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/>
  <bookViews>
    <workbookView xWindow="-120" yWindow="-120" windowWidth="15480" windowHeight="7860" tabRatio="738" firstSheet="1" activeTab="2"/>
  </bookViews>
  <sheets>
    <sheet name="PROINSCRITO" sheetId="28" state="hidden" r:id="rId1"/>
    <sheet name="Compras" sheetId="30" r:id="rId2"/>
    <sheet name="Libro de Compras" sheetId="7" r:id="rId3"/>
    <sheet name="Contribuyente" sheetId="5" r:id="rId4"/>
    <sheet name="Libro de Contribuyente" sheetId="8" r:id="rId5"/>
    <sheet name="SUMAS VENTAS CCF" sheetId="17" state="hidden" r:id="rId6"/>
    <sheet name="CLIENTE" sheetId="23" state="hidden" r:id="rId7"/>
    <sheet name="TABLA CONTRIBUYENTES" sheetId="22" state="hidden" r:id="rId8"/>
    <sheet name="Consumidor" sheetId="9" r:id="rId9"/>
    <sheet name="Libro de Consumidor" sheetId="10" r:id="rId10"/>
    <sheet name="menor a 200" sheetId="26" state="hidden" r:id="rId11"/>
    <sheet name="mayor a 200" sheetId="27" state="hidden" r:id="rId12"/>
    <sheet name="TABLA CONSUMIDOR" sheetId="25" state="hidden" r:id="rId13"/>
    <sheet name="CLIENTE MENOR A 200" sheetId="24" state="hidden" r:id="rId14"/>
    <sheet name="RET 1%" sheetId="32" r:id="rId15"/>
    <sheet name="base de clientes" sheetId="3" r:id="rId16"/>
    <sheet name="Hoja1" sheetId="29" r:id="rId17"/>
    <sheet name="DECLARACION" sheetId="31" r:id="rId18"/>
  </sheets>
  <externalReferences>
    <externalReference r:id="rId19"/>
    <externalReference r:id="rId20"/>
  </externalReferences>
  <definedNames>
    <definedName name="_xlnm._FilterDatabase" localSheetId="6" hidden="1">CLIENTE!$A$1:$W$5026</definedName>
    <definedName name="_xlnm._FilterDatabase" localSheetId="13" hidden="1">'CLIENTE MENOR A 200'!$A$1:$Z$812</definedName>
    <definedName name="_xlnm._FilterDatabase" localSheetId="11" hidden="1">'mayor a 200'!$A$1:$K$89</definedName>
    <definedName name="_xlnm._FilterDatabase" localSheetId="10" hidden="1">'menor a 200'!$A$1:$F$1</definedName>
    <definedName name="_xlnm._FilterDatabase" localSheetId="0" hidden="1">PROINSCRITO!$A$1:$AA$738</definedName>
    <definedName name="_xlnm._FilterDatabase" localSheetId="14" hidden="1">'RET 1%'!$A$1:$I$74</definedName>
    <definedName name="_xlnm.Print_Area" localSheetId="3">Contribuyente!$A$1:$E$23</definedName>
    <definedName name="SegmentaciónDeDatos_FECHA">#N/A</definedName>
  </definedNames>
  <calcPr calcId="145621"/>
  <pivotCaches>
    <pivotCache cacheId="5" r:id="rId21"/>
    <pivotCache cacheId="6" r:id="rId22"/>
  </pivotCaches>
</workbook>
</file>

<file path=xl/calcChain.xml><?xml version="1.0" encoding="utf-8"?>
<calcChain xmlns="http://schemas.openxmlformats.org/spreadsheetml/2006/main">
  <c r="U80" i="10" l="1"/>
  <c r="X746" i="8"/>
  <c r="X536" i="8"/>
  <c r="X772" i="8"/>
  <c r="X773" i="8"/>
  <c r="X3" i="8" l="1"/>
  <c r="O6860" i="8" l="1"/>
  <c r="P6860" i="8"/>
  <c r="Q6860" i="8"/>
  <c r="S6860" i="8"/>
  <c r="T6860" i="8"/>
  <c r="X113" i="8" l="1"/>
  <c r="U40" i="10" l="1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X118" i="8"/>
  <c r="X117" i="8"/>
  <c r="X122" i="8"/>
  <c r="X121" i="8"/>
  <c r="X120" i="8"/>
  <c r="X119" i="8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X793" i="8"/>
  <c r="X792" i="8"/>
  <c r="X791" i="8"/>
  <c r="X790" i="8"/>
  <c r="X789" i="8"/>
  <c r="X788" i="8"/>
  <c r="X787" i="8"/>
  <c r="X786" i="8"/>
  <c r="X785" i="8"/>
  <c r="X784" i="8"/>
  <c r="X783" i="8"/>
  <c r="X782" i="8"/>
  <c r="X781" i="8"/>
  <c r="X780" i="8"/>
  <c r="X779" i="8"/>
  <c r="X778" i="8"/>
  <c r="X777" i="8"/>
  <c r="X776" i="8"/>
  <c r="X775" i="8"/>
  <c r="X86" i="8"/>
  <c r="X84" i="8"/>
  <c r="X82" i="8"/>
  <c r="X80" i="8"/>
  <c r="X78" i="8"/>
  <c r="X76" i="8"/>
  <c r="X74" i="8"/>
  <c r="X72" i="8"/>
  <c r="X70" i="8"/>
  <c r="X68" i="8"/>
  <c r="X66" i="8"/>
  <c r="X64" i="8"/>
  <c r="X62" i="8"/>
  <c r="X60" i="8"/>
  <c r="X58" i="8"/>
  <c r="X56" i="8"/>
  <c r="X54" i="8"/>
  <c r="X52" i="8"/>
  <c r="X50" i="8"/>
  <c r="X48" i="8"/>
  <c r="X46" i="8"/>
  <c r="X44" i="8"/>
  <c r="X42" i="8"/>
  <c r="H75" i="32"/>
  <c r="I19" i="31" s="1"/>
  <c r="G75" i="32"/>
  <c r="O1112" i="10" l="1"/>
  <c r="I4" i="31" s="1"/>
  <c r="I5" i="31" s="1"/>
  <c r="L1112" i="10"/>
  <c r="V1112" i="10"/>
  <c r="J9" i="31"/>
  <c r="G9" i="31"/>
  <c r="I8" i="31"/>
  <c r="I9" i="31" l="1"/>
  <c r="P948" i="7" l="1"/>
  <c r="O948" i="7"/>
  <c r="K948" i="7"/>
  <c r="F14" i="31" s="1"/>
  <c r="F15" i="31" s="1"/>
  <c r="H948" i="7"/>
  <c r="G14" i="31" s="1"/>
  <c r="T948" i="7"/>
  <c r="I18" i="31" s="1"/>
  <c r="F18" i="31" l="1"/>
  <c r="D9" i="30"/>
  <c r="D19" i="30" l="1"/>
  <c r="D17" i="30"/>
  <c r="D18" i="30" s="1"/>
  <c r="G4" i="30"/>
  <c r="F4" i="30"/>
  <c r="J4" i="30" l="1"/>
  <c r="D4" i="30" s="1"/>
  <c r="U79" i="10"/>
  <c r="U78" i="10"/>
  <c r="U77" i="10"/>
  <c r="U76" i="10"/>
  <c r="U75" i="10"/>
  <c r="U74" i="10"/>
  <c r="U73" i="10"/>
  <c r="X116" i="8"/>
  <c r="G2" i="29"/>
  <c r="G3" i="29"/>
  <c r="G4" i="29"/>
  <c r="G5" i="29"/>
  <c r="G6" i="29"/>
  <c r="G7" i="29"/>
  <c r="G1" i="29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3" i="8"/>
  <c r="X45" i="8"/>
  <c r="X47" i="8"/>
  <c r="X49" i="8"/>
  <c r="X51" i="8"/>
  <c r="X53" i="8"/>
  <c r="X55" i="8"/>
  <c r="X57" i="8"/>
  <c r="X59" i="8"/>
  <c r="X61" i="8"/>
  <c r="X63" i="8"/>
  <c r="X65" i="8"/>
  <c r="X67" i="8"/>
  <c r="X69" i="8"/>
  <c r="X71" i="8"/>
  <c r="X73" i="8"/>
  <c r="X75" i="8"/>
  <c r="X77" i="8"/>
  <c r="X79" i="8"/>
  <c r="X81" i="8"/>
  <c r="X83" i="8"/>
  <c r="X85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4" i="8"/>
  <c r="X115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D15" i="5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2" i="8"/>
  <c r="X391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D9" i="5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 l="1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D10" i="5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 l="1"/>
  <c r="X765" i="8"/>
  <c r="X766" i="8"/>
  <c r="X767" i="8"/>
  <c r="X768" i="8"/>
  <c r="X774" i="8"/>
  <c r="X771" i="8"/>
  <c r="X770" i="8"/>
  <c r="X769" i="8"/>
  <c r="H4" i="31"/>
  <c r="H9" i="31" s="1"/>
  <c r="H11" i="5"/>
  <c r="H10" i="5"/>
  <c r="D19" i="5"/>
  <c r="K9" i="31" l="1"/>
  <c r="I14" i="31"/>
  <c r="I15" i="31" s="1"/>
  <c r="D11" i="5"/>
  <c r="K13" i="31" l="1"/>
  <c r="K14" i="31" s="1"/>
  <c r="L14" i="31" s="1"/>
  <c r="G18" i="31" s="1"/>
  <c r="G19" i="31" s="1"/>
  <c r="H18" i="31" s="1"/>
  <c r="L9" i="31"/>
  <c r="M10" i="31" s="1"/>
  <c r="X794" i="8"/>
  <c r="X795" i="8" l="1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X1047" i="8"/>
  <c r="X1048" i="8"/>
  <c r="X1049" i="8"/>
  <c r="X1050" i="8"/>
  <c r="X1051" i="8"/>
  <c r="X1052" i="8"/>
  <c r="X1053" i="8"/>
  <c r="X1054" i="8"/>
  <c r="X1055" i="8"/>
  <c r="X1056" i="8"/>
  <c r="X1057" i="8"/>
  <c r="X1058" i="8"/>
  <c r="X1059" i="8"/>
  <c r="X1060" i="8"/>
  <c r="X1061" i="8"/>
  <c r="X1062" i="8"/>
  <c r="X1063" i="8"/>
  <c r="X1064" i="8"/>
  <c r="X1065" i="8"/>
  <c r="X1066" i="8"/>
  <c r="X1067" i="8"/>
  <c r="X1068" i="8"/>
  <c r="X1069" i="8"/>
  <c r="X1070" i="8"/>
  <c r="X1071" i="8"/>
  <c r="X1072" i="8"/>
  <c r="X1073" i="8"/>
  <c r="X1074" i="8"/>
  <c r="X1075" i="8"/>
  <c r="X1076" i="8"/>
  <c r="X1077" i="8"/>
  <c r="X1078" i="8"/>
  <c r="X1079" i="8"/>
  <c r="X1080" i="8"/>
  <c r="X1081" i="8"/>
  <c r="X1082" i="8"/>
  <c r="X1083" i="8"/>
  <c r="X1084" i="8"/>
  <c r="X1085" i="8"/>
  <c r="X1086" i="8"/>
  <c r="X1087" i="8"/>
  <c r="X1088" i="8"/>
  <c r="X1089" i="8"/>
  <c r="X1090" i="8"/>
  <c r="X1091" i="8"/>
  <c r="X1092" i="8"/>
  <c r="X1093" i="8"/>
  <c r="X1094" i="8"/>
  <c r="X1095" i="8"/>
  <c r="X1096" i="8"/>
  <c r="X1097" i="8"/>
  <c r="X1098" i="8"/>
  <c r="X1099" i="8"/>
  <c r="X1100" i="8"/>
  <c r="X1101" i="8"/>
  <c r="X1102" i="8"/>
  <c r="X1103" i="8"/>
  <c r="X1104" i="8"/>
  <c r="X1105" i="8"/>
  <c r="X1106" i="8"/>
  <c r="X1107" i="8"/>
  <c r="X1108" i="8"/>
  <c r="X1109" i="8"/>
  <c r="X1110" i="8"/>
  <c r="X1111" i="8"/>
  <c r="X1112" i="8"/>
  <c r="X1113" i="8"/>
  <c r="X1114" i="8"/>
  <c r="X1115" i="8"/>
  <c r="X1116" i="8"/>
  <c r="X1117" i="8"/>
  <c r="X1118" i="8"/>
  <c r="X1119" i="8"/>
  <c r="X1120" i="8"/>
  <c r="X1121" i="8"/>
  <c r="X1122" i="8"/>
  <c r="X1123" i="8"/>
  <c r="X1124" i="8"/>
  <c r="X1125" i="8"/>
  <c r="X1126" i="8"/>
  <c r="X1127" i="8"/>
  <c r="X1128" i="8"/>
  <c r="X1129" i="8"/>
  <c r="X1130" i="8"/>
  <c r="X1131" i="8"/>
  <c r="X1132" i="8"/>
  <c r="X1133" i="8"/>
  <c r="X1134" i="8"/>
  <c r="X1135" i="8"/>
  <c r="X1136" i="8"/>
  <c r="X1137" i="8"/>
  <c r="X1138" i="8"/>
  <c r="X1139" i="8"/>
  <c r="X1140" i="8"/>
  <c r="X1141" i="8"/>
  <c r="X1142" i="8"/>
  <c r="X1143" i="8"/>
  <c r="X1144" i="8"/>
  <c r="X1145" i="8"/>
  <c r="X1146" i="8"/>
  <c r="X1147" i="8"/>
  <c r="X1148" i="8"/>
  <c r="X1149" i="8"/>
  <c r="X1150" i="8"/>
  <c r="X1151" i="8"/>
  <c r="X1152" i="8"/>
  <c r="X1153" i="8"/>
  <c r="X1154" i="8"/>
  <c r="X1155" i="8"/>
  <c r="X1156" i="8"/>
  <c r="X1157" i="8"/>
  <c r="X1158" i="8"/>
  <c r="X1159" i="8"/>
  <c r="X1160" i="8"/>
  <c r="X1161" i="8"/>
  <c r="X1162" i="8"/>
  <c r="X1163" i="8"/>
  <c r="X1164" i="8"/>
  <c r="X1165" i="8"/>
  <c r="X1166" i="8"/>
  <c r="X1167" i="8"/>
  <c r="X1168" i="8"/>
  <c r="X1169" i="8"/>
  <c r="X1170" i="8"/>
  <c r="X1171" i="8"/>
  <c r="X1172" i="8"/>
  <c r="X1173" i="8"/>
  <c r="X1174" i="8"/>
  <c r="X1175" i="8"/>
  <c r="X1176" i="8"/>
  <c r="X1177" i="8"/>
  <c r="X1178" i="8"/>
  <c r="X1179" i="8"/>
  <c r="X1180" i="8"/>
  <c r="X1181" i="8"/>
  <c r="X1182" i="8"/>
  <c r="X1183" i="8"/>
  <c r="X1184" i="8"/>
  <c r="X1185" i="8"/>
  <c r="X1186" i="8"/>
  <c r="X1187" i="8"/>
  <c r="X1188" i="8"/>
  <c r="X1189" i="8"/>
  <c r="X1190" i="8"/>
  <c r="X1191" i="8"/>
  <c r="X1192" i="8"/>
  <c r="X1193" i="8"/>
  <c r="X1194" i="8"/>
  <c r="X1195" i="8"/>
  <c r="X1196" i="8"/>
  <c r="X1197" i="8"/>
  <c r="X1198" i="8"/>
  <c r="X1199" i="8"/>
  <c r="X1200" i="8"/>
  <c r="X1201" i="8"/>
  <c r="X1202" i="8"/>
  <c r="X1203" i="8"/>
  <c r="X1204" i="8"/>
  <c r="X1205" i="8"/>
  <c r="X1206" i="8"/>
  <c r="X1207" i="8"/>
  <c r="X1208" i="8"/>
  <c r="X1209" i="8"/>
  <c r="X1210" i="8"/>
  <c r="X1211" i="8"/>
  <c r="X1212" i="8"/>
  <c r="X1213" i="8"/>
  <c r="X1214" i="8"/>
  <c r="X1215" i="8"/>
  <c r="X1216" i="8"/>
  <c r="X1217" i="8"/>
  <c r="X1218" i="8"/>
  <c r="X1219" i="8"/>
  <c r="X1220" i="8"/>
  <c r="X1221" i="8"/>
  <c r="X1222" i="8"/>
  <c r="X1223" i="8"/>
  <c r="X1224" i="8"/>
  <c r="X1225" i="8"/>
  <c r="X1226" i="8"/>
  <c r="X1227" i="8"/>
  <c r="X1228" i="8"/>
  <c r="X1229" i="8"/>
  <c r="X1230" i="8"/>
  <c r="X1231" i="8"/>
  <c r="X1232" i="8"/>
  <c r="X1233" i="8"/>
  <c r="X1234" i="8"/>
  <c r="X1235" i="8"/>
  <c r="X1236" i="8"/>
  <c r="X1237" i="8"/>
  <c r="X1238" i="8"/>
  <c r="X1239" i="8"/>
  <c r="X1240" i="8"/>
  <c r="X1241" i="8"/>
  <c r="X1242" i="8"/>
  <c r="X1243" i="8"/>
  <c r="X1244" i="8"/>
  <c r="X1245" i="8"/>
  <c r="X1246" i="8"/>
  <c r="X1247" i="8"/>
  <c r="X1248" i="8"/>
  <c r="X1249" i="8"/>
  <c r="X1250" i="8"/>
  <c r="X1251" i="8"/>
  <c r="X1252" i="8"/>
  <c r="X1253" i="8"/>
  <c r="X1254" i="8"/>
  <c r="X1255" i="8"/>
  <c r="X1256" i="8"/>
  <c r="X1257" i="8"/>
  <c r="X1258" i="8"/>
  <c r="X1259" i="8"/>
  <c r="X1260" i="8"/>
  <c r="X1261" i="8"/>
  <c r="X1262" i="8"/>
  <c r="X1263" i="8"/>
  <c r="X1264" i="8"/>
  <c r="X1265" i="8"/>
  <c r="X1266" i="8"/>
  <c r="X1267" i="8"/>
  <c r="X1268" i="8"/>
  <c r="X1269" i="8"/>
  <c r="X1270" i="8"/>
  <c r="X1271" i="8"/>
  <c r="X1272" i="8"/>
  <c r="X1273" i="8"/>
  <c r="X1274" i="8"/>
  <c r="X1275" i="8"/>
  <c r="X1276" i="8"/>
  <c r="X1277" i="8"/>
  <c r="X1278" i="8"/>
  <c r="X1279" i="8"/>
  <c r="X1280" i="8"/>
  <c r="X1281" i="8"/>
  <c r="X1282" i="8"/>
  <c r="X1283" i="8"/>
  <c r="X1284" i="8"/>
  <c r="X1285" i="8"/>
  <c r="X1286" i="8"/>
  <c r="X1287" i="8"/>
  <c r="X1288" i="8"/>
  <c r="X1289" i="8"/>
  <c r="X1290" i="8"/>
  <c r="X1291" i="8"/>
  <c r="X1292" i="8"/>
  <c r="X1293" i="8"/>
  <c r="X1294" i="8"/>
  <c r="X1295" i="8"/>
  <c r="X1296" i="8"/>
  <c r="X1297" i="8"/>
  <c r="X1298" i="8"/>
  <c r="X1299" i="8"/>
  <c r="X1300" i="8"/>
  <c r="X1301" i="8"/>
  <c r="X1302" i="8"/>
  <c r="X1303" i="8"/>
  <c r="X1304" i="8"/>
  <c r="X1305" i="8"/>
  <c r="X1306" i="8"/>
  <c r="X1307" i="8"/>
  <c r="X1308" i="8"/>
  <c r="X1309" i="8"/>
  <c r="X1310" i="8"/>
  <c r="X1311" i="8"/>
  <c r="X1312" i="8"/>
  <c r="X1313" i="8"/>
  <c r="X1314" i="8"/>
  <c r="X1315" i="8"/>
  <c r="X1316" i="8"/>
  <c r="X1317" i="8"/>
  <c r="X1318" i="8"/>
  <c r="X1319" i="8"/>
  <c r="X1320" i="8"/>
  <c r="X1321" i="8"/>
  <c r="X1322" i="8"/>
  <c r="X1323" i="8"/>
  <c r="X1324" i="8"/>
  <c r="X1325" i="8"/>
  <c r="X1326" i="8"/>
  <c r="X1327" i="8"/>
  <c r="X1328" i="8"/>
  <c r="X1329" i="8"/>
  <c r="X1330" i="8"/>
  <c r="X1331" i="8"/>
  <c r="X1332" i="8"/>
  <c r="X1333" i="8"/>
  <c r="X1334" i="8"/>
  <c r="X1335" i="8"/>
  <c r="X1336" i="8"/>
  <c r="X1337" i="8"/>
  <c r="X1338" i="8"/>
  <c r="X1339" i="8"/>
  <c r="X1340" i="8"/>
  <c r="X1341" i="8"/>
  <c r="X1342" i="8"/>
  <c r="X1343" i="8"/>
  <c r="X1344" i="8"/>
  <c r="X1345" i="8"/>
  <c r="X1346" i="8"/>
  <c r="X1347" i="8"/>
  <c r="X1348" i="8"/>
  <c r="X1349" i="8"/>
  <c r="X1350" i="8"/>
  <c r="X1351" i="8"/>
  <c r="X1352" i="8"/>
  <c r="X1353" i="8"/>
  <c r="X1354" i="8"/>
  <c r="X1355" i="8"/>
  <c r="X1356" i="8"/>
  <c r="X1357" i="8"/>
  <c r="X1358" i="8"/>
  <c r="X1359" i="8"/>
  <c r="X1360" i="8"/>
  <c r="X1361" i="8"/>
  <c r="X1362" i="8"/>
  <c r="X1363" i="8"/>
  <c r="X1364" i="8"/>
  <c r="X1365" i="8"/>
  <c r="X1366" i="8"/>
  <c r="X1367" i="8"/>
  <c r="X1368" i="8"/>
  <c r="X1369" i="8"/>
  <c r="X1370" i="8"/>
  <c r="X1371" i="8"/>
  <c r="X1372" i="8"/>
  <c r="X1373" i="8"/>
  <c r="X1374" i="8"/>
  <c r="X1375" i="8"/>
  <c r="X1376" i="8"/>
  <c r="X1377" i="8"/>
  <c r="X1378" i="8"/>
  <c r="X1379" i="8"/>
  <c r="X1380" i="8"/>
  <c r="X1381" i="8"/>
  <c r="X1382" i="8"/>
  <c r="X1383" i="8"/>
  <c r="X1384" i="8"/>
  <c r="X1385" i="8"/>
  <c r="X1386" i="8"/>
  <c r="X1387" i="8"/>
  <c r="X1388" i="8"/>
  <c r="X1389" i="8"/>
  <c r="X1390" i="8"/>
  <c r="X1391" i="8"/>
  <c r="X1392" i="8"/>
  <c r="X1393" i="8"/>
  <c r="X1394" i="8"/>
  <c r="X1395" i="8"/>
  <c r="X1396" i="8"/>
  <c r="X1397" i="8"/>
  <c r="X1398" i="8"/>
  <c r="X1399" i="8"/>
  <c r="X1400" i="8"/>
  <c r="X1401" i="8"/>
  <c r="X1402" i="8"/>
  <c r="X1403" i="8"/>
  <c r="X1404" i="8"/>
  <c r="X1405" i="8"/>
  <c r="X1406" i="8"/>
  <c r="X1407" i="8"/>
  <c r="X1408" i="8"/>
  <c r="X1409" i="8"/>
  <c r="X1410" i="8"/>
  <c r="X1411" i="8"/>
  <c r="X1412" i="8"/>
  <c r="X1413" i="8"/>
  <c r="X1414" i="8"/>
  <c r="X1415" i="8"/>
  <c r="X1416" i="8"/>
  <c r="X1417" i="8"/>
  <c r="X1418" i="8"/>
  <c r="X1419" i="8"/>
  <c r="X1420" i="8"/>
  <c r="X1421" i="8"/>
  <c r="X1422" i="8"/>
  <c r="X1423" i="8"/>
  <c r="X1424" i="8"/>
  <c r="X1425" i="8"/>
  <c r="X1426" i="8"/>
  <c r="X1427" i="8"/>
  <c r="X1428" i="8"/>
  <c r="X1429" i="8"/>
  <c r="X1430" i="8"/>
  <c r="X1431" i="8"/>
  <c r="X1432" i="8"/>
  <c r="X1433" i="8"/>
  <c r="X1434" i="8"/>
  <c r="X1435" i="8"/>
  <c r="X1436" i="8"/>
  <c r="X1437" i="8"/>
  <c r="X1438" i="8"/>
  <c r="X1439" i="8"/>
  <c r="X1440" i="8"/>
  <c r="X1441" i="8"/>
  <c r="X1442" i="8"/>
  <c r="X1443" i="8"/>
  <c r="X1444" i="8"/>
  <c r="X1445" i="8"/>
  <c r="X1446" i="8"/>
  <c r="X1447" i="8"/>
  <c r="X1448" i="8"/>
  <c r="X1449" i="8"/>
  <c r="X1450" i="8"/>
  <c r="X1451" i="8"/>
  <c r="X1452" i="8"/>
  <c r="X1453" i="8"/>
  <c r="X1454" i="8"/>
  <c r="X1455" i="8"/>
  <c r="X1456" i="8"/>
  <c r="X1457" i="8"/>
  <c r="X1458" i="8"/>
  <c r="X1459" i="8"/>
  <c r="X1460" i="8"/>
  <c r="X1461" i="8"/>
  <c r="X1462" i="8"/>
  <c r="X1463" i="8"/>
  <c r="X1464" i="8"/>
  <c r="X1465" i="8"/>
  <c r="X1466" i="8"/>
  <c r="X1467" i="8"/>
  <c r="X1468" i="8"/>
  <c r="X1469" i="8"/>
  <c r="X1470" i="8"/>
  <c r="X1471" i="8"/>
  <c r="X1472" i="8"/>
  <c r="X1473" i="8"/>
  <c r="X1474" i="8"/>
  <c r="X1475" i="8"/>
  <c r="X1476" i="8"/>
  <c r="X1477" i="8"/>
  <c r="X1478" i="8"/>
  <c r="X1479" i="8"/>
  <c r="X1480" i="8"/>
  <c r="X1481" i="8"/>
  <c r="X1482" i="8"/>
  <c r="X1483" i="8"/>
  <c r="X1484" i="8"/>
  <c r="X1485" i="8"/>
  <c r="X1486" i="8"/>
  <c r="X1487" i="8"/>
  <c r="X1488" i="8"/>
  <c r="X1489" i="8"/>
  <c r="X1490" i="8"/>
  <c r="X1491" i="8"/>
  <c r="X1492" i="8"/>
  <c r="X1493" i="8"/>
  <c r="X1494" i="8"/>
  <c r="X1495" i="8"/>
  <c r="X1496" i="8"/>
  <c r="X1497" i="8"/>
  <c r="X1498" i="8"/>
  <c r="X1499" i="8"/>
  <c r="X1500" i="8"/>
  <c r="X1501" i="8"/>
  <c r="X1502" i="8"/>
  <c r="X1503" i="8"/>
  <c r="X1504" i="8"/>
  <c r="X1505" i="8"/>
  <c r="X1506" i="8"/>
  <c r="X1507" i="8"/>
  <c r="X1508" i="8"/>
  <c r="X1509" i="8"/>
  <c r="X1510" i="8"/>
  <c r="X1511" i="8"/>
  <c r="X1512" i="8"/>
  <c r="X1513" i="8"/>
  <c r="X1514" i="8"/>
  <c r="X1515" i="8"/>
  <c r="X1516" i="8"/>
  <c r="X1517" i="8"/>
  <c r="X1518" i="8"/>
  <c r="X1519" i="8"/>
  <c r="X1520" i="8"/>
  <c r="X1521" i="8"/>
  <c r="X1522" i="8"/>
  <c r="X1523" i="8"/>
  <c r="X1524" i="8"/>
  <c r="X1525" i="8"/>
  <c r="X1526" i="8"/>
  <c r="X1527" i="8"/>
  <c r="X1528" i="8"/>
  <c r="X1529" i="8"/>
  <c r="X1530" i="8"/>
  <c r="X1531" i="8"/>
  <c r="X1532" i="8"/>
  <c r="X1533" i="8"/>
  <c r="X1534" i="8"/>
  <c r="X1535" i="8"/>
  <c r="X1536" i="8"/>
  <c r="X1537" i="8"/>
  <c r="X1538" i="8"/>
  <c r="X1539" i="8"/>
  <c r="X1540" i="8"/>
  <c r="X1541" i="8"/>
  <c r="X1542" i="8"/>
  <c r="X1543" i="8"/>
  <c r="X1544" i="8"/>
  <c r="X1545" i="8"/>
  <c r="X1546" i="8"/>
  <c r="X1547" i="8"/>
  <c r="X1548" i="8"/>
  <c r="X1549" i="8"/>
  <c r="X1550" i="8"/>
  <c r="X1551" i="8"/>
  <c r="X1552" i="8"/>
  <c r="X1553" i="8"/>
  <c r="X1554" i="8"/>
  <c r="X1555" i="8"/>
  <c r="X1556" i="8"/>
  <c r="X1557" i="8"/>
  <c r="X1558" i="8"/>
  <c r="X1559" i="8"/>
  <c r="X1560" i="8"/>
  <c r="X1561" i="8"/>
  <c r="X1562" i="8"/>
  <c r="X1563" i="8"/>
  <c r="X1564" i="8"/>
  <c r="X1565" i="8"/>
  <c r="X1566" i="8"/>
  <c r="X1567" i="8"/>
  <c r="X1568" i="8"/>
  <c r="X1569" i="8"/>
  <c r="X1570" i="8"/>
  <c r="X1571" i="8"/>
  <c r="X1572" i="8"/>
  <c r="X1573" i="8"/>
  <c r="X1574" i="8"/>
  <c r="X1575" i="8"/>
  <c r="X1576" i="8"/>
  <c r="X1577" i="8"/>
  <c r="X1578" i="8"/>
  <c r="X1579" i="8"/>
  <c r="X1580" i="8"/>
  <c r="X1581" i="8"/>
  <c r="X1582" i="8"/>
  <c r="X1583" i="8"/>
  <c r="X1584" i="8"/>
  <c r="X1585" i="8"/>
  <c r="X1586" i="8"/>
  <c r="X1587" i="8"/>
  <c r="X1588" i="8"/>
  <c r="X1589" i="8"/>
  <c r="X1590" i="8"/>
  <c r="X1591" i="8"/>
  <c r="X1592" i="8"/>
  <c r="X1593" i="8"/>
  <c r="X1594" i="8"/>
  <c r="X1595" i="8"/>
  <c r="X1596" i="8"/>
  <c r="X1597" i="8"/>
  <c r="X1598" i="8"/>
  <c r="X1599" i="8"/>
  <c r="X1600" i="8"/>
  <c r="X1601" i="8"/>
  <c r="X1602" i="8"/>
  <c r="X1603" i="8"/>
  <c r="X1604" i="8"/>
  <c r="X1605" i="8"/>
  <c r="X1606" i="8"/>
  <c r="X1607" i="8"/>
  <c r="X1608" i="8"/>
  <c r="X1609" i="8"/>
  <c r="X1610" i="8"/>
  <c r="X1611" i="8"/>
  <c r="X1612" i="8"/>
  <c r="X1613" i="8"/>
  <c r="X1614" i="8"/>
  <c r="X1615" i="8"/>
  <c r="X1616" i="8"/>
  <c r="X1617" i="8"/>
  <c r="X1618" i="8"/>
  <c r="X1619" i="8"/>
  <c r="X1620" i="8"/>
  <c r="X1621" i="8"/>
  <c r="X1622" i="8"/>
  <c r="X1623" i="8"/>
  <c r="X1624" i="8"/>
  <c r="X1625" i="8"/>
  <c r="X1626" i="8"/>
  <c r="X1627" i="8"/>
  <c r="X1628" i="8"/>
  <c r="X1629" i="8"/>
  <c r="X1630" i="8"/>
  <c r="X1631" i="8"/>
  <c r="X1632" i="8"/>
  <c r="X1633" i="8"/>
  <c r="X1634" i="8"/>
  <c r="X1635" i="8"/>
  <c r="X1636" i="8"/>
  <c r="X1637" i="8"/>
  <c r="X1638" i="8"/>
  <c r="X1639" i="8"/>
  <c r="X1640" i="8"/>
  <c r="X1641" i="8"/>
  <c r="X1642" i="8"/>
  <c r="X1643" i="8"/>
  <c r="X1644" i="8"/>
  <c r="X1645" i="8"/>
  <c r="X1646" i="8"/>
  <c r="X1647" i="8"/>
  <c r="X1648" i="8"/>
  <c r="X1649" i="8"/>
  <c r="X1650" i="8"/>
  <c r="X1651" i="8"/>
  <c r="X1652" i="8"/>
  <c r="X1653" i="8"/>
  <c r="X1654" i="8"/>
  <c r="X1655" i="8"/>
  <c r="X1656" i="8"/>
  <c r="X1657" i="8"/>
  <c r="X1658" i="8"/>
  <c r="X1659" i="8"/>
  <c r="X1660" i="8"/>
  <c r="X1661" i="8"/>
  <c r="X1662" i="8"/>
  <c r="X1663" i="8"/>
  <c r="X1664" i="8"/>
  <c r="X1665" i="8"/>
  <c r="X1666" i="8"/>
  <c r="X1667" i="8"/>
  <c r="X1668" i="8"/>
  <c r="X1669" i="8"/>
  <c r="X1670" i="8"/>
  <c r="X1671" i="8"/>
  <c r="X1672" i="8"/>
  <c r="X1673" i="8"/>
  <c r="X1674" i="8"/>
  <c r="X1675" i="8"/>
  <c r="X1676" i="8"/>
  <c r="X1677" i="8"/>
  <c r="X1678" i="8"/>
  <c r="X1679" i="8"/>
  <c r="X1680" i="8"/>
  <c r="X1681" i="8"/>
  <c r="X1682" i="8"/>
  <c r="X1683" i="8"/>
  <c r="X1684" i="8"/>
  <c r="X1685" i="8"/>
  <c r="X1686" i="8"/>
  <c r="X1687" i="8"/>
  <c r="X1688" i="8"/>
  <c r="X1689" i="8"/>
  <c r="X1690" i="8"/>
  <c r="X1691" i="8"/>
  <c r="X1692" i="8"/>
  <c r="X1693" i="8"/>
  <c r="X1694" i="8"/>
  <c r="X1695" i="8"/>
  <c r="X1696" i="8"/>
  <c r="X1697" i="8"/>
  <c r="X1698" i="8"/>
  <c r="X1699" i="8"/>
  <c r="X1700" i="8"/>
  <c r="X1701" i="8"/>
  <c r="X1702" i="8"/>
  <c r="X1703" i="8"/>
  <c r="X1704" i="8"/>
  <c r="X1705" i="8"/>
  <c r="X1706" i="8"/>
  <c r="X1707" i="8"/>
  <c r="X1708" i="8"/>
  <c r="X1709" i="8"/>
  <c r="X1710" i="8"/>
  <c r="X1711" i="8"/>
  <c r="X1712" i="8"/>
  <c r="X1713" i="8"/>
  <c r="X1714" i="8"/>
  <c r="X1715" i="8"/>
  <c r="X1716" i="8"/>
  <c r="X1717" i="8"/>
  <c r="X1718" i="8"/>
  <c r="X1719" i="8"/>
  <c r="X1720" i="8"/>
  <c r="X1721" i="8"/>
  <c r="X1722" i="8"/>
  <c r="X1723" i="8"/>
  <c r="X1724" i="8"/>
  <c r="X1725" i="8"/>
  <c r="X1726" i="8"/>
  <c r="X1727" i="8"/>
  <c r="X1728" i="8"/>
  <c r="X1729" i="8"/>
  <c r="X1730" i="8"/>
  <c r="X1731" i="8"/>
  <c r="X1732" i="8"/>
  <c r="X1733" i="8"/>
  <c r="X1734" i="8"/>
  <c r="X1735" i="8"/>
  <c r="X1736" i="8"/>
  <c r="X1737" i="8"/>
  <c r="X1738" i="8"/>
  <c r="X1739" i="8"/>
  <c r="X1740" i="8"/>
  <c r="X1741" i="8"/>
  <c r="X1742" i="8"/>
  <c r="X1743" i="8"/>
  <c r="X1744" i="8"/>
  <c r="X1745" i="8"/>
  <c r="X1746" i="8"/>
  <c r="X1747" i="8"/>
  <c r="X1748" i="8"/>
  <c r="X1749" i="8"/>
  <c r="X1750" i="8"/>
  <c r="X1751" i="8"/>
  <c r="X1752" i="8"/>
  <c r="X1753" i="8"/>
  <c r="X1754" i="8"/>
  <c r="X1755" i="8"/>
  <c r="X1756" i="8"/>
  <c r="X1757" i="8"/>
  <c r="X1758" i="8"/>
  <c r="X1759" i="8"/>
  <c r="X1760" i="8"/>
  <c r="X1761" i="8"/>
  <c r="X1762" i="8"/>
  <c r="X1763" i="8"/>
  <c r="X1764" i="8"/>
  <c r="X1765" i="8"/>
  <c r="X1766" i="8"/>
  <c r="X1767" i="8"/>
  <c r="X1768" i="8"/>
  <c r="X1769" i="8"/>
  <c r="X1770" i="8"/>
  <c r="X1771" i="8"/>
  <c r="X1772" i="8"/>
  <c r="X1773" i="8"/>
  <c r="X1774" i="8"/>
  <c r="X1775" i="8"/>
  <c r="X1776" i="8"/>
  <c r="X1777" i="8"/>
  <c r="X1778" i="8"/>
  <c r="X1779" i="8"/>
  <c r="X1780" i="8"/>
  <c r="X1781" i="8"/>
  <c r="X1782" i="8"/>
  <c r="X1783" i="8"/>
  <c r="X1784" i="8"/>
  <c r="X1785" i="8"/>
  <c r="X1786" i="8"/>
  <c r="X1787" i="8"/>
  <c r="X1788" i="8"/>
  <c r="X1789" i="8"/>
  <c r="X1790" i="8"/>
  <c r="X1791" i="8"/>
  <c r="X1792" i="8"/>
  <c r="X1793" i="8"/>
  <c r="X1794" i="8"/>
  <c r="X1795" i="8"/>
  <c r="X1796" i="8"/>
  <c r="X1797" i="8"/>
  <c r="X1798" i="8"/>
  <c r="X1799" i="8"/>
  <c r="X1800" i="8"/>
  <c r="X1801" i="8"/>
  <c r="X1802" i="8"/>
  <c r="X1803" i="8"/>
  <c r="X1804" i="8"/>
  <c r="X1805" i="8"/>
  <c r="X1806" i="8"/>
  <c r="X1807" i="8"/>
  <c r="X1808" i="8"/>
  <c r="X1809" i="8"/>
  <c r="X1810" i="8"/>
  <c r="X1811" i="8"/>
  <c r="X1812" i="8"/>
  <c r="X1813" i="8"/>
  <c r="X1814" i="8"/>
  <c r="X1815" i="8"/>
  <c r="X1816" i="8"/>
  <c r="X1817" i="8"/>
  <c r="X1818" i="8"/>
  <c r="X1819" i="8"/>
  <c r="X1820" i="8"/>
  <c r="X1821" i="8"/>
  <c r="X1822" i="8"/>
  <c r="X1823" i="8"/>
  <c r="X1824" i="8"/>
  <c r="X1825" i="8"/>
  <c r="X1826" i="8"/>
  <c r="X1827" i="8"/>
  <c r="X1828" i="8"/>
  <c r="X1829" i="8"/>
  <c r="X1830" i="8"/>
  <c r="X1831" i="8"/>
  <c r="X1832" i="8"/>
  <c r="X1833" i="8"/>
  <c r="X1834" i="8"/>
  <c r="X1835" i="8"/>
  <c r="X1836" i="8"/>
  <c r="X1837" i="8"/>
  <c r="X1838" i="8"/>
  <c r="X1839" i="8"/>
  <c r="X1840" i="8"/>
  <c r="X1841" i="8"/>
  <c r="X1842" i="8"/>
  <c r="X1843" i="8"/>
  <c r="X1844" i="8"/>
  <c r="X1845" i="8"/>
  <c r="X1846" i="8"/>
  <c r="X1847" i="8"/>
  <c r="X1848" i="8"/>
  <c r="X1849" i="8"/>
  <c r="X1850" i="8"/>
  <c r="X1851" i="8"/>
  <c r="X1852" i="8"/>
  <c r="X1853" i="8"/>
  <c r="X1854" i="8"/>
  <c r="X1855" i="8"/>
  <c r="X1856" i="8"/>
  <c r="X1857" i="8"/>
  <c r="X1858" i="8"/>
  <c r="X1859" i="8"/>
  <c r="X1860" i="8"/>
  <c r="X1861" i="8"/>
  <c r="X1862" i="8"/>
  <c r="X1863" i="8"/>
  <c r="X1864" i="8"/>
  <c r="X1865" i="8"/>
  <c r="X1866" i="8"/>
  <c r="X1867" i="8"/>
  <c r="X1868" i="8"/>
  <c r="X1869" i="8"/>
  <c r="X1870" i="8"/>
  <c r="X1871" i="8"/>
  <c r="X1872" i="8"/>
  <c r="X1873" i="8"/>
  <c r="X1874" i="8"/>
  <c r="X1875" i="8"/>
  <c r="X1876" i="8"/>
  <c r="X1877" i="8"/>
  <c r="X1878" i="8"/>
  <c r="X1879" i="8"/>
  <c r="X1880" i="8"/>
  <c r="X1881" i="8"/>
  <c r="X1882" i="8"/>
  <c r="X1883" i="8"/>
  <c r="X1884" i="8"/>
  <c r="X1885" i="8"/>
  <c r="X1886" i="8"/>
  <c r="X1887" i="8"/>
  <c r="X1888" i="8"/>
  <c r="X1889" i="8"/>
  <c r="X1890" i="8"/>
  <c r="X1891" i="8"/>
  <c r="X1892" i="8"/>
  <c r="X1893" i="8"/>
  <c r="X1894" i="8"/>
  <c r="X1895" i="8"/>
  <c r="X1896" i="8"/>
  <c r="X1897" i="8"/>
  <c r="X1898" i="8"/>
  <c r="X1899" i="8"/>
  <c r="X1900" i="8"/>
  <c r="X1901" i="8"/>
  <c r="X1902" i="8"/>
  <c r="X1903" i="8"/>
  <c r="X1904" i="8"/>
  <c r="X1905" i="8"/>
  <c r="X1906" i="8"/>
  <c r="X1907" i="8"/>
  <c r="X1908" i="8"/>
  <c r="X1909" i="8"/>
  <c r="X1910" i="8"/>
  <c r="X1911" i="8"/>
  <c r="X1912" i="8"/>
  <c r="X1913" i="8"/>
  <c r="X1914" i="8"/>
  <c r="X1915" i="8"/>
  <c r="X1916" i="8"/>
  <c r="X1917" i="8"/>
  <c r="X1918" i="8"/>
  <c r="X1919" i="8"/>
  <c r="X1920" i="8"/>
  <c r="X1921" i="8"/>
  <c r="X1922" i="8"/>
  <c r="X1923" i="8"/>
  <c r="X1924" i="8"/>
  <c r="X1925" i="8"/>
  <c r="X1926" i="8"/>
  <c r="X1927" i="8"/>
  <c r="X1928" i="8"/>
  <c r="X1929" i="8"/>
  <c r="X1930" i="8"/>
  <c r="X1931" i="8"/>
  <c r="X1932" i="8"/>
  <c r="X1933" i="8"/>
  <c r="X1934" i="8"/>
  <c r="X1935" i="8"/>
  <c r="X1936" i="8"/>
  <c r="X1937" i="8"/>
  <c r="X1938" i="8"/>
  <c r="X1939" i="8"/>
  <c r="X1940" i="8"/>
  <c r="X1941" i="8"/>
  <c r="X1942" i="8"/>
  <c r="X1943" i="8"/>
  <c r="X1944" i="8"/>
  <c r="X1945" i="8"/>
  <c r="X1946" i="8"/>
  <c r="X1947" i="8"/>
  <c r="X1948" i="8"/>
  <c r="X1949" i="8"/>
  <c r="X1950" i="8"/>
  <c r="X1951" i="8"/>
  <c r="X1952" i="8"/>
  <c r="X1953" i="8"/>
  <c r="X1954" i="8"/>
  <c r="X1955" i="8"/>
  <c r="X1956" i="8"/>
  <c r="X1957" i="8"/>
  <c r="X1958" i="8"/>
  <c r="X1959" i="8"/>
  <c r="X1960" i="8"/>
  <c r="X1961" i="8"/>
  <c r="X1962" i="8"/>
  <c r="X1963" i="8"/>
  <c r="X1964" i="8"/>
  <c r="X1965" i="8"/>
  <c r="X1966" i="8"/>
  <c r="X1967" i="8"/>
  <c r="X1968" i="8"/>
  <c r="X1969" i="8"/>
  <c r="X1970" i="8"/>
  <c r="X1971" i="8"/>
  <c r="X1972" i="8"/>
  <c r="X1973" i="8"/>
  <c r="X1974" i="8"/>
  <c r="X1975" i="8"/>
  <c r="X1976" i="8"/>
  <c r="X1977" i="8"/>
  <c r="X1978" i="8"/>
  <c r="X1979" i="8"/>
  <c r="X1980" i="8"/>
  <c r="X1981" i="8"/>
  <c r="X1982" i="8"/>
  <c r="X1983" i="8"/>
  <c r="X1984" i="8"/>
  <c r="X1985" i="8"/>
  <c r="X1986" i="8"/>
  <c r="X1987" i="8"/>
  <c r="X1988" i="8"/>
  <c r="X1989" i="8"/>
  <c r="X1990" i="8"/>
  <c r="X1991" i="8"/>
  <c r="X1992" i="8"/>
  <c r="X1993" i="8"/>
  <c r="X1994" i="8"/>
  <c r="X1995" i="8"/>
  <c r="X1996" i="8"/>
  <c r="X1997" i="8"/>
  <c r="X1998" i="8"/>
  <c r="X1999" i="8"/>
  <c r="X2000" i="8"/>
  <c r="X2001" i="8"/>
  <c r="X2002" i="8"/>
  <c r="X2003" i="8"/>
  <c r="X2004" i="8"/>
  <c r="X2005" i="8"/>
  <c r="X2006" i="8"/>
  <c r="X2007" i="8"/>
  <c r="X2008" i="8"/>
  <c r="X2009" i="8"/>
  <c r="X2010" i="8"/>
  <c r="X2011" i="8"/>
  <c r="X2012" i="8"/>
  <c r="X2013" i="8"/>
  <c r="X2014" i="8"/>
  <c r="X2015" i="8"/>
  <c r="X2016" i="8"/>
  <c r="X2017" i="8"/>
  <c r="X2018" i="8"/>
  <c r="X2019" i="8"/>
  <c r="X2020" i="8"/>
  <c r="X2021" i="8"/>
  <c r="X2022" i="8"/>
  <c r="X2023" i="8"/>
  <c r="X2024" i="8"/>
  <c r="X2025" i="8"/>
  <c r="X2026" i="8"/>
  <c r="X2027" i="8"/>
  <c r="X2028" i="8"/>
  <c r="X2029" i="8"/>
  <c r="X2030" i="8"/>
  <c r="X2031" i="8"/>
  <c r="X2032" i="8"/>
  <c r="X2033" i="8"/>
  <c r="X2034" i="8"/>
  <c r="X2035" i="8"/>
  <c r="X2036" i="8"/>
  <c r="X2037" i="8"/>
  <c r="X2038" i="8"/>
  <c r="X2039" i="8"/>
  <c r="X2040" i="8"/>
  <c r="X2041" i="8"/>
  <c r="X2042" i="8"/>
  <c r="X2043" i="8"/>
  <c r="X2044" i="8"/>
  <c r="X2045" i="8"/>
  <c r="X2046" i="8"/>
  <c r="X2047" i="8"/>
  <c r="X2048" i="8"/>
  <c r="X2049" i="8"/>
  <c r="X2050" i="8"/>
  <c r="X2051" i="8"/>
  <c r="X2052" i="8"/>
  <c r="X2053" i="8"/>
  <c r="X2054" i="8"/>
  <c r="X2055" i="8"/>
  <c r="X2056" i="8"/>
  <c r="X2057" i="8"/>
  <c r="X2058" i="8"/>
  <c r="X2059" i="8"/>
  <c r="X2060" i="8"/>
  <c r="X2061" i="8"/>
  <c r="X2062" i="8"/>
  <c r="X2063" i="8"/>
  <c r="X2064" i="8"/>
  <c r="X2065" i="8"/>
  <c r="X2066" i="8"/>
  <c r="X2067" i="8"/>
  <c r="X2068" i="8"/>
  <c r="X2069" i="8"/>
  <c r="X2070" i="8"/>
  <c r="X2071" i="8"/>
  <c r="X2072" i="8"/>
  <c r="X2073" i="8"/>
  <c r="X2074" i="8"/>
  <c r="X2075" i="8"/>
  <c r="X2076" i="8"/>
  <c r="X2077" i="8"/>
  <c r="X2078" i="8"/>
  <c r="X2079" i="8"/>
  <c r="X2080" i="8"/>
  <c r="X2081" i="8"/>
  <c r="X2082" i="8"/>
  <c r="X2083" i="8"/>
  <c r="X2084" i="8"/>
  <c r="X2085" i="8"/>
  <c r="X2086" i="8"/>
  <c r="X2087" i="8"/>
  <c r="X2088" i="8"/>
  <c r="X2089" i="8"/>
  <c r="X2090" i="8"/>
  <c r="X2091" i="8"/>
  <c r="X2092" i="8"/>
  <c r="X2093" i="8"/>
  <c r="X2094" i="8"/>
  <c r="X2095" i="8"/>
  <c r="X2096" i="8"/>
  <c r="X2097" i="8"/>
  <c r="X2098" i="8"/>
  <c r="X2099" i="8"/>
  <c r="X2100" i="8"/>
  <c r="X2101" i="8"/>
  <c r="X2102" i="8"/>
  <c r="X2103" i="8"/>
  <c r="X2104" i="8"/>
  <c r="X2105" i="8"/>
  <c r="X2106" i="8"/>
  <c r="X2107" i="8"/>
  <c r="X2108" i="8"/>
  <c r="X2109" i="8"/>
  <c r="X2110" i="8"/>
  <c r="X2111" i="8"/>
  <c r="X2112" i="8"/>
  <c r="X2113" i="8"/>
  <c r="X2114" i="8"/>
  <c r="X2115" i="8"/>
  <c r="X2116" i="8"/>
  <c r="X2117" i="8"/>
  <c r="X2118" i="8"/>
  <c r="X2119" i="8"/>
  <c r="X2120" i="8"/>
  <c r="X2121" i="8"/>
  <c r="X2122" i="8"/>
  <c r="X2123" i="8"/>
  <c r="X2124" i="8"/>
  <c r="X2125" i="8"/>
  <c r="X2126" i="8"/>
  <c r="X2127" i="8"/>
  <c r="X2128" i="8"/>
  <c r="X2129" i="8"/>
  <c r="X2130" i="8"/>
  <c r="X2131" i="8"/>
  <c r="X2132" i="8"/>
  <c r="X2133" i="8"/>
  <c r="X2134" i="8"/>
  <c r="X2135" i="8"/>
  <c r="X2136" i="8"/>
  <c r="X2137" i="8"/>
  <c r="X2138" i="8"/>
  <c r="X2139" i="8"/>
  <c r="X2140" i="8"/>
  <c r="X2141" i="8"/>
  <c r="X2142" i="8"/>
  <c r="X2143" i="8"/>
  <c r="X2144" i="8"/>
  <c r="X2145" i="8"/>
  <c r="X2146" i="8"/>
  <c r="X2147" i="8"/>
  <c r="X2148" i="8"/>
  <c r="X2149" i="8"/>
  <c r="X2150" i="8"/>
  <c r="X2151" i="8"/>
  <c r="X2152" i="8"/>
  <c r="X2153" i="8"/>
  <c r="X2154" i="8"/>
  <c r="X2155" i="8"/>
  <c r="X2156" i="8"/>
  <c r="X2157" i="8"/>
  <c r="X2158" i="8"/>
  <c r="X2159" i="8"/>
  <c r="X2160" i="8"/>
  <c r="X2161" i="8"/>
  <c r="X2162" i="8"/>
  <c r="X2163" i="8"/>
  <c r="X2164" i="8"/>
  <c r="X2165" i="8"/>
  <c r="X2166" i="8"/>
  <c r="X2167" i="8"/>
  <c r="X2168" i="8"/>
  <c r="X2169" i="8"/>
  <c r="X2170" i="8"/>
  <c r="X2171" i="8"/>
  <c r="X2172" i="8"/>
  <c r="X2173" i="8"/>
  <c r="X2174" i="8"/>
  <c r="X2175" i="8"/>
  <c r="X2176" i="8"/>
  <c r="X2177" i="8"/>
  <c r="X2178" i="8"/>
  <c r="X2179" i="8"/>
  <c r="X2180" i="8"/>
  <c r="X2181" i="8"/>
  <c r="X2182" i="8"/>
  <c r="X2183" i="8"/>
  <c r="X2184" i="8"/>
  <c r="X2185" i="8"/>
  <c r="X2186" i="8"/>
  <c r="X2187" i="8"/>
  <c r="X2188" i="8"/>
  <c r="X2189" i="8"/>
  <c r="X2190" i="8"/>
  <c r="X2191" i="8"/>
  <c r="X2192" i="8"/>
  <c r="X2193" i="8"/>
  <c r="X2194" i="8"/>
  <c r="X2195" i="8"/>
  <c r="X2196" i="8"/>
  <c r="X2197" i="8"/>
  <c r="X2198" i="8"/>
  <c r="X2199" i="8"/>
  <c r="X2200" i="8"/>
  <c r="X2201" i="8"/>
  <c r="X2202" i="8"/>
  <c r="X2203" i="8"/>
  <c r="X2204" i="8"/>
  <c r="X2205" i="8"/>
  <c r="X2206" i="8"/>
  <c r="X2207" i="8"/>
  <c r="X2208" i="8"/>
  <c r="X2209" i="8"/>
  <c r="X2210" i="8"/>
  <c r="X2211" i="8"/>
  <c r="X2212" i="8"/>
  <c r="X2213" i="8"/>
  <c r="X2214" i="8"/>
  <c r="X2215" i="8"/>
  <c r="X2216" i="8"/>
  <c r="X2217" i="8"/>
  <c r="X2218" i="8"/>
  <c r="X2219" i="8"/>
  <c r="X2220" i="8"/>
  <c r="X2221" i="8"/>
  <c r="X2222" i="8"/>
  <c r="X2223" i="8"/>
  <c r="X2224" i="8"/>
  <c r="X2225" i="8"/>
  <c r="X2226" i="8"/>
  <c r="X2227" i="8"/>
  <c r="X2228" i="8"/>
  <c r="X2229" i="8"/>
  <c r="X2230" i="8"/>
  <c r="X2231" i="8"/>
  <c r="X2232" i="8"/>
  <c r="X2233" i="8"/>
  <c r="X2234" i="8"/>
  <c r="X2235" i="8"/>
  <c r="X2236" i="8"/>
  <c r="X2237" i="8"/>
  <c r="X2238" i="8"/>
  <c r="X2239" i="8"/>
  <c r="X2240" i="8"/>
  <c r="X2241" i="8"/>
  <c r="X2242" i="8"/>
  <c r="X2243" i="8"/>
  <c r="X2244" i="8"/>
  <c r="X2245" i="8"/>
  <c r="X2246" i="8"/>
  <c r="X2247" i="8"/>
  <c r="X2248" i="8"/>
  <c r="X2249" i="8"/>
  <c r="X2250" i="8"/>
  <c r="X2251" i="8"/>
  <c r="X2252" i="8"/>
  <c r="X2253" i="8"/>
  <c r="X2254" i="8"/>
  <c r="X2255" i="8"/>
  <c r="X2256" i="8"/>
  <c r="X2257" i="8"/>
  <c r="X2258" i="8"/>
  <c r="X2259" i="8"/>
  <c r="X2260" i="8"/>
  <c r="X2261" i="8"/>
  <c r="X2262" i="8"/>
  <c r="X2263" i="8"/>
  <c r="X2264" i="8"/>
  <c r="X2265" i="8"/>
  <c r="X2266" i="8"/>
  <c r="X2267" i="8"/>
  <c r="X2268" i="8"/>
  <c r="X2269" i="8"/>
  <c r="X2270" i="8"/>
  <c r="X2271" i="8"/>
  <c r="X2272" i="8"/>
  <c r="X2273" i="8"/>
  <c r="X2274" i="8"/>
  <c r="X2275" i="8"/>
  <c r="X2276" i="8"/>
  <c r="X2277" i="8"/>
  <c r="X2278" i="8"/>
  <c r="X2279" i="8"/>
  <c r="X2280" i="8"/>
  <c r="X2281" i="8"/>
  <c r="X2282" i="8"/>
  <c r="X2283" i="8"/>
  <c r="X2284" i="8"/>
  <c r="X2285" i="8"/>
  <c r="X2286" i="8"/>
  <c r="X2287" i="8"/>
  <c r="X2288" i="8"/>
  <c r="X2289" i="8"/>
  <c r="X2290" i="8"/>
  <c r="X2291" i="8"/>
  <c r="X2292" i="8"/>
  <c r="X2293" i="8"/>
  <c r="X2294" i="8"/>
  <c r="X2295" i="8"/>
  <c r="X2296" i="8"/>
  <c r="X2297" i="8"/>
  <c r="X2298" i="8"/>
  <c r="X2299" i="8"/>
  <c r="X2300" i="8"/>
  <c r="X2301" i="8"/>
  <c r="X2302" i="8"/>
  <c r="X2303" i="8"/>
  <c r="X2304" i="8"/>
  <c r="X2305" i="8"/>
  <c r="X2306" i="8"/>
  <c r="X2307" i="8"/>
  <c r="X2308" i="8"/>
  <c r="X2309" i="8"/>
  <c r="X2310" i="8"/>
  <c r="X2311" i="8"/>
  <c r="X2312" i="8"/>
  <c r="X2313" i="8"/>
  <c r="X2314" i="8"/>
  <c r="X2315" i="8"/>
  <c r="X2316" i="8"/>
  <c r="X2317" i="8"/>
  <c r="X2318" i="8"/>
  <c r="X2319" i="8"/>
  <c r="X2320" i="8"/>
  <c r="X2321" i="8"/>
  <c r="X2322" i="8"/>
  <c r="X2323" i="8"/>
  <c r="X2324" i="8"/>
  <c r="X2325" i="8"/>
  <c r="X2326" i="8"/>
  <c r="X2327" i="8"/>
  <c r="X2328" i="8"/>
  <c r="X2329" i="8"/>
  <c r="X2330" i="8"/>
  <c r="X2331" i="8"/>
  <c r="X2332" i="8"/>
  <c r="X2333" i="8"/>
  <c r="X2334" i="8"/>
  <c r="X2335" i="8"/>
  <c r="X2336" i="8"/>
  <c r="X2337" i="8"/>
  <c r="X2338" i="8"/>
  <c r="X2339" i="8"/>
  <c r="X2340" i="8"/>
  <c r="X2341" i="8"/>
  <c r="X2342" i="8"/>
  <c r="X2343" i="8"/>
  <c r="X2344" i="8"/>
  <c r="X2345" i="8"/>
  <c r="X2346" i="8"/>
  <c r="X2347" i="8"/>
  <c r="X2348" i="8"/>
  <c r="X2349" i="8"/>
  <c r="X2350" i="8"/>
  <c r="X2351" i="8"/>
  <c r="X2352" i="8"/>
  <c r="X2353" i="8"/>
  <c r="X2354" i="8"/>
  <c r="X2355" i="8"/>
  <c r="X2356" i="8"/>
  <c r="X2357" i="8"/>
  <c r="X2358" i="8"/>
  <c r="X2359" i="8"/>
  <c r="X2360" i="8"/>
  <c r="X2361" i="8"/>
  <c r="X2362" i="8"/>
  <c r="X2363" i="8"/>
  <c r="X2364" i="8"/>
  <c r="X2365" i="8"/>
  <c r="X2366" i="8"/>
  <c r="X2367" i="8"/>
  <c r="X2368" i="8"/>
  <c r="X2369" i="8"/>
  <c r="X2370" i="8"/>
  <c r="X2371" i="8"/>
  <c r="X2372" i="8"/>
  <c r="X2373" i="8"/>
  <c r="X2374" i="8"/>
  <c r="X2375" i="8"/>
  <c r="X2376" i="8"/>
  <c r="X2377" i="8"/>
  <c r="X2378" i="8"/>
  <c r="X2379" i="8"/>
  <c r="X2380" i="8"/>
  <c r="X2381" i="8"/>
  <c r="X2382" i="8"/>
  <c r="X2383" i="8"/>
  <c r="X2384" i="8"/>
  <c r="X2385" i="8"/>
  <c r="X2386" i="8"/>
  <c r="X2387" i="8"/>
  <c r="X2388" i="8"/>
  <c r="X2389" i="8"/>
  <c r="X2390" i="8"/>
  <c r="X2391" i="8"/>
  <c r="X2392" i="8"/>
  <c r="X2393" i="8"/>
  <c r="X2394" i="8"/>
  <c r="X2395" i="8"/>
  <c r="X2396" i="8"/>
  <c r="X2397" i="8"/>
  <c r="X2398" i="8"/>
  <c r="X2399" i="8"/>
  <c r="X2400" i="8"/>
  <c r="X2401" i="8"/>
  <c r="X2402" i="8"/>
  <c r="X2403" i="8"/>
  <c r="X2404" i="8"/>
  <c r="X2405" i="8"/>
  <c r="X2406" i="8"/>
  <c r="X2407" i="8"/>
  <c r="X2408" i="8"/>
  <c r="X2409" i="8"/>
  <c r="X2410" i="8"/>
  <c r="X2411" i="8"/>
  <c r="X2412" i="8"/>
  <c r="X2413" i="8"/>
  <c r="X2414" i="8"/>
  <c r="X2415" i="8"/>
  <c r="X2416" i="8"/>
  <c r="X2417" i="8"/>
  <c r="X2418" i="8"/>
  <c r="X2419" i="8"/>
  <c r="X2420" i="8"/>
  <c r="X2421" i="8"/>
  <c r="X2422" i="8"/>
  <c r="X2423" i="8"/>
  <c r="X2424" i="8"/>
  <c r="X2425" i="8"/>
  <c r="X2426" i="8"/>
  <c r="X2427" i="8"/>
  <c r="X2428" i="8"/>
  <c r="X2429" i="8"/>
  <c r="X2430" i="8"/>
  <c r="X2431" i="8"/>
  <c r="X2432" i="8"/>
  <c r="X2433" i="8"/>
  <c r="X2434" i="8"/>
  <c r="X2435" i="8"/>
  <c r="X2436" i="8"/>
  <c r="X2437" i="8"/>
  <c r="X2438" i="8"/>
  <c r="X2439" i="8"/>
  <c r="X2440" i="8"/>
  <c r="X2441" i="8"/>
  <c r="X2442" i="8"/>
  <c r="X2443" i="8"/>
  <c r="X2444" i="8"/>
  <c r="X2445" i="8"/>
  <c r="X2446" i="8"/>
  <c r="X2447" i="8"/>
  <c r="X2448" i="8"/>
  <c r="X2449" i="8"/>
  <c r="X2450" i="8"/>
  <c r="X2451" i="8"/>
  <c r="X2452" i="8"/>
  <c r="X2453" i="8"/>
  <c r="X2454" i="8"/>
  <c r="X2455" i="8"/>
  <c r="X2456" i="8"/>
  <c r="X2457" i="8"/>
  <c r="X2458" i="8"/>
  <c r="X2459" i="8"/>
  <c r="X2460" i="8"/>
  <c r="X2461" i="8"/>
  <c r="X2462" i="8"/>
  <c r="X2463" i="8"/>
  <c r="X2464" i="8"/>
  <c r="X2465" i="8"/>
  <c r="X2466" i="8"/>
  <c r="X2467" i="8"/>
  <c r="X2468" i="8"/>
  <c r="X2469" i="8"/>
  <c r="X2470" i="8"/>
  <c r="X2471" i="8"/>
  <c r="X2472" i="8"/>
  <c r="X2473" i="8"/>
  <c r="X2474" i="8"/>
  <c r="X2475" i="8"/>
  <c r="X2476" i="8"/>
  <c r="X2477" i="8"/>
  <c r="X2478" i="8"/>
  <c r="X2479" i="8"/>
  <c r="X2480" i="8"/>
  <c r="X2481" i="8"/>
  <c r="X2482" i="8"/>
  <c r="X2483" i="8"/>
  <c r="X2484" i="8"/>
  <c r="X2485" i="8"/>
  <c r="X2486" i="8"/>
  <c r="X2487" i="8"/>
  <c r="X2488" i="8"/>
  <c r="X2489" i="8"/>
  <c r="X2490" i="8"/>
  <c r="X2491" i="8"/>
  <c r="X2492" i="8"/>
  <c r="X2493" i="8"/>
  <c r="X2494" i="8"/>
  <c r="X2495" i="8"/>
  <c r="X2496" i="8"/>
  <c r="X2497" i="8"/>
  <c r="X2498" i="8"/>
  <c r="X2499" i="8"/>
  <c r="X2500" i="8"/>
  <c r="X2501" i="8"/>
  <c r="X2502" i="8"/>
  <c r="X2503" i="8"/>
  <c r="X2504" i="8"/>
  <c r="X2505" i="8"/>
  <c r="X2506" i="8"/>
  <c r="X2507" i="8"/>
  <c r="X2508" i="8"/>
  <c r="X2509" i="8"/>
  <c r="X2510" i="8"/>
  <c r="X2511" i="8"/>
  <c r="X2512" i="8"/>
  <c r="X2513" i="8"/>
  <c r="X2514" i="8"/>
  <c r="X2515" i="8"/>
  <c r="X2516" i="8"/>
  <c r="X2517" i="8"/>
  <c r="X2518" i="8"/>
  <c r="X2519" i="8"/>
  <c r="X2520" i="8"/>
  <c r="X2521" i="8"/>
  <c r="X2522" i="8"/>
  <c r="X2523" i="8"/>
  <c r="X2524" i="8"/>
  <c r="X2525" i="8"/>
  <c r="X2526" i="8"/>
  <c r="X2527" i="8"/>
  <c r="X2528" i="8"/>
  <c r="X2529" i="8"/>
  <c r="X2530" i="8"/>
  <c r="X2531" i="8"/>
  <c r="X2532" i="8"/>
  <c r="X2533" i="8"/>
  <c r="X2534" i="8"/>
  <c r="X2535" i="8"/>
  <c r="X2536" i="8"/>
  <c r="X2537" i="8"/>
  <c r="X2538" i="8"/>
  <c r="X2539" i="8"/>
  <c r="X2540" i="8"/>
  <c r="X2541" i="8"/>
  <c r="X2542" i="8"/>
  <c r="X2543" i="8"/>
  <c r="X2544" i="8"/>
  <c r="X2545" i="8"/>
  <c r="X2546" i="8"/>
  <c r="X2547" i="8"/>
  <c r="X2548" i="8"/>
  <c r="X2549" i="8"/>
  <c r="X2550" i="8"/>
  <c r="X2551" i="8"/>
  <c r="X2552" i="8"/>
  <c r="X2553" i="8"/>
  <c r="X2554" i="8"/>
  <c r="X2555" i="8"/>
  <c r="X2556" i="8"/>
  <c r="X2557" i="8"/>
  <c r="X2558" i="8"/>
  <c r="X2559" i="8"/>
  <c r="X2560" i="8"/>
  <c r="X2561" i="8"/>
  <c r="X2562" i="8"/>
  <c r="X2563" i="8"/>
  <c r="X2564" i="8"/>
  <c r="X2565" i="8"/>
  <c r="X2566" i="8"/>
  <c r="X2567" i="8"/>
  <c r="X2568" i="8"/>
  <c r="X2569" i="8"/>
  <c r="X2570" i="8"/>
  <c r="X2571" i="8"/>
  <c r="X2572" i="8"/>
  <c r="X2573" i="8"/>
  <c r="X2574" i="8"/>
  <c r="X2575" i="8"/>
  <c r="X2576" i="8"/>
  <c r="X2577" i="8"/>
  <c r="X2578" i="8"/>
  <c r="X2579" i="8"/>
  <c r="X2580" i="8"/>
  <c r="X2581" i="8"/>
  <c r="X2582" i="8"/>
  <c r="X2583" i="8"/>
  <c r="X2584" i="8"/>
  <c r="X2585" i="8"/>
  <c r="X2586" i="8"/>
  <c r="X2587" i="8"/>
  <c r="X2588" i="8"/>
  <c r="X2589" i="8"/>
  <c r="X2590" i="8"/>
  <c r="X2591" i="8"/>
  <c r="X2592" i="8"/>
  <c r="X2593" i="8"/>
  <c r="X2594" i="8"/>
  <c r="X2595" i="8"/>
  <c r="X2596" i="8"/>
  <c r="X2597" i="8"/>
  <c r="X2598" i="8"/>
  <c r="X2599" i="8"/>
  <c r="X2600" i="8"/>
  <c r="X2601" i="8"/>
  <c r="X2602" i="8"/>
  <c r="X2603" i="8"/>
  <c r="X2604" i="8"/>
  <c r="X2605" i="8"/>
  <c r="X2606" i="8"/>
  <c r="X2607" i="8"/>
  <c r="X2608" i="8"/>
  <c r="X2609" i="8"/>
  <c r="X2610" i="8"/>
  <c r="X2611" i="8"/>
  <c r="X2612" i="8"/>
  <c r="X2613" i="8"/>
  <c r="X2614" i="8"/>
  <c r="X2615" i="8"/>
  <c r="X2616" i="8"/>
  <c r="X2617" i="8"/>
  <c r="X2618" i="8"/>
  <c r="X2619" i="8"/>
  <c r="X2620" i="8"/>
  <c r="X2621" i="8"/>
  <c r="X2622" i="8"/>
  <c r="X2623" i="8"/>
  <c r="X2624" i="8"/>
  <c r="X2625" i="8"/>
  <c r="X2626" i="8"/>
  <c r="X2627" i="8"/>
  <c r="X2628" i="8"/>
  <c r="X2629" i="8"/>
  <c r="X2630" i="8"/>
  <c r="X2631" i="8"/>
  <c r="X2632" i="8"/>
  <c r="X2633" i="8"/>
  <c r="X2634" i="8"/>
  <c r="X2635" i="8"/>
  <c r="X2636" i="8"/>
  <c r="X2637" i="8"/>
  <c r="X2638" i="8"/>
  <c r="X2639" i="8"/>
  <c r="X2640" i="8"/>
  <c r="X2641" i="8"/>
  <c r="X2642" i="8"/>
  <c r="X2643" i="8"/>
  <c r="X2644" i="8"/>
  <c r="X2645" i="8"/>
  <c r="X2646" i="8"/>
  <c r="X2647" i="8"/>
  <c r="X2648" i="8"/>
  <c r="X2649" i="8"/>
  <c r="X2650" i="8"/>
  <c r="X2651" i="8"/>
  <c r="X2652" i="8"/>
  <c r="X2653" i="8"/>
  <c r="X2654" i="8"/>
  <c r="X2655" i="8"/>
  <c r="X2656" i="8"/>
  <c r="X2657" i="8"/>
  <c r="X2658" i="8"/>
  <c r="X2659" i="8"/>
  <c r="X2660" i="8"/>
  <c r="X2661" i="8"/>
  <c r="X2662" i="8"/>
  <c r="X2663" i="8"/>
  <c r="X2664" i="8"/>
  <c r="X2665" i="8"/>
  <c r="X2666" i="8"/>
  <c r="X2667" i="8"/>
  <c r="X2668" i="8"/>
  <c r="X2669" i="8"/>
  <c r="X2670" i="8"/>
  <c r="X2671" i="8"/>
  <c r="X2672" i="8"/>
  <c r="X2673" i="8"/>
  <c r="X2674" i="8"/>
  <c r="X2675" i="8"/>
  <c r="X2676" i="8"/>
  <c r="X2677" i="8"/>
  <c r="X2678" i="8"/>
  <c r="X2679" i="8"/>
  <c r="X2680" i="8"/>
  <c r="X2681" i="8"/>
  <c r="X2682" i="8"/>
  <c r="X2683" i="8"/>
  <c r="X2684" i="8"/>
  <c r="X2685" i="8"/>
  <c r="X2686" i="8"/>
  <c r="X2687" i="8"/>
  <c r="X2688" i="8"/>
  <c r="X2689" i="8"/>
  <c r="X2690" i="8"/>
  <c r="X2691" i="8"/>
  <c r="X2692" i="8"/>
  <c r="X2693" i="8"/>
  <c r="X2694" i="8"/>
  <c r="X2695" i="8"/>
  <c r="X2696" i="8"/>
  <c r="X2697" i="8"/>
  <c r="X2698" i="8"/>
  <c r="X2699" i="8"/>
  <c r="X2700" i="8"/>
  <c r="X2701" i="8"/>
  <c r="X2702" i="8"/>
  <c r="X2703" i="8"/>
  <c r="X2704" i="8"/>
  <c r="X2705" i="8"/>
  <c r="X2706" i="8"/>
  <c r="X2707" i="8"/>
  <c r="X2708" i="8"/>
  <c r="X2709" i="8"/>
  <c r="X2710" i="8"/>
  <c r="X2711" i="8"/>
  <c r="X2712" i="8"/>
  <c r="X2713" i="8"/>
  <c r="X2714" i="8"/>
  <c r="X2715" i="8"/>
  <c r="X2716" i="8"/>
  <c r="X2717" i="8"/>
  <c r="X2718" i="8"/>
  <c r="X2719" i="8"/>
  <c r="X2720" i="8"/>
  <c r="X2721" i="8"/>
  <c r="X2722" i="8"/>
  <c r="X2723" i="8"/>
  <c r="X2724" i="8"/>
  <c r="X2725" i="8"/>
  <c r="X2726" i="8"/>
  <c r="X2727" i="8"/>
  <c r="X2728" i="8"/>
  <c r="X2729" i="8"/>
  <c r="X2730" i="8"/>
  <c r="X2731" i="8"/>
  <c r="X2732" i="8"/>
  <c r="X2733" i="8"/>
  <c r="X2734" i="8"/>
  <c r="X2735" i="8"/>
  <c r="X2736" i="8"/>
  <c r="X2737" i="8"/>
  <c r="X2738" i="8"/>
  <c r="X2739" i="8"/>
  <c r="X2740" i="8"/>
  <c r="X2741" i="8"/>
  <c r="X2742" i="8"/>
  <c r="X2743" i="8"/>
  <c r="X2744" i="8"/>
  <c r="X2745" i="8"/>
  <c r="X2746" i="8"/>
  <c r="X2747" i="8"/>
  <c r="X2748" i="8"/>
  <c r="X2749" i="8"/>
  <c r="X2750" i="8"/>
  <c r="X2751" i="8"/>
  <c r="X2752" i="8"/>
  <c r="X2753" i="8"/>
  <c r="X2754" i="8"/>
  <c r="X2755" i="8"/>
  <c r="X2756" i="8"/>
  <c r="X2757" i="8"/>
  <c r="X2758" i="8"/>
  <c r="X2759" i="8"/>
  <c r="X2760" i="8"/>
  <c r="X2761" i="8"/>
  <c r="X2762" i="8"/>
  <c r="X2763" i="8"/>
  <c r="X2764" i="8"/>
  <c r="X2765" i="8"/>
  <c r="X2766" i="8"/>
  <c r="X2767" i="8"/>
  <c r="X2768" i="8"/>
  <c r="X2769" i="8"/>
  <c r="X2770" i="8"/>
  <c r="X2771" i="8"/>
  <c r="X2772" i="8"/>
  <c r="X2773" i="8"/>
  <c r="X2774" i="8"/>
  <c r="X2775" i="8"/>
  <c r="X2776" i="8"/>
  <c r="X2777" i="8"/>
  <c r="X2778" i="8"/>
  <c r="X2779" i="8"/>
  <c r="X2780" i="8"/>
  <c r="X2781" i="8"/>
  <c r="X2782" i="8"/>
  <c r="X2783" i="8"/>
  <c r="X2784" i="8"/>
  <c r="X2785" i="8"/>
  <c r="X2786" i="8"/>
  <c r="X2787" i="8"/>
  <c r="X2788" i="8"/>
  <c r="X2789" i="8"/>
  <c r="X2790" i="8"/>
  <c r="X2791" i="8"/>
  <c r="X2792" i="8"/>
  <c r="X2793" i="8"/>
  <c r="X2794" i="8"/>
  <c r="X2795" i="8"/>
  <c r="X2796" i="8"/>
  <c r="X2797" i="8"/>
  <c r="X2798" i="8"/>
  <c r="X2799" i="8"/>
  <c r="X2800" i="8"/>
  <c r="X2801" i="8"/>
  <c r="X2802" i="8"/>
  <c r="X2803" i="8"/>
  <c r="X2804" i="8"/>
  <c r="X2805" i="8"/>
  <c r="X2806" i="8"/>
  <c r="X2807" i="8"/>
  <c r="X2808" i="8"/>
  <c r="X2809" i="8"/>
  <c r="X2810" i="8"/>
  <c r="X2811" i="8"/>
  <c r="X2812" i="8"/>
  <c r="X2813" i="8"/>
  <c r="X2814" i="8"/>
  <c r="X2815" i="8"/>
  <c r="X2816" i="8"/>
  <c r="X2817" i="8"/>
  <c r="X2818" i="8"/>
  <c r="X2819" i="8"/>
  <c r="X2820" i="8"/>
  <c r="X2821" i="8"/>
  <c r="X2822" i="8"/>
  <c r="X2823" i="8"/>
  <c r="X2824" i="8"/>
  <c r="X2825" i="8"/>
  <c r="X2826" i="8"/>
  <c r="X2827" i="8"/>
  <c r="X2828" i="8"/>
  <c r="X2829" i="8"/>
  <c r="X2830" i="8"/>
  <c r="X2831" i="8"/>
  <c r="X2832" i="8"/>
  <c r="X2833" i="8"/>
  <c r="X2834" i="8"/>
  <c r="X2835" i="8"/>
  <c r="X2836" i="8"/>
  <c r="X2837" i="8"/>
  <c r="X2838" i="8"/>
  <c r="X2839" i="8"/>
  <c r="X2840" i="8"/>
  <c r="X2841" i="8"/>
  <c r="X2842" i="8"/>
  <c r="X2843" i="8"/>
  <c r="X2844" i="8"/>
  <c r="X2845" i="8"/>
  <c r="X2846" i="8"/>
  <c r="X2847" i="8"/>
  <c r="X2848" i="8"/>
  <c r="X2849" i="8"/>
  <c r="X2850" i="8"/>
  <c r="X2851" i="8"/>
  <c r="X2852" i="8"/>
  <c r="X2853" i="8"/>
  <c r="X2854" i="8"/>
  <c r="X2855" i="8"/>
  <c r="X2856" i="8"/>
  <c r="X2857" i="8"/>
  <c r="X2858" i="8"/>
  <c r="X2859" i="8"/>
  <c r="X2860" i="8"/>
  <c r="X2861" i="8"/>
  <c r="X2862" i="8"/>
  <c r="X2863" i="8"/>
  <c r="X2864" i="8"/>
  <c r="X2865" i="8"/>
  <c r="X2866" i="8"/>
  <c r="X2867" i="8"/>
  <c r="X2868" i="8"/>
  <c r="X2869" i="8"/>
  <c r="X2870" i="8"/>
  <c r="X2871" i="8"/>
  <c r="X2872" i="8"/>
  <c r="X2873" i="8"/>
  <c r="X2874" i="8"/>
  <c r="X2875" i="8"/>
  <c r="X2876" i="8"/>
  <c r="X2877" i="8"/>
  <c r="X2878" i="8"/>
  <c r="X2879" i="8"/>
  <c r="X2880" i="8"/>
  <c r="X2881" i="8"/>
  <c r="X2882" i="8"/>
  <c r="X2883" i="8"/>
  <c r="X2884" i="8"/>
  <c r="X2885" i="8"/>
  <c r="X2886" i="8"/>
  <c r="X2887" i="8"/>
  <c r="X2888" i="8"/>
  <c r="X2889" i="8"/>
  <c r="X2890" i="8"/>
  <c r="X2891" i="8"/>
  <c r="X2892" i="8"/>
  <c r="X2893" i="8"/>
  <c r="X2894" i="8"/>
  <c r="X2895" i="8"/>
  <c r="X2896" i="8"/>
  <c r="X2897" i="8"/>
  <c r="X2898" i="8"/>
  <c r="X2899" i="8"/>
  <c r="X2900" i="8"/>
  <c r="X2901" i="8"/>
  <c r="X2902" i="8"/>
  <c r="X2903" i="8"/>
  <c r="X2904" i="8"/>
  <c r="X2905" i="8"/>
  <c r="X2906" i="8"/>
  <c r="X2907" i="8"/>
  <c r="X2908" i="8"/>
  <c r="X2909" i="8"/>
  <c r="X2910" i="8"/>
  <c r="X2911" i="8"/>
  <c r="X2912" i="8"/>
  <c r="X2913" i="8"/>
  <c r="X2914" i="8"/>
  <c r="X2915" i="8"/>
  <c r="X2916" i="8"/>
  <c r="X2917" i="8"/>
  <c r="X2918" i="8"/>
  <c r="X2919" i="8"/>
  <c r="X2920" i="8"/>
  <c r="X2921" i="8"/>
  <c r="X2922" i="8"/>
  <c r="X2923" i="8"/>
  <c r="X2924" i="8"/>
  <c r="X2925" i="8"/>
  <c r="X2926" i="8"/>
  <c r="X2927" i="8"/>
  <c r="X2928" i="8"/>
  <c r="X2929" i="8"/>
  <c r="X2930" i="8"/>
  <c r="X2931" i="8"/>
  <c r="X2932" i="8"/>
  <c r="X2933" i="8"/>
  <c r="X2934" i="8"/>
  <c r="X2935" i="8"/>
  <c r="X2936" i="8"/>
  <c r="X2937" i="8"/>
  <c r="X2938" i="8"/>
  <c r="X2939" i="8"/>
  <c r="X2940" i="8"/>
  <c r="X2941" i="8"/>
  <c r="X2942" i="8"/>
  <c r="X2943" i="8"/>
  <c r="X2944" i="8"/>
  <c r="X2945" i="8"/>
  <c r="X2946" i="8"/>
  <c r="X2947" i="8"/>
  <c r="X2948" i="8"/>
  <c r="X2949" i="8"/>
  <c r="X2950" i="8"/>
  <c r="X2951" i="8"/>
  <c r="X2952" i="8"/>
  <c r="X2953" i="8"/>
  <c r="X2954" i="8"/>
  <c r="X2955" i="8"/>
  <c r="X2956" i="8"/>
  <c r="X2957" i="8"/>
  <c r="X2958" i="8"/>
  <c r="X2959" i="8"/>
  <c r="X2960" i="8"/>
  <c r="X2961" i="8"/>
  <c r="X2962" i="8"/>
  <c r="X2963" i="8"/>
  <c r="X2964" i="8"/>
  <c r="X2965" i="8"/>
  <c r="X2966" i="8"/>
  <c r="X2967" i="8"/>
  <c r="X2968" i="8"/>
  <c r="X2969" i="8"/>
  <c r="X2970" i="8"/>
  <c r="X2971" i="8"/>
  <c r="X2972" i="8"/>
  <c r="X2973" i="8"/>
  <c r="X2974" i="8"/>
  <c r="X2975" i="8"/>
  <c r="X2976" i="8"/>
  <c r="X2977" i="8"/>
  <c r="X2978" i="8"/>
  <c r="X2979" i="8"/>
  <c r="X2980" i="8"/>
  <c r="X2981" i="8"/>
  <c r="X2982" i="8"/>
  <c r="X2983" i="8"/>
  <c r="X2984" i="8"/>
  <c r="X2985" i="8"/>
  <c r="X2986" i="8"/>
  <c r="X2987" i="8"/>
  <c r="X2988" i="8"/>
  <c r="X2989" i="8"/>
  <c r="X2990" i="8"/>
  <c r="X2991" i="8"/>
  <c r="X2992" i="8"/>
  <c r="X2993" i="8"/>
  <c r="X2994" i="8"/>
  <c r="X2995" i="8"/>
  <c r="X2996" i="8"/>
  <c r="X2997" i="8"/>
  <c r="X2998" i="8"/>
  <c r="X2999" i="8"/>
  <c r="X3000" i="8"/>
  <c r="X3001" i="8"/>
  <c r="X3002" i="8"/>
  <c r="X3003" i="8"/>
  <c r="X3004" i="8"/>
  <c r="X3005" i="8"/>
  <c r="X3006" i="8"/>
  <c r="X3007" i="8"/>
  <c r="X3008" i="8"/>
  <c r="X3009" i="8"/>
  <c r="X3010" i="8"/>
  <c r="X3011" i="8"/>
  <c r="X3012" i="8"/>
  <c r="X3013" i="8"/>
  <c r="X3014" i="8"/>
  <c r="X3015" i="8"/>
  <c r="X3016" i="8"/>
  <c r="X3017" i="8"/>
  <c r="X3018" i="8"/>
  <c r="X3019" i="8"/>
  <c r="X3020" i="8"/>
  <c r="X3021" i="8"/>
  <c r="X3022" i="8"/>
  <c r="X3023" i="8"/>
  <c r="X3024" i="8"/>
  <c r="X3025" i="8"/>
  <c r="X3026" i="8"/>
  <c r="X3027" i="8"/>
  <c r="X3028" i="8"/>
  <c r="X3029" i="8"/>
  <c r="X3030" i="8"/>
  <c r="X3031" i="8"/>
  <c r="X3032" i="8"/>
  <c r="X3033" i="8"/>
  <c r="X3034" i="8"/>
  <c r="X3035" i="8"/>
  <c r="X3036" i="8"/>
  <c r="X3037" i="8"/>
  <c r="X3038" i="8"/>
  <c r="X3039" i="8"/>
  <c r="X3040" i="8"/>
  <c r="X3041" i="8"/>
  <c r="X3042" i="8"/>
  <c r="X3043" i="8"/>
  <c r="X3044" i="8"/>
  <c r="X3045" i="8"/>
  <c r="X3046" i="8"/>
  <c r="X3047" i="8"/>
  <c r="X3048" i="8"/>
  <c r="X3049" i="8"/>
  <c r="X3050" i="8"/>
  <c r="X3051" i="8"/>
  <c r="X3052" i="8"/>
  <c r="X3053" i="8"/>
  <c r="X3054" i="8"/>
  <c r="X3055" i="8"/>
  <c r="X3056" i="8"/>
  <c r="X3057" i="8"/>
  <c r="X3058" i="8"/>
  <c r="X3059" i="8"/>
  <c r="X3060" i="8"/>
  <c r="X3061" i="8"/>
  <c r="X3062" i="8"/>
  <c r="X3063" i="8"/>
  <c r="X3064" i="8"/>
  <c r="X3065" i="8"/>
  <c r="X3066" i="8"/>
  <c r="X3067" i="8"/>
  <c r="X3068" i="8"/>
  <c r="X3069" i="8"/>
  <c r="X3070" i="8"/>
  <c r="X3071" i="8"/>
  <c r="X3072" i="8"/>
  <c r="X3073" i="8"/>
  <c r="X3074" i="8"/>
  <c r="X3075" i="8"/>
  <c r="X3076" i="8"/>
  <c r="X3077" i="8"/>
  <c r="X3078" i="8"/>
  <c r="X3079" i="8"/>
  <c r="X3080" i="8"/>
  <c r="X3081" i="8"/>
  <c r="X3082" i="8"/>
  <c r="X3083" i="8"/>
  <c r="X3084" i="8"/>
  <c r="X3085" i="8"/>
  <c r="X3086" i="8"/>
  <c r="X3087" i="8"/>
  <c r="X3088" i="8"/>
  <c r="X3089" i="8"/>
  <c r="X3090" i="8"/>
  <c r="X3091" i="8"/>
  <c r="X3092" i="8"/>
  <c r="X3093" i="8"/>
  <c r="X3094" i="8"/>
  <c r="X3095" i="8"/>
  <c r="X3096" i="8"/>
  <c r="X3097" i="8"/>
  <c r="X3098" i="8"/>
  <c r="X3099" i="8"/>
  <c r="X3100" i="8"/>
  <c r="X3101" i="8"/>
  <c r="X3102" i="8"/>
  <c r="X3103" i="8"/>
  <c r="X3104" i="8"/>
  <c r="X3105" i="8"/>
  <c r="X3106" i="8"/>
  <c r="X3107" i="8"/>
  <c r="X3108" i="8"/>
  <c r="X3109" i="8"/>
  <c r="X3110" i="8"/>
  <c r="X3111" i="8"/>
  <c r="X3112" i="8"/>
  <c r="X3113" i="8"/>
  <c r="X3114" i="8"/>
  <c r="X3115" i="8"/>
  <c r="X3116" i="8"/>
  <c r="X3117" i="8"/>
  <c r="X3118" i="8"/>
  <c r="X3119" i="8"/>
  <c r="X3120" i="8"/>
  <c r="X3121" i="8"/>
  <c r="X3122" i="8"/>
  <c r="X3123" i="8"/>
  <c r="X3124" i="8"/>
  <c r="X3125" i="8"/>
  <c r="X3126" i="8"/>
  <c r="X3127" i="8"/>
  <c r="X3128" i="8"/>
  <c r="X3129" i="8"/>
  <c r="X3130" i="8"/>
  <c r="X3131" i="8"/>
  <c r="X3132" i="8"/>
  <c r="X3133" i="8"/>
  <c r="X3134" i="8"/>
  <c r="X3135" i="8"/>
  <c r="X3136" i="8"/>
  <c r="X3137" i="8"/>
  <c r="X3138" i="8"/>
  <c r="X3139" i="8"/>
  <c r="X3140" i="8"/>
  <c r="X3141" i="8"/>
  <c r="X3142" i="8"/>
  <c r="X3143" i="8"/>
  <c r="X3144" i="8"/>
  <c r="X3145" i="8"/>
  <c r="X3146" i="8"/>
  <c r="X3147" i="8"/>
  <c r="X3148" i="8"/>
  <c r="X3149" i="8"/>
  <c r="X3150" i="8"/>
  <c r="X3151" i="8"/>
  <c r="X3152" i="8"/>
  <c r="X3153" i="8"/>
  <c r="X3154" i="8"/>
  <c r="X3155" i="8"/>
  <c r="X3156" i="8"/>
  <c r="X3157" i="8"/>
  <c r="X3158" i="8"/>
  <c r="X3159" i="8"/>
  <c r="X3160" i="8"/>
  <c r="X3161" i="8"/>
  <c r="X3162" i="8"/>
  <c r="X3163" i="8"/>
  <c r="X3164" i="8"/>
  <c r="X3165" i="8"/>
  <c r="X3166" i="8"/>
  <c r="X3167" i="8"/>
  <c r="X3168" i="8"/>
  <c r="X3169" i="8"/>
  <c r="X3170" i="8"/>
  <c r="X3171" i="8"/>
  <c r="X3172" i="8"/>
  <c r="X3173" i="8"/>
  <c r="X3174" i="8"/>
  <c r="X3175" i="8"/>
  <c r="X3176" i="8"/>
  <c r="X3177" i="8"/>
  <c r="X3178" i="8"/>
  <c r="X3179" i="8"/>
  <c r="X3180" i="8"/>
  <c r="X3181" i="8"/>
  <c r="X3182" i="8"/>
  <c r="X3183" i="8"/>
  <c r="X3184" i="8"/>
  <c r="X3185" i="8"/>
  <c r="X3186" i="8"/>
  <c r="X3187" i="8"/>
  <c r="X3188" i="8"/>
  <c r="X3189" i="8"/>
  <c r="X3190" i="8"/>
  <c r="X3191" i="8"/>
  <c r="X3192" i="8"/>
  <c r="X3193" i="8"/>
  <c r="X3194" i="8"/>
  <c r="X3195" i="8"/>
  <c r="X3196" i="8"/>
  <c r="X3197" i="8"/>
  <c r="X3198" i="8"/>
  <c r="X3199" i="8"/>
  <c r="X3200" i="8"/>
  <c r="X3201" i="8"/>
  <c r="X3202" i="8"/>
  <c r="X3203" i="8"/>
  <c r="X3204" i="8"/>
  <c r="X3205" i="8"/>
  <c r="X3206" i="8"/>
  <c r="X3207" i="8"/>
  <c r="X3208" i="8"/>
  <c r="X3209" i="8"/>
  <c r="X3210" i="8"/>
  <c r="X3211" i="8"/>
  <c r="X3212" i="8"/>
  <c r="X3213" i="8"/>
  <c r="X3214" i="8"/>
  <c r="X3215" i="8"/>
  <c r="X3216" i="8"/>
  <c r="X3217" i="8"/>
  <c r="X3218" i="8"/>
  <c r="X3219" i="8"/>
  <c r="X3220" i="8"/>
  <c r="X3221" i="8"/>
  <c r="X3222" i="8"/>
  <c r="X3223" i="8"/>
  <c r="X3224" i="8"/>
  <c r="X3225" i="8"/>
  <c r="X3226" i="8"/>
  <c r="X3227" i="8"/>
  <c r="X3228" i="8"/>
  <c r="X3229" i="8"/>
  <c r="X3230" i="8"/>
  <c r="X3231" i="8"/>
  <c r="X3232" i="8"/>
  <c r="X3233" i="8"/>
  <c r="X3234" i="8"/>
  <c r="X3235" i="8"/>
  <c r="X3236" i="8"/>
  <c r="X3237" i="8"/>
  <c r="X3238" i="8"/>
  <c r="X3239" i="8"/>
  <c r="X3240" i="8"/>
  <c r="X3241" i="8"/>
  <c r="X3242" i="8"/>
  <c r="X3243" i="8"/>
  <c r="X3244" i="8"/>
  <c r="X3245" i="8"/>
  <c r="X3246" i="8"/>
  <c r="X3247" i="8"/>
  <c r="X3248" i="8"/>
  <c r="X3249" i="8"/>
  <c r="X3250" i="8"/>
  <c r="X3251" i="8"/>
  <c r="X3252" i="8"/>
  <c r="X3253" i="8"/>
  <c r="X3254" i="8"/>
  <c r="X3255" i="8"/>
  <c r="X3256" i="8"/>
  <c r="X3257" i="8"/>
  <c r="X3258" i="8"/>
  <c r="X3259" i="8"/>
  <c r="X3260" i="8"/>
  <c r="X3261" i="8"/>
  <c r="X3262" i="8"/>
  <c r="X3263" i="8"/>
  <c r="X3264" i="8"/>
  <c r="X3265" i="8"/>
  <c r="X3266" i="8"/>
  <c r="X3267" i="8"/>
  <c r="X3268" i="8"/>
  <c r="X3269" i="8"/>
  <c r="X3270" i="8"/>
  <c r="X3271" i="8"/>
  <c r="X3272" i="8"/>
  <c r="X3273" i="8"/>
  <c r="X3274" i="8"/>
  <c r="X3275" i="8"/>
  <c r="X3276" i="8"/>
  <c r="X3277" i="8"/>
  <c r="X3278" i="8"/>
  <c r="X3279" i="8"/>
  <c r="X3280" i="8"/>
  <c r="X3281" i="8"/>
  <c r="X3282" i="8"/>
  <c r="X3283" i="8"/>
  <c r="X3284" i="8"/>
  <c r="X3285" i="8"/>
  <c r="X3286" i="8"/>
  <c r="X3287" i="8"/>
  <c r="X3288" i="8"/>
  <c r="X3289" i="8"/>
  <c r="X3290" i="8"/>
  <c r="X3291" i="8"/>
  <c r="X3292" i="8"/>
  <c r="X3293" i="8"/>
  <c r="X3294" i="8"/>
  <c r="X3295" i="8"/>
  <c r="X3296" i="8"/>
  <c r="X3297" i="8"/>
  <c r="X3298" i="8"/>
  <c r="X3299" i="8"/>
  <c r="X3300" i="8"/>
  <c r="X3301" i="8"/>
  <c r="X3302" i="8"/>
  <c r="X3303" i="8"/>
  <c r="X3304" i="8"/>
  <c r="X3305" i="8"/>
  <c r="X3306" i="8"/>
  <c r="X3307" i="8"/>
  <c r="X3308" i="8"/>
  <c r="X3309" i="8"/>
  <c r="X3310" i="8"/>
  <c r="X3311" i="8"/>
  <c r="X3312" i="8"/>
  <c r="X3313" i="8"/>
  <c r="X3314" i="8"/>
  <c r="X3315" i="8"/>
  <c r="X3316" i="8"/>
  <c r="X3317" i="8"/>
  <c r="X3318" i="8"/>
  <c r="X3319" i="8"/>
  <c r="X3320" i="8"/>
  <c r="X3321" i="8"/>
  <c r="X3322" i="8"/>
  <c r="X3323" i="8"/>
  <c r="X3324" i="8"/>
  <c r="X3325" i="8"/>
  <c r="X3326" i="8"/>
  <c r="X3327" i="8"/>
  <c r="X3328" i="8"/>
  <c r="X3329" i="8"/>
  <c r="X3330" i="8"/>
  <c r="X3331" i="8"/>
  <c r="X3332" i="8"/>
  <c r="X3333" i="8"/>
  <c r="X3334" i="8"/>
  <c r="X3335" i="8"/>
  <c r="X3336" i="8"/>
  <c r="X3337" i="8"/>
  <c r="X3338" i="8"/>
  <c r="X3339" i="8"/>
  <c r="X3340" i="8"/>
  <c r="X3341" i="8"/>
  <c r="X3342" i="8"/>
  <c r="X3343" i="8"/>
  <c r="X3344" i="8"/>
  <c r="X3345" i="8"/>
  <c r="X3346" i="8"/>
  <c r="X3347" i="8"/>
  <c r="X3348" i="8"/>
  <c r="X3349" i="8"/>
  <c r="X3350" i="8"/>
  <c r="X3351" i="8"/>
  <c r="X3352" i="8"/>
  <c r="X3353" i="8"/>
  <c r="X3354" i="8"/>
  <c r="X3355" i="8"/>
  <c r="X3356" i="8"/>
  <c r="X3357" i="8"/>
  <c r="X3358" i="8"/>
  <c r="X3359" i="8"/>
  <c r="X3360" i="8"/>
  <c r="X3361" i="8"/>
  <c r="X3362" i="8"/>
  <c r="X3363" i="8"/>
  <c r="X3364" i="8"/>
  <c r="X3365" i="8"/>
  <c r="X3366" i="8"/>
  <c r="X3367" i="8"/>
  <c r="X3368" i="8"/>
  <c r="X3369" i="8"/>
  <c r="X3370" i="8"/>
  <c r="X3371" i="8"/>
  <c r="X3372" i="8"/>
  <c r="X3373" i="8"/>
  <c r="X3374" i="8"/>
  <c r="X3375" i="8"/>
  <c r="X3376" i="8"/>
  <c r="X3377" i="8"/>
  <c r="X3378" i="8"/>
  <c r="X3379" i="8"/>
  <c r="X3380" i="8"/>
  <c r="X3381" i="8"/>
  <c r="X3382" i="8"/>
  <c r="X3383" i="8"/>
  <c r="X3384" i="8"/>
  <c r="X3385" i="8"/>
  <c r="X3386" i="8"/>
  <c r="X3387" i="8"/>
  <c r="X3388" i="8"/>
  <c r="X3389" i="8"/>
  <c r="X3390" i="8"/>
  <c r="X3391" i="8"/>
  <c r="X3392" i="8"/>
  <c r="X3393" i="8"/>
  <c r="X3394" i="8"/>
  <c r="X3395" i="8"/>
  <c r="X3396" i="8"/>
  <c r="X3397" i="8"/>
  <c r="X3398" i="8"/>
  <c r="X3399" i="8"/>
  <c r="X3400" i="8"/>
  <c r="X3401" i="8"/>
  <c r="X3402" i="8"/>
  <c r="X3403" i="8"/>
  <c r="X3404" i="8"/>
  <c r="X3405" i="8"/>
  <c r="X3406" i="8"/>
  <c r="X3407" i="8"/>
  <c r="X3408" i="8"/>
  <c r="X3409" i="8"/>
  <c r="X3410" i="8"/>
  <c r="X3411" i="8"/>
  <c r="X3412" i="8"/>
  <c r="X3413" i="8"/>
  <c r="X3414" i="8"/>
  <c r="X3415" i="8"/>
  <c r="X3416" i="8"/>
  <c r="X3417" i="8"/>
  <c r="X3418" i="8"/>
  <c r="X3419" i="8"/>
  <c r="X3420" i="8"/>
  <c r="X3421" i="8"/>
  <c r="X3422" i="8"/>
  <c r="X3423" i="8"/>
  <c r="X3424" i="8"/>
  <c r="X3425" i="8"/>
  <c r="X3426" i="8"/>
  <c r="X3427" i="8"/>
  <c r="X3428" i="8"/>
  <c r="X3429" i="8"/>
  <c r="X3430" i="8"/>
  <c r="X3431" i="8"/>
  <c r="X3432" i="8"/>
  <c r="X3433" i="8"/>
  <c r="X3434" i="8"/>
  <c r="X3435" i="8"/>
  <c r="X3436" i="8"/>
  <c r="X3437" i="8"/>
  <c r="X3438" i="8"/>
  <c r="X3439" i="8"/>
  <c r="X3440" i="8"/>
  <c r="X3441" i="8"/>
  <c r="X3442" i="8"/>
  <c r="X3443" i="8"/>
  <c r="X3444" i="8"/>
  <c r="X3445" i="8"/>
  <c r="X3446" i="8"/>
  <c r="X3447" i="8"/>
  <c r="X3448" i="8"/>
  <c r="X3449" i="8"/>
  <c r="X3450" i="8"/>
  <c r="X3451" i="8"/>
  <c r="X3452" i="8"/>
  <c r="X3453" i="8"/>
  <c r="X3454" i="8"/>
  <c r="X3455" i="8"/>
  <c r="X3456" i="8"/>
  <c r="X3457" i="8"/>
  <c r="X3458" i="8"/>
  <c r="X3459" i="8"/>
  <c r="X3460" i="8"/>
  <c r="X3461" i="8"/>
  <c r="X3462" i="8"/>
  <c r="X3463" i="8"/>
  <c r="X3464" i="8"/>
  <c r="X3465" i="8"/>
  <c r="X3466" i="8"/>
  <c r="X3467" i="8"/>
  <c r="X3468" i="8"/>
  <c r="X3469" i="8"/>
  <c r="X3470" i="8"/>
  <c r="X3471" i="8"/>
  <c r="X3472" i="8"/>
  <c r="X3473" i="8"/>
  <c r="X3474" i="8"/>
  <c r="X3475" i="8"/>
  <c r="X3476" i="8"/>
  <c r="X3477" i="8"/>
  <c r="X3478" i="8"/>
  <c r="X3479" i="8"/>
  <c r="X3480" i="8"/>
  <c r="X3481" i="8"/>
  <c r="X3482" i="8"/>
  <c r="X3483" i="8"/>
  <c r="X3484" i="8"/>
  <c r="X3485" i="8"/>
  <c r="X3486" i="8"/>
  <c r="X3487" i="8"/>
  <c r="X3488" i="8"/>
  <c r="X3489" i="8"/>
  <c r="X3490" i="8"/>
  <c r="X3491" i="8"/>
  <c r="X3492" i="8"/>
  <c r="X3493" i="8"/>
  <c r="X3494" i="8"/>
  <c r="X3495" i="8"/>
  <c r="X3496" i="8"/>
  <c r="X3497" i="8"/>
  <c r="X3498" i="8"/>
  <c r="X3499" i="8"/>
  <c r="X3500" i="8"/>
  <c r="X3501" i="8"/>
  <c r="X3502" i="8"/>
  <c r="X3503" i="8"/>
  <c r="X3504" i="8"/>
  <c r="X3505" i="8"/>
  <c r="X3506" i="8"/>
  <c r="X3507" i="8"/>
  <c r="X3508" i="8"/>
  <c r="X3509" i="8"/>
  <c r="X3510" i="8"/>
  <c r="X3511" i="8"/>
  <c r="X3512" i="8"/>
  <c r="X3513" i="8"/>
  <c r="X3514" i="8"/>
  <c r="X3515" i="8"/>
  <c r="X3516" i="8"/>
  <c r="X3517" i="8"/>
  <c r="X3518" i="8"/>
  <c r="X3519" i="8"/>
  <c r="X3520" i="8"/>
  <c r="X3521" i="8"/>
  <c r="X3522" i="8"/>
  <c r="X3523" i="8"/>
  <c r="X3524" i="8"/>
  <c r="X3525" i="8"/>
  <c r="X3526" i="8"/>
  <c r="X3527" i="8"/>
  <c r="X3528" i="8"/>
  <c r="X3529" i="8"/>
  <c r="X3530" i="8"/>
  <c r="X3531" i="8"/>
  <c r="X3532" i="8"/>
  <c r="X3533" i="8"/>
  <c r="X3534" i="8"/>
  <c r="X3535" i="8"/>
  <c r="X3536" i="8"/>
  <c r="X3537" i="8"/>
  <c r="X3538" i="8"/>
  <c r="X3539" i="8"/>
  <c r="X3540" i="8"/>
  <c r="X3541" i="8"/>
  <c r="X3542" i="8"/>
  <c r="X3543" i="8"/>
  <c r="X3544" i="8"/>
  <c r="X3545" i="8"/>
  <c r="X3546" i="8"/>
  <c r="X3547" i="8"/>
  <c r="X3548" i="8"/>
  <c r="X3549" i="8"/>
  <c r="X3550" i="8"/>
  <c r="X3551" i="8"/>
  <c r="X3552" i="8"/>
  <c r="X3553" i="8"/>
  <c r="X3554" i="8"/>
  <c r="X3555" i="8"/>
  <c r="X3556" i="8"/>
  <c r="X3557" i="8"/>
  <c r="X3558" i="8"/>
  <c r="X3559" i="8"/>
  <c r="X3560" i="8"/>
  <c r="X3561" i="8"/>
  <c r="X3562" i="8"/>
  <c r="X3563" i="8"/>
  <c r="X3564" i="8"/>
  <c r="X3565" i="8"/>
  <c r="X3566" i="8"/>
  <c r="X3567" i="8"/>
  <c r="X3568" i="8"/>
  <c r="X3569" i="8"/>
  <c r="X3570" i="8"/>
  <c r="X3571" i="8"/>
  <c r="X3572" i="8"/>
  <c r="X3573" i="8"/>
  <c r="X3574" i="8"/>
  <c r="X3575" i="8"/>
  <c r="X3576" i="8"/>
  <c r="X3577" i="8"/>
  <c r="X3578" i="8"/>
  <c r="X3579" i="8"/>
  <c r="X3580" i="8"/>
  <c r="X3581" i="8"/>
  <c r="X3582" i="8"/>
  <c r="X3583" i="8"/>
  <c r="X3584" i="8"/>
  <c r="X3585" i="8"/>
  <c r="X3586" i="8"/>
  <c r="X3587" i="8"/>
  <c r="X3588" i="8"/>
  <c r="X3589" i="8"/>
  <c r="X3590" i="8"/>
  <c r="X3591" i="8"/>
  <c r="X3592" i="8"/>
  <c r="X3593" i="8"/>
  <c r="X3594" i="8"/>
  <c r="X3595" i="8"/>
  <c r="X3596" i="8"/>
  <c r="X3597" i="8"/>
  <c r="X3598" i="8"/>
  <c r="X3599" i="8"/>
  <c r="X3600" i="8"/>
  <c r="X3601" i="8"/>
  <c r="X3602" i="8"/>
  <c r="X3603" i="8"/>
  <c r="X3604" i="8"/>
  <c r="X3605" i="8"/>
  <c r="X3606" i="8"/>
  <c r="X3607" i="8"/>
  <c r="X3608" i="8"/>
  <c r="X3609" i="8"/>
  <c r="X3610" i="8"/>
  <c r="X3611" i="8"/>
  <c r="X3612" i="8"/>
  <c r="X3613" i="8"/>
  <c r="X3614" i="8"/>
  <c r="X3615" i="8"/>
  <c r="X3616" i="8"/>
  <c r="X3617" i="8"/>
  <c r="X3618" i="8"/>
  <c r="X3619" i="8"/>
  <c r="X3620" i="8"/>
  <c r="X3621" i="8"/>
  <c r="X3622" i="8"/>
  <c r="X3623" i="8"/>
  <c r="X3624" i="8"/>
  <c r="X3625" i="8"/>
  <c r="X3626" i="8"/>
  <c r="X3627" i="8"/>
  <c r="X3628" i="8"/>
  <c r="X3629" i="8"/>
  <c r="X3630" i="8"/>
  <c r="X3631" i="8"/>
  <c r="X3632" i="8"/>
  <c r="X3633" i="8"/>
  <c r="X3634" i="8"/>
  <c r="X3635" i="8"/>
  <c r="X3636" i="8"/>
  <c r="X3637" i="8"/>
  <c r="X3638" i="8"/>
  <c r="X3639" i="8"/>
  <c r="X3640" i="8"/>
  <c r="X3641" i="8"/>
  <c r="X3642" i="8"/>
  <c r="X3643" i="8"/>
  <c r="X3644" i="8"/>
  <c r="X3645" i="8"/>
  <c r="X3646" i="8"/>
  <c r="X3647" i="8"/>
  <c r="X3648" i="8"/>
  <c r="X3649" i="8"/>
  <c r="X3650" i="8"/>
  <c r="X3651" i="8"/>
  <c r="X3652" i="8"/>
  <c r="X3653" i="8"/>
  <c r="X3654" i="8"/>
  <c r="X3655" i="8"/>
  <c r="X3656" i="8"/>
  <c r="X3657" i="8"/>
  <c r="X3658" i="8"/>
  <c r="X3659" i="8"/>
  <c r="X3660" i="8"/>
  <c r="X3661" i="8"/>
  <c r="X3662" i="8"/>
  <c r="X3663" i="8"/>
  <c r="X3664" i="8"/>
  <c r="X3665" i="8"/>
  <c r="X3666" i="8"/>
  <c r="X3667" i="8"/>
  <c r="X3668" i="8"/>
  <c r="X3669" i="8"/>
  <c r="X3670" i="8"/>
  <c r="X3671" i="8"/>
  <c r="X3672" i="8"/>
  <c r="X3673" i="8"/>
  <c r="X3674" i="8"/>
  <c r="X3675" i="8"/>
  <c r="X3676" i="8"/>
  <c r="X3677" i="8"/>
  <c r="X3678" i="8"/>
  <c r="X3679" i="8"/>
  <c r="X3680" i="8"/>
  <c r="X3681" i="8"/>
  <c r="X3682" i="8"/>
  <c r="X3683" i="8"/>
  <c r="X3684" i="8"/>
  <c r="X3685" i="8"/>
  <c r="X3686" i="8"/>
  <c r="X3687" i="8"/>
  <c r="X3688" i="8"/>
  <c r="X3689" i="8"/>
  <c r="X3690" i="8"/>
  <c r="X3691" i="8"/>
  <c r="X3692" i="8"/>
  <c r="X3693" i="8"/>
  <c r="X3694" i="8"/>
  <c r="X3695" i="8"/>
  <c r="X3696" i="8"/>
  <c r="X3697" i="8"/>
  <c r="X3698" i="8"/>
  <c r="X3699" i="8"/>
  <c r="X3700" i="8"/>
  <c r="X3701" i="8"/>
  <c r="X3702" i="8"/>
  <c r="X3703" i="8"/>
  <c r="X3704" i="8"/>
  <c r="X3705" i="8"/>
  <c r="X3706" i="8"/>
  <c r="X3707" i="8"/>
  <c r="X3708" i="8"/>
  <c r="X3709" i="8"/>
  <c r="X3710" i="8"/>
  <c r="X3711" i="8"/>
  <c r="X3712" i="8"/>
  <c r="X3713" i="8"/>
  <c r="X3714" i="8"/>
  <c r="X3715" i="8"/>
  <c r="X3716" i="8"/>
  <c r="X3717" i="8"/>
  <c r="X3718" i="8"/>
  <c r="X3719" i="8"/>
  <c r="X3720" i="8"/>
  <c r="X3721" i="8"/>
  <c r="X3722" i="8"/>
  <c r="X3723" i="8"/>
  <c r="X3724" i="8"/>
  <c r="X3725" i="8"/>
  <c r="X3726" i="8"/>
  <c r="X3727" i="8"/>
  <c r="X3728" i="8"/>
  <c r="X3729" i="8"/>
  <c r="X3730" i="8"/>
  <c r="X3731" i="8"/>
  <c r="X3732" i="8"/>
  <c r="X3733" i="8"/>
  <c r="X3734" i="8"/>
  <c r="X3735" i="8"/>
  <c r="X3736" i="8"/>
  <c r="X3737" i="8"/>
  <c r="X3738" i="8"/>
  <c r="X3739" i="8"/>
  <c r="X3740" i="8"/>
  <c r="X3741" i="8"/>
  <c r="X3742" i="8"/>
  <c r="X3743" i="8"/>
  <c r="X3744" i="8"/>
  <c r="X3745" i="8"/>
  <c r="X3746" i="8"/>
  <c r="X3747" i="8"/>
  <c r="X3748" i="8"/>
  <c r="X3749" i="8"/>
  <c r="X3750" i="8"/>
  <c r="X3751" i="8"/>
  <c r="X3752" i="8"/>
  <c r="X3753" i="8"/>
  <c r="X3754" i="8"/>
  <c r="X3755" i="8"/>
  <c r="X3756" i="8"/>
  <c r="X3757" i="8"/>
  <c r="X3758" i="8"/>
  <c r="X3759" i="8"/>
  <c r="X3760" i="8"/>
  <c r="X3761" i="8"/>
  <c r="X3762" i="8"/>
  <c r="X3763" i="8"/>
  <c r="X3764" i="8"/>
  <c r="X3765" i="8"/>
  <c r="X3766" i="8"/>
  <c r="X3767" i="8"/>
  <c r="X3768" i="8"/>
  <c r="X3769" i="8"/>
  <c r="X3770" i="8"/>
  <c r="X3771" i="8"/>
  <c r="X3772" i="8"/>
  <c r="X3773" i="8"/>
  <c r="X3774" i="8"/>
  <c r="X3775" i="8"/>
  <c r="X3776" i="8"/>
  <c r="X3777" i="8"/>
  <c r="X3778" i="8"/>
  <c r="X3779" i="8"/>
  <c r="X3780" i="8"/>
  <c r="X3781" i="8"/>
  <c r="X3782" i="8"/>
  <c r="X3783" i="8"/>
  <c r="X3784" i="8"/>
  <c r="X3785" i="8"/>
  <c r="X3786" i="8"/>
  <c r="X3787" i="8"/>
  <c r="X3788" i="8"/>
  <c r="X3789" i="8"/>
  <c r="X3790" i="8"/>
  <c r="X3791" i="8"/>
  <c r="X3792" i="8"/>
  <c r="X3793" i="8"/>
  <c r="X3794" i="8"/>
  <c r="X3795" i="8"/>
  <c r="X3796" i="8"/>
  <c r="X3797" i="8"/>
  <c r="X3798" i="8"/>
  <c r="X3799" i="8"/>
  <c r="X3800" i="8"/>
  <c r="X3801" i="8"/>
  <c r="X3802" i="8"/>
  <c r="X3803" i="8"/>
  <c r="X3804" i="8"/>
  <c r="X3805" i="8"/>
  <c r="X3806" i="8"/>
  <c r="X3807" i="8"/>
  <c r="X3808" i="8"/>
  <c r="X3809" i="8"/>
  <c r="X3810" i="8"/>
  <c r="X3811" i="8"/>
  <c r="X3812" i="8"/>
  <c r="X3813" i="8"/>
  <c r="X3814" i="8"/>
  <c r="X3815" i="8"/>
  <c r="X3816" i="8"/>
  <c r="X3817" i="8"/>
  <c r="X3818" i="8"/>
  <c r="X3819" i="8"/>
  <c r="X3820" i="8"/>
  <c r="X3821" i="8"/>
  <c r="X3822" i="8"/>
  <c r="X3823" i="8"/>
  <c r="X3824" i="8"/>
  <c r="X3825" i="8"/>
  <c r="X3826" i="8"/>
  <c r="X3827" i="8"/>
  <c r="X3828" i="8"/>
  <c r="X3829" i="8"/>
  <c r="X3830" i="8"/>
  <c r="X3831" i="8"/>
  <c r="X3832" i="8"/>
  <c r="X3833" i="8"/>
  <c r="X3834" i="8"/>
  <c r="X3835" i="8"/>
  <c r="X3836" i="8"/>
  <c r="X3837" i="8"/>
  <c r="X3838" i="8"/>
  <c r="X3839" i="8"/>
  <c r="X3840" i="8"/>
  <c r="X3841" i="8"/>
  <c r="X3842" i="8"/>
  <c r="X3843" i="8"/>
  <c r="X3844" i="8"/>
  <c r="X3845" i="8"/>
  <c r="X3846" i="8"/>
  <c r="X3847" i="8"/>
  <c r="X3848" i="8"/>
  <c r="X3849" i="8"/>
  <c r="X3850" i="8"/>
  <c r="X3851" i="8"/>
  <c r="X3852" i="8"/>
  <c r="X3853" i="8"/>
  <c r="X3854" i="8"/>
  <c r="X3855" i="8"/>
  <c r="X3856" i="8"/>
  <c r="X3857" i="8"/>
  <c r="X3858" i="8"/>
  <c r="X3859" i="8"/>
  <c r="X3860" i="8"/>
  <c r="X3861" i="8"/>
  <c r="X3862" i="8"/>
  <c r="X3863" i="8"/>
  <c r="X3864" i="8"/>
  <c r="X3865" i="8"/>
  <c r="X3866" i="8"/>
  <c r="X3867" i="8"/>
  <c r="X3868" i="8"/>
  <c r="X3869" i="8"/>
  <c r="X3870" i="8"/>
  <c r="X3871" i="8"/>
  <c r="X3872" i="8"/>
  <c r="X3873" i="8"/>
  <c r="X3874" i="8"/>
  <c r="X3875" i="8"/>
  <c r="X3876" i="8"/>
  <c r="X3877" i="8"/>
  <c r="X3878" i="8"/>
  <c r="X3879" i="8"/>
  <c r="X3880" i="8"/>
  <c r="X3881" i="8"/>
  <c r="X3882" i="8"/>
  <c r="X3883" i="8"/>
  <c r="X3884" i="8"/>
  <c r="X3885" i="8"/>
  <c r="X3886" i="8"/>
  <c r="X3887" i="8"/>
  <c r="X3888" i="8"/>
  <c r="X3889" i="8"/>
  <c r="X3890" i="8"/>
  <c r="X3891" i="8"/>
  <c r="X3892" i="8"/>
  <c r="X3893" i="8"/>
  <c r="X3894" i="8"/>
  <c r="X3895" i="8"/>
  <c r="X3896" i="8"/>
  <c r="X3897" i="8"/>
  <c r="X3898" i="8"/>
  <c r="X3899" i="8"/>
  <c r="X3900" i="8"/>
  <c r="X3901" i="8"/>
  <c r="X3902" i="8"/>
  <c r="X3903" i="8"/>
  <c r="X3904" i="8"/>
  <c r="X3905" i="8"/>
  <c r="X3906" i="8"/>
  <c r="X3907" i="8"/>
  <c r="X3908" i="8"/>
  <c r="X3909" i="8"/>
  <c r="X3910" i="8"/>
  <c r="X3911" i="8"/>
  <c r="X3912" i="8"/>
  <c r="X3913" i="8"/>
  <c r="X3914" i="8"/>
  <c r="X3915" i="8"/>
  <c r="X3916" i="8"/>
  <c r="X3917" i="8"/>
  <c r="X3918" i="8"/>
  <c r="X3919" i="8"/>
  <c r="X3920" i="8"/>
  <c r="X3921" i="8"/>
  <c r="X3922" i="8"/>
  <c r="X3923" i="8"/>
  <c r="X3924" i="8"/>
  <c r="X3925" i="8"/>
  <c r="X3926" i="8"/>
  <c r="X3927" i="8"/>
  <c r="X3928" i="8"/>
  <c r="X3929" i="8"/>
  <c r="X3930" i="8"/>
  <c r="X3931" i="8"/>
  <c r="X3932" i="8"/>
  <c r="X3933" i="8"/>
  <c r="X3934" i="8"/>
  <c r="X3935" i="8"/>
  <c r="X3936" i="8"/>
  <c r="X3937" i="8"/>
  <c r="X3938" i="8"/>
  <c r="X3939" i="8"/>
  <c r="X3940" i="8"/>
  <c r="X3941" i="8"/>
  <c r="X3942" i="8"/>
  <c r="X3943" i="8"/>
  <c r="X3944" i="8"/>
  <c r="X3945" i="8"/>
  <c r="X3946" i="8"/>
  <c r="X3947" i="8"/>
  <c r="X3948" i="8"/>
  <c r="X3949" i="8"/>
  <c r="X3950" i="8"/>
  <c r="X3951" i="8"/>
  <c r="X3952" i="8"/>
  <c r="X3953" i="8"/>
  <c r="X3954" i="8"/>
  <c r="X3955" i="8"/>
  <c r="X3956" i="8"/>
  <c r="X3957" i="8"/>
  <c r="X3958" i="8"/>
  <c r="X3959" i="8"/>
  <c r="X3960" i="8"/>
  <c r="X3961" i="8"/>
  <c r="X3962" i="8"/>
  <c r="X3963" i="8"/>
  <c r="X3964" i="8"/>
  <c r="X3965" i="8"/>
  <c r="X3966" i="8"/>
  <c r="X3967" i="8"/>
  <c r="X3968" i="8"/>
  <c r="X3969" i="8"/>
  <c r="X3970" i="8"/>
  <c r="X3971" i="8"/>
  <c r="X3972" i="8"/>
  <c r="X3973" i="8"/>
  <c r="X3974" i="8"/>
  <c r="X3975" i="8"/>
  <c r="X3976" i="8"/>
  <c r="X3977" i="8"/>
  <c r="X3978" i="8"/>
  <c r="X3979" i="8"/>
  <c r="X3980" i="8"/>
  <c r="X3981" i="8"/>
  <c r="X3982" i="8"/>
  <c r="X3983" i="8"/>
  <c r="X3984" i="8"/>
  <c r="X3985" i="8"/>
  <c r="X3986" i="8"/>
  <c r="X3987" i="8"/>
  <c r="X3988" i="8"/>
  <c r="X3989" i="8"/>
  <c r="X3990" i="8"/>
  <c r="X3991" i="8"/>
  <c r="X3992" i="8"/>
  <c r="X3993" i="8"/>
  <c r="X3994" i="8"/>
  <c r="X3995" i="8"/>
  <c r="X3996" i="8"/>
  <c r="X3997" i="8"/>
  <c r="X3998" i="8"/>
  <c r="X3999" i="8"/>
  <c r="X4000" i="8"/>
  <c r="X4001" i="8"/>
  <c r="X4002" i="8"/>
  <c r="X4003" i="8"/>
  <c r="X4004" i="8"/>
  <c r="X4005" i="8"/>
  <c r="X4006" i="8"/>
  <c r="X4007" i="8"/>
  <c r="X4008" i="8"/>
  <c r="X4009" i="8"/>
  <c r="X4010" i="8"/>
  <c r="X4011" i="8"/>
  <c r="X4012" i="8"/>
  <c r="X4013" i="8"/>
  <c r="X4014" i="8"/>
  <c r="X4015" i="8"/>
  <c r="X4016" i="8"/>
  <c r="X4017" i="8"/>
  <c r="X4018" i="8"/>
  <c r="X4019" i="8"/>
  <c r="X4020" i="8"/>
  <c r="X4021" i="8"/>
  <c r="X4022" i="8"/>
  <c r="X4023" i="8"/>
  <c r="X4024" i="8"/>
  <c r="X4025" i="8"/>
  <c r="X4026" i="8"/>
  <c r="X4027" i="8"/>
  <c r="X4028" i="8"/>
  <c r="X4029" i="8"/>
  <c r="X4030" i="8"/>
  <c r="X4031" i="8"/>
  <c r="X4032" i="8"/>
  <c r="X4033" i="8"/>
  <c r="X4034" i="8"/>
  <c r="X4035" i="8"/>
  <c r="X4036" i="8"/>
  <c r="X4037" i="8"/>
  <c r="X4038" i="8"/>
  <c r="X4039" i="8"/>
  <c r="X4040" i="8"/>
  <c r="X4041" i="8"/>
  <c r="X4042" i="8"/>
  <c r="X4043" i="8"/>
  <c r="X4044" i="8"/>
  <c r="X4045" i="8"/>
  <c r="X4046" i="8"/>
  <c r="X4047" i="8"/>
  <c r="X4048" i="8"/>
  <c r="X4049" i="8"/>
  <c r="X4050" i="8"/>
  <c r="X4051" i="8"/>
  <c r="X4052" i="8"/>
  <c r="X4053" i="8"/>
  <c r="X4054" i="8"/>
  <c r="X4055" i="8"/>
  <c r="X4056" i="8"/>
  <c r="X4057" i="8"/>
  <c r="X4058" i="8"/>
  <c r="X4059" i="8"/>
  <c r="X4060" i="8"/>
  <c r="X4061" i="8"/>
  <c r="X4062" i="8"/>
  <c r="X4063" i="8"/>
  <c r="X4064" i="8"/>
  <c r="X4065" i="8"/>
  <c r="X4066" i="8"/>
  <c r="X4067" i="8"/>
  <c r="X4068" i="8"/>
  <c r="X4069" i="8"/>
  <c r="X4070" i="8"/>
  <c r="X4071" i="8"/>
  <c r="X4072" i="8"/>
  <c r="X4073" i="8"/>
  <c r="X4074" i="8"/>
  <c r="X4075" i="8"/>
  <c r="X4076" i="8"/>
  <c r="X4077" i="8"/>
  <c r="X4078" i="8"/>
  <c r="X4079" i="8"/>
  <c r="X4080" i="8"/>
  <c r="X4081" i="8"/>
  <c r="X4082" i="8"/>
  <c r="X4083" i="8"/>
  <c r="X4084" i="8"/>
  <c r="X4085" i="8"/>
  <c r="X4086" i="8"/>
  <c r="X4087" i="8"/>
  <c r="X4088" i="8"/>
  <c r="X4089" i="8"/>
  <c r="X4090" i="8"/>
  <c r="X4091" i="8"/>
  <c r="X4092" i="8"/>
  <c r="X4093" i="8"/>
  <c r="X4094" i="8"/>
  <c r="X4095" i="8"/>
  <c r="X4096" i="8"/>
  <c r="X4097" i="8"/>
  <c r="X4098" i="8"/>
  <c r="X4099" i="8"/>
  <c r="X4100" i="8"/>
  <c r="X4101" i="8"/>
  <c r="X4102" i="8"/>
  <c r="X4103" i="8"/>
  <c r="X4104" i="8"/>
  <c r="X4105" i="8"/>
  <c r="X4106" i="8"/>
  <c r="X4107" i="8"/>
  <c r="X4108" i="8"/>
  <c r="X4109" i="8"/>
  <c r="X4110" i="8"/>
  <c r="X4111" i="8"/>
  <c r="X4112" i="8"/>
  <c r="X4113" i="8"/>
  <c r="X4114" i="8"/>
  <c r="X4115" i="8"/>
  <c r="X4116" i="8"/>
  <c r="X4117" i="8"/>
  <c r="X4118" i="8"/>
  <c r="X4119" i="8"/>
  <c r="X4120" i="8"/>
  <c r="X4121" i="8"/>
  <c r="X4122" i="8"/>
  <c r="X4123" i="8"/>
  <c r="X4124" i="8"/>
  <c r="X4125" i="8"/>
  <c r="X4126" i="8"/>
  <c r="X4127" i="8"/>
  <c r="X4128" i="8"/>
  <c r="X4129" i="8"/>
  <c r="X4130" i="8"/>
  <c r="X4131" i="8"/>
  <c r="X4132" i="8"/>
  <c r="X4133" i="8"/>
  <c r="X4134" i="8"/>
  <c r="X4135" i="8"/>
  <c r="X4136" i="8"/>
  <c r="X4137" i="8"/>
  <c r="X4138" i="8"/>
  <c r="X4139" i="8"/>
  <c r="X4140" i="8"/>
  <c r="X4141" i="8"/>
  <c r="X4142" i="8"/>
  <c r="X4143" i="8"/>
  <c r="X4144" i="8"/>
  <c r="X4145" i="8"/>
  <c r="X4146" i="8"/>
  <c r="X4147" i="8"/>
  <c r="X4148" i="8"/>
  <c r="X4149" i="8"/>
  <c r="X4150" i="8"/>
  <c r="X4151" i="8"/>
  <c r="X4152" i="8"/>
  <c r="X4153" i="8"/>
  <c r="X4154" i="8"/>
  <c r="X4155" i="8"/>
  <c r="X4156" i="8"/>
  <c r="X4157" i="8"/>
  <c r="X4158" i="8"/>
  <c r="X4159" i="8"/>
  <c r="X4160" i="8"/>
  <c r="X4161" i="8"/>
  <c r="X4162" i="8"/>
  <c r="X4163" i="8"/>
  <c r="X4164" i="8"/>
  <c r="X4165" i="8"/>
  <c r="X4166" i="8"/>
  <c r="X4167" i="8"/>
  <c r="X4168" i="8"/>
  <c r="X4169" i="8"/>
  <c r="X4170" i="8"/>
  <c r="X4171" i="8"/>
  <c r="X4172" i="8"/>
  <c r="X4173" i="8"/>
  <c r="X4174" i="8"/>
  <c r="X4175" i="8"/>
  <c r="X4176" i="8"/>
  <c r="X4177" i="8"/>
  <c r="X4178" i="8"/>
  <c r="X4179" i="8"/>
  <c r="X4180" i="8"/>
  <c r="X4181" i="8"/>
  <c r="X4182" i="8"/>
  <c r="X4183" i="8"/>
  <c r="X4184" i="8"/>
  <c r="X4185" i="8"/>
  <c r="X4186" i="8"/>
  <c r="X4187" i="8"/>
  <c r="X4188" i="8"/>
  <c r="X4189" i="8"/>
  <c r="X4190" i="8"/>
  <c r="X4191" i="8"/>
  <c r="X4192" i="8"/>
  <c r="X4193" i="8"/>
  <c r="X4194" i="8"/>
  <c r="X4195" i="8"/>
  <c r="X4196" i="8"/>
  <c r="X4197" i="8"/>
  <c r="X4198" i="8"/>
  <c r="X4199" i="8"/>
  <c r="X4200" i="8"/>
  <c r="X4201" i="8"/>
  <c r="X4202" i="8"/>
  <c r="X4203" i="8"/>
  <c r="X4204" i="8"/>
  <c r="X4205" i="8"/>
  <c r="X4206" i="8"/>
  <c r="X4207" i="8"/>
  <c r="X4208" i="8"/>
  <c r="X4209" i="8"/>
  <c r="X4210" i="8"/>
  <c r="X4211" i="8"/>
  <c r="X4212" i="8"/>
  <c r="X4213" i="8"/>
  <c r="X4214" i="8"/>
  <c r="X4215" i="8"/>
  <c r="X4216" i="8"/>
  <c r="X4217" i="8"/>
  <c r="X4218" i="8"/>
  <c r="X4219" i="8"/>
  <c r="X4220" i="8"/>
  <c r="X4221" i="8"/>
  <c r="X4222" i="8"/>
  <c r="X4223" i="8"/>
  <c r="X4224" i="8"/>
  <c r="X4225" i="8"/>
  <c r="X4226" i="8"/>
  <c r="X4227" i="8"/>
  <c r="X4228" i="8"/>
  <c r="X4229" i="8"/>
  <c r="X4230" i="8"/>
  <c r="X4231" i="8"/>
  <c r="X4232" i="8"/>
  <c r="X4233" i="8"/>
  <c r="X4234" i="8"/>
  <c r="X4235" i="8"/>
  <c r="X4236" i="8"/>
  <c r="X4237" i="8"/>
  <c r="X4238" i="8"/>
  <c r="X4239" i="8"/>
  <c r="X4240" i="8"/>
  <c r="X4241" i="8"/>
  <c r="X4242" i="8"/>
  <c r="X4243" i="8"/>
  <c r="X4244" i="8"/>
  <c r="X4245" i="8"/>
  <c r="X4246" i="8"/>
  <c r="X4247" i="8"/>
  <c r="X4248" i="8"/>
  <c r="X4249" i="8"/>
  <c r="X4250" i="8"/>
  <c r="X4251" i="8"/>
  <c r="X4252" i="8"/>
  <c r="X4253" i="8"/>
  <c r="X4254" i="8"/>
  <c r="X4255" i="8"/>
  <c r="X4256" i="8"/>
  <c r="X4257" i="8"/>
  <c r="X4258" i="8"/>
  <c r="X4259" i="8"/>
  <c r="X4260" i="8"/>
  <c r="X4261" i="8"/>
  <c r="X4262" i="8"/>
  <c r="X4263" i="8"/>
  <c r="X4264" i="8"/>
  <c r="X4265" i="8"/>
  <c r="X4266" i="8"/>
  <c r="X4267" i="8"/>
  <c r="X4268" i="8"/>
  <c r="X4269" i="8"/>
  <c r="X4270" i="8"/>
  <c r="X4271" i="8"/>
  <c r="X4272" i="8"/>
  <c r="X4273" i="8"/>
  <c r="X4274" i="8"/>
  <c r="X4275" i="8"/>
  <c r="X4276" i="8"/>
  <c r="X4277" i="8"/>
  <c r="X4278" i="8"/>
  <c r="X4279" i="8"/>
  <c r="X4280" i="8"/>
  <c r="X4281" i="8"/>
  <c r="X4282" i="8"/>
  <c r="X4283" i="8"/>
  <c r="X4284" i="8"/>
  <c r="X4285" i="8"/>
  <c r="X4286" i="8"/>
  <c r="X4287" i="8"/>
  <c r="X4288" i="8"/>
  <c r="X4289" i="8"/>
  <c r="X4290" i="8"/>
  <c r="X4291" i="8"/>
  <c r="X4292" i="8"/>
  <c r="X4293" i="8"/>
  <c r="X4294" i="8"/>
  <c r="X4295" i="8"/>
  <c r="X4296" i="8"/>
  <c r="X4297" i="8"/>
  <c r="X4298" i="8"/>
  <c r="X4299" i="8"/>
  <c r="X4300" i="8"/>
  <c r="X4301" i="8"/>
  <c r="X4302" i="8"/>
  <c r="X4303" i="8"/>
  <c r="X4304" i="8"/>
  <c r="X4305" i="8"/>
  <c r="X4306" i="8"/>
  <c r="X4307" i="8"/>
  <c r="X4308" i="8"/>
  <c r="X4309" i="8"/>
  <c r="X4310" i="8"/>
  <c r="X4311" i="8"/>
  <c r="X4312" i="8"/>
  <c r="X4313" i="8"/>
  <c r="X4314" i="8"/>
  <c r="X4315" i="8"/>
  <c r="X4316" i="8"/>
  <c r="X4317" i="8"/>
  <c r="X4318" i="8"/>
  <c r="X4319" i="8"/>
  <c r="X4320" i="8"/>
  <c r="X4321" i="8"/>
  <c r="X4322" i="8"/>
  <c r="X4323" i="8"/>
  <c r="X4324" i="8"/>
  <c r="X4325" i="8"/>
  <c r="X4326" i="8"/>
  <c r="X4327" i="8"/>
  <c r="X4328" i="8"/>
  <c r="X4329" i="8"/>
  <c r="X4330" i="8"/>
  <c r="X4331" i="8"/>
  <c r="X4332" i="8"/>
  <c r="X4333" i="8"/>
  <c r="X4334" i="8"/>
  <c r="X4335" i="8"/>
  <c r="X4336" i="8"/>
  <c r="X4337" i="8"/>
  <c r="X4338" i="8"/>
  <c r="X4339" i="8"/>
  <c r="X4340" i="8"/>
  <c r="X4341" i="8"/>
  <c r="X4342" i="8"/>
  <c r="X4343" i="8"/>
  <c r="X4344" i="8"/>
  <c r="X4345" i="8"/>
  <c r="X4346" i="8"/>
  <c r="X4347" i="8"/>
  <c r="X4348" i="8"/>
  <c r="X4349" i="8"/>
  <c r="X4350" i="8"/>
  <c r="X4351" i="8"/>
  <c r="X4352" i="8"/>
  <c r="X4353" i="8"/>
  <c r="X4354" i="8"/>
  <c r="X4355" i="8"/>
  <c r="X4356" i="8"/>
  <c r="X4357" i="8"/>
  <c r="X4358" i="8"/>
  <c r="X4359" i="8"/>
  <c r="X4360" i="8"/>
  <c r="X4361" i="8"/>
  <c r="X4362" i="8"/>
  <c r="X4363" i="8"/>
  <c r="X4364" i="8"/>
  <c r="X4365" i="8"/>
  <c r="X4366" i="8"/>
  <c r="X4367" i="8"/>
  <c r="X4368" i="8"/>
  <c r="X4369" i="8"/>
  <c r="X4370" i="8"/>
  <c r="X4371" i="8"/>
  <c r="X4372" i="8"/>
  <c r="X4373" i="8"/>
  <c r="X4374" i="8"/>
  <c r="X4375" i="8"/>
  <c r="X4376" i="8"/>
  <c r="X4377" i="8"/>
  <c r="X4378" i="8"/>
  <c r="X4379" i="8"/>
  <c r="X4380" i="8"/>
  <c r="X4381" i="8"/>
  <c r="X4382" i="8"/>
  <c r="X4383" i="8"/>
  <c r="X4384" i="8"/>
  <c r="X4385" i="8"/>
  <c r="X4386" i="8"/>
  <c r="X4387" i="8"/>
  <c r="X4388" i="8"/>
  <c r="X4389" i="8"/>
  <c r="X4390" i="8"/>
  <c r="X4391" i="8"/>
  <c r="X4392" i="8"/>
  <c r="X4393" i="8"/>
  <c r="X4394" i="8"/>
  <c r="X4395" i="8"/>
  <c r="X4396" i="8"/>
  <c r="X4397" i="8"/>
  <c r="X4398" i="8"/>
  <c r="X4399" i="8"/>
  <c r="X4400" i="8"/>
  <c r="X4401" i="8"/>
  <c r="X4402" i="8"/>
  <c r="X4403" i="8"/>
  <c r="X4404" i="8"/>
  <c r="X4405" i="8"/>
  <c r="X4406" i="8"/>
  <c r="X4407" i="8"/>
  <c r="X4408" i="8"/>
  <c r="X4409" i="8"/>
  <c r="X4410" i="8"/>
  <c r="X4411" i="8"/>
  <c r="X4412" i="8"/>
  <c r="X4413" i="8"/>
  <c r="X4414" i="8"/>
  <c r="X4415" i="8"/>
  <c r="X4416" i="8"/>
  <c r="X4417" i="8"/>
  <c r="X4418" i="8"/>
  <c r="X4419" i="8"/>
  <c r="X4420" i="8"/>
  <c r="X4421" i="8"/>
  <c r="X4422" i="8"/>
  <c r="X4423" i="8"/>
  <c r="X4424" i="8"/>
  <c r="X4425" i="8"/>
  <c r="X4426" i="8"/>
  <c r="X4427" i="8"/>
  <c r="X4428" i="8"/>
  <c r="X4429" i="8"/>
  <c r="X4430" i="8"/>
  <c r="X4431" i="8"/>
  <c r="X4432" i="8"/>
  <c r="X4433" i="8"/>
  <c r="X4434" i="8"/>
  <c r="X4435" i="8"/>
  <c r="X4436" i="8"/>
  <c r="X4437" i="8"/>
  <c r="X4438" i="8"/>
  <c r="X4439" i="8"/>
  <c r="X4440" i="8"/>
  <c r="X4441" i="8"/>
  <c r="X4442" i="8"/>
  <c r="X4443" i="8"/>
  <c r="X4444" i="8"/>
  <c r="X4445" i="8"/>
  <c r="X4446" i="8"/>
  <c r="X4447" i="8"/>
  <c r="X4448" i="8"/>
  <c r="X4449" i="8"/>
  <c r="X4450" i="8"/>
  <c r="X4451" i="8"/>
  <c r="X4452" i="8"/>
  <c r="X4453" i="8"/>
  <c r="X4454" i="8"/>
  <c r="X4455" i="8"/>
  <c r="X4456" i="8"/>
  <c r="X4457" i="8"/>
  <c r="X4458" i="8"/>
  <c r="X4459" i="8"/>
  <c r="X4460" i="8"/>
  <c r="X4461" i="8"/>
  <c r="X4462" i="8"/>
  <c r="X4463" i="8"/>
  <c r="X4464" i="8"/>
  <c r="X4465" i="8"/>
  <c r="X4466" i="8"/>
  <c r="X4467" i="8"/>
  <c r="X4468" i="8"/>
  <c r="X4469" i="8"/>
  <c r="X4470" i="8"/>
  <c r="X4471" i="8"/>
  <c r="X4472" i="8"/>
  <c r="X4473" i="8"/>
  <c r="X4474" i="8"/>
  <c r="X4475" i="8"/>
  <c r="X4476" i="8"/>
  <c r="X4477" i="8"/>
  <c r="X4478" i="8"/>
  <c r="X4479" i="8"/>
  <c r="X4480" i="8"/>
  <c r="X4481" i="8"/>
  <c r="X4482" i="8"/>
  <c r="X4483" i="8"/>
  <c r="X4484" i="8"/>
  <c r="X4485" i="8"/>
  <c r="X4486" i="8"/>
  <c r="X4487" i="8"/>
  <c r="X4488" i="8"/>
  <c r="X4489" i="8"/>
  <c r="X4490" i="8"/>
  <c r="X4491" i="8"/>
  <c r="X4492" i="8"/>
  <c r="X4493" i="8"/>
  <c r="X4494" i="8"/>
  <c r="X4495" i="8"/>
  <c r="X4496" i="8"/>
  <c r="X4497" i="8"/>
  <c r="X4498" i="8"/>
  <c r="X4499" i="8"/>
  <c r="X4500" i="8"/>
  <c r="X4501" i="8"/>
  <c r="X4502" i="8"/>
  <c r="X4503" i="8"/>
  <c r="X4504" i="8"/>
  <c r="X4505" i="8"/>
  <c r="X4506" i="8"/>
  <c r="X4507" i="8"/>
  <c r="X4508" i="8"/>
  <c r="X4509" i="8"/>
  <c r="X4510" i="8"/>
  <c r="X4511" i="8"/>
  <c r="X4512" i="8"/>
  <c r="X4513" i="8"/>
  <c r="X4514" i="8"/>
  <c r="X4515" i="8"/>
  <c r="X4516" i="8"/>
  <c r="X4517" i="8"/>
  <c r="X4518" i="8"/>
  <c r="X4519" i="8"/>
  <c r="X4520" i="8"/>
  <c r="X4521" i="8"/>
  <c r="X4522" i="8"/>
  <c r="X4523" i="8"/>
  <c r="X4524" i="8"/>
  <c r="X4525" i="8"/>
  <c r="X4526" i="8"/>
  <c r="X4527" i="8"/>
  <c r="X4528" i="8"/>
  <c r="X4529" i="8"/>
  <c r="X4530" i="8"/>
  <c r="X4531" i="8"/>
  <c r="X4532" i="8"/>
  <c r="X4533" i="8"/>
  <c r="X4534" i="8"/>
  <c r="X4535" i="8"/>
  <c r="X4536" i="8"/>
  <c r="X4537" i="8"/>
  <c r="X4538" i="8"/>
  <c r="X4539" i="8"/>
  <c r="X4540" i="8"/>
  <c r="X4541" i="8"/>
  <c r="X4542" i="8"/>
  <c r="X4543" i="8"/>
  <c r="X4544" i="8"/>
  <c r="X4545" i="8"/>
  <c r="X4546" i="8"/>
  <c r="X4547" i="8"/>
  <c r="X4548" i="8"/>
  <c r="X4549" i="8"/>
  <c r="X4550" i="8"/>
  <c r="X4551" i="8"/>
  <c r="X4552" i="8"/>
  <c r="X4553" i="8"/>
  <c r="X4554" i="8"/>
  <c r="X4555" i="8"/>
  <c r="X4556" i="8"/>
  <c r="X4557" i="8"/>
  <c r="X4558" i="8"/>
  <c r="X4559" i="8"/>
  <c r="X4560" i="8"/>
  <c r="X4561" i="8"/>
  <c r="X4562" i="8"/>
  <c r="X4563" i="8"/>
  <c r="X4564" i="8"/>
  <c r="X4565" i="8"/>
  <c r="X4566" i="8"/>
  <c r="X4567" i="8"/>
  <c r="X4568" i="8"/>
  <c r="X4569" i="8"/>
  <c r="X4570" i="8"/>
  <c r="X4571" i="8"/>
  <c r="X4572" i="8"/>
  <c r="X4573" i="8"/>
  <c r="X4574" i="8"/>
  <c r="X4575" i="8"/>
  <c r="X4576" i="8"/>
  <c r="X4577" i="8"/>
  <c r="X4578" i="8"/>
  <c r="X4579" i="8"/>
  <c r="X4580" i="8"/>
  <c r="X4581" i="8"/>
  <c r="X4582" i="8"/>
  <c r="X4583" i="8"/>
  <c r="X4584" i="8"/>
  <c r="X4585" i="8"/>
  <c r="X4586" i="8"/>
  <c r="X4587" i="8"/>
  <c r="X4588" i="8"/>
  <c r="X4589" i="8"/>
  <c r="X4590" i="8"/>
  <c r="X4591" i="8"/>
  <c r="X4592" i="8"/>
  <c r="X4593" i="8"/>
  <c r="X4594" i="8"/>
  <c r="X4595" i="8"/>
  <c r="X4596" i="8"/>
  <c r="X4597" i="8"/>
  <c r="X4598" i="8"/>
  <c r="X4599" i="8"/>
  <c r="X4600" i="8"/>
  <c r="X4601" i="8"/>
  <c r="X4602" i="8"/>
  <c r="X4603" i="8"/>
  <c r="X4604" i="8"/>
  <c r="X4605" i="8"/>
  <c r="X4606" i="8"/>
  <c r="X4607" i="8"/>
  <c r="X4608" i="8"/>
  <c r="X4609" i="8"/>
  <c r="X4610" i="8"/>
  <c r="X4611" i="8"/>
  <c r="X4612" i="8"/>
  <c r="X4613" i="8"/>
  <c r="X4614" i="8"/>
  <c r="X4615" i="8"/>
  <c r="X4616" i="8"/>
  <c r="X4617" i="8"/>
  <c r="X4618" i="8"/>
  <c r="X4619" i="8"/>
  <c r="X4620" i="8"/>
  <c r="X4621" i="8"/>
  <c r="X4622" i="8"/>
  <c r="X4623" i="8"/>
  <c r="X4624" i="8"/>
  <c r="X4625" i="8"/>
  <c r="X4626" i="8"/>
  <c r="X4627" i="8"/>
  <c r="X4628" i="8"/>
  <c r="X4629" i="8"/>
  <c r="X4630" i="8"/>
  <c r="X4631" i="8"/>
  <c r="X4632" i="8"/>
  <c r="X4633" i="8"/>
  <c r="X4634" i="8"/>
  <c r="X4635" i="8"/>
  <c r="X4636" i="8"/>
  <c r="X4637" i="8"/>
  <c r="X4638" i="8"/>
  <c r="X4639" i="8"/>
  <c r="X4640" i="8"/>
  <c r="X4641" i="8"/>
  <c r="X4642" i="8"/>
  <c r="X4643" i="8"/>
  <c r="X4644" i="8"/>
  <c r="X4645" i="8"/>
  <c r="X4646" i="8"/>
  <c r="X4647" i="8"/>
  <c r="X4648" i="8"/>
  <c r="X4649" i="8"/>
  <c r="X4650" i="8"/>
  <c r="X4651" i="8"/>
  <c r="X4652" i="8"/>
  <c r="X4653" i="8"/>
  <c r="X4654" i="8"/>
  <c r="X4655" i="8"/>
  <c r="X4656" i="8"/>
  <c r="X4657" i="8"/>
  <c r="X4658" i="8"/>
  <c r="X4659" i="8"/>
  <c r="X4660" i="8"/>
  <c r="X4661" i="8"/>
  <c r="X4662" i="8"/>
  <c r="X4663" i="8"/>
  <c r="X4664" i="8"/>
  <c r="X4665" i="8"/>
  <c r="X4666" i="8"/>
  <c r="X4667" i="8"/>
  <c r="X4668" i="8"/>
  <c r="X4669" i="8"/>
  <c r="X4670" i="8"/>
  <c r="X4671" i="8"/>
  <c r="X4672" i="8"/>
  <c r="X4673" i="8"/>
  <c r="X4674" i="8"/>
  <c r="X4675" i="8"/>
  <c r="X4676" i="8"/>
  <c r="X4677" i="8"/>
  <c r="X4678" i="8"/>
  <c r="X4679" i="8"/>
  <c r="X4680" i="8"/>
  <c r="X4681" i="8"/>
  <c r="X4682" i="8"/>
  <c r="X4683" i="8"/>
  <c r="X4684" i="8"/>
  <c r="X4685" i="8"/>
  <c r="X4686" i="8"/>
  <c r="X4687" i="8"/>
  <c r="X4688" i="8"/>
  <c r="X4689" i="8"/>
  <c r="X4690" i="8"/>
  <c r="X4691" i="8"/>
  <c r="X4692" i="8"/>
  <c r="X4693" i="8"/>
  <c r="X4694" i="8"/>
  <c r="X4695" i="8"/>
  <c r="X4696" i="8"/>
  <c r="X4697" i="8"/>
  <c r="X4698" i="8"/>
  <c r="X4699" i="8"/>
  <c r="X4700" i="8"/>
  <c r="X4701" i="8"/>
  <c r="X4702" i="8"/>
  <c r="X4703" i="8"/>
  <c r="X4704" i="8"/>
  <c r="X4705" i="8"/>
  <c r="X4706" i="8"/>
  <c r="X4707" i="8"/>
  <c r="X4708" i="8"/>
  <c r="X4709" i="8"/>
  <c r="X4710" i="8"/>
  <c r="X4711" i="8"/>
  <c r="X4712" i="8"/>
  <c r="X4713" i="8"/>
  <c r="X4714" i="8"/>
  <c r="X4715" i="8"/>
  <c r="X4716" i="8"/>
  <c r="X4717" i="8"/>
  <c r="X4718" i="8"/>
  <c r="X4719" i="8"/>
  <c r="X4720" i="8"/>
  <c r="X4721" i="8"/>
  <c r="X4722" i="8"/>
  <c r="X4723" i="8"/>
  <c r="X4724" i="8"/>
  <c r="X4725" i="8"/>
  <c r="X4726" i="8"/>
  <c r="X4727" i="8"/>
  <c r="X4728" i="8"/>
  <c r="X4729" i="8"/>
  <c r="X4730" i="8"/>
  <c r="X4731" i="8"/>
  <c r="X4732" i="8"/>
  <c r="X4733" i="8"/>
  <c r="X4734" i="8"/>
  <c r="X4735" i="8"/>
  <c r="X4736" i="8"/>
  <c r="X4737" i="8"/>
  <c r="X4738" i="8"/>
  <c r="X4739" i="8"/>
  <c r="X4740" i="8"/>
  <c r="X4741" i="8"/>
  <c r="X4742" i="8"/>
  <c r="X4743" i="8"/>
  <c r="X4744" i="8"/>
  <c r="X4745" i="8"/>
  <c r="X4746" i="8"/>
  <c r="X4747" i="8"/>
  <c r="X4748" i="8"/>
  <c r="X4749" i="8"/>
  <c r="X4750" i="8"/>
  <c r="X4751" i="8"/>
  <c r="X4752" i="8"/>
  <c r="X4753" i="8"/>
  <c r="X4754" i="8"/>
  <c r="X4755" i="8"/>
  <c r="X4756" i="8"/>
  <c r="X4757" i="8"/>
  <c r="X4758" i="8"/>
  <c r="X4759" i="8"/>
  <c r="X4760" i="8"/>
  <c r="X4761" i="8"/>
  <c r="X4762" i="8"/>
  <c r="X4763" i="8"/>
  <c r="X4764" i="8"/>
  <c r="X4765" i="8"/>
  <c r="X4766" i="8"/>
  <c r="X4767" i="8"/>
  <c r="X4768" i="8"/>
  <c r="X4769" i="8"/>
  <c r="X4770" i="8"/>
  <c r="X4771" i="8"/>
  <c r="X4772" i="8"/>
  <c r="X4773" i="8"/>
  <c r="X4774" i="8"/>
  <c r="X4775" i="8"/>
  <c r="X4776" i="8"/>
  <c r="X4777" i="8"/>
  <c r="X4778" i="8"/>
  <c r="X4779" i="8"/>
  <c r="X4780" i="8"/>
  <c r="X4781" i="8"/>
  <c r="X4782" i="8"/>
  <c r="X4783" i="8"/>
  <c r="X4784" i="8"/>
  <c r="X4785" i="8"/>
  <c r="X4786" i="8"/>
  <c r="X4787" i="8"/>
  <c r="X4788" i="8"/>
  <c r="X4789" i="8"/>
  <c r="X4790" i="8"/>
  <c r="X4791" i="8"/>
  <c r="X4792" i="8"/>
  <c r="X4793" i="8"/>
  <c r="X4794" i="8"/>
  <c r="X4795" i="8"/>
  <c r="X4796" i="8"/>
  <c r="X4797" i="8"/>
  <c r="X4798" i="8"/>
  <c r="X4799" i="8"/>
  <c r="X4800" i="8"/>
  <c r="X4801" i="8"/>
  <c r="X4802" i="8"/>
  <c r="X4803" i="8"/>
  <c r="X4804" i="8"/>
  <c r="X4805" i="8"/>
  <c r="X4806" i="8"/>
  <c r="X4807" i="8"/>
  <c r="X4808" i="8"/>
  <c r="X4809" i="8"/>
  <c r="X4810" i="8"/>
  <c r="X4811" i="8"/>
  <c r="X4812" i="8"/>
  <c r="X4813" i="8"/>
  <c r="X4814" i="8"/>
  <c r="X4815" i="8"/>
  <c r="X4816" i="8"/>
  <c r="X4817" i="8"/>
  <c r="X4818" i="8"/>
  <c r="X4819" i="8"/>
  <c r="X4820" i="8"/>
  <c r="X4821" i="8"/>
  <c r="X4822" i="8"/>
  <c r="X4823" i="8"/>
  <c r="X4824" i="8"/>
  <c r="X4825" i="8"/>
  <c r="X4826" i="8"/>
  <c r="X4827" i="8"/>
  <c r="X4828" i="8"/>
  <c r="X4829" i="8"/>
  <c r="X4830" i="8"/>
  <c r="X4831" i="8"/>
  <c r="X4832" i="8"/>
  <c r="X4833" i="8"/>
  <c r="X4834" i="8"/>
  <c r="X4835" i="8"/>
  <c r="X4836" i="8"/>
  <c r="X4837" i="8"/>
  <c r="X4838" i="8"/>
  <c r="X4839" i="8"/>
  <c r="X4840" i="8"/>
  <c r="X4841" i="8"/>
  <c r="X4842" i="8"/>
  <c r="X4843" i="8"/>
  <c r="X4844" i="8"/>
  <c r="X4845" i="8"/>
  <c r="X4846" i="8"/>
  <c r="X4847" i="8"/>
  <c r="X4848" i="8"/>
  <c r="X4849" i="8"/>
  <c r="X4850" i="8"/>
  <c r="X4851" i="8"/>
  <c r="X4852" i="8"/>
  <c r="X4853" i="8"/>
  <c r="X4854" i="8"/>
  <c r="X4855" i="8"/>
  <c r="X4856" i="8"/>
  <c r="X4857" i="8"/>
  <c r="X4858" i="8"/>
  <c r="X4859" i="8"/>
  <c r="X4860" i="8"/>
  <c r="X4861" i="8"/>
  <c r="X4862" i="8"/>
  <c r="X4863" i="8"/>
  <c r="X4864" i="8"/>
  <c r="X4865" i="8"/>
  <c r="X4866" i="8"/>
  <c r="X4867" i="8"/>
  <c r="X4868" i="8"/>
  <c r="X4869" i="8"/>
  <c r="X4870" i="8"/>
  <c r="X4871" i="8"/>
  <c r="X4872" i="8"/>
  <c r="X4873" i="8"/>
  <c r="X4874" i="8"/>
  <c r="X4875" i="8"/>
  <c r="X4876" i="8"/>
  <c r="X4877" i="8"/>
  <c r="X4878" i="8"/>
  <c r="X4879" i="8"/>
  <c r="X4880" i="8"/>
  <c r="X4881" i="8"/>
  <c r="X4882" i="8"/>
  <c r="X4883" i="8"/>
  <c r="X4884" i="8"/>
  <c r="X4885" i="8"/>
  <c r="X4886" i="8"/>
  <c r="X4887" i="8"/>
  <c r="X4888" i="8"/>
  <c r="X4889" i="8"/>
  <c r="X4890" i="8"/>
  <c r="X4891" i="8"/>
  <c r="X4892" i="8"/>
  <c r="X4893" i="8"/>
  <c r="X4894" i="8"/>
  <c r="X4895" i="8"/>
  <c r="X4896" i="8"/>
  <c r="X4897" i="8"/>
  <c r="X4898" i="8"/>
  <c r="X4899" i="8"/>
  <c r="X4900" i="8"/>
  <c r="X4901" i="8"/>
  <c r="X4902" i="8"/>
  <c r="X4903" i="8"/>
  <c r="X4904" i="8"/>
  <c r="X4905" i="8"/>
  <c r="X4906" i="8"/>
  <c r="X4907" i="8"/>
  <c r="X4908" i="8"/>
  <c r="X4909" i="8"/>
  <c r="X4910" i="8"/>
  <c r="X4911" i="8"/>
  <c r="X4912" i="8"/>
  <c r="X4913" i="8"/>
  <c r="X4914" i="8"/>
  <c r="X4915" i="8"/>
  <c r="X4916" i="8"/>
  <c r="X4917" i="8"/>
  <c r="X4918" i="8"/>
  <c r="X4919" i="8"/>
  <c r="X4920" i="8"/>
  <c r="X4921" i="8"/>
  <c r="X4922" i="8"/>
  <c r="X4923" i="8"/>
  <c r="X4924" i="8"/>
  <c r="X4925" i="8"/>
  <c r="X4926" i="8"/>
  <c r="X4927" i="8"/>
  <c r="X4928" i="8"/>
  <c r="X4929" i="8"/>
  <c r="X4930" i="8"/>
  <c r="X4931" i="8"/>
  <c r="X4932" i="8"/>
  <c r="X4933" i="8"/>
  <c r="X4934" i="8"/>
  <c r="X4935" i="8"/>
  <c r="X4936" i="8"/>
  <c r="X4937" i="8"/>
  <c r="X4938" i="8"/>
  <c r="X4939" i="8"/>
  <c r="X4940" i="8"/>
  <c r="X4941" i="8"/>
  <c r="X4942" i="8"/>
  <c r="X4943" i="8"/>
  <c r="X4944" i="8"/>
  <c r="X4945" i="8"/>
  <c r="X4946" i="8"/>
  <c r="X4947" i="8"/>
  <c r="X4948" i="8"/>
  <c r="X4949" i="8"/>
  <c r="X4950" i="8"/>
  <c r="X4951" i="8"/>
  <c r="X4952" i="8"/>
  <c r="X4953" i="8"/>
  <c r="X4954" i="8"/>
  <c r="X4955" i="8"/>
  <c r="X4956" i="8"/>
  <c r="X4957" i="8"/>
  <c r="X4958" i="8"/>
  <c r="X4959" i="8"/>
  <c r="X4960" i="8"/>
  <c r="X4961" i="8"/>
  <c r="X4962" i="8"/>
  <c r="X4963" i="8"/>
  <c r="X4964" i="8"/>
  <c r="X4965" i="8"/>
  <c r="X4966" i="8"/>
  <c r="X4967" i="8"/>
  <c r="X4968" i="8"/>
  <c r="X4969" i="8"/>
  <c r="X4970" i="8"/>
  <c r="X4971" i="8"/>
  <c r="X4972" i="8"/>
  <c r="X4973" i="8"/>
  <c r="X4974" i="8"/>
  <c r="X4975" i="8"/>
  <c r="X4976" i="8"/>
  <c r="X4977" i="8"/>
  <c r="X4978" i="8"/>
  <c r="X4979" i="8"/>
  <c r="X4980" i="8"/>
  <c r="X4981" i="8"/>
  <c r="X4982" i="8"/>
  <c r="X4983" i="8"/>
  <c r="X4984" i="8"/>
  <c r="X4985" i="8"/>
  <c r="X4986" i="8"/>
  <c r="X4987" i="8"/>
  <c r="X4988" i="8"/>
  <c r="X4989" i="8"/>
  <c r="X4990" i="8"/>
  <c r="X4991" i="8"/>
  <c r="X4992" i="8"/>
  <c r="X4993" i="8"/>
  <c r="X4994" i="8"/>
  <c r="X4995" i="8"/>
  <c r="X4996" i="8"/>
  <c r="X4997" i="8"/>
  <c r="X4998" i="8"/>
  <c r="X4999" i="8"/>
  <c r="X5000" i="8"/>
  <c r="X5001" i="8"/>
  <c r="X5002" i="8"/>
  <c r="X5003" i="8"/>
  <c r="X5004" i="8"/>
  <c r="X5005" i="8"/>
  <c r="X5006" i="8"/>
  <c r="X5007" i="8"/>
  <c r="X5008" i="8"/>
  <c r="X5009" i="8"/>
  <c r="X5010" i="8"/>
  <c r="X5011" i="8"/>
  <c r="X5012" i="8"/>
  <c r="X5013" i="8"/>
  <c r="X5014" i="8"/>
  <c r="X5015" i="8"/>
  <c r="X5016" i="8"/>
  <c r="X5017" i="8"/>
  <c r="X5018" i="8"/>
  <c r="X5019" i="8"/>
  <c r="X5020" i="8"/>
  <c r="X5021" i="8"/>
  <c r="X5022" i="8"/>
  <c r="X5023" i="8"/>
  <c r="X5024" i="8"/>
  <c r="X5025" i="8"/>
  <c r="X5026" i="8"/>
  <c r="X5027" i="8"/>
  <c r="X5028" i="8"/>
  <c r="X5029" i="8"/>
  <c r="X5030" i="8"/>
  <c r="X5031" i="8"/>
  <c r="X5032" i="8"/>
  <c r="X5033" i="8"/>
  <c r="X5034" i="8"/>
  <c r="X5035" i="8"/>
  <c r="X5036" i="8"/>
  <c r="X5037" i="8"/>
  <c r="X5038" i="8"/>
  <c r="X5039" i="8"/>
  <c r="X5040" i="8"/>
  <c r="X5041" i="8"/>
  <c r="X5042" i="8"/>
  <c r="X5043" i="8"/>
  <c r="X5044" i="8"/>
  <c r="X5045" i="8"/>
  <c r="X5046" i="8"/>
  <c r="X5047" i="8"/>
  <c r="X5048" i="8"/>
  <c r="X5049" i="8"/>
  <c r="X5050" i="8"/>
  <c r="X5051" i="8"/>
  <c r="X5052" i="8"/>
  <c r="X5053" i="8"/>
  <c r="X5054" i="8"/>
  <c r="X5055" i="8"/>
  <c r="X5056" i="8"/>
  <c r="X5057" i="8"/>
  <c r="X5058" i="8"/>
  <c r="X5059" i="8"/>
  <c r="X5060" i="8"/>
  <c r="X5061" i="8"/>
  <c r="X5062" i="8"/>
  <c r="X5063" i="8"/>
  <c r="X5064" i="8"/>
  <c r="X5065" i="8"/>
  <c r="X5066" i="8"/>
  <c r="X5067" i="8"/>
  <c r="X5068" i="8"/>
  <c r="X5069" i="8"/>
  <c r="X5070" i="8"/>
  <c r="X5071" i="8"/>
  <c r="X5072" i="8"/>
  <c r="X5073" i="8"/>
  <c r="X5074" i="8"/>
  <c r="X5075" i="8"/>
  <c r="X5076" i="8"/>
  <c r="X5077" i="8"/>
  <c r="X5078" i="8"/>
  <c r="X5079" i="8"/>
  <c r="X5080" i="8"/>
  <c r="X5081" i="8"/>
  <c r="X5082" i="8"/>
  <c r="X5083" i="8"/>
  <c r="X5084" i="8"/>
  <c r="X5085" i="8"/>
  <c r="X5086" i="8"/>
  <c r="X5087" i="8"/>
  <c r="X5088" i="8"/>
  <c r="X5089" i="8"/>
  <c r="X5090" i="8"/>
  <c r="X5091" i="8"/>
  <c r="X5092" i="8"/>
  <c r="X5093" i="8"/>
  <c r="X5094" i="8"/>
  <c r="X5095" i="8"/>
  <c r="X5096" i="8"/>
  <c r="X5097" i="8"/>
  <c r="X5098" i="8"/>
  <c r="X5099" i="8"/>
  <c r="X5100" i="8"/>
  <c r="X5101" i="8"/>
  <c r="X5102" i="8"/>
  <c r="X5103" i="8"/>
  <c r="X5104" i="8"/>
  <c r="X5105" i="8"/>
  <c r="X5106" i="8"/>
  <c r="X5107" i="8"/>
  <c r="X5108" i="8"/>
  <c r="X5109" i="8"/>
  <c r="X5110" i="8"/>
  <c r="X5111" i="8"/>
  <c r="X5112" i="8"/>
  <c r="X5113" i="8"/>
  <c r="X5114" i="8"/>
  <c r="X5115" i="8"/>
  <c r="X5116" i="8"/>
  <c r="X5117" i="8"/>
  <c r="X5118" i="8"/>
  <c r="X5119" i="8"/>
  <c r="X5120" i="8"/>
  <c r="X5121" i="8"/>
  <c r="X5122" i="8"/>
  <c r="X5123" i="8"/>
  <c r="X5124" i="8"/>
  <c r="X5125" i="8"/>
  <c r="X5126" i="8"/>
  <c r="X5127" i="8"/>
  <c r="X5128" i="8"/>
  <c r="X5129" i="8"/>
  <c r="X5130" i="8"/>
  <c r="X5131" i="8"/>
  <c r="X5132" i="8"/>
  <c r="X5133" i="8"/>
  <c r="X5134" i="8"/>
  <c r="X5135" i="8"/>
  <c r="X5136" i="8"/>
  <c r="X5137" i="8"/>
  <c r="X5138" i="8"/>
  <c r="X5139" i="8"/>
  <c r="X5140" i="8"/>
  <c r="X5141" i="8"/>
  <c r="X5142" i="8"/>
  <c r="X5143" i="8"/>
  <c r="X5144" i="8"/>
  <c r="X5145" i="8"/>
  <c r="X5146" i="8"/>
  <c r="X5147" i="8"/>
  <c r="X5148" i="8"/>
  <c r="X5149" i="8"/>
  <c r="X5150" i="8"/>
  <c r="X5151" i="8"/>
  <c r="X5152" i="8"/>
  <c r="X5153" i="8"/>
  <c r="X5154" i="8"/>
  <c r="X5155" i="8"/>
  <c r="X5156" i="8"/>
  <c r="X5157" i="8"/>
  <c r="X5158" i="8"/>
  <c r="X5159" i="8"/>
  <c r="X5160" i="8"/>
  <c r="X5161" i="8"/>
  <c r="X5162" i="8"/>
  <c r="X5163" i="8"/>
  <c r="X5164" i="8"/>
  <c r="X5165" i="8"/>
  <c r="X5166" i="8"/>
  <c r="X5167" i="8"/>
  <c r="X5168" i="8"/>
  <c r="X5169" i="8"/>
  <c r="X5170" i="8"/>
  <c r="X5171" i="8"/>
  <c r="X5172" i="8"/>
  <c r="X5173" i="8"/>
  <c r="X5174" i="8"/>
  <c r="X5175" i="8"/>
  <c r="X5176" i="8"/>
  <c r="X5177" i="8"/>
  <c r="X5178" i="8"/>
  <c r="X5179" i="8"/>
  <c r="X5180" i="8"/>
  <c r="X5181" i="8"/>
  <c r="X5182" i="8"/>
  <c r="X5183" i="8"/>
  <c r="X5184" i="8"/>
  <c r="X5185" i="8"/>
  <c r="X5186" i="8"/>
  <c r="X5187" i="8"/>
  <c r="X5188" i="8"/>
  <c r="X5189" i="8"/>
  <c r="X5190" i="8"/>
  <c r="X5191" i="8"/>
  <c r="X5192" i="8"/>
  <c r="X5193" i="8"/>
  <c r="X5194" i="8"/>
  <c r="X5195" i="8"/>
  <c r="X5196" i="8"/>
  <c r="X5197" i="8"/>
  <c r="X5198" i="8"/>
  <c r="X5199" i="8"/>
  <c r="X5200" i="8"/>
  <c r="X5201" i="8"/>
  <c r="X5202" i="8"/>
  <c r="X5203" i="8"/>
  <c r="X5204" i="8"/>
  <c r="X5205" i="8"/>
  <c r="X5206" i="8"/>
  <c r="X5207" i="8"/>
  <c r="X5208" i="8"/>
  <c r="X5209" i="8"/>
  <c r="X5210" i="8"/>
  <c r="X5211" i="8"/>
  <c r="X5212" i="8"/>
  <c r="X5213" i="8"/>
  <c r="X5214" i="8"/>
  <c r="X5215" i="8"/>
  <c r="X5216" i="8"/>
  <c r="X5217" i="8"/>
  <c r="X5218" i="8"/>
  <c r="X5219" i="8"/>
  <c r="X5220" i="8"/>
  <c r="X5221" i="8"/>
  <c r="X5222" i="8"/>
  <c r="X5223" i="8"/>
  <c r="X5224" i="8"/>
  <c r="X5225" i="8"/>
  <c r="X5226" i="8"/>
  <c r="X5227" i="8"/>
  <c r="X5228" i="8"/>
  <c r="X5229" i="8"/>
  <c r="X5230" i="8"/>
  <c r="X5231" i="8"/>
  <c r="X5232" i="8"/>
  <c r="X5233" i="8"/>
  <c r="X5234" i="8"/>
  <c r="X5235" i="8"/>
  <c r="X5236" i="8"/>
  <c r="X5237" i="8"/>
  <c r="X5238" i="8"/>
  <c r="X5239" i="8"/>
  <c r="X5240" i="8"/>
  <c r="X5241" i="8"/>
  <c r="X5242" i="8"/>
  <c r="X5243" i="8"/>
  <c r="X5244" i="8"/>
  <c r="X5245" i="8"/>
  <c r="X5246" i="8"/>
  <c r="X5247" i="8"/>
  <c r="X5248" i="8"/>
  <c r="X5249" i="8"/>
  <c r="X5250" i="8"/>
  <c r="X5251" i="8"/>
  <c r="X5252" i="8"/>
  <c r="X5253" i="8"/>
  <c r="X5254" i="8"/>
  <c r="X5255" i="8"/>
  <c r="X5256" i="8"/>
  <c r="X5257" i="8"/>
  <c r="X5258" i="8"/>
  <c r="X5259" i="8"/>
  <c r="X5260" i="8"/>
  <c r="X5261" i="8"/>
  <c r="X5262" i="8"/>
  <c r="X5263" i="8"/>
  <c r="X5264" i="8"/>
  <c r="X5265" i="8"/>
  <c r="X5266" i="8"/>
  <c r="X5267" i="8"/>
  <c r="X5268" i="8"/>
  <c r="X5269" i="8"/>
  <c r="X5270" i="8"/>
  <c r="X5271" i="8"/>
  <c r="X5272" i="8"/>
  <c r="X5273" i="8"/>
  <c r="X5274" i="8"/>
  <c r="X5275" i="8"/>
  <c r="X5276" i="8"/>
  <c r="X5277" i="8"/>
  <c r="X5278" i="8"/>
  <c r="X5279" i="8"/>
  <c r="X5280" i="8"/>
  <c r="X5281" i="8"/>
  <c r="X5282" i="8"/>
  <c r="X5283" i="8"/>
  <c r="X5284" i="8"/>
  <c r="X5285" i="8"/>
  <c r="X5286" i="8"/>
  <c r="X5287" i="8"/>
  <c r="X5288" i="8"/>
  <c r="X5289" i="8"/>
  <c r="X5290" i="8"/>
  <c r="X5291" i="8"/>
  <c r="X5292" i="8"/>
  <c r="X5293" i="8"/>
  <c r="X5294" i="8"/>
  <c r="X5295" i="8"/>
  <c r="X5296" i="8"/>
  <c r="X5297" i="8"/>
  <c r="X5298" i="8"/>
  <c r="X5299" i="8"/>
  <c r="X5300" i="8"/>
  <c r="X5301" i="8"/>
  <c r="X5302" i="8"/>
  <c r="X5303" i="8"/>
  <c r="X5304" i="8"/>
  <c r="X5305" i="8"/>
  <c r="X5306" i="8"/>
  <c r="X5307" i="8"/>
  <c r="X5308" i="8"/>
  <c r="X5309" i="8"/>
  <c r="X5310" i="8"/>
  <c r="X5311" i="8"/>
  <c r="X5312" i="8"/>
  <c r="X5313" i="8"/>
  <c r="X5314" i="8"/>
  <c r="X5315" i="8"/>
  <c r="X5316" i="8"/>
  <c r="X5317" i="8"/>
  <c r="X5318" i="8"/>
  <c r="X5319" i="8"/>
  <c r="X5320" i="8"/>
  <c r="X5321" i="8"/>
  <c r="X5322" i="8"/>
  <c r="X5323" i="8"/>
  <c r="X5324" i="8"/>
  <c r="X5325" i="8"/>
  <c r="X5326" i="8"/>
  <c r="X5327" i="8"/>
  <c r="X5328" i="8"/>
  <c r="X5329" i="8"/>
  <c r="X5330" i="8"/>
  <c r="X5331" i="8"/>
  <c r="X5332" i="8"/>
  <c r="X5333" i="8"/>
  <c r="X5334" i="8"/>
  <c r="X5335" i="8"/>
  <c r="X5336" i="8"/>
  <c r="X5337" i="8"/>
  <c r="X5338" i="8"/>
  <c r="X5339" i="8"/>
  <c r="X5340" i="8"/>
  <c r="X5341" i="8"/>
  <c r="X5342" i="8"/>
  <c r="X5343" i="8"/>
  <c r="X5344" i="8"/>
  <c r="X5345" i="8"/>
  <c r="X5346" i="8"/>
  <c r="X5347" i="8"/>
  <c r="X5348" i="8"/>
  <c r="X5349" i="8"/>
  <c r="X5350" i="8"/>
  <c r="X5351" i="8"/>
  <c r="X5352" i="8"/>
  <c r="X5353" i="8"/>
  <c r="X5354" i="8"/>
  <c r="X5355" i="8"/>
  <c r="X5356" i="8"/>
  <c r="X5357" i="8"/>
  <c r="X5358" i="8"/>
  <c r="X5359" i="8"/>
  <c r="X5360" i="8"/>
  <c r="X5361" i="8"/>
  <c r="X5362" i="8"/>
  <c r="X5363" i="8"/>
  <c r="X5364" i="8"/>
  <c r="X5365" i="8"/>
  <c r="X5366" i="8"/>
  <c r="X5367" i="8"/>
  <c r="X5368" i="8"/>
  <c r="X5369" i="8"/>
  <c r="X5370" i="8"/>
  <c r="X5371" i="8"/>
  <c r="X5372" i="8"/>
  <c r="X5373" i="8"/>
  <c r="X5374" i="8"/>
  <c r="X5375" i="8"/>
  <c r="X5376" i="8"/>
  <c r="X5377" i="8"/>
  <c r="X5378" i="8"/>
  <c r="X5379" i="8"/>
  <c r="X5380" i="8"/>
  <c r="X5381" i="8"/>
  <c r="X5382" i="8"/>
  <c r="X5383" i="8"/>
  <c r="X5384" i="8"/>
  <c r="X5385" i="8"/>
  <c r="X5386" i="8"/>
  <c r="X5387" i="8"/>
  <c r="X5388" i="8"/>
  <c r="X5389" i="8"/>
  <c r="X5390" i="8"/>
  <c r="X5391" i="8"/>
  <c r="X5392" i="8"/>
  <c r="X5393" i="8"/>
  <c r="X5394" i="8"/>
  <c r="X5395" i="8"/>
  <c r="X5396" i="8"/>
  <c r="X5397" i="8"/>
  <c r="X5398" i="8"/>
  <c r="X5399" i="8"/>
  <c r="X5400" i="8"/>
  <c r="X5401" i="8"/>
  <c r="X5402" i="8"/>
  <c r="X5403" i="8"/>
  <c r="X5404" i="8"/>
  <c r="X5405" i="8"/>
  <c r="X5406" i="8"/>
  <c r="X5407" i="8"/>
  <c r="X5408" i="8"/>
  <c r="X5409" i="8"/>
  <c r="X5410" i="8"/>
  <c r="X5411" i="8"/>
  <c r="X5412" i="8"/>
  <c r="X5413" i="8"/>
  <c r="X5414" i="8"/>
  <c r="X5415" i="8"/>
  <c r="X5416" i="8"/>
  <c r="X5417" i="8"/>
  <c r="X5418" i="8"/>
  <c r="X5419" i="8"/>
  <c r="X5420" i="8"/>
  <c r="X5421" i="8"/>
  <c r="X5422" i="8"/>
  <c r="X5423" i="8"/>
  <c r="X5424" i="8"/>
  <c r="X5425" i="8"/>
  <c r="X5426" i="8"/>
  <c r="X5427" i="8"/>
  <c r="X5428" i="8"/>
  <c r="X5429" i="8"/>
  <c r="X5430" i="8"/>
  <c r="X5431" i="8"/>
  <c r="X5432" i="8"/>
  <c r="X5433" i="8"/>
  <c r="X5434" i="8"/>
  <c r="X5435" i="8"/>
  <c r="X5436" i="8"/>
  <c r="X5437" i="8"/>
  <c r="X5438" i="8"/>
  <c r="X5439" i="8"/>
  <c r="X5440" i="8"/>
  <c r="X5441" i="8"/>
  <c r="X5442" i="8"/>
  <c r="X5443" i="8"/>
  <c r="X5444" i="8"/>
  <c r="X5445" i="8"/>
  <c r="X5446" i="8"/>
  <c r="X5447" i="8"/>
  <c r="X5448" i="8"/>
  <c r="X5449" i="8"/>
  <c r="X5450" i="8"/>
  <c r="X5451" i="8"/>
  <c r="X5452" i="8"/>
  <c r="X5453" i="8"/>
  <c r="X5454" i="8"/>
  <c r="X5455" i="8"/>
  <c r="X5456" i="8"/>
  <c r="X5457" i="8"/>
  <c r="X5458" i="8"/>
  <c r="X5459" i="8"/>
  <c r="X5460" i="8"/>
  <c r="X5461" i="8"/>
  <c r="X5462" i="8"/>
  <c r="X5463" i="8"/>
  <c r="X5464" i="8"/>
  <c r="X5465" i="8"/>
  <c r="X5466" i="8"/>
  <c r="X5467" i="8"/>
  <c r="X5468" i="8"/>
  <c r="X5469" i="8"/>
  <c r="X5470" i="8"/>
  <c r="X5471" i="8"/>
  <c r="X5472" i="8"/>
  <c r="X5473" i="8"/>
  <c r="X5474" i="8"/>
  <c r="X5475" i="8"/>
  <c r="X5476" i="8"/>
  <c r="X5477" i="8"/>
  <c r="X5478" i="8"/>
  <c r="X5479" i="8"/>
  <c r="X5480" i="8"/>
  <c r="X5481" i="8"/>
  <c r="X5482" i="8"/>
  <c r="X5483" i="8"/>
  <c r="X5484" i="8"/>
  <c r="X5485" i="8"/>
  <c r="X5486" i="8"/>
  <c r="X5487" i="8"/>
  <c r="X5488" i="8"/>
  <c r="X5489" i="8"/>
  <c r="X5490" i="8"/>
  <c r="X5491" i="8"/>
  <c r="X5492" i="8"/>
  <c r="X5493" i="8"/>
  <c r="X5494" i="8"/>
  <c r="X5495" i="8"/>
  <c r="X5496" i="8"/>
  <c r="X5497" i="8"/>
  <c r="X5498" i="8"/>
  <c r="X5499" i="8"/>
  <c r="X5500" i="8"/>
  <c r="X5501" i="8"/>
  <c r="X5502" i="8"/>
  <c r="X5503" i="8"/>
  <c r="X5504" i="8"/>
  <c r="X5505" i="8"/>
  <c r="X5506" i="8"/>
  <c r="X5507" i="8"/>
  <c r="X5508" i="8"/>
  <c r="X5509" i="8"/>
  <c r="X5510" i="8"/>
  <c r="X5511" i="8"/>
  <c r="X5512" i="8"/>
  <c r="X5513" i="8"/>
  <c r="X5514" i="8"/>
  <c r="X5515" i="8"/>
  <c r="X5516" i="8"/>
  <c r="X5517" i="8"/>
  <c r="X5518" i="8"/>
  <c r="X5519" i="8"/>
  <c r="X5520" i="8"/>
  <c r="X5521" i="8"/>
  <c r="X5522" i="8"/>
  <c r="X5523" i="8"/>
  <c r="X5524" i="8"/>
  <c r="X5525" i="8"/>
  <c r="X5526" i="8"/>
  <c r="X5527" i="8"/>
  <c r="X5528" i="8"/>
  <c r="X5529" i="8"/>
  <c r="X5530" i="8"/>
  <c r="X5531" i="8"/>
  <c r="X5532" i="8"/>
  <c r="X5533" i="8"/>
  <c r="X5534" i="8"/>
  <c r="X5535" i="8"/>
  <c r="X5536" i="8"/>
  <c r="X5537" i="8"/>
  <c r="X5538" i="8"/>
  <c r="X5539" i="8"/>
  <c r="X5540" i="8"/>
  <c r="X5541" i="8"/>
  <c r="X5542" i="8"/>
  <c r="X5543" i="8"/>
  <c r="X5544" i="8"/>
  <c r="X5545" i="8"/>
  <c r="X5546" i="8"/>
  <c r="X5547" i="8"/>
  <c r="X5548" i="8"/>
  <c r="X5549" i="8"/>
  <c r="X5550" i="8"/>
  <c r="X5551" i="8"/>
  <c r="X5552" i="8"/>
  <c r="X5553" i="8"/>
  <c r="X5554" i="8"/>
  <c r="X5555" i="8"/>
  <c r="X5556" i="8"/>
  <c r="X5557" i="8"/>
  <c r="X5558" i="8"/>
  <c r="X5559" i="8"/>
  <c r="X5560" i="8"/>
  <c r="X5561" i="8"/>
  <c r="X5562" i="8"/>
  <c r="X5563" i="8"/>
  <c r="X5564" i="8"/>
  <c r="X5565" i="8"/>
  <c r="X5566" i="8"/>
  <c r="X5567" i="8"/>
  <c r="X5568" i="8"/>
  <c r="X5569" i="8"/>
  <c r="X5570" i="8"/>
  <c r="X5571" i="8"/>
  <c r="X5572" i="8"/>
  <c r="X5573" i="8"/>
  <c r="X5574" i="8"/>
  <c r="X5575" i="8"/>
  <c r="X5576" i="8"/>
  <c r="X5577" i="8"/>
  <c r="X5578" i="8"/>
  <c r="X5579" i="8"/>
  <c r="X5580" i="8"/>
  <c r="X5581" i="8"/>
  <c r="X5582" i="8"/>
  <c r="X5583" i="8"/>
  <c r="X5584" i="8"/>
  <c r="X5585" i="8"/>
  <c r="X5586" i="8"/>
  <c r="X5587" i="8"/>
  <c r="X5588" i="8"/>
  <c r="X5589" i="8"/>
  <c r="X5590" i="8"/>
  <c r="X5591" i="8"/>
  <c r="X5592" i="8"/>
  <c r="X5593" i="8"/>
  <c r="X5594" i="8"/>
  <c r="X5595" i="8"/>
  <c r="X5596" i="8"/>
  <c r="X5597" i="8"/>
  <c r="X5598" i="8"/>
  <c r="X5599" i="8"/>
  <c r="X5600" i="8"/>
  <c r="X5601" i="8"/>
  <c r="X5602" i="8"/>
  <c r="X5603" i="8"/>
  <c r="X5604" i="8"/>
  <c r="X5605" i="8"/>
  <c r="X5606" i="8"/>
  <c r="X5607" i="8"/>
  <c r="X5608" i="8"/>
  <c r="X5609" i="8"/>
  <c r="X5610" i="8"/>
  <c r="X5611" i="8"/>
  <c r="X5612" i="8"/>
  <c r="X5613" i="8"/>
  <c r="X5614" i="8"/>
  <c r="X5615" i="8"/>
  <c r="X5616" i="8"/>
  <c r="X5617" i="8"/>
  <c r="X5618" i="8"/>
  <c r="X5619" i="8"/>
  <c r="X5620" i="8"/>
  <c r="X5621" i="8"/>
  <c r="X5622" i="8"/>
  <c r="X5623" i="8"/>
  <c r="X5624" i="8"/>
  <c r="X5625" i="8"/>
  <c r="X5626" i="8"/>
  <c r="X5627" i="8"/>
  <c r="X5628" i="8"/>
  <c r="X5629" i="8"/>
  <c r="X5630" i="8"/>
  <c r="X5631" i="8"/>
  <c r="X5632" i="8"/>
  <c r="X5633" i="8"/>
  <c r="X5634" i="8"/>
  <c r="X5635" i="8"/>
  <c r="X5636" i="8"/>
  <c r="X5637" i="8"/>
  <c r="X5638" i="8"/>
  <c r="X5639" i="8"/>
  <c r="X5640" i="8"/>
  <c r="X5641" i="8"/>
  <c r="X5642" i="8"/>
  <c r="X5643" i="8"/>
  <c r="X5644" i="8"/>
  <c r="X5645" i="8"/>
  <c r="X5646" i="8"/>
  <c r="X5647" i="8"/>
  <c r="X5648" i="8"/>
  <c r="X5649" i="8"/>
  <c r="X5650" i="8"/>
  <c r="X5651" i="8"/>
  <c r="X5652" i="8"/>
  <c r="X5653" i="8"/>
  <c r="X5654" i="8"/>
  <c r="X5655" i="8"/>
  <c r="X5656" i="8"/>
  <c r="X5657" i="8"/>
  <c r="X5658" i="8"/>
  <c r="X5659" i="8"/>
  <c r="X5660" i="8"/>
  <c r="X5661" i="8"/>
  <c r="X5662" i="8"/>
  <c r="X5663" i="8"/>
  <c r="X5664" i="8"/>
  <c r="X5665" i="8"/>
  <c r="X5666" i="8"/>
  <c r="X5667" i="8"/>
  <c r="X5668" i="8"/>
  <c r="X5669" i="8"/>
  <c r="X5670" i="8"/>
  <c r="X5671" i="8"/>
  <c r="X5672" i="8"/>
  <c r="X5673" i="8"/>
  <c r="X5674" i="8"/>
  <c r="X5675" i="8"/>
  <c r="X5676" i="8"/>
  <c r="X5677" i="8"/>
  <c r="X5678" i="8"/>
  <c r="X5679" i="8"/>
  <c r="X5680" i="8"/>
  <c r="X5681" i="8"/>
  <c r="X5682" i="8"/>
  <c r="X5683" i="8"/>
  <c r="X5684" i="8"/>
  <c r="X5685" i="8"/>
  <c r="X5686" i="8"/>
  <c r="X5687" i="8"/>
  <c r="X5688" i="8"/>
  <c r="X5689" i="8"/>
  <c r="X5690" i="8"/>
  <c r="X5691" i="8"/>
  <c r="X5692" i="8"/>
  <c r="X5693" i="8"/>
  <c r="X5694" i="8"/>
  <c r="X5695" i="8"/>
  <c r="X5696" i="8"/>
  <c r="X5697" i="8"/>
  <c r="X5698" i="8"/>
  <c r="X5699" i="8"/>
  <c r="X5700" i="8"/>
  <c r="X5701" i="8"/>
  <c r="X5702" i="8"/>
  <c r="X5703" i="8"/>
  <c r="X5704" i="8"/>
  <c r="X5705" i="8"/>
  <c r="X5706" i="8"/>
  <c r="X5707" i="8"/>
  <c r="X5708" i="8"/>
  <c r="X5709" i="8"/>
  <c r="X5710" i="8"/>
  <c r="X5711" i="8"/>
  <c r="X5712" i="8"/>
  <c r="X5713" i="8"/>
  <c r="X5714" i="8"/>
  <c r="X5715" i="8"/>
  <c r="X5716" i="8"/>
  <c r="X5717" i="8"/>
  <c r="X5718" i="8"/>
  <c r="X5719" i="8"/>
  <c r="X5720" i="8"/>
  <c r="X5721" i="8"/>
  <c r="X5722" i="8"/>
  <c r="X5723" i="8"/>
  <c r="X5724" i="8"/>
  <c r="X5725" i="8"/>
  <c r="X5726" i="8"/>
  <c r="X5727" i="8"/>
  <c r="X5728" i="8"/>
  <c r="X5729" i="8"/>
  <c r="X5730" i="8"/>
  <c r="X5731" i="8"/>
  <c r="X5732" i="8"/>
  <c r="X5733" i="8"/>
  <c r="X5734" i="8"/>
  <c r="X5735" i="8"/>
  <c r="X5736" i="8"/>
  <c r="X5737" i="8"/>
  <c r="X5738" i="8"/>
  <c r="X5739" i="8"/>
  <c r="X5740" i="8"/>
  <c r="X5741" i="8"/>
  <c r="X5742" i="8"/>
  <c r="X5743" i="8"/>
  <c r="X5744" i="8"/>
  <c r="X5745" i="8"/>
  <c r="X5746" i="8"/>
  <c r="X5747" i="8"/>
  <c r="X5748" i="8"/>
  <c r="X5749" i="8"/>
  <c r="X5750" i="8"/>
  <c r="X5751" i="8"/>
  <c r="X5752" i="8"/>
  <c r="X5753" i="8"/>
  <c r="X5754" i="8"/>
  <c r="X5755" i="8"/>
  <c r="X5756" i="8"/>
  <c r="X5757" i="8"/>
  <c r="X5758" i="8"/>
  <c r="X5759" i="8"/>
  <c r="X5760" i="8"/>
  <c r="X5761" i="8"/>
  <c r="X5762" i="8"/>
  <c r="X5763" i="8"/>
  <c r="X5764" i="8"/>
  <c r="X5765" i="8"/>
  <c r="X5766" i="8"/>
  <c r="X5767" i="8"/>
  <c r="X5768" i="8"/>
  <c r="X5769" i="8"/>
  <c r="X5770" i="8"/>
  <c r="X5771" i="8"/>
  <c r="X5772" i="8"/>
  <c r="X5773" i="8"/>
  <c r="X5774" i="8"/>
  <c r="X5775" i="8"/>
  <c r="X5776" i="8"/>
  <c r="X5777" i="8"/>
  <c r="X5778" i="8"/>
  <c r="X5779" i="8"/>
  <c r="X5780" i="8"/>
  <c r="X5781" i="8"/>
  <c r="X5782" i="8"/>
  <c r="X5783" i="8"/>
  <c r="X5784" i="8"/>
  <c r="X5785" i="8"/>
  <c r="X5786" i="8"/>
  <c r="X5787" i="8"/>
  <c r="X5788" i="8"/>
  <c r="X5789" i="8"/>
  <c r="X5790" i="8"/>
  <c r="X5791" i="8"/>
  <c r="X5792" i="8"/>
  <c r="X5793" i="8"/>
  <c r="X5794" i="8"/>
  <c r="X5795" i="8"/>
  <c r="X5796" i="8"/>
  <c r="X5797" i="8"/>
  <c r="X5798" i="8"/>
  <c r="X5799" i="8"/>
  <c r="X5800" i="8"/>
  <c r="X5801" i="8"/>
  <c r="X5802" i="8"/>
  <c r="X5803" i="8"/>
  <c r="X5804" i="8"/>
  <c r="X5805" i="8"/>
  <c r="X5806" i="8"/>
  <c r="X5807" i="8"/>
  <c r="X5808" i="8"/>
  <c r="X5809" i="8"/>
  <c r="X5810" i="8"/>
  <c r="X5811" i="8"/>
  <c r="X5812" i="8"/>
  <c r="X5813" i="8"/>
  <c r="X5814" i="8"/>
  <c r="X5815" i="8"/>
  <c r="X5816" i="8"/>
  <c r="X5817" i="8"/>
  <c r="X5818" i="8"/>
  <c r="X5819" i="8"/>
  <c r="X5820" i="8"/>
  <c r="X5821" i="8"/>
  <c r="X5822" i="8"/>
  <c r="X5823" i="8"/>
  <c r="X5824" i="8"/>
  <c r="X5825" i="8"/>
  <c r="X5826" i="8"/>
  <c r="X5827" i="8"/>
  <c r="X5828" i="8"/>
  <c r="X5829" i="8"/>
  <c r="X5830" i="8"/>
  <c r="X5831" i="8"/>
  <c r="X5832" i="8"/>
  <c r="X5833" i="8"/>
  <c r="X5834" i="8"/>
  <c r="X5835" i="8"/>
  <c r="X5836" i="8"/>
  <c r="X5837" i="8"/>
  <c r="X5838" i="8"/>
  <c r="X5839" i="8"/>
  <c r="X5840" i="8"/>
  <c r="X5841" i="8"/>
  <c r="X5842" i="8"/>
  <c r="X5843" i="8"/>
  <c r="X5844" i="8"/>
  <c r="X5845" i="8"/>
  <c r="X5846" i="8"/>
  <c r="X5847" i="8"/>
  <c r="X5848" i="8"/>
  <c r="X5849" i="8"/>
  <c r="X5850" i="8"/>
  <c r="X5851" i="8"/>
  <c r="X5852" i="8"/>
  <c r="X5853" i="8"/>
  <c r="X5854" i="8"/>
  <c r="X5855" i="8"/>
  <c r="X5856" i="8"/>
  <c r="X5857" i="8"/>
  <c r="X5858" i="8"/>
  <c r="X5859" i="8"/>
  <c r="X5860" i="8"/>
  <c r="X5861" i="8"/>
  <c r="X5862" i="8"/>
  <c r="X5863" i="8"/>
  <c r="X5864" i="8"/>
  <c r="X5865" i="8"/>
  <c r="X5866" i="8"/>
  <c r="X5867" i="8"/>
  <c r="X5868" i="8"/>
  <c r="X5869" i="8"/>
  <c r="X5870" i="8"/>
  <c r="X5871" i="8"/>
  <c r="X5872" i="8"/>
  <c r="X5873" i="8"/>
  <c r="X5874" i="8"/>
  <c r="X5875" i="8"/>
  <c r="X5876" i="8"/>
  <c r="X5877" i="8"/>
  <c r="X5878" i="8"/>
  <c r="X5879" i="8"/>
  <c r="X5880" i="8"/>
  <c r="X5881" i="8"/>
  <c r="X5882" i="8"/>
  <c r="X5883" i="8"/>
  <c r="X5884" i="8"/>
  <c r="X5885" i="8"/>
  <c r="X5886" i="8"/>
  <c r="X5887" i="8"/>
  <c r="X5888" i="8"/>
  <c r="X5889" i="8"/>
  <c r="X5890" i="8"/>
  <c r="X5891" i="8"/>
  <c r="X5892" i="8"/>
  <c r="X5893" i="8"/>
  <c r="X5894" i="8"/>
  <c r="X5895" i="8"/>
  <c r="X5896" i="8"/>
  <c r="X5897" i="8"/>
  <c r="X5898" i="8"/>
  <c r="X5899" i="8"/>
  <c r="X5900" i="8"/>
  <c r="X5901" i="8"/>
  <c r="X5902" i="8"/>
  <c r="X5903" i="8"/>
  <c r="X5904" i="8"/>
  <c r="X5905" i="8"/>
  <c r="X5906" i="8"/>
  <c r="X5907" i="8"/>
  <c r="X5908" i="8"/>
  <c r="X5909" i="8"/>
  <c r="X5910" i="8"/>
  <c r="X5911" i="8"/>
  <c r="X5912" i="8"/>
  <c r="X5913" i="8"/>
  <c r="X5914" i="8"/>
  <c r="X5915" i="8"/>
  <c r="X5916" i="8"/>
  <c r="X5917" i="8"/>
  <c r="X5918" i="8"/>
  <c r="X5919" i="8"/>
  <c r="X5920" i="8"/>
  <c r="X5921" i="8"/>
  <c r="X5922" i="8"/>
  <c r="X5923" i="8"/>
  <c r="X5924" i="8"/>
  <c r="X5925" i="8"/>
  <c r="X5926" i="8"/>
  <c r="X5927" i="8"/>
  <c r="X5928" i="8"/>
  <c r="X5929" i="8"/>
  <c r="X5930" i="8"/>
  <c r="X5931" i="8"/>
  <c r="X5932" i="8"/>
  <c r="X5933" i="8"/>
  <c r="X5934" i="8"/>
  <c r="X5935" i="8"/>
  <c r="X5936" i="8"/>
  <c r="X5937" i="8"/>
  <c r="X5938" i="8"/>
  <c r="X5939" i="8"/>
  <c r="X5940" i="8"/>
  <c r="X5941" i="8"/>
  <c r="X5942" i="8"/>
  <c r="X5943" i="8"/>
  <c r="X5944" i="8"/>
  <c r="X5945" i="8"/>
  <c r="X5946" i="8"/>
  <c r="X5947" i="8"/>
  <c r="X5948" i="8"/>
  <c r="X5949" i="8"/>
  <c r="X5950" i="8"/>
  <c r="X5951" i="8"/>
  <c r="X5952" i="8"/>
  <c r="X5953" i="8"/>
  <c r="X5954" i="8"/>
  <c r="X5955" i="8"/>
  <c r="X5956" i="8"/>
  <c r="X5957" i="8"/>
  <c r="X5958" i="8"/>
  <c r="X5959" i="8"/>
  <c r="X5960" i="8"/>
  <c r="X5961" i="8"/>
  <c r="X5962" i="8"/>
  <c r="X5963" i="8"/>
  <c r="X5964" i="8"/>
  <c r="X5965" i="8"/>
  <c r="X5966" i="8"/>
  <c r="X5967" i="8"/>
  <c r="X5968" i="8"/>
  <c r="X5969" i="8"/>
  <c r="X5970" i="8"/>
  <c r="X5971" i="8"/>
  <c r="X5972" i="8"/>
  <c r="X5973" i="8"/>
  <c r="X5974" i="8"/>
  <c r="X5975" i="8"/>
  <c r="X5976" i="8"/>
  <c r="X5977" i="8"/>
  <c r="X5978" i="8"/>
  <c r="X5979" i="8"/>
  <c r="X5980" i="8"/>
  <c r="X5981" i="8"/>
  <c r="X5982" i="8"/>
  <c r="X5983" i="8"/>
  <c r="X5984" i="8"/>
  <c r="X5985" i="8"/>
  <c r="X5986" i="8"/>
  <c r="X5987" i="8"/>
  <c r="X5988" i="8"/>
  <c r="X5989" i="8"/>
  <c r="X5990" i="8"/>
  <c r="X5991" i="8"/>
  <c r="X5992" i="8"/>
  <c r="X5993" i="8"/>
  <c r="X5994" i="8"/>
  <c r="X5995" i="8"/>
  <c r="X5996" i="8"/>
  <c r="X5997" i="8"/>
  <c r="X5998" i="8"/>
  <c r="X5999" i="8"/>
  <c r="X6000" i="8"/>
  <c r="X6001" i="8"/>
  <c r="X6002" i="8"/>
  <c r="X6003" i="8"/>
  <c r="X6004" i="8"/>
  <c r="X6005" i="8"/>
  <c r="X6006" i="8"/>
  <c r="X6007" i="8"/>
  <c r="X6008" i="8"/>
  <c r="X6009" i="8"/>
  <c r="X6010" i="8"/>
  <c r="X6011" i="8"/>
  <c r="X6012" i="8"/>
  <c r="X6013" i="8"/>
  <c r="X6014" i="8"/>
  <c r="X6015" i="8"/>
  <c r="X6016" i="8"/>
  <c r="X6017" i="8"/>
  <c r="X6018" i="8"/>
  <c r="X6019" i="8"/>
  <c r="X6020" i="8"/>
  <c r="X6021" i="8"/>
  <c r="X6022" i="8"/>
  <c r="X6023" i="8"/>
  <c r="X6024" i="8"/>
  <c r="X6025" i="8"/>
  <c r="X6026" i="8"/>
  <c r="X6027" i="8"/>
  <c r="X6028" i="8"/>
  <c r="X6029" i="8"/>
  <c r="X6030" i="8"/>
  <c r="X6031" i="8"/>
  <c r="X6032" i="8"/>
  <c r="X6033" i="8"/>
  <c r="X6034" i="8"/>
  <c r="X6035" i="8"/>
  <c r="X6036" i="8"/>
  <c r="X6037" i="8"/>
  <c r="X6038" i="8"/>
  <c r="X6039" i="8"/>
  <c r="X6040" i="8"/>
  <c r="X6041" i="8"/>
  <c r="X6042" i="8"/>
  <c r="X6043" i="8"/>
  <c r="X6044" i="8"/>
  <c r="X6045" i="8"/>
  <c r="X6046" i="8"/>
  <c r="X6047" i="8"/>
  <c r="X6048" i="8"/>
  <c r="X6049" i="8"/>
  <c r="X6050" i="8"/>
  <c r="X6051" i="8"/>
  <c r="X6052" i="8"/>
  <c r="X6053" i="8"/>
  <c r="X6054" i="8"/>
  <c r="X6055" i="8"/>
  <c r="X6056" i="8"/>
  <c r="X6057" i="8"/>
  <c r="X6058" i="8"/>
  <c r="X6059" i="8"/>
  <c r="X6060" i="8"/>
  <c r="X6061" i="8"/>
  <c r="X6062" i="8"/>
  <c r="X6063" i="8"/>
  <c r="X6064" i="8"/>
  <c r="X6065" i="8"/>
  <c r="X6066" i="8"/>
  <c r="X6067" i="8"/>
  <c r="X6068" i="8"/>
  <c r="X6069" i="8"/>
  <c r="X6070" i="8"/>
  <c r="X6071" i="8"/>
  <c r="X6072" i="8"/>
  <c r="X6073" i="8"/>
  <c r="X6074" i="8"/>
  <c r="X6075" i="8"/>
  <c r="X6076" i="8"/>
  <c r="X6077" i="8"/>
  <c r="X6078" i="8"/>
  <c r="X6079" i="8"/>
  <c r="X6080" i="8"/>
  <c r="X6081" i="8"/>
  <c r="X6082" i="8"/>
  <c r="X6083" i="8"/>
  <c r="X6084" i="8"/>
  <c r="X6085" i="8"/>
  <c r="X6086" i="8"/>
  <c r="X6087" i="8"/>
  <c r="X6088" i="8"/>
  <c r="X6089" i="8"/>
  <c r="X6090" i="8"/>
  <c r="X6091" i="8"/>
  <c r="X6092" i="8"/>
  <c r="X6093" i="8"/>
  <c r="X6094" i="8"/>
  <c r="X6095" i="8"/>
  <c r="X6096" i="8"/>
  <c r="X6097" i="8"/>
  <c r="X6098" i="8"/>
  <c r="X6099" i="8"/>
  <c r="X6100" i="8"/>
  <c r="X6101" i="8"/>
  <c r="X6102" i="8"/>
  <c r="X6103" i="8"/>
  <c r="X6104" i="8"/>
  <c r="X6105" i="8"/>
  <c r="X6106" i="8"/>
  <c r="X6107" i="8"/>
  <c r="X6108" i="8"/>
  <c r="X6109" i="8"/>
  <c r="X6110" i="8"/>
  <c r="X6111" i="8"/>
  <c r="X6112" i="8"/>
  <c r="X6113" i="8"/>
  <c r="X6114" i="8"/>
  <c r="X6115" i="8"/>
  <c r="X6116" i="8"/>
  <c r="X6117" i="8"/>
  <c r="X6118" i="8"/>
  <c r="X6119" i="8"/>
  <c r="X6120" i="8"/>
  <c r="X6121" i="8"/>
  <c r="X6122" i="8"/>
  <c r="X6123" i="8"/>
  <c r="X6124" i="8"/>
  <c r="X6125" i="8"/>
  <c r="X6126" i="8"/>
  <c r="X6127" i="8"/>
  <c r="X6128" i="8"/>
  <c r="X6129" i="8"/>
  <c r="X6130" i="8"/>
  <c r="X6131" i="8"/>
  <c r="X6132" i="8"/>
  <c r="X6133" i="8"/>
  <c r="X6134" i="8"/>
  <c r="X6135" i="8"/>
  <c r="X6136" i="8"/>
  <c r="X6137" i="8"/>
  <c r="X6138" i="8"/>
  <c r="X6139" i="8"/>
  <c r="X6140" i="8"/>
  <c r="X6141" i="8"/>
  <c r="X6142" i="8"/>
  <c r="X6143" i="8"/>
  <c r="X6144" i="8"/>
  <c r="X6145" i="8"/>
  <c r="X6146" i="8"/>
  <c r="X6147" i="8"/>
  <c r="X6148" i="8"/>
  <c r="X6149" i="8"/>
  <c r="X6150" i="8"/>
  <c r="X6151" i="8"/>
  <c r="X6152" i="8"/>
  <c r="X6153" i="8"/>
  <c r="X6154" i="8"/>
  <c r="X6155" i="8"/>
  <c r="X6156" i="8"/>
  <c r="X6157" i="8"/>
  <c r="X6158" i="8"/>
  <c r="X6159" i="8"/>
  <c r="X6160" i="8"/>
  <c r="X6161" i="8"/>
  <c r="X6162" i="8"/>
  <c r="X6163" i="8"/>
  <c r="X6164" i="8"/>
  <c r="X6165" i="8"/>
  <c r="X6166" i="8"/>
  <c r="X6167" i="8"/>
  <c r="X6168" i="8"/>
  <c r="X6169" i="8"/>
  <c r="X6170" i="8"/>
  <c r="X6171" i="8"/>
  <c r="X6172" i="8"/>
  <c r="X6173" i="8"/>
  <c r="X6174" i="8"/>
  <c r="X6175" i="8"/>
  <c r="X6176" i="8"/>
  <c r="X6177" i="8"/>
  <c r="X6178" i="8"/>
  <c r="X6179" i="8"/>
  <c r="X6180" i="8"/>
  <c r="X6181" i="8"/>
  <c r="X6182" i="8"/>
  <c r="X6183" i="8"/>
  <c r="X6184" i="8"/>
  <c r="X6185" i="8"/>
  <c r="X6186" i="8"/>
  <c r="X6187" i="8"/>
  <c r="X6188" i="8"/>
  <c r="X6189" i="8"/>
  <c r="X6190" i="8"/>
  <c r="X6191" i="8"/>
  <c r="X6192" i="8"/>
  <c r="X6193" i="8"/>
  <c r="X6194" i="8"/>
  <c r="X6195" i="8"/>
  <c r="X6196" i="8"/>
  <c r="X6197" i="8"/>
  <c r="X6198" i="8"/>
  <c r="X6199" i="8"/>
  <c r="X6200" i="8"/>
  <c r="X6201" i="8"/>
  <c r="X6202" i="8"/>
  <c r="X6203" i="8"/>
  <c r="X6204" i="8"/>
  <c r="X6205" i="8"/>
  <c r="X6206" i="8"/>
  <c r="X6207" i="8"/>
  <c r="X6208" i="8"/>
  <c r="X6209" i="8"/>
  <c r="X6210" i="8"/>
  <c r="X6211" i="8"/>
  <c r="X6212" i="8"/>
  <c r="X6213" i="8"/>
  <c r="X6214" i="8"/>
  <c r="X6215" i="8"/>
  <c r="X6216" i="8"/>
  <c r="X6217" i="8"/>
  <c r="X6218" i="8"/>
  <c r="X6219" i="8"/>
  <c r="X6220" i="8"/>
  <c r="X6221" i="8"/>
  <c r="X6222" i="8"/>
  <c r="X6223" i="8"/>
  <c r="X6224" i="8"/>
  <c r="X6225" i="8"/>
  <c r="X6226" i="8"/>
  <c r="X6227" i="8"/>
  <c r="X6228" i="8"/>
  <c r="X6229" i="8"/>
  <c r="X6230" i="8"/>
  <c r="X6231" i="8"/>
  <c r="X6232" i="8"/>
  <c r="X6233" i="8"/>
  <c r="X6234" i="8"/>
  <c r="X6235" i="8"/>
  <c r="X6236" i="8"/>
  <c r="X6237" i="8"/>
  <c r="X6238" i="8"/>
  <c r="X6239" i="8"/>
  <c r="X6240" i="8"/>
  <c r="X6241" i="8"/>
  <c r="X6242" i="8"/>
  <c r="X6243" i="8"/>
  <c r="X6244" i="8"/>
  <c r="X6245" i="8"/>
  <c r="X6246" i="8"/>
  <c r="X6247" i="8"/>
  <c r="X6248" i="8"/>
  <c r="X6249" i="8"/>
  <c r="X6250" i="8"/>
  <c r="X6251" i="8"/>
  <c r="X6252" i="8"/>
  <c r="X6253" i="8"/>
  <c r="X6254" i="8"/>
  <c r="X6255" i="8"/>
  <c r="X6256" i="8"/>
  <c r="X6257" i="8"/>
  <c r="X6258" i="8"/>
  <c r="X6259" i="8"/>
  <c r="X6260" i="8"/>
  <c r="X6261" i="8"/>
  <c r="X6262" i="8"/>
  <c r="X6263" i="8"/>
  <c r="X6264" i="8"/>
  <c r="X6265" i="8"/>
  <c r="X6266" i="8"/>
  <c r="X6267" i="8"/>
  <c r="X6268" i="8"/>
  <c r="X6269" i="8"/>
  <c r="X6270" i="8"/>
  <c r="X6271" i="8"/>
  <c r="X6272" i="8"/>
  <c r="X6273" i="8"/>
  <c r="X6274" i="8"/>
  <c r="X6275" i="8"/>
  <c r="X6276" i="8"/>
  <c r="X6277" i="8"/>
  <c r="X6278" i="8"/>
  <c r="X6279" i="8"/>
  <c r="X6280" i="8"/>
  <c r="X6281" i="8"/>
  <c r="X6282" i="8"/>
  <c r="X6283" i="8"/>
  <c r="X6284" i="8"/>
  <c r="X6285" i="8"/>
  <c r="X6286" i="8"/>
  <c r="X6287" i="8"/>
  <c r="X6288" i="8"/>
  <c r="X6289" i="8"/>
  <c r="X6290" i="8"/>
  <c r="X6291" i="8"/>
  <c r="X6292" i="8"/>
  <c r="X6293" i="8"/>
  <c r="X6294" i="8"/>
  <c r="X6295" i="8"/>
  <c r="X6296" i="8"/>
  <c r="X6297" i="8"/>
  <c r="X6298" i="8"/>
  <c r="X6299" i="8"/>
  <c r="X6300" i="8"/>
  <c r="X6301" i="8"/>
  <c r="X6302" i="8"/>
  <c r="X6303" i="8"/>
  <c r="X6304" i="8"/>
  <c r="X6305" i="8"/>
  <c r="X6306" i="8"/>
  <c r="X6307" i="8"/>
  <c r="X6308" i="8"/>
  <c r="X6309" i="8"/>
  <c r="X6310" i="8"/>
  <c r="X6311" i="8"/>
  <c r="X6312" i="8"/>
  <c r="X6313" i="8"/>
  <c r="X6314" i="8"/>
  <c r="X6315" i="8"/>
  <c r="X6316" i="8"/>
  <c r="X6317" i="8"/>
  <c r="X6318" i="8"/>
  <c r="X6319" i="8"/>
  <c r="X6320" i="8"/>
  <c r="X6321" i="8"/>
  <c r="X6322" i="8"/>
  <c r="X6323" i="8"/>
  <c r="X6324" i="8"/>
  <c r="X6325" i="8"/>
  <c r="X6326" i="8"/>
  <c r="X6327" i="8"/>
  <c r="X6328" i="8"/>
  <c r="X6329" i="8"/>
  <c r="X6330" i="8"/>
  <c r="X6331" i="8"/>
  <c r="X6332" i="8"/>
  <c r="X6333" i="8"/>
  <c r="X6334" i="8"/>
  <c r="X6335" i="8"/>
  <c r="X6336" i="8"/>
  <c r="X6337" i="8"/>
  <c r="X6338" i="8"/>
  <c r="X6339" i="8"/>
  <c r="X6340" i="8"/>
  <c r="X6341" i="8"/>
  <c r="X6342" i="8"/>
  <c r="X6343" i="8"/>
  <c r="X6344" i="8"/>
  <c r="X6345" i="8"/>
  <c r="X6346" i="8"/>
  <c r="X6347" i="8"/>
  <c r="X6348" i="8"/>
  <c r="X6349" i="8"/>
  <c r="X6350" i="8"/>
  <c r="X6351" i="8"/>
  <c r="X6352" i="8"/>
  <c r="X6353" i="8"/>
  <c r="X6354" i="8"/>
  <c r="X6355" i="8"/>
  <c r="X6356" i="8"/>
  <c r="X6357" i="8"/>
  <c r="X6358" i="8"/>
  <c r="X6359" i="8"/>
  <c r="X6360" i="8"/>
  <c r="X6361" i="8"/>
  <c r="X6362" i="8"/>
  <c r="X6363" i="8"/>
  <c r="X6364" i="8"/>
  <c r="X6365" i="8"/>
  <c r="X6366" i="8"/>
  <c r="X6367" i="8"/>
  <c r="X6368" i="8"/>
  <c r="X6369" i="8"/>
  <c r="X6370" i="8"/>
  <c r="X6371" i="8"/>
  <c r="X6372" i="8"/>
  <c r="X6373" i="8"/>
  <c r="X6374" i="8"/>
  <c r="X6375" i="8"/>
  <c r="X6376" i="8"/>
  <c r="X6377" i="8"/>
  <c r="X6378" i="8"/>
  <c r="X6379" i="8"/>
  <c r="X6380" i="8"/>
  <c r="X6381" i="8"/>
  <c r="X6382" i="8"/>
  <c r="X6383" i="8"/>
  <c r="X6384" i="8"/>
  <c r="X6385" i="8"/>
  <c r="X6386" i="8"/>
  <c r="X6387" i="8"/>
  <c r="X6388" i="8"/>
  <c r="X6389" i="8"/>
  <c r="X6390" i="8"/>
  <c r="X6391" i="8"/>
  <c r="X6392" i="8"/>
  <c r="X6393" i="8"/>
  <c r="X6394" i="8"/>
  <c r="X6395" i="8"/>
  <c r="X6396" i="8"/>
  <c r="X6397" i="8"/>
  <c r="X6398" i="8"/>
  <c r="X6399" i="8"/>
  <c r="X6400" i="8"/>
  <c r="X6401" i="8"/>
  <c r="X6402" i="8"/>
  <c r="X6403" i="8"/>
  <c r="X6404" i="8"/>
  <c r="X6405" i="8"/>
  <c r="X6406" i="8"/>
  <c r="X6407" i="8"/>
  <c r="X6408" i="8"/>
  <c r="X6409" i="8"/>
  <c r="X6410" i="8"/>
  <c r="X6411" i="8"/>
  <c r="X6412" i="8"/>
  <c r="X6413" i="8"/>
  <c r="X6414" i="8"/>
  <c r="X6415" i="8"/>
  <c r="X6416" i="8"/>
  <c r="X6417" i="8"/>
  <c r="X6418" i="8"/>
  <c r="X6419" i="8"/>
  <c r="X6420" i="8"/>
  <c r="X6421" i="8"/>
  <c r="X6422" i="8"/>
  <c r="X6423" i="8"/>
  <c r="X6424" i="8"/>
  <c r="X6425" i="8"/>
  <c r="X6426" i="8"/>
  <c r="X6427" i="8"/>
  <c r="X6428" i="8"/>
  <c r="X6429" i="8"/>
  <c r="X6430" i="8"/>
  <c r="X6431" i="8"/>
  <c r="X6432" i="8"/>
  <c r="X6433" i="8"/>
  <c r="X6434" i="8"/>
  <c r="X6435" i="8"/>
  <c r="X6436" i="8"/>
  <c r="X6437" i="8"/>
  <c r="X6438" i="8"/>
  <c r="X6439" i="8"/>
  <c r="X6440" i="8"/>
  <c r="X6441" i="8"/>
  <c r="X6442" i="8"/>
  <c r="X6443" i="8"/>
  <c r="X6444" i="8"/>
  <c r="X6445" i="8"/>
  <c r="X6446" i="8"/>
  <c r="X6447" i="8"/>
  <c r="X6448" i="8"/>
  <c r="X6449" i="8"/>
  <c r="X6450" i="8"/>
  <c r="X6451" i="8"/>
  <c r="X6452" i="8"/>
  <c r="X6453" i="8"/>
  <c r="X6454" i="8"/>
  <c r="X6455" i="8"/>
  <c r="X6456" i="8"/>
  <c r="X6457" i="8"/>
  <c r="X6458" i="8"/>
  <c r="X6459" i="8"/>
  <c r="X6460" i="8"/>
  <c r="X6461" i="8"/>
  <c r="X6462" i="8"/>
  <c r="X6463" i="8"/>
  <c r="X6464" i="8"/>
  <c r="X6465" i="8"/>
  <c r="X6466" i="8"/>
  <c r="X6467" i="8"/>
  <c r="X6468" i="8"/>
  <c r="X6469" i="8"/>
  <c r="X6470" i="8"/>
  <c r="X6471" i="8"/>
  <c r="X6472" i="8"/>
  <c r="X6473" i="8"/>
  <c r="X6474" i="8"/>
  <c r="X6475" i="8"/>
  <c r="X6476" i="8"/>
  <c r="X6477" i="8"/>
  <c r="X6478" i="8"/>
  <c r="X6479" i="8"/>
  <c r="X6480" i="8"/>
  <c r="X6481" i="8"/>
  <c r="X6482" i="8"/>
  <c r="X6483" i="8"/>
  <c r="X6484" i="8"/>
  <c r="X6485" i="8"/>
  <c r="X6486" i="8"/>
  <c r="X6487" i="8"/>
  <c r="X6488" i="8"/>
  <c r="X6489" i="8"/>
  <c r="X6490" i="8"/>
  <c r="X6491" i="8"/>
  <c r="X6492" i="8"/>
  <c r="X6493" i="8"/>
  <c r="X6494" i="8"/>
  <c r="X6495" i="8"/>
  <c r="X6496" i="8"/>
  <c r="X6497" i="8"/>
  <c r="X6498" i="8"/>
  <c r="X6499" i="8"/>
  <c r="X6500" i="8"/>
  <c r="X6501" i="8"/>
  <c r="X6502" i="8"/>
  <c r="X6503" i="8"/>
  <c r="X6504" i="8"/>
  <c r="X6505" i="8"/>
  <c r="X6506" i="8"/>
  <c r="X6507" i="8"/>
  <c r="X6508" i="8"/>
  <c r="X6509" i="8"/>
  <c r="X6510" i="8"/>
  <c r="X6511" i="8"/>
  <c r="X6512" i="8"/>
  <c r="X6513" i="8"/>
  <c r="X6514" i="8"/>
  <c r="X6515" i="8"/>
  <c r="X6516" i="8"/>
  <c r="X6517" i="8"/>
  <c r="X6518" i="8"/>
  <c r="X6519" i="8"/>
  <c r="X6520" i="8"/>
  <c r="X6521" i="8"/>
  <c r="X6522" i="8"/>
  <c r="X6523" i="8"/>
  <c r="X6524" i="8"/>
  <c r="X6525" i="8"/>
  <c r="X6526" i="8"/>
  <c r="X6527" i="8"/>
  <c r="X6528" i="8"/>
  <c r="X6529" i="8"/>
  <c r="X6530" i="8"/>
  <c r="X6531" i="8"/>
  <c r="X6532" i="8"/>
  <c r="X6533" i="8"/>
  <c r="X6534" i="8"/>
  <c r="X6535" i="8"/>
  <c r="X6536" i="8"/>
  <c r="X6537" i="8"/>
  <c r="X6538" i="8"/>
  <c r="X6539" i="8"/>
  <c r="X6540" i="8"/>
  <c r="X6541" i="8"/>
  <c r="X6542" i="8"/>
  <c r="X6543" i="8"/>
  <c r="X6544" i="8"/>
  <c r="X6545" i="8"/>
  <c r="X6546" i="8"/>
  <c r="X6547" i="8"/>
  <c r="X6548" i="8"/>
  <c r="X6549" i="8"/>
  <c r="X6550" i="8"/>
  <c r="X6551" i="8"/>
  <c r="X6552" i="8"/>
  <c r="X6553" i="8"/>
  <c r="X6554" i="8"/>
  <c r="X6555" i="8"/>
  <c r="X6556" i="8"/>
  <c r="X6557" i="8"/>
  <c r="X6558" i="8"/>
  <c r="X6559" i="8"/>
  <c r="X6560" i="8"/>
  <c r="X6561" i="8"/>
  <c r="X6562" i="8"/>
  <c r="X6563" i="8"/>
  <c r="X6564" i="8"/>
  <c r="X6565" i="8"/>
  <c r="X6566" i="8"/>
  <c r="X6567" i="8"/>
  <c r="X6568" i="8"/>
  <c r="X6569" i="8"/>
  <c r="X6570" i="8"/>
  <c r="X6571" i="8"/>
  <c r="X6572" i="8"/>
  <c r="X6573" i="8"/>
  <c r="X6574" i="8"/>
  <c r="X6575" i="8"/>
  <c r="X6576" i="8"/>
  <c r="X6577" i="8"/>
  <c r="X6578" i="8"/>
  <c r="X6579" i="8"/>
  <c r="X6580" i="8"/>
  <c r="X6581" i="8"/>
  <c r="X6582" i="8"/>
  <c r="X6583" i="8"/>
  <c r="X6584" i="8"/>
  <c r="X6585" i="8"/>
  <c r="X6586" i="8"/>
  <c r="X6587" i="8"/>
  <c r="X6588" i="8"/>
  <c r="X6589" i="8"/>
  <c r="X6590" i="8"/>
  <c r="X6591" i="8"/>
  <c r="X6592" i="8"/>
  <c r="X6593" i="8"/>
  <c r="X6594" i="8"/>
  <c r="X6595" i="8"/>
  <c r="X6596" i="8"/>
  <c r="X6597" i="8"/>
  <c r="X6598" i="8"/>
  <c r="X6599" i="8"/>
  <c r="X6600" i="8"/>
  <c r="X6601" i="8"/>
  <c r="X6602" i="8"/>
  <c r="X6603" i="8"/>
  <c r="X6604" i="8"/>
  <c r="X6605" i="8"/>
  <c r="X6606" i="8"/>
  <c r="X6607" i="8"/>
  <c r="X6608" i="8"/>
  <c r="X6609" i="8"/>
  <c r="X6610" i="8"/>
  <c r="X6611" i="8"/>
  <c r="X6612" i="8"/>
  <c r="X6613" i="8"/>
  <c r="X6614" i="8"/>
  <c r="X6615" i="8"/>
  <c r="X6616" i="8"/>
  <c r="X6617" i="8"/>
  <c r="X6618" i="8"/>
  <c r="X6619" i="8"/>
  <c r="X6620" i="8"/>
  <c r="X6621" i="8"/>
  <c r="X6622" i="8"/>
  <c r="X6623" i="8"/>
  <c r="X6624" i="8"/>
  <c r="X6625" i="8"/>
  <c r="X6626" i="8"/>
  <c r="X6627" i="8"/>
  <c r="X6628" i="8"/>
  <c r="X6629" i="8"/>
  <c r="X6630" i="8"/>
  <c r="X6631" i="8"/>
  <c r="X6632" i="8"/>
  <c r="X6633" i="8"/>
  <c r="X6634" i="8"/>
  <c r="X6635" i="8"/>
  <c r="X6636" i="8"/>
  <c r="X6637" i="8"/>
  <c r="X6638" i="8"/>
  <c r="X6639" i="8"/>
  <c r="X6640" i="8"/>
  <c r="X6641" i="8"/>
  <c r="X6642" i="8"/>
  <c r="X6643" i="8"/>
  <c r="X6644" i="8"/>
  <c r="X6645" i="8"/>
  <c r="X6646" i="8"/>
  <c r="X6647" i="8"/>
  <c r="X6648" i="8"/>
  <c r="X6649" i="8"/>
  <c r="X6650" i="8"/>
  <c r="X6651" i="8"/>
  <c r="X6652" i="8"/>
  <c r="X6653" i="8"/>
  <c r="X6654" i="8"/>
  <c r="X6655" i="8"/>
  <c r="X6656" i="8"/>
  <c r="X6657" i="8"/>
  <c r="X6658" i="8"/>
  <c r="X6659" i="8"/>
  <c r="X6660" i="8"/>
  <c r="X6661" i="8"/>
  <c r="X6662" i="8"/>
  <c r="X6663" i="8"/>
  <c r="X6664" i="8"/>
  <c r="X6665" i="8"/>
  <c r="X6666" i="8"/>
  <c r="X6667" i="8"/>
  <c r="X6668" i="8"/>
  <c r="X6669" i="8"/>
  <c r="X6670" i="8"/>
  <c r="X6671" i="8"/>
  <c r="X6672" i="8"/>
  <c r="X6673" i="8"/>
  <c r="X6674" i="8"/>
  <c r="X6675" i="8"/>
  <c r="X6676" i="8"/>
  <c r="X6677" i="8"/>
  <c r="X6678" i="8"/>
  <c r="X6679" i="8"/>
  <c r="X6680" i="8"/>
  <c r="X6681" i="8"/>
  <c r="X6682" i="8"/>
  <c r="X6683" i="8"/>
  <c r="X6684" i="8"/>
  <c r="X6685" i="8"/>
  <c r="X6686" i="8"/>
  <c r="X6687" i="8"/>
  <c r="X6688" i="8"/>
  <c r="X6689" i="8"/>
  <c r="X6690" i="8"/>
  <c r="X6691" i="8"/>
  <c r="X6692" i="8"/>
  <c r="X6693" i="8"/>
  <c r="X6694" i="8"/>
  <c r="X6695" i="8"/>
  <c r="X6696" i="8"/>
  <c r="X6697" i="8"/>
  <c r="X6698" i="8"/>
  <c r="X6699" i="8"/>
  <c r="X6700" i="8"/>
  <c r="X6701" i="8"/>
  <c r="X6702" i="8"/>
  <c r="X6703" i="8"/>
  <c r="X6704" i="8"/>
  <c r="X6705" i="8"/>
  <c r="X6706" i="8"/>
  <c r="X6707" i="8"/>
  <c r="X6708" i="8"/>
  <c r="X6709" i="8"/>
  <c r="X6710" i="8"/>
  <c r="X6711" i="8"/>
  <c r="X6712" i="8"/>
  <c r="X6713" i="8"/>
  <c r="X6714" i="8"/>
  <c r="X6715" i="8"/>
  <c r="X6716" i="8"/>
  <c r="X6717" i="8"/>
  <c r="X6718" i="8"/>
  <c r="X6719" i="8"/>
  <c r="X6720" i="8"/>
  <c r="X6721" i="8"/>
  <c r="X6722" i="8"/>
  <c r="X6723" i="8"/>
  <c r="X6724" i="8"/>
  <c r="X6725" i="8"/>
  <c r="X6726" i="8"/>
  <c r="X6727" i="8"/>
  <c r="X6728" i="8"/>
  <c r="X6729" i="8"/>
  <c r="X6730" i="8"/>
  <c r="X6731" i="8"/>
  <c r="X6732" i="8"/>
  <c r="X6733" i="8"/>
  <c r="X6734" i="8"/>
  <c r="X6735" i="8"/>
  <c r="X6736" i="8"/>
  <c r="X6737" i="8"/>
  <c r="X6738" i="8"/>
  <c r="X6739" i="8"/>
  <c r="X6740" i="8"/>
  <c r="X6741" i="8"/>
  <c r="X6742" i="8"/>
  <c r="X6743" i="8"/>
  <c r="X6744" i="8"/>
  <c r="X6745" i="8"/>
  <c r="X6746" i="8"/>
  <c r="X6747" i="8"/>
  <c r="X6748" i="8"/>
  <c r="X6749" i="8"/>
  <c r="X6750" i="8"/>
  <c r="X6751" i="8"/>
  <c r="X6752" i="8"/>
  <c r="X6753" i="8"/>
  <c r="X6754" i="8"/>
  <c r="X6755" i="8"/>
  <c r="X6756" i="8"/>
  <c r="X6757" i="8"/>
  <c r="X6758" i="8"/>
  <c r="X6759" i="8"/>
  <c r="X6760" i="8"/>
  <c r="X6761" i="8"/>
  <c r="X6762" i="8"/>
  <c r="X6763" i="8"/>
  <c r="X6764" i="8"/>
  <c r="X6765" i="8"/>
  <c r="X6766" i="8"/>
  <c r="X6767" i="8"/>
  <c r="X6768" i="8"/>
  <c r="X6769" i="8"/>
  <c r="X6770" i="8"/>
  <c r="X6771" i="8"/>
  <c r="X6772" i="8"/>
  <c r="X6773" i="8"/>
  <c r="X6774" i="8"/>
  <c r="X6775" i="8"/>
  <c r="X6776" i="8"/>
  <c r="X6777" i="8"/>
  <c r="X6778" i="8"/>
  <c r="X6779" i="8"/>
  <c r="X6780" i="8"/>
  <c r="X6781" i="8"/>
  <c r="X6782" i="8"/>
  <c r="X6783" i="8"/>
  <c r="X6784" i="8"/>
  <c r="X6785" i="8"/>
  <c r="X6786" i="8"/>
  <c r="X6787" i="8"/>
  <c r="X6788" i="8"/>
  <c r="X6789" i="8"/>
  <c r="X6790" i="8"/>
  <c r="X6791" i="8"/>
  <c r="X6792" i="8"/>
  <c r="X6793" i="8"/>
  <c r="X6794" i="8"/>
  <c r="X6795" i="8"/>
  <c r="X6796" i="8"/>
  <c r="X6797" i="8"/>
  <c r="X6798" i="8"/>
  <c r="X6799" i="8"/>
  <c r="X6800" i="8"/>
  <c r="X6801" i="8"/>
  <c r="X6802" i="8"/>
  <c r="X6803" i="8"/>
  <c r="X6804" i="8"/>
  <c r="X6805" i="8"/>
  <c r="X6806" i="8"/>
  <c r="X6807" i="8"/>
  <c r="X6808" i="8"/>
  <c r="X6809" i="8"/>
  <c r="X6810" i="8"/>
  <c r="X6811" i="8"/>
  <c r="X6812" i="8"/>
  <c r="X6813" i="8"/>
  <c r="X6814" i="8"/>
  <c r="X6815" i="8"/>
  <c r="X6816" i="8"/>
  <c r="X6817" i="8"/>
  <c r="X6818" i="8"/>
  <c r="X6819" i="8"/>
  <c r="X6820" i="8"/>
  <c r="X6821" i="8"/>
  <c r="X6822" i="8"/>
  <c r="X6823" i="8"/>
  <c r="X6824" i="8"/>
  <c r="X6825" i="8"/>
  <c r="X6826" i="8"/>
  <c r="X6827" i="8"/>
  <c r="X6828" i="8"/>
  <c r="X6829" i="8"/>
  <c r="X6830" i="8"/>
  <c r="X6831" i="8"/>
  <c r="X6832" i="8"/>
  <c r="X6833" i="8"/>
  <c r="X6834" i="8"/>
  <c r="X6835" i="8"/>
  <c r="X6836" i="8"/>
  <c r="X6837" i="8"/>
  <c r="X6838" i="8"/>
  <c r="X6839" i="8"/>
  <c r="X6840" i="8"/>
  <c r="X6841" i="8"/>
  <c r="X6842" i="8"/>
  <c r="X6843" i="8"/>
  <c r="X6844" i="8"/>
  <c r="X6845" i="8"/>
  <c r="X6846" i="8"/>
  <c r="X6847" i="8"/>
  <c r="X6848" i="8"/>
  <c r="X6849" i="8"/>
  <c r="X6850" i="8"/>
  <c r="X6851" i="8"/>
  <c r="X6852" i="8"/>
  <c r="X6853" i="8"/>
  <c r="X6854" i="8"/>
  <c r="X6855" i="8"/>
  <c r="X6856" i="8"/>
  <c r="X6857" i="8"/>
  <c r="X6858" i="8"/>
  <c r="X6859" i="8"/>
  <c r="X6860" i="8" s="1"/>
  <c r="D18" i="5" l="1"/>
  <c r="B492" i="28" l="1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2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3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27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H3" i="28"/>
  <c r="I3" i="28" s="1"/>
  <c r="H4" i="28"/>
  <c r="I4" i="28" s="1"/>
  <c r="H5" i="28"/>
  <c r="I5" i="28" s="1"/>
  <c r="H6" i="28"/>
  <c r="I6" i="28" s="1"/>
  <c r="H7" i="28"/>
  <c r="I7" i="28" s="1"/>
  <c r="H8" i="28"/>
  <c r="I8" i="28" s="1"/>
  <c r="H9" i="28"/>
  <c r="I9" i="28" s="1"/>
  <c r="H10" i="28"/>
  <c r="I10" i="28" s="1"/>
  <c r="H11" i="28"/>
  <c r="I11" i="28" s="1"/>
  <c r="H12" i="28"/>
  <c r="I12" i="28" s="1"/>
  <c r="H13" i="28"/>
  <c r="I13" i="28" s="1"/>
  <c r="H14" i="28"/>
  <c r="I14" i="28" s="1"/>
  <c r="H15" i="28"/>
  <c r="I15" i="28" s="1"/>
  <c r="H16" i="28"/>
  <c r="I16" i="28" s="1"/>
  <c r="H17" i="28"/>
  <c r="I17" i="28" s="1"/>
  <c r="H18" i="28"/>
  <c r="I18" i="28" s="1"/>
  <c r="H19" i="28"/>
  <c r="I19" i="28" s="1"/>
  <c r="H20" i="28"/>
  <c r="I20" i="28" s="1"/>
  <c r="H21" i="28"/>
  <c r="I21" i="28" s="1"/>
  <c r="H22" i="28"/>
  <c r="I22" i="28" s="1"/>
  <c r="H23" i="28"/>
  <c r="I23" i="28" s="1"/>
  <c r="H24" i="28"/>
  <c r="I24" i="28" s="1"/>
  <c r="H25" i="28"/>
  <c r="I25" i="28" s="1"/>
  <c r="H26" i="28"/>
  <c r="I26" i="28" s="1"/>
  <c r="H27" i="28"/>
  <c r="I27" i="28" s="1"/>
  <c r="H28" i="28"/>
  <c r="I28" i="28" s="1"/>
  <c r="H29" i="28"/>
  <c r="I29" i="28" s="1"/>
  <c r="H30" i="28"/>
  <c r="I30" i="28" s="1"/>
  <c r="H31" i="28"/>
  <c r="I31" i="28" s="1"/>
  <c r="H32" i="28"/>
  <c r="I32" i="28" s="1"/>
  <c r="H33" i="28"/>
  <c r="I33" i="28" s="1"/>
  <c r="H34" i="28"/>
  <c r="I34" i="28" s="1"/>
  <c r="H35" i="28"/>
  <c r="I35" i="28" s="1"/>
  <c r="H36" i="28"/>
  <c r="I36" i="28" s="1"/>
  <c r="H37" i="28"/>
  <c r="I37" i="28" s="1"/>
  <c r="H38" i="28"/>
  <c r="I38" i="28" s="1"/>
  <c r="H39" i="28"/>
  <c r="I39" i="28" s="1"/>
  <c r="H40" i="28"/>
  <c r="I40" i="28" s="1"/>
  <c r="H41" i="28"/>
  <c r="I41" i="28" s="1"/>
  <c r="H42" i="28"/>
  <c r="I42" i="28" s="1"/>
  <c r="H43" i="28"/>
  <c r="I43" i="28" s="1"/>
  <c r="H44" i="28"/>
  <c r="I44" i="28" s="1"/>
  <c r="H45" i="28"/>
  <c r="I45" i="28" s="1"/>
  <c r="H46" i="28"/>
  <c r="I46" i="28" s="1"/>
  <c r="H47" i="28"/>
  <c r="I47" i="28" s="1"/>
  <c r="H48" i="28"/>
  <c r="I48" i="28" s="1"/>
  <c r="H49" i="28"/>
  <c r="I49" i="28" s="1"/>
  <c r="H50" i="28"/>
  <c r="I50" i="28" s="1"/>
  <c r="H51" i="28"/>
  <c r="I51" i="28" s="1"/>
  <c r="H52" i="28"/>
  <c r="I52" i="28" s="1"/>
  <c r="H53" i="28"/>
  <c r="I53" i="28" s="1"/>
  <c r="H54" i="28"/>
  <c r="I54" i="28" s="1"/>
  <c r="H55" i="28"/>
  <c r="I55" i="28" s="1"/>
  <c r="H56" i="28"/>
  <c r="I56" i="28" s="1"/>
  <c r="H57" i="28"/>
  <c r="I57" i="28" s="1"/>
  <c r="H58" i="28"/>
  <c r="I58" i="28" s="1"/>
  <c r="H59" i="28"/>
  <c r="I59" i="28" s="1"/>
  <c r="H60" i="28"/>
  <c r="I60" i="28" s="1"/>
  <c r="H61" i="28"/>
  <c r="I61" i="28" s="1"/>
  <c r="H62" i="28"/>
  <c r="I62" i="28" s="1"/>
  <c r="H63" i="28"/>
  <c r="I63" i="28" s="1"/>
  <c r="H64" i="28"/>
  <c r="I64" i="28" s="1"/>
  <c r="H65" i="28"/>
  <c r="I65" i="28" s="1"/>
  <c r="H66" i="28"/>
  <c r="I66" i="28" s="1"/>
  <c r="H67" i="28"/>
  <c r="I67" i="28" s="1"/>
  <c r="H68" i="28"/>
  <c r="I68" i="28" s="1"/>
  <c r="H69" i="28"/>
  <c r="I69" i="28" s="1"/>
  <c r="H70" i="28"/>
  <c r="I70" i="28" s="1"/>
  <c r="H71" i="28"/>
  <c r="I71" i="28" s="1"/>
  <c r="H72" i="28"/>
  <c r="I72" i="28" s="1"/>
  <c r="H73" i="28"/>
  <c r="I73" i="28" s="1"/>
  <c r="H74" i="28"/>
  <c r="I74" i="28" s="1"/>
  <c r="H75" i="28"/>
  <c r="I75" i="28" s="1"/>
  <c r="H76" i="28"/>
  <c r="I76" i="28" s="1"/>
  <c r="H77" i="28"/>
  <c r="I77" i="28" s="1"/>
  <c r="H78" i="28"/>
  <c r="I78" i="28" s="1"/>
  <c r="H79" i="28"/>
  <c r="I79" i="28" s="1"/>
  <c r="H80" i="28"/>
  <c r="I80" i="28" s="1"/>
  <c r="H81" i="28"/>
  <c r="I81" i="28" s="1"/>
  <c r="H82" i="28"/>
  <c r="I82" i="28" s="1"/>
  <c r="H83" i="28"/>
  <c r="I83" i="28" s="1"/>
  <c r="H84" i="28"/>
  <c r="I84" i="28" s="1"/>
  <c r="H85" i="28"/>
  <c r="I85" i="28" s="1"/>
  <c r="H86" i="28"/>
  <c r="I86" i="28" s="1"/>
  <c r="H87" i="28"/>
  <c r="I87" i="28" s="1"/>
  <c r="H88" i="28"/>
  <c r="I88" i="28" s="1"/>
  <c r="H89" i="28"/>
  <c r="I89" i="28" s="1"/>
  <c r="H90" i="28"/>
  <c r="I90" i="28" s="1"/>
  <c r="H91" i="28"/>
  <c r="I91" i="28" s="1"/>
  <c r="H92" i="28"/>
  <c r="I92" i="28" s="1"/>
  <c r="H93" i="28"/>
  <c r="I93" i="28" s="1"/>
  <c r="H94" i="28"/>
  <c r="I94" i="28" s="1"/>
  <c r="H95" i="28"/>
  <c r="I95" i="28" s="1"/>
  <c r="H96" i="28"/>
  <c r="I96" i="28" s="1"/>
  <c r="H97" i="28"/>
  <c r="I97" i="28" s="1"/>
  <c r="H98" i="28"/>
  <c r="I98" i="28" s="1"/>
  <c r="H99" i="28"/>
  <c r="I99" i="28" s="1"/>
  <c r="H100" i="28"/>
  <c r="I100" i="28" s="1"/>
  <c r="H101" i="28"/>
  <c r="I101" i="28" s="1"/>
  <c r="H102" i="28"/>
  <c r="I102" i="28" s="1"/>
  <c r="H103" i="28"/>
  <c r="I103" i="28" s="1"/>
  <c r="H104" i="28"/>
  <c r="I104" i="28" s="1"/>
  <c r="H105" i="28"/>
  <c r="I105" i="28" s="1"/>
  <c r="H106" i="28"/>
  <c r="I106" i="28" s="1"/>
  <c r="H107" i="28"/>
  <c r="I107" i="28" s="1"/>
  <c r="H108" i="28"/>
  <c r="I108" i="28" s="1"/>
  <c r="H109" i="28"/>
  <c r="I109" i="28" s="1"/>
  <c r="H110" i="28"/>
  <c r="I110" i="28" s="1"/>
  <c r="H111" i="28"/>
  <c r="I111" i="28" s="1"/>
  <c r="H112" i="28"/>
  <c r="I112" i="28" s="1"/>
  <c r="H113" i="28"/>
  <c r="I113" i="28" s="1"/>
  <c r="H114" i="28"/>
  <c r="I114" i="28" s="1"/>
  <c r="H115" i="28"/>
  <c r="I115" i="28" s="1"/>
  <c r="H116" i="28"/>
  <c r="I116" i="28" s="1"/>
  <c r="H117" i="28"/>
  <c r="I117" i="28" s="1"/>
  <c r="H118" i="28"/>
  <c r="I118" i="28" s="1"/>
  <c r="H119" i="28"/>
  <c r="I119" i="28" s="1"/>
  <c r="H120" i="28"/>
  <c r="I120" i="28" s="1"/>
  <c r="H121" i="28"/>
  <c r="I121" i="28" s="1"/>
  <c r="H122" i="28"/>
  <c r="I122" i="28" s="1"/>
  <c r="H123" i="28"/>
  <c r="I123" i="28" s="1"/>
  <c r="H124" i="28"/>
  <c r="I124" i="28" s="1"/>
  <c r="H125" i="28"/>
  <c r="I125" i="28" s="1"/>
  <c r="H126" i="28"/>
  <c r="I126" i="28" s="1"/>
  <c r="H127" i="28"/>
  <c r="I127" i="28" s="1"/>
  <c r="H128" i="28"/>
  <c r="I128" i="28" s="1"/>
  <c r="H129" i="28"/>
  <c r="I129" i="28" s="1"/>
  <c r="H130" i="28"/>
  <c r="I130" i="28" s="1"/>
  <c r="H131" i="28"/>
  <c r="I131" i="28" s="1"/>
  <c r="H132" i="28"/>
  <c r="I132" i="28" s="1"/>
  <c r="H133" i="28"/>
  <c r="I133" i="28" s="1"/>
  <c r="H134" i="28"/>
  <c r="I134" i="28" s="1"/>
  <c r="H135" i="28"/>
  <c r="I135" i="28" s="1"/>
  <c r="H136" i="28"/>
  <c r="I136" i="28" s="1"/>
  <c r="H137" i="28"/>
  <c r="I137" i="28" s="1"/>
  <c r="H138" i="28"/>
  <c r="I138" i="28" s="1"/>
  <c r="H139" i="28"/>
  <c r="I139" i="28" s="1"/>
  <c r="H140" i="28"/>
  <c r="I140" i="28" s="1"/>
  <c r="H141" i="28"/>
  <c r="I141" i="28" s="1"/>
  <c r="H142" i="28"/>
  <c r="I142" i="28" s="1"/>
  <c r="H143" i="28"/>
  <c r="I143" i="28" s="1"/>
  <c r="H144" i="28"/>
  <c r="I144" i="28" s="1"/>
  <c r="H145" i="28"/>
  <c r="I145" i="28" s="1"/>
  <c r="H146" i="28"/>
  <c r="I146" i="28" s="1"/>
  <c r="H147" i="28"/>
  <c r="I147" i="28" s="1"/>
  <c r="H148" i="28"/>
  <c r="I148" i="28" s="1"/>
  <c r="H149" i="28"/>
  <c r="I149" i="28" s="1"/>
  <c r="H150" i="28"/>
  <c r="I150" i="28" s="1"/>
  <c r="H151" i="28"/>
  <c r="I151" i="28" s="1"/>
  <c r="H152" i="28"/>
  <c r="I152" i="28" s="1"/>
  <c r="H153" i="28"/>
  <c r="I153" i="28" s="1"/>
  <c r="H154" i="28"/>
  <c r="I154" i="28" s="1"/>
  <c r="H155" i="28"/>
  <c r="I155" i="28" s="1"/>
  <c r="H156" i="28"/>
  <c r="I156" i="28" s="1"/>
  <c r="H157" i="28"/>
  <c r="I157" i="28" s="1"/>
  <c r="H158" i="28"/>
  <c r="I158" i="28" s="1"/>
  <c r="H159" i="28"/>
  <c r="I159" i="28" s="1"/>
  <c r="H160" i="28"/>
  <c r="I160" i="28" s="1"/>
  <c r="H161" i="28"/>
  <c r="I161" i="28" s="1"/>
  <c r="H162" i="28"/>
  <c r="I162" i="28" s="1"/>
  <c r="H163" i="28"/>
  <c r="I163" i="28" s="1"/>
  <c r="H164" i="28"/>
  <c r="I164" i="28" s="1"/>
  <c r="H165" i="28"/>
  <c r="I165" i="28" s="1"/>
  <c r="H166" i="28"/>
  <c r="I166" i="28" s="1"/>
  <c r="H167" i="28"/>
  <c r="I167" i="28" s="1"/>
  <c r="H168" i="28"/>
  <c r="I168" i="28" s="1"/>
  <c r="H169" i="28"/>
  <c r="I169" i="28" s="1"/>
  <c r="H170" i="28"/>
  <c r="I170" i="28" s="1"/>
  <c r="H171" i="28"/>
  <c r="I171" i="28" s="1"/>
  <c r="H172" i="28"/>
  <c r="I172" i="28" s="1"/>
  <c r="H173" i="28"/>
  <c r="I173" i="28" s="1"/>
  <c r="H174" i="28"/>
  <c r="I174" i="28" s="1"/>
  <c r="H175" i="28"/>
  <c r="I175" i="28" s="1"/>
  <c r="H176" i="28"/>
  <c r="I176" i="28" s="1"/>
  <c r="H177" i="28"/>
  <c r="I177" i="28" s="1"/>
  <c r="H178" i="28"/>
  <c r="I178" i="28" s="1"/>
  <c r="H179" i="28"/>
  <c r="I179" i="28" s="1"/>
  <c r="H180" i="28"/>
  <c r="I180" i="28" s="1"/>
  <c r="H181" i="28"/>
  <c r="I181" i="28" s="1"/>
  <c r="H182" i="28"/>
  <c r="I182" i="28" s="1"/>
  <c r="H183" i="28"/>
  <c r="I183" i="28" s="1"/>
  <c r="H184" i="28"/>
  <c r="I184" i="28" s="1"/>
  <c r="H185" i="28"/>
  <c r="I185" i="28" s="1"/>
  <c r="H186" i="28"/>
  <c r="I186" i="28" s="1"/>
  <c r="H187" i="28"/>
  <c r="I187" i="28" s="1"/>
  <c r="H188" i="28"/>
  <c r="I188" i="28" s="1"/>
  <c r="H189" i="28"/>
  <c r="I189" i="28" s="1"/>
  <c r="H190" i="28"/>
  <c r="I190" i="28" s="1"/>
  <c r="H191" i="28"/>
  <c r="I191" i="28" s="1"/>
  <c r="H192" i="28"/>
  <c r="I192" i="28" s="1"/>
  <c r="H193" i="28"/>
  <c r="I193" i="28" s="1"/>
  <c r="H194" i="28"/>
  <c r="I194" i="28" s="1"/>
  <c r="H195" i="28"/>
  <c r="I195" i="28" s="1"/>
  <c r="H196" i="28"/>
  <c r="I196" i="28" s="1"/>
  <c r="H197" i="28"/>
  <c r="I197" i="28" s="1"/>
  <c r="H198" i="28"/>
  <c r="I198" i="28" s="1"/>
  <c r="H199" i="28"/>
  <c r="I199" i="28" s="1"/>
  <c r="H200" i="28"/>
  <c r="I200" i="28" s="1"/>
  <c r="H201" i="28"/>
  <c r="I201" i="28" s="1"/>
  <c r="H202" i="28"/>
  <c r="I202" i="28" s="1"/>
  <c r="H203" i="28"/>
  <c r="I203" i="28" s="1"/>
  <c r="H204" i="28"/>
  <c r="I204" i="28" s="1"/>
  <c r="H205" i="28"/>
  <c r="I205" i="28" s="1"/>
  <c r="H206" i="28"/>
  <c r="I206" i="28" s="1"/>
  <c r="H207" i="28"/>
  <c r="I207" i="28" s="1"/>
  <c r="H208" i="28"/>
  <c r="I208" i="28" s="1"/>
  <c r="H209" i="28"/>
  <c r="I209" i="28" s="1"/>
  <c r="H210" i="28"/>
  <c r="I210" i="28" s="1"/>
  <c r="H211" i="28"/>
  <c r="I211" i="28" s="1"/>
  <c r="H212" i="28"/>
  <c r="I212" i="28" s="1"/>
  <c r="H213" i="28"/>
  <c r="I213" i="28" s="1"/>
  <c r="H214" i="28"/>
  <c r="I214" i="28" s="1"/>
  <c r="H215" i="28"/>
  <c r="I215" i="28" s="1"/>
  <c r="H216" i="28"/>
  <c r="I216" i="28" s="1"/>
  <c r="H217" i="28"/>
  <c r="I217" i="28" s="1"/>
  <c r="H218" i="28"/>
  <c r="I218" i="28" s="1"/>
  <c r="H219" i="28"/>
  <c r="I219" i="28" s="1"/>
  <c r="H220" i="28"/>
  <c r="I220" i="28" s="1"/>
  <c r="H221" i="28"/>
  <c r="I221" i="28" s="1"/>
  <c r="H222" i="28"/>
  <c r="I222" i="28" s="1"/>
  <c r="H223" i="28"/>
  <c r="I223" i="28" s="1"/>
  <c r="H224" i="28"/>
  <c r="I224" i="28" s="1"/>
  <c r="H225" i="28"/>
  <c r="I225" i="28" s="1"/>
  <c r="H226" i="28"/>
  <c r="I226" i="28" s="1"/>
  <c r="H227" i="28"/>
  <c r="I227" i="28" s="1"/>
  <c r="H228" i="28"/>
  <c r="I228" i="28" s="1"/>
  <c r="H229" i="28"/>
  <c r="I229" i="28" s="1"/>
  <c r="H230" i="28"/>
  <c r="I230" i="28" s="1"/>
  <c r="H231" i="28"/>
  <c r="I231" i="28" s="1"/>
  <c r="H232" i="28"/>
  <c r="I232" i="28" s="1"/>
  <c r="H233" i="28"/>
  <c r="I233" i="28" s="1"/>
  <c r="H234" i="28"/>
  <c r="I234" i="28" s="1"/>
  <c r="H235" i="28"/>
  <c r="I235" i="28" s="1"/>
  <c r="H236" i="28"/>
  <c r="I236" i="28" s="1"/>
  <c r="H237" i="28"/>
  <c r="I237" i="28" s="1"/>
  <c r="H238" i="28"/>
  <c r="I238" i="28" s="1"/>
  <c r="H239" i="28"/>
  <c r="I239" i="28" s="1"/>
  <c r="H240" i="28"/>
  <c r="I240" i="28" s="1"/>
  <c r="H241" i="28"/>
  <c r="I241" i="28" s="1"/>
  <c r="H242" i="28"/>
  <c r="I242" i="28" s="1"/>
  <c r="H243" i="28"/>
  <c r="I243" i="28" s="1"/>
  <c r="H244" i="28"/>
  <c r="I244" i="28" s="1"/>
  <c r="H245" i="28"/>
  <c r="I245" i="28" s="1"/>
  <c r="H246" i="28"/>
  <c r="I246" i="28" s="1"/>
  <c r="H247" i="28"/>
  <c r="I247" i="28" s="1"/>
  <c r="H248" i="28"/>
  <c r="I248" i="28" s="1"/>
  <c r="H249" i="28"/>
  <c r="I249" i="28" s="1"/>
  <c r="H250" i="28"/>
  <c r="I250" i="28" s="1"/>
  <c r="H251" i="28"/>
  <c r="I251" i="28" s="1"/>
  <c r="H252" i="28"/>
  <c r="I252" i="28" s="1"/>
  <c r="H253" i="28"/>
  <c r="I253" i="28" s="1"/>
  <c r="H254" i="28"/>
  <c r="I254" i="28" s="1"/>
  <c r="H255" i="28"/>
  <c r="I255" i="28" s="1"/>
  <c r="H256" i="28"/>
  <c r="I256" i="28" s="1"/>
  <c r="H257" i="28"/>
  <c r="I257" i="28" s="1"/>
  <c r="H258" i="28"/>
  <c r="I258" i="28" s="1"/>
  <c r="H259" i="28"/>
  <c r="I259" i="28" s="1"/>
  <c r="H260" i="28"/>
  <c r="I260" i="28" s="1"/>
  <c r="H261" i="28"/>
  <c r="I261" i="28" s="1"/>
  <c r="H262" i="28"/>
  <c r="I262" i="28" s="1"/>
  <c r="H263" i="28"/>
  <c r="I263" i="28" s="1"/>
  <c r="H264" i="28"/>
  <c r="I264" i="28" s="1"/>
  <c r="H265" i="28"/>
  <c r="I265" i="28" s="1"/>
  <c r="H266" i="28"/>
  <c r="I266" i="28" s="1"/>
  <c r="H267" i="28"/>
  <c r="I267" i="28" s="1"/>
  <c r="H268" i="28"/>
  <c r="I268" i="28" s="1"/>
  <c r="H269" i="28"/>
  <c r="I269" i="28" s="1"/>
  <c r="H270" i="28"/>
  <c r="I270" i="28" s="1"/>
  <c r="H271" i="28"/>
  <c r="I271" i="28" s="1"/>
  <c r="H272" i="28"/>
  <c r="I272" i="28" s="1"/>
  <c r="H273" i="28"/>
  <c r="I273" i="28" s="1"/>
  <c r="H274" i="28"/>
  <c r="I274" i="28" s="1"/>
  <c r="H275" i="28"/>
  <c r="I275" i="28" s="1"/>
  <c r="H276" i="28"/>
  <c r="I276" i="28" s="1"/>
  <c r="H277" i="28"/>
  <c r="I277" i="28" s="1"/>
  <c r="H278" i="28"/>
  <c r="I278" i="28" s="1"/>
  <c r="H279" i="28"/>
  <c r="I279" i="28" s="1"/>
  <c r="H280" i="28"/>
  <c r="I280" i="28" s="1"/>
  <c r="H281" i="28"/>
  <c r="I281" i="28" s="1"/>
  <c r="H282" i="28"/>
  <c r="I282" i="28" s="1"/>
  <c r="H283" i="28"/>
  <c r="I283" i="28" s="1"/>
  <c r="H284" i="28"/>
  <c r="I284" i="28" s="1"/>
  <c r="H285" i="28"/>
  <c r="I285" i="28" s="1"/>
  <c r="H286" i="28"/>
  <c r="I286" i="28" s="1"/>
  <c r="H287" i="28"/>
  <c r="I287" i="28" s="1"/>
  <c r="H288" i="28"/>
  <c r="I288" i="28" s="1"/>
  <c r="H289" i="28"/>
  <c r="I289" i="28" s="1"/>
  <c r="H290" i="28"/>
  <c r="I290" i="28" s="1"/>
  <c r="H291" i="28"/>
  <c r="I291" i="28" s="1"/>
  <c r="H292" i="28"/>
  <c r="I292" i="28" s="1"/>
  <c r="H293" i="28"/>
  <c r="I293" i="28" s="1"/>
  <c r="H294" i="28"/>
  <c r="I294" i="28" s="1"/>
  <c r="H295" i="28"/>
  <c r="I295" i="28" s="1"/>
  <c r="H296" i="28"/>
  <c r="I296" i="28" s="1"/>
  <c r="H297" i="28"/>
  <c r="I297" i="28" s="1"/>
  <c r="H298" i="28"/>
  <c r="I298" i="28" s="1"/>
  <c r="H299" i="28"/>
  <c r="I299" i="28" s="1"/>
  <c r="H300" i="28"/>
  <c r="I300" i="28" s="1"/>
  <c r="H301" i="28"/>
  <c r="I301" i="28" s="1"/>
  <c r="H302" i="28"/>
  <c r="I302" i="28" s="1"/>
  <c r="H303" i="28"/>
  <c r="I303" i="28" s="1"/>
  <c r="H304" i="28"/>
  <c r="I304" i="28" s="1"/>
  <c r="H305" i="28"/>
  <c r="I305" i="28" s="1"/>
  <c r="H306" i="28"/>
  <c r="I306" i="28" s="1"/>
  <c r="H307" i="28"/>
  <c r="I307" i="28" s="1"/>
  <c r="H308" i="28"/>
  <c r="I308" i="28" s="1"/>
  <c r="H309" i="28"/>
  <c r="I309" i="28" s="1"/>
  <c r="H310" i="28"/>
  <c r="I310" i="28" s="1"/>
  <c r="H311" i="28"/>
  <c r="I311" i="28" s="1"/>
  <c r="H312" i="28"/>
  <c r="I312" i="28" s="1"/>
  <c r="H313" i="28"/>
  <c r="I313" i="28" s="1"/>
  <c r="H314" i="28"/>
  <c r="I314" i="28" s="1"/>
  <c r="H315" i="28"/>
  <c r="I315" i="28" s="1"/>
  <c r="H316" i="28"/>
  <c r="I316" i="28" s="1"/>
  <c r="H317" i="28"/>
  <c r="I317" i="28" s="1"/>
  <c r="H318" i="28"/>
  <c r="I318" i="28" s="1"/>
  <c r="H319" i="28"/>
  <c r="I319" i="28" s="1"/>
  <c r="H320" i="28"/>
  <c r="I320" i="28" s="1"/>
  <c r="H321" i="28"/>
  <c r="I321" i="28" s="1"/>
  <c r="H322" i="28"/>
  <c r="I322" i="28" s="1"/>
  <c r="H323" i="28"/>
  <c r="I323" i="28" s="1"/>
  <c r="H324" i="28"/>
  <c r="I324" i="28" s="1"/>
  <c r="H325" i="28"/>
  <c r="I325" i="28" s="1"/>
  <c r="H326" i="28"/>
  <c r="I326" i="28" s="1"/>
  <c r="H327" i="28"/>
  <c r="I327" i="28" s="1"/>
  <c r="H328" i="28"/>
  <c r="I328" i="28" s="1"/>
  <c r="H329" i="28"/>
  <c r="I329" i="28" s="1"/>
  <c r="H330" i="28"/>
  <c r="I330" i="28" s="1"/>
  <c r="H331" i="28"/>
  <c r="I331" i="28" s="1"/>
  <c r="H332" i="28"/>
  <c r="I332" i="28" s="1"/>
  <c r="H333" i="28"/>
  <c r="I333" i="28" s="1"/>
  <c r="H334" i="28"/>
  <c r="I334" i="28" s="1"/>
  <c r="H335" i="28"/>
  <c r="I335" i="28" s="1"/>
  <c r="H336" i="28"/>
  <c r="I336" i="28" s="1"/>
  <c r="H337" i="28"/>
  <c r="I337" i="28" s="1"/>
  <c r="H338" i="28"/>
  <c r="I338" i="28" s="1"/>
  <c r="H339" i="28"/>
  <c r="I339" i="28" s="1"/>
  <c r="H340" i="28"/>
  <c r="I340" i="28" s="1"/>
  <c r="H341" i="28"/>
  <c r="I341" i="28" s="1"/>
  <c r="H342" i="28"/>
  <c r="I342" i="28" s="1"/>
  <c r="H343" i="28"/>
  <c r="I343" i="28" s="1"/>
  <c r="H344" i="28"/>
  <c r="I344" i="28" s="1"/>
  <c r="H345" i="28"/>
  <c r="I345" i="28" s="1"/>
  <c r="H346" i="28"/>
  <c r="I346" i="28" s="1"/>
  <c r="H347" i="28"/>
  <c r="I347" i="28" s="1"/>
  <c r="H348" i="28"/>
  <c r="I348" i="28" s="1"/>
  <c r="H349" i="28"/>
  <c r="I349" i="28" s="1"/>
  <c r="H350" i="28"/>
  <c r="I350" i="28" s="1"/>
  <c r="H351" i="28"/>
  <c r="I351" i="28" s="1"/>
  <c r="H352" i="28"/>
  <c r="I352" i="28" s="1"/>
  <c r="H353" i="28"/>
  <c r="I353" i="28" s="1"/>
  <c r="H354" i="28"/>
  <c r="I354" i="28" s="1"/>
  <c r="H355" i="28"/>
  <c r="I355" i="28" s="1"/>
  <c r="H356" i="28"/>
  <c r="I356" i="28" s="1"/>
  <c r="H357" i="28"/>
  <c r="I357" i="28" s="1"/>
  <c r="H358" i="28"/>
  <c r="I358" i="28" s="1"/>
  <c r="H359" i="28"/>
  <c r="I359" i="28" s="1"/>
  <c r="H360" i="28"/>
  <c r="I360" i="28" s="1"/>
  <c r="H361" i="28"/>
  <c r="I361" i="28" s="1"/>
  <c r="H362" i="28"/>
  <c r="I362" i="28" s="1"/>
  <c r="H363" i="28"/>
  <c r="I363" i="28" s="1"/>
  <c r="H364" i="28"/>
  <c r="I364" i="28" s="1"/>
  <c r="H365" i="28"/>
  <c r="I365" i="28" s="1"/>
  <c r="H366" i="28"/>
  <c r="I366" i="28" s="1"/>
  <c r="H367" i="28"/>
  <c r="I367" i="28" s="1"/>
  <c r="H368" i="28"/>
  <c r="I368" i="28" s="1"/>
  <c r="H369" i="28"/>
  <c r="I369" i="28" s="1"/>
  <c r="H370" i="28"/>
  <c r="I370" i="28" s="1"/>
  <c r="H371" i="28"/>
  <c r="I371" i="28" s="1"/>
  <c r="H372" i="28"/>
  <c r="I372" i="28" s="1"/>
  <c r="H373" i="28"/>
  <c r="I373" i="28" s="1"/>
  <c r="H374" i="28"/>
  <c r="I374" i="28" s="1"/>
  <c r="H375" i="28"/>
  <c r="I375" i="28" s="1"/>
  <c r="H376" i="28"/>
  <c r="I376" i="28" s="1"/>
  <c r="H377" i="28"/>
  <c r="I377" i="28" s="1"/>
  <c r="H378" i="28"/>
  <c r="I378" i="28" s="1"/>
  <c r="H379" i="28"/>
  <c r="I379" i="28" s="1"/>
  <c r="H380" i="28"/>
  <c r="I380" i="28" s="1"/>
  <c r="H381" i="28"/>
  <c r="I381" i="28" s="1"/>
  <c r="H382" i="28"/>
  <c r="I382" i="28" s="1"/>
  <c r="H383" i="28"/>
  <c r="I383" i="28" s="1"/>
  <c r="H384" i="28"/>
  <c r="I384" i="28" s="1"/>
  <c r="H385" i="28"/>
  <c r="I385" i="28" s="1"/>
  <c r="H386" i="28"/>
  <c r="I386" i="28" s="1"/>
  <c r="H387" i="28"/>
  <c r="I387" i="28" s="1"/>
  <c r="H388" i="28"/>
  <c r="I388" i="28" s="1"/>
  <c r="H389" i="28"/>
  <c r="I389" i="28" s="1"/>
  <c r="H390" i="28"/>
  <c r="I390" i="28" s="1"/>
  <c r="H391" i="28"/>
  <c r="I391" i="28" s="1"/>
  <c r="H392" i="28"/>
  <c r="I392" i="28" s="1"/>
  <c r="H393" i="28"/>
  <c r="I393" i="28" s="1"/>
  <c r="H394" i="28"/>
  <c r="I394" i="28" s="1"/>
  <c r="H395" i="28"/>
  <c r="I395" i="28" s="1"/>
  <c r="H396" i="28"/>
  <c r="I396" i="28" s="1"/>
  <c r="H397" i="28"/>
  <c r="I397" i="28" s="1"/>
  <c r="H398" i="28"/>
  <c r="I398" i="28" s="1"/>
  <c r="H399" i="28"/>
  <c r="I399" i="28" s="1"/>
  <c r="H400" i="28"/>
  <c r="I400" i="28" s="1"/>
  <c r="H401" i="28"/>
  <c r="I401" i="28" s="1"/>
  <c r="H402" i="28"/>
  <c r="I402" i="28" s="1"/>
  <c r="H403" i="28"/>
  <c r="I403" i="28" s="1"/>
  <c r="H404" i="28"/>
  <c r="I404" i="28" s="1"/>
  <c r="H405" i="28"/>
  <c r="I405" i="28" s="1"/>
  <c r="H406" i="28"/>
  <c r="I406" i="28" s="1"/>
  <c r="H407" i="28"/>
  <c r="I407" i="28" s="1"/>
  <c r="H408" i="28"/>
  <c r="I408" i="28" s="1"/>
  <c r="H409" i="28"/>
  <c r="I409" i="28" s="1"/>
  <c r="H410" i="28"/>
  <c r="I410" i="28" s="1"/>
  <c r="H411" i="28"/>
  <c r="I411" i="28" s="1"/>
  <c r="H412" i="28"/>
  <c r="I412" i="28" s="1"/>
  <c r="H413" i="28"/>
  <c r="I413" i="28" s="1"/>
  <c r="H414" i="28"/>
  <c r="I414" i="28" s="1"/>
  <c r="H415" i="28"/>
  <c r="I415" i="28" s="1"/>
  <c r="H416" i="28"/>
  <c r="I416" i="28" s="1"/>
  <c r="H417" i="28"/>
  <c r="I417" i="28" s="1"/>
  <c r="H418" i="28"/>
  <c r="I418" i="28" s="1"/>
  <c r="H419" i="28"/>
  <c r="I419" i="28" s="1"/>
  <c r="H420" i="28"/>
  <c r="I420" i="28" s="1"/>
  <c r="H421" i="28"/>
  <c r="I421" i="28" s="1"/>
  <c r="H422" i="28"/>
  <c r="I422" i="28" s="1"/>
  <c r="H423" i="28"/>
  <c r="I423" i="28" s="1"/>
  <c r="H424" i="28"/>
  <c r="I424" i="28" s="1"/>
  <c r="H425" i="28"/>
  <c r="I425" i="28" s="1"/>
  <c r="H426" i="28"/>
  <c r="I426" i="28" s="1"/>
  <c r="H427" i="28"/>
  <c r="I427" i="28" s="1"/>
  <c r="H428" i="28"/>
  <c r="I428" i="28" s="1"/>
  <c r="H429" i="28"/>
  <c r="I429" i="28" s="1"/>
  <c r="H430" i="28"/>
  <c r="I430" i="28" s="1"/>
  <c r="H431" i="28"/>
  <c r="I431" i="28" s="1"/>
  <c r="H432" i="28"/>
  <c r="I432" i="28" s="1"/>
  <c r="H433" i="28"/>
  <c r="I433" i="28" s="1"/>
  <c r="H434" i="28"/>
  <c r="I434" i="28" s="1"/>
  <c r="H435" i="28"/>
  <c r="I435" i="28" s="1"/>
  <c r="H436" i="28"/>
  <c r="I436" i="28" s="1"/>
  <c r="H437" i="28"/>
  <c r="I437" i="28" s="1"/>
  <c r="H438" i="28"/>
  <c r="I438" i="28" s="1"/>
  <c r="H439" i="28"/>
  <c r="I439" i="28" s="1"/>
  <c r="H440" i="28"/>
  <c r="I440" i="28" s="1"/>
  <c r="H441" i="28"/>
  <c r="I441" i="28" s="1"/>
  <c r="H442" i="28"/>
  <c r="I442" i="28" s="1"/>
  <c r="H443" i="28"/>
  <c r="I443" i="28" s="1"/>
  <c r="H444" i="28"/>
  <c r="I444" i="28" s="1"/>
  <c r="H445" i="28"/>
  <c r="I445" i="28" s="1"/>
  <c r="H446" i="28"/>
  <c r="I446" i="28" s="1"/>
  <c r="H447" i="28"/>
  <c r="I447" i="28" s="1"/>
  <c r="H448" i="28"/>
  <c r="I448" i="28" s="1"/>
  <c r="H449" i="28"/>
  <c r="I449" i="28" s="1"/>
  <c r="H450" i="28"/>
  <c r="I450" i="28" s="1"/>
  <c r="H451" i="28"/>
  <c r="I451" i="28" s="1"/>
  <c r="H452" i="28"/>
  <c r="I452" i="28" s="1"/>
  <c r="H453" i="28"/>
  <c r="I453" i="28" s="1"/>
  <c r="H454" i="28"/>
  <c r="I454" i="28" s="1"/>
  <c r="H455" i="28"/>
  <c r="I455" i="28" s="1"/>
  <c r="H456" i="28"/>
  <c r="I456" i="28" s="1"/>
  <c r="H457" i="28"/>
  <c r="I457" i="28" s="1"/>
  <c r="H458" i="28"/>
  <c r="I458" i="28" s="1"/>
  <c r="H459" i="28"/>
  <c r="I459" i="28" s="1"/>
  <c r="H460" i="28"/>
  <c r="I460" i="28" s="1"/>
  <c r="H461" i="28"/>
  <c r="I461" i="28" s="1"/>
  <c r="H462" i="28"/>
  <c r="I462" i="28" s="1"/>
  <c r="H463" i="28"/>
  <c r="I463" i="28" s="1"/>
  <c r="H464" i="28"/>
  <c r="I464" i="28" s="1"/>
  <c r="H465" i="28"/>
  <c r="I465" i="28" s="1"/>
  <c r="H466" i="28"/>
  <c r="I466" i="28" s="1"/>
  <c r="H467" i="28"/>
  <c r="I467" i="28" s="1"/>
  <c r="H468" i="28"/>
  <c r="I468" i="28" s="1"/>
  <c r="H469" i="28"/>
  <c r="I469" i="28" s="1"/>
  <c r="H470" i="28"/>
  <c r="I470" i="28" s="1"/>
  <c r="H471" i="28"/>
  <c r="I471" i="28" s="1"/>
  <c r="H472" i="28"/>
  <c r="I472" i="28" s="1"/>
  <c r="H473" i="28"/>
  <c r="I473" i="28" s="1"/>
  <c r="H474" i="28"/>
  <c r="I474" i="28" s="1"/>
  <c r="H475" i="28"/>
  <c r="I475" i="28" s="1"/>
  <c r="H476" i="28"/>
  <c r="I476" i="28" s="1"/>
  <c r="H477" i="28"/>
  <c r="I477" i="28" s="1"/>
  <c r="H478" i="28"/>
  <c r="I478" i="28" s="1"/>
  <c r="H479" i="28"/>
  <c r="I479" i="28" s="1"/>
  <c r="H480" i="28"/>
  <c r="I480" i="28" s="1"/>
  <c r="H481" i="28"/>
  <c r="I481" i="28" s="1"/>
  <c r="H482" i="28"/>
  <c r="I482" i="28" s="1"/>
  <c r="H483" i="28"/>
  <c r="I483" i="28" s="1"/>
  <c r="H484" i="28"/>
  <c r="I484" i="28" s="1"/>
  <c r="H485" i="28"/>
  <c r="I485" i="28" s="1"/>
  <c r="H486" i="28"/>
  <c r="I486" i="28" s="1"/>
  <c r="H487" i="28"/>
  <c r="I487" i="28" s="1"/>
  <c r="H488" i="28"/>
  <c r="I488" i="28" s="1"/>
  <c r="H489" i="28"/>
  <c r="I489" i="28" s="1"/>
  <c r="H490" i="28"/>
  <c r="I490" i="28" s="1"/>
  <c r="H491" i="28"/>
  <c r="I491" i="28" s="1"/>
  <c r="H492" i="28"/>
  <c r="I492" i="28" s="1"/>
  <c r="H493" i="28"/>
  <c r="I493" i="28" s="1"/>
  <c r="H494" i="28"/>
  <c r="I494" i="28" s="1"/>
  <c r="H495" i="28"/>
  <c r="I495" i="28" s="1"/>
  <c r="H496" i="28"/>
  <c r="I496" i="28" s="1"/>
  <c r="H497" i="28"/>
  <c r="I497" i="28" s="1"/>
  <c r="H498" i="28"/>
  <c r="I498" i="28" s="1"/>
  <c r="H499" i="28"/>
  <c r="I499" i="28" s="1"/>
  <c r="H500" i="28"/>
  <c r="I500" i="28" s="1"/>
  <c r="H501" i="28"/>
  <c r="I501" i="28" s="1"/>
  <c r="H502" i="28"/>
  <c r="I502" i="28" s="1"/>
  <c r="H503" i="28"/>
  <c r="I503" i="28" s="1"/>
  <c r="H504" i="28"/>
  <c r="I504" i="28" s="1"/>
  <c r="H505" i="28"/>
  <c r="I505" i="28" s="1"/>
  <c r="H506" i="28"/>
  <c r="I506" i="28" s="1"/>
  <c r="H507" i="28"/>
  <c r="I507" i="28" s="1"/>
  <c r="H508" i="28"/>
  <c r="I508" i="28" s="1"/>
  <c r="H509" i="28"/>
  <c r="I509" i="28" s="1"/>
  <c r="H510" i="28"/>
  <c r="I510" i="28" s="1"/>
  <c r="H511" i="28"/>
  <c r="I511" i="28" s="1"/>
  <c r="H512" i="28"/>
  <c r="I512" i="28" s="1"/>
  <c r="H513" i="28"/>
  <c r="I513" i="28" s="1"/>
  <c r="H514" i="28"/>
  <c r="I514" i="28" s="1"/>
  <c r="H515" i="28"/>
  <c r="I515" i="28" s="1"/>
  <c r="H516" i="28"/>
  <c r="I516" i="28" s="1"/>
  <c r="H517" i="28"/>
  <c r="I517" i="28" s="1"/>
  <c r="H518" i="28"/>
  <c r="I518" i="28" s="1"/>
  <c r="H519" i="28"/>
  <c r="I519" i="28" s="1"/>
  <c r="H520" i="28"/>
  <c r="I520" i="28" s="1"/>
  <c r="H521" i="28"/>
  <c r="I521" i="28" s="1"/>
  <c r="H522" i="28"/>
  <c r="I522" i="28" s="1"/>
  <c r="H523" i="28"/>
  <c r="I523" i="28" s="1"/>
  <c r="H524" i="28"/>
  <c r="I524" i="28" s="1"/>
  <c r="H525" i="28"/>
  <c r="I525" i="28" s="1"/>
  <c r="H526" i="28"/>
  <c r="I526" i="28" s="1"/>
  <c r="H527" i="28"/>
  <c r="I527" i="28" s="1"/>
  <c r="H528" i="28"/>
  <c r="I528" i="28" s="1"/>
  <c r="H529" i="28"/>
  <c r="I529" i="28" s="1"/>
  <c r="H530" i="28"/>
  <c r="I530" i="28" s="1"/>
  <c r="H531" i="28"/>
  <c r="I531" i="28" s="1"/>
  <c r="H532" i="28"/>
  <c r="I532" i="28" s="1"/>
  <c r="H533" i="28"/>
  <c r="I533" i="28" s="1"/>
  <c r="H534" i="28"/>
  <c r="I534" i="28" s="1"/>
  <c r="H535" i="28"/>
  <c r="I535" i="28" s="1"/>
  <c r="H536" i="28"/>
  <c r="I536" i="28" s="1"/>
  <c r="H537" i="28"/>
  <c r="I537" i="28" s="1"/>
  <c r="H538" i="28"/>
  <c r="I538" i="28" s="1"/>
  <c r="H539" i="28"/>
  <c r="I539" i="28" s="1"/>
  <c r="H540" i="28"/>
  <c r="I540" i="28" s="1"/>
  <c r="H541" i="28"/>
  <c r="I541" i="28" s="1"/>
  <c r="H542" i="28"/>
  <c r="I542" i="28" s="1"/>
  <c r="H543" i="28"/>
  <c r="I543" i="28" s="1"/>
  <c r="H544" i="28"/>
  <c r="I544" i="28" s="1"/>
  <c r="H545" i="28"/>
  <c r="I545" i="28" s="1"/>
  <c r="H546" i="28"/>
  <c r="I546" i="28" s="1"/>
  <c r="H547" i="28"/>
  <c r="I547" i="28" s="1"/>
  <c r="H548" i="28"/>
  <c r="I548" i="28" s="1"/>
  <c r="H549" i="28"/>
  <c r="I549" i="28" s="1"/>
  <c r="H550" i="28"/>
  <c r="I550" i="28" s="1"/>
  <c r="H551" i="28"/>
  <c r="I551" i="28" s="1"/>
  <c r="H552" i="28"/>
  <c r="I552" i="28" s="1"/>
  <c r="H553" i="28"/>
  <c r="I553" i="28" s="1"/>
  <c r="H554" i="28"/>
  <c r="I554" i="28" s="1"/>
  <c r="H555" i="28"/>
  <c r="I555" i="28" s="1"/>
  <c r="H556" i="28"/>
  <c r="I556" i="28" s="1"/>
  <c r="H557" i="28"/>
  <c r="I557" i="28" s="1"/>
  <c r="H558" i="28"/>
  <c r="I558" i="28" s="1"/>
  <c r="H559" i="28"/>
  <c r="I559" i="28" s="1"/>
  <c r="H560" i="28"/>
  <c r="I560" i="28" s="1"/>
  <c r="H561" i="28"/>
  <c r="I561" i="28" s="1"/>
  <c r="H562" i="28"/>
  <c r="I562" i="28" s="1"/>
  <c r="H563" i="28"/>
  <c r="I563" i="28" s="1"/>
  <c r="H564" i="28"/>
  <c r="I564" i="28" s="1"/>
  <c r="H565" i="28"/>
  <c r="I565" i="28" s="1"/>
  <c r="H566" i="28"/>
  <c r="I566" i="28" s="1"/>
  <c r="H567" i="28"/>
  <c r="I567" i="28" s="1"/>
  <c r="H568" i="28"/>
  <c r="I568" i="28" s="1"/>
  <c r="H569" i="28"/>
  <c r="I569" i="28" s="1"/>
  <c r="H570" i="28"/>
  <c r="I570" i="28" s="1"/>
  <c r="H571" i="28"/>
  <c r="I571" i="28" s="1"/>
  <c r="H572" i="28"/>
  <c r="I572" i="28" s="1"/>
  <c r="H573" i="28"/>
  <c r="I573" i="28" s="1"/>
  <c r="H574" i="28"/>
  <c r="I574" i="28" s="1"/>
  <c r="H575" i="28"/>
  <c r="I575" i="28" s="1"/>
  <c r="H576" i="28"/>
  <c r="I576" i="28" s="1"/>
  <c r="H577" i="28"/>
  <c r="I577" i="28" s="1"/>
  <c r="H578" i="28"/>
  <c r="I578" i="28" s="1"/>
  <c r="H579" i="28"/>
  <c r="I579" i="28" s="1"/>
  <c r="H580" i="28"/>
  <c r="I580" i="28" s="1"/>
  <c r="H581" i="28"/>
  <c r="I581" i="28" s="1"/>
  <c r="H582" i="28"/>
  <c r="I582" i="28" s="1"/>
  <c r="H583" i="28"/>
  <c r="I583" i="28" s="1"/>
  <c r="H584" i="28"/>
  <c r="I584" i="28" s="1"/>
  <c r="H585" i="28"/>
  <c r="I585" i="28" s="1"/>
  <c r="H586" i="28"/>
  <c r="I586" i="28" s="1"/>
  <c r="H587" i="28"/>
  <c r="I587" i="28" s="1"/>
  <c r="H588" i="28"/>
  <c r="I588" i="28" s="1"/>
  <c r="H589" i="28"/>
  <c r="I589" i="28" s="1"/>
  <c r="H590" i="28"/>
  <c r="I590" i="28" s="1"/>
  <c r="H591" i="28"/>
  <c r="I591" i="28" s="1"/>
  <c r="H592" i="28"/>
  <c r="I592" i="28" s="1"/>
  <c r="H593" i="28"/>
  <c r="I593" i="28" s="1"/>
  <c r="H594" i="28"/>
  <c r="I594" i="28" s="1"/>
  <c r="H595" i="28"/>
  <c r="I595" i="28" s="1"/>
  <c r="H596" i="28"/>
  <c r="I596" i="28" s="1"/>
  <c r="H597" i="28"/>
  <c r="I597" i="28" s="1"/>
  <c r="H598" i="28"/>
  <c r="I598" i="28" s="1"/>
  <c r="H599" i="28"/>
  <c r="I599" i="28" s="1"/>
  <c r="H600" i="28"/>
  <c r="I600" i="28" s="1"/>
  <c r="H601" i="28"/>
  <c r="I601" i="28" s="1"/>
  <c r="H602" i="28"/>
  <c r="I602" i="28" s="1"/>
  <c r="H603" i="28"/>
  <c r="I603" i="28" s="1"/>
  <c r="H604" i="28"/>
  <c r="I604" i="28" s="1"/>
  <c r="H605" i="28"/>
  <c r="I605" i="28" s="1"/>
  <c r="H606" i="28"/>
  <c r="I606" i="28" s="1"/>
  <c r="H607" i="28"/>
  <c r="I607" i="28" s="1"/>
  <c r="H608" i="28"/>
  <c r="I608" i="28" s="1"/>
  <c r="H609" i="28"/>
  <c r="I609" i="28" s="1"/>
  <c r="H610" i="28"/>
  <c r="I610" i="28" s="1"/>
  <c r="H611" i="28"/>
  <c r="I611" i="28" s="1"/>
  <c r="H612" i="28"/>
  <c r="I612" i="28" s="1"/>
  <c r="H613" i="28"/>
  <c r="I613" i="28" s="1"/>
  <c r="H614" i="28"/>
  <c r="I614" i="28" s="1"/>
  <c r="H615" i="28"/>
  <c r="I615" i="28" s="1"/>
  <c r="H616" i="28"/>
  <c r="I616" i="28" s="1"/>
  <c r="H617" i="28"/>
  <c r="I617" i="28" s="1"/>
  <c r="H618" i="28"/>
  <c r="I618" i="28" s="1"/>
  <c r="H619" i="28"/>
  <c r="I619" i="28" s="1"/>
  <c r="H620" i="28"/>
  <c r="I620" i="28" s="1"/>
  <c r="H621" i="28"/>
  <c r="I621" i="28" s="1"/>
  <c r="H622" i="28"/>
  <c r="I622" i="28" s="1"/>
  <c r="H623" i="28"/>
  <c r="I623" i="28" s="1"/>
  <c r="H624" i="28"/>
  <c r="I624" i="28" s="1"/>
  <c r="H625" i="28"/>
  <c r="I625" i="28" s="1"/>
  <c r="H626" i="28"/>
  <c r="I626" i="28" s="1"/>
  <c r="H627" i="28"/>
  <c r="I627" i="28" s="1"/>
  <c r="H628" i="28"/>
  <c r="I628" i="28" s="1"/>
  <c r="H629" i="28"/>
  <c r="I629" i="28" s="1"/>
  <c r="H630" i="28"/>
  <c r="I630" i="28" s="1"/>
  <c r="H631" i="28"/>
  <c r="I631" i="28" s="1"/>
  <c r="H632" i="28"/>
  <c r="I632" i="28" s="1"/>
  <c r="H633" i="28"/>
  <c r="I633" i="28" s="1"/>
  <c r="H634" i="28"/>
  <c r="I634" i="28" s="1"/>
  <c r="H635" i="28"/>
  <c r="I635" i="28" s="1"/>
  <c r="H636" i="28"/>
  <c r="I636" i="28" s="1"/>
  <c r="H637" i="28"/>
  <c r="I637" i="28" s="1"/>
  <c r="H638" i="28"/>
  <c r="I638" i="28" s="1"/>
  <c r="H639" i="28"/>
  <c r="I639" i="28" s="1"/>
  <c r="H640" i="28"/>
  <c r="I640" i="28" s="1"/>
  <c r="H641" i="28"/>
  <c r="I641" i="28" s="1"/>
  <c r="H642" i="28"/>
  <c r="I642" i="28" s="1"/>
  <c r="H643" i="28"/>
  <c r="I643" i="28" s="1"/>
  <c r="H644" i="28"/>
  <c r="I644" i="28" s="1"/>
  <c r="H645" i="28"/>
  <c r="I645" i="28" s="1"/>
  <c r="H646" i="28"/>
  <c r="I646" i="28" s="1"/>
  <c r="H647" i="28"/>
  <c r="I647" i="28" s="1"/>
  <c r="H648" i="28"/>
  <c r="I648" i="28" s="1"/>
  <c r="H649" i="28"/>
  <c r="I649" i="28" s="1"/>
  <c r="H650" i="28"/>
  <c r="I650" i="28" s="1"/>
  <c r="H651" i="28"/>
  <c r="I651" i="28" s="1"/>
  <c r="H652" i="28"/>
  <c r="I652" i="28" s="1"/>
  <c r="H653" i="28"/>
  <c r="I653" i="28" s="1"/>
  <c r="H654" i="28"/>
  <c r="I654" i="28" s="1"/>
  <c r="H655" i="28"/>
  <c r="I655" i="28" s="1"/>
  <c r="H656" i="28"/>
  <c r="I656" i="28" s="1"/>
  <c r="H657" i="28"/>
  <c r="I657" i="28" s="1"/>
  <c r="H658" i="28"/>
  <c r="I658" i="28" s="1"/>
  <c r="H659" i="28"/>
  <c r="I659" i="28" s="1"/>
  <c r="H660" i="28"/>
  <c r="I660" i="28" s="1"/>
  <c r="H661" i="28"/>
  <c r="I661" i="28" s="1"/>
  <c r="H662" i="28"/>
  <c r="I662" i="28" s="1"/>
  <c r="H663" i="28"/>
  <c r="I663" i="28" s="1"/>
  <c r="H664" i="28"/>
  <c r="I664" i="28" s="1"/>
  <c r="H665" i="28"/>
  <c r="I665" i="28" s="1"/>
  <c r="H666" i="28"/>
  <c r="I666" i="28" s="1"/>
  <c r="H667" i="28"/>
  <c r="I667" i="28" s="1"/>
  <c r="H668" i="28"/>
  <c r="I668" i="28" s="1"/>
  <c r="H669" i="28"/>
  <c r="I669" i="28" s="1"/>
  <c r="H670" i="28"/>
  <c r="I670" i="28" s="1"/>
  <c r="H671" i="28"/>
  <c r="I671" i="28" s="1"/>
  <c r="H672" i="28"/>
  <c r="I672" i="28" s="1"/>
  <c r="H673" i="28"/>
  <c r="I673" i="28" s="1"/>
  <c r="H674" i="28"/>
  <c r="I674" i="28" s="1"/>
  <c r="H675" i="28"/>
  <c r="I675" i="28" s="1"/>
  <c r="H676" i="28"/>
  <c r="I676" i="28" s="1"/>
  <c r="H677" i="28"/>
  <c r="I677" i="28" s="1"/>
  <c r="H678" i="28"/>
  <c r="I678" i="28" s="1"/>
  <c r="H679" i="28"/>
  <c r="I679" i="28" s="1"/>
  <c r="H680" i="28"/>
  <c r="I680" i="28" s="1"/>
  <c r="H681" i="28"/>
  <c r="I681" i="28" s="1"/>
  <c r="H682" i="28"/>
  <c r="I682" i="28" s="1"/>
  <c r="H683" i="28"/>
  <c r="I683" i="28" s="1"/>
  <c r="H684" i="28"/>
  <c r="I684" i="28" s="1"/>
  <c r="H685" i="28"/>
  <c r="I685" i="28" s="1"/>
  <c r="H686" i="28"/>
  <c r="I686" i="28" s="1"/>
  <c r="H687" i="28"/>
  <c r="I687" i="28" s="1"/>
  <c r="H688" i="28"/>
  <c r="I688" i="28" s="1"/>
  <c r="H689" i="28"/>
  <c r="I689" i="28" s="1"/>
  <c r="H690" i="28"/>
  <c r="I690" i="28" s="1"/>
  <c r="H691" i="28"/>
  <c r="I691" i="28" s="1"/>
  <c r="H692" i="28"/>
  <c r="I692" i="28" s="1"/>
  <c r="H693" i="28"/>
  <c r="I693" i="28" s="1"/>
  <c r="H694" i="28"/>
  <c r="I694" i="28" s="1"/>
  <c r="H695" i="28"/>
  <c r="I695" i="28" s="1"/>
  <c r="H696" i="28"/>
  <c r="I696" i="28" s="1"/>
  <c r="H697" i="28"/>
  <c r="I697" i="28" s="1"/>
  <c r="H698" i="28"/>
  <c r="I698" i="28" s="1"/>
  <c r="H699" i="28"/>
  <c r="I699" i="28" s="1"/>
  <c r="H700" i="28"/>
  <c r="I700" i="28" s="1"/>
  <c r="H701" i="28"/>
  <c r="I701" i="28" s="1"/>
  <c r="H702" i="28"/>
  <c r="I702" i="28" s="1"/>
  <c r="H703" i="28"/>
  <c r="I703" i="28" s="1"/>
  <c r="H704" i="28"/>
  <c r="I704" i="28" s="1"/>
  <c r="H705" i="28"/>
  <c r="I705" i="28" s="1"/>
  <c r="H706" i="28"/>
  <c r="I706" i="28" s="1"/>
  <c r="H707" i="28"/>
  <c r="I707" i="28" s="1"/>
  <c r="H708" i="28"/>
  <c r="I708" i="28" s="1"/>
  <c r="H709" i="28"/>
  <c r="I709" i="28" s="1"/>
  <c r="H710" i="28"/>
  <c r="I710" i="28" s="1"/>
  <c r="H711" i="28"/>
  <c r="I711" i="28" s="1"/>
  <c r="H712" i="28"/>
  <c r="I712" i="28" s="1"/>
  <c r="H713" i="28"/>
  <c r="I713" i="28" s="1"/>
  <c r="H714" i="28"/>
  <c r="I714" i="28" s="1"/>
  <c r="H715" i="28"/>
  <c r="I715" i="28" s="1"/>
  <c r="H716" i="28"/>
  <c r="I716" i="28" s="1"/>
  <c r="H717" i="28"/>
  <c r="I717" i="28" s="1"/>
  <c r="H718" i="28"/>
  <c r="I718" i="28" s="1"/>
  <c r="H719" i="28"/>
  <c r="I719" i="28" s="1"/>
  <c r="H720" i="28"/>
  <c r="I720" i="28" s="1"/>
  <c r="H721" i="28"/>
  <c r="I721" i="28" s="1"/>
  <c r="H722" i="28"/>
  <c r="I722" i="28" s="1"/>
  <c r="H723" i="28"/>
  <c r="I723" i="28" s="1"/>
  <c r="H724" i="28"/>
  <c r="I724" i="28" s="1"/>
  <c r="H725" i="28"/>
  <c r="I725" i="28" s="1"/>
  <c r="H726" i="28"/>
  <c r="I726" i="28" s="1"/>
  <c r="H727" i="28"/>
  <c r="I727" i="28" s="1"/>
  <c r="H728" i="28"/>
  <c r="I728" i="28" s="1"/>
  <c r="H729" i="28"/>
  <c r="I729" i="28" s="1"/>
  <c r="H730" i="28"/>
  <c r="I730" i="28" s="1"/>
  <c r="H731" i="28"/>
  <c r="I731" i="28" s="1"/>
  <c r="H732" i="28"/>
  <c r="I732" i="28" s="1"/>
  <c r="H733" i="28"/>
  <c r="I733" i="28" s="1"/>
  <c r="H734" i="28"/>
  <c r="I734" i="28" s="1"/>
  <c r="H735" i="28"/>
  <c r="I735" i="28" s="1"/>
  <c r="H736" i="28"/>
  <c r="I736" i="28" s="1"/>
  <c r="H737" i="28"/>
  <c r="I737" i="28" s="1"/>
  <c r="H738" i="28"/>
  <c r="I738" i="28" s="1"/>
  <c r="H2" i="28"/>
  <c r="I2" i="28" s="1"/>
  <c r="D694" i="24" l="1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693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205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S204" i="24"/>
  <c r="T204" i="24" s="1"/>
  <c r="S203" i="24"/>
  <c r="T203" i="24" s="1"/>
  <c r="S202" i="24"/>
  <c r="T202" i="24" s="1"/>
  <c r="S201" i="24"/>
  <c r="T201" i="24" s="1"/>
  <c r="S200" i="24"/>
  <c r="T200" i="24" s="1"/>
  <c r="S199" i="24"/>
  <c r="T199" i="24" s="1"/>
  <c r="S198" i="24"/>
  <c r="T198" i="24" s="1"/>
  <c r="S197" i="24"/>
  <c r="T197" i="24" s="1"/>
  <c r="S196" i="24"/>
  <c r="T196" i="24" s="1"/>
  <c r="S195" i="24"/>
  <c r="T195" i="24" s="1"/>
  <c r="S194" i="24"/>
  <c r="T194" i="24" s="1"/>
  <c r="S193" i="24"/>
  <c r="T193" i="24" s="1"/>
  <c r="S192" i="24"/>
  <c r="T192" i="24" s="1"/>
  <c r="S191" i="24"/>
  <c r="T191" i="24" s="1"/>
  <c r="S190" i="24"/>
  <c r="T190" i="24" s="1"/>
  <c r="S189" i="24"/>
  <c r="T189" i="24" s="1"/>
  <c r="S188" i="24"/>
  <c r="T188" i="24" s="1"/>
  <c r="S187" i="24"/>
  <c r="T187" i="24" s="1"/>
  <c r="S186" i="24"/>
  <c r="T186" i="24" s="1"/>
  <c r="S185" i="24"/>
  <c r="T185" i="24" s="1"/>
  <c r="S184" i="24"/>
  <c r="T184" i="24" s="1"/>
  <c r="S183" i="24"/>
  <c r="T183" i="24" s="1"/>
  <c r="S182" i="24"/>
  <c r="T182" i="24" s="1"/>
  <c r="S181" i="24"/>
  <c r="T181" i="24" s="1"/>
  <c r="S180" i="24"/>
  <c r="T180" i="24" s="1"/>
  <c r="S179" i="24"/>
  <c r="T179" i="24" s="1"/>
  <c r="S178" i="24"/>
  <c r="T178" i="24" s="1"/>
  <c r="S177" i="24"/>
  <c r="T177" i="24" s="1"/>
  <c r="S176" i="24"/>
  <c r="T176" i="24" s="1"/>
  <c r="S175" i="24"/>
  <c r="T175" i="24" s="1"/>
  <c r="S174" i="24"/>
  <c r="T174" i="24" s="1"/>
  <c r="S173" i="24"/>
  <c r="T173" i="24" s="1"/>
  <c r="S172" i="24"/>
  <c r="T172" i="24" s="1"/>
  <c r="S171" i="24"/>
  <c r="T171" i="24" s="1"/>
  <c r="S170" i="24"/>
  <c r="T170" i="24" s="1"/>
  <c r="S169" i="24"/>
  <c r="T169" i="24" s="1"/>
  <c r="S168" i="24"/>
  <c r="T168" i="24" s="1"/>
  <c r="S167" i="24"/>
  <c r="T167" i="24" s="1"/>
  <c r="S166" i="24"/>
  <c r="T166" i="24" s="1"/>
  <c r="S165" i="24"/>
  <c r="T165" i="24" s="1"/>
  <c r="S164" i="24"/>
  <c r="T164" i="24" s="1"/>
  <c r="S163" i="24"/>
  <c r="T163" i="24" s="1"/>
  <c r="S162" i="24"/>
  <c r="T162" i="24" s="1"/>
  <c r="S161" i="24"/>
  <c r="T161" i="24" s="1"/>
  <c r="S160" i="24"/>
  <c r="T160" i="24" s="1"/>
  <c r="S159" i="24"/>
  <c r="T159" i="24" s="1"/>
  <c r="S158" i="24"/>
  <c r="T158" i="24" s="1"/>
  <c r="S157" i="24"/>
  <c r="T157" i="24" s="1"/>
  <c r="S156" i="24"/>
  <c r="T156" i="24" s="1"/>
  <c r="S155" i="24"/>
  <c r="T155" i="24" s="1"/>
  <c r="S154" i="24"/>
  <c r="T154" i="24" s="1"/>
  <c r="S153" i="24"/>
  <c r="T153" i="24" s="1"/>
  <c r="S152" i="24"/>
  <c r="T152" i="24" s="1"/>
  <c r="S151" i="24"/>
  <c r="T151" i="24" s="1"/>
  <c r="S150" i="24"/>
  <c r="T150" i="24" s="1"/>
  <c r="S149" i="24"/>
  <c r="T149" i="24" s="1"/>
  <c r="S148" i="24"/>
  <c r="T148" i="24" s="1"/>
  <c r="S147" i="24"/>
  <c r="T147" i="24" s="1"/>
  <c r="S146" i="24"/>
  <c r="T146" i="24" s="1"/>
  <c r="S145" i="24"/>
  <c r="T145" i="24" s="1"/>
  <c r="S144" i="24"/>
  <c r="T144" i="24" s="1"/>
  <c r="S143" i="24"/>
  <c r="T143" i="24" s="1"/>
  <c r="S142" i="24"/>
  <c r="T142" i="24" s="1"/>
  <c r="S141" i="24"/>
  <c r="T141" i="24" s="1"/>
  <c r="S140" i="24"/>
  <c r="T140" i="24" s="1"/>
  <c r="S139" i="24"/>
  <c r="T139" i="24" s="1"/>
  <c r="S138" i="24"/>
  <c r="T138" i="24" s="1"/>
  <c r="S137" i="24"/>
  <c r="T137" i="24" s="1"/>
  <c r="S136" i="24"/>
  <c r="T136" i="24" s="1"/>
  <c r="S135" i="24"/>
  <c r="T135" i="24" s="1"/>
  <c r="S134" i="24"/>
  <c r="T134" i="24" s="1"/>
  <c r="S133" i="24"/>
  <c r="T133" i="24" s="1"/>
  <c r="S132" i="24"/>
  <c r="T132" i="24" s="1"/>
  <c r="S131" i="24"/>
  <c r="T131" i="24" s="1"/>
  <c r="S130" i="24"/>
  <c r="T130" i="24" s="1"/>
  <c r="S129" i="24"/>
  <c r="T129" i="24" s="1"/>
  <c r="S128" i="24"/>
  <c r="T128" i="24" s="1"/>
  <c r="S127" i="24"/>
  <c r="T127" i="24" s="1"/>
  <c r="S126" i="24"/>
  <c r="T126" i="24" s="1"/>
  <c r="S125" i="24"/>
  <c r="T125" i="24" s="1"/>
  <c r="S124" i="24"/>
  <c r="T124" i="24" s="1"/>
  <c r="S123" i="24"/>
  <c r="T123" i="24" s="1"/>
  <c r="S122" i="24"/>
  <c r="T122" i="24" s="1"/>
  <c r="S121" i="24"/>
  <c r="T121" i="24" s="1"/>
  <c r="S120" i="24"/>
  <c r="T120" i="24" s="1"/>
  <c r="S119" i="24"/>
  <c r="T119" i="24" s="1"/>
  <c r="S118" i="24"/>
  <c r="T118" i="24" s="1"/>
  <c r="S117" i="24"/>
  <c r="T117" i="24" s="1"/>
  <c r="S116" i="24"/>
  <c r="T116" i="24" s="1"/>
  <c r="S115" i="24"/>
  <c r="T115" i="24" s="1"/>
  <c r="S114" i="24"/>
  <c r="T114" i="24" s="1"/>
  <c r="S113" i="24"/>
  <c r="T113" i="24" s="1"/>
  <c r="S112" i="24"/>
  <c r="T112" i="24" s="1"/>
  <c r="S111" i="24"/>
  <c r="T111" i="24" s="1"/>
  <c r="S110" i="24"/>
  <c r="T110" i="24" s="1"/>
  <c r="S109" i="24"/>
  <c r="S108" i="24"/>
  <c r="T108" i="24" s="1"/>
  <c r="S107" i="24"/>
  <c r="T107" i="24" s="1"/>
  <c r="S106" i="24"/>
  <c r="T106" i="24" s="1"/>
  <c r="S105" i="24"/>
  <c r="T105" i="24" s="1"/>
  <c r="S104" i="24"/>
  <c r="T104" i="24" s="1"/>
  <c r="S103" i="24"/>
  <c r="T103" i="24" s="1"/>
  <c r="S102" i="24"/>
  <c r="T102" i="24" s="1"/>
  <c r="S101" i="24"/>
  <c r="T101" i="24" s="1"/>
  <c r="S100" i="24"/>
  <c r="T100" i="24" s="1"/>
  <c r="S99" i="24"/>
  <c r="T99" i="24" s="1"/>
  <c r="S98" i="24"/>
  <c r="T98" i="24" s="1"/>
  <c r="S97" i="24"/>
  <c r="S96" i="24"/>
  <c r="T96" i="24" s="1"/>
  <c r="S95" i="24"/>
  <c r="T95" i="24" s="1"/>
  <c r="S94" i="24"/>
  <c r="T94" i="24" s="1"/>
  <c r="S93" i="24"/>
  <c r="T93" i="24" s="1"/>
  <c r="S92" i="24"/>
  <c r="T92" i="24" s="1"/>
  <c r="S91" i="24"/>
  <c r="T91" i="24" s="1"/>
  <c r="S90" i="24"/>
  <c r="T90" i="24" s="1"/>
  <c r="S89" i="24"/>
  <c r="T89" i="24" s="1"/>
  <c r="S88" i="24"/>
  <c r="T88" i="24" s="1"/>
  <c r="S87" i="24"/>
  <c r="T87" i="24" s="1"/>
  <c r="S86" i="24"/>
  <c r="T86" i="24" s="1"/>
  <c r="S85" i="24"/>
  <c r="S84" i="24"/>
  <c r="T84" i="24" s="1"/>
  <c r="S83" i="24"/>
  <c r="T83" i="24" s="1"/>
  <c r="S82" i="24"/>
  <c r="T82" i="24" s="1"/>
  <c r="S81" i="24"/>
  <c r="T81" i="24" s="1"/>
  <c r="S80" i="24"/>
  <c r="T80" i="24" s="1"/>
  <c r="S79" i="24"/>
  <c r="T79" i="24" s="1"/>
  <c r="S78" i="24"/>
  <c r="T78" i="24" s="1"/>
  <c r="S77" i="24"/>
  <c r="T77" i="24" s="1"/>
  <c r="S76" i="24"/>
  <c r="T76" i="24" s="1"/>
  <c r="S75" i="24"/>
  <c r="T75" i="24" s="1"/>
  <c r="S74" i="24"/>
  <c r="T74" i="24" s="1"/>
  <c r="S73" i="24"/>
  <c r="T73" i="24" s="1"/>
  <c r="S72" i="24"/>
  <c r="T72" i="24" s="1"/>
  <c r="S71" i="24"/>
  <c r="T71" i="24" s="1"/>
  <c r="S70" i="24"/>
  <c r="T70" i="24" s="1"/>
  <c r="S69" i="24"/>
  <c r="T69" i="24" s="1"/>
  <c r="S68" i="24"/>
  <c r="T68" i="24" s="1"/>
  <c r="S67" i="24"/>
  <c r="T67" i="24" s="1"/>
  <c r="S66" i="24"/>
  <c r="T66" i="24" s="1"/>
  <c r="S65" i="24"/>
  <c r="T65" i="24" s="1"/>
  <c r="S64" i="24"/>
  <c r="T64" i="24" s="1"/>
  <c r="S63" i="24"/>
  <c r="T63" i="24" s="1"/>
  <c r="S62" i="24"/>
  <c r="T62" i="24" s="1"/>
  <c r="S61" i="24"/>
  <c r="T61" i="24" s="1"/>
  <c r="S60" i="24"/>
  <c r="T60" i="24" s="1"/>
  <c r="S59" i="24"/>
  <c r="T59" i="24" s="1"/>
  <c r="S58" i="24"/>
  <c r="T58" i="24" s="1"/>
  <c r="S57" i="24"/>
  <c r="T57" i="24" s="1"/>
  <c r="S56" i="24"/>
  <c r="T56" i="24" s="1"/>
  <c r="S55" i="24"/>
  <c r="T55" i="24" s="1"/>
  <c r="S54" i="24"/>
  <c r="T54" i="24" s="1"/>
  <c r="S53" i="24"/>
  <c r="T53" i="24" s="1"/>
  <c r="S52" i="24"/>
  <c r="T52" i="24" s="1"/>
  <c r="S51" i="24"/>
  <c r="T51" i="24" s="1"/>
  <c r="S50" i="24"/>
  <c r="T50" i="24" s="1"/>
  <c r="S49" i="24"/>
  <c r="T49" i="24" s="1"/>
  <c r="S48" i="24"/>
  <c r="T48" i="24" s="1"/>
  <c r="S47" i="24"/>
  <c r="T47" i="24" s="1"/>
  <c r="S46" i="24"/>
  <c r="T46" i="24" s="1"/>
  <c r="S45" i="24"/>
  <c r="T45" i="24" s="1"/>
  <c r="S44" i="24"/>
  <c r="T44" i="24" s="1"/>
  <c r="S43" i="24"/>
  <c r="T43" i="24" s="1"/>
  <c r="S42" i="24"/>
  <c r="T42" i="24" s="1"/>
  <c r="S41" i="24"/>
  <c r="T41" i="24" s="1"/>
  <c r="S40" i="24"/>
  <c r="T40" i="24" s="1"/>
  <c r="S39" i="24"/>
  <c r="T39" i="24" s="1"/>
  <c r="S38" i="24"/>
  <c r="T38" i="24" s="1"/>
  <c r="S37" i="24"/>
  <c r="T37" i="24" s="1"/>
  <c r="S36" i="24"/>
  <c r="T36" i="24" s="1"/>
  <c r="S35" i="24"/>
  <c r="T35" i="24" s="1"/>
  <c r="S34" i="24"/>
  <c r="T34" i="24" s="1"/>
  <c r="S33" i="24"/>
  <c r="T33" i="24" s="1"/>
  <c r="S32" i="24"/>
  <c r="T32" i="24" s="1"/>
  <c r="S31" i="24"/>
  <c r="T31" i="24" s="1"/>
  <c r="S30" i="24"/>
  <c r="T30" i="24" s="1"/>
  <c r="S29" i="24"/>
  <c r="T29" i="24" s="1"/>
  <c r="U29" i="24" s="1"/>
  <c r="Z29" i="24" s="1"/>
  <c r="S28" i="24"/>
  <c r="T28" i="24" s="1"/>
  <c r="S27" i="24"/>
  <c r="T27" i="24" s="1"/>
  <c r="S26" i="24"/>
  <c r="T26" i="24" s="1"/>
  <c r="S25" i="24"/>
  <c r="T25" i="24" s="1"/>
  <c r="U25" i="24" s="1"/>
  <c r="Z25" i="24" s="1"/>
  <c r="S24" i="24"/>
  <c r="T24" i="24" s="1"/>
  <c r="S23" i="24"/>
  <c r="T23" i="24" s="1"/>
  <c r="S22" i="24"/>
  <c r="T22" i="24" s="1"/>
  <c r="S21" i="24"/>
  <c r="T21" i="24" s="1"/>
  <c r="S20" i="24"/>
  <c r="T20" i="24" s="1"/>
  <c r="S19" i="24"/>
  <c r="T19" i="24" s="1"/>
  <c r="S18" i="24"/>
  <c r="T18" i="24" s="1"/>
  <c r="S17" i="24"/>
  <c r="T17" i="24" s="1"/>
  <c r="U17" i="24" s="1"/>
  <c r="Z17" i="24" s="1"/>
  <c r="S16" i="24"/>
  <c r="T16" i="24" s="1"/>
  <c r="S15" i="24"/>
  <c r="T15" i="24" s="1"/>
  <c r="S14" i="24"/>
  <c r="T14" i="24" s="1"/>
  <c r="S13" i="24"/>
  <c r="T13" i="24" s="1"/>
  <c r="U13" i="24" s="1"/>
  <c r="Z13" i="24" s="1"/>
  <c r="S12" i="24"/>
  <c r="T12" i="24" s="1"/>
  <c r="S11" i="24"/>
  <c r="T11" i="24" s="1"/>
  <c r="S10" i="24"/>
  <c r="T10" i="24" s="1"/>
  <c r="S9" i="24"/>
  <c r="S8" i="24"/>
  <c r="T8" i="24" s="1"/>
  <c r="S7" i="24"/>
  <c r="T7" i="24" s="1"/>
  <c r="S6" i="24"/>
  <c r="T6" i="24" s="1"/>
  <c r="S5" i="24"/>
  <c r="T5" i="24" s="1"/>
  <c r="U5" i="24" s="1"/>
  <c r="Z5" i="24" s="1"/>
  <c r="S4" i="24"/>
  <c r="T4" i="24" s="1"/>
  <c r="S3" i="24"/>
  <c r="T3" i="24" s="1"/>
  <c r="S2" i="24"/>
  <c r="T2" i="24" s="1"/>
  <c r="S330" i="24"/>
  <c r="T330" i="24" s="1"/>
  <c r="S329" i="24"/>
  <c r="T329" i="24" s="1"/>
  <c r="S328" i="24"/>
  <c r="T328" i="24" s="1"/>
  <c r="S327" i="24"/>
  <c r="T327" i="24" s="1"/>
  <c r="S326" i="24"/>
  <c r="T326" i="24" s="1"/>
  <c r="S325" i="24"/>
  <c r="T325" i="24" s="1"/>
  <c r="S324" i="24"/>
  <c r="T324" i="24" s="1"/>
  <c r="S323" i="24"/>
  <c r="T323" i="24" s="1"/>
  <c r="S322" i="24"/>
  <c r="T322" i="24" s="1"/>
  <c r="U322" i="24" s="1"/>
  <c r="Z322" i="24" s="1"/>
  <c r="S321" i="24"/>
  <c r="T321" i="24" s="1"/>
  <c r="S320" i="24"/>
  <c r="T320" i="24" s="1"/>
  <c r="S319" i="24"/>
  <c r="T319" i="24" s="1"/>
  <c r="S318" i="24"/>
  <c r="T318" i="24" s="1"/>
  <c r="S317" i="24"/>
  <c r="T317" i="24" s="1"/>
  <c r="S316" i="24"/>
  <c r="T316" i="24" s="1"/>
  <c r="S315" i="24"/>
  <c r="T315" i="24" s="1"/>
  <c r="S314" i="24"/>
  <c r="T314" i="24" s="1"/>
  <c r="U314" i="24" s="1"/>
  <c r="Z314" i="24" s="1"/>
  <c r="S313" i="24"/>
  <c r="T313" i="24" s="1"/>
  <c r="S312" i="24"/>
  <c r="T312" i="24" s="1"/>
  <c r="S311" i="24"/>
  <c r="T311" i="24" s="1"/>
  <c r="S310" i="24"/>
  <c r="T310" i="24" s="1"/>
  <c r="S309" i="24"/>
  <c r="T309" i="24" s="1"/>
  <c r="S308" i="24"/>
  <c r="T308" i="24" s="1"/>
  <c r="S307" i="24"/>
  <c r="T307" i="24" s="1"/>
  <c r="S306" i="24"/>
  <c r="T306" i="24" s="1"/>
  <c r="S305" i="24"/>
  <c r="T305" i="24" s="1"/>
  <c r="S304" i="24"/>
  <c r="T304" i="24" s="1"/>
  <c r="S303" i="24"/>
  <c r="T303" i="24" s="1"/>
  <c r="S302" i="24"/>
  <c r="T302" i="24" s="1"/>
  <c r="S301" i="24"/>
  <c r="T301" i="24" s="1"/>
  <c r="S300" i="24"/>
  <c r="T300" i="24" s="1"/>
  <c r="S299" i="24"/>
  <c r="T299" i="24" s="1"/>
  <c r="S298" i="24"/>
  <c r="T298" i="24" s="1"/>
  <c r="S297" i="24"/>
  <c r="T297" i="24" s="1"/>
  <c r="S296" i="24"/>
  <c r="T296" i="24" s="1"/>
  <c r="S295" i="24"/>
  <c r="T295" i="24" s="1"/>
  <c r="S294" i="24"/>
  <c r="T294" i="24" s="1"/>
  <c r="S293" i="24"/>
  <c r="T293" i="24" s="1"/>
  <c r="S292" i="24"/>
  <c r="T292" i="24" s="1"/>
  <c r="S291" i="24"/>
  <c r="T291" i="24" s="1"/>
  <c r="S290" i="24"/>
  <c r="T290" i="24" s="1"/>
  <c r="S289" i="24"/>
  <c r="T289" i="24" s="1"/>
  <c r="S288" i="24"/>
  <c r="T288" i="24" s="1"/>
  <c r="S287" i="24"/>
  <c r="T287" i="24" s="1"/>
  <c r="S286" i="24"/>
  <c r="T286" i="24" s="1"/>
  <c r="S285" i="24"/>
  <c r="T285" i="24" s="1"/>
  <c r="S284" i="24"/>
  <c r="T284" i="24" s="1"/>
  <c r="S283" i="24"/>
  <c r="T283" i="24" s="1"/>
  <c r="S282" i="24"/>
  <c r="T282" i="24" s="1"/>
  <c r="S281" i="24"/>
  <c r="T281" i="24" s="1"/>
  <c r="S280" i="24"/>
  <c r="T280" i="24" s="1"/>
  <c r="S279" i="24"/>
  <c r="T279" i="24" s="1"/>
  <c r="S278" i="24"/>
  <c r="T278" i="24" s="1"/>
  <c r="S277" i="24"/>
  <c r="T277" i="24" s="1"/>
  <c r="S276" i="24"/>
  <c r="T276" i="24" s="1"/>
  <c r="S275" i="24"/>
  <c r="T275" i="24" s="1"/>
  <c r="S274" i="24"/>
  <c r="T274" i="24" s="1"/>
  <c r="S273" i="24"/>
  <c r="T273" i="24" s="1"/>
  <c r="S272" i="24"/>
  <c r="T272" i="24" s="1"/>
  <c r="S271" i="24"/>
  <c r="T271" i="24" s="1"/>
  <c r="S270" i="24"/>
  <c r="T270" i="24" s="1"/>
  <c r="S269" i="24"/>
  <c r="T269" i="24" s="1"/>
  <c r="S268" i="24"/>
  <c r="T268" i="24" s="1"/>
  <c r="S267" i="24"/>
  <c r="T267" i="24" s="1"/>
  <c r="S266" i="24"/>
  <c r="T266" i="24" s="1"/>
  <c r="S265" i="24"/>
  <c r="T265" i="24" s="1"/>
  <c r="S264" i="24"/>
  <c r="T264" i="24" s="1"/>
  <c r="S263" i="24"/>
  <c r="T263" i="24" s="1"/>
  <c r="S262" i="24"/>
  <c r="T262" i="24" s="1"/>
  <c r="S261" i="24"/>
  <c r="T261" i="24" s="1"/>
  <c r="S260" i="24"/>
  <c r="T260" i="24" s="1"/>
  <c r="S259" i="24"/>
  <c r="T259" i="24" s="1"/>
  <c r="S258" i="24"/>
  <c r="T258" i="24" s="1"/>
  <c r="S257" i="24"/>
  <c r="T257" i="24" s="1"/>
  <c r="S256" i="24"/>
  <c r="T256" i="24" s="1"/>
  <c r="S255" i="24"/>
  <c r="T255" i="24" s="1"/>
  <c r="S254" i="24"/>
  <c r="T254" i="24" s="1"/>
  <c r="S253" i="24"/>
  <c r="T253" i="24" s="1"/>
  <c r="S252" i="24"/>
  <c r="T252" i="24" s="1"/>
  <c r="S251" i="24"/>
  <c r="T251" i="24" s="1"/>
  <c r="S250" i="24"/>
  <c r="T250" i="24" s="1"/>
  <c r="S249" i="24"/>
  <c r="T249" i="24" s="1"/>
  <c r="S248" i="24"/>
  <c r="T248" i="24" s="1"/>
  <c r="S247" i="24"/>
  <c r="T247" i="24" s="1"/>
  <c r="S246" i="24"/>
  <c r="T246" i="24" s="1"/>
  <c r="S245" i="24"/>
  <c r="T245" i="24" s="1"/>
  <c r="S244" i="24"/>
  <c r="T244" i="24" s="1"/>
  <c r="S243" i="24"/>
  <c r="T243" i="24" s="1"/>
  <c r="S242" i="24"/>
  <c r="S241" i="24"/>
  <c r="T241" i="24" s="1"/>
  <c r="S240" i="24"/>
  <c r="T240" i="24" s="1"/>
  <c r="S239" i="24"/>
  <c r="T239" i="24" s="1"/>
  <c r="S238" i="24"/>
  <c r="T238" i="24" s="1"/>
  <c r="S237" i="24"/>
  <c r="T237" i="24" s="1"/>
  <c r="S236" i="24"/>
  <c r="T236" i="24" s="1"/>
  <c r="S235" i="24"/>
  <c r="T235" i="24" s="1"/>
  <c r="S234" i="24"/>
  <c r="T234" i="24" s="1"/>
  <c r="S233" i="24"/>
  <c r="T233" i="24" s="1"/>
  <c r="S232" i="24"/>
  <c r="T232" i="24" s="1"/>
  <c r="S231" i="24"/>
  <c r="T231" i="24" s="1"/>
  <c r="S230" i="24"/>
  <c r="S229" i="24"/>
  <c r="T229" i="24" s="1"/>
  <c r="S228" i="24"/>
  <c r="T228" i="24" s="1"/>
  <c r="S227" i="24"/>
  <c r="T227" i="24" s="1"/>
  <c r="S226" i="24"/>
  <c r="T226" i="24" s="1"/>
  <c r="S225" i="24"/>
  <c r="T225" i="24" s="1"/>
  <c r="S224" i="24"/>
  <c r="T224" i="24" s="1"/>
  <c r="S223" i="24"/>
  <c r="T223" i="24" s="1"/>
  <c r="S222" i="24"/>
  <c r="T222" i="24" s="1"/>
  <c r="S221" i="24"/>
  <c r="T221" i="24" s="1"/>
  <c r="S220" i="24"/>
  <c r="T220" i="24" s="1"/>
  <c r="S219" i="24"/>
  <c r="T219" i="24" s="1"/>
  <c r="S218" i="24"/>
  <c r="T218" i="24" s="1"/>
  <c r="S217" i="24"/>
  <c r="T217" i="24" s="1"/>
  <c r="S216" i="24"/>
  <c r="T216" i="24" s="1"/>
  <c r="S215" i="24"/>
  <c r="T215" i="24" s="1"/>
  <c r="S214" i="24"/>
  <c r="T214" i="24" s="1"/>
  <c r="S213" i="24"/>
  <c r="T213" i="24" s="1"/>
  <c r="S212" i="24"/>
  <c r="T212" i="24" s="1"/>
  <c r="S211" i="24"/>
  <c r="T211" i="24" s="1"/>
  <c r="S210" i="24"/>
  <c r="T210" i="24" s="1"/>
  <c r="S209" i="24"/>
  <c r="T209" i="24" s="1"/>
  <c r="S208" i="24"/>
  <c r="T208" i="24" s="1"/>
  <c r="S207" i="24"/>
  <c r="T207" i="24" s="1"/>
  <c r="S206" i="24"/>
  <c r="S205" i="24"/>
  <c r="T205" i="24" s="1"/>
  <c r="S470" i="24"/>
  <c r="T470" i="24" s="1"/>
  <c r="S469" i="24"/>
  <c r="T469" i="24" s="1"/>
  <c r="S468" i="24"/>
  <c r="T468" i="24" s="1"/>
  <c r="S467" i="24"/>
  <c r="T467" i="24" s="1"/>
  <c r="S466" i="24"/>
  <c r="T466" i="24" s="1"/>
  <c r="S465" i="24"/>
  <c r="T465" i="24" s="1"/>
  <c r="S464" i="24"/>
  <c r="T464" i="24" s="1"/>
  <c r="S463" i="24"/>
  <c r="T463" i="24" s="1"/>
  <c r="S462" i="24"/>
  <c r="T462" i="24" s="1"/>
  <c r="S461" i="24"/>
  <c r="T461" i="24" s="1"/>
  <c r="S460" i="24"/>
  <c r="S459" i="24"/>
  <c r="T459" i="24" s="1"/>
  <c r="S458" i="24"/>
  <c r="T458" i="24" s="1"/>
  <c r="S457" i="24"/>
  <c r="T457" i="24" s="1"/>
  <c r="S456" i="24"/>
  <c r="T456" i="24" s="1"/>
  <c r="S455" i="24"/>
  <c r="T455" i="24" s="1"/>
  <c r="S454" i="24"/>
  <c r="T454" i="24" s="1"/>
  <c r="S453" i="24"/>
  <c r="T453" i="24" s="1"/>
  <c r="S452" i="24"/>
  <c r="T452" i="24" s="1"/>
  <c r="S451" i="24"/>
  <c r="T451" i="24" s="1"/>
  <c r="S450" i="24"/>
  <c r="T450" i="24" s="1"/>
  <c r="S449" i="24"/>
  <c r="S448" i="24"/>
  <c r="T448" i="24" s="1"/>
  <c r="S447" i="24"/>
  <c r="T447" i="24" s="1"/>
  <c r="S446" i="24"/>
  <c r="T446" i="24" s="1"/>
  <c r="S445" i="24"/>
  <c r="T445" i="24" s="1"/>
  <c r="S444" i="24"/>
  <c r="T444" i="24" s="1"/>
  <c r="S443" i="24"/>
  <c r="T443" i="24" s="1"/>
  <c r="S442" i="24"/>
  <c r="T442" i="24" s="1"/>
  <c r="S441" i="24"/>
  <c r="T441" i="24" s="1"/>
  <c r="S440" i="24"/>
  <c r="T440" i="24" s="1"/>
  <c r="S439" i="24"/>
  <c r="T439" i="24" s="1"/>
  <c r="S438" i="24"/>
  <c r="T438" i="24" s="1"/>
  <c r="S437" i="24"/>
  <c r="T437" i="24" s="1"/>
  <c r="U437" i="24" s="1"/>
  <c r="Z437" i="24" s="1"/>
  <c r="S436" i="24"/>
  <c r="T436" i="24" s="1"/>
  <c r="S435" i="24"/>
  <c r="T435" i="24" s="1"/>
  <c r="S434" i="24"/>
  <c r="T434" i="24" s="1"/>
  <c r="S433" i="24"/>
  <c r="S432" i="24"/>
  <c r="T432" i="24" s="1"/>
  <c r="S431" i="24"/>
  <c r="T431" i="24" s="1"/>
  <c r="S430" i="24"/>
  <c r="T430" i="24" s="1"/>
  <c r="S429" i="24"/>
  <c r="T429" i="24" s="1"/>
  <c r="U429" i="24" s="1"/>
  <c r="Z429" i="24" s="1"/>
  <c r="S428" i="24"/>
  <c r="T428" i="24" s="1"/>
  <c r="S427" i="24"/>
  <c r="T427" i="24" s="1"/>
  <c r="S426" i="24"/>
  <c r="T426" i="24" s="1"/>
  <c r="S425" i="24"/>
  <c r="T425" i="24" s="1"/>
  <c r="U425" i="24" s="1"/>
  <c r="Z425" i="24" s="1"/>
  <c r="S424" i="24"/>
  <c r="T424" i="24" s="1"/>
  <c r="S423" i="24"/>
  <c r="T423" i="24" s="1"/>
  <c r="S422" i="24"/>
  <c r="T422" i="24" s="1"/>
  <c r="S421" i="24"/>
  <c r="T421" i="24" s="1"/>
  <c r="U421" i="24" s="1"/>
  <c r="Z421" i="24" s="1"/>
  <c r="S420" i="24"/>
  <c r="T420" i="24" s="1"/>
  <c r="S419" i="24"/>
  <c r="T419" i="24" s="1"/>
  <c r="S418" i="24"/>
  <c r="T418" i="24" s="1"/>
  <c r="S417" i="24"/>
  <c r="T417" i="24" s="1"/>
  <c r="S416" i="24"/>
  <c r="T416" i="24" s="1"/>
  <c r="S415" i="24"/>
  <c r="T415" i="24" s="1"/>
  <c r="S414" i="24"/>
  <c r="T414" i="24" s="1"/>
  <c r="S413" i="24"/>
  <c r="T413" i="24" s="1"/>
  <c r="U413" i="24" s="1"/>
  <c r="Z413" i="24" s="1"/>
  <c r="S412" i="24"/>
  <c r="T412" i="24" s="1"/>
  <c r="S411" i="24"/>
  <c r="T411" i="24" s="1"/>
  <c r="S410" i="24"/>
  <c r="T410" i="24" s="1"/>
  <c r="S409" i="24"/>
  <c r="T409" i="24" s="1"/>
  <c r="S408" i="24"/>
  <c r="T408" i="24" s="1"/>
  <c r="S407" i="24"/>
  <c r="T407" i="24" s="1"/>
  <c r="S406" i="24"/>
  <c r="T406" i="24" s="1"/>
  <c r="S405" i="24"/>
  <c r="T405" i="24" s="1"/>
  <c r="S404" i="24"/>
  <c r="T404" i="24" s="1"/>
  <c r="S403" i="24"/>
  <c r="T403" i="24" s="1"/>
  <c r="S402" i="24"/>
  <c r="T402" i="24" s="1"/>
  <c r="S401" i="24"/>
  <c r="T401" i="24" s="1"/>
  <c r="U401" i="24" s="1"/>
  <c r="Z401" i="24" s="1"/>
  <c r="S400" i="24"/>
  <c r="T400" i="24" s="1"/>
  <c r="S399" i="24"/>
  <c r="T399" i="24" s="1"/>
  <c r="S398" i="24"/>
  <c r="T398" i="24" s="1"/>
  <c r="S397" i="24"/>
  <c r="T397" i="24" s="1"/>
  <c r="U397" i="24" s="1"/>
  <c r="Z397" i="24" s="1"/>
  <c r="S396" i="24"/>
  <c r="T396" i="24" s="1"/>
  <c r="S395" i="24"/>
  <c r="T395" i="24" s="1"/>
  <c r="S394" i="24"/>
  <c r="T394" i="24" s="1"/>
  <c r="S393" i="24"/>
  <c r="T393" i="24" s="1"/>
  <c r="S392" i="24"/>
  <c r="T392" i="24" s="1"/>
  <c r="S391" i="24"/>
  <c r="T391" i="24" s="1"/>
  <c r="S390" i="24"/>
  <c r="T390" i="24" s="1"/>
  <c r="S389" i="24"/>
  <c r="T389" i="24" s="1"/>
  <c r="S388" i="24"/>
  <c r="T388" i="24" s="1"/>
  <c r="S387" i="24"/>
  <c r="T387" i="24" s="1"/>
  <c r="S386" i="24"/>
  <c r="T386" i="24" s="1"/>
  <c r="S385" i="24"/>
  <c r="T385" i="24" s="1"/>
  <c r="U385" i="24" s="1"/>
  <c r="Z385" i="24" s="1"/>
  <c r="S384" i="24"/>
  <c r="T384" i="24" s="1"/>
  <c r="S383" i="24"/>
  <c r="T383" i="24" s="1"/>
  <c r="S382" i="24"/>
  <c r="T382" i="24" s="1"/>
  <c r="S381" i="24"/>
  <c r="T381" i="24" s="1"/>
  <c r="U381" i="24" s="1"/>
  <c r="Z381" i="24" s="1"/>
  <c r="S380" i="24"/>
  <c r="T380" i="24" s="1"/>
  <c r="S379" i="24"/>
  <c r="T379" i="24" s="1"/>
  <c r="S378" i="24"/>
  <c r="T378" i="24" s="1"/>
  <c r="S377" i="24"/>
  <c r="T377" i="24" s="1"/>
  <c r="U377" i="24" s="1"/>
  <c r="Z377" i="24" s="1"/>
  <c r="S376" i="24"/>
  <c r="T376" i="24" s="1"/>
  <c r="S375" i="24"/>
  <c r="T375" i="24" s="1"/>
  <c r="S374" i="24"/>
  <c r="T374" i="24" s="1"/>
  <c r="S373" i="24"/>
  <c r="T373" i="24" s="1"/>
  <c r="U373" i="24" s="1"/>
  <c r="Z373" i="24" s="1"/>
  <c r="S372" i="24"/>
  <c r="S371" i="24"/>
  <c r="T371" i="24" s="1"/>
  <c r="S370" i="24"/>
  <c r="T370" i="24" s="1"/>
  <c r="S369" i="24"/>
  <c r="T369" i="24" s="1"/>
  <c r="U369" i="24" s="1"/>
  <c r="Z369" i="24" s="1"/>
  <c r="S368" i="24"/>
  <c r="T368" i="24" s="1"/>
  <c r="S367" i="24"/>
  <c r="T367" i="24" s="1"/>
  <c r="S366" i="24"/>
  <c r="T366" i="24" s="1"/>
  <c r="S365" i="24"/>
  <c r="T365" i="24" s="1"/>
  <c r="U365" i="24" s="1"/>
  <c r="Z365" i="24" s="1"/>
  <c r="S364" i="24"/>
  <c r="T364" i="24" s="1"/>
  <c r="S363" i="24"/>
  <c r="T363" i="24" s="1"/>
  <c r="S362" i="24"/>
  <c r="T362" i="24" s="1"/>
  <c r="S361" i="24"/>
  <c r="T361" i="24" s="1"/>
  <c r="U361" i="24" s="1"/>
  <c r="Z361" i="24" s="1"/>
  <c r="S360" i="24"/>
  <c r="T360" i="24" s="1"/>
  <c r="S359" i="24"/>
  <c r="T359" i="24" s="1"/>
  <c r="S358" i="24"/>
  <c r="T358" i="24" s="1"/>
  <c r="S357" i="24"/>
  <c r="T357" i="24" s="1"/>
  <c r="U357" i="24" s="1"/>
  <c r="Z357" i="24" s="1"/>
  <c r="S356" i="24"/>
  <c r="T356" i="24" s="1"/>
  <c r="S355" i="24"/>
  <c r="T355" i="24" s="1"/>
  <c r="S354" i="24"/>
  <c r="T354" i="24" s="1"/>
  <c r="S353" i="24"/>
  <c r="T353" i="24" s="1"/>
  <c r="U353" i="24" s="1"/>
  <c r="Z353" i="24" s="1"/>
  <c r="S352" i="24"/>
  <c r="S351" i="24"/>
  <c r="T351" i="24" s="1"/>
  <c r="S350" i="24"/>
  <c r="T350" i="24" s="1"/>
  <c r="S349" i="24"/>
  <c r="S348" i="24"/>
  <c r="T348" i="24" s="1"/>
  <c r="S347" i="24"/>
  <c r="T347" i="24" s="1"/>
  <c r="S346" i="24"/>
  <c r="T346" i="24" s="1"/>
  <c r="S345" i="24"/>
  <c r="T345" i="24" s="1"/>
  <c r="U345" i="24" s="1"/>
  <c r="Z345" i="24" s="1"/>
  <c r="S344" i="24"/>
  <c r="T344" i="24" s="1"/>
  <c r="S343" i="24"/>
  <c r="S342" i="24"/>
  <c r="T342" i="24" s="1"/>
  <c r="S341" i="24"/>
  <c r="T341" i="24" s="1"/>
  <c r="S340" i="24"/>
  <c r="T340" i="24" s="1"/>
  <c r="S339" i="24"/>
  <c r="T339" i="24" s="1"/>
  <c r="S338" i="24"/>
  <c r="T338" i="24" s="1"/>
  <c r="S337" i="24"/>
  <c r="T337" i="24" s="1"/>
  <c r="U337" i="24" s="1"/>
  <c r="Z337" i="24" s="1"/>
  <c r="S336" i="24"/>
  <c r="T336" i="24" s="1"/>
  <c r="S335" i="24"/>
  <c r="T335" i="24" s="1"/>
  <c r="S334" i="24"/>
  <c r="T334" i="24" s="1"/>
  <c r="S333" i="24"/>
  <c r="S332" i="24"/>
  <c r="S331" i="24"/>
  <c r="T331" i="24" s="1"/>
  <c r="S575" i="24"/>
  <c r="T575" i="24" s="1"/>
  <c r="S574" i="24"/>
  <c r="T574" i="24" s="1"/>
  <c r="U574" i="24" s="1"/>
  <c r="Z574" i="24" s="1"/>
  <c r="S573" i="24"/>
  <c r="T573" i="24" s="1"/>
  <c r="S572" i="24"/>
  <c r="T572" i="24" s="1"/>
  <c r="S571" i="24"/>
  <c r="T571" i="24" s="1"/>
  <c r="S570" i="24"/>
  <c r="T570" i="24" s="1"/>
  <c r="U570" i="24" s="1"/>
  <c r="Z570" i="24" s="1"/>
  <c r="S569" i="24"/>
  <c r="T569" i="24" s="1"/>
  <c r="S568" i="24"/>
  <c r="T568" i="24" s="1"/>
  <c r="S567" i="24"/>
  <c r="T567" i="24" s="1"/>
  <c r="S566" i="24"/>
  <c r="T566" i="24" s="1"/>
  <c r="U566" i="24" s="1"/>
  <c r="Z566" i="24" s="1"/>
  <c r="S565" i="24"/>
  <c r="S564" i="24"/>
  <c r="T564" i="24" s="1"/>
  <c r="S563" i="24"/>
  <c r="T563" i="24" s="1"/>
  <c r="S562" i="24"/>
  <c r="S561" i="24"/>
  <c r="T561" i="24" s="1"/>
  <c r="S560" i="24"/>
  <c r="T560" i="24" s="1"/>
  <c r="S559" i="24"/>
  <c r="T559" i="24" s="1"/>
  <c r="S558" i="24"/>
  <c r="T558" i="24" s="1"/>
  <c r="U558" i="24" s="1"/>
  <c r="Z558" i="24" s="1"/>
  <c r="S557" i="24"/>
  <c r="T557" i="24" s="1"/>
  <c r="S556" i="24"/>
  <c r="T556" i="24" s="1"/>
  <c r="S555" i="24"/>
  <c r="T555" i="24" s="1"/>
  <c r="S554" i="24"/>
  <c r="T554" i="24" s="1"/>
  <c r="S553" i="24"/>
  <c r="T553" i="24" s="1"/>
  <c r="S552" i="24"/>
  <c r="T552" i="24" s="1"/>
  <c r="S551" i="24"/>
  <c r="T551" i="24" s="1"/>
  <c r="S550" i="24"/>
  <c r="T550" i="24" s="1"/>
  <c r="U550" i="24" s="1"/>
  <c r="Z550" i="24" s="1"/>
  <c r="S549" i="24"/>
  <c r="T549" i="24" s="1"/>
  <c r="S548" i="24"/>
  <c r="T548" i="24" s="1"/>
  <c r="S547" i="24"/>
  <c r="T547" i="24" s="1"/>
  <c r="S546" i="24"/>
  <c r="T546" i="24" s="1"/>
  <c r="U546" i="24" s="1"/>
  <c r="Z546" i="24" s="1"/>
  <c r="S545" i="24"/>
  <c r="T545" i="24" s="1"/>
  <c r="S544" i="24"/>
  <c r="T544" i="24" s="1"/>
  <c r="S543" i="24"/>
  <c r="T543" i="24" s="1"/>
  <c r="S542" i="24"/>
  <c r="T542" i="24" s="1"/>
  <c r="U542" i="24" s="1"/>
  <c r="Z542" i="24" s="1"/>
  <c r="S541" i="24"/>
  <c r="S540" i="24"/>
  <c r="T540" i="24" s="1"/>
  <c r="S539" i="24"/>
  <c r="T539" i="24" s="1"/>
  <c r="S538" i="24"/>
  <c r="T538" i="24" s="1"/>
  <c r="S537" i="24"/>
  <c r="T537" i="24" s="1"/>
  <c r="S536" i="24"/>
  <c r="T536" i="24" s="1"/>
  <c r="S535" i="24"/>
  <c r="T535" i="24" s="1"/>
  <c r="S534" i="24"/>
  <c r="T534" i="24" s="1"/>
  <c r="U534" i="24" s="1"/>
  <c r="Z534" i="24" s="1"/>
  <c r="S533" i="24"/>
  <c r="T533" i="24" s="1"/>
  <c r="S532" i="24"/>
  <c r="T532" i="24" s="1"/>
  <c r="S531" i="24"/>
  <c r="T531" i="24" s="1"/>
  <c r="S530" i="24"/>
  <c r="T530" i="24" s="1"/>
  <c r="U530" i="24" s="1"/>
  <c r="Z530" i="24" s="1"/>
  <c r="S529" i="24"/>
  <c r="T529" i="24" s="1"/>
  <c r="S528" i="24"/>
  <c r="T528" i="24" s="1"/>
  <c r="S527" i="24"/>
  <c r="T527" i="24" s="1"/>
  <c r="S526" i="24"/>
  <c r="T526" i="24" s="1"/>
  <c r="U526" i="24" s="1"/>
  <c r="Z526" i="24" s="1"/>
  <c r="S525" i="24"/>
  <c r="S524" i="24"/>
  <c r="S523" i="24"/>
  <c r="T523" i="24" s="1"/>
  <c r="S522" i="24"/>
  <c r="S521" i="24"/>
  <c r="T521" i="24" s="1"/>
  <c r="S520" i="24"/>
  <c r="T520" i="24" s="1"/>
  <c r="S519" i="24"/>
  <c r="T519" i="24" s="1"/>
  <c r="S518" i="24"/>
  <c r="T518" i="24" s="1"/>
  <c r="S517" i="24"/>
  <c r="T517" i="24" s="1"/>
  <c r="S516" i="24"/>
  <c r="S515" i="24"/>
  <c r="T515" i="24" s="1"/>
  <c r="S514" i="24"/>
  <c r="T514" i="24" s="1"/>
  <c r="U514" i="24" s="1"/>
  <c r="Z514" i="24" s="1"/>
  <c r="S513" i="24"/>
  <c r="T513" i="24" s="1"/>
  <c r="S512" i="24"/>
  <c r="T512" i="24" s="1"/>
  <c r="S511" i="24"/>
  <c r="T511" i="24" s="1"/>
  <c r="S510" i="24"/>
  <c r="T510" i="24" s="1"/>
  <c r="S509" i="24"/>
  <c r="S508" i="24"/>
  <c r="T508" i="24" s="1"/>
  <c r="S507" i="24"/>
  <c r="T507" i="24" s="1"/>
  <c r="S506" i="24"/>
  <c r="S505" i="24"/>
  <c r="S504" i="24"/>
  <c r="T504" i="24" s="1"/>
  <c r="S503" i="24"/>
  <c r="T503" i="24" s="1"/>
  <c r="S502" i="24"/>
  <c r="T502" i="24" s="1"/>
  <c r="S501" i="24"/>
  <c r="T501" i="24" s="1"/>
  <c r="S500" i="24"/>
  <c r="T500" i="24" s="1"/>
  <c r="S499" i="24"/>
  <c r="T499" i="24" s="1"/>
  <c r="S498" i="24"/>
  <c r="S497" i="24"/>
  <c r="T497" i="24" s="1"/>
  <c r="S496" i="24"/>
  <c r="T496" i="24" s="1"/>
  <c r="S495" i="24"/>
  <c r="T495" i="24" s="1"/>
  <c r="S494" i="24"/>
  <c r="T494" i="24" s="1"/>
  <c r="S493" i="24"/>
  <c r="S492" i="24"/>
  <c r="S491" i="24"/>
  <c r="T491" i="24" s="1"/>
  <c r="S490" i="24"/>
  <c r="S489" i="24"/>
  <c r="T489" i="24" s="1"/>
  <c r="S488" i="24"/>
  <c r="T488" i="24" s="1"/>
  <c r="S487" i="24"/>
  <c r="T487" i="24" s="1"/>
  <c r="S486" i="24"/>
  <c r="T486" i="24" s="1"/>
  <c r="S485" i="24"/>
  <c r="T485" i="24" s="1"/>
  <c r="S484" i="24"/>
  <c r="S483" i="24"/>
  <c r="T483" i="24" s="1"/>
  <c r="T482" i="24"/>
  <c r="U482" i="24" s="1"/>
  <c r="Z482" i="24" s="1"/>
  <c r="S482" i="24"/>
  <c r="S481" i="24"/>
  <c r="T481" i="24" s="1"/>
  <c r="S480" i="24"/>
  <c r="T480" i="24" s="1"/>
  <c r="S479" i="24"/>
  <c r="T479" i="24" s="1"/>
  <c r="S478" i="24"/>
  <c r="T478" i="24" s="1"/>
  <c r="S477" i="24"/>
  <c r="S476" i="24"/>
  <c r="S475" i="24"/>
  <c r="T475" i="24" s="1"/>
  <c r="S474" i="24"/>
  <c r="S473" i="24"/>
  <c r="T473" i="24" s="1"/>
  <c r="S472" i="24"/>
  <c r="T472" i="24" s="1"/>
  <c r="S471" i="24"/>
  <c r="T471" i="24" s="1"/>
  <c r="S692" i="24"/>
  <c r="T692" i="24" s="1"/>
  <c r="S691" i="24"/>
  <c r="T691" i="24" s="1"/>
  <c r="S690" i="24"/>
  <c r="T690" i="24" s="1"/>
  <c r="S689" i="24"/>
  <c r="T689" i="24" s="1"/>
  <c r="S688" i="24"/>
  <c r="T688" i="24" s="1"/>
  <c r="U688" i="24" s="1"/>
  <c r="Z688" i="24" s="1"/>
  <c r="S687" i="24"/>
  <c r="T687" i="24" s="1"/>
  <c r="S686" i="24"/>
  <c r="T686" i="24" s="1"/>
  <c r="S685" i="24"/>
  <c r="T685" i="24" s="1"/>
  <c r="S684" i="24"/>
  <c r="T684" i="24" s="1"/>
  <c r="S683" i="24"/>
  <c r="T683" i="24" s="1"/>
  <c r="S682" i="24"/>
  <c r="T682" i="24" s="1"/>
  <c r="S681" i="24"/>
  <c r="T681" i="24" s="1"/>
  <c r="S680" i="24"/>
  <c r="S679" i="24"/>
  <c r="T679" i="24" s="1"/>
  <c r="S678" i="24"/>
  <c r="T678" i="24" s="1"/>
  <c r="S677" i="24"/>
  <c r="T677" i="24" s="1"/>
  <c r="S676" i="24"/>
  <c r="T676" i="24" s="1"/>
  <c r="S675" i="24"/>
  <c r="T675" i="24" s="1"/>
  <c r="S674" i="24"/>
  <c r="S673" i="24"/>
  <c r="T673" i="24" s="1"/>
  <c r="S672" i="24"/>
  <c r="T672" i="24" s="1"/>
  <c r="U672" i="24" s="1"/>
  <c r="Z672" i="24" s="1"/>
  <c r="S671" i="24"/>
  <c r="T671" i="24" s="1"/>
  <c r="S670" i="24"/>
  <c r="T670" i="24" s="1"/>
  <c r="S669" i="24"/>
  <c r="T669" i="24" s="1"/>
  <c r="S668" i="24"/>
  <c r="T668" i="24" s="1"/>
  <c r="S667" i="24"/>
  <c r="T667" i="24" s="1"/>
  <c r="S666" i="24"/>
  <c r="S665" i="24"/>
  <c r="T665" i="24" s="1"/>
  <c r="S664" i="24"/>
  <c r="T664" i="24" s="1"/>
  <c r="S663" i="24"/>
  <c r="T663" i="24" s="1"/>
  <c r="S662" i="24"/>
  <c r="T662" i="24" s="1"/>
  <c r="S661" i="24"/>
  <c r="T661" i="24" s="1"/>
  <c r="S660" i="24"/>
  <c r="T660" i="24" s="1"/>
  <c r="S659" i="24"/>
  <c r="T659" i="24" s="1"/>
  <c r="S658" i="24"/>
  <c r="T658" i="24" s="1"/>
  <c r="S657" i="24"/>
  <c r="T657" i="24" s="1"/>
  <c r="S656" i="24"/>
  <c r="T656" i="24" s="1"/>
  <c r="U656" i="24" s="1"/>
  <c r="Z656" i="24" s="1"/>
  <c r="S655" i="24"/>
  <c r="T655" i="24" s="1"/>
  <c r="S654" i="24"/>
  <c r="T654" i="24" s="1"/>
  <c r="S653" i="24"/>
  <c r="T653" i="24" s="1"/>
  <c r="S652" i="24"/>
  <c r="T652" i="24" s="1"/>
  <c r="S651" i="24"/>
  <c r="S650" i="24"/>
  <c r="S649" i="24"/>
  <c r="T649" i="24" s="1"/>
  <c r="S648" i="24"/>
  <c r="T648" i="24" s="1"/>
  <c r="S647" i="24"/>
  <c r="T647" i="24" s="1"/>
  <c r="S646" i="24"/>
  <c r="T646" i="24" s="1"/>
  <c r="S645" i="24"/>
  <c r="T645" i="24" s="1"/>
  <c r="S644" i="24"/>
  <c r="T644" i="24" s="1"/>
  <c r="S643" i="24"/>
  <c r="T643" i="24" s="1"/>
  <c r="S642" i="24"/>
  <c r="S641" i="24"/>
  <c r="T641" i="24" s="1"/>
  <c r="S640" i="24"/>
  <c r="T640" i="24" s="1"/>
  <c r="S639" i="24"/>
  <c r="T639" i="24" s="1"/>
  <c r="S638" i="24"/>
  <c r="T638" i="24" s="1"/>
  <c r="U638" i="24" s="1"/>
  <c r="Z638" i="24" s="1"/>
  <c r="S637" i="24"/>
  <c r="T637" i="24" s="1"/>
  <c r="S636" i="24"/>
  <c r="T636" i="24" s="1"/>
  <c r="S635" i="24"/>
  <c r="T635" i="24" s="1"/>
  <c r="S634" i="24"/>
  <c r="T634" i="24" s="1"/>
  <c r="S633" i="24"/>
  <c r="T633" i="24" s="1"/>
  <c r="S632" i="24"/>
  <c r="T632" i="24" s="1"/>
  <c r="S631" i="24"/>
  <c r="T631" i="24" s="1"/>
  <c r="S630" i="24"/>
  <c r="T630" i="24" s="1"/>
  <c r="U630" i="24" s="1"/>
  <c r="Z630" i="24" s="1"/>
  <c r="S629" i="24"/>
  <c r="T629" i="24" s="1"/>
  <c r="S628" i="24"/>
  <c r="T628" i="24" s="1"/>
  <c r="S627" i="24"/>
  <c r="T627" i="24" s="1"/>
  <c r="S626" i="24"/>
  <c r="T626" i="24" s="1"/>
  <c r="S625" i="24"/>
  <c r="S624" i="24"/>
  <c r="T624" i="24" s="1"/>
  <c r="U624" i="24" s="1"/>
  <c r="Z624" i="24" s="1"/>
  <c r="S623" i="24"/>
  <c r="T623" i="24" s="1"/>
  <c r="S622" i="24"/>
  <c r="T622" i="24" s="1"/>
  <c r="U622" i="24" s="1"/>
  <c r="Z622" i="24" s="1"/>
  <c r="S621" i="24"/>
  <c r="T621" i="24" s="1"/>
  <c r="S620" i="24"/>
  <c r="T620" i="24" s="1"/>
  <c r="S619" i="24"/>
  <c r="T619" i="24" s="1"/>
  <c r="S618" i="24"/>
  <c r="T618" i="24" s="1"/>
  <c r="S617" i="24"/>
  <c r="T617" i="24" s="1"/>
  <c r="S616" i="24"/>
  <c r="S615" i="24"/>
  <c r="T615" i="24" s="1"/>
  <c r="S614" i="24"/>
  <c r="T614" i="24" s="1"/>
  <c r="U614" i="24" s="1"/>
  <c r="Z614" i="24" s="1"/>
  <c r="S613" i="24"/>
  <c r="T613" i="24" s="1"/>
  <c r="S612" i="24"/>
  <c r="T612" i="24" s="1"/>
  <c r="U612" i="24" s="1"/>
  <c r="Z612" i="24" s="1"/>
  <c r="S611" i="24"/>
  <c r="T611" i="24" s="1"/>
  <c r="S610" i="24"/>
  <c r="S609" i="24"/>
  <c r="T609" i="24" s="1"/>
  <c r="S608" i="24"/>
  <c r="T608" i="24" s="1"/>
  <c r="U608" i="24" s="1"/>
  <c r="Z608" i="24" s="1"/>
  <c r="S607" i="24"/>
  <c r="T607" i="24" s="1"/>
  <c r="S606" i="24"/>
  <c r="T606" i="24" s="1"/>
  <c r="U606" i="24" s="1"/>
  <c r="Z606" i="24" s="1"/>
  <c r="S605" i="24"/>
  <c r="S604" i="24"/>
  <c r="T604" i="24" s="1"/>
  <c r="U604" i="24" s="1"/>
  <c r="Z604" i="24" s="1"/>
  <c r="S603" i="24"/>
  <c r="T603" i="24" s="1"/>
  <c r="S602" i="24"/>
  <c r="S601" i="24"/>
  <c r="T601" i="24" s="1"/>
  <c r="S600" i="24"/>
  <c r="T600" i="24" s="1"/>
  <c r="S599" i="24"/>
  <c r="T599" i="24" s="1"/>
  <c r="S598" i="24"/>
  <c r="T598" i="24" s="1"/>
  <c r="U598" i="24" s="1"/>
  <c r="Z598" i="24" s="1"/>
  <c r="S597" i="24"/>
  <c r="T597" i="24" s="1"/>
  <c r="S596" i="24"/>
  <c r="T596" i="24" s="1"/>
  <c r="U596" i="24" s="1"/>
  <c r="Z596" i="24" s="1"/>
  <c r="S595" i="24"/>
  <c r="T595" i="24" s="1"/>
  <c r="S594" i="24"/>
  <c r="T594" i="24" s="1"/>
  <c r="S593" i="24"/>
  <c r="T593" i="24" s="1"/>
  <c r="S592" i="24"/>
  <c r="S591" i="24"/>
  <c r="T591" i="24" s="1"/>
  <c r="S590" i="24"/>
  <c r="T590" i="24" s="1"/>
  <c r="U590" i="24" s="1"/>
  <c r="Z590" i="24" s="1"/>
  <c r="S589" i="24"/>
  <c r="T589" i="24" s="1"/>
  <c r="S588" i="24"/>
  <c r="T588" i="24" s="1"/>
  <c r="U588" i="24" s="1"/>
  <c r="Z588" i="24" s="1"/>
  <c r="S587" i="24"/>
  <c r="T587" i="24" s="1"/>
  <c r="S586" i="24"/>
  <c r="T586" i="24" s="1"/>
  <c r="S585" i="24"/>
  <c r="T585" i="24" s="1"/>
  <c r="U585" i="24" s="1"/>
  <c r="Z585" i="24" s="1"/>
  <c r="S584" i="24"/>
  <c r="S583" i="24"/>
  <c r="T583" i="24" s="1"/>
  <c r="S582" i="24"/>
  <c r="T582" i="24" s="1"/>
  <c r="S581" i="24"/>
  <c r="T581" i="24" s="1"/>
  <c r="U581" i="24" s="1"/>
  <c r="Z581" i="24" s="1"/>
  <c r="S580" i="24"/>
  <c r="T580" i="24" s="1"/>
  <c r="U580" i="24" s="1"/>
  <c r="Z580" i="24" s="1"/>
  <c r="S579" i="24"/>
  <c r="T579" i="24" s="1"/>
  <c r="U579" i="24" s="1"/>
  <c r="Z579" i="24" s="1"/>
  <c r="S578" i="24"/>
  <c r="T578" i="24" s="1"/>
  <c r="S577" i="24"/>
  <c r="T577" i="24" s="1"/>
  <c r="S576" i="24"/>
  <c r="S812" i="24"/>
  <c r="T812" i="24" s="1"/>
  <c r="U812" i="24" s="1"/>
  <c r="Z812" i="24" s="1"/>
  <c r="S811" i="24"/>
  <c r="T811" i="24" s="1"/>
  <c r="S810" i="24"/>
  <c r="T810" i="24" s="1"/>
  <c r="S809" i="24"/>
  <c r="S808" i="24"/>
  <c r="T808" i="24" s="1"/>
  <c r="S807" i="24"/>
  <c r="T807" i="24" s="1"/>
  <c r="S806" i="24"/>
  <c r="T806" i="24" s="1"/>
  <c r="U806" i="24" s="1"/>
  <c r="Z806" i="24" s="1"/>
  <c r="S805" i="24"/>
  <c r="S804" i="24"/>
  <c r="T804" i="24" s="1"/>
  <c r="S803" i="24"/>
  <c r="T803" i="24" s="1"/>
  <c r="S802" i="24"/>
  <c r="T802" i="24" s="1"/>
  <c r="S801" i="24"/>
  <c r="T801" i="24" s="1"/>
  <c r="U801" i="24" s="1"/>
  <c r="Z801" i="24" s="1"/>
  <c r="S800" i="24"/>
  <c r="T800" i="24" s="1"/>
  <c r="U800" i="24" s="1"/>
  <c r="Z800" i="24" s="1"/>
  <c r="S799" i="24"/>
  <c r="T799" i="24" s="1"/>
  <c r="S798" i="24"/>
  <c r="T798" i="24" s="1"/>
  <c r="U798" i="24" s="1"/>
  <c r="Z798" i="24" s="1"/>
  <c r="S797" i="24"/>
  <c r="S796" i="24"/>
  <c r="T796" i="24" s="1"/>
  <c r="U796" i="24" s="1"/>
  <c r="Z796" i="24" s="1"/>
  <c r="S795" i="24"/>
  <c r="T795" i="24" s="1"/>
  <c r="S794" i="24"/>
  <c r="T794" i="24" s="1"/>
  <c r="S793" i="24"/>
  <c r="S792" i="24"/>
  <c r="T792" i="24" s="1"/>
  <c r="S791" i="24"/>
  <c r="T791" i="24" s="1"/>
  <c r="S790" i="24"/>
  <c r="T790" i="24" s="1"/>
  <c r="U790" i="24" s="1"/>
  <c r="Z790" i="24" s="1"/>
  <c r="S789" i="24"/>
  <c r="S788" i="24"/>
  <c r="T788" i="24" s="1"/>
  <c r="S787" i="24"/>
  <c r="T787" i="24" s="1"/>
  <c r="S786" i="24"/>
  <c r="T786" i="24" s="1"/>
  <c r="S785" i="24"/>
  <c r="T785" i="24" s="1"/>
  <c r="U785" i="24" s="1"/>
  <c r="Z785" i="24" s="1"/>
  <c r="S784" i="24"/>
  <c r="T784" i="24" s="1"/>
  <c r="S783" i="24"/>
  <c r="T783" i="24" s="1"/>
  <c r="S782" i="24"/>
  <c r="T782" i="24" s="1"/>
  <c r="U782" i="24" s="1"/>
  <c r="Z782" i="24" s="1"/>
  <c r="S781" i="24"/>
  <c r="T781" i="24" s="1"/>
  <c r="S780" i="24"/>
  <c r="T780" i="24" s="1"/>
  <c r="U780" i="24" s="1"/>
  <c r="Z780" i="24" s="1"/>
  <c r="S779" i="24"/>
  <c r="T779" i="24" s="1"/>
  <c r="S778" i="24"/>
  <c r="T778" i="24" s="1"/>
  <c r="S777" i="24"/>
  <c r="T777" i="24" s="1"/>
  <c r="U777" i="24" s="1"/>
  <c r="Z777" i="24" s="1"/>
  <c r="S776" i="24"/>
  <c r="T776" i="24" s="1"/>
  <c r="S775" i="24"/>
  <c r="T775" i="24" s="1"/>
  <c r="S774" i="24"/>
  <c r="T774" i="24" s="1"/>
  <c r="S773" i="24"/>
  <c r="S772" i="24"/>
  <c r="T772" i="24" s="1"/>
  <c r="S771" i="24"/>
  <c r="T771" i="24" s="1"/>
  <c r="S770" i="24"/>
  <c r="T770" i="24" s="1"/>
  <c r="S769" i="24"/>
  <c r="T769" i="24" s="1"/>
  <c r="U769" i="24" s="1"/>
  <c r="Z769" i="24" s="1"/>
  <c r="S768" i="24"/>
  <c r="T768" i="24" s="1"/>
  <c r="S767" i="24"/>
  <c r="T767" i="24" s="1"/>
  <c r="S766" i="24"/>
  <c r="T766" i="24" s="1"/>
  <c r="U766" i="24" s="1"/>
  <c r="Z766" i="24" s="1"/>
  <c r="S765" i="24"/>
  <c r="T765" i="24" s="1"/>
  <c r="U765" i="24" s="1"/>
  <c r="Z765" i="24" s="1"/>
  <c r="S764" i="24"/>
  <c r="T764" i="24" s="1"/>
  <c r="S763" i="24"/>
  <c r="T763" i="24" s="1"/>
  <c r="S762" i="24"/>
  <c r="T762" i="24" s="1"/>
  <c r="U762" i="24" s="1"/>
  <c r="Z762" i="24" s="1"/>
  <c r="S761" i="24"/>
  <c r="S760" i="24"/>
  <c r="T760" i="24" s="1"/>
  <c r="S759" i="24"/>
  <c r="T759" i="24" s="1"/>
  <c r="S758" i="24"/>
  <c r="T758" i="24" s="1"/>
  <c r="U758" i="24" s="1"/>
  <c r="Z758" i="24" s="1"/>
  <c r="S757" i="24"/>
  <c r="T757" i="24" s="1"/>
  <c r="S756" i="24"/>
  <c r="T756" i="24" s="1"/>
  <c r="S755" i="24"/>
  <c r="T755" i="24" s="1"/>
  <c r="S754" i="24"/>
  <c r="T754" i="24" s="1"/>
  <c r="U754" i="24" s="1"/>
  <c r="Z754" i="24" s="1"/>
  <c r="S753" i="24"/>
  <c r="T753" i="24" s="1"/>
  <c r="S752" i="24"/>
  <c r="T752" i="24" s="1"/>
  <c r="S751" i="24"/>
  <c r="T751" i="24" s="1"/>
  <c r="S750" i="24"/>
  <c r="T750" i="24" s="1"/>
  <c r="S749" i="24"/>
  <c r="T749" i="24" s="1"/>
  <c r="S748" i="24"/>
  <c r="T748" i="24" s="1"/>
  <c r="U748" i="24" s="1"/>
  <c r="Z748" i="24" s="1"/>
  <c r="S747" i="24"/>
  <c r="T747" i="24" s="1"/>
  <c r="S746" i="24"/>
  <c r="T746" i="24" s="1"/>
  <c r="U746" i="24" s="1"/>
  <c r="Z746" i="24" s="1"/>
  <c r="S745" i="24"/>
  <c r="S744" i="24"/>
  <c r="T744" i="24" s="1"/>
  <c r="S743" i="24"/>
  <c r="T743" i="24" s="1"/>
  <c r="S742" i="24"/>
  <c r="T742" i="24" s="1"/>
  <c r="U742" i="24" s="1"/>
  <c r="Z742" i="24" s="1"/>
  <c r="S741" i="24"/>
  <c r="S740" i="24"/>
  <c r="T740" i="24" s="1"/>
  <c r="S739" i="24"/>
  <c r="T739" i="24" s="1"/>
  <c r="S738" i="24"/>
  <c r="T738" i="24" s="1"/>
  <c r="U738" i="24" s="1"/>
  <c r="Z738" i="24" s="1"/>
  <c r="S737" i="24"/>
  <c r="T737" i="24" s="1"/>
  <c r="U737" i="24" s="1"/>
  <c r="Z737" i="24" s="1"/>
  <c r="S736" i="24"/>
  <c r="T736" i="24" s="1"/>
  <c r="S735" i="24"/>
  <c r="T735" i="24" s="1"/>
  <c r="S734" i="24"/>
  <c r="T734" i="24" s="1"/>
  <c r="U734" i="24" s="1"/>
  <c r="Z734" i="24" s="1"/>
  <c r="S733" i="24"/>
  <c r="S732" i="24"/>
  <c r="T732" i="24" s="1"/>
  <c r="U732" i="24" s="1"/>
  <c r="Z732" i="24" s="1"/>
  <c r="S731" i="24"/>
  <c r="T731" i="24" s="1"/>
  <c r="S730" i="24"/>
  <c r="T730" i="24" s="1"/>
  <c r="S729" i="24"/>
  <c r="S728" i="24"/>
  <c r="T728" i="24" s="1"/>
  <c r="U728" i="24" s="1"/>
  <c r="Z728" i="24" s="1"/>
  <c r="S727" i="24"/>
  <c r="T727" i="24" s="1"/>
  <c r="S726" i="24"/>
  <c r="T726" i="24" s="1"/>
  <c r="S725" i="24"/>
  <c r="T725" i="24" s="1"/>
  <c r="U725" i="24" s="1"/>
  <c r="Z725" i="24" s="1"/>
  <c r="S724" i="24"/>
  <c r="T724" i="24" s="1"/>
  <c r="U724" i="24" s="1"/>
  <c r="Z724" i="24" s="1"/>
  <c r="S723" i="24"/>
  <c r="T723" i="24" s="1"/>
  <c r="S722" i="24"/>
  <c r="T722" i="24" s="1"/>
  <c r="S721" i="24"/>
  <c r="S720" i="24"/>
  <c r="T720" i="24" s="1"/>
  <c r="U720" i="24" s="1"/>
  <c r="Z720" i="24" s="1"/>
  <c r="S719" i="24"/>
  <c r="T719" i="24" s="1"/>
  <c r="S718" i="24"/>
  <c r="T718" i="24" s="1"/>
  <c r="S717" i="24"/>
  <c r="T717" i="24" s="1"/>
  <c r="S716" i="24"/>
  <c r="T716" i="24" s="1"/>
  <c r="U716" i="24" s="1"/>
  <c r="Z716" i="24" s="1"/>
  <c r="S715" i="24"/>
  <c r="T715" i="24" s="1"/>
  <c r="S714" i="24"/>
  <c r="T714" i="24" s="1"/>
  <c r="U714" i="24" s="1"/>
  <c r="Z714" i="24" s="1"/>
  <c r="S713" i="24"/>
  <c r="T713" i="24" s="1"/>
  <c r="S712" i="24"/>
  <c r="T712" i="24" s="1"/>
  <c r="S711" i="24"/>
  <c r="T711" i="24" s="1"/>
  <c r="S710" i="24"/>
  <c r="T710" i="24" s="1"/>
  <c r="U710" i="24" s="1"/>
  <c r="Z710" i="24" s="1"/>
  <c r="S709" i="24"/>
  <c r="T709" i="24" s="1"/>
  <c r="U709" i="24" s="1"/>
  <c r="Z709" i="24" s="1"/>
  <c r="S708" i="24"/>
  <c r="T708" i="24" s="1"/>
  <c r="U708" i="24" s="1"/>
  <c r="Z708" i="24" s="1"/>
  <c r="S707" i="24"/>
  <c r="T707" i="24" s="1"/>
  <c r="S706" i="24"/>
  <c r="T706" i="24" s="1"/>
  <c r="U706" i="24" s="1"/>
  <c r="Z706" i="24" s="1"/>
  <c r="S705" i="24"/>
  <c r="T705" i="24" s="1"/>
  <c r="S704" i="24"/>
  <c r="T704" i="24" s="1"/>
  <c r="U704" i="24" s="1"/>
  <c r="Z704" i="24" s="1"/>
  <c r="S703" i="24"/>
  <c r="T703" i="24" s="1"/>
  <c r="S702" i="24"/>
  <c r="T702" i="24" s="1"/>
  <c r="U702" i="24" s="1"/>
  <c r="Z702" i="24" s="1"/>
  <c r="S701" i="24"/>
  <c r="S700" i="24"/>
  <c r="T700" i="24" s="1"/>
  <c r="S699" i="24"/>
  <c r="T699" i="24" s="1"/>
  <c r="S698" i="24"/>
  <c r="T698" i="24" s="1"/>
  <c r="S697" i="24"/>
  <c r="T697" i="24" s="1"/>
  <c r="S696" i="24"/>
  <c r="T696" i="24" s="1"/>
  <c r="U696" i="24" s="1"/>
  <c r="Z696" i="24" s="1"/>
  <c r="S695" i="24"/>
  <c r="T695" i="24" s="1"/>
  <c r="S694" i="24"/>
  <c r="T694" i="24" s="1"/>
  <c r="U609" i="24"/>
  <c r="Z609" i="24" s="1"/>
  <c r="U617" i="24"/>
  <c r="Z617" i="24" s="1"/>
  <c r="U485" i="24"/>
  <c r="Z485" i="24" s="1"/>
  <c r="U497" i="24"/>
  <c r="Z497" i="24" s="1"/>
  <c r="U360" i="24"/>
  <c r="Z360" i="24" s="1"/>
  <c r="U400" i="24"/>
  <c r="Z400" i="24" s="1"/>
  <c r="U440" i="24"/>
  <c r="Z440" i="24" s="1"/>
  <c r="U448" i="24"/>
  <c r="Z448" i="24" s="1"/>
  <c r="U456" i="24"/>
  <c r="Z456" i="24" s="1"/>
  <c r="U212" i="24"/>
  <c r="Z212" i="24" s="1"/>
  <c r="U232" i="24"/>
  <c r="Z232" i="24" s="1"/>
  <c r="U248" i="24"/>
  <c r="Z248" i="24" s="1"/>
  <c r="U264" i="24"/>
  <c r="Z264" i="24" s="1"/>
  <c r="U284" i="24"/>
  <c r="Z284" i="24" s="1"/>
  <c r="U316" i="24"/>
  <c r="Z316" i="24" s="1"/>
  <c r="U2" i="24"/>
  <c r="Z2" i="24" s="1"/>
  <c r="U35" i="24"/>
  <c r="Z35" i="24" s="1"/>
  <c r="U53" i="24"/>
  <c r="Z53" i="24" s="1"/>
  <c r="U66" i="24"/>
  <c r="Z66" i="24" s="1"/>
  <c r="U75" i="24"/>
  <c r="Z75" i="24" s="1"/>
  <c r="U99" i="24"/>
  <c r="Z99" i="24" s="1"/>
  <c r="U102" i="24"/>
  <c r="Z102" i="24" s="1"/>
  <c r="U131" i="24"/>
  <c r="Z131" i="24" s="1"/>
  <c r="U170" i="24"/>
  <c r="Z170" i="24" s="1"/>
  <c r="U190" i="24"/>
  <c r="Z190" i="24" s="1"/>
  <c r="U19" i="24"/>
  <c r="Z19" i="24" s="1"/>
  <c r="U171" i="24"/>
  <c r="Z171" i="24" s="1"/>
  <c r="S693" i="24"/>
  <c r="T693" i="24" s="1"/>
  <c r="U549" i="24"/>
  <c r="Z549" i="24" s="1"/>
  <c r="U389" i="24"/>
  <c r="Z389" i="24" s="1"/>
  <c r="U453" i="24"/>
  <c r="Z453" i="24" s="1"/>
  <c r="U235" i="24"/>
  <c r="Z235" i="24" s="1"/>
  <c r="U236" i="24"/>
  <c r="Z236" i="24" s="1"/>
  <c r="U251" i="24"/>
  <c r="Z251" i="24" s="1"/>
  <c r="U252" i="24"/>
  <c r="Z252" i="24" s="1"/>
  <c r="U267" i="24"/>
  <c r="Z267" i="24" s="1"/>
  <c r="U268" i="24"/>
  <c r="Z268" i="24" s="1"/>
  <c r="U279" i="24"/>
  <c r="Z279" i="24" s="1"/>
  <c r="U280" i="24"/>
  <c r="Z280" i="24" s="1"/>
  <c r="U315" i="24"/>
  <c r="Z315" i="24" s="1"/>
  <c r="U330" i="24"/>
  <c r="Z330" i="24" s="1"/>
  <c r="U6" i="24"/>
  <c r="Z6" i="24" s="1"/>
  <c r="U22" i="24"/>
  <c r="Z22" i="24" s="1"/>
  <c r="U46" i="24"/>
  <c r="Z46" i="24" s="1"/>
  <c r="U70" i="24"/>
  <c r="Z70" i="24" s="1"/>
  <c r="U86" i="24"/>
  <c r="Z86" i="24" s="1"/>
  <c r="U106" i="24"/>
  <c r="Z106" i="24" s="1"/>
  <c r="U126" i="24"/>
  <c r="Z126" i="24" s="1"/>
  <c r="U146" i="24"/>
  <c r="Z146" i="24" s="1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708" i="23"/>
  <c r="L709" i="23"/>
  <c r="L710" i="23"/>
  <c r="L711" i="23"/>
  <c r="L712" i="23"/>
  <c r="L713" i="23"/>
  <c r="L714" i="23"/>
  <c r="L715" i="23"/>
  <c r="L716" i="23"/>
  <c r="L717" i="23"/>
  <c r="L718" i="23"/>
  <c r="L719" i="23"/>
  <c r="L720" i="23"/>
  <c r="L721" i="23"/>
  <c r="L722" i="23"/>
  <c r="L723" i="23"/>
  <c r="L724" i="23"/>
  <c r="L725" i="23"/>
  <c r="L726" i="23"/>
  <c r="L727" i="23"/>
  <c r="L728" i="23"/>
  <c r="L729" i="23"/>
  <c r="L730" i="23"/>
  <c r="L731" i="23"/>
  <c r="L732" i="23"/>
  <c r="L733" i="23"/>
  <c r="L734" i="23"/>
  <c r="L735" i="23"/>
  <c r="L736" i="23"/>
  <c r="L737" i="23"/>
  <c r="L738" i="23"/>
  <c r="L739" i="23"/>
  <c r="L740" i="23"/>
  <c r="L741" i="23"/>
  <c r="L742" i="23"/>
  <c r="L743" i="23"/>
  <c r="L744" i="23"/>
  <c r="L745" i="23"/>
  <c r="L746" i="23"/>
  <c r="L747" i="23"/>
  <c r="L748" i="23"/>
  <c r="L749" i="23"/>
  <c r="L750" i="23"/>
  <c r="L751" i="23"/>
  <c r="L752" i="23"/>
  <c r="L753" i="23"/>
  <c r="L754" i="23"/>
  <c r="L755" i="23"/>
  <c r="L756" i="23"/>
  <c r="L757" i="23"/>
  <c r="L758" i="23"/>
  <c r="L759" i="23"/>
  <c r="L760" i="23"/>
  <c r="L761" i="23"/>
  <c r="L762" i="23"/>
  <c r="L763" i="23"/>
  <c r="L764" i="23"/>
  <c r="L765" i="23"/>
  <c r="L766" i="23"/>
  <c r="L767" i="23"/>
  <c r="L768" i="23"/>
  <c r="L769" i="23"/>
  <c r="L770" i="23"/>
  <c r="L771" i="23"/>
  <c r="L772" i="23"/>
  <c r="L773" i="23"/>
  <c r="L774" i="23"/>
  <c r="L775" i="23"/>
  <c r="L776" i="23"/>
  <c r="L777" i="23"/>
  <c r="L778" i="23"/>
  <c r="L779" i="23"/>
  <c r="L780" i="23"/>
  <c r="L781" i="23"/>
  <c r="L782" i="23"/>
  <c r="L783" i="23"/>
  <c r="L784" i="23"/>
  <c r="L785" i="23"/>
  <c r="L786" i="23"/>
  <c r="L787" i="23"/>
  <c r="L788" i="23"/>
  <c r="L789" i="23"/>
  <c r="L790" i="23"/>
  <c r="L791" i="23"/>
  <c r="L792" i="23"/>
  <c r="L793" i="23"/>
  <c r="L794" i="23"/>
  <c r="L795" i="23"/>
  <c r="L796" i="23"/>
  <c r="L797" i="23"/>
  <c r="L798" i="23"/>
  <c r="L799" i="23"/>
  <c r="L800" i="23"/>
  <c r="L801" i="23"/>
  <c r="L802" i="23"/>
  <c r="L803" i="23"/>
  <c r="L804" i="23"/>
  <c r="L805" i="23"/>
  <c r="L806" i="23"/>
  <c r="L807" i="23"/>
  <c r="L808" i="23"/>
  <c r="L809" i="23"/>
  <c r="L810" i="23"/>
  <c r="L811" i="23"/>
  <c r="L812" i="23"/>
  <c r="L813" i="23"/>
  <c r="L814" i="23"/>
  <c r="L815" i="23"/>
  <c r="L816" i="23"/>
  <c r="L817" i="23"/>
  <c r="L818" i="23"/>
  <c r="L819" i="23"/>
  <c r="L820" i="23"/>
  <c r="L821" i="23"/>
  <c r="L822" i="23"/>
  <c r="L823" i="23"/>
  <c r="L824" i="23"/>
  <c r="L825" i="23"/>
  <c r="L826" i="23"/>
  <c r="L827" i="23"/>
  <c r="L828" i="23"/>
  <c r="L829" i="23"/>
  <c r="L830" i="23"/>
  <c r="L831" i="23"/>
  <c r="L832" i="23"/>
  <c r="L833" i="23"/>
  <c r="L834" i="23"/>
  <c r="L835" i="23"/>
  <c r="L836" i="23"/>
  <c r="L837" i="23"/>
  <c r="L838" i="23"/>
  <c r="L839" i="23"/>
  <c r="L840" i="23"/>
  <c r="L841" i="23"/>
  <c r="L842" i="23"/>
  <c r="L843" i="23"/>
  <c r="L844" i="23"/>
  <c r="L845" i="23"/>
  <c r="L846" i="23"/>
  <c r="L847" i="23"/>
  <c r="L848" i="23"/>
  <c r="L849" i="23"/>
  <c r="L850" i="23"/>
  <c r="L851" i="23"/>
  <c r="L852" i="23"/>
  <c r="L853" i="23"/>
  <c r="L854" i="23"/>
  <c r="L855" i="23"/>
  <c r="L856" i="23"/>
  <c r="L857" i="23"/>
  <c r="L858" i="23"/>
  <c r="L859" i="23"/>
  <c r="L860" i="23"/>
  <c r="L861" i="23"/>
  <c r="L862" i="23"/>
  <c r="L863" i="23"/>
  <c r="L864" i="23"/>
  <c r="L865" i="23"/>
  <c r="L866" i="23"/>
  <c r="L867" i="23"/>
  <c r="L868" i="23"/>
  <c r="L869" i="23"/>
  <c r="L870" i="23"/>
  <c r="L871" i="23"/>
  <c r="L872" i="23"/>
  <c r="L873" i="23"/>
  <c r="L874" i="23"/>
  <c r="L875" i="23"/>
  <c r="L876" i="23"/>
  <c r="L877" i="23"/>
  <c r="L878" i="23"/>
  <c r="L879" i="23"/>
  <c r="L880" i="23"/>
  <c r="L881" i="23"/>
  <c r="L882" i="23"/>
  <c r="L883" i="23"/>
  <c r="L884" i="23"/>
  <c r="L885" i="23"/>
  <c r="L886" i="23"/>
  <c r="L887" i="23"/>
  <c r="L888" i="23"/>
  <c r="L889" i="23"/>
  <c r="L890" i="23"/>
  <c r="L891" i="23"/>
  <c r="L892" i="23"/>
  <c r="L893" i="23"/>
  <c r="L894" i="23"/>
  <c r="L895" i="23"/>
  <c r="L896" i="23"/>
  <c r="L897" i="23"/>
  <c r="L898" i="23"/>
  <c r="L899" i="23"/>
  <c r="L900" i="23"/>
  <c r="L901" i="23"/>
  <c r="L902" i="23"/>
  <c r="L903" i="23"/>
  <c r="L904" i="23"/>
  <c r="L905" i="23"/>
  <c r="L906" i="23"/>
  <c r="L907" i="23"/>
  <c r="L908" i="23"/>
  <c r="L909" i="23"/>
  <c r="L910" i="23"/>
  <c r="L911" i="23"/>
  <c r="L912" i="23"/>
  <c r="L913" i="23"/>
  <c r="L914" i="23"/>
  <c r="L915" i="23"/>
  <c r="L916" i="23"/>
  <c r="L917" i="23"/>
  <c r="L918" i="23"/>
  <c r="L919" i="23"/>
  <c r="L920" i="23"/>
  <c r="L921" i="23"/>
  <c r="L922" i="23"/>
  <c r="L923" i="23"/>
  <c r="L924" i="23"/>
  <c r="L925" i="23"/>
  <c r="L926" i="23"/>
  <c r="L927" i="23"/>
  <c r="L928" i="23"/>
  <c r="L929" i="23"/>
  <c r="L930" i="23"/>
  <c r="L931" i="23"/>
  <c r="L932" i="23"/>
  <c r="L933" i="23"/>
  <c r="L934" i="23"/>
  <c r="L935" i="23"/>
  <c r="L936" i="23"/>
  <c r="L937" i="23"/>
  <c r="L938" i="23"/>
  <c r="L939" i="23"/>
  <c r="L940" i="23"/>
  <c r="L941" i="23"/>
  <c r="L942" i="23"/>
  <c r="L943" i="23"/>
  <c r="L944" i="23"/>
  <c r="L945" i="23"/>
  <c r="L946" i="23"/>
  <c r="L947" i="23"/>
  <c r="L948" i="23"/>
  <c r="L949" i="23"/>
  <c r="L950" i="23"/>
  <c r="L951" i="23"/>
  <c r="L952" i="23"/>
  <c r="L953" i="23"/>
  <c r="L954" i="23"/>
  <c r="L955" i="23"/>
  <c r="L956" i="23"/>
  <c r="L957" i="23"/>
  <c r="L958" i="23"/>
  <c r="L959" i="23"/>
  <c r="L960" i="23"/>
  <c r="L961" i="23"/>
  <c r="L962" i="23"/>
  <c r="L963" i="23"/>
  <c r="L964" i="23"/>
  <c r="L965" i="23"/>
  <c r="L966" i="23"/>
  <c r="L967" i="23"/>
  <c r="L968" i="23"/>
  <c r="L969" i="23"/>
  <c r="L970" i="23"/>
  <c r="L971" i="23"/>
  <c r="L972" i="23"/>
  <c r="L973" i="23"/>
  <c r="L974" i="23"/>
  <c r="L975" i="23"/>
  <c r="L976" i="23"/>
  <c r="L977" i="23"/>
  <c r="L978" i="23"/>
  <c r="L979" i="23"/>
  <c r="L980" i="23"/>
  <c r="L981" i="23"/>
  <c r="L982" i="23"/>
  <c r="L983" i="23"/>
  <c r="L984" i="23"/>
  <c r="L985" i="23"/>
  <c r="L986" i="23"/>
  <c r="L987" i="23"/>
  <c r="L988" i="23"/>
  <c r="L989" i="23"/>
  <c r="L990" i="23"/>
  <c r="L991" i="23"/>
  <c r="L992" i="23"/>
  <c r="L993" i="23"/>
  <c r="L994" i="23"/>
  <c r="L995" i="23"/>
  <c r="L996" i="23"/>
  <c r="L997" i="23"/>
  <c r="L998" i="23"/>
  <c r="L999" i="23"/>
  <c r="L1000" i="23"/>
  <c r="L1001" i="23"/>
  <c r="L1002" i="23"/>
  <c r="L1003" i="23"/>
  <c r="L1004" i="23"/>
  <c r="L1005" i="23"/>
  <c r="L1006" i="23"/>
  <c r="L1007" i="23"/>
  <c r="L1008" i="23"/>
  <c r="L1009" i="23"/>
  <c r="L1010" i="23"/>
  <c r="L1011" i="23"/>
  <c r="L1012" i="23"/>
  <c r="L1013" i="23"/>
  <c r="L1014" i="23"/>
  <c r="L1015" i="23"/>
  <c r="L1016" i="23"/>
  <c r="L1017" i="23"/>
  <c r="L1018" i="23"/>
  <c r="L1019" i="23"/>
  <c r="L1020" i="23"/>
  <c r="L1021" i="23"/>
  <c r="L1022" i="23"/>
  <c r="L1023" i="23"/>
  <c r="L1024" i="23"/>
  <c r="L1025" i="23"/>
  <c r="L1026" i="23"/>
  <c r="L1027" i="23"/>
  <c r="L1028" i="23"/>
  <c r="L1029" i="23"/>
  <c r="L1030" i="23"/>
  <c r="L1031" i="23"/>
  <c r="L1032" i="23"/>
  <c r="L1033" i="23"/>
  <c r="L1034" i="23"/>
  <c r="L1035" i="23"/>
  <c r="L1036" i="23"/>
  <c r="L1037" i="23"/>
  <c r="L1038" i="23"/>
  <c r="L1039" i="23"/>
  <c r="L1040" i="23"/>
  <c r="L1041" i="23"/>
  <c r="L1042" i="23"/>
  <c r="L1043" i="23"/>
  <c r="L1044" i="23"/>
  <c r="L1045" i="23"/>
  <c r="L1046" i="23"/>
  <c r="L1047" i="23"/>
  <c r="L1048" i="23"/>
  <c r="L1049" i="23"/>
  <c r="L1050" i="23"/>
  <c r="L1051" i="23"/>
  <c r="L1052" i="23"/>
  <c r="L1053" i="23"/>
  <c r="L1054" i="23"/>
  <c r="L1055" i="23"/>
  <c r="L1056" i="23"/>
  <c r="L1057" i="23"/>
  <c r="L1058" i="23"/>
  <c r="L1059" i="23"/>
  <c r="L1060" i="23"/>
  <c r="L1061" i="23"/>
  <c r="L1062" i="23"/>
  <c r="L1063" i="23"/>
  <c r="L1064" i="23"/>
  <c r="L1065" i="23"/>
  <c r="L1066" i="23"/>
  <c r="L1067" i="23"/>
  <c r="L1068" i="23"/>
  <c r="L1069" i="23"/>
  <c r="L1070" i="23"/>
  <c r="L1071" i="23"/>
  <c r="L1072" i="23"/>
  <c r="L1073" i="23"/>
  <c r="L1074" i="23"/>
  <c r="L1075" i="23"/>
  <c r="L1076" i="23"/>
  <c r="L1077" i="23"/>
  <c r="L1078" i="23"/>
  <c r="L1079" i="23"/>
  <c r="L1080" i="23"/>
  <c r="L1081" i="23"/>
  <c r="L1082" i="23"/>
  <c r="L1083" i="23"/>
  <c r="L1084" i="23"/>
  <c r="L1085" i="23"/>
  <c r="L1086" i="23"/>
  <c r="L1087" i="23"/>
  <c r="L1088" i="23"/>
  <c r="L1089" i="23"/>
  <c r="L1090" i="23"/>
  <c r="L1091" i="23"/>
  <c r="L1092" i="23"/>
  <c r="L1093" i="23"/>
  <c r="L1094" i="23"/>
  <c r="L1095" i="23"/>
  <c r="L1096" i="23"/>
  <c r="L1097" i="23"/>
  <c r="L1098" i="23"/>
  <c r="L1099" i="23"/>
  <c r="L1100" i="23"/>
  <c r="L1101" i="23"/>
  <c r="L1102" i="23"/>
  <c r="L1103" i="23"/>
  <c r="L1104" i="23"/>
  <c r="L1105" i="23"/>
  <c r="L1106" i="23"/>
  <c r="L1107" i="23"/>
  <c r="L1108" i="23"/>
  <c r="L1109" i="23"/>
  <c r="L1110" i="23"/>
  <c r="L1111" i="23"/>
  <c r="L1112" i="23"/>
  <c r="L1113" i="23"/>
  <c r="L1114" i="23"/>
  <c r="L1115" i="23"/>
  <c r="L1116" i="23"/>
  <c r="L1117" i="23"/>
  <c r="L1118" i="23"/>
  <c r="L1119" i="23"/>
  <c r="L1120" i="23"/>
  <c r="L1121" i="23"/>
  <c r="L1122" i="23"/>
  <c r="L1123" i="23"/>
  <c r="L1124" i="23"/>
  <c r="L1125" i="23"/>
  <c r="L1126" i="23"/>
  <c r="L1127" i="23"/>
  <c r="L1128" i="23"/>
  <c r="L1129" i="23"/>
  <c r="L1130" i="23"/>
  <c r="L1131" i="23"/>
  <c r="L1132" i="23"/>
  <c r="L1133" i="23"/>
  <c r="L1134" i="23"/>
  <c r="L1135" i="23"/>
  <c r="L1136" i="23"/>
  <c r="L1137" i="23"/>
  <c r="L1138" i="23"/>
  <c r="L1139" i="23"/>
  <c r="L1140" i="23"/>
  <c r="L1141" i="23"/>
  <c r="L1142" i="23"/>
  <c r="L1143" i="23"/>
  <c r="L1144" i="23"/>
  <c r="L1145" i="23"/>
  <c r="L1146" i="23"/>
  <c r="L1147" i="23"/>
  <c r="L1148" i="23"/>
  <c r="L1149" i="23"/>
  <c r="L1150" i="23"/>
  <c r="L1151" i="23"/>
  <c r="L1152" i="23"/>
  <c r="L1153" i="23"/>
  <c r="L1154" i="23"/>
  <c r="L1155" i="23"/>
  <c r="L1156" i="23"/>
  <c r="L1157" i="23"/>
  <c r="L1158" i="23"/>
  <c r="L1159" i="23"/>
  <c r="L1160" i="23"/>
  <c r="L1161" i="23"/>
  <c r="L1162" i="23"/>
  <c r="L1163" i="23"/>
  <c r="L1164" i="23"/>
  <c r="L1165" i="23"/>
  <c r="L1166" i="23"/>
  <c r="L1167" i="23"/>
  <c r="L1168" i="23"/>
  <c r="L1169" i="23"/>
  <c r="L1170" i="23"/>
  <c r="L1171" i="23"/>
  <c r="L1172" i="23"/>
  <c r="L1173" i="23"/>
  <c r="L1174" i="23"/>
  <c r="L1175" i="23"/>
  <c r="L1176" i="23"/>
  <c r="L1177" i="23"/>
  <c r="L1178" i="23"/>
  <c r="L1179" i="23"/>
  <c r="L1180" i="23"/>
  <c r="L1181" i="23"/>
  <c r="L1182" i="23"/>
  <c r="L1183" i="23"/>
  <c r="L1184" i="23"/>
  <c r="L1185" i="23"/>
  <c r="L1186" i="23"/>
  <c r="L1187" i="23"/>
  <c r="L1188" i="23"/>
  <c r="L1189" i="23"/>
  <c r="L1190" i="23"/>
  <c r="L1191" i="23"/>
  <c r="L1192" i="23"/>
  <c r="L1193" i="23"/>
  <c r="L1194" i="23"/>
  <c r="L1195" i="23"/>
  <c r="L1196" i="23"/>
  <c r="L1197" i="23"/>
  <c r="L1198" i="23"/>
  <c r="L1199" i="23"/>
  <c r="L1200" i="23"/>
  <c r="L1201" i="23"/>
  <c r="L1202" i="23"/>
  <c r="L1203" i="23"/>
  <c r="L1204" i="23"/>
  <c r="L1205" i="23"/>
  <c r="L1206" i="23"/>
  <c r="L1207" i="23"/>
  <c r="L1208" i="23"/>
  <c r="L1209" i="23"/>
  <c r="L1210" i="23"/>
  <c r="L1211" i="23"/>
  <c r="L1212" i="23"/>
  <c r="L1213" i="23"/>
  <c r="L1214" i="23"/>
  <c r="L1215" i="23"/>
  <c r="L1216" i="23"/>
  <c r="L1217" i="23"/>
  <c r="L1218" i="23"/>
  <c r="L1219" i="23"/>
  <c r="L1220" i="23"/>
  <c r="L1221" i="23"/>
  <c r="L1222" i="23"/>
  <c r="L1223" i="23"/>
  <c r="L1224" i="23"/>
  <c r="L1225" i="23"/>
  <c r="L1226" i="23"/>
  <c r="L1227" i="23"/>
  <c r="L1228" i="23"/>
  <c r="L1229" i="23"/>
  <c r="L1230" i="23"/>
  <c r="L1231" i="23"/>
  <c r="L1232" i="23"/>
  <c r="L1233" i="23"/>
  <c r="L1234" i="23"/>
  <c r="L1235" i="23"/>
  <c r="L1236" i="23"/>
  <c r="L1237" i="23"/>
  <c r="L1238" i="23"/>
  <c r="L1239" i="23"/>
  <c r="L1240" i="23"/>
  <c r="L1241" i="23"/>
  <c r="L1242" i="23"/>
  <c r="L1243" i="23"/>
  <c r="L1244" i="23"/>
  <c r="L1245" i="23"/>
  <c r="L1246" i="23"/>
  <c r="L1247" i="23"/>
  <c r="L1248" i="23"/>
  <c r="L1249" i="23"/>
  <c r="L1250" i="23"/>
  <c r="L1251" i="23"/>
  <c r="L1252" i="23"/>
  <c r="L1253" i="23"/>
  <c r="L1254" i="23"/>
  <c r="L1255" i="23"/>
  <c r="L1256" i="23"/>
  <c r="L1257" i="23"/>
  <c r="L1258" i="23"/>
  <c r="L1259" i="23"/>
  <c r="L1260" i="23"/>
  <c r="L1261" i="23"/>
  <c r="L1262" i="23"/>
  <c r="L1263" i="23"/>
  <c r="L1264" i="23"/>
  <c r="L1265" i="23"/>
  <c r="L1266" i="23"/>
  <c r="L1267" i="23"/>
  <c r="L1268" i="23"/>
  <c r="L1269" i="23"/>
  <c r="L1270" i="23"/>
  <c r="L1271" i="23"/>
  <c r="L1272" i="23"/>
  <c r="L1273" i="23"/>
  <c r="L1274" i="23"/>
  <c r="L1275" i="23"/>
  <c r="L1276" i="23"/>
  <c r="L1277" i="23"/>
  <c r="L1278" i="23"/>
  <c r="L1279" i="23"/>
  <c r="L1280" i="23"/>
  <c r="L1281" i="23"/>
  <c r="L1282" i="23"/>
  <c r="L1283" i="23"/>
  <c r="L1284" i="23"/>
  <c r="L1285" i="23"/>
  <c r="L1286" i="23"/>
  <c r="L1287" i="23"/>
  <c r="L1288" i="23"/>
  <c r="L1289" i="23"/>
  <c r="L1290" i="23"/>
  <c r="L1291" i="23"/>
  <c r="L1292" i="23"/>
  <c r="L1293" i="23"/>
  <c r="L1294" i="23"/>
  <c r="L1295" i="23"/>
  <c r="L1296" i="23"/>
  <c r="L1297" i="23"/>
  <c r="L1298" i="23"/>
  <c r="L1299" i="23"/>
  <c r="L1300" i="23"/>
  <c r="L1301" i="23"/>
  <c r="L1302" i="23"/>
  <c r="L1303" i="23"/>
  <c r="L1304" i="23"/>
  <c r="L1305" i="23"/>
  <c r="L1306" i="23"/>
  <c r="L1307" i="23"/>
  <c r="L1308" i="23"/>
  <c r="L1309" i="23"/>
  <c r="L1310" i="23"/>
  <c r="L1311" i="23"/>
  <c r="L1312" i="23"/>
  <c r="L1313" i="23"/>
  <c r="L1314" i="23"/>
  <c r="L1315" i="23"/>
  <c r="L1316" i="23"/>
  <c r="L1317" i="23"/>
  <c r="L1318" i="23"/>
  <c r="L1319" i="23"/>
  <c r="L1320" i="23"/>
  <c r="L1321" i="23"/>
  <c r="L1322" i="23"/>
  <c r="L1323" i="23"/>
  <c r="L1324" i="23"/>
  <c r="L1325" i="23"/>
  <c r="L1326" i="23"/>
  <c r="L1327" i="23"/>
  <c r="L1328" i="23"/>
  <c r="L1329" i="23"/>
  <c r="L1330" i="23"/>
  <c r="L1331" i="23"/>
  <c r="L1332" i="23"/>
  <c r="L1333" i="23"/>
  <c r="L1334" i="23"/>
  <c r="L1335" i="23"/>
  <c r="L1336" i="23"/>
  <c r="L1337" i="23"/>
  <c r="L1338" i="23"/>
  <c r="L1339" i="23"/>
  <c r="L1340" i="23"/>
  <c r="L1341" i="23"/>
  <c r="L1342" i="23"/>
  <c r="L1343" i="23"/>
  <c r="L1344" i="23"/>
  <c r="L1345" i="23"/>
  <c r="L1346" i="23"/>
  <c r="L1347" i="23"/>
  <c r="L1348" i="23"/>
  <c r="L1349" i="23"/>
  <c r="L1350" i="23"/>
  <c r="L1351" i="23"/>
  <c r="L1352" i="23"/>
  <c r="L1353" i="23"/>
  <c r="L1354" i="23"/>
  <c r="L1355" i="23"/>
  <c r="L1356" i="23"/>
  <c r="L1357" i="23"/>
  <c r="L1358" i="23"/>
  <c r="L1359" i="23"/>
  <c r="L1360" i="23"/>
  <c r="L1361" i="23"/>
  <c r="L1362" i="23"/>
  <c r="L1363" i="23"/>
  <c r="L1364" i="23"/>
  <c r="L1365" i="23"/>
  <c r="L1366" i="23"/>
  <c r="L1367" i="23"/>
  <c r="L1368" i="23"/>
  <c r="L1369" i="23"/>
  <c r="L1370" i="23"/>
  <c r="L1371" i="23"/>
  <c r="L1372" i="23"/>
  <c r="L1373" i="23"/>
  <c r="L1374" i="23"/>
  <c r="L1375" i="23"/>
  <c r="L1376" i="23"/>
  <c r="L1377" i="23"/>
  <c r="L1378" i="23"/>
  <c r="L1379" i="23"/>
  <c r="L1380" i="23"/>
  <c r="L1381" i="23"/>
  <c r="L1382" i="23"/>
  <c r="L1383" i="23"/>
  <c r="L1384" i="23"/>
  <c r="L1385" i="23"/>
  <c r="L1386" i="23"/>
  <c r="L1387" i="23"/>
  <c r="L1388" i="23"/>
  <c r="L1389" i="23"/>
  <c r="L1390" i="23"/>
  <c r="L1391" i="23"/>
  <c r="L1392" i="23"/>
  <c r="L1393" i="23"/>
  <c r="L1394" i="23"/>
  <c r="L1395" i="23"/>
  <c r="L1396" i="23"/>
  <c r="L1397" i="23"/>
  <c r="L1398" i="23"/>
  <c r="L1399" i="23"/>
  <c r="L1400" i="23"/>
  <c r="L1401" i="23"/>
  <c r="L1402" i="23"/>
  <c r="L1403" i="23"/>
  <c r="L1404" i="23"/>
  <c r="L1405" i="23"/>
  <c r="L1406" i="23"/>
  <c r="L1407" i="23"/>
  <c r="L1408" i="23"/>
  <c r="L1409" i="23"/>
  <c r="L1410" i="23"/>
  <c r="L1411" i="23"/>
  <c r="L1412" i="23"/>
  <c r="L1413" i="23"/>
  <c r="L1414" i="23"/>
  <c r="L1415" i="23"/>
  <c r="L1416" i="23"/>
  <c r="L1417" i="23"/>
  <c r="L1418" i="23"/>
  <c r="L1419" i="23"/>
  <c r="L1420" i="23"/>
  <c r="L1421" i="23"/>
  <c r="L1422" i="23"/>
  <c r="L1423" i="23"/>
  <c r="L1424" i="23"/>
  <c r="L1425" i="23"/>
  <c r="L1426" i="23"/>
  <c r="L1427" i="23"/>
  <c r="L1428" i="23"/>
  <c r="L1429" i="23"/>
  <c r="L1430" i="23"/>
  <c r="L1431" i="23"/>
  <c r="L1432" i="23"/>
  <c r="L1433" i="23"/>
  <c r="L1434" i="23"/>
  <c r="L1435" i="23"/>
  <c r="L1436" i="23"/>
  <c r="L1437" i="23"/>
  <c r="L1438" i="23"/>
  <c r="L1439" i="23"/>
  <c r="L1440" i="23"/>
  <c r="L1441" i="23"/>
  <c r="L1442" i="23"/>
  <c r="L1443" i="23"/>
  <c r="L1444" i="23"/>
  <c r="L1445" i="23"/>
  <c r="L1446" i="23"/>
  <c r="L1447" i="23"/>
  <c r="L1448" i="23"/>
  <c r="L1449" i="23"/>
  <c r="L1450" i="23"/>
  <c r="L1451" i="23"/>
  <c r="L1452" i="23"/>
  <c r="L1453" i="23"/>
  <c r="L1454" i="23"/>
  <c r="L1455" i="23"/>
  <c r="L1456" i="23"/>
  <c r="L1457" i="23"/>
  <c r="L1458" i="23"/>
  <c r="L1459" i="23"/>
  <c r="L1460" i="23"/>
  <c r="L1461" i="23"/>
  <c r="L1462" i="23"/>
  <c r="L1463" i="23"/>
  <c r="L1464" i="23"/>
  <c r="L1465" i="23"/>
  <c r="L1466" i="23"/>
  <c r="L1467" i="23"/>
  <c r="L1468" i="23"/>
  <c r="L1469" i="23"/>
  <c r="L1470" i="23"/>
  <c r="L1471" i="23"/>
  <c r="L1472" i="23"/>
  <c r="L1473" i="23"/>
  <c r="L1474" i="23"/>
  <c r="L1475" i="23"/>
  <c r="L1476" i="23"/>
  <c r="L1477" i="23"/>
  <c r="L1478" i="23"/>
  <c r="L1479" i="23"/>
  <c r="L1480" i="23"/>
  <c r="L1481" i="23"/>
  <c r="L1482" i="23"/>
  <c r="L1483" i="23"/>
  <c r="L1484" i="23"/>
  <c r="L1485" i="23"/>
  <c r="L1486" i="23"/>
  <c r="L1487" i="23"/>
  <c r="L1488" i="23"/>
  <c r="L1489" i="23"/>
  <c r="L1490" i="23"/>
  <c r="L1491" i="23"/>
  <c r="L1492" i="23"/>
  <c r="L1493" i="23"/>
  <c r="L1494" i="23"/>
  <c r="L1495" i="23"/>
  <c r="L1496" i="23"/>
  <c r="L1497" i="23"/>
  <c r="L1498" i="23"/>
  <c r="L1499" i="23"/>
  <c r="L1500" i="23"/>
  <c r="L1501" i="23"/>
  <c r="L1502" i="23"/>
  <c r="L1503" i="23"/>
  <c r="L1504" i="23"/>
  <c r="L1505" i="23"/>
  <c r="L1506" i="23"/>
  <c r="L1507" i="23"/>
  <c r="L1508" i="23"/>
  <c r="L1509" i="23"/>
  <c r="L1510" i="23"/>
  <c r="L1511" i="23"/>
  <c r="L1512" i="23"/>
  <c r="L1513" i="23"/>
  <c r="L1514" i="23"/>
  <c r="L1515" i="23"/>
  <c r="L1516" i="23"/>
  <c r="L1517" i="23"/>
  <c r="L1518" i="23"/>
  <c r="L1519" i="23"/>
  <c r="L1520" i="23"/>
  <c r="L1521" i="23"/>
  <c r="L1522" i="23"/>
  <c r="L1523" i="23"/>
  <c r="L1524" i="23"/>
  <c r="L1525" i="23"/>
  <c r="L1526" i="23"/>
  <c r="L1527" i="23"/>
  <c r="L1528" i="23"/>
  <c r="L1529" i="23"/>
  <c r="L1530" i="23"/>
  <c r="L1531" i="23"/>
  <c r="L1532" i="23"/>
  <c r="L1533" i="23"/>
  <c r="L1534" i="23"/>
  <c r="L1535" i="23"/>
  <c r="L1536" i="23"/>
  <c r="L1537" i="23"/>
  <c r="L1538" i="23"/>
  <c r="L1539" i="23"/>
  <c r="L1540" i="23"/>
  <c r="L1541" i="23"/>
  <c r="L1542" i="23"/>
  <c r="L1543" i="23"/>
  <c r="L1544" i="23"/>
  <c r="L1545" i="23"/>
  <c r="L1546" i="23"/>
  <c r="L1547" i="23"/>
  <c r="L1548" i="23"/>
  <c r="L1549" i="23"/>
  <c r="L1550" i="23"/>
  <c r="L1551" i="23"/>
  <c r="L1552" i="23"/>
  <c r="L1553" i="23"/>
  <c r="L1554" i="23"/>
  <c r="L1555" i="23"/>
  <c r="L1556" i="23"/>
  <c r="L1557" i="23"/>
  <c r="L1558" i="23"/>
  <c r="L1559" i="23"/>
  <c r="L1560" i="23"/>
  <c r="L1561" i="23"/>
  <c r="L1562" i="23"/>
  <c r="L1563" i="23"/>
  <c r="L1564" i="23"/>
  <c r="L1565" i="23"/>
  <c r="L1566" i="23"/>
  <c r="L1567" i="23"/>
  <c r="L1568" i="23"/>
  <c r="L1569" i="23"/>
  <c r="L1570" i="23"/>
  <c r="L1571" i="23"/>
  <c r="L1572" i="23"/>
  <c r="L1573" i="23"/>
  <c r="L1574" i="23"/>
  <c r="L1575" i="23"/>
  <c r="L1576" i="23"/>
  <c r="L1577" i="23"/>
  <c r="L1578" i="23"/>
  <c r="L1579" i="23"/>
  <c r="L1580" i="23"/>
  <c r="L1581" i="23"/>
  <c r="L1582" i="23"/>
  <c r="L1583" i="23"/>
  <c r="L1584" i="23"/>
  <c r="L1585" i="23"/>
  <c r="L1586" i="23"/>
  <c r="L1587" i="23"/>
  <c r="L1588" i="23"/>
  <c r="L1589" i="23"/>
  <c r="L1590" i="23"/>
  <c r="L1591" i="23"/>
  <c r="L1592" i="23"/>
  <c r="L1593" i="23"/>
  <c r="L1594" i="23"/>
  <c r="L1595" i="23"/>
  <c r="L1596" i="23"/>
  <c r="L1597" i="23"/>
  <c r="L1598" i="23"/>
  <c r="L1599" i="23"/>
  <c r="L1600" i="23"/>
  <c r="L1601" i="23"/>
  <c r="L1602" i="23"/>
  <c r="L1603" i="23"/>
  <c r="L1604" i="23"/>
  <c r="L1605" i="23"/>
  <c r="L1606" i="23"/>
  <c r="L1607" i="23"/>
  <c r="L1608" i="23"/>
  <c r="L1609" i="23"/>
  <c r="L1610" i="23"/>
  <c r="L1611" i="23"/>
  <c r="L1612" i="23"/>
  <c r="L1613" i="23"/>
  <c r="L1614" i="23"/>
  <c r="L1615" i="23"/>
  <c r="L1616" i="23"/>
  <c r="L1617" i="23"/>
  <c r="L1618" i="23"/>
  <c r="L1619" i="23"/>
  <c r="L1620" i="23"/>
  <c r="L1621" i="23"/>
  <c r="L1622" i="23"/>
  <c r="L1623" i="23"/>
  <c r="L1624" i="23"/>
  <c r="L1625" i="23"/>
  <c r="L1626" i="23"/>
  <c r="L1627" i="23"/>
  <c r="L1628" i="23"/>
  <c r="L1629" i="23"/>
  <c r="L1630" i="23"/>
  <c r="L1631" i="23"/>
  <c r="L1632" i="23"/>
  <c r="L1633" i="23"/>
  <c r="L1634" i="23"/>
  <c r="L1635" i="23"/>
  <c r="L1636" i="23"/>
  <c r="L1637" i="23"/>
  <c r="L1638" i="23"/>
  <c r="L1639" i="23"/>
  <c r="L1640" i="23"/>
  <c r="L1641" i="23"/>
  <c r="L1642" i="23"/>
  <c r="L1643" i="23"/>
  <c r="L1644" i="23"/>
  <c r="L1645" i="23"/>
  <c r="L1646" i="23"/>
  <c r="L1647" i="23"/>
  <c r="L1648" i="23"/>
  <c r="L1649" i="23"/>
  <c r="L1650" i="23"/>
  <c r="L1651" i="23"/>
  <c r="L1652" i="23"/>
  <c r="L1653" i="23"/>
  <c r="L1654" i="23"/>
  <c r="L1655" i="23"/>
  <c r="L1656" i="23"/>
  <c r="L1657" i="23"/>
  <c r="L1658" i="23"/>
  <c r="L1659" i="23"/>
  <c r="L1660" i="23"/>
  <c r="L1661" i="23"/>
  <c r="L1662" i="23"/>
  <c r="L1663" i="23"/>
  <c r="L1664" i="23"/>
  <c r="L1665" i="23"/>
  <c r="L1666" i="23"/>
  <c r="L1667" i="23"/>
  <c r="L1668" i="23"/>
  <c r="L1669" i="23"/>
  <c r="L1670" i="23"/>
  <c r="L1671" i="23"/>
  <c r="L1672" i="23"/>
  <c r="L1673" i="23"/>
  <c r="L1674" i="23"/>
  <c r="L1675" i="23"/>
  <c r="L1676" i="23"/>
  <c r="L1677" i="23"/>
  <c r="L1678" i="23"/>
  <c r="L1679" i="23"/>
  <c r="L1680" i="23"/>
  <c r="L1681" i="23"/>
  <c r="L1682" i="23"/>
  <c r="L1683" i="23"/>
  <c r="L1684" i="23"/>
  <c r="L1685" i="23"/>
  <c r="L1686" i="23"/>
  <c r="L1687" i="23"/>
  <c r="L1688" i="23"/>
  <c r="L1689" i="23"/>
  <c r="L1690" i="23"/>
  <c r="L1691" i="23"/>
  <c r="L1692" i="23"/>
  <c r="L1693" i="23"/>
  <c r="L1694" i="23"/>
  <c r="L1695" i="23"/>
  <c r="L1696" i="23"/>
  <c r="L1697" i="23"/>
  <c r="L1698" i="23"/>
  <c r="L1699" i="23"/>
  <c r="L1700" i="23"/>
  <c r="L1701" i="23"/>
  <c r="L1702" i="23"/>
  <c r="L1703" i="23"/>
  <c r="L1704" i="23"/>
  <c r="L1705" i="23"/>
  <c r="L1706" i="23"/>
  <c r="L1707" i="23"/>
  <c r="L1708" i="23"/>
  <c r="L1709" i="23"/>
  <c r="L1710" i="23"/>
  <c r="L1711" i="23"/>
  <c r="L1712" i="23"/>
  <c r="L1713" i="23"/>
  <c r="L1714" i="23"/>
  <c r="L1715" i="23"/>
  <c r="L1716" i="23"/>
  <c r="L1717" i="23"/>
  <c r="L1718" i="23"/>
  <c r="L1719" i="23"/>
  <c r="L1720" i="23"/>
  <c r="L1721" i="23"/>
  <c r="L1722" i="23"/>
  <c r="L1723" i="23"/>
  <c r="L1724" i="23"/>
  <c r="L1725" i="23"/>
  <c r="L1726" i="23"/>
  <c r="L1727" i="23"/>
  <c r="L1728" i="23"/>
  <c r="L1729" i="23"/>
  <c r="L1730" i="23"/>
  <c r="L1731" i="23"/>
  <c r="L1732" i="23"/>
  <c r="L1733" i="23"/>
  <c r="L1734" i="23"/>
  <c r="L1735" i="23"/>
  <c r="L1736" i="23"/>
  <c r="L1737" i="23"/>
  <c r="L1738" i="23"/>
  <c r="L1739" i="23"/>
  <c r="L1740" i="23"/>
  <c r="L1741" i="23"/>
  <c r="L1742" i="23"/>
  <c r="L1743" i="23"/>
  <c r="L1744" i="23"/>
  <c r="L1745" i="23"/>
  <c r="L1746" i="23"/>
  <c r="L1747" i="23"/>
  <c r="L1748" i="23"/>
  <c r="L1749" i="23"/>
  <c r="L1750" i="23"/>
  <c r="L1751" i="23"/>
  <c r="L1752" i="23"/>
  <c r="L1753" i="23"/>
  <c r="L1754" i="23"/>
  <c r="L1755" i="23"/>
  <c r="L1756" i="23"/>
  <c r="L1757" i="23"/>
  <c r="L1758" i="23"/>
  <c r="L1759" i="23"/>
  <c r="L1760" i="23"/>
  <c r="L1761" i="23"/>
  <c r="L1762" i="23"/>
  <c r="L1763" i="23"/>
  <c r="L1764" i="23"/>
  <c r="L1765" i="23"/>
  <c r="L1766" i="23"/>
  <c r="L1767" i="23"/>
  <c r="L1768" i="23"/>
  <c r="L1769" i="23"/>
  <c r="L1770" i="23"/>
  <c r="L1771" i="23"/>
  <c r="L1772" i="23"/>
  <c r="L1773" i="23"/>
  <c r="L1774" i="23"/>
  <c r="L1775" i="23"/>
  <c r="L1776" i="23"/>
  <c r="L1777" i="23"/>
  <c r="L1778" i="23"/>
  <c r="L1779" i="23"/>
  <c r="L1780" i="23"/>
  <c r="L1781" i="23"/>
  <c r="L1782" i="23"/>
  <c r="L1783" i="23"/>
  <c r="L1784" i="23"/>
  <c r="L1785" i="23"/>
  <c r="L1786" i="23"/>
  <c r="L1787" i="23"/>
  <c r="L1788" i="23"/>
  <c r="L1789" i="23"/>
  <c r="L1790" i="23"/>
  <c r="L1791" i="23"/>
  <c r="L1792" i="23"/>
  <c r="L1793" i="23"/>
  <c r="L1794" i="23"/>
  <c r="L1795" i="23"/>
  <c r="L1796" i="23"/>
  <c r="L1797" i="23"/>
  <c r="L1798" i="23"/>
  <c r="L1799" i="23"/>
  <c r="L1800" i="23"/>
  <c r="L1801" i="23"/>
  <c r="L1802" i="23"/>
  <c r="L1803" i="23"/>
  <c r="L1804" i="23"/>
  <c r="L1805" i="23"/>
  <c r="L1806" i="23"/>
  <c r="L1807" i="23"/>
  <c r="L1808" i="23"/>
  <c r="L1809" i="23"/>
  <c r="L1810" i="23"/>
  <c r="L1811" i="23"/>
  <c r="L1812" i="23"/>
  <c r="L1813" i="23"/>
  <c r="L1814" i="23"/>
  <c r="L1815" i="23"/>
  <c r="L1816" i="23"/>
  <c r="L1817" i="23"/>
  <c r="L1818" i="23"/>
  <c r="L1819" i="23"/>
  <c r="L1820" i="23"/>
  <c r="L1821" i="23"/>
  <c r="L1822" i="23"/>
  <c r="L1823" i="23"/>
  <c r="L1824" i="23"/>
  <c r="L1825" i="23"/>
  <c r="L1826" i="23"/>
  <c r="L1827" i="23"/>
  <c r="L1828" i="23"/>
  <c r="L1829" i="23"/>
  <c r="L1830" i="23"/>
  <c r="L1831" i="23"/>
  <c r="L1832" i="23"/>
  <c r="L1833" i="23"/>
  <c r="L1834" i="23"/>
  <c r="L1835" i="23"/>
  <c r="L1836" i="23"/>
  <c r="L1837" i="23"/>
  <c r="L1838" i="23"/>
  <c r="L1839" i="23"/>
  <c r="L1840" i="23"/>
  <c r="L1841" i="23"/>
  <c r="L1842" i="23"/>
  <c r="L1843" i="23"/>
  <c r="L1844" i="23"/>
  <c r="L1845" i="23"/>
  <c r="L1846" i="23"/>
  <c r="L1847" i="23"/>
  <c r="L1848" i="23"/>
  <c r="L1849" i="23"/>
  <c r="L1850" i="23"/>
  <c r="L1851" i="23"/>
  <c r="L1852" i="23"/>
  <c r="L1853" i="23"/>
  <c r="L1854" i="23"/>
  <c r="L1855" i="23"/>
  <c r="L1856" i="23"/>
  <c r="L1857" i="23"/>
  <c r="L1858" i="23"/>
  <c r="L1859" i="23"/>
  <c r="L1860" i="23"/>
  <c r="L1861" i="23"/>
  <c r="L1862" i="23"/>
  <c r="L1863" i="23"/>
  <c r="L1864" i="23"/>
  <c r="L1865" i="23"/>
  <c r="L1866" i="23"/>
  <c r="L1867" i="23"/>
  <c r="L1868" i="23"/>
  <c r="L1869" i="23"/>
  <c r="L1870" i="23"/>
  <c r="L1871" i="23"/>
  <c r="L1872" i="23"/>
  <c r="L1873" i="23"/>
  <c r="L1874" i="23"/>
  <c r="L1875" i="23"/>
  <c r="L1876" i="23"/>
  <c r="L1877" i="23"/>
  <c r="L1878" i="23"/>
  <c r="L1879" i="23"/>
  <c r="L1880" i="23"/>
  <c r="L1881" i="23"/>
  <c r="L1882" i="23"/>
  <c r="L1883" i="23"/>
  <c r="L1884" i="23"/>
  <c r="L1885" i="23"/>
  <c r="L1886" i="23"/>
  <c r="L1887" i="23"/>
  <c r="L1888" i="23"/>
  <c r="L1889" i="23"/>
  <c r="L1890" i="23"/>
  <c r="L1891" i="23"/>
  <c r="L1892" i="23"/>
  <c r="L1893" i="23"/>
  <c r="L1894" i="23"/>
  <c r="L1895" i="23"/>
  <c r="L1896" i="23"/>
  <c r="L1897" i="23"/>
  <c r="L1898" i="23"/>
  <c r="L1899" i="23"/>
  <c r="L1900" i="23"/>
  <c r="L1901" i="23"/>
  <c r="L1902" i="23"/>
  <c r="L1903" i="23"/>
  <c r="L1904" i="23"/>
  <c r="L1905" i="23"/>
  <c r="L1906" i="23"/>
  <c r="L1907" i="23"/>
  <c r="L1908" i="23"/>
  <c r="L1909" i="23"/>
  <c r="L1910" i="23"/>
  <c r="L1911" i="23"/>
  <c r="L1912" i="23"/>
  <c r="L1913" i="23"/>
  <c r="L1914" i="23"/>
  <c r="L1915" i="23"/>
  <c r="L1916" i="23"/>
  <c r="L1917" i="23"/>
  <c r="L1918" i="23"/>
  <c r="L1919" i="23"/>
  <c r="L1920" i="23"/>
  <c r="L1921" i="23"/>
  <c r="L1922" i="23"/>
  <c r="L1923" i="23"/>
  <c r="L1924" i="23"/>
  <c r="L1925" i="23"/>
  <c r="L1926" i="23"/>
  <c r="L1927" i="23"/>
  <c r="L1928" i="23"/>
  <c r="L1929" i="23"/>
  <c r="L1930" i="23"/>
  <c r="L1931" i="23"/>
  <c r="L1932" i="23"/>
  <c r="L1933" i="23"/>
  <c r="L1934" i="23"/>
  <c r="L1935" i="23"/>
  <c r="L1936" i="23"/>
  <c r="L1937" i="23"/>
  <c r="L1938" i="23"/>
  <c r="L1939" i="23"/>
  <c r="L1940" i="23"/>
  <c r="L1941" i="23"/>
  <c r="L1942" i="23"/>
  <c r="L1943" i="23"/>
  <c r="L1944" i="23"/>
  <c r="L1945" i="23"/>
  <c r="L1946" i="23"/>
  <c r="L1947" i="23"/>
  <c r="L1948" i="23"/>
  <c r="L1949" i="23"/>
  <c r="L1950" i="23"/>
  <c r="L1951" i="23"/>
  <c r="L1952" i="23"/>
  <c r="L1953" i="23"/>
  <c r="L1954" i="23"/>
  <c r="L1955" i="23"/>
  <c r="L1956" i="23"/>
  <c r="L1957" i="23"/>
  <c r="L1958" i="23"/>
  <c r="L1959" i="23"/>
  <c r="L1960" i="23"/>
  <c r="L1961" i="23"/>
  <c r="L1962" i="23"/>
  <c r="L1963" i="23"/>
  <c r="L1964" i="23"/>
  <c r="L1965" i="23"/>
  <c r="L1966" i="23"/>
  <c r="L1967" i="23"/>
  <c r="L1968" i="23"/>
  <c r="L1969" i="23"/>
  <c r="L1970" i="23"/>
  <c r="L1971" i="23"/>
  <c r="L1972" i="23"/>
  <c r="L1973" i="23"/>
  <c r="L1974" i="23"/>
  <c r="L1975" i="23"/>
  <c r="L1976" i="23"/>
  <c r="L1977" i="23"/>
  <c r="L1978" i="23"/>
  <c r="L1979" i="23"/>
  <c r="L1980" i="23"/>
  <c r="L1981" i="23"/>
  <c r="L1982" i="23"/>
  <c r="L1983" i="23"/>
  <c r="L1984" i="23"/>
  <c r="L1985" i="23"/>
  <c r="L1986" i="23"/>
  <c r="L1987" i="23"/>
  <c r="L1988" i="23"/>
  <c r="L1989" i="23"/>
  <c r="L1990" i="23"/>
  <c r="L1991" i="23"/>
  <c r="L1992" i="23"/>
  <c r="L1993" i="23"/>
  <c r="L1994" i="23"/>
  <c r="L1995" i="23"/>
  <c r="L1996" i="23"/>
  <c r="L1997" i="23"/>
  <c r="L1998" i="23"/>
  <c r="L1999" i="23"/>
  <c r="L2000" i="23"/>
  <c r="L2001" i="23"/>
  <c r="L2002" i="23"/>
  <c r="L2003" i="23"/>
  <c r="L2004" i="23"/>
  <c r="L2005" i="23"/>
  <c r="L2006" i="23"/>
  <c r="L2007" i="23"/>
  <c r="L2008" i="23"/>
  <c r="L2009" i="23"/>
  <c r="L2010" i="23"/>
  <c r="L2011" i="23"/>
  <c r="L2012" i="23"/>
  <c r="L2013" i="23"/>
  <c r="L2014" i="23"/>
  <c r="L2015" i="23"/>
  <c r="L2016" i="23"/>
  <c r="L2017" i="23"/>
  <c r="L2018" i="23"/>
  <c r="L2019" i="23"/>
  <c r="L2020" i="23"/>
  <c r="L2021" i="23"/>
  <c r="L2022" i="23"/>
  <c r="L2023" i="23"/>
  <c r="L2024" i="23"/>
  <c r="L2025" i="23"/>
  <c r="L2026" i="23"/>
  <c r="L2027" i="23"/>
  <c r="L2028" i="23"/>
  <c r="L2029" i="23"/>
  <c r="L2030" i="23"/>
  <c r="L2031" i="23"/>
  <c r="L2032" i="23"/>
  <c r="L2033" i="23"/>
  <c r="L2034" i="23"/>
  <c r="L2035" i="23"/>
  <c r="L2036" i="23"/>
  <c r="L2037" i="23"/>
  <c r="L2038" i="23"/>
  <c r="L2039" i="23"/>
  <c r="L2040" i="23"/>
  <c r="L2041" i="23"/>
  <c r="L2042" i="23"/>
  <c r="L2043" i="23"/>
  <c r="L2044" i="23"/>
  <c r="L2045" i="23"/>
  <c r="L2046" i="23"/>
  <c r="L2047" i="23"/>
  <c r="L2048" i="23"/>
  <c r="L2049" i="23"/>
  <c r="L2050" i="23"/>
  <c r="L2051" i="23"/>
  <c r="L2052" i="23"/>
  <c r="L2053" i="23"/>
  <c r="L2054" i="23"/>
  <c r="L2055" i="23"/>
  <c r="L2056" i="23"/>
  <c r="L2057" i="23"/>
  <c r="L2058" i="23"/>
  <c r="L2059" i="23"/>
  <c r="L2060" i="23"/>
  <c r="L2061" i="23"/>
  <c r="L2062" i="23"/>
  <c r="L2063" i="23"/>
  <c r="L2064" i="23"/>
  <c r="L2065" i="23"/>
  <c r="L2066" i="23"/>
  <c r="L2067" i="23"/>
  <c r="L2068" i="23"/>
  <c r="L2069" i="23"/>
  <c r="L2070" i="23"/>
  <c r="L2071" i="23"/>
  <c r="L2072" i="23"/>
  <c r="L2073" i="23"/>
  <c r="L2074" i="23"/>
  <c r="L2075" i="23"/>
  <c r="L2076" i="23"/>
  <c r="L2077" i="23"/>
  <c r="L2078" i="23"/>
  <c r="L2079" i="23"/>
  <c r="L2080" i="23"/>
  <c r="L2081" i="23"/>
  <c r="L2082" i="23"/>
  <c r="L2083" i="23"/>
  <c r="L2084" i="23"/>
  <c r="L2085" i="23"/>
  <c r="L2086" i="23"/>
  <c r="L2087" i="23"/>
  <c r="L2088" i="23"/>
  <c r="L2089" i="23"/>
  <c r="L2090" i="23"/>
  <c r="L2091" i="23"/>
  <c r="L2092" i="23"/>
  <c r="L2093" i="23"/>
  <c r="L2094" i="23"/>
  <c r="L2095" i="23"/>
  <c r="L2096" i="23"/>
  <c r="L2097" i="23"/>
  <c r="L2098" i="23"/>
  <c r="L2099" i="23"/>
  <c r="L2100" i="23"/>
  <c r="L2101" i="23"/>
  <c r="L2102" i="23"/>
  <c r="L2103" i="23"/>
  <c r="L2104" i="23"/>
  <c r="L2105" i="23"/>
  <c r="L2106" i="23"/>
  <c r="L2107" i="23"/>
  <c r="L2108" i="23"/>
  <c r="L2109" i="23"/>
  <c r="L2110" i="23"/>
  <c r="L2111" i="23"/>
  <c r="L2112" i="23"/>
  <c r="L2113" i="23"/>
  <c r="L2114" i="23"/>
  <c r="L2115" i="23"/>
  <c r="L2116" i="23"/>
  <c r="L2117" i="23"/>
  <c r="L2118" i="23"/>
  <c r="L2119" i="23"/>
  <c r="L2120" i="23"/>
  <c r="L2121" i="23"/>
  <c r="L2122" i="23"/>
  <c r="L2123" i="23"/>
  <c r="L2124" i="23"/>
  <c r="L2125" i="23"/>
  <c r="L2126" i="23"/>
  <c r="L2127" i="23"/>
  <c r="L2128" i="23"/>
  <c r="L2129" i="23"/>
  <c r="L2130" i="23"/>
  <c r="L2131" i="23"/>
  <c r="L2132" i="23"/>
  <c r="L2133" i="23"/>
  <c r="L2134" i="23"/>
  <c r="L2135" i="23"/>
  <c r="L2136" i="23"/>
  <c r="L2137" i="23"/>
  <c r="L2138" i="23"/>
  <c r="L2139" i="23"/>
  <c r="L2140" i="23"/>
  <c r="L2141" i="23"/>
  <c r="L2142" i="23"/>
  <c r="L2143" i="23"/>
  <c r="L2144" i="23"/>
  <c r="L2145" i="23"/>
  <c r="L2146" i="23"/>
  <c r="L2147" i="23"/>
  <c r="L2148" i="23"/>
  <c r="L2149" i="23"/>
  <c r="L2150" i="23"/>
  <c r="L2151" i="23"/>
  <c r="L2152" i="23"/>
  <c r="L2153" i="23"/>
  <c r="L2154" i="23"/>
  <c r="L2155" i="23"/>
  <c r="L2156" i="23"/>
  <c r="L2157" i="23"/>
  <c r="L2158" i="23"/>
  <c r="L2159" i="23"/>
  <c r="L2160" i="23"/>
  <c r="L2161" i="23"/>
  <c r="L2162" i="23"/>
  <c r="L2163" i="23"/>
  <c r="L2164" i="23"/>
  <c r="L2165" i="23"/>
  <c r="L2166" i="23"/>
  <c r="L2167" i="23"/>
  <c r="L2168" i="23"/>
  <c r="L2169" i="23"/>
  <c r="L2170" i="23"/>
  <c r="L2171" i="23"/>
  <c r="L2172" i="23"/>
  <c r="L2173" i="23"/>
  <c r="L2174" i="23"/>
  <c r="L2175" i="23"/>
  <c r="L2176" i="23"/>
  <c r="L2177" i="23"/>
  <c r="L2178" i="23"/>
  <c r="L2179" i="23"/>
  <c r="L2180" i="23"/>
  <c r="L2181" i="23"/>
  <c r="L2182" i="23"/>
  <c r="L2183" i="23"/>
  <c r="L2184" i="23"/>
  <c r="L2185" i="23"/>
  <c r="L2186" i="23"/>
  <c r="L2187" i="23"/>
  <c r="L2188" i="23"/>
  <c r="L2189" i="23"/>
  <c r="L2190" i="23"/>
  <c r="L2191" i="23"/>
  <c r="L2192" i="23"/>
  <c r="L2193" i="23"/>
  <c r="L2194" i="23"/>
  <c r="L2195" i="23"/>
  <c r="L2196" i="23"/>
  <c r="L2197" i="23"/>
  <c r="L2198" i="23"/>
  <c r="L2199" i="23"/>
  <c r="L2200" i="23"/>
  <c r="L2201" i="23"/>
  <c r="L2202" i="23"/>
  <c r="L2203" i="23"/>
  <c r="L2204" i="23"/>
  <c r="L2205" i="23"/>
  <c r="L2206" i="23"/>
  <c r="L2207" i="23"/>
  <c r="L2208" i="23"/>
  <c r="L2209" i="23"/>
  <c r="L2210" i="23"/>
  <c r="L2211" i="23"/>
  <c r="L2212" i="23"/>
  <c r="L2213" i="23"/>
  <c r="L2214" i="23"/>
  <c r="L2215" i="23"/>
  <c r="L2216" i="23"/>
  <c r="L2217" i="23"/>
  <c r="L2218" i="23"/>
  <c r="L2219" i="23"/>
  <c r="L2220" i="23"/>
  <c r="L2221" i="23"/>
  <c r="L2222" i="23"/>
  <c r="L2223" i="23"/>
  <c r="L2224" i="23"/>
  <c r="L2225" i="23"/>
  <c r="L2226" i="23"/>
  <c r="L2227" i="23"/>
  <c r="L2228" i="23"/>
  <c r="L2229" i="23"/>
  <c r="L2230" i="23"/>
  <c r="L2231" i="23"/>
  <c r="L2232" i="23"/>
  <c r="L2233" i="23"/>
  <c r="L2234" i="23"/>
  <c r="L2235" i="23"/>
  <c r="L2236" i="23"/>
  <c r="L2237" i="23"/>
  <c r="L2238" i="23"/>
  <c r="L2239" i="23"/>
  <c r="L2240" i="23"/>
  <c r="L2241" i="23"/>
  <c r="L2242" i="23"/>
  <c r="L2243" i="23"/>
  <c r="L2244" i="23"/>
  <c r="L2245" i="23"/>
  <c r="L2246" i="23"/>
  <c r="L2247" i="23"/>
  <c r="L2248" i="23"/>
  <c r="L2249" i="23"/>
  <c r="L2250" i="23"/>
  <c r="L2251" i="23"/>
  <c r="L2252" i="23"/>
  <c r="L2253" i="23"/>
  <c r="L2254" i="23"/>
  <c r="L2255" i="23"/>
  <c r="L2256" i="23"/>
  <c r="L2257" i="23"/>
  <c r="L2258" i="23"/>
  <c r="L2259" i="23"/>
  <c r="L2260" i="23"/>
  <c r="L2261" i="23"/>
  <c r="L2262" i="23"/>
  <c r="L2263" i="23"/>
  <c r="L2264" i="23"/>
  <c r="L2265" i="23"/>
  <c r="L2266" i="23"/>
  <c r="L2267" i="23"/>
  <c r="L2268" i="23"/>
  <c r="L2269" i="23"/>
  <c r="L2270" i="23"/>
  <c r="L2271" i="23"/>
  <c r="L2272" i="23"/>
  <c r="L2273" i="23"/>
  <c r="L2274" i="23"/>
  <c r="L2275" i="23"/>
  <c r="L2276" i="23"/>
  <c r="L2277" i="23"/>
  <c r="L2278" i="23"/>
  <c r="L2279" i="23"/>
  <c r="L2280" i="23"/>
  <c r="L2281" i="23"/>
  <c r="L2282" i="23"/>
  <c r="L2283" i="23"/>
  <c r="L2284" i="23"/>
  <c r="L2285" i="23"/>
  <c r="L2286" i="23"/>
  <c r="L2287" i="23"/>
  <c r="L2288" i="23"/>
  <c r="L2289" i="23"/>
  <c r="L2290" i="23"/>
  <c r="L2291" i="23"/>
  <c r="L2292" i="23"/>
  <c r="L2293" i="23"/>
  <c r="L2294" i="23"/>
  <c r="L2295" i="23"/>
  <c r="L2296" i="23"/>
  <c r="L2297" i="23"/>
  <c r="L2298" i="23"/>
  <c r="L2299" i="23"/>
  <c r="L2300" i="23"/>
  <c r="L2301" i="23"/>
  <c r="L2302" i="23"/>
  <c r="L2303" i="23"/>
  <c r="L2304" i="23"/>
  <c r="L2305" i="23"/>
  <c r="L2306" i="23"/>
  <c r="L2307" i="23"/>
  <c r="L2308" i="23"/>
  <c r="L2309" i="23"/>
  <c r="L2310" i="23"/>
  <c r="L2311" i="23"/>
  <c r="L2312" i="23"/>
  <c r="L2313" i="23"/>
  <c r="L2314" i="23"/>
  <c r="L2315" i="23"/>
  <c r="L2316" i="23"/>
  <c r="L2317" i="23"/>
  <c r="L2318" i="23"/>
  <c r="L2319" i="23"/>
  <c r="L2320" i="23"/>
  <c r="L2321" i="23"/>
  <c r="L2322" i="23"/>
  <c r="L2323" i="23"/>
  <c r="L2324" i="23"/>
  <c r="L2325" i="23"/>
  <c r="L2326" i="23"/>
  <c r="L2327" i="23"/>
  <c r="L2328" i="23"/>
  <c r="L2329" i="23"/>
  <c r="L2330" i="23"/>
  <c r="L2331" i="23"/>
  <c r="L2332" i="23"/>
  <c r="L2333" i="23"/>
  <c r="L2334" i="23"/>
  <c r="L2335" i="23"/>
  <c r="L2336" i="23"/>
  <c r="L2337" i="23"/>
  <c r="L2338" i="23"/>
  <c r="L2339" i="23"/>
  <c r="L2340" i="23"/>
  <c r="L2341" i="23"/>
  <c r="L2342" i="23"/>
  <c r="L2343" i="23"/>
  <c r="L2344" i="23"/>
  <c r="L2345" i="23"/>
  <c r="L2346" i="23"/>
  <c r="L2347" i="23"/>
  <c r="L2348" i="23"/>
  <c r="L2349" i="23"/>
  <c r="L2350" i="23"/>
  <c r="L2351" i="23"/>
  <c r="L2352" i="23"/>
  <c r="L2353" i="23"/>
  <c r="L2354" i="23"/>
  <c r="L2355" i="23"/>
  <c r="L2356" i="23"/>
  <c r="L2357" i="23"/>
  <c r="L2358" i="23"/>
  <c r="L2359" i="23"/>
  <c r="L2360" i="23"/>
  <c r="L2361" i="23"/>
  <c r="L2362" i="23"/>
  <c r="L2363" i="23"/>
  <c r="L2364" i="23"/>
  <c r="L2365" i="23"/>
  <c r="L2366" i="23"/>
  <c r="L2367" i="23"/>
  <c r="L2368" i="23"/>
  <c r="L2369" i="23"/>
  <c r="L2370" i="23"/>
  <c r="L2371" i="23"/>
  <c r="L2372" i="23"/>
  <c r="L2373" i="23"/>
  <c r="L2374" i="23"/>
  <c r="L2375" i="23"/>
  <c r="L2376" i="23"/>
  <c r="L2377" i="23"/>
  <c r="L2378" i="23"/>
  <c r="L2379" i="23"/>
  <c r="L2380" i="23"/>
  <c r="L2381" i="23"/>
  <c r="L2382" i="23"/>
  <c r="L2383" i="23"/>
  <c r="L2384" i="23"/>
  <c r="L2385" i="23"/>
  <c r="L2386" i="23"/>
  <c r="L2387" i="23"/>
  <c r="L2388" i="23"/>
  <c r="L2389" i="23"/>
  <c r="L2390" i="23"/>
  <c r="L2391" i="23"/>
  <c r="L2392" i="23"/>
  <c r="L2393" i="23"/>
  <c r="L2394" i="23"/>
  <c r="L2395" i="23"/>
  <c r="L2396" i="23"/>
  <c r="L2397" i="23"/>
  <c r="L2398" i="23"/>
  <c r="L2399" i="23"/>
  <c r="L2400" i="23"/>
  <c r="L2401" i="23"/>
  <c r="L2402" i="23"/>
  <c r="L2403" i="23"/>
  <c r="L2404" i="23"/>
  <c r="L2405" i="23"/>
  <c r="L2406" i="23"/>
  <c r="L2407" i="23"/>
  <c r="L2408" i="23"/>
  <c r="L2409" i="23"/>
  <c r="L2410" i="23"/>
  <c r="L2411" i="23"/>
  <c r="L2412" i="23"/>
  <c r="L2413" i="23"/>
  <c r="L2414" i="23"/>
  <c r="L2415" i="23"/>
  <c r="L2416" i="23"/>
  <c r="L2417" i="23"/>
  <c r="L2418" i="23"/>
  <c r="L2419" i="23"/>
  <c r="L2420" i="23"/>
  <c r="L2421" i="23"/>
  <c r="L2422" i="23"/>
  <c r="L2423" i="23"/>
  <c r="L2424" i="23"/>
  <c r="L2425" i="23"/>
  <c r="L2426" i="23"/>
  <c r="L2427" i="23"/>
  <c r="L2428" i="23"/>
  <c r="L2429" i="23"/>
  <c r="L2430" i="23"/>
  <c r="L2431" i="23"/>
  <c r="L2432" i="23"/>
  <c r="L2433" i="23"/>
  <c r="L2434" i="23"/>
  <c r="L2435" i="23"/>
  <c r="L2436" i="23"/>
  <c r="L2437" i="23"/>
  <c r="L2438" i="23"/>
  <c r="L2439" i="23"/>
  <c r="L2440" i="23"/>
  <c r="L2441" i="23"/>
  <c r="L2442" i="23"/>
  <c r="L2443" i="23"/>
  <c r="L2444" i="23"/>
  <c r="L2445" i="23"/>
  <c r="L2446" i="23"/>
  <c r="L2447" i="23"/>
  <c r="L2448" i="23"/>
  <c r="L2449" i="23"/>
  <c r="L2450" i="23"/>
  <c r="L2451" i="23"/>
  <c r="L2452" i="23"/>
  <c r="L2453" i="23"/>
  <c r="L2454" i="23"/>
  <c r="L2455" i="23"/>
  <c r="L2456" i="23"/>
  <c r="L2457" i="23"/>
  <c r="L2458" i="23"/>
  <c r="L2459" i="23"/>
  <c r="L2460" i="23"/>
  <c r="L2461" i="23"/>
  <c r="L2462" i="23"/>
  <c r="L2463" i="23"/>
  <c r="L2464" i="23"/>
  <c r="L2465" i="23"/>
  <c r="L2466" i="23"/>
  <c r="L2467" i="23"/>
  <c r="L2468" i="23"/>
  <c r="L2469" i="23"/>
  <c r="L2470" i="23"/>
  <c r="L2471" i="23"/>
  <c r="L2472" i="23"/>
  <c r="L2473" i="23"/>
  <c r="L2474" i="23"/>
  <c r="L2475" i="23"/>
  <c r="L2476" i="23"/>
  <c r="L2477" i="23"/>
  <c r="L2478" i="23"/>
  <c r="L2479" i="23"/>
  <c r="L2480" i="23"/>
  <c r="L2481" i="23"/>
  <c r="L2482" i="23"/>
  <c r="L2483" i="23"/>
  <c r="L2484" i="23"/>
  <c r="L2485" i="23"/>
  <c r="L2486" i="23"/>
  <c r="L2487" i="23"/>
  <c r="L2488" i="23"/>
  <c r="L2489" i="23"/>
  <c r="L2490" i="23"/>
  <c r="L2491" i="23"/>
  <c r="L2492" i="23"/>
  <c r="L2493" i="23"/>
  <c r="L2494" i="23"/>
  <c r="L2495" i="23"/>
  <c r="L2496" i="23"/>
  <c r="L2497" i="23"/>
  <c r="L2498" i="23"/>
  <c r="L2499" i="23"/>
  <c r="L2500" i="23"/>
  <c r="L2501" i="23"/>
  <c r="L2502" i="23"/>
  <c r="L2503" i="23"/>
  <c r="L2504" i="23"/>
  <c r="L2505" i="23"/>
  <c r="L2506" i="23"/>
  <c r="L2507" i="23"/>
  <c r="L2508" i="23"/>
  <c r="L2509" i="23"/>
  <c r="L2510" i="23"/>
  <c r="L2511" i="23"/>
  <c r="L2512" i="23"/>
  <c r="L2513" i="23"/>
  <c r="L2514" i="23"/>
  <c r="L2515" i="23"/>
  <c r="L2516" i="23"/>
  <c r="L2517" i="23"/>
  <c r="L2518" i="23"/>
  <c r="L2519" i="23"/>
  <c r="L2520" i="23"/>
  <c r="L2521" i="23"/>
  <c r="L2522" i="23"/>
  <c r="L2523" i="23"/>
  <c r="L2524" i="23"/>
  <c r="L2525" i="23"/>
  <c r="L2526" i="23"/>
  <c r="L2527" i="23"/>
  <c r="L2528" i="23"/>
  <c r="L2529" i="23"/>
  <c r="L2530" i="23"/>
  <c r="L2531" i="23"/>
  <c r="L2532" i="23"/>
  <c r="L2533" i="23"/>
  <c r="L2534" i="23"/>
  <c r="L2535" i="23"/>
  <c r="L2536" i="23"/>
  <c r="L2537" i="23"/>
  <c r="L2538" i="23"/>
  <c r="L2539" i="23"/>
  <c r="L2540" i="23"/>
  <c r="L2541" i="23"/>
  <c r="L2542" i="23"/>
  <c r="L2543" i="23"/>
  <c r="L2544" i="23"/>
  <c r="L2545" i="23"/>
  <c r="L2546" i="23"/>
  <c r="L2547" i="23"/>
  <c r="L2548" i="23"/>
  <c r="L2549" i="23"/>
  <c r="L2550" i="23"/>
  <c r="L2551" i="23"/>
  <c r="L2552" i="23"/>
  <c r="L2553" i="23"/>
  <c r="L2554" i="23"/>
  <c r="L2555" i="23"/>
  <c r="L2556" i="23"/>
  <c r="L2557" i="23"/>
  <c r="L2558" i="23"/>
  <c r="L2559" i="23"/>
  <c r="L2560" i="23"/>
  <c r="L2561" i="23"/>
  <c r="L2562" i="23"/>
  <c r="L2563" i="23"/>
  <c r="L2564" i="23"/>
  <c r="L2565" i="23"/>
  <c r="L2566" i="23"/>
  <c r="L2567" i="23"/>
  <c r="L2568" i="23"/>
  <c r="L2569" i="23"/>
  <c r="L2570" i="23"/>
  <c r="L2571" i="23"/>
  <c r="L2572" i="23"/>
  <c r="L2573" i="23"/>
  <c r="L2574" i="23"/>
  <c r="L2575" i="23"/>
  <c r="L2576" i="23"/>
  <c r="L2577" i="23"/>
  <c r="L2578" i="23"/>
  <c r="L2579" i="23"/>
  <c r="L2580" i="23"/>
  <c r="L2581" i="23"/>
  <c r="L2582" i="23"/>
  <c r="L2583" i="23"/>
  <c r="L2584" i="23"/>
  <c r="L2585" i="23"/>
  <c r="L2586" i="23"/>
  <c r="L2587" i="23"/>
  <c r="L2588" i="23"/>
  <c r="L2589" i="23"/>
  <c r="L2590" i="23"/>
  <c r="L2591" i="23"/>
  <c r="L2592" i="23"/>
  <c r="L2593" i="23"/>
  <c r="L2594" i="23"/>
  <c r="L2595" i="23"/>
  <c r="L2596" i="23"/>
  <c r="L2597" i="23"/>
  <c r="L2598" i="23"/>
  <c r="L2599" i="23"/>
  <c r="L2600" i="23"/>
  <c r="L2601" i="23"/>
  <c r="L2602" i="23"/>
  <c r="L2603" i="23"/>
  <c r="L2604" i="23"/>
  <c r="L2605" i="23"/>
  <c r="L2606" i="23"/>
  <c r="L2607" i="23"/>
  <c r="L2608" i="23"/>
  <c r="L2609" i="23"/>
  <c r="L2610" i="23"/>
  <c r="L2611" i="23"/>
  <c r="L2612" i="23"/>
  <c r="L2613" i="23"/>
  <c r="L2614" i="23"/>
  <c r="L2615" i="23"/>
  <c r="L2616" i="23"/>
  <c r="L2617" i="23"/>
  <c r="L2618" i="23"/>
  <c r="L2619" i="23"/>
  <c r="L2620" i="23"/>
  <c r="L2621" i="23"/>
  <c r="L2622" i="23"/>
  <c r="L2623" i="23"/>
  <c r="L2624" i="23"/>
  <c r="L2625" i="23"/>
  <c r="L2626" i="23"/>
  <c r="L2627" i="23"/>
  <c r="L2628" i="23"/>
  <c r="L2629" i="23"/>
  <c r="L2630" i="23"/>
  <c r="L2631" i="23"/>
  <c r="L2632" i="23"/>
  <c r="L2633" i="23"/>
  <c r="L2634" i="23"/>
  <c r="L2635" i="23"/>
  <c r="L2636" i="23"/>
  <c r="L2637" i="23"/>
  <c r="L2638" i="23"/>
  <c r="L2639" i="23"/>
  <c r="L2640" i="23"/>
  <c r="L2641" i="23"/>
  <c r="L2642" i="23"/>
  <c r="L2643" i="23"/>
  <c r="L2644" i="23"/>
  <c r="L2645" i="23"/>
  <c r="L2646" i="23"/>
  <c r="L2647" i="23"/>
  <c r="L2648" i="23"/>
  <c r="L2649" i="23"/>
  <c r="L2650" i="23"/>
  <c r="L2651" i="23"/>
  <c r="L2652" i="23"/>
  <c r="L2653" i="23"/>
  <c r="L2654" i="23"/>
  <c r="L2655" i="23"/>
  <c r="L2656" i="23"/>
  <c r="L2657" i="23"/>
  <c r="L2658" i="23"/>
  <c r="L2659" i="23"/>
  <c r="L2660" i="23"/>
  <c r="L2661" i="23"/>
  <c r="L2662" i="23"/>
  <c r="L2663" i="23"/>
  <c r="L2664" i="23"/>
  <c r="L2665" i="23"/>
  <c r="L2666" i="23"/>
  <c r="L2667" i="23"/>
  <c r="L2668" i="23"/>
  <c r="L2669" i="23"/>
  <c r="L2670" i="23"/>
  <c r="L2671" i="23"/>
  <c r="L2672" i="23"/>
  <c r="L2673" i="23"/>
  <c r="L2674" i="23"/>
  <c r="L2675" i="23"/>
  <c r="L2676" i="23"/>
  <c r="L2677" i="23"/>
  <c r="L2678" i="23"/>
  <c r="L2679" i="23"/>
  <c r="L2680" i="23"/>
  <c r="L2681" i="23"/>
  <c r="L2682" i="23"/>
  <c r="L2683" i="23"/>
  <c r="L2684" i="23"/>
  <c r="L2685" i="23"/>
  <c r="L2686" i="23"/>
  <c r="L2687" i="23"/>
  <c r="L2688" i="23"/>
  <c r="L2689" i="23"/>
  <c r="L2690" i="23"/>
  <c r="L2691" i="23"/>
  <c r="L2692" i="23"/>
  <c r="L2693" i="23"/>
  <c r="L2694" i="23"/>
  <c r="L2695" i="23"/>
  <c r="L2696" i="23"/>
  <c r="L2697" i="23"/>
  <c r="L2698" i="23"/>
  <c r="L2699" i="23"/>
  <c r="L2700" i="23"/>
  <c r="L2701" i="23"/>
  <c r="L2702" i="23"/>
  <c r="L2703" i="23"/>
  <c r="L2704" i="23"/>
  <c r="L2705" i="23"/>
  <c r="L2706" i="23"/>
  <c r="L2707" i="23"/>
  <c r="L2708" i="23"/>
  <c r="L2709" i="23"/>
  <c r="L2710" i="23"/>
  <c r="L2711" i="23"/>
  <c r="L2712" i="23"/>
  <c r="L2713" i="23"/>
  <c r="L2714" i="23"/>
  <c r="L2715" i="23"/>
  <c r="L2716" i="23"/>
  <c r="L2717" i="23"/>
  <c r="L2718" i="23"/>
  <c r="L2719" i="23"/>
  <c r="L2720" i="23"/>
  <c r="L2721" i="23"/>
  <c r="L2722" i="23"/>
  <c r="L2723" i="23"/>
  <c r="L2724" i="23"/>
  <c r="L2725" i="23"/>
  <c r="L2726" i="23"/>
  <c r="L2727" i="23"/>
  <c r="L2728" i="23"/>
  <c r="L2729" i="23"/>
  <c r="L2730" i="23"/>
  <c r="L2731" i="23"/>
  <c r="L2732" i="23"/>
  <c r="L2733" i="23"/>
  <c r="L2734" i="23"/>
  <c r="L2735" i="23"/>
  <c r="L2736" i="23"/>
  <c r="L2737" i="23"/>
  <c r="L2738" i="23"/>
  <c r="L2739" i="23"/>
  <c r="L2740" i="23"/>
  <c r="L2741" i="23"/>
  <c r="L2742" i="23"/>
  <c r="L2743" i="23"/>
  <c r="L2744" i="23"/>
  <c r="L2745" i="23"/>
  <c r="L2746" i="23"/>
  <c r="L2747" i="23"/>
  <c r="L2748" i="23"/>
  <c r="L2749" i="23"/>
  <c r="L2750" i="23"/>
  <c r="L2751" i="23"/>
  <c r="L2752" i="23"/>
  <c r="L2753" i="23"/>
  <c r="L2754" i="23"/>
  <c r="L2755" i="23"/>
  <c r="L2756" i="23"/>
  <c r="L2757" i="23"/>
  <c r="L2758" i="23"/>
  <c r="L2759" i="23"/>
  <c r="L2760" i="23"/>
  <c r="L2761" i="23"/>
  <c r="L2762" i="23"/>
  <c r="L2763" i="23"/>
  <c r="L2764" i="23"/>
  <c r="L2765" i="23"/>
  <c r="L2766" i="23"/>
  <c r="L2767" i="23"/>
  <c r="L2768" i="23"/>
  <c r="L2769" i="23"/>
  <c r="L2770" i="23"/>
  <c r="L2771" i="23"/>
  <c r="L2772" i="23"/>
  <c r="L2773" i="23"/>
  <c r="L2774" i="23"/>
  <c r="L2775" i="23"/>
  <c r="L2776" i="23"/>
  <c r="L2777" i="23"/>
  <c r="L2778" i="23"/>
  <c r="L2779" i="23"/>
  <c r="L2780" i="23"/>
  <c r="L2781" i="23"/>
  <c r="L2782" i="23"/>
  <c r="L2783" i="23"/>
  <c r="L2784" i="23"/>
  <c r="L2785" i="23"/>
  <c r="L2786" i="23"/>
  <c r="L2787" i="23"/>
  <c r="L2788" i="23"/>
  <c r="L2789" i="23"/>
  <c r="L2790" i="23"/>
  <c r="L2791" i="23"/>
  <c r="L2792" i="23"/>
  <c r="L2793" i="23"/>
  <c r="L2794" i="23"/>
  <c r="L2795" i="23"/>
  <c r="L2796" i="23"/>
  <c r="L2797" i="23"/>
  <c r="L2798" i="23"/>
  <c r="L2799" i="23"/>
  <c r="L2800" i="23"/>
  <c r="L2801" i="23"/>
  <c r="L2802" i="23"/>
  <c r="L2803" i="23"/>
  <c r="L2804" i="23"/>
  <c r="L2805" i="23"/>
  <c r="L2806" i="23"/>
  <c r="L2807" i="23"/>
  <c r="L2808" i="23"/>
  <c r="L2809" i="23"/>
  <c r="L2810" i="23"/>
  <c r="L2811" i="23"/>
  <c r="L2812" i="23"/>
  <c r="L2813" i="23"/>
  <c r="L2814" i="23"/>
  <c r="L2815" i="23"/>
  <c r="L2816" i="23"/>
  <c r="L2817" i="23"/>
  <c r="L2818" i="23"/>
  <c r="L2819" i="23"/>
  <c r="L2820" i="23"/>
  <c r="L2821" i="23"/>
  <c r="L2822" i="23"/>
  <c r="L2823" i="23"/>
  <c r="L2824" i="23"/>
  <c r="L2825" i="23"/>
  <c r="L2826" i="23"/>
  <c r="L2827" i="23"/>
  <c r="L2828" i="23"/>
  <c r="L2829" i="23"/>
  <c r="L2830" i="23"/>
  <c r="L2831" i="23"/>
  <c r="L2832" i="23"/>
  <c r="L2833" i="23"/>
  <c r="L2834" i="23"/>
  <c r="L2835" i="23"/>
  <c r="L2836" i="23"/>
  <c r="L2837" i="23"/>
  <c r="L2838" i="23"/>
  <c r="L2839" i="23"/>
  <c r="L2840" i="23"/>
  <c r="L2841" i="23"/>
  <c r="L2842" i="23"/>
  <c r="L2843" i="23"/>
  <c r="L2844" i="23"/>
  <c r="L2845" i="23"/>
  <c r="L2846" i="23"/>
  <c r="L2847" i="23"/>
  <c r="L2848" i="23"/>
  <c r="L2849" i="23"/>
  <c r="L2850" i="23"/>
  <c r="L2851" i="23"/>
  <c r="L2852" i="23"/>
  <c r="L2853" i="23"/>
  <c r="L2854" i="23"/>
  <c r="L2855" i="23"/>
  <c r="L2856" i="23"/>
  <c r="L2857" i="23"/>
  <c r="L2858" i="23"/>
  <c r="L2859" i="23"/>
  <c r="L2860" i="23"/>
  <c r="L2861" i="23"/>
  <c r="L2862" i="23"/>
  <c r="L2863" i="23"/>
  <c r="L2864" i="23"/>
  <c r="L2865" i="23"/>
  <c r="L2866" i="23"/>
  <c r="L2867" i="23"/>
  <c r="L2868" i="23"/>
  <c r="L2869" i="23"/>
  <c r="L2870" i="23"/>
  <c r="L2871" i="23"/>
  <c r="L2872" i="23"/>
  <c r="L2873" i="23"/>
  <c r="L2874" i="23"/>
  <c r="L2875" i="23"/>
  <c r="L2876" i="23"/>
  <c r="L2877" i="23"/>
  <c r="L2878" i="23"/>
  <c r="L2879" i="23"/>
  <c r="L2880" i="23"/>
  <c r="L2881" i="23"/>
  <c r="L2882" i="23"/>
  <c r="L2883" i="23"/>
  <c r="L2884" i="23"/>
  <c r="L2885" i="23"/>
  <c r="L2886" i="23"/>
  <c r="L2887" i="23"/>
  <c r="L2888" i="23"/>
  <c r="L2889" i="23"/>
  <c r="L2890" i="23"/>
  <c r="L2891" i="23"/>
  <c r="L2892" i="23"/>
  <c r="L2893" i="23"/>
  <c r="L2894" i="23"/>
  <c r="L2895" i="23"/>
  <c r="L2896" i="23"/>
  <c r="L2897" i="23"/>
  <c r="L2898" i="23"/>
  <c r="L2899" i="23"/>
  <c r="L2900" i="23"/>
  <c r="L2901" i="23"/>
  <c r="L2902" i="23"/>
  <c r="L2903" i="23"/>
  <c r="L2904" i="23"/>
  <c r="L2905" i="23"/>
  <c r="L2906" i="23"/>
  <c r="L2907" i="23"/>
  <c r="L2908" i="23"/>
  <c r="L2909" i="23"/>
  <c r="L2910" i="23"/>
  <c r="L2911" i="23"/>
  <c r="L2912" i="23"/>
  <c r="L2913" i="23"/>
  <c r="L2914" i="23"/>
  <c r="L2915" i="23"/>
  <c r="L2916" i="23"/>
  <c r="L2917" i="23"/>
  <c r="L2918" i="23"/>
  <c r="L2919" i="23"/>
  <c r="L2920" i="23"/>
  <c r="L2921" i="23"/>
  <c r="L2922" i="23"/>
  <c r="L2923" i="23"/>
  <c r="L2924" i="23"/>
  <c r="L2925" i="23"/>
  <c r="L2926" i="23"/>
  <c r="L2927" i="23"/>
  <c r="L2928" i="23"/>
  <c r="L2929" i="23"/>
  <c r="L2930" i="23"/>
  <c r="L2931" i="23"/>
  <c r="L2932" i="23"/>
  <c r="L2933" i="23"/>
  <c r="L2934" i="23"/>
  <c r="L2935" i="23"/>
  <c r="L2936" i="23"/>
  <c r="L2937" i="23"/>
  <c r="L2938" i="23"/>
  <c r="L2939" i="23"/>
  <c r="L2940" i="23"/>
  <c r="L2941" i="23"/>
  <c r="L2942" i="23"/>
  <c r="L2943" i="23"/>
  <c r="L2944" i="23"/>
  <c r="L2945" i="23"/>
  <c r="L2946" i="23"/>
  <c r="L2947" i="23"/>
  <c r="L2948" i="23"/>
  <c r="L2949" i="23"/>
  <c r="L2950" i="23"/>
  <c r="L2951" i="23"/>
  <c r="L2952" i="23"/>
  <c r="L2953" i="23"/>
  <c r="L2954" i="23"/>
  <c r="L2955" i="23"/>
  <c r="L2956" i="23"/>
  <c r="L2957" i="23"/>
  <c r="L2958" i="23"/>
  <c r="L2959" i="23"/>
  <c r="L2960" i="23"/>
  <c r="L2961" i="23"/>
  <c r="L2962" i="23"/>
  <c r="L2963" i="23"/>
  <c r="L2964" i="23"/>
  <c r="L2965" i="23"/>
  <c r="L2966" i="23"/>
  <c r="L2967" i="23"/>
  <c r="L2968" i="23"/>
  <c r="L2969" i="23"/>
  <c r="L2970" i="23"/>
  <c r="L2971" i="23"/>
  <c r="L2972" i="23"/>
  <c r="L2973" i="23"/>
  <c r="L2974" i="23"/>
  <c r="L2975" i="23"/>
  <c r="L2976" i="23"/>
  <c r="L2977" i="23"/>
  <c r="L2978" i="23"/>
  <c r="L2979" i="23"/>
  <c r="L2980" i="23"/>
  <c r="L2981" i="23"/>
  <c r="L2982" i="23"/>
  <c r="L2983" i="23"/>
  <c r="L2984" i="23"/>
  <c r="L2985" i="23"/>
  <c r="L2986" i="23"/>
  <c r="L2987" i="23"/>
  <c r="L2988" i="23"/>
  <c r="L2989" i="23"/>
  <c r="L2990" i="23"/>
  <c r="L2991" i="23"/>
  <c r="L2992" i="23"/>
  <c r="L2993" i="23"/>
  <c r="L2994" i="23"/>
  <c r="L2995" i="23"/>
  <c r="L2996" i="23"/>
  <c r="L2997" i="23"/>
  <c r="L2998" i="23"/>
  <c r="L2999" i="23"/>
  <c r="L3000" i="23"/>
  <c r="L3001" i="23"/>
  <c r="L3002" i="23"/>
  <c r="L3003" i="23"/>
  <c r="L3004" i="23"/>
  <c r="L3005" i="23"/>
  <c r="L3006" i="23"/>
  <c r="L3007" i="23"/>
  <c r="L3008" i="23"/>
  <c r="L3009" i="23"/>
  <c r="L3010" i="23"/>
  <c r="L3011" i="23"/>
  <c r="L3012" i="23"/>
  <c r="L3013" i="23"/>
  <c r="L3014" i="23"/>
  <c r="L3015" i="23"/>
  <c r="L3016" i="23"/>
  <c r="L3017" i="23"/>
  <c r="L3018" i="23"/>
  <c r="L3019" i="23"/>
  <c r="L3020" i="23"/>
  <c r="L3021" i="23"/>
  <c r="L3022" i="23"/>
  <c r="L3023" i="23"/>
  <c r="L3024" i="23"/>
  <c r="L3025" i="23"/>
  <c r="L3026" i="23"/>
  <c r="L3027" i="23"/>
  <c r="L3028" i="23"/>
  <c r="L3029" i="23"/>
  <c r="L3030" i="23"/>
  <c r="L3031" i="23"/>
  <c r="L3032" i="23"/>
  <c r="L3033" i="23"/>
  <c r="L3034" i="23"/>
  <c r="L3035" i="23"/>
  <c r="L3036" i="23"/>
  <c r="L3037" i="23"/>
  <c r="L3038" i="23"/>
  <c r="L3039" i="23"/>
  <c r="L3040" i="23"/>
  <c r="L3041" i="23"/>
  <c r="L3042" i="23"/>
  <c r="L3043" i="23"/>
  <c r="L3044" i="23"/>
  <c r="L3045" i="23"/>
  <c r="L3046" i="23"/>
  <c r="L3047" i="23"/>
  <c r="L3048" i="23"/>
  <c r="L3049" i="23"/>
  <c r="L3050" i="23"/>
  <c r="L3051" i="23"/>
  <c r="L3052" i="23"/>
  <c r="L3053" i="23"/>
  <c r="L3054" i="23"/>
  <c r="L3055" i="23"/>
  <c r="L3056" i="23"/>
  <c r="L3057" i="23"/>
  <c r="L3058" i="23"/>
  <c r="L3059" i="23"/>
  <c r="L3060" i="23"/>
  <c r="L3061" i="23"/>
  <c r="L3062" i="23"/>
  <c r="L3063" i="23"/>
  <c r="L3064" i="23"/>
  <c r="L3065" i="23"/>
  <c r="L3066" i="23"/>
  <c r="L3067" i="23"/>
  <c r="L3068" i="23"/>
  <c r="L3069" i="23"/>
  <c r="L3070" i="23"/>
  <c r="L3071" i="23"/>
  <c r="L3072" i="23"/>
  <c r="L3073" i="23"/>
  <c r="L3074" i="23"/>
  <c r="L3075" i="23"/>
  <c r="L3076" i="23"/>
  <c r="L3077" i="23"/>
  <c r="L3078" i="23"/>
  <c r="L3079" i="23"/>
  <c r="L3080" i="23"/>
  <c r="L3081" i="23"/>
  <c r="L3082" i="23"/>
  <c r="L3083" i="23"/>
  <c r="L3084" i="23"/>
  <c r="L3085" i="23"/>
  <c r="L3086" i="23"/>
  <c r="L3087" i="23"/>
  <c r="L3088" i="23"/>
  <c r="L3089" i="23"/>
  <c r="L3090" i="23"/>
  <c r="L3091" i="23"/>
  <c r="L3092" i="23"/>
  <c r="L3093" i="23"/>
  <c r="L3094" i="23"/>
  <c r="L3095" i="23"/>
  <c r="L3096" i="23"/>
  <c r="L3097" i="23"/>
  <c r="L3098" i="23"/>
  <c r="L3099" i="23"/>
  <c r="L3100" i="23"/>
  <c r="L3101" i="23"/>
  <c r="L3102" i="23"/>
  <c r="L3103" i="23"/>
  <c r="L3104" i="23"/>
  <c r="L3105" i="23"/>
  <c r="L3106" i="23"/>
  <c r="L3107" i="23"/>
  <c r="L3108" i="23"/>
  <c r="L3109" i="23"/>
  <c r="L3110" i="23"/>
  <c r="L3111" i="23"/>
  <c r="L3112" i="23"/>
  <c r="L3113" i="23"/>
  <c r="L3114" i="23"/>
  <c r="L3115" i="23"/>
  <c r="L3116" i="23"/>
  <c r="L3117" i="23"/>
  <c r="L3118" i="23"/>
  <c r="L3119" i="23"/>
  <c r="L3120" i="23"/>
  <c r="L3121" i="23"/>
  <c r="L3122" i="23"/>
  <c r="L3123" i="23"/>
  <c r="L3124" i="23"/>
  <c r="L3125" i="23"/>
  <c r="L3126" i="23"/>
  <c r="L3127" i="23"/>
  <c r="L3128" i="23"/>
  <c r="L3129" i="23"/>
  <c r="L3130" i="23"/>
  <c r="L3131" i="23"/>
  <c r="L3132" i="23"/>
  <c r="L3133" i="23"/>
  <c r="L3134" i="23"/>
  <c r="L3135" i="23"/>
  <c r="L3136" i="23"/>
  <c r="L3137" i="23"/>
  <c r="L3138" i="23"/>
  <c r="L3139" i="23"/>
  <c r="L3140" i="23"/>
  <c r="L3141" i="23"/>
  <c r="L3142" i="23"/>
  <c r="L3143" i="23"/>
  <c r="L3144" i="23"/>
  <c r="L3145" i="23"/>
  <c r="L3146" i="23"/>
  <c r="L3147" i="23"/>
  <c r="L3148" i="23"/>
  <c r="L3149" i="23"/>
  <c r="L3150" i="23"/>
  <c r="L3151" i="23"/>
  <c r="L3152" i="23"/>
  <c r="L3153" i="23"/>
  <c r="L3154" i="23"/>
  <c r="L3155" i="23"/>
  <c r="L3156" i="23"/>
  <c r="L3157" i="23"/>
  <c r="L3158" i="23"/>
  <c r="L3159" i="23"/>
  <c r="L3160" i="23"/>
  <c r="L3161" i="23"/>
  <c r="L3162" i="23"/>
  <c r="L3163" i="23"/>
  <c r="L3164" i="23"/>
  <c r="L3165" i="23"/>
  <c r="L3166" i="23"/>
  <c r="L3167" i="23"/>
  <c r="L3168" i="23"/>
  <c r="L3169" i="23"/>
  <c r="L3170" i="23"/>
  <c r="L3171" i="23"/>
  <c r="L3172" i="23"/>
  <c r="L3173" i="23"/>
  <c r="L3174" i="23"/>
  <c r="L3175" i="23"/>
  <c r="L3176" i="23"/>
  <c r="L3177" i="23"/>
  <c r="L3178" i="23"/>
  <c r="L3179" i="23"/>
  <c r="L3180" i="23"/>
  <c r="L3181" i="23"/>
  <c r="L3182" i="23"/>
  <c r="L3183" i="23"/>
  <c r="L3184" i="23"/>
  <c r="L3185" i="23"/>
  <c r="L3186" i="23"/>
  <c r="L3187" i="23"/>
  <c r="L3188" i="23"/>
  <c r="L3189" i="23"/>
  <c r="L3190" i="23"/>
  <c r="L3191" i="23"/>
  <c r="L3192" i="23"/>
  <c r="L3193" i="23"/>
  <c r="L3194" i="23"/>
  <c r="L3195" i="23"/>
  <c r="L3196" i="23"/>
  <c r="L3197" i="23"/>
  <c r="L3198" i="23"/>
  <c r="L3199" i="23"/>
  <c r="L3200" i="23"/>
  <c r="L3201" i="23"/>
  <c r="L3202" i="23"/>
  <c r="L3203" i="23"/>
  <c r="L3204" i="23"/>
  <c r="L3205" i="23"/>
  <c r="L3206" i="23"/>
  <c r="L3207" i="23"/>
  <c r="L3208" i="23"/>
  <c r="L3209" i="23"/>
  <c r="L3210" i="23"/>
  <c r="L3211" i="23"/>
  <c r="L3212" i="23"/>
  <c r="L3213" i="23"/>
  <c r="L3214" i="23"/>
  <c r="L3215" i="23"/>
  <c r="L3216" i="23"/>
  <c r="L3217" i="23"/>
  <c r="L3218" i="23"/>
  <c r="L3219" i="23"/>
  <c r="L3220" i="23"/>
  <c r="L3221" i="23"/>
  <c r="L3222" i="23"/>
  <c r="L3223" i="23"/>
  <c r="L3224" i="23"/>
  <c r="L3225" i="23"/>
  <c r="L3226" i="23"/>
  <c r="L3227" i="23"/>
  <c r="L3228" i="23"/>
  <c r="L3229" i="23"/>
  <c r="L3230" i="23"/>
  <c r="L3231" i="23"/>
  <c r="L3232" i="23"/>
  <c r="L3233" i="23"/>
  <c r="L3234" i="23"/>
  <c r="L3235" i="23"/>
  <c r="L3236" i="23"/>
  <c r="L3237" i="23"/>
  <c r="L3238" i="23"/>
  <c r="L3239" i="23"/>
  <c r="L3240" i="23"/>
  <c r="L3241" i="23"/>
  <c r="L3242" i="23"/>
  <c r="L3243" i="23"/>
  <c r="L3244" i="23"/>
  <c r="L3245" i="23"/>
  <c r="L3246" i="23"/>
  <c r="L3247" i="23"/>
  <c r="L3248" i="23"/>
  <c r="L3249" i="23"/>
  <c r="L3250" i="23"/>
  <c r="L3251" i="23"/>
  <c r="L3252" i="23"/>
  <c r="L3253" i="23"/>
  <c r="L3254" i="23"/>
  <c r="L3255" i="23"/>
  <c r="L3256" i="23"/>
  <c r="L3257" i="23"/>
  <c r="L3258" i="23"/>
  <c r="L3259" i="23"/>
  <c r="L3260" i="23"/>
  <c r="L3261" i="23"/>
  <c r="L3262" i="23"/>
  <c r="L3263" i="23"/>
  <c r="L3264" i="23"/>
  <c r="L3265" i="23"/>
  <c r="L3266" i="23"/>
  <c r="L3267" i="23"/>
  <c r="L3268" i="23"/>
  <c r="L3269" i="23"/>
  <c r="L3270" i="23"/>
  <c r="L3271" i="23"/>
  <c r="L3272" i="23"/>
  <c r="L3273" i="23"/>
  <c r="L3274" i="23"/>
  <c r="L3275" i="23"/>
  <c r="L3276" i="23"/>
  <c r="L3277" i="23"/>
  <c r="L3278" i="23"/>
  <c r="L3279" i="23"/>
  <c r="L3280" i="23"/>
  <c r="L3281" i="23"/>
  <c r="L3282" i="23"/>
  <c r="L3283" i="23"/>
  <c r="L3284" i="23"/>
  <c r="L3285" i="23"/>
  <c r="L3286" i="23"/>
  <c r="L3287" i="23"/>
  <c r="L3288" i="23"/>
  <c r="L3289" i="23"/>
  <c r="L3290" i="23"/>
  <c r="L3291" i="23"/>
  <c r="L3292" i="23"/>
  <c r="L3293" i="23"/>
  <c r="L3294" i="23"/>
  <c r="L3295" i="23"/>
  <c r="L3296" i="23"/>
  <c r="L3297" i="23"/>
  <c r="L3298" i="23"/>
  <c r="L3299" i="23"/>
  <c r="L3300" i="23"/>
  <c r="L3301" i="23"/>
  <c r="L3302" i="23"/>
  <c r="L3303" i="23"/>
  <c r="L3304" i="23"/>
  <c r="L3305" i="23"/>
  <c r="L3306" i="23"/>
  <c r="L3307" i="23"/>
  <c r="L3308" i="23"/>
  <c r="L3309" i="23"/>
  <c r="L3310" i="23"/>
  <c r="L3311" i="23"/>
  <c r="L3312" i="23"/>
  <c r="L3313" i="23"/>
  <c r="L3314" i="23"/>
  <c r="L3315" i="23"/>
  <c r="L3316" i="23"/>
  <c r="L3317" i="23"/>
  <c r="L3318" i="23"/>
  <c r="L3319" i="23"/>
  <c r="L3320" i="23"/>
  <c r="L3321" i="23"/>
  <c r="L3322" i="23"/>
  <c r="L3323" i="23"/>
  <c r="L3324" i="23"/>
  <c r="L3325" i="23"/>
  <c r="L3326" i="23"/>
  <c r="L3327" i="23"/>
  <c r="L3328" i="23"/>
  <c r="L3329" i="23"/>
  <c r="L3330" i="23"/>
  <c r="L3331" i="23"/>
  <c r="L3332" i="23"/>
  <c r="L3333" i="23"/>
  <c r="L3334" i="23"/>
  <c r="L3335" i="23"/>
  <c r="L3336" i="23"/>
  <c r="L3337" i="23"/>
  <c r="L3338" i="23"/>
  <c r="L3339" i="23"/>
  <c r="L3340" i="23"/>
  <c r="L3341" i="23"/>
  <c r="L3342" i="23"/>
  <c r="L3343" i="23"/>
  <c r="L3344" i="23"/>
  <c r="L3345" i="23"/>
  <c r="L3346" i="23"/>
  <c r="L3347" i="23"/>
  <c r="L3348" i="23"/>
  <c r="L3349" i="23"/>
  <c r="L3350" i="23"/>
  <c r="L3351" i="23"/>
  <c r="L3352" i="23"/>
  <c r="L3353" i="23"/>
  <c r="L3354" i="23"/>
  <c r="L3355" i="23"/>
  <c r="L3356" i="23"/>
  <c r="L3357" i="23"/>
  <c r="L3358" i="23"/>
  <c r="L3359" i="23"/>
  <c r="L3360" i="23"/>
  <c r="L3361" i="23"/>
  <c r="L3362" i="23"/>
  <c r="L3363" i="23"/>
  <c r="L3364" i="23"/>
  <c r="L3365" i="23"/>
  <c r="L3366" i="23"/>
  <c r="L3367" i="23"/>
  <c r="L3368" i="23"/>
  <c r="L3369" i="23"/>
  <c r="L3370" i="23"/>
  <c r="L3371" i="23"/>
  <c r="L3372" i="23"/>
  <c r="L3373" i="23"/>
  <c r="L3374" i="23"/>
  <c r="L3375" i="23"/>
  <c r="L3376" i="23"/>
  <c r="L3377" i="23"/>
  <c r="L3378" i="23"/>
  <c r="L3379" i="23"/>
  <c r="L3380" i="23"/>
  <c r="L3381" i="23"/>
  <c r="L3382" i="23"/>
  <c r="L3383" i="23"/>
  <c r="L3384" i="23"/>
  <c r="L3385" i="23"/>
  <c r="L3386" i="23"/>
  <c r="L3387" i="23"/>
  <c r="L3388" i="23"/>
  <c r="L3389" i="23"/>
  <c r="L3390" i="23"/>
  <c r="L3391" i="23"/>
  <c r="L3392" i="23"/>
  <c r="L3393" i="23"/>
  <c r="L3394" i="23"/>
  <c r="L3395" i="23"/>
  <c r="L3396" i="23"/>
  <c r="L3397" i="23"/>
  <c r="L3398" i="23"/>
  <c r="L3399" i="23"/>
  <c r="L3400" i="23"/>
  <c r="L3401" i="23"/>
  <c r="L3402" i="23"/>
  <c r="L3403" i="23"/>
  <c r="L3404" i="23"/>
  <c r="L3405" i="23"/>
  <c r="L3406" i="23"/>
  <c r="L3407" i="23"/>
  <c r="L3408" i="23"/>
  <c r="L3409" i="23"/>
  <c r="L3410" i="23"/>
  <c r="L3411" i="23"/>
  <c r="L3412" i="23"/>
  <c r="L3413" i="23"/>
  <c r="L3414" i="23"/>
  <c r="L3415" i="23"/>
  <c r="L3416" i="23"/>
  <c r="L3417" i="23"/>
  <c r="L3418" i="23"/>
  <c r="L3419" i="23"/>
  <c r="L3420" i="23"/>
  <c r="L3421" i="23"/>
  <c r="L3422" i="23"/>
  <c r="L3423" i="23"/>
  <c r="L3424" i="23"/>
  <c r="L3425" i="23"/>
  <c r="L3426" i="23"/>
  <c r="L3427" i="23"/>
  <c r="L3428" i="23"/>
  <c r="L3429" i="23"/>
  <c r="L3430" i="23"/>
  <c r="L3431" i="23"/>
  <c r="L3432" i="23"/>
  <c r="L3433" i="23"/>
  <c r="L3434" i="23"/>
  <c r="L3435" i="23"/>
  <c r="L3436" i="23"/>
  <c r="L3437" i="23"/>
  <c r="L3438" i="23"/>
  <c r="L3439" i="23"/>
  <c r="L3440" i="23"/>
  <c r="L3441" i="23"/>
  <c r="L3442" i="23"/>
  <c r="L3443" i="23"/>
  <c r="L3444" i="23"/>
  <c r="L3445" i="23"/>
  <c r="L3446" i="23"/>
  <c r="L3447" i="23"/>
  <c r="L3448" i="23"/>
  <c r="L3449" i="23"/>
  <c r="L3450" i="23"/>
  <c r="L3451" i="23"/>
  <c r="L3452" i="23"/>
  <c r="L3453" i="23"/>
  <c r="L3454" i="23"/>
  <c r="L3455" i="23"/>
  <c r="L3456" i="23"/>
  <c r="L3457" i="23"/>
  <c r="L3458" i="23"/>
  <c r="L3459" i="23"/>
  <c r="L3460" i="23"/>
  <c r="L3461" i="23"/>
  <c r="L3462" i="23"/>
  <c r="L3463" i="23"/>
  <c r="L3464" i="23"/>
  <c r="L3465" i="23"/>
  <c r="L3466" i="23"/>
  <c r="L3467" i="23"/>
  <c r="L3468" i="23"/>
  <c r="L3469" i="23"/>
  <c r="L3470" i="23"/>
  <c r="L3471" i="23"/>
  <c r="L3472" i="23"/>
  <c r="L3473" i="23"/>
  <c r="L3474" i="23"/>
  <c r="L3475" i="23"/>
  <c r="L3476" i="23"/>
  <c r="L3477" i="23"/>
  <c r="L3478" i="23"/>
  <c r="L3479" i="23"/>
  <c r="L3480" i="23"/>
  <c r="L3481" i="23"/>
  <c r="L3482" i="23"/>
  <c r="L3483" i="23"/>
  <c r="L3484" i="23"/>
  <c r="L3485" i="23"/>
  <c r="L3486" i="23"/>
  <c r="L3487" i="23"/>
  <c r="L3488" i="23"/>
  <c r="L3489" i="23"/>
  <c r="L3490" i="23"/>
  <c r="L3491" i="23"/>
  <c r="L3492" i="23"/>
  <c r="L3493" i="23"/>
  <c r="L3494" i="23"/>
  <c r="L3495" i="23"/>
  <c r="L3496" i="23"/>
  <c r="L3497" i="23"/>
  <c r="L3498" i="23"/>
  <c r="L3499" i="23"/>
  <c r="L3500" i="23"/>
  <c r="L3501" i="23"/>
  <c r="L3502" i="23"/>
  <c r="L3503" i="23"/>
  <c r="L3504" i="23"/>
  <c r="L3505" i="23"/>
  <c r="L3506" i="23"/>
  <c r="L3507" i="23"/>
  <c r="L3508" i="23"/>
  <c r="L3509" i="23"/>
  <c r="L3510" i="23"/>
  <c r="L3511" i="23"/>
  <c r="L3512" i="23"/>
  <c r="L3513" i="23"/>
  <c r="L3514" i="23"/>
  <c r="L3515" i="23"/>
  <c r="L3516" i="23"/>
  <c r="L3517" i="23"/>
  <c r="L3518" i="23"/>
  <c r="L3519" i="23"/>
  <c r="L3520" i="23"/>
  <c r="L3521" i="23"/>
  <c r="L3522" i="23"/>
  <c r="L3523" i="23"/>
  <c r="L3524" i="23"/>
  <c r="L3525" i="23"/>
  <c r="L3526" i="23"/>
  <c r="L3527" i="23"/>
  <c r="L3528" i="23"/>
  <c r="L3529" i="23"/>
  <c r="L3530" i="23"/>
  <c r="L3531" i="23"/>
  <c r="L3532" i="23"/>
  <c r="L3533" i="23"/>
  <c r="L3534" i="23"/>
  <c r="L3535" i="23"/>
  <c r="L3536" i="23"/>
  <c r="L3537" i="23"/>
  <c r="L3538" i="23"/>
  <c r="L3539" i="23"/>
  <c r="L3540" i="23"/>
  <c r="L3541" i="23"/>
  <c r="L3542" i="23"/>
  <c r="L3543" i="23"/>
  <c r="L3544" i="23"/>
  <c r="L3545" i="23"/>
  <c r="L3546" i="23"/>
  <c r="L3547" i="23"/>
  <c r="L3548" i="23"/>
  <c r="L3549" i="23"/>
  <c r="L3550" i="23"/>
  <c r="L3551" i="23"/>
  <c r="L3552" i="23"/>
  <c r="L3553" i="23"/>
  <c r="L3554" i="23"/>
  <c r="L3555" i="23"/>
  <c r="L3556" i="23"/>
  <c r="L3557" i="23"/>
  <c r="L3558" i="23"/>
  <c r="L3559" i="23"/>
  <c r="L3560" i="23"/>
  <c r="L3561" i="23"/>
  <c r="L3562" i="23"/>
  <c r="L3563" i="23"/>
  <c r="L3564" i="23"/>
  <c r="L3565" i="23"/>
  <c r="L3566" i="23"/>
  <c r="L3567" i="23"/>
  <c r="L3568" i="23"/>
  <c r="L3569" i="23"/>
  <c r="L3570" i="23"/>
  <c r="L3571" i="23"/>
  <c r="L3572" i="23"/>
  <c r="L3573" i="23"/>
  <c r="L3574" i="23"/>
  <c r="L3575" i="23"/>
  <c r="L3576" i="23"/>
  <c r="L3577" i="23"/>
  <c r="L3578" i="23"/>
  <c r="L3579" i="23"/>
  <c r="L3580" i="23"/>
  <c r="L3581" i="23"/>
  <c r="L3582" i="23"/>
  <c r="L3583" i="23"/>
  <c r="L3584" i="23"/>
  <c r="L3585" i="23"/>
  <c r="L3586" i="23"/>
  <c r="L3587" i="23"/>
  <c r="L3588" i="23"/>
  <c r="L3589" i="23"/>
  <c r="L3590" i="23"/>
  <c r="L3591" i="23"/>
  <c r="L3592" i="23"/>
  <c r="L3593" i="23"/>
  <c r="L3594" i="23"/>
  <c r="L3595" i="23"/>
  <c r="L3596" i="23"/>
  <c r="L3597" i="23"/>
  <c r="L3598" i="23"/>
  <c r="L3599" i="23"/>
  <c r="L3600" i="23"/>
  <c r="L3601" i="23"/>
  <c r="L3602" i="23"/>
  <c r="L3603" i="23"/>
  <c r="L3604" i="23"/>
  <c r="L3605" i="23"/>
  <c r="L3606" i="23"/>
  <c r="L3607" i="23"/>
  <c r="L3608" i="23"/>
  <c r="L3609" i="23"/>
  <c r="L3610" i="23"/>
  <c r="L3611" i="23"/>
  <c r="L3612" i="23"/>
  <c r="L3613" i="23"/>
  <c r="L3614" i="23"/>
  <c r="L3615" i="23"/>
  <c r="L3616" i="23"/>
  <c r="L3617" i="23"/>
  <c r="L3618" i="23"/>
  <c r="L3619" i="23"/>
  <c r="L3620" i="23"/>
  <c r="L3621" i="23"/>
  <c r="L3622" i="23"/>
  <c r="L3623" i="23"/>
  <c r="L3624" i="23"/>
  <c r="L3625" i="23"/>
  <c r="L3626" i="23"/>
  <c r="L3627" i="23"/>
  <c r="L3628" i="23"/>
  <c r="L3629" i="23"/>
  <c r="L3630" i="23"/>
  <c r="L3631" i="23"/>
  <c r="L3632" i="23"/>
  <c r="L3633" i="23"/>
  <c r="L3634" i="23"/>
  <c r="L3635" i="23"/>
  <c r="L3636" i="23"/>
  <c r="L3637" i="23"/>
  <c r="L3638" i="23"/>
  <c r="L3639" i="23"/>
  <c r="L3640" i="23"/>
  <c r="L3641" i="23"/>
  <c r="L3642" i="23"/>
  <c r="L3643" i="23"/>
  <c r="L3644" i="23"/>
  <c r="L3645" i="23"/>
  <c r="L3646" i="23"/>
  <c r="L3647" i="23"/>
  <c r="L3648" i="23"/>
  <c r="L3649" i="23"/>
  <c r="L3650" i="23"/>
  <c r="L3651" i="23"/>
  <c r="L3652" i="23"/>
  <c r="L3653" i="23"/>
  <c r="L3654" i="23"/>
  <c r="L3655" i="23"/>
  <c r="L3656" i="23"/>
  <c r="L3657" i="23"/>
  <c r="L3658" i="23"/>
  <c r="L3659" i="23"/>
  <c r="L3660" i="23"/>
  <c r="L3661" i="23"/>
  <c r="L3662" i="23"/>
  <c r="L3663" i="23"/>
  <c r="L3664" i="23"/>
  <c r="L3665" i="23"/>
  <c r="L3666" i="23"/>
  <c r="L3667" i="23"/>
  <c r="L3668" i="23"/>
  <c r="L3669" i="23"/>
  <c r="L3670" i="23"/>
  <c r="L3671" i="23"/>
  <c r="L3672" i="23"/>
  <c r="L3673" i="23"/>
  <c r="L3674" i="23"/>
  <c r="L3675" i="23"/>
  <c r="L3676" i="23"/>
  <c r="L3677" i="23"/>
  <c r="L3678" i="23"/>
  <c r="L3679" i="23"/>
  <c r="L3680" i="23"/>
  <c r="L3681" i="23"/>
  <c r="L3682" i="23"/>
  <c r="L3683" i="23"/>
  <c r="L3684" i="23"/>
  <c r="L3685" i="23"/>
  <c r="L3686" i="23"/>
  <c r="L3687" i="23"/>
  <c r="L3688" i="23"/>
  <c r="L3689" i="23"/>
  <c r="L3690" i="23"/>
  <c r="L3691" i="23"/>
  <c r="L3692" i="23"/>
  <c r="L3693" i="23"/>
  <c r="L3694" i="23"/>
  <c r="L3695" i="23"/>
  <c r="L3696" i="23"/>
  <c r="L3697" i="23"/>
  <c r="L3698" i="23"/>
  <c r="L3699" i="23"/>
  <c r="L3700" i="23"/>
  <c r="L3701" i="23"/>
  <c r="L3702" i="23"/>
  <c r="L3703" i="23"/>
  <c r="L3704" i="23"/>
  <c r="L3705" i="23"/>
  <c r="L3706" i="23"/>
  <c r="L3707" i="23"/>
  <c r="L3708" i="23"/>
  <c r="L3709" i="23"/>
  <c r="L3710" i="23"/>
  <c r="L3711" i="23"/>
  <c r="L3712" i="23"/>
  <c r="L3713" i="23"/>
  <c r="L3714" i="23"/>
  <c r="L3715" i="23"/>
  <c r="L3716" i="23"/>
  <c r="L3717" i="23"/>
  <c r="L3718" i="23"/>
  <c r="L3719" i="23"/>
  <c r="L3720" i="23"/>
  <c r="L3721" i="23"/>
  <c r="L3722" i="23"/>
  <c r="L3723" i="23"/>
  <c r="L3724" i="23"/>
  <c r="L3725" i="23"/>
  <c r="L3726" i="23"/>
  <c r="L3727" i="23"/>
  <c r="L3728" i="23"/>
  <c r="L3729" i="23"/>
  <c r="L3730" i="23"/>
  <c r="L3731" i="23"/>
  <c r="L3732" i="23"/>
  <c r="L3733" i="23"/>
  <c r="L3734" i="23"/>
  <c r="L3735" i="23"/>
  <c r="L3736" i="23"/>
  <c r="L3737" i="23"/>
  <c r="L3738" i="23"/>
  <c r="L3739" i="23"/>
  <c r="L3740" i="23"/>
  <c r="L3741" i="23"/>
  <c r="L3742" i="23"/>
  <c r="L3743" i="23"/>
  <c r="L3744" i="23"/>
  <c r="L3745" i="23"/>
  <c r="L3746" i="23"/>
  <c r="L3747" i="23"/>
  <c r="L3748" i="23"/>
  <c r="L3749" i="23"/>
  <c r="L3750" i="23"/>
  <c r="L3751" i="23"/>
  <c r="L3752" i="23"/>
  <c r="L3753" i="23"/>
  <c r="L3754" i="23"/>
  <c r="L3755" i="23"/>
  <c r="L3756" i="23"/>
  <c r="L3757" i="23"/>
  <c r="L3758" i="23"/>
  <c r="L3759" i="23"/>
  <c r="L3760" i="23"/>
  <c r="L3761" i="23"/>
  <c r="L3762" i="23"/>
  <c r="L3763" i="23"/>
  <c r="L3764" i="23"/>
  <c r="L3765" i="23"/>
  <c r="L3766" i="23"/>
  <c r="L3767" i="23"/>
  <c r="L3768" i="23"/>
  <c r="L3769" i="23"/>
  <c r="L3770" i="23"/>
  <c r="L3771" i="23"/>
  <c r="L3772" i="23"/>
  <c r="L3773" i="23"/>
  <c r="L3774" i="23"/>
  <c r="L3775" i="23"/>
  <c r="L3776" i="23"/>
  <c r="L3777" i="23"/>
  <c r="L3778" i="23"/>
  <c r="L3779" i="23"/>
  <c r="L3780" i="23"/>
  <c r="L3781" i="23"/>
  <c r="L3782" i="23"/>
  <c r="L3783" i="23"/>
  <c r="L3784" i="23"/>
  <c r="L3785" i="23"/>
  <c r="L3786" i="23"/>
  <c r="L3787" i="23"/>
  <c r="L3788" i="23"/>
  <c r="L3789" i="23"/>
  <c r="L3790" i="23"/>
  <c r="L3791" i="23"/>
  <c r="L3792" i="23"/>
  <c r="L3793" i="23"/>
  <c r="L3794" i="23"/>
  <c r="L3795" i="23"/>
  <c r="L3796" i="23"/>
  <c r="L3797" i="23"/>
  <c r="L3798" i="23"/>
  <c r="L3799" i="23"/>
  <c r="L3800" i="23"/>
  <c r="L3801" i="23"/>
  <c r="L3802" i="23"/>
  <c r="L3803" i="23"/>
  <c r="L3804" i="23"/>
  <c r="L3805" i="23"/>
  <c r="L3806" i="23"/>
  <c r="L3807" i="23"/>
  <c r="L3808" i="23"/>
  <c r="L3809" i="23"/>
  <c r="L3810" i="23"/>
  <c r="L3811" i="23"/>
  <c r="L3812" i="23"/>
  <c r="L3813" i="23"/>
  <c r="L3814" i="23"/>
  <c r="L3815" i="23"/>
  <c r="L3816" i="23"/>
  <c r="L3817" i="23"/>
  <c r="L3818" i="23"/>
  <c r="L3819" i="23"/>
  <c r="L3820" i="23"/>
  <c r="L3821" i="23"/>
  <c r="L3822" i="23"/>
  <c r="L3823" i="23"/>
  <c r="L3824" i="23"/>
  <c r="L3825" i="23"/>
  <c r="L3826" i="23"/>
  <c r="L3827" i="23"/>
  <c r="L3828" i="23"/>
  <c r="L3829" i="23"/>
  <c r="L3830" i="23"/>
  <c r="L3831" i="23"/>
  <c r="L3832" i="23"/>
  <c r="L3833" i="23"/>
  <c r="L3834" i="23"/>
  <c r="L3835" i="23"/>
  <c r="L3836" i="23"/>
  <c r="L3837" i="23"/>
  <c r="L3838" i="23"/>
  <c r="L3839" i="23"/>
  <c r="L3840" i="23"/>
  <c r="L3841" i="23"/>
  <c r="L3842" i="23"/>
  <c r="L3843" i="23"/>
  <c r="L3844" i="23"/>
  <c r="L3845" i="23"/>
  <c r="L3846" i="23"/>
  <c r="L3847" i="23"/>
  <c r="L3848" i="23"/>
  <c r="L3849" i="23"/>
  <c r="L3850" i="23"/>
  <c r="L3851" i="23"/>
  <c r="L3852" i="23"/>
  <c r="L3853" i="23"/>
  <c r="L3854" i="23"/>
  <c r="L3855" i="23"/>
  <c r="L3856" i="23"/>
  <c r="L3857" i="23"/>
  <c r="L3858" i="23"/>
  <c r="L3859" i="23"/>
  <c r="L3860" i="23"/>
  <c r="L3861" i="23"/>
  <c r="L3862" i="23"/>
  <c r="L3863" i="23"/>
  <c r="L3864" i="23"/>
  <c r="L3865" i="23"/>
  <c r="L3866" i="23"/>
  <c r="L3867" i="23"/>
  <c r="L3868" i="23"/>
  <c r="L3869" i="23"/>
  <c r="L3870" i="23"/>
  <c r="L3871" i="23"/>
  <c r="L3872" i="23"/>
  <c r="L3873" i="23"/>
  <c r="L3874" i="23"/>
  <c r="L3875" i="23"/>
  <c r="L3876" i="23"/>
  <c r="L3877" i="23"/>
  <c r="L3878" i="23"/>
  <c r="L3879" i="23"/>
  <c r="L3880" i="23"/>
  <c r="L3881" i="23"/>
  <c r="L3882" i="23"/>
  <c r="L3883" i="23"/>
  <c r="L3884" i="23"/>
  <c r="L3885" i="23"/>
  <c r="L3886" i="23"/>
  <c r="L3887" i="23"/>
  <c r="L3888" i="23"/>
  <c r="L3889" i="23"/>
  <c r="L3890" i="23"/>
  <c r="L3891" i="23"/>
  <c r="L3892" i="23"/>
  <c r="L3893" i="23"/>
  <c r="L3894" i="23"/>
  <c r="L3895" i="23"/>
  <c r="L3896" i="23"/>
  <c r="L3897" i="23"/>
  <c r="L3898" i="23"/>
  <c r="L3899" i="23"/>
  <c r="L3900" i="23"/>
  <c r="L3901" i="23"/>
  <c r="L3902" i="23"/>
  <c r="L3903" i="23"/>
  <c r="L3904" i="23"/>
  <c r="L3905" i="23"/>
  <c r="L3906" i="23"/>
  <c r="L3907" i="23"/>
  <c r="L3908" i="23"/>
  <c r="L3909" i="23"/>
  <c r="L3910" i="23"/>
  <c r="L3911" i="23"/>
  <c r="L3912" i="23"/>
  <c r="L3913" i="23"/>
  <c r="L3914" i="23"/>
  <c r="L3915" i="23"/>
  <c r="L3916" i="23"/>
  <c r="L3917" i="23"/>
  <c r="L3918" i="23"/>
  <c r="L3919" i="23"/>
  <c r="L3920" i="23"/>
  <c r="L3921" i="23"/>
  <c r="L3922" i="23"/>
  <c r="L3923" i="23"/>
  <c r="L3924" i="23"/>
  <c r="L3925" i="23"/>
  <c r="L3926" i="23"/>
  <c r="L3927" i="23"/>
  <c r="L3928" i="23"/>
  <c r="L3929" i="23"/>
  <c r="L3930" i="23"/>
  <c r="L3931" i="23"/>
  <c r="L3932" i="23"/>
  <c r="L3933" i="23"/>
  <c r="L3934" i="23"/>
  <c r="L3935" i="23"/>
  <c r="L3936" i="23"/>
  <c r="L3937" i="23"/>
  <c r="L3938" i="23"/>
  <c r="L3939" i="23"/>
  <c r="L3940" i="23"/>
  <c r="L3941" i="23"/>
  <c r="L3942" i="23"/>
  <c r="L3943" i="23"/>
  <c r="L3944" i="23"/>
  <c r="L3945" i="23"/>
  <c r="L3946" i="23"/>
  <c r="L3947" i="23"/>
  <c r="L3948" i="23"/>
  <c r="L3949" i="23"/>
  <c r="L3950" i="23"/>
  <c r="L3951" i="23"/>
  <c r="L3952" i="23"/>
  <c r="L3953" i="23"/>
  <c r="L3954" i="23"/>
  <c r="L3955" i="23"/>
  <c r="L3956" i="23"/>
  <c r="L3957" i="23"/>
  <c r="L3958" i="23"/>
  <c r="L3959" i="23"/>
  <c r="L3960" i="23"/>
  <c r="L3961" i="23"/>
  <c r="L3962" i="23"/>
  <c r="L3963" i="23"/>
  <c r="L3964" i="23"/>
  <c r="L3965" i="23"/>
  <c r="L3966" i="23"/>
  <c r="L3967" i="23"/>
  <c r="L3968" i="23"/>
  <c r="L3969" i="23"/>
  <c r="L3970" i="23"/>
  <c r="L3971" i="23"/>
  <c r="L3972" i="23"/>
  <c r="L3973" i="23"/>
  <c r="L3974" i="23"/>
  <c r="L3975" i="23"/>
  <c r="L3976" i="23"/>
  <c r="L3977" i="23"/>
  <c r="L3978" i="23"/>
  <c r="L3979" i="23"/>
  <c r="L3980" i="23"/>
  <c r="L3981" i="23"/>
  <c r="L3982" i="23"/>
  <c r="L3983" i="23"/>
  <c r="L3984" i="23"/>
  <c r="L3985" i="23"/>
  <c r="L3986" i="23"/>
  <c r="L3987" i="23"/>
  <c r="L3988" i="23"/>
  <c r="L3989" i="23"/>
  <c r="L3990" i="23"/>
  <c r="L3991" i="23"/>
  <c r="L3992" i="23"/>
  <c r="L3993" i="23"/>
  <c r="L3994" i="23"/>
  <c r="L3995" i="23"/>
  <c r="L3996" i="23"/>
  <c r="L3997" i="23"/>
  <c r="L3998" i="23"/>
  <c r="L3999" i="23"/>
  <c r="L4000" i="23"/>
  <c r="L4001" i="23"/>
  <c r="L4002" i="23"/>
  <c r="L4003" i="23"/>
  <c r="L4004" i="23"/>
  <c r="L4005" i="23"/>
  <c r="L4006" i="23"/>
  <c r="L4007" i="23"/>
  <c r="L4008" i="23"/>
  <c r="L4009" i="23"/>
  <c r="L4010" i="23"/>
  <c r="L4011" i="23"/>
  <c r="L4012" i="23"/>
  <c r="L4013" i="23"/>
  <c r="L4014" i="23"/>
  <c r="L4015" i="23"/>
  <c r="L4016" i="23"/>
  <c r="L4017" i="23"/>
  <c r="L4018" i="23"/>
  <c r="L4019" i="23"/>
  <c r="L4020" i="23"/>
  <c r="L4021" i="23"/>
  <c r="L4022" i="23"/>
  <c r="L4023" i="23"/>
  <c r="L4024" i="23"/>
  <c r="L4025" i="23"/>
  <c r="L4026" i="23"/>
  <c r="L4027" i="23"/>
  <c r="L4028" i="23"/>
  <c r="L4029" i="23"/>
  <c r="L4030" i="23"/>
  <c r="L4031" i="23"/>
  <c r="L4032" i="23"/>
  <c r="L4033" i="23"/>
  <c r="L4034" i="23"/>
  <c r="L4035" i="23"/>
  <c r="L4036" i="23"/>
  <c r="L4037" i="23"/>
  <c r="L4038" i="23"/>
  <c r="L4039" i="23"/>
  <c r="L4040" i="23"/>
  <c r="L4041" i="23"/>
  <c r="L4042" i="23"/>
  <c r="L4043" i="23"/>
  <c r="L4044" i="23"/>
  <c r="L4045" i="23"/>
  <c r="L4046" i="23"/>
  <c r="L4047" i="23"/>
  <c r="L4048" i="23"/>
  <c r="L4049" i="23"/>
  <c r="L4050" i="23"/>
  <c r="L4051" i="23"/>
  <c r="L4052" i="23"/>
  <c r="L4053" i="23"/>
  <c r="L4054" i="23"/>
  <c r="L4055" i="23"/>
  <c r="L4056" i="23"/>
  <c r="L4057" i="23"/>
  <c r="L4058" i="23"/>
  <c r="L4059" i="23"/>
  <c r="L4060" i="23"/>
  <c r="L4061" i="23"/>
  <c r="L4062" i="23"/>
  <c r="L4063" i="23"/>
  <c r="L4064" i="23"/>
  <c r="L4065" i="23"/>
  <c r="L4066" i="23"/>
  <c r="L4067" i="23"/>
  <c r="L4068" i="23"/>
  <c r="L4069" i="23"/>
  <c r="L4070" i="23"/>
  <c r="L4071" i="23"/>
  <c r="L4072" i="23"/>
  <c r="L4073" i="23"/>
  <c r="L4074" i="23"/>
  <c r="L4075" i="23"/>
  <c r="L4076" i="23"/>
  <c r="L4077" i="23"/>
  <c r="L4078" i="23"/>
  <c r="L4079" i="23"/>
  <c r="L4080" i="23"/>
  <c r="L4081" i="23"/>
  <c r="L4082" i="23"/>
  <c r="L4083" i="23"/>
  <c r="L4084" i="23"/>
  <c r="L4085" i="23"/>
  <c r="L4086" i="23"/>
  <c r="L4087" i="23"/>
  <c r="L4088" i="23"/>
  <c r="L4089" i="23"/>
  <c r="L4090" i="23"/>
  <c r="L4091" i="23"/>
  <c r="L4092" i="23"/>
  <c r="L4093" i="23"/>
  <c r="L4094" i="23"/>
  <c r="L4095" i="23"/>
  <c r="L4096" i="23"/>
  <c r="L4097" i="23"/>
  <c r="L4098" i="23"/>
  <c r="L4099" i="23"/>
  <c r="L4100" i="23"/>
  <c r="L4101" i="23"/>
  <c r="L4102" i="23"/>
  <c r="L4103" i="23"/>
  <c r="L4104" i="23"/>
  <c r="L4105" i="23"/>
  <c r="L4106" i="23"/>
  <c r="L4107" i="23"/>
  <c r="L4108" i="23"/>
  <c r="L4109" i="23"/>
  <c r="L4110" i="23"/>
  <c r="L4111" i="23"/>
  <c r="L4112" i="23"/>
  <c r="L4113" i="23"/>
  <c r="L4114" i="23"/>
  <c r="L4115" i="23"/>
  <c r="L4116" i="23"/>
  <c r="L4117" i="23"/>
  <c r="L4118" i="23"/>
  <c r="L4119" i="23"/>
  <c r="L4120" i="23"/>
  <c r="L4121" i="23"/>
  <c r="L4122" i="23"/>
  <c r="L4123" i="23"/>
  <c r="L4124" i="23"/>
  <c r="L4125" i="23"/>
  <c r="L4126" i="23"/>
  <c r="L4127" i="23"/>
  <c r="L4128" i="23"/>
  <c r="L4129" i="23"/>
  <c r="L4130" i="23"/>
  <c r="L4131" i="23"/>
  <c r="L4132" i="23"/>
  <c r="L4133" i="23"/>
  <c r="L4134" i="23"/>
  <c r="L4135" i="23"/>
  <c r="L4136" i="23"/>
  <c r="L4137" i="23"/>
  <c r="L4138" i="23"/>
  <c r="L4139" i="23"/>
  <c r="L4140" i="23"/>
  <c r="L4141" i="23"/>
  <c r="L4142" i="23"/>
  <c r="L4143" i="23"/>
  <c r="L4144" i="23"/>
  <c r="L4145" i="23"/>
  <c r="L4146" i="23"/>
  <c r="L4147" i="23"/>
  <c r="L4148" i="23"/>
  <c r="L4149" i="23"/>
  <c r="L4150" i="23"/>
  <c r="L4151" i="23"/>
  <c r="L4152" i="23"/>
  <c r="L4153" i="23"/>
  <c r="L4154" i="23"/>
  <c r="L4155" i="23"/>
  <c r="L4156" i="23"/>
  <c r="L4157" i="23"/>
  <c r="L4158" i="23"/>
  <c r="L4159" i="23"/>
  <c r="L4160" i="23"/>
  <c r="L4161" i="23"/>
  <c r="L4162" i="23"/>
  <c r="L4163" i="23"/>
  <c r="L4164" i="23"/>
  <c r="L4165" i="23"/>
  <c r="L4166" i="23"/>
  <c r="L4167" i="23"/>
  <c r="L4168" i="23"/>
  <c r="L4169" i="23"/>
  <c r="L4170" i="23"/>
  <c r="L4171" i="23"/>
  <c r="L4172" i="23"/>
  <c r="L4173" i="23"/>
  <c r="L4174" i="23"/>
  <c r="L4175" i="23"/>
  <c r="L4176" i="23"/>
  <c r="L4177" i="23"/>
  <c r="L4178" i="23"/>
  <c r="L4179" i="23"/>
  <c r="L4180" i="23"/>
  <c r="L4181" i="23"/>
  <c r="L4182" i="23"/>
  <c r="L4183" i="23"/>
  <c r="L4184" i="23"/>
  <c r="L4185" i="23"/>
  <c r="L4186" i="23"/>
  <c r="L4187" i="23"/>
  <c r="L4188" i="23"/>
  <c r="L4189" i="23"/>
  <c r="L4190" i="23"/>
  <c r="L4191" i="23"/>
  <c r="L4192" i="23"/>
  <c r="L4193" i="23"/>
  <c r="L4194" i="23"/>
  <c r="L4195" i="23"/>
  <c r="L4196" i="23"/>
  <c r="L4197" i="23"/>
  <c r="L4198" i="23"/>
  <c r="L4199" i="23"/>
  <c r="L4200" i="23"/>
  <c r="L4201" i="23"/>
  <c r="L4202" i="23"/>
  <c r="L4203" i="23"/>
  <c r="L4204" i="23"/>
  <c r="L4205" i="23"/>
  <c r="L4206" i="23"/>
  <c r="L4207" i="23"/>
  <c r="L4208" i="23"/>
  <c r="L4209" i="23"/>
  <c r="L4210" i="23"/>
  <c r="L4211" i="23"/>
  <c r="L4212" i="23"/>
  <c r="L4213" i="23"/>
  <c r="L4214" i="23"/>
  <c r="L4215" i="23"/>
  <c r="L4216" i="23"/>
  <c r="L4217" i="23"/>
  <c r="L4218" i="23"/>
  <c r="L4219" i="23"/>
  <c r="L4220" i="23"/>
  <c r="L4221" i="23"/>
  <c r="L4222" i="23"/>
  <c r="L4223" i="23"/>
  <c r="L4224" i="23"/>
  <c r="L4225" i="23"/>
  <c r="L4226" i="23"/>
  <c r="L4227" i="23"/>
  <c r="L4228" i="23"/>
  <c r="L4229" i="23"/>
  <c r="L4230" i="23"/>
  <c r="L4231" i="23"/>
  <c r="L4232" i="23"/>
  <c r="L4233" i="23"/>
  <c r="L4234" i="23"/>
  <c r="L4235" i="23"/>
  <c r="L4236" i="23"/>
  <c r="L4237" i="23"/>
  <c r="L4238" i="23"/>
  <c r="L4239" i="23"/>
  <c r="L4240" i="23"/>
  <c r="L4241" i="23"/>
  <c r="L4242" i="23"/>
  <c r="L4243" i="23"/>
  <c r="L4244" i="23"/>
  <c r="L4245" i="23"/>
  <c r="L4246" i="23"/>
  <c r="L4247" i="23"/>
  <c r="L4248" i="23"/>
  <c r="L4249" i="23"/>
  <c r="L4250" i="23"/>
  <c r="L4251" i="23"/>
  <c r="L4252" i="23"/>
  <c r="L4253" i="23"/>
  <c r="L4254" i="23"/>
  <c r="L4255" i="23"/>
  <c r="L4256" i="23"/>
  <c r="L4257" i="23"/>
  <c r="L4258" i="23"/>
  <c r="L4259" i="23"/>
  <c r="L4260" i="23"/>
  <c r="L4261" i="23"/>
  <c r="L4262" i="23"/>
  <c r="L4263" i="23"/>
  <c r="L4264" i="23"/>
  <c r="L4265" i="23"/>
  <c r="L4266" i="23"/>
  <c r="L4267" i="23"/>
  <c r="L4268" i="23"/>
  <c r="L4269" i="23"/>
  <c r="L4270" i="23"/>
  <c r="L4271" i="23"/>
  <c r="L4272" i="23"/>
  <c r="L4273" i="23"/>
  <c r="L4274" i="23"/>
  <c r="L4275" i="23"/>
  <c r="L4276" i="23"/>
  <c r="L4277" i="23"/>
  <c r="L4278" i="23"/>
  <c r="L4279" i="23"/>
  <c r="L4280" i="23"/>
  <c r="L4281" i="23"/>
  <c r="L4282" i="23"/>
  <c r="L4283" i="23"/>
  <c r="L4284" i="23"/>
  <c r="L4285" i="23"/>
  <c r="L4286" i="23"/>
  <c r="L4287" i="23"/>
  <c r="L4288" i="23"/>
  <c r="L4289" i="23"/>
  <c r="L4290" i="23"/>
  <c r="L4291" i="23"/>
  <c r="L4292" i="23"/>
  <c r="L4293" i="23"/>
  <c r="L4294" i="23"/>
  <c r="L4295" i="23"/>
  <c r="L4296" i="23"/>
  <c r="L4297" i="23"/>
  <c r="L4298" i="23"/>
  <c r="L4299" i="23"/>
  <c r="L4300" i="23"/>
  <c r="L4301" i="23"/>
  <c r="L4302" i="23"/>
  <c r="L4303" i="23"/>
  <c r="L4304" i="23"/>
  <c r="L4305" i="23"/>
  <c r="L4306" i="23"/>
  <c r="L4307" i="23"/>
  <c r="L4308" i="23"/>
  <c r="L4309" i="23"/>
  <c r="L4310" i="23"/>
  <c r="L4311" i="23"/>
  <c r="L4312" i="23"/>
  <c r="L4313" i="23"/>
  <c r="L4314" i="23"/>
  <c r="L4315" i="23"/>
  <c r="L4316" i="23"/>
  <c r="L4317" i="23"/>
  <c r="L4318" i="23"/>
  <c r="L4319" i="23"/>
  <c r="L4320" i="23"/>
  <c r="L4321" i="23"/>
  <c r="L4322" i="23"/>
  <c r="L4323" i="23"/>
  <c r="L4324" i="23"/>
  <c r="L4325" i="23"/>
  <c r="L4326" i="23"/>
  <c r="L4327" i="23"/>
  <c r="L4328" i="23"/>
  <c r="L4329" i="23"/>
  <c r="L4330" i="23"/>
  <c r="L4331" i="23"/>
  <c r="L4332" i="23"/>
  <c r="L4333" i="23"/>
  <c r="L4334" i="23"/>
  <c r="L4335" i="23"/>
  <c r="L4336" i="23"/>
  <c r="L4337" i="23"/>
  <c r="L4338" i="23"/>
  <c r="L4339" i="23"/>
  <c r="L4340" i="23"/>
  <c r="L4341" i="23"/>
  <c r="L4342" i="23"/>
  <c r="L4343" i="23"/>
  <c r="L4344" i="23"/>
  <c r="L4345" i="23"/>
  <c r="L4346" i="23"/>
  <c r="L4347" i="23"/>
  <c r="L4348" i="23"/>
  <c r="L4349" i="23"/>
  <c r="L4350" i="23"/>
  <c r="L4351" i="23"/>
  <c r="L4352" i="23"/>
  <c r="L4353" i="23"/>
  <c r="L4354" i="23"/>
  <c r="L4355" i="23"/>
  <c r="L4356" i="23"/>
  <c r="L4357" i="23"/>
  <c r="L4358" i="23"/>
  <c r="L4359" i="23"/>
  <c r="L4360" i="23"/>
  <c r="L4361" i="23"/>
  <c r="L4362" i="23"/>
  <c r="L4363" i="23"/>
  <c r="L4364" i="23"/>
  <c r="L4365" i="23"/>
  <c r="L4366" i="23"/>
  <c r="L4367" i="23"/>
  <c r="L4368" i="23"/>
  <c r="L4369" i="23"/>
  <c r="L4370" i="23"/>
  <c r="L4371" i="23"/>
  <c r="L4372" i="23"/>
  <c r="L4373" i="23"/>
  <c r="L4374" i="23"/>
  <c r="L4375" i="23"/>
  <c r="L4376" i="23"/>
  <c r="L4377" i="23"/>
  <c r="L4378" i="23"/>
  <c r="L4379" i="23"/>
  <c r="L4380" i="23"/>
  <c r="L4381" i="23"/>
  <c r="L4382" i="23"/>
  <c r="L4383" i="23"/>
  <c r="L4384" i="23"/>
  <c r="L4385" i="23"/>
  <c r="L4386" i="23"/>
  <c r="L4387" i="23"/>
  <c r="L4388" i="23"/>
  <c r="L4389" i="23"/>
  <c r="L4390" i="23"/>
  <c r="L4391" i="23"/>
  <c r="L4392" i="23"/>
  <c r="L4393" i="23"/>
  <c r="L4394" i="23"/>
  <c r="L4395" i="23"/>
  <c r="L4396" i="23"/>
  <c r="L4397" i="23"/>
  <c r="L4398" i="23"/>
  <c r="L4399" i="23"/>
  <c r="L4400" i="23"/>
  <c r="L4401" i="23"/>
  <c r="L4402" i="23"/>
  <c r="L4403" i="23"/>
  <c r="L4404" i="23"/>
  <c r="L4405" i="23"/>
  <c r="L4406" i="23"/>
  <c r="L4407" i="23"/>
  <c r="L4408" i="23"/>
  <c r="L4409" i="23"/>
  <c r="L4410" i="23"/>
  <c r="L4411" i="23"/>
  <c r="L4412" i="23"/>
  <c r="L4413" i="23"/>
  <c r="L4414" i="23"/>
  <c r="L4415" i="23"/>
  <c r="L4416" i="23"/>
  <c r="L4417" i="23"/>
  <c r="L4418" i="23"/>
  <c r="L4419" i="23"/>
  <c r="L4420" i="23"/>
  <c r="L4421" i="23"/>
  <c r="L4422" i="23"/>
  <c r="L4423" i="23"/>
  <c r="L4424" i="23"/>
  <c r="L4425" i="23"/>
  <c r="L4426" i="23"/>
  <c r="L4427" i="23"/>
  <c r="L4428" i="23"/>
  <c r="L4429" i="23"/>
  <c r="L4430" i="23"/>
  <c r="L4431" i="23"/>
  <c r="L4432" i="23"/>
  <c r="L4433" i="23"/>
  <c r="L4434" i="23"/>
  <c r="L4435" i="23"/>
  <c r="L4436" i="23"/>
  <c r="L4437" i="23"/>
  <c r="L4438" i="23"/>
  <c r="L4439" i="23"/>
  <c r="L4440" i="23"/>
  <c r="L4441" i="23"/>
  <c r="L4442" i="23"/>
  <c r="L4443" i="23"/>
  <c r="L4444" i="23"/>
  <c r="L4445" i="23"/>
  <c r="L4446" i="23"/>
  <c r="L4447" i="23"/>
  <c r="L4448" i="23"/>
  <c r="L4449" i="23"/>
  <c r="L4450" i="23"/>
  <c r="L4451" i="23"/>
  <c r="L4452" i="23"/>
  <c r="L4453" i="23"/>
  <c r="L4454" i="23"/>
  <c r="L4455" i="23"/>
  <c r="L4456" i="23"/>
  <c r="L4457" i="23"/>
  <c r="L4458" i="23"/>
  <c r="L4459" i="23"/>
  <c r="L4460" i="23"/>
  <c r="L4461" i="23"/>
  <c r="L4462" i="23"/>
  <c r="L4463" i="23"/>
  <c r="L4464" i="23"/>
  <c r="L4465" i="23"/>
  <c r="L4466" i="23"/>
  <c r="L4467" i="23"/>
  <c r="L4468" i="23"/>
  <c r="L4469" i="23"/>
  <c r="L4470" i="23"/>
  <c r="L4471" i="23"/>
  <c r="L4472" i="23"/>
  <c r="L4473" i="23"/>
  <c r="L4474" i="23"/>
  <c r="L4475" i="23"/>
  <c r="L4476" i="23"/>
  <c r="L4477" i="23"/>
  <c r="L4478" i="23"/>
  <c r="L4479" i="23"/>
  <c r="L4480" i="23"/>
  <c r="L4481" i="23"/>
  <c r="L4482" i="23"/>
  <c r="L4483" i="23"/>
  <c r="L4484" i="23"/>
  <c r="L4485" i="23"/>
  <c r="L4486" i="23"/>
  <c r="L4487" i="23"/>
  <c r="L4488" i="23"/>
  <c r="L4489" i="23"/>
  <c r="L4490" i="23"/>
  <c r="L4491" i="23"/>
  <c r="L4492" i="23"/>
  <c r="L4493" i="23"/>
  <c r="L4494" i="23"/>
  <c r="L4495" i="23"/>
  <c r="L4496" i="23"/>
  <c r="L4497" i="23"/>
  <c r="L4498" i="23"/>
  <c r="L4499" i="23"/>
  <c r="L4500" i="23"/>
  <c r="L4501" i="23"/>
  <c r="L4502" i="23"/>
  <c r="L4503" i="23"/>
  <c r="L4504" i="23"/>
  <c r="L4505" i="23"/>
  <c r="L4506" i="23"/>
  <c r="L4507" i="23"/>
  <c r="L4508" i="23"/>
  <c r="L4509" i="23"/>
  <c r="L4510" i="23"/>
  <c r="L4511" i="23"/>
  <c r="L4512" i="23"/>
  <c r="L4513" i="23"/>
  <c r="L4514" i="23"/>
  <c r="L4515" i="23"/>
  <c r="L4516" i="23"/>
  <c r="L4517" i="23"/>
  <c r="L4518" i="23"/>
  <c r="L4519" i="23"/>
  <c r="L4520" i="23"/>
  <c r="L4521" i="23"/>
  <c r="L4522" i="23"/>
  <c r="L4523" i="23"/>
  <c r="L4524" i="23"/>
  <c r="L4525" i="23"/>
  <c r="L4526" i="23"/>
  <c r="L4527" i="23"/>
  <c r="L4528" i="23"/>
  <c r="L4529" i="23"/>
  <c r="L4530" i="23"/>
  <c r="L4531" i="23"/>
  <c r="L4532" i="23"/>
  <c r="L4533" i="23"/>
  <c r="L4534" i="23"/>
  <c r="L4535" i="23"/>
  <c r="L4536" i="23"/>
  <c r="L4537" i="23"/>
  <c r="L4538" i="23"/>
  <c r="L4539" i="23"/>
  <c r="L4540" i="23"/>
  <c r="L4541" i="23"/>
  <c r="L4542" i="23"/>
  <c r="L4543" i="23"/>
  <c r="L4544" i="23"/>
  <c r="L4545" i="23"/>
  <c r="L4546" i="23"/>
  <c r="L4547" i="23"/>
  <c r="L4548" i="23"/>
  <c r="L4549" i="23"/>
  <c r="L4550" i="23"/>
  <c r="L4551" i="23"/>
  <c r="L4552" i="23"/>
  <c r="L4553" i="23"/>
  <c r="L4554" i="23"/>
  <c r="L4555" i="23"/>
  <c r="L4556" i="23"/>
  <c r="L4557" i="23"/>
  <c r="L4558" i="23"/>
  <c r="L4559" i="23"/>
  <c r="L4560" i="23"/>
  <c r="L4561" i="23"/>
  <c r="L4562" i="23"/>
  <c r="L4563" i="23"/>
  <c r="L4564" i="23"/>
  <c r="L4565" i="23"/>
  <c r="L4566" i="23"/>
  <c r="L4567" i="23"/>
  <c r="L4568" i="23"/>
  <c r="L4569" i="23"/>
  <c r="L4570" i="23"/>
  <c r="L4571" i="23"/>
  <c r="L4572" i="23"/>
  <c r="L4573" i="23"/>
  <c r="L4574" i="23"/>
  <c r="L4575" i="23"/>
  <c r="L4576" i="23"/>
  <c r="L4577" i="23"/>
  <c r="L4578" i="23"/>
  <c r="L4579" i="23"/>
  <c r="L4580" i="23"/>
  <c r="L4581" i="23"/>
  <c r="L4582" i="23"/>
  <c r="L4583" i="23"/>
  <c r="L4584" i="23"/>
  <c r="L4585" i="23"/>
  <c r="L4586" i="23"/>
  <c r="L4587" i="23"/>
  <c r="L4588" i="23"/>
  <c r="L4589" i="23"/>
  <c r="L4590" i="23"/>
  <c r="L4591" i="23"/>
  <c r="L4592" i="23"/>
  <c r="L4593" i="23"/>
  <c r="L4594" i="23"/>
  <c r="L4595" i="23"/>
  <c r="L4596" i="23"/>
  <c r="L4597" i="23"/>
  <c r="L4598" i="23"/>
  <c r="L4599" i="23"/>
  <c r="L4600" i="23"/>
  <c r="L4601" i="23"/>
  <c r="L4602" i="23"/>
  <c r="L4603" i="23"/>
  <c r="L4604" i="23"/>
  <c r="L4605" i="23"/>
  <c r="L4606" i="23"/>
  <c r="L4607" i="23"/>
  <c r="L4608" i="23"/>
  <c r="L4609" i="23"/>
  <c r="L4610" i="23"/>
  <c r="L4611" i="23"/>
  <c r="L4612" i="23"/>
  <c r="L4613" i="23"/>
  <c r="L4614" i="23"/>
  <c r="L4615" i="23"/>
  <c r="L4616" i="23"/>
  <c r="L4617" i="23"/>
  <c r="L4618" i="23"/>
  <c r="L4619" i="23"/>
  <c r="L4620" i="23"/>
  <c r="L4621" i="23"/>
  <c r="L4622" i="23"/>
  <c r="L4623" i="23"/>
  <c r="L4624" i="23"/>
  <c r="L4625" i="23"/>
  <c r="L4626" i="23"/>
  <c r="L4627" i="23"/>
  <c r="L4628" i="23"/>
  <c r="L4629" i="23"/>
  <c r="L4630" i="23"/>
  <c r="L4631" i="23"/>
  <c r="L4632" i="23"/>
  <c r="L4633" i="23"/>
  <c r="L4634" i="23"/>
  <c r="L4635" i="23"/>
  <c r="L4636" i="23"/>
  <c r="L4637" i="23"/>
  <c r="L4638" i="23"/>
  <c r="L4639" i="23"/>
  <c r="L4640" i="23"/>
  <c r="L4641" i="23"/>
  <c r="L4642" i="23"/>
  <c r="L4643" i="23"/>
  <c r="L4644" i="23"/>
  <c r="L4645" i="23"/>
  <c r="L4646" i="23"/>
  <c r="L4647" i="23"/>
  <c r="L4648" i="23"/>
  <c r="L4649" i="23"/>
  <c r="L4650" i="23"/>
  <c r="L4651" i="23"/>
  <c r="L4652" i="23"/>
  <c r="L4653" i="23"/>
  <c r="L4654" i="23"/>
  <c r="L4655" i="23"/>
  <c r="L4656" i="23"/>
  <c r="L4657" i="23"/>
  <c r="L4658" i="23"/>
  <c r="L4659" i="23"/>
  <c r="L4660" i="23"/>
  <c r="L4661" i="23"/>
  <c r="L4662" i="23"/>
  <c r="L4663" i="23"/>
  <c r="L4664" i="23"/>
  <c r="L4665" i="23"/>
  <c r="L4666" i="23"/>
  <c r="L4667" i="23"/>
  <c r="L4668" i="23"/>
  <c r="L4669" i="23"/>
  <c r="L4670" i="23"/>
  <c r="L4671" i="23"/>
  <c r="L4672" i="23"/>
  <c r="L4673" i="23"/>
  <c r="L4674" i="23"/>
  <c r="L4675" i="23"/>
  <c r="L4676" i="23"/>
  <c r="L4677" i="23"/>
  <c r="L4678" i="23"/>
  <c r="L4679" i="23"/>
  <c r="L4680" i="23"/>
  <c r="L4681" i="23"/>
  <c r="L4682" i="23"/>
  <c r="L4683" i="23"/>
  <c r="L4684" i="23"/>
  <c r="L4685" i="23"/>
  <c r="L4686" i="23"/>
  <c r="L4687" i="23"/>
  <c r="L4688" i="23"/>
  <c r="L4689" i="23"/>
  <c r="L4690" i="23"/>
  <c r="L4691" i="23"/>
  <c r="L4692" i="23"/>
  <c r="L4693" i="23"/>
  <c r="L4694" i="23"/>
  <c r="L4695" i="23"/>
  <c r="L4696" i="23"/>
  <c r="L4697" i="23"/>
  <c r="L4698" i="23"/>
  <c r="L4699" i="23"/>
  <c r="L4700" i="23"/>
  <c r="L4701" i="23"/>
  <c r="L4702" i="23"/>
  <c r="L4703" i="23"/>
  <c r="L4704" i="23"/>
  <c r="L4705" i="23"/>
  <c r="L4706" i="23"/>
  <c r="L4707" i="23"/>
  <c r="L4708" i="23"/>
  <c r="L4709" i="23"/>
  <c r="L4710" i="23"/>
  <c r="L4711" i="23"/>
  <c r="L4712" i="23"/>
  <c r="L4713" i="23"/>
  <c r="L4714" i="23"/>
  <c r="L4715" i="23"/>
  <c r="L4716" i="23"/>
  <c r="L4717" i="23"/>
  <c r="L4718" i="23"/>
  <c r="L4719" i="23"/>
  <c r="L4720" i="23"/>
  <c r="L4721" i="23"/>
  <c r="L4722" i="23"/>
  <c r="L4723" i="23"/>
  <c r="L4724" i="23"/>
  <c r="L4725" i="23"/>
  <c r="L4726" i="23"/>
  <c r="L4727" i="23"/>
  <c r="L4728" i="23"/>
  <c r="L4729" i="23"/>
  <c r="L4730" i="23"/>
  <c r="L4731" i="23"/>
  <c r="L4732" i="23"/>
  <c r="L4733" i="23"/>
  <c r="L4734" i="23"/>
  <c r="L4735" i="23"/>
  <c r="L4736" i="23"/>
  <c r="L4737" i="23"/>
  <c r="L4738" i="23"/>
  <c r="L4739" i="23"/>
  <c r="L4740" i="23"/>
  <c r="L4741" i="23"/>
  <c r="L4742" i="23"/>
  <c r="L4743" i="23"/>
  <c r="L4744" i="23"/>
  <c r="L4745" i="23"/>
  <c r="L4746" i="23"/>
  <c r="L4747" i="23"/>
  <c r="L4748" i="23"/>
  <c r="L4749" i="23"/>
  <c r="L4750" i="23"/>
  <c r="L4751" i="23"/>
  <c r="L4752" i="23"/>
  <c r="L4753" i="23"/>
  <c r="L4754" i="23"/>
  <c r="L4755" i="23"/>
  <c r="L4756" i="23"/>
  <c r="L4757" i="23"/>
  <c r="L4758" i="23"/>
  <c r="L4759" i="23"/>
  <c r="L4760" i="23"/>
  <c r="L4761" i="23"/>
  <c r="L4762" i="23"/>
  <c r="L4763" i="23"/>
  <c r="L4764" i="23"/>
  <c r="L4765" i="23"/>
  <c r="L4766" i="23"/>
  <c r="L4767" i="23"/>
  <c r="L4768" i="23"/>
  <c r="L4769" i="23"/>
  <c r="L4770" i="23"/>
  <c r="L4771" i="23"/>
  <c r="L4772" i="23"/>
  <c r="L4773" i="23"/>
  <c r="L4774" i="23"/>
  <c r="L4775" i="23"/>
  <c r="L4776" i="23"/>
  <c r="L4777" i="23"/>
  <c r="L4778" i="23"/>
  <c r="L4779" i="23"/>
  <c r="L4780" i="23"/>
  <c r="L4781" i="23"/>
  <c r="L4782" i="23"/>
  <c r="L4783" i="23"/>
  <c r="L4784" i="23"/>
  <c r="L4785" i="23"/>
  <c r="L4786" i="23"/>
  <c r="L4787" i="23"/>
  <c r="L4788" i="23"/>
  <c r="L4789" i="23"/>
  <c r="L4790" i="23"/>
  <c r="L4791" i="23"/>
  <c r="L4792" i="23"/>
  <c r="L4793" i="23"/>
  <c r="L4794" i="23"/>
  <c r="L4795" i="23"/>
  <c r="L4796" i="23"/>
  <c r="L4797" i="23"/>
  <c r="L4798" i="23"/>
  <c r="L4799" i="23"/>
  <c r="L4800" i="23"/>
  <c r="L4801" i="23"/>
  <c r="L4802" i="23"/>
  <c r="L4803" i="23"/>
  <c r="L4804" i="23"/>
  <c r="L4805" i="23"/>
  <c r="L4806" i="23"/>
  <c r="L4807" i="23"/>
  <c r="L4808" i="23"/>
  <c r="L4809" i="23"/>
  <c r="L4810" i="23"/>
  <c r="L4811" i="23"/>
  <c r="L4812" i="23"/>
  <c r="L4813" i="23"/>
  <c r="L4814" i="23"/>
  <c r="L4815" i="23"/>
  <c r="L4816" i="23"/>
  <c r="L4817" i="23"/>
  <c r="L4818" i="23"/>
  <c r="L4819" i="23"/>
  <c r="L4820" i="23"/>
  <c r="L4821" i="23"/>
  <c r="L4822" i="23"/>
  <c r="L4823" i="23"/>
  <c r="L4824" i="23"/>
  <c r="L4825" i="23"/>
  <c r="L4826" i="23"/>
  <c r="L4827" i="23"/>
  <c r="L4828" i="23"/>
  <c r="L4829" i="23"/>
  <c r="L4830" i="23"/>
  <c r="L4831" i="23"/>
  <c r="L4832" i="23"/>
  <c r="L4833" i="23"/>
  <c r="L4834" i="23"/>
  <c r="L4835" i="23"/>
  <c r="L4836" i="23"/>
  <c r="L4837" i="23"/>
  <c r="L4838" i="23"/>
  <c r="L4839" i="23"/>
  <c r="L4840" i="23"/>
  <c r="L4841" i="23"/>
  <c r="L4842" i="23"/>
  <c r="L4843" i="23"/>
  <c r="L4844" i="23"/>
  <c r="L4845" i="23"/>
  <c r="L4846" i="23"/>
  <c r="L4847" i="23"/>
  <c r="L4848" i="23"/>
  <c r="L4849" i="23"/>
  <c r="L4850" i="23"/>
  <c r="L4851" i="23"/>
  <c r="L4852" i="23"/>
  <c r="L4853" i="23"/>
  <c r="L4854" i="23"/>
  <c r="L4855" i="23"/>
  <c r="L4856" i="23"/>
  <c r="L4857" i="23"/>
  <c r="L4858" i="23"/>
  <c r="L4859" i="23"/>
  <c r="L4860" i="23"/>
  <c r="L4861" i="23"/>
  <c r="L4862" i="23"/>
  <c r="L4863" i="23"/>
  <c r="L4864" i="23"/>
  <c r="L4865" i="23"/>
  <c r="L4866" i="23"/>
  <c r="L4867" i="23"/>
  <c r="L4868" i="23"/>
  <c r="L4869" i="23"/>
  <c r="L4870" i="23"/>
  <c r="L4871" i="23"/>
  <c r="L4872" i="23"/>
  <c r="L4873" i="23"/>
  <c r="L4874" i="23"/>
  <c r="L4875" i="23"/>
  <c r="L4876" i="23"/>
  <c r="L4877" i="23"/>
  <c r="L4878" i="23"/>
  <c r="L4879" i="23"/>
  <c r="L4880" i="23"/>
  <c r="L4881" i="23"/>
  <c r="L4882" i="23"/>
  <c r="L4883" i="23"/>
  <c r="L4884" i="23"/>
  <c r="L4885" i="23"/>
  <c r="L4886" i="23"/>
  <c r="L4887" i="23"/>
  <c r="L4888" i="23"/>
  <c r="L4889" i="23"/>
  <c r="L4890" i="23"/>
  <c r="L4891" i="23"/>
  <c r="L4892" i="23"/>
  <c r="L4893" i="23"/>
  <c r="L4894" i="23"/>
  <c r="L4895" i="23"/>
  <c r="L4896" i="23"/>
  <c r="L4897" i="23"/>
  <c r="L4898" i="23"/>
  <c r="L4899" i="23"/>
  <c r="L4900" i="23"/>
  <c r="L4901" i="23"/>
  <c r="L4902" i="23"/>
  <c r="L4903" i="23"/>
  <c r="L4904" i="23"/>
  <c r="L4905" i="23"/>
  <c r="L4906" i="23"/>
  <c r="L4907" i="23"/>
  <c r="L4908" i="23"/>
  <c r="L4909" i="23"/>
  <c r="L4910" i="23"/>
  <c r="L4911" i="23"/>
  <c r="L4912" i="23"/>
  <c r="L4913" i="23"/>
  <c r="L4914" i="23"/>
  <c r="L4915" i="23"/>
  <c r="L4916" i="23"/>
  <c r="L4917" i="23"/>
  <c r="L4918" i="23"/>
  <c r="L4919" i="23"/>
  <c r="L4920" i="23"/>
  <c r="L4921" i="23"/>
  <c r="L4922" i="23"/>
  <c r="L4923" i="23"/>
  <c r="L4924" i="23"/>
  <c r="L4925" i="23"/>
  <c r="L4926" i="23"/>
  <c r="L4927" i="23"/>
  <c r="L4928" i="23"/>
  <c r="L4929" i="23"/>
  <c r="L4930" i="23"/>
  <c r="L4931" i="23"/>
  <c r="L4932" i="23"/>
  <c r="L4933" i="23"/>
  <c r="L4934" i="23"/>
  <c r="L4935" i="23"/>
  <c r="L4936" i="23"/>
  <c r="L4937" i="23"/>
  <c r="L4938" i="23"/>
  <c r="L4939" i="23"/>
  <c r="L4940" i="23"/>
  <c r="L4941" i="23"/>
  <c r="L4942" i="23"/>
  <c r="L4943" i="23"/>
  <c r="L4944" i="23"/>
  <c r="L4945" i="23"/>
  <c r="L4946" i="23"/>
  <c r="L4947" i="23"/>
  <c r="L4948" i="23"/>
  <c r="L4949" i="23"/>
  <c r="L4950" i="23"/>
  <c r="L4951" i="23"/>
  <c r="L4952" i="23"/>
  <c r="L4953" i="23"/>
  <c r="L4954" i="23"/>
  <c r="L4955" i="23"/>
  <c r="L4956" i="23"/>
  <c r="L4957" i="23"/>
  <c r="L4958" i="23"/>
  <c r="L4959" i="23"/>
  <c r="L4960" i="23"/>
  <c r="L4961" i="23"/>
  <c r="L4962" i="23"/>
  <c r="L4963" i="23"/>
  <c r="L4964" i="23"/>
  <c r="L4965" i="23"/>
  <c r="L4966" i="23"/>
  <c r="L4967" i="23"/>
  <c r="L4968" i="23"/>
  <c r="L4969" i="23"/>
  <c r="L4970" i="23"/>
  <c r="L4971" i="23"/>
  <c r="L4972" i="23"/>
  <c r="L4973" i="23"/>
  <c r="L4974" i="23"/>
  <c r="L4975" i="23"/>
  <c r="L4976" i="23"/>
  <c r="L4977" i="23"/>
  <c r="L4978" i="23"/>
  <c r="L4979" i="23"/>
  <c r="L4980" i="23"/>
  <c r="L4981" i="23"/>
  <c r="L4982" i="23"/>
  <c r="L4983" i="23"/>
  <c r="L4984" i="23"/>
  <c r="L4985" i="23"/>
  <c r="L4986" i="23"/>
  <c r="L4987" i="23"/>
  <c r="L4988" i="23"/>
  <c r="L4989" i="23"/>
  <c r="L4990" i="23"/>
  <c r="L4991" i="23"/>
  <c r="L4992" i="23"/>
  <c r="L4993" i="23"/>
  <c r="L4994" i="23"/>
  <c r="L4995" i="23"/>
  <c r="L4996" i="23"/>
  <c r="L4997" i="23"/>
  <c r="L4998" i="23"/>
  <c r="L4999" i="23"/>
  <c r="L5000" i="23"/>
  <c r="L5001" i="23"/>
  <c r="L5002" i="23"/>
  <c r="L5003" i="23"/>
  <c r="L5004" i="23"/>
  <c r="L5005" i="23"/>
  <c r="L5006" i="23"/>
  <c r="L5007" i="23"/>
  <c r="L5008" i="23"/>
  <c r="L5009" i="23"/>
  <c r="L5010" i="23"/>
  <c r="L5011" i="23"/>
  <c r="L5012" i="23"/>
  <c r="L5013" i="23"/>
  <c r="L5014" i="23"/>
  <c r="L5015" i="23"/>
  <c r="L5016" i="23"/>
  <c r="L5017" i="23"/>
  <c r="L5018" i="23"/>
  <c r="L5019" i="23"/>
  <c r="L5020" i="23"/>
  <c r="L5021" i="23"/>
  <c r="L5022" i="23"/>
  <c r="L5023" i="23"/>
  <c r="L5024" i="23"/>
  <c r="L5025" i="23"/>
  <c r="L5026" i="23"/>
  <c r="L2" i="23"/>
  <c r="B2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528" i="23"/>
  <c r="B2529" i="23"/>
  <c r="B2530" i="23"/>
  <c r="B2531" i="23"/>
  <c r="B2532" i="23"/>
  <c r="B2533" i="23"/>
  <c r="B2534" i="23"/>
  <c r="B2535" i="23"/>
  <c r="B2536" i="23"/>
  <c r="B2537" i="23"/>
  <c r="B2538" i="23"/>
  <c r="B2539" i="23"/>
  <c r="B2540" i="23"/>
  <c r="B2541" i="23"/>
  <c r="B2542" i="23"/>
  <c r="B2543" i="23"/>
  <c r="B2544" i="23"/>
  <c r="B2545" i="23"/>
  <c r="B2546" i="23"/>
  <c r="B2547" i="23"/>
  <c r="B2548" i="23"/>
  <c r="B2549" i="23"/>
  <c r="B2550" i="23"/>
  <c r="B2551" i="23"/>
  <c r="B2552" i="23"/>
  <c r="B2553" i="23"/>
  <c r="B2554" i="23"/>
  <c r="B2555" i="23"/>
  <c r="B2556" i="23"/>
  <c r="B2557" i="23"/>
  <c r="B2558" i="23"/>
  <c r="B2559" i="23"/>
  <c r="B2560" i="23"/>
  <c r="B2561" i="23"/>
  <c r="B2562" i="23"/>
  <c r="B2563" i="23"/>
  <c r="B2564" i="23"/>
  <c r="B2565" i="23"/>
  <c r="B2566" i="23"/>
  <c r="B2567" i="23"/>
  <c r="B2568" i="23"/>
  <c r="B2569" i="23"/>
  <c r="B2570" i="23"/>
  <c r="B2571" i="23"/>
  <c r="B2572" i="23"/>
  <c r="B2573" i="23"/>
  <c r="B2574" i="23"/>
  <c r="B2575" i="23"/>
  <c r="B2576" i="23"/>
  <c r="B2577" i="23"/>
  <c r="B2578" i="23"/>
  <c r="B2579" i="23"/>
  <c r="B2580" i="23"/>
  <c r="B2581" i="23"/>
  <c r="B2582" i="23"/>
  <c r="B2583" i="23"/>
  <c r="B2584" i="23"/>
  <c r="B2585" i="23"/>
  <c r="B2586" i="23"/>
  <c r="B2587" i="23"/>
  <c r="B2588" i="23"/>
  <c r="B2589" i="23"/>
  <c r="B2590" i="23"/>
  <c r="B2591" i="23"/>
  <c r="B2592" i="23"/>
  <c r="B2593" i="23"/>
  <c r="B2594" i="23"/>
  <c r="B2595" i="23"/>
  <c r="B2596" i="23"/>
  <c r="B2597" i="23"/>
  <c r="B2598" i="23"/>
  <c r="B2599" i="23"/>
  <c r="B2600" i="23"/>
  <c r="B2601" i="23"/>
  <c r="B2602" i="23"/>
  <c r="B2603" i="23"/>
  <c r="B2604" i="23"/>
  <c r="B2605" i="23"/>
  <c r="B2606" i="23"/>
  <c r="B2607" i="23"/>
  <c r="B2608" i="23"/>
  <c r="B2609" i="23"/>
  <c r="B2610" i="23"/>
  <c r="B2611" i="23"/>
  <c r="B2612" i="23"/>
  <c r="B2613" i="23"/>
  <c r="B2614" i="23"/>
  <c r="B2615" i="23"/>
  <c r="B2616" i="23"/>
  <c r="B2617" i="23"/>
  <c r="B2618" i="23"/>
  <c r="B2619" i="23"/>
  <c r="B2620" i="23"/>
  <c r="B2621" i="23"/>
  <c r="B2622" i="23"/>
  <c r="B2623" i="23"/>
  <c r="B2624" i="23"/>
  <c r="B2625" i="23"/>
  <c r="B2626" i="23"/>
  <c r="B2627" i="23"/>
  <c r="B2628" i="23"/>
  <c r="B2629" i="23"/>
  <c r="B2630" i="23"/>
  <c r="B2631" i="23"/>
  <c r="B2632" i="23"/>
  <c r="B2633" i="23"/>
  <c r="B2634" i="23"/>
  <c r="B2635" i="23"/>
  <c r="B2636" i="23"/>
  <c r="B2637" i="23"/>
  <c r="B2638" i="23"/>
  <c r="B2639" i="23"/>
  <c r="B2640" i="23"/>
  <c r="B2641" i="23"/>
  <c r="B2642" i="23"/>
  <c r="B2643" i="23"/>
  <c r="B2644" i="23"/>
  <c r="B2645" i="23"/>
  <c r="B2646" i="23"/>
  <c r="B2647" i="23"/>
  <c r="B2648" i="23"/>
  <c r="B2649" i="23"/>
  <c r="B2650" i="23"/>
  <c r="B2651" i="23"/>
  <c r="B2652" i="23"/>
  <c r="B2653" i="23"/>
  <c r="B2654" i="23"/>
  <c r="B2655" i="23"/>
  <c r="B2656" i="23"/>
  <c r="B2657" i="23"/>
  <c r="B2658" i="23"/>
  <c r="B2659" i="23"/>
  <c r="B2660" i="23"/>
  <c r="B2661" i="23"/>
  <c r="B2662" i="23"/>
  <c r="B2663" i="23"/>
  <c r="B2664" i="23"/>
  <c r="B2665" i="23"/>
  <c r="B2666" i="23"/>
  <c r="B2667" i="23"/>
  <c r="B2668" i="23"/>
  <c r="B2669" i="23"/>
  <c r="B2670" i="23"/>
  <c r="B2671" i="23"/>
  <c r="B2672" i="23"/>
  <c r="B2673" i="23"/>
  <c r="B2674" i="23"/>
  <c r="B2675" i="23"/>
  <c r="B2676" i="23"/>
  <c r="B2677" i="23"/>
  <c r="B2678" i="23"/>
  <c r="B2679" i="23"/>
  <c r="B2680" i="23"/>
  <c r="B2681" i="23"/>
  <c r="B2682" i="23"/>
  <c r="B2683" i="23"/>
  <c r="B2684" i="23"/>
  <c r="B2685" i="23"/>
  <c r="B2686" i="23"/>
  <c r="B2687" i="23"/>
  <c r="B2688" i="23"/>
  <c r="B2689" i="23"/>
  <c r="B2690" i="23"/>
  <c r="B2691" i="23"/>
  <c r="B2692" i="23"/>
  <c r="B2693" i="23"/>
  <c r="B2694" i="23"/>
  <c r="B2695" i="23"/>
  <c r="B2696" i="23"/>
  <c r="B2697" i="23"/>
  <c r="B2698" i="23"/>
  <c r="B2699" i="23"/>
  <c r="B2700" i="23"/>
  <c r="B2701" i="23"/>
  <c r="B2702" i="23"/>
  <c r="B2703" i="23"/>
  <c r="B2704" i="23"/>
  <c r="B2705" i="23"/>
  <c r="B2706" i="23"/>
  <c r="B2707" i="23"/>
  <c r="B2708" i="23"/>
  <c r="B2709" i="23"/>
  <c r="B2710" i="23"/>
  <c r="B2711" i="23"/>
  <c r="B2712" i="23"/>
  <c r="B2713" i="23"/>
  <c r="B2714" i="23"/>
  <c r="B2715" i="23"/>
  <c r="B2716" i="23"/>
  <c r="B2717" i="23"/>
  <c r="B2718" i="23"/>
  <c r="B2719" i="23"/>
  <c r="B2720" i="23"/>
  <c r="B2721" i="23"/>
  <c r="B2722" i="23"/>
  <c r="B2723" i="23"/>
  <c r="B2724" i="23"/>
  <c r="B2725" i="23"/>
  <c r="B2726" i="23"/>
  <c r="B2727" i="23"/>
  <c r="B2728" i="23"/>
  <c r="B2729" i="23"/>
  <c r="B2730" i="23"/>
  <c r="B2731" i="23"/>
  <c r="B2732" i="23"/>
  <c r="B2733" i="23"/>
  <c r="B2734" i="23"/>
  <c r="B2735" i="23"/>
  <c r="B2736" i="23"/>
  <c r="B2737" i="23"/>
  <c r="B2738" i="23"/>
  <c r="B2739" i="23"/>
  <c r="B2740" i="23"/>
  <c r="B2741" i="23"/>
  <c r="B2742" i="23"/>
  <c r="B2743" i="23"/>
  <c r="B2744" i="23"/>
  <c r="B2745" i="23"/>
  <c r="B2746" i="23"/>
  <c r="B2747" i="23"/>
  <c r="B2748" i="23"/>
  <c r="B2749" i="23"/>
  <c r="B2750" i="23"/>
  <c r="B2751" i="23"/>
  <c r="B2752" i="23"/>
  <c r="B2753" i="23"/>
  <c r="B2754" i="23"/>
  <c r="B2755" i="23"/>
  <c r="B2756" i="23"/>
  <c r="B2757" i="23"/>
  <c r="B2758" i="23"/>
  <c r="B2759" i="23"/>
  <c r="B2760" i="23"/>
  <c r="B2761" i="23"/>
  <c r="B2762" i="23"/>
  <c r="B2763" i="23"/>
  <c r="B2764" i="23"/>
  <c r="B2765" i="23"/>
  <c r="B2766" i="23"/>
  <c r="B2767" i="23"/>
  <c r="B2768" i="23"/>
  <c r="B2769" i="23"/>
  <c r="B2770" i="23"/>
  <c r="B2771" i="23"/>
  <c r="B2772" i="23"/>
  <c r="B2773" i="23"/>
  <c r="B2774" i="23"/>
  <c r="B2775" i="23"/>
  <c r="B2776" i="23"/>
  <c r="B2777" i="23"/>
  <c r="B2778" i="23"/>
  <c r="B2779" i="23"/>
  <c r="B2780" i="23"/>
  <c r="B2781" i="23"/>
  <c r="B2782" i="23"/>
  <c r="B2783" i="23"/>
  <c r="B2784" i="23"/>
  <c r="B2785" i="23"/>
  <c r="B2786" i="23"/>
  <c r="B2787" i="23"/>
  <c r="B2788" i="23"/>
  <c r="B2789" i="23"/>
  <c r="B2790" i="23"/>
  <c r="B2791" i="23"/>
  <c r="B2792" i="23"/>
  <c r="B2793" i="23"/>
  <c r="B2794" i="23"/>
  <c r="B2795" i="23"/>
  <c r="B2796" i="23"/>
  <c r="B2797" i="23"/>
  <c r="B2798" i="23"/>
  <c r="B2799" i="23"/>
  <c r="B2800" i="23"/>
  <c r="B2801" i="23"/>
  <c r="B2802" i="23"/>
  <c r="B2803" i="23"/>
  <c r="B2804" i="23"/>
  <c r="B2805" i="23"/>
  <c r="B2806" i="23"/>
  <c r="B2807" i="23"/>
  <c r="B2808" i="23"/>
  <c r="B2809" i="23"/>
  <c r="B2810" i="23"/>
  <c r="B2811" i="23"/>
  <c r="B2812" i="23"/>
  <c r="B2813" i="23"/>
  <c r="B2814" i="23"/>
  <c r="B2815" i="23"/>
  <c r="B2816" i="23"/>
  <c r="B2817" i="23"/>
  <c r="B2818" i="23"/>
  <c r="B2819" i="23"/>
  <c r="B2820" i="23"/>
  <c r="B2821" i="23"/>
  <c r="B2822" i="23"/>
  <c r="B2823" i="23"/>
  <c r="B2824" i="23"/>
  <c r="B2825" i="23"/>
  <c r="B2826" i="23"/>
  <c r="B2827" i="23"/>
  <c r="B2828" i="23"/>
  <c r="B2829" i="23"/>
  <c r="B2830" i="23"/>
  <c r="B2831" i="23"/>
  <c r="B2832" i="23"/>
  <c r="B2833" i="23"/>
  <c r="B2834" i="23"/>
  <c r="B2835" i="23"/>
  <c r="B2836" i="23"/>
  <c r="B2837" i="23"/>
  <c r="B2838" i="23"/>
  <c r="B2839" i="23"/>
  <c r="B2840" i="23"/>
  <c r="B2841" i="23"/>
  <c r="B2842" i="23"/>
  <c r="B2843" i="23"/>
  <c r="B2844" i="23"/>
  <c r="B2845" i="23"/>
  <c r="B2846" i="23"/>
  <c r="B2847" i="23"/>
  <c r="B2848" i="23"/>
  <c r="B2849" i="23"/>
  <c r="B2850" i="23"/>
  <c r="B2851" i="23"/>
  <c r="B2852" i="23"/>
  <c r="B2853" i="23"/>
  <c r="B2854" i="23"/>
  <c r="B2855" i="23"/>
  <c r="B2856" i="23"/>
  <c r="B2857" i="23"/>
  <c r="B2858" i="23"/>
  <c r="B2859" i="23"/>
  <c r="B2860" i="23"/>
  <c r="B2861" i="23"/>
  <c r="B2862" i="23"/>
  <c r="B2863" i="23"/>
  <c r="B2864" i="23"/>
  <c r="B2865" i="23"/>
  <c r="B2866" i="23"/>
  <c r="B2867" i="23"/>
  <c r="B2868" i="23"/>
  <c r="B2869" i="23"/>
  <c r="B2870" i="23"/>
  <c r="B2871" i="23"/>
  <c r="B2872" i="23"/>
  <c r="B2873" i="23"/>
  <c r="B2874" i="23"/>
  <c r="B2875" i="23"/>
  <c r="B2876" i="23"/>
  <c r="B2877" i="23"/>
  <c r="B2878" i="23"/>
  <c r="B2879" i="23"/>
  <c r="B2880" i="23"/>
  <c r="B2881" i="23"/>
  <c r="B2882" i="23"/>
  <c r="B2883" i="23"/>
  <c r="B2884" i="23"/>
  <c r="B2885" i="23"/>
  <c r="B2886" i="23"/>
  <c r="B2887" i="23"/>
  <c r="B2888" i="23"/>
  <c r="B2889" i="23"/>
  <c r="B2890" i="23"/>
  <c r="B2891" i="23"/>
  <c r="B2892" i="23"/>
  <c r="B2893" i="23"/>
  <c r="B2894" i="23"/>
  <c r="B2895" i="23"/>
  <c r="B2896" i="23"/>
  <c r="B2897" i="23"/>
  <c r="B2898" i="23"/>
  <c r="B2899" i="23"/>
  <c r="B2900" i="23"/>
  <c r="B2901" i="23"/>
  <c r="B2902" i="23"/>
  <c r="B2903" i="23"/>
  <c r="B2904" i="23"/>
  <c r="B2905" i="23"/>
  <c r="B2906" i="23"/>
  <c r="B2907" i="23"/>
  <c r="B2908" i="23"/>
  <c r="B2909" i="23"/>
  <c r="B2910" i="23"/>
  <c r="B2911" i="23"/>
  <c r="B2912" i="23"/>
  <c r="B2913" i="23"/>
  <c r="B2914" i="23"/>
  <c r="B2915" i="23"/>
  <c r="B2916" i="23"/>
  <c r="B2917" i="23"/>
  <c r="B2918" i="23"/>
  <c r="B2919" i="23"/>
  <c r="B2920" i="23"/>
  <c r="B2921" i="23"/>
  <c r="B2922" i="23"/>
  <c r="B2923" i="23"/>
  <c r="B2924" i="23"/>
  <c r="B2925" i="23"/>
  <c r="B2926" i="23"/>
  <c r="B2927" i="23"/>
  <c r="B2928" i="23"/>
  <c r="B2929" i="23"/>
  <c r="B2930" i="23"/>
  <c r="B2931" i="23"/>
  <c r="B2932" i="23"/>
  <c r="B2933" i="23"/>
  <c r="B2934" i="23"/>
  <c r="B2935" i="23"/>
  <c r="B2936" i="23"/>
  <c r="B2937" i="23"/>
  <c r="B2938" i="23"/>
  <c r="B2939" i="23"/>
  <c r="B2940" i="23"/>
  <c r="B2941" i="23"/>
  <c r="B2942" i="23"/>
  <c r="B2943" i="23"/>
  <c r="B2944" i="23"/>
  <c r="B2945" i="23"/>
  <c r="B2946" i="23"/>
  <c r="B2947" i="23"/>
  <c r="B2948" i="23"/>
  <c r="B2949" i="23"/>
  <c r="B2950" i="23"/>
  <c r="B2951" i="23"/>
  <c r="B2952" i="23"/>
  <c r="B2953" i="23"/>
  <c r="B2954" i="23"/>
  <c r="B2955" i="23"/>
  <c r="B2956" i="23"/>
  <c r="B2957" i="23"/>
  <c r="B2958" i="23"/>
  <c r="B2959" i="23"/>
  <c r="B2960" i="23"/>
  <c r="B2961" i="23"/>
  <c r="B2962" i="23"/>
  <c r="B2963" i="23"/>
  <c r="B2964" i="23"/>
  <c r="B2965" i="23"/>
  <c r="B2966" i="23"/>
  <c r="B2967" i="23"/>
  <c r="B2968" i="23"/>
  <c r="B2969" i="23"/>
  <c r="B2970" i="23"/>
  <c r="B2971" i="23"/>
  <c r="B2972" i="23"/>
  <c r="B2973" i="23"/>
  <c r="B2974" i="23"/>
  <c r="B2975" i="23"/>
  <c r="B2976" i="23"/>
  <c r="B2977" i="23"/>
  <c r="B2978" i="23"/>
  <c r="B2979" i="23"/>
  <c r="B2980" i="23"/>
  <c r="B2981" i="23"/>
  <c r="B2982" i="23"/>
  <c r="B2983" i="23"/>
  <c r="B2984" i="23"/>
  <c r="B2985" i="23"/>
  <c r="B2986" i="23"/>
  <c r="B2987" i="23"/>
  <c r="B2988" i="23"/>
  <c r="B2989" i="23"/>
  <c r="B2990" i="23"/>
  <c r="B2991" i="23"/>
  <c r="B2992" i="23"/>
  <c r="B2993" i="23"/>
  <c r="B2994" i="23"/>
  <c r="B2995" i="23"/>
  <c r="B2996" i="23"/>
  <c r="B2997" i="23"/>
  <c r="B2998" i="23"/>
  <c r="B2999" i="23"/>
  <c r="B3000" i="23"/>
  <c r="B3001" i="23"/>
  <c r="B3002" i="23"/>
  <c r="B3003" i="23"/>
  <c r="B3004" i="23"/>
  <c r="B3005" i="23"/>
  <c r="B3006" i="23"/>
  <c r="B3007" i="23"/>
  <c r="B3008" i="23"/>
  <c r="B3009" i="23"/>
  <c r="B3010" i="23"/>
  <c r="B3011" i="23"/>
  <c r="B3012" i="23"/>
  <c r="B3013" i="23"/>
  <c r="B3014" i="23"/>
  <c r="B3015" i="23"/>
  <c r="B3016" i="23"/>
  <c r="B3017" i="23"/>
  <c r="B3018" i="23"/>
  <c r="B3019" i="23"/>
  <c r="B3020" i="23"/>
  <c r="B3021" i="23"/>
  <c r="B3022" i="23"/>
  <c r="B3023" i="23"/>
  <c r="B3024" i="23"/>
  <c r="B3025" i="23"/>
  <c r="B3026" i="23"/>
  <c r="B3027" i="23"/>
  <c r="B3028" i="23"/>
  <c r="B3029" i="23"/>
  <c r="B3030" i="23"/>
  <c r="B3031" i="23"/>
  <c r="B3032" i="23"/>
  <c r="B3033" i="23"/>
  <c r="B3034" i="23"/>
  <c r="B3035" i="23"/>
  <c r="B3036" i="23"/>
  <c r="B3037" i="23"/>
  <c r="B3038" i="23"/>
  <c r="B3039" i="23"/>
  <c r="B3040" i="23"/>
  <c r="B3041" i="23"/>
  <c r="B3042" i="23"/>
  <c r="B3043" i="23"/>
  <c r="B3044" i="23"/>
  <c r="B3045" i="23"/>
  <c r="B3046" i="23"/>
  <c r="B3047" i="23"/>
  <c r="B3048" i="23"/>
  <c r="B3049" i="23"/>
  <c r="B3050" i="23"/>
  <c r="B3051" i="23"/>
  <c r="B3052" i="23"/>
  <c r="B3053" i="23"/>
  <c r="B3054" i="23"/>
  <c r="B3055" i="23"/>
  <c r="B3056" i="23"/>
  <c r="B3057" i="23"/>
  <c r="B3058" i="23"/>
  <c r="B3059" i="23"/>
  <c r="B3060" i="23"/>
  <c r="B3061" i="23"/>
  <c r="B3062" i="23"/>
  <c r="B3063" i="23"/>
  <c r="B3064" i="23"/>
  <c r="B3065" i="23"/>
  <c r="B3066" i="23"/>
  <c r="B3067" i="23"/>
  <c r="B3068" i="23"/>
  <c r="B3069" i="23"/>
  <c r="B3070" i="23"/>
  <c r="B3071" i="23"/>
  <c r="B3072" i="23"/>
  <c r="B3073" i="23"/>
  <c r="B3074" i="23"/>
  <c r="B3075" i="23"/>
  <c r="B3076" i="23"/>
  <c r="B3077" i="23"/>
  <c r="B3078" i="23"/>
  <c r="B3079" i="23"/>
  <c r="B3080" i="23"/>
  <c r="B3081" i="23"/>
  <c r="B3082" i="23"/>
  <c r="B3083" i="23"/>
  <c r="B3084" i="23"/>
  <c r="B3085" i="23"/>
  <c r="B3086" i="23"/>
  <c r="B3087" i="23"/>
  <c r="B3088" i="23"/>
  <c r="B3089" i="23"/>
  <c r="B3090" i="23"/>
  <c r="B3091" i="23"/>
  <c r="B3092" i="23"/>
  <c r="B3093" i="23"/>
  <c r="B3094" i="23"/>
  <c r="B3095" i="23"/>
  <c r="B3096" i="23"/>
  <c r="B3097" i="23"/>
  <c r="B3098" i="23"/>
  <c r="B3099" i="23"/>
  <c r="B3100" i="23"/>
  <c r="B3101" i="23"/>
  <c r="B3102" i="23"/>
  <c r="B3103" i="23"/>
  <c r="B3104" i="23"/>
  <c r="B3105" i="23"/>
  <c r="B3106" i="23"/>
  <c r="B3107" i="23"/>
  <c r="B3108" i="23"/>
  <c r="B3109" i="23"/>
  <c r="B3110" i="23"/>
  <c r="B3111" i="23"/>
  <c r="B3112" i="23"/>
  <c r="B3113" i="23"/>
  <c r="B3114" i="23"/>
  <c r="B3115" i="23"/>
  <c r="B3116" i="23"/>
  <c r="B3117" i="23"/>
  <c r="B3118" i="23"/>
  <c r="B3119" i="23"/>
  <c r="B3120" i="23"/>
  <c r="B3121" i="23"/>
  <c r="B3122" i="23"/>
  <c r="B3123" i="23"/>
  <c r="B3124" i="23"/>
  <c r="B3125" i="23"/>
  <c r="B3126" i="23"/>
  <c r="B3127" i="23"/>
  <c r="B3128" i="23"/>
  <c r="B3129" i="23"/>
  <c r="B3130" i="23"/>
  <c r="B3131" i="23"/>
  <c r="B3132" i="23"/>
  <c r="B3133" i="23"/>
  <c r="B3134" i="23"/>
  <c r="B3135" i="23"/>
  <c r="B3136" i="23"/>
  <c r="B3137" i="23"/>
  <c r="B3138" i="23"/>
  <c r="B3139" i="23"/>
  <c r="B3140" i="23"/>
  <c r="B3141" i="23"/>
  <c r="B3142" i="23"/>
  <c r="B3143" i="23"/>
  <c r="B3144" i="23"/>
  <c r="B3145" i="23"/>
  <c r="B3146" i="23"/>
  <c r="B3147" i="23"/>
  <c r="B3148" i="23"/>
  <c r="B3149" i="23"/>
  <c r="B3150" i="23"/>
  <c r="B3151" i="23"/>
  <c r="B3152" i="23"/>
  <c r="B3153" i="23"/>
  <c r="B3154" i="23"/>
  <c r="B3155" i="23"/>
  <c r="B3156" i="23"/>
  <c r="B3157" i="23"/>
  <c r="B3158" i="23"/>
  <c r="B3159" i="23"/>
  <c r="B3160" i="23"/>
  <c r="B3161" i="23"/>
  <c r="B3162" i="23"/>
  <c r="B3163" i="23"/>
  <c r="B3164" i="23"/>
  <c r="B3165" i="23"/>
  <c r="B3166" i="23"/>
  <c r="B3167" i="23"/>
  <c r="B3168" i="23"/>
  <c r="B3169" i="23"/>
  <c r="B3170" i="23"/>
  <c r="B3171" i="23"/>
  <c r="B3172" i="23"/>
  <c r="B3173" i="23"/>
  <c r="B3174" i="23"/>
  <c r="B3175" i="23"/>
  <c r="B3176" i="23"/>
  <c r="B3177" i="23"/>
  <c r="B3178" i="23"/>
  <c r="B3179" i="23"/>
  <c r="B3180" i="23"/>
  <c r="B3181" i="23"/>
  <c r="B3182" i="23"/>
  <c r="B3183" i="23"/>
  <c r="B3184" i="23"/>
  <c r="B3185" i="23"/>
  <c r="B3186" i="23"/>
  <c r="B3187" i="23"/>
  <c r="B3188" i="23"/>
  <c r="B3189" i="23"/>
  <c r="B3190" i="23"/>
  <c r="B3191" i="23"/>
  <c r="B3192" i="23"/>
  <c r="B3193" i="23"/>
  <c r="B3194" i="23"/>
  <c r="B3195" i="23"/>
  <c r="B3196" i="23"/>
  <c r="B3197" i="23"/>
  <c r="B3198" i="23"/>
  <c r="B3199" i="23"/>
  <c r="B3200" i="23"/>
  <c r="B3201" i="23"/>
  <c r="B3202" i="23"/>
  <c r="B3203" i="23"/>
  <c r="B3204" i="23"/>
  <c r="B3205" i="23"/>
  <c r="B3206" i="23"/>
  <c r="B3207" i="23"/>
  <c r="B3208" i="23"/>
  <c r="B3209" i="23"/>
  <c r="B3210" i="23"/>
  <c r="B3211" i="23"/>
  <c r="B3212" i="23"/>
  <c r="B3213" i="23"/>
  <c r="B3214" i="23"/>
  <c r="B3215" i="23"/>
  <c r="B3216" i="23"/>
  <c r="B3217" i="23"/>
  <c r="B3218" i="23"/>
  <c r="B3219" i="23"/>
  <c r="B3220" i="23"/>
  <c r="B3221" i="23"/>
  <c r="B3222" i="23"/>
  <c r="B3223" i="23"/>
  <c r="B3224" i="23"/>
  <c r="B3225" i="23"/>
  <c r="B3226" i="23"/>
  <c r="B3227" i="23"/>
  <c r="B3228" i="23"/>
  <c r="B3229" i="23"/>
  <c r="B3230" i="23"/>
  <c r="B3231" i="23"/>
  <c r="B3232" i="23"/>
  <c r="B3233" i="23"/>
  <c r="B3234" i="23"/>
  <c r="B3235" i="23"/>
  <c r="B3236" i="23"/>
  <c r="B3237" i="23"/>
  <c r="B3238" i="23"/>
  <c r="B3239" i="23"/>
  <c r="B3240" i="23"/>
  <c r="B3241" i="23"/>
  <c r="B3242" i="23"/>
  <c r="B3243" i="23"/>
  <c r="B3244" i="23"/>
  <c r="B3245" i="23"/>
  <c r="B3246" i="23"/>
  <c r="B3247" i="23"/>
  <c r="B3248" i="23"/>
  <c r="B3249" i="23"/>
  <c r="B3250" i="23"/>
  <c r="B3251" i="23"/>
  <c r="B3252" i="23"/>
  <c r="B3253" i="23"/>
  <c r="B3254" i="23"/>
  <c r="B3255" i="23"/>
  <c r="B3256" i="23"/>
  <c r="B3257" i="23"/>
  <c r="B3258" i="23"/>
  <c r="B3259" i="23"/>
  <c r="B3260" i="23"/>
  <c r="B3261" i="23"/>
  <c r="B3262" i="23"/>
  <c r="B3263" i="23"/>
  <c r="B3264" i="23"/>
  <c r="B3265" i="23"/>
  <c r="B3266" i="23"/>
  <c r="B3267" i="23"/>
  <c r="B3268" i="23"/>
  <c r="B3269" i="23"/>
  <c r="B3270" i="23"/>
  <c r="B3271" i="23"/>
  <c r="B3272" i="23"/>
  <c r="B3273" i="23"/>
  <c r="B3274" i="23"/>
  <c r="B3275" i="23"/>
  <c r="B3276" i="23"/>
  <c r="B3277" i="23"/>
  <c r="B3278" i="23"/>
  <c r="B3279" i="23"/>
  <c r="B3280" i="23"/>
  <c r="B3281" i="23"/>
  <c r="B3282" i="23"/>
  <c r="B3283" i="23"/>
  <c r="B3284" i="23"/>
  <c r="B3285" i="23"/>
  <c r="B3286" i="23"/>
  <c r="B3287" i="23"/>
  <c r="B3288" i="23"/>
  <c r="B3289" i="23"/>
  <c r="B3290" i="23"/>
  <c r="B3291" i="23"/>
  <c r="B3292" i="23"/>
  <c r="B3293" i="23"/>
  <c r="B3294" i="23"/>
  <c r="B3295" i="23"/>
  <c r="B3296" i="23"/>
  <c r="B3297" i="23"/>
  <c r="B3298" i="23"/>
  <c r="B3299" i="23"/>
  <c r="B3300" i="23"/>
  <c r="B3301" i="23"/>
  <c r="B3302" i="23"/>
  <c r="B3303" i="23"/>
  <c r="B3304" i="23"/>
  <c r="B3305" i="23"/>
  <c r="B3306" i="23"/>
  <c r="B3307" i="23"/>
  <c r="B3308" i="23"/>
  <c r="B3309" i="23"/>
  <c r="B3310" i="23"/>
  <c r="B3311" i="23"/>
  <c r="B3312" i="23"/>
  <c r="B3313" i="23"/>
  <c r="B3314" i="23"/>
  <c r="B3315" i="23"/>
  <c r="B3316" i="23"/>
  <c r="B3317" i="23"/>
  <c r="B3318" i="23"/>
  <c r="B3319" i="23"/>
  <c r="B3320" i="23"/>
  <c r="B3321" i="23"/>
  <c r="B3322" i="23"/>
  <c r="B3323" i="23"/>
  <c r="B3324" i="23"/>
  <c r="B3325" i="23"/>
  <c r="B3326" i="23"/>
  <c r="B3327" i="23"/>
  <c r="B3328" i="23"/>
  <c r="B3329" i="23"/>
  <c r="B3330" i="23"/>
  <c r="B3331" i="23"/>
  <c r="B3332" i="23"/>
  <c r="B3333" i="23"/>
  <c r="B3334" i="23"/>
  <c r="B3335" i="23"/>
  <c r="B3336" i="23"/>
  <c r="B3337" i="23"/>
  <c r="B3338" i="23"/>
  <c r="B3339" i="23"/>
  <c r="B3340" i="23"/>
  <c r="B3341" i="23"/>
  <c r="B3342" i="23"/>
  <c r="B3343" i="23"/>
  <c r="B3344" i="23"/>
  <c r="B3345" i="23"/>
  <c r="B3346" i="23"/>
  <c r="B3347" i="23"/>
  <c r="B3348" i="23"/>
  <c r="B3349" i="23"/>
  <c r="B3350" i="23"/>
  <c r="B3351" i="23"/>
  <c r="B3352" i="23"/>
  <c r="B3353" i="23"/>
  <c r="B3354" i="23"/>
  <c r="B3355" i="23"/>
  <c r="B3356" i="23"/>
  <c r="B3357" i="23"/>
  <c r="B3358" i="23"/>
  <c r="B3359" i="23"/>
  <c r="B3360" i="23"/>
  <c r="B3361" i="23"/>
  <c r="B3362" i="23"/>
  <c r="B3363" i="23"/>
  <c r="B3364" i="23"/>
  <c r="B3365" i="23"/>
  <c r="B3366" i="23"/>
  <c r="B3367" i="23"/>
  <c r="B3368" i="23"/>
  <c r="B3369" i="23"/>
  <c r="B3370" i="23"/>
  <c r="B3371" i="23"/>
  <c r="B3372" i="23"/>
  <c r="B3373" i="23"/>
  <c r="B3374" i="23"/>
  <c r="B3375" i="23"/>
  <c r="B3376" i="23"/>
  <c r="B3377" i="23"/>
  <c r="B3378" i="23"/>
  <c r="B3379" i="23"/>
  <c r="B3380" i="23"/>
  <c r="B3381" i="23"/>
  <c r="B3382" i="23"/>
  <c r="B3383" i="23"/>
  <c r="B3384" i="23"/>
  <c r="B3385" i="23"/>
  <c r="B3386" i="23"/>
  <c r="B3387" i="23"/>
  <c r="B3388" i="23"/>
  <c r="B3389" i="23"/>
  <c r="B3390" i="23"/>
  <c r="B3391" i="23"/>
  <c r="B3392" i="23"/>
  <c r="B3393" i="23"/>
  <c r="B3394" i="23"/>
  <c r="B3395" i="23"/>
  <c r="B3396" i="23"/>
  <c r="B3397" i="23"/>
  <c r="B3398" i="23"/>
  <c r="B3399" i="23"/>
  <c r="B3400" i="23"/>
  <c r="B3401" i="23"/>
  <c r="B3402" i="23"/>
  <c r="B3403" i="23"/>
  <c r="B3404" i="23"/>
  <c r="B3405" i="23"/>
  <c r="B3406" i="23"/>
  <c r="B3407" i="23"/>
  <c r="B3408" i="23"/>
  <c r="B3409" i="23"/>
  <c r="B3410" i="23"/>
  <c r="B3411" i="23"/>
  <c r="B3412" i="23"/>
  <c r="B3413" i="23"/>
  <c r="B3414" i="23"/>
  <c r="B3415" i="23"/>
  <c r="B3416" i="23"/>
  <c r="B3417" i="23"/>
  <c r="B3418" i="23"/>
  <c r="B3419" i="23"/>
  <c r="B3420" i="23"/>
  <c r="B3421" i="23"/>
  <c r="B3422" i="23"/>
  <c r="B3423" i="23"/>
  <c r="B3424" i="23"/>
  <c r="B3425" i="23"/>
  <c r="B3426" i="23"/>
  <c r="B3427" i="23"/>
  <c r="B3428" i="23"/>
  <c r="B3429" i="23"/>
  <c r="B3430" i="23"/>
  <c r="B3431" i="23"/>
  <c r="B3432" i="23"/>
  <c r="B3433" i="23"/>
  <c r="B3434" i="23"/>
  <c r="B3435" i="23"/>
  <c r="B3436" i="23"/>
  <c r="B3437" i="23"/>
  <c r="B3438" i="23"/>
  <c r="B3439" i="23"/>
  <c r="B3440" i="23"/>
  <c r="B3441" i="23"/>
  <c r="B3442" i="23"/>
  <c r="B3443" i="23"/>
  <c r="B3444" i="23"/>
  <c r="B3445" i="23"/>
  <c r="B3446" i="23"/>
  <c r="B3447" i="23"/>
  <c r="B3448" i="23"/>
  <c r="B3449" i="23"/>
  <c r="B3450" i="23"/>
  <c r="B3451" i="23"/>
  <c r="B3452" i="23"/>
  <c r="B3453" i="23"/>
  <c r="B3454" i="23"/>
  <c r="B3455" i="23"/>
  <c r="B3456" i="23"/>
  <c r="B3457" i="23"/>
  <c r="B3458" i="23"/>
  <c r="B3459" i="23"/>
  <c r="B3460" i="23"/>
  <c r="B3461" i="23"/>
  <c r="B3462" i="23"/>
  <c r="B3463" i="23"/>
  <c r="B3464" i="23"/>
  <c r="B3465" i="23"/>
  <c r="B3466" i="23"/>
  <c r="B3467" i="23"/>
  <c r="B3468" i="23"/>
  <c r="B3469" i="23"/>
  <c r="B3470" i="23"/>
  <c r="B3471" i="23"/>
  <c r="B3472" i="23"/>
  <c r="B3473" i="23"/>
  <c r="B3474" i="23"/>
  <c r="B3475" i="23"/>
  <c r="B3476" i="23"/>
  <c r="B3477" i="23"/>
  <c r="B3478" i="23"/>
  <c r="B3479" i="23"/>
  <c r="B3480" i="23"/>
  <c r="B3481" i="23"/>
  <c r="B3482" i="23"/>
  <c r="B3483" i="23"/>
  <c r="B3484" i="23"/>
  <c r="B3485" i="23"/>
  <c r="B3486" i="23"/>
  <c r="B3487" i="23"/>
  <c r="B3488" i="23"/>
  <c r="B3489" i="23"/>
  <c r="B3490" i="23"/>
  <c r="B3491" i="23"/>
  <c r="B3492" i="23"/>
  <c r="B3493" i="23"/>
  <c r="B3494" i="23"/>
  <c r="B3495" i="23"/>
  <c r="B3496" i="23"/>
  <c r="B3497" i="23"/>
  <c r="B3498" i="23"/>
  <c r="B3499" i="23"/>
  <c r="B3500" i="23"/>
  <c r="B3501" i="23"/>
  <c r="B3502" i="23"/>
  <c r="B3503" i="23"/>
  <c r="B3504" i="23"/>
  <c r="B3505" i="23"/>
  <c r="B3506" i="23"/>
  <c r="B3507" i="23"/>
  <c r="B3508" i="23"/>
  <c r="B3509" i="23"/>
  <c r="B3510" i="23"/>
  <c r="B3511" i="23"/>
  <c r="B3512" i="23"/>
  <c r="B3513" i="23"/>
  <c r="B3514" i="23"/>
  <c r="B3515" i="23"/>
  <c r="B3516" i="23"/>
  <c r="B3517" i="23"/>
  <c r="B3518" i="23"/>
  <c r="B3519" i="23"/>
  <c r="B3520" i="23"/>
  <c r="B3521" i="23"/>
  <c r="B3522" i="23"/>
  <c r="B3523" i="23"/>
  <c r="B3524" i="23"/>
  <c r="B3525" i="23"/>
  <c r="B3526" i="23"/>
  <c r="B3527" i="23"/>
  <c r="B3528" i="23"/>
  <c r="B3529" i="23"/>
  <c r="B3530" i="23"/>
  <c r="B3531" i="23"/>
  <c r="B3532" i="23"/>
  <c r="B3533" i="23"/>
  <c r="B3534" i="23"/>
  <c r="B3535" i="23"/>
  <c r="B3536" i="23"/>
  <c r="B3537" i="23"/>
  <c r="B3538" i="23"/>
  <c r="B3539" i="23"/>
  <c r="B3540" i="23"/>
  <c r="B3541" i="23"/>
  <c r="B3542" i="23"/>
  <c r="B3543" i="23"/>
  <c r="B3544" i="23"/>
  <c r="B3545" i="23"/>
  <c r="B3546" i="23"/>
  <c r="B3547" i="23"/>
  <c r="B3548" i="23"/>
  <c r="B3549" i="23"/>
  <c r="B3550" i="23"/>
  <c r="B3551" i="23"/>
  <c r="B3552" i="23"/>
  <c r="B3553" i="23"/>
  <c r="B3554" i="23"/>
  <c r="B3555" i="23"/>
  <c r="B3556" i="23"/>
  <c r="B3557" i="23"/>
  <c r="B3558" i="23"/>
  <c r="B3559" i="23"/>
  <c r="B3560" i="23"/>
  <c r="B3561" i="23"/>
  <c r="B3562" i="23"/>
  <c r="B3563" i="23"/>
  <c r="B3564" i="23"/>
  <c r="B3565" i="23"/>
  <c r="B3566" i="23"/>
  <c r="B3567" i="23"/>
  <c r="B3568" i="23"/>
  <c r="B3569" i="23"/>
  <c r="B3570" i="23"/>
  <c r="B3571" i="23"/>
  <c r="B3572" i="23"/>
  <c r="B3573" i="23"/>
  <c r="B3574" i="23"/>
  <c r="B3575" i="23"/>
  <c r="B3576" i="23"/>
  <c r="B3577" i="23"/>
  <c r="B3578" i="23"/>
  <c r="B3579" i="23"/>
  <c r="B3580" i="23"/>
  <c r="B3581" i="23"/>
  <c r="B3582" i="23"/>
  <c r="B3583" i="23"/>
  <c r="B3584" i="23"/>
  <c r="B3585" i="23"/>
  <c r="B3586" i="23"/>
  <c r="B3587" i="23"/>
  <c r="B3588" i="23"/>
  <c r="B3589" i="23"/>
  <c r="B3590" i="23"/>
  <c r="B3591" i="23"/>
  <c r="B3592" i="23"/>
  <c r="B3593" i="23"/>
  <c r="B3594" i="23"/>
  <c r="B3595" i="23"/>
  <c r="B3596" i="23"/>
  <c r="B3597" i="23"/>
  <c r="B3598" i="23"/>
  <c r="B3599" i="23"/>
  <c r="B3600" i="23"/>
  <c r="B3601" i="23"/>
  <c r="B3602" i="23"/>
  <c r="B3603" i="23"/>
  <c r="B3604" i="23"/>
  <c r="B3605" i="23"/>
  <c r="B3606" i="23"/>
  <c r="B3607" i="23"/>
  <c r="B3608" i="23"/>
  <c r="B3609" i="23"/>
  <c r="B3610" i="23"/>
  <c r="B3611" i="23"/>
  <c r="B3612" i="23"/>
  <c r="B3613" i="23"/>
  <c r="B3614" i="23"/>
  <c r="B3615" i="23"/>
  <c r="B3616" i="23"/>
  <c r="B3617" i="23"/>
  <c r="B3618" i="23"/>
  <c r="B3619" i="23"/>
  <c r="B3620" i="23"/>
  <c r="B3621" i="23"/>
  <c r="B3622" i="23"/>
  <c r="B3623" i="23"/>
  <c r="B3624" i="23"/>
  <c r="B3625" i="23"/>
  <c r="B3626" i="23"/>
  <c r="B3627" i="23"/>
  <c r="B3628" i="23"/>
  <c r="B3629" i="23"/>
  <c r="B3630" i="23"/>
  <c r="B3631" i="23"/>
  <c r="B3632" i="23"/>
  <c r="B3633" i="23"/>
  <c r="B3634" i="23"/>
  <c r="B3635" i="23"/>
  <c r="B3636" i="23"/>
  <c r="B3637" i="23"/>
  <c r="B3638" i="23"/>
  <c r="B3639" i="23"/>
  <c r="B3640" i="23"/>
  <c r="B3641" i="23"/>
  <c r="B3642" i="23"/>
  <c r="B3643" i="23"/>
  <c r="B3644" i="23"/>
  <c r="B3645" i="23"/>
  <c r="B3646" i="23"/>
  <c r="B3647" i="23"/>
  <c r="B3648" i="23"/>
  <c r="B3649" i="23"/>
  <c r="B3650" i="23"/>
  <c r="B3651" i="23"/>
  <c r="B3652" i="23"/>
  <c r="B3653" i="23"/>
  <c r="B3654" i="23"/>
  <c r="B3655" i="23"/>
  <c r="B3656" i="23"/>
  <c r="B3657" i="23"/>
  <c r="B3658" i="23"/>
  <c r="B3659" i="23"/>
  <c r="B3660" i="23"/>
  <c r="B3661" i="23"/>
  <c r="B3662" i="23"/>
  <c r="B3663" i="23"/>
  <c r="B3664" i="23"/>
  <c r="B3665" i="23"/>
  <c r="B3666" i="23"/>
  <c r="B3667" i="23"/>
  <c r="B3668" i="23"/>
  <c r="B3669" i="23"/>
  <c r="B3670" i="23"/>
  <c r="B3671" i="23"/>
  <c r="B3672" i="23"/>
  <c r="B3673" i="23"/>
  <c r="B3674" i="23"/>
  <c r="B3675" i="23"/>
  <c r="B3676" i="23"/>
  <c r="B3677" i="23"/>
  <c r="B3678" i="23"/>
  <c r="B3679" i="23"/>
  <c r="B3680" i="23"/>
  <c r="B3681" i="23"/>
  <c r="B3682" i="23"/>
  <c r="B3683" i="23"/>
  <c r="B3684" i="23"/>
  <c r="B3685" i="23"/>
  <c r="B3686" i="23"/>
  <c r="B3687" i="23"/>
  <c r="B3688" i="23"/>
  <c r="B3689" i="23"/>
  <c r="B3690" i="23"/>
  <c r="B3691" i="23"/>
  <c r="B3692" i="23"/>
  <c r="B3693" i="23"/>
  <c r="B3694" i="23"/>
  <c r="B3695" i="23"/>
  <c r="B3696" i="23"/>
  <c r="B3697" i="23"/>
  <c r="B3698" i="23"/>
  <c r="B3699" i="23"/>
  <c r="B3700" i="23"/>
  <c r="B3701" i="23"/>
  <c r="B3702" i="23"/>
  <c r="B3703" i="23"/>
  <c r="B3704" i="23"/>
  <c r="B3705" i="23"/>
  <c r="B3706" i="23"/>
  <c r="B3707" i="23"/>
  <c r="B3708" i="23"/>
  <c r="B3709" i="23"/>
  <c r="B3710" i="23"/>
  <c r="B3711" i="23"/>
  <c r="B3712" i="23"/>
  <c r="B3713" i="23"/>
  <c r="B3714" i="23"/>
  <c r="B3715" i="23"/>
  <c r="B3716" i="23"/>
  <c r="B3717" i="23"/>
  <c r="B3718" i="23"/>
  <c r="B3719" i="23"/>
  <c r="B3720" i="23"/>
  <c r="B3721" i="23"/>
  <c r="B3722" i="23"/>
  <c r="B3723" i="23"/>
  <c r="B3724" i="23"/>
  <c r="B3725" i="23"/>
  <c r="B3726" i="23"/>
  <c r="B3727" i="23"/>
  <c r="B3728" i="23"/>
  <c r="B3729" i="23"/>
  <c r="B3730" i="23"/>
  <c r="B3731" i="23"/>
  <c r="B3732" i="23"/>
  <c r="B3733" i="23"/>
  <c r="B3734" i="23"/>
  <c r="B3735" i="23"/>
  <c r="B3736" i="23"/>
  <c r="B3737" i="23"/>
  <c r="B3738" i="23"/>
  <c r="B3739" i="23"/>
  <c r="B3740" i="23"/>
  <c r="B3741" i="23"/>
  <c r="B3742" i="23"/>
  <c r="B3743" i="23"/>
  <c r="B3744" i="23"/>
  <c r="B3745" i="23"/>
  <c r="B3746" i="23"/>
  <c r="B3747" i="23"/>
  <c r="B3748" i="23"/>
  <c r="B3749" i="23"/>
  <c r="B3750" i="23"/>
  <c r="B3751" i="23"/>
  <c r="B3752" i="23"/>
  <c r="B3753" i="23"/>
  <c r="B3754" i="23"/>
  <c r="B3755" i="23"/>
  <c r="B3756" i="23"/>
  <c r="B3757" i="23"/>
  <c r="B3758" i="23"/>
  <c r="B3759" i="23"/>
  <c r="B3760" i="23"/>
  <c r="B3761" i="23"/>
  <c r="B3762" i="23"/>
  <c r="B3763" i="23"/>
  <c r="B3764" i="23"/>
  <c r="B3765" i="23"/>
  <c r="B3766" i="23"/>
  <c r="B3767" i="23"/>
  <c r="B3768" i="23"/>
  <c r="B3769" i="23"/>
  <c r="B3770" i="23"/>
  <c r="B3771" i="23"/>
  <c r="B3772" i="23"/>
  <c r="B3773" i="23"/>
  <c r="B3774" i="23"/>
  <c r="B3775" i="23"/>
  <c r="B3776" i="23"/>
  <c r="B3777" i="23"/>
  <c r="B3778" i="23"/>
  <c r="B3779" i="23"/>
  <c r="B3780" i="23"/>
  <c r="B3781" i="23"/>
  <c r="B3782" i="23"/>
  <c r="B3783" i="23"/>
  <c r="B3784" i="23"/>
  <c r="B3785" i="23"/>
  <c r="B3786" i="23"/>
  <c r="B3787" i="23"/>
  <c r="B3788" i="23"/>
  <c r="B3789" i="23"/>
  <c r="B3790" i="23"/>
  <c r="B3791" i="23"/>
  <c r="B3792" i="23"/>
  <c r="B3793" i="23"/>
  <c r="B3794" i="23"/>
  <c r="B3795" i="23"/>
  <c r="B3796" i="23"/>
  <c r="B3797" i="23"/>
  <c r="B3798" i="23"/>
  <c r="B3799" i="23"/>
  <c r="B3800" i="23"/>
  <c r="B3801" i="23"/>
  <c r="B3802" i="23"/>
  <c r="B3803" i="23"/>
  <c r="B3804" i="23"/>
  <c r="B3805" i="23"/>
  <c r="B3806" i="23"/>
  <c r="B3807" i="23"/>
  <c r="B3808" i="23"/>
  <c r="B3809" i="23"/>
  <c r="B3810" i="23"/>
  <c r="B3811" i="23"/>
  <c r="B3812" i="23"/>
  <c r="B3813" i="23"/>
  <c r="B3814" i="23"/>
  <c r="B3815" i="23"/>
  <c r="B3816" i="23"/>
  <c r="B3817" i="23"/>
  <c r="B3818" i="23"/>
  <c r="B3819" i="23"/>
  <c r="B3820" i="23"/>
  <c r="B3821" i="23"/>
  <c r="B3822" i="23"/>
  <c r="B3823" i="23"/>
  <c r="B3824" i="23"/>
  <c r="B3825" i="23"/>
  <c r="B3826" i="23"/>
  <c r="B3827" i="23"/>
  <c r="B3828" i="23"/>
  <c r="B3829" i="23"/>
  <c r="B3830" i="23"/>
  <c r="B3831" i="23"/>
  <c r="B3832" i="23"/>
  <c r="B3833" i="23"/>
  <c r="B3834" i="23"/>
  <c r="B3835" i="23"/>
  <c r="B3836" i="23"/>
  <c r="B3837" i="23"/>
  <c r="B3838" i="23"/>
  <c r="B3839" i="23"/>
  <c r="B3840" i="23"/>
  <c r="B3841" i="23"/>
  <c r="B3842" i="23"/>
  <c r="B3843" i="23"/>
  <c r="B3844" i="23"/>
  <c r="B3845" i="23"/>
  <c r="B3846" i="23"/>
  <c r="B3847" i="23"/>
  <c r="B3848" i="23"/>
  <c r="B3849" i="23"/>
  <c r="B3850" i="23"/>
  <c r="B3851" i="23"/>
  <c r="B3852" i="23"/>
  <c r="B3853" i="23"/>
  <c r="B3854" i="23"/>
  <c r="B3855" i="23"/>
  <c r="B3856" i="23"/>
  <c r="B3857" i="23"/>
  <c r="B3858" i="23"/>
  <c r="B3859" i="23"/>
  <c r="B3860" i="23"/>
  <c r="B3861" i="23"/>
  <c r="B3862" i="23"/>
  <c r="B3863" i="23"/>
  <c r="B3864" i="23"/>
  <c r="B3865" i="23"/>
  <c r="B3866" i="23"/>
  <c r="B3867" i="23"/>
  <c r="B3868" i="23"/>
  <c r="B3869" i="23"/>
  <c r="B3870" i="23"/>
  <c r="B3871" i="23"/>
  <c r="B3872" i="23"/>
  <c r="B3873" i="23"/>
  <c r="B3874" i="23"/>
  <c r="B3875" i="23"/>
  <c r="B3876" i="23"/>
  <c r="B3877" i="23"/>
  <c r="B3878" i="23"/>
  <c r="B3879" i="23"/>
  <c r="B3880" i="23"/>
  <c r="B3881" i="23"/>
  <c r="B3882" i="23"/>
  <c r="B3883" i="23"/>
  <c r="B3884" i="23"/>
  <c r="B3885" i="23"/>
  <c r="B3886" i="23"/>
  <c r="B3887" i="23"/>
  <c r="B3888" i="23"/>
  <c r="B3889" i="23"/>
  <c r="B3890" i="23"/>
  <c r="B3891" i="23"/>
  <c r="B3892" i="23"/>
  <c r="B3893" i="23"/>
  <c r="B3894" i="23"/>
  <c r="B3895" i="23"/>
  <c r="B3896" i="23"/>
  <c r="B3897" i="23"/>
  <c r="B3898" i="23"/>
  <c r="B3899" i="23"/>
  <c r="B3900" i="23"/>
  <c r="B3901" i="23"/>
  <c r="B3902" i="23"/>
  <c r="B3903" i="23"/>
  <c r="B3904" i="23"/>
  <c r="B3905" i="23"/>
  <c r="B3906" i="23"/>
  <c r="B3907" i="23"/>
  <c r="B3908" i="23"/>
  <c r="B3909" i="23"/>
  <c r="B3910" i="23"/>
  <c r="B3911" i="23"/>
  <c r="B3912" i="23"/>
  <c r="B3913" i="23"/>
  <c r="B3914" i="23"/>
  <c r="B3915" i="23"/>
  <c r="B3916" i="23"/>
  <c r="B3917" i="23"/>
  <c r="B3918" i="23"/>
  <c r="B3919" i="23"/>
  <c r="B3920" i="23"/>
  <c r="B3921" i="23"/>
  <c r="B3922" i="23"/>
  <c r="B3923" i="23"/>
  <c r="B3924" i="23"/>
  <c r="B3925" i="23"/>
  <c r="B3926" i="23"/>
  <c r="B3927" i="23"/>
  <c r="B3928" i="23"/>
  <c r="B3929" i="23"/>
  <c r="B3930" i="23"/>
  <c r="B3931" i="23"/>
  <c r="B3932" i="23"/>
  <c r="B3933" i="23"/>
  <c r="B3934" i="23"/>
  <c r="B3935" i="23"/>
  <c r="B3936" i="23"/>
  <c r="B3937" i="23"/>
  <c r="B3938" i="23"/>
  <c r="B3939" i="23"/>
  <c r="B3940" i="23"/>
  <c r="B3941" i="23"/>
  <c r="B3942" i="23"/>
  <c r="B3943" i="23"/>
  <c r="B3944" i="23"/>
  <c r="B3945" i="23"/>
  <c r="B3946" i="23"/>
  <c r="B3947" i="23"/>
  <c r="B3948" i="23"/>
  <c r="B3949" i="23"/>
  <c r="B3950" i="23"/>
  <c r="B3951" i="23"/>
  <c r="B3952" i="23"/>
  <c r="B3953" i="23"/>
  <c r="B3954" i="23"/>
  <c r="B3955" i="23"/>
  <c r="B3956" i="23"/>
  <c r="B3957" i="23"/>
  <c r="B3958" i="23"/>
  <c r="B3959" i="23"/>
  <c r="B3960" i="23"/>
  <c r="B3961" i="23"/>
  <c r="B3962" i="23"/>
  <c r="B3963" i="23"/>
  <c r="B3964" i="23"/>
  <c r="B3965" i="23"/>
  <c r="B3966" i="23"/>
  <c r="B3967" i="23"/>
  <c r="B3968" i="23"/>
  <c r="B3969" i="23"/>
  <c r="B3970" i="23"/>
  <c r="B3971" i="23"/>
  <c r="B3972" i="23"/>
  <c r="B3973" i="23"/>
  <c r="B3974" i="23"/>
  <c r="B3975" i="23"/>
  <c r="B3976" i="23"/>
  <c r="B3977" i="23"/>
  <c r="B3978" i="23"/>
  <c r="B3979" i="23"/>
  <c r="B3980" i="23"/>
  <c r="B3981" i="23"/>
  <c r="B3982" i="23"/>
  <c r="B3983" i="23"/>
  <c r="B3984" i="23"/>
  <c r="B3985" i="23"/>
  <c r="B3986" i="23"/>
  <c r="B3987" i="23"/>
  <c r="B3988" i="23"/>
  <c r="B3989" i="23"/>
  <c r="B3990" i="23"/>
  <c r="B3991" i="23"/>
  <c r="B3992" i="23"/>
  <c r="B3993" i="23"/>
  <c r="B3994" i="23"/>
  <c r="B3995" i="23"/>
  <c r="B3996" i="23"/>
  <c r="B3997" i="23"/>
  <c r="B3998" i="23"/>
  <c r="B3999" i="23"/>
  <c r="B4000" i="23"/>
  <c r="B4001" i="23"/>
  <c r="B4002" i="23"/>
  <c r="B4003" i="23"/>
  <c r="B4004" i="23"/>
  <c r="B4005" i="23"/>
  <c r="B4006" i="23"/>
  <c r="B4007" i="23"/>
  <c r="B4008" i="23"/>
  <c r="B4009" i="23"/>
  <c r="B4010" i="23"/>
  <c r="B4011" i="23"/>
  <c r="B4012" i="23"/>
  <c r="B4013" i="23"/>
  <c r="B4014" i="23"/>
  <c r="B4015" i="23"/>
  <c r="B4016" i="23"/>
  <c r="B4017" i="23"/>
  <c r="B4018" i="23"/>
  <c r="B4019" i="23"/>
  <c r="B4020" i="23"/>
  <c r="B4021" i="23"/>
  <c r="B4022" i="23"/>
  <c r="B4023" i="23"/>
  <c r="B4024" i="23"/>
  <c r="B4025" i="23"/>
  <c r="B4026" i="23"/>
  <c r="B4027" i="23"/>
  <c r="B4028" i="23"/>
  <c r="B4029" i="23"/>
  <c r="B4030" i="23"/>
  <c r="B4031" i="23"/>
  <c r="B4032" i="23"/>
  <c r="B4033" i="23"/>
  <c r="B4034" i="23"/>
  <c r="B4035" i="23"/>
  <c r="B4036" i="23"/>
  <c r="B4037" i="23"/>
  <c r="B4038" i="23"/>
  <c r="B4039" i="23"/>
  <c r="B4040" i="23"/>
  <c r="B4041" i="23"/>
  <c r="B4042" i="23"/>
  <c r="B4043" i="23"/>
  <c r="B4044" i="23"/>
  <c r="B4045" i="23"/>
  <c r="B4046" i="23"/>
  <c r="B4047" i="23"/>
  <c r="B4048" i="23"/>
  <c r="B4049" i="23"/>
  <c r="B4050" i="23"/>
  <c r="B4051" i="23"/>
  <c r="B4052" i="23"/>
  <c r="B4053" i="23"/>
  <c r="B4054" i="23"/>
  <c r="B4055" i="23"/>
  <c r="B4056" i="23"/>
  <c r="B4057" i="23"/>
  <c r="B4058" i="23"/>
  <c r="B4059" i="23"/>
  <c r="B4060" i="23"/>
  <c r="B4061" i="23"/>
  <c r="B4062" i="23"/>
  <c r="B4063" i="23"/>
  <c r="B4064" i="23"/>
  <c r="B4065" i="23"/>
  <c r="B4066" i="23"/>
  <c r="B4067" i="23"/>
  <c r="B4068" i="23"/>
  <c r="B4069" i="23"/>
  <c r="B4070" i="23"/>
  <c r="B4071" i="23"/>
  <c r="B4072" i="23"/>
  <c r="B4073" i="23"/>
  <c r="B4074" i="23"/>
  <c r="B4075" i="23"/>
  <c r="B4076" i="23"/>
  <c r="B4077" i="23"/>
  <c r="B4078" i="23"/>
  <c r="B4079" i="23"/>
  <c r="B4080" i="23"/>
  <c r="B4081" i="23"/>
  <c r="B4082" i="23"/>
  <c r="B4083" i="23"/>
  <c r="B4084" i="23"/>
  <c r="B4085" i="23"/>
  <c r="B4086" i="23"/>
  <c r="B4087" i="23"/>
  <c r="B4088" i="23"/>
  <c r="B4089" i="23"/>
  <c r="B4090" i="23"/>
  <c r="B4091" i="23"/>
  <c r="B4092" i="23"/>
  <c r="B4093" i="23"/>
  <c r="B4094" i="23"/>
  <c r="B4095" i="23"/>
  <c r="B4096" i="23"/>
  <c r="B4097" i="23"/>
  <c r="B4098" i="23"/>
  <c r="B4099" i="23"/>
  <c r="B4100" i="23"/>
  <c r="B4101" i="23"/>
  <c r="B4102" i="23"/>
  <c r="B4103" i="23"/>
  <c r="B4104" i="23"/>
  <c r="B4105" i="23"/>
  <c r="B4106" i="23"/>
  <c r="B4107" i="23"/>
  <c r="B4108" i="23"/>
  <c r="B4109" i="23"/>
  <c r="B4110" i="23"/>
  <c r="B4111" i="23"/>
  <c r="B4112" i="23"/>
  <c r="B4113" i="23"/>
  <c r="B4114" i="23"/>
  <c r="B4115" i="23"/>
  <c r="B4116" i="23"/>
  <c r="B4117" i="23"/>
  <c r="B4118" i="23"/>
  <c r="B4119" i="23"/>
  <c r="B4120" i="23"/>
  <c r="B4121" i="23"/>
  <c r="B4122" i="23"/>
  <c r="B4123" i="23"/>
  <c r="B4124" i="23"/>
  <c r="B4125" i="23"/>
  <c r="B4126" i="23"/>
  <c r="B4127" i="23"/>
  <c r="B4128" i="23"/>
  <c r="B4129" i="23"/>
  <c r="B4130" i="23"/>
  <c r="B4131" i="23"/>
  <c r="B4132" i="23"/>
  <c r="B4133" i="23"/>
  <c r="B4134" i="23"/>
  <c r="B4135" i="23"/>
  <c r="B4136" i="23"/>
  <c r="B4137" i="23"/>
  <c r="B4138" i="23"/>
  <c r="B4139" i="23"/>
  <c r="B4140" i="23"/>
  <c r="B4141" i="23"/>
  <c r="B4142" i="23"/>
  <c r="B4143" i="23"/>
  <c r="B4144" i="23"/>
  <c r="B4145" i="23"/>
  <c r="B4146" i="23"/>
  <c r="B4147" i="23"/>
  <c r="B4148" i="23"/>
  <c r="B4149" i="23"/>
  <c r="B4150" i="23"/>
  <c r="B4151" i="23"/>
  <c r="B4152" i="23"/>
  <c r="B4153" i="23"/>
  <c r="B4154" i="23"/>
  <c r="B4155" i="23"/>
  <c r="B4156" i="23"/>
  <c r="B4157" i="23"/>
  <c r="B4158" i="23"/>
  <c r="B4159" i="23"/>
  <c r="B4160" i="23"/>
  <c r="B4161" i="23"/>
  <c r="B4162" i="23"/>
  <c r="B4163" i="23"/>
  <c r="B4164" i="23"/>
  <c r="B4165" i="23"/>
  <c r="B4166" i="23"/>
  <c r="B4167" i="23"/>
  <c r="B4168" i="23"/>
  <c r="B4169" i="23"/>
  <c r="B4170" i="23"/>
  <c r="B4171" i="23"/>
  <c r="B4172" i="23"/>
  <c r="B4173" i="23"/>
  <c r="B4174" i="23"/>
  <c r="B4175" i="23"/>
  <c r="B4176" i="23"/>
  <c r="B4177" i="23"/>
  <c r="B4178" i="23"/>
  <c r="B4179" i="23"/>
  <c r="B4180" i="23"/>
  <c r="B4181" i="23"/>
  <c r="B4182" i="23"/>
  <c r="B4183" i="23"/>
  <c r="B4184" i="23"/>
  <c r="B4185" i="23"/>
  <c r="B4186" i="23"/>
  <c r="B4187" i="23"/>
  <c r="B4188" i="23"/>
  <c r="B4189" i="23"/>
  <c r="B4190" i="23"/>
  <c r="B4191" i="23"/>
  <c r="B4192" i="23"/>
  <c r="B4193" i="23"/>
  <c r="B4194" i="23"/>
  <c r="B4195" i="23"/>
  <c r="B4196" i="23"/>
  <c r="B4197" i="23"/>
  <c r="B4198" i="23"/>
  <c r="B4199" i="23"/>
  <c r="B4200" i="23"/>
  <c r="B4201" i="23"/>
  <c r="B4202" i="23"/>
  <c r="B4203" i="23"/>
  <c r="B4204" i="23"/>
  <c r="B4205" i="23"/>
  <c r="B4206" i="23"/>
  <c r="B4207" i="23"/>
  <c r="B4208" i="23"/>
  <c r="B4209" i="23"/>
  <c r="B4210" i="23"/>
  <c r="B4211" i="23"/>
  <c r="B4212" i="23"/>
  <c r="B4213" i="23"/>
  <c r="B4214" i="23"/>
  <c r="B4215" i="23"/>
  <c r="B4216" i="23"/>
  <c r="B4217" i="23"/>
  <c r="B4218" i="23"/>
  <c r="B4219" i="23"/>
  <c r="B4220" i="23"/>
  <c r="B4221" i="23"/>
  <c r="B4222" i="23"/>
  <c r="B4223" i="23"/>
  <c r="B4224" i="23"/>
  <c r="B4225" i="23"/>
  <c r="B4226" i="23"/>
  <c r="B4227" i="23"/>
  <c r="B4228" i="23"/>
  <c r="B4229" i="23"/>
  <c r="B4230" i="23"/>
  <c r="B4231" i="23"/>
  <c r="B4232" i="23"/>
  <c r="B4233" i="23"/>
  <c r="B4234" i="23"/>
  <c r="B4235" i="23"/>
  <c r="B4236" i="23"/>
  <c r="B4237" i="23"/>
  <c r="B4238" i="23"/>
  <c r="B4239" i="23"/>
  <c r="B4240" i="23"/>
  <c r="B4241" i="23"/>
  <c r="B4242" i="23"/>
  <c r="B4243" i="23"/>
  <c r="B4244" i="23"/>
  <c r="B4245" i="23"/>
  <c r="B4246" i="23"/>
  <c r="B4247" i="23"/>
  <c r="B4248" i="23"/>
  <c r="B4249" i="23"/>
  <c r="B4250" i="23"/>
  <c r="B4251" i="23"/>
  <c r="B4252" i="23"/>
  <c r="B4253" i="23"/>
  <c r="B4254" i="23"/>
  <c r="B4255" i="23"/>
  <c r="B4256" i="23"/>
  <c r="B4257" i="23"/>
  <c r="B4258" i="23"/>
  <c r="B4259" i="23"/>
  <c r="B4260" i="23"/>
  <c r="B4261" i="23"/>
  <c r="B4262" i="23"/>
  <c r="B4263" i="23"/>
  <c r="B4264" i="23"/>
  <c r="B4265" i="23"/>
  <c r="B4266" i="23"/>
  <c r="B4267" i="23"/>
  <c r="B4268" i="23"/>
  <c r="B4269" i="23"/>
  <c r="B4270" i="23"/>
  <c r="B4271" i="23"/>
  <c r="B4272" i="23"/>
  <c r="B4273" i="23"/>
  <c r="B4274" i="23"/>
  <c r="B4275" i="23"/>
  <c r="B4276" i="23"/>
  <c r="B4277" i="23"/>
  <c r="B4278" i="23"/>
  <c r="B4279" i="23"/>
  <c r="B4280" i="23"/>
  <c r="B4281" i="23"/>
  <c r="B4282" i="23"/>
  <c r="B4283" i="23"/>
  <c r="B4284" i="23"/>
  <c r="B4285" i="23"/>
  <c r="B4286" i="23"/>
  <c r="B4287" i="23"/>
  <c r="B4288" i="23"/>
  <c r="B4289" i="23"/>
  <c r="B4290" i="23"/>
  <c r="B4291" i="23"/>
  <c r="B4292" i="23"/>
  <c r="B4293" i="23"/>
  <c r="B4294" i="23"/>
  <c r="B4295" i="23"/>
  <c r="B4296" i="23"/>
  <c r="B4297" i="23"/>
  <c r="B4298" i="23"/>
  <c r="B4299" i="23"/>
  <c r="B4300" i="23"/>
  <c r="B4301" i="23"/>
  <c r="B4302" i="23"/>
  <c r="B4303" i="23"/>
  <c r="B4304" i="23"/>
  <c r="B4305" i="23"/>
  <c r="B4306" i="23"/>
  <c r="B4307" i="23"/>
  <c r="B4308" i="23"/>
  <c r="B4309" i="23"/>
  <c r="B4310" i="23"/>
  <c r="B4311" i="23"/>
  <c r="B4312" i="23"/>
  <c r="B4313" i="23"/>
  <c r="B4314" i="23"/>
  <c r="B4315" i="23"/>
  <c r="B4316" i="23"/>
  <c r="B4317" i="23"/>
  <c r="B4318" i="23"/>
  <c r="B4319" i="23"/>
  <c r="B4320" i="23"/>
  <c r="B4321" i="23"/>
  <c r="B4322" i="23"/>
  <c r="B4323" i="23"/>
  <c r="B4324" i="23"/>
  <c r="B4325" i="23"/>
  <c r="B4326" i="23"/>
  <c r="B4327" i="23"/>
  <c r="B4328" i="23"/>
  <c r="B4329" i="23"/>
  <c r="B4330" i="23"/>
  <c r="B4331" i="23"/>
  <c r="B4332" i="23"/>
  <c r="B4333" i="23"/>
  <c r="B4334" i="23"/>
  <c r="B4335" i="23"/>
  <c r="B4336" i="23"/>
  <c r="B4337" i="23"/>
  <c r="B4338" i="23"/>
  <c r="B4339" i="23"/>
  <c r="B4340" i="23"/>
  <c r="B4341" i="23"/>
  <c r="B4342" i="23"/>
  <c r="B4343" i="23"/>
  <c r="B4344" i="23"/>
  <c r="B4345" i="23"/>
  <c r="B4346" i="23"/>
  <c r="B4347" i="23"/>
  <c r="B4348" i="23"/>
  <c r="B4349" i="23"/>
  <c r="B4350" i="23"/>
  <c r="B4351" i="23"/>
  <c r="B4352" i="23"/>
  <c r="B4353" i="23"/>
  <c r="B4354" i="23"/>
  <c r="B4355" i="23"/>
  <c r="B4356" i="23"/>
  <c r="B4357" i="23"/>
  <c r="B4358" i="23"/>
  <c r="B4359" i="23"/>
  <c r="B4360" i="23"/>
  <c r="B4361" i="23"/>
  <c r="B4362" i="23"/>
  <c r="B4363" i="23"/>
  <c r="B4364" i="23"/>
  <c r="B4365" i="23"/>
  <c r="B4366" i="23"/>
  <c r="B4367" i="23"/>
  <c r="B4368" i="23"/>
  <c r="B4369" i="23"/>
  <c r="B4370" i="23"/>
  <c r="B4371" i="23"/>
  <c r="B4372" i="23"/>
  <c r="B4373" i="23"/>
  <c r="B4374" i="23"/>
  <c r="B4375" i="23"/>
  <c r="B4376" i="23"/>
  <c r="B4377" i="23"/>
  <c r="B4378" i="23"/>
  <c r="B4379" i="23"/>
  <c r="B4380" i="23"/>
  <c r="B4381" i="23"/>
  <c r="B4382" i="23"/>
  <c r="B4383" i="23"/>
  <c r="B4384" i="23"/>
  <c r="B4385" i="23"/>
  <c r="B4386" i="23"/>
  <c r="B4387" i="23"/>
  <c r="B4388" i="23"/>
  <c r="B4389" i="23"/>
  <c r="B4390" i="23"/>
  <c r="B4391" i="23"/>
  <c r="B4392" i="23"/>
  <c r="B4393" i="23"/>
  <c r="B4394" i="23"/>
  <c r="B4395" i="23"/>
  <c r="B4396" i="23"/>
  <c r="B4397" i="23"/>
  <c r="B4398" i="23"/>
  <c r="B4399" i="23"/>
  <c r="B4400" i="23"/>
  <c r="B4401" i="23"/>
  <c r="B4402" i="23"/>
  <c r="B4403" i="23"/>
  <c r="B4404" i="23"/>
  <c r="B4405" i="23"/>
  <c r="B4406" i="23"/>
  <c r="B4407" i="23"/>
  <c r="B4408" i="23"/>
  <c r="B4409" i="23"/>
  <c r="B4410" i="23"/>
  <c r="B4411" i="23"/>
  <c r="B4412" i="23"/>
  <c r="B4413" i="23"/>
  <c r="B4414" i="23"/>
  <c r="B4415" i="23"/>
  <c r="B4416" i="23"/>
  <c r="B4417" i="23"/>
  <c r="B4418" i="23"/>
  <c r="B4419" i="23"/>
  <c r="B4420" i="23"/>
  <c r="B4421" i="23"/>
  <c r="B4422" i="23"/>
  <c r="B4423" i="23"/>
  <c r="B4424" i="23"/>
  <c r="B4425" i="23"/>
  <c r="B4426" i="23"/>
  <c r="B4427" i="23"/>
  <c r="B4428" i="23"/>
  <c r="B4429" i="23"/>
  <c r="B4430" i="23"/>
  <c r="B4431" i="23"/>
  <c r="B4432" i="23"/>
  <c r="B4433" i="23"/>
  <c r="B4434" i="23"/>
  <c r="B4435" i="23"/>
  <c r="B4436" i="23"/>
  <c r="B4437" i="23"/>
  <c r="B4438" i="23"/>
  <c r="B4439" i="23"/>
  <c r="B4440" i="23"/>
  <c r="B4441" i="23"/>
  <c r="B4442" i="23"/>
  <c r="B4443" i="23"/>
  <c r="B4444" i="23"/>
  <c r="B4445" i="23"/>
  <c r="B4446" i="23"/>
  <c r="B4447" i="23"/>
  <c r="B4448" i="23"/>
  <c r="B4449" i="23"/>
  <c r="B4450" i="23"/>
  <c r="B4451" i="23"/>
  <c r="B4452" i="23"/>
  <c r="B4453" i="23"/>
  <c r="B4454" i="23"/>
  <c r="B4455" i="23"/>
  <c r="B4456" i="23"/>
  <c r="B4457" i="23"/>
  <c r="B4458" i="23"/>
  <c r="B4459" i="23"/>
  <c r="B4460" i="23"/>
  <c r="B4461" i="23"/>
  <c r="B4462" i="23"/>
  <c r="B4463" i="23"/>
  <c r="B4464" i="23"/>
  <c r="B4465" i="23"/>
  <c r="B4466" i="23"/>
  <c r="B4467" i="23"/>
  <c r="B4468" i="23"/>
  <c r="B4469" i="23"/>
  <c r="B4470" i="23"/>
  <c r="B4471" i="23"/>
  <c r="B4472" i="23"/>
  <c r="B4473" i="23"/>
  <c r="B4474" i="23"/>
  <c r="B4475" i="23"/>
  <c r="B4476" i="23"/>
  <c r="B4477" i="23"/>
  <c r="B4478" i="23"/>
  <c r="B4479" i="23"/>
  <c r="B4480" i="23"/>
  <c r="B4481" i="23"/>
  <c r="B4482" i="23"/>
  <c r="B4483" i="23"/>
  <c r="B4484" i="23"/>
  <c r="B4485" i="23"/>
  <c r="B4486" i="23"/>
  <c r="B4487" i="23"/>
  <c r="B4488" i="23"/>
  <c r="B4489" i="23"/>
  <c r="B4490" i="23"/>
  <c r="B4491" i="23"/>
  <c r="B4492" i="23"/>
  <c r="B4493" i="23"/>
  <c r="B4494" i="23"/>
  <c r="B4495" i="23"/>
  <c r="B4496" i="23"/>
  <c r="B4497" i="23"/>
  <c r="B4498" i="23"/>
  <c r="B4499" i="23"/>
  <c r="B4500" i="23"/>
  <c r="B4501" i="23"/>
  <c r="B4502" i="23"/>
  <c r="B4503" i="23"/>
  <c r="B4504" i="23"/>
  <c r="B4505" i="23"/>
  <c r="B4506" i="23"/>
  <c r="B4507" i="23"/>
  <c r="B4508" i="23"/>
  <c r="B4509" i="23"/>
  <c r="B4510" i="23"/>
  <c r="B4511" i="23"/>
  <c r="B4512" i="23"/>
  <c r="B4513" i="23"/>
  <c r="B4514" i="23"/>
  <c r="B4515" i="23"/>
  <c r="B4516" i="23"/>
  <c r="B4517" i="23"/>
  <c r="B4518" i="23"/>
  <c r="B4519" i="23"/>
  <c r="B4520" i="23"/>
  <c r="B4521" i="23"/>
  <c r="B4522" i="23"/>
  <c r="B4523" i="23"/>
  <c r="B4524" i="23"/>
  <c r="B4525" i="23"/>
  <c r="B4526" i="23"/>
  <c r="B4527" i="23"/>
  <c r="B4528" i="23"/>
  <c r="B4529" i="23"/>
  <c r="B4530" i="23"/>
  <c r="B4531" i="23"/>
  <c r="B4532" i="23"/>
  <c r="B4533" i="23"/>
  <c r="B4534" i="23"/>
  <c r="B4535" i="23"/>
  <c r="B4536" i="23"/>
  <c r="B4537" i="23"/>
  <c r="B4538" i="23"/>
  <c r="B4539" i="23"/>
  <c r="B4540" i="23"/>
  <c r="B4541" i="23"/>
  <c r="B4542" i="23"/>
  <c r="B4543" i="23"/>
  <c r="B4544" i="23"/>
  <c r="B4545" i="23"/>
  <c r="B4546" i="23"/>
  <c r="B4547" i="23"/>
  <c r="B4548" i="23"/>
  <c r="B4549" i="23"/>
  <c r="B4550" i="23"/>
  <c r="B4551" i="23"/>
  <c r="B4552" i="23"/>
  <c r="B4553" i="23"/>
  <c r="B4554" i="23"/>
  <c r="B4555" i="23"/>
  <c r="B4556" i="23"/>
  <c r="B4557" i="23"/>
  <c r="B4558" i="23"/>
  <c r="B4559" i="23"/>
  <c r="B4560" i="23"/>
  <c r="B4561" i="23"/>
  <c r="B4562" i="23"/>
  <c r="B4563" i="23"/>
  <c r="B4564" i="23"/>
  <c r="B4565" i="23"/>
  <c r="B4566" i="23"/>
  <c r="B4567" i="23"/>
  <c r="B4568" i="23"/>
  <c r="B4569" i="23"/>
  <c r="B4570" i="23"/>
  <c r="B4571" i="23"/>
  <c r="B4572" i="23"/>
  <c r="B4573" i="23"/>
  <c r="B4574" i="23"/>
  <c r="B4575" i="23"/>
  <c r="B4576" i="23"/>
  <c r="B4577" i="23"/>
  <c r="B4578" i="23"/>
  <c r="B4579" i="23"/>
  <c r="B4580" i="23"/>
  <c r="B4581" i="23"/>
  <c r="B4582" i="23"/>
  <c r="B4583" i="23"/>
  <c r="B4584" i="23"/>
  <c r="B4585" i="23"/>
  <c r="B4586" i="23"/>
  <c r="B4587" i="23"/>
  <c r="B4588" i="23"/>
  <c r="B4589" i="23"/>
  <c r="B4590" i="23"/>
  <c r="B4591" i="23"/>
  <c r="B4592" i="23"/>
  <c r="B4593" i="23"/>
  <c r="B4594" i="23"/>
  <c r="B4595" i="23"/>
  <c r="B4596" i="23"/>
  <c r="B4597" i="23"/>
  <c r="B4598" i="23"/>
  <c r="B4599" i="23"/>
  <c r="B4600" i="23"/>
  <c r="B4601" i="23"/>
  <c r="B4602" i="23"/>
  <c r="B4603" i="23"/>
  <c r="B4604" i="23"/>
  <c r="B4605" i="23"/>
  <c r="B4606" i="23"/>
  <c r="B4607" i="23"/>
  <c r="B4608" i="23"/>
  <c r="B4609" i="23"/>
  <c r="B4610" i="23"/>
  <c r="B4611" i="23"/>
  <c r="B4612" i="23"/>
  <c r="B4613" i="23"/>
  <c r="B4614" i="23"/>
  <c r="B4615" i="23"/>
  <c r="B4616" i="23"/>
  <c r="B4617" i="23"/>
  <c r="B4618" i="23"/>
  <c r="B4619" i="23"/>
  <c r="B4620" i="23"/>
  <c r="B4621" i="23"/>
  <c r="B4622" i="23"/>
  <c r="B4623" i="23"/>
  <c r="B4624" i="23"/>
  <c r="B4625" i="23"/>
  <c r="B4626" i="23"/>
  <c r="B4627" i="23"/>
  <c r="B4628" i="23"/>
  <c r="B4629" i="23"/>
  <c r="B4630" i="23"/>
  <c r="B4631" i="23"/>
  <c r="B4632" i="23"/>
  <c r="B4633" i="23"/>
  <c r="B4634" i="23"/>
  <c r="B4635" i="23"/>
  <c r="B4636" i="23"/>
  <c r="B4637" i="23"/>
  <c r="B4638" i="23"/>
  <c r="B4639" i="23"/>
  <c r="B4640" i="23"/>
  <c r="B4641" i="23"/>
  <c r="B4642" i="23"/>
  <c r="B4643" i="23"/>
  <c r="B4644" i="23"/>
  <c r="B4645" i="23"/>
  <c r="B4646" i="23"/>
  <c r="B4647" i="23"/>
  <c r="B4648" i="23"/>
  <c r="B4649" i="23"/>
  <c r="B4650" i="23"/>
  <c r="B4651" i="23"/>
  <c r="B4652" i="23"/>
  <c r="B4653" i="23"/>
  <c r="B4654" i="23"/>
  <c r="B4655" i="23"/>
  <c r="B4656" i="23"/>
  <c r="B4657" i="23"/>
  <c r="B4658" i="23"/>
  <c r="B4659" i="23"/>
  <c r="B4660" i="23"/>
  <c r="B4661" i="23"/>
  <c r="B4662" i="23"/>
  <c r="B4663" i="23"/>
  <c r="B4664" i="23"/>
  <c r="B4665" i="23"/>
  <c r="B4666" i="23"/>
  <c r="B4667" i="23"/>
  <c r="B4668" i="23"/>
  <c r="B4669" i="23"/>
  <c r="B4670" i="23"/>
  <c r="B4671" i="23"/>
  <c r="B4672" i="23"/>
  <c r="B4673" i="23"/>
  <c r="B4674" i="23"/>
  <c r="B4675" i="23"/>
  <c r="B4676" i="23"/>
  <c r="B4677" i="23"/>
  <c r="B4678" i="23"/>
  <c r="B4679" i="23"/>
  <c r="B4680" i="23"/>
  <c r="B4681" i="23"/>
  <c r="B4682" i="23"/>
  <c r="B4683" i="23"/>
  <c r="B4684" i="23"/>
  <c r="B4685" i="23"/>
  <c r="B4686" i="23"/>
  <c r="B4687" i="23"/>
  <c r="B4688" i="23"/>
  <c r="B4689" i="23"/>
  <c r="B4690" i="23"/>
  <c r="B4691" i="23"/>
  <c r="B4692" i="23"/>
  <c r="B4693" i="23"/>
  <c r="B4694" i="23"/>
  <c r="B4695" i="23"/>
  <c r="B4696" i="23"/>
  <c r="B4697" i="23"/>
  <c r="B4698" i="23"/>
  <c r="B4699" i="23"/>
  <c r="B4700" i="23"/>
  <c r="B4701" i="23"/>
  <c r="B4702" i="23"/>
  <c r="B4703" i="23"/>
  <c r="B4704" i="23"/>
  <c r="B4705" i="23"/>
  <c r="B4706" i="23"/>
  <c r="B4707" i="23"/>
  <c r="B4708" i="23"/>
  <c r="B4709" i="23"/>
  <c r="B4710" i="23"/>
  <c r="B4711" i="23"/>
  <c r="B4712" i="23"/>
  <c r="B4713" i="23"/>
  <c r="B4714" i="23"/>
  <c r="B4715" i="23"/>
  <c r="B4716" i="23"/>
  <c r="B4717" i="23"/>
  <c r="B4718" i="23"/>
  <c r="B4719" i="23"/>
  <c r="B4720" i="23"/>
  <c r="B4721" i="23"/>
  <c r="B4722" i="23"/>
  <c r="B4723" i="23"/>
  <c r="B4724" i="23"/>
  <c r="B4725" i="23"/>
  <c r="B4726" i="23"/>
  <c r="B4727" i="23"/>
  <c r="B4728" i="23"/>
  <c r="B4729" i="23"/>
  <c r="B4730" i="23"/>
  <c r="B4731" i="23"/>
  <c r="B4732" i="23"/>
  <c r="B4733" i="23"/>
  <c r="B4734" i="23"/>
  <c r="B4735" i="23"/>
  <c r="B4736" i="23"/>
  <c r="B4737" i="23"/>
  <c r="B4738" i="23"/>
  <c r="B4739" i="23"/>
  <c r="B4740" i="23"/>
  <c r="B4741" i="23"/>
  <c r="B4742" i="23"/>
  <c r="B4743" i="23"/>
  <c r="B4744" i="23"/>
  <c r="B4745" i="23"/>
  <c r="B4746" i="23"/>
  <c r="B4747" i="23"/>
  <c r="B4748" i="23"/>
  <c r="B4749" i="23"/>
  <c r="B4750" i="23"/>
  <c r="B4751" i="23"/>
  <c r="B4752" i="23"/>
  <c r="B4753" i="23"/>
  <c r="B4754" i="23"/>
  <c r="B4755" i="23"/>
  <c r="B4756" i="23"/>
  <c r="B4757" i="23"/>
  <c r="B4758" i="23"/>
  <c r="B4759" i="23"/>
  <c r="B4760" i="23"/>
  <c r="B4761" i="23"/>
  <c r="B4762" i="23"/>
  <c r="B4763" i="23"/>
  <c r="B4764" i="23"/>
  <c r="B4765" i="23"/>
  <c r="B4766" i="23"/>
  <c r="B4767" i="23"/>
  <c r="B4768" i="23"/>
  <c r="B4769" i="23"/>
  <c r="B4770" i="23"/>
  <c r="B4771" i="23"/>
  <c r="B4772" i="23"/>
  <c r="B4773" i="23"/>
  <c r="B4774" i="23"/>
  <c r="B4775" i="23"/>
  <c r="B4776" i="23"/>
  <c r="B4777" i="23"/>
  <c r="B4778" i="23"/>
  <c r="B4779" i="23"/>
  <c r="B4780" i="23"/>
  <c r="B4781" i="23"/>
  <c r="B4782" i="23"/>
  <c r="B4783" i="23"/>
  <c r="B4784" i="23"/>
  <c r="B4785" i="23"/>
  <c r="B4786" i="23"/>
  <c r="B4787" i="23"/>
  <c r="B4788" i="23"/>
  <c r="B4789" i="23"/>
  <c r="B4790" i="23"/>
  <c r="B4791" i="23"/>
  <c r="B4792" i="23"/>
  <c r="B4793" i="23"/>
  <c r="B4794" i="23"/>
  <c r="B4795" i="23"/>
  <c r="B4796" i="23"/>
  <c r="B4797" i="23"/>
  <c r="B4798" i="23"/>
  <c r="B4799" i="23"/>
  <c r="B4800" i="23"/>
  <c r="B4801" i="23"/>
  <c r="B4802" i="23"/>
  <c r="B4803" i="23"/>
  <c r="B4804" i="23"/>
  <c r="B4805" i="23"/>
  <c r="B4806" i="23"/>
  <c r="B4807" i="23"/>
  <c r="B4808" i="23"/>
  <c r="B4809" i="23"/>
  <c r="B4810" i="23"/>
  <c r="B4811" i="23"/>
  <c r="B4812" i="23"/>
  <c r="B4813" i="23"/>
  <c r="B4814" i="23"/>
  <c r="B4815" i="23"/>
  <c r="B4816" i="23"/>
  <c r="B4817" i="23"/>
  <c r="B4818" i="23"/>
  <c r="B4819" i="23"/>
  <c r="B4820" i="23"/>
  <c r="B4821" i="23"/>
  <c r="B4822" i="23"/>
  <c r="B4823" i="23"/>
  <c r="B4824" i="23"/>
  <c r="B4825" i="23"/>
  <c r="B4826" i="23"/>
  <c r="B4827" i="23"/>
  <c r="B4828" i="23"/>
  <c r="B4829" i="23"/>
  <c r="B4830" i="23"/>
  <c r="B4831" i="23"/>
  <c r="B4832" i="23"/>
  <c r="B4833" i="23"/>
  <c r="B4834" i="23"/>
  <c r="B4835" i="23"/>
  <c r="B4836" i="23"/>
  <c r="B4837" i="23"/>
  <c r="B4838" i="23"/>
  <c r="B4839" i="23"/>
  <c r="B4840" i="23"/>
  <c r="B4841" i="23"/>
  <c r="B4842" i="23"/>
  <c r="B4843" i="23"/>
  <c r="B4844" i="23"/>
  <c r="B4845" i="23"/>
  <c r="B4846" i="23"/>
  <c r="B4847" i="23"/>
  <c r="B4848" i="23"/>
  <c r="B4849" i="23"/>
  <c r="B4850" i="23"/>
  <c r="B4851" i="23"/>
  <c r="B4852" i="23"/>
  <c r="B4853" i="23"/>
  <c r="B4854" i="23"/>
  <c r="B4855" i="23"/>
  <c r="B4856" i="23"/>
  <c r="B4857" i="23"/>
  <c r="B4858" i="23"/>
  <c r="B4859" i="23"/>
  <c r="B4860" i="23"/>
  <c r="B4861" i="23"/>
  <c r="B4862" i="23"/>
  <c r="B4863" i="23"/>
  <c r="B4864" i="23"/>
  <c r="B4865" i="23"/>
  <c r="B4866" i="23"/>
  <c r="B4867" i="23"/>
  <c r="B4868" i="23"/>
  <c r="B4869" i="23"/>
  <c r="B4870" i="23"/>
  <c r="B4871" i="23"/>
  <c r="B4872" i="23"/>
  <c r="B4873" i="23"/>
  <c r="B4874" i="23"/>
  <c r="B4875" i="23"/>
  <c r="B4876" i="23"/>
  <c r="B4877" i="23"/>
  <c r="B4878" i="23"/>
  <c r="B4879" i="23"/>
  <c r="B4880" i="23"/>
  <c r="B4881" i="23"/>
  <c r="B4882" i="23"/>
  <c r="B4883" i="23"/>
  <c r="B4884" i="23"/>
  <c r="B4885" i="23"/>
  <c r="B4886" i="23"/>
  <c r="B4887" i="23"/>
  <c r="B4888" i="23"/>
  <c r="B4889" i="23"/>
  <c r="B4890" i="23"/>
  <c r="B4891" i="23"/>
  <c r="B4892" i="23"/>
  <c r="B4893" i="23"/>
  <c r="B4894" i="23"/>
  <c r="B4895" i="23"/>
  <c r="B4896" i="23"/>
  <c r="B4897" i="23"/>
  <c r="B4898" i="23"/>
  <c r="B4899" i="23"/>
  <c r="B4900" i="23"/>
  <c r="B4901" i="23"/>
  <c r="B4902" i="23"/>
  <c r="B4903" i="23"/>
  <c r="B4904" i="23"/>
  <c r="B4905" i="23"/>
  <c r="B4906" i="23"/>
  <c r="B4907" i="23"/>
  <c r="B4908" i="23"/>
  <c r="B4909" i="23"/>
  <c r="B4910" i="23"/>
  <c r="B4911" i="23"/>
  <c r="B4912" i="23"/>
  <c r="B4913" i="23"/>
  <c r="B4914" i="23"/>
  <c r="B4915" i="23"/>
  <c r="B4916" i="23"/>
  <c r="B4917" i="23"/>
  <c r="B4918" i="23"/>
  <c r="B4919" i="23"/>
  <c r="B4920" i="23"/>
  <c r="B4921" i="23"/>
  <c r="B4922" i="23"/>
  <c r="B4923" i="23"/>
  <c r="B4924" i="23"/>
  <c r="B4925" i="23"/>
  <c r="B4926" i="23"/>
  <c r="B4927" i="23"/>
  <c r="B4928" i="23"/>
  <c r="B4929" i="23"/>
  <c r="B4930" i="23"/>
  <c r="B4931" i="23"/>
  <c r="B4932" i="23"/>
  <c r="B4933" i="23"/>
  <c r="B4934" i="23"/>
  <c r="B4935" i="23"/>
  <c r="B4936" i="23"/>
  <c r="B4937" i="23"/>
  <c r="B4938" i="23"/>
  <c r="B4939" i="23"/>
  <c r="B4940" i="23"/>
  <c r="B4941" i="23"/>
  <c r="B4942" i="23"/>
  <c r="B4943" i="23"/>
  <c r="B4944" i="23"/>
  <c r="B4945" i="23"/>
  <c r="B4946" i="23"/>
  <c r="B4947" i="23"/>
  <c r="B4948" i="23"/>
  <c r="B4949" i="23"/>
  <c r="B4950" i="23"/>
  <c r="B4951" i="23"/>
  <c r="B4952" i="23"/>
  <c r="B4953" i="23"/>
  <c r="B4954" i="23"/>
  <c r="B4955" i="23"/>
  <c r="B4956" i="23"/>
  <c r="B4957" i="23"/>
  <c r="B4958" i="23"/>
  <c r="B4959" i="23"/>
  <c r="B4960" i="23"/>
  <c r="B4961" i="23"/>
  <c r="B4962" i="23"/>
  <c r="B4963" i="23"/>
  <c r="B4964" i="23"/>
  <c r="B4965" i="23"/>
  <c r="B4966" i="23"/>
  <c r="B4967" i="23"/>
  <c r="B4968" i="23"/>
  <c r="B4969" i="23"/>
  <c r="B4970" i="23"/>
  <c r="B4971" i="23"/>
  <c r="B4972" i="23"/>
  <c r="B4973" i="23"/>
  <c r="B4974" i="23"/>
  <c r="B4975" i="23"/>
  <c r="B4976" i="23"/>
  <c r="B4977" i="23"/>
  <c r="B4978" i="23"/>
  <c r="B4979" i="23"/>
  <c r="B4980" i="23"/>
  <c r="B4981" i="23"/>
  <c r="B4982" i="23"/>
  <c r="B4983" i="23"/>
  <c r="B4984" i="23"/>
  <c r="B4985" i="23"/>
  <c r="B4986" i="23"/>
  <c r="B4987" i="23"/>
  <c r="B4988" i="23"/>
  <c r="B4989" i="23"/>
  <c r="B4990" i="23"/>
  <c r="B4991" i="23"/>
  <c r="B4992" i="23"/>
  <c r="B4993" i="23"/>
  <c r="B4994" i="23"/>
  <c r="B4995" i="23"/>
  <c r="B4996" i="23"/>
  <c r="B4997" i="23"/>
  <c r="B4998" i="23"/>
  <c r="B4999" i="23"/>
  <c r="B5000" i="23"/>
  <c r="B5001" i="23"/>
  <c r="B5002" i="23"/>
  <c r="B5003" i="23"/>
  <c r="B5004" i="23"/>
  <c r="B5005" i="23"/>
  <c r="B5006" i="23"/>
  <c r="B5007" i="23"/>
  <c r="B5008" i="23"/>
  <c r="B5009" i="23"/>
  <c r="B5010" i="23"/>
  <c r="B5011" i="23"/>
  <c r="B5012" i="23"/>
  <c r="B5013" i="23"/>
  <c r="B5014" i="23"/>
  <c r="B5015" i="23"/>
  <c r="B5016" i="23"/>
  <c r="B5017" i="23"/>
  <c r="B5018" i="23"/>
  <c r="B5019" i="23"/>
  <c r="B5020" i="23"/>
  <c r="B5021" i="23"/>
  <c r="B5022" i="23"/>
  <c r="B5023" i="23"/>
  <c r="B5024" i="23"/>
  <c r="B5025" i="23"/>
  <c r="B5026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M236" i="23"/>
  <c r="M237" i="23"/>
  <c r="M238" i="23"/>
  <c r="M239" i="23"/>
  <c r="M240" i="23"/>
  <c r="M241" i="23"/>
  <c r="M242" i="23"/>
  <c r="M243" i="23"/>
  <c r="M244" i="23"/>
  <c r="M245" i="23"/>
  <c r="M246" i="23"/>
  <c r="M247" i="23"/>
  <c r="M248" i="23"/>
  <c r="M249" i="23"/>
  <c r="M250" i="23"/>
  <c r="M251" i="23"/>
  <c r="M252" i="23"/>
  <c r="M253" i="23"/>
  <c r="M254" i="23"/>
  <c r="M255" i="23"/>
  <c r="M256" i="23"/>
  <c r="M257" i="23"/>
  <c r="M258" i="23"/>
  <c r="M259" i="23"/>
  <c r="M260" i="23"/>
  <c r="M261" i="23"/>
  <c r="M262" i="23"/>
  <c r="M263" i="23"/>
  <c r="M264" i="23"/>
  <c r="M265" i="23"/>
  <c r="M266" i="23"/>
  <c r="M267" i="23"/>
  <c r="M268" i="23"/>
  <c r="M269" i="23"/>
  <c r="M270" i="23"/>
  <c r="M271" i="23"/>
  <c r="M272" i="23"/>
  <c r="M273" i="23"/>
  <c r="M274" i="23"/>
  <c r="M275" i="23"/>
  <c r="M276" i="23"/>
  <c r="M277" i="23"/>
  <c r="M278" i="23"/>
  <c r="M279" i="23"/>
  <c r="M280" i="23"/>
  <c r="M281" i="23"/>
  <c r="M282" i="23"/>
  <c r="M283" i="23"/>
  <c r="M284" i="23"/>
  <c r="M285" i="23"/>
  <c r="M286" i="23"/>
  <c r="M287" i="23"/>
  <c r="M288" i="23"/>
  <c r="M289" i="23"/>
  <c r="M290" i="23"/>
  <c r="M291" i="23"/>
  <c r="M292" i="23"/>
  <c r="M293" i="23"/>
  <c r="M294" i="23"/>
  <c r="M295" i="23"/>
  <c r="M296" i="23"/>
  <c r="M297" i="23"/>
  <c r="M298" i="23"/>
  <c r="M299" i="23"/>
  <c r="M300" i="23"/>
  <c r="M301" i="23"/>
  <c r="M302" i="23"/>
  <c r="M303" i="23"/>
  <c r="M304" i="23"/>
  <c r="M305" i="23"/>
  <c r="M306" i="23"/>
  <c r="M307" i="23"/>
  <c r="M308" i="23"/>
  <c r="M309" i="23"/>
  <c r="M310" i="23"/>
  <c r="M311" i="23"/>
  <c r="M312" i="23"/>
  <c r="M313" i="23"/>
  <c r="M314" i="23"/>
  <c r="M315" i="23"/>
  <c r="M316" i="23"/>
  <c r="M317" i="23"/>
  <c r="M318" i="23"/>
  <c r="M319" i="23"/>
  <c r="M320" i="23"/>
  <c r="M321" i="23"/>
  <c r="M322" i="23"/>
  <c r="M323" i="23"/>
  <c r="M324" i="23"/>
  <c r="M325" i="23"/>
  <c r="M326" i="23"/>
  <c r="M327" i="23"/>
  <c r="M328" i="23"/>
  <c r="M329" i="23"/>
  <c r="M330" i="23"/>
  <c r="M331" i="23"/>
  <c r="M332" i="23"/>
  <c r="M333" i="23"/>
  <c r="M334" i="23"/>
  <c r="M335" i="23"/>
  <c r="M336" i="23"/>
  <c r="M337" i="23"/>
  <c r="M338" i="23"/>
  <c r="M339" i="23"/>
  <c r="M340" i="23"/>
  <c r="M341" i="23"/>
  <c r="M342" i="23"/>
  <c r="M343" i="23"/>
  <c r="M344" i="23"/>
  <c r="M345" i="23"/>
  <c r="M346" i="23"/>
  <c r="M347" i="23"/>
  <c r="M348" i="23"/>
  <c r="M349" i="23"/>
  <c r="M350" i="23"/>
  <c r="M351" i="23"/>
  <c r="M352" i="23"/>
  <c r="M353" i="23"/>
  <c r="M354" i="23"/>
  <c r="M355" i="23"/>
  <c r="M356" i="23"/>
  <c r="M357" i="23"/>
  <c r="M358" i="23"/>
  <c r="M359" i="23"/>
  <c r="M360" i="23"/>
  <c r="M361" i="23"/>
  <c r="M362" i="23"/>
  <c r="M363" i="23"/>
  <c r="M364" i="23"/>
  <c r="M365" i="23"/>
  <c r="M366" i="23"/>
  <c r="M367" i="23"/>
  <c r="M368" i="23"/>
  <c r="M369" i="23"/>
  <c r="M370" i="23"/>
  <c r="M371" i="23"/>
  <c r="M372" i="23"/>
  <c r="M373" i="23"/>
  <c r="M374" i="23"/>
  <c r="M375" i="23"/>
  <c r="M376" i="23"/>
  <c r="M377" i="23"/>
  <c r="M378" i="23"/>
  <c r="M379" i="23"/>
  <c r="M380" i="23"/>
  <c r="M381" i="23"/>
  <c r="M382" i="23"/>
  <c r="M383" i="23"/>
  <c r="M384" i="23"/>
  <c r="M385" i="23"/>
  <c r="M386" i="23"/>
  <c r="M387" i="23"/>
  <c r="M388" i="23"/>
  <c r="M389" i="23"/>
  <c r="M390" i="23"/>
  <c r="M391" i="23"/>
  <c r="M392" i="23"/>
  <c r="M393" i="23"/>
  <c r="M394" i="23"/>
  <c r="M395" i="23"/>
  <c r="M396" i="23"/>
  <c r="M397" i="23"/>
  <c r="M398" i="23"/>
  <c r="M399" i="23"/>
  <c r="M400" i="23"/>
  <c r="M401" i="23"/>
  <c r="M402" i="23"/>
  <c r="M403" i="23"/>
  <c r="M404" i="23"/>
  <c r="M405" i="23"/>
  <c r="M406" i="23"/>
  <c r="M407" i="23"/>
  <c r="M408" i="23"/>
  <c r="M409" i="23"/>
  <c r="M410" i="23"/>
  <c r="M411" i="23"/>
  <c r="M412" i="23"/>
  <c r="M413" i="23"/>
  <c r="M414" i="23"/>
  <c r="M415" i="23"/>
  <c r="M416" i="23"/>
  <c r="M417" i="23"/>
  <c r="M418" i="23"/>
  <c r="M419" i="23"/>
  <c r="M420" i="23"/>
  <c r="M421" i="23"/>
  <c r="M422" i="23"/>
  <c r="M423" i="23"/>
  <c r="M424" i="23"/>
  <c r="M425" i="23"/>
  <c r="M426" i="23"/>
  <c r="M427" i="23"/>
  <c r="M428" i="23"/>
  <c r="M429" i="23"/>
  <c r="M430" i="23"/>
  <c r="M431" i="23"/>
  <c r="M432" i="23"/>
  <c r="M433" i="23"/>
  <c r="M434" i="23"/>
  <c r="M435" i="23"/>
  <c r="M436" i="23"/>
  <c r="M437" i="23"/>
  <c r="M438" i="23"/>
  <c r="M439" i="23"/>
  <c r="M440" i="23"/>
  <c r="M441" i="23"/>
  <c r="M442" i="23"/>
  <c r="M443" i="23"/>
  <c r="M444" i="23"/>
  <c r="M445" i="23"/>
  <c r="M446" i="23"/>
  <c r="M447" i="23"/>
  <c r="M448" i="23"/>
  <c r="M449" i="23"/>
  <c r="M450" i="23"/>
  <c r="M451" i="23"/>
  <c r="M452" i="23"/>
  <c r="M453" i="23"/>
  <c r="M454" i="23"/>
  <c r="M455" i="23"/>
  <c r="M456" i="23"/>
  <c r="M457" i="23"/>
  <c r="M458" i="23"/>
  <c r="M459" i="23"/>
  <c r="M460" i="23"/>
  <c r="M461" i="23"/>
  <c r="M462" i="23"/>
  <c r="M463" i="23"/>
  <c r="M464" i="23"/>
  <c r="M465" i="23"/>
  <c r="M466" i="23"/>
  <c r="M467" i="23"/>
  <c r="M468" i="23"/>
  <c r="M469" i="23"/>
  <c r="M470" i="23"/>
  <c r="M471" i="23"/>
  <c r="M472" i="23"/>
  <c r="M473" i="23"/>
  <c r="M474" i="23"/>
  <c r="M475" i="23"/>
  <c r="M476" i="23"/>
  <c r="M477" i="23"/>
  <c r="M478" i="23"/>
  <c r="M479" i="23"/>
  <c r="M480" i="23"/>
  <c r="M481" i="23"/>
  <c r="M482" i="23"/>
  <c r="M483" i="23"/>
  <c r="M484" i="23"/>
  <c r="M485" i="23"/>
  <c r="M486" i="23"/>
  <c r="M487" i="23"/>
  <c r="M488" i="23"/>
  <c r="M489" i="23"/>
  <c r="M490" i="23"/>
  <c r="M491" i="23"/>
  <c r="M492" i="23"/>
  <c r="M493" i="23"/>
  <c r="M494" i="23"/>
  <c r="M495" i="23"/>
  <c r="M496" i="23"/>
  <c r="M497" i="23"/>
  <c r="M498" i="23"/>
  <c r="M499" i="23"/>
  <c r="M500" i="23"/>
  <c r="M501" i="23"/>
  <c r="M502" i="23"/>
  <c r="M503" i="23"/>
  <c r="M504" i="23"/>
  <c r="M505" i="23"/>
  <c r="M506" i="23"/>
  <c r="M507" i="23"/>
  <c r="M508" i="23"/>
  <c r="M509" i="23"/>
  <c r="M510" i="23"/>
  <c r="M511" i="23"/>
  <c r="M512" i="23"/>
  <c r="M513" i="23"/>
  <c r="M514" i="23"/>
  <c r="M515" i="23"/>
  <c r="M516" i="23"/>
  <c r="M517" i="23"/>
  <c r="M518" i="23"/>
  <c r="M519" i="23"/>
  <c r="M520" i="23"/>
  <c r="M521" i="23"/>
  <c r="M522" i="23"/>
  <c r="M523" i="23"/>
  <c r="M524" i="23"/>
  <c r="M525" i="23"/>
  <c r="M526" i="23"/>
  <c r="M527" i="23"/>
  <c r="M528" i="23"/>
  <c r="M529" i="23"/>
  <c r="M530" i="23"/>
  <c r="M531" i="23"/>
  <c r="M532" i="23"/>
  <c r="M533" i="23"/>
  <c r="M534" i="23"/>
  <c r="M535" i="23"/>
  <c r="M536" i="23"/>
  <c r="M537" i="23"/>
  <c r="M538" i="23"/>
  <c r="M539" i="23"/>
  <c r="M540" i="23"/>
  <c r="M541" i="23"/>
  <c r="M542" i="23"/>
  <c r="M543" i="23"/>
  <c r="M544" i="23"/>
  <c r="M545" i="23"/>
  <c r="M546" i="23"/>
  <c r="M547" i="23"/>
  <c r="M548" i="23"/>
  <c r="M549" i="23"/>
  <c r="M550" i="23"/>
  <c r="M551" i="23"/>
  <c r="M552" i="23"/>
  <c r="M553" i="23"/>
  <c r="M554" i="23"/>
  <c r="M555" i="23"/>
  <c r="M556" i="23"/>
  <c r="M557" i="23"/>
  <c r="M558" i="23"/>
  <c r="M559" i="23"/>
  <c r="M560" i="23"/>
  <c r="M561" i="23"/>
  <c r="M562" i="23"/>
  <c r="M563" i="23"/>
  <c r="M564" i="23"/>
  <c r="M565" i="23"/>
  <c r="M566" i="23"/>
  <c r="M567" i="23"/>
  <c r="M568" i="23"/>
  <c r="M569" i="23"/>
  <c r="M570" i="23"/>
  <c r="M571" i="23"/>
  <c r="M572" i="23"/>
  <c r="M573" i="23"/>
  <c r="M574" i="23"/>
  <c r="M575" i="23"/>
  <c r="M576" i="23"/>
  <c r="M577" i="23"/>
  <c r="M578" i="23"/>
  <c r="M579" i="23"/>
  <c r="M580" i="23"/>
  <c r="M581" i="23"/>
  <c r="M582" i="23"/>
  <c r="M583" i="23"/>
  <c r="M584" i="23"/>
  <c r="M585" i="23"/>
  <c r="M586" i="23"/>
  <c r="M587" i="23"/>
  <c r="M588" i="23"/>
  <c r="M589" i="23"/>
  <c r="M590" i="23"/>
  <c r="M591" i="23"/>
  <c r="M592" i="23"/>
  <c r="M593" i="23"/>
  <c r="M594" i="23"/>
  <c r="M595" i="23"/>
  <c r="M596" i="23"/>
  <c r="M597" i="23"/>
  <c r="M598" i="23"/>
  <c r="M599" i="23"/>
  <c r="M600" i="23"/>
  <c r="M601" i="23"/>
  <c r="M602" i="23"/>
  <c r="M603" i="23"/>
  <c r="M604" i="23"/>
  <c r="M605" i="23"/>
  <c r="M606" i="23"/>
  <c r="M607" i="23"/>
  <c r="M608" i="23"/>
  <c r="M609" i="23"/>
  <c r="M610" i="23"/>
  <c r="M611" i="23"/>
  <c r="M612" i="23"/>
  <c r="M613" i="23"/>
  <c r="M614" i="23"/>
  <c r="M615" i="23"/>
  <c r="M616" i="23"/>
  <c r="M617" i="23"/>
  <c r="M618" i="23"/>
  <c r="M619" i="23"/>
  <c r="M620" i="23"/>
  <c r="M621" i="23"/>
  <c r="M622" i="23"/>
  <c r="M623" i="23"/>
  <c r="M624" i="23"/>
  <c r="M625" i="23"/>
  <c r="M626" i="23"/>
  <c r="M627" i="23"/>
  <c r="M628" i="23"/>
  <c r="M629" i="23"/>
  <c r="M630" i="23"/>
  <c r="M631" i="23"/>
  <c r="M632" i="23"/>
  <c r="M633" i="23"/>
  <c r="M634" i="23"/>
  <c r="M635" i="23"/>
  <c r="M636" i="23"/>
  <c r="M637" i="23"/>
  <c r="M638" i="23"/>
  <c r="M639" i="23"/>
  <c r="M640" i="23"/>
  <c r="M641" i="23"/>
  <c r="M642" i="23"/>
  <c r="M643" i="23"/>
  <c r="M644" i="23"/>
  <c r="M645" i="23"/>
  <c r="M646" i="23"/>
  <c r="M647" i="23"/>
  <c r="M648" i="23"/>
  <c r="M649" i="23"/>
  <c r="M650" i="23"/>
  <c r="M651" i="23"/>
  <c r="M652" i="23"/>
  <c r="M653" i="23"/>
  <c r="M654" i="23"/>
  <c r="M655" i="23"/>
  <c r="M656" i="23"/>
  <c r="M657" i="23"/>
  <c r="M658" i="23"/>
  <c r="M659" i="23"/>
  <c r="M660" i="23"/>
  <c r="M661" i="23"/>
  <c r="M662" i="23"/>
  <c r="M663" i="23"/>
  <c r="M664" i="23"/>
  <c r="M665" i="23"/>
  <c r="M666" i="23"/>
  <c r="M667" i="23"/>
  <c r="M668" i="23"/>
  <c r="M669" i="23"/>
  <c r="M670" i="23"/>
  <c r="M671" i="23"/>
  <c r="M672" i="23"/>
  <c r="M673" i="23"/>
  <c r="M674" i="23"/>
  <c r="M675" i="23"/>
  <c r="M676" i="23"/>
  <c r="M677" i="23"/>
  <c r="M678" i="23"/>
  <c r="M679" i="23"/>
  <c r="M680" i="23"/>
  <c r="M681" i="23"/>
  <c r="M682" i="23"/>
  <c r="M683" i="23"/>
  <c r="M684" i="23"/>
  <c r="M685" i="23"/>
  <c r="M686" i="23"/>
  <c r="M687" i="23"/>
  <c r="M688" i="23"/>
  <c r="M689" i="23"/>
  <c r="M690" i="23"/>
  <c r="M691" i="23"/>
  <c r="M692" i="23"/>
  <c r="M693" i="23"/>
  <c r="M694" i="23"/>
  <c r="M695" i="23"/>
  <c r="M696" i="23"/>
  <c r="M697" i="23"/>
  <c r="M698" i="23"/>
  <c r="M699" i="23"/>
  <c r="M700" i="23"/>
  <c r="M701" i="23"/>
  <c r="M702" i="23"/>
  <c r="M703" i="23"/>
  <c r="M704" i="23"/>
  <c r="M705" i="23"/>
  <c r="M706" i="23"/>
  <c r="M707" i="23"/>
  <c r="M708" i="23"/>
  <c r="M709" i="23"/>
  <c r="M710" i="23"/>
  <c r="M711" i="23"/>
  <c r="M712" i="23"/>
  <c r="M713" i="23"/>
  <c r="M714" i="23"/>
  <c r="M715" i="23"/>
  <c r="M716" i="23"/>
  <c r="M717" i="23"/>
  <c r="M718" i="23"/>
  <c r="M719" i="23"/>
  <c r="M720" i="23"/>
  <c r="M721" i="23"/>
  <c r="M722" i="23"/>
  <c r="M723" i="23"/>
  <c r="M724" i="23"/>
  <c r="M725" i="23"/>
  <c r="M726" i="23"/>
  <c r="M727" i="23"/>
  <c r="M728" i="23"/>
  <c r="M729" i="23"/>
  <c r="M730" i="23"/>
  <c r="M731" i="23"/>
  <c r="M732" i="23"/>
  <c r="M733" i="23"/>
  <c r="M734" i="23"/>
  <c r="M735" i="23"/>
  <c r="M736" i="23"/>
  <c r="M737" i="23"/>
  <c r="M738" i="23"/>
  <c r="M739" i="23"/>
  <c r="M740" i="23"/>
  <c r="M741" i="23"/>
  <c r="M742" i="23"/>
  <c r="M743" i="23"/>
  <c r="M744" i="23"/>
  <c r="M745" i="23"/>
  <c r="M746" i="23"/>
  <c r="M747" i="23"/>
  <c r="M748" i="23"/>
  <c r="M749" i="23"/>
  <c r="M750" i="23"/>
  <c r="M751" i="23"/>
  <c r="M752" i="23"/>
  <c r="M753" i="23"/>
  <c r="M754" i="23"/>
  <c r="M755" i="23"/>
  <c r="M756" i="23"/>
  <c r="M757" i="23"/>
  <c r="M758" i="23"/>
  <c r="M759" i="23"/>
  <c r="M760" i="23"/>
  <c r="M761" i="23"/>
  <c r="M762" i="23"/>
  <c r="M763" i="23"/>
  <c r="M764" i="23"/>
  <c r="M765" i="23"/>
  <c r="M766" i="23"/>
  <c r="M767" i="23"/>
  <c r="M768" i="23"/>
  <c r="M769" i="23"/>
  <c r="M770" i="23"/>
  <c r="M771" i="23"/>
  <c r="M772" i="23"/>
  <c r="M773" i="23"/>
  <c r="M774" i="23"/>
  <c r="M775" i="23"/>
  <c r="M776" i="23"/>
  <c r="M777" i="23"/>
  <c r="M778" i="23"/>
  <c r="M779" i="23"/>
  <c r="M780" i="23"/>
  <c r="M781" i="23"/>
  <c r="M782" i="23"/>
  <c r="M783" i="23"/>
  <c r="M784" i="23"/>
  <c r="M785" i="23"/>
  <c r="M786" i="23"/>
  <c r="M787" i="23"/>
  <c r="M788" i="23"/>
  <c r="M789" i="23"/>
  <c r="M790" i="23"/>
  <c r="M791" i="23"/>
  <c r="M792" i="23"/>
  <c r="M793" i="23"/>
  <c r="M794" i="23"/>
  <c r="M795" i="23"/>
  <c r="M796" i="23"/>
  <c r="M797" i="23"/>
  <c r="M798" i="23"/>
  <c r="M799" i="23"/>
  <c r="M800" i="23"/>
  <c r="M801" i="23"/>
  <c r="M802" i="23"/>
  <c r="M803" i="23"/>
  <c r="M804" i="23"/>
  <c r="M805" i="23"/>
  <c r="M806" i="23"/>
  <c r="M807" i="23"/>
  <c r="M808" i="23"/>
  <c r="M809" i="23"/>
  <c r="M810" i="23"/>
  <c r="M811" i="23"/>
  <c r="M812" i="23"/>
  <c r="M813" i="23"/>
  <c r="M814" i="23"/>
  <c r="M815" i="23"/>
  <c r="M816" i="23"/>
  <c r="M817" i="23"/>
  <c r="M818" i="23"/>
  <c r="M819" i="23"/>
  <c r="M820" i="23"/>
  <c r="M821" i="23"/>
  <c r="M822" i="23"/>
  <c r="M823" i="23"/>
  <c r="M824" i="23"/>
  <c r="M825" i="23"/>
  <c r="M826" i="23"/>
  <c r="M827" i="23"/>
  <c r="M828" i="23"/>
  <c r="M829" i="23"/>
  <c r="M830" i="23"/>
  <c r="M831" i="23"/>
  <c r="M832" i="23"/>
  <c r="M833" i="23"/>
  <c r="M834" i="23"/>
  <c r="M835" i="23"/>
  <c r="M836" i="23"/>
  <c r="M837" i="23"/>
  <c r="M838" i="23"/>
  <c r="M839" i="23"/>
  <c r="M840" i="23"/>
  <c r="M841" i="23"/>
  <c r="M842" i="23"/>
  <c r="M843" i="23"/>
  <c r="M844" i="23"/>
  <c r="M845" i="23"/>
  <c r="M846" i="23"/>
  <c r="M847" i="23"/>
  <c r="M848" i="23"/>
  <c r="M849" i="23"/>
  <c r="M850" i="23"/>
  <c r="M851" i="23"/>
  <c r="M852" i="23"/>
  <c r="M853" i="23"/>
  <c r="M854" i="23"/>
  <c r="M855" i="23"/>
  <c r="M856" i="23"/>
  <c r="M857" i="23"/>
  <c r="M858" i="23"/>
  <c r="M859" i="23"/>
  <c r="M860" i="23"/>
  <c r="M861" i="23"/>
  <c r="M862" i="23"/>
  <c r="M863" i="23"/>
  <c r="M864" i="23"/>
  <c r="M865" i="23"/>
  <c r="M866" i="23"/>
  <c r="M867" i="23"/>
  <c r="M868" i="23"/>
  <c r="M869" i="23"/>
  <c r="M870" i="23"/>
  <c r="M871" i="23"/>
  <c r="M872" i="23"/>
  <c r="M873" i="23"/>
  <c r="M874" i="23"/>
  <c r="M875" i="23"/>
  <c r="M876" i="23"/>
  <c r="M877" i="23"/>
  <c r="M878" i="23"/>
  <c r="M879" i="23"/>
  <c r="M880" i="23"/>
  <c r="M881" i="23"/>
  <c r="M882" i="23"/>
  <c r="M883" i="23"/>
  <c r="M884" i="23"/>
  <c r="M885" i="23"/>
  <c r="M886" i="23"/>
  <c r="M887" i="23"/>
  <c r="M888" i="23"/>
  <c r="M889" i="23"/>
  <c r="M890" i="23"/>
  <c r="M891" i="23"/>
  <c r="M892" i="23"/>
  <c r="M893" i="23"/>
  <c r="M894" i="23"/>
  <c r="M895" i="23"/>
  <c r="M896" i="23"/>
  <c r="M897" i="23"/>
  <c r="M898" i="23"/>
  <c r="M899" i="23"/>
  <c r="M900" i="23"/>
  <c r="M901" i="23"/>
  <c r="M902" i="23"/>
  <c r="M903" i="23"/>
  <c r="M904" i="23"/>
  <c r="M905" i="23"/>
  <c r="M906" i="23"/>
  <c r="M907" i="23"/>
  <c r="M908" i="23"/>
  <c r="M909" i="23"/>
  <c r="M910" i="23"/>
  <c r="M911" i="23"/>
  <c r="M912" i="23"/>
  <c r="M913" i="23"/>
  <c r="M914" i="23"/>
  <c r="M915" i="23"/>
  <c r="M916" i="23"/>
  <c r="M917" i="23"/>
  <c r="M918" i="23"/>
  <c r="M919" i="23"/>
  <c r="M920" i="23"/>
  <c r="M921" i="23"/>
  <c r="M922" i="23"/>
  <c r="M923" i="23"/>
  <c r="M924" i="23"/>
  <c r="M925" i="23"/>
  <c r="M926" i="23"/>
  <c r="M927" i="23"/>
  <c r="M928" i="23"/>
  <c r="M929" i="23"/>
  <c r="M930" i="23"/>
  <c r="M931" i="23"/>
  <c r="M932" i="23"/>
  <c r="M933" i="23"/>
  <c r="M934" i="23"/>
  <c r="M935" i="23"/>
  <c r="M936" i="23"/>
  <c r="M937" i="23"/>
  <c r="M938" i="23"/>
  <c r="M939" i="23"/>
  <c r="M940" i="23"/>
  <c r="M941" i="23"/>
  <c r="M942" i="23"/>
  <c r="M943" i="23"/>
  <c r="M944" i="23"/>
  <c r="M945" i="23"/>
  <c r="M946" i="23"/>
  <c r="M947" i="23"/>
  <c r="M948" i="23"/>
  <c r="M949" i="23"/>
  <c r="M950" i="23"/>
  <c r="M951" i="23"/>
  <c r="M952" i="23"/>
  <c r="M953" i="23"/>
  <c r="M954" i="23"/>
  <c r="M955" i="23"/>
  <c r="M956" i="23"/>
  <c r="M957" i="23"/>
  <c r="M958" i="23"/>
  <c r="M959" i="23"/>
  <c r="M960" i="23"/>
  <c r="M961" i="23"/>
  <c r="M962" i="23"/>
  <c r="M963" i="23"/>
  <c r="M964" i="23"/>
  <c r="M965" i="23"/>
  <c r="M966" i="23"/>
  <c r="M967" i="23"/>
  <c r="M968" i="23"/>
  <c r="M969" i="23"/>
  <c r="M970" i="23"/>
  <c r="M971" i="23"/>
  <c r="M972" i="23"/>
  <c r="M973" i="23"/>
  <c r="M974" i="23"/>
  <c r="M975" i="23"/>
  <c r="M976" i="23"/>
  <c r="M977" i="23"/>
  <c r="M978" i="23"/>
  <c r="M979" i="23"/>
  <c r="M980" i="23"/>
  <c r="M981" i="23"/>
  <c r="M982" i="23"/>
  <c r="M983" i="23"/>
  <c r="M984" i="23"/>
  <c r="M985" i="23"/>
  <c r="M986" i="23"/>
  <c r="M987" i="23"/>
  <c r="M988" i="23"/>
  <c r="M989" i="23"/>
  <c r="M990" i="23"/>
  <c r="M991" i="23"/>
  <c r="M992" i="23"/>
  <c r="M993" i="23"/>
  <c r="M994" i="23"/>
  <c r="M995" i="23"/>
  <c r="M996" i="23"/>
  <c r="M997" i="23"/>
  <c r="M998" i="23"/>
  <c r="M999" i="23"/>
  <c r="M1000" i="23"/>
  <c r="M1001" i="23"/>
  <c r="M1002" i="23"/>
  <c r="M1003" i="23"/>
  <c r="M1004" i="23"/>
  <c r="M1005" i="23"/>
  <c r="M1006" i="23"/>
  <c r="M1007" i="23"/>
  <c r="M1008" i="23"/>
  <c r="M1009" i="23"/>
  <c r="M1010" i="23"/>
  <c r="M1011" i="23"/>
  <c r="M1012" i="23"/>
  <c r="M1013" i="23"/>
  <c r="M1014" i="23"/>
  <c r="M1015" i="23"/>
  <c r="M1016" i="23"/>
  <c r="M1017" i="23"/>
  <c r="M1018" i="23"/>
  <c r="M1019" i="23"/>
  <c r="M1020" i="23"/>
  <c r="M1021" i="23"/>
  <c r="M1022" i="23"/>
  <c r="M1023" i="23"/>
  <c r="M1024" i="23"/>
  <c r="M1025" i="23"/>
  <c r="M1026" i="23"/>
  <c r="M1027" i="23"/>
  <c r="M1028" i="23"/>
  <c r="M1029" i="23"/>
  <c r="M1030" i="23"/>
  <c r="M1031" i="23"/>
  <c r="M1032" i="23"/>
  <c r="M1033" i="23"/>
  <c r="M1034" i="23"/>
  <c r="M1035" i="23"/>
  <c r="M1036" i="23"/>
  <c r="M1037" i="23"/>
  <c r="M1038" i="23"/>
  <c r="M1039" i="23"/>
  <c r="M1040" i="23"/>
  <c r="M1041" i="23"/>
  <c r="M1042" i="23"/>
  <c r="M1043" i="23"/>
  <c r="M1044" i="23"/>
  <c r="M1045" i="23"/>
  <c r="M1046" i="23"/>
  <c r="M1047" i="23"/>
  <c r="M1048" i="23"/>
  <c r="M1049" i="23"/>
  <c r="M1050" i="23"/>
  <c r="M1051" i="23"/>
  <c r="M1052" i="23"/>
  <c r="M1053" i="23"/>
  <c r="M1054" i="23"/>
  <c r="M1055" i="23"/>
  <c r="M1056" i="23"/>
  <c r="M1057" i="23"/>
  <c r="M1058" i="23"/>
  <c r="M1059" i="23"/>
  <c r="M1060" i="23"/>
  <c r="M1061" i="23"/>
  <c r="M1062" i="23"/>
  <c r="M1063" i="23"/>
  <c r="M1064" i="23"/>
  <c r="M1065" i="23"/>
  <c r="M1066" i="23"/>
  <c r="M1067" i="23"/>
  <c r="M1068" i="23"/>
  <c r="M1069" i="23"/>
  <c r="M1070" i="23"/>
  <c r="M1071" i="23"/>
  <c r="M1072" i="23"/>
  <c r="M1073" i="23"/>
  <c r="M1074" i="23"/>
  <c r="M1075" i="23"/>
  <c r="M1076" i="23"/>
  <c r="M1077" i="23"/>
  <c r="M1078" i="23"/>
  <c r="M1079" i="23"/>
  <c r="M1080" i="23"/>
  <c r="M1081" i="23"/>
  <c r="M1082" i="23"/>
  <c r="M1083" i="23"/>
  <c r="M1084" i="23"/>
  <c r="M1085" i="23"/>
  <c r="M1086" i="23"/>
  <c r="M1087" i="23"/>
  <c r="M1088" i="23"/>
  <c r="M1089" i="23"/>
  <c r="M1090" i="23"/>
  <c r="M1091" i="23"/>
  <c r="M1092" i="23"/>
  <c r="M1093" i="23"/>
  <c r="M1094" i="23"/>
  <c r="M1095" i="23"/>
  <c r="M1096" i="23"/>
  <c r="M1097" i="23"/>
  <c r="M1098" i="23"/>
  <c r="M1099" i="23"/>
  <c r="M1100" i="23"/>
  <c r="M1101" i="23"/>
  <c r="M1102" i="23"/>
  <c r="M1103" i="23"/>
  <c r="M1104" i="23"/>
  <c r="M1105" i="23"/>
  <c r="M1106" i="23"/>
  <c r="M1107" i="23"/>
  <c r="M1108" i="23"/>
  <c r="M1109" i="23"/>
  <c r="M1110" i="23"/>
  <c r="M1111" i="23"/>
  <c r="M1112" i="23"/>
  <c r="M1113" i="23"/>
  <c r="M1114" i="23"/>
  <c r="M1115" i="23"/>
  <c r="M1116" i="23"/>
  <c r="M1117" i="23"/>
  <c r="M1118" i="23"/>
  <c r="M1119" i="23"/>
  <c r="M1120" i="23"/>
  <c r="M1121" i="23"/>
  <c r="M1122" i="23"/>
  <c r="M1123" i="23"/>
  <c r="M1124" i="23"/>
  <c r="M1125" i="23"/>
  <c r="M1126" i="23"/>
  <c r="M1127" i="23"/>
  <c r="M1128" i="23"/>
  <c r="M1129" i="23"/>
  <c r="M1130" i="23"/>
  <c r="M1131" i="23"/>
  <c r="M1132" i="23"/>
  <c r="M1133" i="23"/>
  <c r="M1134" i="23"/>
  <c r="M1135" i="23"/>
  <c r="M1136" i="23"/>
  <c r="M1137" i="23"/>
  <c r="M1138" i="23"/>
  <c r="M1139" i="23"/>
  <c r="M1140" i="23"/>
  <c r="M1141" i="23"/>
  <c r="M1142" i="23"/>
  <c r="M1143" i="23"/>
  <c r="M1144" i="23"/>
  <c r="M1145" i="23"/>
  <c r="M1146" i="23"/>
  <c r="M1147" i="23"/>
  <c r="M1148" i="23"/>
  <c r="M1149" i="23"/>
  <c r="M1150" i="23"/>
  <c r="M1151" i="23"/>
  <c r="M1152" i="23"/>
  <c r="M1153" i="23"/>
  <c r="M1154" i="23"/>
  <c r="M1155" i="23"/>
  <c r="M1156" i="23"/>
  <c r="M1157" i="23"/>
  <c r="M1158" i="23"/>
  <c r="M1159" i="23"/>
  <c r="M1160" i="23"/>
  <c r="M1161" i="23"/>
  <c r="M1162" i="23"/>
  <c r="M1163" i="23"/>
  <c r="M1164" i="23"/>
  <c r="M1165" i="23"/>
  <c r="M1166" i="23"/>
  <c r="M1167" i="23"/>
  <c r="M1168" i="23"/>
  <c r="M1169" i="23"/>
  <c r="M1170" i="23"/>
  <c r="M1171" i="23"/>
  <c r="M1172" i="23"/>
  <c r="M1173" i="23"/>
  <c r="M1174" i="23"/>
  <c r="M1175" i="23"/>
  <c r="M1176" i="23"/>
  <c r="M1177" i="23"/>
  <c r="M1178" i="23"/>
  <c r="M1179" i="23"/>
  <c r="M1180" i="23"/>
  <c r="M1181" i="23"/>
  <c r="M1182" i="23"/>
  <c r="M1183" i="23"/>
  <c r="M1184" i="23"/>
  <c r="M1185" i="23"/>
  <c r="M1186" i="23"/>
  <c r="M1187" i="23"/>
  <c r="M1188" i="23"/>
  <c r="M1189" i="23"/>
  <c r="M1190" i="23"/>
  <c r="M1191" i="23"/>
  <c r="M1192" i="23"/>
  <c r="M1193" i="23"/>
  <c r="M1194" i="23"/>
  <c r="M1195" i="23"/>
  <c r="M1196" i="23"/>
  <c r="M1197" i="23"/>
  <c r="M1198" i="23"/>
  <c r="M1199" i="23"/>
  <c r="M1200" i="23"/>
  <c r="M1201" i="23"/>
  <c r="M1202" i="23"/>
  <c r="M1203" i="23"/>
  <c r="M1204" i="23"/>
  <c r="M1205" i="23"/>
  <c r="M1206" i="23"/>
  <c r="M1207" i="23"/>
  <c r="M1208" i="23"/>
  <c r="M1209" i="23"/>
  <c r="M1210" i="23"/>
  <c r="M1211" i="23"/>
  <c r="M1212" i="23"/>
  <c r="M1213" i="23"/>
  <c r="M1214" i="23"/>
  <c r="M1215" i="23"/>
  <c r="M1216" i="23"/>
  <c r="M1217" i="23"/>
  <c r="M1218" i="23"/>
  <c r="M1219" i="23"/>
  <c r="M1220" i="23"/>
  <c r="M1221" i="23"/>
  <c r="M1222" i="23"/>
  <c r="M1223" i="23"/>
  <c r="M1224" i="23"/>
  <c r="M1225" i="23"/>
  <c r="M1226" i="23"/>
  <c r="M1227" i="23"/>
  <c r="M1228" i="23"/>
  <c r="M1229" i="23"/>
  <c r="M1230" i="23"/>
  <c r="M1231" i="23"/>
  <c r="M1232" i="23"/>
  <c r="M1233" i="23"/>
  <c r="M1234" i="23"/>
  <c r="M1235" i="23"/>
  <c r="M1236" i="23"/>
  <c r="M1237" i="23"/>
  <c r="M1238" i="23"/>
  <c r="M1239" i="23"/>
  <c r="M1240" i="23"/>
  <c r="M1241" i="23"/>
  <c r="M1242" i="23"/>
  <c r="M1243" i="23"/>
  <c r="M1244" i="23"/>
  <c r="M1245" i="23"/>
  <c r="M1246" i="23"/>
  <c r="M1247" i="23"/>
  <c r="M1248" i="23"/>
  <c r="M1249" i="23"/>
  <c r="M1250" i="23"/>
  <c r="M1251" i="23"/>
  <c r="M1252" i="23"/>
  <c r="M1253" i="23"/>
  <c r="M1254" i="23"/>
  <c r="M1255" i="23"/>
  <c r="M1256" i="23"/>
  <c r="M1257" i="23"/>
  <c r="M1258" i="23"/>
  <c r="M1259" i="23"/>
  <c r="M1260" i="23"/>
  <c r="M1261" i="23"/>
  <c r="M1262" i="23"/>
  <c r="M1263" i="23"/>
  <c r="M1264" i="23"/>
  <c r="M1265" i="23"/>
  <c r="M1266" i="23"/>
  <c r="M1267" i="23"/>
  <c r="M1268" i="23"/>
  <c r="M1269" i="23"/>
  <c r="M1270" i="23"/>
  <c r="M1271" i="23"/>
  <c r="M1272" i="23"/>
  <c r="M1273" i="23"/>
  <c r="M1274" i="23"/>
  <c r="M1275" i="23"/>
  <c r="M1276" i="23"/>
  <c r="M1277" i="23"/>
  <c r="M1278" i="23"/>
  <c r="M1279" i="23"/>
  <c r="M1280" i="23"/>
  <c r="M1281" i="23"/>
  <c r="M1282" i="23"/>
  <c r="M1283" i="23"/>
  <c r="M1284" i="23"/>
  <c r="M1285" i="23"/>
  <c r="M1286" i="23"/>
  <c r="M1287" i="23"/>
  <c r="M1288" i="23"/>
  <c r="M1289" i="23"/>
  <c r="M1290" i="23"/>
  <c r="M1291" i="23"/>
  <c r="M1292" i="23"/>
  <c r="M1293" i="23"/>
  <c r="M1294" i="23"/>
  <c r="M1295" i="23"/>
  <c r="M1296" i="23"/>
  <c r="M1297" i="23"/>
  <c r="M1298" i="23"/>
  <c r="M1299" i="23"/>
  <c r="M1300" i="23"/>
  <c r="M1301" i="23"/>
  <c r="M1302" i="23"/>
  <c r="M1303" i="23"/>
  <c r="M1304" i="23"/>
  <c r="M1305" i="23"/>
  <c r="M1306" i="23"/>
  <c r="M1307" i="23"/>
  <c r="M1308" i="23"/>
  <c r="M1309" i="23"/>
  <c r="M1310" i="23"/>
  <c r="M1311" i="23"/>
  <c r="M1312" i="23"/>
  <c r="M1313" i="23"/>
  <c r="M1314" i="23"/>
  <c r="M1315" i="23"/>
  <c r="M1316" i="23"/>
  <c r="M1317" i="23"/>
  <c r="M1318" i="23"/>
  <c r="M1319" i="23"/>
  <c r="M1320" i="23"/>
  <c r="M1321" i="23"/>
  <c r="M1322" i="23"/>
  <c r="M1323" i="23"/>
  <c r="M1324" i="23"/>
  <c r="M1325" i="23"/>
  <c r="M1326" i="23"/>
  <c r="M1327" i="23"/>
  <c r="M1328" i="23"/>
  <c r="M1329" i="23"/>
  <c r="M1330" i="23"/>
  <c r="M1331" i="23"/>
  <c r="M1332" i="23"/>
  <c r="M1333" i="23"/>
  <c r="M1334" i="23"/>
  <c r="M1335" i="23"/>
  <c r="M1336" i="23"/>
  <c r="M1337" i="23"/>
  <c r="M1338" i="23"/>
  <c r="M1339" i="23"/>
  <c r="M1340" i="23"/>
  <c r="M1341" i="23"/>
  <c r="M1342" i="23"/>
  <c r="M1343" i="23"/>
  <c r="M1344" i="23"/>
  <c r="M1345" i="23"/>
  <c r="M1346" i="23"/>
  <c r="M1347" i="23"/>
  <c r="M1348" i="23"/>
  <c r="M1349" i="23"/>
  <c r="M1350" i="23"/>
  <c r="M1351" i="23"/>
  <c r="M1352" i="23"/>
  <c r="M1353" i="23"/>
  <c r="M1354" i="23"/>
  <c r="M1355" i="23"/>
  <c r="M1356" i="23"/>
  <c r="M1357" i="23"/>
  <c r="M1358" i="23"/>
  <c r="M1359" i="23"/>
  <c r="M1360" i="23"/>
  <c r="M1361" i="23"/>
  <c r="M1362" i="23"/>
  <c r="M1363" i="23"/>
  <c r="M1364" i="23"/>
  <c r="M1365" i="23"/>
  <c r="M1366" i="23"/>
  <c r="M1367" i="23"/>
  <c r="M1368" i="23"/>
  <c r="M1369" i="23"/>
  <c r="M1370" i="23"/>
  <c r="M1371" i="23"/>
  <c r="M1372" i="23"/>
  <c r="M1373" i="23"/>
  <c r="M1374" i="23"/>
  <c r="M1375" i="23"/>
  <c r="M1376" i="23"/>
  <c r="M1377" i="23"/>
  <c r="M1378" i="23"/>
  <c r="M1379" i="23"/>
  <c r="M1380" i="23"/>
  <c r="M1381" i="23"/>
  <c r="M1382" i="23"/>
  <c r="M1383" i="23"/>
  <c r="M1384" i="23"/>
  <c r="M1385" i="23"/>
  <c r="M1386" i="23"/>
  <c r="M1387" i="23"/>
  <c r="M1388" i="23"/>
  <c r="M1389" i="23"/>
  <c r="M1390" i="23"/>
  <c r="M1391" i="23"/>
  <c r="M1392" i="23"/>
  <c r="M1393" i="23"/>
  <c r="M1394" i="23"/>
  <c r="M1395" i="23"/>
  <c r="M1396" i="23"/>
  <c r="M1397" i="23"/>
  <c r="M1398" i="23"/>
  <c r="M1399" i="23"/>
  <c r="M1400" i="23"/>
  <c r="M1401" i="23"/>
  <c r="M1402" i="23"/>
  <c r="M1403" i="23"/>
  <c r="M1404" i="23"/>
  <c r="M1405" i="23"/>
  <c r="M1406" i="23"/>
  <c r="M1407" i="23"/>
  <c r="M1408" i="23"/>
  <c r="M1409" i="23"/>
  <c r="M1410" i="23"/>
  <c r="M1411" i="23"/>
  <c r="M1412" i="23"/>
  <c r="M1413" i="23"/>
  <c r="M1414" i="23"/>
  <c r="M1415" i="23"/>
  <c r="M1416" i="23"/>
  <c r="M1417" i="23"/>
  <c r="M1418" i="23"/>
  <c r="M1419" i="23"/>
  <c r="M1420" i="23"/>
  <c r="M1421" i="23"/>
  <c r="M1422" i="23"/>
  <c r="M1423" i="23"/>
  <c r="M1424" i="23"/>
  <c r="M1425" i="23"/>
  <c r="M1426" i="23"/>
  <c r="M1427" i="23"/>
  <c r="M1428" i="23"/>
  <c r="M1429" i="23"/>
  <c r="M1430" i="23"/>
  <c r="M1431" i="23"/>
  <c r="M1432" i="23"/>
  <c r="M1433" i="23"/>
  <c r="M1434" i="23"/>
  <c r="M1435" i="23"/>
  <c r="M1436" i="23"/>
  <c r="M1437" i="23"/>
  <c r="M1438" i="23"/>
  <c r="M1439" i="23"/>
  <c r="M1440" i="23"/>
  <c r="M1441" i="23"/>
  <c r="M1442" i="23"/>
  <c r="M1443" i="23"/>
  <c r="M1444" i="23"/>
  <c r="M1445" i="23"/>
  <c r="M1446" i="23"/>
  <c r="M1447" i="23"/>
  <c r="M1448" i="23"/>
  <c r="M1449" i="23"/>
  <c r="M1450" i="23"/>
  <c r="M1451" i="23"/>
  <c r="M1452" i="23"/>
  <c r="M1453" i="23"/>
  <c r="M1454" i="23"/>
  <c r="M1455" i="23"/>
  <c r="M1456" i="23"/>
  <c r="M1457" i="23"/>
  <c r="M1458" i="23"/>
  <c r="M1459" i="23"/>
  <c r="M1460" i="23"/>
  <c r="M1461" i="23"/>
  <c r="M1462" i="23"/>
  <c r="M1463" i="23"/>
  <c r="M1464" i="23"/>
  <c r="M1465" i="23"/>
  <c r="M1466" i="23"/>
  <c r="M1467" i="23"/>
  <c r="M1468" i="23"/>
  <c r="M1469" i="23"/>
  <c r="M1470" i="23"/>
  <c r="M1471" i="23"/>
  <c r="M1472" i="23"/>
  <c r="M1473" i="23"/>
  <c r="M1474" i="23"/>
  <c r="M1475" i="23"/>
  <c r="M1476" i="23"/>
  <c r="M1477" i="23"/>
  <c r="M1478" i="23"/>
  <c r="M1479" i="23"/>
  <c r="M1480" i="23"/>
  <c r="M1481" i="23"/>
  <c r="M1482" i="23"/>
  <c r="M1483" i="23"/>
  <c r="M1484" i="23"/>
  <c r="M1485" i="23"/>
  <c r="M1486" i="23"/>
  <c r="M1487" i="23"/>
  <c r="M1488" i="23"/>
  <c r="M1489" i="23"/>
  <c r="M1490" i="23"/>
  <c r="M1491" i="23"/>
  <c r="M1492" i="23"/>
  <c r="M1493" i="23"/>
  <c r="M1494" i="23"/>
  <c r="M1495" i="23"/>
  <c r="M1496" i="23"/>
  <c r="M1497" i="23"/>
  <c r="M1498" i="23"/>
  <c r="M1499" i="23"/>
  <c r="M1500" i="23"/>
  <c r="M1501" i="23"/>
  <c r="M1502" i="23"/>
  <c r="M1503" i="23"/>
  <c r="M1504" i="23"/>
  <c r="M1505" i="23"/>
  <c r="M1506" i="23"/>
  <c r="M1507" i="23"/>
  <c r="M1508" i="23"/>
  <c r="M1509" i="23"/>
  <c r="M1510" i="23"/>
  <c r="M1511" i="23"/>
  <c r="M1512" i="23"/>
  <c r="M1513" i="23"/>
  <c r="M1514" i="23"/>
  <c r="M1515" i="23"/>
  <c r="M1516" i="23"/>
  <c r="M1517" i="23"/>
  <c r="M1518" i="23"/>
  <c r="M1519" i="23"/>
  <c r="M1520" i="23"/>
  <c r="M1521" i="23"/>
  <c r="M1522" i="23"/>
  <c r="M1523" i="23"/>
  <c r="M1524" i="23"/>
  <c r="M1525" i="23"/>
  <c r="M1526" i="23"/>
  <c r="M1527" i="23"/>
  <c r="M1528" i="23"/>
  <c r="M1529" i="23"/>
  <c r="M1530" i="23"/>
  <c r="M1531" i="23"/>
  <c r="M1532" i="23"/>
  <c r="M1533" i="23"/>
  <c r="M1534" i="23"/>
  <c r="M1535" i="23"/>
  <c r="M1536" i="23"/>
  <c r="M1537" i="23"/>
  <c r="M1538" i="23"/>
  <c r="M1539" i="23"/>
  <c r="M1540" i="23"/>
  <c r="M1541" i="23"/>
  <c r="M1542" i="23"/>
  <c r="M1543" i="23"/>
  <c r="M1544" i="23"/>
  <c r="M1545" i="23"/>
  <c r="M1546" i="23"/>
  <c r="M1547" i="23"/>
  <c r="M1548" i="23"/>
  <c r="M1549" i="23"/>
  <c r="M1550" i="23"/>
  <c r="M1551" i="23"/>
  <c r="M1552" i="23"/>
  <c r="M1553" i="23"/>
  <c r="M1554" i="23"/>
  <c r="M1555" i="23"/>
  <c r="M1556" i="23"/>
  <c r="M1557" i="23"/>
  <c r="M1558" i="23"/>
  <c r="M1559" i="23"/>
  <c r="M1560" i="23"/>
  <c r="M1561" i="23"/>
  <c r="M1562" i="23"/>
  <c r="M1563" i="23"/>
  <c r="M1564" i="23"/>
  <c r="M1565" i="23"/>
  <c r="M1566" i="23"/>
  <c r="M1567" i="23"/>
  <c r="M1568" i="23"/>
  <c r="M1569" i="23"/>
  <c r="M1570" i="23"/>
  <c r="M1571" i="23"/>
  <c r="M1572" i="23"/>
  <c r="M1573" i="23"/>
  <c r="M1574" i="23"/>
  <c r="M1575" i="23"/>
  <c r="M1576" i="23"/>
  <c r="M1577" i="23"/>
  <c r="M1578" i="23"/>
  <c r="M1579" i="23"/>
  <c r="M1580" i="23"/>
  <c r="M1581" i="23"/>
  <c r="M1582" i="23"/>
  <c r="M1583" i="23"/>
  <c r="M1584" i="23"/>
  <c r="M1585" i="23"/>
  <c r="M1586" i="23"/>
  <c r="M1587" i="23"/>
  <c r="M1588" i="23"/>
  <c r="M1589" i="23"/>
  <c r="M1590" i="23"/>
  <c r="M1591" i="23"/>
  <c r="M1592" i="23"/>
  <c r="M1593" i="23"/>
  <c r="M1594" i="23"/>
  <c r="M1595" i="23"/>
  <c r="M1596" i="23"/>
  <c r="M1597" i="23"/>
  <c r="M1598" i="23"/>
  <c r="M1599" i="23"/>
  <c r="M1600" i="23"/>
  <c r="M1601" i="23"/>
  <c r="M1602" i="23"/>
  <c r="M1603" i="23"/>
  <c r="M1604" i="23"/>
  <c r="M1605" i="23"/>
  <c r="M1606" i="23"/>
  <c r="M1607" i="23"/>
  <c r="M1608" i="23"/>
  <c r="M1609" i="23"/>
  <c r="M1610" i="23"/>
  <c r="M1611" i="23"/>
  <c r="M1612" i="23"/>
  <c r="M1613" i="23"/>
  <c r="M1614" i="23"/>
  <c r="M1615" i="23"/>
  <c r="M1616" i="23"/>
  <c r="M1617" i="23"/>
  <c r="M1618" i="23"/>
  <c r="M1619" i="23"/>
  <c r="M1620" i="23"/>
  <c r="M1621" i="23"/>
  <c r="M1622" i="23"/>
  <c r="M1623" i="23"/>
  <c r="M1624" i="23"/>
  <c r="M1625" i="23"/>
  <c r="M1626" i="23"/>
  <c r="M1627" i="23"/>
  <c r="M1628" i="23"/>
  <c r="M1629" i="23"/>
  <c r="M1630" i="23"/>
  <c r="M1631" i="23"/>
  <c r="M1632" i="23"/>
  <c r="M1633" i="23"/>
  <c r="M1634" i="23"/>
  <c r="M1635" i="23"/>
  <c r="M1636" i="23"/>
  <c r="M1637" i="23"/>
  <c r="M1638" i="23"/>
  <c r="M1639" i="23"/>
  <c r="M1640" i="23"/>
  <c r="M1641" i="23"/>
  <c r="M1642" i="23"/>
  <c r="M1643" i="23"/>
  <c r="M1644" i="23"/>
  <c r="M1645" i="23"/>
  <c r="M1646" i="23"/>
  <c r="M1647" i="23"/>
  <c r="M1648" i="23"/>
  <c r="M1649" i="23"/>
  <c r="M1650" i="23"/>
  <c r="M1651" i="23"/>
  <c r="M1652" i="23"/>
  <c r="M1653" i="23"/>
  <c r="M1654" i="23"/>
  <c r="M1655" i="23"/>
  <c r="M1656" i="23"/>
  <c r="M1657" i="23"/>
  <c r="M1658" i="23"/>
  <c r="M1659" i="23"/>
  <c r="M1660" i="23"/>
  <c r="M1661" i="23"/>
  <c r="M1662" i="23"/>
  <c r="M1663" i="23"/>
  <c r="M1664" i="23"/>
  <c r="M1665" i="23"/>
  <c r="M1666" i="23"/>
  <c r="M1667" i="23"/>
  <c r="M1668" i="23"/>
  <c r="M1669" i="23"/>
  <c r="M1670" i="23"/>
  <c r="M1671" i="23"/>
  <c r="M1672" i="23"/>
  <c r="M1673" i="23"/>
  <c r="M1674" i="23"/>
  <c r="M1675" i="23"/>
  <c r="M1676" i="23"/>
  <c r="M1677" i="23"/>
  <c r="M1678" i="23"/>
  <c r="M1679" i="23"/>
  <c r="M1680" i="23"/>
  <c r="M1681" i="23"/>
  <c r="M1682" i="23"/>
  <c r="M1683" i="23"/>
  <c r="M1684" i="23"/>
  <c r="M1685" i="23"/>
  <c r="M1686" i="23"/>
  <c r="M1687" i="23"/>
  <c r="M1688" i="23"/>
  <c r="M1689" i="23"/>
  <c r="M1690" i="23"/>
  <c r="M1691" i="23"/>
  <c r="M1692" i="23"/>
  <c r="M1693" i="23"/>
  <c r="M1694" i="23"/>
  <c r="M1695" i="23"/>
  <c r="M1696" i="23"/>
  <c r="M1697" i="23"/>
  <c r="M1698" i="23"/>
  <c r="M1699" i="23"/>
  <c r="M1700" i="23"/>
  <c r="M1701" i="23"/>
  <c r="M1702" i="23"/>
  <c r="M1703" i="23"/>
  <c r="M1704" i="23"/>
  <c r="M1705" i="23"/>
  <c r="M1706" i="23"/>
  <c r="M1707" i="23"/>
  <c r="M1708" i="23"/>
  <c r="M1709" i="23"/>
  <c r="M1710" i="23"/>
  <c r="M1711" i="23"/>
  <c r="M1712" i="23"/>
  <c r="M1713" i="23"/>
  <c r="M1714" i="23"/>
  <c r="M1715" i="23"/>
  <c r="M1716" i="23"/>
  <c r="M1717" i="23"/>
  <c r="M1718" i="23"/>
  <c r="M1719" i="23"/>
  <c r="M1720" i="23"/>
  <c r="M1721" i="23"/>
  <c r="M1722" i="23"/>
  <c r="M1723" i="23"/>
  <c r="M1724" i="23"/>
  <c r="M1725" i="23"/>
  <c r="M1726" i="23"/>
  <c r="M1727" i="23"/>
  <c r="M1728" i="23"/>
  <c r="M1729" i="23"/>
  <c r="M1730" i="23"/>
  <c r="M1731" i="23"/>
  <c r="M1732" i="23"/>
  <c r="M1733" i="23"/>
  <c r="M1734" i="23"/>
  <c r="M1735" i="23"/>
  <c r="M1736" i="23"/>
  <c r="M1737" i="23"/>
  <c r="M1738" i="23"/>
  <c r="M1739" i="23"/>
  <c r="M1740" i="23"/>
  <c r="M1741" i="23"/>
  <c r="M1742" i="23"/>
  <c r="M1743" i="23"/>
  <c r="M1744" i="23"/>
  <c r="M1745" i="23"/>
  <c r="M1746" i="23"/>
  <c r="M1747" i="23"/>
  <c r="M1748" i="23"/>
  <c r="M1749" i="23"/>
  <c r="M1750" i="23"/>
  <c r="M1751" i="23"/>
  <c r="M1752" i="23"/>
  <c r="M1753" i="23"/>
  <c r="M1754" i="23"/>
  <c r="M1755" i="23"/>
  <c r="M1756" i="23"/>
  <c r="M1757" i="23"/>
  <c r="M1758" i="23"/>
  <c r="M1759" i="23"/>
  <c r="M1760" i="23"/>
  <c r="M1761" i="23"/>
  <c r="M1762" i="23"/>
  <c r="M1763" i="23"/>
  <c r="M1764" i="23"/>
  <c r="M1765" i="23"/>
  <c r="M1766" i="23"/>
  <c r="M1767" i="23"/>
  <c r="M1768" i="23"/>
  <c r="M1769" i="23"/>
  <c r="M1770" i="23"/>
  <c r="M1771" i="23"/>
  <c r="M1772" i="23"/>
  <c r="M1773" i="23"/>
  <c r="M1774" i="23"/>
  <c r="M1775" i="23"/>
  <c r="M1776" i="23"/>
  <c r="M1777" i="23"/>
  <c r="M1778" i="23"/>
  <c r="M1779" i="23"/>
  <c r="M1780" i="23"/>
  <c r="M1781" i="23"/>
  <c r="M1782" i="23"/>
  <c r="M1783" i="23"/>
  <c r="M1784" i="23"/>
  <c r="M1785" i="23"/>
  <c r="M1786" i="23"/>
  <c r="M1787" i="23"/>
  <c r="M1788" i="23"/>
  <c r="M1789" i="23"/>
  <c r="M1790" i="23"/>
  <c r="M1791" i="23"/>
  <c r="M1792" i="23"/>
  <c r="M1793" i="23"/>
  <c r="M1794" i="23"/>
  <c r="M1795" i="23"/>
  <c r="M1796" i="23"/>
  <c r="M1797" i="23"/>
  <c r="M1798" i="23"/>
  <c r="M1799" i="23"/>
  <c r="M1800" i="23"/>
  <c r="M1801" i="23"/>
  <c r="M1802" i="23"/>
  <c r="M1803" i="23"/>
  <c r="M1804" i="23"/>
  <c r="M1805" i="23"/>
  <c r="M1806" i="23"/>
  <c r="M1807" i="23"/>
  <c r="M1808" i="23"/>
  <c r="M1809" i="23"/>
  <c r="M1810" i="23"/>
  <c r="M1811" i="23"/>
  <c r="M1812" i="23"/>
  <c r="M1813" i="23"/>
  <c r="M1814" i="23"/>
  <c r="M1815" i="23"/>
  <c r="M1816" i="23"/>
  <c r="M1817" i="23"/>
  <c r="M1818" i="23"/>
  <c r="M1819" i="23"/>
  <c r="M1820" i="23"/>
  <c r="M1821" i="23"/>
  <c r="M1822" i="23"/>
  <c r="M1823" i="23"/>
  <c r="M1824" i="23"/>
  <c r="M1825" i="23"/>
  <c r="M1826" i="23"/>
  <c r="M1827" i="23"/>
  <c r="M1828" i="23"/>
  <c r="M1829" i="23"/>
  <c r="M1830" i="23"/>
  <c r="M1831" i="23"/>
  <c r="M1832" i="23"/>
  <c r="M1833" i="23"/>
  <c r="M1834" i="23"/>
  <c r="M1835" i="23"/>
  <c r="M1836" i="23"/>
  <c r="M1837" i="23"/>
  <c r="M1838" i="23"/>
  <c r="M1839" i="23"/>
  <c r="M1840" i="23"/>
  <c r="M1841" i="23"/>
  <c r="M1842" i="23"/>
  <c r="M1843" i="23"/>
  <c r="M1844" i="23"/>
  <c r="M1845" i="23"/>
  <c r="M1846" i="23"/>
  <c r="M1847" i="23"/>
  <c r="M1848" i="23"/>
  <c r="M1849" i="23"/>
  <c r="M1850" i="23"/>
  <c r="M1851" i="23"/>
  <c r="M1852" i="23"/>
  <c r="M1853" i="23"/>
  <c r="M1854" i="23"/>
  <c r="M1855" i="23"/>
  <c r="M1856" i="23"/>
  <c r="M1857" i="23"/>
  <c r="M1858" i="23"/>
  <c r="M1859" i="23"/>
  <c r="M1860" i="23"/>
  <c r="M1861" i="23"/>
  <c r="M1862" i="23"/>
  <c r="M1863" i="23"/>
  <c r="M1864" i="23"/>
  <c r="M1865" i="23"/>
  <c r="M1866" i="23"/>
  <c r="M1867" i="23"/>
  <c r="M1868" i="23"/>
  <c r="M1869" i="23"/>
  <c r="M1870" i="23"/>
  <c r="M1871" i="23"/>
  <c r="M1872" i="23"/>
  <c r="M1873" i="23"/>
  <c r="M1874" i="23"/>
  <c r="M1875" i="23"/>
  <c r="M1876" i="23"/>
  <c r="M1877" i="23"/>
  <c r="M1878" i="23"/>
  <c r="M1879" i="23"/>
  <c r="M1880" i="23"/>
  <c r="M1881" i="23"/>
  <c r="M1882" i="23"/>
  <c r="M1883" i="23"/>
  <c r="M1884" i="23"/>
  <c r="M1885" i="23"/>
  <c r="M1886" i="23"/>
  <c r="M1887" i="23"/>
  <c r="M1888" i="23"/>
  <c r="M1889" i="23"/>
  <c r="M1890" i="23"/>
  <c r="M1891" i="23"/>
  <c r="M1892" i="23"/>
  <c r="M1893" i="23"/>
  <c r="M1894" i="23"/>
  <c r="M1895" i="23"/>
  <c r="M1896" i="23"/>
  <c r="M1897" i="23"/>
  <c r="M1898" i="23"/>
  <c r="M1899" i="23"/>
  <c r="M1900" i="23"/>
  <c r="M1901" i="23"/>
  <c r="M1902" i="23"/>
  <c r="M1903" i="23"/>
  <c r="M1904" i="23"/>
  <c r="M1905" i="23"/>
  <c r="M1906" i="23"/>
  <c r="M1907" i="23"/>
  <c r="M1908" i="23"/>
  <c r="M1909" i="23"/>
  <c r="M1910" i="23"/>
  <c r="M1911" i="23"/>
  <c r="M1912" i="23"/>
  <c r="M1913" i="23"/>
  <c r="M1914" i="23"/>
  <c r="M1915" i="23"/>
  <c r="M1916" i="23"/>
  <c r="M1917" i="23"/>
  <c r="M1918" i="23"/>
  <c r="M1919" i="23"/>
  <c r="M1920" i="23"/>
  <c r="M1921" i="23"/>
  <c r="M1922" i="23"/>
  <c r="M1923" i="23"/>
  <c r="M1924" i="23"/>
  <c r="M1925" i="23"/>
  <c r="M1926" i="23"/>
  <c r="M1927" i="23"/>
  <c r="M1928" i="23"/>
  <c r="M1929" i="23"/>
  <c r="M1930" i="23"/>
  <c r="M1931" i="23"/>
  <c r="M1932" i="23"/>
  <c r="M1933" i="23"/>
  <c r="M1934" i="23"/>
  <c r="M1935" i="23"/>
  <c r="M1936" i="23"/>
  <c r="M1937" i="23"/>
  <c r="M1938" i="23"/>
  <c r="M1939" i="23"/>
  <c r="M1940" i="23"/>
  <c r="M1941" i="23"/>
  <c r="M1942" i="23"/>
  <c r="M1943" i="23"/>
  <c r="M1944" i="23"/>
  <c r="M1945" i="23"/>
  <c r="M1946" i="23"/>
  <c r="M1947" i="23"/>
  <c r="M1948" i="23"/>
  <c r="M1949" i="23"/>
  <c r="M1950" i="23"/>
  <c r="M1951" i="23"/>
  <c r="M1952" i="23"/>
  <c r="M1953" i="23"/>
  <c r="M1954" i="23"/>
  <c r="M1955" i="23"/>
  <c r="M1956" i="23"/>
  <c r="M1957" i="23"/>
  <c r="M1958" i="23"/>
  <c r="M1959" i="23"/>
  <c r="M1960" i="23"/>
  <c r="M1961" i="23"/>
  <c r="M1962" i="23"/>
  <c r="M1963" i="23"/>
  <c r="M1964" i="23"/>
  <c r="M1965" i="23"/>
  <c r="M1966" i="23"/>
  <c r="M1967" i="23"/>
  <c r="M1968" i="23"/>
  <c r="M1969" i="23"/>
  <c r="M1970" i="23"/>
  <c r="M1971" i="23"/>
  <c r="M1972" i="23"/>
  <c r="M1973" i="23"/>
  <c r="M1974" i="23"/>
  <c r="M1975" i="23"/>
  <c r="M1976" i="23"/>
  <c r="M1977" i="23"/>
  <c r="M1978" i="23"/>
  <c r="M1979" i="23"/>
  <c r="M1980" i="23"/>
  <c r="M1981" i="23"/>
  <c r="M1982" i="23"/>
  <c r="M1983" i="23"/>
  <c r="M1984" i="23"/>
  <c r="M1985" i="23"/>
  <c r="M1986" i="23"/>
  <c r="M1987" i="23"/>
  <c r="M1988" i="23"/>
  <c r="M1989" i="23"/>
  <c r="M1990" i="23"/>
  <c r="M1991" i="23"/>
  <c r="M1992" i="23"/>
  <c r="M1993" i="23"/>
  <c r="M1994" i="23"/>
  <c r="M1995" i="23"/>
  <c r="M1996" i="23"/>
  <c r="M1997" i="23"/>
  <c r="M1998" i="23"/>
  <c r="M1999" i="23"/>
  <c r="M2000" i="23"/>
  <c r="M2001" i="23"/>
  <c r="M2002" i="23"/>
  <c r="M2003" i="23"/>
  <c r="M2004" i="23"/>
  <c r="M2005" i="23"/>
  <c r="M2006" i="23"/>
  <c r="M2007" i="23"/>
  <c r="M2008" i="23"/>
  <c r="M2009" i="23"/>
  <c r="M2010" i="23"/>
  <c r="M2011" i="23"/>
  <c r="M2012" i="23"/>
  <c r="M2013" i="23"/>
  <c r="M2014" i="23"/>
  <c r="M2015" i="23"/>
  <c r="M2016" i="23"/>
  <c r="M2017" i="23"/>
  <c r="M2018" i="23"/>
  <c r="M2019" i="23"/>
  <c r="M2020" i="23"/>
  <c r="M2021" i="23"/>
  <c r="M2022" i="23"/>
  <c r="M2023" i="23"/>
  <c r="M2024" i="23"/>
  <c r="M2025" i="23"/>
  <c r="M2026" i="23"/>
  <c r="M2027" i="23"/>
  <c r="M2028" i="23"/>
  <c r="M2029" i="23"/>
  <c r="M2030" i="23"/>
  <c r="M2031" i="23"/>
  <c r="M2032" i="23"/>
  <c r="M2033" i="23"/>
  <c r="M2034" i="23"/>
  <c r="M2035" i="23"/>
  <c r="M2036" i="23"/>
  <c r="M2037" i="23"/>
  <c r="M2038" i="23"/>
  <c r="M2039" i="23"/>
  <c r="M2040" i="23"/>
  <c r="M2041" i="23"/>
  <c r="M2042" i="23"/>
  <c r="M2043" i="23"/>
  <c r="M2044" i="23"/>
  <c r="M2045" i="23"/>
  <c r="M2046" i="23"/>
  <c r="M2047" i="23"/>
  <c r="M2048" i="23"/>
  <c r="M2049" i="23"/>
  <c r="M2050" i="23"/>
  <c r="M2051" i="23"/>
  <c r="M2052" i="23"/>
  <c r="M2053" i="23"/>
  <c r="M2054" i="23"/>
  <c r="M2055" i="23"/>
  <c r="M2056" i="23"/>
  <c r="M2057" i="23"/>
  <c r="M2058" i="23"/>
  <c r="M2059" i="23"/>
  <c r="M2060" i="23"/>
  <c r="M2061" i="23"/>
  <c r="M2062" i="23"/>
  <c r="M2063" i="23"/>
  <c r="M2064" i="23"/>
  <c r="M2065" i="23"/>
  <c r="M2066" i="23"/>
  <c r="M2067" i="23"/>
  <c r="M2068" i="23"/>
  <c r="M2069" i="23"/>
  <c r="M2070" i="23"/>
  <c r="M2071" i="23"/>
  <c r="M2072" i="23"/>
  <c r="M2073" i="23"/>
  <c r="M2074" i="23"/>
  <c r="M2075" i="23"/>
  <c r="M2076" i="23"/>
  <c r="M2077" i="23"/>
  <c r="M2078" i="23"/>
  <c r="M2079" i="23"/>
  <c r="M2080" i="23"/>
  <c r="M2081" i="23"/>
  <c r="M2082" i="23"/>
  <c r="M2083" i="23"/>
  <c r="M2084" i="23"/>
  <c r="M2085" i="23"/>
  <c r="M2086" i="23"/>
  <c r="M2087" i="23"/>
  <c r="M2088" i="23"/>
  <c r="M2089" i="23"/>
  <c r="M2090" i="23"/>
  <c r="M2091" i="23"/>
  <c r="M2092" i="23"/>
  <c r="M2093" i="23"/>
  <c r="M2094" i="23"/>
  <c r="M2095" i="23"/>
  <c r="M2096" i="23"/>
  <c r="M2097" i="23"/>
  <c r="M2098" i="23"/>
  <c r="M2099" i="23"/>
  <c r="M2100" i="23"/>
  <c r="M2101" i="23"/>
  <c r="M2102" i="23"/>
  <c r="M2103" i="23"/>
  <c r="M2104" i="23"/>
  <c r="M2105" i="23"/>
  <c r="M2106" i="23"/>
  <c r="M2107" i="23"/>
  <c r="M2108" i="23"/>
  <c r="M2109" i="23"/>
  <c r="M2110" i="23"/>
  <c r="M2111" i="23"/>
  <c r="M2112" i="23"/>
  <c r="M2113" i="23"/>
  <c r="M2114" i="23"/>
  <c r="M2115" i="23"/>
  <c r="M2116" i="23"/>
  <c r="M2117" i="23"/>
  <c r="M2118" i="23"/>
  <c r="M2119" i="23"/>
  <c r="M2120" i="23"/>
  <c r="M2121" i="23"/>
  <c r="M2122" i="23"/>
  <c r="M2123" i="23"/>
  <c r="M2124" i="23"/>
  <c r="M2125" i="23"/>
  <c r="M2126" i="23"/>
  <c r="M2127" i="23"/>
  <c r="M2128" i="23"/>
  <c r="M2129" i="23"/>
  <c r="M2130" i="23"/>
  <c r="M2131" i="23"/>
  <c r="M2132" i="23"/>
  <c r="M2133" i="23"/>
  <c r="M2134" i="23"/>
  <c r="M2135" i="23"/>
  <c r="M2136" i="23"/>
  <c r="M2137" i="23"/>
  <c r="M2138" i="23"/>
  <c r="M2139" i="23"/>
  <c r="M2140" i="23"/>
  <c r="M2141" i="23"/>
  <c r="M2142" i="23"/>
  <c r="M2143" i="23"/>
  <c r="M2144" i="23"/>
  <c r="M2145" i="23"/>
  <c r="M2146" i="23"/>
  <c r="M2147" i="23"/>
  <c r="M2148" i="23"/>
  <c r="M2149" i="23"/>
  <c r="M2150" i="23"/>
  <c r="M2151" i="23"/>
  <c r="M2152" i="23"/>
  <c r="M2153" i="23"/>
  <c r="M2154" i="23"/>
  <c r="M2155" i="23"/>
  <c r="M2156" i="23"/>
  <c r="M2157" i="23"/>
  <c r="M2158" i="23"/>
  <c r="M2159" i="23"/>
  <c r="M2160" i="23"/>
  <c r="M2161" i="23"/>
  <c r="M2162" i="23"/>
  <c r="M2163" i="23"/>
  <c r="M2164" i="23"/>
  <c r="M2165" i="23"/>
  <c r="M2166" i="23"/>
  <c r="M2167" i="23"/>
  <c r="M2168" i="23"/>
  <c r="M2169" i="23"/>
  <c r="M2170" i="23"/>
  <c r="M2171" i="23"/>
  <c r="M2172" i="23"/>
  <c r="M2173" i="23"/>
  <c r="M2174" i="23"/>
  <c r="M2175" i="23"/>
  <c r="M2176" i="23"/>
  <c r="M2177" i="23"/>
  <c r="M2178" i="23"/>
  <c r="M2179" i="23"/>
  <c r="M2180" i="23"/>
  <c r="M2181" i="23"/>
  <c r="M2182" i="23"/>
  <c r="M2183" i="23"/>
  <c r="M2184" i="23"/>
  <c r="M2185" i="23"/>
  <c r="M2186" i="23"/>
  <c r="M2187" i="23"/>
  <c r="M2188" i="23"/>
  <c r="M2189" i="23"/>
  <c r="M2190" i="23"/>
  <c r="M2191" i="23"/>
  <c r="M2192" i="23"/>
  <c r="M2193" i="23"/>
  <c r="M2194" i="23"/>
  <c r="M2195" i="23"/>
  <c r="M2196" i="23"/>
  <c r="M2197" i="23"/>
  <c r="M2198" i="23"/>
  <c r="M2199" i="23"/>
  <c r="M2200" i="23"/>
  <c r="M2201" i="23"/>
  <c r="M2202" i="23"/>
  <c r="M2203" i="23"/>
  <c r="M2204" i="23"/>
  <c r="M2205" i="23"/>
  <c r="M2206" i="23"/>
  <c r="M2207" i="23"/>
  <c r="M2208" i="23"/>
  <c r="M2209" i="23"/>
  <c r="M2210" i="23"/>
  <c r="M2211" i="23"/>
  <c r="M2212" i="23"/>
  <c r="M2213" i="23"/>
  <c r="M2214" i="23"/>
  <c r="M2215" i="23"/>
  <c r="M2216" i="23"/>
  <c r="M2217" i="23"/>
  <c r="M2218" i="23"/>
  <c r="M2219" i="23"/>
  <c r="M2220" i="23"/>
  <c r="M2221" i="23"/>
  <c r="M2222" i="23"/>
  <c r="M2223" i="23"/>
  <c r="M2224" i="23"/>
  <c r="M2225" i="23"/>
  <c r="M2226" i="23"/>
  <c r="M2227" i="23"/>
  <c r="M2228" i="23"/>
  <c r="M2229" i="23"/>
  <c r="M2230" i="23"/>
  <c r="M2231" i="23"/>
  <c r="M2232" i="23"/>
  <c r="M2233" i="23"/>
  <c r="M2234" i="23"/>
  <c r="M2235" i="23"/>
  <c r="M2236" i="23"/>
  <c r="M2237" i="23"/>
  <c r="M2238" i="23"/>
  <c r="M2239" i="23"/>
  <c r="M2240" i="23"/>
  <c r="M2241" i="23"/>
  <c r="M2242" i="23"/>
  <c r="M2243" i="23"/>
  <c r="M2244" i="23"/>
  <c r="M2245" i="23"/>
  <c r="M2246" i="23"/>
  <c r="M2247" i="23"/>
  <c r="M2248" i="23"/>
  <c r="M2249" i="23"/>
  <c r="M2250" i="23"/>
  <c r="M2251" i="23"/>
  <c r="M2252" i="23"/>
  <c r="M2253" i="23"/>
  <c r="M2254" i="23"/>
  <c r="M2255" i="23"/>
  <c r="M2256" i="23"/>
  <c r="M2257" i="23"/>
  <c r="M2258" i="23"/>
  <c r="M2259" i="23"/>
  <c r="M2260" i="23"/>
  <c r="M2261" i="23"/>
  <c r="M2262" i="23"/>
  <c r="M2263" i="23"/>
  <c r="M2264" i="23"/>
  <c r="M2265" i="23"/>
  <c r="M2266" i="23"/>
  <c r="M2267" i="23"/>
  <c r="M2268" i="23"/>
  <c r="M2269" i="23"/>
  <c r="M2270" i="23"/>
  <c r="M2271" i="23"/>
  <c r="M2272" i="23"/>
  <c r="M2273" i="23"/>
  <c r="M2274" i="23"/>
  <c r="M2275" i="23"/>
  <c r="M2276" i="23"/>
  <c r="M2277" i="23"/>
  <c r="M2278" i="23"/>
  <c r="M2279" i="23"/>
  <c r="M2280" i="23"/>
  <c r="M2281" i="23"/>
  <c r="M2282" i="23"/>
  <c r="M2283" i="23"/>
  <c r="M2284" i="23"/>
  <c r="M2285" i="23"/>
  <c r="M2286" i="23"/>
  <c r="M2287" i="23"/>
  <c r="M2288" i="23"/>
  <c r="M2289" i="23"/>
  <c r="M2290" i="23"/>
  <c r="M2291" i="23"/>
  <c r="M2292" i="23"/>
  <c r="M2293" i="23"/>
  <c r="M2294" i="23"/>
  <c r="M2295" i="23"/>
  <c r="M2296" i="23"/>
  <c r="M2297" i="23"/>
  <c r="M2298" i="23"/>
  <c r="M2299" i="23"/>
  <c r="M2300" i="23"/>
  <c r="M2301" i="23"/>
  <c r="M2302" i="23"/>
  <c r="M2303" i="23"/>
  <c r="M2304" i="23"/>
  <c r="M2305" i="23"/>
  <c r="M2306" i="23"/>
  <c r="M2307" i="23"/>
  <c r="M2308" i="23"/>
  <c r="M2309" i="23"/>
  <c r="M2310" i="23"/>
  <c r="M2311" i="23"/>
  <c r="M2312" i="23"/>
  <c r="M2313" i="23"/>
  <c r="M2314" i="23"/>
  <c r="M2315" i="23"/>
  <c r="M2316" i="23"/>
  <c r="M2317" i="23"/>
  <c r="M2318" i="23"/>
  <c r="M2319" i="23"/>
  <c r="M2320" i="23"/>
  <c r="M2321" i="23"/>
  <c r="M2322" i="23"/>
  <c r="M2323" i="23"/>
  <c r="M2324" i="23"/>
  <c r="M2325" i="23"/>
  <c r="M2326" i="23"/>
  <c r="M2327" i="23"/>
  <c r="M2328" i="23"/>
  <c r="M2329" i="23"/>
  <c r="M2330" i="23"/>
  <c r="M2331" i="23"/>
  <c r="M2332" i="23"/>
  <c r="M2333" i="23"/>
  <c r="M2334" i="23"/>
  <c r="M2335" i="23"/>
  <c r="M2336" i="23"/>
  <c r="M2337" i="23"/>
  <c r="M2338" i="23"/>
  <c r="M2339" i="23"/>
  <c r="M2340" i="23"/>
  <c r="M2341" i="23"/>
  <c r="M2342" i="23"/>
  <c r="M2343" i="23"/>
  <c r="M2344" i="23"/>
  <c r="M2345" i="23"/>
  <c r="M2346" i="23"/>
  <c r="M2347" i="23"/>
  <c r="M2348" i="23"/>
  <c r="M2349" i="23"/>
  <c r="M2350" i="23"/>
  <c r="M2351" i="23"/>
  <c r="M2352" i="23"/>
  <c r="M2353" i="23"/>
  <c r="M2354" i="23"/>
  <c r="M2355" i="23"/>
  <c r="M2356" i="23"/>
  <c r="M2357" i="23"/>
  <c r="M2358" i="23"/>
  <c r="M2359" i="23"/>
  <c r="M2360" i="23"/>
  <c r="M2361" i="23"/>
  <c r="M2362" i="23"/>
  <c r="M2363" i="23"/>
  <c r="M2364" i="23"/>
  <c r="M2365" i="23"/>
  <c r="M2366" i="23"/>
  <c r="M2367" i="23"/>
  <c r="M2368" i="23"/>
  <c r="M2369" i="23"/>
  <c r="M2370" i="23"/>
  <c r="M2371" i="23"/>
  <c r="M2372" i="23"/>
  <c r="M2373" i="23"/>
  <c r="M2374" i="23"/>
  <c r="M2375" i="23"/>
  <c r="M2376" i="23"/>
  <c r="M2377" i="23"/>
  <c r="M2378" i="23"/>
  <c r="M2379" i="23"/>
  <c r="M2380" i="23"/>
  <c r="M2381" i="23"/>
  <c r="M2382" i="23"/>
  <c r="M2383" i="23"/>
  <c r="M2384" i="23"/>
  <c r="M2385" i="23"/>
  <c r="M2386" i="23"/>
  <c r="M2387" i="23"/>
  <c r="M2388" i="23"/>
  <c r="M2389" i="23"/>
  <c r="M2390" i="23"/>
  <c r="M2391" i="23"/>
  <c r="M2392" i="23"/>
  <c r="M2393" i="23"/>
  <c r="M2394" i="23"/>
  <c r="M2395" i="23"/>
  <c r="M2396" i="23"/>
  <c r="M2397" i="23"/>
  <c r="M2398" i="23"/>
  <c r="M2399" i="23"/>
  <c r="M2400" i="23"/>
  <c r="M2401" i="23"/>
  <c r="M2402" i="23"/>
  <c r="M2403" i="23"/>
  <c r="M2404" i="23"/>
  <c r="M2405" i="23"/>
  <c r="M2406" i="23"/>
  <c r="M2407" i="23"/>
  <c r="M2408" i="23"/>
  <c r="M2409" i="23"/>
  <c r="M2410" i="23"/>
  <c r="M2411" i="23"/>
  <c r="M2412" i="23"/>
  <c r="M2413" i="23"/>
  <c r="M2414" i="23"/>
  <c r="M2415" i="23"/>
  <c r="M2416" i="23"/>
  <c r="M2417" i="23"/>
  <c r="M2418" i="23"/>
  <c r="M2419" i="23"/>
  <c r="M2420" i="23"/>
  <c r="M2421" i="23"/>
  <c r="M2422" i="23"/>
  <c r="M2423" i="23"/>
  <c r="M2424" i="23"/>
  <c r="M2425" i="23"/>
  <c r="M2426" i="23"/>
  <c r="M2427" i="23"/>
  <c r="M2428" i="23"/>
  <c r="M2429" i="23"/>
  <c r="M2430" i="23"/>
  <c r="M2431" i="23"/>
  <c r="M2432" i="23"/>
  <c r="M2433" i="23"/>
  <c r="M2434" i="23"/>
  <c r="M2435" i="23"/>
  <c r="M2436" i="23"/>
  <c r="M2437" i="23"/>
  <c r="M2438" i="23"/>
  <c r="M2439" i="23"/>
  <c r="M2440" i="23"/>
  <c r="M2441" i="23"/>
  <c r="M2442" i="23"/>
  <c r="M2443" i="23"/>
  <c r="M2444" i="23"/>
  <c r="M2445" i="23"/>
  <c r="M2446" i="23"/>
  <c r="M2447" i="23"/>
  <c r="M2448" i="23"/>
  <c r="M2449" i="23"/>
  <c r="M2450" i="23"/>
  <c r="M2451" i="23"/>
  <c r="M2452" i="23"/>
  <c r="M2453" i="23"/>
  <c r="M2454" i="23"/>
  <c r="M2455" i="23"/>
  <c r="M2456" i="23"/>
  <c r="M2457" i="23"/>
  <c r="M2458" i="23"/>
  <c r="M2459" i="23"/>
  <c r="M2460" i="23"/>
  <c r="M2461" i="23"/>
  <c r="M2462" i="23"/>
  <c r="M2463" i="23"/>
  <c r="M2464" i="23"/>
  <c r="M2465" i="23"/>
  <c r="M2466" i="23"/>
  <c r="M2467" i="23"/>
  <c r="M2468" i="23"/>
  <c r="M2469" i="23"/>
  <c r="M2470" i="23"/>
  <c r="M2471" i="23"/>
  <c r="M2472" i="23"/>
  <c r="M2473" i="23"/>
  <c r="M2474" i="23"/>
  <c r="M2475" i="23"/>
  <c r="M2476" i="23"/>
  <c r="M2477" i="23"/>
  <c r="M2478" i="23"/>
  <c r="M2479" i="23"/>
  <c r="M2480" i="23"/>
  <c r="M2481" i="23"/>
  <c r="M2482" i="23"/>
  <c r="M2483" i="23"/>
  <c r="M2484" i="23"/>
  <c r="M2485" i="23"/>
  <c r="M2486" i="23"/>
  <c r="M2487" i="23"/>
  <c r="M2488" i="23"/>
  <c r="M2489" i="23"/>
  <c r="M2490" i="23"/>
  <c r="M2491" i="23"/>
  <c r="M2492" i="23"/>
  <c r="M2493" i="23"/>
  <c r="M2494" i="23"/>
  <c r="M2495" i="23"/>
  <c r="M2496" i="23"/>
  <c r="M2497" i="23"/>
  <c r="M2498" i="23"/>
  <c r="M2499" i="23"/>
  <c r="M2500" i="23"/>
  <c r="M2501" i="23"/>
  <c r="M2502" i="23"/>
  <c r="M2503" i="23"/>
  <c r="M2504" i="23"/>
  <c r="M2505" i="23"/>
  <c r="M2506" i="23"/>
  <c r="M2507" i="23"/>
  <c r="M2508" i="23"/>
  <c r="M2509" i="23"/>
  <c r="M2510" i="23"/>
  <c r="M2511" i="23"/>
  <c r="M2512" i="23"/>
  <c r="M2513" i="23"/>
  <c r="M2514" i="23"/>
  <c r="M2515" i="23"/>
  <c r="M2516" i="23"/>
  <c r="M2517" i="23"/>
  <c r="M2518" i="23"/>
  <c r="M2519" i="23"/>
  <c r="M2520" i="23"/>
  <c r="M2521" i="23"/>
  <c r="M2522" i="23"/>
  <c r="M2523" i="23"/>
  <c r="M2524" i="23"/>
  <c r="M2525" i="23"/>
  <c r="M2526" i="23"/>
  <c r="M2527" i="23"/>
  <c r="M2528" i="23"/>
  <c r="M2529" i="23"/>
  <c r="M2530" i="23"/>
  <c r="M2531" i="23"/>
  <c r="M2532" i="23"/>
  <c r="M2533" i="23"/>
  <c r="M2534" i="23"/>
  <c r="M2535" i="23"/>
  <c r="M2536" i="23"/>
  <c r="M2537" i="23"/>
  <c r="M2538" i="23"/>
  <c r="M2539" i="23"/>
  <c r="M2540" i="23"/>
  <c r="M2541" i="23"/>
  <c r="M2542" i="23"/>
  <c r="M2543" i="23"/>
  <c r="M2544" i="23"/>
  <c r="M2545" i="23"/>
  <c r="M2546" i="23"/>
  <c r="M2547" i="23"/>
  <c r="M2548" i="23"/>
  <c r="M2549" i="23"/>
  <c r="M2550" i="23"/>
  <c r="M2551" i="23"/>
  <c r="M2552" i="23"/>
  <c r="M2553" i="23"/>
  <c r="M2554" i="23"/>
  <c r="M2555" i="23"/>
  <c r="M2556" i="23"/>
  <c r="M2557" i="23"/>
  <c r="M2558" i="23"/>
  <c r="M2559" i="23"/>
  <c r="M2560" i="23"/>
  <c r="M2561" i="23"/>
  <c r="M2562" i="23"/>
  <c r="M2563" i="23"/>
  <c r="M2564" i="23"/>
  <c r="M2565" i="23"/>
  <c r="M2566" i="23"/>
  <c r="M2567" i="23"/>
  <c r="M2568" i="23"/>
  <c r="M2569" i="23"/>
  <c r="M2570" i="23"/>
  <c r="M2571" i="23"/>
  <c r="M2572" i="23"/>
  <c r="M2573" i="23"/>
  <c r="M2574" i="23"/>
  <c r="M2575" i="23"/>
  <c r="M2576" i="23"/>
  <c r="M2577" i="23"/>
  <c r="M2578" i="23"/>
  <c r="M2579" i="23"/>
  <c r="M2580" i="23"/>
  <c r="M2581" i="23"/>
  <c r="M2582" i="23"/>
  <c r="M2583" i="23"/>
  <c r="M2584" i="23"/>
  <c r="M2585" i="23"/>
  <c r="M2586" i="23"/>
  <c r="M2587" i="23"/>
  <c r="M2588" i="23"/>
  <c r="M2589" i="23"/>
  <c r="M2590" i="23"/>
  <c r="M2591" i="23"/>
  <c r="M2592" i="23"/>
  <c r="M2593" i="23"/>
  <c r="M2594" i="23"/>
  <c r="M2595" i="23"/>
  <c r="M2596" i="23"/>
  <c r="M2597" i="23"/>
  <c r="M2598" i="23"/>
  <c r="M2599" i="23"/>
  <c r="M2600" i="23"/>
  <c r="M2601" i="23"/>
  <c r="M2602" i="23"/>
  <c r="M2603" i="23"/>
  <c r="M2604" i="23"/>
  <c r="M2605" i="23"/>
  <c r="M2606" i="23"/>
  <c r="M2607" i="23"/>
  <c r="M2608" i="23"/>
  <c r="M2609" i="23"/>
  <c r="M2610" i="23"/>
  <c r="M2611" i="23"/>
  <c r="M2612" i="23"/>
  <c r="M2613" i="23"/>
  <c r="M2614" i="23"/>
  <c r="M2615" i="23"/>
  <c r="M2616" i="23"/>
  <c r="M2617" i="23"/>
  <c r="M2618" i="23"/>
  <c r="M2619" i="23"/>
  <c r="M2620" i="23"/>
  <c r="M2621" i="23"/>
  <c r="M2622" i="23"/>
  <c r="M2623" i="23"/>
  <c r="M2624" i="23"/>
  <c r="M2625" i="23"/>
  <c r="M2626" i="23"/>
  <c r="M2627" i="23"/>
  <c r="M2628" i="23"/>
  <c r="M2629" i="23"/>
  <c r="M2630" i="23"/>
  <c r="M2631" i="23"/>
  <c r="M2632" i="23"/>
  <c r="M2633" i="23"/>
  <c r="M2634" i="23"/>
  <c r="M2635" i="23"/>
  <c r="M2636" i="23"/>
  <c r="M2637" i="23"/>
  <c r="M2638" i="23"/>
  <c r="M2639" i="23"/>
  <c r="M2640" i="23"/>
  <c r="M2641" i="23"/>
  <c r="M2642" i="23"/>
  <c r="M2643" i="23"/>
  <c r="M2644" i="23"/>
  <c r="M2645" i="23"/>
  <c r="M2646" i="23"/>
  <c r="M2647" i="23"/>
  <c r="M2648" i="23"/>
  <c r="M2649" i="23"/>
  <c r="M2650" i="23"/>
  <c r="M2651" i="23"/>
  <c r="M2652" i="23"/>
  <c r="M2653" i="23"/>
  <c r="M2654" i="23"/>
  <c r="M2655" i="23"/>
  <c r="M2656" i="23"/>
  <c r="M2657" i="23"/>
  <c r="M2658" i="23"/>
  <c r="M2659" i="23"/>
  <c r="M2660" i="23"/>
  <c r="M2661" i="23"/>
  <c r="M2662" i="23"/>
  <c r="M2663" i="23"/>
  <c r="M2664" i="23"/>
  <c r="M2665" i="23"/>
  <c r="M2666" i="23"/>
  <c r="M2667" i="23"/>
  <c r="M2668" i="23"/>
  <c r="M2669" i="23"/>
  <c r="M2670" i="23"/>
  <c r="M2671" i="23"/>
  <c r="M2672" i="23"/>
  <c r="M2673" i="23"/>
  <c r="M2674" i="23"/>
  <c r="M2675" i="23"/>
  <c r="M2676" i="23"/>
  <c r="M2677" i="23"/>
  <c r="M2678" i="23"/>
  <c r="M2679" i="23"/>
  <c r="M2680" i="23"/>
  <c r="M2681" i="23"/>
  <c r="M2682" i="23"/>
  <c r="M2683" i="23"/>
  <c r="M2684" i="23"/>
  <c r="M2685" i="23"/>
  <c r="M2686" i="23"/>
  <c r="M2687" i="23"/>
  <c r="M2688" i="23"/>
  <c r="M2689" i="23"/>
  <c r="M2690" i="23"/>
  <c r="M2691" i="23"/>
  <c r="M2692" i="23"/>
  <c r="M2693" i="23"/>
  <c r="M2694" i="23"/>
  <c r="M2695" i="23"/>
  <c r="M2696" i="23"/>
  <c r="M2697" i="23"/>
  <c r="M2698" i="23"/>
  <c r="M2699" i="23"/>
  <c r="M2700" i="23"/>
  <c r="M2701" i="23"/>
  <c r="M2702" i="23"/>
  <c r="M2703" i="23"/>
  <c r="M2704" i="23"/>
  <c r="M2705" i="23"/>
  <c r="M2706" i="23"/>
  <c r="M2707" i="23"/>
  <c r="M2708" i="23"/>
  <c r="M2709" i="23"/>
  <c r="M2710" i="23"/>
  <c r="M2711" i="23"/>
  <c r="M2712" i="23"/>
  <c r="M2713" i="23"/>
  <c r="M2714" i="23"/>
  <c r="M2715" i="23"/>
  <c r="M2716" i="23"/>
  <c r="M2717" i="23"/>
  <c r="M2718" i="23"/>
  <c r="M2719" i="23"/>
  <c r="M2720" i="23"/>
  <c r="M2721" i="23"/>
  <c r="M2722" i="23"/>
  <c r="M2723" i="23"/>
  <c r="M2724" i="23"/>
  <c r="M2725" i="23"/>
  <c r="M2726" i="23"/>
  <c r="M2727" i="23"/>
  <c r="M2728" i="23"/>
  <c r="M2729" i="23"/>
  <c r="M2730" i="23"/>
  <c r="M2731" i="23"/>
  <c r="M2732" i="23"/>
  <c r="M2733" i="23"/>
  <c r="M2734" i="23"/>
  <c r="M2735" i="23"/>
  <c r="M2736" i="23"/>
  <c r="M2737" i="23"/>
  <c r="M2738" i="23"/>
  <c r="M2739" i="23"/>
  <c r="M2740" i="23"/>
  <c r="M2741" i="23"/>
  <c r="M2742" i="23"/>
  <c r="M2743" i="23"/>
  <c r="M2744" i="23"/>
  <c r="M2745" i="23"/>
  <c r="M2746" i="23"/>
  <c r="M2747" i="23"/>
  <c r="M2748" i="23"/>
  <c r="M2749" i="23"/>
  <c r="M2750" i="23"/>
  <c r="M2751" i="23"/>
  <c r="M2752" i="23"/>
  <c r="M2753" i="23"/>
  <c r="M2754" i="23"/>
  <c r="M2755" i="23"/>
  <c r="M2756" i="23"/>
  <c r="M2757" i="23"/>
  <c r="M2758" i="23"/>
  <c r="M2759" i="23"/>
  <c r="M2760" i="23"/>
  <c r="M2761" i="23"/>
  <c r="M2762" i="23"/>
  <c r="M2763" i="23"/>
  <c r="M2764" i="23"/>
  <c r="M2765" i="23"/>
  <c r="M2766" i="23"/>
  <c r="M2767" i="23"/>
  <c r="M2768" i="23"/>
  <c r="M2769" i="23"/>
  <c r="M2770" i="23"/>
  <c r="M2771" i="23"/>
  <c r="M2772" i="23"/>
  <c r="M2773" i="23"/>
  <c r="M2774" i="23"/>
  <c r="M2775" i="23"/>
  <c r="M2776" i="23"/>
  <c r="M2777" i="23"/>
  <c r="M2778" i="23"/>
  <c r="M2779" i="23"/>
  <c r="M2780" i="23"/>
  <c r="M2781" i="23"/>
  <c r="M2782" i="23"/>
  <c r="M2783" i="23"/>
  <c r="M2784" i="23"/>
  <c r="M2785" i="23"/>
  <c r="M2786" i="23"/>
  <c r="M2787" i="23"/>
  <c r="M2788" i="23"/>
  <c r="M2789" i="23"/>
  <c r="M2790" i="23"/>
  <c r="M2791" i="23"/>
  <c r="M2792" i="23"/>
  <c r="M2793" i="23"/>
  <c r="M2794" i="23"/>
  <c r="M2795" i="23"/>
  <c r="M2796" i="23"/>
  <c r="M2797" i="23"/>
  <c r="M2798" i="23"/>
  <c r="M2799" i="23"/>
  <c r="M2800" i="23"/>
  <c r="M2801" i="23"/>
  <c r="M2802" i="23"/>
  <c r="M2803" i="23"/>
  <c r="M2804" i="23"/>
  <c r="M2805" i="23"/>
  <c r="M2806" i="23"/>
  <c r="M2807" i="23"/>
  <c r="M2808" i="23"/>
  <c r="M2809" i="23"/>
  <c r="M2810" i="23"/>
  <c r="M2811" i="23"/>
  <c r="M2812" i="23"/>
  <c r="M2813" i="23"/>
  <c r="M2814" i="23"/>
  <c r="M2815" i="23"/>
  <c r="M2816" i="23"/>
  <c r="M2817" i="23"/>
  <c r="M2818" i="23"/>
  <c r="M2819" i="23"/>
  <c r="M2820" i="23"/>
  <c r="M2821" i="23"/>
  <c r="M2822" i="23"/>
  <c r="M2823" i="23"/>
  <c r="M2824" i="23"/>
  <c r="M2825" i="23"/>
  <c r="M2826" i="23"/>
  <c r="M2827" i="23"/>
  <c r="M2828" i="23"/>
  <c r="M2829" i="23"/>
  <c r="M2830" i="23"/>
  <c r="M2831" i="23"/>
  <c r="M2832" i="23"/>
  <c r="M2833" i="23"/>
  <c r="M2834" i="23"/>
  <c r="M2835" i="23"/>
  <c r="M2836" i="23"/>
  <c r="M2837" i="23"/>
  <c r="M2838" i="23"/>
  <c r="M2839" i="23"/>
  <c r="M2840" i="23"/>
  <c r="M2841" i="23"/>
  <c r="M2842" i="23"/>
  <c r="M2843" i="23"/>
  <c r="M2844" i="23"/>
  <c r="M2845" i="23"/>
  <c r="M2846" i="23"/>
  <c r="M2847" i="23"/>
  <c r="M2848" i="23"/>
  <c r="M2849" i="23"/>
  <c r="M2850" i="23"/>
  <c r="M2851" i="23"/>
  <c r="M2852" i="23"/>
  <c r="M2853" i="23"/>
  <c r="M2854" i="23"/>
  <c r="M2855" i="23"/>
  <c r="M2856" i="23"/>
  <c r="M2857" i="23"/>
  <c r="M2858" i="23"/>
  <c r="M2859" i="23"/>
  <c r="M2860" i="23"/>
  <c r="M2861" i="23"/>
  <c r="M2862" i="23"/>
  <c r="M2863" i="23"/>
  <c r="M2864" i="23"/>
  <c r="M2865" i="23"/>
  <c r="M2866" i="23"/>
  <c r="M2867" i="23"/>
  <c r="M2868" i="23"/>
  <c r="M2869" i="23"/>
  <c r="M2870" i="23"/>
  <c r="M2871" i="23"/>
  <c r="M2872" i="23"/>
  <c r="M2873" i="23"/>
  <c r="M2874" i="23"/>
  <c r="M2875" i="23"/>
  <c r="M2876" i="23"/>
  <c r="M2877" i="23"/>
  <c r="M2878" i="23"/>
  <c r="M2879" i="23"/>
  <c r="M2880" i="23"/>
  <c r="M2881" i="23"/>
  <c r="M2882" i="23"/>
  <c r="M2883" i="23"/>
  <c r="M2884" i="23"/>
  <c r="M2885" i="23"/>
  <c r="M2886" i="23"/>
  <c r="M2887" i="23"/>
  <c r="M2888" i="23"/>
  <c r="M2889" i="23"/>
  <c r="M2890" i="23"/>
  <c r="M2891" i="23"/>
  <c r="M2892" i="23"/>
  <c r="M2893" i="23"/>
  <c r="M2894" i="23"/>
  <c r="M2895" i="23"/>
  <c r="M2896" i="23"/>
  <c r="M2897" i="23"/>
  <c r="M2898" i="23"/>
  <c r="M2899" i="23"/>
  <c r="M2900" i="23"/>
  <c r="M2901" i="23"/>
  <c r="M2902" i="23"/>
  <c r="M2903" i="23"/>
  <c r="M2904" i="23"/>
  <c r="M2905" i="23"/>
  <c r="M2906" i="23"/>
  <c r="M2907" i="23"/>
  <c r="M2908" i="23"/>
  <c r="M2909" i="23"/>
  <c r="M2910" i="23"/>
  <c r="M2911" i="23"/>
  <c r="M2912" i="23"/>
  <c r="M2913" i="23"/>
  <c r="M2914" i="23"/>
  <c r="M2915" i="23"/>
  <c r="M2916" i="23"/>
  <c r="M2917" i="23"/>
  <c r="M2918" i="23"/>
  <c r="M2919" i="23"/>
  <c r="M2920" i="23"/>
  <c r="M2921" i="23"/>
  <c r="M2922" i="23"/>
  <c r="M2923" i="23"/>
  <c r="M2924" i="23"/>
  <c r="M2925" i="23"/>
  <c r="M2926" i="23"/>
  <c r="M2927" i="23"/>
  <c r="M2928" i="23"/>
  <c r="M2929" i="23"/>
  <c r="M2930" i="23"/>
  <c r="M2931" i="23"/>
  <c r="M2932" i="23"/>
  <c r="M2933" i="23"/>
  <c r="M2934" i="23"/>
  <c r="M2935" i="23"/>
  <c r="M2936" i="23"/>
  <c r="M2937" i="23"/>
  <c r="M2938" i="23"/>
  <c r="M2939" i="23"/>
  <c r="M2940" i="23"/>
  <c r="M2941" i="23"/>
  <c r="M2942" i="23"/>
  <c r="M2943" i="23"/>
  <c r="M2944" i="23"/>
  <c r="M2945" i="23"/>
  <c r="M2946" i="23"/>
  <c r="M2947" i="23"/>
  <c r="M2948" i="23"/>
  <c r="M2949" i="23"/>
  <c r="M2950" i="23"/>
  <c r="M2951" i="23"/>
  <c r="M2952" i="23"/>
  <c r="M2953" i="23"/>
  <c r="M2954" i="23"/>
  <c r="M2955" i="23"/>
  <c r="M2956" i="23"/>
  <c r="M2957" i="23"/>
  <c r="M2958" i="23"/>
  <c r="M2959" i="23"/>
  <c r="M2960" i="23"/>
  <c r="M2961" i="23"/>
  <c r="M2962" i="23"/>
  <c r="M2963" i="23"/>
  <c r="M2964" i="23"/>
  <c r="M2965" i="23"/>
  <c r="M2966" i="23"/>
  <c r="M2967" i="23"/>
  <c r="M2968" i="23"/>
  <c r="M2969" i="23"/>
  <c r="M2970" i="23"/>
  <c r="M2971" i="23"/>
  <c r="M2972" i="23"/>
  <c r="M2973" i="23"/>
  <c r="M2974" i="23"/>
  <c r="M2975" i="23"/>
  <c r="M2976" i="23"/>
  <c r="M2977" i="23"/>
  <c r="M2978" i="23"/>
  <c r="M2979" i="23"/>
  <c r="M2980" i="23"/>
  <c r="M2981" i="23"/>
  <c r="M2982" i="23"/>
  <c r="M2983" i="23"/>
  <c r="M2984" i="23"/>
  <c r="M2985" i="23"/>
  <c r="M2986" i="23"/>
  <c r="M2987" i="23"/>
  <c r="M2988" i="23"/>
  <c r="M2989" i="23"/>
  <c r="M2990" i="23"/>
  <c r="M2991" i="23"/>
  <c r="M2992" i="23"/>
  <c r="M2993" i="23"/>
  <c r="M2994" i="23"/>
  <c r="M2995" i="23"/>
  <c r="M2996" i="23"/>
  <c r="M2997" i="23"/>
  <c r="M2998" i="23"/>
  <c r="M2999" i="23"/>
  <c r="M3000" i="23"/>
  <c r="M3001" i="23"/>
  <c r="M3002" i="23"/>
  <c r="M3003" i="23"/>
  <c r="M3004" i="23"/>
  <c r="M3005" i="23"/>
  <c r="M3006" i="23"/>
  <c r="M3007" i="23"/>
  <c r="M3008" i="23"/>
  <c r="M3009" i="23"/>
  <c r="M3010" i="23"/>
  <c r="M3011" i="23"/>
  <c r="M3012" i="23"/>
  <c r="M3013" i="23"/>
  <c r="M3014" i="23"/>
  <c r="M3015" i="23"/>
  <c r="M3016" i="23"/>
  <c r="M3017" i="23"/>
  <c r="M3018" i="23"/>
  <c r="M3019" i="23"/>
  <c r="M3020" i="23"/>
  <c r="M3021" i="23"/>
  <c r="M3022" i="23"/>
  <c r="M3023" i="23"/>
  <c r="M3024" i="23"/>
  <c r="M3025" i="23"/>
  <c r="M3026" i="23"/>
  <c r="M3027" i="23"/>
  <c r="M3028" i="23"/>
  <c r="M3029" i="23"/>
  <c r="M3030" i="23"/>
  <c r="M3031" i="23"/>
  <c r="M3032" i="23"/>
  <c r="M3033" i="23"/>
  <c r="M3034" i="23"/>
  <c r="M3035" i="23"/>
  <c r="M3036" i="23"/>
  <c r="M3037" i="23"/>
  <c r="M3038" i="23"/>
  <c r="M3039" i="23"/>
  <c r="M3040" i="23"/>
  <c r="M3041" i="23"/>
  <c r="M3042" i="23"/>
  <c r="M3043" i="23"/>
  <c r="M3044" i="23"/>
  <c r="M3045" i="23"/>
  <c r="M3046" i="23"/>
  <c r="M3047" i="23"/>
  <c r="M3048" i="23"/>
  <c r="M3049" i="23"/>
  <c r="M3050" i="23"/>
  <c r="M3051" i="23"/>
  <c r="M3052" i="23"/>
  <c r="M3053" i="23"/>
  <c r="M3054" i="23"/>
  <c r="M3055" i="23"/>
  <c r="M3056" i="23"/>
  <c r="M3057" i="23"/>
  <c r="M3058" i="23"/>
  <c r="M3059" i="23"/>
  <c r="M3060" i="23"/>
  <c r="M3061" i="23"/>
  <c r="M3062" i="23"/>
  <c r="M3063" i="23"/>
  <c r="M3064" i="23"/>
  <c r="M3065" i="23"/>
  <c r="M3066" i="23"/>
  <c r="M3067" i="23"/>
  <c r="M3068" i="23"/>
  <c r="M3069" i="23"/>
  <c r="M3070" i="23"/>
  <c r="M3071" i="23"/>
  <c r="M3072" i="23"/>
  <c r="M3073" i="23"/>
  <c r="M3074" i="23"/>
  <c r="M3075" i="23"/>
  <c r="M3076" i="23"/>
  <c r="M3077" i="23"/>
  <c r="M3078" i="23"/>
  <c r="M3079" i="23"/>
  <c r="M3080" i="23"/>
  <c r="M3081" i="23"/>
  <c r="M3082" i="23"/>
  <c r="M3083" i="23"/>
  <c r="M3084" i="23"/>
  <c r="M3085" i="23"/>
  <c r="M3086" i="23"/>
  <c r="M3087" i="23"/>
  <c r="M3088" i="23"/>
  <c r="M3089" i="23"/>
  <c r="M3090" i="23"/>
  <c r="M3091" i="23"/>
  <c r="M3092" i="23"/>
  <c r="M3093" i="23"/>
  <c r="M3094" i="23"/>
  <c r="M3095" i="23"/>
  <c r="M3096" i="23"/>
  <c r="M3097" i="23"/>
  <c r="M3098" i="23"/>
  <c r="M3099" i="23"/>
  <c r="M3100" i="23"/>
  <c r="M3101" i="23"/>
  <c r="M3102" i="23"/>
  <c r="M3103" i="23"/>
  <c r="M3104" i="23"/>
  <c r="M3105" i="23"/>
  <c r="M3106" i="23"/>
  <c r="M3107" i="23"/>
  <c r="M3108" i="23"/>
  <c r="M3109" i="23"/>
  <c r="M3110" i="23"/>
  <c r="M3111" i="23"/>
  <c r="M3112" i="23"/>
  <c r="M3113" i="23"/>
  <c r="M3114" i="23"/>
  <c r="M3115" i="23"/>
  <c r="M3116" i="23"/>
  <c r="M3117" i="23"/>
  <c r="M3118" i="23"/>
  <c r="M3119" i="23"/>
  <c r="M3120" i="23"/>
  <c r="M3121" i="23"/>
  <c r="M3122" i="23"/>
  <c r="M3123" i="23"/>
  <c r="M3124" i="23"/>
  <c r="M3125" i="23"/>
  <c r="M3126" i="23"/>
  <c r="M3127" i="23"/>
  <c r="M3128" i="23"/>
  <c r="M3129" i="23"/>
  <c r="M3130" i="23"/>
  <c r="M3131" i="23"/>
  <c r="M3132" i="23"/>
  <c r="M3133" i="23"/>
  <c r="M3134" i="23"/>
  <c r="M3135" i="23"/>
  <c r="M3136" i="23"/>
  <c r="M3137" i="23"/>
  <c r="M3138" i="23"/>
  <c r="M3139" i="23"/>
  <c r="M3140" i="23"/>
  <c r="M3141" i="23"/>
  <c r="M3142" i="23"/>
  <c r="M3143" i="23"/>
  <c r="M3144" i="23"/>
  <c r="M3145" i="23"/>
  <c r="M3146" i="23"/>
  <c r="M3147" i="23"/>
  <c r="M3148" i="23"/>
  <c r="M3149" i="23"/>
  <c r="M3150" i="23"/>
  <c r="M3151" i="23"/>
  <c r="M3152" i="23"/>
  <c r="M3153" i="23"/>
  <c r="M3154" i="23"/>
  <c r="M3155" i="23"/>
  <c r="M3156" i="23"/>
  <c r="M3157" i="23"/>
  <c r="M3158" i="23"/>
  <c r="M3159" i="23"/>
  <c r="M3160" i="23"/>
  <c r="M3161" i="23"/>
  <c r="M3162" i="23"/>
  <c r="M3163" i="23"/>
  <c r="M3164" i="23"/>
  <c r="M3165" i="23"/>
  <c r="M3166" i="23"/>
  <c r="M3167" i="23"/>
  <c r="M3168" i="23"/>
  <c r="M3169" i="23"/>
  <c r="M3170" i="23"/>
  <c r="M3171" i="23"/>
  <c r="M3172" i="23"/>
  <c r="M3173" i="23"/>
  <c r="M3174" i="23"/>
  <c r="M3175" i="23"/>
  <c r="M3176" i="23"/>
  <c r="M3177" i="23"/>
  <c r="M3178" i="23"/>
  <c r="M3179" i="23"/>
  <c r="M3180" i="23"/>
  <c r="M3181" i="23"/>
  <c r="M3182" i="23"/>
  <c r="M3183" i="23"/>
  <c r="M3184" i="23"/>
  <c r="M3185" i="23"/>
  <c r="M3186" i="23"/>
  <c r="M3187" i="23"/>
  <c r="M3188" i="23"/>
  <c r="M3189" i="23"/>
  <c r="M3190" i="23"/>
  <c r="M3191" i="23"/>
  <c r="M3192" i="23"/>
  <c r="M3193" i="23"/>
  <c r="M3194" i="23"/>
  <c r="M3195" i="23"/>
  <c r="M3196" i="23"/>
  <c r="M3197" i="23"/>
  <c r="M3198" i="23"/>
  <c r="M3199" i="23"/>
  <c r="M3200" i="23"/>
  <c r="M3201" i="23"/>
  <c r="M3202" i="23"/>
  <c r="M3203" i="23"/>
  <c r="M3204" i="23"/>
  <c r="M3205" i="23"/>
  <c r="M3206" i="23"/>
  <c r="M3207" i="23"/>
  <c r="M3208" i="23"/>
  <c r="M3209" i="23"/>
  <c r="M3210" i="23"/>
  <c r="M3211" i="23"/>
  <c r="M3212" i="23"/>
  <c r="M3213" i="23"/>
  <c r="M3214" i="23"/>
  <c r="M3215" i="23"/>
  <c r="M3216" i="23"/>
  <c r="M3217" i="23"/>
  <c r="M3218" i="23"/>
  <c r="M3219" i="23"/>
  <c r="M3220" i="23"/>
  <c r="M3221" i="23"/>
  <c r="M3222" i="23"/>
  <c r="M3223" i="23"/>
  <c r="M3224" i="23"/>
  <c r="M3225" i="23"/>
  <c r="M3226" i="23"/>
  <c r="M3227" i="23"/>
  <c r="M3228" i="23"/>
  <c r="M3229" i="23"/>
  <c r="M3230" i="23"/>
  <c r="M3231" i="23"/>
  <c r="M3232" i="23"/>
  <c r="M3233" i="23"/>
  <c r="M3234" i="23"/>
  <c r="M3235" i="23"/>
  <c r="M3236" i="23"/>
  <c r="M3237" i="23"/>
  <c r="M3238" i="23"/>
  <c r="M3239" i="23"/>
  <c r="M3240" i="23"/>
  <c r="M3241" i="23"/>
  <c r="M3242" i="23"/>
  <c r="M3243" i="23"/>
  <c r="M3244" i="23"/>
  <c r="M3245" i="23"/>
  <c r="M3246" i="23"/>
  <c r="M3247" i="23"/>
  <c r="M3248" i="23"/>
  <c r="M3249" i="23"/>
  <c r="M3250" i="23"/>
  <c r="M3251" i="23"/>
  <c r="M3252" i="23"/>
  <c r="M3253" i="23"/>
  <c r="M3254" i="23"/>
  <c r="M3255" i="23"/>
  <c r="M3256" i="23"/>
  <c r="M3257" i="23"/>
  <c r="M3258" i="23"/>
  <c r="M3259" i="23"/>
  <c r="M3260" i="23"/>
  <c r="M3261" i="23"/>
  <c r="M3262" i="23"/>
  <c r="M3263" i="23"/>
  <c r="M3264" i="23"/>
  <c r="M3265" i="23"/>
  <c r="M3266" i="23"/>
  <c r="M3267" i="23"/>
  <c r="M3268" i="23"/>
  <c r="M3269" i="23"/>
  <c r="M3270" i="23"/>
  <c r="M3271" i="23"/>
  <c r="M3272" i="23"/>
  <c r="M3273" i="23"/>
  <c r="M3274" i="23"/>
  <c r="M3275" i="23"/>
  <c r="M3276" i="23"/>
  <c r="M3277" i="23"/>
  <c r="M3278" i="23"/>
  <c r="M3279" i="23"/>
  <c r="M3280" i="23"/>
  <c r="M3281" i="23"/>
  <c r="M3282" i="23"/>
  <c r="M3283" i="23"/>
  <c r="M3284" i="23"/>
  <c r="M3285" i="23"/>
  <c r="M3286" i="23"/>
  <c r="M3287" i="23"/>
  <c r="M3288" i="23"/>
  <c r="M3289" i="23"/>
  <c r="M3290" i="23"/>
  <c r="M3291" i="23"/>
  <c r="M3292" i="23"/>
  <c r="M3293" i="23"/>
  <c r="M3294" i="23"/>
  <c r="M3295" i="23"/>
  <c r="M3296" i="23"/>
  <c r="M3297" i="23"/>
  <c r="M3298" i="23"/>
  <c r="M3299" i="23"/>
  <c r="M3300" i="23"/>
  <c r="M3301" i="23"/>
  <c r="M3302" i="23"/>
  <c r="M3303" i="23"/>
  <c r="M3304" i="23"/>
  <c r="M3305" i="23"/>
  <c r="M3306" i="23"/>
  <c r="M3307" i="23"/>
  <c r="M3308" i="23"/>
  <c r="M3309" i="23"/>
  <c r="M3310" i="23"/>
  <c r="M3311" i="23"/>
  <c r="M3312" i="23"/>
  <c r="M3313" i="23"/>
  <c r="M3314" i="23"/>
  <c r="M3315" i="23"/>
  <c r="M3316" i="23"/>
  <c r="M3317" i="23"/>
  <c r="M3318" i="23"/>
  <c r="M3319" i="23"/>
  <c r="M3320" i="23"/>
  <c r="M3321" i="23"/>
  <c r="M3322" i="23"/>
  <c r="M3323" i="23"/>
  <c r="M3324" i="23"/>
  <c r="M3325" i="23"/>
  <c r="M3326" i="23"/>
  <c r="M3327" i="23"/>
  <c r="M3328" i="23"/>
  <c r="M3329" i="23"/>
  <c r="M3330" i="23"/>
  <c r="M3331" i="23"/>
  <c r="M3332" i="23"/>
  <c r="M3333" i="23"/>
  <c r="M3334" i="23"/>
  <c r="M3335" i="23"/>
  <c r="M3336" i="23"/>
  <c r="M3337" i="23"/>
  <c r="M3338" i="23"/>
  <c r="M3339" i="23"/>
  <c r="M3340" i="23"/>
  <c r="M3341" i="23"/>
  <c r="M3342" i="23"/>
  <c r="M3343" i="23"/>
  <c r="M3344" i="23"/>
  <c r="M3345" i="23"/>
  <c r="M3346" i="23"/>
  <c r="M3347" i="23"/>
  <c r="M3348" i="23"/>
  <c r="M3349" i="23"/>
  <c r="M3350" i="23"/>
  <c r="M3351" i="23"/>
  <c r="M3352" i="23"/>
  <c r="M3353" i="23"/>
  <c r="M3354" i="23"/>
  <c r="M3355" i="23"/>
  <c r="M3356" i="23"/>
  <c r="M3357" i="23"/>
  <c r="M3358" i="23"/>
  <c r="M3359" i="23"/>
  <c r="M3360" i="23"/>
  <c r="M3361" i="23"/>
  <c r="M3362" i="23"/>
  <c r="M3363" i="23"/>
  <c r="M3364" i="23"/>
  <c r="M3365" i="23"/>
  <c r="M3366" i="23"/>
  <c r="M3367" i="23"/>
  <c r="M3368" i="23"/>
  <c r="M3369" i="23"/>
  <c r="M3370" i="23"/>
  <c r="M3371" i="23"/>
  <c r="M3372" i="23"/>
  <c r="M3373" i="23"/>
  <c r="M3374" i="23"/>
  <c r="M3375" i="23"/>
  <c r="M3376" i="23"/>
  <c r="M3377" i="23"/>
  <c r="M3378" i="23"/>
  <c r="M3379" i="23"/>
  <c r="M3380" i="23"/>
  <c r="M3381" i="23"/>
  <c r="M3382" i="23"/>
  <c r="M3383" i="23"/>
  <c r="M3384" i="23"/>
  <c r="M3385" i="23"/>
  <c r="M3386" i="23"/>
  <c r="M3387" i="23"/>
  <c r="M3388" i="23"/>
  <c r="M3389" i="23"/>
  <c r="M3390" i="23"/>
  <c r="M3391" i="23"/>
  <c r="M3392" i="23"/>
  <c r="M3393" i="23"/>
  <c r="M3394" i="23"/>
  <c r="M3395" i="23"/>
  <c r="M3396" i="23"/>
  <c r="M3397" i="23"/>
  <c r="M3398" i="23"/>
  <c r="M3399" i="23"/>
  <c r="M3400" i="23"/>
  <c r="M3401" i="23"/>
  <c r="M3402" i="23"/>
  <c r="M3403" i="23"/>
  <c r="M3404" i="23"/>
  <c r="M3405" i="23"/>
  <c r="M3406" i="23"/>
  <c r="M3407" i="23"/>
  <c r="M3408" i="23"/>
  <c r="M3409" i="23"/>
  <c r="M3410" i="23"/>
  <c r="M3411" i="23"/>
  <c r="M3412" i="23"/>
  <c r="M3413" i="23"/>
  <c r="M3414" i="23"/>
  <c r="M3415" i="23"/>
  <c r="M3416" i="23"/>
  <c r="M3417" i="23"/>
  <c r="M3418" i="23"/>
  <c r="M3419" i="23"/>
  <c r="M3420" i="23"/>
  <c r="M3421" i="23"/>
  <c r="M3422" i="23"/>
  <c r="M3423" i="23"/>
  <c r="M3424" i="23"/>
  <c r="M3425" i="23"/>
  <c r="M3426" i="23"/>
  <c r="M3427" i="23"/>
  <c r="M3428" i="23"/>
  <c r="M3429" i="23"/>
  <c r="M3430" i="23"/>
  <c r="M3431" i="23"/>
  <c r="M3432" i="23"/>
  <c r="M3433" i="23"/>
  <c r="M3434" i="23"/>
  <c r="M3435" i="23"/>
  <c r="M3436" i="23"/>
  <c r="M3437" i="23"/>
  <c r="M3438" i="23"/>
  <c r="M3439" i="23"/>
  <c r="M3440" i="23"/>
  <c r="M3441" i="23"/>
  <c r="M3442" i="23"/>
  <c r="M3443" i="23"/>
  <c r="M3444" i="23"/>
  <c r="M3445" i="23"/>
  <c r="M3446" i="23"/>
  <c r="M3447" i="23"/>
  <c r="M3448" i="23"/>
  <c r="M3449" i="23"/>
  <c r="M3450" i="23"/>
  <c r="M3451" i="23"/>
  <c r="M3452" i="23"/>
  <c r="M3453" i="23"/>
  <c r="M3454" i="23"/>
  <c r="M3455" i="23"/>
  <c r="M3456" i="23"/>
  <c r="M3457" i="23"/>
  <c r="M3458" i="23"/>
  <c r="M3459" i="23"/>
  <c r="M3460" i="23"/>
  <c r="M3461" i="23"/>
  <c r="M3462" i="23"/>
  <c r="M3463" i="23"/>
  <c r="M3464" i="23"/>
  <c r="M3465" i="23"/>
  <c r="M3466" i="23"/>
  <c r="M3467" i="23"/>
  <c r="M3468" i="23"/>
  <c r="M3469" i="23"/>
  <c r="M3470" i="23"/>
  <c r="M3471" i="23"/>
  <c r="M3472" i="23"/>
  <c r="M3473" i="23"/>
  <c r="M3474" i="23"/>
  <c r="M3475" i="23"/>
  <c r="M3476" i="23"/>
  <c r="M3477" i="23"/>
  <c r="M3478" i="23"/>
  <c r="M3479" i="23"/>
  <c r="M3480" i="23"/>
  <c r="M3481" i="23"/>
  <c r="M3482" i="23"/>
  <c r="M3483" i="23"/>
  <c r="M3484" i="23"/>
  <c r="M3485" i="23"/>
  <c r="M3486" i="23"/>
  <c r="M3487" i="23"/>
  <c r="M3488" i="23"/>
  <c r="M3489" i="23"/>
  <c r="M3490" i="23"/>
  <c r="M3491" i="23"/>
  <c r="M3492" i="23"/>
  <c r="M3493" i="23"/>
  <c r="M3494" i="23"/>
  <c r="M3495" i="23"/>
  <c r="M3496" i="23"/>
  <c r="M3497" i="23"/>
  <c r="M3498" i="23"/>
  <c r="M3499" i="23"/>
  <c r="M3500" i="23"/>
  <c r="M3501" i="23"/>
  <c r="M3502" i="23"/>
  <c r="M3503" i="23"/>
  <c r="M3504" i="23"/>
  <c r="M3505" i="23"/>
  <c r="M3506" i="23"/>
  <c r="M3507" i="23"/>
  <c r="M3508" i="23"/>
  <c r="M3509" i="23"/>
  <c r="M3510" i="23"/>
  <c r="M3511" i="23"/>
  <c r="M3512" i="23"/>
  <c r="M3513" i="23"/>
  <c r="M3514" i="23"/>
  <c r="M3515" i="23"/>
  <c r="M3516" i="23"/>
  <c r="M3517" i="23"/>
  <c r="M3518" i="23"/>
  <c r="M3519" i="23"/>
  <c r="M3520" i="23"/>
  <c r="M3521" i="23"/>
  <c r="M3522" i="23"/>
  <c r="M3523" i="23"/>
  <c r="M3524" i="23"/>
  <c r="M3525" i="23"/>
  <c r="M3526" i="23"/>
  <c r="M3527" i="23"/>
  <c r="M3528" i="23"/>
  <c r="M3529" i="23"/>
  <c r="M3530" i="23"/>
  <c r="M3531" i="23"/>
  <c r="M3532" i="23"/>
  <c r="M3533" i="23"/>
  <c r="M3534" i="23"/>
  <c r="M3535" i="23"/>
  <c r="M3536" i="23"/>
  <c r="M3537" i="23"/>
  <c r="M3538" i="23"/>
  <c r="M3539" i="23"/>
  <c r="M3540" i="23"/>
  <c r="M3541" i="23"/>
  <c r="M3542" i="23"/>
  <c r="M3543" i="23"/>
  <c r="M3544" i="23"/>
  <c r="M3545" i="23"/>
  <c r="M3546" i="23"/>
  <c r="M3547" i="23"/>
  <c r="M3548" i="23"/>
  <c r="M3549" i="23"/>
  <c r="M3550" i="23"/>
  <c r="M3551" i="23"/>
  <c r="M3552" i="23"/>
  <c r="M3553" i="23"/>
  <c r="M3554" i="23"/>
  <c r="M3555" i="23"/>
  <c r="M3556" i="23"/>
  <c r="M3557" i="23"/>
  <c r="M3558" i="23"/>
  <c r="M3559" i="23"/>
  <c r="M3560" i="23"/>
  <c r="M3561" i="23"/>
  <c r="M3562" i="23"/>
  <c r="M3563" i="23"/>
  <c r="M3564" i="23"/>
  <c r="M3565" i="23"/>
  <c r="M3566" i="23"/>
  <c r="M3567" i="23"/>
  <c r="M3568" i="23"/>
  <c r="M3569" i="23"/>
  <c r="M3570" i="23"/>
  <c r="M3571" i="23"/>
  <c r="M3572" i="23"/>
  <c r="M3573" i="23"/>
  <c r="M3574" i="23"/>
  <c r="M3575" i="23"/>
  <c r="M3576" i="23"/>
  <c r="M3577" i="23"/>
  <c r="M3578" i="23"/>
  <c r="M3579" i="23"/>
  <c r="M3580" i="23"/>
  <c r="M3581" i="23"/>
  <c r="M3582" i="23"/>
  <c r="M3583" i="23"/>
  <c r="M3584" i="23"/>
  <c r="M3585" i="23"/>
  <c r="M3586" i="23"/>
  <c r="M3587" i="23"/>
  <c r="M3588" i="23"/>
  <c r="M3589" i="23"/>
  <c r="M3590" i="23"/>
  <c r="M3591" i="23"/>
  <c r="M3592" i="23"/>
  <c r="M3593" i="23"/>
  <c r="M3594" i="23"/>
  <c r="M3595" i="23"/>
  <c r="M3596" i="23"/>
  <c r="M3597" i="23"/>
  <c r="M3598" i="23"/>
  <c r="M3599" i="23"/>
  <c r="M3600" i="23"/>
  <c r="M3601" i="23"/>
  <c r="M3602" i="23"/>
  <c r="M3603" i="23"/>
  <c r="M3604" i="23"/>
  <c r="M3605" i="23"/>
  <c r="M3606" i="23"/>
  <c r="M3607" i="23"/>
  <c r="M3608" i="23"/>
  <c r="M3609" i="23"/>
  <c r="M3610" i="23"/>
  <c r="M3611" i="23"/>
  <c r="M3612" i="23"/>
  <c r="M3613" i="23"/>
  <c r="M3614" i="23"/>
  <c r="M3615" i="23"/>
  <c r="M3616" i="23"/>
  <c r="M3617" i="23"/>
  <c r="M3618" i="23"/>
  <c r="M3619" i="23"/>
  <c r="M3620" i="23"/>
  <c r="M3621" i="23"/>
  <c r="M3622" i="23"/>
  <c r="M3623" i="23"/>
  <c r="M3624" i="23"/>
  <c r="M3625" i="23"/>
  <c r="M3626" i="23"/>
  <c r="M3627" i="23"/>
  <c r="M3628" i="23"/>
  <c r="M3629" i="23"/>
  <c r="M3630" i="23"/>
  <c r="M3631" i="23"/>
  <c r="M3632" i="23"/>
  <c r="M3633" i="23"/>
  <c r="M3634" i="23"/>
  <c r="M3635" i="23"/>
  <c r="M3636" i="23"/>
  <c r="M3637" i="23"/>
  <c r="M3638" i="23"/>
  <c r="M3639" i="23"/>
  <c r="M3640" i="23"/>
  <c r="M3641" i="23"/>
  <c r="M3642" i="23"/>
  <c r="M3643" i="23"/>
  <c r="M3644" i="23"/>
  <c r="M3645" i="23"/>
  <c r="M3646" i="23"/>
  <c r="M3647" i="23"/>
  <c r="M3648" i="23"/>
  <c r="M3649" i="23"/>
  <c r="M3650" i="23"/>
  <c r="M3651" i="23"/>
  <c r="M3652" i="23"/>
  <c r="M3653" i="23"/>
  <c r="M3654" i="23"/>
  <c r="M3655" i="23"/>
  <c r="M3656" i="23"/>
  <c r="M3657" i="23"/>
  <c r="M3658" i="23"/>
  <c r="M3659" i="23"/>
  <c r="M3660" i="23"/>
  <c r="M3661" i="23"/>
  <c r="M3662" i="23"/>
  <c r="M3663" i="23"/>
  <c r="M3664" i="23"/>
  <c r="M3665" i="23"/>
  <c r="M3666" i="23"/>
  <c r="M3667" i="23"/>
  <c r="M3668" i="23"/>
  <c r="M3669" i="23"/>
  <c r="M3670" i="23"/>
  <c r="M3671" i="23"/>
  <c r="M3672" i="23"/>
  <c r="M3673" i="23"/>
  <c r="M3674" i="23"/>
  <c r="M3675" i="23"/>
  <c r="M3676" i="23"/>
  <c r="M3677" i="23"/>
  <c r="M3678" i="23"/>
  <c r="M3679" i="23"/>
  <c r="M3680" i="23"/>
  <c r="M3681" i="23"/>
  <c r="M3682" i="23"/>
  <c r="M3683" i="23"/>
  <c r="M3684" i="23"/>
  <c r="M3685" i="23"/>
  <c r="M3686" i="23"/>
  <c r="M3687" i="23"/>
  <c r="M3688" i="23"/>
  <c r="M3689" i="23"/>
  <c r="M3690" i="23"/>
  <c r="M3691" i="23"/>
  <c r="M3692" i="23"/>
  <c r="M3693" i="23"/>
  <c r="M3694" i="23"/>
  <c r="M3695" i="23"/>
  <c r="M3696" i="23"/>
  <c r="M3697" i="23"/>
  <c r="M3698" i="23"/>
  <c r="M3699" i="23"/>
  <c r="M3700" i="23"/>
  <c r="M3701" i="23"/>
  <c r="M3702" i="23"/>
  <c r="M3703" i="23"/>
  <c r="M3704" i="23"/>
  <c r="M3705" i="23"/>
  <c r="M3706" i="23"/>
  <c r="M3707" i="23"/>
  <c r="M3708" i="23"/>
  <c r="M3709" i="23"/>
  <c r="M3710" i="23"/>
  <c r="M3711" i="23"/>
  <c r="M3712" i="23"/>
  <c r="M3713" i="23"/>
  <c r="M3714" i="23"/>
  <c r="M3715" i="23"/>
  <c r="M3716" i="23"/>
  <c r="M3717" i="23"/>
  <c r="M3718" i="23"/>
  <c r="M3719" i="23"/>
  <c r="M3720" i="23"/>
  <c r="M3721" i="23"/>
  <c r="M3722" i="23"/>
  <c r="M3723" i="23"/>
  <c r="M3724" i="23"/>
  <c r="M3725" i="23"/>
  <c r="M3726" i="23"/>
  <c r="M3727" i="23"/>
  <c r="M3728" i="23"/>
  <c r="M3729" i="23"/>
  <c r="M3730" i="23"/>
  <c r="M3731" i="23"/>
  <c r="M3732" i="23"/>
  <c r="M3733" i="23"/>
  <c r="M3734" i="23"/>
  <c r="M3735" i="23"/>
  <c r="M3736" i="23"/>
  <c r="M3737" i="23"/>
  <c r="M3738" i="23"/>
  <c r="M3739" i="23"/>
  <c r="M3740" i="23"/>
  <c r="M3741" i="23"/>
  <c r="M3742" i="23"/>
  <c r="M3743" i="23"/>
  <c r="M3744" i="23"/>
  <c r="M3745" i="23"/>
  <c r="M3746" i="23"/>
  <c r="M3747" i="23"/>
  <c r="M3748" i="23"/>
  <c r="M3749" i="23"/>
  <c r="M3750" i="23"/>
  <c r="M3751" i="23"/>
  <c r="M3752" i="23"/>
  <c r="M3753" i="23"/>
  <c r="M3754" i="23"/>
  <c r="M3755" i="23"/>
  <c r="M3756" i="23"/>
  <c r="M3757" i="23"/>
  <c r="M3758" i="23"/>
  <c r="M3759" i="23"/>
  <c r="M3760" i="23"/>
  <c r="M3761" i="23"/>
  <c r="M3762" i="23"/>
  <c r="M3763" i="23"/>
  <c r="M3764" i="23"/>
  <c r="M3765" i="23"/>
  <c r="M3766" i="23"/>
  <c r="M3767" i="23"/>
  <c r="M3768" i="23"/>
  <c r="M3769" i="23"/>
  <c r="M3770" i="23"/>
  <c r="M3771" i="23"/>
  <c r="M3772" i="23"/>
  <c r="M3773" i="23"/>
  <c r="M3774" i="23"/>
  <c r="M3775" i="23"/>
  <c r="M3776" i="23"/>
  <c r="M3777" i="23"/>
  <c r="M3778" i="23"/>
  <c r="M3779" i="23"/>
  <c r="M3780" i="23"/>
  <c r="M3781" i="23"/>
  <c r="M3782" i="23"/>
  <c r="M3783" i="23"/>
  <c r="M3784" i="23"/>
  <c r="M3785" i="23"/>
  <c r="M3786" i="23"/>
  <c r="M3787" i="23"/>
  <c r="M3788" i="23"/>
  <c r="M3789" i="23"/>
  <c r="M3790" i="23"/>
  <c r="M3791" i="23"/>
  <c r="M3792" i="23"/>
  <c r="M3793" i="23"/>
  <c r="M3794" i="23"/>
  <c r="M3795" i="23"/>
  <c r="M3796" i="23"/>
  <c r="M3797" i="23"/>
  <c r="M3798" i="23"/>
  <c r="M3799" i="23"/>
  <c r="M3800" i="23"/>
  <c r="M3801" i="23"/>
  <c r="M3802" i="23"/>
  <c r="M3803" i="23"/>
  <c r="M3804" i="23"/>
  <c r="M3805" i="23"/>
  <c r="M3806" i="23"/>
  <c r="M3807" i="23"/>
  <c r="M3808" i="23"/>
  <c r="M3809" i="23"/>
  <c r="M3810" i="23"/>
  <c r="M3811" i="23"/>
  <c r="M3812" i="23"/>
  <c r="M3813" i="23"/>
  <c r="M3814" i="23"/>
  <c r="M3815" i="23"/>
  <c r="M3816" i="23"/>
  <c r="M3817" i="23"/>
  <c r="M3818" i="23"/>
  <c r="M3819" i="23"/>
  <c r="M3820" i="23"/>
  <c r="M3821" i="23"/>
  <c r="M3822" i="23"/>
  <c r="M3823" i="23"/>
  <c r="M3824" i="23"/>
  <c r="M3825" i="23"/>
  <c r="M3826" i="23"/>
  <c r="M3827" i="23"/>
  <c r="M3828" i="23"/>
  <c r="M3829" i="23"/>
  <c r="M3830" i="23"/>
  <c r="M3831" i="23"/>
  <c r="M3832" i="23"/>
  <c r="M3833" i="23"/>
  <c r="M3834" i="23"/>
  <c r="M3835" i="23"/>
  <c r="M3836" i="23"/>
  <c r="M3837" i="23"/>
  <c r="M3838" i="23"/>
  <c r="M3839" i="23"/>
  <c r="M3840" i="23"/>
  <c r="M3841" i="23"/>
  <c r="M3842" i="23"/>
  <c r="M3843" i="23"/>
  <c r="M3844" i="23"/>
  <c r="M3845" i="23"/>
  <c r="M3846" i="23"/>
  <c r="M3847" i="23"/>
  <c r="M3848" i="23"/>
  <c r="M3849" i="23"/>
  <c r="M3850" i="23"/>
  <c r="M3851" i="23"/>
  <c r="M3852" i="23"/>
  <c r="M3853" i="23"/>
  <c r="M3854" i="23"/>
  <c r="M3855" i="23"/>
  <c r="M3856" i="23"/>
  <c r="M3857" i="23"/>
  <c r="M3858" i="23"/>
  <c r="M3859" i="23"/>
  <c r="M3860" i="23"/>
  <c r="M3861" i="23"/>
  <c r="M3862" i="23"/>
  <c r="M3863" i="23"/>
  <c r="M3864" i="23"/>
  <c r="M3865" i="23"/>
  <c r="M3866" i="23"/>
  <c r="M3867" i="23"/>
  <c r="M3868" i="23"/>
  <c r="M3869" i="23"/>
  <c r="M3870" i="23"/>
  <c r="M3871" i="23"/>
  <c r="M3872" i="23"/>
  <c r="M3873" i="23"/>
  <c r="M3874" i="23"/>
  <c r="M3875" i="23"/>
  <c r="M3876" i="23"/>
  <c r="M3877" i="23"/>
  <c r="M3878" i="23"/>
  <c r="M3879" i="23"/>
  <c r="M3880" i="23"/>
  <c r="M3881" i="23"/>
  <c r="M3882" i="23"/>
  <c r="M3883" i="23"/>
  <c r="M3884" i="23"/>
  <c r="M3885" i="23"/>
  <c r="M3886" i="23"/>
  <c r="M3887" i="23"/>
  <c r="M3888" i="23"/>
  <c r="M3889" i="23"/>
  <c r="M3890" i="23"/>
  <c r="M3891" i="23"/>
  <c r="M3892" i="23"/>
  <c r="M3893" i="23"/>
  <c r="M3894" i="23"/>
  <c r="M3895" i="23"/>
  <c r="M3896" i="23"/>
  <c r="M3897" i="23"/>
  <c r="M3898" i="23"/>
  <c r="M3899" i="23"/>
  <c r="M3900" i="23"/>
  <c r="M3901" i="23"/>
  <c r="M3902" i="23"/>
  <c r="M3903" i="23"/>
  <c r="M3904" i="23"/>
  <c r="M3905" i="23"/>
  <c r="M3906" i="23"/>
  <c r="M3907" i="23"/>
  <c r="M3908" i="23"/>
  <c r="M3909" i="23"/>
  <c r="M3910" i="23"/>
  <c r="M3911" i="23"/>
  <c r="M3912" i="23"/>
  <c r="M3913" i="23"/>
  <c r="M3914" i="23"/>
  <c r="M3915" i="23"/>
  <c r="M3916" i="23"/>
  <c r="M3917" i="23"/>
  <c r="M3918" i="23"/>
  <c r="M3919" i="23"/>
  <c r="M3920" i="23"/>
  <c r="M3921" i="23"/>
  <c r="M3922" i="23"/>
  <c r="M3923" i="23"/>
  <c r="M3924" i="23"/>
  <c r="M3925" i="23"/>
  <c r="M3926" i="23"/>
  <c r="M3927" i="23"/>
  <c r="M3928" i="23"/>
  <c r="M3929" i="23"/>
  <c r="M3930" i="23"/>
  <c r="M3931" i="23"/>
  <c r="M3932" i="23"/>
  <c r="M3933" i="23"/>
  <c r="M3934" i="23"/>
  <c r="M3935" i="23"/>
  <c r="M3936" i="23"/>
  <c r="M3937" i="23"/>
  <c r="M3938" i="23"/>
  <c r="M3939" i="23"/>
  <c r="M3940" i="23"/>
  <c r="M3941" i="23"/>
  <c r="M3942" i="23"/>
  <c r="M3943" i="23"/>
  <c r="M3944" i="23"/>
  <c r="M3945" i="23"/>
  <c r="M3946" i="23"/>
  <c r="M3947" i="23"/>
  <c r="M3948" i="23"/>
  <c r="M3949" i="23"/>
  <c r="M3950" i="23"/>
  <c r="M3951" i="23"/>
  <c r="M3952" i="23"/>
  <c r="M3953" i="23"/>
  <c r="M3954" i="23"/>
  <c r="M3955" i="23"/>
  <c r="M3956" i="23"/>
  <c r="M3957" i="23"/>
  <c r="M3958" i="23"/>
  <c r="M3959" i="23"/>
  <c r="M3960" i="23"/>
  <c r="M3961" i="23"/>
  <c r="M3962" i="23"/>
  <c r="M3963" i="23"/>
  <c r="M3964" i="23"/>
  <c r="M3965" i="23"/>
  <c r="M3966" i="23"/>
  <c r="M3967" i="23"/>
  <c r="M3968" i="23"/>
  <c r="M3969" i="23"/>
  <c r="M3970" i="23"/>
  <c r="M3971" i="23"/>
  <c r="M3972" i="23"/>
  <c r="M3973" i="23"/>
  <c r="M3974" i="23"/>
  <c r="M3975" i="23"/>
  <c r="M3976" i="23"/>
  <c r="M3977" i="23"/>
  <c r="M3978" i="23"/>
  <c r="M3979" i="23"/>
  <c r="M3980" i="23"/>
  <c r="M3981" i="23"/>
  <c r="M3982" i="23"/>
  <c r="M3983" i="23"/>
  <c r="M3984" i="23"/>
  <c r="M3985" i="23"/>
  <c r="M3986" i="23"/>
  <c r="M3987" i="23"/>
  <c r="M3988" i="23"/>
  <c r="M3989" i="23"/>
  <c r="M3990" i="23"/>
  <c r="M3991" i="23"/>
  <c r="M3992" i="23"/>
  <c r="M3993" i="23"/>
  <c r="M3994" i="23"/>
  <c r="M3995" i="23"/>
  <c r="M3996" i="23"/>
  <c r="M3997" i="23"/>
  <c r="M3998" i="23"/>
  <c r="M3999" i="23"/>
  <c r="M4000" i="23"/>
  <c r="M4001" i="23"/>
  <c r="M4002" i="23"/>
  <c r="M4003" i="23"/>
  <c r="M4004" i="23"/>
  <c r="M4005" i="23"/>
  <c r="M4006" i="23"/>
  <c r="M4007" i="23"/>
  <c r="M4008" i="23"/>
  <c r="M4009" i="23"/>
  <c r="M4010" i="23"/>
  <c r="M4011" i="23"/>
  <c r="M4012" i="23"/>
  <c r="M4013" i="23"/>
  <c r="M4014" i="23"/>
  <c r="M4015" i="23"/>
  <c r="M4016" i="23"/>
  <c r="M4017" i="23"/>
  <c r="M4018" i="23"/>
  <c r="M4019" i="23"/>
  <c r="M4020" i="23"/>
  <c r="M4021" i="23"/>
  <c r="M4022" i="23"/>
  <c r="M4023" i="23"/>
  <c r="M4024" i="23"/>
  <c r="M4025" i="23"/>
  <c r="M4026" i="23"/>
  <c r="M4027" i="23"/>
  <c r="M4028" i="23"/>
  <c r="M4029" i="23"/>
  <c r="M4030" i="23"/>
  <c r="M4031" i="23"/>
  <c r="M4032" i="23"/>
  <c r="M4033" i="23"/>
  <c r="M4034" i="23"/>
  <c r="M4035" i="23"/>
  <c r="M4036" i="23"/>
  <c r="M4037" i="23"/>
  <c r="M4038" i="23"/>
  <c r="M4039" i="23"/>
  <c r="M4040" i="23"/>
  <c r="M4041" i="23"/>
  <c r="M4042" i="23"/>
  <c r="M4043" i="23"/>
  <c r="M4044" i="23"/>
  <c r="M4045" i="23"/>
  <c r="M4046" i="23"/>
  <c r="M4047" i="23"/>
  <c r="M4048" i="23"/>
  <c r="M4049" i="23"/>
  <c r="M4050" i="23"/>
  <c r="M4051" i="23"/>
  <c r="M4052" i="23"/>
  <c r="M4053" i="23"/>
  <c r="M4054" i="23"/>
  <c r="M4055" i="23"/>
  <c r="M4056" i="23"/>
  <c r="M4057" i="23"/>
  <c r="M4058" i="23"/>
  <c r="M4059" i="23"/>
  <c r="M4060" i="23"/>
  <c r="M4061" i="23"/>
  <c r="M4062" i="23"/>
  <c r="M4063" i="23"/>
  <c r="M4064" i="23"/>
  <c r="M4065" i="23"/>
  <c r="M4066" i="23"/>
  <c r="M4067" i="23"/>
  <c r="M4068" i="23"/>
  <c r="M4069" i="23"/>
  <c r="M4070" i="23"/>
  <c r="M4071" i="23"/>
  <c r="M4072" i="23"/>
  <c r="M4073" i="23"/>
  <c r="M4074" i="23"/>
  <c r="M4075" i="23"/>
  <c r="M4076" i="23"/>
  <c r="M4077" i="23"/>
  <c r="M4078" i="23"/>
  <c r="M4079" i="23"/>
  <c r="M4080" i="23"/>
  <c r="M4081" i="23"/>
  <c r="M4082" i="23"/>
  <c r="M4083" i="23"/>
  <c r="M4084" i="23"/>
  <c r="M4085" i="23"/>
  <c r="M4086" i="23"/>
  <c r="M4087" i="23"/>
  <c r="M4088" i="23"/>
  <c r="M4089" i="23"/>
  <c r="M4090" i="23"/>
  <c r="M4091" i="23"/>
  <c r="M4092" i="23"/>
  <c r="M4093" i="23"/>
  <c r="M4094" i="23"/>
  <c r="M4095" i="23"/>
  <c r="M4096" i="23"/>
  <c r="M4097" i="23"/>
  <c r="M4098" i="23"/>
  <c r="M4099" i="23"/>
  <c r="M4100" i="23"/>
  <c r="M4101" i="23"/>
  <c r="M4102" i="23"/>
  <c r="M4103" i="23"/>
  <c r="M4104" i="23"/>
  <c r="M4105" i="23"/>
  <c r="M4106" i="23"/>
  <c r="M4107" i="23"/>
  <c r="M4108" i="23"/>
  <c r="M4109" i="23"/>
  <c r="M4110" i="23"/>
  <c r="M4111" i="23"/>
  <c r="M4112" i="23"/>
  <c r="M4113" i="23"/>
  <c r="M4114" i="23"/>
  <c r="M4115" i="23"/>
  <c r="M4116" i="23"/>
  <c r="M4117" i="23"/>
  <c r="M4118" i="23"/>
  <c r="M4119" i="23"/>
  <c r="M4120" i="23"/>
  <c r="M4121" i="23"/>
  <c r="M4122" i="23"/>
  <c r="M4123" i="23"/>
  <c r="M4124" i="23"/>
  <c r="M4125" i="23"/>
  <c r="M4126" i="23"/>
  <c r="M4127" i="23"/>
  <c r="M4128" i="23"/>
  <c r="M4129" i="23"/>
  <c r="M4130" i="23"/>
  <c r="M4131" i="23"/>
  <c r="M4132" i="23"/>
  <c r="M4133" i="23"/>
  <c r="M4134" i="23"/>
  <c r="M4135" i="23"/>
  <c r="M4136" i="23"/>
  <c r="M4137" i="23"/>
  <c r="M4138" i="23"/>
  <c r="M4139" i="23"/>
  <c r="M4140" i="23"/>
  <c r="M4141" i="23"/>
  <c r="M4142" i="23"/>
  <c r="M4143" i="23"/>
  <c r="M4144" i="23"/>
  <c r="M4145" i="23"/>
  <c r="M4146" i="23"/>
  <c r="M4147" i="23"/>
  <c r="M4148" i="23"/>
  <c r="M4149" i="23"/>
  <c r="M4150" i="23"/>
  <c r="M4151" i="23"/>
  <c r="M4152" i="23"/>
  <c r="M4153" i="23"/>
  <c r="M4154" i="23"/>
  <c r="M4155" i="23"/>
  <c r="M4156" i="23"/>
  <c r="M4157" i="23"/>
  <c r="M4158" i="23"/>
  <c r="M4159" i="23"/>
  <c r="M4160" i="23"/>
  <c r="M4161" i="23"/>
  <c r="M4162" i="23"/>
  <c r="M4163" i="23"/>
  <c r="M4164" i="23"/>
  <c r="M4165" i="23"/>
  <c r="M4166" i="23"/>
  <c r="M4167" i="23"/>
  <c r="M4168" i="23"/>
  <c r="M4169" i="23"/>
  <c r="M4170" i="23"/>
  <c r="M4171" i="23"/>
  <c r="M4172" i="23"/>
  <c r="M4173" i="23"/>
  <c r="M4174" i="23"/>
  <c r="M4175" i="23"/>
  <c r="M4176" i="23"/>
  <c r="M4177" i="23"/>
  <c r="M4178" i="23"/>
  <c r="M4179" i="23"/>
  <c r="M4180" i="23"/>
  <c r="M4181" i="23"/>
  <c r="M4182" i="23"/>
  <c r="M4183" i="23"/>
  <c r="M4184" i="23"/>
  <c r="M4185" i="23"/>
  <c r="M4186" i="23"/>
  <c r="M4187" i="23"/>
  <c r="M4188" i="23"/>
  <c r="M4189" i="23"/>
  <c r="M4190" i="23"/>
  <c r="M4191" i="23"/>
  <c r="M4192" i="23"/>
  <c r="M4193" i="23"/>
  <c r="M4194" i="23"/>
  <c r="M4195" i="23"/>
  <c r="M4196" i="23"/>
  <c r="M4197" i="23"/>
  <c r="M4198" i="23"/>
  <c r="M4199" i="23"/>
  <c r="M4200" i="23"/>
  <c r="M4201" i="23"/>
  <c r="M4202" i="23"/>
  <c r="M4203" i="23"/>
  <c r="M4204" i="23"/>
  <c r="M4205" i="23"/>
  <c r="M4206" i="23"/>
  <c r="M4207" i="23"/>
  <c r="M4208" i="23"/>
  <c r="M4209" i="23"/>
  <c r="M4210" i="23"/>
  <c r="M4211" i="23"/>
  <c r="M4212" i="23"/>
  <c r="M4213" i="23"/>
  <c r="M4214" i="23"/>
  <c r="M4215" i="23"/>
  <c r="M4216" i="23"/>
  <c r="M4217" i="23"/>
  <c r="M4218" i="23"/>
  <c r="M4219" i="23"/>
  <c r="M4220" i="23"/>
  <c r="M4221" i="23"/>
  <c r="M4222" i="23"/>
  <c r="M4223" i="23"/>
  <c r="M4224" i="23"/>
  <c r="M4225" i="23"/>
  <c r="M4226" i="23"/>
  <c r="M4227" i="23"/>
  <c r="M4228" i="23"/>
  <c r="M4229" i="23"/>
  <c r="M4230" i="23"/>
  <c r="M4231" i="23"/>
  <c r="M4232" i="23"/>
  <c r="M4233" i="23"/>
  <c r="M4234" i="23"/>
  <c r="M4235" i="23"/>
  <c r="M4236" i="23"/>
  <c r="M4237" i="23"/>
  <c r="M4238" i="23"/>
  <c r="M4239" i="23"/>
  <c r="M4240" i="23"/>
  <c r="M4241" i="23"/>
  <c r="M4242" i="23"/>
  <c r="M4243" i="23"/>
  <c r="M4244" i="23"/>
  <c r="M4245" i="23"/>
  <c r="M4246" i="23"/>
  <c r="M4247" i="23"/>
  <c r="M4248" i="23"/>
  <c r="M4249" i="23"/>
  <c r="M4250" i="23"/>
  <c r="M4251" i="23"/>
  <c r="M4252" i="23"/>
  <c r="M4253" i="23"/>
  <c r="M4254" i="23"/>
  <c r="M4255" i="23"/>
  <c r="M4256" i="23"/>
  <c r="M4257" i="23"/>
  <c r="M4258" i="23"/>
  <c r="M4259" i="23"/>
  <c r="M4260" i="23"/>
  <c r="M4261" i="23"/>
  <c r="M4262" i="23"/>
  <c r="M4263" i="23"/>
  <c r="M4264" i="23"/>
  <c r="M4265" i="23"/>
  <c r="M4266" i="23"/>
  <c r="M4267" i="23"/>
  <c r="M4268" i="23"/>
  <c r="M4269" i="23"/>
  <c r="M4270" i="23"/>
  <c r="M4271" i="23"/>
  <c r="M4272" i="23"/>
  <c r="M4273" i="23"/>
  <c r="M4274" i="23"/>
  <c r="M4275" i="23"/>
  <c r="M4276" i="23"/>
  <c r="M4277" i="23"/>
  <c r="M4278" i="23"/>
  <c r="M4279" i="23"/>
  <c r="M4280" i="23"/>
  <c r="M4281" i="23"/>
  <c r="M4282" i="23"/>
  <c r="M4283" i="23"/>
  <c r="M4284" i="23"/>
  <c r="M4285" i="23"/>
  <c r="M4286" i="23"/>
  <c r="M4287" i="23"/>
  <c r="M4288" i="23"/>
  <c r="M4289" i="23"/>
  <c r="M4290" i="23"/>
  <c r="M4291" i="23"/>
  <c r="M4292" i="23"/>
  <c r="M4293" i="23"/>
  <c r="M4294" i="23"/>
  <c r="M4295" i="23"/>
  <c r="M4296" i="23"/>
  <c r="M4297" i="23"/>
  <c r="M4298" i="23"/>
  <c r="M4299" i="23"/>
  <c r="M4300" i="23"/>
  <c r="M4301" i="23"/>
  <c r="M4302" i="23"/>
  <c r="M4303" i="23"/>
  <c r="M4304" i="23"/>
  <c r="M4305" i="23"/>
  <c r="M4306" i="23"/>
  <c r="M4307" i="23"/>
  <c r="M4308" i="23"/>
  <c r="M4309" i="23"/>
  <c r="M4310" i="23"/>
  <c r="M4311" i="23"/>
  <c r="M4312" i="23"/>
  <c r="M4313" i="23"/>
  <c r="M4314" i="23"/>
  <c r="M4315" i="23"/>
  <c r="M4316" i="23"/>
  <c r="M4317" i="23"/>
  <c r="M4318" i="23"/>
  <c r="M4319" i="23"/>
  <c r="M4320" i="23"/>
  <c r="M4321" i="23"/>
  <c r="M4322" i="23"/>
  <c r="M4323" i="23"/>
  <c r="M4324" i="23"/>
  <c r="M4325" i="23"/>
  <c r="M4326" i="23"/>
  <c r="M4327" i="23"/>
  <c r="M4328" i="23"/>
  <c r="M4329" i="23"/>
  <c r="M4330" i="23"/>
  <c r="M4331" i="23"/>
  <c r="M4332" i="23"/>
  <c r="M4333" i="23"/>
  <c r="M4334" i="23"/>
  <c r="M4335" i="23"/>
  <c r="M4336" i="23"/>
  <c r="M4337" i="23"/>
  <c r="M4338" i="23"/>
  <c r="M4339" i="23"/>
  <c r="M4340" i="23"/>
  <c r="M4341" i="23"/>
  <c r="M4342" i="23"/>
  <c r="M4343" i="23"/>
  <c r="M4344" i="23"/>
  <c r="M4345" i="23"/>
  <c r="M4346" i="23"/>
  <c r="M4347" i="23"/>
  <c r="M4348" i="23"/>
  <c r="M4349" i="23"/>
  <c r="M4350" i="23"/>
  <c r="M4351" i="23"/>
  <c r="M4352" i="23"/>
  <c r="M4353" i="23"/>
  <c r="M4354" i="23"/>
  <c r="M4355" i="23"/>
  <c r="M4356" i="23"/>
  <c r="M4357" i="23"/>
  <c r="M4358" i="23"/>
  <c r="M4359" i="23"/>
  <c r="M4360" i="23"/>
  <c r="M4361" i="23"/>
  <c r="M4362" i="23"/>
  <c r="M4363" i="23"/>
  <c r="M4364" i="23"/>
  <c r="M4365" i="23"/>
  <c r="M4366" i="23"/>
  <c r="M4367" i="23"/>
  <c r="M4368" i="23"/>
  <c r="M4369" i="23"/>
  <c r="M4370" i="23"/>
  <c r="M4371" i="23"/>
  <c r="M4372" i="23"/>
  <c r="M4373" i="23"/>
  <c r="M4374" i="23"/>
  <c r="M4375" i="23"/>
  <c r="M4376" i="23"/>
  <c r="M4377" i="23"/>
  <c r="M4378" i="23"/>
  <c r="M4379" i="23"/>
  <c r="M4380" i="23"/>
  <c r="M4381" i="23"/>
  <c r="M4382" i="23"/>
  <c r="M4383" i="23"/>
  <c r="M4384" i="23"/>
  <c r="M4385" i="23"/>
  <c r="M4386" i="23"/>
  <c r="M4387" i="23"/>
  <c r="M4388" i="23"/>
  <c r="M4389" i="23"/>
  <c r="M4390" i="23"/>
  <c r="M4391" i="23"/>
  <c r="M4392" i="23"/>
  <c r="M4393" i="23"/>
  <c r="M4394" i="23"/>
  <c r="M4395" i="23"/>
  <c r="M4396" i="23"/>
  <c r="M4397" i="23"/>
  <c r="M4398" i="23"/>
  <c r="M4399" i="23"/>
  <c r="M4400" i="23"/>
  <c r="M4401" i="23"/>
  <c r="M4402" i="23"/>
  <c r="M4403" i="23"/>
  <c r="M4404" i="23"/>
  <c r="M4405" i="23"/>
  <c r="M4406" i="23"/>
  <c r="M4407" i="23"/>
  <c r="M4408" i="23"/>
  <c r="M4409" i="23"/>
  <c r="M4410" i="23"/>
  <c r="M4411" i="23"/>
  <c r="M4412" i="23"/>
  <c r="M4413" i="23"/>
  <c r="M4414" i="23"/>
  <c r="M4415" i="23"/>
  <c r="M4416" i="23"/>
  <c r="M4417" i="23"/>
  <c r="M4418" i="23"/>
  <c r="M4419" i="23"/>
  <c r="M4420" i="23"/>
  <c r="M4421" i="23"/>
  <c r="M4422" i="23"/>
  <c r="M4423" i="23"/>
  <c r="M4424" i="23"/>
  <c r="M4425" i="23"/>
  <c r="M4426" i="23"/>
  <c r="M4427" i="23"/>
  <c r="M4428" i="23"/>
  <c r="M4429" i="23"/>
  <c r="M4430" i="23"/>
  <c r="M4431" i="23"/>
  <c r="M4432" i="23"/>
  <c r="M4433" i="23"/>
  <c r="M4434" i="23"/>
  <c r="M4435" i="23"/>
  <c r="M4436" i="23"/>
  <c r="M4437" i="23"/>
  <c r="M4438" i="23"/>
  <c r="M4439" i="23"/>
  <c r="M4440" i="23"/>
  <c r="M4441" i="23"/>
  <c r="M4442" i="23"/>
  <c r="M4443" i="23"/>
  <c r="M4444" i="23"/>
  <c r="M4445" i="23"/>
  <c r="M4446" i="23"/>
  <c r="M4447" i="23"/>
  <c r="M4448" i="23"/>
  <c r="M4449" i="23"/>
  <c r="M4450" i="23"/>
  <c r="M4451" i="23"/>
  <c r="M4452" i="23"/>
  <c r="M4453" i="23"/>
  <c r="M4454" i="23"/>
  <c r="M4455" i="23"/>
  <c r="M4456" i="23"/>
  <c r="M4457" i="23"/>
  <c r="M4458" i="23"/>
  <c r="M4459" i="23"/>
  <c r="M4460" i="23"/>
  <c r="M4461" i="23"/>
  <c r="M4462" i="23"/>
  <c r="M4463" i="23"/>
  <c r="M4464" i="23"/>
  <c r="M4465" i="23"/>
  <c r="M4466" i="23"/>
  <c r="M4467" i="23"/>
  <c r="M4468" i="23"/>
  <c r="M4469" i="23"/>
  <c r="M4470" i="23"/>
  <c r="M4471" i="23"/>
  <c r="M4472" i="23"/>
  <c r="M4473" i="23"/>
  <c r="M4474" i="23"/>
  <c r="M4475" i="23"/>
  <c r="M4476" i="23"/>
  <c r="M4477" i="23"/>
  <c r="M4478" i="23"/>
  <c r="M4479" i="23"/>
  <c r="M4480" i="23"/>
  <c r="M4481" i="23"/>
  <c r="M4482" i="23"/>
  <c r="M4483" i="23"/>
  <c r="M4484" i="23"/>
  <c r="M4485" i="23"/>
  <c r="M4486" i="23"/>
  <c r="M4487" i="23"/>
  <c r="M4488" i="23"/>
  <c r="M4489" i="23"/>
  <c r="M4490" i="23"/>
  <c r="M4491" i="23"/>
  <c r="M4492" i="23"/>
  <c r="M4493" i="23"/>
  <c r="M4494" i="23"/>
  <c r="M4495" i="23"/>
  <c r="M4496" i="23"/>
  <c r="M4497" i="23"/>
  <c r="M4498" i="23"/>
  <c r="M4499" i="23"/>
  <c r="M4500" i="23"/>
  <c r="M4501" i="23"/>
  <c r="M4502" i="23"/>
  <c r="M4503" i="23"/>
  <c r="M4504" i="23"/>
  <c r="M4505" i="23"/>
  <c r="M4506" i="23"/>
  <c r="M4507" i="23"/>
  <c r="M4508" i="23"/>
  <c r="M4509" i="23"/>
  <c r="M4510" i="23"/>
  <c r="M4511" i="23"/>
  <c r="M4512" i="23"/>
  <c r="M4513" i="23"/>
  <c r="M4514" i="23"/>
  <c r="M4515" i="23"/>
  <c r="M4516" i="23"/>
  <c r="M4517" i="23"/>
  <c r="M4518" i="23"/>
  <c r="M4519" i="23"/>
  <c r="M4520" i="23"/>
  <c r="M4521" i="23"/>
  <c r="M4522" i="23"/>
  <c r="M4523" i="23"/>
  <c r="M4524" i="23"/>
  <c r="M4525" i="23"/>
  <c r="M4526" i="23"/>
  <c r="M4527" i="23"/>
  <c r="M4528" i="23"/>
  <c r="M4529" i="23"/>
  <c r="M4530" i="23"/>
  <c r="M4531" i="23"/>
  <c r="M4532" i="23"/>
  <c r="M4533" i="23"/>
  <c r="M4534" i="23"/>
  <c r="M4535" i="23"/>
  <c r="M4536" i="23"/>
  <c r="M4537" i="23"/>
  <c r="M4538" i="23"/>
  <c r="M4539" i="23"/>
  <c r="M4540" i="23"/>
  <c r="M4541" i="23"/>
  <c r="M4542" i="23"/>
  <c r="M4543" i="23"/>
  <c r="M4544" i="23"/>
  <c r="M4545" i="23"/>
  <c r="M4546" i="23"/>
  <c r="M4547" i="23"/>
  <c r="M4548" i="23"/>
  <c r="M4549" i="23"/>
  <c r="M4550" i="23"/>
  <c r="M4551" i="23"/>
  <c r="M4552" i="23"/>
  <c r="M4553" i="23"/>
  <c r="M4554" i="23"/>
  <c r="M4555" i="23"/>
  <c r="M4556" i="23"/>
  <c r="M4557" i="23"/>
  <c r="M4558" i="23"/>
  <c r="M4559" i="23"/>
  <c r="M4560" i="23"/>
  <c r="M4561" i="23"/>
  <c r="M4562" i="23"/>
  <c r="M4563" i="23"/>
  <c r="M4564" i="23"/>
  <c r="M4565" i="23"/>
  <c r="M4566" i="23"/>
  <c r="M4567" i="23"/>
  <c r="M4568" i="23"/>
  <c r="M4569" i="23"/>
  <c r="M4570" i="23"/>
  <c r="M4571" i="23"/>
  <c r="M4572" i="23"/>
  <c r="M4573" i="23"/>
  <c r="M4574" i="23"/>
  <c r="M4575" i="23"/>
  <c r="M4576" i="23"/>
  <c r="M4577" i="23"/>
  <c r="M4578" i="23"/>
  <c r="M4579" i="23"/>
  <c r="M4580" i="23"/>
  <c r="M4581" i="23"/>
  <c r="M4582" i="23"/>
  <c r="M4583" i="23"/>
  <c r="M4584" i="23"/>
  <c r="M4585" i="23"/>
  <c r="M4586" i="23"/>
  <c r="M4587" i="23"/>
  <c r="M4588" i="23"/>
  <c r="M4589" i="23"/>
  <c r="M4590" i="23"/>
  <c r="M4591" i="23"/>
  <c r="M4592" i="23"/>
  <c r="M4593" i="23"/>
  <c r="M4594" i="23"/>
  <c r="M4595" i="23"/>
  <c r="M4596" i="23"/>
  <c r="M4597" i="23"/>
  <c r="M4598" i="23"/>
  <c r="M4599" i="23"/>
  <c r="M4600" i="23"/>
  <c r="M4601" i="23"/>
  <c r="M4602" i="23"/>
  <c r="M4603" i="23"/>
  <c r="M4604" i="23"/>
  <c r="M4605" i="23"/>
  <c r="M4606" i="23"/>
  <c r="M4607" i="23"/>
  <c r="M4608" i="23"/>
  <c r="M4609" i="23"/>
  <c r="M4610" i="23"/>
  <c r="M4611" i="23"/>
  <c r="M4612" i="23"/>
  <c r="M4613" i="23"/>
  <c r="M4614" i="23"/>
  <c r="M4615" i="23"/>
  <c r="M4616" i="23"/>
  <c r="M4617" i="23"/>
  <c r="M4618" i="23"/>
  <c r="M4619" i="23"/>
  <c r="M4620" i="23"/>
  <c r="M4621" i="23"/>
  <c r="M4622" i="23"/>
  <c r="M4623" i="23"/>
  <c r="M4624" i="23"/>
  <c r="M4625" i="23"/>
  <c r="M4626" i="23"/>
  <c r="M4627" i="23"/>
  <c r="M4628" i="23"/>
  <c r="M4629" i="23"/>
  <c r="M4630" i="23"/>
  <c r="M4631" i="23"/>
  <c r="M4632" i="23"/>
  <c r="M4633" i="23"/>
  <c r="M4634" i="23"/>
  <c r="M4635" i="23"/>
  <c r="M4636" i="23"/>
  <c r="M4637" i="23"/>
  <c r="M4638" i="23"/>
  <c r="M4639" i="23"/>
  <c r="M4640" i="23"/>
  <c r="M4641" i="23"/>
  <c r="M4642" i="23"/>
  <c r="M4643" i="23"/>
  <c r="M4644" i="23"/>
  <c r="M4645" i="23"/>
  <c r="M4646" i="23"/>
  <c r="M4647" i="23"/>
  <c r="M4648" i="23"/>
  <c r="M4649" i="23"/>
  <c r="M4650" i="23"/>
  <c r="M4651" i="23"/>
  <c r="M4652" i="23"/>
  <c r="M4653" i="23"/>
  <c r="M4654" i="23"/>
  <c r="M4655" i="23"/>
  <c r="M4656" i="23"/>
  <c r="M4657" i="23"/>
  <c r="M4658" i="23"/>
  <c r="M4659" i="23"/>
  <c r="M4660" i="23"/>
  <c r="M4661" i="23"/>
  <c r="M4662" i="23"/>
  <c r="M4663" i="23"/>
  <c r="M4664" i="23"/>
  <c r="M4665" i="23"/>
  <c r="M4666" i="23"/>
  <c r="M4667" i="23"/>
  <c r="M4668" i="23"/>
  <c r="M4669" i="23"/>
  <c r="M4670" i="23"/>
  <c r="M4671" i="23"/>
  <c r="M4672" i="23"/>
  <c r="M4673" i="23"/>
  <c r="M4674" i="23"/>
  <c r="M4675" i="23"/>
  <c r="M4676" i="23"/>
  <c r="M4677" i="23"/>
  <c r="M4678" i="23"/>
  <c r="M4679" i="23"/>
  <c r="M4680" i="23"/>
  <c r="M4681" i="23"/>
  <c r="M4682" i="23"/>
  <c r="M4683" i="23"/>
  <c r="M4684" i="23"/>
  <c r="M4685" i="23"/>
  <c r="M4686" i="23"/>
  <c r="M4687" i="23"/>
  <c r="M4688" i="23"/>
  <c r="M4689" i="23"/>
  <c r="M4690" i="23"/>
  <c r="M4691" i="23"/>
  <c r="M4692" i="23"/>
  <c r="M4693" i="23"/>
  <c r="M4694" i="23"/>
  <c r="M4695" i="23"/>
  <c r="M4696" i="23"/>
  <c r="M4697" i="23"/>
  <c r="M4698" i="23"/>
  <c r="M4699" i="23"/>
  <c r="M4700" i="23"/>
  <c r="M4701" i="23"/>
  <c r="M4702" i="23"/>
  <c r="M4703" i="23"/>
  <c r="M4704" i="23"/>
  <c r="M4705" i="23"/>
  <c r="M4706" i="23"/>
  <c r="M4707" i="23"/>
  <c r="M4708" i="23"/>
  <c r="M4709" i="23"/>
  <c r="M4710" i="23"/>
  <c r="M4711" i="23"/>
  <c r="M4712" i="23"/>
  <c r="M4713" i="23"/>
  <c r="M4714" i="23"/>
  <c r="M4715" i="23"/>
  <c r="M4716" i="23"/>
  <c r="M4717" i="23"/>
  <c r="M4718" i="23"/>
  <c r="M4719" i="23"/>
  <c r="M4720" i="23"/>
  <c r="M4721" i="23"/>
  <c r="M4722" i="23"/>
  <c r="M4723" i="23"/>
  <c r="M4724" i="23"/>
  <c r="M4725" i="23"/>
  <c r="M4726" i="23"/>
  <c r="M4727" i="23"/>
  <c r="M4728" i="23"/>
  <c r="M4729" i="23"/>
  <c r="M4730" i="23"/>
  <c r="M4731" i="23"/>
  <c r="M4732" i="23"/>
  <c r="M4733" i="23"/>
  <c r="M4734" i="23"/>
  <c r="M4735" i="23"/>
  <c r="M4736" i="23"/>
  <c r="M4737" i="23"/>
  <c r="M4738" i="23"/>
  <c r="M4739" i="23"/>
  <c r="M4740" i="23"/>
  <c r="M4741" i="23"/>
  <c r="M4742" i="23"/>
  <c r="M4743" i="23"/>
  <c r="M4744" i="23"/>
  <c r="M4745" i="23"/>
  <c r="M4746" i="23"/>
  <c r="M4747" i="23"/>
  <c r="M4748" i="23"/>
  <c r="M4749" i="23"/>
  <c r="M4750" i="23"/>
  <c r="M4751" i="23"/>
  <c r="M4752" i="23"/>
  <c r="M4753" i="23"/>
  <c r="M4754" i="23"/>
  <c r="M4755" i="23"/>
  <c r="M4756" i="23"/>
  <c r="M4757" i="23"/>
  <c r="M4758" i="23"/>
  <c r="M4759" i="23"/>
  <c r="M4760" i="23"/>
  <c r="M4761" i="23"/>
  <c r="M4762" i="23"/>
  <c r="M4763" i="23"/>
  <c r="M4764" i="23"/>
  <c r="M4765" i="23"/>
  <c r="M4766" i="23"/>
  <c r="M4767" i="23"/>
  <c r="M4768" i="23"/>
  <c r="M4769" i="23"/>
  <c r="M4770" i="23"/>
  <c r="M4771" i="23"/>
  <c r="M4772" i="23"/>
  <c r="M4773" i="23"/>
  <c r="M4774" i="23"/>
  <c r="M4775" i="23"/>
  <c r="M4776" i="23"/>
  <c r="M4777" i="23"/>
  <c r="M4778" i="23"/>
  <c r="M4779" i="23"/>
  <c r="M4780" i="23"/>
  <c r="M4781" i="23"/>
  <c r="M4782" i="23"/>
  <c r="M4783" i="23"/>
  <c r="M4784" i="23"/>
  <c r="M4785" i="23"/>
  <c r="M4786" i="23"/>
  <c r="M4787" i="23"/>
  <c r="M4788" i="23"/>
  <c r="M4789" i="23"/>
  <c r="M4790" i="23"/>
  <c r="M4791" i="23"/>
  <c r="M4792" i="23"/>
  <c r="M4793" i="23"/>
  <c r="M4794" i="23"/>
  <c r="M4795" i="23"/>
  <c r="M4796" i="23"/>
  <c r="M4797" i="23"/>
  <c r="M4798" i="23"/>
  <c r="M4799" i="23"/>
  <c r="M4800" i="23"/>
  <c r="M4801" i="23"/>
  <c r="M4802" i="23"/>
  <c r="M4803" i="23"/>
  <c r="M4804" i="23"/>
  <c r="M4805" i="23"/>
  <c r="M4806" i="23"/>
  <c r="M4807" i="23"/>
  <c r="M4808" i="23"/>
  <c r="M4809" i="23"/>
  <c r="M4810" i="23"/>
  <c r="M4811" i="23"/>
  <c r="M4812" i="23"/>
  <c r="M4813" i="23"/>
  <c r="M4814" i="23"/>
  <c r="M4815" i="23"/>
  <c r="M4816" i="23"/>
  <c r="M4817" i="23"/>
  <c r="M4818" i="23"/>
  <c r="M4819" i="23"/>
  <c r="M4820" i="23"/>
  <c r="M4821" i="23"/>
  <c r="M4822" i="23"/>
  <c r="M4823" i="23"/>
  <c r="M4824" i="23"/>
  <c r="M4825" i="23"/>
  <c r="M4826" i="23"/>
  <c r="M4827" i="23"/>
  <c r="M4828" i="23"/>
  <c r="M4829" i="23"/>
  <c r="M4830" i="23"/>
  <c r="M4831" i="23"/>
  <c r="M4832" i="23"/>
  <c r="M4833" i="23"/>
  <c r="M4834" i="23"/>
  <c r="M4835" i="23"/>
  <c r="M4836" i="23"/>
  <c r="M4837" i="23"/>
  <c r="M4838" i="23"/>
  <c r="M4839" i="23"/>
  <c r="M4840" i="23"/>
  <c r="M4841" i="23"/>
  <c r="M4842" i="23"/>
  <c r="M4843" i="23"/>
  <c r="M4844" i="23"/>
  <c r="M4845" i="23"/>
  <c r="M4846" i="23"/>
  <c r="M4847" i="23"/>
  <c r="M4848" i="23"/>
  <c r="M4849" i="23"/>
  <c r="M4850" i="23"/>
  <c r="M4851" i="23"/>
  <c r="M4852" i="23"/>
  <c r="M4853" i="23"/>
  <c r="M4854" i="23"/>
  <c r="M4855" i="23"/>
  <c r="M4856" i="23"/>
  <c r="M4857" i="23"/>
  <c r="M4858" i="23"/>
  <c r="M4859" i="23"/>
  <c r="M4860" i="23"/>
  <c r="M4861" i="23"/>
  <c r="M4862" i="23"/>
  <c r="M4863" i="23"/>
  <c r="M4864" i="23"/>
  <c r="M4865" i="23"/>
  <c r="M4866" i="23"/>
  <c r="M4867" i="23"/>
  <c r="M4868" i="23"/>
  <c r="M4869" i="23"/>
  <c r="M4870" i="23"/>
  <c r="M4871" i="23"/>
  <c r="M4872" i="23"/>
  <c r="M4873" i="23"/>
  <c r="M4874" i="23"/>
  <c r="M4875" i="23"/>
  <c r="M4876" i="23"/>
  <c r="M4877" i="23"/>
  <c r="M4878" i="23"/>
  <c r="M4879" i="23"/>
  <c r="M4880" i="23"/>
  <c r="M4881" i="23"/>
  <c r="M4882" i="23"/>
  <c r="M4883" i="23"/>
  <c r="M4884" i="23"/>
  <c r="M4885" i="23"/>
  <c r="M4886" i="23"/>
  <c r="M4887" i="23"/>
  <c r="M4888" i="23"/>
  <c r="M4889" i="23"/>
  <c r="M4890" i="23"/>
  <c r="M4891" i="23"/>
  <c r="M4892" i="23"/>
  <c r="M4893" i="23"/>
  <c r="M4894" i="23"/>
  <c r="M4895" i="23"/>
  <c r="M4896" i="23"/>
  <c r="M4897" i="23"/>
  <c r="M4898" i="23"/>
  <c r="M4899" i="23"/>
  <c r="M4900" i="23"/>
  <c r="M4901" i="23"/>
  <c r="M4902" i="23"/>
  <c r="M4903" i="23"/>
  <c r="M4904" i="23"/>
  <c r="M4905" i="23"/>
  <c r="M4906" i="23"/>
  <c r="M4907" i="23"/>
  <c r="M4908" i="23"/>
  <c r="M4909" i="23"/>
  <c r="M4910" i="23"/>
  <c r="M4911" i="23"/>
  <c r="M4912" i="23"/>
  <c r="M4913" i="23"/>
  <c r="M4914" i="23"/>
  <c r="M4915" i="23"/>
  <c r="M4916" i="23"/>
  <c r="M4917" i="23"/>
  <c r="M4918" i="23"/>
  <c r="M4919" i="23"/>
  <c r="M4920" i="23"/>
  <c r="M4921" i="23"/>
  <c r="M4922" i="23"/>
  <c r="M4923" i="23"/>
  <c r="M4924" i="23"/>
  <c r="M4925" i="23"/>
  <c r="M4926" i="23"/>
  <c r="M4927" i="23"/>
  <c r="M4928" i="23"/>
  <c r="M4929" i="23"/>
  <c r="M4930" i="23"/>
  <c r="M4931" i="23"/>
  <c r="M4932" i="23"/>
  <c r="M4933" i="23"/>
  <c r="M4934" i="23"/>
  <c r="M4935" i="23"/>
  <c r="M4936" i="23"/>
  <c r="M4937" i="23"/>
  <c r="M4938" i="23"/>
  <c r="M4939" i="23"/>
  <c r="M4940" i="23"/>
  <c r="M4941" i="23"/>
  <c r="M4942" i="23"/>
  <c r="M4943" i="23"/>
  <c r="M4944" i="23"/>
  <c r="M4945" i="23"/>
  <c r="M4946" i="23"/>
  <c r="M4947" i="23"/>
  <c r="M4948" i="23"/>
  <c r="M4949" i="23"/>
  <c r="M4950" i="23"/>
  <c r="M4951" i="23"/>
  <c r="M4952" i="23"/>
  <c r="M4953" i="23"/>
  <c r="M4954" i="23"/>
  <c r="M4955" i="23"/>
  <c r="M4956" i="23"/>
  <c r="M4957" i="23"/>
  <c r="M4958" i="23"/>
  <c r="M4959" i="23"/>
  <c r="M4960" i="23"/>
  <c r="M4961" i="23"/>
  <c r="M4962" i="23"/>
  <c r="M4963" i="23"/>
  <c r="M4964" i="23"/>
  <c r="M4965" i="23"/>
  <c r="M4966" i="23"/>
  <c r="M4967" i="23"/>
  <c r="M4968" i="23"/>
  <c r="M4969" i="23"/>
  <c r="M4970" i="23"/>
  <c r="M4971" i="23"/>
  <c r="M4972" i="23"/>
  <c r="M4973" i="23"/>
  <c r="M4974" i="23"/>
  <c r="M4975" i="23"/>
  <c r="M4976" i="23"/>
  <c r="M4977" i="23"/>
  <c r="M4978" i="23"/>
  <c r="M4979" i="23"/>
  <c r="M4980" i="23"/>
  <c r="M4981" i="23"/>
  <c r="M4982" i="23"/>
  <c r="M4983" i="23"/>
  <c r="M4984" i="23"/>
  <c r="M4985" i="23"/>
  <c r="M4986" i="23"/>
  <c r="M4987" i="23"/>
  <c r="M4988" i="23"/>
  <c r="M4989" i="23"/>
  <c r="M4990" i="23"/>
  <c r="M4991" i="23"/>
  <c r="M4992" i="23"/>
  <c r="M4993" i="23"/>
  <c r="M4994" i="23"/>
  <c r="M4995" i="23"/>
  <c r="M4996" i="23"/>
  <c r="M4997" i="23"/>
  <c r="M4998" i="23"/>
  <c r="M4999" i="23"/>
  <c r="M5000" i="23"/>
  <c r="M5001" i="23"/>
  <c r="M5002" i="23"/>
  <c r="M5003" i="23"/>
  <c r="M5004" i="23"/>
  <c r="M5005" i="23"/>
  <c r="M5006" i="23"/>
  <c r="M5007" i="23"/>
  <c r="M5008" i="23"/>
  <c r="M5009" i="23"/>
  <c r="M5010" i="23"/>
  <c r="M5011" i="23"/>
  <c r="M5012" i="23"/>
  <c r="M5013" i="23"/>
  <c r="M5014" i="23"/>
  <c r="M5015" i="23"/>
  <c r="M5016" i="23"/>
  <c r="M5017" i="23"/>
  <c r="M5018" i="23"/>
  <c r="M5019" i="23"/>
  <c r="M5020" i="23"/>
  <c r="M5021" i="23"/>
  <c r="M5022" i="23"/>
  <c r="M5023" i="23"/>
  <c r="M5024" i="23"/>
  <c r="M5025" i="23"/>
  <c r="M5026" i="23"/>
  <c r="M2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F1272" i="23"/>
  <c r="F1273" i="23"/>
  <c r="F1274" i="23"/>
  <c r="F1275" i="23"/>
  <c r="F1276" i="23"/>
  <c r="F1277" i="23"/>
  <c r="F1278" i="23"/>
  <c r="F1279" i="23"/>
  <c r="F1280" i="23"/>
  <c r="F1281" i="23"/>
  <c r="F1282" i="23"/>
  <c r="F1283" i="23"/>
  <c r="F1284" i="23"/>
  <c r="F1285" i="23"/>
  <c r="F1286" i="23"/>
  <c r="F1287" i="23"/>
  <c r="F1288" i="23"/>
  <c r="F1289" i="23"/>
  <c r="F1290" i="23"/>
  <c r="F1291" i="23"/>
  <c r="F1292" i="23"/>
  <c r="F1293" i="23"/>
  <c r="F1294" i="23"/>
  <c r="F1295" i="23"/>
  <c r="F1296" i="23"/>
  <c r="F1297" i="23"/>
  <c r="F1298" i="23"/>
  <c r="F1299" i="23"/>
  <c r="F1300" i="23"/>
  <c r="F1301" i="23"/>
  <c r="F1302" i="23"/>
  <c r="F1303" i="23"/>
  <c r="F1304" i="23"/>
  <c r="F1305" i="23"/>
  <c r="F1306" i="23"/>
  <c r="F1307" i="23"/>
  <c r="F1308" i="23"/>
  <c r="F1309" i="23"/>
  <c r="F1310" i="23"/>
  <c r="F1311" i="23"/>
  <c r="F1312" i="23"/>
  <c r="F1313" i="23"/>
  <c r="F1314" i="23"/>
  <c r="F1315" i="23"/>
  <c r="F1316" i="23"/>
  <c r="F1317" i="23"/>
  <c r="F1318" i="23"/>
  <c r="F1319" i="23"/>
  <c r="F1320" i="23"/>
  <c r="F1321" i="23"/>
  <c r="F1322" i="23"/>
  <c r="F1323" i="23"/>
  <c r="F1324" i="23"/>
  <c r="F1325" i="23"/>
  <c r="F1326" i="23"/>
  <c r="F1327" i="23"/>
  <c r="F1328" i="23"/>
  <c r="F1329" i="23"/>
  <c r="F1330" i="23"/>
  <c r="F1331" i="23"/>
  <c r="F1332" i="23"/>
  <c r="F1333" i="23"/>
  <c r="F1334" i="23"/>
  <c r="F1335" i="23"/>
  <c r="F1336" i="23"/>
  <c r="F1337" i="23"/>
  <c r="F1338" i="23"/>
  <c r="F1339" i="23"/>
  <c r="F1340" i="23"/>
  <c r="F1341" i="23"/>
  <c r="F1342" i="23"/>
  <c r="F1343" i="23"/>
  <c r="F1344" i="23"/>
  <c r="F1345" i="23"/>
  <c r="F1346" i="23"/>
  <c r="F1347" i="23"/>
  <c r="F1348" i="23"/>
  <c r="F1349" i="23"/>
  <c r="F1350" i="23"/>
  <c r="F1351" i="23"/>
  <c r="F1352" i="23"/>
  <c r="F1353" i="23"/>
  <c r="F1354" i="23"/>
  <c r="F1355" i="23"/>
  <c r="F1356" i="23"/>
  <c r="F1357" i="23"/>
  <c r="F1358" i="23"/>
  <c r="F1359" i="23"/>
  <c r="F1360" i="23"/>
  <c r="F1361" i="23"/>
  <c r="F1362" i="23"/>
  <c r="F1363" i="23"/>
  <c r="F1364" i="23"/>
  <c r="F1365" i="23"/>
  <c r="F1366" i="23"/>
  <c r="F1367" i="23"/>
  <c r="F1368" i="23"/>
  <c r="F1369" i="23"/>
  <c r="F1370" i="23"/>
  <c r="F1371" i="23"/>
  <c r="F1372" i="23"/>
  <c r="F1373" i="23"/>
  <c r="F1374" i="23"/>
  <c r="F1375" i="23"/>
  <c r="F1376" i="23"/>
  <c r="F1377" i="23"/>
  <c r="F1378" i="23"/>
  <c r="F1379" i="23"/>
  <c r="F1380" i="23"/>
  <c r="F1381" i="23"/>
  <c r="F1382" i="23"/>
  <c r="F1383" i="23"/>
  <c r="F1384" i="23"/>
  <c r="F1385" i="23"/>
  <c r="F1386" i="23"/>
  <c r="F1387" i="23"/>
  <c r="F1388" i="23"/>
  <c r="F1389" i="23"/>
  <c r="F1390" i="23"/>
  <c r="F1391" i="23"/>
  <c r="F1392" i="23"/>
  <c r="F1393" i="23"/>
  <c r="F1394" i="23"/>
  <c r="F1395" i="23"/>
  <c r="F1396" i="23"/>
  <c r="F1397" i="23"/>
  <c r="F1398" i="23"/>
  <c r="F1399" i="23"/>
  <c r="F1400" i="23"/>
  <c r="F1401" i="23"/>
  <c r="F1402" i="23"/>
  <c r="F1403" i="23"/>
  <c r="F1404" i="23"/>
  <c r="F1405" i="23"/>
  <c r="F1406" i="23"/>
  <c r="F1407" i="23"/>
  <c r="F1408" i="23"/>
  <c r="F1409" i="23"/>
  <c r="F1410" i="23"/>
  <c r="F1411" i="23"/>
  <c r="F1412" i="23"/>
  <c r="F1413" i="23"/>
  <c r="F1414" i="23"/>
  <c r="F1415" i="23"/>
  <c r="F1416" i="23"/>
  <c r="F1417" i="23"/>
  <c r="F1418" i="23"/>
  <c r="F1419" i="23"/>
  <c r="F1420" i="23"/>
  <c r="F1421" i="23"/>
  <c r="F1422" i="23"/>
  <c r="F1423" i="23"/>
  <c r="F1424" i="23"/>
  <c r="F1425" i="23"/>
  <c r="F1426" i="23"/>
  <c r="F1427" i="23"/>
  <c r="F1428" i="23"/>
  <c r="F1429" i="23"/>
  <c r="F1430" i="23"/>
  <c r="F1431" i="23"/>
  <c r="F1432" i="23"/>
  <c r="F1433" i="23"/>
  <c r="F1434" i="23"/>
  <c r="F1435" i="23"/>
  <c r="F1436" i="23"/>
  <c r="F1437" i="23"/>
  <c r="F1438" i="23"/>
  <c r="F1439" i="23"/>
  <c r="F1440" i="23"/>
  <c r="F1441" i="23"/>
  <c r="F1442" i="23"/>
  <c r="F1443" i="23"/>
  <c r="F1444" i="23"/>
  <c r="F1445" i="23"/>
  <c r="F1446" i="23"/>
  <c r="F1447" i="23"/>
  <c r="F1448" i="23"/>
  <c r="F1449" i="23"/>
  <c r="F1450" i="23"/>
  <c r="F1451" i="23"/>
  <c r="F1452" i="23"/>
  <c r="F1453" i="23"/>
  <c r="F1454" i="23"/>
  <c r="F1455" i="23"/>
  <c r="F1456" i="23"/>
  <c r="F1457" i="23"/>
  <c r="F1458" i="23"/>
  <c r="F1459" i="23"/>
  <c r="F1460" i="23"/>
  <c r="F1461" i="23"/>
  <c r="F1462" i="23"/>
  <c r="F1463" i="23"/>
  <c r="F1464" i="23"/>
  <c r="F1465" i="23"/>
  <c r="F1466" i="23"/>
  <c r="F1467" i="23"/>
  <c r="F1468" i="23"/>
  <c r="F1469" i="23"/>
  <c r="F1470" i="23"/>
  <c r="F1471" i="23"/>
  <c r="F1472" i="23"/>
  <c r="F1473" i="23"/>
  <c r="F1474" i="23"/>
  <c r="F1475" i="23"/>
  <c r="F1476" i="23"/>
  <c r="F1477" i="23"/>
  <c r="F1478" i="23"/>
  <c r="F1479" i="23"/>
  <c r="F1480" i="23"/>
  <c r="F1481" i="23"/>
  <c r="F1482" i="23"/>
  <c r="F1483" i="23"/>
  <c r="F1484" i="23"/>
  <c r="F1485" i="23"/>
  <c r="F1486" i="23"/>
  <c r="F1487" i="23"/>
  <c r="F1488" i="23"/>
  <c r="F1489" i="23"/>
  <c r="F1490" i="23"/>
  <c r="F1491" i="23"/>
  <c r="F1492" i="23"/>
  <c r="F1493" i="23"/>
  <c r="F1494" i="23"/>
  <c r="F1495" i="23"/>
  <c r="F1496" i="23"/>
  <c r="F1497" i="23"/>
  <c r="F1498" i="23"/>
  <c r="F1499" i="23"/>
  <c r="F1500" i="23"/>
  <c r="F1501" i="23"/>
  <c r="F1502" i="23"/>
  <c r="F1503" i="23"/>
  <c r="F1504" i="23"/>
  <c r="F1505" i="23"/>
  <c r="F1506" i="23"/>
  <c r="F1507" i="23"/>
  <c r="F1508" i="23"/>
  <c r="F1509" i="23"/>
  <c r="F1510" i="23"/>
  <c r="F1511" i="23"/>
  <c r="F1512" i="23"/>
  <c r="F1513" i="23"/>
  <c r="F1514" i="23"/>
  <c r="F1515" i="23"/>
  <c r="F1516" i="23"/>
  <c r="F1517" i="23"/>
  <c r="F1518" i="23"/>
  <c r="F1519" i="23"/>
  <c r="F1520" i="23"/>
  <c r="F1521" i="23"/>
  <c r="F1522" i="23"/>
  <c r="F1523" i="23"/>
  <c r="F1524" i="23"/>
  <c r="F1525" i="23"/>
  <c r="F1526" i="23"/>
  <c r="F1527" i="23"/>
  <c r="F1528" i="23"/>
  <c r="F1529" i="23"/>
  <c r="F1530" i="23"/>
  <c r="F1531" i="23"/>
  <c r="F1532" i="23"/>
  <c r="F1533" i="23"/>
  <c r="F1534" i="23"/>
  <c r="F1535" i="23"/>
  <c r="F1536" i="23"/>
  <c r="F1537" i="23"/>
  <c r="F1538" i="23"/>
  <c r="F1539" i="23"/>
  <c r="F1540" i="23"/>
  <c r="F1541" i="23"/>
  <c r="F1542" i="23"/>
  <c r="F1543" i="23"/>
  <c r="F1544" i="23"/>
  <c r="F1545" i="23"/>
  <c r="F1546" i="23"/>
  <c r="F1547" i="23"/>
  <c r="F1548" i="23"/>
  <c r="F1549" i="23"/>
  <c r="F1550" i="23"/>
  <c r="F1551" i="23"/>
  <c r="F1552" i="23"/>
  <c r="F1553" i="23"/>
  <c r="F1554" i="23"/>
  <c r="F1555" i="23"/>
  <c r="F1556" i="23"/>
  <c r="F1557" i="23"/>
  <c r="F1558" i="23"/>
  <c r="F1559" i="23"/>
  <c r="F1560" i="23"/>
  <c r="F1561" i="23"/>
  <c r="F1562" i="23"/>
  <c r="F1563" i="23"/>
  <c r="F1564" i="23"/>
  <c r="F1565" i="23"/>
  <c r="F1566" i="23"/>
  <c r="F1567" i="23"/>
  <c r="F1568" i="23"/>
  <c r="F1569" i="23"/>
  <c r="F1570" i="23"/>
  <c r="F1571" i="23"/>
  <c r="F1572" i="23"/>
  <c r="F1573" i="23"/>
  <c r="F1574" i="23"/>
  <c r="F1575" i="23"/>
  <c r="F1576" i="23"/>
  <c r="F1577" i="23"/>
  <c r="F1578" i="23"/>
  <c r="F1579" i="23"/>
  <c r="F1580" i="23"/>
  <c r="F1581" i="23"/>
  <c r="F1582" i="23"/>
  <c r="F1583" i="23"/>
  <c r="F1584" i="23"/>
  <c r="F1585" i="23"/>
  <c r="F1586" i="23"/>
  <c r="F1587" i="23"/>
  <c r="F1588" i="23"/>
  <c r="F1589" i="23"/>
  <c r="F1590" i="23"/>
  <c r="F1591" i="23"/>
  <c r="F1592" i="23"/>
  <c r="F1593" i="23"/>
  <c r="F1594" i="23"/>
  <c r="F1595" i="23"/>
  <c r="F1596" i="23"/>
  <c r="F1597" i="23"/>
  <c r="F1598" i="23"/>
  <c r="F1599" i="23"/>
  <c r="F1600" i="23"/>
  <c r="F1601" i="23"/>
  <c r="F1602" i="23"/>
  <c r="F1603" i="23"/>
  <c r="F1604" i="23"/>
  <c r="F1605" i="23"/>
  <c r="F1606" i="23"/>
  <c r="F1607" i="23"/>
  <c r="F1608" i="23"/>
  <c r="F1609" i="23"/>
  <c r="F1610" i="23"/>
  <c r="F1611" i="23"/>
  <c r="F1612" i="23"/>
  <c r="F1613" i="23"/>
  <c r="F1614" i="23"/>
  <c r="F1615" i="23"/>
  <c r="F1616" i="23"/>
  <c r="F1617" i="23"/>
  <c r="F1618" i="23"/>
  <c r="F1619" i="23"/>
  <c r="F1620" i="23"/>
  <c r="F1621" i="23"/>
  <c r="F1622" i="23"/>
  <c r="F1623" i="23"/>
  <c r="F1624" i="23"/>
  <c r="F1625" i="23"/>
  <c r="F1626" i="23"/>
  <c r="F1627" i="23"/>
  <c r="F1628" i="23"/>
  <c r="F1629" i="23"/>
  <c r="F1630" i="23"/>
  <c r="F1631" i="23"/>
  <c r="F1632" i="23"/>
  <c r="F1633" i="23"/>
  <c r="F1634" i="23"/>
  <c r="F1635" i="23"/>
  <c r="F1636" i="23"/>
  <c r="F1637" i="23"/>
  <c r="F1638" i="23"/>
  <c r="F1639" i="23"/>
  <c r="F1640" i="23"/>
  <c r="F1641" i="23"/>
  <c r="F1642" i="23"/>
  <c r="F1643" i="23"/>
  <c r="F1644" i="23"/>
  <c r="F1645" i="23"/>
  <c r="F1646" i="23"/>
  <c r="F1647" i="23"/>
  <c r="F1648" i="23"/>
  <c r="F1649" i="23"/>
  <c r="F1650" i="23"/>
  <c r="F1651" i="23"/>
  <c r="F1652" i="23"/>
  <c r="F1653" i="23"/>
  <c r="F1654" i="23"/>
  <c r="F1655" i="23"/>
  <c r="F1656" i="23"/>
  <c r="F1657" i="23"/>
  <c r="F1658" i="23"/>
  <c r="F1659" i="23"/>
  <c r="F1660" i="23"/>
  <c r="F1661" i="23"/>
  <c r="F1662" i="23"/>
  <c r="F1663" i="23"/>
  <c r="F1664" i="23"/>
  <c r="F1665" i="23"/>
  <c r="F1666" i="23"/>
  <c r="F1667" i="23"/>
  <c r="F1668" i="23"/>
  <c r="F1669" i="23"/>
  <c r="F1670" i="23"/>
  <c r="F1671" i="23"/>
  <c r="F1672" i="23"/>
  <c r="F1673" i="23"/>
  <c r="F1674" i="23"/>
  <c r="F1675" i="23"/>
  <c r="F1676" i="23"/>
  <c r="F1677" i="23"/>
  <c r="F1678" i="23"/>
  <c r="F1679" i="23"/>
  <c r="F1680" i="23"/>
  <c r="F1681" i="23"/>
  <c r="F1682" i="23"/>
  <c r="F1683" i="23"/>
  <c r="F1684" i="23"/>
  <c r="F1685" i="23"/>
  <c r="F1686" i="23"/>
  <c r="F1687" i="23"/>
  <c r="F1688" i="23"/>
  <c r="F1689" i="23"/>
  <c r="F1690" i="23"/>
  <c r="F1691" i="23"/>
  <c r="F1692" i="23"/>
  <c r="F1693" i="23"/>
  <c r="F1694" i="23"/>
  <c r="F1695" i="23"/>
  <c r="F1696" i="23"/>
  <c r="F1697" i="23"/>
  <c r="F1698" i="23"/>
  <c r="F1699" i="23"/>
  <c r="F1700" i="23"/>
  <c r="F1701" i="23"/>
  <c r="F1702" i="23"/>
  <c r="F1703" i="23"/>
  <c r="F1704" i="23"/>
  <c r="F1705" i="23"/>
  <c r="F1706" i="23"/>
  <c r="F1707" i="23"/>
  <c r="F1708" i="23"/>
  <c r="F1709" i="23"/>
  <c r="F1710" i="23"/>
  <c r="F1711" i="23"/>
  <c r="F1712" i="23"/>
  <c r="F1713" i="23"/>
  <c r="F1714" i="23"/>
  <c r="F1715" i="23"/>
  <c r="F1716" i="23"/>
  <c r="F1717" i="23"/>
  <c r="F1718" i="23"/>
  <c r="F1719" i="23"/>
  <c r="F1720" i="23"/>
  <c r="F1721" i="23"/>
  <c r="F1722" i="23"/>
  <c r="F1723" i="23"/>
  <c r="F1724" i="23"/>
  <c r="F1725" i="23"/>
  <c r="F1726" i="23"/>
  <c r="F1727" i="23"/>
  <c r="F1728" i="23"/>
  <c r="F1729" i="23"/>
  <c r="F1730" i="23"/>
  <c r="F1731" i="23"/>
  <c r="F1732" i="23"/>
  <c r="F1733" i="23"/>
  <c r="F1734" i="23"/>
  <c r="F1735" i="23"/>
  <c r="F1736" i="23"/>
  <c r="F1737" i="23"/>
  <c r="F1738" i="23"/>
  <c r="F1739" i="23"/>
  <c r="F1740" i="23"/>
  <c r="F1741" i="23"/>
  <c r="F1742" i="23"/>
  <c r="F1743" i="23"/>
  <c r="F1744" i="23"/>
  <c r="F1745" i="23"/>
  <c r="F1746" i="23"/>
  <c r="F1747" i="23"/>
  <c r="F1748" i="23"/>
  <c r="F1749" i="23"/>
  <c r="F1750" i="23"/>
  <c r="F1751" i="23"/>
  <c r="F1752" i="23"/>
  <c r="F1753" i="23"/>
  <c r="F1754" i="23"/>
  <c r="F1755" i="23"/>
  <c r="F1756" i="23"/>
  <c r="F1757" i="23"/>
  <c r="F1758" i="23"/>
  <c r="F1759" i="23"/>
  <c r="F1760" i="23"/>
  <c r="F1761" i="23"/>
  <c r="F1762" i="23"/>
  <c r="F1763" i="23"/>
  <c r="F1764" i="23"/>
  <c r="F1765" i="23"/>
  <c r="F1766" i="23"/>
  <c r="F1767" i="23"/>
  <c r="F1768" i="23"/>
  <c r="F1769" i="23"/>
  <c r="F1770" i="23"/>
  <c r="F1771" i="23"/>
  <c r="F1772" i="23"/>
  <c r="F1773" i="23"/>
  <c r="F1774" i="23"/>
  <c r="F1775" i="23"/>
  <c r="F1776" i="23"/>
  <c r="F1777" i="23"/>
  <c r="F1778" i="23"/>
  <c r="F1779" i="23"/>
  <c r="F1780" i="23"/>
  <c r="F1781" i="23"/>
  <c r="F1782" i="23"/>
  <c r="F1783" i="23"/>
  <c r="F1784" i="23"/>
  <c r="F1785" i="23"/>
  <c r="F1786" i="23"/>
  <c r="F1787" i="23"/>
  <c r="F1788" i="23"/>
  <c r="F1789" i="23"/>
  <c r="F1790" i="23"/>
  <c r="F1791" i="23"/>
  <c r="F1792" i="23"/>
  <c r="F1793" i="23"/>
  <c r="F1794" i="23"/>
  <c r="F1795" i="23"/>
  <c r="F1796" i="23"/>
  <c r="F1797" i="23"/>
  <c r="F1798" i="23"/>
  <c r="F1799" i="23"/>
  <c r="F1800" i="23"/>
  <c r="F1801" i="23"/>
  <c r="F1802" i="23"/>
  <c r="F1803" i="23"/>
  <c r="F1804" i="23"/>
  <c r="F1805" i="23"/>
  <c r="F1806" i="23"/>
  <c r="F1807" i="23"/>
  <c r="F1808" i="23"/>
  <c r="F1809" i="23"/>
  <c r="F1810" i="23"/>
  <c r="F1811" i="23"/>
  <c r="F1812" i="23"/>
  <c r="F1813" i="23"/>
  <c r="F1814" i="23"/>
  <c r="F1815" i="23"/>
  <c r="F1816" i="23"/>
  <c r="F1817" i="23"/>
  <c r="F1818" i="23"/>
  <c r="F1819" i="23"/>
  <c r="F1820" i="23"/>
  <c r="F1821" i="23"/>
  <c r="F1822" i="23"/>
  <c r="F1823" i="23"/>
  <c r="F1824" i="23"/>
  <c r="F1825" i="23"/>
  <c r="F1826" i="23"/>
  <c r="F1827" i="23"/>
  <c r="F1828" i="23"/>
  <c r="F1829" i="23"/>
  <c r="F1830" i="23"/>
  <c r="F1831" i="23"/>
  <c r="F1832" i="23"/>
  <c r="F1833" i="23"/>
  <c r="F1834" i="23"/>
  <c r="F1835" i="23"/>
  <c r="F1836" i="23"/>
  <c r="F1837" i="23"/>
  <c r="F1838" i="23"/>
  <c r="F1839" i="23"/>
  <c r="F1840" i="23"/>
  <c r="F1841" i="23"/>
  <c r="F1842" i="23"/>
  <c r="F1843" i="23"/>
  <c r="F1844" i="23"/>
  <c r="F1845" i="23"/>
  <c r="F1846" i="23"/>
  <c r="F1847" i="23"/>
  <c r="F1848" i="23"/>
  <c r="F1849" i="23"/>
  <c r="F1850" i="23"/>
  <c r="F1851" i="23"/>
  <c r="F1852" i="23"/>
  <c r="F1853" i="23"/>
  <c r="F1854" i="23"/>
  <c r="F1855" i="23"/>
  <c r="F1856" i="23"/>
  <c r="F1857" i="23"/>
  <c r="F1858" i="23"/>
  <c r="F1859" i="23"/>
  <c r="F1860" i="23"/>
  <c r="F1861" i="23"/>
  <c r="F1862" i="23"/>
  <c r="F1863" i="23"/>
  <c r="F1864" i="23"/>
  <c r="F1865" i="23"/>
  <c r="F1866" i="23"/>
  <c r="F1867" i="23"/>
  <c r="F1868" i="23"/>
  <c r="F1869" i="23"/>
  <c r="F1870" i="23"/>
  <c r="F1871" i="23"/>
  <c r="F1872" i="23"/>
  <c r="F1873" i="23"/>
  <c r="F1874" i="23"/>
  <c r="F1875" i="23"/>
  <c r="F1876" i="23"/>
  <c r="F1877" i="23"/>
  <c r="F1878" i="23"/>
  <c r="F1879" i="23"/>
  <c r="F1880" i="23"/>
  <c r="F1881" i="23"/>
  <c r="F1882" i="23"/>
  <c r="F1883" i="23"/>
  <c r="F1884" i="23"/>
  <c r="F1885" i="23"/>
  <c r="F1886" i="23"/>
  <c r="F1887" i="23"/>
  <c r="F1888" i="23"/>
  <c r="F1889" i="23"/>
  <c r="F1890" i="23"/>
  <c r="F1891" i="23"/>
  <c r="F1892" i="23"/>
  <c r="F1893" i="23"/>
  <c r="F1894" i="23"/>
  <c r="F1895" i="23"/>
  <c r="F1896" i="23"/>
  <c r="F1897" i="23"/>
  <c r="F1898" i="23"/>
  <c r="F1899" i="23"/>
  <c r="F1900" i="23"/>
  <c r="F1901" i="23"/>
  <c r="F1902" i="23"/>
  <c r="F1903" i="23"/>
  <c r="F1904" i="23"/>
  <c r="F1905" i="23"/>
  <c r="F1906" i="23"/>
  <c r="F1907" i="23"/>
  <c r="F1908" i="23"/>
  <c r="F1909" i="23"/>
  <c r="F1910" i="23"/>
  <c r="F1911" i="23"/>
  <c r="F1912" i="23"/>
  <c r="F1913" i="23"/>
  <c r="F1914" i="23"/>
  <c r="F1915" i="23"/>
  <c r="F1916" i="23"/>
  <c r="F1917" i="23"/>
  <c r="F1918" i="23"/>
  <c r="F1919" i="23"/>
  <c r="F1920" i="23"/>
  <c r="F1921" i="23"/>
  <c r="F1922" i="23"/>
  <c r="F1923" i="23"/>
  <c r="F1924" i="23"/>
  <c r="F1925" i="23"/>
  <c r="F1926" i="23"/>
  <c r="F1927" i="23"/>
  <c r="F1928" i="23"/>
  <c r="F1929" i="23"/>
  <c r="F1930" i="23"/>
  <c r="F1931" i="23"/>
  <c r="F1932" i="23"/>
  <c r="F1933" i="23"/>
  <c r="F1934" i="23"/>
  <c r="F1935" i="23"/>
  <c r="F1936" i="23"/>
  <c r="F1937" i="23"/>
  <c r="F1938" i="23"/>
  <c r="F1939" i="23"/>
  <c r="F1940" i="23"/>
  <c r="F1941" i="23"/>
  <c r="F1942" i="23"/>
  <c r="F1943" i="23"/>
  <c r="F1944" i="23"/>
  <c r="F1945" i="23"/>
  <c r="F1946" i="23"/>
  <c r="F1947" i="23"/>
  <c r="F1948" i="23"/>
  <c r="F1949" i="23"/>
  <c r="F1950" i="23"/>
  <c r="F1951" i="23"/>
  <c r="F1952" i="23"/>
  <c r="F1953" i="23"/>
  <c r="F1954" i="23"/>
  <c r="F1955" i="23"/>
  <c r="F1956" i="23"/>
  <c r="F1957" i="23"/>
  <c r="F1958" i="23"/>
  <c r="F1959" i="23"/>
  <c r="F1960" i="23"/>
  <c r="F1961" i="23"/>
  <c r="F1962" i="23"/>
  <c r="F1963" i="23"/>
  <c r="F1964" i="23"/>
  <c r="F1965" i="23"/>
  <c r="F1966" i="23"/>
  <c r="F1967" i="23"/>
  <c r="F1968" i="23"/>
  <c r="F1969" i="23"/>
  <c r="F1970" i="23"/>
  <c r="F1971" i="23"/>
  <c r="F1972" i="23"/>
  <c r="F1973" i="23"/>
  <c r="F1974" i="23"/>
  <c r="F1975" i="23"/>
  <c r="F1976" i="23"/>
  <c r="F1977" i="23"/>
  <c r="F1978" i="23"/>
  <c r="F1979" i="23"/>
  <c r="F1980" i="23"/>
  <c r="F1981" i="23"/>
  <c r="F1982" i="23"/>
  <c r="F1983" i="23"/>
  <c r="F1984" i="23"/>
  <c r="F1985" i="23"/>
  <c r="F1986" i="23"/>
  <c r="F1987" i="23"/>
  <c r="F1988" i="23"/>
  <c r="F1989" i="23"/>
  <c r="F1990" i="23"/>
  <c r="F1991" i="23"/>
  <c r="F1992" i="23"/>
  <c r="F1993" i="23"/>
  <c r="F1994" i="23"/>
  <c r="F1995" i="23"/>
  <c r="F1996" i="23"/>
  <c r="F1997" i="23"/>
  <c r="F1998" i="23"/>
  <c r="F1999" i="23"/>
  <c r="F2000" i="23"/>
  <c r="F2001" i="23"/>
  <c r="F2002" i="23"/>
  <c r="F2003" i="23"/>
  <c r="F2004" i="23"/>
  <c r="F2005" i="23"/>
  <c r="F2006" i="23"/>
  <c r="F2007" i="23"/>
  <c r="F2008" i="23"/>
  <c r="F2009" i="23"/>
  <c r="F2010" i="23"/>
  <c r="F2011" i="23"/>
  <c r="F2012" i="23"/>
  <c r="F2013" i="23"/>
  <c r="F2014" i="23"/>
  <c r="F2015" i="23"/>
  <c r="F2016" i="23"/>
  <c r="F2017" i="23"/>
  <c r="F2018" i="23"/>
  <c r="F2019" i="23"/>
  <c r="F2020" i="23"/>
  <c r="F2021" i="23"/>
  <c r="F2022" i="23"/>
  <c r="F2023" i="23"/>
  <c r="F2024" i="23"/>
  <c r="F2025" i="23"/>
  <c r="F2026" i="23"/>
  <c r="F2027" i="23"/>
  <c r="F2028" i="23"/>
  <c r="F2029" i="23"/>
  <c r="F2030" i="23"/>
  <c r="F2031" i="23"/>
  <c r="F2032" i="23"/>
  <c r="F2033" i="23"/>
  <c r="F2034" i="23"/>
  <c r="F2035" i="23"/>
  <c r="F2036" i="23"/>
  <c r="F2037" i="23"/>
  <c r="F2038" i="23"/>
  <c r="F2039" i="23"/>
  <c r="F2040" i="23"/>
  <c r="F2041" i="23"/>
  <c r="F2042" i="23"/>
  <c r="F2043" i="23"/>
  <c r="F2044" i="23"/>
  <c r="F2045" i="23"/>
  <c r="F2046" i="23"/>
  <c r="F2047" i="23"/>
  <c r="F2048" i="23"/>
  <c r="F2049" i="23"/>
  <c r="F2050" i="23"/>
  <c r="F2051" i="23"/>
  <c r="F2052" i="23"/>
  <c r="F2053" i="23"/>
  <c r="F2054" i="23"/>
  <c r="F2055" i="23"/>
  <c r="F2056" i="23"/>
  <c r="F2057" i="23"/>
  <c r="F2058" i="23"/>
  <c r="F2059" i="23"/>
  <c r="F2060" i="23"/>
  <c r="F2061" i="23"/>
  <c r="F2062" i="23"/>
  <c r="F2063" i="23"/>
  <c r="F2064" i="23"/>
  <c r="F2065" i="23"/>
  <c r="F2066" i="23"/>
  <c r="F2067" i="23"/>
  <c r="F2068" i="23"/>
  <c r="F2069" i="23"/>
  <c r="F2070" i="23"/>
  <c r="F2071" i="23"/>
  <c r="F2072" i="23"/>
  <c r="F2073" i="23"/>
  <c r="F2074" i="23"/>
  <c r="F2075" i="23"/>
  <c r="F2076" i="23"/>
  <c r="F2077" i="23"/>
  <c r="F2078" i="23"/>
  <c r="F2079" i="23"/>
  <c r="F2080" i="23"/>
  <c r="F2081" i="23"/>
  <c r="F2082" i="23"/>
  <c r="F2083" i="23"/>
  <c r="F2084" i="23"/>
  <c r="F2085" i="23"/>
  <c r="F2086" i="23"/>
  <c r="F2087" i="23"/>
  <c r="F2088" i="23"/>
  <c r="F2089" i="23"/>
  <c r="F2090" i="23"/>
  <c r="F2091" i="23"/>
  <c r="F2092" i="23"/>
  <c r="F2093" i="23"/>
  <c r="F2094" i="23"/>
  <c r="F2095" i="23"/>
  <c r="F2096" i="23"/>
  <c r="F2097" i="23"/>
  <c r="F2098" i="23"/>
  <c r="F2099" i="23"/>
  <c r="F2100" i="23"/>
  <c r="F2101" i="23"/>
  <c r="F2102" i="23"/>
  <c r="F2103" i="23"/>
  <c r="F2104" i="23"/>
  <c r="F2105" i="23"/>
  <c r="F2106" i="23"/>
  <c r="F2107" i="23"/>
  <c r="F2108" i="23"/>
  <c r="F2109" i="23"/>
  <c r="F2110" i="23"/>
  <c r="F2111" i="23"/>
  <c r="F2112" i="23"/>
  <c r="F2113" i="23"/>
  <c r="F2114" i="23"/>
  <c r="F2115" i="23"/>
  <c r="F2116" i="23"/>
  <c r="F2117" i="23"/>
  <c r="F2118" i="23"/>
  <c r="F2119" i="23"/>
  <c r="F2120" i="23"/>
  <c r="F2121" i="23"/>
  <c r="F2122" i="23"/>
  <c r="F2123" i="23"/>
  <c r="F2124" i="23"/>
  <c r="F2125" i="23"/>
  <c r="F2126" i="23"/>
  <c r="F2127" i="23"/>
  <c r="F2128" i="23"/>
  <c r="F2129" i="23"/>
  <c r="F2130" i="23"/>
  <c r="F2131" i="23"/>
  <c r="F2132" i="23"/>
  <c r="F2133" i="23"/>
  <c r="F2134" i="23"/>
  <c r="F2135" i="23"/>
  <c r="F2136" i="23"/>
  <c r="F2137" i="23"/>
  <c r="F2138" i="23"/>
  <c r="F2139" i="23"/>
  <c r="F2140" i="23"/>
  <c r="F2141" i="23"/>
  <c r="F2142" i="23"/>
  <c r="F2143" i="23"/>
  <c r="F2144" i="23"/>
  <c r="F2145" i="23"/>
  <c r="F2146" i="23"/>
  <c r="F2147" i="23"/>
  <c r="F2148" i="23"/>
  <c r="F2149" i="23"/>
  <c r="F2150" i="23"/>
  <c r="F2151" i="23"/>
  <c r="F2152" i="23"/>
  <c r="F2153" i="23"/>
  <c r="F2154" i="23"/>
  <c r="F2155" i="23"/>
  <c r="F2156" i="23"/>
  <c r="F2157" i="23"/>
  <c r="F2158" i="23"/>
  <c r="F2159" i="23"/>
  <c r="F2160" i="23"/>
  <c r="F2161" i="23"/>
  <c r="F2162" i="23"/>
  <c r="F2163" i="23"/>
  <c r="F2164" i="23"/>
  <c r="F2165" i="23"/>
  <c r="F2166" i="23"/>
  <c r="F2167" i="23"/>
  <c r="F2168" i="23"/>
  <c r="F2169" i="23"/>
  <c r="F2170" i="23"/>
  <c r="F2171" i="23"/>
  <c r="F2172" i="23"/>
  <c r="F2173" i="23"/>
  <c r="F2174" i="23"/>
  <c r="F2175" i="23"/>
  <c r="F2176" i="23"/>
  <c r="F2177" i="23"/>
  <c r="F2178" i="23"/>
  <c r="F2179" i="23"/>
  <c r="F2180" i="23"/>
  <c r="F2181" i="23"/>
  <c r="F2182" i="23"/>
  <c r="F2183" i="23"/>
  <c r="F2184" i="23"/>
  <c r="F2185" i="23"/>
  <c r="F2186" i="23"/>
  <c r="F2187" i="23"/>
  <c r="F2188" i="23"/>
  <c r="F2189" i="23"/>
  <c r="F2190" i="23"/>
  <c r="F2191" i="23"/>
  <c r="F2192" i="23"/>
  <c r="F2193" i="23"/>
  <c r="F2194" i="23"/>
  <c r="F2195" i="23"/>
  <c r="F2196" i="23"/>
  <c r="F2197" i="23"/>
  <c r="F2198" i="23"/>
  <c r="F2199" i="23"/>
  <c r="F2200" i="23"/>
  <c r="F2201" i="23"/>
  <c r="F2202" i="23"/>
  <c r="F2203" i="23"/>
  <c r="F2204" i="23"/>
  <c r="F2205" i="23"/>
  <c r="F2206" i="23"/>
  <c r="F2207" i="23"/>
  <c r="F2208" i="23"/>
  <c r="F2209" i="23"/>
  <c r="F2210" i="23"/>
  <c r="F2211" i="23"/>
  <c r="F2212" i="23"/>
  <c r="F2213" i="23"/>
  <c r="F2214" i="23"/>
  <c r="F2215" i="23"/>
  <c r="F2216" i="23"/>
  <c r="F2217" i="23"/>
  <c r="F2218" i="23"/>
  <c r="F2219" i="23"/>
  <c r="F2220" i="23"/>
  <c r="F2221" i="23"/>
  <c r="F2222" i="23"/>
  <c r="F2223" i="23"/>
  <c r="F2224" i="23"/>
  <c r="F2225" i="23"/>
  <c r="F2226" i="23"/>
  <c r="F2227" i="23"/>
  <c r="F2228" i="23"/>
  <c r="F2229" i="23"/>
  <c r="F2230" i="23"/>
  <c r="F2231" i="23"/>
  <c r="F2232" i="23"/>
  <c r="F2233" i="23"/>
  <c r="F2234" i="23"/>
  <c r="F2235" i="23"/>
  <c r="F2236" i="23"/>
  <c r="F2237" i="23"/>
  <c r="F2238" i="23"/>
  <c r="F2239" i="23"/>
  <c r="F2240" i="23"/>
  <c r="F2241" i="23"/>
  <c r="F2242" i="23"/>
  <c r="F2243" i="23"/>
  <c r="F2244" i="23"/>
  <c r="F2245" i="23"/>
  <c r="F2246" i="23"/>
  <c r="F2247" i="23"/>
  <c r="F2248" i="23"/>
  <c r="F2249" i="23"/>
  <c r="F2250" i="23"/>
  <c r="F2251" i="23"/>
  <c r="F2252" i="23"/>
  <c r="F2253" i="23"/>
  <c r="F2254" i="23"/>
  <c r="F2255" i="23"/>
  <c r="F2256" i="23"/>
  <c r="F2257" i="23"/>
  <c r="F2258" i="23"/>
  <c r="F2259" i="23"/>
  <c r="F2260" i="23"/>
  <c r="F2261" i="23"/>
  <c r="F2262" i="23"/>
  <c r="F2263" i="23"/>
  <c r="F2264" i="23"/>
  <c r="F2265" i="23"/>
  <c r="F2266" i="23"/>
  <c r="F2267" i="23"/>
  <c r="F2268" i="23"/>
  <c r="F2269" i="23"/>
  <c r="F2270" i="23"/>
  <c r="F2271" i="23"/>
  <c r="F2272" i="23"/>
  <c r="F2273" i="23"/>
  <c r="F2274" i="23"/>
  <c r="F2275" i="23"/>
  <c r="F2276" i="23"/>
  <c r="F2277" i="23"/>
  <c r="F2278" i="23"/>
  <c r="F2279" i="23"/>
  <c r="F2280" i="23"/>
  <c r="F2281" i="23"/>
  <c r="F2282" i="23"/>
  <c r="F2283" i="23"/>
  <c r="F2284" i="23"/>
  <c r="F2285" i="23"/>
  <c r="F2286" i="23"/>
  <c r="F2287" i="23"/>
  <c r="F2288" i="23"/>
  <c r="F2289" i="23"/>
  <c r="F2290" i="23"/>
  <c r="F2291" i="23"/>
  <c r="F2292" i="23"/>
  <c r="F2293" i="23"/>
  <c r="F2294" i="23"/>
  <c r="F2295" i="23"/>
  <c r="F2296" i="23"/>
  <c r="F2297" i="23"/>
  <c r="F2298" i="23"/>
  <c r="F2299" i="23"/>
  <c r="F2300" i="23"/>
  <c r="F2301" i="23"/>
  <c r="F2302" i="23"/>
  <c r="F2303" i="23"/>
  <c r="F2304" i="23"/>
  <c r="F2305" i="23"/>
  <c r="F2306" i="23"/>
  <c r="F2307" i="23"/>
  <c r="F2308" i="23"/>
  <c r="F2309" i="23"/>
  <c r="F2310" i="23"/>
  <c r="F2311" i="23"/>
  <c r="F2312" i="23"/>
  <c r="F2313" i="23"/>
  <c r="F2314" i="23"/>
  <c r="F2315" i="23"/>
  <c r="F2316" i="23"/>
  <c r="F2317" i="23"/>
  <c r="F2318" i="23"/>
  <c r="F2319" i="23"/>
  <c r="F2320" i="23"/>
  <c r="F2321" i="23"/>
  <c r="F2322" i="23"/>
  <c r="F2323" i="23"/>
  <c r="F2324" i="23"/>
  <c r="F2325" i="23"/>
  <c r="F2326" i="23"/>
  <c r="F2327" i="23"/>
  <c r="F2328" i="23"/>
  <c r="F2329" i="23"/>
  <c r="F2330" i="23"/>
  <c r="F2331" i="23"/>
  <c r="F2332" i="23"/>
  <c r="F2333" i="23"/>
  <c r="F2334" i="23"/>
  <c r="F2335" i="23"/>
  <c r="F2336" i="23"/>
  <c r="F2337" i="23"/>
  <c r="F2338" i="23"/>
  <c r="F2339" i="23"/>
  <c r="F2340" i="23"/>
  <c r="F2341" i="23"/>
  <c r="F2342" i="23"/>
  <c r="F2343" i="23"/>
  <c r="F2344" i="23"/>
  <c r="F2345" i="23"/>
  <c r="F2346" i="23"/>
  <c r="F2347" i="23"/>
  <c r="F2348" i="23"/>
  <c r="F2349" i="23"/>
  <c r="F2350" i="23"/>
  <c r="F2351" i="23"/>
  <c r="F2352" i="23"/>
  <c r="F2353" i="23"/>
  <c r="F2354" i="23"/>
  <c r="F2355" i="23"/>
  <c r="F2356" i="23"/>
  <c r="F2357" i="23"/>
  <c r="F2358" i="23"/>
  <c r="F2359" i="23"/>
  <c r="F2360" i="23"/>
  <c r="F2361" i="23"/>
  <c r="F2362" i="23"/>
  <c r="F2363" i="23"/>
  <c r="F2364" i="23"/>
  <c r="F2365" i="23"/>
  <c r="F2366" i="23"/>
  <c r="F2367" i="23"/>
  <c r="F2368" i="23"/>
  <c r="F2369" i="23"/>
  <c r="F2370" i="23"/>
  <c r="F2371" i="23"/>
  <c r="F2372" i="23"/>
  <c r="F2373" i="23"/>
  <c r="F2374" i="23"/>
  <c r="F2375" i="23"/>
  <c r="F2376" i="23"/>
  <c r="F2377" i="23"/>
  <c r="F2378" i="23"/>
  <c r="F2379" i="23"/>
  <c r="F2380" i="23"/>
  <c r="F2381" i="23"/>
  <c r="F2382" i="23"/>
  <c r="F2383" i="23"/>
  <c r="F2384" i="23"/>
  <c r="F2385" i="23"/>
  <c r="F2386" i="23"/>
  <c r="F2387" i="23"/>
  <c r="F2388" i="23"/>
  <c r="F2389" i="23"/>
  <c r="F2390" i="23"/>
  <c r="F2391" i="23"/>
  <c r="F2392" i="23"/>
  <c r="F2393" i="23"/>
  <c r="F2394" i="23"/>
  <c r="F2395" i="23"/>
  <c r="F2396" i="23"/>
  <c r="F2397" i="23"/>
  <c r="F2398" i="23"/>
  <c r="F2399" i="23"/>
  <c r="F2400" i="23"/>
  <c r="F2401" i="23"/>
  <c r="F2402" i="23"/>
  <c r="F2403" i="23"/>
  <c r="F2404" i="23"/>
  <c r="F2405" i="23"/>
  <c r="F2406" i="23"/>
  <c r="F2407" i="23"/>
  <c r="F2408" i="23"/>
  <c r="F2409" i="23"/>
  <c r="F2410" i="23"/>
  <c r="F2411" i="23"/>
  <c r="F2412" i="23"/>
  <c r="F2413" i="23"/>
  <c r="F2414" i="23"/>
  <c r="F2415" i="23"/>
  <c r="F2416" i="23"/>
  <c r="F2417" i="23"/>
  <c r="F2418" i="23"/>
  <c r="F2419" i="23"/>
  <c r="F2420" i="23"/>
  <c r="F2421" i="23"/>
  <c r="F2422" i="23"/>
  <c r="F2423" i="23"/>
  <c r="F2424" i="23"/>
  <c r="F2425" i="23"/>
  <c r="F2426" i="23"/>
  <c r="F2427" i="23"/>
  <c r="F2428" i="23"/>
  <c r="F2429" i="23"/>
  <c r="F2430" i="23"/>
  <c r="F2431" i="23"/>
  <c r="F2432" i="23"/>
  <c r="F2433" i="23"/>
  <c r="F2434" i="23"/>
  <c r="F2435" i="23"/>
  <c r="F2436" i="23"/>
  <c r="F2437" i="23"/>
  <c r="F2438" i="23"/>
  <c r="F2439" i="23"/>
  <c r="F2440" i="23"/>
  <c r="F2441" i="23"/>
  <c r="F2442" i="23"/>
  <c r="F2443" i="23"/>
  <c r="F2444" i="23"/>
  <c r="F2445" i="23"/>
  <c r="F2446" i="23"/>
  <c r="F2447" i="23"/>
  <c r="F2448" i="23"/>
  <c r="F2449" i="23"/>
  <c r="F2450" i="23"/>
  <c r="F2451" i="23"/>
  <c r="F2452" i="23"/>
  <c r="F2453" i="23"/>
  <c r="F2454" i="23"/>
  <c r="F2455" i="23"/>
  <c r="F2456" i="23"/>
  <c r="F2457" i="23"/>
  <c r="F2458" i="23"/>
  <c r="F2459" i="23"/>
  <c r="F2460" i="23"/>
  <c r="F2461" i="23"/>
  <c r="F2462" i="23"/>
  <c r="F2463" i="23"/>
  <c r="F2464" i="23"/>
  <c r="F2465" i="23"/>
  <c r="F2466" i="23"/>
  <c r="F2467" i="23"/>
  <c r="F2468" i="23"/>
  <c r="F2469" i="23"/>
  <c r="F2470" i="23"/>
  <c r="F2471" i="23"/>
  <c r="F2472" i="23"/>
  <c r="F2473" i="23"/>
  <c r="F2474" i="23"/>
  <c r="F2475" i="23"/>
  <c r="F2476" i="23"/>
  <c r="F2477" i="23"/>
  <c r="F2478" i="23"/>
  <c r="F2479" i="23"/>
  <c r="F2480" i="23"/>
  <c r="F2481" i="23"/>
  <c r="F2482" i="23"/>
  <c r="F2483" i="23"/>
  <c r="F2484" i="23"/>
  <c r="F2485" i="23"/>
  <c r="F2486" i="23"/>
  <c r="F2487" i="23"/>
  <c r="F2488" i="23"/>
  <c r="F2489" i="23"/>
  <c r="F2490" i="23"/>
  <c r="F2491" i="23"/>
  <c r="F2492" i="23"/>
  <c r="F2493" i="23"/>
  <c r="F2494" i="23"/>
  <c r="F2495" i="23"/>
  <c r="F2496" i="23"/>
  <c r="F2497" i="23"/>
  <c r="F2498" i="23"/>
  <c r="F2499" i="23"/>
  <c r="F2500" i="23"/>
  <c r="F2501" i="23"/>
  <c r="F2502" i="23"/>
  <c r="F2503" i="23"/>
  <c r="F2504" i="23"/>
  <c r="F2505" i="23"/>
  <c r="F2506" i="23"/>
  <c r="F2507" i="23"/>
  <c r="F2508" i="23"/>
  <c r="F2509" i="23"/>
  <c r="F2510" i="23"/>
  <c r="F2511" i="23"/>
  <c r="F2512" i="23"/>
  <c r="F2513" i="23"/>
  <c r="F2514" i="23"/>
  <c r="F2515" i="23"/>
  <c r="F2516" i="23"/>
  <c r="F2517" i="23"/>
  <c r="F2518" i="23"/>
  <c r="F2519" i="23"/>
  <c r="F2520" i="23"/>
  <c r="F2521" i="23"/>
  <c r="F2522" i="23"/>
  <c r="F2523" i="23"/>
  <c r="F2524" i="23"/>
  <c r="F2525" i="23"/>
  <c r="F2526" i="23"/>
  <c r="F2527" i="23"/>
  <c r="F2528" i="23"/>
  <c r="F2529" i="23"/>
  <c r="F2530" i="23"/>
  <c r="F2531" i="23"/>
  <c r="F2532" i="23"/>
  <c r="F2533" i="23"/>
  <c r="F2534" i="23"/>
  <c r="F2535" i="23"/>
  <c r="F2536" i="23"/>
  <c r="F2537" i="23"/>
  <c r="F2538" i="23"/>
  <c r="F2539" i="23"/>
  <c r="F2540" i="23"/>
  <c r="F2541" i="23"/>
  <c r="F2542" i="23"/>
  <c r="F2543" i="23"/>
  <c r="F2544" i="23"/>
  <c r="F2545" i="23"/>
  <c r="F2546" i="23"/>
  <c r="F2547" i="23"/>
  <c r="F2548" i="23"/>
  <c r="F2549" i="23"/>
  <c r="F2550" i="23"/>
  <c r="F2551" i="23"/>
  <c r="F2552" i="23"/>
  <c r="F2553" i="23"/>
  <c r="F2554" i="23"/>
  <c r="F2555" i="23"/>
  <c r="F2556" i="23"/>
  <c r="F2557" i="23"/>
  <c r="F2558" i="23"/>
  <c r="F2559" i="23"/>
  <c r="F2560" i="23"/>
  <c r="F2561" i="23"/>
  <c r="F2562" i="23"/>
  <c r="F2563" i="23"/>
  <c r="F2564" i="23"/>
  <c r="F2565" i="23"/>
  <c r="F2566" i="23"/>
  <c r="F2567" i="23"/>
  <c r="F2568" i="23"/>
  <c r="F2569" i="23"/>
  <c r="F2570" i="23"/>
  <c r="F2571" i="23"/>
  <c r="F2572" i="23"/>
  <c r="F2573" i="23"/>
  <c r="F2574" i="23"/>
  <c r="F2575" i="23"/>
  <c r="F2576" i="23"/>
  <c r="F2577" i="23"/>
  <c r="F2578" i="23"/>
  <c r="F2579" i="23"/>
  <c r="F2580" i="23"/>
  <c r="F2581" i="23"/>
  <c r="F2582" i="23"/>
  <c r="F2583" i="23"/>
  <c r="F2584" i="23"/>
  <c r="F2585" i="23"/>
  <c r="F2586" i="23"/>
  <c r="F2587" i="23"/>
  <c r="F2588" i="23"/>
  <c r="F2589" i="23"/>
  <c r="F2590" i="23"/>
  <c r="F2591" i="23"/>
  <c r="F2592" i="23"/>
  <c r="F2593" i="23"/>
  <c r="F2594" i="23"/>
  <c r="F2595" i="23"/>
  <c r="F2596" i="23"/>
  <c r="F2597" i="23"/>
  <c r="F2598" i="23"/>
  <c r="F2599" i="23"/>
  <c r="F2600" i="23"/>
  <c r="F2601" i="23"/>
  <c r="F2602" i="23"/>
  <c r="F2603" i="23"/>
  <c r="F2604" i="23"/>
  <c r="F2605" i="23"/>
  <c r="F2606" i="23"/>
  <c r="F2607" i="23"/>
  <c r="F2608" i="23"/>
  <c r="F2609" i="23"/>
  <c r="F2610" i="23"/>
  <c r="F2611" i="23"/>
  <c r="F2612" i="23"/>
  <c r="F2613" i="23"/>
  <c r="F2614" i="23"/>
  <c r="F2615" i="23"/>
  <c r="F2616" i="23"/>
  <c r="F2617" i="23"/>
  <c r="F2618" i="23"/>
  <c r="F2619" i="23"/>
  <c r="F2620" i="23"/>
  <c r="F2621" i="23"/>
  <c r="F2622" i="23"/>
  <c r="F2623" i="23"/>
  <c r="F2624" i="23"/>
  <c r="F2625" i="23"/>
  <c r="F2626" i="23"/>
  <c r="F2627" i="23"/>
  <c r="F2628" i="23"/>
  <c r="F2629" i="23"/>
  <c r="F2630" i="23"/>
  <c r="F2631" i="23"/>
  <c r="F2632" i="23"/>
  <c r="F2633" i="23"/>
  <c r="F2634" i="23"/>
  <c r="F2635" i="23"/>
  <c r="F2636" i="23"/>
  <c r="F2637" i="23"/>
  <c r="F2638" i="23"/>
  <c r="F2639" i="23"/>
  <c r="F2640" i="23"/>
  <c r="F2641" i="23"/>
  <c r="F2642" i="23"/>
  <c r="F2643" i="23"/>
  <c r="F2644" i="23"/>
  <c r="F2645" i="23"/>
  <c r="F2646" i="23"/>
  <c r="F2647" i="23"/>
  <c r="F2648" i="23"/>
  <c r="F2649" i="23"/>
  <c r="F2650" i="23"/>
  <c r="F2651" i="23"/>
  <c r="F2652" i="23"/>
  <c r="F2653" i="23"/>
  <c r="F2654" i="23"/>
  <c r="F2655" i="23"/>
  <c r="F2656" i="23"/>
  <c r="F2657" i="23"/>
  <c r="F2658" i="23"/>
  <c r="F2659" i="23"/>
  <c r="F2660" i="23"/>
  <c r="F2661" i="23"/>
  <c r="F2662" i="23"/>
  <c r="F2663" i="23"/>
  <c r="F2664" i="23"/>
  <c r="F2665" i="23"/>
  <c r="F2666" i="23"/>
  <c r="F2667" i="23"/>
  <c r="F2668" i="23"/>
  <c r="F2669" i="23"/>
  <c r="F2670" i="23"/>
  <c r="F2671" i="23"/>
  <c r="F2672" i="23"/>
  <c r="F2673" i="23"/>
  <c r="F2674" i="23"/>
  <c r="F2675" i="23"/>
  <c r="F2676" i="23"/>
  <c r="F2677" i="23"/>
  <c r="F2678" i="23"/>
  <c r="F2679" i="23"/>
  <c r="F2680" i="23"/>
  <c r="F2681" i="23"/>
  <c r="F2682" i="23"/>
  <c r="F2683" i="23"/>
  <c r="F2684" i="23"/>
  <c r="F2685" i="23"/>
  <c r="F2686" i="23"/>
  <c r="F2687" i="23"/>
  <c r="F2688" i="23"/>
  <c r="F2689" i="23"/>
  <c r="F2690" i="23"/>
  <c r="F2691" i="23"/>
  <c r="F2692" i="23"/>
  <c r="F2693" i="23"/>
  <c r="F2694" i="23"/>
  <c r="F2695" i="23"/>
  <c r="F2696" i="23"/>
  <c r="F2697" i="23"/>
  <c r="F2698" i="23"/>
  <c r="F2699" i="23"/>
  <c r="F2700" i="23"/>
  <c r="F2701" i="23"/>
  <c r="F2702" i="23"/>
  <c r="F2703" i="23"/>
  <c r="F2704" i="23"/>
  <c r="F2705" i="23"/>
  <c r="F2706" i="23"/>
  <c r="F2707" i="23"/>
  <c r="F2708" i="23"/>
  <c r="F2709" i="23"/>
  <c r="F2710" i="23"/>
  <c r="F2711" i="23"/>
  <c r="F2712" i="23"/>
  <c r="F2713" i="23"/>
  <c r="F2714" i="23"/>
  <c r="F2715" i="23"/>
  <c r="F2716" i="23"/>
  <c r="F2717" i="23"/>
  <c r="F2718" i="23"/>
  <c r="F2719" i="23"/>
  <c r="F2720" i="23"/>
  <c r="F2721" i="23"/>
  <c r="F2722" i="23"/>
  <c r="F2723" i="23"/>
  <c r="F2724" i="23"/>
  <c r="F2725" i="23"/>
  <c r="F2726" i="23"/>
  <c r="F2727" i="23"/>
  <c r="F2728" i="23"/>
  <c r="F2729" i="23"/>
  <c r="F2730" i="23"/>
  <c r="F2731" i="23"/>
  <c r="F2732" i="23"/>
  <c r="F2733" i="23"/>
  <c r="F2734" i="23"/>
  <c r="F2735" i="23"/>
  <c r="F2736" i="23"/>
  <c r="F2737" i="23"/>
  <c r="F2738" i="23"/>
  <c r="F2739" i="23"/>
  <c r="F2740" i="23"/>
  <c r="F2741" i="23"/>
  <c r="F2742" i="23"/>
  <c r="F2743" i="23"/>
  <c r="F2744" i="23"/>
  <c r="F2745" i="23"/>
  <c r="F2746" i="23"/>
  <c r="F2747" i="23"/>
  <c r="F2748" i="23"/>
  <c r="F2749" i="23"/>
  <c r="F2750" i="23"/>
  <c r="F2751" i="23"/>
  <c r="F2752" i="23"/>
  <c r="F2753" i="23"/>
  <c r="F2754" i="23"/>
  <c r="F2755" i="23"/>
  <c r="F2756" i="23"/>
  <c r="F2757" i="23"/>
  <c r="F2758" i="23"/>
  <c r="F2759" i="23"/>
  <c r="F2760" i="23"/>
  <c r="F2761" i="23"/>
  <c r="F2762" i="23"/>
  <c r="F2763" i="23"/>
  <c r="F2764" i="23"/>
  <c r="F2765" i="23"/>
  <c r="F2766" i="23"/>
  <c r="F2767" i="23"/>
  <c r="F2768" i="23"/>
  <c r="F2769" i="23"/>
  <c r="F2770" i="23"/>
  <c r="F2771" i="23"/>
  <c r="F2772" i="23"/>
  <c r="F2773" i="23"/>
  <c r="F2774" i="23"/>
  <c r="F2775" i="23"/>
  <c r="F2776" i="23"/>
  <c r="F2777" i="23"/>
  <c r="F2778" i="23"/>
  <c r="F2779" i="23"/>
  <c r="F2780" i="23"/>
  <c r="F2781" i="23"/>
  <c r="F2782" i="23"/>
  <c r="F2783" i="23"/>
  <c r="F2784" i="23"/>
  <c r="F2785" i="23"/>
  <c r="F2786" i="23"/>
  <c r="F2787" i="23"/>
  <c r="F2788" i="23"/>
  <c r="F2789" i="23"/>
  <c r="F2790" i="23"/>
  <c r="F2791" i="23"/>
  <c r="F2792" i="23"/>
  <c r="F2793" i="23"/>
  <c r="F2794" i="23"/>
  <c r="F2795" i="23"/>
  <c r="F2796" i="23"/>
  <c r="F2797" i="23"/>
  <c r="F2798" i="23"/>
  <c r="F2799" i="23"/>
  <c r="F2800" i="23"/>
  <c r="F2801" i="23"/>
  <c r="F2802" i="23"/>
  <c r="F2803" i="23"/>
  <c r="F2804" i="23"/>
  <c r="F2805" i="23"/>
  <c r="F2806" i="23"/>
  <c r="F2807" i="23"/>
  <c r="F2808" i="23"/>
  <c r="F2809" i="23"/>
  <c r="F2810" i="23"/>
  <c r="F2811" i="23"/>
  <c r="F2812" i="23"/>
  <c r="F2813" i="23"/>
  <c r="F2814" i="23"/>
  <c r="F2815" i="23"/>
  <c r="F2816" i="23"/>
  <c r="F2817" i="23"/>
  <c r="F2818" i="23"/>
  <c r="F2819" i="23"/>
  <c r="F2820" i="23"/>
  <c r="F2821" i="23"/>
  <c r="F2822" i="23"/>
  <c r="F2823" i="23"/>
  <c r="F2824" i="23"/>
  <c r="F2825" i="23"/>
  <c r="F2826" i="23"/>
  <c r="F2827" i="23"/>
  <c r="F2828" i="23"/>
  <c r="F2829" i="23"/>
  <c r="F2830" i="23"/>
  <c r="F2831" i="23"/>
  <c r="F2832" i="23"/>
  <c r="F2833" i="23"/>
  <c r="F2834" i="23"/>
  <c r="F2835" i="23"/>
  <c r="F2836" i="23"/>
  <c r="F2837" i="23"/>
  <c r="F2838" i="23"/>
  <c r="F2839" i="23"/>
  <c r="F2840" i="23"/>
  <c r="F2841" i="23"/>
  <c r="F2842" i="23"/>
  <c r="F2843" i="23"/>
  <c r="F2844" i="23"/>
  <c r="F2845" i="23"/>
  <c r="F2846" i="23"/>
  <c r="F2847" i="23"/>
  <c r="F2848" i="23"/>
  <c r="F2849" i="23"/>
  <c r="F2850" i="23"/>
  <c r="F2851" i="23"/>
  <c r="F2852" i="23"/>
  <c r="F2853" i="23"/>
  <c r="F2854" i="23"/>
  <c r="F2855" i="23"/>
  <c r="F2856" i="23"/>
  <c r="F2857" i="23"/>
  <c r="F2858" i="23"/>
  <c r="F2859" i="23"/>
  <c r="F2860" i="23"/>
  <c r="F2861" i="23"/>
  <c r="F2862" i="23"/>
  <c r="F2863" i="23"/>
  <c r="F2864" i="23"/>
  <c r="F2865" i="23"/>
  <c r="F2866" i="23"/>
  <c r="F2867" i="23"/>
  <c r="F2868" i="23"/>
  <c r="F2869" i="23"/>
  <c r="F2870" i="23"/>
  <c r="F2871" i="23"/>
  <c r="F2872" i="23"/>
  <c r="F2873" i="23"/>
  <c r="F2874" i="23"/>
  <c r="F2875" i="23"/>
  <c r="F2876" i="23"/>
  <c r="F2877" i="23"/>
  <c r="F2878" i="23"/>
  <c r="F2879" i="23"/>
  <c r="F2880" i="23"/>
  <c r="F2881" i="23"/>
  <c r="F2882" i="23"/>
  <c r="F2883" i="23"/>
  <c r="F2884" i="23"/>
  <c r="F2885" i="23"/>
  <c r="F2886" i="23"/>
  <c r="F2887" i="23"/>
  <c r="F2888" i="23"/>
  <c r="F2889" i="23"/>
  <c r="F2890" i="23"/>
  <c r="F2891" i="23"/>
  <c r="F2892" i="23"/>
  <c r="F2893" i="23"/>
  <c r="F2894" i="23"/>
  <c r="F2895" i="23"/>
  <c r="F2896" i="23"/>
  <c r="F2897" i="23"/>
  <c r="F2898" i="23"/>
  <c r="F2899" i="23"/>
  <c r="F2900" i="23"/>
  <c r="F2901" i="23"/>
  <c r="F2902" i="23"/>
  <c r="F2903" i="23"/>
  <c r="F2904" i="23"/>
  <c r="F2905" i="23"/>
  <c r="F2906" i="23"/>
  <c r="F2907" i="23"/>
  <c r="F2908" i="23"/>
  <c r="F2909" i="23"/>
  <c r="F2910" i="23"/>
  <c r="F2911" i="23"/>
  <c r="F2912" i="23"/>
  <c r="F2913" i="23"/>
  <c r="F2914" i="23"/>
  <c r="F2915" i="23"/>
  <c r="F2916" i="23"/>
  <c r="F2917" i="23"/>
  <c r="F2918" i="23"/>
  <c r="F2919" i="23"/>
  <c r="F2920" i="23"/>
  <c r="F2921" i="23"/>
  <c r="F2922" i="23"/>
  <c r="F2923" i="23"/>
  <c r="F2924" i="23"/>
  <c r="F2925" i="23"/>
  <c r="F2926" i="23"/>
  <c r="F2927" i="23"/>
  <c r="F2928" i="23"/>
  <c r="F2929" i="23"/>
  <c r="F2930" i="23"/>
  <c r="F2931" i="23"/>
  <c r="F2932" i="23"/>
  <c r="F2933" i="23"/>
  <c r="F2934" i="23"/>
  <c r="F2935" i="23"/>
  <c r="F2936" i="23"/>
  <c r="F2937" i="23"/>
  <c r="F2938" i="23"/>
  <c r="F2939" i="23"/>
  <c r="F2940" i="23"/>
  <c r="F2941" i="23"/>
  <c r="F2942" i="23"/>
  <c r="F2943" i="23"/>
  <c r="F2944" i="23"/>
  <c r="F2945" i="23"/>
  <c r="F2946" i="23"/>
  <c r="F2947" i="23"/>
  <c r="F2948" i="23"/>
  <c r="F2949" i="23"/>
  <c r="F2950" i="23"/>
  <c r="F2951" i="23"/>
  <c r="F2952" i="23"/>
  <c r="F2953" i="23"/>
  <c r="F2954" i="23"/>
  <c r="F2955" i="23"/>
  <c r="F2956" i="23"/>
  <c r="F2957" i="23"/>
  <c r="F2958" i="23"/>
  <c r="F2959" i="23"/>
  <c r="F2960" i="23"/>
  <c r="F2961" i="23"/>
  <c r="F2962" i="23"/>
  <c r="F2963" i="23"/>
  <c r="F2964" i="23"/>
  <c r="F2965" i="23"/>
  <c r="F2966" i="23"/>
  <c r="F2967" i="23"/>
  <c r="F2968" i="23"/>
  <c r="F2969" i="23"/>
  <c r="F2970" i="23"/>
  <c r="F2971" i="23"/>
  <c r="F2972" i="23"/>
  <c r="F2973" i="23"/>
  <c r="F2974" i="23"/>
  <c r="F2975" i="23"/>
  <c r="F2976" i="23"/>
  <c r="F2977" i="23"/>
  <c r="F2978" i="23"/>
  <c r="F2979" i="23"/>
  <c r="F2980" i="23"/>
  <c r="F2981" i="23"/>
  <c r="F2982" i="23"/>
  <c r="F2983" i="23"/>
  <c r="F2984" i="23"/>
  <c r="F2985" i="23"/>
  <c r="F2986" i="23"/>
  <c r="F2987" i="23"/>
  <c r="F2988" i="23"/>
  <c r="F2989" i="23"/>
  <c r="F2990" i="23"/>
  <c r="F2991" i="23"/>
  <c r="F2992" i="23"/>
  <c r="F2993" i="23"/>
  <c r="F2994" i="23"/>
  <c r="F2995" i="23"/>
  <c r="F2996" i="23"/>
  <c r="F2997" i="23"/>
  <c r="F2998" i="23"/>
  <c r="F2999" i="23"/>
  <c r="F3000" i="23"/>
  <c r="F3001" i="23"/>
  <c r="F3002" i="23"/>
  <c r="F3003" i="23"/>
  <c r="F3004" i="23"/>
  <c r="F3005" i="23"/>
  <c r="F3006" i="23"/>
  <c r="F3007" i="23"/>
  <c r="F3008" i="23"/>
  <c r="F3009" i="23"/>
  <c r="F3010" i="23"/>
  <c r="F3011" i="23"/>
  <c r="F3012" i="23"/>
  <c r="F3013" i="23"/>
  <c r="F3014" i="23"/>
  <c r="F3015" i="23"/>
  <c r="F3016" i="23"/>
  <c r="F3017" i="23"/>
  <c r="F3018" i="23"/>
  <c r="F3019" i="23"/>
  <c r="F3020" i="23"/>
  <c r="F3021" i="23"/>
  <c r="F3022" i="23"/>
  <c r="F3023" i="23"/>
  <c r="F3024" i="23"/>
  <c r="F3025" i="23"/>
  <c r="F3026" i="23"/>
  <c r="F3027" i="23"/>
  <c r="F3028" i="23"/>
  <c r="F3029" i="23"/>
  <c r="F3030" i="23"/>
  <c r="F3031" i="23"/>
  <c r="F3032" i="23"/>
  <c r="F3033" i="23"/>
  <c r="F3034" i="23"/>
  <c r="F3035" i="23"/>
  <c r="F3036" i="23"/>
  <c r="F3037" i="23"/>
  <c r="F3038" i="23"/>
  <c r="F3039" i="23"/>
  <c r="F3040" i="23"/>
  <c r="F3041" i="23"/>
  <c r="F3042" i="23"/>
  <c r="F3043" i="23"/>
  <c r="F3044" i="23"/>
  <c r="F3045" i="23"/>
  <c r="F3046" i="23"/>
  <c r="F3047" i="23"/>
  <c r="F3048" i="23"/>
  <c r="F3049" i="23"/>
  <c r="F3050" i="23"/>
  <c r="F3051" i="23"/>
  <c r="F3052" i="23"/>
  <c r="F3053" i="23"/>
  <c r="F3054" i="23"/>
  <c r="F3055" i="23"/>
  <c r="F3056" i="23"/>
  <c r="F3057" i="23"/>
  <c r="F3058" i="23"/>
  <c r="F3059" i="23"/>
  <c r="F3060" i="23"/>
  <c r="F3061" i="23"/>
  <c r="F3062" i="23"/>
  <c r="F3063" i="23"/>
  <c r="F3064" i="23"/>
  <c r="F3065" i="23"/>
  <c r="F3066" i="23"/>
  <c r="F3067" i="23"/>
  <c r="F3068" i="23"/>
  <c r="F3069" i="23"/>
  <c r="F3070" i="23"/>
  <c r="F3071" i="23"/>
  <c r="F3072" i="23"/>
  <c r="F3073" i="23"/>
  <c r="F3074" i="23"/>
  <c r="F3075" i="23"/>
  <c r="F3076" i="23"/>
  <c r="F3077" i="23"/>
  <c r="F3078" i="23"/>
  <c r="F3079" i="23"/>
  <c r="F3080" i="23"/>
  <c r="F3081" i="23"/>
  <c r="F3082" i="23"/>
  <c r="F3083" i="23"/>
  <c r="F3084" i="23"/>
  <c r="F3085" i="23"/>
  <c r="F3086" i="23"/>
  <c r="F3087" i="23"/>
  <c r="F3088" i="23"/>
  <c r="F3089" i="23"/>
  <c r="F3090" i="23"/>
  <c r="F3091" i="23"/>
  <c r="F3092" i="23"/>
  <c r="F3093" i="23"/>
  <c r="F3094" i="23"/>
  <c r="F3095" i="23"/>
  <c r="F3096" i="23"/>
  <c r="F3097" i="23"/>
  <c r="F3098" i="23"/>
  <c r="F3099" i="23"/>
  <c r="F3100" i="23"/>
  <c r="F3101" i="23"/>
  <c r="F3102" i="23"/>
  <c r="F3103" i="23"/>
  <c r="F3104" i="23"/>
  <c r="F3105" i="23"/>
  <c r="F3106" i="23"/>
  <c r="F3107" i="23"/>
  <c r="F3108" i="23"/>
  <c r="F3109" i="23"/>
  <c r="F3110" i="23"/>
  <c r="F3111" i="23"/>
  <c r="F3112" i="23"/>
  <c r="F3113" i="23"/>
  <c r="F3114" i="23"/>
  <c r="F3115" i="23"/>
  <c r="F3116" i="23"/>
  <c r="F3117" i="23"/>
  <c r="F3118" i="23"/>
  <c r="F3119" i="23"/>
  <c r="F3120" i="23"/>
  <c r="F3121" i="23"/>
  <c r="F3122" i="23"/>
  <c r="F3123" i="23"/>
  <c r="F3124" i="23"/>
  <c r="F3125" i="23"/>
  <c r="F3126" i="23"/>
  <c r="F3127" i="23"/>
  <c r="F3128" i="23"/>
  <c r="F3129" i="23"/>
  <c r="F3130" i="23"/>
  <c r="F3131" i="23"/>
  <c r="F3132" i="23"/>
  <c r="F3133" i="23"/>
  <c r="F3134" i="23"/>
  <c r="F3135" i="23"/>
  <c r="F3136" i="23"/>
  <c r="F3137" i="23"/>
  <c r="F3138" i="23"/>
  <c r="F3139" i="23"/>
  <c r="F3140" i="23"/>
  <c r="F3141" i="23"/>
  <c r="F3142" i="23"/>
  <c r="F3143" i="23"/>
  <c r="F3144" i="23"/>
  <c r="F3145" i="23"/>
  <c r="F3146" i="23"/>
  <c r="F3147" i="23"/>
  <c r="F3148" i="23"/>
  <c r="F3149" i="23"/>
  <c r="F3150" i="23"/>
  <c r="F3151" i="23"/>
  <c r="F3152" i="23"/>
  <c r="F3153" i="23"/>
  <c r="F3154" i="23"/>
  <c r="F3155" i="23"/>
  <c r="F3156" i="23"/>
  <c r="F3157" i="23"/>
  <c r="F3158" i="23"/>
  <c r="F3159" i="23"/>
  <c r="F3160" i="23"/>
  <c r="F3161" i="23"/>
  <c r="F3162" i="23"/>
  <c r="F3163" i="23"/>
  <c r="F3164" i="23"/>
  <c r="F3165" i="23"/>
  <c r="F3166" i="23"/>
  <c r="F3167" i="23"/>
  <c r="F3168" i="23"/>
  <c r="F3169" i="23"/>
  <c r="F3170" i="23"/>
  <c r="F3171" i="23"/>
  <c r="F3172" i="23"/>
  <c r="F3173" i="23"/>
  <c r="F3174" i="23"/>
  <c r="F3175" i="23"/>
  <c r="F3176" i="23"/>
  <c r="F3177" i="23"/>
  <c r="F3178" i="23"/>
  <c r="F3179" i="23"/>
  <c r="F3180" i="23"/>
  <c r="F3181" i="23"/>
  <c r="F3182" i="23"/>
  <c r="F3183" i="23"/>
  <c r="F3184" i="23"/>
  <c r="F3185" i="23"/>
  <c r="F3186" i="23"/>
  <c r="F3187" i="23"/>
  <c r="F3188" i="23"/>
  <c r="F3189" i="23"/>
  <c r="F3190" i="23"/>
  <c r="F3191" i="23"/>
  <c r="F3192" i="23"/>
  <c r="F3193" i="23"/>
  <c r="F3194" i="23"/>
  <c r="F3195" i="23"/>
  <c r="F3196" i="23"/>
  <c r="F3197" i="23"/>
  <c r="F3198" i="23"/>
  <c r="F3199" i="23"/>
  <c r="F3200" i="23"/>
  <c r="F3201" i="23"/>
  <c r="F3202" i="23"/>
  <c r="F3203" i="23"/>
  <c r="F3204" i="23"/>
  <c r="F3205" i="23"/>
  <c r="F3206" i="23"/>
  <c r="F3207" i="23"/>
  <c r="F3208" i="23"/>
  <c r="F3209" i="23"/>
  <c r="F3210" i="23"/>
  <c r="F3211" i="23"/>
  <c r="F3212" i="23"/>
  <c r="F3213" i="23"/>
  <c r="F3214" i="23"/>
  <c r="F3215" i="23"/>
  <c r="F3216" i="23"/>
  <c r="F3217" i="23"/>
  <c r="F3218" i="23"/>
  <c r="F3219" i="23"/>
  <c r="F3220" i="23"/>
  <c r="F3221" i="23"/>
  <c r="F3222" i="23"/>
  <c r="F3223" i="23"/>
  <c r="F3224" i="23"/>
  <c r="F3225" i="23"/>
  <c r="F3226" i="23"/>
  <c r="F3227" i="23"/>
  <c r="F3228" i="23"/>
  <c r="F3229" i="23"/>
  <c r="F3230" i="23"/>
  <c r="F3231" i="23"/>
  <c r="F3232" i="23"/>
  <c r="F3233" i="23"/>
  <c r="F3234" i="23"/>
  <c r="F3235" i="23"/>
  <c r="F3236" i="23"/>
  <c r="F3237" i="23"/>
  <c r="F3238" i="23"/>
  <c r="F3239" i="23"/>
  <c r="F3240" i="23"/>
  <c r="F3241" i="23"/>
  <c r="F3242" i="23"/>
  <c r="F3243" i="23"/>
  <c r="F3244" i="23"/>
  <c r="F3245" i="23"/>
  <c r="F3246" i="23"/>
  <c r="F3247" i="23"/>
  <c r="F3248" i="23"/>
  <c r="F3249" i="23"/>
  <c r="F3250" i="23"/>
  <c r="F3251" i="23"/>
  <c r="F3252" i="23"/>
  <c r="F3253" i="23"/>
  <c r="F3254" i="23"/>
  <c r="F3255" i="23"/>
  <c r="F3256" i="23"/>
  <c r="F3257" i="23"/>
  <c r="F3258" i="23"/>
  <c r="F3259" i="23"/>
  <c r="F3260" i="23"/>
  <c r="F3261" i="23"/>
  <c r="F3262" i="23"/>
  <c r="F3263" i="23"/>
  <c r="F3264" i="23"/>
  <c r="F3265" i="23"/>
  <c r="F3266" i="23"/>
  <c r="F3267" i="23"/>
  <c r="F3268" i="23"/>
  <c r="F3269" i="23"/>
  <c r="F3270" i="23"/>
  <c r="F3271" i="23"/>
  <c r="F3272" i="23"/>
  <c r="F3273" i="23"/>
  <c r="F3274" i="23"/>
  <c r="F3275" i="23"/>
  <c r="F3276" i="23"/>
  <c r="F3277" i="23"/>
  <c r="F3278" i="23"/>
  <c r="F3279" i="23"/>
  <c r="F3280" i="23"/>
  <c r="F3281" i="23"/>
  <c r="F3282" i="23"/>
  <c r="F3283" i="23"/>
  <c r="F3284" i="23"/>
  <c r="F3285" i="23"/>
  <c r="F3286" i="23"/>
  <c r="F3287" i="23"/>
  <c r="F3288" i="23"/>
  <c r="F3289" i="23"/>
  <c r="F3290" i="23"/>
  <c r="F3291" i="23"/>
  <c r="F3292" i="23"/>
  <c r="F3293" i="23"/>
  <c r="F3294" i="23"/>
  <c r="F3295" i="23"/>
  <c r="F3296" i="23"/>
  <c r="F3297" i="23"/>
  <c r="F3298" i="23"/>
  <c r="F3299" i="23"/>
  <c r="F3300" i="23"/>
  <c r="F3301" i="23"/>
  <c r="F3302" i="23"/>
  <c r="F3303" i="23"/>
  <c r="F3304" i="23"/>
  <c r="F3305" i="23"/>
  <c r="F3306" i="23"/>
  <c r="F3307" i="23"/>
  <c r="F3308" i="23"/>
  <c r="F3309" i="23"/>
  <c r="F3310" i="23"/>
  <c r="F3311" i="23"/>
  <c r="F3312" i="23"/>
  <c r="F3313" i="23"/>
  <c r="F3314" i="23"/>
  <c r="F3315" i="23"/>
  <c r="F3316" i="23"/>
  <c r="F3317" i="23"/>
  <c r="F3318" i="23"/>
  <c r="F3319" i="23"/>
  <c r="F3320" i="23"/>
  <c r="F3321" i="23"/>
  <c r="F3322" i="23"/>
  <c r="F3323" i="23"/>
  <c r="F3324" i="23"/>
  <c r="F3325" i="23"/>
  <c r="F3326" i="23"/>
  <c r="F3327" i="23"/>
  <c r="F3328" i="23"/>
  <c r="F3329" i="23"/>
  <c r="F3330" i="23"/>
  <c r="F3331" i="23"/>
  <c r="F3332" i="23"/>
  <c r="F3333" i="23"/>
  <c r="F3334" i="23"/>
  <c r="F3335" i="23"/>
  <c r="F3336" i="23"/>
  <c r="F3337" i="23"/>
  <c r="F3338" i="23"/>
  <c r="F3339" i="23"/>
  <c r="F3340" i="23"/>
  <c r="F3341" i="23"/>
  <c r="F3342" i="23"/>
  <c r="F3343" i="23"/>
  <c r="F3344" i="23"/>
  <c r="F3345" i="23"/>
  <c r="F3346" i="23"/>
  <c r="F3347" i="23"/>
  <c r="F3348" i="23"/>
  <c r="F3349" i="23"/>
  <c r="F3350" i="23"/>
  <c r="F3351" i="23"/>
  <c r="F3352" i="23"/>
  <c r="F3353" i="23"/>
  <c r="F3354" i="23"/>
  <c r="F3355" i="23"/>
  <c r="F3356" i="23"/>
  <c r="F3357" i="23"/>
  <c r="F3358" i="23"/>
  <c r="F3359" i="23"/>
  <c r="F3360" i="23"/>
  <c r="F3361" i="23"/>
  <c r="F3362" i="23"/>
  <c r="F3363" i="23"/>
  <c r="F3364" i="23"/>
  <c r="F3365" i="23"/>
  <c r="F3366" i="23"/>
  <c r="F3367" i="23"/>
  <c r="F3368" i="23"/>
  <c r="F3369" i="23"/>
  <c r="F3370" i="23"/>
  <c r="F3371" i="23"/>
  <c r="F3372" i="23"/>
  <c r="F3373" i="23"/>
  <c r="F3374" i="23"/>
  <c r="F3375" i="23"/>
  <c r="F3376" i="23"/>
  <c r="F3377" i="23"/>
  <c r="F3378" i="23"/>
  <c r="F3379" i="23"/>
  <c r="F3380" i="23"/>
  <c r="F3381" i="23"/>
  <c r="F3382" i="23"/>
  <c r="F3383" i="23"/>
  <c r="F3384" i="23"/>
  <c r="F3385" i="23"/>
  <c r="F3386" i="23"/>
  <c r="F3387" i="23"/>
  <c r="F3388" i="23"/>
  <c r="F3389" i="23"/>
  <c r="F3390" i="23"/>
  <c r="F3391" i="23"/>
  <c r="F3392" i="23"/>
  <c r="F3393" i="23"/>
  <c r="F3394" i="23"/>
  <c r="F3395" i="23"/>
  <c r="F3396" i="23"/>
  <c r="F3397" i="23"/>
  <c r="F3398" i="23"/>
  <c r="F3399" i="23"/>
  <c r="F3400" i="23"/>
  <c r="F3401" i="23"/>
  <c r="F3402" i="23"/>
  <c r="F3403" i="23"/>
  <c r="F3404" i="23"/>
  <c r="F3405" i="23"/>
  <c r="F3406" i="23"/>
  <c r="F3407" i="23"/>
  <c r="F3408" i="23"/>
  <c r="F3409" i="23"/>
  <c r="F3410" i="23"/>
  <c r="F3411" i="23"/>
  <c r="F3412" i="23"/>
  <c r="F3413" i="23"/>
  <c r="F3414" i="23"/>
  <c r="F3415" i="23"/>
  <c r="F3416" i="23"/>
  <c r="F3417" i="23"/>
  <c r="F3418" i="23"/>
  <c r="F3419" i="23"/>
  <c r="F3420" i="23"/>
  <c r="F3421" i="23"/>
  <c r="F3422" i="23"/>
  <c r="F3423" i="23"/>
  <c r="F3424" i="23"/>
  <c r="F3425" i="23"/>
  <c r="F3426" i="23"/>
  <c r="F3427" i="23"/>
  <c r="F3428" i="23"/>
  <c r="F3429" i="23"/>
  <c r="F3430" i="23"/>
  <c r="F3431" i="23"/>
  <c r="F3432" i="23"/>
  <c r="F3433" i="23"/>
  <c r="F3434" i="23"/>
  <c r="F3435" i="23"/>
  <c r="F3436" i="23"/>
  <c r="F3437" i="23"/>
  <c r="F3438" i="23"/>
  <c r="F3439" i="23"/>
  <c r="F3440" i="23"/>
  <c r="F3441" i="23"/>
  <c r="F3442" i="23"/>
  <c r="F3443" i="23"/>
  <c r="F3444" i="23"/>
  <c r="F3445" i="23"/>
  <c r="F3446" i="23"/>
  <c r="F3447" i="23"/>
  <c r="F3448" i="23"/>
  <c r="F3449" i="23"/>
  <c r="F3450" i="23"/>
  <c r="F3451" i="23"/>
  <c r="F3452" i="23"/>
  <c r="F3453" i="23"/>
  <c r="F3454" i="23"/>
  <c r="F3455" i="23"/>
  <c r="F3456" i="23"/>
  <c r="F3457" i="23"/>
  <c r="F3458" i="23"/>
  <c r="F3459" i="23"/>
  <c r="F3460" i="23"/>
  <c r="F3461" i="23"/>
  <c r="F3462" i="23"/>
  <c r="F3463" i="23"/>
  <c r="F3464" i="23"/>
  <c r="F3465" i="23"/>
  <c r="F3466" i="23"/>
  <c r="F3467" i="23"/>
  <c r="F3468" i="23"/>
  <c r="F3469" i="23"/>
  <c r="F3470" i="23"/>
  <c r="F3471" i="23"/>
  <c r="F3472" i="23"/>
  <c r="F3473" i="23"/>
  <c r="F3474" i="23"/>
  <c r="F3475" i="23"/>
  <c r="F3476" i="23"/>
  <c r="F3477" i="23"/>
  <c r="F3478" i="23"/>
  <c r="F3479" i="23"/>
  <c r="F3480" i="23"/>
  <c r="F3481" i="23"/>
  <c r="F3482" i="23"/>
  <c r="F3483" i="23"/>
  <c r="F3484" i="23"/>
  <c r="F3485" i="23"/>
  <c r="F3486" i="23"/>
  <c r="F3487" i="23"/>
  <c r="F3488" i="23"/>
  <c r="F3489" i="23"/>
  <c r="F3490" i="23"/>
  <c r="F3491" i="23"/>
  <c r="F3492" i="23"/>
  <c r="F3493" i="23"/>
  <c r="F3494" i="23"/>
  <c r="F3495" i="23"/>
  <c r="F3496" i="23"/>
  <c r="F3497" i="23"/>
  <c r="F3498" i="23"/>
  <c r="F3499" i="23"/>
  <c r="F3500" i="23"/>
  <c r="F3501" i="23"/>
  <c r="F3502" i="23"/>
  <c r="F3503" i="23"/>
  <c r="F3504" i="23"/>
  <c r="F3505" i="23"/>
  <c r="F3506" i="23"/>
  <c r="F3507" i="23"/>
  <c r="F3508" i="23"/>
  <c r="F3509" i="23"/>
  <c r="F3510" i="23"/>
  <c r="F3511" i="23"/>
  <c r="F3512" i="23"/>
  <c r="F3513" i="23"/>
  <c r="F3514" i="23"/>
  <c r="F3515" i="23"/>
  <c r="F3516" i="23"/>
  <c r="F3517" i="23"/>
  <c r="F3518" i="23"/>
  <c r="F3519" i="23"/>
  <c r="F3520" i="23"/>
  <c r="F3521" i="23"/>
  <c r="F3522" i="23"/>
  <c r="F3523" i="23"/>
  <c r="F3524" i="23"/>
  <c r="F3525" i="23"/>
  <c r="F3526" i="23"/>
  <c r="F3527" i="23"/>
  <c r="F3528" i="23"/>
  <c r="F3529" i="23"/>
  <c r="F3530" i="23"/>
  <c r="F3531" i="23"/>
  <c r="F3532" i="23"/>
  <c r="F3533" i="23"/>
  <c r="F3534" i="23"/>
  <c r="F3535" i="23"/>
  <c r="F3536" i="23"/>
  <c r="F3537" i="23"/>
  <c r="F3538" i="23"/>
  <c r="F3539" i="23"/>
  <c r="F3540" i="23"/>
  <c r="F3541" i="23"/>
  <c r="F3542" i="23"/>
  <c r="F3543" i="23"/>
  <c r="F3544" i="23"/>
  <c r="F3545" i="23"/>
  <c r="F3546" i="23"/>
  <c r="F3547" i="23"/>
  <c r="F3548" i="23"/>
  <c r="F3549" i="23"/>
  <c r="F3550" i="23"/>
  <c r="F3551" i="23"/>
  <c r="F3552" i="23"/>
  <c r="F3553" i="23"/>
  <c r="F3554" i="23"/>
  <c r="F3555" i="23"/>
  <c r="F3556" i="23"/>
  <c r="F3557" i="23"/>
  <c r="F3558" i="23"/>
  <c r="F3559" i="23"/>
  <c r="F3560" i="23"/>
  <c r="F3561" i="23"/>
  <c r="F3562" i="23"/>
  <c r="F3563" i="23"/>
  <c r="F3564" i="23"/>
  <c r="F3565" i="23"/>
  <c r="F3566" i="23"/>
  <c r="F3567" i="23"/>
  <c r="F3568" i="23"/>
  <c r="F3569" i="23"/>
  <c r="F3570" i="23"/>
  <c r="F3571" i="23"/>
  <c r="F3572" i="23"/>
  <c r="F3573" i="23"/>
  <c r="F3574" i="23"/>
  <c r="F3575" i="23"/>
  <c r="F3576" i="23"/>
  <c r="F3577" i="23"/>
  <c r="F3578" i="23"/>
  <c r="F3579" i="23"/>
  <c r="F3580" i="23"/>
  <c r="F3581" i="23"/>
  <c r="F3582" i="23"/>
  <c r="F3583" i="23"/>
  <c r="F3584" i="23"/>
  <c r="F3585" i="23"/>
  <c r="F3586" i="23"/>
  <c r="F3587" i="23"/>
  <c r="F3588" i="23"/>
  <c r="F3589" i="23"/>
  <c r="F3590" i="23"/>
  <c r="F3591" i="23"/>
  <c r="F3592" i="23"/>
  <c r="F3593" i="23"/>
  <c r="F3594" i="23"/>
  <c r="F3595" i="23"/>
  <c r="F3596" i="23"/>
  <c r="F3597" i="23"/>
  <c r="F3598" i="23"/>
  <c r="F3599" i="23"/>
  <c r="F3600" i="23"/>
  <c r="F3601" i="23"/>
  <c r="F3602" i="23"/>
  <c r="F3603" i="23"/>
  <c r="F3604" i="23"/>
  <c r="F3605" i="23"/>
  <c r="F3606" i="23"/>
  <c r="F3607" i="23"/>
  <c r="F3608" i="23"/>
  <c r="F3609" i="23"/>
  <c r="F3610" i="23"/>
  <c r="F3611" i="23"/>
  <c r="F3612" i="23"/>
  <c r="F3613" i="23"/>
  <c r="F3614" i="23"/>
  <c r="F3615" i="23"/>
  <c r="F3616" i="23"/>
  <c r="F3617" i="23"/>
  <c r="F3618" i="23"/>
  <c r="F3619" i="23"/>
  <c r="F3620" i="23"/>
  <c r="F3621" i="23"/>
  <c r="F3622" i="23"/>
  <c r="F3623" i="23"/>
  <c r="F3624" i="23"/>
  <c r="F3625" i="23"/>
  <c r="F3626" i="23"/>
  <c r="F3627" i="23"/>
  <c r="F3628" i="23"/>
  <c r="F3629" i="23"/>
  <c r="F3630" i="23"/>
  <c r="F3631" i="23"/>
  <c r="F3632" i="23"/>
  <c r="F3633" i="23"/>
  <c r="F3634" i="23"/>
  <c r="F3635" i="23"/>
  <c r="F3636" i="23"/>
  <c r="F3637" i="23"/>
  <c r="F3638" i="23"/>
  <c r="F3639" i="23"/>
  <c r="F3640" i="23"/>
  <c r="F3641" i="23"/>
  <c r="F3642" i="23"/>
  <c r="F3643" i="23"/>
  <c r="F3644" i="23"/>
  <c r="F3645" i="23"/>
  <c r="F3646" i="23"/>
  <c r="F3647" i="23"/>
  <c r="F3648" i="23"/>
  <c r="F3649" i="23"/>
  <c r="F3650" i="23"/>
  <c r="F3651" i="23"/>
  <c r="F3652" i="23"/>
  <c r="F3653" i="23"/>
  <c r="F3654" i="23"/>
  <c r="F3655" i="23"/>
  <c r="F3656" i="23"/>
  <c r="F3657" i="23"/>
  <c r="F3658" i="23"/>
  <c r="F3659" i="23"/>
  <c r="F3660" i="23"/>
  <c r="F3661" i="23"/>
  <c r="F3662" i="23"/>
  <c r="F3663" i="23"/>
  <c r="F3664" i="23"/>
  <c r="F3665" i="23"/>
  <c r="F3666" i="23"/>
  <c r="F3667" i="23"/>
  <c r="F3668" i="23"/>
  <c r="F3669" i="23"/>
  <c r="F3670" i="23"/>
  <c r="F3671" i="23"/>
  <c r="F3672" i="23"/>
  <c r="F3673" i="23"/>
  <c r="F3674" i="23"/>
  <c r="F3675" i="23"/>
  <c r="F3676" i="23"/>
  <c r="F3677" i="23"/>
  <c r="F3678" i="23"/>
  <c r="F3679" i="23"/>
  <c r="F3680" i="23"/>
  <c r="F3681" i="23"/>
  <c r="F3682" i="23"/>
  <c r="F3683" i="23"/>
  <c r="F3684" i="23"/>
  <c r="F3685" i="23"/>
  <c r="F3686" i="23"/>
  <c r="F3687" i="23"/>
  <c r="F3688" i="23"/>
  <c r="F3689" i="23"/>
  <c r="F3690" i="23"/>
  <c r="F3691" i="23"/>
  <c r="F3692" i="23"/>
  <c r="F3693" i="23"/>
  <c r="F3694" i="23"/>
  <c r="F3695" i="23"/>
  <c r="F3696" i="23"/>
  <c r="F3697" i="23"/>
  <c r="F3698" i="23"/>
  <c r="F3699" i="23"/>
  <c r="F3700" i="23"/>
  <c r="F3701" i="23"/>
  <c r="F3702" i="23"/>
  <c r="F3703" i="23"/>
  <c r="F3704" i="23"/>
  <c r="F3705" i="23"/>
  <c r="F3706" i="23"/>
  <c r="F3707" i="23"/>
  <c r="F3708" i="23"/>
  <c r="F3709" i="23"/>
  <c r="F3710" i="23"/>
  <c r="F3711" i="23"/>
  <c r="F3712" i="23"/>
  <c r="F3713" i="23"/>
  <c r="F3714" i="23"/>
  <c r="F3715" i="23"/>
  <c r="F3716" i="23"/>
  <c r="F3717" i="23"/>
  <c r="F3718" i="23"/>
  <c r="F3719" i="23"/>
  <c r="F3720" i="23"/>
  <c r="F3721" i="23"/>
  <c r="F3722" i="23"/>
  <c r="F3723" i="23"/>
  <c r="F3724" i="23"/>
  <c r="F3725" i="23"/>
  <c r="F3726" i="23"/>
  <c r="F3727" i="23"/>
  <c r="F3728" i="23"/>
  <c r="F3729" i="23"/>
  <c r="F3730" i="23"/>
  <c r="F3731" i="23"/>
  <c r="F3732" i="23"/>
  <c r="F3733" i="23"/>
  <c r="F3734" i="23"/>
  <c r="F3735" i="23"/>
  <c r="F3736" i="23"/>
  <c r="F3737" i="23"/>
  <c r="F3738" i="23"/>
  <c r="F3739" i="23"/>
  <c r="F3740" i="23"/>
  <c r="F3741" i="23"/>
  <c r="F3742" i="23"/>
  <c r="F3743" i="23"/>
  <c r="F3744" i="23"/>
  <c r="F3745" i="23"/>
  <c r="F3746" i="23"/>
  <c r="F3747" i="23"/>
  <c r="F3748" i="23"/>
  <c r="F3749" i="23"/>
  <c r="F3750" i="23"/>
  <c r="F3751" i="23"/>
  <c r="F3752" i="23"/>
  <c r="F3753" i="23"/>
  <c r="F3754" i="23"/>
  <c r="F3755" i="23"/>
  <c r="F3756" i="23"/>
  <c r="F3757" i="23"/>
  <c r="F3758" i="23"/>
  <c r="F3759" i="23"/>
  <c r="F3760" i="23"/>
  <c r="F3761" i="23"/>
  <c r="F3762" i="23"/>
  <c r="F3763" i="23"/>
  <c r="F3764" i="23"/>
  <c r="F3765" i="23"/>
  <c r="F3766" i="23"/>
  <c r="F3767" i="23"/>
  <c r="F3768" i="23"/>
  <c r="F3769" i="23"/>
  <c r="F3770" i="23"/>
  <c r="F3771" i="23"/>
  <c r="F3772" i="23"/>
  <c r="F3773" i="23"/>
  <c r="F3774" i="23"/>
  <c r="F3775" i="23"/>
  <c r="F3776" i="23"/>
  <c r="F3777" i="23"/>
  <c r="F3778" i="23"/>
  <c r="F3779" i="23"/>
  <c r="F3780" i="23"/>
  <c r="F3781" i="23"/>
  <c r="F3782" i="23"/>
  <c r="F3783" i="23"/>
  <c r="F3784" i="23"/>
  <c r="F3785" i="23"/>
  <c r="F3786" i="23"/>
  <c r="F3787" i="23"/>
  <c r="F3788" i="23"/>
  <c r="F3789" i="23"/>
  <c r="F3790" i="23"/>
  <c r="F3791" i="23"/>
  <c r="F3792" i="23"/>
  <c r="F3793" i="23"/>
  <c r="F3794" i="23"/>
  <c r="F3795" i="23"/>
  <c r="F3796" i="23"/>
  <c r="F3797" i="23"/>
  <c r="F3798" i="23"/>
  <c r="F3799" i="23"/>
  <c r="F3800" i="23"/>
  <c r="F3801" i="23"/>
  <c r="F3802" i="23"/>
  <c r="F3803" i="23"/>
  <c r="F3804" i="23"/>
  <c r="F3805" i="23"/>
  <c r="F3806" i="23"/>
  <c r="F3807" i="23"/>
  <c r="F3808" i="23"/>
  <c r="F3809" i="23"/>
  <c r="F3810" i="23"/>
  <c r="F3811" i="23"/>
  <c r="F3812" i="23"/>
  <c r="F3813" i="23"/>
  <c r="F3814" i="23"/>
  <c r="F3815" i="23"/>
  <c r="F3816" i="23"/>
  <c r="F3817" i="23"/>
  <c r="F3818" i="23"/>
  <c r="F3819" i="23"/>
  <c r="F3820" i="23"/>
  <c r="F3821" i="23"/>
  <c r="F3822" i="23"/>
  <c r="F3823" i="23"/>
  <c r="F3824" i="23"/>
  <c r="F3825" i="23"/>
  <c r="F3826" i="23"/>
  <c r="F3827" i="23"/>
  <c r="F3828" i="23"/>
  <c r="F3829" i="23"/>
  <c r="F3830" i="23"/>
  <c r="F3831" i="23"/>
  <c r="F3832" i="23"/>
  <c r="F3833" i="23"/>
  <c r="F3834" i="23"/>
  <c r="F3835" i="23"/>
  <c r="F3836" i="23"/>
  <c r="F3837" i="23"/>
  <c r="F3838" i="23"/>
  <c r="F3839" i="23"/>
  <c r="F3840" i="23"/>
  <c r="F3841" i="23"/>
  <c r="F3842" i="23"/>
  <c r="F3843" i="23"/>
  <c r="F3844" i="23"/>
  <c r="F3845" i="23"/>
  <c r="F3846" i="23"/>
  <c r="F3847" i="23"/>
  <c r="F3848" i="23"/>
  <c r="F3849" i="23"/>
  <c r="F3850" i="23"/>
  <c r="F3851" i="23"/>
  <c r="F3852" i="23"/>
  <c r="F3853" i="23"/>
  <c r="F3854" i="23"/>
  <c r="F3855" i="23"/>
  <c r="F3856" i="23"/>
  <c r="F3857" i="23"/>
  <c r="F3858" i="23"/>
  <c r="F3859" i="23"/>
  <c r="F3860" i="23"/>
  <c r="F3861" i="23"/>
  <c r="F3862" i="23"/>
  <c r="F3863" i="23"/>
  <c r="F3864" i="23"/>
  <c r="F3865" i="23"/>
  <c r="F3866" i="23"/>
  <c r="F3867" i="23"/>
  <c r="F3868" i="23"/>
  <c r="F3869" i="23"/>
  <c r="F3870" i="23"/>
  <c r="F3871" i="23"/>
  <c r="F3872" i="23"/>
  <c r="F3873" i="23"/>
  <c r="F3874" i="23"/>
  <c r="F3875" i="23"/>
  <c r="F3876" i="23"/>
  <c r="F3877" i="23"/>
  <c r="F3878" i="23"/>
  <c r="F3879" i="23"/>
  <c r="F3880" i="23"/>
  <c r="F3881" i="23"/>
  <c r="F3882" i="23"/>
  <c r="F3883" i="23"/>
  <c r="F3884" i="23"/>
  <c r="F3885" i="23"/>
  <c r="F3886" i="23"/>
  <c r="F3887" i="23"/>
  <c r="F3888" i="23"/>
  <c r="F3889" i="23"/>
  <c r="F3890" i="23"/>
  <c r="F3891" i="23"/>
  <c r="F3892" i="23"/>
  <c r="F3893" i="23"/>
  <c r="F3894" i="23"/>
  <c r="F3895" i="23"/>
  <c r="F3896" i="23"/>
  <c r="F3897" i="23"/>
  <c r="F3898" i="23"/>
  <c r="F3899" i="23"/>
  <c r="F3900" i="23"/>
  <c r="F3901" i="23"/>
  <c r="F3902" i="23"/>
  <c r="F3903" i="23"/>
  <c r="F3904" i="23"/>
  <c r="F3905" i="23"/>
  <c r="F3906" i="23"/>
  <c r="F3907" i="23"/>
  <c r="F3908" i="23"/>
  <c r="F3909" i="23"/>
  <c r="F3910" i="23"/>
  <c r="F3911" i="23"/>
  <c r="F3912" i="23"/>
  <c r="F3913" i="23"/>
  <c r="F3914" i="23"/>
  <c r="F3915" i="23"/>
  <c r="F3916" i="23"/>
  <c r="F3917" i="23"/>
  <c r="F3918" i="23"/>
  <c r="F3919" i="23"/>
  <c r="F3920" i="23"/>
  <c r="F3921" i="23"/>
  <c r="F3922" i="23"/>
  <c r="F3923" i="23"/>
  <c r="F3924" i="23"/>
  <c r="F3925" i="23"/>
  <c r="F3926" i="23"/>
  <c r="F3927" i="23"/>
  <c r="F3928" i="23"/>
  <c r="F3929" i="23"/>
  <c r="F3930" i="23"/>
  <c r="F3931" i="23"/>
  <c r="F3932" i="23"/>
  <c r="F3933" i="23"/>
  <c r="F3934" i="23"/>
  <c r="F3935" i="23"/>
  <c r="F3936" i="23"/>
  <c r="F3937" i="23"/>
  <c r="F3938" i="23"/>
  <c r="F3939" i="23"/>
  <c r="F3940" i="23"/>
  <c r="F3941" i="23"/>
  <c r="F3942" i="23"/>
  <c r="F3943" i="23"/>
  <c r="F3944" i="23"/>
  <c r="F3945" i="23"/>
  <c r="F3946" i="23"/>
  <c r="F3947" i="23"/>
  <c r="F3948" i="23"/>
  <c r="F3949" i="23"/>
  <c r="F3950" i="23"/>
  <c r="F3951" i="23"/>
  <c r="F3952" i="23"/>
  <c r="F3953" i="23"/>
  <c r="F3954" i="23"/>
  <c r="F3955" i="23"/>
  <c r="F3956" i="23"/>
  <c r="F3957" i="23"/>
  <c r="F3958" i="23"/>
  <c r="F3959" i="23"/>
  <c r="F3960" i="23"/>
  <c r="F3961" i="23"/>
  <c r="F3962" i="23"/>
  <c r="F3963" i="23"/>
  <c r="F3964" i="23"/>
  <c r="F3965" i="23"/>
  <c r="F3966" i="23"/>
  <c r="F3967" i="23"/>
  <c r="F3968" i="23"/>
  <c r="F3969" i="23"/>
  <c r="F3970" i="23"/>
  <c r="F3971" i="23"/>
  <c r="F3972" i="23"/>
  <c r="F3973" i="23"/>
  <c r="F3974" i="23"/>
  <c r="F3975" i="23"/>
  <c r="F3976" i="23"/>
  <c r="F3977" i="23"/>
  <c r="F3978" i="23"/>
  <c r="F3979" i="23"/>
  <c r="F3980" i="23"/>
  <c r="F3981" i="23"/>
  <c r="F3982" i="23"/>
  <c r="F3983" i="23"/>
  <c r="F3984" i="23"/>
  <c r="F3985" i="23"/>
  <c r="F3986" i="23"/>
  <c r="F3987" i="23"/>
  <c r="F3988" i="23"/>
  <c r="F3989" i="23"/>
  <c r="F3990" i="23"/>
  <c r="F3991" i="23"/>
  <c r="F3992" i="23"/>
  <c r="F3993" i="23"/>
  <c r="F3994" i="23"/>
  <c r="F3995" i="23"/>
  <c r="F3996" i="23"/>
  <c r="F3997" i="23"/>
  <c r="F3998" i="23"/>
  <c r="F3999" i="23"/>
  <c r="F4000" i="23"/>
  <c r="F4001" i="23"/>
  <c r="F4002" i="23"/>
  <c r="F4003" i="23"/>
  <c r="F4004" i="23"/>
  <c r="F4005" i="23"/>
  <c r="F4006" i="23"/>
  <c r="F4007" i="23"/>
  <c r="F4008" i="23"/>
  <c r="F4009" i="23"/>
  <c r="F4010" i="23"/>
  <c r="F4011" i="23"/>
  <c r="F4012" i="23"/>
  <c r="F4013" i="23"/>
  <c r="F4014" i="23"/>
  <c r="F4015" i="23"/>
  <c r="F4016" i="23"/>
  <c r="F4017" i="23"/>
  <c r="F4018" i="23"/>
  <c r="F4019" i="23"/>
  <c r="F4020" i="23"/>
  <c r="F4021" i="23"/>
  <c r="F4022" i="23"/>
  <c r="F4023" i="23"/>
  <c r="F4024" i="23"/>
  <c r="F4025" i="23"/>
  <c r="F4026" i="23"/>
  <c r="F4027" i="23"/>
  <c r="F4028" i="23"/>
  <c r="F4029" i="23"/>
  <c r="F4030" i="23"/>
  <c r="F4031" i="23"/>
  <c r="F4032" i="23"/>
  <c r="F4033" i="23"/>
  <c r="F4034" i="23"/>
  <c r="F4035" i="23"/>
  <c r="F4036" i="23"/>
  <c r="F4037" i="23"/>
  <c r="F4038" i="23"/>
  <c r="F4039" i="23"/>
  <c r="F4040" i="23"/>
  <c r="F4041" i="23"/>
  <c r="F4042" i="23"/>
  <c r="F4043" i="23"/>
  <c r="F4044" i="23"/>
  <c r="F4045" i="23"/>
  <c r="F4046" i="23"/>
  <c r="F4047" i="23"/>
  <c r="F4048" i="23"/>
  <c r="F4049" i="23"/>
  <c r="F4050" i="23"/>
  <c r="F4051" i="23"/>
  <c r="F4052" i="23"/>
  <c r="F4053" i="23"/>
  <c r="F4054" i="23"/>
  <c r="F4055" i="23"/>
  <c r="F4056" i="23"/>
  <c r="F4057" i="23"/>
  <c r="F4058" i="23"/>
  <c r="F4059" i="23"/>
  <c r="F4060" i="23"/>
  <c r="F4061" i="23"/>
  <c r="F4062" i="23"/>
  <c r="F4063" i="23"/>
  <c r="F4064" i="23"/>
  <c r="F4065" i="23"/>
  <c r="F4066" i="23"/>
  <c r="F4067" i="23"/>
  <c r="F4068" i="23"/>
  <c r="F4069" i="23"/>
  <c r="F4070" i="23"/>
  <c r="F4071" i="23"/>
  <c r="F4072" i="23"/>
  <c r="F4073" i="23"/>
  <c r="F4074" i="23"/>
  <c r="F4075" i="23"/>
  <c r="F4076" i="23"/>
  <c r="F4077" i="23"/>
  <c r="F4078" i="23"/>
  <c r="F4079" i="23"/>
  <c r="F4080" i="23"/>
  <c r="F4081" i="23"/>
  <c r="F4082" i="23"/>
  <c r="F4083" i="23"/>
  <c r="F4084" i="23"/>
  <c r="F4085" i="23"/>
  <c r="F4086" i="23"/>
  <c r="F4087" i="23"/>
  <c r="F4088" i="23"/>
  <c r="F4089" i="23"/>
  <c r="F4090" i="23"/>
  <c r="F4091" i="23"/>
  <c r="F4092" i="23"/>
  <c r="F4093" i="23"/>
  <c r="F4094" i="23"/>
  <c r="F4095" i="23"/>
  <c r="F4096" i="23"/>
  <c r="F4097" i="23"/>
  <c r="F4098" i="23"/>
  <c r="F4099" i="23"/>
  <c r="F4100" i="23"/>
  <c r="F4101" i="23"/>
  <c r="F4102" i="23"/>
  <c r="F4103" i="23"/>
  <c r="F4104" i="23"/>
  <c r="F4105" i="23"/>
  <c r="F4106" i="23"/>
  <c r="F4107" i="23"/>
  <c r="F4108" i="23"/>
  <c r="F4109" i="23"/>
  <c r="F4110" i="23"/>
  <c r="F4111" i="23"/>
  <c r="F4112" i="23"/>
  <c r="F4113" i="23"/>
  <c r="F4114" i="23"/>
  <c r="F4115" i="23"/>
  <c r="F4116" i="23"/>
  <c r="F4117" i="23"/>
  <c r="F4118" i="23"/>
  <c r="F4119" i="23"/>
  <c r="F4120" i="23"/>
  <c r="F4121" i="23"/>
  <c r="F4122" i="23"/>
  <c r="F4123" i="23"/>
  <c r="F4124" i="23"/>
  <c r="F4125" i="23"/>
  <c r="F4126" i="23"/>
  <c r="F4127" i="23"/>
  <c r="F4128" i="23"/>
  <c r="F4129" i="23"/>
  <c r="F4130" i="23"/>
  <c r="F4131" i="23"/>
  <c r="F4132" i="23"/>
  <c r="F4133" i="23"/>
  <c r="F4134" i="23"/>
  <c r="F4135" i="23"/>
  <c r="F4136" i="23"/>
  <c r="F4137" i="23"/>
  <c r="F4138" i="23"/>
  <c r="F4139" i="23"/>
  <c r="F4140" i="23"/>
  <c r="F4141" i="23"/>
  <c r="F4142" i="23"/>
  <c r="F4143" i="23"/>
  <c r="F4144" i="23"/>
  <c r="F4145" i="23"/>
  <c r="F4146" i="23"/>
  <c r="F4147" i="23"/>
  <c r="F4148" i="23"/>
  <c r="F4149" i="23"/>
  <c r="F4150" i="23"/>
  <c r="F4151" i="23"/>
  <c r="F4152" i="23"/>
  <c r="F4153" i="23"/>
  <c r="F4154" i="23"/>
  <c r="F4155" i="23"/>
  <c r="F4156" i="23"/>
  <c r="F4157" i="23"/>
  <c r="F4158" i="23"/>
  <c r="F4159" i="23"/>
  <c r="F4160" i="23"/>
  <c r="F4161" i="23"/>
  <c r="F4162" i="23"/>
  <c r="F4163" i="23"/>
  <c r="F4164" i="23"/>
  <c r="F4165" i="23"/>
  <c r="F4166" i="23"/>
  <c r="F4167" i="23"/>
  <c r="F4168" i="23"/>
  <c r="F4169" i="23"/>
  <c r="F4170" i="23"/>
  <c r="F4171" i="23"/>
  <c r="F4172" i="23"/>
  <c r="F4173" i="23"/>
  <c r="F4174" i="23"/>
  <c r="F4175" i="23"/>
  <c r="F4176" i="23"/>
  <c r="F4177" i="23"/>
  <c r="F4178" i="23"/>
  <c r="F4179" i="23"/>
  <c r="F4180" i="23"/>
  <c r="F4181" i="23"/>
  <c r="F4182" i="23"/>
  <c r="F4183" i="23"/>
  <c r="F4184" i="23"/>
  <c r="F4185" i="23"/>
  <c r="F4186" i="23"/>
  <c r="F4187" i="23"/>
  <c r="F4188" i="23"/>
  <c r="F4189" i="23"/>
  <c r="F4190" i="23"/>
  <c r="F4191" i="23"/>
  <c r="F4192" i="23"/>
  <c r="F4193" i="23"/>
  <c r="F4194" i="23"/>
  <c r="F4195" i="23"/>
  <c r="F4196" i="23"/>
  <c r="F4197" i="23"/>
  <c r="F4198" i="23"/>
  <c r="F4199" i="23"/>
  <c r="F4200" i="23"/>
  <c r="F4201" i="23"/>
  <c r="F4202" i="23"/>
  <c r="F4203" i="23"/>
  <c r="F4204" i="23"/>
  <c r="F4205" i="23"/>
  <c r="F4206" i="23"/>
  <c r="F4207" i="23"/>
  <c r="F4208" i="23"/>
  <c r="F4209" i="23"/>
  <c r="F4210" i="23"/>
  <c r="F4211" i="23"/>
  <c r="F4212" i="23"/>
  <c r="F4213" i="23"/>
  <c r="F4214" i="23"/>
  <c r="F4215" i="23"/>
  <c r="F4216" i="23"/>
  <c r="F4217" i="23"/>
  <c r="F4218" i="23"/>
  <c r="F4219" i="23"/>
  <c r="F4220" i="23"/>
  <c r="F4221" i="23"/>
  <c r="F4222" i="23"/>
  <c r="F4223" i="23"/>
  <c r="F4224" i="23"/>
  <c r="F4225" i="23"/>
  <c r="F4226" i="23"/>
  <c r="F4227" i="23"/>
  <c r="F4228" i="23"/>
  <c r="F4229" i="23"/>
  <c r="F4230" i="23"/>
  <c r="F4231" i="23"/>
  <c r="F4232" i="23"/>
  <c r="F4233" i="23"/>
  <c r="F4234" i="23"/>
  <c r="F4235" i="23"/>
  <c r="F4236" i="23"/>
  <c r="F4237" i="23"/>
  <c r="F4238" i="23"/>
  <c r="F4239" i="23"/>
  <c r="F4240" i="23"/>
  <c r="F4241" i="23"/>
  <c r="F4242" i="23"/>
  <c r="F4243" i="23"/>
  <c r="F4244" i="23"/>
  <c r="F4245" i="23"/>
  <c r="F4246" i="23"/>
  <c r="F4247" i="23"/>
  <c r="F4248" i="23"/>
  <c r="F4249" i="23"/>
  <c r="F4250" i="23"/>
  <c r="F4251" i="23"/>
  <c r="F4252" i="23"/>
  <c r="F4253" i="23"/>
  <c r="F4254" i="23"/>
  <c r="F4255" i="23"/>
  <c r="F4256" i="23"/>
  <c r="F4257" i="23"/>
  <c r="F4258" i="23"/>
  <c r="F4259" i="23"/>
  <c r="F4260" i="23"/>
  <c r="F4261" i="23"/>
  <c r="F4262" i="23"/>
  <c r="F4263" i="23"/>
  <c r="F4264" i="23"/>
  <c r="F4265" i="23"/>
  <c r="F4266" i="23"/>
  <c r="F4267" i="23"/>
  <c r="F4268" i="23"/>
  <c r="F4269" i="23"/>
  <c r="F4270" i="23"/>
  <c r="F4271" i="23"/>
  <c r="F4272" i="23"/>
  <c r="F4273" i="23"/>
  <c r="F4274" i="23"/>
  <c r="F4275" i="23"/>
  <c r="F4276" i="23"/>
  <c r="F4277" i="23"/>
  <c r="F4278" i="23"/>
  <c r="F4279" i="23"/>
  <c r="F4280" i="23"/>
  <c r="F4281" i="23"/>
  <c r="F4282" i="23"/>
  <c r="F4283" i="23"/>
  <c r="F4284" i="23"/>
  <c r="F4285" i="23"/>
  <c r="F4286" i="23"/>
  <c r="F4287" i="23"/>
  <c r="F4288" i="23"/>
  <c r="F4289" i="23"/>
  <c r="F4290" i="23"/>
  <c r="F4291" i="23"/>
  <c r="F4292" i="23"/>
  <c r="F4293" i="23"/>
  <c r="F4294" i="23"/>
  <c r="F4295" i="23"/>
  <c r="F4296" i="23"/>
  <c r="F4297" i="23"/>
  <c r="F4298" i="23"/>
  <c r="F4299" i="23"/>
  <c r="F4300" i="23"/>
  <c r="F4301" i="23"/>
  <c r="F4302" i="23"/>
  <c r="F4303" i="23"/>
  <c r="F4304" i="23"/>
  <c r="F4305" i="23"/>
  <c r="F4306" i="23"/>
  <c r="F4307" i="23"/>
  <c r="F4308" i="23"/>
  <c r="F4309" i="23"/>
  <c r="F4310" i="23"/>
  <c r="F4311" i="23"/>
  <c r="F4312" i="23"/>
  <c r="F4313" i="23"/>
  <c r="F4314" i="23"/>
  <c r="F4315" i="23"/>
  <c r="F4316" i="23"/>
  <c r="F4317" i="23"/>
  <c r="F4318" i="23"/>
  <c r="F4319" i="23"/>
  <c r="F4320" i="23"/>
  <c r="F4321" i="23"/>
  <c r="F4322" i="23"/>
  <c r="F4323" i="23"/>
  <c r="F4324" i="23"/>
  <c r="F4325" i="23"/>
  <c r="F4326" i="23"/>
  <c r="F4327" i="23"/>
  <c r="F4328" i="23"/>
  <c r="F4329" i="23"/>
  <c r="F4330" i="23"/>
  <c r="F4331" i="23"/>
  <c r="F4332" i="23"/>
  <c r="F4333" i="23"/>
  <c r="F4334" i="23"/>
  <c r="F4335" i="23"/>
  <c r="F4336" i="23"/>
  <c r="F4337" i="23"/>
  <c r="F4338" i="23"/>
  <c r="F4339" i="23"/>
  <c r="F4340" i="23"/>
  <c r="F4341" i="23"/>
  <c r="F4342" i="23"/>
  <c r="F4343" i="23"/>
  <c r="F4344" i="23"/>
  <c r="F4345" i="23"/>
  <c r="F4346" i="23"/>
  <c r="F4347" i="23"/>
  <c r="F4348" i="23"/>
  <c r="F4349" i="23"/>
  <c r="F4350" i="23"/>
  <c r="F4351" i="23"/>
  <c r="F4352" i="23"/>
  <c r="F4353" i="23"/>
  <c r="F4354" i="23"/>
  <c r="F4355" i="23"/>
  <c r="F4356" i="23"/>
  <c r="F4357" i="23"/>
  <c r="F4358" i="23"/>
  <c r="F4359" i="23"/>
  <c r="F4360" i="23"/>
  <c r="F4361" i="23"/>
  <c r="F4362" i="23"/>
  <c r="F4363" i="23"/>
  <c r="F4364" i="23"/>
  <c r="F4365" i="23"/>
  <c r="F4366" i="23"/>
  <c r="F4367" i="23"/>
  <c r="F4368" i="23"/>
  <c r="F4369" i="23"/>
  <c r="F4370" i="23"/>
  <c r="F4371" i="23"/>
  <c r="F4372" i="23"/>
  <c r="F4373" i="23"/>
  <c r="F4374" i="23"/>
  <c r="F4375" i="23"/>
  <c r="F4376" i="23"/>
  <c r="F4377" i="23"/>
  <c r="F4378" i="23"/>
  <c r="F4379" i="23"/>
  <c r="F4380" i="23"/>
  <c r="F4381" i="23"/>
  <c r="F4382" i="23"/>
  <c r="F4383" i="23"/>
  <c r="F4384" i="23"/>
  <c r="F4385" i="23"/>
  <c r="F4386" i="23"/>
  <c r="F4387" i="23"/>
  <c r="F4388" i="23"/>
  <c r="F4389" i="23"/>
  <c r="F4390" i="23"/>
  <c r="F4391" i="23"/>
  <c r="F4392" i="23"/>
  <c r="F4393" i="23"/>
  <c r="F4394" i="23"/>
  <c r="F4395" i="23"/>
  <c r="F4396" i="23"/>
  <c r="F4397" i="23"/>
  <c r="F4398" i="23"/>
  <c r="F4399" i="23"/>
  <c r="F4400" i="23"/>
  <c r="F4401" i="23"/>
  <c r="F4402" i="23"/>
  <c r="F4403" i="23"/>
  <c r="F4404" i="23"/>
  <c r="F4405" i="23"/>
  <c r="F4406" i="23"/>
  <c r="F4407" i="23"/>
  <c r="F4408" i="23"/>
  <c r="F4409" i="23"/>
  <c r="F4410" i="23"/>
  <c r="F4411" i="23"/>
  <c r="F4412" i="23"/>
  <c r="F4413" i="23"/>
  <c r="F4414" i="23"/>
  <c r="F4415" i="23"/>
  <c r="F4416" i="23"/>
  <c r="F4417" i="23"/>
  <c r="F4418" i="23"/>
  <c r="F4419" i="23"/>
  <c r="F4420" i="23"/>
  <c r="F4421" i="23"/>
  <c r="F4422" i="23"/>
  <c r="F4423" i="23"/>
  <c r="F4424" i="23"/>
  <c r="F4425" i="23"/>
  <c r="F4426" i="23"/>
  <c r="F4427" i="23"/>
  <c r="F4428" i="23"/>
  <c r="F4429" i="23"/>
  <c r="F4430" i="23"/>
  <c r="F4431" i="23"/>
  <c r="F4432" i="23"/>
  <c r="F4433" i="23"/>
  <c r="F4434" i="23"/>
  <c r="F4435" i="23"/>
  <c r="F4436" i="23"/>
  <c r="F4437" i="23"/>
  <c r="F4438" i="23"/>
  <c r="F4439" i="23"/>
  <c r="F4440" i="23"/>
  <c r="F4441" i="23"/>
  <c r="F4442" i="23"/>
  <c r="F4443" i="23"/>
  <c r="F4444" i="23"/>
  <c r="F4445" i="23"/>
  <c r="F4446" i="23"/>
  <c r="F4447" i="23"/>
  <c r="F4448" i="23"/>
  <c r="F4449" i="23"/>
  <c r="F4450" i="23"/>
  <c r="F4451" i="23"/>
  <c r="F4452" i="23"/>
  <c r="F4453" i="23"/>
  <c r="F4454" i="23"/>
  <c r="F4455" i="23"/>
  <c r="F4456" i="23"/>
  <c r="F4457" i="23"/>
  <c r="F4458" i="23"/>
  <c r="F4459" i="23"/>
  <c r="F4460" i="23"/>
  <c r="F4461" i="23"/>
  <c r="F4462" i="23"/>
  <c r="F4463" i="23"/>
  <c r="F4464" i="23"/>
  <c r="F4465" i="23"/>
  <c r="F4466" i="23"/>
  <c r="F4467" i="23"/>
  <c r="F4468" i="23"/>
  <c r="F4469" i="23"/>
  <c r="F4470" i="23"/>
  <c r="F4471" i="23"/>
  <c r="F4472" i="23"/>
  <c r="F4473" i="23"/>
  <c r="F4474" i="23"/>
  <c r="F4475" i="23"/>
  <c r="F4476" i="23"/>
  <c r="F4477" i="23"/>
  <c r="F4478" i="23"/>
  <c r="F4479" i="23"/>
  <c r="F4480" i="23"/>
  <c r="F4481" i="23"/>
  <c r="F4482" i="23"/>
  <c r="F4483" i="23"/>
  <c r="F4484" i="23"/>
  <c r="F4485" i="23"/>
  <c r="F4486" i="23"/>
  <c r="F4487" i="23"/>
  <c r="F4488" i="23"/>
  <c r="F4489" i="23"/>
  <c r="F4490" i="23"/>
  <c r="F4491" i="23"/>
  <c r="F4492" i="23"/>
  <c r="F4493" i="23"/>
  <c r="F4494" i="23"/>
  <c r="F4495" i="23"/>
  <c r="F4496" i="23"/>
  <c r="F4497" i="23"/>
  <c r="F4498" i="23"/>
  <c r="F4499" i="23"/>
  <c r="F4500" i="23"/>
  <c r="F4501" i="23"/>
  <c r="F4502" i="23"/>
  <c r="F4503" i="23"/>
  <c r="F4504" i="23"/>
  <c r="F4505" i="23"/>
  <c r="F4506" i="23"/>
  <c r="F4507" i="23"/>
  <c r="F4508" i="23"/>
  <c r="F4509" i="23"/>
  <c r="F4510" i="23"/>
  <c r="F4511" i="23"/>
  <c r="F4512" i="23"/>
  <c r="F4513" i="23"/>
  <c r="F4514" i="23"/>
  <c r="F4515" i="23"/>
  <c r="F4516" i="23"/>
  <c r="F4517" i="23"/>
  <c r="F4518" i="23"/>
  <c r="F4519" i="23"/>
  <c r="F4520" i="23"/>
  <c r="F4521" i="23"/>
  <c r="F4522" i="23"/>
  <c r="F4523" i="23"/>
  <c r="F4524" i="23"/>
  <c r="F4525" i="23"/>
  <c r="F4526" i="23"/>
  <c r="F4527" i="23"/>
  <c r="F4528" i="23"/>
  <c r="F4529" i="23"/>
  <c r="F4530" i="23"/>
  <c r="F4531" i="23"/>
  <c r="F4532" i="23"/>
  <c r="F4533" i="23"/>
  <c r="F4534" i="23"/>
  <c r="F4535" i="23"/>
  <c r="F4536" i="23"/>
  <c r="F4537" i="23"/>
  <c r="F4538" i="23"/>
  <c r="F4539" i="23"/>
  <c r="F4540" i="23"/>
  <c r="F4541" i="23"/>
  <c r="F4542" i="23"/>
  <c r="F4543" i="23"/>
  <c r="F4544" i="23"/>
  <c r="F4545" i="23"/>
  <c r="F4546" i="23"/>
  <c r="F4547" i="23"/>
  <c r="F4548" i="23"/>
  <c r="F4549" i="23"/>
  <c r="F4550" i="23"/>
  <c r="F4551" i="23"/>
  <c r="F4552" i="23"/>
  <c r="F4553" i="23"/>
  <c r="F4554" i="23"/>
  <c r="F4555" i="23"/>
  <c r="F4556" i="23"/>
  <c r="F4557" i="23"/>
  <c r="F4558" i="23"/>
  <c r="F4559" i="23"/>
  <c r="F4560" i="23"/>
  <c r="F4561" i="23"/>
  <c r="F4562" i="23"/>
  <c r="F4563" i="23"/>
  <c r="F4564" i="23"/>
  <c r="F4565" i="23"/>
  <c r="F4566" i="23"/>
  <c r="F4567" i="23"/>
  <c r="F4568" i="23"/>
  <c r="F4569" i="23"/>
  <c r="F4570" i="23"/>
  <c r="F4571" i="23"/>
  <c r="F4572" i="23"/>
  <c r="F4573" i="23"/>
  <c r="F4574" i="23"/>
  <c r="F4575" i="23"/>
  <c r="F4576" i="23"/>
  <c r="F4577" i="23"/>
  <c r="F4578" i="23"/>
  <c r="F4579" i="23"/>
  <c r="F4580" i="23"/>
  <c r="F4581" i="23"/>
  <c r="F4582" i="23"/>
  <c r="F4583" i="23"/>
  <c r="F4584" i="23"/>
  <c r="F4585" i="23"/>
  <c r="F4586" i="23"/>
  <c r="F4587" i="23"/>
  <c r="F4588" i="23"/>
  <c r="F4589" i="23"/>
  <c r="F4590" i="23"/>
  <c r="F4591" i="23"/>
  <c r="F4592" i="23"/>
  <c r="F4593" i="23"/>
  <c r="F4594" i="23"/>
  <c r="F4595" i="23"/>
  <c r="F4596" i="23"/>
  <c r="F4597" i="23"/>
  <c r="F4598" i="23"/>
  <c r="F4599" i="23"/>
  <c r="F4600" i="23"/>
  <c r="F4601" i="23"/>
  <c r="F4602" i="23"/>
  <c r="F4603" i="23"/>
  <c r="F4604" i="23"/>
  <c r="F4605" i="23"/>
  <c r="F4606" i="23"/>
  <c r="F4607" i="23"/>
  <c r="F4608" i="23"/>
  <c r="F4609" i="23"/>
  <c r="F4610" i="23"/>
  <c r="F4611" i="23"/>
  <c r="F4612" i="23"/>
  <c r="F4613" i="23"/>
  <c r="F4614" i="23"/>
  <c r="F4615" i="23"/>
  <c r="F4616" i="23"/>
  <c r="F4617" i="23"/>
  <c r="F4618" i="23"/>
  <c r="F4619" i="23"/>
  <c r="F4620" i="23"/>
  <c r="F4621" i="23"/>
  <c r="F4622" i="23"/>
  <c r="F4623" i="23"/>
  <c r="F4624" i="23"/>
  <c r="F4625" i="23"/>
  <c r="F4626" i="23"/>
  <c r="F4627" i="23"/>
  <c r="F4628" i="23"/>
  <c r="F4629" i="23"/>
  <c r="F4630" i="23"/>
  <c r="F4631" i="23"/>
  <c r="F4632" i="23"/>
  <c r="F4633" i="23"/>
  <c r="F4634" i="23"/>
  <c r="F4635" i="23"/>
  <c r="F4636" i="23"/>
  <c r="F4637" i="23"/>
  <c r="F4638" i="23"/>
  <c r="F4639" i="23"/>
  <c r="F4640" i="23"/>
  <c r="F4641" i="23"/>
  <c r="F4642" i="23"/>
  <c r="F4643" i="23"/>
  <c r="F4644" i="23"/>
  <c r="F4645" i="23"/>
  <c r="F4646" i="23"/>
  <c r="F4647" i="23"/>
  <c r="F4648" i="23"/>
  <c r="F4649" i="23"/>
  <c r="F4650" i="23"/>
  <c r="F4651" i="23"/>
  <c r="F4652" i="23"/>
  <c r="F4653" i="23"/>
  <c r="F4654" i="23"/>
  <c r="F4655" i="23"/>
  <c r="F4656" i="23"/>
  <c r="F4657" i="23"/>
  <c r="F4658" i="23"/>
  <c r="F4659" i="23"/>
  <c r="F4660" i="23"/>
  <c r="F4661" i="23"/>
  <c r="F4662" i="23"/>
  <c r="F4663" i="23"/>
  <c r="F4664" i="23"/>
  <c r="F4665" i="23"/>
  <c r="F4666" i="23"/>
  <c r="F4667" i="23"/>
  <c r="F4668" i="23"/>
  <c r="F4669" i="23"/>
  <c r="F4670" i="23"/>
  <c r="F4671" i="23"/>
  <c r="F4672" i="23"/>
  <c r="F4673" i="23"/>
  <c r="F4674" i="23"/>
  <c r="F4675" i="23"/>
  <c r="F4676" i="23"/>
  <c r="F4677" i="23"/>
  <c r="F4678" i="23"/>
  <c r="F4679" i="23"/>
  <c r="F4680" i="23"/>
  <c r="F4681" i="23"/>
  <c r="F4682" i="23"/>
  <c r="F4683" i="23"/>
  <c r="F4684" i="23"/>
  <c r="F4685" i="23"/>
  <c r="F4686" i="23"/>
  <c r="F4687" i="23"/>
  <c r="F4688" i="23"/>
  <c r="F4689" i="23"/>
  <c r="F4690" i="23"/>
  <c r="F4691" i="23"/>
  <c r="F4692" i="23"/>
  <c r="F4693" i="23"/>
  <c r="F4694" i="23"/>
  <c r="F4695" i="23"/>
  <c r="F4696" i="23"/>
  <c r="F4697" i="23"/>
  <c r="F4698" i="23"/>
  <c r="F4699" i="23"/>
  <c r="F4700" i="23"/>
  <c r="F4701" i="23"/>
  <c r="F4702" i="23"/>
  <c r="F4703" i="23"/>
  <c r="F4704" i="23"/>
  <c r="F4705" i="23"/>
  <c r="F4706" i="23"/>
  <c r="F4707" i="23"/>
  <c r="F4708" i="23"/>
  <c r="F4709" i="23"/>
  <c r="F4710" i="23"/>
  <c r="F4711" i="23"/>
  <c r="F4712" i="23"/>
  <c r="F4713" i="23"/>
  <c r="F4714" i="23"/>
  <c r="F4715" i="23"/>
  <c r="F4716" i="23"/>
  <c r="F4717" i="23"/>
  <c r="F4718" i="23"/>
  <c r="F4719" i="23"/>
  <c r="F4720" i="23"/>
  <c r="F4721" i="23"/>
  <c r="F4722" i="23"/>
  <c r="F4723" i="23"/>
  <c r="F4724" i="23"/>
  <c r="F4725" i="23"/>
  <c r="F4726" i="23"/>
  <c r="F4727" i="23"/>
  <c r="F4728" i="23"/>
  <c r="F4729" i="23"/>
  <c r="F4730" i="23"/>
  <c r="F4731" i="23"/>
  <c r="F4732" i="23"/>
  <c r="F4733" i="23"/>
  <c r="F4734" i="23"/>
  <c r="F4735" i="23"/>
  <c r="F4736" i="23"/>
  <c r="F4737" i="23"/>
  <c r="F4738" i="23"/>
  <c r="F4739" i="23"/>
  <c r="F4740" i="23"/>
  <c r="F4741" i="23"/>
  <c r="F4742" i="23"/>
  <c r="F4743" i="23"/>
  <c r="F4744" i="23"/>
  <c r="F4745" i="23"/>
  <c r="F4746" i="23"/>
  <c r="F4747" i="23"/>
  <c r="F4748" i="23"/>
  <c r="F4749" i="23"/>
  <c r="F4750" i="23"/>
  <c r="F4751" i="23"/>
  <c r="F4752" i="23"/>
  <c r="F4753" i="23"/>
  <c r="F4754" i="23"/>
  <c r="F4755" i="23"/>
  <c r="F4756" i="23"/>
  <c r="F4757" i="23"/>
  <c r="F4758" i="23"/>
  <c r="F4759" i="23"/>
  <c r="F4760" i="23"/>
  <c r="F4761" i="23"/>
  <c r="F4762" i="23"/>
  <c r="F4763" i="23"/>
  <c r="F4764" i="23"/>
  <c r="F4765" i="23"/>
  <c r="F4766" i="23"/>
  <c r="F4767" i="23"/>
  <c r="F4768" i="23"/>
  <c r="F4769" i="23"/>
  <c r="F4770" i="23"/>
  <c r="F4771" i="23"/>
  <c r="F4772" i="23"/>
  <c r="F4773" i="23"/>
  <c r="F4774" i="23"/>
  <c r="F4775" i="23"/>
  <c r="F4776" i="23"/>
  <c r="F4777" i="23"/>
  <c r="F4778" i="23"/>
  <c r="F4779" i="23"/>
  <c r="F4780" i="23"/>
  <c r="F4781" i="23"/>
  <c r="F4782" i="23"/>
  <c r="F4783" i="23"/>
  <c r="F4784" i="23"/>
  <c r="F4785" i="23"/>
  <c r="F4786" i="23"/>
  <c r="F4787" i="23"/>
  <c r="F4788" i="23"/>
  <c r="F4789" i="23"/>
  <c r="F4790" i="23"/>
  <c r="F4791" i="23"/>
  <c r="F4792" i="23"/>
  <c r="F4793" i="23"/>
  <c r="F4794" i="23"/>
  <c r="F4795" i="23"/>
  <c r="F4796" i="23"/>
  <c r="F4797" i="23"/>
  <c r="F4798" i="23"/>
  <c r="F4799" i="23"/>
  <c r="F4800" i="23"/>
  <c r="F4801" i="23"/>
  <c r="F4802" i="23"/>
  <c r="F4803" i="23"/>
  <c r="F4804" i="23"/>
  <c r="F4805" i="23"/>
  <c r="F4806" i="23"/>
  <c r="F4807" i="23"/>
  <c r="F4808" i="23"/>
  <c r="F4809" i="23"/>
  <c r="F4810" i="23"/>
  <c r="F4811" i="23"/>
  <c r="F4812" i="23"/>
  <c r="F4813" i="23"/>
  <c r="F4814" i="23"/>
  <c r="F4815" i="23"/>
  <c r="F4816" i="23"/>
  <c r="F4817" i="23"/>
  <c r="F4818" i="23"/>
  <c r="F4819" i="23"/>
  <c r="F4820" i="23"/>
  <c r="F4821" i="23"/>
  <c r="F4822" i="23"/>
  <c r="F4823" i="23"/>
  <c r="F4824" i="23"/>
  <c r="F4825" i="23"/>
  <c r="F4826" i="23"/>
  <c r="F4827" i="23"/>
  <c r="F4828" i="23"/>
  <c r="F4829" i="23"/>
  <c r="F4830" i="23"/>
  <c r="F4831" i="23"/>
  <c r="F4832" i="23"/>
  <c r="F4833" i="23"/>
  <c r="F4834" i="23"/>
  <c r="F4835" i="23"/>
  <c r="F4836" i="23"/>
  <c r="F4837" i="23"/>
  <c r="F4838" i="23"/>
  <c r="F4839" i="23"/>
  <c r="F4840" i="23"/>
  <c r="F4841" i="23"/>
  <c r="F4842" i="23"/>
  <c r="F4843" i="23"/>
  <c r="F4844" i="23"/>
  <c r="F4845" i="23"/>
  <c r="F4846" i="23"/>
  <c r="F4847" i="23"/>
  <c r="F4848" i="23"/>
  <c r="F4849" i="23"/>
  <c r="F4850" i="23"/>
  <c r="F4851" i="23"/>
  <c r="F4852" i="23"/>
  <c r="F4853" i="23"/>
  <c r="F4854" i="23"/>
  <c r="F4855" i="23"/>
  <c r="F4856" i="23"/>
  <c r="F4857" i="23"/>
  <c r="F4858" i="23"/>
  <c r="F4859" i="23"/>
  <c r="F4860" i="23"/>
  <c r="F4861" i="23"/>
  <c r="F4862" i="23"/>
  <c r="F4863" i="23"/>
  <c r="F4864" i="23"/>
  <c r="F4865" i="23"/>
  <c r="F4866" i="23"/>
  <c r="F4867" i="23"/>
  <c r="F4868" i="23"/>
  <c r="F4869" i="23"/>
  <c r="F4870" i="23"/>
  <c r="F4871" i="23"/>
  <c r="F4872" i="23"/>
  <c r="F4873" i="23"/>
  <c r="F4874" i="23"/>
  <c r="F4875" i="23"/>
  <c r="F4876" i="23"/>
  <c r="F4877" i="23"/>
  <c r="F4878" i="23"/>
  <c r="F4879" i="23"/>
  <c r="F4880" i="23"/>
  <c r="F4881" i="23"/>
  <c r="F4882" i="23"/>
  <c r="F4883" i="23"/>
  <c r="F4884" i="23"/>
  <c r="F4885" i="23"/>
  <c r="F4886" i="23"/>
  <c r="F4887" i="23"/>
  <c r="F4888" i="23"/>
  <c r="F4889" i="23"/>
  <c r="F4890" i="23"/>
  <c r="F4891" i="23"/>
  <c r="F4892" i="23"/>
  <c r="F4893" i="23"/>
  <c r="F4894" i="23"/>
  <c r="F4895" i="23"/>
  <c r="F4896" i="23"/>
  <c r="F4897" i="23"/>
  <c r="F4898" i="23"/>
  <c r="F4899" i="23"/>
  <c r="F4900" i="23"/>
  <c r="F4901" i="23"/>
  <c r="F4902" i="23"/>
  <c r="F4903" i="23"/>
  <c r="F4904" i="23"/>
  <c r="F4905" i="23"/>
  <c r="F4906" i="23"/>
  <c r="F4907" i="23"/>
  <c r="F4908" i="23"/>
  <c r="F4909" i="23"/>
  <c r="F4910" i="23"/>
  <c r="F4911" i="23"/>
  <c r="F4912" i="23"/>
  <c r="F4913" i="23"/>
  <c r="F4914" i="23"/>
  <c r="F4915" i="23"/>
  <c r="F4916" i="23"/>
  <c r="F4917" i="23"/>
  <c r="F4918" i="23"/>
  <c r="F4919" i="23"/>
  <c r="F4920" i="23"/>
  <c r="F4921" i="23"/>
  <c r="F4922" i="23"/>
  <c r="F4923" i="23"/>
  <c r="F4924" i="23"/>
  <c r="F4925" i="23"/>
  <c r="F4926" i="23"/>
  <c r="F4927" i="23"/>
  <c r="F4928" i="23"/>
  <c r="F4929" i="23"/>
  <c r="F4930" i="23"/>
  <c r="F4931" i="23"/>
  <c r="F4932" i="23"/>
  <c r="F4933" i="23"/>
  <c r="F4934" i="23"/>
  <c r="F4935" i="23"/>
  <c r="F4936" i="23"/>
  <c r="F4937" i="23"/>
  <c r="F4938" i="23"/>
  <c r="F4939" i="23"/>
  <c r="F4940" i="23"/>
  <c r="F4941" i="23"/>
  <c r="F4942" i="23"/>
  <c r="F4943" i="23"/>
  <c r="F4944" i="23"/>
  <c r="F4945" i="23"/>
  <c r="F4946" i="23"/>
  <c r="F4947" i="23"/>
  <c r="F4948" i="23"/>
  <c r="F4949" i="23"/>
  <c r="F4950" i="23"/>
  <c r="F4951" i="23"/>
  <c r="F4952" i="23"/>
  <c r="F4953" i="23"/>
  <c r="F4954" i="23"/>
  <c r="F4955" i="23"/>
  <c r="F4956" i="23"/>
  <c r="F4957" i="23"/>
  <c r="F4958" i="23"/>
  <c r="F4959" i="23"/>
  <c r="F4960" i="23"/>
  <c r="F4961" i="23"/>
  <c r="F4962" i="23"/>
  <c r="F4963" i="23"/>
  <c r="F4964" i="23"/>
  <c r="F4965" i="23"/>
  <c r="F4966" i="23"/>
  <c r="F4967" i="23"/>
  <c r="F4968" i="23"/>
  <c r="F4969" i="23"/>
  <c r="F4970" i="23"/>
  <c r="F4971" i="23"/>
  <c r="F4972" i="23"/>
  <c r="F4973" i="23"/>
  <c r="F4974" i="23"/>
  <c r="F4975" i="23"/>
  <c r="F4976" i="23"/>
  <c r="F4977" i="23"/>
  <c r="F4978" i="23"/>
  <c r="F4979" i="23"/>
  <c r="F4980" i="23"/>
  <c r="F4981" i="23"/>
  <c r="F4982" i="23"/>
  <c r="F4983" i="23"/>
  <c r="F4984" i="23"/>
  <c r="F4985" i="23"/>
  <c r="F4986" i="23"/>
  <c r="F4987" i="23"/>
  <c r="F4988" i="23"/>
  <c r="F4989" i="23"/>
  <c r="F4990" i="23"/>
  <c r="F4991" i="23"/>
  <c r="F4992" i="23"/>
  <c r="F4993" i="23"/>
  <c r="F4994" i="23"/>
  <c r="F4995" i="23"/>
  <c r="F4996" i="23"/>
  <c r="F4997" i="23"/>
  <c r="F4998" i="23"/>
  <c r="F4999" i="23"/>
  <c r="F5000" i="23"/>
  <c r="F5001" i="23"/>
  <c r="F5002" i="23"/>
  <c r="F5003" i="23"/>
  <c r="F5004" i="23"/>
  <c r="F5005" i="23"/>
  <c r="F5006" i="23"/>
  <c r="F5007" i="23"/>
  <c r="F5008" i="23"/>
  <c r="F5009" i="23"/>
  <c r="F5010" i="23"/>
  <c r="F5011" i="23"/>
  <c r="F5012" i="23"/>
  <c r="F5013" i="23"/>
  <c r="F5014" i="23"/>
  <c r="F5015" i="23"/>
  <c r="F5016" i="23"/>
  <c r="F5017" i="23"/>
  <c r="F5018" i="23"/>
  <c r="F5019" i="23"/>
  <c r="F5020" i="23"/>
  <c r="F5021" i="23"/>
  <c r="F5022" i="23"/>
  <c r="F5023" i="23"/>
  <c r="F5024" i="23"/>
  <c r="F5025" i="23"/>
  <c r="F5026" i="23"/>
  <c r="F2" i="23"/>
  <c r="U667" i="24" l="1"/>
  <c r="Z667" i="24" s="1"/>
  <c r="U207" i="24"/>
  <c r="Z207" i="24" s="1"/>
  <c r="U601" i="24"/>
  <c r="Z601" i="24" s="1"/>
  <c r="U211" i="24"/>
  <c r="Z211" i="24" s="1"/>
  <c r="U424" i="24"/>
  <c r="Z424" i="24" s="1"/>
  <c r="U384" i="24"/>
  <c r="Z384" i="24" s="1"/>
  <c r="U573" i="24"/>
  <c r="Z573" i="24" s="1"/>
  <c r="U691" i="24"/>
  <c r="Z691" i="24" s="1"/>
  <c r="U613" i="24"/>
  <c r="Z613" i="24" s="1"/>
  <c r="U416" i="24"/>
  <c r="Z416" i="24" s="1"/>
  <c r="U376" i="24"/>
  <c r="Z376" i="24" s="1"/>
  <c r="U538" i="24"/>
  <c r="Z538" i="24" s="1"/>
  <c r="U408" i="24"/>
  <c r="Z408" i="24" s="1"/>
  <c r="U368" i="24"/>
  <c r="Z368" i="24" s="1"/>
  <c r="U659" i="24"/>
  <c r="Z659" i="24" s="1"/>
  <c r="U326" i="24"/>
  <c r="Z326" i="24" s="1"/>
  <c r="U266" i="24"/>
  <c r="Z266" i="24" s="1"/>
  <c r="U222" i="24"/>
  <c r="Z222" i="24" s="1"/>
  <c r="U627" i="24"/>
  <c r="Z627" i="24" s="1"/>
  <c r="U101" i="24"/>
  <c r="Z101" i="24" s="1"/>
  <c r="U294" i="24"/>
  <c r="Z294" i="24" s="1"/>
  <c r="U33" i="24"/>
  <c r="Z33" i="24" s="1"/>
  <c r="U318" i="24"/>
  <c r="Z318" i="24" s="1"/>
  <c r="U214" i="24"/>
  <c r="Z214" i="24" s="1"/>
  <c r="U533" i="24"/>
  <c r="Z533" i="24" s="1"/>
  <c r="U121" i="24"/>
  <c r="Z121" i="24" s="1"/>
  <c r="U21" i="24"/>
  <c r="Z21" i="24" s="1"/>
  <c r="U517" i="24"/>
  <c r="Z517" i="24" s="1"/>
  <c r="U142" i="24"/>
  <c r="Z142" i="24" s="1"/>
  <c r="U118" i="24"/>
  <c r="Z118" i="24" s="1"/>
  <c r="U82" i="24"/>
  <c r="Z82" i="24" s="1"/>
  <c r="U62" i="24"/>
  <c r="Z62" i="24" s="1"/>
  <c r="U42" i="24"/>
  <c r="Z42" i="24" s="1"/>
  <c r="U18" i="24"/>
  <c r="Z18" i="24" s="1"/>
  <c r="U311" i="24"/>
  <c r="Z311" i="24" s="1"/>
  <c r="U291" i="24"/>
  <c r="Z291" i="24" s="1"/>
  <c r="U275" i="24"/>
  <c r="Z275" i="24" s="1"/>
  <c r="U263" i="24"/>
  <c r="Z263" i="24" s="1"/>
  <c r="U247" i="24"/>
  <c r="Z247" i="24" s="1"/>
  <c r="U227" i="24"/>
  <c r="Z227" i="24" s="1"/>
  <c r="U465" i="24"/>
  <c r="Z465" i="24" s="1"/>
  <c r="U182" i="24"/>
  <c r="Z182" i="24" s="1"/>
  <c r="U202" i="24"/>
  <c r="Z202" i="24" s="1"/>
  <c r="U186" i="24"/>
  <c r="Z186" i="24" s="1"/>
  <c r="U162" i="24"/>
  <c r="Z162" i="24" s="1"/>
  <c r="U130" i="24"/>
  <c r="Z130" i="24" s="1"/>
  <c r="U58" i="24"/>
  <c r="Z58" i="24" s="1"/>
  <c r="U303" i="24"/>
  <c r="Z303" i="24" s="1"/>
  <c r="U243" i="24"/>
  <c r="Z243" i="24" s="1"/>
  <c r="U215" i="24"/>
  <c r="Z215" i="24" s="1"/>
  <c r="U469" i="24"/>
  <c r="Z469" i="24" s="1"/>
  <c r="U348" i="24"/>
  <c r="Z348" i="24" s="1"/>
  <c r="U561" i="24"/>
  <c r="Z561" i="24" s="1"/>
  <c r="U683" i="24"/>
  <c r="Z683" i="24" s="1"/>
  <c r="U643" i="24"/>
  <c r="Z643" i="24" s="1"/>
  <c r="U138" i="24"/>
  <c r="Z138" i="24" s="1"/>
  <c r="U114" i="24"/>
  <c r="Z114" i="24" s="1"/>
  <c r="U98" i="24"/>
  <c r="Z98" i="24" s="1"/>
  <c r="U78" i="24"/>
  <c r="Z78" i="24" s="1"/>
  <c r="U54" i="24"/>
  <c r="Z54" i="24" s="1"/>
  <c r="U34" i="24"/>
  <c r="Z34" i="24" s="1"/>
  <c r="U14" i="24"/>
  <c r="Z14" i="24" s="1"/>
  <c r="U327" i="24"/>
  <c r="Z327" i="24" s="1"/>
  <c r="U307" i="24"/>
  <c r="Z307" i="24" s="1"/>
  <c r="U283" i="24"/>
  <c r="Z283" i="24" s="1"/>
  <c r="U271" i="24"/>
  <c r="Z271" i="24" s="1"/>
  <c r="U255" i="24"/>
  <c r="Z255" i="24" s="1"/>
  <c r="U239" i="24"/>
  <c r="Z239" i="24" s="1"/>
  <c r="U223" i="24"/>
  <c r="Z223" i="24" s="1"/>
  <c r="U461" i="24"/>
  <c r="Z461" i="24" s="1"/>
  <c r="U341" i="24"/>
  <c r="Z341" i="24" s="1"/>
  <c r="U589" i="24"/>
  <c r="Z589" i="24" s="1"/>
  <c r="U198" i="24"/>
  <c r="Z198" i="24" s="1"/>
  <c r="U178" i="24"/>
  <c r="Z178" i="24" s="1"/>
  <c r="U158" i="24"/>
  <c r="Z158" i="24" s="1"/>
  <c r="U122" i="24"/>
  <c r="Z122" i="24" s="1"/>
  <c r="U94" i="24"/>
  <c r="Z94" i="24" s="1"/>
  <c r="U30" i="24"/>
  <c r="Z30" i="24" s="1"/>
  <c r="U323" i="24"/>
  <c r="Z323" i="24" s="1"/>
  <c r="U295" i="24"/>
  <c r="Z295" i="24" s="1"/>
  <c r="U675" i="24"/>
  <c r="Z675" i="24" s="1"/>
  <c r="U593" i="24"/>
  <c r="Z593" i="24" s="1"/>
  <c r="U150" i="24"/>
  <c r="Z150" i="24" s="1"/>
  <c r="U134" i="24"/>
  <c r="Z134" i="24" s="1"/>
  <c r="U110" i="24"/>
  <c r="Z110" i="24" s="1"/>
  <c r="U90" i="24"/>
  <c r="Z90" i="24" s="1"/>
  <c r="U74" i="24"/>
  <c r="Z74" i="24" s="1"/>
  <c r="U50" i="24"/>
  <c r="Z50" i="24" s="1"/>
  <c r="U26" i="24"/>
  <c r="Z26" i="24" s="1"/>
  <c r="U10" i="24"/>
  <c r="Z10" i="24" s="1"/>
  <c r="U319" i="24"/>
  <c r="Z319" i="24" s="1"/>
  <c r="U299" i="24"/>
  <c r="Z299" i="24" s="1"/>
  <c r="U219" i="24"/>
  <c r="Z219" i="24" s="1"/>
  <c r="U166" i="24"/>
  <c r="Z166" i="24" s="1"/>
  <c r="U194" i="24"/>
  <c r="Z194" i="24" s="1"/>
  <c r="U174" i="24"/>
  <c r="Z174" i="24" s="1"/>
  <c r="U154" i="24"/>
  <c r="Z154" i="24" s="1"/>
  <c r="U38" i="24"/>
  <c r="Z38" i="24" s="1"/>
  <c r="U287" i="24"/>
  <c r="Z287" i="24" s="1"/>
  <c r="U259" i="24"/>
  <c r="Z259" i="24" s="1"/>
  <c r="U231" i="24"/>
  <c r="Z231" i="24" s="1"/>
  <c r="U216" i="24"/>
  <c r="Z216" i="24" s="1"/>
  <c r="U409" i="24"/>
  <c r="Z409" i="24" s="1"/>
  <c r="U557" i="24"/>
  <c r="Z557" i="24" s="1"/>
  <c r="U620" i="24"/>
  <c r="Z620" i="24" s="1"/>
  <c r="U203" i="24"/>
  <c r="Z203" i="24" s="1"/>
  <c r="U155" i="24"/>
  <c r="Z155" i="24" s="1"/>
  <c r="U115" i="24"/>
  <c r="Z115" i="24" s="1"/>
  <c r="U67" i="24"/>
  <c r="Z67" i="24" s="1"/>
  <c r="U51" i="24"/>
  <c r="Z51" i="24" s="1"/>
  <c r="U11" i="24"/>
  <c r="Z11" i="24" s="1"/>
  <c r="U324" i="24"/>
  <c r="Z324" i="24" s="1"/>
  <c r="U308" i="24"/>
  <c r="Z308" i="24" s="1"/>
  <c r="U292" i="24"/>
  <c r="Z292" i="24" s="1"/>
  <c r="U276" i="24"/>
  <c r="Z276" i="24" s="1"/>
  <c r="U260" i="24"/>
  <c r="Z260" i="24" s="1"/>
  <c r="U244" i="24"/>
  <c r="Z244" i="24" s="1"/>
  <c r="U220" i="24"/>
  <c r="Z220" i="24" s="1"/>
  <c r="U392" i="24"/>
  <c r="Z392" i="24" s="1"/>
  <c r="U336" i="24"/>
  <c r="Z336" i="24" s="1"/>
  <c r="U501" i="24"/>
  <c r="Z501" i="24" s="1"/>
  <c r="U664" i="24"/>
  <c r="Z664" i="24" s="1"/>
  <c r="U597" i="24"/>
  <c r="Z597" i="24" s="1"/>
  <c r="T592" i="24"/>
  <c r="U592" i="24" s="1"/>
  <c r="Z592" i="24" s="1"/>
  <c r="T498" i="24"/>
  <c r="U498" i="24" s="1"/>
  <c r="Z498" i="24" s="1"/>
  <c r="T333" i="24"/>
  <c r="U333" i="24" s="1"/>
  <c r="Z333" i="24" s="1"/>
  <c r="T349" i="24"/>
  <c r="U349" i="24" s="1"/>
  <c r="Z349" i="24" s="1"/>
  <c r="U208" i="24"/>
  <c r="Z208" i="24" s="1"/>
  <c r="U147" i="24"/>
  <c r="Z147" i="24" s="1"/>
  <c r="U187" i="24"/>
  <c r="Z187" i="24" s="1"/>
  <c r="U123" i="24"/>
  <c r="Z123" i="24" s="1"/>
  <c r="U107" i="24"/>
  <c r="Z107" i="24" s="1"/>
  <c r="U91" i="24"/>
  <c r="Z91" i="24" s="1"/>
  <c r="U43" i="24"/>
  <c r="Z43" i="24" s="1"/>
  <c r="U3" i="24"/>
  <c r="Z3" i="24" s="1"/>
  <c r="U288" i="24"/>
  <c r="Z288" i="24" s="1"/>
  <c r="U272" i="24"/>
  <c r="Z272" i="24" s="1"/>
  <c r="U228" i="24"/>
  <c r="Z228" i="24" s="1"/>
  <c r="U470" i="24"/>
  <c r="Z470" i="24" s="1"/>
  <c r="U388" i="24"/>
  <c r="Z388" i="24" s="1"/>
  <c r="U445" i="24"/>
  <c r="Z445" i="24" s="1"/>
  <c r="U59" i="24"/>
  <c r="Z59" i="24" s="1"/>
  <c r="U139" i="24"/>
  <c r="Z139" i="24" s="1"/>
  <c r="U83" i="24"/>
  <c r="Z83" i="24" s="1"/>
  <c r="U27" i="24"/>
  <c r="Z27" i="24" s="1"/>
  <c r="U300" i="24"/>
  <c r="Z300" i="24" s="1"/>
  <c r="U256" i="24"/>
  <c r="Z256" i="24" s="1"/>
  <c r="U240" i="24"/>
  <c r="Z240" i="24" s="1"/>
  <c r="U224" i="24"/>
  <c r="Z224" i="24" s="1"/>
  <c r="U432" i="24"/>
  <c r="Z432" i="24" s="1"/>
  <c r="U405" i="24"/>
  <c r="Z405" i="24" s="1"/>
  <c r="U647" i="24"/>
  <c r="Z647" i="24" s="1"/>
  <c r="T477" i="24"/>
  <c r="U477" i="24" s="1"/>
  <c r="Z477" i="24" s="1"/>
  <c r="U490" i="24"/>
  <c r="Z490" i="24" s="1"/>
  <c r="T490" i="24"/>
  <c r="T541" i="24"/>
  <c r="U541" i="24" s="1"/>
  <c r="Z541" i="24" s="1"/>
  <c r="T605" i="24"/>
  <c r="U605" i="24" s="1"/>
  <c r="Z605" i="24" s="1"/>
  <c r="T625" i="24"/>
  <c r="U625" i="24" s="1"/>
  <c r="Z625" i="24" s="1"/>
  <c r="T474" i="24"/>
  <c r="U474" i="24" s="1"/>
  <c r="Z474" i="24" s="1"/>
  <c r="T525" i="24"/>
  <c r="U525" i="24" s="1"/>
  <c r="Z525" i="24" s="1"/>
  <c r="T565" i="24"/>
  <c r="U565" i="24" s="1"/>
  <c r="Z565" i="24" s="1"/>
  <c r="T332" i="24"/>
  <c r="U332" i="24" s="1"/>
  <c r="Z332" i="24" s="1"/>
  <c r="T372" i="24"/>
  <c r="U372" i="24" s="1"/>
  <c r="Z372" i="24" s="1"/>
  <c r="T433" i="24"/>
  <c r="U433" i="24" s="1"/>
  <c r="Z433" i="24" s="1"/>
  <c r="T449" i="24"/>
  <c r="U449" i="24" s="1"/>
  <c r="Z449" i="24" s="1"/>
  <c r="U635" i="24"/>
  <c r="Z635" i="24" s="1"/>
  <c r="U554" i="24"/>
  <c r="Z554" i="24" s="1"/>
  <c r="U621" i="24"/>
  <c r="Z621" i="24" s="1"/>
  <c r="T616" i="24"/>
  <c r="U616" i="24" s="1"/>
  <c r="Z616" i="24" s="1"/>
  <c r="T680" i="24"/>
  <c r="U680" i="24" s="1"/>
  <c r="Z680" i="24" s="1"/>
  <c r="T505" i="24"/>
  <c r="U505" i="24" s="1"/>
  <c r="Z505" i="24" s="1"/>
  <c r="T509" i="24"/>
  <c r="U509" i="24" s="1"/>
  <c r="Z509" i="24" s="1"/>
  <c r="T522" i="24"/>
  <c r="U522" i="24" s="1"/>
  <c r="Z522" i="24" s="1"/>
  <c r="T562" i="24"/>
  <c r="U562" i="24" s="1"/>
  <c r="Z562" i="24" s="1"/>
  <c r="T352" i="24"/>
  <c r="U352" i="24" s="1"/>
  <c r="Z352" i="24" s="1"/>
  <c r="U393" i="24"/>
  <c r="Z393" i="24" s="1"/>
  <c r="U441" i="24"/>
  <c r="Z441" i="24" s="1"/>
  <c r="U457" i="24"/>
  <c r="Z457" i="24" s="1"/>
  <c r="U417" i="24"/>
  <c r="Z417" i="24" s="1"/>
  <c r="U648" i="24"/>
  <c r="Z648" i="24" s="1"/>
  <c r="U344" i="24"/>
  <c r="Z344" i="24" s="1"/>
  <c r="T651" i="24"/>
  <c r="U651" i="24" s="1"/>
  <c r="Z651" i="24" s="1"/>
  <c r="T493" i="24"/>
  <c r="U493" i="24" s="1"/>
  <c r="Z493" i="24" s="1"/>
  <c r="T506" i="24"/>
  <c r="U506" i="24" s="1"/>
  <c r="Z506" i="24" s="1"/>
  <c r="T460" i="24"/>
  <c r="U460" i="24" s="1"/>
  <c r="Z460" i="24" s="1"/>
  <c r="T206" i="24"/>
  <c r="U206" i="24" s="1"/>
  <c r="Z206" i="24" s="1"/>
  <c r="T230" i="24"/>
  <c r="U230" i="24" s="1"/>
  <c r="Z230" i="24" s="1"/>
  <c r="T242" i="24"/>
  <c r="U242" i="24" s="1"/>
  <c r="Z242" i="24" s="1"/>
  <c r="T9" i="24"/>
  <c r="U9" i="24" s="1"/>
  <c r="Z9" i="24" s="1"/>
  <c r="T85" i="24"/>
  <c r="U85" i="24" s="1"/>
  <c r="Z85" i="24" s="1"/>
  <c r="T97" i="24"/>
  <c r="U97" i="24" s="1"/>
  <c r="Z97" i="24" s="1"/>
  <c r="T109" i="24"/>
  <c r="U109" i="24" s="1"/>
  <c r="Z109" i="24" s="1"/>
  <c r="U65" i="24"/>
  <c r="Z65" i="24" s="1"/>
  <c r="U404" i="24"/>
  <c r="Z404" i="24" s="1"/>
  <c r="U572" i="24"/>
  <c r="Z572" i="24" s="1"/>
  <c r="U556" i="24"/>
  <c r="Z556" i="24" s="1"/>
  <c r="U594" i="24"/>
  <c r="Z594" i="24" s="1"/>
  <c r="U753" i="24"/>
  <c r="Z753" i="24" s="1"/>
  <c r="U713" i="24"/>
  <c r="Z713" i="24" s="1"/>
  <c r="U705" i="24"/>
  <c r="Z705" i="24" s="1"/>
  <c r="U749" i="24"/>
  <c r="Z749" i="24" s="1"/>
  <c r="U717" i="24"/>
  <c r="Z717" i="24" s="1"/>
  <c r="U177" i="24"/>
  <c r="Z177" i="24" s="1"/>
  <c r="U161" i="24"/>
  <c r="Z161" i="24" s="1"/>
  <c r="U149" i="24"/>
  <c r="Z149" i="24" s="1"/>
  <c r="U137" i="24"/>
  <c r="Z137" i="24" s="1"/>
  <c r="U125" i="24"/>
  <c r="Z125" i="24" s="1"/>
  <c r="U117" i="24"/>
  <c r="Z117" i="24" s="1"/>
  <c r="U73" i="24"/>
  <c r="Z73" i="24" s="1"/>
  <c r="U61" i="24"/>
  <c r="Z61" i="24" s="1"/>
  <c r="U41" i="24"/>
  <c r="Z41" i="24" s="1"/>
  <c r="U274" i="24"/>
  <c r="Z274" i="24" s="1"/>
  <c r="U246" i="24"/>
  <c r="Z246" i="24" s="1"/>
  <c r="U238" i="24"/>
  <c r="Z238" i="24" s="1"/>
  <c r="U444" i="24"/>
  <c r="Z444" i="24" s="1"/>
  <c r="U428" i="24"/>
  <c r="Z428" i="24" s="1"/>
  <c r="U356" i="24"/>
  <c r="Z356" i="24" s="1"/>
  <c r="U540" i="24"/>
  <c r="Z540" i="24" s="1"/>
  <c r="U529" i="24"/>
  <c r="Z529" i="24" s="1"/>
  <c r="U508" i="24"/>
  <c r="Z508" i="24" s="1"/>
  <c r="U473" i="24"/>
  <c r="Z473" i="24" s="1"/>
  <c r="U682" i="24"/>
  <c r="Z682" i="24" s="1"/>
  <c r="U634" i="24"/>
  <c r="Z634" i="24" s="1"/>
  <c r="U626" i="24"/>
  <c r="Z626" i="24" s="1"/>
  <c r="U618" i="24"/>
  <c r="Z618" i="24" s="1"/>
  <c r="U577" i="24"/>
  <c r="Z577" i="24" s="1"/>
  <c r="U802" i="24"/>
  <c r="Z802" i="24" s="1"/>
  <c r="U794" i="24"/>
  <c r="Z794" i="24" s="1"/>
  <c r="U781" i="24"/>
  <c r="Z781" i="24" s="1"/>
  <c r="U774" i="24"/>
  <c r="Z774" i="24" s="1"/>
  <c r="U764" i="24"/>
  <c r="Z764" i="24" s="1"/>
  <c r="U757" i="24"/>
  <c r="Z757" i="24" s="1"/>
  <c r="U744" i="24"/>
  <c r="Z744" i="24" s="1"/>
  <c r="U736" i="24"/>
  <c r="Z736" i="24" s="1"/>
  <c r="U726" i="24"/>
  <c r="Z726" i="24" s="1"/>
  <c r="U718" i="24"/>
  <c r="Z718" i="24" s="1"/>
  <c r="U697" i="24"/>
  <c r="Z697" i="24" s="1"/>
  <c r="T701" i="24"/>
  <c r="U701" i="24" s="1"/>
  <c r="Z701" i="24" s="1"/>
  <c r="T721" i="24"/>
  <c r="U721" i="24" s="1"/>
  <c r="Z721" i="24" s="1"/>
  <c r="T729" i="24"/>
  <c r="U729" i="24" s="1"/>
  <c r="Z729" i="24" s="1"/>
  <c r="T733" i="24"/>
  <c r="U733" i="24" s="1"/>
  <c r="Z733" i="24" s="1"/>
  <c r="T741" i="24"/>
  <c r="U741" i="24" s="1"/>
  <c r="Z741" i="24" s="1"/>
  <c r="T745" i="24"/>
  <c r="U745" i="24" s="1"/>
  <c r="Z745" i="24" s="1"/>
  <c r="T761" i="24"/>
  <c r="U761" i="24" s="1"/>
  <c r="Z761" i="24" s="1"/>
  <c r="T773" i="24"/>
  <c r="U773" i="24" s="1"/>
  <c r="Z773" i="24" s="1"/>
  <c r="T789" i="24"/>
  <c r="U789" i="24" s="1"/>
  <c r="Z789" i="24" s="1"/>
  <c r="T793" i="24"/>
  <c r="U793" i="24" s="1"/>
  <c r="Z793" i="24" s="1"/>
  <c r="T797" i="24"/>
  <c r="U797" i="24" s="1"/>
  <c r="Z797" i="24" s="1"/>
  <c r="T805" i="24"/>
  <c r="U805" i="24" s="1"/>
  <c r="Z805" i="24" s="1"/>
  <c r="T809" i="24"/>
  <c r="U809" i="24" s="1"/>
  <c r="Z809" i="24" s="1"/>
  <c r="T576" i="24"/>
  <c r="U576" i="24" s="1"/>
  <c r="Z576" i="24" s="1"/>
  <c r="T584" i="24"/>
  <c r="U584" i="24" s="1"/>
  <c r="Z584" i="24" s="1"/>
  <c r="T602" i="24"/>
  <c r="U602" i="24" s="1"/>
  <c r="Z602" i="24" s="1"/>
  <c r="T610" i="24"/>
  <c r="U610" i="24" s="1"/>
  <c r="Z610" i="24" s="1"/>
  <c r="T642" i="24"/>
  <c r="U642" i="24" s="1"/>
  <c r="Z642" i="24" s="1"/>
  <c r="T650" i="24"/>
  <c r="U650" i="24" s="1"/>
  <c r="Z650" i="24" s="1"/>
  <c r="T666" i="24"/>
  <c r="U666" i="24" s="1"/>
  <c r="Z666" i="24" s="1"/>
  <c r="T674" i="24"/>
  <c r="U674" i="24" s="1"/>
  <c r="Z674" i="24" s="1"/>
  <c r="T476" i="24"/>
  <c r="U476" i="24" s="1"/>
  <c r="Z476" i="24" s="1"/>
  <c r="T484" i="24"/>
  <c r="U484" i="24" s="1"/>
  <c r="Z484" i="24" s="1"/>
  <c r="T492" i="24"/>
  <c r="U492" i="24" s="1"/>
  <c r="Z492" i="24" s="1"/>
  <c r="T516" i="24"/>
  <c r="U516" i="24" s="1"/>
  <c r="Z516" i="24" s="1"/>
  <c r="T524" i="24"/>
  <c r="U524" i="24" s="1"/>
  <c r="Z524" i="24" s="1"/>
  <c r="T343" i="24"/>
  <c r="U343" i="24" s="1"/>
  <c r="Z343" i="24" s="1"/>
  <c r="U129" i="24"/>
  <c r="Z129" i="24" s="1"/>
  <c r="U93" i="24"/>
  <c r="Z93" i="24" s="1"/>
  <c r="U302" i="24"/>
  <c r="Z302" i="24" s="1"/>
  <c r="U286" i="24"/>
  <c r="Z286" i="24" s="1"/>
  <c r="U436" i="24"/>
  <c r="Z436" i="24" s="1"/>
  <c r="U521" i="24"/>
  <c r="Z521" i="24" s="1"/>
  <c r="U671" i="24"/>
  <c r="Z671" i="24" s="1"/>
  <c r="U193" i="24"/>
  <c r="Z193" i="24" s="1"/>
  <c r="U306" i="24"/>
  <c r="Z306" i="24" s="1"/>
  <c r="U145" i="24"/>
  <c r="Z145" i="24" s="1"/>
  <c r="U133" i="24"/>
  <c r="Z133" i="24" s="1"/>
  <c r="U81" i="24"/>
  <c r="Z81" i="24" s="1"/>
  <c r="U69" i="24"/>
  <c r="Z69" i="24" s="1"/>
  <c r="U49" i="24"/>
  <c r="Z49" i="24" s="1"/>
  <c r="U290" i="24"/>
  <c r="Z290" i="24" s="1"/>
  <c r="U282" i="24"/>
  <c r="Z282" i="24" s="1"/>
  <c r="U262" i="24"/>
  <c r="Z262" i="24" s="1"/>
  <c r="U254" i="24"/>
  <c r="Z254" i="24" s="1"/>
  <c r="U234" i="24"/>
  <c r="Z234" i="24" s="1"/>
  <c r="U226" i="24"/>
  <c r="Z226" i="24" s="1"/>
  <c r="U218" i="24"/>
  <c r="Z218" i="24" s="1"/>
  <c r="U452" i="24"/>
  <c r="Z452" i="24" s="1"/>
  <c r="U412" i="24"/>
  <c r="Z412" i="24" s="1"/>
  <c r="U396" i="24"/>
  <c r="Z396" i="24" s="1"/>
  <c r="U569" i="24"/>
  <c r="Z569" i="24" s="1"/>
  <c r="U545" i="24"/>
  <c r="Z545" i="24" s="1"/>
  <c r="U481" i="24"/>
  <c r="Z481" i="24" s="1"/>
  <c r="U655" i="24"/>
  <c r="Z655" i="24" s="1"/>
  <c r="U631" i="24"/>
  <c r="Z631" i="24" s="1"/>
  <c r="U37" i="24"/>
  <c r="Z37" i="24" s="1"/>
  <c r="U258" i="24"/>
  <c r="Z258" i="24" s="1"/>
  <c r="U468" i="24"/>
  <c r="Z468" i="24" s="1"/>
  <c r="U700" i="24"/>
  <c r="Z700" i="24" s="1"/>
  <c r="U105" i="24"/>
  <c r="Z105" i="24" s="1"/>
  <c r="U141" i="24"/>
  <c r="Z141" i="24" s="1"/>
  <c r="U113" i="24"/>
  <c r="Z113" i="24" s="1"/>
  <c r="U89" i="24"/>
  <c r="Z89" i="24" s="1"/>
  <c r="U77" i="24"/>
  <c r="Z77" i="24" s="1"/>
  <c r="U57" i="24"/>
  <c r="Z57" i="24" s="1"/>
  <c r="U45" i="24"/>
  <c r="Z45" i="24" s="1"/>
  <c r="U310" i="24"/>
  <c r="Z310" i="24" s="1"/>
  <c r="U298" i="24"/>
  <c r="Z298" i="24" s="1"/>
  <c r="U278" i="24"/>
  <c r="Z278" i="24" s="1"/>
  <c r="U270" i="24"/>
  <c r="Z270" i="24" s="1"/>
  <c r="U250" i="24"/>
  <c r="Z250" i="24" s="1"/>
  <c r="U210" i="24"/>
  <c r="Z210" i="24" s="1"/>
  <c r="U464" i="24"/>
  <c r="Z464" i="24" s="1"/>
  <c r="U420" i="24"/>
  <c r="Z420" i="24" s="1"/>
  <c r="U380" i="24"/>
  <c r="Z380" i="24" s="1"/>
  <c r="U364" i="24"/>
  <c r="Z364" i="24" s="1"/>
  <c r="U340" i="24"/>
  <c r="Z340" i="24" s="1"/>
  <c r="U553" i="24"/>
  <c r="Z553" i="24" s="1"/>
  <c r="U537" i="24"/>
  <c r="Z537" i="24" s="1"/>
  <c r="U513" i="24"/>
  <c r="Z513" i="24" s="1"/>
  <c r="U687" i="24"/>
  <c r="Z687" i="24" s="1"/>
  <c r="U663" i="24"/>
  <c r="Z663" i="24" s="1"/>
  <c r="U639" i="24"/>
  <c r="Z639" i="24" s="1"/>
  <c r="U810" i="24"/>
  <c r="Z810" i="24" s="1"/>
  <c r="U786" i="24"/>
  <c r="Z786" i="24" s="1"/>
  <c r="U778" i="24"/>
  <c r="Z778" i="24" s="1"/>
  <c r="U770" i="24"/>
  <c r="Z770" i="24" s="1"/>
  <c r="U750" i="24"/>
  <c r="Z750" i="24" s="1"/>
  <c r="U740" i="24"/>
  <c r="Z740" i="24" s="1"/>
  <c r="U730" i="24"/>
  <c r="Z730" i="24" s="1"/>
  <c r="U722" i="24"/>
  <c r="Z722" i="24" s="1"/>
  <c r="U712" i="24"/>
  <c r="Z712" i="24" s="1"/>
  <c r="U197" i="24"/>
  <c r="Z197" i="24" s="1"/>
  <c r="U191" i="24"/>
  <c r="Z191" i="24" s="1"/>
  <c r="U181" i="24"/>
  <c r="Z181" i="24" s="1"/>
  <c r="U175" i="24"/>
  <c r="Z175" i="24" s="1"/>
  <c r="U165" i="24"/>
  <c r="Z165" i="24" s="1"/>
  <c r="U159" i="24"/>
  <c r="Z159" i="24" s="1"/>
  <c r="U143" i="24"/>
  <c r="Z143" i="24" s="1"/>
  <c r="U127" i="24"/>
  <c r="Z127" i="24" s="1"/>
  <c r="U111" i="24"/>
  <c r="Z111" i="24" s="1"/>
  <c r="U95" i="24"/>
  <c r="Z95" i="24" s="1"/>
  <c r="U79" i="24"/>
  <c r="Z79" i="24" s="1"/>
  <c r="U63" i="24"/>
  <c r="Z63" i="24" s="1"/>
  <c r="U47" i="24"/>
  <c r="Z47" i="24" s="1"/>
  <c r="U31" i="24"/>
  <c r="Z31" i="24" s="1"/>
  <c r="U15" i="24"/>
  <c r="Z15" i="24" s="1"/>
  <c r="U328" i="24"/>
  <c r="Z328" i="24" s="1"/>
  <c r="U312" i="24"/>
  <c r="Z312" i="24" s="1"/>
  <c r="U296" i="24"/>
  <c r="Z296" i="24" s="1"/>
  <c r="U489" i="24"/>
  <c r="Z489" i="24" s="1"/>
  <c r="U679" i="24"/>
  <c r="Z679" i="24" s="1"/>
  <c r="U784" i="24"/>
  <c r="Z784" i="24" s="1"/>
  <c r="U752" i="24"/>
  <c r="Z752" i="24" s="1"/>
  <c r="U201" i="24"/>
  <c r="Z201" i="24" s="1"/>
  <c r="U195" i="24"/>
  <c r="Z195" i="24" s="1"/>
  <c r="U185" i="24"/>
  <c r="Z185" i="24" s="1"/>
  <c r="U179" i="24"/>
  <c r="Z179" i="24" s="1"/>
  <c r="U169" i="24"/>
  <c r="Z169" i="24" s="1"/>
  <c r="U163" i="24"/>
  <c r="Z163" i="24" s="1"/>
  <c r="U153" i="24"/>
  <c r="Z153" i="24" s="1"/>
  <c r="U199" i="24"/>
  <c r="Z199" i="24" s="1"/>
  <c r="U189" i="24"/>
  <c r="Z189" i="24" s="1"/>
  <c r="U183" i="24"/>
  <c r="Z183" i="24" s="1"/>
  <c r="U173" i="24"/>
  <c r="Z173" i="24" s="1"/>
  <c r="U167" i="24"/>
  <c r="Z167" i="24" s="1"/>
  <c r="U157" i="24"/>
  <c r="Z157" i="24" s="1"/>
  <c r="U151" i="24"/>
  <c r="Z151" i="24" s="1"/>
  <c r="U135" i="24"/>
  <c r="Z135" i="24" s="1"/>
  <c r="U119" i="24"/>
  <c r="Z119" i="24" s="1"/>
  <c r="U103" i="24"/>
  <c r="Z103" i="24" s="1"/>
  <c r="U87" i="24"/>
  <c r="Z87" i="24" s="1"/>
  <c r="U71" i="24"/>
  <c r="Z71" i="24" s="1"/>
  <c r="U55" i="24"/>
  <c r="Z55" i="24" s="1"/>
  <c r="U39" i="24"/>
  <c r="Z39" i="24" s="1"/>
  <c r="U23" i="24"/>
  <c r="Z23" i="24" s="1"/>
  <c r="U7" i="24"/>
  <c r="Z7" i="24" s="1"/>
  <c r="U320" i="24"/>
  <c r="Z320" i="24" s="1"/>
  <c r="U304" i="24"/>
  <c r="Z304" i="24" s="1"/>
  <c r="U500" i="24"/>
  <c r="Z500" i="24" s="1"/>
  <c r="U690" i="24"/>
  <c r="Z690" i="24" s="1"/>
  <c r="U658" i="24"/>
  <c r="Z658" i="24" s="1"/>
  <c r="U600" i="24"/>
  <c r="Z600" i="24" s="1"/>
  <c r="U768" i="24"/>
  <c r="Z768" i="24" s="1"/>
  <c r="U693" i="24"/>
  <c r="Z693" i="24" s="1"/>
  <c r="U233" i="24"/>
  <c r="Z233" i="24" s="1"/>
  <c r="U225" i="24"/>
  <c r="Z225" i="24" s="1"/>
  <c r="U217" i="24"/>
  <c r="Z217" i="24" s="1"/>
  <c r="U209" i="24"/>
  <c r="Z209" i="24" s="1"/>
  <c r="U467" i="24"/>
  <c r="Z467" i="24" s="1"/>
  <c r="U454" i="24"/>
  <c r="Z454" i="24" s="1"/>
  <c r="U451" i="24"/>
  <c r="Z451" i="24" s="1"/>
  <c r="U438" i="24"/>
  <c r="Z438" i="24" s="1"/>
  <c r="U435" i="24"/>
  <c r="Z435" i="24" s="1"/>
  <c r="U422" i="24"/>
  <c r="Z422" i="24" s="1"/>
  <c r="U419" i="24"/>
  <c r="Z419" i="24" s="1"/>
  <c r="U406" i="24"/>
  <c r="Z406" i="24" s="1"/>
  <c r="U403" i="24"/>
  <c r="Z403" i="24" s="1"/>
  <c r="U390" i="24"/>
  <c r="Z390" i="24" s="1"/>
  <c r="U387" i="24"/>
  <c r="Z387" i="24" s="1"/>
  <c r="U374" i="24"/>
  <c r="Z374" i="24" s="1"/>
  <c r="U371" i="24"/>
  <c r="Z371" i="24" s="1"/>
  <c r="U358" i="24"/>
  <c r="Z358" i="24" s="1"/>
  <c r="U355" i="24"/>
  <c r="Z355" i="24" s="1"/>
  <c r="U342" i="24"/>
  <c r="Z342" i="24" s="1"/>
  <c r="U339" i="24"/>
  <c r="Z339" i="24" s="1"/>
  <c r="U571" i="24"/>
  <c r="Z571" i="24" s="1"/>
  <c r="U568" i="24"/>
  <c r="Z568" i="24" s="1"/>
  <c r="U555" i="24"/>
  <c r="Z555" i="24" s="1"/>
  <c r="U552" i="24"/>
  <c r="Z552" i="24" s="1"/>
  <c r="U539" i="24"/>
  <c r="Z539" i="24" s="1"/>
  <c r="U536" i="24"/>
  <c r="Z536" i="24" s="1"/>
  <c r="U523" i="24"/>
  <c r="Z523" i="24" s="1"/>
  <c r="U518" i="24"/>
  <c r="Z518" i="24" s="1"/>
  <c r="U512" i="24"/>
  <c r="Z512" i="24" s="1"/>
  <c r="U491" i="24"/>
  <c r="Z491" i="24" s="1"/>
  <c r="U486" i="24"/>
  <c r="Z486" i="24" s="1"/>
  <c r="U480" i="24"/>
  <c r="Z480" i="24" s="1"/>
  <c r="U681" i="24"/>
  <c r="Z681" i="24" s="1"/>
  <c r="U676" i="24"/>
  <c r="Z676" i="24" s="1"/>
  <c r="U670" i="24"/>
  <c r="Z670" i="24" s="1"/>
  <c r="U649" i="24"/>
  <c r="Z649" i="24" s="1"/>
  <c r="U644" i="24"/>
  <c r="Z644" i="24" s="1"/>
  <c r="U628" i="24"/>
  <c r="Z628" i="24" s="1"/>
  <c r="U586" i="24"/>
  <c r="Z586" i="24" s="1"/>
  <c r="U811" i="24"/>
  <c r="Z811" i="24" s="1"/>
  <c r="U442" i="24"/>
  <c r="Z442" i="24" s="1"/>
  <c r="U426" i="24"/>
  <c r="Z426" i="24" s="1"/>
  <c r="U378" i="24"/>
  <c r="Z378" i="24" s="1"/>
  <c r="U362" i="24"/>
  <c r="Z362" i="24" s="1"/>
  <c r="U346" i="24"/>
  <c r="Z346" i="24" s="1"/>
  <c r="U515" i="24"/>
  <c r="Z515" i="24" s="1"/>
  <c r="U510" i="24"/>
  <c r="Z510" i="24" s="1"/>
  <c r="U472" i="24"/>
  <c r="Z472" i="24" s="1"/>
  <c r="U673" i="24"/>
  <c r="Z673" i="24" s="1"/>
  <c r="U668" i="24"/>
  <c r="Z668" i="24" s="1"/>
  <c r="U715" i="24"/>
  <c r="Z715" i="24" s="1"/>
  <c r="U204" i="24"/>
  <c r="Z204" i="24" s="1"/>
  <c r="U200" i="24"/>
  <c r="Z200" i="24" s="1"/>
  <c r="U196" i="24"/>
  <c r="Z196" i="24" s="1"/>
  <c r="U192" i="24"/>
  <c r="Z192" i="24" s="1"/>
  <c r="U188" i="24"/>
  <c r="Z188" i="24" s="1"/>
  <c r="U184" i="24"/>
  <c r="Z184" i="24" s="1"/>
  <c r="U180" i="24"/>
  <c r="Z180" i="24" s="1"/>
  <c r="U176" i="24"/>
  <c r="Z176" i="24" s="1"/>
  <c r="U172" i="24"/>
  <c r="Z172" i="24" s="1"/>
  <c r="U168" i="24"/>
  <c r="Z168" i="24" s="1"/>
  <c r="U164" i="24"/>
  <c r="Z164" i="24" s="1"/>
  <c r="U160" i="24"/>
  <c r="Z160" i="24" s="1"/>
  <c r="U156" i="24"/>
  <c r="Z156" i="24" s="1"/>
  <c r="U152" i="24"/>
  <c r="Z152" i="24" s="1"/>
  <c r="U148" i="24"/>
  <c r="Z148" i="24" s="1"/>
  <c r="U144" i="24"/>
  <c r="Z144" i="24" s="1"/>
  <c r="U140" i="24"/>
  <c r="Z140" i="24" s="1"/>
  <c r="U136" i="24"/>
  <c r="Z136" i="24" s="1"/>
  <c r="U132" i="24"/>
  <c r="Z132" i="24" s="1"/>
  <c r="U128" i="24"/>
  <c r="Z128" i="24" s="1"/>
  <c r="U124" i="24"/>
  <c r="Z124" i="24" s="1"/>
  <c r="U120" i="24"/>
  <c r="Z120" i="24" s="1"/>
  <c r="U116" i="24"/>
  <c r="Z116" i="24" s="1"/>
  <c r="U112" i="24"/>
  <c r="Z112" i="24" s="1"/>
  <c r="U108" i="24"/>
  <c r="Z108" i="24" s="1"/>
  <c r="U104" i="24"/>
  <c r="Z104" i="24" s="1"/>
  <c r="U100" i="24"/>
  <c r="Z100" i="24" s="1"/>
  <c r="U96" i="24"/>
  <c r="Z96" i="24" s="1"/>
  <c r="U92" i="24"/>
  <c r="Z92" i="24" s="1"/>
  <c r="U88" i="24"/>
  <c r="Z88" i="24" s="1"/>
  <c r="U84" i="24"/>
  <c r="Z84" i="24" s="1"/>
  <c r="U80" i="24"/>
  <c r="Z80" i="24" s="1"/>
  <c r="U76" i="24"/>
  <c r="Z76" i="24" s="1"/>
  <c r="U72" i="24"/>
  <c r="Z72" i="24" s="1"/>
  <c r="U68" i="24"/>
  <c r="Z68" i="24" s="1"/>
  <c r="U64" i="24"/>
  <c r="Z64" i="24" s="1"/>
  <c r="U60" i="24"/>
  <c r="Z60" i="24" s="1"/>
  <c r="U56" i="24"/>
  <c r="Z56" i="24" s="1"/>
  <c r="U52" i="24"/>
  <c r="Z52" i="24" s="1"/>
  <c r="U48" i="24"/>
  <c r="Z48" i="24" s="1"/>
  <c r="U44" i="24"/>
  <c r="Z44" i="24" s="1"/>
  <c r="U40" i="24"/>
  <c r="Z40" i="24" s="1"/>
  <c r="U36" i="24"/>
  <c r="Z36" i="24" s="1"/>
  <c r="U32" i="24"/>
  <c r="Z32" i="24" s="1"/>
  <c r="U28" i="24"/>
  <c r="Z28" i="24" s="1"/>
  <c r="U24" i="24"/>
  <c r="Z24" i="24" s="1"/>
  <c r="U20" i="24"/>
  <c r="Z20" i="24" s="1"/>
  <c r="U16" i="24"/>
  <c r="Z16" i="24" s="1"/>
  <c r="U12" i="24"/>
  <c r="Z12" i="24" s="1"/>
  <c r="U8" i="24"/>
  <c r="Z8" i="24" s="1"/>
  <c r="U4" i="24"/>
  <c r="Z4" i="24" s="1"/>
  <c r="U329" i="24"/>
  <c r="Z329" i="24" s="1"/>
  <c r="U325" i="24"/>
  <c r="Z325" i="24" s="1"/>
  <c r="U321" i="24"/>
  <c r="Z321" i="24" s="1"/>
  <c r="U317" i="24"/>
  <c r="Z317" i="24" s="1"/>
  <c r="U313" i="24"/>
  <c r="Z313" i="24" s="1"/>
  <c r="U309" i="24"/>
  <c r="Z309" i="24" s="1"/>
  <c r="U305" i="24"/>
  <c r="Z305" i="24" s="1"/>
  <c r="U301" i="24"/>
  <c r="Z301" i="24" s="1"/>
  <c r="U297" i="24"/>
  <c r="Z297" i="24" s="1"/>
  <c r="U293" i="24"/>
  <c r="Z293" i="24" s="1"/>
  <c r="U289" i="24"/>
  <c r="Z289" i="24" s="1"/>
  <c r="U285" i="24"/>
  <c r="Z285" i="24" s="1"/>
  <c r="U281" i="24"/>
  <c r="Z281" i="24" s="1"/>
  <c r="U277" i="24"/>
  <c r="Z277" i="24" s="1"/>
  <c r="U273" i="24"/>
  <c r="Z273" i="24" s="1"/>
  <c r="U269" i="24"/>
  <c r="Z269" i="24" s="1"/>
  <c r="U265" i="24"/>
  <c r="Z265" i="24" s="1"/>
  <c r="U261" i="24"/>
  <c r="Z261" i="24" s="1"/>
  <c r="U257" i="24"/>
  <c r="Z257" i="24" s="1"/>
  <c r="U253" i="24"/>
  <c r="Z253" i="24" s="1"/>
  <c r="U249" i="24"/>
  <c r="Z249" i="24" s="1"/>
  <c r="U245" i="24"/>
  <c r="Z245" i="24" s="1"/>
  <c r="U241" i="24"/>
  <c r="Z241" i="24" s="1"/>
  <c r="U466" i="24"/>
  <c r="Z466" i="24" s="1"/>
  <c r="U463" i="24"/>
  <c r="Z463" i="24" s="1"/>
  <c r="U450" i="24"/>
  <c r="Z450" i="24" s="1"/>
  <c r="U447" i="24"/>
  <c r="Z447" i="24" s="1"/>
  <c r="U434" i="24"/>
  <c r="Z434" i="24" s="1"/>
  <c r="U431" i="24"/>
  <c r="Z431" i="24" s="1"/>
  <c r="U418" i="24"/>
  <c r="Z418" i="24" s="1"/>
  <c r="U415" i="24"/>
  <c r="Z415" i="24" s="1"/>
  <c r="U402" i="24"/>
  <c r="Z402" i="24" s="1"/>
  <c r="U399" i="24"/>
  <c r="Z399" i="24" s="1"/>
  <c r="U386" i="24"/>
  <c r="Z386" i="24" s="1"/>
  <c r="U383" i="24"/>
  <c r="Z383" i="24" s="1"/>
  <c r="U370" i="24"/>
  <c r="Z370" i="24" s="1"/>
  <c r="U367" i="24"/>
  <c r="Z367" i="24" s="1"/>
  <c r="U354" i="24"/>
  <c r="Z354" i="24" s="1"/>
  <c r="U351" i="24"/>
  <c r="Z351" i="24" s="1"/>
  <c r="U338" i="24"/>
  <c r="Z338" i="24" s="1"/>
  <c r="U335" i="24"/>
  <c r="Z335" i="24" s="1"/>
  <c r="U567" i="24"/>
  <c r="Z567" i="24" s="1"/>
  <c r="U564" i="24"/>
  <c r="Z564" i="24" s="1"/>
  <c r="U551" i="24"/>
  <c r="Z551" i="24" s="1"/>
  <c r="U548" i="24"/>
  <c r="Z548" i="24" s="1"/>
  <c r="U535" i="24"/>
  <c r="Z535" i="24" s="1"/>
  <c r="U532" i="24"/>
  <c r="Z532" i="24" s="1"/>
  <c r="U520" i="24"/>
  <c r="Z520" i="24" s="1"/>
  <c r="U499" i="24"/>
  <c r="Z499" i="24" s="1"/>
  <c r="U494" i="24"/>
  <c r="Z494" i="24" s="1"/>
  <c r="U488" i="24"/>
  <c r="Z488" i="24" s="1"/>
  <c r="U689" i="24"/>
  <c r="Z689" i="24" s="1"/>
  <c r="U684" i="24"/>
  <c r="Z684" i="24" s="1"/>
  <c r="U678" i="24"/>
  <c r="Z678" i="24" s="1"/>
  <c r="U657" i="24"/>
  <c r="Z657" i="24" s="1"/>
  <c r="U652" i="24"/>
  <c r="Z652" i="24" s="1"/>
  <c r="U646" i="24"/>
  <c r="Z646" i="24" s="1"/>
  <c r="U458" i="24"/>
  <c r="Z458" i="24" s="1"/>
  <c r="U410" i="24"/>
  <c r="Z410" i="24" s="1"/>
  <c r="U394" i="24"/>
  <c r="Z394" i="24" s="1"/>
  <c r="U575" i="24"/>
  <c r="Z575" i="24" s="1"/>
  <c r="U559" i="24"/>
  <c r="Z559" i="24" s="1"/>
  <c r="U543" i="24"/>
  <c r="Z543" i="24" s="1"/>
  <c r="U527" i="24"/>
  <c r="Z527" i="24" s="1"/>
  <c r="U504" i="24"/>
  <c r="Z504" i="24" s="1"/>
  <c r="U483" i="24"/>
  <c r="Z483" i="24" s="1"/>
  <c r="U478" i="24"/>
  <c r="Z478" i="24" s="1"/>
  <c r="U662" i="24"/>
  <c r="Z662" i="24" s="1"/>
  <c r="U641" i="24"/>
  <c r="Z641" i="24" s="1"/>
  <c r="U237" i="24"/>
  <c r="Z237" i="24" s="1"/>
  <c r="U229" i="24"/>
  <c r="Z229" i="24" s="1"/>
  <c r="U221" i="24"/>
  <c r="Z221" i="24" s="1"/>
  <c r="U213" i="24"/>
  <c r="Z213" i="24" s="1"/>
  <c r="U205" i="24"/>
  <c r="Z205" i="24" s="1"/>
  <c r="U462" i="24"/>
  <c r="Z462" i="24" s="1"/>
  <c r="U459" i="24"/>
  <c r="Z459" i="24" s="1"/>
  <c r="U455" i="24"/>
  <c r="Z455" i="24" s="1"/>
  <c r="U446" i="24"/>
  <c r="Z446" i="24" s="1"/>
  <c r="U443" i="24"/>
  <c r="Z443" i="24" s="1"/>
  <c r="U439" i="24"/>
  <c r="Z439" i="24" s="1"/>
  <c r="U430" i="24"/>
  <c r="Z430" i="24" s="1"/>
  <c r="U427" i="24"/>
  <c r="Z427" i="24" s="1"/>
  <c r="U423" i="24"/>
  <c r="Z423" i="24" s="1"/>
  <c r="U414" i="24"/>
  <c r="Z414" i="24" s="1"/>
  <c r="U411" i="24"/>
  <c r="Z411" i="24" s="1"/>
  <c r="U407" i="24"/>
  <c r="Z407" i="24" s="1"/>
  <c r="U398" i="24"/>
  <c r="Z398" i="24" s="1"/>
  <c r="U395" i="24"/>
  <c r="Z395" i="24" s="1"/>
  <c r="U391" i="24"/>
  <c r="Z391" i="24" s="1"/>
  <c r="U382" i="24"/>
  <c r="Z382" i="24" s="1"/>
  <c r="U379" i="24"/>
  <c r="Z379" i="24" s="1"/>
  <c r="U375" i="24"/>
  <c r="Z375" i="24" s="1"/>
  <c r="U366" i="24"/>
  <c r="Z366" i="24" s="1"/>
  <c r="U363" i="24"/>
  <c r="Z363" i="24" s="1"/>
  <c r="U359" i="24"/>
  <c r="Z359" i="24" s="1"/>
  <c r="U350" i="24"/>
  <c r="Z350" i="24" s="1"/>
  <c r="U347" i="24"/>
  <c r="Z347" i="24" s="1"/>
  <c r="U334" i="24"/>
  <c r="Z334" i="24" s="1"/>
  <c r="U331" i="24"/>
  <c r="Z331" i="24" s="1"/>
  <c r="U563" i="24"/>
  <c r="Z563" i="24" s="1"/>
  <c r="U560" i="24"/>
  <c r="Z560" i="24" s="1"/>
  <c r="U547" i="24"/>
  <c r="Z547" i="24" s="1"/>
  <c r="U544" i="24"/>
  <c r="Z544" i="24" s="1"/>
  <c r="U531" i="24"/>
  <c r="Z531" i="24" s="1"/>
  <c r="U528" i="24"/>
  <c r="Z528" i="24" s="1"/>
  <c r="U507" i="24"/>
  <c r="Z507" i="24" s="1"/>
  <c r="U502" i="24"/>
  <c r="Z502" i="24" s="1"/>
  <c r="U496" i="24"/>
  <c r="Z496" i="24" s="1"/>
  <c r="U475" i="24"/>
  <c r="Z475" i="24" s="1"/>
  <c r="U692" i="24"/>
  <c r="Z692" i="24" s="1"/>
  <c r="U686" i="24"/>
  <c r="Z686" i="24" s="1"/>
  <c r="U665" i="24"/>
  <c r="Z665" i="24" s="1"/>
  <c r="U660" i="24"/>
  <c r="Z660" i="24" s="1"/>
  <c r="U654" i="24"/>
  <c r="Z654" i="24" s="1"/>
  <c r="U640" i="24"/>
  <c r="Z640" i="24" s="1"/>
  <c r="U637" i="24"/>
  <c r="Z637" i="24" s="1"/>
  <c r="U779" i="24"/>
  <c r="Z779" i="24" s="1"/>
  <c r="U747" i="24"/>
  <c r="Z747" i="24" s="1"/>
  <c r="U699" i="24"/>
  <c r="Z699" i="24" s="1"/>
  <c r="U519" i="24"/>
  <c r="Z519" i="24" s="1"/>
  <c r="U511" i="24"/>
  <c r="Z511" i="24" s="1"/>
  <c r="U503" i="24"/>
  <c r="Z503" i="24" s="1"/>
  <c r="U495" i="24"/>
  <c r="Z495" i="24" s="1"/>
  <c r="U487" i="24"/>
  <c r="Z487" i="24" s="1"/>
  <c r="U479" i="24"/>
  <c r="Z479" i="24" s="1"/>
  <c r="U471" i="24"/>
  <c r="Z471" i="24" s="1"/>
  <c r="U685" i="24"/>
  <c r="Z685" i="24" s="1"/>
  <c r="U677" i="24"/>
  <c r="Z677" i="24" s="1"/>
  <c r="U669" i="24"/>
  <c r="Z669" i="24" s="1"/>
  <c r="U661" i="24"/>
  <c r="Z661" i="24" s="1"/>
  <c r="U653" i="24"/>
  <c r="Z653" i="24" s="1"/>
  <c r="U645" i="24"/>
  <c r="Z645" i="24" s="1"/>
  <c r="U636" i="24"/>
  <c r="Z636" i="24" s="1"/>
  <c r="U633" i="24"/>
  <c r="Z633" i="24" s="1"/>
  <c r="U632" i="24"/>
  <c r="Z632" i="24" s="1"/>
  <c r="U629" i="24"/>
  <c r="Z629" i="24" s="1"/>
  <c r="U795" i="24"/>
  <c r="Z795" i="24" s="1"/>
  <c r="U763" i="24"/>
  <c r="Z763" i="24" s="1"/>
  <c r="U731" i="24"/>
  <c r="Z731" i="24" s="1"/>
  <c r="U583" i="24"/>
  <c r="Z583" i="24" s="1"/>
  <c r="U578" i="24"/>
  <c r="Z578" i="24" s="1"/>
  <c r="U804" i="24"/>
  <c r="Z804" i="24" s="1"/>
  <c r="U799" i="24"/>
  <c r="Z799" i="24" s="1"/>
  <c r="U788" i="24"/>
  <c r="Z788" i="24" s="1"/>
  <c r="U783" i="24"/>
  <c r="Z783" i="24" s="1"/>
  <c r="U772" i="24"/>
  <c r="Z772" i="24" s="1"/>
  <c r="U767" i="24"/>
  <c r="Z767" i="24" s="1"/>
  <c r="U756" i="24"/>
  <c r="Z756" i="24" s="1"/>
  <c r="U751" i="24"/>
  <c r="Z751" i="24" s="1"/>
  <c r="U735" i="24"/>
  <c r="Z735" i="24" s="1"/>
  <c r="U719" i="24"/>
  <c r="Z719" i="24" s="1"/>
  <c r="U703" i="24"/>
  <c r="Z703" i="24" s="1"/>
  <c r="U623" i="24"/>
  <c r="Z623" i="24" s="1"/>
  <c r="U619" i="24"/>
  <c r="Z619" i="24" s="1"/>
  <c r="U615" i="24"/>
  <c r="Z615" i="24" s="1"/>
  <c r="U611" i="24"/>
  <c r="Z611" i="24" s="1"/>
  <c r="U607" i="24"/>
  <c r="Z607" i="24" s="1"/>
  <c r="U603" i="24"/>
  <c r="Z603" i="24" s="1"/>
  <c r="U599" i="24"/>
  <c r="Z599" i="24" s="1"/>
  <c r="U595" i="24"/>
  <c r="Z595" i="24" s="1"/>
  <c r="U591" i="24"/>
  <c r="Z591" i="24" s="1"/>
  <c r="U587" i="24"/>
  <c r="Z587" i="24" s="1"/>
  <c r="U582" i="24"/>
  <c r="Z582" i="24" s="1"/>
  <c r="U808" i="24"/>
  <c r="Z808" i="24" s="1"/>
  <c r="U803" i="24"/>
  <c r="Z803" i="24" s="1"/>
  <c r="U792" i="24"/>
  <c r="Z792" i="24" s="1"/>
  <c r="U787" i="24"/>
  <c r="Z787" i="24" s="1"/>
  <c r="U776" i="24"/>
  <c r="Z776" i="24" s="1"/>
  <c r="U771" i="24"/>
  <c r="Z771" i="24" s="1"/>
  <c r="U760" i="24"/>
  <c r="Z760" i="24" s="1"/>
  <c r="U755" i="24"/>
  <c r="Z755" i="24" s="1"/>
  <c r="U739" i="24"/>
  <c r="Z739" i="24" s="1"/>
  <c r="U723" i="24"/>
  <c r="Z723" i="24" s="1"/>
  <c r="U707" i="24"/>
  <c r="Z707" i="24" s="1"/>
  <c r="U695" i="24"/>
  <c r="Z695" i="24" s="1"/>
  <c r="U807" i="24"/>
  <c r="Z807" i="24" s="1"/>
  <c r="U791" i="24"/>
  <c r="Z791" i="24" s="1"/>
  <c r="U775" i="24"/>
  <c r="Z775" i="24" s="1"/>
  <c r="U759" i="24"/>
  <c r="Z759" i="24" s="1"/>
  <c r="U743" i="24"/>
  <c r="Z743" i="24" s="1"/>
  <c r="U727" i="24"/>
  <c r="Z727" i="24" s="1"/>
  <c r="U711" i="24"/>
  <c r="Z711" i="24" s="1"/>
  <c r="U698" i="24"/>
  <c r="Z698" i="24" s="1"/>
  <c r="U694" i="24"/>
  <c r="Z694" i="24" s="1"/>
  <c r="H132" i="22"/>
  <c r="R2138" i="8" l="1"/>
  <c r="F4984" i="3"/>
  <c r="D4982" i="3"/>
  <c r="U2138" i="8" l="1"/>
  <c r="U6860" i="8" s="1"/>
  <c r="U632" i="10" l="1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642" i="10"/>
  <c r="U641" i="10"/>
  <c r="U640" i="10"/>
  <c r="U639" i="10"/>
  <c r="U638" i="10"/>
  <c r="U637" i="10"/>
  <c r="U636" i="10"/>
  <c r="U635" i="10"/>
  <c r="U634" i="10"/>
  <c r="U633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86" i="10" l="1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1112" i="10" l="1"/>
  <c r="R5779" i="8"/>
  <c r="R6860" i="8" s="1"/>
  <c r="H10" i="17" l="1"/>
  <c r="J18" i="31" l="1"/>
  <c r="L16" i="31" s="1"/>
  <c r="D9" i="9" l="1"/>
  <c r="D10" i="9" s="1"/>
  <c r="D11" i="9" s="1"/>
  <c r="D22" i="9" l="1"/>
</calcChain>
</file>

<file path=xl/comments1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2.xml><?xml version="1.0" encoding="utf-8"?>
<comments xmlns="http://schemas.openxmlformats.org/spreadsheetml/2006/main">
  <authors>
    <author>despacho rivas</author>
  </authors>
  <commentList>
    <comment ref="A479" authorId="0">
      <text>
        <r>
          <rPr>
            <b/>
            <sz val="9"/>
            <color indexed="81"/>
            <rFont val="Tahoma"/>
            <family val="2"/>
          </rPr>
          <t>despacho rivas:</t>
        </r>
        <r>
          <rPr>
            <sz val="9"/>
            <color indexed="81"/>
            <rFont val="Tahoma"/>
            <family val="2"/>
          </rPr>
          <t xml:space="preserve">
PUBLICIDAD</t>
        </r>
      </text>
    </comment>
    <comment ref="G815" authorId="0">
      <text>
        <r>
          <rPr>
            <b/>
            <sz val="9"/>
            <color indexed="81"/>
            <rFont val="Tahoma"/>
            <family val="2"/>
          </rPr>
          <t>despacho rivas:</t>
        </r>
        <r>
          <rPr>
            <sz val="9"/>
            <color indexed="81"/>
            <rFont val="Tahoma"/>
            <family val="2"/>
          </rPr>
          <t xml:space="preserve">
compra de vehiculo</t>
        </r>
      </text>
    </comment>
  </commentList>
</comments>
</file>

<file path=xl/comments3.xml><?xml version="1.0" encoding="utf-8"?>
<comments xmlns="http://schemas.openxmlformats.org/spreadsheetml/2006/main">
  <authors>
    <author>despacho rivas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4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01 FACTURA
02 FACTURA SIMPLIFICADA
10 TIQUETE
11 FAC EXPORTACION</t>
        </r>
      </text>
    </comment>
  </commentList>
</comments>
</file>

<file path=xl/comments5.xml><?xml version="1.0" encoding="utf-8"?>
<comments xmlns="http://schemas.openxmlformats.org/spreadsheetml/2006/main">
  <authors>
    <author>yec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en el formato 
dd/mm/aaaa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REGISTROS: ingrese  la  cantidad  de  Registros  o  Ventas  realizadas  alos  Clientes  en  la  misma fecha.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MONTO DE OPERACIÓN: Debe colocar el monto total de la(s) operación(es) realizada(s) en la fecha detallada,  incluirpunto decimal, máximo dos decimales.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IVA  DE  OPERACIÓN:  ingrese  el  monto  total del  IVA,   incluirpunto  decimal,  máximo  dos decimales.</t>
        </r>
      </text>
    </comment>
  </commentList>
</comments>
</file>

<file path=xl/comments6.xml><?xml version="1.0" encoding="utf-8"?>
<comments xmlns="http://schemas.openxmlformats.org/spreadsheetml/2006/main">
  <authors>
    <author>yec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DOCUMENTO DE IDENTIFICACIÓN: En la columna  deberá colocar el número que corresponde al tipo de documento de identificación, de acuerdo a la siguiente codificación:
1.NIT
3.DUI
4.Pasaporte
5.Carnet de residente
6.Otros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Número de documento de identidad según el seleccionado en la columna DOC ID
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yec:
Valores posibles:</t>
        </r>
        <r>
          <rPr>
            <sz val="9"/>
            <color indexed="81"/>
            <rFont val="Tahoma"/>
            <family val="2"/>
          </rPr>
          <t xml:space="preserve">
1.Factura
2.Factura de Exportación
3.CCF
5.Nota de crédito
6.Nota de debito
7.Comprobante de retención
9.Documento contable de liquidación 
10.Tiquete de Máquina Registradora
12.FYDUCA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No de Factura CCF etc.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ponerlo sin plecas en el formato:
ddmmaaaa
Ejemplo una fecha de 01/01/2020 se debería escribir 01012020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yec:</t>
        </r>
        <r>
          <rPr>
            <sz val="9"/>
            <color indexed="81"/>
            <rFont val="Tahoma"/>
            <family val="2"/>
          </rPr>
          <t xml:space="preserve">
IVA  DE  OPERACIÓN:  ingrese  el  monto  total del  IVA,   incluir punto  decimal,  máximo  dos decimales.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Tabla8" description="Conexión a la consulta 'Tabla8' en el libro." type="5" refreshedVersion="7" background="1" saveData="1">
    <dbPr connection="Provider=Microsoft.Mashup.OleDb.1;Data Source=$Workbook$;Location=Tabla8;Extended Properties=&quot;&quot;" command="SELECT * FROM [Tabla8]"/>
  </connection>
</connections>
</file>

<file path=xl/sharedStrings.xml><?xml version="1.0" encoding="utf-8"?>
<sst xmlns="http://schemas.openxmlformats.org/spreadsheetml/2006/main" count="146728" uniqueCount="8962">
  <si>
    <t>03</t>
  </si>
  <si>
    <t>1</t>
  </si>
  <si>
    <t>FECHA</t>
  </si>
  <si>
    <t>CLASE DE DOC</t>
  </si>
  <si>
    <t>TIPO DE DOC</t>
  </si>
  <si>
    <t>CORRELATIVO</t>
  </si>
  <si>
    <t>NIT PROV</t>
  </si>
  <si>
    <t>C. EXENTAS</t>
  </si>
  <si>
    <t>I. EXENTAS</t>
  </si>
  <si>
    <t>IMPOR EX</t>
  </si>
  <si>
    <t>C. GRAVADA</t>
  </si>
  <si>
    <t>INTER GRAVA</t>
  </si>
  <si>
    <t>IMPOR SERV</t>
  </si>
  <si>
    <t>IMPOR BIENES</t>
  </si>
  <si>
    <t>IVA</t>
  </si>
  <si>
    <t>TOTAL C.</t>
  </si>
  <si>
    <t>ANEXO 3</t>
  </si>
  <si>
    <t>MES</t>
  </si>
  <si>
    <t>ANEXO</t>
  </si>
  <si>
    <t>TOTAL VENTA</t>
  </si>
  <si>
    <t>D. FISCAL A 3</t>
  </si>
  <si>
    <t>V CTA DE 3</t>
  </si>
  <si>
    <t>D.FISCAL</t>
  </si>
  <si>
    <t>V. GRAVADA</t>
  </si>
  <si>
    <t>NIT DE CLIENTE</t>
  </si>
  <si>
    <t>CONTROL</t>
  </si>
  <si>
    <t>N° DOC</t>
  </si>
  <si>
    <t xml:space="preserve">SERIE </t>
  </si>
  <si>
    <t>N° DE RESOLUCION</t>
  </si>
  <si>
    <t>06141506941061</t>
  </si>
  <si>
    <t>06140907680011</t>
  </si>
  <si>
    <t>06141810901033</t>
  </si>
  <si>
    <t>06140702921021</t>
  </si>
  <si>
    <t>05150706911014</t>
  </si>
  <si>
    <t>06142607780022</t>
  </si>
  <si>
    <t>06143101750030</t>
  </si>
  <si>
    <t>06141210001020</t>
  </si>
  <si>
    <t>06142706881019</t>
  </si>
  <si>
    <t>06141703710012</t>
  </si>
  <si>
    <t>06141909001034</t>
  </si>
  <si>
    <t>06140702971037</t>
  </si>
  <si>
    <t>ANULADO</t>
  </si>
  <si>
    <t>06142307860012</t>
  </si>
  <si>
    <t>02103009931016</t>
  </si>
  <si>
    <t>06142610790018</t>
  </si>
  <si>
    <t>06142910640026</t>
  </si>
  <si>
    <t>06142506941050</t>
  </si>
  <si>
    <t>06142704091010</t>
  </si>
  <si>
    <t>06141910840030</t>
  </si>
  <si>
    <t>06140101680020</t>
  </si>
  <si>
    <t>BLANCA LUZ BELLOSO DE GARCIA</t>
  </si>
  <si>
    <t>03062709630017</t>
  </si>
  <si>
    <t>02101901101017</t>
  </si>
  <si>
    <t>PROVEEDOR</t>
  </si>
  <si>
    <t>NIT</t>
  </si>
  <si>
    <t>2</t>
  </si>
  <si>
    <t>V CTA A 3ERO</t>
  </si>
  <si>
    <t>V ZONA FRAN</t>
  </si>
  <si>
    <t>EX SERVICE</t>
  </si>
  <si>
    <t>EX OUT CA</t>
  </si>
  <si>
    <t>EX IN CA</t>
  </si>
  <si>
    <t>V GRAVADAS</t>
  </si>
  <si>
    <t>V NO SUJETAS</t>
  </si>
  <si>
    <t>VENTAS NO</t>
  </si>
  <si>
    <t>V EXENTA</t>
  </si>
  <si>
    <t>VACIO</t>
  </si>
  <si>
    <t>FINAL</t>
  </si>
  <si>
    <t>CORRELTIVO</t>
  </si>
  <si>
    <t>SERIE</t>
  </si>
  <si>
    <t>RESOLUCION</t>
  </si>
  <si>
    <t>N PROVEEDOR</t>
  </si>
  <si>
    <t>NOMBRE DE CLIENTE</t>
  </si>
  <si>
    <t>VENTA NO SUJETA</t>
  </si>
  <si>
    <t>VENTA EXENTA</t>
  </si>
  <si>
    <t>VENTA TOTAL</t>
  </si>
  <si>
    <t>CORRELTIVO2</t>
  </si>
  <si>
    <t>FINAL3</t>
  </si>
  <si>
    <t>11231402520010</t>
  </si>
  <si>
    <t>ISABEL SALVADOR PERDOMO</t>
  </si>
  <si>
    <t>11231810111015</t>
  </si>
  <si>
    <t>DISTRIBUIDORA COMERCIAL</t>
  </si>
  <si>
    <t>06142709121066</t>
  </si>
  <si>
    <t>MORALES MORALES, S.A. DE C.V.</t>
  </si>
  <si>
    <t>12170412021019</t>
  </si>
  <si>
    <t>INVERSIONES DE PRODUCTOS</t>
  </si>
  <si>
    <t>12171907161026</t>
  </si>
  <si>
    <t>INVERSIONES ESCOBAR ALBERTO</t>
  </si>
  <si>
    <t>03120408530013</t>
  </si>
  <si>
    <t>MONCY ASTRID PORTILLO</t>
  </si>
  <si>
    <t>08192512851016</t>
  </si>
  <si>
    <t>MIRNA DE JESUS LOVATO</t>
  </si>
  <si>
    <t>02103008951013</t>
  </si>
  <si>
    <t>DAYRO S.A DE C.V.</t>
  </si>
  <si>
    <t>06140909921013</t>
  </si>
  <si>
    <t>FARMAPO S.A DE C.V</t>
  </si>
  <si>
    <t>06142212650014</t>
  </si>
  <si>
    <t>FARMACIAS SAN NICOLAS, S.A.</t>
  </si>
  <si>
    <t>01112204540010</t>
  </si>
  <si>
    <t>LUIS GUSTAVO GARCIA OSORIO</t>
  </si>
  <si>
    <t>04070912821016</t>
  </si>
  <si>
    <t>SUSANA ELIZABETH RECINOS</t>
  </si>
  <si>
    <t>06140612931028</t>
  </si>
  <si>
    <t>SAMAJULER S.A DE C.V.</t>
  </si>
  <si>
    <t>ANA CAROLINA GARAY</t>
  </si>
  <si>
    <t>12041017891013</t>
  </si>
  <si>
    <t>SANTOS AZUCENA LOVO DE REYES</t>
  </si>
  <si>
    <t>06140311031048</t>
  </si>
  <si>
    <t>FUNDACION MISION MEDICA DE EL SALVADOR</t>
  </si>
  <si>
    <t>02020103520010</t>
  </si>
  <si>
    <t>GUADALUPE ORTIZ DE PAZ</t>
  </si>
  <si>
    <t>13041805761013</t>
  </si>
  <si>
    <t>FARMACIA EMMANUEL</t>
  </si>
  <si>
    <t>06141904791029</t>
  </si>
  <si>
    <t>DONALD ALBERTO GOCHES MACAL</t>
  </si>
  <si>
    <t>06142709750018</t>
  </si>
  <si>
    <t>CLINICA CASA DE SALUD, S.A.</t>
  </si>
  <si>
    <t>04071101751014</t>
  </si>
  <si>
    <t>VETERINARIO CANINO REAL</t>
  </si>
  <si>
    <t>06141106071025</t>
  </si>
  <si>
    <t>FARMACIAS EUROPEAS, S.A. DE</t>
  </si>
  <si>
    <t>06142208811224</t>
  </si>
  <si>
    <t>JOSSELINE BEATRIZ MURILLO</t>
  </si>
  <si>
    <t>06130807761016</t>
  </si>
  <si>
    <t>NELSON FRANCISCO MORALES ALFARO</t>
  </si>
  <si>
    <t>06142302191027</t>
  </si>
  <si>
    <t>CENTRO AMBULATORIO DE CIRUGIA</t>
  </si>
  <si>
    <t>12172508931019</t>
  </si>
  <si>
    <t>FARMACIA SAN REY, S.A. DE</t>
  </si>
  <si>
    <t>02102110041017</t>
  </si>
  <si>
    <t>INVERSIONES JABES, S.A. DE</t>
  </si>
  <si>
    <t>06142601121035</t>
  </si>
  <si>
    <t>MEDICAL SUPPLY, S.A. DE C.V.</t>
  </si>
  <si>
    <t>06142705111015</t>
  </si>
  <si>
    <t>GIOVANNI DE LETRAN S.A DE</t>
  </si>
  <si>
    <t>04142512801010</t>
  </si>
  <si>
    <t>YARISBEL RIVERO VILTRES</t>
  </si>
  <si>
    <t>14081506630017</t>
  </si>
  <si>
    <t>MILAGRO DEL ROSARIO SANDOVAL</t>
  </si>
  <si>
    <t>96152808591014</t>
  </si>
  <si>
    <t>PIO AGUSTIN GONZALEZ RIVERA</t>
  </si>
  <si>
    <t>06142110041021</t>
  </si>
  <si>
    <t>EMPREVETER, S.A. DE C.V.</t>
  </si>
  <si>
    <t>05110205141012</t>
  </si>
  <si>
    <t>CIAMEO SA DE CV</t>
  </si>
  <si>
    <t>06140809620081</t>
  </si>
  <si>
    <t>EDUARDO FRANCISCO PEREZ</t>
  </si>
  <si>
    <t>04101501661010</t>
  </si>
  <si>
    <t>EVELYN YANETT CRUZ BELTRANO</t>
  </si>
  <si>
    <t>06140803791110</t>
  </si>
  <si>
    <t>ROLANDO ANTONIO AGUIRRE</t>
  </si>
  <si>
    <t>02103006661050</t>
  </si>
  <si>
    <t>MAURICIO GUERRERO AREAS</t>
  </si>
  <si>
    <t>06140205121038</t>
  </si>
  <si>
    <t>POLICLINICA DE OJOS, S.A. DE</t>
  </si>
  <si>
    <t>UDP POLICLINICA DE</t>
  </si>
  <si>
    <t>06142610051058</t>
  </si>
  <si>
    <t>MEDICAFF SA DE CV</t>
  </si>
  <si>
    <t>06140101160035</t>
  </si>
  <si>
    <t>HMC, S.A. DE C.V.</t>
  </si>
  <si>
    <t>06142409131060</t>
  </si>
  <si>
    <t>ROEDOS S.A DE C.V.</t>
  </si>
  <si>
    <t>01012603681020</t>
  </si>
  <si>
    <t>MARDOQUEO SALAZAR</t>
  </si>
  <si>
    <t>06143009760036</t>
  </si>
  <si>
    <t>CENTRO OTRRINO OFTALMOLOGICO</t>
  </si>
  <si>
    <t>06141303741210</t>
  </si>
  <si>
    <t>SILVIA CRISTINA RODRIGUEZ</t>
  </si>
  <si>
    <t>06142201971056</t>
  </si>
  <si>
    <t>INVERSIONES VETERINARIAS SLV</t>
  </si>
  <si>
    <t>08213005011011</t>
  </si>
  <si>
    <t>BRIZBAR, S.A. DE C.V.</t>
  </si>
  <si>
    <t>05121904711020</t>
  </si>
  <si>
    <t>FARMACIA JAEL</t>
  </si>
  <si>
    <t>05112204700027</t>
  </si>
  <si>
    <t>SERAFIN WILFREDO SOLIS</t>
  </si>
  <si>
    <t>05111312801048</t>
  </si>
  <si>
    <t>JAMES REESE PARADA LORENZANA</t>
  </si>
  <si>
    <t>06142204831336</t>
  </si>
  <si>
    <t>RAFAEL ERNESTO QUEZADA GALDAMEZ</t>
  </si>
  <si>
    <t>06142509811220</t>
  </si>
  <si>
    <t>KEVIN RIGOBERTO CUELLAR</t>
  </si>
  <si>
    <t>06140810101057</t>
  </si>
  <si>
    <t>VETERINARIA LOS HEROES, S.A.</t>
  </si>
  <si>
    <t>06142009101064</t>
  </si>
  <si>
    <t>MEDICAL ASSOCIATION, S.A. DE</t>
  </si>
  <si>
    <t>06141410921043</t>
  </si>
  <si>
    <t>RUIZ REYES, S.A DE C.V</t>
  </si>
  <si>
    <t>06142808181062</t>
  </si>
  <si>
    <t>DERMAPLASTIK, S.A. DE C.V.</t>
  </si>
  <si>
    <t>06140711111016</t>
  </si>
  <si>
    <t>MULTIMEDICA INTERNACIONAL,</t>
  </si>
  <si>
    <t>06141706800012</t>
  </si>
  <si>
    <t>USAM</t>
  </si>
  <si>
    <t>06141508171042</t>
  </si>
  <si>
    <t>CENTRO DE SALUD ANIMAL</t>
  </si>
  <si>
    <t>05172509881018</t>
  </si>
  <si>
    <t>ADIO ERNESTO CARDOZA PINEDA</t>
  </si>
  <si>
    <t>06142209891060</t>
  </si>
  <si>
    <t>FUNDACION PARA EL DESARROLLO</t>
  </si>
  <si>
    <t>96150909731019</t>
  </si>
  <si>
    <t>LUIS FERNANDO VIDEL GONZALEZ</t>
  </si>
  <si>
    <t>02102510011010</t>
  </si>
  <si>
    <t>FLOGAL, S.A. DE C.V.</t>
  </si>
  <si>
    <t>10061605871027</t>
  </si>
  <si>
    <t>JAQUELIN ELIZABETH LOPEZ DE PORTILLO</t>
  </si>
  <si>
    <t>06141504041012</t>
  </si>
  <si>
    <t>CLIDER S.A DE C.V.</t>
  </si>
  <si>
    <t>06140911921037</t>
  </si>
  <si>
    <t>POLICLINICA VETERINARIA</t>
  </si>
  <si>
    <t>06142208831020</t>
  </si>
  <si>
    <t>HUGO ROBERTO FLORES GARCIA</t>
  </si>
  <si>
    <t>06141612151053</t>
  </si>
  <si>
    <t>HOSPITAL SANTA FE</t>
  </si>
  <si>
    <t>06141907171056</t>
  </si>
  <si>
    <t>CESMI S.A DE C.V.</t>
  </si>
  <si>
    <t>02101602941017</t>
  </si>
  <si>
    <t>ISAC S.A DE C.V.</t>
  </si>
  <si>
    <t>07020506911016</t>
  </si>
  <si>
    <t>FUND HNAS AGUSTINAS DE SAN</t>
  </si>
  <si>
    <t>06143108731084</t>
  </si>
  <si>
    <t>JOSE RUBEN SALINAS</t>
  </si>
  <si>
    <t>06142207550098</t>
  </si>
  <si>
    <t>MARTA ESTELA MARTINEZ</t>
  </si>
  <si>
    <t>12172501711048</t>
  </si>
  <si>
    <t>JENNY AIDA MORENO DE MENDEZ</t>
  </si>
  <si>
    <t>02100603700025</t>
  </si>
  <si>
    <t>CARLOS ALBERTO BENAVIDES</t>
  </si>
  <si>
    <t>05021104731010</t>
  </si>
  <si>
    <t>ETHEL CLARISA RIVAS</t>
  </si>
  <si>
    <t>05011709121014</t>
  </si>
  <si>
    <t>GUEVARA SANCHEZ INVERCIONES, S.A. DE C.V.</t>
  </si>
  <si>
    <t>06142804861247</t>
  </si>
  <si>
    <t>ASTRID DENISSE AGUILAR</t>
  </si>
  <si>
    <t>06141408201017</t>
  </si>
  <si>
    <t>INVERSIONES Y COMERCIO SALVADOREÑO, S.A. DE C.V.</t>
  </si>
  <si>
    <t>06142401181130</t>
  </si>
  <si>
    <t>AE PROYECTOS S.A DE C.V LIFE</t>
  </si>
  <si>
    <t>08191601731036</t>
  </si>
  <si>
    <t>JOSE GALVEZ MOLINA</t>
  </si>
  <si>
    <t>12171207011015</t>
  </si>
  <si>
    <t>INVERSIONES EL AGUILA. S.A DE</t>
  </si>
  <si>
    <t>06021010851016</t>
  </si>
  <si>
    <t>JORGE ALBERTO ALVARADO</t>
  </si>
  <si>
    <t>06141211181065</t>
  </si>
  <si>
    <t>HOSPITAL INTERNACIONAL S.A DE</t>
  </si>
  <si>
    <t>06140602600019</t>
  </si>
  <si>
    <t>CARLOS AGUILAR CHAVARRIA</t>
  </si>
  <si>
    <t>04160303630010</t>
  </si>
  <si>
    <t>PABLO VALLE</t>
  </si>
  <si>
    <t>06071402171010</t>
  </si>
  <si>
    <t>SEV. MEDICOS SAN PEDRO</t>
  </si>
  <si>
    <t>06142002761379</t>
  </si>
  <si>
    <t>DIEGO ROBERTO VIDES CLARA</t>
  </si>
  <si>
    <t>06141504911068</t>
  </si>
  <si>
    <t>PROYECTOS E INVERSIONES,S.A</t>
  </si>
  <si>
    <t>12170106061015</t>
  </si>
  <si>
    <t>ZELAYA JIRON, S.A. DE C.V.</t>
  </si>
  <si>
    <t>06141609750022</t>
  </si>
  <si>
    <t>OFTALMOLOGICA, S.A. DE C.V.</t>
  </si>
  <si>
    <t>12171605140516</t>
  </si>
  <si>
    <t>INVERSIONES SUYA S.A DE C.V</t>
  </si>
  <si>
    <t>06143005081065</t>
  </si>
  <si>
    <t>CORP DE SERVICIOS DE SALUD,</t>
  </si>
  <si>
    <t>06142809101091</t>
  </si>
  <si>
    <t>FLORES ARAUJO, S.A. DE C.V.</t>
  </si>
  <si>
    <t>16141902701154</t>
  </si>
  <si>
    <t>ALCIRA JOHANNA DE MARIA</t>
  </si>
  <si>
    <t>04280803600019</t>
  </si>
  <si>
    <t>FARMACIA APOLO</t>
  </si>
  <si>
    <t>11040609590011</t>
  </si>
  <si>
    <t>MARTA DELIA MARTINEZ DE</t>
  </si>
  <si>
    <t>11230901630015</t>
  </si>
  <si>
    <t>LEONEL EDGARDO MARTINEZ</t>
  </si>
  <si>
    <t>07151004520029</t>
  </si>
  <si>
    <t>JOSE APOLONIO AREVALO</t>
  </si>
  <si>
    <t>02101808710015</t>
  </si>
  <si>
    <t>WILLIAMS EDGARDO RAMOS</t>
  </si>
  <si>
    <t>06141908811067</t>
  </si>
  <si>
    <t>SHEYLA JOSSABETH GAITAN</t>
  </si>
  <si>
    <t>12170212911010</t>
  </si>
  <si>
    <t>SANDRA MARISSA DIAZ MIRANDA</t>
  </si>
  <si>
    <t>12172404971019</t>
  </si>
  <si>
    <t>FARMACIAS ALFA</t>
  </si>
  <si>
    <t>06143010121032</t>
  </si>
  <si>
    <t>SERVIMEDICA, S.A. DE C.V.</t>
  </si>
  <si>
    <t>04072201180264</t>
  </si>
  <si>
    <t>SUPER CERKA S.A DE C.V.</t>
  </si>
  <si>
    <t>04260206761012</t>
  </si>
  <si>
    <t>ALBA ERIKA SIBRIAN DE GUZMAN</t>
  </si>
  <si>
    <t>02101312400085</t>
  </si>
  <si>
    <t>ELDA GUADALUPE MORALES</t>
  </si>
  <si>
    <t>06142901991058</t>
  </si>
  <si>
    <t>FARDEDI, S.A. DE C.V.</t>
  </si>
  <si>
    <t>06140910081088</t>
  </si>
  <si>
    <t>JHERAL FARMA, S.A. DE C.V.</t>
  </si>
  <si>
    <t>06081710650012</t>
  </si>
  <si>
    <t>RAMON CORCIOS DIAZ</t>
  </si>
  <si>
    <t>10120306731010</t>
  </si>
  <si>
    <t>WALTER ISAAC CARCAMO RIVAS</t>
  </si>
  <si>
    <t>06141705620038</t>
  </si>
  <si>
    <t>ASOCIACION DEMOGRAFICA</t>
  </si>
  <si>
    <t>06131009871011</t>
  </si>
  <si>
    <t>YANESSI JASMIN POZO DE GARCIA</t>
  </si>
  <si>
    <t>06142707041014</t>
  </si>
  <si>
    <t>FARMACEUTICVOS EQUIVALENTES,</t>
  </si>
  <si>
    <t>06141301211036</t>
  </si>
  <si>
    <t>DISTRIBUIDORA ALTERNATIVA SALVADOREÑA, S.A. DE C.V.</t>
  </si>
  <si>
    <t>06141303971062</t>
  </si>
  <si>
    <t>CONTRO DE MEDICINA BIOLOGICA</t>
  </si>
  <si>
    <t>05170210550016</t>
  </si>
  <si>
    <t>FRANCISCA DEL CARMEN AQUINO</t>
  </si>
  <si>
    <t>14142802851016</t>
  </si>
  <si>
    <t>GERSON BENJAMIN GUEVARA ROMERO</t>
  </si>
  <si>
    <t>06141603781265</t>
  </si>
  <si>
    <t>GLORIA MARIA AVILES</t>
  </si>
  <si>
    <t>14163101061010</t>
  </si>
  <si>
    <t>SOCIEDAD MEDICA LIMEÑA, S.A.</t>
  </si>
  <si>
    <t>03152008711033</t>
  </si>
  <si>
    <t>BE SPORT</t>
  </si>
  <si>
    <t>06141903570090</t>
  </si>
  <si>
    <t>BERTA JOSEFINA SUCESION MENA</t>
  </si>
  <si>
    <t>06141501771010</t>
  </si>
  <si>
    <t>JOSE MIGUEL PEÑA PEÑA</t>
  </si>
  <si>
    <t>06142505771037</t>
  </si>
  <si>
    <t>RUDOL ERIKO LAZO CASTANEDA</t>
  </si>
  <si>
    <t>06142809670057</t>
  </si>
  <si>
    <t>JOSE ROBERTO JULE SEGURA</t>
  </si>
  <si>
    <t>06140512181021</t>
  </si>
  <si>
    <t>INVERSIONES Y NEGOCIOS SANTA</t>
  </si>
  <si>
    <t>02101405101015</t>
  </si>
  <si>
    <t>FAPMOLLA, S.A. DE C.V.</t>
  </si>
  <si>
    <t>12172110891025</t>
  </si>
  <si>
    <t>LEIRY VANESSA VASQUEZ LOPEZ</t>
  </si>
  <si>
    <t>06140607941015</t>
  </si>
  <si>
    <t>PROMEFAR, S.A. DE C.V.</t>
  </si>
  <si>
    <t>06060505741018</t>
  </si>
  <si>
    <t>JOSE RICARDO RUANO ROQUE</t>
  </si>
  <si>
    <t>06140702201061</t>
  </si>
  <si>
    <t>COMPAÑIA DISTRIBUIDORA</t>
  </si>
  <si>
    <t>06071703171016</t>
  </si>
  <si>
    <t>SEMEFARMA, S.A. DE C.V.</t>
  </si>
  <si>
    <t>06140306711219</t>
  </si>
  <si>
    <t>NESTOR GODOFREDO AYALA GOMEZ</t>
  </si>
  <si>
    <t>08192306811024</t>
  </si>
  <si>
    <t>RITA JEANNETTE LOPEZ</t>
  </si>
  <si>
    <t>09032703721011</t>
  </si>
  <si>
    <t>MARIA MAYENCI SALINAS DE</t>
  </si>
  <si>
    <t>06141106041029</t>
  </si>
  <si>
    <t>FRANERN, S.A. DE C.V.</t>
  </si>
  <si>
    <t>06171810610025</t>
  </si>
  <si>
    <t>LUISA ADELA VILLALTA</t>
  </si>
  <si>
    <t>14160704530017</t>
  </si>
  <si>
    <t>ANGELA GLORIA FUENTES DE MATA</t>
  </si>
  <si>
    <t>14151604721012</t>
  </si>
  <si>
    <t>JOSE BENEDICIO VENTURA</t>
  </si>
  <si>
    <t>14081502751053</t>
  </si>
  <si>
    <t>MARIA DE JESUS VASQUEZ DE</t>
  </si>
  <si>
    <t>13042809881018</t>
  </si>
  <si>
    <t>INMER ALEXANDER HERNANDEZ</t>
  </si>
  <si>
    <t>12172302081019</t>
  </si>
  <si>
    <t>LIBRERIA LOS ANGELES</t>
  </si>
  <si>
    <t>13122911771028</t>
  </si>
  <si>
    <t>MARCOS JOSE MARTINEZ MELGAR</t>
  </si>
  <si>
    <t>06142205931016</t>
  </si>
  <si>
    <t>INVERSIONES NABILA</t>
  </si>
  <si>
    <t>05121306771027</t>
  </si>
  <si>
    <t>MARTA ALICIA DURAN DE NOGALES</t>
  </si>
  <si>
    <t>05142111821063</t>
  </si>
  <si>
    <t>FARMACIA NUESTRA SEÑORA DE LA</t>
  </si>
  <si>
    <t>05090609380010</t>
  </si>
  <si>
    <t>ROSA ELIA TORRES DE RIVERA</t>
  </si>
  <si>
    <t>05152903721017</t>
  </si>
  <si>
    <t>FARMACIA EL MILAGRO</t>
  </si>
  <si>
    <t>05122303871053</t>
  </si>
  <si>
    <t>ULISES ADONAY CHAVEZ MENJIVAR</t>
  </si>
  <si>
    <t>05152607831028</t>
  </si>
  <si>
    <t>ANAI ESPERANZA QUIJANO DE</t>
  </si>
  <si>
    <t>12171003240016</t>
  </si>
  <si>
    <t>FARMACIA SANTA CRUZ</t>
  </si>
  <si>
    <t>05220404181015</t>
  </si>
  <si>
    <t>SERVICIOS DE FARMACIAS Y TODO</t>
  </si>
  <si>
    <t>05112305961010</t>
  </si>
  <si>
    <t>CLINICA MEDICO QUIRURGICAS SALVADOREÑAS, S.A. DE C.V.</t>
  </si>
  <si>
    <t>02102001171016</t>
  </si>
  <si>
    <t>GREENMED S.A DE C.V.</t>
  </si>
  <si>
    <t>07012305640010</t>
  </si>
  <si>
    <t>BARTOLOME JACINTO VILLAGRAN</t>
  </si>
  <si>
    <t>13041107821012</t>
  </si>
  <si>
    <t>BASILIO FERNANDEZ BLANCO</t>
  </si>
  <si>
    <t>06141307951066</t>
  </si>
  <si>
    <t>CENTRO OFTALMOLOGICO CANDRAY</t>
  </si>
  <si>
    <t>06140808771088</t>
  </si>
  <si>
    <t>MIRNA MAGATI TRUJILLO</t>
  </si>
  <si>
    <t>06140603001042</t>
  </si>
  <si>
    <t>FARS-PRO, S.A. DE C.V.</t>
  </si>
  <si>
    <t>03151806650017</t>
  </si>
  <si>
    <t>JOSE DOUGLAS PACHECO</t>
  </si>
  <si>
    <t>04070910701021</t>
  </si>
  <si>
    <t>MARIA ESTER GARCIA</t>
  </si>
  <si>
    <t>14122009691015</t>
  </si>
  <si>
    <t>ADRIANA MARISOL BENITEZ</t>
  </si>
  <si>
    <t>06142901620166</t>
  </si>
  <si>
    <t>OTTO IVAN MELENDEZ RIVAS</t>
  </si>
  <si>
    <t>06143004931090</t>
  </si>
  <si>
    <t>FARMACIA SANTA ELENA</t>
  </si>
  <si>
    <t>01081612781038</t>
  </si>
  <si>
    <t>LILIANS ELIZABETH AGUILAR</t>
  </si>
  <si>
    <t>03071501681020</t>
  </si>
  <si>
    <t>MAURICIO ANIBAL GONZALES</t>
  </si>
  <si>
    <t>14122701570014</t>
  </si>
  <si>
    <t>PEDRO ALONSO HERNANDEZ</t>
  </si>
  <si>
    <t>01081707741019</t>
  </si>
  <si>
    <t>CESAR WILLIAM CAZUN</t>
  </si>
  <si>
    <t>06142301201053</t>
  </si>
  <si>
    <t>REPRESENTACIONES ML, S.A. DE</t>
  </si>
  <si>
    <t>02102006550025</t>
  </si>
  <si>
    <t>FARMACIA LA DIVINA</t>
  </si>
  <si>
    <t>05021203781011</t>
  </si>
  <si>
    <t>FARMACIA EL BOSQUE</t>
  </si>
  <si>
    <t>12172904751074</t>
  </si>
  <si>
    <t>MIRIAM IVETTE CRUZ DE JOYA</t>
  </si>
  <si>
    <t>06140507171026</t>
  </si>
  <si>
    <t>CENTRO MEDICO CUSCATLAN</t>
  </si>
  <si>
    <t>11232507791050</t>
  </si>
  <si>
    <t>SANTOS ALEXANDER YANES LOPEZ</t>
  </si>
  <si>
    <t>11080503400019</t>
  </si>
  <si>
    <t>ALICIA GONZALEZ</t>
  </si>
  <si>
    <t>11232405650017</t>
  </si>
  <si>
    <t>GILBERTO NAPOLEON FLORES</t>
  </si>
  <si>
    <t>03152701651010</t>
  </si>
  <si>
    <t>MAURICIO ENRIQUE DURAN</t>
  </si>
  <si>
    <t>12171202881011</t>
  </si>
  <si>
    <t>NUEVA SAN FRANCISCO, S.A. DE</t>
  </si>
  <si>
    <t>08181906761010</t>
  </si>
  <si>
    <t>EVELYN DEL CARMEN AMAYA</t>
  </si>
  <si>
    <t>06130407761017</t>
  </si>
  <si>
    <t>CARLOS EDERSON ANZORA</t>
  </si>
  <si>
    <t>06141802781118</t>
  </si>
  <si>
    <t>C. UMANZOR</t>
  </si>
  <si>
    <t>06140706460139</t>
  </si>
  <si>
    <t>CARLOS ALBERTO SALMERON</t>
  </si>
  <si>
    <t>06142709121015</t>
  </si>
  <si>
    <t>MORALES LOPEZ, S.A. DE C.V.</t>
  </si>
  <si>
    <t>06142002961017</t>
  </si>
  <si>
    <t>DIALISIS DE EL SALVADOR, S.A.</t>
  </si>
  <si>
    <t>06140612821176</t>
  </si>
  <si>
    <t>KARINA BEATRIZ MARTINEZ DE</t>
  </si>
  <si>
    <t>02022809771041</t>
  </si>
  <si>
    <t>FARMACIA CORAZON</t>
  </si>
  <si>
    <t>12172402711036</t>
  </si>
  <si>
    <t>DAVID OTONIEL SANCHEZ</t>
  </si>
  <si>
    <t>11020808811017</t>
  </si>
  <si>
    <t>XIOMARA ADELAIDA DE ZAMORA</t>
  </si>
  <si>
    <t>06141207201027</t>
  </si>
  <si>
    <t>LA OPTIMA, S.A. DE C.V.</t>
  </si>
  <si>
    <t>06142701171056</t>
  </si>
  <si>
    <t>EIMED S.A DE C.V</t>
  </si>
  <si>
    <t>06142706001019</t>
  </si>
  <si>
    <t>FARMACIAS CAMILA, S.A. DE C.V.</t>
  </si>
  <si>
    <t>06141211870020</t>
  </si>
  <si>
    <t>INFARESPA, S.A. DE C.V.</t>
  </si>
  <si>
    <t>13041708661012</t>
  </si>
  <si>
    <t>JOSE HERNAN ALVARADO PEREZ</t>
  </si>
  <si>
    <t>12021702831027</t>
  </si>
  <si>
    <t>FARMACIA SUYAPA CIUDAD</t>
  </si>
  <si>
    <t>13161508811031</t>
  </si>
  <si>
    <t>JAIME ARQUIMIDES GARCIA MATA</t>
  </si>
  <si>
    <t>06140512191060</t>
  </si>
  <si>
    <t>ALIVIA S.A DE C.V,</t>
  </si>
  <si>
    <t>06142304131030</t>
  </si>
  <si>
    <t>DESARROLLADORES DEL FUTURO</t>
  </si>
  <si>
    <t>06142010671133</t>
  </si>
  <si>
    <t>JUDITH ARELI CASTANEDA DE FIGUEROA</t>
  </si>
  <si>
    <t>10100311921013</t>
  </si>
  <si>
    <t>MERCEDES YOLANDA LOPEZ SANCHEZ</t>
  </si>
  <si>
    <t>14121612500010</t>
  </si>
  <si>
    <t>MARIA GLADIS PARADA</t>
  </si>
  <si>
    <t>06140910001041</t>
  </si>
  <si>
    <t>INBOFU, S.A. DE C.V.</t>
  </si>
  <si>
    <t>11230605771030</t>
  </si>
  <si>
    <t>JUANA MARLENE GRANADOS</t>
  </si>
  <si>
    <t>12082907611016</t>
  </si>
  <si>
    <t>REINALDO SORTO RIVERA</t>
  </si>
  <si>
    <t>14072506831010</t>
  </si>
  <si>
    <t>JOSUE ISAI ORELLANA CLAROS</t>
  </si>
  <si>
    <t>12171311701031</t>
  </si>
  <si>
    <t>POLICLINICA MEDICA SAN JOSE</t>
  </si>
  <si>
    <t>06142306191013</t>
  </si>
  <si>
    <t>CORPORACION RIVERZO S.A DE</t>
  </si>
  <si>
    <t>94502202961014</t>
  </si>
  <si>
    <t>NIPRO MEDICAL CORPORATION SUC</t>
  </si>
  <si>
    <t>06141611791361</t>
  </si>
  <si>
    <t>LUISA VERONICA HERNANDEZ</t>
  </si>
  <si>
    <t>06141081101083</t>
  </si>
  <si>
    <t>VET K, S.A. DE C.V.</t>
  </si>
  <si>
    <t>10041010601017</t>
  </si>
  <si>
    <t>MARIA ANTONIA CAMPOS MOLLINA</t>
  </si>
  <si>
    <t>03163112851027</t>
  </si>
  <si>
    <t>MARCO TULIO GIL</t>
  </si>
  <si>
    <t>06141611741019</t>
  </si>
  <si>
    <t>KATIA MORENA LOPEZ</t>
  </si>
  <si>
    <t>06143105181040</t>
  </si>
  <si>
    <t>MEDICAL RENT, S.A DE C.V.</t>
  </si>
  <si>
    <t>06142311181026</t>
  </si>
  <si>
    <t>BEETHOVEN S.A DE C.V</t>
  </si>
  <si>
    <t>02101003570026</t>
  </si>
  <si>
    <t>FARMACIA FRAY MARTIN</t>
  </si>
  <si>
    <t>06143008831049</t>
  </si>
  <si>
    <t>FARMACIA SAMARITANA</t>
  </si>
  <si>
    <t>09060908931012</t>
  </si>
  <si>
    <t>ISIS MILENA AMAYA SORIANO</t>
  </si>
  <si>
    <t>10101408661020</t>
  </si>
  <si>
    <t>06142703761225</t>
  </si>
  <si>
    <t>MARIO ERNESTO COPPO</t>
  </si>
  <si>
    <t>04012106851010</t>
  </si>
  <si>
    <t>FARMACIA LA SALUD 2</t>
  </si>
  <si>
    <t>06142503981484</t>
  </si>
  <si>
    <t>JULISSA VALERIA MARTINEZ</t>
  </si>
  <si>
    <t>14012206520011</t>
  </si>
  <si>
    <t>PAULINO ESCOBAR VILLATORO</t>
  </si>
  <si>
    <t>14081108151016</t>
  </si>
  <si>
    <t>SORTO BONILLA, S.A. DE C.V.</t>
  </si>
  <si>
    <t>12172701871082</t>
  </si>
  <si>
    <t>SERVICIOS NATURISTAS EL ANGEL</t>
  </si>
  <si>
    <t>14160304711027</t>
  </si>
  <si>
    <t>ILIANA ESTE FUENTES VILLATORO</t>
  </si>
  <si>
    <t>12060212521017</t>
  </si>
  <si>
    <t>JESUS GARCIA ORELLANA</t>
  </si>
  <si>
    <t>12171412051020</t>
  </si>
  <si>
    <t>CVP, S.A. DE C.V.</t>
  </si>
  <si>
    <t>06140705181037</t>
  </si>
  <si>
    <t>SERVICIOS NEFROLOGICOS S.A DE</t>
  </si>
  <si>
    <t>12150312201019</t>
  </si>
  <si>
    <t>COMERCIALIZADORA FARMACEUTICA</t>
  </si>
  <si>
    <t>12172307141010</t>
  </si>
  <si>
    <t>BONILLA GUEVARA, S.A. DE C.V.</t>
  </si>
  <si>
    <t>09033101570010</t>
  </si>
  <si>
    <t>JUAN PRUDENCIO PLATERO</t>
  </si>
  <si>
    <t>07022811731012</t>
  </si>
  <si>
    <t>CARLOS ARCADIO SANCHEZ PEREZ</t>
  </si>
  <si>
    <t>06141111991019</t>
  </si>
  <si>
    <t>BALLY SPORT CENTER, S.A.</t>
  </si>
  <si>
    <t>03051501711025</t>
  </si>
  <si>
    <t>DOLORES ELIZABETH HERNANDEZ</t>
  </si>
  <si>
    <t>07121905650016</t>
  </si>
  <si>
    <t>EDUARDO LOPEZ VENTURA</t>
  </si>
  <si>
    <t>06142310971031</t>
  </si>
  <si>
    <t>FARMACIAS UNO, S.A. DE C.V.</t>
  </si>
  <si>
    <t>10102008851013</t>
  </si>
  <si>
    <t>ANA ROSIBEL HERNANDEZ</t>
  </si>
  <si>
    <t>06011411901010</t>
  </si>
  <si>
    <t>KOORMAOS, S.A DE C.V.</t>
  </si>
  <si>
    <t>12151111630017</t>
  </si>
  <si>
    <t>WILLIAM DE JESUS GONZALES</t>
  </si>
  <si>
    <t>12170907891036</t>
  </si>
  <si>
    <t>PABLO EFRAIN MERLOS</t>
  </si>
  <si>
    <t>06140501630080</t>
  </si>
  <si>
    <t>TITO ANTONIO HUEZO JIMENEZ</t>
  </si>
  <si>
    <t>06141301121053</t>
  </si>
  <si>
    <t>GRG, S.A. DE C.V.</t>
  </si>
  <si>
    <t>06082509801017</t>
  </si>
  <si>
    <t>JAIME MENDEZ MADRID</t>
  </si>
  <si>
    <t>06120110821031</t>
  </si>
  <si>
    <t>VESI ELIZABETH DUBON CALLES</t>
  </si>
  <si>
    <t>13250306470019</t>
  </si>
  <si>
    <t>ISAIAS CRUZ LOPEZ</t>
  </si>
  <si>
    <t>08210809600014</t>
  </si>
  <si>
    <t>FARMACIA SANTA ANA</t>
  </si>
  <si>
    <t>06141011821248</t>
  </si>
  <si>
    <t>LUIS ENRIQUE MERLOS</t>
  </si>
  <si>
    <t>06140312721072</t>
  </si>
  <si>
    <t>SOFIA BEATRIZ RIVAS DE</t>
  </si>
  <si>
    <t>06141511081020</t>
  </si>
  <si>
    <t>CLINICAS UNIDAS, S.A. DE C.V.</t>
  </si>
  <si>
    <t>06142508991046</t>
  </si>
  <si>
    <t>UNISERFA, S.A. DE C.V.</t>
  </si>
  <si>
    <t>12172409121153</t>
  </si>
  <si>
    <t>FARMACIA MEDISALUD</t>
  </si>
  <si>
    <t>08100308580017</t>
  </si>
  <si>
    <t>BLANCA MARGARITA ALVARADO DE</t>
  </si>
  <si>
    <t>02102402171027</t>
  </si>
  <si>
    <t>CABRERA ASOCIADOS, S.A. DE C</t>
  </si>
  <si>
    <t>12170810690016</t>
  </si>
  <si>
    <t>CARLOS HUMBERTO CRUZ</t>
  </si>
  <si>
    <t>06142508071128</t>
  </si>
  <si>
    <t>CORPORACION JUAREZ, S.A DE</t>
  </si>
  <si>
    <t>06141607580010</t>
  </si>
  <si>
    <t>CASELA S.A DE C.V.</t>
  </si>
  <si>
    <t>11130501671013</t>
  </si>
  <si>
    <t>JAIME ROBERTO BATRES ROMERO</t>
  </si>
  <si>
    <t>11121005811019</t>
  </si>
  <si>
    <t>MIGUEL FRANCISCO HERNANDEZ</t>
  </si>
  <si>
    <t>14182405651010</t>
  </si>
  <si>
    <t>DELMIS CAROLINA PALMA DE</t>
  </si>
  <si>
    <t>01041703761013</t>
  </si>
  <si>
    <t>BESSIE ESMERALDA ODIL</t>
  </si>
  <si>
    <t>14180211520010</t>
  </si>
  <si>
    <t>JOSE ANTONIO UMAÑA MIRANDA</t>
  </si>
  <si>
    <t>06140504840048</t>
  </si>
  <si>
    <t>AGAPE DE EL SALVADOR S.A.DE</t>
  </si>
  <si>
    <t>06141409161078</t>
  </si>
  <si>
    <t>PADEL SPORT CENTER</t>
  </si>
  <si>
    <t>12200212631013</t>
  </si>
  <si>
    <t>SARA ELIZABETH VARGAS DE GUTIERRES</t>
  </si>
  <si>
    <t>06140404921027</t>
  </si>
  <si>
    <t>EQUITEC, S.A. DE C.V.</t>
  </si>
  <si>
    <t>14151601450012</t>
  </si>
  <si>
    <t>IRMA VELIS CHAVEZ DE GALEAS</t>
  </si>
  <si>
    <t>04072005641018</t>
  </si>
  <si>
    <t>FARMACIA LA PRIMERISIMA</t>
  </si>
  <si>
    <t>14062511500012</t>
  </si>
  <si>
    <t>CATALINA ARGENTINA SOSA</t>
  </si>
  <si>
    <t>02102610911017</t>
  </si>
  <si>
    <t>INVERSIONES HOSPITALARIAS</t>
  </si>
  <si>
    <t>11231312951014</t>
  </si>
  <si>
    <t>HOSPITAL SANTA CATARINA</t>
  </si>
  <si>
    <t>02030104771061</t>
  </si>
  <si>
    <t>FREDY RUIZ RAMIREZ</t>
  </si>
  <si>
    <t>07020302590022</t>
  </si>
  <si>
    <t>JULIO HERNANDEZ HERNANDEZ</t>
  </si>
  <si>
    <t>06140312700042</t>
  </si>
  <si>
    <t>COFARSAL DE R.L</t>
  </si>
  <si>
    <t>06042001931012</t>
  </si>
  <si>
    <t>CARLOS JOSUE INGLES CIENFUEGOS</t>
  </si>
  <si>
    <t>06142601041090</t>
  </si>
  <si>
    <t>NATURALES, S.A. DE C.V.</t>
  </si>
  <si>
    <t>10100906600010</t>
  </si>
  <si>
    <t>DR FELIX GERTRUDIS</t>
  </si>
  <si>
    <t>12172306380025</t>
  </si>
  <si>
    <t>ELSY GUDIEL DE ALAS</t>
  </si>
  <si>
    <t>06170903831035</t>
  </si>
  <si>
    <t>LEONARDO JOSE AGUILAR GARZA</t>
  </si>
  <si>
    <t>07022306610013</t>
  </si>
  <si>
    <t>PERLA JOSEFINA DE HERNANDEZ</t>
  </si>
  <si>
    <t>06142508161086</t>
  </si>
  <si>
    <t>MI SALUD S.A DE C.V.</t>
  </si>
  <si>
    <t>03051507681012</t>
  </si>
  <si>
    <t>ESPERANZA DEL CARMEN CORNEJO</t>
  </si>
  <si>
    <t>JIGGER GUADALUPE QUINTANILLA</t>
  </si>
  <si>
    <t>10102507460019</t>
  </si>
  <si>
    <t>SANTIAGO LOPEZ BAUTISTA</t>
  </si>
  <si>
    <t>06142009620060</t>
  </si>
  <si>
    <t>IVON PATRICIA PORTILLO DE</t>
  </si>
  <si>
    <t>06082909811064</t>
  </si>
  <si>
    <t>CARLOS JOSE CHEVEZ</t>
  </si>
  <si>
    <t>07150603620028</t>
  </si>
  <si>
    <t>ARISTIDES ANTONIO NUÑES CACERES</t>
  </si>
  <si>
    <t>06142209201055</t>
  </si>
  <si>
    <t>GRUPO EVENTUM S.A. DE C.V.</t>
  </si>
  <si>
    <t>06142202770023</t>
  </si>
  <si>
    <t>INTRA DE EL SALVADOR</t>
  </si>
  <si>
    <t>11091202711011</t>
  </si>
  <si>
    <t>ROXANA LISETH ZELAYA</t>
  </si>
  <si>
    <t>11230112821063</t>
  </si>
  <si>
    <t>FARMACIA CLIMEDEX</t>
  </si>
  <si>
    <t>06141812831130</t>
  </si>
  <si>
    <t>CARLOS VLADIMIR ESCOBAR</t>
  </si>
  <si>
    <t>04060304751026</t>
  </si>
  <si>
    <t>JESUS ADONAY FUENTES</t>
  </si>
  <si>
    <t>06142805101041</t>
  </si>
  <si>
    <t>SUMINISTROS LR, S.A. DE C.V.</t>
  </si>
  <si>
    <t>13101605721010</t>
  </si>
  <si>
    <t>IMELDA EVELYN CAMPOS</t>
  </si>
  <si>
    <t>06142306721101</t>
  </si>
  <si>
    <t>FRANCISCO EMILIO GUZMAN</t>
  </si>
  <si>
    <t>06143101931134</t>
  </si>
  <si>
    <t>JULIA ABIGAIL AGUIRRE</t>
  </si>
  <si>
    <t>06140310131090</t>
  </si>
  <si>
    <t>FARMACIA VIDA SANA</t>
  </si>
  <si>
    <t>02102007761117</t>
  </si>
  <si>
    <t>CAROLINA YANETH RIVERA</t>
  </si>
  <si>
    <t>06143005741146</t>
  </si>
  <si>
    <t>FARMACIA GALEANO</t>
  </si>
  <si>
    <t>03072409951017</t>
  </si>
  <si>
    <t>JUAN ANTONIO MENDEZ CASTRO</t>
  </si>
  <si>
    <t>05022009530018</t>
  </si>
  <si>
    <t>FARMACIA LA POPULAR</t>
  </si>
  <si>
    <t>03150203961068</t>
  </si>
  <si>
    <t>VANESA YAMILETH AZMITIA CEA</t>
  </si>
  <si>
    <t>12172706761013</t>
  </si>
  <si>
    <t>ANA KARINA MARTINEZ GUERRERO</t>
  </si>
  <si>
    <t>06141909761047</t>
  </si>
  <si>
    <t>JORGE SERGIO HASBUN</t>
  </si>
  <si>
    <t>14061003660010</t>
  </si>
  <si>
    <t>YESENIA EDITH ROMERO SOSA</t>
  </si>
  <si>
    <t>11212603721011</t>
  </si>
  <si>
    <t>FARMACIA DIVINO ROSTRO</t>
  </si>
  <si>
    <t>11110506671017</t>
  </si>
  <si>
    <t>DELIA AMERICA ARIAS DE</t>
  </si>
  <si>
    <t>11082201781017</t>
  </si>
  <si>
    <t>MANUEL ANTONIO PARADA</t>
  </si>
  <si>
    <t>14122104501010</t>
  </si>
  <si>
    <t>ANA ROSA REYES DE ALVAREZ</t>
  </si>
  <si>
    <t>11021904701024</t>
  </si>
  <si>
    <t>MARIA AGUSTINA ALEJO</t>
  </si>
  <si>
    <t>06141303831023</t>
  </si>
  <si>
    <t>VETERERINARIA LA RABIDA</t>
  </si>
  <si>
    <t>06140807600017</t>
  </si>
  <si>
    <t>CENTRO GINECOLOGICO</t>
  </si>
  <si>
    <t>14022406721015</t>
  </si>
  <si>
    <t>RUDY ALEXANDER ESCOBAR RIVERA</t>
  </si>
  <si>
    <t>12172712761017</t>
  </si>
  <si>
    <t>EDGAR ARNOLDO GUEVARA FUENTES</t>
  </si>
  <si>
    <t>06142810771346</t>
  </si>
  <si>
    <t>LORENZO JAIME CERVINO GARCIA</t>
  </si>
  <si>
    <t>12050810610019</t>
  </si>
  <si>
    <t>IRIS HAYDEE ROSALES DE LEON</t>
  </si>
  <si>
    <t>06140303540074</t>
  </si>
  <si>
    <t>WILLIAM A PAREDES</t>
  </si>
  <si>
    <t>07022608741010</t>
  </si>
  <si>
    <t>BLANCA MARLENE SOSA DE</t>
  </si>
  <si>
    <t>06141304941051</t>
  </si>
  <si>
    <t>FUENTES BONILLA S.A. DE C.V.</t>
  </si>
  <si>
    <t>14060107480013</t>
  </si>
  <si>
    <t>JOSE ALIRIO ALVARADO</t>
  </si>
  <si>
    <t>06141006131063</t>
  </si>
  <si>
    <t>SERVICIOS AGROPECUARIOS</t>
  </si>
  <si>
    <t>13142602871019</t>
  </si>
  <si>
    <t>PATRICIA DEL CARMEN LOPEZ</t>
  </si>
  <si>
    <t>08212709721026</t>
  </si>
  <si>
    <t>MORENA ANTONIA MONTANO</t>
  </si>
  <si>
    <t>11151004801016</t>
  </si>
  <si>
    <t>RUBIDIA ISABEL BONILLA</t>
  </si>
  <si>
    <t>06142406851096</t>
  </si>
  <si>
    <t>TITO ANTONIO CAMPOS RIVAS</t>
  </si>
  <si>
    <t>09062107590018</t>
  </si>
  <si>
    <t>ANA CRISTINA GONZALEZ</t>
  </si>
  <si>
    <t>01011702691031</t>
  </si>
  <si>
    <t>SERVICIOS MEDICOS Y FARMACIA</t>
  </si>
  <si>
    <t>10101612841020</t>
  </si>
  <si>
    <t>JOSE SANTANA HERNANDEZ</t>
  </si>
  <si>
    <t>05112810881012</t>
  </si>
  <si>
    <t>LIVSMART</t>
  </si>
  <si>
    <t>03121406801023</t>
  </si>
  <si>
    <t>NORMA LIZETH RIVERA</t>
  </si>
  <si>
    <t>06142610051066</t>
  </si>
  <si>
    <t>OPRUMEDICAL, S.A. DE C.V.</t>
  </si>
  <si>
    <t>06142411121039</t>
  </si>
  <si>
    <t>CENTRO INTEGRAL DE MEDICINA ESTETICA</t>
  </si>
  <si>
    <t>06142410891140</t>
  </si>
  <si>
    <t>CAROLINA ELIZABETH RIVAS</t>
  </si>
  <si>
    <t>06141502911052</t>
  </si>
  <si>
    <t>PROMEDICA HOSPITALARIA, S.A.</t>
  </si>
  <si>
    <t>06193004681015</t>
  </si>
  <si>
    <t>ZULMA CAROLINA CRUZ</t>
  </si>
  <si>
    <t>06141305701232</t>
  </si>
  <si>
    <t>FARMACIA LOPEZ</t>
  </si>
  <si>
    <t>07111804620031</t>
  </si>
  <si>
    <t>ANGEL AGUILLON CRUZ</t>
  </si>
  <si>
    <t>14063101640015</t>
  </si>
  <si>
    <t>ANGEL CUPERTINO FUENTES</t>
  </si>
  <si>
    <t>12181106851018</t>
  </si>
  <si>
    <t>DAVID ARNOLDO CRUZ</t>
  </si>
  <si>
    <t>01010207530016</t>
  </si>
  <si>
    <t>NORMA CHICAS OLIVARES</t>
  </si>
  <si>
    <t>02030505670013</t>
  </si>
  <si>
    <t>JESUS CRUZ CASTILLO</t>
  </si>
  <si>
    <t>08142505751017</t>
  </si>
  <si>
    <t>JOSE ANTONIO SANCHEZ</t>
  </si>
  <si>
    <t>01012709731043</t>
  </si>
  <si>
    <t>OSCAR ARMANDO AGUIRRE</t>
  </si>
  <si>
    <t>06140511881038</t>
  </si>
  <si>
    <t>RASEGO, S.A. DE C.V.</t>
  </si>
  <si>
    <t>05111604081011</t>
  </si>
  <si>
    <t>TEXTILES VARIOS SALVADOREÑOS, S.A. DEC.V.</t>
  </si>
  <si>
    <t>06141412840020</t>
  </si>
  <si>
    <t>FARMACIA CEFAFA</t>
  </si>
  <si>
    <t>09060212821026</t>
  </si>
  <si>
    <t>FARMACIA NUEVA</t>
  </si>
  <si>
    <t>04162810771024</t>
  </si>
  <si>
    <t>FARMACIA PROVIDAS</t>
  </si>
  <si>
    <t>14112509741013</t>
  </si>
  <si>
    <t xml:space="preserve">ROSELVIS ESCOBAR DE AGUILAR </t>
  </si>
  <si>
    <t>04332706761010</t>
  </si>
  <si>
    <t>WILLIAM OMAR ROSA</t>
  </si>
  <si>
    <t>02022309831021</t>
  </si>
  <si>
    <t>FARMACIA LA EPERANZA</t>
  </si>
  <si>
    <t>12173010121016</t>
  </si>
  <si>
    <t>INVERSIONES J.P.C S.A DE C.V.</t>
  </si>
  <si>
    <t>08190301891019</t>
  </si>
  <si>
    <t>CRISTIAN ADILIO VALDEZ</t>
  </si>
  <si>
    <t>06143006890074</t>
  </si>
  <si>
    <t>RENE GUILLERMO ALAS</t>
  </si>
  <si>
    <t>11041009750017</t>
  </si>
  <si>
    <t>FLORICELBA VENTURA RUIZ</t>
  </si>
  <si>
    <t>04160808961018</t>
  </si>
  <si>
    <t>FARMACIA BIENESTAR Y FE</t>
  </si>
  <si>
    <t>10010103731015</t>
  </si>
  <si>
    <t>ALBERTO FLORES HERNANDEZ</t>
  </si>
  <si>
    <t>08021212871024</t>
  </si>
  <si>
    <t>MARIEL ELIZABETH NAVARRO</t>
  </si>
  <si>
    <t>14121007181010</t>
  </si>
  <si>
    <t>ANA CARINA PAZ DE VENTURA</t>
  </si>
  <si>
    <t>05030307851010</t>
  </si>
  <si>
    <t>FARMA-NAZARETH</t>
  </si>
  <si>
    <t>06142310750039</t>
  </si>
  <si>
    <t>HOSPITAL DE DIAGNOSTICO, S.A. DE C.V.</t>
  </si>
  <si>
    <t>FARMACIAS CAMILA, S.A. DE</t>
  </si>
  <si>
    <t>06141505091110</t>
  </si>
  <si>
    <t>FLORES HERNANDEZ S.A DE C.V.</t>
  </si>
  <si>
    <t>ANA LILIAN VELAZQUES</t>
  </si>
  <si>
    <t>CODEVI</t>
  </si>
  <si>
    <t>JUAN CARLOS RIVERA MENJIVAR</t>
  </si>
  <si>
    <t>05010909881017</t>
  </si>
  <si>
    <t>RICARDO ADOLFO TORRES</t>
  </si>
  <si>
    <t>CENTRUM, S.A. DE C.V.</t>
  </si>
  <si>
    <t>06143010031041</t>
  </si>
  <si>
    <t>HOSPITAL DE LA PIEL</t>
  </si>
  <si>
    <t>06140703951013</t>
  </si>
  <si>
    <t>GRUDERCA, S.A. DE C.V.</t>
  </si>
  <si>
    <t>ESDEL, S.A. DE C.V.</t>
  </si>
  <si>
    <t>DIPROSERVI S.A DE C.V.</t>
  </si>
  <si>
    <t>13122307721012</t>
  </si>
  <si>
    <t>ALBA LILIAN MARTINEZ</t>
  </si>
  <si>
    <t>GHG S.A DE C.V.</t>
  </si>
  <si>
    <t>SERVICIOS PRIVADOS DE SALUD</t>
  </si>
  <si>
    <t>MQ SUPLEMENTOS</t>
  </si>
  <si>
    <t>06142207850045</t>
  </si>
  <si>
    <t>SERME S.A. DE C.V.</t>
  </si>
  <si>
    <t>GERSON ANTONIO LEMUS</t>
  </si>
  <si>
    <t>FARMACIA NUESTRA SEÑORA DE</t>
  </si>
  <si>
    <t>GERMAN ANTONIO BENAVIDES</t>
  </si>
  <si>
    <t>KARLA BEATRICE FIGUEROA</t>
  </si>
  <si>
    <t>TEXTILES OPICO, S.A. DE C.V.</t>
  </si>
  <si>
    <t>06142106751197</t>
  </si>
  <si>
    <t>NORMA ESTER FLORES</t>
  </si>
  <si>
    <t>10100306650014</t>
  </si>
  <si>
    <t>ALMA VIOLETA RODRIGUEZ DE</t>
  </si>
  <si>
    <t>04331509400011</t>
  </si>
  <si>
    <t>CARMEN QUIJADA DE MARROQUIN</t>
  </si>
  <si>
    <t>14080405781014</t>
  </si>
  <si>
    <t>FARMACIA CRUZ AZUL</t>
  </si>
  <si>
    <t>09031412801011</t>
  </si>
  <si>
    <t>FELIPE ALFREDO CERON</t>
  </si>
  <si>
    <t>02100108700014</t>
  </si>
  <si>
    <t>HOSPITAL CLIMESA, S.A. DE</t>
  </si>
  <si>
    <t>06140802911112</t>
  </si>
  <si>
    <t>OSCAR ENRIQUE CAÑAS</t>
  </si>
  <si>
    <t>INVERSIONES JCSP S.A DE C.V.</t>
  </si>
  <si>
    <t>06140502860019</t>
  </si>
  <si>
    <t>CARMEN KATTAN S.A DE C.V.</t>
  </si>
  <si>
    <t>DIPROFAR, S.A. DE C.V.</t>
  </si>
  <si>
    <t>ESTER MARIA MEJIA PERLA</t>
  </si>
  <si>
    <t>11232406891011</t>
  </si>
  <si>
    <t>JUAN BAUTISTA AMAYA</t>
  </si>
  <si>
    <t>CESAR SALVADOR CONTRERAS</t>
  </si>
  <si>
    <t>11230705611014</t>
  </si>
  <si>
    <t>ROSA ELVIRA VASQUEZ</t>
  </si>
  <si>
    <t>JOSE LUIS VALLADARES</t>
  </si>
  <si>
    <t>MARTHA ELIZABETH CUELLAR</t>
  </si>
  <si>
    <t>KAREN ELIZABETH MATA</t>
  </si>
  <si>
    <t>12191102611018</t>
  </si>
  <si>
    <t>BERNARDO REYES CONTRERAS</t>
  </si>
  <si>
    <t>ANA DEL CARMEN OLIVA RAMIREZ</t>
  </si>
  <si>
    <t>FARMACIA SANTA FE S,A DE C.V.</t>
  </si>
  <si>
    <t>JOEL ESCOBAR RIVERA</t>
  </si>
  <si>
    <t>LABORATORIOS LOPEZ</t>
  </si>
  <si>
    <t>CENTRO DE CIRUGIA AMBULATORIA</t>
  </si>
  <si>
    <t>06143012931015</t>
  </si>
  <si>
    <t>HOGAR GERIATRICO SANTA LUCIA</t>
  </si>
  <si>
    <t>14081402731012</t>
  </si>
  <si>
    <t>PAUL GILBERTO ZUNIGA</t>
  </si>
  <si>
    <t>JUAN RAMON MEZA</t>
  </si>
  <si>
    <t>SIRIA MARGARITA ANDRADE</t>
  </si>
  <si>
    <t>14121407510011</t>
  </si>
  <si>
    <t>MAURICIO LOPEZ CANALES</t>
  </si>
  <si>
    <t>02102111191012</t>
  </si>
  <si>
    <t>A Y C MULTISERVICIOS S.A DE</t>
  </si>
  <si>
    <t>06141506001026</t>
  </si>
  <si>
    <t>CAMPOS GONZALEZ S.A DE C.V.</t>
  </si>
  <si>
    <t>06140604871180</t>
  </si>
  <si>
    <t>DIONISIO JOSE MALTEZ</t>
  </si>
  <si>
    <t>14061409831011</t>
  </si>
  <si>
    <t>DISTRIBUIDORA FUENTES</t>
  </si>
  <si>
    <t>06141601921043</t>
  </si>
  <si>
    <t>J.O.M.I, S.A. DE C.V.</t>
  </si>
  <si>
    <t>AGROSTAR, S.A. DE C.V.</t>
  </si>
  <si>
    <t>06142209470033</t>
  </si>
  <si>
    <t>MAURICIO CARDENAS CHEVEZ</t>
  </si>
  <si>
    <t>06142802870016</t>
  </si>
  <si>
    <t>HOSPITAL DE LA MUJER, S.A. DE C.V.</t>
  </si>
  <si>
    <t>06140302171058</t>
  </si>
  <si>
    <t>DISTRIBUIDORA SANTA ROSA</t>
  </si>
  <si>
    <t>GILMA MARIELLA URBINA DE</t>
  </si>
  <si>
    <t>14181804861014</t>
  </si>
  <si>
    <t>NANCY VICTOCTORINA CALDERON</t>
  </si>
  <si>
    <t>MONICA PAMELA CUELLAR</t>
  </si>
  <si>
    <t>12171406680019</t>
  </si>
  <si>
    <t>NELSON ANTONIO UMAÑA</t>
  </si>
  <si>
    <t>ROBERTO ANTONIO ZEPEDA</t>
  </si>
  <si>
    <t>06142206021048</t>
  </si>
  <si>
    <t>PG &amp; AL, S.A. DE C.V.</t>
  </si>
  <si>
    <t>05112810911019</t>
  </si>
  <si>
    <t>ANA RUTH AMAYA</t>
  </si>
  <si>
    <t>EDWIN ORLANDO GARCIA</t>
  </si>
  <si>
    <t>INGRID NOEMI TOBIAS</t>
  </si>
  <si>
    <t>06140506171065</t>
  </si>
  <si>
    <t>PROYECTOS MEDICOS S.A DE C.V.</t>
  </si>
  <si>
    <t>06140901031027</t>
  </si>
  <si>
    <t>TECANA, S.A. DE C.V.</t>
  </si>
  <si>
    <t>06140606931083</t>
  </si>
  <si>
    <t>MOISES ERNESTO IRAHETA</t>
  </si>
  <si>
    <t>12120709841018</t>
  </si>
  <si>
    <t>ELMER ALEJANDRO CHICAS MENDEZ</t>
  </si>
  <si>
    <t>LUIS ALFONSO  MEDARDO</t>
  </si>
  <si>
    <t>ALEJANDRA GUADALUPE MOLINA</t>
  </si>
  <si>
    <t>08212508691030</t>
  </si>
  <si>
    <t>VILMA AMAYA DE MARQUEZ</t>
  </si>
  <si>
    <t>11210210811016</t>
  </si>
  <si>
    <t>VANESA GUADALUPE IDALGO</t>
  </si>
  <si>
    <t>11232512781055</t>
  </si>
  <si>
    <t>MARLON IVAN RIVERA NAVAS</t>
  </si>
  <si>
    <t>SERVIFARMA</t>
  </si>
  <si>
    <t>10100210781024</t>
  </si>
  <si>
    <t>ERIKA LYNNETTE LOPEZ DE ARTIGA</t>
  </si>
  <si>
    <t>11020103790011</t>
  </si>
  <si>
    <t>BLADIMIR ERNESTO AREVALO</t>
  </si>
  <si>
    <t>ARMIDA DE GONZALEZ F. SAN</t>
  </si>
  <si>
    <t>RAUL ENRIQUE FLORES</t>
  </si>
  <si>
    <t>14082109731021</t>
  </si>
  <si>
    <t>JORGE ALBERTO LUNA</t>
  </si>
  <si>
    <t>SILVIA CRISTINA PINEDA</t>
  </si>
  <si>
    <t>11231809761022</t>
  </si>
  <si>
    <t>GERSON NAHUM RIVERA BENITEZ</t>
  </si>
  <si>
    <t>12091601831024</t>
  </si>
  <si>
    <t>FARMACIA VIRGEN DE LA PAZ</t>
  </si>
  <si>
    <t>04071110570025</t>
  </si>
  <si>
    <t>AZUCENA JIMENEZ DE HERNANDEZ</t>
  </si>
  <si>
    <t>VICTOR ALFONSO RIOS</t>
  </si>
  <si>
    <t>14162212541012</t>
  </si>
  <si>
    <t>MARIA ELENA RAMIREZ</t>
  </si>
  <si>
    <t>14051010741021</t>
  </si>
  <si>
    <t>CARLOS ISAIAS VASQUEZ DE</t>
  </si>
  <si>
    <t>GASTROENTEROLOGOS ASOCIADOS</t>
  </si>
  <si>
    <t>SERVICIOS MEDICOS INTEGRALES</t>
  </si>
  <si>
    <t>06141605121041</t>
  </si>
  <si>
    <t>MUNDO MEDICO QUIMICO, S.A. DE C.V.</t>
  </si>
  <si>
    <t>06012504731014</t>
  </si>
  <si>
    <t>DANIEL ANTONIO MENJIVAR</t>
  </si>
  <si>
    <t>08190201771016</t>
  </si>
  <si>
    <t>JORGE ENRIQUE LARA</t>
  </si>
  <si>
    <t>JUAN MENDEZ ORELLANA</t>
  </si>
  <si>
    <t>ROSA AMERICA SALAZAR PORTILLO</t>
  </si>
  <si>
    <t>06142711081039</t>
  </si>
  <si>
    <t>EMPRESARIOS EXITOSOS, S.A. DE</t>
  </si>
  <si>
    <t>12052712731015</t>
  </si>
  <si>
    <t>RENE ORLANDO URRUTIA ALFARO</t>
  </si>
  <si>
    <t>11082306781039</t>
  </si>
  <si>
    <t>KRISSIA MARISELA ARAUJO</t>
  </si>
  <si>
    <t>MORENA DEL ROSARIO GONZALES</t>
  </si>
  <si>
    <t>BENJAMIN MARTINEZ BUSTILLO</t>
  </si>
  <si>
    <t>11232103721016</t>
  </si>
  <si>
    <t>FILEMON VENTURA VILLATORO</t>
  </si>
  <si>
    <t>INDUFARMA, S.A. DE C.V.</t>
  </si>
  <si>
    <t>06140604191015</t>
  </si>
  <si>
    <t>RENOVARE SPA S.A DE C.V.</t>
  </si>
  <si>
    <t>06142402731100</t>
  </si>
  <si>
    <t>CARLOS ALBERTO BRIZUELA</t>
  </si>
  <si>
    <t>11061406771017</t>
  </si>
  <si>
    <t>CARLOTA DE JESUS MOREIRA</t>
  </si>
  <si>
    <t>06190711691036</t>
  </si>
  <si>
    <t>EDITH MARLENE RIVAS</t>
  </si>
  <si>
    <t>11230411660015</t>
  </si>
  <si>
    <t>JOAQUIN ANGEL PINEDA</t>
  </si>
  <si>
    <t>06140109681081</t>
  </si>
  <si>
    <t>MILTON GARCIA HERNANDEZ</t>
  </si>
  <si>
    <t>EVELIN VICTORIA RAMIREZ</t>
  </si>
  <si>
    <t>MELVIN DIOMENES BONILLA</t>
  </si>
  <si>
    <t>05031101841023</t>
  </si>
  <si>
    <t>ELIZABETH MARTINEZ</t>
  </si>
  <si>
    <t>MARIO ERNESTO LOPEZ</t>
  </si>
  <si>
    <t>12172002811112</t>
  </si>
  <si>
    <t>JULIO CESAR BONILLA</t>
  </si>
  <si>
    <t>02100905711026</t>
  </si>
  <si>
    <t>RICARDO ERNESTO MENA AMAYA</t>
  </si>
  <si>
    <t>CRISTINA MARIA MACHUCA</t>
  </si>
  <si>
    <t>12172111600024</t>
  </si>
  <si>
    <t>FARMACIA SARAHI</t>
  </si>
  <si>
    <t>INFORMATICA &amp; TECNOLOGIA</t>
  </si>
  <si>
    <t>ENRIQUE ALFONSO MENDOZA</t>
  </si>
  <si>
    <t>TRANSACCIONES URB. Y MTTO S.A</t>
  </si>
  <si>
    <t>14121211650018</t>
  </si>
  <si>
    <t>ADAN AMERICO FUENTES CANALES</t>
  </si>
  <si>
    <t>FANTACIA , S.A. DE C.V.</t>
  </si>
  <si>
    <t>MARIA TERESA YASMIN MOJICA DE</t>
  </si>
  <si>
    <t>06140511121017</t>
  </si>
  <si>
    <t>REPRESENTACIONES HERNANDEZ</t>
  </si>
  <si>
    <t>SERVICIOS MEDICOS ASOCIADOS</t>
  </si>
  <si>
    <t>PARQUE Y JARDINES DE</t>
  </si>
  <si>
    <t>DR. ENRIQUE  RODRIGUEZ</t>
  </si>
  <si>
    <t>10010104671016</t>
  </si>
  <si>
    <t>POLICLINICA BARAHONA GIL</t>
  </si>
  <si>
    <t>06142101941028</t>
  </si>
  <si>
    <t>HOGAR SANTA MARTA</t>
  </si>
  <si>
    <t>REDIFAR SA DE CV</t>
  </si>
  <si>
    <t>MOISES ADILIO ARCHILLA CHAVEZ</t>
  </si>
  <si>
    <t>06142005700036</t>
  </si>
  <si>
    <t>GERARDO ERNESTO CUENCA</t>
  </si>
  <si>
    <t>ELMER OSVALDOJIMENEZ GOMEZ</t>
  </si>
  <si>
    <t>06142812891023</t>
  </si>
  <si>
    <t>CLINICAS CANDRAY, S.A. DE</t>
  </si>
  <si>
    <t>MORENA DE LOS ANGELES LUCERO</t>
  </si>
  <si>
    <t>12172712731029</t>
  </si>
  <si>
    <t>OSCAR ALBERTO ARAYA</t>
  </si>
  <si>
    <t>11181712701010</t>
  </si>
  <si>
    <t>PATRICIA FERRUFINO MELARA</t>
  </si>
  <si>
    <t>05121609510010</t>
  </si>
  <si>
    <t>JUANA MANCIA MELENDEZ</t>
  </si>
  <si>
    <t>05111809821034</t>
  </si>
  <si>
    <t>ESPERANZA BEATRIZ RODEZNO</t>
  </si>
  <si>
    <t>ADUARDO MAURICIO AREVALO</t>
  </si>
  <si>
    <t>06142104901019</t>
  </si>
  <si>
    <t>PASTRANA, S.A. DE C.V.</t>
  </si>
  <si>
    <t>ROWAL PHARMACEUTICAL, S.A. DE</t>
  </si>
  <si>
    <t>MARIA ANGELA GUZMAN</t>
  </si>
  <si>
    <t>CREDIPRO, S.A. DE C.V.</t>
  </si>
  <si>
    <t>14160609761016</t>
  </si>
  <si>
    <t>EVELIN CAROLINA GUZMAN</t>
  </si>
  <si>
    <t>12062709781023</t>
  </si>
  <si>
    <t>LILIAN CORDOVA DE MENDEZ</t>
  </si>
  <si>
    <t>13100806701010</t>
  </si>
  <si>
    <t>EDWIN WILFREDO CAMPOS</t>
  </si>
  <si>
    <t>06142405791383</t>
  </si>
  <si>
    <t>SEBASTIANA GUADALUPE AGUILAR</t>
  </si>
  <si>
    <t>12171902111012</t>
  </si>
  <si>
    <t>INVERSIONES LA MERCED, S.A.</t>
  </si>
  <si>
    <t>FARMACIA SANTA ISABEL</t>
  </si>
  <si>
    <t>SAHARA ARELY BONILLA EL</t>
  </si>
  <si>
    <t>06140206680031</t>
  </si>
  <si>
    <t>CARLOS ATILIIO HERNANDEZ</t>
  </si>
  <si>
    <t>HAYLER ANTONIO HERNANDEZ</t>
  </si>
  <si>
    <t>12170408811030</t>
  </si>
  <si>
    <t>ROSEMBERG ISAAC MORALES</t>
  </si>
  <si>
    <t>11112106931016</t>
  </si>
  <si>
    <t>REINA ESTER RECINOS</t>
  </si>
  <si>
    <t>GLOBAL OUTSOURCING S.A DE</t>
  </si>
  <si>
    <t>SANDRA ELIZABETH RIVERA</t>
  </si>
  <si>
    <t>HERBERTH SALVADOR ORELLANA</t>
  </si>
  <si>
    <t>SEPES S.A DE C,V</t>
  </si>
  <si>
    <t>MIDEY SARAI GARCIA</t>
  </si>
  <si>
    <t>06140911470011</t>
  </si>
  <si>
    <t>MARCO ALBERTO HUEZO</t>
  </si>
  <si>
    <t>SUSANA DEL CARMEN ABREGO</t>
  </si>
  <si>
    <t>06142909951047</t>
  </si>
  <si>
    <t>FARLAB, S.A. DE C.V.</t>
  </si>
  <si>
    <t>JUAN FRANCISCO LINARES</t>
  </si>
  <si>
    <t>06140605201014</t>
  </si>
  <si>
    <t>CLINICAS METABOLICAS S.A. DE C.V.</t>
  </si>
  <si>
    <t>MEDICAL SERVICES, S.A. DE</t>
  </si>
  <si>
    <t>MARTIN ERNESTO ARIAS</t>
  </si>
  <si>
    <t>DINA SARAVIA</t>
  </si>
  <si>
    <t>MORELIA ARICELDA ZELAYA</t>
  </si>
  <si>
    <t>06140308951015</t>
  </si>
  <si>
    <t>GUEVARA-RIVERA INVERSIONES, S.A. DE C.V.</t>
  </si>
  <si>
    <t>PEDRO DAGOBERTO SANTOS</t>
  </si>
  <si>
    <t>JUAN CARLOS VALENZUELA</t>
  </si>
  <si>
    <t>JESUS OSWALDO GUTIERREZ</t>
  </si>
  <si>
    <t>ROSA CAROLINA POLANCO DE</t>
  </si>
  <si>
    <t>VETERERINARIA ANIMAL LOOK</t>
  </si>
  <si>
    <t>06141903911074</t>
  </si>
  <si>
    <t>PROSIPLASTIC, S.A. DE C.V.</t>
  </si>
  <si>
    <t>06614041151024</t>
  </si>
  <si>
    <t>DIMEDIC, S.A. DE C.V.</t>
  </si>
  <si>
    <t>ESMERALDA ELIZABETH CHAVEZ DE</t>
  </si>
  <si>
    <t>12171807550056</t>
  </si>
  <si>
    <t>LUIS ALBERTO PORTILLO</t>
  </si>
  <si>
    <t>06190912650013</t>
  </si>
  <si>
    <t>DOUGLAS ARTURO GUEVARA</t>
  </si>
  <si>
    <t>MARIA DEL CARMEN CORTEZ DE</t>
  </si>
  <si>
    <t>12200702851011</t>
  </si>
  <si>
    <t>SANTOS BALMORE HENRIQUEZ</t>
  </si>
  <si>
    <t>ORLANDO VILLANUEVA GARICA</t>
  </si>
  <si>
    <t>INSTITUCION CARMELITANA</t>
  </si>
  <si>
    <t>13231312440016</t>
  </si>
  <si>
    <t>LUZ AVELINA DE RODRIGUEZ</t>
  </si>
  <si>
    <t>SANDRA JEANNETTE UMAÑA</t>
  </si>
  <si>
    <t>12171001011019</t>
  </si>
  <si>
    <t>HAR INVERSIONES ECIA SAN LUIS</t>
  </si>
  <si>
    <t>02101910851029</t>
  </si>
  <si>
    <t>FARMACIA SAN ROMERO</t>
  </si>
  <si>
    <t>06140512111104</t>
  </si>
  <si>
    <t>ALESSANTI, S.A. DE C.V.</t>
  </si>
  <si>
    <t>JESMART GYM</t>
  </si>
  <si>
    <t>PATRICIA  NOHEMY MENDOZA</t>
  </si>
  <si>
    <t>CLINICA RAMIREZ PACHECO</t>
  </si>
  <si>
    <t>13161411761013</t>
  </si>
  <si>
    <t>IRIS VERONICA SORTO</t>
  </si>
  <si>
    <t>234688-3</t>
  </si>
  <si>
    <t>OSCAR WILFREDO SÁNCHEZ</t>
  </si>
  <si>
    <t>ADELA DEL CARMEN DE RIVAS</t>
  </si>
  <si>
    <t>NANCY JEANNETTE CHAVEZ DE</t>
  </si>
  <si>
    <t>DALIA ESMERALDA MONICO DE</t>
  </si>
  <si>
    <t>14181409560029</t>
  </si>
  <si>
    <t>ISMAEL PEREZ</t>
  </si>
  <si>
    <t>05120203741018</t>
  </si>
  <si>
    <t>PAULA DEL CARMEN FLORES DE</t>
  </si>
  <si>
    <t>FARMACIA BARAHONA</t>
  </si>
  <si>
    <t>14012909701016</t>
  </si>
  <si>
    <t>VICTOR MAGNO REYES</t>
  </si>
  <si>
    <t>DAVID ADOLFO ALVAREZ MORALES</t>
  </si>
  <si>
    <t>MILTON GUSTAVO DIAZ</t>
  </si>
  <si>
    <t>LUIS GERARDO BERNABEL</t>
  </si>
  <si>
    <t>12172911881013</t>
  </si>
  <si>
    <t>ERICK ALBERTO LOPEZ</t>
  </si>
  <si>
    <t>13122410530010</t>
  </si>
  <si>
    <t>NELLY ESTER PERLA DE REYES</t>
  </si>
  <si>
    <t>06142808791014</t>
  </si>
  <si>
    <t>ALEXANDER GAMEZ BRITO</t>
  </si>
  <si>
    <t>REINA ELENA ESCOBAR DE</t>
  </si>
  <si>
    <t>FARMACIA POPULAR</t>
  </si>
  <si>
    <t>12010504741010</t>
  </si>
  <si>
    <t>ROSA DOLORES MEMBREÑO</t>
  </si>
  <si>
    <t>VENTA DE MEDICINA MICROMED</t>
  </si>
  <si>
    <t>MARIA CATALINA JAIMEZ</t>
  </si>
  <si>
    <t>06140511811137</t>
  </si>
  <si>
    <t>LAURA MARIA CASTRO VIGIL</t>
  </si>
  <si>
    <t>MIRNA ELIZABETH ESTRADA</t>
  </si>
  <si>
    <t>RUBENIA ARELI CARCAMO DE</t>
  </si>
  <si>
    <t>EDGARDO M DE JESUS DABOUB</t>
  </si>
  <si>
    <t>14120907651019</t>
  </si>
  <si>
    <t>REINA CORALIA MOLINA DE</t>
  </si>
  <si>
    <t>02100904600044</t>
  </si>
  <si>
    <t>ADALBERTO ARTURO FLORES</t>
  </si>
  <si>
    <t>LUIS ERNESTO QUIÑONEZ</t>
  </si>
  <si>
    <t>06142007580150</t>
  </si>
  <si>
    <t>FELIX GUILLERMO AGUIRRE CASTRO</t>
  </si>
  <si>
    <t>CLINICA SAN JOSE ASOCIACION</t>
  </si>
  <si>
    <t>FUTBOL RAPIDO S.A DE C.V.</t>
  </si>
  <si>
    <t>FARMACIA MEDICA</t>
  </si>
  <si>
    <t>14012304741016</t>
  </si>
  <si>
    <t>NELLY MARGOTH DE ANDINO</t>
  </si>
  <si>
    <t>FRANCISCO SANTOS ORTEGA</t>
  </si>
  <si>
    <t>JOSE RAUL GONZALES REYES</t>
  </si>
  <si>
    <t>JOAQUIN BAIRES FLORES</t>
  </si>
  <si>
    <t>10102204771013</t>
  </si>
  <si>
    <t>ZORAIDA BEATRIZ MONTERROZA DE MENDOZA</t>
  </si>
  <si>
    <t>ZULEYMA GALEANO</t>
  </si>
  <si>
    <t>LEONEL ATILIO GARCIA</t>
  </si>
  <si>
    <t>12172601061016</t>
  </si>
  <si>
    <t>INVERSIONES MEDICAS MORAZAN</t>
  </si>
  <si>
    <t>FARMACIA JESUS CRISTO</t>
  </si>
  <si>
    <t>FARMACIA EL AHORRO</t>
  </si>
  <si>
    <t>ROBERTO AXITL CABRERA SEGURA</t>
  </si>
  <si>
    <t>04250612470014</t>
  </si>
  <si>
    <t>BLANCA NOEMI MALDONADO</t>
  </si>
  <si>
    <t>ULISES MORALES VELASQUEZ</t>
  </si>
  <si>
    <t>06140903861469</t>
  </si>
  <si>
    <t>MIRIAM ARELY ZELAYA MEDRANO</t>
  </si>
  <si>
    <t>CALLES BATRES, S.A. DE C.V.</t>
  </si>
  <si>
    <t>MARTA YENIS QUINTANILLA</t>
  </si>
  <si>
    <t>MAURICIO ERNESTO CROMEYER</t>
  </si>
  <si>
    <t>FARMACIA SAN ANDRES</t>
  </si>
  <si>
    <t>02100805570013</t>
  </si>
  <si>
    <t>CLAUDIA EVANGELINA MACHON</t>
  </si>
  <si>
    <t>06141101721250</t>
  </si>
  <si>
    <t>08210204881042</t>
  </si>
  <si>
    <t>RENE HUMBERTO GUZMAN</t>
  </si>
  <si>
    <t>MARIA CELSA REYES</t>
  </si>
  <si>
    <t>ALMACENADORA DEL PACIFICO</t>
  </si>
  <si>
    <t>02102106790010</t>
  </si>
  <si>
    <t>SONIA ROSIBEL TRUJILLO</t>
  </si>
  <si>
    <t>SAUL JEREMIAS PINEDA RENDEROS</t>
  </si>
  <si>
    <t>VETERINARIA MEJICANOS</t>
  </si>
  <si>
    <t>CLINICA MEDICA SAN LUCAS</t>
  </si>
  <si>
    <t>GUILLERMO ANTONIO CASTRO</t>
  </si>
  <si>
    <t>06141110051055</t>
  </si>
  <si>
    <t>DERMALASER S.A. DE C.V.</t>
  </si>
  <si>
    <t>11091509861010</t>
  </si>
  <si>
    <t>BERNARDO JOOSUE MENJIVAR</t>
  </si>
  <si>
    <t>06140112530025</t>
  </si>
  <si>
    <t>CLINICA DE PISO Y</t>
  </si>
  <si>
    <t>FRANCISCA FLORES DE GALAN</t>
  </si>
  <si>
    <t>TOBIAS CHAVEZ MAYORGA</t>
  </si>
  <si>
    <t>OXI-RENT, S.A. DE C.V.</t>
  </si>
  <si>
    <t>10025066810142</t>
  </si>
  <si>
    <t>FARMACIA CEFACOR</t>
  </si>
  <si>
    <t>DISTRIBUIDORA ALQUIMIA</t>
  </si>
  <si>
    <t>MAXIMILIANO EDUARDO ARRIAZA</t>
  </si>
  <si>
    <t>SANMUR MEDICAL S.A. DE C.V.</t>
  </si>
  <si>
    <t>MARCO ANTONIO GOENS</t>
  </si>
  <si>
    <t>FARMACIA SAN LUCAS</t>
  </si>
  <si>
    <t>JUAN CARLOS ZELAYA GONZALEZ</t>
  </si>
  <si>
    <t>06140201151013</t>
  </si>
  <si>
    <t>LEMUS COMPANY S.A DE C.V</t>
  </si>
  <si>
    <t>JOSE ALBERTO PARADA</t>
  </si>
  <si>
    <t>06141203131101</t>
  </si>
  <si>
    <t>GRUPO VIDA, S.A. DE C.V.</t>
  </si>
  <si>
    <t>DOUGLAS IGNACIO VALENCIA</t>
  </si>
  <si>
    <t>JOSE LUIS GUEVARA MENDOZA</t>
  </si>
  <si>
    <t>MARIA MAGDALENA MEJIA DE</t>
  </si>
  <si>
    <t>DISTRIBUIDORA LOPEZ EL AHORRO</t>
  </si>
  <si>
    <t>09061212581021</t>
  </si>
  <si>
    <t>FARMACIA MODERNA</t>
  </si>
  <si>
    <t>FARMACIA SALUD Y VIDA</t>
  </si>
  <si>
    <t>CELIA MARIA BONILLA IRAHETA</t>
  </si>
  <si>
    <t>STANLEY MOISES MENDOZA</t>
  </si>
  <si>
    <t>06142703981055</t>
  </si>
  <si>
    <t>DROGUERIA PISA, S.A. DE C.V.</t>
  </si>
  <si>
    <t>06170705871048</t>
  </si>
  <si>
    <t>WELCOME ESTHETIC CENTER</t>
  </si>
  <si>
    <t>CLAUDIA VERONICA PERDOMO</t>
  </si>
  <si>
    <t>AFIF ANTONIO HANDAL SUAREZ</t>
  </si>
  <si>
    <t>CENTRO MEDICO LOURDES</t>
  </si>
  <si>
    <t>JOSE ERICK RAUDA</t>
  </si>
  <si>
    <t>14051505480012</t>
  </si>
  <si>
    <t>GLORIA ESTELA COTO DE</t>
  </si>
  <si>
    <t>JOSE ANTONIO ENRIQUE CORDOVA</t>
  </si>
  <si>
    <t>FARMACIA SAN ABRAHAM</t>
  </si>
  <si>
    <t>06140903921054</t>
  </si>
  <si>
    <t>FARMACIA ECHEVERRIA, S,A, DE</t>
  </si>
  <si>
    <t>VETERERINARIA KEVET</t>
  </si>
  <si>
    <t>08210412921074</t>
  </si>
  <si>
    <t>ARGENIS ANTONIO ORTIZ AGUIÑADA</t>
  </si>
  <si>
    <t>GLORIA ESTELA SALINAS DE</t>
  </si>
  <si>
    <t>06142403181022</t>
  </si>
  <si>
    <t>PHARMA SALUD, S.A. DE C.V.</t>
  </si>
  <si>
    <t>06140705520010</t>
  </si>
  <si>
    <t>SIMON BALTAZAR AGREDA</t>
  </si>
  <si>
    <t>RICARDO ANTONIO REYES</t>
  </si>
  <si>
    <t>06141809801351</t>
  </si>
  <si>
    <t>CECILIA IVETTE GUERRERO DE</t>
  </si>
  <si>
    <t>0617070482102</t>
  </si>
  <si>
    <t xml:space="preserve">JOSE DISRAELY VASQUEZ GOMEZ </t>
  </si>
  <si>
    <t>12173107821022</t>
  </si>
  <si>
    <t>OPTICA MORAZAN</t>
  </si>
  <si>
    <t>02100308651012</t>
  </si>
  <si>
    <t>CENTRO DE DIABETES OCULAR</t>
  </si>
  <si>
    <t>06140608801284</t>
  </si>
  <si>
    <t>LILIAN VERONICA AGUIRRE</t>
  </si>
  <si>
    <t>LUIS RODOLFO MORALES CHOTO</t>
  </si>
  <si>
    <t>CARLOS ERNESTO LAZO MATA</t>
  </si>
  <si>
    <t>ROLAND NAPOLEON RUANO MENDOZA</t>
  </si>
  <si>
    <t>LILIAN ELIZABETH HERRERA DE</t>
  </si>
  <si>
    <t>06143012831061</t>
  </si>
  <si>
    <t>DOUGLAS JUAN PABLO AVILES</t>
  </si>
  <si>
    <t>06141205801108</t>
  </si>
  <si>
    <t>CLINICA MEDICA ROOSEVELT</t>
  </si>
  <si>
    <t>ROXANA GUADALUPE APARICIO</t>
  </si>
  <si>
    <t>ALICIA DE CONTRERAS E HIJOS,</t>
  </si>
  <si>
    <t>LUIS ARMANDO AYALA</t>
  </si>
  <si>
    <t>JOSE BALTAZAR ESCOBAR</t>
  </si>
  <si>
    <t>11150301570020</t>
  </si>
  <si>
    <t>JOSE DANIEL MENA RODRIGUEZ</t>
  </si>
  <si>
    <t>CLNICA DENTAL LOS ANGELES</t>
  </si>
  <si>
    <t>LUIS AMILCAR DURAN RODRIGUEZ</t>
  </si>
  <si>
    <t>06142401560065</t>
  </si>
  <si>
    <t>OSCAR PORFIRIO MOLINA</t>
  </si>
  <si>
    <t>11090502881010</t>
  </si>
  <si>
    <t>SAUL DENETRIO CHEVEZ RAMIREZ</t>
  </si>
  <si>
    <t>11180406590017</t>
  </si>
  <si>
    <t>ANA ADELA ZAPATA DE CHACON</t>
  </si>
  <si>
    <t>JOSE MAURICIO RODRIGUEZ LUNA</t>
  </si>
  <si>
    <t>06140503721145</t>
  </si>
  <si>
    <t>JUAN ORFILIO PALMA GALDAMEZ</t>
  </si>
  <si>
    <t xml:space="preserve">JOEL ENRIQUE GUARDADO </t>
  </si>
  <si>
    <t>MANUEL ALONZO RODRIGUEZ</t>
  </si>
  <si>
    <t>FARMACIA BEETHOVEN</t>
  </si>
  <si>
    <t>06141209021050</t>
  </si>
  <si>
    <t>GRUPO ADYSA S.A. DE C.V.</t>
  </si>
  <si>
    <t>06142602911269</t>
  </si>
  <si>
    <t>KARLA JULISSA ARGUELLO SOTO</t>
  </si>
  <si>
    <t>06143006081034</t>
  </si>
  <si>
    <t>MEDIVET, S.A. DE C.V.</t>
  </si>
  <si>
    <t>06142209201110</t>
  </si>
  <si>
    <t>CENTRO MEDICO VETERINARIO SALVADOREÑO, S.A. DE C.V.</t>
  </si>
  <si>
    <t>97410109821015</t>
  </si>
  <si>
    <t>LEYLA BEATRIZ MAGAÑA DE MORALES</t>
  </si>
  <si>
    <t>06140311171011</t>
  </si>
  <si>
    <t>ZRM, S.A. DE C.V.</t>
  </si>
  <si>
    <t>09040806661010</t>
  </si>
  <si>
    <t>SOLUCIANO MEDARDO LEIVA MELENDEZ</t>
  </si>
  <si>
    <t>11230212751011</t>
  </si>
  <si>
    <t>SILVIA ABIIGAIL MIRANDA PEREIRA</t>
  </si>
  <si>
    <t>05151612191014</t>
  </si>
  <si>
    <t>INGRID CAROLINA CORTEZ VILLANUEVA</t>
  </si>
  <si>
    <t>06080708951019</t>
  </si>
  <si>
    <t>EMERSON DANIEL PORTILLO</t>
  </si>
  <si>
    <t>05111609141012</t>
  </si>
  <si>
    <t>INDUSTRIAS LA PALMA, S.A. DE C.V.</t>
  </si>
  <si>
    <t>06140907740020</t>
  </si>
  <si>
    <t>ASOCIACION NACIONAL DE EL SALVADOR DE LA ORDEN DE MALTA</t>
  </si>
  <si>
    <t>14010101471012</t>
  </si>
  <si>
    <t>EDGAR SALAMON REYES HERNANDEZ</t>
  </si>
  <si>
    <t>12150208460016</t>
  </si>
  <si>
    <t>ANGEL SARAVIA GONZALEZ</t>
  </si>
  <si>
    <t>06141111811355</t>
  </si>
  <si>
    <t>NANCY ELZABETH BATRES ALVARENGA</t>
  </si>
  <si>
    <t>12182105781012</t>
  </si>
  <si>
    <t>LADY ELIZABETH CAMPOS DE VELASQUEZ</t>
  </si>
  <si>
    <t>14073001650023</t>
  </si>
  <si>
    <t>MARTINA LORENA BENAVIDES</t>
  </si>
  <si>
    <t>12072905751014</t>
  </si>
  <si>
    <t>HUGO FRNKLIN CACERES MELGAR</t>
  </si>
  <si>
    <t>06140901630174</t>
  </si>
  <si>
    <t>SERGIO ANIBAL HENRIQUEZ VASQUEZ</t>
  </si>
  <si>
    <t>06141905171067</t>
  </si>
  <si>
    <t>AKTIV, S.A. DE C.V.</t>
  </si>
  <si>
    <t>12200805751015</t>
  </si>
  <si>
    <t>MIGUEL NOE DURAN MIRANDA</t>
  </si>
  <si>
    <t>12070101711017</t>
  </si>
  <si>
    <t>ANA DIOSIS CASTRO DE MOLINA</t>
  </si>
  <si>
    <t>09042810681010</t>
  </si>
  <si>
    <t>MARIO ARIAS GUILLEN</t>
  </si>
  <si>
    <t>DESAROLLADORES DEL FUTURO, S.A. DE C.V.</t>
  </si>
  <si>
    <t>JUAN ORFILIO PALMA</t>
  </si>
  <si>
    <t>06141010141030</t>
  </si>
  <si>
    <t>BIOMART, S.A. DE C.V.</t>
  </si>
  <si>
    <t>06142010851115</t>
  </si>
  <si>
    <t>DORIS GUADALUPE GUIDOS DE RUBIO</t>
  </si>
  <si>
    <t>94112901871011</t>
  </si>
  <si>
    <t>FRANCISCO EUGENIO ZAVALA ESPINOZA</t>
  </si>
  <si>
    <t>06142111801437</t>
  </si>
  <si>
    <t>JENNY NATALIA PERAZA DE ROJAS</t>
  </si>
  <si>
    <t>06140301530119</t>
  </si>
  <si>
    <t>MARTA LILIAN HOMBERGUER SANTOS</t>
  </si>
  <si>
    <t>06142209670095</t>
  </si>
  <si>
    <t>ISBELIA MARITZA ROMERO GONZALEZ</t>
  </si>
  <si>
    <t>06142706801058</t>
  </si>
  <si>
    <t>LINA DONATELLA DE HIDALGO</t>
  </si>
  <si>
    <t>11042203560015</t>
  </si>
  <si>
    <t>MARIA ELENA LAZO ZEPEDA</t>
  </si>
  <si>
    <t>11142011841016</t>
  </si>
  <si>
    <t>ROSVINDA LEESDAMARIS PORTILLO DE SALGUERO</t>
  </si>
  <si>
    <t>02101809041015</t>
  </si>
  <si>
    <t>INVERSIONES MEDICO HOSPITALARIAS SANTA BARBARA</t>
  </si>
  <si>
    <t>09060401941016</t>
  </si>
  <si>
    <t>PABLO ENRIQUE ALFARO RIVAS</t>
  </si>
  <si>
    <t>LIGIA PATRICIA VILLALTA RAMIREZ</t>
  </si>
  <si>
    <t>06140211530015</t>
  </si>
  <si>
    <t>JOSE MIGUEL POSADA PRATI</t>
  </si>
  <si>
    <t>12171912871023</t>
  </si>
  <si>
    <t>FLOR GERALDINA CRUZ VELASQUEZ</t>
  </si>
  <si>
    <t>14162609201013</t>
  </si>
  <si>
    <t>FARMACIA MORAZAN, S.A. DE C.V.</t>
  </si>
  <si>
    <t>12100103741017</t>
  </si>
  <si>
    <t>LUZ DE MARIA COLATO DE LEMUS</t>
  </si>
  <si>
    <t>10080202941011</t>
  </si>
  <si>
    <t>MERLIN GUADALUOE CORDERA</t>
  </si>
  <si>
    <t>12170803171023</t>
  </si>
  <si>
    <t>MEDYTECNY DE EL SALVADOR, S.A. DE C.V.</t>
  </si>
  <si>
    <t>12172812941098</t>
  </si>
  <si>
    <t>LIFE FITNESS GYM</t>
  </si>
  <si>
    <t>06141609201015</t>
  </si>
  <si>
    <t>JAFER, S.A. DE C.V.</t>
  </si>
  <si>
    <t>05021402641024</t>
  </si>
  <si>
    <t>ISABEL AMPARO FLAMENCO DE MENJIVAR</t>
  </si>
  <si>
    <t>09031712791014</t>
  </si>
  <si>
    <t>KAROL YAMILETH CRUZ ESCOBAR</t>
  </si>
  <si>
    <t>08212001761028</t>
  </si>
  <si>
    <t>RUBEN ERNESTO JOVEL ALVARADO</t>
  </si>
  <si>
    <t>06022401811015</t>
  </si>
  <si>
    <t>CAMILO BALTAZAR CHAVARRIA LARA</t>
  </si>
  <si>
    <t>06141912191065</t>
  </si>
  <si>
    <t>CORPORACION LCL, S.A. DE C.V.</t>
  </si>
  <si>
    <t>04061601721019</t>
  </si>
  <si>
    <t>MARIA ISABEL GUEVARA</t>
  </si>
  <si>
    <t>05091909891020</t>
  </si>
  <si>
    <t>LILIAN BEATRIZ  PAIZ DE VALLADARES</t>
  </si>
  <si>
    <t>06140705151014</t>
  </si>
  <si>
    <t>LUMAT, S.A. DE C.V.</t>
  </si>
  <si>
    <t>06140107640160</t>
  </si>
  <si>
    <t>CARLOS EDUARDO DOMINGUEZ CACEREZ</t>
  </si>
  <si>
    <t>MANUEL ANTONIO MENDOZA</t>
  </si>
  <si>
    <t>06140709750018</t>
  </si>
  <si>
    <t>POLICLINICA CASA DE LA SALUD</t>
  </si>
  <si>
    <t>05113003670013</t>
  </si>
  <si>
    <t>MAURICIO VEGA</t>
  </si>
  <si>
    <t>05112204881015</t>
  </si>
  <si>
    <t>PATRONATO DE LA INMACULADA</t>
  </si>
  <si>
    <t>06140807881149</t>
  </si>
  <si>
    <t>LUIS JEREMIAS RAFAEL VALENCIA MORALES</t>
  </si>
  <si>
    <t>06141708941063</t>
  </si>
  <si>
    <t>ALBERTO ARTURO BUSTAMANTE</t>
  </si>
  <si>
    <t>06143009191051</t>
  </si>
  <si>
    <t>J.M. RIVAS INVERSIONES</t>
  </si>
  <si>
    <t>06141602051069</t>
  </si>
  <si>
    <t>LA BELLA, S.A. DE C.V.</t>
  </si>
  <si>
    <t>12171307861091</t>
  </si>
  <si>
    <t>BLANCA LIDIA MEZA FLORES</t>
  </si>
  <si>
    <t>04111712511010</t>
  </si>
  <si>
    <t>FARMACIA NUEVA SANTA CLARA</t>
  </si>
  <si>
    <t>06141504181043</t>
  </si>
  <si>
    <t>FISIOSPA DE EL SALVADOR , S.A. DE C.V.</t>
  </si>
  <si>
    <t>04072703911019</t>
  </si>
  <si>
    <t>NERY GABRIEL MURCIA FRANCO</t>
  </si>
  <si>
    <t>12170407851020</t>
  </si>
  <si>
    <t>RENE HERNAN PARADA VASQUEZ</t>
  </si>
  <si>
    <t>05110201781025</t>
  </si>
  <si>
    <t>JULIO DAVID CASTILLO MARTINEZ</t>
  </si>
  <si>
    <t>03112905680011</t>
  </si>
  <si>
    <t>CARLOS SALVADOR ZALAZAR MINEROS</t>
  </si>
  <si>
    <t>13122611821015</t>
  </si>
  <si>
    <t>JOSE OMAR FLORES PERLA</t>
  </si>
  <si>
    <t xml:space="preserve">MAURICIO ENRIQUIE DURAN </t>
  </si>
  <si>
    <t>06141904640116</t>
  </si>
  <si>
    <t>HERNAN ALFREDO JACO HIDALGO</t>
  </si>
  <si>
    <t>06142007201037</t>
  </si>
  <si>
    <t>PRODUCTOS FARMACEUTICOS Y LIMPIEZA, S.A. DE C.V.</t>
  </si>
  <si>
    <t>06101705801021</t>
  </si>
  <si>
    <t>SARA AMELIA ABARCA DE CRUZ</t>
  </si>
  <si>
    <t>06141001881013</t>
  </si>
  <si>
    <t>DIEGO EDUARDO SANTAMERIA</t>
  </si>
  <si>
    <t>06140801191043</t>
  </si>
  <si>
    <t>CENTRO DE DIABETES OCULAR EL DIOS DE ISRAEL, S.A. DE C.V.</t>
  </si>
  <si>
    <t>09062001420014</t>
  </si>
  <si>
    <t>ROBERTO MENDOZA MARTINEZ</t>
  </si>
  <si>
    <t>02022504430011</t>
  </si>
  <si>
    <t>ANA ELSA MENDOZA MORALES</t>
  </si>
  <si>
    <t>07141503861010</t>
  </si>
  <si>
    <t>MARIA ELOISA VIDES DE PEREZ</t>
  </si>
  <si>
    <t>10100401911017</t>
  </si>
  <si>
    <t>INGRID VANESA ALVARADO GRANADOS</t>
  </si>
  <si>
    <t>08151003640017</t>
  </si>
  <si>
    <t>APARICIO BALMORE MARTINEZ</t>
  </si>
  <si>
    <t>05111212851048</t>
  </si>
  <si>
    <t>ANA GUADALUOEARGUETA MIRANDA</t>
  </si>
  <si>
    <t>02070509891015</t>
  </si>
  <si>
    <t>DORIS MARGARITA SALAZAR MARTINEZ</t>
  </si>
  <si>
    <t>06141001680070</t>
  </si>
  <si>
    <t>NORMA ELOISA ROMERO MEDRANO</t>
  </si>
  <si>
    <t>05120709201011</t>
  </si>
  <si>
    <t>CARANTES MARTINEZ, S.A. DE C.V.</t>
  </si>
  <si>
    <t>10061504711010</t>
  </si>
  <si>
    <t>ANA SILVIA CRISOTOMO</t>
  </si>
  <si>
    <t>06142511710010</t>
  </si>
  <si>
    <t>CENTRO PEDIATRICO DE EL SALVADOR</t>
  </si>
  <si>
    <t>14081811660010</t>
  </si>
  <si>
    <t>NELSON CALDERON ANDRADE</t>
  </si>
  <si>
    <t>12170803031019</t>
  </si>
  <si>
    <t>INVERSIONES MEDICOS SAN FRANSISCO, S.A. DE C.V.</t>
  </si>
  <si>
    <t>14111410711027</t>
  </si>
  <si>
    <t>SONIA MARIBEL RAMIREZ DE VENTURA</t>
  </si>
  <si>
    <t>06140703191035</t>
  </si>
  <si>
    <t>WONDER BISSNESS, S.A. DE C.V.</t>
  </si>
  <si>
    <t>04091806831018</t>
  </si>
  <si>
    <t>MI FARMACIA EL AHORRO</t>
  </si>
  <si>
    <t>06141805600190</t>
  </si>
  <si>
    <t>MARIA TERESA CASTELLANOS ARAUJO</t>
  </si>
  <si>
    <t>12170102881069</t>
  </si>
  <si>
    <t>KATIA MARIA URRUTIA GARCIA</t>
  </si>
  <si>
    <t>07121705881011</t>
  </si>
  <si>
    <t>SILVIA MARISOL BONIFACIO DE MENJIVAR</t>
  </si>
  <si>
    <t>12172309861052</t>
  </si>
  <si>
    <t>MAURICIO OSAEL DOMINGUEZ ROMERO</t>
  </si>
  <si>
    <t>06171606821019</t>
  </si>
  <si>
    <t>FRANSIS ALEXANDER RIVAS LOPEZ</t>
  </si>
  <si>
    <t>14160812181017</t>
  </si>
  <si>
    <t>FARMACIA BETANIA, S.A. DE C.V.</t>
  </si>
  <si>
    <t>06142610201068</t>
  </si>
  <si>
    <t>SOLUCIONES MEDICAS, S.A. DE C.V.</t>
  </si>
  <si>
    <t>06142609861453</t>
  </si>
  <si>
    <t>SANDRA ELIZABETH PAREDES DE ARIAS</t>
  </si>
  <si>
    <t>06140506141077</t>
  </si>
  <si>
    <t>LUIS REYNALDO CASTILLO LANDAVERDE</t>
  </si>
  <si>
    <t>07020810701010</t>
  </si>
  <si>
    <t>DINA ARELY ZAVALA DE BERNABEL</t>
  </si>
  <si>
    <t>01032808831034</t>
  </si>
  <si>
    <t>WENDY KARINA FUIGUEROA DE RIVAS</t>
  </si>
  <si>
    <t>12172408540030</t>
  </si>
  <si>
    <t>BARTOLO TRINIDAD BERRIOS POLIO</t>
  </si>
  <si>
    <t>06141610201053</t>
  </si>
  <si>
    <t>FAST CARE, S.A. DE C.V.</t>
  </si>
  <si>
    <t>24880500852821</t>
  </si>
  <si>
    <t>JOSE ISAAC DIAZ</t>
  </si>
  <si>
    <t>06141203791032</t>
  </si>
  <si>
    <t>MARCELO AMAYA</t>
  </si>
  <si>
    <t>06140210141012</t>
  </si>
  <si>
    <t>GRUPO LOS HEROES, S.A. DE C.V.</t>
  </si>
  <si>
    <t>06141706830030</t>
  </si>
  <si>
    <t>JOSE EDUARDO CANDRAY CALDERON</t>
  </si>
  <si>
    <t>02101409610049</t>
  </si>
  <si>
    <t>PATRICIA ELIZABETH PAREDES DE VILLEDA</t>
  </si>
  <si>
    <t>02070412620010</t>
  </si>
  <si>
    <t>ANA VIRGINIA DE LANDAVERDE</t>
  </si>
  <si>
    <t>06140103191074</t>
  </si>
  <si>
    <t>DIDA, S.A. DE C.V.</t>
  </si>
  <si>
    <t>06141703841427</t>
  </si>
  <si>
    <t>KARLA VANESSA SERRANO DE ORELLANA</t>
  </si>
  <si>
    <t>12170908861068</t>
  </si>
  <si>
    <t>IRIS RUBIO MARROQUIN</t>
  </si>
  <si>
    <t>05113001661024</t>
  </si>
  <si>
    <t>94832404991012</t>
  </si>
  <si>
    <t>HELADOS SARITA, S.A. DE C.V.</t>
  </si>
  <si>
    <t>04070802600010</t>
  </si>
  <si>
    <t>JOSE ELIAS ESCOBAR</t>
  </si>
  <si>
    <t xml:space="preserve"> </t>
  </si>
  <si>
    <t>WLS INVERSIONES, S.A. DE C.V.</t>
  </si>
  <si>
    <t>02100703721038</t>
  </si>
  <si>
    <t>OSCAR EDUARDO MARTINEZ</t>
  </si>
  <si>
    <t>06140108580017</t>
  </si>
  <si>
    <t>FREUND, S.A. DE C.V.</t>
  </si>
  <si>
    <t>INVERSIONES ALBRI, S.A. DE C.V.</t>
  </si>
  <si>
    <t>06141511720027</t>
  </si>
  <si>
    <t>OJST HERNANDEZ, SA.</t>
  </si>
  <si>
    <t>06140711071030</t>
  </si>
  <si>
    <t>OD EL SALVADOR LIMITADA, DE C.V.</t>
  </si>
  <si>
    <t>14070503650018</t>
  </si>
  <si>
    <t>CARLOS DENIS RAMIREZ VENTURA</t>
  </si>
  <si>
    <t>06141101690011</t>
  </si>
  <si>
    <t>CALLEJA S.A. DE C.V.</t>
  </si>
  <si>
    <t>ERICK RAMON MARTELL</t>
  </si>
  <si>
    <t>06141611841170</t>
  </si>
  <si>
    <t>CONNECTING BUSSINESS SERVICE</t>
  </si>
  <si>
    <t>06142302931020</t>
  </si>
  <si>
    <t>SERVICIO SALVADOREÑO DE</t>
  </si>
  <si>
    <t>DROGUERIA PISA DE EL SALVADOR, S.A. DE C.V.</t>
  </si>
  <si>
    <t>05043110741013</t>
  </si>
  <si>
    <t>OSCAR HUMBERTO RIVAS INTERIANO</t>
  </si>
  <si>
    <t>ANA CELIA ISABEL BERRIOS</t>
  </si>
  <si>
    <t>DISTRIBUIDORA DE L Y C. S.A DE C.V.</t>
  </si>
  <si>
    <t>06142307091063</t>
  </si>
  <si>
    <t>CENTROAMERICA COMERCIAL, S.A.</t>
  </si>
  <si>
    <t>02101911710016</t>
  </si>
  <si>
    <t>ALMACENES VIDRI, S.A. DE C.V.</t>
  </si>
  <si>
    <t>06142407750010</t>
  </si>
  <si>
    <t>LABORATORIOS VIJOSA S.A DE C.V</t>
  </si>
  <si>
    <t>HUMBERTO BUKELE, S.A. DE C.V.</t>
  </si>
  <si>
    <t>07151508430012</t>
  </si>
  <si>
    <t>MARIA TRANSITO FIGUEROA</t>
  </si>
  <si>
    <t>05030410891020</t>
  </si>
  <si>
    <t>TRANSPORTE ASHVA</t>
  </si>
  <si>
    <t>MINISTERIO DE AGRICULTURA Y</t>
  </si>
  <si>
    <t>06142406870019</t>
  </si>
  <si>
    <t>RICOH EL SALVADOR, S.A. DE C.V.</t>
  </si>
  <si>
    <t>06140112641120</t>
  </si>
  <si>
    <t>JOAQUIN EDGARDO PORTILLO</t>
  </si>
  <si>
    <t>06142708101053</t>
  </si>
  <si>
    <t>NSV, S.A. DE C.V.</t>
  </si>
  <si>
    <t>MOTORES Y VEHICULOS, S.A. DE</t>
  </si>
  <si>
    <t>06141607031015</t>
  </si>
  <si>
    <t>PROQUIRSA, S.A. DE C.V.</t>
  </si>
  <si>
    <t>06141402370078</t>
  </si>
  <si>
    <t>COMISION EJECUTIVA PORTUARIA</t>
  </si>
  <si>
    <t>06140909751258</t>
  </si>
  <si>
    <t>OSCAR ALBERTO QUINTANILLA</t>
  </si>
  <si>
    <t>06141708071034</t>
  </si>
  <si>
    <t>GRUPO ENTU-SIASMO, S.A. DE C.V.</t>
  </si>
  <si>
    <t>14162710661017</t>
  </si>
  <si>
    <t>JAVIER DANILO RUIZ MORALES</t>
  </si>
  <si>
    <t>06141307921019</t>
  </si>
  <si>
    <t>MERCANTIL FARMACEUTICA S.A DE</t>
  </si>
  <si>
    <t>06142407500017</t>
  </si>
  <si>
    <t>GUILLERMO ERNESTO BAHALA</t>
  </si>
  <si>
    <t>06143003710013</t>
  </si>
  <si>
    <t>MANUFACTURAS FERNANDEZ, S.A</t>
  </si>
  <si>
    <t>09091105520014</t>
  </si>
  <si>
    <t>JOSE EDUARDO HERNANDEZ</t>
  </si>
  <si>
    <t>06141403161033</t>
  </si>
  <si>
    <t>ECSA EL SALVADOR, S.A. DE C.V.</t>
  </si>
  <si>
    <t>06140101670050</t>
  </si>
  <si>
    <t>TEXACO MONSERRAT</t>
  </si>
  <si>
    <t>LA ESQUINA DE LA LLANTA</t>
  </si>
  <si>
    <t>12171109131010</t>
  </si>
  <si>
    <t>DROG PHARMA, S.A. DE C.V.</t>
  </si>
  <si>
    <t>02100605630026</t>
  </si>
  <si>
    <t>MARTHA ALICIA AREVALO LEIVA</t>
  </si>
  <si>
    <t>06142501101070</t>
  </si>
  <si>
    <t>SERVICIOS Y LOGISTICA DE CARGA WALNYS, S.A. DE C.V.</t>
  </si>
  <si>
    <t>DANIEL ADONIAS ALFARO RAMOS</t>
  </si>
  <si>
    <t>REINA ISABEL ABREGO CARDOZA</t>
  </si>
  <si>
    <t>06141909961054</t>
  </si>
  <si>
    <t>ANGEL S.A DE C.V.</t>
  </si>
  <si>
    <t>12171906520017</t>
  </si>
  <si>
    <t>RAFAEL RENE CANALES PINAUD</t>
  </si>
  <si>
    <t>JOSE REYNALDO ARGUERA</t>
  </si>
  <si>
    <t>MUEBLES DIVERSOS, S.A. DE C.V.</t>
  </si>
  <si>
    <t>06140210081052</t>
  </si>
  <si>
    <t>FERRETERIA EPA S.A. DE C.V.</t>
  </si>
  <si>
    <t>SANTOS RODRIGUEZ LOPEZ</t>
  </si>
  <si>
    <t>06142201151105</t>
  </si>
  <si>
    <t>GRUPO CASTRO ASESORIA IMPORTACIONES Y DISTRIBUCIONES, S.A. DE C.V.</t>
  </si>
  <si>
    <t>06140812610145</t>
  </si>
  <si>
    <t>C IMBERTON, S.A.DE C.V.</t>
  </si>
  <si>
    <t>SERVICIOS DIVERSIFICADOS</t>
  </si>
  <si>
    <t>CHECK POINT, S.A. DE C.V.</t>
  </si>
  <si>
    <t>06140406191018</t>
  </si>
  <si>
    <t>FORZA ENERGY, S.A. DE C.V.</t>
  </si>
  <si>
    <t>06142506191018</t>
  </si>
  <si>
    <t>DIFAMA S.A DE C.V.</t>
  </si>
  <si>
    <t>06141007840010</t>
  </si>
  <si>
    <t>DROCOSAL, S.A. DE C.V.</t>
  </si>
  <si>
    <t>09043007610018</t>
  </si>
  <si>
    <t>SAUL POCASANGRE ESCOBAR</t>
  </si>
  <si>
    <t>SALVADOR ANTONIO DURAN</t>
  </si>
  <si>
    <t>06142008011037</t>
  </si>
  <si>
    <t>COMERCIALIZADORA INTER, S.A. DE</t>
  </si>
  <si>
    <t>06140602161046</t>
  </si>
  <si>
    <t>MEDICAL QUALITY SUPLEMENTOS, S.A. DE C.V.</t>
  </si>
  <si>
    <t>06142704801220</t>
  </si>
  <si>
    <t>IMPRESOS GENESIS</t>
  </si>
  <si>
    <t>TIENDA MORENA</t>
  </si>
  <si>
    <t>RAMIREZ VENTURA, S.A. DE C.V.</t>
  </si>
  <si>
    <t>06143007941037</t>
  </si>
  <si>
    <t>DIPROMEQUI, S.A. DE C.V.</t>
  </si>
  <si>
    <t>06142304991039</t>
  </si>
  <si>
    <t>JUGUESAL. S.A. DE C.V.</t>
  </si>
  <si>
    <t>06141609031012</t>
  </si>
  <si>
    <t>COMLUB, S.A. DE C.V.</t>
  </si>
  <si>
    <t>CONSULTA EMPRESARIAL S.A DE</t>
  </si>
  <si>
    <t>ESTUDIO ARQ.</t>
  </si>
  <si>
    <t>ELECTROPUERTAS, S.A. DE C.V.</t>
  </si>
  <si>
    <t>CASTILLO HERNANDEZ</t>
  </si>
  <si>
    <t>06140205031020</t>
  </si>
  <si>
    <t>TESSA, S.A. DE C.V.</t>
  </si>
  <si>
    <t>INVERSIONES CALMA, S.A. DE C.V.</t>
  </si>
  <si>
    <t>06141407941017</t>
  </si>
  <si>
    <t>DM &amp; M, S.A. DE C.V.</t>
  </si>
  <si>
    <t>VLADIMIR IVAN JUAREZ</t>
  </si>
  <si>
    <t>INVERSIONES Y SERVICIOS</t>
  </si>
  <si>
    <t>06140108161017</t>
  </si>
  <si>
    <t>DISTRIBUIDORA DE ETIQUETAS</t>
  </si>
  <si>
    <t>06141612021044</t>
  </si>
  <si>
    <t>LUIGEMI, S.A. DE C.V.</t>
  </si>
  <si>
    <t>CEFA, S.A. DE C.V.</t>
  </si>
  <si>
    <t>PART PLUS, S.A. DE C.V.</t>
  </si>
  <si>
    <t>06142604071063</t>
  </si>
  <si>
    <t>INVERSIONES RAMIREZ S.A DE C.V</t>
  </si>
  <si>
    <t>05032702851022</t>
  </si>
  <si>
    <t>KREACONARTE</t>
  </si>
  <si>
    <t>COVI, S.A. DE C.V.</t>
  </si>
  <si>
    <t>PROCESADORA Y DISTRIBUIDORA</t>
  </si>
  <si>
    <t>06140207670045</t>
  </si>
  <si>
    <t>MARIO ALBERTO MIRANDA FONSECA</t>
  </si>
  <si>
    <t>ISMER, S.A. DE C.V.</t>
  </si>
  <si>
    <t>GRUPO Q. EL SALVADOR, S.A. DE</t>
  </si>
  <si>
    <t>06142911101042</t>
  </si>
  <si>
    <t>INVERSIONES CAPITOL, S.A. DE C.V.</t>
  </si>
  <si>
    <t>05111703630014</t>
  </si>
  <si>
    <t>JOSE RICARDO MOLINA</t>
  </si>
  <si>
    <t>ADGARD ANTONIO AVILEZ</t>
  </si>
  <si>
    <t>REPUESTOS DIDEA, S.A. DE C.V.</t>
  </si>
  <si>
    <t>06142410141010</t>
  </si>
  <si>
    <t>PETROLERAS DE EL SALVADOR, S.A.</t>
  </si>
  <si>
    <t>06142110700016</t>
  </si>
  <si>
    <t>PAPELERIA SAN REY</t>
  </si>
  <si>
    <t>04123008771013</t>
  </si>
  <si>
    <t>MARIA CONSUELO AGUILAR</t>
  </si>
  <si>
    <t>TRANSIMPORT RYR S.A DE C.V.</t>
  </si>
  <si>
    <t>ACACIA S.A DE C.V.</t>
  </si>
  <si>
    <t>GAMMA LABORATOTIOS, S.A. DE C.V.</t>
  </si>
  <si>
    <t>MANUEL DE JESUS HERNANDEZ</t>
  </si>
  <si>
    <t>JOSE ALEJANDRO MONTOYA</t>
  </si>
  <si>
    <t>06141512001054</t>
  </si>
  <si>
    <t>GRUPO PAILL, S.A. DE C.V.</t>
  </si>
  <si>
    <t>MENFAR, S.A. DE C.V.</t>
  </si>
  <si>
    <t>EDGAR OSWALDO PINTO MIRANDA</t>
  </si>
  <si>
    <t>06141303151073</t>
  </si>
  <si>
    <t>VITAL MEDICAL, S.A. DE C.V</t>
  </si>
  <si>
    <t>MARIO ANTONIO NOUBLEAU</t>
  </si>
  <si>
    <t>06142409151044</t>
  </si>
  <si>
    <t>GRUPO EDEM, S.A. DE C.V.</t>
  </si>
  <si>
    <t>06140804161013</t>
  </si>
  <si>
    <t>GRUPO ROMEN SA DE CV</t>
  </si>
  <si>
    <t>06140404530104</t>
  </si>
  <si>
    <t>EDUARDO AVELAR LOPEZ</t>
  </si>
  <si>
    <t>PANADERIA TECLEÑA, S.A. DE C.V.</t>
  </si>
  <si>
    <t>JOSE RAUL CARRILLO RAMOS</t>
  </si>
  <si>
    <t>06141605081040</t>
  </si>
  <si>
    <t>VACUNA S.A. DE C.V.</t>
  </si>
  <si>
    <t>06142403071030</t>
  </si>
  <si>
    <t>VISOR, S.A. DE C.V.</t>
  </si>
  <si>
    <t>06141611161047</t>
  </si>
  <si>
    <t>CRB PARTES Y ACCESORIOS, S.A.</t>
  </si>
  <si>
    <t>06142502121023</t>
  </si>
  <si>
    <t>EMPRENDIA, S.A. DE C.V.</t>
  </si>
  <si>
    <t>RICARDO SANTOS</t>
  </si>
  <si>
    <t>06140307951051</t>
  </si>
  <si>
    <t>ROCELI CONSULTORES, S.A. DE C.</t>
  </si>
  <si>
    <t>06141204840017</t>
  </si>
  <si>
    <t>RECINOS, S.A. DE C.V.</t>
  </si>
  <si>
    <t>06142006031022</t>
  </si>
  <si>
    <t>FERRUSAL, S.A. DE C.V.</t>
  </si>
  <si>
    <t>06141208161010</t>
  </si>
  <si>
    <t>ANGREY, S.A. DE C.V.</t>
  </si>
  <si>
    <t>06142505731094</t>
  </si>
  <si>
    <t>EDWARD LEONIDAS GUTIERREZ</t>
  </si>
  <si>
    <t>SERVICIO SALVADOREÑO DE PROTECCION, S.A. DE C.V.</t>
  </si>
  <si>
    <t>JOSE ERNESTO CONSUEGRA</t>
  </si>
  <si>
    <t>06142610981012</t>
  </si>
  <si>
    <t>CTE TELECOM PERSONAL S.A. DE C.V.</t>
  </si>
  <si>
    <t>06142210971018</t>
  </si>
  <si>
    <t>DISTRIBUCIONES MULTIPLES, S.A. DE C.V.</t>
  </si>
  <si>
    <t>06143009921068</t>
  </si>
  <si>
    <t>IMPORTADORA RAMIREZ S.A. DE C.V.</t>
  </si>
  <si>
    <t>06142804860014</t>
  </si>
  <si>
    <t>DHL EXPRESS, S.A. DE C.V.</t>
  </si>
  <si>
    <t>GRUPO NSV, S.A. DE C.V.</t>
  </si>
  <si>
    <t>NELSON ANTONIO DOÑAN</t>
  </si>
  <si>
    <t>A&amp;R MEDICAL SUPPLY, S.A. DE C.V.</t>
  </si>
  <si>
    <t>11181602731029</t>
  </si>
  <si>
    <t>TRANSPORTES RAF</t>
  </si>
  <si>
    <t>06141511720207</t>
  </si>
  <si>
    <t>SUPER REPUESTOS EL SALVADOR, S.A. DE C.V.</t>
  </si>
  <si>
    <t>05110804510015</t>
  </si>
  <si>
    <t>CARLOS ALBERTO RAMIREZ VALIENTE</t>
  </si>
  <si>
    <t>06140106710037</t>
  </si>
  <si>
    <t>CENTRO DE RESORTES, S.A. DE C.V.</t>
  </si>
  <si>
    <t>06141705931016</t>
  </si>
  <si>
    <t>LITOGRAFIA OFFSET SUPREMA, S.A. DE C.V.</t>
  </si>
  <si>
    <t>06140706911055</t>
  </si>
  <si>
    <t>DEMPAQUE, S.A. DE C.V.</t>
  </si>
  <si>
    <t>06143107971090</t>
  </si>
  <si>
    <t>OPERADORA DEL SUR, S.A. DE C.V.</t>
  </si>
  <si>
    <t>09031604801015</t>
  </si>
  <si>
    <t>ELIAS MISAEL GUZMAN FRANCO</t>
  </si>
  <si>
    <t>06141602931050</t>
  </si>
  <si>
    <t>COURIER INTERNATIONAL, S.A. DE C.V.</t>
  </si>
  <si>
    <t>06142708791092</t>
  </si>
  <si>
    <t>ANDERSON MAURICIO GONZALEZ DIAZ</t>
  </si>
  <si>
    <t>06140910811060</t>
  </si>
  <si>
    <t>JOSE OSMANY REYES TEJADA</t>
  </si>
  <si>
    <t>12170701191011</t>
  </si>
  <si>
    <t>VASQUEZ RODRIGUEZ, S.A. DE C.V.</t>
  </si>
  <si>
    <t>FARMACIA SAN REY</t>
  </si>
  <si>
    <t>09031006711010</t>
  </si>
  <si>
    <t>MARGARITA GUZMAN DE BAIRES</t>
  </si>
  <si>
    <t>09030311711015</t>
  </si>
  <si>
    <t>MARTHA LILIAN HERNANDEZ</t>
  </si>
  <si>
    <t>12173101051010</t>
  </si>
  <si>
    <t>INVERSIONES CARDUMEN, S.A. DE C.V.</t>
  </si>
  <si>
    <t>06141911891306</t>
  </si>
  <si>
    <t>IVAN MAURICIO AREVALO GALLARDO</t>
  </si>
  <si>
    <t>06140709360024</t>
  </si>
  <si>
    <t>ANA ROSA PERALTA DE BONILLA</t>
  </si>
  <si>
    <t>13071610671016</t>
  </si>
  <si>
    <t>GERARDO ABIDAIL CABALLERO</t>
  </si>
  <si>
    <t>06140302891018</t>
  </si>
  <si>
    <t>CIEN MIL LLAVES, S.A. DE C.V.</t>
  </si>
  <si>
    <t>06142312610117</t>
  </si>
  <si>
    <t>RODRIGO ANTONIO ARGUETA ECHEGOYEN</t>
  </si>
  <si>
    <t>05120305630027</t>
  </si>
  <si>
    <t>TONY ALBERTO PEREZ</t>
  </si>
  <si>
    <t>03151204610017</t>
  </si>
  <si>
    <t>ROLANDO ANTONIO URIAS</t>
  </si>
  <si>
    <t>06141702660013</t>
  </si>
  <si>
    <t>ALSI, S.A. C.V.</t>
  </si>
  <si>
    <t>06121911931021</t>
  </si>
  <si>
    <t>SARA PATRICIA FUNES MOLINA</t>
  </si>
  <si>
    <t>06142806901106</t>
  </si>
  <si>
    <t>ABEL OSVALDO SANTOS RIVERA</t>
  </si>
  <si>
    <t>06142909941068</t>
  </si>
  <si>
    <t>SERVIPRISA, S.A. DE C.V.</t>
  </si>
  <si>
    <t>06140401791149</t>
  </si>
  <si>
    <t>GEORGINA MARGARITA PINEDA DE MARTINEZ</t>
  </si>
  <si>
    <t>06141108001032</t>
  </si>
  <si>
    <t>UNION COMERCIAL DE EL SALVADOR, S.A. DE C.V.</t>
  </si>
  <si>
    <t>06142410901022</t>
  </si>
  <si>
    <t>3M EL SALVADOR, S.A. DE C.V.</t>
  </si>
  <si>
    <t>06140506011033</t>
  </si>
  <si>
    <t>A L S, S.A. DE C.V.</t>
  </si>
  <si>
    <t>12171509881019</t>
  </si>
  <si>
    <t>ABDALA-MILIAN, S. A. DE C. V.</t>
  </si>
  <si>
    <t>06142206710021</t>
  </si>
  <si>
    <t>ACACES DE R. L.</t>
  </si>
  <si>
    <t>02101107660020</t>
  </si>
  <si>
    <t>ACACESPSA DE R.L.</t>
  </si>
  <si>
    <t>06140102961046</t>
  </si>
  <si>
    <t>ACACYCPNC, DE R.L.</t>
  </si>
  <si>
    <t>04162504710018</t>
  </si>
  <si>
    <t>ACACYPAC, N. C. DE R. L.</t>
  </si>
  <si>
    <t>06142209141036</t>
  </si>
  <si>
    <t>ACCESO FINANCIERO, LTDA. DE C.V.</t>
  </si>
  <si>
    <t>06141206780012</t>
  </si>
  <si>
    <t>ACERO CENTRO AVILES, S.A. DE C.V.</t>
  </si>
  <si>
    <t>02132403841014</t>
  </si>
  <si>
    <t>ACEVEDO BERGANZA GUSTAVO JOSE</t>
  </si>
  <si>
    <t>02102002931014</t>
  </si>
  <si>
    <t>ACODES, S.A. DE C.V.</t>
  </si>
  <si>
    <t>06141403861027</t>
  </si>
  <si>
    <t>ACOFINGES, DE R. L.</t>
  </si>
  <si>
    <t>02101303981010</t>
  </si>
  <si>
    <t>ACOMTUS, S.A. DE C.V.</t>
  </si>
  <si>
    <t>06143107921068</t>
  </si>
  <si>
    <t>ACOTINCAFE, DE R.L.</t>
  </si>
  <si>
    <t>06141907740020</t>
  </si>
  <si>
    <t>ACTIVA, S.A. DE C.V.</t>
  </si>
  <si>
    <t>ACTIVIDADES PETROLERAS DE EL SALVADOR, S.A. DE C.V.</t>
  </si>
  <si>
    <t>05010709151014</t>
  </si>
  <si>
    <t>ADM EL SALVADOR, LTDA. DE C.V.</t>
  </si>
  <si>
    <t>06142101230059</t>
  </si>
  <si>
    <t>ADMINISTRACION NACIONAL DE ACUEDUCTOS Y ALCANTARILLADOS</t>
  </si>
  <si>
    <t>06140403981050</t>
  </si>
  <si>
    <t>ADMINISTRADORA DE FONDOS DE PENSIONES CONFIA, S.A.</t>
  </si>
  <si>
    <t>96003112961016</t>
  </si>
  <si>
    <t>AEROLITORAL, SOCIEDAD ANONIMA DE CAPITAL VARIABLE, SUCURSAL EL SALVADOR</t>
  </si>
  <si>
    <t>06143009830016</t>
  </si>
  <si>
    <t>AEROMANTENIMIENTO, S.A.</t>
  </si>
  <si>
    <t>93931707091019</t>
  </si>
  <si>
    <t>AEROVIAS DEL CONTINENTE AMERICANO, SOCIEDAD ANONIMA SUCURSAL EL SALVADOR</t>
  </si>
  <si>
    <t>02101207920015</t>
  </si>
  <si>
    <t>AES CLESA Y COMPAÑIA, S. EN C. DE C. V.</t>
  </si>
  <si>
    <t>06141002981046</t>
  </si>
  <si>
    <t>AES DISTRIBUIDORES SALVADOREÑOS Y CIA., S. EN C. DE C.V.</t>
  </si>
  <si>
    <t>06142607001066</t>
  </si>
  <si>
    <t>AES EMPRESA ELECTRICA DE ELSALVADOR LIMITADA DE C.V.</t>
  </si>
  <si>
    <t>06140403981026</t>
  </si>
  <si>
    <t>AFP CRECER, S.A.</t>
  </si>
  <si>
    <t>06142211901048</t>
  </si>
  <si>
    <t>AGENTES DE EL SALVADOR,S.A. DE C.V.</t>
  </si>
  <si>
    <t>06140110660010</t>
  </si>
  <si>
    <t>AGEPYM</t>
  </si>
  <si>
    <t>06142507530019</t>
  </si>
  <si>
    <t>AGRICOLA INDUSTRIAL SALVADOREÑA, S. A.</t>
  </si>
  <si>
    <t>06142909161020</t>
  </si>
  <si>
    <t>AGROINDUSTRIALES SAN JOSE, SOCIEDAD ANONIMA DE CAPITAL VARIABLE</t>
  </si>
  <si>
    <t>06142305971015</t>
  </si>
  <si>
    <t>AGROINDUSTRIAS GUMARSAL,S.A.DE C.V.</t>
  </si>
  <si>
    <t>06141501850042</t>
  </si>
  <si>
    <t>AGROINDUSTRIAS SAN JULIAN, S.A. DE C.V.</t>
  </si>
  <si>
    <t>06140311991017</t>
  </si>
  <si>
    <t>AGROQUIMICA INTERNACIONAL, S.A. DE C.V.</t>
  </si>
  <si>
    <t>06142106041025</t>
  </si>
  <si>
    <t>AGROSALVA, S.A. DE C.V.</t>
  </si>
  <si>
    <t>06141312530032</t>
  </si>
  <si>
    <t>AGUILAR TORRES JOSE MAURICIO ORESTES</t>
  </si>
  <si>
    <t>06141712931013</t>
  </si>
  <si>
    <t>AIG SEGUROS, EL SALVADOR, S.A.</t>
  </si>
  <si>
    <t>05110807031013</t>
  </si>
  <si>
    <t>ALAS DORADAS ,S. A. DE C.V.</t>
  </si>
  <si>
    <t>04310406390010</t>
  </si>
  <si>
    <t>ALAS MARTINEZ JOSE HUMBERTO</t>
  </si>
  <si>
    <t>06140504061033</t>
  </si>
  <si>
    <t>ALBA PETROLEOS DE EL SALVADOR, S. E. M. DE C. V.</t>
  </si>
  <si>
    <t>06141008041029</t>
  </si>
  <si>
    <t>ALBACROME, SOCIEDAD ANONIMA DE CAPITAL VARIABLE</t>
  </si>
  <si>
    <t>14131704701012</t>
  </si>
  <si>
    <t>ALFARO BLANCO DEBIS MISAEL</t>
  </si>
  <si>
    <t>94833007031025</t>
  </si>
  <si>
    <t>ALIMENTOS IMPORTADOS SUPERIORES DE EL SALVADOR, S.A. DE C.V.</t>
  </si>
  <si>
    <t>06142206041022</t>
  </si>
  <si>
    <t>ALIMENTOS LISTOS, S.A. DE C.V.</t>
  </si>
  <si>
    <t>06140705011069</t>
  </si>
  <si>
    <t>ALIMENTOS MOVILES, S.A. DE C.V.</t>
  </si>
  <si>
    <t>06141503001033</t>
  </si>
  <si>
    <t>ALIMENTOS PRACTICOS, S.A. DE C.V.</t>
  </si>
  <si>
    <t>06142704850023</t>
  </si>
  <si>
    <t>ALIMENTOS Y TURISMO, S.A. DE C.V.</t>
  </si>
  <si>
    <t>06142407620011</t>
  </si>
  <si>
    <t>ALMACENADORA CENTROAMERICANA, S.A.DE C.V.</t>
  </si>
  <si>
    <t>06142312740013</t>
  </si>
  <si>
    <t>ALMACENADORA DEL PACIFICO, S.A. DE C.V.</t>
  </si>
  <si>
    <t>06142003630018</t>
  </si>
  <si>
    <t>ALMACENES PACIFICO-JORGE PACIFICO HASBUN, S.A. DE C.V.</t>
  </si>
  <si>
    <t>ALMACENES SIMAN, S.A. DE C.V.</t>
  </si>
  <si>
    <t>06142910081021</t>
  </si>
  <si>
    <t>ALMAPA, S.A. DE C.V.</t>
  </si>
  <si>
    <t>06142302770010</t>
  </si>
  <si>
    <t>ALPINA, S.A. DE C.V.</t>
  </si>
  <si>
    <t>05112904300016</t>
  </si>
  <si>
    <t>ALTSCHUL DE PAZ ROSA AMELIDA</t>
  </si>
  <si>
    <t>06140209630014</t>
  </si>
  <si>
    <t>ALUMINIO DE CENTROAMERICA, S.A. DE C.V.</t>
  </si>
  <si>
    <t>05012603121011</t>
  </si>
  <si>
    <t>ALUTECH EL SALVADOR. SOCIEDAD ANONIMA DE CAPITAL VARIABLE</t>
  </si>
  <si>
    <t>13232807681025</t>
  </si>
  <si>
    <t>ALVAREZ SANTAMARIA JENRI</t>
  </si>
  <si>
    <t>02102101470013</t>
  </si>
  <si>
    <t>AMAYA DE FUENTES GLADIS HAYDEE</t>
  </si>
  <si>
    <t>06141706670050</t>
  </si>
  <si>
    <t>AMAYA POLANCO LUIS ARMANDO</t>
  </si>
  <si>
    <t>06140512101010</t>
  </si>
  <si>
    <t>AMCOR RIGID PLASTICS CENTROAMERICA, S.A. DE C.V.</t>
  </si>
  <si>
    <t>06141301041076</t>
  </si>
  <si>
    <t>AMCOR RIGID PLASTICS EL SALVADOR, SOCIEDAD ANÓNIMA DE CAPITAL VARIABLE</t>
  </si>
  <si>
    <t>94501104341010</t>
  </si>
  <si>
    <t>AMERICAN AIRLINES INC. SUC. EL SALVADOR</t>
  </si>
  <si>
    <t>06142606931019</t>
  </si>
  <si>
    <t>AMERICAN INDUSTRIAL PARK, S. A. DE C. V.</t>
  </si>
  <si>
    <t>06143006991022</t>
  </si>
  <si>
    <t>AMERICAN PETROLEUM DE EL SALVADOR, S.A. DE C.V.</t>
  </si>
  <si>
    <t>06141910071011</t>
  </si>
  <si>
    <t>AMTEX DE EL SALVADOR, S.A. DE C.V.</t>
  </si>
  <si>
    <t>06140411941017</t>
  </si>
  <si>
    <t>AMWAY EL SALVADOR, S. A. DE C. V.</t>
  </si>
  <si>
    <t>05032006460017</t>
  </si>
  <si>
    <t>ANAYA RODRIGUEZ JOAQUIN</t>
  </si>
  <si>
    <t>06141011961015</t>
  </si>
  <si>
    <t>APPLE TREE EL SALVADOR, S.A DE C.V.</t>
  </si>
  <si>
    <t>06143108091026</t>
  </si>
  <si>
    <t>APS EL SALVADOR, S.A. DE C.V.</t>
  </si>
  <si>
    <t>06140602081093</t>
  </si>
  <si>
    <t>ARABELA EL SALVADOR, S.A. DE C.V.</t>
  </si>
  <si>
    <t>ARGUETA ECHEGOYEN RODRIGO ANTONIO</t>
  </si>
  <si>
    <t>06141710750019</t>
  </si>
  <si>
    <t>ARROCERA SAN FRANCISCO, S.A. DE C.V.</t>
  </si>
  <si>
    <t>06142002670010</t>
  </si>
  <si>
    <t>ARTES GRAFICAS PUBLICITARIAS, S.A. DE C.V.</t>
  </si>
  <si>
    <t>06142803730056</t>
  </si>
  <si>
    <t>ASEGURADORA AGRICOLA COMERCIAL, S.A.</t>
  </si>
  <si>
    <t>06141411690013</t>
  </si>
  <si>
    <t>ASEGURADORA SUIZA SALVADOREÑA, S.A.</t>
  </si>
  <si>
    <t>06142212991016</t>
  </si>
  <si>
    <t>ASEGURADORA VIVIR, SOCIEDAD ANONIMA, SEGUROS DE PERSONAS</t>
  </si>
  <si>
    <t>06140512011037</t>
  </si>
  <si>
    <t>ASESUISA VIDA, S.A. SEGUROS DE PERSONAS</t>
  </si>
  <si>
    <t>06141612051016</t>
  </si>
  <si>
    <t>ASHEBORO ELASTICS CENTRAL AMERICA, LTDA. DE C.V.</t>
  </si>
  <si>
    <t>08192503820019</t>
  </si>
  <si>
    <t>ASOC. COOP. DE PRODUCCION AGROPECUARIA SANTA RITA DE R.L.</t>
  </si>
  <si>
    <t>06142105941014</t>
  </si>
  <si>
    <t>ASOC. COOP. DE SERVICIOS DE SEGUROS FUTURO DE R. L.</t>
  </si>
  <si>
    <t>06141703860034</t>
  </si>
  <si>
    <t>ASOC. TELETON PRO-REHABILITACION</t>
  </si>
  <si>
    <t>06140311051065</t>
  </si>
  <si>
    <t>ASOC.COMUNITARIA UNIDA POR EL AGUA Y LA AGRICULTURA</t>
  </si>
  <si>
    <t>02101911650019</t>
  </si>
  <si>
    <t>ASOC.COOP.DE AH.CRED.Y SERV.DE LOS MERCADOS DE OCC.DE R.L.</t>
  </si>
  <si>
    <t>12172905720010</t>
  </si>
  <si>
    <t>ASOCIACION COOPERATIVA DE AHORRO Y CREDITO MIGUELEÑA DE R.L.</t>
  </si>
  <si>
    <t>01013107961010</t>
  </si>
  <si>
    <t>ASOCIACION DE TRANSPORTISTAS AHUACHAPANECOS,S.A. DE C.V.</t>
  </si>
  <si>
    <t>02103101031013</t>
  </si>
  <si>
    <t>ASOCIACION ECOLOGICA DE LOS MUNICIPIOS DE SANTA ANA</t>
  </si>
  <si>
    <t>06142008971073</t>
  </si>
  <si>
    <t>ASOCIACION H.P.H. EL SALVADOR</t>
  </si>
  <si>
    <t>ASOCIACION NACIONAL DE EL SALVADOR DE LA ORDEN DE MALTA.</t>
  </si>
  <si>
    <t>06142008031062</t>
  </si>
  <si>
    <t>ASOCIACION SALVADOREÑA DE ADMINISTRADORAS DE FONDO DE PENSIONES</t>
  </si>
  <si>
    <t>06142506700010</t>
  </si>
  <si>
    <t>ASOCIACION SALVADOREÑA EMPRESAS DE SEGUROS</t>
  </si>
  <si>
    <t>06142811081036</t>
  </si>
  <si>
    <t>ASSA COMPAÑIA DE SEGUROS DE VIDA, S.A., SEGUROS DE PERSONAS.</t>
  </si>
  <si>
    <t>06142811081044</t>
  </si>
  <si>
    <t>ASSA COMPAÑIA DE SEGUROS, SOCIEDAD ANONIMA</t>
  </si>
  <si>
    <t>06141605031034</t>
  </si>
  <si>
    <t>AUTO GAS, S.A. DE C.V.</t>
  </si>
  <si>
    <t>06142001880020</t>
  </si>
  <si>
    <t>AUTOCENTRO, S.A. DE C.V.</t>
  </si>
  <si>
    <t>06141207971019</t>
  </si>
  <si>
    <t>AUTOFACIL,S.A.DE C.V.</t>
  </si>
  <si>
    <t>06142701991029</t>
  </si>
  <si>
    <t>AUTOKIA, S.A. DE C.V.</t>
  </si>
  <si>
    <t>06142406991033</t>
  </si>
  <si>
    <t>AUTOLEASING, S.A. DE C.V.</t>
  </si>
  <si>
    <t>06140710971054</t>
  </si>
  <si>
    <t>AUTOMAX, S. A. DE C. V.</t>
  </si>
  <si>
    <t>06143005131038</t>
  </si>
  <si>
    <t>AVERY DENNISON COMMERCIAL EL SALVADOR, S.A. DE C.V.</t>
  </si>
  <si>
    <t>12172705981028</t>
  </si>
  <si>
    <t>AVICOLA CAMPESTRE, S.A. DE C.V.</t>
  </si>
  <si>
    <t>06141305710012</t>
  </si>
  <si>
    <t>AVICOLA SALVADOREÑA, S.A. DE C.V.</t>
  </si>
  <si>
    <t>06141112750024</t>
  </si>
  <si>
    <t>AVICOLA SAN BENITO,S.A. DE C.V.</t>
  </si>
  <si>
    <t>11230501620018</t>
  </si>
  <si>
    <t>AVILES ALVARENGA EDGAR ANTONIO</t>
  </si>
  <si>
    <t>06141002640017</t>
  </si>
  <si>
    <t>AVINSA, S.A. DE C.V.</t>
  </si>
  <si>
    <t>06141401061015</t>
  </si>
  <si>
    <t>AVIOTRADE, S. A. DE C. V.</t>
  </si>
  <si>
    <t>94503110760017</t>
  </si>
  <si>
    <t>AVX INDUSTRIES PTE LTD</t>
  </si>
  <si>
    <t>06142709650012</t>
  </si>
  <si>
    <t>B E M I S A L, S.A. DE C.V.</t>
  </si>
  <si>
    <t>06140806041040</t>
  </si>
  <si>
    <t>BALSAMAR MANUFACTURING LTDA. DE C.V.</t>
  </si>
  <si>
    <t>02102006790012</t>
  </si>
  <si>
    <t>BAN BAN, S.A. DE C.V.</t>
  </si>
  <si>
    <t>06143101550016</t>
  </si>
  <si>
    <t>BANCO AGRICOLA, S.A.</t>
  </si>
  <si>
    <t>06141703951079</t>
  </si>
  <si>
    <t>BANCO ATLÁNTIDA EL SALVADOR, SOCIEDAD ANÓNIMA</t>
  </si>
  <si>
    <t>06143107071013</t>
  </si>
  <si>
    <t>BANCO AZTECA EL SALVADOR, S.A.</t>
  </si>
  <si>
    <t>06142309131046</t>
  </si>
  <si>
    <t>BANCO AZUL DE EL SALVADOR, SOCIEDAD ANONIMA</t>
  </si>
  <si>
    <t>10101908720017</t>
  </si>
  <si>
    <t>BANCO COOPERATIVO VISIONARIO DE R.L.</t>
  </si>
  <si>
    <t>06140806720015</t>
  </si>
  <si>
    <t>BANCO CUSCATLAN DE EL SALVADOR, S.A.</t>
  </si>
  <si>
    <t>06141709940015</t>
  </si>
  <si>
    <t>BANCO DAVIVIENDA SALVADOREÑO, S.A.</t>
  </si>
  <si>
    <t>06140312931018</t>
  </si>
  <si>
    <t>BANCO DE AMERICA CENTRAL, S.A.</t>
  </si>
  <si>
    <t>06142209111110</t>
  </si>
  <si>
    <t>BANCO DE DESARROLLO DE EL SALVADOR</t>
  </si>
  <si>
    <t>06140107740025</t>
  </si>
  <si>
    <t>BANCO DE FOMENTO AGROPECUARIO</t>
  </si>
  <si>
    <t>12171207911016</t>
  </si>
  <si>
    <t>BANCO DE LOS TRABAJADORES DE SAN MIGUEL, S.C. DE R.L. DE C.V.</t>
  </si>
  <si>
    <t>06142505941013</t>
  </si>
  <si>
    <t>BANCO G &amp; T CONTINENTAL EL SALVADOR, S.A.</t>
  </si>
  <si>
    <t>06142901350011</t>
  </si>
  <si>
    <t>BANCO HIPOTECARIO DE EL SALVADOR, SOCIEDAD ANONIMA</t>
  </si>
  <si>
    <t>06141201101020</t>
  </si>
  <si>
    <t>BANCO INDUSTRIAL EL SALVADOR, S.A.</t>
  </si>
  <si>
    <t>03060806911015</t>
  </si>
  <si>
    <t>BANCO IZALQUEÑO DE LOS TRABAJADORES SOCIEDAD COOPERATIVA DE R.L. DE C. V.</t>
  </si>
  <si>
    <t>05110402951018</t>
  </si>
  <si>
    <t>BANCO PROMERICA, S.A.</t>
  </si>
  <si>
    <t>06141901961039</t>
  </si>
  <si>
    <t>BANCOFIT, S.C. DE R.L. DE C.V.</t>
  </si>
  <si>
    <t>06143010901020</t>
  </si>
  <si>
    <t>BASALTICA, S.A. DE C.V.</t>
  </si>
  <si>
    <t>06142311600013</t>
  </si>
  <si>
    <t>BAYER, SOCIEDAD ANONIMA</t>
  </si>
  <si>
    <t>06141301921017</t>
  </si>
  <si>
    <t>BCO. DE LOS TRABAJADORES SALVADOREÑOS S.C. COOP. DE R.L DE C V</t>
  </si>
  <si>
    <t>06140602031045</t>
  </si>
  <si>
    <t>BELCORP EL SALVADOR, SOCIEDAD ANONIMA DE CAPITAL VARIABLE</t>
  </si>
  <si>
    <t>06141811941055</t>
  </si>
  <si>
    <t>BIANCHI Y ASOCIADOS,S.A. DE C.V.</t>
  </si>
  <si>
    <t>12172007951010</t>
  </si>
  <si>
    <t>BIENES Y CAPITAL, S.A. DE C.V.</t>
  </si>
  <si>
    <t>06141610921080</t>
  </si>
  <si>
    <t>BIMBO DE EL SALVADOR, S.A. DE C.V.</t>
  </si>
  <si>
    <t>06140808011024</t>
  </si>
  <si>
    <t>BIOGALENIC, S.A. DE C.V.</t>
  </si>
  <si>
    <t>06141111941020</t>
  </si>
  <si>
    <t>BIOKEMICAL, S.A. DE C.V.</t>
  </si>
  <si>
    <t>06171306750017</t>
  </si>
  <si>
    <t>BLANQUEADORES Y DESINFECTANTES S.A. DE C.V.</t>
  </si>
  <si>
    <t>06141602780010</t>
  </si>
  <si>
    <t>BLOKITUBOS, S.A. DE C.V.</t>
  </si>
  <si>
    <t>06143009941026</t>
  </si>
  <si>
    <t>BOLSA DE PRODUCTOS DE EL SALVADOR, S.A. DE C.V.</t>
  </si>
  <si>
    <t>12022712731019</t>
  </si>
  <si>
    <t>BONILLA AYALA JUAN ANTONIO</t>
  </si>
  <si>
    <t>13220911520016</t>
  </si>
  <si>
    <t>BONILLA ECHEVERRIA SAIDA</t>
  </si>
  <si>
    <t>BORGONOVO POHL, S. A. DE C.V.</t>
  </si>
  <si>
    <t>95042411991012</t>
  </si>
  <si>
    <t>BRAIFORM (HK) LIMITED</t>
  </si>
  <si>
    <t>06141502770029</t>
  </si>
  <si>
    <t>BRENNTAG EL SALVADOR, S.A. DE C.V.</t>
  </si>
  <si>
    <t>06143107981052</t>
  </si>
  <si>
    <t>BRIDGE INTERMODAL TRANSPORT EL SALVADOR, S.A DE C.V.</t>
  </si>
  <si>
    <t>06141711051010</t>
  </si>
  <si>
    <t>BROOKLYN, S.A. DE C.V.</t>
  </si>
  <si>
    <t>06142803941018</t>
  </si>
  <si>
    <t>BUFETE DR. F.A. ARIAS, S.A. DE C.V.</t>
  </si>
  <si>
    <t>C. IMBERTON, S.A. DE C.V.</t>
  </si>
  <si>
    <t>94502402991015</t>
  </si>
  <si>
    <t>C.G.INCORPORATED, S.A. DE C.V.</t>
  </si>
  <si>
    <t>06142810700049</t>
  </si>
  <si>
    <t>C.O.M.E.D.I.C.A., DE R.L.</t>
  </si>
  <si>
    <t>06141403071042</t>
  </si>
  <si>
    <t>CAFETALERA DEL PACIFICO, SOCIEDAD ANONIMA DE CAPITAL VARIABLE</t>
  </si>
  <si>
    <t>06012408860016</t>
  </si>
  <si>
    <t>CAJA DE CREDITO DE AGUILARES S.C. DE R.L. DE C.V.</t>
  </si>
  <si>
    <t>07021006440012</t>
  </si>
  <si>
    <t>CAJA DE CREDITO DE COJUTEPEQUE, SOC. COOP. DE R.L.DE C.V.</t>
  </si>
  <si>
    <t>11040205431016</t>
  </si>
  <si>
    <t>CAJA DE CREDITO DE CONCEPCION BATRES SOC. COOP. DE R.L. DE C.V.</t>
  </si>
  <si>
    <t>09031601440013</t>
  </si>
  <si>
    <t>CAJA DE CREDITO DE ILOBASCO SOC COOP DE R L</t>
  </si>
  <si>
    <t>04160703860018</t>
  </si>
  <si>
    <t>CAJA DE CREDITO DE NUEVA CONCEPCION S.C.. DE R.L. DE C.V.</t>
  </si>
  <si>
    <t>08051812861010</t>
  </si>
  <si>
    <t>CAJA DE CREDITO DE OLOCUILTA, SOC. COOP. DE R.L. DE C.V.</t>
  </si>
  <si>
    <t>13191111531012</t>
  </si>
  <si>
    <t>CAJA DE CREDITO DE SAN FCO GOTERA, SOC COOP DE R. L. DE C. V.</t>
  </si>
  <si>
    <t>06132202530012</t>
  </si>
  <si>
    <t>CAJA DE CREDITO DE SAN MARTIN SOC. COOP. DE R.L. DE C. V.</t>
  </si>
  <si>
    <t>12170610440041</t>
  </si>
  <si>
    <t>CAJA DE CREDITO DE SAN MIGUEL,SOC.COOP.DE R.L. DE C.V.</t>
  </si>
  <si>
    <t>08162306431012</t>
  </si>
  <si>
    <t>CAJA DE CREDITO DE SAN PEDRO NONUALCO, S.C. DE R.L. DE C.V.</t>
  </si>
  <si>
    <t>10091404430018</t>
  </si>
  <si>
    <t>CAJA DE CREDITO DE SAN SEBASTIAN, SOC. COOP. DE R.L. DE C.V.</t>
  </si>
  <si>
    <t>10100703430043</t>
  </si>
  <si>
    <t>CAJA DE CREDITO DE SAN VICENTE, SOCIEDAD COOPERATIVA DE R.L. DE C.V.</t>
  </si>
  <si>
    <t>11212301441010</t>
  </si>
  <si>
    <t>CAJA DE CREDITO DE SANTIAGO DE MARIA, SOC. COOP. DE R.L. DE C.V.</t>
  </si>
  <si>
    <t>08192106421019</t>
  </si>
  <si>
    <t>CAJA DE CREDITO DE SANTIAGO NONUALCO SOC COOP DE R.L. DE C.V.</t>
  </si>
  <si>
    <t>03150609420028</t>
  </si>
  <si>
    <t>CAJA DE CREDITO DE SONSONATE, SOC.COOPERATIVA DE R.L. DE C. V.</t>
  </si>
  <si>
    <t>14161812650013</t>
  </si>
  <si>
    <t>CAJA DE CREDITO DE STA. ROSA DE LIMA, SOC. COOPERATIVA DE R. L. DE C. V.</t>
  </si>
  <si>
    <t>06181805431012</t>
  </si>
  <si>
    <t>CAJA DE CREDITO DE TONACATEPEQUE, S. C. DE R. L. DE C. V.</t>
  </si>
  <si>
    <t>11232506431018</t>
  </si>
  <si>
    <t>CAJA DE CREDITO DE USULUTAN SOC. COOP. DE RESPONSABILIDAD LTDA. DE C.V.</t>
  </si>
  <si>
    <t>08210103421016</t>
  </si>
  <si>
    <t>CAJA DE CREDITO DE ZACATECOLUCA, SOC.COOP.DE R.L.DE C.V.</t>
  </si>
  <si>
    <t>06140612911116</t>
  </si>
  <si>
    <t>CAJA DE CREDITO METROPOLITANA, SOC. COOP. DE R.L. DE C.V.</t>
  </si>
  <si>
    <t>04071005610018</t>
  </si>
  <si>
    <t>CAJA DE CREDITO RURAL DE CHALATENANGO, SOCIEDAD COOP. DE R.L. DE C.V.</t>
  </si>
  <si>
    <t>06140806011035</t>
  </si>
  <si>
    <t>CAJAS INTERNATIONAL, S.A. DE C.V.</t>
  </si>
  <si>
    <t>06142808001021</t>
  </si>
  <si>
    <t>CAJAS PLEGADIZAS, S. A. DE C. V.</t>
  </si>
  <si>
    <t>06142708620012</t>
  </si>
  <si>
    <t>CAJAS Y BOLSAS, S.A.</t>
  </si>
  <si>
    <t>CALLEJA, S.A. DE C.V.</t>
  </si>
  <si>
    <t>14050109450012</t>
  </si>
  <si>
    <t>CALLEJAS MERINO ROSA MIRIAN</t>
  </si>
  <si>
    <t>06140112031020</t>
  </si>
  <si>
    <t>CALVO DISTRIBUCION EL SALVADOR, S.A. DE C.V.</t>
  </si>
  <si>
    <t>06143003011043</t>
  </si>
  <si>
    <t>CALVOCONSERVAS EL SALVADOR, S.A. DE C.V.</t>
  </si>
  <si>
    <t>06142609001047</t>
  </si>
  <si>
    <t>CALVOPESCA EL SALVADOR, S.A. DE C.V.</t>
  </si>
  <si>
    <t>06140712780016</t>
  </si>
  <si>
    <t>CAMA, S.A. DE C.V.</t>
  </si>
  <si>
    <t>06141803650013</t>
  </si>
  <si>
    <t>CANAL DOS, S.A. DE C.V.</t>
  </si>
  <si>
    <t>06142904710014</t>
  </si>
  <si>
    <t>CANAL SEIS,S.A. DE C.V.</t>
  </si>
  <si>
    <t>CANALES PINAUD RAFAEL RENE</t>
  </si>
  <si>
    <t>06110311041012</t>
  </si>
  <si>
    <t>CARIBE HOSPITALITY EL SALVADOR, S.A. DE C.V.</t>
  </si>
  <si>
    <t>06140204131013</t>
  </si>
  <si>
    <t>CARIBE TERRANUM EL SALVADOR, SOCIEDAD ANONIMA DE CAPITAL VARIABLE</t>
  </si>
  <si>
    <t>02072801580010</t>
  </si>
  <si>
    <t>CARPIO ZEPEDA CARLOS EDGARDO</t>
  </si>
  <si>
    <t>06140107941019</t>
  </si>
  <si>
    <t>CARTONERA CENTROAMERICANA, S. A. DE C. V.</t>
  </si>
  <si>
    <t>06140306991041</t>
  </si>
  <si>
    <t>CARTONESA, S.A. DE C.V.</t>
  </si>
  <si>
    <t>06143007911049</t>
  </si>
  <si>
    <t>CARVAJAL EMPAQUES, S. A. DE C. V.</t>
  </si>
  <si>
    <t>06140702951036</t>
  </si>
  <si>
    <t>CASA DE CAMBIO PUERTO BUS, S.A. DE C.V.</t>
  </si>
  <si>
    <t>06142603901011</t>
  </si>
  <si>
    <t>CASTANEDA INGENIEROS, S. A. DE C. V.</t>
  </si>
  <si>
    <t>09031504500035</t>
  </si>
  <si>
    <t>CASTELLANOS LOPEZ OSMIN</t>
  </si>
  <si>
    <t>06171710720015</t>
  </si>
  <si>
    <t>CELPAC, S.A. DE C.V.</t>
  </si>
  <si>
    <t>06142302780014</t>
  </si>
  <si>
    <t>CEMENTERIO JARDIN DIEGO DE HOLGUIN, S.E.M.</t>
  </si>
  <si>
    <t>06142603981015</t>
  </si>
  <si>
    <t>CEMEX EL SALVADOR, S. A. DE C. V.</t>
  </si>
  <si>
    <t>06141310870010</t>
  </si>
  <si>
    <t>CENDUL, S. A. DE C. V.</t>
  </si>
  <si>
    <t>06140310061075</t>
  </si>
  <si>
    <t>CENTRAL AMERICANA DE DISTRIBUCION, S.A. DE C.V.</t>
  </si>
  <si>
    <t>94832906630018</t>
  </si>
  <si>
    <t>CENTRAL PRODUCTOS ALIMENTICIOS UNIVERSAL S A</t>
  </si>
  <si>
    <t>CENTRO GINECOLOGICO,S.A. DE C.V.</t>
  </si>
  <si>
    <t>06142205101021</t>
  </si>
  <si>
    <t>CENTRO INTERNACIONAL DE CANCER, SOCIEDAD ANONIMA DE CAPITAL VARIABLE</t>
  </si>
  <si>
    <t>CENTROAMERICA COMERCIAL S.A . DE C.V.</t>
  </si>
  <si>
    <t>06142108911027</t>
  </si>
  <si>
    <t>CENTURY FINANCIAL CORPORATION, SOCIEDAD ANONIMA DE CAPITAL VARIABLE</t>
  </si>
  <si>
    <t>02130402680011</t>
  </si>
  <si>
    <t>CERVANTES AGUIRRE JORGE ANTONIO</t>
  </si>
  <si>
    <t>06141811710088</t>
  </si>
  <si>
    <t>CETYA, DE R.L</t>
  </si>
  <si>
    <t>12170111550035</t>
  </si>
  <si>
    <t>CHAVARRIA SANTOS ALFREDO</t>
  </si>
  <si>
    <t>06142810911035</t>
  </si>
  <si>
    <t>CHERRY, S. A. DE C. V.</t>
  </si>
  <si>
    <t>06140103660011</t>
  </si>
  <si>
    <t>CHEVRON LUBRICANT OILS, S.A.</t>
  </si>
  <si>
    <t>06141909550014</t>
  </si>
  <si>
    <t>CIA. HOTELERA SALVADOREÑA, S.A.</t>
  </si>
  <si>
    <t>06141711900013</t>
  </si>
  <si>
    <t>CIA.DE ALUMBRADO ELECTRICO DE SAN SALVADOR, S.A. DE C.V.</t>
  </si>
  <si>
    <t>06141107971020</t>
  </si>
  <si>
    <t>CINEMARK EL SALVADOR, LTDA. DE C. V.</t>
  </si>
  <si>
    <t>06141208051061</t>
  </si>
  <si>
    <t>CINEPOLIS EL SALVADOR, S.A. DE C.V.</t>
  </si>
  <si>
    <t>94502105630013</t>
  </si>
  <si>
    <t>CITIBANK,N.A. SUCURSAL EL SALVADOR</t>
  </si>
  <si>
    <t>06143008730014</t>
  </si>
  <si>
    <t>CLUB SALINITAS, S.A. DE C.V.</t>
  </si>
  <si>
    <t>06143103810029</t>
  </si>
  <si>
    <t>CO AEAS, DE R. L.</t>
  </si>
  <si>
    <t>06140910901034</t>
  </si>
  <si>
    <t>COAGRI, S.A. DE C.V.</t>
  </si>
  <si>
    <t>06141405971083</t>
  </si>
  <si>
    <t>COATS EL SALVADOR, S.A. DE C.V.</t>
  </si>
  <si>
    <t>06142804881043</t>
  </si>
  <si>
    <t>COCINA DE VUELOS, S.A. DE C.V.</t>
  </si>
  <si>
    <t>COFARSAL</t>
  </si>
  <si>
    <t>94502809550010</t>
  </si>
  <si>
    <t>COLGATE PALMOLIVE CENTRAL AMERICA INC.</t>
  </si>
  <si>
    <t>06142701041055</t>
  </si>
  <si>
    <t>COLUMBUS NETWORKS EL SALVADOR, SOCIEDAD ANONIMA DE CAPITAL VARIABLE</t>
  </si>
  <si>
    <t>06142307071020</t>
  </si>
  <si>
    <t>COMBUSTIBLES CUSCATLAN S. A. DE C.V.</t>
  </si>
  <si>
    <t>05112706911015</t>
  </si>
  <si>
    <t>COMBUSTIBLES Y LUBRICANTES, S. A. DE C. V.</t>
  </si>
  <si>
    <t>COMBUSTIBLES, LUBRICANTES Y ALIMENTOS DE EL SALVADOR, S.A. DE C.V.</t>
  </si>
  <si>
    <t>05112103131015</t>
  </si>
  <si>
    <t>COMCYR, SOCIEDAD ANONIMA DE CAPITAL VARIABLE</t>
  </si>
  <si>
    <t>06140605111023</t>
  </si>
  <si>
    <t>COMERCIA INTERNACIONAL EL SALVADOR, SOCIEDAD ANONIMA DE CAPITAL VARIABLE</t>
  </si>
  <si>
    <t>06141104780023</t>
  </si>
  <si>
    <t>COMERCIAL DE PLASTICOS, S.A. DE C.V.</t>
  </si>
  <si>
    <t>06142306750016</t>
  </si>
  <si>
    <t>COMERCIAL EXPORTADORA, S.A. DE C.V.</t>
  </si>
  <si>
    <t>06142511041016</t>
  </si>
  <si>
    <t>COMERCIAL POZUELO EL SALVADOR, S.A. DE C.V.</t>
  </si>
  <si>
    <t>COMERCIALIZADORA INTERAMERICANA, S.A. DE C.V.</t>
  </si>
  <si>
    <t>COMERCIALIZADORA VASQUEZ PORTILLO, S.A. DE C.V.</t>
  </si>
  <si>
    <t>06140807041019</t>
  </si>
  <si>
    <t>COMIDAS ORIENTALES, S. A. DE C. V.</t>
  </si>
  <si>
    <t>06141809480014</t>
  </si>
  <si>
    <t>COMISIÓN EJECUTIVA HIDROELÉCTRICA DEL RÍO LEMPA</t>
  </si>
  <si>
    <t>COMISION EJECUTIVA PORTUARIA AUTONOMA</t>
  </si>
  <si>
    <t>06142202640012</t>
  </si>
  <si>
    <t>COMPAÑIA AZUCARERA SALVADOREÑA, S. A. DE C. V.</t>
  </si>
  <si>
    <t>06141611941034</t>
  </si>
  <si>
    <t>COMPAÑIA DE ENERGIA DE CENTROAMERICA, S.A. DE C.V.</t>
  </si>
  <si>
    <t>06142102971044</t>
  </si>
  <si>
    <t>COMPAÑIA DE TELECOMUNICACIONES DE EL SALVADOR, S.A. DE C.V.</t>
  </si>
  <si>
    <t>02102312540015</t>
  </si>
  <si>
    <t>COMPAÑIA ELECTRICA CUCUMACAYAN, S. A. DE C.V.</t>
  </si>
  <si>
    <t>06142611600018</t>
  </si>
  <si>
    <t>COMPAÑIA GENERAL DE EQUIPOS, S.A. DE C.V.</t>
  </si>
  <si>
    <t>06140106710049</t>
  </si>
  <si>
    <t>COMPAÑIA PANAMEÑA DE AVIACION, S.A.</t>
  </si>
  <si>
    <t>06140107911039</t>
  </si>
  <si>
    <t>COMPAÑIA SALVADOREÑA DE SEGURIDAD S.A DE C.V.</t>
  </si>
  <si>
    <t>06140701041010</t>
  </si>
  <si>
    <t>COMPAÑIA SALVADOREÑA DE TELESERVICES, S. A. DE C.V.</t>
  </si>
  <si>
    <t>94501306971015</t>
  </si>
  <si>
    <t>COMPASSION INTERNATIONAL, INCORPORATED</t>
  </si>
  <si>
    <t>06140102001050</t>
  </si>
  <si>
    <t>COMPRESORES REPUESTOS Y SERVICIOS, S.A. DE C.V.</t>
  </si>
  <si>
    <t>06140311891012</t>
  </si>
  <si>
    <t>CONDUCEN PHELPS DODGE CENTRO AMERICA EL SALVADOR,S.A.DE C.V.</t>
  </si>
  <si>
    <t>06140411881014</t>
  </si>
  <si>
    <t>CONDUSAL, S.A. DE C.V.</t>
  </si>
  <si>
    <t>06142112901010</t>
  </si>
  <si>
    <t>CONFECCIONES DEL VALLE, S. A. DE C. V.</t>
  </si>
  <si>
    <t>06140711921026</t>
  </si>
  <si>
    <t>CONFECCIONES EL PEDREGAL S. A. DE C . V.</t>
  </si>
  <si>
    <t>06142311001010</t>
  </si>
  <si>
    <t>CONFECCIONES JIBOA, S. A. DE C. V.</t>
  </si>
  <si>
    <t>06141411500030</t>
  </si>
  <si>
    <t>CONFERENCIA EVANGELICA DE LAS ASAMBLEAS DE DIOS</t>
  </si>
  <si>
    <t>06142610901051</t>
  </si>
  <si>
    <t>CONSORCIO INDUSTRIAL INDEPENDENCIA, S. A. DE C. V.</t>
  </si>
  <si>
    <t>06140907830010</t>
  </si>
  <si>
    <t>CONSORCIO INTERNACIONAL, S. A. DE C. V.</t>
  </si>
  <si>
    <t>06143009971014</t>
  </si>
  <si>
    <t>CONSTRUCCIONES NABLA, S. A. DE C. V.</t>
  </si>
  <si>
    <t>CONSTRUCTORA DISA, S.A. DE C.V.</t>
  </si>
  <si>
    <t>06142011071067</t>
  </si>
  <si>
    <t>CONTINENTAL TOWERS EL SALVADOR, LTDA. DE C.V.</t>
  </si>
  <si>
    <t>06142407001029</t>
  </si>
  <si>
    <t>CONTRATACION DE SERVICIOS, S.A. DE C.V.</t>
  </si>
  <si>
    <t>06141206011020</t>
  </si>
  <si>
    <t>CONTRATACIONES ESTRATEGICAS, S.A. DE C.V.</t>
  </si>
  <si>
    <t>06141705041010</t>
  </si>
  <si>
    <t>CONVERGYS GLOBAL SERVICES EL SALVADOR, S.A. DE C.V.</t>
  </si>
  <si>
    <t>06142509700019</t>
  </si>
  <si>
    <t>COOPAS DE R.L.</t>
  </si>
  <si>
    <t>03151906550010</t>
  </si>
  <si>
    <t>COOPERATIVA GANADERA DE SONSONATE DE R. L. DE C.V.</t>
  </si>
  <si>
    <t>06141702161074</t>
  </si>
  <si>
    <t>CORFRUT, S.A. DE C.V.</t>
  </si>
  <si>
    <t>06141211041042</t>
  </si>
  <si>
    <t>CORPAN, S.A. DE C.V.</t>
  </si>
  <si>
    <t>06142202630020</t>
  </si>
  <si>
    <t>CORPORACION BONIMA, S.A. DE C.V.</t>
  </si>
  <si>
    <t>06142704001062</t>
  </si>
  <si>
    <t>CORPORACION CEFA, S. A. DE C. V.</t>
  </si>
  <si>
    <t>06142809981046</t>
  </si>
  <si>
    <t>CORPORACION CME, S.A. DE C.V</t>
  </si>
  <si>
    <t>06141106580025</t>
  </si>
  <si>
    <t>CORPORACION COLEGIO EL ESPIRITU SANTO</t>
  </si>
  <si>
    <t>06141605031093</t>
  </si>
  <si>
    <t>CORPORACION DE COMPAÑÍAS AGROINDUSTRIALES DE EL SALVADOR, S.A. DE C.V.</t>
  </si>
  <si>
    <t>95010701151019</t>
  </si>
  <si>
    <t>CORPORACION DE INVERSIONES ATLANTIDA, S. A.</t>
  </si>
  <si>
    <t>06142012041013</t>
  </si>
  <si>
    <t>CORPORACION DE TIENDAS INTERNACIONALES, S.A. DE C.V.</t>
  </si>
  <si>
    <t>06142306031016</t>
  </si>
  <si>
    <t>CORPORACION G.E.B., S.A. DE C. V.</t>
  </si>
  <si>
    <t>96420209991017</t>
  </si>
  <si>
    <t>CORPORACION HOTELERA INTERNACIONAL, S. A., SUCURSAL EL SALVADOR</t>
  </si>
  <si>
    <t>06142801660014</t>
  </si>
  <si>
    <t>CORPORACION INDUSTRIAL CENTROAMERICANA, S.A. DE C.V.</t>
  </si>
  <si>
    <t>06140104051063</t>
  </si>
  <si>
    <t>CORPORACION INTERNACIONAL DE RESTAURANTES Y BARES, S.A DE C.V.</t>
  </si>
  <si>
    <t>06142508071028</t>
  </si>
  <si>
    <t>CORPORACION JUAREZ, SOCIEDAD ANONIMA DE CAPITAL VARIABLE</t>
  </si>
  <si>
    <t>06141205111012</t>
  </si>
  <si>
    <t>CORPORACION LEMUS, SOCIEDAD ANONIMA DE CAPITAL VARIABLE</t>
  </si>
  <si>
    <t>06140903820021</t>
  </si>
  <si>
    <t>CORPORACION MERCANTIL SALVADOREÑA,S.A. DE C.V.</t>
  </si>
  <si>
    <t>12172409981012</t>
  </si>
  <si>
    <t>CORPORACION PRIMAVERA, SOCIEDAD ANONIMA DE CAPITAL VARIABLE</t>
  </si>
  <si>
    <t>06141801171090</t>
  </si>
  <si>
    <t>CORPORACION TAMARINDO, SOCIEDAD ANONIMA DE CAPITAL VARIABLE</t>
  </si>
  <si>
    <t>06142201981035</t>
  </si>
  <si>
    <t>CORTEN, S. A. DE C. V.</t>
  </si>
  <si>
    <t>06140405891016</t>
  </si>
  <si>
    <t>COSMETICOS Y MODAS, S.A. DE C.V.</t>
  </si>
  <si>
    <t>06142808121060</t>
  </si>
  <si>
    <t>COTECNA DE EL SALVADOR, SOCIEDAD ANONIMA DE CAPITAL VARIABLE</t>
  </si>
  <si>
    <t>94500202901019</t>
  </si>
  <si>
    <t>CREATIVE ASSOCIATES INTERNATIONAL INC.</t>
  </si>
  <si>
    <t>06143007091033</t>
  </si>
  <si>
    <t>CRECE CENTROAMERICA, S.A DE C.V.</t>
  </si>
  <si>
    <t>06140210131050</t>
  </si>
  <si>
    <t>CREDI OPCIONES, S.A. DE C.V.</t>
  </si>
  <si>
    <t>06143005870020</t>
  </si>
  <si>
    <t>CREDIBAC, S.A. DE C.V.</t>
  </si>
  <si>
    <t>12171805670010</t>
  </si>
  <si>
    <t>CREDIQ, S.A. DE C.V.</t>
  </si>
  <si>
    <t>06140809820010</t>
  </si>
  <si>
    <t>CREDOMATIC DE EL SALVADOR, S.A. DE C.V.</t>
  </si>
  <si>
    <t>06141508750016</t>
  </si>
  <si>
    <t>CRIAVES, S.A. DE C.V.</t>
  </si>
  <si>
    <t>06141403031016</t>
  </si>
  <si>
    <t>CRIO INVERSIONES, S.A. DE C.V.</t>
  </si>
  <si>
    <t>12170410721021</t>
  </si>
  <si>
    <t>CRUZ AYALA LUIS FRANCISCO</t>
  </si>
  <si>
    <t>CRUZ CASTILLO JESUS</t>
  </si>
  <si>
    <t>06141709640019</t>
  </si>
  <si>
    <t>CUMBRES DE CUSCATLAN, S.A. DE C.V.</t>
  </si>
  <si>
    <t>06140911931018</t>
  </si>
  <si>
    <t>DATUM, S.A. DE C.V.</t>
  </si>
  <si>
    <t>06140603580016</t>
  </si>
  <si>
    <t>DAVIVIENDA SEGUROS COMERCIALES BOLIVAR, SOCIEDAD ANONIMA</t>
  </si>
  <si>
    <t>06142911071011</t>
  </si>
  <si>
    <t>DB&amp;GB DE EL SALVADOR, LTDA.</t>
  </si>
  <si>
    <t>06142904600026</t>
  </si>
  <si>
    <t>D'CASA,S.A. DE C.V.</t>
  </si>
  <si>
    <t>06141612061020</t>
  </si>
  <si>
    <t>DE LA PEÑA, S.A. DE C.V.</t>
  </si>
  <si>
    <t>06140409951030</t>
  </si>
  <si>
    <t>DE LA ROCA, S.A. DE C.V.</t>
  </si>
  <si>
    <t>06141605550014</t>
  </si>
  <si>
    <t>DE LEON DE NAVARRETE SANDRA LEONOR</t>
  </si>
  <si>
    <t>06142006051031</t>
  </si>
  <si>
    <t>DECOTEX INTERNATIONAL LTDA. DE C.V.</t>
  </si>
  <si>
    <t>94501007891013</t>
  </si>
  <si>
    <t>DELTA AIR LINES, INC.</t>
  </si>
  <si>
    <t>04292303480011</t>
  </si>
  <si>
    <t>DERAS FUENTES MARIO ARNULFO</t>
  </si>
  <si>
    <t>06140402051084</t>
  </si>
  <si>
    <t>DESARROLLO UNIVERSAL, S.A. DE C.V.</t>
  </si>
  <si>
    <t>06140511101075</t>
  </si>
  <si>
    <t>DESARROLLOS CULTURALES SALVADOREÑOS, S.A. DE C.V.</t>
  </si>
  <si>
    <t>06140901021013</t>
  </si>
  <si>
    <t>DESARROLLOS INMOBILIARIOS CASCADAS, S.A. DE C.V.</t>
  </si>
  <si>
    <t>06140809001065</t>
  </si>
  <si>
    <t>DESARROLLOS INMOBILIARIOS COMERCIALES, S. A. DE C.V.</t>
  </si>
  <si>
    <t>DHL EXPRESS (EL SALVADOR), S.A. DE C.V.</t>
  </si>
  <si>
    <t>06140103951010</t>
  </si>
  <si>
    <t>DHL GLOBAL FORWARDING ( EL SALVADOR), S.A DE C.V</t>
  </si>
  <si>
    <t>06141308081030</t>
  </si>
  <si>
    <t>DIALCA, S.A. DE C.V.</t>
  </si>
  <si>
    <t>02101809921016</t>
  </si>
  <si>
    <t>DICOBRA, S. A. DE C. V.</t>
  </si>
  <si>
    <t>06140811061040</t>
  </si>
  <si>
    <t>DIETCO, S.A. DE C.V.</t>
  </si>
  <si>
    <t>06141812981018</t>
  </si>
  <si>
    <t>DIGICEL, S.A. DE C.V.</t>
  </si>
  <si>
    <t>04071607051010</t>
  </si>
  <si>
    <t>DIHARE, SOCIEDAD ANONIMA DE CAPITAL VARIABLE</t>
  </si>
  <si>
    <t>06140107041034</t>
  </si>
  <si>
    <t>DINANT DE EL SALVADOR, S.A. DE C.V.</t>
  </si>
  <si>
    <t>06142808151031</t>
  </si>
  <si>
    <t>DISMA, S.A. DE C.V</t>
  </si>
  <si>
    <t>06141411071035</t>
  </si>
  <si>
    <t>DISTRIBUCION DE COMBUSTIBLES Y LUBRICANTES Y OTROS SERVICIOS, S. A DE C. V</t>
  </si>
  <si>
    <t>06141507881062</t>
  </si>
  <si>
    <t>DISTRIBUCIONES DIVERSAS, S.A. DE C.V.</t>
  </si>
  <si>
    <t>06141911031048</t>
  </si>
  <si>
    <t>DISTRIBUIDORA AGELSA, S. A. DE C. V.</t>
  </si>
  <si>
    <t>06142401131010</t>
  </si>
  <si>
    <t>DISTRIBUIDORA APS (EL SALVADOR), S.A. DE C.V.</t>
  </si>
  <si>
    <t>05112410740017</t>
  </si>
  <si>
    <t>DISTRIBUIDORA CUSCATLAN, S.A. DE C.V.</t>
  </si>
  <si>
    <t>06140507161047</t>
  </si>
  <si>
    <t>DISTRIBUIDORA DE ALIMENTOS BÁSICOS, S.A. DE C.V.</t>
  </si>
  <si>
    <t>06141308021011</t>
  </si>
  <si>
    <t>DISTRIBUIDORA DE ALIMENTOS SALUDABLES, S.A. DE C.V.</t>
  </si>
  <si>
    <t>06143112510011</t>
  </si>
  <si>
    <t>DISTRIBUIDORA DE AUTOMOVILES, S.A. DE C.V.</t>
  </si>
  <si>
    <t>06142111891010</t>
  </si>
  <si>
    <t>DISTRIBUIDORA DE AZUCAR Y DERIVADOS, S. A. DE C. V.</t>
  </si>
  <si>
    <t>06141611951013</t>
  </si>
  <si>
    <t>DISTRIBUIDORA DE ELECTRICIDAD DEL SUR, S.A. DE C.V.</t>
  </si>
  <si>
    <t>06141612991019</t>
  </si>
  <si>
    <t>DISTRIBUIDORA DE LUBRICANTES Y COMBUSTIBLES, S.A. DE C.V.</t>
  </si>
  <si>
    <t>06141706091038</t>
  </si>
  <si>
    <t>DISTRIBUIDORA DE PINTURAS Y MATERIALES , S.A DE C.V.</t>
  </si>
  <si>
    <t>06142001101022</t>
  </si>
  <si>
    <t>DISTRIBUIDORA DE PRODUCTOS DE PETROLEOS DE EL SALVADOR, S.A. DE C.V.</t>
  </si>
  <si>
    <t>06143009971057</t>
  </si>
  <si>
    <t>DISTRIBUIDORA DEL CARIBE, S. A. DE C. V.</t>
  </si>
  <si>
    <t>06142908640018</t>
  </si>
  <si>
    <t>DISTRIBUIDORA DLF ESQUIVEL, S. A. DE C.V.</t>
  </si>
  <si>
    <t>11232607570010</t>
  </si>
  <si>
    <t>DISTRIBUIDORA ELECTRICA DE USULUTAN, S.A. DE C.V.</t>
  </si>
  <si>
    <t>06140609840012</t>
  </si>
  <si>
    <t>DISTRIBUIDORA EUROPEA, S.A. DE C.V.</t>
  </si>
  <si>
    <t>06143011931011</t>
  </si>
  <si>
    <t>DISTRIBUIDORA GRANADA, S. A. DE C. V.</t>
  </si>
  <si>
    <t>06142908941021</t>
  </si>
  <si>
    <t>DISTRIBUIDORA INTERAMERICANA DE ALIMENTOS, S.A. DE C.V.</t>
  </si>
  <si>
    <t>06140607921022</t>
  </si>
  <si>
    <t>DISTRIBUIDORA JAR, S. A. DE C. V.</t>
  </si>
  <si>
    <t>06142710101036</t>
  </si>
  <si>
    <t>DISTRIBUIDORA MORAZÁN, SOCIEDAD ANONIMA DE CAPITAL VARIABLE</t>
  </si>
  <si>
    <t>94502408810019</t>
  </si>
  <si>
    <t>DISTRIBUIDORA NACIONAL,S.A. DE C.V.</t>
  </si>
  <si>
    <t>12171609921018</t>
  </si>
  <si>
    <t>DISTRIBUIDORA PAREDES VELA, SOCIEDAD ANONIMA DE CAPITAL VARIABLE</t>
  </si>
  <si>
    <t>06141409840027</t>
  </si>
  <si>
    <t>DISTRIBUIDORA PRIETO, S.A. DE C.V.</t>
  </si>
  <si>
    <t>02103101971016</t>
  </si>
  <si>
    <t>DISTRIBUIDORA SALVADOREÑA DE COMBUSTIBLES, S.A.DE C.V.</t>
  </si>
  <si>
    <t>06140711031055</t>
  </si>
  <si>
    <t>DISTRIBUIDORA SALVADOREÑA DE PETROLEO, S.A. DE C.V.</t>
  </si>
  <si>
    <t>06142501071049</t>
  </si>
  <si>
    <t>DISTRIBUIDORA SALVADOREÑA, S.A. DE C.V.</t>
  </si>
  <si>
    <t>06141603991065</t>
  </si>
  <si>
    <t>DISTRIBUIDORA SUADISA, S.A. DE C.V.</t>
  </si>
  <si>
    <t>06140304971027</t>
  </si>
  <si>
    <t>DISTRIBUIDORA SULA, S.A. DE C.V.</t>
  </si>
  <si>
    <t>12171512111011</t>
  </si>
  <si>
    <t>DISTRIBUIDORA UMANZOR, S.A. DE C.V.</t>
  </si>
  <si>
    <t>06141406790025</t>
  </si>
  <si>
    <t>DISTRIBUIDORA UNIDA INDUSTRIAL,S.A.DE C.V.</t>
  </si>
  <si>
    <t>05111112690013</t>
  </si>
  <si>
    <t>DISTRIBUIDORA ZABLAH,S.A. DE C.V.</t>
  </si>
  <si>
    <t>06140306640018</t>
  </si>
  <si>
    <t>DISTRIBUIDORES RENA WARE, S.A. DE C.V.</t>
  </si>
  <si>
    <t>06140611750031</t>
  </si>
  <si>
    <t>DIZAC,S.A. DE C.V.</t>
  </si>
  <si>
    <t>06140909111054</t>
  </si>
  <si>
    <t>DON POLLO, S.A. DE C.V.</t>
  </si>
  <si>
    <t>06143101630050</t>
  </si>
  <si>
    <t>DOÑAN VALLE JOSE ADRIAN</t>
  </si>
  <si>
    <t>DOÑAN VALLE NELSON ANTONIO</t>
  </si>
  <si>
    <t>06140108131037</t>
  </si>
  <si>
    <t>DRIFAM, SOCIEDAD ANONIMA DE CAPITAL VARIABLE.</t>
  </si>
  <si>
    <t>06141309850035</t>
  </si>
  <si>
    <t>DROGUERIA AMERICANA, S.A. DE C.V.</t>
  </si>
  <si>
    <t>DROGUERIA COMERCIAL SALVADOREÑA, S.A. DE C.V.</t>
  </si>
  <si>
    <t>06143008800030</t>
  </si>
  <si>
    <t>DROGUERIA NUEVA SAN CARLOS, S.A. DE C.V.</t>
  </si>
  <si>
    <t>06140711051021</t>
  </si>
  <si>
    <t>DROGUERIA SAIMED, S.A. DE C.V.</t>
  </si>
  <si>
    <t>06142801420027</t>
  </si>
  <si>
    <t>DROGUERIA SANTA LUCIA, S.A. DE C.V.</t>
  </si>
  <si>
    <t>06140110911040</t>
  </si>
  <si>
    <t>DROGUERIA UNIVERSAL S. A. DE C. V.</t>
  </si>
  <si>
    <t>02130505651012</t>
  </si>
  <si>
    <t>DUARTE SABALLOS BENJAMIN ANTONIO</t>
  </si>
  <si>
    <t>06141007011053</t>
  </si>
  <si>
    <t>DUEÑAS HERMANOS LTDA</t>
  </si>
  <si>
    <t>06142003971040</t>
  </si>
  <si>
    <t>DURACION EN ELECTRODOMESTICOS, S.A. DE C.V.</t>
  </si>
  <si>
    <t>06142305771172</t>
  </si>
  <si>
    <t>DURAN ESCOBAR SALVADOR ANTONIO</t>
  </si>
  <si>
    <t>06142809061036</t>
  </si>
  <si>
    <t>DURECO DE EL SALVADOR S.A. DE C.V.</t>
  </si>
  <si>
    <t>06140310350015</t>
  </si>
  <si>
    <t>DUTRIZ HERMANOS, S.A. DE C.V.</t>
  </si>
  <si>
    <t>06141511901043</t>
  </si>
  <si>
    <t>DUWEST EL SALVADOR, S.A.</t>
  </si>
  <si>
    <t>06141206680017</t>
  </si>
  <si>
    <t>E. ALLWOOD, S. A. DE C. V.</t>
  </si>
  <si>
    <t>06141904051041</t>
  </si>
  <si>
    <t>E. INVERSIONES, S. A. DE C. V.</t>
  </si>
  <si>
    <t>96422208881016</t>
  </si>
  <si>
    <t>EAGLE RIVER ENTERPRISES, S. DE R.L.</t>
  </si>
  <si>
    <t>06140212051010</t>
  </si>
  <si>
    <t>ECO FOODS, S.A. DE C.V.</t>
  </si>
  <si>
    <t>06142904911012</t>
  </si>
  <si>
    <t>ECOLAB, S. A. DE C. V.</t>
  </si>
  <si>
    <t>06141709041031</t>
  </si>
  <si>
    <t>ECONORED EL SALVADOR, S.A. DE C.V.</t>
  </si>
  <si>
    <t>ECSA OPERADORA EL SALVADOR, SOCIEDAD ANONIMA DE CAPITAL VARIABLE.</t>
  </si>
  <si>
    <t>06142311570010</t>
  </si>
  <si>
    <t>EDITORIAL ALTAMIRANO MADRIZ S.A. DE C.V.</t>
  </si>
  <si>
    <t>06142803961035</t>
  </si>
  <si>
    <t>EDITORIAL SANTILLANA, S. A. DE C. V.</t>
  </si>
  <si>
    <t>06141909911065</t>
  </si>
  <si>
    <t>EDT EL SALVADOR, S. A. DE C.V.</t>
  </si>
  <si>
    <t>06140408850014</t>
  </si>
  <si>
    <t>EL BORBOLLON, SOCIEDAD ANONIMA DE CAPITAL VARIABLE</t>
  </si>
  <si>
    <t>EL GRANJERO, S.A. DE C.V.</t>
  </si>
  <si>
    <t>06141002041060</t>
  </si>
  <si>
    <t>EL IMPERIO USA, S. A. DE C.V.</t>
  </si>
  <si>
    <t>05112308101011</t>
  </si>
  <si>
    <t>EL NUEVO MILAGRO, S.A DE C.V</t>
  </si>
  <si>
    <t>06141903021033</t>
  </si>
  <si>
    <t>ELECTRO GLOBAL , S. A. DE C. V.</t>
  </si>
  <si>
    <t>06141307921051</t>
  </si>
  <si>
    <t>ELECTROLAB MEDIC, S.A. DE C.V.</t>
  </si>
  <si>
    <t>06141103921052</t>
  </si>
  <si>
    <t>ELECTRONICA, 2001, S. A. DE C. V.</t>
  </si>
  <si>
    <t>12170810830010</t>
  </si>
  <si>
    <t>EMBOTELLADORA ELECTROPURA S.A. DE C.V.</t>
  </si>
  <si>
    <t>06142609470012</t>
  </si>
  <si>
    <t>EMBOTELLADORA LA CASCADA, S.A.</t>
  </si>
  <si>
    <t>06142403810012</t>
  </si>
  <si>
    <t>EMBUTIDOS DE EL SALVADOR, S.A. DE C.V.</t>
  </si>
  <si>
    <t>94831303071013</t>
  </si>
  <si>
    <t>EMISOR DE TARJETAS BR SOCIEDAD ANONIMA DE CAPITAL VARIABLE</t>
  </si>
  <si>
    <t>06141606161020</t>
  </si>
  <si>
    <t>EMPAQUES SALVADOREÑOS, S.A DE C.V.</t>
  </si>
  <si>
    <t>06143101041023</t>
  </si>
  <si>
    <t>EMPAQUES Y SABORES, S.A. DE C.V.</t>
  </si>
  <si>
    <t>06141410991033</t>
  </si>
  <si>
    <t>EMPRESA DE TRANSPORTISTAS UNIONENSES S.A. DE C.V.</t>
  </si>
  <si>
    <t>06142601061016</t>
  </si>
  <si>
    <t>EMPRESA DISTRIBUIDORA ELECTRICA SALVADOREÑA, S.A. DE C.V.</t>
  </si>
  <si>
    <t>06141611951030</t>
  </si>
  <si>
    <t>EMPRESA ELECTRICA DE ORIENTE, S. A. DE C. V.</t>
  </si>
  <si>
    <t>96421610981012</t>
  </si>
  <si>
    <t>EMPRESA PROPIETARIA DE LA RED, S.A. SUCURSAL EL SALVADOR</t>
  </si>
  <si>
    <t>06142209520012</t>
  </si>
  <si>
    <t>EMPRESAS ADOC, S.A. DE C.V.</t>
  </si>
  <si>
    <t>06140901670019</t>
  </si>
  <si>
    <t>EMPRESAS PALOMO, S. A. DE C. V.</t>
  </si>
  <si>
    <t>06143010021046</t>
  </si>
  <si>
    <t>ENERGIA BOREALIS, SOCIEDAD ANONIMA DE CAPITAL VARIABLE</t>
  </si>
  <si>
    <t>06140612081075</t>
  </si>
  <si>
    <t>ENERGIA ORGANICA, S.A. DE C.V.</t>
  </si>
  <si>
    <t>06140911121032</t>
  </si>
  <si>
    <t>ENERGIA, DESARROLLO Y CONSULTORIA, SOCIEDAD ANONIMA DE CAPITAL VARIABLE</t>
  </si>
  <si>
    <t>06141708620013</t>
  </si>
  <si>
    <t>ENSAMBLADORA SALVADOREÑA, S.A. DE C.V.</t>
  </si>
  <si>
    <t>06140805061012</t>
  </si>
  <si>
    <t>ENTERPRISE DATABASE EL SALVADOR, S.A. DE C.V.</t>
  </si>
  <si>
    <t>06141101961022</t>
  </si>
  <si>
    <t>EQUIFAX CENTROAMERICA, S.A. DE C.V.</t>
  </si>
  <si>
    <t>06141202961040</t>
  </si>
  <si>
    <t>ERICSSON EL SALVADOR, S. A. DE C. V.</t>
  </si>
  <si>
    <t>06140910620029</t>
  </si>
  <si>
    <t>ESCOBAR HUMBERSTONE ROBERTO FRANCISCO</t>
  </si>
  <si>
    <t>ESCOBAR ROMERO JOSE ELIAS</t>
  </si>
  <si>
    <t>06142708620024</t>
  </si>
  <si>
    <t>ESTABLECIMIENTOS ANCALMO, S.A DE C.V.</t>
  </si>
  <si>
    <t>06142203951036</t>
  </si>
  <si>
    <t>ESTACION DE SERVICIO LOS OLIVOS, S. A. DE C. V.</t>
  </si>
  <si>
    <t>06141104650024</t>
  </si>
  <si>
    <t>ESTRADA DE INTERIANO JOHANNA ELIZET</t>
  </si>
  <si>
    <t>06012210510017</t>
  </si>
  <si>
    <t>ESTRADA VDA. DE IRAHETA MARIA JULIA</t>
  </si>
  <si>
    <t>06142402991047</t>
  </si>
  <si>
    <t>ETESAL, S.A. DE C.V.</t>
  </si>
  <si>
    <t>06141312011020</t>
  </si>
  <si>
    <t>EUROMODA, S.A. DE C.V.</t>
  </si>
  <si>
    <t>06141303630153</t>
  </si>
  <si>
    <t>EVA GARCIA SALVADOR ALEJANDRO</t>
  </si>
  <si>
    <t>06141906971083</t>
  </si>
  <si>
    <t>EVERGREEN PACKAGING DE EL SALVADOR, S.A. DE C.V.</t>
  </si>
  <si>
    <t>06142411971024</t>
  </si>
  <si>
    <t>EXCELENTES SERVICIOS A LOS TRANSPORTISTAS, S.A DE C.V.</t>
  </si>
  <si>
    <t>06140803011034</t>
  </si>
  <si>
    <t>EXCELERGY, S.A . DE C. V.</t>
  </si>
  <si>
    <t>06142306121015</t>
  </si>
  <si>
    <t>EXPECOVE, LIMITADA DE CAPITAL VARIABLE.</t>
  </si>
  <si>
    <t>06142110961015</t>
  </si>
  <si>
    <t>EXPORTADORA DE PLANTAS ORNAMENTALES, S. A. DE C. V.</t>
  </si>
  <si>
    <t>06142710921068</t>
  </si>
  <si>
    <t>EXPORTADORA RIO GRANDE, S. A. DE C. V.</t>
  </si>
  <si>
    <t>06141308921020</t>
  </si>
  <si>
    <t>EXPORTSALVA FREE ZONE, S. A. DE C. V.</t>
  </si>
  <si>
    <t>06141002430023</t>
  </si>
  <si>
    <t>F E D E C R E D I T O DE C. V.</t>
  </si>
  <si>
    <t>06142504720016</t>
  </si>
  <si>
    <t>F.E.D.E.C.A.C.E.S. DE R.L.</t>
  </si>
  <si>
    <t>06142101051057</t>
  </si>
  <si>
    <t>FAM, SOCIEDAD ANONIMA DE CAPITAL VARIABLE</t>
  </si>
  <si>
    <t>FARMACEUTICOS EQUIVALENTES, S.A. DE C.V.</t>
  </si>
  <si>
    <t>FARMACIA SAN NICOLAS, S.A. DE C.V.</t>
  </si>
  <si>
    <t>FARMACIAS EUROPEAS, S.A. DE C.V.</t>
  </si>
  <si>
    <t>FARMACIAS UNO, S. A. DE C. V.</t>
  </si>
  <si>
    <t>06141411131097</t>
  </si>
  <si>
    <t>FEDECREDITO VIDA, SOCIEDAD ANONIMA, SEGUROS DE PERSONAS.</t>
  </si>
  <si>
    <t>06142102730015</t>
  </si>
  <si>
    <t>FEILO SYLVANIA EL SALVADOR, S.A. DE C.V.</t>
  </si>
  <si>
    <t>06142606071010</t>
  </si>
  <si>
    <t>FERRETERIA AZ, S.A. DE C.V.</t>
  </si>
  <si>
    <t>12170411991014</t>
  </si>
  <si>
    <t>FERRETERIA CABALLERO, SOCIEDAD ANONIMA DE CAPITAL VARIABLE</t>
  </si>
  <si>
    <t>12172305071014</t>
  </si>
  <si>
    <t>FERRETERIA EL BARATILLO, SOCIEDAD ANONIMA DE CAPITAL VARIABLE</t>
  </si>
  <si>
    <t>FERRETERIA EPA, S.A. DE C.V.</t>
  </si>
  <si>
    <t>06141402560013</t>
  </si>
  <si>
    <t>FERRETERIA LA PALMA S. A. DE C. V.</t>
  </si>
  <si>
    <t>06140911610019</t>
  </si>
  <si>
    <t>FERTILIZANTES DE C.A. (EL SALVADOR), S.A.</t>
  </si>
  <si>
    <t>FIGUEROA SIGÜENZA MARIA TRANSITO</t>
  </si>
  <si>
    <t>06140701161023</t>
  </si>
  <si>
    <t>FIRST CASH SV, LIMITADA DE CAPITAL VARIABLE</t>
  </si>
  <si>
    <t>96421807011015</t>
  </si>
  <si>
    <t>FITCH CENTROAMERICA, S. A.</t>
  </si>
  <si>
    <t>14152005551010</t>
  </si>
  <si>
    <t>FLORES MARTINEZ FRANCISCO ANTONIO</t>
  </si>
  <si>
    <t>02132105590013</t>
  </si>
  <si>
    <t>FLORES MENJIVAR OSCAR ALBERTO</t>
  </si>
  <si>
    <t>13222804821017</t>
  </si>
  <si>
    <t>FLORES VASQUEZ JORGE LUIS</t>
  </si>
  <si>
    <t>06140505111026</t>
  </si>
  <si>
    <t>FOCUS EL SALVADOR SOCIEDAD ANONIMA DE CAPITAL VARIABLE</t>
  </si>
  <si>
    <t>06140707161033</t>
  </si>
  <si>
    <t>FONDO DE INVERSION ABIERTO RENTABLE DE CORTO PLAZO</t>
  </si>
  <si>
    <t>06141903091031</t>
  </si>
  <si>
    <t>FOOD TECH, S.A. DE C.V.</t>
  </si>
  <si>
    <t>06142811021041</t>
  </si>
  <si>
    <t>FRANESIS, S.A. DE C.V.</t>
  </si>
  <si>
    <t>06143005071035</t>
  </si>
  <si>
    <t>FRANQUICIAS INTERNACIONALES, S.A. DE C.V.</t>
  </si>
  <si>
    <t>FREUND DE EL SALVADOR, S.A. DE C.V.</t>
  </si>
  <si>
    <t>06141807051010</t>
  </si>
  <si>
    <t>FRIOAIRE, S.A. DE C.V.</t>
  </si>
  <si>
    <t>06140312921063</t>
  </si>
  <si>
    <t>FRUTERIA VIDAURRI, SOCIEDAD ANONIMA DE CAPITAL VARIABLE</t>
  </si>
  <si>
    <t>11210410951017</t>
  </si>
  <si>
    <t>FUNDACION CAMPO</t>
  </si>
  <si>
    <t>06140204031060</t>
  </si>
  <si>
    <t>FUNDACION CEA</t>
  </si>
  <si>
    <t>94501810850017</t>
  </si>
  <si>
    <t>FUNDACION DUEÑAS HERRERA</t>
  </si>
  <si>
    <t>06142310700012</t>
  </si>
  <si>
    <t>FUNDACION ESCOLAR BRITANICO SALVADOREÑA</t>
  </si>
  <si>
    <t>06142212041034</t>
  </si>
  <si>
    <t>FUNDACION GLORIA DE KRIETE</t>
  </si>
  <si>
    <t>FUNDACION PARA EL DESARROLLO DE LA MUJER SALVADOREÑA</t>
  </si>
  <si>
    <t>06142208081056</t>
  </si>
  <si>
    <t>FUNDACION PARA LA EDUCACION SOCIAL, ECONOMICO Y CULTURAL</t>
  </si>
  <si>
    <t>06142603841019</t>
  </si>
  <si>
    <t>FUNDACION POMA</t>
  </si>
  <si>
    <t>06140904991056</t>
  </si>
  <si>
    <t>FUNDACION PROMOTORA DE LA COMPETITIVIDAD DE LA MICRO Y PEQUEÑA EMPRESA</t>
  </si>
  <si>
    <t>05010903151017</t>
  </si>
  <si>
    <t>FUSION BPO SERVICES, S.A. DE C.V.</t>
  </si>
  <si>
    <t>06141109021045</t>
  </si>
  <si>
    <t>GALDAMEZ MARTINEZ, CONSTRUCTORES, SOCIEDAD ANOMIMA DE CAPITAL VARIABLE</t>
  </si>
  <si>
    <t>11232109490015</t>
  </si>
  <si>
    <t>GALO DE MENDOZA ANA CRISTINA</t>
  </si>
  <si>
    <t>06141501850054</t>
  </si>
  <si>
    <t>GALVANIZADORA INDUSTRIAL SALVADOREÑA,SA DE CV</t>
  </si>
  <si>
    <t>06141407790021</t>
  </si>
  <si>
    <t>GAMMA LABORATORIES, S.A. DE C.V.</t>
  </si>
  <si>
    <t>06142711941011</t>
  </si>
  <si>
    <t>GARAN DE EL SALVADOR, S.A. DE C.V.</t>
  </si>
  <si>
    <t>14061209390012</t>
  </si>
  <si>
    <t>GARCIA REYES ANGEL AMADO</t>
  </si>
  <si>
    <t>14060906701010</t>
  </si>
  <si>
    <t>GARCIA VILLATORO HUGO ROBERT</t>
  </si>
  <si>
    <t>06142701001010</t>
  </si>
  <si>
    <t>GASOLINAS Y LUBRICANTES, S.A. DE C.V.</t>
  </si>
  <si>
    <t>06142009670026</t>
  </si>
  <si>
    <t>GASTEAZORO HERMANOS, S.A. DE C.V.</t>
  </si>
  <si>
    <t>06141811911016</t>
  </si>
  <si>
    <t>GBM DE EL SALVADOR, S.A. DE C.V.</t>
  </si>
  <si>
    <t>06142809931049</t>
  </si>
  <si>
    <t>GENERAL DE VEHICULOS, SOCIEDAD ANONIMA DE CAPITAL VARIABLE</t>
  </si>
  <si>
    <t>02103003091024</t>
  </si>
  <si>
    <t>GENERAL FERRETERA DE EL SALVADOR, S.A. DE C.V.</t>
  </si>
  <si>
    <t>06140410051042</t>
  </si>
  <si>
    <t>GEORGE C. MOORE - EL SALVADOR, LTDA. DE C.V.</t>
  </si>
  <si>
    <t>06143110121021</t>
  </si>
  <si>
    <t>GETCOM INTERNATIONAL., S.A. DE C.V.</t>
  </si>
  <si>
    <t>06142001540014</t>
  </si>
  <si>
    <t>GIBSON Y CIA. SUCESORES</t>
  </si>
  <si>
    <t>06140202091014</t>
  </si>
  <si>
    <t>GILTON TEXTILES, S.A. DE C.V.</t>
  </si>
  <si>
    <t>06141012470017</t>
  </si>
  <si>
    <t>GLAXOSMITHKLINE EL SALVADOR, S.A. DE C.V.</t>
  </si>
  <si>
    <t>06142709961072</t>
  </si>
  <si>
    <t>GLOBAL MOTORS, S.A. DE C.V.</t>
  </si>
  <si>
    <t>06141008051067</t>
  </si>
  <si>
    <t>GMG COMERCIAL EL SALVADOR, S.A. DE C.V.</t>
  </si>
  <si>
    <t>06142904520018</t>
  </si>
  <si>
    <t>GMG SERVICIOS EL SALVADOR, SOCIEDAD ANONIMA DE CAPITAL VARIABLE</t>
  </si>
  <si>
    <t>12151607530013</t>
  </si>
  <si>
    <t>GOMEZ CAMPOS NORBERTO</t>
  </si>
  <si>
    <t>06142901410032</t>
  </si>
  <si>
    <t>GOMEZ PABLO ALBERTO</t>
  </si>
  <si>
    <t>06141108891011</t>
  </si>
  <si>
    <t>GONRI S. A. DE C. V.</t>
  </si>
  <si>
    <t>06142508580109</t>
  </si>
  <si>
    <t>GONZALEZ SEGURA JORGE ERNESTO</t>
  </si>
  <si>
    <t>06142812740014</t>
  </si>
  <si>
    <t>GRANJA CATALANA, S.A. DE C.V.</t>
  </si>
  <si>
    <t>06141509870029</t>
  </si>
  <si>
    <t>GRUPO ECON, S.A. DE C.V.</t>
  </si>
  <si>
    <t>GRUPO ESCOBAR DUARTE EMANUEL, SOCIEDAD ANONIMA DE CAPITAL VARIABLE</t>
  </si>
  <si>
    <t>12171207051017</t>
  </si>
  <si>
    <t>GRUPO FLORES, SOCIEDAD ANONIMA DE CAPITAL VARIABLE</t>
  </si>
  <si>
    <t>94502204081011</t>
  </si>
  <si>
    <t>GRUPO GATUN INTERNACIONAL, S.A. DE C.V.</t>
  </si>
  <si>
    <t>06141911921060</t>
  </si>
  <si>
    <t>GRUPO MALLO, S. A. DE C. V.</t>
  </si>
  <si>
    <t>GRUPO NSV, SOCIEDAD ANONIMA DE CAPITAL VARIABLE</t>
  </si>
  <si>
    <t>GRUPO PAILL S. A. DE C. V.</t>
  </si>
  <si>
    <t>12171306680010</t>
  </si>
  <si>
    <t>GRUPO Q EL SALVADOR, S.A. DE C.V.</t>
  </si>
  <si>
    <t>GRUPO ROMEN, S.A. DE C.V.</t>
  </si>
  <si>
    <t>06141608111039</t>
  </si>
  <si>
    <t>GRUPO SANTA SOFIA, SA DE CV</t>
  </si>
  <si>
    <t>06141211810023</t>
  </si>
  <si>
    <t>GRUPO SOLID (EL SALVADOR), S. A. DE C.V.</t>
  </si>
  <si>
    <t>06142102971109</t>
  </si>
  <si>
    <t>GTM EL SALVADOR, SOCIEDAD ANONIMA DE CAPITAL VARIABLE</t>
  </si>
  <si>
    <t>08211411430010</t>
  </si>
  <si>
    <t>GUADRON GUTIERREZ REYNALDO</t>
  </si>
  <si>
    <t>06142808921104</t>
  </si>
  <si>
    <t>GUARDADO, S.A. DE C.V.</t>
  </si>
  <si>
    <t>06143009931055</t>
  </si>
  <si>
    <t>GUERRERO INGENIEROS ASOCIADOS, S. A. DE C. V.</t>
  </si>
  <si>
    <t>09040206530014</t>
  </si>
  <si>
    <t>GUILLEN PORTILLO SANTOS MARIO</t>
  </si>
  <si>
    <t>94500107600014</t>
  </si>
  <si>
    <t>GULFSTREAM PETROLEUM DOMINICANA S.DE R.L., SUCURSAL EL SALVADOR</t>
  </si>
  <si>
    <t>GUTIERREZ PORTILLO EDWARD LEONIDAS</t>
  </si>
  <si>
    <t>06140411660046</t>
  </si>
  <si>
    <t>GUTIERREZ PORTILLO HOWARD CRISTOBAL</t>
  </si>
  <si>
    <t>03151205781039</t>
  </si>
  <si>
    <t>GUZMAN SANCHEZ EDWIN GIOVANNI</t>
  </si>
  <si>
    <t>06141102041040</t>
  </si>
  <si>
    <t>H.B.TRIM EL SALVADOR, S.A. DE C.V.</t>
  </si>
  <si>
    <t>06141307041027</t>
  </si>
  <si>
    <t>HANDWORKS, S.A. DE C.V.</t>
  </si>
  <si>
    <t>06142004071043</t>
  </si>
  <si>
    <t>HANESBRANDS EL SALVADOR, LTDA. DE C.V.</t>
  </si>
  <si>
    <t>06142001880019</t>
  </si>
  <si>
    <t>HARISA, S.A. DE C.V.</t>
  </si>
  <si>
    <t>06142806830013</t>
  </si>
  <si>
    <t>HASGAL, S.A. DE C.V.</t>
  </si>
  <si>
    <t>06140207081017</t>
  </si>
  <si>
    <t>HENCORP VALORES, LIMITADA, TITULARIZADORA</t>
  </si>
  <si>
    <t>06141106660010</t>
  </si>
  <si>
    <t>HENRIQUEZ,S.A. DE C.V.</t>
  </si>
  <si>
    <t>06142604931011</t>
  </si>
  <si>
    <t>HERMEL, S.A. DE C.V.</t>
  </si>
  <si>
    <t>13191403470016</t>
  </si>
  <si>
    <t>HERNANDEZ FLORES JOSE NEFTALI</t>
  </si>
  <si>
    <t>14172201500011</t>
  </si>
  <si>
    <t>HERNANDEZ GOMEZ VICENTE</t>
  </si>
  <si>
    <t>06081712710012</t>
  </si>
  <si>
    <t>HERNANDEZ HERMANOS, S.A. DE C.V.</t>
  </si>
  <si>
    <t>01012207650019</t>
  </si>
  <si>
    <t>HERNANDEZ RIVAS CAROLINA DEL CARMEN</t>
  </si>
  <si>
    <t>11080102570029</t>
  </si>
  <si>
    <t>HERNANDEZ RIVAS VIDAL DE JESUS</t>
  </si>
  <si>
    <t>06141505081018</t>
  </si>
  <si>
    <t>HIDRO OIL, S.A DE C.V</t>
  </si>
  <si>
    <t>06143107891037</t>
  </si>
  <si>
    <t>HIERROS Y BRONCES, S. A. DE C. V.</t>
  </si>
  <si>
    <t>06141512870045</t>
  </si>
  <si>
    <t>HILANDERIAS DE EXPORTACION, S.A.</t>
  </si>
  <si>
    <t>06140704081039</t>
  </si>
  <si>
    <t>HOLCIM CONCRETOS, S.A. DE C.V.</t>
  </si>
  <si>
    <t>06141710490010</t>
  </si>
  <si>
    <t>HOLCIM EL SALVADOR, S.A. DE C.V.</t>
  </si>
  <si>
    <t>HOSPITAL DE DIAGNOSTICO, S.A. DE C.V</t>
  </si>
  <si>
    <t>06141701951012</t>
  </si>
  <si>
    <t>HOTELES E INVERSIONES, S. A. DE C. V.</t>
  </si>
  <si>
    <t>06142704921030</t>
  </si>
  <si>
    <t>HOTELES Y DESARROLLOS, S.A. DE C.V.</t>
  </si>
  <si>
    <t>06142301690017</t>
  </si>
  <si>
    <t>HOTELES, S.A. DE C.V.</t>
  </si>
  <si>
    <t>06140509081059</t>
  </si>
  <si>
    <t>HUAWEI TELECOMMUNICATIONS EL SALVADOR, LTDA. DE C.V.</t>
  </si>
  <si>
    <t>06140406141010</t>
  </si>
  <si>
    <t>HUSSMANN EL SALVADOR, LIMITADA</t>
  </si>
  <si>
    <t>06142808971047</t>
  </si>
  <si>
    <t>IBERPLASTIC, S.A.DE C.V.</t>
  </si>
  <si>
    <t>94501111031034</t>
  </si>
  <si>
    <t>IBT, LLC. SUCURSAL EL SALVADOR</t>
  </si>
  <si>
    <t>06142608911015</t>
  </si>
  <si>
    <t>ICAT, S. A. DE C. V.</t>
  </si>
  <si>
    <t>06141501760028</t>
  </si>
  <si>
    <t>IGLESIA DEL DIOS VIVO, COLUMNA Y APOYO DE LA VERDAD LA LUZ DEL MUNDO</t>
  </si>
  <si>
    <t>06140112921018</t>
  </si>
  <si>
    <t>IGUANAS TROPICALES, S. A. DE C. V.</t>
  </si>
  <si>
    <t>06140903931068</t>
  </si>
  <si>
    <t>IMFICA, S. A. DE C. V.</t>
  </si>
  <si>
    <t>02101203640012</t>
  </si>
  <si>
    <t>IMPLEMENTOS AGRICOLAS CENTROAMERICANOS, S.A. DE C.V.</t>
  </si>
  <si>
    <t>06142208921011</t>
  </si>
  <si>
    <t>IMPORT CARS, S. A. DE C. V.</t>
  </si>
  <si>
    <t>06140202051039</t>
  </si>
  <si>
    <t>IMPORTACIONES PECUARIAS R. SACA, S.A. DE C.V.</t>
  </si>
  <si>
    <t>06142607101060</t>
  </si>
  <si>
    <t>IMPORTADORA DE BIENES Y SERVICIOS, SOCIEDAD ANONIMA DE CAPITAL VARIABLE</t>
  </si>
  <si>
    <t>IMPORTADORA DE FRUTAS, S.A. DE C.V.</t>
  </si>
  <si>
    <t>06141711011018</t>
  </si>
  <si>
    <t>IMPORTADORA Y DISTRIB. DE PRODUCTOS DERIVADOS DEL PETROLEO, S.A. DE C.V.</t>
  </si>
  <si>
    <t>06141012650020</t>
  </si>
  <si>
    <t>IMPRENTA WILBOT, S. A.</t>
  </si>
  <si>
    <t>06142903620017</t>
  </si>
  <si>
    <t>IMPRESORA LA UNION, S. A. DE C.V.</t>
  </si>
  <si>
    <t>06141312850038</t>
  </si>
  <si>
    <t>IMPRESSA, S.A. DE C.V.</t>
  </si>
  <si>
    <t>06142002911028</t>
  </si>
  <si>
    <t>INDUSTRIA DE HILOS DE EL SALVADOR, S.A. DE C.V.</t>
  </si>
  <si>
    <t>06072205730011</t>
  </si>
  <si>
    <t>INDUSTRIA DE HILOS, S. A. DE C. V.</t>
  </si>
  <si>
    <t>06140101840022</t>
  </si>
  <si>
    <t>INDUSTRIAL LA PALMA, S.A. DE C.V.</t>
  </si>
  <si>
    <t>06143107870069</t>
  </si>
  <si>
    <t>INDUSTRIAL QUIMICA SALVADOREÑA, S.A. DE C.V.</t>
  </si>
  <si>
    <t>06141805041026</t>
  </si>
  <si>
    <t>INDUSTRIAL QUIMICA STAR, S.A. DE C.V.</t>
  </si>
  <si>
    <t>06142205981021</t>
  </si>
  <si>
    <t>INDUSTRIAS ALIMENTICIAS KERN'S DE EL SALVADOR , S.A. DE C.V.</t>
  </si>
  <si>
    <t>06142510630017</t>
  </si>
  <si>
    <t>INDUSTRIAS CAPRI, SOCIEDAD ANONIMA DE CAPITAL VARIABLE</t>
  </si>
  <si>
    <t>06141910710017</t>
  </si>
  <si>
    <t>INDUSTRIAS CARICIA,S.A. DE C.V.</t>
  </si>
  <si>
    <t>06143006630016</t>
  </si>
  <si>
    <t>INDUSTRIAS CONSOLIDADAS, S.A. DE C.V.</t>
  </si>
  <si>
    <t>06141811820015</t>
  </si>
  <si>
    <t>INDUSTRIAS DE FOAM, S.A. DE C.V.</t>
  </si>
  <si>
    <t>06140702911018</t>
  </si>
  <si>
    <t>INDUSTRIAS FACELA, S. A. DE C. V.</t>
  </si>
  <si>
    <t>06140403891027</t>
  </si>
  <si>
    <t>INDUSTRIAS KAWAKI, S.A. DE C.V.</t>
  </si>
  <si>
    <t>INDUSTRIAS LA PALMA S.A. DE C.V.</t>
  </si>
  <si>
    <t>06141108800016</t>
  </si>
  <si>
    <t>INDUSTRIAS MERLET, S. A. DE C. V.</t>
  </si>
  <si>
    <t>06141009650016</t>
  </si>
  <si>
    <t>INDUSTRIAS MIKE MIKE, S.A. DE C.V.</t>
  </si>
  <si>
    <t>06142504580012</t>
  </si>
  <si>
    <t>INDUSTRIAS PLASTICAS, SOCIEDAD ANONIMA DE CAPITAL VARIABLE</t>
  </si>
  <si>
    <t>06140307981104</t>
  </si>
  <si>
    <t>INDUSTRIAS SAN CHIA,S.A. DE C.V.</t>
  </si>
  <si>
    <t>06142605660013</t>
  </si>
  <si>
    <t>INDUSTRIAS SINTETICAS DE CENTRO AMERICA, S.A.</t>
  </si>
  <si>
    <t>06141409790012</t>
  </si>
  <si>
    <t>INDUSTRIAS ST JACK'S, S.A. DE C.V.</t>
  </si>
  <si>
    <t>06141503560018</t>
  </si>
  <si>
    <t>INDUSTRIAS TOPAZ, S.A.</t>
  </si>
  <si>
    <t>06142709550017</t>
  </si>
  <si>
    <t>INDUSTRIAS UNIDAS,S.A.</t>
  </si>
  <si>
    <t>06140406081069</t>
  </si>
  <si>
    <t>INFO CENTROAMERICA, S.A. DE C.V.</t>
  </si>
  <si>
    <t>INFRA DE EL SALVADOR, S.A. DE C.V.</t>
  </si>
  <si>
    <t>06142407091028</t>
  </si>
  <si>
    <t>INGENIERIA DE HIDROCARBUROS, S.A. DE C.V.</t>
  </si>
  <si>
    <t>06141810951022</t>
  </si>
  <si>
    <t>INGENIO CENTRAL AZUCARERO JIBOA, SOCIEDAD ANONIMA</t>
  </si>
  <si>
    <t>06142303951041</t>
  </si>
  <si>
    <t>INGENIO CHAPARRASTIQUE, S.A. DE C.V.</t>
  </si>
  <si>
    <t>06140611710010</t>
  </si>
  <si>
    <t>INGENIO EL ANGEL,S.A. DE C.V.</t>
  </si>
  <si>
    <t>06142303951033</t>
  </si>
  <si>
    <t>INGENIO LA CABAÑA, S.A. DE C.V.</t>
  </si>
  <si>
    <t>06140711941019</t>
  </si>
  <si>
    <t>INGENIO LA MAGDALENA, S.A. DE C.V.</t>
  </si>
  <si>
    <t>06140502041094</t>
  </si>
  <si>
    <t>INMOBILIARI, S.A. DE C.V.</t>
  </si>
  <si>
    <t>06142808850015</t>
  </si>
  <si>
    <t>INMOBILIARIA APOPA, S. A. DE C. V.</t>
  </si>
  <si>
    <t>06140209041012</t>
  </si>
  <si>
    <t>INMOBILIARIA MAYA, S.A. DE C.V.</t>
  </si>
  <si>
    <t>INMUEBLES, S.A. DE C.V.</t>
  </si>
  <si>
    <t>06142911991030</t>
  </si>
  <si>
    <t>INNOVACIONES MEDICAS, S.A. DE C.V.</t>
  </si>
  <si>
    <t>06141912971087</t>
  </si>
  <si>
    <t>INSTITUTO TECNOLOGICO ESCUELA TECNICA PARA LA SALUD</t>
  </si>
  <si>
    <t>08130203001010</t>
  </si>
  <si>
    <t>INTCOMEX, S.A. DE C.V.</t>
  </si>
  <si>
    <t>06141411061030</t>
  </si>
  <si>
    <t>INTEGRA TEXTILES, S.A. DE C.V.</t>
  </si>
  <si>
    <t>06141006021012</t>
  </si>
  <si>
    <t>INTER TRADE, SOCIEDAD ANONIMA DE CAPITAL VARIABLE</t>
  </si>
  <si>
    <t>06142906951011</t>
  </si>
  <si>
    <t>INTERNACIONAL DE PRODUCTOS, SOCIEDAD ANÓNIMA, PUESTO DE BOLSA DE PRODUCTOS Y SERVICIOS</t>
  </si>
  <si>
    <t>06140703081027</t>
  </si>
  <si>
    <t>INTRADESA DE SAN BARTOLO, S.A. DE C.V.</t>
  </si>
  <si>
    <t>06142305941019</t>
  </si>
  <si>
    <t>INTRADESA, S. A. DE C. V.</t>
  </si>
  <si>
    <t>06142509031011</t>
  </si>
  <si>
    <t>INTRATEXT DE EL SALVADOR, S. A. DE C. V.</t>
  </si>
  <si>
    <t>05111005031014</t>
  </si>
  <si>
    <t>INVERSIONES BACHI, S. A. DE C. V.</t>
  </si>
  <si>
    <t>06141406600017</t>
  </si>
  <si>
    <t>INVERSIONES BOLIVAR, S. A. DE C. V.</t>
  </si>
  <si>
    <t>06142908021011</t>
  </si>
  <si>
    <t>INVERSIONES BONILLA RIVERA, S.A. DE C.V.</t>
  </si>
  <si>
    <t>06141705790011</t>
  </si>
  <si>
    <t>INVERSIONES CARDUMEN, SOCIEDAD ANONIMA DE CAPITAL VARIABLE</t>
  </si>
  <si>
    <t>06141910901049</t>
  </si>
  <si>
    <t>INVERSIONES CHEVRON, S.A. DE C.V.</t>
  </si>
  <si>
    <t>06142103141029</t>
  </si>
  <si>
    <t>INVERSIONES E INMOBILIARIA FENIX, S. A. DE C. V.</t>
  </si>
  <si>
    <t>06143001041018</t>
  </si>
  <si>
    <t>INVERSIONES ENERGETICAS, S.A DE C. V.</t>
  </si>
  <si>
    <t>06142501891020</t>
  </si>
  <si>
    <t>INVERSIONES FERRETERAS, S. A. DE C. V.</t>
  </si>
  <si>
    <t>06142007011050</t>
  </si>
  <si>
    <t>INVERSIONES FINANCIERAS BANCO AGRICOLA, S.A.</t>
  </si>
  <si>
    <t>06140812931049</t>
  </si>
  <si>
    <t>INVERSIONES FINANCIERAS DAVIVIENDA, S. A.</t>
  </si>
  <si>
    <t>06140809151075</t>
  </si>
  <si>
    <t>INVERSIONES FINANCIERAS GRUPO AZUL, S.A.</t>
  </si>
  <si>
    <t>06142005161020</t>
  </si>
  <si>
    <t>INVERSIONES FINANCIERAS IMPERIA CUSCATLAN, SOCIEDAD ANONIMA</t>
  </si>
  <si>
    <t>06140406981019</t>
  </si>
  <si>
    <t>INVERSIONES FINANCIERAS PROMERICA, S.A.</t>
  </si>
  <si>
    <t>06140102021043</t>
  </si>
  <si>
    <t>INVERSIONES GIBRALTAR, S.A. DE C.V.</t>
  </si>
  <si>
    <t>05112602021018</t>
  </si>
  <si>
    <t>INVERSIONES INTEGRALES IFC, LIMITADA DE CAPITAL VARIABLE</t>
  </si>
  <si>
    <t>06141407001014</t>
  </si>
  <si>
    <t>INVERSIONES LEMUS, S.A. DE C.V.</t>
  </si>
  <si>
    <t>06142303011057</t>
  </si>
  <si>
    <t>INVERSIONES M J, S.A. DE C.V.</t>
  </si>
  <si>
    <t>06140304981049</t>
  </si>
  <si>
    <t>INVERSIONES MASDEL, S.A. DE C.V.</t>
  </si>
  <si>
    <t>06141505911029</t>
  </si>
  <si>
    <t>INVERSIONES MEDICAS DE ORIENTE, S. A. DE C. V.</t>
  </si>
  <si>
    <t>06140801011010</t>
  </si>
  <si>
    <t>INVERSIONES MENDEZ RUGAMAS, S.A. DE C.V.</t>
  </si>
  <si>
    <t>06142810740023</t>
  </si>
  <si>
    <t>INVERSIONES MONTECARLO,S.A. DE C.V.</t>
  </si>
  <si>
    <t>06141310780021</t>
  </si>
  <si>
    <t>INVERSIONES OMNI, S.A. DE C.V.</t>
  </si>
  <si>
    <t>INVERSIONES RAMIREZ QUINTANILLA, S.A. DE C.V.</t>
  </si>
  <si>
    <t>12172004931018</t>
  </si>
  <si>
    <t>INVERSIONES RIO GRANDE, S. A. DE C. V.</t>
  </si>
  <si>
    <t>06141512710017</t>
  </si>
  <si>
    <t>INVERSIONES ROBLE, S.A. DE C.V.</t>
  </si>
  <si>
    <t>05110810021010</t>
  </si>
  <si>
    <t>INVERSIONES SALVADOREÑAS DE MATERIALES, S.A. DE C.V.</t>
  </si>
  <si>
    <t>03010205021015</t>
  </si>
  <si>
    <t>INVERSIONES SERVYGRAN, S.A. DE C.V.</t>
  </si>
  <si>
    <t>06141306590014</t>
  </si>
  <si>
    <t>INVERSIONES SIMCO, S.A. DE C.V.</t>
  </si>
  <si>
    <t>12171109921011</t>
  </si>
  <si>
    <t>INVERSIONES SINAI, S. A. DE C. V.</t>
  </si>
  <si>
    <t>06142405941040</t>
  </si>
  <si>
    <t>INVERSIONES TEXTILES MAS, S. A. DE C. V.</t>
  </si>
  <si>
    <t>06141411161050</t>
  </si>
  <si>
    <t>INVERSIONES TRES, CINCO Y SIETE, S.A. DE C.V.</t>
  </si>
  <si>
    <t>06141412921024</t>
  </si>
  <si>
    <t>INVERSIONES VIDA, S. A. DE C. V.</t>
  </si>
  <si>
    <t>06140507061018</t>
  </si>
  <si>
    <t>INVERSIONES Y PROYECTOS CUSCATLAN, S.A. DE C.V.</t>
  </si>
  <si>
    <t>06141912670011</t>
  </si>
  <si>
    <t>INVERSIONES Y SERVICIOS S. A. DE C.V.</t>
  </si>
  <si>
    <t>06141710570017</t>
  </si>
  <si>
    <t>J. HILL Y COMPAÑIA, S.A. DE C.V.</t>
  </si>
  <si>
    <t>08031806430015</t>
  </si>
  <si>
    <t>JACINTO DE ROGEL MARIA MARINA</t>
  </si>
  <si>
    <t>06142012770073</t>
  </si>
  <si>
    <t>JARDINES, INMUEBLES, S. A. DE C. V.</t>
  </si>
  <si>
    <t>06142508111062</t>
  </si>
  <si>
    <t>JMC CROWN EL SALVADOR, SOCIEDAD ANONIMA DE CAPITAL VARIABLE</t>
  </si>
  <si>
    <t>JOMI, S. A. DE C. V.</t>
  </si>
  <si>
    <t>06142504941010</t>
  </si>
  <si>
    <t>JOMIGA, S. A. DE C. V.</t>
  </si>
  <si>
    <t>93301107601010</t>
  </si>
  <si>
    <t>JOSE CARTELLONE CONSTRUCCIONES CIVILES, S. A., SUCURSAL EL SALVADOR</t>
  </si>
  <si>
    <t>12171707570010</t>
  </si>
  <si>
    <t>JOSE N. BATARSE, S. A. DE C. V.</t>
  </si>
  <si>
    <t>09031005580013</t>
  </si>
  <si>
    <t>JOVEL MIRANDA RAFAEL ANDRES</t>
  </si>
  <si>
    <t>06142109781070</t>
  </si>
  <si>
    <t>JUARES SANDOVAL VLADIMIR IVAN</t>
  </si>
  <si>
    <t>06141308041012</t>
  </si>
  <si>
    <t>JUMEX CENTROAMERICANA, S.A. DE C.V.</t>
  </si>
  <si>
    <t>06141405031021</t>
  </si>
  <si>
    <t>KAESER COMPRESORES DE EL SALVADOR, LTD. DE C.V.</t>
  </si>
  <si>
    <t>06142906001021</t>
  </si>
  <si>
    <t>KELLOGG EL SALVADOR, LTDA. DE C.V.</t>
  </si>
  <si>
    <t>05110307630018</t>
  </si>
  <si>
    <t>KIMBERLY-CLARK DE CENTRO AMERICA, LIMITADA DE C.V.</t>
  </si>
  <si>
    <t>KOORMAOS, S. A. DE C. V.</t>
  </si>
  <si>
    <t>06140811001021</t>
  </si>
  <si>
    <t>KUEHNE + NAGEL, S. A. DE C. V.</t>
  </si>
  <si>
    <t>94832506901018</t>
  </si>
  <si>
    <t>L´OREAL GUATEMALA, S. A. SUCURSAL EL SALVADOR</t>
  </si>
  <si>
    <t>06142904881016</t>
  </si>
  <si>
    <t>LA CANTERA, S.A DE C.V.</t>
  </si>
  <si>
    <t>06143001780012</t>
  </si>
  <si>
    <t>LA CASA DEL REPUESTO, S.A. DE C.V.</t>
  </si>
  <si>
    <t>06141407830018</t>
  </si>
  <si>
    <t>LA CENTRAL DE SEGUROS Y FIANZAS, S.A.</t>
  </si>
  <si>
    <t>06141310141024</t>
  </si>
  <si>
    <t>LA CHIRIMIA, S.A. DE C.V.</t>
  </si>
  <si>
    <t>06142510021011</t>
  </si>
  <si>
    <t>LA CONSTANCIA LIMITADA DE CAPITAL VARIABLE</t>
  </si>
  <si>
    <t>06142211470028</t>
  </si>
  <si>
    <t>LA FABRIL DE ACEITES,S.A. DE C.V.</t>
  </si>
  <si>
    <t>06140306021042</t>
  </si>
  <si>
    <t>LA HIPOTECARIA, S.A. DE C.V.</t>
  </si>
  <si>
    <t>06142311770034</t>
  </si>
  <si>
    <t>LA PIRAMIDE, S.A. DE C.V.</t>
  </si>
  <si>
    <t>06142710600010</t>
  </si>
  <si>
    <t>LA SULTANA, S.A. DE C.V.</t>
  </si>
  <si>
    <t>06142609021021</t>
  </si>
  <si>
    <t>LABELS, S.A. DE C.V.</t>
  </si>
  <si>
    <t>06142407001010</t>
  </si>
  <si>
    <t>LABOR, S.A. DE C.V.</t>
  </si>
  <si>
    <t>06141907991010</t>
  </si>
  <si>
    <t>LABORATORIO DE DIAGNOSTICO ESCALON, S.A. DE C.V.</t>
  </si>
  <si>
    <t>06141408610014</t>
  </si>
  <si>
    <t>LABORATORIOS ARSAL,S.A. DE C.V.</t>
  </si>
  <si>
    <t>06142808780037</t>
  </si>
  <si>
    <t>LABORATORIOS LOPEZ, S. A. DE C. V.</t>
  </si>
  <si>
    <t>06140611800022</t>
  </si>
  <si>
    <t>LABORATORIOS SUIZOS, S. A. DE C. V.</t>
  </si>
  <si>
    <t>06141105810047</t>
  </si>
  <si>
    <t>LABORATORIOS TERAMED, S.A. DE C.V.</t>
  </si>
  <si>
    <t>LABORATORIOS VIJOSA, S.A. DE C.V.</t>
  </si>
  <si>
    <t>06140902840024</t>
  </si>
  <si>
    <t>LACTEOS DEL CORRAL, S.A. DE C.V.</t>
  </si>
  <si>
    <t>06143107981028</t>
  </si>
  <si>
    <t>LAGEO,S.A. DE C.V.</t>
  </si>
  <si>
    <t>06140806041074</t>
  </si>
  <si>
    <t>LAMATEPEC MANUFACTURING LTDA. DE C.V.</t>
  </si>
  <si>
    <t>06140404790047</t>
  </si>
  <si>
    <t>LANCASCO SALVADOREÑA, S.A. DE C.V.</t>
  </si>
  <si>
    <t>06140708021014</t>
  </si>
  <si>
    <t>LAS CASCADAS MULTISERVICIOS, S.A. DE C.V.</t>
  </si>
  <si>
    <t>13191211731019</t>
  </si>
  <si>
    <t>LAZO ALONZO JOSE ALEXANDER</t>
  </si>
  <si>
    <t>13121611651024</t>
  </si>
  <si>
    <t>LAZO FUENTES CARLOS LUIS</t>
  </si>
  <si>
    <t>06140806041031</t>
  </si>
  <si>
    <t>LEMPA SERVICES LTDA. DE C.V.</t>
  </si>
  <si>
    <t>06142505071078</t>
  </si>
  <si>
    <t>LETERAGO, S.A. DE C.V.</t>
  </si>
  <si>
    <t>06142503061024</t>
  </si>
  <si>
    <t>LGB, EL SALVADOR, S.A. DE C.V.</t>
  </si>
  <si>
    <t>06141605530027</t>
  </si>
  <si>
    <t>LIDO, S.A. DE C.V.</t>
  </si>
  <si>
    <t>06142402971011</t>
  </si>
  <si>
    <t>LINARES HERMANOS, S. A. DE C. V.</t>
  </si>
  <si>
    <t>06141503540020</t>
  </si>
  <si>
    <t>LINEAS AEREAS COSTARRICENSES, S.A.</t>
  </si>
  <si>
    <t>06142009850030</t>
  </si>
  <si>
    <t>LIVISTO, S. A. DE C. V.</t>
  </si>
  <si>
    <t>06140101810017</t>
  </si>
  <si>
    <t>LIVSMART AMERICAS, S.A. DE C.V.</t>
  </si>
  <si>
    <t>06140705640014</t>
  </si>
  <si>
    <t>LIZA,S.A. DE C.V.</t>
  </si>
  <si>
    <t>06140607041030</t>
  </si>
  <si>
    <t>LOGISTIC SOLUTIONS, S.A. DE C.V.</t>
  </si>
  <si>
    <t>06140610860023</t>
  </si>
  <si>
    <t>LOS TEQUES, S.A. DE C.V.</t>
  </si>
  <si>
    <t>05011401161015</t>
  </si>
  <si>
    <t>LOYALTY CO, SOCIEDAD ANONIMA DE CAPITAL VARIABLE</t>
  </si>
  <si>
    <t>06142209901014</t>
  </si>
  <si>
    <t>LTJ EL SALVADOR, SOCIEDAD ANONIMA DE CAPITAL VARIABLE</t>
  </si>
  <si>
    <t>LUIGEMI, S. A. DE C. V.</t>
  </si>
  <si>
    <t>06143003011035</t>
  </si>
  <si>
    <t>LUIS CALVO SANZ EL SALVADOR, S.A. DE C.V</t>
  </si>
  <si>
    <t>06142708921115</t>
  </si>
  <si>
    <t>M I C O M I, S.A. DE C.V.</t>
  </si>
  <si>
    <t>06140602971021</t>
  </si>
  <si>
    <t>MABE DE EL SALVADOR, S.A. DE C.V.</t>
  </si>
  <si>
    <t>01080301500012</t>
  </si>
  <si>
    <t>MAGAÑA DE GUERRA ARMINDA</t>
  </si>
  <si>
    <t>06140212971020</t>
  </si>
  <si>
    <t>MANEJO INTEGRAL DE DESECHOS SOLIDOS S.E.M. DE C.V.</t>
  </si>
  <si>
    <t>06140109991013</t>
  </si>
  <si>
    <t>MANPOWER EL SALVADOR, S. A. DE C. V.</t>
  </si>
  <si>
    <t>06142805011069</t>
  </si>
  <si>
    <t>MANUCHAR DE EL SALVADOR, S.A. DE C.V.</t>
  </si>
  <si>
    <t>06143004091016</t>
  </si>
  <si>
    <t>MANUFACTURA, SUMINISTRO Y DISTRIBUCION, SOCIEDAD ANÓNIMA DE CAPITAL VARIABLE</t>
  </si>
  <si>
    <t>06141607150015</t>
  </si>
  <si>
    <t>MAPFRE SEGUROS EL SALVADOR, S.A.</t>
  </si>
  <si>
    <t>06141603041032</t>
  </si>
  <si>
    <t>MARE, S.A. DE C.V.</t>
  </si>
  <si>
    <t>06142103901031</t>
  </si>
  <si>
    <t>MARIO'S AUTO PARTS, S. A. DE C. V.</t>
  </si>
  <si>
    <t>09031809310011</t>
  </si>
  <si>
    <t>MARTINEZ AMAYA TOMAS OLIVERIO</t>
  </si>
  <si>
    <t>06142711760019</t>
  </si>
  <si>
    <t>MATRICERIA INDUSTRIAL ROXY, S.A. DE C.V.</t>
  </si>
  <si>
    <t>03020907510018</t>
  </si>
  <si>
    <t>MATUS DE RAMIREZ ANA EDITH</t>
  </si>
  <si>
    <t>06140212680010</t>
  </si>
  <si>
    <t>MCCORMICK DE CENTRO AMERICA, S.A. DE C.V.</t>
  </si>
  <si>
    <t>06142608770012</t>
  </si>
  <si>
    <t>MEDIDENT, S.A. DE C.V.</t>
  </si>
  <si>
    <t>06142407961014</t>
  </si>
  <si>
    <t>MEDINA, S. A. DE C. V.</t>
  </si>
  <si>
    <t>06140401071014</t>
  </si>
  <si>
    <t>MEDITERRANEAN SHIPPING CO. ELSALVADOR, S. A DE C. V.</t>
  </si>
  <si>
    <t>06142309921020</t>
  </si>
  <si>
    <t>MEDRANO FLORES, S.A. DE C.V.</t>
  </si>
  <si>
    <t>MEGABLOCK, S.A. DE C.V.</t>
  </si>
  <si>
    <t>06142401830020</t>
  </si>
  <si>
    <t>MELHER, S.A. DE C.V.</t>
  </si>
  <si>
    <t>06142506670028</t>
  </si>
  <si>
    <t>MENDEZ DE SOSA CORINA MARGARITA</t>
  </si>
  <si>
    <t>96151005671012</t>
  </si>
  <si>
    <t>MENDOZA SANDOVAL MAMERTO ANAEL</t>
  </si>
  <si>
    <t>06141402891011</t>
  </si>
  <si>
    <t>MENFAR, S. A. DE C. V.</t>
  </si>
  <si>
    <t>06140106011034</t>
  </si>
  <si>
    <t>MERCADOS ELECTRICOS DE CENTROAMERICA, S.A. DE C.V.</t>
  </si>
  <si>
    <t>06141106921010</t>
  </si>
  <si>
    <t>MERCANTIL DE COMERCIO DE EL SALVADOR, S.A.</t>
  </si>
  <si>
    <t>06141005011030</t>
  </si>
  <si>
    <t>METALCO DE EL SALVADOR, S.A. DE C.V.</t>
  </si>
  <si>
    <t>06142903600018</t>
  </si>
  <si>
    <t>METROCENTRO, S.A. DE C.V.</t>
  </si>
  <si>
    <t>06142904921034</t>
  </si>
  <si>
    <t>METROGAS, S. A. DE C. V.</t>
  </si>
  <si>
    <t>06141612031082</t>
  </si>
  <si>
    <t>MEXICHEM EL SALVADOR, S.A. DE C.V.</t>
  </si>
  <si>
    <t>MIGUEL BAHAIA GUILLERMO ERNESTO</t>
  </si>
  <si>
    <t>MIRANDA FONSECA MARIO ALBERTO</t>
  </si>
  <si>
    <t>MOLINA VILANOVA JOSE RICARDO ANTONIO</t>
  </si>
  <si>
    <t>06142104590014</t>
  </si>
  <si>
    <t>MOLINOS DE EL SALVADOR, S.A. DE C.V.</t>
  </si>
  <si>
    <t>06140906941110</t>
  </si>
  <si>
    <t>MONDELEZ EL SALVADOR LTDA. DE C.V.</t>
  </si>
  <si>
    <t>06140611870024</t>
  </si>
  <si>
    <t>MONOLIT DE EL SALVADOR, S.A. DE C.V.</t>
  </si>
  <si>
    <t>06142709891031</t>
  </si>
  <si>
    <t>MONTAJES ELECTROMECANICOS DE C.A.,S.A. DE C.V.</t>
  </si>
  <si>
    <t>07152505370015</t>
  </si>
  <si>
    <t>MONTALVO PARADA ROSA ANGELINA</t>
  </si>
  <si>
    <t>06142110941022</t>
  </si>
  <si>
    <t>MONTEALBAN, S.A. DE C.V.</t>
  </si>
  <si>
    <t>02102110510048</t>
  </si>
  <si>
    <t>MONTOYA CASTRO JOSE ALEJANDRO</t>
  </si>
  <si>
    <t>06143003921015</t>
  </si>
  <si>
    <t>MONTREAL, S. A. DE C. V.</t>
  </si>
  <si>
    <t>MORALES LOPES, SOCIEDAD ANONIMA DE CAPITAL VARIABLE</t>
  </si>
  <si>
    <t>MORALES MORALES, SOCIEDAD ANONIMA DE CAPITAL VARIABLE</t>
  </si>
  <si>
    <t>06142707061023</t>
  </si>
  <si>
    <t>MOVIKAL, S.A. DE C.V.</t>
  </si>
  <si>
    <t>06143004921043</t>
  </si>
  <si>
    <t>MULTI INVERSIONES BANCO COOPERATIVO DE LOS TRABAJADORES, S.C. DE R.L DE C.V.</t>
  </si>
  <si>
    <t>06142502911024</t>
  </si>
  <si>
    <t>MULTIMERCANTIL, S. A. DE C. V.</t>
  </si>
  <si>
    <t>06140112931013</t>
  </si>
  <si>
    <t>MULTIRIESGOS, S. A. DE C. V.</t>
  </si>
  <si>
    <t>06143009041084</t>
  </si>
  <si>
    <t>NATURACEITES, SOCIEDAD ANONIMA DE CAPITAL VARIABLE</t>
  </si>
  <si>
    <t>06142105991062</t>
  </si>
  <si>
    <t>NEGOCIOS ASOCIADOS, S.A. DE C.V.</t>
  </si>
  <si>
    <t>94501711941018</t>
  </si>
  <si>
    <t>NEJAPA POWER COMPANY, S.A.</t>
  </si>
  <si>
    <t>06142810540010</t>
  </si>
  <si>
    <t>NESTLE EL SALVADOR, S.A. DE C.V.</t>
  </si>
  <si>
    <t>06142208131045</t>
  </si>
  <si>
    <t>NEW COM LIVE EL SALVADOR, SOCIEDAD ANONIMA DE CAPITAL VARIABLE</t>
  </si>
  <si>
    <t>06140812051030</t>
  </si>
  <si>
    <t>NEXSYS DE CENTROAMERICA, S.A. DE C.V.</t>
  </si>
  <si>
    <t>NIPRO MEDICAL CORPORATION SUC. EL SALVADOR</t>
  </si>
  <si>
    <t>O &amp; M MANTENIMIENTO Y SERVICIOS, S.A. DE C.V.</t>
  </si>
  <si>
    <t>06141311141036</t>
  </si>
  <si>
    <t>OBSIDIANA, S.A. DE C.V.</t>
  </si>
  <si>
    <t>OD EL SALVADOR LIMITADA DE CAPITAL VARIABLE</t>
  </si>
  <si>
    <t>06141909001018</t>
  </si>
  <si>
    <t>OLOCUILTA APPAREL, S.A. DE C.V.</t>
  </si>
  <si>
    <t>06140711001024</t>
  </si>
  <si>
    <t>OMNILIFE EL SALVADOR, S.A. DE C.V.</t>
  </si>
  <si>
    <t>06142709760012</t>
  </si>
  <si>
    <t>OMNISPORT, S.A. DE C.V.</t>
  </si>
  <si>
    <t>OPERADORA DEL SUR, S. A. DE C.V.</t>
  </si>
  <si>
    <t>06142406041060</t>
  </si>
  <si>
    <t>OPERADORES LOGISTICOS RANSA, S.A. DE C.V.</t>
  </si>
  <si>
    <t>06141903131017</t>
  </si>
  <si>
    <t>OPP FILM EL SALVADOR, SOCIEDAD ANONIMA DE CAPITAL VARIABLE.</t>
  </si>
  <si>
    <t>06143001091015</t>
  </si>
  <si>
    <t>OPTIMA SERVICIOS FINANCIEROS, S.A. DE C.V.</t>
  </si>
  <si>
    <t>06141212021010</t>
  </si>
  <si>
    <t>ORAZUL ENERGY COMERCIALIZADORA DE EL SALVADOR, S.A. DE C.V.</t>
  </si>
  <si>
    <t>06142506991065</t>
  </si>
  <si>
    <t>ORAZUL ENERGY EL SALVADOR INVESTMENTS Nº.1 Y CIA, S. EN C. DE C.V.</t>
  </si>
  <si>
    <t>06143107981044</t>
  </si>
  <si>
    <t>ORAZUL ENERGY EL SALVADOR SOCIEDAD EN COMANDITA POR ACCIONES DE CAPITAL VARIABLE</t>
  </si>
  <si>
    <t>06140410021038</t>
  </si>
  <si>
    <t>ORIGEM, S.A. DE C.V.</t>
  </si>
  <si>
    <t>06140903770017</t>
  </si>
  <si>
    <t>ORION, S. A. DE C. V.</t>
  </si>
  <si>
    <t>10102012540021</t>
  </si>
  <si>
    <t>ORTEGA LOPEZ JULIO ISRAEL</t>
  </si>
  <si>
    <t>12172001670020</t>
  </si>
  <si>
    <t>ORTIZ ALVARENGA MERLIN FABRICIO</t>
  </si>
  <si>
    <t>05012602981017</t>
  </si>
  <si>
    <t>OUTSOURCE, S.A DE C.V.</t>
  </si>
  <si>
    <t>06140501350010</t>
  </si>
  <si>
    <t>OVIDIO J.VIDES, S.A. DE C.V.</t>
  </si>
  <si>
    <t>06141206021050</t>
  </si>
  <si>
    <t>P. C. SERVICIOS, S.A. DE C.V.</t>
  </si>
  <si>
    <t>01011505610013</t>
  </si>
  <si>
    <t>PADILLA AYALA MIGUEL ANTONIO</t>
  </si>
  <si>
    <t>06141312280039</t>
  </si>
  <si>
    <t>PAN AMERICAN LIFE INSURANCE COMPANY, SUCURSAL EL SALVADOR</t>
  </si>
  <si>
    <t>06142308041043</t>
  </si>
  <si>
    <t>PAN GENESIS, SOCIEDAD ANONIMA DE CAPITAL VARIABLE</t>
  </si>
  <si>
    <t>06140401001016</t>
  </si>
  <si>
    <t>PANADERIA EL ROSARIO, S.A. DE C.V.</t>
  </si>
  <si>
    <t>05110902941019</t>
  </si>
  <si>
    <t>PANADERIA TECLEÑA, S. A. DE C. V.</t>
  </si>
  <si>
    <t>06140210071081</t>
  </si>
  <si>
    <t>PAPELERA INTERNACIONAL EL SALVADOR S.A. DE C.V.</t>
  </si>
  <si>
    <t>06140408101016</t>
  </si>
  <si>
    <t>PARKDALE MILLS EL SALVADOR, SOCIEDAD ANONIMA DE CAPITAL VARIABLE</t>
  </si>
  <si>
    <t>06142308901026</t>
  </si>
  <si>
    <t>PARQUE INDUSTRIAL EL PROGRESO, S. A. DE C. V.</t>
  </si>
  <si>
    <t>06142910111028</t>
  </si>
  <si>
    <t>PARQUE INDUSTRIAL SANTA ANA, SOCIEDAD ANONIMA DE CAPITAL VARIABLE</t>
  </si>
  <si>
    <t>06143009811017</t>
  </si>
  <si>
    <t>PARTIDO ALIANZA REPUBLICANA NACIONALISTA</t>
  </si>
  <si>
    <t>06141004121079</t>
  </si>
  <si>
    <t>PARTS PLUS, S.A. DE C.V.</t>
  </si>
  <si>
    <t>06141310111028</t>
  </si>
  <si>
    <t>PAVIMENTOS Y CONSTRUCCION, SOCIEDAD ANONIMA DE CAPITAL VARIABLE</t>
  </si>
  <si>
    <t>06141801011025</t>
  </si>
  <si>
    <t>PAYLESS SHOESOURCE OF EL SALVADOR, LTDA. DE C.V.</t>
  </si>
  <si>
    <t>11230601550014</t>
  </si>
  <si>
    <t>PAZ JOSE ERNESTO</t>
  </si>
  <si>
    <t>06142407071086</t>
  </si>
  <si>
    <t>PEÑA HERMANOS TRANSPORTES, S.A. DE C.V.</t>
  </si>
  <si>
    <t>PEREZ TONY ALBERTO</t>
  </si>
  <si>
    <t>06141807121035</t>
  </si>
  <si>
    <t>PETROSERCH´S, S.A. DE C.V.</t>
  </si>
  <si>
    <t>93630506071010</t>
  </si>
  <si>
    <t>PETTENATI CENTRO AMERICA, S.A. DE C.V.</t>
  </si>
  <si>
    <t>06143105760017</t>
  </si>
  <si>
    <t>PHILIP MORRIS EL SALVADOR, S.A. DE C.V.</t>
  </si>
  <si>
    <t>06142203911042</t>
  </si>
  <si>
    <t>PICACHO, S. A. DE C. V.</t>
  </si>
  <si>
    <t>06142411001068</t>
  </si>
  <si>
    <t>PILOTOS DE TACA,S.A.DE C.V.</t>
  </si>
  <si>
    <t>06142603011113</t>
  </si>
  <si>
    <t>PIMI, S. A. DE C. V.</t>
  </si>
  <si>
    <t>11021112671012</t>
  </si>
  <si>
    <t>PINEDA IGLESIAS FREDI ARQUIMIDES</t>
  </si>
  <si>
    <t>06142703780037</t>
  </si>
  <si>
    <t>PINTURA Y ENDEREZADO, S.A. DE C.V.</t>
  </si>
  <si>
    <t>06141309941025</t>
  </si>
  <si>
    <t>PLANTA DE TORREFACCION DE CAFE, S.A. DE C.V.</t>
  </si>
  <si>
    <t>06142303951084</t>
  </si>
  <si>
    <t>PLASTICOS EL PANDA, S.A. DE C.V.</t>
  </si>
  <si>
    <t>02102312560026</t>
  </si>
  <si>
    <t>PLEITEZ GONZALEZ MIGUEL ANGEL</t>
  </si>
  <si>
    <t>06140707041020</t>
  </si>
  <si>
    <t>PLYCEM CONSTRUSISTEMAS EL SALVADOR, S.A. DE C.V.</t>
  </si>
  <si>
    <t>94832909941010</t>
  </si>
  <si>
    <t>POLIWATT, LIMITADA (SUCURSAL EL SALVADOR)</t>
  </si>
  <si>
    <t>06141811710015</t>
  </si>
  <si>
    <t>POLLO CAMPERO DE EL SALVADOR, S.A. DE C.V.</t>
  </si>
  <si>
    <t>06140412951091</t>
  </si>
  <si>
    <t>POLLO CAMPESTRE, S.A. DE C.V.</t>
  </si>
  <si>
    <t>06140909921072</t>
  </si>
  <si>
    <t>POLYBAG, S. A. DE C. V.</t>
  </si>
  <si>
    <t>06142008660025</t>
  </si>
  <si>
    <t>PORTILLO TRIGUEROS FRANCISCO JAVIER</t>
  </si>
  <si>
    <t>06142907051022</t>
  </si>
  <si>
    <t>PRENDA AVAL, S. A. DE C. V.</t>
  </si>
  <si>
    <t>05112605141022</t>
  </si>
  <si>
    <t>PRESTAMOS DEL ATLANTICO NORTE, SOCIEDAD ANONIMA DE CAPITAL VARIABLE</t>
  </si>
  <si>
    <t>06141603991030</t>
  </si>
  <si>
    <t>PRICESMART EL SALVADOR, S.A. DE C.V.</t>
  </si>
  <si>
    <t>06143105911049</t>
  </si>
  <si>
    <t>PRIMER BANCO DE LOS TRABAJ SOC COOP DE R. L. DE C. V.</t>
  </si>
  <si>
    <t>06140609101022</t>
  </si>
  <si>
    <t>PRINTCRAFT CENTRAL AMERICA, SOCIEDAD ANONIMA DE CAPITAL VARIABLE</t>
  </si>
  <si>
    <t>06140605971014</t>
  </si>
  <si>
    <t>PRO DEPT EL SAL. S.A.DE C.V.</t>
  </si>
  <si>
    <t>06142108071037</t>
  </si>
  <si>
    <t>PROCESADORA DE ACERO DE EL SALVADOR, S.A. DE C. V.</t>
  </si>
  <si>
    <t>06142301780018</t>
  </si>
  <si>
    <t>PRODMIN, S.A. DE C.V.</t>
  </si>
  <si>
    <t>06141704670022</t>
  </si>
  <si>
    <t>PRODUCTIVE BUSINESS SOLUTIONS EL SALVADOR, S.A. DE C.V.</t>
  </si>
  <si>
    <t>06141606161047</t>
  </si>
  <si>
    <t>PRODUCTOS AGROALIMENTICIOS, SOCIEDAD ANONIMA DE CAPITAL VARIABLE</t>
  </si>
  <si>
    <t>06141902730011</t>
  </si>
  <si>
    <t>PRODUCTOS AGROQUIMICOS DE C.A.,S.A</t>
  </si>
  <si>
    <t>06142101931049</t>
  </si>
  <si>
    <t>PRODUCTOS ALIMENTICIOS BOCADELI, S. A. DE C. V.</t>
  </si>
  <si>
    <t>06143112690013</t>
  </si>
  <si>
    <t>PRODUCTOS ALIMENTICIOS DIANA, S.A. DE C.V.</t>
  </si>
  <si>
    <t>06142006670015</t>
  </si>
  <si>
    <t>PRODUCTOS ALIMENTICIOS SELLO DE ORO, S.A. DE C.V.</t>
  </si>
  <si>
    <t>06142209580021</t>
  </si>
  <si>
    <t>PRODUCTOS ATLAS,S.A. DE C.V.</t>
  </si>
  <si>
    <t>06141011780023</t>
  </si>
  <si>
    <t>PRODUCTOS AVON, S. A.</t>
  </si>
  <si>
    <t>06141210830014</t>
  </si>
  <si>
    <t>PRODUCTOS CARNICOS, S.A. DE C.V.</t>
  </si>
  <si>
    <t>PRODUCTOS MEDICO-FARMACEUTICOS, S.A. DE C.V.</t>
  </si>
  <si>
    <t>06140310061067</t>
  </si>
  <si>
    <t>PROVEEDORA ELECTRICA EL SALVADOR, S.A. DE C.V.</t>
  </si>
  <si>
    <t>06140907141029</t>
  </si>
  <si>
    <t>PROVIDENCIA SOLAR, SOCIEDAD ANONIMA DE CAPITAL VARIABLE</t>
  </si>
  <si>
    <t>PROYECTOS E INVERSIONES, S. A. DE C. V.</t>
  </si>
  <si>
    <t>06142810091011</t>
  </si>
  <si>
    <t>PSA, S.A. PUESTO DE BOLSA DE PRODUCTOS Y SERVICIOS</t>
  </si>
  <si>
    <t>06140109590020</t>
  </si>
  <si>
    <t>PUBLICIDAD COMERCIAL, S.A. DE C.V.</t>
  </si>
  <si>
    <t>06141906971075</t>
  </si>
  <si>
    <t>PUMA EL SALVADOR, S. A. DE C. V.</t>
  </si>
  <si>
    <t>94502707600011</t>
  </si>
  <si>
    <t>PUMA ENERGY BAHAMAS, S.A. - SUCURSAL EL SALVADOR.</t>
  </si>
  <si>
    <t>06140409001015</t>
  </si>
  <si>
    <t>PUNTUAL, S.A. DE C.V.</t>
  </si>
  <si>
    <t>06141205081024</t>
  </si>
  <si>
    <t>QUÁLITAS COMPAÑIA DE SEGUROS, S.A.</t>
  </si>
  <si>
    <t>06141606091057</t>
  </si>
  <si>
    <t>QUALITY ASSURANCE CORREDORES DE SEGUROS, S.A DE C.V.</t>
  </si>
  <si>
    <t>06140703911011</t>
  </si>
  <si>
    <t>QUALITY GRAINS, S. A. DE C. V.</t>
  </si>
  <si>
    <t>06143101550077</t>
  </si>
  <si>
    <t>QUAN DIAZ BENITO JESUS EUGENIO</t>
  </si>
  <si>
    <t>06141206091015</t>
  </si>
  <si>
    <t>QUEDAN EXPRESS, S.A. DE C.V.</t>
  </si>
  <si>
    <t>94832507991010</t>
  </si>
  <si>
    <t>QUIMICA REITZEL DE EL SALVADOR, S.A. DE C.V.</t>
  </si>
  <si>
    <t>06140803830016</t>
  </si>
  <si>
    <t>QUIMICAS CONSOLIDADAS, S.A. DE C.V.</t>
  </si>
  <si>
    <t>06141203041017</t>
  </si>
  <si>
    <t>R &amp; M, S. A. DE C. V.</t>
  </si>
  <si>
    <t>06140202620015</t>
  </si>
  <si>
    <t>R.R. DONNELLEY DE EL SALVADOR, S.A. DE C.V.</t>
  </si>
  <si>
    <t>02102603710016</t>
  </si>
  <si>
    <t>RAF, S.A. DE C.V.</t>
  </si>
  <si>
    <t>12172812290015</t>
  </si>
  <si>
    <t>RAMIREZ LOPEZ JOSE INOCENTE ROBERTO</t>
  </si>
  <si>
    <t>05112504771017</t>
  </si>
  <si>
    <t>RAMIREZ MATUS CARLOS RODRIGO</t>
  </si>
  <si>
    <t>RAMIREZ VENTURA CARLOS DENIS</t>
  </si>
  <si>
    <t>RAMIREZ VENTURA, S. A. DE C.V.</t>
  </si>
  <si>
    <t>06140707161050</t>
  </si>
  <si>
    <t>RAVICORP INDUSTRIA, S.A. DE C.V.</t>
  </si>
  <si>
    <t>06140901630010</t>
  </si>
  <si>
    <t>RAYONES DE EL SALVADOR,S.A. DE C.V.</t>
  </si>
  <si>
    <t>06141912111037</t>
  </si>
  <si>
    <t>RECICLEMOS, SOCIEDAD ANONIMA DE CAPITAL VARIABLE</t>
  </si>
  <si>
    <t>04290704701015</t>
  </si>
  <si>
    <t>RECINOS ERAZO PEDRO ANTONIO</t>
  </si>
  <si>
    <t>RECINOS SCHONBORN, S. A. DE C. V.</t>
  </si>
  <si>
    <t>06140402081021</t>
  </si>
  <si>
    <t>RED FOX LAS MERCEDES, S.A. DE C.V.</t>
  </si>
  <si>
    <t>96422506991010</t>
  </si>
  <si>
    <t>RED RIBBON HOLDINGS, S.A.</t>
  </si>
  <si>
    <t>06142809600020</t>
  </si>
  <si>
    <t>REFINERIA PETROLERA ACAJUTLA, LIMITADA DE CAPITAL VARIABLE</t>
  </si>
  <si>
    <t>06140207870010</t>
  </si>
  <si>
    <t>REFLEX, S. A. DE C. V.</t>
  </si>
  <si>
    <t>06141605750027</t>
  </si>
  <si>
    <t>REGPA, S.A. DE C.V.</t>
  </si>
  <si>
    <t>06142312860043</t>
  </si>
  <si>
    <t>REKNIR, S. A. DE C. V.</t>
  </si>
  <si>
    <t>06143107620016</t>
  </si>
  <si>
    <t>06142805011034</t>
  </si>
  <si>
    <t>REPUESTOS IZALCO , S. A. DE C.V.</t>
  </si>
  <si>
    <t>06140904760032</t>
  </si>
  <si>
    <t>RESORTES Y ALAMBRES, S.A. DE C.V.</t>
  </si>
  <si>
    <t>06142308031013</t>
  </si>
  <si>
    <t>RETAIL SPORTS, SOCIEDAD ANONIMA DE CAPITAL VARIABLE.</t>
  </si>
  <si>
    <t>14121002620017</t>
  </si>
  <si>
    <t>REYES MARTINEZ H. ANGEL ANTONIO</t>
  </si>
  <si>
    <t>06141306001021</t>
  </si>
  <si>
    <t>RHEASAL S.A DE C.V</t>
  </si>
  <si>
    <t>05011510071018</t>
  </si>
  <si>
    <t>RIA DE CENTROAMERICA, S.A. DE C.V.</t>
  </si>
  <si>
    <t>06142808810017</t>
  </si>
  <si>
    <t>RIMAR, S. A. DE C. V.</t>
  </si>
  <si>
    <t>02100409220017</t>
  </si>
  <si>
    <t>RIO ZARCO, S.A. DE C.V.</t>
  </si>
  <si>
    <t>12171609731022</t>
  </si>
  <si>
    <t>RIVERA BONILLA DILMA EUNICE</t>
  </si>
  <si>
    <t>14021401581014</t>
  </si>
  <si>
    <t>RIVERA MAJANO WILFREDO</t>
  </si>
  <si>
    <t>94831009011010</t>
  </si>
  <si>
    <t>ROBERTO DUEÑAS LIMITADA</t>
  </si>
  <si>
    <t>06140811730039</t>
  </si>
  <si>
    <t>ROBERTONI, S.A. DE C.V.</t>
  </si>
  <si>
    <t>06142806001040</t>
  </si>
  <si>
    <t>ROBKELL, S.A. DE C.V.</t>
  </si>
  <si>
    <t>ROCELI CONSULTORES, S.A. DE C.V.</t>
  </si>
  <si>
    <t>12172512520027</t>
  </si>
  <si>
    <t>RODRIGUEZ CASTILLO JOSE FREDIS</t>
  </si>
  <si>
    <t>10092504680019</t>
  </si>
  <si>
    <t>RODRIGUEZ DURAN ALFREDO ANTONIO</t>
  </si>
  <si>
    <t>04161505360016</t>
  </si>
  <si>
    <t>RODRIGUEZ SANDOVAL DAGOBERTO</t>
  </si>
  <si>
    <t>06142610770019</t>
  </si>
  <si>
    <t>ROMALAR, S.A. DE C.V.</t>
  </si>
  <si>
    <t>14162110721024</t>
  </si>
  <si>
    <t>ROMERO DE MELENDEZ ENA JOSELIN</t>
  </si>
  <si>
    <t>06140506131047</t>
  </si>
  <si>
    <t>R-PAC CENTRAL AMERICA, SOCIEDAD ANONIMA DE CAPITAL VARIABLE</t>
  </si>
  <si>
    <t>06141606840012</t>
  </si>
  <si>
    <t>RUA, S.A. DE C.V.</t>
  </si>
  <si>
    <t>14010202150010</t>
  </si>
  <si>
    <t>RUBIO BENITEZ SUCESION CANDELARIO</t>
  </si>
  <si>
    <t>RUIZ MORALES JAVIER DANILO</t>
  </si>
  <si>
    <t>06141101111053</t>
  </si>
  <si>
    <t>RV INDUSTRIAS, S.A DE C.V</t>
  </si>
  <si>
    <t>06141601870014</t>
  </si>
  <si>
    <t>S CLEANS, S. A. DE C. V.</t>
  </si>
  <si>
    <t>06142409760031</t>
  </si>
  <si>
    <t>SABORES COSCO DE CENTROAMERICA S.A. DE C.V.</t>
  </si>
  <si>
    <t>06140906941056</t>
  </si>
  <si>
    <t>SABRITAS Y CIA, SOCIEDAD EN COMANDITA DE CAPITAL VARIABLE</t>
  </si>
  <si>
    <t>06142602750015</t>
  </si>
  <si>
    <t>SACOS SINTETICOS CENTROAMERICANOS, S.A. DE C.V.</t>
  </si>
  <si>
    <t>05020912440015</t>
  </si>
  <si>
    <t>SALAZAR MATAL JOSE ABEL</t>
  </si>
  <si>
    <t>06142204941026</t>
  </si>
  <si>
    <t>SALAZAR ROMERO, S.A. DE C.V.</t>
  </si>
  <si>
    <t>02071606480022</t>
  </si>
  <si>
    <t>SALAZAR UMAÑA JOSE ADAN</t>
  </si>
  <si>
    <t>06010811680011</t>
  </si>
  <si>
    <t>SALINAS DERAS JOSE MARIA</t>
  </si>
  <si>
    <t>06140507161055</t>
  </si>
  <si>
    <t>SALVADOREÑA DE ALIMENTOS, S.A. DE C.V.</t>
  </si>
  <si>
    <t>06141504051093</t>
  </si>
  <si>
    <t>SALVAPLASTIC INTERNACIONAL, S.A DE C.V.</t>
  </si>
  <si>
    <t>06141012640038</t>
  </si>
  <si>
    <t>SALVAPLASTIC, S.A. DE C.V.</t>
  </si>
  <si>
    <t>06141106921053</t>
  </si>
  <si>
    <t>SAN CRESPIN, S. A. DE C. V.</t>
  </si>
  <si>
    <t>06141510860012</t>
  </si>
  <si>
    <t>SAN ESTEBAN, S.A. DE C.V.</t>
  </si>
  <si>
    <t>06140212091020</t>
  </si>
  <si>
    <t>SAN MIGUEL PET EL SALVADOR, S.A. DE C.V.</t>
  </si>
  <si>
    <t>02070110430017</t>
  </si>
  <si>
    <t>SANABRIA GALDAMEZ MONTERROZA ADELMO</t>
  </si>
  <si>
    <t>02100706570023</t>
  </si>
  <si>
    <t>SANDOVAL CISNEROS JUANA MARIA</t>
  </si>
  <si>
    <t>06140806041058</t>
  </si>
  <si>
    <t>SANTA ANA APPAREL LTDA. DE C.V.</t>
  </si>
  <si>
    <t>SARAM, S.A. DE C.V.</t>
  </si>
  <si>
    <t>12171908991014</t>
  </si>
  <si>
    <t>SARAVIA BONILLA, S. A. DE C. V.</t>
  </si>
  <si>
    <t>06142105670017</t>
  </si>
  <si>
    <t>SAVONA, S.A. DE C.V.</t>
  </si>
  <si>
    <t>06141606101044</t>
  </si>
  <si>
    <t>SBA TORRES EL SALVADOR, SOCIEDAD ANONIMA DE CAPITAL VARIABLE</t>
  </si>
  <si>
    <t>06140208550011</t>
  </si>
  <si>
    <t>SCOTIA SEGUROS, S.A.</t>
  </si>
  <si>
    <t>06142511720014</t>
  </si>
  <si>
    <t>SCOTIABANK EL SALVADOR, S.A.</t>
  </si>
  <si>
    <t>06141711101041</t>
  </si>
  <si>
    <t>SEGUROS AZUL VIDA, S.A. SEGUROS DE PERSONAS</t>
  </si>
  <si>
    <t>01011203141012</t>
  </si>
  <si>
    <t>SEGUROS AZUL, S.A.</t>
  </si>
  <si>
    <t>06142903850011</t>
  </si>
  <si>
    <t>SEGUROS DEL PACIFICO, S.A.</t>
  </si>
  <si>
    <t>06141202620014</t>
  </si>
  <si>
    <t>SEGUROS E INVERSIONES, S.A.</t>
  </si>
  <si>
    <t>06140703780015</t>
  </si>
  <si>
    <t>SEIS, S.A. DE C.V.</t>
  </si>
  <si>
    <t>06140203981013</t>
  </si>
  <si>
    <t>SERTRACEN, S.A. DE C.V.</t>
  </si>
  <si>
    <t>06142605971068</t>
  </si>
  <si>
    <t>SERVAMATIC,S.A DE C.V.</t>
  </si>
  <si>
    <t>06141603991057</t>
  </si>
  <si>
    <t>SERVI ESTACION EL PILAR, S. A. DE C. V.</t>
  </si>
  <si>
    <t>06143105911022</t>
  </si>
  <si>
    <t>SERVICENTRO RIVERA, S.A. DE C.V.</t>
  </si>
  <si>
    <t>06140807051014</t>
  </si>
  <si>
    <t>SERVICIOS BURSATILES SALVADOREÑOS, S.A. DE C.V. PUESTO DE BOLSA DE PRODUCTOS Y SERVICIOS</t>
  </si>
  <si>
    <t>06140802740020</t>
  </si>
  <si>
    <t>SERVICIOS DE ALIMENTOS, S.A. DE C.V.</t>
  </si>
  <si>
    <t>06140904971039</t>
  </si>
  <si>
    <t>SERVICIOS DE PERSONAL, S. A. DE C. V.</t>
  </si>
  <si>
    <t>06140903760036</t>
  </si>
  <si>
    <t>SERVICIOS DE SALUD, S.A. DE C.V.</t>
  </si>
  <si>
    <t>06140604951036</t>
  </si>
  <si>
    <t>SERVICIOS EMPRESARIALES, S.A. DE C.V.</t>
  </si>
  <si>
    <t>06140102021086</t>
  </si>
  <si>
    <t>SERVICIOS FINANCIEROS ENLACE, S.A. DE C.V.</t>
  </si>
  <si>
    <t>06142810921030</t>
  </si>
  <si>
    <t>SERVICIOS FINANCIEROS S. A. DE C. V.</t>
  </si>
  <si>
    <t>06140402921038</t>
  </si>
  <si>
    <t>SERVICIOS GENERALES BURSATILES, S.A. DE C.V.</t>
  </si>
  <si>
    <t>06141205870030</t>
  </si>
  <si>
    <t>SERVICIOS INTEGRALES SIC, SOCIEDAD ANONIMA DE CAPITAL VARIABLE</t>
  </si>
  <si>
    <t>06142311001044</t>
  </si>
  <si>
    <t>SERVICIOS LABORALES, S.A. DE C.V.</t>
  </si>
  <si>
    <t>06142405911010</t>
  </si>
  <si>
    <t>SERVICIOS SANTA ELENA, S. A. DE C. V.</t>
  </si>
  <si>
    <t>06140505981012</t>
  </si>
  <si>
    <t>SERVICIOS TECNICOS AVICOLAS, S.A. DE C.V.</t>
  </si>
  <si>
    <t>12172012041013</t>
  </si>
  <si>
    <t>SERVIPA S.A. DE C.V.</t>
  </si>
  <si>
    <t>06141103590020</t>
  </si>
  <si>
    <t>SHERWIN WILLIAMS DE CENTRO AMERICA, S.A. DE C.V.</t>
  </si>
  <si>
    <t>06141806041038</t>
  </si>
  <si>
    <t>SHOPPING CENTER, S.A. DE C.V.</t>
  </si>
  <si>
    <t>93090110470011</t>
  </si>
  <si>
    <t>SIEMENS AKTIENGESELLSCHAFT</t>
  </si>
  <si>
    <t>06140104670012</t>
  </si>
  <si>
    <t>SIEMENS, S.A.</t>
  </si>
  <si>
    <t>06141703690013</t>
  </si>
  <si>
    <t>SIGMA, S.A. DE C.V.</t>
  </si>
  <si>
    <t>05111108001016</t>
  </si>
  <si>
    <t>SINGUIL, DE R.L.</t>
  </si>
  <si>
    <t>05112108001012</t>
  </si>
  <si>
    <t>SISA, VIDA, SOCIEDAD ANONIMA, SEGUROS DE PERSONAS</t>
  </si>
  <si>
    <t>06140802740032</t>
  </si>
  <si>
    <t>SISTEMAS COMESTIBLES,S.A. DE C.V.</t>
  </si>
  <si>
    <t>06142305071030</t>
  </si>
  <si>
    <t>SKY EL SALVADOR, S.A. DE C.V.</t>
  </si>
  <si>
    <t>06140311061010</t>
  </si>
  <si>
    <t>SKY SOLUTIONS, S.A. DE C.V.</t>
  </si>
  <si>
    <t>06141604121021</t>
  </si>
  <si>
    <t>SKYCOM LATINOAMERICA, S.A DE C.V.</t>
  </si>
  <si>
    <t>06141110911011</t>
  </si>
  <si>
    <t>SMI PET EL SALVADOR, SOCIEDAD ANONIMA DE CAPITAL VARIABLE</t>
  </si>
  <si>
    <t>02033110660019</t>
  </si>
  <si>
    <t>SOC. COOP.CHALCHUAPANECA DE PRODUCTORES DE CAFE,CUZCACHAPA DE R.L</t>
  </si>
  <si>
    <t>12171602131011</t>
  </si>
  <si>
    <t>SOCIEDAD COOPERATIVA DE AHORRO Y CREDITO CREDICAMPO DE RESPONSABILIDAD LIMITADA DE CAPITAL VARIABLE</t>
  </si>
  <si>
    <t>13191912001015</t>
  </si>
  <si>
    <t>SOCIEDAD COOPERATIVA DE AHORRO Y MICROCREDITO DE RESPONSABILIDAD LIMITADA DE CAPITAL VARIABLE</t>
  </si>
  <si>
    <t>13190712061017</t>
  </si>
  <si>
    <t>SOCIEDAD COOPERATIVA PADECOMSM CREDITO DE RESPONSABILIDAD LIMITADA DE CAPITAL VARIABLE</t>
  </si>
  <si>
    <t>02071203041014</t>
  </si>
  <si>
    <t>SOCIEDAD COOPERATIVA SOLIDARISTA DE RESPONSABILIDAD LIMITADA</t>
  </si>
  <si>
    <t>06141505021015</t>
  </si>
  <si>
    <t>SOCIEDAD DE AHORRO Y CREDITO APOYO INTEGRAL, S.A.</t>
  </si>
  <si>
    <t>06141002071023</t>
  </si>
  <si>
    <t>SOCIEDAD DE AHORRO Y CREDITO CREDICOMER, S.A.</t>
  </si>
  <si>
    <t>06142203131020</t>
  </si>
  <si>
    <t>SOCIEDAD DE AHORRO Y CREDITO MULTIVALORES, SOCIEDAD ANONIMA</t>
  </si>
  <si>
    <t>06141603941017</t>
  </si>
  <si>
    <t>SOCIEDAD HIDROELECTRICA PAPALOATE, S. A. DE C. V.</t>
  </si>
  <si>
    <t>06140611101021</t>
  </si>
  <si>
    <t>SOCIETE D´ENERGIE DU SALVADOR, SOCIEDAD ANONIMA DE CAPITAL VARIABLE</t>
  </si>
  <si>
    <t>06140808630017</t>
  </si>
  <si>
    <t>SOLAIRE, S.A. DE C.V.</t>
  </si>
  <si>
    <t>04302504470010</t>
  </si>
  <si>
    <t>SOLIS OLIVA MARCOS ANTONIO</t>
  </si>
  <si>
    <t>06142709061020</t>
  </si>
  <si>
    <t>SOLUCIONES Y HERRAMIENTAS, S.A. DE C.V.</t>
  </si>
  <si>
    <t>06141402680043</t>
  </si>
  <si>
    <t>SOSA CASTELLANOS RAUL RAFAEL</t>
  </si>
  <si>
    <t>06142504021026</t>
  </si>
  <si>
    <t>SOTRANSCO, S.A. DE C.V.</t>
  </si>
  <si>
    <t>06140709760014</t>
  </si>
  <si>
    <t>SOVIPE COMERCIAL S. A. DE C. V.</t>
  </si>
  <si>
    <t>06143108901028</t>
  </si>
  <si>
    <t>SPECIALTY FOODS, S.A. DE C.V.</t>
  </si>
  <si>
    <t>96422405850010</t>
  </si>
  <si>
    <t>SPECIALTY PRODUCTS, S. A. DE C. V.</t>
  </si>
  <si>
    <t>06140901041111</t>
  </si>
  <si>
    <t>SSA SISTEMAS EL SALVADOR, S. A. DE C. V.</t>
  </si>
  <si>
    <t>96422011061033</t>
  </si>
  <si>
    <t>STAR LAND GROUP COMMERCE, INC., SUCURSAL EL SALVADOR</t>
  </si>
  <si>
    <t>06140504001014</t>
  </si>
  <si>
    <t>STAR MOTORS, S.A. DE C.V.</t>
  </si>
  <si>
    <t>06140409670019</t>
  </si>
  <si>
    <t>STEINER,S.A. DE C.V.</t>
  </si>
  <si>
    <t>94982006131013</t>
  </si>
  <si>
    <t>SUBWAY INTERNATIONAL B.V. SUCURSAL EL SALVADOR</t>
  </si>
  <si>
    <t>04162805390013</t>
  </si>
  <si>
    <t>SUC. AGUILAR CACERES AGUSTIN</t>
  </si>
  <si>
    <t>06142607620171</t>
  </si>
  <si>
    <t>SUCESION RODRIGUEZ ROMERO JORGE ALBERTO</t>
  </si>
  <si>
    <t>12021812460012</t>
  </si>
  <si>
    <t>SUCESION SORTO REINALDO DE JESUS</t>
  </si>
  <si>
    <t>06140701690011</t>
  </si>
  <si>
    <t>SUCESORES LUIS TORRES Y COMPAÑIA DE C. V.</t>
  </si>
  <si>
    <t>05112105901012</t>
  </si>
  <si>
    <t>SUMER, S.A. DE C.V.</t>
  </si>
  <si>
    <t>06141206021041</t>
  </si>
  <si>
    <t>SUMINISTROS DE RESTAURANTES, S.A. DE C.V.</t>
  </si>
  <si>
    <t>05112807580014</t>
  </si>
  <si>
    <t>SUMMA INDUSTRIAL, S. A. DE C. V.</t>
  </si>
  <si>
    <t>06141107780022</t>
  </si>
  <si>
    <t>SUN CHEMICAL DE C.A., S.A. DE C.V.</t>
  </si>
  <si>
    <t>03060106121013</t>
  </si>
  <si>
    <t>SUN TRADER, SOCIEDAD ANONIMA DE CAPITAL VARIABLE.</t>
  </si>
  <si>
    <t>06143011881138</t>
  </si>
  <si>
    <t>SUPER PROMOTORA, S. A. DE C. V.</t>
  </si>
  <si>
    <t>SUPER REPUESTOS EL SALVADOR, SOCIEDAD ANONIMA DE CAPITAL VARIABLE</t>
  </si>
  <si>
    <t>06142509091081</t>
  </si>
  <si>
    <t>SUPERTEX EL SALVADOR, S.A. DE C.V.</t>
  </si>
  <si>
    <t>06140409141062</t>
  </si>
  <si>
    <t>SUPERTEX LOURDES, S.A. DE C.V.</t>
  </si>
  <si>
    <t>96000709161011</t>
  </si>
  <si>
    <t>SUPRA CONSTRUCCIONES, SOCIEDAD ANONIMA DE CAPITAL VARIABLE (SUCURSAL EL SALVADOR)</t>
  </si>
  <si>
    <t>06141309101051</t>
  </si>
  <si>
    <t>SW INVERSIONES INTERNACIONALES DE ALIMENTOS, S.A. DE C.V.</t>
  </si>
  <si>
    <t>06142106051012</t>
  </si>
  <si>
    <t>SWISSTEX EL SALVADOR, S.A. DE C.V.</t>
  </si>
  <si>
    <t>06140909031018</t>
  </si>
  <si>
    <t>SYKES EL SALVADOR LTDA.</t>
  </si>
  <si>
    <t>06142403870021</t>
  </si>
  <si>
    <t>TA TUNG, S.A. DE C.V.</t>
  </si>
  <si>
    <t>06142911390029</t>
  </si>
  <si>
    <t>TACA INTERNATIONAL AIRLINES, S.A.</t>
  </si>
  <si>
    <t>06140104620021</t>
  </si>
  <si>
    <t>TALLER DIDEA, S.A. DE C.V.</t>
  </si>
  <si>
    <t>06142506941068</t>
  </si>
  <si>
    <t>TANK LINE, S. A. DE C. V.</t>
  </si>
  <si>
    <t>06141212901029</t>
  </si>
  <si>
    <t>TARJETAS CUSCATLAN DE EL SALVADOR, S.A. DE C.V.</t>
  </si>
  <si>
    <t>05010512081014</t>
  </si>
  <si>
    <t>TECHNICAL AND TRAINING SERVICES, S.A. DE C.V.</t>
  </si>
  <si>
    <t>06141104971037</t>
  </si>
  <si>
    <t>TECHNO SCREEN, S. A. DE C. V.</t>
  </si>
  <si>
    <t>06141401021021</t>
  </si>
  <si>
    <t>TECNASA ES, S.A. DE C.V.</t>
  </si>
  <si>
    <t>TECNICA EN NUTRICION ANIMAL, S.A. DE C.V.</t>
  </si>
  <si>
    <t>06140611750055</t>
  </si>
  <si>
    <t>TECNICA UNIVERSAL SALVADOREÑA, S.A. DE C.V.</t>
  </si>
  <si>
    <t>06140212810019</t>
  </si>
  <si>
    <t>TECNICOS ASOCIADOS, S.A. DE C.V.</t>
  </si>
  <si>
    <t>06140506891025</t>
  </si>
  <si>
    <t>TECNO AVANCE, S.A. DE C.V.</t>
  </si>
  <si>
    <t>06140207991021</t>
  </si>
  <si>
    <t>TELECOMODA, S.A. DE C.V.</t>
  </si>
  <si>
    <t>06141201041010</t>
  </si>
  <si>
    <t>TELEFONIA DIGITAL MOVIL, S.A. DE C.V.</t>
  </si>
  <si>
    <t>06142102971036</t>
  </si>
  <si>
    <t>TELEFONICA MOVILES EL SALVADOR, S. A. DE C. V.</t>
  </si>
  <si>
    <t>06142303911015</t>
  </si>
  <si>
    <t>TELEMOVIL EL SALVADOR , SOCIEDAD ANONIMA DE CAPITAL VARIABLE</t>
  </si>
  <si>
    <t>06141502961025</t>
  </si>
  <si>
    <t>TERMINALES DE GAS DEL PACIFICO, S. A. DE C. V.</t>
  </si>
  <si>
    <t>06140402710012</t>
  </si>
  <si>
    <t>TERMOENCOGIBLES, S.A. DE C.V.</t>
  </si>
  <si>
    <t>06141410041027</t>
  </si>
  <si>
    <t>TERMOEXPORT, S.A. DE C.V.</t>
  </si>
  <si>
    <t>06142210991027</t>
  </si>
  <si>
    <t>TERMOPUERTO, SOCIEDAD ANONIMA DE CAPITAL VARIABLE</t>
  </si>
  <si>
    <t>06142607991058</t>
  </si>
  <si>
    <t>TERMOS DEL RIO, S.A. DE C.V.</t>
  </si>
  <si>
    <t>06140207870046</t>
  </si>
  <si>
    <t>TERNIUM INTERNACIONAL EL SALVADOR, S.A DE C.V .</t>
  </si>
  <si>
    <t>06140802021079</t>
  </si>
  <si>
    <t>TEXLEE EL SALVADOR, LTDA DE C.V.</t>
  </si>
  <si>
    <t>94502302961011</t>
  </si>
  <si>
    <t>TEXTILES LA PAZ L. L. C.</t>
  </si>
  <si>
    <t>05150207081019</t>
  </si>
  <si>
    <t>TEXTILES OPICO,S.A. DE C.V.</t>
  </si>
  <si>
    <t>06140802740019</t>
  </si>
  <si>
    <t>TEXTILES SAN ANDRES, SOCIEDAD ANONIMA DE CAPITAL VARIABLE.</t>
  </si>
  <si>
    <t>06141811710039</t>
  </si>
  <si>
    <t>TEXTUFIL,S.A. DE C.V.</t>
  </si>
  <si>
    <t>93843010951013</t>
  </si>
  <si>
    <t>THE BANK OF NOVA SCOTIA</t>
  </si>
  <si>
    <t>06141109081013</t>
  </si>
  <si>
    <t>THE OFFICE GURUS, LTDA. DE C.V.</t>
  </si>
  <si>
    <t>94831902981010</t>
  </si>
  <si>
    <t>THYSSENKRUPP ELEVADORES, S.A. ( SUC. EL SALVADOR )</t>
  </si>
  <si>
    <t>02032901570013</t>
  </si>
  <si>
    <t>TIJIBOY HASBUN JOSE ROBERTO</t>
  </si>
  <si>
    <t>06142305670013</t>
  </si>
  <si>
    <t>TITULOS, BIENES Y VALORES, S.A. DE C.V.</t>
  </si>
  <si>
    <t>03152510540010</t>
  </si>
  <si>
    <t>TOBAR PEÑA FRANCISCO CORONADO</t>
  </si>
  <si>
    <t>06141601031021</t>
  </si>
  <si>
    <t>TOBAR,S.A. DE C.V.</t>
  </si>
  <si>
    <t>02101904820018</t>
  </si>
  <si>
    <t>TOMZA GAS DE EL SALVADOR, S.A DE C.V.</t>
  </si>
  <si>
    <t>14081204530014</t>
  </si>
  <si>
    <t>TORRES DE GONZALEZ SOLEDAD DEL CARMEN</t>
  </si>
  <si>
    <t>14012712531011</t>
  </si>
  <si>
    <t>TORRES VENTURA JOSE DAVID</t>
  </si>
  <si>
    <t>06142405850025</t>
  </si>
  <si>
    <t>TOTO, S.A. DE C.V.</t>
  </si>
  <si>
    <t>96480512051011</t>
  </si>
  <si>
    <t>TRANS AMERICAN AIRLINES, S.A. SUCURSAL EL SALVADOR</t>
  </si>
  <si>
    <t>06143105061037</t>
  </si>
  <si>
    <t>TRANSACTEL EL SALVADOR S.A DE C.V.</t>
  </si>
  <si>
    <t>06140204921049</t>
  </si>
  <si>
    <t>TRANS-AUTO, S.A. DE C.V.</t>
  </si>
  <si>
    <t>12171211971015</t>
  </si>
  <si>
    <t>TRANSPORTES CASTRO FUNES, S. A. DE C. V.</t>
  </si>
  <si>
    <t>06141008901028</t>
  </si>
  <si>
    <t>TRANSPORTES PESADOS, S.A. DE C.V.</t>
  </si>
  <si>
    <t>TRANSPORTISTAS EXCELENTEMENTE SERVIDOS, S. A.DE C.V.</t>
  </si>
  <si>
    <t>06142807810010</t>
  </si>
  <si>
    <t>TRANVA, S. A. DE C. V.</t>
  </si>
  <si>
    <t>06142509021024</t>
  </si>
  <si>
    <t>TRES MONTAÑAS LIMITADA DE C.V</t>
  </si>
  <si>
    <t>02072401500010</t>
  </si>
  <si>
    <t>TRINIDAD VDA. DE ALVARENGA MARIA TERESA</t>
  </si>
  <si>
    <t>96422206810012</t>
  </si>
  <si>
    <t>TROPIGAS DE EL SALVADOR,S.A.</t>
  </si>
  <si>
    <t>06142411151035</t>
  </si>
  <si>
    <t>TSK ELECTRONICA Y ELECTRICIDAD EL SALVADOR, SOCIEDAD ANONIMA DECAPITAL VARIABLE</t>
  </si>
  <si>
    <t>06140101770019</t>
  </si>
  <si>
    <t>TUBOS Y PERFILES PLASTICOS, S.A. DE C.V.</t>
  </si>
  <si>
    <t>06142506121010</t>
  </si>
  <si>
    <t>UBIQUITY GLOBAL SERVICES EL SALVADOR, S.A. DE C.V.</t>
  </si>
  <si>
    <t>06140410121024</t>
  </si>
  <si>
    <t>UDP CONSORCIO CONSTRUCTOR EXPANSION CINCO DE NOVIEMBRE</t>
  </si>
  <si>
    <t>05012012161014</t>
  </si>
  <si>
    <t>UDP/CARTELLONE-HOLCIM CONCRETOS</t>
  </si>
  <si>
    <t>06141003091036</t>
  </si>
  <si>
    <t>UFINET EL SALVADOR, SOCIEDAD ANONIMA DE CAPITAL VARIABLE</t>
  </si>
  <si>
    <t>02102802001015</t>
  </si>
  <si>
    <t>UNBOUND</t>
  </si>
  <si>
    <t>06141808001092</t>
  </si>
  <si>
    <t>UNICOSERVI, S.A. DE C.V.</t>
  </si>
  <si>
    <t>06142004981074</t>
  </si>
  <si>
    <t>UNIDAD DE TRANSACCIONES, S. A. DE C. V.</t>
  </si>
  <si>
    <t>06142302051020</t>
  </si>
  <si>
    <t>UNIFERSA-DISAGRO, S.A. DE C.V.</t>
  </si>
  <si>
    <t>06143011091021</t>
  </si>
  <si>
    <t>UNIFI CENTRAL AMERICA, LIMITADA DE CAPITAL VARIABLE</t>
  </si>
  <si>
    <t>06141905991030</t>
  </si>
  <si>
    <t>UNIGAS DE EL SALVADOR, SOCIEDAD ANONIMA DE CAPITAL VARIABLE</t>
  </si>
  <si>
    <t>06141612620014</t>
  </si>
  <si>
    <t>UNILEVER DE CENTRO AMERICA, SOCIEDAD ANONIMA DE CAPITAL VARIABLE</t>
  </si>
  <si>
    <t>06142910131029</t>
  </si>
  <si>
    <t>UNILEVER EL SALVADOR SCC, SOCIEDAD ANONIMA DE CAPITAL VARIABLE.</t>
  </si>
  <si>
    <t>02102701001014</t>
  </si>
  <si>
    <t>UNILLANTAS, S.A. DE C.V.</t>
  </si>
  <si>
    <t>06142501161056</t>
  </si>
  <si>
    <t>UNION COMERCIAL CORPORATIVO, SOCIEDAD ANONIMA DE CAPITAL VARIABLE.</t>
  </si>
  <si>
    <t>UNION COMERCIAL DE EL SALVADOR, S. A. DE C. V.</t>
  </si>
  <si>
    <t>06141606921025</t>
  </si>
  <si>
    <t>UNION DE EXPORTADORES, S.A. DE C.V.</t>
  </si>
  <si>
    <t>06140512161047</t>
  </si>
  <si>
    <t>UNION DE PERSONAS ASOCIO FOODTECH ALIMENTOS</t>
  </si>
  <si>
    <t>06142711901010</t>
  </si>
  <si>
    <t>UNION DISTRIBUIDORA INTERNACIONAL,S.A. DE C.V.</t>
  </si>
  <si>
    <t>94502404871017</t>
  </si>
  <si>
    <t>UNITED AIRLINES, INC. SUCURSAL EL SALVADOR</t>
  </si>
  <si>
    <t>06141509650017</t>
  </si>
  <si>
    <t>UNIVERSIDAD CENTROAMERICANA JOSE SIMEÓN CAÑAS</t>
  </si>
  <si>
    <t>12173110810022</t>
  </si>
  <si>
    <t>UNIVERSIDAD DE ORIENTE</t>
  </si>
  <si>
    <t>06142012901055</t>
  </si>
  <si>
    <t>UNIVERSIDAD DOCTOR ANDRES BELLO</t>
  </si>
  <si>
    <t>06140803841010</t>
  </si>
  <si>
    <t>UNIVERSIDAD DON BOSCO</t>
  </si>
  <si>
    <t>06141509770011</t>
  </si>
  <si>
    <t>UNIVERSIDAD DR JOSE MATIAS DELGADO</t>
  </si>
  <si>
    <t>06141701810015</t>
  </si>
  <si>
    <t>UNIVERSIDAD EVANGELICA DE EL SALVADOR</t>
  </si>
  <si>
    <t>06140703810032</t>
  </si>
  <si>
    <t>UNIVERSIDAD FRANCISCO GAVIDIA</t>
  </si>
  <si>
    <t>06142607820032</t>
  </si>
  <si>
    <t>UNIVERSIDAD MODULAR ABIERTA</t>
  </si>
  <si>
    <t>UNIVERSIDAD SALVADOREÑA ALBERTO MASFERRER</t>
  </si>
  <si>
    <t>06142005810012</t>
  </si>
  <si>
    <t>UNIVERSIDAD TECNOLOGICA DE EL SALVADOR</t>
  </si>
  <si>
    <t>06140404600015</t>
  </si>
  <si>
    <t>UNO EL SALVADOR, SOCIEDAD ANONIMA</t>
  </si>
  <si>
    <t>06141011961031</t>
  </si>
  <si>
    <t>UNO RENT A CAR, S.A. DE C.V.</t>
  </si>
  <si>
    <t>06142511941017</t>
  </si>
  <si>
    <t>VALORES BANAGRICOLA, S.A DE C.V. CASA DE CORREDORES DE BOLSA</t>
  </si>
  <si>
    <t>06141801921013</t>
  </si>
  <si>
    <t>VALORES CUSCATLAN EL SALVADOR, SOCIEDAD ANONIMA DE CAPITAL VARIABLE, CASA DE CORREDORES DE BOLSA</t>
  </si>
  <si>
    <t>06140212931045</t>
  </si>
  <si>
    <t>VALORES DAVIVIENDA EL SALVADOR, S.A. DE C.V. CASA DE CORREDORES DE BOLSA.</t>
  </si>
  <si>
    <t>06142007091010</t>
  </si>
  <si>
    <t>VALORES Y SERVICIOS REGIONALES,S.A. DE C.V.</t>
  </si>
  <si>
    <t>06142011771018</t>
  </si>
  <si>
    <t>VAQUERANO LAZO ULISES EDGARDO</t>
  </si>
  <si>
    <t>06142903081016</t>
  </si>
  <si>
    <t>VARIEDADES GENESIS, S.A. DE C.V.</t>
  </si>
  <si>
    <t>06140512071064</t>
  </si>
  <si>
    <t>VARSITY PRO LTDA. DE CV</t>
  </si>
  <si>
    <t>01011405061010</t>
  </si>
  <si>
    <t>VIDALES LARRAÑAGA,SOCIEDAD ANONIMA DE CAPITAL VARIABLE</t>
  </si>
  <si>
    <t>06140806450012</t>
  </si>
  <si>
    <t>VIDUC, S.A. DE C.V.</t>
  </si>
  <si>
    <t>08210507660026</t>
  </si>
  <si>
    <t>VILLALTA CARCAMO JOSE LUIS</t>
  </si>
  <si>
    <t>08212607380013</t>
  </si>
  <si>
    <t>VILLALTA SALINAS JOSE VICENTE</t>
  </si>
  <si>
    <t>14062004650011</t>
  </si>
  <si>
    <t>VILLATORO REYES MEDARDO ANTONIO</t>
  </si>
  <si>
    <t>06142101860018</t>
  </si>
  <si>
    <t>VILLAVAR, S.A. DE C.V.</t>
  </si>
  <si>
    <t>06142208660010</t>
  </si>
  <si>
    <t>VIVA OUTDOOR, SOCIEDAD ANONIMA DE CAPITAL VARIABLE</t>
  </si>
  <si>
    <t>06141504700018</t>
  </si>
  <si>
    <t>YKK EL SALVADOR, S.A. DE C.V.</t>
  </si>
  <si>
    <t>06143003041015</t>
  </si>
  <si>
    <t>YLUFA, S. A. DE C.V.</t>
  </si>
  <si>
    <t>05011103031010</t>
  </si>
  <si>
    <t>YOBEL, S.A. DE C.V.</t>
  </si>
  <si>
    <t>06142706011049</t>
  </si>
  <si>
    <t>YOUNGONE ( EL SALVADOR ), S. A. DE C. V.</t>
  </si>
  <si>
    <t>06140506720010</t>
  </si>
  <si>
    <t>YSU TV CANAL 4, SOCIEDAD ANONIMA DE CAPITAL VARIABLE</t>
  </si>
  <si>
    <t>04232307430014</t>
  </si>
  <si>
    <t>ZEPEDA HERRERA JUAN ORLANDO</t>
  </si>
  <si>
    <t>06142110971070</t>
  </si>
  <si>
    <t>ZETA GAS DE EL SALVADOR, S.A. DE C.V.</t>
  </si>
  <si>
    <t>06141601740015</t>
  </si>
  <si>
    <t>ZONA FRANCA DE EXPORTACION EL PEDREGAL, S. A.</t>
  </si>
  <si>
    <t>02032808001019</t>
  </si>
  <si>
    <t>ZONA FRANCA DUMA, S.A. DE C.V.</t>
  </si>
  <si>
    <t>06140307001029</t>
  </si>
  <si>
    <t>ZONA FRANCA SANTA TECLA, S.A. DE C.V.</t>
  </si>
  <si>
    <t>06140806011027</t>
  </si>
  <si>
    <t>ZONA FRANCA SANTO TOMAS, S.A. DE C.V.</t>
  </si>
  <si>
    <t>06142802941057</t>
  </si>
  <si>
    <t>" ABB, S. A. DE C. V.</t>
  </si>
  <si>
    <t>06143006061068</t>
  </si>
  <si>
    <t>" AGRISAM, S. A.  C. V."</t>
  </si>
  <si>
    <t>06140603061045</t>
  </si>
  <si>
    <t>" AGROINVERSIONES SOTO REYES, S. A.  DE  C. V."</t>
  </si>
  <si>
    <t>" ALFA TECNOLOGIAS, S.A. DE C.V."</t>
  </si>
  <si>
    <t>06142906061040</t>
  </si>
  <si>
    <t>" BRANDT REPRESENTACIONES, S.A. DE C.V.</t>
  </si>
  <si>
    <t>06141102001030</t>
  </si>
  <si>
    <t>" C.A. INVERSIONES, S.A. DE C.V. "</t>
  </si>
  <si>
    <t>" CENTRO DE RESORTES, S. A . DE  C.V.</t>
  </si>
  <si>
    <t>06140203011022</t>
  </si>
  <si>
    <t>" CLIO COSMETICS, S.A. DE C.V. "</t>
  </si>
  <si>
    <t>06140710051052</t>
  </si>
  <si>
    <t>" COMTEC, S.A. DE C.V."</t>
  </si>
  <si>
    <t>06141111991035</t>
  </si>
  <si>
    <t>" DIVECO EL  SALVADOR , S.A.  DE C.V."</t>
  </si>
  <si>
    <t>06142806061035</t>
  </si>
  <si>
    <t>" DOMANI, S. A.  DE  C. V."</t>
  </si>
  <si>
    <t>06142405011060</t>
  </si>
  <si>
    <t>" EL PEZ DORADO,  S. A. DE C. V. , "</t>
  </si>
  <si>
    <t>06143008051124</t>
  </si>
  <si>
    <t>" EXODO 14, S. A.  DE  C. V."</t>
  </si>
  <si>
    <t>06141207061055</t>
  </si>
  <si>
    <t>" FAMBOR, S.A. DE C.V."</t>
  </si>
  <si>
    <t>06140610670015</t>
  </si>
  <si>
    <t>" FIGUEROA JIMENEZ &amp; CO., S.A. "</t>
  </si>
  <si>
    <t>06140703810019</t>
  </si>
  <si>
    <t>" FUNIVER, S.A. DE C.V."</t>
  </si>
  <si>
    <t>" GEORGE C. MOORE - EL SALVADOR, LTDA. DE C.V. "</t>
  </si>
  <si>
    <t>06140402021029</t>
  </si>
  <si>
    <t>" GEOTECNIA, CIMENTACIONES Y TECNICAS ESPECIALES, S.A. DE C.V. "</t>
  </si>
  <si>
    <t>" GLOBAL MOTORS, S.A. DE C.V."</t>
  </si>
  <si>
    <t>06143011051054</t>
  </si>
  <si>
    <t>" GRUPO MEGA, S.A. DE C.V. "</t>
  </si>
  <si>
    <t>06140907021015</t>
  </si>
  <si>
    <t>" GUTICIA DE EL SALVADOR, S.A. DE C.V."</t>
  </si>
  <si>
    <t>" HERMEL, S.A. DE C.V. "</t>
  </si>
  <si>
    <t>06140209051093</t>
  </si>
  <si>
    <t>" IDECOM, S.A. DE C.V. "</t>
  </si>
  <si>
    <t>06142602961010</t>
  </si>
  <si>
    <t>" INCATER, S.A. DE C. V. "</t>
  </si>
  <si>
    <t>06141603061025</t>
  </si>
  <si>
    <t>" INDUSTRIA Y EMBOTELLADORA, CORDONCILLO, S.A. DE C.V. "</t>
  </si>
  <si>
    <t>06141310051050</t>
  </si>
  <si>
    <t>" INDUSTRIAS LACTEAS MORENO, S.A. DE C.V."</t>
  </si>
  <si>
    <t>06142408951063</t>
  </si>
  <si>
    <t>" INVERSIONES TOBIAS AMERICAN, S.A. DE C.V. "</t>
  </si>
  <si>
    <t>" INVERSIONES Y PROYECTOS CUSCATLAN, S.A. DE C.V. "</t>
  </si>
  <si>
    <t>06142305061043</t>
  </si>
  <si>
    <t>" J.F. ASOCIADOS,  S.A. DE C.V."</t>
  </si>
  <si>
    <t>06141601021069</t>
  </si>
  <si>
    <t>" LA CURVA DE DON GERE, S.A. DE C.V. "</t>
  </si>
  <si>
    <t>06141404051010</t>
  </si>
  <si>
    <t>" MAYA CINE DIGITAL, S.A. DE C.V. "</t>
  </si>
  <si>
    <t>06141008061020</t>
  </si>
  <si>
    <t>" MODECALZA, S.A. DE C.V. "</t>
  </si>
  <si>
    <t>06141105061042</t>
  </si>
  <si>
    <t>" PRESTAMAS, S.A. DE C.V. "</t>
  </si>
  <si>
    <t>06141410021018</t>
  </si>
  <si>
    <t>" PROCALIDAD DE EL SALVADOR S. A . DE  C. V.  "</t>
  </si>
  <si>
    <t>06140907041105</t>
  </si>
  <si>
    <t>" R &amp; M CENTROAMERICANA, S.A. DE C.V."</t>
  </si>
  <si>
    <t>05111207061012</t>
  </si>
  <si>
    <t>" REMESAS FAMILIARES CUSCATLAN, S.A. DE C.V. "</t>
  </si>
  <si>
    <t>06141702051058</t>
  </si>
  <si>
    <t>" REPRESENTACIONES G.C. , S.A. DE C.V. "</t>
  </si>
  <si>
    <t>06142305001024</t>
  </si>
  <si>
    <t>" ROO HSING GARMENT CO. EL SALVADOR, S.A. DE C.V.</t>
  </si>
  <si>
    <t>" SERVIPA S.A. DE C.V."</t>
  </si>
  <si>
    <t>06142401061097</t>
  </si>
  <si>
    <t>" SOCIEDAD PRODUCTOS Y SERVICIOS LOPEZ PERLA, S.A. DE C.V. "</t>
  </si>
  <si>
    <t>06140912051038</t>
  </si>
  <si>
    <t>" STEAK HOUSES, S. A.  DE  C.V."</t>
  </si>
  <si>
    <t>06142611041080</t>
  </si>
  <si>
    <t>" SUPERINTENDENCIA DE COMPETENCIA "</t>
  </si>
  <si>
    <t>06140107061019</t>
  </si>
  <si>
    <t>" TRIBUNAL DE ETICA GUBERNAMENTAL "</t>
  </si>
  <si>
    <t>06143101051010</t>
  </si>
  <si>
    <t>" UMAÑA &amp; MORALES ABOGADOS "</t>
  </si>
  <si>
    <t>06142806061027</t>
  </si>
  <si>
    <t>" URBANA, S. A.  DE  C. V."</t>
  </si>
  <si>
    <t>06140910061010</t>
  </si>
  <si>
    <t>" VEINTICUATRO SIETE, S.A. DE C.V."</t>
  </si>
  <si>
    <t>06143103091036</t>
  </si>
  <si>
    <t>"ACOOPFRUTA DE R.L."</t>
  </si>
  <si>
    <t>06140805061039</t>
  </si>
  <si>
    <t>"CONTRATACIONES  DIVERSAS, S.A. DE C.V."</t>
  </si>
  <si>
    <t>06141810011038</t>
  </si>
  <si>
    <t>"DIAGRI, S.A. DE C.V."</t>
  </si>
  <si>
    <t>"ELECTRO  GLOBAL , S. A.  DE  C. V."</t>
  </si>
  <si>
    <t>06143008011017</t>
  </si>
  <si>
    <t>"ESCARRSA. DE C.V."</t>
  </si>
  <si>
    <t>"FERRETERIA CABALLERO, SOCIEDAD ANONIMA DE CAPITAL VARIABLE"</t>
  </si>
  <si>
    <t>06141312051022</t>
  </si>
  <si>
    <t>"GRAF DEPOT, SOCIEDAD ANONIMA DE CAPITAL VARIABLE"</t>
  </si>
  <si>
    <t>06141511021035</t>
  </si>
  <si>
    <t>"INDUSTRIAL DE ALIMENTOS Y POSTRES, S.A. DE C.V. "</t>
  </si>
  <si>
    <t>06142807991010</t>
  </si>
  <si>
    <t>"RECEPTOR COMUNICACION INTEGRADA, S. A. DE  C. V. "</t>
  </si>
  <si>
    <t>06142307971039</t>
  </si>
  <si>
    <t>"SCOTIA SERVICREDIT,S.A. DE C.V."</t>
  </si>
  <si>
    <t>06140603021051</t>
  </si>
  <si>
    <t>"TECNIMED, S.A. DE C. V. "</t>
  </si>
  <si>
    <t>05032102031013</t>
  </si>
  <si>
    <t>"TRANSPORTES UNIDOS  LOURDES 77-79-S. A.  DE  C. V."</t>
  </si>
  <si>
    <t>06142401061089</t>
  </si>
  <si>
    <t>7░ ARTE, SOCIEDAD ANONIMA DE CAPITAL VARIABLE</t>
  </si>
  <si>
    <t>06143108011030</t>
  </si>
  <si>
    <t>A &amp; M, INVERSIONES, S.A. DE C.V.</t>
  </si>
  <si>
    <t>06140310071011</t>
  </si>
  <si>
    <t>A &amp; S LOGISTICS, S.A. DE C.V.</t>
  </si>
  <si>
    <t>06142705031020</t>
  </si>
  <si>
    <t>A I A  S.A. DE C.V.</t>
  </si>
  <si>
    <t>06142608021036</t>
  </si>
  <si>
    <t>A Y P DE EL SALVADOR, S.A. DE C.V.</t>
  </si>
  <si>
    <t>06141101840033</t>
  </si>
  <si>
    <t>A. &amp; A. COMERCIAL, S.A. DE C.V.</t>
  </si>
  <si>
    <t>06140504941041</t>
  </si>
  <si>
    <t>A.B.C., SERVICIOS Y REPRESENTACIONES, S. A. DE C. V.</t>
  </si>
  <si>
    <t>07022806941017</t>
  </si>
  <si>
    <t>A.C.O.T.A.C, DE R.L.</t>
  </si>
  <si>
    <t>08131006800019</t>
  </si>
  <si>
    <t>A.C.P.A.S.C. N║ 2 DE R. L.</t>
  </si>
  <si>
    <t>06141602870010</t>
  </si>
  <si>
    <t>A.T.C. INTERNATIONAL DE C.A., S.A. DE C.V.</t>
  </si>
  <si>
    <t>06140502921094</t>
  </si>
  <si>
    <t>AB CORPORACION, S. A. DE C. V.</t>
  </si>
  <si>
    <t>06140607760013</t>
  </si>
  <si>
    <t>ABBOTT, S. A. DE C. V.</t>
  </si>
  <si>
    <t>05020410731010</t>
  </si>
  <si>
    <t>ABEL ERNESTO RIVERA CRUZ</t>
  </si>
  <si>
    <t>94830209091012</t>
  </si>
  <si>
    <t>ABRO DE EL SALVADOR, S.A. DE C.V.</t>
  </si>
  <si>
    <t>06140306991025</t>
  </si>
  <si>
    <t>ABRUZZO, S. A  DE  C. V.</t>
  </si>
  <si>
    <t>06141503740045</t>
  </si>
  <si>
    <t>ACACESPROMAC DE R. L.</t>
  </si>
  <si>
    <t>06142403981045</t>
  </si>
  <si>
    <t>ACACIA, S. A. DE C.V.</t>
  </si>
  <si>
    <t>14081402710010</t>
  </si>
  <si>
    <t>ACACU, DE R.L.</t>
  </si>
  <si>
    <t>06142712931036</t>
  </si>
  <si>
    <t>ACADEMIA EUROPEA, SOCIEDAD ANONIMA DE CAPITAL VARIABLE</t>
  </si>
  <si>
    <t>06142702921040</t>
  </si>
  <si>
    <t>ACADEMIA NACIONAL DE SEGURIDAD PUBLICA</t>
  </si>
  <si>
    <t>06142501061035</t>
  </si>
  <si>
    <t>ACF TECHNOLOGIES LATAM, SOCIEDAD ANONIMA DE CAPITAL VARIABLE</t>
  </si>
  <si>
    <t>06142806710019</t>
  </si>
  <si>
    <t>ACOACEIG, DE R.L.</t>
  </si>
  <si>
    <t>06053005800016</t>
  </si>
  <si>
    <t>ACOPASCA DE R. L.</t>
  </si>
  <si>
    <t>06140603961011</t>
  </si>
  <si>
    <t>ACOSEVPROG DE R.L.</t>
  </si>
  <si>
    <t>06142312860031</t>
  </si>
  <si>
    <t>ADAD, S. A. DE C. V.</t>
  </si>
  <si>
    <t>01012801490029</t>
  </si>
  <si>
    <t>ADILIA DEL CARMEN MARTINEZ DE MENDEZ</t>
  </si>
  <si>
    <t>06142603870016</t>
  </si>
  <si>
    <t>ADMINISTRACION EMPRESARIAL, S. A. DE C. V.</t>
  </si>
  <si>
    <t>06140112001091</t>
  </si>
  <si>
    <t>ADMINISTRACION Y GESTION DE EMPRESAS, S. A. DE C. V.</t>
  </si>
  <si>
    <t>06141405971059</t>
  </si>
  <si>
    <t>ADMINISTRADORA AZUCARERA, S.A. DE C.V.</t>
  </si>
  <si>
    <t>06142803031020</t>
  </si>
  <si>
    <t>ADMINISTRADORA DE CONDOMINIOS, S.A .DE C.V.</t>
  </si>
  <si>
    <t>06142706051032</t>
  </si>
  <si>
    <t>ADMINISTRADORA DE INMUEBLES, S.A. DE C.V.</t>
  </si>
  <si>
    <t>06140709001017</t>
  </si>
  <si>
    <t>ADMINISTRADORA DE SEGUROS, S. A. DE C. V.</t>
  </si>
  <si>
    <t>06142805071010</t>
  </si>
  <si>
    <t>ADMINISTRADORA DE TALENTOS, S.A. DE C.V.</t>
  </si>
  <si>
    <t>ADMINISTRADORA INMOBILIARIA COMERCIAL, S.A. DE C.V.</t>
  </si>
  <si>
    <t>06141912081022</t>
  </si>
  <si>
    <t>ADMINISTRADORA Y PROVEEDORA DE PERSONAL, S.A. DE C.V.</t>
  </si>
  <si>
    <t>02102808350022</t>
  </si>
  <si>
    <t>ADOLFO MIGUEL SALUME BARAKE</t>
  </si>
  <si>
    <t>06142109981029</t>
  </si>
  <si>
    <t>AERO BOUTIQUE S.A.DE C.V.</t>
  </si>
  <si>
    <t>06140110071025</t>
  </si>
  <si>
    <t>AEROCASILLAS EL SALVADOR, SOCIEDAD ANONIMA DE CAPITAL VARIABLE</t>
  </si>
  <si>
    <t>06141006780016</t>
  </si>
  <si>
    <t>AERODESPACHOS DE EL SALVADOR, S.A. DE C.V.</t>
  </si>
  <si>
    <t>06140807700012</t>
  </si>
  <si>
    <t>AEROMAR, S.A. DE C.V.</t>
  </si>
  <si>
    <t>06142310071049</t>
  </si>
  <si>
    <t>AES NEJAPA GAS, LIMITADA DE C.V.</t>
  </si>
  <si>
    <t>06140103620013</t>
  </si>
  <si>
    <t>AGAVE, S. A. DE C. V.</t>
  </si>
  <si>
    <t>06140109770045</t>
  </si>
  <si>
    <t>AGDO, S.A.</t>
  </si>
  <si>
    <t>06142310041069</t>
  </si>
  <si>
    <t>AGENCIA DE PROMOCION DE EXPORTACIONES E INVERSIONES DE EL SALVADOR</t>
  </si>
  <si>
    <t>06141601760014</t>
  </si>
  <si>
    <t>AGENCIA DE VIAJES ESCAMILLA, S.A. DE C.V.</t>
  </si>
  <si>
    <t>06140807911056</t>
  </si>
  <si>
    <t>AGENCIA INTERNACIONAL MARITIMA, S. A. DE C. V.</t>
  </si>
  <si>
    <t>06142306690019</t>
  </si>
  <si>
    <t>AGRICOLA GANADERA BORJA LETONA S.A. DE C.V.</t>
  </si>
  <si>
    <t>06142201901058</t>
  </si>
  <si>
    <t>AGRICOLA SAN AGUSTIN, S. A. DE C. V.</t>
  </si>
  <si>
    <t>06141305850016</t>
  </si>
  <si>
    <t>AGRIZA, S. A. DE C.V.</t>
  </si>
  <si>
    <t>06140703720018</t>
  </si>
  <si>
    <t>AGRO INDUSTRIAS HOMBERGER, S.A. DE C.V.</t>
  </si>
  <si>
    <t>12171706001020</t>
  </si>
  <si>
    <t>AGROCAMPESTRE, S.A. DE C.V.</t>
  </si>
  <si>
    <t>AGROINDUSTRIAS CENTROAMERICANA, S. A. DE C. V.</t>
  </si>
  <si>
    <t>06140809041040</t>
  </si>
  <si>
    <t>AGROINDUSTRIAS E IMPORTACIONES, S.A. DE C.V.</t>
  </si>
  <si>
    <t>06143010720016</t>
  </si>
  <si>
    <t>AGROINDUSTRIAS E INVERSIONES, S.A. DE C.V.</t>
  </si>
  <si>
    <t>06140501061032</t>
  </si>
  <si>
    <t>AGROPECUARIA M.Q.F., S. A.  DE  C.V.</t>
  </si>
  <si>
    <t>05110610820011</t>
  </si>
  <si>
    <t>AGROSERVICIO EL SURCO, S. A. DE C. V.</t>
  </si>
  <si>
    <t>06143107931012</t>
  </si>
  <si>
    <t>AGROSERVICIO Y FERRETERIA EL GANADERO, S. A. DE C. V.</t>
  </si>
  <si>
    <t>06142201041040</t>
  </si>
  <si>
    <t>AGUILAS PLATEADAS, S.A. DE C.V.</t>
  </si>
  <si>
    <t>06142702751013</t>
  </si>
  <si>
    <t>AIDA EUGENIA MENDEZ DE PEREIRA</t>
  </si>
  <si>
    <t>06142005820017</t>
  </si>
  <si>
    <t>AIN, S. A. DE C. V.</t>
  </si>
  <si>
    <t>06141710911015</t>
  </si>
  <si>
    <t>AIR PAK, S. A. DE C. V.</t>
  </si>
  <si>
    <t>06142704771410</t>
  </si>
  <si>
    <t>ALBERTO JOSE URBINA VELASCO</t>
  </si>
  <si>
    <t>06140104670024</t>
  </si>
  <si>
    <t>ALCATEL DE EL SALVADOR,S.A. DE C.V.</t>
  </si>
  <si>
    <t>06142810780010</t>
  </si>
  <si>
    <t>ALECAR, S. A. DE C. V.</t>
  </si>
  <si>
    <t>11232401590014</t>
  </si>
  <si>
    <t>ALEJANDRO DE PAZ CLAROS</t>
  </si>
  <si>
    <t>06142510981015</t>
  </si>
  <si>
    <t>ALEMAN SOTO Y ASOCIADOS, S. A. DE C. V.</t>
  </si>
  <si>
    <t>06141011931043</t>
  </si>
  <si>
    <t>ALERTA EMPRESA, S.A. DE C.V.</t>
  </si>
  <si>
    <t>05051801811010</t>
  </si>
  <si>
    <t>ALEX ANTONIO AVENDAÑO DELGADO</t>
  </si>
  <si>
    <t>08212501690018</t>
  </si>
  <si>
    <t>ALEX ARIAS VELASQUEZ</t>
  </si>
  <si>
    <t>03071104590019</t>
  </si>
  <si>
    <t>ALEX VICENTE MONGE VASQUEZ</t>
  </si>
  <si>
    <t>06142102081081</t>
  </si>
  <si>
    <t>ALFARO G.  S.A.  DE  C.V.</t>
  </si>
  <si>
    <t>14161711530014</t>
  </si>
  <si>
    <t>ALFREDO GUZMAN TURCIOS</t>
  </si>
  <si>
    <t>06142212770044</t>
  </si>
  <si>
    <t>ALGIER'S IMPRESORES, S.A. DE C.V.</t>
  </si>
  <si>
    <t>06141903991075</t>
  </si>
  <si>
    <t>ALIADOS AGROINDUSTRIALES DE EL SALVADOR, S.A. DE C.V.</t>
  </si>
  <si>
    <t>06141605061014</t>
  </si>
  <si>
    <t>ALIMENTOS CAMPEON, S.A. DE C.V.</t>
  </si>
  <si>
    <t>06141612931024</t>
  </si>
  <si>
    <t>ALIMENTOS CONGELADOS, S. A. DE C. V.</t>
  </si>
  <si>
    <t>06140409951048</t>
  </si>
  <si>
    <t>ALIMENTOS VARIOS, S. A. DE C. V.</t>
  </si>
  <si>
    <t>06142709991044</t>
  </si>
  <si>
    <t>ALISAL, S. A. DE C. V.</t>
  </si>
  <si>
    <t>06140210891046</t>
  </si>
  <si>
    <t>ALKEMY EL SALVADOR, S.A. DE C.V.</t>
  </si>
  <si>
    <t>06142606971045</t>
  </si>
  <si>
    <t>ALMACENADORA ESPECIALIZADA DE ALIMENTOS, S.A DE C.V.</t>
  </si>
  <si>
    <t>02100106710016</t>
  </si>
  <si>
    <t>ALMACENES BOU, S.A. DE C.V.</t>
  </si>
  <si>
    <t>12171611981010</t>
  </si>
  <si>
    <t>ALMACENES DURAN TURCIOS, S.A. DE C.V.</t>
  </si>
  <si>
    <t>06142404011023</t>
  </si>
  <si>
    <t>ALMACENES ESPECIALES, S. A. DE C. V.</t>
  </si>
  <si>
    <t>06141511911065</t>
  </si>
  <si>
    <t>ALMACENES RABELT, S. A. DE C. V.</t>
  </si>
  <si>
    <t>12170809041016</t>
  </si>
  <si>
    <t>ALMACENES SALGADO, S.A. DE C.V.</t>
  </si>
  <si>
    <t>06140406750028</t>
  </si>
  <si>
    <t>ALQUILERES E INVERSIONES, S. A. DE C. V.</t>
  </si>
  <si>
    <t>03152712881017</t>
  </si>
  <si>
    <t>ALQUILERES Y SERVICIOS DIVERSOS, S. A DE C. V.</t>
  </si>
  <si>
    <t>06140912021015</t>
  </si>
  <si>
    <t>ALTA DIRECCION, S.A. DE C.V.</t>
  </si>
  <si>
    <t>06142309870010</t>
  </si>
  <si>
    <t>ALUMICENTRO DE EL SALVADOR,S.A. DE C.V.</t>
  </si>
  <si>
    <t>06142902640010</t>
  </si>
  <si>
    <t>ALUMINIO DE EL SALVADOR, S.A.</t>
  </si>
  <si>
    <t>06141506780029</t>
  </si>
  <si>
    <t>ALUMINIOS INTERNACIONALES, S.A. DE C.V.</t>
  </si>
  <si>
    <t>06140609041062</t>
  </si>
  <si>
    <t>ALUMINIOS SALVADOREÑOS, S.A. DE C.V.</t>
  </si>
  <si>
    <t>06142107921010</t>
  </si>
  <si>
    <t>ALUS, S. A. DE C. V.</t>
  </si>
  <si>
    <t>93931907641013</t>
  </si>
  <si>
    <t>ALVARO JARAMILLO ESCALLON</t>
  </si>
  <si>
    <t>06142210081020</t>
  </si>
  <si>
    <t>AMAYA &amp; GUEVARA CONSULTORES, S.A. DE C.V.</t>
  </si>
  <si>
    <t>06140401260035</t>
  </si>
  <si>
    <t>AMELIA EUGENIA SANDOVAL TOBAR</t>
  </si>
  <si>
    <t>06141705051016</t>
  </si>
  <si>
    <t>AMERICA LOGISTICS GROUP, S.A. DE C.V.</t>
  </si>
  <si>
    <t>06142901921025</t>
  </si>
  <si>
    <t>AMERICA PUBLICIDAD, S. A. DE C. V.</t>
  </si>
  <si>
    <t>06142603081014</t>
  </si>
  <si>
    <t>AMERICAN APPAREL EL SALVADOR, S.A DE C.V.</t>
  </si>
  <si>
    <t>06141204051040</t>
  </si>
  <si>
    <t>AMERICAN IMPORTS, S.A. DE C.V.</t>
  </si>
  <si>
    <t>06141407041059</t>
  </si>
  <si>
    <t>AMERICAN RETAIL, S.A. DE C.V.</t>
  </si>
  <si>
    <t>06141101901020</t>
  </si>
  <si>
    <t>AMERICATEL EL SALVADOR,S.A DE C.V.</t>
  </si>
  <si>
    <t>03011908741024</t>
  </si>
  <si>
    <t>ANA ELIZABETH GUTIERREZ FLORES</t>
  </si>
  <si>
    <t>02103009630018</t>
  </si>
  <si>
    <t>ANA EUGENIA RIOS DE AVELAR</t>
  </si>
  <si>
    <t>07022508570014</t>
  </si>
  <si>
    <t>ANA GLADIS SANCHEZ</t>
  </si>
  <si>
    <t>01030807590012</t>
  </si>
  <si>
    <t>ANA LETICIA ZEPEDA DE HUEZO</t>
  </si>
  <si>
    <t>06141309850060</t>
  </si>
  <si>
    <t>ANALI, S. A. DE C. V.</t>
  </si>
  <si>
    <t>08021311520010</t>
  </si>
  <si>
    <t>ANCELMO MAURICIO AREVALO BONILLA</t>
  </si>
  <si>
    <t>94833009951016</t>
  </si>
  <si>
    <t>ANCLA, S.A. DE C.V.</t>
  </si>
  <si>
    <t>06010402530010</t>
  </si>
  <si>
    <t>ANDRES REMBERTO CASTELLON</t>
  </si>
  <si>
    <t>06140901971020</t>
  </si>
  <si>
    <t>ANESTESIOLOGIA EN EQUIPO, S.A DE C.V.</t>
  </si>
  <si>
    <t>03151607681049</t>
  </si>
  <si>
    <t>ANGEL ABAD SOLANO CHICAS</t>
  </si>
  <si>
    <t>04080611711016</t>
  </si>
  <si>
    <t>ANGEL ALBERTO MEJIA MELGAR</t>
  </si>
  <si>
    <t>ANGEL CUPERTINO FUENTES FLORES</t>
  </si>
  <si>
    <t>14063110671010</t>
  </si>
  <si>
    <t>ANGEL ISRAEL REYES GRANADOS</t>
  </si>
  <si>
    <t>06170111781014</t>
  </si>
  <si>
    <t>ANGEL NATANAEL REYES ORTEZ</t>
  </si>
  <si>
    <t>ANGELFU, S. A. DE C. V.</t>
  </si>
  <si>
    <t>06140803790018</t>
  </si>
  <si>
    <t>ANLE, S. A. DE C. V.</t>
  </si>
  <si>
    <t>03061106691010</t>
  </si>
  <si>
    <t>ANTONIO ANIBAL CANIZALEZ SHUNICO</t>
  </si>
  <si>
    <t>06141009871017</t>
  </si>
  <si>
    <t>APEX PUBLICIDAD,S.A. DE C.V.</t>
  </si>
  <si>
    <t>06141506991069</t>
  </si>
  <si>
    <t>AQUACORPORACION DE EL SALVADOR, S. A. DE C. V.</t>
  </si>
  <si>
    <t>06141907931115</t>
  </si>
  <si>
    <t>AQUAPURA, S. A. DE C. V.</t>
  </si>
  <si>
    <t>06142603840036</t>
  </si>
  <si>
    <t>ARANDA, S. A. DE C. V.</t>
  </si>
  <si>
    <t>06141912630013</t>
  </si>
  <si>
    <t>ARCO INGENIEROS, S.A. DE C.V.</t>
  </si>
  <si>
    <t>06140509860013</t>
  </si>
  <si>
    <t>ARIAN, S.A. DE C.V.</t>
  </si>
  <si>
    <t>06140111901021</t>
  </si>
  <si>
    <t>ARMIDA, S. A. DE C. V.</t>
  </si>
  <si>
    <t>12090307530019</t>
  </si>
  <si>
    <t>ARMINDA HERNANDEZ BATRES DE RAMIREZ</t>
  </si>
  <si>
    <t>12170208470022</t>
  </si>
  <si>
    <t>ARNOLDO VILLATORO SARAVIA</t>
  </si>
  <si>
    <t>06140305740017</t>
  </si>
  <si>
    <t>AROD, S.A. DE C.V.</t>
  </si>
  <si>
    <t>06142701981031</t>
  </si>
  <si>
    <t>ARQUIDEAS, S.A DE C.V.</t>
  </si>
  <si>
    <t>06140312911025</t>
  </si>
  <si>
    <t>ARRECONSA, S. A. DE C. V.</t>
  </si>
  <si>
    <t>06142211951070</t>
  </si>
  <si>
    <t>ARRENDAMIENTOS CENTROAMERICANOS, S.A. DE C.V.</t>
  </si>
  <si>
    <t>06142505650010</t>
  </si>
  <si>
    <t>ARRINSA LEASING, S.A. DE C.V.</t>
  </si>
  <si>
    <t>06141909021019</t>
  </si>
  <si>
    <t>ARROCERA JERUSALEN, S.A. DE C.V.</t>
  </si>
  <si>
    <t>01032606790019</t>
  </si>
  <si>
    <t>ARROCERA OMOA, S. A. DE C. V.</t>
  </si>
  <si>
    <t>06141801051027</t>
  </si>
  <si>
    <t>ARROCERA SAN PABLO, S.A. DE C.V.</t>
  </si>
  <si>
    <t>ARTE COMERCIAL, S.A. DE C.V.</t>
  </si>
  <si>
    <t>06140312041055</t>
  </si>
  <si>
    <t>ARTE METAL, S.A. DE C.V.</t>
  </si>
  <si>
    <t>06142905971027</t>
  </si>
  <si>
    <t>ARTEPAL, S. A. DE C. V.</t>
  </si>
  <si>
    <t>05112912870010</t>
  </si>
  <si>
    <t>ARYES, S. A. DE C. V.</t>
  </si>
  <si>
    <t>06141802091014</t>
  </si>
  <si>
    <t>ASA COLORS, S.A. DE C.V.</t>
  </si>
  <si>
    <t>06140811660013</t>
  </si>
  <si>
    <t>ASA POSTERS, S.A. DE C.V.</t>
  </si>
  <si>
    <t>06140101120025</t>
  </si>
  <si>
    <t>ASAMBLEA LEGISLATIVA</t>
  </si>
  <si>
    <t>06142707011042</t>
  </si>
  <si>
    <t>ASEAL DE EL SALVADOR , S.A. DE C.V.</t>
  </si>
  <si>
    <t>06141910071038</t>
  </si>
  <si>
    <t>ASEBURSA S.A., PUESTO DE BOLSA DE PRODUCTOS Y SERVICIOS</t>
  </si>
  <si>
    <t>06141112750012</t>
  </si>
  <si>
    <t>ASEGURADORA POPULAR,S.A.</t>
  </si>
  <si>
    <t>06140103740020</t>
  </si>
  <si>
    <t>ASEGURADORA SALVADOREÑA, SOCIEDAD ANONIMA EN LIQUIDACION</t>
  </si>
  <si>
    <t>ASFALCA, S.A. DE C.V.</t>
  </si>
  <si>
    <t>07150406800010</t>
  </si>
  <si>
    <t>ASOC COOP DE PROD AGROP SAN FCO SUCHITOTO DE R.L.</t>
  </si>
  <si>
    <t>06090406800018</t>
  </si>
  <si>
    <t>ASOC COOP DE PROD AGROP SAN LUIS TUTULTEPEQUE DE R.L.</t>
  </si>
  <si>
    <t>03062805800029</t>
  </si>
  <si>
    <t>ASOC COOP DE PRODUCCION AGROPECUARIA ATAISI DE R.L.</t>
  </si>
  <si>
    <t>05022105051010</t>
  </si>
  <si>
    <t>ASOC. AGROP. SECTOR CINCO ZAPOTITAN DE R.L.</t>
  </si>
  <si>
    <t>06140302550047</t>
  </si>
  <si>
    <t>ASOC. CENTRO CULTURAL SALVADOREÑO AMERICANO</t>
  </si>
  <si>
    <t>02102012710020</t>
  </si>
  <si>
    <t>ASOC. COOP DE AHORRO Y CREDITO SIHUATEHUACAN DE R. L.</t>
  </si>
  <si>
    <t>03150406800049</t>
  </si>
  <si>
    <t>ASOC. COOP. DE  PRODUCC.  AGROPECUARIA  TONALA R.L.</t>
  </si>
  <si>
    <t>03062508800011</t>
  </si>
  <si>
    <t>ASOC. COOP. DE PROD. AGROP. EL SUNZA DE R.L.</t>
  </si>
  <si>
    <t>13151006800012</t>
  </si>
  <si>
    <t>ASOC. COOP. DE PROD. AGROP. SAN CARLOS DOS DE R.L.</t>
  </si>
  <si>
    <t>11080906800024</t>
  </si>
  <si>
    <t>ASOC. COOP. DE PROD. AGROPECUARIA "EL TERCIO" DE R.L.</t>
  </si>
  <si>
    <t>03020206800016</t>
  </si>
  <si>
    <t>ASOC. COOP. DE PRODUC. AGROP. COPAPAYO DE R.L.</t>
  </si>
  <si>
    <t>02040603800018</t>
  </si>
  <si>
    <t>ASOC. COOP. DE PRODUC. AGROP. DE LA PRESA DE R.L.</t>
  </si>
  <si>
    <t>05011206800019</t>
  </si>
  <si>
    <t>ASOC. COOP. DE PRODUC. AGROPECUARIA EL ESPINO DE R.L.</t>
  </si>
  <si>
    <t>03150406800013</t>
  </si>
  <si>
    <t>ASOC. COOP. DE PRODUCCION AGROP. BARRA CIEGA DE R.L.</t>
  </si>
  <si>
    <t>02030406800022</t>
  </si>
  <si>
    <t>ASOC. COOP. DE PRODUCCION AGROP. LA MAGDALENA DE R.L.</t>
  </si>
  <si>
    <t>03120306800015</t>
  </si>
  <si>
    <t>ASOC. COOP. DE PRODUCCION AGROP. LOS LAGARTOS DE  R. L.</t>
  </si>
  <si>
    <t>02100406800011</t>
  </si>
  <si>
    <t>ASOC. COOP. DE PRODUCCION AGROPEC. SANTA ADELA DE R. L.</t>
  </si>
  <si>
    <t>06020606800014</t>
  </si>
  <si>
    <t>ASOC. COOP.DE LA REF.AGRARIA " SAMARIA LAS MERCEDES " DE R.L.</t>
  </si>
  <si>
    <t>ASOC. COOPERATIVA DE AHORRO Y CREDITO VICENTINA DE R.L.</t>
  </si>
  <si>
    <t>02012012901017</t>
  </si>
  <si>
    <t>ASOC. DE FOMENTO  INTEGRAL COMUNITARIA DE EL  SALVADOR</t>
  </si>
  <si>
    <t>06140209941021</t>
  </si>
  <si>
    <t>ASOC. DE TRAB.DE AVICOLA SALV., S.A. DE C.V. Y FILIALES</t>
  </si>
  <si>
    <t>06141009901030</t>
  </si>
  <si>
    <t>ASOC. PARA EL DESARROLLO INTEGRAL COMUNITARIO</t>
  </si>
  <si>
    <t>12172908011024</t>
  </si>
  <si>
    <t>ASOC.COOP.DE AHORRO,CREDITO. SERV.TECNICOS DE OTE. DE R. L.</t>
  </si>
  <si>
    <t>11080306800013</t>
  </si>
  <si>
    <t>ASOC.COOP.DE PRODUC.AGROPECUARIA HACIENDA LA CARRERA DE R.L.</t>
  </si>
  <si>
    <t>05151311921017</t>
  </si>
  <si>
    <t>ASOC.DE REGANTES DEL DIST.DE RIEGO Y AVENAMIEN #1 ZAPOTITAN</t>
  </si>
  <si>
    <t>11232804991018</t>
  </si>
  <si>
    <t>ASOC.SALV.DE PRODUC.AGROP.DE USULUTAN</t>
  </si>
  <si>
    <t>ASOCIACION AGAPE DE EL SALVADOR</t>
  </si>
  <si>
    <t>06142706500039</t>
  </si>
  <si>
    <t>ASOCIACION AZUCARERA DE EL SALVADOR</t>
  </si>
  <si>
    <t>06020506800016</t>
  </si>
  <si>
    <t>ASOCIACION COOPERATIVA DE PRODUCCION AGROPECUARIA EL ANGEL DE R.L.</t>
  </si>
  <si>
    <t>12171804011034</t>
  </si>
  <si>
    <t>ASOCIACION DE ARTESANOS HOJALATEROS POSTCOSECHA DE ORIENTE DE R.L.</t>
  </si>
  <si>
    <t>ASOCIACION DE TRABAJADORES DE BON APPETIT, S. A. DE C. V.</t>
  </si>
  <si>
    <t>ASOCIACION DEMOGRAFICA SALVADOREÑA</t>
  </si>
  <si>
    <t>06141301690018</t>
  </si>
  <si>
    <t>ASOCIACION ESCOLAR ALEMANA</t>
  </si>
  <si>
    <t>06141409640014</t>
  </si>
  <si>
    <t>ASOCIACION ESCUELA AMERICANA</t>
  </si>
  <si>
    <t>06141610690013</t>
  </si>
  <si>
    <t>ASOCIACION FE Y ALEGRIA</t>
  </si>
  <si>
    <t>05113004570014</t>
  </si>
  <si>
    <t>ASOCIACION INSTITUCION SALESIANA</t>
  </si>
  <si>
    <t>06142810700037</t>
  </si>
  <si>
    <t>ASOCIACION LICEO FRANCES</t>
  </si>
  <si>
    <t>06140410670020</t>
  </si>
  <si>
    <t>ASOCIACION NACIONAL DE LA EMPRESA PRIVADA</t>
  </si>
  <si>
    <t>06141702031073</t>
  </si>
  <si>
    <t>ASOCIACION PANAMERICANA DE MERCADEO SOCIAL,</t>
  </si>
  <si>
    <t>06142307770023</t>
  </si>
  <si>
    <t>ASOCIACION PROMOTORA DE CENTROS EDUCATIVOS</t>
  </si>
  <si>
    <t>06140611580022</t>
  </si>
  <si>
    <t>ASOCIACION SALVADOREÑA DE INDUSTRIALES</t>
  </si>
  <si>
    <t>06142405850104</t>
  </si>
  <si>
    <t>ASOCIACION SALVADOREÑA PRO SALUD RURAL</t>
  </si>
  <si>
    <t>06141906860028</t>
  </si>
  <si>
    <t>ASOCIACION SALVADOREÑA PROMOTORA DE LA SALUD</t>
  </si>
  <si>
    <t>06140506001046</t>
  </si>
  <si>
    <t>ATENEO REAL EUROPEO, S.A. DE C.V.</t>
  </si>
  <si>
    <t>06142907991017</t>
  </si>
  <si>
    <t>ATENTO EL SALVADOR, S.A. DE C.V.</t>
  </si>
  <si>
    <t>12172005570044</t>
  </si>
  <si>
    <t>ATILIO ALVAREZ GUTIERREZ</t>
  </si>
  <si>
    <t>06142410971020</t>
  </si>
  <si>
    <t>AUDIO VIDEO PROFESIONAL, S. A. DE C. V.</t>
  </si>
  <si>
    <t>06141208061016</t>
  </si>
  <si>
    <t>AUDITORES Y CONSULTORES DE NEGOCIOS, S.A. DE C.V.</t>
  </si>
  <si>
    <t>08101001590011</t>
  </si>
  <si>
    <t>AUGUSTO CESAR ECHEGOYEN MARTINEZ</t>
  </si>
  <si>
    <t>12171909001018</t>
  </si>
  <si>
    <t>AUTO MOTO,SOCIEDAD ANONIMA DE CAPITAL VARIABLE</t>
  </si>
  <si>
    <t>06142805790020</t>
  </si>
  <si>
    <t>AUTOCONSA, S.A. DE C.V.</t>
  </si>
  <si>
    <t>06142007011033</t>
  </si>
  <si>
    <t>AUTOHAUS, S.A. DE C.V.</t>
  </si>
  <si>
    <t>06142803931012</t>
  </si>
  <si>
    <t>AUTOMATIZACION Y CONT INDUST DE EL SALVADOR, S. A. DE C. V.</t>
  </si>
  <si>
    <t>06140109710048</t>
  </si>
  <si>
    <t>AUTOMOVIL CLUB DE EL SALVADOR</t>
  </si>
  <si>
    <t>06141810011054</t>
  </si>
  <si>
    <t>AUTORIDAD DE AVIACION CIVIL</t>
  </si>
  <si>
    <t>06143010021070</t>
  </si>
  <si>
    <t>AUTORIDAD MARITIMA PORTUARIA</t>
  </si>
  <si>
    <t>06140510820027</t>
  </si>
  <si>
    <t>AVANCE INGENIEROS, S.A. DE C.V.</t>
  </si>
  <si>
    <t>06140811061016</t>
  </si>
  <si>
    <t>AVERY DENNISON RETAIL INFORMATION SERVICES EL SALVADOR, LTDA. DE C.V.</t>
  </si>
  <si>
    <t>06140612041022</t>
  </si>
  <si>
    <t>AVICAR, S.A. DE C.V.</t>
  </si>
  <si>
    <t>02071307001014</t>
  </si>
  <si>
    <t>AVICOLA SALAZAR,  S.A. DE C.V.</t>
  </si>
  <si>
    <t>06141911031013</t>
  </si>
  <si>
    <t>AVICULTORES Y PORCINOCULTORES, S.A. DE C.V.</t>
  </si>
  <si>
    <t>06140406961018</t>
  </si>
  <si>
    <t>AVILES GARCIA, S. A. DE C. V.</t>
  </si>
  <si>
    <t>06140405901020</t>
  </si>
  <si>
    <t>AVIMAC, S.A DE C.V.</t>
  </si>
  <si>
    <t>06142010850016</t>
  </si>
  <si>
    <t>AVIPRO, S.A. DE C.V.</t>
  </si>
  <si>
    <t>06141710021052</t>
  </si>
  <si>
    <t>AYALA QUINTANILLA, S.A. DE C.V.</t>
  </si>
  <si>
    <t>06142711780018</t>
  </si>
  <si>
    <t>AYRE, S.A. DE C.V.</t>
  </si>
  <si>
    <t>06140111011018</t>
  </si>
  <si>
    <t>B &amp; D SERVICIOS TECNICOS S.A. DE C.V.</t>
  </si>
  <si>
    <t>05112608921010</t>
  </si>
  <si>
    <t>B Y B, CARNAVAL, S.A. DE C.V.</t>
  </si>
  <si>
    <t>06141311921015</t>
  </si>
  <si>
    <t>B.D.M. INVERSIONES, S. A. DE C. V.</t>
  </si>
  <si>
    <t>06141909021108</t>
  </si>
  <si>
    <t>B.G.A. INVERSIONES , S. A. DE C. V.</t>
  </si>
  <si>
    <t>06141005051015</t>
  </si>
  <si>
    <t>BAC LEASING, S.A. DE C.V.</t>
  </si>
  <si>
    <t>06142608991035</t>
  </si>
  <si>
    <t>BAKERY INTERNATIONAL, S. A. DE C.V.</t>
  </si>
  <si>
    <t>06140107740062</t>
  </si>
  <si>
    <t>BANCO CENTRAL DE RESERVA DE EL SALVADOR</t>
  </si>
  <si>
    <t>06142511931054</t>
  </si>
  <si>
    <t>BARRHER DISTRIBUIDORA, S. A. DE C. V.</t>
  </si>
  <si>
    <t>06140312750021</t>
  </si>
  <si>
    <t>BASF DE EL SALVADOR, S.A. DE C.V.</t>
  </si>
  <si>
    <t>12172809011012</t>
  </si>
  <si>
    <t>BAZAR LISSETH, S.A. DE C.V.</t>
  </si>
  <si>
    <t>BCO IZALQUEÑO DE LOS TRAB. SOC. COOP. DE R.L. DE C.V.</t>
  </si>
  <si>
    <t>06142410740019</t>
  </si>
  <si>
    <t>BDF EL SALVADOR, S.A. DE C.V.</t>
  </si>
  <si>
    <t>06140707051068</t>
  </si>
  <si>
    <t>BEARCOM, S.A. DE C.V.</t>
  </si>
  <si>
    <t>06140401061051</t>
  </si>
  <si>
    <t>BEKAMODA, S.A. DE C.V.</t>
  </si>
  <si>
    <t>05102307721010</t>
  </si>
  <si>
    <t>BELLA ISABEL CRUZ DE ORELLANA</t>
  </si>
  <si>
    <t>06142103001073</t>
  </si>
  <si>
    <t>BELLMART, S. A. DE C. V.</t>
  </si>
  <si>
    <t>06142412770015</t>
  </si>
  <si>
    <t>BEMART DE CENTRO AMERICA, S.A. DE C.V.</t>
  </si>
  <si>
    <t>06142906870010</t>
  </si>
  <si>
    <t>BENEDETTI ZELAYA, S.A. DE C.V.</t>
  </si>
  <si>
    <t>06142407971028</t>
  </si>
  <si>
    <t>BENEFICIADORES Y EXPORTADORES DE CAFE, S. A. DE C. V.</t>
  </si>
  <si>
    <t>06140712071034</t>
  </si>
  <si>
    <t>BENSON COMMUNICATIONS. S.A. DE C.V.</t>
  </si>
  <si>
    <t>06140409860040</t>
  </si>
  <si>
    <t>BETAFARMA, S. A. DE C. V.</t>
  </si>
  <si>
    <t>01062006630017</t>
  </si>
  <si>
    <t>BILLY JOBANY CHACON REPREZA</t>
  </si>
  <si>
    <t>06141506051015</t>
  </si>
  <si>
    <t>BIOCAM, TECNOLOGIA, S.A. DE C.V.</t>
  </si>
  <si>
    <t>06142609921022</t>
  </si>
  <si>
    <t>BIO-CIENTIFICA, S.A. DE C.V.</t>
  </si>
  <si>
    <t>06142010971048</t>
  </si>
  <si>
    <t>BIOMEDICA LEMUS, S.A. DE C.V.</t>
  </si>
  <si>
    <t>06140611031040</t>
  </si>
  <si>
    <t>BISTROS, S. A. DE C.V.</t>
  </si>
  <si>
    <t>06142207031012</t>
  </si>
  <si>
    <t>BJ SERVICES Y CIA. S. EN C. DE C.V.</t>
  </si>
  <si>
    <t>10102308741023</t>
  </si>
  <si>
    <t>BLANCA ESTELA RENDEROS ESTUPINIAN</t>
  </si>
  <si>
    <t>06142510530126</t>
  </si>
  <si>
    <t>BLANCA ESTELA RIVAS</t>
  </si>
  <si>
    <t>06141806081048</t>
  </si>
  <si>
    <t>BLUE JAY DE EL SALVADOR, S.A. DE C.V</t>
  </si>
  <si>
    <t>06140605031038</t>
  </si>
  <si>
    <t>BODEGAS GOURMET, S.A. DE C.V.</t>
  </si>
  <si>
    <t>05150701091019</t>
  </si>
  <si>
    <t>BODET-HORST,S.A. DE CV.</t>
  </si>
  <si>
    <t>06140109750022</t>
  </si>
  <si>
    <t>BOLCA, S. A. DE C. V.</t>
  </si>
  <si>
    <t>06142809891012</t>
  </si>
  <si>
    <t>BOLSAS DESECHABLES Y PLASTICOS, S. A. DE C. V.</t>
  </si>
  <si>
    <t>14080305941014</t>
  </si>
  <si>
    <t>BONILLA HERNANDEZ, S. A. DE C. V.</t>
  </si>
  <si>
    <t>06140702051027</t>
  </si>
  <si>
    <t>BOX MARKETING, S.A. DE C.V.</t>
  </si>
  <si>
    <t>06140208071015</t>
  </si>
  <si>
    <t>BRIGHTCOMMS EL SALVADOR, S.A. DE C.V.</t>
  </si>
  <si>
    <t>06142003740018</t>
  </si>
  <si>
    <t>BRILLAT, S.A. DE C.V.</t>
  </si>
  <si>
    <t>06141212901010</t>
  </si>
  <si>
    <t>BROOKLYN  MANUFACTURING LIMITADA DE C. V.</t>
  </si>
  <si>
    <t>06140305001030</t>
  </si>
  <si>
    <t>BROTHERS &amp; COMPANY, S.A. DE C.V.</t>
  </si>
  <si>
    <t>06141305941039</t>
  </si>
  <si>
    <t>BUSINESS CENTER, S. A. DE C. V.</t>
  </si>
  <si>
    <t>06142802021039</t>
  </si>
  <si>
    <t>C- RENTA, S. A. DE C. V.</t>
  </si>
  <si>
    <t>06142209051029</t>
  </si>
  <si>
    <t>C S CENTRAL AMERICA, S.A. DE C.V.</t>
  </si>
  <si>
    <t>06141603921024</t>
  </si>
  <si>
    <t>C Y R CONSULTORES, S. A. DE C. V.</t>
  </si>
  <si>
    <t>06141503001068</t>
  </si>
  <si>
    <t>C.F.RICH REPRESENTACIONES, S.A. DE C.V.</t>
  </si>
  <si>
    <t>06141801941120</t>
  </si>
  <si>
    <t>C.I.D.E.P.</t>
  </si>
  <si>
    <t>06142408981086</t>
  </si>
  <si>
    <t>CABLE VISION POR SATELITE, S.A. DE C.V.</t>
  </si>
  <si>
    <t>06142504710011</t>
  </si>
  <si>
    <t>CACTIUSA DE R. L.</t>
  </si>
  <si>
    <t>06140707061020</t>
  </si>
  <si>
    <t>CADELGA (EL SALVADOR), S.A. DE C.V.</t>
  </si>
  <si>
    <t>06140805720019</t>
  </si>
  <si>
    <t>CADENA CINEMATOGRAFICA SALVADOREÑA,S.A.</t>
  </si>
  <si>
    <t>02031709430027</t>
  </si>
  <si>
    <t>CAJA DE CRED. DE CHALCHUAPA SOC. COOP. DE R.L. DE C.V.</t>
  </si>
  <si>
    <t>11091909421010</t>
  </si>
  <si>
    <t>CAJA DE CRED. JUCUAPA SALOMON R. ZELAYA, SOC. COOP.DE R. L. DE C. V.</t>
  </si>
  <si>
    <t>03011812770012</t>
  </si>
  <si>
    <t>CAJA DE CREDITO DE ACAJUTLA, SOC. COOP. DE R.L. DE C.V.</t>
  </si>
  <si>
    <t>01030611780011</t>
  </si>
  <si>
    <t>CAJA DE CREDITO DE ATIQUIZAYA</t>
  </si>
  <si>
    <t>12021711661010</t>
  </si>
  <si>
    <t>CAJA DE CREDITO DE CIUDAD BARRIOS, SOC. COOP. DE R. L. DE C. V.</t>
  </si>
  <si>
    <t>14081909431010</t>
  </si>
  <si>
    <t>CAJA DE CREDITO DE LA UNION SOCIEDAD COOPERATIVA DE R. L. DE C. V.</t>
  </si>
  <si>
    <t>11152003431017</t>
  </si>
  <si>
    <t>CAJA DE CREDITO DE SAN AGUSTIN, SOCIEDAD COOPERATIVA DE R. L. DE C.V.</t>
  </si>
  <si>
    <t>04251704431012</t>
  </si>
  <si>
    <t>CAJA DE CREDITO DE SAN IGNACIO, SOCIEDAD COOP. DE R.L.</t>
  </si>
  <si>
    <t>02102801760012</t>
  </si>
  <si>
    <t>CAJA DE CREDITO DE SANTA ANA, SOC. COOP. DE R.I.DE C.V.</t>
  </si>
  <si>
    <t>06172402790017</t>
  </si>
  <si>
    <t>CAJA DE CREDITO DE SOYAPANGO, DE R. L.  DE  C.V.</t>
  </si>
  <si>
    <t>06141904850019</t>
  </si>
  <si>
    <t>CALBERT INTERNATIONAL S.A. DE C.V.</t>
  </si>
  <si>
    <t>06142507891013</t>
  </si>
  <si>
    <t>CALCULADORAS Y TECLADOS, S.A. DE C.V.</t>
  </si>
  <si>
    <t>06141409051019</t>
  </si>
  <si>
    <t>CALICHE 'S, S.A DE C.V.,</t>
  </si>
  <si>
    <t>14081511540023</t>
  </si>
  <si>
    <t>CALISTRO BENITEZ</t>
  </si>
  <si>
    <t>06140107740050</t>
  </si>
  <si>
    <t>CAMARA DE COMERCIO E INDUSTRIA DE EL SALVADOR</t>
  </si>
  <si>
    <t>94502304210012</t>
  </si>
  <si>
    <t>CAMILO RICARDO ROMERO GUZMAN</t>
  </si>
  <si>
    <t>06142503941083</t>
  </si>
  <si>
    <t>CANTERAS DE EL SALVADOR, S. A. DE C. V.</t>
  </si>
  <si>
    <t>06140708951020</t>
  </si>
  <si>
    <t>CARBAZEL, S.A. DE C.V.</t>
  </si>
  <si>
    <t>06141701610014</t>
  </si>
  <si>
    <t>CARDENAL Y COMPAÑIA S. EN C.</t>
  </si>
  <si>
    <t>06141203981028</t>
  </si>
  <si>
    <t>CARGA URGENTE DE EL SALVADOR, S.A DE C.V.</t>
  </si>
  <si>
    <t>07152503690018</t>
  </si>
  <si>
    <t>CARLOS ALBERTO ABARCA SIBRIAN</t>
  </si>
  <si>
    <t>93931912721017</t>
  </si>
  <si>
    <t>CARLOS ALBERTO JIMENEZ HOYOS</t>
  </si>
  <si>
    <t>14162512701011</t>
  </si>
  <si>
    <t>CARLOS ALBERTO LAZO CHAVEZ</t>
  </si>
  <si>
    <t>02102211670010</t>
  </si>
  <si>
    <t>CARLOS ALEJANDRO VALLECILLOS MARTINEZ</t>
  </si>
  <si>
    <t>06141306640030</t>
  </si>
  <si>
    <t>CARLOS ANTONIO FRANCONI MELENDEZ</t>
  </si>
  <si>
    <t>06142912660028</t>
  </si>
  <si>
    <t>CARLOS ANTONIO HERRERA REBOLLO</t>
  </si>
  <si>
    <t>06122704671024</t>
  </si>
  <si>
    <t>CARLOS ARMANDO CHANTA HERNANDEZ</t>
  </si>
  <si>
    <t>03012712741030</t>
  </si>
  <si>
    <t>CARLOS ERNESTO GARCIA HENRIQUEZ</t>
  </si>
  <si>
    <t>14160909690018</t>
  </si>
  <si>
    <t>CARLOS HORACIO JIMENEZ DURAN</t>
  </si>
  <si>
    <t>02101101580038</t>
  </si>
  <si>
    <t>CARLOS ISACIO NAVAS</t>
  </si>
  <si>
    <t>12052302370012</t>
  </si>
  <si>
    <t>CARLOS JOSE GUERRERO ZELAYA</t>
  </si>
  <si>
    <t>06140711590074</t>
  </si>
  <si>
    <t>CARLOS ORLANDO ROMERO CALLES</t>
  </si>
  <si>
    <t>01080209821017</t>
  </si>
  <si>
    <t>CARLOS RODOLFO MORALES MORALES</t>
  </si>
  <si>
    <t>10102809821019</t>
  </si>
  <si>
    <t>CARLOS VALENTIN HERRERA GARCIA</t>
  </si>
  <si>
    <t>06142101911013</t>
  </si>
  <si>
    <t>CARMENCI, S. A. DE C. V.</t>
  </si>
  <si>
    <t>06143105901027</t>
  </si>
  <si>
    <t>CARSSI, S. A. DE C. V.</t>
  </si>
  <si>
    <t>06142908061072</t>
  </si>
  <si>
    <t>CARVAJAL EDUCACION, SOCIEDAD ANONIMA DE CAPITAL VARIABLE</t>
  </si>
  <si>
    <t>06140104051039</t>
  </si>
  <si>
    <t>CASA ALVARENGA, S.A. DE C.V.</t>
  </si>
  <si>
    <t>06143107670019</t>
  </si>
  <si>
    <t>CASA AMA, S.A. DE C.V.</t>
  </si>
  <si>
    <t>06141007001031</t>
  </si>
  <si>
    <t>CASA ANTIGUA, S.A. DE C.V.</t>
  </si>
  <si>
    <t>CASA BAZZINI, S. A. DE C. V.</t>
  </si>
  <si>
    <t>06142108901013</t>
  </si>
  <si>
    <t>CASA OTAEGUI, S.A. DE C.V.</t>
  </si>
  <si>
    <t>94832006061013</t>
  </si>
  <si>
    <t>CASA POR CASA, S. A. SUCURSAL EL SALVADOR</t>
  </si>
  <si>
    <t>06140107690022</t>
  </si>
  <si>
    <t>CASA RIVAS, S.A. DE C.V.</t>
  </si>
  <si>
    <t>06142002081017</t>
  </si>
  <si>
    <t>CASA SAN ANTONIO, S.A DE C.V.</t>
  </si>
  <si>
    <t>CASELA, S. A. DE C. V.</t>
  </si>
  <si>
    <t>09071203460012</t>
  </si>
  <si>
    <t>CASIMIRO ISMAEL CASTELLANOS LOPEZ</t>
  </si>
  <si>
    <t>06142708921050</t>
  </si>
  <si>
    <t>CASTELEC, S. A. DE C. V.</t>
  </si>
  <si>
    <t>06142610770020</t>
  </si>
  <si>
    <t>CASTELLA SAGARRA, S.A. DE C.V.</t>
  </si>
  <si>
    <t>14081302640010</t>
  </si>
  <si>
    <t>CATALINA MEDRANO DE RAMOS</t>
  </si>
  <si>
    <t>13063004410010</t>
  </si>
  <si>
    <t>CATALINO HUMBERTO CRUZ</t>
  </si>
  <si>
    <t>94501307610014</t>
  </si>
  <si>
    <t>CATHOLIC RELIEF SERVICES USCC BISHOPS</t>
  </si>
  <si>
    <t>06142306870022</t>
  </si>
  <si>
    <t>CAUSAL, S. A. DE C. V.</t>
  </si>
  <si>
    <t>06141411860010</t>
  </si>
  <si>
    <t>CAYRO, S. A. DE C. V.</t>
  </si>
  <si>
    <t>06140507011010</t>
  </si>
  <si>
    <t>CCC,S.A  DE  C.V.</t>
  </si>
  <si>
    <t>11150801560014</t>
  </si>
  <si>
    <t>CEBERIN AYALA DE PAZ</t>
  </si>
  <si>
    <t>06140409621030</t>
  </si>
  <si>
    <t>CECILIA AIDA CALDERON DE ARGUETA</t>
  </si>
  <si>
    <t>09070708711021</t>
  </si>
  <si>
    <t>CECILIA DELMY CASTELLANOS CONTRERAS</t>
  </si>
  <si>
    <t>09082211360010</t>
  </si>
  <si>
    <t>CECILIA REYES DE ORELLANA</t>
  </si>
  <si>
    <t>06140902901025</t>
  </si>
  <si>
    <t>CEK DE CENTROAMERICA ( EL SALVADOR), S. A.</t>
  </si>
  <si>
    <t>03151102600011</t>
  </si>
  <si>
    <t>CELIA BEATRIZ PINEDA DE PEREIRA</t>
  </si>
  <si>
    <t>06140204091054</t>
  </si>
  <si>
    <t>CEMCOL COMERCIAL, S.A. DE C.V.</t>
  </si>
  <si>
    <t>06141101941030</t>
  </si>
  <si>
    <t>CENTRAL DE DEPOSITO DE VALORES, S. A. DE C. V.</t>
  </si>
  <si>
    <t>06141511770020</t>
  </si>
  <si>
    <t>CENTRAL DE RODAMIENTOS, S. A. DE C. V.</t>
  </si>
  <si>
    <t>06141806991010</t>
  </si>
  <si>
    <t>CENTRAL HIDRAULICA, S.A. DE C.V.</t>
  </si>
  <si>
    <t>06141902840011</t>
  </si>
  <si>
    <t>CENTRO COMERCIAL FERRETERO,S.A  DE  C.V.</t>
  </si>
  <si>
    <t>06141401800028</t>
  </si>
  <si>
    <t>CENTRO DE APOYO DE LACTANCIA MATERNA</t>
  </si>
  <si>
    <t>06142401031015</t>
  </si>
  <si>
    <t>CENTRO DE LLANTAS LA CENTROAMERICANA, S.A. DE C.V.</t>
  </si>
  <si>
    <t>06141801061022</t>
  </si>
  <si>
    <t>CENTRO DE NEGOCIOS DE EL SALVADOR, S.A. DE C.V.</t>
  </si>
  <si>
    <t>06140305931029</t>
  </si>
  <si>
    <t>CENTRO DE SERVICIO DOÑO, S. A. DE C. V.</t>
  </si>
  <si>
    <t>CENTRO FARMACEUTICO DE LA FUERZA ARMADA</t>
  </si>
  <si>
    <t>06142805760039</t>
  </si>
  <si>
    <t>CENTRO INDUSTRIAL HERMACO, S.A. DE C.V.</t>
  </si>
  <si>
    <t>06140907911037</t>
  </si>
  <si>
    <t>CENTRO INDUSTRIAL MANUFACTURERO EL ROBLE, S.A.</t>
  </si>
  <si>
    <t>06142402071010</t>
  </si>
  <si>
    <t>CENTRO INTERNACIONAL DE FERIAS Y CONVENCIONES DE EL SALVADOR</t>
  </si>
  <si>
    <t>06140512941026</t>
  </si>
  <si>
    <t>CENTRO NACIONAL DE REGISTROS</t>
  </si>
  <si>
    <t>CENTRO PEDIATRICO DE EL SALVADOR,S.A. DE C.V.</t>
  </si>
  <si>
    <t>06140603981039</t>
  </si>
  <si>
    <t>CENTROAMERICA PORTER NOVELLI, S. A. DE C. V.</t>
  </si>
  <si>
    <t>06142108011034</t>
  </si>
  <si>
    <t>CENTROAMERICANA DE PROYECTOS E INVERSIONES, S.A. DE C.V.</t>
  </si>
  <si>
    <t>06143108881027</t>
  </si>
  <si>
    <t>CERAMICA DEL PACIFICO, S. A. DE C. V.</t>
  </si>
  <si>
    <t>06141702991026</t>
  </si>
  <si>
    <t>CHALVER DE EL SALVADOR, S. A. DE C. V.</t>
  </si>
  <si>
    <t>06142709991060</t>
  </si>
  <si>
    <t>CHAVEZ  DIAZ , S.A. DE C.V.</t>
  </si>
  <si>
    <t>06140912961026</t>
  </si>
  <si>
    <t>CHEM SOL EL SALVADOR, S.A. DE C.V.</t>
  </si>
  <si>
    <t>94502908941016</t>
  </si>
  <si>
    <t>CHEMONICS INTERNATIONAL,INC.</t>
  </si>
  <si>
    <t>06141710981030</t>
  </si>
  <si>
    <t>CHEMPOLYMERS, S.A. DE C.V.</t>
  </si>
  <si>
    <t>06142905921020</t>
  </si>
  <si>
    <t>CHI-FUNG, S. A. DE C. V.</t>
  </si>
  <si>
    <t>06142810991012</t>
  </si>
  <si>
    <t>CHIQUITA LOGISTIC SERVICES EL SALVADOR LTDA.</t>
  </si>
  <si>
    <t>06141006820014</t>
  </si>
  <si>
    <t>CIA. QUIMICA INDUSTRIAL, S.A. DE C.V.</t>
  </si>
  <si>
    <t>06140303041077</t>
  </si>
  <si>
    <t>CIENCIA Y TECNOLOGIA EN SISTEMAS ALIMENTARIOS DE EL SALVADOR, S.A.</t>
  </si>
  <si>
    <t>06142501630016</t>
  </si>
  <si>
    <t>CIRCUITO Y.S.R., SOCIEDAD ANONIMA DE CAPITAL VARIABLE</t>
  </si>
  <si>
    <t>06141512200015</t>
  </si>
  <si>
    <t>CIRCULO MILITAR</t>
  </si>
  <si>
    <t>09031607410018</t>
  </si>
  <si>
    <t>CIRO ISMAEL GONZALEZ RODRIGUEZ</t>
  </si>
  <si>
    <t>06142507061029</t>
  </si>
  <si>
    <t>CISCO SYSTEMS EL SALVADOR, LTDA. DE C.V.</t>
  </si>
  <si>
    <t>05033010081010</t>
  </si>
  <si>
    <t>CISNE LOGISTIC EXPRESS, S.A. DE C.V.</t>
  </si>
  <si>
    <t>06140711021017</t>
  </si>
  <si>
    <t>CIVING, S. A. DE C. V.</t>
  </si>
  <si>
    <t>02101904821088</t>
  </si>
  <si>
    <t>CLARA CONCEPCION CABALLERO DE HERNANDEZ</t>
  </si>
  <si>
    <t>06142605790012</t>
  </si>
  <si>
    <t>CLAUDYCAR, S.A. DE C.V.</t>
  </si>
  <si>
    <t>14081006611012</t>
  </si>
  <si>
    <t>CLELIA ISOLINA ARIAS</t>
  </si>
  <si>
    <t>08022301510018</t>
  </si>
  <si>
    <t>CLEMENTE RIVAS AMAYA</t>
  </si>
  <si>
    <t>06141208041015</t>
  </si>
  <si>
    <t>CLI, S.A. DE C.V.</t>
  </si>
  <si>
    <t>06140505041109</t>
  </si>
  <si>
    <t>CLIMAVA, S.A. DE C.V.</t>
  </si>
  <si>
    <t>06141012921033</t>
  </si>
  <si>
    <t>CLINICA DE RAYOS X BRITO_MEJIA PEÑA, S. A. DE C. V.</t>
  </si>
  <si>
    <t>CLINICAS CANDRAY, S.A. DE C.V.</t>
  </si>
  <si>
    <t>06140601690013</t>
  </si>
  <si>
    <t>CLUB CAMPESTRE CUSCATLAN</t>
  </si>
  <si>
    <t>06140105540010</t>
  </si>
  <si>
    <t>CLUB SALVADOREÑO</t>
  </si>
  <si>
    <t>05110605770013</t>
  </si>
  <si>
    <t>CO INDUSTRIAS GIGANTE, S.A. DE C.V.</t>
  </si>
  <si>
    <t>06141003780029</t>
  </si>
  <si>
    <t>CO-ASPAE DE R.L.</t>
  </si>
  <si>
    <t>06143107071048</t>
  </si>
  <si>
    <t>COBRANZA Y CONSULTORIA PROFESIONAL, S.A. DE C.V.</t>
  </si>
  <si>
    <t>06143003061040</t>
  </si>
  <si>
    <t>COCINA FACIL, S.A. DE C.V.</t>
  </si>
  <si>
    <t>06142008971030</t>
  </si>
  <si>
    <t>CODINTER, S. A. DE C. V.</t>
  </si>
  <si>
    <t>06140705081024</t>
  </si>
  <si>
    <t>COFIÑO STAHL, S.A. DE C.V.</t>
  </si>
  <si>
    <t>06141005071016</t>
  </si>
  <si>
    <t>COINCA, S.A. DE C.V.</t>
  </si>
  <si>
    <t>06143105850055</t>
  </si>
  <si>
    <t>COLEGIO AUGUSTO WALTE, S. A. DE C. V.</t>
  </si>
  <si>
    <t>06142611590013</t>
  </si>
  <si>
    <t>COLEGIO GARCIA FLAMENCO, S.A. DE C.V.</t>
  </si>
  <si>
    <t>06141303031035</t>
  </si>
  <si>
    <t>COLEGIO INTERNACIONAL DE SAN SALVADOR, S. A. DE C.V.</t>
  </si>
  <si>
    <t>06141005770027</t>
  </si>
  <si>
    <t>COLEGIOS DE EL SALVADOR S A DE C V</t>
  </si>
  <si>
    <t>06141109001044</t>
  </si>
  <si>
    <t>COLOR DIGITAL, S. A. DE C. V.</t>
  </si>
  <si>
    <t>06142202001034</t>
  </si>
  <si>
    <t>COLTEL-EXEO INGENIERIA Y CONSTRUCCION EL SALVADOR, S.A. DE  C.V.</t>
  </si>
  <si>
    <t>06142002730017</t>
  </si>
  <si>
    <t>COMERCIAL AGROPECUARIA, S.A. DE C.V.</t>
  </si>
  <si>
    <t>06141512750015</t>
  </si>
  <si>
    <t>COMERCIAL AGUIRREURRETA, S.A. DE C.V.</t>
  </si>
  <si>
    <t>06142710041041</t>
  </si>
  <si>
    <t>COMERCIAL EL MUNDO DEL HOGAR, S.A. DE C.V.</t>
  </si>
  <si>
    <t>06141002011055</t>
  </si>
  <si>
    <t>COMERCIAL EL ROBLE S.A. DE C.V.</t>
  </si>
  <si>
    <t>06141612740019</t>
  </si>
  <si>
    <t>COMERCIAL INDUSTRIAL OLINS,S.A. DE C.V.</t>
  </si>
  <si>
    <t>06142905921046</t>
  </si>
  <si>
    <t>COMERCIAL ISLAND, S. A. DE C. V.</t>
  </si>
  <si>
    <t>06142801931023</t>
  </si>
  <si>
    <t>COMERCIAL PORTILLO, S. A. DE C. V.</t>
  </si>
  <si>
    <t>06140206710011</t>
  </si>
  <si>
    <t>COMERCIAL PRECO,S.A. DE C.V.</t>
  </si>
  <si>
    <t>12171004921016</t>
  </si>
  <si>
    <t>COMERCIAL RENE, S. A. DE C. V.</t>
  </si>
  <si>
    <t>06140910921060</t>
  </si>
  <si>
    <t>COMERCIAL RONALD, S. A. DE C. V.</t>
  </si>
  <si>
    <t>06142307690027</t>
  </si>
  <si>
    <t>COMERCIAL SUIZA, S. A. DE C. V.</t>
  </si>
  <si>
    <t>06142609941015</t>
  </si>
  <si>
    <t>COMERCIALIZACIONES DIVERSAS SAN PABLO S. A. DE C. V.</t>
  </si>
  <si>
    <t>06141606051039</t>
  </si>
  <si>
    <t>COMERCIALIZADORA DE PRODUCTOS DIVERSOS DE EL SALVADOR, S.A. DE C.V.</t>
  </si>
  <si>
    <t>06143103951019</t>
  </si>
  <si>
    <t>COMERCIALIZADORA HECASA, S.A. DE C.V.</t>
  </si>
  <si>
    <t>06142308011012</t>
  </si>
  <si>
    <t>COMERCIALIZADORA LEO, S.A DE C.V.</t>
  </si>
  <si>
    <t>06142807750013</t>
  </si>
  <si>
    <t>COMERCIO Y REPRESENTACIONES, S. A. DE C. V.</t>
  </si>
  <si>
    <t>06140305961025</t>
  </si>
  <si>
    <t>COMISION NACIONAL DE LA MICRO Y PEQUEÑA EMPRESA</t>
  </si>
  <si>
    <t>06141406881045</t>
  </si>
  <si>
    <t>COMITE DE PROYECCION SOCIAL- EL SALVADOR</t>
  </si>
  <si>
    <t>06141605860027</t>
  </si>
  <si>
    <t>COMPAÑIA CAMPOS ROCA S.A. DE C.V.</t>
  </si>
  <si>
    <t>06142802961015</t>
  </si>
  <si>
    <t>COMPAÑIA DE ASESORIA Y SERV.DE SEGURIDAD, S.A DE C.V.</t>
  </si>
  <si>
    <t>06140509021048</t>
  </si>
  <si>
    <t>COMPAÑIA DE SERVICIOS (EL SALVADOR), S.A. DE C.V.</t>
  </si>
  <si>
    <t>06142611081040</t>
  </si>
  <si>
    <t>COMPAÑIA DISTRIBUIDORA  DE ORIENTE, S.A. DE C.V.</t>
  </si>
  <si>
    <t>06142611081066</t>
  </si>
  <si>
    <t>COMPAÑIA DISTRIBUIDORA DE OCCIDENTE, S.A. DE C.V.</t>
  </si>
  <si>
    <t>06143005660025</t>
  </si>
  <si>
    <t>COMPAÑIA FARMACEUTICA, S.A. DE C.V.</t>
  </si>
  <si>
    <t>94831503021010</t>
  </si>
  <si>
    <t>COMPAÑIA INTERAMERICANA DE COMERCIO, S.A. DE C.V.</t>
  </si>
  <si>
    <t>06142712041014</t>
  </si>
  <si>
    <t>COMPAÑIA INTERNACIONAL DE DESARROLLOS, S.A. DE C.V.</t>
  </si>
  <si>
    <t>06141005891030</t>
  </si>
  <si>
    <t>COMPAÑIA LICORERA DE SANTA ANA, S.A. DE C.V.</t>
  </si>
  <si>
    <t>06140303520014</t>
  </si>
  <si>
    <t>COMPAÑIA MERCANTIL INTERCONTINENTAL, SA DE CV</t>
  </si>
  <si>
    <t>06141009961040</t>
  </si>
  <si>
    <t>COMPAÑIA MERCANTIL ROYER, S. A. DE C. V.</t>
  </si>
  <si>
    <t>96002008241013</t>
  </si>
  <si>
    <t>COMPAÑIA MEXICANA DE AVIACION, S.A. DE C.V.</t>
  </si>
  <si>
    <t>06140503081057</t>
  </si>
  <si>
    <t>COMPAÑIA PROFESIONAL DE SEGURIDAD, S.A DE C.V</t>
  </si>
  <si>
    <t>06141510660011</t>
  </si>
  <si>
    <t>COMPAÑIA TIMANFAYA, S. A. DE C. V.</t>
  </si>
  <si>
    <t>06140204091062</t>
  </si>
  <si>
    <t>COMTELSAT DE EL SALVADOR, S.A. DE C.V.</t>
  </si>
  <si>
    <t>06140709951040</t>
  </si>
  <si>
    <t>COMUNICACION CREATIVA, S. A. DE C. V.</t>
  </si>
  <si>
    <t>06141202991038</t>
  </si>
  <si>
    <t>COMUNICACIONES  IBW EL SALVADOR, S.A. DE C.V.</t>
  </si>
  <si>
    <t>06140202951013</t>
  </si>
  <si>
    <t>COMUNICACIONES INTEGRADAS, S.A. DE C.V.</t>
  </si>
  <si>
    <t>06140609001036</t>
  </si>
  <si>
    <t>CONAJOYASVIVE, S. A. DE C. V.</t>
  </si>
  <si>
    <t>14162412610011</t>
  </si>
  <si>
    <t>CONCEPCION NATIVIDAD LAZO CHAVEZ</t>
  </si>
  <si>
    <t>06140707921011</t>
  </si>
  <si>
    <t>CONDIMENTOS Y ESPECIAS, S. A. DE C. V.</t>
  </si>
  <si>
    <t>06141205091020</t>
  </si>
  <si>
    <t>CONECTA2, S.A. DE C.V.</t>
  </si>
  <si>
    <t>CONFECCIONES JIBOA, S. A. DE  C. V.</t>
  </si>
  <si>
    <t>06142309981031</t>
  </si>
  <si>
    <t>CONINSERV, S.A. DE C.V.</t>
  </si>
  <si>
    <t>06143008071052</t>
  </si>
  <si>
    <t>CONSEJO NACIONAL DE ENERGIA</t>
  </si>
  <si>
    <t>06142201931020</t>
  </si>
  <si>
    <t>CONSEJO NACIONAL DE LA JUDICATURA</t>
  </si>
  <si>
    <t>06141601220019</t>
  </si>
  <si>
    <t>CONSEJO SUPERIOR DE SALUD PUBLICA</t>
  </si>
  <si>
    <t>06141305021037</t>
  </si>
  <si>
    <t>CONSOLIDATED  FREIGHT SERVICES, S.A. DE C.V,.</t>
  </si>
  <si>
    <t>93841802081013</t>
  </si>
  <si>
    <t>CONSORTIUM INTERNATIONAL DE DEVELOPPEMENT EN EDUCATION, INC</t>
  </si>
  <si>
    <t>06143005981040</t>
  </si>
  <si>
    <t>CONSTRUCCION DE OBRAS ELECTRICAS, S.A. DE C.V.</t>
  </si>
  <si>
    <t>06142501061043</t>
  </si>
  <si>
    <t>CONSTRUCCIONES DE INFRAESTRUCTURA CIVIL, S.A. DE C.V.</t>
  </si>
  <si>
    <t>06141801961015</t>
  </si>
  <si>
    <t>CONSTRUCCIONES METALICAS, S.A. DE C.V.</t>
  </si>
  <si>
    <t>93931201831014</t>
  </si>
  <si>
    <t>CONSTRUCCIONES TECNICAS DE INGENIERIA LTDA., SUCURSAL EL SALVADOR</t>
  </si>
  <si>
    <t>12171812971020</t>
  </si>
  <si>
    <t>CONSTRUCCIONES Y EQUIPOS, S.A. DE C.V.</t>
  </si>
  <si>
    <t>06140908881026</t>
  </si>
  <si>
    <t>CONSTRUCCIONES Y PROYECTOS DIVERSOS, S. A. DE C. V.</t>
  </si>
  <si>
    <t>06142811001024</t>
  </si>
  <si>
    <t>CONSTRUCCIONES Y SERV. INTEGRALES DE TELECOMUN., S.A. DE C.V.</t>
  </si>
  <si>
    <t>06142105921013</t>
  </si>
  <si>
    <t>CONSTRUCTORA  UNIVERSAL, S. A. DE C.V.</t>
  </si>
  <si>
    <t>12171912941013</t>
  </si>
  <si>
    <t>CONSTRUCTORA CHAVEZ RAMOS, S.A. DE C.V.</t>
  </si>
  <si>
    <t>06140405051050</t>
  </si>
  <si>
    <t>CONSTRUCTORA CORZAL, S.A. DE C.V.</t>
  </si>
  <si>
    <t>94111705741020</t>
  </si>
  <si>
    <t>CONSTRUCTORA SANTA FE, LIMITADA SUCURSAL EL SALVADOR</t>
  </si>
  <si>
    <t>03151903021011</t>
  </si>
  <si>
    <t>CONSTRUCTORA UMAÑA , S.A. DE C.V.</t>
  </si>
  <si>
    <t>06142304911019</t>
  </si>
  <si>
    <t>CONSTRUMARKET, S. A. DE C. V.</t>
  </si>
  <si>
    <t>06141805870016</t>
  </si>
  <si>
    <t>CONSULTA, SOCIEDAD ANONIMA DE C. V.</t>
  </si>
  <si>
    <t>06141805850029</t>
  </si>
  <si>
    <t>CONSULTORES DE SISTEMAS, S.A. DE C.V.</t>
  </si>
  <si>
    <t>06143004041043</t>
  </si>
  <si>
    <t>CONSULTORES LEGALES CORPORATIVOS, S. A. DE C. V.</t>
  </si>
  <si>
    <t>06142007941030</t>
  </si>
  <si>
    <t>CONSULTORIA Y DESARROLLO ENERGETICO, S. A. DE C. V.</t>
  </si>
  <si>
    <t>02102704051020</t>
  </si>
  <si>
    <t>CONTACTO DIGITAL S.A. DE C.V.</t>
  </si>
  <si>
    <t>CONTINENTAL AIRLINES INC.</t>
  </si>
  <si>
    <t>06141111981048</t>
  </si>
  <si>
    <t>CONTINENTAL MOTORES, S. A. DE C. V.</t>
  </si>
  <si>
    <t>94472111911018</t>
  </si>
  <si>
    <t>CONTROL Y MONTAJES INDUSTRIALES CYMI, S.A., SUCURSAL EL SALVADOR</t>
  </si>
  <si>
    <t>06142411051014</t>
  </si>
  <si>
    <t>CONVERTIDORA DE PAPEL SALVADOREÑA, S.A. DE C.V.</t>
  </si>
  <si>
    <t>03070705670011</t>
  </si>
  <si>
    <t>COOP DE CAFETALEROS DE SAN JOSE LA MAJADA DE R.L.</t>
  </si>
  <si>
    <t>COOP. PADECOMSCREDITO DE R.L. DE C.V.</t>
  </si>
  <si>
    <t>06140412550042</t>
  </si>
  <si>
    <t>COOPERATIVA AMERICANA DE REMESAS AL EXTERIOR CARE</t>
  </si>
  <si>
    <t>05111909001018</t>
  </si>
  <si>
    <t>COORDINADORA Y ASESORA DE PROYECTOS, S. A. DE C. V.</t>
  </si>
  <si>
    <t>06142108840013</t>
  </si>
  <si>
    <t>COPIADORAS DE EL SALVADOR, S.A. DE C.V.</t>
  </si>
  <si>
    <t>06141307810010</t>
  </si>
  <si>
    <t>CORBES, S.A. DE C.V.</t>
  </si>
  <si>
    <t>CORDIALSA EL SALVADOR, S.A. DE C.V.</t>
  </si>
  <si>
    <t>06140505051040</t>
  </si>
  <si>
    <t>CORPOMER &amp; LOGISTIC, S.A.. DE C.V.</t>
  </si>
  <si>
    <t>06141610961031</t>
  </si>
  <si>
    <t>CORPORACION APOLO, S.A. DE C.V.</t>
  </si>
  <si>
    <t>05110904071020</t>
  </si>
  <si>
    <t>CORPORACION ARGOZ, S.A.</t>
  </si>
  <si>
    <t>06140804991016</t>
  </si>
  <si>
    <t>CORPORACION COSMETICA, S. A. DE C. V.</t>
  </si>
  <si>
    <t>06140804760010</t>
  </si>
  <si>
    <t>CORPORACION DE FOMENTO, S. A. DE C. V.</t>
  </si>
  <si>
    <t>06140502031013</t>
  </si>
  <si>
    <t>CORPORACION DE FRANQUICIAS AMERICANAS, S.A. DE C.V.</t>
  </si>
  <si>
    <t>06141408850049</t>
  </si>
  <si>
    <t>CORPORACION DE METALES, S.A. DE C.V.</t>
  </si>
  <si>
    <t>06141609411010</t>
  </si>
  <si>
    <t>CORPORACION DE MUNICIPALIDADES DE LA REPUBLICA DE EL SALVADOR</t>
  </si>
  <si>
    <t>06140309921060</t>
  </si>
  <si>
    <t>CORPORACION DENISSE, S.A. DE C.V.</t>
  </si>
  <si>
    <t>06141605011076</t>
  </si>
  <si>
    <t>CORPORACION FDC TECNICA  EL SALVADOR, S. A. DE C. V.</t>
  </si>
  <si>
    <t>CORPORACION G.E.B., S.A. DE  C. V.</t>
  </si>
  <si>
    <t>06142010500017</t>
  </si>
  <si>
    <t>CORPORACION HERMANOS MARISTAS DE EL SALVADOR</t>
  </si>
  <si>
    <t>06142704760010</t>
  </si>
  <si>
    <t>CORPORACION HOTELERA, S.A. DE C.V.</t>
  </si>
  <si>
    <t>06141002840043</t>
  </si>
  <si>
    <t>CORPORACION INTER-AMERICANA, S.A.</t>
  </si>
  <si>
    <t>06142311961013</t>
  </si>
  <si>
    <t>CORPORACION MONTELENA S.A. DE C.V.</t>
  </si>
  <si>
    <t>06141710830015</t>
  </si>
  <si>
    <t>CORPORACION PIRAMIDE, S.A. DE C.V.</t>
  </si>
  <si>
    <t>06140101820011</t>
  </si>
  <si>
    <t>CORPORACION SALVADOREÑA DE INVERSIONES (CORSAIN)</t>
  </si>
  <si>
    <t>06142507961054</t>
  </si>
  <si>
    <t>CORPORACION SALVADOREÑA DE TURISMO</t>
  </si>
  <si>
    <t>CORPORIN,S.A. DE C.V.</t>
  </si>
  <si>
    <t>06140101110070</t>
  </si>
  <si>
    <t>CORTE DE CTAS DE LA REPUBLICA</t>
  </si>
  <si>
    <t>06140101150042</t>
  </si>
  <si>
    <t>CORTE SUPREMA DE JUSTICIA</t>
  </si>
  <si>
    <t>CORTEN, S. A.  DE C. V.</t>
  </si>
  <si>
    <t>06143005071086</t>
  </si>
  <si>
    <t>COSADE,S.A. DE C.V.</t>
  </si>
  <si>
    <t>06141511991018</t>
  </si>
  <si>
    <t>COSALCO, S.A. DE C.V.</t>
  </si>
  <si>
    <t>06141803830039</t>
  </si>
  <si>
    <t>COSAMI, S.A. DE C.V.</t>
  </si>
  <si>
    <t>06141409680012</t>
  </si>
  <si>
    <t>COSMETICOS E INDUSTRIAS, S.A. DE C.V.</t>
  </si>
  <si>
    <t>06141705891014</t>
  </si>
  <si>
    <t>COSMETICOS Y PERFUMES, S.A. DE C.V.</t>
  </si>
  <si>
    <t>COURIER INTERNATIONAL, S. A. DE C. V.</t>
  </si>
  <si>
    <t>06141006091010</t>
  </si>
  <si>
    <t>CREACION PUBLICIDAD, S.A. DE C.V.</t>
  </si>
  <si>
    <t>06140402740016</t>
  </si>
  <si>
    <t>CREACIONES POPEYE, S. A. DE C. V.</t>
  </si>
  <si>
    <t>06142208031024</t>
  </si>
  <si>
    <t>CREATIVA CONSULTORES, S.A. DE C.V.</t>
  </si>
  <si>
    <t>06142112871021</t>
  </si>
  <si>
    <t>CREDIQ LEASING, S.A.  DE  C.V.</t>
  </si>
  <si>
    <t>07161506560019</t>
  </si>
  <si>
    <t>CRESCENCIO DE JESUS DE PAZ VASQUEZ</t>
  </si>
  <si>
    <t>06140109981034</t>
  </si>
  <si>
    <t>CRESE, S. A. DE C. V.</t>
  </si>
  <si>
    <t>06140108550013</t>
  </si>
  <si>
    <t>CRISTIANI BURKARD,S.A. DE C.V.</t>
  </si>
  <si>
    <t>06140304061039</t>
  </si>
  <si>
    <t>CROWLEY SHARED SERVICES, S. A.  DE  C.V.</t>
  </si>
  <si>
    <t>06141303850013</t>
  </si>
  <si>
    <t>CRUZ ROJA SALVADOREÑA</t>
  </si>
  <si>
    <t>94110107021017</t>
  </si>
  <si>
    <t>CSI LEASING DE CENTROAMERICA, SRL SUC. EL SALVADOR</t>
  </si>
  <si>
    <t>06142105850032</t>
  </si>
  <si>
    <t>CUATRO ASES, S.A. DE C.V.</t>
  </si>
  <si>
    <t>06143103001150</t>
  </si>
  <si>
    <t>CUERPO ESPECIAL DE SEGURIDAD Y SERVICIOS PRIVADOS, S.A. DE C.V.</t>
  </si>
  <si>
    <t>06142112620012</t>
  </si>
  <si>
    <t>CURTIS INDUSTRIAL, S.A. DE C.V.</t>
  </si>
  <si>
    <t>06140902941060</t>
  </si>
  <si>
    <t>D P G, S. A. DE C. V.</t>
  </si>
  <si>
    <t>06141908941017</t>
  </si>
  <si>
    <t>DA  SAN  S. A.  DE  C. V.,</t>
  </si>
  <si>
    <t>06141503620015</t>
  </si>
  <si>
    <t>DADA DADA Y CIA., S.A. DE C.V.</t>
  </si>
  <si>
    <t>06141610931027</t>
  </si>
  <si>
    <t>DAMASCO, SOCIEDAD ANONIMA DE CAPITAL VARIABLE</t>
  </si>
  <si>
    <t>04090605520017</t>
  </si>
  <si>
    <t>DANIEL FUENTES GALDAMEZ</t>
  </si>
  <si>
    <t>05030412590036</t>
  </si>
  <si>
    <t>DANIEL MILTON ALFARO AVALOS</t>
  </si>
  <si>
    <t>06141410021050</t>
  </si>
  <si>
    <t>DATA  &amp; GRAPHICS, S. A. DE C. V.</t>
  </si>
  <si>
    <t>05012403061022</t>
  </si>
  <si>
    <t>DATAGRAMA COMUNICACIONES, S.A. DE C.V.</t>
  </si>
  <si>
    <t>06140305971012</t>
  </si>
  <si>
    <t>DATAPLEX EL SALVADOR, S. A. DE C. V.</t>
  </si>
  <si>
    <t>06143101071038</t>
  </si>
  <si>
    <t>DATAPRINT  DE  EL  SALVADOR, S.A.  DE   C.V..</t>
  </si>
  <si>
    <t>02103012390011</t>
  </si>
  <si>
    <t>DAVID DE JESUS GUZMAN LEMUS</t>
  </si>
  <si>
    <t>03110802791012</t>
  </si>
  <si>
    <t>DAVID ENRRIQUE DELGADO SICILIA</t>
  </si>
  <si>
    <t>14082206670010</t>
  </si>
  <si>
    <t>DAVID ORLANDO GUZMAN ANAYA</t>
  </si>
  <si>
    <t>02041912350018</t>
  </si>
  <si>
    <t>DAVID SUC. ALVARENGA GUADRON</t>
  </si>
  <si>
    <t>DAYRO, S.A. DE C.V.</t>
  </si>
  <si>
    <t>06141411701047</t>
  </si>
  <si>
    <t>DAYSI ARELY FUENTES DE MURILLO</t>
  </si>
  <si>
    <t>03152611450014</t>
  </si>
  <si>
    <t>DE MATHEU Y COMPAÑIA,S.A. DE C.V.</t>
  </si>
  <si>
    <t>06141808051014</t>
  </si>
  <si>
    <t>DEFENSORIA DEL CONSUMIDOR</t>
  </si>
  <si>
    <t>DEL TROPIC FOODS, S.A. DE C.V.</t>
  </si>
  <si>
    <t>94831608510012</t>
  </si>
  <si>
    <t>DELIA DEL CARMEN SANDOVAL SOLIS DE AVILES</t>
  </si>
  <si>
    <t>06141610071052</t>
  </si>
  <si>
    <t>DELPIN LOGISTICS, S.A. DE C.V.</t>
  </si>
  <si>
    <t>D'EMPAQUE, S. A. DE C. V.</t>
  </si>
  <si>
    <t>14122611801018</t>
  </si>
  <si>
    <t>DENIS ADONAY TURCIOS FUENTES</t>
  </si>
  <si>
    <t>06141605021020</t>
  </si>
  <si>
    <t>DESARROLLADORA INMOBILIARIA DE CENTRO AMERICA, S. A. DE C. V.</t>
  </si>
  <si>
    <t>05111405041019</t>
  </si>
  <si>
    <t>DESARROLLO E INVERSIONES DIAZ BUSTAMANTE, S.A. DE C.V.</t>
  </si>
  <si>
    <t>06140606850055</t>
  </si>
  <si>
    <t>DESARROLLOS CONSOLIDADOS,S.A. DE C.V.(DESCO,S.A. DE C.V.)</t>
  </si>
  <si>
    <t>06140407011030</t>
  </si>
  <si>
    <t>DESARROLLOS TERRESTRES, LTDA. DE C.V.</t>
  </si>
  <si>
    <t>06141211071049</t>
  </si>
  <si>
    <t>DESCA EL SALVADOR, S.A. DE C.V.</t>
  </si>
  <si>
    <t>06142409631100</t>
  </si>
  <si>
    <t>DEUTSCHE GESELLSCHAFT FUR INTERNATIONALE ZUSAMMENARBEIT ( GIZ )</t>
  </si>
  <si>
    <t>05112306091019</t>
  </si>
  <si>
    <t>DHG ASESORES CORREDORES DE SEGUROS, S.A. DE C.V.</t>
  </si>
  <si>
    <t>06141004961026</t>
  </si>
  <si>
    <t>DIAGNOSTIKA CAPRIS, S.A. DE C.V.</t>
  </si>
  <si>
    <t>06142402780050</t>
  </si>
  <si>
    <t>DIAGRIN, S. A. DE C. V.</t>
  </si>
  <si>
    <t>06142207921026</t>
  </si>
  <si>
    <t>DIASA, S. A. DE C. V.</t>
  </si>
  <si>
    <t>05111803981013</t>
  </si>
  <si>
    <t>DIAVETSA, DE C.V.</t>
  </si>
  <si>
    <t>06142708971015</t>
  </si>
  <si>
    <t>DIBAR, S.A. DE C.V.</t>
  </si>
  <si>
    <t>06140207971020</t>
  </si>
  <si>
    <t>DIDEA INDUSTRIAL, S.A DE C.V.</t>
  </si>
  <si>
    <t>06142002971020</t>
  </si>
  <si>
    <t>DIDEA USADOS, S. A. DE C. V.</t>
  </si>
  <si>
    <t>06142501880045</t>
  </si>
  <si>
    <t>DIDERI, S.A. DE C.V.</t>
  </si>
  <si>
    <t>06143003981131</t>
  </si>
  <si>
    <t>DIGA, S.A. DE C.V.</t>
  </si>
  <si>
    <t>06142403061051</t>
  </si>
  <si>
    <t>DIGITEX EL SALVADOR, S.A. DE C.V.</t>
  </si>
  <si>
    <t>06141805951022</t>
  </si>
  <si>
    <t>DIMARTI, S.A. DE C.V.</t>
  </si>
  <si>
    <t>06143107921025</t>
  </si>
  <si>
    <t>DIMHERSA, S. A. DE C. V.</t>
  </si>
  <si>
    <t>06141503881017</t>
  </si>
  <si>
    <t>DIMSAL, S. A. DE C. V.</t>
  </si>
  <si>
    <t>01010101610016</t>
  </si>
  <si>
    <t>DINA CORALIA ESCAMILLA DE SALES</t>
  </si>
  <si>
    <t>11082212661013</t>
  </si>
  <si>
    <t>DINORA DEL CARMEN ROJAS DE REYES</t>
  </si>
  <si>
    <t>94832403661019</t>
  </si>
  <si>
    <t>DIONICIO LORENZO TZUNUN PUAC</t>
  </si>
  <si>
    <t>02101508921010</t>
  </si>
  <si>
    <t>DIPOL, S.A. DE C.V.</t>
  </si>
  <si>
    <t>06141302951017</t>
  </si>
  <si>
    <t>DIPROEX, S. A. DE C. V.</t>
  </si>
  <si>
    <t>DIPROMEQUI, S. A. DE C. V.</t>
  </si>
  <si>
    <t>06141101931018</t>
  </si>
  <si>
    <t>DIPROOFTA, S.A. DE C.V.</t>
  </si>
  <si>
    <t>06140109150020</t>
  </si>
  <si>
    <t>DIRECC GRAL DE CENTROS PENALES Y READAPT</t>
  </si>
  <si>
    <t>06140103380099</t>
  </si>
  <si>
    <t>DIRECC GRAL DE CORREOS</t>
  </si>
  <si>
    <t>12171008051016</t>
  </si>
  <si>
    <t>DIRECCION  REGIONAL  DE SALUD ORIENTAL</t>
  </si>
  <si>
    <t>05111008051016</t>
  </si>
  <si>
    <t>DIRECCION  REGIONAL DE SALUD  CENTRAL</t>
  </si>
  <si>
    <t>06141008051091</t>
  </si>
  <si>
    <t>DIRECCION  REGIONAL DE SALUD METROPOLITANA</t>
  </si>
  <si>
    <t>06141201071075</t>
  </si>
  <si>
    <t>DIRECCION DE OBRAS Y PROYECTOS, S. A. DE C. V.</t>
  </si>
  <si>
    <t>09060712951015</t>
  </si>
  <si>
    <t>DIRECCION DEPARTAMENTAL DE EDUCACION DE CABAÑAS</t>
  </si>
  <si>
    <t>06140102140019</t>
  </si>
  <si>
    <t>DIRECCION GENERAL DE ESTADISTICAS Y CENSOS</t>
  </si>
  <si>
    <t>06140101320087</t>
  </si>
  <si>
    <t>DIRECCION GENERAL DE ORDENAMIENTO FORESTAL CUENCAS Y RIEGO</t>
  </si>
  <si>
    <t>06170103310012</t>
  </si>
  <si>
    <t>DIRECCION GENERAL DE SANIDAD VEGETAL Y ANIMAL</t>
  </si>
  <si>
    <t>06142201081069</t>
  </si>
  <si>
    <t>DIRECCION MUNICIPAL PARA LA GESTION SUSTENTABLE DE DESECHOS SOLIDOS</t>
  </si>
  <si>
    <t>10101008051010</t>
  </si>
  <si>
    <t>DIRECCION REGIONAL DE SALUD  PARACENTRAL</t>
  </si>
  <si>
    <t>02101008051010</t>
  </si>
  <si>
    <t>DIRECCION REGIONAL DE SALUD OCCIDENTAL</t>
  </si>
  <si>
    <t>06141905810017</t>
  </si>
  <si>
    <t>DIREYA, S. A. DE C. V.</t>
  </si>
  <si>
    <t>06142811911039</t>
  </si>
  <si>
    <t>DISATYR, S. A. DE C. V.</t>
  </si>
  <si>
    <t>06141906840029</t>
  </si>
  <si>
    <t>DISCO, S.A. DE C.V.</t>
  </si>
  <si>
    <t>06141103981047</t>
  </si>
  <si>
    <t>DISCOVERY CONSULTING GROUP, S.A. DE C..</t>
  </si>
  <si>
    <t>06142212881032</t>
  </si>
  <si>
    <t>DISEÑO Y CONSTRUCCION DE OBRAS ELECTRICAS Y CIVILES, S.A. DE C.V.</t>
  </si>
  <si>
    <t>06141306780010</t>
  </si>
  <si>
    <t>DISEÑO, S. A. DE C. V.</t>
  </si>
  <si>
    <t>06140701820010</t>
  </si>
  <si>
    <t>DISEÑOS Y MONTAJES ELECTROMECANICOS, S. A. DE C. V.</t>
  </si>
  <si>
    <t>06142302061077</t>
  </si>
  <si>
    <t>DISLAOR, S.A. DE C.V.</t>
  </si>
  <si>
    <t>06141609870027</t>
  </si>
  <si>
    <t>DISMED, S.A. DE C.V.</t>
  </si>
  <si>
    <t>06142105991100</t>
  </si>
  <si>
    <t>DISMELSA, S.A. DE C.V.</t>
  </si>
  <si>
    <t>06140902051080</t>
  </si>
  <si>
    <t>DISMOSAL, SOCIEDAD ANONIMA DE CAPITAL VARIABLE</t>
  </si>
  <si>
    <t>06142010081026</t>
  </si>
  <si>
    <t>DISPROBE,S.A. DE C.V.</t>
  </si>
  <si>
    <t>06140210961028</t>
  </si>
  <si>
    <t>DISTRIBUCION E INVERSION, S.A. DE C.V.</t>
  </si>
  <si>
    <t>DISTRIBUCIONES MULTIPLES, S.A.DE.C.V.</t>
  </si>
  <si>
    <t>06140806041090</t>
  </si>
  <si>
    <t>DISTRIBUCIONES PLASTICAS, S.A. DE C.V.</t>
  </si>
  <si>
    <t>06141109971035</t>
  </si>
  <si>
    <t>DISTRIBUIDORA  DEL SOL, S. A. DE  C.V.</t>
  </si>
  <si>
    <t>06141904061047</t>
  </si>
  <si>
    <t>DISTRIBUIDORA DE ACERO, S. A.  DE  C. V.</t>
  </si>
  <si>
    <t>06141601091032</t>
  </si>
  <si>
    <t>DISTRIBUIDORA DE ALIMENTOS CONGELADOS, S.A DE C.V.</t>
  </si>
  <si>
    <t>06140912931046</t>
  </si>
  <si>
    <t>DISTRIBUIDORA DE ALIMENTOS Y SERVICIOS, S. A. DE C. V.</t>
  </si>
  <si>
    <t>06142202001042</t>
  </si>
  <si>
    <t>DISTRIBUIDORA DE BICICLETAS DE CENTROAMERICA, S.A. DE C.V.</t>
  </si>
  <si>
    <t>06142108001055</t>
  </si>
  <si>
    <t>DISTRIBUIDORA DE HARINAS DE CENTROAMERICA, S.A.</t>
  </si>
  <si>
    <t>06142410891027</t>
  </si>
  <si>
    <t>DISTRIBUIDORA DE IMPORTACIONES S. A. DE C. V.</t>
  </si>
  <si>
    <t>06142502911059</t>
  </si>
  <si>
    <t>DISTRIBUIDORA DE JEANS, S.A.</t>
  </si>
  <si>
    <t>06140701941029</t>
  </si>
  <si>
    <t>DISTRIBUIDORA DE LICORES, S. A. DE C. V.</t>
  </si>
  <si>
    <t>06142707931036</t>
  </si>
  <si>
    <t>DISTRIBUIDORA DE PRODUCTOS MEXICANOS, S. A. DE C. V.</t>
  </si>
  <si>
    <t>06142405041058</t>
  </si>
  <si>
    <t>DISTRIBUIDORA DE QUIMICOS Y COLORANTES, S.A. DE C.V.</t>
  </si>
  <si>
    <t>06142302081027</t>
  </si>
  <si>
    <t>DISTRIBUIDORA DE RELOJES MYRIAM, S.A. DE C.V.</t>
  </si>
  <si>
    <t>06142611081058</t>
  </si>
  <si>
    <t>DISTRIBUIDORA DEL CENTRO, S.A. DE C.V.</t>
  </si>
  <si>
    <t>06143010081073</t>
  </si>
  <si>
    <t>DISTRIBUIDORA DIVINO NIÑO JESUS, S.A. DE C.V.</t>
  </si>
  <si>
    <t>06142405081025</t>
  </si>
  <si>
    <t>DISTRIBUIDORA ECONOLLANTAS, S.A. DE C.V.</t>
  </si>
  <si>
    <t>06142610051040</t>
  </si>
  <si>
    <t>DISTRIBUIDORA ELIZABETH, S.A. DE C.V.</t>
  </si>
  <si>
    <t>06141003081081</t>
  </si>
  <si>
    <t>DISTRIBUIDORA FERRETERA ALAS, S.A. DE C.V.</t>
  </si>
  <si>
    <t>06141401921030</t>
  </si>
  <si>
    <t>DISTRIBUIDORA HERNANDEZ Y COMPAÑIA</t>
  </si>
  <si>
    <t>06140803840046</t>
  </si>
  <si>
    <t>DISTRIBUIDORA JAGUAR, S.A. DE C.V.</t>
  </si>
  <si>
    <t>06142610931031</t>
  </si>
  <si>
    <t>DISTRIBUIDORA JORGE ALBERTO PONCE, S. A. DE C. V.</t>
  </si>
  <si>
    <t>06142808961025</t>
  </si>
  <si>
    <t>DISTRIBUIDORA KOKISA, S.A. DE C.V.</t>
  </si>
  <si>
    <t>06142002011019</t>
  </si>
  <si>
    <t>DISTRIBUIDORA LA PROFE, S. A.  DE  C. V.</t>
  </si>
  <si>
    <t>06141303081032</t>
  </si>
  <si>
    <t>DISTRIBUIDORA LAS  MESAS, S.A. DE C.V.</t>
  </si>
  <si>
    <t>06141212011066</t>
  </si>
  <si>
    <t>DISTRIBUIDORA LOS HEROES, S. A. DE C.V.</t>
  </si>
  <si>
    <t>06142208921020</t>
  </si>
  <si>
    <t>DISTRIBUIDORA LOURDES, S.A. DE C.V.</t>
  </si>
  <si>
    <t>06141807911052</t>
  </si>
  <si>
    <t>DISTRIBUIDORA MEDICA 3-21, S. A. DE C. V.</t>
  </si>
  <si>
    <t>06140912921024</t>
  </si>
  <si>
    <t>DISTRIBUIDORA morales, S.A. DE C.V.</t>
  </si>
  <si>
    <t>06142506971056</t>
  </si>
  <si>
    <t>DISTRIBUIDORA PALO VERDE, S.A. DE C.V.</t>
  </si>
  <si>
    <t>06141006051027</t>
  </si>
  <si>
    <t>DISTRIBUIDORA PILISA, S. A. DE C. V.</t>
  </si>
  <si>
    <t>06141508941042</t>
  </si>
  <si>
    <t>DISTRIBUIDORA PRINCIPAL, S. A. DE C. V.</t>
  </si>
  <si>
    <t>06142605081011</t>
  </si>
  <si>
    <t>DISTRIBUIDORA PROCODISA, S.A. DE C.V.</t>
  </si>
  <si>
    <t>06142812071018</t>
  </si>
  <si>
    <t>DISTRIBUIDORA RONASA, S.A. DE C.V.</t>
  </si>
  <si>
    <t>06142506071080</t>
  </si>
  <si>
    <t>DISTRIBUIDORA SALVADOREÑA DE HARINAS DE TRIGO, S.A. DE C.V.</t>
  </si>
  <si>
    <t>06143009021059</t>
  </si>
  <si>
    <t>DISTRIBUIDORA SALVADOREÑA DE INDUSTRIAS VARIAS, S.A.</t>
  </si>
  <si>
    <t>06142011740012</t>
  </si>
  <si>
    <t>DISTRIBUIDORA SALVEX,S.A. DE C.V.</t>
  </si>
  <si>
    <t>11230702921012</t>
  </si>
  <si>
    <t>DISTRIBUIDORA SAN JOSE , S.A DE C.V.</t>
  </si>
  <si>
    <t>06140504931046</t>
  </si>
  <si>
    <t>DISTRIBUIDORA SANTA ELENA, S. A. DE C. V.</t>
  </si>
  <si>
    <t>06142911941016</t>
  </si>
  <si>
    <t>DISTRIBUIDORA TAMIRA, S.A. DE C.V.</t>
  </si>
  <si>
    <t>12172011031014</t>
  </si>
  <si>
    <t>DISTRIBUIDORA VAZEDA, S.A. DE C.V.</t>
  </si>
  <si>
    <t>06011901061010</t>
  </si>
  <si>
    <t>DISTRIBUIDORA Y SERVICIOS DIVERSOS, S.A. DE C.V.</t>
  </si>
  <si>
    <t>06140510961011</t>
  </si>
  <si>
    <t>DISTRIBUIDORA ZELSA, S.A. DE C.V.</t>
  </si>
  <si>
    <t>06142410840014</t>
  </si>
  <si>
    <t>DIVE, S. A. DE C. V.</t>
  </si>
  <si>
    <t>06141503041027</t>
  </si>
  <si>
    <t>DIVER, S.A. DE C.V.</t>
  </si>
  <si>
    <t>02102711901013</t>
  </si>
  <si>
    <t>DIVERSIFICADORA AGRICOLA TRES Y UNO, S. A. DE C. V.</t>
  </si>
  <si>
    <t>06141503971024</t>
  </si>
  <si>
    <t>DIVERSISERVICIOS AUTOMOTRICES SALVADOREÑOS, S.A.DE C.V.</t>
  </si>
  <si>
    <t>06140612820028</t>
  </si>
  <si>
    <t>DIVISA, S. A. DE C. V.</t>
  </si>
  <si>
    <t>06140206001010</t>
  </si>
  <si>
    <t>DIVISION  FINANCIERA DE FONDOS  EXTERNOS</t>
  </si>
  <si>
    <t>06140805981022</t>
  </si>
  <si>
    <t>DNA PHARMACEUTICALS, S. A. DE C. V.</t>
  </si>
  <si>
    <t>06140204011026</t>
  </si>
  <si>
    <t>DNA, S.A. DE C.V.</t>
  </si>
  <si>
    <t>06142609911027</t>
  </si>
  <si>
    <t>DOCENTES TECNICOS, S. A. DE C. V.</t>
  </si>
  <si>
    <t>06142908971036</t>
  </si>
  <si>
    <t>DOS MIL UNO MUSIC CENTER, S. A. DE C. V.</t>
  </si>
  <si>
    <t>06140302640050</t>
  </si>
  <si>
    <t>DOUGLAS ALFREDO VENTURA LARIOS</t>
  </si>
  <si>
    <t>06140906840020</t>
  </si>
  <si>
    <t>D'QUISA, S. A. DE C. V.</t>
  </si>
  <si>
    <t>06140203941054</t>
  </si>
  <si>
    <t>DROGUERIA BROSSE PHARMA PAK, S. A. DE C. V.</t>
  </si>
  <si>
    <t>06140609770010</t>
  </si>
  <si>
    <t>DROGUERIA BUENOS AIRES, S. A. DE C. V.</t>
  </si>
  <si>
    <t>05113107021016</t>
  </si>
  <si>
    <t>DROGUERIA DCF, S. A. DE C. V.</t>
  </si>
  <si>
    <t>06142001951026</t>
  </si>
  <si>
    <t>DROGUERIA FARMAVIDA, S. A. DE C. V.</t>
  </si>
  <si>
    <t>05112707921014</t>
  </si>
  <si>
    <t>DROGUERIA NOVA, S. A. DE C. V.</t>
  </si>
  <si>
    <t>06142111780019</t>
  </si>
  <si>
    <t>DRY CLEANING MARTINIZING, S.A. DE C.V.</t>
  </si>
  <si>
    <t>06140504011060</t>
  </si>
  <si>
    <t>DRYPORT EL SALVADOR, S. A.  DE  C.V.</t>
  </si>
  <si>
    <t>06140702071052</t>
  </si>
  <si>
    <t>DTT EL SALVADOR, S.A. DE C.V.</t>
  </si>
  <si>
    <t>06142905730010</t>
  </si>
  <si>
    <t>DURALITA DE CENTROAMERICA,S.A. DE C.V.</t>
  </si>
  <si>
    <t>06170602700014</t>
  </si>
  <si>
    <t>DURAMAS, S. A. DE C. V.</t>
  </si>
  <si>
    <t>DURECO DE EL SALVADOR  S.A. DE C.V.</t>
  </si>
  <si>
    <t>06141103971017</t>
  </si>
  <si>
    <t>DYAMEQ, S. A. DE C. V.</t>
  </si>
  <si>
    <t>06140109001021</t>
  </si>
  <si>
    <t>E- BUSINESS DISTRIBUTION DE EL SALVADOR, S.A. DE C.V.</t>
  </si>
  <si>
    <t>EB ELECTROSUMINISTROS, S.A. DE C.V.</t>
  </si>
  <si>
    <t>06142711981021</t>
  </si>
  <si>
    <t>EBISA, S.A DE C.V.</t>
  </si>
  <si>
    <t>06140901701090</t>
  </si>
  <si>
    <t>EDGARDO ANTONIO TORRES CASTRO</t>
  </si>
  <si>
    <t>03151307631015</t>
  </si>
  <si>
    <t>EDGARDO ANTONIO ZACAPA TOBAR</t>
  </si>
  <si>
    <t>06141808730011</t>
  </si>
  <si>
    <t>EDIFICACIONES CHOUSSY, S.A. DE C.V.</t>
  </si>
  <si>
    <t>12170312991010</t>
  </si>
  <si>
    <t>EDIFICACIONES E.A.G. OBRAS CIVILES, S.A. DE C.V.</t>
  </si>
  <si>
    <t>94112511051011</t>
  </si>
  <si>
    <t>EDIFICADORA MSG, S.A DE C.V.</t>
  </si>
  <si>
    <t>06141511670024</t>
  </si>
  <si>
    <t>EDITORA EL MUNDO, S. A.</t>
  </si>
  <si>
    <t>06141901901036</t>
  </si>
  <si>
    <t>EDITORIAL OCEANO DE EL SALVADOR,S.A. DE C.V.</t>
  </si>
  <si>
    <t>06140702711027</t>
  </si>
  <si>
    <t>EDUARDO ANTONIO RODRIGUEZ RAMIREZ</t>
  </si>
  <si>
    <t>06140507840023</t>
  </si>
  <si>
    <t>EDUCACION  INTEGRAL S.A.  DE  C.V.</t>
  </si>
  <si>
    <t>02022811721019</t>
  </si>
  <si>
    <t>EDWIN ANTONIO GUTIERREZ</t>
  </si>
  <si>
    <t>06142404091019</t>
  </si>
  <si>
    <t>EFECTIORO EL SALVADOR, S.A. DE C.V.</t>
  </si>
  <si>
    <t>13122809711010</t>
  </si>
  <si>
    <t>EFRAIN BENITEZ SALVADOR</t>
  </si>
  <si>
    <t>06142007851244</t>
  </si>
  <si>
    <t>EIDY MARISOL ZUNIGA</t>
  </si>
  <si>
    <t>06140101480029</t>
  </si>
  <si>
    <t>EL CENTRO TEXTIL, S.A. DE C.V.</t>
  </si>
  <si>
    <t>94831104021015</t>
  </si>
  <si>
    <t>EL CERAMICON DE EL SALVADOR, S.A. DE C.V.</t>
  </si>
  <si>
    <t>06142505891016</t>
  </si>
  <si>
    <t>EL RETABLO, S.A. DE C.V.</t>
  </si>
  <si>
    <t>06142903031019</t>
  </si>
  <si>
    <t>EL ROBLE COMERCIAL, S. A. DE C. V.</t>
  </si>
  <si>
    <t>06141308901046</t>
  </si>
  <si>
    <t>EL SALVADOR CHEMICAL COMPANY, S. A. DE C. V.</t>
  </si>
  <si>
    <t>06141903770016</t>
  </si>
  <si>
    <t>ELECTRAMA, S.A. DE C.V.</t>
  </si>
  <si>
    <t>06140912971030</t>
  </si>
  <si>
    <t>ELECTRICIDAD DE CENTROAMERICA LTDA. DE C.V.</t>
  </si>
  <si>
    <t>02102309931011</t>
  </si>
  <si>
    <t>ELECTRO INDUSTRIALES PACIFICO, S. A. DE C. V.</t>
  </si>
  <si>
    <t>06141209720014</t>
  </si>
  <si>
    <t>ELECTRO MERCANTIL,S.A. DE C.V.</t>
  </si>
  <si>
    <t>06141207051050</t>
  </si>
  <si>
    <t>ELECTROMECANICA CENTROAMERICANA, S.A. DE C.V.</t>
  </si>
  <si>
    <t>06142710001058</t>
  </si>
  <si>
    <t>ELECTROQUIMICA SALVADOREÑA,  S. A.  DE  C.V.</t>
  </si>
  <si>
    <t>06141811941063</t>
  </si>
  <si>
    <t>ELENAT, S. A. DE C. V.</t>
  </si>
  <si>
    <t>96000108491014</t>
  </si>
  <si>
    <t>ELEVADORES OTIS, S.A. DE C.V., SUCURSAL EL SALVADOR</t>
  </si>
  <si>
    <t>06142105660061</t>
  </si>
  <si>
    <t>ELIAS ULLOA AGUILAR</t>
  </si>
  <si>
    <t>06142911881021</t>
  </si>
  <si>
    <t>ELITE BRANDS, S.A. DE C.V.</t>
  </si>
  <si>
    <t>06143006781125</t>
  </si>
  <si>
    <t>ELMER LEONEL GALDAMEZ ABREGO</t>
  </si>
  <si>
    <t>06140106911035</t>
  </si>
  <si>
    <t>ELSY'S CAKES, S. A. DE C. V.</t>
  </si>
  <si>
    <t>06141512820030</t>
  </si>
  <si>
    <t>EMASAL, S.A. DE C.V.</t>
  </si>
  <si>
    <t>02101608741044</t>
  </si>
  <si>
    <t>EMILIO FERNANDO MULLER SOLIS</t>
  </si>
  <si>
    <t>12171708651014</t>
  </si>
  <si>
    <t>EMMA ANTONIETA ZEPEDA DE VASQUEZ</t>
  </si>
  <si>
    <t>06141901891014</t>
  </si>
  <si>
    <t>EMPAQUES PLASTICOS, S. A. DE C. V.</t>
  </si>
  <si>
    <t>94830208001010</t>
  </si>
  <si>
    <t>EMPAQUES Y PRODUCTOS DE PLASTICO, S.A. DE C.V.</t>
  </si>
  <si>
    <t>06142609081067</t>
  </si>
  <si>
    <t>EMPRESA DE APOYO LOGISTICO, S.A. DE C.V.</t>
  </si>
  <si>
    <t>12171502081017</t>
  </si>
  <si>
    <t>EMPRESA DE SERVICIOS MULTIPLES, SOCIEDAD ANOMINA DE CAPITAL VARIABLE</t>
  </si>
  <si>
    <t>03011104101022</t>
  </si>
  <si>
    <t>EMPRESA SALVADOREÑA PORTUARIA DE ACAJUTLA, S.A. DE C.V.</t>
  </si>
  <si>
    <t>06141801061073</t>
  </si>
  <si>
    <t>EMPRESAS AMBIENTALES DE EL SALVADOR, S.A. DE C.V.</t>
  </si>
  <si>
    <t>06140909630023</t>
  </si>
  <si>
    <t>EMPRESAS INDUSTRIALES SAN BENITO, S.A DE C.V</t>
  </si>
  <si>
    <t>06140308600012</t>
  </si>
  <si>
    <t>EMPRESAS LACTEAS FOREMOST, S.A. DE C.V.</t>
  </si>
  <si>
    <t>06141602710018</t>
  </si>
  <si>
    <t>EMPRESAS MOBILIA, S. A. DE C. V.</t>
  </si>
  <si>
    <t>06140109921040</t>
  </si>
  <si>
    <t>EMPRETUR, S.A. DE C.V.</t>
  </si>
  <si>
    <t>06142311061020</t>
  </si>
  <si>
    <t>ENCURTIDOS LUPITA, S.A. DE C.V.</t>
  </si>
  <si>
    <t>06140807891012</t>
  </si>
  <si>
    <t>ENERGIA ELECTRICA, S. A. DE C. V.</t>
  </si>
  <si>
    <t>06142304011026</t>
  </si>
  <si>
    <t>ENERGY INTERNATIONAL EL SALVADOR, S.A. DE C.V.</t>
  </si>
  <si>
    <t>06141111931016</t>
  </si>
  <si>
    <t>ENMANUEL, S. A. DE C. V.</t>
  </si>
  <si>
    <t>06141002041027</t>
  </si>
  <si>
    <t>ENQUISOL, S. A. DE C. V.</t>
  </si>
  <si>
    <t>06141411021046</t>
  </si>
  <si>
    <t>ENVASES Y TUBOS, S.A. DE C.V.</t>
  </si>
  <si>
    <t>96002008991012</t>
  </si>
  <si>
    <t>EQUIPAMIENTOS URBANOS DE EL SALVADOR, S.A. DE C.V.</t>
  </si>
  <si>
    <t>06142801991050</t>
  </si>
  <si>
    <t>EQUIPMENT PARTS, S.A. DE C.V.</t>
  </si>
  <si>
    <t>06141602770015</t>
  </si>
  <si>
    <t>EQUIPOS ELECTRONICOS VALDES, S.A. DE C.V.</t>
  </si>
  <si>
    <t>06141201830013</t>
  </si>
  <si>
    <t>ERA, S.A. DE C.V.</t>
  </si>
  <si>
    <t>02100611811014</t>
  </si>
  <si>
    <t>ERICK ALBER INTERIANO SANTELIZ</t>
  </si>
  <si>
    <t>06140703780027</t>
  </si>
  <si>
    <t>ERNESTINA CASTRO S.A. DE C.V.</t>
  </si>
  <si>
    <t>02100708640041</t>
  </si>
  <si>
    <t>ERNESTO DAVID RIVERA RICHARDSON</t>
  </si>
  <si>
    <t>06141805041042</t>
  </si>
  <si>
    <t>ERNST &amp; YOUNG EL SALVADOR, S.A. DE C.V.</t>
  </si>
  <si>
    <t>02101805810011</t>
  </si>
  <si>
    <t>ESCALON HIJOS Y COMPAÑIA</t>
  </si>
  <si>
    <t>06141504881037</t>
  </si>
  <si>
    <t>ESCOTO S.A. DE C.V.</t>
  </si>
  <si>
    <t>05110108740018</t>
  </si>
  <si>
    <t>ESCUELA ESPECIALIZADA EN INGENIERIA ITCA-FEPADE</t>
  </si>
  <si>
    <t>06140712061047</t>
  </si>
  <si>
    <t>ESCUELA INTERNACIONAL DE NEGOCIOS, S.A. DE C.V.</t>
  </si>
  <si>
    <t>06142605941053</t>
  </si>
  <si>
    <t>ESCUELA SUPERIOR DE ECONOMIA Y NEGOCIOS</t>
  </si>
  <si>
    <t>06142604051011</t>
  </si>
  <si>
    <t>ESKIMO DE EL SALVADOR, S.A. DE C.V.</t>
  </si>
  <si>
    <t>06141302730024</t>
  </si>
  <si>
    <t>ESPECIALIDADES INDUSTRIALES, S. A. DE C.V.</t>
  </si>
  <si>
    <t>06140604891068</t>
  </si>
  <si>
    <t>ESPUMAS ARTIFICIALES, S. A. DE C. V.</t>
  </si>
  <si>
    <t>03150704101018</t>
  </si>
  <si>
    <t>ESTIBADORES DE EL SALVADOR, S.A. DE C.V.</t>
  </si>
  <si>
    <t>06142105931027</t>
  </si>
  <si>
    <t>ESTRUCTURAS DE CONCRETO, S. A. DE C. V.</t>
  </si>
  <si>
    <t>06141503901034</t>
  </si>
  <si>
    <t>ESTRUCTURAS METALICAS Y CONSTRUCCIONES, S. A. DE C. V.</t>
  </si>
  <si>
    <t>06142301921013</t>
  </si>
  <si>
    <t>ESTUDIOS DOBLE V, S. A. DE C. V.</t>
  </si>
  <si>
    <t>06141711800018</t>
  </si>
  <si>
    <t>ETCETERA, S.A. DE C.V.</t>
  </si>
  <si>
    <t>06140102931058</t>
  </si>
  <si>
    <t>ETERRNA, S.A. DE C.V.</t>
  </si>
  <si>
    <t>06142402921049</t>
  </si>
  <si>
    <t>ETI, S. A. DE C. V.</t>
  </si>
  <si>
    <t>94472506921012</t>
  </si>
  <si>
    <t>EUROESTUDIOS S.L., SUCURSAL EL SALVADOR</t>
  </si>
  <si>
    <t>06140301011014</t>
  </si>
  <si>
    <t>EUROLUBE DE EL SALVADOR, S. A.  DE  C.V.</t>
  </si>
  <si>
    <t>06141401001012</t>
  </si>
  <si>
    <t>EUROPA MOTORS, S.A. DE C.V.</t>
  </si>
  <si>
    <t>04072805661025</t>
  </si>
  <si>
    <t>EVELYN ROBERINA CASTRO DE ALAS</t>
  </si>
  <si>
    <t>06142112091034</t>
  </si>
  <si>
    <t>EVENTOS PROMOCIONALES,S.A. DE C.V.</t>
  </si>
  <si>
    <t>06141311061024</t>
  </si>
  <si>
    <t>EXCLUSIVE, S.A. DE C.V.</t>
  </si>
  <si>
    <t>06140312011032</t>
  </si>
  <si>
    <t>EXPORTADORA AGROINDUSTRIAL LIEBES, S.A . DE C. V.</t>
  </si>
  <si>
    <t>06141901011014</t>
  </si>
  <si>
    <t>EXPORTADORA NEMTEX, S. A. DE C. V.</t>
  </si>
  <si>
    <t>EXPORTADORA PACAS MARTINEZ, S.A. DE C.V.</t>
  </si>
  <si>
    <t>06142702911010</t>
  </si>
  <si>
    <t>EXPORTADORA TEXTUFIL, S. A. DE C. V.</t>
  </si>
  <si>
    <t>06141111031015</t>
  </si>
  <si>
    <t>EXPOSE, S. A. DE C.V.</t>
  </si>
  <si>
    <t>06141609921034</t>
  </si>
  <si>
    <t>F &amp; D, S. A. DE C. V.</t>
  </si>
  <si>
    <t>06141102881022</t>
  </si>
  <si>
    <t>F. E. G. DE EL SALVADOR, S. A. DE C. V.</t>
  </si>
  <si>
    <t>06142409941029</t>
  </si>
  <si>
    <t>F. V. CONSTRUCTORES, S. A. DE C. V.</t>
  </si>
  <si>
    <t>06140106700019</t>
  </si>
  <si>
    <t>F.A  DALTON &amp; CO.</t>
  </si>
  <si>
    <t>F.E.D.E.C.A.C.E.S.  DE R.L.</t>
  </si>
  <si>
    <t>06142605750051</t>
  </si>
  <si>
    <t>FABRICA DE LISTONES FANTASIA, S.A. DE C.V.</t>
  </si>
  <si>
    <t>06140207700013</t>
  </si>
  <si>
    <t>FACALCA HILTEX, S.A. DE C.V.</t>
  </si>
  <si>
    <t>06141305021029</t>
  </si>
  <si>
    <t>FACES, SOCIEDAD ANONIMA DE CAPITAL VARIABLE</t>
  </si>
  <si>
    <t>06140804051030</t>
  </si>
  <si>
    <t>FACTOR  I , S.A. DE C.V.</t>
  </si>
  <si>
    <t>06140707881028</t>
  </si>
  <si>
    <t>FALCON, S. A. DE C. V.</t>
  </si>
  <si>
    <t>06143103870040</t>
  </si>
  <si>
    <t>FALMAR, S. A. DE C. V.</t>
  </si>
  <si>
    <t>06142911850028</t>
  </si>
  <si>
    <t>FAMOLCAS, S. A. DE C. V.</t>
  </si>
  <si>
    <t>06143007931040</t>
  </si>
  <si>
    <t>FARINA, S.A. DE C.V.</t>
  </si>
  <si>
    <t>FARLAB, S. A. DE C. V.</t>
  </si>
  <si>
    <t>06140407921010</t>
  </si>
  <si>
    <t>FARMACEUTICA RODIM, S. A. DE C. V.</t>
  </si>
  <si>
    <t>06142608860013</t>
  </si>
  <si>
    <t>FARMACIA BEETHOVEN, S.A. DE C.V.</t>
  </si>
  <si>
    <t>FARMACIA ECHEVERRIA, S.A. DE C.V.</t>
  </si>
  <si>
    <t>FARMACIA NUEVA SAN FRANCISCO, S. A. DE C. V.</t>
  </si>
  <si>
    <t>FARMACIA SAN REY,S.A.DE C.V.</t>
  </si>
  <si>
    <t>06142212061027</t>
  </si>
  <si>
    <t>FASHION ANAC INDUSTRIAS, S.A. DE C.V.</t>
  </si>
  <si>
    <t>06142601961025</t>
  </si>
  <si>
    <t>FASOR, S. A. DE C. V.</t>
  </si>
  <si>
    <t>94112910971019</t>
  </si>
  <si>
    <t>FCC CONSTRUCCION DE CENTROAMERICA, S.A. SUCURSAL EL SALVADOR</t>
  </si>
  <si>
    <t>06141901071017</t>
  </si>
  <si>
    <t>FDOS. DE ACTVS. ESPS. DEL MIN.  JUST. Y SEG. PUB.</t>
  </si>
  <si>
    <t>06142112061062</t>
  </si>
  <si>
    <t>FEDERACION SALVADOREÑA DE FUTBOL</t>
  </si>
  <si>
    <t>06141208911087</t>
  </si>
  <si>
    <t>FERJASA, S.A. DE C.V.</t>
  </si>
  <si>
    <t>06140505610040</t>
  </si>
  <si>
    <t>FERNANDO ALFREDO RAMIREZ PERAZA</t>
  </si>
  <si>
    <t>06142405860018</t>
  </si>
  <si>
    <t>FERREIRO, S.A. DE C.V.</t>
  </si>
  <si>
    <t>06142001041070</t>
  </si>
  <si>
    <t>FERRER EL SALVADOR, S.A. DE C.V.</t>
  </si>
  <si>
    <t>12171402071014</t>
  </si>
  <si>
    <t>FERRETERAS DE ORIENTE, S.A. DE C.V.</t>
  </si>
  <si>
    <t>FERRETERIA EPA,  S.A.  DE  C.V.</t>
  </si>
  <si>
    <t>06142904011011</t>
  </si>
  <si>
    <t>FERRETERIA MEXICANA, S. A.  DE  C. V.</t>
  </si>
  <si>
    <t>06142306881010</t>
  </si>
  <si>
    <t>FERROCENTRO,S.A. DE C.V.</t>
  </si>
  <si>
    <t>06141404991013</t>
  </si>
  <si>
    <t>FERRODEPOT, S.A. DE C.V.</t>
  </si>
  <si>
    <t>06071805830017</t>
  </si>
  <si>
    <t>FERSA, S.A. DE C.V.</t>
  </si>
  <si>
    <t>06141108091058</t>
  </si>
  <si>
    <t>FERSAN EL SALVADOR, S.A. DE C.V.</t>
  </si>
  <si>
    <t>11212508480017</t>
  </si>
  <si>
    <t>FERSON, S.A. DE C.V.</t>
  </si>
  <si>
    <t>06141105091030</t>
  </si>
  <si>
    <t>FERTILIZANTES NORDIC, S.A. DE C.V.</t>
  </si>
  <si>
    <t>06142912001025</t>
  </si>
  <si>
    <t>FHC INGENIEROS, S. A.  DE  C. V.</t>
  </si>
  <si>
    <t>06142009051075</t>
  </si>
  <si>
    <t>FIBRAS AVILES DE EL SALVADOR, S.A.  DE  C.V.</t>
  </si>
  <si>
    <t>06142112051024</t>
  </si>
  <si>
    <t>FIBRAS Y CELULOSAS, S.A. DE C.V.</t>
  </si>
  <si>
    <t>06142707011034</t>
  </si>
  <si>
    <t>FICAFE</t>
  </si>
  <si>
    <t>96001305091016</t>
  </si>
  <si>
    <t>FIDEICOMISO DE ADMINISTRACION F/565</t>
  </si>
  <si>
    <t>06140902961036</t>
  </si>
  <si>
    <t>FIDEICOMISO ESPECIAL DE DESARROLLO AGROPECUARIO</t>
  </si>
  <si>
    <t>06143010031068</t>
  </si>
  <si>
    <t>FIDEICOMISO IRREVOCABLE ENTRE VIVOS PROGRAMA DE VIVIENDA SUEÑO POSIBLE</t>
  </si>
  <si>
    <t>06141802001066</t>
  </si>
  <si>
    <t>FIDEICOMISO PARA EL DESARROLLO  DE LA MICRO Y PEQUEÑA EMPRESA</t>
  </si>
  <si>
    <t>14112303620017</t>
  </si>
  <si>
    <t>FIDEL ANGEL CRUZ ESCOBAR</t>
  </si>
  <si>
    <t>06141302071017</t>
  </si>
  <si>
    <t>FIMISAL, S.A. DE C.V.</t>
  </si>
  <si>
    <t>06141311031052</t>
  </si>
  <si>
    <t>FINOS TEXTILES DE EL SALVADOR, S. A. DE C.V.</t>
  </si>
  <si>
    <t>06140101150030</t>
  </si>
  <si>
    <t>FISCALIA GENERAL DE LA REPUBLICA</t>
  </si>
  <si>
    <t>96421206021013</t>
  </si>
  <si>
    <t>FJ ASSOCIATES, S. A.</t>
  </si>
  <si>
    <t>06141901951017</t>
  </si>
  <si>
    <t>FJB, S. A. DE C. V.</t>
  </si>
  <si>
    <t>12172002991013</t>
  </si>
  <si>
    <t>FLORES TURCIOS, S.A. DE C.V.</t>
  </si>
  <si>
    <t>94830109071014</t>
  </si>
  <si>
    <t>FLUSHING EL SALVADOR, S.A. DE C.V.</t>
  </si>
  <si>
    <t>06141110901032</t>
  </si>
  <si>
    <t>FOAM DE EL SALVADOR, S. A. DE C. V.</t>
  </si>
  <si>
    <t>06141708001052</t>
  </si>
  <si>
    <t>FONDO DE ACTIV. ESPEC. M.O.P. TRANSP. VIVIENDA Y DESARROLLO URBANO</t>
  </si>
  <si>
    <t>06142303991108</t>
  </si>
  <si>
    <t>FONDO DE ACTIVIDADES ESPECIALES DE LA POLICIA NACIONAL CIVIL</t>
  </si>
  <si>
    <t>06142911901057</t>
  </si>
  <si>
    <t>FONDO DE ACTIVIDADES ESPECIALES DEL  MINISTERIO DE SALUD,</t>
  </si>
  <si>
    <t>FONDO DE ACTIVIDADES ESPECIALES HOSPITAL MILITAR CENTRAL</t>
  </si>
  <si>
    <t>06143011001057</t>
  </si>
  <si>
    <t>FONDO DE CONSERVACION VIAL</t>
  </si>
  <si>
    <t>06143110901027</t>
  </si>
  <si>
    <t>FONDO DE INVERSION SOCIAL PARA EL DESARROLLO LOCAL DE EL SALVADOR</t>
  </si>
  <si>
    <t>06141512901020</t>
  </si>
  <si>
    <t>FONDO DE SANEAMIENTO Y FORTALECIMIENTO FINANCIERO</t>
  </si>
  <si>
    <t>06140806921040</t>
  </si>
  <si>
    <t>FONDO NACIONAL DE VIVIENDA POPULAR</t>
  </si>
  <si>
    <t>06141312921019</t>
  </si>
  <si>
    <t>FONDO PROTECCION LISIADOS Y DISC. A CONS CONFLICTO ARMADO</t>
  </si>
  <si>
    <t>06140705750026</t>
  </si>
  <si>
    <t>FONDO SOCIAL PARA LA VIVIENDA</t>
  </si>
  <si>
    <t>06140602031037</t>
  </si>
  <si>
    <t>FONDOS DE ACTIVIDADES ESPECIALES DEL MINISTERIO DE GOBERNACION</t>
  </si>
  <si>
    <t>06080909091018</t>
  </si>
  <si>
    <t>FOOD EXPORT, SOCIEDAD ANONIMA DE CAPITAL VARIABLE</t>
  </si>
  <si>
    <t>96422903951017</t>
  </si>
  <si>
    <t>FOREVER LIVING PRODUCTS CENTRO AMERICA, INC</t>
  </si>
  <si>
    <t>06142104941010</t>
  </si>
  <si>
    <t>FORMAS, ARTES Y SERVICIOS. S. A. DE C. V.</t>
  </si>
  <si>
    <t>06140302891026</t>
  </si>
  <si>
    <t>FORMULARIOS STANDARD, S.A. DE C.V.</t>
  </si>
  <si>
    <t>06141712041115</t>
  </si>
  <si>
    <t>FOSALUD</t>
  </si>
  <si>
    <t>02100410641013</t>
  </si>
  <si>
    <t>FRANCISCO ALFREDO CALIDONIO</t>
  </si>
  <si>
    <t>06190404680011</t>
  </si>
  <si>
    <t>FRANCISCO ANTONIO FUENTES LANDAVERDE</t>
  </si>
  <si>
    <t>12010201621012</t>
  </si>
  <si>
    <t>FRANCISCO LEMUS CRUZ</t>
  </si>
  <si>
    <t>04082111590018</t>
  </si>
  <si>
    <t>FRANCISCO MELARA ARDON</t>
  </si>
  <si>
    <t>14111504540014</t>
  </si>
  <si>
    <t>FRANCISCO RUBIO</t>
  </si>
  <si>
    <t>06141603921040</t>
  </si>
  <si>
    <t>FRANCISCO, S. A. DE C. V.</t>
  </si>
  <si>
    <t>06022911721010</t>
  </si>
  <si>
    <t>FREDY ARMANDO PORTILLO CAMPOS</t>
  </si>
  <si>
    <t>94830903631016</t>
  </si>
  <si>
    <t>FREDY RANDOLFO GONZALEZ TORRES</t>
  </si>
  <si>
    <t>14120507580012</t>
  </si>
  <si>
    <t>FREDYS ALBERTO ESCOBAR RAMIREZ</t>
  </si>
  <si>
    <t>06142801850034</t>
  </si>
  <si>
    <t>FREYSSINET EL SALVADOR SISTEMAS DE CONSTRUCCION, S.A. DE C.V</t>
  </si>
  <si>
    <t>06142901001031</t>
  </si>
  <si>
    <t>FROZCA, S. A. DE C. V.</t>
  </si>
  <si>
    <t>06142804790012</t>
  </si>
  <si>
    <t>FRUTALETAS, S.A. DE C.V.</t>
  </si>
  <si>
    <t>06141811981014</t>
  </si>
  <si>
    <t>FULLTAC, S.A. DE C.V.</t>
  </si>
  <si>
    <t>06141606700044</t>
  </si>
  <si>
    <t>FUND. SALV. DE DESARROLLO Y VIVIENDA MINIMA</t>
  </si>
  <si>
    <t>94471102991010</t>
  </si>
  <si>
    <t>FUNDACION AYUDA EN ACCION</t>
  </si>
  <si>
    <t>FUNDACION DE LAS HERMANAS AGUSTINAS DE SAN NICOLAS</t>
  </si>
  <si>
    <t>06142407860022</t>
  </si>
  <si>
    <t>FUNDACION EMPRESARIAL PARA EL DESARROLLO EDUCATIVO  ( FEPADE )</t>
  </si>
  <si>
    <t>06141307981038</t>
  </si>
  <si>
    <t>FUNDACION NACIONAL PARA EL DESARROLLO</t>
  </si>
  <si>
    <t>06140605941077</t>
  </si>
  <si>
    <t>FUNDACION PADRE ARRUPE DE EL SALVADOR</t>
  </si>
  <si>
    <t>06141807001056</t>
  </si>
  <si>
    <t>FUNDACION PARA  EL DESARROLLO SOSTENIBLE, EL SALVADOR</t>
  </si>
  <si>
    <t>06142306931033</t>
  </si>
  <si>
    <t>FUNDACION PARA LA EDUCACION SUPERIOR</t>
  </si>
  <si>
    <t>94472402941011</t>
  </si>
  <si>
    <t>FUNDACION PRIVADA INTERVIDA</t>
  </si>
  <si>
    <t>06140905830042</t>
  </si>
  <si>
    <t>FUNDACION SALVADOREÑA PARA EL DESARROLLO ECONOMICO Y SOCIAL</t>
  </si>
  <si>
    <t>06141010901051</t>
  </si>
  <si>
    <t>FUNDACION SALVADOREÑA PARA INVESTIGACIONES DEL CAFE</t>
  </si>
  <si>
    <t>06143010861010</t>
  </si>
  <si>
    <t>FUNDACION SALVADOREÑA PARA LA SALUD Y EL DESARROLLO HUMANO</t>
  </si>
  <si>
    <t>94502808981010</t>
  </si>
  <si>
    <t>FUNDACION SERAPHIM, INC.</t>
  </si>
  <si>
    <t>06141401941058</t>
  </si>
  <si>
    <t>FUNDAMUNI</t>
  </si>
  <si>
    <t>06142912031013</t>
  </si>
  <si>
    <t>FUNDECREDITO DE R.L.</t>
  </si>
  <si>
    <t>06141109981065</t>
  </si>
  <si>
    <t>FUNERALES LAS FLORES, S.A. DE C.V.</t>
  </si>
  <si>
    <t>06142109790017</t>
  </si>
  <si>
    <t>FUNERALES MODERNOS, S.A. DE C.V.</t>
  </si>
  <si>
    <t>06141502840020</t>
  </si>
  <si>
    <t>FUNES HARTMANN, S. A. DE C. V.</t>
  </si>
  <si>
    <t>06142010800049</t>
  </si>
  <si>
    <t>FUNES Y ASOCIADOS PUBLICIDAD, S. A. DE C. V.</t>
  </si>
  <si>
    <t>06141602891032</t>
  </si>
  <si>
    <t>FUNSALPRODESE</t>
  </si>
  <si>
    <t>06142310871266</t>
  </si>
  <si>
    <t>GABRIEL EDGARDO ABARCA RENDEROS</t>
  </si>
  <si>
    <t>06142105041048</t>
  </si>
  <si>
    <t>GADIE INTERNACIONAL, S.A. DE C.V.</t>
  </si>
  <si>
    <t>06140301830012</t>
  </si>
  <si>
    <t>GALAXIA DEPORTES S.A. DE C.V.</t>
  </si>
  <si>
    <t>06140102001034</t>
  </si>
  <si>
    <t>GALEMI, S.A DE C.V.</t>
  </si>
  <si>
    <t>06140705971020</t>
  </si>
  <si>
    <t>GAMA AUTO AIRE, S.A DE C.V.</t>
  </si>
  <si>
    <t>06142609830028</t>
  </si>
  <si>
    <t>GAMA TRADING, S. A. DE C. V.</t>
  </si>
  <si>
    <t>06141212051041</t>
  </si>
  <si>
    <t>GAMEWEAR INTERNATIONAL LTDA. DE C.V.</t>
  </si>
  <si>
    <t>06142006071024</t>
  </si>
  <si>
    <t>GARAGE  S.A. DE C.V.</t>
  </si>
  <si>
    <t>06141902041057</t>
  </si>
  <si>
    <t>GARANTIAS Y SERVICIOS, SOCIEDAD DE GARANTIA, S. A. DE C. V.</t>
  </si>
  <si>
    <t>06143003620012</t>
  </si>
  <si>
    <t>GARBAL, S.A. DE C.V.</t>
  </si>
  <si>
    <t>06142906941105</t>
  </si>
  <si>
    <t>GENERAL DE BIENES RAICES, S. A. DE C.V.</t>
  </si>
  <si>
    <t>06141706740015</t>
  </si>
  <si>
    <t>GENERAL SAFETY EL SALVADOR, S. A.</t>
  </si>
  <si>
    <t>06141111881035</t>
  </si>
  <si>
    <t>GENETICA GANADERA, S. A. DE C. V.</t>
  </si>
  <si>
    <t>06140609840024</t>
  </si>
  <si>
    <t>GEOCYCLE EL SALVADOR,S.A. DE C.V.</t>
  </si>
  <si>
    <t>08170712811015</t>
  </si>
  <si>
    <t>GEOVANNI ALFONSO ANGEL CHIRINO</t>
  </si>
  <si>
    <t>94502808071014</t>
  </si>
  <si>
    <t>GGI EUROPEAN TUNING EL SALVADOR, S.A. DE C.V.</t>
  </si>
  <si>
    <t>06140906860017</t>
  </si>
  <si>
    <t>GIGANTE EXPRESS, S.A. DE C.V.</t>
  </si>
  <si>
    <t>06142405071097</t>
  </si>
  <si>
    <t>GINEBRA, S.A. DE C.V.</t>
  </si>
  <si>
    <t>14160804641017</t>
  </si>
  <si>
    <t>GLADYS DE LA PAZ BENITEZ HERRERA</t>
  </si>
  <si>
    <t>13120708791045</t>
  </si>
  <si>
    <t>GLENDA ESMERALDA AGUILAR DE VALDEZ</t>
  </si>
  <si>
    <t>06140402001036</t>
  </si>
  <si>
    <t>GLOBAL CARGO DE EL SALVADOR, S.A. DE C.V.</t>
  </si>
  <si>
    <t>06140711971015</t>
  </si>
  <si>
    <t>GLOBAL OUTSOURCING, S.A DE C.V.</t>
  </si>
  <si>
    <t>06142503041031</t>
  </si>
  <si>
    <t>GLOBAL SOLUTIONS LATINOAMERICA, S. A. DE C.V.</t>
  </si>
  <si>
    <t>06141605081023</t>
  </si>
  <si>
    <t>GLOBAL WINES &amp; SPIRITS, S.A. DE C.V.</t>
  </si>
  <si>
    <t>14021210541012</t>
  </si>
  <si>
    <t>GLORIA ARGENTINA LAZO</t>
  </si>
  <si>
    <t>06140305941016</t>
  </si>
  <si>
    <t>GOTERA, S. A. DE C. V.</t>
  </si>
  <si>
    <t>06142907710013</t>
  </si>
  <si>
    <t>GRAFICOS E IMPRESOS, S. A. DE C. V.</t>
  </si>
  <si>
    <t>06141711921057</t>
  </si>
  <si>
    <t>GRAFICOS Y TEXTOS, S.A DE C.V</t>
  </si>
  <si>
    <t>06140901921022</t>
  </si>
  <si>
    <t>GRANJA EL ROBLE, S. A. DE C. V.</t>
  </si>
  <si>
    <t>06142001051076</t>
  </si>
  <si>
    <t>GRANJA INDUSTRIAL BONANZA, S.A. DE C.V.</t>
  </si>
  <si>
    <t>06142610071059</t>
  </si>
  <si>
    <t>GRANJITA SAN JOSE, S.A. DE C.V.</t>
  </si>
  <si>
    <t>02101805091019</t>
  </si>
  <si>
    <t>GRAVAS DE OCCIDENTE S. A. DE C. V.</t>
  </si>
  <si>
    <t>06141608021030</t>
  </si>
  <si>
    <t>GRIFERIA Y CERRADURAS INTERNACIONALES, S.A. DE C.V.</t>
  </si>
  <si>
    <t>06141304850010</t>
  </si>
  <si>
    <t>GRIMALDI, S.A. DE C.V.</t>
  </si>
  <si>
    <t>06142901071072</t>
  </si>
  <si>
    <t>GROUPE-CONSEIL DESSAU-SOPRIN EL SALVADOR, S.A. DE C.V.</t>
  </si>
  <si>
    <t>06140504670027</t>
  </si>
  <si>
    <t>GRUPO 20/20, S.A. DE C.V.</t>
  </si>
  <si>
    <t>06141212011023</t>
  </si>
  <si>
    <t>GRUPO ALIMENTICIO, S.A. DE C.V.</t>
  </si>
  <si>
    <t>06140712091019</t>
  </si>
  <si>
    <t>GRUPO AMERICANO, S.A. DE C.V.</t>
  </si>
  <si>
    <t>06141212061098</t>
  </si>
  <si>
    <t>GRUPO ASESORES CONSULTORES Y CONSTRUCTORES, S.A DE C.V.</t>
  </si>
  <si>
    <t>12170309081011</t>
  </si>
  <si>
    <t>GRUPO BLANCO, S.A. DE C.V.</t>
  </si>
  <si>
    <t>12171706001039</t>
  </si>
  <si>
    <t>GRUPO CAMPESTRE, S.A. DE C.V.</t>
  </si>
  <si>
    <t>06141911091059</t>
  </si>
  <si>
    <t>GRUPO CARSEN, S.A. DE C.V.</t>
  </si>
  <si>
    <t>12170902091015</t>
  </si>
  <si>
    <t>GRUPO COMERCIAL MORAZAN, S.A. DE C.V.</t>
  </si>
  <si>
    <t>06141203021032</t>
  </si>
  <si>
    <t>GRUPO DINASTY, S.A. DE C.V.</t>
  </si>
  <si>
    <t>06140111951053</t>
  </si>
  <si>
    <t>GRUPO EJJE, S.A. DE C.V.</t>
  </si>
  <si>
    <t>06140711951081</t>
  </si>
  <si>
    <t>GRUPO EMPRESARIAL CYBSA, S.A DE C.V.</t>
  </si>
  <si>
    <t>06140512001023</t>
  </si>
  <si>
    <t>GRUPO ESPECIALIZADO DE ASISTENCIA DE EL SALVADOR, S.A. DE C.V.</t>
  </si>
  <si>
    <t>06142312041015</t>
  </si>
  <si>
    <t>GRUPO FUTURA, S.A. DE C.V.</t>
  </si>
  <si>
    <t>06142302051055</t>
  </si>
  <si>
    <t>GRUPO GOLD, S.A. DE C.V.</t>
  </si>
  <si>
    <t>06141711061031</t>
  </si>
  <si>
    <t>GRUPO HB, S.A. DE C.V.</t>
  </si>
  <si>
    <t>06142611041030</t>
  </si>
  <si>
    <t>GRUPO INDUSTRIA TECNICA METALICA, S. A. DE C. V.</t>
  </si>
  <si>
    <t>05223007911014</t>
  </si>
  <si>
    <t>GRUPO INDUSTRIAL DIVERSIFICADO, S. A. DE C. V.</t>
  </si>
  <si>
    <t>06140304011023</t>
  </si>
  <si>
    <t>GRUPO INTEGRAL DE SERVICIOS, S. A. DE C. V.</t>
  </si>
  <si>
    <t>12170601021011</t>
  </si>
  <si>
    <t>GRUPO LORENA, SOCIEDAD ANONIMA DE CAPITAL VARIABLE</t>
  </si>
  <si>
    <t>06141902051052</t>
  </si>
  <si>
    <t>GRUPO LOS SEIS, S.A. DE C.V.</t>
  </si>
  <si>
    <t>06141902021013</t>
  </si>
  <si>
    <t>GRUPO LOS TRES EL SALVADOR, S.A. DE C.V.</t>
  </si>
  <si>
    <t>06141301051047</t>
  </si>
  <si>
    <t>GRUPO MANA, S.A. DE C.V.</t>
  </si>
  <si>
    <t>06140807031021</t>
  </si>
  <si>
    <t>GRUPO MODA,.S.A.DE C.V.</t>
  </si>
  <si>
    <t>06141907041063</t>
  </si>
  <si>
    <t>GRUPO PROVIVIENDA, SOCIEDAD ANONIMA DE CAPITAL VARIABLE</t>
  </si>
  <si>
    <t>06140905860010</t>
  </si>
  <si>
    <t>GRUPO Q CORPORATIVO, S.A. DE C.V.</t>
  </si>
  <si>
    <t>06141112031051</t>
  </si>
  <si>
    <t>GRUPO Q PRODUCTOS AUTOMOTRICES, S.A. DE C.V.</t>
  </si>
  <si>
    <t>06142709971043</t>
  </si>
  <si>
    <t>GRUPO RAYO, S. A. DE C. V.</t>
  </si>
  <si>
    <t>06140712061039</t>
  </si>
  <si>
    <t>GRUPO RUDY, S.A.  DE  C.V.</t>
  </si>
  <si>
    <t>06141607091050</t>
  </si>
  <si>
    <t>GRUPO SAINT LOUIS, S.A. DE C.V.</t>
  </si>
  <si>
    <t>06142003590010</t>
  </si>
  <si>
    <t>GRUPO SALTEX, S.A. DE C.V.</t>
  </si>
  <si>
    <t>06140502031021</t>
  </si>
  <si>
    <t>GRUPO SEIS NUEVE OCHENTA, S.A. DE C.V.</t>
  </si>
  <si>
    <t>06140110031015</t>
  </si>
  <si>
    <t>GRUPO TICAL EL SALVADOR, S.A. DE C.V.</t>
  </si>
  <si>
    <t>06140901961040</t>
  </si>
  <si>
    <t>GUARD PLUS 24 SECURITY, S. A. DE C. V.</t>
  </si>
  <si>
    <t>06142207610162</t>
  </si>
  <si>
    <t>GUILLERMO ALFONSO ACEITUNO OCHOA</t>
  </si>
  <si>
    <t>02132506741018</t>
  </si>
  <si>
    <t>GUILLERMO ALFREDO SANDOVAL MORALES</t>
  </si>
  <si>
    <t>06141203430026</t>
  </si>
  <si>
    <t>GUILLERMO ANTONIO SCHLESINGER MARINO</t>
  </si>
  <si>
    <t>06142303600159</t>
  </si>
  <si>
    <t>GUSTAVO ALFONSO ESCOBAR BARRERA</t>
  </si>
  <si>
    <t>11230102400011</t>
  </si>
  <si>
    <t>GUSTAVO ALFREDO TORRES CERNA</t>
  </si>
  <si>
    <t>06140703530140</t>
  </si>
  <si>
    <t>H.BARON,S.A. DE C.V.</t>
  </si>
  <si>
    <t>06141211071030</t>
  </si>
  <si>
    <t>HABLEMOS SOCIEDAD ANONIMA DE CAPITAL VARIABLE</t>
  </si>
  <si>
    <t>05012710931018</t>
  </si>
  <si>
    <t>HACIENDA DE LOS MIRANDA, S. A. DE C. V.</t>
  </si>
  <si>
    <t>06143001831078</t>
  </si>
  <si>
    <t>HARED ESTID PEREZ ZELAYA</t>
  </si>
  <si>
    <t>06141208031036</t>
  </si>
  <si>
    <t>HARODITE,S.A. DE C.V.</t>
  </si>
  <si>
    <t>06142307991021</t>
  </si>
  <si>
    <t>HARSCO INFRAESTRUCTURA EL SALVADOR, SOCIEDAD ANONIMA DE CAPITAL VARIABLE</t>
  </si>
  <si>
    <t>06143006941033</t>
  </si>
  <si>
    <t>HASBUN SILHY, S. A. DE C. V.</t>
  </si>
  <si>
    <t>06140509031051</t>
  </si>
  <si>
    <t>HASGAR, S.A. DE C.V.</t>
  </si>
  <si>
    <t>HAVELLS SYLVANIA EL SALVADOR, S.A. DE  C.V.</t>
  </si>
  <si>
    <t>06141402981010</t>
  </si>
  <si>
    <t>HAZEL'S INDUSTRIAS, S. A. DE C. V.</t>
  </si>
  <si>
    <t>06142401031082</t>
  </si>
  <si>
    <t>HEALTHCARE PRODUCTS  CENTROAMERICA,S. A DE C. V.</t>
  </si>
  <si>
    <t>06140808001045</t>
  </si>
  <si>
    <t>HEALTHCO PRODUCTS, S. A.  DE  C. V.</t>
  </si>
  <si>
    <t>96151910691027</t>
  </si>
  <si>
    <t>HEBERTO RAMON GUTIERREZ PEÑA</t>
  </si>
  <si>
    <t>06141409610046</t>
  </si>
  <si>
    <t>HECTOR EMILIO ESTRADA DOMINGUEZ</t>
  </si>
  <si>
    <t>08062503771017</t>
  </si>
  <si>
    <t>HECTOR MANUEL LOPEZ VELASQUEZ</t>
  </si>
  <si>
    <t>06141206670097</t>
  </si>
  <si>
    <t>HECTOR MAURICIO VENTURA LARIOS</t>
  </si>
  <si>
    <t>06140702711060</t>
  </si>
  <si>
    <t>HECTOR RICARDO RODRIGUEZ RAMIREZ</t>
  </si>
  <si>
    <t>06142106881023</t>
  </si>
  <si>
    <t>HELADOS RIO SOTO,S.A. DE C.V.</t>
  </si>
  <si>
    <t>01030101450013</t>
  </si>
  <si>
    <t>HENRY LEONEL PERDOMO ESCOBAR</t>
  </si>
  <si>
    <t>09031203640014</t>
  </si>
  <si>
    <t>HERBERT ERNESTO SACA VIDES</t>
  </si>
  <si>
    <t>06141512951028</t>
  </si>
  <si>
    <t>HERCO, S. A. DE C. V.</t>
  </si>
  <si>
    <t>06142705981010</t>
  </si>
  <si>
    <t>HERMANO TEXTIL, S. A. DE C. V.</t>
  </si>
  <si>
    <t>06141108780017</t>
  </si>
  <si>
    <t>HERRAMIENTAS CENTROAMERICANAS, S.A. DE C.V.</t>
  </si>
  <si>
    <t>06141712041026</t>
  </si>
  <si>
    <t>HERRAMIENTAS Y ACCESORIOS SALVADOREÑOS, S.A. DE C.V.</t>
  </si>
  <si>
    <t>06141512991020</t>
  </si>
  <si>
    <t>HERRARTE, S.A. DE C.V.</t>
  </si>
  <si>
    <t>06142705091030</t>
  </si>
  <si>
    <t>HIDROELECTRICA JUAYUA,  S.A.  DE  C.V.</t>
  </si>
  <si>
    <t>06141808991076</t>
  </si>
  <si>
    <t>HIDROTECNIA DE EL SALVADOR,  S.A.</t>
  </si>
  <si>
    <t>06142906991048</t>
  </si>
  <si>
    <t>HIGH TECH COMPUTER &amp; COMUNICATION, S. A. DE C. V.</t>
  </si>
  <si>
    <t>05022708580035</t>
  </si>
  <si>
    <t>HILDA ESTER ROMERO DE ARDON</t>
  </si>
  <si>
    <t>06140812981038</t>
  </si>
  <si>
    <t>HILOS A&amp;E DE EL SALVADOR, S. A. DE C. V.</t>
  </si>
  <si>
    <t>06141406001070</t>
  </si>
  <si>
    <t>HIPOTECARIA SANTA  ANA  LIMITADA DE CAPITAL VARIABLE</t>
  </si>
  <si>
    <t>06140703971073</t>
  </si>
  <si>
    <t>HISALVIS, S.A. DE C.V.</t>
  </si>
  <si>
    <t>06141502220042</t>
  </si>
  <si>
    <t>HOSPITAL NAC. DR. JOSE ANT.SALDAÑA NEUMOLOGIA Y MEDICINA FAMILIAR</t>
  </si>
  <si>
    <t>06141905891043</t>
  </si>
  <si>
    <t>HOSPITAL NAC."DR.JUAN JOSE FERNANDEZ",ZACAMIL,S.S.</t>
  </si>
  <si>
    <t>04071902220015</t>
  </si>
  <si>
    <t>HOSPITAL NACIONAL  LUIS EDMUNDO VASQUEZ, CHALATENANGO</t>
  </si>
  <si>
    <t>13191603871013</t>
  </si>
  <si>
    <t>HOSPITAL NACIONAL " DR. HECTOR ANTONIO  HERNANDEZ FLORES"  SAN  FCO. GOTERA</t>
  </si>
  <si>
    <t>07021006961013</t>
  </si>
  <si>
    <t>HOSPITAL NACIONAL "NUESTRA SEÑORA DE FATIMA"</t>
  </si>
  <si>
    <t>02032212951010</t>
  </si>
  <si>
    <t>HOSPITAL NACIONAL DE CHALCHUAPA</t>
  </si>
  <si>
    <t>12021006961013</t>
  </si>
  <si>
    <t>HOSPITAL NACIONAL DE CIUDAD BARRIOS MONSEÑOROSCAR ARNULFO ROMERO Y GALDAMEZ</t>
  </si>
  <si>
    <t>09031006961016</t>
  </si>
  <si>
    <t>HOSPITAL NACIONAL DE ILOBASCO</t>
  </si>
  <si>
    <t>06141006961058</t>
  </si>
  <si>
    <t>HOSPITAL NACIONAL DE JIQUILISCO</t>
  </si>
  <si>
    <t>14082212951012</t>
  </si>
  <si>
    <t>HOSPITAL NACIONAL DE LA UNION</t>
  </si>
  <si>
    <t>06143102220012</t>
  </si>
  <si>
    <t>HOSPITAL NACIONAL DE MATERNIDAD DR. RAUL ARGUELLO ESCOLAN</t>
  </si>
  <si>
    <t>02071006961012</t>
  </si>
  <si>
    <t>HOSPITAL NACIONAL DE METAPAN</t>
  </si>
  <si>
    <t>06142102220025</t>
  </si>
  <si>
    <t>HOSPITAL NACIONAL DE NIÑOS BENJAMIN BLOOM</t>
  </si>
  <si>
    <t>04161406961018</t>
  </si>
  <si>
    <t>HOSPITAL NACIONAL DE NUEVA CONCEPCION</t>
  </si>
  <si>
    <t>12100108881011</t>
  </si>
  <si>
    <t>HOSPITAL NACIONAL DE NUEVA GUADALUPE</t>
  </si>
  <si>
    <t>03151802220016</t>
  </si>
  <si>
    <t>HOSPITAL NACIONAL DR. JORGE MAZZINI VILLACORTA, SONSONATE</t>
  </si>
  <si>
    <t>06141006961040</t>
  </si>
  <si>
    <t>HOSPITAL NACIONAL ENFERMERA ANGELICA VIDAL DE NAJARRO,SAN BARTOLO, SAN SALV</t>
  </si>
  <si>
    <t>01012812831013</t>
  </si>
  <si>
    <t>HOSPITAL NACIONAL FRANCISCO MENENDEZ</t>
  </si>
  <si>
    <t>06171402220019</t>
  </si>
  <si>
    <t>HOSPITAL NACIONAL PSIQUIATRICO DR. JOSE MOLINA MARTINEZ</t>
  </si>
  <si>
    <t>06141102220026</t>
  </si>
  <si>
    <t>HOSPITAL NACIONAL ROSALES</t>
  </si>
  <si>
    <t>12171302220016</t>
  </si>
  <si>
    <t>HOSPITAL NACIONAL SAN JUAN DE DIOS DE SAN MIGUEL</t>
  </si>
  <si>
    <t>02101602220018</t>
  </si>
  <si>
    <t>HOSPITAL NACIONAL SAN JUAN DE DIOS,SANTA ANA</t>
  </si>
  <si>
    <t>05110102220013</t>
  </si>
  <si>
    <t>HOSPITAL NACIONAL SAN RAFAEL</t>
  </si>
  <si>
    <t>14162212951016</t>
  </si>
  <si>
    <t>HOSPITAL NACIONAL SANTA ROSA DE LIMA</t>
  </si>
  <si>
    <t>11211406961012</t>
  </si>
  <si>
    <t>HOSPITAL NACIONAL SANTIAGO DE MARIA</t>
  </si>
  <si>
    <t>09061006961012</t>
  </si>
  <si>
    <t>HOSPITAL NACIONAL SENSUNTEPEQUE</t>
  </si>
  <si>
    <t>11231102220020</t>
  </si>
  <si>
    <t>HOSPITAL SAN PEDRO USULUTAN</t>
  </si>
  <si>
    <t>10101102220016</t>
  </si>
  <si>
    <t>HOSPITAL SANTA GERTRUDIS</t>
  </si>
  <si>
    <t>08212102220020</t>
  </si>
  <si>
    <t>HOSPITAL SANTA TERESA</t>
  </si>
  <si>
    <t>12170202770019</t>
  </si>
  <si>
    <t>HOSPITALES DE ORIENTE, S.A. DE C.V.</t>
  </si>
  <si>
    <t>06140512690019</t>
  </si>
  <si>
    <t>HOTELERA SALVADOREÑA, S.A. DE C.V.</t>
  </si>
  <si>
    <t>06140606071025</t>
  </si>
  <si>
    <t>HOTELES Y SERVICIOS TURISTICOS, S.A. DE C.V.</t>
  </si>
  <si>
    <t>06142602021050</t>
  </si>
  <si>
    <t>HP ENTERPRISE SERVICES DE EL SALVADOR, LTDA. DE C.V.</t>
  </si>
  <si>
    <t>06141304891011</t>
  </si>
  <si>
    <t>HUGO BARRIENTOS ARQUITECTOS, S. A. DE C. V.</t>
  </si>
  <si>
    <t>02102204781014</t>
  </si>
  <si>
    <t>HUMBERTO HERNAN FUENTES AMAYA</t>
  </si>
  <si>
    <t>06141011971053</t>
  </si>
  <si>
    <t>I E P R O E S</t>
  </si>
  <si>
    <t>06141602901011</t>
  </si>
  <si>
    <t>I.D.S. DE CENTRO AMERICA, S. A. DE C. V.</t>
  </si>
  <si>
    <t>94471412680019</t>
  </si>
  <si>
    <t>IBERIA, LINEAS AEREAS DE ESPAÑA</t>
  </si>
  <si>
    <t>06142408061017</t>
  </si>
  <si>
    <t>IBEROMODA, S.A. DE C.V.</t>
  </si>
  <si>
    <t>06141807830010</t>
  </si>
  <si>
    <t>ICIA, S.A. DE C.V.</t>
  </si>
  <si>
    <t>06142703001107</t>
  </si>
  <si>
    <t>ICOMED, S.A. DE C.V.</t>
  </si>
  <si>
    <t>06143010921063</t>
  </si>
  <si>
    <t>IDEAS PROMOCIONALES, S.A. DE C.V.</t>
  </si>
  <si>
    <t>08052101091014</t>
  </si>
  <si>
    <t>IESSA EL SALVADOR, S.A. DE C.V.</t>
  </si>
  <si>
    <t>06141903560010</t>
  </si>
  <si>
    <t>IGLESIA CATOLICA APOSTOLICA Y ROMANA EN EL SALVADOR ARQ. S.S.</t>
  </si>
  <si>
    <t>06140305680010</t>
  </si>
  <si>
    <t>IGLESIA DE JESUCRISTO DE LOS SANTOS DE LOS ULTIMOS DIAS</t>
  </si>
  <si>
    <t>13191204530013</t>
  </si>
  <si>
    <t>IGNACIO DIMAS BLANCO ESCOBAR</t>
  </si>
  <si>
    <t>07151708480011</t>
  </si>
  <si>
    <t>IGNACIO JOSE MARIA SIGUENZA GUADRON</t>
  </si>
  <si>
    <t>06143010840034</t>
  </si>
  <si>
    <t>ILOPANIA, S.A. DE C.V.</t>
  </si>
  <si>
    <t>06142302051110</t>
  </si>
  <si>
    <t>IMDIMEG, S.A. DE C.V.</t>
  </si>
  <si>
    <t>06140208001017</t>
  </si>
  <si>
    <t>IMDISMOL, S.A. DE C.V.</t>
  </si>
  <si>
    <t>06142405041031</t>
  </si>
  <si>
    <t>IMDISPRO, S.A. DE C.V.</t>
  </si>
  <si>
    <t>06062901081015</t>
  </si>
  <si>
    <t>IMFICA INDUSTRIAL SA DE CV</t>
  </si>
  <si>
    <t>06140611061046</t>
  </si>
  <si>
    <t>IMPORT CACERES, S.A. DE  C.V.</t>
  </si>
  <si>
    <t>06142608031040</t>
  </si>
  <si>
    <t>IMPORTACION DE CALZADO LOS TRES, S. A. DE C.V.</t>
  </si>
  <si>
    <t>06140108051017</t>
  </si>
  <si>
    <t>IMPORTACIONES DE MODA, S.A. DE C.V.</t>
  </si>
  <si>
    <t>06142308061044</t>
  </si>
  <si>
    <t>IMPORTACIONES EBEN-EZER, S.A. DE C.V.</t>
  </si>
  <si>
    <t>IMPORTACIONES PECUARIAS R. SACA, S.A. C.V.</t>
  </si>
  <si>
    <t>06140811911028</t>
  </si>
  <si>
    <t>IMPORTACIONES SANTA LUCIA, S. A. DE C. V.</t>
  </si>
  <si>
    <t>96152510041011</t>
  </si>
  <si>
    <t>IMPORTADORA DE CARNES, S. A. DE C. V.</t>
  </si>
  <si>
    <t>06141607031040</t>
  </si>
  <si>
    <t>IMPORTADORA DE EL SALVADOR, S.A. DE C.V.</t>
  </si>
  <si>
    <t>06141508001058</t>
  </si>
  <si>
    <t>IMPORTADORA DE MATERIALES ELECTRICOS, S.A. DE C.V.</t>
  </si>
  <si>
    <t>06140205071049</t>
  </si>
  <si>
    <t>IMPORTADORA DON JULIO, S.A. DE C.V.</t>
  </si>
  <si>
    <t>06142810061023</t>
  </si>
  <si>
    <t>IMPORTADORA EL CARACOL, S.A.  DE   C.  V.</t>
  </si>
  <si>
    <t>05112107011014</t>
  </si>
  <si>
    <t>IMPORTADORA H Y D, S.A. DE C.V.</t>
  </si>
  <si>
    <t>06141606870030</t>
  </si>
  <si>
    <t>IMPORTADORA LA TIENDONA, S. A. DE C. V.</t>
  </si>
  <si>
    <t>12172701031017</t>
  </si>
  <si>
    <t>IMPORTADORA ORIENTAL SOCIEDAD ANONIMA DE CAPITAL VARIABLE.</t>
  </si>
  <si>
    <t>IMPORTADORA RAMIREZ, S. A. DE C. V.</t>
  </si>
  <si>
    <t>06140905071023</t>
  </si>
  <si>
    <t>IMPORTADORA UNIVERSAL, S.A. DE C.V.</t>
  </si>
  <si>
    <t>06140804921018</t>
  </si>
  <si>
    <t>IMPORTADORA VENTURA ESCOBAR, S. A. DE C. V.</t>
  </si>
  <si>
    <t>06141301031054</t>
  </si>
  <si>
    <t>IMPORTADORA Y DISTRIBUIDORA COMERCIAL , S. A. DE C.V.</t>
  </si>
  <si>
    <t>06141511961020</t>
  </si>
  <si>
    <t>IMPORTADORA Y EXPORTAD. ELEKTRA DE EL SALVADOR, S.A. DE C.V.</t>
  </si>
  <si>
    <t>06141103881018</t>
  </si>
  <si>
    <t>IMPRECEN, S.A. DE C.V.</t>
  </si>
  <si>
    <t>06142907881025</t>
  </si>
  <si>
    <t>IMPRESOS DIVERSOS, S.A. DE C.V.</t>
  </si>
  <si>
    <t>06141410921078</t>
  </si>
  <si>
    <t>IMPRESOS MULTIPLES, S. A. DE C. V.</t>
  </si>
  <si>
    <t>06140102941061</t>
  </si>
  <si>
    <t>IMPRESSA TALLERES, S. A. DE C. V.</t>
  </si>
  <si>
    <t>06142104051015</t>
  </si>
  <si>
    <t>IMPRESSION APPAREL GROUP, S.A. DE C.V.</t>
  </si>
  <si>
    <t>94110902011011</t>
  </si>
  <si>
    <t>IMPROSA SERVICIOS INTERNACIONALES, S.A. SUC. EL SALVADOR</t>
  </si>
  <si>
    <t>06142805911019</t>
  </si>
  <si>
    <t>IMPULSA, S. A. DE C. V.</t>
  </si>
  <si>
    <t>05011303091017</t>
  </si>
  <si>
    <t>IMPULSO, S.A. DE C.V.</t>
  </si>
  <si>
    <t>94051709681011</t>
  </si>
  <si>
    <t>IN KYUN JUNG</t>
  </si>
  <si>
    <t>06140102881018</t>
  </si>
  <si>
    <t>INAMER, S. A. DE C. V.</t>
  </si>
  <si>
    <t>06143007931023</t>
  </si>
  <si>
    <t>INCUBADORA SALVADOREÑA, S. A. DE C. V.</t>
  </si>
  <si>
    <t>06140906921055</t>
  </si>
  <si>
    <t>INDELPIN, S. A. DE C. V.</t>
  </si>
  <si>
    <t>06141109861019</t>
  </si>
  <si>
    <t>INDESI, S. A. DE C. V.</t>
  </si>
  <si>
    <t>INDUS DE HILOS DE EL SALV., S.A. DE C.V.</t>
  </si>
  <si>
    <t>06142810031043</t>
  </si>
  <si>
    <t>INDUSTRIA DE MAIZ, S.A. DE C.V.</t>
  </si>
  <si>
    <t>06140912051020</t>
  </si>
  <si>
    <t>INDUSTRIALES ASOCIADOS, S.A.  DE  C.V.</t>
  </si>
  <si>
    <t>06141604961020</t>
  </si>
  <si>
    <t>INDUSTRIAS ARROCERAS GUEVARA LANDAVERDE Y ASOC. S.A.DE C.V.</t>
  </si>
  <si>
    <t>06140703740017</t>
  </si>
  <si>
    <t>INDUSTRIAS BENDEK,S.A. DE C.V.</t>
  </si>
  <si>
    <t>06140109650015</t>
  </si>
  <si>
    <t>INDUSTRIAS BENGALA, S.A. DE C.V.</t>
  </si>
  <si>
    <t>06142211881012</t>
  </si>
  <si>
    <t>INDUSTRIAS EL TAURO, S. A. DE C. V.</t>
  </si>
  <si>
    <t>06141905840010</t>
  </si>
  <si>
    <t>INDUSTRIAS FOTOGRAFICAS CRISONINO, S.A. DE C.V.</t>
  </si>
  <si>
    <t>06141810840067</t>
  </si>
  <si>
    <t>INDUSTRIAS GRAFICAS VIMTAZA, S.A. DE C.V.</t>
  </si>
  <si>
    <t>INDUSTRIAS KAWAKI, S.A.  DE  C.V.</t>
  </si>
  <si>
    <t>06140901981033</t>
  </si>
  <si>
    <t>INDUSTRIAS LA FAVORITA, S.A. DE C.V.</t>
  </si>
  <si>
    <t>02100208011016</t>
  </si>
  <si>
    <t>INDUSTRIAS MAGAÑA L., SOCIEDAD ANONIMA DE CAPITAL VARIABLE.</t>
  </si>
  <si>
    <t>06141412071012</t>
  </si>
  <si>
    <t>INDUSTRIAS MERIDA, S.A. DE C.V.</t>
  </si>
  <si>
    <t>06140403931010</t>
  </si>
  <si>
    <t>INDUSTRIAS OLMEDO, S. A. DE C. V.</t>
  </si>
  <si>
    <t>06141010901019</t>
  </si>
  <si>
    <t>INDUSTRIAS TABONY, S.A. DE C.V.</t>
  </si>
  <si>
    <t>06142211021030</t>
  </si>
  <si>
    <t>INET CONSULTING SERVICES S.A. DE C.V.</t>
  </si>
  <si>
    <t>01012112700019</t>
  </si>
  <si>
    <t>ING. JOSE ANTONIO SALAVERRIA Y CO. DE C.V.</t>
  </si>
  <si>
    <t>06141101770020</t>
  </si>
  <si>
    <t>INGENIERIA ASOCIADA, S.A. DE C.V.</t>
  </si>
  <si>
    <t>06140502961053</t>
  </si>
  <si>
    <t>INGENIERIA CONSULTORIA Y PROYECTOS, S. A. DE C. V.</t>
  </si>
  <si>
    <t>06141609911047</t>
  </si>
  <si>
    <t>INGENIERIA DE PLANTAS ELECTRICAS, S. A. DE C. V</t>
  </si>
  <si>
    <t>06141912850049</t>
  </si>
  <si>
    <t>INGENIERIA Y TECNICA, S. A. DE C. V.</t>
  </si>
  <si>
    <t>06140707951085</t>
  </si>
  <si>
    <t>INGENIERIA, SERVICIOS E INVERSIONES, S. A. DE C. V.</t>
  </si>
  <si>
    <t>06141511840010</t>
  </si>
  <si>
    <t>INGENIEROS URBANISTAS, S. A. DE C. V.</t>
  </si>
  <si>
    <t>93931802571010</t>
  </si>
  <si>
    <t>INGETEC,S.A., SUCURSAL EL SALVADOR</t>
  </si>
  <si>
    <t>06140606860012</t>
  </si>
  <si>
    <t>INMET, S.A. DE C.V.</t>
  </si>
  <si>
    <t>06142906041066</t>
  </si>
  <si>
    <t>INMOBILIARIA CONSTELACION, S.A. DE C.V.</t>
  </si>
  <si>
    <t>06140603021043</t>
  </si>
  <si>
    <t>INMOBILIARIA EL COFRE DE EL SALVADOR, S.A. DE C.V.</t>
  </si>
  <si>
    <t>06141603041040</t>
  </si>
  <si>
    <t>INMOBILIARIA EL RODEO, S.A. DE C.V.</t>
  </si>
  <si>
    <t>06142601991013</t>
  </si>
  <si>
    <t>INMOBILIARIA PRICESMART EL SALVADOR, S.A. DE C.V.</t>
  </si>
  <si>
    <t>06141903660016</t>
  </si>
  <si>
    <t>INMOBILIARIA SAN JOSE, S.A. DE C.V.</t>
  </si>
  <si>
    <t>06140612901013</t>
  </si>
  <si>
    <t>INMOBILIARIA SAN RAFAEL, S. A. DE C. V.</t>
  </si>
  <si>
    <t>06142501061019</t>
  </si>
  <si>
    <t>INMOBILIARIA VISTA HERMOSA, S.A. DE  C.V.</t>
  </si>
  <si>
    <t>06141107971011</t>
  </si>
  <si>
    <t>INNOVACION DIGITAL, S.A. DE C.V.</t>
  </si>
  <si>
    <t>06140206931050</t>
  </si>
  <si>
    <t>INSAFORP</t>
  </si>
  <si>
    <t>06141904670030</t>
  </si>
  <si>
    <t>INST MISIONERA Y EDUC BAUT DE EL SALVADOR</t>
  </si>
  <si>
    <t>06142806800021</t>
  </si>
  <si>
    <t>INST NAC DE LOS DEPORTES DE EL SALVADOR</t>
  </si>
  <si>
    <t>06143101310030</t>
  </si>
  <si>
    <t>INST SALVADOREÑO DE TRANSFORMACION AGRARIA</t>
  </si>
  <si>
    <t>06141103931058</t>
  </si>
  <si>
    <t>INST. SALV. PARA EL DESARROLLO  INTEGRAL DE LA NIÑEZ Y LA ADOLESCENCIA</t>
  </si>
  <si>
    <t>06142109001024</t>
  </si>
  <si>
    <t>INSTALACIONES TELEFONICAS  SALVADOREÑAS, S. A.  DE  C. V.</t>
  </si>
  <si>
    <t>06142002780033</t>
  </si>
  <si>
    <t>INSTITUTO DE PREVISION SOCIAL DE LA FUERZA ARMADA</t>
  </si>
  <si>
    <t>05111912971010</t>
  </si>
  <si>
    <t>INSTITUTO ESPEC. ESCUELA DE COMUNICACION MONICA HERRERA</t>
  </si>
  <si>
    <t>06142410750025</t>
  </si>
  <si>
    <t>INSTITUTO NAC DE PENS DE LOS EMPL PUBLICOS</t>
  </si>
  <si>
    <t>06141703240019</t>
  </si>
  <si>
    <t>INSTITUTO SALVADOREÑO  DE REHABILITACION DE INVALIDOS</t>
  </si>
  <si>
    <t>06142211071037</t>
  </si>
  <si>
    <t>INSTITUTO SALVADOREÑO DE BIENESTAR MAGISTERIAL,</t>
  </si>
  <si>
    <t>06140403871018</t>
  </si>
  <si>
    <t>INSTITUTO SALVADOREÑO DE DESARROLLO MUNICIPAL</t>
  </si>
  <si>
    <t>06141101360072</t>
  </si>
  <si>
    <t>INSTITUTO SALVADOREÑO DE TURISMO</t>
  </si>
  <si>
    <t>06140312530021</t>
  </si>
  <si>
    <t>INSTITUTO SALVADOREÑO DEL SEGURO SOCIAL</t>
  </si>
  <si>
    <t>06142902961063</t>
  </si>
  <si>
    <t>INSTITUTO SALVADOREÑO PARA EL DESARROLLO DE LA MUJER</t>
  </si>
  <si>
    <t>06140312810017</t>
  </si>
  <si>
    <t>INSTITUTO TECNICO EXSAL, S. A. DE C. V.</t>
  </si>
  <si>
    <t>06141208961033</t>
  </si>
  <si>
    <t>INTEK EL SALVADOR, S. A. DE C. V.</t>
  </si>
  <si>
    <t>06140811830022</t>
  </si>
  <si>
    <t>INTERESES AGILES, S.A. DE C.V.</t>
  </si>
  <si>
    <t>06140909921056</t>
  </si>
  <si>
    <t>INTERGRES, S.A. DE C.V.</t>
  </si>
  <si>
    <t>05111309951012</t>
  </si>
  <si>
    <t>INTERIORES, ARQUITECTURA Y CONSTRUCCION, S. A. DE C. V.</t>
  </si>
  <si>
    <t>06142604951047</t>
  </si>
  <si>
    <t>INTERNACIONAL DE FILAMENTOS, S.A. DE C.V.</t>
  </si>
  <si>
    <t>06141703991054</t>
  </si>
  <si>
    <t>INTERNACIONAL DE REPUESTOS, S.A. DE C.V.</t>
  </si>
  <si>
    <t>06142601071020</t>
  </si>
  <si>
    <t>INTERNATIONAL CONTROL  RISK GROUP, S.A. DE C.V.</t>
  </si>
  <si>
    <t>06141008031015</t>
  </si>
  <si>
    <t>INTERNATIONAL PARTS SERVICE, .S.A. DE C.V.</t>
  </si>
  <si>
    <t>06142107031023</t>
  </si>
  <si>
    <t>INTRADECO EXPORT, S.A. DE C.V.</t>
  </si>
  <si>
    <t>06142605931031</t>
  </si>
  <si>
    <t>INTREC, S. A. DE C. V.</t>
  </si>
  <si>
    <t>06140909810013</t>
  </si>
  <si>
    <t>INVERCON, S.A. DE C.V.</t>
  </si>
  <si>
    <t>06143008061022</t>
  </si>
  <si>
    <t>INVERENCINOS, S.A. DE C.V.</t>
  </si>
  <si>
    <t>INVERS. ACAXUAL, SOCIEDAD ANONIMA DE CAPITAL VARIABLE</t>
  </si>
  <si>
    <t>06142403830035</t>
  </si>
  <si>
    <t>INVERSE S.A. DE C.V.</t>
  </si>
  <si>
    <t>06140303101029</t>
  </si>
  <si>
    <t>INVERSIONES  ROVIC, S.A. DE C.V.</t>
  </si>
  <si>
    <t>06141505951071</t>
  </si>
  <si>
    <t>INVERSIONES ALTAMIRA, S.A. DE C.V.</t>
  </si>
  <si>
    <t>03150109061010</t>
  </si>
  <si>
    <t>INVERSIONES ANTHONY'S, S. A. DE C.V.</t>
  </si>
  <si>
    <t>06141206021068</t>
  </si>
  <si>
    <t>INVERSIONES B.O.S.H., S.A. DE C.V.</t>
  </si>
  <si>
    <t>06140905941010</t>
  </si>
  <si>
    <t>INVERSIONES BONAVENTURE, S. A. DE C. V.</t>
  </si>
  <si>
    <t>06140609921011</t>
  </si>
  <si>
    <t>INVERSIONES CAM, S. A. DE C. V.</t>
  </si>
  <si>
    <t>06141811911059</t>
  </si>
  <si>
    <t>INVERSIONES CORTEZ SANTAMARIA, S. A. DE C. V.</t>
  </si>
  <si>
    <t>06141202881020</t>
  </si>
  <si>
    <t>INVERSIONES DE SALUD, S. A. DE C. V.</t>
  </si>
  <si>
    <t>02103005860017</t>
  </si>
  <si>
    <t>INVERSIONES DEL ATLANTICO S.A. DE C.V.</t>
  </si>
  <si>
    <t>06140310081033</t>
  </si>
  <si>
    <t>INVERSIONES EL ANGEL, S. A. DE C. V.</t>
  </si>
  <si>
    <t>06141912021011</t>
  </si>
  <si>
    <t>INVERSIONES EL COPINOL, S. A. DE C.V .</t>
  </si>
  <si>
    <t>06141107901021</t>
  </si>
  <si>
    <t>INVERSIONES EN LENTES, S. A. DE C. V.</t>
  </si>
  <si>
    <t>06140402091035</t>
  </si>
  <si>
    <t>INVERSIONES ENMANUEL, S.A. DE C.V.</t>
  </si>
  <si>
    <t>05110504041016</t>
  </si>
  <si>
    <t>INVERSIONES EXTREMAS,  S. A. DE C.V.</t>
  </si>
  <si>
    <t>06142810021021</t>
  </si>
  <si>
    <t>INVERSIONES FINANCIERAS BANCO DE AMERICA CENTRAL, S.A.</t>
  </si>
  <si>
    <t>06142302981036</t>
  </si>
  <si>
    <t>INVERSIONES HIDALGO PINZON, S.A. DE C.V.</t>
  </si>
  <si>
    <t>06140908061037</t>
  </si>
  <si>
    <t>INVERSIONES INMOBILIARIAS EL BOSQUE, S.A.</t>
  </si>
  <si>
    <t>06142810830036</t>
  </si>
  <si>
    <t>INVERSIONES INTERCONTINENTALES, S.A. DE C.V.</t>
  </si>
  <si>
    <t>06141504041020</t>
  </si>
  <si>
    <t>INVERSIONES INTERNACIONALES CONSOLIDADAS, S.A. DE C.V.</t>
  </si>
  <si>
    <t>06141608071053</t>
  </si>
  <si>
    <t>INVERSIONES LA FUENTE, S.A. DE C.V.</t>
  </si>
  <si>
    <t>14161302071019</t>
  </si>
  <si>
    <t>INVERSIONES LISSBETH, SOCIEDAD ANONIMA DE CAPITAL VARIABLE</t>
  </si>
  <si>
    <t>INVERSIONES M J,  S.A.  DE  C.V.</t>
  </si>
  <si>
    <t>06141508860030</t>
  </si>
  <si>
    <t>INVERSIONES MAXIMA, S.A. DE C.V.</t>
  </si>
  <si>
    <t>INVERSIONES MEDICAS SAN FRANCISCO,S.A. DE C.V.</t>
  </si>
  <si>
    <t>06142409680011</t>
  </si>
  <si>
    <t>INVERSIONES MERCADO COMUN, S.A. DE C.V.</t>
  </si>
  <si>
    <t>06142802921030</t>
  </si>
  <si>
    <t>INVERSIONES MERLET,S.A.DE C.V</t>
  </si>
  <si>
    <t>06141205840025</t>
  </si>
  <si>
    <t>INVERSIONES ORION, S. A. DE C. V.</t>
  </si>
  <si>
    <t>06142802011017</t>
  </si>
  <si>
    <t>INVERSIONES PARACENTRAL, S. A. DE C. V.</t>
  </si>
  <si>
    <t>03010607021011</t>
  </si>
  <si>
    <t>INVERSIONES PORTUARIAS Y DE SERVICIOS, S.A. DE C.V.</t>
  </si>
  <si>
    <t>06140107991016</t>
  </si>
  <si>
    <t>INVERSIONES REPACESA, S.A. DE C.V.</t>
  </si>
  <si>
    <t>06143006991014</t>
  </si>
  <si>
    <t>INVERSIONES SEGURAS MONTERROSA, S. A. DE C. V.</t>
  </si>
  <si>
    <t>06140812860058</t>
  </si>
  <si>
    <t>INVERSIONES SELVA NEGRA, S.A. DE C.V.</t>
  </si>
  <si>
    <t>06142808031087</t>
  </si>
  <si>
    <t>INVERSIONES STANLEY PACIFICO, S.A. DE C.V.</t>
  </si>
  <si>
    <t>06142203021012</t>
  </si>
  <si>
    <t>INVERSIONES SUCOT, S.A. DE C.V.</t>
  </si>
  <si>
    <t>06141805061027</t>
  </si>
  <si>
    <t>INVERSIONES TREBOL, S.A. DE C.V.</t>
  </si>
  <si>
    <t>06140809061041</t>
  </si>
  <si>
    <t>INVERSIONES TRES PUNTOS, S.A.  DE  C.V.</t>
  </si>
  <si>
    <t>06142802011033</t>
  </si>
  <si>
    <t>INVERSIONES Y CONSTRUCCIONES ORELLANA MURILLO, S. A.  DE C.V.</t>
  </si>
  <si>
    <t>06141411620011</t>
  </si>
  <si>
    <t>INVERSIONES, S.A. DE C.V.</t>
  </si>
  <si>
    <t>06140703840036</t>
  </si>
  <si>
    <t>INVERSOP, S.A. DE C.V.</t>
  </si>
  <si>
    <t>06141210931010</t>
  </si>
  <si>
    <t>INVESTIGACIONES Y SEGURIDAD, S.A. DE C.V.</t>
  </si>
  <si>
    <t>06140210750020</t>
  </si>
  <si>
    <t>IPESA DE EL SALVADOR, S. A. DE C. V.</t>
  </si>
  <si>
    <t>06142606021012</t>
  </si>
  <si>
    <t>IRASA CENTROAMERICA, S.A. DE C.V.</t>
  </si>
  <si>
    <t>06142707881063</t>
  </si>
  <si>
    <t>IREX DE EL SALVADOR, S.A. DE C.V.</t>
  </si>
  <si>
    <t>09032301701030</t>
  </si>
  <si>
    <t>IRMA HERNANDEZ DE POCASANGRE</t>
  </si>
  <si>
    <t>06140304971035</t>
  </si>
  <si>
    <t>ISERTEC DE EL SALVADOR SOCIEDAD ANONIMA DE CAPITAL VARIABLE</t>
  </si>
  <si>
    <t>02100907731016</t>
  </si>
  <si>
    <t>ISMAEL ERNESTO SANCHEZ REYES</t>
  </si>
  <si>
    <t>06142705041092</t>
  </si>
  <si>
    <t>ITS INFO COMUNICACION DE EL SALVADOR, S.A. DE C.V.</t>
  </si>
  <si>
    <t>06140101680018</t>
  </si>
  <si>
    <t>J. A. APARICIO, S. A. DE C. V.</t>
  </si>
  <si>
    <t>05110101891010</t>
  </si>
  <si>
    <t>J. HUMBERTO ROSA, S.A. DE C.V.</t>
  </si>
  <si>
    <t>94831409881014</t>
  </si>
  <si>
    <t>J.C. NIEMANN EL SALVADOR, S A DE C V</t>
  </si>
  <si>
    <t>06142002951038</t>
  </si>
  <si>
    <t>J.G. INGENIEROS, S.A. DE C.V.</t>
  </si>
  <si>
    <t>07152702570013</t>
  </si>
  <si>
    <t>JAIME ALEJANDRO FERNANDEZ HENRIQUEZ</t>
  </si>
  <si>
    <t>06141309051054</t>
  </si>
  <si>
    <t>JAMONES DE EL SALVADOR, S.A. DE C.V.</t>
  </si>
  <si>
    <t>06142801001077</t>
  </si>
  <si>
    <t>JAQUELINE CAROL EL SALVADOR, S.A. DE C.V.</t>
  </si>
  <si>
    <t>06141301001023</t>
  </si>
  <si>
    <t>JARDINES Y VARIOS, S. A. DE C. V.</t>
  </si>
  <si>
    <t>11230106751029</t>
  </si>
  <si>
    <t>JERSON SALVADOR RIVERA GUZMAN</t>
  </si>
  <si>
    <t>11153007741017</t>
  </si>
  <si>
    <t>JESUS MARTINEZ HERNANDEZ</t>
  </si>
  <si>
    <t>06142308801048</t>
  </si>
  <si>
    <t>JIMMY FREDERICK RAMIREZ BAÑOS</t>
  </si>
  <si>
    <t>06140809991022</t>
  </si>
  <si>
    <t>JINSAL, S. A. DE C.V.</t>
  </si>
  <si>
    <t>06140912881022</t>
  </si>
  <si>
    <t>JMTELCOM, JESUS MARTINEZ Y ASOCIADOS S. A. DE C. V.</t>
  </si>
  <si>
    <t>14162108380013</t>
  </si>
  <si>
    <t>JOAQUIN SALMERON VENTURA</t>
  </si>
  <si>
    <t>06141012081019</t>
  </si>
  <si>
    <t>JOB CONNECTIONS, S.A. DE C.V.</t>
  </si>
  <si>
    <t>06142802911018</t>
  </si>
  <si>
    <t>JOKISCH-MORENO INGENIEROS ARQUITECTOS, S. A. DE C. V.</t>
  </si>
  <si>
    <t>06141608071088</t>
  </si>
  <si>
    <t>JONES LANG LASALLE, S.A. DE C.V.</t>
  </si>
  <si>
    <t>14120801510017</t>
  </si>
  <si>
    <t>JORGE ADALBERTO PAZ ARIAS</t>
  </si>
  <si>
    <t>04310310550014</t>
  </si>
  <si>
    <t>JORGE ALBERTO ARDON VALLE</t>
  </si>
  <si>
    <t>01012812641036</t>
  </si>
  <si>
    <t>JORGE ALBERTO CABEZA URIBE</t>
  </si>
  <si>
    <t>14161705681011</t>
  </si>
  <si>
    <t>JORGE ALBERTO MELENDEZ FUENTES</t>
  </si>
  <si>
    <t>05123010540012</t>
  </si>
  <si>
    <t>JORGE ALBERTO PEÑA URRUTIA</t>
  </si>
  <si>
    <t>02021207610013</t>
  </si>
  <si>
    <t>JORGE ALBERTO RIVAS CHACON</t>
  </si>
  <si>
    <t>01011807500022</t>
  </si>
  <si>
    <t>JORGE ALBERTO RODRIGUEZ GALLEGOS</t>
  </si>
  <si>
    <t>14160407510012</t>
  </si>
  <si>
    <t>JORGE ALBERTO RUIZ VENTURA</t>
  </si>
  <si>
    <t>02102009600015</t>
  </si>
  <si>
    <t>JORGE FRANCISCO ESCOBAR SANDOVAL</t>
  </si>
  <si>
    <t>JORGE LUIS FLORES VASQUEZ</t>
  </si>
  <si>
    <t>02031911510014</t>
  </si>
  <si>
    <t>JORGE MARGARITO FLORES JERONIMO</t>
  </si>
  <si>
    <t>04070811440019</t>
  </si>
  <si>
    <t>JORGE PINEDA ESCOBAR</t>
  </si>
  <si>
    <t>13052811460017</t>
  </si>
  <si>
    <t>JOSE ABEL ROMERO PEREIRA</t>
  </si>
  <si>
    <t>12041503650013</t>
  </si>
  <si>
    <t>JOSE ABRAHAN CHAVEZ RAMOS</t>
  </si>
  <si>
    <t>02102502500016</t>
  </si>
  <si>
    <t>JOSE ADELSO ACEVEDO HERRERA</t>
  </si>
  <si>
    <t>01062911560014</t>
  </si>
  <si>
    <t>JOSE ADELSO TORRES</t>
  </si>
  <si>
    <t>08190101711016</t>
  </si>
  <si>
    <t>JOSE ALBERTO MERINO BONILLA</t>
  </si>
  <si>
    <t>01011410520010</t>
  </si>
  <si>
    <t>JOSE ALEJANDRO ARRIAZA SALGUERO</t>
  </si>
  <si>
    <t>13122708551012</t>
  </si>
  <si>
    <t>JOSE ALEJANDRO MERLOS</t>
  </si>
  <si>
    <t>04012306580014</t>
  </si>
  <si>
    <t>JOSE ALFONSO LANDAVERDE FLORES</t>
  </si>
  <si>
    <t>05113008841028</t>
  </si>
  <si>
    <t>JOSE ALFREDO ARGUETA NAVARRO</t>
  </si>
  <si>
    <t>13251410570010</t>
  </si>
  <si>
    <t>JOSE AMBROCIO FERRUFINO BENITEZ</t>
  </si>
  <si>
    <t>14162501771018</t>
  </si>
  <si>
    <t>JOSE ANTONIO ROMERO REYES</t>
  </si>
  <si>
    <t>06140803671042</t>
  </si>
  <si>
    <t>JOSE ARMANDO PEREZ GUILLEN</t>
  </si>
  <si>
    <t>14032904510011</t>
  </si>
  <si>
    <t>JOSE ARTURO BONILLA ALVARADO</t>
  </si>
  <si>
    <t>05112811590018</t>
  </si>
  <si>
    <t>JOSE BENJAMIN ANTONIO MOLINA VILANOVA</t>
  </si>
  <si>
    <t>14060609841015</t>
  </si>
  <si>
    <t>JOSE CONSTANTINO ESCOBAR VILLATORO</t>
  </si>
  <si>
    <t>02071004500018</t>
  </si>
  <si>
    <t>JOSE CRISTOBAL SUC. MARTINEZ HEREDIA</t>
  </si>
  <si>
    <t>09050810761016</t>
  </si>
  <si>
    <t>JOSE DAVID AREVALO COREAS</t>
  </si>
  <si>
    <t>14141409560017</t>
  </si>
  <si>
    <t>JOSE DE LA CRUZ MENDOZA CONTRERAS</t>
  </si>
  <si>
    <t>14121001701015</t>
  </si>
  <si>
    <t>JOSE DE LA PAZ UMANZOR</t>
  </si>
  <si>
    <t>JOSE EDUARDO MELENDEZ HERNANDEZ</t>
  </si>
  <si>
    <t>09010812670019</t>
  </si>
  <si>
    <t>JOSE EDWAN AVALOS</t>
  </si>
  <si>
    <t>04310601550018</t>
  </si>
  <si>
    <t>JOSE ERNESTO GUARDADO MEJIA</t>
  </si>
  <si>
    <t>12172006601058</t>
  </si>
  <si>
    <t>JOSE FREDDY ROMANO CHAVEZ</t>
  </si>
  <si>
    <t>13220703690012</t>
  </si>
  <si>
    <t>JOSE FREDY FLORES FERNANDEZ</t>
  </si>
  <si>
    <t>14121207590011</t>
  </si>
  <si>
    <t>JOSE GALILEO UMANZOR URBINA</t>
  </si>
  <si>
    <t>12170607670018</t>
  </si>
  <si>
    <t>JOSE ISMAEL DIAZ</t>
  </si>
  <si>
    <t>03152511550011</t>
  </si>
  <si>
    <t>JOSE JAVIER BONILLA</t>
  </si>
  <si>
    <t>14161108741011</t>
  </si>
  <si>
    <t>JOSE JUAN UMANZOR ALVAREZ</t>
  </si>
  <si>
    <t>12192802410012</t>
  </si>
  <si>
    <t>JOSE LUIS LAZO AGUILA</t>
  </si>
  <si>
    <t>04070802550018</t>
  </si>
  <si>
    <t>JOSE LUIS TOBIAS ESCOBAR</t>
  </si>
  <si>
    <t>14161101510020</t>
  </si>
  <si>
    <t>JOSE MANUEL DE JESUS HERNANDEZ ALVAREZ</t>
  </si>
  <si>
    <t>12022510570014</t>
  </si>
  <si>
    <t>JOSE MANUEL ROMERO SORTO</t>
  </si>
  <si>
    <t>JOSE MARIA SALINAS DERAS</t>
  </si>
  <si>
    <t>95010806681021</t>
  </si>
  <si>
    <t>JOSE MEDARDO GALINDO</t>
  </si>
  <si>
    <t>02100406590028</t>
  </si>
  <si>
    <t>JOSE MIGUEL ESCOBAR MUÑOZ</t>
  </si>
  <si>
    <t>14011508711012</t>
  </si>
  <si>
    <t>JOSE NEFTALI REYES ESCOBAR</t>
  </si>
  <si>
    <t>02132202580018</t>
  </si>
  <si>
    <t>JOSE ORLANDO CASTILLO VASQUEZ</t>
  </si>
  <si>
    <t>14021108600013</t>
  </si>
  <si>
    <t>JOSE RICARDO FLORES LAZO</t>
  </si>
  <si>
    <t>05141609530019</t>
  </si>
  <si>
    <t>JOSE RICARDO MARTINEZ GOMEZ</t>
  </si>
  <si>
    <t>12040604540020</t>
  </si>
  <si>
    <t>JOSE VITELIO BONILLA SANTOS</t>
  </si>
  <si>
    <t>09040106490018</t>
  </si>
  <si>
    <t>JOSEFINA AREVALO DE ASCENCIO</t>
  </si>
  <si>
    <t>06140306850013</t>
  </si>
  <si>
    <t>JOTAGE, S. A. DE C. V.</t>
  </si>
  <si>
    <t>06140806041066</t>
  </si>
  <si>
    <t>JOYA DE CEREN LTDA. DE C.V.</t>
  </si>
  <si>
    <t>06141408760012</t>
  </si>
  <si>
    <t>JOYERIA LA JOYA, S.A. DE C.V.</t>
  </si>
  <si>
    <t>06141406041039</t>
  </si>
  <si>
    <t>JSH DE EL SALVADOR, S.A. DE C.V.</t>
  </si>
  <si>
    <t>04121706520011</t>
  </si>
  <si>
    <t>JUAN ANTONIO FLORES BENITEZ</t>
  </si>
  <si>
    <t>14161712640010</t>
  </si>
  <si>
    <t>JUAN ANTONIO FUENTES BONILLA</t>
  </si>
  <si>
    <t>94830605761020</t>
  </si>
  <si>
    <t>JUAN ANTONIO ZELAYA MARTINEZ</t>
  </si>
  <si>
    <t>05110804811018</t>
  </si>
  <si>
    <t>JUAN CARLOS ZALDAÑA GOMEZ</t>
  </si>
  <si>
    <t>03152106710016</t>
  </si>
  <si>
    <t>JUAN DE LA CRUZ MOLINA CACERES</t>
  </si>
  <si>
    <t>06142608570059</t>
  </si>
  <si>
    <t>JUAN GUALBERTO SALGUERO GUZMAN</t>
  </si>
  <si>
    <t>06140812721150</t>
  </si>
  <si>
    <t>JUAN JOSE RIVERA REYES</t>
  </si>
  <si>
    <t>09031104640024</t>
  </si>
  <si>
    <t>JUAN LEONARDO JOVEL MIRANDA</t>
  </si>
  <si>
    <t>06142206490033</t>
  </si>
  <si>
    <t>JUAN MAURICIO ALARCIA</t>
  </si>
  <si>
    <t>02072308490012</t>
  </si>
  <si>
    <t>JUAN RAMON HERNANDEZ VASQUEZ</t>
  </si>
  <si>
    <t>93633110600013</t>
  </si>
  <si>
    <t>JUCARA DE ANDRADE LOPES MORALES</t>
  </si>
  <si>
    <t>JUGUESAL, S.A. DE C.V.</t>
  </si>
  <si>
    <t>06140908041010</t>
  </si>
  <si>
    <t>JUGUETES Y MAS, SOCIEDAD ANONIMA DE CAPITAL VARIABLE</t>
  </si>
  <si>
    <t>14121802681016</t>
  </si>
  <si>
    <t>JULIO CESAR CRUZ MEJIA</t>
  </si>
  <si>
    <t>02072001640011</t>
  </si>
  <si>
    <t>JULIO CESAR PERAZA SANDOVAL</t>
  </si>
  <si>
    <t>14162003470014</t>
  </si>
  <si>
    <t>JULIO VENTURA FLORES</t>
  </si>
  <si>
    <t>06141001001021</t>
  </si>
  <si>
    <t>JURISTA, S.A. DE C.V.</t>
  </si>
  <si>
    <t>06140705901021</t>
  </si>
  <si>
    <t>K &amp; V, S.A. DE C.V.</t>
  </si>
  <si>
    <t>06143008860025</t>
  </si>
  <si>
    <t>K MART, S. A. DE C. V.</t>
  </si>
  <si>
    <t>06142505820020</t>
  </si>
  <si>
    <t>KATIVO INDUSTRIAL DE EL SALVADOR, S.A. DE C.V.</t>
  </si>
  <si>
    <t>06141207881060</t>
  </si>
  <si>
    <t>KATY ELIZABETH RIVERA VALENCIA</t>
  </si>
  <si>
    <t>06142301860026</t>
  </si>
  <si>
    <t>KC PUBLIC ACCOUNTING SERVICES, LTDA. DE C.V.</t>
  </si>
  <si>
    <t>94500204730140</t>
  </si>
  <si>
    <t>KIMBERLY-CLARK CORPORATION</t>
  </si>
  <si>
    <t>06142509891029</t>
  </si>
  <si>
    <t>KORET, S. A. DE C. V.</t>
  </si>
  <si>
    <t>06142804830022</t>
  </si>
  <si>
    <t>KPMG, SOCIEDAD ANONIMA</t>
  </si>
  <si>
    <t>06140808051026</t>
  </si>
  <si>
    <t>KRISPPY┤S, S.A. DE C.V.</t>
  </si>
  <si>
    <t>06140406001014</t>
  </si>
  <si>
    <t>L.D. EL SALVADOR, S.A. DE C.V.</t>
  </si>
  <si>
    <t>06140301081039</t>
  </si>
  <si>
    <t>LA CASA DE LAS BATERIAS, S.A. DE C.V.</t>
  </si>
  <si>
    <t>06141601800012</t>
  </si>
  <si>
    <t>LA CASA DEL SOLDADOR,S.A. DE C.V.</t>
  </si>
  <si>
    <t>06141010051015</t>
  </si>
  <si>
    <t>LA CHAPINA, S.A. DE C.V.</t>
  </si>
  <si>
    <t>LA ESQUINA DE LA LLANTA S.A. DE C.V.</t>
  </si>
  <si>
    <t>06142203991097</t>
  </si>
  <si>
    <t>LA YUNTA S.A. DE C.V.</t>
  </si>
  <si>
    <t>06142708850017</t>
  </si>
  <si>
    <t>LABORATORIO DB, S.A. DE C.V.</t>
  </si>
  <si>
    <t>LABORATORIO HISPANOAMERICANO, S. A. DE C. V.</t>
  </si>
  <si>
    <t>06143108041029</t>
  </si>
  <si>
    <t>LABORATORIO SOLARIS, S.A. DE C.V.</t>
  </si>
  <si>
    <t>06142908800034</t>
  </si>
  <si>
    <t>LABORATORIOS CAROSA, S. A. DE C. V.</t>
  </si>
  <si>
    <t>06142305600011</t>
  </si>
  <si>
    <t>LABORATORIOS FARMA, S.A. DE C.V.</t>
  </si>
  <si>
    <t>06143105820014</t>
  </si>
  <si>
    <t>LABORATORIOS GENERIX, S.A DE C.V.</t>
  </si>
  <si>
    <t>06140311981062</t>
  </si>
  <si>
    <t>LAFISE AGROBOLSA DE EL SALVADOR, S.A.</t>
  </si>
  <si>
    <t>06143001790029</t>
  </si>
  <si>
    <t>LANCER, LIMITADA DE C.V.</t>
  </si>
  <si>
    <t>06142608081012</t>
  </si>
  <si>
    <t>LANCO EL SALVADOR, S.A. DE C.V.</t>
  </si>
  <si>
    <t>06140805091043</t>
  </si>
  <si>
    <t>LAS TRES JJJ, S.A. DE C.V.</t>
  </si>
  <si>
    <t>06142012840014</t>
  </si>
  <si>
    <t>LAS VERANERAS, S. A. DE C. V.</t>
  </si>
  <si>
    <t>06141101971028</t>
  </si>
  <si>
    <t>LATEX CENTROAMERICANA EL SALVADOR, S.A. DE C.V.</t>
  </si>
  <si>
    <t>06140701981055</t>
  </si>
  <si>
    <t>LATINALLIANCE EL SALVADOR, S.A. DE C.V.</t>
  </si>
  <si>
    <t>06142106041017</t>
  </si>
  <si>
    <t>LATINETWORK DICHTER &amp; NEIRA EL SALVADOR, S.A. DE C.V.</t>
  </si>
  <si>
    <t>06140106941015</t>
  </si>
  <si>
    <t>LATINOAMERICANA DE NEGOCIOS, S. A. DE C. V.</t>
  </si>
  <si>
    <t>06142508081066</t>
  </si>
  <si>
    <t>LAZO RODRIGUEZ, S.A DE C.V.</t>
  </si>
  <si>
    <t>06141302091050</t>
  </si>
  <si>
    <t>LEAGUE C.A., LTDA. DE C.V.</t>
  </si>
  <si>
    <t>05110506971010</t>
  </si>
  <si>
    <t>LEAL CONSTRUCTORA, S. A. DE  C.V.</t>
  </si>
  <si>
    <t>06141708720019</t>
  </si>
  <si>
    <t>LEMUSIMUN PUBLICIDAD, S. A DE C. V.</t>
  </si>
  <si>
    <t>06141709911010</t>
  </si>
  <si>
    <t>LENCERIA EXPORT, S. A. DE C. V.</t>
  </si>
  <si>
    <t>02102002510033</t>
  </si>
  <si>
    <t>LEONEL SANDOVAL VILLEDA</t>
  </si>
  <si>
    <t>11231701490014</t>
  </si>
  <si>
    <t>LEONOR ROMERO VDA. DE RIVERA</t>
  </si>
  <si>
    <t>LEO'S, S. A. DE C. V.</t>
  </si>
  <si>
    <t>06141606770022</t>
  </si>
  <si>
    <t>LIBRERIA CERVANTES,S.A. DE C.V.</t>
  </si>
  <si>
    <t>06141501590019</t>
  </si>
  <si>
    <t>LIBRERIA Y PAPELERIA LA IBERICA,S.A. DE C.V.</t>
  </si>
  <si>
    <t>06140109780014</t>
  </si>
  <si>
    <t>LICORES DE CENTROAMERICA, S.A. DE C.V.</t>
  </si>
  <si>
    <t>07130301701019</t>
  </si>
  <si>
    <t>LILY DEL ROSARIO SORIANO DE REYES</t>
  </si>
  <si>
    <t>06141602951035</t>
  </si>
  <si>
    <t>LIMPIEZA DECORACION Y EXTERMINACION, S.A. DE C.V.</t>
  </si>
  <si>
    <t>02072706011011</t>
  </si>
  <si>
    <t>LINAR S.A DE C.V</t>
  </si>
  <si>
    <t>06142209931010</t>
  </si>
  <si>
    <t>LLANTAS Y REENCAUCHES SALVADOREÑOS, S. A. DE C. V.</t>
  </si>
  <si>
    <t>06140506971029</t>
  </si>
  <si>
    <t>LOG, SOCIEDAD ANONIMA DE CAPITAL VARIABLE</t>
  </si>
  <si>
    <t>06142806061019</t>
  </si>
  <si>
    <t>LOGISTICA COMERCIAL EL SALVADOR, S.A. DE C.V.</t>
  </si>
  <si>
    <t>06140402041046</t>
  </si>
  <si>
    <t>LOMAS DE SANTA ELENA, S.A. DE C.V.</t>
  </si>
  <si>
    <t>06140702921030</t>
  </si>
  <si>
    <t>LONAS DECORATIVAS, S. A. DE C. V.</t>
  </si>
  <si>
    <t>06140709670013</t>
  </si>
  <si>
    <t>LOPEZ DAVIDSON, S.A. DE C.V.</t>
  </si>
  <si>
    <t>06141809951019</t>
  </si>
  <si>
    <t>LOPEZ HURTADO, S.A. DE C.V.</t>
  </si>
  <si>
    <t>06140101650014</t>
  </si>
  <si>
    <t>LOS ABETOS, S.A. DE C.V.</t>
  </si>
  <si>
    <t>06141101110031</t>
  </si>
  <si>
    <t>LOTERIA NACIONAL DE BENEFICENCIA</t>
  </si>
  <si>
    <t>05112610830014</t>
  </si>
  <si>
    <t>LOTIVERSA, S.A. DE C.V.</t>
  </si>
  <si>
    <t>06142701041039</t>
  </si>
  <si>
    <t>LOVELY DE EL SALVADOR, S.A. DE C.V.</t>
  </si>
  <si>
    <t>06142906941067</t>
  </si>
  <si>
    <t>LUANFRA, S. A. DE C. V.</t>
  </si>
  <si>
    <t>12152605600011</t>
  </si>
  <si>
    <t>LUIS ALBERTO CAMPOS SARAVIA</t>
  </si>
  <si>
    <t>08212603540034</t>
  </si>
  <si>
    <t>LUIS ALBERTO HERNANDEZ MARTINEZ</t>
  </si>
  <si>
    <t>14080506360015</t>
  </si>
  <si>
    <t>LUIS ALFREDO VENTURA ELVIR</t>
  </si>
  <si>
    <t>LUIS FRANCISCO CRUZ AYALA</t>
  </si>
  <si>
    <t>14162510821010</t>
  </si>
  <si>
    <t>LUIS ROBERTO CRUZ MOLINA</t>
  </si>
  <si>
    <t>06142401941011</t>
  </si>
  <si>
    <t>LUX INGENIEROS, SOCIEDAD ANONIMA DE CAPITAL VARIABLE</t>
  </si>
  <si>
    <t>01080907751039</t>
  </si>
  <si>
    <t>LUZ YESSENIA PALMA MARTINEZ</t>
  </si>
  <si>
    <t>06142110081031</t>
  </si>
  <si>
    <t>MACCAFERRI DE EL SALVADOR,  S.A.  DE  C.V.</t>
  </si>
  <si>
    <t>06141204941062</t>
  </si>
  <si>
    <t>MAERSK EL SALVADOR, S. A. DE C. V.</t>
  </si>
  <si>
    <t>12172204981010</t>
  </si>
  <si>
    <t>MAGAÑA MERCADO, S.A. DE C.V.</t>
  </si>
  <si>
    <t>06140809921032</t>
  </si>
  <si>
    <t>MAGDYCAR, S.A. DE C.V.</t>
  </si>
  <si>
    <t>11220608650014</t>
  </si>
  <si>
    <t>MAGNO ALDEMAR GONZALEZ VASQUEZ</t>
  </si>
  <si>
    <t>06142806971023</t>
  </si>
  <si>
    <t>MAGNUM SECURITY AND RESEARCH, S.A. DE C.V.</t>
  </si>
  <si>
    <t>06140711051080</t>
  </si>
  <si>
    <t>MAILROOM  MANAGEMENT HOME DELIVERY EXPRESS, S.A. DE C.V.</t>
  </si>
  <si>
    <t>06140302841177</t>
  </si>
  <si>
    <t>MAIRA GUADALUPE REGALADO RIVAS</t>
  </si>
  <si>
    <t>06142108061015</t>
  </si>
  <si>
    <t>MAK MEATS, S.A. DE C.V.</t>
  </si>
  <si>
    <t>MAMERTO ANAEL MENDOZA SANDOVAL</t>
  </si>
  <si>
    <t>94830907480018</t>
  </si>
  <si>
    <t>MANUEL ALBERTO ENRIQUEZ VILLACORTA</t>
  </si>
  <si>
    <t>08052706560015</t>
  </si>
  <si>
    <t>MANUEL MAURICIO PALACIOS ABREGO</t>
  </si>
  <si>
    <t>06141709921040</t>
  </si>
  <si>
    <t>MANUFACTURAS CAVALIER, S. A. DE C. V.</t>
  </si>
  <si>
    <t>06143001991032</t>
  </si>
  <si>
    <t>MANUFACTURAS DEL RIO, S.A DE C.V.</t>
  </si>
  <si>
    <t>06140112770036</t>
  </si>
  <si>
    <t>MANUFACTURAS HUMBERTO BUKELE E HIJOS, S. A. DE C. V.</t>
  </si>
  <si>
    <t>06143001850014</t>
  </si>
  <si>
    <t>MANUFACTURAS PLASTICAS, S. A. DE C. V.</t>
  </si>
  <si>
    <t>06140807770026</t>
  </si>
  <si>
    <t>MAPRIMA, S.A. DE C.V.</t>
  </si>
  <si>
    <t>06141602001010</t>
  </si>
  <si>
    <t>MAQUINARIA AGRICOLA, S.A. DE C.V.</t>
  </si>
  <si>
    <t>06140208961029</t>
  </si>
  <si>
    <t>MAQUINARIA SALVADOREÑA, S.A.DE C.V.</t>
  </si>
  <si>
    <t>06141012911046</t>
  </si>
  <si>
    <t>MARCEYA, S. A. DE C. V.</t>
  </si>
  <si>
    <t>06142101911030</t>
  </si>
  <si>
    <t>MAREJO, S. A. DE C. V.</t>
  </si>
  <si>
    <t>04050702751014</t>
  </si>
  <si>
    <t>MARIA ANGELA LEON LOPEZ</t>
  </si>
  <si>
    <t>02100901541010</t>
  </si>
  <si>
    <t>MARIA ANTONIA RAUDA DE CLAROS</t>
  </si>
  <si>
    <t>04121209681028</t>
  </si>
  <si>
    <t>MARIA CRISTINA PINEDA PINEDA</t>
  </si>
  <si>
    <t>10031009470015</t>
  </si>
  <si>
    <t>MARIA DE LOS ANGELES RIVAS URQUILLA</t>
  </si>
  <si>
    <t>08212508460031</t>
  </si>
  <si>
    <t>MARIA ELENA GUZMAN RAMIREZ DE CARRILLO</t>
  </si>
  <si>
    <t>08011403460017</t>
  </si>
  <si>
    <t>MARIA JULIA AGUILAR DE ARTIGA</t>
  </si>
  <si>
    <t>06142110470011</t>
  </si>
  <si>
    <t>MARIA LEONOR GUIROLA DE LLACH</t>
  </si>
  <si>
    <t>11100401681023</t>
  </si>
  <si>
    <t>MARIA LUISA ROMERO DE RUIZ</t>
  </si>
  <si>
    <t>MARIA MORENA LEONES GUARDADO</t>
  </si>
  <si>
    <t>13251812510019</t>
  </si>
  <si>
    <t>MARIA ROMELIA COCA DE SANTOS</t>
  </si>
  <si>
    <t>06140209710022</t>
  </si>
  <si>
    <t>MARINA INDUSTRIAL,S.A. DE C.V.</t>
  </si>
  <si>
    <t>08051407641020</t>
  </si>
  <si>
    <t>MARIO ADALBERTO ABREGO MARQUEZ</t>
  </si>
  <si>
    <t>11232301650013</t>
  </si>
  <si>
    <t>MARIO ALEXANDER BENAVIDES GUTIERREZ</t>
  </si>
  <si>
    <t>04011704630018</t>
  </si>
  <si>
    <t>MARIO ALFREDO LANDAVERDE FLORES</t>
  </si>
  <si>
    <t>02071808620013</t>
  </si>
  <si>
    <t>MARIO ALFREDO VAQUERO LUNA</t>
  </si>
  <si>
    <t>08050209680010</t>
  </si>
  <si>
    <t>MARIO ALONSO BAIRES RODRIGUEZ</t>
  </si>
  <si>
    <t>06031708540016</t>
  </si>
  <si>
    <t>MARIO ANTONIO NOUBLEAU VALENCIA</t>
  </si>
  <si>
    <t>04040612660019</t>
  </si>
  <si>
    <t>MARIO ANTONIO VALDIVIESO GONZALEZ</t>
  </si>
  <si>
    <t>01102412670010</t>
  </si>
  <si>
    <t>MARIO EDGARDO ALVARENGA MOLINA</t>
  </si>
  <si>
    <t>09030310691010</t>
  </si>
  <si>
    <t>MARIO JOHEL DURAN MORALES</t>
  </si>
  <si>
    <t>14160207701017</t>
  </si>
  <si>
    <t>MARIO ORESTES BENITEZ GUEVARA</t>
  </si>
  <si>
    <t>02102806580061</t>
  </si>
  <si>
    <t>MARIO RENE ORTIZ</t>
  </si>
  <si>
    <t>11232103981018</t>
  </si>
  <si>
    <t>MARITERE, S.A. DE C.V.</t>
  </si>
  <si>
    <t>13230309641013</t>
  </si>
  <si>
    <t>MARITZA EVELIN ESCOBAR DE GALLARDO</t>
  </si>
  <si>
    <t>06141806971019</t>
  </si>
  <si>
    <t>MARROQUIN FUENTES Y ASOCIADOS, S. A. DE C. V.</t>
  </si>
  <si>
    <t>06142102011016</t>
  </si>
  <si>
    <t>MASTER PRO, S.A. DE C.V.</t>
  </si>
  <si>
    <t>06142607951048</t>
  </si>
  <si>
    <t>MATERIALES DE CONSTRUCCION EL HALCON, S. A. DE C. V.</t>
  </si>
  <si>
    <t>06140502880018</t>
  </si>
  <si>
    <t>MATESA, S. A. DE C. V.</t>
  </si>
  <si>
    <t>06141207760010</t>
  </si>
  <si>
    <t>MAURICIO A. LARA Y ASOCIADOS, S. A.</t>
  </si>
  <si>
    <t>10103101610027</t>
  </si>
  <si>
    <t>MAURICIO ERNESTO RODRIGUEZ MEDRANO</t>
  </si>
  <si>
    <t>06140509941023</t>
  </si>
  <si>
    <t>MAXIMA TECNOLOGIA, S. A. DE C. V.</t>
  </si>
  <si>
    <t>06142405751012</t>
  </si>
  <si>
    <t>MAXIMILIANO RODOLFO VALDIVIESO SUAREZ</t>
  </si>
  <si>
    <t>06141203091065</t>
  </si>
  <si>
    <t>MAXIPRENDA EL SALVADOR, S.A. DE C.V.</t>
  </si>
  <si>
    <t>06140806041023</t>
  </si>
  <si>
    <t>MAYA APPAREL LTDA. DE C.V.</t>
  </si>
  <si>
    <t>06140311991106</t>
  </si>
  <si>
    <t>MAYA CLEANING, S.A. DE C.V.</t>
  </si>
  <si>
    <t>06142107860028</t>
  </si>
  <si>
    <t>MAYA COUNTRY CLUB, S.A. DE C.V.</t>
  </si>
  <si>
    <t>06141103041079</t>
  </si>
  <si>
    <t>MAYLICAR, S.A. DE C.V.</t>
  </si>
  <si>
    <t>94832307051013</t>
  </si>
  <si>
    <t>MAYOR SERVICIOS DE EL SALVADOR, S.A. DE C.V.</t>
  </si>
  <si>
    <t>06142508870010</t>
  </si>
  <si>
    <t>MAYPROD, S.A. DE C.V.</t>
  </si>
  <si>
    <t>06141104071028</t>
  </si>
  <si>
    <t>MBM INTERNATIONAL EL SALVADOR, S.A. DE C.V.</t>
  </si>
  <si>
    <t>06140610031038</t>
  </si>
  <si>
    <t>MC CARTHY  DE CENTROAMERICA, S. A. DE C. V.</t>
  </si>
  <si>
    <t>06140312041039</t>
  </si>
  <si>
    <t>MDK, LTDA. DE C.V.</t>
  </si>
  <si>
    <t>06142002021057</t>
  </si>
  <si>
    <t>MEDIPROCESOS, S.A. DE C.V.</t>
  </si>
  <si>
    <t>06143003001218</t>
  </si>
  <si>
    <t>MEDITECNIC, S. A. DE C. V.</t>
  </si>
  <si>
    <t>06141106021044</t>
  </si>
  <si>
    <t>MEGA FUTURO, S.A. DE C.V.</t>
  </si>
  <si>
    <t>06140312021038</t>
  </si>
  <si>
    <t>MEGA HEALTH EL SALVADOR, S.A.  DE  C.V.</t>
  </si>
  <si>
    <t>06140112991032</t>
  </si>
  <si>
    <t>MEGA SYSTEM  AUTOMOTRIZ, S. A. DE C. V.</t>
  </si>
  <si>
    <t>05021811731027</t>
  </si>
  <si>
    <t>MELVIN MAURICIO TREJO FIGUEROA</t>
  </si>
  <si>
    <t>06141612961039</t>
  </si>
  <si>
    <t>MENA Y MENA INGENIEROS, S. A. DE C.V.</t>
  </si>
  <si>
    <t>06141507981075</t>
  </si>
  <si>
    <t>MERCADEO Y COMUNICACION, S.A. DE C.V.</t>
  </si>
  <si>
    <t>MERCANTIL FARMACEUTICA, S. A. DE C. V.</t>
  </si>
  <si>
    <t>06192201480013</t>
  </si>
  <si>
    <t>MERCEDES AYALA VDA. DE PORTILLO</t>
  </si>
  <si>
    <t>10041812640010</t>
  </si>
  <si>
    <t>MERCEDES DEL CARMEN MERINO DE TICAS</t>
  </si>
  <si>
    <t>06141903921077</t>
  </si>
  <si>
    <t>MERMA, S. A. DE C. V.</t>
  </si>
  <si>
    <t>06141504740016</t>
  </si>
  <si>
    <t>MEROPIS, S.A. DE C.V.</t>
  </si>
  <si>
    <t>06141503021042</t>
  </si>
  <si>
    <t>MERPUBLIC, S.A. DE C.V.</t>
  </si>
  <si>
    <t>06141002891012</t>
  </si>
  <si>
    <t>METALES TROQUELADOS, S. A. DE C. V.</t>
  </si>
  <si>
    <t>06142206981033</t>
  </si>
  <si>
    <t>MICROSOFT EL SALVADOR, S. A. DE C. V.</t>
  </si>
  <si>
    <t>10100507410018</t>
  </si>
  <si>
    <t>MIGUEL ALFREDO VASCONCELOS SANTANA</t>
  </si>
  <si>
    <t>07110307480013</t>
  </si>
  <si>
    <t>MIGUEL ANGEL ALFARO MARTINEZ</t>
  </si>
  <si>
    <t>13153009500013</t>
  </si>
  <si>
    <t>MIGUEL ANGEL CHAVARRIA VASQUEZ</t>
  </si>
  <si>
    <t>09042609620015</t>
  </si>
  <si>
    <t>MIGUEL ANGEL POCASANGRE ESCOBAR</t>
  </si>
  <si>
    <t>06141909660063</t>
  </si>
  <si>
    <t>MIGUEL BALMORE RODRIGUEZ VAQUERANO</t>
  </si>
  <si>
    <t>06140101310069</t>
  </si>
  <si>
    <t>MINISTERIO DE AGRICULTURA Y GANADERIA</t>
  </si>
  <si>
    <t>06140101140073</t>
  </si>
  <si>
    <t>MINISTERIO DE ECONOMIA</t>
  </si>
  <si>
    <t>06140101210038</t>
  </si>
  <si>
    <t>MINISTERIO DE EDUCACION</t>
  </si>
  <si>
    <t>06140101021015</t>
  </si>
  <si>
    <t>MINISTERIO DE GOBERNACION</t>
  </si>
  <si>
    <t>06140101110032</t>
  </si>
  <si>
    <t>MINISTERIO DE HACIENDA</t>
  </si>
  <si>
    <t>06140101071012</t>
  </si>
  <si>
    <t>MINISTERIO DE JUSTICIA Y SEGURIDAD PUBLICA</t>
  </si>
  <si>
    <t>06140101160060</t>
  </si>
  <si>
    <t>MINISTERIO DE LA DEFENSA NACIONAL</t>
  </si>
  <si>
    <t>06141605971045</t>
  </si>
  <si>
    <t>MINISTERIO DE MEDIO AMBIENTE Y RECURSOS NATURALES</t>
  </si>
  <si>
    <t>06140101110081</t>
  </si>
  <si>
    <t>MINISTERIO DE OBRAS PUBLICAS, TRANSPORTE Y DE VIVIENDA Y DESARROLLO URBANO</t>
  </si>
  <si>
    <t>06140101130031</t>
  </si>
  <si>
    <t>MINISTERIO DE RELACIONES EXTERIORES</t>
  </si>
  <si>
    <t>06140101220032</t>
  </si>
  <si>
    <t>MINISTERIO DE SALUD PUBLICA Y ASISTENCIA SOCIAL</t>
  </si>
  <si>
    <t>06140101250036</t>
  </si>
  <si>
    <t>MINISTERIO DE TRABAJO</t>
  </si>
  <si>
    <t>14112207540018</t>
  </si>
  <si>
    <t>MIRNA ARGENTINA MARTINEZ DE ALFARO</t>
  </si>
  <si>
    <t>94832304490024</t>
  </si>
  <si>
    <t>MIRTHA SONIA SERRANO GALAN</t>
  </si>
  <si>
    <t>02101902041018</t>
  </si>
  <si>
    <t>MOBILE EL SALVADOR, S.A. DE C.V.</t>
  </si>
  <si>
    <t>06140607820010</t>
  </si>
  <si>
    <t>MOBLEX, S.A. DE C.V.</t>
  </si>
  <si>
    <t>05151504081016</t>
  </si>
  <si>
    <t>MODERN PLASTICS, S.A DE C.V.</t>
  </si>
  <si>
    <t>02030604420011</t>
  </si>
  <si>
    <t>MOISES CASTRO MACEDA</t>
  </si>
  <si>
    <t>06140303881024</t>
  </si>
  <si>
    <t>MOLDEADOS SALVADOREÑOS, S.A. DE C.V.</t>
  </si>
  <si>
    <t>12171302901010</t>
  </si>
  <si>
    <t>MOLINA VASQUEZ, S. A. DE C. V.</t>
  </si>
  <si>
    <t>06140107041042</t>
  </si>
  <si>
    <t>MONAT, S.A. DE C.V.</t>
  </si>
  <si>
    <t>06142711041010</t>
  </si>
  <si>
    <t>MONELCA RENT, S.A. DE C.V.</t>
  </si>
  <si>
    <t>06142202071024</t>
  </si>
  <si>
    <t>MONSA IMPORTADORA S.A. DE C.V.</t>
  </si>
  <si>
    <t>06141610071028</t>
  </si>
  <si>
    <t>MONTECRISTO APPAREL LTDA. DE C.V.</t>
  </si>
  <si>
    <t>11231711711043</t>
  </si>
  <si>
    <t>MORELIA ARICELDA ZELAYA DE BATRES</t>
  </si>
  <si>
    <t>06142401751107</t>
  </si>
  <si>
    <t>MORENA CONCEPCION FIGUEROA DE RAMOS</t>
  </si>
  <si>
    <t>06141309830012</t>
  </si>
  <si>
    <t>MOTO CENTRO REPUESTOS, S.A. DE C.V.</t>
  </si>
  <si>
    <t>06141103041028</t>
  </si>
  <si>
    <t>MSAC, S. A. DE C.V.</t>
  </si>
  <si>
    <t>06140910971091</t>
  </si>
  <si>
    <t>MT CARGA-EXPRESO DE EL SALVADOR, S. A. DE C. V.</t>
  </si>
  <si>
    <t>06141903770028</t>
  </si>
  <si>
    <t>MUDANZAS INTERNACIONALES, S.A. DE C.V.</t>
  </si>
  <si>
    <t>06141610921048</t>
  </si>
  <si>
    <t>MUEBLES ENCINA, S. A. DE C. V.</t>
  </si>
  <si>
    <t>06141212981022</t>
  </si>
  <si>
    <t>MULTIPAV, S.A. DE C.V.</t>
  </si>
  <si>
    <t>06142107001035</t>
  </si>
  <si>
    <t>MULTISERVICE FENIX, S. A. DE C. V.</t>
  </si>
  <si>
    <t>06141302091042</t>
  </si>
  <si>
    <t>MULTISERVICIOS BURSATILES, SOCIEDAD AN0NIMA,PUESTO DE BOLSA DE PRODUCTOS Y</t>
  </si>
  <si>
    <t>06141309041016</t>
  </si>
  <si>
    <t>MULTISERVICIOS DINAMICOS, S.A. DE C.V.</t>
  </si>
  <si>
    <t>06141708091027</t>
  </si>
  <si>
    <t>MULTISERVICIOS FINANCIEROS, S.A. DE C.V.</t>
  </si>
  <si>
    <t>06141811881028</t>
  </si>
  <si>
    <t>MULTISERVICIOS Y REPRESENTACIONES, S. A. DE C. V.</t>
  </si>
  <si>
    <t>12173003001021</t>
  </si>
  <si>
    <t>MUNDO CELULAR DE EL SALVADOR S.A DE C.V.</t>
  </si>
  <si>
    <t>06142711961063</t>
  </si>
  <si>
    <t>MUNDO CERAMICO,S.A.DE C.V.</t>
  </si>
  <si>
    <t>06140204810014</t>
  </si>
  <si>
    <t>MUNDO DE LOS FRENOS Y REPUESTOS, S.A. DE C.V.</t>
  </si>
  <si>
    <t>06140304971019</t>
  </si>
  <si>
    <t>MUVIE CABLE, S.A DE C.V.</t>
  </si>
  <si>
    <t>06140908011048</t>
  </si>
  <si>
    <t>MY DREAM, S.A. DE C.V.</t>
  </si>
  <si>
    <t>06141707870010</t>
  </si>
  <si>
    <t>MYERS, S.A. DE C.V.</t>
  </si>
  <si>
    <t>06140401880037</t>
  </si>
  <si>
    <t>MYSEL, S.A. DE C.V.</t>
  </si>
  <si>
    <t>06140604011033</t>
  </si>
  <si>
    <t>N. R. SEGUROS, S. A.</t>
  </si>
  <si>
    <t>06141012031089</t>
  </si>
  <si>
    <t>NACEL DE EL SALVADOR, S.A. DE C.V.</t>
  </si>
  <si>
    <t>06140510721185</t>
  </si>
  <si>
    <t>NANCY MILAGRO MOLINA DE CALDERON</t>
  </si>
  <si>
    <t>06030809641013</t>
  </si>
  <si>
    <t>NATIVIDAD QUINTANILLA VENTURA</t>
  </si>
  <si>
    <t>06142807951050</t>
  </si>
  <si>
    <t>NATURE'S SUNSHINE PRODUCTS DE EL SALVADOR, S. A. DE C.V.</t>
  </si>
  <si>
    <t>06141106991027</t>
  </si>
  <si>
    <t>NCH EL SALVADOR, S.A. DE C.V.</t>
  </si>
  <si>
    <t>06141004001014</t>
  </si>
  <si>
    <t>NEGOCIOS AGROBURSATILES, PUESTO DE BOLSA DE PRODUCTOS Y SERVICIOS, SOCIEDAD</t>
  </si>
  <si>
    <t>06140101850027</t>
  </si>
  <si>
    <t>NEGOCIOS CAMYRAM, S. A. DE C. V.</t>
  </si>
  <si>
    <t>12173110810010</t>
  </si>
  <si>
    <t>NEGOCIOS DE ORIENTE, S.A. DE C.V.</t>
  </si>
  <si>
    <t>06141702971041</t>
  </si>
  <si>
    <t>NEGOCIOS DEL MAR, S. A. DE C. V.</t>
  </si>
  <si>
    <t>06142806750017</t>
  </si>
  <si>
    <t>NEGOCIOS LITO,S.A. DE C.V.</t>
  </si>
  <si>
    <t>06141007001015</t>
  </si>
  <si>
    <t>NEGOCIOS SIGLO VEINTIUNO, S.A. DE C.V.</t>
  </si>
  <si>
    <t>06140806131014</t>
  </si>
  <si>
    <t>NEGOCIOS Y SERVICIOS BURSATILES, SOCIEDAD ANONIMA, PUESTO DE BOLSA DE PRODUCTOS Y SERVICIOS.</t>
  </si>
  <si>
    <t>06142510670040</t>
  </si>
  <si>
    <t>NELSON ANTONIO CRESPIN TREJO</t>
  </si>
  <si>
    <t>02102207650035</t>
  </si>
  <si>
    <t>NELSON OSWALDO VILLALTA GUTIERREZ</t>
  </si>
  <si>
    <t>02102404560018</t>
  </si>
  <si>
    <t>NELSON RENE MARROQUIN MEJIA</t>
  </si>
  <si>
    <t>06141206740014</t>
  </si>
  <si>
    <t>NEMTEX, S.A. DE C.V.</t>
  </si>
  <si>
    <t>06140109051029</t>
  </si>
  <si>
    <t>NEUMATICOS DE CENTROAMERICA, S.A. DE C.V.</t>
  </si>
  <si>
    <t>94831107981010</t>
  </si>
  <si>
    <t>NEWCOM EL SALVADOR, S.A. DE C.V.</t>
  </si>
  <si>
    <t>02071110430016</t>
  </si>
  <si>
    <t>NICOLAS SANABRIA GALDAMEZ</t>
  </si>
  <si>
    <t>06141310690019</t>
  </si>
  <si>
    <t>NIXON, S. A. DE C. V.</t>
  </si>
  <si>
    <t>09040412560016</t>
  </si>
  <si>
    <t>NOE ALBERTO GUILLEN</t>
  </si>
  <si>
    <t>11041004570010</t>
  </si>
  <si>
    <t>NOE SALVADOR ZELAYA JIMENEZ</t>
  </si>
  <si>
    <t>06142807061080</t>
  </si>
  <si>
    <t>NOKIA SIEMENS NETWORKS EL SALVADOR, S.A.</t>
  </si>
  <si>
    <t>08211308811050</t>
  </si>
  <si>
    <t>NORA NOHEMY RODRIGUEZ DE GUARDADO</t>
  </si>
  <si>
    <t>01011806630025</t>
  </si>
  <si>
    <t>NORMA CECILIA ESCAMILLA DE CASTANEDA</t>
  </si>
  <si>
    <t>94833101011011</t>
  </si>
  <si>
    <t>NORVANDA HEALTHCARE, S.A., SUCURSAL EL SALVADOR</t>
  </si>
  <si>
    <t>06142007061014</t>
  </si>
  <si>
    <t>NUTRI CENTER, S.A. DE C.V.</t>
  </si>
  <si>
    <t>06140104630014</t>
  </si>
  <si>
    <t>O &amp; R MARKETING COMMUNICATIONS, S.A. DE C.V.</t>
  </si>
  <si>
    <t>06141408780035</t>
  </si>
  <si>
    <t>OBERMET, S.A. DE C.V.</t>
  </si>
  <si>
    <t>OCEAN SKY APPAREL (SV), S.A. DE C.V.</t>
  </si>
  <si>
    <t>05112105971010</t>
  </si>
  <si>
    <t>OEK DE CENTRO AMERICA, S.A. DE C.V.</t>
  </si>
  <si>
    <t>06142910881052</t>
  </si>
  <si>
    <t>OFICINA DE PLANIFIC.DEL AREA METROPOLITANA DE SAN SALVADOR</t>
  </si>
  <si>
    <t>06141710031058</t>
  </si>
  <si>
    <t>OFITEL, S. A. DE C.V.</t>
  </si>
  <si>
    <t>06142310921069</t>
  </si>
  <si>
    <t>OFIXPRES, SOCIEDAD ANONIMA DE CAPITAL VARIABLE</t>
  </si>
  <si>
    <t>06141002091040</t>
  </si>
  <si>
    <t>OMARES, SOCIEDAD ANONIMA DE CAPITAL VARIABLE</t>
  </si>
  <si>
    <t>06142202051031</t>
  </si>
  <si>
    <t>OMEGA TECHNOLOGY DE EL SALVADOR, S.A. DE C.V.</t>
  </si>
  <si>
    <t>06142703011056</t>
  </si>
  <si>
    <t>OMNIMARK DE EL SALVADOR, S.A. DE C.V.</t>
  </si>
  <si>
    <t>06141411941013</t>
  </si>
  <si>
    <t>OMNI-MUSIC, S.A. DE C.V.</t>
  </si>
  <si>
    <t>06140402941012</t>
  </si>
  <si>
    <t>OPCIONES, EL SALVADOR, S.A. DE C.V.</t>
  </si>
  <si>
    <t>06141403071018</t>
  </si>
  <si>
    <t>OPERA, S. A. DE C. V.</t>
  </si>
  <si>
    <t>06141810820056</t>
  </si>
  <si>
    <t>OPERACIONES QUIMICAS, S. A. DE C. V.</t>
  </si>
  <si>
    <t>06141912051042</t>
  </si>
  <si>
    <t>OPERADORA DE LA SIERRA, S. A.  DE  C.V.</t>
  </si>
  <si>
    <t>05113108790018</t>
  </si>
  <si>
    <t>OPERADORA LOGISTICA SALVADOREÑA, S.A. DE C.V.</t>
  </si>
  <si>
    <t>06141210011042</t>
  </si>
  <si>
    <t>OPERADORES PORTUARIOS SALVADOREÑOS, S.A. DE. C.V.</t>
  </si>
  <si>
    <t>06141608881012</t>
  </si>
  <si>
    <t>OPTICA LA JOYA, S.A. DE C.V.</t>
  </si>
  <si>
    <t>06142711780055</t>
  </si>
  <si>
    <t>ORELI, S. A. DE C. V.</t>
  </si>
  <si>
    <t>06141105680012</t>
  </si>
  <si>
    <t>ORFEBRERIA INTERNACIONAL, S.A. DE C.V.</t>
  </si>
  <si>
    <t>06140806011019</t>
  </si>
  <si>
    <t>ORG ARQUITECTURA CONSTRUCCIONES, S.A. DE C.V.</t>
  </si>
  <si>
    <t>06142910700023</t>
  </si>
  <si>
    <t>ORGANIZACION FARMACEUTICA, S. A.</t>
  </si>
  <si>
    <t>06140412981039</t>
  </si>
  <si>
    <t>ORGANIZACION SISMA, S.A. DE C.V.</t>
  </si>
  <si>
    <t>06142109951057</t>
  </si>
  <si>
    <t>ORIFLAME DE EL SALVADOR, S. A. DE C. V.</t>
  </si>
  <si>
    <t>06142111630010</t>
  </si>
  <si>
    <t>ORLANDO ENRIQUE MOLINA LANDOS</t>
  </si>
  <si>
    <t>04011701620014</t>
  </si>
  <si>
    <t>OSCAR ADIEL UMAÑA MONTEROLA</t>
  </si>
  <si>
    <t>OSCAR ALBERTO FLORES MENJIVAR</t>
  </si>
  <si>
    <t>14160101661040</t>
  </si>
  <si>
    <t>OSCAR ARMANDO BENITEZ</t>
  </si>
  <si>
    <t>06143011751129</t>
  </si>
  <si>
    <t>OSCAR EDILBERTO RAMOS FLORES</t>
  </si>
  <si>
    <t>02071012560010</t>
  </si>
  <si>
    <t>OSCAR ENRIQUE FIGUEROA SANDOVAL</t>
  </si>
  <si>
    <t>95011910591014</t>
  </si>
  <si>
    <t>OSCAR PAULINO ZELAYA ZELAYA</t>
  </si>
  <si>
    <t>06142502830013</t>
  </si>
  <si>
    <t>OSCAR, SOCIEDAD ANONIMA DE CAPITAL VARIABLE</t>
  </si>
  <si>
    <t>06140901961083</t>
  </si>
  <si>
    <t>OSLIMA, S. A. DE C. V.</t>
  </si>
  <si>
    <t>OSMIN CASTELLANOS LOPEZ</t>
  </si>
  <si>
    <t>06140607810028</t>
  </si>
  <si>
    <t>OVNI, INVERSIONES S. A. DE C. V.</t>
  </si>
  <si>
    <t>06141708051017</t>
  </si>
  <si>
    <t>P &amp; V INVERSIONES, S.A. DE  C.V.</t>
  </si>
  <si>
    <t>06141707001067</t>
  </si>
  <si>
    <t>P.L.G. DE EL SALVADOR, S.A. DE C.V.</t>
  </si>
  <si>
    <t>14062611630010</t>
  </si>
  <si>
    <t>PABLO ANTONIO REYES RUBIO</t>
  </si>
  <si>
    <t>11211603670010</t>
  </si>
  <si>
    <t>PABLO GUSTAVO ANTONIO SAMAYOA DENYS</t>
  </si>
  <si>
    <t>02102512510018</t>
  </si>
  <si>
    <t>PABLO JOVEL CABRERA TEJADA</t>
  </si>
  <si>
    <t>05110301961012</t>
  </si>
  <si>
    <t>PAG. AUXILIAR DEPTAL. DE EDUC. LA LIBERTAD</t>
  </si>
  <si>
    <t>06140104971014</t>
  </si>
  <si>
    <t>PAG.AUX.DE LA UNID.SECUND.FINAN.INST.DE SEC.EST.DEL M.DE E.</t>
  </si>
  <si>
    <t>06140107001016</t>
  </si>
  <si>
    <t>PAGADURIA AUXILIAR BIENES Y SERVICIOS -MSPAS</t>
  </si>
  <si>
    <t>06140507041068</t>
  </si>
  <si>
    <t>PAGADURIA AUXILIAR DE PROYECTOS MINISTERIO DE EDUCACION</t>
  </si>
  <si>
    <t>08210301961018</t>
  </si>
  <si>
    <t>PAGADURIA AUXILIAR DEPARTAMENTAL DE EDUCACION DE LA PAZ</t>
  </si>
  <si>
    <t>14082601961015</t>
  </si>
  <si>
    <t>PAGADURIA AUXILIAR DEPARTAMENTAL DE EDUCACION LA UNION</t>
  </si>
  <si>
    <t>13190301961025</t>
  </si>
  <si>
    <t>PAGADURIA AUXILIAR DEPARTAMENTAL DE EDUCACION MORAZAN</t>
  </si>
  <si>
    <t>06140110911015</t>
  </si>
  <si>
    <t>PAGADURIA AUXILIAR DEPARTAMENTAL DE EDUCACION SAN SALVADOR</t>
  </si>
  <si>
    <t>06140301961012</t>
  </si>
  <si>
    <t>PAGADURIA AUXILIAR DEPARTAMENTAL DE EDUCACION SN MIGUEL</t>
  </si>
  <si>
    <t>03150301961017</t>
  </si>
  <si>
    <t>PAGADURIA AUXILIAR DEPARTAMENTAL DE EDUCACION SONSONATE</t>
  </si>
  <si>
    <t>06140301961020</t>
  </si>
  <si>
    <t>PAGADURIA AUXILIAR DEPARTAMENTAL DE EDUCACION USULUTAN</t>
  </si>
  <si>
    <t>06140712951034</t>
  </si>
  <si>
    <t>PAGADURIA AUXILIAR DEPTAL DE EDUCACION DE SAN VICENTE</t>
  </si>
  <si>
    <t>02100301961016</t>
  </si>
  <si>
    <t>PAGADURIA AUXILIAR DEPTAL. DE EDUCACION STA. ANA</t>
  </si>
  <si>
    <t>04070104971019</t>
  </si>
  <si>
    <t>PAGADURIA AUXILIAR DPTAL. DE CHALATENANGO</t>
  </si>
  <si>
    <t>01010301961013</t>
  </si>
  <si>
    <t>PAGADURIA AUXILIAR DPTAL. DE EDUCACION DE AHUACHAPAN</t>
  </si>
  <si>
    <t>07021303961014</t>
  </si>
  <si>
    <t>PAGADURIA AUXILIAR DPTAL. DE EDUCACION DE CUSCATLAN</t>
  </si>
  <si>
    <t>06140309921052</t>
  </si>
  <si>
    <t>PALCHAR, S. A. DE C. V.</t>
  </si>
  <si>
    <t>06140609891082</t>
  </si>
  <si>
    <t>PALMETTO, S. A. DE C. V.</t>
  </si>
  <si>
    <t>06141308860010</t>
  </si>
  <si>
    <t>PAN REY, S. A. DE C. V.</t>
  </si>
  <si>
    <t>06142411091032</t>
  </si>
  <si>
    <t>PANACAFE DE EL SALVADOR, S.A. DE C.V.</t>
  </si>
  <si>
    <t>06140303931021</t>
  </si>
  <si>
    <t>PANADERIA LOS GEMELOS, S. A. DE C. V.</t>
  </si>
  <si>
    <t>06143110700015</t>
  </si>
  <si>
    <t>PANADES, S.A. DE C.V.</t>
  </si>
  <si>
    <t>06141101011016</t>
  </si>
  <si>
    <t>PANALPINA, S.A. DE C.V.</t>
  </si>
  <si>
    <t>94831402051016</t>
  </si>
  <si>
    <t>PAPELCO, S.A. DE C.V.</t>
  </si>
  <si>
    <t>PAPELERA INTERNACIONAL EL  SALVADOR  S.A.  DE C.V.</t>
  </si>
  <si>
    <t>05011011941010</t>
  </si>
  <si>
    <t>PAPELERA INTERNACIONAL, S. A. DE C. V.</t>
  </si>
  <si>
    <t>PAPELERA SANREY, S. A. DE C. V.</t>
  </si>
  <si>
    <t>03152801031019</t>
  </si>
  <si>
    <t>PAPELERIA Y ALIMENTOS,S.A. DE C.V.</t>
  </si>
  <si>
    <t>06140602981043</t>
  </si>
  <si>
    <t>PARFUMS &amp; BEAUTE, S. A. DE C. V.</t>
  </si>
  <si>
    <t>06140510891048</t>
  </si>
  <si>
    <t>PARQUES Y JARDINES DE CUSCATLAN, S. A. DE C. V.</t>
  </si>
  <si>
    <t>94502208751020</t>
  </si>
  <si>
    <t>PARSONS BRINCKERHOFF INTERNATIONAL, INC., SUCURSAL EL SALVADOR</t>
  </si>
  <si>
    <t>06142003981054</t>
  </si>
  <si>
    <t>PARTEX APPAREL INTERNATIONAL LTDA. DE C.V.</t>
  </si>
  <si>
    <t>06142601941024</t>
  </si>
  <si>
    <t>PARTS-ZONE, S.A. DE C.V.</t>
  </si>
  <si>
    <t>06141903911039</t>
  </si>
  <si>
    <t>PASTELES DE EL SALVADOR S. A. DE C. V.</t>
  </si>
  <si>
    <t>06142112901036</t>
  </si>
  <si>
    <t>PASTORE ORANTES ASOCIADOS, S. A. DE C. V.</t>
  </si>
  <si>
    <t>06141011991020</t>
  </si>
  <si>
    <t>PAVIMENTOS DE CONCRETO, S.A. DE C.V.</t>
  </si>
  <si>
    <t>06141110041017</t>
  </si>
  <si>
    <t>PAV-TECH, S.A. DE C.V.</t>
  </si>
  <si>
    <t>06141611921050</t>
  </si>
  <si>
    <t>PEBEX, S. A. DE C. V.</t>
  </si>
  <si>
    <t>PEDRERA PROTERSA, S.A. DE C.V.</t>
  </si>
  <si>
    <t>10040712731028</t>
  </si>
  <si>
    <t>PEDRO ARNOLDO MARROQUIN</t>
  </si>
  <si>
    <t>12040108620010</t>
  </si>
  <si>
    <t>PEDRO CHAVEZ RAMOS</t>
  </si>
  <si>
    <t>12200306640014</t>
  </si>
  <si>
    <t>PEDRO SALVADOR REYES BARRERA</t>
  </si>
  <si>
    <t>06141206881016</t>
  </si>
  <si>
    <t>PENTAGONO, S.A. DE C.V.</t>
  </si>
  <si>
    <t>06142208011015</t>
  </si>
  <si>
    <t>PERFILES  INTERNACIONALES, S. A. DE C. V.</t>
  </si>
  <si>
    <t>06140705091038</t>
  </si>
  <si>
    <t>PERSONAL CALIFICADO, S.A. DE C.V.</t>
  </si>
  <si>
    <t>06142610091017</t>
  </si>
  <si>
    <t>PERSONAL EXPRESS, S.A. DE C.V.</t>
  </si>
  <si>
    <t>06140602971056</t>
  </si>
  <si>
    <t>PESQUERA DEL SUR, S.A DE C.V.</t>
  </si>
  <si>
    <t>06140901041014</t>
  </si>
  <si>
    <t>PETSAL, S.A. DE C.V.</t>
  </si>
  <si>
    <t>94112701661029</t>
  </si>
  <si>
    <t>PFIZER, SOCIEDAD ANONIMA</t>
  </si>
  <si>
    <t>06141211810011</t>
  </si>
  <si>
    <t>PHILIPS LIGHTING CENTRAL AMERICA, S.A. DE C.V.</t>
  </si>
  <si>
    <t>06141402800012</t>
  </si>
  <si>
    <t>PIEL Y CALZADO, S.A. DE C.V.</t>
  </si>
  <si>
    <t>PIMI, S. A.  DE  C. V.</t>
  </si>
  <si>
    <t>06140807560019</t>
  </si>
  <si>
    <t>PINSAL,S.A. DE C.V.</t>
  </si>
  <si>
    <t>06142004991029</t>
  </si>
  <si>
    <t>PINTURAS SUR DE EL SALVADOR, S.A. DE C.V.</t>
  </si>
  <si>
    <t>06141709021014</t>
  </si>
  <si>
    <t>PINTURERIAS COMEX DE EL SALVADOR, S.A. DE C.V.</t>
  </si>
  <si>
    <t>06140202931020</t>
  </si>
  <si>
    <t>PITTA VAIRO, S. A. DE C. V.</t>
  </si>
  <si>
    <t>02101606770013</t>
  </si>
  <si>
    <t>PITUTA'S S. A. DE C. V.</t>
  </si>
  <si>
    <t>94502506691013</t>
  </si>
  <si>
    <t>PIZZA HUT, INC.</t>
  </si>
  <si>
    <t>06143009760038</t>
  </si>
  <si>
    <t>PLAN INTERNACIONAL, INC.</t>
  </si>
  <si>
    <t>06142301981024</t>
  </si>
  <si>
    <t>PLASTICOS INDUSTRIALES, S. A. DE C. V.</t>
  </si>
  <si>
    <t>06141908991022</t>
  </si>
  <si>
    <t>PLASTICOS SAGRADO CORAZON DE JESUS, S.A. DE C.V.</t>
  </si>
  <si>
    <t>06141905610016</t>
  </si>
  <si>
    <t>PLASTICOS Y METALES, S. A.</t>
  </si>
  <si>
    <t>95012108021012</t>
  </si>
  <si>
    <t>PLASTIFORM DE HONDURAS, S. DE R.L.</t>
  </si>
  <si>
    <t>PLASTIGLAS DE EL SALVADOR, S. A. DE C. V.</t>
  </si>
  <si>
    <t>12171312041019</t>
  </si>
  <si>
    <t>PLASTILIM, INVERSIONES Y SERVICIOS, S.A. DE C.V.</t>
  </si>
  <si>
    <t>06141310951018</t>
  </si>
  <si>
    <t>PLASTITEC, S.A. DE C.V.</t>
  </si>
  <si>
    <t>06140702031042</t>
  </si>
  <si>
    <t>PLATINIUM, S.A. DE C.V.</t>
  </si>
  <si>
    <t>06141808061028</t>
  </si>
  <si>
    <t>PLATINUM ENTERPRISES, S.A. DE C.V.</t>
  </si>
  <si>
    <t>06140801091081</t>
  </si>
  <si>
    <t>POCHTECA DE EL SALVADOR, S.A DE C.V.</t>
  </si>
  <si>
    <t>06142506921040</t>
  </si>
  <si>
    <t>POLICIA NACIONAL CIVIL</t>
  </si>
  <si>
    <t>POLICLINICA CASA DE SALUD, S. A. DE C. V.</t>
  </si>
  <si>
    <t>06142508891068</t>
  </si>
  <si>
    <t>POLIETILENO Y FLEXOGRAFIA, S. A. DE C. V.</t>
  </si>
  <si>
    <t>06141901700011</t>
  </si>
  <si>
    <t>POLIMEROS DE EL SALVADOR, S.A. DE C.V.</t>
  </si>
  <si>
    <t>06140406091021</t>
  </si>
  <si>
    <t>POLISTEPEQUE, S.A DE C.V.</t>
  </si>
  <si>
    <t>06140604891050</t>
  </si>
  <si>
    <t>POLLOS REAL, S. A. DE C. V.</t>
  </si>
  <si>
    <t>06140908610016</t>
  </si>
  <si>
    <t>POMA HERMANOS, SOCIEDAD ANONIMA DE CAPITAL VARIABLE</t>
  </si>
  <si>
    <t>06142103071039</t>
  </si>
  <si>
    <t>PORCICULTORES UNIDOS, S.A. DE C.V.</t>
  </si>
  <si>
    <t>10040103680011</t>
  </si>
  <si>
    <t>PORFIRIO ANTONIO AMAYA ROMERO</t>
  </si>
  <si>
    <t>06141409921048</t>
  </si>
  <si>
    <t>PORTICO INGENIEROS, S. A. DE C. V.</t>
  </si>
  <si>
    <t>12171711001012</t>
  </si>
  <si>
    <t>PORTILLO MATERIALES ELECTRICOS, S. A. DE C. V.</t>
  </si>
  <si>
    <t>06142510991029</t>
  </si>
  <si>
    <t>POSCRETELSAL, S. A. DE C. V.</t>
  </si>
  <si>
    <t>06141109951018</t>
  </si>
  <si>
    <t>POWER SYSTEMS, S. A. DE C. V.</t>
  </si>
  <si>
    <t>06141607911015</t>
  </si>
  <si>
    <t>PRAGI, S. A. DE C. V.</t>
  </si>
  <si>
    <t>06140311941060</t>
  </si>
  <si>
    <t>PREFABRICADOS INTERNACIONALES, S. A. DE C. V.</t>
  </si>
  <si>
    <t>06141101880020</t>
  </si>
  <si>
    <t>PREFABRICADOS, S.A DE C.V.</t>
  </si>
  <si>
    <t>06142110041102</t>
  </si>
  <si>
    <t>PREMIUM FOODS, S.A. DE C.V.</t>
  </si>
  <si>
    <t>06141202091010</t>
  </si>
  <si>
    <t>PREPAGO EXPRESS, S.A DE C.V.</t>
  </si>
  <si>
    <t>06141701011010</t>
  </si>
  <si>
    <t>PREPAGO Y MAS, S. A.  DE  C.V.</t>
  </si>
  <si>
    <t>06140101110100</t>
  </si>
  <si>
    <t>PRESIDENCIA DE LA REPUBLICA</t>
  </si>
  <si>
    <t>06140712830019</t>
  </si>
  <si>
    <t>PRINEL, S.A. DE C.V.</t>
  </si>
  <si>
    <t>06143105031022</t>
  </si>
  <si>
    <t>PRISMA DE CENTROAMERICA S.A DE C.V</t>
  </si>
  <si>
    <t>06141205820014</t>
  </si>
  <si>
    <t>PROBE, S. A. DE C. V.</t>
  </si>
  <si>
    <t>12173101011019</t>
  </si>
  <si>
    <t>PRO-BLOCK S.A. DE C.V.</t>
  </si>
  <si>
    <t>06142904941043</t>
  </si>
  <si>
    <t>PROCADE, S. A. DE C. V.</t>
  </si>
  <si>
    <t>06140304891031</t>
  </si>
  <si>
    <t>PROCESOS DIVERSOS, S. A. DE C. V.</t>
  </si>
  <si>
    <t>06140607870025</t>
  </si>
  <si>
    <t>PROCESOS LACTEOS, S.A. DE C.V.</t>
  </si>
  <si>
    <t>06140101240055</t>
  </si>
  <si>
    <t>PROCURADURIA GENERAL DE LA REPUBLICA</t>
  </si>
  <si>
    <t>06140603921028</t>
  </si>
  <si>
    <t>PROCURADURIA PARA LA DEFENSA DE LOS DERECHOS HUMANOS</t>
  </si>
  <si>
    <t>06142709891023</t>
  </si>
  <si>
    <t>PRODUCTORA DE SERVICIOS DIVERSOS, S. A. DE C. V.</t>
  </si>
  <si>
    <t>06143010911122</t>
  </si>
  <si>
    <t>PRODUCTORES DISTRIBUIDORES MEJIA LARIOS, S. A. DE C. V.</t>
  </si>
  <si>
    <t>06141009850017</t>
  </si>
  <si>
    <t>PRODUCTOS ALIMENTICIOS IDEAL, S.A. DE C.V.</t>
  </si>
  <si>
    <t>06141502921031</t>
  </si>
  <si>
    <t>PRODUCTOS DE MARMOL, S. A. DE C. V.</t>
  </si>
  <si>
    <t>06142712840011</t>
  </si>
  <si>
    <t>PRODUCTOS DE POLIURETANO, S.A. DE C.V.</t>
  </si>
  <si>
    <t>06142208850041</t>
  </si>
  <si>
    <t>PRODUCTOS MAR Y SOL, S. A. DE C. V.</t>
  </si>
  <si>
    <t>06141803961039</t>
  </si>
  <si>
    <t>PRODUCTOS PLASTICOS DIVERSOS, S.A. DE C.V.</t>
  </si>
  <si>
    <t>06140309760011</t>
  </si>
  <si>
    <t>PRODUCTOS TECNOLOGICOS,S.A. DE C.V.</t>
  </si>
  <si>
    <t>06141411911076</t>
  </si>
  <si>
    <t>PROFILAXIS, S. A. DE C. V.</t>
  </si>
  <si>
    <t>06142306001052</t>
  </si>
  <si>
    <t>PROINTEL, S.  A.  DE  C. V.</t>
  </si>
  <si>
    <t>06141805820013</t>
  </si>
  <si>
    <t>PROINVA, S. A. DE C. V.</t>
  </si>
  <si>
    <t>06142406001033</t>
  </si>
  <si>
    <t>PROMEC, S. A. DE C. V.</t>
  </si>
  <si>
    <t>PROMEDICA HOSPITALARIA, S. A. DE C. V.</t>
  </si>
  <si>
    <t>06142711870044</t>
  </si>
  <si>
    <t>PROMOTORA COMERCIAL, S.A. DE C.V.</t>
  </si>
  <si>
    <t>06140512951030</t>
  </si>
  <si>
    <t>PROMOTORA DE COMUNICACIONES, S. A. DE C.V.</t>
  </si>
  <si>
    <t>06142410961017</t>
  </si>
  <si>
    <t>PROMOTORA WORLD TRADE CENTER SN SALVADOR, S.A DE C.V.</t>
  </si>
  <si>
    <t>06143108911015</t>
  </si>
  <si>
    <t>PROQUIDECA, S. A. DE C. V.</t>
  </si>
  <si>
    <t>06142506981086</t>
  </si>
  <si>
    <t>PROSALCO, S.A DE C.V.</t>
  </si>
  <si>
    <t>06142707820017</t>
  </si>
  <si>
    <t>PROSELA, S. A. DE C. V.</t>
  </si>
  <si>
    <t>06140703961035</t>
  </si>
  <si>
    <t>PROSERTEL, S.A. DE C.V.</t>
  </si>
  <si>
    <t>06140203901028</t>
  </si>
  <si>
    <t>PROTECCION DE VALORES, S. A. DE C. V.</t>
  </si>
  <si>
    <t>06140801991031</t>
  </si>
  <si>
    <t>PROTECCION MAXIMA, SOCIEDAD ANONIMA DE CAPITAL VARIABLE</t>
  </si>
  <si>
    <t>06142302941018</t>
  </si>
  <si>
    <t>PROTECCION Y MEDIOS DE ASEGURAMIENTO, S. A. DE C. V.</t>
  </si>
  <si>
    <t>06143001961044</t>
  </si>
  <si>
    <t>PROTECCIONES INDUSTRIALES, S. A. DE C. V.</t>
  </si>
  <si>
    <t>06143108061020</t>
  </si>
  <si>
    <t>PROVEEDORES DE INSUMOS DIVERSOS, S.A. DE C.V.</t>
  </si>
  <si>
    <t>06141703981040</t>
  </si>
  <si>
    <t>PROVEEDORES DE LA INDUSTRIA DEL PAN, S. A. DE C.V.</t>
  </si>
  <si>
    <t>06142510720020</t>
  </si>
  <si>
    <t>PROVEEDORES INDUSTRIALES, S.A. DE C.V.</t>
  </si>
  <si>
    <t>PROVEEDORES QUIRURGICOS, S.A. DE C.V.</t>
  </si>
  <si>
    <t>06142706031058</t>
  </si>
  <si>
    <t>PROYECTO DE RECONST. DE EMERG. POR LOS TERREMOTOS Y EXT. DE SERVICIOS DE SA</t>
  </si>
  <si>
    <t>06140706891011</t>
  </si>
  <si>
    <t>PROYECTOS DE METAL MECANICA S. A. DE C. V.</t>
  </si>
  <si>
    <t>06140510560017</t>
  </si>
  <si>
    <t>PROYECTOS INDUSTRIALES,S.A. DE C.V.</t>
  </si>
  <si>
    <t>06142507951024</t>
  </si>
  <si>
    <t>PROYECTOS Y DISEÑOS ELECTROMECANICOS, S.A. DE C.V.</t>
  </si>
  <si>
    <t>06141812031028</t>
  </si>
  <si>
    <t>PUBLIMAGEN,S.A. DE C.V.</t>
  </si>
  <si>
    <t>06142005981019</t>
  </si>
  <si>
    <t>PUBLIMOVIL, S. A. DE C. V.</t>
  </si>
  <si>
    <t>06142002981026</t>
  </si>
  <si>
    <t>PURATOS DE EL SALVADOR, S.A DE C.V.</t>
  </si>
  <si>
    <t>06140604041013</t>
  </si>
  <si>
    <t>PVC GERFOR EL SALVADOR, SOCIEDAD ANONIMA DE CAPITAL VARIABLE</t>
  </si>
  <si>
    <t>06142804891014</t>
  </si>
  <si>
    <t>PYRUS, S. A. DE C. V.</t>
  </si>
  <si>
    <t>06142708071049</t>
  </si>
  <si>
    <t>Q MOTORS EL SALVADOR, S.A. DE C.V.</t>
  </si>
  <si>
    <t>QU┴LITAS COMPAÑIA DE SEGUROS, S.A.</t>
  </si>
  <si>
    <t>06141110961043</t>
  </si>
  <si>
    <t>QUANTICO, S.A. DE C.V.</t>
  </si>
  <si>
    <t>06140901091038</t>
  </si>
  <si>
    <t>QUANTUM ENERGY, S.A DE C.V.</t>
  </si>
  <si>
    <t>06140506860026</t>
  </si>
  <si>
    <t>QUIMEX, SOCIEDAD ANONIMA DE CAPITAL VARIABLE</t>
  </si>
  <si>
    <t>QUIMICA REITZEL DE EL SALVADOR, S.A. DE C.V. QUIRSA, S.A. DE C.V.</t>
  </si>
  <si>
    <t>06142308031030</t>
  </si>
  <si>
    <t>R Z, S. A. DE C.V.</t>
  </si>
  <si>
    <t>06141512820017</t>
  </si>
  <si>
    <t>R. G. NIETO, S.A. DE C.V.</t>
  </si>
  <si>
    <t>06151909680013</t>
  </si>
  <si>
    <t>R. NUÑEZ, S.A. DE C.V.</t>
  </si>
  <si>
    <t>06143006981043</t>
  </si>
  <si>
    <t>R. OLIVA &amp; OLIVA SERVICIOS JURIDICOS ASOCIADOS</t>
  </si>
  <si>
    <t>06141104830014</t>
  </si>
  <si>
    <t>R. QUIMICA, S. A. DE C. V.</t>
  </si>
  <si>
    <t>06141907011040</t>
  </si>
  <si>
    <t>RACING SPORT TEAM, S.A. DE C.V.</t>
  </si>
  <si>
    <t>06142903740035</t>
  </si>
  <si>
    <t>RADIO CADENA YSKL, S. A. DE C.V.</t>
  </si>
  <si>
    <t>06142803891010</t>
  </si>
  <si>
    <t>RADIO COMUNICACIONES, S. A. DE C. V.</t>
  </si>
  <si>
    <t>06142306870010</t>
  </si>
  <si>
    <t>RADIO STEREO SCAN, S.A. DE C.V.</t>
  </si>
  <si>
    <t>06140812750010</t>
  </si>
  <si>
    <t>RADIO STEREO, S.A. DE C.V.</t>
  </si>
  <si>
    <t>06142111941077</t>
  </si>
  <si>
    <t>RADIODIFUSION DE EL SALVADOR, S.A. DE C.V.</t>
  </si>
  <si>
    <t>RAFAEL ANDRES JOVEL MIRANDA</t>
  </si>
  <si>
    <t>05113008751029</t>
  </si>
  <si>
    <t>RAFAEL EDUARDO ARDON ROMERO</t>
  </si>
  <si>
    <t>06141612031040</t>
  </si>
  <si>
    <t>RALY, S.A. DE C.V.</t>
  </si>
  <si>
    <t>06143110550108</t>
  </si>
  <si>
    <t>RAUL ALFONSO ECHEVERRIA QUINTANILLA</t>
  </si>
  <si>
    <t>14131204470018</t>
  </si>
  <si>
    <t>RAUL UMANZOR</t>
  </si>
  <si>
    <t>06141406021038</t>
  </si>
  <si>
    <t>RAVI CENTROAMERICA, S. A. DE C. V.</t>
  </si>
  <si>
    <t>06142406031056</t>
  </si>
  <si>
    <t>REAL EXPRESS, S. A. DE C.V.</t>
  </si>
  <si>
    <t>06143003071011</t>
  </si>
  <si>
    <t>RECARGA VELOZ, S.A. DE C. V.</t>
  </si>
  <si>
    <t>06142709061055</t>
  </si>
  <si>
    <t>RECIMAFE, S.A. DE C.V.</t>
  </si>
  <si>
    <t>06140610011010</t>
  </si>
  <si>
    <t>RECURSO EXTERNO, S.A. DE C.V.</t>
  </si>
  <si>
    <t>12171706001012</t>
  </si>
  <si>
    <t>RECURSOS HUMANOS EXCELENTES DE EL SALVADOR, S.A. DE C.V.</t>
  </si>
  <si>
    <t>06140112830021</t>
  </si>
  <si>
    <t>REDEX, S.A. DE C.V.</t>
  </si>
  <si>
    <t>06142710951080</t>
  </si>
  <si>
    <t>REGISTRO NACIONAL DE LAS PERSONAS NATURALES</t>
  </si>
  <si>
    <t>05111310721020</t>
  </si>
  <si>
    <t>REINA DINORAH ROSALES DE PIMENTEL</t>
  </si>
  <si>
    <t>04161406671010</t>
  </si>
  <si>
    <t>REINA YOLANDA SIBRIAN VDA. DE VILLEDA</t>
  </si>
  <si>
    <t>06141911800014</t>
  </si>
  <si>
    <t>REMAR, S.A DE C.V.</t>
  </si>
  <si>
    <t>06141104851023</t>
  </si>
  <si>
    <t>RENE ARISTIDES GUEVARA SANCHEZ</t>
  </si>
  <si>
    <t>13043001811010</t>
  </si>
  <si>
    <t>RENE HIPOLITO ORTIZ HERNANDEZ</t>
  </si>
  <si>
    <t>06142505931018</t>
  </si>
  <si>
    <t>RENE MAURICIO MOLINA Y ASOCIADOS, S. A. DE C. V.</t>
  </si>
  <si>
    <t>06140810941012</t>
  </si>
  <si>
    <t>RENNO, S. A. DE C. V.</t>
  </si>
  <si>
    <t>06140304951050</t>
  </si>
  <si>
    <t>RENSICA, S.A. DE C.V.</t>
  </si>
  <si>
    <t>94832611971013</t>
  </si>
  <si>
    <t>RENTA CAMIONES, S.A. DE C.V.</t>
  </si>
  <si>
    <t>06142506981027</t>
  </si>
  <si>
    <t>REPRESENTACIONES AUTOMOTRICES, S.A. DE C.V.</t>
  </si>
  <si>
    <t>94500809951015</t>
  </si>
  <si>
    <t>REPUBLIC PARKING SYSTEM DE EL SALVADOR, S.A. DE C.V.</t>
  </si>
  <si>
    <t>06142001941055</t>
  </si>
  <si>
    <t>REPUESTOS MIGUELEÑOS, S. A. DE C. V.</t>
  </si>
  <si>
    <t>05112411991017</t>
  </si>
  <si>
    <t>REPUESTOS NOE, S.A. DE C.V.</t>
  </si>
  <si>
    <t>06141506891030</t>
  </si>
  <si>
    <t>REPUESTOS SALVADOREÑOS, S. A. DE C. V.</t>
  </si>
  <si>
    <t>12172509901024</t>
  </si>
  <si>
    <t>REPUESTOS Y SERVICIOS AUTOMOTRICES, S. A. DE C. V.</t>
  </si>
  <si>
    <t>06141708061012</t>
  </si>
  <si>
    <t>RESEARCH &amp; PLANNING, S.A. DE C.V.</t>
  </si>
  <si>
    <t>06142107041010</t>
  </si>
  <si>
    <t>RESTAURANTES COLONIALES, S.A. DE C.V.</t>
  </si>
  <si>
    <t>06142910971043</t>
  </si>
  <si>
    <t>RESTAURANTES E INMOBILIARIAS DE EL SALVADOR, S.A. DE C.V.</t>
  </si>
  <si>
    <t>06142107941054</t>
  </si>
  <si>
    <t>RESTAURANTES LA PAMPA ARGENTINA, S.A. DE C.V.</t>
  </si>
  <si>
    <t>06141412921199</t>
  </si>
  <si>
    <t>RESTAURANTES Y SERVICIOS EL SALVADOR, S. A. DE C. V.</t>
  </si>
  <si>
    <t>06143010911092</t>
  </si>
  <si>
    <t>REUNION ASEGURADORA SALVADOREÑA, S. A. DE C. V.</t>
  </si>
  <si>
    <t>06142312911010</t>
  </si>
  <si>
    <t>REXIM, S. A. DE C. V.</t>
  </si>
  <si>
    <t>06141309011010</t>
  </si>
  <si>
    <t>RGH DE EL SALVADOR, S. A  DE  C.V.</t>
  </si>
  <si>
    <t>06140605830048</t>
  </si>
  <si>
    <t>RIALSA, S.A. DE C.V.</t>
  </si>
  <si>
    <t>06140304730016</t>
  </si>
  <si>
    <t>RICARDO HERNANDEZ, S. A. DE C. V.</t>
  </si>
  <si>
    <t>04062102400010</t>
  </si>
  <si>
    <t>RICARDO POCASANGRE MENJIVAR</t>
  </si>
  <si>
    <t>06142309881010</t>
  </si>
  <si>
    <t>RILAZ, S.A. DE C.V.</t>
  </si>
  <si>
    <t>06141003780017</t>
  </si>
  <si>
    <t>RIO VINYL INTERAMERICANA, S. A. DE C. V.</t>
  </si>
  <si>
    <t>06141203730046</t>
  </si>
  <si>
    <t>RIVERA HARROUCH, S. A. DE C. V.</t>
  </si>
  <si>
    <t>06140103931035</t>
  </si>
  <si>
    <t>RIVERA HOOVER Y ASOCIADOS, S. A. DE C. V.</t>
  </si>
  <si>
    <t>06143009961051</t>
  </si>
  <si>
    <t>RIVERMAN MARKETING, S.A. DE  C.V.</t>
  </si>
  <si>
    <t>94140402531015</t>
  </si>
  <si>
    <t>ROBERT ALAN COONS</t>
  </si>
  <si>
    <t>94832109591010</t>
  </si>
  <si>
    <t>ROBERTO ESTUARDO VERGARA MALDONADO</t>
  </si>
  <si>
    <t>06141301921033</t>
  </si>
  <si>
    <t>ROBLE ACCIONES Y VALORES, SOCIEDAD ANONIMA</t>
  </si>
  <si>
    <t>06141706001012</t>
  </si>
  <si>
    <t>RODAMIENTOS, S.A. DE C.V.</t>
  </si>
  <si>
    <t>06140411021023</t>
  </si>
  <si>
    <t>RODIO SWISSBORING EL SALVADOR, S.A. DE C.V.</t>
  </si>
  <si>
    <t>02101411580016</t>
  </si>
  <si>
    <t>RODOLFO ERNESTO MARTIN POSADA LINARES</t>
  </si>
  <si>
    <t>05090911731018</t>
  </si>
  <si>
    <t>RODOLFO ERNESTO SIGUENZA MORALES</t>
  </si>
  <si>
    <t>14121609520015</t>
  </si>
  <si>
    <t>ROGELIO CASTRO ALVAREZ</t>
  </si>
  <si>
    <t>06142710780035</t>
  </si>
  <si>
    <t>ROMENA DEL PACIFICO, S.A. DE C.V.</t>
  </si>
  <si>
    <t>06142010881022</t>
  </si>
  <si>
    <t>ROMERO PINEDA Y ASOCIADOS, S. A. DE C. V.</t>
  </si>
  <si>
    <t>06141901770025</t>
  </si>
  <si>
    <t>RONASA S. A. DE C. V.</t>
  </si>
  <si>
    <t>06140212590184</t>
  </si>
  <si>
    <t>ROSA AMINTA PEREZ REINA DE ALBAYERO</t>
  </si>
  <si>
    <t>12050805380019</t>
  </si>
  <si>
    <t>ROSA EMILIA PORTILLO DE ESCOLERO</t>
  </si>
  <si>
    <t>06140406751080</t>
  </si>
  <si>
    <t>ROSA LISSETTE GALDAMEZ DE RODRIGUEZ</t>
  </si>
  <si>
    <t>06140311500082</t>
  </si>
  <si>
    <t>ROSA MARIA GARCIA DE CARRILLO</t>
  </si>
  <si>
    <t>11080509590013</t>
  </si>
  <si>
    <t>ROSA RAMONA DIAZ DE SANTIN</t>
  </si>
  <si>
    <t>13190802641020</t>
  </si>
  <si>
    <t>ROSIBEL RIVERA DE IGLESIAS</t>
  </si>
  <si>
    <t>12172508711027</t>
  </si>
  <si>
    <t>ROXANA BEATRIZ CRUZ DE CALDERON</t>
  </si>
  <si>
    <t>08210204620012</t>
  </si>
  <si>
    <t>RUDY MAURICIO PANIAGUA ARGUETA</t>
  </si>
  <si>
    <t>06142201921059</t>
  </si>
  <si>
    <t>RUSCONI, MEDINA &amp; ASOCIADOS LIMITADA DE CAPITAL VARIABLE</t>
  </si>
  <si>
    <t>06140210961036</t>
  </si>
  <si>
    <t>S.A.T DE  EL SALVADOR S.A. DE C.V.</t>
  </si>
  <si>
    <t>97410604891011</t>
  </si>
  <si>
    <t>SADEVEN INGENIERIA Y CONSTRUCCION, S.L. SUCURSAL EL SALVADOR SADEVEN INGENI</t>
  </si>
  <si>
    <t>06141807081017</t>
  </si>
  <si>
    <t>SAENZ &amp; ASOCIADOS, S.A. DE C.V.</t>
  </si>
  <si>
    <t>06142708640023</t>
  </si>
  <si>
    <t>SALONES DE BELLEZA Y EQUIPOS DE EL SALVADOR, S.A. DE C.V.</t>
  </si>
  <si>
    <t>06141604751130</t>
  </si>
  <si>
    <t>SALVADOR ALBERTO MENENDEZ MOLINA</t>
  </si>
  <si>
    <t>10040110540016</t>
  </si>
  <si>
    <t>SALVADOR ANTONIO DURAN MARTINEZ</t>
  </si>
  <si>
    <t>02101808340017</t>
  </si>
  <si>
    <t>SALVADOR ANTONIO GROSS VIDES</t>
  </si>
  <si>
    <t>11231409470011</t>
  </si>
  <si>
    <t>SALVADOR EDMUNDO FLORES</t>
  </si>
  <si>
    <t>04302903560018</t>
  </si>
  <si>
    <t>SALVADOR ERAZO DERAS</t>
  </si>
  <si>
    <t>SALVADOR PERDOMO GUZMAN</t>
  </si>
  <si>
    <t>06142606780038</t>
  </si>
  <si>
    <t>SALVADOREÑA DE LA CONSTRUCCION, S.A. DE C.V.</t>
  </si>
  <si>
    <t>06140609891112</t>
  </si>
  <si>
    <t>SALVANATURA-FUNDACION ECOLOGICA DE EL SALVADOR</t>
  </si>
  <si>
    <t>06142907051030</t>
  </si>
  <si>
    <t>SALVAPRENDA, S. A. DE C. V.</t>
  </si>
  <si>
    <t>SAMAJULER, S. A. DE C. V.</t>
  </si>
  <si>
    <t>06142206931028</t>
  </si>
  <si>
    <t>SAMIX, S. A. DE C. V.</t>
  </si>
  <si>
    <t>06141406021011</t>
  </si>
  <si>
    <t>SAMSEW, S.A. DE C.V.</t>
  </si>
  <si>
    <t>14161603420011</t>
  </si>
  <si>
    <t>SAMUEL ALFREDO ROSALES</t>
  </si>
  <si>
    <t>98872007981015</t>
  </si>
  <si>
    <t>SAN VICENTE 7, INC., SUCURSAL EL SALVADOR</t>
  </si>
  <si>
    <t>06142907941087</t>
  </si>
  <si>
    <t>SANALPO, S.A. DE C.V.</t>
  </si>
  <si>
    <t>06143107021016</t>
  </si>
  <si>
    <t>SANCHEZ CENTROAMERICA, S.A. DE C.V.</t>
  </si>
  <si>
    <t>02100801991019</t>
  </si>
  <si>
    <t>SANTANI, S.A. DE C.V.</t>
  </si>
  <si>
    <t>14013012570019</t>
  </si>
  <si>
    <t>SANTIAGO ISABEL MELENDEZ BENITEZ</t>
  </si>
  <si>
    <t>12170511681020</t>
  </si>
  <si>
    <t>SANTIAGO RIVERA ROMERO</t>
  </si>
  <si>
    <t>95012206511028</t>
  </si>
  <si>
    <t>SANTOS ACACIO LEDEZMA REYES</t>
  </si>
  <si>
    <t>10072505701010</t>
  </si>
  <si>
    <t>SANTOS ALFONSO CRUZ CHACON</t>
  </si>
  <si>
    <t>13101005400014</t>
  </si>
  <si>
    <t>SANTOS GUEVARA RAMOS</t>
  </si>
  <si>
    <t>14062904550010</t>
  </si>
  <si>
    <t>SANTOS ISIDORO VILLATORO</t>
  </si>
  <si>
    <t>SANTOS MARIO GUILLEN PORTILLO</t>
  </si>
  <si>
    <t>06141006710014</t>
  </si>
  <si>
    <t>SARTI INMOBILIARIA, S. A. DE C. V.</t>
  </si>
  <si>
    <t>95311202971013</t>
  </si>
  <si>
    <t>SC SEMBENELLI CONSULTING S.R.L.,  SUC. EL SALVADOR</t>
  </si>
  <si>
    <t>96420106841017</t>
  </si>
  <si>
    <t>SCHLUMBERGER SURENCO, S.A. SUCURSAL EL SALVADOR</t>
  </si>
  <si>
    <t>06141709021030</t>
  </si>
  <si>
    <t>SCIENTIFIC INSTRUMENTS, S.A. DE C.V.</t>
  </si>
  <si>
    <t>06141011991046</t>
  </si>
  <si>
    <t>SCOTIA LEASING, S.A. DE C.V.</t>
  </si>
  <si>
    <t>06142406091067</t>
  </si>
  <si>
    <t>SECRETARIA DE CULTURA DE LA PRESIDENCIA</t>
  </si>
  <si>
    <t>06140106991055</t>
  </si>
  <si>
    <t>SECRETARIA TECNICA DE LA PRESIDENCIA</t>
  </si>
  <si>
    <t>06142012921013</t>
  </si>
  <si>
    <t>SEFLOT, S.A. DE C.V.</t>
  </si>
  <si>
    <t>06142204041017</t>
  </si>
  <si>
    <t>SEGACORP, S.A. DE C.V.</t>
  </si>
  <si>
    <t>06140101911037</t>
  </si>
  <si>
    <t>SEGOVIA GUANDIQUE QUINTANILLA, S. A. DE C. V.</t>
  </si>
  <si>
    <t>06142206061040</t>
  </si>
  <si>
    <t>SEMCO MARITIME EL SALVADOR, S.A. DE C.V.</t>
  </si>
  <si>
    <t>06141012730027</t>
  </si>
  <si>
    <t>SEMILLAS, S. A. DE C. V.</t>
  </si>
  <si>
    <t>06141403011066</t>
  </si>
  <si>
    <t>SENSORMATIC. DE EL SALVADOR, S. A. DE  C. V.</t>
  </si>
  <si>
    <t>06141910840053</t>
  </si>
  <si>
    <t>SERALPRO, S.A. DE C.V.</t>
  </si>
  <si>
    <t>06142207931013</t>
  </si>
  <si>
    <t>SERCOMCA, S. A. DE C. V.</t>
  </si>
  <si>
    <t>05110909741015</t>
  </si>
  <si>
    <t>SERGIO LUIGI CHIRIATTI LAZO</t>
  </si>
  <si>
    <t>SERME, S.A. DE C.V.</t>
  </si>
  <si>
    <t>06141212891023</t>
  </si>
  <si>
    <t>SERPAS Y LOPEZ, S. A. DE C. V.</t>
  </si>
  <si>
    <t>06141901880013</t>
  </si>
  <si>
    <t>SERPROFING, S. A. DE C. V.</t>
  </si>
  <si>
    <t>06142408991022</t>
  </si>
  <si>
    <t>SERTRAN, S.A. DE C.V.</t>
  </si>
  <si>
    <t>06142211951029</t>
  </si>
  <si>
    <t>SERVICIAL, S.A. DE C.V.</t>
  </si>
  <si>
    <t>06140104680029</t>
  </si>
  <si>
    <t>SERVICIO AGRICOLA SALVADOREÑO, S.A. DE C.V.</t>
  </si>
  <si>
    <t>12172209081017</t>
  </si>
  <si>
    <t>SERVICIO EXPRES BURUCA VASQUEZ, S.A. DE C.V.</t>
  </si>
  <si>
    <t>06142405991021</t>
  </si>
  <si>
    <t>SERVICIOS ALPHA OMEGA, S.A. DE C.V.</t>
  </si>
  <si>
    <t>06141909620016</t>
  </si>
  <si>
    <t>SERVICIOS ARTES GRAFICAS,S.A.</t>
  </si>
  <si>
    <t>06141508971014</t>
  </si>
  <si>
    <t>SERVICIOS DE DISPLAY DE EL SALVADOR, S.A.DE C.V.</t>
  </si>
  <si>
    <t>06141203961035</t>
  </si>
  <si>
    <t>SERVICIOS DE DOCUMENTOS S. A. DE C. V.</t>
  </si>
  <si>
    <t>06142012041064</t>
  </si>
  <si>
    <t>SERVICIOS DE MANTENIMIENTO Y SEGURIDAD, S.A. DE C.V.</t>
  </si>
  <si>
    <t>06142508991038</t>
  </si>
  <si>
    <t>SERVICIOS DE MENSAJERIA SALVADOREÑO, S. A. DE C.V.</t>
  </si>
  <si>
    <t>06141502071089</t>
  </si>
  <si>
    <t>SERVICIOS DE RESTAURANTE Y PANADERIA INDUSTRIAL, S.A. DE C.V.</t>
  </si>
  <si>
    <t>06141603891028</t>
  </si>
  <si>
    <t>SERVICIOS DIVERSOS DE INGENIERIA, S. A. DE C. V.</t>
  </si>
  <si>
    <t>06140710091011</t>
  </si>
  <si>
    <t>SERVICIOS E IMPORTACIONES, S.A. DE C.V.</t>
  </si>
  <si>
    <t>06141405971032</t>
  </si>
  <si>
    <t>SERVICIOS EFECTIVOS, S.A DE C.V.</t>
  </si>
  <si>
    <t>05220109041015</t>
  </si>
  <si>
    <t>SERVICIOS ELECTRICOS COMERCIALES, S.A. DE C.V.</t>
  </si>
  <si>
    <t>06141809921012</t>
  </si>
  <si>
    <t>SERVICIOS ESPECIALIZADOS EN MADERAS, S. A. DE C. V.</t>
  </si>
  <si>
    <t>06141209011012</t>
  </si>
  <si>
    <t>SERVICIOS ESTRATEGICOS EMPRESARIALES, S.A. DE C.V.</t>
  </si>
  <si>
    <t>06141303021013</t>
  </si>
  <si>
    <t>SERVICIOS EXPRESS, S.A. DE C.V.</t>
  </si>
  <si>
    <t>06141802041017</t>
  </si>
  <si>
    <t>SERVICIOS FUNERARIOS LOS CIPRESES, S.A. DE C.V.</t>
  </si>
  <si>
    <t>06142610720028</t>
  </si>
  <si>
    <t>SERVICIOS MERCANTILES, S.A. DE C.V.</t>
  </si>
  <si>
    <t>06141612031031</t>
  </si>
  <si>
    <t>SERVICIOS PERSONALES Y ADMINISTRATIVOS, S.A. DE C.V.</t>
  </si>
  <si>
    <t>06142705991031</t>
  </si>
  <si>
    <t>SERVICIOS PLASTICOS DE EL SALVADOR, S.A. DE C.V.</t>
  </si>
  <si>
    <t>03011104101014</t>
  </si>
  <si>
    <t>SERVICIOS PORTUARIOS SALVADOREÑOS, S.A. DE C.V.</t>
  </si>
  <si>
    <t>06142402981050</t>
  </si>
  <si>
    <t>SERVICIOS QUIRURGICOS DE EL SALVADOR, S.A. DE C.V.</t>
  </si>
  <si>
    <t>06142903071070</t>
  </si>
  <si>
    <t>SERVICIOS TECLEÑOS, S.A. DE C.V.</t>
  </si>
  <si>
    <t>06141811760018</t>
  </si>
  <si>
    <t>SERVICIOS TECNICOS DE INGENIERIA, S. A. DE C. V.</t>
  </si>
  <si>
    <t>06141901790012</t>
  </si>
  <si>
    <t>SERVICIOS TECNICOS EN SEGUROS, S.A. DE C.V.</t>
  </si>
  <si>
    <t>06140905981011</t>
  </si>
  <si>
    <t>SERVICIOS TECNICOS MEDICOS, S. A. DE C. V.</t>
  </si>
  <si>
    <t>06142201961034</t>
  </si>
  <si>
    <t>SERVICIOS Y GESTION, S. A. DE C. V.</t>
  </si>
  <si>
    <t>06141911921027</t>
  </si>
  <si>
    <t>SERVICIOS Y SISTEMAS DE SEGURIDAD, S. A. DE C. V.</t>
  </si>
  <si>
    <t>06141302790010</t>
  </si>
  <si>
    <t>SERVICIOS Y TELECOMUNICACIONES S.A. DE C.V.</t>
  </si>
  <si>
    <t>94830703071016</t>
  </si>
  <si>
    <t>SERVIFOGEL DE EL SALVADOR, S.A. DE C.V.</t>
  </si>
  <si>
    <t>06141103051023</t>
  </si>
  <si>
    <t>SERVILABORALES, S.A. DE C.V.</t>
  </si>
  <si>
    <t>06142404981022</t>
  </si>
  <si>
    <t>SERVINOVA, S.A. DE C.V.</t>
  </si>
  <si>
    <t>06142104941045</t>
  </si>
  <si>
    <t>SERVINTEGRA, S. A. DE C. V.</t>
  </si>
  <si>
    <t>06140206001052</t>
  </si>
  <si>
    <t>SEVISAL, S. A. DE C. V.</t>
  </si>
  <si>
    <t>06140107981061</t>
  </si>
  <si>
    <t>SHOMER DE EL SALVADOR, S. A. DE C.V.</t>
  </si>
  <si>
    <t>06142202081020</t>
  </si>
  <si>
    <t>SICON, S.A. DE C.V.</t>
  </si>
  <si>
    <t>06142807061055</t>
  </si>
  <si>
    <t>SIEMENS ENTERPRISE, S.A.</t>
  </si>
  <si>
    <t>06142106991074</t>
  </si>
  <si>
    <t>SIEXPOR, S.A. DE C.V.</t>
  </si>
  <si>
    <t>06142101941010</t>
  </si>
  <si>
    <t>SIGNO DE CENTROAMERICA, S. A. DE C. V.</t>
  </si>
  <si>
    <t>06141611011045</t>
  </si>
  <si>
    <t>SIKA GUATEMALA SOCIEDAD ANONIMA,SUCURSAL EL SALVADOR</t>
  </si>
  <si>
    <t>03012411711012</t>
  </si>
  <si>
    <t>SILVIA ESTELA OSTORGA DE ESCOBAR</t>
  </si>
  <si>
    <t>06191304701023</t>
  </si>
  <si>
    <t>SILVIA ROXANA MENJIVAR CARRANZA</t>
  </si>
  <si>
    <t>06142906610023</t>
  </si>
  <si>
    <t>SIMAN, S.A. DE C.V.</t>
  </si>
  <si>
    <t>11062305011018</t>
  </si>
  <si>
    <t>SIMAS CONSTRUCCION  S.A. DE C.V.</t>
  </si>
  <si>
    <t>06142205850029</t>
  </si>
  <si>
    <t>SINAGRI, S. A. DE C. V.</t>
  </si>
  <si>
    <t>06142506041059</t>
  </si>
  <si>
    <t>SISTECO, S.A. DE C.V.</t>
  </si>
  <si>
    <t>06141208091012</t>
  </si>
  <si>
    <t>SISTEGUA,S.A. DE C.V.</t>
  </si>
  <si>
    <t>06141003951019</t>
  </si>
  <si>
    <t>SISTEMAS C &amp; C, S. A. DE C. V.</t>
  </si>
  <si>
    <t>06141712931048</t>
  </si>
  <si>
    <t>SISTEMAS DE BELLEZA, S. A. DE C. V.</t>
  </si>
  <si>
    <t>06142905951018</t>
  </si>
  <si>
    <t>SISTEMAS DE TRANSPORTE Y BODEGAS DE ALMACENAJE, S. A. DE C. V.</t>
  </si>
  <si>
    <t>06142603981023</t>
  </si>
  <si>
    <t>SISTEMAS EFICIENTES, S. A. DE C. V.</t>
  </si>
  <si>
    <t>06141001071011</t>
  </si>
  <si>
    <t>SISTEMAS INTEGRALES DE SEGURIDAD, S.A. DE C.V.</t>
  </si>
  <si>
    <t>06141106931032</t>
  </si>
  <si>
    <t>SISTEMAS PUBLICITARIOS, S. A. DE C. V.</t>
  </si>
  <si>
    <t>06142806041034</t>
  </si>
  <si>
    <t>SISTEMAS Y EQUIPOS DE SEGURIDAD  ALTERNATIVOS, S.A. DE C.V.</t>
  </si>
  <si>
    <t>94980511991016</t>
  </si>
  <si>
    <t>SITA INFORMATION NETWORKING COMPUTING B.V.</t>
  </si>
  <si>
    <t>09070804600012</t>
  </si>
  <si>
    <t>SIXTO RODOLFO ESPINOZA</t>
  </si>
  <si>
    <t>06141702091025</t>
  </si>
  <si>
    <t>SMART BUSINESS, S.A. DE C.V.</t>
  </si>
  <si>
    <t>06142105031034</t>
  </si>
  <si>
    <t>SML EL SALVADOR, S.A. DE C.V.</t>
  </si>
  <si>
    <t>06141711991012</t>
  </si>
  <si>
    <t>SND ELECTRONICOS, S.A. DE C.V.</t>
  </si>
  <si>
    <t>05110512941018</t>
  </si>
  <si>
    <t>SOBRES DE EL SALVADOR, S.A DE C.V.</t>
  </si>
  <si>
    <t>03150805021023</t>
  </si>
  <si>
    <t>SOC. DE TRANSPORTISTAS INTERURBANOS SONSONATECOS, S.A. DE C.V.</t>
  </si>
  <si>
    <t>03151302981018</t>
  </si>
  <si>
    <t>SOC.DE EMPRESARIOS DEL TRANSP.COLEC.DE SONSONATE,S A DE CV</t>
  </si>
  <si>
    <t>06141411830029</t>
  </si>
  <si>
    <t>SOC.EDUCATIVA SALV INGLESA, S.A. DE C.V.</t>
  </si>
  <si>
    <t>SOCIEDAD COOPERATIVA DE AHORRO Y CREDITO AMC DE R.L. DE C.V.</t>
  </si>
  <si>
    <t>06141112021030</t>
  </si>
  <si>
    <t>SOCIEDAD COOPERATIVA EL COLMENAR DE R.L. DE C.V.</t>
  </si>
  <si>
    <t>06142210640017</t>
  </si>
  <si>
    <t>SOCIEDAD COOPERATIVA SACERDOTAL LTDA " ARS "</t>
  </si>
  <si>
    <t>02102804991012</t>
  </si>
  <si>
    <t>SOCIEDAD DE EMPRESARIOS INDEPENDIENTES DE SANTA ANA S. A. DE C.  V</t>
  </si>
  <si>
    <t>03152803961013</t>
  </si>
  <si>
    <t>SOCIEDAD EMPRESARIOS DE AUTOBUSES DE SONSONATE, S.A.DE C.V.</t>
  </si>
  <si>
    <t>11233105991017</t>
  </si>
  <si>
    <t>SOCIEDAD INTERMUNICIPAL USULUTECA POR ACCIONES DE ECONOMIA MIXTA Y DE C.V.</t>
  </si>
  <si>
    <t>06142009961080</t>
  </si>
  <si>
    <t>SOCIEDAD TWO SHOWS PRODUCCIONES, S. A. DE C. V.</t>
  </si>
  <si>
    <t>94112110821019</t>
  </si>
  <si>
    <t>SOCOCO DE COSTA RICA, SOCIEDAD ANONIMA</t>
  </si>
  <si>
    <t>94651912661023</t>
  </si>
  <si>
    <t>SOFRECOM ( SUCURSAL EL SALVADOR )</t>
  </si>
  <si>
    <t>06141702061029</t>
  </si>
  <si>
    <t>SOLUCIONES EN CONECTIVIDAD, SOCIEDAD ANONIMA DE CAPITAL VARIABLE</t>
  </si>
  <si>
    <t>06141111091018</t>
  </si>
  <si>
    <t>SOLUCIONES INTEGRALES DE PERSONAL, S.A. DE C.V.</t>
  </si>
  <si>
    <t>SOLUCIONES Y HERRAMIENTAS,  S.A.  DE  C.V.</t>
  </si>
  <si>
    <t>06141105951030</t>
  </si>
  <si>
    <t>SOLUCIONES, S. A. DE C. V.</t>
  </si>
  <si>
    <t>06142606961015</t>
  </si>
  <si>
    <t>SOMOS, S. A  DE C. V.</t>
  </si>
  <si>
    <t>02101905721052</t>
  </si>
  <si>
    <t>SONIA JANETH LINARES DE MONTENEGRO</t>
  </si>
  <si>
    <t>06141006731044</t>
  </si>
  <si>
    <t>SONIA MABEL OVANDO DE  CARBAJAL</t>
  </si>
  <si>
    <t>06140911820014</t>
  </si>
  <si>
    <t>SOPERQUIMIA, S. A. DE C. V.</t>
  </si>
  <si>
    <t>02101310991021</t>
  </si>
  <si>
    <t>SOSDELPA,S.A. DE C.V.</t>
  </si>
  <si>
    <t>06141703071028</t>
  </si>
  <si>
    <t>SPC INTERNACIONAL  S.A. DE C.V.</t>
  </si>
  <si>
    <t>06140805001028</t>
  </si>
  <si>
    <t>SPECIALTY RETAIL STORES, SOCIEDAD ANONIMA DE CAPITAL VARIABLE</t>
  </si>
  <si>
    <t>06141412061041</t>
  </si>
  <si>
    <t>SPEEDTALK EL SALVADOR, S.A. DE C.V.</t>
  </si>
  <si>
    <t>10100603941015</t>
  </si>
  <si>
    <t>SSERVAL, S. A. DE C. V.</t>
  </si>
  <si>
    <t>06141112041014</t>
  </si>
  <si>
    <t>STB COMPUTER, SOCIEDAD ANONIMA DE CAPITAL VARIABLE</t>
  </si>
  <si>
    <t>06140710850015</t>
  </si>
  <si>
    <t>STEREO MI PREFERIDA, S.A. DE C.V.</t>
  </si>
  <si>
    <t>STREAM GLOBAL SERVICES EL SALVADOR, S.A DE C.V.</t>
  </si>
  <si>
    <t>06142510051018</t>
  </si>
  <si>
    <t>STT GROUP DE EL SALVADOR, S.A DE C.V.</t>
  </si>
  <si>
    <t>02100710091015</t>
  </si>
  <si>
    <t>SU DISTRIBUIDORA CARLITOS NUÑEZ MEJIA,S.A. DE C.V.</t>
  </si>
  <si>
    <t>03150309971011</t>
  </si>
  <si>
    <t>SUADI ODEH, S.A. DE C.V.</t>
  </si>
  <si>
    <t>94981612971012</t>
  </si>
  <si>
    <t>SUBWAY INTERNATIONAL  B.V.</t>
  </si>
  <si>
    <t>SUCESORES LUIS TORRES Y COMPAÑIA</t>
  </si>
  <si>
    <t>06140904760020</t>
  </si>
  <si>
    <t>SUELOS Y MATERIALES, S.A. DE C.V.</t>
  </si>
  <si>
    <t>06141903071049</t>
  </si>
  <si>
    <t>SUEÑO, S.A. DE C.V.</t>
  </si>
  <si>
    <t>06142811911020</t>
  </si>
  <si>
    <t>SUMINISTROS E INVERSIONES, S. A. DE C. V.</t>
  </si>
  <si>
    <t>06142711740021</t>
  </si>
  <si>
    <t>SUMINISTROS ELECTROMECANICOS, S. A. DE C. V.</t>
  </si>
  <si>
    <t>12170809061025</t>
  </si>
  <si>
    <t>SUMINISTROS SAN ESTEBAN, SOCIEDAD ANONIMA DE CAPITAL VARIABLE.</t>
  </si>
  <si>
    <t>06141606750011</t>
  </si>
  <si>
    <t>SUMMA EXPORT, S.A. DE C.V.</t>
  </si>
  <si>
    <t>06141101860019</t>
  </si>
  <si>
    <t>SUPAN, S. A. DE C. V.</t>
  </si>
  <si>
    <t>07111610071017</t>
  </si>
  <si>
    <t>SUPER   TIENDA   SAN CARLOS,  S.A   DE  C.V.</t>
  </si>
  <si>
    <t>06140101971013</t>
  </si>
  <si>
    <t>SUPERINTENDENCIA DE PENSIONES</t>
  </si>
  <si>
    <t>06142009961063</t>
  </si>
  <si>
    <t>SUPERINTENDENCIA DE VALORES</t>
  </si>
  <si>
    <t>06142211901056</t>
  </si>
  <si>
    <t>SUPERINTENDENCIA DEL SISTEMA FINANCIERO</t>
  </si>
  <si>
    <t>06141209961045</t>
  </si>
  <si>
    <t>SUPERINTENDENCIA GRAL. DE ELECTRICIDAD Y TELECOMUNICACIONES</t>
  </si>
  <si>
    <t>94831906981014</t>
  </si>
  <si>
    <t>SUPERSONIDOS EL SALVADOR, S. A. DE C. V.</t>
  </si>
  <si>
    <t>06142404981030</t>
  </si>
  <si>
    <t>SUPLIDORES DIVERSOS, S. A. DE  C. V.</t>
  </si>
  <si>
    <t>11232012770017</t>
  </si>
  <si>
    <t>SURIANO SIU,S.A. DE C.V.</t>
  </si>
  <si>
    <t>06141209061010</t>
  </si>
  <si>
    <t>SURTIELECTRIC ENERGIA,S.A. DE C.V.</t>
  </si>
  <si>
    <t>05090710741023</t>
  </si>
  <si>
    <t>SUSANA NOHEMI ESCOBAR DE MARTINEZ</t>
  </si>
  <si>
    <t>06142508951044</t>
  </si>
  <si>
    <t>SUTIERRA, S. A. DE C. V.</t>
  </si>
  <si>
    <t>06141903931021</t>
  </si>
  <si>
    <t>T.V. OFFER, S. A. DE C. V.</t>
  </si>
  <si>
    <t>06142304911051</t>
  </si>
  <si>
    <t>T.V. PRODUCCIONES, S.A. DE C.V.</t>
  </si>
  <si>
    <t>06140605941034</t>
  </si>
  <si>
    <t>TABLAYESO DE EL SALVADOR, S.A. DE C.V.</t>
  </si>
  <si>
    <t>06141606770010</t>
  </si>
  <si>
    <t>TALLERES CONQUISTADOR, S. A. DE C. V.</t>
  </si>
  <si>
    <t>06142401941054</t>
  </si>
  <si>
    <t>TALLERES MOLDTROK, S. A. DE C. V.</t>
  </si>
  <si>
    <t>06140509780017</t>
  </si>
  <si>
    <t>TALLERES MONDINI, S.A. DE C.V.</t>
  </si>
  <si>
    <t>06143006941076</t>
  </si>
  <si>
    <t>TARGET SPORTS, S. A. DE C. V.</t>
  </si>
  <si>
    <t>06141804941015</t>
  </si>
  <si>
    <t>TARJETAS DE ORO, S.A. DE C.V.</t>
  </si>
  <si>
    <t>06141608860014</t>
  </si>
  <si>
    <t>TECNI SEGUROS, S.A. DE C.V.</t>
  </si>
  <si>
    <t>06140403931037</t>
  </si>
  <si>
    <t>TECNIAVES, S. A. DE C. V.</t>
  </si>
  <si>
    <t>06142212860033</t>
  </si>
  <si>
    <t>TECNICA INTERNATIONAL, S.A. DE C.V.</t>
  </si>
  <si>
    <t>06143101700014</t>
  </si>
  <si>
    <t>TECNICO MERCANTIL, S. A. DE C.V.</t>
  </si>
  <si>
    <t>06142602101020</t>
  </si>
  <si>
    <t>TECNISPICE, S.A. DE C.V.</t>
  </si>
  <si>
    <t>06140807001017</t>
  </si>
  <si>
    <t>TECNO ORIENTE, S.A. DE C.V.</t>
  </si>
  <si>
    <t>06140404971032</t>
  </si>
  <si>
    <t>TECNOLOGIA ELECTRICA, S. A. DE C. V.</t>
  </si>
  <si>
    <t>06140804031020</t>
  </si>
  <si>
    <t>TECNOLOGIA Y NUTRIENTES, S.A. DE C.V.</t>
  </si>
  <si>
    <t>06141002961010</t>
  </si>
  <si>
    <t>TECNOLOGIAS DIVERSAS, S. A. DE C. V.</t>
  </si>
  <si>
    <t>06141609991016</t>
  </si>
  <si>
    <t>TECNOLOGIAS INDUSTRIALES, S.A. DE C.V.</t>
  </si>
  <si>
    <t>06141706810017</t>
  </si>
  <si>
    <t>TECNOVISION S.A DE C.V.</t>
  </si>
  <si>
    <t>06140103931027</t>
  </si>
  <si>
    <t>TEFEX, S. A. DE C. V.</t>
  </si>
  <si>
    <t>03152810031013</t>
  </si>
  <si>
    <t>TEISO, S. A. DE C.V.</t>
  </si>
  <si>
    <t>TEJEMET, S. A. DE C. V.</t>
  </si>
  <si>
    <t>06140812901018</t>
  </si>
  <si>
    <t>TELCOM, S. A. DE C. V.</t>
  </si>
  <si>
    <t>06140709041027</t>
  </si>
  <si>
    <t>TELECAM CIENTO CUARENTA, S.A. DE C.V.</t>
  </si>
  <si>
    <t>06140301951033</t>
  </si>
  <si>
    <t>TELECOMUNICACIONES DE AMERICA, S.A. DE C.V.</t>
  </si>
  <si>
    <t>06142911991021</t>
  </si>
  <si>
    <t>TELEFONICA MULTISERVICIOS, S.A. DE C.V.</t>
  </si>
  <si>
    <t>06142805091054</t>
  </si>
  <si>
    <t>TELEMEDIA EL SALVADOR, S.A. DE C.V.</t>
  </si>
  <si>
    <t>06140109860010</t>
  </si>
  <si>
    <t>TELESIS, S.A. DE C.V.</t>
  </si>
  <si>
    <t>94831003041015</t>
  </si>
  <si>
    <t>TELESOLUCIONES, S. A. DE.C.V.</t>
  </si>
  <si>
    <t>14080512661013</t>
  </si>
  <si>
    <t>TELMA NOEMY RIOS DE REYES</t>
  </si>
  <si>
    <t>04161103700015</t>
  </si>
  <si>
    <t>TENERIA EL BUFALO, S. A. DE C.V.</t>
  </si>
  <si>
    <t>06142104870011</t>
  </si>
  <si>
    <t>TERMINALES QUIMICOS DE ACAJUTLA, S.A. DE C.V.</t>
  </si>
  <si>
    <t>06142201051046</t>
  </si>
  <si>
    <t>TERRACERIA SALVADOREÑA, S.A. DE C.V.</t>
  </si>
  <si>
    <t>06142805051010</t>
  </si>
  <si>
    <t>TEXTILES SAN MARCOS, S.A. DE C.V.</t>
  </si>
  <si>
    <t>06142408921059</t>
  </si>
  <si>
    <t>TEXTILES Y CONFECCIONES INDUSTRIALES, S.A. DE C.V.</t>
  </si>
  <si>
    <t>06141012931047</t>
  </si>
  <si>
    <t>THERMO PLAST. S. A. DE C. V.</t>
  </si>
  <si>
    <t>94832701921015</t>
  </si>
  <si>
    <t>TIDECA, S. A. DE C. V.</t>
  </si>
  <si>
    <t>06071501680019</t>
  </si>
  <si>
    <t>TIENDA LIBRE ILOPANGO, S.A. DE C.V.</t>
  </si>
  <si>
    <t>06142904720020</t>
  </si>
  <si>
    <t>TIENDA MORENA, S.A. DE C.V.</t>
  </si>
  <si>
    <t>06141505031037</t>
  </si>
  <si>
    <t>TIENDAS CARRION, S.A. DE C.V.</t>
  </si>
  <si>
    <t>05011906071010</t>
  </si>
  <si>
    <t>TIENDAS Y FRANQUICIAS, S.A. DE C.V.</t>
  </si>
  <si>
    <t>06140604011025</t>
  </si>
  <si>
    <t>TIERRAS NACIONALES, LTDA. DE C.V.</t>
  </si>
  <si>
    <t>05010602091019</t>
  </si>
  <si>
    <t>TIGSA, S.A. DE C.V.</t>
  </si>
  <si>
    <t>06140107981029</t>
  </si>
  <si>
    <t>TINACOS Y TANQUES DE CENTRO AMERICA, S. A. DE C. V.</t>
  </si>
  <si>
    <t>06142707061031</t>
  </si>
  <si>
    <t>TMF EL SALVADOR, LTDA DE C.V.</t>
  </si>
  <si>
    <t>06140706901025</t>
  </si>
  <si>
    <t>TOCHEZ FERNANDEZ, LIMITADA</t>
  </si>
  <si>
    <t>12172605760014</t>
  </si>
  <si>
    <t>TODITO ALMACEN Y LIBRERIA S. A. DE C.V.</t>
  </si>
  <si>
    <t>06142801031014</t>
  </si>
  <si>
    <t>TOMSAL, SOCIEDAD ANONIMA DE CAPITAL VARIABLE</t>
  </si>
  <si>
    <t>06142306770015</t>
  </si>
  <si>
    <t>TOROGOZ, S.A. DE C.V.</t>
  </si>
  <si>
    <t>03071305081014</t>
  </si>
  <si>
    <t>TORREFACTORA DE CAFE SAN JOSE DE LA MAJADA S.A. DE C.V.</t>
  </si>
  <si>
    <t>06140902051013</t>
  </si>
  <si>
    <t>TOTAL PET EL SALVADOR, S.A. DE C.V.</t>
  </si>
  <si>
    <t>06140910981046</t>
  </si>
  <si>
    <t>TOTAL SECURITY CONSULTANTS, S. A. DE C. V.</t>
  </si>
  <si>
    <t>12172103951012</t>
  </si>
  <si>
    <t>TRACTOMARQUEZ, S.A. DE C.V.</t>
  </si>
  <si>
    <t>06140104740014</t>
  </si>
  <si>
    <t>TRADER, S.A. DE C.V.</t>
  </si>
  <si>
    <t>06140409071021</t>
  </si>
  <si>
    <t>TRANPORTES  LEMUS, S.A. DE C.V.</t>
  </si>
  <si>
    <t>06140410051026</t>
  </si>
  <si>
    <t>TRANS AMERICA TEXTIL EL SALVADOR, S.A. DE C.V.</t>
  </si>
  <si>
    <t>06140702850010</t>
  </si>
  <si>
    <t>TRANS EXPRESS DE EL SALVADOR, S.A. DE C.V.</t>
  </si>
  <si>
    <t>06140907071080</t>
  </si>
  <si>
    <t>TRANSACCIONES TELEFONICAS EL SALVADOR, S.A. DE C.V.</t>
  </si>
  <si>
    <t>06142711730015</t>
  </si>
  <si>
    <t>TRANSAR S. A. DE C. V.</t>
  </si>
  <si>
    <t>05112611981016</t>
  </si>
  <si>
    <t>TRANSATLANTIC, S.A. DE C.V.</t>
  </si>
  <si>
    <t>06141202031018</t>
  </si>
  <si>
    <t>TRANSCONTINENTAL EL SALVADOR, S.A. DE C.V.</t>
  </si>
  <si>
    <t>03152201021010</t>
  </si>
  <si>
    <t>TRANSKO, S.A. DE C.V.</t>
  </si>
  <si>
    <t>06140510790011</t>
  </si>
  <si>
    <t>TRANSMARES, S.A. DE C.V.</t>
  </si>
  <si>
    <t>06141310881010</t>
  </si>
  <si>
    <t>TRANSPORT, S.A. DE C.V.</t>
  </si>
  <si>
    <t>94502407951011</t>
  </si>
  <si>
    <t>TRANSPORTE MEDRANO INC. SUCURSAL EL SALVADOR</t>
  </si>
  <si>
    <t>06142911850016</t>
  </si>
  <si>
    <t>TRANSPORTEMOS, S.A. DE C.V.</t>
  </si>
  <si>
    <t>06140111041030</t>
  </si>
  <si>
    <t>TRANSPORTES CALPI, S. A. DE C. V.</t>
  </si>
  <si>
    <t>06141001051037</t>
  </si>
  <si>
    <t>TRANSPORTES DANY S.A. DE C.V.</t>
  </si>
  <si>
    <t>06141802101028</t>
  </si>
  <si>
    <t>TRANSPORTES DIVERSOS EL SALVADOR Y CENTROAMERICA, S.A. DE C.V.</t>
  </si>
  <si>
    <t>06140501041023</t>
  </si>
  <si>
    <t>TRANSPORTES JAP, S.A. DE C.V.</t>
  </si>
  <si>
    <t>06141502071062</t>
  </si>
  <si>
    <t>TRANSPORTES LEMUS INTERNACIONAL, S.A. DE  C. V.</t>
  </si>
  <si>
    <t>06141412991022</t>
  </si>
  <si>
    <t>TRANSPORTES LOGISTICOS INTEGRADOS, S.A DE C.V.</t>
  </si>
  <si>
    <t>06142211850019</t>
  </si>
  <si>
    <t>TRANSPORTES MARTINEZ, S.A. DE C.V.</t>
  </si>
  <si>
    <t>06140307031068</t>
  </si>
  <si>
    <t>TRANSPORTES PEÑA , S.A. DE C.V.</t>
  </si>
  <si>
    <t>06141506021043</t>
  </si>
  <si>
    <t>TRANSPORTES RICARDO BALLESTEROS, S.A. DE C.V.</t>
  </si>
  <si>
    <t>06140604921021</t>
  </si>
  <si>
    <t>TRANSPORTES SEBASTIAN, S. A. DE C. V.</t>
  </si>
  <si>
    <t>06141512931051</t>
  </si>
  <si>
    <t>TRANSPORTES SERVITRANS, S. A. DE C. V.</t>
  </si>
  <si>
    <t>06141803021044</t>
  </si>
  <si>
    <t>TRANSPORTES TRANSAMERICA EL SALVADOR, S. A. DE C. V.</t>
  </si>
  <si>
    <t>02101912971013</t>
  </si>
  <si>
    <t>TRANSPORTES UNIDOS DE OCCIDENTE, S. A. DE C. V.</t>
  </si>
  <si>
    <t>06143107971057</t>
  </si>
  <si>
    <t>TRANSPORTES VELMONT, S.A DE C.V.</t>
  </si>
  <si>
    <t>06142401941038</t>
  </si>
  <si>
    <t>TRANSPRO, S. A. DE C. V.</t>
  </si>
  <si>
    <t>06140101110056</t>
  </si>
  <si>
    <t>TRIBUNAL SUPREMO ELECTORAL</t>
  </si>
  <si>
    <t>09090906741018</t>
  </si>
  <si>
    <t>TRINIDAD RODRIGUEZ AMAYA</t>
  </si>
  <si>
    <t>06141203031054</t>
  </si>
  <si>
    <t>TRIPLE KAM, S.A. DE C.V.</t>
  </si>
  <si>
    <t>06141908031037</t>
  </si>
  <si>
    <t>TROPICAL FARM MANAGEMENT EL SALVADOR, S.A. DE C.V.</t>
  </si>
  <si>
    <t>06142502021010</t>
  </si>
  <si>
    <t>TROPIX, S.A. DE C.V.</t>
  </si>
  <si>
    <t>06141101021046</t>
  </si>
  <si>
    <t>TRUME, S.A. DE C.V.</t>
  </si>
  <si>
    <t>12170509850014</t>
  </si>
  <si>
    <t>TURISTICAS DE ORIENTE, S.A DE C.V.</t>
  </si>
  <si>
    <t>06141112670016</t>
  </si>
  <si>
    <t>U TRAVEL SERVICE, S.A. DE C. V.</t>
  </si>
  <si>
    <t>12171704101010</t>
  </si>
  <si>
    <t>UDP ASOCIO VASES INGENIEROS, S.A. DE C.V. Y CONSTRUEQUIPOS, S.A. DE C.V.</t>
  </si>
  <si>
    <t>06141909101012</t>
  </si>
  <si>
    <t>UDP CONSORCIO CONTEIN - CORTAZAR Y GUTIERREZ - LA HERRERA</t>
  </si>
  <si>
    <t>06142202780016</t>
  </si>
  <si>
    <t>UH - INTERNACIONAL,S. A. DE C. V.</t>
  </si>
  <si>
    <t>ULISES EDGARDO VAQUERANO LAZO</t>
  </si>
  <si>
    <t>06140912820046</t>
  </si>
  <si>
    <t>UNDI, S. A. DE C. V.</t>
  </si>
  <si>
    <t>06142202961046</t>
  </si>
  <si>
    <t>UNIDAD TECNICA EJECUTIVA DEL SECTOR DE JUSTICIA</t>
  </si>
  <si>
    <t>06140112941060</t>
  </si>
  <si>
    <t>UNIMER INVESTIGACION DE MERCADOS, S. A. DE C. V.</t>
  </si>
  <si>
    <t>06140406790014</t>
  </si>
  <si>
    <t>UNIPHARM DE EL SALVADOR, S.A. DE C.V.</t>
  </si>
  <si>
    <t>06140410891040</t>
  </si>
  <si>
    <t>UNIREFRI, S. A. DE C. V.</t>
  </si>
  <si>
    <t>06140404081061</t>
  </si>
  <si>
    <t>UNIVERSAL DE EMPAQUES, S..A DE C.V.</t>
  </si>
  <si>
    <t>06141108981010</t>
  </si>
  <si>
    <t>UNIVERSAL MERCANTIL, S.A. DE C.V.</t>
  </si>
  <si>
    <t>06142805921049</t>
  </si>
  <si>
    <t>UNIVERSAL TRADING COMPANY, S. A. DE C. V.</t>
  </si>
  <si>
    <t>06141106821016</t>
  </si>
  <si>
    <t>UNIVERSIDAD CAPITAN GENERAL GERARDO BARRIOS</t>
  </si>
  <si>
    <t>UNIVERSIDAD CENTROAMERICANA JOSE SIMEON CAÑAS</t>
  </si>
  <si>
    <t>06141101210013</t>
  </si>
  <si>
    <t>UNIVERSIDAD DE EL SALVADOR</t>
  </si>
  <si>
    <t>03150403820025</t>
  </si>
  <si>
    <t>UNIVERSIDAD DE SONSONATE</t>
  </si>
  <si>
    <t>06142607820056</t>
  </si>
  <si>
    <t>UNIVERSIDAD PEDAGOGICA DE EL SALVADOR</t>
  </si>
  <si>
    <t>06142411850015</t>
  </si>
  <si>
    <t>UNIVEST, S.A. DE C.V.</t>
  </si>
  <si>
    <t>06143103001320</t>
  </si>
  <si>
    <t>UPS SCS EL SALVADOR,LTDA. DE C.V.</t>
  </si>
  <si>
    <t>06141303911027</t>
  </si>
  <si>
    <t>UPS, S. A. DE C. V.</t>
  </si>
  <si>
    <t>06142608981021</t>
  </si>
  <si>
    <t>URBANO EXPRESS, S.A. DE C.V.</t>
  </si>
  <si>
    <t>05112507891013</t>
  </si>
  <si>
    <t>URIMAR, S. A. DE C. V.</t>
  </si>
  <si>
    <t>06140202021091</t>
  </si>
  <si>
    <t>URRUTIA'S ESTATE COFFEE,S.A. DE C. V.</t>
  </si>
  <si>
    <t>02102908061017</t>
  </si>
  <si>
    <t>V&amp;G DE EL SALVADOR, S. A.  DE C. V.</t>
  </si>
  <si>
    <t>06142206011026</t>
  </si>
  <si>
    <t>V.S.R. EL SALVADOR, S.A. DE C.V.</t>
  </si>
  <si>
    <t>06142805800025</t>
  </si>
  <si>
    <t>VALORES AGROINDUSTRIALES, S. A. DE C. V.</t>
  </si>
  <si>
    <t>VALORES Y SERVICIO REGIONALES,S.A. DE C.V.</t>
  </si>
  <si>
    <t>06142109810016</t>
  </si>
  <si>
    <t>VAPE, S. A. DE C. V.</t>
  </si>
  <si>
    <t>12171412051011</t>
  </si>
  <si>
    <t>VASPORT RECURSOS HUMANOS, SOCIEDAD ANONIMA DE CAPITAL VARIABLE</t>
  </si>
  <si>
    <t>06142406001017</t>
  </si>
  <si>
    <t>VASQUEZ ESCOBAR INGENIEROS SOCIEDAD ANONIMA DE CAPITAL VARIABLE</t>
  </si>
  <si>
    <t>06141911081037</t>
  </si>
  <si>
    <t>VERDUGLASA, S.A. DE C.V.</t>
  </si>
  <si>
    <t>06142009051059</t>
  </si>
  <si>
    <t>VESTA LOGISTIC, S.A. DE C.V.</t>
  </si>
  <si>
    <t>06141012931012</t>
  </si>
  <si>
    <t>VESTUARIO DE EXPORTACION SALVADOREÑO, S. A. DE C. V.</t>
  </si>
  <si>
    <t>10011012601018</t>
  </si>
  <si>
    <t>VICENTE ALFONSO MERINO NOVOA</t>
  </si>
  <si>
    <t>04042604581019</t>
  </si>
  <si>
    <t>VICENTE CARRANZA REYES</t>
  </si>
  <si>
    <t>08211908360016</t>
  </si>
  <si>
    <t>VICENTE DOÑO RAMIREZ</t>
  </si>
  <si>
    <t>06142908881045</t>
  </si>
  <si>
    <t>VICKZA, S. A. DE C. V.</t>
  </si>
  <si>
    <t>09060403540016</t>
  </si>
  <si>
    <t>VICTOR MANUEL HERNANDEZ QUINTEROS</t>
  </si>
  <si>
    <t>02070101480019</t>
  </si>
  <si>
    <t>VICTOR MANUEL MIRA HERRERA</t>
  </si>
  <si>
    <t>06141611721093</t>
  </si>
  <si>
    <t>VICTOR MANUEL ORANTES RAMIREZ</t>
  </si>
  <si>
    <t>01011603560016</t>
  </si>
  <si>
    <t>VIDALES HERMANOS Y COMPAÑIA</t>
  </si>
  <si>
    <t>06142407961049</t>
  </si>
  <si>
    <t>VIDEO ATRACCIONES, S.A. DE C.V.</t>
  </si>
  <si>
    <t>06140801860042</t>
  </si>
  <si>
    <t>VILLALOBOS, S.A. DE C.V.</t>
  </si>
  <si>
    <t>12171004021015</t>
  </si>
  <si>
    <t>VILLALTA Y RODRIGUEZ,ARQUITECTOS CONSTRUCTORES,S.A. DE C.V.</t>
  </si>
  <si>
    <t>12170211580013</t>
  </si>
  <si>
    <t>VILMA DINORA RUBIO GALEAS DE HERRERA</t>
  </si>
  <si>
    <t>14061806590013</t>
  </si>
  <si>
    <t>VIRGILIO MELENDEZ SORTO</t>
  </si>
  <si>
    <t>94501608780012</t>
  </si>
  <si>
    <t>VISION MUNDIAL INTERNACIONAL</t>
  </si>
  <si>
    <t>06141206081010</t>
  </si>
  <si>
    <t>VISION Y NEGOCIOS, S.A. DE C.V.</t>
  </si>
  <si>
    <t>06140603031065</t>
  </si>
  <si>
    <t>VISUAL BRANDING S.A DE C. V</t>
  </si>
  <si>
    <t>06141303091046</t>
  </si>
  <si>
    <t>VIVEROS CERTIFICADOS DE EL SALVADOR, S.A. DE C.V.</t>
  </si>
  <si>
    <t>06140812951023</t>
  </si>
  <si>
    <t>VOGUE CORPORATION, S. A. DE C. V.</t>
  </si>
  <si>
    <t>06141803860032</t>
  </si>
  <si>
    <t>WACKENHUT DE EL SALVADOR, S.A. DE C.V.</t>
  </si>
  <si>
    <t>07150109711010</t>
  </si>
  <si>
    <t>WALTER WILIAN JIRON PINEDA</t>
  </si>
  <si>
    <t>06140602041016</t>
  </si>
  <si>
    <t>WAU, S. A. DE C.V.</t>
  </si>
  <si>
    <t>06141912770017</t>
  </si>
  <si>
    <t>WESTERHAUSEN, S. A. DE C. V.</t>
  </si>
  <si>
    <t>06141811041062</t>
  </si>
  <si>
    <t>WHIRLPOOL EL SALVADOR, S. A. DE C. V.</t>
  </si>
  <si>
    <t>94501412601022</t>
  </si>
  <si>
    <t>WILBUR SMITH ASSOCIATES, INC</t>
  </si>
  <si>
    <t>02032401650019</t>
  </si>
  <si>
    <t>YADIRA ELIZABETH AGREDA DE CARCAMO</t>
  </si>
  <si>
    <t>06142208951018</t>
  </si>
  <si>
    <t>YAK PAK, EL SALVADOR, S.A. DE C.V.</t>
  </si>
  <si>
    <t>06140711680026</t>
  </si>
  <si>
    <t>YOLANDA DESIREE,S.A. DE C.V.</t>
  </si>
  <si>
    <t>06142501891046</t>
  </si>
  <si>
    <t>YSEC ESTEREO CARNAVAL, S. A. DE C. V.</t>
  </si>
  <si>
    <t>06140312901020</t>
  </si>
  <si>
    <t>Z. I. CROM DE EL SALVADOR, S. A. DE C. V.</t>
  </si>
  <si>
    <t>06140507001058</t>
  </si>
  <si>
    <t>Z. Z. INGENIEROS, S. A. DE C. V.</t>
  </si>
  <si>
    <t>06142206921014</t>
  </si>
  <si>
    <t>ZARE, S. A. DE C. V.</t>
  </si>
  <si>
    <t>06141902051010</t>
  </si>
  <si>
    <t>ZED EL SALVADOR  S.A. DE C.V.</t>
  </si>
  <si>
    <t>06141802051039</t>
  </si>
  <si>
    <t>ZONA BAJA, S.A DE C.V.</t>
  </si>
  <si>
    <t>06140108191030</t>
  </si>
  <si>
    <t>RENNERLAB S.A. DE C.V.</t>
  </si>
  <si>
    <t>06140112771067</t>
  </si>
  <si>
    <t>J. ERNESTO N. SANDOVAL</t>
  </si>
  <si>
    <t>CALBERT INTERNATIONAL, S.A. DE C.V.</t>
  </si>
  <si>
    <t>06140903201124</t>
  </si>
  <si>
    <t>ADN GROUP, S.A. DE C.V.</t>
  </si>
  <si>
    <t>06143007891048</t>
  </si>
  <si>
    <t>DR. ANDRES HERNANDEZ</t>
  </si>
  <si>
    <t>06142401051040</t>
  </si>
  <si>
    <t>AMERIJET INTERNATIONAL AIRLINES EL SALVADOR, S.A. DE C.V.</t>
  </si>
  <si>
    <t>06141106941240</t>
  </si>
  <si>
    <t>GRACIELA MARIA RODRIGUEZ HIDALGO</t>
  </si>
  <si>
    <t>06142407131054</t>
  </si>
  <si>
    <t>CORPORATIVO CONTROLET EL SALVADOR, S.A. DE C.V.</t>
  </si>
  <si>
    <t>COMPAÑÍA DE TELECOMUNICACIONES DE EL SALVADOR, S.A. DE C.V.</t>
  </si>
  <si>
    <t>06142302191019</t>
  </si>
  <si>
    <t>INVERSIONES AVANTE, S.A. DE C.V.</t>
  </si>
  <si>
    <t>ANULADA</t>
  </si>
  <si>
    <t>0-0</t>
  </si>
  <si>
    <t>06142111821063</t>
  </si>
  <si>
    <t>NICOLAS ANDRES HERNANDEZ SALAZAR</t>
  </si>
  <si>
    <t>06141801101083</t>
  </si>
  <si>
    <t>VEKT, S.A. DE C.V.</t>
  </si>
  <si>
    <t>11231505861012</t>
  </si>
  <si>
    <t>LELIS YAMILETH BATRES RODRIGUEZ</t>
  </si>
  <si>
    <t>06142208870014</t>
  </si>
  <si>
    <t>SARA MARIA ALFARO CRISTALES</t>
  </si>
  <si>
    <t>06142208171012</t>
  </si>
  <si>
    <t>DROGUERIA Y FARMACEUTICA LUCINDA, S.A. DE C.V.</t>
  </si>
  <si>
    <t>06140504211035</t>
  </si>
  <si>
    <t>CENTRO INTEGRAL DE NEFROLOGIA LA DIVINA MISERICORDIA, S.A. DE C.V.</t>
  </si>
  <si>
    <t>06142508921021</t>
  </si>
  <si>
    <t>CLINICA QUESADA, S.A DE C.V.</t>
  </si>
  <si>
    <t>94833010071011</t>
  </si>
  <si>
    <t>15041RESIN181822020</t>
  </si>
  <si>
    <t>11211902801017</t>
  </si>
  <si>
    <t>JOSUE BENJAMIN NUILA HERNANDEZ</t>
  </si>
  <si>
    <t>02101610741019</t>
  </si>
  <si>
    <t>ADOLFO ERNESTO MENDEZ MENDEZ</t>
  </si>
  <si>
    <t>06060306791014</t>
  </si>
  <si>
    <t>VANESSA ESMERALDA VASQUES DE ARCHINY</t>
  </si>
  <si>
    <t>94142512801010</t>
  </si>
  <si>
    <t>YARISABEL RIVERO VILTRES</t>
  </si>
  <si>
    <t>06141505091030</t>
  </si>
  <si>
    <t>COMERCIALIZADORA BF INTERNACIONAL, S.A. DE C.V.</t>
  </si>
  <si>
    <t>06140311951015</t>
  </si>
  <si>
    <t>PIERRE´S, S.A. DE C.V.</t>
  </si>
  <si>
    <t>08193110771012</t>
  </si>
  <si>
    <t>LUIS ERNESTO CERRITOS ESPINOZA</t>
  </si>
  <si>
    <t>01</t>
  </si>
  <si>
    <t>20SD000F</t>
  </si>
  <si>
    <t>15041RESIN515432020</t>
  </si>
  <si>
    <t>20SD003F</t>
  </si>
  <si>
    <t>15041RESIN382572020</t>
  </si>
  <si>
    <t>20SD004F</t>
  </si>
  <si>
    <t>06140409071072</t>
  </si>
  <si>
    <t>HOME AND OFFICE, S.A. DE C.V.</t>
  </si>
  <si>
    <t>12170505681051</t>
  </si>
  <si>
    <t>PATRICIA MARGARITA CONTRERAS DE AVILES</t>
  </si>
  <si>
    <t>02040305560017</t>
  </si>
  <si>
    <t>RICARDO E. G. SANTOS</t>
  </si>
  <si>
    <t>Total</t>
  </si>
  <si>
    <t>06142412881045</t>
  </si>
  <si>
    <t>MERCH</t>
  </si>
  <si>
    <t>02102610171022</t>
  </si>
  <si>
    <t>DISTRIBUIDORA RINO, S.A. DE C.V.</t>
  </si>
  <si>
    <t>02101107171019</t>
  </si>
  <si>
    <t>SERINGTEC, S.A. DE C.V.</t>
  </si>
  <si>
    <t>12151904761013</t>
  </si>
  <si>
    <t>SOCRATES CHAVES RIVAS</t>
  </si>
  <si>
    <t>11161001530014</t>
  </si>
  <si>
    <t>LORENZA DEL CARMEN NOLASCO DE MENDEZ</t>
  </si>
  <si>
    <t>06141206041018</t>
  </si>
  <si>
    <t>PLASTICOS ARTISTAS, S.A. DE C.V.</t>
  </si>
  <si>
    <t>06141209021042</t>
  </si>
  <si>
    <t>BARCA, S.A. DE C.V.</t>
  </si>
  <si>
    <t>Número de anexo</t>
  </si>
  <si>
    <t>06142769750018</t>
  </si>
  <si>
    <t>02103010630020</t>
  </si>
  <si>
    <t>06142002191068</t>
  </si>
  <si>
    <t>CENTRO DE REUMATOLOGIA DE EL SALVADOR, S.A. DE C.V.</t>
  </si>
  <si>
    <t xml:space="preserve">RAMON CORCIOS DIAZ </t>
  </si>
  <si>
    <t>06140802891065</t>
  </si>
  <si>
    <t>06141411911068</t>
  </si>
  <si>
    <t>AUDITIVA, S.A. DE C.V.</t>
  </si>
  <si>
    <t>06140103630171</t>
  </si>
  <si>
    <t xml:space="preserve">JORGE ERNESTO FERNANDEZ ROLDAN </t>
  </si>
  <si>
    <t>06141905091063</t>
  </si>
  <si>
    <t>CLINICA SAN JUAN, S.A. DE C.V.</t>
  </si>
  <si>
    <t>14052805811016</t>
  </si>
  <si>
    <t>YANETH CAROLINA ALVARADO VELASQUEZ</t>
  </si>
  <si>
    <t>04091502590010</t>
  </si>
  <si>
    <t xml:space="preserve">SILVIA CRISTINA PINEDA DE GUZMAN </t>
  </si>
  <si>
    <t>110410097510017</t>
  </si>
  <si>
    <t>06140808770022</t>
  </si>
  <si>
    <t>FUNDACION DE DESARROLLO SOCIAL FUNDESO</t>
  </si>
  <si>
    <t>04280110660017</t>
  </si>
  <si>
    <t>12171112191016</t>
  </si>
  <si>
    <t>INVERSIONES MEDICAS SAN LUCAS, S.A. DE C.V.</t>
  </si>
  <si>
    <t>06140812081045</t>
  </si>
  <si>
    <t>04281809620015</t>
  </si>
  <si>
    <t>CELIO CORDOVA MENJIVAR FARMACIA SANTA LUCIA</t>
  </si>
  <si>
    <t>13042809881010</t>
  </si>
  <si>
    <t>08192406871024</t>
  </si>
  <si>
    <t>ELIEZAR ESAU HUEZO JOVEL</t>
  </si>
  <si>
    <t>VIDA SANA, S.A. DE C.V.</t>
  </si>
  <si>
    <t>14160112731016</t>
  </si>
  <si>
    <t>06140304181042</t>
  </si>
  <si>
    <t>ARCIS INVERSIONES, SA.A DE C.V.</t>
  </si>
  <si>
    <t>12011812761010</t>
  </si>
  <si>
    <t>14160108711019</t>
  </si>
  <si>
    <t>ANA DILIA LAZO TURCIOS CLININSABELLA</t>
  </si>
  <si>
    <t>06143110141022</t>
  </si>
  <si>
    <t>RECINOS MCCLELLAN, S.A. DE C.V.</t>
  </si>
  <si>
    <t>02021811851048</t>
  </si>
  <si>
    <t>ROBERTO CARLOS MAGAÑA</t>
  </si>
  <si>
    <t>07110106561015</t>
  </si>
  <si>
    <t>09062402811011</t>
  </si>
  <si>
    <t xml:space="preserve">MARIA RITA DE LOS ANGELES MEJIA DE PEÑA </t>
  </si>
  <si>
    <t>06140711061086</t>
  </si>
  <si>
    <t>DOLPHIN CLUB DELFIN, S.A. DE C.V.</t>
  </si>
  <si>
    <t>11102501891010</t>
  </si>
  <si>
    <t>BLANCA SARAI ROMERO QUINTEROS</t>
  </si>
  <si>
    <t>14050811630018</t>
  </si>
  <si>
    <t>01081612781030</t>
  </si>
  <si>
    <t xml:space="preserve">LILIAN ELIZABETH AGUILAR ARIAS </t>
  </si>
  <si>
    <t>14160410661012</t>
  </si>
  <si>
    <t>04162209941010</t>
  </si>
  <si>
    <t>JUAN JOSE VEGA MENJIVAR</t>
  </si>
  <si>
    <t>06142508640064</t>
  </si>
  <si>
    <t>06142805811375</t>
  </si>
  <si>
    <t>11100209671014</t>
  </si>
  <si>
    <t>MILITZA DEL CARMEN RODRIGUEZ ZELAYA</t>
  </si>
  <si>
    <t>07151001771010</t>
  </si>
  <si>
    <t>06140712891015</t>
  </si>
  <si>
    <t>M.C, S.A. DE C.V.</t>
  </si>
  <si>
    <t>06141801881402</t>
  </si>
  <si>
    <t xml:space="preserve">DIANA BEATRIZ FLORES URRUTIA </t>
  </si>
  <si>
    <t>06012309580010</t>
  </si>
  <si>
    <t>JOSE REYNALDO ARTOLA RODRIGUEZ</t>
  </si>
  <si>
    <t>96152105781016</t>
  </si>
  <si>
    <t xml:space="preserve">WALKIRIA BENITA GOMEZ TERCERO        </t>
  </si>
  <si>
    <t>02021002731023</t>
  </si>
  <si>
    <t>JUAN CARLOS CASTRO BONILLA</t>
  </si>
  <si>
    <t>061406911921037</t>
  </si>
  <si>
    <t>POLICLINICA VETERINARIA, S.A. DE C.V.</t>
  </si>
  <si>
    <t>03062908661016</t>
  </si>
  <si>
    <t>DRA. ANA SALAZAR</t>
  </si>
  <si>
    <t>VIOLETA MARISOL CAMPOS RODRIGUEZ</t>
  </si>
  <si>
    <t>06140607660079</t>
  </si>
  <si>
    <t>BENJAMIN ABIMAEL MOLINA SERRANO</t>
  </si>
  <si>
    <t>06141208131022</t>
  </si>
  <si>
    <t>MOTORES Y VEHICULOS, S.A. DE C.V.</t>
  </si>
  <si>
    <t>06141208141028</t>
  </si>
  <si>
    <t>KATYA  Y  FABIO, S.A. DE C.V.</t>
  </si>
  <si>
    <t>05191909891020</t>
  </si>
  <si>
    <t>06191204881024</t>
  </si>
  <si>
    <t>DANIEL ANTONIO ROMERO CASTRO</t>
  </si>
  <si>
    <t>06192409801011</t>
  </si>
  <si>
    <t>DANY ELIEZER CAMACHO ORELLANA</t>
  </si>
  <si>
    <t>02070905921016</t>
  </si>
  <si>
    <t>SOPROMET, S.A. DE C.V.</t>
  </si>
  <si>
    <t>05012007161014</t>
  </si>
  <si>
    <t>SIHEL GROUP, S.A. DE C.V.</t>
  </si>
  <si>
    <t>02101302871106</t>
  </si>
  <si>
    <t xml:space="preserve">IDALIA ESMERALDA COLOCHO FLORES </t>
  </si>
  <si>
    <t>SONIA CAROLINA ACOSTA DE MORAN</t>
  </si>
  <si>
    <t>06142905840033</t>
  </si>
  <si>
    <t>CODEVI, S.A. DE C.V.</t>
  </si>
  <si>
    <t>02030612811010</t>
  </si>
  <si>
    <t>14052508811023</t>
  </si>
  <si>
    <t>YOSELIN LILIANA MEDRANO DE EGUIZABAL</t>
  </si>
  <si>
    <t>12172204751014</t>
  </si>
  <si>
    <t>MIGUEL ALBERTO PORTILLO FLORES</t>
  </si>
  <si>
    <t>06140602790039</t>
  </si>
  <si>
    <t>HOSPITAL BAUTISTA DE EL SALVADOR, S.A. DE C.V.</t>
  </si>
  <si>
    <t>06180610891047</t>
  </si>
  <si>
    <t>ENA GLORIA SANCHEZ DE RODRIGUEZ</t>
  </si>
  <si>
    <t>06140709841031</t>
  </si>
  <si>
    <t>06140403800045</t>
  </si>
  <si>
    <t>MIGUEL STANLEYCANDRAY CALDERON</t>
  </si>
  <si>
    <t>06140812091091</t>
  </si>
  <si>
    <t>CORPORATIVE SYSTEMS OF HEALTH, S.A. DE C.V.</t>
  </si>
  <si>
    <t>08132705211011</t>
  </si>
  <si>
    <t>UNIDAD DE HEMODIALISIS DE SAN LUIS TALPA, S.A. DE C.V.</t>
  </si>
  <si>
    <t>2912300</t>
  </si>
  <si>
    <t>06140606681184</t>
  </si>
  <si>
    <t>GLADIS CATILLO DE AVILES</t>
  </si>
  <si>
    <t>11232523061015</t>
  </si>
  <si>
    <t>GRUPO SIETE, S.A. DE C.V.</t>
  </si>
  <si>
    <t>06141409801239</t>
  </si>
  <si>
    <t>ENA LISSETTE MERLOS DE MIRANDA</t>
  </si>
  <si>
    <t>14021912701018</t>
  </si>
  <si>
    <t>MARTIR JOEL ESCOBAR RIVERA</t>
  </si>
  <si>
    <t>CLAUDIA LORENA BONILLA SANTOS</t>
  </si>
  <si>
    <t>06140306931065</t>
  </si>
  <si>
    <t>INPEZA, S.A. DE C.V.</t>
  </si>
  <si>
    <t>06141411711166</t>
  </si>
  <si>
    <t>RAYMUNO ARTURO ULISES BONILLA ALVARADO</t>
  </si>
  <si>
    <t>1102010379001</t>
  </si>
  <si>
    <t>06140911181078</t>
  </si>
  <si>
    <t>MARKETING LATAM, S.A. DE C.V.</t>
  </si>
  <si>
    <t>06140411151024</t>
  </si>
  <si>
    <t>02101506741015</t>
  </si>
  <si>
    <t>ROBERTO CARLOS LOPEZ PARADA</t>
  </si>
  <si>
    <t>06142903721040</t>
  </si>
  <si>
    <t>LAURA BEATRIZ PARDO YANNELLI</t>
  </si>
  <si>
    <t>06140810151020</t>
  </si>
  <si>
    <t>ISHOP EL SALVADOR, S.A. DE C.V.</t>
  </si>
  <si>
    <t>0</t>
  </si>
  <si>
    <t>Total general</t>
  </si>
  <si>
    <t>Suma de VENTA TOTAL</t>
  </si>
  <si>
    <t>JULIO ALFREDO CORNEJO SOSA</t>
  </si>
  <si>
    <t>12101112731012</t>
  </si>
  <si>
    <t>PERCEPCIONES</t>
  </si>
  <si>
    <t>PERCEPCION</t>
  </si>
  <si>
    <t>15041RESIN710002021</t>
  </si>
  <si>
    <t>21DS000F</t>
  </si>
  <si>
    <t>05090509861037</t>
  </si>
  <si>
    <t>JOSE ROBERTO QUINTANILLA SILVA</t>
  </si>
  <si>
    <t>07150602620028</t>
  </si>
  <si>
    <t>05110812171028</t>
  </si>
  <si>
    <t>GRUPO REZA, S.A. DE C.V.</t>
  </si>
  <si>
    <t>12173107821020</t>
  </si>
  <si>
    <t>JAIME DAVID CARRANZA ROMERO</t>
  </si>
  <si>
    <t>10101512901033</t>
  </si>
  <si>
    <t>EVER OMAR CALDERON ORELLANA</t>
  </si>
  <si>
    <t xml:space="preserve">JOSE </t>
  </si>
  <si>
    <t>JOSE RUTILIO ALEMAN VASQUEZ</t>
  </si>
  <si>
    <t>13121106861014</t>
  </si>
  <si>
    <t>LEONIDAS OMAR PERLA MENDOZA</t>
  </si>
  <si>
    <t>06141711801159</t>
  </si>
  <si>
    <t>DANIEL FRANCISCO MENENDEZ DERAS</t>
  </si>
  <si>
    <t>ANA RUTH COREAS</t>
  </si>
  <si>
    <t>08210108781096</t>
  </si>
  <si>
    <t>EDWIN MAURICIO PARADA DOMINGUEZ</t>
  </si>
  <si>
    <t>06141411171030</t>
  </si>
  <si>
    <t>TEXAS GAS INTERNATIONAL, S.A. DE C.V.</t>
  </si>
  <si>
    <t>06141101181086</t>
  </si>
  <si>
    <t>LABORATORIOS CENTRO AMERICANOS S.A. DE C.V.</t>
  </si>
  <si>
    <t>14081402711011</t>
  </si>
  <si>
    <t>SERVICENTRO PUMA PRESIDENCIAL</t>
  </si>
  <si>
    <t>06140602141037</t>
  </si>
  <si>
    <t>INVERSIONES MAREM S.A. DE C.V.</t>
  </si>
  <si>
    <t>MERCANTIL FARMACÉUTICA, S.A DE C.V</t>
  </si>
  <si>
    <t>DAYRON, S.A. DE C.V FARMACIA BELEN</t>
  </si>
  <si>
    <t>06140708901030</t>
  </si>
  <si>
    <t>TANIA MICHELLE CARDONA TOCHEZ CLINICA VETERINARIA CAT HOME</t>
  </si>
  <si>
    <t>14132403590011</t>
  </si>
  <si>
    <t>PEDRO DAGOBERTO SANTOS SANTOS FARMACIA LA DIVINA PROVIDENCIA</t>
  </si>
  <si>
    <t>05022009530016</t>
  </si>
  <si>
    <t>FRANCISCO RUIZ GONZALEZ FARMACIA LA POPULAR</t>
  </si>
  <si>
    <t>06141004911010</t>
  </si>
  <si>
    <t>INDUFAR S.A DE C.V.</t>
  </si>
  <si>
    <t>06141304931021</t>
  </si>
  <si>
    <t>CLINICA RAMIREZ PACHECO S.A DE C.V</t>
  </si>
  <si>
    <t xml:space="preserve">LA MAGNIFICA S.A DE C.V FARMACIA LA MAGNIFICA </t>
  </si>
  <si>
    <t>06142309831030</t>
  </si>
  <si>
    <t>JACQUELINE GUADALUPE JUAREZ SANDOVAL FOOT CENTER</t>
  </si>
  <si>
    <t>06141210991055</t>
  </si>
  <si>
    <t xml:space="preserve">CHIVO S.A DE C.V HOSPITAL VETERINARIO CHIVO PETS </t>
  </si>
  <si>
    <t>07152401721029</t>
  </si>
  <si>
    <t>SONIA ANTONIA DE PAZ  DE VALLE DROGUERIA VALLE FARMA</t>
  </si>
  <si>
    <t>06141309810013</t>
  </si>
  <si>
    <t>ALICIA DE CONTRERAS E HIJOS DE C.V FARMACIA ROOSEVELT</t>
  </si>
  <si>
    <t>06140509811162</t>
  </si>
  <si>
    <t>MANUEL ERNESTO ALBANEZ RODRIGUEZ</t>
  </si>
  <si>
    <t>FARMACIA SAN NICOLÁS S.A DE C.V UNICENTRO</t>
  </si>
  <si>
    <t>08191804761020</t>
  </si>
  <si>
    <t>ALEXANDER ELIAS FIGUEROA SOSAFARMACIA MEDICAL CENTER</t>
  </si>
  <si>
    <t>HARUL ADRIAN MENDOZA RIVAS</t>
  </si>
  <si>
    <t>06142208812224</t>
  </si>
  <si>
    <t>JOSELINE BEATRIZ MURILLO DE CAMPOS VEMEDIC</t>
  </si>
  <si>
    <t>07151001771020</t>
  </si>
  <si>
    <t>NULBIA LISSETH CORNEJO</t>
  </si>
  <si>
    <t xml:space="preserve">INVERSIONES SUYA S.A DE C.V FARMACIA SUYAPA </t>
  </si>
  <si>
    <t>06142711201042</t>
  </si>
  <si>
    <t>PLASTIC SURGERY CENTER S.A DE C.V</t>
  </si>
  <si>
    <t>06141502051029</t>
  </si>
  <si>
    <t>CLINICA MUJER S.A DE C.V</t>
  </si>
  <si>
    <t>202103442125</t>
  </si>
  <si>
    <t>DUCA</t>
  </si>
  <si>
    <t>94832601101010</t>
  </si>
  <si>
    <t>06141012141020</t>
  </si>
  <si>
    <t>GM CAPITAL, S.A DE C.V.</t>
  </si>
  <si>
    <t>08211711771034</t>
  </si>
  <si>
    <t>ADOLFO ABELIO GUARDADO</t>
  </si>
  <si>
    <t>12041001789101</t>
  </si>
  <si>
    <t>14051704981010</t>
  </si>
  <si>
    <t>DUI</t>
  </si>
  <si>
    <t>ENERO</t>
  </si>
  <si>
    <t>(en blanco)</t>
  </si>
  <si>
    <t>03/01/2022</t>
  </si>
  <si>
    <t>04/01/2021</t>
  </si>
  <si>
    <t>04/01/2022</t>
  </si>
  <si>
    <t>08/01/2022</t>
  </si>
  <si>
    <t>15/01/2022</t>
  </si>
  <si>
    <t>10/01/2022</t>
  </si>
  <si>
    <t>18/01/2022</t>
  </si>
  <si>
    <t>19/01/2022</t>
  </si>
  <si>
    <t>20/01/2022</t>
  </si>
  <si>
    <t>21/01/2022</t>
  </si>
  <si>
    <t>22/01/2022</t>
  </si>
  <si>
    <t>25/01/2022</t>
  </si>
  <si>
    <t>26/01/2022</t>
  </si>
  <si>
    <t>27/01/2022</t>
  </si>
  <si>
    <t>29/01/2021</t>
  </si>
  <si>
    <t>31/01/2022</t>
  </si>
  <si>
    <t>05/01/2022</t>
  </si>
  <si>
    <t>06/01/2022</t>
  </si>
  <si>
    <t>11/01/2022</t>
  </si>
  <si>
    <t>12/01/2022</t>
  </si>
  <si>
    <t>13/01/2022</t>
  </si>
  <si>
    <t>14/01/2022</t>
  </si>
  <si>
    <t>17/01/2022</t>
  </si>
  <si>
    <t>24/01/2022</t>
  </si>
  <si>
    <t>28/01/2022</t>
  </si>
  <si>
    <t>29/01/2022</t>
  </si>
  <si>
    <t>07/01/2022</t>
  </si>
  <si>
    <t>15041RESIN068492022</t>
  </si>
  <si>
    <t>22SD004C</t>
  </si>
  <si>
    <t>06142504761135</t>
  </si>
  <si>
    <t>RAFAEL BENJAMIN EDUARDO DAMAS ROMERO</t>
  </si>
  <si>
    <t>12170509861046</t>
  </si>
  <si>
    <t xml:space="preserve">NELSON ENRIQUE ROSALES CHAVEZ </t>
  </si>
  <si>
    <t>06142805911302</t>
  </si>
  <si>
    <t>ROSY GABRIELA GONZALEZ CAMPOS DIAMON</t>
  </si>
  <si>
    <t>09061808921016</t>
  </si>
  <si>
    <t>LINDA MAYARIK RODRIGUEZ GONZALEZ</t>
  </si>
  <si>
    <t>06140107211045</t>
  </si>
  <si>
    <t>FEBRERO</t>
  </si>
  <si>
    <t>01/02/2022</t>
  </si>
  <si>
    <t>HM CLINIC, S.A. DE C.V.</t>
  </si>
  <si>
    <t>12171912191014</t>
  </si>
  <si>
    <t>PLANET FITNESS GYM S.A. DE C.V.</t>
  </si>
  <si>
    <t>14051503791010</t>
  </si>
  <si>
    <t>JOSE JOAQUIN REYES HERNANDEZ</t>
  </si>
  <si>
    <t>03080101791011</t>
  </si>
  <si>
    <t xml:space="preserve">MARVIN JEHOVANY ALVARADO </t>
  </si>
  <si>
    <t>06141301711128</t>
  </si>
  <si>
    <t>JUAN SILVESTRE MOLINA ACOSTA</t>
  </si>
  <si>
    <t>15041RESIN415142021</t>
  </si>
  <si>
    <t>21SD000C</t>
  </si>
  <si>
    <t>08212409891019</t>
  </si>
  <si>
    <t>KERIME BESSY CHACON DE LEIVA</t>
  </si>
  <si>
    <t>06141908921172</t>
  </si>
  <si>
    <t>JOSE EDUARDO MONTERROZA GONZALEZ</t>
  </si>
  <si>
    <t>07152711701010</t>
  </si>
  <si>
    <t>RAMIRO ANTONIO FIGUEROA GALDAMEZ</t>
  </si>
  <si>
    <t>06140711841227</t>
  </si>
  <si>
    <t>CESAR EMILIO MONTERROSA PADILLA</t>
  </si>
  <si>
    <t>06141207811038</t>
  </si>
  <si>
    <t>MONICA VANESSA HEYMAN PEÑATE</t>
  </si>
  <si>
    <t>11091010861010</t>
  </si>
  <si>
    <t>MANUEL GREGORIO CHEVEZ RAMIREZ</t>
  </si>
  <si>
    <t>06142909821224</t>
  </si>
  <si>
    <t>YESENIA XIOMARA LARA LARA</t>
  </si>
  <si>
    <t>08140411550014</t>
  </si>
  <si>
    <t>JOSE BALTAZAR ESCOBAR MINERO</t>
  </si>
  <si>
    <t>06140912121010</t>
  </si>
  <si>
    <t>BROVET, S.A. DE C.V.</t>
  </si>
  <si>
    <t>06141610751088</t>
  </si>
  <si>
    <t>GLADIS PATRICIA LLANOS DE MORAN</t>
  </si>
  <si>
    <t>06170604781021</t>
  </si>
  <si>
    <t>JORGE ALBERTO RODRIGUEZ DELGADO</t>
  </si>
  <si>
    <t>12051801691012</t>
  </si>
  <si>
    <t>CESAR DOUGLAS GARCIA RODRIGUEZ</t>
  </si>
  <si>
    <t>03062106621019</t>
  </si>
  <si>
    <t>ANA LUISA CHILE DE PORTILLO</t>
  </si>
  <si>
    <t>11231207211013</t>
  </si>
  <si>
    <t>INVERSIONES NUEVA ESPERANZA, S.A. DE C.V.</t>
  </si>
  <si>
    <t>11091810781030</t>
  </si>
  <si>
    <t>C.M. Y FARMACIA EL DIVINO NIÑO</t>
  </si>
  <si>
    <t>14162505721023</t>
  </si>
  <si>
    <t>12160108841020</t>
  </si>
  <si>
    <t>SANTOS MERCEDEZ PORTILLO DE HERNANDEZ</t>
  </si>
  <si>
    <t>06140405801211</t>
  </si>
  <si>
    <t xml:space="preserve">ROCIO ELIZABETH CANIZALEZ ORTEZ </t>
  </si>
  <si>
    <t>02100302831051</t>
  </si>
  <si>
    <t>GRACE ADALGISA ROMERO GUADRON</t>
  </si>
  <si>
    <t>06140411201030</t>
  </si>
  <si>
    <t>GALAXIA ANIMAL, S.A. DE C.V.</t>
  </si>
  <si>
    <t>06141906211070</t>
  </si>
  <si>
    <t>IMCA, S.A. DE C.V.</t>
  </si>
  <si>
    <t>06140312781229</t>
  </si>
  <si>
    <t>GILMA MARIELA URBINA DE SANCHEZ</t>
  </si>
  <si>
    <t>02031005751012</t>
  </si>
  <si>
    <t>SANDRA MARIBEL RAMIREZ VILLALTA</t>
  </si>
  <si>
    <t>06141505680090</t>
  </si>
  <si>
    <t>HECTOR ANTONIO PEREZ</t>
  </si>
  <si>
    <t>15041RESIN239312021</t>
  </si>
  <si>
    <t>01010310750017</t>
  </si>
  <si>
    <t>CENTRO CLINICO HOSPITALARIO, S.A. DE C.V.</t>
  </si>
  <si>
    <t>06141111851160</t>
  </si>
  <si>
    <t>06140707201043</t>
  </si>
  <si>
    <t>HUMAN TECH, S.A. DE C.V.</t>
  </si>
  <si>
    <t>15041RESIN010782020</t>
  </si>
  <si>
    <t>20SD000C</t>
  </si>
  <si>
    <t>05</t>
  </si>
  <si>
    <t>15041RESIN547842021</t>
  </si>
  <si>
    <t>21DS000T</t>
  </si>
  <si>
    <t>20SD003C</t>
  </si>
  <si>
    <t>15041RESIN378822021</t>
  </si>
  <si>
    <t>21DS004C</t>
  </si>
  <si>
    <t>17/11/2021</t>
  </si>
  <si>
    <t>29/11/2021</t>
  </si>
  <si>
    <t>3</t>
  </si>
  <si>
    <t>30/11/2021</t>
  </si>
  <si>
    <t>03/12/2021</t>
  </si>
  <si>
    <t>17/12/2021</t>
  </si>
  <si>
    <t>21/12/2021</t>
  </si>
  <si>
    <t>22/12/2021</t>
  </si>
  <si>
    <t>23/12/2021</t>
  </si>
  <si>
    <t>27/12/2021</t>
  </si>
  <si>
    <t>29/12/2021</t>
  </si>
  <si>
    <t>30/12/2021</t>
  </si>
  <si>
    <t>31/12/2021</t>
  </si>
  <si>
    <t>02/01/2022</t>
  </si>
  <si>
    <t>06141006971037</t>
  </si>
  <si>
    <t>OPTICAS LA REALEZA, S.A. DE C.V.</t>
  </si>
  <si>
    <t>12</t>
  </si>
  <si>
    <t>21DS000U</t>
  </si>
  <si>
    <t>19DS000U</t>
  </si>
  <si>
    <t>21DS000C</t>
  </si>
  <si>
    <t>06141901001027</t>
  </si>
  <si>
    <t>SERVICIOS AMBIENTALES ESPECIALIZADOS, S.A. DE C.V.</t>
  </si>
  <si>
    <t>14082108701012</t>
  </si>
  <si>
    <t>SALVADOR GUTIERREZ</t>
  </si>
  <si>
    <t>30/01/2022</t>
  </si>
  <si>
    <t>12192402771013</t>
  </si>
  <si>
    <t>CARLOS ERNESTO GUZMAN JOYA</t>
  </si>
  <si>
    <t>06141807061059</t>
  </si>
  <si>
    <t>SPORTCARS UNLIMITED, S.A. DE C.V.</t>
  </si>
  <si>
    <t>02022304590012</t>
  </si>
  <si>
    <t>ROXANA ARACELY SAVEDRA DE CIENFUEGOS</t>
  </si>
  <si>
    <t>21DS000E</t>
  </si>
  <si>
    <t>18SD024E</t>
  </si>
  <si>
    <t>20SD000E</t>
  </si>
  <si>
    <t>20SA000E</t>
  </si>
  <si>
    <t>28/02/2022</t>
  </si>
  <si>
    <t>25/02/2022</t>
  </si>
  <si>
    <t>24/02/2022</t>
  </si>
  <si>
    <t>23/02/2022</t>
  </si>
  <si>
    <t>22/02/2022</t>
  </si>
  <si>
    <t>18/02/2022</t>
  </si>
  <si>
    <t>14/02/2021</t>
  </si>
  <si>
    <t>11/02/2022</t>
  </si>
  <si>
    <t>09/02/2022</t>
  </si>
  <si>
    <t>07/02/2022</t>
  </si>
  <si>
    <t>08/02/2022</t>
  </si>
  <si>
    <t>04/02/2022</t>
  </si>
  <si>
    <t>02/02/2022</t>
  </si>
  <si>
    <t>5621'</t>
  </si>
  <si>
    <t>5622'</t>
  </si>
  <si>
    <t>5391'</t>
  </si>
  <si>
    <t>27/02/2022</t>
  </si>
  <si>
    <t>12031104580015</t>
  </si>
  <si>
    <t>JOSE DANIEL ALFARO GOMEZ</t>
  </si>
  <si>
    <t>06140903101022</t>
  </si>
  <si>
    <t>MEDICAL PHARMA S.A. DE C.V.</t>
  </si>
  <si>
    <t>10100511701018</t>
  </si>
  <si>
    <t>ALEXANDER AMADEO LOPEZ BARRANGA</t>
  </si>
  <si>
    <t>06140901751011</t>
  </si>
  <si>
    <t>ALVARO AGUSTIN CAMPOS MEMBREÑO</t>
  </si>
  <si>
    <t>04240211711022</t>
  </si>
  <si>
    <t>ROSAURA ARACELY AVELAR DE GUARDADO</t>
  </si>
  <si>
    <t>06141902211157</t>
  </si>
  <si>
    <t>CLINICAS DE ESPECIALIDADES MEDICAS MONSEÑOR EDUARDO ALAS S.A. DE C.V.</t>
  </si>
  <si>
    <t>21/02/2022</t>
  </si>
  <si>
    <t>08210709641011</t>
  </si>
  <si>
    <t>ANA LILIAN VELASQUEZ DE ARGUETA</t>
  </si>
  <si>
    <t>17/02/2021</t>
  </si>
  <si>
    <t>03151512201023</t>
  </si>
  <si>
    <t>SERVICIOS DE ATENCION A LA SALUD S.A. DE C.V.</t>
  </si>
  <si>
    <t>16/02/2022</t>
  </si>
  <si>
    <t>120410017891013</t>
  </si>
  <si>
    <t>02101411841101</t>
  </si>
  <si>
    <t>NIVSME FRANCISCA SALAZAR DE ACEVEDO</t>
  </si>
  <si>
    <t>15/02/2022</t>
  </si>
  <si>
    <t>06070709811045</t>
  </si>
  <si>
    <t>OMAR ENRIQUE GUARDADO RIVAS</t>
  </si>
  <si>
    <t>06140808620024</t>
  </si>
  <si>
    <t>RICARDO ALBERTO AGUILAR CHAVARRIA</t>
  </si>
  <si>
    <t>14/02/2022</t>
  </si>
  <si>
    <t>04122304801010</t>
  </si>
  <si>
    <t>DINORA URRRUTIA FLORES</t>
  </si>
  <si>
    <t>10/02/2022</t>
  </si>
  <si>
    <t>01011305841035</t>
  </si>
  <si>
    <t>MARTA CATALINA JAIMES RIVAS</t>
  </si>
  <si>
    <t>06030412861025</t>
  </si>
  <si>
    <t>OSCAR ERNESTO HERNANDEZ GUERRERO</t>
  </si>
  <si>
    <t>06142307191041</t>
  </si>
  <si>
    <t>NUTRICION INTEGRAL, S.A. DE C.V.</t>
  </si>
  <si>
    <t>03/02/2022</t>
  </si>
  <si>
    <t>06142008801100</t>
  </si>
  <si>
    <t>IVAN ANTONIO MOLINA HERNANDEZ</t>
  </si>
  <si>
    <t>06140508871170</t>
  </si>
  <si>
    <t>ARLEN MAGALY LOPEZ DE SORIANO</t>
  </si>
  <si>
    <t>06143006001057</t>
  </si>
  <si>
    <t>LABORATORIO BIO-CLINIC S.A. DE C.V.</t>
  </si>
  <si>
    <t>05/02/2022</t>
  </si>
  <si>
    <t>17/02/2022</t>
  </si>
  <si>
    <t>19/02/2022</t>
  </si>
  <si>
    <t>26/02/2022</t>
  </si>
  <si>
    <t>05112011861033</t>
  </si>
  <si>
    <t>DAVID ANTONIO GOMEZ GARCIA</t>
  </si>
  <si>
    <t>17DS000U</t>
  </si>
  <si>
    <t xml:space="preserve">20SD000C </t>
  </si>
  <si>
    <t>15041RESIN130972022</t>
  </si>
  <si>
    <t>22SD000C</t>
  </si>
  <si>
    <t>06142610101039</t>
  </si>
  <si>
    <t>CLINICA SALUD VITAL S.A. DE C.V.</t>
  </si>
  <si>
    <t>06193012741027</t>
  </si>
  <si>
    <t>ENRIQUE DE JESUS RODRIGUEZ ARIAS</t>
  </si>
  <si>
    <t>12172904031012</t>
  </si>
  <si>
    <t>N Y L VISION S.A. DE C.V.</t>
  </si>
  <si>
    <t>06143003791154</t>
  </si>
  <si>
    <t>CLAUDIA GERTRUDIS CARDOZA CISNEROS DE OLIVEIRA</t>
  </si>
  <si>
    <t>02103012751037</t>
  </si>
  <si>
    <t>RONALD MANRIQUE FUNES LINARES</t>
  </si>
  <si>
    <t>06142802141018</t>
  </si>
  <si>
    <t>MEDICAL SERVICE S.A. DE C.V.</t>
  </si>
  <si>
    <t>15041RESIN763002021</t>
  </si>
  <si>
    <t>21DS003F</t>
  </si>
  <si>
    <t>06141710151037</t>
  </si>
  <si>
    <t>CENTRO DE MEDICINA NUCLEAR DE EL SALVADOR S.A. DE C.V.</t>
  </si>
  <si>
    <t>09/12/2021</t>
  </si>
  <si>
    <t>09/01/2021</t>
  </si>
  <si>
    <t>24/01/2021</t>
  </si>
  <si>
    <t>27/01/2021</t>
  </si>
  <si>
    <t>06142309161107</t>
  </si>
  <si>
    <t>DISAVI, S.A. DE C.V.</t>
  </si>
  <si>
    <t>12/02/2022</t>
  </si>
  <si>
    <t>06142012031026</t>
  </si>
  <si>
    <t>PIER 17 DE EL SALVADOR, S.A. DE C.V.</t>
  </si>
  <si>
    <t>14081304540017</t>
  </si>
  <si>
    <t>ING. MOISES H. VIDES OLIVA</t>
  </si>
  <si>
    <t>06082604811013</t>
  </si>
  <si>
    <t>FRANCISCO ALEXANDER CASTRO CARDOZA</t>
  </si>
  <si>
    <t>20222841297</t>
  </si>
  <si>
    <t>06140507121070</t>
  </si>
  <si>
    <t>SISAFE S.A. DE C.V.</t>
  </si>
  <si>
    <t>06142910201027</t>
  </si>
  <si>
    <t>AMVEGAL, S.A. DE C.V.</t>
  </si>
  <si>
    <t>MARZO</t>
  </si>
  <si>
    <t>31/03/2022</t>
  </si>
  <si>
    <t>002883187</t>
  </si>
  <si>
    <t>041130466</t>
  </si>
  <si>
    <t>045167457</t>
  </si>
  <si>
    <t>30/03/2022</t>
  </si>
  <si>
    <t>04072101211016</t>
  </si>
  <si>
    <t>VILLABEN S.A DE C.V.</t>
  </si>
  <si>
    <t>027009790</t>
  </si>
  <si>
    <t>018717409</t>
  </si>
  <si>
    <t>017828338</t>
  </si>
  <si>
    <t>29/03/2022</t>
  </si>
  <si>
    <t>009870981</t>
  </si>
  <si>
    <t>007419331</t>
  </si>
  <si>
    <t>032122074</t>
  </si>
  <si>
    <t>044578045</t>
  </si>
  <si>
    <t>25/03/2022</t>
  </si>
  <si>
    <t>06142910191099</t>
  </si>
  <si>
    <t>FIZEL S.A DE C.V.</t>
  </si>
  <si>
    <t>24/03/2022</t>
  </si>
  <si>
    <t>05112601731046</t>
  </si>
  <si>
    <t>DAVID ANTONIO ALAS VALLE</t>
  </si>
  <si>
    <t>01081009201011</t>
  </si>
  <si>
    <t>R ROSALES INVERSIONES S.A DE C.V.</t>
  </si>
  <si>
    <t>026198025</t>
  </si>
  <si>
    <t>001121312</t>
  </si>
  <si>
    <t>013758387</t>
  </si>
  <si>
    <t>23/03/2022</t>
  </si>
  <si>
    <t>020422921</t>
  </si>
  <si>
    <t>019183514</t>
  </si>
  <si>
    <t>EDGARD MILTON GARCIA</t>
  </si>
  <si>
    <t>22/03/2022</t>
  </si>
  <si>
    <t>001862675</t>
  </si>
  <si>
    <t>OMAR ANTONIO CALLEJAS  SADOVAL</t>
  </si>
  <si>
    <t>025307605</t>
  </si>
  <si>
    <t>21/03/2022</t>
  </si>
  <si>
    <t>027776787</t>
  </si>
  <si>
    <t>023506457</t>
  </si>
  <si>
    <t xml:space="preserve">JININNA GUADALUPE GODINEZ  </t>
  </si>
  <si>
    <t>11210502330012</t>
  </si>
  <si>
    <t>ARMIDA DE GONZALEZ</t>
  </si>
  <si>
    <t>18/03/2022</t>
  </si>
  <si>
    <t>028442006</t>
  </si>
  <si>
    <t>014569024</t>
  </si>
  <si>
    <t>JOSE RAUL LEMUS MOLINA</t>
  </si>
  <si>
    <t>17/03/2022</t>
  </si>
  <si>
    <t>005661940</t>
  </si>
  <si>
    <t>009245097</t>
  </si>
  <si>
    <t>JULIO APARICIO HERNANDEZ LARA</t>
  </si>
  <si>
    <t>16/03/2022</t>
  </si>
  <si>
    <t>10102606211010</t>
  </si>
  <si>
    <t>ONCOSAVI S.A DE C.V</t>
  </si>
  <si>
    <t>15/03/2022</t>
  </si>
  <si>
    <t>018983466</t>
  </si>
  <si>
    <t>042098015</t>
  </si>
  <si>
    <t>026130433</t>
  </si>
  <si>
    <t>WILL ALBERTO CARBALLO ALVAREZ</t>
  </si>
  <si>
    <t>014498744</t>
  </si>
  <si>
    <t>14/03/2022</t>
  </si>
  <si>
    <t>023760988</t>
  </si>
  <si>
    <t>YLIANA ESTER FUENTES DE BONILLA</t>
  </si>
  <si>
    <t>MARIA DE JESUS VAQUIZ</t>
  </si>
  <si>
    <t>11/03/2022</t>
  </si>
  <si>
    <t>015989471</t>
  </si>
  <si>
    <t>FERNANDO ALBERTO LOEWNER</t>
  </si>
  <si>
    <t>012218512</t>
  </si>
  <si>
    <t>023577636</t>
  </si>
  <si>
    <t>021648009</t>
  </si>
  <si>
    <t>10/03/2022</t>
  </si>
  <si>
    <t>005819878</t>
  </si>
  <si>
    <t>PAULA DEL CARMEN FLORES DE RIVERA</t>
  </si>
  <si>
    <t>029502215</t>
  </si>
  <si>
    <t>09/03/2022</t>
  </si>
  <si>
    <t>030060307</t>
  </si>
  <si>
    <t>11232110911025</t>
  </si>
  <si>
    <t>ANA CAROLINA GARAY VEGA</t>
  </si>
  <si>
    <t>07/03/2022</t>
  </si>
  <si>
    <t>041541510</t>
  </si>
  <si>
    <t>005583029</t>
  </si>
  <si>
    <t>06141502831059</t>
  </si>
  <si>
    <t>DENIS MARLON SORTO</t>
  </si>
  <si>
    <t>018593855</t>
  </si>
  <si>
    <t>04/03/2022</t>
  </si>
  <si>
    <t>019578175</t>
  </si>
  <si>
    <t>FEDERICO ALBERTO OLIVERIO LEMUS</t>
  </si>
  <si>
    <t>02101504711062</t>
  </si>
  <si>
    <t>MIRNA ELIZABETH ESTRADA MERINO</t>
  </si>
  <si>
    <t>000534732</t>
  </si>
  <si>
    <t>032305494</t>
  </si>
  <si>
    <t>06140504191026</t>
  </si>
  <si>
    <t>GRUPO JEA S.A DE C.V.</t>
  </si>
  <si>
    <t>03/03/2022</t>
  </si>
  <si>
    <t>026624830</t>
  </si>
  <si>
    <t>02/03/2022</t>
  </si>
  <si>
    <t>01/03/2022</t>
  </si>
  <si>
    <t>006350372</t>
  </si>
  <si>
    <t>CARLOS JAVIER TORRES SOSA</t>
  </si>
  <si>
    <t>JUAN BAUSTISTA AMAYA JURADO</t>
  </si>
  <si>
    <t>26/03/2022</t>
  </si>
  <si>
    <t>11020404600018</t>
  </si>
  <si>
    <t>JOSE VICTORINO ARIAS DIAZ</t>
  </si>
  <si>
    <t>06142311201035</t>
  </si>
  <si>
    <t>ELECTRONICA STEREN S.A DE C.V.</t>
  </si>
  <si>
    <t>06/02/2022</t>
  </si>
  <si>
    <t>06141501901541</t>
  </si>
  <si>
    <t>CARLOS ORLANDO CHAVEZ ARGUETA</t>
  </si>
  <si>
    <t>12170312181019</t>
  </si>
  <si>
    <t>GRUPO RAMOS RIVAS S.A DE C.V.</t>
  </si>
  <si>
    <t>06140709121055</t>
  </si>
  <si>
    <t>INVERBOL S.A DE C.V.</t>
  </si>
  <si>
    <t>06142805131064</t>
  </si>
  <si>
    <t>INVERSIONES TORRES S.A DE C.V.</t>
  </si>
  <si>
    <t>15/12/2021</t>
  </si>
  <si>
    <t>28/03/2022</t>
  </si>
  <si>
    <t>ELECTROPUERTAS, S.A DE C.V.</t>
  </si>
  <si>
    <t>08/03/2022</t>
  </si>
  <si>
    <t>12/03/2022</t>
  </si>
  <si>
    <t>19/03/2022</t>
  </si>
  <si>
    <t>019202318</t>
  </si>
  <si>
    <t>TITO VLADIMIR CASTRO ROMERO</t>
  </si>
  <si>
    <t>7</t>
  </si>
  <si>
    <t>3718</t>
  </si>
  <si>
    <t>3717</t>
  </si>
  <si>
    <t>4 GB DDR4-2133 SDRAM (1 x 4 GB)</t>
  </si>
  <si>
    <t>4 GB de SDRAM DDR4-2133 (1 x 4 GB)</t>
  </si>
  <si>
    <t/>
  </si>
  <si>
    <t>ABRIL</t>
  </si>
  <si>
    <t>29/04/2022</t>
  </si>
  <si>
    <t>22/04/2022</t>
  </si>
  <si>
    <t>27/04/2022</t>
  </si>
  <si>
    <t>25/04/2022</t>
  </si>
  <si>
    <t>21/04/2022</t>
  </si>
  <si>
    <t>20/04/2022</t>
  </si>
  <si>
    <t>19/04/2022</t>
  </si>
  <si>
    <t>18/04/2022</t>
  </si>
  <si>
    <t>11/04/2022</t>
  </si>
  <si>
    <t>08/04/2022</t>
  </si>
  <si>
    <t>06/04/2022</t>
  </si>
  <si>
    <t>05/04/2022</t>
  </si>
  <si>
    <t>01/04/2022</t>
  </si>
  <si>
    <t>30/04/2022</t>
  </si>
  <si>
    <t>017272529</t>
  </si>
  <si>
    <t>CARLOS IVAN MOLINA TRUJILLO</t>
  </si>
  <si>
    <t>06141011590179</t>
  </si>
  <si>
    <t>JOSE ROBERTO ALFARO GARCIA</t>
  </si>
  <si>
    <t>28/04/2022</t>
  </si>
  <si>
    <t>26/04/2022</t>
  </si>
  <si>
    <t>010828222</t>
  </si>
  <si>
    <t>024801054</t>
  </si>
  <si>
    <t>026760987</t>
  </si>
  <si>
    <t>10091112761016</t>
  </si>
  <si>
    <t>004316550</t>
  </si>
  <si>
    <t>12023001771014</t>
  </si>
  <si>
    <t>MIRNA ESTELA GUANDIQUE DE PEREZ</t>
  </si>
  <si>
    <t>06142806211088</t>
  </si>
  <si>
    <t>MULTICORPORACIONES DIVERSAS, S.A. DE C.V.</t>
  </si>
  <si>
    <t>01010705590011</t>
  </si>
  <si>
    <t>MARIA OVIDIA MONZON ESCAMILLA</t>
  </si>
  <si>
    <t>02102204901044</t>
  </si>
  <si>
    <t>MAGNOLIA ALEJANDRINA LEMUS SANCHEZ</t>
  </si>
  <si>
    <t>13121510580012</t>
  </si>
  <si>
    <t>REYNA ARGENTINA FLORES DE LOPEZ</t>
  </si>
  <si>
    <t>044907406</t>
  </si>
  <si>
    <t>STEPHANIE CORTEZ FERNANDEZ</t>
  </si>
  <si>
    <t>027144914</t>
  </si>
  <si>
    <t>040866014</t>
  </si>
  <si>
    <t>051844106</t>
  </si>
  <si>
    <t>JOSE LUIS HERNANDEZ LOPEZ</t>
  </si>
  <si>
    <t>12181010211018</t>
  </si>
  <si>
    <t>GRANADOS Y ASOCIADOS, S.A. DE C.V.</t>
  </si>
  <si>
    <t>008747567</t>
  </si>
  <si>
    <t>JOSE DISRAEL VASQUEZ GOMEZ</t>
  </si>
  <si>
    <t>06140102221085</t>
  </si>
  <si>
    <t>DEMACLINIC, S.A. DE C.V.</t>
  </si>
  <si>
    <t>13/04/2022</t>
  </si>
  <si>
    <t>12/04/2022</t>
  </si>
  <si>
    <t>07/04/2022</t>
  </si>
  <si>
    <t>04/04/2022</t>
  </si>
  <si>
    <t>000308458</t>
  </si>
  <si>
    <t>IVAN LEONARDO SALCEDO PADILLA</t>
  </si>
  <si>
    <t>01013103901012</t>
  </si>
  <si>
    <t>MARTINEZ MORENO Y CIA</t>
  </si>
  <si>
    <t>012764042</t>
  </si>
  <si>
    <t>BORIS ALEXEI ORELLANA LOPEZ</t>
  </si>
  <si>
    <t>06143103870014</t>
  </si>
  <si>
    <t>JAMA S.A. DE C.V.</t>
  </si>
  <si>
    <t>011020982</t>
  </si>
  <si>
    <t>DOMINGO ALFREDO LOPEZ LARA</t>
  </si>
  <si>
    <t>20220341265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</si>
  <si>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</si>
  <si>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</si>
  <si>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</si>
  <si>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</si>
  <si>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</si>
  <si>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</si>
  <si>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</si>
  <si>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</si>
  <si>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02/04/2022</t>
  </si>
  <si>
    <t>21SD000U</t>
  </si>
  <si>
    <t>06141609101037</t>
  </si>
  <si>
    <t>FERROHOGAR, S.A. DE C.V.</t>
  </si>
  <si>
    <t>04071811670012</t>
  </si>
  <si>
    <t>MARVIN EDMUNDO ESCOBAR ROMERO</t>
  </si>
  <si>
    <t>09/04/2022</t>
  </si>
  <si>
    <t>06140107171035</t>
  </si>
  <si>
    <t>MERCO, S.A. DE C.V.</t>
  </si>
  <si>
    <t>06143012981020</t>
  </si>
  <si>
    <t>INDUSTRIAL VICAL, S.A. DE C.V.</t>
  </si>
  <si>
    <t>016547125</t>
  </si>
  <si>
    <t>JOSSELINE BEATRIZ MURILLO DE CAMPOS</t>
  </si>
  <si>
    <t>06141712191010</t>
  </si>
  <si>
    <t>FOOTWEAR FASHION EL SALVADOR, S.A.DE C.V.</t>
  </si>
  <si>
    <t>31/05/2022</t>
  </si>
  <si>
    <t>013566544</t>
  </si>
  <si>
    <t>LAURA YANIRA ALFARO DE VIDES</t>
  </si>
  <si>
    <t>021383439</t>
  </si>
  <si>
    <t>04070204590021</t>
  </si>
  <si>
    <t>MARIA JIMENEZ GUARDADO</t>
  </si>
  <si>
    <t>30/05/2022</t>
  </si>
  <si>
    <t>025117115</t>
  </si>
  <si>
    <t>14070041851012</t>
  </si>
  <si>
    <t>SARA ESTER ORELLANA</t>
  </si>
  <si>
    <t>05172008711015</t>
  </si>
  <si>
    <t>ISRAEL ANTONIO CRUZ MARTINEZ</t>
  </si>
  <si>
    <t>06142909901392</t>
  </si>
  <si>
    <t>OLGA BEATRIZ ARANGO CABRALES</t>
  </si>
  <si>
    <t>27/05/2022</t>
  </si>
  <si>
    <t>26/05/2022</t>
  </si>
  <si>
    <t>006421610</t>
  </si>
  <si>
    <t>SELMA MATAL DE GUEVARA</t>
  </si>
  <si>
    <t>25/05/2022</t>
  </si>
  <si>
    <t>007681247</t>
  </si>
  <si>
    <t>MORENA CECILIA MOLINA DE ERAZO</t>
  </si>
  <si>
    <t>14130512751010</t>
  </si>
  <si>
    <t>SAHARA ARELY BONILLA SALMEROS</t>
  </si>
  <si>
    <t>24/05/2022</t>
  </si>
  <si>
    <t>05110211861051</t>
  </si>
  <si>
    <t>KAREN ANTONIA LOPEZ JIMENEZ</t>
  </si>
  <si>
    <t>23/05/2022</t>
  </si>
  <si>
    <t>042990534</t>
  </si>
  <si>
    <t>DORIS MAGALY HIDALGO DIAZ</t>
  </si>
  <si>
    <t>20/05/2022</t>
  </si>
  <si>
    <t>19/05/2022</t>
  </si>
  <si>
    <t>06143105211098</t>
  </si>
  <si>
    <t>INVERSIONES MAGARIN, S.A. DE C.V.</t>
  </si>
  <si>
    <t>18/05/2022</t>
  </si>
  <si>
    <t>06142109701352</t>
  </si>
  <si>
    <t>MARTHA EUGENIA DAMAS DE RODRIGUEZ</t>
  </si>
  <si>
    <t>17/05/2022</t>
  </si>
  <si>
    <t>013905015</t>
  </si>
  <si>
    <t>MAURICIO DE JESUS DIAZ HERNANDEZ</t>
  </si>
  <si>
    <t>16/05/2022</t>
  </si>
  <si>
    <t>006175489</t>
  </si>
  <si>
    <t>13/05/2022</t>
  </si>
  <si>
    <t>048843109</t>
  </si>
  <si>
    <t>12/05/2022</t>
  </si>
  <si>
    <t>029325223</t>
  </si>
  <si>
    <t>WILFREDO MALTEZ PARADA</t>
  </si>
  <si>
    <t>040303040</t>
  </si>
  <si>
    <t>JOSUE MIGUEL AGUILAR GRIJALVA</t>
  </si>
  <si>
    <t>11/05/2022</t>
  </si>
  <si>
    <t>09/05/2022</t>
  </si>
  <si>
    <t>023817086</t>
  </si>
  <si>
    <t>019280324</t>
  </si>
  <si>
    <t>YAQUELIN MARISELA URRUTIA DE REYES</t>
  </si>
  <si>
    <t>05/05/2022</t>
  </si>
  <si>
    <t>03/05/2022</t>
  </si>
  <si>
    <t>02/05/2022</t>
  </si>
  <si>
    <t>01/05/2022</t>
  </si>
  <si>
    <t>022972875</t>
  </si>
  <si>
    <t>024227145</t>
  </si>
  <si>
    <t>SELVIN VALDEMAR LOPEZ</t>
  </si>
  <si>
    <t>056741989</t>
  </si>
  <si>
    <t>KENIA JANINA MENDOZA</t>
  </si>
  <si>
    <t>04/05/2022</t>
  </si>
  <si>
    <t>03/05/20222</t>
  </si>
  <si>
    <t>06/05/2022</t>
  </si>
  <si>
    <t>14/05/2022</t>
  </si>
  <si>
    <t>21/05/2022</t>
  </si>
  <si>
    <t>28/05/2022</t>
  </si>
  <si>
    <t>29/05/2022</t>
  </si>
  <si>
    <t>FRANCISCO ANTONIO BATRES</t>
  </si>
  <si>
    <t>02101205490042</t>
  </si>
  <si>
    <t>20DS000C</t>
  </si>
  <si>
    <t>06140607061031</t>
  </si>
  <si>
    <t>JAP MOTORS S.A. DE C.V.</t>
  </si>
  <si>
    <t>06141907161115</t>
  </si>
  <si>
    <t>GRANDOS CRUZ, S.A. DE C.V.</t>
  </si>
  <si>
    <t>SUCURSAL</t>
  </si>
  <si>
    <t xml:space="preserve">  </t>
  </si>
  <si>
    <t>045354290</t>
  </si>
  <si>
    <t>LEONEL AMILCAR BERMUDEZ LUNA</t>
  </si>
  <si>
    <t>037841372</t>
  </si>
  <si>
    <t>MAIRA GRISELDA GOMEZ ALVARADO</t>
  </si>
  <si>
    <t>030727276</t>
  </si>
  <si>
    <t>MARTA ALICIA ALFARO MEJIA</t>
  </si>
  <si>
    <t>10061507671010</t>
  </si>
  <si>
    <t>ANA VILMA AMAYA DE GARCIA</t>
  </si>
  <si>
    <t>06142701211040</t>
  </si>
  <si>
    <t>SISTEMAS INTEGRADOS DE SALUD EMPRESARIAL, S.A. DE C.V.</t>
  </si>
  <si>
    <t>CORPORACION BENITEZ, S.A. DE C.V.</t>
  </si>
  <si>
    <t>06140804151042</t>
  </si>
  <si>
    <t>06140503630150</t>
  </si>
  <si>
    <t>020692615</t>
  </si>
  <si>
    <t>JORGE ALBERTO AYALA FERNANDEZ</t>
  </si>
  <si>
    <t>025744899</t>
  </si>
  <si>
    <t>YESENIA ELI</t>
  </si>
  <si>
    <t>010594467</t>
  </si>
  <si>
    <t>DORA ELIZABETH CERON GUERRA</t>
  </si>
  <si>
    <t>023750789</t>
  </si>
  <si>
    <t>HECTOR EDUARDO QUEZADA AREVALO</t>
  </si>
  <si>
    <t>28/06/2022</t>
  </si>
  <si>
    <t>06141501620024</t>
  </si>
  <si>
    <t>RICARDO ALBERTO LEAL VASQUEZ</t>
  </si>
  <si>
    <t>06141203201057</t>
  </si>
  <si>
    <t>INVERSIONES JALAL, S.A. DE C.V.</t>
  </si>
  <si>
    <t>06140806951020</t>
  </si>
  <si>
    <t>013104106</t>
  </si>
  <si>
    <t>DAISY MARIA GUARDADO DE ALFONSO</t>
  </si>
  <si>
    <t>30/06/2022</t>
  </si>
  <si>
    <t>29/06/2022</t>
  </si>
  <si>
    <t>23/06/2022</t>
  </si>
  <si>
    <t>09/06/2022</t>
  </si>
  <si>
    <t>02/06/2022</t>
  </si>
  <si>
    <t>01/06/2022</t>
  </si>
  <si>
    <t>27/06/2022</t>
  </si>
  <si>
    <t>22/06/2022</t>
  </si>
  <si>
    <t>20/06/2022</t>
  </si>
  <si>
    <t>16/06/2022</t>
  </si>
  <si>
    <t>15/06/2022</t>
  </si>
  <si>
    <t>13/06/2022</t>
  </si>
  <si>
    <t>10/06/2022</t>
  </si>
  <si>
    <t>08/06/2022</t>
  </si>
  <si>
    <t>07/06/2022</t>
  </si>
  <si>
    <t>06/06/2022</t>
  </si>
  <si>
    <t>03/06/2022</t>
  </si>
  <si>
    <t>06140411091048</t>
  </si>
  <si>
    <t>HOMECENTER, S.A. DE C.V.</t>
  </si>
  <si>
    <t>06141709191017</t>
  </si>
  <si>
    <t>HM IMPORT, S.A. DE C.V.</t>
  </si>
  <si>
    <t>08110405590010</t>
  </si>
  <si>
    <t>ZOILA RUBIDIA CASTILLO HERNANDEZ</t>
  </si>
  <si>
    <t>06141402221059</t>
  </si>
  <si>
    <t>GRUPO VALDES S.A. DE C.V.</t>
  </si>
  <si>
    <t>95012110211015</t>
  </si>
  <si>
    <t>ADIMEX EL SALVADOR S.P.E., S.A. DE C.V.</t>
  </si>
  <si>
    <t>12/06/2022</t>
  </si>
  <si>
    <t>14/06/2022</t>
  </si>
  <si>
    <t>06140410021046</t>
  </si>
  <si>
    <t>GRUPO 3 INVERSIONES S.A. DE C.V.</t>
  </si>
  <si>
    <t>18/06/2022</t>
  </si>
  <si>
    <t>21/06/2022</t>
  </si>
  <si>
    <t>24/06/2022</t>
  </si>
  <si>
    <t>06141303181100</t>
  </si>
  <si>
    <t>KING STAR GLOBAL TRADING, S.A. DE C.V.</t>
  </si>
  <si>
    <t>06080405600010</t>
  </si>
  <si>
    <t>ISIS JANETT AYALA RUBALLO</t>
  </si>
  <si>
    <t>202203424467</t>
  </si>
  <si>
    <t>22SD000E</t>
  </si>
  <si>
    <t>06190912560013</t>
  </si>
  <si>
    <t>04/06/2022</t>
  </si>
  <si>
    <t>11/06/2022</t>
  </si>
  <si>
    <t>25/06/2022</t>
  </si>
  <si>
    <t>FELIX GUILLERMO AGUIRRE</t>
  </si>
  <si>
    <t>5</t>
  </si>
  <si>
    <t>200</t>
  </si>
  <si>
    <t>AÑO</t>
  </si>
  <si>
    <t>Valores</t>
  </si>
  <si>
    <t>Suma de EX OUT CA</t>
  </si>
  <si>
    <t>MES 2</t>
  </si>
  <si>
    <t>Febrero</t>
  </si>
  <si>
    <t>Marzo</t>
  </si>
  <si>
    <t>Abril</t>
  </si>
  <si>
    <t>Junio</t>
  </si>
  <si>
    <t>Mayo</t>
  </si>
  <si>
    <t>Enero</t>
  </si>
  <si>
    <t>mes numero</t>
  </si>
  <si>
    <t>Fecha de Emisión</t>
  </si>
  <si>
    <t>Año</t>
  </si>
  <si>
    <t>Registro</t>
  </si>
  <si>
    <t>Monto de Op.</t>
  </si>
  <si>
    <t>IVA de Op.</t>
  </si>
  <si>
    <t>mayor a 200</t>
  </si>
  <si>
    <t>Suma de V GRAVADAS</t>
  </si>
  <si>
    <t>Doc. ID</t>
  </si>
  <si>
    <t>No. ID</t>
  </si>
  <si>
    <t>Nombre o Razón social</t>
  </si>
  <si>
    <t>Tipo de Doc.</t>
  </si>
  <si>
    <t>No. Doc.</t>
  </si>
  <si>
    <t>Fecha de Emisión del Doc.</t>
  </si>
  <si>
    <t>tipo</t>
  </si>
  <si>
    <t>00000000</t>
  </si>
  <si>
    <t>09/01/2022</t>
  </si>
  <si>
    <t>NUBIA LISSETH REVELO CORNEJO</t>
  </si>
  <si>
    <t>01/07/2022</t>
  </si>
  <si>
    <t>04/07/2022</t>
  </si>
  <si>
    <t>05/07/2022</t>
  </si>
  <si>
    <t>06/07/2022</t>
  </si>
  <si>
    <t>07/07/2022</t>
  </si>
  <si>
    <t>08/07/2022</t>
  </si>
  <si>
    <t>12/07/2022</t>
  </si>
  <si>
    <t>13/07/2022</t>
  </si>
  <si>
    <t>14/07/2022</t>
  </si>
  <si>
    <t>15/07/2022</t>
  </si>
  <si>
    <t>18/07/2022</t>
  </si>
  <si>
    <t>20/07/2022</t>
  </si>
  <si>
    <t>21/07/2022</t>
  </si>
  <si>
    <t>22/07/2022</t>
  </si>
  <si>
    <t>23/07/20225</t>
  </si>
  <si>
    <t>26/07/2022</t>
  </si>
  <si>
    <t>19/07/2022</t>
  </si>
  <si>
    <t>25/07/2022</t>
  </si>
  <si>
    <t>27/07/2022</t>
  </si>
  <si>
    <t>29/07/2022</t>
  </si>
  <si>
    <t>11/07/2022</t>
  </si>
  <si>
    <t>004635661</t>
  </si>
  <si>
    <t>JENNIFER EDITH GUANDIQUE VALDEZ</t>
  </si>
  <si>
    <t>044757479</t>
  </si>
  <si>
    <t>CESAR ALBERTO VASQUEZ LEMUS</t>
  </si>
  <si>
    <t>06140605221066</t>
  </si>
  <si>
    <t>VETERERINARIA LA RABIDA S.A. DE C.V.</t>
  </si>
  <si>
    <t>013304188</t>
  </si>
  <si>
    <t>JUAN JOSE MENJIVAR</t>
  </si>
  <si>
    <t>012249424</t>
  </si>
  <si>
    <t>JOSE MILTON UMAÑA BENITEZ</t>
  </si>
  <si>
    <t>031722229</t>
  </si>
  <si>
    <t>ANA ELIZABETH PERLERA DE ESCALANTE</t>
  </si>
  <si>
    <t>06140708680011</t>
  </si>
  <si>
    <t>052270994</t>
  </si>
  <si>
    <t>ANDREA ISABEL HERNANDEZ DE REYES</t>
  </si>
  <si>
    <t>039033323</t>
  </si>
  <si>
    <t>ROQUE LUIS LOPEZ RIVAS</t>
  </si>
  <si>
    <t>06141809211040</t>
  </si>
  <si>
    <t>GRUPO MJ, S.A. DE C.V.</t>
  </si>
  <si>
    <t>024363527</t>
  </si>
  <si>
    <t>PJ MULTISERVICIOS, S.A. DE C.V.</t>
  </si>
  <si>
    <t>045785166</t>
  </si>
  <si>
    <t>EDGAR ABRAHAM MENJIVAR PEÑATE</t>
  </si>
  <si>
    <t>028490245</t>
  </si>
  <si>
    <t>REYES BARAHONA MELENDEZ</t>
  </si>
  <si>
    <t>005396341</t>
  </si>
  <si>
    <t>KARINA ESMERALDA CRUZ</t>
  </si>
  <si>
    <t>22SD000U</t>
  </si>
  <si>
    <t>26/06/2022</t>
  </si>
  <si>
    <t>061423029*31020</t>
  </si>
  <si>
    <t>03/07/2022</t>
  </si>
  <si>
    <t>007339078</t>
  </si>
  <si>
    <t>JOSE ELIAS ESCOBAR ROMERO</t>
  </si>
  <si>
    <t>09/07/2022</t>
  </si>
  <si>
    <t>JOSE SALAZAR MARTINEZ</t>
  </si>
  <si>
    <t>06040103841015</t>
  </si>
  <si>
    <t>CESAR AUGUSTO ALONSO ACOSTA</t>
  </si>
  <si>
    <t>16/07/2022</t>
  </si>
  <si>
    <t>06142002931037</t>
  </si>
  <si>
    <t>CENTRAL MERCANTIL, S.A. DE C.V.</t>
  </si>
  <si>
    <t>24/07/2022</t>
  </si>
  <si>
    <t>06142509201057</t>
  </si>
  <si>
    <t>GRUPOS BARRIERO S.A. DE C.V.</t>
  </si>
  <si>
    <t>28/07/2022</t>
  </si>
  <si>
    <t>31/07/2022</t>
  </si>
  <si>
    <t>19/06/2022</t>
  </si>
  <si>
    <t>15041RESIN284542018</t>
  </si>
  <si>
    <t>18SD003C</t>
  </si>
  <si>
    <t>02072404811019</t>
  </si>
  <si>
    <t>Total 14/07/2022</t>
  </si>
  <si>
    <t>Total 15/07/2022</t>
  </si>
  <si>
    <t>Total 21/07/2022</t>
  </si>
  <si>
    <t>Total 26/07/2022</t>
  </si>
  <si>
    <t>Total 27/07/2022</t>
  </si>
  <si>
    <t>Total 29/07/2022</t>
  </si>
  <si>
    <t>Total 05/07/2022</t>
  </si>
  <si>
    <t>Total 06/07/2022</t>
  </si>
  <si>
    <t>Total 12/07/2022</t>
  </si>
  <si>
    <t>Total 18/07/2022</t>
  </si>
  <si>
    <t>Total 19/07/2022</t>
  </si>
  <si>
    <t>Total 20/07/2022</t>
  </si>
  <si>
    <t>(Varios elementos)</t>
  </si>
  <si>
    <t>Total 02/07/2022</t>
  </si>
  <si>
    <t>Total 09/07/2022</t>
  </si>
  <si>
    <t>INFARESPA S.A DE C.V.</t>
  </si>
  <si>
    <t>06140110911074</t>
  </si>
  <si>
    <t>FARMACIA MODELO DE BERLIN S.A DE C.V.</t>
  </si>
  <si>
    <t>048812920</t>
  </si>
  <si>
    <t>DENIS TEODORO SERRANO LOVO</t>
  </si>
  <si>
    <t>007623485</t>
  </si>
  <si>
    <t>HELIDA LUCIA CHAVEZ DE ROMERO</t>
  </si>
  <si>
    <t>CELIO CORDOBA MENJIVAR</t>
  </si>
  <si>
    <t>005208792</t>
  </si>
  <si>
    <t>JORGE ALBERTO AREVALO MEJIA</t>
  </si>
  <si>
    <t>019621261</t>
  </si>
  <si>
    <t xml:space="preserve">ISABEL FEDERICO QUINTANILLA </t>
  </si>
  <si>
    <t>054624864</t>
  </si>
  <si>
    <t>KAREN ABIGAIL GALVEZ</t>
  </si>
  <si>
    <t>LUISA ADELA VILLALTA DE MELGAR</t>
  </si>
  <si>
    <t>004743854</t>
  </si>
  <si>
    <t>013963039</t>
  </si>
  <si>
    <t>MARIA MAGDALENA BARRERA BERMUDEZ</t>
  </si>
  <si>
    <t>020261715</t>
  </si>
  <si>
    <t>CELINA IBETH RODRIGUEZ</t>
  </si>
  <si>
    <t>MIRNA MAGALI TRUJILLO</t>
  </si>
  <si>
    <t>08212107791015</t>
  </si>
  <si>
    <t>SELVYN A. ESCOTO</t>
  </si>
  <si>
    <t>06141406211023</t>
  </si>
  <si>
    <t>SERVICIOS VETERENIRIOS S.A DE C.V.</t>
  </si>
  <si>
    <t>026941745</t>
  </si>
  <si>
    <t>MARIA DEL CARMEN MARTINEZ DE HENRIQUEZ</t>
  </si>
  <si>
    <t>15041RESIN523702022</t>
  </si>
  <si>
    <t>018539924</t>
  </si>
  <si>
    <t>IRMA GOMEZ</t>
  </si>
  <si>
    <t>015352682</t>
  </si>
  <si>
    <t>SONIA DEL CARMEN BONILLA</t>
  </si>
  <si>
    <t>23</t>
  </si>
  <si>
    <t>22</t>
  </si>
  <si>
    <t>18</t>
  </si>
  <si>
    <t>16</t>
  </si>
  <si>
    <t>08</t>
  </si>
  <si>
    <t>2022</t>
  </si>
  <si>
    <t>/</t>
  </si>
  <si>
    <t>31/08/2022</t>
  </si>
  <si>
    <t>30/08/2022</t>
  </si>
  <si>
    <t>29/08/2022</t>
  </si>
  <si>
    <t>26/08/2022</t>
  </si>
  <si>
    <t>25/08/2022</t>
  </si>
  <si>
    <t>24/08/2022</t>
  </si>
  <si>
    <t>23/08/2022</t>
  </si>
  <si>
    <t>22/08/2022</t>
  </si>
  <si>
    <t>19/08/2022</t>
  </si>
  <si>
    <t>18/08/2022</t>
  </si>
  <si>
    <t>17/08/2022</t>
  </si>
  <si>
    <t>16/08/2022</t>
  </si>
  <si>
    <t>15/08/2022</t>
  </si>
  <si>
    <t>12/08/2022</t>
  </si>
  <si>
    <t>11/08/2022</t>
  </si>
  <si>
    <t>10/08/2022</t>
  </si>
  <si>
    <t>09/08/2022</t>
  </si>
  <si>
    <t>08/08/2022</t>
  </si>
  <si>
    <t>02/08/2022</t>
  </si>
  <si>
    <t>13/08/2022</t>
  </si>
  <si>
    <t>05010801131011</t>
  </si>
  <si>
    <t>CAFVA, S.A DE C.V.</t>
  </si>
  <si>
    <t>exentas.</t>
  </si>
  <si>
    <t>CCF</t>
  </si>
  <si>
    <t>FAC</t>
  </si>
  <si>
    <t>EX</t>
  </si>
  <si>
    <t>TOTAL</t>
  </si>
  <si>
    <t>DECLARACION</t>
  </si>
  <si>
    <t>PCTA</t>
  </si>
  <si>
    <t>rete</t>
  </si>
  <si>
    <t>compras</t>
  </si>
  <si>
    <t>FOVIA</t>
  </si>
  <si>
    <t>ccf  mas fac</t>
  </si>
  <si>
    <t>neto</t>
  </si>
  <si>
    <t>iva</t>
  </si>
  <si>
    <t>PROPO</t>
  </si>
  <si>
    <t>retencion</t>
  </si>
  <si>
    <t>REDIFAR</t>
  </si>
  <si>
    <t>TIPO</t>
  </si>
  <si>
    <t>DOC</t>
  </si>
  <si>
    <t>MONTO</t>
  </si>
  <si>
    <t>RETENCION</t>
  </si>
  <si>
    <t>07</t>
  </si>
  <si>
    <t>01/08/2022</t>
  </si>
  <si>
    <t>15041RESIN303322022</t>
  </si>
  <si>
    <t>15041RESIN508012022</t>
  </si>
  <si>
    <t>22SD004F</t>
  </si>
  <si>
    <t>041549110</t>
  </si>
  <si>
    <t>NUBIA LISSETH ROVELO CORNEJO</t>
  </si>
  <si>
    <t>5153</t>
  </si>
  <si>
    <t>30/07/2022</t>
  </si>
  <si>
    <t>352</t>
  </si>
  <si>
    <t>7940</t>
  </si>
  <si>
    <t>450</t>
  </si>
  <si>
    <t>453</t>
  </si>
  <si>
    <t>463</t>
  </si>
  <si>
    <t>03/08/2022</t>
  </si>
  <si>
    <t>482</t>
  </si>
  <si>
    <t>22SM000E</t>
  </si>
  <si>
    <t>241</t>
  </si>
  <si>
    <t>1906</t>
  </si>
  <si>
    <t>2965</t>
  </si>
  <si>
    <t>2901</t>
  </si>
  <si>
    <t>2902</t>
  </si>
  <si>
    <t>2903</t>
  </si>
  <si>
    <t>2904</t>
  </si>
  <si>
    <t>1079</t>
  </si>
  <si>
    <t>3860</t>
  </si>
  <si>
    <t>3883</t>
  </si>
  <si>
    <t>3108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</si>
</sst>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dd/mm/yyyy;@"/>
    <numFmt numFmtId="165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erlin Sans FB Demi"/>
      <family val="2"/>
    </font>
    <font>
      <b/>
      <sz val="10"/>
      <color theme="1"/>
      <name val="Berlin Sans FB Demi"/>
      <family val="2"/>
    </font>
    <font>
      <sz val="11"/>
      <color theme="1"/>
      <name val="Berlin Sans FB Demi"/>
      <family val="2"/>
    </font>
    <font>
      <sz val="8"/>
      <name val="Calibri"/>
      <family val="2"/>
      <scheme val="minor"/>
    </font>
    <font>
      <b/>
      <sz val="11"/>
      <color theme="0"/>
      <name val="Berlin Sans FB Demi"/>
      <family val="2"/>
    </font>
    <font>
      <b/>
      <sz val="10"/>
      <color theme="0"/>
      <name val="Berlin Sans FB Demi"/>
      <family val="2"/>
    </font>
    <font>
      <sz val="13"/>
      <color rgb="FF000000"/>
      <name val="HPSimplifiedLight"/>
    </font>
    <font>
      <sz val="11"/>
      <color theme="0"/>
      <name val="Berlin Sans FB Dem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55">
    <xf numFmtId="0" fontId="0" fillId="0" borderId="0" xfId="0"/>
    <xf numFmtId="49" fontId="0" fillId="0" borderId="0" xfId="0" applyNumberFormat="1"/>
    <xf numFmtId="44" fontId="0" fillId="0" borderId="0" xfId="1" applyFont="1"/>
    <xf numFmtId="44" fontId="3" fillId="0" borderId="1" xfId="1" applyFont="1" applyBorder="1"/>
    <xf numFmtId="44" fontId="0" fillId="0" borderId="1" xfId="1" applyFont="1" applyBorder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44" fontId="7" fillId="0" borderId="5" xfId="1" applyFont="1" applyBorder="1" applyAlignment="1">
      <alignment horizontal="right"/>
    </xf>
    <xf numFmtId="44" fontId="7" fillId="2" borderId="5" xfId="1" applyFont="1" applyFill="1" applyBorder="1" applyAlignment="1">
      <alignment horizontal="right"/>
    </xf>
    <xf numFmtId="49" fontId="7" fillId="0" borderId="6" xfId="0" applyNumberFormat="1" applyFont="1" applyBorder="1" applyAlignment="1">
      <alignment horizontal="right"/>
    </xf>
    <xf numFmtId="0" fontId="5" fillId="3" borderId="4" xfId="0" applyFont="1" applyFill="1" applyBorder="1" applyAlignment="1">
      <alignment horizontal="center"/>
    </xf>
    <xf numFmtId="49" fontId="7" fillId="3" borderId="5" xfId="0" applyNumberFormat="1" applyFont="1" applyFill="1" applyBorder="1" applyAlignment="1">
      <alignment horizontal="center"/>
    </xf>
    <xf numFmtId="49" fontId="7" fillId="0" borderId="5" xfId="0" applyNumberFormat="1" applyFont="1" applyBorder="1" applyAlignment="1">
      <alignment horizontal="right"/>
    </xf>
    <xf numFmtId="49" fontId="7" fillId="0" borderId="5" xfId="0" applyNumberFormat="1" applyFont="1" applyBorder="1" applyAlignment="1">
      <alignment horizontal="center"/>
    </xf>
    <xf numFmtId="0" fontId="7" fillId="0" borderId="5" xfId="1" applyNumberFormat="1" applyFont="1" applyFill="1" applyBorder="1" applyAlignment="1"/>
    <xf numFmtId="44" fontId="7" fillId="0" borderId="5" xfId="1" applyFont="1" applyFill="1" applyBorder="1" applyAlignment="1">
      <alignment horizontal="right"/>
    </xf>
    <xf numFmtId="0" fontId="7" fillId="0" borderId="5" xfId="1" applyNumberFormat="1" applyFont="1" applyBorder="1" applyAlignment="1"/>
    <xf numFmtId="49" fontId="7" fillId="0" borderId="6" xfId="1" applyNumberFormat="1" applyFont="1" applyBorder="1" applyAlignment="1">
      <alignment horizontal="right"/>
    </xf>
    <xf numFmtId="49" fontId="5" fillId="0" borderId="0" xfId="0" applyNumberFormat="1" applyFont="1" applyAlignment="1">
      <alignment horizontal="right"/>
    </xf>
    <xf numFmtId="0" fontId="7" fillId="0" borderId="5" xfId="1" applyNumberFormat="1" applyFont="1" applyFill="1" applyBorder="1" applyAlignment="1">
      <alignment horizontal="right"/>
    </xf>
    <xf numFmtId="14" fontId="0" fillId="0" borderId="0" xfId="0" applyNumberFormat="1"/>
    <xf numFmtId="49" fontId="0" fillId="0" borderId="7" xfId="0" applyNumberFormat="1" applyBorder="1"/>
    <xf numFmtId="44" fontId="0" fillId="0" borderId="0" xfId="0" applyNumberFormat="1"/>
    <xf numFmtId="49" fontId="0" fillId="0" borderId="8" xfId="0" applyNumberFormat="1" applyBorder="1"/>
    <xf numFmtId="0" fontId="0" fillId="0" borderId="0" xfId="0" pivotButton="1"/>
    <xf numFmtId="0" fontId="0" fillId="0" borderId="0" xfId="0" quotePrefix="1"/>
    <xf numFmtId="49" fontId="0" fillId="0" borderId="0" xfId="0" quotePrefix="1" applyNumberFormat="1"/>
    <xf numFmtId="0" fontId="9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49" fontId="3" fillId="0" borderId="0" xfId="0" applyNumberFormat="1" applyFont="1"/>
    <xf numFmtId="49" fontId="7" fillId="0" borderId="9" xfId="1" applyNumberFormat="1" applyFont="1" applyBorder="1" applyAlignment="1">
      <alignment horizontal="right"/>
    </xf>
    <xf numFmtId="0" fontId="0" fillId="0" borderId="11" xfId="0" applyBorder="1"/>
    <xf numFmtId="0" fontId="0" fillId="0" borderId="10" xfId="0" applyBorder="1"/>
    <xf numFmtId="44" fontId="0" fillId="0" borderId="10" xfId="0" applyNumberFormat="1" applyBorder="1"/>
    <xf numFmtId="44" fontId="0" fillId="0" borderId="12" xfId="0" applyNumberFormat="1" applyBorder="1"/>
    <xf numFmtId="44" fontId="0" fillId="0" borderId="10" xfId="1" applyFont="1" applyBorder="1"/>
    <xf numFmtId="44" fontId="0" fillId="0" borderId="12" xfId="1" applyFont="1" applyBorder="1"/>
    <xf numFmtId="0" fontId="0" fillId="0" borderId="0" xfId="0" applyAlignment="1">
      <alignment horizontal="right"/>
    </xf>
    <xf numFmtId="0" fontId="0" fillId="0" borderId="10" xfId="0" applyBorder="1" applyAlignment="1">
      <alignment horizontal="right"/>
    </xf>
    <xf numFmtId="44" fontId="0" fillId="0" borderId="0" xfId="1" applyFont="1" applyFill="1" applyBorder="1"/>
    <xf numFmtId="49" fontId="0" fillId="0" borderId="10" xfId="0" applyNumberFormat="1" applyBorder="1"/>
    <xf numFmtId="0" fontId="0" fillId="0" borderId="0" xfId="1" applyNumberFormat="1" applyFont="1"/>
    <xf numFmtId="49" fontId="0" fillId="0" borderId="0" xfId="1" applyNumberFormat="1" applyFont="1"/>
    <xf numFmtId="49" fontId="0" fillId="0" borderId="10" xfId="0" quotePrefix="1" applyNumberFormat="1" applyBorder="1"/>
    <xf numFmtId="44" fontId="0" fillId="6" borderId="0" xfId="1" applyFont="1" applyFill="1"/>
    <xf numFmtId="0" fontId="11" fillId="0" borderId="0" xfId="0" applyFont="1"/>
    <xf numFmtId="44" fontId="7" fillId="0" borderId="5" xfId="1" applyFont="1" applyBorder="1" applyAlignment="1"/>
    <xf numFmtId="0" fontId="7" fillId="0" borderId="5" xfId="1" applyNumberFormat="1" applyFont="1" applyFill="1" applyBorder="1" applyAlignment="1">
      <alignment horizontal="center"/>
    </xf>
    <xf numFmtId="0" fontId="0" fillId="0" borderId="0" xfId="1" applyNumberFormat="1" applyFont="1" applyBorder="1"/>
    <xf numFmtId="0" fontId="0" fillId="0" borderId="0" xfId="1" applyNumberFormat="1" applyFont="1" applyFill="1" applyBorder="1"/>
    <xf numFmtId="44" fontId="0" fillId="0" borderId="0" xfId="1" quotePrefix="1" applyFont="1"/>
    <xf numFmtId="14" fontId="0" fillId="0" borderId="0" xfId="1" applyNumberFormat="1" applyFont="1"/>
    <xf numFmtId="0" fontId="9" fillId="7" borderId="4" xfId="0" applyFont="1" applyFill="1" applyBorder="1" applyAlignment="1">
      <alignment horizontal="center"/>
    </xf>
    <xf numFmtId="0" fontId="12" fillId="5" borderId="5" xfId="0" quotePrefix="1" applyFont="1" applyFill="1" applyBorder="1" applyAlignment="1">
      <alignment horizontal="center"/>
    </xf>
    <xf numFmtId="49" fontId="12" fillId="7" borderId="5" xfId="1" quotePrefix="1" applyNumberFormat="1" applyFont="1" applyFill="1" applyBorder="1" applyAlignment="1">
      <alignment horizontal="center"/>
    </xf>
    <xf numFmtId="0" fontId="0" fillId="6" borderId="0" xfId="0" applyFill="1"/>
    <xf numFmtId="0" fontId="0" fillId="8" borderId="0" xfId="0" applyFill="1"/>
    <xf numFmtId="44" fontId="0" fillId="8" borderId="0" xfId="1" applyFont="1" applyFill="1"/>
    <xf numFmtId="0" fontId="0" fillId="9" borderId="0" xfId="0" applyFill="1"/>
    <xf numFmtId="44" fontId="0" fillId="9" borderId="0" xfId="1" applyFont="1" applyFill="1"/>
    <xf numFmtId="164" fontId="12" fillId="7" borderId="5" xfId="0" applyNumberFormat="1" applyFont="1" applyFill="1" applyBorder="1" applyAlignment="1">
      <alignment horizontal="center"/>
    </xf>
    <xf numFmtId="0" fontId="0" fillId="0" borderId="0" xfId="1" quotePrefix="1" applyNumberFormat="1" applyFont="1" applyFill="1" applyBorder="1"/>
    <xf numFmtId="0" fontId="7" fillId="3" borderId="5" xfId="0" applyFont="1" applyFill="1" applyBorder="1" applyAlignment="1">
      <alignment horizontal="center"/>
    </xf>
    <xf numFmtId="14" fontId="0" fillId="6" borderId="0" xfId="1" applyNumberFormat="1" applyFont="1" applyFill="1"/>
    <xf numFmtId="0" fontId="0" fillId="6" borderId="0" xfId="1" applyNumberFormat="1" applyFont="1" applyFill="1"/>
    <xf numFmtId="0" fontId="0" fillId="6" borderId="0" xfId="1" applyNumberFormat="1" applyFont="1" applyFill="1" applyBorder="1"/>
    <xf numFmtId="44" fontId="0" fillId="6" borderId="0" xfId="1" applyFont="1" applyFill="1" applyBorder="1"/>
    <xf numFmtId="49" fontId="0" fillId="0" borderId="0" xfId="0" applyNumberFormat="1" applyProtection="1">
      <protection locked="0"/>
    </xf>
    <xf numFmtId="0" fontId="13" fillId="10" borderId="11" xfId="0" applyFont="1" applyFill="1" applyBorder="1"/>
    <xf numFmtId="0" fontId="13" fillId="10" borderId="10" xfId="0" applyFont="1" applyFill="1" applyBorder="1"/>
    <xf numFmtId="0" fontId="13" fillId="10" borderId="12" xfId="0" applyFont="1" applyFill="1" applyBorder="1"/>
    <xf numFmtId="2" fontId="0" fillId="0" borderId="0" xfId="0" applyNumberFormat="1"/>
    <xf numFmtId="44" fontId="13" fillId="10" borderId="10" xfId="1" applyFont="1" applyFill="1" applyBorder="1"/>
    <xf numFmtId="14" fontId="13" fillId="12" borderId="7" xfId="0" applyNumberFormat="1" applyFont="1" applyFill="1" applyBorder="1"/>
    <xf numFmtId="0" fontId="13" fillId="12" borderId="13" xfId="0" applyFont="1" applyFill="1" applyBorder="1"/>
    <xf numFmtId="2" fontId="13" fillId="12" borderId="13" xfId="0" applyNumberFormat="1" applyFont="1" applyFill="1" applyBorder="1"/>
    <xf numFmtId="2" fontId="13" fillId="12" borderId="14" xfId="0" applyNumberFormat="1" applyFont="1" applyFill="1" applyBorder="1" applyAlignment="1">
      <alignment horizontal="center" wrapText="1"/>
    </xf>
    <xf numFmtId="44" fontId="13" fillId="12" borderId="13" xfId="1" applyFont="1" applyFill="1" applyBorder="1"/>
    <xf numFmtId="44" fontId="13" fillId="12" borderId="14" xfId="1" applyFont="1" applyFill="1" applyBorder="1" applyAlignment="1">
      <alignment horizontal="center" wrapText="1"/>
    </xf>
    <xf numFmtId="0" fontId="13" fillId="12" borderId="7" xfId="0" applyFont="1" applyFill="1" applyBorder="1"/>
    <xf numFmtId="14" fontId="13" fillId="12" borderId="13" xfId="0" applyNumberFormat="1" applyFont="1" applyFill="1" applyBorder="1"/>
    <xf numFmtId="49" fontId="0" fillId="11" borderId="13" xfId="0" applyNumberFormat="1" applyFill="1" applyBorder="1"/>
    <xf numFmtId="14" fontId="0" fillId="0" borderId="0" xfId="0" quotePrefix="1" applyNumberFormat="1"/>
    <xf numFmtId="14" fontId="0" fillId="0" borderId="0" xfId="1" quotePrefix="1" applyNumberFormat="1" applyFont="1"/>
    <xf numFmtId="0" fontId="0" fillId="0" borderId="15" xfId="0" applyBorder="1"/>
    <xf numFmtId="49" fontId="7" fillId="0" borderId="5" xfId="1" applyNumberFormat="1" applyFont="1" applyBorder="1" applyAlignment="1"/>
    <xf numFmtId="49" fontId="0" fillId="0" borderId="15" xfId="0" applyNumberFormat="1" applyBorder="1"/>
    <xf numFmtId="0" fontId="5" fillId="0" borderId="0" xfId="0" applyFont="1" applyBorder="1" applyAlignment="1">
      <alignment horizontal="right"/>
    </xf>
    <xf numFmtId="0" fontId="7" fillId="3" borderId="5" xfId="0" applyNumberFormat="1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right"/>
    </xf>
    <xf numFmtId="0" fontId="7" fillId="3" borderId="5" xfId="0" applyFont="1" applyFill="1" applyBorder="1" applyAlignment="1">
      <alignment horizontal="right"/>
    </xf>
    <xf numFmtId="0" fontId="7" fillId="0" borderId="5" xfId="0" applyFont="1" applyBorder="1" applyAlignment="1">
      <alignment horizontal="center"/>
    </xf>
    <xf numFmtId="44" fontId="7" fillId="3" borderId="5" xfId="1" applyFont="1" applyFill="1" applyBorder="1" applyAlignment="1">
      <alignment horizontal="right"/>
    </xf>
    <xf numFmtId="44" fontId="7" fillId="0" borderId="9" xfId="1" applyFont="1" applyBorder="1" applyAlignment="1">
      <alignment horizontal="center"/>
    </xf>
    <xf numFmtId="49" fontId="13" fillId="0" borderId="0" xfId="0" applyNumberFormat="1" applyFont="1" applyAlignment="1">
      <alignment horizontal="right"/>
    </xf>
    <xf numFmtId="0" fontId="14" fillId="0" borderId="0" xfId="0" applyFont="1"/>
    <xf numFmtId="49" fontId="14" fillId="0" borderId="0" xfId="0" applyNumberFormat="1" applyFont="1"/>
    <xf numFmtId="49" fontId="7" fillId="0" borderId="5" xfId="1" applyNumberFormat="1" applyFont="1" applyBorder="1" applyAlignment="1">
      <alignment horizontal="right"/>
    </xf>
    <xf numFmtId="0" fontId="0" fillId="0" borderId="0" xfId="0" applyAlignment="1">
      <alignment horizontal="left"/>
    </xf>
    <xf numFmtId="44" fontId="7" fillId="0" borderId="6" xfId="1" applyFont="1" applyBorder="1" applyAlignment="1">
      <alignment horizontal="right"/>
    </xf>
    <xf numFmtId="44" fontId="7" fillId="0" borderId="9" xfId="1" applyFont="1" applyBorder="1" applyAlignment="1">
      <alignment horizontal="left"/>
    </xf>
    <xf numFmtId="0" fontId="13" fillId="0" borderId="0" xfId="0" applyFont="1"/>
    <xf numFmtId="0" fontId="0" fillId="0" borderId="0" xfId="0" applyBorder="1"/>
    <xf numFmtId="44" fontId="0" fillId="0" borderId="25" xfId="1" applyFont="1" applyBorder="1"/>
    <xf numFmtId="44" fontId="0" fillId="0" borderId="20" xfId="1" applyFont="1" applyBorder="1"/>
    <xf numFmtId="44" fontId="0" fillId="0" borderId="20" xfId="1" applyFont="1" applyBorder="1" applyAlignment="1">
      <alignment vertical="center"/>
    </xf>
    <xf numFmtId="44" fontId="0" fillId="0" borderId="21" xfId="1" applyFont="1" applyBorder="1" applyAlignment="1">
      <alignment vertical="center"/>
    </xf>
    <xf numFmtId="44" fontId="0" fillId="5" borderId="25" xfId="1" applyFont="1" applyFill="1" applyBorder="1"/>
    <xf numFmtId="44" fontId="3" fillId="0" borderId="19" xfId="1" applyFont="1" applyBorder="1" applyAlignment="1">
      <alignment vertical="center"/>
    </xf>
    <xf numFmtId="44" fontId="16" fillId="0" borderId="22" xfId="1" applyFont="1" applyBorder="1" applyAlignment="1">
      <alignment vertical="center"/>
    </xf>
    <xf numFmtId="44" fontId="0" fillId="0" borderId="0" xfId="1" applyFont="1" applyBorder="1"/>
    <xf numFmtId="44" fontId="0" fillId="0" borderId="0" xfId="1" applyFont="1" applyBorder="1" applyAlignment="1">
      <alignment vertical="center"/>
    </xf>
    <xf numFmtId="0" fontId="0" fillId="0" borderId="3" xfId="0" applyBorder="1"/>
    <xf numFmtId="0" fontId="3" fillId="0" borderId="1" xfId="0" applyFont="1" applyBorder="1" applyAlignment="1">
      <alignment horizontal="center"/>
    </xf>
    <xf numFmtId="44" fontId="0" fillId="0" borderId="2" xfId="1" applyFont="1" applyBorder="1"/>
    <xf numFmtId="44" fontId="0" fillId="0" borderId="21" xfId="1" applyFont="1" applyBorder="1"/>
    <xf numFmtId="44" fontId="3" fillId="0" borderId="26" xfId="1" applyFont="1" applyBorder="1" applyAlignment="1">
      <alignment vertical="center"/>
    </xf>
    <xf numFmtId="0" fontId="0" fillId="0" borderId="25" xfId="0" applyBorder="1"/>
    <xf numFmtId="0" fontId="0" fillId="0" borderId="20" xfId="0" applyBorder="1"/>
    <xf numFmtId="44" fontId="3" fillId="0" borderId="21" xfId="1" applyFont="1" applyBorder="1"/>
    <xf numFmtId="165" fontId="0" fillId="0" borderId="22" xfId="0" applyNumberFormat="1" applyBorder="1"/>
    <xf numFmtId="44" fontId="0" fillId="0" borderId="22" xfId="1" applyFont="1" applyBorder="1"/>
    <xf numFmtId="44" fontId="0" fillId="0" borderId="23" xfId="1" applyFont="1" applyBorder="1"/>
    <xf numFmtId="44" fontId="0" fillId="0" borderId="24" xfId="1" applyFont="1" applyBorder="1"/>
    <xf numFmtId="44" fontId="16" fillId="0" borderId="0" xfId="1" applyFont="1" applyBorder="1"/>
    <xf numFmtId="44" fontId="0" fillId="5" borderId="1" xfId="1" applyFont="1" applyFill="1" applyBorder="1"/>
    <xf numFmtId="0" fontId="0" fillId="0" borderId="27" xfId="0" applyBorder="1"/>
    <xf numFmtId="44" fontId="0" fillId="0" borderId="27" xfId="1" applyFont="1" applyBorder="1"/>
    <xf numFmtId="44" fontId="0" fillId="0" borderId="27" xfId="1" applyFont="1" applyBorder="1" applyAlignment="1">
      <alignment vertical="center"/>
    </xf>
    <xf numFmtId="44" fontId="0" fillId="0" borderId="24" xfId="1" applyFont="1" applyBorder="1" applyAlignment="1">
      <alignment vertical="center"/>
    </xf>
    <xf numFmtId="0" fontId="0" fillId="0" borderId="0" xfId="0" applyNumberFormat="1" applyFont="1"/>
    <xf numFmtId="0" fontId="17" fillId="0" borderId="0" xfId="0" applyNumberFormat="1" applyFont="1"/>
    <xf numFmtId="44" fontId="17" fillId="0" borderId="0" xfId="1" applyFont="1"/>
    <xf numFmtId="44" fontId="3" fillId="0" borderId="19" xfId="1" applyFont="1" applyBorder="1" applyAlignment="1">
      <alignment horizontal="center" vertical="center"/>
    </xf>
    <xf numFmtId="44" fontId="3" fillId="0" borderId="22" xfId="1" applyFont="1" applyBorder="1" applyAlignment="1">
      <alignment horizontal="center" vertical="center"/>
    </xf>
    <xf numFmtId="44" fontId="3" fillId="8" borderId="16" xfId="1" applyFont="1" applyFill="1" applyBorder="1" applyAlignment="1">
      <alignment horizontal="center" vertical="center"/>
    </xf>
    <xf numFmtId="44" fontId="3" fillId="8" borderId="18" xfId="1" applyFont="1" applyFill="1" applyBorder="1" applyAlignment="1">
      <alignment horizontal="center" vertical="center"/>
    </xf>
    <xf numFmtId="44" fontId="3" fillId="8" borderId="23" xfId="1" applyFont="1" applyFill="1" applyBorder="1" applyAlignment="1">
      <alignment horizontal="center" vertical="center"/>
    </xf>
    <xf numFmtId="44" fontId="3" fillId="8" borderId="24" xfId="1" applyFont="1" applyFill="1" applyBorder="1" applyAlignment="1">
      <alignment horizontal="center" vertical="center"/>
    </xf>
    <xf numFmtId="44" fontId="16" fillId="0" borderId="19" xfId="1" applyFont="1" applyBorder="1" applyAlignment="1">
      <alignment horizontal="center" vertical="center"/>
    </xf>
    <xf numFmtId="44" fontId="16" fillId="0" borderId="22" xfId="1" applyFont="1" applyBorder="1" applyAlignment="1">
      <alignment horizontal="center" vertical="center"/>
    </xf>
    <xf numFmtId="44" fontId="3" fillId="13" borderId="19" xfId="1" applyFont="1" applyFill="1" applyBorder="1" applyAlignment="1">
      <alignment horizontal="center" vertical="center"/>
    </xf>
    <xf numFmtId="44" fontId="3" fillId="13" borderId="22" xfId="1" applyFont="1" applyFill="1" applyBorder="1" applyAlignment="1">
      <alignment horizontal="center" vertical="center"/>
    </xf>
    <xf numFmtId="44" fontId="15" fillId="0" borderId="16" xfId="1" applyFont="1" applyBorder="1" applyAlignment="1">
      <alignment horizontal="center" vertical="center"/>
    </xf>
    <xf numFmtId="44" fontId="15" fillId="0" borderId="17" xfId="1" applyFont="1" applyBorder="1" applyAlignment="1">
      <alignment horizontal="center" vertical="center"/>
    </xf>
    <xf numFmtId="44" fontId="15" fillId="0" borderId="18" xfId="1" applyFont="1" applyBorder="1" applyAlignment="1">
      <alignment horizontal="center" vertical="center"/>
    </xf>
    <xf numFmtId="44" fontId="15" fillId="0" borderId="20" xfId="1" applyFont="1" applyBorder="1" applyAlignment="1">
      <alignment horizontal="center" vertical="center"/>
    </xf>
    <xf numFmtId="44" fontId="15" fillId="0" borderId="0" xfId="1" applyFont="1" applyBorder="1" applyAlignment="1">
      <alignment horizontal="center" vertical="center"/>
    </xf>
    <xf numFmtId="44" fontId="15" fillId="0" borderId="21" xfId="1" applyFont="1" applyBorder="1" applyAlignment="1">
      <alignment horizontal="center" vertical="center"/>
    </xf>
    <xf numFmtId="44" fontId="15" fillId="0" borderId="23" xfId="1" applyFont="1" applyBorder="1" applyAlignment="1">
      <alignment horizontal="center" vertical="center"/>
    </xf>
    <xf numFmtId="44" fontId="15" fillId="0" borderId="27" xfId="1" applyFont="1" applyBorder="1" applyAlignment="1">
      <alignment horizontal="center" vertical="center"/>
    </xf>
    <xf numFmtId="44" fontId="15" fillId="0" borderId="24" xfId="1" applyFont="1" applyBorder="1" applyAlignment="1">
      <alignment horizontal="center" vertical="center"/>
    </xf>
    <xf numFmtId="17" fontId="0" fillId="0" borderId="17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14" borderId="0" xfId="0" applyFill="1"/>
  </cellXfs>
  <cellStyles count="2">
    <cellStyle name="Moneda" xfId="1" builtinId="4"/>
    <cellStyle name="Normal" xfId="0" builtinId="0"/>
  </cellStyles>
  <dxfs count="78"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theme="0"/>
      </font>
      <fill>
        <patternFill>
          <bgColor theme="6" tint="-0.24994659260841701"/>
        </patternFill>
      </fill>
    </dxf>
    <dxf>
      <font>
        <color theme="0"/>
      </font>
      <fill>
        <patternFill>
          <bgColor theme="6" tint="-0.24994659260841701"/>
        </patternFill>
      </fill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0" formatCode="@"/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PLANTILLAS%20IVA%20F-07v9.10.xlsm" TargetMode="External"/><Relationship Id="rId1" Type="http://schemas.openxmlformats.org/officeDocument/2006/relationships/hyperlink" Target="BASE%20DE%20CLIENTES%20IVA%202021.xls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741</xdr:row>
      <xdr:rowOff>0</xdr:rowOff>
    </xdr:from>
    <xdr:to>
      <xdr:col>20</xdr:col>
      <xdr:colOff>760381</xdr:colOff>
      <xdr:row>779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E1ADDD9-4F1A-60FF-8907-0DB15D817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524000"/>
          <a:ext cx="12952381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104775</xdr:rowOff>
    </xdr:from>
    <xdr:to>
      <xdr:col>4</xdr:col>
      <xdr:colOff>161925</xdr:colOff>
      <xdr:row>22</xdr:row>
      <xdr:rowOff>161925</xdr:rowOff>
    </xdr:to>
    <xdr:sp macro="" textlink="">
      <xdr:nvSpPr>
        <xdr:cNvPr id="2" name="1 Rectángulo redondeado"/>
        <xdr:cNvSpPr/>
      </xdr:nvSpPr>
      <xdr:spPr>
        <a:xfrm>
          <a:off x="600075" y="733425"/>
          <a:ext cx="3381375" cy="3695700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425822</xdr:colOff>
      <xdr:row>23</xdr:row>
      <xdr:rowOff>134472</xdr:rowOff>
    </xdr:from>
    <xdr:to>
      <xdr:col>3</xdr:col>
      <xdr:colOff>1322293</xdr:colOff>
      <xdr:row>24</xdr:row>
      <xdr:rowOff>168089</xdr:rowOff>
    </xdr:to>
    <xdr:sp macro="[2]!GuardarDatos" textlink="">
      <xdr:nvSpPr>
        <xdr:cNvPr id="3" name="2 Bisel"/>
        <xdr:cNvSpPr/>
      </xdr:nvSpPr>
      <xdr:spPr>
        <a:xfrm>
          <a:off x="2359397" y="4592172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1</xdr:col>
      <xdr:colOff>168087</xdr:colOff>
      <xdr:row>23</xdr:row>
      <xdr:rowOff>123265</xdr:rowOff>
    </xdr:from>
    <xdr:to>
      <xdr:col>2</xdr:col>
      <xdr:colOff>145676</xdr:colOff>
      <xdr:row>24</xdr:row>
      <xdr:rowOff>156882</xdr:rowOff>
    </xdr:to>
    <xdr:sp macro="[2]!LimpiarDatos" textlink="">
      <xdr:nvSpPr>
        <xdr:cNvPr id="4" name="3 Bisel"/>
        <xdr:cNvSpPr/>
      </xdr:nvSpPr>
      <xdr:spPr>
        <a:xfrm>
          <a:off x="930087" y="4580965"/>
          <a:ext cx="891989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1</xdr:col>
      <xdr:colOff>705972</xdr:colOff>
      <xdr:row>25</xdr:row>
      <xdr:rowOff>179293</xdr:rowOff>
    </xdr:from>
    <xdr:to>
      <xdr:col>3</xdr:col>
      <xdr:colOff>784412</xdr:colOff>
      <xdr:row>27</xdr:row>
      <xdr:rowOff>145675</xdr:rowOff>
    </xdr:to>
    <xdr:sp macro="" textlink="">
      <xdr:nvSpPr>
        <xdr:cNvPr id="5" name="4 Bisel">
          <a:hlinkClick xmlns:r="http://schemas.openxmlformats.org/officeDocument/2006/relationships" r:id="rId1"/>
        </xdr:cNvPr>
        <xdr:cNvSpPr/>
      </xdr:nvSpPr>
      <xdr:spPr>
        <a:xfrm>
          <a:off x="1467972" y="5017993"/>
          <a:ext cx="1250015" cy="347382"/>
        </a:xfrm>
        <a:prstGeom prst="bevel">
          <a:avLst/>
        </a:prstGeom>
        <a:ln w="317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PROVEEDORES</a:t>
          </a:r>
        </a:p>
      </xdr:txBody>
    </xdr:sp>
    <xdr:clientData/>
  </xdr:twoCellAnchor>
  <xdr:twoCellAnchor>
    <xdr:from>
      <xdr:col>0</xdr:col>
      <xdr:colOff>582706</xdr:colOff>
      <xdr:row>0</xdr:row>
      <xdr:rowOff>67235</xdr:rowOff>
    </xdr:from>
    <xdr:to>
      <xdr:col>4</xdr:col>
      <xdr:colOff>156882</xdr:colOff>
      <xdr:row>1</xdr:row>
      <xdr:rowOff>33618</xdr:rowOff>
    </xdr:to>
    <xdr:sp macro="" textlink="">
      <xdr:nvSpPr>
        <xdr:cNvPr id="6" name="5 Rectángulo redondeado"/>
        <xdr:cNvSpPr/>
      </xdr:nvSpPr>
      <xdr:spPr>
        <a:xfrm>
          <a:off x="582706" y="67235"/>
          <a:ext cx="3393701" cy="59503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2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 DE COMPRAS</a:t>
          </a:r>
        </a:p>
      </xdr:txBody>
    </xdr:sp>
    <xdr:clientData/>
  </xdr:twoCellAnchor>
  <xdr:twoCellAnchor>
    <xdr:from>
      <xdr:col>6</xdr:col>
      <xdr:colOff>56030</xdr:colOff>
      <xdr:row>6</xdr:row>
      <xdr:rowOff>22412</xdr:rowOff>
    </xdr:from>
    <xdr:to>
      <xdr:col>7</xdr:col>
      <xdr:colOff>381000</xdr:colOff>
      <xdr:row>7</xdr:row>
      <xdr:rowOff>134471</xdr:rowOff>
    </xdr:to>
    <xdr:sp macro="" textlink="">
      <xdr:nvSpPr>
        <xdr:cNvPr id="7" name="6 Bisel">
          <a:hlinkClick xmlns:r="http://schemas.openxmlformats.org/officeDocument/2006/relationships" r:id="rId2"/>
        </xdr:cNvPr>
        <xdr:cNvSpPr/>
      </xdr:nvSpPr>
      <xdr:spPr>
        <a:xfrm>
          <a:off x="5161430" y="1613087"/>
          <a:ext cx="1086970" cy="302559"/>
        </a:xfrm>
        <a:prstGeom prst="bevel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/>
            <a:t>DECLARACION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414616</xdr:colOff>
      <xdr:row>20</xdr:row>
      <xdr:rowOff>89647</xdr:rowOff>
    </xdr:from>
    <xdr:to>
      <xdr:col>3</xdr:col>
      <xdr:colOff>44822</xdr:colOff>
      <xdr:row>21</xdr:row>
      <xdr:rowOff>123264</xdr:rowOff>
    </xdr:to>
    <xdr:sp macro="[2]!LimpiarContri" textlink="">
      <xdr:nvSpPr>
        <xdr:cNvPr id="3" name="2 Bisel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176616" y="389964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3</xdr:col>
      <xdr:colOff>437027</xdr:colOff>
      <xdr:row>21</xdr:row>
      <xdr:rowOff>100853</xdr:rowOff>
    </xdr:from>
    <xdr:to>
      <xdr:col>3</xdr:col>
      <xdr:colOff>1333498</xdr:colOff>
      <xdr:row>22</xdr:row>
      <xdr:rowOff>134470</xdr:rowOff>
    </xdr:to>
    <xdr:sp macro="[2]!DatosContri" textlink="">
      <xdr:nvSpPr>
        <xdr:cNvPr id="4" name="3 Bisel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/>
      </xdr:nvSpPr>
      <xdr:spPr>
        <a:xfrm>
          <a:off x="2465292" y="3910853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588818</xdr:colOff>
      <xdr:row>0</xdr:row>
      <xdr:rowOff>1065067</xdr:rowOff>
    </xdr:from>
    <xdr:to>
      <xdr:col>4</xdr:col>
      <xdr:colOff>170584</xdr:colOff>
      <xdr:row>20</xdr:row>
      <xdr:rowOff>181841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588818" y="1065067"/>
          <a:ext cx="3339811" cy="3939888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414616</xdr:colOff>
      <xdr:row>20</xdr:row>
      <xdr:rowOff>89647</xdr:rowOff>
    </xdr:from>
    <xdr:to>
      <xdr:col>3</xdr:col>
      <xdr:colOff>44822</xdr:colOff>
      <xdr:row>21</xdr:row>
      <xdr:rowOff>123264</xdr:rowOff>
    </xdr:to>
    <xdr:sp macro="[2]!LimpiarContri" textlink="">
      <xdr:nvSpPr>
        <xdr:cNvPr id="6" name="5 Bisel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SpPr/>
      </xdr:nvSpPr>
      <xdr:spPr>
        <a:xfrm>
          <a:off x="1176616" y="389964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0</xdr:col>
      <xdr:colOff>571499</xdr:colOff>
      <xdr:row>0</xdr:row>
      <xdr:rowOff>134471</xdr:rowOff>
    </xdr:from>
    <xdr:to>
      <xdr:col>4</xdr:col>
      <xdr:colOff>168087</xdr:colOff>
      <xdr:row>0</xdr:row>
      <xdr:rowOff>874059</xdr:rowOff>
    </xdr:to>
    <xdr:sp macro="" textlink="">
      <xdr:nvSpPr>
        <xdr:cNvPr id="8" name="7 Rectángulo redondeado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571499" y="134471"/>
          <a:ext cx="3354633" cy="739588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CONTRIBUYENTE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990600</xdr:colOff>
      <xdr:row>690</xdr:row>
      <xdr:rowOff>66675</xdr:rowOff>
    </xdr:from>
    <xdr:to>
      <xdr:col>13</xdr:col>
      <xdr:colOff>838200</xdr:colOff>
      <xdr:row>703</xdr:row>
      <xdr:rowOff>114300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C785A381-6481-05AE-2073-DE8CCA0A5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>
        <xdr:sp macro="" textlink="">
          <xdr:nvSpPr>
            <xdr:cNvPr id="2" name="1 Rectángulo"/>
            <xdr:cNvSpPr>
              <a:spLocks noTextEdit="1"/>
            </xdr:cNvSpPr>
          </xdr:nvSpPr>
          <xdr:spPr>
            <a:xfrm>
              <a:off x="6353175" y="1217961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918881</xdr:rowOff>
    </xdr:from>
    <xdr:to>
      <xdr:col>4</xdr:col>
      <xdr:colOff>161925</xdr:colOff>
      <xdr:row>23</xdr:row>
      <xdr:rowOff>123824</xdr:rowOff>
    </xdr:to>
    <xdr:sp macro="" textlink="">
      <xdr:nvSpPr>
        <xdr:cNvPr id="2" name="1 Rectángulo redondeado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/>
      </xdr:nvSpPr>
      <xdr:spPr>
        <a:xfrm>
          <a:off x="600075" y="918881"/>
          <a:ext cx="3315821" cy="4494119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327770</xdr:colOff>
      <xdr:row>21</xdr:row>
      <xdr:rowOff>167528</xdr:rowOff>
    </xdr:from>
    <xdr:to>
      <xdr:col>7</xdr:col>
      <xdr:colOff>462241</xdr:colOff>
      <xdr:row>22</xdr:row>
      <xdr:rowOff>201145</xdr:rowOff>
    </xdr:to>
    <xdr:sp macro="[2]!LimpiarConsumi" textlink="">
      <xdr:nvSpPr>
        <xdr:cNvPr id="3" name="2 Bisel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5370417" y="498605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4</xdr:col>
      <xdr:colOff>264456</xdr:colOff>
      <xdr:row>22</xdr:row>
      <xdr:rowOff>2802</xdr:rowOff>
    </xdr:from>
    <xdr:to>
      <xdr:col>5</xdr:col>
      <xdr:colOff>634251</xdr:colOff>
      <xdr:row>23</xdr:row>
      <xdr:rowOff>25213</xdr:rowOff>
    </xdr:to>
    <xdr:sp macro="[2]!DatosConsumi" textlink="">
      <xdr:nvSpPr>
        <xdr:cNvPr id="7" name="6 Bisel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SpPr/>
      </xdr:nvSpPr>
      <xdr:spPr>
        <a:xfrm>
          <a:off x="4018427" y="5011831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504265</xdr:colOff>
      <xdr:row>0</xdr:row>
      <xdr:rowOff>78441</xdr:rowOff>
    </xdr:from>
    <xdr:to>
      <xdr:col>4</xdr:col>
      <xdr:colOff>134470</xdr:colOff>
      <xdr:row>0</xdr:row>
      <xdr:rowOff>818029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/>
      </xdr:nvSpPr>
      <xdr:spPr>
        <a:xfrm>
          <a:off x="504265" y="78441"/>
          <a:ext cx="3384176" cy="73958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CONSUMIDOR FINAL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IENTES%20DE%20IVA/SAMUEL%20ZALDA&#209;A/2022/BASE%20DE%20CLIENTES%20IVA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  <sheetName val="Hoja1"/>
    </sheetNames>
    <sheetDataSet>
      <sheetData sheetId="0" refreshError="1">
        <row r="1">
          <cell r="A1" t="str">
            <v>NIT</v>
          </cell>
          <cell r="B1" t="str">
            <v>PROVEEDOR</v>
          </cell>
          <cell r="C1" t="str">
            <v>DUI</v>
          </cell>
        </row>
        <row r="2">
          <cell r="A2" t="str">
            <v>02023112741019</v>
          </cell>
          <cell r="B2" t="str">
            <v>OLGA ELIZABETH RIVAS DE ORELLANA</v>
          </cell>
          <cell r="C2" t="str">
            <v>049659294</v>
          </cell>
        </row>
        <row r="3">
          <cell r="A3" t="str">
            <v>02040305560017</v>
          </cell>
          <cell r="B3" t="str">
            <v xml:space="preserve">RICARDO E.G SANTOS </v>
          </cell>
          <cell r="C3" t="str">
            <v>ACTUALICE</v>
          </cell>
        </row>
        <row r="4">
          <cell r="A4" t="str">
            <v>02071902091019</v>
          </cell>
          <cell r="B4" t="str">
            <v>EL INDIO S.A DE C.V</v>
          </cell>
          <cell r="C4" t="str">
            <v>ACTUALICE</v>
          </cell>
        </row>
        <row r="5">
          <cell r="A5" t="str">
            <v>02100108750017</v>
          </cell>
          <cell r="B5" t="str">
            <v xml:space="preserve">CARLOS EDUARDO MARTINEZ </v>
          </cell>
          <cell r="C5" t="str">
            <v>ACTUALICE</v>
          </cell>
        </row>
        <row r="6">
          <cell r="A6" t="str">
            <v>02101810771036</v>
          </cell>
          <cell r="B6" t="str">
            <v>JOSE OMAR CARPIO ALARCON</v>
          </cell>
          <cell r="C6" t="str">
            <v>ACTUALICE</v>
          </cell>
        </row>
        <row r="7">
          <cell r="A7" t="str">
            <v>02101911710016</v>
          </cell>
          <cell r="B7" t="str">
            <v>ALMACENES VIDRI, S.A DE C.V.</v>
          </cell>
          <cell r="C7" t="str">
            <v>ACTUALICE</v>
          </cell>
        </row>
        <row r="8">
          <cell r="A8" t="str">
            <v>02102309931011</v>
          </cell>
          <cell r="B8" t="str">
            <v xml:space="preserve">ELECTRO INDUSTRIALES EL PACIFICO S.A DE C.V </v>
          </cell>
          <cell r="C8" t="str">
            <v>ACTUALICE</v>
          </cell>
        </row>
        <row r="9">
          <cell r="A9" t="str">
            <v>02102701001014</v>
          </cell>
          <cell r="B9" t="str">
            <v>UNILLANTAS S.A DE C.V.</v>
          </cell>
          <cell r="C9" t="str">
            <v>ACTUALICE</v>
          </cell>
        </row>
        <row r="10">
          <cell r="A10" t="str">
            <v>02102908061017</v>
          </cell>
          <cell r="B10" t="str">
            <v xml:space="preserve">V &amp; G DE EL SALVADOR S.A DE C.V </v>
          </cell>
          <cell r="C10" t="str">
            <v>ACTUALICE</v>
          </cell>
        </row>
        <row r="11">
          <cell r="A11" t="str">
            <v>02133003651018</v>
          </cell>
          <cell r="B11" t="str">
            <v>JOSE ADAN MAGAÑA</v>
          </cell>
          <cell r="C11" t="str">
            <v>ACTUALICE</v>
          </cell>
        </row>
        <row r="12">
          <cell r="A12" t="str">
            <v>03020203061023</v>
          </cell>
          <cell r="B12" t="str">
            <v xml:space="preserve">ELEKTROLAZER S.A DE C.V </v>
          </cell>
          <cell r="C12" t="str">
            <v>ACTUALICE</v>
          </cell>
        </row>
        <row r="13">
          <cell r="A13" t="str">
            <v>03062109801018</v>
          </cell>
          <cell r="B13" t="str">
            <v>DOUGLAS ORLANDO TEPATA TEPATA</v>
          </cell>
          <cell r="C13" t="str">
            <v>ACTUALICE</v>
          </cell>
        </row>
        <row r="14">
          <cell r="A14" t="str">
            <v>03150309971011</v>
          </cell>
          <cell r="B14" t="str">
            <v>SO S.A DE C.V.</v>
          </cell>
          <cell r="C14" t="str">
            <v>ACTUALICE</v>
          </cell>
        </row>
        <row r="15">
          <cell r="A15" t="str">
            <v>03151608560012</v>
          </cell>
          <cell r="B15" t="str">
            <v xml:space="preserve">JORGE ALBERTO LUNA </v>
          </cell>
          <cell r="C15" t="str">
            <v>ACTUALICE</v>
          </cell>
        </row>
        <row r="16">
          <cell r="A16" t="str">
            <v>04072309650015</v>
          </cell>
          <cell r="B16" t="str">
            <v>ULISES RODRIGUEZ SOSA</v>
          </cell>
          <cell r="C16" t="str">
            <v>ACTUALICE</v>
          </cell>
        </row>
        <row r="17">
          <cell r="A17" t="str">
            <v>04161506530021</v>
          </cell>
          <cell r="B17" t="str">
            <v>NOELIA TEJADA DE REYES</v>
          </cell>
          <cell r="C17" t="str">
            <v>ACTUALICE</v>
          </cell>
        </row>
        <row r="18">
          <cell r="A18" t="str">
            <v>04312511630011</v>
          </cell>
          <cell r="B18" t="str">
            <v xml:space="preserve">MARIA LIDUVINA CARDOZA </v>
          </cell>
          <cell r="C18" t="str">
            <v>ACTUALICE</v>
          </cell>
        </row>
        <row r="19">
          <cell r="A19" t="str">
            <v>05030412821038</v>
          </cell>
          <cell r="B19" t="str">
            <v>JOSE GUILLERMO CRUZ PAREDES</v>
          </cell>
          <cell r="C19" t="str">
            <v>ACTUALICE</v>
          </cell>
        </row>
        <row r="20">
          <cell r="A20" t="str">
            <v>05032201151020</v>
          </cell>
          <cell r="B20" t="str">
            <v>ELECTRICOS OMEGA S.A DE C.V.</v>
          </cell>
          <cell r="C20" t="str">
            <v>ACTUALICE</v>
          </cell>
        </row>
        <row r="21">
          <cell r="A21" t="str">
            <v>05043110741013</v>
          </cell>
          <cell r="B21" t="str">
            <v>OSCAR HUMBERTO RIVAS INTERIANO</v>
          </cell>
          <cell r="C21" t="str">
            <v>ACTUALICE</v>
          </cell>
        </row>
        <row r="22">
          <cell r="A22" t="str">
            <v>05062912691016</v>
          </cell>
          <cell r="B22" t="str">
            <v xml:space="preserve">DAVID EVORA GUZMAN </v>
          </cell>
          <cell r="C22" t="str">
            <v>ACTUALICE</v>
          </cell>
        </row>
        <row r="23">
          <cell r="A23" t="str">
            <v>05081710540010</v>
          </cell>
          <cell r="B23" t="str">
            <v xml:space="preserve">MARCOS ANTONIO PORTILLO </v>
          </cell>
          <cell r="C23" t="str">
            <v>ACTUALICE</v>
          </cell>
        </row>
        <row r="24">
          <cell r="A24" t="str">
            <v>05090101650011</v>
          </cell>
          <cell r="B24" t="str">
            <v>ISRAEL ALVARADO</v>
          </cell>
          <cell r="C24" t="str">
            <v>ACTUALICE</v>
          </cell>
        </row>
        <row r="25">
          <cell r="A25" t="str">
            <v>05091510071011</v>
          </cell>
          <cell r="B25" t="str">
            <v>AGROFERRETERIA SAN RAFAEL</v>
          </cell>
          <cell r="C25" t="str">
            <v>ACTUALICE</v>
          </cell>
        </row>
        <row r="26">
          <cell r="A26" t="str">
            <v>05091606111014</v>
          </cell>
          <cell r="B26" t="str">
            <v>PULSEM DE C.V.</v>
          </cell>
          <cell r="C26" t="str">
            <v>ACTUALICE</v>
          </cell>
        </row>
        <row r="27">
          <cell r="A27" t="str">
            <v>05092604480012</v>
          </cell>
          <cell r="B27" t="str">
            <v>ROBERTO HERNANDEZ MENJIVAR</v>
          </cell>
          <cell r="C27" t="str">
            <v>ACTUALICE</v>
          </cell>
        </row>
        <row r="28">
          <cell r="A28" t="str">
            <v>05110610820011</v>
          </cell>
          <cell r="B28" t="str">
            <v>EL SURCO S.A DE C.V</v>
          </cell>
          <cell r="C28" t="str">
            <v>ACTUALICE</v>
          </cell>
        </row>
        <row r="29">
          <cell r="A29" t="str">
            <v>05111302771027</v>
          </cell>
          <cell r="B29" t="str">
            <v>JOSE RIGOBERTO CORDOBA BARRERA</v>
          </cell>
          <cell r="C29" t="str">
            <v>ACTUALICE</v>
          </cell>
        </row>
        <row r="30">
          <cell r="A30" t="str">
            <v>05111703630014</v>
          </cell>
          <cell r="B30" t="str">
            <v>JOSE RICARDO ANTONIO MOLINA</v>
          </cell>
          <cell r="C30" t="str">
            <v>ACTUALICE</v>
          </cell>
        </row>
        <row r="31">
          <cell r="A31" t="str">
            <v>05112105901012</v>
          </cell>
          <cell r="B31" t="str">
            <v xml:space="preserve">SUMER S.A DE C.V </v>
          </cell>
          <cell r="C31" t="str">
            <v>ACTUALICE</v>
          </cell>
        </row>
        <row r="32">
          <cell r="A32" t="str">
            <v>05112411991017</v>
          </cell>
          <cell r="B32" t="str">
            <v>REPUESTOS NOE S.A DE C.V.</v>
          </cell>
          <cell r="C32" t="str">
            <v>ACTUALICE</v>
          </cell>
        </row>
        <row r="33">
          <cell r="A33" t="str">
            <v>05120305630027</v>
          </cell>
          <cell r="B33" t="str">
            <v>TONY ALBERTO PEREZ</v>
          </cell>
          <cell r="C33" t="str">
            <v>ACTUALICE</v>
          </cell>
        </row>
        <row r="34">
          <cell r="A34" t="str">
            <v>06023010921017</v>
          </cell>
          <cell r="B34" t="str">
            <v>TALLERES SOLDATOR S.A DE C.V.</v>
          </cell>
          <cell r="C34" t="str">
            <v>ACTUALICE</v>
          </cell>
        </row>
        <row r="35">
          <cell r="A35" t="str">
            <v>06140101840022</v>
          </cell>
          <cell r="B35" t="str">
            <v>INDUPAL S.A DE C.V</v>
          </cell>
          <cell r="C35" t="str">
            <v>ACTUALICE</v>
          </cell>
        </row>
        <row r="36">
          <cell r="A36" t="str">
            <v>06140102001050</v>
          </cell>
          <cell r="B36" t="str">
            <v>COMPRES, S.A DE C.V.</v>
          </cell>
          <cell r="C36" t="str">
            <v>ACTUALICE</v>
          </cell>
        </row>
        <row r="37">
          <cell r="A37" t="str">
            <v>06140104620021</v>
          </cell>
          <cell r="B37" t="str">
            <v xml:space="preserve">TALLER DIDEA S.A DE C.V </v>
          </cell>
          <cell r="C37" t="str">
            <v>ACTUALICE</v>
          </cell>
        </row>
        <row r="38">
          <cell r="A38" t="str">
            <v>06140108580017</v>
          </cell>
          <cell r="B38" t="str">
            <v>FREUND S.A DE C.V.</v>
          </cell>
          <cell r="C38" t="str">
            <v>ACTUALICE</v>
          </cell>
        </row>
        <row r="39">
          <cell r="A39" t="str">
            <v>06140109770045</v>
          </cell>
          <cell r="B39" t="str">
            <v>AGDO, S.A</v>
          </cell>
          <cell r="C39" t="str">
            <v>ACTUALICE</v>
          </cell>
        </row>
        <row r="40">
          <cell r="A40" t="str">
            <v>06140205031020</v>
          </cell>
          <cell r="B40" t="str">
            <v>TESSA S.A DE C.V.</v>
          </cell>
          <cell r="C40" t="str">
            <v>ACTUALICE</v>
          </cell>
        </row>
        <row r="41">
          <cell r="A41" t="str">
            <v>06140207081033</v>
          </cell>
          <cell r="B41" t="str">
            <v>POWER SUPPLY S.A DE C.V</v>
          </cell>
          <cell r="C41" t="str">
            <v>ACTUALICE</v>
          </cell>
        </row>
        <row r="42">
          <cell r="A42" t="str">
            <v>06140209111053</v>
          </cell>
          <cell r="B42" t="str">
            <v>Vip Marketing, S.A de C.V.</v>
          </cell>
          <cell r="C42" t="str">
            <v>ACTUALICE</v>
          </cell>
        </row>
        <row r="43">
          <cell r="A43" t="str">
            <v>06140212971020</v>
          </cell>
          <cell r="B43" t="str">
            <v>MANEJO INTEGRAL DE DESECHOS SOLIDOS SEM DE C.V.</v>
          </cell>
          <cell r="C43" t="str">
            <v>ACTUALICE</v>
          </cell>
        </row>
        <row r="44">
          <cell r="A44" t="str">
            <v>06140302870017</v>
          </cell>
          <cell r="B44" t="str">
            <v>ACEROS Y SALES SALVADOREÑOS S.A DE C.V.</v>
          </cell>
          <cell r="C44" t="str">
            <v>ACTUALICE</v>
          </cell>
        </row>
        <row r="45">
          <cell r="A45" t="str">
            <v>06140310061067</v>
          </cell>
          <cell r="B45" t="str">
            <v xml:space="preserve">PROVEEDORA ELECTRICA DE EL SALVADOR S.A DE CV. </v>
          </cell>
          <cell r="C45" t="str">
            <v>ACTUALICE</v>
          </cell>
        </row>
        <row r="46">
          <cell r="A46" t="str">
            <v>06140311171036</v>
          </cell>
          <cell r="B46" t="str">
            <v>SOLARTECH CENTROAMERICA S.A DE C.V</v>
          </cell>
          <cell r="C46" t="str">
            <v>ACTUALICE</v>
          </cell>
        </row>
        <row r="47">
          <cell r="A47" t="str">
            <v>06140311991017</v>
          </cell>
          <cell r="B47" t="str">
            <v>AGROQUIMICA INTERNACIONAL S.A DE C.V</v>
          </cell>
          <cell r="C47" t="str">
            <v>ACTUALICE</v>
          </cell>
        </row>
        <row r="48">
          <cell r="A48" t="str">
            <v>06140402001010</v>
          </cell>
          <cell r="B48" t="str">
            <v xml:space="preserve">STAR MAIL S.A DE C.V </v>
          </cell>
          <cell r="C48" t="str">
            <v>ACTUALICE</v>
          </cell>
        </row>
        <row r="49">
          <cell r="A49" t="str">
            <v>06140409670019</v>
          </cell>
          <cell r="B49" t="str">
            <v>STEINER S.A DE C.V</v>
          </cell>
          <cell r="C49" t="str">
            <v>ACTUALICE</v>
          </cell>
        </row>
        <row r="50">
          <cell r="A50" t="str">
            <v>06140410011032</v>
          </cell>
          <cell r="B50" t="str">
            <v>ACERO NOPA STEEL S.A DE C.V.</v>
          </cell>
          <cell r="C50" t="str">
            <v>ACTUALICE</v>
          </cell>
        </row>
        <row r="51">
          <cell r="A51" t="str">
            <v>06140509171066</v>
          </cell>
          <cell r="B51" t="str">
            <v xml:space="preserve">AQUASISTEMAS DE EL SALVADOR S.A DE C.V </v>
          </cell>
          <cell r="C51" t="str">
            <v>ACTUALICE</v>
          </cell>
        </row>
        <row r="52">
          <cell r="A52" t="str">
            <v>06140602031037</v>
          </cell>
          <cell r="B52" t="str">
            <v>FONDO DE ACTIVIDADES ESPECIALES</v>
          </cell>
          <cell r="C52" t="str">
            <v>ACTUALICE</v>
          </cell>
        </row>
        <row r="53">
          <cell r="A53" t="str">
            <v>06140607161028</v>
          </cell>
          <cell r="B53" t="str">
            <v>PROVEEDORA DE RODAMIENTOS S.A DE C.V.</v>
          </cell>
          <cell r="C53" t="str">
            <v>ACTUALICE</v>
          </cell>
        </row>
        <row r="54">
          <cell r="A54" t="str">
            <v>06140611750055</v>
          </cell>
          <cell r="B54" t="str">
            <v>TECNICA UNIVERSAL SALVADOREÑA S.A DE C.V</v>
          </cell>
          <cell r="C54" t="str">
            <v>ACTUALICE</v>
          </cell>
        </row>
        <row r="55">
          <cell r="A55" t="str">
            <v>06140705651014</v>
          </cell>
          <cell r="B55" t="str">
            <v xml:space="preserve">FELIX RAMIREZ ABREGO </v>
          </cell>
          <cell r="C55" t="str">
            <v>ACTUALICE</v>
          </cell>
        </row>
        <row r="56">
          <cell r="A56" t="str">
            <v>06140705901331</v>
          </cell>
          <cell r="B56" t="str">
            <v>WILLIAM JOSE GUEVARA</v>
          </cell>
          <cell r="C56" t="str">
            <v>ACTUALICE</v>
          </cell>
        </row>
        <row r="57">
          <cell r="A57" t="str">
            <v>06140706891011</v>
          </cell>
          <cell r="B57" t="str">
            <v>PROYECTOS DE METAL MECANICA S.A DE C.V.</v>
          </cell>
          <cell r="C57" t="str">
            <v>ACTUALICE</v>
          </cell>
        </row>
        <row r="58">
          <cell r="A58" t="str">
            <v>06140707061020</v>
          </cell>
          <cell r="B58" t="str">
            <v>CALDEGA S.A DE C.V.</v>
          </cell>
          <cell r="C58" t="str">
            <v>ACTUALICE</v>
          </cell>
        </row>
        <row r="59">
          <cell r="A59" t="str">
            <v>06140711071030</v>
          </cell>
          <cell r="B59" t="str">
            <v xml:space="preserve">OD EL SALVADOR LIMITADA DE C.V </v>
          </cell>
          <cell r="C59" t="str">
            <v>ACTUALICE</v>
          </cell>
        </row>
        <row r="60">
          <cell r="A60" t="str">
            <v>06140803111012</v>
          </cell>
          <cell r="B60" t="str">
            <v xml:space="preserve">CELASA INGENIERIAS Y EQUIPOS S.A DE C.V </v>
          </cell>
          <cell r="C60" t="str">
            <v>ACTUALICE</v>
          </cell>
        </row>
        <row r="61">
          <cell r="A61" t="str">
            <v>06140804161013</v>
          </cell>
          <cell r="B61" t="str">
            <v>GRUPO ROMEN S.A DE C.V.</v>
          </cell>
          <cell r="C61" t="str">
            <v>ACTUALICE</v>
          </cell>
        </row>
        <row r="62">
          <cell r="A62" t="str">
            <v>06140806720015</v>
          </cell>
          <cell r="B62" t="str">
            <v xml:space="preserve">BANCO CUSCATLAN S.A </v>
          </cell>
          <cell r="C62" t="str">
            <v>ACTUALICE</v>
          </cell>
        </row>
        <row r="63">
          <cell r="A63" t="str">
            <v>06140807141021</v>
          </cell>
          <cell r="B63" t="str">
            <v xml:space="preserve">SEGURIDAD E INVERSIONES S.A DE C.V </v>
          </cell>
          <cell r="C63" t="str">
            <v>ACTUALICE</v>
          </cell>
        </row>
        <row r="64">
          <cell r="A64" t="str">
            <v>06140807770026</v>
          </cell>
          <cell r="B64" t="str">
            <v>MAPRIMA S.A DE C.V.</v>
          </cell>
          <cell r="C64" t="str">
            <v>ACTUALICE</v>
          </cell>
        </row>
        <row r="65">
          <cell r="A65" t="str">
            <v>06140902091023</v>
          </cell>
          <cell r="B65" t="str">
            <v xml:space="preserve">DISTRIBUIDORA B &amp; P S.A DE C.V </v>
          </cell>
          <cell r="C65" t="str">
            <v>ACTUALICE</v>
          </cell>
        </row>
        <row r="66">
          <cell r="A66" t="str">
            <v>06140911041039</v>
          </cell>
          <cell r="B66" t="str">
            <v>IMPORTADORA DEL RIO S.A DE C.V</v>
          </cell>
          <cell r="C66" t="str">
            <v>ACTUALICE</v>
          </cell>
        </row>
        <row r="67">
          <cell r="A67" t="str">
            <v>06141007011010</v>
          </cell>
          <cell r="B67" t="str">
            <v xml:space="preserve">CHIA HO HSING S.A DE C.V </v>
          </cell>
          <cell r="C67" t="str">
            <v>ACTUALICE</v>
          </cell>
        </row>
        <row r="68">
          <cell r="A68" t="str">
            <v>06141008901028</v>
          </cell>
          <cell r="B68" t="str">
            <v>TRANPORTES PESADOS S.A DE C.V.</v>
          </cell>
          <cell r="C68" t="str">
            <v>ACTUALICE</v>
          </cell>
        </row>
        <row r="69">
          <cell r="A69" t="str">
            <v>06141106660010</v>
          </cell>
          <cell r="B69" t="str">
            <v>HENRIQUEZ S.A DE C.V.</v>
          </cell>
          <cell r="C69" t="str">
            <v>ACTUALICE</v>
          </cell>
        </row>
        <row r="70">
          <cell r="A70" t="str">
            <v>06141107870011</v>
          </cell>
          <cell r="B70" t="str">
            <v>COVI S.A DE C.V.</v>
          </cell>
          <cell r="C70" t="str">
            <v>ACTUALICE</v>
          </cell>
        </row>
        <row r="71">
          <cell r="A71" t="str">
            <v>06141108001032</v>
          </cell>
          <cell r="B71" t="str">
            <v>UNION COMERCIAL S.A DE C.V.</v>
          </cell>
          <cell r="C71" t="str">
            <v>ACTUALICE</v>
          </cell>
        </row>
        <row r="72">
          <cell r="A72" t="str">
            <v>06141211810023</v>
          </cell>
          <cell r="B72" t="str">
            <v>GRUPO SOLID S.A DE C.V</v>
          </cell>
          <cell r="C72" t="str">
            <v>ACTUALICE</v>
          </cell>
        </row>
        <row r="73">
          <cell r="A73" t="str">
            <v>06141301840030</v>
          </cell>
          <cell r="B73" t="str">
            <v xml:space="preserve">SOLVENTES E INTERMEDIOS INDUSTRIALES S.A DE C.V </v>
          </cell>
          <cell r="C73" t="str">
            <v>ACTUALICE</v>
          </cell>
        </row>
        <row r="74">
          <cell r="A74" t="str">
            <v>06141306680052</v>
          </cell>
          <cell r="B74" t="str">
            <v>ALEXANDER ANTONIO CORNEJO</v>
          </cell>
          <cell r="C74" t="str">
            <v>ACTUALICE</v>
          </cell>
        </row>
        <row r="75">
          <cell r="A75" t="str">
            <v>06141307760018</v>
          </cell>
          <cell r="B75" t="str">
            <v>REPRESENTACIONES DIVERSAS S.A DE C.V.</v>
          </cell>
          <cell r="C75" t="str">
            <v>ACTUALICE</v>
          </cell>
        </row>
        <row r="76">
          <cell r="A76" t="str">
            <v>06141311131065</v>
          </cell>
          <cell r="B76" t="str">
            <v>INVERSIONES ASIATICAS S.A DE C.V</v>
          </cell>
          <cell r="C76" t="str">
            <v>ACTUALICE</v>
          </cell>
        </row>
        <row r="77">
          <cell r="A77" t="str">
            <v>06141312850038</v>
          </cell>
          <cell r="B77" t="str">
            <v>IMPRESSA S.A DE C.V.</v>
          </cell>
          <cell r="C77" t="str">
            <v>ACTUALICE</v>
          </cell>
        </row>
        <row r="78">
          <cell r="A78" t="str">
            <v>06141402051099</v>
          </cell>
          <cell r="B78" t="str">
            <v xml:space="preserve">JEA S.A DE C.V. </v>
          </cell>
          <cell r="C78" t="str">
            <v>ACTUALICE</v>
          </cell>
        </row>
        <row r="79">
          <cell r="A79" t="str">
            <v>06141402370078</v>
          </cell>
          <cell r="B79" t="str">
            <v>CEPA S.A DE C.V</v>
          </cell>
          <cell r="C79" t="str">
            <v>ACTUALICE</v>
          </cell>
        </row>
        <row r="80">
          <cell r="A80" t="str">
            <v>06141402560013</v>
          </cell>
          <cell r="B80" t="str">
            <v>FERRETERIA LA PALMA S.A DE C.V.</v>
          </cell>
          <cell r="C80" t="str">
            <v>ACTUALICE</v>
          </cell>
        </row>
        <row r="81">
          <cell r="A81" t="str">
            <v>06141403161033</v>
          </cell>
          <cell r="B81" t="str">
            <v>ECSA OPERADORA EL SALVADOR S.A DE C.V.</v>
          </cell>
          <cell r="C81" t="str">
            <v>ACTUALICE</v>
          </cell>
        </row>
        <row r="82">
          <cell r="A82" t="str">
            <v>06141404161045</v>
          </cell>
          <cell r="B82" t="str">
            <v>GRUPO FERRESAL Y JM CONSTRUCCIONES</v>
          </cell>
          <cell r="C82" t="str">
            <v>ACTUALICE</v>
          </cell>
        </row>
        <row r="83">
          <cell r="A83" t="str">
            <v>06141407001014</v>
          </cell>
          <cell r="B83" t="str">
            <v>INVERSIONES LEMUS S.A DE C.V.</v>
          </cell>
          <cell r="C83" t="str">
            <v>ACTUALICE</v>
          </cell>
        </row>
        <row r="84">
          <cell r="A84" t="str">
            <v>06141407830018</v>
          </cell>
          <cell r="B84" t="str">
            <v xml:space="preserve">LA CENTRAL DE SEGUROS Y FIANZAS S.A DE C.V </v>
          </cell>
          <cell r="C84" t="str">
            <v>ACTUALICE</v>
          </cell>
        </row>
        <row r="85">
          <cell r="A85" t="str">
            <v>06141408711090</v>
          </cell>
          <cell r="B85" t="str">
            <v>BENJAMIN ALFREDO ABARCA</v>
          </cell>
          <cell r="C85" t="str">
            <v>ACTUALICE</v>
          </cell>
        </row>
        <row r="86">
          <cell r="A86" t="str">
            <v>06141409121050</v>
          </cell>
          <cell r="B86" t="str">
            <v>CAMPOS ESCOBAR S.A DE C.V.</v>
          </cell>
          <cell r="C86" t="str">
            <v>ACTUALICE</v>
          </cell>
        </row>
        <row r="87">
          <cell r="A87" t="str">
            <v>06141412921024</v>
          </cell>
          <cell r="B87" t="str">
            <v xml:space="preserve">INVERSIONES VIDA S.A DE C.V </v>
          </cell>
          <cell r="C87" t="str">
            <v>ACTUALICE</v>
          </cell>
        </row>
        <row r="88">
          <cell r="A88" t="str">
            <v>06141501850054</v>
          </cell>
          <cell r="B88" t="str">
            <v xml:space="preserve">GALVANIS S.A DE C.V </v>
          </cell>
          <cell r="C88" t="str">
            <v>ACTUALICE</v>
          </cell>
        </row>
        <row r="89">
          <cell r="A89" t="str">
            <v>06141509891057</v>
          </cell>
          <cell r="B89" t="str">
            <v xml:space="preserve">F.ROLANDO CANIZALES </v>
          </cell>
          <cell r="C89" t="str">
            <v>ACTUALICE</v>
          </cell>
        </row>
        <row r="90">
          <cell r="A90" t="str">
            <v>06141601800012</v>
          </cell>
          <cell r="B90" t="str">
            <v>LA CASA DEL SOLDADOR S.A DE C.V.</v>
          </cell>
          <cell r="C90" t="str">
            <v>ACTUALICE</v>
          </cell>
        </row>
        <row r="91">
          <cell r="A91" t="str">
            <v>06141606691119</v>
          </cell>
          <cell r="B91" t="str">
            <v>CARLOS ROBERTO HERNANDEZ</v>
          </cell>
          <cell r="C91" t="str">
            <v>ACTUALICE</v>
          </cell>
        </row>
        <row r="92">
          <cell r="A92" t="str">
            <v>06141608021030</v>
          </cell>
          <cell r="B92" t="str">
            <v>GRIFERIA Y CERRADURAS INTERNACIONALES S.A DE C.V</v>
          </cell>
          <cell r="C92" t="str">
            <v>ACTUALICE</v>
          </cell>
        </row>
        <row r="93">
          <cell r="A93" t="str">
            <v>06141608111039</v>
          </cell>
          <cell r="B93" t="str">
            <v>GRUPO SANTA SOFIA, S.A DE C.V.</v>
          </cell>
          <cell r="C93" t="str">
            <v>ACTUALICE</v>
          </cell>
        </row>
        <row r="94">
          <cell r="A94" t="str">
            <v>06141611951013</v>
          </cell>
          <cell r="B94" t="str">
            <v>DISTRIBUIDORA DE ELECTRICIDAD DELSUR</v>
          </cell>
          <cell r="C94" t="str">
            <v>ACTUALICE</v>
          </cell>
        </row>
        <row r="95">
          <cell r="A95" t="str">
            <v>06141612991019</v>
          </cell>
          <cell r="B95" t="str">
            <v xml:space="preserve">DISTRIBUIDORA DE LUBRICANTES Y COMBUSTIBLES S.A DE C.V </v>
          </cell>
          <cell r="C95" t="str">
            <v>ACTUALICE</v>
          </cell>
        </row>
        <row r="96">
          <cell r="A96" t="str">
            <v>06141702061037</v>
          </cell>
          <cell r="B96" t="str">
            <v>TORCO INDUSTRIAL S.A DE C.V.</v>
          </cell>
          <cell r="C96" t="str">
            <v>ACTUALICE</v>
          </cell>
        </row>
        <row r="97">
          <cell r="A97" t="str">
            <v>06141703061090</v>
          </cell>
          <cell r="B97" t="str">
            <v xml:space="preserve">SUMINISTROS Y FERETERIA GENESIS S.A DE C.V. </v>
          </cell>
          <cell r="C97" t="str">
            <v>ACTUALICE</v>
          </cell>
        </row>
        <row r="98">
          <cell r="A98" t="str">
            <v>06141705790011</v>
          </cell>
          <cell r="B98" t="str">
            <v>INVERCALMA S.A DE C.V.</v>
          </cell>
          <cell r="C98" t="str">
            <v>ACTUALICE</v>
          </cell>
        </row>
        <row r="99">
          <cell r="A99" t="str">
            <v>06141807011060</v>
          </cell>
          <cell r="B99" t="str">
            <v>CORIASA S.A DE C.V.</v>
          </cell>
          <cell r="C99" t="str">
            <v>ACTUALICE</v>
          </cell>
        </row>
        <row r="100">
          <cell r="A100" t="str">
            <v>06141807051010</v>
          </cell>
          <cell r="B100" t="str">
            <v>FRIOAIRE S.A DE C.V.</v>
          </cell>
          <cell r="C100" t="str">
            <v>ACTUALICE</v>
          </cell>
        </row>
        <row r="101">
          <cell r="A101" t="str">
            <v>06141902730011</v>
          </cell>
          <cell r="B101" t="str">
            <v>PRODUCTOS AGROQUIMICOS DE CENTROAMERICA</v>
          </cell>
          <cell r="C101" t="str">
            <v>ACTUALICE</v>
          </cell>
        </row>
        <row r="102">
          <cell r="A102" t="str">
            <v>06142001101022</v>
          </cell>
          <cell r="B102" t="str">
            <v>DISTRIBUIDORA DE PROVEEDORES DE PETROLEOS</v>
          </cell>
          <cell r="C102" t="str">
            <v>ACTUALICE</v>
          </cell>
        </row>
        <row r="103">
          <cell r="A103" t="str">
            <v>06142006031022</v>
          </cell>
          <cell r="B103" t="str">
            <v>FERRUSAL S.A DE C.V.</v>
          </cell>
          <cell r="C103" t="str">
            <v>ACTUALICE</v>
          </cell>
        </row>
        <row r="104">
          <cell r="A104" t="str">
            <v>06142007911239</v>
          </cell>
          <cell r="B104" t="str">
            <v xml:space="preserve">ESTELA BEATRIZ ALAS </v>
          </cell>
          <cell r="C104" t="str">
            <v>ACTUALICE</v>
          </cell>
        </row>
        <row r="105">
          <cell r="A105" t="str">
            <v>06142009161075</v>
          </cell>
          <cell r="B105" t="str">
            <v>COMERCIAL E.C.A. S.A DE C.V.</v>
          </cell>
          <cell r="C105" t="str">
            <v>ACTUALICE</v>
          </cell>
        </row>
        <row r="106">
          <cell r="A106" t="str">
            <v>06142101111025</v>
          </cell>
          <cell r="B106" t="str">
            <v>RODAMIENTOS DE CENTROAMERICAS S.A DE C.V.</v>
          </cell>
          <cell r="C106" t="str">
            <v>ACTUALICE</v>
          </cell>
        </row>
        <row r="107">
          <cell r="A107" t="str">
            <v>06142201071012</v>
          </cell>
          <cell r="B107" t="str">
            <v>IMGRAL S.A DE C.V.</v>
          </cell>
          <cell r="C107" t="str">
            <v>ACTUALICE</v>
          </cell>
        </row>
        <row r="108">
          <cell r="A108" t="str">
            <v>06142202770023</v>
          </cell>
          <cell r="B108" t="str">
            <v>INFRA DE EL SALVADOR, S.A DE C.V.</v>
          </cell>
          <cell r="C108" t="str">
            <v>ACTUALICE</v>
          </cell>
        </row>
        <row r="109">
          <cell r="A109" t="str">
            <v>06142302770010</v>
          </cell>
          <cell r="B109" t="str">
            <v>ALPINA S.A DE C.V.</v>
          </cell>
          <cell r="C109" t="str">
            <v>ACTUALICE</v>
          </cell>
        </row>
        <row r="110">
          <cell r="A110" t="str">
            <v>06142303911015</v>
          </cell>
          <cell r="B110" t="str">
            <v>TELEMOVIL EL SALVADOR S.A DE C.V.</v>
          </cell>
          <cell r="C110" t="str">
            <v>ACTUALICE</v>
          </cell>
        </row>
        <row r="111">
          <cell r="A111" t="str">
            <v>06142403770051</v>
          </cell>
          <cell r="B111" t="str">
            <v>ANA GLADYS CORDOBA</v>
          </cell>
          <cell r="C111" t="str">
            <v>ACTUALICE</v>
          </cell>
        </row>
        <row r="112">
          <cell r="A112" t="str">
            <v>06142410141010</v>
          </cell>
          <cell r="B112" t="str">
            <v xml:space="preserve">ACTIVIDADES PETROLERAS DE EL SALVADOR S.A DE C.V </v>
          </cell>
          <cell r="C112" t="str">
            <v>ACTUALICE</v>
          </cell>
        </row>
        <row r="113">
          <cell r="A113" t="str">
            <v>06142506670028</v>
          </cell>
          <cell r="B113" t="str">
            <v xml:space="preserve">CORINA MARGARITA MENDEZ DE SOSA </v>
          </cell>
          <cell r="C113" t="str">
            <v>ACTUALICE</v>
          </cell>
        </row>
        <row r="114">
          <cell r="A114" t="str">
            <v>06142603981015</v>
          </cell>
          <cell r="B114" t="str">
            <v>CEMEX EL SALVADOR, S.A DE C.V.</v>
          </cell>
          <cell r="C114" t="str">
            <v>ACTUALICE</v>
          </cell>
        </row>
        <row r="115">
          <cell r="A115" t="str">
            <v>06142604071063</v>
          </cell>
          <cell r="B115" t="str">
            <v>INVERSIONES RAMIREZ QUINTANILLA S.A DE C.V.</v>
          </cell>
          <cell r="C115" t="str">
            <v>ACTUALICE</v>
          </cell>
        </row>
        <row r="116">
          <cell r="A116" t="str">
            <v>06142609701090</v>
          </cell>
          <cell r="B116" t="str">
            <v xml:space="preserve">SAMUEL ARMANDO DUBON </v>
          </cell>
          <cell r="C116" t="str">
            <v>ACTUALICE</v>
          </cell>
        </row>
        <row r="117">
          <cell r="A117" t="str">
            <v>06142609941015</v>
          </cell>
          <cell r="B117" t="str">
            <v xml:space="preserve">COMDISANPABLO S.A DE C.V </v>
          </cell>
          <cell r="C117" t="str">
            <v>ACTUALICE</v>
          </cell>
        </row>
        <row r="118">
          <cell r="A118" t="str">
            <v>06142610201025</v>
          </cell>
          <cell r="B118" t="str">
            <v>RODAMIENTOS Y REPUESTOS PARA MOTOCICLETA</v>
          </cell>
          <cell r="C118" t="str">
            <v>ACTUALICE</v>
          </cell>
        </row>
        <row r="119">
          <cell r="A119" t="str">
            <v>06142610981012</v>
          </cell>
          <cell r="B119" t="str">
            <v>CTE TELECOM PERSONAL S.A DE C.V.</v>
          </cell>
          <cell r="C119" t="str">
            <v>ACTUALICE</v>
          </cell>
        </row>
        <row r="120">
          <cell r="A120" t="str">
            <v>06142709061020</v>
          </cell>
          <cell r="B120" t="str">
            <v>SOLUCIONES Y HERRAMIENTAS S.A DE C.V.</v>
          </cell>
          <cell r="C120" t="str">
            <v>ACTUALICE</v>
          </cell>
        </row>
        <row r="121">
          <cell r="A121" t="str">
            <v>06142710780023</v>
          </cell>
          <cell r="B121" t="str">
            <v>QUIMICA INDUSTRIAL S.A DE C.V.</v>
          </cell>
          <cell r="C121" t="str">
            <v>ACTUALICE</v>
          </cell>
        </row>
        <row r="122">
          <cell r="A122" t="str">
            <v>06142711870044</v>
          </cell>
          <cell r="B122" t="str">
            <v>PROMOTORA COMERCIAL, S.A DE C.V.</v>
          </cell>
          <cell r="C122" t="str">
            <v>ACTUALICE</v>
          </cell>
        </row>
        <row r="123">
          <cell r="A123" t="str">
            <v>06142803171026</v>
          </cell>
          <cell r="B123" t="str">
            <v xml:space="preserve">COPPER GROUP S.A DE C.V </v>
          </cell>
          <cell r="C123" t="str">
            <v>ACTUALICE</v>
          </cell>
        </row>
        <row r="124">
          <cell r="A124" t="str">
            <v>06142805011034</v>
          </cell>
          <cell r="B124" t="str">
            <v>REPUESTOS IZALCO S.A DE C.V.</v>
          </cell>
          <cell r="C124" t="str">
            <v>ACTUALICE</v>
          </cell>
        </row>
        <row r="125">
          <cell r="A125" t="str">
            <v>06142807810010</v>
          </cell>
          <cell r="B125" t="str">
            <v>TRANVA S.A DE C.V.</v>
          </cell>
          <cell r="C125" t="str">
            <v>ACTUALICE</v>
          </cell>
        </row>
        <row r="126">
          <cell r="A126" t="str">
            <v>06142809061036</v>
          </cell>
          <cell r="B126" t="str">
            <v xml:space="preserve">DURECO DE EL SALVADOR S.A DE C.V </v>
          </cell>
          <cell r="C126" t="str">
            <v>ACTUALICE</v>
          </cell>
        </row>
        <row r="127">
          <cell r="A127" t="str">
            <v>06142809981046</v>
          </cell>
          <cell r="B127" t="str">
            <v>CORPORACION ACME  S.A DE C.V.</v>
          </cell>
          <cell r="C127" t="str">
            <v>ACTUALICE</v>
          </cell>
        </row>
        <row r="128">
          <cell r="A128" t="str">
            <v>06142810061058</v>
          </cell>
          <cell r="B128" t="str">
            <v xml:space="preserve">CELULOSA Y COLORANTES EL SALVADOR S.A DE C.V </v>
          </cell>
          <cell r="C128" t="str">
            <v>ACTUALICE</v>
          </cell>
        </row>
        <row r="129">
          <cell r="A129" t="str">
            <v>06143001780012</v>
          </cell>
          <cell r="B129" t="str">
            <v xml:space="preserve">LA CASA DEL REPUESTO S.A DE C.V. </v>
          </cell>
          <cell r="C129" t="str">
            <v>ACTUALICE</v>
          </cell>
        </row>
        <row r="130">
          <cell r="A130" t="str">
            <v>06143006991022</v>
          </cell>
          <cell r="B130" t="str">
            <v>AMERICAN PETROLEUM DE EL SALVADOR S.A DE C.V.</v>
          </cell>
          <cell r="C130" t="str">
            <v>ACTUALICE</v>
          </cell>
        </row>
        <row r="131">
          <cell r="A131" t="str">
            <v>06143011931011</v>
          </cell>
          <cell r="B131" t="str">
            <v>DISTRIBUIDORA GRANADA S.A DE C.V</v>
          </cell>
          <cell r="C131" t="str">
            <v>ACTUALICE</v>
          </cell>
        </row>
        <row r="132">
          <cell r="A132" t="str">
            <v>06143012871071</v>
          </cell>
          <cell r="B132" t="str">
            <v>CORINA MARGARITA SOSA DE HERNANDEZ</v>
          </cell>
          <cell r="C132" t="str">
            <v>ACTUALICE</v>
          </cell>
        </row>
        <row r="133">
          <cell r="A133" t="str">
            <v>06143101750030</v>
          </cell>
          <cell r="B133" t="str">
            <v>PEDREDA PROTERSA, S.A DE C.V.</v>
          </cell>
          <cell r="C133" t="str">
            <v>ACTUALICE</v>
          </cell>
        </row>
        <row r="134">
          <cell r="A134" t="str">
            <v>06143108061020</v>
          </cell>
          <cell r="B134" t="str">
            <v>PROVEEDORES DE INSUMOS DIVERSOS S.A DE C.V.</v>
          </cell>
          <cell r="C134" t="str">
            <v>ACTUALICE</v>
          </cell>
        </row>
        <row r="135">
          <cell r="A135" t="str">
            <v>06161109771010</v>
          </cell>
          <cell r="B135" t="str">
            <v xml:space="preserve">CLAUDIA BEATRIZ PERALTA </v>
          </cell>
          <cell r="C135" t="str">
            <v>ACTUALICE</v>
          </cell>
        </row>
        <row r="136">
          <cell r="A136" t="str">
            <v>07021712941025</v>
          </cell>
          <cell r="B136" t="str">
            <v>EMELY BEATRIZ AGUILAR MARTINEZ</v>
          </cell>
          <cell r="C136" t="str">
            <v>ACTUALICE</v>
          </cell>
        </row>
        <row r="137">
          <cell r="A137" t="str">
            <v>08150103801010</v>
          </cell>
          <cell r="B137" t="str">
            <v>JOSE ROBERTO PINEDA HERNANDEZ</v>
          </cell>
          <cell r="C137" t="str">
            <v>ACTUALICE</v>
          </cell>
        </row>
        <row r="138">
          <cell r="A138" t="str">
            <v>08210805530029</v>
          </cell>
          <cell r="B138" t="str">
            <v>MIGUEL NICOMEDES ANTONIO ABARCA BARRERA</v>
          </cell>
          <cell r="C138" t="str">
            <v>ACTUALICE</v>
          </cell>
        </row>
        <row r="139">
          <cell r="A139" t="str">
            <v>08211906711010</v>
          </cell>
          <cell r="B139" t="str">
            <v>VILLALTA ALVARENGA MARCO ANTONIO</v>
          </cell>
          <cell r="C139" t="str">
            <v>ACTUALICE</v>
          </cell>
        </row>
        <row r="140">
          <cell r="A140" t="str">
            <v>08212209761021</v>
          </cell>
          <cell r="B140" t="str">
            <v>OSCAR MAURICIO MENJIVAR</v>
          </cell>
          <cell r="C140" t="str">
            <v>ACTUALICE</v>
          </cell>
        </row>
        <row r="141">
          <cell r="A141" t="str">
            <v>09030806550024</v>
          </cell>
          <cell r="B141" t="str">
            <v>EFRAIN MEDARDO PEÑA</v>
          </cell>
          <cell r="C141" t="str">
            <v>ACTUALICE</v>
          </cell>
        </row>
        <row r="142">
          <cell r="A142" t="str">
            <v>09042007670016</v>
          </cell>
          <cell r="B142" t="str">
            <v>JOSE ELIAS CASTELLANOS ARTIGA</v>
          </cell>
          <cell r="C142" t="str">
            <v>ACTUALICE</v>
          </cell>
        </row>
        <row r="143">
          <cell r="A143" t="str">
            <v>10100911580029</v>
          </cell>
          <cell r="B143" t="str">
            <v xml:space="preserve">HUGO OSSIRIS AYALA </v>
          </cell>
          <cell r="C143" t="str">
            <v>ACTUALICE</v>
          </cell>
        </row>
        <row r="144">
          <cell r="A144" t="str">
            <v>12171609921018</v>
          </cell>
          <cell r="B144" t="str">
            <v>DISTRIBUIDORA PAREDES VELA S.A DE C.V.</v>
          </cell>
          <cell r="C144" t="str">
            <v>ACTUALICE</v>
          </cell>
        </row>
        <row r="145">
          <cell r="A145" t="str">
            <v>12172509901024</v>
          </cell>
          <cell r="B145" t="str">
            <v>REPUESTOS Y SERVICIOS AUTOMOTRICES, S.A DE C.V.</v>
          </cell>
          <cell r="C145" t="str">
            <v>ACTUALICE</v>
          </cell>
        </row>
        <row r="146">
          <cell r="A146" t="str">
            <v>13153101741036</v>
          </cell>
          <cell r="B146" t="str">
            <v>WILFREDO ANTONIO ARGUETA RAMOS</v>
          </cell>
          <cell r="C146" t="str">
            <v>ACTUALICE</v>
          </cell>
        </row>
        <row r="147">
          <cell r="A147" t="str">
            <v>14052604531015</v>
          </cell>
          <cell r="B147" t="str">
            <v>MARCOS REYES PALACIOS</v>
          </cell>
          <cell r="C147" t="str">
            <v>ACTUALICE</v>
          </cell>
        </row>
        <row r="148">
          <cell r="A148" t="str">
            <v>14152702711018</v>
          </cell>
          <cell r="B148" t="str">
            <v>OSMAR ANTONIO PORTILLO</v>
          </cell>
          <cell r="C148" t="str">
            <v>ACTUALICE</v>
          </cell>
        </row>
        <row r="149">
          <cell r="A149" t="str">
            <v>14182903801011</v>
          </cell>
          <cell r="B149" t="str">
            <v>CARLOS ERNESTO GUTIERREZ BENITEZ</v>
          </cell>
          <cell r="C149" t="str">
            <v>ACTUALICE</v>
          </cell>
        </row>
        <row r="150">
          <cell r="A150" t="str">
            <v>14082309500010</v>
          </cell>
          <cell r="B150" t="str">
            <v>LUIS ANTONIO BENITEZ HIDALGO</v>
          </cell>
          <cell r="C150" t="str">
            <v>ACTUALICE</v>
          </cell>
        </row>
        <row r="151">
          <cell r="A151" t="str">
            <v>06122308121011</v>
          </cell>
          <cell r="B151" t="str">
            <v>AUTOCONTROL S.A DE C.V.</v>
          </cell>
          <cell r="C151" t="str">
            <v>ACTUALICE</v>
          </cell>
        </row>
        <row r="152">
          <cell r="A152" t="str">
            <v>06140611870024</v>
          </cell>
          <cell r="B152" t="str">
            <v>MONOLIT DE EL SALVADOR S.A DE C.V.</v>
          </cell>
          <cell r="C152" t="str">
            <v>ACTUALICE</v>
          </cell>
        </row>
        <row r="153">
          <cell r="A153" t="str">
            <v>06142809931049</v>
          </cell>
          <cell r="B153" t="str">
            <v>GENERAL DE VEHICULOS S.A DE C.V.</v>
          </cell>
          <cell r="C153" t="str">
            <v>ACTUALICE</v>
          </cell>
        </row>
        <row r="154">
          <cell r="A154" t="str">
            <v>06141612021044</v>
          </cell>
          <cell r="B154" t="str">
            <v>LUIGEMI S.A DE C.V.</v>
          </cell>
          <cell r="C154" t="str">
            <v>ACTUALICE</v>
          </cell>
        </row>
        <row r="155">
          <cell r="A155" t="str">
            <v>02101809761019</v>
          </cell>
          <cell r="B155" t="str">
            <v>ALEJANDRO FRANCISCO MONTOYA GIRON</v>
          </cell>
          <cell r="C155" t="str">
            <v>ACTUALICE</v>
          </cell>
        </row>
        <row r="156">
          <cell r="A156" t="str">
            <v>06140207670045</v>
          </cell>
          <cell r="B156" t="str">
            <v>MARIO ALBERTO MIRANDA FONSECA</v>
          </cell>
          <cell r="C156" t="str">
            <v>ACTUALICE</v>
          </cell>
        </row>
        <row r="157">
          <cell r="A157" t="str">
            <v>06142904630160</v>
          </cell>
          <cell r="B157" t="str">
            <v>ASETCA</v>
          </cell>
          <cell r="C157" t="str">
            <v>ACTUALICE</v>
          </cell>
        </row>
        <row r="158">
          <cell r="A158" t="str">
            <v>06141511720027</v>
          </cell>
          <cell r="B158" t="str">
            <v xml:space="preserve">SUPER REPUESTOS EL SALVADOR </v>
          </cell>
          <cell r="C158" t="str">
            <v>ACTUALICE</v>
          </cell>
        </row>
        <row r="159">
          <cell r="A159" t="str">
            <v>06141708001052</v>
          </cell>
          <cell r="B159" t="str">
            <v>SERTRACEN S.A DE C.V.</v>
          </cell>
          <cell r="C159" t="str">
            <v>ACTUALICE</v>
          </cell>
        </row>
        <row r="160">
          <cell r="A160" t="str">
            <v>06141205111012</v>
          </cell>
          <cell r="B160" t="str">
            <v>CORPORACION LEMUS S.A DE C.V.</v>
          </cell>
          <cell r="C160" t="str">
            <v>ACTUALICE</v>
          </cell>
        </row>
        <row r="161">
          <cell r="A161" t="str">
            <v>06140204810014</v>
          </cell>
          <cell r="B161" t="str">
            <v>MUNFRE S.A DE C.V.</v>
          </cell>
          <cell r="C161" t="str">
            <v>ACTUALICE</v>
          </cell>
        </row>
        <row r="162">
          <cell r="A162" t="str">
            <v>02102203191019</v>
          </cell>
          <cell r="B162" t="str">
            <v>REPUESTOS ALSAN S.A DE C.V.</v>
          </cell>
          <cell r="C162" t="str">
            <v>ACTUALICE</v>
          </cell>
        </row>
        <row r="163">
          <cell r="A163" t="str">
            <v>06140202111023</v>
          </cell>
          <cell r="B163" t="str">
            <v>REPUESTOS E IMPORTACIONES ACEITUNO</v>
          </cell>
          <cell r="C163" t="str">
            <v>ACTUALICE</v>
          </cell>
        </row>
        <row r="164">
          <cell r="A164" t="str">
            <v>06141502131049</v>
          </cell>
          <cell r="B164" t="str">
            <v>LLANTAS Y ACCESORIOS S.A DE C.V.</v>
          </cell>
          <cell r="C164" t="str">
            <v>ACTUALICE</v>
          </cell>
        </row>
        <row r="165">
          <cell r="A165" t="str">
            <v>06141707870010</v>
          </cell>
          <cell r="B165" t="str">
            <v>MYERS DE EL SALVADOR S.A DE C.V.</v>
          </cell>
          <cell r="C165" t="str">
            <v>ACTUALICE</v>
          </cell>
        </row>
        <row r="166">
          <cell r="A166" t="str">
            <v>06010811680011</v>
          </cell>
          <cell r="B166" t="str">
            <v>JOSE MARIA SALINAS DERAS</v>
          </cell>
          <cell r="C166" t="str">
            <v>ACTUALICE</v>
          </cell>
        </row>
        <row r="167">
          <cell r="A167" t="str">
            <v>06140103031026</v>
          </cell>
          <cell r="B167" t="str">
            <v>CLUTCH EXPRESS S.A DE C.V.</v>
          </cell>
          <cell r="C167" t="str">
            <v>ACTUALICE</v>
          </cell>
        </row>
        <row r="168">
          <cell r="A168" t="str">
            <v>06142204860027</v>
          </cell>
          <cell r="B168" t="str">
            <v>MAURICIO NAPOLEON S.A DE C.V.</v>
          </cell>
          <cell r="C168" t="str">
            <v>ACTUALICE</v>
          </cell>
        </row>
        <row r="169">
          <cell r="A169" t="str">
            <v>06141702660013</v>
          </cell>
          <cell r="B169" t="str">
            <v>ALSI S.A DE C.V.</v>
          </cell>
          <cell r="C169" t="str">
            <v>ACTUALICE</v>
          </cell>
        </row>
        <row r="170">
          <cell r="A170" t="str">
            <v>06141202620014</v>
          </cell>
          <cell r="B170" t="str">
            <v>SEGUROS E INVERSIONES S.A</v>
          </cell>
          <cell r="C170" t="str">
            <v>ACTUALICE</v>
          </cell>
        </row>
        <row r="171">
          <cell r="A171" t="str">
            <v>06142307091063</v>
          </cell>
          <cell r="B171" t="str">
            <v>CENTROAMERICA COMERCIAL S.A DE C.V.</v>
          </cell>
          <cell r="C171" t="str">
            <v>ACTUALICE</v>
          </cell>
        </row>
        <row r="172">
          <cell r="A172" t="str">
            <v>06142209111080</v>
          </cell>
          <cell r="B172" t="str">
            <v>REFILL S.A DE C.V.</v>
          </cell>
          <cell r="C172" t="str">
            <v>ACTUALICE</v>
          </cell>
        </row>
        <row r="173">
          <cell r="A173" t="str">
            <v>11220301630016</v>
          </cell>
          <cell r="B173" t="str">
            <v>DINA DEL CARMEN SARAVIA DE ARGUETA</v>
          </cell>
          <cell r="C173" t="str">
            <v>ACTUALICE</v>
          </cell>
        </row>
        <row r="174">
          <cell r="A174" t="str">
            <v>06140304941160</v>
          </cell>
          <cell r="B174" t="str">
            <v>DANIEL ALBETO RUBIO CARCAMO</v>
          </cell>
          <cell r="C174" t="str">
            <v>ACTUALICE</v>
          </cell>
        </row>
        <row r="175">
          <cell r="A175" t="str">
            <v>06141901191039</v>
          </cell>
          <cell r="B175" t="str">
            <v>BODEGA DE COLORES SANTO S.A DE C.V.</v>
          </cell>
          <cell r="C175" t="str">
            <v>ACTUALICE</v>
          </cell>
        </row>
        <row r="176">
          <cell r="A176" t="str">
            <v>06141909001034</v>
          </cell>
          <cell r="B176" t="str">
            <v>RAMIREZ VENTURA S.A DE C.V.</v>
          </cell>
          <cell r="C176" t="str">
            <v>ACTUALICE</v>
          </cell>
        </row>
        <row r="177">
          <cell r="A177" t="str">
            <v>05110205951057</v>
          </cell>
          <cell r="B177" t="str">
            <v>MELIZA ORTIZ PEDROZA</v>
          </cell>
          <cell r="C177" t="str">
            <v>ACTUALICE</v>
          </cell>
        </row>
        <row r="178">
          <cell r="A178" t="str">
            <v>10091907771010</v>
          </cell>
          <cell r="B178" t="str">
            <v>MIRIAN GAMEZ DE MENJIVAR</v>
          </cell>
          <cell r="C178" t="str">
            <v>ACTUALICE</v>
          </cell>
        </row>
        <row r="179">
          <cell r="A179" t="str">
            <v>05032807091015</v>
          </cell>
          <cell r="B179" t="str">
            <v>VARRELL S.A DE C.V.</v>
          </cell>
          <cell r="C179" t="str">
            <v>ACTUALICE</v>
          </cell>
        </row>
        <row r="180">
          <cell r="A180" t="str">
            <v>05021701781010</v>
          </cell>
          <cell r="B180" t="str">
            <v>RENE IVAN LOPEZ ALAS</v>
          </cell>
          <cell r="C180" t="str">
            <v>ACTUALICE</v>
          </cell>
        </row>
        <row r="181">
          <cell r="A181" t="str">
            <v>02102506011013</v>
          </cell>
          <cell r="B181" t="str">
            <v>SERVI REPUESTOS S.A DE C.V.</v>
          </cell>
          <cell r="C181" t="str">
            <v>ACTUALICE</v>
          </cell>
        </row>
        <row r="182">
          <cell r="A182" t="str">
            <v>06141709881013</v>
          </cell>
          <cell r="B182" t="str">
            <v>ABASTECEDORA INDUSTRIAL S.A DE C.V.</v>
          </cell>
          <cell r="C182" t="str">
            <v>ACTUALICE</v>
          </cell>
        </row>
        <row r="183">
          <cell r="A183" t="str">
            <v>96150710591021</v>
          </cell>
          <cell r="B183" t="str">
            <v>IVAN ANTONIO EUGARRIOS PEREZ</v>
          </cell>
          <cell r="C183" t="str">
            <v>ACTUALICE</v>
          </cell>
        </row>
        <row r="184">
          <cell r="A184" t="str">
            <v>06142212650014</v>
          </cell>
          <cell r="B184" t="str">
            <v>FASANI S.A DE C.V</v>
          </cell>
          <cell r="C184" t="str">
            <v>ACTUALICE</v>
          </cell>
        </row>
        <row r="185">
          <cell r="A185" t="str">
            <v>06143005051069</v>
          </cell>
          <cell r="B185" t="str">
            <v>PROAGROFE S.A DE C.V.</v>
          </cell>
          <cell r="C185" t="str">
            <v>ACTUALICE</v>
          </cell>
        </row>
        <row r="186">
          <cell r="A186" t="str">
            <v>06140101670050</v>
          </cell>
          <cell r="B186" t="str">
            <v>NELSON ANTONIO DOÑAN</v>
          </cell>
          <cell r="C186" t="str">
            <v>ACTUALICE</v>
          </cell>
        </row>
        <row r="187">
          <cell r="A187" t="str">
            <v>06142708101053</v>
          </cell>
          <cell r="B187" t="str">
            <v>GRUPO NSV S.A DE C.V.</v>
          </cell>
          <cell r="C187" t="str">
            <v>ACTUALICE</v>
          </cell>
        </row>
        <row r="188">
          <cell r="A188" t="str">
            <v>06142909951047</v>
          </cell>
          <cell r="B188" t="str">
            <v>FARLAB S.A DE C.V.</v>
          </cell>
          <cell r="C188" t="str">
            <v>ACTUALICE</v>
          </cell>
        </row>
        <row r="189">
          <cell r="A189" t="str">
            <v>10092504680019</v>
          </cell>
          <cell r="B189" t="str">
            <v>ALFREDO ANTONIO RODRIGUEZ DURAN</v>
          </cell>
          <cell r="C189" t="str">
            <v>ACTUALICE</v>
          </cell>
        </row>
        <row r="190">
          <cell r="A190" t="str">
            <v>06140510091041</v>
          </cell>
          <cell r="B190" t="str">
            <v>DISTRIBUIDORA MARANATHA S.A DE C.V.</v>
          </cell>
          <cell r="C190" t="str">
            <v>ACTUALICE</v>
          </cell>
        </row>
        <row r="191">
          <cell r="A191" t="str">
            <v>06142403071030</v>
          </cell>
          <cell r="B191" t="str">
            <v>VISOR S.A DE C.V.</v>
          </cell>
          <cell r="C191" t="str">
            <v>ACTUALICE</v>
          </cell>
        </row>
        <row r="192">
          <cell r="A192" t="str">
            <v>06140210081052</v>
          </cell>
          <cell r="B192" t="str">
            <v>FERRETERIA EPA S.A DE C.V.</v>
          </cell>
          <cell r="C192" t="str">
            <v>ACTUALICE</v>
          </cell>
        </row>
        <row r="193">
          <cell r="A193" t="str">
            <v>06142710761257</v>
          </cell>
          <cell r="B193" t="str">
            <v>SANDRA YANETH PEÑATE DE GUZMAN</v>
          </cell>
          <cell r="C193" t="str">
            <v>ACTUALICE</v>
          </cell>
        </row>
        <row r="194">
          <cell r="A194" t="str">
            <v>06141902091038</v>
          </cell>
          <cell r="B194" t="str">
            <v>PRODYLAB S.A DE C.V.</v>
          </cell>
          <cell r="C194" t="str">
            <v>ACTUALICE</v>
          </cell>
        </row>
        <row r="195">
          <cell r="A195" t="str">
            <v>14080506360015</v>
          </cell>
          <cell r="B195" t="str">
            <v>LUIS ALFREDO VENTURA ELVIR</v>
          </cell>
          <cell r="C195" t="str">
            <v>ACTUALICE</v>
          </cell>
        </row>
        <row r="196">
          <cell r="A196" t="str">
            <v>06143110181121</v>
          </cell>
          <cell r="B196" t="str">
            <v>COMPETROL S.A DE C.V.</v>
          </cell>
          <cell r="C196" t="str">
            <v>ACTUALICE</v>
          </cell>
        </row>
        <row r="197">
          <cell r="A197" t="str">
            <v>06143107620016</v>
          </cell>
          <cell r="B197" t="str">
            <v>REPUESTOS DIDEA S.A DE C.V.</v>
          </cell>
          <cell r="C197" t="str">
            <v>ACTUALICE</v>
          </cell>
        </row>
        <row r="198">
          <cell r="A198" t="str">
            <v>06191411771018</v>
          </cell>
          <cell r="B198" t="str">
            <v>WILLIAN ERNESTO BARRIENTOS</v>
          </cell>
          <cell r="C198" t="str">
            <v>ACTUALICE</v>
          </cell>
        </row>
        <row r="199">
          <cell r="A199" t="str">
            <v>06143008061057</v>
          </cell>
          <cell r="B199" t="str">
            <v>OCON S.A DE C.V.</v>
          </cell>
          <cell r="C199" t="str">
            <v>ACTUALICE</v>
          </cell>
        </row>
        <row r="200">
          <cell r="A200" t="str">
            <v>06141901001027</v>
          </cell>
          <cell r="B200" t="str">
            <v>SERVICIOS ESPECIALIZADOS S.A DE C.V.</v>
          </cell>
          <cell r="C200" t="str">
            <v>ACTUALICE</v>
          </cell>
        </row>
        <row r="201">
          <cell r="A201" t="str">
            <v>06142911101042</v>
          </cell>
          <cell r="B201" t="str">
            <v>INVERSIONES CAPITOL S.A DE C.V.</v>
          </cell>
          <cell r="C201" t="str">
            <v>ACTUALICE</v>
          </cell>
        </row>
        <row r="202">
          <cell r="A202" t="str">
            <v>06141709011035</v>
          </cell>
          <cell r="B202" t="str">
            <v>IMPORTADORA MANHATTAN S.A DE C.V.</v>
          </cell>
          <cell r="C202" t="str">
            <v>ACTUALICE</v>
          </cell>
        </row>
        <row r="203">
          <cell r="A203" t="str">
            <v>06142501101070</v>
          </cell>
          <cell r="B203" t="str">
            <v>SERVICIOS Y LOGISTICA DE CARGA WALNYS</v>
          </cell>
          <cell r="C203" t="str">
            <v>ACTUALICE</v>
          </cell>
        </row>
        <row r="204">
          <cell r="A204" t="str">
            <v>06141410901506</v>
          </cell>
          <cell r="B204" t="str">
            <v>ARTERIA ESTUDIO</v>
          </cell>
          <cell r="C204" t="str">
            <v>ACTUALICE</v>
          </cell>
        </row>
        <row r="205">
          <cell r="A205" t="str">
            <v>06141808941052</v>
          </cell>
          <cell r="B205" t="str">
            <v>CASA MUÑOZ S.A DE C.V.</v>
          </cell>
          <cell r="C205" t="str">
            <v>ACTUALICE</v>
          </cell>
        </row>
        <row r="206">
          <cell r="A206" t="str">
            <v>06140611800022</v>
          </cell>
          <cell r="B206" t="str">
            <v>LABORATORIOS SUIZOS S.A DE C.V.</v>
          </cell>
          <cell r="C206" t="str">
            <v>ACTUALICE</v>
          </cell>
        </row>
        <row r="207">
          <cell r="A207" t="str">
            <v>05112311161017</v>
          </cell>
          <cell r="B207" t="str">
            <v>PAMELA BEAUTY SUPPLY S.A DE C.V.</v>
          </cell>
          <cell r="C207" t="str">
            <v>ACTUALICE</v>
          </cell>
        </row>
        <row r="208">
          <cell r="A208" t="str">
            <v>06141603991030</v>
          </cell>
          <cell r="B208" t="str">
            <v>PRICEMART EL SALVADOR S.A DE C.V.</v>
          </cell>
          <cell r="C208" t="str">
            <v>ACTUALICE</v>
          </cell>
        </row>
        <row r="209">
          <cell r="A209" t="str">
            <v>06143107670019</v>
          </cell>
          <cell r="B209" t="str">
            <v>CASA AMA S.A DE C.V.</v>
          </cell>
          <cell r="C209" t="str">
            <v>ACTUALICE</v>
          </cell>
        </row>
        <row r="210">
          <cell r="A210" t="str">
            <v>06141408850049</v>
          </cell>
          <cell r="B210" t="str">
            <v>CORPORACION DE METALES S.A DE C.V.</v>
          </cell>
          <cell r="C210" t="str">
            <v>ACTUALICE</v>
          </cell>
        </row>
        <row r="211">
          <cell r="A211" t="str">
            <v>06140404001025</v>
          </cell>
          <cell r="B211" t="str">
            <v>SERVITEK S.A DE C.V.</v>
          </cell>
          <cell r="C211" t="str">
            <v>ACTUALICE</v>
          </cell>
        </row>
        <row r="212">
          <cell r="A212" t="str">
            <v>12171306680010</v>
          </cell>
          <cell r="B212" t="str">
            <v>GRUPO Q EL SALVADOR S.A DE C.V.</v>
          </cell>
          <cell r="C212" t="str">
            <v>ACTUALICE</v>
          </cell>
        </row>
        <row r="213">
          <cell r="A213" t="str">
            <v>05102905901015</v>
          </cell>
          <cell r="B213" t="str">
            <v>CRISTIAN ERICSON MONTERROSA GOMEZ</v>
          </cell>
          <cell r="C213" t="str">
            <v>ACTUALICE</v>
          </cell>
        </row>
        <row r="214">
          <cell r="A214" t="str">
            <v>06141104780023</v>
          </cell>
          <cell r="B214" t="str">
            <v>COPLASA S.A DE C.V.</v>
          </cell>
          <cell r="C214" t="str">
            <v>ACTUALICE</v>
          </cell>
        </row>
        <row r="215">
          <cell r="A215" t="str">
            <v>14070503650018</v>
          </cell>
          <cell r="B215" t="str">
            <v>CARLOS DANIS RAMIREZ VENTURA</v>
          </cell>
          <cell r="C215" t="str">
            <v>ACTUALICE</v>
          </cell>
        </row>
        <row r="216">
          <cell r="A216" t="str">
            <v>06141105951030</v>
          </cell>
          <cell r="B216" t="str">
            <v>SOLUCIONES S.A DE C.V.</v>
          </cell>
          <cell r="C216" t="str">
            <v>ACTUALICE</v>
          </cell>
        </row>
        <row r="217">
          <cell r="A217" t="str">
            <v>11180112320023</v>
          </cell>
          <cell r="B217" t="str">
            <v xml:space="preserve">MARTA HERMINIA MARTINEZ </v>
          </cell>
          <cell r="C217" t="str">
            <v>ACTUALICE</v>
          </cell>
        </row>
        <row r="218">
          <cell r="A218" t="str">
            <v>06142208921011</v>
          </cell>
          <cell r="B218" t="str">
            <v>IMPORT CARS S.A DE C.V.</v>
          </cell>
          <cell r="C218" t="str">
            <v>ACTUALICE</v>
          </cell>
        </row>
        <row r="219">
          <cell r="A219" t="str">
            <v>06141501590019</v>
          </cell>
          <cell r="B219" t="str">
            <v>LA IBERICA S.A DE C.V.</v>
          </cell>
          <cell r="C219" t="str">
            <v>ACTUALICE</v>
          </cell>
        </row>
        <row r="220">
          <cell r="A220" t="str">
            <v>06142603721196</v>
          </cell>
          <cell r="B220" t="str">
            <v>JOSE NEFTALI HERNANDEZ SANCHEZ</v>
          </cell>
          <cell r="C220" t="str">
            <v>ACTUALICE</v>
          </cell>
        </row>
        <row r="221">
          <cell r="A221" t="str">
            <v>06142407500017</v>
          </cell>
          <cell r="B221" t="str">
            <v>GUILLERMO E. MIGUEL B.</v>
          </cell>
          <cell r="C221" t="str">
            <v>ACTUALICE</v>
          </cell>
        </row>
        <row r="222">
          <cell r="A222" t="str">
            <v>06142312610117</v>
          </cell>
          <cell r="B222" t="str">
            <v>RODRIGO ANTONIO ARGUETA ECHEGOYEN</v>
          </cell>
          <cell r="C222" t="str">
            <v>ACTUALICE</v>
          </cell>
        </row>
        <row r="223">
          <cell r="A223" t="str">
            <v>06143108911074</v>
          </cell>
          <cell r="B223" t="str">
            <v>EDUARDO JAVIER ROCHAC FERRUFINO</v>
          </cell>
          <cell r="C223" t="str">
            <v>ACTUALICE</v>
          </cell>
        </row>
        <row r="224">
          <cell r="A224" t="str">
            <v>02102311620052</v>
          </cell>
          <cell r="B224" t="str">
            <v xml:space="preserve">ANGEL MAURICIO TRUJILLO </v>
          </cell>
          <cell r="C224" t="str">
            <v>ACTUALICE</v>
          </cell>
        </row>
        <row r="225">
          <cell r="A225" t="str">
            <v>06142803931012</v>
          </cell>
          <cell r="B225" t="str">
            <v>AUTOMATIZACION Y CONTROL INDUSTRIAL</v>
          </cell>
          <cell r="C225" t="str">
            <v>ACTUALICE</v>
          </cell>
        </row>
        <row r="226">
          <cell r="A226" t="str">
            <v>06082511590014</v>
          </cell>
          <cell r="B226" t="str">
            <v>CARLOS ERNESTO MEJIA RIVAS</v>
          </cell>
          <cell r="C226" t="str">
            <v>ACTUALICE</v>
          </cell>
        </row>
        <row r="227">
          <cell r="A227" t="str">
            <v>06141101690011</v>
          </cell>
          <cell r="B227" t="str">
            <v>CALLEJA S.A DE C.V.</v>
          </cell>
          <cell r="C227" t="str">
            <v>ACTUALICE</v>
          </cell>
        </row>
        <row r="228">
          <cell r="A228" t="str">
            <v>04330307590010</v>
          </cell>
          <cell r="B228" t="str">
            <v>MARIA ISABEL AVELAR</v>
          </cell>
          <cell r="C228" t="str">
            <v>ACTUALICE</v>
          </cell>
        </row>
        <row r="229">
          <cell r="A229" t="str">
            <v>06140701091041</v>
          </cell>
          <cell r="B229" t="str">
            <v>INVERSIONES ACEITUNO S.A DE C.V.</v>
          </cell>
          <cell r="C229" t="str">
            <v>ACTUALICE</v>
          </cell>
        </row>
        <row r="230">
          <cell r="A230" t="str">
            <v>06141106071025</v>
          </cell>
          <cell r="B230" t="str">
            <v>FARMACIAS EUROPEAS</v>
          </cell>
          <cell r="C230" t="str">
            <v>ACTUALICE</v>
          </cell>
        </row>
        <row r="231">
          <cell r="A231" t="str">
            <v>06143101550016</v>
          </cell>
          <cell r="B231" t="str">
            <v xml:space="preserve">BANCO AGRICOLA, S.A </v>
          </cell>
          <cell r="C231" t="str">
            <v>ACTUALICE</v>
          </cell>
        </row>
        <row r="232">
          <cell r="A232" t="str">
            <v>12171906520017</v>
          </cell>
          <cell r="B232" t="str">
            <v>RAFAEL RENE CANALES PINAUD</v>
          </cell>
          <cell r="C232" t="str">
            <v>ACTUALICE</v>
          </cell>
        </row>
        <row r="233">
          <cell r="A233" t="str">
            <v>06140910131034</v>
          </cell>
          <cell r="B233" t="str">
            <v>PRONEGOCIOS S.A DE C.V.</v>
          </cell>
          <cell r="C233" t="str">
            <v>ACTUALICE</v>
          </cell>
        </row>
        <row r="234">
          <cell r="A234" t="str">
            <v>06140607921022</v>
          </cell>
          <cell r="B234" t="str">
            <v>DISTRIBUIDORA JAR S.A DE C.V.</v>
          </cell>
          <cell r="C234" t="str">
            <v>ACTUALICE</v>
          </cell>
        </row>
        <row r="235">
          <cell r="A235" t="str">
            <v>06040302650016</v>
          </cell>
          <cell r="B235" t="str">
            <v>ULISES OLMEDO SANCHEZ</v>
          </cell>
          <cell r="C235" t="str">
            <v>ACTUALICE</v>
          </cell>
        </row>
        <row r="236">
          <cell r="A236" t="str">
            <v>06142904720020</v>
          </cell>
          <cell r="B236" t="str">
            <v>TIENDA MORENA S.A DE C.V.</v>
          </cell>
          <cell r="C236" t="str">
            <v>ACTUALICE</v>
          </cell>
        </row>
        <row r="237">
          <cell r="A237" t="str">
            <v>06142908171021</v>
          </cell>
          <cell r="B237" t="str">
            <v>JOPEGALAMB. S.A DE C.V.</v>
          </cell>
          <cell r="C237" t="str">
            <v>ACTUALICE</v>
          </cell>
        </row>
        <row r="238">
          <cell r="A238" t="str">
            <v>06141706141027</v>
          </cell>
          <cell r="B238" t="str">
            <v>GRUPO ENDO S.A DE C.V.</v>
          </cell>
          <cell r="C238" t="str">
            <v>ACTUALICE</v>
          </cell>
        </row>
        <row r="239">
          <cell r="A239" t="str">
            <v>06142011151036</v>
          </cell>
          <cell r="B239" t="str">
            <v>IMPORTACIONES LEON S.A DE C.V.</v>
          </cell>
          <cell r="C239" t="str">
            <v>ACTUALICE</v>
          </cell>
        </row>
        <row r="240">
          <cell r="A240" t="str">
            <v>06143005151012</v>
          </cell>
          <cell r="B240" t="str">
            <v>CONEXIONES DEL PACIFICO S.A DE C.V.</v>
          </cell>
          <cell r="C240" t="str">
            <v>ACTUALICE</v>
          </cell>
        </row>
        <row r="241">
          <cell r="A241" t="str">
            <v>06142908131038</v>
          </cell>
          <cell r="B241" t="str">
            <v>MEILUO TRADING S.A DE C.V.</v>
          </cell>
          <cell r="C241" t="str">
            <v>ACTUALICE</v>
          </cell>
        </row>
        <row r="242">
          <cell r="A242" t="str">
            <v>09061901771024</v>
          </cell>
          <cell r="B242" t="str">
            <v>MARTHA TORRES LOPEZ</v>
          </cell>
          <cell r="C242" t="str">
            <v>ACTUALICE</v>
          </cell>
        </row>
        <row r="243">
          <cell r="A243" t="str">
            <v>14152005551010</v>
          </cell>
          <cell r="B243" t="str">
            <v>FRANCISCO ANTONIO FLORES</v>
          </cell>
          <cell r="C243" t="str">
            <v>ACTUALICE</v>
          </cell>
        </row>
        <row r="244">
          <cell r="A244" t="str">
            <v>06140102021043</v>
          </cell>
          <cell r="B244" t="str">
            <v>INVERSIONES GIBRALTAR S.A DE C.V.</v>
          </cell>
          <cell r="C244" t="str">
            <v>ACTUALICE</v>
          </cell>
        </row>
        <row r="245">
          <cell r="A245" t="str">
            <v>06141310881010</v>
          </cell>
          <cell r="B245" t="str">
            <v>TRANSPORT S.A DE C.V.</v>
          </cell>
          <cell r="C245" t="str">
            <v>ACTUALICE</v>
          </cell>
        </row>
        <row r="246">
          <cell r="A246" t="str">
            <v>06140302981017</v>
          </cell>
          <cell r="B246" t="str">
            <v>SERVICIOS PROFESIONALES DE MAQUINARIA</v>
          </cell>
          <cell r="C246" t="str">
            <v>ACTUALICE</v>
          </cell>
        </row>
        <row r="247">
          <cell r="A247" t="str">
            <v>06141604071016</v>
          </cell>
          <cell r="B247" t="str">
            <v>CARS LAND S.A DE C.V.</v>
          </cell>
          <cell r="C247" t="str">
            <v>ACTUALICE</v>
          </cell>
        </row>
        <row r="248">
          <cell r="A248" t="str">
            <v>06140103750012</v>
          </cell>
          <cell r="B248" t="str">
            <v>ALMACENES DE REPUESTOS MONTERREY</v>
          </cell>
          <cell r="C248" t="str">
            <v>ACTUALICE</v>
          </cell>
        </row>
        <row r="249">
          <cell r="A249" t="str">
            <v>06141507131039</v>
          </cell>
          <cell r="B249" t="str">
            <v>AUTOZAMA S.A DE C.V.</v>
          </cell>
          <cell r="C249" t="str">
            <v>ACTUALICE</v>
          </cell>
        </row>
        <row r="250">
          <cell r="A250" t="str">
            <v>06140703530140</v>
          </cell>
          <cell r="B250" t="str">
            <v>H. BARON S.A DE C.V.</v>
          </cell>
          <cell r="C250" t="str">
            <v>ACTUALICE</v>
          </cell>
        </row>
        <row r="251">
          <cell r="A251" t="str">
            <v>06140106710037</v>
          </cell>
          <cell r="B251" t="str">
            <v>CENTRO DE RESORTES S.A DE C.V.</v>
          </cell>
          <cell r="C251" t="str">
            <v>ACTUALICE</v>
          </cell>
        </row>
        <row r="252">
          <cell r="A252" t="str">
            <v>14041507881018</v>
          </cell>
          <cell r="B252" t="str">
            <v>OSCAR ALEJANDRO ALVARENGA BONILLA</v>
          </cell>
          <cell r="C252" t="str">
            <v>ACTUALICE</v>
          </cell>
        </row>
        <row r="253">
          <cell r="A253" t="str">
            <v>06141501101073</v>
          </cell>
          <cell r="B253" t="str">
            <v>ROSA AUTOPARTS S.A DE C.V.</v>
          </cell>
          <cell r="C253" t="str">
            <v>ACTUALICE</v>
          </cell>
        </row>
        <row r="254">
          <cell r="A254" t="str">
            <v>06142101860018</v>
          </cell>
          <cell r="B254" t="str">
            <v>VILLAVAR S.A DE C.V.</v>
          </cell>
          <cell r="C254" t="str">
            <v>ACTUALICE</v>
          </cell>
        </row>
        <row r="255">
          <cell r="A255" t="str">
            <v>06140302851016</v>
          </cell>
          <cell r="B255" t="str">
            <v xml:space="preserve">ABREGO MULTISERVICIOS </v>
          </cell>
          <cell r="C255" t="str">
            <v>ACTUALICE</v>
          </cell>
        </row>
        <row r="256">
          <cell r="A256" t="str">
            <v>06141105101010</v>
          </cell>
          <cell r="B256" t="str">
            <v>CARGOMANIA S.A DE C.V.</v>
          </cell>
          <cell r="C256" t="str">
            <v>ACTUALICE</v>
          </cell>
        </row>
        <row r="257">
          <cell r="A257" t="str">
            <v>20217243259</v>
          </cell>
          <cell r="B257" t="str">
            <v>LATCO INTERNACIONAL INC</v>
          </cell>
          <cell r="C257" t="str">
            <v>ACTUALICE</v>
          </cell>
        </row>
        <row r="258">
          <cell r="A258" t="str">
            <v>06143107971090</v>
          </cell>
          <cell r="B258" t="str">
            <v>OPERADORA DEL SUR S.A DE C.V.</v>
          </cell>
          <cell r="C258" t="str">
            <v>ACTUALICE</v>
          </cell>
        </row>
        <row r="259">
          <cell r="A259" t="str">
            <v>04310608891017</v>
          </cell>
          <cell r="B259" t="str">
            <v>SALVADOR ERNESTO GALAN</v>
          </cell>
          <cell r="C259" t="str">
            <v>ACTUALICE</v>
          </cell>
        </row>
        <row r="260">
          <cell r="A260" t="str">
            <v>05110606161016</v>
          </cell>
          <cell r="B260" t="str">
            <v>ZONA DIGITAL, S.A. DE C.V.</v>
          </cell>
          <cell r="C260" t="str">
            <v>ACTUALICE</v>
          </cell>
        </row>
        <row r="261">
          <cell r="A261" t="str">
            <v>05172512691017</v>
          </cell>
          <cell r="B261" t="str">
            <v>SUSY DEL CARMEN SOLORZANO DE FIGUERO</v>
          </cell>
          <cell r="C261" t="str">
            <v>ACTUALICE</v>
          </cell>
        </row>
        <row r="262">
          <cell r="A262" t="str">
            <v>06140307951051</v>
          </cell>
          <cell r="B262" t="str">
            <v>ROCELI CONSULTORES, S.A DE C.V.</v>
          </cell>
          <cell r="C262" t="str">
            <v>ACTUALICE</v>
          </cell>
        </row>
        <row r="263">
          <cell r="A263" t="str">
            <v>06140703091022</v>
          </cell>
          <cell r="B263" t="str">
            <v>GRUPO L&amp;J, S.A. DE C.V.</v>
          </cell>
          <cell r="C263" t="str">
            <v>ACTUALICE</v>
          </cell>
        </row>
        <row r="264">
          <cell r="A264" t="str">
            <v>06141310941110</v>
          </cell>
          <cell r="B264" t="str">
            <v>PLAZA MERLIOT</v>
          </cell>
          <cell r="C264" t="str">
            <v>ACTUALICE</v>
          </cell>
        </row>
        <row r="265">
          <cell r="A265" t="str">
            <v>06141311741092</v>
          </cell>
          <cell r="B265" t="str">
            <v>ROSA MIRIAM GONZALEZ DE ROMERO</v>
          </cell>
          <cell r="C265" t="str">
            <v>ACTUALICE</v>
          </cell>
        </row>
        <row r="266">
          <cell r="A266" t="str">
            <v>06141911121047</v>
          </cell>
          <cell r="B266" t="str">
            <v>ALFARN, S.A. DE C.V.</v>
          </cell>
          <cell r="C266" t="str">
            <v>ACTUALICE</v>
          </cell>
        </row>
        <row r="267">
          <cell r="A267" t="str">
            <v>06142011101020</v>
          </cell>
          <cell r="B267" t="str">
            <v>TECNOMOVIL</v>
          </cell>
          <cell r="C267" t="str">
            <v>ACTUALICE</v>
          </cell>
        </row>
        <row r="268">
          <cell r="A268" t="str">
            <v>06142012121033</v>
          </cell>
          <cell r="B268" t="str">
            <v>INVERSIONES ULTRAMAR</v>
          </cell>
          <cell r="C268" t="str">
            <v>ACTUALICE</v>
          </cell>
        </row>
        <row r="269">
          <cell r="A269" t="str">
            <v>06140810151020</v>
          </cell>
          <cell r="B269" t="str">
            <v>ISHOP EL SALVADOR S.A DE C.V.</v>
          </cell>
          <cell r="C269" t="str">
            <v>ACTUALICE</v>
          </cell>
        </row>
        <row r="270">
          <cell r="A270" t="str">
            <v>06142812111010</v>
          </cell>
          <cell r="B270" t="str">
            <v>PUBLIMAX PROMOS S.A DE C.V.</v>
          </cell>
          <cell r="C270" t="str">
            <v>ACTUALICE</v>
          </cell>
        </row>
        <row r="271">
          <cell r="A271" t="str">
            <v>06141502201020</v>
          </cell>
          <cell r="B271" t="str">
            <v>J Y A S.A DE C.V.</v>
          </cell>
          <cell r="C271" t="str">
            <v>ACTUALICE</v>
          </cell>
        </row>
        <row r="272">
          <cell r="A272" t="str">
            <v>06142611141050</v>
          </cell>
          <cell r="B272" t="str">
            <v>GRUPO CENTRA S.A DE C.V.</v>
          </cell>
          <cell r="C272" t="str">
            <v>ACTUALICE</v>
          </cell>
        </row>
        <row r="273">
          <cell r="A273" t="str">
            <v>08130203001010</v>
          </cell>
          <cell r="B273" t="str">
            <v>INTCOMEX S.A DE C.V.</v>
          </cell>
          <cell r="C273" t="str">
            <v>ACTUALICE</v>
          </cell>
        </row>
        <row r="274">
          <cell r="A274" t="str">
            <v>05020712861028</v>
          </cell>
          <cell r="B274" t="str">
            <v>GARDENIA FLOR DE MARIA LOPEZ</v>
          </cell>
          <cell r="C274" t="str">
            <v>ACTUALICE</v>
          </cell>
        </row>
        <row r="275">
          <cell r="A275" t="str">
            <v>06141204840017</v>
          </cell>
          <cell r="B275" t="str">
            <v>RECINOS SCHONBORN S.A DE C.V.</v>
          </cell>
          <cell r="C275" t="str">
            <v>ACTUALICE</v>
          </cell>
        </row>
        <row r="276">
          <cell r="A276" t="str">
            <v>06140106700019</v>
          </cell>
          <cell r="B276" t="str">
            <v>F.A. DALTON Y CO</v>
          </cell>
          <cell r="C276" t="str">
            <v>ACTUALICE</v>
          </cell>
        </row>
        <row r="277">
          <cell r="A277" t="str">
            <v>06141208131022</v>
          </cell>
          <cell r="B277" t="str">
            <v>MOTORES Y VEHICULOS S.A DE C.V.</v>
          </cell>
          <cell r="C277" t="str">
            <v>ACTUALICE</v>
          </cell>
        </row>
        <row r="278">
          <cell r="A278" t="str">
            <v>03152712881017</v>
          </cell>
          <cell r="B278" t="str">
            <v>ALSEDI S.A DE C.V.</v>
          </cell>
          <cell r="C278" t="str">
            <v>ACTUALICE</v>
          </cell>
        </row>
        <row r="279">
          <cell r="A279" t="str">
            <v>06142102971044</v>
          </cell>
          <cell r="B279" t="str">
            <v>COMPAÑÍA TELECOMUNICACIONES DE LE SALVADOR</v>
          </cell>
          <cell r="C279" t="str">
            <v>ACTUALICE</v>
          </cell>
        </row>
        <row r="280">
          <cell r="A280" t="str">
            <v>06143010031041</v>
          </cell>
          <cell r="B280" t="str">
            <v>HOSPITAL DE LA PIEL S.A DE C.V.</v>
          </cell>
          <cell r="C280" t="str">
            <v>ACTUALICE</v>
          </cell>
        </row>
        <row r="281">
          <cell r="A281" t="str">
            <v>06140104680029</v>
          </cell>
          <cell r="B281" t="str">
            <v>SERVICIO AGRICOLA SALVADOREÑO S.A DE C.V</v>
          </cell>
          <cell r="C281" t="str">
            <v>ACTUALICE</v>
          </cell>
        </row>
        <row r="282">
          <cell r="A282" t="str">
            <v>03151705191025</v>
          </cell>
          <cell r="B282" t="str">
            <v>SUMINISTROS ELECTRICOS Y TECNOENERGIA S.A DE C.V.</v>
          </cell>
          <cell r="C282" t="str">
            <v>ACTUALICE</v>
          </cell>
        </row>
        <row r="283">
          <cell r="A283" t="str">
            <v>06140301081039</v>
          </cell>
          <cell r="B283" t="str">
            <v>LA CASA DE LAS BATERIAS S.A DE C.V.</v>
          </cell>
          <cell r="C283" t="str">
            <v>ACTUALICE</v>
          </cell>
        </row>
        <row r="284">
          <cell r="A284" t="str">
            <v>06140106131048</v>
          </cell>
          <cell r="B284" t="str">
            <v>ATCASAL DE EL SALVADOR</v>
          </cell>
          <cell r="C284" t="str">
            <v>ACTUALICE</v>
          </cell>
        </row>
        <row r="285">
          <cell r="A285" t="str">
            <v>08191209580014</v>
          </cell>
          <cell r="B285" t="str">
            <v>TRINIDAD HERNANDEZ MOLINA</v>
          </cell>
          <cell r="C285" t="str">
            <v>ACTUALICE</v>
          </cell>
        </row>
        <row r="286">
          <cell r="A286" t="str">
            <v>07021404520020</v>
          </cell>
          <cell r="B286" t="str">
            <v>NELSON EDY MEJIA OSORIO</v>
          </cell>
          <cell r="C286" t="str">
            <v>ACTUALICE</v>
          </cell>
        </row>
        <row r="287">
          <cell r="A287" t="str">
            <v>07162602711019</v>
          </cell>
          <cell r="B287" t="str">
            <v>FREDY GUILLERMO CACERES RAFAELANO</v>
          </cell>
          <cell r="C287" t="str">
            <v>ACTUALICE</v>
          </cell>
        </row>
        <row r="288">
          <cell r="A288" t="str">
            <v>06140107690022</v>
          </cell>
          <cell r="B288" t="str">
            <v>CASA RIVAS S.A DE C.V.</v>
          </cell>
          <cell r="C288" t="str">
            <v>ACTUALICE</v>
          </cell>
        </row>
        <row r="289">
          <cell r="A289" t="str">
            <v>05111408191011</v>
          </cell>
          <cell r="B289" t="str">
            <v>REPUESTOS CASTILLO S.A DE C.V.</v>
          </cell>
          <cell r="C289" t="str">
            <v>ACTUALICE</v>
          </cell>
        </row>
        <row r="290">
          <cell r="A290" t="str">
            <v>05112011121013</v>
          </cell>
          <cell r="B290" t="str">
            <v>CENTRO DE DIAGNOSTICO Y EMISIONES DE EL SALVADOR</v>
          </cell>
          <cell r="C290" t="str">
            <v>ACTUALICE</v>
          </cell>
        </row>
        <row r="291">
          <cell r="A291" t="str">
            <v>03120110741010</v>
          </cell>
          <cell r="B291" t="str">
            <v>JOSE FRANCISCO RIVAS</v>
          </cell>
          <cell r="C291" t="str">
            <v>ACTUALICE</v>
          </cell>
        </row>
        <row r="292">
          <cell r="A292" t="str">
            <v>06140510560017</v>
          </cell>
          <cell r="B292" t="str">
            <v>PROYECTOS INDUSTRIALES S.A DE C.V.</v>
          </cell>
          <cell r="C292" t="str">
            <v>ACTUALICE</v>
          </cell>
        </row>
        <row r="293">
          <cell r="A293" t="str">
            <v>05192207731018</v>
          </cell>
          <cell r="B293" t="str">
            <v>GERARDO ANTONIO MARTINEZ AMAYA</v>
          </cell>
          <cell r="C293" t="str">
            <v>ACTUALICE</v>
          </cell>
        </row>
        <row r="294">
          <cell r="A294" t="str">
            <v>06142801880014</v>
          </cell>
          <cell r="B294" t="str">
            <v>PROCESADORA Y DISTRIBUIDORA NACIONAL S.A DE C.V.</v>
          </cell>
          <cell r="C294" t="str">
            <v>ACTUALICE</v>
          </cell>
        </row>
        <row r="295">
          <cell r="A295" t="str">
            <v>04070802600010</v>
          </cell>
          <cell r="B295" t="str">
            <v>JOSE ELIAS ESCOBAR ROMERO</v>
          </cell>
          <cell r="C295" t="str">
            <v>ACTUALICE</v>
          </cell>
        </row>
        <row r="296">
          <cell r="A296" t="str">
            <v>06142401061038</v>
          </cell>
          <cell r="B296" t="str">
            <v>LOS FRENOS S.A DE C.V.</v>
          </cell>
          <cell r="C296" t="str">
            <v>ACTUALICE</v>
          </cell>
        </row>
        <row r="297">
          <cell r="A297" t="str">
            <v>05030502570014</v>
          </cell>
          <cell r="B297" t="str">
            <v>LAURA LOPEZ PEREZ</v>
          </cell>
          <cell r="C297" t="str">
            <v>ACTUALICE</v>
          </cell>
        </row>
        <row r="298">
          <cell r="A298" t="str">
            <v>06141101181086</v>
          </cell>
          <cell r="B298" t="str">
            <v>LABCA</v>
          </cell>
          <cell r="C298" t="str">
            <v>ACTUALICE</v>
          </cell>
        </row>
        <row r="299">
          <cell r="A299" t="str">
            <v>06142005091013</v>
          </cell>
          <cell r="B299" t="str">
            <v>ACAR S.A DE C.V.</v>
          </cell>
          <cell r="C299" t="str">
            <v>ACTUALICE</v>
          </cell>
        </row>
        <row r="300">
          <cell r="A300" t="str">
            <v>02102603710016</v>
          </cell>
          <cell r="B300" t="str">
            <v>RAF S.A DE C.V.</v>
          </cell>
          <cell r="C300" t="str">
            <v>ACTUALICE</v>
          </cell>
        </row>
        <row r="301">
          <cell r="A301" t="str">
            <v>06142603520108</v>
          </cell>
          <cell r="B301" t="str">
            <v>OSCAR ATILIO PLEITEZ JUAREZ</v>
          </cell>
          <cell r="C301" t="str">
            <v>ACTUALICE</v>
          </cell>
        </row>
        <row r="302">
          <cell r="A302" t="str">
            <v>06140309760011</v>
          </cell>
          <cell r="B302" t="str">
            <v>PRODUCTOS TECNOLOGICOS</v>
          </cell>
          <cell r="C302" t="str">
            <v>ACTUALICE</v>
          </cell>
        </row>
        <row r="303">
          <cell r="A303" t="str">
            <v>06141612061020</v>
          </cell>
          <cell r="B303" t="str">
            <v>DE LA PEÑA S.A DE C.V.</v>
          </cell>
          <cell r="C303" t="str">
            <v>ACTUALICE</v>
          </cell>
        </row>
        <row r="304">
          <cell r="A304" t="str">
            <v>03012912811025</v>
          </cell>
          <cell r="B304" t="str">
            <v>JOSE EZEQUIEL AGUILAR PINEDA</v>
          </cell>
          <cell r="C304" t="str">
            <v>ACTUALICE</v>
          </cell>
        </row>
        <row r="305">
          <cell r="A305" t="str">
            <v>05111504991010</v>
          </cell>
          <cell r="B305" t="str">
            <v>FERNANDA DAMARIS MENENDEZ ACOSTA</v>
          </cell>
          <cell r="C305" t="str">
            <v>ACTUALICE</v>
          </cell>
        </row>
        <row r="306">
          <cell r="A306" t="str">
            <v>01071311731015</v>
          </cell>
          <cell r="B306" t="str">
            <v>LUIS ANGEL JIMENEZ BENITEZ</v>
          </cell>
          <cell r="C306" t="str">
            <v>ACTUALICE</v>
          </cell>
        </row>
        <row r="307">
          <cell r="A307" t="str">
            <v>06141104191015</v>
          </cell>
          <cell r="B307" t="str">
            <v>DISTRIBUCIONES DCE EL SALVADOR</v>
          </cell>
          <cell r="C307" t="str">
            <v>ACTUALICE</v>
          </cell>
        </row>
        <row r="308">
          <cell r="A308" t="str">
            <v>05061006761019</v>
          </cell>
          <cell r="B308" t="str">
            <v>ALEXANDER PERES MELARA</v>
          </cell>
          <cell r="C308" t="str">
            <v>ACTUALICE</v>
          </cell>
        </row>
        <row r="309">
          <cell r="A309" t="str">
            <v>06142002121043</v>
          </cell>
          <cell r="B309" t="str">
            <v>PACK MAN S.A DE C.V.</v>
          </cell>
          <cell r="C309" t="str">
            <v>ACTUALICE</v>
          </cell>
        </row>
        <row r="310">
          <cell r="A310" t="str">
            <v>06141407081042</v>
          </cell>
          <cell r="B310" t="str">
            <v>MADERAS EL TABLON S.A DE C.V.</v>
          </cell>
          <cell r="C310" t="str">
            <v>ACTUALICE</v>
          </cell>
        </row>
        <row r="311">
          <cell r="A311" t="str">
            <v>06142709121040</v>
          </cell>
          <cell r="B311" t="str">
            <v>UNIVERSAL ENTERPRISE, S.A DE C.V.</v>
          </cell>
          <cell r="C311" t="str">
            <v>ACTUALICE</v>
          </cell>
        </row>
        <row r="312">
          <cell r="A312" t="str">
            <v>06142901600027</v>
          </cell>
          <cell r="B312" t="str">
            <v>TOBIAS CHAVEZ MAYORGA</v>
          </cell>
          <cell r="C312" t="str">
            <v>ACTUALICE</v>
          </cell>
        </row>
        <row r="313">
          <cell r="A313" t="str">
            <v>06141609031012</v>
          </cell>
          <cell r="B313" t="str">
            <v>COMLUB, S.A DE C.V.</v>
          </cell>
          <cell r="C313" t="str">
            <v>ACTUALICE</v>
          </cell>
        </row>
        <row r="314">
          <cell r="A314" t="str">
            <v>06190311821020</v>
          </cell>
          <cell r="B314" t="str">
            <v>RICARDO ANTONIO GONZALEZ ESCOBAR</v>
          </cell>
          <cell r="C314" t="str">
            <v>ACTUALICE</v>
          </cell>
        </row>
        <row r="315">
          <cell r="A315" t="str">
            <v>06141306081050</v>
          </cell>
          <cell r="B315" t="str">
            <v>TECNO DIAGNOSTICA DE EL SALVADOR</v>
          </cell>
          <cell r="C315" t="str">
            <v>ACTUALICE</v>
          </cell>
        </row>
        <row r="316">
          <cell r="A316" t="str">
            <v>05012910941018</v>
          </cell>
          <cell r="B316" t="str">
            <v>ECOIM, S.A DE C.V.</v>
          </cell>
          <cell r="C316" t="str">
            <v>ACTUALICE</v>
          </cell>
        </row>
        <row r="317">
          <cell r="A317" t="str">
            <v>12151607530013</v>
          </cell>
          <cell r="B317" t="str">
            <v>NORBERTO GOMEZ CAMPOS</v>
          </cell>
          <cell r="C317" t="str">
            <v>ACTUALICE</v>
          </cell>
        </row>
        <row r="318">
          <cell r="A318" t="str">
            <v>06141211141047</v>
          </cell>
          <cell r="B318" t="str">
            <v>THE COFFE NET S.A DE C.V.</v>
          </cell>
          <cell r="C318" t="str">
            <v>ACTUALICE</v>
          </cell>
        </row>
        <row r="319">
          <cell r="A319" t="str">
            <v>06142610770020</v>
          </cell>
          <cell r="B319" t="str">
            <v>CASTELLA SAGARRA S.A DE C.V.</v>
          </cell>
          <cell r="C319" t="str">
            <v>ACTUALICE</v>
          </cell>
        </row>
        <row r="320">
          <cell r="A320" t="str">
            <v>11092509810011</v>
          </cell>
          <cell r="B320" t="str">
            <v xml:space="preserve">COOPERATIVA DE CAFICULTORES JUCUAPENSE </v>
          </cell>
          <cell r="C320" t="str">
            <v>ACTUALICE</v>
          </cell>
        </row>
        <row r="321">
          <cell r="A321" t="str">
            <v>06140202181064</v>
          </cell>
          <cell r="B321" t="str">
            <v>RUTA CINCO CERO S.A DE C.V.</v>
          </cell>
          <cell r="C321" t="str">
            <v>ACTUALICE</v>
          </cell>
        </row>
        <row r="322">
          <cell r="A322" t="str">
            <v>06142910901371</v>
          </cell>
          <cell r="B322" t="str">
            <v>WALTHER ASTUL TORREZ DIAZ</v>
          </cell>
          <cell r="C322" t="str">
            <v>ACTUALICE</v>
          </cell>
        </row>
        <row r="323">
          <cell r="A323" t="str">
            <v>06141003951019</v>
          </cell>
          <cell r="B323" t="str">
            <v>SISTEMAS C Y C S.A DE C.V.</v>
          </cell>
          <cell r="C323" t="str">
            <v>ACTUALICE</v>
          </cell>
        </row>
        <row r="324">
          <cell r="A324" t="str">
            <v>06141811971019</v>
          </cell>
          <cell r="B324" t="str">
            <v>MULTI-TECNOLOGICA S.A DE C.V.</v>
          </cell>
          <cell r="C324" t="str">
            <v>ACTUALICE</v>
          </cell>
        </row>
        <row r="325">
          <cell r="A325" t="str">
            <v>06142904951227</v>
          </cell>
          <cell r="B325" t="str">
            <v>ULISES ALEJANDRO TEJADA</v>
          </cell>
          <cell r="C325" t="str">
            <v>ACTUALICE</v>
          </cell>
        </row>
        <row r="326">
          <cell r="A326" t="str">
            <v>14122502721020</v>
          </cell>
          <cell r="B326" t="str">
            <v>RUTH MARICELA MAJANO</v>
          </cell>
          <cell r="C326" t="str">
            <v>ACTUALICE</v>
          </cell>
        </row>
        <row r="327">
          <cell r="A327" t="str">
            <v>06142612701238</v>
          </cell>
          <cell r="B327" t="str">
            <v>ANA ARACELY REYES DE RIVAS</v>
          </cell>
          <cell r="C327" t="str">
            <v>ACTUALICE</v>
          </cell>
        </row>
        <row r="328">
          <cell r="A328" t="str">
            <v>06141307921051</v>
          </cell>
          <cell r="B328" t="str">
            <v>ELECTROLAB MEDIC, S.A DE C.V.</v>
          </cell>
          <cell r="C328" t="str">
            <v>ACTUALICE</v>
          </cell>
        </row>
        <row r="329">
          <cell r="A329" t="str">
            <v>06140411151040</v>
          </cell>
          <cell r="B329" t="str">
            <v>DIVERCELL S.A DE C.V.</v>
          </cell>
          <cell r="C329" t="str">
            <v>ACTUALICE</v>
          </cell>
        </row>
        <row r="330">
          <cell r="A330" t="str">
            <v>07151508430012</v>
          </cell>
          <cell r="B330" t="str">
            <v>MARIA TRANSITO FIGUEROA</v>
          </cell>
          <cell r="C330" t="str">
            <v>ACTUALICE</v>
          </cell>
        </row>
        <row r="331">
          <cell r="A331" t="str">
            <v>06142904051048</v>
          </cell>
          <cell r="B331" t="str">
            <v>PRODUCTOS INDUSTRIALES Y MAQUINARIA</v>
          </cell>
          <cell r="C331" t="str">
            <v>ACTUALICE</v>
          </cell>
        </row>
        <row r="332">
          <cell r="A332" t="str">
            <v>06142401031015</v>
          </cell>
          <cell r="B332" t="str">
            <v>LA CENTROAMERICANA, S.A DE C.V.</v>
          </cell>
          <cell r="C332" t="str">
            <v>ACTUALICE</v>
          </cell>
        </row>
        <row r="333">
          <cell r="A333" t="str">
            <v>06143009921068</v>
          </cell>
          <cell r="B333" t="str">
            <v>IMPORTADORA RAMIREZ S.A DE C.V.</v>
          </cell>
          <cell r="C333" t="str">
            <v>ACTUALICE</v>
          </cell>
        </row>
        <row r="334">
          <cell r="A334" t="str">
            <v>08192509560019</v>
          </cell>
          <cell r="B334" t="str">
            <v>LUBRICANTES Y REPUESTOS DON ABEL</v>
          </cell>
          <cell r="C334" t="str">
            <v>ACTUALICE</v>
          </cell>
        </row>
        <row r="335">
          <cell r="A335" t="str">
            <v>03152106731026</v>
          </cell>
          <cell r="B335" t="str">
            <v>JOSE MAURICIO MONCHEZ ESCOBAR</v>
          </cell>
          <cell r="C335" t="str">
            <v>ACTUALICE</v>
          </cell>
        </row>
        <row r="336">
          <cell r="A336" t="str">
            <v>03151510541013</v>
          </cell>
          <cell r="B336" t="str">
            <v>RIGOBERTO ANGEL PEREZ RAMIREZ</v>
          </cell>
          <cell r="C336" t="str">
            <v>ACTUALICE</v>
          </cell>
        </row>
        <row r="337">
          <cell r="A337" t="str">
            <v>06142707991055</v>
          </cell>
          <cell r="B337" t="str">
            <v>ESINSA EL SALVADOR S.A DE C.V.</v>
          </cell>
          <cell r="C337" t="str">
            <v>ACTUALICE</v>
          </cell>
        </row>
        <row r="338">
          <cell r="A338" t="str">
            <v>06140403101085</v>
          </cell>
          <cell r="B338" t="str">
            <v>3A QUIMICOS, S.A DE C.V.</v>
          </cell>
          <cell r="C338" t="str">
            <v>ACTUALICE</v>
          </cell>
        </row>
        <row r="339">
          <cell r="A339" t="str">
            <v>14162710661017</v>
          </cell>
          <cell r="B339" t="str">
            <v>JAVIER DANILO RUIZ MORALES</v>
          </cell>
          <cell r="C339" t="str">
            <v>ACTUALICE</v>
          </cell>
        </row>
        <row r="340">
          <cell r="A340" t="str">
            <v>12171508811017</v>
          </cell>
          <cell r="B340" t="str">
            <v>MARIO ERNESTO CHAVEZ MARTINEZ</v>
          </cell>
          <cell r="C340" t="str">
            <v>ACTUALICE</v>
          </cell>
        </row>
        <row r="341">
          <cell r="A341" t="str">
            <v>06142907151027</v>
          </cell>
          <cell r="B341" t="str">
            <v>CORPORACION ABARCA, S.A DE C.V.</v>
          </cell>
          <cell r="C341" t="str">
            <v>ACTUALICE</v>
          </cell>
        </row>
        <row r="342">
          <cell r="A342" t="str">
            <v>04020305691017</v>
          </cell>
          <cell r="B342" t="str">
            <v>ERNESTO SERRANO AYALA</v>
          </cell>
          <cell r="C342" t="str">
            <v>ACTUALICE</v>
          </cell>
        </row>
        <row r="343">
          <cell r="A343" t="str">
            <v>06142501191028</v>
          </cell>
          <cell r="B343" t="str">
            <v>A.V. PROVEEDORES, S.A DE C.V.</v>
          </cell>
          <cell r="C343" t="str">
            <v>ACTUALICE</v>
          </cell>
        </row>
        <row r="344">
          <cell r="A344" t="str">
            <v>08210107731010</v>
          </cell>
          <cell r="B344" t="str">
            <v>ANDREA LIZETTE QUIJADA DE SIBRIAN</v>
          </cell>
          <cell r="C344" t="str">
            <v>ACTUALICE</v>
          </cell>
        </row>
        <row r="345">
          <cell r="A345" t="str">
            <v>12171805670010</v>
          </cell>
          <cell r="B345" t="str">
            <v>CREDIQ S.A DE C.V.</v>
          </cell>
          <cell r="C345" t="str">
            <v>ACTUALICE</v>
          </cell>
        </row>
        <row r="346">
          <cell r="A346" t="str">
            <v>05032703771014</v>
          </cell>
          <cell r="B346" t="str">
            <v>JUAN ANTONIO COLOCHO MEDRANO</v>
          </cell>
          <cell r="C346" t="str">
            <v>ACTUALICE</v>
          </cell>
        </row>
        <row r="347">
          <cell r="A347" t="str">
            <v>05110101891010</v>
          </cell>
          <cell r="B347" t="str">
            <v>HUMRO, S.A DE C.V.</v>
          </cell>
          <cell r="C347" t="str">
            <v>ACTUALICE</v>
          </cell>
        </row>
        <row r="348">
          <cell r="A348" t="str">
            <v>06142401941054</v>
          </cell>
          <cell r="B348" t="str">
            <v>MOLDTROK, S.A DE C.V.</v>
          </cell>
          <cell r="C348" t="str">
            <v>ACTUALICE</v>
          </cell>
        </row>
        <row r="349">
          <cell r="A349" t="str">
            <v>06141110161047</v>
          </cell>
          <cell r="B349" t="str">
            <v>EQUIPLASTIC S.A DE C.V.</v>
          </cell>
          <cell r="C349" t="str">
            <v>ACTUALICE</v>
          </cell>
        </row>
        <row r="350">
          <cell r="A350" t="str">
            <v>05030907701012</v>
          </cell>
          <cell r="B350" t="str">
            <v>HERBERT RODNEY JIMENEZ CARDONA</v>
          </cell>
          <cell r="C350" t="str">
            <v>ACTUALICE</v>
          </cell>
        </row>
        <row r="351">
          <cell r="A351" t="str">
            <v>02073003650018</v>
          </cell>
          <cell r="B351" t="str">
            <v>ELIX NEFTALI UMAÑA UMAÑA</v>
          </cell>
          <cell r="C351" t="str">
            <v>ACTUALICE</v>
          </cell>
        </row>
        <row r="352">
          <cell r="A352" t="str">
            <v>06140103580052</v>
          </cell>
          <cell r="B352" t="str">
            <v>MIGUEL ANGEL WILLIAM ALFARO CABRERA</v>
          </cell>
          <cell r="C352" t="str">
            <v>ACTUALICE</v>
          </cell>
        </row>
        <row r="353">
          <cell r="A353" t="str">
            <v>07091702731012</v>
          </cell>
          <cell r="B353" t="str">
            <v>SAMUEL ELIAS RIVAS MOZ</v>
          </cell>
          <cell r="C353" t="str">
            <v>ACTUALICE</v>
          </cell>
        </row>
        <row r="354">
          <cell r="A354" t="str">
            <v>06142504941010</v>
          </cell>
          <cell r="B354" t="str">
            <v>JOMIGA, S.A DE C.V.</v>
          </cell>
          <cell r="C354" t="str">
            <v>ACTUALICE</v>
          </cell>
        </row>
        <row r="355">
          <cell r="A355" t="str">
            <v>06142008660025</v>
          </cell>
          <cell r="B355" t="str">
            <v>FRANCISCO JAVIER PORTILLO T</v>
          </cell>
          <cell r="C355" t="str">
            <v>ACTUALICE</v>
          </cell>
        </row>
        <row r="356">
          <cell r="A356" t="str">
            <v>06142505731094</v>
          </cell>
          <cell r="B356" t="str">
            <v>EDWARD LEONIDAS GUITIERREZ PORTILLO</v>
          </cell>
          <cell r="C356" t="str">
            <v>ACTUALICE</v>
          </cell>
        </row>
        <row r="357">
          <cell r="A357" t="str">
            <v>12170309081011</v>
          </cell>
          <cell r="B357" t="str">
            <v>GRUPO BLANCO S.A DE C.V.</v>
          </cell>
          <cell r="C357" t="str">
            <v>ACTUALICE</v>
          </cell>
        </row>
        <row r="358">
          <cell r="A358" t="str">
            <v>06140611710010</v>
          </cell>
          <cell r="B358" t="str">
            <v>INGENIO EL ANGEL, S.A DE C.V.</v>
          </cell>
          <cell r="C358" t="str">
            <v>ACTUALICE</v>
          </cell>
        </row>
        <row r="359">
          <cell r="A359" t="str">
            <v>06173003001010</v>
          </cell>
          <cell r="B359" t="str">
            <v>SALVAGRO S.A DE C.V.</v>
          </cell>
          <cell r="C359" t="str">
            <v>ACTUALICE</v>
          </cell>
        </row>
        <row r="360">
          <cell r="A360" t="str">
            <v>06170103310012</v>
          </cell>
          <cell r="B360" t="str">
            <v>MINISTERIO DE AGRICULTURA Y GANADERIA</v>
          </cell>
          <cell r="C360" t="str">
            <v>ACTUALICE</v>
          </cell>
        </row>
        <row r="361">
          <cell r="A361" t="str">
            <v>06140806450012</v>
          </cell>
          <cell r="B361" t="str">
            <v>VIDUC S.A DE C.V.</v>
          </cell>
          <cell r="C361" t="str">
            <v>ACTUALICE</v>
          </cell>
        </row>
        <row r="362">
          <cell r="A362" t="str">
            <v>05110804510015</v>
          </cell>
          <cell r="B362" t="str">
            <v>CARLOS ALBERTO RAMIREZ VALIENTE</v>
          </cell>
          <cell r="C362" t="str">
            <v>ACTUALICE</v>
          </cell>
        </row>
        <row r="363">
          <cell r="A363" t="str">
            <v>06140703001112</v>
          </cell>
          <cell r="B363" t="str">
            <v>SOFIA GRABRIELA CANALES MENA</v>
          </cell>
          <cell r="C363" t="str">
            <v>ACTUALICE</v>
          </cell>
        </row>
        <row r="364">
          <cell r="A364" t="str">
            <v>06142203891254</v>
          </cell>
          <cell r="B364" t="str">
            <v>JOAQUIN ALBERTO QUINTEROS POSADA</v>
          </cell>
          <cell r="C364" t="str">
            <v>ACTUALICE</v>
          </cell>
        </row>
        <row r="365">
          <cell r="A365" t="str">
            <v>06140801181021</v>
          </cell>
          <cell r="B365" t="str">
            <v>IMPORTADORA 1688 S.A DE C.V.</v>
          </cell>
          <cell r="C365" t="str">
            <v>ACTUALICE</v>
          </cell>
        </row>
        <row r="366">
          <cell r="A366" t="str">
            <v>06140103161060</v>
          </cell>
          <cell r="B366" t="str">
            <v>GRUPO KHARIS S.A DE C.V.</v>
          </cell>
          <cell r="C366" t="str">
            <v>ACTUALICE</v>
          </cell>
        </row>
        <row r="367">
          <cell r="A367" t="str">
            <v>06141004961026</v>
          </cell>
          <cell r="B367" t="str">
            <v>DIAGNOSTIKA CAPRIS S.A DE C.V.</v>
          </cell>
          <cell r="C367" t="str">
            <v>ACTUALICE</v>
          </cell>
        </row>
        <row r="368">
          <cell r="A368" t="str">
            <v>10010105811024</v>
          </cell>
          <cell r="B368" t="str">
            <v>YASMIN ELIZABETH AREVALO</v>
          </cell>
          <cell r="C368" t="str">
            <v>ACTUALICE</v>
          </cell>
        </row>
        <row r="369">
          <cell r="A369" t="str">
            <v>11181602731029</v>
          </cell>
          <cell r="B369" t="str">
            <v>ZENIA MARITZA MENDEZ DE FLORES</v>
          </cell>
          <cell r="C369" t="str">
            <v>ACTUALICE</v>
          </cell>
        </row>
        <row r="370">
          <cell r="A370" t="str">
            <v>06140706750010</v>
          </cell>
          <cell r="B370" t="str">
            <v xml:space="preserve">BODEGAS GENERALES DE DEPOSITO S.A </v>
          </cell>
          <cell r="C370" t="str">
            <v>ACTUALICE</v>
          </cell>
        </row>
        <row r="371">
          <cell r="A371" t="str">
            <v>06142708121046</v>
          </cell>
          <cell r="B371" t="str">
            <v>PCS CENTRAL AMERICA, S.A DE C.V.</v>
          </cell>
          <cell r="C371" t="str">
            <v>ACTUALICE</v>
          </cell>
        </row>
        <row r="372">
          <cell r="A372" t="str">
            <v>11020404600018</v>
          </cell>
          <cell r="B372" t="str">
            <v>JOSE VICTORINO ARIAS DIAZ</v>
          </cell>
          <cell r="C372" t="str">
            <v>ACTUALICE</v>
          </cell>
        </row>
        <row r="373">
          <cell r="A373" t="str">
            <v>06140507121070</v>
          </cell>
          <cell r="B373" t="str">
            <v>SISAFE S.A DE C.V.</v>
          </cell>
          <cell r="C373" t="str">
            <v>ACTUALICE</v>
          </cell>
        </row>
        <row r="374">
          <cell r="A374" t="str">
            <v>94833101781011</v>
          </cell>
          <cell r="B374" t="str">
            <v>JUAN ERNESTO VOSSBERG ORDOÑEZ</v>
          </cell>
          <cell r="C374" t="str">
            <v>ACTUALICE</v>
          </cell>
        </row>
        <row r="375">
          <cell r="A375" t="str">
            <v>07101003681021</v>
          </cell>
          <cell r="B375" t="str">
            <v>ANA GLORIA SEGURA VILLALOBOS</v>
          </cell>
          <cell r="C375" t="str">
            <v>ACTUALICE</v>
          </cell>
        </row>
        <row r="376">
          <cell r="A376" t="str">
            <v>08170307771014</v>
          </cell>
          <cell r="B376" t="str">
            <v>SIXTO JESUS MARROQUIN RIVAS</v>
          </cell>
          <cell r="C376" t="str">
            <v>ACTUALICE</v>
          </cell>
        </row>
        <row r="377">
          <cell r="A377" t="str">
            <v>06141212921011</v>
          </cell>
          <cell r="B377" t="str">
            <v>KOSMOQUIMICA S.A DE C.V.</v>
          </cell>
          <cell r="C377" t="str">
            <v>ACTUALICE</v>
          </cell>
        </row>
        <row r="378">
          <cell r="A378" t="str">
            <v>06140305931029</v>
          </cell>
          <cell r="B378" t="str">
            <v>DOÑO S.A DE C.V.</v>
          </cell>
          <cell r="C378" t="str">
            <v>ACTUALICE</v>
          </cell>
        </row>
        <row r="379">
          <cell r="A379" t="str">
            <v>06141004121079</v>
          </cell>
          <cell r="B379" t="str">
            <v>PART PLUS S.A DE C.V.</v>
          </cell>
          <cell r="C379" t="str">
            <v>ACTUALICE</v>
          </cell>
        </row>
        <row r="380">
          <cell r="A380" t="str">
            <v>04052407610012</v>
          </cell>
          <cell r="B380" t="str">
            <v>JOSE FRANCISCO RIVERA GALDAMEZ</v>
          </cell>
          <cell r="C380" t="str">
            <v>ACTUALICE</v>
          </cell>
        </row>
        <row r="381">
          <cell r="A381" t="str">
            <v>05111202881011</v>
          </cell>
          <cell r="B381" t="str">
            <v>AUTOINDUSRIAS S.A DE C.V.</v>
          </cell>
          <cell r="C381" t="str">
            <v>ACTUALICE</v>
          </cell>
        </row>
        <row r="382">
          <cell r="A382" t="str">
            <v>06143006961425</v>
          </cell>
          <cell r="B382" t="str">
            <v>ERICK ERNESTO LOPEZ</v>
          </cell>
          <cell r="C382" t="str">
            <v>ACTUALICE</v>
          </cell>
        </row>
        <row r="383">
          <cell r="A383" t="str">
            <v>06141208141028</v>
          </cell>
          <cell r="B383" t="str">
            <v>KATYA Y FABIO S.A DE C.V.</v>
          </cell>
          <cell r="C383" t="str">
            <v>ACTUALICE</v>
          </cell>
        </row>
        <row r="384">
          <cell r="A384" t="str">
            <v>06141111931016</v>
          </cell>
          <cell r="B384" t="str">
            <v>ENMANUEL, S.A DE C.V.</v>
          </cell>
          <cell r="C384" t="str">
            <v>ACTUALICE</v>
          </cell>
        </row>
        <row r="385">
          <cell r="A385" t="str">
            <v>06141505091030</v>
          </cell>
          <cell r="B385" t="str">
            <v>COMERCIALIZADORA BF INTERNACIONAL</v>
          </cell>
          <cell r="C385" t="str">
            <v>ACTUALICE</v>
          </cell>
        </row>
        <row r="386">
          <cell r="A386" t="str">
            <v>01062306811028</v>
          </cell>
          <cell r="B386" t="str">
            <v>ELIAS AQUINO GOMEZ</v>
          </cell>
          <cell r="C386" t="str">
            <v>ACTUALICE</v>
          </cell>
        </row>
        <row r="387">
          <cell r="A387" t="str">
            <v>09043007610018</v>
          </cell>
          <cell r="B387" t="str">
            <v>SAUL POCASANGRE ESCOBAR</v>
          </cell>
          <cell r="C387" t="str">
            <v>ACTUALICE</v>
          </cell>
        </row>
        <row r="388">
          <cell r="A388" t="str">
            <v>09031604801015</v>
          </cell>
          <cell r="B388" t="str">
            <v>ELIAS MISAEL GUZMAN FRANCO</v>
          </cell>
          <cell r="C388" t="str">
            <v>ACTUALICE</v>
          </cell>
        </row>
        <row r="389">
          <cell r="A389" t="str">
            <v>03010901761015</v>
          </cell>
          <cell r="B389" t="str">
            <v>JIMMY DOUGLAS ALVARADO RAMOS</v>
          </cell>
          <cell r="C389" t="str">
            <v>ACTUALICE</v>
          </cell>
        </row>
        <row r="390">
          <cell r="A390" t="str">
            <v>06142003971032</v>
          </cell>
          <cell r="B390" t="str">
            <v>INDUSTRIAS MECANICAS DOS MIL S.A DE C.V.</v>
          </cell>
          <cell r="C390" t="str">
            <v>ACTUALICE</v>
          </cell>
        </row>
        <row r="391">
          <cell r="A391" t="str">
            <v>06140206001036</v>
          </cell>
          <cell r="B391" t="str">
            <v>LINEAS PUBLICITARIAS S.A DE C.V.</v>
          </cell>
          <cell r="C391" t="str">
            <v>ACTUALICE</v>
          </cell>
        </row>
        <row r="392">
          <cell r="A392" t="str">
            <v>06140803061031</v>
          </cell>
          <cell r="B392" t="str">
            <v>FURAGRO, S.A DE C.V.</v>
          </cell>
          <cell r="C392" t="str">
            <v>ACTUALICE</v>
          </cell>
        </row>
        <row r="393">
          <cell r="A393" t="str">
            <v>06142908661118</v>
          </cell>
          <cell r="B393" t="str">
            <v>EDGARDO ANTONIO URQUILLA AYALA</v>
          </cell>
          <cell r="C393" t="str">
            <v>ACTUALICE</v>
          </cell>
        </row>
        <row r="394">
          <cell r="A394" t="str">
            <v>12171207011015</v>
          </cell>
          <cell r="B394" t="str">
            <v>INVERSIONES EL AGUILA S.A DE C.V.</v>
          </cell>
          <cell r="C394" t="str">
            <v>ACTUALICE</v>
          </cell>
        </row>
        <row r="395">
          <cell r="A395" t="str">
            <v>06141812981018</v>
          </cell>
          <cell r="B395" t="str">
            <v>DIGICEL S.A DE C.V.</v>
          </cell>
          <cell r="C395" t="str">
            <v>ACTUALICE</v>
          </cell>
        </row>
        <row r="396">
          <cell r="A396" t="str">
            <v>06140607941015</v>
          </cell>
          <cell r="B396" t="str">
            <v>PROMEFAR S.A DE C.V.</v>
          </cell>
          <cell r="C396" t="str">
            <v>ACTUALICE</v>
          </cell>
        </row>
        <row r="397">
          <cell r="A397" t="str">
            <v>09060403540016</v>
          </cell>
          <cell r="B397" t="str">
            <v>VICTOR MANUEL HERNANDEZ QUINTEROS</v>
          </cell>
          <cell r="C397" t="str">
            <v>ACTUALICE</v>
          </cell>
        </row>
        <row r="398">
          <cell r="A398" t="str">
            <v>06142710610105</v>
          </cell>
          <cell r="B398" t="str">
            <v>SERGIO GALILEO BERMUDEZ</v>
          </cell>
          <cell r="C398" t="str">
            <v>ACTUALICE</v>
          </cell>
        </row>
        <row r="399">
          <cell r="A399" t="str">
            <v>08050209680010</v>
          </cell>
          <cell r="B399" t="str">
            <v>MARIO ALONSO BAIRES RODRIGUEZ</v>
          </cell>
          <cell r="C399" t="str">
            <v>ACTUALICE</v>
          </cell>
        </row>
        <row r="400">
          <cell r="A400" t="str">
            <v>06140607191024</v>
          </cell>
          <cell r="B400" t="str">
            <v>GRUPO CUSCATLAN S.A DE C.V.</v>
          </cell>
          <cell r="C400" t="str">
            <v>ACTUALICE</v>
          </cell>
        </row>
        <row r="401">
          <cell r="A401" t="str">
            <v>05031906450017</v>
          </cell>
          <cell r="B401" t="str">
            <v>JUAN ANTONIO RECINOS</v>
          </cell>
          <cell r="C401" t="str">
            <v>ACTUALICE</v>
          </cell>
        </row>
        <row r="402">
          <cell r="A402" t="str">
            <v>06141204051040</v>
          </cell>
          <cell r="B402" t="str">
            <v>AMERICAN IMPORTS, S.A DE C.V.</v>
          </cell>
          <cell r="C402" t="str">
            <v>ACTUALICE</v>
          </cell>
        </row>
        <row r="403">
          <cell r="A403" t="str">
            <v>06141107971011</v>
          </cell>
          <cell r="B403" t="str">
            <v>INNOVACION DIGITAL, S.A DE C.V.</v>
          </cell>
          <cell r="C403" t="str">
            <v>ACTUALICE</v>
          </cell>
        </row>
        <row r="404">
          <cell r="A404" t="str">
            <v>05031610151010</v>
          </cell>
          <cell r="B404" t="str">
            <v>GRUPO DUARTE LOPEZ S.A DE C.V</v>
          </cell>
          <cell r="C404" t="str">
            <v>ACTUALICE</v>
          </cell>
        </row>
        <row r="405">
          <cell r="A405" t="str">
            <v>06140806951020</v>
          </cell>
          <cell r="B405" t="str">
            <v>SERVICIOS INTEGRALES MEDICOS</v>
          </cell>
          <cell r="C405" t="str">
            <v>ACTUALICE</v>
          </cell>
        </row>
        <row r="406">
          <cell r="A406" t="str">
            <v>06171801721029</v>
          </cell>
          <cell r="B406" t="str">
            <v>MARIA MAGDALENA CABRERA DE RODRIGUEZ</v>
          </cell>
          <cell r="C406" t="str">
            <v>ACTUALICE</v>
          </cell>
        </row>
        <row r="407">
          <cell r="A407" t="str">
            <v>09091004741011</v>
          </cell>
          <cell r="B407" t="str">
            <v>HECTOR WILFREDO DIAZ</v>
          </cell>
          <cell r="C407" t="str">
            <v>ACTUALICE</v>
          </cell>
        </row>
        <row r="408">
          <cell r="A408" t="str">
            <v>09082807751017</v>
          </cell>
          <cell r="B408" t="str">
            <v>JOSE ARMANDO LOPEZ LAINEZ</v>
          </cell>
          <cell r="C408" t="str">
            <v>ACTUALICE</v>
          </cell>
        </row>
        <row r="409">
          <cell r="A409" t="str">
            <v>06143012981020</v>
          </cell>
          <cell r="B409" t="str">
            <v>INDUSTRIAS VICAL S.A DE C.V.</v>
          </cell>
          <cell r="C409" t="str">
            <v>ACTUALICE</v>
          </cell>
        </row>
        <row r="410">
          <cell r="A410" t="str">
            <v>04292409751011</v>
          </cell>
          <cell r="B410" t="str">
            <v>VIDAL HERNANDEZ ERAZO</v>
          </cell>
          <cell r="C410" t="str">
            <v>ACTUALICE</v>
          </cell>
        </row>
        <row r="411">
          <cell r="A411" t="str">
            <v>06140611181076</v>
          </cell>
          <cell r="B411" t="str">
            <v>DISTRIBUIDORA LAGOS VICUÑA EL SALVADOR</v>
          </cell>
          <cell r="C411" t="str">
            <v>ACTUALICE</v>
          </cell>
        </row>
        <row r="412">
          <cell r="A412" t="str">
            <v>11083110731013</v>
          </cell>
          <cell r="B412" t="str">
            <v>ANIBAL GALILEO BERMUDEZ BERMUDEZ</v>
          </cell>
          <cell r="C412" t="str">
            <v>ACTUALICE</v>
          </cell>
        </row>
        <row r="413">
          <cell r="A413" t="str">
            <v>06140801871168</v>
          </cell>
          <cell r="B413" t="str">
            <v>CLAUDIA JUDITH QUINTEROS</v>
          </cell>
          <cell r="C413" t="str">
            <v>ACTUALICE</v>
          </cell>
        </row>
        <row r="414">
          <cell r="A414" t="str">
            <v>06142803730056</v>
          </cell>
          <cell r="B414" t="str">
            <v>ASEGURADORA AGRICOLA COMERCIAL</v>
          </cell>
          <cell r="C414" t="str">
            <v>ACTUALICE</v>
          </cell>
        </row>
        <row r="415">
          <cell r="A415" t="str">
            <v>06141203981028</v>
          </cell>
          <cell r="B415" t="str">
            <v>CARGA URGENTE DE EL SALVADOR S.A DE C.V.</v>
          </cell>
          <cell r="C415" t="str">
            <v>ACTUALICE</v>
          </cell>
        </row>
        <row r="416">
          <cell r="A416" t="str">
            <v>06142601961025</v>
          </cell>
          <cell r="B416" t="str">
            <v>FASOR S.A DE C.V.</v>
          </cell>
          <cell r="C416" t="str">
            <v>ACTUALICE</v>
          </cell>
        </row>
        <row r="417">
          <cell r="A417" t="str">
            <v>05112507891021</v>
          </cell>
          <cell r="B417" t="str">
            <v>AUTODO S.A DE C.V.</v>
          </cell>
          <cell r="C417" t="str">
            <v>ACTUALICE</v>
          </cell>
        </row>
        <row r="418">
          <cell r="A418" t="str">
            <v>06141211131017</v>
          </cell>
          <cell r="B418" t="str">
            <v>CORPORACION PROSPERO S.A DE C.V.</v>
          </cell>
          <cell r="C418" t="str">
            <v>ACTUALICE</v>
          </cell>
        </row>
        <row r="419">
          <cell r="A419" t="str">
            <v>06141804851075</v>
          </cell>
          <cell r="B419" t="str">
            <v>HENRY EDGARDO LARREYNAGA</v>
          </cell>
          <cell r="C419" t="str">
            <v>ACTUALICE</v>
          </cell>
        </row>
        <row r="420">
          <cell r="A420" t="str">
            <v>06141801101040</v>
          </cell>
          <cell r="B420" t="str">
            <v>ERICK AUTO PARTS S.A DE C.V.</v>
          </cell>
          <cell r="C420" t="str">
            <v>ACTUALICE</v>
          </cell>
        </row>
        <row r="421">
          <cell r="A421" t="str">
            <v>11012111771014</v>
          </cell>
          <cell r="B421" t="str">
            <v>JOSE REYNALDO ARGUERA GONZALES</v>
          </cell>
          <cell r="C421" t="str">
            <v>ACTUALICE</v>
          </cell>
        </row>
        <row r="422">
          <cell r="A422" t="str">
            <v>08110901590016</v>
          </cell>
          <cell r="B422" t="str">
            <v>MANUEL DE JESUS HERNANDEZ RODRIGUEZ</v>
          </cell>
          <cell r="C422" t="str">
            <v>ACTUALICE</v>
          </cell>
        </row>
        <row r="423">
          <cell r="A423" t="str">
            <v>06141008051067</v>
          </cell>
          <cell r="B423" t="str">
            <v>GMG COMERCIAL EL SALVADOR, S.A DE C.V.</v>
          </cell>
          <cell r="C423" t="str">
            <v>ACTUALICE</v>
          </cell>
        </row>
        <row r="424">
          <cell r="A424" t="str">
            <v>06141711941104</v>
          </cell>
          <cell r="B424" t="str">
            <v>FUNDACION INSTITUTO SALVADOREÑO DEL CEMENTO</v>
          </cell>
          <cell r="C424" t="str">
            <v>ACTUALICE</v>
          </cell>
        </row>
        <row r="425">
          <cell r="A425" t="str">
            <v>06141903931021</v>
          </cell>
          <cell r="B425" t="str">
            <v>T.V OFFER, S.A DE C.V.</v>
          </cell>
          <cell r="C425" t="str">
            <v>ACTUALICE</v>
          </cell>
        </row>
        <row r="426">
          <cell r="A426" t="str">
            <v>06142905111010</v>
          </cell>
          <cell r="B426" t="str">
            <v>GRUPO VALMIX S.A DE C.V.</v>
          </cell>
          <cell r="C426" t="str">
            <v>ACTUALICE</v>
          </cell>
        </row>
        <row r="427">
          <cell r="A427" t="str">
            <v>06141411171030</v>
          </cell>
          <cell r="B427" t="str">
            <v>TEXAS GAS INTERNACIONAL, S.A DE C.V.</v>
          </cell>
          <cell r="C427" t="str">
            <v>ACTUALICE</v>
          </cell>
        </row>
        <row r="428">
          <cell r="A428" t="str">
            <v>06142001941055</v>
          </cell>
          <cell r="B428" t="str">
            <v>REPUESTOS MIGUELÑOS S.A DE C.V.</v>
          </cell>
          <cell r="C428" t="str">
            <v>ACTUALICE</v>
          </cell>
        </row>
        <row r="429">
          <cell r="A429" t="str">
            <v>02100402741017</v>
          </cell>
          <cell r="B429" t="str">
            <v>DLMARK GIOVANNI ASCENCIO ORTIZ</v>
          </cell>
          <cell r="C429" t="str">
            <v>ACTUALICE</v>
          </cell>
        </row>
        <row r="430">
          <cell r="A430" t="str">
            <v>10100312771023</v>
          </cell>
          <cell r="B430" t="str">
            <v>REINA ISABEL SANCHEZ HERNANDEZ</v>
          </cell>
          <cell r="C430" t="str">
            <v>ACTUALICE</v>
          </cell>
        </row>
        <row r="431">
          <cell r="A431" t="str">
            <v>06142002730017</v>
          </cell>
          <cell r="B431" t="str">
            <v>COMERCIAL AGROPECUARIA S.A DE C.V.</v>
          </cell>
          <cell r="C431" t="str">
            <v>ACTUALICE</v>
          </cell>
        </row>
        <row r="432">
          <cell r="A432" t="str">
            <v>06142908941013</v>
          </cell>
          <cell r="B432" t="str">
            <v>M3 ASOCIADOS S.A DE C.V.</v>
          </cell>
          <cell r="C432" t="str">
            <v>ACTUALICE</v>
          </cell>
        </row>
        <row r="433">
          <cell r="A433" t="str">
            <v>06141306161010</v>
          </cell>
          <cell r="B433" t="str">
            <v>ECAT S.A DE C.V.</v>
          </cell>
          <cell r="C433" t="str">
            <v>ACTUALICE</v>
          </cell>
        </row>
        <row r="434">
          <cell r="A434" t="str">
            <v>14082407031015</v>
          </cell>
          <cell r="B434" t="str">
            <v>SEPROMED, S.A DE C.V.</v>
          </cell>
          <cell r="C434" t="str">
            <v>ACTUALICE</v>
          </cell>
        </row>
        <row r="435">
          <cell r="A435" t="str">
            <v>06140705921391</v>
          </cell>
          <cell r="B435" t="str">
            <v>ISAAC VLADIMIR CALLEJAS RIVAS</v>
          </cell>
          <cell r="C435" t="str">
            <v>ACTUALICE</v>
          </cell>
        </row>
        <row r="436">
          <cell r="A436" t="str">
            <v>06140506141077</v>
          </cell>
          <cell r="B436" t="str">
            <v>REDIFAR S.A DE C.V.</v>
          </cell>
          <cell r="C436" t="str">
            <v>ACTUALICE</v>
          </cell>
        </row>
        <row r="437">
          <cell r="A437" t="str">
            <v>06142306881010</v>
          </cell>
          <cell r="B437" t="str">
            <v>FERROCENTRO S.A DE C.V.</v>
          </cell>
          <cell r="C437" t="str">
            <v>ACTUALICE</v>
          </cell>
        </row>
        <row r="438">
          <cell r="A438" t="str">
            <v>12170403031010</v>
          </cell>
          <cell r="B438" t="str">
            <v>INVERSIONES ZORTRERAS S.A DE C.V.</v>
          </cell>
          <cell r="C438" t="str">
            <v>ACTUALICE</v>
          </cell>
        </row>
        <row r="439">
          <cell r="A439" t="str">
            <v>06140907021031</v>
          </cell>
          <cell r="B439" t="str">
            <v>DISEÑARTE S.A DE C.V.</v>
          </cell>
          <cell r="C439" t="str">
            <v>ACTUALICE</v>
          </cell>
        </row>
        <row r="440">
          <cell r="A440" t="str">
            <v>06142801081062</v>
          </cell>
          <cell r="B440" t="str">
            <v>RADIADORES Y ALGO MAS S.A DE C.V.</v>
          </cell>
          <cell r="C440" t="str">
            <v>ACTUALICE</v>
          </cell>
        </row>
        <row r="441">
          <cell r="A441" t="str">
            <v>06142709760012</v>
          </cell>
          <cell r="B441" t="str">
            <v>OMNISPORT S.A DE C.V.</v>
          </cell>
          <cell r="C441" t="str">
            <v>ACTUALICE</v>
          </cell>
        </row>
        <row r="442">
          <cell r="A442" t="str">
            <v>06141112171074</v>
          </cell>
          <cell r="B442" t="str">
            <v>ARISA CONSULTING, S.A DE C.V.</v>
          </cell>
          <cell r="C442" t="str">
            <v>ACTUALICE</v>
          </cell>
        </row>
        <row r="443">
          <cell r="A443" t="str">
            <v>05111202111011</v>
          </cell>
          <cell r="B443" t="str">
            <v>RESAUTO, S.A DE C.V.</v>
          </cell>
          <cell r="C443" t="str">
            <v>ACTUALICE</v>
          </cell>
        </row>
        <row r="444">
          <cell r="A444" t="str">
            <v>12091712181010</v>
          </cell>
          <cell r="B444" t="str">
            <v>CEHIMI, S.A DE C.V.</v>
          </cell>
          <cell r="C444" t="str">
            <v>ACTUALICE</v>
          </cell>
        </row>
        <row r="445">
          <cell r="A445" t="str">
            <v>06141806991010</v>
          </cell>
          <cell r="B445" t="str">
            <v>CENTRAL HIDRAULICA S.A DE C.V.</v>
          </cell>
          <cell r="C445" t="str">
            <v>ACTUALICE</v>
          </cell>
        </row>
        <row r="446">
          <cell r="A446" t="str">
            <v>06141706091038</v>
          </cell>
          <cell r="B446" t="str">
            <v>DIDEMA, S.A DE C.V.</v>
          </cell>
          <cell r="C446" t="str">
            <v>ACTUALICE</v>
          </cell>
        </row>
        <row r="447">
          <cell r="A447" t="str">
            <v>06140110191055</v>
          </cell>
          <cell r="B447" t="str">
            <v>HYM, S.A DE C.V.</v>
          </cell>
          <cell r="C447" t="str">
            <v>ACTUALICE</v>
          </cell>
        </row>
        <row r="448">
          <cell r="A448" t="str">
            <v>06141903931072</v>
          </cell>
          <cell r="B448" t="str">
            <v>BALMORE ALEJANDRO MARTINEZ VIZCARRA</v>
          </cell>
          <cell r="C448" t="str">
            <v>ACTUALICE</v>
          </cell>
        </row>
        <row r="449">
          <cell r="A449" t="str">
            <v>06140704081039</v>
          </cell>
          <cell r="B449" t="str">
            <v>HOLCIM CONCRETOS, S.A DE C.V.</v>
          </cell>
          <cell r="C449" t="str">
            <v>ACTUALICE</v>
          </cell>
        </row>
        <row r="450">
          <cell r="A450" t="str">
            <v>06142003921027</v>
          </cell>
          <cell r="B450" t="str">
            <v>MAPRECO S.A DE C.V.</v>
          </cell>
          <cell r="C450" t="str">
            <v>ACTUALICE</v>
          </cell>
        </row>
        <row r="451">
          <cell r="A451" t="str">
            <v>06142502211030</v>
          </cell>
          <cell r="B451" t="str">
            <v>GRUPO TIRE EXPRESS, S.A DE C.V.</v>
          </cell>
          <cell r="C451" t="str">
            <v>ACTUALICE</v>
          </cell>
        </row>
        <row r="452">
          <cell r="A452" t="str">
            <v>06140204091054</v>
          </cell>
          <cell r="B452" t="str">
            <v>CEMCOL COMERCIAL, S.A DE C.V.</v>
          </cell>
          <cell r="C452" t="str">
            <v>ACTUALICE</v>
          </cell>
        </row>
        <row r="453">
          <cell r="A453" t="str">
            <v>06140803991446</v>
          </cell>
          <cell r="B453" t="str">
            <v>TANIA MICHELLE DELGADO VASQUEZ</v>
          </cell>
          <cell r="C453" t="str">
            <v>ACTUALICE</v>
          </cell>
        </row>
        <row r="454">
          <cell r="A454" t="str">
            <v>05111501901029</v>
          </cell>
          <cell r="B454" t="str">
            <v>ANDRES FRANCISCO ZELAYA ROMERO</v>
          </cell>
          <cell r="C454" t="str">
            <v>ACTUALICE</v>
          </cell>
        </row>
        <row r="455">
          <cell r="A455" t="str">
            <v>06143101860017</v>
          </cell>
          <cell r="B455" t="str">
            <v>REPUESTOS CANAHUATI S.A DE C.V.</v>
          </cell>
          <cell r="C455" t="str">
            <v>ACTUALICE</v>
          </cell>
        </row>
        <row r="456">
          <cell r="A456" t="str">
            <v>06140112820027</v>
          </cell>
          <cell r="B456" t="str">
            <v>HOTEL PRELAC S.A DE C.V.</v>
          </cell>
          <cell r="C456" t="str">
            <v>ACTUALICE</v>
          </cell>
        </row>
        <row r="457">
          <cell r="A457" t="str">
            <v>14081402711011</v>
          </cell>
          <cell r="B457" t="str">
            <v>SERVICENTRO PUMA PRESIDENCIAL</v>
          </cell>
          <cell r="C457" t="str">
            <v>ACTUALICE</v>
          </cell>
        </row>
        <row r="458">
          <cell r="A458" t="str">
            <v>06142305771172</v>
          </cell>
          <cell r="B458" t="str">
            <v>SALVADOR ANTONIO ESCOBAR DURAN</v>
          </cell>
          <cell r="C458" t="str">
            <v>ACTUALICE</v>
          </cell>
        </row>
        <row r="459">
          <cell r="A459" t="str">
            <v>05112309861010</v>
          </cell>
          <cell r="B459" t="str">
            <v>LUIS ALBERTO RIVERA MIRANDA</v>
          </cell>
          <cell r="C459" t="str">
            <v>ACTUALICE</v>
          </cell>
        </row>
        <row r="460">
          <cell r="A460" t="str">
            <v>05033001211017</v>
          </cell>
          <cell r="B460" t="str">
            <v>EDKASA, S.A DE C.V.</v>
          </cell>
          <cell r="C460" t="str">
            <v>ACTUALICE</v>
          </cell>
        </row>
        <row r="461">
          <cell r="A461" t="str">
            <v>05021704650019</v>
          </cell>
          <cell r="B461" t="str">
            <v>ANBAL ARTEAGA RIVERA</v>
          </cell>
          <cell r="C461" t="str">
            <v>ACTUALICE</v>
          </cell>
        </row>
        <row r="462">
          <cell r="A462" t="str">
            <v>06141805181057</v>
          </cell>
          <cell r="B462" t="str">
            <v>A &amp; A MULTISERVICIOS, S.A DE C.V.</v>
          </cell>
          <cell r="C462" t="str">
            <v>ACTUALICE</v>
          </cell>
        </row>
        <row r="463">
          <cell r="A463" t="str">
            <v>06141210081024</v>
          </cell>
          <cell r="B463" t="str">
            <v>GEO CRISDAY S.A DE C.V.</v>
          </cell>
          <cell r="C463" t="str">
            <v>ACTUALICE</v>
          </cell>
        </row>
        <row r="464">
          <cell r="A464" t="str">
            <v>06141605860015</v>
          </cell>
          <cell r="B464" t="str">
            <v>LIGERAMENTE USADAS, S.A DE C.V.</v>
          </cell>
          <cell r="C464" t="str">
            <v>ACTUALICE</v>
          </cell>
        </row>
        <row r="465">
          <cell r="A465" t="str">
            <v>06140403931037</v>
          </cell>
          <cell r="B465" t="str">
            <v>TECNIAVES S.A DE C.V.</v>
          </cell>
          <cell r="C465" t="str">
            <v>ACTUALICE</v>
          </cell>
        </row>
        <row r="466">
          <cell r="A466" t="str">
            <v>06142305881032</v>
          </cell>
          <cell r="B466" t="str">
            <v xml:space="preserve">LABORATORIO SALVADOREÑO DE INGENIERIA </v>
          </cell>
          <cell r="C466" t="str">
            <v>ACTUALICE</v>
          </cell>
        </row>
        <row r="467">
          <cell r="A467" t="str">
            <v>06142010921011</v>
          </cell>
          <cell r="B467" t="str">
            <v>TS INGENIEROS</v>
          </cell>
          <cell r="C467" t="str">
            <v>ACTUALICE</v>
          </cell>
        </row>
        <row r="468">
          <cell r="A468" t="str">
            <v>05200406480012</v>
          </cell>
          <cell r="B468" t="str">
            <v>JOSE MARIA CALLES RODAS</v>
          </cell>
          <cell r="C468" t="str">
            <v>ACTUALICE</v>
          </cell>
        </row>
        <row r="469">
          <cell r="A469" t="str">
            <v>06141511770020</v>
          </cell>
          <cell r="B469" t="str">
            <v>CENTRAL DE RODAMIENTOS S.A DE C.V.</v>
          </cell>
          <cell r="C469" t="str">
            <v>ACTUALICE</v>
          </cell>
        </row>
        <row r="470">
          <cell r="A470" t="str">
            <v>20220242694</v>
          </cell>
          <cell r="B470" t="str">
            <v>QUANGONG MACHINERY CO LTD</v>
          </cell>
          <cell r="C470" t="str">
            <v>ACTUALICE</v>
          </cell>
        </row>
        <row r="471">
          <cell r="A471" t="str">
            <v>06140705121042</v>
          </cell>
          <cell r="B471" t="str">
            <v>AVANCORT S.A DE C.V.</v>
          </cell>
          <cell r="C471" t="str">
            <v>ACTUALICE</v>
          </cell>
        </row>
        <row r="472">
          <cell r="A472" t="str">
            <v>06142004991029</v>
          </cell>
          <cell r="B472" t="str">
            <v>PINTURAS DEL SUR DE EL SALVADOR S.A DE C.V.</v>
          </cell>
          <cell r="C472" t="str">
            <v>ACTUALICE</v>
          </cell>
        </row>
        <row r="473">
          <cell r="A473" t="str">
            <v>06142101771068</v>
          </cell>
          <cell r="B473" t="str">
            <v>CARLOS ALBERTO REYES GARCIA</v>
          </cell>
          <cell r="C473" t="str">
            <v>ACTUALICE</v>
          </cell>
        </row>
        <row r="474">
          <cell r="A474" t="str">
            <v>06141501151046</v>
          </cell>
          <cell r="B474" t="str">
            <v>OLC, S.A DE C.V</v>
          </cell>
          <cell r="C474" t="str">
            <v>ACTUALICE</v>
          </cell>
        </row>
        <row r="475">
          <cell r="A475" t="str">
            <v>06141008661043</v>
          </cell>
          <cell r="B475" t="str">
            <v>DAVID CANAHUATI PINEDA</v>
          </cell>
          <cell r="C475" t="str">
            <v>ACTUALICE</v>
          </cell>
        </row>
        <row r="476">
          <cell r="A476" t="str">
            <v>10100107701012</v>
          </cell>
          <cell r="B476" t="str">
            <v>OMAR SAUL MERINO ROMERO</v>
          </cell>
          <cell r="C476" t="str">
            <v>ACTUALICE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definedNames>
      <definedName name="DatosConsumi"/>
      <definedName name="DatosContri"/>
      <definedName name="GuardarDatos"/>
      <definedName name="LimpiarConsumi"/>
      <definedName name="LimpiarContri"/>
      <definedName name="LimpiarDatos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spacho rivas" refreshedDate="44781.440774768518" createdVersion="8" refreshedVersion="8" minRefreshableVersion="3" recordCount="811">
  <cacheSource type="worksheet">
    <worksheetSource ref="A1:Z812" sheet="CLIENTE MENOR A 200"/>
  </cacheSource>
  <cacheFields count="26">
    <cacheField name="AÑO" numFmtId="0">
      <sharedItems containsSemiMixedTypes="0" containsString="0" containsNumber="1" containsInteger="1" minValue="2022" maxValue="2022" count="1">
        <n v="2022"/>
      </sharedItems>
    </cacheField>
    <cacheField name="MES" numFmtId="0">
      <sharedItems/>
    </cacheField>
    <cacheField name="MES 2" numFmtId="0">
      <sharedItems count="6">
        <s v="Enero"/>
        <s v="Febrero"/>
        <s v="Marzo"/>
        <s v="Abril"/>
        <s v="Mayo"/>
        <s v="Junio"/>
      </sharedItems>
    </cacheField>
    <cacheField name="mes numero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FECHA" numFmtId="0">
      <sharedItems count="126">
        <s v="03/01/2022"/>
        <s v="04/01/2022"/>
        <s v="05/01/2022"/>
        <s v="06/01/2022"/>
        <s v="07/01/2022"/>
        <s v="10/01/2022"/>
        <s v="11/01/2022"/>
        <s v="12/01/2022"/>
        <s v="13/01/2022"/>
        <s v="14/01/2022"/>
        <s v="17/01/2022"/>
        <s v="18/01/2022"/>
        <s v="19/01/2022"/>
        <s v="20/01/2022"/>
        <s v="21/01/2022"/>
        <s v="24/01/2022"/>
        <s v="25/01/2022"/>
        <s v="26/01/2022"/>
        <s v="27/01/2022"/>
        <s v="28/01/2022"/>
        <s v="29/01/2022"/>
        <s v="31/01/2022"/>
        <s v="04/01/2021"/>
        <s v="29/01/2021"/>
        <s v="22/01/2022"/>
        <s v="15/01/2022"/>
        <s v="08/01/2022"/>
        <s v="28/02/2022"/>
        <s v="25/02/2022"/>
        <s v="24/02/2022"/>
        <s v="23/02/2022"/>
        <s v="22/02/2022"/>
        <s v="21/02/2022"/>
        <s v="18/02/2022"/>
        <s v="17/02/2022"/>
        <s v="16/02/2022"/>
        <s v="15/02/2022"/>
        <s v="14/02/2022"/>
        <s v="11/02/2022"/>
        <s v="10/02/2022"/>
        <s v="09/02/2022"/>
        <s v="08/02/2022"/>
        <s v="07/02/2022"/>
        <s v="04/02/2022"/>
        <s v="03/02/2022"/>
        <s v="02/02/2022"/>
        <s v="01/02/2022"/>
        <s v="26/02/2022"/>
        <s v="19/02/2022"/>
        <s v="05/02/2022"/>
        <s v="17/03/2022"/>
        <s v="22/03/2022"/>
        <s v="23/03/2022"/>
        <s v="24/03/2022"/>
        <s v="25/03/2022"/>
        <s v="28/03/2022"/>
        <s v="29/03/2022"/>
        <s v="30/03/2022"/>
        <s v="01/03/2022"/>
        <s v="02/03/2022"/>
        <s v="03/03/2022"/>
        <s v="04/03/2022"/>
        <s v="07/03/2022"/>
        <s v="08/03/2022"/>
        <s v="09/03/2022"/>
        <s v="11/03/2022"/>
        <s v="14/03/2022"/>
        <s v="21/03/2022"/>
        <s v="31/03/2022"/>
        <s v="01/04/2022"/>
        <s v="06/04/2022"/>
        <s v="20/04/2022"/>
        <s v="26/04/2022"/>
        <s v="05/04/2022"/>
        <s v="08/04/2022"/>
        <s v="11/04/2022"/>
        <s v="18/04/2022"/>
        <s v="19/04/2022"/>
        <s v="21/04/2022"/>
        <s v="22/04/2022"/>
        <s v="25/04/2022"/>
        <s v="27/04/2022"/>
        <s v="29/04/2022"/>
        <s v="30/05/2022"/>
        <s v="27/05/2022"/>
        <s v="26/05/2022"/>
        <s v="23/05/2022"/>
        <s v="21/05/2022"/>
        <s v="19/05/2022"/>
        <s v="14/05/2022"/>
        <s v="11/05/2022"/>
        <s v="09/05/2022"/>
        <s v="06/05/2022"/>
        <s v="05/05/2022"/>
        <s v="03/05/2022"/>
        <s v="02/05/2022"/>
        <s v="12/05/2022"/>
        <s v="13/05/2022"/>
        <s v="16/05/2022"/>
        <s v="17/05/2022"/>
        <s v="20/05/2022"/>
        <s v="31/05/2022"/>
        <s v="30/06/2022"/>
        <s v="29/06/2022"/>
        <s v="28/06/2022"/>
        <s v="27/06/2022"/>
        <s v="24/06/2022"/>
        <s v="23/06/2022"/>
        <s v="21/06/2022"/>
        <s v="20/06/2022"/>
        <s v="14/06/2022"/>
        <s v="13/06/2022"/>
        <s v="10/06/2022"/>
        <s v="09/06/2022"/>
        <s v="08/06/2022"/>
        <s v="07/06/2022"/>
        <s v="06/06/2022"/>
        <s v="03/06/2022"/>
        <s v="02/06/2022"/>
        <s v="01/06/2022"/>
        <s v="25/06/2022"/>
        <s v="22/06/2022"/>
        <s v="16/06/2022"/>
        <s v="15/06/2022"/>
        <s v="11/06/2022"/>
        <s v="04/06/2022"/>
      </sharedItems>
    </cacheField>
    <cacheField name="CLASE DE DOC" numFmtId="0">
      <sharedItems count="1">
        <s v="1"/>
      </sharedItems>
    </cacheField>
    <cacheField name="TIPO DE DOC" numFmtId="0">
      <sharedItems/>
    </cacheField>
    <cacheField name="RESOLUCION" numFmtId="0">
      <sharedItems/>
    </cacheField>
    <cacheField name="SERIE" numFmtId="0">
      <sharedItems/>
    </cacheField>
    <cacheField name="CORRELTIVO" numFmtId="0">
      <sharedItems containsSemiMixedTypes="0" containsString="0" containsNumber="1" containsInteger="1" minValue="1" maxValue="1713" count="725"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"/>
        <n v="16"/>
        <n v="17"/>
        <n v="18"/>
        <n v="19"/>
        <n v="20"/>
        <n v="21"/>
        <n v="1467"/>
        <n v="635"/>
        <n v="634"/>
        <n v="633"/>
        <n v="632"/>
        <n v="630"/>
        <n v="629"/>
        <n v="627"/>
        <n v="626"/>
        <n v="625"/>
        <n v="624"/>
        <n v="623"/>
        <n v="621"/>
        <n v="617"/>
        <n v="616"/>
        <n v="615"/>
        <n v="614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3"/>
        <n v="592"/>
        <n v="591"/>
        <n v="590"/>
        <n v="589"/>
        <n v="588"/>
        <n v="584"/>
        <n v="582"/>
        <n v="580"/>
        <n v="579"/>
        <n v="578"/>
        <n v="577"/>
        <n v="37"/>
        <n v="36"/>
        <n v="35"/>
        <n v="34"/>
        <n v="33"/>
        <n v="32"/>
        <n v="31"/>
        <n v="30"/>
        <n v="29"/>
        <n v="28"/>
        <n v="26"/>
        <n v="25"/>
        <n v="24"/>
        <n v="23"/>
        <n v="22"/>
        <n v="14"/>
        <n v="13"/>
        <n v="12"/>
        <n v="11"/>
        <n v="10"/>
        <n v="9"/>
        <n v="8"/>
        <n v="7"/>
        <n v="6"/>
        <n v="4"/>
        <n v="3"/>
        <n v="2"/>
        <n v="1"/>
        <n v="27"/>
        <n v="779"/>
        <n v="690"/>
        <n v="688"/>
        <n v="686"/>
        <n v="685"/>
        <n v="684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4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1527"/>
        <n v="1530"/>
        <n v="1531"/>
        <n v="1532"/>
        <n v="1533"/>
        <n v="1534"/>
        <n v="1535"/>
        <n v="1536"/>
        <n v="1537"/>
        <n v="1538"/>
        <n v="1539"/>
        <n v="1541"/>
        <n v="1542"/>
        <n v="1543"/>
        <n v="1544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2"/>
        <n v="1561"/>
        <n v="1563"/>
        <n v="1564"/>
        <n v="1565"/>
        <n v="1566"/>
        <n v="781"/>
        <n v="78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8"/>
        <n v="819"/>
        <n v="820"/>
        <n v="821"/>
        <n v="822"/>
        <n v="823"/>
        <n v="824"/>
        <n v="825"/>
        <n v="826"/>
        <n v="827"/>
        <n v="828"/>
        <n v="829"/>
        <n v="831"/>
        <n v="832"/>
        <n v="833"/>
        <n v="691"/>
        <n v="692"/>
        <n v="693"/>
        <n v="694"/>
        <n v="695"/>
        <n v="696"/>
        <n v="697"/>
        <n v="698"/>
        <n v="699"/>
        <n v="700"/>
        <n v="38"/>
        <n v="39"/>
        <n v="40"/>
        <n v="41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1610"/>
        <n v="1609"/>
        <n v="1608"/>
        <n v="1607"/>
        <n v="1606"/>
        <n v="1605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8"/>
        <n v="1587"/>
        <n v="1586"/>
        <n v="1585"/>
        <n v="1584"/>
        <n v="1583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42"/>
        <n v="783"/>
        <n v="113"/>
        <n v="112"/>
        <n v="111"/>
        <n v="110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72"/>
        <n v="871"/>
        <n v="870"/>
        <n v="869"/>
        <n v="868"/>
        <n v="867"/>
        <n v="866"/>
        <n v="865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2"/>
        <n v="840"/>
        <n v="839"/>
        <n v="838"/>
        <n v="837"/>
        <n v="836"/>
        <n v="835"/>
        <n v="834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916"/>
        <n v="915"/>
        <n v="914"/>
        <n v="913"/>
        <n v="912"/>
        <n v="911"/>
        <n v="910"/>
        <n v="909"/>
        <n v="908"/>
        <n v="907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7"/>
        <n v="875"/>
        <n v="874"/>
        <n v="873"/>
        <n v="1643"/>
        <n v="1644"/>
        <n v="1645"/>
        <n v="1646"/>
        <n v="1647"/>
        <n v="1649"/>
        <n v="1650"/>
        <n v="1651"/>
        <n v="1652"/>
        <n v="1653"/>
        <n v="1654"/>
        <n v="1655"/>
        <n v="1656"/>
        <n v="1657"/>
        <n v="1658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86"/>
        <n v="185"/>
        <n v="184"/>
        <n v="183"/>
        <n v="181"/>
        <n v="180"/>
        <n v="179"/>
        <n v="177"/>
        <n v="176"/>
        <n v="175"/>
        <n v="174"/>
        <n v="173"/>
        <n v="172"/>
        <n v="171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966"/>
        <n v="965"/>
        <n v="964"/>
        <n v="963"/>
        <n v="962"/>
        <n v="951"/>
        <n v="960"/>
        <n v="959"/>
        <n v="958"/>
        <n v="957"/>
        <n v="955"/>
        <n v="954"/>
        <n v="953"/>
        <n v="952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1680"/>
        <n v="1681"/>
        <n v="1682"/>
        <n v="1684"/>
        <n v="1685"/>
        <n v="1686"/>
        <n v="1687"/>
        <n v="1688"/>
        <n v="1689"/>
        <n v="1690"/>
        <n v="1691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2"/>
        <n v="1713"/>
      </sharedItems>
    </cacheField>
    <cacheField name="FINAL" numFmtId="0">
      <sharedItems containsSemiMixedTypes="0" containsString="0" containsNumber="1" containsInteger="1" minValue="1" maxValue="1713"/>
    </cacheField>
    <cacheField name="CORRELTIVO2" numFmtId="0">
      <sharedItems containsSemiMixedTypes="0" containsString="0" containsNumber="1" containsInteger="1" minValue="1" maxValue="1713"/>
    </cacheField>
    <cacheField name="FINAL3" numFmtId="0">
      <sharedItems containsSemiMixedTypes="0" containsString="0" containsNumber="1" containsInteger="1" minValue="1" maxValue="1713"/>
    </cacheField>
    <cacheField name="VACIO" numFmtId="0">
      <sharedItems containsString="0" containsBlank="1" containsNumber="1" containsInteger="1" minValue="0" maxValue="0"/>
    </cacheField>
    <cacheField name="V EXENTA" numFmtId="0">
      <sharedItems containsSemiMixedTypes="0" containsString="0" containsNumber="1" containsInteger="1" minValue="0" maxValue="0"/>
    </cacheField>
    <cacheField name="VENTAS NO" numFmtId="0">
      <sharedItems containsSemiMixedTypes="0" containsString="0" containsNumber="1" containsInteger="1" minValue="0" maxValue="0"/>
    </cacheField>
    <cacheField name="V NO SUJETAS" numFmtId="0">
      <sharedItems containsSemiMixedTypes="0" containsString="0" containsNumber="1" containsInteger="1" minValue="0" maxValue="0"/>
    </cacheField>
    <cacheField name="V GRAVADAS" numFmtId="0">
      <sharedItems containsSemiMixedTypes="0" containsString="0" containsNumber="1" minValue="1.5" maxValue="6930"/>
    </cacheField>
    <cacheField name="EX IN CA" numFmtId="2">
      <sharedItems containsSemiMixedTypes="0" containsString="0" containsNumber="1" minValue="1.33" maxValue="6132.74"/>
    </cacheField>
    <cacheField name="EX OUT CA" numFmtId="0">
      <sharedItems containsSemiMixedTypes="0" containsString="0" containsNumber="1" minValue="0.17" maxValue="797.26"/>
    </cacheField>
    <cacheField name="EX SERVICE" numFmtId="2">
      <sharedItems containsSemiMixedTypes="0" containsString="0" containsNumber="1" minValue="1.5" maxValue="6930"/>
    </cacheField>
    <cacheField name="V ZONA FRAN" numFmtId="0">
      <sharedItems containsSemiMixedTypes="0" containsString="0" containsNumber="1" containsInteger="1" minValue="0" maxValue="0"/>
    </cacheField>
    <cacheField name="V CTA A 3ERO" numFmtId="0">
      <sharedItems containsSemiMixedTypes="0" containsString="0" containsNumber="1" containsInteger="1" minValue="0" maxValue="0"/>
    </cacheField>
    <cacheField name="TOTAL VENTA" numFmtId="0">
      <sharedItems containsSemiMixedTypes="0" containsString="0" containsNumber="1" minValue="0" maxValue="6930"/>
    </cacheField>
    <cacheField name="ANEXO" numFmtId="0">
      <sharedItems/>
    </cacheField>
    <cacheField name="200" numFmtId="0">
      <sharedItems count="2">
        <s v="menor a 200"/>
        <s v="mayor a 2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spacho rivas" refreshedDate="44810.391234953706" createdVersion="7" refreshedVersion="8" minRefreshableVersion="3" recordCount="6067">
  <cacheSource type="worksheet">
    <worksheetSource name="Tabla2"/>
  </cacheSource>
  <cacheFields count="20">
    <cacheField name="MES" numFmtId="0">
      <sharedItems containsBlank="1" count="13">
        <s v="JULIO"/>
        <s v="JUNIO"/>
        <s v="MAYO"/>
        <s v="ABRIL"/>
        <s v="MARZO"/>
        <s v="FEBRERO"/>
        <s v="ENERO"/>
        <m/>
        <s v="NOVIEMBRE" u="1"/>
        <s v="DICIEMBRE" u="1"/>
        <s v="SEPTIEMBRE" u="1"/>
        <s v="OCTUBRE" u="1"/>
        <s v="AGOSTO" u="1"/>
      </sharedItems>
    </cacheField>
    <cacheField name="FECHA" numFmtId="0">
      <sharedItems containsDate="1" containsBlank="1" containsMixedTypes="1" minDate="2022-04-08T00:00:00" maxDate="2022-07-30T00:00:00" count="164">
        <d v="2022-07-14T00:00:00"/>
        <d v="2022-07-26T00:00:00"/>
        <d v="2022-07-21T00:00:00"/>
        <d v="2022-07-20T00:00:00"/>
        <d v="2022-07-19T00:00:00"/>
        <d v="2022-07-18T00:00:00"/>
        <d v="2022-07-09T00:00:00"/>
        <d v="2022-07-06T00:00:00"/>
        <d v="2022-07-05T00:00:00"/>
        <d v="2022-07-02T00:00:00"/>
        <d v="2022-07-29T00:00:00"/>
        <d v="2022-07-27T00:00:00"/>
        <d v="2022-07-15T00:00:00"/>
        <d v="2022-07-12T00:00:00"/>
        <d v="2022-07-04T00:00:00"/>
        <d v="2022-07-25T00:00:00"/>
        <d v="2022-07-28T00:00:00"/>
        <d v="2022-07-01T00:00:00"/>
        <d v="2022-07-07T00:00:00"/>
        <d v="2022-07-08T00:00:00"/>
        <d v="2022-07-22T00:00:00"/>
        <d v="2022-07-11T00:00:00"/>
        <d v="2022-07-13T00:00:00"/>
        <d v="2022-06-29T00:00:00"/>
        <d v="2022-06-28T00:00:00"/>
        <d v="2022-06-27T00:00:00"/>
        <d v="2022-06-25T00:00:00"/>
        <d v="2022-06-24T00:00:00"/>
        <d v="2022-06-23T00:00:00"/>
        <d v="2022-06-21T00:00:00"/>
        <d v="2022-06-18T00:00:00"/>
        <d v="2022-06-16T00:00:00"/>
        <d v="2022-06-14T00:00:00"/>
        <d v="2022-06-08T00:00:00"/>
        <d v="2022-06-05T00:00:00"/>
        <d v="2022-06-04T00:00:00"/>
        <d v="2022-06-02T00:00:00"/>
        <d v="2022-06-01T00:00:00"/>
        <d v="2022-06-30T00:00:00"/>
        <d v="2022-06-22T00:00:00"/>
        <d v="2022-06-07T00:00:00"/>
        <d v="2022-06-06T00:00:00"/>
        <d v="2022-06-09T00:00:00"/>
        <d v="2022-06-20T00:00:00"/>
        <d v="2022-06-10T00:00:00"/>
        <d v="2022-06-15T00:00:00"/>
        <d v="2022-06-03T00:00:00"/>
        <d v="2022-06-13T00:00:00"/>
        <s v="31/05/2022"/>
        <s v="27/05/2022"/>
        <s v="24/05/2022"/>
        <s v="30/05/2022"/>
        <s v="29/05/2022"/>
        <s v="28/05/2022"/>
        <s v="26/05/2022"/>
        <s v="21/05/2022"/>
        <s v="20/05/2022"/>
        <s v="19/05/2022"/>
        <s v="17/05/2022"/>
        <s v="16/05/2022"/>
        <s v="14/05/2022"/>
        <s v="13/05/2022"/>
        <s v="06/05/2022"/>
        <s v="02/05/2022"/>
        <s v="12/05/2022"/>
        <s v="03/05/20222"/>
        <s v="04/05/2022"/>
        <s v="05/05/2022"/>
        <s v="09/05/2022"/>
        <s v="11/05/2022"/>
        <s v="18/05/2022"/>
        <s v="23/05/2022"/>
        <s v="25/05/2022"/>
        <s v="01/05/2022"/>
        <s v="03/05/2022"/>
        <s v="01/04/2022"/>
        <s v="04/04/2022"/>
        <s v="05/04/2022"/>
        <s v="07/04/2022"/>
        <s v="08/04/2022"/>
        <s v="11/04/2022"/>
        <s v="18/04/2022"/>
        <s v="19/04/2022"/>
        <s v="20/04/2022"/>
        <s v="22/04/2022"/>
        <s v="25/04/2022"/>
        <s v="26/04/2022"/>
        <s v="27/04/2022"/>
        <s v="28/04/2022"/>
        <s v="29/04/2022"/>
        <s v="06/04/2022"/>
        <d v="2022-04-08T00:00:00"/>
        <s v="12/04/2022"/>
        <s v="13/04/2022"/>
        <s v="21/04/2022"/>
        <s v="30/04/2022"/>
        <s v="03/03/2022"/>
        <s v="10/03/2022"/>
        <s v="14/03/2022"/>
        <s v="28/03/2022"/>
        <s v="21/03/2022"/>
        <s v="15/03/2022"/>
        <s v="12/03/2022"/>
        <s v="08/03/2022"/>
        <s v="07/03/2022"/>
        <s v="01/03/2022"/>
        <s v="31/03/2022"/>
        <s v="02/03/2022"/>
        <s v="04/03/2022"/>
        <s v="09/03/2022"/>
        <s v="11/03/2022"/>
        <s v="16/03/2022"/>
        <s v="17/03/2022"/>
        <s v="18/03/2022"/>
        <s v="22/03/2022"/>
        <s v="23/03/2022"/>
        <s v="24/03/2022"/>
        <s v="25/03/2022"/>
        <s v="29/03/2022"/>
        <s v="30/03/2022"/>
        <s v="28/02/2022"/>
        <s v="21/02/2022"/>
        <s v="15/02/2022"/>
        <s v="03/02/2022"/>
        <s v="01/02/2022"/>
        <s v="02/02/2022"/>
        <s v="04/02/2022"/>
        <s v="08/02/2022"/>
        <s v="09/02/2022"/>
        <s v="10/02/2022"/>
        <s v="11/02/2022"/>
        <s v="14/02/2022"/>
        <s v="16/02/2022"/>
        <s v="18/02/2022"/>
        <s v="22/02/2022"/>
        <s v="23/02/2022"/>
        <s v="24/02/2022"/>
        <s v="25/02/2022"/>
        <s v="07/02/2022"/>
        <s v="17/02/2022"/>
        <s v="17/02/2021"/>
        <s v="27/02/2022"/>
        <s v="03/01/2022"/>
        <s v="04/01/2022"/>
        <s v="05/01/2022"/>
        <s v="06/01/2022"/>
        <s v="07/01/2022"/>
        <s v="10/01/2022"/>
        <s v="11/01/2022"/>
        <s v="12/01/2022"/>
        <s v="13/01/2022"/>
        <s v="14/01/2022"/>
        <s v="17/01/2022"/>
        <s v="18/01/2022"/>
        <s v="19/01/2022"/>
        <s v="20/01/2022"/>
        <s v="28/01/2022"/>
        <s v="31/01/2022"/>
        <s v="21/01/2022"/>
        <s v="24/01/2022"/>
        <s v="25/01/2022"/>
        <s v="26/01/2022"/>
        <s v="27/01/2022"/>
        <m/>
      </sharedItems>
    </cacheField>
    <cacheField name="CLASE DE DOC" numFmtId="0">
      <sharedItems containsBlank="1"/>
    </cacheField>
    <cacheField name="TIPO DE DOC" numFmtId="0">
      <sharedItems containsBlank="1" count="3">
        <s v="03"/>
        <s v="05"/>
        <m/>
      </sharedItems>
    </cacheField>
    <cacheField name="N° DE RESOLUCION" numFmtId="0">
      <sharedItems containsBlank="1"/>
    </cacheField>
    <cacheField name="SERIE " numFmtId="0">
      <sharedItems containsBlank="1"/>
    </cacheField>
    <cacheField name="N° DOC" numFmtId="0">
      <sharedItems containsBlank="1" containsMixedTypes="1" containsNumber="1" containsInteger="1" minValue="1" maxValue="9425" count="6001">
        <n v="250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3729"/>
        <n v="3730"/>
        <n v="3731"/>
        <n v="3732"/>
        <n v="3733"/>
        <n v="3734"/>
        <n v="4886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1678"/>
        <n v="1677"/>
        <n v="1676"/>
        <n v="1675"/>
        <n v="1674"/>
        <n v="1673"/>
        <n v="1672"/>
        <n v="1671"/>
        <n v="167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1669"/>
        <n v="1668"/>
        <n v="1667"/>
        <n v="1666"/>
        <n v="1665"/>
        <n v="1664"/>
        <n v="1663"/>
        <n v="1662"/>
        <n v="1661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862"/>
        <n v="1863"/>
        <n v="1864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1660"/>
        <n v="1659"/>
        <n v="1658"/>
        <n v="1657"/>
        <n v="1656"/>
        <n v="1655"/>
        <n v="1654"/>
        <n v="1653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8"/>
        <n v="1449"/>
        <n v="1450"/>
        <n v="1451"/>
        <n v="1452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5"/>
        <n v="1882"/>
        <n v="1883"/>
        <s v="3717"/>
        <s v="3718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1"/>
        <n v="910"/>
        <n v="912"/>
        <n v="913"/>
        <n v="914"/>
        <n v="915"/>
        <n v="916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98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6000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91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9"/>
        <n v="5327"/>
        <n v="5328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s v="5391'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s v="5622'"/>
        <s v="5621'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1"/>
        <n v="5760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5"/>
        <n v="5784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m/>
        <n v="4470" u="1"/>
        <n v="4210" u="1"/>
        <n v="4023" u="1"/>
        <n v="4927" u="1"/>
        <n v="4667" u="1"/>
        <n v="4407" u="1"/>
        <n v="4147" u="1"/>
        <n v="4864" u="1"/>
        <n v="4604" u="1"/>
        <n v="4344" u="1"/>
        <n v="4090" u="1"/>
        <n v="3960" u="1"/>
        <n v="5061" u="1"/>
        <n v="4801" u="1"/>
        <n v="4541" u="1"/>
        <n v="4281" u="1"/>
        <n v="4998" u="1"/>
        <n v="4738" u="1"/>
        <n v="4478" u="1"/>
        <n v="4218" u="1"/>
        <n v="4027" u="1"/>
        <n v="4935" u="1"/>
        <n v="4675" u="1"/>
        <n v="4415" u="1"/>
        <n v="4155" u="1"/>
        <n v="4872" u="1"/>
        <n v="4612" u="1"/>
        <n v="4352" u="1"/>
        <n v="4094" u="1"/>
        <n v="3964" u="1"/>
        <n v="5069" u="1"/>
        <n v="4809" u="1"/>
        <n v="4549" u="1"/>
        <n v="4289" u="1"/>
        <n v="5006" u="1"/>
        <n v="4746" u="1"/>
        <n v="4486" u="1"/>
        <n v="4226" u="1"/>
        <n v="4031" u="1"/>
        <n v="4943" u="1"/>
        <n v="4683" u="1"/>
        <n v="4423" u="1"/>
        <n v="4163" u="1"/>
        <n v="4880" u="1"/>
        <n v="4620" u="1"/>
        <n v="4360" u="1"/>
        <n v="4100" u="1"/>
        <n v="3968" u="1"/>
        <n v="5077" u="1"/>
        <n v="4817" u="1"/>
        <n v="4557" u="1"/>
        <n v="4297" u="1"/>
        <n v="5014" u="1"/>
        <n v="4754" u="1"/>
        <n v="4494" u="1"/>
        <n v="4234" u="1"/>
        <n v="4035" u="1"/>
        <n v="4951" u="1"/>
        <n v="4691" u="1"/>
        <n v="4431" u="1"/>
        <n v="4171" u="1"/>
        <n v="4888" u="1"/>
        <n v="4628" u="1"/>
        <n v="4368" u="1"/>
        <n v="4108" u="1"/>
        <n v="3972" u="1"/>
        <n v="4825" u="1"/>
        <n v="4565" u="1"/>
        <n v="4305" u="1"/>
        <n v="5022" u="1"/>
        <n v="4762" u="1"/>
        <n v="4502" u="1"/>
        <n v="4242" u="1"/>
        <n v="4039" u="1"/>
        <n v="4959" u="1"/>
        <n v="4699" u="1"/>
        <n v="4439" u="1"/>
        <n v="4179" u="1"/>
        <n v="4896" u="1"/>
        <n v="4636" u="1"/>
        <n v="4376" u="1"/>
        <n v="4116" u="1"/>
        <n v="3976" u="1"/>
        <n v="4833" u="1"/>
        <n v="4573" u="1"/>
        <n v="4313" u="1"/>
        <n v="5030" u="1"/>
        <n v="4770" u="1"/>
        <n v="4510" u="1"/>
        <n v="4250" u="1"/>
        <n v="4043" u="1"/>
        <n v="4967" u="1"/>
        <n v="4707" u="1"/>
        <n v="4447" u="1"/>
        <n v="4187" u="1"/>
        <n v="4904" u="1"/>
        <n v="4644" u="1"/>
        <n v="4384" u="1"/>
        <n v="4124" u="1"/>
        <n v="3980" u="1"/>
        <n v="4841" u="1"/>
        <n v="4581" u="1"/>
        <n v="4321" u="1"/>
        <n v="5038" u="1"/>
        <n v="4778" u="1"/>
        <n v="4518" u="1"/>
        <n v="4258" u="1"/>
        <n v="4047" u="1"/>
        <n v="4975" u="1"/>
        <n v="4715" u="1"/>
        <n v="4455" u="1"/>
        <n v="4195" u="1"/>
        <n v="4912" u="1"/>
        <n v="4652" u="1"/>
        <n v="4392" u="1"/>
        <n v="4132" u="1"/>
        <n v="3984" u="1"/>
        <n v="4849" u="1"/>
        <n v="4589" u="1"/>
        <n v="4329" u="1"/>
        <n v="5046" u="1"/>
        <n v="4786" u="1"/>
        <n v="4526" u="1"/>
        <n v="4266" u="1"/>
        <n v="4051" u="1"/>
        <n v="4983" u="1"/>
        <n v="4723" u="1"/>
        <n v="4463" u="1"/>
        <n v="4203" u="1"/>
        <n v="4920" u="1"/>
        <n v="4660" u="1"/>
        <n v="4400" u="1"/>
        <n v="4140" u="1"/>
        <n v="3988" u="1"/>
        <n v="4857" u="1"/>
        <n v="4597" u="1"/>
        <n v="4337" u="1"/>
        <n v="5054" u="1"/>
        <n v="4794" u="1"/>
        <n v="4534" u="1"/>
        <n v="4274" u="1"/>
        <n v="4055" u="1"/>
        <n v="4991" u="1"/>
        <n v="4731" u="1"/>
        <n v="4471" u="1"/>
        <n v="4211" u="1"/>
        <n v="4928" u="1"/>
        <n v="4668" u="1"/>
        <n v="4408" u="1"/>
        <n v="4148" u="1"/>
        <n v="3992" u="1"/>
        <n v="4865" u="1"/>
        <n v="4605" u="1"/>
        <n v="4345" u="1"/>
        <n v="5062" u="1"/>
        <n v="4802" u="1"/>
        <n v="4542" u="1"/>
        <n v="4282" u="1"/>
        <n v="4059" u="1"/>
        <n v="4999" u="1"/>
        <n v="4739" u="1"/>
        <n v="4479" u="1"/>
        <n v="4219" u="1"/>
        <n v="4936" u="1"/>
        <n v="4676" u="1"/>
        <n v="4416" u="1"/>
        <n v="4156" u="1"/>
        <n v="3996" u="1"/>
        <n v="4873" u="1"/>
        <n v="4613" u="1"/>
        <n v="4353" u="1"/>
        <n v="5070" u="1"/>
        <n v="4810" u="1"/>
        <n v="4550" u="1"/>
        <n v="4290" u="1"/>
        <n v="4063" u="1"/>
        <n v="5007" u="1"/>
        <n v="4747" u="1"/>
        <n v="4487" u="1"/>
        <n v="4227" u="1"/>
        <n v="4944" u="1"/>
        <n v="4684" u="1"/>
        <n v="4424" u="1"/>
        <n v="4164" u="1"/>
        <n v="4000" u="1"/>
        <n v="4881" u="1"/>
        <n v="4621" u="1"/>
        <n v="4361" u="1"/>
        <n v="4101" u="1"/>
        <n v="4818" u="1"/>
        <n v="4558" u="1"/>
        <n v="4298" u="1"/>
        <n v="4067" u="1"/>
        <n v="5015" u="1"/>
        <n v="4755" u="1"/>
        <n v="4495" u="1"/>
        <n v="4235" u="1"/>
        <n v="4952" u="1"/>
        <n v="4692" u="1"/>
        <n v="4432" u="1"/>
        <n v="4172" u="1"/>
        <n v="4004" u="1"/>
        <n v="4889" u="1"/>
        <n v="4629" u="1"/>
        <n v="4369" u="1"/>
        <n v="4109" u="1"/>
        <n v="4566" u="1"/>
        <n v="4306" u="1"/>
        <n v="4071" u="1"/>
        <n v="5023" u="1"/>
        <n v="4763" u="1"/>
        <n v="4503" u="1"/>
        <n v="4243" u="1"/>
        <n v="4960" u="1"/>
        <n v="4700" u="1"/>
        <n v="4440" u="1"/>
        <n v="4180" u="1"/>
        <n v="4008" u="1"/>
        <n v="4897" u="1"/>
        <n v="4637" u="1"/>
        <n v="4377" u="1"/>
        <n v="4117" u="1"/>
        <n v="4834" u="1"/>
        <n v="4574" u="1"/>
        <n v="4314" u="1"/>
        <n v="4075" u="1"/>
        <n v="5031" u="1"/>
        <n v="4771" u="1"/>
        <n v="4511" u="1"/>
        <n v="4251" u="1"/>
        <n v="4968" u="1"/>
        <n v="4708" u="1"/>
        <n v="4448" u="1"/>
        <n v="4188" u="1"/>
        <n v="4012" u="1"/>
        <n v="4905" u="1"/>
        <n v="4645" u="1"/>
        <n v="4385" u="1"/>
        <n v="4125" u="1"/>
        <n v="4842" u="1"/>
        <n v="4582" u="1"/>
        <n v="4322" u="1"/>
        <n v="4079" u="1"/>
        <n v="5039" u="1"/>
        <n v="4779" u="1"/>
        <n v="4519" u="1"/>
        <n v="4259" u="1"/>
        <n v="4976" u="1"/>
        <n v="4716" u="1"/>
        <n v="4456" u="1"/>
        <n v="4196" u="1"/>
        <n v="4016" u="1"/>
        <n v="4913" u="1"/>
        <n v="4653" u="1"/>
        <n v="4393" u="1"/>
        <n v="4133" u="1"/>
        <n v="4850" u="1"/>
        <n v="4590" u="1"/>
        <n v="4330" u="1"/>
        <n v="4083" u="1"/>
        <n v="5047" u="1"/>
        <n v="4787" u="1"/>
        <n v="4527" u="1"/>
        <n v="4267" u="1"/>
        <n v="4984" u="1"/>
        <n v="4724" u="1"/>
        <n v="4464" u="1"/>
        <n v="4204" u="1"/>
        <n v="4020" u="1"/>
        <n v="4921" u="1"/>
        <n v="4661" u="1"/>
        <n v="4401" u="1"/>
        <n v="4141" u="1"/>
        <n v="4858" u="1"/>
        <n v="4598" u="1"/>
        <n v="4338" u="1"/>
        <n v="4087" u="1"/>
        <n v="5055" u="1"/>
        <n v="4795" u="1"/>
        <n v="4535" u="1"/>
        <n v="4275" u="1"/>
        <n v="4992" u="1"/>
        <n v="4732" u="1"/>
        <n v="4472" u="1"/>
        <n v="4212" u="1"/>
        <n v="4024" u="1"/>
        <n v="4929" u="1"/>
        <n v="4669" u="1"/>
        <n v="4409" u="1"/>
        <n v="4149" u="1"/>
        <n v="4866" u="1"/>
        <n v="4606" u="1"/>
        <n v="4346" u="1"/>
        <n v="4091" u="1"/>
        <n v="3961" u="1"/>
        <n v="5063" u="1"/>
        <n v="4803" u="1"/>
        <n v="4543" u="1"/>
        <n v="4283" u="1"/>
        <n v="5000" u="1"/>
        <n v="4740" u="1"/>
        <n v="4480" u="1"/>
        <n v="4220" u="1"/>
        <n v="4028" u="1"/>
        <n v="4937" u="1"/>
        <n v="4677" u="1"/>
        <n v="4417" u="1"/>
        <n v="4157" u="1"/>
        <n v="4874" u="1"/>
        <n v="4614" u="1"/>
        <n v="4354" u="1"/>
        <n v="4095" u="1"/>
        <n v="3965" u="1"/>
        <n v="5071" u="1"/>
        <n v="4811" u="1"/>
        <n v="4551" u="1"/>
        <n v="4291" u="1"/>
        <n v="5008" u="1"/>
        <n v="4748" u="1"/>
        <n v="4488" u="1"/>
        <n v="4228" u="1"/>
        <n v="4032" u="1"/>
        <n v="4945" u="1"/>
        <n v="4685" u="1"/>
        <n v="4425" u="1"/>
        <n v="4165" u="1"/>
        <n v="4882" u="1"/>
        <n v="4622" u="1"/>
        <n v="4362" u="1"/>
        <n v="4102" u="1"/>
        <n v="3969" u="1"/>
        <n v="4819" u="1"/>
        <n v="4559" u="1"/>
        <n v="4299" u="1"/>
        <n v="5016" u="1"/>
        <n v="4756" u="1"/>
        <n v="4496" u="1"/>
        <n v="4236" u="1"/>
        <n v="4036" u="1"/>
        <n v="4953" u="1"/>
        <n v="4693" u="1"/>
        <n v="4433" u="1"/>
        <n v="4173" u="1"/>
        <n v="4890" u="1"/>
        <n v="4630" u="1"/>
        <n v="4370" u="1"/>
        <n v="4110" u="1"/>
        <n v="3973" u="1"/>
        <n v="4827" u="1"/>
        <n v="4567" u="1"/>
        <n v="4307" u="1"/>
        <n v="5024" u="1"/>
        <n v="4764" u="1"/>
        <n v="4504" u="1"/>
        <n v="4244" u="1"/>
        <n v="4040" u="1"/>
        <n v="4961" u="1"/>
        <n v="4701" u="1"/>
        <n v="4441" u="1"/>
        <n v="4181" u="1"/>
        <n v="4898" u="1"/>
        <n v="4638" u="1"/>
        <n v="4378" u="1"/>
        <n v="4118" u="1"/>
        <n v="3977" u="1"/>
        <n v="4835" u="1"/>
        <n v="4575" u="1"/>
        <n v="4315" u="1"/>
        <n v="5032" u="1"/>
        <n v="4772" u="1"/>
        <n v="4512" u="1"/>
        <n v="4252" u="1"/>
        <n v="4044" u="1"/>
        <n v="4969" u="1"/>
        <n v="4709" u="1"/>
        <n v="4449" u="1"/>
        <n v="4189" u="1"/>
        <n v="4906" u="1"/>
        <n v="4646" u="1"/>
        <n v="4386" u="1"/>
        <n v="4126" u="1"/>
        <n v="3981" u="1"/>
        <n v="4843" u="1"/>
        <n v="4583" u="1"/>
        <n v="4323" u="1"/>
        <n v="5040" u="1"/>
        <n v="4780" u="1"/>
        <n v="4520" u="1"/>
        <n v="4260" u="1"/>
        <n v="4048" u="1"/>
        <n v="4977" u="1"/>
        <n v="4717" u="1"/>
        <n v="4457" u="1"/>
        <n v="4197" u="1"/>
        <n v="4914" u="1"/>
        <n v="4654" u="1"/>
        <n v="4394" u="1"/>
        <n v="4134" u="1"/>
        <n v="3985" u="1"/>
        <n v="4851" u="1"/>
        <n v="4591" u="1"/>
        <n v="4331" u="1"/>
        <n v="5048" u="1"/>
        <n v="4788" u="1"/>
        <n v="4528" u="1"/>
        <n v="4268" u="1"/>
        <n v="4052" u="1"/>
        <n v="4985" u="1"/>
        <n v="4725" u="1"/>
        <n v="4465" u="1"/>
        <n v="4205" u="1"/>
        <n v="4922" u="1"/>
        <n v="4662" u="1"/>
        <n v="4402" u="1"/>
        <n v="4142" u="1"/>
        <n v="3989" u="1"/>
        <n v="4859" u="1"/>
        <n v="4599" u="1"/>
        <n v="4339" u="1"/>
        <n v="5056" u="1"/>
        <n v="4796" u="1"/>
        <n v="4536" u="1"/>
        <n v="4276" u="1"/>
        <n v="4056" u="1"/>
        <n v="4993" u="1"/>
        <n v="4733" u="1"/>
        <n v="4473" u="1"/>
        <n v="4213" u="1"/>
        <n v="4930" u="1"/>
        <n v="4670" u="1"/>
        <n v="4410" u="1"/>
        <n v="4150" u="1"/>
        <n v="3993" u="1"/>
        <n v="4867" u="1"/>
        <n v="4607" u="1"/>
        <n v="4347" u="1"/>
        <n v="5064" u="1"/>
        <n v="4804" u="1"/>
        <n v="4544" u="1"/>
        <n v="4284" u="1"/>
        <n v="4060" u="1"/>
        <n v="5001" u="1"/>
        <n v="4741" u="1"/>
        <n v="4481" u="1"/>
        <n v="4221" u="1"/>
        <n v="4938" u="1"/>
        <n v="4678" u="1"/>
        <n v="4418" u="1"/>
        <n v="4158" u="1"/>
        <n v="3997" u="1"/>
        <n v="4875" u="1"/>
        <n v="4615" u="1"/>
        <n v="4355" u="1"/>
        <n v="5072" u="1"/>
        <n v="4812" u="1"/>
        <n v="4552" u="1"/>
        <n v="4292" u="1"/>
        <n v="4064" u="1"/>
        <n v="5009" u="1"/>
        <n v="4749" u="1"/>
        <n v="4489" u="1"/>
        <n v="4229" u="1"/>
        <n v="4946" u="1"/>
        <n v="4686" u="1"/>
        <n v="4426" u="1"/>
        <n v="4166" u="1"/>
        <n v="4001" u="1"/>
        <n v="4883" u="1"/>
        <n v="4623" u="1"/>
        <n v="4363" u="1"/>
        <n v="4103" u="1"/>
        <n v="4820" u="1"/>
        <n v="4560" u="1"/>
        <n v="4300" u="1"/>
        <n v="4068" u="1"/>
        <n v="5017" u="1"/>
        <n v="4757" u="1"/>
        <n v="4497" u="1"/>
        <n v="4237" u="1"/>
        <n v="4954" u="1"/>
        <n v="4694" u="1"/>
        <n v="4434" u="1"/>
        <n v="4174" u="1"/>
        <n v="4005" u="1"/>
        <n v="4891" u="1"/>
        <n v="4631" u="1"/>
        <n v="4371" u="1"/>
        <n v="4111" u="1"/>
        <n v="4828" u="1"/>
        <n v="4568" u="1"/>
        <n v="4308" u="1"/>
        <n v="4072" u="1"/>
        <n v="5025" u="1"/>
        <n v="4765" u="1"/>
        <n v="4505" u="1"/>
        <n v="4245" u="1"/>
        <n v="4962" u="1"/>
        <n v="4702" u="1"/>
        <n v="4442" u="1"/>
        <n v="4182" u="1"/>
        <n v="4009" u="1"/>
        <n v="4899" u="1"/>
        <n v="4639" u="1"/>
        <n v="4379" u="1"/>
        <n v="4119" u="1"/>
        <n v="4836" u="1"/>
        <n v="4576" u="1"/>
        <n v="4316" u="1"/>
        <n v="4076" u="1"/>
        <n v="5033" u="1"/>
        <n v="4773" u="1"/>
        <n v="4513" u="1"/>
        <n v="4253" u="1"/>
        <n v="4970" u="1"/>
        <n v="4710" u="1"/>
        <n v="4450" u="1"/>
        <n v="4190" u="1"/>
        <n v="4013" u="1"/>
        <n v="4907" u="1"/>
        <n v="4647" u="1"/>
        <n v="4387" u="1"/>
        <n v="4127" u="1"/>
        <n v="4844" u="1"/>
        <n v="4584" u="1"/>
        <n v="4324" u="1"/>
        <n v="4080" u="1"/>
        <n v="5041" u="1"/>
        <n v="4781" u="1"/>
        <n v="4521" u="1"/>
        <n v="4261" u="1"/>
        <n v="4978" u="1"/>
        <n v="4718" u="1"/>
        <n v="4458" u="1"/>
        <n v="4198" u="1"/>
        <n v="4017" u="1"/>
        <n v="4915" u="1"/>
        <n v="4655" u="1"/>
        <n v="4395" u="1"/>
        <n v="4135" u="1"/>
        <n v="4852" u="1"/>
        <n v="4592" u="1"/>
        <n v="4332" u="1"/>
        <n v="4084" u="1"/>
        <n v="5049" u="1"/>
        <n v="4789" u="1"/>
        <n v="4529" u="1"/>
        <n v="4269" u="1"/>
        <n v="4986" u="1"/>
        <n v="4726" u="1"/>
        <n v="4466" u="1"/>
        <n v="4206" u="1"/>
        <n v="4021" u="1"/>
        <n v="4923" u="1"/>
        <n v="4663" u="1"/>
        <n v="4403" u="1"/>
        <n v="4143" u="1"/>
        <n v="4860" u="1"/>
        <n v="4600" u="1"/>
        <n v="4340" u="1"/>
        <n v="4088" u="1"/>
        <n v="5057" u="1"/>
        <n v="4797" u="1"/>
        <n v="4537" u="1"/>
        <n v="4277" u="1"/>
        <n v="4994" u="1"/>
        <n v="4734" u="1"/>
        <n v="4474" u="1"/>
        <n v="4214" u="1"/>
        <n v="4025" u="1"/>
        <n v="4931" u="1"/>
        <n v="4671" u="1"/>
        <n v="4411" u="1"/>
        <n v="4151" u="1"/>
        <n v="4868" u="1"/>
        <n v="4608" u="1"/>
        <n v="4348" u="1"/>
        <n v="4092" u="1"/>
        <n v="3962" u="1"/>
        <n v="5065" u="1"/>
        <n v="4805" u="1"/>
        <n v="4545" u="1"/>
        <n v="4285" u="1"/>
        <n v="5002" u="1"/>
        <n v="4742" u="1"/>
        <n v="4482" u="1"/>
        <n v="4222" u="1"/>
        <n v="4029" u="1"/>
        <n v="4939" u="1"/>
        <n v="4679" u="1"/>
        <n v="4419" u="1"/>
        <n v="4159" u="1"/>
        <n v="4876" u="1"/>
        <n v="4616" u="1"/>
        <n v="4356" u="1"/>
        <n v="4096" u="1"/>
        <n v="3966" u="1"/>
        <n v="5073" u="1"/>
        <n v="4813" u="1"/>
        <n v="4553" u="1"/>
        <n v="4293" u="1"/>
        <n v="5010" u="1"/>
        <n v="4750" u="1"/>
        <n v="4490" u="1"/>
        <n v="4230" u="1"/>
        <n v="4033" u="1"/>
        <n v="4947" u="1"/>
        <n v="4687" u="1"/>
        <n v="4427" u="1"/>
        <n v="4167" u="1"/>
        <n v="1447" u="1"/>
        <n v="4884" u="1"/>
        <n v="4624" u="1"/>
        <n v="4364" u="1"/>
        <n v="4104" u="1"/>
        <n v="3970" u="1"/>
        <n v="4821" u="1"/>
        <n v="4561" u="1"/>
        <n v="4301" u="1"/>
        <n v="5018" u="1"/>
        <n v="4758" u="1"/>
        <n v="4498" u="1"/>
        <n v="4238" u="1"/>
        <n v="4037" u="1"/>
        <n v="4955" u="1"/>
        <n v="4695" u="1"/>
        <n v="4435" u="1"/>
        <n v="4175" u="1"/>
        <n v="4892" u="1"/>
        <n v="4632" u="1"/>
        <n v="4372" u="1"/>
        <n v="4112" u="1"/>
        <n v="3974" u="1"/>
        <n v="4829" u="1"/>
        <n v="4569" u="1"/>
        <n v="4309" u="1"/>
        <n v="5026" u="1"/>
        <n v="4766" u="1"/>
        <n v="4506" u="1"/>
        <n v="4246" u="1"/>
        <n v="4041" u="1"/>
        <n v="4963" u="1"/>
        <n v="4703" u="1"/>
        <n v="4443" u="1"/>
        <n v="4183" u="1"/>
        <n v="4900" u="1"/>
        <n v="4640" u="1"/>
        <n v="4380" u="1"/>
        <n v="4120" u="1"/>
        <n v="3978" u="1"/>
        <n v="4837" u="1"/>
        <n v="4577" u="1"/>
        <n v="4317" u="1"/>
        <n v="5034" u="1"/>
        <n v="4774" u="1"/>
        <n v="4514" u="1"/>
        <n v="4254" u="1"/>
        <n v="4045" u="1"/>
        <n v="4971" u="1"/>
        <n v="4711" u="1"/>
        <n v="4451" u="1"/>
        <n v="4191" u="1"/>
        <n v="1453" u="1"/>
        <n v="4908" u="1"/>
        <n v="4648" u="1"/>
        <n v="4388" u="1"/>
        <n v="4128" u="1"/>
        <n v="3982" u="1"/>
        <n v="4845" u="1"/>
        <n v="4585" u="1"/>
        <n v="4325" u="1"/>
        <n v="5042" u="1"/>
        <n v="4782" u="1"/>
        <n v="4522" u="1"/>
        <n v="4262" u="1"/>
        <n v="4049" u="1"/>
        <n v="4979" u="1"/>
        <n v="4719" u="1"/>
        <n v="4459" u="1"/>
        <n v="4199" u="1"/>
        <n v="4916" u="1"/>
        <n v="4656" u="1"/>
        <n v="4396" u="1"/>
        <n v="4136" u="1"/>
        <n v="3986" u="1"/>
        <n v="4853" u="1"/>
        <n v="4593" u="1"/>
        <n v="4333" u="1"/>
        <n v="5050" u="1"/>
        <n v="4790" u="1"/>
        <n v="4530" u="1"/>
        <n v="4270" u="1"/>
        <n v="4053" u="1"/>
        <n v="4987" u="1"/>
        <n v="4727" u="1"/>
        <n v="4467" u="1"/>
        <n v="4207" u="1"/>
        <n v="4924" u="1"/>
        <n v="4664" u="1"/>
        <n v="4404" u="1"/>
        <n v="4144" u="1"/>
        <n v="3990" u="1"/>
        <n v="4861" u="1"/>
        <n v="4601" u="1"/>
        <n v="4341" u="1"/>
        <n v="5058" u="1"/>
        <n v="4798" u="1"/>
        <n v="4538" u="1"/>
        <n v="4278" u="1"/>
        <n v="4057" u="1"/>
        <n v="4995" u="1"/>
        <n v="4735" u="1"/>
        <n v="4475" u="1"/>
        <n v="4215" u="1"/>
        <n v="4932" u="1"/>
        <n v="4672" u="1"/>
        <n v="4412" u="1"/>
        <n v="4152" u="1"/>
        <n v="3994" u="1"/>
        <n v="4869" u="1"/>
        <n v="4609" u="1"/>
        <n v="4349" u="1"/>
        <n v="5066" u="1"/>
        <n v="4806" u="1"/>
        <n v="4546" u="1"/>
        <n v="4286" u="1"/>
        <n v="4061" u="1"/>
        <n v="9425" u="1"/>
        <n v="5003" u="1"/>
        <n v="4743" u="1"/>
        <n v="4483" u="1"/>
        <n v="4223" u="1"/>
        <n v="4940" u="1"/>
        <n v="4680" u="1"/>
        <n v="4420" u="1"/>
        <n v="4160" u="1"/>
        <n v="3998" u="1"/>
        <n v="4877" u="1"/>
        <n v="4617" u="1"/>
        <n v="4357" u="1"/>
        <n v="4097" u="1"/>
        <n v="5074" u="1"/>
        <n v="4814" u="1"/>
        <n v="4554" u="1"/>
        <n v="4294" u="1"/>
        <n v="4065" u="1"/>
        <n v="5011" u="1"/>
        <n v="4751" u="1"/>
        <n v="4491" u="1"/>
        <n v="4231" u="1"/>
        <n v="4948" u="1"/>
        <n v="4688" u="1"/>
        <n v="4428" u="1"/>
        <n v="4168" u="1"/>
        <n v="4002" u="1"/>
        <n v="4885" u="1"/>
        <n v="4625" u="1"/>
        <n v="4365" u="1"/>
        <n v="4105" u="1"/>
        <n v="4822" u="1"/>
        <n v="4562" u="1"/>
        <n v="4302" u="1"/>
        <n v="4069" u="1"/>
        <n v="5019" u="1"/>
        <n v="4759" u="1"/>
        <n v="4499" u="1"/>
        <n v="4239" u="1"/>
        <n v="4956" u="1"/>
        <n v="4696" u="1"/>
        <n v="4436" u="1"/>
        <n v="4176" u="1"/>
        <n v="4006" u="1"/>
        <n v="4893" u="1"/>
        <n v="4633" u="1"/>
        <n v="4373" u="1"/>
        <n v="4113" u="1"/>
        <n v="4830" u="1"/>
        <n v="4570" u="1"/>
        <n v="4310" u="1"/>
        <n v="4073" u="1"/>
        <n v="5027" u="1"/>
        <n v="4767" u="1"/>
        <n v="4507" u="1"/>
        <n v="4247" u="1"/>
        <n v="4964" u="1"/>
        <n v="4704" u="1"/>
        <n v="4444" u="1"/>
        <n v="4184" u="1"/>
        <n v="4010" u="1"/>
        <n v="4901" u="1"/>
        <n v="4641" u="1"/>
        <n v="4381" u="1"/>
        <n v="4121" u="1"/>
        <n v="4838" u="1"/>
        <n v="4578" u="1"/>
        <n v="4318" u="1"/>
        <n v="4077" u="1"/>
        <n v="5035" u="1"/>
        <n v="4775" u="1"/>
        <n v="4515" u="1"/>
        <n v="4255" u="1"/>
        <n v="4972" u="1"/>
        <n v="4712" u="1"/>
        <n v="4452" u="1"/>
        <n v="4192" u="1"/>
        <n v="4014" u="1"/>
        <n v="4909" u="1"/>
        <n v="4649" u="1"/>
        <n v="4389" u="1"/>
        <n v="4129" u="1"/>
        <n v="4846" u="1"/>
        <n v="4586" u="1"/>
        <n v="4326" u="1"/>
        <n v="4081" u="1"/>
        <n v="5043" u="1"/>
        <n v="4783" u="1"/>
        <n v="4523" u="1"/>
        <n v="4263" u="1"/>
        <n v="4980" u="1"/>
        <n v="4720" u="1"/>
        <n v="4460" u="1"/>
        <n v="4200" u="1"/>
        <n v="4018" u="1"/>
        <n v="4917" u="1"/>
        <n v="4657" u="1"/>
        <n v="4397" u="1"/>
        <n v="4137" u="1"/>
        <n v="4854" u="1"/>
        <n v="4594" u="1"/>
        <n v="4334" u="1"/>
        <n v="4085" u="1"/>
        <n v="5051" u="1"/>
        <n v="4791" u="1"/>
        <n v="4531" u="1"/>
        <n v="4271" u="1"/>
        <n v="4988" u="1"/>
        <n v="4728" u="1"/>
        <n v="4468" u="1"/>
        <n v="4208" u="1"/>
        <n v="4022" u="1"/>
        <n v="4665" u="1"/>
        <n v="4405" u="1"/>
        <n v="4145" u="1"/>
        <n v="4862" u="1"/>
        <n v="4602" u="1"/>
        <n v="4342" u="1"/>
        <n v="4089" u="1"/>
        <n v="3959" u="1"/>
        <n v="5059" u="1"/>
        <n v="4799" u="1"/>
        <n v="4539" u="1"/>
        <n v="4279" u="1"/>
        <n v="4996" u="1"/>
        <n v="4736" u="1"/>
        <n v="4476" u="1"/>
        <n v="4216" u="1"/>
        <n v="4026" u="1"/>
        <n v="4933" u="1"/>
        <n v="4673" u="1"/>
        <n v="4413" u="1"/>
        <n v="4153" u="1"/>
        <n v="4870" u="1"/>
        <n v="4610" u="1"/>
        <n v="4350" u="1"/>
        <n v="4093" u="1"/>
        <n v="3963" u="1"/>
        <n v="5067" u="1"/>
        <n v="4807" u="1"/>
        <n v="4547" u="1"/>
        <n v="4287" u="1"/>
        <n v="5004" u="1"/>
        <n v="4744" u="1"/>
        <n v="4484" u="1"/>
        <n v="4224" u="1"/>
        <n v="4030" u="1"/>
        <n v="4941" u="1"/>
        <n v="4681" u="1"/>
        <n v="4421" u="1"/>
        <n v="4161" u="1"/>
        <n v="4878" u="1"/>
        <n v="4618" u="1"/>
        <n v="4358" u="1"/>
        <n v="4098" u="1"/>
        <n v="3967" u="1"/>
        <n v="5075" u="1"/>
        <n v="4815" u="1"/>
        <n v="4555" u="1"/>
        <n v="4295" u="1"/>
        <n v="5012" u="1"/>
        <n v="4752" u="1"/>
        <n v="4492" u="1"/>
        <n v="4232" u="1"/>
        <n v="4034" u="1"/>
        <n v="4949" u="1"/>
        <n v="4689" u="1"/>
        <n v="4429" u="1"/>
        <n v="4169" u="1"/>
        <n v="4626" u="1"/>
        <n v="4366" u="1"/>
        <n v="4106" u="1"/>
        <n v="3971" u="1"/>
        <n v="4823" u="1"/>
        <n v="4563" u="1"/>
        <n v="4303" u="1"/>
        <n v="5020" u="1"/>
        <n v="4760" u="1"/>
        <n v="4500" u="1"/>
        <n v="4240" u="1"/>
        <n v="4038" u="1"/>
        <n v="4957" u="1"/>
        <n v="4697" u="1"/>
        <n v="4437" u="1"/>
        <n v="4177" u="1"/>
        <n v="4894" u="1"/>
        <n v="4634" u="1"/>
        <n v="4374" u="1"/>
        <n v="4114" u="1"/>
        <n v="3975" u="1"/>
        <n v="4831" u="1"/>
        <n v="4571" u="1"/>
        <n v="4311" u="1"/>
        <n v="5028" u="1"/>
        <n v="4768" u="1"/>
        <n v="4508" u="1"/>
        <n v="4248" u="1"/>
        <n v="4042" u="1"/>
        <n v="4965" u="1"/>
        <n v="4705" u="1"/>
        <n v="4445" u="1"/>
        <n v="4185" u="1"/>
        <n v="4902" u="1"/>
        <n v="4642" u="1"/>
        <n v="4382" u="1"/>
        <n v="4122" u="1"/>
        <n v="3979" u="1"/>
        <n v="4839" u="1"/>
        <n v="4579" u="1"/>
        <n v="4319" u="1"/>
        <n v="5036" u="1"/>
        <n v="4776" u="1"/>
        <n v="4516" u="1"/>
        <n v="4256" u="1"/>
        <n v="4046" u="1"/>
        <n v="4973" u="1"/>
        <n v="4713" u="1"/>
        <n v="4453" u="1"/>
        <n v="4193" u="1"/>
        <n v="4910" u="1"/>
        <n v="4650" u="1"/>
        <n v="4390" u="1"/>
        <n v="4130" u="1"/>
        <n v="3983" u="1"/>
        <n v="4847" u="1"/>
        <n v="4587" u="1"/>
        <n v="4327" u="1"/>
        <n v="5044" u="1"/>
        <n v="4784" u="1"/>
        <n v="4524" u="1"/>
        <n v="4264" u="1"/>
        <n v="4050" u="1"/>
        <n v="4981" u="1"/>
        <n v="4721" u="1"/>
        <n v="4461" u="1"/>
        <n v="4201" u="1"/>
        <n v="4918" u="1"/>
        <n v="4658" u="1"/>
        <n v="4398" u="1"/>
        <n v="4138" u="1"/>
        <n v="3987" u="1"/>
        <n v="4855" u="1"/>
        <n v="4595" u="1"/>
        <n v="4335" u="1"/>
        <n v="5052" u="1"/>
        <n v="4792" u="1"/>
        <n v="4532" u="1"/>
        <n v="4272" u="1"/>
        <n v="4054" u="1"/>
        <n v="4989" u="1"/>
        <n v="4729" u="1"/>
        <n v="4469" u="1"/>
        <n v="4209" u="1"/>
        <n v="4926" u="1"/>
        <n v="4666" u="1"/>
        <n v="4406" u="1"/>
        <n v="4146" u="1"/>
        <n v="3991" u="1"/>
        <n v="4863" u="1"/>
        <n v="4603" u="1"/>
        <n v="4343" u="1"/>
        <n v="5060" u="1"/>
        <n v="4800" u="1"/>
        <n v="4540" u="1"/>
        <n v="4280" u="1"/>
        <n v="4058" u="1"/>
        <n v="4997" u="1"/>
        <n v="4737" u="1"/>
        <n v="4477" u="1"/>
        <n v="4217" u="1"/>
        <n v="4934" u="1"/>
        <n v="4674" u="1"/>
        <n v="4414" u="1"/>
        <n v="4154" u="1"/>
        <n v="3995" u="1"/>
        <n v="4871" u="1"/>
        <n v="4611" u="1"/>
        <n v="4351" u="1"/>
        <n v="5068" u="1"/>
        <n v="4808" u="1"/>
        <n v="4548" u="1"/>
        <n v="4288" u="1"/>
        <n v="4062" u="1"/>
        <n v="5005" u="1"/>
        <n v="4745" u="1"/>
        <n v="4485" u="1"/>
        <n v="4225" u="1"/>
        <n v="4942" u="1"/>
        <n v="4682" u="1"/>
        <n v="4422" u="1"/>
        <n v="4162" u="1"/>
        <n v="3999" u="1"/>
        <n v="4879" u="1"/>
        <n v="4619" u="1"/>
        <n v="4359" u="1"/>
        <n v="4099" u="1"/>
        <n v="5076" u="1"/>
        <n v="4816" u="1"/>
        <n v="4556" u="1"/>
        <n v="4296" u="1"/>
        <n v="4066" u="1"/>
        <n v="5013" u="1"/>
        <n v="4753" u="1"/>
        <n v="4493" u="1"/>
        <n v="4233" u="1"/>
        <n v="4950" u="1"/>
        <n v="4690" u="1"/>
        <n v="4430" u="1"/>
        <n v="4170" u="1"/>
        <n v="4003" u="1"/>
        <n v="4887" u="1"/>
        <n v="4627" u="1"/>
        <n v="4367" u="1"/>
        <n v="4107" u="1"/>
        <n v="4824" u="1"/>
        <n v="4564" u="1"/>
        <n v="4304" u="1"/>
        <n v="4070" u="1"/>
        <n v="5021" u="1"/>
        <n v="4761" u="1"/>
        <n v="4501" u="1"/>
        <n v="4241" u="1"/>
        <n v="4958" u="1"/>
        <n v="4698" u="1"/>
        <n v="4438" u="1"/>
        <n v="4178" u="1"/>
        <n v="4007" u="1"/>
        <n v="4895" u="1"/>
        <n v="4635" u="1"/>
        <n v="4375" u="1"/>
        <n v="4115" u="1"/>
        <n v="4832" u="1"/>
        <n v="4572" u="1"/>
        <n v="4312" u="1"/>
        <n v="4074" u="1"/>
        <n v="5029" u="1"/>
        <n v="4769" u="1"/>
        <n v="4509" u="1"/>
        <n v="4249" u="1"/>
        <n v="4966" u="1"/>
        <n v="4706" u="1"/>
        <n v="4446" u="1"/>
        <n v="4186" u="1"/>
        <n v="4011" u="1"/>
        <n v="4903" u="1"/>
        <n v="4643" u="1"/>
        <n v="4383" u="1"/>
        <n v="4123" u="1"/>
        <n v="4840" u="1"/>
        <n v="4580" u="1"/>
        <n v="4320" u="1"/>
        <n v="4078" u="1"/>
        <n v="5037" u="1"/>
        <n v="4777" u="1"/>
        <n v="4517" u="1"/>
        <n v="4257" u="1"/>
        <n v="4974" u="1"/>
        <n v="4714" u="1"/>
        <n v="4454" u="1"/>
        <n v="4194" u="1"/>
        <n v="4015" u="1"/>
        <n v="4911" u="1"/>
        <n v="4651" u="1"/>
        <n v="4391" u="1"/>
        <n v="4131" u="1"/>
        <n v="4848" u="1"/>
        <n v="4588" u="1"/>
        <n v="4328" u="1"/>
        <n v="4082" u="1"/>
        <n v="5045" u="1"/>
        <n v="4785" u="1"/>
        <n v="4525" u="1"/>
        <n v="4265" u="1"/>
        <n v="4982" u="1"/>
        <n v="4722" u="1"/>
        <n v="4462" u="1"/>
        <n v="4202" u="1"/>
        <n v="4019" u="1"/>
        <n v="4919" u="1"/>
        <n v="4659" u="1"/>
        <n v="4399" u="1"/>
        <n v="4139" u="1"/>
        <n v="4856" u="1"/>
        <n v="4596" u="1"/>
        <n v="4336" u="1"/>
        <n v="4086" u="1"/>
        <n v="5053" u="1"/>
        <n v="4793" u="1"/>
        <n v="4533" u="1"/>
        <n v="4273" u="1"/>
        <n v="4990" u="1"/>
        <n v="4730" u="1"/>
      </sharedItems>
    </cacheField>
    <cacheField name="CONTROL" numFmtId="0">
      <sharedItems containsBlank="1" containsMixedTypes="1" containsNumber="1" containsInteger="1" minValue="1" maxValue="6000"/>
    </cacheField>
    <cacheField name="NIT DE CLIENTE" numFmtId="0">
      <sharedItems containsBlank="1" containsMixedTypes="1" containsNumber="1" containsInteger="1" minValue="0" maxValue="6140910081088" count="637">
        <s v="07150603620028"/>
        <s v="06142709750018"/>
        <s v="0-0"/>
        <s v="06140709750018"/>
        <s v="05191909891020"/>
        <s v="12170908861068"/>
        <s v="06022401811015"/>
        <s v="07151001771020"/>
        <n v="0"/>
        <s v="06141408201017"/>
        <s v="06141106071025"/>
        <s v="06142508991046"/>
        <s v="14051505480012"/>
        <s v="06142707041014"/>
        <s v="06142212650014"/>
        <s v="06140301530119"/>
        <s v="12171412051020"/>
        <s v="02030505670013"/>
        <s v="06071703171016"/>
        <s v="06141508171042"/>
        <s v="12170803171023"/>
        <s v="03163112851027"/>
        <s v="02021002731023"/>
        <s v="06143006081034"/>
        <s v="06140201151013"/>
        <s v="12171907161026"/>
        <s v="06142601121035"/>
        <s v="06141504911068"/>
        <s v="06142208811224"/>
        <s v="06142207850045"/>
        <s v="06140411151024"/>
        <s v="06141612151053"/>
        <s v="06140504211035"/>
        <s v="94112901871011"/>
        <s v="05010909881017"/>
        <s v="06140808770022"/>
        <s v="06143105181040"/>
        <s v="02070412620010"/>
        <s v="04331509400011"/>
        <s v="94142512801010"/>
        <s v="06143110141022"/>
        <s v="12173107821020"/>
        <s v="06140806951020"/>
        <s v="06142804861247"/>
        <s v="05110205141012"/>
        <s v="12172508931019"/>
        <s v="12170407851020"/>
        <s v="06142201971056"/>
        <s v="02101901101017"/>
        <s v="02030104771061"/>
        <s v="10100906600010"/>
        <s v="06141802781118"/>
        <s v="14012206520011"/>
        <s v="12170106061015"/>
        <s v="06141908811067"/>
        <s v="06142401560065"/>
        <s v="06142711201042"/>
        <s v="05011709121014"/>
        <s v="14062511500012"/>
        <s v="06141106041029"/>
        <s v="06140607941015"/>
        <s v="14070041851012"/>
        <s v="14061003660010"/>
        <s v="04111712511010"/>
        <s v="07020810701010"/>
        <s v="06070709811045"/>
        <s v="06141303971062"/>
        <s v="06131009871011"/>
        <s v="03062106621019"/>
        <s v="01011702691031"/>
        <s v="06141705620038"/>
        <s v="06141603781265"/>
        <s v="12172812941098"/>
        <s v="06141210991055"/>
        <s v="06140112530025"/>
        <s v="06141301121053"/>
        <s v="06141502911052"/>
        <s v="10100210781024"/>
        <s v="120410017891013"/>
        <s v="14160812181017"/>
        <s v="06142205931016"/>
        <s v="06141211870020"/>
        <s v="06140808771088"/>
        <s v="05121306771027"/>
        <s v="04072201180264"/>
        <s v="06142007201037"/>
        <s v="07022608741010"/>
        <s v="06143005741146"/>
        <s v="09060908931012"/>
        <s v="12173010121016"/>
        <s v="12172302081019"/>
        <s v="032305494"/>
        <s v="06142304131030"/>
        <s v="06143012931015"/>
        <s v="06142109701352"/>
        <s v="0"/>
        <s v="11082201781017"/>
        <s v="06142306191013"/>
        <s v="06141006131063"/>
        <s v="08212709721026"/>
        <s v="04162810771024"/>
        <s v="02070509891015"/>
        <s v="06011411901010"/>
        <s v="06141610201053"/>
        <s v="06140512191060"/>
        <s v="06141809211040"/>
        <s v="14163101061010"/>
        <s v="06142401181130"/>
        <s v="06140912121010"/>
        <s v="06140703951013"/>
        <s v="08181906761010"/>
        <s v="02102001171016"/>
        <s v="06142302191019"/>
        <s v="12171207011015"/>
        <s v="06140306711219"/>
        <s v="06142703981055"/>
        <s v="14111410711027"/>
        <s v="08191601731036"/>
        <s v="05170210550016"/>
        <s v="06140612821176"/>
        <s v="06071402171010"/>
        <s v="14051503791010"/>
        <s v="10102606211010"/>
        <s v="06142511710010"/>
        <s v="12171112191016"/>
        <s v="12150312201019"/>
        <s v="02022504430011"/>
        <s v="11230112821063"/>
        <s v="06140511881038"/>
        <s v="06142610201068"/>
        <s v="06193004681015"/>
        <s v="14081108151016"/>
        <s v="06142306721101"/>
        <s v="11231402520010"/>
        <s v="13250306470019"/>
        <s v="06143007891048"/>
        <s v="11112106931016"/>
        <s v="06140507171026"/>
        <s v="09061212581021"/>
        <s v="05021402641024"/>
        <s v="06140304181042"/>
        <s v="06140910001041"/>
        <s v="06140312700042"/>
        <s v="12171406680019"/>
        <s v="07121705881011"/>
        <s v="06141304941051"/>
        <s v="06141410921043"/>
        <s v="05120709201011"/>
        <s v="12170810690016"/>
        <s v="06142709121066"/>
        <s v="06130407761017"/>
        <s v="06142809670057"/>
        <s v="06140404921027"/>
        <s v="06142007580150"/>
        <s v="1102010379001"/>
        <s v="08210709641011"/>
        <s v="01081707741019"/>
        <s v="05022009530018"/>
        <s v="09061808921016"/>
        <s v="05152607831028"/>
        <s v="05021203781011"/>
        <s v="14120907651019"/>
        <s v="10010103731015"/>
        <s v="06143105211098"/>
        <s v="11080503400019"/>
        <s v="06141307951066"/>
        <s v="06140604871180"/>
        <s v="11230605771030"/>
        <s v="06142508071128"/>
        <s v="06171810610025"/>
        <s v="05122303871053"/>
        <s v="05012007161014"/>
        <s v="06141908921172"/>
        <s v="06140709841031"/>
        <s v="06142901991058"/>
        <s v="06143006890074"/>
        <s v="06141903570090"/>
        <s v="02102402171027"/>
        <s v="06142310971031"/>
        <s v="14082109731021"/>
        <s v="06140909921013"/>
        <s v="10120306731010"/>
        <s v="03152008711033"/>
        <s v="05021104731010"/>
        <s v="14012304741016"/>
        <s v="11212603721011"/>
        <s v="06142508640064"/>
        <s v="10101408661020"/>
        <s v="06142703761225"/>
        <s v="14122701570014"/>
        <s v="06140711111016"/>
        <s v="12171202881011"/>
        <s v="11130501671013"/>
        <s v="06142307191041"/>
        <s v="06140107211045"/>
        <s v="12060212521017"/>
        <s v="11020808811017"/>
        <s v="05121609510010"/>
        <s v="14180211520010"/>
        <s v="12172111600024"/>
        <s v="06171606821019"/>
        <s v="06142110041021"/>
        <s v="06140801191043"/>
        <s v="06142202770023"/>
        <s v="06140911181078"/>
        <s v="07022306610013"/>
        <s v="04091806831018"/>
        <s v="06141303741210"/>
        <s v="11040609590011"/>
        <s v="11151004801016"/>
        <s v="06141905091063"/>
        <s v="06140707201043"/>
        <s v="14080405781014"/>
        <s v="10100511701018"/>
        <s v="24880500852821"/>
        <s v="06140509811162"/>
        <s v="14122104501010"/>
        <s v="06140808620024"/>
        <s v="04280803600019"/>
        <s v="12172409121153"/>
        <s v="06140708680011"/>
        <s v="06142101941028"/>
        <s v="06140102221085"/>
        <s v="13122611821015"/>
        <s v="14052508811023"/>
        <s v="11181602731029"/>
        <s v="14063101640015"/>
        <s v="12172002811112"/>
        <s v="06140506171065"/>
        <s v="08100308580017"/>
        <s v="11110506671017"/>
        <s v="06142706001019"/>
        <s v="06140512181021"/>
        <s v="08210809600014"/>
        <s v="06140312721072"/>
        <s v="06141412840020"/>
        <s v="11042203560015"/>
        <s v="12091601831024"/>
        <s v="12172601061016"/>
        <s v="06142302191027"/>
        <s v="02020103520010"/>
        <s v="05220404181015"/>
        <s v="10080202941011"/>
        <s v="06141609201015"/>
        <s v="06140608801284"/>
        <s v="14151601450012"/>
        <s v="14160704530017"/>
        <s v="03051501711025"/>
        <s v="03151512201023"/>
        <s v="06142806211088"/>
        <s v="02021811851048"/>
        <s v="06140502860019"/>
        <s v="14051010741021"/>
        <s v="06140605221066"/>
        <s v="12172904751074"/>
        <s v="14112509741013"/>
        <s v="12172706761013"/>
        <s v="02103008951013"/>
        <s v="02102610911017"/>
        <s v="10102204771013"/>
        <s v="04260206761012"/>
        <s v="07111804620031"/>
        <s v="12172701871082"/>
        <s v="06140910081088"/>
        <s v="06141205801108"/>
        <s v="02100108700014"/>
        <s v="02102110041017"/>
        <s v="06142002961017"/>
        <s v="06142403181022"/>
        <s v="11121005811019"/>
        <s v="06142311181026"/>
        <s v="05172509881018"/>
        <s v="06141504181043"/>
        <s v="06140504840048"/>
        <s v="02101409610049"/>
        <s v="06142508161086"/>
        <s v="06143103870014"/>
        <s v="06141203201057"/>
        <s v="06141501620024"/>
        <s v="06170705871048"/>
        <s v="06141609750022"/>
        <s v="06140809620081"/>
        <s v="06141110051055"/>
        <s v="06142705111015"/>
        <s v="06142209891060"/>
        <s v="06190912560013"/>
        <s v="02102510011010"/>
        <s v="06141010141030"/>
        <s v="06142204831336"/>
        <s v="08193110771012"/>
        <s v="06012504731014"/>
        <s v="06142909901392"/>
        <s v="06142711081039"/>
        <s v="12171902111012"/>
        <s v="02101003570026"/>
        <s v="11231810111015"/>
        <s v="06142610051058"/>
        <s v="06140606681184"/>
        <s v="06141004911010"/>
        <s v="06142010671133"/>
        <s v="14052805811016"/>
        <s v="02103012751037"/>
        <s v="13231312440016"/>
        <s v="06142505771037"/>
        <s v="14162505721023"/>
        <s v="14072506831010"/>
        <s v="03120408530013"/>
        <s v="09062107590018"/>
        <s v="06140903921054"/>
        <s v="06141411911068"/>
        <s v="06140312781229"/>
        <s v="05110211861051"/>
        <s v="06142005700036"/>
        <s v="06142402731100"/>
        <s v="027144914"/>
        <s v="13122307721012"/>
        <s v="06141905171067"/>
        <s v="14022406721015"/>
        <s v="94502202961014"/>
        <s v="06141801101083"/>
        <s v="06141101721250"/>
        <s v="06142503981484"/>
        <s v="11230705611014"/>
        <s v="06142805811375"/>
        <s v="02100308651012"/>
        <s v="11231312951014"/>
        <s v="14051704981010"/>
        <s v="14010101471012"/>
        <s v="06142909821224"/>
        <s v="16141902701154"/>
        <s v="06140303540074"/>
        <s v="05112011861033"/>
        <s v="06142701171056"/>
        <s v="09060212821026"/>
        <s v="06143010121032"/>
        <s v="06140503630150"/>
        <s v="14162212541012"/>
        <s v="02100603700025"/>
        <s v="08210204881042"/>
        <s v="01010207530016"/>
        <s v="06140804151042"/>
        <s v="05112305961010"/>
        <s v="06142701211040"/>
        <s v="10061507671010"/>
        <s v="05112204700027"/>
        <s v="12170412021019"/>
        <s v="01013103901012"/>
        <s v="11210210811016"/>
        <s v="12072905751014"/>
        <s v="04012106851010"/>
        <s v="06140603001042"/>
        <s v="06140802891065"/>
        <s v="12171912191014"/>
        <s v="10100306650014"/>
        <s v="11210502330012"/>
        <s v="10091112761016"/>
        <s v="06142411121039"/>
        <s v="06142206021048"/>
        <s v="037841372"/>
        <s v="14012909701016"/>
        <s v="06142301201053"/>
        <s v="12023001771014"/>
        <s v="11230411660015"/>
        <s v="11231809761022"/>
        <s v="12200212631013"/>
        <s v="06140901630174"/>
        <s v="04070910701021"/>
        <s v="12172307141010"/>
        <s v="12172911881013"/>
        <s v="06142808181062"/>
        <s v="12191102611018"/>
        <s v="14151604721012"/>
        <s v="06141303831023"/>
        <s v="05113001661024"/>
        <s v="06140812091091"/>
        <s v="01010705590011"/>
        <s v="06142709121015"/>
        <s v="06190912650013"/>
        <s v="06140706460139"/>
        <s v="06140511121017"/>
        <s v="06012309580010"/>
        <s v="06142410891140"/>
        <s v="01010310750017"/>
        <s v="06143010031041"/>
        <s v="08192306811024"/>
        <s v="12171807550056"/>
        <s v="04070204590021"/>
        <s v="04091502590010"/>
        <s v="05111604081011"/>
        <s v="07110106561015"/>
        <s v="03151806650017"/>
        <s v="12101112731012"/>
        <s v="08190201771016"/>
        <s v="06141409801239"/>
        <s v="02101808710015"/>
        <s v="13042809881010"/>
        <s v="06141909761047"/>
        <s v="11230212751011"/>
        <s v="07012305640010"/>
        <s v="06021010851016"/>
        <s v="06142106751197"/>
        <s v="03150203961068"/>
        <s v="07152401721029"/>
        <s v="12151111630017"/>
        <s v="12120709841018"/>
        <s v="09031712791014"/>
        <s v="01081009201011"/>
        <s v="06042001931012"/>
        <s v="06143108731084"/>
        <s v="06141610751088"/>
        <s v="06142009101064"/>
        <s v="06141906211070"/>
        <s v="14181804861014"/>
        <s v="11091202711011"/>
        <s v="06140310131090"/>
        <s v="06140504191026"/>
        <s v="10100401911017"/>
        <s v="13121510580012"/>
        <s v="02102007761117"/>
        <s v="06141611741019"/>
        <s v="12170803031019"/>
        <s v="05151612191014"/>
        <s v="14160410661012"/>
        <s v="14142802851016"/>
        <s v="14130512751010"/>
        <s v="06141505091110"/>
        <s v="02102006550025"/>
        <s v="05172008711015"/>
        <s v="04071110570025"/>
        <s v="02070905921016"/>
        <s v="14121612500010"/>
        <s v="12031104580015"/>
        <m/>
        <s v="05111312801048"/>
        <s v="06140708901030"/>
        <s v="06141504041012"/>
        <s v="06140810101057"/>
        <s v="08212001761028"/>
        <s v="11231207211013"/>
        <s v="06142910191099"/>
        <s v="12172402711036"/>
        <s v="06140311031048"/>
        <s v="11232523061015"/>
        <s v="06142812891023"/>
        <s v="13161508811031"/>
        <s v="01012709731043"/>
        <s v="06140911470011"/>
        <s v="06141607580010"/>
        <s v="14081402731012"/>
        <s v="09031412801011"/>
        <s v="12070101711017"/>
        <s v="12181010211018"/>
        <s v="02102204901044"/>
        <s v="13041805761013"/>
        <s v="04071101751014"/>
        <s v="02101405101015"/>
        <s v="08190301891019"/>
        <s v="06141011590179"/>
        <s v="06140107640160"/>
        <s v="04061601721019"/>
        <s v="06141703841427"/>
        <s v="06142409131060"/>
        <s v="02101610741019"/>
        <s v="11091509861010"/>
        <s v="02100805570013"/>
        <s v="06140911921037"/>
        <s v="06141304931021"/>
        <s v="06141903911074"/>
        <s v="05110201781025"/>
        <s v="03152701651010"/>
        <s v="04101501661010"/>
        <s v="11232406891011"/>
        <s v="14160304711027"/>
        <s v="10101612841020"/>
        <s v="06140604191015"/>
        <s v="06142810771346"/>
        <s v="11232103721016"/>
        <s v="08021212871024"/>
        <s v="01041703761013"/>
        <s v="02101910851029"/>
        <s v="06141309810013"/>
        <s v="02101504711062"/>
        <s v="06142609861453"/>
        <s v="06141502831059"/>
        <s v="11232110911025"/>
        <s v="12172404971019"/>
        <s v="06140211530015"/>
        <s v="06141211181065"/>
        <s v="14081502751053"/>
        <s v="06140605201014"/>
        <s v="06140705181037"/>
        <s v="02100302831051"/>
        <s v="06142601041090"/>
        <s v="14121211650018"/>
        <s v="06141409161078"/>
        <s v="11020103790011"/>
        <s v="14181409560029"/>
        <s v="12170408811030"/>
        <s v="12172501711048"/>
        <s v="05112601731046"/>
        <s v="04280110660017"/>
        <s v="12041017891013"/>
        <s v="04072101211016"/>
        <s v="06141710151037"/>
        <s v="06142509811220"/>
        <s v="06142802141018"/>
        <s v="06141605121041"/>
        <s v="06140901031027"/>
        <s v="061406911921037"/>
        <s v="14081506630017"/>
        <s v="08213005011011"/>
        <s v="06141706800012"/>
        <s v="06142111801437"/>
        <s v="06143003791154"/>
        <s v="12172904031012"/>
        <s v="06193012741027"/>
        <s v="06142610101039"/>
        <s v="06140210141012"/>
        <s v="06141809801351"/>
        <s v="06143006001057"/>
        <s v="04250612470014"/>
        <s v="12100103741017"/>
        <s v="04072005641018"/>
        <s v="14182405651010"/>
        <s v="12171311701031"/>
        <s v="06140508871170"/>
        <s v="06142008801100"/>
        <s v="11232405650017"/>
        <s v="14160112731016"/>
        <s v="06141611791361"/>
        <s v="04162209941010"/>
        <s v="07020302590022"/>
        <s v="14060107480013"/>
        <s v="06140308951015"/>
        <s v="06142805101041"/>
        <s v="06030412861025"/>
        <s v="06141501771010"/>
        <s v="06142209201055"/>
        <s v="12052712731015"/>
        <s v="13041107821012"/>
        <s v="04240211711022"/>
        <s v="01011305841035"/>
        <s v="13041708661012"/>
        <s v="09032703721011"/>
        <s v="10101512901033"/>
        <s v="11230901630015"/>
        <s v="06142209201110"/>
        <s v="12082907611016"/>
        <s v="04122304801010"/>
        <s v="06190711691036"/>
        <s v="07022811731012"/>
        <s v="05031101841023"/>
        <s v="05120203741018"/>
        <s v="02101411841101"/>
        <s v="03051507681012"/>
        <s v="03121406801023"/>
        <s v="12150208460016"/>
        <s v="06081710650012"/>
        <s v="08211711771034"/>
        <s v="06142209470033"/>
        <s v="06142208870014"/>
        <s v="06141505680090"/>
        <s v="11102501891010"/>
        <s v="11142011841016"/>
        <s v="06141902211157"/>
        <s v="09060401941016"/>
        <s v="13122911771028"/>
        <s v="06140901751011"/>
        <s v="12182105781012"/>
        <s v="06140903101022"/>
        <s v="06141011821248"/>
        <s v="04060304751026"/>
        <s v="12200805751015"/>
        <s v="06142909951047"/>
        <s v="06170903831035"/>
        <s v="12021702831027"/>
        <s v="11091810781030"/>
        <s v="07151001771010"/>
        <s v="06142208831020"/>
        <s v="12172110891025"/>
        <s v="06141111851160"/>
        <s v="10025066810142"/>
        <s v="06141301211036"/>
        <s v="01032808831034"/>
        <s v="02031005751012"/>
        <s v="06140411201030"/>
        <s v="06141805600190"/>
        <s v="06140405801211"/>
        <s v="12160108841020"/>
        <s v="06141203791032"/>
        <s v="10041010601017"/>
        <s v="12172306380025"/>
        <s v="06140206680031"/>
        <s v="04281809620015"/>
        <s v="06142009620060"/>
        <s v="12051801691012"/>
        <s v="06170604781021"/>
        <s v="02102111191012"/>
        <s v="06141207811038"/>
        <s v="06142208171012"/>
        <s v="06142504761135"/>
        <s v="12011812761010"/>
        <s v="08140411550014"/>
        <s v="05121904711020"/>
        <s v="11021904701024"/>
        <s v="02103006661050"/>
        <s v="08212409891019"/>
        <s v="06142111821063"/>
        <s v="04160808961018"/>
        <s v="08210412921074"/>
        <s v="07141503861010"/>
        <s v="01081612781030"/>
        <s v="11091010861010"/>
        <s v="06140711841227"/>
        <s v="06141207201027"/>
        <s v="13161411761013"/>
        <s v="12181106851018"/>
        <s v="06142406851096"/>
        <s v="10010104671016"/>
        <s v="06140302171058"/>
        <s v="07152711701010"/>
        <s v="08132705211011"/>
        <s v="12171001011019"/>
        <s v="03080101791011"/>
        <s v="04332706761010"/>
        <s v="06141301711128"/>
        <s v="06142405791383"/>
        <s v="02102106790010"/>
        <s v="02022809771041"/>
        <s v="06141506001026"/>
        <s v="12171605140516"/>
        <s v="11181712701010"/>
        <s v="06143005081065"/>
        <s v="06142805911302"/>
        <s v="12170509861046"/>
        <s v="10102008851013"/>
        <n v="6140910081088" u="1"/>
      </sharedItems>
    </cacheField>
    <cacheField name="NOMBRE DE CLIENTE" numFmtId="0">
      <sharedItems containsBlank="1" containsMixedTypes="1" containsNumber="1" containsInteger="1" minValue="0" maxValue="0" count="684">
        <s v="ARISTIDES ANTONIO NUÑES CACERES"/>
        <s v="CLINICA CASA DE SALUD, S.A."/>
        <s v="ANULADA"/>
        <s v="POLICLINICA CASA DE LA SALUD"/>
        <s v="NUBIA LISSETH REVELO CORNEJO"/>
        <s v="IRIS RUBIO MARROQUIN"/>
        <s v="CAMILO BALTAZAR CHAVARRIA LARA"/>
        <s v="LILIAN BEATRIZ  PAIZ DE VALLADARES"/>
        <s v="FILEMON VENTURA VILLATORO"/>
        <s v="STEPHANIE CORTEZ FERNANDEZ"/>
        <s v="INVERSIONES Y COMERCIO SALVADOREÑO, S.A. DE C.V."/>
        <s v="FARMACIAS EUROPEAS, S.A. DE"/>
        <s v="JOSE MIGUEL PEÑA PEÑA"/>
        <s v="GILBERTO NAPOLEON FLORES"/>
        <s v="UNISERFA, S.A. DE C.V."/>
        <s v="GLORIA ESTELA COTO DE"/>
        <s v="FARMACEUTICVOS EQUIVALENTES,"/>
        <s v="FARMACIAS SAN NICOLAS, S.A."/>
        <s v="MARTA LILIAN HOMBERGUER SANTOS"/>
        <s v="CVP, S.A. DE C.V."/>
        <s v="JESUS CRUZ CASTILLO"/>
        <s v="SEMEFARMA, S.A. DE C.V."/>
        <s v="CENTRO DE SALUD ANIMAL"/>
        <s v="MEDYTECNY DE EL SALVADOR, S.A. DE C.V."/>
        <s v="MARCO TULIO GIL"/>
        <s v="JUAN CARLOS CASTRO BONILLA"/>
        <s v="MEDIVET, S.A. DE C.V."/>
        <s v="LEMUS COMPANY S.A DE C.V"/>
        <s v="INVERSIONES ESCOBAR ALBERTO"/>
        <s v="BORIS ALEXEI ORELLANA LOPEZ"/>
        <s v="MEDICAL SUPPLY, S.A. DE C.V."/>
        <s v="PROYECTOS E INVERSIONES,S.A"/>
        <s v="JOSSELINE BEATRIZ MURILLO"/>
        <s v="SERME S.A. DE C.V."/>
        <s v="DIMEDIC, S.A. DE C.V."/>
        <s v="HOSPITAL SANTA FE"/>
        <s v="CENTRO INTEGRAL DE NEFROLOGIA LA DIVINA MISERICORDIA, S.A. DE C.V."/>
        <s v="FRANCISCO EUGENIO ZAVALA ESPINOZA"/>
        <s v="RICARDO ADOLFO TORRES"/>
        <s v="FUNDACION DE DESARROLLO SOCIAL FUNDESO"/>
        <s v="MEDICAL RENT, S.A DE C.V."/>
        <s v="ANA VIRGINIA DE LANDAVERDE"/>
        <s v="CARMEN QUIJADA DE MARROQUIN"/>
        <s v="YARISABEL RIVERO VILTRES"/>
        <s v="RECINOS MCCLELLAN, S.A. DE C.V."/>
        <s v="JAIME DAVID CARRANZA ROMERO"/>
        <s v="CENTRO MEDICO LOURDES"/>
        <s v="ASTRID DENISSE AGUILAR"/>
        <s v="CIAMEO SA DE CV"/>
        <s v="FARMACIA SAN REY, S.A. DE"/>
        <s v="RENE HERNAN PARADA VASQUEZ"/>
        <s v="INVERSIONES VETERINARIAS SLV"/>
        <s v="KARINA ESMERALDA CRUZ"/>
        <s v="UDP POLICLINICA DE"/>
        <s v="FREDY RUIZ RAMIREZ"/>
        <s v="DR FELIX GERTRUDIS"/>
        <s v="C. UMANZOR"/>
        <s v="PAULINO ESCOBAR VILLATORO"/>
        <s v="ZELAYA JIRON, S.A. DE C.V."/>
        <s v="SHEYLA JOSSABETH GAITAN"/>
        <s v="OSCAR PORFIRIO MOLINA"/>
        <s v="PLASTIC SURGERY CENTER S.A DE C.V"/>
        <s v="GUEVARA SANCHEZ INVERCIONES, S.A. DE C.V."/>
        <s v="CATALINA ARGENTINA SOSA"/>
        <s v="FRANERN, S.A. DE C.V."/>
        <s v="PROMEFAR, S.A. DE C.V."/>
        <s v="SARA ESTER ORELLANA"/>
        <s v="YESENIA EDITH ROMERO SOSA"/>
        <s v="FARMACIA NUEVA SANTA CLARA"/>
        <s v="DINA ARELY ZAVALA DE BERNABEL"/>
        <s v="JESUS ADONAY FUENTES"/>
        <s v="OMAR ENRIQUE GUARDADO RIVAS"/>
        <s v="CONTRO DE MEDICINA BIOLOGICA"/>
        <s v="YANESSI JASMIN POZO DE GARCIA"/>
        <s v="ANA LUISA CHILE DE PORTILLO"/>
        <s v="SERVICIOS MEDICOS Y FARMACIA"/>
        <s v="ASOCIACION DEMOGRAFICA"/>
        <s v="GLORIA MARIA AVILES"/>
        <s v="LIFE FITNESS GYM"/>
        <s v="CHIVO S.A DE C.V HOSPITAL VETERINARIO CHIVO PETS "/>
        <s v="CLINICA DE PISO Y"/>
        <s v="JULIO APARICIO HERNANDEZ LARA"/>
        <s v="GRG, S.A. DE C.V."/>
        <s v="PROMEDICA HOSPITALARIA, S.A."/>
        <s v="ERIKA LYNNETTE LOPEZ DE ARTIGA"/>
        <s v="SANTOS AZUCENA LOVO DE REYES"/>
        <s v="FARMACIA BETANIA, S.A. DE C.V."/>
        <s v="INVERSIONES NABILA"/>
        <s v="INFARESPA, S.A. DE C.V."/>
        <s v="MIRNA MAGATI TRUJILLO"/>
        <s v="MARTA ALICIA DURAN DE NOGALES"/>
        <s v="IRIS VERONICA SORTO"/>
        <s v="SUPER CERKA S.A DE C.V."/>
        <s v="PRODUCTOS FARMACEUTICOS Y LIMPIEZA, S.A. DE C.V."/>
        <s v="BLANCA MARLENE SOSA DE"/>
        <s v="FARMACIA SUYAPA CIUDAD"/>
        <s v="JININNA GUADALUPE GODINEZ  "/>
        <s v="FARMACIA GALEANO"/>
        <s v="ISIS MILENA AMAYA SORIANO"/>
        <s v="INVERSIONES J.P.C S.A DE C.V."/>
        <s v="LIBRERIA LOS ANGELES"/>
        <s v="TITO ANTONIO CAMPOS RIVAS"/>
        <s v="DESARROLLADORES DEL FUTURO"/>
        <s v="HOGAR GERIATRICO SANTA LUCIA"/>
        <s v="MARTHA EUGENIA DAMAS DE RODRIGUEZ"/>
        <s v="JUAN BAUTISTA AMAYA"/>
        <s v="REYES BARAHONA MELENDEZ"/>
        <s v="MANUEL ANTONIO PARADA"/>
        <s v="CORPORACION RIVERZO S.A DE"/>
        <s v="EVER OMAR CALDERON ORELLANA"/>
        <s v="SERVICIOS AGROPECUARIOS"/>
        <s v="MORENA ANTONIA MONTANO"/>
        <s v="FARMACIA PROVIDAS"/>
        <s v="EDGAR ABRAHAM MENJIVAR PEÑATE"/>
        <s v="ANA ELIZABETH PERLERA DE ESCALANTE"/>
        <s v="PJ MULTISERVICIOS, S.A. DE C.V."/>
        <s v="DORIS MARGARITA SALAZAR MARTINEZ"/>
        <s v="KOORMAOS, S.A DE C.V."/>
        <s v="FAST CARE, S.A. DE C.V."/>
        <s v="ALIVIA S.A DE C.V,"/>
        <s v="GRUPO MJ, S.A. DE C.V."/>
        <s v="SOCIEDAD MEDICA LIMEÑA, S.A."/>
        <s v="AE PROYECTOS S.A DE C.V LIFE"/>
        <s v="BROVET, S.A. DE C.V."/>
        <s v="GRUDERCA, S.A. DE C.V."/>
        <s v="JOSE RAUL LEMUS MOLINA"/>
        <s v="EVELYN DEL CARMEN AMAYA"/>
        <s v="GREENMED S.A DE C.V."/>
        <s v="INVERSIONES AVANTE, S.A. DE C.V."/>
        <s v="INVERSIONES EL AGUILA. S.A DE"/>
        <s v="NESTOR GODOFREDO AYALA GOMEZ"/>
        <s v="DROGUERIA PISA, S.A. DE C.V."/>
        <s v="IVAN LEONARDO SALCEDO PADILLA"/>
        <s v="SONIA MARIBEL RAMIREZ DE VENTURA"/>
        <s v="JOSE GALVEZ MOLINA"/>
        <s v="FRANCISCA DEL CARMEN AQUINO"/>
        <s v="KARINA BEATRIZ MARTINEZ DE"/>
        <s v="SEV. MEDICOS SAN PEDRO"/>
        <s v="JOSE JOAQUIN REYES HERNANDEZ"/>
        <s v="ONCOSAVI S.A DE C.V"/>
        <s v="CENTRO PEDIATRICO DE EL SALVADOR"/>
        <s v="INVERSIONES MEDICAS SAN LUCAS, S.A. DE C.V."/>
        <s v="COMERCIALIZADORA FARMACEUTICA"/>
        <s v="PATRICIA FERRUFINO MELARA"/>
        <s v="ANA ELSA MENDOZA MORALES"/>
        <s v="FARMACIA CLIMEDEX"/>
        <s v="RASEGO, S.A. DE C.V."/>
        <s v="SOLUCIONES MEDICAS, S.A. DE C.V."/>
        <s v="ZULMA CAROLINA CRUZ"/>
        <s v="SORTO BONILLA, S.A. DE C.V."/>
        <s v="FRANCISCO EMILIO GUZMAN"/>
        <s v="ISABEL SALVADOR PERDOMO"/>
        <s v="SELMA MATAL DE GUEVARA"/>
        <s v="ISAIAS CRUZ LOPEZ"/>
        <s v="NICOLAS ANDRES HERNANDEZ SALAZAR"/>
        <s v="REINA ESTER RECINOS"/>
        <s v="CENTRO MEDICO CUSCATLAN"/>
        <s v="FARMACIA MODERNA"/>
        <s v="ISABEL AMPARO FLAMENCO DE MENJIVAR"/>
        <s v="ARCIS INVERSIONES, SA.A DE C.V."/>
        <s v="INBOFU, S.A. DE C.V."/>
        <s v="COFARSAL DE R.L"/>
        <s v="NELSON ANTONIO UMAÑA"/>
        <s v="SONIA CAROLINA ACOSTA DE MORAN"/>
        <s v="SILVIA MARISOL BONIFACIO DE MENJIVAR"/>
        <s v="IVON PATRICIA PORTILLO DE"/>
        <s v="FUENTES BONILLA S.A. DE C.V."/>
        <s v="RUIZ REYES, S.A DE C.V"/>
        <s v="LEONARDO JOSE AGUILAR GARZA"/>
        <s v="CARANTES MARTINEZ, S.A. DE C.V."/>
        <s v="CARLOS HUMBERTO CRUZ"/>
        <s v="MORALES MORALES, S.A. DE C.V."/>
        <s v="CARLOS EDERSON ANZORA"/>
        <s v="JULIO HERNANDEZ HERNANDEZ"/>
        <s v="JOSE ROBERTO JULE SEGURA"/>
        <s v="EQUITEC, S.A. DE C.V."/>
        <s v="FELIX GUILLERMO AGUIRRE"/>
        <s v="BLADIMIR ERNESTO AREVALO"/>
        <s v="LORENZO JAIME CERVINO GARCIA"/>
        <s v="ANA LILIAN VELASQUEZ DE ARGUETA"/>
        <s v="CESAR WILLIAM CAZUN"/>
        <s v="FARMACIA LA POPULAR"/>
        <s v="LINDA MAYARIK RODRIGUEZ GONZALEZ"/>
        <s v="ANAI ESPERANZA QUIJANO DE"/>
        <s v="FARMACIA EL BOSQUE"/>
        <s v="REINA CORALIA MOLINA DE"/>
        <s v="ALBERTO FLORES HERNANDEZ"/>
        <s v="INVERSIONES MAGARIN, S.A. DE C.V."/>
        <s v="ALICIA GONZALEZ"/>
        <s v="LUISA VERONICA HERNANDEZ"/>
        <s v="CENTRO OFTALMOLOGICO CANDRAY"/>
        <s v="DIONISIO JOSE MALTEZ"/>
        <s v="JUANA MARLENE GRANADOS"/>
        <s v="CORPORACION JUAREZ, S.A DE"/>
        <s v="MARIA DE JESUS VASQUEZ DE"/>
        <s v="LUISA ADELA VILLALTA"/>
        <s v="ULISES ADONAY CHAVEZ MENJIVAR"/>
        <s v="SIHEL GROUP, S.A. DE C.V."/>
        <s v="JOSE EDUARDO MONTERROZA GONZALEZ"/>
        <s v="MARIO ERNESTO LOPEZ"/>
        <s v="FARDEDI, S.A. DE C.V."/>
        <s v="RENE GUILLERMO ALAS"/>
        <s v="BERTA JOSEFINA SUCESION MENA"/>
        <s v="CABRERA ASOCIADOS, S.A. DE C"/>
        <s v="FARMACIAS UNO, S.A. DE C.V."/>
        <s v="BLANCA SARAI ROMERO QUINTEROS"/>
        <s v="JORGE ALBERTO LUNA"/>
        <s v="FARMAPO S.A DE C.V"/>
        <s v="WALTER ISAAC CARCAMO RIVAS"/>
        <s v="JOSUE MIGUEL AGUILAR GRIJALVA"/>
        <s v="BE SPORT"/>
        <s v="ROQUE LUIS LOPEZ RIVAS"/>
        <s v="ETHEL CLARISA RIVAS"/>
        <s v="ANA CAROLINA GARAY"/>
        <s v="NELLY MARGOTH DE ANDINO"/>
        <s v="FARMACIA DIVINO ROSTRO"/>
        <s v="MAURICIO ENRIQUIE DURAN "/>
        <s v="ROBERTO ANTONIO ZEPEDA"/>
        <s v="MORENA CECILIA MOLINA DE ERAZO"/>
        <s v="JULIO ALFREDO CORNEJO SOSA"/>
        <s v="MARIO ERNESTO COPPO"/>
        <s v="PEDRO ALONSO HERNANDEZ"/>
        <s v="MULTIMEDICA INTERNACIONAL,"/>
        <s v="NUEVA SAN FRANCISCO, S.A. DE"/>
        <s v="JAIME ROBERTO BATRES ROMERO"/>
        <s v="NUTRICION INTEGRAL, S.A. DE C.V."/>
        <s v="HM CLINIC, S.A. DE C.V."/>
        <s v="JESUS GARCIA ORELLANA"/>
        <s v="XIOMARA ADELAIDA DE ZAMORA"/>
        <s v="REINALDO SORTO RIVERA"/>
        <s v="JUANA MANCIA MELENDEZ"/>
        <s v="JOSE ANTONIO UMAÑA MIRANDA"/>
        <s v="FARMACIA SARAHI"/>
        <s v="FRANSIS ALEXANDER RIVAS LOPEZ"/>
        <s v="EMPREVETER, S.A. DE C.V."/>
        <s v="CENTRO DE DIABETES OCULAR EL DIOS DE ISRAEL, S.A. DE C.V."/>
        <s v="FARMACIA JAEL"/>
        <s v="YLIANA ESTER FUENTES DE BONILLA"/>
        <s v="INTRA DE EL SALVADOR"/>
        <s v="MARKETING LATAM, S.A. DE C.V."/>
        <s v="PERLA JOSEFINA DE HERNANDEZ"/>
        <s v="CESAR ALBERTO VASQUEZ LEMUS"/>
        <s v="MI FARMACIA EL AHORRO"/>
        <s v="DELMIS CAROLINA PALMA DE"/>
        <s v="SILVIA CRISTINA RODRIGUEZ"/>
        <s v="MARTA DELIA MARTINEZ DE"/>
        <s v="RUBIDIA ISABEL BONILLA"/>
        <s v="CLINICA SAN JUAN, S.A. DE C.V."/>
        <s v="HUMAN TECH, S.A. DE C.V."/>
        <s v="FARMACIA CRUZ AZUL"/>
        <s v="ALEXANDER AMADEO LOPEZ BARRANGA"/>
        <s v="JOSE ISAAC DIAZ"/>
        <s v="MANUEL ERNESTO ALBANEZ RODRIGUEZ"/>
        <s v="ANA ROSA REYES DE ALVAREZ"/>
        <s v="ANDREA ISABEL HERNANDEZ DE REYES"/>
        <s v="RICARDO ALBERTO AGUILAR CHAVARRIA"/>
        <s v="FARMACIA APOLO"/>
        <s v="FARMACIA MEDISALUD"/>
        <s v="ROSAURA ARACELY AVELAR DE GUARDADO"/>
        <s v="INSTITUCION CARMELITANA"/>
        <s v="HOGAR SANTA MARTA"/>
        <s v="DEMACLINIC, S.A. DE C.V."/>
        <s v="JOSE OMAR FLORES PERLA"/>
        <s v="YOSELIN LILIANA MEDRANO DE EGUIZABAL"/>
        <s v="TRANSPORTES RAF"/>
        <s v="ANGEL CUPERTINO FUENTES"/>
        <s v="JULIO CESAR BONILLA"/>
        <s v="PROYECTOS MEDICOS S.A DE C.V."/>
        <s v="BLANCA MARGARITA ALVARADO DE"/>
        <s v="DELIA AMERICA ARIAS DE"/>
        <s v="JOSE MILTON UMAÑA BENITEZ"/>
        <s v="FARMACIAS CAMILA, S.A. DE C.V."/>
        <s v="INVERSIONES Y NEGOCIOS SANTA"/>
        <s v="FARMACIA SANTA ANA"/>
        <s v="JOSE ALIRIO ALVARADO"/>
        <s v="JENNIFER EDITH GUANDIQUE VALDEZ"/>
        <s v="SOFIA BEATRIZ RIVAS DE"/>
        <s v="LEIRY VANESSA VASQUEZ LOPEZ"/>
        <s v="FARMACIA CEFAFA"/>
        <s v="MARIA ELENA LAZO ZEPEDA"/>
        <s v="FARMACIA VIRGEN DE LA PAZ"/>
        <s v="INVERSIONES MEDICAS MORAZAN"/>
        <s v="CENTRO AMBULATORIO DE CIRUGIA"/>
        <s v="GUADALUPE ORTIZ DE PAZ"/>
        <s v="ESPERANZA DEL CARMEN CORNEJO"/>
        <s v="JENNY AIDA MORENO DE MENDEZ"/>
        <s v="SERVICIOS DE FARMACIAS Y TODO"/>
        <s v="MERLIN GUADALUOE CORDERA"/>
        <s v="JAFER, S.A. DE C.V."/>
        <s v="LILIAN VERONICA AGUIRRE"/>
        <s v="JUAN JOSE MENJIVAR"/>
        <s v="IRMA VELIS CHAVEZ DE GALEAS"/>
        <s v="ANGELA GLORIA FUENTES DE MATA"/>
        <s v="DOLORES ELIZABETH HERNANDEZ"/>
        <s v="LEONEL AMILCAR BERMUDEZ LUNA"/>
        <s v="SERVICIOS DE ATENCION A LA SALUD S.A. DE C.V."/>
        <s v="MULTICORPORACIONES DIVERSAS, S.A. DE C.V."/>
        <s v="ROBERTO CARLOS MAGAÑA"/>
        <s v="CARMEN KATTAN S.A DE C.V."/>
        <s v="CARLOS ISAIAS VASQUEZ DE"/>
        <s v="VETERERINARIA LA RABIDA S.A. DE C.V."/>
        <s v="MIRIAM IVETTE CRUZ DE JOYA"/>
        <s v="ROSELVIS ESCOBAR DE AGUILAR "/>
        <s v="ANA KARINA MARTINEZ GUERRERO"/>
        <s v="JUAN CARLOS VALENZUELA"/>
        <s v="LAURA YANIRA ALFARO DE VIDES"/>
        <s v="DAYRO S.A DE C.V."/>
        <s v="WILL ALBERTO CARBALLO ALVAREZ"/>
        <s v="INVERSIONES HOSPITALARIAS"/>
        <s v="ZORAIDA BEATRIZ MONTERROZA DE MENDOZA"/>
        <s v="ALBA ERIKA SIBRIAN DE GUZMAN"/>
        <s v="ANGEL AGUILLON CRUZ"/>
        <s v="SERVICIOS NATURISTAS EL ANGEL"/>
        <s v="JHERAL FARMA, S.A. DE C.V."/>
        <s v="CLINICA MEDICA ROOSEVELT"/>
        <s v="HOSPITAL CLIMESA, S.A. DE"/>
        <s v="INVERSIONES JABES, S.A. DE"/>
        <s v="DIALISIS DE EL SALVADOR, S.A."/>
        <s v="PHARMA SALUD, S.A. DE C.V."/>
        <s v="MIGUEL FRANCISCO HERNANDEZ"/>
        <s v="BEETHOVEN S.A DE C.V"/>
        <s v="ADIO ERNESTO CARDOZA PINEDA"/>
        <s v="FISIOSPA DE EL SALVADOR , S.A. DE C.V."/>
        <s v="AGAPE DE EL SALVADOR S.A.DE"/>
        <s v="PATRICIA ELIZABETH PAREDES DE VILLEDA"/>
        <s v="DAISY MARIA GUARDADO DE ALFONSO"/>
        <s v="MI SALUD S.A DE C.V."/>
        <s v="JAMA S.A. DE C.V."/>
        <s v="INVERSIONES JALAL, S.A. DE C.V."/>
        <s v="RICARDO ALBERTO LEAL VASQUEZ"/>
        <s v="WELCOME ESTHETIC CENTER"/>
        <s v="OFTALMOLOGICA, S.A. DE C.V."/>
        <s v="EDUARDO FRANCISCO PEREZ"/>
        <s v="DERMALASER S.A. DE C.V."/>
        <s v="GIOVANNI DE LETRAN S.A DE"/>
        <s v="FUNDACION PARA EL DESARROLLO"/>
        <s v="DOUGLAS ARTURO GUEVARA"/>
        <s v="FLOGAL, S.A. DE C.V."/>
        <s v="BIOMART, S.A. DE C.V."/>
        <s v="RAFAEL ERNESTO QUEZADA GALDAMEZ"/>
        <s v="LUIS ERNESTO CERRITOS ESPINOZA"/>
        <s v="DANIEL ANTONIO MENJIVAR"/>
        <s v="OLGA BEATRIZ ARANGO CABRALES"/>
        <s v="EMPRESARIOS EXITOSOS, S.A. DE"/>
        <s v="INVERSIONES LA MERCED, S.A."/>
        <s v="FARMACIA FRAY MARTIN"/>
        <s v="DISTRIBUIDORA COMERCIAL"/>
        <s v="MEDICAFF SA DE CV"/>
        <s v="GLADIS CATILLO DE AVILES"/>
        <s v="INDUFAR S.A DE C.V."/>
        <s v="JUDITH ARELI CASTANEDA DE FIGUEROA"/>
        <s v="YANETH CAROLINA ALVARADO VELASQUEZ"/>
        <s v="RONALD MANRIQUE FUNES LINARES"/>
        <s v="LUZ AVELINA DE RODRIGUEZ"/>
        <s v="RUDOL ERIKO LAZO CASTANEDA"/>
        <s v="ESTER MARIA MEJIA PERLA"/>
        <s v="JOSUE ISAI ORELLANA CLAROS"/>
        <s v="MONCY ASTRID PORTILLO"/>
        <s v="ANA CRISTINA GONZALEZ"/>
        <s v="FARMACIA ECHEVERRIA, S,A, DE"/>
        <s v="AUDITIVA, S.A. DE C.V."/>
        <s v="GILMA MARIELA URBINA DE SANCHEZ"/>
        <s v="KAREN ANTONIA LOPEZ JIMENEZ"/>
        <s v="GERARDO ERNESTO CUENCA"/>
        <s v="CARLOS ALBERTO BRIZUELA"/>
        <s v="HECTOR EDUARDO QUEZADA AREVALO"/>
        <s v="DORA ELIZABETH CERON GUERRA"/>
        <s v="ALBA LILIAN MARTINEZ"/>
        <s v="LUZ DE MARIA COLATO DE LEMUS"/>
        <s v="AKTIV, S.A. DE C.V."/>
        <s v="RUDY ALEXANDER ESCOBAR RIVERA"/>
        <s v="NIPRO MEDICAL CORPORATION SUC"/>
        <s v="VEKT, S.A. DE C.V."/>
        <s v="JULIA ABIGAIL AGUIRRE"/>
        <s v="JULISSA VALERIA MARTINEZ"/>
        <s v="ROSA ELVIRA VASQUEZ"/>
        <s v="SANDRA JEANNETTE UMAÑA"/>
        <s v="CENTRO DE DIABETES OCULAR"/>
        <s v="YESENIA ELI"/>
        <s v="ANA ROSIBEL HERNANDEZ"/>
        <s v="HOSPITAL SANTA CATARINA"/>
        <s v="CLAUDIA LORENA BONILLA SANTOS"/>
        <s v="JORGE ALBERTO AYALA FERNANDEZ"/>
        <s v="EDGAR SALAMON REYES HERNANDEZ"/>
        <s v="YESENIA XIOMARA LARA LARA"/>
        <s v="ALCIRA JOHANNA DE MARIA"/>
        <s v="WILLIAM A PAREDES"/>
        <s v="DAVID ANTONIO GOMEZ GARCIA"/>
        <s v="EIMED S.A DE C.V"/>
        <s v="FARMACIA NUEVA"/>
        <s v="SERVIMEDICA, S.A. DE C.V."/>
        <s v="LUIS RODOLFO MORALES CHOTO"/>
        <s v="MARIA ELENA RAMIREZ"/>
        <s v="CARLOS ALBERTO BENAVIDES"/>
        <s v="RENE HUMBERTO GUZMAN"/>
        <s v="NORMA CHICAS OLIVARES"/>
        <s v="CORPORACION BENITEZ, S.A. DE C.V."/>
        <s v="CLINICA MEDICO QUIRURGICAS SALVADOREÑAS, S.A. DE C.V."/>
        <s v="SISTEMAS INTEGRADOS DE SALUD EMPRESARIAL, S.A. DE C.V."/>
        <s v="ANA VILMA AMAYA DE GARCIA"/>
        <s v="SERAFIN WILFREDO SOLIS"/>
        <s v="INVERSIONES DE PRODUCTOS"/>
        <s v="MARTINEZ MORENO Y CIA"/>
        <s v="VANESA GUADALUPE IDALGO"/>
        <s v="HUGO FRNKLIN CACERES MELGAR"/>
        <s v="MARTA ALICIA ALFARO MEJIA"/>
        <s v="MAIRA GRISELDA GOMEZ ALVARADO"/>
        <s v="FARMACIA LA SALUD 2"/>
        <s v="FARS-PRO, S.A. DE C.V."/>
        <s v="MAURICIO DE JESUS DIAZ HERNANDEZ"/>
        <s v="CALLES BATRES, S.A. DE C.V."/>
        <s v="PLANET FITNESS GYM S.A. DE C.V."/>
        <s v="EDGARD MILTON GARCIA"/>
        <s v="ALMA VIOLETA RODRIGUEZ DE"/>
        <s v="ARMIDA DE GONZALEZ"/>
        <s v="LUIS AMILCAR DURAN RODRIGUEZ"/>
        <s v="CENTRO INTEGRAL DE MEDICINA ESTETICA"/>
        <s v="PG &amp; AL, S.A. DE C.V."/>
        <s v="WILFREDO MALTEZ PARADA"/>
        <s v="VICTOR MAGNO REYES"/>
        <s v="REPRESENTACIONES ML, S.A. DE"/>
        <s v="YAQUELIN MARISELA URRUTIA DE REYES"/>
        <s v="MIRNA ESTELA GUANDIQUE DE PEREZ"/>
        <s v="JOAQUIN ANGEL PINEDA"/>
        <s v="GERSON NAHUM RIVERA BENITEZ"/>
        <s v="SARA ELIZABETH VARGAS DE GUTIERRES"/>
        <s v="RAMON CORCIOS DIAZ"/>
        <s v="SERGIO ANIBAL HENRIQUEZ VASQUEZ"/>
        <s v="MARIA MAYENCI SALINAS DE"/>
        <s v="MARIA ESTER GARCIA"/>
        <s v="MIGUEL NOE DURAN MIRANDA"/>
        <s v="BONILLA GUEVARA, S.A. DE C.V."/>
        <s v="ERICK ALBERTO LOPEZ"/>
        <s v="DERMAPLASTIK, S.A. DE C.V."/>
        <s v="BERNARDO REYES CONTRERAS"/>
        <s v="JIGGER GUADALUPE QUINTANILLA"/>
        <s v="JOSE BENEDICIO VENTURA"/>
        <s v="VETERERINARIA LA RABIDA"/>
        <s v="HARUL ADRIAN MENDOZA RIVAS"/>
        <s v="CORPORATIVE SYSTEMS OF HEALTH, S.A. DE C.V."/>
        <s v="MARIA OVIDIA MONZON ESCAMILLA"/>
        <s v="MORALES LOPEZ, S.A. DE C.V."/>
        <s v="CARLOS ALBERTO SALMERON"/>
        <s v="REPRESENTACIONES HERNANDEZ"/>
        <s v="JOSE REYNALDO ARTOLA RODRIGUEZ"/>
        <s v="CAROLINA ELIZABETH RIVAS"/>
        <s v="KENIA JANINA MENDOZA"/>
        <s v="ENRIQUE ALFONSO MENDOZA"/>
        <s v="CENTRO CLINICO HOSPITALARIO, S.A. DE C.V."/>
        <s v="HOSPITAL DE LA PIEL"/>
        <s v="RITA JEANNETTE LOPEZ"/>
        <s v="SELVIN VALDEMAR LOPEZ"/>
        <s v="LUIS ALBERTO PORTILLO"/>
        <s v="MARIA JIMENEZ GUARDADO"/>
        <s v="SILVIA CRISTINA PINEDA DE GUZMAN "/>
        <s v="TEXTILES VARIOS SALVADOREÑOS, S.A. DEC.V."/>
        <s v="FEDERICO ALBERTO OLIVERIO LEMUS"/>
        <s v="MARIA MAGDALENA MEJIA DE"/>
        <s v="JOSE DOUGLAS PACHECO"/>
        <s v="ANA RUTH COREAS"/>
        <s v="ROSVINDA LEESDAMARIS PORTILLO DE SALGUERO"/>
        <s v="JORGE ENRIQUE LARA"/>
        <s v="ENA LISSETTE MERLOS DE MIRANDA"/>
        <s v="WILLIAMS EDGARDO RAMOS"/>
        <s v="INMER ALEXANDER HERNANDEZ"/>
        <s v="JORGE SERGIO HASBUN"/>
        <s v="SILVIA ABIIGAIL MIRANDA PEREIRA"/>
        <s v="BARTOLOME JACINTO VILLAGRAN"/>
        <s v="JORGE ALBERTO ALVARADO"/>
        <s v="NORMA ESTER FLORES"/>
        <s v="VANESA YAMILETH AZMITIA CEA"/>
        <s v="SONIA ANTONIA DE PAZ  DE VALLE DROGUERIA VALLE FARMA"/>
        <s v="WILLIAM DE JESUS GONZALES"/>
        <s v="ELMER ALEJANDRO CHICAS MENDEZ"/>
        <s v="KAROL YAMILETH CRUZ ESCOBAR"/>
        <s v="R ROSALES INVERSIONES S.A DE C.V."/>
        <s v="CARLOS JOSUE INGLES CIENFUEGOS"/>
        <s v="JOSE RUBEN SALINAS"/>
        <s v="PABLO ENRIQUE ALFARO RIVAS"/>
        <s v="GLADIS PATRICIA LLANOS DE MORAN"/>
        <s v="MEDICAL ASSOCIATION, S.A. DE"/>
        <s v="FELIX GUILLERMO AGUIRRE CASTRO"/>
        <s v="NEGOCIOS DE ORIENTE, S.A. DE C.V."/>
        <s v="IMCA, S.A. DE C.V."/>
        <s v="NANCY VICTOCTORINA CALDERON"/>
        <s v="LUIS ENRIQUE MERLOS"/>
        <s v="ROXANA LISETH ZELAYA"/>
        <s v="FARMACIA VIDA SANA"/>
        <s v="GRUPO JEA S.A DE C.V."/>
        <s v="INGRID VANESA ALVARADO GRANADOS"/>
        <s v="REYNA ARGENTINA FLORES DE LOPEZ"/>
        <s v="CAROLINA YANETH RIVERA"/>
        <s v="KATIA MORENA LOPEZ"/>
        <s v="INVERSIONES MEDICOS SAN FRANSISCO, S.A. DE C.V."/>
        <s v="INGRID CAROLINA CORTEZ VILLANUEVA"/>
        <s v="FRANCISCA FLORES DE GALAN"/>
        <s v="GERSON BENJAMIN GUEVARA ROMERO"/>
        <s v="SAHARA ARELY BONILLA SALMEROS"/>
        <s v="FLORES HERNANDEZ S.A DE C.V."/>
        <s v="FARMACIA LA DIVINA"/>
        <s v="ISRAEL ANTONIO CRUZ MARTINEZ"/>
        <s v="AZUCENA JIMENEZ DE HERNANDEZ"/>
        <s v="SOPROMET, S.A. DE C.V."/>
        <s v="MARIA GLADIS PARADA"/>
        <s v="JOSE DANIEL ALFARO GOMEZ"/>
        <s v="JOSSELINE BEATRIZ MURILLO DE CAMPOS"/>
        <s v="JAMES REESE PARADA LORENZANA"/>
        <s v="TANIA MICHELLE CARDONA TOCHEZ CLINICA VETERINARIA CAT HOME"/>
        <s v="DOMINGO ALFREDO LOPEZ LARA"/>
        <s v="CLIDER S.A DE C.V."/>
        <s v="VETERINARIA LOS HEROES, S.A."/>
        <s v="JOSE DISRAEL VASQUEZ GOMEZ"/>
        <s v="RUBEN ERNESTO JOVEL ALVARADO"/>
        <s v="INVERSIONES NUEVA ESPERANZA, S.A. DE C.V."/>
        <s v="FIZEL S.A DE C.V."/>
        <s v="DAVID OTONIEL SANCHEZ"/>
        <s v="FUNDACION MISION MEDICA DE EL SALVADOR"/>
        <s v="GRUPO SIETE, S.A. DE C.V."/>
        <s v="CLINICAS CANDRAY, S.A. DE"/>
        <s v="JOSE LUIS HERNANDEZ LOPEZ"/>
        <s v="JAIME ARQUIMIDES GARCIA MATA"/>
        <s v="OSCAR ARMANDO AGUIRRE"/>
        <s v="MARCO ALBERTO HUEZO"/>
        <s v="CASELA S.A DE C.V."/>
        <s v="PAUL GILBERTO ZUNIGA"/>
        <s v="FELIPE ALFREDO CERON"/>
        <s v="ANA DIOSIS CASTRO DE MOLINA"/>
        <s v="GRANADOS Y ASOCIADOS, S.A. DE C.V."/>
        <s v="DAVID ARNOLDO CRUZ"/>
        <s v="MAGNOLIA ALEJANDRINA LEMUS SANCHEZ"/>
        <s v="FARMACIA EMMANUEL"/>
        <s v="VETERINARIO CANINO REAL"/>
        <s v="FAPMOLLA, S.A. DE C.V."/>
        <s v="HECTOR ANTONIO PEREZ"/>
        <s v="CRISTIAN ADILIO VALDEZ"/>
        <s v="JOSE ROBERTO ALFARO GARCIA"/>
        <s v="CARLOS IVAN MOLINA TRUJILLO"/>
        <s v="CARLOS EDUARDO DOMINGUEZ CACEREZ"/>
        <s v="MARIA ISABEL GUEVARA"/>
        <s v="KARLA VANESSA SERRANO DE ORELLANA"/>
        <s v="TITO VLADIMIR CASTRO ROMERO"/>
        <s v="ROEDOS S.A DE C.V."/>
        <s v="ADOLFO ERNESTO MENDEZ MENDEZ"/>
        <s v="BERNARDO JOOSUE MENJIVAR"/>
        <s v="CLAUDIA EVANGELINA MACHON"/>
        <s v="POLICLINICA VETERINARIA"/>
        <s v="CLINICA RAMIREZ PACHECO S.A DE C.V"/>
        <s v="PROSIPLASTIC, S.A. DE C.V."/>
        <s v="JULIO DAVID CASTILLO MARTINEZ"/>
        <s v="MAURICIO ENRIQUE DURAN"/>
        <s v="EVELYN YANETT CRUZ BELTRANO"/>
        <s v="JUAN BAUSTISTA AMAYA JURADO"/>
        <s v="ILIANA ESTE FUENTES VILLATORO"/>
        <s v="JOSE SANTANA HERNANDEZ"/>
        <s v="RENOVARE SPA S.A DE C.V."/>
        <s v="CARLOS JAVIER TORRES SOSA"/>
        <s v="MARIEL ELIZABETH NAVARRO"/>
        <s v="BESSIE ESMERALDA ODIL"/>
        <s v="FARMACIA SAN ROMERO"/>
        <s v="ALICIA DE CONTRERAS E HIJOS DE C.V FARMACIA ROOSEVELT"/>
        <s v="MIRNA ELIZABETH ESTRADA MERINO"/>
        <s v="SANDRA ELIZABETH PAREDES DE ARIAS"/>
        <s v="MARTHA ELIZABETH CUELLAR"/>
        <s v="DENIS MARLON SORTO"/>
        <s v="ANA CAROLINA GARAY VEGA"/>
        <s v="FARMACIAS ALFA"/>
        <s v="JOSE MIGUEL POSADA PRATI"/>
        <s v="PAULA DEL CARMEN FLORES DE RIVERA"/>
        <s v="HOSPITAL INTERNACIONAL S.A DE"/>
        <s v="FERNANDO ALBERTO LOEWNER"/>
        <s v="MARIA DE JESUS VAQUIZ"/>
        <s v="CLINICAS METABOLICAS S.A. DE C.V."/>
        <s v="SERVICIOS NEFROLOGICOS S.A DE"/>
        <s v="GRACE ADALGISA ROMERO GUADRON"/>
        <s v="NATURALES, S.A. DE C.V."/>
        <s v="ADAN AMERICO FUENTES CANALES"/>
        <s v="PADEL SPORT CENTER"/>
        <s v="ISMAEL PEREZ"/>
        <s v="OMAR ANTONIO CALLEJAS  SADOVAL"/>
        <s v="ROSEMBERG ISAAC MORALES"/>
        <s v="DAVID ANTONIO ALAS VALLE"/>
        <s v="ADOLFO ABELIO GUARDADO"/>
        <s v="VILLABEN S.A DE C.V."/>
        <s v="CENTRO DE MEDICINA NUCLEAR DE EL SALVADOR S.A. DE C.V."/>
        <s v="KEVIN RIGOBERTO CUELLAR"/>
        <s v="MEDICAL SERVICE S.A. DE C.V."/>
        <s v="MUNDO MEDICO QUIMICO, S.A. DE C.V."/>
        <s v="TECANA, S.A. DE C.V."/>
        <s v="POLICLINICA VETERINARIA, S.A. DE C.V."/>
        <s v="MILAGRO DEL ROSARIO SANDOVAL"/>
        <s v="BRIZBAR, S.A. DE C.V."/>
        <s v="USAM"/>
        <s v="JENNY NATALIA PERAZA DE ROJAS"/>
        <s v="CLAUDIA GERTRUDIS CARDOZA CISNEROS DE OLIVEIRA"/>
        <s v="N Y L VISION S.A. DE C.V."/>
        <s v="ENRIQUE DE JESUS RODRIGUEZ ARIAS"/>
        <s v="CLINICA SALUD VITAL S.A. DE C.V."/>
        <s v="GRUPO LOS HEROES, S.A. DE C.V."/>
        <s v="CECILIA IVETTE GUERRERO DE"/>
        <s v="LABORATORIO BIO-CLINIC S.A. DE C.V."/>
        <s v="BLANCA NOEMI MALDONADO"/>
        <s v="FARMACIA LA PRIMERISIMA"/>
        <s v="POLICLINICA MEDICA SAN JOSE"/>
        <s v="ARLEN MAGALY LOPEZ DE SORIANO"/>
        <s v="IVAN ANTONIO MOLINA HERNANDEZ"/>
        <s v="JUAN JOSE VEGA MENJIVAR"/>
        <s v="GUEVARA-RIVERA INVERSIONES, S.A. DE C.V."/>
        <s v="SUMINISTROS LR, S.A. DE C.V."/>
        <s v="OSCAR ERNESTO HERNANDEZ GUERRERO"/>
        <s v="GRUPO EVENTUM S.A. DE C.V."/>
        <s v="RENE ORLANDO URRUTIA ALFARO"/>
        <s v="BASILIO FERNANDEZ BLANCO"/>
        <s v="MARTA CATALINA JAIMES RIVAS"/>
        <s v="JOSE HERNAN ALVARADO PEREZ"/>
        <s v="LEONEL EDGARDO MARTINEZ"/>
        <s v="CENTRO MEDICO VETERINARIO SALVADOREÑO, S.A. DE C.V."/>
        <s v="DINORA URRRUTIA FLORES"/>
        <s v="EDITH MARLENE RIVAS"/>
        <s v="CARLOS ARCADIO SANCHEZ PEREZ"/>
        <s v="ELIZABETH MARTINEZ"/>
        <s v="PAULA DEL CARMEN FLORES DE"/>
        <s v="NIVSME FRANCISCA SALAZAR DE ACEVEDO"/>
        <s v="NORMA LIZETH RIVERA"/>
        <s v="ANGEL SARAVIA GONZALEZ"/>
        <s v="MAURICIO CARDENAS CHEVEZ"/>
        <s v="SARA MARIA ALFARO CRISTALES"/>
        <s v="CLINICAS DE ESPECIALIDADES MEDICAS MONSEÑOR EDUARDO ALAS S.A. DE C.V."/>
        <s v="MARCOS JOSE MARTINEZ MELGAR"/>
        <s v="ALVARO AGUSTIN CAMPOS MEMBREÑO"/>
        <s v="LADY ELIZABETH CAMPOS DE VELASQUEZ"/>
        <s v="MEDICAL PHARMA S.A. DE C.V."/>
        <s v="FARLAB, S.A. DE C.V."/>
        <s v="C.M. Y FARMACIA EL DIVINO NIÑO"/>
        <s v="HUGO ROBERTO FLORES GARCIA"/>
        <s v="CLAUDIA VERONICA PERDOMO"/>
        <s v="FARMACIA CEFACOR"/>
        <s v="DISTRIBUIDORA ALTERNATIVA SALVADOREÑA, S.A. DE C.V."/>
        <s v="WENDY KARINA FUIGUEROA DE RIVAS"/>
        <s v="SANDRA MARIBEL RAMIREZ VILLALTA"/>
        <s v="GALAXIA ANIMAL, S.A. DE C.V."/>
        <s v="MARIA TERESA CASTELLANOS ARAUJO"/>
        <s v="ROCIO ELIZABETH CANIZALEZ ORTEZ "/>
        <s v="SANTOS MERCEDEZ PORTILLO DE HERNANDEZ"/>
        <s v="MARCELO AMAYA"/>
        <s v="MARIA ANTONIA CAMPOS MOLLINA"/>
        <s v="ELSY GUDIEL DE ALAS"/>
        <s v="CARLOS ATILIIO HERNANDEZ"/>
        <s v="CELIO CORDOVA MENJIVAR FARMACIA SANTA LUCIA"/>
        <s v="CESAR DOUGLAS GARCIA RODRIGUEZ"/>
        <s v="JORGE ALBERTO RODRIGUEZ DELGADO"/>
        <s v="A Y C MULTISERVICIOS S.A DE"/>
        <s v="MONICA VANESSA HEYMAN PEÑATE"/>
        <s v="DROGUERIA Y FARMACEUTICA LUCINDA, S.A. DE C.V."/>
        <s v="RAFAEL BENJAMIN EDUARDO DAMAS ROMERO"/>
        <s v="MILTON GUSTAVO DIAZ"/>
        <s v="JOSE BALTAZAR ESCOBAR MINERO"/>
        <s v="MARIA AGUSTINA ALEJO"/>
        <s v="MAURICIO GUERRERO AREAS"/>
        <s v="KERIME BESSY CHACON DE LEIVA"/>
        <s v="FARMACIA BIENESTAR Y FE"/>
        <s v="ARGENIS ANTONIO ORTIZ AGUIÑADA"/>
        <s v="MARIA ELOISA VIDES DE PEREZ"/>
        <s v="LILIAN ELIZABETH AGUILAR ARIAS "/>
        <s v="MANUEL GREGORIO CHEVEZ RAMIREZ"/>
        <s v="CESAR EMILIO MONTERROSA PADILLA"/>
        <s v="LA OPTIMA, S.A. DE C.V."/>
        <s v="POLICLINICA BARAHONA GIL"/>
        <s v="DISTRIBUIDORA SANTA ROSA"/>
        <s v="RAMIRO ANTONIO FIGUEROA GALDAMEZ"/>
        <s v="UNIDAD DE HEMODIALISIS DE SAN LUIS TALPA, S.A. DE C.V."/>
        <s v="HAR INVERSIONES ECIA SAN LUIS"/>
        <s v="MARVIN JEHOVANY ALVARADO "/>
        <s v="WILLIAM OMAR ROSA"/>
        <s v="JUAN SILVESTRE MOLINA ACOSTA"/>
        <s v="SEBASTIANA GUADALUPE AGUILAR"/>
        <s v="SONIA ROSIBEL TRUJILLO"/>
        <s v="FARMACIA CORAZON"/>
        <s v="CAMPOS GONZALEZ S.A DE C.V."/>
        <s v="INVERSIONES SUYA S.A DE C.V"/>
        <s v="CORP DE SERVICIOS DE SALUD,"/>
        <s v="ROSY GABRIELA GONZALEZ CAMPOS DIAMON"/>
        <s v="NELSON ENRIQUE ROSALES CHAVEZ "/>
        <m/>
        <n v="0" u="1"/>
      </sharedItems>
    </cacheField>
    <cacheField name="VENTA EXENTA" numFmtId="44">
      <sharedItems containsString="0" containsBlank="1" containsNumber="1" containsInteger="1" minValue="0" maxValue="0"/>
    </cacheField>
    <cacheField name="VENTA NO SUJETA" numFmtId="44">
      <sharedItems containsString="0" containsBlank="1" containsNumber="1" containsInteger="1" minValue="0" maxValue="0"/>
    </cacheField>
    <cacheField name="V. GRAVADA" numFmtId="44">
      <sharedItems containsString="0" containsBlank="1" containsNumber="1" minValue="0" maxValue="110389.22"/>
    </cacheField>
    <cacheField name="D.FISCAL" numFmtId="44">
      <sharedItems containsString="0" containsBlank="1" containsNumber="1" minValue="0" maxValue="14350.598600000001"/>
    </cacheField>
    <cacheField name="V CTA DE 3" numFmtId="44">
      <sharedItems containsString="0" containsBlank="1" containsNumber="1" containsInteger="1" minValue="0" maxValue="0"/>
    </cacheField>
    <cacheField name="D. FISCAL A 3" numFmtId="44">
      <sharedItems containsString="0" containsBlank="1" containsNumber="1" containsInteger="1" minValue="0" maxValue="0"/>
    </cacheField>
    <cacheField name="VENTA TOTAL" numFmtId="44">
      <sharedItems containsString="0" containsBlank="1" containsNumber="1" minValue="0" maxValue="124739.8186"/>
    </cacheField>
    <cacheField name="DUI" numFmtId="0">
      <sharedItems containsBlank="1" containsMixedTypes="1" containsNumber="1" containsInteger="1" minValue="0" maxValue="0"/>
    </cacheField>
    <cacheField name="ANEXO" numFmtId="0">
      <sharedItems containsBlank="1"/>
    </cacheField>
    <cacheField name="SUCURSAL" numFmtId="0">
      <sharedItems count="3">
        <s v="SUCURSAL"/>
        <s v="CASA MATRIZ"/>
        <s v="BODEGA"/>
      </sharedItems>
    </cacheField>
  </cacheFields>
  <extLst>
    <ext xmlns:x14="http://schemas.microsoft.com/office/spreadsheetml/2009/9/main" uri="{725AE2AE-9491-48be-B2B4-4EB974FC3084}">
      <x14:pivotCacheDefinition pivotCacheId="3707127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1">
  <r>
    <x v="0"/>
    <s v="ENERO"/>
    <x v="0"/>
    <x v="0"/>
    <x v="0"/>
    <x v="0"/>
    <s v="01"/>
    <s v="15041RESIN515432020"/>
    <s v="20SD000F"/>
    <x v="0"/>
    <n v="1416"/>
    <n v="1416"/>
    <n v="1416"/>
    <m/>
    <n v="0"/>
    <n v="0"/>
    <n v="0"/>
    <n v="36.75"/>
    <n v="32.520000000000003"/>
    <n v="4.2300000000000004"/>
    <n v="36.75"/>
    <n v="0"/>
    <n v="0"/>
    <n v="36.75"/>
    <s v="5"/>
    <x v="0"/>
  </r>
  <r>
    <x v="0"/>
    <s v="ENERO"/>
    <x v="0"/>
    <x v="0"/>
    <x v="1"/>
    <x v="0"/>
    <s v="01"/>
    <s v="15041RESIN515432020"/>
    <s v="20SD000F"/>
    <x v="1"/>
    <n v="1417"/>
    <n v="1417"/>
    <n v="1417"/>
    <m/>
    <n v="0"/>
    <n v="0"/>
    <n v="0"/>
    <n v="211.99"/>
    <n v="187.6"/>
    <n v="24.39"/>
    <n v="211.99"/>
    <n v="0"/>
    <n v="0"/>
    <n v="211.99"/>
    <s v="5"/>
    <x v="1"/>
  </r>
  <r>
    <x v="0"/>
    <s v="ENERO"/>
    <x v="0"/>
    <x v="0"/>
    <x v="1"/>
    <x v="0"/>
    <s v="01"/>
    <s v="15041RESIN515432020"/>
    <s v="20SD000F"/>
    <x v="2"/>
    <n v="1418"/>
    <n v="1418"/>
    <n v="1418"/>
    <m/>
    <n v="0"/>
    <n v="0"/>
    <n v="0"/>
    <n v="58.76"/>
    <n v="52"/>
    <n v="6.76"/>
    <n v="58.76"/>
    <n v="0"/>
    <n v="0"/>
    <n v="58.76"/>
    <s v="5"/>
    <x v="0"/>
  </r>
  <r>
    <x v="0"/>
    <s v="ENERO"/>
    <x v="0"/>
    <x v="0"/>
    <x v="1"/>
    <x v="0"/>
    <s v="01"/>
    <s v="15041RESIN515432020"/>
    <s v="20SD000F"/>
    <x v="3"/>
    <n v="1419"/>
    <n v="1419"/>
    <n v="1419"/>
    <m/>
    <n v="0"/>
    <n v="0"/>
    <n v="0"/>
    <n v="18.48"/>
    <n v="16.350000000000001"/>
    <n v="2.13"/>
    <n v="18.48"/>
    <n v="0"/>
    <n v="0"/>
    <n v="18.48"/>
    <s v="5"/>
    <x v="0"/>
  </r>
  <r>
    <x v="0"/>
    <s v="ENERO"/>
    <x v="0"/>
    <x v="0"/>
    <x v="2"/>
    <x v="0"/>
    <s v="01"/>
    <s v="15041RESIN515432020"/>
    <s v="20SD000F"/>
    <x v="4"/>
    <n v="1420"/>
    <n v="1420"/>
    <n v="1420"/>
    <m/>
    <n v="0"/>
    <n v="0"/>
    <n v="0"/>
    <n v="10.75"/>
    <n v="9.51"/>
    <n v="1.24"/>
    <n v="10.75"/>
    <n v="0"/>
    <n v="0"/>
    <n v="10.75"/>
    <s v="5"/>
    <x v="0"/>
  </r>
  <r>
    <x v="0"/>
    <s v="ENERO"/>
    <x v="0"/>
    <x v="0"/>
    <x v="2"/>
    <x v="0"/>
    <s v="01"/>
    <s v="15041RESIN515432020"/>
    <s v="20SD000F"/>
    <x v="5"/>
    <n v="1421"/>
    <n v="1421"/>
    <n v="1421"/>
    <m/>
    <n v="0"/>
    <n v="0"/>
    <n v="0"/>
    <n v="5.16"/>
    <n v="4.57"/>
    <n v="0.59"/>
    <n v="5.16"/>
    <n v="0"/>
    <n v="0"/>
    <n v="5.16"/>
    <s v="5"/>
    <x v="0"/>
  </r>
  <r>
    <x v="0"/>
    <s v="ENERO"/>
    <x v="0"/>
    <x v="0"/>
    <x v="2"/>
    <x v="0"/>
    <s v="01"/>
    <s v="15041RESIN515432020"/>
    <s v="20SD000F"/>
    <x v="6"/>
    <n v="1422"/>
    <n v="1422"/>
    <n v="1422"/>
    <m/>
    <n v="0"/>
    <n v="0"/>
    <n v="0"/>
    <n v="18.350000000000001"/>
    <n v="16.239999999999998"/>
    <n v="2.11"/>
    <n v="18.350000000000001"/>
    <n v="0"/>
    <n v="0"/>
    <n v="18.350000000000001"/>
    <s v="5"/>
    <x v="0"/>
  </r>
  <r>
    <x v="0"/>
    <s v="ENERO"/>
    <x v="0"/>
    <x v="0"/>
    <x v="2"/>
    <x v="0"/>
    <s v="01"/>
    <s v="15041RESIN515432020"/>
    <s v="20SD000F"/>
    <x v="7"/>
    <n v="1423"/>
    <n v="1423"/>
    <n v="1423"/>
    <m/>
    <n v="0"/>
    <n v="0"/>
    <n v="0"/>
    <n v="3.72"/>
    <n v="3.29"/>
    <n v="0.43"/>
    <n v="3.72"/>
    <n v="0"/>
    <n v="0"/>
    <n v="3.72"/>
    <s v="5"/>
    <x v="0"/>
  </r>
  <r>
    <x v="0"/>
    <s v="ENERO"/>
    <x v="0"/>
    <x v="0"/>
    <x v="2"/>
    <x v="0"/>
    <s v="01"/>
    <s v="15041RESIN515432020"/>
    <s v="20SD000F"/>
    <x v="8"/>
    <n v="1424"/>
    <n v="1424"/>
    <n v="1424"/>
    <m/>
    <n v="0"/>
    <n v="0"/>
    <n v="0"/>
    <n v="12.72"/>
    <n v="11.26"/>
    <n v="1.46"/>
    <n v="12.72"/>
    <n v="0"/>
    <n v="0"/>
    <n v="12.72"/>
    <s v="5"/>
    <x v="0"/>
  </r>
  <r>
    <x v="0"/>
    <s v="ENERO"/>
    <x v="0"/>
    <x v="0"/>
    <x v="2"/>
    <x v="0"/>
    <s v="01"/>
    <s v="15041RESIN515432020"/>
    <s v="20SD000F"/>
    <x v="9"/>
    <n v="1425"/>
    <n v="1425"/>
    <n v="1425"/>
    <m/>
    <n v="0"/>
    <n v="0"/>
    <n v="0"/>
    <n v="5.16"/>
    <n v="4.57"/>
    <n v="0.59"/>
    <n v="5.16"/>
    <n v="0"/>
    <n v="0"/>
    <n v="5.16"/>
    <s v="5"/>
    <x v="0"/>
  </r>
  <r>
    <x v="0"/>
    <s v="ENERO"/>
    <x v="0"/>
    <x v="0"/>
    <x v="2"/>
    <x v="0"/>
    <s v="01"/>
    <s v="15041RESIN515432020"/>
    <s v="20SD000F"/>
    <x v="10"/>
    <n v="1426"/>
    <n v="1426"/>
    <n v="1426"/>
    <m/>
    <n v="0"/>
    <n v="0"/>
    <n v="0"/>
    <n v="199.26"/>
    <n v="176.34"/>
    <n v="22.92"/>
    <n v="199.26"/>
    <n v="0"/>
    <n v="0"/>
    <n v="199.26"/>
    <s v="5"/>
    <x v="0"/>
  </r>
  <r>
    <x v="0"/>
    <s v="ENERO"/>
    <x v="0"/>
    <x v="0"/>
    <x v="2"/>
    <x v="0"/>
    <s v="01"/>
    <s v="15041RESIN515432020"/>
    <s v="20SD000F"/>
    <x v="11"/>
    <n v="1427"/>
    <n v="1427"/>
    <n v="1427"/>
    <m/>
    <n v="0"/>
    <n v="0"/>
    <n v="0"/>
    <n v="6.56"/>
    <n v="5.81"/>
    <n v="0.76"/>
    <n v="6.57"/>
    <n v="0"/>
    <n v="0"/>
    <n v="6.56"/>
    <s v="5"/>
    <x v="0"/>
  </r>
  <r>
    <x v="0"/>
    <s v="ENERO"/>
    <x v="0"/>
    <x v="0"/>
    <x v="2"/>
    <x v="0"/>
    <s v="01"/>
    <s v="15041RESIN515432020"/>
    <s v="20SD000F"/>
    <x v="12"/>
    <n v="1428"/>
    <n v="1428"/>
    <n v="1428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2"/>
    <x v="0"/>
    <s v="01"/>
    <s v="15041RESIN515432020"/>
    <s v="20SD000F"/>
    <x v="13"/>
    <n v="1429"/>
    <n v="1429"/>
    <n v="1429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2"/>
    <x v="0"/>
    <s v="01"/>
    <s v="15041RESIN515432020"/>
    <s v="20SD000F"/>
    <x v="14"/>
    <n v="1430"/>
    <n v="1430"/>
    <n v="1430"/>
    <m/>
    <n v="0"/>
    <n v="0"/>
    <n v="0"/>
    <n v="20.56"/>
    <n v="18.190000000000001"/>
    <n v="2.36"/>
    <n v="20.55"/>
    <n v="0"/>
    <n v="0"/>
    <n v="20.56"/>
    <s v="5"/>
    <x v="0"/>
  </r>
  <r>
    <x v="0"/>
    <s v="ENERO"/>
    <x v="0"/>
    <x v="0"/>
    <x v="3"/>
    <x v="0"/>
    <s v="01"/>
    <s v="15041RESIN515432020"/>
    <s v="20SD000F"/>
    <x v="15"/>
    <n v="1431"/>
    <n v="1431"/>
    <n v="1431"/>
    <m/>
    <n v="0"/>
    <n v="0"/>
    <n v="0"/>
    <n v="32.26"/>
    <n v="28.55"/>
    <n v="3.71"/>
    <n v="32.26"/>
    <n v="0"/>
    <n v="0"/>
    <n v="32.26"/>
    <s v="5"/>
    <x v="0"/>
  </r>
  <r>
    <x v="0"/>
    <s v="ENERO"/>
    <x v="0"/>
    <x v="0"/>
    <x v="3"/>
    <x v="0"/>
    <s v="01"/>
    <s v="15041RESIN515432020"/>
    <s v="20SD000F"/>
    <x v="16"/>
    <n v="1432"/>
    <n v="1432"/>
    <n v="1432"/>
    <m/>
    <n v="0"/>
    <n v="0"/>
    <n v="0"/>
    <n v="230.66"/>
    <n v="204.12"/>
    <n v="26.54"/>
    <n v="230.66"/>
    <n v="0"/>
    <n v="0"/>
    <n v="230.66"/>
    <s v="5"/>
    <x v="1"/>
  </r>
  <r>
    <x v="0"/>
    <s v="ENERO"/>
    <x v="0"/>
    <x v="0"/>
    <x v="4"/>
    <x v="0"/>
    <s v="01"/>
    <s v="15041RESIN515432020"/>
    <s v="20SD000F"/>
    <x v="17"/>
    <n v="1433"/>
    <n v="1433"/>
    <n v="1433"/>
    <m/>
    <n v="0"/>
    <n v="0"/>
    <n v="0"/>
    <n v="42"/>
    <n v="37.17"/>
    <n v="4.83"/>
    <n v="42"/>
    <n v="0"/>
    <n v="0"/>
    <n v="42"/>
    <s v="5"/>
    <x v="0"/>
  </r>
  <r>
    <x v="0"/>
    <s v="ENERO"/>
    <x v="0"/>
    <x v="0"/>
    <x v="4"/>
    <x v="0"/>
    <s v="01"/>
    <s v="15041RESIN515432020"/>
    <s v="20SD000F"/>
    <x v="18"/>
    <n v="1434"/>
    <n v="1434"/>
    <n v="1434"/>
    <m/>
    <n v="0"/>
    <n v="0"/>
    <n v="0"/>
    <n v="153"/>
    <n v="135.4"/>
    <n v="17.600000000000001"/>
    <n v="153"/>
    <n v="0"/>
    <n v="0"/>
    <n v="153"/>
    <s v="5"/>
    <x v="0"/>
  </r>
  <r>
    <x v="0"/>
    <s v="ENERO"/>
    <x v="0"/>
    <x v="0"/>
    <x v="4"/>
    <x v="0"/>
    <s v="01"/>
    <s v="15041RESIN515432020"/>
    <s v="20SD000F"/>
    <x v="19"/>
    <n v="1435"/>
    <n v="1435"/>
    <n v="1435"/>
    <m/>
    <n v="0"/>
    <n v="0"/>
    <n v="0"/>
    <n v="87.5"/>
    <n v="77.430000000000007"/>
    <n v="10.07"/>
    <n v="87.5"/>
    <n v="0"/>
    <n v="0"/>
    <n v="87.5"/>
    <s v="5"/>
    <x v="0"/>
  </r>
  <r>
    <x v="0"/>
    <s v="ENERO"/>
    <x v="0"/>
    <x v="0"/>
    <x v="4"/>
    <x v="0"/>
    <s v="01"/>
    <s v="15041RESIN515432020"/>
    <s v="20SD000F"/>
    <x v="20"/>
    <n v="1436"/>
    <n v="1436"/>
    <n v="1436"/>
    <m/>
    <n v="0"/>
    <n v="0"/>
    <n v="0"/>
    <n v="33.25"/>
    <n v="29.42"/>
    <n v="3.82"/>
    <n v="33.24"/>
    <n v="0"/>
    <n v="0"/>
    <n v="33.25"/>
    <s v="5"/>
    <x v="0"/>
  </r>
  <r>
    <x v="0"/>
    <s v="ENERO"/>
    <x v="0"/>
    <x v="0"/>
    <x v="4"/>
    <x v="0"/>
    <s v="01"/>
    <s v="15041RESIN515432020"/>
    <s v="20SD000F"/>
    <x v="21"/>
    <n v="1437"/>
    <n v="1437"/>
    <n v="1437"/>
    <m/>
    <n v="0"/>
    <n v="0"/>
    <n v="0"/>
    <n v="44.07"/>
    <n v="39"/>
    <n v="5.07"/>
    <n v="44.07"/>
    <n v="0"/>
    <n v="0"/>
    <n v="44.07"/>
    <s v="5"/>
    <x v="0"/>
  </r>
  <r>
    <x v="0"/>
    <s v="ENERO"/>
    <x v="0"/>
    <x v="0"/>
    <x v="4"/>
    <x v="0"/>
    <s v="01"/>
    <s v="15041RESIN515432020"/>
    <s v="20SD000F"/>
    <x v="22"/>
    <n v="1438"/>
    <n v="1438"/>
    <n v="1438"/>
    <m/>
    <n v="0"/>
    <n v="0"/>
    <n v="0"/>
    <n v="20.72"/>
    <n v="18.34"/>
    <n v="2.38"/>
    <n v="20.72"/>
    <n v="0"/>
    <n v="0"/>
    <n v="20.72"/>
    <s v="5"/>
    <x v="0"/>
  </r>
  <r>
    <x v="0"/>
    <s v="ENERO"/>
    <x v="0"/>
    <x v="0"/>
    <x v="5"/>
    <x v="0"/>
    <s v="01"/>
    <s v="15041RESIN515432020"/>
    <s v="20SD000F"/>
    <x v="23"/>
    <n v="1439"/>
    <n v="1439"/>
    <n v="1439"/>
    <m/>
    <n v="0"/>
    <n v="0"/>
    <n v="0"/>
    <n v="16.38"/>
    <n v="14.5"/>
    <n v="1.89"/>
    <n v="16.39"/>
    <n v="0"/>
    <n v="0"/>
    <n v="16.38"/>
    <s v="5"/>
    <x v="0"/>
  </r>
  <r>
    <x v="0"/>
    <s v="ENERO"/>
    <x v="0"/>
    <x v="0"/>
    <x v="5"/>
    <x v="0"/>
    <s v="01"/>
    <s v="15041RESIN515432020"/>
    <s v="20SD000F"/>
    <x v="24"/>
    <n v="1440"/>
    <n v="1440"/>
    <n v="1440"/>
    <m/>
    <n v="0"/>
    <n v="0"/>
    <n v="0"/>
    <n v="211"/>
    <n v="186.73"/>
    <n v="24.27"/>
    <n v="211"/>
    <n v="0"/>
    <n v="0"/>
    <n v="211"/>
    <s v="5"/>
    <x v="1"/>
  </r>
  <r>
    <x v="0"/>
    <s v="ENERO"/>
    <x v="0"/>
    <x v="0"/>
    <x v="6"/>
    <x v="0"/>
    <s v="01"/>
    <s v="15041RESIN515432020"/>
    <s v="20SD000F"/>
    <x v="25"/>
    <n v="1441"/>
    <n v="1441"/>
    <n v="1441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6"/>
    <x v="0"/>
    <s v="01"/>
    <s v="15041RESIN515432020"/>
    <s v="20SD000F"/>
    <x v="26"/>
    <n v="1442"/>
    <n v="1442"/>
    <n v="1442"/>
    <m/>
    <n v="0"/>
    <n v="0"/>
    <n v="0"/>
    <n v="10.5"/>
    <n v="9.2899999999999991"/>
    <n v="1.21"/>
    <n v="10.5"/>
    <n v="0"/>
    <n v="0"/>
    <n v="10.5"/>
    <s v="5"/>
    <x v="0"/>
  </r>
  <r>
    <x v="0"/>
    <s v="ENERO"/>
    <x v="0"/>
    <x v="0"/>
    <x v="7"/>
    <x v="0"/>
    <s v="01"/>
    <s v="15041RESIN515432020"/>
    <s v="20SD000F"/>
    <x v="27"/>
    <n v="1444"/>
    <n v="1444"/>
    <n v="1444"/>
    <m/>
    <n v="0"/>
    <n v="0"/>
    <n v="0"/>
    <n v="22.71"/>
    <n v="20.100000000000001"/>
    <n v="2.61"/>
    <n v="22.71"/>
    <n v="0"/>
    <n v="0"/>
    <n v="22.71"/>
    <s v="5"/>
    <x v="0"/>
  </r>
  <r>
    <x v="0"/>
    <s v="ENERO"/>
    <x v="0"/>
    <x v="0"/>
    <x v="7"/>
    <x v="0"/>
    <s v="01"/>
    <s v="15041RESIN515432020"/>
    <s v="20SD000F"/>
    <x v="28"/>
    <n v="1445"/>
    <n v="1445"/>
    <n v="1445"/>
    <m/>
    <n v="0"/>
    <n v="0"/>
    <n v="0"/>
    <n v="105"/>
    <n v="92.92"/>
    <n v="12.08"/>
    <n v="105"/>
    <n v="0"/>
    <n v="0"/>
    <n v="105"/>
    <s v="5"/>
    <x v="0"/>
  </r>
  <r>
    <x v="0"/>
    <s v="ENERO"/>
    <x v="0"/>
    <x v="0"/>
    <x v="7"/>
    <x v="0"/>
    <s v="01"/>
    <s v="15041RESIN515432020"/>
    <s v="20SD000F"/>
    <x v="29"/>
    <n v="1446"/>
    <n v="1446"/>
    <n v="1446"/>
    <m/>
    <n v="0"/>
    <n v="0"/>
    <n v="0"/>
    <n v="35.22"/>
    <n v="31.17"/>
    <n v="4.05"/>
    <n v="35.22"/>
    <n v="0"/>
    <n v="0"/>
    <n v="35.22"/>
    <s v="5"/>
    <x v="0"/>
  </r>
  <r>
    <x v="0"/>
    <s v="ENERO"/>
    <x v="0"/>
    <x v="0"/>
    <x v="7"/>
    <x v="0"/>
    <s v="01"/>
    <s v="15041RESIN515432020"/>
    <s v="20SD000F"/>
    <x v="30"/>
    <n v="1447"/>
    <n v="1447"/>
    <n v="1447"/>
    <m/>
    <n v="0"/>
    <n v="0"/>
    <n v="0"/>
    <n v="21"/>
    <n v="18.579999999999998"/>
    <n v="2.42"/>
    <n v="21"/>
    <n v="0"/>
    <n v="0"/>
    <n v="21"/>
    <s v="5"/>
    <x v="0"/>
  </r>
  <r>
    <x v="0"/>
    <s v="ENERO"/>
    <x v="0"/>
    <x v="0"/>
    <x v="7"/>
    <x v="0"/>
    <s v="01"/>
    <s v="15041RESIN515432020"/>
    <s v="20SD000F"/>
    <x v="31"/>
    <n v="1448"/>
    <n v="1448"/>
    <n v="1448"/>
    <m/>
    <n v="0"/>
    <n v="0"/>
    <n v="0"/>
    <n v="12.88"/>
    <n v="11.4"/>
    <n v="1.48"/>
    <n v="12.88"/>
    <n v="0"/>
    <n v="0"/>
    <n v="12.88"/>
    <s v="5"/>
    <x v="0"/>
  </r>
  <r>
    <x v="0"/>
    <s v="ENERO"/>
    <x v="0"/>
    <x v="0"/>
    <x v="7"/>
    <x v="0"/>
    <s v="01"/>
    <s v="15041RESIN515432020"/>
    <s v="20SD000F"/>
    <x v="32"/>
    <n v="1449"/>
    <n v="1449"/>
    <n v="1449"/>
    <m/>
    <n v="0"/>
    <n v="0"/>
    <n v="0"/>
    <n v="63"/>
    <n v="55.75"/>
    <n v="7.25"/>
    <n v="63"/>
    <n v="0"/>
    <n v="0"/>
    <n v="63"/>
    <s v="5"/>
    <x v="0"/>
  </r>
  <r>
    <x v="0"/>
    <s v="ENERO"/>
    <x v="0"/>
    <x v="0"/>
    <x v="7"/>
    <x v="0"/>
    <s v="01"/>
    <s v="15041RESIN515432020"/>
    <s v="20SD000F"/>
    <x v="33"/>
    <n v="1450"/>
    <n v="1450"/>
    <n v="1450"/>
    <m/>
    <n v="0"/>
    <n v="0"/>
    <n v="0"/>
    <n v="22.29"/>
    <n v="19.73"/>
    <n v="2.56"/>
    <n v="22.29"/>
    <n v="0"/>
    <n v="0"/>
    <n v="22.29"/>
    <s v="5"/>
    <x v="0"/>
  </r>
  <r>
    <x v="0"/>
    <s v="ENERO"/>
    <x v="0"/>
    <x v="0"/>
    <x v="8"/>
    <x v="0"/>
    <s v="01"/>
    <s v="15041RESIN515432020"/>
    <s v="20SD000F"/>
    <x v="34"/>
    <n v="1451"/>
    <n v="1451"/>
    <n v="1451"/>
    <m/>
    <n v="0"/>
    <n v="0"/>
    <n v="0"/>
    <n v="52.5"/>
    <n v="46.46"/>
    <n v="6.04"/>
    <n v="52.5"/>
    <n v="0"/>
    <n v="0"/>
    <n v="52.5"/>
    <s v="5"/>
    <x v="0"/>
  </r>
  <r>
    <x v="0"/>
    <s v="ENERO"/>
    <x v="0"/>
    <x v="0"/>
    <x v="8"/>
    <x v="0"/>
    <s v="01"/>
    <s v="15041RESIN515432020"/>
    <s v="20SD000F"/>
    <x v="35"/>
    <n v="1452"/>
    <n v="1452"/>
    <n v="1452"/>
    <m/>
    <n v="0"/>
    <n v="0"/>
    <n v="0"/>
    <n v="3.5"/>
    <n v="3.1"/>
    <n v="0.4"/>
    <n v="3.5"/>
    <n v="0"/>
    <n v="0"/>
    <n v="3.5"/>
    <s v="5"/>
    <x v="0"/>
  </r>
  <r>
    <x v="0"/>
    <s v="ENERO"/>
    <x v="0"/>
    <x v="0"/>
    <x v="8"/>
    <x v="0"/>
    <s v="01"/>
    <s v="15041RESIN515432020"/>
    <s v="20SD000F"/>
    <x v="36"/>
    <n v="1453"/>
    <n v="1453"/>
    <n v="1453"/>
    <m/>
    <n v="0"/>
    <n v="0"/>
    <n v="0"/>
    <n v="139.09"/>
    <n v="123.09"/>
    <n v="16"/>
    <n v="139.09"/>
    <n v="0"/>
    <n v="0"/>
    <n v="139.09"/>
    <s v="5"/>
    <x v="0"/>
  </r>
  <r>
    <x v="0"/>
    <s v="ENERO"/>
    <x v="0"/>
    <x v="0"/>
    <x v="8"/>
    <x v="0"/>
    <s v="01"/>
    <s v="15041RESIN515432020"/>
    <s v="20SD000F"/>
    <x v="37"/>
    <n v="1454"/>
    <n v="1454"/>
    <n v="1454"/>
    <m/>
    <n v="0"/>
    <n v="0"/>
    <n v="0"/>
    <n v="10.5"/>
    <n v="9.2899999999999991"/>
    <n v="1.21"/>
    <n v="10.5"/>
    <n v="0"/>
    <n v="0"/>
    <n v="10.5"/>
    <s v="5"/>
    <x v="0"/>
  </r>
  <r>
    <x v="0"/>
    <s v="ENERO"/>
    <x v="0"/>
    <x v="0"/>
    <x v="8"/>
    <x v="0"/>
    <s v="01"/>
    <s v="15041RESIN515432020"/>
    <s v="20SD000F"/>
    <x v="38"/>
    <n v="1455"/>
    <n v="1455"/>
    <n v="1455"/>
    <m/>
    <n v="0"/>
    <n v="0"/>
    <n v="0"/>
    <n v="63"/>
    <n v="55.75"/>
    <n v="7.25"/>
    <n v="63"/>
    <n v="0"/>
    <n v="0"/>
    <n v="63"/>
    <s v="5"/>
    <x v="0"/>
  </r>
  <r>
    <x v="0"/>
    <s v="ENERO"/>
    <x v="0"/>
    <x v="0"/>
    <x v="8"/>
    <x v="0"/>
    <s v="01"/>
    <s v="15041RESIN515432020"/>
    <s v="20SD000F"/>
    <x v="39"/>
    <n v="1456"/>
    <n v="1456"/>
    <n v="1456"/>
    <m/>
    <n v="0"/>
    <n v="0"/>
    <n v="0"/>
    <n v="105"/>
    <n v="92.92"/>
    <n v="12.08"/>
    <n v="105"/>
    <n v="0"/>
    <n v="0"/>
    <n v="105"/>
    <s v="5"/>
    <x v="0"/>
  </r>
  <r>
    <x v="0"/>
    <s v="ENERO"/>
    <x v="0"/>
    <x v="0"/>
    <x v="9"/>
    <x v="0"/>
    <s v="01"/>
    <s v="15041RESIN515432020"/>
    <s v="20SD000F"/>
    <x v="40"/>
    <n v="1457"/>
    <n v="1457"/>
    <n v="1457"/>
    <m/>
    <n v="0"/>
    <n v="0"/>
    <n v="0"/>
    <n v="233.26"/>
    <n v="206.42"/>
    <n v="26.83"/>
    <n v="233.25"/>
    <n v="0"/>
    <n v="0"/>
    <n v="233.26"/>
    <s v="5"/>
    <x v="1"/>
  </r>
  <r>
    <x v="0"/>
    <s v="ENERO"/>
    <x v="0"/>
    <x v="0"/>
    <x v="9"/>
    <x v="0"/>
    <s v="01"/>
    <s v="15041RESIN515432020"/>
    <s v="20SD000F"/>
    <x v="41"/>
    <n v="1458"/>
    <n v="1458"/>
    <n v="1458"/>
    <m/>
    <n v="0"/>
    <n v="0"/>
    <n v="0"/>
    <n v="101.25"/>
    <n v="89.6"/>
    <n v="11.65"/>
    <n v="101.25"/>
    <n v="0"/>
    <n v="0"/>
    <n v="101.25"/>
    <s v="5"/>
    <x v="0"/>
  </r>
  <r>
    <x v="0"/>
    <s v="ENERO"/>
    <x v="0"/>
    <x v="0"/>
    <x v="9"/>
    <x v="0"/>
    <s v="01"/>
    <s v="15041RESIN515432020"/>
    <s v="20SD000F"/>
    <x v="42"/>
    <n v="1459"/>
    <n v="1459"/>
    <n v="1459"/>
    <m/>
    <n v="0"/>
    <n v="0"/>
    <n v="0"/>
    <n v="115.26"/>
    <n v="102"/>
    <n v="13.26"/>
    <n v="115.26"/>
    <n v="0"/>
    <n v="0"/>
    <n v="115.26"/>
    <s v="5"/>
    <x v="0"/>
  </r>
  <r>
    <x v="0"/>
    <s v="ENERO"/>
    <x v="0"/>
    <x v="0"/>
    <x v="10"/>
    <x v="0"/>
    <s v="01"/>
    <s v="15041RESIN515432020"/>
    <s v="20SD000F"/>
    <x v="43"/>
    <n v="1460"/>
    <n v="1460"/>
    <n v="1460"/>
    <m/>
    <n v="0"/>
    <n v="0"/>
    <n v="0"/>
    <n v="10.5"/>
    <n v="9.2899999999999991"/>
    <n v="1.21"/>
    <n v="10.5"/>
    <n v="0"/>
    <n v="0"/>
    <n v="10.5"/>
    <s v="5"/>
    <x v="0"/>
  </r>
  <r>
    <x v="0"/>
    <s v="ENERO"/>
    <x v="0"/>
    <x v="0"/>
    <x v="10"/>
    <x v="0"/>
    <s v="01"/>
    <s v="15041RESIN515432020"/>
    <s v="20SD000F"/>
    <x v="44"/>
    <n v="1461"/>
    <n v="1461"/>
    <n v="1461"/>
    <m/>
    <n v="0"/>
    <n v="0"/>
    <n v="0"/>
    <n v="3.72"/>
    <n v="3.29"/>
    <n v="0.43"/>
    <n v="3.72"/>
    <n v="0"/>
    <n v="0"/>
    <n v="3.72"/>
    <s v="5"/>
    <x v="0"/>
  </r>
  <r>
    <x v="0"/>
    <s v="ENERO"/>
    <x v="0"/>
    <x v="0"/>
    <x v="10"/>
    <x v="0"/>
    <s v="01"/>
    <s v="15041RESIN515432020"/>
    <s v="20SD000F"/>
    <x v="45"/>
    <n v="1462"/>
    <n v="1462"/>
    <n v="1462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0"/>
    <x v="0"/>
    <s v="01"/>
    <s v="15041RESIN515432020"/>
    <s v="20SD000F"/>
    <x v="46"/>
    <n v="1463"/>
    <n v="1463"/>
    <n v="1463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0"/>
    <x v="0"/>
    <s v="01"/>
    <s v="15041RESIN515432020"/>
    <s v="20SD000F"/>
    <x v="47"/>
    <n v="1464"/>
    <n v="1464"/>
    <n v="1464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0"/>
    <x v="0"/>
    <s v="01"/>
    <s v="15041RESIN515432020"/>
    <s v="20SD000F"/>
    <x v="48"/>
    <n v="1465"/>
    <n v="1465"/>
    <n v="1465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0"/>
    <x v="0"/>
    <s v="01"/>
    <s v="15041RESIN515432020"/>
    <s v="20SD000F"/>
    <x v="49"/>
    <n v="1466"/>
    <n v="1466"/>
    <n v="1466"/>
    <m/>
    <n v="0"/>
    <n v="0"/>
    <n v="0"/>
    <n v="216.65"/>
    <n v="191.73"/>
    <n v="24.92"/>
    <n v="216.65"/>
    <n v="0"/>
    <n v="0"/>
    <n v="216.65"/>
    <s v="5"/>
    <x v="1"/>
  </r>
  <r>
    <x v="0"/>
    <s v="ENERO"/>
    <x v="0"/>
    <x v="0"/>
    <x v="11"/>
    <x v="0"/>
    <s v="01"/>
    <s v="15041RESIN515432020"/>
    <s v="20SD000F"/>
    <x v="50"/>
    <n v="1468"/>
    <n v="1468"/>
    <n v="1468"/>
    <m/>
    <n v="0"/>
    <n v="0"/>
    <n v="0"/>
    <n v="22.71"/>
    <n v="20.100000000000001"/>
    <n v="2.61"/>
    <n v="22.71"/>
    <n v="0"/>
    <n v="0"/>
    <n v="22.71"/>
    <s v="5"/>
    <x v="0"/>
  </r>
  <r>
    <x v="0"/>
    <s v="ENERO"/>
    <x v="0"/>
    <x v="0"/>
    <x v="11"/>
    <x v="0"/>
    <s v="01"/>
    <s v="15041RESIN515432020"/>
    <s v="20SD000F"/>
    <x v="51"/>
    <n v="1469"/>
    <n v="1469"/>
    <n v="1469"/>
    <m/>
    <n v="0"/>
    <n v="0"/>
    <n v="0"/>
    <n v="14.87"/>
    <n v="13.16"/>
    <n v="1.71"/>
    <n v="14.87"/>
    <n v="0"/>
    <n v="0"/>
    <n v="14.87"/>
    <s v="5"/>
    <x v="0"/>
  </r>
  <r>
    <x v="0"/>
    <s v="ENERO"/>
    <x v="0"/>
    <x v="0"/>
    <x v="11"/>
    <x v="0"/>
    <s v="01"/>
    <s v="15041RESIN515432020"/>
    <s v="20SD000F"/>
    <x v="52"/>
    <n v="1470"/>
    <n v="1470"/>
    <n v="1470"/>
    <m/>
    <n v="0"/>
    <n v="0"/>
    <n v="0"/>
    <n v="10.5"/>
    <n v="9.2899999999999991"/>
    <n v="1.21"/>
    <n v="10.5"/>
    <n v="0"/>
    <n v="0"/>
    <n v="10.5"/>
    <s v="5"/>
    <x v="0"/>
  </r>
  <r>
    <x v="0"/>
    <s v="ENERO"/>
    <x v="0"/>
    <x v="0"/>
    <x v="11"/>
    <x v="0"/>
    <s v="01"/>
    <s v="15041RESIN515432020"/>
    <s v="20SD000F"/>
    <x v="53"/>
    <n v="1471"/>
    <n v="1471"/>
    <n v="1471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1"/>
    <x v="0"/>
    <s v="01"/>
    <s v="15041RESIN515432020"/>
    <s v="20SD000F"/>
    <x v="54"/>
    <n v="1472"/>
    <n v="1472"/>
    <n v="1472"/>
    <m/>
    <n v="0"/>
    <n v="0"/>
    <n v="0"/>
    <n v="232.83"/>
    <n v="206.04"/>
    <n v="26.79"/>
    <n v="232.83"/>
    <n v="0"/>
    <n v="0"/>
    <n v="232.83"/>
    <s v="5"/>
    <x v="1"/>
  </r>
  <r>
    <x v="0"/>
    <s v="ENERO"/>
    <x v="0"/>
    <x v="0"/>
    <x v="11"/>
    <x v="0"/>
    <s v="01"/>
    <s v="15041RESIN515432020"/>
    <s v="20SD000F"/>
    <x v="55"/>
    <n v="1473"/>
    <n v="1473"/>
    <n v="1473"/>
    <m/>
    <n v="0"/>
    <n v="0"/>
    <n v="0"/>
    <n v="61"/>
    <n v="53.98"/>
    <n v="7.02"/>
    <n v="61"/>
    <n v="0"/>
    <n v="0"/>
    <n v="61"/>
    <s v="5"/>
    <x v="0"/>
  </r>
  <r>
    <x v="0"/>
    <s v="ENERO"/>
    <x v="0"/>
    <x v="0"/>
    <x v="11"/>
    <x v="0"/>
    <s v="01"/>
    <s v="15041RESIN515432020"/>
    <s v="20SD000F"/>
    <x v="56"/>
    <n v="1474"/>
    <n v="1474"/>
    <n v="1474"/>
    <m/>
    <n v="0"/>
    <n v="0"/>
    <n v="0"/>
    <n v="50.62"/>
    <n v="44.8"/>
    <n v="5.82"/>
    <n v="50.62"/>
    <n v="0"/>
    <n v="0"/>
    <n v="50.62"/>
    <s v="5"/>
    <x v="0"/>
  </r>
  <r>
    <x v="0"/>
    <s v="ENERO"/>
    <x v="0"/>
    <x v="0"/>
    <x v="12"/>
    <x v="0"/>
    <s v="01"/>
    <s v="15041RESIN515432020"/>
    <s v="20SD000F"/>
    <x v="57"/>
    <n v="1475"/>
    <n v="1475"/>
    <n v="1475"/>
    <m/>
    <n v="0"/>
    <n v="0"/>
    <n v="0"/>
    <n v="56.96"/>
    <n v="50.41"/>
    <n v="6.55"/>
    <n v="56.96"/>
    <n v="0"/>
    <n v="0"/>
    <n v="56.96"/>
    <s v="5"/>
    <x v="0"/>
  </r>
  <r>
    <x v="0"/>
    <s v="ENERO"/>
    <x v="0"/>
    <x v="0"/>
    <x v="12"/>
    <x v="0"/>
    <s v="01"/>
    <s v="15041RESIN515432020"/>
    <s v="20SD000F"/>
    <x v="58"/>
    <n v="1476"/>
    <n v="1476"/>
    <n v="1476"/>
    <m/>
    <n v="0"/>
    <n v="0"/>
    <n v="0"/>
    <n v="26.16"/>
    <n v="23.15"/>
    <n v="3.01"/>
    <n v="26.16"/>
    <n v="0"/>
    <n v="0"/>
    <n v="26.16"/>
    <s v="5"/>
    <x v="0"/>
  </r>
  <r>
    <x v="0"/>
    <s v="ENERO"/>
    <x v="0"/>
    <x v="0"/>
    <x v="12"/>
    <x v="0"/>
    <s v="01"/>
    <s v="15041RESIN515432020"/>
    <s v="20SD000F"/>
    <x v="59"/>
    <n v="1477"/>
    <n v="1477"/>
    <n v="1477"/>
    <m/>
    <n v="0"/>
    <n v="0"/>
    <n v="0"/>
    <n v="42"/>
    <n v="37.17"/>
    <n v="4.83"/>
    <n v="42"/>
    <n v="0"/>
    <n v="0"/>
    <n v="42"/>
    <s v="5"/>
    <x v="0"/>
  </r>
  <r>
    <x v="0"/>
    <s v="ENERO"/>
    <x v="0"/>
    <x v="0"/>
    <x v="12"/>
    <x v="0"/>
    <s v="01"/>
    <s v="15041RESIN515432020"/>
    <s v="20SD000F"/>
    <x v="60"/>
    <n v="1478"/>
    <n v="1478"/>
    <n v="1478"/>
    <m/>
    <n v="0"/>
    <n v="0"/>
    <n v="0"/>
    <n v="21"/>
    <n v="18.579999999999998"/>
    <n v="2.42"/>
    <n v="21"/>
    <n v="0"/>
    <n v="0"/>
    <n v="21"/>
    <s v="5"/>
    <x v="0"/>
  </r>
  <r>
    <x v="0"/>
    <s v="ENERO"/>
    <x v="0"/>
    <x v="0"/>
    <x v="12"/>
    <x v="0"/>
    <s v="01"/>
    <s v="15041RESIN515432020"/>
    <s v="20SD000F"/>
    <x v="61"/>
    <n v="1479"/>
    <n v="1479"/>
    <n v="1479"/>
    <m/>
    <n v="0"/>
    <n v="0"/>
    <n v="0"/>
    <n v="10.5"/>
    <n v="9.2899999999999991"/>
    <n v="1.21"/>
    <n v="10.5"/>
    <n v="0"/>
    <n v="0"/>
    <n v="10.5"/>
    <s v="5"/>
    <x v="0"/>
  </r>
  <r>
    <x v="0"/>
    <s v="ENERO"/>
    <x v="0"/>
    <x v="0"/>
    <x v="12"/>
    <x v="0"/>
    <s v="01"/>
    <s v="15041RESIN515432020"/>
    <s v="20SD000F"/>
    <x v="62"/>
    <n v="1480"/>
    <n v="1480"/>
    <n v="1480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2"/>
    <x v="0"/>
    <s v="01"/>
    <s v="15041RESIN515432020"/>
    <s v="20SD000F"/>
    <x v="63"/>
    <n v="1481"/>
    <n v="1481"/>
    <n v="1481"/>
    <m/>
    <n v="0"/>
    <n v="0"/>
    <n v="0"/>
    <n v="63"/>
    <n v="55.75"/>
    <n v="7.25"/>
    <n v="63"/>
    <n v="0"/>
    <n v="0"/>
    <n v="63"/>
    <s v="5"/>
    <x v="0"/>
  </r>
  <r>
    <x v="0"/>
    <s v="ENERO"/>
    <x v="0"/>
    <x v="0"/>
    <x v="12"/>
    <x v="0"/>
    <s v="01"/>
    <s v="15041RESIN515432020"/>
    <s v="20SD000F"/>
    <x v="64"/>
    <n v="1482"/>
    <n v="1482"/>
    <n v="1482"/>
    <m/>
    <n v="0"/>
    <n v="0"/>
    <n v="0"/>
    <n v="43.5"/>
    <n v="38.5"/>
    <n v="5.01"/>
    <n v="43.51"/>
    <n v="0"/>
    <n v="0"/>
    <n v="43.5"/>
    <s v="5"/>
    <x v="0"/>
  </r>
  <r>
    <x v="0"/>
    <s v="ENERO"/>
    <x v="0"/>
    <x v="0"/>
    <x v="12"/>
    <x v="0"/>
    <s v="01"/>
    <s v="15041RESIN515432020"/>
    <s v="20SD000F"/>
    <x v="65"/>
    <n v="1483"/>
    <n v="1483"/>
    <n v="1483"/>
    <m/>
    <n v="0"/>
    <n v="0"/>
    <n v="0"/>
    <n v="38.26"/>
    <n v="33.86"/>
    <n v="4.4000000000000004"/>
    <n v="38.26"/>
    <n v="0"/>
    <n v="0"/>
    <n v="38.26"/>
    <s v="5"/>
    <x v="0"/>
  </r>
  <r>
    <x v="0"/>
    <s v="ENERO"/>
    <x v="0"/>
    <x v="0"/>
    <x v="12"/>
    <x v="0"/>
    <s v="01"/>
    <s v="15041RESIN515432020"/>
    <s v="20SD000F"/>
    <x v="66"/>
    <n v="1484"/>
    <n v="1484"/>
    <n v="1484"/>
    <m/>
    <n v="0"/>
    <n v="0"/>
    <n v="0"/>
    <n v="61.02"/>
    <n v="54"/>
    <n v="7.02"/>
    <n v="61.02"/>
    <n v="0"/>
    <n v="0"/>
    <n v="61.02"/>
    <s v="5"/>
    <x v="0"/>
  </r>
  <r>
    <x v="0"/>
    <s v="ENERO"/>
    <x v="0"/>
    <x v="0"/>
    <x v="12"/>
    <x v="0"/>
    <s v="01"/>
    <s v="15041RESIN515432020"/>
    <s v="20SD000F"/>
    <x v="67"/>
    <n v="1485"/>
    <n v="1485"/>
    <n v="1485"/>
    <m/>
    <n v="0"/>
    <n v="0"/>
    <n v="0"/>
    <n v="25.32"/>
    <n v="22.41"/>
    <n v="2.91"/>
    <n v="25.32"/>
    <n v="0"/>
    <n v="0"/>
    <n v="25.32"/>
    <s v="5"/>
    <x v="0"/>
  </r>
  <r>
    <x v="0"/>
    <s v="ENERO"/>
    <x v="0"/>
    <x v="0"/>
    <x v="13"/>
    <x v="0"/>
    <s v="01"/>
    <s v="15041RESIN515432020"/>
    <s v="20SD000F"/>
    <x v="68"/>
    <n v="1486"/>
    <n v="1486"/>
    <n v="1486"/>
    <m/>
    <n v="0"/>
    <n v="0"/>
    <n v="0"/>
    <n v="320.76"/>
    <n v="283.86"/>
    <n v="36.9"/>
    <n v="320.76"/>
    <n v="0"/>
    <n v="0"/>
    <n v="320.76"/>
    <s v="5"/>
    <x v="1"/>
  </r>
  <r>
    <x v="0"/>
    <s v="ENERO"/>
    <x v="0"/>
    <x v="0"/>
    <x v="13"/>
    <x v="0"/>
    <s v="01"/>
    <s v="15041RESIN515432020"/>
    <s v="20SD000F"/>
    <x v="69"/>
    <n v="1487"/>
    <n v="1487"/>
    <n v="1487"/>
    <m/>
    <n v="0"/>
    <n v="0"/>
    <n v="0"/>
    <n v="42"/>
    <n v="37.17"/>
    <n v="4.83"/>
    <n v="42"/>
    <n v="0"/>
    <n v="0"/>
    <n v="42"/>
    <s v="5"/>
    <x v="0"/>
  </r>
  <r>
    <x v="0"/>
    <s v="ENERO"/>
    <x v="0"/>
    <x v="0"/>
    <x v="13"/>
    <x v="0"/>
    <s v="01"/>
    <s v="15041RESIN515432020"/>
    <s v="20SD000F"/>
    <x v="70"/>
    <n v="1488"/>
    <n v="1488"/>
    <n v="1488"/>
    <m/>
    <n v="0"/>
    <n v="0"/>
    <n v="0"/>
    <n v="21"/>
    <n v="18.579999999999998"/>
    <n v="2.42"/>
    <n v="21"/>
    <n v="0"/>
    <n v="0"/>
    <n v="21"/>
    <s v="5"/>
    <x v="0"/>
  </r>
  <r>
    <x v="0"/>
    <s v="ENERO"/>
    <x v="0"/>
    <x v="0"/>
    <x v="13"/>
    <x v="0"/>
    <s v="01"/>
    <s v="15041RESIN515432020"/>
    <s v="20SD000F"/>
    <x v="71"/>
    <n v="1489"/>
    <n v="1489"/>
    <n v="1489"/>
    <m/>
    <n v="0"/>
    <n v="0"/>
    <n v="0"/>
    <n v="1593.6"/>
    <n v="1410.27"/>
    <n v="183.34"/>
    <n v="1593.61"/>
    <n v="0"/>
    <n v="0"/>
    <n v="1593.6"/>
    <s v="5"/>
    <x v="1"/>
  </r>
  <r>
    <x v="0"/>
    <s v="ENERO"/>
    <x v="0"/>
    <x v="0"/>
    <x v="13"/>
    <x v="0"/>
    <s v="01"/>
    <s v="15041RESIN515432020"/>
    <s v="20SD000F"/>
    <x v="72"/>
    <n v="1490"/>
    <n v="1490"/>
    <n v="1490"/>
    <m/>
    <n v="0"/>
    <n v="0"/>
    <n v="0"/>
    <n v="105"/>
    <n v="92.92"/>
    <n v="12.08"/>
    <n v="105"/>
    <n v="0"/>
    <n v="0"/>
    <n v="105"/>
    <s v="5"/>
    <x v="0"/>
  </r>
  <r>
    <x v="0"/>
    <s v="ENERO"/>
    <x v="0"/>
    <x v="0"/>
    <x v="14"/>
    <x v="0"/>
    <s v="01"/>
    <s v="15041RESIN515432020"/>
    <s v="20SD000F"/>
    <x v="73"/>
    <n v="1491"/>
    <n v="1491"/>
    <n v="1491"/>
    <m/>
    <n v="0"/>
    <n v="0"/>
    <n v="0"/>
    <n v="189"/>
    <n v="167.26"/>
    <n v="21.74"/>
    <n v="189"/>
    <n v="0"/>
    <n v="0"/>
    <n v="189"/>
    <s v="5"/>
    <x v="0"/>
  </r>
  <r>
    <x v="0"/>
    <s v="ENERO"/>
    <x v="0"/>
    <x v="0"/>
    <x v="14"/>
    <x v="0"/>
    <s v="01"/>
    <s v="15041RESIN515432020"/>
    <s v="20SD000F"/>
    <x v="74"/>
    <n v="1492"/>
    <n v="1492"/>
    <n v="1492"/>
    <m/>
    <n v="0"/>
    <n v="0"/>
    <n v="0"/>
    <n v="127.36"/>
    <n v="112.71"/>
    <n v="14.65"/>
    <n v="127.36"/>
    <n v="0"/>
    <n v="0"/>
    <n v="127.36"/>
    <s v="5"/>
    <x v="0"/>
  </r>
  <r>
    <x v="0"/>
    <s v="ENERO"/>
    <x v="0"/>
    <x v="0"/>
    <x v="14"/>
    <x v="0"/>
    <s v="01"/>
    <s v="15041RESIN515432020"/>
    <s v="20SD000F"/>
    <x v="75"/>
    <n v="1493"/>
    <n v="1493"/>
    <n v="1493"/>
    <m/>
    <n v="0"/>
    <n v="0"/>
    <n v="0"/>
    <n v="77.25"/>
    <n v="68.36"/>
    <n v="8.89"/>
    <n v="77.25"/>
    <n v="0"/>
    <n v="0"/>
    <n v="77.25"/>
    <s v="5"/>
    <x v="0"/>
  </r>
  <r>
    <x v="0"/>
    <s v="ENERO"/>
    <x v="0"/>
    <x v="0"/>
    <x v="14"/>
    <x v="0"/>
    <s v="01"/>
    <s v="15041RESIN515432020"/>
    <s v="20SD000F"/>
    <x v="76"/>
    <n v="1494"/>
    <n v="1494"/>
    <n v="1494"/>
    <m/>
    <n v="0"/>
    <n v="0"/>
    <n v="0"/>
    <n v="716.26"/>
    <n v="633.86"/>
    <n v="82.4"/>
    <n v="716.26"/>
    <n v="0"/>
    <n v="0"/>
    <n v="716.26"/>
    <s v="5"/>
    <x v="1"/>
  </r>
  <r>
    <x v="0"/>
    <s v="ENERO"/>
    <x v="0"/>
    <x v="0"/>
    <x v="15"/>
    <x v="0"/>
    <s v="01"/>
    <s v="15041RESIN515432020"/>
    <s v="20SD000F"/>
    <x v="77"/>
    <n v="1495"/>
    <n v="1495"/>
    <n v="1495"/>
    <m/>
    <n v="0"/>
    <n v="0"/>
    <n v="0"/>
    <n v="26.15"/>
    <n v="23.14"/>
    <n v="3.01"/>
    <n v="26.15"/>
    <n v="0"/>
    <n v="0"/>
    <n v="26.15"/>
    <s v="5"/>
    <x v="0"/>
  </r>
  <r>
    <x v="0"/>
    <s v="ENERO"/>
    <x v="0"/>
    <x v="0"/>
    <x v="15"/>
    <x v="0"/>
    <s v="01"/>
    <s v="15041RESIN515432020"/>
    <s v="20SD000F"/>
    <x v="78"/>
    <n v="1496"/>
    <n v="1496"/>
    <n v="1496"/>
    <m/>
    <n v="0"/>
    <n v="0"/>
    <n v="0"/>
    <n v="590.26"/>
    <n v="522.35"/>
    <n v="67.91"/>
    <n v="590.26"/>
    <n v="0"/>
    <n v="0"/>
    <n v="590.26"/>
    <s v="5"/>
    <x v="1"/>
  </r>
  <r>
    <x v="0"/>
    <s v="ENERO"/>
    <x v="0"/>
    <x v="0"/>
    <x v="15"/>
    <x v="0"/>
    <s v="01"/>
    <s v="15041RESIN515432020"/>
    <s v="20SD000F"/>
    <x v="79"/>
    <n v="1497"/>
    <n v="1497"/>
    <n v="1497"/>
    <m/>
    <n v="0"/>
    <n v="0"/>
    <n v="0"/>
    <n v="87.5"/>
    <n v="77.430000000000007"/>
    <n v="10.07"/>
    <n v="87.5"/>
    <n v="0"/>
    <n v="0"/>
    <n v="87.5"/>
    <s v="5"/>
    <x v="0"/>
  </r>
  <r>
    <x v="0"/>
    <s v="ENERO"/>
    <x v="0"/>
    <x v="0"/>
    <x v="15"/>
    <x v="0"/>
    <s v="01"/>
    <s v="15041RESIN515432020"/>
    <s v="20SD000F"/>
    <x v="80"/>
    <n v="1498"/>
    <n v="1498"/>
    <n v="1498"/>
    <m/>
    <n v="0"/>
    <n v="0"/>
    <n v="0"/>
    <n v="63"/>
    <n v="55.75"/>
    <n v="7.25"/>
    <n v="63"/>
    <n v="0"/>
    <n v="0"/>
    <n v="63"/>
    <s v="5"/>
    <x v="0"/>
  </r>
  <r>
    <x v="0"/>
    <s v="ENERO"/>
    <x v="0"/>
    <x v="0"/>
    <x v="15"/>
    <x v="0"/>
    <s v="01"/>
    <s v="15041RESIN515432020"/>
    <s v="20SD000F"/>
    <x v="81"/>
    <n v="1499"/>
    <n v="1499"/>
    <n v="1499"/>
    <m/>
    <n v="0"/>
    <n v="0"/>
    <n v="0"/>
    <n v="695.26"/>
    <n v="615.27"/>
    <n v="79.989999999999995"/>
    <n v="695.26"/>
    <n v="0"/>
    <n v="0"/>
    <n v="695.26"/>
    <s v="5"/>
    <x v="1"/>
  </r>
  <r>
    <x v="0"/>
    <s v="ENERO"/>
    <x v="0"/>
    <x v="0"/>
    <x v="16"/>
    <x v="0"/>
    <s v="01"/>
    <s v="15041RESIN515432020"/>
    <s v="20SD000F"/>
    <x v="82"/>
    <n v="1500"/>
    <n v="1500"/>
    <n v="1500"/>
    <m/>
    <n v="0"/>
    <n v="0"/>
    <n v="0"/>
    <n v="42"/>
    <n v="37.17"/>
    <n v="4.83"/>
    <n v="42"/>
    <n v="0"/>
    <n v="0"/>
    <n v="42"/>
    <s v="5"/>
    <x v="0"/>
  </r>
  <r>
    <x v="0"/>
    <s v="ENERO"/>
    <x v="0"/>
    <x v="0"/>
    <x v="16"/>
    <x v="0"/>
    <s v="01"/>
    <s v="15041RESIN515432020"/>
    <s v="20SD000F"/>
    <x v="83"/>
    <n v="1501"/>
    <n v="1501"/>
    <n v="1501"/>
    <m/>
    <n v="0"/>
    <n v="0"/>
    <n v="0"/>
    <n v="14.16"/>
    <n v="12.53"/>
    <n v="1.63"/>
    <n v="14.16"/>
    <n v="0"/>
    <n v="0"/>
    <n v="14.16"/>
    <s v="5"/>
    <x v="0"/>
  </r>
  <r>
    <x v="0"/>
    <s v="ENERO"/>
    <x v="0"/>
    <x v="0"/>
    <x v="17"/>
    <x v="0"/>
    <s v="01"/>
    <s v="15041RESIN515432020"/>
    <s v="20SD000F"/>
    <x v="84"/>
    <n v="1502"/>
    <n v="1502"/>
    <n v="1502"/>
    <m/>
    <n v="0"/>
    <n v="0"/>
    <n v="0"/>
    <n v="170.26"/>
    <n v="150.66999999999999"/>
    <n v="19.59"/>
    <n v="170.26"/>
    <n v="0"/>
    <n v="0"/>
    <n v="170.26"/>
    <s v="5"/>
    <x v="0"/>
  </r>
  <r>
    <x v="0"/>
    <s v="ENERO"/>
    <x v="0"/>
    <x v="0"/>
    <x v="17"/>
    <x v="0"/>
    <s v="01"/>
    <s v="15041RESIN515432020"/>
    <s v="20SD000F"/>
    <x v="85"/>
    <n v="1503"/>
    <n v="1503"/>
    <n v="1503"/>
    <m/>
    <n v="0"/>
    <n v="0"/>
    <n v="0"/>
    <n v="212.26"/>
    <n v="187.84"/>
    <n v="24.42"/>
    <n v="212.26"/>
    <n v="0"/>
    <n v="0"/>
    <n v="212.26"/>
    <s v="5"/>
    <x v="1"/>
  </r>
  <r>
    <x v="0"/>
    <s v="ENERO"/>
    <x v="0"/>
    <x v="0"/>
    <x v="17"/>
    <x v="0"/>
    <s v="01"/>
    <s v="15041RESIN515432020"/>
    <s v="20SD000F"/>
    <x v="86"/>
    <n v="1504"/>
    <n v="1504"/>
    <n v="1504"/>
    <m/>
    <n v="0"/>
    <n v="0"/>
    <n v="0"/>
    <n v="702.26"/>
    <n v="621.47"/>
    <n v="80.790000000000006"/>
    <n v="702.26"/>
    <n v="0"/>
    <n v="0"/>
    <n v="702.26"/>
    <s v="5"/>
    <x v="1"/>
  </r>
  <r>
    <x v="0"/>
    <s v="ENERO"/>
    <x v="0"/>
    <x v="0"/>
    <x v="17"/>
    <x v="0"/>
    <s v="01"/>
    <s v="15041RESIN515432020"/>
    <s v="20SD000F"/>
    <x v="87"/>
    <n v="1505"/>
    <n v="1505"/>
    <n v="1505"/>
    <m/>
    <n v="0"/>
    <n v="0"/>
    <n v="0"/>
    <n v="756"/>
    <n v="669.03"/>
    <n v="86.97"/>
    <n v="756"/>
    <n v="0"/>
    <n v="0"/>
    <n v="756"/>
    <s v="5"/>
    <x v="1"/>
  </r>
  <r>
    <x v="0"/>
    <s v="ENERO"/>
    <x v="0"/>
    <x v="0"/>
    <x v="18"/>
    <x v="0"/>
    <s v="01"/>
    <s v="15041RESIN515432020"/>
    <s v="20SD000F"/>
    <x v="88"/>
    <n v="1506"/>
    <n v="1506"/>
    <n v="1506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8"/>
    <x v="0"/>
    <s v="01"/>
    <s v="15041RESIN515432020"/>
    <s v="20SD000F"/>
    <x v="89"/>
    <n v="1508"/>
    <n v="1508"/>
    <n v="1508"/>
    <m/>
    <n v="0"/>
    <n v="0"/>
    <n v="0"/>
    <n v="42"/>
    <n v="37.17"/>
    <n v="4.83"/>
    <n v="42"/>
    <n v="0"/>
    <n v="0"/>
    <n v="42"/>
    <s v="5"/>
    <x v="0"/>
  </r>
  <r>
    <x v="0"/>
    <s v="ENERO"/>
    <x v="0"/>
    <x v="0"/>
    <x v="18"/>
    <x v="0"/>
    <s v="01"/>
    <s v="15041RESIN515432020"/>
    <s v="20SD000F"/>
    <x v="90"/>
    <n v="1509"/>
    <n v="1509"/>
    <n v="1509"/>
    <m/>
    <n v="0"/>
    <n v="0"/>
    <n v="0"/>
    <n v="100.06"/>
    <n v="88.55"/>
    <n v="11.51"/>
    <n v="100.06"/>
    <n v="0"/>
    <n v="0"/>
    <n v="100.06"/>
    <s v="5"/>
    <x v="0"/>
  </r>
  <r>
    <x v="0"/>
    <s v="ENERO"/>
    <x v="0"/>
    <x v="0"/>
    <x v="18"/>
    <x v="0"/>
    <s v="01"/>
    <s v="15041RESIN515432020"/>
    <s v="20SD000F"/>
    <x v="91"/>
    <n v="1510"/>
    <n v="1510"/>
    <n v="1510"/>
    <m/>
    <n v="0"/>
    <n v="0"/>
    <n v="0"/>
    <n v="674.26"/>
    <n v="596.69000000000005"/>
    <n v="77.569999999999993"/>
    <n v="674.26"/>
    <n v="0"/>
    <n v="0"/>
    <n v="674.26"/>
    <s v="5"/>
    <x v="1"/>
  </r>
  <r>
    <x v="0"/>
    <s v="ENERO"/>
    <x v="0"/>
    <x v="0"/>
    <x v="19"/>
    <x v="0"/>
    <s v="01"/>
    <s v="15041RESIN515432020"/>
    <s v="20SD000F"/>
    <x v="92"/>
    <n v="1511"/>
    <n v="1511"/>
    <n v="1511"/>
    <m/>
    <n v="0"/>
    <n v="0"/>
    <n v="0"/>
    <n v="10.72"/>
    <n v="9.49"/>
    <n v="1.23"/>
    <n v="10.72"/>
    <n v="0"/>
    <n v="0"/>
    <n v="10.72"/>
    <s v="5"/>
    <x v="0"/>
  </r>
  <r>
    <x v="0"/>
    <s v="ENERO"/>
    <x v="0"/>
    <x v="0"/>
    <x v="19"/>
    <x v="0"/>
    <s v="01"/>
    <s v="15041RESIN515432020"/>
    <s v="20SD000F"/>
    <x v="93"/>
    <n v="1512"/>
    <n v="1512"/>
    <n v="1512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9"/>
    <x v="0"/>
    <s v="01"/>
    <s v="15041RESIN515432020"/>
    <s v="20SD000F"/>
    <x v="94"/>
    <n v="1513"/>
    <n v="1513"/>
    <n v="1513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19"/>
    <x v="0"/>
    <s v="01"/>
    <s v="15041RESIN515432020"/>
    <s v="20SD000F"/>
    <x v="95"/>
    <n v="1514"/>
    <n v="1514"/>
    <n v="1514"/>
    <m/>
    <n v="0"/>
    <n v="0"/>
    <n v="0"/>
    <n v="101.28"/>
    <n v="89.63"/>
    <n v="11.65"/>
    <n v="101.28"/>
    <n v="0"/>
    <n v="0"/>
    <n v="101.28"/>
    <s v="5"/>
    <x v="0"/>
  </r>
  <r>
    <x v="0"/>
    <s v="ENERO"/>
    <x v="0"/>
    <x v="0"/>
    <x v="19"/>
    <x v="0"/>
    <s v="01"/>
    <s v="15041RESIN515432020"/>
    <s v="20SD000F"/>
    <x v="96"/>
    <n v="1515"/>
    <n v="1515"/>
    <n v="1515"/>
    <m/>
    <n v="0"/>
    <n v="0"/>
    <n v="0"/>
    <n v="52.5"/>
    <n v="46.46"/>
    <n v="6.04"/>
    <n v="52.5"/>
    <n v="0"/>
    <n v="0"/>
    <n v="52.5"/>
    <s v="5"/>
    <x v="0"/>
  </r>
  <r>
    <x v="0"/>
    <s v="ENERO"/>
    <x v="0"/>
    <x v="0"/>
    <x v="20"/>
    <x v="0"/>
    <s v="01"/>
    <s v="15041RESIN515432020"/>
    <s v="20SD000F"/>
    <x v="97"/>
    <n v="1516"/>
    <n v="1516"/>
    <n v="1516"/>
    <m/>
    <n v="0"/>
    <n v="0"/>
    <n v="0"/>
    <n v="77.95"/>
    <n v="68.98"/>
    <n v="8.9700000000000006"/>
    <n v="77.95"/>
    <n v="0"/>
    <n v="0"/>
    <n v="77.95"/>
    <s v="5"/>
    <x v="0"/>
  </r>
  <r>
    <x v="0"/>
    <s v="ENERO"/>
    <x v="0"/>
    <x v="0"/>
    <x v="21"/>
    <x v="0"/>
    <s v="01"/>
    <s v="15041RESIN515432020"/>
    <s v="20SD000F"/>
    <x v="98"/>
    <n v="1517"/>
    <n v="1517"/>
    <n v="1517"/>
    <m/>
    <n v="0"/>
    <n v="0"/>
    <n v="0"/>
    <n v="28"/>
    <n v="24.78"/>
    <n v="3.22"/>
    <n v="28"/>
    <n v="0"/>
    <n v="0"/>
    <n v="28"/>
    <s v="5"/>
    <x v="0"/>
  </r>
  <r>
    <x v="0"/>
    <s v="ENERO"/>
    <x v="0"/>
    <x v="0"/>
    <x v="21"/>
    <x v="0"/>
    <s v="01"/>
    <s v="15041RESIN515432020"/>
    <s v="20SD000F"/>
    <x v="99"/>
    <n v="1518"/>
    <n v="1518"/>
    <n v="1518"/>
    <m/>
    <n v="0"/>
    <n v="0"/>
    <n v="0"/>
    <n v="84.52"/>
    <n v="74.8"/>
    <n v="9.7200000000000006"/>
    <n v="84.52"/>
    <n v="0"/>
    <n v="0"/>
    <n v="84.52"/>
    <s v="5"/>
    <x v="0"/>
  </r>
  <r>
    <x v="0"/>
    <s v="ENERO"/>
    <x v="0"/>
    <x v="0"/>
    <x v="21"/>
    <x v="0"/>
    <s v="01"/>
    <s v="15041RESIN515432020"/>
    <s v="20SD000F"/>
    <x v="100"/>
    <n v="1519"/>
    <n v="1519"/>
    <n v="1519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21"/>
    <x v="0"/>
    <s v="01"/>
    <s v="15041RESIN515432020"/>
    <s v="20SD000F"/>
    <x v="101"/>
    <n v="1520"/>
    <n v="1520"/>
    <n v="1520"/>
    <m/>
    <n v="0"/>
    <n v="0"/>
    <n v="0"/>
    <n v="10.72"/>
    <n v="9.49"/>
    <n v="1.23"/>
    <n v="10.72"/>
    <n v="0"/>
    <n v="0"/>
    <n v="10.72"/>
    <s v="5"/>
    <x v="0"/>
  </r>
  <r>
    <x v="0"/>
    <s v="ENERO"/>
    <x v="0"/>
    <x v="0"/>
    <x v="21"/>
    <x v="0"/>
    <s v="01"/>
    <s v="15041RESIN515432020"/>
    <s v="20SD000F"/>
    <x v="102"/>
    <n v="1521"/>
    <n v="1521"/>
    <n v="1521"/>
    <m/>
    <n v="0"/>
    <n v="0"/>
    <n v="0"/>
    <n v="7.44"/>
    <n v="6.58"/>
    <n v="0.86"/>
    <n v="7.44"/>
    <n v="0"/>
    <n v="0"/>
    <n v="7.44"/>
    <s v="5"/>
    <x v="0"/>
  </r>
  <r>
    <x v="0"/>
    <s v="ENERO"/>
    <x v="0"/>
    <x v="0"/>
    <x v="21"/>
    <x v="0"/>
    <s v="01"/>
    <s v="15041RESIN515432020"/>
    <s v="20SD000F"/>
    <x v="103"/>
    <n v="1522"/>
    <n v="1522"/>
    <n v="1522"/>
    <m/>
    <n v="0"/>
    <n v="0"/>
    <n v="0"/>
    <n v="296.26"/>
    <n v="262.18"/>
    <n v="34.08"/>
    <n v="296.26"/>
    <n v="0"/>
    <n v="0"/>
    <n v="296.26"/>
    <s v="5"/>
    <x v="1"/>
  </r>
  <r>
    <x v="0"/>
    <s v="ENERO"/>
    <x v="0"/>
    <x v="0"/>
    <x v="21"/>
    <x v="0"/>
    <s v="01"/>
    <s v="15041RESIN515432020"/>
    <s v="20SD000F"/>
    <x v="104"/>
    <n v="1523"/>
    <n v="1523"/>
    <n v="1523"/>
    <m/>
    <n v="0"/>
    <n v="0"/>
    <n v="0"/>
    <n v="63"/>
    <n v="55.75"/>
    <n v="7.25"/>
    <n v="63"/>
    <n v="0"/>
    <n v="0"/>
    <n v="63"/>
    <s v="5"/>
    <x v="0"/>
  </r>
  <r>
    <x v="0"/>
    <s v="ENERO"/>
    <x v="0"/>
    <x v="0"/>
    <x v="21"/>
    <x v="0"/>
    <s v="01"/>
    <s v="15041RESIN515432020"/>
    <s v="20SD000F"/>
    <x v="105"/>
    <n v="1524"/>
    <n v="1524"/>
    <n v="1524"/>
    <m/>
    <n v="0"/>
    <n v="0"/>
    <n v="0"/>
    <n v="275.26"/>
    <n v="243.59"/>
    <n v="31.67"/>
    <n v="275.26"/>
    <n v="0"/>
    <n v="0"/>
    <n v="275.26"/>
    <s v="5"/>
    <x v="1"/>
  </r>
  <r>
    <x v="0"/>
    <s v="ENERO"/>
    <x v="0"/>
    <x v="0"/>
    <x v="21"/>
    <x v="0"/>
    <s v="01"/>
    <s v="15041RESIN515432020"/>
    <s v="20SD000F"/>
    <x v="106"/>
    <n v="1525"/>
    <n v="1525"/>
    <n v="1525"/>
    <m/>
    <n v="0"/>
    <n v="0"/>
    <n v="0"/>
    <n v="168"/>
    <n v="148.66999999999999"/>
    <n v="19.329999999999998"/>
    <n v="168"/>
    <n v="0"/>
    <n v="0"/>
    <n v="168"/>
    <s v="5"/>
    <x v="0"/>
  </r>
  <r>
    <x v="0"/>
    <s v="ENERO"/>
    <x v="0"/>
    <x v="0"/>
    <x v="21"/>
    <x v="0"/>
    <s v="01"/>
    <s v="15041RESIN515432020"/>
    <s v="20SD000F"/>
    <x v="107"/>
    <n v="1526"/>
    <n v="1526"/>
    <n v="1526"/>
    <m/>
    <n v="0"/>
    <n v="0"/>
    <n v="0"/>
    <n v="67.239999999999995"/>
    <n v="59.5"/>
    <n v="7.74"/>
    <n v="67.239999999999995"/>
    <n v="0"/>
    <n v="0"/>
    <n v="67.239999999999995"/>
    <s v="5"/>
    <x v="0"/>
  </r>
  <r>
    <x v="0"/>
    <s v="ENERO"/>
    <x v="0"/>
    <x v="0"/>
    <x v="7"/>
    <x v="0"/>
    <s v="01"/>
    <s v="15041RESIN710002021"/>
    <s v="21DS000F"/>
    <x v="108"/>
    <n v="15"/>
    <n v="15"/>
    <n v="15"/>
    <m/>
    <n v="0"/>
    <n v="0"/>
    <n v="0"/>
    <n v="165"/>
    <n v="146.02000000000001"/>
    <n v="18.98"/>
    <n v="165"/>
    <n v="0"/>
    <n v="0"/>
    <n v="165"/>
    <s v="5"/>
    <x v="0"/>
  </r>
  <r>
    <x v="0"/>
    <s v="ENERO"/>
    <x v="0"/>
    <x v="0"/>
    <x v="9"/>
    <x v="0"/>
    <s v="01"/>
    <s v="15041RESIN710002021"/>
    <s v="21DS000F"/>
    <x v="109"/>
    <n v="16"/>
    <n v="16"/>
    <n v="16"/>
    <m/>
    <n v="0"/>
    <n v="0"/>
    <n v="0"/>
    <n v="9.6999999999999993"/>
    <n v="8.58"/>
    <n v="1.1200000000000001"/>
    <n v="9.6999999999999993"/>
    <n v="0"/>
    <n v="0"/>
    <n v="9.6999999999999993"/>
    <s v="5"/>
    <x v="0"/>
  </r>
  <r>
    <x v="0"/>
    <s v="ENERO"/>
    <x v="0"/>
    <x v="0"/>
    <x v="14"/>
    <x v="0"/>
    <s v="01"/>
    <s v="15041RESIN710002021"/>
    <s v="21DS000F"/>
    <x v="110"/>
    <n v="17"/>
    <n v="17"/>
    <n v="17"/>
    <m/>
    <n v="0"/>
    <n v="0"/>
    <n v="0"/>
    <n v="600"/>
    <n v="530.97"/>
    <n v="69.03"/>
    <n v="600"/>
    <n v="0"/>
    <n v="0"/>
    <n v="600"/>
    <s v="5"/>
    <x v="1"/>
  </r>
  <r>
    <x v="0"/>
    <s v="ENERO"/>
    <x v="0"/>
    <x v="0"/>
    <x v="14"/>
    <x v="0"/>
    <s v="01"/>
    <s v="15041RESIN710002021"/>
    <s v="21DS000F"/>
    <x v="111"/>
    <n v="18"/>
    <n v="18"/>
    <n v="18"/>
    <m/>
    <n v="0"/>
    <n v="0"/>
    <n v="0"/>
    <n v="29.84"/>
    <n v="26.41"/>
    <n v="3.43"/>
    <n v="29.84"/>
    <n v="0"/>
    <n v="0"/>
    <n v="29.84"/>
    <s v="5"/>
    <x v="0"/>
  </r>
  <r>
    <x v="0"/>
    <s v="ENERO"/>
    <x v="0"/>
    <x v="0"/>
    <x v="14"/>
    <x v="0"/>
    <s v="01"/>
    <s v="15041RESIN710002021"/>
    <s v="21DS000F"/>
    <x v="112"/>
    <n v="19"/>
    <n v="19"/>
    <n v="19"/>
    <m/>
    <n v="0"/>
    <n v="0"/>
    <n v="0"/>
    <n v="160"/>
    <n v="141.59"/>
    <n v="18.41"/>
    <n v="160"/>
    <n v="0"/>
    <n v="0"/>
    <n v="160"/>
    <s v="5"/>
    <x v="0"/>
  </r>
  <r>
    <x v="0"/>
    <s v="ENERO"/>
    <x v="0"/>
    <x v="0"/>
    <x v="16"/>
    <x v="0"/>
    <s v="01"/>
    <s v="15041RESIN710002021"/>
    <s v="21DS000F"/>
    <x v="113"/>
    <n v="20"/>
    <n v="20"/>
    <n v="20"/>
    <m/>
    <n v="0"/>
    <n v="0"/>
    <n v="0"/>
    <n v="110.1"/>
    <n v="97.43"/>
    <n v="12.67"/>
    <n v="110.1"/>
    <n v="0"/>
    <n v="0"/>
    <n v="110.1"/>
    <s v="5"/>
    <x v="0"/>
  </r>
  <r>
    <x v="0"/>
    <s v="ENERO"/>
    <x v="0"/>
    <x v="0"/>
    <x v="19"/>
    <x v="0"/>
    <s v="01"/>
    <s v="15041RESIN710002021"/>
    <s v="21DS000F"/>
    <x v="114"/>
    <n v="21"/>
    <n v="21"/>
    <n v="21"/>
    <m/>
    <n v="0"/>
    <n v="0"/>
    <n v="0"/>
    <n v="89.25"/>
    <n v="78.98"/>
    <n v="10.27"/>
    <n v="89.25"/>
    <n v="0"/>
    <n v="0"/>
    <n v="89.25"/>
    <s v="5"/>
    <x v="0"/>
  </r>
  <r>
    <x v="0"/>
    <s v="ENERO"/>
    <x v="0"/>
    <x v="0"/>
    <x v="21"/>
    <x v="0"/>
    <s v="01"/>
    <s v="15041RESIN181822020"/>
    <s v="20SD003F"/>
    <x v="82"/>
    <n v="1500"/>
    <n v="1500"/>
    <n v="1500"/>
    <m/>
    <n v="0"/>
    <n v="0"/>
    <n v="0"/>
    <n v="59.17"/>
    <n v="52.36"/>
    <n v="6.81"/>
    <n v="59.17"/>
    <n v="0"/>
    <n v="0"/>
    <n v="59.17"/>
    <s v="5"/>
    <x v="0"/>
  </r>
  <r>
    <x v="0"/>
    <s v="ENERO"/>
    <x v="0"/>
    <x v="0"/>
    <x v="19"/>
    <x v="0"/>
    <s v="01"/>
    <s v="15041RESIN181822020"/>
    <s v="20SD003F"/>
    <x v="81"/>
    <n v="1499"/>
    <n v="1499"/>
    <n v="1499"/>
    <m/>
    <n v="0"/>
    <n v="0"/>
    <n v="0"/>
    <n v="37.35"/>
    <n v="33.049999999999997"/>
    <n v="4.3"/>
    <n v="37.35"/>
    <n v="0"/>
    <n v="0"/>
    <n v="37.35"/>
    <s v="5"/>
    <x v="0"/>
  </r>
  <r>
    <x v="0"/>
    <s v="ENERO"/>
    <x v="0"/>
    <x v="0"/>
    <x v="18"/>
    <x v="0"/>
    <s v="01"/>
    <s v="15041RESIN181822020"/>
    <s v="20SD003F"/>
    <x v="80"/>
    <n v="1498"/>
    <n v="1498"/>
    <n v="1498"/>
    <m/>
    <n v="0"/>
    <n v="0"/>
    <n v="0"/>
    <n v="361.62"/>
    <n v="320.02"/>
    <n v="41.6"/>
    <n v="361.62"/>
    <n v="0"/>
    <n v="0"/>
    <n v="361.62"/>
    <s v="5"/>
    <x v="1"/>
  </r>
  <r>
    <x v="0"/>
    <s v="ENERO"/>
    <x v="0"/>
    <x v="0"/>
    <x v="18"/>
    <x v="0"/>
    <s v="01"/>
    <s v="15041RESIN181822020"/>
    <s v="20SD003F"/>
    <x v="79"/>
    <n v="1497"/>
    <n v="1497"/>
    <n v="1497"/>
    <m/>
    <n v="0"/>
    <n v="0"/>
    <n v="0"/>
    <n v="9.1999999999999993"/>
    <n v="8.14"/>
    <n v="1.06"/>
    <n v="9.1999999999999993"/>
    <n v="0"/>
    <n v="0"/>
    <n v="9.1999999999999993"/>
    <s v="5"/>
    <x v="0"/>
  </r>
  <r>
    <x v="0"/>
    <s v="ENERO"/>
    <x v="0"/>
    <x v="0"/>
    <x v="17"/>
    <x v="0"/>
    <s v="01"/>
    <s v="15041RESIN181822020"/>
    <s v="20SD003F"/>
    <x v="78"/>
    <n v="1496"/>
    <n v="1496"/>
    <n v="1496"/>
    <m/>
    <n v="0"/>
    <n v="0"/>
    <n v="0"/>
    <n v="6.4"/>
    <n v="5.66"/>
    <n v="0.74"/>
    <n v="6.4"/>
    <n v="0"/>
    <n v="0"/>
    <n v="6.4"/>
    <s v="5"/>
    <x v="0"/>
  </r>
  <r>
    <x v="0"/>
    <s v="ENERO"/>
    <x v="0"/>
    <x v="0"/>
    <x v="17"/>
    <x v="0"/>
    <s v="01"/>
    <s v="15041RESIN181822020"/>
    <s v="20SD003F"/>
    <x v="77"/>
    <n v="1495"/>
    <n v="1495"/>
    <n v="1495"/>
    <m/>
    <n v="0"/>
    <n v="0"/>
    <n v="0"/>
    <n v="39.6"/>
    <n v="35.04"/>
    <n v="4.5599999999999996"/>
    <n v="39.6"/>
    <n v="0"/>
    <n v="0"/>
    <n v="39.6"/>
    <s v="5"/>
    <x v="0"/>
  </r>
  <r>
    <x v="0"/>
    <s v="ENERO"/>
    <x v="0"/>
    <x v="0"/>
    <x v="16"/>
    <x v="0"/>
    <s v="01"/>
    <s v="15041RESIN181822020"/>
    <s v="20SD003F"/>
    <x v="76"/>
    <n v="1494"/>
    <n v="1494"/>
    <n v="1494"/>
    <m/>
    <n v="0"/>
    <n v="0"/>
    <n v="0"/>
    <n v="29.82"/>
    <n v="26.39"/>
    <n v="3.43"/>
    <n v="29.82"/>
    <n v="0"/>
    <n v="0"/>
    <n v="29.82"/>
    <s v="5"/>
    <x v="0"/>
  </r>
  <r>
    <x v="0"/>
    <s v="ENERO"/>
    <x v="0"/>
    <x v="0"/>
    <x v="16"/>
    <x v="0"/>
    <s v="01"/>
    <s v="15041RESIN181822020"/>
    <s v="20SD003F"/>
    <x v="75"/>
    <n v="1493"/>
    <n v="1493"/>
    <n v="1493"/>
    <m/>
    <n v="0"/>
    <n v="0"/>
    <n v="0"/>
    <n v="38.15"/>
    <n v="33.76"/>
    <n v="4.3899999999999997"/>
    <n v="38.15"/>
    <n v="0"/>
    <n v="0"/>
    <n v="38.15"/>
    <s v="5"/>
    <x v="0"/>
  </r>
  <r>
    <x v="0"/>
    <s v="ENERO"/>
    <x v="0"/>
    <x v="0"/>
    <x v="15"/>
    <x v="0"/>
    <s v="01"/>
    <s v="15041RESIN181822020"/>
    <s v="20SD003F"/>
    <x v="74"/>
    <n v="1492"/>
    <n v="1492"/>
    <n v="1492"/>
    <m/>
    <n v="0"/>
    <n v="0"/>
    <n v="0"/>
    <n v="19.25"/>
    <n v="17.04"/>
    <n v="2.2200000000000002"/>
    <n v="19.260000000000002"/>
    <n v="0"/>
    <n v="0"/>
    <n v="19.25"/>
    <s v="5"/>
    <x v="0"/>
  </r>
  <r>
    <x v="0"/>
    <s v="ENERO"/>
    <x v="0"/>
    <x v="0"/>
    <x v="15"/>
    <x v="0"/>
    <s v="01"/>
    <s v="15041RESIN181822020"/>
    <s v="20SD003F"/>
    <x v="73"/>
    <n v="1491"/>
    <n v="1491"/>
    <n v="1491"/>
    <m/>
    <n v="0"/>
    <n v="0"/>
    <n v="0"/>
    <n v="60.95"/>
    <n v="53.94"/>
    <n v="7.01"/>
    <n v="60.95"/>
    <n v="0"/>
    <n v="0"/>
    <n v="60.95"/>
    <s v="5"/>
    <x v="0"/>
  </r>
  <r>
    <x v="0"/>
    <s v="ENERO"/>
    <x v="0"/>
    <x v="0"/>
    <x v="15"/>
    <x v="0"/>
    <s v="01"/>
    <s v="15041RESIN181822020"/>
    <s v="20SD003F"/>
    <x v="72"/>
    <n v="1490"/>
    <n v="1490"/>
    <n v="1490"/>
    <m/>
    <n v="0"/>
    <n v="0"/>
    <n v="0"/>
    <n v="34.1"/>
    <n v="30.18"/>
    <n v="3.92"/>
    <n v="34.1"/>
    <n v="0"/>
    <n v="0"/>
    <n v="34.1"/>
    <s v="5"/>
    <x v="0"/>
  </r>
  <r>
    <x v="0"/>
    <s v="ENERO"/>
    <x v="0"/>
    <x v="0"/>
    <x v="14"/>
    <x v="0"/>
    <s v="01"/>
    <s v="15041RESIN181822020"/>
    <s v="20SD003F"/>
    <x v="80"/>
    <n v="1498"/>
    <n v="1498"/>
    <n v="1498"/>
    <m/>
    <n v="0"/>
    <n v="0"/>
    <n v="0"/>
    <n v="52.92"/>
    <n v="46.83"/>
    <n v="6.09"/>
    <n v="52.92"/>
    <n v="0"/>
    <n v="0"/>
    <n v="52.92"/>
    <s v="5"/>
    <x v="0"/>
  </r>
  <r>
    <x v="0"/>
    <s v="ENERO"/>
    <x v="0"/>
    <x v="0"/>
    <x v="14"/>
    <x v="0"/>
    <s v="01"/>
    <s v="15041RESIN181822020"/>
    <s v="20SD003F"/>
    <x v="70"/>
    <n v="1488"/>
    <n v="1488"/>
    <n v="1488"/>
    <m/>
    <n v="0"/>
    <n v="0"/>
    <n v="0"/>
    <n v="20.55"/>
    <n v="18.190000000000001"/>
    <n v="2.36"/>
    <n v="20.55"/>
    <n v="0"/>
    <n v="0"/>
    <n v="20.55"/>
    <s v="5"/>
    <x v="0"/>
  </r>
  <r>
    <x v="0"/>
    <s v="ENERO"/>
    <x v="0"/>
    <x v="0"/>
    <x v="13"/>
    <x v="0"/>
    <s v="01"/>
    <s v="15041RESIN181822020"/>
    <s v="20SD003F"/>
    <x v="69"/>
    <n v="1487"/>
    <n v="1487"/>
    <n v="1487"/>
    <m/>
    <n v="0"/>
    <n v="0"/>
    <n v="0"/>
    <n v="36.42"/>
    <n v="32.229999999999997"/>
    <n v="4.1900000000000004"/>
    <n v="36.42"/>
    <n v="0"/>
    <n v="0"/>
    <n v="36.42"/>
    <s v="5"/>
    <x v="0"/>
  </r>
  <r>
    <x v="0"/>
    <s v="ENERO"/>
    <x v="0"/>
    <x v="0"/>
    <x v="13"/>
    <x v="0"/>
    <s v="01"/>
    <s v="15041RESIN181822020"/>
    <s v="20SD003F"/>
    <x v="68"/>
    <n v="1486"/>
    <n v="1486"/>
    <n v="1486"/>
    <m/>
    <n v="0"/>
    <n v="0"/>
    <n v="0"/>
    <n v="89.45"/>
    <n v="79.16"/>
    <n v="10.29"/>
    <n v="89.45"/>
    <n v="0"/>
    <n v="0"/>
    <n v="89.45"/>
    <s v="5"/>
    <x v="0"/>
  </r>
  <r>
    <x v="0"/>
    <s v="ENERO"/>
    <x v="0"/>
    <x v="0"/>
    <x v="12"/>
    <x v="0"/>
    <s v="01"/>
    <s v="15041RESIN181822020"/>
    <s v="20SD003F"/>
    <x v="67"/>
    <n v="1485"/>
    <n v="1485"/>
    <n v="1485"/>
    <m/>
    <n v="0"/>
    <n v="0"/>
    <n v="0"/>
    <n v="49.35"/>
    <n v="43.67"/>
    <n v="5.68"/>
    <n v="49.35"/>
    <n v="0"/>
    <n v="0"/>
    <n v="49.35"/>
    <s v="5"/>
    <x v="0"/>
  </r>
  <r>
    <x v="0"/>
    <s v="ENERO"/>
    <x v="0"/>
    <x v="0"/>
    <x v="12"/>
    <x v="0"/>
    <s v="01"/>
    <s v="15041RESIN181822020"/>
    <s v="20SD003F"/>
    <x v="66"/>
    <n v="1484"/>
    <n v="1484"/>
    <n v="1484"/>
    <m/>
    <n v="0"/>
    <n v="0"/>
    <n v="0"/>
    <n v="27.95"/>
    <n v="24.73"/>
    <n v="3.21"/>
    <n v="27.94"/>
    <n v="0"/>
    <n v="0"/>
    <n v="27.95"/>
    <s v="5"/>
    <x v="0"/>
  </r>
  <r>
    <x v="0"/>
    <s v="ENERO"/>
    <x v="0"/>
    <x v="0"/>
    <x v="11"/>
    <x v="0"/>
    <s v="01"/>
    <s v="15041RESIN181822020"/>
    <s v="20SD003F"/>
    <x v="65"/>
    <n v="1483"/>
    <n v="1483"/>
    <n v="1483"/>
    <m/>
    <n v="0"/>
    <n v="0"/>
    <n v="0"/>
    <n v="71.2"/>
    <n v="63.01"/>
    <n v="8.19"/>
    <n v="71.2"/>
    <n v="0"/>
    <n v="0"/>
    <n v="71.2"/>
    <s v="5"/>
    <x v="0"/>
  </r>
  <r>
    <x v="0"/>
    <s v="ENERO"/>
    <x v="0"/>
    <x v="0"/>
    <x v="11"/>
    <x v="0"/>
    <s v="01"/>
    <s v="15041RESIN181822020"/>
    <s v="20SD003F"/>
    <x v="64"/>
    <n v="1482"/>
    <n v="1482"/>
    <n v="1482"/>
    <m/>
    <n v="0"/>
    <n v="0"/>
    <n v="0"/>
    <n v="36.450000000000003"/>
    <n v="32.26"/>
    <n v="4.1900000000000004"/>
    <n v="36.450000000000003"/>
    <n v="0"/>
    <n v="0"/>
    <n v="36.450000000000003"/>
    <s v="5"/>
    <x v="0"/>
  </r>
  <r>
    <x v="0"/>
    <s v="ENERO"/>
    <x v="0"/>
    <x v="0"/>
    <x v="10"/>
    <x v="0"/>
    <s v="01"/>
    <s v="15041RESIN181822020"/>
    <s v="20SD003F"/>
    <x v="63"/>
    <n v="1481"/>
    <n v="1481"/>
    <n v="1481"/>
    <m/>
    <n v="0"/>
    <n v="0"/>
    <n v="0"/>
    <n v="200.16"/>
    <n v="177.13"/>
    <n v="23.03"/>
    <n v="200.16"/>
    <n v="0"/>
    <n v="0"/>
    <n v="200.16"/>
    <s v="5"/>
    <x v="1"/>
  </r>
  <r>
    <x v="0"/>
    <s v="ENERO"/>
    <x v="0"/>
    <x v="0"/>
    <x v="10"/>
    <x v="0"/>
    <s v="01"/>
    <s v="15041RESIN181822020"/>
    <s v="20SD003F"/>
    <x v="62"/>
    <n v="1480"/>
    <n v="1480"/>
    <n v="1480"/>
    <m/>
    <n v="0"/>
    <n v="0"/>
    <n v="0"/>
    <n v="33.6"/>
    <n v="29.73"/>
    <n v="3.86"/>
    <n v="33.590000000000003"/>
    <n v="0"/>
    <n v="0"/>
    <n v="33.6"/>
    <s v="5"/>
    <x v="0"/>
  </r>
  <r>
    <x v="0"/>
    <s v="ENERO"/>
    <x v="0"/>
    <x v="0"/>
    <x v="10"/>
    <x v="0"/>
    <s v="01"/>
    <s v="15041RESIN181822020"/>
    <s v="20SD003F"/>
    <x v="61"/>
    <n v="1479"/>
    <n v="1479"/>
    <n v="1479"/>
    <m/>
    <n v="0"/>
    <n v="0"/>
    <n v="0"/>
    <n v="45.65"/>
    <n v="40.4"/>
    <n v="5.25"/>
    <n v="45.65"/>
    <n v="0"/>
    <n v="0"/>
    <n v="45.65"/>
    <s v="5"/>
    <x v="0"/>
  </r>
  <r>
    <x v="0"/>
    <s v="ENERO"/>
    <x v="0"/>
    <x v="0"/>
    <x v="9"/>
    <x v="0"/>
    <s v="01"/>
    <s v="15041RESIN181822020"/>
    <s v="20SD003F"/>
    <x v="60"/>
    <n v="1478"/>
    <n v="1478"/>
    <n v="1478"/>
    <m/>
    <n v="0"/>
    <n v="0"/>
    <n v="0"/>
    <n v="16.8"/>
    <n v="14.87"/>
    <n v="1.93"/>
    <n v="16.8"/>
    <n v="0"/>
    <n v="0"/>
    <n v="16.8"/>
    <s v="5"/>
    <x v="0"/>
  </r>
  <r>
    <x v="0"/>
    <s v="ENERO"/>
    <x v="0"/>
    <x v="0"/>
    <x v="9"/>
    <x v="0"/>
    <s v="01"/>
    <s v="15041RESIN181822020"/>
    <s v="20SD003F"/>
    <x v="58"/>
    <n v="1476"/>
    <n v="1476"/>
    <n v="1476"/>
    <m/>
    <n v="0"/>
    <n v="0"/>
    <n v="0"/>
    <n v="18.2"/>
    <n v="16.11"/>
    <n v="2.09"/>
    <n v="18.2"/>
    <n v="0"/>
    <n v="0"/>
    <n v="18.2"/>
    <s v="5"/>
    <x v="0"/>
  </r>
  <r>
    <x v="0"/>
    <s v="ENERO"/>
    <x v="0"/>
    <x v="0"/>
    <x v="9"/>
    <x v="0"/>
    <s v="01"/>
    <s v="15041RESIN181822020"/>
    <s v="20SD003F"/>
    <x v="57"/>
    <n v="1475"/>
    <n v="1475"/>
    <n v="1475"/>
    <m/>
    <n v="0"/>
    <n v="0"/>
    <n v="0"/>
    <n v="62.15"/>
    <n v="55"/>
    <n v="7.15"/>
    <n v="62.15"/>
    <n v="0"/>
    <n v="0"/>
    <n v="62.15"/>
    <s v="5"/>
    <x v="0"/>
  </r>
  <r>
    <x v="0"/>
    <s v="ENERO"/>
    <x v="0"/>
    <x v="0"/>
    <x v="8"/>
    <x v="0"/>
    <s v="01"/>
    <s v="15041RESIN181822020"/>
    <s v="20SD003F"/>
    <x v="56"/>
    <n v="1474"/>
    <n v="1474"/>
    <n v="1474"/>
    <m/>
    <n v="0"/>
    <n v="0"/>
    <n v="0"/>
    <n v="41.55"/>
    <n v="36.770000000000003"/>
    <n v="4.78"/>
    <n v="41.55"/>
    <n v="0"/>
    <n v="0"/>
    <n v="41.55"/>
    <s v="5"/>
    <x v="0"/>
  </r>
  <r>
    <x v="0"/>
    <s v="ENERO"/>
    <x v="0"/>
    <x v="0"/>
    <x v="8"/>
    <x v="0"/>
    <s v="01"/>
    <s v="15041RESIN181822020"/>
    <s v="20SD003F"/>
    <x v="55"/>
    <n v="1473"/>
    <n v="1473"/>
    <n v="1473"/>
    <m/>
    <n v="0"/>
    <n v="0"/>
    <n v="0"/>
    <n v="29.3"/>
    <n v="25.93"/>
    <n v="3.37"/>
    <n v="29.3"/>
    <n v="0"/>
    <n v="0"/>
    <n v="29.3"/>
    <s v="5"/>
    <x v="0"/>
  </r>
  <r>
    <x v="0"/>
    <s v="ENERO"/>
    <x v="0"/>
    <x v="0"/>
    <x v="7"/>
    <x v="0"/>
    <s v="01"/>
    <s v="15041RESIN181822020"/>
    <s v="20SD003F"/>
    <x v="54"/>
    <n v="1472"/>
    <n v="1472"/>
    <n v="1472"/>
    <m/>
    <n v="0"/>
    <n v="0"/>
    <n v="0"/>
    <n v="15.6"/>
    <n v="13.81"/>
    <n v="1.8"/>
    <n v="15.61"/>
    <n v="0"/>
    <n v="0"/>
    <n v="15.6"/>
    <s v="5"/>
    <x v="0"/>
  </r>
  <r>
    <x v="0"/>
    <s v="ENERO"/>
    <x v="0"/>
    <x v="0"/>
    <x v="7"/>
    <x v="0"/>
    <s v="01"/>
    <s v="15041RESIN181822020"/>
    <s v="20SD003F"/>
    <x v="53"/>
    <n v="1471"/>
    <n v="1471"/>
    <n v="1471"/>
    <m/>
    <n v="0"/>
    <n v="0"/>
    <n v="0"/>
    <n v="27.8"/>
    <n v="24.6"/>
    <n v="3.2"/>
    <n v="27.8"/>
    <n v="0"/>
    <n v="0"/>
    <n v="27.8"/>
    <s v="5"/>
    <x v="0"/>
  </r>
  <r>
    <x v="0"/>
    <s v="ENERO"/>
    <x v="0"/>
    <x v="0"/>
    <x v="6"/>
    <x v="0"/>
    <s v="01"/>
    <s v="15041RESIN181822020"/>
    <s v="20SD003F"/>
    <x v="52"/>
    <n v="1470"/>
    <n v="1470"/>
    <n v="1470"/>
    <m/>
    <n v="0"/>
    <n v="0"/>
    <n v="0"/>
    <n v="5.05"/>
    <n v="4.47"/>
    <n v="0.57999999999999996"/>
    <n v="5.05"/>
    <n v="0"/>
    <n v="0"/>
    <n v="5.05"/>
    <s v="5"/>
    <x v="0"/>
  </r>
  <r>
    <x v="0"/>
    <s v="ENERO"/>
    <x v="0"/>
    <x v="0"/>
    <x v="6"/>
    <x v="0"/>
    <s v="01"/>
    <s v="15041RESIN181822020"/>
    <s v="20SD003F"/>
    <x v="51"/>
    <n v="1469"/>
    <n v="1469"/>
    <n v="1469"/>
    <m/>
    <n v="0"/>
    <n v="0"/>
    <n v="0"/>
    <n v="33.15"/>
    <n v="29.34"/>
    <n v="3.81"/>
    <n v="33.15"/>
    <n v="0"/>
    <n v="0"/>
    <n v="33.15"/>
    <s v="5"/>
    <x v="0"/>
  </r>
  <r>
    <x v="0"/>
    <s v="ENERO"/>
    <x v="0"/>
    <x v="0"/>
    <x v="5"/>
    <x v="0"/>
    <s v="01"/>
    <s v="15041RESIN181822020"/>
    <s v="20SD003F"/>
    <x v="50"/>
    <n v="1468"/>
    <n v="1468"/>
    <n v="1468"/>
    <m/>
    <n v="0"/>
    <n v="0"/>
    <n v="0"/>
    <n v="13.2"/>
    <n v="11.68"/>
    <n v="1.52"/>
    <n v="13.2"/>
    <n v="0"/>
    <n v="0"/>
    <n v="13.2"/>
    <s v="5"/>
    <x v="0"/>
  </r>
  <r>
    <x v="0"/>
    <s v="ENERO"/>
    <x v="0"/>
    <x v="0"/>
    <x v="5"/>
    <x v="0"/>
    <s v="01"/>
    <s v="15041RESIN181822020"/>
    <s v="20SD003F"/>
    <x v="115"/>
    <n v="1467"/>
    <n v="1467"/>
    <n v="1467"/>
    <m/>
    <n v="0"/>
    <n v="0"/>
    <n v="0"/>
    <n v="38.5"/>
    <n v="34.07"/>
    <n v="4.43"/>
    <n v="38.5"/>
    <n v="0"/>
    <n v="0"/>
    <n v="38.5"/>
    <s v="5"/>
    <x v="0"/>
  </r>
  <r>
    <x v="0"/>
    <s v="ENERO"/>
    <x v="0"/>
    <x v="0"/>
    <x v="3"/>
    <x v="0"/>
    <s v="01"/>
    <s v="15041RESIN181822020"/>
    <s v="20SD003F"/>
    <x v="49"/>
    <n v="1466"/>
    <n v="1466"/>
    <n v="1466"/>
    <m/>
    <n v="0"/>
    <n v="0"/>
    <n v="0"/>
    <n v="8.6999999999999993"/>
    <n v="7.7"/>
    <n v="1"/>
    <n v="8.6999999999999993"/>
    <n v="0"/>
    <n v="0"/>
    <n v="8.6999999999999993"/>
    <s v="5"/>
    <x v="0"/>
  </r>
  <r>
    <x v="0"/>
    <s v="ENERO"/>
    <x v="0"/>
    <x v="0"/>
    <x v="3"/>
    <x v="0"/>
    <s v="01"/>
    <s v="15041RESIN181822020"/>
    <s v="20SD003F"/>
    <x v="48"/>
    <n v="1465"/>
    <n v="1465"/>
    <n v="1465"/>
    <m/>
    <n v="0"/>
    <n v="0"/>
    <n v="0"/>
    <n v="30.99"/>
    <n v="27.42"/>
    <n v="3.56"/>
    <n v="30.98"/>
    <n v="0"/>
    <n v="0"/>
    <n v="30.99"/>
    <s v="5"/>
    <x v="0"/>
  </r>
  <r>
    <x v="0"/>
    <s v="ENERO"/>
    <x v="0"/>
    <x v="0"/>
    <x v="3"/>
    <x v="0"/>
    <s v="01"/>
    <s v="15041RESIN181822020"/>
    <s v="20SD003F"/>
    <x v="47"/>
    <n v="1464"/>
    <n v="1464"/>
    <n v="1464"/>
    <m/>
    <n v="0"/>
    <n v="0"/>
    <n v="0"/>
    <n v="41.7"/>
    <n v="36.9"/>
    <n v="4.8"/>
    <n v="41.7"/>
    <n v="0"/>
    <n v="0"/>
    <n v="41.7"/>
    <s v="5"/>
    <x v="0"/>
  </r>
  <r>
    <x v="0"/>
    <s v="ENERO"/>
    <x v="0"/>
    <x v="0"/>
    <x v="3"/>
    <x v="0"/>
    <s v="01"/>
    <s v="15041RESIN181822020"/>
    <s v="20SD003F"/>
    <x v="46"/>
    <n v="1463"/>
    <n v="1463"/>
    <n v="1463"/>
    <m/>
    <n v="0"/>
    <n v="0"/>
    <n v="0"/>
    <n v="27.85"/>
    <n v="24.65"/>
    <n v="3.2"/>
    <n v="27.85"/>
    <n v="0"/>
    <n v="0"/>
    <n v="27.85"/>
    <s v="5"/>
    <x v="0"/>
  </r>
  <r>
    <x v="0"/>
    <s v="ENERO"/>
    <x v="0"/>
    <x v="0"/>
    <x v="2"/>
    <x v="0"/>
    <s v="01"/>
    <s v="15041RESIN181822020"/>
    <s v="20SD003F"/>
    <x v="45"/>
    <n v="1462"/>
    <n v="1462"/>
    <n v="1462"/>
    <m/>
    <n v="0"/>
    <n v="0"/>
    <n v="0"/>
    <n v="28.61"/>
    <n v="25.32"/>
    <n v="3.29"/>
    <n v="28.61"/>
    <n v="0"/>
    <n v="0"/>
    <n v="28.61"/>
    <s v="5"/>
    <x v="0"/>
  </r>
  <r>
    <x v="0"/>
    <s v="ENERO"/>
    <x v="0"/>
    <x v="0"/>
    <x v="2"/>
    <x v="0"/>
    <s v="01"/>
    <s v="15041RESIN181822020"/>
    <s v="20SD003F"/>
    <x v="44"/>
    <n v="1461"/>
    <n v="1461"/>
    <n v="1461"/>
    <m/>
    <n v="0"/>
    <n v="0"/>
    <n v="0"/>
    <n v="33.6"/>
    <n v="29.73"/>
    <n v="3.86"/>
    <n v="33.590000000000003"/>
    <n v="0"/>
    <n v="0"/>
    <n v="33.6"/>
    <s v="5"/>
    <x v="0"/>
  </r>
  <r>
    <x v="0"/>
    <s v="ENERO"/>
    <x v="0"/>
    <x v="0"/>
    <x v="2"/>
    <x v="0"/>
    <s v="01"/>
    <s v="15041RESIN181822020"/>
    <s v="20SD003F"/>
    <x v="43"/>
    <n v="1460"/>
    <n v="1460"/>
    <n v="1460"/>
    <m/>
    <n v="0"/>
    <n v="0"/>
    <n v="0"/>
    <n v="119"/>
    <n v="105.31"/>
    <n v="13.69"/>
    <n v="119"/>
    <n v="0"/>
    <n v="0"/>
    <n v="119"/>
    <s v="5"/>
    <x v="0"/>
  </r>
  <r>
    <x v="0"/>
    <s v="ENERO"/>
    <x v="0"/>
    <x v="0"/>
    <x v="22"/>
    <x v="0"/>
    <s v="01"/>
    <s v="15041RESIN181822020"/>
    <s v="20SD003F"/>
    <x v="41"/>
    <n v="1458"/>
    <n v="1458"/>
    <n v="1458"/>
    <m/>
    <n v="0"/>
    <n v="0"/>
    <n v="0"/>
    <n v="20.880000000000003"/>
    <n v="18.48"/>
    <n v="2.4"/>
    <n v="20.88"/>
    <n v="0"/>
    <n v="0"/>
    <n v="20.880000000000003"/>
    <s v="5"/>
    <x v="0"/>
  </r>
  <r>
    <x v="0"/>
    <s v="ENERO"/>
    <x v="0"/>
    <x v="0"/>
    <x v="22"/>
    <x v="0"/>
    <s v="01"/>
    <s v="15041RESIN181822020"/>
    <s v="20SD003F"/>
    <x v="40"/>
    <n v="1457"/>
    <n v="1457"/>
    <n v="1457"/>
    <m/>
    <n v="0"/>
    <n v="0"/>
    <n v="0"/>
    <n v="17.5"/>
    <n v="15.49"/>
    <n v="2.0099999999999998"/>
    <n v="17.5"/>
    <n v="0"/>
    <n v="0"/>
    <n v="17.5"/>
    <s v="5"/>
    <x v="0"/>
  </r>
  <r>
    <x v="0"/>
    <s v="ENERO"/>
    <x v="0"/>
    <x v="0"/>
    <x v="21"/>
    <x v="0"/>
    <s v="01"/>
    <s v="15041RESIN382572020"/>
    <s v="20SD004F"/>
    <x v="116"/>
    <n v="635"/>
    <n v="635"/>
    <n v="635"/>
    <m/>
    <n v="0"/>
    <n v="0"/>
    <n v="0"/>
    <n v="34.97"/>
    <n v="30.95"/>
    <n v="4.0199999999999996"/>
    <n v="34.97"/>
    <n v="0"/>
    <n v="0"/>
    <n v="34.97"/>
    <s v="5"/>
    <x v="0"/>
  </r>
  <r>
    <x v="0"/>
    <s v="ENERO"/>
    <x v="0"/>
    <x v="0"/>
    <x v="23"/>
    <x v="0"/>
    <s v="01"/>
    <s v="15041RESIN382572020"/>
    <s v="20SD004F"/>
    <x v="117"/>
    <n v="634"/>
    <n v="634"/>
    <n v="634"/>
    <m/>
    <n v="0"/>
    <n v="0"/>
    <n v="0"/>
    <n v="2.85"/>
    <n v="2.52"/>
    <n v="0.33"/>
    <n v="2.85"/>
    <n v="0"/>
    <n v="0"/>
    <n v="2.85"/>
    <s v="5"/>
    <x v="0"/>
  </r>
  <r>
    <x v="0"/>
    <s v="ENERO"/>
    <x v="0"/>
    <x v="0"/>
    <x v="23"/>
    <x v="0"/>
    <s v="01"/>
    <s v="15041RESIN382572020"/>
    <s v="20SD004F"/>
    <x v="118"/>
    <n v="633"/>
    <n v="633"/>
    <n v="633"/>
    <m/>
    <n v="0"/>
    <n v="0"/>
    <n v="0"/>
    <n v="20.07"/>
    <n v="17.760000000000002"/>
    <n v="2.31"/>
    <n v="20.07"/>
    <n v="0"/>
    <n v="0"/>
    <n v="20.07"/>
    <s v="5"/>
    <x v="0"/>
  </r>
  <r>
    <x v="0"/>
    <s v="ENERO"/>
    <x v="0"/>
    <x v="0"/>
    <x v="23"/>
    <x v="0"/>
    <s v="01"/>
    <s v="15041RESIN382572020"/>
    <s v="20SD004F"/>
    <x v="119"/>
    <n v="632"/>
    <n v="632"/>
    <n v="632"/>
    <m/>
    <n v="0"/>
    <n v="0"/>
    <n v="0"/>
    <n v="34.979999999999997"/>
    <n v="30.96"/>
    <n v="4.0199999999999996"/>
    <n v="34.979999999999997"/>
    <n v="0"/>
    <n v="0"/>
    <n v="34.979999999999997"/>
    <s v="5"/>
    <x v="0"/>
  </r>
  <r>
    <x v="0"/>
    <s v="ENERO"/>
    <x v="0"/>
    <x v="0"/>
    <x v="23"/>
    <x v="0"/>
    <s v="01"/>
    <s v="15041RESIN382572020"/>
    <s v="20SD004F"/>
    <x v="120"/>
    <n v="630"/>
    <n v="630"/>
    <n v="630"/>
    <m/>
    <n v="0"/>
    <n v="0"/>
    <n v="0"/>
    <n v="55.02"/>
    <n v="48.69"/>
    <n v="6.33"/>
    <n v="55.02"/>
    <n v="0"/>
    <n v="0"/>
    <n v="55.02"/>
    <s v="5"/>
    <x v="0"/>
  </r>
  <r>
    <x v="0"/>
    <s v="ENERO"/>
    <x v="0"/>
    <x v="0"/>
    <x v="23"/>
    <x v="0"/>
    <s v="01"/>
    <s v="15041RESIN382572020"/>
    <s v="20SD004F"/>
    <x v="121"/>
    <n v="629"/>
    <n v="629"/>
    <n v="629"/>
    <m/>
    <n v="0"/>
    <n v="0"/>
    <n v="0"/>
    <n v="62.32"/>
    <n v="55.15"/>
    <n v="7.17"/>
    <n v="62.32"/>
    <n v="0"/>
    <n v="0"/>
    <n v="62.32"/>
    <s v="5"/>
    <x v="0"/>
  </r>
  <r>
    <x v="0"/>
    <s v="ENERO"/>
    <x v="0"/>
    <x v="0"/>
    <x v="23"/>
    <x v="0"/>
    <s v="01"/>
    <s v="15041RESIN382572020"/>
    <s v="20SD004F"/>
    <x v="122"/>
    <n v="627"/>
    <n v="627"/>
    <n v="627"/>
    <m/>
    <n v="0"/>
    <n v="0"/>
    <n v="0"/>
    <n v="20.05"/>
    <n v="17.739999999999998"/>
    <n v="2.31"/>
    <n v="20.05"/>
    <n v="0"/>
    <n v="0"/>
    <n v="20.05"/>
    <s v="5"/>
    <x v="0"/>
  </r>
  <r>
    <x v="0"/>
    <s v="ENERO"/>
    <x v="0"/>
    <x v="0"/>
    <x v="23"/>
    <x v="0"/>
    <s v="01"/>
    <s v="15041RESIN382572020"/>
    <s v="20SD004F"/>
    <x v="123"/>
    <n v="626"/>
    <n v="626"/>
    <n v="626"/>
    <m/>
    <n v="0"/>
    <n v="0"/>
    <n v="0"/>
    <n v="3.05"/>
    <n v="2.7"/>
    <n v="0.35"/>
    <n v="3.05"/>
    <n v="0"/>
    <n v="0"/>
    <n v="3.05"/>
    <s v="5"/>
    <x v="0"/>
  </r>
  <r>
    <x v="0"/>
    <s v="ENERO"/>
    <x v="0"/>
    <x v="0"/>
    <x v="23"/>
    <x v="0"/>
    <s v="01"/>
    <s v="15041RESIN382572020"/>
    <s v="20SD004F"/>
    <x v="124"/>
    <n v="625"/>
    <n v="625"/>
    <n v="625"/>
    <m/>
    <n v="0"/>
    <n v="0"/>
    <n v="0"/>
    <n v="6.65"/>
    <n v="5.88"/>
    <n v="0.76"/>
    <n v="6.64"/>
    <n v="0"/>
    <n v="0"/>
    <n v="6.65"/>
    <s v="5"/>
    <x v="0"/>
  </r>
  <r>
    <x v="0"/>
    <s v="ENERO"/>
    <x v="0"/>
    <x v="0"/>
    <x v="18"/>
    <x v="0"/>
    <s v="01"/>
    <s v="15041RESIN382572020"/>
    <s v="20SD004F"/>
    <x v="125"/>
    <n v="624"/>
    <n v="624"/>
    <n v="624"/>
    <m/>
    <n v="0"/>
    <n v="0"/>
    <n v="0"/>
    <n v="13.38"/>
    <n v="11.84"/>
    <n v="1.54"/>
    <n v="13.38"/>
    <n v="0"/>
    <n v="0"/>
    <n v="13.38"/>
    <s v="5"/>
    <x v="0"/>
  </r>
  <r>
    <x v="0"/>
    <s v="ENERO"/>
    <x v="0"/>
    <x v="0"/>
    <x v="18"/>
    <x v="0"/>
    <s v="01"/>
    <s v="15041RESIN382572020"/>
    <s v="20SD004F"/>
    <x v="126"/>
    <n v="623"/>
    <n v="623"/>
    <n v="623"/>
    <m/>
    <n v="0"/>
    <n v="0"/>
    <n v="0"/>
    <n v="22"/>
    <n v="19.47"/>
    <n v="2.5299999999999998"/>
    <n v="22"/>
    <n v="0"/>
    <n v="0"/>
    <n v="22"/>
    <s v="5"/>
    <x v="0"/>
  </r>
  <r>
    <x v="0"/>
    <s v="ENERO"/>
    <x v="0"/>
    <x v="0"/>
    <x v="17"/>
    <x v="0"/>
    <s v="01"/>
    <s v="15041RESIN382572020"/>
    <s v="20SD004F"/>
    <x v="127"/>
    <n v="621"/>
    <n v="621"/>
    <n v="621"/>
    <m/>
    <n v="0"/>
    <n v="0"/>
    <n v="0"/>
    <n v="9.25"/>
    <n v="8.19"/>
    <n v="1.06"/>
    <n v="9.25"/>
    <n v="0"/>
    <n v="0"/>
    <n v="9.25"/>
    <s v="5"/>
    <x v="0"/>
  </r>
  <r>
    <x v="0"/>
    <s v="ENERO"/>
    <x v="0"/>
    <x v="0"/>
    <x v="24"/>
    <x v="0"/>
    <s v="01"/>
    <s v="15041RESIN382572020"/>
    <s v="20SD004F"/>
    <x v="128"/>
    <n v="617"/>
    <n v="617"/>
    <n v="617"/>
    <m/>
    <n v="0"/>
    <n v="0"/>
    <n v="0"/>
    <n v="43.47"/>
    <n v="38.47"/>
    <n v="5"/>
    <n v="43.47"/>
    <n v="0"/>
    <n v="0"/>
    <n v="0"/>
    <s v="5"/>
    <x v="0"/>
  </r>
  <r>
    <x v="0"/>
    <s v="ENERO"/>
    <x v="0"/>
    <x v="0"/>
    <x v="14"/>
    <x v="0"/>
    <s v="01"/>
    <s v="15041RESIN382572020"/>
    <s v="20SD004F"/>
    <x v="129"/>
    <n v="616"/>
    <n v="616"/>
    <n v="616"/>
    <m/>
    <n v="0"/>
    <n v="0"/>
    <n v="0"/>
    <n v="27.84"/>
    <n v="24.64"/>
    <n v="3.2"/>
    <n v="27.84"/>
    <n v="0"/>
    <n v="0"/>
    <n v="0"/>
    <s v="5"/>
    <x v="0"/>
  </r>
  <r>
    <x v="0"/>
    <s v="ENERO"/>
    <x v="0"/>
    <x v="0"/>
    <x v="13"/>
    <x v="0"/>
    <s v="01"/>
    <s v="15041RESIN382572020"/>
    <s v="20SD004F"/>
    <x v="130"/>
    <n v="615"/>
    <n v="615"/>
    <n v="615"/>
    <m/>
    <n v="0"/>
    <n v="0"/>
    <n v="0"/>
    <n v="28.74"/>
    <n v="25.43"/>
    <n v="3.31"/>
    <n v="28.74"/>
    <n v="0"/>
    <n v="0"/>
    <n v="0"/>
    <s v="5"/>
    <x v="0"/>
  </r>
  <r>
    <x v="0"/>
    <s v="ENERO"/>
    <x v="0"/>
    <x v="0"/>
    <x v="12"/>
    <x v="0"/>
    <s v="01"/>
    <s v="15041RESIN382572020"/>
    <s v="20SD004F"/>
    <x v="131"/>
    <n v="614"/>
    <n v="614"/>
    <n v="614"/>
    <m/>
    <n v="0"/>
    <n v="0"/>
    <n v="0"/>
    <n v="8"/>
    <n v="7.08"/>
    <n v="0.92"/>
    <n v="8"/>
    <n v="0"/>
    <n v="0"/>
    <n v="8"/>
    <s v="5"/>
    <x v="0"/>
  </r>
  <r>
    <x v="0"/>
    <s v="ENERO"/>
    <x v="0"/>
    <x v="0"/>
    <x v="11"/>
    <x v="0"/>
    <s v="01"/>
    <s v="15041RESIN382572020"/>
    <s v="20SD004F"/>
    <x v="132"/>
    <n v="612"/>
    <n v="612"/>
    <n v="612"/>
    <m/>
    <n v="0"/>
    <n v="0"/>
    <n v="0"/>
    <n v="4.55"/>
    <n v="4.03"/>
    <n v="0.52"/>
    <n v="4.55"/>
    <n v="0"/>
    <n v="0"/>
    <n v="4.55"/>
    <s v="5"/>
    <x v="0"/>
  </r>
  <r>
    <x v="0"/>
    <s v="ENERO"/>
    <x v="0"/>
    <x v="0"/>
    <x v="11"/>
    <x v="0"/>
    <s v="01"/>
    <s v="15041RESIN382572020"/>
    <s v="20SD004F"/>
    <x v="133"/>
    <n v="611"/>
    <n v="611"/>
    <n v="611"/>
    <m/>
    <n v="0"/>
    <n v="0"/>
    <n v="0"/>
    <n v="31.79"/>
    <n v="28.13"/>
    <n v="3.66"/>
    <n v="31.79"/>
    <n v="0"/>
    <n v="0"/>
    <n v="31.79"/>
    <s v="5"/>
    <x v="0"/>
  </r>
  <r>
    <x v="0"/>
    <s v="ENERO"/>
    <x v="0"/>
    <x v="0"/>
    <x v="11"/>
    <x v="0"/>
    <s v="01"/>
    <s v="15041RESIN382572020"/>
    <s v="20SD004F"/>
    <x v="134"/>
    <n v="610"/>
    <n v="610"/>
    <n v="610"/>
    <m/>
    <n v="0"/>
    <n v="0"/>
    <n v="0"/>
    <n v="12.4"/>
    <n v="10.97"/>
    <n v="1.43"/>
    <n v="12.4"/>
    <n v="0"/>
    <n v="0"/>
    <n v="12.4"/>
    <s v="5"/>
    <x v="0"/>
  </r>
  <r>
    <x v="0"/>
    <s v="ENERO"/>
    <x v="0"/>
    <x v="0"/>
    <x v="11"/>
    <x v="0"/>
    <s v="01"/>
    <s v="15041RESIN382572020"/>
    <s v="20SD004F"/>
    <x v="135"/>
    <n v="609"/>
    <n v="609"/>
    <n v="609"/>
    <m/>
    <n v="0"/>
    <n v="0"/>
    <n v="0"/>
    <n v="22.23"/>
    <n v="19.670000000000002"/>
    <n v="2.56"/>
    <n v="22.23"/>
    <n v="0"/>
    <n v="0"/>
    <n v="22.23"/>
    <s v="5"/>
    <x v="0"/>
  </r>
  <r>
    <x v="0"/>
    <s v="ENERO"/>
    <x v="0"/>
    <x v="0"/>
    <x v="11"/>
    <x v="0"/>
    <s v="01"/>
    <s v="15041RESIN382572020"/>
    <s v="20SD004F"/>
    <x v="136"/>
    <n v="608"/>
    <n v="608"/>
    <n v="608"/>
    <m/>
    <n v="0"/>
    <n v="0"/>
    <n v="0"/>
    <n v="48.31"/>
    <n v="42.75"/>
    <n v="5.56"/>
    <n v="48.31"/>
    <n v="0"/>
    <n v="0"/>
    <n v="48.31"/>
    <s v="5"/>
    <x v="0"/>
  </r>
  <r>
    <x v="0"/>
    <s v="ENERO"/>
    <x v="0"/>
    <x v="0"/>
    <x v="11"/>
    <x v="0"/>
    <s v="01"/>
    <s v="15041RESIN382572020"/>
    <s v="20SD004F"/>
    <x v="137"/>
    <n v="607"/>
    <n v="607"/>
    <n v="607"/>
    <m/>
    <n v="0"/>
    <n v="0"/>
    <n v="0"/>
    <n v="10.199999999999999"/>
    <n v="9.0299999999999994"/>
    <n v="1.17"/>
    <n v="10.199999999999999"/>
    <n v="0"/>
    <n v="0"/>
    <n v="10.199999999999999"/>
    <s v="5"/>
    <x v="0"/>
  </r>
  <r>
    <x v="0"/>
    <s v="ENERO"/>
    <x v="0"/>
    <x v="0"/>
    <x v="11"/>
    <x v="0"/>
    <s v="01"/>
    <s v="15041RESIN382572020"/>
    <s v="20SD004F"/>
    <x v="138"/>
    <n v="606"/>
    <n v="606"/>
    <n v="606"/>
    <m/>
    <n v="0"/>
    <n v="0"/>
    <n v="0"/>
    <n v="6.65"/>
    <n v="5.88"/>
    <n v="0.76"/>
    <n v="6.64"/>
    <n v="0"/>
    <n v="0"/>
    <n v="6.65"/>
    <s v="5"/>
    <x v="0"/>
  </r>
  <r>
    <x v="0"/>
    <s v="ENERO"/>
    <x v="0"/>
    <x v="0"/>
    <x v="11"/>
    <x v="0"/>
    <s v="01"/>
    <s v="15041RESIN382572020"/>
    <s v="20SD004F"/>
    <x v="139"/>
    <n v="605"/>
    <n v="605"/>
    <n v="605"/>
    <m/>
    <n v="0"/>
    <n v="0"/>
    <n v="0"/>
    <n v="43.42"/>
    <n v="38.42"/>
    <n v="4.99"/>
    <n v="43.41"/>
    <n v="0"/>
    <n v="0"/>
    <n v="43.42"/>
    <s v="5"/>
    <x v="0"/>
  </r>
  <r>
    <x v="0"/>
    <s v="ENERO"/>
    <x v="0"/>
    <x v="0"/>
    <x v="11"/>
    <x v="0"/>
    <s v="01"/>
    <s v="15041RESIN382572020"/>
    <s v="20SD004F"/>
    <x v="140"/>
    <n v="604"/>
    <n v="604"/>
    <n v="604"/>
    <m/>
    <n v="0"/>
    <n v="0"/>
    <n v="0"/>
    <n v="25.46"/>
    <n v="22.53"/>
    <n v="2.93"/>
    <n v="25.46"/>
    <n v="0"/>
    <n v="0"/>
    <n v="25.46"/>
    <s v="5"/>
    <x v="0"/>
  </r>
  <r>
    <x v="0"/>
    <s v="ENERO"/>
    <x v="0"/>
    <x v="0"/>
    <x v="11"/>
    <x v="0"/>
    <s v="01"/>
    <s v="15041RESIN382572020"/>
    <s v="20SD004F"/>
    <x v="141"/>
    <n v="603"/>
    <n v="603"/>
    <n v="603"/>
    <m/>
    <n v="0"/>
    <n v="0"/>
    <n v="0"/>
    <n v="16.559999999999999"/>
    <n v="14.65"/>
    <n v="1.9"/>
    <n v="16.55"/>
    <n v="0"/>
    <n v="0"/>
    <n v="16.559999999999999"/>
    <s v="5"/>
    <x v="0"/>
  </r>
  <r>
    <x v="0"/>
    <s v="ENERO"/>
    <x v="0"/>
    <x v="0"/>
    <x v="11"/>
    <x v="0"/>
    <s v="01"/>
    <s v="15041RESIN382572020"/>
    <s v="20SD004F"/>
    <x v="142"/>
    <n v="602"/>
    <n v="602"/>
    <n v="602"/>
    <m/>
    <n v="0"/>
    <n v="0"/>
    <n v="0"/>
    <n v="30.65"/>
    <n v="27.12"/>
    <n v="3.53"/>
    <n v="30.65"/>
    <n v="0"/>
    <n v="0"/>
    <n v="30.65"/>
    <s v="5"/>
    <x v="0"/>
  </r>
  <r>
    <x v="0"/>
    <s v="ENERO"/>
    <x v="0"/>
    <x v="0"/>
    <x v="11"/>
    <x v="0"/>
    <s v="01"/>
    <s v="15041RESIN382572020"/>
    <s v="20SD004F"/>
    <x v="143"/>
    <n v="601"/>
    <n v="601"/>
    <n v="601"/>
    <m/>
    <n v="0"/>
    <n v="0"/>
    <n v="0"/>
    <n v="3.75"/>
    <n v="3.32"/>
    <n v="0.43"/>
    <n v="3.75"/>
    <n v="0"/>
    <n v="0"/>
    <n v="3.75"/>
    <s v="5"/>
    <x v="0"/>
  </r>
  <r>
    <x v="0"/>
    <s v="ENERO"/>
    <x v="0"/>
    <x v="0"/>
    <x v="25"/>
    <x v="0"/>
    <s v="01"/>
    <s v="15041RESIN382572020"/>
    <s v="20SD004F"/>
    <x v="144"/>
    <n v="600"/>
    <n v="600"/>
    <n v="600"/>
    <m/>
    <n v="0"/>
    <n v="0"/>
    <n v="0"/>
    <n v="37.56"/>
    <n v="33.24"/>
    <n v="4.32"/>
    <n v="37.56"/>
    <n v="0"/>
    <n v="0"/>
    <n v="37.56"/>
    <s v="5"/>
    <x v="0"/>
  </r>
  <r>
    <x v="0"/>
    <s v="ENERO"/>
    <x v="0"/>
    <x v="0"/>
    <x v="25"/>
    <x v="0"/>
    <s v="01"/>
    <s v="15041RESIN382572020"/>
    <s v="20SD004F"/>
    <x v="145"/>
    <n v="599"/>
    <n v="599"/>
    <n v="599"/>
    <m/>
    <n v="0"/>
    <n v="0"/>
    <n v="0"/>
    <n v="3.75"/>
    <n v="3.32"/>
    <n v="0.43"/>
    <n v="3.75"/>
    <n v="0"/>
    <n v="0"/>
    <n v="3.75"/>
    <s v="5"/>
    <x v="0"/>
  </r>
  <r>
    <x v="0"/>
    <s v="ENERO"/>
    <x v="0"/>
    <x v="0"/>
    <x v="25"/>
    <x v="0"/>
    <s v="01"/>
    <s v="15041RESIN382572020"/>
    <s v="20SD004F"/>
    <x v="146"/>
    <n v="598"/>
    <n v="598"/>
    <n v="598"/>
    <m/>
    <n v="0"/>
    <n v="0"/>
    <n v="0"/>
    <n v="32.090000000000003"/>
    <n v="28.4"/>
    <n v="3.69"/>
    <n v="32.090000000000003"/>
    <n v="0"/>
    <n v="0"/>
    <n v="32.090000000000003"/>
    <s v="5"/>
    <x v="0"/>
  </r>
  <r>
    <x v="0"/>
    <s v="ENERO"/>
    <x v="0"/>
    <x v="0"/>
    <x v="25"/>
    <x v="0"/>
    <s v="01"/>
    <s v="15041RESIN382572020"/>
    <s v="20SD004F"/>
    <x v="147"/>
    <n v="597"/>
    <n v="597"/>
    <n v="597"/>
    <m/>
    <n v="0"/>
    <n v="0"/>
    <n v="0"/>
    <n v="13.3"/>
    <n v="11.77"/>
    <n v="1.53"/>
    <n v="13.3"/>
    <n v="0"/>
    <n v="0"/>
    <n v="13.3"/>
    <s v="5"/>
    <x v="0"/>
  </r>
  <r>
    <x v="0"/>
    <s v="ENERO"/>
    <x v="0"/>
    <x v="0"/>
    <x v="25"/>
    <x v="0"/>
    <s v="01"/>
    <s v="15041RESIN382572020"/>
    <s v="20SD004F"/>
    <x v="148"/>
    <n v="596"/>
    <n v="596"/>
    <n v="596"/>
    <m/>
    <n v="0"/>
    <n v="0"/>
    <n v="0"/>
    <n v="27.26"/>
    <n v="24.12"/>
    <n v="3.14"/>
    <n v="27.26"/>
    <n v="0"/>
    <n v="0"/>
    <n v="27.26"/>
    <s v="5"/>
    <x v="0"/>
  </r>
  <r>
    <x v="0"/>
    <s v="ENERO"/>
    <x v="0"/>
    <x v="0"/>
    <x v="25"/>
    <x v="0"/>
    <s v="01"/>
    <s v="15041RESIN382572020"/>
    <s v="20SD004F"/>
    <x v="149"/>
    <n v="595"/>
    <n v="595"/>
    <n v="595"/>
    <m/>
    <n v="0"/>
    <n v="0"/>
    <n v="0"/>
    <n v="21.58"/>
    <n v="19.100000000000001"/>
    <n v="2.48"/>
    <n v="21.58"/>
    <n v="0"/>
    <n v="0"/>
    <n v="21.58"/>
    <s v="5"/>
    <x v="0"/>
  </r>
  <r>
    <x v="0"/>
    <s v="ENERO"/>
    <x v="0"/>
    <x v="0"/>
    <x v="25"/>
    <x v="0"/>
    <s v="01"/>
    <s v="15041RESIN382572020"/>
    <s v="20SD004F"/>
    <x v="150"/>
    <n v="593"/>
    <n v="593"/>
    <n v="593"/>
    <m/>
    <n v="0"/>
    <n v="0"/>
    <n v="0"/>
    <n v="21.45"/>
    <n v="18.98"/>
    <n v="2.4700000000000002"/>
    <n v="21.45"/>
    <n v="0"/>
    <n v="0"/>
    <n v="21.45"/>
    <s v="5"/>
    <x v="0"/>
  </r>
  <r>
    <x v="0"/>
    <s v="ENERO"/>
    <x v="0"/>
    <x v="0"/>
    <x v="25"/>
    <x v="0"/>
    <s v="01"/>
    <s v="15041RESIN382572020"/>
    <s v="20SD004F"/>
    <x v="151"/>
    <n v="592"/>
    <n v="592"/>
    <n v="592"/>
    <m/>
    <n v="0"/>
    <n v="0"/>
    <n v="0"/>
    <n v="14.4"/>
    <n v="12.74"/>
    <n v="1.66"/>
    <n v="14.4"/>
    <n v="0"/>
    <n v="0"/>
    <n v="14.4"/>
    <s v="5"/>
    <x v="0"/>
  </r>
  <r>
    <x v="0"/>
    <s v="ENERO"/>
    <x v="0"/>
    <x v="0"/>
    <x v="25"/>
    <x v="0"/>
    <s v="01"/>
    <s v="15041RESIN382572020"/>
    <s v="20SD004F"/>
    <x v="152"/>
    <n v="591"/>
    <n v="591"/>
    <n v="591"/>
    <m/>
    <n v="0"/>
    <n v="0"/>
    <n v="0"/>
    <n v="260"/>
    <n v="230.09"/>
    <n v="29.91"/>
    <n v="260"/>
    <n v="0"/>
    <n v="0"/>
    <n v="260"/>
    <s v="5"/>
    <x v="1"/>
  </r>
  <r>
    <x v="0"/>
    <s v="ENERO"/>
    <x v="0"/>
    <x v="0"/>
    <x v="5"/>
    <x v="0"/>
    <s v="01"/>
    <s v="15041RESIN382572020"/>
    <s v="20SD004F"/>
    <x v="153"/>
    <n v="590"/>
    <n v="590"/>
    <n v="590"/>
    <m/>
    <n v="0"/>
    <n v="0"/>
    <n v="0"/>
    <n v="10.24"/>
    <n v="9.06"/>
    <n v="1.18"/>
    <n v="10.24"/>
    <n v="0"/>
    <n v="0"/>
    <n v="10.24"/>
    <s v="5"/>
    <x v="0"/>
  </r>
  <r>
    <x v="0"/>
    <s v="ENERO"/>
    <x v="0"/>
    <x v="0"/>
    <x v="26"/>
    <x v="0"/>
    <s v="01"/>
    <s v="15041RESIN382572020"/>
    <s v="20SD004F"/>
    <x v="154"/>
    <n v="589"/>
    <n v="589"/>
    <n v="589"/>
    <m/>
    <n v="0"/>
    <n v="0"/>
    <n v="0"/>
    <n v="68.12"/>
    <n v="60.28"/>
    <n v="7.84"/>
    <n v="68.12"/>
    <n v="0"/>
    <n v="0"/>
    <n v="68.12"/>
    <s v="5"/>
    <x v="0"/>
  </r>
  <r>
    <x v="0"/>
    <s v="ENERO"/>
    <x v="0"/>
    <x v="0"/>
    <x v="1"/>
    <x v="0"/>
    <s v="01"/>
    <s v="15041RESIN382572020"/>
    <s v="20SD004F"/>
    <x v="155"/>
    <n v="588"/>
    <n v="588"/>
    <n v="588"/>
    <m/>
    <n v="0"/>
    <n v="0"/>
    <n v="0"/>
    <n v="25.26"/>
    <n v="22.35"/>
    <n v="2.91"/>
    <n v="25.26"/>
    <n v="0"/>
    <n v="0"/>
    <n v="25.26"/>
    <s v="5"/>
    <x v="0"/>
  </r>
  <r>
    <x v="0"/>
    <s v="ENERO"/>
    <x v="0"/>
    <x v="0"/>
    <x v="1"/>
    <x v="0"/>
    <s v="01"/>
    <s v="15041RESIN382572020"/>
    <s v="20SD004F"/>
    <x v="156"/>
    <n v="584"/>
    <n v="584"/>
    <n v="584"/>
    <m/>
    <n v="0"/>
    <n v="0"/>
    <n v="0"/>
    <n v="14.9"/>
    <n v="13.19"/>
    <n v="1.71"/>
    <n v="14.9"/>
    <n v="0"/>
    <n v="0"/>
    <n v="14.9"/>
    <s v="5"/>
    <x v="0"/>
  </r>
  <r>
    <x v="0"/>
    <s v="ENERO"/>
    <x v="0"/>
    <x v="0"/>
    <x v="1"/>
    <x v="0"/>
    <s v="01"/>
    <s v="15041RESIN382572020"/>
    <s v="20SD004F"/>
    <x v="157"/>
    <n v="582"/>
    <n v="582"/>
    <n v="582"/>
    <m/>
    <n v="0"/>
    <n v="0"/>
    <n v="0"/>
    <n v="6.16"/>
    <n v="5.45"/>
    <n v="0.71"/>
    <n v="6.16"/>
    <n v="0"/>
    <n v="0"/>
    <n v="6.16"/>
    <s v="5"/>
    <x v="0"/>
  </r>
  <r>
    <x v="0"/>
    <s v="ENERO"/>
    <x v="0"/>
    <x v="0"/>
    <x v="0"/>
    <x v="0"/>
    <s v="01"/>
    <s v="15041RESIN382572020"/>
    <s v="20SD004F"/>
    <x v="158"/>
    <n v="580"/>
    <n v="580"/>
    <n v="580"/>
    <m/>
    <n v="0"/>
    <n v="0"/>
    <n v="0"/>
    <n v="23.25"/>
    <n v="20.58"/>
    <n v="2.68"/>
    <n v="23.26"/>
    <n v="0"/>
    <n v="0"/>
    <n v="23.25"/>
    <s v="5"/>
    <x v="0"/>
  </r>
  <r>
    <x v="0"/>
    <s v="ENERO"/>
    <x v="0"/>
    <x v="0"/>
    <x v="0"/>
    <x v="0"/>
    <s v="01"/>
    <s v="15041RESIN382572020"/>
    <s v="20SD004F"/>
    <x v="159"/>
    <n v="579"/>
    <n v="579"/>
    <n v="579"/>
    <m/>
    <n v="0"/>
    <n v="0"/>
    <n v="0"/>
    <n v="20.7"/>
    <n v="18.32"/>
    <n v="2.38"/>
    <n v="20.7"/>
    <n v="0"/>
    <n v="0"/>
    <n v="20.7"/>
    <s v="5"/>
    <x v="0"/>
  </r>
  <r>
    <x v="0"/>
    <s v="ENERO"/>
    <x v="0"/>
    <x v="0"/>
    <x v="0"/>
    <x v="0"/>
    <s v="01"/>
    <s v="15041RESIN382572020"/>
    <s v="20SD004F"/>
    <x v="160"/>
    <n v="578"/>
    <n v="578"/>
    <n v="578"/>
    <m/>
    <n v="0"/>
    <n v="0"/>
    <n v="0"/>
    <n v="60.58"/>
    <n v="53.61"/>
    <n v="6.97"/>
    <n v="60.58"/>
    <n v="0"/>
    <n v="0"/>
    <n v="60.58"/>
    <s v="5"/>
    <x v="0"/>
  </r>
  <r>
    <x v="0"/>
    <s v="ENERO"/>
    <x v="0"/>
    <x v="0"/>
    <x v="0"/>
    <x v="0"/>
    <s v="01"/>
    <s v="15041RESIN382572020"/>
    <s v="20SD004F"/>
    <x v="161"/>
    <n v="577"/>
    <n v="577"/>
    <n v="577"/>
    <m/>
    <n v="0"/>
    <n v="0"/>
    <n v="0"/>
    <n v="9.1999999999999993"/>
    <n v="8.14"/>
    <n v="1.06"/>
    <n v="9.1999999999999993"/>
    <n v="0"/>
    <n v="0"/>
    <n v="9.1999999999999993"/>
    <s v="5"/>
    <x v="0"/>
  </r>
  <r>
    <x v="0"/>
    <s v="FEBRERO"/>
    <x v="1"/>
    <x v="1"/>
    <x v="27"/>
    <x v="0"/>
    <s v="01"/>
    <s v="15041RESIN763002021"/>
    <s v="21DS003F"/>
    <x v="162"/>
    <n v="37"/>
    <n v="37"/>
    <n v="37"/>
    <m/>
    <n v="0"/>
    <n v="0"/>
    <n v="0"/>
    <n v="71.2"/>
    <n v="63.01"/>
    <n v="8.19"/>
    <n v="71.2"/>
    <n v="0"/>
    <n v="0"/>
    <n v="71.2"/>
    <s v="5"/>
    <x v="0"/>
  </r>
  <r>
    <x v="0"/>
    <s v="FEBRERO"/>
    <x v="1"/>
    <x v="1"/>
    <x v="27"/>
    <x v="0"/>
    <s v="01"/>
    <s v="15041RESIN763002021"/>
    <s v="21DS003F"/>
    <x v="163"/>
    <n v="36"/>
    <n v="36"/>
    <n v="36"/>
    <m/>
    <n v="0"/>
    <n v="0"/>
    <n v="0"/>
    <n v="51.2"/>
    <n v="45.31"/>
    <n v="5.89"/>
    <n v="51.2"/>
    <n v="0"/>
    <n v="0"/>
    <n v="51.2"/>
    <s v="5"/>
    <x v="0"/>
  </r>
  <r>
    <x v="0"/>
    <s v="FEBRERO"/>
    <x v="1"/>
    <x v="1"/>
    <x v="28"/>
    <x v="0"/>
    <s v="01"/>
    <s v="15041RESIN763002021"/>
    <s v="21DS003F"/>
    <x v="164"/>
    <n v="35"/>
    <n v="35"/>
    <n v="35"/>
    <m/>
    <n v="0"/>
    <n v="0"/>
    <n v="0"/>
    <n v="65.849999999999994"/>
    <n v="58.27"/>
    <n v="7.58"/>
    <n v="65.849999999999994"/>
    <n v="0"/>
    <n v="0"/>
    <n v="65.849999999999994"/>
    <s v="5"/>
    <x v="0"/>
  </r>
  <r>
    <x v="0"/>
    <s v="FEBRERO"/>
    <x v="1"/>
    <x v="1"/>
    <x v="29"/>
    <x v="0"/>
    <s v="01"/>
    <s v="15041RESIN763002021"/>
    <s v="21DS003F"/>
    <x v="165"/>
    <n v="34"/>
    <n v="34"/>
    <n v="34"/>
    <m/>
    <n v="0"/>
    <n v="0"/>
    <n v="0"/>
    <n v="35"/>
    <n v="30.97"/>
    <n v="4.03"/>
    <n v="35"/>
    <n v="0"/>
    <n v="0"/>
    <n v="35"/>
    <s v="5"/>
    <x v="0"/>
  </r>
  <r>
    <x v="0"/>
    <s v="FEBRERO"/>
    <x v="1"/>
    <x v="1"/>
    <x v="29"/>
    <x v="0"/>
    <s v="01"/>
    <s v="15041RESIN763002021"/>
    <s v="21DS003F"/>
    <x v="166"/>
    <n v="33"/>
    <n v="33"/>
    <n v="33"/>
    <m/>
    <n v="0"/>
    <n v="0"/>
    <n v="0"/>
    <n v="50.85"/>
    <n v="45"/>
    <n v="5.85"/>
    <n v="50.85"/>
    <n v="0"/>
    <n v="0"/>
    <n v="50.85"/>
    <s v="5"/>
    <x v="0"/>
  </r>
  <r>
    <x v="0"/>
    <s v="FEBRERO"/>
    <x v="1"/>
    <x v="1"/>
    <x v="29"/>
    <x v="0"/>
    <s v="01"/>
    <s v="15041RESIN763002021"/>
    <s v="21DS003F"/>
    <x v="167"/>
    <n v="32"/>
    <n v="32"/>
    <n v="32"/>
    <m/>
    <n v="0"/>
    <n v="0"/>
    <n v="0"/>
    <n v="29.4"/>
    <n v="26.02"/>
    <n v="3.38"/>
    <n v="29.4"/>
    <n v="0"/>
    <n v="0"/>
    <n v="29.4"/>
    <s v="5"/>
    <x v="0"/>
  </r>
  <r>
    <x v="0"/>
    <s v="FEBRERO"/>
    <x v="1"/>
    <x v="1"/>
    <x v="30"/>
    <x v="0"/>
    <s v="01"/>
    <s v="15041RESIN763002021"/>
    <s v="21DS003F"/>
    <x v="168"/>
    <n v="31"/>
    <n v="31"/>
    <n v="31"/>
    <m/>
    <n v="0"/>
    <n v="0"/>
    <n v="0"/>
    <n v="45.2"/>
    <n v="40"/>
    <n v="5.2"/>
    <n v="45.2"/>
    <n v="0"/>
    <n v="0"/>
    <n v="45.2"/>
    <s v="5"/>
    <x v="0"/>
  </r>
  <r>
    <x v="0"/>
    <s v="FEBRERO"/>
    <x v="1"/>
    <x v="1"/>
    <x v="31"/>
    <x v="0"/>
    <s v="01"/>
    <s v="15041RESIN763002021"/>
    <s v="21DS003F"/>
    <x v="169"/>
    <n v="30"/>
    <n v="30"/>
    <n v="30"/>
    <m/>
    <n v="0"/>
    <n v="0"/>
    <n v="0"/>
    <n v="53.5"/>
    <n v="47.35"/>
    <n v="6.16"/>
    <n v="53.51"/>
    <n v="0"/>
    <n v="0"/>
    <n v="53.5"/>
    <s v="5"/>
    <x v="0"/>
  </r>
  <r>
    <x v="0"/>
    <s v="FEBRERO"/>
    <x v="1"/>
    <x v="1"/>
    <x v="32"/>
    <x v="0"/>
    <s v="01"/>
    <s v="15041RESIN763002021"/>
    <s v="21DS003F"/>
    <x v="170"/>
    <n v="29"/>
    <n v="29"/>
    <n v="29"/>
    <m/>
    <n v="0"/>
    <n v="0"/>
    <n v="0"/>
    <n v="25.8"/>
    <n v="22.83"/>
    <n v="2.97"/>
    <n v="25.8"/>
    <n v="0"/>
    <n v="0"/>
    <n v="25.8"/>
    <s v="5"/>
    <x v="0"/>
  </r>
  <r>
    <x v="0"/>
    <s v="FEBRERO"/>
    <x v="1"/>
    <x v="1"/>
    <x v="32"/>
    <x v="0"/>
    <s v="01"/>
    <s v="15041RESIN763002021"/>
    <s v="21DS003F"/>
    <x v="171"/>
    <n v="28"/>
    <n v="28"/>
    <n v="28"/>
    <m/>
    <n v="0"/>
    <n v="0"/>
    <n v="0"/>
    <n v="33.6"/>
    <n v="29.73"/>
    <n v="3.86"/>
    <n v="33.590000000000003"/>
    <n v="0"/>
    <n v="0"/>
    <n v="33.6"/>
    <s v="5"/>
    <x v="0"/>
  </r>
  <r>
    <x v="0"/>
    <s v="FEBRERO"/>
    <x v="1"/>
    <x v="1"/>
    <x v="33"/>
    <x v="0"/>
    <s v="01"/>
    <s v="15041RESIN763002021"/>
    <s v="21DS003F"/>
    <x v="172"/>
    <n v="26"/>
    <n v="26"/>
    <n v="26"/>
    <m/>
    <n v="0"/>
    <n v="0"/>
    <n v="0"/>
    <n v="39.549999999999997"/>
    <n v="35"/>
    <n v="4.55"/>
    <n v="39.549999999999997"/>
    <n v="0"/>
    <n v="0"/>
    <n v="39.549999999999997"/>
    <s v="5"/>
    <x v="0"/>
  </r>
  <r>
    <x v="0"/>
    <s v="FEBRERO"/>
    <x v="1"/>
    <x v="1"/>
    <x v="33"/>
    <x v="0"/>
    <s v="01"/>
    <s v="15041RESIN763002021"/>
    <s v="21DS003F"/>
    <x v="173"/>
    <n v="25"/>
    <n v="25"/>
    <n v="25"/>
    <m/>
    <n v="0"/>
    <n v="0"/>
    <n v="0"/>
    <n v="29.95"/>
    <n v="26.5"/>
    <n v="3.45"/>
    <n v="29.95"/>
    <n v="0"/>
    <n v="0"/>
    <n v="29.95"/>
    <s v="5"/>
    <x v="0"/>
  </r>
  <r>
    <x v="0"/>
    <s v="FEBRERO"/>
    <x v="1"/>
    <x v="1"/>
    <x v="33"/>
    <x v="0"/>
    <s v="01"/>
    <s v="15041RESIN763002021"/>
    <s v="21DS003F"/>
    <x v="174"/>
    <n v="24"/>
    <n v="24"/>
    <n v="24"/>
    <m/>
    <n v="0"/>
    <n v="0"/>
    <n v="0"/>
    <n v="3.2"/>
    <n v="2.83"/>
    <n v="0.37"/>
    <n v="3.2"/>
    <n v="0"/>
    <n v="0"/>
    <n v="3.2"/>
    <s v="5"/>
    <x v="0"/>
  </r>
  <r>
    <x v="0"/>
    <s v="FEBRERO"/>
    <x v="1"/>
    <x v="1"/>
    <x v="34"/>
    <x v="0"/>
    <s v="01"/>
    <s v="15041RESIN763002021"/>
    <s v="21DS003F"/>
    <x v="175"/>
    <n v="23"/>
    <n v="23"/>
    <n v="23"/>
    <m/>
    <n v="0"/>
    <n v="0"/>
    <n v="0"/>
    <n v="49.35"/>
    <n v="43.67"/>
    <n v="5.68"/>
    <n v="49.35"/>
    <n v="0"/>
    <n v="0"/>
    <n v="49.35"/>
    <s v="5"/>
    <x v="0"/>
  </r>
  <r>
    <x v="0"/>
    <s v="FEBRERO"/>
    <x v="1"/>
    <x v="1"/>
    <x v="35"/>
    <x v="0"/>
    <s v="01"/>
    <s v="15041RESIN763002021"/>
    <s v="21DS003F"/>
    <x v="176"/>
    <n v="22"/>
    <n v="22"/>
    <n v="22"/>
    <m/>
    <n v="0"/>
    <n v="0"/>
    <n v="0"/>
    <n v="51.9"/>
    <n v="45.93"/>
    <n v="5.97"/>
    <n v="51.9"/>
    <n v="0"/>
    <n v="0"/>
    <n v="51.9"/>
    <s v="5"/>
    <x v="0"/>
  </r>
  <r>
    <x v="0"/>
    <s v="FEBRERO"/>
    <x v="1"/>
    <x v="1"/>
    <x v="35"/>
    <x v="0"/>
    <s v="01"/>
    <s v="15041RESIN763002021"/>
    <s v="21DS003F"/>
    <x v="114"/>
    <n v="21"/>
    <n v="21"/>
    <n v="21"/>
    <m/>
    <n v="0"/>
    <n v="0"/>
    <n v="0"/>
    <n v="3"/>
    <n v="2.65"/>
    <n v="0.34"/>
    <n v="2.99"/>
    <n v="0"/>
    <n v="0"/>
    <n v="3"/>
    <s v="5"/>
    <x v="0"/>
  </r>
  <r>
    <x v="0"/>
    <s v="FEBRERO"/>
    <x v="1"/>
    <x v="1"/>
    <x v="35"/>
    <x v="0"/>
    <s v="01"/>
    <s v="15041RESIN763002021"/>
    <s v="21DS003F"/>
    <x v="113"/>
    <n v="20"/>
    <n v="20"/>
    <n v="20"/>
    <m/>
    <n v="0"/>
    <n v="0"/>
    <n v="0"/>
    <n v="55.42"/>
    <n v="49.04"/>
    <n v="6.38"/>
    <n v="55.42"/>
    <n v="0"/>
    <n v="0"/>
    <n v="55.42"/>
    <s v="5"/>
    <x v="0"/>
  </r>
  <r>
    <x v="0"/>
    <s v="FEBRERO"/>
    <x v="1"/>
    <x v="1"/>
    <x v="35"/>
    <x v="0"/>
    <s v="01"/>
    <s v="15041RESIN763002021"/>
    <s v="21DS003F"/>
    <x v="112"/>
    <n v="19"/>
    <n v="19"/>
    <n v="19"/>
    <m/>
    <n v="0"/>
    <n v="0"/>
    <n v="0"/>
    <n v="38"/>
    <n v="33.630000000000003"/>
    <n v="4.37"/>
    <n v="38"/>
    <n v="0"/>
    <n v="0"/>
    <n v="38"/>
    <s v="5"/>
    <x v="0"/>
  </r>
  <r>
    <x v="0"/>
    <s v="FEBRERO"/>
    <x v="1"/>
    <x v="1"/>
    <x v="36"/>
    <x v="0"/>
    <s v="01"/>
    <s v="15041RESIN763002021"/>
    <s v="21DS003F"/>
    <x v="111"/>
    <n v="18"/>
    <n v="18"/>
    <n v="18"/>
    <m/>
    <n v="0"/>
    <n v="0"/>
    <n v="0"/>
    <n v="97.25"/>
    <n v="86.06"/>
    <n v="11.19"/>
    <n v="97.25"/>
    <n v="0"/>
    <n v="0"/>
    <n v="97.25"/>
    <s v="5"/>
    <x v="0"/>
  </r>
  <r>
    <x v="0"/>
    <s v="FEBRERO"/>
    <x v="1"/>
    <x v="1"/>
    <x v="37"/>
    <x v="0"/>
    <s v="01"/>
    <s v="15041RESIN763002021"/>
    <s v="21DS003F"/>
    <x v="110"/>
    <n v="17"/>
    <n v="17"/>
    <n v="17"/>
    <m/>
    <n v="0"/>
    <n v="0"/>
    <n v="0"/>
    <n v="113.61"/>
    <n v="100.54"/>
    <n v="13.07"/>
    <n v="113.61"/>
    <n v="0"/>
    <n v="0"/>
    <n v="113.61"/>
    <s v="5"/>
    <x v="0"/>
  </r>
  <r>
    <x v="0"/>
    <s v="FEBRERO"/>
    <x v="1"/>
    <x v="1"/>
    <x v="37"/>
    <x v="0"/>
    <s v="01"/>
    <s v="15041RESIN763002021"/>
    <s v="21DS003F"/>
    <x v="109"/>
    <n v="16"/>
    <n v="16"/>
    <n v="16"/>
    <m/>
    <n v="0"/>
    <n v="0"/>
    <n v="0"/>
    <n v="24.9"/>
    <n v="22.04"/>
    <n v="2.87"/>
    <n v="24.91"/>
    <n v="0"/>
    <n v="0"/>
    <n v="24.9"/>
    <s v="5"/>
    <x v="0"/>
  </r>
  <r>
    <x v="0"/>
    <s v="FEBRERO"/>
    <x v="1"/>
    <x v="1"/>
    <x v="38"/>
    <x v="0"/>
    <s v="01"/>
    <s v="15041RESIN763002021"/>
    <s v="21DS003F"/>
    <x v="108"/>
    <n v="15"/>
    <n v="15"/>
    <n v="15"/>
    <m/>
    <n v="0"/>
    <n v="0"/>
    <n v="0"/>
    <n v="45.05"/>
    <n v="39.869999999999997"/>
    <n v="5.18"/>
    <n v="45.05"/>
    <n v="0"/>
    <n v="0"/>
    <n v="45.05"/>
    <s v="5"/>
    <x v="0"/>
  </r>
  <r>
    <x v="0"/>
    <s v="FEBRERO"/>
    <x v="1"/>
    <x v="1"/>
    <x v="39"/>
    <x v="0"/>
    <s v="01"/>
    <s v="15041RESIN763002021"/>
    <s v="21DS003F"/>
    <x v="177"/>
    <n v="14"/>
    <n v="14"/>
    <n v="14"/>
    <m/>
    <n v="0"/>
    <n v="0"/>
    <n v="0"/>
    <n v="13.35"/>
    <n v="11.81"/>
    <n v="1.54"/>
    <n v="13.35"/>
    <n v="0"/>
    <n v="0"/>
    <n v="13.35"/>
    <s v="5"/>
    <x v="0"/>
  </r>
  <r>
    <x v="0"/>
    <s v="FEBRERO"/>
    <x v="1"/>
    <x v="1"/>
    <x v="39"/>
    <x v="0"/>
    <s v="01"/>
    <s v="15041RESIN763002021"/>
    <s v="21DS003F"/>
    <x v="178"/>
    <n v="13"/>
    <n v="13"/>
    <n v="13"/>
    <m/>
    <n v="0"/>
    <n v="0"/>
    <n v="0"/>
    <n v="102.14"/>
    <n v="90.39"/>
    <n v="11.75"/>
    <n v="102.14"/>
    <n v="0"/>
    <n v="0"/>
    <n v="102.14"/>
    <s v="5"/>
    <x v="0"/>
  </r>
  <r>
    <x v="0"/>
    <s v="FEBRERO"/>
    <x v="1"/>
    <x v="1"/>
    <x v="40"/>
    <x v="0"/>
    <s v="01"/>
    <s v="15041RESIN763002021"/>
    <s v="21DS003F"/>
    <x v="179"/>
    <n v="12"/>
    <n v="12"/>
    <n v="12"/>
    <m/>
    <n v="0"/>
    <n v="0"/>
    <n v="0"/>
    <n v="31.2"/>
    <n v="27.61"/>
    <n v="3.59"/>
    <n v="31.2"/>
    <n v="0"/>
    <n v="0"/>
    <n v="31.2"/>
    <s v="5"/>
    <x v="0"/>
  </r>
  <r>
    <x v="0"/>
    <s v="FEBRERO"/>
    <x v="1"/>
    <x v="1"/>
    <x v="40"/>
    <x v="0"/>
    <s v="01"/>
    <s v="15041RESIN763002021"/>
    <s v="21DS003F"/>
    <x v="180"/>
    <n v="11"/>
    <n v="11"/>
    <n v="11"/>
    <m/>
    <n v="0"/>
    <n v="0"/>
    <n v="0"/>
    <n v="63.21"/>
    <n v="55.94"/>
    <n v="7.27"/>
    <n v="63.21"/>
    <n v="0"/>
    <n v="0"/>
    <n v="63.21"/>
    <s v="5"/>
    <x v="0"/>
  </r>
  <r>
    <x v="0"/>
    <s v="FEBRERO"/>
    <x v="1"/>
    <x v="1"/>
    <x v="41"/>
    <x v="0"/>
    <s v="01"/>
    <s v="15041RESIN763002021"/>
    <s v="21DS003F"/>
    <x v="181"/>
    <n v="10"/>
    <n v="10"/>
    <n v="10"/>
    <m/>
    <n v="0"/>
    <n v="0"/>
    <n v="0"/>
    <n v="54.75"/>
    <n v="48.45"/>
    <n v="6.3"/>
    <n v="54.75"/>
    <n v="0"/>
    <n v="0"/>
    <n v="54.75"/>
    <s v="5"/>
    <x v="0"/>
  </r>
  <r>
    <x v="0"/>
    <s v="FEBRERO"/>
    <x v="1"/>
    <x v="1"/>
    <x v="42"/>
    <x v="0"/>
    <s v="01"/>
    <s v="15041RESIN763002021"/>
    <s v="21DS003F"/>
    <x v="182"/>
    <n v="9"/>
    <n v="9"/>
    <n v="9"/>
    <m/>
    <n v="0"/>
    <n v="0"/>
    <n v="0"/>
    <n v="58.72"/>
    <n v="51.96"/>
    <n v="6.75"/>
    <n v="58.71"/>
    <n v="0"/>
    <n v="0"/>
    <n v="58.72"/>
    <s v="5"/>
    <x v="0"/>
  </r>
  <r>
    <x v="0"/>
    <s v="FEBRERO"/>
    <x v="1"/>
    <x v="1"/>
    <x v="43"/>
    <x v="0"/>
    <s v="01"/>
    <s v="15041RESIN763002021"/>
    <s v="21DS003F"/>
    <x v="183"/>
    <n v="8"/>
    <n v="8"/>
    <n v="8"/>
    <m/>
    <n v="0"/>
    <n v="0"/>
    <n v="0"/>
    <n v="8.15"/>
    <n v="7.21"/>
    <n v="0.94"/>
    <n v="8.15"/>
    <n v="0"/>
    <n v="0"/>
    <n v="8.15"/>
    <s v="5"/>
    <x v="0"/>
  </r>
  <r>
    <x v="0"/>
    <s v="FEBRERO"/>
    <x v="1"/>
    <x v="1"/>
    <x v="43"/>
    <x v="0"/>
    <s v="01"/>
    <s v="15041RESIN763002021"/>
    <s v="21DS003F"/>
    <x v="184"/>
    <n v="7"/>
    <n v="7"/>
    <n v="7"/>
    <m/>
    <n v="0"/>
    <n v="0"/>
    <n v="0"/>
    <n v="33.72"/>
    <n v="29.84"/>
    <n v="3.88"/>
    <n v="33.72"/>
    <n v="0"/>
    <n v="0"/>
    <n v="33.72"/>
    <s v="5"/>
    <x v="0"/>
  </r>
  <r>
    <x v="0"/>
    <s v="FEBRERO"/>
    <x v="1"/>
    <x v="1"/>
    <x v="44"/>
    <x v="0"/>
    <s v="01"/>
    <s v="15041RESIN763002021"/>
    <s v="21DS003F"/>
    <x v="185"/>
    <n v="6"/>
    <n v="6"/>
    <n v="6"/>
    <m/>
    <n v="0"/>
    <n v="0"/>
    <n v="0"/>
    <n v="23.63"/>
    <n v="20.91"/>
    <n v="2.72"/>
    <n v="23.63"/>
    <n v="0"/>
    <n v="0"/>
    <n v="23.63"/>
    <s v="5"/>
    <x v="0"/>
  </r>
  <r>
    <x v="0"/>
    <s v="FEBRERO"/>
    <x v="1"/>
    <x v="1"/>
    <x v="45"/>
    <x v="0"/>
    <s v="01"/>
    <s v="15041RESIN763002021"/>
    <s v="21DS003F"/>
    <x v="186"/>
    <n v="4"/>
    <n v="4"/>
    <n v="4"/>
    <m/>
    <n v="0"/>
    <n v="0"/>
    <n v="0"/>
    <n v="9.85"/>
    <n v="8.7200000000000006"/>
    <n v="1.1299999999999999"/>
    <n v="9.85"/>
    <n v="0"/>
    <n v="0"/>
    <n v="9.85"/>
    <s v="5"/>
    <x v="0"/>
  </r>
  <r>
    <x v="0"/>
    <s v="FEBRERO"/>
    <x v="1"/>
    <x v="1"/>
    <x v="45"/>
    <x v="0"/>
    <s v="01"/>
    <s v="15041RESIN763002021"/>
    <s v="21DS003F"/>
    <x v="187"/>
    <n v="3"/>
    <n v="3"/>
    <n v="3"/>
    <m/>
    <n v="0"/>
    <n v="0"/>
    <n v="0"/>
    <n v="41.7"/>
    <n v="36.9"/>
    <n v="4.8"/>
    <n v="41.7"/>
    <n v="0"/>
    <n v="0"/>
    <n v="41.7"/>
    <s v="5"/>
    <x v="0"/>
  </r>
  <r>
    <x v="0"/>
    <s v="FEBRERO"/>
    <x v="1"/>
    <x v="1"/>
    <x v="46"/>
    <x v="0"/>
    <s v="01"/>
    <s v="15041RESIN763002021"/>
    <s v="21DS003F"/>
    <x v="188"/>
    <n v="2"/>
    <n v="2"/>
    <n v="2"/>
    <m/>
    <n v="0"/>
    <n v="0"/>
    <n v="0"/>
    <n v="38.25"/>
    <n v="33.85"/>
    <n v="4.4000000000000004"/>
    <n v="38.25"/>
    <n v="0"/>
    <n v="0"/>
    <n v="38.25"/>
    <s v="5"/>
    <x v="0"/>
  </r>
  <r>
    <x v="0"/>
    <s v="FEBRERO"/>
    <x v="1"/>
    <x v="1"/>
    <x v="46"/>
    <x v="0"/>
    <s v="01"/>
    <s v="15041RESIN763002021"/>
    <s v="21DS003F"/>
    <x v="189"/>
    <n v="1"/>
    <n v="1"/>
    <n v="1"/>
    <m/>
    <n v="0"/>
    <n v="0"/>
    <n v="0"/>
    <n v="28.85"/>
    <n v="25.53"/>
    <n v="3.32"/>
    <n v="28.85"/>
    <n v="0"/>
    <n v="0"/>
    <n v="28.85"/>
    <s v="5"/>
    <x v="0"/>
  </r>
  <r>
    <x v="0"/>
    <s v="FEBRERO"/>
    <x v="1"/>
    <x v="1"/>
    <x v="46"/>
    <x v="0"/>
    <s v="01"/>
    <s v="15041RESIN710002021"/>
    <s v="21DS000F"/>
    <x v="176"/>
    <n v="22"/>
    <n v="22"/>
    <n v="22"/>
    <m/>
    <n v="0"/>
    <n v="0"/>
    <n v="0"/>
    <n v="66"/>
    <n v="58.41"/>
    <n v="7.59"/>
    <n v="66"/>
    <n v="0"/>
    <n v="0"/>
    <n v="66"/>
    <s v="5"/>
    <x v="0"/>
  </r>
  <r>
    <x v="0"/>
    <s v="FEBRERO"/>
    <x v="1"/>
    <x v="1"/>
    <x v="38"/>
    <x v="0"/>
    <s v="01"/>
    <s v="15041RESIN710002021"/>
    <s v="21DS000F"/>
    <x v="175"/>
    <n v="23"/>
    <n v="23"/>
    <n v="23"/>
    <m/>
    <n v="0"/>
    <n v="0"/>
    <n v="0"/>
    <n v="95.51"/>
    <n v="84.52"/>
    <n v="10.99"/>
    <n v="95.51"/>
    <n v="0"/>
    <n v="0"/>
    <n v="95.51"/>
    <s v="5"/>
    <x v="0"/>
  </r>
  <r>
    <x v="0"/>
    <s v="FEBRERO"/>
    <x v="1"/>
    <x v="1"/>
    <x v="34"/>
    <x v="0"/>
    <s v="01"/>
    <s v="15041RESIN710002021"/>
    <s v="21DS000F"/>
    <x v="174"/>
    <n v="24"/>
    <n v="24"/>
    <n v="24"/>
    <m/>
    <n v="0"/>
    <n v="0"/>
    <n v="0"/>
    <n v="41.43"/>
    <n v="36.659999999999997"/>
    <n v="4.7699999999999996"/>
    <n v="41.43"/>
    <n v="0"/>
    <n v="0"/>
    <n v="41.43"/>
    <s v="5"/>
    <x v="0"/>
  </r>
  <r>
    <x v="0"/>
    <s v="FEBRERO"/>
    <x v="1"/>
    <x v="1"/>
    <x v="28"/>
    <x v="0"/>
    <s v="01"/>
    <s v="15041RESIN710002021"/>
    <s v="21DS000F"/>
    <x v="173"/>
    <n v="25"/>
    <n v="25"/>
    <n v="25"/>
    <m/>
    <n v="0"/>
    <n v="0"/>
    <n v="0"/>
    <n v="66"/>
    <n v="58.41"/>
    <n v="7.59"/>
    <n v="66"/>
    <n v="0"/>
    <n v="0"/>
    <n v="66"/>
    <s v="5"/>
    <x v="0"/>
  </r>
  <r>
    <x v="0"/>
    <s v="FEBRERO"/>
    <x v="1"/>
    <x v="1"/>
    <x v="28"/>
    <x v="0"/>
    <s v="01"/>
    <s v="15041RESIN710002021"/>
    <s v="21DS000F"/>
    <x v="172"/>
    <n v="26"/>
    <n v="26"/>
    <n v="26"/>
    <m/>
    <n v="0"/>
    <n v="0"/>
    <n v="0"/>
    <n v="66"/>
    <n v="58.41"/>
    <n v="7.59"/>
    <n v="66"/>
    <n v="0"/>
    <n v="0"/>
    <n v="66"/>
    <s v="5"/>
    <x v="0"/>
  </r>
  <r>
    <x v="0"/>
    <s v="FEBRERO"/>
    <x v="1"/>
    <x v="1"/>
    <x v="28"/>
    <x v="0"/>
    <s v="01"/>
    <s v="15041RESIN710002021"/>
    <s v="21DS000F"/>
    <x v="190"/>
    <n v="27"/>
    <n v="27"/>
    <n v="27"/>
    <m/>
    <n v="0"/>
    <n v="0"/>
    <n v="0"/>
    <n v="178.5"/>
    <n v="157.96"/>
    <n v="20.53"/>
    <n v="178.49"/>
    <n v="0"/>
    <n v="0"/>
    <n v="178.5"/>
    <s v="5"/>
    <x v="0"/>
  </r>
  <r>
    <x v="0"/>
    <s v="FEBRERO"/>
    <x v="1"/>
    <x v="1"/>
    <x v="27"/>
    <x v="0"/>
    <s v="01"/>
    <s v="15041RESIN710002021"/>
    <s v="21DS000F"/>
    <x v="171"/>
    <n v="28"/>
    <n v="28"/>
    <n v="28"/>
    <m/>
    <n v="0"/>
    <n v="0"/>
    <n v="0"/>
    <n v="183.5"/>
    <n v="162.38999999999999"/>
    <n v="21.11"/>
    <n v="183.5"/>
    <n v="0"/>
    <n v="0"/>
    <n v="183.5"/>
    <s v="5"/>
    <x v="0"/>
  </r>
  <r>
    <x v="0"/>
    <s v="FEBRERO"/>
    <x v="1"/>
    <x v="1"/>
    <x v="34"/>
    <x v="0"/>
    <s v="01"/>
    <s v="15041RESIN010782020"/>
    <s v="20SD000F"/>
    <x v="191"/>
    <n v="779"/>
    <n v="779"/>
    <n v="779"/>
    <m/>
    <n v="0"/>
    <n v="0"/>
    <n v="0"/>
    <n v="63"/>
    <n v="55.75"/>
    <n v="7.25"/>
    <n v="63"/>
    <n v="0"/>
    <n v="0"/>
    <n v="63"/>
    <s v="5"/>
    <x v="0"/>
  </r>
  <r>
    <x v="0"/>
    <s v="FEBRERO"/>
    <x v="1"/>
    <x v="1"/>
    <x v="27"/>
    <x v="0"/>
    <s v="01"/>
    <s v="15041RESIN382572020"/>
    <s v="20SD004F"/>
    <x v="192"/>
    <n v="690"/>
    <n v="690"/>
    <n v="690"/>
    <m/>
    <n v="0"/>
    <n v="0"/>
    <n v="0"/>
    <n v="20.440000000000001"/>
    <n v="18.09"/>
    <n v="2.35"/>
    <n v="20.440000000000001"/>
    <n v="0"/>
    <n v="0"/>
    <n v="20.440000000000001"/>
    <s v="5"/>
    <x v="0"/>
  </r>
  <r>
    <x v="0"/>
    <s v="FEBRERO"/>
    <x v="1"/>
    <x v="1"/>
    <x v="47"/>
    <x v="0"/>
    <s v="01"/>
    <s v="15041RESIN382572020"/>
    <s v="20SD004F"/>
    <x v="193"/>
    <n v="688"/>
    <n v="688"/>
    <n v="688"/>
    <m/>
    <n v="0"/>
    <n v="0"/>
    <n v="0"/>
    <n v="123.07"/>
    <n v="108.91"/>
    <n v="14.16"/>
    <n v="123.07"/>
    <n v="0"/>
    <n v="0"/>
    <n v="123.07"/>
    <s v="5"/>
    <x v="0"/>
  </r>
  <r>
    <x v="0"/>
    <s v="FEBRERO"/>
    <x v="1"/>
    <x v="1"/>
    <x v="28"/>
    <x v="0"/>
    <s v="01"/>
    <s v="15041RESIN382572020"/>
    <s v="20SD004F"/>
    <x v="194"/>
    <n v="686"/>
    <n v="686"/>
    <n v="686"/>
    <m/>
    <n v="0"/>
    <n v="0"/>
    <n v="0"/>
    <n v="19.190000000000001"/>
    <n v="16.98"/>
    <n v="2.21"/>
    <n v="19.190000000000001"/>
    <n v="0"/>
    <n v="0"/>
    <n v="19.190000000000001"/>
    <s v="5"/>
    <x v="0"/>
  </r>
  <r>
    <x v="0"/>
    <s v="FEBRERO"/>
    <x v="1"/>
    <x v="1"/>
    <x v="28"/>
    <x v="0"/>
    <s v="01"/>
    <s v="15041RESIN382572020"/>
    <s v="20SD004F"/>
    <x v="195"/>
    <n v="685"/>
    <n v="685"/>
    <n v="685"/>
    <m/>
    <n v="0"/>
    <n v="0"/>
    <n v="0"/>
    <n v="25.03"/>
    <n v="22.15"/>
    <n v="2.88"/>
    <n v="25.03"/>
    <n v="0"/>
    <n v="0"/>
    <n v="25.03"/>
    <s v="5"/>
    <x v="0"/>
  </r>
  <r>
    <x v="0"/>
    <s v="FEBRERO"/>
    <x v="1"/>
    <x v="1"/>
    <x v="28"/>
    <x v="0"/>
    <s v="01"/>
    <s v="15041RESIN382572020"/>
    <s v="20SD004F"/>
    <x v="196"/>
    <n v="684"/>
    <n v="684"/>
    <n v="684"/>
    <m/>
    <n v="0"/>
    <n v="0"/>
    <n v="0"/>
    <n v="17.850000000000001"/>
    <n v="15.8"/>
    <n v="2.0499999999999998"/>
    <n v="17.850000000000001"/>
    <n v="0"/>
    <n v="0"/>
    <n v="17.850000000000001"/>
    <s v="5"/>
    <x v="0"/>
  </r>
  <r>
    <x v="0"/>
    <s v="FEBRERO"/>
    <x v="1"/>
    <x v="1"/>
    <x v="28"/>
    <x v="0"/>
    <s v="01"/>
    <s v="15041RESIN382572020"/>
    <s v="20SD004F"/>
    <x v="197"/>
    <n v="681"/>
    <n v="681"/>
    <n v="681"/>
    <m/>
    <n v="0"/>
    <n v="0"/>
    <n v="0"/>
    <n v="27.93"/>
    <n v="24.72"/>
    <n v="3.21"/>
    <n v="27.93"/>
    <n v="0"/>
    <n v="0"/>
    <n v="27.93"/>
    <s v="5"/>
    <x v="0"/>
  </r>
  <r>
    <x v="0"/>
    <s v="FEBRERO"/>
    <x v="1"/>
    <x v="1"/>
    <x v="30"/>
    <x v="0"/>
    <s v="01"/>
    <s v="15041RESIN382572020"/>
    <s v="20SD004F"/>
    <x v="198"/>
    <n v="680"/>
    <n v="680"/>
    <n v="680"/>
    <m/>
    <n v="0"/>
    <n v="0"/>
    <n v="0"/>
    <n v="36.25"/>
    <n v="32.08"/>
    <n v="4.17"/>
    <n v="36.25"/>
    <n v="0"/>
    <n v="0"/>
    <n v="36.25"/>
    <s v="5"/>
    <x v="0"/>
  </r>
  <r>
    <x v="0"/>
    <s v="FEBRERO"/>
    <x v="1"/>
    <x v="1"/>
    <x v="30"/>
    <x v="0"/>
    <s v="01"/>
    <s v="15041RESIN382572020"/>
    <s v="20SD004F"/>
    <x v="199"/>
    <n v="679"/>
    <n v="679"/>
    <n v="679"/>
    <m/>
    <n v="0"/>
    <n v="0"/>
    <n v="0"/>
    <n v="20.41"/>
    <n v="18.059999999999999"/>
    <n v="2.35"/>
    <n v="20.41"/>
    <n v="0"/>
    <n v="0"/>
    <n v="20.41"/>
    <s v="5"/>
    <x v="0"/>
  </r>
  <r>
    <x v="0"/>
    <s v="FEBRERO"/>
    <x v="1"/>
    <x v="1"/>
    <x v="30"/>
    <x v="0"/>
    <s v="01"/>
    <s v="15041RESIN382572020"/>
    <s v="20SD004F"/>
    <x v="200"/>
    <n v="678"/>
    <n v="678"/>
    <n v="678"/>
    <m/>
    <n v="0"/>
    <n v="0"/>
    <n v="0"/>
    <n v="32.85"/>
    <n v="29.07"/>
    <n v="3.78"/>
    <n v="32.85"/>
    <n v="0"/>
    <n v="0"/>
    <n v="32.85"/>
    <s v="5"/>
    <x v="0"/>
  </r>
  <r>
    <x v="0"/>
    <s v="FEBRERO"/>
    <x v="1"/>
    <x v="1"/>
    <x v="30"/>
    <x v="0"/>
    <s v="01"/>
    <s v="15041RESIN382572020"/>
    <s v="20SD004F"/>
    <x v="201"/>
    <n v="677"/>
    <n v="677"/>
    <n v="677"/>
    <m/>
    <n v="0"/>
    <n v="0"/>
    <n v="0"/>
    <n v="11.35"/>
    <n v="10.039999999999999"/>
    <n v="1.31"/>
    <n v="11.35"/>
    <n v="0"/>
    <n v="0"/>
    <n v="11.35"/>
    <s v="5"/>
    <x v="0"/>
  </r>
  <r>
    <x v="0"/>
    <s v="FEBRERO"/>
    <x v="1"/>
    <x v="1"/>
    <x v="30"/>
    <x v="0"/>
    <s v="01"/>
    <s v="15041RESIN382572020"/>
    <s v="20SD004F"/>
    <x v="202"/>
    <n v="676"/>
    <n v="676"/>
    <n v="676"/>
    <m/>
    <n v="0"/>
    <n v="0"/>
    <n v="0"/>
    <n v="68.08"/>
    <n v="60.25"/>
    <n v="7.83"/>
    <n v="68.08"/>
    <n v="0"/>
    <n v="0"/>
    <n v="68.08"/>
    <s v="5"/>
    <x v="0"/>
  </r>
  <r>
    <x v="0"/>
    <s v="FEBRERO"/>
    <x v="1"/>
    <x v="1"/>
    <x v="30"/>
    <x v="0"/>
    <s v="01"/>
    <s v="15041RESIN382572020"/>
    <s v="20SD004F"/>
    <x v="203"/>
    <n v="675"/>
    <n v="675"/>
    <n v="675"/>
    <m/>
    <n v="0"/>
    <n v="0"/>
    <n v="0"/>
    <n v="4.2"/>
    <n v="3.72"/>
    <n v="0.48"/>
    <n v="4.2"/>
    <n v="0"/>
    <n v="0"/>
    <n v="4.2"/>
    <s v="5"/>
    <x v="0"/>
  </r>
  <r>
    <x v="0"/>
    <s v="FEBRERO"/>
    <x v="1"/>
    <x v="1"/>
    <x v="30"/>
    <x v="0"/>
    <s v="01"/>
    <s v="15041RESIN382572020"/>
    <s v="20SD004F"/>
    <x v="204"/>
    <n v="674"/>
    <n v="674"/>
    <n v="674"/>
    <m/>
    <n v="0"/>
    <n v="0"/>
    <n v="0"/>
    <n v="11.1"/>
    <n v="9.82"/>
    <n v="1.28"/>
    <n v="11.1"/>
    <n v="0"/>
    <n v="0"/>
    <n v="11.1"/>
    <s v="5"/>
    <x v="0"/>
  </r>
  <r>
    <x v="0"/>
    <s v="FEBRERO"/>
    <x v="1"/>
    <x v="1"/>
    <x v="30"/>
    <x v="0"/>
    <s v="01"/>
    <s v="15041RESIN382572020"/>
    <s v="20SD004F"/>
    <x v="205"/>
    <n v="673"/>
    <n v="673"/>
    <n v="673"/>
    <m/>
    <n v="0"/>
    <n v="0"/>
    <n v="0"/>
    <n v="30.4"/>
    <n v="26.9"/>
    <n v="3.5"/>
    <n v="30.4"/>
    <n v="0"/>
    <n v="0"/>
    <n v="30.4"/>
    <s v="5"/>
    <x v="0"/>
  </r>
  <r>
    <x v="0"/>
    <s v="FEBRERO"/>
    <x v="1"/>
    <x v="1"/>
    <x v="30"/>
    <x v="0"/>
    <s v="01"/>
    <s v="15041RESIN382572020"/>
    <s v="20SD004F"/>
    <x v="206"/>
    <n v="672"/>
    <n v="672"/>
    <n v="672"/>
    <m/>
    <n v="0"/>
    <n v="0"/>
    <n v="0"/>
    <n v="417.92"/>
    <n v="369.84"/>
    <n v="48.08"/>
    <n v="417.92"/>
    <n v="0"/>
    <n v="0"/>
    <n v="417.92"/>
    <s v="5"/>
    <x v="1"/>
  </r>
  <r>
    <x v="0"/>
    <s v="FEBRERO"/>
    <x v="1"/>
    <x v="1"/>
    <x v="48"/>
    <x v="0"/>
    <s v="01"/>
    <s v="15041RESIN382572020"/>
    <s v="20SD004F"/>
    <x v="207"/>
    <n v="671"/>
    <n v="671"/>
    <n v="671"/>
    <m/>
    <n v="0"/>
    <n v="0"/>
    <n v="0"/>
    <n v="5.25"/>
    <n v="4.6500000000000004"/>
    <n v="0.6"/>
    <n v="5.25"/>
    <n v="0"/>
    <n v="0"/>
    <n v="5.25"/>
    <s v="5"/>
    <x v="0"/>
  </r>
  <r>
    <x v="0"/>
    <s v="FEBRERO"/>
    <x v="1"/>
    <x v="1"/>
    <x v="48"/>
    <x v="0"/>
    <s v="01"/>
    <s v="15041RESIN382572020"/>
    <s v="20SD004F"/>
    <x v="208"/>
    <n v="670"/>
    <n v="670"/>
    <n v="670"/>
    <m/>
    <n v="0"/>
    <n v="0"/>
    <n v="0"/>
    <n v="104.48"/>
    <n v="92.46"/>
    <n v="12.02"/>
    <n v="104.48"/>
    <n v="0"/>
    <n v="0"/>
    <n v="104.48"/>
    <s v="5"/>
    <x v="0"/>
  </r>
  <r>
    <x v="0"/>
    <s v="FEBRERO"/>
    <x v="1"/>
    <x v="1"/>
    <x v="48"/>
    <x v="0"/>
    <s v="01"/>
    <s v="15041RESIN382572020"/>
    <s v="20SD004F"/>
    <x v="209"/>
    <n v="669"/>
    <n v="669"/>
    <n v="669"/>
    <m/>
    <n v="0"/>
    <n v="0"/>
    <n v="0"/>
    <n v="28.41"/>
    <n v="25.14"/>
    <n v="3.27"/>
    <n v="28.41"/>
    <n v="0"/>
    <n v="0"/>
    <n v="28.41"/>
    <s v="5"/>
    <x v="0"/>
  </r>
  <r>
    <x v="0"/>
    <s v="FEBRERO"/>
    <x v="1"/>
    <x v="1"/>
    <x v="48"/>
    <x v="0"/>
    <s v="01"/>
    <s v="15041RESIN382572020"/>
    <s v="20SD004F"/>
    <x v="210"/>
    <n v="668"/>
    <n v="668"/>
    <n v="668"/>
    <m/>
    <n v="0"/>
    <n v="0"/>
    <n v="0"/>
    <n v="5"/>
    <n v="4.42"/>
    <n v="0.56999999999999995"/>
    <n v="4.99"/>
    <n v="0"/>
    <n v="0"/>
    <n v="5"/>
    <s v="5"/>
    <x v="0"/>
  </r>
  <r>
    <x v="0"/>
    <s v="FEBRERO"/>
    <x v="1"/>
    <x v="1"/>
    <x v="34"/>
    <x v="0"/>
    <s v="01"/>
    <s v="15041RESIN382572020"/>
    <s v="20SD004F"/>
    <x v="211"/>
    <n v="667"/>
    <n v="667"/>
    <n v="667"/>
    <m/>
    <n v="0"/>
    <n v="0"/>
    <n v="0"/>
    <n v="23"/>
    <n v="20.350000000000001"/>
    <n v="2.65"/>
    <n v="23"/>
    <n v="0"/>
    <n v="0"/>
    <n v="23"/>
    <s v="5"/>
    <x v="0"/>
  </r>
  <r>
    <x v="0"/>
    <s v="FEBRERO"/>
    <x v="1"/>
    <x v="1"/>
    <x v="34"/>
    <x v="0"/>
    <s v="01"/>
    <s v="15041RESIN382572020"/>
    <s v="20SD004F"/>
    <x v="212"/>
    <n v="666"/>
    <n v="666"/>
    <n v="666"/>
    <m/>
    <n v="0"/>
    <n v="0"/>
    <n v="0"/>
    <n v="57.75"/>
    <n v="51.11"/>
    <n v="6.64"/>
    <n v="57.75"/>
    <n v="0"/>
    <n v="0"/>
    <n v="57.75"/>
    <s v="5"/>
    <x v="0"/>
  </r>
  <r>
    <x v="0"/>
    <s v="FEBRERO"/>
    <x v="1"/>
    <x v="1"/>
    <x v="34"/>
    <x v="0"/>
    <s v="01"/>
    <s v="15041RESIN382572020"/>
    <s v="20SD004F"/>
    <x v="213"/>
    <n v="665"/>
    <n v="665"/>
    <n v="665"/>
    <m/>
    <n v="0"/>
    <n v="0"/>
    <n v="0"/>
    <n v="9"/>
    <n v="7.96"/>
    <n v="1.03"/>
    <n v="8.99"/>
    <n v="0"/>
    <n v="0"/>
    <n v="9"/>
    <s v="5"/>
    <x v="0"/>
  </r>
  <r>
    <x v="0"/>
    <s v="FEBRERO"/>
    <x v="1"/>
    <x v="1"/>
    <x v="35"/>
    <x v="0"/>
    <s v="01"/>
    <s v="15041RESIN382572020"/>
    <s v="20SD004F"/>
    <x v="214"/>
    <n v="664"/>
    <n v="664"/>
    <n v="664"/>
    <m/>
    <n v="0"/>
    <n v="0"/>
    <n v="0"/>
    <n v="209.38"/>
    <n v="185.29"/>
    <n v="24.09"/>
    <n v="209.38"/>
    <n v="0"/>
    <n v="0"/>
    <n v="209.38"/>
    <s v="5"/>
    <x v="1"/>
  </r>
  <r>
    <x v="0"/>
    <s v="FEBRERO"/>
    <x v="1"/>
    <x v="1"/>
    <x v="35"/>
    <x v="0"/>
    <s v="01"/>
    <s v="15041RESIN382572020"/>
    <s v="20SD004F"/>
    <x v="215"/>
    <n v="663"/>
    <n v="663"/>
    <n v="663"/>
    <m/>
    <n v="0"/>
    <n v="0"/>
    <n v="0"/>
    <n v="2"/>
    <n v="1.77"/>
    <n v="0.23"/>
    <n v="2"/>
    <n v="0"/>
    <n v="0"/>
    <n v="2"/>
    <s v="5"/>
    <x v="0"/>
  </r>
  <r>
    <x v="0"/>
    <s v="FEBRERO"/>
    <x v="1"/>
    <x v="1"/>
    <x v="35"/>
    <x v="0"/>
    <s v="01"/>
    <s v="15041RESIN382572020"/>
    <s v="20SD004F"/>
    <x v="216"/>
    <n v="662"/>
    <n v="662"/>
    <n v="662"/>
    <m/>
    <n v="0"/>
    <n v="0"/>
    <n v="0"/>
    <n v="9.9"/>
    <n v="8.76"/>
    <n v="1.1399999999999999"/>
    <n v="9.9"/>
    <n v="0"/>
    <n v="0"/>
    <n v="9.9"/>
    <s v="5"/>
    <x v="0"/>
  </r>
  <r>
    <x v="0"/>
    <s v="FEBRERO"/>
    <x v="1"/>
    <x v="1"/>
    <x v="36"/>
    <x v="0"/>
    <s v="01"/>
    <s v="15041RESIN382572020"/>
    <s v="20SD004F"/>
    <x v="217"/>
    <n v="661"/>
    <n v="661"/>
    <n v="661"/>
    <m/>
    <n v="0"/>
    <n v="0"/>
    <n v="0"/>
    <n v="12.66"/>
    <n v="11.2"/>
    <n v="1.46"/>
    <n v="12.66"/>
    <n v="0"/>
    <n v="0"/>
    <n v="12.66"/>
    <s v="5"/>
    <x v="0"/>
  </r>
  <r>
    <x v="0"/>
    <s v="FEBRERO"/>
    <x v="1"/>
    <x v="1"/>
    <x v="38"/>
    <x v="0"/>
    <s v="01"/>
    <s v="15041RESIN382572020"/>
    <s v="20SD004F"/>
    <x v="218"/>
    <n v="660"/>
    <n v="660"/>
    <n v="660"/>
    <m/>
    <n v="0"/>
    <n v="0"/>
    <n v="0"/>
    <n v="35.1"/>
    <n v="31.06"/>
    <n v="4.04"/>
    <n v="35.1"/>
    <n v="0"/>
    <n v="0"/>
    <n v="35.1"/>
    <s v="5"/>
    <x v="0"/>
  </r>
  <r>
    <x v="0"/>
    <s v="FEBRERO"/>
    <x v="1"/>
    <x v="1"/>
    <x v="38"/>
    <x v="0"/>
    <s v="01"/>
    <s v="15041RESIN382572020"/>
    <s v="20SD004F"/>
    <x v="219"/>
    <n v="659"/>
    <n v="659"/>
    <n v="659"/>
    <m/>
    <n v="0"/>
    <n v="0"/>
    <n v="0"/>
    <n v="96.85"/>
    <n v="85.71"/>
    <n v="11.14"/>
    <n v="96.85"/>
    <n v="0"/>
    <n v="0"/>
    <n v="96.85"/>
    <s v="5"/>
    <x v="0"/>
  </r>
  <r>
    <x v="0"/>
    <s v="FEBRERO"/>
    <x v="1"/>
    <x v="1"/>
    <x v="38"/>
    <x v="0"/>
    <s v="01"/>
    <s v="15041RESIN382572020"/>
    <s v="20SD004F"/>
    <x v="220"/>
    <n v="658"/>
    <n v="658"/>
    <n v="658"/>
    <m/>
    <n v="0"/>
    <n v="0"/>
    <n v="0"/>
    <n v="21.41"/>
    <n v="18.95"/>
    <n v="2.46"/>
    <n v="21.41"/>
    <n v="0"/>
    <n v="0"/>
    <n v="21.41"/>
    <s v="5"/>
    <x v="0"/>
  </r>
  <r>
    <x v="0"/>
    <s v="FEBRERO"/>
    <x v="1"/>
    <x v="1"/>
    <x v="40"/>
    <x v="0"/>
    <s v="01"/>
    <s v="15041RESIN382572020"/>
    <s v="20SD004F"/>
    <x v="221"/>
    <n v="654"/>
    <n v="654"/>
    <n v="654"/>
    <m/>
    <n v="0"/>
    <n v="0"/>
    <n v="0"/>
    <n v="28.5"/>
    <n v="25.22"/>
    <n v="3.28"/>
    <n v="28.5"/>
    <n v="0"/>
    <n v="0"/>
    <n v="28.5"/>
    <s v="5"/>
    <x v="0"/>
  </r>
  <r>
    <x v="0"/>
    <s v="FEBRERO"/>
    <x v="1"/>
    <x v="1"/>
    <x v="40"/>
    <x v="0"/>
    <s v="01"/>
    <s v="15041RESIN382572020"/>
    <s v="20SD004F"/>
    <x v="222"/>
    <n v="652"/>
    <n v="652"/>
    <n v="652"/>
    <m/>
    <n v="0"/>
    <n v="0"/>
    <n v="0"/>
    <n v="50"/>
    <n v="44.25"/>
    <n v="5.75"/>
    <n v="50"/>
    <n v="0"/>
    <n v="0"/>
    <n v="50"/>
    <s v="5"/>
    <x v="0"/>
  </r>
  <r>
    <x v="0"/>
    <s v="FEBRERO"/>
    <x v="1"/>
    <x v="1"/>
    <x v="41"/>
    <x v="0"/>
    <s v="01"/>
    <s v="15041RESIN382572020"/>
    <s v="20SD004F"/>
    <x v="223"/>
    <n v="651"/>
    <n v="651"/>
    <n v="651"/>
    <m/>
    <n v="0"/>
    <n v="0"/>
    <n v="0"/>
    <n v="46.15"/>
    <n v="40.840000000000003"/>
    <n v="5.31"/>
    <n v="46.15"/>
    <n v="0"/>
    <n v="0"/>
    <n v="46.15"/>
    <s v="5"/>
    <x v="0"/>
  </r>
  <r>
    <x v="0"/>
    <s v="FEBRERO"/>
    <x v="1"/>
    <x v="1"/>
    <x v="41"/>
    <x v="0"/>
    <s v="01"/>
    <s v="15041RESIN382572020"/>
    <s v="20SD004F"/>
    <x v="224"/>
    <n v="650"/>
    <n v="650"/>
    <n v="650"/>
    <m/>
    <n v="0"/>
    <n v="0"/>
    <n v="0"/>
    <n v="15.18"/>
    <n v="13.43"/>
    <n v="1.75"/>
    <n v="15.18"/>
    <n v="0"/>
    <n v="0"/>
    <n v="15.18"/>
    <s v="5"/>
    <x v="0"/>
  </r>
  <r>
    <x v="0"/>
    <s v="FEBRERO"/>
    <x v="1"/>
    <x v="1"/>
    <x v="41"/>
    <x v="0"/>
    <s v="01"/>
    <s v="15041RESIN382572020"/>
    <s v="20SD004F"/>
    <x v="225"/>
    <n v="649"/>
    <n v="649"/>
    <n v="649"/>
    <m/>
    <n v="0"/>
    <n v="0"/>
    <n v="0"/>
    <n v="13.5"/>
    <n v="11.95"/>
    <n v="1.55"/>
    <n v="13.5"/>
    <n v="0"/>
    <n v="0"/>
    <n v="13.5"/>
    <s v="5"/>
    <x v="0"/>
  </r>
  <r>
    <x v="0"/>
    <s v="FEBRERO"/>
    <x v="1"/>
    <x v="1"/>
    <x v="49"/>
    <x v="0"/>
    <s v="01"/>
    <s v="15041RESIN382572020"/>
    <s v="20SD004F"/>
    <x v="226"/>
    <n v="648"/>
    <n v="648"/>
    <n v="648"/>
    <m/>
    <n v="0"/>
    <n v="0"/>
    <n v="0"/>
    <n v="61.2"/>
    <n v="54.16"/>
    <n v="7.04"/>
    <n v="61.2"/>
    <n v="0"/>
    <n v="0"/>
    <n v="61.2"/>
    <s v="5"/>
    <x v="0"/>
  </r>
  <r>
    <x v="0"/>
    <s v="FEBRERO"/>
    <x v="1"/>
    <x v="1"/>
    <x v="49"/>
    <x v="0"/>
    <s v="01"/>
    <s v="15041RESIN382572020"/>
    <s v="20SD004F"/>
    <x v="227"/>
    <n v="647"/>
    <n v="647"/>
    <n v="647"/>
    <m/>
    <n v="0"/>
    <n v="0"/>
    <n v="0"/>
    <n v="2.5"/>
    <n v="2.21"/>
    <n v="0.28999999999999998"/>
    <n v="2.5"/>
    <n v="0"/>
    <n v="0"/>
    <n v="2.5"/>
    <s v="5"/>
    <x v="0"/>
  </r>
  <r>
    <x v="0"/>
    <s v="FEBRERO"/>
    <x v="1"/>
    <x v="1"/>
    <x v="49"/>
    <x v="0"/>
    <s v="01"/>
    <s v="15041RESIN382572020"/>
    <s v="20SD004F"/>
    <x v="228"/>
    <n v="646"/>
    <n v="646"/>
    <n v="646"/>
    <m/>
    <n v="0"/>
    <n v="0"/>
    <n v="0"/>
    <n v="23.7"/>
    <n v="20.97"/>
    <n v="2.73"/>
    <n v="23.7"/>
    <n v="0"/>
    <n v="0"/>
    <n v="23.7"/>
    <s v="5"/>
    <x v="0"/>
  </r>
  <r>
    <x v="0"/>
    <s v="FEBRERO"/>
    <x v="1"/>
    <x v="1"/>
    <x v="49"/>
    <x v="0"/>
    <s v="01"/>
    <s v="15041RESIN382572020"/>
    <s v="20SD004F"/>
    <x v="229"/>
    <n v="645"/>
    <n v="645"/>
    <n v="645"/>
    <m/>
    <n v="0"/>
    <n v="0"/>
    <n v="0"/>
    <n v="7.65"/>
    <n v="6.77"/>
    <n v="0.88"/>
    <n v="7.65"/>
    <n v="0"/>
    <n v="0"/>
    <n v="7.65"/>
    <s v="5"/>
    <x v="0"/>
  </r>
  <r>
    <x v="0"/>
    <s v="FEBRERO"/>
    <x v="1"/>
    <x v="1"/>
    <x v="43"/>
    <x v="0"/>
    <s v="01"/>
    <s v="15041RESIN382572020"/>
    <s v="20SD004F"/>
    <x v="230"/>
    <n v="644"/>
    <n v="644"/>
    <n v="644"/>
    <m/>
    <n v="0"/>
    <n v="0"/>
    <n v="0"/>
    <n v="51.39"/>
    <n v="45.48"/>
    <n v="5.91"/>
    <n v="51.39"/>
    <n v="0"/>
    <n v="0"/>
    <n v="51.39"/>
    <s v="5"/>
    <x v="0"/>
  </r>
  <r>
    <x v="0"/>
    <s v="FEBRERO"/>
    <x v="1"/>
    <x v="1"/>
    <x v="43"/>
    <x v="0"/>
    <s v="01"/>
    <s v="15041RESIN382572020"/>
    <s v="20SD004F"/>
    <x v="231"/>
    <n v="643"/>
    <n v="643"/>
    <n v="643"/>
    <m/>
    <n v="0"/>
    <n v="0"/>
    <n v="0"/>
    <n v="116.55"/>
    <n v="103.14"/>
    <n v="13.41"/>
    <n v="116.55"/>
    <n v="0"/>
    <n v="0"/>
    <n v="116.55"/>
    <s v="5"/>
    <x v="0"/>
  </r>
  <r>
    <x v="0"/>
    <s v="FEBRERO"/>
    <x v="1"/>
    <x v="1"/>
    <x v="43"/>
    <x v="0"/>
    <s v="01"/>
    <s v="15041RESIN382572020"/>
    <s v="20SD004F"/>
    <x v="232"/>
    <n v="642"/>
    <n v="642"/>
    <n v="642"/>
    <m/>
    <n v="0"/>
    <n v="0"/>
    <n v="0"/>
    <n v="1.5"/>
    <n v="1.33"/>
    <n v="0.17"/>
    <n v="1.5"/>
    <n v="0"/>
    <n v="0"/>
    <n v="1.5"/>
    <s v="5"/>
    <x v="0"/>
  </r>
  <r>
    <x v="0"/>
    <s v="FEBRERO"/>
    <x v="1"/>
    <x v="1"/>
    <x v="43"/>
    <x v="0"/>
    <s v="01"/>
    <s v="15041RESIN382572020"/>
    <s v="20SD004F"/>
    <x v="233"/>
    <n v="641"/>
    <n v="641"/>
    <n v="641"/>
    <m/>
    <n v="0"/>
    <n v="0"/>
    <n v="0"/>
    <n v="3"/>
    <n v="2.65"/>
    <n v="0.34"/>
    <n v="2.99"/>
    <n v="0"/>
    <n v="0"/>
    <n v="3"/>
    <s v="5"/>
    <x v="0"/>
  </r>
  <r>
    <x v="0"/>
    <s v="FEBRERO"/>
    <x v="1"/>
    <x v="1"/>
    <x v="45"/>
    <x v="0"/>
    <s v="01"/>
    <s v="15041RESIN382572020"/>
    <s v="20SD004F"/>
    <x v="234"/>
    <n v="640"/>
    <n v="640"/>
    <n v="640"/>
    <m/>
    <n v="0"/>
    <n v="0"/>
    <n v="0"/>
    <n v="23.45"/>
    <n v="20.75"/>
    <n v="2.7"/>
    <n v="23.45"/>
    <n v="0"/>
    <n v="0"/>
    <n v="23.45"/>
    <s v="5"/>
    <x v="0"/>
  </r>
  <r>
    <x v="0"/>
    <s v="FEBRERO"/>
    <x v="1"/>
    <x v="1"/>
    <x v="45"/>
    <x v="0"/>
    <s v="01"/>
    <s v="15041RESIN382572020"/>
    <s v="20SD004F"/>
    <x v="235"/>
    <n v="639"/>
    <n v="639"/>
    <n v="639"/>
    <m/>
    <n v="0"/>
    <n v="0"/>
    <n v="0"/>
    <n v="3"/>
    <n v="2.65"/>
    <n v="0.34"/>
    <n v="2.99"/>
    <n v="0"/>
    <n v="0"/>
    <n v="3"/>
    <s v="5"/>
    <x v="0"/>
  </r>
  <r>
    <x v="0"/>
    <s v="FEBRERO"/>
    <x v="1"/>
    <x v="1"/>
    <x v="45"/>
    <x v="0"/>
    <s v="01"/>
    <s v="15041RESIN382572020"/>
    <s v="20SD004F"/>
    <x v="236"/>
    <n v="638"/>
    <n v="638"/>
    <n v="638"/>
    <m/>
    <n v="0"/>
    <n v="0"/>
    <n v="0"/>
    <n v="144.25"/>
    <n v="127.65"/>
    <n v="16.59"/>
    <n v="144.24"/>
    <n v="0"/>
    <n v="0"/>
    <n v="144.25"/>
    <s v="5"/>
    <x v="0"/>
  </r>
  <r>
    <x v="0"/>
    <s v="FEBRERO"/>
    <x v="1"/>
    <x v="1"/>
    <x v="46"/>
    <x v="0"/>
    <s v="01"/>
    <s v="15041RESIN382572020"/>
    <s v="20SD004F"/>
    <x v="237"/>
    <n v="637"/>
    <n v="637"/>
    <n v="637"/>
    <m/>
    <n v="0"/>
    <n v="0"/>
    <n v="0"/>
    <n v="15.52"/>
    <n v="13.73"/>
    <n v="1.78"/>
    <n v="15.51"/>
    <n v="0"/>
    <n v="0"/>
    <n v="15.52"/>
    <s v="5"/>
    <x v="0"/>
  </r>
  <r>
    <x v="0"/>
    <s v="FEBRERO"/>
    <x v="1"/>
    <x v="1"/>
    <x v="46"/>
    <x v="0"/>
    <s v="01"/>
    <s v="15041RESIN382572020"/>
    <s v="20SD004F"/>
    <x v="238"/>
    <n v="636"/>
    <n v="636"/>
    <n v="636"/>
    <m/>
    <n v="0"/>
    <n v="0"/>
    <n v="0"/>
    <n v="12.06"/>
    <n v="10.67"/>
    <n v="1.39"/>
    <n v="12.06"/>
    <n v="0"/>
    <n v="0"/>
    <n v="12.06"/>
    <s v="5"/>
    <x v="0"/>
  </r>
  <r>
    <x v="0"/>
    <s v="FEBRERO"/>
    <x v="1"/>
    <x v="1"/>
    <x v="46"/>
    <x v="0"/>
    <s v="01"/>
    <s v="15041RESIN515432020"/>
    <s v="20SD000F"/>
    <x v="239"/>
    <n v="1527"/>
    <n v="1527"/>
    <n v="1527"/>
    <m/>
    <n v="0"/>
    <n v="0"/>
    <n v="0"/>
    <n v="78.75"/>
    <n v="69.69"/>
    <n v="9.06"/>
    <n v="78.75"/>
    <n v="0"/>
    <n v="0"/>
    <n v="78.75"/>
    <s v="5"/>
    <x v="0"/>
  </r>
  <r>
    <x v="0"/>
    <s v="FEBRERO"/>
    <x v="1"/>
    <x v="1"/>
    <x v="46"/>
    <x v="0"/>
    <s v="01"/>
    <s v="15041RESIN515432020"/>
    <s v="20SD000F"/>
    <x v="240"/>
    <n v="1530"/>
    <n v="1530"/>
    <n v="1530"/>
    <m/>
    <n v="0"/>
    <n v="0"/>
    <n v="0"/>
    <n v="3.72"/>
    <n v="3.29"/>
    <n v="0.43"/>
    <n v="3.72"/>
    <n v="0"/>
    <n v="0"/>
    <n v="3.72"/>
    <s v="5"/>
    <x v="0"/>
  </r>
  <r>
    <x v="0"/>
    <s v="FEBRERO"/>
    <x v="1"/>
    <x v="1"/>
    <x v="46"/>
    <x v="0"/>
    <s v="01"/>
    <s v="15041RESIN515432020"/>
    <s v="20SD000F"/>
    <x v="241"/>
    <n v="1531"/>
    <n v="1531"/>
    <n v="1531"/>
    <m/>
    <n v="0"/>
    <n v="0"/>
    <n v="0"/>
    <n v="50.62"/>
    <n v="44.8"/>
    <n v="5.82"/>
    <n v="50.62"/>
    <n v="0"/>
    <n v="0"/>
    <n v="50.62"/>
    <s v="5"/>
    <x v="0"/>
  </r>
  <r>
    <x v="0"/>
    <s v="FEBRERO"/>
    <x v="1"/>
    <x v="1"/>
    <x v="46"/>
    <x v="0"/>
    <s v="01"/>
    <s v="15041RESIN515432020"/>
    <s v="20SD000F"/>
    <x v="242"/>
    <n v="1532"/>
    <n v="1532"/>
    <n v="1532"/>
    <m/>
    <n v="0"/>
    <n v="0"/>
    <n v="0"/>
    <n v="63"/>
    <n v="55.75"/>
    <n v="7.25"/>
    <n v="63"/>
    <n v="0"/>
    <n v="0"/>
    <n v="63"/>
    <s v="5"/>
    <x v="0"/>
  </r>
  <r>
    <x v="0"/>
    <s v="FEBRERO"/>
    <x v="1"/>
    <x v="1"/>
    <x v="46"/>
    <x v="0"/>
    <s v="01"/>
    <s v="15041RESIN515432020"/>
    <s v="20SD000F"/>
    <x v="243"/>
    <n v="1533"/>
    <n v="1533"/>
    <n v="1533"/>
    <m/>
    <n v="0"/>
    <n v="0"/>
    <n v="0"/>
    <n v="161.28"/>
    <n v="142.72999999999999"/>
    <n v="18.55"/>
    <n v="161.28"/>
    <n v="0"/>
    <n v="0"/>
    <n v="161.28"/>
    <s v="5"/>
    <x v="0"/>
  </r>
  <r>
    <x v="0"/>
    <s v="FEBRERO"/>
    <x v="1"/>
    <x v="1"/>
    <x v="45"/>
    <x v="0"/>
    <s v="01"/>
    <s v="15041RESIN515432020"/>
    <s v="20SD000F"/>
    <x v="244"/>
    <n v="1534"/>
    <n v="1534"/>
    <n v="1534"/>
    <m/>
    <n v="0"/>
    <n v="0"/>
    <n v="0"/>
    <n v="131.01"/>
    <n v="115.94"/>
    <n v="15.07"/>
    <n v="131.01"/>
    <n v="0"/>
    <n v="0"/>
    <n v="131.01"/>
    <s v="5"/>
    <x v="0"/>
  </r>
  <r>
    <x v="0"/>
    <s v="FEBRERO"/>
    <x v="1"/>
    <x v="1"/>
    <x v="45"/>
    <x v="0"/>
    <s v="01"/>
    <s v="15041RESIN515432020"/>
    <s v="20SD000F"/>
    <x v="245"/>
    <n v="1535"/>
    <n v="1535"/>
    <n v="1535"/>
    <m/>
    <n v="0"/>
    <n v="0"/>
    <n v="0"/>
    <n v="15.34"/>
    <n v="13.58"/>
    <n v="1.77"/>
    <n v="15.35"/>
    <n v="0"/>
    <n v="0"/>
    <n v="15.34"/>
    <s v="5"/>
    <x v="0"/>
  </r>
  <r>
    <x v="0"/>
    <s v="FEBRERO"/>
    <x v="1"/>
    <x v="1"/>
    <x v="45"/>
    <x v="0"/>
    <s v="01"/>
    <s v="15041RESIN515432020"/>
    <s v="20SD000F"/>
    <x v="246"/>
    <n v="1536"/>
    <n v="1536"/>
    <n v="1536"/>
    <m/>
    <n v="0"/>
    <n v="0"/>
    <n v="0"/>
    <n v="188.03"/>
    <n v="166.4"/>
    <n v="21.63"/>
    <n v="188.03"/>
    <n v="0"/>
    <n v="0"/>
    <n v="188.03"/>
    <s v="5"/>
    <x v="0"/>
  </r>
  <r>
    <x v="0"/>
    <s v="FEBRERO"/>
    <x v="1"/>
    <x v="1"/>
    <x v="45"/>
    <x v="0"/>
    <s v="01"/>
    <s v="15041RESIN515432020"/>
    <s v="20SD000F"/>
    <x v="247"/>
    <n v="1537"/>
    <n v="1537"/>
    <n v="1537"/>
    <m/>
    <n v="0"/>
    <n v="0"/>
    <n v="0"/>
    <n v="228.26"/>
    <n v="202"/>
    <n v="26.26"/>
    <n v="228.26"/>
    <n v="0"/>
    <n v="0"/>
    <n v="228.26"/>
    <s v="5"/>
    <x v="1"/>
  </r>
  <r>
    <x v="0"/>
    <s v="FEBRERO"/>
    <x v="1"/>
    <x v="1"/>
    <x v="43"/>
    <x v="0"/>
    <s v="01"/>
    <s v="15041RESIN515432020"/>
    <s v="20SD000F"/>
    <x v="248"/>
    <n v="1538"/>
    <n v="1538"/>
    <n v="1538"/>
    <m/>
    <n v="0"/>
    <n v="0"/>
    <n v="0"/>
    <n v="56.5"/>
    <n v="50"/>
    <n v="6.5"/>
    <n v="56.5"/>
    <n v="0"/>
    <n v="0"/>
    <n v="56.5"/>
    <s v="5"/>
    <x v="0"/>
  </r>
  <r>
    <x v="0"/>
    <s v="FEBRERO"/>
    <x v="1"/>
    <x v="1"/>
    <x v="43"/>
    <x v="0"/>
    <s v="01"/>
    <s v="15041RESIN515432020"/>
    <s v="20SD000F"/>
    <x v="249"/>
    <n v="1539"/>
    <n v="1539"/>
    <n v="1539"/>
    <m/>
    <n v="0"/>
    <n v="0"/>
    <n v="0"/>
    <n v="46.7"/>
    <n v="41.33"/>
    <n v="5.37"/>
    <n v="46.7"/>
    <n v="0"/>
    <n v="0"/>
    <n v="46.7"/>
    <s v="5"/>
    <x v="0"/>
  </r>
  <r>
    <x v="0"/>
    <s v="FEBRERO"/>
    <x v="1"/>
    <x v="1"/>
    <x v="42"/>
    <x v="0"/>
    <s v="01"/>
    <s v="15041RESIN515432020"/>
    <s v="20SD000F"/>
    <x v="250"/>
    <n v="1541"/>
    <n v="1541"/>
    <n v="1541"/>
    <m/>
    <n v="0"/>
    <n v="0"/>
    <n v="0"/>
    <n v="74.16"/>
    <n v="65.63"/>
    <n v="8.5299999999999994"/>
    <n v="74.16"/>
    <n v="0"/>
    <n v="0"/>
    <n v="74.16"/>
    <s v="5"/>
    <x v="0"/>
  </r>
  <r>
    <x v="0"/>
    <s v="FEBRERO"/>
    <x v="1"/>
    <x v="1"/>
    <x v="40"/>
    <x v="0"/>
    <s v="01"/>
    <s v="15041RESIN515432020"/>
    <s v="20SD000F"/>
    <x v="251"/>
    <n v="1542"/>
    <n v="1542"/>
    <n v="1542"/>
    <m/>
    <n v="0"/>
    <n v="0"/>
    <n v="0"/>
    <n v="229.45"/>
    <n v="203.05"/>
    <n v="26.4"/>
    <n v="229.45"/>
    <n v="0"/>
    <n v="0"/>
    <n v="229.45"/>
    <s v="5"/>
    <x v="1"/>
  </r>
  <r>
    <x v="0"/>
    <s v="FEBRERO"/>
    <x v="1"/>
    <x v="1"/>
    <x v="40"/>
    <x v="0"/>
    <s v="01"/>
    <s v="15041RESIN515432020"/>
    <s v="20SD000F"/>
    <x v="252"/>
    <n v="1543"/>
    <n v="1543"/>
    <n v="1543"/>
    <m/>
    <n v="0"/>
    <n v="0"/>
    <n v="0"/>
    <n v="266.79000000000002"/>
    <n v="236.1"/>
    <n v="30.69"/>
    <n v="266.79000000000002"/>
    <n v="0"/>
    <n v="0"/>
    <n v="266.79000000000002"/>
    <s v="5"/>
    <x v="1"/>
  </r>
  <r>
    <x v="0"/>
    <s v="FEBRERO"/>
    <x v="1"/>
    <x v="1"/>
    <x v="38"/>
    <x v="0"/>
    <s v="01"/>
    <s v="15041RESIN515432020"/>
    <s v="20SD000F"/>
    <x v="253"/>
    <n v="1544"/>
    <n v="1544"/>
    <n v="1544"/>
    <m/>
    <n v="0"/>
    <n v="0"/>
    <n v="0"/>
    <n v="179.14"/>
    <n v="158.53"/>
    <n v="20.61"/>
    <n v="179.14"/>
    <n v="0"/>
    <n v="0"/>
    <n v="179.14"/>
    <s v="5"/>
    <x v="0"/>
  </r>
  <r>
    <x v="0"/>
    <s v="FEBRERO"/>
    <x v="1"/>
    <x v="1"/>
    <x v="37"/>
    <x v="0"/>
    <s v="01"/>
    <s v="15041RESIN515432020"/>
    <s v="20SD000F"/>
    <x v="254"/>
    <n v="1546"/>
    <n v="1546"/>
    <n v="1546"/>
    <m/>
    <n v="0"/>
    <n v="0"/>
    <n v="0"/>
    <n v="6930"/>
    <n v="6132.74"/>
    <n v="797.26"/>
    <n v="6930"/>
    <n v="0"/>
    <n v="0"/>
    <n v="6930"/>
    <s v="5"/>
    <x v="1"/>
  </r>
  <r>
    <x v="0"/>
    <s v="FEBRERO"/>
    <x v="1"/>
    <x v="1"/>
    <x v="37"/>
    <x v="0"/>
    <s v="01"/>
    <s v="15041RESIN515432020"/>
    <s v="20SD000F"/>
    <x v="255"/>
    <n v="1547"/>
    <n v="1547"/>
    <n v="1547"/>
    <m/>
    <n v="0"/>
    <n v="0"/>
    <n v="0"/>
    <n v="1681.92"/>
    <n v="1488.42"/>
    <n v="193.49"/>
    <n v="1681.91"/>
    <n v="0"/>
    <n v="0"/>
    <n v="1681.92"/>
    <s v="5"/>
    <x v="1"/>
  </r>
  <r>
    <x v="0"/>
    <s v="FEBRERO"/>
    <x v="1"/>
    <x v="1"/>
    <x v="37"/>
    <x v="0"/>
    <s v="01"/>
    <s v="15041RESIN515432020"/>
    <s v="20SD000F"/>
    <x v="256"/>
    <n v="1548"/>
    <n v="1548"/>
    <n v="1548"/>
    <m/>
    <n v="0"/>
    <n v="0"/>
    <n v="0"/>
    <n v="352.26"/>
    <n v="311.73"/>
    <n v="40.520000000000003"/>
    <n v="352.25"/>
    <n v="0"/>
    <n v="0"/>
    <n v="352.26"/>
    <s v="5"/>
    <x v="1"/>
  </r>
  <r>
    <x v="0"/>
    <s v="FEBRERO"/>
    <x v="1"/>
    <x v="1"/>
    <x v="37"/>
    <x v="0"/>
    <s v="01"/>
    <s v="15041RESIN515432020"/>
    <s v="20SD000F"/>
    <x v="257"/>
    <n v="1549"/>
    <n v="1549"/>
    <n v="1549"/>
    <m/>
    <n v="0"/>
    <n v="0"/>
    <n v="0"/>
    <n v="265.11"/>
    <n v="234.61"/>
    <n v="30.5"/>
    <n v="265.11"/>
    <n v="0"/>
    <n v="0"/>
    <n v="265.11"/>
    <s v="5"/>
    <x v="1"/>
  </r>
  <r>
    <x v="0"/>
    <s v="FEBRERO"/>
    <x v="1"/>
    <x v="1"/>
    <x v="37"/>
    <x v="0"/>
    <s v="01"/>
    <s v="15041RESIN515432020"/>
    <s v="20SD000F"/>
    <x v="258"/>
    <n v="1550"/>
    <n v="1550"/>
    <n v="1550"/>
    <m/>
    <n v="0"/>
    <n v="0"/>
    <n v="0"/>
    <n v="3360"/>
    <n v="2973.45"/>
    <n v="386.55"/>
    <n v="3360"/>
    <n v="0"/>
    <n v="0"/>
    <n v="3360"/>
    <s v="5"/>
    <x v="1"/>
  </r>
  <r>
    <x v="0"/>
    <s v="FEBRERO"/>
    <x v="1"/>
    <x v="1"/>
    <x v="33"/>
    <x v="0"/>
    <s v="01"/>
    <s v="15041RESIN515432020"/>
    <s v="20SD000F"/>
    <x v="259"/>
    <n v="1551"/>
    <n v="1551"/>
    <n v="1551"/>
    <m/>
    <n v="0"/>
    <n v="0"/>
    <n v="0"/>
    <n v="15.19"/>
    <n v="13.44"/>
    <n v="1.75"/>
    <n v="15.19"/>
    <n v="0"/>
    <n v="0"/>
    <n v="15.19"/>
    <s v="5"/>
    <x v="0"/>
  </r>
  <r>
    <x v="0"/>
    <s v="FEBRERO"/>
    <x v="1"/>
    <x v="1"/>
    <x v="33"/>
    <x v="0"/>
    <s v="01"/>
    <s v="15041RESIN515432020"/>
    <s v="20SD000F"/>
    <x v="260"/>
    <n v="1552"/>
    <n v="1552"/>
    <n v="1552"/>
    <m/>
    <n v="0"/>
    <n v="0"/>
    <n v="0"/>
    <n v="20.260000000000002"/>
    <n v="17.93"/>
    <n v="2.33"/>
    <n v="20.260000000000002"/>
    <n v="0"/>
    <n v="0"/>
    <n v="20.260000000000002"/>
    <s v="5"/>
    <x v="0"/>
  </r>
  <r>
    <x v="0"/>
    <s v="FEBRERO"/>
    <x v="1"/>
    <x v="1"/>
    <x v="33"/>
    <x v="0"/>
    <s v="01"/>
    <s v="15041RESIN515432020"/>
    <s v="20SD000F"/>
    <x v="261"/>
    <n v="1553"/>
    <n v="1553"/>
    <n v="1553"/>
    <m/>
    <n v="0"/>
    <n v="0"/>
    <n v="0"/>
    <n v="5.0599999999999996"/>
    <n v="4.4800000000000004"/>
    <n v="0.57999999999999996"/>
    <n v="5.0599999999999996"/>
    <n v="0"/>
    <n v="0"/>
    <n v="5.0599999999999996"/>
    <s v="5"/>
    <x v="0"/>
  </r>
  <r>
    <x v="0"/>
    <s v="FEBRERO"/>
    <x v="1"/>
    <x v="1"/>
    <x v="33"/>
    <x v="0"/>
    <s v="01"/>
    <s v="15041RESIN515432020"/>
    <s v="20SD000F"/>
    <x v="262"/>
    <n v="1554"/>
    <n v="1554"/>
    <n v="1554"/>
    <m/>
    <n v="0"/>
    <n v="0"/>
    <n v="0"/>
    <n v="54.76"/>
    <n v="48.46"/>
    <n v="6.3"/>
    <n v="54.76"/>
    <n v="0"/>
    <n v="0"/>
    <n v="54.76"/>
    <s v="5"/>
    <x v="0"/>
  </r>
  <r>
    <x v="0"/>
    <s v="FEBRERO"/>
    <x v="1"/>
    <x v="1"/>
    <x v="33"/>
    <x v="0"/>
    <s v="01"/>
    <s v="15041RESIN515432020"/>
    <s v="20SD000F"/>
    <x v="263"/>
    <n v="1555"/>
    <n v="1555"/>
    <n v="1555"/>
    <m/>
    <n v="0"/>
    <n v="0"/>
    <n v="0"/>
    <n v="288.83999999999997"/>
    <n v="255.61"/>
    <n v="33.229999999999997"/>
    <n v="288.83999999999997"/>
    <n v="0"/>
    <n v="0"/>
    <n v="288.83999999999997"/>
    <s v="5"/>
    <x v="1"/>
  </r>
  <r>
    <x v="0"/>
    <s v="FEBRERO"/>
    <x v="1"/>
    <x v="1"/>
    <x v="33"/>
    <x v="0"/>
    <s v="01"/>
    <s v="15041RESIN515432020"/>
    <s v="20SD000F"/>
    <x v="264"/>
    <n v="1556"/>
    <n v="1556"/>
    <n v="1556"/>
    <m/>
    <n v="0"/>
    <n v="0"/>
    <n v="0"/>
    <n v="77.14"/>
    <n v="68.27"/>
    <n v="8.8800000000000008"/>
    <n v="77.150000000000006"/>
    <n v="0"/>
    <n v="0"/>
    <n v="77.14"/>
    <s v="5"/>
    <x v="0"/>
  </r>
  <r>
    <x v="0"/>
    <s v="FEBRERO"/>
    <x v="1"/>
    <x v="1"/>
    <x v="31"/>
    <x v="0"/>
    <s v="01"/>
    <s v="15041RESIN515432020"/>
    <s v="20SD000F"/>
    <x v="265"/>
    <n v="1557"/>
    <n v="1557"/>
    <n v="1557"/>
    <m/>
    <n v="0"/>
    <n v="0"/>
    <n v="0"/>
    <n v="117.46"/>
    <n v="103.95"/>
    <n v="13.51"/>
    <n v="117.46"/>
    <n v="0"/>
    <n v="0"/>
    <n v="117.46"/>
    <s v="5"/>
    <x v="0"/>
  </r>
  <r>
    <x v="0"/>
    <s v="FEBRERO"/>
    <x v="1"/>
    <x v="1"/>
    <x v="31"/>
    <x v="0"/>
    <s v="01"/>
    <s v="15041RESIN515432020"/>
    <s v="20SD000F"/>
    <x v="266"/>
    <n v="1558"/>
    <n v="1558"/>
    <n v="1558"/>
    <m/>
    <n v="0"/>
    <n v="0"/>
    <n v="0"/>
    <n v="32.5"/>
    <n v="28.76"/>
    <n v="3.74"/>
    <n v="32.5"/>
    <n v="0"/>
    <n v="0"/>
    <n v="32.5"/>
    <s v="5"/>
    <x v="0"/>
  </r>
  <r>
    <x v="0"/>
    <s v="FEBRERO"/>
    <x v="1"/>
    <x v="1"/>
    <x v="31"/>
    <x v="0"/>
    <s v="01"/>
    <s v="15041RESIN515432020"/>
    <s v="20SD000F"/>
    <x v="267"/>
    <n v="1559"/>
    <n v="1559"/>
    <n v="1559"/>
    <m/>
    <n v="0"/>
    <n v="0"/>
    <n v="0"/>
    <n v="86.4"/>
    <n v="76.459999999999994"/>
    <n v="9.94"/>
    <n v="86.4"/>
    <n v="0"/>
    <n v="0"/>
    <n v="86.4"/>
    <s v="5"/>
    <x v="0"/>
  </r>
  <r>
    <x v="0"/>
    <s v="FEBRERO"/>
    <x v="1"/>
    <x v="1"/>
    <x v="30"/>
    <x v="0"/>
    <s v="01"/>
    <s v="15041RESIN515432020"/>
    <s v="20SD000F"/>
    <x v="268"/>
    <n v="1560"/>
    <n v="1560"/>
    <n v="1560"/>
    <m/>
    <n v="0"/>
    <n v="0"/>
    <n v="0"/>
    <n v="50.64"/>
    <n v="44.81"/>
    <n v="5.83"/>
    <n v="50.64"/>
    <n v="0"/>
    <n v="0"/>
    <n v="50.64"/>
    <s v="5"/>
    <x v="0"/>
  </r>
  <r>
    <x v="0"/>
    <s v="FEBRERO"/>
    <x v="1"/>
    <x v="1"/>
    <x v="29"/>
    <x v="0"/>
    <s v="01"/>
    <s v="15041RESIN515432020"/>
    <s v="20SD000F"/>
    <x v="269"/>
    <n v="1562"/>
    <n v="1562"/>
    <n v="1562"/>
    <m/>
    <n v="0"/>
    <n v="0"/>
    <n v="0"/>
    <n v="378.9"/>
    <n v="335.31"/>
    <n v="43.59"/>
    <n v="378.9"/>
    <n v="0"/>
    <n v="0"/>
    <n v="378.9"/>
    <s v="5"/>
    <x v="1"/>
  </r>
  <r>
    <x v="0"/>
    <s v="FEBRERO"/>
    <x v="1"/>
    <x v="1"/>
    <x v="29"/>
    <x v="0"/>
    <s v="01"/>
    <s v="15041RESIN515432020"/>
    <s v="20SD000F"/>
    <x v="270"/>
    <n v="1561"/>
    <n v="1561"/>
    <n v="1561"/>
    <m/>
    <n v="0"/>
    <n v="0"/>
    <n v="0"/>
    <n v="26.26"/>
    <n v="23.24"/>
    <n v="3.02"/>
    <n v="26.26"/>
    <n v="0"/>
    <n v="0"/>
    <n v="26.26"/>
    <s v="5"/>
    <x v="0"/>
  </r>
  <r>
    <x v="0"/>
    <s v="FEBRERO"/>
    <x v="1"/>
    <x v="1"/>
    <x v="29"/>
    <x v="0"/>
    <s v="01"/>
    <s v="15041RESIN515432020"/>
    <s v="20SD000F"/>
    <x v="271"/>
    <n v="1563"/>
    <n v="1563"/>
    <n v="1563"/>
    <m/>
    <n v="0"/>
    <n v="0"/>
    <n v="0"/>
    <n v="277.10000000000002"/>
    <n v="245.22"/>
    <n v="31.88"/>
    <n v="277.10000000000002"/>
    <n v="0"/>
    <n v="0"/>
    <n v="277.10000000000002"/>
    <s v="5"/>
    <x v="1"/>
  </r>
  <r>
    <x v="0"/>
    <s v="FEBRERO"/>
    <x v="1"/>
    <x v="1"/>
    <x v="28"/>
    <x v="0"/>
    <s v="01"/>
    <s v="15041RESIN515432020"/>
    <s v="20SD000F"/>
    <x v="272"/>
    <n v="1564"/>
    <n v="1564"/>
    <n v="1564"/>
    <m/>
    <n v="0"/>
    <n v="0"/>
    <n v="0"/>
    <n v="21.52"/>
    <n v="19.04"/>
    <n v="2.48"/>
    <n v="21.52"/>
    <n v="0"/>
    <n v="0"/>
    <n v="21.52"/>
    <s v="5"/>
    <x v="0"/>
  </r>
  <r>
    <x v="0"/>
    <s v="FEBRERO"/>
    <x v="1"/>
    <x v="1"/>
    <x v="27"/>
    <x v="0"/>
    <s v="01"/>
    <s v="15041RESIN515432020"/>
    <s v="20SD000F"/>
    <x v="273"/>
    <n v="1565"/>
    <n v="1565"/>
    <n v="1565"/>
    <m/>
    <n v="0"/>
    <n v="0"/>
    <n v="0"/>
    <n v="46.08"/>
    <n v="40.78"/>
    <n v="5.3"/>
    <n v="46.08"/>
    <n v="0"/>
    <n v="0"/>
    <n v="46.08"/>
    <s v="5"/>
    <x v="0"/>
  </r>
  <r>
    <x v="0"/>
    <s v="FEBRERO"/>
    <x v="1"/>
    <x v="1"/>
    <x v="27"/>
    <x v="0"/>
    <s v="01"/>
    <s v="15041RESIN515432020"/>
    <s v="20SD000F"/>
    <x v="274"/>
    <n v="1566"/>
    <n v="1566"/>
    <n v="1566"/>
    <m/>
    <n v="0"/>
    <n v="0"/>
    <n v="0"/>
    <n v="128.97999999999999"/>
    <n v="114.14"/>
    <n v="14.84"/>
    <n v="128.97999999999999"/>
    <n v="0"/>
    <n v="0"/>
    <n v="128.97999999999999"/>
    <s v="5"/>
    <x v="0"/>
  </r>
  <r>
    <x v="0"/>
    <s v="MARZO"/>
    <x v="2"/>
    <x v="2"/>
    <x v="50"/>
    <x v="0"/>
    <s v="01"/>
    <s v="15041RESIN010782020"/>
    <s v="20SD000F"/>
    <x v="275"/>
    <n v="781"/>
    <n v="781"/>
    <n v="781"/>
    <m/>
    <n v="0"/>
    <n v="0"/>
    <n v="0"/>
    <n v="23.04"/>
    <n v="20.39"/>
    <n v="2.65"/>
    <n v="23.04"/>
    <n v="0"/>
    <n v="0"/>
    <n v="23.04"/>
    <s v="5"/>
    <x v="0"/>
  </r>
  <r>
    <x v="0"/>
    <s v="MARZO"/>
    <x v="2"/>
    <x v="2"/>
    <x v="50"/>
    <x v="0"/>
    <s v="01"/>
    <s v="15041RESIN010782020"/>
    <s v="20SD000F"/>
    <x v="276"/>
    <n v="780"/>
    <n v="780"/>
    <n v="780"/>
    <m/>
    <n v="0"/>
    <n v="0"/>
    <n v="0"/>
    <n v="46.08"/>
    <n v="40.78"/>
    <n v="5.3"/>
    <n v="46.08"/>
    <n v="0"/>
    <n v="0"/>
    <n v="46.08"/>
    <s v="5"/>
    <x v="0"/>
  </r>
  <r>
    <x v="0"/>
    <s v="MARZO"/>
    <x v="2"/>
    <x v="2"/>
    <x v="50"/>
    <x v="0"/>
    <s v="01"/>
    <s v="15041RESIN382572020"/>
    <s v="20SD004F"/>
    <x v="277"/>
    <n v="801"/>
    <n v="801"/>
    <n v="801"/>
    <m/>
    <n v="0"/>
    <n v="0"/>
    <n v="0"/>
    <n v="26.07"/>
    <n v="23.07"/>
    <n v="3"/>
    <n v="26.07"/>
    <n v="0"/>
    <n v="0"/>
    <n v="26.07"/>
    <s v="5"/>
    <x v="0"/>
  </r>
  <r>
    <x v="0"/>
    <s v="MARZO"/>
    <x v="2"/>
    <x v="2"/>
    <x v="50"/>
    <x v="0"/>
    <s v="01"/>
    <s v="15041RESIN382572020"/>
    <s v="20SD004F"/>
    <x v="278"/>
    <n v="802"/>
    <n v="802"/>
    <n v="802"/>
    <m/>
    <n v="0"/>
    <n v="0"/>
    <n v="0"/>
    <n v="27.34"/>
    <n v="24.19"/>
    <n v="3.14"/>
    <n v="27.33"/>
    <n v="0"/>
    <n v="0"/>
    <n v="27.34"/>
    <s v="5"/>
    <x v="0"/>
  </r>
  <r>
    <x v="0"/>
    <s v="MARZO"/>
    <x v="2"/>
    <x v="2"/>
    <x v="50"/>
    <x v="0"/>
    <s v="01"/>
    <s v="15041RESIN382572020"/>
    <s v="20SD004F"/>
    <x v="279"/>
    <n v="803"/>
    <n v="803"/>
    <n v="803"/>
    <m/>
    <n v="0"/>
    <n v="0"/>
    <n v="0"/>
    <n v="9"/>
    <n v="7.96"/>
    <n v="1.03"/>
    <n v="8.99"/>
    <n v="0"/>
    <n v="0"/>
    <n v="9"/>
    <s v="5"/>
    <x v="0"/>
  </r>
  <r>
    <x v="0"/>
    <s v="MARZO"/>
    <x v="2"/>
    <x v="2"/>
    <x v="50"/>
    <x v="0"/>
    <s v="01"/>
    <s v="15041RESIN382572020"/>
    <s v="20SD004F"/>
    <x v="280"/>
    <n v="804"/>
    <n v="804"/>
    <n v="804"/>
    <m/>
    <n v="0"/>
    <n v="0"/>
    <n v="0"/>
    <n v="12.45"/>
    <n v="11.02"/>
    <n v="1.43"/>
    <n v="12.45"/>
    <n v="0"/>
    <n v="0"/>
    <n v="12.45"/>
    <s v="5"/>
    <x v="0"/>
  </r>
  <r>
    <x v="0"/>
    <s v="MARZO"/>
    <x v="2"/>
    <x v="2"/>
    <x v="50"/>
    <x v="0"/>
    <s v="01"/>
    <s v="15041RESIN382572020"/>
    <s v="20SD004F"/>
    <x v="281"/>
    <n v="805"/>
    <n v="805"/>
    <n v="805"/>
    <m/>
    <n v="0"/>
    <n v="0"/>
    <n v="0"/>
    <n v="28.83"/>
    <n v="25.51"/>
    <n v="3.32"/>
    <n v="28.83"/>
    <n v="0"/>
    <n v="0"/>
    <n v="28.83"/>
    <s v="5"/>
    <x v="0"/>
  </r>
  <r>
    <x v="0"/>
    <s v="MARZO"/>
    <x v="2"/>
    <x v="2"/>
    <x v="50"/>
    <x v="0"/>
    <s v="01"/>
    <s v="15041RESIN382572020"/>
    <s v="20SD004F"/>
    <x v="282"/>
    <n v="806"/>
    <n v="806"/>
    <n v="806"/>
    <m/>
    <n v="0"/>
    <n v="0"/>
    <n v="0"/>
    <n v="68.73"/>
    <n v="60.82"/>
    <n v="7.91"/>
    <n v="68.73"/>
    <n v="0"/>
    <n v="0"/>
    <n v="68.73"/>
    <s v="5"/>
    <x v="0"/>
  </r>
  <r>
    <x v="0"/>
    <s v="MARZO"/>
    <x v="2"/>
    <x v="2"/>
    <x v="50"/>
    <x v="0"/>
    <s v="01"/>
    <s v="15041RESIN382572020"/>
    <s v="20SD004F"/>
    <x v="283"/>
    <n v="807"/>
    <n v="807"/>
    <n v="807"/>
    <m/>
    <n v="0"/>
    <n v="0"/>
    <n v="0"/>
    <n v="75.040000000000006"/>
    <n v="66.41"/>
    <n v="8.6300000000000008"/>
    <n v="75.040000000000006"/>
    <n v="0"/>
    <n v="0"/>
    <n v="75.040000000000006"/>
    <s v="5"/>
    <x v="0"/>
  </r>
  <r>
    <x v="0"/>
    <s v="MARZO"/>
    <x v="2"/>
    <x v="2"/>
    <x v="50"/>
    <x v="0"/>
    <s v="01"/>
    <s v="15041RESIN382572020"/>
    <s v="20SD004F"/>
    <x v="284"/>
    <n v="808"/>
    <n v="808"/>
    <n v="808"/>
    <m/>
    <n v="0"/>
    <n v="0"/>
    <n v="0"/>
    <n v="14.75"/>
    <n v="13.05"/>
    <n v="1.7"/>
    <n v="14.75"/>
    <n v="0"/>
    <n v="0"/>
    <n v="14.75"/>
    <s v="5"/>
    <x v="0"/>
  </r>
  <r>
    <x v="0"/>
    <s v="MARZO"/>
    <x v="2"/>
    <x v="2"/>
    <x v="50"/>
    <x v="0"/>
    <s v="01"/>
    <s v="15041RESIN382572020"/>
    <s v="20SD004F"/>
    <x v="285"/>
    <n v="809"/>
    <n v="809"/>
    <n v="809"/>
    <m/>
    <n v="0"/>
    <n v="0"/>
    <n v="0"/>
    <n v="41.56"/>
    <n v="36.78"/>
    <n v="4.78"/>
    <n v="41.56"/>
    <n v="0"/>
    <n v="0"/>
    <n v="41.56"/>
    <s v="5"/>
    <x v="0"/>
  </r>
  <r>
    <x v="0"/>
    <s v="MARZO"/>
    <x v="2"/>
    <x v="2"/>
    <x v="50"/>
    <x v="0"/>
    <s v="01"/>
    <s v="15041RESIN382572020"/>
    <s v="20SD004F"/>
    <x v="286"/>
    <n v="810"/>
    <n v="810"/>
    <n v="810"/>
    <m/>
    <n v="0"/>
    <n v="0"/>
    <n v="0"/>
    <n v="48.51"/>
    <n v="42.93"/>
    <n v="5.58"/>
    <n v="48.51"/>
    <n v="0"/>
    <n v="0"/>
    <n v="48.51"/>
    <s v="5"/>
    <x v="0"/>
  </r>
  <r>
    <x v="0"/>
    <s v="MARZO"/>
    <x v="2"/>
    <x v="2"/>
    <x v="50"/>
    <x v="0"/>
    <s v="01"/>
    <s v="15041RESIN382572020"/>
    <s v="20SD004F"/>
    <x v="287"/>
    <n v="811"/>
    <n v="811"/>
    <n v="811"/>
    <m/>
    <n v="0"/>
    <n v="0"/>
    <n v="0"/>
    <n v="39.29"/>
    <n v="34.770000000000003"/>
    <n v="4.5199999999999996"/>
    <n v="39.29"/>
    <n v="0"/>
    <n v="0"/>
    <n v="39.29"/>
    <s v="5"/>
    <x v="0"/>
  </r>
  <r>
    <x v="0"/>
    <s v="MARZO"/>
    <x v="2"/>
    <x v="2"/>
    <x v="50"/>
    <x v="0"/>
    <s v="01"/>
    <s v="15041RESIN382572020"/>
    <s v="20SD004F"/>
    <x v="288"/>
    <n v="812"/>
    <n v="812"/>
    <n v="812"/>
    <m/>
    <n v="0"/>
    <n v="0"/>
    <n v="0"/>
    <n v="24.85"/>
    <n v="21.99"/>
    <n v="2.86"/>
    <n v="24.85"/>
    <n v="0"/>
    <n v="0"/>
    <n v="24.85"/>
    <s v="5"/>
    <x v="0"/>
  </r>
  <r>
    <x v="0"/>
    <s v="MARZO"/>
    <x v="2"/>
    <x v="2"/>
    <x v="50"/>
    <x v="0"/>
    <s v="01"/>
    <s v="15041RESIN382572020"/>
    <s v="20SD004F"/>
    <x v="289"/>
    <n v="813"/>
    <n v="813"/>
    <n v="813"/>
    <m/>
    <n v="0"/>
    <n v="0"/>
    <n v="0"/>
    <n v="25.74"/>
    <n v="22.78"/>
    <n v="2.96"/>
    <n v="25.74"/>
    <n v="0"/>
    <n v="0"/>
    <n v="25.74"/>
    <s v="5"/>
    <x v="0"/>
  </r>
  <r>
    <x v="0"/>
    <s v="MARZO"/>
    <x v="2"/>
    <x v="2"/>
    <x v="50"/>
    <x v="0"/>
    <s v="01"/>
    <s v="15041RESIN382572020"/>
    <s v="20SD004F"/>
    <x v="290"/>
    <n v="814"/>
    <n v="814"/>
    <n v="814"/>
    <m/>
    <n v="0"/>
    <n v="0"/>
    <n v="0"/>
    <n v="70.319999999999993"/>
    <n v="62.23"/>
    <n v="8.09"/>
    <n v="70.319999999999993"/>
    <n v="0"/>
    <n v="0"/>
    <n v="70.319999999999993"/>
    <s v="5"/>
    <x v="0"/>
  </r>
  <r>
    <x v="0"/>
    <s v="MARZO"/>
    <x v="2"/>
    <x v="2"/>
    <x v="50"/>
    <x v="0"/>
    <s v="01"/>
    <s v="15041RESIN382572020"/>
    <s v="20SD004F"/>
    <x v="291"/>
    <n v="815"/>
    <n v="815"/>
    <n v="815"/>
    <m/>
    <n v="0"/>
    <n v="0"/>
    <n v="0"/>
    <n v="19.75"/>
    <n v="17.48"/>
    <n v="2.27"/>
    <n v="19.75"/>
    <n v="0"/>
    <n v="0"/>
    <n v="19.75"/>
    <s v="5"/>
    <x v="0"/>
  </r>
  <r>
    <x v="0"/>
    <s v="MARZO"/>
    <x v="2"/>
    <x v="2"/>
    <x v="50"/>
    <x v="0"/>
    <s v="01"/>
    <s v="15041RESIN382572020"/>
    <s v="20SD004F"/>
    <x v="292"/>
    <n v="816"/>
    <n v="816"/>
    <n v="816"/>
    <m/>
    <n v="0"/>
    <n v="0"/>
    <n v="0"/>
    <n v="28.45"/>
    <n v="25.18"/>
    <n v="3.27"/>
    <n v="28.45"/>
    <n v="0"/>
    <n v="0"/>
    <n v="28.45"/>
    <s v="5"/>
    <x v="0"/>
  </r>
  <r>
    <x v="0"/>
    <s v="MARZO"/>
    <x v="2"/>
    <x v="2"/>
    <x v="50"/>
    <x v="0"/>
    <s v="01"/>
    <s v="15041RESIN382572020"/>
    <s v="20SD004F"/>
    <x v="293"/>
    <n v="818"/>
    <n v="818"/>
    <n v="818"/>
    <m/>
    <n v="0"/>
    <n v="0"/>
    <n v="0"/>
    <n v="100.7"/>
    <n v="89.12"/>
    <n v="11.59"/>
    <n v="100.71"/>
    <n v="0"/>
    <n v="0"/>
    <n v="100.7"/>
    <s v="5"/>
    <x v="0"/>
  </r>
  <r>
    <x v="0"/>
    <s v="MARZO"/>
    <x v="2"/>
    <x v="2"/>
    <x v="50"/>
    <x v="0"/>
    <s v="01"/>
    <s v="15041RESIN382572020"/>
    <s v="20SD004F"/>
    <x v="294"/>
    <n v="819"/>
    <n v="819"/>
    <n v="819"/>
    <m/>
    <n v="0"/>
    <n v="0"/>
    <n v="0"/>
    <n v="20.45"/>
    <n v="18.100000000000001"/>
    <n v="2.35"/>
    <n v="20.45"/>
    <n v="0"/>
    <n v="0"/>
    <n v="20.45"/>
    <s v="5"/>
    <x v="0"/>
  </r>
  <r>
    <x v="0"/>
    <s v="MARZO"/>
    <x v="2"/>
    <x v="2"/>
    <x v="50"/>
    <x v="0"/>
    <s v="01"/>
    <s v="15041RESIN382572020"/>
    <s v="20SD004F"/>
    <x v="295"/>
    <n v="820"/>
    <n v="820"/>
    <n v="820"/>
    <m/>
    <n v="0"/>
    <n v="0"/>
    <n v="0"/>
    <n v="53.58"/>
    <n v="47.42"/>
    <n v="6.16"/>
    <n v="53.58"/>
    <n v="0"/>
    <n v="0"/>
    <n v="53.58"/>
    <s v="5"/>
    <x v="0"/>
  </r>
  <r>
    <x v="0"/>
    <s v="MARZO"/>
    <x v="2"/>
    <x v="2"/>
    <x v="50"/>
    <x v="0"/>
    <s v="01"/>
    <s v="15041RESIN382572020"/>
    <s v="20SD004F"/>
    <x v="296"/>
    <n v="821"/>
    <n v="821"/>
    <n v="821"/>
    <m/>
    <n v="0"/>
    <n v="0"/>
    <n v="0"/>
    <n v="62.85"/>
    <n v="55.62"/>
    <n v="7.23"/>
    <n v="62.85"/>
    <n v="0"/>
    <n v="0"/>
    <n v="62.85"/>
    <s v="5"/>
    <x v="0"/>
  </r>
  <r>
    <x v="0"/>
    <s v="MARZO"/>
    <x v="2"/>
    <x v="2"/>
    <x v="50"/>
    <x v="0"/>
    <s v="01"/>
    <s v="15041RESIN382572020"/>
    <s v="20SD004F"/>
    <x v="297"/>
    <n v="822"/>
    <n v="822"/>
    <n v="822"/>
    <m/>
    <n v="0"/>
    <n v="0"/>
    <n v="0"/>
    <n v="56.8"/>
    <n v="50.27"/>
    <n v="6.54"/>
    <n v="56.81"/>
    <n v="0"/>
    <n v="0"/>
    <n v="56.8"/>
    <s v="5"/>
    <x v="0"/>
  </r>
  <r>
    <x v="0"/>
    <s v="MARZO"/>
    <x v="2"/>
    <x v="2"/>
    <x v="50"/>
    <x v="0"/>
    <s v="01"/>
    <s v="15041RESIN382572020"/>
    <s v="20SD004F"/>
    <x v="298"/>
    <n v="823"/>
    <n v="823"/>
    <n v="823"/>
    <m/>
    <n v="0"/>
    <n v="0"/>
    <n v="0"/>
    <n v="68.53"/>
    <n v="60.65"/>
    <n v="7.88"/>
    <n v="68.53"/>
    <n v="0"/>
    <n v="0"/>
    <n v="68.53"/>
    <s v="5"/>
    <x v="0"/>
  </r>
  <r>
    <x v="0"/>
    <s v="MARZO"/>
    <x v="2"/>
    <x v="2"/>
    <x v="50"/>
    <x v="0"/>
    <s v="01"/>
    <s v="15041RESIN382572020"/>
    <s v="20SD004F"/>
    <x v="299"/>
    <n v="824"/>
    <n v="824"/>
    <n v="824"/>
    <m/>
    <n v="0"/>
    <n v="0"/>
    <n v="0"/>
    <n v="14.98"/>
    <n v="13.26"/>
    <n v="1.72"/>
    <n v="14.98"/>
    <n v="0"/>
    <n v="0"/>
    <n v="14.98"/>
    <s v="5"/>
    <x v="0"/>
  </r>
  <r>
    <x v="0"/>
    <s v="MARZO"/>
    <x v="2"/>
    <x v="2"/>
    <x v="51"/>
    <x v="0"/>
    <s v="01"/>
    <s v="15041RESIN382572020"/>
    <s v="20SD004F"/>
    <x v="300"/>
    <n v="825"/>
    <n v="825"/>
    <n v="825"/>
    <m/>
    <n v="0"/>
    <n v="0"/>
    <n v="0"/>
    <n v="30.62"/>
    <n v="27.1"/>
    <n v="3.52"/>
    <n v="30.62"/>
    <n v="0"/>
    <n v="0"/>
    <n v="30.62"/>
    <s v="5"/>
    <x v="0"/>
  </r>
  <r>
    <x v="0"/>
    <s v="MARZO"/>
    <x v="2"/>
    <x v="2"/>
    <x v="52"/>
    <x v="0"/>
    <s v="01"/>
    <s v="15041RESIN382572020"/>
    <s v="20SD004F"/>
    <x v="301"/>
    <n v="826"/>
    <n v="826"/>
    <n v="826"/>
    <m/>
    <n v="0"/>
    <n v="0"/>
    <n v="0"/>
    <n v="20.95"/>
    <n v="18.54"/>
    <n v="2.41"/>
    <n v="20.95"/>
    <n v="0"/>
    <n v="0"/>
    <n v="20.95"/>
    <s v="5"/>
    <x v="0"/>
  </r>
  <r>
    <x v="0"/>
    <s v="MARZO"/>
    <x v="2"/>
    <x v="2"/>
    <x v="52"/>
    <x v="0"/>
    <s v="01"/>
    <s v="15041RESIN382572020"/>
    <s v="20SD004F"/>
    <x v="302"/>
    <n v="827"/>
    <n v="827"/>
    <n v="827"/>
    <m/>
    <n v="0"/>
    <n v="0"/>
    <n v="0"/>
    <n v="8.3699999999999992"/>
    <n v="7.41"/>
    <n v="0.96"/>
    <n v="8.3699999999999992"/>
    <n v="0"/>
    <n v="0"/>
    <n v="8.3699999999999992"/>
    <s v="5"/>
    <x v="0"/>
  </r>
  <r>
    <x v="0"/>
    <s v="MARZO"/>
    <x v="2"/>
    <x v="2"/>
    <x v="52"/>
    <x v="0"/>
    <s v="01"/>
    <s v="15041RESIN382572020"/>
    <s v="20SD004F"/>
    <x v="303"/>
    <n v="828"/>
    <n v="828"/>
    <n v="828"/>
    <m/>
    <n v="0"/>
    <n v="0"/>
    <n v="0"/>
    <n v="25.25"/>
    <n v="22.35"/>
    <n v="2.91"/>
    <n v="25.26"/>
    <n v="0"/>
    <n v="0"/>
    <n v="25.25"/>
    <s v="5"/>
    <x v="0"/>
  </r>
  <r>
    <x v="0"/>
    <s v="MARZO"/>
    <x v="2"/>
    <x v="2"/>
    <x v="53"/>
    <x v="0"/>
    <s v="01"/>
    <s v="15041RESIN382572020"/>
    <s v="20SD004F"/>
    <x v="304"/>
    <n v="829"/>
    <n v="829"/>
    <n v="829"/>
    <m/>
    <n v="0"/>
    <n v="0"/>
    <n v="0"/>
    <n v="11.87"/>
    <n v="10.5"/>
    <n v="1.37"/>
    <n v="11.87"/>
    <n v="0"/>
    <n v="0"/>
    <n v="11.87"/>
    <s v="5"/>
    <x v="0"/>
  </r>
  <r>
    <x v="0"/>
    <s v="MARZO"/>
    <x v="2"/>
    <x v="2"/>
    <x v="54"/>
    <x v="0"/>
    <s v="01"/>
    <s v="15041RESIN382572020"/>
    <s v="20SD004F"/>
    <x v="305"/>
    <n v="831"/>
    <n v="831"/>
    <n v="831"/>
    <m/>
    <n v="0"/>
    <n v="0"/>
    <n v="0"/>
    <n v="23.04"/>
    <n v="20.39"/>
    <n v="2.65"/>
    <n v="23.04"/>
    <n v="0"/>
    <n v="0"/>
    <n v="23.04"/>
    <s v="5"/>
    <x v="0"/>
  </r>
  <r>
    <x v="0"/>
    <s v="MARZO"/>
    <x v="2"/>
    <x v="2"/>
    <x v="55"/>
    <x v="0"/>
    <s v="01"/>
    <s v="15041RESIN382572020"/>
    <s v="20SD004F"/>
    <x v="306"/>
    <n v="832"/>
    <n v="832"/>
    <n v="832"/>
    <m/>
    <n v="0"/>
    <n v="0"/>
    <n v="0"/>
    <n v="34.81"/>
    <n v="30.81"/>
    <n v="4.01"/>
    <n v="34.82"/>
    <n v="0"/>
    <n v="0"/>
    <n v="34.81"/>
    <s v="5"/>
    <x v="0"/>
  </r>
  <r>
    <x v="0"/>
    <s v="MARZO"/>
    <x v="2"/>
    <x v="2"/>
    <x v="55"/>
    <x v="0"/>
    <s v="01"/>
    <s v="15041RESIN382572020"/>
    <s v="20SD004F"/>
    <x v="307"/>
    <n v="833"/>
    <n v="833"/>
    <n v="833"/>
    <m/>
    <n v="0"/>
    <n v="0"/>
    <n v="0"/>
    <n v="7.15"/>
    <n v="6.33"/>
    <n v="0.82"/>
    <n v="7.15"/>
    <n v="0"/>
    <n v="0"/>
    <n v="7.15"/>
    <s v="5"/>
    <x v="0"/>
  </r>
  <r>
    <x v="0"/>
    <s v="MARZO"/>
    <x v="2"/>
    <x v="2"/>
    <x v="55"/>
    <x v="0"/>
    <s v="01"/>
    <s v="15041RESIN382572020"/>
    <s v="20SD004F"/>
    <x v="308"/>
    <n v="691"/>
    <n v="691"/>
    <n v="691"/>
    <m/>
    <n v="0"/>
    <n v="0"/>
    <n v="0"/>
    <n v="31.65"/>
    <n v="28.01"/>
    <n v="3.64"/>
    <n v="31.65"/>
    <n v="0"/>
    <n v="0"/>
    <n v="31.65"/>
    <s v="5"/>
    <x v="0"/>
  </r>
  <r>
    <x v="0"/>
    <s v="MARZO"/>
    <x v="2"/>
    <x v="2"/>
    <x v="55"/>
    <x v="0"/>
    <s v="01"/>
    <s v="15041RESIN382572020"/>
    <s v="20SD004F"/>
    <x v="309"/>
    <n v="692"/>
    <n v="692"/>
    <n v="692"/>
    <m/>
    <n v="0"/>
    <n v="0"/>
    <n v="0"/>
    <n v="12.86"/>
    <n v="11.38"/>
    <n v="1.48"/>
    <n v="12.86"/>
    <n v="0"/>
    <n v="0"/>
    <n v="12.86"/>
    <s v="5"/>
    <x v="0"/>
  </r>
  <r>
    <x v="0"/>
    <s v="MARZO"/>
    <x v="2"/>
    <x v="2"/>
    <x v="55"/>
    <x v="0"/>
    <s v="01"/>
    <s v="15041RESIN382572020"/>
    <s v="20SD004F"/>
    <x v="310"/>
    <n v="693"/>
    <n v="693"/>
    <n v="693"/>
    <m/>
    <n v="0"/>
    <n v="0"/>
    <n v="0"/>
    <n v="15.93"/>
    <n v="14.1"/>
    <n v="1.83"/>
    <n v="15.93"/>
    <n v="0"/>
    <n v="0"/>
    <n v="15.93"/>
    <s v="5"/>
    <x v="0"/>
  </r>
  <r>
    <x v="0"/>
    <s v="MARZO"/>
    <x v="2"/>
    <x v="2"/>
    <x v="56"/>
    <x v="0"/>
    <s v="01"/>
    <s v="15041RESIN382572020"/>
    <s v="20SD004F"/>
    <x v="311"/>
    <n v="694"/>
    <n v="694"/>
    <n v="694"/>
    <m/>
    <n v="0"/>
    <n v="0"/>
    <n v="0"/>
    <n v="8.06"/>
    <n v="7.13"/>
    <n v="0.93"/>
    <n v="8.06"/>
    <n v="0"/>
    <n v="0"/>
    <n v="8.06"/>
    <s v="5"/>
    <x v="0"/>
  </r>
  <r>
    <x v="0"/>
    <s v="MARZO"/>
    <x v="2"/>
    <x v="2"/>
    <x v="56"/>
    <x v="0"/>
    <s v="01"/>
    <s v="15041RESIN382572020"/>
    <s v="20SD004F"/>
    <x v="312"/>
    <n v="695"/>
    <n v="695"/>
    <n v="695"/>
    <m/>
    <n v="0"/>
    <n v="0"/>
    <n v="0"/>
    <n v="91.12"/>
    <n v="80.64"/>
    <n v="10.48"/>
    <n v="91.12"/>
    <n v="0"/>
    <n v="0"/>
    <n v="91.12"/>
    <s v="5"/>
    <x v="0"/>
  </r>
  <r>
    <x v="0"/>
    <s v="MARZO"/>
    <x v="2"/>
    <x v="2"/>
    <x v="56"/>
    <x v="0"/>
    <s v="01"/>
    <s v="15041RESIN382572020"/>
    <s v="20SD004F"/>
    <x v="313"/>
    <n v="696"/>
    <n v="696"/>
    <n v="696"/>
    <m/>
    <n v="0"/>
    <n v="0"/>
    <n v="0"/>
    <n v="14.9"/>
    <n v="13.19"/>
    <n v="1.71"/>
    <n v="14.9"/>
    <n v="0"/>
    <n v="0"/>
    <n v="14.9"/>
    <s v="5"/>
    <x v="0"/>
  </r>
  <r>
    <x v="0"/>
    <s v="MARZO"/>
    <x v="2"/>
    <x v="2"/>
    <x v="57"/>
    <x v="0"/>
    <s v="01"/>
    <s v="15041RESIN382572020"/>
    <s v="20SD004F"/>
    <x v="314"/>
    <n v="697"/>
    <n v="697"/>
    <n v="697"/>
    <m/>
    <n v="0"/>
    <n v="0"/>
    <n v="0"/>
    <n v="28.5"/>
    <n v="25.22"/>
    <n v="3.28"/>
    <n v="28.5"/>
    <n v="0"/>
    <n v="0"/>
    <n v="28.5"/>
    <s v="5"/>
    <x v="0"/>
  </r>
  <r>
    <x v="0"/>
    <s v="MARZO"/>
    <x v="2"/>
    <x v="2"/>
    <x v="57"/>
    <x v="0"/>
    <s v="01"/>
    <s v="15041RESIN382572020"/>
    <s v="20SD004F"/>
    <x v="315"/>
    <n v="698"/>
    <n v="698"/>
    <n v="698"/>
    <m/>
    <n v="0"/>
    <n v="0"/>
    <n v="0"/>
    <n v="766.92"/>
    <n v="678.69"/>
    <n v="88.23"/>
    <n v="766.92"/>
    <n v="0"/>
    <n v="0"/>
    <n v="766.92"/>
    <s v="5"/>
    <x v="1"/>
  </r>
  <r>
    <x v="0"/>
    <s v="MARZO"/>
    <x v="2"/>
    <x v="2"/>
    <x v="57"/>
    <x v="0"/>
    <s v="01"/>
    <s v="15041RESIN382572020"/>
    <s v="20SD004F"/>
    <x v="316"/>
    <n v="699"/>
    <n v="699"/>
    <n v="699"/>
    <m/>
    <n v="0"/>
    <n v="0"/>
    <n v="0"/>
    <n v="21.97"/>
    <n v="19.440000000000001"/>
    <n v="2.5299999999999998"/>
    <n v="21.97"/>
    <n v="0"/>
    <n v="0"/>
    <n v="21.97"/>
    <s v="5"/>
    <x v="0"/>
  </r>
  <r>
    <x v="0"/>
    <s v="MARZO"/>
    <x v="2"/>
    <x v="2"/>
    <x v="58"/>
    <x v="0"/>
    <s v="01"/>
    <s v="15041RESIN382572020"/>
    <s v="20SD004F"/>
    <x v="317"/>
    <n v="700"/>
    <n v="700"/>
    <n v="700"/>
    <m/>
    <n v="0"/>
    <n v="0"/>
    <n v="0"/>
    <n v="8.5"/>
    <n v="7.52"/>
    <n v="0.98"/>
    <n v="8.5"/>
    <n v="0"/>
    <n v="0"/>
    <n v="8.5"/>
    <s v="5"/>
    <x v="0"/>
  </r>
  <r>
    <x v="0"/>
    <s v="MARZO"/>
    <x v="2"/>
    <x v="2"/>
    <x v="58"/>
    <x v="0"/>
    <s v="01"/>
    <s v="15041RESIN763002021"/>
    <s v="21DS003F"/>
    <x v="318"/>
    <n v="38"/>
    <n v="38"/>
    <n v="38"/>
    <m/>
    <n v="0"/>
    <n v="0"/>
    <n v="0"/>
    <n v="27.97"/>
    <n v="24.75"/>
    <n v="3.22"/>
    <n v="27.97"/>
    <n v="0"/>
    <n v="0"/>
    <n v="27.97"/>
    <s v="5"/>
    <x v="0"/>
  </r>
  <r>
    <x v="0"/>
    <s v="MARZO"/>
    <x v="2"/>
    <x v="2"/>
    <x v="58"/>
    <x v="0"/>
    <s v="01"/>
    <s v="15041RESIN763002021"/>
    <s v="21DS003F"/>
    <x v="319"/>
    <n v="39"/>
    <n v="39"/>
    <n v="39"/>
    <m/>
    <n v="0"/>
    <n v="0"/>
    <n v="0"/>
    <n v="37.35"/>
    <n v="33.049999999999997"/>
    <n v="4.3"/>
    <n v="37.35"/>
    <n v="0"/>
    <n v="0"/>
    <n v="37.35"/>
    <s v="5"/>
    <x v="0"/>
  </r>
  <r>
    <x v="0"/>
    <s v="MARZO"/>
    <x v="2"/>
    <x v="2"/>
    <x v="59"/>
    <x v="0"/>
    <s v="01"/>
    <s v="15041RESIN763002021"/>
    <s v="21DS003F"/>
    <x v="320"/>
    <n v="40"/>
    <n v="40"/>
    <n v="40"/>
    <m/>
    <n v="0"/>
    <n v="0"/>
    <n v="0"/>
    <n v="6.05"/>
    <n v="5.35"/>
    <n v="0.7"/>
    <n v="6.05"/>
    <n v="0"/>
    <n v="0"/>
    <n v="6.05"/>
    <s v="5"/>
    <x v="0"/>
  </r>
  <r>
    <x v="0"/>
    <s v="MARZO"/>
    <x v="2"/>
    <x v="2"/>
    <x v="59"/>
    <x v="0"/>
    <s v="01"/>
    <s v="15041RESIN763002021"/>
    <s v="21DS003F"/>
    <x v="321"/>
    <n v="41"/>
    <n v="41"/>
    <n v="41"/>
    <m/>
    <n v="0"/>
    <n v="0"/>
    <n v="0"/>
    <n v="18.190000000000001"/>
    <n v="16.100000000000001"/>
    <n v="2.09"/>
    <n v="18.190000000000001"/>
    <n v="0"/>
    <n v="0"/>
    <n v="18.190000000000001"/>
    <s v="5"/>
    <x v="0"/>
  </r>
  <r>
    <x v="0"/>
    <s v="MARZO"/>
    <x v="2"/>
    <x v="2"/>
    <x v="60"/>
    <x v="0"/>
    <s v="01"/>
    <s v="15041RESIN763002021"/>
    <s v="21DS003F"/>
    <x v="322"/>
    <n v="43"/>
    <n v="43"/>
    <n v="43"/>
    <m/>
    <n v="0"/>
    <n v="0"/>
    <n v="0"/>
    <n v="38.54"/>
    <n v="34.11"/>
    <n v="4.43"/>
    <n v="38.54"/>
    <n v="0"/>
    <n v="0"/>
    <n v="38.54"/>
    <s v="5"/>
    <x v="0"/>
  </r>
  <r>
    <x v="0"/>
    <s v="MARZO"/>
    <x v="2"/>
    <x v="2"/>
    <x v="61"/>
    <x v="0"/>
    <s v="01"/>
    <s v="15041RESIN763002021"/>
    <s v="21DS003F"/>
    <x v="323"/>
    <n v="44"/>
    <n v="44"/>
    <n v="44"/>
    <m/>
    <n v="0"/>
    <n v="0"/>
    <n v="0"/>
    <n v="6.95"/>
    <n v="6.15"/>
    <n v="0.8"/>
    <n v="6.95"/>
    <n v="0"/>
    <n v="0"/>
    <n v="6.95"/>
    <s v="5"/>
    <x v="0"/>
  </r>
  <r>
    <x v="0"/>
    <s v="MARZO"/>
    <x v="2"/>
    <x v="2"/>
    <x v="61"/>
    <x v="0"/>
    <s v="01"/>
    <s v="15041RESIN763002021"/>
    <s v="21DS003F"/>
    <x v="324"/>
    <n v="45"/>
    <n v="45"/>
    <n v="45"/>
    <m/>
    <n v="0"/>
    <n v="0"/>
    <n v="0"/>
    <n v="47.45"/>
    <n v="41.99"/>
    <n v="5.46"/>
    <n v="47.45"/>
    <n v="0"/>
    <n v="0"/>
    <n v="47.45"/>
    <s v="5"/>
    <x v="0"/>
  </r>
  <r>
    <x v="0"/>
    <s v="MARZO"/>
    <x v="2"/>
    <x v="2"/>
    <x v="62"/>
    <x v="0"/>
    <s v="01"/>
    <s v="15041RESIN763002021"/>
    <s v="21DS003F"/>
    <x v="325"/>
    <n v="46"/>
    <n v="46"/>
    <n v="46"/>
    <m/>
    <n v="0"/>
    <n v="0"/>
    <n v="0"/>
    <n v="39.299999999999997"/>
    <n v="34.78"/>
    <n v="4.5199999999999996"/>
    <n v="39.299999999999997"/>
    <n v="0"/>
    <n v="0"/>
    <n v="39.299999999999997"/>
    <s v="5"/>
    <x v="0"/>
  </r>
  <r>
    <x v="0"/>
    <s v="MARZO"/>
    <x v="2"/>
    <x v="2"/>
    <x v="62"/>
    <x v="0"/>
    <s v="01"/>
    <s v="15041RESIN763002021"/>
    <s v="21DS003F"/>
    <x v="326"/>
    <n v="47"/>
    <n v="47"/>
    <n v="47"/>
    <m/>
    <n v="0"/>
    <n v="0"/>
    <n v="0"/>
    <n v="4.3"/>
    <n v="3.81"/>
    <n v="0.5"/>
    <n v="4.3099999999999996"/>
    <n v="0"/>
    <n v="0"/>
    <n v="4.3"/>
    <s v="5"/>
    <x v="0"/>
  </r>
  <r>
    <x v="0"/>
    <s v="MARZO"/>
    <x v="2"/>
    <x v="2"/>
    <x v="63"/>
    <x v="0"/>
    <s v="01"/>
    <s v="15041RESIN763002021"/>
    <s v="21DS003F"/>
    <x v="327"/>
    <n v="48"/>
    <n v="48"/>
    <n v="48"/>
    <m/>
    <n v="0"/>
    <n v="0"/>
    <n v="0"/>
    <n v="70"/>
    <n v="61.95"/>
    <n v="8.0500000000000007"/>
    <n v="70"/>
    <n v="0"/>
    <n v="0"/>
    <n v="70"/>
    <s v="5"/>
    <x v="0"/>
  </r>
  <r>
    <x v="0"/>
    <s v="MARZO"/>
    <x v="2"/>
    <x v="2"/>
    <x v="63"/>
    <x v="0"/>
    <s v="01"/>
    <s v="15041RESIN763002021"/>
    <s v="21DS003F"/>
    <x v="328"/>
    <n v="49"/>
    <n v="49"/>
    <n v="49"/>
    <m/>
    <n v="0"/>
    <n v="0"/>
    <n v="0"/>
    <n v="16.3"/>
    <n v="14.42"/>
    <n v="1.87"/>
    <n v="16.29"/>
    <n v="0"/>
    <n v="0"/>
    <n v="16.3"/>
    <s v="5"/>
    <x v="0"/>
  </r>
  <r>
    <x v="0"/>
    <s v="MARZO"/>
    <x v="2"/>
    <x v="2"/>
    <x v="63"/>
    <x v="0"/>
    <s v="01"/>
    <s v="15041RESIN763002021"/>
    <s v="21DS003F"/>
    <x v="329"/>
    <n v="50"/>
    <n v="50"/>
    <n v="50"/>
    <m/>
    <n v="0"/>
    <n v="0"/>
    <n v="0"/>
    <n v="38.549999999999997"/>
    <n v="34.119999999999997"/>
    <n v="4.4400000000000004"/>
    <n v="38.56"/>
    <n v="0"/>
    <n v="0"/>
    <n v="38.549999999999997"/>
    <s v="5"/>
    <x v="0"/>
  </r>
  <r>
    <x v="0"/>
    <s v="MARZO"/>
    <x v="2"/>
    <x v="2"/>
    <x v="64"/>
    <x v="0"/>
    <s v="01"/>
    <s v="15041RESIN763002021"/>
    <s v="21DS003F"/>
    <x v="330"/>
    <n v="51"/>
    <n v="51"/>
    <n v="51"/>
    <m/>
    <n v="0"/>
    <n v="0"/>
    <n v="0"/>
    <n v="21"/>
    <n v="18.579999999999998"/>
    <n v="2.42"/>
    <n v="21"/>
    <n v="0"/>
    <n v="0"/>
    <n v="21"/>
    <s v="5"/>
    <x v="0"/>
  </r>
  <r>
    <x v="0"/>
    <s v="MARZO"/>
    <x v="2"/>
    <x v="2"/>
    <x v="64"/>
    <x v="0"/>
    <s v="01"/>
    <s v="15041RESIN763002021"/>
    <s v="21DS003F"/>
    <x v="331"/>
    <n v="52"/>
    <n v="52"/>
    <n v="52"/>
    <m/>
    <n v="0"/>
    <n v="0"/>
    <n v="0"/>
    <n v="60.54"/>
    <n v="53.58"/>
    <n v="6.97"/>
    <n v="60.55"/>
    <n v="0"/>
    <n v="0"/>
    <n v="60.54"/>
    <s v="5"/>
    <x v="0"/>
  </r>
  <r>
    <x v="0"/>
    <s v="MARZO"/>
    <x v="2"/>
    <x v="2"/>
    <x v="65"/>
    <x v="0"/>
    <s v="01"/>
    <s v="15041RESIN763002021"/>
    <s v="21DS003F"/>
    <x v="332"/>
    <n v="53"/>
    <n v="53"/>
    <n v="53"/>
    <m/>
    <n v="0"/>
    <n v="0"/>
    <n v="0"/>
    <n v="64.319999999999993"/>
    <n v="56.92"/>
    <n v="7.4"/>
    <n v="64.319999999999993"/>
    <n v="0"/>
    <n v="0"/>
    <n v="64.319999999999993"/>
    <s v="5"/>
    <x v="0"/>
  </r>
  <r>
    <x v="0"/>
    <s v="MARZO"/>
    <x v="2"/>
    <x v="2"/>
    <x v="65"/>
    <x v="0"/>
    <s v="01"/>
    <s v="15041RESIN763002021"/>
    <s v="21DS003F"/>
    <x v="333"/>
    <n v="54"/>
    <n v="54"/>
    <n v="54"/>
    <m/>
    <n v="0"/>
    <n v="0"/>
    <n v="0"/>
    <n v="35.61"/>
    <n v="31.51"/>
    <n v="4.0999999999999996"/>
    <n v="35.61"/>
    <n v="0"/>
    <n v="0"/>
    <n v="35.61"/>
    <s v="5"/>
    <x v="0"/>
  </r>
  <r>
    <x v="0"/>
    <s v="MARZO"/>
    <x v="2"/>
    <x v="2"/>
    <x v="66"/>
    <x v="0"/>
    <s v="01"/>
    <s v="15041RESIN763002021"/>
    <s v="21DS003F"/>
    <x v="334"/>
    <n v="55"/>
    <n v="55"/>
    <n v="55"/>
    <m/>
    <n v="0"/>
    <n v="0"/>
    <n v="0"/>
    <n v="36.450000000000003"/>
    <n v="32.26"/>
    <n v="4.1900000000000004"/>
    <n v="36.450000000000003"/>
    <n v="0"/>
    <n v="0"/>
    <n v="36.450000000000003"/>
    <s v="5"/>
    <x v="0"/>
  </r>
  <r>
    <x v="0"/>
    <s v="MARZO"/>
    <x v="2"/>
    <x v="2"/>
    <x v="66"/>
    <x v="0"/>
    <s v="01"/>
    <s v="15041RESIN763002021"/>
    <s v="21DS003F"/>
    <x v="335"/>
    <n v="56"/>
    <n v="56"/>
    <n v="56"/>
    <m/>
    <n v="0"/>
    <n v="0"/>
    <n v="0"/>
    <n v="39.4"/>
    <n v="34.869999999999997"/>
    <n v="4.53"/>
    <n v="39.4"/>
    <n v="0"/>
    <n v="0"/>
    <n v="39.4"/>
    <s v="5"/>
    <x v="0"/>
  </r>
  <r>
    <x v="0"/>
    <s v="MARZO"/>
    <x v="2"/>
    <x v="2"/>
    <x v="50"/>
    <x v="0"/>
    <s v="01"/>
    <s v="15041RESIN763002021"/>
    <s v="21DS003F"/>
    <x v="336"/>
    <n v="57"/>
    <n v="57"/>
    <n v="57"/>
    <m/>
    <n v="0"/>
    <n v="0"/>
    <n v="0"/>
    <n v="27.6"/>
    <n v="24.42"/>
    <n v="3.17"/>
    <n v="27.59"/>
    <n v="0"/>
    <n v="0"/>
    <n v="27.6"/>
    <s v="5"/>
    <x v="0"/>
  </r>
  <r>
    <x v="0"/>
    <s v="MARZO"/>
    <x v="2"/>
    <x v="2"/>
    <x v="50"/>
    <x v="0"/>
    <s v="01"/>
    <s v="15041RESIN763002021"/>
    <s v="21DS003F"/>
    <x v="337"/>
    <n v="58"/>
    <n v="58"/>
    <n v="58"/>
    <m/>
    <n v="0"/>
    <n v="0"/>
    <n v="0"/>
    <n v="51.55"/>
    <n v="45.62"/>
    <n v="5.93"/>
    <n v="51.55"/>
    <n v="0"/>
    <n v="0"/>
    <n v="51.55"/>
    <s v="5"/>
    <x v="0"/>
  </r>
  <r>
    <x v="0"/>
    <s v="MARZO"/>
    <x v="2"/>
    <x v="2"/>
    <x v="50"/>
    <x v="0"/>
    <s v="01"/>
    <s v="15041RESIN763002021"/>
    <s v="21DS003F"/>
    <x v="338"/>
    <n v="59"/>
    <n v="59"/>
    <n v="59"/>
    <m/>
    <n v="0"/>
    <n v="0"/>
    <n v="0"/>
    <n v="18.190000000000001"/>
    <n v="16.100000000000001"/>
    <n v="2.09"/>
    <n v="18.190000000000001"/>
    <n v="0"/>
    <n v="0"/>
    <n v="18.190000000000001"/>
    <s v="5"/>
    <x v="0"/>
  </r>
  <r>
    <x v="0"/>
    <s v="MARZO"/>
    <x v="2"/>
    <x v="2"/>
    <x v="50"/>
    <x v="0"/>
    <s v="01"/>
    <s v="15041RESIN763002021"/>
    <s v="21DS003F"/>
    <x v="339"/>
    <n v="60"/>
    <n v="60"/>
    <n v="60"/>
    <m/>
    <n v="0"/>
    <n v="0"/>
    <n v="0"/>
    <n v="330.08"/>
    <n v="292.11"/>
    <n v="37.97"/>
    <n v="330.08"/>
    <n v="0"/>
    <n v="0"/>
    <n v="330.08"/>
    <s v="5"/>
    <x v="1"/>
  </r>
  <r>
    <x v="0"/>
    <s v="MARZO"/>
    <x v="2"/>
    <x v="2"/>
    <x v="50"/>
    <x v="0"/>
    <s v="01"/>
    <s v="15041RESIN763002021"/>
    <s v="21DS003F"/>
    <x v="340"/>
    <n v="61"/>
    <n v="61"/>
    <n v="61"/>
    <m/>
    <n v="0"/>
    <n v="0"/>
    <n v="0"/>
    <n v="212.23"/>
    <n v="187.81"/>
    <n v="24.42"/>
    <n v="212.23"/>
    <n v="0"/>
    <n v="0"/>
    <n v="212.23"/>
    <s v="5"/>
    <x v="1"/>
  </r>
  <r>
    <x v="0"/>
    <s v="MARZO"/>
    <x v="2"/>
    <x v="2"/>
    <x v="50"/>
    <x v="0"/>
    <s v="01"/>
    <s v="15041RESIN763002021"/>
    <s v="21DS003F"/>
    <x v="341"/>
    <n v="62"/>
    <n v="62"/>
    <n v="62"/>
    <m/>
    <n v="0"/>
    <n v="0"/>
    <n v="0"/>
    <n v="5.16"/>
    <n v="4.57"/>
    <n v="0.59"/>
    <n v="5.16"/>
    <n v="0"/>
    <n v="0"/>
    <n v="5.16"/>
    <s v="5"/>
    <x v="0"/>
  </r>
  <r>
    <x v="0"/>
    <s v="MARZO"/>
    <x v="2"/>
    <x v="2"/>
    <x v="51"/>
    <x v="0"/>
    <s v="01"/>
    <s v="15041RESIN763002021"/>
    <s v="21DS003F"/>
    <x v="342"/>
    <n v="63"/>
    <n v="63"/>
    <n v="63"/>
    <m/>
    <n v="0"/>
    <n v="0"/>
    <n v="0"/>
    <n v="22.58"/>
    <n v="19.98"/>
    <n v="2.6"/>
    <n v="22.58"/>
    <n v="0"/>
    <n v="0"/>
    <n v="22.58"/>
    <s v="5"/>
    <x v="0"/>
  </r>
  <r>
    <x v="0"/>
    <s v="MARZO"/>
    <x v="2"/>
    <x v="2"/>
    <x v="52"/>
    <x v="0"/>
    <s v="01"/>
    <s v="15041RESIN763002021"/>
    <s v="21DS003F"/>
    <x v="343"/>
    <n v="64"/>
    <n v="64"/>
    <n v="64"/>
    <m/>
    <n v="0"/>
    <n v="0"/>
    <n v="0"/>
    <n v="56"/>
    <n v="49.56"/>
    <n v="6.44"/>
    <n v="56"/>
    <n v="0"/>
    <n v="0"/>
    <n v="56"/>
    <s v="5"/>
    <x v="0"/>
  </r>
  <r>
    <x v="0"/>
    <s v="MARZO"/>
    <x v="2"/>
    <x v="2"/>
    <x v="52"/>
    <x v="0"/>
    <s v="01"/>
    <s v="15041RESIN763002021"/>
    <s v="21DS003F"/>
    <x v="344"/>
    <n v="65"/>
    <n v="65"/>
    <n v="65"/>
    <m/>
    <n v="0"/>
    <n v="0"/>
    <n v="0"/>
    <n v="37.85"/>
    <n v="33.5"/>
    <n v="4.3600000000000003"/>
    <n v="37.86"/>
    <n v="0"/>
    <n v="0"/>
    <n v="37.85"/>
    <s v="5"/>
    <x v="0"/>
  </r>
  <r>
    <x v="0"/>
    <s v="MARZO"/>
    <x v="2"/>
    <x v="2"/>
    <x v="52"/>
    <x v="0"/>
    <s v="01"/>
    <s v="15041RESIN763002021"/>
    <s v="21DS003F"/>
    <x v="345"/>
    <n v="66"/>
    <n v="66"/>
    <n v="66"/>
    <m/>
    <n v="0"/>
    <n v="0"/>
    <n v="0"/>
    <n v="42.52"/>
    <n v="37.630000000000003"/>
    <n v="4.8899999999999997"/>
    <n v="42.52"/>
    <n v="0"/>
    <n v="0"/>
    <n v="42.52"/>
    <s v="5"/>
    <x v="0"/>
  </r>
  <r>
    <x v="0"/>
    <s v="MARZO"/>
    <x v="2"/>
    <x v="2"/>
    <x v="53"/>
    <x v="0"/>
    <s v="01"/>
    <s v="15041RESIN763002021"/>
    <s v="21DS003F"/>
    <x v="346"/>
    <n v="67"/>
    <n v="67"/>
    <n v="67"/>
    <m/>
    <n v="0"/>
    <n v="0"/>
    <n v="0"/>
    <n v="39.56"/>
    <n v="35.01"/>
    <n v="4.55"/>
    <n v="39.56"/>
    <n v="0"/>
    <n v="0"/>
    <n v="39.56"/>
    <s v="5"/>
    <x v="0"/>
  </r>
  <r>
    <x v="0"/>
    <s v="MARZO"/>
    <x v="2"/>
    <x v="2"/>
    <x v="54"/>
    <x v="0"/>
    <s v="01"/>
    <s v="15041RESIN763002021"/>
    <s v="21DS003F"/>
    <x v="347"/>
    <n v="68"/>
    <n v="68"/>
    <n v="68"/>
    <m/>
    <n v="0"/>
    <n v="0"/>
    <n v="0"/>
    <n v="21.51"/>
    <n v="19.04"/>
    <n v="2.48"/>
    <n v="21.52"/>
    <n v="0"/>
    <n v="0"/>
    <n v="21.51"/>
    <s v="5"/>
    <x v="0"/>
  </r>
  <r>
    <x v="0"/>
    <s v="MARZO"/>
    <x v="2"/>
    <x v="2"/>
    <x v="54"/>
    <x v="0"/>
    <s v="01"/>
    <s v="15041RESIN763002021"/>
    <s v="21DS003F"/>
    <x v="348"/>
    <n v="69"/>
    <n v="69"/>
    <n v="69"/>
    <m/>
    <n v="0"/>
    <n v="0"/>
    <n v="0"/>
    <n v="37.299999999999997"/>
    <n v="33.01"/>
    <n v="4.29"/>
    <n v="37.299999999999997"/>
    <n v="0"/>
    <n v="0"/>
    <n v="37.299999999999997"/>
    <s v="5"/>
    <x v="0"/>
  </r>
  <r>
    <x v="0"/>
    <s v="MARZO"/>
    <x v="2"/>
    <x v="2"/>
    <x v="55"/>
    <x v="0"/>
    <s v="01"/>
    <s v="15041RESIN763002021"/>
    <s v="21DS003F"/>
    <x v="349"/>
    <n v="70"/>
    <n v="70"/>
    <n v="70"/>
    <m/>
    <n v="0"/>
    <n v="0"/>
    <n v="0"/>
    <n v="18.05"/>
    <n v="15.97"/>
    <n v="2.08"/>
    <n v="18.05"/>
    <n v="0"/>
    <n v="0"/>
    <n v="18.05"/>
    <s v="5"/>
    <x v="0"/>
  </r>
  <r>
    <x v="0"/>
    <s v="MARZO"/>
    <x v="2"/>
    <x v="2"/>
    <x v="55"/>
    <x v="0"/>
    <s v="01"/>
    <s v="15041RESIN763002021"/>
    <s v="21DS003F"/>
    <x v="350"/>
    <n v="71"/>
    <n v="71"/>
    <n v="71"/>
    <m/>
    <n v="0"/>
    <n v="0"/>
    <n v="0"/>
    <n v="27.1"/>
    <n v="23.98"/>
    <n v="3.12"/>
    <n v="27.1"/>
    <n v="0"/>
    <n v="0"/>
    <n v="27.1"/>
    <s v="5"/>
    <x v="0"/>
  </r>
  <r>
    <x v="0"/>
    <s v="MARZO"/>
    <x v="2"/>
    <x v="2"/>
    <x v="55"/>
    <x v="0"/>
    <s v="01"/>
    <s v="15041RESIN763002021"/>
    <s v="21DS003F"/>
    <x v="351"/>
    <n v="72"/>
    <n v="72"/>
    <n v="72"/>
    <m/>
    <n v="0"/>
    <n v="0"/>
    <n v="0"/>
    <n v="17.75"/>
    <n v="15.71"/>
    <n v="2.04"/>
    <n v="17.75"/>
    <n v="0"/>
    <n v="0"/>
    <n v="17.75"/>
    <s v="5"/>
    <x v="0"/>
  </r>
  <r>
    <x v="0"/>
    <s v="MARZO"/>
    <x v="2"/>
    <x v="2"/>
    <x v="55"/>
    <x v="0"/>
    <s v="01"/>
    <s v="15041RESIN763002021"/>
    <s v="21DS003F"/>
    <x v="352"/>
    <n v="73"/>
    <n v="73"/>
    <n v="73"/>
    <m/>
    <n v="0"/>
    <n v="0"/>
    <n v="0"/>
    <n v="25.1"/>
    <n v="22.21"/>
    <n v="2.89"/>
    <n v="25.1"/>
    <n v="0"/>
    <n v="0"/>
    <n v="25.1"/>
    <s v="5"/>
    <x v="0"/>
  </r>
  <r>
    <x v="0"/>
    <s v="MARZO"/>
    <x v="2"/>
    <x v="2"/>
    <x v="55"/>
    <x v="0"/>
    <s v="01"/>
    <s v="15041RESIN763002021"/>
    <s v="21DS003F"/>
    <x v="353"/>
    <n v="74"/>
    <n v="74"/>
    <n v="74"/>
    <m/>
    <n v="0"/>
    <n v="0"/>
    <n v="0"/>
    <n v="26.11"/>
    <n v="23.11"/>
    <n v="3"/>
    <n v="26.11"/>
    <n v="0"/>
    <n v="0"/>
    <n v="26.11"/>
    <s v="5"/>
    <x v="0"/>
  </r>
  <r>
    <x v="0"/>
    <s v="MARZO"/>
    <x v="2"/>
    <x v="2"/>
    <x v="56"/>
    <x v="0"/>
    <s v="01"/>
    <s v="15041RESIN763002021"/>
    <s v="21DS003F"/>
    <x v="354"/>
    <n v="75"/>
    <n v="75"/>
    <n v="75"/>
    <m/>
    <n v="0"/>
    <n v="0"/>
    <n v="0"/>
    <n v="27.1"/>
    <n v="23.98"/>
    <n v="3.12"/>
    <n v="27.1"/>
    <n v="0"/>
    <n v="0"/>
    <n v="27.1"/>
    <s v="5"/>
    <x v="0"/>
  </r>
  <r>
    <x v="0"/>
    <s v="MARZO"/>
    <x v="2"/>
    <x v="2"/>
    <x v="56"/>
    <x v="0"/>
    <s v="01"/>
    <s v="15041RESIN763002021"/>
    <s v="21DS003F"/>
    <x v="355"/>
    <n v="76"/>
    <n v="76"/>
    <n v="76"/>
    <m/>
    <n v="0"/>
    <n v="0"/>
    <n v="0"/>
    <n v="21.1"/>
    <n v="18.670000000000002"/>
    <n v="2.4300000000000002"/>
    <n v="21.1"/>
    <n v="0"/>
    <n v="0"/>
    <n v="21.1"/>
    <s v="5"/>
    <x v="0"/>
  </r>
  <r>
    <x v="0"/>
    <s v="MARZO"/>
    <x v="2"/>
    <x v="2"/>
    <x v="56"/>
    <x v="0"/>
    <s v="01"/>
    <s v="15041RESIN763002021"/>
    <s v="21DS003F"/>
    <x v="356"/>
    <n v="77"/>
    <n v="77"/>
    <n v="77"/>
    <m/>
    <n v="0"/>
    <n v="0"/>
    <n v="0"/>
    <n v="18.649999999999999"/>
    <n v="16.5"/>
    <n v="2.15"/>
    <n v="18.649999999999999"/>
    <n v="0"/>
    <n v="0"/>
    <n v="18.649999999999999"/>
    <s v="5"/>
    <x v="0"/>
  </r>
  <r>
    <x v="0"/>
    <s v="MARZO"/>
    <x v="2"/>
    <x v="2"/>
    <x v="57"/>
    <x v="0"/>
    <s v="01"/>
    <s v="15041RESIN763002021"/>
    <s v="21DS003F"/>
    <x v="357"/>
    <n v="78"/>
    <n v="78"/>
    <n v="78"/>
    <m/>
    <n v="0"/>
    <n v="0"/>
    <n v="0"/>
    <n v="48.46"/>
    <n v="42.88"/>
    <n v="5.57"/>
    <n v="48.45"/>
    <n v="0"/>
    <n v="0"/>
    <n v="48.46"/>
    <s v="5"/>
    <x v="0"/>
  </r>
  <r>
    <x v="0"/>
    <s v="MARZO"/>
    <x v="2"/>
    <x v="2"/>
    <x v="57"/>
    <x v="0"/>
    <s v="01"/>
    <s v="15041RESIN763002021"/>
    <s v="21DS003F"/>
    <x v="358"/>
    <n v="79"/>
    <n v="79"/>
    <n v="79"/>
    <m/>
    <n v="0"/>
    <n v="0"/>
    <n v="0"/>
    <n v="45.18"/>
    <n v="39.979999999999997"/>
    <n v="5.2"/>
    <n v="45.18"/>
    <n v="0"/>
    <n v="0"/>
    <n v="45.18"/>
    <s v="5"/>
    <x v="0"/>
  </r>
  <r>
    <x v="0"/>
    <s v="MARZO"/>
    <x v="2"/>
    <x v="2"/>
    <x v="57"/>
    <x v="0"/>
    <s v="01"/>
    <s v="15041RESIN763002021"/>
    <s v="21DS003F"/>
    <x v="359"/>
    <n v="80"/>
    <n v="80"/>
    <n v="80"/>
    <m/>
    <n v="0"/>
    <n v="0"/>
    <n v="0"/>
    <n v="37.89"/>
    <n v="33.53"/>
    <n v="4.3600000000000003"/>
    <n v="37.89"/>
    <n v="0"/>
    <n v="0"/>
    <n v="37.89"/>
    <s v="5"/>
    <x v="0"/>
  </r>
  <r>
    <x v="0"/>
    <s v="MARZO"/>
    <x v="2"/>
    <x v="2"/>
    <x v="57"/>
    <x v="0"/>
    <s v="01"/>
    <s v="15041RESIN515432020"/>
    <s v="20SD000F"/>
    <x v="360"/>
    <n v="1610"/>
    <n v="1610"/>
    <n v="1610"/>
    <m/>
    <n v="0"/>
    <n v="0"/>
    <n v="0"/>
    <n v="50.64"/>
    <n v="44.81"/>
    <n v="5.83"/>
    <n v="50.64"/>
    <n v="0"/>
    <n v="0"/>
    <n v="50.64"/>
    <s v="5"/>
    <x v="0"/>
  </r>
  <r>
    <x v="0"/>
    <s v="MARZO"/>
    <x v="2"/>
    <x v="2"/>
    <x v="57"/>
    <x v="0"/>
    <s v="01"/>
    <s v="15041RESIN515432020"/>
    <s v="20SD000F"/>
    <x v="361"/>
    <n v="1609"/>
    <n v="1609"/>
    <n v="1609"/>
    <m/>
    <n v="0"/>
    <n v="0"/>
    <n v="0"/>
    <n v="48.34"/>
    <n v="42.78"/>
    <n v="5.56"/>
    <n v="48.34"/>
    <n v="0"/>
    <n v="0"/>
    <n v="48.34"/>
    <s v="5"/>
    <x v="0"/>
  </r>
  <r>
    <x v="0"/>
    <s v="MARZO"/>
    <x v="2"/>
    <x v="2"/>
    <x v="57"/>
    <x v="0"/>
    <s v="01"/>
    <s v="15041RESIN515432020"/>
    <s v="20SD000F"/>
    <x v="362"/>
    <n v="1608"/>
    <n v="1608"/>
    <n v="1608"/>
    <m/>
    <n v="0"/>
    <n v="0"/>
    <n v="0"/>
    <n v="34.67"/>
    <n v="30.68"/>
    <n v="3.99"/>
    <n v="34.67"/>
    <n v="0"/>
    <n v="0"/>
    <n v="34.67"/>
    <s v="5"/>
    <x v="0"/>
  </r>
  <r>
    <x v="0"/>
    <s v="MARZO"/>
    <x v="2"/>
    <x v="2"/>
    <x v="56"/>
    <x v="0"/>
    <s v="01"/>
    <s v="15041RESIN515432020"/>
    <s v="20SD000F"/>
    <x v="363"/>
    <n v="1607"/>
    <n v="1607"/>
    <n v="1607"/>
    <m/>
    <n v="0"/>
    <n v="0"/>
    <n v="0"/>
    <n v="92.16"/>
    <n v="81.56"/>
    <n v="10.6"/>
    <n v="92.16"/>
    <n v="0"/>
    <n v="0"/>
    <n v="92.16"/>
    <s v="5"/>
    <x v="0"/>
  </r>
  <r>
    <x v="0"/>
    <s v="MARZO"/>
    <x v="2"/>
    <x v="2"/>
    <x v="56"/>
    <x v="0"/>
    <s v="01"/>
    <s v="15041RESIN515432020"/>
    <s v="20SD000F"/>
    <x v="364"/>
    <n v="1606"/>
    <n v="1606"/>
    <n v="1606"/>
    <m/>
    <n v="0"/>
    <n v="0"/>
    <n v="0"/>
    <n v="108"/>
    <n v="95.58"/>
    <n v="12.43"/>
    <n v="108.01"/>
    <n v="0"/>
    <n v="0"/>
    <n v="108"/>
    <s v="5"/>
    <x v="0"/>
  </r>
  <r>
    <x v="0"/>
    <s v="MARZO"/>
    <x v="2"/>
    <x v="2"/>
    <x v="56"/>
    <x v="0"/>
    <s v="01"/>
    <s v="15041RESIN515432020"/>
    <s v="20SD000F"/>
    <x v="365"/>
    <n v="1605"/>
    <n v="1605"/>
    <n v="1605"/>
    <m/>
    <n v="0"/>
    <n v="0"/>
    <n v="0"/>
    <n v="86.4"/>
    <n v="76.459999999999994"/>
    <n v="9.94"/>
    <n v="86.4"/>
    <n v="0"/>
    <n v="0"/>
    <n v="86.4"/>
    <s v="5"/>
    <x v="0"/>
  </r>
  <r>
    <x v="0"/>
    <s v="MARZO"/>
    <x v="2"/>
    <x v="2"/>
    <x v="55"/>
    <x v="0"/>
    <s v="01"/>
    <s v="15041RESIN515432020"/>
    <s v="20SD000F"/>
    <x v="366"/>
    <n v="1603"/>
    <n v="1603"/>
    <n v="1603"/>
    <m/>
    <n v="0"/>
    <n v="0"/>
    <n v="0"/>
    <n v="98.99"/>
    <n v="87.6"/>
    <n v="11.39"/>
    <n v="98.99"/>
    <n v="0"/>
    <n v="0"/>
    <n v="98.99"/>
    <s v="5"/>
    <x v="0"/>
  </r>
  <r>
    <x v="0"/>
    <s v="MARZO"/>
    <x v="2"/>
    <x v="2"/>
    <x v="55"/>
    <x v="0"/>
    <s v="01"/>
    <s v="15041RESIN515432020"/>
    <s v="20SD000F"/>
    <x v="367"/>
    <n v="1602"/>
    <n v="1602"/>
    <n v="1602"/>
    <m/>
    <n v="0"/>
    <n v="0"/>
    <n v="0"/>
    <n v="100.66"/>
    <n v="89.08"/>
    <n v="11.58"/>
    <n v="100.66"/>
    <n v="0"/>
    <n v="0"/>
    <n v="100.66"/>
    <s v="5"/>
    <x v="0"/>
  </r>
  <r>
    <x v="0"/>
    <s v="MARZO"/>
    <x v="2"/>
    <x v="2"/>
    <x v="55"/>
    <x v="0"/>
    <s v="01"/>
    <s v="15041RESIN515432020"/>
    <s v="20SD000F"/>
    <x v="368"/>
    <n v="1601"/>
    <n v="1601"/>
    <n v="1601"/>
    <m/>
    <n v="0"/>
    <n v="0"/>
    <n v="0"/>
    <n v="1390.83"/>
    <n v="1230.82"/>
    <n v="160.01"/>
    <n v="1390.83"/>
    <n v="0"/>
    <n v="0"/>
    <n v="1390.83"/>
    <s v="5"/>
    <x v="1"/>
  </r>
  <r>
    <x v="0"/>
    <s v="MARZO"/>
    <x v="2"/>
    <x v="2"/>
    <x v="55"/>
    <x v="0"/>
    <s v="01"/>
    <s v="15041RESIN515432020"/>
    <s v="20SD000F"/>
    <x v="369"/>
    <n v="1600"/>
    <n v="1600"/>
    <n v="1600"/>
    <m/>
    <n v="0"/>
    <n v="0"/>
    <n v="0"/>
    <n v="946.9"/>
    <n v="837.96"/>
    <n v="108.93"/>
    <n v="946.89"/>
    <n v="0"/>
    <n v="0"/>
    <n v="946.9"/>
    <s v="5"/>
    <x v="1"/>
  </r>
  <r>
    <x v="0"/>
    <s v="MARZO"/>
    <x v="2"/>
    <x v="2"/>
    <x v="54"/>
    <x v="0"/>
    <s v="01"/>
    <s v="15041RESIN515432020"/>
    <s v="20SD000F"/>
    <x v="370"/>
    <n v="1599"/>
    <n v="1599"/>
    <n v="1599"/>
    <m/>
    <n v="0"/>
    <n v="0"/>
    <n v="0"/>
    <n v="234.48"/>
    <n v="207.5"/>
    <n v="26.98"/>
    <n v="234.48"/>
    <n v="0"/>
    <n v="0"/>
    <n v="234.48"/>
    <s v="5"/>
    <x v="1"/>
  </r>
  <r>
    <x v="0"/>
    <s v="MARZO"/>
    <x v="2"/>
    <x v="2"/>
    <x v="54"/>
    <x v="0"/>
    <s v="01"/>
    <s v="15041RESIN515432020"/>
    <s v="20SD000F"/>
    <x v="371"/>
    <n v="1598"/>
    <n v="1598"/>
    <n v="1598"/>
    <m/>
    <n v="0"/>
    <n v="0"/>
    <n v="0"/>
    <n v="30.38"/>
    <n v="26.88"/>
    <n v="3.49"/>
    <n v="30.37"/>
    <n v="0"/>
    <n v="0"/>
    <n v="30.38"/>
    <s v="5"/>
    <x v="0"/>
  </r>
  <r>
    <x v="0"/>
    <s v="MARZO"/>
    <x v="2"/>
    <x v="2"/>
    <x v="53"/>
    <x v="0"/>
    <s v="01"/>
    <s v="15041RESIN515432020"/>
    <s v="20SD000F"/>
    <x v="372"/>
    <n v="1597"/>
    <n v="1597"/>
    <n v="1597"/>
    <m/>
    <n v="0"/>
    <n v="0"/>
    <n v="0"/>
    <n v="101.26"/>
    <n v="89.61"/>
    <n v="11.65"/>
    <n v="101.26"/>
    <n v="0"/>
    <n v="0"/>
    <n v="101.26"/>
    <s v="5"/>
    <x v="0"/>
  </r>
  <r>
    <x v="0"/>
    <s v="MARZO"/>
    <x v="2"/>
    <x v="2"/>
    <x v="52"/>
    <x v="0"/>
    <s v="01"/>
    <s v="15041RESIN515432020"/>
    <s v="20SD000F"/>
    <x v="373"/>
    <n v="1596"/>
    <n v="1596"/>
    <n v="1596"/>
    <m/>
    <n v="0"/>
    <n v="0"/>
    <n v="0"/>
    <n v="117.46"/>
    <n v="103.95"/>
    <n v="13.51"/>
    <n v="117.46"/>
    <n v="0"/>
    <n v="0"/>
    <n v="117.46"/>
    <s v="5"/>
    <x v="0"/>
  </r>
  <r>
    <x v="0"/>
    <s v="MARZO"/>
    <x v="2"/>
    <x v="2"/>
    <x v="52"/>
    <x v="0"/>
    <s v="01"/>
    <s v="15041RESIN515432020"/>
    <s v="20SD000F"/>
    <x v="374"/>
    <n v="1595"/>
    <n v="1595"/>
    <n v="1595"/>
    <m/>
    <n v="0"/>
    <n v="0"/>
    <n v="0"/>
    <n v="60.64"/>
    <n v="53.66"/>
    <n v="6.98"/>
    <n v="60.64"/>
    <n v="0"/>
    <n v="0"/>
    <n v="60.64"/>
    <s v="5"/>
    <x v="0"/>
  </r>
  <r>
    <x v="0"/>
    <s v="MARZO"/>
    <x v="2"/>
    <x v="2"/>
    <x v="52"/>
    <x v="0"/>
    <s v="01"/>
    <s v="15041RESIN515432020"/>
    <s v="20SD000F"/>
    <x v="375"/>
    <n v="1594"/>
    <n v="1594"/>
    <n v="1594"/>
    <m/>
    <n v="0"/>
    <n v="0"/>
    <n v="0"/>
    <n v="100.64"/>
    <n v="89.06"/>
    <n v="11.58"/>
    <n v="100.64"/>
    <n v="0"/>
    <n v="0"/>
    <n v="100.64"/>
    <s v="5"/>
    <x v="0"/>
  </r>
  <r>
    <x v="0"/>
    <s v="MARZO"/>
    <x v="2"/>
    <x v="2"/>
    <x v="51"/>
    <x v="0"/>
    <s v="01"/>
    <s v="15041RESIN515432020"/>
    <s v="20SD000F"/>
    <x v="376"/>
    <n v="1593"/>
    <n v="1593"/>
    <n v="1593"/>
    <m/>
    <n v="0"/>
    <n v="0"/>
    <n v="0"/>
    <n v="504.34"/>
    <n v="446.32"/>
    <n v="58.02"/>
    <n v="504.34"/>
    <n v="0"/>
    <n v="0"/>
    <n v="504.34"/>
    <s v="5"/>
    <x v="1"/>
  </r>
  <r>
    <x v="0"/>
    <s v="MARZO"/>
    <x v="2"/>
    <x v="2"/>
    <x v="50"/>
    <x v="0"/>
    <s v="01"/>
    <s v="15041RESIN515432020"/>
    <s v="20SD000F"/>
    <x v="377"/>
    <n v="1592"/>
    <n v="1592"/>
    <n v="1592"/>
    <m/>
    <n v="0"/>
    <n v="0"/>
    <n v="0"/>
    <n v="209.62"/>
    <n v="185.5"/>
    <n v="24.12"/>
    <n v="209.62"/>
    <n v="0"/>
    <n v="0"/>
    <n v="209.62"/>
    <s v="5"/>
    <x v="1"/>
  </r>
  <r>
    <x v="0"/>
    <s v="MARZO"/>
    <x v="2"/>
    <x v="2"/>
    <x v="50"/>
    <x v="0"/>
    <s v="01"/>
    <s v="15041RESIN515432020"/>
    <s v="20SD000F"/>
    <x v="378"/>
    <n v="1591"/>
    <n v="1591"/>
    <n v="1591"/>
    <m/>
    <n v="0"/>
    <n v="0"/>
    <n v="0"/>
    <n v="137.52000000000001"/>
    <n v="121.7"/>
    <n v="15.82"/>
    <n v="137.52000000000001"/>
    <n v="0"/>
    <n v="0"/>
    <n v="137.52000000000001"/>
    <s v="5"/>
    <x v="0"/>
  </r>
  <r>
    <x v="0"/>
    <s v="MARZO"/>
    <x v="2"/>
    <x v="2"/>
    <x v="50"/>
    <x v="0"/>
    <s v="01"/>
    <s v="15041RESIN515432020"/>
    <s v="20SD000F"/>
    <x v="379"/>
    <n v="1590"/>
    <n v="1590"/>
    <n v="1590"/>
    <m/>
    <n v="0"/>
    <n v="0"/>
    <n v="0"/>
    <n v="1420.56"/>
    <n v="1257.1300000000001"/>
    <n v="163.43"/>
    <n v="1420.56"/>
    <n v="0"/>
    <n v="0"/>
    <n v="1420.56"/>
    <s v="5"/>
    <x v="1"/>
  </r>
  <r>
    <x v="0"/>
    <s v="MARZO"/>
    <x v="2"/>
    <x v="2"/>
    <x v="50"/>
    <x v="0"/>
    <s v="01"/>
    <s v="15041RESIN515432020"/>
    <s v="20SD000F"/>
    <x v="380"/>
    <n v="1588"/>
    <n v="1588"/>
    <n v="1588"/>
    <m/>
    <n v="0"/>
    <n v="0"/>
    <n v="0"/>
    <n v="115.26"/>
    <n v="102"/>
    <n v="13.26"/>
    <n v="115.26"/>
    <n v="0"/>
    <n v="0"/>
    <n v="115.26"/>
    <s v="5"/>
    <x v="0"/>
  </r>
  <r>
    <x v="0"/>
    <s v="MARZO"/>
    <x v="2"/>
    <x v="2"/>
    <x v="50"/>
    <x v="0"/>
    <s v="01"/>
    <s v="15041RESIN515432020"/>
    <s v="20SD000F"/>
    <x v="381"/>
    <n v="1587"/>
    <n v="1587"/>
    <n v="1587"/>
    <m/>
    <n v="0"/>
    <n v="0"/>
    <n v="0"/>
    <n v="416.98"/>
    <n v="369.01"/>
    <n v="47.97"/>
    <n v="416.98"/>
    <n v="0"/>
    <n v="0"/>
    <n v="416.98"/>
    <s v="5"/>
    <x v="1"/>
  </r>
  <r>
    <x v="0"/>
    <s v="MARZO"/>
    <x v="2"/>
    <x v="2"/>
    <x v="66"/>
    <x v="0"/>
    <s v="01"/>
    <s v="15041RESIN515432020"/>
    <s v="20SD000F"/>
    <x v="382"/>
    <n v="1586"/>
    <n v="1586"/>
    <n v="1586"/>
    <m/>
    <n v="0"/>
    <n v="0"/>
    <n v="0"/>
    <n v="8.77"/>
    <n v="7.76"/>
    <n v="1.01"/>
    <n v="8.77"/>
    <n v="0"/>
    <n v="0"/>
    <n v="8.77"/>
    <s v="5"/>
    <x v="0"/>
  </r>
  <r>
    <x v="0"/>
    <s v="MARZO"/>
    <x v="2"/>
    <x v="2"/>
    <x v="66"/>
    <x v="0"/>
    <s v="01"/>
    <s v="15041RESIN515432020"/>
    <s v="20SD000F"/>
    <x v="383"/>
    <n v="1585"/>
    <n v="1585"/>
    <n v="1585"/>
    <m/>
    <n v="0"/>
    <n v="0"/>
    <n v="0"/>
    <n v="30.38"/>
    <n v="26.88"/>
    <n v="3.49"/>
    <n v="30.37"/>
    <n v="0"/>
    <n v="0"/>
    <n v="30.38"/>
    <s v="5"/>
    <x v="0"/>
  </r>
  <r>
    <x v="0"/>
    <s v="MARZO"/>
    <x v="2"/>
    <x v="2"/>
    <x v="65"/>
    <x v="0"/>
    <s v="01"/>
    <s v="15041RESIN515432020"/>
    <s v="20SD000F"/>
    <x v="384"/>
    <n v="1584"/>
    <n v="1584"/>
    <n v="1584"/>
    <m/>
    <n v="0"/>
    <n v="0"/>
    <n v="0"/>
    <n v="555.22"/>
    <n v="491.35"/>
    <n v="63.88"/>
    <n v="555.23"/>
    <n v="0"/>
    <n v="0"/>
    <n v="555.22"/>
    <s v="5"/>
    <x v="1"/>
  </r>
  <r>
    <x v="0"/>
    <s v="MARZO"/>
    <x v="2"/>
    <x v="2"/>
    <x v="65"/>
    <x v="0"/>
    <s v="01"/>
    <s v="15041RESIN515432020"/>
    <s v="20SD000F"/>
    <x v="385"/>
    <n v="1583"/>
    <n v="1583"/>
    <n v="1583"/>
    <m/>
    <n v="0"/>
    <n v="0"/>
    <n v="0"/>
    <n v="188.86"/>
    <n v="167.13"/>
    <n v="21.73"/>
    <n v="188.86"/>
    <n v="0"/>
    <n v="0"/>
    <n v="188.86"/>
    <s v="5"/>
    <x v="0"/>
  </r>
  <r>
    <x v="0"/>
    <s v="MARZO"/>
    <x v="2"/>
    <x v="2"/>
    <x v="64"/>
    <x v="0"/>
    <s v="01"/>
    <s v="15041RESIN515432020"/>
    <s v="20SD000F"/>
    <x v="386"/>
    <n v="1581"/>
    <n v="1581"/>
    <n v="1581"/>
    <m/>
    <n v="0"/>
    <n v="0"/>
    <n v="0"/>
    <n v="59.86"/>
    <n v="52.97"/>
    <n v="6.89"/>
    <n v="59.86"/>
    <n v="0"/>
    <n v="0"/>
    <n v="59.86"/>
    <s v="5"/>
    <x v="0"/>
  </r>
  <r>
    <x v="0"/>
    <s v="MARZO"/>
    <x v="2"/>
    <x v="2"/>
    <x v="63"/>
    <x v="0"/>
    <s v="01"/>
    <s v="15041RESIN515432020"/>
    <s v="20SD000F"/>
    <x v="387"/>
    <n v="1580"/>
    <n v="1580"/>
    <n v="1580"/>
    <m/>
    <n v="0"/>
    <n v="0"/>
    <n v="0"/>
    <n v="221.01"/>
    <n v="195.58"/>
    <n v="25.43"/>
    <n v="221.01"/>
    <n v="0"/>
    <n v="0"/>
    <n v="221.01"/>
    <s v="5"/>
    <x v="1"/>
  </r>
  <r>
    <x v="0"/>
    <s v="MARZO"/>
    <x v="2"/>
    <x v="2"/>
    <x v="63"/>
    <x v="0"/>
    <s v="01"/>
    <s v="15041RESIN515432020"/>
    <s v="20SD000F"/>
    <x v="388"/>
    <n v="1579"/>
    <n v="1579"/>
    <n v="1579"/>
    <m/>
    <n v="0"/>
    <n v="0"/>
    <n v="0"/>
    <n v="3.96"/>
    <n v="3.5"/>
    <n v="0.46"/>
    <n v="3.96"/>
    <n v="0"/>
    <n v="0"/>
    <n v="3.96"/>
    <s v="5"/>
    <x v="0"/>
  </r>
  <r>
    <x v="0"/>
    <s v="MARZO"/>
    <x v="2"/>
    <x v="2"/>
    <x v="63"/>
    <x v="0"/>
    <s v="01"/>
    <s v="15041RESIN515432020"/>
    <s v="20SD000F"/>
    <x v="389"/>
    <n v="1578"/>
    <n v="1578"/>
    <n v="1578"/>
    <m/>
    <n v="0"/>
    <n v="0"/>
    <n v="0"/>
    <n v="7.61"/>
    <n v="6.73"/>
    <n v="0.87"/>
    <n v="7.6"/>
    <n v="0"/>
    <n v="0"/>
    <n v="7.61"/>
    <s v="5"/>
    <x v="0"/>
  </r>
  <r>
    <x v="0"/>
    <s v="MARZO"/>
    <x v="2"/>
    <x v="2"/>
    <x v="62"/>
    <x v="0"/>
    <s v="01"/>
    <s v="15041RESIN515432020"/>
    <s v="20SD000F"/>
    <x v="390"/>
    <n v="1577"/>
    <n v="1577"/>
    <n v="1577"/>
    <m/>
    <n v="0"/>
    <n v="0"/>
    <n v="0"/>
    <n v="87.5"/>
    <n v="77.430000000000007"/>
    <n v="10.07"/>
    <n v="87.5"/>
    <n v="0"/>
    <n v="0"/>
    <n v="87.5"/>
    <s v="5"/>
    <x v="0"/>
  </r>
  <r>
    <x v="0"/>
    <s v="MARZO"/>
    <x v="2"/>
    <x v="2"/>
    <x v="62"/>
    <x v="0"/>
    <s v="01"/>
    <s v="15041RESIN515432020"/>
    <s v="20SD000F"/>
    <x v="391"/>
    <n v="1576"/>
    <n v="1576"/>
    <n v="1576"/>
    <m/>
    <n v="0"/>
    <n v="0"/>
    <n v="0"/>
    <n v="47.42"/>
    <n v="41.96"/>
    <n v="5.45"/>
    <n v="47.41"/>
    <n v="0"/>
    <n v="0"/>
    <n v="47.42"/>
    <s v="5"/>
    <x v="0"/>
  </r>
  <r>
    <x v="0"/>
    <s v="MARZO"/>
    <x v="2"/>
    <x v="2"/>
    <x v="61"/>
    <x v="0"/>
    <s v="01"/>
    <s v="15041RESIN515432020"/>
    <s v="20SD000F"/>
    <x v="392"/>
    <n v="1575"/>
    <n v="1575"/>
    <n v="1575"/>
    <m/>
    <n v="0"/>
    <n v="0"/>
    <n v="0"/>
    <n v="11.3"/>
    <n v="10"/>
    <n v="1.3"/>
    <n v="11.3"/>
    <n v="0"/>
    <n v="0"/>
    <n v="11.3"/>
    <s v="5"/>
    <x v="0"/>
  </r>
  <r>
    <x v="0"/>
    <s v="MARZO"/>
    <x v="2"/>
    <x v="2"/>
    <x v="61"/>
    <x v="0"/>
    <s v="01"/>
    <s v="15041RESIN515432020"/>
    <s v="20SD000F"/>
    <x v="393"/>
    <n v="1574"/>
    <n v="1574"/>
    <n v="1574"/>
    <m/>
    <n v="0"/>
    <n v="0"/>
    <n v="0"/>
    <n v="3.05"/>
    <n v="2.7"/>
    <n v="0.35"/>
    <n v="3.05"/>
    <n v="0"/>
    <n v="0"/>
    <n v="3.05"/>
    <s v="5"/>
    <x v="0"/>
  </r>
  <r>
    <x v="0"/>
    <s v="MARZO"/>
    <x v="2"/>
    <x v="2"/>
    <x v="60"/>
    <x v="0"/>
    <s v="01"/>
    <s v="15041RESIN515432020"/>
    <s v="20SD000F"/>
    <x v="394"/>
    <n v="1573"/>
    <n v="1573"/>
    <n v="1573"/>
    <m/>
    <n v="0"/>
    <n v="0"/>
    <n v="0"/>
    <n v="124.6"/>
    <n v="110.27"/>
    <n v="14.34"/>
    <n v="124.61"/>
    <n v="0"/>
    <n v="0"/>
    <n v="124.6"/>
    <s v="5"/>
    <x v="0"/>
  </r>
  <r>
    <x v="0"/>
    <s v="MARZO"/>
    <x v="2"/>
    <x v="2"/>
    <x v="59"/>
    <x v="0"/>
    <s v="01"/>
    <s v="15041RESIN515432020"/>
    <s v="20SD000F"/>
    <x v="395"/>
    <n v="1572"/>
    <n v="1572"/>
    <n v="1572"/>
    <m/>
    <n v="0"/>
    <n v="0"/>
    <n v="0"/>
    <n v="216.57"/>
    <n v="191.65"/>
    <n v="24.91"/>
    <n v="216.56"/>
    <n v="0"/>
    <n v="0"/>
    <n v="216.57"/>
    <s v="5"/>
    <x v="1"/>
  </r>
  <r>
    <x v="0"/>
    <s v="MARZO"/>
    <x v="2"/>
    <x v="2"/>
    <x v="59"/>
    <x v="0"/>
    <s v="01"/>
    <s v="15041RESIN515432020"/>
    <s v="20SD000F"/>
    <x v="396"/>
    <n v="1571"/>
    <n v="1571"/>
    <n v="1571"/>
    <m/>
    <n v="0"/>
    <n v="0"/>
    <n v="0"/>
    <n v="87.5"/>
    <n v="77.430000000000007"/>
    <n v="10.07"/>
    <n v="87.5"/>
    <n v="0"/>
    <n v="0"/>
    <n v="87.5"/>
    <s v="5"/>
    <x v="0"/>
  </r>
  <r>
    <x v="0"/>
    <s v="MARZO"/>
    <x v="2"/>
    <x v="2"/>
    <x v="59"/>
    <x v="0"/>
    <s v="01"/>
    <s v="15041RESIN515432020"/>
    <s v="20SD000F"/>
    <x v="397"/>
    <n v="1570"/>
    <n v="1570"/>
    <n v="1570"/>
    <m/>
    <n v="0"/>
    <n v="0"/>
    <n v="0"/>
    <n v="107.86"/>
    <n v="95.45"/>
    <n v="12.41"/>
    <n v="107.86"/>
    <n v="0"/>
    <n v="0"/>
    <n v="107.86"/>
    <s v="5"/>
    <x v="0"/>
  </r>
  <r>
    <x v="0"/>
    <s v="MARZO"/>
    <x v="2"/>
    <x v="2"/>
    <x v="58"/>
    <x v="0"/>
    <s v="01"/>
    <s v="15041RESIN515432020"/>
    <s v="20SD000F"/>
    <x v="398"/>
    <n v="1569"/>
    <n v="1569"/>
    <n v="1569"/>
    <m/>
    <n v="0"/>
    <n v="0"/>
    <n v="0"/>
    <n v="439.76"/>
    <n v="389.17"/>
    <n v="50.59"/>
    <n v="439.76"/>
    <n v="0"/>
    <n v="0"/>
    <n v="439.76"/>
    <s v="5"/>
    <x v="1"/>
  </r>
  <r>
    <x v="0"/>
    <s v="MARZO"/>
    <x v="2"/>
    <x v="2"/>
    <x v="58"/>
    <x v="0"/>
    <s v="01"/>
    <s v="15041RESIN515432020"/>
    <s v="20SD000F"/>
    <x v="399"/>
    <n v="1568"/>
    <n v="1568"/>
    <n v="1568"/>
    <m/>
    <n v="0"/>
    <n v="0"/>
    <n v="0"/>
    <n v="381.06"/>
    <n v="337.22"/>
    <n v="43.84"/>
    <n v="381.06"/>
    <n v="0"/>
    <n v="0"/>
    <n v="381.06"/>
    <s v="5"/>
    <x v="1"/>
  </r>
  <r>
    <x v="0"/>
    <s v="MARZO"/>
    <x v="2"/>
    <x v="2"/>
    <x v="58"/>
    <x v="0"/>
    <s v="01"/>
    <s v="15041RESIN515432020"/>
    <s v="20SD000F"/>
    <x v="400"/>
    <n v="1567"/>
    <n v="1567"/>
    <n v="1567"/>
    <m/>
    <n v="0"/>
    <n v="0"/>
    <n v="0"/>
    <n v="31"/>
    <n v="27.43"/>
    <n v="3.57"/>
    <n v="31"/>
    <n v="0"/>
    <n v="0"/>
    <n v="31"/>
    <s v="5"/>
    <x v="0"/>
  </r>
  <r>
    <x v="0"/>
    <s v="MARZO"/>
    <x v="2"/>
    <x v="2"/>
    <x v="58"/>
    <x v="0"/>
    <s v="01"/>
    <s v="15041RESIN710002021"/>
    <s v="21DS000F"/>
    <x v="169"/>
    <n v="30"/>
    <n v="30"/>
    <n v="30"/>
    <m/>
    <n v="0"/>
    <n v="0"/>
    <n v="0"/>
    <n v="19.899999999999999"/>
    <n v="17.61"/>
    <n v="2.29"/>
    <n v="19.899999999999999"/>
    <n v="0"/>
    <n v="0"/>
    <n v="19.899999999999999"/>
    <s v="5"/>
    <x v="0"/>
  </r>
  <r>
    <x v="0"/>
    <s v="MARZO"/>
    <x v="2"/>
    <x v="2"/>
    <x v="58"/>
    <x v="0"/>
    <s v="01"/>
    <s v="15041RESIN710002021"/>
    <s v="21DS000F"/>
    <x v="168"/>
    <n v="31"/>
    <n v="31"/>
    <n v="31"/>
    <m/>
    <n v="0"/>
    <n v="0"/>
    <n v="0"/>
    <n v="96"/>
    <n v="84.96"/>
    <n v="11.04"/>
    <n v="96"/>
    <n v="0"/>
    <n v="0"/>
    <n v="96"/>
    <s v="5"/>
    <x v="0"/>
  </r>
  <r>
    <x v="0"/>
    <s v="MARZO"/>
    <x v="2"/>
    <x v="2"/>
    <x v="59"/>
    <x v="0"/>
    <s v="01"/>
    <s v="15041RESIN710002021"/>
    <s v="21DS000F"/>
    <x v="167"/>
    <n v="32"/>
    <n v="32"/>
    <n v="32"/>
    <m/>
    <n v="0"/>
    <n v="0"/>
    <n v="0"/>
    <n v="261.48"/>
    <n v="231.4"/>
    <n v="30.08"/>
    <n v="261.48"/>
    <n v="0"/>
    <n v="0"/>
    <n v="261.48"/>
    <s v="5"/>
    <x v="1"/>
  </r>
  <r>
    <x v="0"/>
    <s v="MARZO"/>
    <x v="2"/>
    <x v="2"/>
    <x v="60"/>
    <x v="0"/>
    <s v="01"/>
    <s v="15041RESIN710002021"/>
    <s v="21DS000F"/>
    <x v="166"/>
    <n v="33"/>
    <n v="33"/>
    <n v="33"/>
    <m/>
    <n v="0"/>
    <n v="0"/>
    <n v="0"/>
    <n v="315.63"/>
    <n v="279.32"/>
    <n v="36.31"/>
    <n v="315.63"/>
    <n v="0"/>
    <n v="0"/>
    <n v="315.63"/>
    <s v="5"/>
    <x v="1"/>
  </r>
  <r>
    <x v="0"/>
    <s v="MARZO"/>
    <x v="2"/>
    <x v="2"/>
    <x v="61"/>
    <x v="0"/>
    <s v="01"/>
    <s v="15041RESIN710002021"/>
    <s v="21DS000F"/>
    <x v="165"/>
    <n v="34"/>
    <n v="34"/>
    <n v="34"/>
    <m/>
    <n v="0"/>
    <n v="0"/>
    <n v="0"/>
    <n v="23"/>
    <n v="20.350000000000001"/>
    <n v="2.65"/>
    <n v="23"/>
    <n v="0"/>
    <n v="0"/>
    <n v="23"/>
    <s v="5"/>
    <x v="0"/>
  </r>
  <r>
    <x v="0"/>
    <s v="MARZO"/>
    <x v="2"/>
    <x v="2"/>
    <x v="64"/>
    <x v="0"/>
    <s v="01"/>
    <s v="15041RESIN710002021"/>
    <s v="21DS000F"/>
    <x v="164"/>
    <n v="35"/>
    <n v="35"/>
    <n v="35"/>
    <m/>
    <n v="0"/>
    <n v="0"/>
    <n v="0"/>
    <n v="19.899999999999999"/>
    <n v="17.61"/>
    <n v="2.29"/>
    <n v="19.899999999999999"/>
    <n v="0"/>
    <n v="0"/>
    <n v="19.899999999999999"/>
    <s v="5"/>
    <x v="0"/>
  </r>
  <r>
    <x v="0"/>
    <s v="MARZO"/>
    <x v="2"/>
    <x v="2"/>
    <x v="50"/>
    <x v="0"/>
    <s v="01"/>
    <s v="15041RESIN710002021"/>
    <s v="21DS000F"/>
    <x v="163"/>
    <n v="36"/>
    <n v="36"/>
    <n v="36"/>
    <m/>
    <n v="0"/>
    <n v="0"/>
    <n v="0"/>
    <n v="19.899999999999999"/>
    <n v="17.61"/>
    <n v="2.29"/>
    <n v="19.899999999999999"/>
    <n v="0"/>
    <n v="0"/>
    <n v="19.899999999999999"/>
    <s v="5"/>
    <x v="0"/>
  </r>
  <r>
    <x v="0"/>
    <s v="MARZO"/>
    <x v="2"/>
    <x v="2"/>
    <x v="67"/>
    <x v="0"/>
    <s v="01"/>
    <s v="15041RESIN710002021"/>
    <s v="21DS000F"/>
    <x v="162"/>
    <n v="37"/>
    <n v="37"/>
    <n v="37"/>
    <m/>
    <n v="0"/>
    <n v="0"/>
    <n v="0"/>
    <n v="157.69999999999999"/>
    <n v="139.56"/>
    <n v="18.14"/>
    <n v="157.69999999999999"/>
    <n v="0"/>
    <n v="0"/>
    <n v="157.69999999999999"/>
    <s v="5"/>
    <x v="0"/>
  </r>
  <r>
    <x v="0"/>
    <s v="MARZO"/>
    <x v="2"/>
    <x v="2"/>
    <x v="53"/>
    <x v="0"/>
    <s v="01"/>
    <s v="15041RESIN710002021"/>
    <s v="21DS000F"/>
    <x v="318"/>
    <n v="38"/>
    <n v="38"/>
    <n v="38"/>
    <m/>
    <n v="0"/>
    <n v="0"/>
    <n v="0"/>
    <n v="79.599999999999994"/>
    <n v="70.44"/>
    <n v="9.16"/>
    <n v="79.599999999999994"/>
    <n v="0"/>
    <n v="0"/>
    <n v="79.599999999999994"/>
    <s v="5"/>
    <x v="0"/>
  </r>
  <r>
    <x v="0"/>
    <s v="MARZO"/>
    <x v="2"/>
    <x v="2"/>
    <x v="54"/>
    <x v="0"/>
    <s v="01"/>
    <s v="15041RESIN710002021"/>
    <s v="21DS000F"/>
    <x v="319"/>
    <n v="39"/>
    <n v="39"/>
    <n v="39"/>
    <m/>
    <n v="0"/>
    <n v="0"/>
    <n v="0"/>
    <n v="96"/>
    <n v="84.96"/>
    <n v="11.04"/>
    <n v="96"/>
    <n v="0"/>
    <n v="0"/>
    <n v="96"/>
    <s v="5"/>
    <x v="0"/>
  </r>
  <r>
    <x v="0"/>
    <s v="MARZO"/>
    <x v="2"/>
    <x v="2"/>
    <x v="55"/>
    <x v="0"/>
    <s v="01"/>
    <s v="15041RESIN710002021"/>
    <s v="21DS000F"/>
    <x v="320"/>
    <n v="40"/>
    <n v="40"/>
    <n v="40"/>
    <m/>
    <n v="0"/>
    <n v="0"/>
    <n v="0"/>
    <n v="10"/>
    <n v="8.85"/>
    <n v="1.1499999999999999"/>
    <n v="10"/>
    <n v="0"/>
    <n v="0"/>
    <n v="10"/>
    <s v="5"/>
    <x v="0"/>
  </r>
  <r>
    <x v="0"/>
    <s v="MARZO"/>
    <x v="2"/>
    <x v="2"/>
    <x v="57"/>
    <x v="0"/>
    <s v="01"/>
    <s v="15041RESIN710002021"/>
    <s v="21DS000F"/>
    <x v="321"/>
    <n v="41"/>
    <n v="41"/>
    <n v="41"/>
    <m/>
    <n v="0"/>
    <n v="0"/>
    <n v="0"/>
    <n v="113"/>
    <n v="100"/>
    <n v="13"/>
    <n v="113"/>
    <n v="0"/>
    <n v="0"/>
    <n v="113"/>
    <s v="5"/>
    <x v="0"/>
  </r>
  <r>
    <x v="0"/>
    <s v="MARZO"/>
    <x v="2"/>
    <x v="2"/>
    <x v="68"/>
    <x v="0"/>
    <s v="01"/>
    <s v="15041RESIN710002021"/>
    <s v="21DS000F"/>
    <x v="401"/>
    <n v="42"/>
    <n v="42"/>
    <n v="42"/>
    <m/>
    <n v="0"/>
    <n v="0"/>
    <n v="0"/>
    <n v="294"/>
    <n v="260.18"/>
    <n v="33.82"/>
    <n v="294"/>
    <n v="0"/>
    <n v="0"/>
    <n v="294"/>
    <s v="5"/>
    <x v="1"/>
  </r>
  <r>
    <x v="0"/>
    <s v="MARZO"/>
    <x v="2"/>
    <x v="2"/>
    <x v="68"/>
    <x v="0"/>
    <s v="01"/>
    <s v="15041RESIN710002021"/>
    <s v="21DS000F"/>
    <x v="322"/>
    <n v="43"/>
    <n v="43"/>
    <n v="43"/>
    <m/>
    <n v="0"/>
    <n v="0"/>
    <n v="0"/>
    <n v="190.63"/>
    <n v="168.7"/>
    <n v="21.93"/>
    <n v="190.63"/>
    <n v="0"/>
    <n v="0"/>
    <n v="190.63"/>
    <s v="5"/>
    <x v="0"/>
  </r>
  <r>
    <x v="0"/>
    <s v="ABRIL"/>
    <x v="3"/>
    <x v="3"/>
    <x v="69"/>
    <x v="0"/>
    <s v="01"/>
    <s v="15041RESIN010782020"/>
    <s v="20SD000F"/>
    <x v="402"/>
    <n v="783"/>
    <n v="783"/>
    <n v="783"/>
    <n v="0"/>
    <n v="0"/>
    <n v="0"/>
    <n v="0"/>
    <n v="69.12"/>
    <n v="61.17"/>
    <n v="7.95"/>
    <n v="69.12"/>
    <n v="0"/>
    <n v="0"/>
    <n v="69.12"/>
    <s v="5"/>
    <x v="0"/>
  </r>
  <r>
    <x v="0"/>
    <s v="ABRIL"/>
    <x v="3"/>
    <x v="3"/>
    <x v="69"/>
    <x v="0"/>
    <s v="01"/>
    <s v="15041RESIN763002021"/>
    <s v="21DS003F"/>
    <x v="403"/>
    <n v="113"/>
    <n v="113"/>
    <n v="113"/>
    <n v="0"/>
    <n v="0"/>
    <n v="0"/>
    <n v="0"/>
    <n v="26.65"/>
    <n v="23.58"/>
    <n v="3.07"/>
    <n v="26.65"/>
    <n v="0"/>
    <n v="0"/>
    <n v="26.65"/>
    <s v="5"/>
    <x v="0"/>
  </r>
  <r>
    <x v="0"/>
    <s v="ABRIL"/>
    <x v="3"/>
    <x v="3"/>
    <x v="69"/>
    <x v="0"/>
    <s v="01"/>
    <s v="15041RESIN763002021"/>
    <s v="21DS003F"/>
    <x v="404"/>
    <n v="112"/>
    <n v="112"/>
    <n v="112"/>
    <n v="0"/>
    <n v="0"/>
    <n v="0"/>
    <n v="0"/>
    <n v="31.17"/>
    <n v="27.58"/>
    <n v="3.59"/>
    <n v="31.17"/>
    <n v="0"/>
    <n v="0"/>
    <n v="31.17"/>
    <s v="5"/>
    <x v="0"/>
  </r>
  <r>
    <x v="0"/>
    <s v="ABRIL"/>
    <x v="3"/>
    <x v="3"/>
    <x v="69"/>
    <x v="0"/>
    <s v="01"/>
    <s v="15041RESIN763002021"/>
    <s v="21DS003F"/>
    <x v="405"/>
    <n v="111"/>
    <n v="111"/>
    <n v="111"/>
    <n v="0"/>
    <n v="0"/>
    <n v="0"/>
    <n v="0"/>
    <n v="76.650000000000006"/>
    <n v="67.83"/>
    <n v="8.82"/>
    <n v="76.650000000000006"/>
    <n v="0"/>
    <n v="0"/>
    <n v="76.650000000000006"/>
    <s v="5"/>
    <x v="0"/>
  </r>
  <r>
    <x v="0"/>
    <s v="ABRIL"/>
    <x v="3"/>
    <x v="3"/>
    <x v="69"/>
    <x v="0"/>
    <s v="01"/>
    <s v="15041RESIN763002021"/>
    <s v="21DS003F"/>
    <x v="406"/>
    <n v="110"/>
    <n v="110"/>
    <n v="110"/>
    <n v="0"/>
    <n v="0"/>
    <n v="0"/>
    <n v="0"/>
    <n v="22.69"/>
    <n v="20.079999999999998"/>
    <n v="2.61"/>
    <n v="22.69"/>
    <n v="0"/>
    <n v="0"/>
    <n v="22.69"/>
    <s v="5"/>
    <x v="0"/>
  </r>
  <r>
    <x v="0"/>
    <s v="ABRIL"/>
    <x v="3"/>
    <x v="3"/>
    <x v="69"/>
    <x v="0"/>
    <s v="01"/>
    <s v="15041RESIN763002021"/>
    <s v="21DS003F"/>
    <x v="407"/>
    <n v="108"/>
    <n v="108"/>
    <n v="108"/>
    <n v="0"/>
    <n v="0"/>
    <n v="0"/>
    <n v="0"/>
    <n v="88"/>
    <n v="77.88"/>
    <n v="10.119999999999999"/>
    <n v="88"/>
    <n v="0"/>
    <n v="0"/>
    <n v="88"/>
    <s v="5"/>
    <x v="0"/>
  </r>
  <r>
    <x v="0"/>
    <s v="ABRIL"/>
    <x v="3"/>
    <x v="3"/>
    <x v="69"/>
    <x v="0"/>
    <s v="01"/>
    <s v="15041RESIN763002021"/>
    <s v="21DS003F"/>
    <x v="408"/>
    <n v="107"/>
    <n v="107"/>
    <n v="107"/>
    <n v="0"/>
    <n v="0"/>
    <n v="0"/>
    <n v="0"/>
    <n v="19.28"/>
    <n v="17.059999999999999"/>
    <n v="2.2200000000000002"/>
    <n v="19.28"/>
    <n v="0"/>
    <n v="0"/>
    <n v="19.28"/>
    <s v="5"/>
    <x v="0"/>
  </r>
  <r>
    <x v="0"/>
    <s v="ABRIL"/>
    <x v="3"/>
    <x v="3"/>
    <x v="69"/>
    <x v="0"/>
    <s v="01"/>
    <s v="15041RESIN763002021"/>
    <s v="21DS003F"/>
    <x v="409"/>
    <n v="106"/>
    <n v="106"/>
    <n v="106"/>
    <n v="0"/>
    <n v="0"/>
    <n v="0"/>
    <n v="0"/>
    <n v="30.35"/>
    <n v="26.86"/>
    <n v="3.49"/>
    <n v="30.35"/>
    <n v="0"/>
    <n v="0"/>
    <n v="30.35"/>
    <s v="5"/>
    <x v="0"/>
  </r>
  <r>
    <x v="0"/>
    <s v="ABRIL"/>
    <x v="3"/>
    <x v="3"/>
    <x v="69"/>
    <x v="0"/>
    <s v="01"/>
    <s v="15041RESIN763002021"/>
    <s v="21DS003F"/>
    <x v="410"/>
    <n v="105"/>
    <n v="105"/>
    <n v="105"/>
    <n v="0"/>
    <n v="0"/>
    <n v="0"/>
    <n v="0"/>
    <n v="4"/>
    <n v="3.54"/>
    <n v="0.46"/>
    <n v="4"/>
    <n v="0"/>
    <n v="0"/>
    <n v="4"/>
    <s v="5"/>
    <x v="0"/>
  </r>
  <r>
    <x v="0"/>
    <s v="ABRIL"/>
    <x v="3"/>
    <x v="3"/>
    <x v="69"/>
    <x v="0"/>
    <s v="01"/>
    <s v="15041RESIN763002021"/>
    <s v="21DS003F"/>
    <x v="411"/>
    <n v="104"/>
    <n v="104"/>
    <n v="104"/>
    <n v="0"/>
    <n v="0"/>
    <n v="0"/>
    <n v="0"/>
    <n v="6"/>
    <n v="5.31"/>
    <n v="0.69"/>
    <n v="6"/>
    <n v="0"/>
    <n v="0"/>
    <n v="6"/>
    <s v="5"/>
    <x v="0"/>
  </r>
  <r>
    <x v="0"/>
    <s v="ABRIL"/>
    <x v="3"/>
    <x v="3"/>
    <x v="69"/>
    <x v="0"/>
    <s v="01"/>
    <s v="15041RESIN763002021"/>
    <s v="21DS003F"/>
    <x v="412"/>
    <n v="103"/>
    <n v="103"/>
    <n v="103"/>
    <n v="0"/>
    <n v="0"/>
    <n v="0"/>
    <n v="0"/>
    <n v="40.4"/>
    <n v="35.75"/>
    <n v="4.6500000000000004"/>
    <n v="40.4"/>
    <n v="0"/>
    <n v="0"/>
    <n v="40.4"/>
    <s v="5"/>
    <x v="0"/>
  </r>
  <r>
    <x v="0"/>
    <s v="ABRIL"/>
    <x v="3"/>
    <x v="3"/>
    <x v="69"/>
    <x v="0"/>
    <s v="01"/>
    <s v="15041RESIN763002021"/>
    <s v="21DS003F"/>
    <x v="413"/>
    <n v="102"/>
    <n v="102"/>
    <n v="102"/>
    <n v="0"/>
    <n v="0"/>
    <n v="0"/>
    <n v="0"/>
    <n v="22.29"/>
    <n v="19.73"/>
    <n v="2.56"/>
    <n v="22.29"/>
    <n v="0"/>
    <n v="0"/>
    <n v="22.29"/>
    <s v="5"/>
    <x v="0"/>
  </r>
  <r>
    <x v="0"/>
    <s v="ABRIL"/>
    <x v="3"/>
    <x v="3"/>
    <x v="69"/>
    <x v="0"/>
    <s v="01"/>
    <s v="15041RESIN763002021"/>
    <s v="21DS003F"/>
    <x v="414"/>
    <n v="101"/>
    <n v="101"/>
    <n v="101"/>
    <n v="0"/>
    <n v="0"/>
    <n v="0"/>
    <n v="0"/>
    <n v="43.22"/>
    <n v="38.25"/>
    <n v="4.97"/>
    <n v="43.22"/>
    <n v="0"/>
    <n v="0"/>
    <n v="43.22"/>
    <s v="5"/>
    <x v="0"/>
  </r>
  <r>
    <x v="0"/>
    <s v="ABRIL"/>
    <x v="3"/>
    <x v="3"/>
    <x v="69"/>
    <x v="0"/>
    <s v="01"/>
    <s v="15041RESIN763002021"/>
    <s v="21DS003F"/>
    <x v="415"/>
    <n v="100"/>
    <n v="100"/>
    <n v="100"/>
    <n v="0"/>
    <n v="0"/>
    <n v="0"/>
    <n v="0"/>
    <n v="11"/>
    <n v="9.73"/>
    <n v="1.26"/>
    <n v="10.99"/>
    <n v="0"/>
    <n v="0"/>
    <n v="11"/>
    <s v="5"/>
    <x v="0"/>
  </r>
  <r>
    <x v="0"/>
    <s v="ABRIL"/>
    <x v="3"/>
    <x v="3"/>
    <x v="69"/>
    <x v="0"/>
    <s v="01"/>
    <s v="15041RESIN763002021"/>
    <s v="21DS003F"/>
    <x v="416"/>
    <n v="99"/>
    <n v="99"/>
    <n v="99"/>
    <n v="0"/>
    <n v="0"/>
    <n v="0"/>
    <n v="0"/>
    <n v="45.6"/>
    <n v="40.35"/>
    <n v="5.25"/>
    <n v="45.6"/>
    <n v="0"/>
    <n v="0"/>
    <n v="45.6"/>
    <s v="5"/>
    <x v="0"/>
  </r>
  <r>
    <x v="0"/>
    <s v="ABRIL"/>
    <x v="3"/>
    <x v="3"/>
    <x v="69"/>
    <x v="0"/>
    <s v="01"/>
    <s v="15041RESIN763002021"/>
    <s v="21DS003F"/>
    <x v="417"/>
    <n v="98"/>
    <n v="98"/>
    <n v="98"/>
    <n v="0"/>
    <n v="0"/>
    <n v="0"/>
    <n v="0"/>
    <n v="20.2"/>
    <n v="17.88"/>
    <n v="2.3199999999999998"/>
    <n v="20.2"/>
    <n v="0"/>
    <n v="0"/>
    <n v="20.2"/>
    <s v="5"/>
    <x v="0"/>
  </r>
  <r>
    <x v="0"/>
    <s v="ABRIL"/>
    <x v="3"/>
    <x v="3"/>
    <x v="69"/>
    <x v="0"/>
    <s v="01"/>
    <s v="15041RESIN763002021"/>
    <s v="21DS003F"/>
    <x v="418"/>
    <n v="97"/>
    <n v="97"/>
    <n v="97"/>
    <n v="0"/>
    <n v="0"/>
    <n v="0"/>
    <n v="0"/>
    <n v="100"/>
    <n v="88.5"/>
    <n v="11.51"/>
    <n v="100.01"/>
    <n v="0"/>
    <n v="0"/>
    <n v="100"/>
    <s v="5"/>
    <x v="0"/>
  </r>
  <r>
    <x v="0"/>
    <s v="ABRIL"/>
    <x v="3"/>
    <x v="3"/>
    <x v="69"/>
    <x v="0"/>
    <s v="01"/>
    <s v="15041RESIN763002021"/>
    <s v="21DS003F"/>
    <x v="419"/>
    <n v="96"/>
    <n v="96"/>
    <n v="96"/>
    <n v="0"/>
    <n v="0"/>
    <n v="0"/>
    <n v="0"/>
    <n v="58.1"/>
    <n v="51.42"/>
    <n v="6.68"/>
    <n v="58.1"/>
    <n v="0"/>
    <n v="0"/>
    <n v="58.1"/>
    <s v="5"/>
    <x v="0"/>
  </r>
  <r>
    <x v="0"/>
    <s v="ABRIL"/>
    <x v="3"/>
    <x v="3"/>
    <x v="69"/>
    <x v="0"/>
    <s v="01"/>
    <s v="15041RESIN763002021"/>
    <s v="21DS003F"/>
    <x v="420"/>
    <n v="95"/>
    <n v="95"/>
    <n v="95"/>
    <n v="0"/>
    <n v="0"/>
    <n v="0"/>
    <n v="0"/>
    <n v="25.700000000000003"/>
    <n v="22.74"/>
    <n v="2.96"/>
    <n v="25.7"/>
    <n v="0"/>
    <n v="0"/>
    <n v="25.700000000000003"/>
    <s v="5"/>
    <x v="0"/>
  </r>
  <r>
    <x v="0"/>
    <s v="ABRIL"/>
    <x v="3"/>
    <x v="3"/>
    <x v="69"/>
    <x v="0"/>
    <s v="01"/>
    <s v="15041RESIN763002021"/>
    <s v="21DS003F"/>
    <x v="421"/>
    <n v="94"/>
    <n v="94"/>
    <n v="94"/>
    <n v="0"/>
    <n v="0"/>
    <n v="0"/>
    <n v="0"/>
    <n v="26.119999999999997"/>
    <n v="23.12"/>
    <n v="3.01"/>
    <n v="26.13"/>
    <n v="0"/>
    <n v="0"/>
    <n v="26.119999999999997"/>
    <s v="5"/>
    <x v="0"/>
  </r>
  <r>
    <x v="0"/>
    <s v="ABRIL"/>
    <x v="3"/>
    <x v="3"/>
    <x v="69"/>
    <x v="0"/>
    <s v="01"/>
    <s v="15041RESIN763002021"/>
    <s v="21DS003F"/>
    <x v="422"/>
    <n v="93"/>
    <n v="93"/>
    <n v="93"/>
    <n v="0"/>
    <n v="0"/>
    <n v="0"/>
    <n v="0"/>
    <n v="23.22"/>
    <n v="20.55"/>
    <n v="2.67"/>
    <n v="23.22"/>
    <n v="0"/>
    <n v="0"/>
    <n v="23.22"/>
    <s v="5"/>
    <x v="0"/>
  </r>
  <r>
    <x v="0"/>
    <s v="ABRIL"/>
    <x v="3"/>
    <x v="3"/>
    <x v="69"/>
    <x v="0"/>
    <s v="01"/>
    <s v="15041RESIN763002021"/>
    <s v="21DS003F"/>
    <x v="423"/>
    <n v="92"/>
    <n v="92"/>
    <n v="92"/>
    <n v="0"/>
    <n v="0"/>
    <n v="0"/>
    <n v="0"/>
    <n v="30.1"/>
    <n v="26.64"/>
    <n v="3.46"/>
    <n v="30.1"/>
    <n v="0"/>
    <n v="0"/>
    <n v="30.1"/>
    <s v="5"/>
    <x v="0"/>
  </r>
  <r>
    <x v="0"/>
    <s v="ABRIL"/>
    <x v="3"/>
    <x v="3"/>
    <x v="69"/>
    <x v="0"/>
    <s v="01"/>
    <s v="15041RESIN763002021"/>
    <s v="21DS003F"/>
    <x v="424"/>
    <n v="91"/>
    <n v="91"/>
    <n v="91"/>
    <n v="0"/>
    <n v="0"/>
    <n v="0"/>
    <n v="0"/>
    <n v="4.1900000000000004"/>
    <n v="3.71"/>
    <n v="0.48"/>
    <n v="4.1900000000000004"/>
    <n v="0"/>
    <n v="0"/>
    <n v="4.1900000000000004"/>
    <s v="5"/>
    <x v="0"/>
  </r>
  <r>
    <x v="0"/>
    <s v="ABRIL"/>
    <x v="3"/>
    <x v="3"/>
    <x v="69"/>
    <x v="0"/>
    <s v="01"/>
    <s v="15041RESIN763002021"/>
    <s v="21DS003F"/>
    <x v="425"/>
    <n v="90"/>
    <n v="90"/>
    <n v="90"/>
    <n v="0"/>
    <n v="0"/>
    <n v="0"/>
    <n v="0"/>
    <n v="32.6"/>
    <n v="28.85"/>
    <n v="3.75"/>
    <n v="32.6"/>
    <n v="0"/>
    <n v="0"/>
    <n v="32.6"/>
    <s v="5"/>
    <x v="0"/>
  </r>
  <r>
    <x v="0"/>
    <s v="ABRIL"/>
    <x v="3"/>
    <x v="3"/>
    <x v="69"/>
    <x v="0"/>
    <s v="01"/>
    <s v="15041RESIN763002021"/>
    <s v="21DS003F"/>
    <x v="426"/>
    <n v="89"/>
    <n v="89"/>
    <n v="89"/>
    <n v="0"/>
    <n v="0"/>
    <n v="0"/>
    <n v="0"/>
    <n v="19.649999999999999"/>
    <n v="17.39"/>
    <n v="2.2599999999999998"/>
    <n v="19.649999999999999"/>
    <n v="0"/>
    <n v="0"/>
    <n v="19.649999999999999"/>
    <s v="5"/>
    <x v="0"/>
  </r>
  <r>
    <x v="0"/>
    <s v="ABRIL"/>
    <x v="3"/>
    <x v="3"/>
    <x v="69"/>
    <x v="0"/>
    <s v="01"/>
    <s v="15041RESIN763002021"/>
    <s v="21DS003F"/>
    <x v="427"/>
    <n v="88"/>
    <n v="88"/>
    <n v="88"/>
    <n v="0"/>
    <n v="0"/>
    <n v="0"/>
    <n v="0"/>
    <n v="62.88"/>
    <n v="55.65"/>
    <n v="7.23"/>
    <n v="62.88"/>
    <n v="0"/>
    <n v="0"/>
    <n v="62.88"/>
    <s v="5"/>
    <x v="0"/>
  </r>
  <r>
    <x v="0"/>
    <s v="ABRIL"/>
    <x v="3"/>
    <x v="3"/>
    <x v="69"/>
    <x v="0"/>
    <s v="01"/>
    <s v="15041RESIN763002021"/>
    <s v="21DS003F"/>
    <x v="428"/>
    <n v="87"/>
    <n v="87"/>
    <n v="87"/>
    <n v="0"/>
    <n v="0"/>
    <n v="0"/>
    <n v="0"/>
    <n v="43.76"/>
    <n v="38.729999999999997"/>
    <n v="5.03"/>
    <n v="43.76"/>
    <n v="0"/>
    <n v="0"/>
    <n v="43.76"/>
    <s v="5"/>
    <x v="0"/>
  </r>
  <r>
    <x v="0"/>
    <s v="ABRIL"/>
    <x v="3"/>
    <x v="3"/>
    <x v="69"/>
    <x v="0"/>
    <s v="01"/>
    <s v="15041RESIN763002021"/>
    <s v="21DS003F"/>
    <x v="429"/>
    <n v="86"/>
    <n v="86"/>
    <n v="86"/>
    <n v="0"/>
    <n v="0"/>
    <n v="0"/>
    <n v="0"/>
    <n v="41.25"/>
    <n v="36.5"/>
    <n v="4.75"/>
    <n v="41.25"/>
    <n v="0"/>
    <n v="0"/>
    <n v="41.25"/>
    <s v="5"/>
    <x v="0"/>
  </r>
  <r>
    <x v="0"/>
    <s v="ABRIL"/>
    <x v="3"/>
    <x v="3"/>
    <x v="69"/>
    <x v="0"/>
    <s v="01"/>
    <s v="15041RESIN763002021"/>
    <s v="21DS003F"/>
    <x v="430"/>
    <n v="85"/>
    <n v="85"/>
    <n v="85"/>
    <n v="0"/>
    <n v="0"/>
    <n v="0"/>
    <n v="0"/>
    <n v="14.35"/>
    <n v="12.7"/>
    <n v="1.65"/>
    <n v="14.35"/>
    <n v="0"/>
    <n v="0"/>
    <n v="14.35"/>
    <s v="5"/>
    <x v="0"/>
  </r>
  <r>
    <x v="0"/>
    <s v="ABRIL"/>
    <x v="3"/>
    <x v="3"/>
    <x v="69"/>
    <x v="0"/>
    <s v="01"/>
    <s v="15041RESIN763002021"/>
    <s v="21DS003F"/>
    <x v="431"/>
    <n v="84"/>
    <n v="84"/>
    <n v="84"/>
    <n v="0"/>
    <n v="0"/>
    <n v="0"/>
    <n v="0"/>
    <n v="29.06"/>
    <n v="25.72"/>
    <n v="3.34"/>
    <n v="29.06"/>
    <n v="0"/>
    <n v="0"/>
    <n v="29.06"/>
    <s v="5"/>
    <x v="0"/>
  </r>
  <r>
    <x v="0"/>
    <s v="ABRIL"/>
    <x v="3"/>
    <x v="3"/>
    <x v="69"/>
    <x v="0"/>
    <s v="01"/>
    <s v="15041RESIN763002021"/>
    <s v="21DS003F"/>
    <x v="432"/>
    <n v="83"/>
    <n v="83"/>
    <n v="83"/>
    <n v="0"/>
    <n v="0"/>
    <n v="0"/>
    <n v="0"/>
    <n v="15.65"/>
    <n v="13.85"/>
    <n v="1.8"/>
    <n v="15.65"/>
    <n v="0"/>
    <n v="0"/>
    <n v="15.65"/>
    <s v="5"/>
    <x v="0"/>
  </r>
  <r>
    <x v="0"/>
    <s v="ABRIL"/>
    <x v="3"/>
    <x v="3"/>
    <x v="69"/>
    <x v="0"/>
    <s v="01"/>
    <s v="15041RESIN763002021"/>
    <s v="21DS003F"/>
    <x v="433"/>
    <n v="82"/>
    <n v="82"/>
    <n v="82"/>
    <n v="0"/>
    <n v="0"/>
    <n v="0"/>
    <n v="0"/>
    <n v="43.81"/>
    <n v="38.770000000000003"/>
    <n v="5.04"/>
    <n v="43.81"/>
    <n v="0"/>
    <n v="0"/>
    <n v="43.81"/>
    <s v="5"/>
    <x v="0"/>
  </r>
  <r>
    <x v="0"/>
    <s v="ABRIL"/>
    <x v="3"/>
    <x v="3"/>
    <x v="69"/>
    <x v="0"/>
    <s v="01"/>
    <s v="15041RESIN763002021"/>
    <s v="21DS003F"/>
    <x v="434"/>
    <n v="81"/>
    <n v="81"/>
    <n v="81"/>
    <n v="0"/>
    <n v="0"/>
    <n v="0"/>
    <n v="0"/>
    <n v="3"/>
    <n v="2.65"/>
    <n v="0.34"/>
    <n v="2.99"/>
    <n v="0"/>
    <n v="0"/>
    <n v="3"/>
    <s v="5"/>
    <x v="0"/>
  </r>
  <r>
    <x v="0"/>
    <s v="ABRIL"/>
    <x v="3"/>
    <x v="3"/>
    <x v="69"/>
    <x v="0"/>
    <s v="01"/>
    <s v="15041RESIN382572020"/>
    <s v="20SD004F"/>
    <x v="435"/>
    <n v="872"/>
    <n v="872"/>
    <n v="872"/>
    <n v="0"/>
    <n v="0"/>
    <n v="0"/>
    <n v="0"/>
    <n v="5.0999999999999996"/>
    <n v="4.51"/>
    <n v="0.59"/>
    <n v="5.0999999999999996"/>
    <n v="0"/>
    <n v="0"/>
    <n v="5.0999999999999996"/>
    <s v="5"/>
    <x v="0"/>
  </r>
  <r>
    <x v="0"/>
    <s v="ABRIL"/>
    <x v="3"/>
    <x v="3"/>
    <x v="69"/>
    <x v="0"/>
    <s v="01"/>
    <s v="15041RESIN382572020"/>
    <s v="20SD004F"/>
    <x v="436"/>
    <n v="871"/>
    <n v="871"/>
    <n v="871"/>
    <n v="0"/>
    <n v="0"/>
    <n v="0"/>
    <n v="0"/>
    <n v="16.25"/>
    <n v="14.38"/>
    <n v="1.87"/>
    <n v="16.25"/>
    <n v="0"/>
    <n v="0"/>
    <n v="16.25"/>
    <s v="5"/>
    <x v="0"/>
  </r>
  <r>
    <x v="0"/>
    <s v="ABRIL"/>
    <x v="3"/>
    <x v="3"/>
    <x v="69"/>
    <x v="0"/>
    <s v="01"/>
    <s v="15041RESIN382572020"/>
    <s v="20SD004F"/>
    <x v="437"/>
    <n v="870"/>
    <n v="870"/>
    <n v="870"/>
    <n v="0"/>
    <n v="0"/>
    <n v="0"/>
    <n v="0"/>
    <n v="10.050000000000001"/>
    <n v="8.89"/>
    <n v="1.1599999999999999"/>
    <n v="10.050000000000001"/>
    <n v="0"/>
    <n v="0"/>
    <n v="10.050000000000001"/>
    <s v="5"/>
    <x v="0"/>
  </r>
  <r>
    <x v="0"/>
    <s v="ABRIL"/>
    <x v="3"/>
    <x v="3"/>
    <x v="69"/>
    <x v="0"/>
    <s v="01"/>
    <s v="15041RESIN382572020"/>
    <s v="20SD004F"/>
    <x v="438"/>
    <n v="869"/>
    <n v="869"/>
    <n v="869"/>
    <n v="0"/>
    <n v="0"/>
    <n v="0"/>
    <n v="0"/>
    <n v="10.050000000000001"/>
    <n v="8.89"/>
    <n v="1.1599999999999999"/>
    <n v="10.050000000000001"/>
    <n v="0"/>
    <n v="0"/>
    <n v="10.050000000000001"/>
    <s v="5"/>
    <x v="0"/>
  </r>
  <r>
    <x v="0"/>
    <s v="ABRIL"/>
    <x v="3"/>
    <x v="3"/>
    <x v="69"/>
    <x v="0"/>
    <s v="01"/>
    <s v="15041RESIN382572020"/>
    <s v="20SD004F"/>
    <x v="439"/>
    <n v="868"/>
    <n v="868"/>
    <n v="868"/>
    <n v="0"/>
    <n v="0"/>
    <n v="0"/>
    <n v="0"/>
    <n v="18.350000000000001"/>
    <n v="16.239999999999998"/>
    <n v="2.11"/>
    <n v="18.350000000000001"/>
    <n v="0"/>
    <n v="0"/>
    <n v="18.350000000000001"/>
    <s v="5"/>
    <x v="0"/>
  </r>
  <r>
    <x v="0"/>
    <s v="ABRIL"/>
    <x v="3"/>
    <x v="3"/>
    <x v="69"/>
    <x v="0"/>
    <s v="01"/>
    <s v="15041RESIN382572020"/>
    <s v="20SD004F"/>
    <x v="440"/>
    <n v="867"/>
    <n v="867"/>
    <n v="867"/>
    <n v="0"/>
    <n v="0"/>
    <n v="0"/>
    <n v="0"/>
    <n v="135.55000000000001"/>
    <n v="119.96"/>
    <n v="15.59"/>
    <n v="135.55000000000001"/>
    <n v="0"/>
    <n v="0"/>
    <n v="135.55000000000001"/>
    <s v="5"/>
    <x v="0"/>
  </r>
  <r>
    <x v="0"/>
    <s v="ABRIL"/>
    <x v="3"/>
    <x v="3"/>
    <x v="69"/>
    <x v="0"/>
    <s v="01"/>
    <s v="15041RESIN382572020"/>
    <s v="20SD004F"/>
    <x v="441"/>
    <n v="866"/>
    <n v="866"/>
    <n v="866"/>
    <n v="0"/>
    <n v="0"/>
    <n v="0"/>
    <n v="0"/>
    <n v="58.27"/>
    <n v="51.57"/>
    <n v="6.7"/>
    <n v="58.27"/>
    <n v="0"/>
    <n v="0"/>
    <n v="58.27"/>
    <s v="5"/>
    <x v="0"/>
  </r>
  <r>
    <x v="0"/>
    <s v="ABRIL"/>
    <x v="3"/>
    <x v="3"/>
    <x v="69"/>
    <x v="0"/>
    <s v="01"/>
    <s v="15041RESIN382572020"/>
    <s v="20SD004F"/>
    <x v="442"/>
    <n v="865"/>
    <n v="865"/>
    <n v="865"/>
    <n v="0"/>
    <n v="0"/>
    <n v="0"/>
    <n v="0"/>
    <n v="18.95"/>
    <n v="16.77"/>
    <n v="2.1800000000000002"/>
    <n v="18.95"/>
    <n v="0"/>
    <n v="0"/>
    <n v="18.95"/>
    <s v="5"/>
    <x v="0"/>
  </r>
  <r>
    <x v="0"/>
    <s v="ABRIL"/>
    <x v="3"/>
    <x v="3"/>
    <x v="69"/>
    <x v="0"/>
    <s v="01"/>
    <s v="15041RESIN382572020"/>
    <s v="20SD004F"/>
    <x v="443"/>
    <n v="863"/>
    <n v="863"/>
    <n v="863"/>
    <n v="0"/>
    <n v="0"/>
    <n v="0"/>
    <n v="0"/>
    <n v="21.98"/>
    <n v="19.45"/>
    <n v="2.5299999999999998"/>
    <n v="21.98"/>
    <n v="0"/>
    <n v="0"/>
    <n v="21.98"/>
    <s v="5"/>
    <x v="0"/>
  </r>
  <r>
    <x v="0"/>
    <s v="ABRIL"/>
    <x v="3"/>
    <x v="3"/>
    <x v="69"/>
    <x v="0"/>
    <s v="01"/>
    <s v="15041RESIN382572020"/>
    <s v="20SD004F"/>
    <x v="444"/>
    <n v="862"/>
    <n v="862"/>
    <n v="862"/>
    <n v="0"/>
    <n v="0"/>
    <n v="0"/>
    <n v="0"/>
    <n v="32.25"/>
    <n v="28.54"/>
    <n v="3.71"/>
    <n v="32.25"/>
    <n v="0"/>
    <n v="0"/>
    <n v="32.25"/>
    <s v="5"/>
    <x v="0"/>
  </r>
  <r>
    <x v="0"/>
    <s v="ABRIL"/>
    <x v="3"/>
    <x v="3"/>
    <x v="69"/>
    <x v="0"/>
    <s v="01"/>
    <s v="15041RESIN382572020"/>
    <s v="20SD004F"/>
    <x v="445"/>
    <n v="861"/>
    <n v="861"/>
    <n v="861"/>
    <n v="0"/>
    <n v="0"/>
    <n v="0"/>
    <n v="0"/>
    <n v="16.8"/>
    <n v="14.87"/>
    <n v="1.93"/>
    <n v="16.8"/>
    <n v="0"/>
    <n v="0"/>
    <n v="16.8"/>
    <s v="5"/>
    <x v="0"/>
  </r>
  <r>
    <x v="0"/>
    <s v="ABRIL"/>
    <x v="3"/>
    <x v="3"/>
    <x v="69"/>
    <x v="0"/>
    <s v="01"/>
    <s v="15041RESIN382572020"/>
    <s v="20SD004F"/>
    <x v="446"/>
    <n v="860"/>
    <n v="860"/>
    <n v="860"/>
    <n v="0"/>
    <n v="0"/>
    <n v="0"/>
    <n v="0"/>
    <n v="21.32"/>
    <n v="18.87"/>
    <n v="2.4500000000000002"/>
    <n v="21.32"/>
    <n v="0"/>
    <n v="0"/>
    <n v="21.32"/>
    <s v="5"/>
    <x v="0"/>
  </r>
  <r>
    <x v="0"/>
    <s v="ABRIL"/>
    <x v="3"/>
    <x v="3"/>
    <x v="69"/>
    <x v="0"/>
    <s v="01"/>
    <s v="15041RESIN382572020"/>
    <s v="20SD004F"/>
    <x v="447"/>
    <n v="859"/>
    <n v="859"/>
    <n v="859"/>
    <n v="0"/>
    <n v="0"/>
    <n v="0"/>
    <n v="0"/>
    <n v="26.5"/>
    <n v="23.45"/>
    <n v="3.05"/>
    <n v="26.5"/>
    <n v="0"/>
    <n v="0"/>
    <n v="26.5"/>
    <s v="5"/>
    <x v="0"/>
  </r>
  <r>
    <x v="0"/>
    <s v="ABRIL"/>
    <x v="3"/>
    <x v="3"/>
    <x v="69"/>
    <x v="0"/>
    <s v="01"/>
    <s v="15041RESIN382572020"/>
    <s v="20SD004F"/>
    <x v="448"/>
    <n v="858"/>
    <n v="858"/>
    <n v="858"/>
    <n v="0"/>
    <n v="0"/>
    <n v="0"/>
    <n v="0"/>
    <n v="12.49"/>
    <n v="11.05"/>
    <n v="1.44"/>
    <n v="12.49"/>
    <n v="0"/>
    <n v="0"/>
    <n v="12.49"/>
    <s v="5"/>
    <x v="0"/>
  </r>
  <r>
    <x v="0"/>
    <s v="ABRIL"/>
    <x v="3"/>
    <x v="3"/>
    <x v="69"/>
    <x v="0"/>
    <s v="01"/>
    <s v="15041RESIN382572020"/>
    <s v="20SD004F"/>
    <x v="449"/>
    <n v="857"/>
    <n v="857"/>
    <n v="857"/>
    <n v="0"/>
    <n v="0"/>
    <n v="0"/>
    <n v="0"/>
    <n v="9.5"/>
    <n v="8.41"/>
    <n v="1.0900000000000001"/>
    <n v="9.5"/>
    <n v="0"/>
    <n v="0"/>
    <n v="9.5"/>
    <s v="5"/>
    <x v="0"/>
  </r>
  <r>
    <x v="0"/>
    <s v="ABRIL"/>
    <x v="3"/>
    <x v="3"/>
    <x v="69"/>
    <x v="0"/>
    <s v="01"/>
    <s v="15041RESIN382572020"/>
    <s v="20SD004F"/>
    <x v="450"/>
    <n v="856"/>
    <n v="856"/>
    <n v="856"/>
    <n v="0"/>
    <n v="0"/>
    <n v="0"/>
    <n v="0"/>
    <n v="18.04"/>
    <n v="15.96"/>
    <n v="2.0699999999999998"/>
    <n v="18.03"/>
    <n v="0"/>
    <n v="0"/>
    <n v="18.04"/>
    <s v="5"/>
    <x v="0"/>
  </r>
  <r>
    <x v="0"/>
    <s v="ABRIL"/>
    <x v="3"/>
    <x v="3"/>
    <x v="69"/>
    <x v="0"/>
    <s v="01"/>
    <s v="15041RESIN382572020"/>
    <s v="20SD004F"/>
    <x v="451"/>
    <n v="855"/>
    <n v="855"/>
    <n v="855"/>
    <n v="0"/>
    <n v="0"/>
    <n v="0"/>
    <n v="0"/>
    <n v="2.95"/>
    <n v="2.61"/>
    <n v="0.34"/>
    <n v="2.95"/>
    <n v="0"/>
    <n v="0"/>
    <n v="2.95"/>
    <s v="5"/>
    <x v="0"/>
  </r>
  <r>
    <x v="0"/>
    <s v="ABRIL"/>
    <x v="3"/>
    <x v="3"/>
    <x v="69"/>
    <x v="0"/>
    <s v="01"/>
    <s v="15041RESIN382572020"/>
    <s v="20SD004F"/>
    <x v="452"/>
    <n v="854"/>
    <n v="854"/>
    <n v="854"/>
    <n v="0"/>
    <n v="0"/>
    <n v="0"/>
    <n v="0"/>
    <n v="4.5"/>
    <n v="3.98"/>
    <n v="0.52"/>
    <n v="4.5"/>
    <n v="0"/>
    <n v="0"/>
    <n v="4.5"/>
    <s v="5"/>
    <x v="0"/>
  </r>
  <r>
    <x v="0"/>
    <s v="ABRIL"/>
    <x v="3"/>
    <x v="3"/>
    <x v="69"/>
    <x v="0"/>
    <s v="01"/>
    <s v="15041RESIN382572020"/>
    <s v="20SD004F"/>
    <x v="453"/>
    <n v="853"/>
    <n v="853"/>
    <n v="853"/>
    <n v="0"/>
    <n v="0"/>
    <n v="0"/>
    <n v="0"/>
    <n v="25.73"/>
    <n v="22.77"/>
    <n v="2.96"/>
    <n v="25.73"/>
    <n v="0"/>
    <n v="0"/>
    <n v="25.73"/>
    <s v="5"/>
    <x v="0"/>
  </r>
  <r>
    <x v="0"/>
    <s v="ABRIL"/>
    <x v="3"/>
    <x v="3"/>
    <x v="69"/>
    <x v="0"/>
    <s v="01"/>
    <s v="15041RESIN382572020"/>
    <s v="20SD004F"/>
    <x v="454"/>
    <n v="852"/>
    <n v="852"/>
    <n v="852"/>
    <n v="0"/>
    <n v="0"/>
    <n v="0"/>
    <n v="0"/>
    <n v="9.5500000000000007"/>
    <n v="8.4499999999999993"/>
    <n v="1.1000000000000001"/>
    <n v="9.5500000000000007"/>
    <n v="0"/>
    <n v="0"/>
    <n v="9.5500000000000007"/>
    <s v="5"/>
    <x v="0"/>
  </r>
  <r>
    <x v="0"/>
    <s v="ABRIL"/>
    <x v="3"/>
    <x v="3"/>
    <x v="69"/>
    <x v="0"/>
    <s v="01"/>
    <s v="15041RESIN382572020"/>
    <s v="20SD004F"/>
    <x v="455"/>
    <n v="851"/>
    <n v="851"/>
    <n v="851"/>
    <n v="0"/>
    <n v="0"/>
    <n v="0"/>
    <n v="0"/>
    <n v="7.65"/>
    <n v="6.77"/>
    <n v="0.88"/>
    <n v="7.65"/>
    <n v="0"/>
    <n v="0"/>
    <n v="7.65"/>
    <s v="5"/>
    <x v="0"/>
  </r>
  <r>
    <x v="0"/>
    <s v="ABRIL"/>
    <x v="3"/>
    <x v="3"/>
    <x v="69"/>
    <x v="0"/>
    <s v="01"/>
    <s v="15041RESIN382572020"/>
    <s v="20SD004F"/>
    <x v="456"/>
    <n v="850"/>
    <n v="850"/>
    <n v="850"/>
    <n v="0"/>
    <n v="0"/>
    <n v="0"/>
    <n v="0"/>
    <n v="42.7"/>
    <n v="37.79"/>
    <n v="4.91"/>
    <n v="42.7"/>
    <n v="0"/>
    <n v="0"/>
    <n v="42.7"/>
    <s v="5"/>
    <x v="0"/>
  </r>
  <r>
    <x v="0"/>
    <s v="ABRIL"/>
    <x v="3"/>
    <x v="3"/>
    <x v="69"/>
    <x v="0"/>
    <s v="01"/>
    <s v="15041RESIN382572020"/>
    <s v="20SD004F"/>
    <x v="457"/>
    <n v="849"/>
    <n v="849"/>
    <n v="849"/>
    <n v="0"/>
    <n v="0"/>
    <n v="0"/>
    <n v="0"/>
    <n v="11.2"/>
    <n v="9.91"/>
    <n v="1.29"/>
    <n v="11.2"/>
    <n v="0"/>
    <n v="0"/>
    <n v="11.2"/>
    <s v="5"/>
    <x v="0"/>
  </r>
  <r>
    <x v="0"/>
    <s v="ABRIL"/>
    <x v="3"/>
    <x v="3"/>
    <x v="69"/>
    <x v="0"/>
    <s v="01"/>
    <s v="15041RESIN382572020"/>
    <s v="20SD004F"/>
    <x v="458"/>
    <n v="848"/>
    <n v="848"/>
    <n v="848"/>
    <n v="0"/>
    <n v="0"/>
    <n v="0"/>
    <n v="0"/>
    <n v="6.9"/>
    <n v="6.11"/>
    <n v="0.79"/>
    <n v="6.9"/>
    <n v="0"/>
    <n v="0"/>
    <n v="6.9"/>
    <s v="5"/>
    <x v="0"/>
  </r>
  <r>
    <x v="0"/>
    <s v="ABRIL"/>
    <x v="3"/>
    <x v="3"/>
    <x v="69"/>
    <x v="0"/>
    <s v="01"/>
    <s v="15041RESIN382572020"/>
    <s v="20SD004F"/>
    <x v="459"/>
    <n v="847"/>
    <n v="847"/>
    <n v="847"/>
    <n v="0"/>
    <n v="0"/>
    <n v="0"/>
    <n v="0"/>
    <n v="14.9"/>
    <n v="13.19"/>
    <n v="1.71"/>
    <n v="14.9"/>
    <n v="0"/>
    <n v="0"/>
    <n v="14.9"/>
    <s v="5"/>
    <x v="0"/>
  </r>
  <r>
    <x v="0"/>
    <s v="ABRIL"/>
    <x v="3"/>
    <x v="3"/>
    <x v="69"/>
    <x v="0"/>
    <s v="01"/>
    <s v="15041RESIN382572020"/>
    <s v="20SD004F"/>
    <x v="460"/>
    <n v="846"/>
    <n v="846"/>
    <n v="846"/>
    <n v="0"/>
    <n v="0"/>
    <n v="0"/>
    <n v="0"/>
    <n v="9"/>
    <n v="7.96"/>
    <n v="1.03"/>
    <n v="8.99"/>
    <n v="0"/>
    <n v="0"/>
    <n v="9"/>
    <s v="5"/>
    <x v="0"/>
  </r>
  <r>
    <x v="0"/>
    <s v="ABRIL"/>
    <x v="3"/>
    <x v="3"/>
    <x v="69"/>
    <x v="0"/>
    <s v="01"/>
    <s v="15041RESIN382572020"/>
    <s v="20SD004F"/>
    <x v="461"/>
    <n v="845"/>
    <n v="845"/>
    <n v="845"/>
    <n v="0"/>
    <n v="0"/>
    <n v="0"/>
    <n v="0"/>
    <n v="18.059999999999999"/>
    <n v="15.98"/>
    <n v="2.08"/>
    <n v="18.059999999999999"/>
    <n v="0"/>
    <n v="0"/>
    <n v="18.059999999999999"/>
    <s v="5"/>
    <x v="0"/>
  </r>
  <r>
    <x v="0"/>
    <s v="ABRIL"/>
    <x v="3"/>
    <x v="3"/>
    <x v="69"/>
    <x v="0"/>
    <s v="01"/>
    <s v="15041RESIN382572020"/>
    <s v="20SD004F"/>
    <x v="462"/>
    <n v="844"/>
    <n v="844"/>
    <n v="844"/>
    <n v="0"/>
    <n v="0"/>
    <n v="0"/>
    <n v="0"/>
    <n v="28.5"/>
    <n v="25.22"/>
    <n v="3.28"/>
    <n v="28.5"/>
    <n v="0"/>
    <n v="0"/>
    <n v="28.5"/>
    <s v="5"/>
    <x v="0"/>
  </r>
  <r>
    <x v="0"/>
    <s v="ABRIL"/>
    <x v="3"/>
    <x v="3"/>
    <x v="69"/>
    <x v="0"/>
    <s v="01"/>
    <s v="15041RESIN382572020"/>
    <s v="20SD004F"/>
    <x v="463"/>
    <n v="842"/>
    <n v="842"/>
    <n v="842"/>
    <n v="0"/>
    <n v="0"/>
    <n v="0"/>
    <n v="0"/>
    <n v="34.020000000000003"/>
    <n v="30.11"/>
    <n v="3.91"/>
    <n v="34.020000000000003"/>
    <n v="0"/>
    <n v="0"/>
    <n v="34.020000000000003"/>
    <s v="5"/>
    <x v="0"/>
  </r>
  <r>
    <x v="0"/>
    <s v="ABRIL"/>
    <x v="3"/>
    <x v="3"/>
    <x v="69"/>
    <x v="0"/>
    <s v="01"/>
    <s v="15041RESIN382572020"/>
    <s v="20SD004F"/>
    <x v="464"/>
    <n v="840"/>
    <n v="840"/>
    <n v="840"/>
    <n v="0"/>
    <n v="0"/>
    <n v="0"/>
    <n v="0"/>
    <n v="5"/>
    <n v="4.42"/>
    <n v="0.56999999999999995"/>
    <n v="4.99"/>
    <n v="0"/>
    <n v="0"/>
    <n v="5"/>
    <s v="5"/>
    <x v="0"/>
  </r>
  <r>
    <x v="0"/>
    <s v="ABRIL"/>
    <x v="3"/>
    <x v="3"/>
    <x v="69"/>
    <x v="0"/>
    <s v="01"/>
    <s v="15041RESIN382572020"/>
    <s v="20SD004F"/>
    <x v="465"/>
    <n v="839"/>
    <n v="839"/>
    <n v="839"/>
    <n v="0"/>
    <n v="0"/>
    <n v="0"/>
    <n v="0"/>
    <n v="24.62"/>
    <n v="21.79"/>
    <n v="2.83"/>
    <n v="24.62"/>
    <n v="0"/>
    <n v="0"/>
    <n v="24.62"/>
    <s v="5"/>
    <x v="0"/>
  </r>
  <r>
    <x v="0"/>
    <s v="ABRIL"/>
    <x v="3"/>
    <x v="3"/>
    <x v="69"/>
    <x v="0"/>
    <s v="01"/>
    <s v="15041RESIN382572020"/>
    <s v="20SD004F"/>
    <x v="466"/>
    <n v="838"/>
    <n v="838"/>
    <n v="838"/>
    <n v="0"/>
    <n v="0"/>
    <n v="0"/>
    <n v="0"/>
    <n v="3.25"/>
    <n v="2.88"/>
    <n v="0.37"/>
    <n v="3.25"/>
    <n v="0"/>
    <n v="0"/>
    <n v="3.25"/>
    <s v="5"/>
    <x v="0"/>
  </r>
  <r>
    <x v="0"/>
    <s v="ABRIL"/>
    <x v="3"/>
    <x v="3"/>
    <x v="69"/>
    <x v="0"/>
    <s v="01"/>
    <s v="15041RESIN382572020"/>
    <s v="20SD004F"/>
    <x v="467"/>
    <n v="837"/>
    <n v="837"/>
    <n v="837"/>
    <n v="0"/>
    <n v="0"/>
    <n v="0"/>
    <n v="0"/>
    <n v="8.34"/>
    <n v="7.38"/>
    <n v="0.96"/>
    <n v="8.34"/>
    <n v="0"/>
    <n v="0"/>
    <n v="8.34"/>
    <s v="5"/>
    <x v="0"/>
  </r>
  <r>
    <x v="0"/>
    <s v="ABRIL"/>
    <x v="3"/>
    <x v="3"/>
    <x v="69"/>
    <x v="0"/>
    <s v="01"/>
    <s v="15041RESIN382572020"/>
    <s v="20SD004F"/>
    <x v="468"/>
    <n v="836"/>
    <n v="836"/>
    <n v="836"/>
    <n v="0"/>
    <n v="0"/>
    <n v="0"/>
    <n v="0"/>
    <n v="63.04"/>
    <n v="55.79"/>
    <n v="7.25"/>
    <n v="63.04"/>
    <n v="0"/>
    <n v="0"/>
    <n v="63.04"/>
    <s v="5"/>
    <x v="0"/>
  </r>
  <r>
    <x v="0"/>
    <s v="ABRIL"/>
    <x v="3"/>
    <x v="3"/>
    <x v="69"/>
    <x v="0"/>
    <s v="01"/>
    <s v="15041RESIN382572020"/>
    <s v="20SD004F"/>
    <x v="469"/>
    <n v="835"/>
    <n v="835"/>
    <n v="835"/>
    <n v="0"/>
    <n v="0"/>
    <n v="0"/>
    <n v="0"/>
    <n v="6"/>
    <n v="5.31"/>
    <n v="0.69"/>
    <n v="6"/>
    <n v="0"/>
    <n v="0"/>
    <n v="6"/>
    <s v="5"/>
    <x v="0"/>
  </r>
  <r>
    <x v="0"/>
    <s v="ABRIL"/>
    <x v="3"/>
    <x v="3"/>
    <x v="69"/>
    <x v="0"/>
    <s v="01"/>
    <s v="15041RESIN382572020"/>
    <s v="20SD004F"/>
    <x v="470"/>
    <n v="834"/>
    <n v="834"/>
    <n v="834"/>
    <n v="0"/>
    <n v="0"/>
    <n v="0"/>
    <n v="0"/>
    <n v="4.46"/>
    <n v="3.95"/>
    <n v="0.51"/>
    <n v="4.46"/>
    <n v="0"/>
    <n v="0"/>
    <n v="4.46"/>
    <s v="5"/>
    <x v="0"/>
  </r>
  <r>
    <x v="0"/>
    <s v="ABRIL"/>
    <x v="3"/>
    <x v="3"/>
    <x v="70"/>
    <x v="0"/>
    <s v="01"/>
    <s v="15041RESIN710002021"/>
    <s v="21DS000F"/>
    <x v="323"/>
    <n v="44"/>
    <n v="44"/>
    <n v="44"/>
    <n v="0"/>
    <n v="0"/>
    <n v="0"/>
    <n v="0"/>
    <n v="198.43"/>
    <n v="175.6"/>
    <n v="22.83"/>
    <n v="198.43"/>
    <n v="0"/>
    <n v="0"/>
    <n v="198.43"/>
    <s v="5"/>
    <x v="0"/>
  </r>
  <r>
    <x v="0"/>
    <s v="ABRIL"/>
    <x v="3"/>
    <x v="3"/>
    <x v="71"/>
    <x v="0"/>
    <s v="01"/>
    <s v="15041RESIN710002021"/>
    <s v="21DS000F"/>
    <x v="324"/>
    <n v="45"/>
    <n v="45"/>
    <n v="45"/>
    <n v="0"/>
    <n v="0"/>
    <n v="0"/>
    <n v="0"/>
    <n v="162.72"/>
    <n v="144"/>
    <n v="18.72"/>
    <n v="162.72"/>
    <n v="0"/>
    <n v="0"/>
    <n v="162.72"/>
    <s v="5"/>
    <x v="0"/>
  </r>
  <r>
    <x v="0"/>
    <s v="ABRIL"/>
    <x v="3"/>
    <x v="3"/>
    <x v="71"/>
    <x v="0"/>
    <s v="01"/>
    <s v="15041RESIN710002021"/>
    <s v="21DS000F"/>
    <x v="325"/>
    <n v="46"/>
    <n v="46"/>
    <n v="46"/>
    <n v="0"/>
    <n v="0"/>
    <n v="0"/>
    <n v="0"/>
    <n v="96"/>
    <n v="84.96"/>
    <n v="11.04"/>
    <n v="96"/>
    <n v="0"/>
    <n v="0"/>
    <n v="96"/>
    <s v="5"/>
    <x v="0"/>
  </r>
  <r>
    <x v="0"/>
    <s v="ABRIL"/>
    <x v="3"/>
    <x v="3"/>
    <x v="72"/>
    <x v="0"/>
    <s v="01"/>
    <s v="15041RESIN710002021"/>
    <s v="21DS000F"/>
    <x v="326"/>
    <n v="47"/>
    <n v="47"/>
    <n v="47"/>
    <n v="0"/>
    <n v="0"/>
    <n v="0"/>
    <n v="0"/>
    <n v="194.21"/>
    <n v="171.87"/>
    <n v="22.34"/>
    <n v="194.21"/>
    <n v="0"/>
    <n v="0"/>
    <n v="194.21"/>
    <s v="5"/>
    <x v="0"/>
  </r>
  <r>
    <x v="0"/>
    <s v="ABRIL"/>
    <x v="3"/>
    <x v="3"/>
    <x v="69"/>
    <x v="0"/>
    <s v="01"/>
    <s v="15041RESIN515432020"/>
    <s v="20SD000F"/>
    <x v="471"/>
    <n v="1611"/>
    <n v="1611"/>
    <n v="1611"/>
    <n v="0"/>
    <n v="0"/>
    <n v="0"/>
    <n v="0"/>
    <n v="383.1"/>
    <n v="339.03"/>
    <n v="44.07"/>
    <n v="383.1"/>
    <n v="0"/>
    <n v="0"/>
    <n v="383.1"/>
    <s v="5"/>
    <x v="1"/>
  </r>
  <r>
    <x v="0"/>
    <s v="ABRIL"/>
    <x v="3"/>
    <x v="3"/>
    <x v="69"/>
    <x v="0"/>
    <s v="01"/>
    <s v="15041RESIN515432020"/>
    <s v="20SD000F"/>
    <x v="472"/>
    <n v="1612"/>
    <n v="1612"/>
    <n v="1612"/>
    <n v="0"/>
    <n v="0"/>
    <n v="0"/>
    <n v="0"/>
    <n v="212.26"/>
    <n v="187.84"/>
    <n v="24.42"/>
    <n v="212.26"/>
    <n v="0"/>
    <n v="0"/>
    <n v="212.26"/>
    <s v="5"/>
    <x v="1"/>
  </r>
  <r>
    <x v="0"/>
    <s v="ABRIL"/>
    <x v="3"/>
    <x v="3"/>
    <x v="69"/>
    <x v="0"/>
    <s v="01"/>
    <s v="15041RESIN515432020"/>
    <s v="20SD000F"/>
    <x v="473"/>
    <n v="1613"/>
    <n v="1613"/>
    <n v="1613"/>
    <n v="0"/>
    <n v="0"/>
    <n v="0"/>
    <n v="0"/>
    <n v="40.26"/>
    <n v="35.630000000000003"/>
    <n v="4.63"/>
    <n v="40.26"/>
    <n v="0"/>
    <n v="0"/>
    <n v="40.26"/>
    <s v="5"/>
    <x v="0"/>
  </r>
  <r>
    <x v="0"/>
    <s v="ABRIL"/>
    <x v="3"/>
    <x v="3"/>
    <x v="69"/>
    <x v="0"/>
    <s v="01"/>
    <s v="15041RESIN515432020"/>
    <s v="20SD000F"/>
    <x v="474"/>
    <n v="1614"/>
    <n v="1614"/>
    <n v="1614"/>
    <n v="0"/>
    <n v="0"/>
    <n v="0"/>
    <n v="0"/>
    <n v="2.44"/>
    <n v="2.16"/>
    <n v="0.28000000000000003"/>
    <n v="2.44"/>
    <n v="0"/>
    <n v="0"/>
    <n v="2.44"/>
    <s v="5"/>
    <x v="0"/>
  </r>
  <r>
    <x v="0"/>
    <s v="ABRIL"/>
    <x v="3"/>
    <x v="3"/>
    <x v="69"/>
    <x v="0"/>
    <s v="01"/>
    <s v="15041RESIN515432020"/>
    <s v="20SD000F"/>
    <x v="475"/>
    <n v="1615"/>
    <n v="1615"/>
    <n v="1615"/>
    <n v="0"/>
    <n v="0"/>
    <n v="0"/>
    <n v="0"/>
    <n v="157.91999999999999"/>
    <n v="139.75"/>
    <n v="18.170000000000002"/>
    <n v="157.91999999999999"/>
    <n v="0"/>
    <n v="0"/>
    <n v="157.91999999999999"/>
    <s v="5"/>
    <x v="0"/>
  </r>
  <r>
    <x v="0"/>
    <s v="ABRIL"/>
    <x v="3"/>
    <x v="3"/>
    <x v="69"/>
    <x v="0"/>
    <s v="01"/>
    <s v="15041RESIN515432020"/>
    <s v="20SD000F"/>
    <x v="476"/>
    <n v="1616"/>
    <n v="1616"/>
    <n v="1616"/>
    <n v="0"/>
    <n v="0"/>
    <n v="0"/>
    <n v="0"/>
    <n v="20"/>
    <n v="17.7"/>
    <n v="2.2999999999999998"/>
    <n v="20"/>
    <n v="0"/>
    <n v="0"/>
    <n v="20"/>
    <s v="5"/>
    <x v="0"/>
  </r>
  <r>
    <x v="0"/>
    <s v="ABRIL"/>
    <x v="3"/>
    <x v="3"/>
    <x v="73"/>
    <x v="0"/>
    <s v="01"/>
    <s v="15041RESIN515432020"/>
    <s v="20SD000F"/>
    <x v="477"/>
    <n v="1617"/>
    <n v="1617"/>
    <n v="1617"/>
    <n v="0"/>
    <n v="0"/>
    <n v="0"/>
    <n v="0"/>
    <n v="117.46"/>
    <n v="103.95"/>
    <n v="13.51"/>
    <n v="117.46"/>
    <n v="0"/>
    <n v="0"/>
    <n v="117.46"/>
    <s v="5"/>
    <x v="0"/>
  </r>
  <r>
    <x v="0"/>
    <s v="ABRIL"/>
    <x v="3"/>
    <x v="3"/>
    <x v="73"/>
    <x v="0"/>
    <s v="01"/>
    <s v="15041RESIN515432020"/>
    <s v="20SD000F"/>
    <x v="478"/>
    <n v="1618"/>
    <n v="1618"/>
    <n v="1618"/>
    <n v="0"/>
    <n v="0"/>
    <n v="0"/>
    <n v="0"/>
    <n v="158.13999999999999"/>
    <n v="139.94999999999999"/>
    <n v="18.190000000000001"/>
    <n v="158.13999999999999"/>
    <n v="0"/>
    <n v="0"/>
    <n v="158.13999999999999"/>
    <s v="5"/>
    <x v="0"/>
  </r>
  <r>
    <x v="0"/>
    <s v="ABRIL"/>
    <x v="3"/>
    <x v="3"/>
    <x v="70"/>
    <x v="0"/>
    <s v="01"/>
    <s v="15041RESIN515432020"/>
    <s v="20SD000F"/>
    <x v="479"/>
    <n v="1619"/>
    <n v="1619"/>
    <n v="1619"/>
    <n v="0"/>
    <n v="0"/>
    <n v="0"/>
    <n v="0"/>
    <n v="882.26"/>
    <n v="780.76"/>
    <n v="101.5"/>
    <n v="882.26"/>
    <n v="0"/>
    <n v="0"/>
    <n v="882.26"/>
    <s v="5"/>
    <x v="1"/>
  </r>
  <r>
    <x v="0"/>
    <s v="ABRIL"/>
    <x v="3"/>
    <x v="3"/>
    <x v="74"/>
    <x v="0"/>
    <s v="01"/>
    <s v="15041RESIN515432020"/>
    <s v="20SD000F"/>
    <x v="480"/>
    <n v="1620"/>
    <n v="1620"/>
    <n v="1620"/>
    <n v="0"/>
    <n v="0"/>
    <n v="0"/>
    <n v="0"/>
    <n v="140.5"/>
    <n v="124.34"/>
    <n v="16.16"/>
    <n v="140.5"/>
    <n v="0"/>
    <n v="0"/>
    <n v="140.5"/>
    <s v="5"/>
    <x v="0"/>
  </r>
  <r>
    <x v="0"/>
    <s v="ABRIL"/>
    <x v="3"/>
    <x v="3"/>
    <x v="74"/>
    <x v="0"/>
    <s v="01"/>
    <s v="15041RESIN515432020"/>
    <s v="20SD000F"/>
    <x v="481"/>
    <n v="1621"/>
    <n v="1621"/>
    <n v="1621"/>
    <n v="0"/>
    <n v="0"/>
    <n v="0"/>
    <n v="0"/>
    <n v="107.86"/>
    <n v="95.45"/>
    <n v="12.41"/>
    <n v="107.86"/>
    <n v="0"/>
    <n v="0"/>
    <n v="107.86"/>
    <s v="5"/>
    <x v="0"/>
  </r>
  <r>
    <x v="0"/>
    <s v="ABRIL"/>
    <x v="3"/>
    <x v="3"/>
    <x v="75"/>
    <x v="0"/>
    <s v="01"/>
    <s v="15041RESIN515432020"/>
    <s v="20SD000F"/>
    <x v="482"/>
    <n v="1622"/>
    <n v="1622"/>
    <n v="1622"/>
    <n v="0"/>
    <n v="0"/>
    <n v="0"/>
    <n v="0"/>
    <n v="28.6"/>
    <n v="25.31"/>
    <n v="3.29"/>
    <n v="28.6"/>
    <n v="0"/>
    <n v="0"/>
    <n v="28.6"/>
    <s v="5"/>
    <x v="0"/>
  </r>
  <r>
    <x v="0"/>
    <s v="ABRIL"/>
    <x v="3"/>
    <x v="3"/>
    <x v="76"/>
    <x v="0"/>
    <s v="01"/>
    <s v="15041RESIN515432020"/>
    <s v="20SD000F"/>
    <x v="483"/>
    <n v="1623"/>
    <n v="1623"/>
    <n v="1623"/>
    <n v="0"/>
    <n v="0"/>
    <n v="0"/>
    <n v="0"/>
    <n v="20.260000000000002"/>
    <n v="17.93"/>
    <n v="2.33"/>
    <n v="20.260000000000002"/>
    <n v="0"/>
    <n v="0"/>
    <n v="20.260000000000002"/>
    <s v="5"/>
    <x v="0"/>
  </r>
  <r>
    <x v="0"/>
    <s v="ABRIL"/>
    <x v="3"/>
    <x v="3"/>
    <x v="76"/>
    <x v="0"/>
    <s v="01"/>
    <s v="15041RESIN515432020"/>
    <s v="20SD000F"/>
    <x v="484"/>
    <n v="1624"/>
    <n v="1624"/>
    <n v="1624"/>
    <n v="0"/>
    <n v="0"/>
    <n v="0"/>
    <n v="0"/>
    <n v="416.98"/>
    <n v="369.01"/>
    <n v="47.97"/>
    <n v="416.98"/>
    <n v="0"/>
    <n v="0"/>
    <n v="416.98"/>
    <s v="5"/>
    <x v="1"/>
  </r>
  <r>
    <x v="0"/>
    <s v="ABRIL"/>
    <x v="3"/>
    <x v="3"/>
    <x v="77"/>
    <x v="0"/>
    <s v="01"/>
    <s v="15041RESIN515432020"/>
    <s v="20SD000F"/>
    <x v="485"/>
    <n v="1625"/>
    <n v="1625"/>
    <n v="1625"/>
    <n v="0"/>
    <n v="0"/>
    <n v="0"/>
    <n v="0"/>
    <n v="416.98"/>
    <n v="369.01"/>
    <n v="47.97"/>
    <n v="416.98"/>
    <n v="0"/>
    <n v="0"/>
    <n v="416.98"/>
    <s v="5"/>
    <x v="1"/>
  </r>
  <r>
    <x v="0"/>
    <s v="ABRIL"/>
    <x v="3"/>
    <x v="3"/>
    <x v="77"/>
    <x v="0"/>
    <s v="01"/>
    <s v="15041RESIN515432020"/>
    <s v="20SD000F"/>
    <x v="486"/>
    <n v="1626"/>
    <n v="1626"/>
    <n v="1626"/>
    <n v="0"/>
    <n v="0"/>
    <n v="0"/>
    <n v="0"/>
    <n v="714.58"/>
    <n v="632.37"/>
    <n v="82.21"/>
    <n v="714.58"/>
    <n v="0"/>
    <n v="0"/>
    <n v="714.58"/>
    <s v="5"/>
    <x v="1"/>
  </r>
  <r>
    <x v="0"/>
    <s v="ABRIL"/>
    <x v="3"/>
    <x v="3"/>
    <x v="77"/>
    <x v="0"/>
    <s v="01"/>
    <s v="15041RESIN515432020"/>
    <s v="20SD000F"/>
    <x v="487"/>
    <n v="1627"/>
    <n v="1627"/>
    <n v="1627"/>
    <n v="0"/>
    <n v="0"/>
    <n v="0"/>
    <n v="0"/>
    <n v="117.46"/>
    <n v="103.95"/>
    <n v="13.51"/>
    <n v="117.46"/>
    <n v="0"/>
    <n v="0"/>
    <n v="117.46"/>
    <s v="5"/>
    <x v="0"/>
  </r>
  <r>
    <x v="0"/>
    <s v="ABRIL"/>
    <x v="3"/>
    <x v="3"/>
    <x v="71"/>
    <x v="0"/>
    <s v="01"/>
    <s v="15041RESIN515432020"/>
    <s v="20SD000F"/>
    <x v="488"/>
    <n v="1628"/>
    <n v="1628"/>
    <n v="1628"/>
    <n v="0"/>
    <n v="0"/>
    <n v="0"/>
    <n v="0"/>
    <n v="105.7"/>
    <n v="93.54"/>
    <n v="12.16"/>
    <n v="105.7"/>
    <n v="0"/>
    <n v="0"/>
    <n v="105.7"/>
    <s v="5"/>
    <x v="0"/>
  </r>
  <r>
    <x v="0"/>
    <s v="ABRIL"/>
    <x v="3"/>
    <x v="3"/>
    <x v="71"/>
    <x v="0"/>
    <s v="01"/>
    <s v="15041RESIN515432020"/>
    <s v="20SD000F"/>
    <x v="489"/>
    <n v="1629"/>
    <n v="1629"/>
    <n v="1629"/>
    <n v="0"/>
    <n v="0"/>
    <n v="0"/>
    <n v="0"/>
    <n v="252.62"/>
    <n v="223.56"/>
    <n v="29.06"/>
    <n v="252.62"/>
    <n v="0"/>
    <n v="0"/>
    <n v="252.62"/>
    <s v="5"/>
    <x v="1"/>
  </r>
  <r>
    <x v="0"/>
    <s v="ABRIL"/>
    <x v="3"/>
    <x v="3"/>
    <x v="71"/>
    <x v="0"/>
    <s v="01"/>
    <s v="15041RESIN515432020"/>
    <s v="20SD000F"/>
    <x v="490"/>
    <n v="1630"/>
    <n v="1630"/>
    <n v="1630"/>
    <n v="0"/>
    <n v="0"/>
    <n v="0"/>
    <n v="0"/>
    <n v="115.2"/>
    <n v="101.95"/>
    <n v="13.25"/>
    <n v="115.2"/>
    <n v="0"/>
    <n v="0"/>
    <n v="115.2"/>
    <s v="5"/>
    <x v="0"/>
  </r>
  <r>
    <x v="0"/>
    <s v="ABRIL"/>
    <x v="3"/>
    <x v="3"/>
    <x v="71"/>
    <x v="0"/>
    <s v="01"/>
    <s v="15041RESIN515432020"/>
    <s v="20SD000F"/>
    <x v="491"/>
    <n v="1631"/>
    <n v="1631"/>
    <n v="1631"/>
    <n v="0"/>
    <n v="0"/>
    <n v="0"/>
    <n v="0"/>
    <n v="464.5"/>
    <n v="411.06"/>
    <n v="53.44"/>
    <n v="464.5"/>
    <n v="0"/>
    <n v="0"/>
    <n v="464.5"/>
    <s v="5"/>
    <x v="1"/>
  </r>
  <r>
    <x v="0"/>
    <s v="ABRIL"/>
    <x v="3"/>
    <x v="3"/>
    <x v="78"/>
    <x v="0"/>
    <s v="01"/>
    <s v="15041RESIN515432020"/>
    <s v="20SD000F"/>
    <x v="492"/>
    <n v="1632"/>
    <n v="1632"/>
    <n v="1632"/>
    <n v="0"/>
    <n v="0"/>
    <n v="0"/>
    <n v="0"/>
    <n v="80.98"/>
    <n v="71.66"/>
    <n v="9.32"/>
    <n v="80.98"/>
    <n v="0"/>
    <n v="0"/>
    <n v="80.98"/>
    <s v="5"/>
    <x v="0"/>
  </r>
  <r>
    <x v="0"/>
    <s v="ABRIL"/>
    <x v="3"/>
    <x v="3"/>
    <x v="78"/>
    <x v="0"/>
    <s v="01"/>
    <s v="15041RESIN515432020"/>
    <s v="20SD000F"/>
    <x v="493"/>
    <n v="1633"/>
    <n v="1633"/>
    <n v="1633"/>
    <n v="0"/>
    <n v="0"/>
    <n v="0"/>
    <n v="0"/>
    <n v="51.98"/>
    <n v="46"/>
    <n v="5.98"/>
    <n v="51.98"/>
    <n v="0"/>
    <n v="0"/>
    <n v="51.98"/>
    <s v="5"/>
    <x v="0"/>
  </r>
  <r>
    <x v="0"/>
    <s v="ABRIL"/>
    <x v="3"/>
    <x v="3"/>
    <x v="79"/>
    <x v="0"/>
    <s v="01"/>
    <s v="15041RESIN515432020"/>
    <s v="20SD000F"/>
    <x v="494"/>
    <n v="1634"/>
    <n v="1634"/>
    <n v="1634"/>
    <n v="0"/>
    <n v="0"/>
    <n v="0"/>
    <n v="0"/>
    <n v="145.99"/>
    <n v="129.19"/>
    <n v="16.79"/>
    <n v="145.97999999999999"/>
    <n v="0"/>
    <n v="0"/>
    <n v="145.99"/>
    <s v="5"/>
    <x v="0"/>
  </r>
  <r>
    <x v="0"/>
    <s v="ABRIL"/>
    <x v="3"/>
    <x v="3"/>
    <x v="79"/>
    <x v="0"/>
    <s v="01"/>
    <s v="15041RESIN515432020"/>
    <s v="20SD000F"/>
    <x v="495"/>
    <n v="1635"/>
    <n v="1635"/>
    <n v="1635"/>
    <n v="0"/>
    <n v="0"/>
    <n v="0"/>
    <n v="0"/>
    <n v="255.7"/>
    <n v="226.28"/>
    <n v="29.42"/>
    <n v="255.7"/>
    <n v="0"/>
    <n v="0"/>
    <n v="255.7"/>
    <s v="5"/>
    <x v="1"/>
  </r>
  <r>
    <x v="0"/>
    <s v="ABRIL"/>
    <x v="3"/>
    <x v="3"/>
    <x v="79"/>
    <x v="0"/>
    <s v="01"/>
    <s v="15041RESIN515432020"/>
    <s v="20SD000F"/>
    <x v="496"/>
    <n v="1636"/>
    <n v="1636"/>
    <n v="1636"/>
    <n v="0"/>
    <n v="0"/>
    <n v="0"/>
    <n v="0"/>
    <n v="67.8"/>
    <n v="60"/>
    <n v="7.8"/>
    <n v="67.8"/>
    <n v="0"/>
    <n v="0"/>
    <n v="67.8"/>
    <s v="5"/>
    <x v="0"/>
  </r>
  <r>
    <x v="0"/>
    <s v="ABRIL"/>
    <x v="3"/>
    <x v="3"/>
    <x v="80"/>
    <x v="0"/>
    <s v="01"/>
    <s v="15041RESIN515432020"/>
    <s v="20SD000F"/>
    <x v="497"/>
    <n v="1637"/>
    <n v="1637"/>
    <n v="1637"/>
    <n v="0"/>
    <n v="0"/>
    <n v="0"/>
    <n v="0"/>
    <n v="50.64"/>
    <n v="44.81"/>
    <n v="5.83"/>
    <n v="50.64"/>
    <n v="0"/>
    <n v="0"/>
    <n v="50.64"/>
    <s v="5"/>
    <x v="0"/>
  </r>
  <r>
    <x v="0"/>
    <s v="ABRIL"/>
    <x v="3"/>
    <x v="3"/>
    <x v="81"/>
    <x v="0"/>
    <s v="01"/>
    <s v="15041RESIN515432020"/>
    <s v="20SD000F"/>
    <x v="498"/>
    <n v="1638"/>
    <n v="1638"/>
    <n v="1638"/>
    <n v="0"/>
    <n v="0"/>
    <n v="0"/>
    <n v="0"/>
    <n v="97.85"/>
    <n v="86.59"/>
    <n v="11.26"/>
    <n v="97.85"/>
    <n v="0"/>
    <n v="0"/>
    <n v="97.85"/>
    <s v="5"/>
    <x v="0"/>
  </r>
  <r>
    <x v="0"/>
    <s v="ABRIL"/>
    <x v="3"/>
    <x v="3"/>
    <x v="81"/>
    <x v="0"/>
    <s v="01"/>
    <s v="15041RESIN515432020"/>
    <s v="20SD000F"/>
    <x v="499"/>
    <n v="1639"/>
    <n v="1639"/>
    <n v="1639"/>
    <n v="0"/>
    <n v="0"/>
    <n v="0"/>
    <n v="0"/>
    <n v="414.72"/>
    <n v="367.01"/>
    <n v="47.71"/>
    <n v="414.72"/>
    <n v="0"/>
    <n v="0"/>
    <n v="414.72"/>
    <s v="5"/>
    <x v="1"/>
  </r>
  <r>
    <x v="0"/>
    <s v="ABRIL"/>
    <x v="3"/>
    <x v="3"/>
    <x v="81"/>
    <x v="0"/>
    <s v="01"/>
    <s v="15041RESIN515432020"/>
    <s v="20SD000F"/>
    <x v="500"/>
    <n v="1640"/>
    <n v="1640"/>
    <n v="1640"/>
    <n v="0"/>
    <n v="0"/>
    <n v="0"/>
    <n v="0"/>
    <n v="232.66"/>
    <n v="205.89"/>
    <n v="26.77"/>
    <n v="232.66"/>
    <n v="0"/>
    <n v="0"/>
    <n v="232.66"/>
    <s v="5"/>
    <x v="1"/>
  </r>
  <r>
    <x v="0"/>
    <s v="ABRIL"/>
    <x v="3"/>
    <x v="3"/>
    <x v="82"/>
    <x v="0"/>
    <s v="01"/>
    <s v="15041RESIN515432020"/>
    <s v="20SD000F"/>
    <x v="501"/>
    <n v="1641"/>
    <n v="1641"/>
    <n v="1641"/>
    <n v="0"/>
    <n v="0"/>
    <n v="0"/>
    <n v="0"/>
    <n v="11.52"/>
    <n v="10.19"/>
    <n v="1.32"/>
    <n v="11.51"/>
    <n v="0"/>
    <n v="0"/>
    <n v="11.52"/>
    <s v="5"/>
    <x v="0"/>
  </r>
  <r>
    <x v="0"/>
    <s v="ABRIL"/>
    <x v="3"/>
    <x v="3"/>
    <x v="82"/>
    <x v="0"/>
    <s v="01"/>
    <s v="15041RESIN515432020"/>
    <s v="20SD000F"/>
    <x v="502"/>
    <n v="1642"/>
    <n v="1642"/>
    <n v="1642"/>
    <n v="0"/>
    <n v="0"/>
    <n v="0"/>
    <n v="0"/>
    <n v="198.25"/>
    <n v="175.44"/>
    <n v="22.81"/>
    <n v="198.25"/>
    <n v="0"/>
    <n v="0"/>
    <n v="198.25"/>
    <s v="5"/>
    <x v="0"/>
  </r>
  <r>
    <x v="0"/>
    <s v="MAYO"/>
    <x v="4"/>
    <x v="4"/>
    <x v="83"/>
    <x v="0"/>
    <s v="01"/>
    <s v="15041RESIN763002021"/>
    <s v="21DS003F"/>
    <x v="503"/>
    <n v="149"/>
    <n v="149"/>
    <n v="149"/>
    <n v="0"/>
    <n v="0"/>
    <n v="0"/>
    <n v="0"/>
    <n v="26.5"/>
    <n v="23.45"/>
    <n v="3.05"/>
    <n v="26.5"/>
    <n v="0"/>
    <n v="0"/>
    <n v="26.5"/>
    <s v="5"/>
    <x v="0"/>
  </r>
  <r>
    <x v="0"/>
    <s v="MAYO"/>
    <x v="4"/>
    <x v="4"/>
    <x v="83"/>
    <x v="0"/>
    <s v="01"/>
    <s v="15041RESIN763002021"/>
    <s v="21DS003F"/>
    <x v="504"/>
    <n v="148"/>
    <n v="148"/>
    <n v="148"/>
    <n v="0"/>
    <n v="0"/>
    <n v="0"/>
    <n v="0"/>
    <n v="48.2"/>
    <n v="42.65"/>
    <n v="5.54"/>
    <n v="48.19"/>
    <n v="0"/>
    <n v="0"/>
    <n v="48.2"/>
    <s v="5"/>
    <x v="0"/>
  </r>
  <r>
    <x v="0"/>
    <s v="MAYO"/>
    <x v="4"/>
    <x v="4"/>
    <x v="83"/>
    <x v="0"/>
    <s v="01"/>
    <s v="15041RESIN763002021"/>
    <s v="21DS003F"/>
    <x v="505"/>
    <n v="147"/>
    <n v="147"/>
    <n v="147"/>
    <n v="0"/>
    <n v="0"/>
    <n v="0"/>
    <n v="0"/>
    <n v="14.4"/>
    <n v="12.74"/>
    <n v="1.66"/>
    <n v="14.4"/>
    <n v="0"/>
    <n v="0"/>
    <n v="14.4"/>
    <s v="5"/>
    <x v="0"/>
  </r>
  <r>
    <x v="0"/>
    <s v="MAYO"/>
    <x v="4"/>
    <x v="4"/>
    <x v="83"/>
    <x v="0"/>
    <s v="01"/>
    <s v="15041RESIN763002021"/>
    <s v="21DS003F"/>
    <x v="506"/>
    <n v="146"/>
    <n v="146"/>
    <n v="146"/>
    <n v="0"/>
    <n v="0"/>
    <n v="0"/>
    <n v="0"/>
    <n v="53.3"/>
    <n v="47.17"/>
    <n v="6.13"/>
    <n v="53.3"/>
    <n v="0"/>
    <n v="0"/>
    <n v="53.3"/>
    <s v="5"/>
    <x v="0"/>
  </r>
  <r>
    <x v="0"/>
    <s v="MAYO"/>
    <x v="4"/>
    <x v="4"/>
    <x v="83"/>
    <x v="0"/>
    <s v="01"/>
    <s v="15041RESIN763002021"/>
    <s v="21DS003F"/>
    <x v="507"/>
    <n v="145"/>
    <n v="145"/>
    <n v="145"/>
    <n v="0"/>
    <n v="0"/>
    <n v="0"/>
    <n v="0"/>
    <n v="14.55"/>
    <n v="12.88"/>
    <n v="1.67"/>
    <n v="14.55"/>
    <n v="0"/>
    <n v="0"/>
    <n v="14.55"/>
    <s v="5"/>
    <x v="0"/>
  </r>
  <r>
    <x v="0"/>
    <s v="MAYO"/>
    <x v="4"/>
    <x v="4"/>
    <x v="83"/>
    <x v="0"/>
    <s v="01"/>
    <s v="15041RESIN763002021"/>
    <s v="21DS003F"/>
    <x v="508"/>
    <n v="144"/>
    <n v="144"/>
    <n v="144"/>
    <n v="0"/>
    <n v="0"/>
    <n v="0"/>
    <n v="0"/>
    <n v="36.205000000000005"/>
    <n v="32.04"/>
    <n v="4.17"/>
    <n v="36.21"/>
    <n v="0"/>
    <n v="0"/>
    <n v="36.205000000000005"/>
    <s v="5"/>
    <x v="0"/>
  </r>
  <r>
    <x v="0"/>
    <s v="MAYO"/>
    <x v="4"/>
    <x v="4"/>
    <x v="83"/>
    <x v="0"/>
    <s v="01"/>
    <s v="15041RESIN763002021"/>
    <s v="21DS003F"/>
    <x v="509"/>
    <n v="143"/>
    <n v="143"/>
    <n v="143"/>
    <n v="0"/>
    <n v="0"/>
    <n v="0"/>
    <n v="0"/>
    <n v="3.5"/>
    <n v="3.1"/>
    <n v="0.4"/>
    <n v="3.5"/>
    <n v="0"/>
    <n v="0"/>
    <n v="3.5"/>
    <s v="5"/>
    <x v="0"/>
  </r>
  <r>
    <x v="0"/>
    <s v="MAYO"/>
    <x v="4"/>
    <x v="4"/>
    <x v="83"/>
    <x v="0"/>
    <s v="01"/>
    <s v="15041RESIN763002021"/>
    <s v="21DS003F"/>
    <x v="510"/>
    <n v="142"/>
    <n v="142"/>
    <n v="142"/>
    <n v="0"/>
    <n v="0"/>
    <n v="0"/>
    <n v="0"/>
    <n v="46.62"/>
    <n v="41.26"/>
    <n v="5.36"/>
    <n v="46.62"/>
    <n v="0"/>
    <n v="0"/>
    <n v="46.62"/>
    <s v="5"/>
    <x v="0"/>
  </r>
  <r>
    <x v="0"/>
    <s v="MAYO"/>
    <x v="4"/>
    <x v="4"/>
    <x v="83"/>
    <x v="0"/>
    <s v="01"/>
    <s v="15041RESIN763002021"/>
    <s v="21DS003F"/>
    <x v="511"/>
    <n v="141"/>
    <n v="141"/>
    <n v="141"/>
    <n v="0"/>
    <n v="0"/>
    <n v="0"/>
    <n v="0"/>
    <n v="18.649999999999999"/>
    <n v="16.5"/>
    <n v="2.15"/>
    <n v="18.649999999999999"/>
    <n v="0"/>
    <n v="0"/>
    <n v="18.649999999999999"/>
    <s v="5"/>
    <x v="0"/>
  </r>
  <r>
    <x v="0"/>
    <s v="MAYO"/>
    <x v="4"/>
    <x v="4"/>
    <x v="83"/>
    <x v="0"/>
    <s v="01"/>
    <s v="15041RESIN763002021"/>
    <s v="21DS003F"/>
    <x v="512"/>
    <n v="140"/>
    <n v="140"/>
    <n v="140"/>
    <n v="0"/>
    <n v="0"/>
    <n v="0"/>
    <n v="0"/>
    <n v="34.19"/>
    <n v="30.26"/>
    <n v="3.93"/>
    <n v="34.19"/>
    <n v="0"/>
    <n v="0"/>
    <n v="34.19"/>
    <s v="5"/>
    <x v="0"/>
  </r>
  <r>
    <x v="0"/>
    <s v="MAYO"/>
    <x v="4"/>
    <x v="4"/>
    <x v="83"/>
    <x v="0"/>
    <s v="01"/>
    <s v="15041RESIN763002021"/>
    <s v="21DS003F"/>
    <x v="513"/>
    <n v="139"/>
    <n v="139"/>
    <n v="139"/>
    <n v="0"/>
    <n v="0"/>
    <n v="0"/>
    <n v="0"/>
    <n v="32.74"/>
    <n v="28.97"/>
    <n v="3.77"/>
    <n v="32.74"/>
    <n v="0"/>
    <n v="0"/>
    <n v="32.74"/>
    <s v="5"/>
    <x v="0"/>
  </r>
  <r>
    <x v="0"/>
    <s v="MAYO"/>
    <x v="4"/>
    <x v="4"/>
    <x v="83"/>
    <x v="0"/>
    <s v="01"/>
    <s v="15041RESIN763002021"/>
    <s v="21DS003F"/>
    <x v="514"/>
    <n v="138"/>
    <n v="138"/>
    <n v="138"/>
    <n v="0"/>
    <n v="0"/>
    <n v="0"/>
    <n v="0"/>
    <n v="62.6"/>
    <n v="55.4"/>
    <n v="7.2"/>
    <n v="62.6"/>
    <n v="0"/>
    <n v="0"/>
    <n v="62.6"/>
    <s v="5"/>
    <x v="0"/>
  </r>
  <r>
    <x v="0"/>
    <s v="MAYO"/>
    <x v="4"/>
    <x v="4"/>
    <x v="83"/>
    <x v="0"/>
    <s v="01"/>
    <s v="15041RESIN763002021"/>
    <s v="21DS003F"/>
    <x v="515"/>
    <n v="137"/>
    <n v="137"/>
    <n v="137"/>
    <n v="0"/>
    <n v="0"/>
    <n v="0"/>
    <n v="0"/>
    <n v="54.35"/>
    <n v="48.1"/>
    <n v="6.25"/>
    <n v="54.35"/>
    <n v="0"/>
    <n v="0"/>
    <n v="54.35"/>
    <s v="5"/>
    <x v="0"/>
  </r>
  <r>
    <x v="0"/>
    <s v="MAYO"/>
    <x v="4"/>
    <x v="4"/>
    <x v="83"/>
    <x v="0"/>
    <s v="01"/>
    <s v="15041RESIN763002021"/>
    <s v="21DS003F"/>
    <x v="516"/>
    <n v="136"/>
    <n v="136"/>
    <n v="136"/>
    <n v="0"/>
    <n v="0"/>
    <n v="0"/>
    <n v="0"/>
    <n v="10.15"/>
    <n v="8.98"/>
    <n v="1.17"/>
    <n v="10.15"/>
    <n v="0"/>
    <n v="0"/>
    <n v="10.15"/>
    <s v="5"/>
    <x v="0"/>
  </r>
  <r>
    <x v="0"/>
    <s v="MAYO"/>
    <x v="4"/>
    <x v="4"/>
    <x v="83"/>
    <x v="0"/>
    <s v="01"/>
    <s v="15041RESIN763002021"/>
    <s v="21DS003F"/>
    <x v="517"/>
    <n v="135"/>
    <n v="135"/>
    <n v="135"/>
    <n v="0"/>
    <n v="0"/>
    <n v="0"/>
    <n v="0"/>
    <n v="47.68"/>
    <n v="42.19"/>
    <n v="5.48"/>
    <n v="47.67"/>
    <n v="0"/>
    <n v="0"/>
    <n v="47.68"/>
    <s v="5"/>
    <x v="0"/>
  </r>
  <r>
    <x v="0"/>
    <s v="MAYO"/>
    <x v="4"/>
    <x v="4"/>
    <x v="83"/>
    <x v="0"/>
    <s v="01"/>
    <s v="15041RESIN763002021"/>
    <s v="21DS003F"/>
    <x v="518"/>
    <n v="134"/>
    <n v="134"/>
    <n v="134"/>
    <n v="0"/>
    <n v="0"/>
    <n v="0"/>
    <n v="0"/>
    <n v="21.2"/>
    <n v="18.760000000000002"/>
    <n v="2.44"/>
    <n v="21.2"/>
    <n v="0"/>
    <n v="0"/>
    <n v="21.2"/>
    <s v="5"/>
    <x v="0"/>
  </r>
  <r>
    <x v="0"/>
    <s v="MAYO"/>
    <x v="4"/>
    <x v="4"/>
    <x v="83"/>
    <x v="0"/>
    <s v="01"/>
    <s v="15041RESIN763002021"/>
    <s v="21DS003F"/>
    <x v="519"/>
    <n v="133"/>
    <n v="133"/>
    <n v="133"/>
    <n v="0"/>
    <n v="0"/>
    <n v="0"/>
    <n v="0"/>
    <n v="57.45"/>
    <n v="50.84"/>
    <n v="6.61"/>
    <n v="57.45"/>
    <n v="0"/>
    <n v="0"/>
    <n v="57.45"/>
    <s v="5"/>
    <x v="0"/>
  </r>
  <r>
    <x v="0"/>
    <s v="MAYO"/>
    <x v="4"/>
    <x v="4"/>
    <x v="83"/>
    <x v="0"/>
    <s v="01"/>
    <s v="15041RESIN763002021"/>
    <s v="21DS003F"/>
    <x v="520"/>
    <n v="132"/>
    <n v="132"/>
    <n v="132"/>
    <n v="0"/>
    <n v="0"/>
    <n v="0"/>
    <n v="0"/>
    <n v="72.45"/>
    <n v="64.12"/>
    <n v="8.34"/>
    <n v="72.459999999999994"/>
    <n v="0"/>
    <n v="0"/>
    <n v="72.45"/>
    <s v="5"/>
    <x v="0"/>
  </r>
  <r>
    <x v="0"/>
    <s v="MAYO"/>
    <x v="4"/>
    <x v="4"/>
    <x v="83"/>
    <x v="0"/>
    <s v="01"/>
    <s v="15041RESIN763002021"/>
    <s v="21DS003F"/>
    <x v="521"/>
    <n v="131"/>
    <n v="131"/>
    <n v="131"/>
    <n v="0"/>
    <n v="0"/>
    <n v="0"/>
    <n v="0"/>
    <n v="27.67"/>
    <n v="24.49"/>
    <n v="3.18"/>
    <n v="27.67"/>
    <n v="0"/>
    <n v="0"/>
    <n v="27.67"/>
    <s v="5"/>
    <x v="0"/>
  </r>
  <r>
    <x v="0"/>
    <s v="MAYO"/>
    <x v="4"/>
    <x v="4"/>
    <x v="83"/>
    <x v="0"/>
    <s v="01"/>
    <s v="15041RESIN763002021"/>
    <s v="21DS003F"/>
    <x v="522"/>
    <n v="129"/>
    <n v="129"/>
    <n v="129"/>
    <n v="0"/>
    <n v="0"/>
    <n v="0"/>
    <n v="0"/>
    <n v="23.8"/>
    <n v="21.06"/>
    <n v="2.74"/>
    <n v="23.8"/>
    <n v="0"/>
    <n v="0"/>
    <n v="23.8"/>
    <s v="5"/>
    <x v="0"/>
  </r>
  <r>
    <x v="0"/>
    <s v="MAYO"/>
    <x v="4"/>
    <x v="4"/>
    <x v="83"/>
    <x v="0"/>
    <s v="01"/>
    <s v="15041RESIN763002021"/>
    <s v="21DS003F"/>
    <x v="523"/>
    <n v="128"/>
    <n v="128"/>
    <n v="128"/>
    <n v="0"/>
    <n v="0"/>
    <n v="0"/>
    <n v="0"/>
    <n v="31.3"/>
    <n v="27.7"/>
    <n v="3.6"/>
    <n v="31.3"/>
    <n v="0"/>
    <n v="0"/>
    <n v="31.3"/>
    <s v="5"/>
    <x v="0"/>
  </r>
  <r>
    <x v="0"/>
    <s v="MAYO"/>
    <x v="4"/>
    <x v="4"/>
    <x v="83"/>
    <x v="0"/>
    <s v="01"/>
    <s v="15041RESIN763002021"/>
    <s v="21DS003F"/>
    <x v="524"/>
    <n v="127"/>
    <n v="127"/>
    <n v="127"/>
    <n v="0"/>
    <n v="0"/>
    <n v="0"/>
    <n v="0"/>
    <n v="34.51"/>
    <n v="30.54"/>
    <n v="3.97"/>
    <n v="34.51"/>
    <n v="0"/>
    <n v="0"/>
    <n v="34.51"/>
    <s v="5"/>
    <x v="0"/>
  </r>
  <r>
    <x v="0"/>
    <s v="MAYO"/>
    <x v="4"/>
    <x v="4"/>
    <x v="83"/>
    <x v="0"/>
    <s v="01"/>
    <s v="15041RESIN763002021"/>
    <s v="21DS003F"/>
    <x v="525"/>
    <n v="126"/>
    <n v="126"/>
    <n v="126"/>
    <n v="0"/>
    <n v="0"/>
    <n v="0"/>
    <n v="0"/>
    <n v="29.87"/>
    <n v="26.43"/>
    <n v="3.44"/>
    <n v="29.87"/>
    <n v="0"/>
    <n v="0"/>
    <n v="29.87"/>
    <s v="5"/>
    <x v="0"/>
  </r>
  <r>
    <x v="0"/>
    <s v="MAYO"/>
    <x v="4"/>
    <x v="4"/>
    <x v="83"/>
    <x v="0"/>
    <s v="01"/>
    <s v="15041RESIN763002021"/>
    <s v="21DS003F"/>
    <x v="526"/>
    <n v="125"/>
    <n v="125"/>
    <n v="125"/>
    <n v="0"/>
    <n v="0"/>
    <n v="0"/>
    <n v="0"/>
    <n v="7.15"/>
    <n v="6.33"/>
    <n v="0.82"/>
    <n v="7.15"/>
    <n v="0"/>
    <n v="0"/>
    <n v="7.15"/>
    <s v="5"/>
    <x v="0"/>
  </r>
  <r>
    <x v="0"/>
    <s v="MAYO"/>
    <x v="4"/>
    <x v="4"/>
    <x v="83"/>
    <x v="0"/>
    <s v="01"/>
    <s v="15041RESIN763002021"/>
    <s v="21DS003F"/>
    <x v="527"/>
    <n v="124"/>
    <n v="124"/>
    <n v="124"/>
    <n v="0"/>
    <n v="0"/>
    <n v="0"/>
    <n v="0"/>
    <n v="19.8"/>
    <n v="17.52"/>
    <n v="2.2799999999999998"/>
    <n v="19.8"/>
    <n v="0"/>
    <n v="0"/>
    <n v="19.8"/>
    <s v="5"/>
    <x v="0"/>
  </r>
  <r>
    <x v="0"/>
    <s v="MAYO"/>
    <x v="4"/>
    <x v="4"/>
    <x v="83"/>
    <x v="0"/>
    <s v="01"/>
    <s v="15041RESIN763002021"/>
    <s v="21DS003F"/>
    <x v="528"/>
    <n v="123"/>
    <n v="123"/>
    <n v="123"/>
    <n v="0"/>
    <n v="0"/>
    <n v="0"/>
    <n v="0"/>
    <n v="25.16"/>
    <n v="22.27"/>
    <n v="2.9"/>
    <n v="25.17"/>
    <n v="0"/>
    <n v="0"/>
    <n v="25.16"/>
    <s v="5"/>
    <x v="0"/>
  </r>
  <r>
    <x v="0"/>
    <s v="MAYO"/>
    <x v="4"/>
    <x v="4"/>
    <x v="83"/>
    <x v="0"/>
    <s v="01"/>
    <s v="15041RESIN763002021"/>
    <s v="21DS003F"/>
    <x v="529"/>
    <n v="122"/>
    <n v="122"/>
    <n v="122"/>
    <n v="0"/>
    <n v="0"/>
    <n v="0"/>
    <n v="0"/>
    <n v="27.9"/>
    <n v="24.69"/>
    <n v="3.21"/>
    <n v="27.9"/>
    <n v="0"/>
    <n v="0"/>
    <n v="27.9"/>
    <s v="5"/>
    <x v="0"/>
  </r>
  <r>
    <x v="0"/>
    <s v="MAYO"/>
    <x v="4"/>
    <x v="4"/>
    <x v="83"/>
    <x v="0"/>
    <s v="01"/>
    <s v="15041RESIN763002021"/>
    <s v="21DS003F"/>
    <x v="530"/>
    <n v="121"/>
    <n v="121"/>
    <n v="121"/>
    <n v="0"/>
    <n v="0"/>
    <n v="0"/>
    <n v="0"/>
    <n v="16.2"/>
    <n v="14.34"/>
    <n v="1.86"/>
    <n v="16.2"/>
    <n v="0"/>
    <n v="0"/>
    <n v="16.2"/>
    <s v="5"/>
    <x v="0"/>
  </r>
  <r>
    <x v="0"/>
    <s v="MAYO"/>
    <x v="4"/>
    <x v="4"/>
    <x v="83"/>
    <x v="0"/>
    <s v="01"/>
    <s v="15041RESIN763002021"/>
    <s v="21DS003F"/>
    <x v="531"/>
    <n v="120"/>
    <n v="120"/>
    <n v="120"/>
    <n v="0"/>
    <n v="0"/>
    <n v="0"/>
    <n v="0"/>
    <n v="33.299999999999997"/>
    <n v="29.47"/>
    <n v="3.83"/>
    <n v="33.299999999999997"/>
    <n v="0"/>
    <n v="0"/>
    <n v="33.299999999999997"/>
    <s v="5"/>
    <x v="0"/>
  </r>
  <r>
    <x v="0"/>
    <s v="MAYO"/>
    <x v="4"/>
    <x v="4"/>
    <x v="83"/>
    <x v="0"/>
    <s v="01"/>
    <s v="15041RESIN763002021"/>
    <s v="21DS003F"/>
    <x v="532"/>
    <n v="119"/>
    <n v="119"/>
    <n v="119"/>
    <n v="0"/>
    <n v="0"/>
    <n v="0"/>
    <n v="0"/>
    <n v="13.3"/>
    <n v="11.77"/>
    <n v="1.53"/>
    <n v="13.3"/>
    <n v="0"/>
    <n v="0"/>
    <n v="13.3"/>
    <s v="5"/>
    <x v="0"/>
  </r>
  <r>
    <x v="0"/>
    <s v="MAYO"/>
    <x v="4"/>
    <x v="4"/>
    <x v="83"/>
    <x v="0"/>
    <s v="01"/>
    <s v="15041RESIN763002021"/>
    <s v="21DS003F"/>
    <x v="533"/>
    <n v="118"/>
    <n v="118"/>
    <n v="118"/>
    <n v="0"/>
    <n v="0"/>
    <n v="0"/>
    <n v="0"/>
    <n v="21.88"/>
    <n v="19.36"/>
    <n v="2.52"/>
    <n v="21.88"/>
    <n v="0"/>
    <n v="0"/>
    <n v="21.88"/>
    <s v="5"/>
    <x v="0"/>
  </r>
  <r>
    <x v="0"/>
    <s v="MAYO"/>
    <x v="4"/>
    <x v="4"/>
    <x v="83"/>
    <x v="0"/>
    <s v="01"/>
    <s v="15041RESIN763002021"/>
    <s v="21DS003F"/>
    <x v="534"/>
    <n v="117"/>
    <n v="117"/>
    <n v="117"/>
    <n v="0"/>
    <n v="0"/>
    <n v="0"/>
    <n v="0"/>
    <n v="11.78"/>
    <n v="10.42"/>
    <n v="1.35"/>
    <n v="11.77"/>
    <n v="0"/>
    <n v="0"/>
    <n v="11.78"/>
    <s v="5"/>
    <x v="0"/>
  </r>
  <r>
    <x v="0"/>
    <s v="MAYO"/>
    <x v="4"/>
    <x v="4"/>
    <x v="83"/>
    <x v="0"/>
    <s v="01"/>
    <s v="15041RESIN763002021"/>
    <s v="21DS003F"/>
    <x v="535"/>
    <n v="116"/>
    <n v="116"/>
    <n v="116"/>
    <n v="0"/>
    <n v="0"/>
    <n v="0"/>
    <n v="0"/>
    <n v="28.3"/>
    <n v="25.04"/>
    <n v="3.26"/>
    <n v="28.3"/>
    <n v="0"/>
    <n v="0"/>
    <n v="28.3"/>
    <s v="5"/>
    <x v="0"/>
  </r>
  <r>
    <x v="0"/>
    <s v="MAYO"/>
    <x v="4"/>
    <x v="4"/>
    <x v="83"/>
    <x v="0"/>
    <s v="01"/>
    <s v="15041RESIN763002021"/>
    <s v="21DS003F"/>
    <x v="536"/>
    <n v="115"/>
    <n v="115"/>
    <n v="115"/>
    <n v="0"/>
    <n v="0"/>
    <n v="0"/>
    <n v="0"/>
    <n v="23.75"/>
    <n v="21.02"/>
    <n v="2.73"/>
    <n v="23.75"/>
    <n v="0"/>
    <n v="0"/>
    <n v="23.75"/>
    <s v="5"/>
    <x v="0"/>
  </r>
  <r>
    <x v="0"/>
    <s v="MAYO"/>
    <x v="4"/>
    <x v="4"/>
    <x v="83"/>
    <x v="0"/>
    <s v="01"/>
    <s v="15041RESIN763002021"/>
    <s v="21DS003F"/>
    <x v="537"/>
    <n v="114"/>
    <n v="114"/>
    <n v="114"/>
    <n v="0"/>
    <n v="0"/>
    <n v="0"/>
    <n v="0"/>
    <n v="22.97"/>
    <n v="20.329999999999998"/>
    <n v="2.64"/>
    <n v="22.97"/>
    <n v="0"/>
    <n v="0"/>
    <n v="22.97"/>
    <s v="5"/>
    <x v="0"/>
  </r>
  <r>
    <x v="0"/>
    <s v="MAYO"/>
    <x v="4"/>
    <x v="4"/>
    <x v="83"/>
    <x v="0"/>
    <s v="01"/>
    <s v="15041RESIN382572020"/>
    <s v="20SD004F"/>
    <x v="538"/>
    <n v="916"/>
    <n v="916"/>
    <n v="916"/>
    <n v="0"/>
    <n v="0"/>
    <n v="0"/>
    <n v="0"/>
    <n v="37.94"/>
    <n v="33.58"/>
    <n v="4.37"/>
    <n v="37.950000000000003"/>
    <n v="0"/>
    <n v="0"/>
    <n v="37.94"/>
    <s v="5"/>
    <x v="0"/>
  </r>
  <r>
    <x v="0"/>
    <s v="MAYO"/>
    <x v="4"/>
    <x v="4"/>
    <x v="83"/>
    <x v="0"/>
    <s v="01"/>
    <s v="15041RESIN382572020"/>
    <s v="20SD004F"/>
    <x v="539"/>
    <n v="915"/>
    <n v="915"/>
    <n v="915"/>
    <n v="0"/>
    <n v="0"/>
    <n v="0"/>
    <n v="0"/>
    <n v="7.2"/>
    <n v="6.37"/>
    <n v="0.83"/>
    <n v="7.2"/>
    <n v="0"/>
    <n v="0"/>
    <n v="7.2"/>
    <s v="5"/>
    <x v="0"/>
  </r>
  <r>
    <x v="0"/>
    <s v="MAYO"/>
    <x v="4"/>
    <x v="4"/>
    <x v="83"/>
    <x v="0"/>
    <s v="01"/>
    <s v="15041RESIN382572020"/>
    <s v="20SD004F"/>
    <x v="540"/>
    <n v="914"/>
    <n v="914"/>
    <n v="914"/>
    <n v="0"/>
    <n v="0"/>
    <n v="0"/>
    <n v="0"/>
    <n v="15.2"/>
    <n v="13.45"/>
    <n v="1.75"/>
    <n v="15.2"/>
    <n v="0"/>
    <n v="0"/>
    <n v="15.2"/>
    <s v="5"/>
    <x v="0"/>
  </r>
  <r>
    <x v="0"/>
    <s v="MAYO"/>
    <x v="4"/>
    <x v="4"/>
    <x v="83"/>
    <x v="0"/>
    <s v="01"/>
    <s v="15041RESIN382572020"/>
    <s v="20SD004F"/>
    <x v="541"/>
    <n v="913"/>
    <n v="913"/>
    <n v="913"/>
    <n v="0"/>
    <n v="0"/>
    <n v="0"/>
    <n v="0"/>
    <n v="8.25"/>
    <n v="7.3"/>
    <n v="0.95"/>
    <n v="8.25"/>
    <n v="0"/>
    <n v="0"/>
    <n v="8.25"/>
    <s v="5"/>
    <x v="0"/>
  </r>
  <r>
    <x v="0"/>
    <s v="MAYO"/>
    <x v="4"/>
    <x v="4"/>
    <x v="83"/>
    <x v="0"/>
    <s v="01"/>
    <s v="15041RESIN382572020"/>
    <s v="20SD004F"/>
    <x v="542"/>
    <n v="912"/>
    <n v="912"/>
    <n v="912"/>
    <n v="0"/>
    <n v="0"/>
    <n v="0"/>
    <n v="0"/>
    <n v="46.21"/>
    <n v="40.89"/>
    <n v="5.32"/>
    <n v="46.21"/>
    <n v="0"/>
    <n v="0"/>
    <n v="46.21"/>
    <s v="5"/>
    <x v="0"/>
  </r>
  <r>
    <x v="0"/>
    <s v="MAYO"/>
    <x v="4"/>
    <x v="4"/>
    <x v="83"/>
    <x v="0"/>
    <s v="01"/>
    <s v="15041RESIN382572020"/>
    <s v="20SD004F"/>
    <x v="543"/>
    <n v="911"/>
    <n v="911"/>
    <n v="911"/>
    <n v="0"/>
    <n v="0"/>
    <n v="0"/>
    <n v="0"/>
    <n v="30.6"/>
    <n v="27.08"/>
    <n v="3.52"/>
    <n v="30.6"/>
    <n v="0"/>
    <n v="0"/>
    <n v="30.6"/>
    <s v="5"/>
    <x v="0"/>
  </r>
  <r>
    <x v="0"/>
    <s v="MAYO"/>
    <x v="4"/>
    <x v="4"/>
    <x v="83"/>
    <x v="0"/>
    <s v="01"/>
    <s v="15041RESIN382572020"/>
    <s v="20SD004F"/>
    <x v="544"/>
    <n v="910"/>
    <n v="910"/>
    <n v="910"/>
    <n v="0"/>
    <n v="0"/>
    <n v="0"/>
    <n v="0"/>
    <n v="37.86"/>
    <n v="33.5"/>
    <n v="4.3600000000000003"/>
    <n v="37.86"/>
    <n v="0"/>
    <n v="0"/>
    <n v="37.86"/>
    <s v="5"/>
    <x v="0"/>
  </r>
  <r>
    <x v="0"/>
    <s v="MAYO"/>
    <x v="4"/>
    <x v="4"/>
    <x v="83"/>
    <x v="0"/>
    <s v="01"/>
    <s v="15041RESIN382572020"/>
    <s v="20SD004F"/>
    <x v="545"/>
    <n v="909"/>
    <n v="909"/>
    <n v="909"/>
    <n v="0"/>
    <n v="0"/>
    <n v="0"/>
    <n v="0"/>
    <n v="76.55"/>
    <n v="67.739999999999995"/>
    <n v="8.81"/>
    <n v="76.55"/>
    <n v="0"/>
    <n v="0"/>
    <n v="76.55"/>
    <s v="5"/>
    <x v="0"/>
  </r>
  <r>
    <x v="0"/>
    <s v="MAYO"/>
    <x v="4"/>
    <x v="4"/>
    <x v="83"/>
    <x v="0"/>
    <s v="01"/>
    <s v="15041RESIN382572020"/>
    <s v="20SD004F"/>
    <x v="546"/>
    <n v="908"/>
    <n v="908"/>
    <n v="908"/>
    <n v="0"/>
    <n v="0"/>
    <n v="0"/>
    <n v="0"/>
    <n v="19.649999999999999"/>
    <n v="17.39"/>
    <n v="2.2599999999999998"/>
    <n v="19.649999999999999"/>
    <n v="0"/>
    <n v="0"/>
    <n v="19.649999999999999"/>
    <s v="5"/>
    <x v="0"/>
  </r>
  <r>
    <x v="0"/>
    <s v="MAYO"/>
    <x v="4"/>
    <x v="4"/>
    <x v="83"/>
    <x v="0"/>
    <s v="01"/>
    <s v="15041RESIN382572020"/>
    <s v="20SD004F"/>
    <x v="547"/>
    <n v="907"/>
    <n v="907"/>
    <n v="907"/>
    <n v="0"/>
    <n v="0"/>
    <n v="0"/>
    <n v="0"/>
    <n v="23.23"/>
    <n v="20.56"/>
    <n v="2.67"/>
    <n v="23.23"/>
    <n v="0"/>
    <n v="0"/>
    <n v="23.23"/>
    <s v="5"/>
    <x v="0"/>
  </r>
  <r>
    <x v="0"/>
    <s v="MAYO"/>
    <x v="4"/>
    <x v="4"/>
    <x v="83"/>
    <x v="0"/>
    <s v="01"/>
    <s v="15041RESIN382572020"/>
    <s v="20SD004F"/>
    <x v="548"/>
    <n v="905"/>
    <n v="905"/>
    <n v="905"/>
    <n v="0"/>
    <n v="0"/>
    <n v="0"/>
    <n v="0"/>
    <n v="26.55"/>
    <n v="23.5"/>
    <n v="3.06"/>
    <n v="26.56"/>
    <n v="0"/>
    <n v="0"/>
    <n v="26.55"/>
    <s v="5"/>
    <x v="0"/>
  </r>
  <r>
    <x v="0"/>
    <s v="MAYO"/>
    <x v="4"/>
    <x v="4"/>
    <x v="83"/>
    <x v="0"/>
    <s v="01"/>
    <s v="15041RESIN382572020"/>
    <s v="20SD004F"/>
    <x v="549"/>
    <n v="904"/>
    <n v="904"/>
    <n v="904"/>
    <n v="0"/>
    <n v="0"/>
    <n v="0"/>
    <n v="0"/>
    <n v="26.15"/>
    <n v="23.14"/>
    <n v="3.01"/>
    <n v="26.15"/>
    <n v="0"/>
    <n v="0"/>
    <n v="26.15"/>
    <s v="5"/>
    <x v="0"/>
  </r>
  <r>
    <x v="0"/>
    <s v="MAYO"/>
    <x v="4"/>
    <x v="4"/>
    <x v="83"/>
    <x v="0"/>
    <s v="01"/>
    <s v="15041RESIN382572020"/>
    <s v="20SD004F"/>
    <x v="550"/>
    <n v="903"/>
    <n v="903"/>
    <n v="903"/>
    <n v="0"/>
    <n v="0"/>
    <n v="0"/>
    <n v="0"/>
    <n v="17"/>
    <n v="15.04"/>
    <n v="1.96"/>
    <n v="17"/>
    <n v="0"/>
    <n v="0"/>
    <n v="17"/>
    <s v="5"/>
    <x v="0"/>
  </r>
  <r>
    <x v="0"/>
    <s v="MAYO"/>
    <x v="4"/>
    <x v="4"/>
    <x v="83"/>
    <x v="0"/>
    <s v="01"/>
    <s v="15041RESIN382572020"/>
    <s v="20SD004F"/>
    <x v="551"/>
    <n v="902"/>
    <n v="902"/>
    <n v="902"/>
    <n v="0"/>
    <n v="0"/>
    <n v="0"/>
    <n v="0"/>
    <n v="39.74"/>
    <n v="35.17"/>
    <n v="4.57"/>
    <n v="39.74"/>
    <n v="0"/>
    <n v="0"/>
    <n v="39.74"/>
    <s v="5"/>
    <x v="0"/>
  </r>
  <r>
    <x v="0"/>
    <s v="MAYO"/>
    <x v="4"/>
    <x v="4"/>
    <x v="83"/>
    <x v="0"/>
    <s v="01"/>
    <s v="15041RESIN382572020"/>
    <s v="20SD004F"/>
    <x v="552"/>
    <n v="901"/>
    <n v="901"/>
    <n v="901"/>
    <n v="0"/>
    <n v="0"/>
    <n v="0"/>
    <n v="0"/>
    <n v="28.4"/>
    <n v="25.13"/>
    <n v="3.27"/>
    <n v="28.4"/>
    <n v="0"/>
    <n v="0"/>
    <n v="28.4"/>
    <s v="5"/>
    <x v="0"/>
  </r>
  <r>
    <x v="0"/>
    <s v="MAYO"/>
    <x v="4"/>
    <x v="4"/>
    <x v="83"/>
    <x v="0"/>
    <s v="01"/>
    <s v="15041RESIN382572020"/>
    <s v="20SD004F"/>
    <x v="553"/>
    <n v="900"/>
    <n v="900"/>
    <n v="900"/>
    <n v="0"/>
    <n v="0"/>
    <n v="0"/>
    <n v="0"/>
    <n v="9.6"/>
    <n v="8.5"/>
    <n v="1.1100000000000001"/>
    <n v="9.61"/>
    <n v="0"/>
    <n v="0"/>
    <n v="9.6"/>
    <s v="5"/>
    <x v="0"/>
  </r>
  <r>
    <x v="0"/>
    <s v="MAYO"/>
    <x v="4"/>
    <x v="4"/>
    <x v="83"/>
    <x v="0"/>
    <s v="01"/>
    <s v="15041RESIN382572020"/>
    <s v="20SD004F"/>
    <x v="554"/>
    <n v="899"/>
    <n v="899"/>
    <n v="899"/>
    <n v="0"/>
    <n v="0"/>
    <n v="0"/>
    <n v="0"/>
    <n v="10.15"/>
    <n v="8.98"/>
    <n v="1.17"/>
    <n v="10.15"/>
    <n v="0"/>
    <n v="0"/>
    <n v="10.15"/>
    <s v="5"/>
    <x v="0"/>
  </r>
  <r>
    <x v="0"/>
    <s v="MAYO"/>
    <x v="4"/>
    <x v="4"/>
    <x v="83"/>
    <x v="0"/>
    <s v="01"/>
    <s v="15041RESIN382572020"/>
    <s v="20SD004F"/>
    <x v="555"/>
    <n v="898"/>
    <n v="898"/>
    <n v="898"/>
    <n v="0"/>
    <n v="0"/>
    <n v="0"/>
    <n v="0"/>
    <n v="40.85"/>
    <n v="36.15"/>
    <n v="4.7"/>
    <n v="40.85"/>
    <n v="0"/>
    <n v="0"/>
    <n v="40.85"/>
    <s v="5"/>
    <x v="0"/>
  </r>
  <r>
    <x v="0"/>
    <s v="MAYO"/>
    <x v="4"/>
    <x v="4"/>
    <x v="83"/>
    <x v="0"/>
    <s v="01"/>
    <s v="15041RESIN382572020"/>
    <s v="20SD004F"/>
    <x v="556"/>
    <n v="897"/>
    <n v="897"/>
    <n v="897"/>
    <n v="0"/>
    <n v="0"/>
    <n v="0"/>
    <n v="0"/>
    <n v="35.549999999999997"/>
    <n v="31.46"/>
    <n v="4.09"/>
    <n v="35.549999999999997"/>
    <n v="0"/>
    <n v="0"/>
    <n v="35.549999999999997"/>
    <s v="5"/>
    <x v="0"/>
  </r>
  <r>
    <x v="0"/>
    <s v="MAYO"/>
    <x v="4"/>
    <x v="4"/>
    <x v="83"/>
    <x v="0"/>
    <s v="01"/>
    <s v="15041RESIN382572020"/>
    <s v="20SD004F"/>
    <x v="557"/>
    <n v="896"/>
    <n v="896"/>
    <n v="896"/>
    <n v="0"/>
    <n v="0"/>
    <n v="0"/>
    <n v="0"/>
    <n v="20.61"/>
    <n v="18.239999999999998"/>
    <n v="2.37"/>
    <n v="20.61"/>
    <n v="0"/>
    <n v="0"/>
    <n v="20.61"/>
    <s v="5"/>
    <x v="0"/>
  </r>
  <r>
    <x v="0"/>
    <s v="MAYO"/>
    <x v="4"/>
    <x v="4"/>
    <x v="83"/>
    <x v="0"/>
    <s v="01"/>
    <s v="15041RESIN382572020"/>
    <s v="20SD004F"/>
    <x v="558"/>
    <n v="895"/>
    <n v="895"/>
    <n v="895"/>
    <n v="0"/>
    <n v="0"/>
    <n v="0"/>
    <n v="0"/>
    <n v="17.420000000000002"/>
    <n v="15.42"/>
    <n v="2"/>
    <n v="17.420000000000002"/>
    <n v="0"/>
    <n v="0"/>
    <n v="17.420000000000002"/>
    <s v="5"/>
    <x v="0"/>
  </r>
  <r>
    <x v="0"/>
    <s v="MAYO"/>
    <x v="4"/>
    <x v="4"/>
    <x v="83"/>
    <x v="0"/>
    <s v="01"/>
    <s v="15041RESIN382572020"/>
    <s v="20SD004F"/>
    <x v="559"/>
    <n v="894"/>
    <n v="894"/>
    <n v="894"/>
    <n v="0"/>
    <n v="0"/>
    <n v="0"/>
    <n v="0"/>
    <n v="53.95"/>
    <n v="47.74"/>
    <n v="6.21"/>
    <n v="53.95"/>
    <n v="0"/>
    <n v="0"/>
    <n v="53.95"/>
    <s v="5"/>
    <x v="0"/>
  </r>
  <r>
    <x v="0"/>
    <s v="MAYO"/>
    <x v="4"/>
    <x v="4"/>
    <x v="83"/>
    <x v="0"/>
    <s v="01"/>
    <s v="15041RESIN382572020"/>
    <s v="20SD004F"/>
    <x v="560"/>
    <n v="893"/>
    <n v="893"/>
    <n v="893"/>
    <n v="0"/>
    <n v="0"/>
    <n v="0"/>
    <n v="0"/>
    <n v="23.9"/>
    <n v="21.15"/>
    <n v="2.75"/>
    <n v="23.9"/>
    <n v="0"/>
    <n v="0"/>
    <n v="23.9"/>
    <s v="5"/>
    <x v="0"/>
  </r>
  <r>
    <x v="0"/>
    <s v="MAYO"/>
    <x v="4"/>
    <x v="4"/>
    <x v="83"/>
    <x v="0"/>
    <s v="01"/>
    <s v="15041RESIN382572020"/>
    <s v="20SD004F"/>
    <x v="561"/>
    <n v="892"/>
    <n v="892"/>
    <n v="892"/>
    <n v="0"/>
    <n v="0"/>
    <n v="0"/>
    <n v="0"/>
    <n v="17.63"/>
    <n v="15.6"/>
    <n v="2.0299999999999998"/>
    <n v="17.63"/>
    <n v="0"/>
    <n v="0"/>
    <n v="17.63"/>
    <s v="5"/>
    <x v="0"/>
  </r>
  <r>
    <x v="0"/>
    <s v="MAYO"/>
    <x v="4"/>
    <x v="4"/>
    <x v="83"/>
    <x v="0"/>
    <s v="01"/>
    <s v="15041RESIN382572020"/>
    <s v="20SD004F"/>
    <x v="562"/>
    <n v="891"/>
    <n v="891"/>
    <n v="891"/>
    <n v="0"/>
    <n v="0"/>
    <n v="0"/>
    <n v="0"/>
    <n v="48"/>
    <n v="42.48"/>
    <n v="5.52"/>
    <n v="48"/>
    <n v="0"/>
    <n v="0"/>
    <n v="48"/>
    <s v="5"/>
    <x v="0"/>
  </r>
  <r>
    <x v="0"/>
    <s v="MAYO"/>
    <x v="4"/>
    <x v="4"/>
    <x v="83"/>
    <x v="0"/>
    <s v="01"/>
    <s v="15041RESIN382572020"/>
    <s v="20SD004F"/>
    <x v="563"/>
    <n v="890"/>
    <n v="890"/>
    <n v="890"/>
    <n v="0"/>
    <n v="0"/>
    <n v="0"/>
    <n v="0"/>
    <n v="92.55"/>
    <n v="81.900000000000006"/>
    <n v="10.65"/>
    <n v="92.55"/>
    <n v="0"/>
    <n v="0"/>
    <n v="92.55"/>
    <s v="5"/>
    <x v="0"/>
  </r>
  <r>
    <x v="0"/>
    <s v="MAYO"/>
    <x v="4"/>
    <x v="4"/>
    <x v="84"/>
    <x v="0"/>
    <s v="01"/>
    <s v="15041RESIN382572020"/>
    <s v="20SD004F"/>
    <x v="564"/>
    <n v="889"/>
    <n v="889"/>
    <n v="889"/>
    <n v="0"/>
    <n v="0"/>
    <n v="0"/>
    <n v="0"/>
    <n v="5"/>
    <n v="4.42"/>
    <n v="0.56999999999999995"/>
    <n v="4.99"/>
    <n v="0"/>
    <n v="0"/>
    <n v="5"/>
    <s v="5"/>
    <x v="0"/>
  </r>
  <r>
    <x v="0"/>
    <s v="MAYO"/>
    <x v="4"/>
    <x v="4"/>
    <x v="85"/>
    <x v="0"/>
    <s v="01"/>
    <s v="15041RESIN382572020"/>
    <s v="20SD004F"/>
    <x v="565"/>
    <n v="888"/>
    <n v="888"/>
    <n v="888"/>
    <n v="0"/>
    <n v="0"/>
    <n v="0"/>
    <n v="0"/>
    <n v="5.0999999999999996"/>
    <n v="4.51"/>
    <n v="0.59"/>
    <n v="5.0999999999999996"/>
    <n v="0"/>
    <n v="0"/>
    <n v="5.0999999999999996"/>
    <s v="5"/>
    <x v="0"/>
  </r>
  <r>
    <x v="0"/>
    <s v="MAYO"/>
    <x v="4"/>
    <x v="4"/>
    <x v="85"/>
    <x v="0"/>
    <s v="01"/>
    <s v="15041RESIN382572020"/>
    <s v="20SD004F"/>
    <x v="566"/>
    <n v="887"/>
    <n v="887"/>
    <n v="887"/>
    <n v="0"/>
    <n v="0"/>
    <n v="0"/>
    <n v="0"/>
    <n v="11.77"/>
    <n v="10.42"/>
    <n v="1.35"/>
    <n v="11.77"/>
    <n v="0"/>
    <n v="0"/>
    <n v="11.77"/>
    <s v="5"/>
    <x v="0"/>
  </r>
  <r>
    <x v="0"/>
    <s v="MAYO"/>
    <x v="4"/>
    <x v="4"/>
    <x v="86"/>
    <x v="0"/>
    <s v="01"/>
    <s v="15041RESIN382572020"/>
    <s v="20SD004F"/>
    <x v="567"/>
    <n v="886"/>
    <n v="886"/>
    <n v="886"/>
    <n v="0"/>
    <n v="0"/>
    <n v="0"/>
    <n v="0"/>
    <n v="6"/>
    <n v="5.31"/>
    <n v="0.69"/>
    <n v="6"/>
    <n v="0"/>
    <n v="0"/>
    <n v="6"/>
    <s v="5"/>
    <x v="0"/>
  </r>
  <r>
    <x v="0"/>
    <s v="MAYO"/>
    <x v="4"/>
    <x v="4"/>
    <x v="86"/>
    <x v="0"/>
    <s v="01"/>
    <s v="15041RESIN382572020"/>
    <s v="20SD004F"/>
    <x v="568"/>
    <n v="885"/>
    <n v="885"/>
    <n v="885"/>
    <n v="0"/>
    <n v="0"/>
    <n v="0"/>
    <n v="0"/>
    <n v="5"/>
    <n v="4.42"/>
    <n v="0.56999999999999995"/>
    <n v="4.99"/>
    <n v="0"/>
    <n v="0"/>
    <n v="5"/>
    <s v="5"/>
    <x v="0"/>
  </r>
  <r>
    <x v="0"/>
    <s v="MAYO"/>
    <x v="4"/>
    <x v="4"/>
    <x v="87"/>
    <x v="0"/>
    <s v="01"/>
    <s v="15041RESIN382572020"/>
    <s v="20SD004F"/>
    <x v="569"/>
    <n v="884"/>
    <n v="884"/>
    <n v="884"/>
    <n v="0"/>
    <n v="0"/>
    <n v="0"/>
    <n v="0"/>
    <n v="3"/>
    <n v="2.65"/>
    <n v="0.34"/>
    <n v="2.99"/>
    <n v="0"/>
    <n v="0"/>
    <n v="3"/>
    <s v="5"/>
    <x v="0"/>
  </r>
  <r>
    <x v="0"/>
    <s v="MAYO"/>
    <x v="4"/>
    <x v="4"/>
    <x v="88"/>
    <x v="0"/>
    <s v="01"/>
    <s v="15041RESIN382572020"/>
    <s v="20SD004F"/>
    <x v="570"/>
    <n v="883"/>
    <n v="883"/>
    <n v="883"/>
    <n v="0"/>
    <n v="0"/>
    <n v="0"/>
    <n v="0"/>
    <n v="25.32"/>
    <n v="22.41"/>
    <n v="2.91"/>
    <n v="25.32"/>
    <n v="0"/>
    <n v="0"/>
    <n v="25.32"/>
    <s v="5"/>
    <x v="0"/>
  </r>
  <r>
    <x v="0"/>
    <s v="MAYO"/>
    <x v="4"/>
    <x v="4"/>
    <x v="89"/>
    <x v="0"/>
    <s v="01"/>
    <s v="15041RESIN382572020"/>
    <s v="20SD004F"/>
    <x v="571"/>
    <n v="882"/>
    <n v="882"/>
    <n v="882"/>
    <n v="0"/>
    <n v="0"/>
    <n v="0"/>
    <n v="0"/>
    <n v="104.8"/>
    <n v="92.74"/>
    <n v="12.06"/>
    <n v="104.8"/>
    <n v="0"/>
    <n v="0"/>
    <n v="104.8"/>
    <s v="5"/>
    <x v="0"/>
  </r>
  <r>
    <x v="0"/>
    <s v="MAYO"/>
    <x v="4"/>
    <x v="4"/>
    <x v="90"/>
    <x v="0"/>
    <s v="01"/>
    <s v="15041RESIN382572020"/>
    <s v="20SD004F"/>
    <x v="572"/>
    <n v="881"/>
    <n v="881"/>
    <n v="881"/>
    <n v="0"/>
    <n v="0"/>
    <n v="0"/>
    <n v="0"/>
    <n v="21"/>
    <n v="18.579999999999998"/>
    <n v="2.42"/>
    <n v="21"/>
    <n v="0"/>
    <n v="0"/>
    <n v="21"/>
    <s v="5"/>
    <x v="0"/>
  </r>
  <r>
    <x v="0"/>
    <s v="MAYO"/>
    <x v="4"/>
    <x v="4"/>
    <x v="91"/>
    <x v="0"/>
    <s v="01"/>
    <s v="15041RESIN382572020"/>
    <s v="20SD004F"/>
    <x v="573"/>
    <n v="880"/>
    <n v="880"/>
    <n v="880"/>
    <n v="0"/>
    <n v="0"/>
    <n v="0"/>
    <n v="0"/>
    <n v="10.92"/>
    <n v="9.66"/>
    <n v="1.26"/>
    <n v="10.92"/>
    <n v="0"/>
    <n v="0"/>
    <n v="10.92"/>
    <s v="5"/>
    <x v="0"/>
  </r>
  <r>
    <x v="0"/>
    <s v="MAYO"/>
    <x v="4"/>
    <x v="4"/>
    <x v="92"/>
    <x v="0"/>
    <s v="01"/>
    <s v="15041RESIN382572020"/>
    <s v="20SD004F"/>
    <x v="574"/>
    <n v="879"/>
    <n v="879"/>
    <n v="879"/>
    <n v="0"/>
    <n v="0"/>
    <n v="0"/>
    <n v="0"/>
    <n v="15.85"/>
    <n v="14.03"/>
    <n v="1.82"/>
    <n v="15.85"/>
    <n v="0"/>
    <n v="0"/>
    <n v="15.85"/>
    <s v="5"/>
    <x v="0"/>
  </r>
  <r>
    <x v="0"/>
    <s v="MAYO"/>
    <x v="4"/>
    <x v="4"/>
    <x v="92"/>
    <x v="0"/>
    <s v="01"/>
    <s v="15041RESIN382572020"/>
    <s v="20SD004F"/>
    <x v="575"/>
    <n v="877"/>
    <n v="877"/>
    <n v="877"/>
    <n v="0"/>
    <n v="0"/>
    <n v="0"/>
    <n v="0"/>
    <n v="2743.24"/>
    <n v="2427.65"/>
    <n v="315.58999999999997"/>
    <n v="2743.24"/>
    <n v="0"/>
    <n v="0"/>
    <n v="2743.24"/>
    <s v="5"/>
    <x v="1"/>
  </r>
  <r>
    <x v="0"/>
    <s v="MAYO"/>
    <x v="4"/>
    <x v="4"/>
    <x v="92"/>
    <x v="0"/>
    <s v="01"/>
    <s v="15041RESIN382572020"/>
    <s v="20SD004F"/>
    <x v="576"/>
    <n v="875"/>
    <n v="875"/>
    <n v="875"/>
    <n v="0"/>
    <n v="0"/>
    <n v="0"/>
    <n v="0"/>
    <n v="125.49"/>
    <n v="111.05"/>
    <n v="14.44"/>
    <n v="125.49"/>
    <n v="0"/>
    <n v="0"/>
    <n v="125.49"/>
    <s v="5"/>
    <x v="0"/>
  </r>
  <r>
    <x v="0"/>
    <s v="MAYO"/>
    <x v="4"/>
    <x v="4"/>
    <x v="93"/>
    <x v="0"/>
    <s v="01"/>
    <s v="15041RESIN382572020"/>
    <s v="20SD004F"/>
    <x v="577"/>
    <n v="874"/>
    <n v="874"/>
    <n v="874"/>
    <n v="0"/>
    <n v="0"/>
    <n v="0"/>
    <n v="0"/>
    <n v="13.43"/>
    <n v="11.88"/>
    <n v="1.54"/>
    <n v="13.42"/>
    <n v="0"/>
    <n v="0"/>
    <n v="13.43"/>
    <s v="5"/>
    <x v="0"/>
  </r>
  <r>
    <x v="0"/>
    <s v="MAYO"/>
    <x v="4"/>
    <x v="4"/>
    <x v="94"/>
    <x v="0"/>
    <s v="01"/>
    <s v="15041RESIN382572020"/>
    <s v="20SD004F"/>
    <x v="578"/>
    <n v="873"/>
    <n v="873"/>
    <n v="873"/>
    <n v="0"/>
    <n v="0"/>
    <n v="0"/>
    <n v="0"/>
    <n v="19"/>
    <n v="16.809999999999999"/>
    <n v="2.19"/>
    <n v="19"/>
    <n v="0"/>
    <n v="0"/>
    <n v="19"/>
    <s v="5"/>
    <x v="0"/>
  </r>
  <r>
    <x v="0"/>
    <s v="MAYO"/>
    <x v="4"/>
    <x v="4"/>
    <x v="95"/>
    <x v="0"/>
    <s v="01"/>
    <s v="15041RESIN515432020"/>
    <s v="20SD000F"/>
    <x v="579"/>
    <n v="1643"/>
    <n v="1643"/>
    <n v="1643"/>
    <n v="0"/>
    <n v="0"/>
    <n v="0"/>
    <n v="0"/>
    <n v="177.41"/>
    <n v="157"/>
    <n v="20.41"/>
    <n v="177.41"/>
    <n v="0"/>
    <n v="0"/>
    <n v="177.41"/>
    <s v="5"/>
    <x v="0"/>
  </r>
  <r>
    <x v="0"/>
    <s v="MAYO"/>
    <x v="4"/>
    <x v="4"/>
    <x v="94"/>
    <x v="0"/>
    <s v="01"/>
    <s v="15041RESIN515432020"/>
    <s v="20SD000F"/>
    <x v="580"/>
    <n v="1644"/>
    <n v="1644"/>
    <n v="1644"/>
    <n v="0"/>
    <n v="0"/>
    <n v="0"/>
    <n v="0"/>
    <n v="370.9"/>
    <n v="328.23"/>
    <n v="42.67"/>
    <n v="370.9"/>
    <n v="0"/>
    <n v="0"/>
    <n v="370.9"/>
    <s v="5"/>
    <x v="1"/>
  </r>
  <r>
    <x v="0"/>
    <s v="MAYO"/>
    <x v="4"/>
    <x v="4"/>
    <x v="94"/>
    <x v="0"/>
    <s v="01"/>
    <s v="15041RESIN515432020"/>
    <s v="20SD000F"/>
    <x v="581"/>
    <n v="1645"/>
    <n v="1645"/>
    <n v="1645"/>
    <n v="0"/>
    <n v="0"/>
    <n v="0"/>
    <n v="0"/>
    <n v="102.68"/>
    <n v="90.87"/>
    <n v="11.81"/>
    <n v="102.68"/>
    <n v="0"/>
    <n v="0"/>
    <n v="102.68"/>
    <s v="5"/>
    <x v="0"/>
  </r>
  <r>
    <x v="0"/>
    <s v="MAYO"/>
    <x v="4"/>
    <x v="4"/>
    <x v="94"/>
    <x v="0"/>
    <s v="01"/>
    <s v="15041RESIN515432020"/>
    <s v="20SD000F"/>
    <x v="582"/>
    <n v="1646"/>
    <n v="1646"/>
    <n v="1646"/>
    <n v="0"/>
    <n v="0"/>
    <n v="0"/>
    <n v="0"/>
    <n v="152.02000000000001"/>
    <n v="134.53"/>
    <n v="17.489999999999998"/>
    <n v="152.02000000000001"/>
    <n v="0"/>
    <n v="0"/>
    <n v="152.02000000000001"/>
    <s v="5"/>
    <x v="0"/>
  </r>
  <r>
    <x v="0"/>
    <s v="MAYO"/>
    <x v="4"/>
    <x v="4"/>
    <x v="93"/>
    <x v="0"/>
    <s v="01"/>
    <s v="15041RESIN515432020"/>
    <s v="20SD000F"/>
    <x v="583"/>
    <n v="1647"/>
    <n v="1647"/>
    <n v="1647"/>
    <n v="0"/>
    <n v="0"/>
    <n v="0"/>
    <n v="0"/>
    <n v="19.89"/>
    <n v="17.600000000000001"/>
    <n v="2.29"/>
    <n v="19.89"/>
    <n v="0"/>
    <n v="0"/>
    <n v="19.89"/>
    <s v="5"/>
    <x v="0"/>
  </r>
  <r>
    <x v="0"/>
    <s v="MAYO"/>
    <x v="4"/>
    <x v="4"/>
    <x v="90"/>
    <x v="0"/>
    <s v="01"/>
    <s v="15041RESIN515432020"/>
    <s v="20SD000F"/>
    <x v="584"/>
    <n v="1649"/>
    <n v="1649"/>
    <n v="1649"/>
    <n v="0"/>
    <n v="0"/>
    <n v="0"/>
    <n v="0"/>
    <n v="648.41"/>
    <n v="573.80999999999995"/>
    <n v="74.599999999999994"/>
    <n v="648.41"/>
    <n v="0"/>
    <n v="0"/>
    <n v="648.41"/>
    <s v="5"/>
    <x v="1"/>
  </r>
  <r>
    <x v="0"/>
    <s v="MAYO"/>
    <x v="4"/>
    <x v="4"/>
    <x v="90"/>
    <x v="0"/>
    <s v="01"/>
    <s v="15041RESIN515432020"/>
    <s v="20SD000F"/>
    <x v="585"/>
    <n v="1650"/>
    <n v="1650"/>
    <n v="1650"/>
    <n v="0"/>
    <n v="0"/>
    <n v="0"/>
    <n v="0"/>
    <n v="107.16"/>
    <n v="94.83"/>
    <n v="12.33"/>
    <n v="107.16"/>
    <n v="0"/>
    <n v="0"/>
    <n v="107.16"/>
    <s v="5"/>
    <x v="0"/>
  </r>
  <r>
    <x v="0"/>
    <s v="MAYO"/>
    <x v="4"/>
    <x v="4"/>
    <x v="96"/>
    <x v="0"/>
    <s v="01"/>
    <s v="15041RESIN515432020"/>
    <s v="20SD000F"/>
    <x v="586"/>
    <n v="1651"/>
    <n v="1651"/>
    <n v="1651"/>
    <n v="0"/>
    <n v="0"/>
    <n v="0"/>
    <n v="0"/>
    <n v="198.42"/>
    <n v="175.59"/>
    <n v="22.83"/>
    <n v="198.42"/>
    <n v="0"/>
    <n v="0"/>
    <n v="198.42"/>
    <s v="5"/>
    <x v="0"/>
  </r>
  <r>
    <x v="0"/>
    <s v="MAYO"/>
    <x v="4"/>
    <x v="4"/>
    <x v="96"/>
    <x v="0"/>
    <s v="01"/>
    <s v="15041RESIN515432020"/>
    <s v="20SD000F"/>
    <x v="587"/>
    <n v="1652"/>
    <n v="1652"/>
    <n v="1652"/>
    <n v="0"/>
    <n v="0"/>
    <n v="0"/>
    <n v="0"/>
    <n v="75.7"/>
    <n v="66.989999999999995"/>
    <n v="8.7100000000000009"/>
    <n v="75.7"/>
    <n v="0"/>
    <n v="0"/>
    <n v="75.7"/>
    <s v="5"/>
    <x v="0"/>
  </r>
  <r>
    <x v="0"/>
    <s v="MAYO"/>
    <x v="4"/>
    <x v="4"/>
    <x v="96"/>
    <x v="0"/>
    <s v="01"/>
    <s v="15041RESIN515432020"/>
    <s v="20SD000F"/>
    <x v="588"/>
    <n v="1653"/>
    <n v="1653"/>
    <n v="1653"/>
    <n v="0"/>
    <n v="0"/>
    <n v="0"/>
    <n v="0"/>
    <n v="51.7"/>
    <n v="45.75"/>
    <n v="5.95"/>
    <n v="51.7"/>
    <n v="0"/>
    <n v="0"/>
    <n v="51.7"/>
    <s v="5"/>
    <x v="0"/>
  </r>
  <r>
    <x v="0"/>
    <s v="MAYO"/>
    <x v="4"/>
    <x v="4"/>
    <x v="97"/>
    <x v="0"/>
    <s v="01"/>
    <s v="15041RESIN515432020"/>
    <s v="20SD000F"/>
    <x v="589"/>
    <n v="1654"/>
    <n v="1654"/>
    <n v="1654"/>
    <n v="0"/>
    <n v="0"/>
    <n v="0"/>
    <n v="0"/>
    <n v="46.08"/>
    <n v="40.78"/>
    <n v="5.3"/>
    <n v="46.08"/>
    <n v="0"/>
    <n v="0"/>
    <n v="46.08"/>
    <s v="5"/>
    <x v="0"/>
  </r>
  <r>
    <x v="0"/>
    <s v="MAYO"/>
    <x v="4"/>
    <x v="4"/>
    <x v="98"/>
    <x v="0"/>
    <s v="01"/>
    <s v="15041RESIN515432020"/>
    <s v="20SD000F"/>
    <x v="590"/>
    <n v="1655"/>
    <n v="1655"/>
    <n v="1655"/>
    <n v="0"/>
    <n v="0"/>
    <n v="0"/>
    <n v="0"/>
    <n v="429.97"/>
    <n v="380.5"/>
    <n v="49.47"/>
    <n v="429.97"/>
    <n v="0"/>
    <n v="0"/>
    <n v="429.97"/>
    <s v="5"/>
    <x v="1"/>
  </r>
  <r>
    <x v="0"/>
    <s v="MAYO"/>
    <x v="4"/>
    <x v="4"/>
    <x v="98"/>
    <x v="0"/>
    <s v="01"/>
    <s v="15041RESIN515432020"/>
    <s v="20SD000F"/>
    <x v="591"/>
    <n v="1656"/>
    <n v="1656"/>
    <n v="1656"/>
    <n v="0"/>
    <n v="0"/>
    <n v="0"/>
    <n v="0"/>
    <n v="23.04"/>
    <n v="20.39"/>
    <n v="2.65"/>
    <n v="23.04"/>
    <n v="0"/>
    <n v="0"/>
    <n v="23.04"/>
    <s v="5"/>
    <x v="0"/>
  </r>
  <r>
    <x v="0"/>
    <s v="MAYO"/>
    <x v="4"/>
    <x v="4"/>
    <x v="98"/>
    <x v="0"/>
    <s v="01"/>
    <s v="15041RESIN515432020"/>
    <s v="20SD000F"/>
    <x v="592"/>
    <n v="1657"/>
    <n v="1657"/>
    <n v="1657"/>
    <n v="0"/>
    <n v="0"/>
    <n v="0"/>
    <n v="0"/>
    <n v="54.76"/>
    <n v="48.46"/>
    <n v="6.3"/>
    <n v="54.76"/>
    <n v="0"/>
    <n v="0"/>
    <n v="54.76"/>
    <s v="5"/>
    <x v="0"/>
  </r>
  <r>
    <x v="0"/>
    <s v="MAYO"/>
    <x v="4"/>
    <x v="4"/>
    <x v="98"/>
    <x v="0"/>
    <s v="01"/>
    <s v="15041RESIN515432020"/>
    <s v="20SD000F"/>
    <x v="593"/>
    <n v="1658"/>
    <n v="1658"/>
    <n v="1658"/>
    <n v="0"/>
    <n v="0"/>
    <n v="0"/>
    <n v="0"/>
    <n v="67.8"/>
    <n v="60"/>
    <n v="7.8"/>
    <n v="67.8"/>
    <n v="0"/>
    <n v="0"/>
    <n v="67.8"/>
    <s v="5"/>
    <x v="0"/>
  </r>
  <r>
    <x v="0"/>
    <s v="MAYO"/>
    <x v="4"/>
    <x v="4"/>
    <x v="99"/>
    <x v="0"/>
    <s v="01"/>
    <s v="15041RESIN515432020"/>
    <s v="20SD000F"/>
    <x v="594"/>
    <n v="1660"/>
    <n v="1660"/>
    <n v="1660"/>
    <n v="0"/>
    <n v="0"/>
    <n v="0"/>
    <n v="0"/>
    <n v="25.3"/>
    <n v="22.39"/>
    <n v="2.91"/>
    <n v="25.3"/>
    <n v="0"/>
    <n v="0"/>
    <n v="25.3"/>
    <s v="5"/>
    <x v="0"/>
  </r>
  <r>
    <x v="0"/>
    <s v="MAYO"/>
    <x v="4"/>
    <x v="4"/>
    <x v="99"/>
    <x v="0"/>
    <s v="01"/>
    <s v="15041RESIN515432020"/>
    <s v="20SD000F"/>
    <x v="595"/>
    <n v="1661"/>
    <n v="1661"/>
    <n v="1661"/>
    <n v="0"/>
    <n v="0"/>
    <n v="0"/>
    <n v="0"/>
    <n v="517.13"/>
    <n v="457.64"/>
    <n v="59.49"/>
    <n v="517.13"/>
    <n v="0"/>
    <n v="0"/>
    <n v="517.13"/>
    <s v="5"/>
    <x v="1"/>
  </r>
  <r>
    <x v="0"/>
    <s v="MAYO"/>
    <x v="4"/>
    <x v="4"/>
    <x v="99"/>
    <x v="0"/>
    <s v="01"/>
    <s v="15041RESIN515432020"/>
    <s v="20SD000F"/>
    <x v="596"/>
    <n v="1662"/>
    <n v="1662"/>
    <n v="1662"/>
    <n v="0"/>
    <n v="0"/>
    <n v="0"/>
    <n v="0"/>
    <n v="138.24"/>
    <n v="122.34"/>
    <n v="15.9"/>
    <n v="138.24"/>
    <n v="0"/>
    <n v="0"/>
    <n v="138.24"/>
    <s v="5"/>
    <x v="0"/>
  </r>
  <r>
    <x v="0"/>
    <s v="MAYO"/>
    <x v="4"/>
    <x v="4"/>
    <x v="99"/>
    <x v="0"/>
    <s v="01"/>
    <s v="15041RESIN515432020"/>
    <s v="20SD000F"/>
    <x v="597"/>
    <n v="1663"/>
    <n v="1663"/>
    <n v="1663"/>
    <n v="0"/>
    <n v="0"/>
    <n v="0"/>
    <n v="0"/>
    <n v="1003.2"/>
    <n v="887.79"/>
    <n v="115.41"/>
    <n v="1003.2"/>
    <n v="0"/>
    <n v="0"/>
    <n v="1003.2"/>
    <s v="5"/>
    <x v="1"/>
  </r>
  <r>
    <x v="0"/>
    <s v="MAYO"/>
    <x v="4"/>
    <x v="4"/>
    <x v="88"/>
    <x v="0"/>
    <s v="01"/>
    <s v="15041RESIN515432020"/>
    <s v="20SD000F"/>
    <x v="598"/>
    <n v="1664"/>
    <n v="1664"/>
    <n v="1664"/>
    <n v="0"/>
    <n v="0"/>
    <n v="0"/>
    <n v="0"/>
    <n v="145.72999999999999"/>
    <n v="128.96"/>
    <n v="16.760000000000002"/>
    <n v="145.72"/>
    <n v="0"/>
    <n v="0"/>
    <n v="145.72999999999999"/>
    <s v="5"/>
    <x v="0"/>
  </r>
  <r>
    <x v="0"/>
    <s v="MAYO"/>
    <x v="4"/>
    <x v="4"/>
    <x v="88"/>
    <x v="0"/>
    <s v="01"/>
    <s v="15041RESIN515432020"/>
    <s v="20SD000F"/>
    <x v="599"/>
    <n v="1665"/>
    <n v="1665"/>
    <n v="1665"/>
    <n v="0"/>
    <n v="0"/>
    <n v="0"/>
    <n v="0"/>
    <n v="107.86"/>
    <n v="95.45"/>
    <n v="12.41"/>
    <n v="107.86"/>
    <n v="0"/>
    <n v="0"/>
    <n v="107.86"/>
    <s v="5"/>
    <x v="0"/>
  </r>
  <r>
    <x v="0"/>
    <s v="MAYO"/>
    <x v="4"/>
    <x v="4"/>
    <x v="88"/>
    <x v="0"/>
    <s v="01"/>
    <s v="15041RESIN515432020"/>
    <s v="20SD000F"/>
    <x v="600"/>
    <n v="1666"/>
    <n v="1666"/>
    <n v="1666"/>
    <n v="0"/>
    <n v="0"/>
    <n v="0"/>
    <n v="0"/>
    <n v="276.48"/>
    <n v="244.67"/>
    <n v="31.81"/>
    <n v="276.48"/>
    <n v="0"/>
    <n v="0"/>
    <n v="276.48"/>
    <s v="5"/>
    <x v="1"/>
  </r>
  <r>
    <x v="0"/>
    <s v="MAYO"/>
    <x v="4"/>
    <x v="4"/>
    <x v="88"/>
    <x v="0"/>
    <s v="01"/>
    <s v="15041RESIN515432020"/>
    <s v="20SD000F"/>
    <x v="601"/>
    <n v="1667"/>
    <n v="1667"/>
    <n v="1667"/>
    <n v="0"/>
    <n v="0"/>
    <n v="0"/>
    <n v="0"/>
    <n v="29.28"/>
    <n v="25.91"/>
    <n v="3.37"/>
    <n v="29.28"/>
    <n v="0"/>
    <n v="0"/>
    <n v="29.28"/>
    <s v="5"/>
    <x v="0"/>
  </r>
  <r>
    <x v="0"/>
    <s v="MAYO"/>
    <x v="4"/>
    <x v="4"/>
    <x v="100"/>
    <x v="0"/>
    <s v="01"/>
    <s v="15041RESIN515432020"/>
    <s v="20SD000F"/>
    <x v="602"/>
    <n v="1668"/>
    <n v="1668"/>
    <n v="1668"/>
    <n v="0"/>
    <n v="0"/>
    <n v="0"/>
    <n v="0"/>
    <n v="13.44"/>
    <n v="11.89"/>
    <n v="1.55"/>
    <n v="13.44"/>
    <n v="0"/>
    <n v="0"/>
    <n v="13.44"/>
    <s v="5"/>
    <x v="0"/>
  </r>
  <r>
    <x v="0"/>
    <s v="MAYO"/>
    <x v="4"/>
    <x v="4"/>
    <x v="100"/>
    <x v="0"/>
    <s v="01"/>
    <s v="15041RESIN515432020"/>
    <s v="20SD000F"/>
    <x v="603"/>
    <n v="1669"/>
    <n v="1669"/>
    <n v="1669"/>
    <n v="0"/>
    <n v="0"/>
    <n v="0"/>
    <n v="0"/>
    <n v="36.82"/>
    <n v="32.58"/>
    <n v="4.24"/>
    <n v="36.82"/>
    <n v="0"/>
    <n v="0"/>
    <n v="36.82"/>
    <s v="5"/>
    <x v="0"/>
  </r>
  <r>
    <x v="0"/>
    <s v="MAYO"/>
    <x v="4"/>
    <x v="4"/>
    <x v="86"/>
    <x v="0"/>
    <s v="01"/>
    <s v="15041RESIN515432020"/>
    <s v="20SD000F"/>
    <x v="604"/>
    <n v="1670"/>
    <n v="1670"/>
    <n v="1670"/>
    <n v="0"/>
    <n v="0"/>
    <n v="0"/>
    <n v="0"/>
    <n v="51.45"/>
    <n v="45.53"/>
    <n v="5.92"/>
    <n v="51.45"/>
    <n v="0"/>
    <n v="0"/>
    <n v="51.45"/>
    <s v="5"/>
    <x v="0"/>
  </r>
  <r>
    <x v="0"/>
    <s v="MAYO"/>
    <x v="4"/>
    <x v="4"/>
    <x v="86"/>
    <x v="0"/>
    <s v="01"/>
    <s v="15041RESIN515432020"/>
    <s v="20SD000F"/>
    <x v="605"/>
    <n v="1671"/>
    <n v="1671"/>
    <n v="1671"/>
    <n v="0"/>
    <n v="0"/>
    <n v="0"/>
    <n v="0"/>
    <n v="63.28"/>
    <n v="56"/>
    <n v="7.28"/>
    <n v="63.28"/>
    <n v="0"/>
    <n v="0"/>
    <n v="63.28"/>
    <s v="5"/>
    <x v="0"/>
  </r>
  <r>
    <x v="0"/>
    <s v="MAYO"/>
    <x v="4"/>
    <x v="4"/>
    <x v="86"/>
    <x v="0"/>
    <s v="01"/>
    <s v="15041RESIN515432020"/>
    <s v="20SD000F"/>
    <x v="606"/>
    <n v="1672"/>
    <n v="1672"/>
    <n v="1672"/>
    <n v="0"/>
    <n v="0"/>
    <n v="0"/>
    <n v="0"/>
    <n v="232.66"/>
    <n v="205.89"/>
    <n v="26.77"/>
    <n v="232.66"/>
    <n v="0"/>
    <n v="0"/>
    <n v="232.66"/>
    <s v="5"/>
    <x v="1"/>
  </r>
  <r>
    <x v="0"/>
    <s v="MAYO"/>
    <x v="4"/>
    <x v="4"/>
    <x v="86"/>
    <x v="0"/>
    <s v="01"/>
    <s v="15041RESIN515432020"/>
    <s v="20SD000F"/>
    <x v="607"/>
    <n v="1673"/>
    <n v="1673"/>
    <n v="1673"/>
    <n v="0"/>
    <n v="0"/>
    <n v="0"/>
    <n v="0"/>
    <n v="50.64"/>
    <n v="44.81"/>
    <n v="5.83"/>
    <n v="50.64"/>
    <n v="0"/>
    <n v="0"/>
    <n v="50.64"/>
    <s v="5"/>
    <x v="0"/>
  </r>
  <r>
    <x v="0"/>
    <s v="MAYO"/>
    <x v="4"/>
    <x v="4"/>
    <x v="85"/>
    <x v="0"/>
    <s v="01"/>
    <s v="15041RESIN515432020"/>
    <s v="20SD000F"/>
    <x v="608"/>
    <n v="1674"/>
    <n v="1674"/>
    <n v="1674"/>
    <n v="0"/>
    <n v="0"/>
    <n v="0"/>
    <n v="0"/>
    <n v="50.64"/>
    <n v="44.81"/>
    <n v="5.83"/>
    <n v="50.64"/>
    <n v="0"/>
    <n v="0"/>
    <n v="50.64"/>
    <s v="5"/>
    <x v="0"/>
  </r>
  <r>
    <x v="0"/>
    <s v="MAYO"/>
    <x v="4"/>
    <x v="4"/>
    <x v="85"/>
    <x v="0"/>
    <s v="01"/>
    <s v="15041RESIN515432020"/>
    <s v="20SD000F"/>
    <x v="609"/>
    <n v="1675"/>
    <n v="1675"/>
    <n v="1675"/>
    <n v="0"/>
    <n v="0"/>
    <n v="0"/>
    <n v="0"/>
    <n v="738.26"/>
    <n v="653.33000000000004"/>
    <n v="84.93"/>
    <n v="738.26"/>
    <n v="0"/>
    <n v="0"/>
    <n v="738.26"/>
    <s v="5"/>
    <x v="1"/>
  </r>
  <r>
    <x v="0"/>
    <s v="MAYO"/>
    <x v="4"/>
    <x v="4"/>
    <x v="83"/>
    <x v="0"/>
    <s v="01"/>
    <s v="15041RESIN515432020"/>
    <s v="20SD000F"/>
    <x v="610"/>
    <n v="1676"/>
    <n v="1676"/>
    <n v="1676"/>
    <n v="0"/>
    <n v="0"/>
    <n v="0"/>
    <n v="0"/>
    <n v="624.34"/>
    <n v="552.51"/>
    <n v="71.83"/>
    <n v="624.34"/>
    <n v="0"/>
    <n v="0"/>
    <n v="624.34"/>
    <s v="5"/>
    <x v="1"/>
  </r>
  <r>
    <x v="0"/>
    <s v="MAYO"/>
    <x v="4"/>
    <x v="4"/>
    <x v="83"/>
    <x v="0"/>
    <s v="01"/>
    <s v="15041RESIN515432020"/>
    <s v="20SD000F"/>
    <x v="611"/>
    <n v="1677"/>
    <n v="1677"/>
    <n v="1677"/>
    <n v="0"/>
    <n v="0"/>
    <n v="0"/>
    <n v="0"/>
    <n v="105.94"/>
    <n v="93.75"/>
    <n v="12.19"/>
    <n v="105.94"/>
    <n v="0"/>
    <n v="0"/>
    <n v="105.94"/>
    <s v="5"/>
    <x v="0"/>
  </r>
  <r>
    <x v="0"/>
    <s v="MAYO"/>
    <x v="4"/>
    <x v="4"/>
    <x v="101"/>
    <x v="0"/>
    <s v="01"/>
    <s v="15041RESIN515432020"/>
    <s v="20SD000F"/>
    <x v="612"/>
    <n v="1678"/>
    <n v="1678"/>
    <n v="1678"/>
    <n v="0"/>
    <n v="0"/>
    <n v="0"/>
    <n v="0"/>
    <n v="71.38"/>
    <n v="63.17"/>
    <n v="8.2100000000000009"/>
    <n v="71.38"/>
    <n v="0"/>
    <n v="0"/>
    <n v="71.38"/>
    <s v="5"/>
    <x v="0"/>
  </r>
  <r>
    <x v="0"/>
    <s v="MAYO"/>
    <x v="4"/>
    <x v="4"/>
    <x v="101"/>
    <x v="0"/>
    <s v="01"/>
    <s v="15041RESIN515432020"/>
    <s v="20SD000F"/>
    <x v="613"/>
    <n v="1679"/>
    <n v="1679"/>
    <n v="1679"/>
    <n v="0"/>
    <n v="0"/>
    <n v="0"/>
    <n v="0"/>
    <n v="264.91000000000003"/>
    <n v="234.43"/>
    <n v="30.48"/>
    <n v="264.91000000000003"/>
    <n v="0"/>
    <n v="0"/>
    <n v="264.91000000000003"/>
    <s v="5"/>
    <x v="1"/>
  </r>
  <r>
    <x v="0"/>
    <s v="MAYO"/>
    <x v="4"/>
    <x v="4"/>
    <x v="92"/>
    <x v="0"/>
    <s v="01"/>
    <s v="15041RESIN710002021"/>
    <s v="21DS000F"/>
    <x v="327"/>
    <n v="48"/>
    <n v="48"/>
    <n v="48"/>
    <n v="0"/>
    <n v="0"/>
    <n v="0"/>
    <n v="0"/>
    <n v="72.05"/>
    <n v="63.76"/>
    <n v="8.2899999999999991"/>
    <n v="72.05"/>
    <n v="0"/>
    <n v="0"/>
    <n v="72.05"/>
    <s v="5"/>
    <x v="0"/>
  </r>
  <r>
    <x v="0"/>
    <s v="MAYO"/>
    <x v="4"/>
    <x v="4"/>
    <x v="96"/>
    <x v="0"/>
    <s v="01"/>
    <s v="15041RESIN710002021"/>
    <s v="21DS000F"/>
    <x v="328"/>
    <n v="49"/>
    <n v="49"/>
    <n v="49"/>
    <n v="0"/>
    <n v="0"/>
    <n v="0"/>
    <n v="0"/>
    <n v="140.57"/>
    <n v="124.4"/>
    <n v="16.170000000000002"/>
    <n v="140.57"/>
    <n v="0"/>
    <n v="0"/>
    <n v="140.57"/>
    <s v="5"/>
    <x v="0"/>
  </r>
  <r>
    <x v="0"/>
    <s v="MAYO"/>
    <x v="4"/>
    <x v="4"/>
    <x v="98"/>
    <x v="0"/>
    <s v="01"/>
    <s v="15041RESIN710002021"/>
    <s v="21DS000F"/>
    <x v="329"/>
    <n v="50"/>
    <n v="50"/>
    <n v="50"/>
    <n v="0"/>
    <n v="0"/>
    <n v="0"/>
    <n v="0"/>
    <n v="15.19"/>
    <n v="13.44"/>
    <n v="1.75"/>
    <n v="15.19"/>
    <n v="0"/>
    <n v="0"/>
    <n v="15.19"/>
    <s v="5"/>
    <x v="0"/>
  </r>
  <r>
    <x v="0"/>
    <s v="MAYO"/>
    <x v="4"/>
    <x v="4"/>
    <x v="98"/>
    <x v="0"/>
    <s v="01"/>
    <s v="15041RESIN710002021"/>
    <s v="21DS000F"/>
    <x v="330"/>
    <n v="51"/>
    <n v="51"/>
    <n v="51"/>
    <n v="0"/>
    <n v="0"/>
    <n v="0"/>
    <n v="0"/>
    <n v="20"/>
    <n v="17.7"/>
    <n v="2.2999999999999998"/>
    <n v="20"/>
    <n v="0"/>
    <n v="0"/>
    <n v="20"/>
    <s v="5"/>
    <x v="0"/>
  </r>
  <r>
    <x v="0"/>
    <s v="MAYO"/>
    <x v="4"/>
    <x v="4"/>
    <x v="98"/>
    <x v="0"/>
    <s v="01"/>
    <s v="15041RESIN710002021"/>
    <s v="21DS000F"/>
    <x v="331"/>
    <n v="52"/>
    <n v="52"/>
    <n v="52"/>
    <n v="0"/>
    <n v="0"/>
    <n v="0"/>
    <n v="0"/>
    <n v="96"/>
    <n v="84.96"/>
    <n v="11.04"/>
    <n v="96"/>
    <n v="0"/>
    <n v="0"/>
    <n v="96"/>
    <s v="5"/>
    <x v="0"/>
  </r>
  <r>
    <x v="0"/>
    <s v="MAYO"/>
    <x v="4"/>
    <x v="4"/>
    <x v="85"/>
    <x v="0"/>
    <s v="01"/>
    <s v="15041RESIN710002021"/>
    <s v="21DS000F"/>
    <x v="332"/>
    <n v="53"/>
    <n v="53"/>
    <n v="53"/>
    <n v="0"/>
    <n v="0"/>
    <n v="0"/>
    <n v="0"/>
    <n v="191.06"/>
    <n v="169.08"/>
    <n v="21.98"/>
    <n v="191.06"/>
    <n v="0"/>
    <n v="0"/>
    <n v="191.06"/>
    <s v="5"/>
    <x v="0"/>
  </r>
  <r>
    <x v="0"/>
    <s v="JUNIO"/>
    <x v="5"/>
    <x v="5"/>
    <x v="102"/>
    <x v="0"/>
    <s v="01"/>
    <s v="15041RESIN763002021"/>
    <s v="21DS003F"/>
    <x v="614"/>
    <n v="186"/>
    <n v="186"/>
    <n v="186"/>
    <n v="0"/>
    <n v="0"/>
    <n v="0"/>
    <n v="0"/>
    <n v="34.200000000000003"/>
    <n v="30.27"/>
    <n v="3.94"/>
    <n v="34.21"/>
    <n v="0"/>
    <n v="0"/>
    <n v="34.200000000000003"/>
    <s v="5"/>
    <x v="0"/>
  </r>
  <r>
    <x v="0"/>
    <s v="JUNIO"/>
    <x v="5"/>
    <x v="5"/>
    <x v="103"/>
    <x v="0"/>
    <s v="01"/>
    <s v="15041RESIN763002021"/>
    <s v="21DS003F"/>
    <x v="615"/>
    <n v="185"/>
    <n v="185"/>
    <n v="185"/>
    <n v="0"/>
    <n v="0"/>
    <n v="0"/>
    <n v="0"/>
    <n v="73.36"/>
    <n v="64.92"/>
    <n v="8.44"/>
    <n v="73.36"/>
    <n v="0"/>
    <n v="0"/>
    <n v="73.36"/>
    <s v="5"/>
    <x v="0"/>
  </r>
  <r>
    <x v="0"/>
    <s v="JUNIO"/>
    <x v="5"/>
    <x v="5"/>
    <x v="104"/>
    <x v="0"/>
    <s v="01"/>
    <s v="15041RESIN763002021"/>
    <s v="21DS003F"/>
    <x v="616"/>
    <n v="184"/>
    <n v="184"/>
    <n v="184"/>
    <n v="0"/>
    <n v="0"/>
    <n v="0"/>
    <n v="0"/>
    <n v="110.26"/>
    <n v="97.58"/>
    <n v="12.69"/>
    <n v="110.27"/>
    <n v="0"/>
    <n v="0"/>
    <n v="110.26"/>
    <s v="5"/>
    <x v="0"/>
  </r>
  <r>
    <x v="0"/>
    <s v="JUNIO"/>
    <x v="5"/>
    <x v="5"/>
    <x v="105"/>
    <x v="0"/>
    <s v="01"/>
    <s v="15041RESIN763002021"/>
    <s v="21DS003F"/>
    <x v="617"/>
    <n v="183"/>
    <n v="183"/>
    <n v="183"/>
    <n v="0"/>
    <n v="0"/>
    <n v="0"/>
    <n v="0"/>
    <n v="58.79"/>
    <n v="52.03"/>
    <n v="6.76"/>
    <n v="58.79"/>
    <n v="0"/>
    <n v="0"/>
    <n v="58.79"/>
    <s v="5"/>
    <x v="0"/>
  </r>
  <r>
    <x v="0"/>
    <s v="JUNIO"/>
    <x v="5"/>
    <x v="5"/>
    <x v="106"/>
    <x v="0"/>
    <s v="01"/>
    <s v="15041RESIN763002021"/>
    <s v="21DS003F"/>
    <x v="618"/>
    <n v="181"/>
    <n v="181"/>
    <n v="181"/>
    <n v="0"/>
    <n v="0"/>
    <n v="0"/>
    <n v="0"/>
    <n v="37.15"/>
    <n v="32.880000000000003"/>
    <n v="4.2699999999999996"/>
    <n v="37.15"/>
    <n v="0"/>
    <n v="0"/>
    <n v="37.15"/>
    <s v="5"/>
    <x v="0"/>
  </r>
  <r>
    <x v="0"/>
    <s v="JUNIO"/>
    <x v="5"/>
    <x v="5"/>
    <x v="107"/>
    <x v="0"/>
    <s v="01"/>
    <s v="15041RESIN763002021"/>
    <s v="21DS003F"/>
    <x v="619"/>
    <n v="180"/>
    <n v="180"/>
    <n v="180"/>
    <n v="0"/>
    <n v="0"/>
    <n v="0"/>
    <n v="0"/>
    <n v="19.100000000000001"/>
    <n v="16.899999999999999"/>
    <n v="2.2000000000000002"/>
    <n v="19.100000000000001"/>
    <n v="0"/>
    <n v="0"/>
    <n v="19.100000000000001"/>
    <s v="5"/>
    <x v="0"/>
  </r>
  <r>
    <x v="0"/>
    <s v="JUNIO"/>
    <x v="5"/>
    <x v="5"/>
    <x v="107"/>
    <x v="0"/>
    <s v="01"/>
    <s v="15041RESIN763002021"/>
    <s v="21DS003F"/>
    <x v="620"/>
    <n v="179"/>
    <n v="179"/>
    <n v="179"/>
    <n v="0"/>
    <n v="0"/>
    <n v="0"/>
    <n v="0"/>
    <n v="34.6"/>
    <n v="30.62"/>
    <n v="3.98"/>
    <n v="34.6"/>
    <n v="0"/>
    <n v="0"/>
    <n v="34.6"/>
    <s v="5"/>
    <x v="0"/>
  </r>
  <r>
    <x v="0"/>
    <s v="JUNIO"/>
    <x v="5"/>
    <x v="5"/>
    <x v="108"/>
    <x v="0"/>
    <s v="01"/>
    <s v="15041RESIN763002021"/>
    <s v="21DS003F"/>
    <x v="621"/>
    <n v="177"/>
    <n v="177"/>
    <n v="177"/>
    <n v="0"/>
    <n v="0"/>
    <n v="0"/>
    <n v="0"/>
    <n v="42.99"/>
    <n v="38.04"/>
    <n v="4.95"/>
    <n v="42.99"/>
    <n v="0"/>
    <n v="0"/>
    <n v="42.99"/>
    <s v="5"/>
    <x v="0"/>
  </r>
  <r>
    <x v="0"/>
    <s v="JUNIO"/>
    <x v="5"/>
    <x v="5"/>
    <x v="108"/>
    <x v="0"/>
    <s v="01"/>
    <s v="15041RESIN763002021"/>
    <s v="21DS003F"/>
    <x v="622"/>
    <n v="176"/>
    <n v="176"/>
    <n v="176"/>
    <n v="0"/>
    <n v="0"/>
    <n v="0"/>
    <n v="0"/>
    <n v="16.57"/>
    <n v="14.66"/>
    <n v="1.91"/>
    <n v="16.57"/>
    <n v="0"/>
    <n v="0"/>
    <n v="16.57"/>
    <s v="5"/>
    <x v="0"/>
  </r>
  <r>
    <x v="0"/>
    <s v="JUNIO"/>
    <x v="5"/>
    <x v="5"/>
    <x v="108"/>
    <x v="0"/>
    <s v="01"/>
    <s v="15041RESIN763002021"/>
    <s v="21DS003F"/>
    <x v="623"/>
    <n v="175"/>
    <n v="175"/>
    <n v="175"/>
    <n v="0"/>
    <n v="0"/>
    <n v="0"/>
    <n v="0"/>
    <n v="44.7"/>
    <n v="39.56"/>
    <n v="5.14"/>
    <n v="44.7"/>
    <n v="0"/>
    <n v="0"/>
    <n v="44.7"/>
    <s v="5"/>
    <x v="0"/>
  </r>
  <r>
    <x v="0"/>
    <s v="JUNIO"/>
    <x v="5"/>
    <x v="5"/>
    <x v="109"/>
    <x v="0"/>
    <s v="01"/>
    <s v="15041RESIN763002021"/>
    <s v="21DS003F"/>
    <x v="624"/>
    <n v="174"/>
    <n v="174"/>
    <n v="174"/>
    <n v="0"/>
    <n v="0"/>
    <n v="0"/>
    <n v="0"/>
    <n v="60.4"/>
    <n v="53.45"/>
    <n v="6.95"/>
    <n v="60.4"/>
    <n v="0"/>
    <n v="0"/>
    <n v="60.4"/>
    <s v="5"/>
    <x v="0"/>
  </r>
  <r>
    <x v="0"/>
    <s v="JUNIO"/>
    <x v="5"/>
    <x v="5"/>
    <x v="109"/>
    <x v="0"/>
    <s v="01"/>
    <s v="15041RESIN763002021"/>
    <s v="21DS003F"/>
    <x v="625"/>
    <n v="173"/>
    <n v="173"/>
    <n v="173"/>
    <n v="0"/>
    <n v="0"/>
    <n v="0"/>
    <n v="0"/>
    <n v="11.2"/>
    <n v="9.91"/>
    <n v="1.29"/>
    <n v="11.2"/>
    <n v="0"/>
    <n v="0"/>
    <n v="11.2"/>
    <s v="5"/>
    <x v="0"/>
  </r>
  <r>
    <x v="0"/>
    <s v="JUNIO"/>
    <x v="5"/>
    <x v="5"/>
    <x v="109"/>
    <x v="0"/>
    <s v="01"/>
    <s v="15041RESIN763002021"/>
    <s v="21DS003F"/>
    <x v="626"/>
    <n v="172"/>
    <n v="172"/>
    <n v="172"/>
    <n v="0"/>
    <n v="0"/>
    <n v="0"/>
    <n v="0"/>
    <n v="34.79"/>
    <n v="30.79"/>
    <n v="4"/>
    <n v="34.79"/>
    <n v="0"/>
    <n v="0"/>
    <n v="34.79"/>
    <s v="5"/>
    <x v="0"/>
  </r>
  <r>
    <x v="0"/>
    <s v="JUNIO"/>
    <x v="5"/>
    <x v="5"/>
    <x v="109"/>
    <x v="0"/>
    <s v="01"/>
    <s v="15041RESIN763002021"/>
    <s v="21DS003F"/>
    <x v="627"/>
    <n v="171"/>
    <n v="171"/>
    <n v="171"/>
    <n v="0"/>
    <n v="0"/>
    <n v="0"/>
    <n v="0"/>
    <n v="59.91"/>
    <n v="53.02"/>
    <n v="6.89"/>
    <n v="59.91"/>
    <n v="0"/>
    <n v="0"/>
    <n v="59.91"/>
    <s v="5"/>
    <x v="0"/>
  </r>
  <r>
    <x v="0"/>
    <s v="JUNIO"/>
    <x v="5"/>
    <x v="5"/>
    <x v="110"/>
    <x v="0"/>
    <s v="01"/>
    <s v="15041RESIN763002021"/>
    <s v="21DS003F"/>
    <x v="628"/>
    <n v="169"/>
    <n v="169"/>
    <n v="169"/>
    <n v="0"/>
    <n v="0"/>
    <n v="0"/>
    <n v="0"/>
    <n v="36.75"/>
    <n v="32.520000000000003"/>
    <n v="4.2300000000000004"/>
    <n v="36.75"/>
    <n v="0"/>
    <n v="0"/>
    <n v="36.75"/>
    <s v="5"/>
    <x v="0"/>
  </r>
  <r>
    <x v="0"/>
    <s v="JUNIO"/>
    <x v="5"/>
    <x v="5"/>
    <x v="111"/>
    <x v="0"/>
    <s v="01"/>
    <s v="15041RESIN763002021"/>
    <s v="21DS003F"/>
    <x v="629"/>
    <n v="168"/>
    <n v="168"/>
    <n v="168"/>
    <n v="0"/>
    <n v="0"/>
    <n v="0"/>
    <n v="0"/>
    <n v="12.8"/>
    <n v="11.33"/>
    <n v="1.47"/>
    <n v="12.8"/>
    <n v="0"/>
    <n v="0"/>
    <n v="12.8"/>
    <s v="5"/>
    <x v="0"/>
  </r>
  <r>
    <x v="0"/>
    <s v="JUNIO"/>
    <x v="5"/>
    <x v="5"/>
    <x v="111"/>
    <x v="0"/>
    <s v="01"/>
    <s v="15041RESIN763002021"/>
    <s v="21DS003F"/>
    <x v="630"/>
    <n v="167"/>
    <n v="167"/>
    <n v="167"/>
    <n v="0"/>
    <n v="0"/>
    <n v="0"/>
    <n v="0"/>
    <n v="34.200000000000003"/>
    <n v="30.27"/>
    <n v="3.94"/>
    <n v="34.21"/>
    <n v="0"/>
    <n v="0"/>
    <n v="34.200000000000003"/>
    <s v="5"/>
    <x v="0"/>
  </r>
  <r>
    <x v="0"/>
    <s v="JUNIO"/>
    <x v="5"/>
    <x v="5"/>
    <x v="111"/>
    <x v="0"/>
    <s v="01"/>
    <s v="15041RESIN763002021"/>
    <s v="21DS003F"/>
    <x v="631"/>
    <n v="166"/>
    <n v="166"/>
    <n v="166"/>
    <n v="0"/>
    <n v="0"/>
    <n v="0"/>
    <n v="0"/>
    <n v="3.5"/>
    <n v="3.1"/>
    <n v="0.4"/>
    <n v="3.5"/>
    <n v="0"/>
    <n v="0"/>
    <n v="3.5"/>
    <s v="5"/>
    <x v="0"/>
  </r>
  <r>
    <x v="0"/>
    <s v="JUNIO"/>
    <x v="5"/>
    <x v="5"/>
    <x v="112"/>
    <x v="0"/>
    <s v="01"/>
    <s v="15041RESIN763002021"/>
    <s v="21DS003F"/>
    <x v="632"/>
    <n v="165"/>
    <n v="165"/>
    <n v="165"/>
    <n v="0"/>
    <n v="0"/>
    <n v="0"/>
    <n v="0"/>
    <n v="82.35"/>
    <n v="72.88"/>
    <n v="9.4700000000000006"/>
    <n v="82.35"/>
    <n v="0"/>
    <n v="0"/>
    <n v="82.35"/>
    <s v="5"/>
    <x v="0"/>
  </r>
  <r>
    <x v="0"/>
    <s v="JUNIO"/>
    <x v="5"/>
    <x v="5"/>
    <x v="113"/>
    <x v="0"/>
    <s v="01"/>
    <s v="15041RESIN763002021"/>
    <s v="21DS003F"/>
    <x v="633"/>
    <n v="164"/>
    <n v="164"/>
    <n v="164"/>
    <n v="0"/>
    <n v="0"/>
    <n v="0"/>
    <n v="0"/>
    <n v="20.329999999999998"/>
    <n v="17.989999999999998"/>
    <n v="2.34"/>
    <n v="20.329999999999998"/>
    <n v="0"/>
    <n v="0"/>
    <n v="20.329999999999998"/>
    <s v="5"/>
    <x v="0"/>
  </r>
  <r>
    <x v="0"/>
    <s v="JUNIO"/>
    <x v="5"/>
    <x v="5"/>
    <x v="113"/>
    <x v="0"/>
    <s v="01"/>
    <s v="15041RESIN763002021"/>
    <s v="21DS003F"/>
    <x v="634"/>
    <n v="163"/>
    <n v="163"/>
    <n v="163"/>
    <n v="0"/>
    <n v="0"/>
    <n v="0"/>
    <n v="0"/>
    <n v="54.67"/>
    <n v="48.38"/>
    <n v="6.29"/>
    <n v="54.67"/>
    <n v="0"/>
    <n v="0"/>
    <n v="54.67"/>
    <s v="5"/>
    <x v="0"/>
  </r>
  <r>
    <x v="0"/>
    <s v="JUNIO"/>
    <x v="5"/>
    <x v="5"/>
    <x v="114"/>
    <x v="0"/>
    <s v="01"/>
    <s v="15041RESIN763002021"/>
    <s v="21DS003F"/>
    <x v="635"/>
    <n v="162"/>
    <n v="162"/>
    <n v="162"/>
    <n v="0"/>
    <n v="0"/>
    <n v="0"/>
    <n v="0"/>
    <n v="61.87"/>
    <n v="54.75"/>
    <n v="7.12"/>
    <n v="61.87"/>
    <n v="0"/>
    <n v="0"/>
    <n v="61.87"/>
    <s v="5"/>
    <x v="0"/>
  </r>
  <r>
    <x v="0"/>
    <s v="JUNIO"/>
    <x v="5"/>
    <x v="5"/>
    <x v="114"/>
    <x v="0"/>
    <s v="01"/>
    <s v="15041RESIN763002021"/>
    <s v="21DS003F"/>
    <x v="636"/>
    <n v="161"/>
    <n v="161"/>
    <n v="161"/>
    <n v="0"/>
    <n v="0"/>
    <n v="0"/>
    <n v="0"/>
    <n v="22.05"/>
    <n v="19.510000000000002"/>
    <n v="2.54"/>
    <n v="22.05"/>
    <n v="0"/>
    <n v="0"/>
    <n v="22.05"/>
    <s v="5"/>
    <x v="0"/>
  </r>
  <r>
    <x v="0"/>
    <s v="JUNIO"/>
    <x v="5"/>
    <x v="5"/>
    <x v="115"/>
    <x v="0"/>
    <s v="01"/>
    <s v="15041RESIN763002021"/>
    <s v="21DS003F"/>
    <x v="637"/>
    <n v="160"/>
    <n v="160"/>
    <n v="160"/>
    <n v="0"/>
    <n v="0"/>
    <n v="0"/>
    <n v="0"/>
    <n v="5.05"/>
    <n v="4.47"/>
    <n v="0.57999999999999996"/>
    <n v="5.05"/>
    <n v="0"/>
    <n v="0"/>
    <n v="5.05"/>
    <s v="5"/>
    <x v="0"/>
  </r>
  <r>
    <x v="0"/>
    <s v="JUNIO"/>
    <x v="5"/>
    <x v="5"/>
    <x v="115"/>
    <x v="0"/>
    <s v="01"/>
    <s v="15041RESIN763002021"/>
    <s v="21DS003F"/>
    <x v="638"/>
    <n v="159"/>
    <n v="159"/>
    <n v="159"/>
    <n v="0"/>
    <n v="0"/>
    <n v="0"/>
    <n v="0"/>
    <n v="37.049999999999997"/>
    <n v="32.79"/>
    <n v="4.26"/>
    <n v="37.049999999999997"/>
    <n v="0"/>
    <n v="0"/>
    <n v="37.049999999999997"/>
    <s v="5"/>
    <x v="0"/>
  </r>
  <r>
    <x v="0"/>
    <s v="JUNIO"/>
    <x v="5"/>
    <x v="5"/>
    <x v="115"/>
    <x v="0"/>
    <s v="01"/>
    <s v="15041RESIN763002021"/>
    <s v="21DS003F"/>
    <x v="639"/>
    <n v="158"/>
    <n v="158"/>
    <n v="158"/>
    <n v="0"/>
    <n v="0"/>
    <n v="0"/>
    <n v="0"/>
    <n v="66.34"/>
    <n v="58.71"/>
    <n v="7.63"/>
    <n v="66.34"/>
    <n v="0"/>
    <n v="0"/>
    <n v="66.34"/>
    <s v="5"/>
    <x v="0"/>
  </r>
  <r>
    <x v="0"/>
    <s v="JUNIO"/>
    <x v="5"/>
    <x v="5"/>
    <x v="115"/>
    <x v="0"/>
    <s v="01"/>
    <s v="15041RESIN763002021"/>
    <s v="21DS003F"/>
    <x v="640"/>
    <n v="157"/>
    <n v="157"/>
    <n v="157"/>
    <n v="0"/>
    <n v="0"/>
    <n v="0"/>
    <n v="0"/>
    <n v="333.71"/>
    <n v="295.32"/>
    <n v="38.39"/>
    <n v="333.71"/>
    <n v="0"/>
    <n v="0"/>
    <n v="333.71"/>
    <s v="5"/>
    <x v="1"/>
  </r>
  <r>
    <x v="0"/>
    <s v="JUNIO"/>
    <x v="5"/>
    <x v="5"/>
    <x v="115"/>
    <x v="0"/>
    <s v="01"/>
    <s v="15041RESIN763002021"/>
    <s v="21DS003F"/>
    <x v="641"/>
    <n v="156"/>
    <n v="156"/>
    <n v="156"/>
    <n v="0"/>
    <n v="0"/>
    <n v="0"/>
    <n v="0"/>
    <n v="6.1"/>
    <n v="5.4"/>
    <n v="0.7"/>
    <n v="6.1"/>
    <n v="0"/>
    <n v="0"/>
    <n v="6.1"/>
    <s v="5"/>
    <x v="0"/>
  </r>
  <r>
    <x v="0"/>
    <s v="JUNIO"/>
    <x v="5"/>
    <x v="5"/>
    <x v="116"/>
    <x v="0"/>
    <s v="01"/>
    <s v="15041RESIN763002021"/>
    <s v="21DS003F"/>
    <x v="642"/>
    <n v="155"/>
    <n v="155"/>
    <n v="155"/>
    <n v="0"/>
    <n v="0"/>
    <n v="0"/>
    <n v="0"/>
    <n v="17.8"/>
    <n v="15.75"/>
    <n v="2.0499999999999998"/>
    <n v="17.8"/>
    <n v="0"/>
    <n v="0"/>
    <n v="17.8"/>
    <s v="5"/>
    <x v="0"/>
  </r>
  <r>
    <x v="0"/>
    <s v="JUNIO"/>
    <x v="5"/>
    <x v="5"/>
    <x v="117"/>
    <x v="0"/>
    <s v="01"/>
    <s v="15041RESIN763002021"/>
    <s v="21DS003F"/>
    <x v="643"/>
    <n v="154"/>
    <n v="154"/>
    <n v="154"/>
    <n v="0"/>
    <n v="0"/>
    <n v="0"/>
    <n v="0"/>
    <n v="63.47"/>
    <n v="56.17"/>
    <n v="7.3"/>
    <n v="63.47"/>
    <n v="0"/>
    <n v="0"/>
    <n v="63.47"/>
    <s v="5"/>
    <x v="0"/>
  </r>
  <r>
    <x v="0"/>
    <s v="JUNIO"/>
    <x v="5"/>
    <x v="5"/>
    <x v="118"/>
    <x v="0"/>
    <s v="01"/>
    <s v="15041RESIN763002021"/>
    <s v="21DS003F"/>
    <x v="644"/>
    <n v="153"/>
    <n v="153"/>
    <n v="153"/>
    <n v="0"/>
    <n v="0"/>
    <n v="0"/>
    <n v="0"/>
    <n v="17.5"/>
    <n v="15.49"/>
    <n v="2.0099999999999998"/>
    <n v="17.5"/>
    <n v="0"/>
    <n v="0"/>
    <n v="17.5"/>
    <s v="5"/>
    <x v="0"/>
  </r>
  <r>
    <x v="0"/>
    <s v="JUNIO"/>
    <x v="5"/>
    <x v="5"/>
    <x v="118"/>
    <x v="0"/>
    <s v="01"/>
    <s v="15041RESIN763002021"/>
    <s v="21DS003F"/>
    <x v="645"/>
    <n v="152"/>
    <n v="152"/>
    <n v="152"/>
    <n v="0"/>
    <n v="0"/>
    <n v="0"/>
    <n v="0"/>
    <n v="53.57"/>
    <n v="47.41"/>
    <n v="6.16"/>
    <n v="53.57"/>
    <n v="0"/>
    <n v="0"/>
    <n v="53.57"/>
    <s v="5"/>
    <x v="0"/>
  </r>
  <r>
    <x v="0"/>
    <s v="JUNIO"/>
    <x v="5"/>
    <x v="5"/>
    <x v="119"/>
    <x v="0"/>
    <s v="01"/>
    <s v="15041RESIN763002021"/>
    <s v="21DS003F"/>
    <x v="646"/>
    <n v="151"/>
    <n v="151"/>
    <n v="151"/>
    <n v="0"/>
    <n v="0"/>
    <n v="0"/>
    <n v="0"/>
    <n v="9.4499999999999993"/>
    <n v="8.36"/>
    <n v="1.0900000000000001"/>
    <n v="9.4499999999999993"/>
    <n v="0"/>
    <n v="0"/>
    <n v="9.4499999999999993"/>
    <s v="5"/>
    <x v="0"/>
  </r>
  <r>
    <x v="0"/>
    <s v="JUNIO"/>
    <x v="5"/>
    <x v="5"/>
    <x v="119"/>
    <x v="0"/>
    <s v="01"/>
    <s v="15041RESIN763002021"/>
    <s v="21DS003F"/>
    <x v="647"/>
    <n v="150"/>
    <n v="150"/>
    <n v="150"/>
    <n v="0"/>
    <n v="0"/>
    <n v="0"/>
    <n v="0"/>
    <n v="57.97"/>
    <n v="51.3"/>
    <n v="6.67"/>
    <n v="57.97"/>
    <n v="0"/>
    <n v="0"/>
    <n v="57.97"/>
    <s v="5"/>
    <x v="0"/>
  </r>
  <r>
    <x v="0"/>
    <s v="JUNIO"/>
    <x v="5"/>
    <x v="5"/>
    <x v="102"/>
    <x v="0"/>
    <s v="01"/>
    <s v="15041RESIN382572020"/>
    <s v="20SD004F"/>
    <x v="648"/>
    <n v="966"/>
    <n v="966"/>
    <n v="966"/>
    <n v="0"/>
    <n v="0"/>
    <n v="0"/>
    <n v="0"/>
    <n v="16.850000000000001"/>
    <n v="14.91"/>
    <n v="1.94"/>
    <n v="16.850000000000001"/>
    <n v="0"/>
    <n v="0"/>
    <n v="16.850000000000001"/>
    <s v="5"/>
    <x v="0"/>
  </r>
  <r>
    <x v="0"/>
    <s v="JUNIO"/>
    <x v="5"/>
    <x v="5"/>
    <x v="103"/>
    <x v="0"/>
    <s v="01"/>
    <s v="15041RESIN382572020"/>
    <s v="20SD004F"/>
    <x v="649"/>
    <n v="965"/>
    <n v="965"/>
    <n v="965"/>
    <n v="0"/>
    <n v="0"/>
    <n v="0"/>
    <n v="0"/>
    <n v="26.35"/>
    <n v="23.32"/>
    <n v="3.03"/>
    <n v="26.35"/>
    <n v="0"/>
    <n v="0"/>
    <n v="26.35"/>
    <s v="5"/>
    <x v="0"/>
  </r>
  <r>
    <x v="0"/>
    <s v="JUNIO"/>
    <x v="5"/>
    <x v="5"/>
    <x v="104"/>
    <x v="0"/>
    <s v="01"/>
    <s v="15041RESIN382572020"/>
    <s v="20SD004F"/>
    <x v="650"/>
    <n v="964"/>
    <n v="964"/>
    <n v="964"/>
    <n v="0"/>
    <n v="0"/>
    <n v="0"/>
    <n v="0"/>
    <n v="9.4"/>
    <n v="8.32"/>
    <n v="1.08"/>
    <n v="9.4"/>
    <n v="0"/>
    <n v="0"/>
    <n v="9.4"/>
    <s v="5"/>
    <x v="0"/>
  </r>
  <r>
    <x v="0"/>
    <s v="JUNIO"/>
    <x v="5"/>
    <x v="5"/>
    <x v="105"/>
    <x v="0"/>
    <s v="01"/>
    <s v="15041RESIN382572020"/>
    <s v="20SD004F"/>
    <x v="651"/>
    <n v="963"/>
    <n v="963"/>
    <n v="963"/>
    <n v="0"/>
    <n v="0"/>
    <n v="0"/>
    <n v="0"/>
    <n v="9.25"/>
    <n v="8.19"/>
    <n v="1.06"/>
    <n v="9.25"/>
    <n v="0"/>
    <n v="0"/>
    <n v="9.25"/>
    <s v="5"/>
    <x v="0"/>
  </r>
  <r>
    <x v="0"/>
    <s v="JUNIO"/>
    <x v="5"/>
    <x v="5"/>
    <x v="120"/>
    <x v="0"/>
    <s v="01"/>
    <s v="15041RESIN382572020"/>
    <s v="20SD004F"/>
    <x v="652"/>
    <n v="962"/>
    <n v="962"/>
    <n v="962"/>
    <n v="0"/>
    <n v="0"/>
    <n v="0"/>
    <n v="0"/>
    <n v="6.27"/>
    <n v="5.55"/>
    <n v="0.72"/>
    <n v="6.27"/>
    <n v="0"/>
    <n v="0"/>
    <n v="6.27"/>
    <s v="5"/>
    <x v="0"/>
  </r>
  <r>
    <x v="0"/>
    <s v="JUNIO"/>
    <x v="5"/>
    <x v="5"/>
    <x v="107"/>
    <x v="0"/>
    <s v="01"/>
    <s v="15041RESIN382572020"/>
    <s v="20SD004F"/>
    <x v="653"/>
    <n v="951"/>
    <n v="951"/>
    <n v="951"/>
    <n v="0"/>
    <n v="0"/>
    <n v="0"/>
    <n v="0"/>
    <n v="9"/>
    <n v="7.96"/>
    <n v="1.03"/>
    <n v="8.99"/>
    <n v="0"/>
    <n v="0"/>
    <n v="9"/>
    <s v="5"/>
    <x v="0"/>
  </r>
  <r>
    <x v="0"/>
    <s v="JUNIO"/>
    <x v="5"/>
    <x v="5"/>
    <x v="107"/>
    <x v="0"/>
    <s v="01"/>
    <s v="15041RESIN382572020"/>
    <s v="20SD004F"/>
    <x v="654"/>
    <n v="960"/>
    <n v="960"/>
    <n v="960"/>
    <n v="0"/>
    <n v="0"/>
    <n v="0"/>
    <n v="0"/>
    <n v="18.02"/>
    <n v="15.95"/>
    <n v="2.0699999999999998"/>
    <n v="18.02"/>
    <n v="0"/>
    <n v="0"/>
    <n v="18.02"/>
    <s v="5"/>
    <x v="0"/>
  </r>
  <r>
    <x v="0"/>
    <s v="JUNIO"/>
    <x v="5"/>
    <x v="5"/>
    <x v="121"/>
    <x v="0"/>
    <s v="01"/>
    <s v="15041RESIN382572020"/>
    <s v="20SD004F"/>
    <x v="655"/>
    <n v="959"/>
    <n v="959"/>
    <n v="959"/>
    <n v="0"/>
    <n v="0"/>
    <n v="0"/>
    <n v="0"/>
    <n v="14.25"/>
    <n v="12.61"/>
    <n v="1.64"/>
    <n v="14.25"/>
    <n v="0"/>
    <n v="0"/>
    <n v="14.25"/>
    <s v="5"/>
    <x v="0"/>
  </r>
  <r>
    <x v="0"/>
    <s v="JUNIO"/>
    <x v="5"/>
    <x v="5"/>
    <x v="108"/>
    <x v="0"/>
    <s v="01"/>
    <s v="15041RESIN382572020"/>
    <s v="20SD004F"/>
    <x v="656"/>
    <n v="958"/>
    <n v="958"/>
    <n v="958"/>
    <n v="0"/>
    <n v="0"/>
    <n v="0"/>
    <n v="0"/>
    <n v="22.25"/>
    <n v="19.690000000000001"/>
    <n v="2.56"/>
    <n v="22.25"/>
    <n v="0"/>
    <n v="0"/>
    <n v="22.25"/>
    <s v="5"/>
    <x v="0"/>
  </r>
  <r>
    <x v="0"/>
    <s v="JUNIO"/>
    <x v="5"/>
    <x v="5"/>
    <x v="108"/>
    <x v="0"/>
    <s v="01"/>
    <s v="15041RESIN382572020"/>
    <s v="20SD004F"/>
    <x v="657"/>
    <n v="957"/>
    <n v="957"/>
    <n v="957"/>
    <n v="0"/>
    <n v="0"/>
    <n v="0"/>
    <n v="0"/>
    <n v="17.7"/>
    <n v="15.66"/>
    <n v="2.04"/>
    <n v="17.7"/>
    <n v="0"/>
    <n v="0"/>
    <n v="17.7"/>
    <s v="5"/>
    <x v="0"/>
  </r>
  <r>
    <x v="0"/>
    <s v="JUNIO"/>
    <x v="5"/>
    <x v="5"/>
    <x v="108"/>
    <x v="0"/>
    <s v="01"/>
    <s v="15041RESIN382572020"/>
    <s v="20SD004F"/>
    <x v="450"/>
    <n v="856"/>
    <n v="856"/>
    <n v="856"/>
    <n v="0"/>
    <n v="0"/>
    <n v="0"/>
    <n v="0"/>
    <n v="24.29"/>
    <n v="21.5"/>
    <n v="2.8"/>
    <n v="24.3"/>
    <n v="0"/>
    <n v="0"/>
    <n v="24.29"/>
    <s v="5"/>
    <x v="0"/>
  </r>
  <r>
    <x v="0"/>
    <s v="JUNIO"/>
    <x v="5"/>
    <x v="5"/>
    <x v="108"/>
    <x v="0"/>
    <s v="01"/>
    <s v="15041RESIN382572020"/>
    <s v="20SD004F"/>
    <x v="658"/>
    <n v="955"/>
    <n v="955"/>
    <n v="955"/>
    <n v="0"/>
    <n v="0"/>
    <n v="0"/>
    <n v="0"/>
    <n v="19.3"/>
    <n v="17.079999999999998"/>
    <n v="2.2200000000000002"/>
    <n v="19.3"/>
    <n v="0"/>
    <n v="0"/>
    <n v="19.3"/>
    <s v="5"/>
    <x v="0"/>
  </r>
  <r>
    <x v="0"/>
    <s v="JUNIO"/>
    <x v="5"/>
    <x v="5"/>
    <x v="108"/>
    <x v="0"/>
    <s v="01"/>
    <s v="15041RESIN382572020"/>
    <s v="20SD004F"/>
    <x v="659"/>
    <n v="954"/>
    <n v="954"/>
    <n v="954"/>
    <n v="0"/>
    <n v="0"/>
    <n v="0"/>
    <n v="0"/>
    <n v="8.1"/>
    <n v="7.17"/>
    <n v="0.93"/>
    <n v="8.1"/>
    <n v="0"/>
    <n v="0"/>
    <n v="8.1"/>
    <s v="5"/>
    <x v="0"/>
  </r>
  <r>
    <x v="0"/>
    <s v="JUNIO"/>
    <x v="5"/>
    <x v="5"/>
    <x v="108"/>
    <x v="0"/>
    <s v="01"/>
    <s v="15041RESIN382572020"/>
    <s v="20SD004F"/>
    <x v="660"/>
    <n v="953"/>
    <n v="953"/>
    <n v="953"/>
    <n v="0"/>
    <n v="0"/>
    <n v="0"/>
    <n v="0"/>
    <n v="16.25"/>
    <n v="14.38"/>
    <n v="1.87"/>
    <n v="16.25"/>
    <n v="0"/>
    <n v="0"/>
    <n v="16.25"/>
    <s v="5"/>
    <x v="0"/>
  </r>
  <r>
    <x v="0"/>
    <s v="JUNIO"/>
    <x v="5"/>
    <x v="5"/>
    <x v="108"/>
    <x v="0"/>
    <s v="01"/>
    <s v="15041RESIN382572020"/>
    <s v="20SD004F"/>
    <x v="661"/>
    <n v="952"/>
    <n v="952"/>
    <n v="952"/>
    <n v="0"/>
    <n v="0"/>
    <n v="0"/>
    <n v="0"/>
    <n v="4.95"/>
    <n v="4.38"/>
    <n v="0.56999999999999995"/>
    <n v="4.95"/>
    <n v="0"/>
    <n v="0"/>
    <n v="4.95"/>
    <s v="5"/>
    <x v="0"/>
  </r>
  <r>
    <x v="0"/>
    <s v="JUNIO"/>
    <x v="5"/>
    <x v="5"/>
    <x v="122"/>
    <x v="0"/>
    <s v="01"/>
    <s v="15041RESIN382572020"/>
    <s v="20SD004F"/>
    <x v="653"/>
    <n v="951"/>
    <n v="951"/>
    <n v="951"/>
    <n v="0"/>
    <n v="0"/>
    <n v="0"/>
    <n v="0"/>
    <n v="11.4"/>
    <n v="10.09"/>
    <n v="1.31"/>
    <n v="11.4"/>
    <n v="0"/>
    <n v="0"/>
    <n v="11.4"/>
    <s v="5"/>
    <x v="0"/>
  </r>
  <r>
    <x v="0"/>
    <s v="JUNIO"/>
    <x v="5"/>
    <x v="5"/>
    <x v="122"/>
    <x v="0"/>
    <s v="01"/>
    <s v="15041RESIN382572020"/>
    <s v="20SD004F"/>
    <x v="662"/>
    <n v="950"/>
    <n v="950"/>
    <n v="950"/>
    <n v="0"/>
    <n v="0"/>
    <n v="0"/>
    <n v="0"/>
    <n v="29.15"/>
    <n v="25.8"/>
    <n v="3.35"/>
    <n v="29.15"/>
    <n v="0"/>
    <n v="0"/>
    <n v="29.15"/>
    <s v="5"/>
    <x v="0"/>
  </r>
  <r>
    <x v="0"/>
    <s v="JUNIO"/>
    <x v="5"/>
    <x v="5"/>
    <x v="123"/>
    <x v="0"/>
    <s v="01"/>
    <s v="15041RESIN382572020"/>
    <s v="20SD004F"/>
    <x v="663"/>
    <n v="949"/>
    <n v="949"/>
    <n v="949"/>
    <n v="0"/>
    <n v="0"/>
    <n v="0"/>
    <n v="0"/>
    <n v="11.83"/>
    <n v="10.47"/>
    <n v="1.36"/>
    <n v="11.83"/>
    <n v="0"/>
    <n v="0"/>
    <n v="11.83"/>
    <s v="5"/>
    <x v="0"/>
  </r>
  <r>
    <x v="0"/>
    <s v="JUNIO"/>
    <x v="5"/>
    <x v="5"/>
    <x v="111"/>
    <x v="0"/>
    <s v="01"/>
    <s v="15041RESIN382572020"/>
    <s v="20SD004F"/>
    <x v="664"/>
    <n v="948"/>
    <n v="948"/>
    <n v="948"/>
    <n v="0"/>
    <n v="0"/>
    <n v="0"/>
    <n v="0"/>
    <n v="9.35"/>
    <n v="8.27"/>
    <n v="1.08"/>
    <n v="9.35"/>
    <n v="0"/>
    <n v="0"/>
    <n v="9.35"/>
    <s v="5"/>
    <x v="0"/>
  </r>
  <r>
    <x v="0"/>
    <s v="JUNIO"/>
    <x v="5"/>
    <x v="5"/>
    <x v="111"/>
    <x v="0"/>
    <s v="01"/>
    <s v="15041RESIN382572020"/>
    <s v="20SD004F"/>
    <x v="665"/>
    <n v="947"/>
    <n v="947"/>
    <n v="947"/>
    <n v="0"/>
    <n v="0"/>
    <n v="0"/>
    <n v="0"/>
    <n v="17.600000000000001"/>
    <n v="15.58"/>
    <n v="2.0299999999999998"/>
    <n v="17.61"/>
    <n v="0"/>
    <n v="0"/>
    <n v="17.600000000000001"/>
    <s v="5"/>
    <x v="0"/>
  </r>
  <r>
    <x v="0"/>
    <s v="JUNIO"/>
    <x v="5"/>
    <x v="5"/>
    <x v="124"/>
    <x v="0"/>
    <s v="01"/>
    <s v="15041RESIN382572020"/>
    <s v="20SD004F"/>
    <x v="666"/>
    <n v="946"/>
    <n v="946"/>
    <n v="946"/>
    <n v="0"/>
    <n v="0"/>
    <n v="0"/>
    <n v="0"/>
    <n v="72"/>
    <n v="63.72"/>
    <n v="8.2799999999999994"/>
    <n v="72"/>
    <n v="0"/>
    <n v="0"/>
    <n v="72"/>
    <s v="5"/>
    <x v="0"/>
  </r>
  <r>
    <x v="0"/>
    <s v="JUNIO"/>
    <x v="5"/>
    <x v="5"/>
    <x v="124"/>
    <x v="0"/>
    <s v="01"/>
    <s v="15041RESIN382572020"/>
    <s v="20SD004F"/>
    <x v="667"/>
    <n v="945"/>
    <n v="945"/>
    <n v="945"/>
    <n v="0"/>
    <n v="0"/>
    <n v="0"/>
    <n v="0"/>
    <n v="144"/>
    <n v="127.43"/>
    <n v="16.57"/>
    <n v="144"/>
    <n v="0"/>
    <n v="0"/>
    <n v="144"/>
    <s v="5"/>
    <x v="0"/>
  </r>
  <r>
    <x v="0"/>
    <s v="JUNIO"/>
    <x v="5"/>
    <x v="5"/>
    <x v="124"/>
    <x v="0"/>
    <s v="01"/>
    <s v="15041RESIN382572020"/>
    <s v="20SD004F"/>
    <x v="668"/>
    <n v="944"/>
    <n v="944"/>
    <n v="944"/>
    <n v="0"/>
    <n v="0"/>
    <n v="0"/>
    <n v="0"/>
    <n v="12.7"/>
    <n v="11.24"/>
    <n v="1.46"/>
    <n v="12.7"/>
    <n v="0"/>
    <n v="0"/>
    <n v="12.7"/>
    <s v="5"/>
    <x v="0"/>
  </r>
  <r>
    <x v="0"/>
    <s v="JUNIO"/>
    <x v="5"/>
    <x v="5"/>
    <x v="112"/>
    <x v="0"/>
    <s v="01"/>
    <s v="15041RESIN382572020"/>
    <s v="20SD004F"/>
    <x v="669"/>
    <n v="943"/>
    <n v="943"/>
    <n v="943"/>
    <n v="0"/>
    <n v="0"/>
    <n v="0"/>
    <n v="0"/>
    <n v="26.12"/>
    <n v="23.12"/>
    <n v="3.01"/>
    <n v="26.13"/>
    <n v="0"/>
    <n v="0"/>
    <n v="26.12"/>
    <s v="5"/>
    <x v="0"/>
  </r>
  <r>
    <x v="0"/>
    <s v="JUNIO"/>
    <x v="5"/>
    <x v="5"/>
    <x v="113"/>
    <x v="0"/>
    <s v="01"/>
    <s v="15041RESIN382572020"/>
    <s v="20SD004F"/>
    <x v="670"/>
    <n v="942"/>
    <n v="942"/>
    <n v="942"/>
    <n v="0"/>
    <n v="0"/>
    <n v="0"/>
    <n v="0"/>
    <n v="22"/>
    <n v="19.47"/>
    <n v="2.5299999999999998"/>
    <n v="22"/>
    <n v="0"/>
    <n v="0"/>
    <n v="22"/>
    <s v="5"/>
    <x v="0"/>
  </r>
  <r>
    <x v="0"/>
    <s v="JUNIO"/>
    <x v="5"/>
    <x v="5"/>
    <x v="114"/>
    <x v="0"/>
    <s v="01"/>
    <s v="15041RESIN382572020"/>
    <s v="20SD004F"/>
    <x v="671"/>
    <n v="941"/>
    <n v="941"/>
    <n v="941"/>
    <n v="0"/>
    <n v="0"/>
    <n v="0"/>
    <n v="0"/>
    <n v="18.55"/>
    <n v="16.420000000000002"/>
    <n v="2.13"/>
    <n v="18.55"/>
    <n v="0"/>
    <n v="0"/>
    <n v="18.55"/>
    <s v="5"/>
    <x v="0"/>
  </r>
  <r>
    <x v="0"/>
    <s v="JUNIO"/>
    <x v="5"/>
    <x v="5"/>
    <x v="115"/>
    <x v="0"/>
    <s v="01"/>
    <s v="15041RESIN382572020"/>
    <s v="20SD004F"/>
    <x v="672"/>
    <n v="940"/>
    <n v="940"/>
    <n v="940"/>
    <n v="0"/>
    <n v="0"/>
    <n v="0"/>
    <n v="0"/>
    <n v="26.25"/>
    <n v="23.23"/>
    <n v="3.02"/>
    <n v="26.25"/>
    <n v="0"/>
    <n v="0"/>
    <n v="26.25"/>
    <s v="5"/>
    <x v="0"/>
  </r>
  <r>
    <x v="0"/>
    <s v="JUNIO"/>
    <x v="5"/>
    <x v="5"/>
    <x v="116"/>
    <x v="0"/>
    <s v="01"/>
    <s v="15041RESIN382572020"/>
    <s v="20SD004F"/>
    <x v="673"/>
    <n v="939"/>
    <n v="939"/>
    <n v="939"/>
    <n v="0"/>
    <n v="0"/>
    <n v="0"/>
    <n v="0"/>
    <n v="10.220000000000001"/>
    <n v="9.0399999999999991"/>
    <n v="1.18"/>
    <n v="10.220000000000001"/>
    <n v="0"/>
    <n v="0"/>
    <n v="10.220000000000001"/>
    <s v="5"/>
    <x v="0"/>
  </r>
  <r>
    <x v="0"/>
    <s v="JUNIO"/>
    <x v="5"/>
    <x v="5"/>
    <x v="125"/>
    <x v="0"/>
    <s v="01"/>
    <s v="15041RESIN382572020"/>
    <s v="20SD004F"/>
    <x v="674"/>
    <n v="938"/>
    <n v="938"/>
    <n v="938"/>
    <n v="0"/>
    <n v="0"/>
    <n v="0"/>
    <n v="0"/>
    <n v="17.7"/>
    <n v="15.66"/>
    <n v="2.04"/>
    <n v="17.7"/>
    <n v="0"/>
    <n v="0"/>
    <n v="17.7"/>
    <s v="5"/>
    <x v="0"/>
  </r>
  <r>
    <x v="0"/>
    <s v="JUNIO"/>
    <x v="5"/>
    <x v="5"/>
    <x v="117"/>
    <x v="0"/>
    <s v="01"/>
    <s v="15041RESIN382572020"/>
    <s v="20SD004F"/>
    <x v="675"/>
    <n v="937"/>
    <n v="937"/>
    <n v="937"/>
    <n v="0"/>
    <n v="0"/>
    <n v="0"/>
    <n v="0"/>
    <n v="9.6999999999999993"/>
    <n v="8.58"/>
    <n v="1.1200000000000001"/>
    <n v="9.6999999999999993"/>
    <n v="0"/>
    <n v="0"/>
    <n v="9.6999999999999993"/>
    <s v="5"/>
    <x v="0"/>
  </r>
  <r>
    <x v="0"/>
    <s v="JUNIO"/>
    <x v="5"/>
    <x v="5"/>
    <x v="118"/>
    <x v="0"/>
    <s v="01"/>
    <s v="15041RESIN382572020"/>
    <s v="20SD004F"/>
    <x v="676"/>
    <n v="936"/>
    <n v="936"/>
    <n v="936"/>
    <n v="0"/>
    <n v="0"/>
    <n v="0"/>
    <n v="0"/>
    <n v="4.75"/>
    <n v="4.2"/>
    <n v="0.55000000000000004"/>
    <n v="4.75"/>
    <n v="0"/>
    <n v="0"/>
    <n v="4.75"/>
    <s v="5"/>
    <x v="0"/>
  </r>
  <r>
    <x v="0"/>
    <s v="JUNIO"/>
    <x v="5"/>
    <x v="5"/>
    <x v="119"/>
    <x v="0"/>
    <s v="01"/>
    <s v="15041RESIN382572020"/>
    <s v="20SD004F"/>
    <x v="677"/>
    <n v="935"/>
    <n v="935"/>
    <n v="935"/>
    <n v="0"/>
    <n v="0"/>
    <n v="0"/>
    <n v="0"/>
    <n v="14.75"/>
    <n v="13.05"/>
    <n v="1.7"/>
    <n v="14.75"/>
    <n v="0"/>
    <n v="0"/>
    <n v="14.75"/>
    <s v="5"/>
    <x v="0"/>
  </r>
  <r>
    <x v="0"/>
    <s v="JUNIO"/>
    <x v="5"/>
    <x v="5"/>
    <x v="106"/>
    <x v="0"/>
    <s v="01"/>
    <s v="15041RESIN382572020"/>
    <s v="20SD004F"/>
    <x v="678"/>
    <n v="934"/>
    <n v="934"/>
    <n v="934"/>
    <n v="0"/>
    <n v="0"/>
    <n v="0"/>
    <n v="0"/>
    <n v="9.6"/>
    <n v="8.5"/>
    <n v="1.1100000000000001"/>
    <n v="9.61"/>
    <n v="0"/>
    <n v="0"/>
    <n v="9.6"/>
    <s v="5"/>
    <x v="0"/>
  </r>
  <r>
    <x v="0"/>
    <s v="JUNIO"/>
    <x v="5"/>
    <x v="5"/>
    <x v="106"/>
    <x v="0"/>
    <s v="01"/>
    <s v="15041RESIN382572020"/>
    <s v="20SD004F"/>
    <x v="679"/>
    <n v="933"/>
    <n v="933"/>
    <n v="933"/>
    <n v="0"/>
    <n v="0"/>
    <n v="0"/>
    <n v="0"/>
    <n v="490"/>
    <n v="433.63"/>
    <n v="56.37"/>
    <n v="490"/>
    <n v="0"/>
    <n v="0"/>
    <n v="490"/>
    <s v="5"/>
    <x v="1"/>
  </r>
  <r>
    <x v="0"/>
    <s v="JUNIO"/>
    <x v="5"/>
    <x v="5"/>
    <x v="106"/>
    <x v="0"/>
    <s v="01"/>
    <s v="15041RESIN382572020"/>
    <s v="20SD004F"/>
    <x v="680"/>
    <n v="932"/>
    <n v="932"/>
    <n v="932"/>
    <n v="0"/>
    <n v="0"/>
    <n v="0"/>
    <n v="0"/>
    <n v="11.02"/>
    <n v="9.75"/>
    <n v="1.27"/>
    <n v="11.02"/>
    <n v="0"/>
    <n v="0"/>
    <n v="11.02"/>
    <s v="5"/>
    <x v="0"/>
  </r>
  <r>
    <x v="0"/>
    <s v="JUNIO"/>
    <x v="5"/>
    <x v="5"/>
    <x v="106"/>
    <x v="0"/>
    <s v="01"/>
    <s v="15041RESIN382572020"/>
    <s v="20SD004F"/>
    <x v="681"/>
    <n v="930"/>
    <n v="930"/>
    <n v="930"/>
    <n v="0"/>
    <n v="0"/>
    <n v="0"/>
    <n v="0"/>
    <n v="9.75"/>
    <n v="8.6300000000000008"/>
    <n v="1.1200000000000001"/>
    <n v="9.75"/>
    <n v="0"/>
    <n v="0"/>
    <n v="9.75"/>
    <s v="5"/>
    <x v="0"/>
  </r>
  <r>
    <x v="0"/>
    <s v="JUNIO"/>
    <x v="5"/>
    <x v="5"/>
    <x v="106"/>
    <x v="0"/>
    <s v="01"/>
    <s v="15041RESIN382572020"/>
    <s v="20SD004F"/>
    <x v="682"/>
    <n v="929"/>
    <n v="929"/>
    <n v="929"/>
    <n v="0"/>
    <n v="0"/>
    <n v="0"/>
    <n v="0"/>
    <n v="5"/>
    <n v="4.42"/>
    <n v="0.56999999999999995"/>
    <n v="4.99"/>
    <n v="0"/>
    <n v="0"/>
    <n v="5"/>
    <s v="5"/>
    <x v="0"/>
  </r>
  <r>
    <x v="0"/>
    <s v="JUNIO"/>
    <x v="5"/>
    <x v="5"/>
    <x v="106"/>
    <x v="0"/>
    <s v="01"/>
    <s v="15041RESIN382572020"/>
    <s v="20SD004F"/>
    <x v="683"/>
    <n v="928"/>
    <n v="928"/>
    <n v="928"/>
    <n v="0"/>
    <n v="0"/>
    <n v="0"/>
    <n v="0"/>
    <n v="15.4"/>
    <n v="13.63"/>
    <n v="1.77"/>
    <n v="15.4"/>
    <n v="0"/>
    <n v="0"/>
    <n v="15.4"/>
    <s v="5"/>
    <x v="0"/>
  </r>
  <r>
    <x v="0"/>
    <s v="JUNIO"/>
    <x v="5"/>
    <x v="5"/>
    <x v="106"/>
    <x v="0"/>
    <s v="01"/>
    <s v="15041RESIN382572020"/>
    <s v="20SD004F"/>
    <x v="684"/>
    <n v="927"/>
    <n v="927"/>
    <n v="927"/>
    <n v="0"/>
    <n v="0"/>
    <n v="0"/>
    <n v="0"/>
    <n v="11.85"/>
    <n v="10.49"/>
    <n v="1.36"/>
    <n v="11.85"/>
    <n v="0"/>
    <n v="0"/>
    <n v="11.85"/>
    <s v="5"/>
    <x v="0"/>
  </r>
  <r>
    <x v="0"/>
    <s v="JUNIO"/>
    <x v="5"/>
    <x v="5"/>
    <x v="106"/>
    <x v="0"/>
    <s v="01"/>
    <s v="15041RESIN382572020"/>
    <s v="20SD004F"/>
    <x v="685"/>
    <n v="926"/>
    <n v="926"/>
    <n v="926"/>
    <n v="0"/>
    <n v="0"/>
    <n v="0"/>
    <n v="0"/>
    <n v="6"/>
    <n v="5.31"/>
    <n v="0.69"/>
    <n v="6"/>
    <n v="0"/>
    <n v="0"/>
    <n v="6"/>
    <s v="5"/>
    <x v="0"/>
  </r>
  <r>
    <x v="0"/>
    <s v="JUNIO"/>
    <x v="5"/>
    <x v="5"/>
    <x v="111"/>
    <x v="0"/>
    <s v="01"/>
    <s v="15041RESIN382572020"/>
    <s v="20SD004F"/>
    <x v="686"/>
    <n v="925"/>
    <n v="925"/>
    <n v="925"/>
    <n v="0"/>
    <n v="0"/>
    <n v="0"/>
    <n v="0"/>
    <n v="10.6"/>
    <n v="9.3800000000000008"/>
    <n v="1.22"/>
    <n v="10.6"/>
    <n v="0"/>
    <n v="0"/>
    <n v="10.6"/>
    <s v="5"/>
    <x v="0"/>
  </r>
  <r>
    <x v="0"/>
    <s v="JUNIO"/>
    <x v="5"/>
    <x v="5"/>
    <x v="113"/>
    <x v="0"/>
    <s v="01"/>
    <s v="15041RESIN382572020"/>
    <s v="20SD004F"/>
    <x v="687"/>
    <n v="924"/>
    <n v="924"/>
    <n v="924"/>
    <n v="0"/>
    <n v="0"/>
    <n v="0"/>
    <n v="0"/>
    <n v="142.9"/>
    <n v="126.46"/>
    <n v="16.440000000000001"/>
    <n v="142.9"/>
    <n v="0"/>
    <n v="0"/>
    <n v="142.9"/>
    <s v="5"/>
    <x v="0"/>
  </r>
  <r>
    <x v="0"/>
    <s v="JUNIO"/>
    <x v="5"/>
    <x v="5"/>
    <x v="113"/>
    <x v="0"/>
    <s v="01"/>
    <s v="15041RESIN382572020"/>
    <s v="20SD004F"/>
    <x v="688"/>
    <n v="923"/>
    <n v="923"/>
    <n v="923"/>
    <n v="0"/>
    <n v="0"/>
    <n v="0"/>
    <n v="0"/>
    <n v="6.2"/>
    <n v="5.49"/>
    <n v="0.71"/>
    <n v="6.2"/>
    <n v="0"/>
    <n v="0"/>
    <n v="6.2"/>
    <s v="5"/>
    <x v="0"/>
  </r>
  <r>
    <x v="0"/>
    <s v="JUNIO"/>
    <x v="5"/>
    <x v="5"/>
    <x v="113"/>
    <x v="0"/>
    <s v="01"/>
    <s v="15041RESIN382572020"/>
    <s v="20SD004F"/>
    <x v="689"/>
    <n v="922"/>
    <n v="922"/>
    <n v="922"/>
    <n v="0"/>
    <n v="0"/>
    <n v="0"/>
    <n v="0"/>
    <n v="40.630000000000003"/>
    <n v="35.96"/>
    <n v="4.67"/>
    <n v="40.630000000000003"/>
    <n v="0"/>
    <n v="0"/>
    <n v="40.630000000000003"/>
    <s v="5"/>
    <x v="0"/>
  </r>
  <r>
    <x v="0"/>
    <s v="JUNIO"/>
    <x v="5"/>
    <x v="5"/>
    <x v="113"/>
    <x v="0"/>
    <s v="01"/>
    <s v="15041RESIN382572020"/>
    <s v="20SD004F"/>
    <x v="690"/>
    <n v="921"/>
    <n v="921"/>
    <n v="921"/>
    <n v="0"/>
    <n v="0"/>
    <n v="0"/>
    <n v="0"/>
    <n v="11.52"/>
    <n v="10.19"/>
    <n v="1.32"/>
    <n v="11.51"/>
    <n v="0"/>
    <n v="0"/>
    <n v="11.52"/>
    <s v="5"/>
    <x v="0"/>
  </r>
  <r>
    <x v="0"/>
    <s v="JUNIO"/>
    <x v="5"/>
    <x v="5"/>
    <x v="113"/>
    <x v="0"/>
    <s v="01"/>
    <s v="15041RESIN382572020"/>
    <s v="20SD004F"/>
    <x v="691"/>
    <n v="920"/>
    <n v="920"/>
    <n v="920"/>
    <n v="0"/>
    <n v="0"/>
    <n v="0"/>
    <n v="0"/>
    <n v="20.59"/>
    <n v="18.22"/>
    <n v="2.37"/>
    <n v="20.59"/>
    <n v="0"/>
    <n v="0"/>
    <n v="20.59"/>
    <s v="5"/>
    <x v="0"/>
  </r>
  <r>
    <x v="0"/>
    <s v="JUNIO"/>
    <x v="5"/>
    <x v="5"/>
    <x v="116"/>
    <x v="0"/>
    <s v="01"/>
    <s v="15041RESIN382572020"/>
    <s v="20SD004F"/>
    <x v="692"/>
    <n v="919"/>
    <n v="919"/>
    <n v="919"/>
    <n v="0"/>
    <n v="0"/>
    <n v="0"/>
    <n v="0"/>
    <n v="81.41"/>
    <n v="72.040000000000006"/>
    <n v="9.3699999999999992"/>
    <n v="81.41"/>
    <n v="0"/>
    <n v="0"/>
    <n v="81.41"/>
    <s v="5"/>
    <x v="0"/>
  </r>
  <r>
    <x v="0"/>
    <s v="JUNIO"/>
    <x v="5"/>
    <x v="5"/>
    <x v="116"/>
    <x v="0"/>
    <s v="01"/>
    <s v="15041RESIN382572020"/>
    <s v="20SD004F"/>
    <x v="693"/>
    <n v="918"/>
    <n v="918"/>
    <n v="918"/>
    <n v="0"/>
    <n v="0"/>
    <n v="0"/>
    <n v="0"/>
    <n v="35.270000000000003"/>
    <n v="31.21"/>
    <n v="4.0599999999999996"/>
    <n v="35.270000000000003"/>
    <n v="0"/>
    <n v="0"/>
    <n v="35.270000000000003"/>
    <s v="5"/>
    <x v="0"/>
  </r>
  <r>
    <x v="0"/>
    <s v="JUNIO"/>
    <x v="5"/>
    <x v="5"/>
    <x v="118"/>
    <x v="0"/>
    <s v="01"/>
    <s v="15041RESIN515432020"/>
    <s v="20SD000F"/>
    <x v="694"/>
    <n v="1680"/>
    <n v="1680"/>
    <n v="1680"/>
    <n v="0"/>
    <n v="0"/>
    <n v="0"/>
    <n v="0"/>
    <n v="416.98"/>
    <n v="369.01"/>
    <n v="47.97"/>
    <n v="416.98"/>
    <n v="0"/>
    <n v="0"/>
    <n v="416.98"/>
    <s v="5"/>
    <x v="1"/>
  </r>
  <r>
    <x v="0"/>
    <s v="JUNIO"/>
    <x v="5"/>
    <x v="5"/>
    <x v="117"/>
    <x v="0"/>
    <s v="01"/>
    <s v="15041RESIN515432020"/>
    <s v="20SD000F"/>
    <x v="695"/>
    <n v="1681"/>
    <n v="1681"/>
    <n v="1681"/>
    <n v="0"/>
    <n v="0"/>
    <n v="0"/>
    <n v="0"/>
    <n v="11.01"/>
    <n v="9.74"/>
    <n v="1.27"/>
    <n v="11.01"/>
    <n v="0"/>
    <n v="0"/>
    <n v="11.01"/>
    <s v="5"/>
    <x v="0"/>
  </r>
  <r>
    <x v="0"/>
    <s v="JUNIO"/>
    <x v="5"/>
    <x v="5"/>
    <x v="117"/>
    <x v="0"/>
    <s v="01"/>
    <s v="15041RESIN515432020"/>
    <s v="20SD000F"/>
    <x v="696"/>
    <n v="1682"/>
    <n v="1682"/>
    <n v="1682"/>
    <n v="0"/>
    <n v="0"/>
    <n v="0"/>
    <n v="0"/>
    <n v="50.84"/>
    <n v="44.99"/>
    <n v="5.85"/>
    <n v="50.84"/>
    <n v="0"/>
    <n v="0"/>
    <n v="50.84"/>
    <s v="5"/>
    <x v="0"/>
  </r>
  <r>
    <x v="0"/>
    <s v="JUNIO"/>
    <x v="5"/>
    <x v="5"/>
    <x v="117"/>
    <x v="0"/>
    <s v="01"/>
    <s v="15041RESIN515432020"/>
    <s v="20SD000F"/>
    <x v="697"/>
    <n v="1684"/>
    <n v="1684"/>
    <n v="1684"/>
    <n v="0"/>
    <n v="0"/>
    <n v="0"/>
    <n v="0"/>
    <n v="11.3"/>
    <n v="10"/>
    <n v="1.3"/>
    <n v="11.3"/>
    <n v="0"/>
    <n v="0"/>
    <n v="11.3"/>
    <s v="5"/>
    <x v="0"/>
  </r>
  <r>
    <x v="0"/>
    <s v="JUNIO"/>
    <x v="5"/>
    <x v="5"/>
    <x v="117"/>
    <x v="0"/>
    <s v="01"/>
    <s v="15041RESIN515432020"/>
    <s v="20SD000F"/>
    <x v="698"/>
    <n v="1685"/>
    <n v="1685"/>
    <n v="1685"/>
    <n v="0"/>
    <n v="0"/>
    <n v="0"/>
    <n v="0"/>
    <n v="20"/>
    <n v="17.7"/>
    <n v="2.2999999999999998"/>
    <n v="20"/>
    <n v="0"/>
    <n v="0"/>
    <n v="20"/>
    <s v="5"/>
    <x v="0"/>
  </r>
  <r>
    <x v="0"/>
    <s v="JUNIO"/>
    <x v="5"/>
    <x v="5"/>
    <x v="117"/>
    <x v="0"/>
    <s v="01"/>
    <s v="15041RESIN515432020"/>
    <s v="20SD000F"/>
    <x v="699"/>
    <n v="1686"/>
    <n v="1686"/>
    <n v="1686"/>
    <n v="0"/>
    <n v="0"/>
    <n v="0"/>
    <n v="0"/>
    <n v="123.55"/>
    <n v="109.34"/>
    <n v="14.21"/>
    <n v="123.55"/>
    <n v="0"/>
    <n v="0"/>
    <n v="123.55"/>
    <s v="5"/>
    <x v="0"/>
  </r>
  <r>
    <x v="0"/>
    <s v="JUNIO"/>
    <x v="5"/>
    <x v="5"/>
    <x v="116"/>
    <x v="0"/>
    <s v="01"/>
    <s v="15041RESIN515432020"/>
    <s v="20SD000F"/>
    <x v="700"/>
    <n v="1687"/>
    <n v="1687"/>
    <n v="1687"/>
    <n v="0"/>
    <n v="0"/>
    <n v="0"/>
    <n v="0"/>
    <n v="127.13"/>
    <n v="112.5"/>
    <n v="14.63"/>
    <n v="127.13"/>
    <n v="0"/>
    <n v="0"/>
    <n v="127.13"/>
    <s v="5"/>
    <x v="0"/>
  </r>
  <r>
    <x v="0"/>
    <s v="JUNIO"/>
    <x v="5"/>
    <x v="5"/>
    <x v="116"/>
    <x v="0"/>
    <s v="01"/>
    <s v="15041RESIN515432020"/>
    <s v="20SD000F"/>
    <x v="701"/>
    <n v="1688"/>
    <n v="1688"/>
    <n v="1688"/>
    <n v="0"/>
    <n v="0"/>
    <n v="0"/>
    <n v="0"/>
    <n v="247.11"/>
    <n v="218.68"/>
    <n v="28.43"/>
    <n v="247.11"/>
    <n v="0"/>
    <n v="0"/>
    <n v="247.11"/>
    <s v="5"/>
    <x v="1"/>
  </r>
  <r>
    <x v="0"/>
    <s v="JUNIO"/>
    <x v="5"/>
    <x v="5"/>
    <x v="115"/>
    <x v="0"/>
    <s v="01"/>
    <s v="15041RESIN515432020"/>
    <s v="20SD000F"/>
    <x v="702"/>
    <n v="1689"/>
    <n v="1689"/>
    <n v="1689"/>
    <n v="0"/>
    <n v="0"/>
    <n v="0"/>
    <n v="0"/>
    <n v="84.82"/>
    <n v="75.06"/>
    <n v="9.76"/>
    <n v="84.82"/>
    <n v="0"/>
    <n v="0"/>
    <n v="84.82"/>
    <s v="5"/>
    <x v="0"/>
  </r>
  <r>
    <x v="0"/>
    <s v="JUNIO"/>
    <x v="5"/>
    <x v="5"/>
    <x v="114"/>
    <x v="0"/>
    <s v="01"/>
    <s v="15041RESIN515432020"/>
    <s v="20SD000F"/>
    <x v="703"/>
    <n v="1690"/>
    <n v="1690"/>
    <n v="1690"/>
    <n v="0"/>
    <n v="0"/>
    <n v="0"/>
    <n v="0"/>
    <n v="323.7"/>
    <n v="286.45999999999998"/>
    <n v="37.24"/>
    <n v="323.7"/>
    <n v="0"/>
    <n v="0"/>
    <n v="323.7"/>
    <s v="5"/>
    <x v="1"/>
  </r>
  <r>
    <x v="0"/>
    <s v="JUNIO"/>
    <x v="5"/>
    <x v="5"/>
    <x v="114"/>
    <x v="0"/>
    <s v="01"/>
    <s v="15041RESIN515432020"/>
    <s v="20SD000F"/>
    <x v="704"/>
    <n v="1691"/>
    <n v="1691"/>
    <n v="1691"/>
    <n v="0"/>
    <n v="0"/>
    <n v="0"/>
    <n v="0"/>
    <n v="416.98"/>
    <n v="369.01"/>
    <n v="47.97"/>
    <n v="416.98"/>
    <n v="0"/>
    <n v="0"/>
    <n v="416.98"/>
    <s v="5"/>
    <x v="1"/>
  </r>
  <r>
    <x v="0"/>
    <s v="JUNIO"/>
    <x v="5"/>
    <x v="5"/>
    <x v="112"/>
    <x v="0"/>
    <s v="01"/>
    <s v="15041RESIN515432020"/>
    <s v="20SD000F"/>
    <x v="705"/>
    <n v="1693"/>
    <n v="1693"/>
    <n v="1693"/>
    <n v="0"/>
    <n v="0"/>
    <n v="0"/>
    <n v="0"/>
    <n v="128.97999999999999"/>
    <n v="114.14"/>
    <n v="14.84"/>
    <n v="128.97999999999999"/>
    <n v="0"/>
    <n v="0"/>
    <n v="128.97999999999999"/>
    <s v="5"/>
    <x v="0"/>
  </r>
  <r>
    <x v="0"/>
    <s v="JUNIO"/>
    <x v="5"/>
    <x v="5"/>
    <x v="112"/>
    <x v="0"/>
    <s v="01"/>
    <s v="15041RESIN515432020"/>
    <s v="20SD000F"/>
    <x v="706"/>
    <n v="1694"/>
    <n v="1694"/>
    <n v="1694"/>
    <n v="0"/>
    <n v="0"/>
    <n v="0"/>
    <n v="0"/>
    <n v="501.14"/>
    <n v="443.49"/>
    <n v="57.65"/>
    <n v="501.14"/>
    <n v="0"/>
    <n v="0"/>
    <n v="501.14"/>
    <s v="5"/>
    <x v="1"/>
  </r>
  <r>
    <x v="0"/>
    <s v="JUNIO"/>
    <x v="5"/>
    <x v="5"/>
    <x v="111"/>
    <x v="0"/>
    <s v="01"/>
    <s v="15041RESIN515432020"/>
    <s v="20SD000F"/>
    <x v="707"/>
    <n v="1695"/>
    <n v="1695"/>
    <n v="1695"/>
    <n v="0"/>
    <n v="0"/>
    <n v="0"/>
    <n v="0"/>
    <n v="198.25"/>
    <n v="175.44"/>
    <n v="22.81"/>
    <n v="198.25"/>
    <n v="0"/>
    <n v="0"/>
    <n v="198.25"/>
    <s v="5"/>
    <x v="0"/>
  </r>
  <r>
    <x v="0"/>
    <s v="JUNIO"/>
    <x v="5"/>
    <x v="5"/>
    <x v="111"/>
    <x v="0"/>
    <s v="01"/>
    <s v="15041RESIN515432020"/>
    <s v="20SD000F"/>
    <x v="708"/>
    <n v="1696"/>
    <n v="1696"/>
    <n v="1696"/>
    <n v="0"/>
    <n v="0"/>
    <n v="0"/>
    <n v="0"/>
    <n v="50.64"/>
    <n v="44.81"/>
    <n v="5.83"/>
    <n v="50.64"/>
    <n v="0"/>
    <n v="0"/>
    <n v="50.64"/>
    <s v="5"/>
    <x v="0"/>
  </r>
  <r>
    <x v="0"/>
    <s v="JUNIO"/>
    <x v="5"/>
    <x v="5"/>
    <x v="111"/>
    <x v="0"/>
    <s v="01"/>
    <s v="15041RESIN515432020"/>
    <s v="20SD000F"/>
    <x v="709"/>
    <n v="1697"/>
    <n v="1697"/>
    <n v="1697"/>
    <n v="0"/>
    <n v="0"/>
    <n v="0"/>
    <n v="0"/>
    <n v="3002.4"/>
    <n v="2656.99"/>
    <n v="345.41"/>
    <n v="3002.4"/>
    <n v="0"/>
    <n v="0"/>
    <n v="3002.4"/>
    <s v="5"/>
    <x v="1"/>
  </r>
  <r>
    <x v="0"/>
    <s v="JUNIO"/>
    <x v="5"/>
    <x v="5"/>
    <x v="123"/>
    <x v="0"/>
    <s v="01"/>
    <s v="15041RESIN515432020"/>
    <s v="20SD000F"/>
    <x v="710"/>
    <n v="1698"/>
    <n v="1698"/>
    <n v="1698"/>
    <n v="0"/>
    <n v="0"/>
    <n v="0"/>
    <n v="0"/>
    <n v="20.260000000000002"/>
    <n v="17.93"/>
    <n v="2.33"/>
    <n v="20.260000000000002"/>
    <n v="0"/>
    <n v="0"/>
    <n v="20.260000000000002"/>
    <s v="5"/>
    <x v="0"/>
  </r>
  <r>
    <x v="0"/>
    <s v="JUNIO"/>
    <x v="5"/>
    <x v="5"/>
    <x v="122"/>
    <x v="0"/>
    <s v="01"/>
    <s v="15041RESIN515432020"/>
    <s v="20SD000F"/>
    <x v="711"/>
    <n v="1699"/>
    <n v="1699"/>
    <n v="1699"/>
    <n v="0"/>
    <n v="0"/>
    <n v="0"/>
    <n v="0"/>
    <n v="81.36"/>
    <n v="72"/>
    <n v="9.36"/>
    <n v="81.36"/>
    <n v="0"/>
    <n v="0"/>
    <n v="81.36"/>
    <s v="5"/>
    <x v="0"/>
  </r>
  <r>
    <x v="0"/>
    <s v="JUNIO"/>
    <x v="5"/>
    <x v="5"/>
    <x v="109"/>
    <x v="0"/>
    <s v="01"/>
    <s v="15041RESIN515432020"/>
    <s v="20SD000F"/>
    <x v="712"/>
    <n v="1700"/>
    <n v="1700"/>
    <n v="1700"/>
    <n v="0"/>
    <n v="0"/>
    <n v="0"/>
    <n v="0"/>
    <n v="50.64"/>
    <n v="44.81"/>
    <n v="5.83"/>
    <n v="50.64"/>
    <n v="0"/>
    <n v="0"/>
    <n v="50.64"/>
    <s v="5"/>
    <x v="0"/>
  </r>
  <r>
    <x v="0"/>
    <s v="JUNIO"/>
    <x v="5"/>
    <x v="5"/>
    <x v="109"/>
    <x v="0"/>
    <s v="01"/>
    <s v="15041RESIN515432020"/>
    <s v="20SD000F"/>
    <x v="713"/>
    <n v="1701"/>
    <n v="1701"/>
    <n v="1701"/>
    <n v="0"/>
    <n v="0"/>
    <n v="0"/>
    <n v="0"/>
    <n v="153.72"/>
    <n v="136.04"/>
    <n v="17.690000000000001"/>
    <n v="153.72999999999999"/>
    <n v="0"/>
    <n v="0"/>
    <n v="153.72"/>
    <s v="5"/>
    <x v="0"/>
  </r>
  <r>
    <x v="0"/>
    <s v="JUNIO"/>
    <x v="5"/>
    <x v="5"/>
    <x v="109"/>
    <x v="0"/>
    <s v="01"/>
    <s v="15041RESIN515432020"/>
    <s v="20SD000F"/>
    <x v="714"/>
    <n v="1702"/>
    <n v="1702"/>
    <n v="1702"/>
    <n v="0"/>
    <n v="0"/>
    <n v="0"/>
    <n v="0"/>
    <n v="50.64"/>
    <n v="44.81"/>
    <n v="5.83"/>
    <n v="50.64"/>
    <n v="0"/>
    <n v="0"/>
    <n v="50.64"/>
    <s v="5"/>
    <x v="0"/>
  </r>
  <r>
    <x v="0"/>
    <s v="JUNIO"/>
    <x v="5"/>
    <x v="5"/>
    <x v="109"/>
    <x v="0"/>
    <s v="01"/>
    <s v="15041RESIN515432020"/>
    <s v="20SD000F"/>
    <x v="715"/>
    <n v="1703"/>
    <n v="1703"/>
    <n v="1703"/>
    <n v="0"/>
    <n v="0"/>
    <n v="0"/>
    <n v="0"/>
    <n v="117.46"/>
    <n v="103.95"/>
    <n v="13.51"/>
    <n v="117.46"/>
    <n v="0"/>
    <n v="0"/>
    <n v="117.46"/>
    <s v="5"/>
    <x v="0"/>
  </r>
  <r>
    <x v="0"/>
    <s v="JUNIO"/>
    <x v="5"/>
    <x v="5"/>
    <x v="109"/>
    <x v="0"/>
    <s v="01"/>
    <s v="15041RESIN515432020"/>
    <s v="20SD000F"/>
    <x v="716"/>
    <n v="1704"/>
    <n v="1704"/>
    <n v="1704"/>
    <n v="0"/>
    <n v="0"/>
    <n v="0"/>
    <n v="0"/>
    <n v="50.64"/>
    <n v="44.81"/>
    <n v="5.83"/>
    <n v="50.64"/>
    <n v="0"/>
    <n v="0"/>
    <n v="50.64"/>
    <s v="5"/>
    <x v="0"/>
  </r>
  <r>
    <x v="0"/>
    <s v="JUNIO"/>
    <x v="5"/>
    <x v="5"/>
    <x v="109"/>
    <x v="0"/>
    <s v="01"/>
    <s v="15041RESIN515432020"/>
    <s v="20SD000F"/>
    <x v="717"/>
    <n v="1705"/>
    <n v="1705"/>
    <n v="1705"/>
    <n v="0"/>
    <n v="0"/>
    <n v="0"/>
    <n v="0"/>
    <n v="397.76"/>
    <n v="352"/>
    <n v="45.76"/>
    <n v="397.76"/>
    <n v="0"/>
    <n v="0"/>
    <n v="397.76"/>
    <s v="5"/>
    <x v="1"/>
  </r>
  <r>
    <x v="0"/>
    <s v="JUNIO"/>
    <x v="5"/>
    <x v="5"/>
    <x v="109"/>
    <x v="0"/>
    <s v="01"/>
    <s v="15041RESIN515432020"/>
    <s v="20SD000F"/>
    <x v="718"/>
    <n v="1706"/>
    <n v="1706"/>
    <n v="1706"/>
    <n v="0"/>
    <n v="0"/>
    <n v="0"/>
    <n v="0"/>
    <n v="198"/>
    <n v="175.22"/>
    <n v="22.78"/>
    <n v="198"/>
    <n v="0"/>
    <n v="0"/>
    <n v="198"/>
    <s v="5"/>
    <x v="0"/>
  </r>
  <r>
    <x v="0"/>
    <s v="JUNIO"/>
    <x v="5"/>
    <x v="5"/>
    <x v="109"/>
    <x v="0"/>
    <s v="01"/>
    <s v="15041RESIN515432020"/>
    <s v="20SD000F"/>
    <x v="719"/>
    <n v="1707"/>
    <n v="1707"/>
    <n v="1707"/>
    <n v="0"/>
    <n v="0"/>
    <n v="0"/>
    <n v="0"/>
    <n v="229.28"/>
    <n v="202.9"/>
    <n v="26.38"/>
    <n v="229.28"/>
    <n v="0"/>
    <n v="0"/>
    <n v="229.28"/>
    <s v="5"/>
    <x v="1"/>
  </r>
  <r>
    <x v="0"/>
    <s v="JUNIO"/>
    <x v="5"/>
    <x v="5"/>
    <x v="109"/>
    <x v="0"/>
    <s v="01"/>
    <s v="15041RESIN515432020"/>
    <s v="20SD000F"/>
    <x v="720"/>
    <n v="1708"/>
    <n v="1708"/>
    <n v="1708"/>
    <n v="0"/>
    <n v="0"/>
    <n v="0"/>
    <n v="0"/>
    <n v="126.62"/>
    <n v="112.05"/>
    <n v="14.57"/>
    <n v="126.62"/>
    <n v="0"/>
    <n v="0"/>
    <n v="126.62"/>
    <s v="5"/>
    <x v="0"/>
  </r>
  <r>
    <x v="0"/>
    <s v="JUNIO"/>
    <x v="5"/>
    <x v="5"/>
    <x v="121"/>
    <x v="0"/>
    <s v="01"/>
    <s v="15041RESIN515432020"/>
    <s v="20SD000F"/>
    <x v="721"/>
    <n v="1709"/>
    <n v="1709"/>
    <n v="1709"/>
    <n v="0"/>
    <n v="0"/>
    <n v="0"/>
    <n v="0"/>
    <n v="209.62"/>
    <n v="185.5"/>
    <n v="24.12"/>
    <n v="209.62"/>
    <n v="0"/>
    <n v="0"/>
    <n v="209.62"/>
    <s v="5"/>
    <x v="1"/>
  </r>
  <r>
    <x v="0"/>
    <s v="JUNIO"/>
    <x v="5"/>
    <x v="5"/>
    <x v="105"/>
    <x v="0"/>
    <s v="01"/>
    <s v="15041RESIN515432020"/>
    <s v="20SD000F"/>
    <x v="722"/>
    <n v="1710"/>
    <n v="1710"/>
    <n v="1710"/>
    <n v="0"/>
    <n v="0"/>
    <n v="0"/>
    <n v="0"/>
    <n v="1145.2"/>
    <n v="1013.45"/>
    <n v="131.75"/>
    <n v="1145.2"/>
    <n v="0"/>
    <n v="0"/>
    <n v="1145.2"/>
    <s v="5"/>
    <x v="1"/>
  </r>
  <r>
    <x v="0"/>
    <s v="JUNIO"/>
    <x v="5"/>
    <x v="5"/>
    <x v="104"/>
    <x v="0"/>
    <s v="01"/>
    <s v="15041RESIN515432020"/>
    <s v="20SD000F"/>
    <x v="723"/>
    <n v="1712"/>
    <n v="1712"/>
    <n v="1712"/>
    <n v="0"/>
    <n v="0"/>
    <n v="0"/>
    <n v="0"/>
    <n v="624.34"/>
    <n v="552.51"/>
    <n v="71.83"/>
    <n v="624.34"/>
    <n v="0"/>
    <n v="0"/>
    <n v="624.34"/>
    <s v="5"/>
    <x v="1"/>
  </r>
  <r>
    <x v="0"/>
    <s v="JUNIO"/>
    <x v="5"/>
    <x v="5"/>
    <x v="102"/>
    <x v="0"/>
    <s v="01"/>
    <s v="15041RESIN515432020"/>
    <s v="20SD000F"/>
    <x v="724"/>
    <n v="1713"/>
    <n v="1713"/>
    <n v="1713"/>
    <n v="0"/>
    <n v="0"/>
    <n v="0"/>
    <n v="0"/>
    <n v="363.82"/>
    <n v="321.95999999999998"/>
    <n v="41.85"/>
    <n v="363.81"/>
    <n v="0"/>
    <n v="0"/>
    <n v="363.82"/>
    <s v="5"/>
    <x v="1"/>
  </r>
  <r>
    <x v="0"/>
    <s v="JUNIO"/>
    <x v="5"/>
    <x v="5"/>
    <x v="119"/>
    <x v="0"/>
    <s v="01"/>
    <s v="15041RESIN710002021"/>
    <s v="21DS000F"/>
    <x v="335"/>
    <n v="56"/>
    <n v="56"/>
    <n v="56"/>
    <n v="0"/>
    <n v="0"/>
    <n v="0"/>
    <n v="0"/>
    <n v="153.34"/>
    <n v="135.69999999999999"/>
    <n v="17.64"/>
    <n v="153.34"/>
    <n v="0"/>
    <n v="0"/>
    <n v="153.34"/>
    <s v="5"/>
    <x v="0"/>
  </r>
  <r>
    <x v="0"/>
    <s v="JUNIO"/>
    <x v="5"/>
    <x v="5"/>
    <x v="119"/>
    <x v="0"/>
    <s v="01"/>
    <s v="15041RESIN710002021"/>
    <s v="21DS000F"/>
    <x v="336"/>
    <n v="57"/>
    <n v="57"/>
    <n v="57"/>
    <n v="0"/>
    <n v="0"/>
    <n v="0"/>
    <n v="0"/>
    <n v="74.599999999999994"/>
    <n v="66.02"/>
    <n v="8.58"/>
    <n v="74.599999999999994"/>
    <n v="0"/>
    <n v="0"/>
    <n v="74.599999999999994"/>
    <s v="5"/>
    <x v="0"/>
  </r>
  <r>
    <x v="0"/>
    <s v="JUNIO"/>
    <x v="5"/>
    <x v="5"/>
    <x v="113"/>
    <x v="0"/>
    <s v="01"/>
    <s v="15041RESIN710002021"/>
    <s v="21DS000F"/>
    <x v="338"/>
    <n v="59"/>
    <n v="59"/>
    <n v="59"/>
    <n v="0"/>
    <n v="0"/>
    <n v="0"/>
    <n v="0"/>
    <n v="117.8"/>
    <n v="104.25"/>
    <n v="13.55"/>
    <n v="117.8"/>
    <n v="0"/>
    <n v="0"/>
    <n v="117.8"/>
    <s v="5"/>
    <x v="0"/>
  </r>
  <r>
    <x v="0"/>
    <s v="JUNIO"/>
    <x v="5"/>
    <x v="5"/>
    <x v="107"/>
    <x v="0"/>
    <s v="01"/>
    <s v="15041RESIN710002021"/>
    <s v="21DS000F"/>
    <x v="340"/>
    <n v="61"/>
    <n v="61"/>
    <n v="61"/>
    <n v="0"/>
    <n v="0"/>
    <n v="0"/>
    <n v="0"/>
    <n v="177.65"/>
    <n v="157.21"/>
    <n v="20.440000000000001"/>
    <n v="177.65"/>
    <n v="0"/>
    <n v="0"/>
    <n v="177.65"/>
    <s v="5"/>
    <x v="0"/>
  </r>
  <r>
    <x v="0"/>
    <s v="JUNIO"/>
    <x v="5"/>
    <x v="5"/>
    <x v="104"/>
    <x v="0"/>
    <s v="01"/>
    <s v="15041RESIN710002021"/>
    <s v="21DS000F"/>
    <x v="341"/>
    <n v="62"/>
    <n v="62"/>
    <n v="62"/>
    <n v="0"/>
    <n v="0"/>
    <n v="0"/>
    <n v="0"/>
    <n v="74.58"/>
    <n v="66"/>
    <n v="8.58"/>
    <n v="74.58"/>
    <n v="0"/>
    <n v="0"/>
    <n v="74.58"/>
    <s v="5"/>
    <x v="0"/>
  </r>
  <r>
    <x v="0"/>
    <s v="JUNIO"/>
    <x v="5"/>
    <x v="5"/>
    <x v="103"/>
    <x v="0"/>
    <s v="01"/>
    <s v="15041RESIN710002021"/>
    <s v="21DS000F"/>
    <x v="342"/>
    <n v="63"/>
    <n v="63"/>
    <n v="63"/>
    <n v="0"/>
    <n v="0"/>
    <n v="0"/>
    <n v="0"/>
    <n v="66"/>
    <n v="58.41"/>
    <n v="7.59"/>
    <n v="66"/>
    <n v="0"/>
    <n v="0"/>
    <n v="66"/>
    <s v="5"/>
    <x v="0"/>
  </r>
  <r>
    <x v="0"/>
    <s v="JUNIO"/>
    <x v="5"/>
    <x v="5"/>
    <x v="102"/>
    <x v="0"/>
    <s v="01"/>
    <s v="15041RESIN710002021"/>
    <s v="21DS000F"/>
    <x v="343"/>
    <n v="64"/>
    <n v="64"/>
    <n v="64"/>
    <n v="0"/>
    <n v="0"/>
    <n v="0"/>
    <n v="0"/>
    <n v="77"/>
    <n v="68.14"/>
    <n v="8.86"/>
    <n v="77"/>
    <n v="0"/>
    <n v="0"/>
    <n v="77"/>
    <s v="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67">
  <r>
    <x v="0"/>
    <x v="0"/>
    <s v="1"/>
    <x v="0"/>
    <s v="15041RESIN284542018"/>
    <s v="18SD003C"/>
    <x v="0"/>
    <n v="250"/>
    <x v="0"/>
    <x v="0"/>
    <n v="0"/>
    <n v="0"/>
    <n v="156.30000000000001"/>
    <n v="20.319000000000003"/>
    <n v="0"/>
    <n v="0"/>
    <n v="176.61900000000003"/>
    <n v="0"/>
    <s v="1"/>
    <x v="0"/>
  </r>
  <r>
    <x v="0"/>
    <x v="1"/>
    <s v="1"/>
    <x v="0"/>
    <s v="15041RESIN378822021"/>
    <s v="21DS004C"/>
    <x v="1"/>
    <n v="477"/>
    <x v="0"/>
    <x v="0"/>
    <n v="0"/>
    <n v="0"/>
    <n v="7.08"/>
    <n v="0.9204"/>
    <n v="0"/>
    <n v="0"/>
    <n v="8.0004000000000008"/>
    <n v="0"/>
    <s v="1"/>
    <x v="0"/>
  </r>
  <r>
    <x v="0"/>
    <x v="1"/>
    <s v="1"/>
    <x v="0"/>
    <s v="15041RESIN378822021"/>
    <s v="21DS004C"/>
    <x v="2"/>
    <n v="476"/>
    <x v="1"/>
    <x v="1"/>
    <n v="0"/>
    <n v="0"/>
    <n v="59.68"/>
    <n v="7.7584"/>
    <n v="0"/>
    <n v="0"/>
    <n v="67.438400000000001"/>
    <n v="0"/>
    <s v="1"/>
    <x v="0"/>
  </r>
  <r>
    <x v="0"/>
    <x v="1"/>
    <s v="1"/>
    <x v="0"/>
    <s v="15041RESIN378822021"/>
    <s v="21DS004C"/>
    <x v="3"/>
    <n v="475"/>
    <x v="1"/>
    <x v="1"/>
    <n v="0"/>
    <n v="0"/>
    <n v="65.95"/>
    <n v="8.573500000000001"/>
    <n v="0"/>
    <n v="0"/>
    <n v="74.523499999999999"/>
    <n v="0"/>
    <s v="1"/>
    <x v="0"/>
  </r>
  <r>
    <x v="0"/>
    <x v="2"/>
    <s v="1"/>
    <x v="0"/>
    <s v="15041RESIN378822021"/>
    <s v="21DS004C"/>
    <x v="4"/>
    <n v="474"/>
    <x v="2"/>
    <x v="2"/>
    <n v="0"/>
    <n v="0"/>
    <n v="0"/>
    <n v="0"/>
    <n v="0"/>
    <n v="0"/>
    <n v="0"/>
    <n v="0"/>
    <s v="1"/>
    <x v="0"/>
  </r>
  <r>
    <x v="0"/>
    <x v="2"/>
    <s v="1"/>
    <x v="0"/>
    <s v="15041RESIN378822021"/>
    <s v="21DS004C"/>
    <x v="5"/>
    <n v="473"/>
    <x v="1"/>
    <x v="1"/>
    <n v="0"/>
    <n v="0"/>
    <n v="68.06"/>
    <n v="8.8478000000000012"/>
    <n v="0"/>
    <n v="0"/>
    <n v="76.907800000000009"/>
    <n v="0"/>
    <s v="1"/>
    <x v="0"/>
  </r>
  <r>
    <x v="0"/>
    <x v="2"/>
    <s v="1"/>
    <x v="0"/>
    <s v="15041RESIN378822021"/>
    <s v="21DS004C"/>
    <x v="6"/>
    <n v="472"/>
    <x v="1"/>
    <x v="1"/>
    <n v="0"/>
    <n v="0"/>
    <n v="18.41"/>
    <n v="2.3933"/>
    <n v="0"/>
    <n v="0"/>
    <n v="20.8033"/>
    <n v="0"/>
    <s v="1"/>
    <x v="0"/>
  </r>
  <r>
    <x v="0"/>
    <x v="2"/>
    <s v="1"/>
    <x v="0"/>
    <s v="15041RESIN378822021"/>
    <s v="21DS004C"/>
    <x v="7"/>
    <n v="471"/>
    <x v="1"/>
    <x v="1"/>
    <n v="0"/>
    <n v="0"/>
    <n v="87.02"/>
    <n v="11.3126"/>
    <n v="0"/>
    <n v="0"/>
    <n v="98.332599999999999"/>
    <n v="0"/>
    <s v="1"/>
    <x v="0"/>
  </r>
  <r>
    <x v="0"/>
    <x v="2"/>
    <s v="1"/>
    <x v="0"/>
    <s v="15041RESIN378822021"/>
    <s v="21DS004C"/>
    <x v="8"/>
    <n v="470"/>
    <x v="2"/>
    <x v="2"/>
    <n v="0"/>
    <n v="0"/>
    <n v="0"/>
    <n v="0"/>
    <n v="0"/>
    <n v="0"/>
    <n v="0"/>
    <n v="0"/>
    <s v="1"/>
    <x v="0"/>
  </r>
  <r>
    <x v="0"/>
    <x v="2"/>
    <s v="1"/>
    <x v="0"/>
    <s v="15041RESIN378822021"/>
    <s v="21DS004C"/>
    <x v="9"/>
    <n v="469"/>
    <x v="1"/>
    <x v="1"/>
    <n v="0"/>
    <n v="0"/>
    <n v="70.69"/>
    <n v="9.1897000000000002"/>
    <n v="0"/>
    <n v="0"/>
    <n v="79.8797"/>
    <n v="0"/>
    <s v="1"/>
    <x v="0"/>
  </r>
  <r>
    <x v="0"/>
    <x v="3"/>
    <s v="1"/>
    <x v="0"/>
    <s v="15041RESIN378822021"/>
    <s v="21DS004C"/>
    <x v="10"/>
    <n v="468"/>
    <x v="1"/>
    <x v="1"/>
    <n v="0"/>
    <n v="0"/>
    <n v="39.380000000000003"/>
    <n v="5.1194000000000006"/>
    <n v="0"/>
    <n v="0"/>
    <n v="44.499400000000001"/>
    <n v="0"/>
    <s v="1"/>
    <x v="0"/>
  </r>
  <r>
    <x v="0"/>
    <x v="4"/>
    <s v="1"/>
    <x v="0"/>
    <s v="15041RESIN378822021"/>
    <s v="21DS004C"/>
    <x v="11"/>
    <n v="467"/>
    <x v="1"/>
    <x v="1"/>
    <n v="0"/>
    <n v="0"/>
    <n v="48.93"/>
    <n v="6.3609"/>
    <n v="0"/>
    <n v="0"/>
    <n v="55.290900000000001"/>
    <n v="0"/>
    <s v="1"/>
    <x v="0"/>
  </r>
  <r>
    <x v="0"/>
    <x v="4"/>
    <s v="1"/>
    <x v="0"/>
    <s v="15041RESIN378822021"/>
    <s v="21DS004C"/>
    <x v="12"/>
    <n v="466"/>
    <x v="0"/>
    <x v="0"/>
    <n v="0"/>
    <n v="0"/>
    <n v="13.19"/>
    <n v="1.7146999999999999"/>
    <n v="0"/>
    <n v="0"/>
    <n v="14.9047"/>
    <n v="0"/>
    <s v="1"/>
    <x v="0"/>
  </r>
  <r>
    <x v="0"/>
    <x v="4"/>
    <s v="1"/>
    <x v="0"/>
    <s v="15041RESIN378822021"/>
    <s v="21DS004C"/>
    <x v="13"/>
    <n v="465"/>
    <x v="1"/>
    <x v="1"/>
    <n v="0"/>
    <n v="0"/>
    <n v="5.05"/>
    <n v="0.65649999999999997"/>
    <n v="0"/>
    <n v="0"/>
    <n v="5.7065000000000001"/>
    <n v="0"/>
    <s v="1"/>
    <x v="0"/>
  </r>
  <r>
    <x v="0"/>
    <x v="5"/>
    <s v="1"/>
    <x v="0"/>
    <s v="15041RESIN378822021"/>
    <s v="21DS004C"/>
    <x v="14"/>
    <n v="464"/>
    <x v="1"/>
    <x v="1"/>
    <n v="0"/>
    <n v="0"/>
    <n v="21.32"/>
    <n v="2.7716000000000003"/>
    <n v="0"/>
    <n v="0"/>
    <n v="24.0916"/>
    <n v="0"/>
    <s v="1"/>
    <x v="0"/>
  </r>
  <r>
    <x v="0"/>
    <x v="5"/>
    <s v="1"/>
    <x v="0"/>
    <s v="15041RESIN378822021"/>
    <s v="21DS004C"/>
    <x v="15"/>
    <n v="463"/>
    <x v="1"/>
    <x v="1"/>
    <n v="0"/>
    <n v="0"/>
    <n v="48.57"/>
    <n v="6.3140999999999998"/>
    <n v="0"/>
    <n v="0"/>
    <n v="54.884100000000004"/>
    <n v="0"/>
    <s v="1"/>
    <x v="0"/>
  </r>
  <r>
    <x v="0"/>
    <x v="5"/>
    <s v="1"/>
    <x v="0"/>
    <s v="15041RESIN378822021"/>
    <s v="21DS004C"/>
    <x v="16"/>
    <n v="462"/>
    <x v="1"/>
    <x v="1"/>
    <n v="0"/>
    <n v="0"/>
    <n v="39.35"/>
    <n v="5.1154999999999999"/>
    <n v="0"/>
    <n v="0"/>
    <n v="44.465499999999999"/>
    <n v="0"/>
    <s v="1"/>
    <x v="0"/>
  </r>
  <r>
    <x v="0"/>
    <x v="6"/>
    <s v="1"/>
    <x v="0"/>
    <s v="15041RESIN378822021"/>
    <s v="21DS004C"/>
    <x v="17"/>
    <n v="461"/>
    <x v="1"/>
    <x v="1"/>
    <n v="0"/>
    <n v="0"/>
    <n v="21.9"/>
    <n v="2.847"/>
    <n v="0"/>
    <n v="0"/>
    <n v="24.747"/>
    <n v="0"/>
    <s v="1"/>
    <x v="0"/>
  </r>
  <r>
    <x v="0"/>
    <x v="6"/>
    <s v="1"/>
    <x v="0"/>
    <s v="15041RESIN378822021"/>
    <s v="21DS004C"/>
    <x v="18"/>
    <n v="460"/>
    <x v="1"/>
    <x v="1"/>
    <n v="0"/>
    <n v="0"/>
    <n v="45.08"/>
    <n v="5.8604000000000003"/>
    <n v="0"/>
    <n v="0"/>
    <n v="50.940399999999997"/>
    <n v="0"/>
    <s v="1"/>
    <x v="0"/>
  </r>
  <r>
    <x v="0"/>
    <x v="6"/>
    <s v="1"/>
    <x v="0"/>
    <s v="15041RESIN378822021"/>
    <s v="21DS004C"/>
    <x v="19"/>
    <n v="459"/>
    <x v="2"/>
    <x v="2"/>
    <n v="0"/>
    <n v="0"/>
    <n v="0"/>
    <n v="0"/>
    <n v="0"/>
    <n v="0"/>
    <n v="0"/>
    <n v="0"/>
    <s v="1"/>
    <x v="0"/>
  </r>
  <r>
    <x v="0"/>
    <x v="6"/>
    <s v="1"/>
    <x v="0"/>
    <s v="15041RESIN378822021"/>
    <s v="21DS004C"/>
    <x v="20"/>
    <n v="458"/>
    <x v="1"/>
    <x v="1"/>
    <n v="0"/>
    <n v="0"/>
    <n v="48.9"/>
    <n v="6.3570000000000002"/>
    <n v="0"/>
    <n v="0"/>
    <n v="55.256999999999998"/>
    <n v="0"/>
    <s v="1"/>
    <x v="0"/>
  </r>
  <r>
    <x v="0"/>
    <x v="7"/>
    <s v="1"/>
    <x v="0"/>
    <s v="15041RESIN378822021"/>
    <s v="21DS004C"/>
    <x v="21"/>
    <n v="457"/>
    <x v="1"/>
    <x v="1"/>
    <n v="0"/>
    <n v="0"/>
    <n v="40.35"/>
    <n v="5.2455000000000007"/>
    <n v="0"/>
    <n v="0"/>
    <n v="45.595500000000001"/>
    <n v="0"/>
    <s v="1"/>
    <x v="0"/>
  </r>
  <r>
    <x v="0"/>
    <x v="7"/>
    <s v="1"/>
    <x v="0"/>
    <s v="15041RESIN378822021"/>
    <s v="21DS004C"/>
    <x v="22"/>
    <n v="456"/>
    <x v="2"/>
    <x v="2"/>
    <n v="0"/>
    <n v="0"/>
    <n v="0"/>
    <n v="0"/>
    <n v="0"/>
    <n v="0"/>
    <n v="0"/>
    <n v="0"/>
    <s v="1"/>
    <x v="0"/>
  </r>
  <r>
    <x v="0"/>
    <x v="7"/>
    <s v="1"/>
    <x v="0"/>
    <s v="15041RESIN378822021"/>
    <s v="21DS004C"/>
    <x v="23"/>
    <n v="455"/>
    <x v="3"/>
    <x v="3"/>
    <n v="0"/>
    <n v="0"/>
    <n v="11.22"/>
    <n v="1.4586000000000001"/>
    <n v="0"/>
    <n v="0"/>
    <n v="12.678600000000001"/>
    <n v="0"/>
    <s v="1"/>
    <x v="0"/>
  </r>
  <r>
    <x v="0"/>
    <x v="8"/>
    <s v="1"/>
    <x v="0"/>
    <s v="15041RESIN378822021"/>
    <s v="21DS004C"/>
    <x v="24"/>
    <n v="454"/>
    <x v="0"/>
    <x v="0"/>
    <n v="0"/>
    <n v="0"/>
    <n v="53.98"/>
    <n v="7.0173999999999994"/>
    <n v="0"/>
    <n v="0"/>
    <n v="60.997399999999999"/>
    <n v="0"/>
    <s v="1"/>
    <x v="0"/>
  </r>
  <r>
    <x v="0"/>
    <x v="9"/>
    <s v="1"/>
    <x v="0"/>
    <s v="15041RESIN378822021"/>
    <s v="21DS004C"/>
    <x v="25"/>
    <n v="453"/>
    <x v="3"/>
    <x v="3"/>
    <n v="0"/>
    <n v="0"/>
    <n v="17.079999999999998"/>
    <n v="2.2203999999999997"/>
    <n v="0"/>
    <n v="0"/>
    <n v="19.300399999999996"/>
    <n v="0"/>
    <s v="1"/>
    <x v="0"/>
  </r>
  <r>
    <x v="0"/>
    <x v="10"/>
    <s v="1"/>
    <x v="0"/>
    <s v="15041RESIN181822020"/>
    <s v="20SD003C"/>
    <x v="26"/>
    <n v="1691"/>
    <x v="4"/>
    <x v="4"/>
    <n v="0"/>
    <n v="0"/>
    <n v="116.61"/>
    <n v="15.1593"/>
    <n v="0"/>
    <n v="0"/>
    <n v="131.76929999999999"/>
    <n v="0"/>
    <s v="1"/>
    <x v="0"/>
  </r>
  <r>
    <x v="0"/>
    <x v="10"/>
    <s v="1"/>
    <x v="0"/>
    <s v="15041RESIN181822020"/>
    <s v="20SD003C"/>
    <x v="27"/>
    <n v="1690"/>
    <x v="4"/>
    <x v="4"/>
    <n v="0"/>
    <n v="0"/>
    <n v="483.99"/>
    <n v="62.918700000000001"/>
    <n v="0"/>
    <n v="0"/>
    <n v="546.90869999999995"/>
    <n v="0"/>
    <s v="1"/>
    <x v="0"/>
  </r>
  <r>
    <x v="0"/>
    <x v="10"/>
    <s v="1"/>
    <x v="0"/>
    <s v="15041RESIN181822020"/>
    <s v="20SD003C"/>
    <x v="28"/>
    <n v="1689"/>
    <x v="4"/>
    <x v="4"/>
    <n v="0"/>
    <n v="0"/>
    <n v="197.34"/>
    <n v="25.654200000000003"/>
    <n v="0"/>
    <n v="0"/>
    <n v="222.99420000000001"/>
    <n v="0"/>
    <s v="1"/>
    <x v="0"/>
  </r>
  <r>
    <x v="0"/>
    <x v="10"/>
    <s v="1"/>
    <x v="0"/>
    <s v="15041RESIN181822020"/>
    <s v="20SD003C"/>
    <x v="29"/>
    <n v="1688"/>
    <x v="4"/>
    <x v="4"/>
    <n v="0"/>
    <n v="0"/>
    <n v="317.04000000000002"/>
    <n v="41.215200000000003"/>
    <n v="0"/>
    <n v="0"/>
    <n v="358.2552"/>
    <n v="0"/>
    <s v="1"/>
    <x v="0"/>
  </r>
  <r>
    <x v="0"/>
    <x v="10"/>
    <s v="1"/>
    <x v="0"/>
    <s v="15041RESIN181822020"/>
    <s v="20SD003C"/>
    <x v="30"/>
    <n v="1687"/>
    <x v="4"/>
    <x v="4"/>
    <n v="0"/>
    <n v="0"/>
    <n v="685.09"/>
    <n v="89.061700000000002"/>
    <n v="0"/>
    <n v="0"/>
    <n v="774.15170000000001"/>
    <n v="0"/>
    <s v="1"/>
    <x v="0"/>
  </r>
  <r>
    <x v="0"/>
    <x v="10"/>
    <s v="1"/>
    <x v="0"/>
    <s v="15041RESIN181822020"/>
    <s v="20SD003C"/>
    <x v="31"/>
    <n v="1686"/>
    <x v="4"/>
    <x v="4"/>
    <n v="0"/>
    <n v="0"/>
    <n v="311.52"/>
    <n v="40.497599999999998"/>
    <n v="0"/>
    <n v="0"/>
    <n v="352.01759999999996"/>
    <n v="0"/>
    <s v="1"/>
    <x v="0"/>
  </r>
  <r>
    <x v="0"/>
    <x v="11"/>
    <s v="1"/>
    <x v="0"/>
    <s v="15041RESIN181822020"/>
    <s v="20SD003C"/>
    <x v="32"/>
    <n v="1685"/>
    <x v="5"/>
    <x v="5"/>
    <n v="0"/>
    <n v="0"/>
    <n v="143.76"/>
    <n v="18.688800000000001"/>
    <n v="0"/>
    <n v="0"/>
    <n v="162.44880000000001"/>
    <n v="0"/>
    <s v="1"/>
    <x v="0"/>
  </r>
  <r>
    <x v="0"/>
    <x v="12"/>
    <s v="1"/>
    <x v="0"/>
    <s v="15041RESIN181822020"/>
    <s v="20SD003C"/>
    <x v="33"/>
    <n v="1684"/>
    <x v="2"/>
    <x v="2"/>
    <n v="0"/>
    <n v="0"/>
    <n v="0"/>
    <n v="0"/>
    <n v="0"/>
    <n v="0"/>
    <n v="0"/>
    <n v="0"/>
    <s v="1"/>
    <x v="0"/>
  </r>
  <r>
    <x v="0"/>
    <x v="12"/>
    <s v="1"/>
    <x v="0"/>
    <s v="15041RESIN181822020"/>
    <s v="20SD003C"/>
    <x v="34"/>
    <n v="1683"/>
    <x v="6"/>
    <x v="6"/>
    <n v="0"/>
    <n v="0"/>
    <n v="8.9700000000000006"/>
    <n v="1.1661000000000001"/>
    <n v="0"/>
    <n v="0"/>
    <n v="10.136100000000001"/>
    <n v="0"/>
    <s v="1"/>
    <x v="0"/>
  </r>
  <r>
    <x v="0"/>
    <x v="12"/>
    <s v="1"/>
    <x v="0"/>
    <s v="15041RESIN181822020"/>
    <s v="20SD003C"/>
    <x v="35"/>
    <n v="1682"/>
    <x v="5"/>
    <x v="5"/>
    <n v="0"/>
    <n v="0"/>
    <n v="28.22"/>
    <n v="3.6686000000000001"/>
    <n v="0"/>
    <n v="0"/>
    <n v="31.8886"/>
    <n v="0"/>
    <s v="1"/>
    <x v="0"/>
  </r>
  <r>
    <x v="0"/>
    <x v="12"/>
    <s v="1"/>
    <x v="0"/>
    <s v="15041RESIN181822020"/>
    <s v="20SD003C"/>
    <x v="36"/>
    <n v="1681"/>
    <x v="7"/>
    <x v="7"/>
    <n v="0"/>
    <n v="0"/>
    <n v="174.09"/>
    <n v="22.631700000000002"/>
    <n v="0"/>
    <n v="0"/>
    <n v="196.7217"/>
    <n v="0"/>
    <s v="1"/>
    <x v="0"/>
  </r>
  <r>
    <x v="0"/>
    <x v="0"/>
    <s v="1"/>
    <x v="0"/>
    <s v="15041RESIN181822020"/>
    <s v="20SD003C"/>
    <x v="37"/>
    <n v="1680"/>
    <x v="6"/>
    <x v="6"/>
    <n v="0"/>
    <n v="0"/>
    <n v="8.9499999999999993"/>
    <n v="1.1635"/>
    <n v="0"/>
    <n v="0"/>
    <n v="10.113499999999998"/>
    <n v="0"/>
    <s v="1"/>
    <x v="0"/>
  </r>
  <r>
    <x v="0"/>
    <x v="13"/>
    <s v="1"/>
    <x v="0"/>
    <s v="15041RESIN181822020"/>
    <s v="20SD003C"/>
    <x v="38"/>
    <n v="1679"/>
    <x v="7"/>
    <x v="7"/>
    <n v="0"/>
    <n v="0"/>
    <n v="62.06"/>
    <n v="8.0678000000000001"/>
    <n v="0"/>
    <n v="0"/>
    <n v="70.127800000000008"/>
    <n v="0"/>
    <s v="1"/>
    <x v="0"/>
  </r>
  <r>
    <x v="0"/>
    <x v="14"/>
    <s v="1"/>
    <x v="1"/>
    <s v="15041RESIN547842021"/>
    <s v="21DS000T"/>
    <x v="39"/>
    <n v="333"/>
    <x v="8"/>
    <x v="8"/>
    <n v="0"/>
    <n v="0"/>
    <n v="10.27"/>
    <n v="1.3351"/>
    <n v="0"/>
    <n v="0"/>
    <n v="11.6051"/>
    <s v="022972875"/>
    <s v="1"/>
    <x v="1"/>
  </r>
  <r>
    <x v="0"/>
    <x v="7"/>
    <s v="1"/>
    <x v="1"/>
    <s v="15041RESIN547842021"/>
    <s v="21DS000T"/>
    <x v="40"/>
    <n v="334"/>
    <x v="8"/>
    <x v="9"/>
    <n v="0"/>
    <n v="0"/>
    <n v="53.1"/>
    <n v="6.9030000000000005"/>
    <n v="0"/>
    <n v="0"/>
    <n v="60.003"/>
    <s v="044907406"/>
    <s v="1"/>
    <x v="1"/>
  </r>
  <r>
    <x v="0"/>
    <x v="13"/>
    <s v="1"/>
    <x v="1"/>
    <s v="15041RESIN547842021"/>
    <s v="21DS000T"/>
    <x v="41"/>
    <n v="335"/>
    <x v="9"/>
    <x v="10"/>
    <n v="0"/>
    <n v="0"/>
    <n v="44.1"/>
    <n v="5.7330000000000005"/>
    <n v="0"/>
    <n v="0"/>
    <n v="49.832999999999998"/>
    <n v="0"/>
    <s v="1"/>
    <x v="1"/>
  </r>
  <r>
    <x v="0"/>
    <x v="5"/>
    <s v="1"/>
    <x v="1"/>
    <s v="15041RESIN547842021"/>
    <s v="21DS000T"/>
    <x v="42"/>
    <n v="336"/>
    <x v="10"/>
    <x v="11"/>
    <n v="0"/>
    <n v="0"/>
    <n v="52.96"/>
    <n v="6.8848000000000003"/>
    <n v="0"/>
    <n v="0"/>
    <n v="59.844799999999999"/>
    <n v="0"/>
    <s v="1"/>
    <x v="1"/>
  </r>
  <r>
    <x v="0"/>
    <x v="5"/>
    <s v="1"/>
    <x v="1"/>
    <s v="15041RESIN547842021"/>
    <s v="21DS000T"/>
    <x v="43"/>
    <n v="337"/>
    <x v="8"/>
    <x v="12"/>
    <n v="0"/>
    <n v="0"/>
    <n v="23.19"/>
    <n v="3.0147000000000004"/>
    <n v="0"/>
    <n v="0"/>
    <n v="26.204700000000003"/>
    <s v="018717409"/>
    <s v="1"/>
    <x v="1"/>
  </r>
  <r>
    <x v="0"/>
    <x v="5"/>
    <s v="1"/>
    <x v="1"/>
    <s v="15041RESIN547842021"/>
    <s v="21DS000T"/>
    <x v="44"/>
    <n v="338"/>
    <x v="8"/>
    <x v="13"/>
    <n v="0"/>
    <n v="0"/>
    <n v="5.4"/>
    <n v="0.70200000000000007"/>
    <n v="0"/>
    <n v="0"/>
    <n v="6.1020000000000003"/>
    <s v="027009790"/>
    <s v="1"/>
    <x v="1"/>
  </r>
  <r>
    <x v="0"/>
    <x v="15"/>
    <s v="1"/>
    <x v="1"/>
    <s v="15041RESIN547842021"/>
    <s v="21DS000T"/>
    <x v="45"/>
    <n v="339"/>
    <x v="11"/>
    <x v="14"/>
    <n v="0"/>
    <n v="0"/>
    <n v="28.75"/>
    <n v="3.7375000000000003"/>
    <n v="0"/>
    <n v="0"/>
    <n v="32.487499999999997"/>
    <n v="0"/>
    <s v="1"/>
    <x v="1"/>
  </r>
  <r>
    <x v="0"/>
    <x v="15"/>
    <s v="1"/>
    <x v="1"/>
    <s v="15041RESIN547842021"/>
    <s v="21DS000T"/>
    <x v="46"/>
    <n v="340"/>
    <x v="12"/>
    <x v="15"/>
    <n v="0"/>
    <n v="0"/>
    <n v="26"/>
    <n v="3.38"/>
    <n v="0"/>
    <n v="0"/>
    <n v="29.38"/>
    <n v="0"/>
    <s v="1"/>
    <x v="1"/>
  </r>
  <r>
    <x v="0"/>
    <x v="11"/>
    <s v="1"/>
    <x v="1"/>
    <s v="15041RESIN547842021"/>
    <s v="21DS000T"/>
    <x v="47"/>
    <n v="341"/>
    <x v="13"/>
    <x v="16"/>
    <n v="0"/>
    <n v="0"/>
    <n v="1957"/>
    <n v="254.41"/>
    <n v="0"/>
    <n v="0"/>
    <n v="2211.41"/>
    <n v="0"/>
    <s v="1"/>
    <x v="1"/>
  </r>
  <r>
    <x v="0"/>
    <x v="11"/>
    <s v="1"/>
    <x v="1"/>
    <s v="15041RESIN547842021"/>
    <s v="21DS000T"/>
    <x v="48"/>
    <n v="342"/>
    <x v="10"/>
    <x v="11"/>
    <n v="0"/>
    <n v="0"/>
    <n v="164.6"/>
    <n v="21.398"/>
    <n v="0"/>
    <n v="0"/>
    <n v="185.99799999999999"/>
    <n v="0"/>
    <s v="1"/>
    <x v="1"/>
  </r>
  <r>
    <x v="0"/>
    <x v="11"/>
    <s v="1"/>
    <x v="1"/>
    <s v="15041RESIN547842021"/>
    <s v="21DS000T"/>
    <x v="49"/>
    <n v="343"/>
    <x v="10"/>
    <x v="11"/>
    <n v="0"/>
    <n v="0"/>
    <n v="13.74"/>
    <n v="1.7862"/>
    <n v="0"/>
    <n v="0"/>
    <n v="15.526199999999999"/>
    <n v="0"/>
    <s v="1"/>
    <x v="1"/>
  </r>
  <r>
    <x v="0"/>
    <x v="11"/>
    <s v="1"/>
    <x v="1"/>
    <s v="15041RESIN547842021"/>
    <s v="21DS000T"/>
    <x v="50"/>
    <n v="344"/>
    <x v="14"/>
    <x v="17"/>
    <n v="0"/>
    <n v="0"/>
    <n v="5.3"/>
    <n v="0.68899999999999995"/>
    <n v="0"/>
    <n v="0"/>
    <n v="5.9889999999999999"/>
    <n v="0"/>
    <s v="1"/>
    <x v="1"/>
  </r>
  <r>
    <x v="0"/>
    <x v="16"/>
    <s v="1"/>
    <x v="1"/>
    <s v="15041RESIN547842021"/>
    <s v="21DS000T"/>
    <x v="51"/>
    <n v="345"/>
    <x v="15"/>
    <x v="18"/>
    <n v="0"/>
    <n v="0"/>
    <n v="137.38999999999999"/>
    <n v="17.860699999999998"/>
    <n v="0"/>
    <n v="0"/>
    <n v="155.25069999999999"/>
    <n v="0"/>
    <s v="1"/>
    <x v="1"/>
  </r>
  <r>
    <x v="0"/>
    <x v="16"/>
    <s v="1"/>
    <x v="1"/>
    <s v="15041RESIN547842021"/>
    <s v="21DS000T"/>
    <x v="52"/>
    <n v="346"/>
    <x v="10"/>
    <x v="11"/>
    <n v="0"/>
    <n v="0"/>
    <n v="72.14"/>
    <n v="9.3781999999999996"/>
    <n v="0"/>
    <n v="0"/>
    <n v="81.518200000000007"/>
    <n v="0"/>
    <s v="1"/>
    <x v="1"/>
  </r>
  <r>
    <x v="0"/>
    <x v="16"/>
    <s v="1"/>
    <x v="1"/>
    <s v="15041RESIN547842021"/>
    <s v="21DS000T"/>
    <x v="53"/>
    <n v="347"/>
    <x v="14"/>
    <x v="17"/>
    <n v="0"/>
    <n v="0"/>
    <n v="16.11"/>
    <n v="2.0943000000000001"/>
    <n v="0"/>
    <n v="0"/>
    <n v="18.2043"/>
    <n v="0"/>
    <s v="1"/>
    <x v="1"/>
  </r>
  <r>
    <x v="0"/>
    <x v="16"/>
    <s v="1"/>
    <x v="1"/>
    <s v="15041RESIN547842021"/>
    <s v="21DS000T"/>
    <x v="54"/>
    <n v="348"/>
    <x v="14"/>
    <x v="17"/>
    <n v="0"/>
    <n v="0"/>
    <n v="4.1500000000000004"/>
    <n v="0.53950000000000009"/>
    <n v="0"/>
    <n v="0"/>
    <n v="4.6895000000000007"/>
    <n v="0"/>
    <s v="1"/>
    <x v="1"/>
  </r>
  <r>
    <x v="0"/>
    <x v="10"/>
    <s v="1"/>
    <x v="1"/>
    <s v="15041RESIN547842021"/>
    <s v="21DS000T"/>
    <x v="55"/>
    <n v="349"/>
    <x v="16"/>
    <x v="19"/>
    <n v="0"/>
    <n v="0"/>
    <n v="22.05"/>
    <n v="2.8665000000000003"/>
    <n v="0"/>
    <n v="0"/>
    <n v="24.916499999999999"/>
    <n v="0"/>
    <s v="1"/>
    <x v="1"/>
  </r>
  <r>
    <x v="0"/>
    <x v="10"/>
    <s v="1"/>
    <x v="1"/>
    <s v="15041RESIN547842021"/>
    <s v="21DS000T"/>
    <x v="56"/>
    <n v="350"/>
    <x v="16"/>
    <x v="19"/>
    <n v="0"/>
    <n v="0"/>
    <n v="8.1300000000000008"/>
    <n v="1.0569000000000002"/>
    <n v="0"/>
    <n v="0"/>
    <n v="9.1869000000000014"/>
    <n v="0"/>
    <s v="1"/>
    <x v="1"/>
  </r>
  <r>
    <x v="0"/>
    <x v="10"/>
    <s v="1"/>
    <x v="1"/>
    <s v="15041RESIN547842021"/>
    <s v="21DS000T"/>
    <x v="57"/>
    <n v="351"/>
    <x v="17"/>
    <x v="20"/>
    <n v="0"/>
    <n v="0"/>
    <n v="1.59"/>
    <n v="0.20670000000000002"/>
    <n v="0"/>
    <n v="0"/>
    <n v="1.7967000000000002"/>
    <n v="0"/>
    <s v="1"/>
    <x v="1"/>
  </r>
  <r>
    <x v="0"/>
    <x v="10"/>
    <s v="1"/>
    <x v="1"/>
    <s v="15041RESIN547842021"/>
    <s v="21DS000T"/>
    <x v="58"/>
    <n v="352"/>
    <x v="17"/>
    <x v="20"/>
    <n v="0"/>
    <n v="0"/>
    <n v="1072.92"/>
    <n v="139.4796"/>
    <n v="0"/>
    <n v="0"/>
    <n v="1212.3996000000002"/>
    <n v="0"/>
    <s v="1"/>
    <x v="1"/>
  </r>
  <r>
    <x v="0"/>
    <x v="10"/>
    <s v="1"/>
    <x v="1"/>
    <s v="15041RESIN547842021"/>
    <s v="21DS000T"/>
    <x v="59"/>
    <n v="353"/>
    <x v="2"/>
    <x v="2"/>
    <n v="0"/>
    <n v="0"/>
    <n v="0"/>
    <n v="0"/>
    <n v="0"/>
    <n v="0"/>
    <n v="0"/>
    <n v="0"/>
    <s v="1"/>
    <x v="1"/>
  </r>
  <r>
    <x v="0"/>
    <x v="17"/>
    <s v="1"/>
    <x v="0"/>
    <s v="15041RESIN130972022"/>
    <s v="22SD000C"/>
    <x v="60"/>
    <n v="396"/>
    <x v="18"/>
    <x v="21"/>
    <n v="0"/>
    <n v="0"/>
    <n v="298.43"/>
    <n v="38.795900000000003"/>
    <n v="0"/>
    <n v="0"/>
    <n v="337.22590000000002"/>
    <n v="0"/>
    <s v="1"/>
    <x v="1"/>
  </r>
  <r>
    <x v="0"/>
    <x v="18"/>
    <s v="1"/>
    <x v="0"/>
    <s v="15041RESIN130972022"/>
    <s v="22SD000C"/>
    <x v="61"/>
    <n v="397"/>
    <x v="18"/>
    <x v="21"/>
    <n v="0"/>
    <n v="0"/>
    <n v="6.6"/>
    <n v="0.85799999999999998"/>
    <n v="0"/>
    <n v="0"/>
    <n v="7.4579999999999993"/>
    <n v="0"/>
    <s v="1"/>
    <x v="1"/>
  </r>
  <r>
    <x v="0"/>
    <x v="18"/>
    <s v="1"/>
    <x v="0"/>
    <s v="15041RESIN130972022"/>
    <s v="22SD000C"/>
    <x v="62"/>
    <n v="398"/>
    <x v="19"/>
    <x v="22"/>
    <n v="0"/>
    <n v="0"/>
    <n v="31.65"/>
    <n v="4.1144999999999996"/>
    <n v="0"/>
    <n v="0"/>
    <n v="35.764499999999998"/>
    <n v="0"/>
    <s v="1"/>
    <x v="1"/>
  </r>
  <r>
    <x v="0"/>
    <x v="18"/>
    <s v="1"/>
    <x v="0"/>
    <s v="15041RESIN130972022"/>
    <s v="22SD000C"/>
    <x v="63"/>
    <n v="399"/>
    <x v="20"/>
    <x v="23"/>
    <n v="0"/>
    <n v="0"/>
    <n v="210"/>
    <n v="27.3"/>
    <n v="0"/>
    <n v="0"/>
    <n v="237.3"/>
    <n v="0"/>
    <s v="1"/>
    <x v="1"/>
  </r>
  <r>
    <x v="0"/>
    <x v="18"/>
    <s v="1"/>
    <x v="0"/>
    <s v="15041RESIN130972022"/>
    <s v="22SD000C"/>
    <x v="64"/>
    <n v="400"/>
    <x v="10"/>
    <x v="11"/>
    <n v="0"/>
    <n v="0"/>
    <n v="499.96"/>
    <n v="64.994799999999998"/>
    <n v="0"/>
    <n v="0"/>
    <n v="564.95479999999998"/>
    <n v="0"/>
    <s v="1"/>
    <x v="1"/>
  </r>
  <r>
    <x v="0"/>
    <x v="18"/>
    <s v="1"/>
    <x v="0"/>
    <s v="15041RESIN130972022"/>
    <s v="22SD000C"/>
    <x v="65"/>
    <n v="401"/>
    <x v="10"/>
    <x v="11"/>
    <n v="0"/>
    <n v="0"/>
    <n v="148.97"/>
    <n v="19.366099999999999"/>
    <n v="0"/>
    <n v="0"/>
    <n v="168.33609999999999"/>
    <n v="0"/>
    <s v="1"/>
    <x v="1"/>
  </r>
  <r>
    <x v="0"/>
    <x v="18"/>
    <s v="1"/>
    <x v="0"/>
    <s v="15041RESIN130972022"/>
    <s v="22SD000C"/>
    <x v="66"/>
    <n v="402"/>
    <x v="21"/>
    <x v="24"/>
    <n v="0"/>
    <n v="0"/>
    <n v="66.02"/>
    <n v="8.5825999999999993"/>
    <n v="0"/>
    <n v="0"/>
    <n v="74.602599999999995"/>
    <n v="0"/>
    <s v="1"/>
    <x v="1"/>
  </r>
  <r>
    <x v="0"/>
    <x v="18"/>
    <s v="1"/>
    <x v="0"/>
    <s v="15041RESIN130972022"/>
    <s v="22SD000C"/>
    <x v="67"/>
    <n v="403"/>
    <x v="10"/>
    <x v="11"/>
    <n v="0"/>
    <n v="0"/>
    <n v="70.8"/>
    <n v="9.2040000000000006"/>
    <n v="0"/>
    <n v="0"/>
    <n v="80.003999999999991"/>
    <n v="0"/>
    <s v="1"/>
    <x v="1"/>
  </r>
  <r>
    <x v="0"/>
    <x v="18"/>
    <s v="1"/>
    <x v="0"/>
    <s v="15041RESIN130972022"/>
    <s v="22SD000C"/>
    <x v="68"/>
    <n v="404"/>
    <x v="10"/>
    <x v="11"/>
    <n v="0"/>
    <n v="0"/>
    <n v="315.93"/>
    <n v="41.070900000000002"/>
    <n v="0"/>
    <n v="0"/>
    <n v="357.0009"/>
    <n v="0"/>
    <s v="1"/>
    <x v="1"/>
  </r>
  <r>
    <x v="0"/>
    <x v="18"/>
    <s v="1"/>
    <x v="0"/>
    <s v="15041RESIN130972022"/>
    <s v="22SD000C"/>
    <x v="69"/>
    <n v="405"/>
    <x v="22"/>
    <x v="25"/>
    <n v="0"/>
    <n v="0"/>
    <n v="85.04"/>
    <n v="11.055200000000001"/>
    <n v="0"/>
    <n v="0"/>
    <n v="96.095200000000006"/>
    <n v="0"/>
    <s v="1"/>
    <x v="1"/>
  </r>
  <r>
    <x v="0"/>
    <x v="18"/>
    <s v="1"/>
    <x v="0"/>
    <s v="15041RESIN130972022"/>
    <s v="22SD000C"/>
    <x v="70"/>
    <n v="406"/>
    <x v="23"/>
    <x v="26"/>
    <n v="0"/>
    <n v="0"/>
    <n v="32.479999999999997"/>
    <n v="4.2223999999999995"/>
    <n v="0"/>
    <n v="0"/>
    <n v="36.702399999999997"/>
    <n v="0"/>
    <s v="1"/>
    <x v="1"/>
  </r>
  <r>
    <x v="0"/>
    <x v="18"/>
    <s v="1"/>
    <x v="0"/>
    <s v="15041RESIN130972022"/>
    <s v="22SD000C"/>
    <x v="71"/>
    <n v="407"/>
    <x v="10"/>
    <x v="11"/>
    <n v="0"/>
    <n v="0"/>
    <n v="74.489999999999995"/>
    <n v="9.6837"/>
    <n v="0"/>
    <n v="0"/>
    <n v="84.173699999999997"/>
    <n v="0"/>
    <s v="1"/>
    <x v="1"/>
  </r>
  <r>
    <x v="0"/>
    <x v="19"/>
    <s v="1"/>
    <x v="0"/>
    <s v="15041RESIN130972022"/>
    <s v="22SD000C"/>
    <x v="72"/>
    <n v="408"/>
    <x v="1"/>
    <x v="1"/>
    <n v="0"/>
    <n v="0"/>
    <n v="1261.08"/>
    <n v="163.94039999999998"/>
    <n v="0"/>
    <n v="0"/>
    <n v="1425.0203999999999"/>
    <n v="0"/>
    <s v="1"/>
    <x v="1"/>
  </r>
  <r>
    <x v="0"/>
    <x v="19"/>
    <s v="1"/>
    <x v="0"/>
    <s v="15041RESIN130972022"/>
    <s v="22SD000C"/>
    <x v="73"/>
    <n v="409"/>
    <x v="24"/>
    <x v="27"/>
    <n v="0"/>
    <n v="0"/>
    <n v="85.04"/>
    <n v="11.055200000000001"/>
    <n v="0"/>
    <n v="0"/>
    <n v="96.095200000000006"/>
    <n v="0"/>
    <s v="1"/>
    <x v="1"/>
  </r>
  <r>
    <x v="0"/>
    <x v="0"/>
    <s v="1"/>
    <x v="0"/>
    <s v="15041RESIN130972022"/>
    <s v="22SD000C"/>
    <x v="74"/>
    <n v="410"/>
    <x v="25"/>
    <x v="28"/>
    <n v="0"/>
    <n v="0"/>
    <n v="125.2"/>
    <n v="16.276"/>
    <n v="0"/>
    <n v="0"/>
    <n v="141.476"/>
    <n v="0"/>
    <s v="1"/>
    <x v="1"/>
  </r>
  <r>
    <x v="0"/>
    <x v="0"/>
    <s v="1"/>
    <x v="0"/>
    <s v="15041RESIN130972022"/>
    <s v="22SD000C"/>
    <x v="75"/>
    <n v="411"/>
    <x v="8"/>
    <x v="29"/>
    <n v="0"/>
    <n v="0"/>
    <n v="68.14"/>
    <n v="8.8582000000000001"/>
    <n v="0"/>
    <n v="0"/>
    <n v="76.998199999999997"/>
    <s v="012764042"/>
    <s v="1"/>
    <x v="1"/>
  </r>
  <r>
    <x v="0"/>
    <x v="0"/>
    <s v="1"/>
    <x v="0"/>
    <s v="15041RESIN130972022"/>
    <s v="22SD000C"/>
    <x v="76"/>
    <n v="412"/>
    <x v="10"/>
    <x v="11"/>
    <n v="0"/>
    <n v="0"/>
    <n v="304.73"/>
    <n v="39.614900000000006"/>
    <n v="0"/>
    <n v="0"/>
    <n v="344.34490000000005"/>
    <n v="0"/>
    <s v="1"/>
    <x v="1"/>
  </r>
  <r>
    <x v="0"/>
    <x v="0"/>
    <s v="1"/>
    <x v="0"/>
    <s v="15041RESIN130972022"/>
    <s v="22SD000C"/>
    <x v="77"/>
    <n v="413"/>
    <x v="26"/>
    <x v="30"/>
    <n v="0"/>
    <n v="0"/>
    <n v="40"/>
    <n v="5.2"/>
    <n v="0"/>
    <n v="0"/>
    <n v="45.2"/>
    <n v="0"/>
    <s v="1"/>
    <x v="1"/>
  </r>
  <r>
    <x v="0"/>
    <x v="0"/>
    <s v="1"/>
    <x v="0"/>
    <s v="15041RESIN130972022"/>
    <s v="22SD000C"/>
    <x v="78"/>
    <n v="414"/>
    <x v="27"/>
    <x v="31"/>
    <n v="0"/>
    <n v="0"/>
    <n v="942.01"/>
    <n v="122.46130000000001"/>
    <n v="0"/>
    <n v="0"/>
    <n v="1064.4712999999999"/>
    <n v="0"/>
    <s v="1"/>
    <x v="1"/>
  </r>
  <r>
    <x v="0"/>
    <x v="0"/>
    <s v="1"/>
    <x v="0"/>
    <s v="15041RESIN130972022"/>
    <s v="22SD000C"/>
    <x v="79"/>
    <n v="415"/>
    <x v="28"/>
    <x v="32"/>
    <n v="0"/>
    <n v="0"/>
    <n v="8.9600000000000009"/>
    <n v="1.1648000000000001"/>
    <n v="0"/>
    <n v="0"/>
    <n v="10.1248"/>
    <n v="0"/>
    <s v="1"/>
    <x v="1"/>
  </r>
  <r>
    <x v="0"/>
    <x v="0"/>
    <s v="1"/>
    <x v="0"/>
    <s v="15041RESIN130972022"/>
    <s v="22SD000C"/>
    <x v="80"/>
    <n v="416"/>
    <x v="29"/>
    <x v="33"/>
    <n v="0"/>
    <n v="0"/>
    <n v="158"/>
    <n v="20.54"/>
    <n v="0"/>
    <n v="0"/>
    <n v="178.54"/>
    <n v="0"/>
    <s v="1"/>
    <x v="1"/>
  </r>
  <r>
    <x v="0"/>
    <x v="0"/>
    <s v="1"/>
    <x v="0"/>
    <s v="15041RESIN130972022"/>
    <s v="22SD000C"/>
    <x v="81"/>
    <n v="417"/>
    <x v="25"/>
    <x v="28"/>
    <n v="0"/>
    <n v="0"/>
    <n v="200.44"/>
    <n v="26.057200000000002"/>
    <n v="0"/>
    <n v="0"/>
    <n v="226.49719999999999"/>
    <n v="0"/>
    <s v="1"/>
    <x v="1"/>
  </r>
  <r>
    <x v="0"/>
    <x v="0"/>
    <s v="1"/>
    <x v="0"/>
    <s v="15041RESIN130972022"/>
    <s v="22SD000C"/>
    <x v="82"/>
    <n v="418"/>
    <x v="30"/>
    <x v="34"/>
    <n v="0"/>
    <n v="0"/>
    <n v="31.62"/>
    <n v="4.1106000000000007"/>
    <n v="0"/>
    <n v="0"/>
    <n v="35.730600000000003"/>
    <n v="0"/>
    <s v="1"/>
    <x v="1"/>
  </r>
  <r>
    <x v="0"/>
    <x v="12"/>
    <s v="1"/>
    <x v="0"/>
    <s v="15041RESIN130972022"/>
    <s v="22SD000C"/>
    <x v="83"/>
    <n v="419"/>
    <x v="10"/>
    <x v="11"/>
    <n v="0"/>
    <n v="0"/>
    <n v="14.09"/>
    <n v="1.8317000000000001"/>
    <n v="0"/>
    <n v="0"/>
    <n v="15.9217"/>
    <n v="0"/>
    <s v="1"/>
    <x v="1"/>
  </r>
  <r>
    <x v="0"/>
    <x v="12"/>
    <s v="1"/>
    <x v="0"/>
    <s v="15041RESIN130972022"/>
    <s v="22SD000C"/>
    <x v="84"/>
    <n v="420"/>
    <x v="2"/>
    <x v="2"/>
    <n v="0"/>
    <n v="0"/>
    <n v="0"/>
    <n v="0"/>
    <n v="0"/>
    <n v="0"/>
    <n v="0"/>
    <n v="0"/>
    <s v="1"/>
    <x v="1"/>
  </r>
  <r>
    <x v="0"/>
    <x v="12"/>
    <s v="1"/>
    <x v="0"/>
    <s v="15041RESIN130972022"/>
    <s v="22SD000C"/>
    <x v="85"/>
    <n v="421"/>
    <x v="31"/>
    <x v="35"/>
    <n v="0"/>
    <n v="0"/>
    <n v="265.49"/>
    <n v="34.5137"/>
    <n v="0"/>
    <n v="0"/>
    <n v="300.00369999999998"/>
    <n v="0"/>
    <s v="1"/>
    <x v="1"/>
  </r>
  <r>
    <x v="0"/>
    <x v="12"/>
    <s v="1"/>
    <x v="0"/>
    <s v="15041RESIN130972022"/>
    <s v="22SD000C"/>
    <x v="86"/>
    <n v="422"/>
    <x v="32"/>
    <x v="36"/>
    <n v="0"/>
    <n v="0"/>
    <n v="20.5"/>
    <n v="2.665"/>
    <n v="0"/>
    <n v="0"/>
    <n v="23.164999999999999"/>
    <n v="0"/>
    <s v="1"/>
    <x v="1"/>
  </r>
  <r>
    <x v="0"/>
    <x v="2"/>
    <s v="1"/>
    <x v="0"/>
    <s v="15041RESIN130972022"/>
    <s v="22SD000C"/>
    <x v="87"/>
    <n v="423"/>
    <x v="33"/>
    <x v="37"/>
    <n v="0"/>
    <n v="0"/>
    <n v="78.98"/>
    <n v="10.2674"/>
    <n v="0"/>
    <n v="0"/>
    <n v="89.247399999999999"/>
    <n v="0"/>
    <s v="1"/>
    <x v="1"/>
  </r>
  <r>
    <x v="0"/>
    <x v="2"/>
    <s v="1"/>
    <x v="0"/>
    <s v="15041RESIN130972022"/>
    <s v="22SD000C"/>
    <x v="88"/>
    <n v="424"/>
    <x v="34"/>
    <x v="38"/>
    <n v="0"/>
    <n v="0"/>
    <n v="164"/>
    <n v="21.32"/>
    <n v="0"/>
    <n v="0"/>
    <n v="185.32"/>
    <n v="0"/>
    <s v="1"/>
    <x v="1"/>
  </r>
  <r>
    <x v="0"/>
    <x v="2"/>
    <s v="1"/>
    <x v="0"/>
    <s v="15041RESIN130972022"/>
    <s v="22SD000C"/>
    <x v="89"/>
    <n v="425"/>
    <x v="35"/>
    <x v="39"/>
    <n v="0"/>
    <n v="0"/>
    <n v="134.34"/>
    <n v="17.464200000000002"/>
    <n v="0"/>
    <n v="0"/>
    <n v="151.80420000000001"/>
    <n v="0"/>
    <s v="1"/>
    <x v="1"/>
  </r>
  <r>
    <x v="0"/>
    <x v="2"/>
    <s v="1"/>
    <x v="0"/>
    <s v="15041RESIN130972022"/>
    <s v="22SD000C"/>
    <x v="90"/>
    <n v="426"/>
    <x v="10"/>
    <x v="11"/>
    <n v="0"/>
    <n v="0"/>
    <n v="139.47"/>
    <n v="18.1311"/>
    <n v="0"/>
    <n v="0"/>
    <n v="157.6011"/>
    <n v="0"/>
    <s v="1"/>
    <x v="1"/>
  </r>
  <r>
    <x v="0"/>
    <x v="2"/>
    <s v="1"/>
    <x v="0"/>
    <s v="15041RESIN130972022"/>
    <s v="22SD000C"/>
    <x v="91"/>
    <n v="427"/>
    <x v="10"/>
    <x v="11"/>
    <n v="0"/>
    <n v="0"/>
    <n v="159.4"/>
    <n v="20.722000000000001"/>
    <n v="0"/>
    <n v="0"/>
    <n v="180.12200000000001"/>
    <n v="0"/>
    <s v="1"/>
    <x v="1"/>
  </r>
  <r>
    <x v="0"/>
    <x v="2"/>
    <s v="1"/>
    <x v="0"/>
    <s v="15041RESIN130972022"/>
    <s v="22SD000C"/>
    <x v="92"/>
    <n v="428"/>
    <x v="36"/>
    <x v="40"/>
    <n v="0"/>
    <n v="0"/>
    <n v="585.65"/>
    <n v="76.134500000000003"/>
    <n v="0"/>
    <n v="0"/>
    <n v="661.78449999999998"/>
    <n v="0"/>
    <s v="1"/>
    <x v="1"/>
  </r>
  <r>
    <x v="0"/>
    <x v="2"/>
    <s v="1"/>
    <x v="0"/>
    <s v="15041RESIN130972022"/>
    <s v="22SD000C"/>
    <x v="93"/>
    <n v="429"/>
    <x v="36"/>
    <x v="40"/>
    <n v="0"/>
    <n v="0"/>
    <n v="80"/>
    <n v="10.4"/>
    <n v="0"/>
    <n v="0"/>
    <n v="90.4"/>
    <n v="0"/>
    <s v="1"/>
    <x v="1"/>
  </r>
  <r>
    <x v="0"/>
    <x v="2"/>
    <s v="1"/>
    <x v="0"/>
    <s v="15041RESIN130972022"/>
    <s v="22SD000C"/>
    <x v="94"/>
    <n v="430"/>
    <x v="37"/>
    <x v="41"/>
    <n v="0"/>
    <n v="0"/>
    <n v="273.14"/>
    <n v="35.508200000000002"/>
    <n v="0"/>
    <n v="0"/>
    <n v="308.64819999999997"/>
    <n v="0"/>
    <s v="1"/>
    <x v="1"/>
  </r>
  <r>
    <x v="0"/>
    <x v="2"/>
    <s v="1"/>
    <x v="0"/>
    <s v="15041RESIN130972022"/>
    <s v="22SD000C"/>
    <x v="95"/>
    <n v="431"/>
    <x v="10"/>
    <x v="11"/>
    <n v="0"/>
    <n v="0"/>
    <n v="325.31"/>
    <n v="42.290300000000002"/>
    <n v="0"/>
    <n v="0"/>
    <n v="367.6003"/>
    <n v="0"/>
    <s v="1"/>
    <x v="1"/>
  </r>
  <r>
    <x v="0"/>
    <x v="2"/>
    <s v="1"/>
    <x v="0"/>
    <s v="15041RESIN130972022"/>
    <s v="22SD000C"/>
    <x v="96"/>
    <n v="432"/>
    <x v="38"/>
    <x v="42"/>
    <n v="0"/>
    <n v="0"/>
    <n v="32.799999999999997"/>
    <n v="4.2639999999999993"/>
    <n v="0"/>
    <n v="0"/>
    <n v="37.063999999999993"/>
    <n v="0"/>
    <s v="1"/>
    <x v="1"/>
  </r>
  <r>
    <x v="0"/>
    <x v="2"/>
    <s v="1"/>
    <x v="0"/>
    <s v="15041RESIN130972022"/>
    <s v="22SD000C"/>
    <x v="97"/>
    <n v="433"/>
    <x v="26"/>
    <x v="30"/>
    <n v="0"/>
    <n v="0"/>
    <n v="55.99"/>
    <n v="7.2787000000000006"/>
    <n v="0"/>
    <n v="0"/>
    <n v="63.268700000000003"/>
    <n v="0"/>
    <s v="1"/>
    <x v="1"/>
  </r>
  <r>
    <x v="0"/>
    <x v="1"/>
    <s v="1"/>
    <x v="0"/>
    <s v="15041RESIN130972022"/>
    <s v="22SD000C"/>
    <x v="98"/>
    <n v="434"/>
    <x v="10"/>
    <x v="11"/>
    <n v="0"/>
    <n v="0"/>
    <n v="223.46"/>
    <n v="29.049800000000001"/>
    <n v="0"/>
    <n v="0"/>
    <n v="252.50980000000001"/>
    <n v="0"/>
    <s v="1"/>
    <x v="1"/>
  </r>
  <r>
    <x v="0"/>
    <x v="1"/>
    <s v="1"/>
    <x v="0"/>
    <s v="15041RESIN130972022"/>
    <s v="22SD000C"/>
    <x v="99"/>
    <n v="435"/>
    <x v="35"/>
    <x v="39"/>
    <n v="0"/>
    <n v="0"/>
    <n v="134.34"/>
    <n v="17.464200000000002"/>
    <n v="0"/>
    <n v="0"/>
    <n v="151.80420000000001"/>
    <n v="0"/>
    <s v="1"/>
    <x v="1"/>
  </r>
  <r>
    <x v="0"/>
    <x v="1"/>
    <s v="1"/>
    <x v="0"/>
    <s v="15041RESIN130972022"/>
    <s v="22SD000C"/>
    <x v="100"/>
    <n v="436"/>
    <x v="10"/>
    <x v="11"/>
    <n v="0"/>
    <n v="0"/>
    <n v="304.73"/>
    <n v="39.614900000000006"/>
    <n v="0"/>
    <n v="0"/>
    <n v="344.34490000000005"/>
    <n v="0"/>
    <s v="1"/>
    <x v="1"/>
  </r>
  <r>
    <x v="0"/>
    <x v="1"/>
    <s v="1"/>
    <x v="0"/>
    <s v="15041RESIN130972022"/>
    <s v="22SD000C"/>
    <x v="101"/>
    <n v="437"/>
    <x v="10"/>
    <x v="11"/>
    <n v="0"/>
    <n v="0"/>
    <n v="512.79"/>
    <n v="66.662700000000001"/>
    <n v="0"/>
    <n v="0"/>
    <n v="579.45269999999994"/>
    <n v="0"/>
    <s v="1"/>
    <x v="1"/>
  </r>
  <r>
    <x v="0"/>
    <x v="1"/>
    <s v="1"/>
    <x v="0"/>
    <s v="15041RESIN130972022"/>
    <s v="22SD000C"/>
    <x v="102"/>
    <n v="438"/>
    <x v="25"/>
    <x v="28"/>
    <n v="0"/>
    <n v="0"/>
    <n v="442.01"/>
    <n v="57.461300000000001"/>
    <n v="0"/>
    <n v="0"/>
    <n v="499.47129999999999"/>
    <n v="0"/>
    <s v="1"/>
    <x v="1"/>
  </r>
  <r>
    <x v="0"/>
    <x v="1"/>
    <s v="1"/>
    <x v="0"/>
    <s v="15041RESIN130972022"/>
    <s v="22SD000C"/>
    <x v="103"/>
    <n v="439"/>
    <x v="27"/>
    <x v="31"/>
    <n v="0"/>
    <n v="0"/>
    <n v="174.34"/>
    <n v="22.664200000000001"/>
    <n v="0"/>
    <n v="0"/>
    <n v="197.0042"/>
    <n v="0"/>
    <s v="1"/>
    <x v="1"/>
  </r>
  <r>
    <x v="0"/>
    <x v="1"/>
    <s v="1"/>
    <x v="0"/>
    <s v="15041RESIN130972022"/>
    <s v="22SD000C"/>
    <x v="104"/>
    <n v="440"/>
    <x v="39"/>
    <x v="43"/>
    <n v="0"/>
    <n v="0"/>
    <n v="92.3"/>
    <n v="11.999000000000001"/>
    <n v="0"/>
    <n v="0"/>
    <n v="104.29899999999999"/>
    <n v="0"/>
    <s v="1"/>
    <x v="1"/>
  </r>
  <r>
    <x v="0"/>
    <x v="1"/>
    <s v="1"/>
    <x v="0"/>
    <s v="15041RESIN130972022"/>
    <s v="22SD000C"/>
    <x v="105"/>
    <n v="441"/>
    <x v="40"/>
    <x v="44"/>
    <n v="0"/>
    <n v="0"/>
    <n v="58.41"/>
    <n v="7.5933000000000002"/>
    <n v="0"/>
    <n v="0"/>
    <n v="66.003299999999996"/>
    <n v="0"/>
    <s v="1"/>
    <x v="1"/>
  </r>
  <r>
    <x v="0"/>
    <x v="1"/>
    <s v="1"/>
    <x v="0"/>
    <s v="15041RESIN130972022"/>
    <s v="22SD000C"/>
    <x v="106"/>
    <n v="442"/>
    <x v="10"/>
    <x v="11"/>
    <n v="0"/>
    <n v="0"/>
    <n v="279.70999999999998"/>
    <n v="36.362299999999998"/>
    <n v="0"/>
    <n v="0"/>
    <n v="316.07229999999998"/>
    <n v="0"/>
    <s v="1"/>
    <x v="1"/>
  </r>
  <r>
    <x v="0"/>
    <x v="1"/>
    <s v="1"/>
    <x v="0"/>
    <s v="15041RESIN130972022"/>
    <s v="22SD000C"/>
    <x v="107"/>
    <n v="443"/>
    <x v="10"/>
    <x v="11"/>
    <n v="0"/>
    <n v="0"/>
    <n v="512.79"/>
    <n v="66.662700000000001"/>
    <n v="0"/>
    <n v="0"/>
    <n v="579.45269999999994"/>
    <n v="0"/>
    <s v="1"/>
    <x v="1"/>
  </r>
  <r>
    <x v="0"/>
    <x v="1"/>
    <s v="1"/>
    <x v="0"/>
    <s v="15041RESIN130972022"/>
    <s v="22SD000C"/>
    <x v="108"/>
    <n v="444"/>
    <x v="10"/>
    <x v="11"/>
    <n v="0"/>
    <n v="0"/>
    <n v="634.04999999999995"/>
    <n v="82.42649999999999"/>
    <n v="0"/>
    <n v="0"/>
    <n v="716.47649999999999"/>
    <n v="0"/>
    <s v="1"/>
    <x v="1"/>
  </r>
  <r>
    <x v="0"/>
    <x v="1"/>
    <s v="1"/>
    <x v="0"/>
    <s v="15041RESIN130972022"/>
    <s v="22SD000C"/>
    <x v="109"/>
    <n v="445"/>
    <x v="41"/>
    <x v="45"/>
    <n v="0"/>
    <n v="0"/>
    <n v="348.67"/>
    <n v="45.327100000000002"/>
    <n v="0"/>
    <n v="0"/>
    <n v="393.99710000000005"/>
    <n v="0"/>
    <s v="1"/>
    <x v="1"/>
  </r>
  <r>
    <x v="0"/>
    <x v="1"/>
    <s v="1"/>
    <x v="0"/>
    <s v="15041RESIN130972022"/>
    <s v="22SD000C"/>
    <x v="110"/>
    <n v="446"/>
    <x v="10"/>
    <x v="11"/>
    <n v="0"/>
    <n v="0"/>
    <n v="435.62"/>
    <n v="56.630600000000001"/>
    <n v="0"/>
    <n v="0"/>
    <n v="492.25060000000002"/>
    <n v="0"/>
    <s v="1"/>
    <x v="1"/>
  </r>
  <r>
    <x v="0"/>
    <x v="1"/>
    <s v="1"/>
    <x v="0"/>
    <s v="15041RESIN130972022"/>
    <s v="22SD000C"/>
    <x v="111"/>
    <n v="447"/>
    <x v="42"/>
    <x v="46"/>
    <n v="0"/>
    <n v="0"/>
    <n v="165.93"/>
    <n v="21.570900000000002"/>
    <n v="0"/>
    <n v="0"/>
    <n v="187.5009"/>
    <n v="0"/>
    <s v="1"/>
    <x v="1"/>
  </r>
  <r>
    <x v="0"/>
    <x v="1"/>
    <s v="1"/>
    <x v="0"/>
    <s v="15041RESIN130972022"/>
    <s v="22SD000C"/>
    <x v="112"/>
    <n v="448"/>
    <x v="43"/>
    <x v="47"/>
    <n v="0"/>
    <n v="0"/>
    <n v="276.55"/>
    <n v="35.951500000000003"/>
    <n v="0"/>
    <n v="0"/>
    <n v="312.50150000000002"/>
    <n v="0"/>
    <s v="1"/>
    <x v="1"/>
  </r>
  <r>
    <x v="0"/>
    <x v="1"/>
    <s v="1"/>
    <x v="0"/>
    <s v="15041RESIN130972022"/>
    <s v="22SD000C"/>
    <x v="113"/>
    <n v="449"/>
    <x v="10"/>
    <x v="11"/>
    <n v="0"/>
    <n v="0"/>
    <n v="511.33"/>
    <n v="66.472899999999996"/>
    <n v="0"/>
    <n v="0"/>
    <n v="577.80290000000002"/>
    <n v="0"/>
    <s v="1"/>
    <x v="1"/>
  </r>
  <r>
    <x v="0"/>
    <x v="1"/>
    <s v="1"/>
    <x v="0"/>
    <s v="15041RESIN130972022"/>
    <s v="22SD000C"/>
    <x v="114"/>
    <n v="450"/>
    <x v="44"/>
    <x v="48"/>
    <n v="0"/>
    <n v="0"/>
    <n v="150"/>
    <n v="19.5"/>
    <n v="0"/>
    <n v="0"/>
    <n v="169.5"/>
    <n v="0"/>
    <s v="1"/>
    <x v="1"/>
  </r>
  <r>
    <x v="0"/>
    <x v="1"/>
    <s v="1"/>
    <x v="0"/>
    <s v="15041RESIN130972022"/>
    <s v="22SD000C"/>
    <x v="115"/>
    <n v="451"/>
    <x v="10"/>
    <x v="11"/>
    <n v="0"/>
    <n v="0"/>
    <n v="512.79"/>
    <n v="66.662700000000001"/>
    <n v="0"/>
    <n v="0"/>
    <n v="579.45269999999994"/>
    <n v="0"/>
    <s v="1"/>
    <x v="1"/>
  </r>
  <r>
    <x v="0"/>
    <x v="11"/>
    <s v="1"/>
    <x v="0"/>
    <s v="15041RESIN130972022"/>
    <s v="22SD000C"/>
    <x v="116"/>
    <n v="452"/>
    <x v="45"/>
    <x v="49"/>
    <n v="0"/>
    <n v="0"/>
    <n v="895.93"/>
    <n v="116.4709"/>
    <n v="0"/>
    <n v="0"/>
    <n v="1012.4009"/>
    <n v="0"/>
    <s v="1"/>
    <x v="1"/>
  </r>
  <r>
    <x v="0"/>
    <x v="11"/>
    <s v="1"/>
    <x v="0"/>
    <s v="15041RESIN130972022"/>
    <s v="22SD000C"/>
    <x v="25"/>
    <n v="453"/>
    <x v="46"/>
    <x v="50"/>
    <n v="0"/>
    <n v="0"/>
    <n v="602.83000000000004"/>
    <n v="78.367900000000006"/>
    <n v="0"/>
    <n v="0"/>
    <n v="681.1979"/>
    <n v="0"/>
    <s v="1"/>
    <x v="1"/>
  </r>
  <r>
    <x v="0"/>
    <x v="11"/>
    <s v="1"/>
    <x v="0"/>
    <s v="15041RESIN130972022"/>
    <s v="22SD000C"/>
    <x v="24"/>
    <n v="454"/>
    <x v="47"/>
    <x v="51"/>
    <n v="0"/>
    <n v="0"/>
    <n v="165.93"/>
    <n v="21.570900000000002"/>
    <n v="0"/>
    <n v="0"/>
    <n v="187.5009"/>
    <n v="0"/>
    <s v="1"/>
    <x v="1"/>
  </r>
  <r>
    <x v="0"/>
    <x v="10"/>
    <s v="1"/>
    <x v="0"/>
    <s v="15041RESIN130972022"/>
    <s v="22SD000C"/>
    <x v="23"/>
    <n v="455"/>
    <x v="8"/>
    <x v="52"/>
    <n v="0"/>
    <n v="0"/>
    <n v="98.01"/>
    <n v="12.741300000000001"/>
    <n v="0"/>
    <n v="0"/>
    <n v="110.7513"/>
    <s v="005396341"/>
    <s v="1"/>
    <x v="1"/>
  </r>
  <r>
    <x v="0"/>
    <x v="18"/>
    <s v="1"/>
    <x v="0"/>
    <s v="15041RESIN010782020"/>
    <s v="20SD000C"/>
    <x v="117"/>
    <n v="3729"/>
    <x v="48"/>
    <x v="53"/>
    <n v="0"/>
    <n v="0"/>
    <n v="13.77"/>
    <n v="1.7901"/>
    <n v="0"/>
    <n v="0"/>
    <n v="15.5601"/>
    <n v="0"/>
    <s v="1"/>
    <x v="1"/>
  </r>
  <r>
    <x v="0"/>
    <x v="18"/>
    <s v="1"/>
    <x v="0"/>
    <s v="15041RESIN010782020"/>
    <s v="20SD000C"/>
    <x v="118"/>
    <n v="3730"/>
    <x v="49"/>
    <x v="54"/>
    <n v="0"/>
    <n v="0"/>
    <n v="1106.19"/>
    <n v="143.80470000000003"/>
    <n v="0"/>
    <n v="0"/>
    <n v="1249.9947000000002"/>
    <n v="0"/>
    <s v="1"/>
    <x v="1"/>
  </r>
  <r>
    <x v="0"/>
    <x v="20"/>
    <s v="1"/>
    <x v="0"/>
    <s v="15041RESIN010782020"/>
    <s v="20SD000C"/>
    <x v="119"/>
    <n v="3731"/>
    <x v="26"/>
    <x v="30"/>
    <n v="0"/>
    <n v="0"/>
    <n v="56.4"/>
    <n v="7.3319999999999999"/>
    <n v="0"/>
    <n v="0"/>
    <n v="63.731999999999999"/>
    <n v="0"/>
    <s v="1"/>
    <x v="1"/>
  </r>
  <r>
    <x v="0"/>
    <x v="20"/>
    <s v="1"/>
    <x v="0"/>
    <s v="15041RESIN010782020"/>
    <s v="20SD000C"/>
    <x v="120"/>
    <n v="3732"/>
    <x v="10"/>
    <x v="11"/>
    <n v="0"/>
    <n v="0"/>
    <n v="19.91"/>
    <n v="2.5883000000000003"/>
    <n v="0"/>
    <n v="0"/>
    <n v="22.4983"/>
    <n v="0"/>
    <s v="1"/>
    <x v="1"/>
  </r>
  <r>
    <x v="0"/>
    <x v="20"/>
    <s v="1"/>
    <x v="0"/>
    <s v="15041RESIN010782020"/>
    <s v="20SD000C"/>
    <x v="121"/>
    <n v="3733"/>
    <x v="26"/>
    <x v="30"/>
    <n v="0"/>
    <n v="0"/>
    <n v="65.88"/>
    <n v="8.5643999999999991"/>
    <n v="0"/>
    <n v="0"/>
    <n v="74.444400000000002"/>
    <n v="0"/>
    <s v="1"/>
    <x v="1"/>
  </r>
  <r>
    <x v="0"/>
    <x v="10"/>
    <s v="1"/>
    <x v="0"/>
    <s v="15041RESIN010782020"/>
    <s v="20SD000C"/>
    <x v="122"/>
    <n v="3734"/>
    <x v="50"/>
    <x v="55"/>
    <n v="0"/>
    <n v="0"/>
    <n v="602"/>
    <n v="78.260000000000005"/>
    <n v="0"/>
    <n v="0"/>
    <n v="680.26"/>
    <n v="0"/>
    <s v="1"/>
    <x v="1"/>
  </r>
  <r>
    <x v="0"/>
    <x v="21"/>
    <s v="1"/>
    <x v="0"/>
    <s v="15041RESIN068492022"/>
    <s v="22SD004C"/>
    <x v="123"/>
    <n v="4886"/>
    <x v="2"/>
    <x v="2"/>
    <n v="0"/>
    <n v="0"/>
    <n v="0"/>
    <n v="0"/>
    <n v="0"/>
    <n v="0"/>
    <n v="0"/>
    <n v="0"/>
    <s v="1"/>
    <x v="2"/>
  </r>
  <r>
    <x v="0"/>
    <x v="14"/>
    <s v="1"/>
    <x v="0"/>
    <s v="15041RESIN068492022"/>
    <s v="22SD004C"/>
    <x v="124"/>
    <n v="3255"/>
    <x v="10"/>
    <x v="11"/>
    <n v="0"/>
    <n v="0"/>
    <n v="77.73"/>
    <n v="10.104900000000001"/>
    <n v="0"/>
    <n v="0"/>
    <n v="87.834900000000005"/>
    <n v="0"/>
    <s v="1"/>
    <x v="2"/>
  </r>
  <r>
    <x v="0"/>
    <x v="14"/>
    <s v="1"/>
    <x v="0"/>
    <s v="15041RESIN068492022"/>
    <s v="22SD004C"/>
    <x v="125"/>
    <n v="3256"/>
    <x v="51"/>
    <x v="56"/>
    <n v="0"/>
    <n v="0"/>
    <n v="4115"/>
    <n v="534.95000000000005"/>
    <n v="0"/>
    <n v="0"/>
    <n v="4649.95"/>
    <n v="0"/>
    <s v="1"/>
    <x v="2"/>
  </r>
  <r>
    <x v="0"/>
    <x v="14"/>
    <s v="1"/>
    <x v="0"/>
    <s v="15041RESIN068492022"/>
    <s v="22SD004C"/>
    <x v="126"/>
    <n v="3257"/>
    <x v="10"/>
    <x v="11"/>
    <n v="0"/>
    <n v="0"/>
    <n v="90.52"/>
    <n v="11.7676"/>
    <n v="0"/>
    <n v="0"/>
    <n v="102.2876"/>
    <n v="0"/>
    <s v="1"/>
    <x v="2"/>
  </r>
  <r>
    <x v="0"/>
    <x v="14"/>
    <s v="1"/>
    <x v="0"/>
    <s v="15041RESIN068492022"/>
    <s v="22SD004C"/>
    <x v="127"/>
    <n v="3258"/>
    <x v="52"/>
    <x v="57"/>
    <n v="0"/>
    <n v="0"/>
    <n v="511.75"/>
    <n v="66.527500000000003"/>
    <n v="0"/>
    <n v="0"/>
    <n v="578.27750000000003"/>
    <n v="0"/>
    <s v="1"/>
    <x v="2"/>
  </r>
  <r>
    <x v="0"/>
    <x v="14"/>
    <s v="1"/>
    <x v="0"/>
    <s v="15041RESIN068492022"/>
    <s v="22SD004C"/>
    <x v="128"/>
    <n v="3259"/>
    <x v="53"/>
    <x v="58"/>
    <n v="0"/>
    <n v="0"/>
    <n v="511.73"/>
    <n v="66.524900000000002"/>
    <n v="0"/>
    <n v="0"/>
    <n v="578.25490000000002"/>
    <n v="0"/>
    <s v="1"/>
    <x v="2"/>
  </r>
  <r>
    <x v="0"/>
    <x v="14"/>
    <s v="1"/>
    <x v="0"/>
    <s v="15041RESIN068492022"/>
    <s v="22SD004C"/>
    <x v="129"/>
    <n v="3260"/>
    <x v="54"/>
    <x v="59"/>
    <n v="0"/>
    <n v="0"/>
    <n v="401.41"/>
    <n v="52.183300000000003"/>
    <n v="0"/>
    <n v="0"/>
    <n v="453.5933"/>
    <n v="0"/>
    <s v="1"/>
    <x v="2"/>
  </r>
  <r>
    <x v="0"/>
    <x v="14"/>
    <s v="1"/>
    <x v="0"/>
    <s v="15041RESIN068492022"/>
    <s v="22SD004C"/>
    <x v="130"/>
    <n v="3261"/>
    <x v="55"/>
    <x v="60"/>
    <n v="0"/>
    <n v="0"/>
    <n v="27.3"/>
    <n v="3.5490000000000004"/>
    <n v="0"/>
    <n v="0"/>
    <n v="30.849"/>
    <n v="0"/>
    <s v="1"/>
    <x v="2"/>
  </r>
  <r>
    <x v="0"/>
    <x v="14"/>
    <s v="1"/>
    <x v="0"/>
    <s v="15041RESIN068492022"/>
    <s v="22SD004C"/>
    <x v="131"/>
    <n v="3262"/>
    <x v="56"/>
    <x v="61"/>
    <n v="0"/>
    <n v="0"/>
    <n v="105.31"/>
    <n v="13.690300000000001"/>
    <n v="0"/>
    <n v="0"/>
    <n v="119.00030000000001"/>
    <n v="0"/>
    <s v="1"/>
    <x v="2"/>
  </r>
  <r>
    <x v="0"/>
    <x v="14"/>
    <s v="1"/>
    <x v="0"/>
    <s v="15041RESIN068492022"/>
    <s v="22SD004C"/>
    <x v="132"/>
    <n v="3263"/>
    <x v="49"/>
    <x v="54"/>
    <n v="0"/>
    <n v="0"/>
    <n v="135.03"/>
    <n v="17.553900000000002"/>
    <n v="0"/>
    <n v="0"/>
    <n v="152.5839"/>
    <n v="0"/>
    <s v="1"/>
    <x v="2"/>
  </r>
  <r>
    <x v="0"/>
    <x v="14"/>
    <s v="1"/>
    <x v="0"/>
    <s v="15041RESIN068492022"/>
    <s v="22SD004C"/>
    <x v="133"/>
    <n v="3264"/>
    <x v="44"/>
    <x v="48"/>
    <n v="0"/>
    <n v="0"/>
    <n v="124.8"/>
    <n v="16.224"/>
    <n v="0"/>
    <n v="0"/>
    <n v="141.024"/>
    <n v="0"/>
    <s v="1"/>
    <x v="2"/>
  </r>
  <r>
    <x v="0"/>
    <x v="14"/>
    <s v="1"/>
    <x v="0"/>
    <s v="15041RESIN068492022"/>
    <s v="22SD004C"/>
    <x v="134"/>
    <n v="3265"/>
    <x v="57"/>
    <x v="62"/>
    <n v="0"/>
    <n v="0"/>
    <n v="203.9"/>
    <n v="26.507000000000001"/>
    <n v="0"/>
    <n v="0"/>
    <n v="230.40700000000001"/>
    <n v="0"/>
    <s v="1"/>
    <x v="2"/>
  </r>
  <r>
    <x v="0"/>
    <x v="14"/>
    <s v="1"/>
    <x v="0"/>
    <s v="15041RESIN068492022"/>
    <s v="22SD004C"/>
    <x v="135"/>
    <n v="3266"/>
    <x v="58"/>
    <x v="63"/>
    <n v="0"/>
    <n v="0"/>
    <n v="103.95"/>
    <n v="13.513500000000001"/>
    <n v="0"/>
    <n v="0"/>
    <n v="117.46350000000001"/>
    <n v="0"/>
    <s v="1"/>
    <x v="2"/>
  </r>
  <r>
    <x v="0"/>
    <x v="14"/>
    <s v="1"/>
    <x v="0"/>
    <s v="15041RESIN068492022"/>
    <s v="22SD004C"/>
    <x v="136"/>
    <n v="3267"/>
    <x v="59"/>
    <x v="64"/>
    <n v="0"/>
    <n v="0"/>
    <n v="107.6"/>
    <n v="13.988"/>
    <n v="0"/>
    <n v="0"/>
    <n v="121.58799999999999"/>
    <n v="0"/>
    <s v="1"/>
    <x v="2"/>
  </r>
  <r>
    <x v="0"/>
    <x v="14"/>
    <s v="1"/>
    <x v="0"/>
    <s v="15041RESIN068492022"/>
    <s v="22SD004C"/>
    <x v="137"/>
    <n v="3268"/>
    <x v="60"/>
    <x v="65"/>
    <n v="0"/>
    <n v="0"/>
    <n v="132.53"/>
    <n v="17.228899999999999"/>
    <n v="0"/>
    <n v="0"/>
    <n v="149.75890000000001"/>
    <n v="0"/>
    <s v="1"/>
    <x v="2"/>
  </r>
  <r>
    <x v="0"/>
    <x v="14"/>
    <s v="1"/>
    <x v="0"/>
    <s v="15041RESIN068492022"/>
    <s v="22SD004C"/>
    <x v="138"/>
    <n v="3269"/>
    <x v="60"/>
    <x v="65"/>
    <n v="0"/>
    <n v="0"/>
    <n v="183.51"/>
    <n v="23.856300000000001"/>
    <n v="0"/>
    <n v="0"/>
    <n v="207.3663"/>
    <n v="0"/>
    <s v="1"/>
    <x v="2"/>
  </r>
  <r>
    <x v="0"/>
    <x v="14"/>
    <s v="1"/>
    <x v="0"/>
    <s v="15041RESIN068492022"/>
    <s v="22SD004C"/>
    <x v="139"/>
    <n v="3270"/>
    <x v="36"/>
    <x v="40"/>
    <n v="0"/>
    <n v="0"/>
    <n v="156.1"/>
    <n v="20.292999999999999"/>
    <n v="0"/>
    <n v="0"/>
    <n v="176.393"/>
    <n v="0"/>
    <s v="1"/>
    <x v="2"/>
  </r>
  <r>
    <x v="0"/>
    <x v="14"/>
    <s v="1"/>
    <x v="0"/>
    <s v="15041RESIN068492022"/>
    <s v="22SD004C"/>
    <x v="140"/>
    <n v="3271"/>
    <x v="61"/>
    <x v="66"/>
    <n v="0"/>
    <n v="0"/>
    <n v="756.43"/>
    <n v="98.335899999999995"/>
    <n v="0"/>
    <n v="0"/>
    <n v="854.76589999999999"/>
    <n v="0"/>
    <s v="1"/>
    <x v="2"/>
  </r>
  <r>
    <x v="0"/>
    <x v="14"/>
    <s v="1"/>
    <x v="0"/>
    <s v="15041RESIN068492022"/>
    <s v="22SD004C"/>
    <x v="141"/>
    <n v="3272"/>
    <x v="62"/>
    <x v="67"/>
    <n v="0"/>
    <n v="0"/>
    <n v="267.07"/>
    <n v="34.719099999999997"/>
    <n v="0"/>
    <n v="0"/>
    <n v="301.78909999999996"/>
    <n v="0"/>
    <s v="1"/>
    <x v="2"/>
  </r>
  <r>
    <x v="0"/>
    <x v="14"/>
    <s v="1"/>
    <x v="0"/>
    <s v="15041RESIN068492022"/>
    <s v="22SD004C"/>
    <x v="142"/>
    <n v="3273"/>
    <x v="63"/>
    <x v="68"/>
    <n v="0"/>
    <n v="0"/>
    <n v="2962.77"/>
    <n v="385.1601"/>
    <n v="0"/>
    <n v="0"/>
    <n v="3347.9301"/>
    <n v="0"/>
    <s v="1"/>
    <x v="2"/>
  </r>
  <r>
    <x v="0"/>
    <x v="14"/>
    <s v="1"/>
    <x v="0"/>
    <s v="15041RESIN068492022"/>
    <s v="22SD004C"/>
    <x v="143"/>
    <n v="3274"/>
    <x v="64"/>
    <x v="69"/>
    <n v="0"/>
    <n v="0"/>
    <n v="103.95"/>
    <n v="13.513500000000001"/>
    <n v="0"/>
    <n v="0"/>
    <n v="117.46350000000001"/>
    <n v="0"/>
    <s v="1"/>
    <x v="2"/>
  </r>
  <r>
    <x v="0"/>
    <x v="14"/>
    <s v="1"/>
    <x v="0"/>
    <s v="15041RESIN068492022"/>
    <s v="22SD004C"/>
    <x v="144"/>
    <n v="3275"/>
    <x v="25"/>
    <x v="28"/>
    <n v="0"/>
    <n v="0"/>
    <n v="3666.87"/>
    <n v="476.69310000000002"/>
    <n v="0"/>
    <n v="0"/>
    <n v="4143.5631000000003"/>
    <n v="0"/>
    <s v="1"/>
    <x v="2"/>
  </r>
  <r>
    <x v="0"/>
    <x v="14"/>
    <s v="1"/>
    <x v="0"/>
    <s v="15041RESIN068492022"/>
    <s v="22SD004C"/>
    <x v="145"/>
    <n v="3276"/>
    <x v="53"/>
    <x v="58"/>
    <n v="0"/>
    <n v="0"/>
    <n v="552.5"/>
    <n v="71.825000000000003"/>
    <n v="0"/>
    <n v="0"/>
    <n v="624.32500000000005"/>
    <n v="0"/>
    <s v="1"/>
    <x v="2"/>
  </r>
  <r>
    <x v="0"/>
    <x v="14"/>
    <s v="1"/>
    <x v="0"/>
    <s v="15041RESIN068492022"/>
    <s v="22SD004C"/>
    <x v="146"/>
    <n v="3277"/>
    <x v="8"/>
    <x v="70"/>
    <n v="0"/>
    <n v="0"/>
    <n v="246.68"/>
    <n v="32.068400000000004"/>
    <n v="0"/>
    <n v="0"/>
    <n v="278.7484"/>
    <s v="023577636"/>
    <s v="1"/>
    <x v="2"/>
  </r>
  <r>
    <x v="0"/>
    <x v="14"/>
    <s v="1"/>
    <x v="0"/>
    <s v="15041RESIN068492022"/>
    <s v="22SD004C"/>
    <x v="147"/>
    <n v="3278"/>
    <x v="65"/>
    <x v="71"/>
    <n v="0"/>
    <n v="0"/>
    <n v="42.79"/>
    <n v="5.5627000000000004"/>
    <n v="0"/>
    <n v="0"/>
    <n v="48.352699999999999"/>
    <n v="0"/>
    <s v="1"/>
    <x v="2"/>
  </r>
  <r>
    <x v="0"/>
    <x v="14"/>
    <s v="1"/>
    <x v="0"/>
    <s v="15041RESIN068492022"/>
    <s v="22SD004C"/>
    <x v="148"/>
    <n v="3279"/>
    <x v="66"/>
    <x v="72"/>
    <n v="0"/>
    <n v="0"/>
    <n v="390.06"/>
    <n v="50.707799999999999"/>
    <n v="0"/>
    <n v="0"/>
    <n v="440.76780000000002"/>
    <n v="0"/>
    <s v="1"/>
    <x v="2"/>
  </r>
  <r>
    <x v="0"/>
    <x v="14"/>
    <s v="1"/>
    <x v="0"/>
    <s v="15041RESIN068492022"/>
    <s v="22SD004C"/>
    <x v="149"/>
    <n v="3280"/>
    <x v="67"/>
    <x v="73"/>
    <n v="0"/>
    <n v="0"/>
    <n v="20.39"/>
    <n v="2.6507000000000001"/>
    <n v="0"/>
    <n v="0"/>
    <n v="23.040700000000001"/>
    <n v="0"/>
    <s v="1"/>
    <x v="2"/>
  </r>
  <r>
    <x v="0"/>
    <x v="14"/>
    <s v="1"/>
    <x v="0"/>
    <s v="15041RESIN068492022"/>
    <s v="22SD004C"/>
    <x v="150"/>
    <n v="3281"/>
    <x v="68"/>
    <x v="74"/>
    <n v="0"/>
    <n v="0"/>
    <n v="124.35"/>
    <n v="16.165500000000002"/>
    <n v="0"/>
    <n v="0"/>
    <n v="140.5155"/>
    <n v="0"/>
    <s v="1"/>
    <x v="2"/>
  </r>
  <r>
    <x v="0"/>
    <x v="14"/>
    <s v="1"/>
    <x v="0"/>
    <s v="15041RESIN068492022"/>
    <s v="22SD004C"/>
    <x v="151"/>
    <n v="3282"/>
    <x v="69"/>
    <x v="75"/>
    <n v="0"/>
    <n v="0"/>
    <n v="511.74"/>
    <n v="66.526200000000003"/>
    <n v="0"/>
    <n v="0"/>
    <n v="578.26620000000003"/>
    <n v="0"/>
    <s v="1"/>
    <x v="2"/>
  </r>
  <r>
    <x v="0"/>
    <x v="14"/>
    <s v="1"/>
    <x v="0"/>
    <s v="15041RESIN068492022"/>
    <s v="22SD004C"/>
    <x v="152"/>
    <n v="3283"/>
    <x v="70"/>
    <x v="76"/>
    <n v="0"/>
    <n v="0"/>
    <n v="713.62"/>
    <n v="92.770600000000002"/>
    <n v="0"/>
    <n v="0"/>
    <n v="806.39059999999995"/>
    <n v="0"/>
    <s v="1"/>
    <x v="2"/>
  </r>
  <r>
    <x v="0"/>
    <x v="14"/>
    <s v="1"/>
    <x v="0"/>
    <s v="15041RESIN068492022"/>
    <s v="22SD004C"/>
    <x v="153"/>
    <n v="3284"/>
    <x v="20"/>
    <x v="23"/>
    <n v="0"/>
    <n v="0"/>
    <n v="172.31"/>
    <n v="22.400300000000001"/>
    <n v="0"/>
    <n v="0"/>
    <n v="194.71030000000002"/>
    <n v="0"/>
    <s v="1"/>
    <x v="2"/>
  </r>
  <r>
    <x v="0"/>
    <x v="14"/>
    <s v="1"/>
    <x v="0"/>
    <s v="15041RESIN068492022"/>
    <s v="22SD004C"/>
    <x v="154"/>
    <n v="3285"/>
    <x v="60"/>
    <x v="65"/>
    <n v="0"/>
    <n v="0"/>
    <n v="101.95"/>
    <n v="13.253500000000001"/>
    <n v="0"/>
    <n v="0"/>
    <n v="115.20350000000001"/>
    <n v="0"/>
    <s v="1"/>
    <x v="2"/>
  </r>
  <r>
    <x v="0"/>
    <x v="14"/>
    <s v="1"/>
    <x v="0"/>
    <s v="15041RESIN068492022"/>
    <s v="22SD004C"/>
    <x v="155"/>
    <n v="3286"/>
    <x v="71"/>
    <x v="77"/>
    <n v="0"/>
    <n v="0"/>
    <n v="54.16"/>
    <n v="7.0407999999999999"/>
    <n v="0"/>
    <n v="0"/>
    <n v="61.200799999999994"/>
    <n v="0"/>
    <s v="1"/>
    <x v="2"/>
  </r>
  <r>
    <x v="0"/>
    <x v="14"/>
    <s v="1"/>
    <x v="0"/>
    <s v="15041RESIN068492022"/>
    <s v="22SD004C"/>
    <x v="156"/>
    <n v="3287"/>
    <x v="72"/>
    <x v="78"/>
    <n v="0"/>
    <n v="0"/>
    <n v="103.95"/>
    <n v="13.513500000000001"/>
    <n v="0"/>
    <n v="0"/>
    <n v="117.46350000000001"/>
    <n v="0"/>
    <s v="1"/>
    <x v="2"/>
  </r>
  <r>
    <x v="0"/>
    <x v="14"/>
    <s v="1"/>
    <x v="0"/>
    <s v="15041RESIN068492022"/>
    <s v="22SD004C"/>
    <x v="157"/>
    <n v="3288"/>
    <x v="73"/>
    <x v="79"/>
    <n v="0"/>
    <n v="0"/>
    <n v="2250.89"/>
    <n v="292.6157"/>
    <n v="0"/>
    <n v="0"/>
    <n v="2543.5056999999997"/>
    <n v="0"/>
    <s v="1"/>
    <x v="2"/>
  </r>
  <r>
    <x v="0"/>
    <x v="14"/>
    <s v="1"/>
    <x v="0"/>
    <s v="15041RESIN068492022"/>
    <s v="22SD004C"/>
    <x v="158"/>
    <n v="3289"/>
    <x v="74"/>
    <x v="80"/>
    <n v="0"/>
    <n v="0"/>
    <n v="15.4"/>
    <n v="2.0020000000000002"/>
    <n v="0"/>
    <n v="0"/>
    <n v="17.402000000000001"/>
    <n v="0"/>
    <s v="1"/>
    <x v="2"/>
  </r>
  <r>
    <x v="0"/>
    <x v="14"/>
    <s v="1"/>
    <x v="0"/>
    <s v="15041RESIN068492022"/>
    <s v="22SD004C"/>
    <x v="159"/>
    <n v="3290"/>
    <x v="18"/>
    <x v="21"/>
    <n v="0"/>
    <n v="0"/>
    <n v="357.11"/>
    <n v="46.424300000000002"/>
    <n v="0"/>
    <n v="0"/>
    <n v="403.53430000000003"/>
    <n v="0"/>
    <s v="1"/>
    <x v="2"/>
  </r>
  <r>
    <x v="0"/>
    <x v="14"/>
    <s v="1"/>
    <x v="0"/>
    <s v="15041RESIN068492022"/>
    <s v="22SD004C"/>
    <x v="160"/>
    <n v="3291"/>
    <x v="8"/>
    <x v="81"/>
    <n v="0"/>
    <n v="0"/>
    <n v="130.11000000000001"/>
    <n v="16.914300000000001"/>
    <n v="0"/>
    <n v="0"/>
    <n v="147.02430000000001"/>
    <s v="009245097"/>
    <s v="1"/>
    <x v="2"/>
  </r>
  <r>
    <x v="0"/>
    <x v="14"/>
    <s v="1"/>
    <x v="0"/>
    <s v="15041RESIN068492022"/>
    <s v="22SD004C"/>
    <x v="161"/>
    <n v="3292"/>
    <x v="75"/>
    <x v="82"/>
    <n v="0"/>
    <n v="0"/>
    <n v="181.95"/>
    <n v="23.653500000000001"/>
    <n v="0"/>
    <n v="0"/>
    <n v="205.6035"/>
    <n v="0"/>
    <s v="1"/>
    <x v="2"/>
  </r>
  <r>
    <x v="0"/>
    <x v="14"/>
    <s v="1"/>
    <x v="0"/>
    <s v="15041RESIN068492022"/>
    <s v="22SD004C"/>
    <x v="162"/>
    <n v="3293"/>
    <x v="76"/>
    <x v="83"/>
    <n v="0"/>
    <n v="0"/>
    <n v="184.07"/>
    <n v="23.929099999999998"/>
    <n v="0"/>
    <n v="0"/>
    <n v="207.9991"/>
    <n v="0"/>
    <s v="1"/>
    <x v="2"/>
  </r>
  <r>
    <x v="0"/>
    <x v="14"/>
    <s v="1"/>
    <x v="0"/>
    <s v="15041RESIN068492022"/>
    <s v="22SD004C"/>
    <x v="163"/>
    <n v="3294"/>
    <x v="19"/>
    <x v="22"/>
    <n v="0"/>
    <n v="0"/>
    <n v="117.42"/>
    <n v="15.264600000000002"/>
    <n v="0"/>
    <n v="0"/>
    <n v="132.68459999999999"/>
    <n v="0"/>
    <s v="1"/>
    <x v="2"/>
  </r>
  <r>
    <x v="0"/>
    <x v="14"/>
    <s v="1"/>
    <x v="0"/>
    <s v="15041RESIN068492022"/>
    <s v="22SD004C"/>
    <x v="164"/>
    <n v="3295"/>
    <x v="2"/>
    <x v="2"/>
    <n v="0"/>
    <n v="0"/>
    <n v="0"/>
    <n v="0"/>
    <n v="0"/>
    <n v="0"/>
    <n v="0"/>
    <n v="0"/>
    <s v="1"/>
    <x v="2"/>
  </r>
  <r>
    <x v="0"/>
    <x v="14"/>
    <s v="1"/>
    <x v="0"/>
    <s v="15041RESIN068492022"/>
    <s v="22SD004C"/>
    <x v="165"/>
    <n v="3296"/>
    <x v="36"/>
    <x v="40"/>
    <n v="0"/>
    <n v="0"/>
    <n v="300"/>
    <n v="39"/>
    <n v="0"/>
    <n v="0"/>
    <n v="339"/>
    <n v="0"/>
    <s v="1"/>
    <x v="2"/>
  </r>
  <r>
    <x v="0"/>
    <x v="14"/>
    <s v="1"/>
    <x v="0"/>
    <s v="15041RESIN068492022"/>
    <s v="22SD004C"/>
    <x v="166"/>
    <n v="3297"/>
    <x v="77"/>
    <x v="84"/>
    <n v="0"/>
    <n v="0"/>
    <n v="367"/>
    <n v="47.71"/>
    <n v="0"/>
    <n v="0"/>
    <n v="414.71"/>
    <n v="0"/>
    <s v="1"/>
    <x v="2"/>
  </r>
  <r>
    <x v="0"/>
    <x v="14"/>
    <s v="1"/>
    <x v="0"/>
    <s v="15041RESIN068492022"/>
    <s v="22SD004C"/>
    <x v="167"/>
    <n v="3298"/>
    <x v="78"/>
    <x v="85"/>
    <n v="0"/>
    <n v="0"/>
    <n v="304.66000000000003"/>
    <n v="39.605800000000002"/>
    <n v="0"/>
    <n v="0"/>
    <n v="344.26580000000001"/>
    <n v="0"/>
    <s v="1"/>
    <x v="2"/>
  </r>
  <r>
    <x v="0"/>
    <x v="14"/>
    <s v="1"/>
    <x v="0"/>
    <s v="15041RESIN068492022"/>
    <s v="22SD004C"/>
    <x v="168"/>
    <n v="3299"/>
    <x v="79"/>
    <x v="86"/>
    <n v="0"/>
    <n v="0"/>
    <n v="287.45999999999998"/>
    <n v="37.369799999999998"/>
    <n v="0"/>
    <n v="0"/>
    <n v="324.82979999999998"/>
    <n v="0"/>
    <s v="1"/>
    <x v="2"/>
  </r>
  <r>
    <x v="0"/>
    <x v="14"/>
    <s v="1"/>
    <x v="0"/>
    <s v="15041RESIN068492022"/>
    <s v="22SD004C"/>
    <x v="169"/>
    <n v="3300"/>
    <x v="80"/>
    <x v="87"/>
    <n v="0"/>
    <n v="0"/>
    <n v="116.87"/>
    <n v="15.193100000000001"/>
    <n v="0"/>
    <n v="0"/>
    <n v="132.06310000000002"/>
    <n v="0"/>
    <s v="1"/>
    <x v="2"/>
  </r>
  <r>
    <x v="0"/>
    <x v="14"/>
    <s v="1"/>
    <x v="0"/>
    <s v="15041RESIN068492022"/>
    <s v="22SD004C"/>
    <x v="170"/>
    <n v="3301"/>
    <x v="60"/>
    <x v="65"/>
    <n v="0"/>
    <n v="0"/>
    <n v="163.12"/>
    <n v="21.2056"/>
    <n v="0"/>
    <n v="0"/>
    <n v="184.32560000000001"/>
    <n v="0"/>
    <s v="1"/>
    <x v="2"/>
  </r>
  <r>
    <x v="0"/>
    <x v="14"/>
    <s v="1"/>
    <x v="0"/>
    <s v="15041RESIN068492022"/>
    <s v="22SD004C"/>
    <x v="171"/>
    <n v="3302"/>
    <x v="14"/>
    <x v="17"/>
    <n v="0"/>
    <n v="0"/>
    <n v="15.79"/>
    <n v="2.0526999999999997"/>
    <n v="0"/>
    <n v="0"/>
    <n v="17.842700000000001"/>
    <n v="0"/>
    <s v="1"/>
    <x v="2"/>
  </r>
  <r>
    <x v="0"/>
    <x v="14"/>
    <s v="1"/>
    <x v="0"/>
    <s v="15041RESIN068492022"/>
    <s v="22SD004C"/>
    <x v="172"/>
    <n v="3303"/>
    <x v="81"/>
    <x v="88"/>
    <n v="0"/>
    <n v="0"/>
    <n v="9098.64"/>
    <n v="1182.8232"/>
    <n v="0"/>
    <n v="0"/>
    <n v="10281.4632"/>
    <n v="0"/>
    <s v="1"/>
    <x v="2"/>
  </r>
  <r>
    <x v="0"/>
    <x v="14"/>
    <s v="1"/>
    <x v="0"/>
    <s v="15041RESIN068492022"/>
    <s v="22SD004C"/>
    <x v="173"/>
    <n v="3304"/>
    <x v="65"/>
    <x v="71"/>
    <n v="0"/>
    <n v="0"/>
    <n v="40.79"/>
    <n v="5.3026999999999997"/>
    <n v="0"/>
    <n v="0"/>
    <n v="46.092700000000001"/>
    <n v="0"/>
    <s v="1"/>
    <x v="2"/>
  </r>
  <r>
    <x v="0"/>
    <x v="14"/>
    <s v="1"/>
    <x v="0"/>
    <s v="15041RESIN068492022"/>
    <s v="22SD004C"/>
    <x v="174"/>
    <n v="3305"/>
    <x v="60"/>
    <x v="65"/>
    <n v="0"/>
    <n v="0"/>
    <n v="203.9"/>
    <n v="26.507000000000001"/>
    <n v="0"/>
    <n v="0"/>
    <n v="230.40700000000001"/>
    <n v="0"/>
    <s v="1"/>
    <x v="2"/>
  </r>
  <r>
    <x v="0"/>
    <x v="14"/>
    <s v="1"/>
    <x v="0"/>
    <s v="15041RESIN068492022"/>
    <s v="22SD004C"/>
    <x v="175"/>
    <n v="3306"/>
    <x v="82"/>
    <x v="89"/>
    <n v="0"/>
    <n v="0"/>
    <n v="409.8"/>
    <n v="53.274000000000001"/>
    <n v="0"/>
    <n v="0"/>
    <n v="463.07400000000001"/>
    <n v="0"/>
    <s v="1"/>
    <x v="2"/>
  </r>
  <r>
    <x v="0"/>
    <x v="14"/>
    <s v="1"/>
    <x v="0"/>
    <s v="15041RESIN068492022"/>
    <s v="22SD004C"/>
    <x v="176"/>
    <n v="3307"/>
    <x v="83"/>
    <x v="90"/>
    <n v="0"/>
    <n v="0"/>
    <n v="103.95"/>
    <n v="13.513500000000001"/>
    <n v="0"/>
    <n v="0"/>
    <n v="117.46350000000001"/>
    <n v="0"/>
    <s v="1"/>
    <x v="2"/>
  </r>
  <r>
    <x v="0"/>
    <x v="14"/>
    <s v="1"/>
    <x v="0"/>
    <s v="15041RESIN068492022"/>
    <s v="22SD004C"/>
    <x v="177"/>
    <n v="3308"/>
    <x v="47"/>
    <x v="51"/>
    <n v="0"/>
    <n v="0"/>
    <n v="285.31"/>
    <n v="37.090299999999999"/>
    <n v="0"/>
    <n v="0"/>
    <n v="322.40030000000002"/>
    <n v="0"/>
    <s v="1"/>
    <x v="2"/>
  </r>
  <r>
    <x v="0"/>
    <x v="14"/>
    <s v="1"/>
    <x v="0"/>
    <s v="15041RESIN068492022"/>
    <s v="22SD004C"/>
    <x v="178"/>
    <n v="3309"/>
    <x v="43"/>
    <x v="47"/>
    <n v="0"/>
    <n v="0"/>
    <n v="50.44"/>
    <n v="6.5571999999999999"/>
    <n v="0"/>
    <n v="0"/>
    <n v="56.997199999999999"/>
    <n v="0"/>
    <s v="1"/>
    <x v="2"/>
  </r>
  <r>
    <x v="0"/>
    <x v="14"/>
    <s v="1"/>
    <x v="0"/>
    <s v="15041RESIN068492022"/>
    <s v="22SD004C"/>
    <x v="179"/>
    <n v="3310"/>
    <x v="8"/>
    <x v="91"/>
    <n v="0"/>
    <n v="0"/>
    <n v="470.97"/>
    <n v="61.226100000000002"/>
    <n v="0"/>
    <n v="0"/>
    <n v="532.1961"/>
    <s v="018983466"/>
    <s v="1"/>
    <x v="2"/>
  </r>
  <r>
    <x v="0"/>
    <x v="8"/>
    <s v="1"/>
    <x v="0"/>
    <s v="15041RESIN068492022"/>
    <s v="22SD004C"/>
    <x v="180"/>
    <n v="3311"/>
    <x v="60"/>
    <x v="65"/>
    <n v="0"/>
    <n v="0"/>
    <n v="203.9"/>
    <n v="26.507000000000001"/>
    <n v="0"/>
    <n v="0"/>
    <n v="230.40700000000001"/>
    <n v="0"/>
    <s v="1"/>
    <x v="2"/>
  </r>
  <r>
    <x v="0"/>
    <x v="8"/>
    <s v="1"/>
    <x v="0"/>
    <s v="15041RESIN068492022"/>
    <s v="22SD004C"/>
    <x v="181"/>
    <n v="3312"/>
    <x v="10"/>
    <x v="11"/>
    <n v="0"/>
    <n v="0"/>
    <n v="1344.85"/>
    <n v="174.8305"/>
    <n v="0"/>
    <n v="0"/>
    <n v="1519.6804999999999"/>
    <n v="0"/>
    <s v="1"/>
    <x v="2"/>
  </r>
  <r>
    <x v="0"/>
    <x v="8"/>
    <s v="1"/>
    <x v="0"/>
    <s v="15041RESIN068492022"/>
    <s v="22SD004C"/>
    <x v="182"/>
    <n v="3313"/>
    <x v="54"/>
    <x v="59"/>
    <n v="0"/>
    <n v="0"/>
    <n v="248.49"/>
    <n v="32.303699999999999"/>
    <n v="0"/>
    <n v="0"/>
    <n v="280.7937"/>
    <n v="0"/>
    <s v="1"/>
    <x v="2"/>
  </r>
  <r>
    <x v="0"/>
    <x v="8"/>
    <s v="1"/>
    <x v="0"/>
    <s v="15041RESIN068492022"/>
    <s v="22SD004C"/>
    <x v="183"/>
    <n v="3314"/>
    <x v="14"/>
    <x v="17"/>
    <n v="0"/>
    <n v="0"/>
    <n v="180.31"/>
    <n v="23.440300000000001"/>
    <n v="0"/>
    <n v="0"/>
    <n v="203.75030000000001"/>
    <n v="0"/>
    <s v="1"/>
    <x v="2"/>
  </r>
  <r>
    <x v="0"/>
    <x v="8"/>
    <s v="1"/>
    <x v="0"/>
    <s v="15041RESIN068492022"/>
    <s v="22SD004C"/>
    <x v="184"/>
    <n v="3315"/>
    <x v="14"/>
    <x v="17"/>
    <n v="0"/>
    <n v="0"/>
    <n v="2408.73"/>
    <n v="313.13490000000002"/>
    <n v="0"/>
    <n v="0"/>
    <n v="2721.8649"/>
    <n v="0"/>
    <s v="1"/>
    <x v="2"/>
  </r>
  <r>
    <x v="0"/>
    <x v="8"/>
    <s v="1"/>
    <x v="0"/>
    <s v="15041RESIN068492022"/>
    <s v="22SD004C"/>
    <x v="185"/>
    <n v="3316"/>
    <x v="14"/>
    <x v="17"/>
    <n v="0"/>
    <n v="0"/>
    <n v="22.02"/>
    <n v="2.8626"/>
    <n v="0"/>
    <n v="0"/>
    <n v="24.8826"/>
    <n v="0"/>
    <s v="1"/>
    <x v="2"/>
  </r>
  <r>
    <x v="0"/>
    <x v="8"/>
    <s v="1"/>
    <x v="0"/>
    <s v="15041RESIN068492022"/>
    <s v="22SD004C"/>
    <x v="186"/>
    <n v="3317"/>
    <x v="14"/>
    <x v="17"/>
    <n v="0"/>
    <n v="0"/>
    <n v="15.9"/>
    <n v="2.0670000000000002"/>
    <n v="0"/>
    <n v="0"/>
    <n v="17.966999999999999"/>
    <n v="0"/>
    <s v="1"/>
    <x v="2"/>
  </r>
  <r>
    <x v="0"/>
    <x v="8"/>
    <s v="1"/>
    <x v="0"/>
    <s v="15041RESIN068492022"/>
    <s v="22SD004C"/>
    <x v="187"/>
    <n v="3318"/>
    <x v="14"/>
    <x v="17"/>
    <n v="0"/>
    <n v="0"/>
    <n v="35.799999999999997"/>
    <n v="4.6539999999999999"/>
    <n v="0"/>
    <n v="0"/>
    <n v="40.453999999999994"/>
    <n v="0"/>
    <s v="1"/>
    <x v="2"/>
  </r>
  <r>
    <x v="0"/>
    <x v="8"/>
    <s v="1"/>
    <x v="0"/>
    <s v="15041RESIN068492022"/>
    <s v="22SD004C"/>
    <x v="188"/>
    <n v="3319"/>
    <x v="14"/>
    <x v="17"/>
    <n v="0"/>
    <n v="0"/>
    <n v="17.760000000000002"/>
    <n v="2.3088000000000002"/>
    <n v="0"/>
    <n v="0"/>
    <n v="20.068800000000003"/>
    <n v="0"/>
    <s v="1"/>
    <x v="2"/>
  </r>
  <r>
    <x v="0"/>
    <x v="8"/>
    <s v="1"/>
    <x v="0"/>
    <s v="15041RESIN068492022"/>
    <s v="22SD004C"/>
    <x v="189"/>
    <n v="3320"/>
    <x v="14"/>
    <x v="17"/>
    <n v="0"/>
    <n v="0"/>
    <n v="29.06"/>
    <n v="3.7778"/>
    <n v="0"/>
    <n v="0"/>
    <n v="32.837800000000001"/>
    <n v="0"/>
    <s v="1"/>
    <x v="2"/>
  </r>
  <r>
    <x v="0"/>
    <x v="8"/>
    <s v="1"/>
    <x v="0"/>
    <s v="15041RESIN068492022"/>
    <s v="22SD004C"/>
    <x v="190"/>
    <n v="3321"/>
    <x v="14"/>
    <x v="17"/>
    <n v="0"/>
    <n v="0"/>
    <n v="29.06"/>
    <n v="3.7778"/>
    <n v="0"/>
    <n v="0"/>
    <n v="32.837800000000001"/>
    <n v="0"/>
    <s v="1"/>
    <x v="2"/>
  </r>
  <r>
    <x v="0"/>
    <x v="8"/>
    <s v="1"/>
    <x v="0"/>
    <s v="15041RESIN068492022"/>
    <s v="22SD004C"/>
    <x v="191"/>
    <n v="3322"/>
    <x v="14"/>
    <x v="17"/>
    <n v="0"/>
    <n v="0"/>
    <n v="27.8"/>
    <n v="3.6140000000000003"/>
    <n v="0"/>
    <n v="0"/>
    <n v="31.414000000000001"/>
    <n v="0"/>
    <s v="1"/>
    <x v="2"/>
  </r>
  <r>
    <x v="0"/>
    <x v="8"/>
    <s v="1"/>
    <x v="0"/>
    <s v="15041RESIN068492022"/>
    <s v="22SD004C"/>
    <x v="192"/>
    <n v="3323"/>
    <x v="14"/>
    <x v="17"/>
    <n v="0"/>
    <n v="0"/>
    <n v="19.16"/>
    <n v="2.4908000000000001"/>
    <n v="0"/>
    <n v="0"/>
    <n v="21.6508"/>
    <n v="0"/>
    <s v="1"/>
    <x v="2"/>
  </r>
  <r>
    <x v="0"/>
    <x v="8"/>
    <s v="1"/>
    <x v="0"/>
    <s v="15041RESIN068492022"/>
    <s v="22SD004C"/>
    <x v="193"/>
    <n v="3324"/>
    <x v="14"/>
    <x v="17"/>
    <n v="0"/>
    <n v="0"/>
    <n v="49.76"/>
    <n v="6.4687999999999999"/>
    <n v="0"/>
    <n v="0"/>
    <n v="56.2288"/>
    <n v="0"/>
    <s v="1"/>
    <x v="2"/>
  </r>
  <r>
    <x v="0"/>
    <x v="8"/>
    <s v="1"/>
    <x v="0"/>
    <s v="15041RESIN068492022"/>
    <s v="22SD004C"/>
    <x v="194"/>
    <n v="3325"/>
    <x v="14"/>
    <x v="17"/>
    <n v="0"/>
    <n v="0"/>
    <n v="33.99"/>
    <n v="4.4187000000000003"/>
    <n v="0"/>
    <n v="0"/>
    <n v="38.408700000000003"/>
    <n v="0"/>
    <s v="1"/>
    <x v="2"/>
  </r>
  <r>
    <x v="0"/>
    <x v="8"/>
    <s v="1"/>
    <x v="0"/>
    <s v="15041RESIN068492022"/>
    <s v="22SD004C"/>
    <x v="195"/>
    <n v="3326"/>
    <x v="14"/>
    <x v="17"/>
    <n v="0"/>
    <n v="0"/>
    <n v="21.56"/>
    <n v="2.8028"/>
    <n v="0"/>
    <n v="0"/>
    <n v="24.3628"/>
    <n v="0"/>
    <s v="1"/>
    <x v="2"/>
  </r>
  <r>
    <x v="0"/>
    <x v="8"/>
    <s v="1"/>
    <x v="0"/>
    <s v="15041RESIN068492022"/>
    <s v="22SD004C"/>
    <x v="196"/>
    <n v="3327"/>
    <x v="14"/>
    <x v="17"/>
    <n v="0"/>
    <n v="0"/>
    <n v="20.76"/>
    <n v="2.6988000000000003"/>
    <n v="0"/>
    <n v="0"/>
    <n v="23.458800000000004"/>
    <n v="0"/>
    <s v="1"/>
    <x v="2"/>
  </r>
  <r>
    <x v="0"/>
    <x v="8"/>
    <s v="1"/>
    <x v="0"/>
    <s v="15041RESIN068492022"/>
    <s v="22SD004C"/>
    <x v="197"/>
    <n v="3328"/>
    <x v="14"/>
    <x v="17"/>
    <n v="0"/>
    <n v="0"/>
    <n v="18.29"/>
    <n v="2.3776999999999999"/>
    <n v="0"/>
    <n v="0"/>
    <n v="20.6677"/>
    <n v="0"/>
    <s v="1"/>
    <x v="2"/>
  </r>
  <r>
    <x v="0"/>
    <x v="8"/>
    <s v="1"/>
    <x v="0"/>
    <s v="15041RESIN068492022"/>
    <s v="22SD004C"/>
    <x v="198"/>
    <n v="3329"/>
    <x v="14"/>
    <x v="17"/>
    <n v="0"/>
    <n v="0"/>
    <n v="26.36"/>
    <n v="3.4268000000000001"/>
    <n v="0"/>
    <n v="0"/>
    <n v="29.786799999999999"/>
    <n v="0"/>
    <s v="1"/>
    <x v="2"/>
  </r>
  <r>
    <x v="0"/>
    <x v="8"/>
    <s v="1"/>
    <x v="0"/>
    <s v="15041RESIN068492022"/>
    <s v="22SD004C"/>
    <x v="199"/>
    <n v="3330"/>
    <x v="14"/>
    <x v="17"/>
    <n v="0"/>
    <n v="0"/>
    <n v="13.48"/>
    <n v="1.7524000000000002"/>
    <n v="0"/>
    <n v="0"/>
    <n v="15.2324"/>
    <n v="0"/>
    <s v="1"/>
    <x v="2"/>
  </r>
  <r>
    <x v="0"/>
    <x v="8"/>
    <s v="1"/>
    <x v="0"/>
    <s v="15041RESIN068492022"/>
    <s v="22SD004C"/>
    <x v="200"/>
    <n v="3331"/>
    <x v="14"/>
    <x v="17"/>
    <n v="0"/>
    <n v="0"/>
    <n v="29.84"/>
    <n v="3.8792"/>
    <n v="0"/>
    <n v="0"/>
    <n v="33.719200000000001"/>
    <n v="0"/>
    <s v="1"/>
    <x v="2"/>
  </r>
  <r>
    <x v="0"/>
    <x v="8"/>
    <s v="1"/>
    <x v="0"/>
    <s v="15041RESIN068492022"/>
    <s v="22SD004C"/>
    <x v="201"/>
    <n v="3332"/>
    <x v="14"/>
    <x v="17"/>
    <n v="0"/>
    <n v="0"/>
    <n v="46.34"/>
    <n v="6.0242000000000004"/>
    <n v="0"/>
    <n v="0"/>
    <n v="52.364200000000004"/>
    <n v="0"/>
    <s v="1"/>
    <x v="2"/>
  </r>
  <r>
    <x v="0"/>
    <x v="8"/>
    <s v="1"/>
    <x v="0"/>
    <s v="15041RESIN068492022"/>
    <s v="22SD004C"/>
    <x v="202"/>
    <n v="3333"/>
    <x v="14"/>
    <x v="17"/>
    <n v="0"/>
    <n v="0"/>
    <n v="27.38"/>
    <n v="3.5594000000000001"/>
    <n v="0"/>
    <n v="0"/>
    <n v="30.939399999999999"/>
    <n v="0"/>
    <s v="1"/>
    <x v="2"/>
  </r>
  <r>
    <x v="0"/>
    <x v="8"/>
    <s v="1"/>
    <x v="0"/>
    <s v="15041RESIN068492022"/>
    <s v="22SD004C"/>
    <x v="203"/>
    <n v="3334"/>
    <x v="14"/>
    <x v="17"/>
    <n v="0"/>
    <n v="0"/>
    <n v="26.36"/>
    <n v="3.4268000000000001"/>
    <n v="0"/>
    <n v="0"/>
    <n v="29.786799999999999"/>
    <n v="0"/>
    <s v="1"/>
    <x v="2"/>
  </r>
  <r>
    <x v="0"/>
    <x v="8"/>
    <s v="1"/>
    <x v="0"/>
    <s v="15041RESIN068492022"/>
    <s v="22SD004C"/>
    <x v="204"/>
    <n v="3335"/>
    <x v="14"/>
    <x v="17"/>
    <n v="0"/>
    <n v="0"/>
    <n v="28.36"/>
    <n v="3.6867999999999999"/>
    <n v="0"/>
    <n v="0"/>
    <n v="32.046799999999998"/>
    <n v="0"/>
    <s v="1"/>
    <x v="2"/>
  </r>
  <r>
    <x v="0"/>
    <x v="8"/>
    <s v="1"/>
    <x v="0"/>
    <s v="15041RESIN068492022"/>
    <s v="22SD004C"/>
    <x v="205"/>
    <n v="3336"/>
    <x v="14"/>
    <x v="17"/>
    <n v="0"/>
    <n v="0"/>
    <n v="12.46"/>
    <n v="1.6198000000000001"/>
    <n v="0"/>
    <n v="0"/>
    <n v="14.079800000000001"/>
    <n v="0"/>
    <s v="1"/>
    <x v="2"/>
  </r>
  <r>
    <x v="0"/>
    <x v="8"/>
    <s v="1"/>
    <x v="0"/>
    <s v="15041RESIN068492022"/>
    <s v="22SD004C"/>
    <x v="206"/>
    <n v="3337"/>
    <x v="14"/>
    <x v="17"/>
    <n v="0"/>
    <n v="0"/>
    <n v="44.54"/>
    <n v="5.7902000000000005"/>
    <n v="0"/>
    <n v="0"/>
    <n v="50.330199999999998"/>
    <n v="0"/>
    <s v="1"/>
    <x v="2"/>
  </r>
  <r>
    <x v="0"/>
    <x v="8"/>
    <s v="1"/>
    <x v="0"/>
    <s v="15041RESIN068492022"/>
    <s v="22SD004C"/>
    <x v="207"/>
    <n v="3338"/>
    <x v="14"/>
    <x v="17"/>
    <n v="0"/>
    <n v="0"/>
    <n v="48.92"/>
    <n v="6.3596000000000004"/>
    <n v="0"/>
    <n v="0"/>
    <n v="55.279600000000002"/>
    <n v="0"/>
    <s v="1"/>
    <x v="2"/>
  </r>
  <r>
    <x v="0"/>
    <x v="8"/>
    <s v="1"/>
    <x v="0"/>
    <s v="15041RESIN068492022"/>
    <s v="22SD004C"/>
    <x v="208"/>
    <n v="3339"/>
    <x v="14"/>
    <x v="17"/>
    <n v="0"/>
    <n v="0"/>
    <n v="28.47"/>
    <n v="3.7010999999999998"/>
    <n v="0"/>
    <n v="0"/>
    <n v="32.171099999999996"/>
    <n v="0"/>
    <s v="1"/>
    <x v="2"/>
  </r>
  <r>
    <x v="0"/>
    <x v="8"/>
    <s v="1"/>
    <x v="0"/>
    <s v="15041RESIN068492022"/>
    <s v="22SD004C"/>
    <x v="209"/>
    <n v="3340"/>
    <x v="14"/>
    <x v="17"/>
    <n v="0"/>
    <n v="0"/>
    <n v="21.06"/>
    <n v="2.7378"/>
    <n v="0"/>
    <n v="0"/>
    <n v="23.797799999999999"/>
    <n v="0"/>
    <s v="1"/>
    <x v="2"/>
  </r>
  <r>
    <x v="0"/>
    <x v="8"/>
    <s v="1"/>
    <x v="0"/>
    <s v="15041RESIN068492022"/>
    <s v="22SD004C"/>
    <x v="210"/>
    <n v="3341"/>
    <x v="14"/>
    <x v="17"/>
    <n v="0"/>
    <n v="0"/>
    <n v="74.91"/>
    <n v="9.7383000000000006"/>
    <n v="0"/>
    <n v="0"/>
    <n v="84.648299999999992"/>
    <n v="0"/>
    <s v="1"/>
    <x v="2"/>
  </r>
  <r>
    <x v="0"/>
    <x v="8"/>
    <s v="1"/>
    <x v="0"/>
    <s v="15041RESIN068492022"/>
    <s v="22SD004C"/>
    <x v="211"/>
    <n v="3342"/>
    <x v="2"/>
    <x v="2"/>
    <n v="0"/>
    <n v="0"/>
    <n v="0"/>
    <n v="0"/>
    <n v="0"/>
    <n v="0"/>
    <n v="0"/>
    <n v="0"/>
    <s v="1"/>
    <x v="2"/>
  </r>
  <r>
    <x v="0"/>
    <x v="8"/>
    <s v="1"/>
    <x v="0"/>
    <s v="15041RESIN068492022"/>
    <s v="22SD004C"/>
    <x v="212"/>
    <n v="3343"/>
    <x v="14"/>
    <x v="17"/>
    <n v="0"/>
    <n v="0"/>
    <n v="32.08"/>
    <n v="4.1703999999999999"/>
    <n v="0"/>
    <n v="0"/>
    <n v="36.250399999999999"/>
    <n v="0"/>
    <s v="1"/>
    <x v="2"/>
  </r>
  <r>
    <x v="0"/>
    <x v="8"/>
    <s v="1"/>
    <x v="0"/>
    <s v="15041RESIN068492022"/>
    <s v="22SD004C"/>
    <x v="213"/>
    <n v="3344"/>
    <x v="14"/>
    <x v="17"/>
    <n v="0"/>
    <n v="0"/>
    <n v="45.04"/>
    <n v="5.8552"/>
    <n v="0"/>
    <n v="0"/>
    <n v="50.895200000000003"/>
    <n v="0"/>
    <s v="1"/>
    <x v="2"/>
  </r>
  <r>
    <x v="0"/>
    <x v="8"/>
    <s v="1"/>
    <x v="0"/>
    <s v="15041RESIN068492022"/>
    <s v="22SD004C"/>
    <x v="214"/>
    <n v="3345"/>
    <x v="14"/>
    <x v="17"/>
    <n v="0"/>
    <n v="0"/>
    <n v="17.63"/>
    <n v="2.2919"/>
    <n v="0"/>
    <n v="0"/>
    <n v="19.921900000000001"/>
    <n v="0"/>
    <s v="1"/>
    <x v="2"/>
  </r>
  <r>
    <x v="0"/>
    <x v="8"/>
    <s v="1"/>
    <x v="0"/>
    <s v="15041RESIN068492022"/>
    <s v="22SD004C"/>
    <x v="215"/>
    <n v="3346"/>
    <x v="14"/>
    <x v="17"/>
    <n v="0"/>
    <n v="0"/>
    <n v="36.159999999999997"/>
    <n v="4.7008000000000001"/>
    <n v="0"/>
    <n v="0"/>
    <n v="40.860799999999998"/>
    <n v="0"/>
    <s v="1"/>
    <x v="2"/>
  </r>
  <r>
    <x v="0"/>
    <x v="8"/>
    <s v="1"/>
    <x v="0"/>
    <s v="15041RESIN068492022"/>
    <s v="22SD004C"/>
    <x v="216"/>
    <n v="3347"/>
    <x v="2"/>
    <x v="2"/>
    <n v="0"/>
    <n v="0"/>
    <n v="0"/>
    <n v="0"/>
    <n v="0"/>
    <n v="0"/>
    <n v="0"/>
    <n v="0"/>
    <s v="1"/>
    <x v="2"/>
  </r>
  <r>
    <x v="0"/>
    <x v="8"/>
    <s v="1"/>
    <x v="0"/>
    <s v="15041RESIN068492022"/>
    <s v="22SD004C"/>
    <x v="217"/>
    <n v="3348"/>
    <x v="14"/>
    <x v="17"/>
    <n v="0"/>
    <n v="0"/>
    <n v="38.58"/>
    <n v="5.0153999999999996"/>
    <n v="0"/>
    <n v="0"/>
    <n v="43.595399999999998"/>
    <n v="0"/>
    <s v="1"/>
    <x v="2"/>
  </r>
  <r>
    <x v="0"/>
    <x v="8"/>
    <s v="1"/>
    <x v="0"/>
    <s v="15041RESIN068492022"/>
    <s v="22SD004C"/>
    <x v="218"/>
    <n v="3349"/>
    <x v="14"/>
    <x v="17"/>
    <n v="0"/>
    <n v="0"/>
    <n v="34.96"/>
    <n v="4.5448000000000004"/>
    <n v="0"/>
    <n v="0"/>
    <n v="39.504800000000003"/>
    <n v="0"/>
    <s v="1"/>
    <x v="2"/>
  </r>
  <r>
    <x v="0"/>
    <x v="8"/>
    <s v="1"/>
    <x v="0"/>
    <s v="15041RESIN068492022"/>
    <s v="22SD004C"/>
    <x v="219"/>
    <n v="3350"/>
    <x v="14"/>
    <x v="17"/>
    <n v="0"/>
    <n v="0"/>
    <n v="37.96"/>
    <n v="4.9348000000000001"/>
    <n v="0"/>
    <n v="0"/>
    <n v="42.894800000000004"/>
    <n v="0"/>
    <s v="1"/>
    <x v="2"/>
  </r>
  <r>
    <x v="0"/>
    <x v="8"/>
    <s v="1"/>
    <x v="0"/>
    <s v="15041RESIN068492022"/>
    <s v="22SD004C"/>
    <x v="220"/>
    <n v="3351"/>
    <x v="14"/>
    <x v="17"/>
    <n v="0"/>
    <n v="0"/>
    <n v="20.05"/>
    <n v="2.6065"/>
    <n v="0"/>
    <n v="0"/>
    <n v="22.656500000000001"/>
    <n v="0"/>
    <s v="1"/>
    <x v="2"/>
  </r>
  <r>
    <x v="0"/>
    <x v="8"/>
    <s v="1"/>
    <x v="0"/>
    <s v="15041RESIN068492022"/>
    <s v="22SD004C"/>
    <x v="221"/>
    <n v="3352"/>
    <x v="14"/>
    <x v="17"/>
    <n v="0"/>
    <n v="0"/>
    <n v="14.32"/>
    <n v="1.8616000000000001"/>
    <n v="0"/>
    <n v="0"/>
    <n v="16.1816"/>
    <n v="0"/>
    <s v="1"/>
    <x v="2"/>
  </r>
  <r>
    <x v="0"/>
    <x v="8"/>
    <s v="1"/>
    <x v="0"/>
    <s v="15041RESIN068492022"/>
    <s v="22SD004C"/>
    <x v="222"/>
    <n v="3353"/>
    <x v="14"/>
    <x v="17"/>
    <n v="0"/>
    <n v="0"/>
    <n v="12.46"/>
    <n v="1.6198000000000001"/>
    <n v="0"/>
    <n v="0"/>
    <n v="14.079800000000001"/>
    <n v="0"/>
    <s v="1"/>
    <x v="2"/>
  </r>
  <r>
    <x v="0"/>
    <x v="8"/>
    <s v="1"/>
    <x v="0"/>
    <s v="15041RESIN068492022"/>
    <s v="22SD004C"/>
    <x v="223"/>
    <n v="3354"/>
    <x v="14"/>
    <x v="17"/>
    <n v="0"/>
    <n v="0"/>
    <n v="29.6"/>
    <n v="3.8480000000000003"/>
    <n v="0"/>
    <n v="0"/>
    <n v="33.448"/>
    <n v="0"/>
    <s v="1"/>
    <x v="2"/>
  </r>
  <r>
    <x v="0"/>
    <x v="8"/>
    <s v="1"/>
    <x v="0"/>
    <s v="15041RESIN068492022"/>
    <s v="22SD004C"/>
    <x v="224"/>
    <n v="3355"/>
    <x v="14"/>
    <x v="17"/>
    <n v="0"/>
    <n v="0"/>
    <n v="53.67"/>
    <n v="6.9771000000000001"/>
    <n v="0"/>
    <n v="0"/>
    <n v="60.647100000000002"/>
    <n v="0"/>
    <s v="1"/>
    <x v="2"/>
  </r>
  <r>
    <x v="0"/>
    <x v="8"/>
    <s v="1"/>
    <x v="0"/>
    <s v="15041RESIN068492022"/>
    <s v="22SD004C"/>
    <x v="225"/>
    <n v="3356"/>
    <x v="14"/>
    <x v="17"/>
    <n v="0"/>
    <n v="0"/>
    <n v="19.62"/>
    <n v="2.5506000000000002"/>
    <n v="0"/>
    <n v="0"/>
    <n v="22.1706"/>
    <n v="0"/>
    <s v="1"/>
    <x v="2"/>
  </r>
  <r>
    <x v="0"/>
    <x v="8"/>
    <s v="1"/>
    <x v="0"/>
    <s v="15041RESIN068492022"/>
    <s v="22SD004C"/>
    <x v="226"/>
    <n v="3357"/>
    <x v="14"/>
    <x v="17"/>
    <n v="0"/>
    <n v="0"/>
    <n v="25.9"/>
    <n v="3.367"/>
    <n v="0"/>
    <n v="0"/>
    <n v="29.266999999999999"/>
    <n v="0"/>
    <s v="1"/>
    <x v="2"/>
  </r>
  <r>
    <x v="0"/>
    <x v="8"/>
    <s v="1"/>
    <x v="0"/>
    <s v="15041RESIN068492022"/>
    <s v="22SD004C"/>
    <x v="227"/>
    <n v="3358"/>
    <x v="14"/>
    <x v="17"/>
    <n v="0"/>
    <n v="0"/>
    <n v="14.74"/>
    <n v="1.9162000000000001"/>
    <n v="0"/>
    <n v="0"/>
    <n v="16.656200000000002"/>
    <n v="0"/>
    <s v="1"/>
    <x v="2"/>
  </r>
  <r>
    <x v="0"/>
    <x v="8"/>
    <s v="1"/>
    <x v="0"/>
    <s v="15041RESIN068492022"/>
    <s v="22SD004C"/>
    <x v="228"/>
    <n v="3359"/>
    <x v="14"/>
    <x v="17"/>
    <n v="0"/>
    <n v="0"/>
    <n v="27.32"/>
    <n v="3.5516000000000001"/>
    <n v="0"/>
    <n v="0"/>
    <n v="30.871600000000001"/>
    <n v="0"/>
    <s v="1"/>
    <x v="2"/>
  </r>
  <r>
    <x v="0"/>
    <x v="8"/>
    <s v="1"/>
    <x v="0"/>
    <s v="15041RESIN068492022"/>
    <s v="22SD004C"/>
    <x v="229"/>
    <n v="3360"/>
    <x v="14"/>
    <x v="17"/>
    <n v="0"/>
    <n v="0"/>
    <n v="14.32"/>
    <n v="1.8616000000000001"/>
    <n v="0"/>
    <n v="0"/>
    <n v="16.1816"/>
    <n v="0"/>
    <s v="1"/>
    <x v="2"/>
  </r>
  <r>
    <x v="0"/>
    <x v="8"/>
    <s v="1"/>
    <x v="0"/>
    <s v="15041RESIN068492022"/>
    <s v="22SD004C"/>
    <x v="230"/>
    <n v="3361"/>
    <x v="14"/>
    <x v="17"/>
    <n v="0"/>
    <n v="0"/>
    <n v="25.94"/>
    <n v="3.3722000000000003"/>
    <n v="0"/>
    <n v="0"/>
    <n v="29.312200000000001"/>
    <n v="0"/>
    <s v="1"/>
    <x v="2"/>
  </r>
  <r>
    <x v="0"/>
    <x v="8"/>
    <s v="1"/>
    <x v="0"/>
    <s v="15041RESIN068492022"/>
    <s v="22SD004C"/>
    <x v="231"/>
    <n v="3362"/>
    <x v="14"/>
    <x v="17"/>
    <n v="0"/>
    <n v="0"/>
    <n v="22.68"/>
    <n v="2.9483999999999999"/>
    <n v="0"/>
    <n v="0"/>
    <n v="25.628399999999999"/>
    <n v="0"/>
    <s v="1"/>
    <x v="2"/>
  </r>
  <r>
    <x v="0"/>
    <x v="8"/>
    <s v="1"/>
    <x v="0"/>
    <s v="15041RESIN068492022"/>
    <s v="22SD004C"/>
    <x v="232"/>
    <n v="3363"/>
    <x v="14"/>
    <x v="17"/>
    <n v="0"/>
    <n v="0"/>
    <n v="26.05"/>
    <n v="3.3865000000000003"/>
    <n v="0"/>
    <n v="0"/>
    <n v="29.436500000000002"/>
    <n v="0"/>
    <s v="1"/>
    <x v="2"/>
  </r>
  <r>
    <x v="0"/>
    <x v="8"/>
    <s v="1"/>
    <x v="0"/>
    <s v="15041RESIN068492022"/>
    <s v="22SD004C"/>
    <x v="233"/>
    <n v="3364"/>
    <x v="14"/>
    <x v="17"/>
    <n v="0"/>
    <n v="0"/>
    <n v="21.9"/>
    <n v="2.847"/>
    <n v="0"/>
    <n v="0"/>
    <n v="24.747"/>
    <n v="0"/>
    <s v="1"/>
    <x v="2"/>
  </r>
  <r>
    <x v="0"/>
    <x v="8"/>
    <s v="1"/>
    <x v="0"/>
    <s v="15041RESIN068492022"/>
    <s v="22SD004C"/>
    <x v="234"/>
    <n v="3365"/>
    <x v="84"/>
    <x v="92"/>
    <n v="0"/>
    <n v="0"/>
    <n v="275.25"/>
    <n v="35.782499999999999"/>
    <n v="0"/>
    <n v="0"/>
    <n v="311.03250000000003"/>
    <n v="0"/>
    <s v="1"/>
    <x v="2"/>
  </r>
  <r>
    <x v="0"/>
    <x v="8"/>
    <s v="1"/>
    <x v="0"/>
    <s v="15041RESIN068492022"/>
    <s v="22SD004C"/>
    <x v="235"/>
    <n v="3366"/>
    <x v="85"/>
    <x v="93"/>
    <n v="0"/>
    <n v="0"/>
    <n v="52.67"/>
    <n v="6.8471000000000002"/>
    <n v="0"/>
    <n v="0"/>
    <n v="59.517099999999999"/>
    <n v="0"/>
    <s v="1"/>
    <x v="2"/>
  </r>
  <r>
    <x v="0"/>
    <x v="8"/>
    <s v="1"/>
    <x v="0"/>
    <s v="15041RESIN068492022"/>
    <s v="22SD004C"/>
    <x v="236"/>
    <n v="3367"/>
    <x v="86"/>
    <x v="94"/>
    <n v="0"/>
    <n v="0"/>
    <n v="158.33000000000001"/>
    <n v="20.582900000000002"/>
    <n v="0"/>
    <n v="0"/>
    <n v="178.91290000000001"/>
    <n v="0"/>
    <s v="1"/>
    <x v="2"/>
  </r>
  <r>
    <x v="0"/>
    <x v="8"/>
    <s v="1"/>
    <x v="0"/>
    <s v="15041RESIN068492022"/>
    <s v="22SD004C"/>
    <x v="237"/>
    <n v="3368"/>
    <x v="53"/>
    <x v="58"/>
    <n v="0"/>
    <n v="0"/>
    <n v="1325.3"/>
    <n v="172.28899999999999"/>
    <n v="0"/>
    <n v="0"/>
    <n v="1497.5889999999999"/>
    <n v="0"/>
    <s v="1"/>
    <x v="2"/>
  </r>
  <r>
    <x v="0"/>
    <x v="8"/>
    <s v="1"/>
    <x v="0"/>
    <s v="15041RESIN068492022"/>
    <s v="22SD004C"/>
    <x v="238"/>
    <n v="3369"/>
    <x v="8"/>
    <x v="95"/>
    <n v="0"/>
    <n v="0"/>
    <n v="817.58"/>
    <n v="106.28540000000001"/>
    <n v="0"/>
    <n v="0"/>
    <n v="923.86540000000002"/>
    <s v="025307605"/>
    <s v="1"/>
    <x v="2"/>
  </r>
  <r>
    <x v="0"/>
    <x v="8"/>
    <s v="1"/>
    <x v="0"/>
    <s v="15041RESIN068492022"/>
    <s v="22SD004C"/>
    <x v="239"/>
    <n v="3370"/>
    <x v="8"/>
    <x v="96"/>
    <n v="0"/>
    <n v="0"/>
    <n v="40.76"/>
    <n v="5.2988"/>
    <n v="0"/>
    <n v="0"/>
    <n v="46.058799999999998"/>
    <s v="023506457"/>
    <s v="1"/>
    <x v="2"/>
  </r>
  <r>
    <x v="0"/>
    <x v="8"/>
    <s v="1"/>
    <x v="0"/>
    <s v="15041RESIN068492022"/>
    <s v="22SD004C"/>
    <x v="240"/>
    <n v="3371"/>
    <x v="87"/>
    <x v="97"/>
    <n v="0"/>
    <n v="0"/>
    <n v="195.69"/>
    <n v="25.439700000000002"/>
    <n v="0"/>
    <n v="0"/>
    <n v="221.12970000000001"/>
    <n v="0"/>
    <s v="1"/>
    <x v="2"/>
  </r>
  <r>
    <x v="0"/>
    <x v="8"/>
    <s v="1"/>
    <x v="0"/>
    <s v="15041RESIN068492022"/>
    <s v="22SD004C"/>
    <x v="241"/>
    <n v="3372"/>
    <x v="88"/>
    <x v="98"/>
    <n v="0"/>
    <n v="0"/>
    <n v="114.1"/>
    <n v="14.833"/>
    <n v="0"/>
    <n v="0"/>
    <n v="128.93299999999999"/>
    <n v="0"/>
    <s v="1"/>
    <x v="2"/>
  </r>
  <r>
    <x v="0"/>
    <x v="8"/>
    <s v="1"/>
    <x v="0"/>
    <s v="15041RESIN068492022"/>
    <s v="22SD004C"/>
    <x v="242"/>
    <n v="3373"/>
    <x v="89"/>
    <x v="99"/>
    <n v="0"/>
    <n v="0"/>
    <n v="205.9"/>
    <n v="26.767000000000003"/>
    <n v="0"/>
    <n v="0"/>
    <n v="232.667"/>
    <n v="0"/>
    <s v="1"/>
    <x v="2"/>
  </r>
  <r>
    <x v="0"/>
    <x v="8"/>
    <s v="1"/>
    <x v="0"/>
    <s v="15041RESIN068492022"/>
    <s v="22SD004C"/>
    <x v="243"/>
    <n v="3374"/>
    <x v="90"/>
    <x v="100"/>
    <n v="0"/>
    <n v="0"/>
    <n v="144.72999999999999"/>
    <n v="18.814899999999998"/>
    <n v="0"/>
    <n v="0"/>
    <n v="163.54489999999998"/>
    <n v="0"/>
    <s v="1"/>
    <x v="2"/>
  </r>
  <r>
    <x v="0"/>
    <x v="8"/>
    <s v="1"/>
    <x v="0"/>
    <s v="15041RESIN068492022"/>
    <s v="22SD004C"/>
    <x v="244"/>
    <n v="3375"/>
    <x v="12"/>
    <x v="15"/>
    <n v="0"/>
    <n v="0"/>
    <n v="142.80000000000001"/>
    <n v="18.564000000000004"/>
    <n v="0"/>
    <n v="0"/>
    <n v="161.364"/>
    <n v="0"/>
    <s v="1"/>
    <x v="2"/>
  </r>
  <r>
    <x v="0"/>
    <x v="8"/>
    <s v="1"/>
    <x v="0"/>
    <s v="15041RESIN068492022"/>
    <s v="22SD004C"/>
    <x v="245"/>
    <n v="3376"/>
    <x v="91"/>
    <x v="101"/>
    <n v="0"/>
    <n v="0"/>
    <n v="307.83999999999997"/>
    <n v="40.019199999999998"/>
    <n v="0"/>
    <n v="0"/>
    <n v="347.85919999999999"/>
    <n v="0"/>
    <s v="1"/>
    <x v="2"/>
  </r>
  <r>
    <x v="0"/>
    <x v="8"/>
    <s v="1"/>
    <x v="0"/>
    <s v="15041RESIN068492022"/>
    <s v="22SD004C"/>
    <x v="246"/>
    <n v="3377"/>
    <x v="10"/>
    <x v="11"/>
    <n v="0"/>
    <n v="0"/>
    <n v="7.67"/>
    <n v="0.99709999999999999"/>
    <n v="0"/>
    <n v="0"/>
    <n v="8.6670999999999996"/>
    <n v="0"/>
    <s v="1"/>
    <x v="2"/>
  </r>
  <r>
    <x v="0"/>
    <x v="8"/>
    <s v="1"/>
    <x v="0"/>
    <s v="15041RESIN068492022"/>
    <s v="22SD004C"/>
    <x v="247"/>
    <n v="3378"/>
    <x v="60"/>
    <x v="65"/>
    <n v="0"/>
    <n v="0"/>
    <n v="152.91"/>
    <n v="19.878299999999999"/>
    <n v="0"/>
    <n v="0"/>
    <n v="172.78829999999999"/>
    <n v="0"/>
    <s v="1"/>
    <x v="2"/>
  </r>
  <r>
    <x v="0"/>
    <x v="8"/>
    <s v="1"/>
    <x v="0"/>
    <s v="15041RESIN068492022"/>
    <s v="22SD004C"/>
    <x v="248"/>
    <n v="3379"/>
    <x v="10"/>
    <x v="11"/>
    <n v="0"/>
    <n v="0"/>
    <n v="73.14"/>
    <n v="9.5082000000000004"/>
    <n v="0"/>
    <n v="0"/>
    <n v="82.648200000000003"/>
    <n v="0"/>
    <s v="1"/>
    <x v="2"/>
  </r>
  <r>
    <x v="0"/>
    <x v="8"/>
    <s v="1"/>
    <x v="0"/>
    <s v="15041RESIN068492022"/>
    <s v="22SD004C"/>
    <x v="249"/>
    <n v="3380"/>
    <x v="92"/>
    <x v="102"/>
    <n v="0"/>
    <n v="0"/>
    <n v="63.16"/>
    <n v="8.210799999999999"/>
    <n v="0"/>
    <n v="0"/>
    <n v="71.370800000000003"/>
    <n v="0"/>
    <s v="1"/>
    <x v="2"/>
  </r>
  <r>
    <x v="0"/>
    <x v="8"/>
    <s v="1"/>
    <x v="0"/>
    <s v="15041RESIN068492022"/>
    <s v="22SD004C"/>
    <x v="250"/>
    <n v="3381"/>
    <x v="93"/>
    <x v="103"/>
    <n v="0"/>
    <n v="0"/>
    <n v="58"/>
    <n v="7.54"/>
    <n v="0"/>
    <n v="0"/>
    <n v="65.540000000000006"/>
    <n v="0"/>
    <s v="1"/>
    <x v="2"/>
  </r>
  <r>
    <x v="0"/>
    <x v="8"/>
    <s v="1"/>
    <x v="0"/>
    <s v="15041RESIN068492022"/>
    <s v="22SD004C"/>
    <x v="251"/>
    <n v="3382"/>
    <x v="13"/>
    <x v="16"/>
    <n v="0"/>
    <n v="0"/>
    <n v="3420.96"/>
    <n v="444.72480000000002"/>
    <n v="0"/>
    <n v="0"/>
    <n v="3865.6848"/>
    <n v="0"/>
    <s v="1"/>
    <x v="2"/>
  </r>
  <r>
    <x v="0"/>
    <x v="8"/>
    <s v="1"/>
    <x v="0"/>
    <s v="15041RESIN068492022"/>
    <s v="22SD004C"/>
    <x v="252"/>
    <n v="3383"/>
    <x v="94"/>
    <x v="104"/>
    <n v="0"/>
    <n v="0"/>
    <n v="101.95"/>
    <n v="13.253500000000001"/>
    <n v="0"/>
    <n v="0"/>
    <n v="115.20350000000001"/>
    <n v="0"/>
    <s v="1"/>
    <x v="2"/>
  </r>
  <r>
    <x v="0"/>
    <x v="8"/>
    <s v="1"/>
    <x v="0"/>
    <s v="15041RESIN068492022"/>
    <s v="22SD004C"/>
    <x v="253"/>
    <n v="3384"/>
    <x v="8"/>
    <x v="105"/>
    <n v="0"/>
    <n v="0"/>
    <n v="389.41"/>
    <n v="50.623300000000008"/>
    <n v="0"/>
    <n v="0"/>
    <n v="440.03330000000005"/>
    <s v="041130466"/>
    <s v="1"/>
    <x v="2"/>
  </r>
  <r>
    <x v="0"/>
    <x v="7"/>
    <s v="1"/>
    <x v="0"/>
    <s v="15041RESIN068492022"/>
    <s v="22SD004C"/>
    <x v="254"/>
    <n v="3385"/>
    <x v="75"/>
    <x v="82"/>
    <n v="0"/>
    <n v="0"/>
    <n v="150"/>
    <n v="19.5"/>
    <n v="0"/>
    <n v="0"/>
    <n v="169.5"/>
    <n v="0"/>
    <s v="1"/>
    <x v="2"/>
  </r>
  <r>
    <x v="0"/>
    <x v="7"/>
    <s v="1"/>
    <x v="0"/>
    <s v="15041RESIN068492022"/>
    <s v="22SD004C"/>
    <x v="255"/>
    <n v="3386"/>
    <x v="10"/>
    <x v="11"/>
    <n v="0"/>
    <n v="0"/>
    <n v="82.65"/>
    <n v="10.7445"/>
    <n v="0"/>
    <n v="0"/>
    <n v="93.394500000000008"/>
    <n v="0"/>
    <s v="1"/>
    <x v="2"/>
  </r>
  <r>
    <x v="0"/>
    <x v="7"/>
    <s v="1"/>
    <x v="0"/>
    <s v="15041RESIN068492022"/>
    <s v="22SD004C"/>
    <x v="256"/>
    <n v="3387"/>
    <x v="60"/>
    <x v="65"/>
    <n v="0"/>
    <n v="0"/>
    <n v="216.37"/>
    <n v="28.1281"/>
    <n v="0"/>
    <n v="0"/>
    <n v="244.49809999999999"/>
    <n v="0"/>
    <s v="1"/>
    <x v="2"/>
  </r>
  <r>
    <x v="0"/>
    <x v="7"/>
    <s v="1"/>
    <x v="0"/>
    <s v="15041RESIN068492022"/>
    <s v="22SD004C"/>
    <x v="257"/>
    <n v="3388"/>
    <x v="44"/>
    <x v="48"/>
    <n v="0"/>
    <n v="0"/>
    <n v="100"/>
    <n v="13"/>
    <n v="0"/>
    <n v="0"/>
    <n v="113"/>
    <n v="0"/>
    <s v="1"/>
    <x v="2"/>
  </r>
  <r>
    <x v="0"/>
    <x v="7"/>
    <s v="1"/>
    <x v="0"/>
    <s v="15041RESIN068492022"/>
    <s v="22SD004C"/>
    <x v="258"/>
    <n v="3389"/>
    <x v="10"/>
    <x v="11"/>
    <n v="0"/>
    <n v="0"/>
    <n v="276.42"/>
    <n v="35.934600000000003"/>
    <n v="0"/>
    <n v="0"/>
    <n v="312.3546"/>
    <n v="0"/>
    <s v="1"/>
    <x v="2"/>
  </r>
  <r>
    <x v="0"/>
    <x v="7"/>
    <s v="1"/>
    <x v="0"/>
    <s v="15041RESIN068492022"/>
    <s v="22SD004C"/>
    <x v="259"/>
    <n v="3390"/>
    <x v="95"/>
    <x v="106"/>
    <n v="0"/>
    <n v="0"/>
    <n v="40.28"/>
    <n v="5.2364000000000006"/>
    <n v="0"/>
    <n v="0"/>
    <n v="45.516400000000004"/>
    <s v="028490245"/>
    <s v="1"/>
    <x v="2"/>
  </r>
  <r>
    <x v="0"/>
    <x v="7"/>
    <s v="1"/>
    <x v="0"/>
    <s v="15041RESIN068492022"/>
    <s v="22SD004C"/>
    <x v="260"/>
    <n v="3391"/>
    <x v="96"/>
    <x v="107"/>
    <n v="0"/>
    <n v="0"/>
    <n v="311.74"/>
    <n v="40.526200000000003"/>
    <n v="0"/>
    <n v="0"/>
    <n v="352.26620000000003"/>
    <n v="0"/>
    <s v="1"/>
    <x v="2"/>
  </r>
  <r>
    <x v="0"/>
    <x v="7"/>
    <s v="1"/>
    <x v="0"/>
    <s v="15041RESIN068492022"/>
    <s v="22SD004C"/>
    <x v="261"/>
    <n v="3392"/>
    <x v="97"/>
    <x v="108"/>
    <n v="0"/>
    <n v="0"/>
    <n v="83.53"/>
    <n v="10.8589"/>
    <n v="0"/>
    <n v="0"/>
    <n v="94.388900000000007"/>
    <n v="0"/>
    <s v="1"/>
    <x v="2"/>
  </r>
  <r>
    <x v="0"/>
    <x v="7"/>
    <s v="1"/>
    <x v="0"/>
    <s v="15041RESIN068492022"/>
    <s v="22SD004C"/>
    <x v="262"/>
    <n v="3393"/>
    <x v="60"/>
    <x v="65"/>
    <n v="0"/>
    <n v="0"/>
    <n v="203.9"/>
    <n v="26.507000000000001"/>
    <n v="0"/>
    <n v="0"/>
    <n v="230.40700000000001"/>
    <n v="0"/>
    <s v="1"/>
    <x v="2"/>
  </r>
  <r>
    <x v="0"/>
    <x v="7"/>
    <s v="1"/>
    <x v="0"/>
    <s v="15041RESIN068492022"/>
    <s v="22SD004C"/>
    <x v="263"/>
    <n v="3394"/>
    <x v="8"/>
    <x v="109"/>
    <n v="0"/>
    <n v="0"/>
    <n v="99.68"/>
    <n v="12.958400000000001"/>
    <n v="0"/>
    <n v="0"/>
    <n v="112.6384"/>
    <s v="044578045"/>
    <s v="1"/>
    <x v="2"/>
  </r>
  <r>
    <x v="0"/>
    <x v="7"/>
    <s v="1"/>
    <x v="0"/>
    <s v="15041RESIN068492022"/>
    <s v="22SD004C"/>
    <x v="264"/>
    <n v="3395"/>
    <x v="10"/>
    <x v="11"/>
    <n v="0"/>
    <n v="0"/>
    <n v="60.86"/>
    <n v="7.9118000000000004"/>
    <n v="0"/>
    <n v="0"/>
    <n v="68.771799999999999"/>
    <n v="0"/>
    <s v="1"/>
    <x v="2"/>
  </r>
  <r>
    <x v="0"/>
    <x v="7"/>
    <s v="1"/>
    <x v="0"/>
    <s v="15041RESIN068492022"/>
    <s v="22SD004C"/>
    <x v="265"/>
    <n v="3396"/>
    <x v="98"/>
    <x v="110"/>
    <n v="0"/>
    <n v="0"/>
    <n v="100.67"/>
    <n v="13.087100000000001"/>
    <n v="0"/>
    <n v="0"/>
    <n v="113.75710000000001"/>
    <n v="0"/>
    <s v="1"/>
    <x v="2"/>
  </r>
  <r>
    <x v="0"/>
    <x v="7"/>
    <s v="1"/>
    <x v="0"/>
    <s v="15041RESIN068492022"/>
    <s v="22SD004C"/>
    <x v="266"/>
    <n v="3397"/>
    <x v="10"/>
    <x v="11"/>
    <n v="0"/>
    <n v="0"/>
    <n v="76.650000000000006"/>
    <n v="9.964500000000001"/>
    <n v="0"/>
    <n v="0"/>
    <n v="86.614500000000007"/>
    <n v="0"/>
    <s v="1"/>
    <x v="2"/>
  </r>
  <r>
    <x v="0"/>
    <x v="7"/>
    <s v="1"/>
    <x v="0"/>
    <s v="15041RESIN068492022"/>
    <s v="22SD004C"/>
    <x v="267"/>
    <n v="3398"/>
    <x v="21"/>
    <x v="24"/>
    <n v="0"/>
    <n v="0"/>
    <n v="94.83"/>
    <n v="12.3279"/>
    <n v="0"/>
    <n v="0"/>
    <n v="107.1579"/>
    <n v="0"/>
    <s v="1"/>
    <x v="2"/>
  </r>
  <r>
    <x v="0"/>
    <x v="7"/>
    <s v="1"/>
    <x v="0"/>
    <s v="15041RESIN068492022"/>
    <s v="22SD004C"/>
    <x v="268"/>
    <n v="3399"/>
    <x v="99"/>
    <x v="111"/>
    <n v="0"/>
    <n v="0"/>
    <n v="144.72999999999999"/>
    <n v="18.814899999999998"/>
    <n v="0"/>
    <n v="0"/>
    <n v="163.54489999999998"/>
    <n v="0"/>
    <s v="1"/>
    <x v="2"/>
  </r>
  <r>
    <x v="0"/>
    <x v="7"/>
    <s v="1"/>
    <x v="0"/>
    <s v="15041RESIN068492022"/>
    <s v="22SD004C"/>
    <x v="269"/>
    <n v="3400"/>
    <x v="8"/>
    <x v="12"/>
    <n v="0"/>
    <n v="0"/>
    <n v="101.66"/>
    <n v="13.2158"/>
    <n v="0"/>
    <n v="0"/>
    <n v="114.8758"/>
    <s v="018717409"/>
    <s v="1"/>
    <x v="2"/>
  </r>
  <r>
    <x v="0"/>
    <x v="7"/>
    <s v="1"/>
    <x v="0"/>
    <s v="15041RESIN068492022"/>
    <s v="22SD004C"/>
    <x v="270"/>
    <n v="3401"/>
    <x v="100"/>
    <x v="112"/>
    <n v="0"/>
    <n v="0"/>
    <n v="654.46"/>
    <n v="85.079800000000006"/>
    <n v="0"/>
    <n v="0"/>
    <n v="739.53980000000001"/>
    <n v="0"/>
    <s v="1"/>
    <x v="2"/>
  </r>
  <r>
    <x v="0"/>
    <x v="7"/>
    <s v="1"/>
    <x v="0"/>
    <s v="15041RESIN068492022"/>
    <s v="22SD004C"/>
    <x v="271"/>
    <n v="3402"/>
    <x v="8"/>
    <x v="113"/>
    <n v="0"/>
    <n v="0"/>
    <n v="205.89"/>
    <n v="26.765699999999999"/>
    <n v="0"/>
    <n v="0"/>
    <n v="232.6557"/>
    <s v="045785166"/>
    <s v="1"/>
    <x v="2"/>
  </r>
  <r>
    <x v="0"/>
    <x v="7"/>
    <s v="1"/>
    <x v="0"/>
    <s v="15041RESIN068492022"/>
    <s v="22SD004C"/>
    <x v="272"/>
    <n v="3403"/>
    <x v="8"/>
    <x v="114"/>
    <n v="0"/>
    <n v="0"/>
    <n v="103.91"/>
    <n v="13.5083"/>
    <n v="0"/>
    <n v="0"/>
    <n v="117.4183"/>
    <s v="031722229"/>
    <s v="1"/>
    <x v="2"/>
  </r>
  <r>
    <x v="0"/>
    <x v="7"/>
    <s v="1"/>
    <x v="0"/>
    <s v="15041RESIN068492022"/>
    <s v="22SD004C"/>
    <x v="273"/>
    <n v="3404"/>
    <x v="8"/>
    <x v="115"/>
    <n v="0"/>
    <n v="0"/>
    <n v="40.76"/>
    <n v="5.2988"/>
    <n v="0"/>
    <n v="0"/>
    <n v="46.058799999999998"/>
    <s v="024363527"/>
    <s v="1"/>
    <x v="2"/>
  </r>
  <r>
    <x v="0"/>
    <x v="18"/>
    <s v="1"/>
    <x v="0"/>
    <s v="15041RESIN068492022"/>
    <s v="22SD004C"/>
    <x v="274"/>
    <n v="3405"/>
    <x v="10"/>
    <x v="11"/>
    <n v="0"/>
    <n v="0"/>
    <n v="2142.38"/>
    <n v="278.50940000000003"/>
    <n v="0"/>
    <n v="0"/>
    <n v="2420.8894"/>
    <n v="0"/>
    <s v="1"/>
    <x v="2"/>
  </r>
  <r>
    <x v="0"/>
    <x v="18"/>
    <s v="1"/>
    <x v="0"/>
    <s v="15041RESIN068492022"/>
    <s v="22SD004C"/>
    <x v="275"/>
    <n v="3406"/>
    <x v="101"/>
    <x v="116"/>
    <n v="0"/>
    <n v="0"/>
    <n v="120.21"/>
    <n v="15.6273"/>
    <n v="0"/>
    <n v="0"/>
    <n v="135.8373"/>
    <n v="0"/>
    <s v="1"/>
    <x v="2"/>
  </r>
  <r>
    <x v="0"/>
    <x v="18"/>
    <s v="1"/>
    <x v="0"/>
    <s v="15041RESIN068492022"/>
    <s v="22SD004C"/>
    <x v="276"/>
    <n v="3407"/>
    <x v="102"/>
    <x v="117"/>
    <n v="0"/>
    <n v="0"/>
    <n v="4077.84"/>
    <n v="530.11920000000009"/>
    <n v="0"/>
    <n v="0"/>
    <n v="4607.9592000000002"/>
    <n v="0"/>
    <s v="1"/>
    <x v="2"/>
  </r>
  <r>
    <x v="0"/>
    <x v="18"/>
    <s v="1"/>
    <x v="0"/>
    <s v="15041RESIN068492022"/>
    <s v="22SD004C"/>
    <x v="277"/>
    <n v="3408"/>
    <x v="60"/>
    <x v="65"/>
    <n v="0"/>
    <n v="0"/>
    <n v="252.43"/>
    <n v="32.815899999999999"/>
    <n v="0"/>
    <n v="0"/>
    <n v="285.24590000000001"/>
    <n v="0"/>
    <s v="1"/>
    <x v="2"/>
  </r>
  <r>
    <x v="0"/>
    <x v="18"/>
    <s v="1"/>
    <x v="0"/>
    <s v="15041RESIN068492022"/>
    <s v="22SD004C"/>
    <x v="278"/>
    <n v="3409"/>
    <x v="54"/>
    <x v="59"/>
    <n v="0"/>
    <n v="0"/>
    <n v="764.59"/>
    <n v="99.39670000000001"/>
    <n v="0"/>
    <n v="0"/>
    <n v="863.98670000000004"/>
    <n v="0"/>
    <s v="1"/>
    <x v="2"/>
  </r>
  <r>
    <x v="0"/>
    <x v="18"/>
    <s v="1"/>
    <x v="0"/>
    <s v="15041RESIN068492022"/>
    <s v="22SD004C"/>
    <x v="279"/>
    <n v="3410"/>
    <x v="60"/>
    <x v="65"/>
    <n v="0"/>
    <n v="0"/>
    <n v="346.63"/>
    <n v="45.061900000000001"/>
    <n v="0"/>
    <n v="0"/>
    <n v="391.69189999999998"/>
    <n v="0"/>
    <s v="1"/>
    <x v="2"/>
  </r>
  <r>
    <x v="0"/>
    <x v="18"/>
    <s v="1"/>
    <x v="0"/>
    <s v="15041RESIN068492022"/>
    <s v="22SD004C"/>
    <x v="280"/>
    <n v="3411"/>
    <x v="103"/>
    <x v="118"/>
    <n v="0"/>
    <n v="0"/>
    <n v="40.78"/>
    <n v="5.3014000000000001"/>
    <n v="0"/>
    <n v="0"/>
    <n v="46.081400000000002"/>
    <n v="0"/>
    <s v="1"/>
    <x v="2"/>
  </r>
  <r>
    <x v="0"/>
    <x v="18"/>
    <s v="1"/>
    <x v="0"/>
    <s v="15041RESIN068492022"/>
    <s v="22SD004C"/>
    <x v="281"/>
    <n v="3412"/>
    <x v="10"/>
    <x v="11"/>
    <n v="0"/>
    <n v="0"/>
    <n v="477.4"/>
    <n v="62.061999999999998"/>
    <n v="0"/>
    <n v="0"/>
    <n v="539.46199999999999"/>
    <n v="0"/>
    <s v="1"/>
    <x v="2"/>
  </r>
  <r>
    <x v="0"/>
    <x v="18"/>
    <s v="1"/>
    <x v="0"/>
    <s v="15041RESIN068492022"/>
    <s v="22SD004C"/>
    <x v="282"/>
    <n v="3413"/>
    <x v="104"/>
    <x v="119"/>
    <n v="0"/>
    <n v="0"/>
    <n v="16.2"/>
    <n v="2.1059999999999999"/>
    <n v="0"/>
    <n v="0"/>
    <n v="18.305999999999997"/>
    <n v="0"/>
    <s v="1"/>
    <x v="2"/>
  </r>
  <r>
    <x v="0"/>
    <x v="18"/>
    <s v="1"/>
    <x v="0"/>
    <s v="15041RESIN068492022"/>
    <s v="22SD004C"/>
    <x v="283"/>
    <n v="3414"/>
    <x v="105"/>
    <x v="120"/>
    <n v="0"/>
    <n v="0"/>
    <n v="26.99"/>
    <n v="3.5086999999999997"/>
    <n v="0"/>
    <n v="0"/>
    <n v="30.498699999999999"/>
    <n v="0"/>
    <s v="1"/>
    <x v="2"/>
  </r>
  <r>
    <x v="0"/>
    <x v="18"/>
    <s v="1"/>
    <x v="0"/>
    <s v="15041RESIN068492022"/>
    <s v="22SD004C"/>
    <x v="284"/>
    <n v="3415"/>
    <x v="106"/>
    <x v="121"/>
    <n v="0"/>
    <n v="0"/>
    <n v="1210.6099999999999"/>
    <n v="157.3793"/>
    <n v="0"/>
    <n v="0"/>
    <n v="1367.9893"/>
    <n v="0"/>
    <s v="1"/>
    <x v="2"/>
  </r>
  <r>
    <x v="0"/>
    <x v="18"/>
    <s v="1"/>
    <x v="0"/>
    <s v="15041RESIN068492022"/>
    <s v="22SD004C"/>
    <x v="285"/>
    <n v="3416"/>
    <x v="2"/>
    <x v="2"/>
    <n v="0"/>
    <n v="0"/>
    <n v="0"/>
    <n v="0"/>
    <n v="0"/>
    <n v="0"/>
    <n v="0"/>
    <n v="0"/>
    <s v="1"/>
    <x v="2"/>
  </r>
  <r>
    <x v="0"/>
    <x v="18"/>
    <s v="1"/>
    <x v="0"/>
    <s v="15041RESIN068492022"/>
    <s v="22SD004C"/>
    <x v="286"/>
    <n v="3417"/>
    <x v="107"/>
    <x v="122"/>
    <n v="0"/>
    <n v="0"/>
    <n v="135.4"/>
    <n v="17.602"/>
    <n v="0"/>
    <n v="0"/>
    <n v="153.00200000000001"/>
    <n v="0"/>
    <s v="1"/>
    <x v="2"/>
  </r>
  <r>
    <x v="0"/>
    <x v="18"/>
    <s v="1"/>
    <x v="0"/>
    <s v="15041RESIN068492022"/>
    <s v="22SD004C"/>
    <x v="287"/>
    <n v="3418"/>
    <x v="108"/>
    <x v="123"/>
    <n v="0"/>
    <n v="0"/>
    <n v="55.1"/>
    <n v="7.1630000000000003"/>
    <n v="0"/>
    <n v="0"/>
    <n v="62.263000000000005"/>
    <n v="0"/>
    <s v="1"/>
    <x v="2"/>
  </r>
  <r>
    <x v="0"/>
    <x v="18"/>
    <s v="1"/>
    <x v="0"/>
    <s v="15041RESIN068492022"/>
    <s v="22SD004C"/>
    <x v="288"/>
    <n v="3419"/>
    <x v="10"/>
    <x v="11"/>
    <n v="0"/>
    <n v="0"/>
    <n v="143.94"/>
    <n v="18.712199999999999"/>
    <n v="0"/>
    <n v="0"/>
    <n v="162.65219999999999"/>
    <n v="0"/>
    <s v="1"/>
    <x v="2"/>
  </r>
  <r>
    <x v="0"/>
    <x v="18"/>
    <s v="1"/>
    <x v="0"/>
    <s v="15041RESIN068492022"/>
    <s v="22SD004C"/>
    <x v="289"/>
    <n v="3420"/>
    <x v="109"/>
    <x v="124"/>
    <n v="0"/>
    <n v="0"/>
    <n v="41.1"/>
    <n v="5.343"/>
    <n v="0"/>
    <n v="0"/>
    <n v="46.442999999999998"/>
    <n v="0"/>
    <s v="1"/>
    <x v="2"/>
  </r>
  <r>
    <x v="0"/>
    <x v="18"/>
    <s v="1"/>
    <x v="0"/>
    <s v="15041RESIN068492022"/>
    <s v="22SD004C"/>
    <x v="290"/>
    <n v="3421"/>
    <x v="8"/>
    <x v="125"/>
    <n v="0"/>
    <n v="0"/>
    <n v="46.81"/>
    <n v="6.0853000000000002"/>
    <n v="0"/>
    <n v="0"/>
    <n v="52.895300000000006"/>
    <s v="014569024"/>
    <s v="1"/>
    <x v="2"/>
  </r>
  <r>
    <x v="0"/>
    <x v="18"/>
    <s v="1"/>
    <x v="0"/>
    <s v="15041RESIN068492022"/>
    <s v="22SD004C"/>
    <x v="291"/>
    <n v="3422"/>
    <x v="10"/>
    <x v="11"/>
    <n v="0"/>
    <n v="0"/>
    <n v="17.170000000000002"/>
    <n v="2.2321000000000004"/>
    <n v="0"/>
    <n v="0"/>
    <n v="19.402100000000001"/>
    <n v="0"/>
    <s v="1"/>
    <x v="2"/>
  </r>
  <r>
    <x v="0"/>
    <x v="18"/>
    <s v="1"/>
    <x v="0"/>
    <s v="15041RESIN068492022"/>
    <s v="22SD004C"/>
    <x v="292"/>
    <n v="3423"/>
    <x v="110"/>
    <x v="126"/>
    <n v="0"/>
    <n v="0"/>
    <n v="503.96"/>
    <n v="65.514799999999994"/>
    <n v="0"/>
    <n v="0"/>
    <n v="569.47479999999996"/>
    <n v="0"/>
    <s v="1"/>
    <x v="2"/>
  </r>
  <r>
    <x v="0"/>
    <x v="18"/>
    <s v="1"/>
    <x v="0"/>
    <s v="15041RESIN068492022"/>
    <s v="22SD004C"/>
    <x v="293"/>
    <n v="3424"/>
    <x v="45"/>
    <x v="49"/>
    <n v="0"/>
    <n v="0"/>
    <n v="42298.23"/>
    <n v="5498.7699000000002"/>
    <n v="0"/>
    <n v="0"/>
    <n v="47796.999900000003"/>
    <n v="0"/>
    <s v="1"/>
    <x v="2"/>
  </r>
  <r>
    <x v="0"/>
    <x v="19"/>
    <s v="1"/>
    <x v="0"/>
    <s v="15041RESIN068492022"/>
    <s v="22SD004C"/>
    <x v="294"/>
    <n v="3425"/>
    <x v="111"/>
    <x v="127"/>
    <n v="0"/>
    <n v="0"/>
    <n v="2163.6"/>
    <n v="281.26799999999997"/>
    <n v="0"/>
    <n v="0"/>
    <n v="2444.8679999999999"/>
    <n v="0"/>
    <s v="1"/>
    <x v="2"/>
  </r>
  <r>
    <x v="0"/>
    <x v="19"/>
    <s v="1"/>
    <x v="0"/>
    <s v="15041RESIN068492022"/>
    <s v="22SD004C"/>
    <x v="295"/>
    <n v="3426"/>
    <x v="60"/>
    <x v="65"/>
    <n v="0"/>
    <n v="0"/>
    <n v="28.76"/>
    <n v="3.7388000000000003"/>
    <n v="0"/>
    <n v="0"/>
    <n v="32.498800000000003"/>
    <n v="0"/>
    <s v="1"/>
    <x v="2"/>
  </r>
  <r>
    <x v="0"/>
    <x v="19"/>
    <s v="1"/>
    <x v="0"/>
    <s v="15041RESIN068492022"/>
    <s v="22SD004C"/>
    <x v="296"/>
    <n v="3427"/>
    <x v="112"/>
    <x v="128"/>
    <n v="0"/>
    <n v="0"/>
    <n v="394.88"/>
    <n v="51.334400000000002"/>
    <n v="0"/>
    <n v="0"/>
    <n v="446.21440000000001"/>
    <n v="0"/>
    <s v="1"/>
    <x v="2"/>
  </r>
  <r>
    <x v="0"/>
    <x v="19"/>
    <s v="1"/>
    <x v="0"/>
    <s v="15041RESIN068492022"/>
    <s v="22SD004C"/>
    <x v="297"/>
    <n v="3428"/>
    <x v="113"/>
    <x v="129"/>
    <n v="0"/>
    <n v="0"/>
    <n v="8506.07"/>
    <n v="1105.7891"/>
    <n v="0"/>
    <n v="0"/>
    <n v="9611.8590999999997"/>
    <n v="0"/>
    <s v="1"/>
    <x v="2"/>
  </r>
  <r>
    <x v="0"/>
    <x v="19"/>
    <s v="1"/>
    <x v="0"/>
    <s v="15041RESIN068492022"/>
    <s v="22SD004C"/>
    <x v="298"/>
    <n v="3429"/>
    <x v="114"/>
    <x v="130"/>
    <n v="0"/>
    <n v="0"/>
    <n v="467.61"/>
    <n v="60.789300000000004"/>
    <n v="0"/>
    <n v="0"/>
    <n v="528.39930000000004"/>
    <n v="0"/>
    <s v="1"/>
    <x v="2"/>
  </r>
  <r>
    <x v="0"/>
    <x v="19"/>
    <s v="1"/>
    <x v="0"/>
    <s v="15041RESIN068492022"/>
    <s v="22SD004C"/>
    <x v="299"/>
    <n v="3430"/>
    <x v="115"/>
    <x v="131"/>
    <n v="0"/>
    <n v="0"/>
    <n v="1955.2"/>
    <n v="254.17600000000002"/>
    <n v="0"/>
    <n v="0"/>
    <n v="2209.3760000000002"/>
    <n v="0"/>
    <s v="1"/>
    <x v="2"/>
  </r>
  <r>
    <x v="0"/>
    <x v="19"/>
    <s v="1"/>
    <x v="0"/>
    <s v="15041RESIN068492022"/>
    <s v="22SD004C"/>
    <x v="300"/>
    <n v="3431"/>
    <x v="60"/>
    <x v="65"/>
    <n v="0"/>
    <n v="0"/>
    <n v="224.29"/>
    <n v="29.157699999999998"/>
    <n v="0"/>
    <n v="0"/>
    <n v="253.4477"/>
    <n v="0"/>
    <s v="1"/>
    <x v="2"/>
  </r>
  <r>
    <x v="0"/>
    <x v="19"/>
    <s v="1"/>
    <x v="0"/>
    <s v="15041RESIN068492022"/>
    <s v="22SD004C"/>
    <x v="301"/>
    <n v="3432"/>
    <x v="10"/>
    <x v="11"/>
    <n v="0"/>
    <n v="0"/>
    <n v="327.8"/>
    <n v="42.614000000000004"/>
    <n v="0"/>
    <n v="0"/>
    <n v="370.41399999999999"/>
    <n v="0"/>
    <s v="1"/>
    <x v="2"/>
  </r>
  <r>
    <x v="0"/>
    <x v="19"/>
    <s v="1"/>
    <x v="0"/>
    <s v="15041RESIN068492022"/>
    <s v="22SD004C"/>
    <x v="302"/>
    <n v="3433"/>
    <x v="8"/>
    <x v="132"/>
    <n v="0"/>
    <n v="0"/>
    <n v="20.399999999999999"/>
    <n v="2.6519999999999997"/>
    <n v="0"/>
    <n v="0"/>
    <n v="23.052"/>
    <s v="000308458"/>
    <s v="1"/>
    <x v="2"/>
  </r>
  <r>
    <x v="0"/>
    <x v="19"/>
    <s v="1"/>
    <x v="0"/>
    <s v="15041RESIN068492022"/>
    <s v="22SD004C"/>
    <x v="303"/>
    <n v="3434"/>
    <x v="8"/>
    <x v="96"/>
    <n v="0"/>
    <n v="0"/>
    <n v="20.38"/>
    <n v="2.6494"/>
    <n v="0"/>
    <n v="0"/>
    <n v="23.029399999999999"/>
    <s v="023506457"/>
    <s v="1"/>
    <x v="2"/>
  </r>
  <r>
    <x v="0"/>
    <x v="19"/>
    <s v="1"/>
    <x v="0"/>
    <s v="15041RESIN068492022"/>
    <s v="22SD004C"/>
    <x v="304"/>
    <n v="3435"/>
    <x v="116"/>
    <x v="133"/>
    <n v="0"/>
    <n v="0"/>
    <n v="42.76"/>
    <n v="5.5587999999999997"/>
    <n v="0"/>
    <n v="0"/>
    <n v="48.318799999999996"/>
    <n v="0"/>
    <s v="1"/>
    <x v="2"/>
  </r>
  <r>
    <x v="0"/>
    <x v="19"/>
    <s v="1"/>
    <x v="0"/>
    <s v="15041RESIN068492022"/>
    <s v="22SD004C"/>
    <x v="305"/>
    <n v="3436"/>
    <x v="10"/>
    <x v="11"/>
    <n v="0"/>
    <n v="0"/>
    <n v="29.73"/>
    <n v="3.8649"/>
    <n v="0"/>
    <n v="0"/>
    <n v="33.594900000000003"/>
    <n v="0"/>
    <s v="1"/>
    <x v="2"/>
  </r>
  <r>
    <x v="0"/>
    <x v="19"/>
    <s v="1"/>
    <x v="0"/>
    <s v="15041RESIN068492022"/>
    <s v="22SD004C"/>
    <x v="306"/>
    <n v="3437"/>
    <x v="117"/>
    <x v="134"/>
    <n v="0"/>
    <n v="0"/>
    <n v="1152"/>
    <n v="149.76"/>
    <n v="0"/>
    <n v="0"/>
    <n v="1301.76"/>
    <n v="0"/>
    <s v="1"/>
    <x v="2"/>
  </r>
  <r>
    <x v="0"/>
    <x v="19"/>
    <s v="1"/>
    <x v="0"/>
    <s v="15041RESIN068492022"/>
    <s v="22SD004C"/>
    <x v="307"/>
    <n v="3438"/>
    <x v="118"/>
    <x v="135"/>
    <n v="0"/>
    <n v="0"/>
    <n v="154.85"/>
    <n v="20.130500000000001"/>
    <n v="0"/>
    <n v="0"/>
    <n v="174.98050000000001"/>
    <n v="0"/>
    <s v="1"/>
    <x v="2"/>
  </r>
  <r>
    <x v="0"/>
    <x v="19"/>
    <s v="1"/>
    <x v="0"/>
    <s v="15041RESIN068492022"/>
    <s v="22SD004C"/>
    <x v="308"/>
    <n v="3439"/>
    <x v="119"/>
    <x v="136"/>
    <n v="0"/>
    <n v="0"/>
    <n v="117.54"/>
    <n v="15.280200000000001"/>
    <n v="0"/>
    <n v="0"/>
    <n v="132.8202"/>
    <n v="0"/>
    <s v="1"/>
    <x v="2"/>
  </r>
  <r>
    <x v="0"/>
    <x v="19"/>
    <s v="1"/>
    <x v="0"/>
    <s v="15041RESIN068492022"/>
    <s v="22SD004C"/>
    <x v="309"/>
    <n v="3440"/>
    <x v="120"/>
    <x v="137"/>
    <n v="0"/>
    <n v="0"/>
    <n v="491.36"/>
    <n v="63.876800000000003"/>
    <n v="0"/>
    <n v="0"/>
    <n v="555.23680000000002"/>
    <n v="0"/>
    <s v="1"/>
    <x v="2"/>
  </r>
  <r>
    <x v="0"/>
    <x v="19"/>
    <s v="1"/>
    <x v="0"/>
    <s v="15041RESIN068492022"/>
    <s v="22SD004C"/>
    <x v="310"/>
    <n v="3441"/>
    <x v="45"/>
    <x v="49"/>
    <n v="0"/>
    <n v="0"/>
    <n v="2853.65"/>
    <n v="370.97450000000003"/>
    <n v="0"/>
    <n v="0"/>
    <n v="3224.6244999999999"/>
    <n v="0"/>
    <s v="1"/>
    <x v="2"/>
  </r>
  <r>
    <x v="0"/>
    <x v="19"/>
    <s v="1"/>
    <x v="0"/>
    <s v="15041RESIN068492022"/>
    <s v="22SD004C"/>
    <x v="311"/>
    <n v="3442"/>
    <x v="10"/>
    <x v="11"/>
    <n v="0"/>
    <n v="0"/>
    <n v="380.53"/>
    <n v="49.468899999999998"/>
    <n v="0"/>
    <n v="0"/>
    <n v="429.99889999999999"/>
    <n v="0"/>
    <s v="1"/>
    <x v="2"/>
  </r>
  <r>
    <x v="0"/>
    <x v="19"/>
    <s v="1"/>
    <x v="0"/>
    <s v="15041RESIN068492022"/>
    <s v="22SD004C"/>
    <x v="312"/>
    <n v="3443"/>
    <x v="121"/>
    <x v="138"/>
    <n v="0"/>
    <n v="0"/>
    <n v="511.75"/>
    <n v="66.527500000000003"/>
    <n v="0"/>
    <n v="0"/>
    <n v="578.27750000000003"/>
    <n v="0"/>
    <s v="1"/>
    <x v="2"/>
  </r>
  <r>
    <x v="0"/>
    <x v="19"/>
    <s v="1"/>
    <x v="0"/>
    <s v="15041RESIN068492022"/>
    <s v="22SD004C"/>
    <x v="313"/>
    <n v="3444"/>
    <x v="31"/>
    <x v="35"/>
    <n v="0"/>
    <n v="0"/>
    <n v="177.52"/>
    <n v="23.077600000000004"/>
    <n v="0"/>
    <n v="0"/>
    <n v="200.5976"/>
    <n v="0"/>
    <s v="1"/>
    <x v="2"/>
  </r>
  <r>
    <x v="0"/>
    <x v="19"/>
    <s v="1"/>
    <x v="0"/>
    <s v="15041RESIN068492022"/>
    <s v="22SD004C"/>
    <x v="314"/>
    <n v="3445"/>
    <x v="54"/>
    <x v="59"/>
    <n v="0"/>
    <n v="0"/>
    <n v="324.95"/>
    <n v="42.243499999999997"/>
    <n v="0"/>
    <n v="0"/>
    <n v="367.19349999999997"/>
    <n v="0"/>
    <s v="1"/>
    <x v="2"/>
  </r>
  <r>
    <x v="0"/>
    <x v="19"/>
    <s v="1"/>
    <x v="0"/>
    <s v="15041RESIN068492022"/>
    <s v="22SD004C"/>
    <x v="315"/>
    <n v="3446"/>
    <x v="31"/>
    <x v="35"/>
    <n v="0"/>
    <n v="0"/>
    <n v="160.18"/>
    <n v="20.823400000000003"/>
    <n v="0"/>
    <n v="0"/>
    <n v="181.0034"/>
    <n v="0"/>
    <s v="1"/>
    <x v="2"/>
  </r>
  <r>
    <x v="0"/>
    <x v="19"/>
    <s v="1"/>
    <x v="0"/>
    <s v="15041RESIN068492022"/>
    <s v="22SD004C"/>
    <x v="316"/>
    <n v="3447"/>
    <x v="122"/>
    <x v="139"/>
    <n v="0"/>
    <n v="0"/>
    <n v="699.11"/>
    <n v="90.88430000000001"/>
    <n v="0"/>
    <n v="0"/>
    <n v="789.99430000000007"/>
    <n v="0"/>
    <s v="1"/>
    <x v="2"/>
  </r>
  <r>
    <x v="0"/>
    <x v="19"/>
    <s v="1"/>
    <x v="0"/>
    <s v="15041RESIN068492022"/>
    <s v="22SD004C"/>
    <x v="317"/>
    <n v="3448"/>
    <x v="123"/>
    <x v="140"/>
    <n v="0"/>
    <n v="0"/>
    <n v="101.94"/>
    <n v="13.2522"/>
    <n v="0"/>
    <n v="0"/>
    <n v="115.1922"/>
    <n v="0"/>
    <s v="1"/>
    <x v="2"/>
  </r>
  <r>
    <x v="0"/>
    <x v="19"/>
    <s v="1"/>
    <x v="0"/>
    <s v="15041RESIN068492022"/>
    <s v="22SD004C"/>
    <x v="318"/>
    <n v="3449"/>
    <x v="124"/>
    <x v="141"/>
    <n v="0"/>
    <n v="0"/>
    <n v="123.06"/>
    <n v="15.997800000000002"/>
    <n v="0"/>
    <n v="0"/>
    <n v="139.05780000000001"/>
    <n v="0"/>
    <s v="1"/>
    <x v="2"/>
  </r>
  <r>
    <x v="0"/>
    <x v="19"/>
    <s v="1"/>
    <x v="0"/>
    <s v="15041RESIN068492022"/>
    <s v="22SD004C"/>
    <x v="319"/>
    <n v="3450"/>
    <x v="125"/>
    <x v="142"/>
    <n v="0"/>
    <n v="0"/>
    <n v="470.97"/>
    <n v="61.226100000000002"/>
    <n v="0"/>
    <n v="0"/>
    <n v="532.1961"/>
    <n v="0"/>
    <s v="1"/>
    <x v="2"/>
  </r>
  <r>
    <x v="0"/>
    <x v="19"/>
    <s v="1"/>
    <x v="0"/>
    <s v="15041RESIN068492022"/>
    <s v="22SD004C"/>
    <x v="320"/>
    <n v="3451"/>
    <x v="8"/>
    <x v="143"/>
    <n v="0"/>
    <n v="0"/>
    <n v="917.52"/>
    <n v="119.27760000000001"/>
    <n v="0"/>
    <n v="0"/>
    <n v="1036.7975999999999"/>
    <s v="000534732"/>
    <s v="1"/>
    <x v="2"/>
  </r>
  <r>
    <x v="0"/>
    <x v="19"/>
    <s v="1"/>
    <x v="0"/>
    <s v="15041RESIN068492022"/>
    <s v="22SD004C"/>
    <x v="321"/>
    <n v="3452"/>
    <x v="126"/>
    <x v="144"/>
    <n v="0"/>
    <n v="0"/>
    <n v="83.53"/>
    <n v="10.8589"/>
    <n v="0"/>
    <n v="0"/>
    <n v="94.388900000000007"/>
    <n v="0"/>
    <s v="1"/>
    <x v="2"/>
  </r>
  <r>
    <x v="0"/>
    <x v="19"/>
    <s v="1"/>
    <x v="0"/>
    <s v="15041RESIN068492022"/>
    <s v="22SD004C"/>
    <x v="322"/>
    <n v="3453"/>
    <x v="127"/>
    <x v="145"/>
    <n v="0"/>
    <n v="0"/>
    <n v="1366.1"/>
    <n v="177.59299999999999"/>
    <n v="0"/>
    <n v="0"/>
    <n v="1543.693"/>
    <n v="0"/>
    <s v="1"/>
    <x v="2"/>
  </r>
  <r>
    <x v="0"/>
    <x v="19"/>
    <s v="1"/>
    <x v="0"/>
    <s v="15041RESIN068492022"/>
    <s v="22SD004C"/>
    <x v="323"/>
    <n v="3454"/>
    <x v="128"/>
    <x v="146"/>
    <n v="0"/>
    <n v="0"/>
    <n v="529.20000000000005"/>
    <n v="68.796000000000006"/>
    <n v="0"/>
    <n v="0"/>
    <n v="597.99600000000009"/>
    <n v="0"/>
    <s v="1"/>
    <x v="2"/>
  </r>
  <r>
    <x v="0"/>
    <x v="19"/>
    <s v="1"/>
    <x v="0"/>
    <s v="15041RESIN068492022"/>
    <s v="22SD004C"/>
    <x v="324"/>
    <n v="3455"/>
    <x v="129"/>
    <x v="147"/>
    <n v="0"/>
    <n v="0"/>
    <n v="121.06"/>
    <n v="15.7378"/>
    <n v="0"/>
    <n v="0"/>
    <n v="136.7978"/>
    <n v="0"/>
    <s v="1"/>
    <x v="2"/>
  </r>
  <r>
    <x v="0"/>
    <x v="19"/>
    <s v="1"/>
    <x v="0"/>
    <s v="15041RESIN068492022"/>
    <s v="22SD004C"/>
    <x v="325"/>
    <n v="3456"/>
    <x v="60"/>
    <x v="65"/>
    <n v="0"/>
    <n v="0"/>
    <n v="224.29"/>
    <n v="29.157699999999998"/>
    <n v="0"/>
    <n v="0"/>
    <n v="253.4477"/>
    <n v="0"/>
    <s v="1"/>
    <x v="2"/>
  </r>
  <r>
    <x v="0"/>
    <x v="19"/>
    <s v="1"/>
    <x v="0"/>
    <s v="15041RESIN068492022"/>
    <s v="22SD004C"/>
    <x v="326"/>
    <n v="3457"/>
    <x v="130"/>
    <x v="148"/>
    <n v="0"/>
    <n v="0"/>
    <n v="760.28"/>
    <n v="98.836399999999998"/>
    <n v="0"/>
    <n v="0"/>
    <n v="859.1164"/>
    <n v="0"/>
    <s v="1"/>
    <x v="2"/>
  </r>
  <r>
    <x v="0"/>
    <x v="19"/>
    <s v="1"/>
    <x v="0"/>
    <s v="15041RESIN068492022"/>
    <s v="22SD004C"/>
    <x v="327"/>
    <n v="3458"/>
    <x v="102"/>
    <x v="117"/>
    <n v="0"/>
    <n v="0"/>
    <n v="12.11"/>
    <n v="1.5743"/>
    <n v="0"/>
    <n v="0"/>
    <n v="13.6843"/>
    <n v="0"/>
    <s v="1"/>
    <x v="2"/>
  </r>
  <r>
    <x v="0"/>
    <x v="19"/>
    <s v="1"/>
    <x v="0"/>
    <s v="15041RESIN068492022"/>
    <s v="22SD004C"/>
    <x v="328"/>
    <n v="3459"/>
    <x v="10"/>
    <x v="11"/>
    <n v="0"/>
    <n v="0"/>
    <n v="269.68"/>
    <n v="35.058399999999999"/>
    <n v="0"/>
    <n v="0"/>
    <n v="304.73840000000001"/>
    <n v="0"/>
    <s v="1"/>
    <x v="2"/>
  </r>
  <r>
    <x v="0"/>
    <x v="19"/>
    <s v="1"/>
    <x v="0"/>
    <s v="15041RESIN068492022"/>
    <s v="22SD004C"/>
    <x v="329"/>
    <n v="3460"/>
    <x v="131"/>
    <x v="149"/>
    <n v="0"/>
    <n v="0"/>
    <n v="287.45999999999998"/>
    <n v="37.369799999999998"/>
    <n v="0"/>
    <n v="0"/>
    <n v="324.82979999999998"/>
    <n v="0"/>
    <s v="1"/>
    <x v="2"/>
  </r>
  <r>
    <x v="0"/>
    <x v="19"/>
    <s v="1"/>
    <x v="0"/>
    <s v="15041RESIN068492022"/>
    <s v="22SD004C"/>
    <x v="330"/>
    <n v="3461"/>
    <x v="132"/>
    <x v="150"/>
    <n v="0"/>
    <n v="0"/>
    <n v="119.82"/>
    <n v="15.576599999999999"/>
    <n v="0"/>
    <n v="0"/>
    <n v="135.39659999999998"/>
    <n v="0"/>
    <s v="1"/>
    <x v="2"/>
  </r>
  <r>
    <x v="0"/>
    <x v="19"/>
    <s v="1"/>
    <x v="0"/>
    <s v="15041RESIN068492022"/>
    <s v="22SD004C"/>
    <x v="331"/>
    <n v="3462"/>
    <x v="133"/>
    <x v="151"/>
    <n v="0"/>
    <n v="0"/>
    <n v="5097.3"/>
    <n v="662.649"/>
    <n v="0"/>
    <n v="0"/>
    <n v="5759.9490000000005"/>
    <n v="0"/>
    <s v="1"/>
    <x v="2"/>
  </r>
  <r>
    <x v="0"/>
    <x v="21"/>
    <s v="1"/>
    <x v="0"/>
    <s v="15041RESIN068492022"/>
    <s v="22SD004C"/>
    <x v="332"/>
    <n v="3463"/>
    <x v="10"/>
    <x v="11"/>
    <n v="0"/>
    <n v="0"/>
    <n v="1243.1400000000001"/>
    <n v="161.60820000000001"/>
    <n v="0"/>
    <n v="0"/>
    <n v="1404.7482"/>
    <n v="0"/>
    <s v="1"/>
    <x v="2"/>
  </r>
  <r>
    <x v="0"/>
    <x v="21"/>
    <s v="1"/>
    <x v="0"/>
    <s v="15041RESIN068492022"/>
    <s v="22SD004C"/>
    <x v="333"/>
    <n v="3464"/>
    <x v="8"/>
    <x v="152"/>
    <n v="0"/>
    <n v="0"/>
    <n v="83.56"/>
    <n v="10.8628"/>
    <n v="0"/>
    <n v="0"/>
    <n v="94.422799999999995"/>
    <s v="006421610"/>
    <s v="1"/>
    <x v="2"/>
  </r>
  <r>
    <x v="0"/>
    <x v="21"/>
    <s v="1"/>
    <x v="0"/>
    <s v="15041RESIN068492022"/>
    <s v="22SD004C"/>
    <x v="334"/>
    <n v="3465"/>
    <x v="134"/>
    <x v="153"/>
    <n v="0"/>
    <n v="0"/>
    <n v="28.68"/>
    <n v="3.7284000000000002"/>
    <n v="0"/>
    <n v="0"/>
    <n v="32.4084"/>
    <n v="0"/>
    <s v="1"/>
    <x v="2"/>
  </r>
  <r>
    <x v="0"/>
    <x v="21"/>
    <s v="1"/>
    <x v="0"/>
    <s v="15041RESIN068492022"/>
    <s v="22SD004C"/>
    <x v="335"/>
    <n v="3466"/>
    <x v="66"/>
    <x v="72"/>
    <n v="0"/>
    <n v="0"/>
    <n v="249.01"/>
    <n v="32.371299999999998"/>
    <n v="0"/>
    <n v="0"/>
    <n v="281.38130000000001"/>
    <n v="0"/>
    <s v="1"/>
    <x v="2"/>
  </r>
  <r>
    <x v="0"/>
    <x v="21"/>
    <s v="1"/>
    <x v="0"/>
    <s v="15041RESIN068492022"/>
    <s v="22SD004C"/>
    <x v="336"/>
    <n v="3467"/>
    <x v="135"/>
    <x v="154"/>
    <n v="0"/>
    <n v="0"/>
    <n v="121.16"/>
    <n v="15.7508"/>
    <n v="0"/>
    <n v="0"/>
    <n v="136.91079999999999"/>
    <n v="0"/>
    <s v="1"/>
    <x v="2"/>
  </r>
  <r>
    <x v="0"/>
    <x v="21"/>
    <s v="1"/>
    <x v="0"/>
    <s v="15041RESIN068492022"/>
    <s v="22SD004C"/>
    <x v="337"/>
    <n v="3468"/>
    <x v="40"/>
    <x v="44"/>
    <n v="0"/>
    <n v="0"/>
    <n v="305.83999999999997"/>
    <n v="39.7592"/>
    <n v="0"/>
    <n v="0"/>
    <n v="345.5992"/>
    <n v="0"/>
    <s v="1"/>
    <x v="2"/>
  </r>
  <r>
    <x v="0"/>
    <x v="21"/>
    <s v="1"/>
    <x v="0"/>
    <s v="15041RESIN068492022"/>
    <s v="22SD004C"/>
    <x v="338"/>
    <n v="3469"/>
    <x v="136"/>
    <x v="155"/>
    <n v="0"/>
    <n v="0"/>
    <n v="369.02"/>
    <n v="47.9726"/>
    <n v="0"/>
    <n v="0"/>
    <n v="416.99259999999998"/>
    <n v="0"/>
    <s v="1"/>
    <x v="2"/>
  </r>
  <r>
    <x v="0"/>
    <x v="21"/>
    <s v="1"/>
    <x v="0"/>
    <s v="15041RESIN068492022"/>
    <s v="22SD004C"/>
    <x v="339"/>
    <n v="3470"/>
    <x v="137"/>
    <x v="156"/>
    <n v="0"/>
    <n v="0"/>
    <n v="78.040000000000006"/>
    <n v="10.145200000000001"/>
    <n v="0"/>
    <n v="0"/>
    <n v="88.185200000000009"/>
    <n v="0"/>
    <s v="1"/>
    <x v="2"/>
  </r>
  <r>
    <x v="0"/>
    <x v="21"/>
    <s v="1"/>
    <x v="0"/>
    <s v="15041RESIN068492022"/>
    <s v="22SD004C"/>
    <x v="340"/>
    <n v="3471"/>
    <x v="138"/>
    <x v="157"/>
    <n v="0"/>
    <n v="0"/>
    <n v="328.24"/>
    <n v="42.671200000000006"/>
    <n v="0"/>
    <n v="0"/>
    <n v="370.91120000000001"/>
    <n v="0"/>
    <s v="1"/>
    <x v="2"/>
  </r>
  <r>
    <x v="0"/>
    <x v="21"/>
    <s v="1"/>
    <x v="0"/>
    <s v="15041RESIN068492022"/>
    <s v="22SD004C"/>
    <x v="341"/>
    <n v="3472"/>
    <x v="139"/>
    <x v="158"/>
    <n v="0"/>
    <n v="0"/>
    <n v="287.45999999999998"/>
    <n v="37.369799999999998"/>
    <n v="0"/>
    <n v="0"/>
    <n v="324.82979999999998"/>
    <n v="0"/>
    <s v="1"/>
    <x v="2"/>
  </r>
  <r>
    <x v="0"/>
    <x v="21"/>
    <s v="1"/>
    <x v="0"/>
    <s v="15041RESIN068492022"/>
    <s v="22SD004C"/>
    <x v="342"/>
    <n v="3473"/>
    <x v="140"/>
    <x v="159"/>
    <n v="0"/>
    <n v="0"/>
    <n v="246.68"/>
    <n v="32.068400000000004"/>
    <n v="0"/>
    <n v="0"/>
    <n v="278.7484"/>
    <n v="0"/>
    <s v="1"/>
    <x v="2"/>
  </r>
  <r>
    <x v="0"/>
    <x v="21"/>
    <s v="1"/>
    <x v="0"/>
    <s v="15041RESIN068492022"/>
    <s v="22SD004C"/>
    <x v="343"/>
    <n v="3474"/>
    <x v="76"/>
    <x v="83"/>
    <n v="0"/>
    <n v="0"/>
    <n v="139.54"/>
    <n v="18.1402"/>
    <n v="0"/>
    <n v="0"/>
    <n v="157.68019999999999"/>
    <n v="0"/>
    <s v="1"/>
    <x v="2"/>
  </r>
  <r>
    <x v="0"/>
    <x v="21"/>
    <s v="1"/>
    <x v="0"/>
    <s v="15041RESIN068492022"/>
    <s v="22SD004C"/>
    <x v="344"/>
    <n v="3475"/>
    <x v="8"/>
    <x v="95"/>
    <n v="0"/>
    <n v="0"/>
    <n v="205.89"/>
    <n v="26.765699999999999"/>
    <n v="0"/>
    <n v="0"/>
    <n v="232.6557"/>
    <s v="025307605"/>
    <s v="1"/>
    <x v="2"/>
  </r>
  <r>
    <x v="0"/>
    <x v="21"/>
    <s v="1"/>
    <x v="0"/>
    <s v="15041RESIN068492022"/>
    <s v="22SD004C"/>
    <x v="345"/>
    <n v="3476"/>
    <x v="8"/>
    <x v="9"/>
    <n v="0"/>
    <n v="0"/>
    <n v="65.97"/>
    <n v="8.5761000000000003"/>
    <n v="0"/>
    <n v="0"/>
    <n v="74.546099999999996"/>
    <s v="044907406"/>
    <s v="1"/>
    <x v="2"/>
  </r>
  <r>
    <x v="0"/>
    <x v="21"/>
    <s v="1"/>
    <x v="0"/>
    <s v="15041RESIN068492022"/>
    <s v="22SD004C"/>
    <x v="346"/>
    <n v="3477"/>
    <x v="141"/>
    <x v="160"/>
    <n v="0"/>
    <n v="0"/>
    <n v="182.31"/>
    <n v="23.700300000000002"/>
    <n v="0"/>
    <n v="0"/>
    <n v="206.0103"/>
    <n v="0"/>
    <s v="1"/>
    <x v="2"/>
  </r>
  <r>
    <x v="0"/>
    <x v="21"/>
    <s v="1"/>
    <x v="0"/>
    <s v="15041RESIN068492022"/>
    <s v="22SD004C"/>
    <x v="347"/>
    <n v="3478"/>
    <x v="130"/>
    <x v="148"/>
    <n v="0"/>
    <n v="0"/>
    <n v="47.4"/>
    <n v="6.1619999999999999"/>
    <n v="0"/>
    <n v="0"/>
    <n v="53.561999999999998"/>
    <n v="0"/>
    <s v="1"/>
    <x v="2"/>
  </r>
  <r>
    <x v="0"/>
    <x v="21"/>
    <s v="1"/>
    <x v="0"/>
    <s v="15041RESIN068492022"/>
    <s v="22SD004C"/>
    <x v="348"/>
    <n v="3479"/>
    <x v="36"/>
    <x v="40"/>
    <n v="0"/>
    <n v="0"/>
    <n v="249.76"/>
    <n v="32.468800000000002"/>
    <n v="0"/>
    <n v="0"/>
    <n v="282.22879999999998"/>
    <n v="0"/>
    <s v="1"/>
    <x v="2"/>
  </r>
  <r>
    <x v="0"/>
    <x v="21"/>
    <s v="1"/>
    <x v="0"/>
    <s v="15041RESIN068492022"/>
    <s v="22SD004C"/>
    <x v="349"/>
    <n v="3480"/>
    <x v="130"/>
    <x v="148"/>
    <n v="0"/>
    <n v="0"/>
    <n v="190.21"/>
    <n v="24.727300000000003"/>
    <n v="0"/>
    <n v="0"/>
    <n v="214.93730000000002"/>
    <n v="0"/>
    <s v="1"/>
    <x v="2"/>
  </r>
  <r>
    <x v="0"/>
    <x v="21"/>
    <s v="1"/>
    <x v="0"/>
    <s v="15041RESIN068492022"/>
    <s v="22SD004C"/>
    <x v="350"/>
    <n v="3481"/>
    <x v="122"/>
    <x v="139"/>
    <n v="0"/>
    <n v="0"/>
    <n v="205.85"/>
    <n v="26.7605"/>
    <n v="0"/>
    <n v="0"/>
    <n v="232.6105"/>
    <n v="0"/>
    <s v="1"/>
    <x v="2"/>
  </r>
  <r>
    <x v="0"/>
    <x v="21"/>
    <s v="1"/>
    <x v="0"/>
    <s v="15041RESIN068492022"/>
    <s v="22SD004C"/>
    <x v="351"/>
    <n v="3482"/>
    <x v="27"/>
    <x v="31"/>
    <n v="0"/>
    <n v="0"/>
    <n v="10153.82"/>
    <n v="1319.9965999999999"/>
    <n v="0"/>
    <n v="0"/>
    <n v="11473.8166"/>
    <n v="0"/>
    <s v="1"/>
    <x v="2"/>
  </r>
  <r>
    <x v="0"/>
    <x v="21"/>
    <s v="1"/>
    <x v="0"/>
    <s v="15041RESIN068492022"/>
    <s v="22SD004C"/>
    <x v="352"/>
    <n v="3483"/>
    <x v="27"/>
    <x v="31"/>
    <n v="0"/>
    <n v="0"/>
    <n v="9542.14"/>
    <n v="1240.4782"/>
    <n v="0"/>
    <n v="0"/>
    <n v="10782.618199999999"/>
    <n v="0"/>
    <s v="1"/>
    <x v="2"/>
  </r>
  <r>
    <x v="0"/>
    <x v="21"/>
    <s v="1"/>
    <x v="0"/>
    <s v="15041RESIN068492022"/>
    <s v="22SD004C"/>
    <x v="353"/>
    <n v="3484"/>
    <x v="113"/>
    <x v="129"/>
    <n v="0"/>
    <n v="0"/>
    <n v="22364.65"/>
    <n v="2907.4045000000001"/>
    <n v="0"/>
    <n v="0"/>
    <n v="25272.054500000002"/>
    <n v="0"/>
    <s v="1"/>
    <x v="2"/>
  </r>
  <r>
    <x v="0"/>
    <x v="21"/>
    <s v="1"/>
    <x v="0"/>
    <s v="15041RESIN068492022"/>
    <s v="22SD004C"/>
    <x v="354"/>
    <n v="3485"/>
    <x v="142"/>
    <x v="161"/>
    <n v="0"/>
    <n v="0"/>
    <n v="7837.07"/>
    <n v="1018.8191"/>
    <n v="0"/>
    <n v="0"/>
    <n v="8855.8891000000003"/>
    <n v="0"/>
    <s v="1"/>
    <x v="2"/>
  </r>
  <r>
    <x v="0"/>
    <x v="21"/>
    <s v="1"/>
    <x v="0"/>
    <s v="15041RESIN068492022"/>
    <s v="22SD004C"/>
    <x v="355"/>
    <n v="3486"/>
    <x v="143"/>
    <x v="162"/>
    <n v="0"/>
    <n v="0"/>
    <n v="177.14"/>
    <n v="23.028199999999998"/>
    <n v="0"/>
    <n v="0"/>
    <n v="200.16819999999998"/>
    <n v="0"/>
    <s v="1"/>
    <x v="2"/>
  </r>
  <r>
    <x v="0"/>
    <x v="21"/>
    <s v="1"/>
    <x v="0"/>
    <s v="15041RESIN068492022"/>
    <s v="22SD004C"/>
    <x v="356"/>
    <n v="3487"/>
    <x v="8"/>
    <x v="163"/>
    <n v="0"/>
    <n v="0"/>
    <n v="101.95"/>
    <n v="13.253500000000001"/>
    <n v="0"/>
    <n v="0"/>
    <n v="115.20350000000001"/>
    <s v="006175489"/>
    <s v="1"/>
    <x v="2"/>
  </r>
  <r>
    <x v="0"/>
    <x v="21"/>
    <s v="1"/>
    <x v="0"/>
    <s v="15041RESIN068492022"/>
    <s v="22SD004C"/>
    <x v="357"/>
    <n v="3488"/>
    <x v="144"/>
    <x v="164"/>
    <n v="0"/>
    <n v="0"/>
    <n v="40.78"/>
    <n v="5.3014000000000001"/>
    <n v="0"/>
    <n v="0"/>
    <n v="46.081400000000002"/>
    <n v="0"/>
    <s v="1"/>
    <x v="2"/>
  </r>
  <r>
    <x v="0"/>
    <x v="21"/>
    <s v="1"/>
    <x v="0"/>
    <s v="15041RESIN068492022"/>
    <s v="22SD004C"/>
    <x v="358"/>
    <n v="3489"/>
    <x v="8"/>
    <x v="165"/>
    <n v="0"/>
    <n v="0"/>
    <n v="307.85000000000002"/>
    <n v="40.020500000000006"/>
    <n v="0"/>
    <n v="0"/>
    <n v="347.87050000000005"/>
    <s v="020422921"/>
    <s v="1"/>
    <x v="2"/>
  </r>
  <r>
    <x v="0"/>
    <x v="13"/>
    <s v="1"/>
    <x v="0"/>
    <s v="15041RESIN068492022"/>
    <s v="22SD004C"/>
    <x v="359"/>
    <n v="3490"/>
    <x v="145"/>
    <x v="166"/>
    <n v="0"/>
    <n v="0"/>
    <n v="265.07"/>
    <n v="34.459099999999999"/>
    <n v="0"/>
    <n v="0"/>
    <n v="299.52909999999997"/>
    <n v="0"/>
    <s v="1"/>
    <x v="2"/>
  </r>
  <r>
    <x v="0"/>
    <x v="13"/>
    <s v="1"/>
    <x v="0"/>
    <s v="15041RESIN068492022"/>
    <s v="22SD004C"/>
    <x v="360"/>
    <n v="3491"/>
    <x v="146"/>
    <x v="167"/>
    <n v="0"/>
    <n v="0"/>
    <n v="132.51"/>
    <n v="17.226299999999998"/>
    <n v="0"/>
    <n v="0"/>
    <n v="149.7363"/>
    <n v="0"/>
    <s v="1"/>
    <x v="2"/>
  </r>
  <r>
    <x v="0"/>
    <x v="13"/>
    <s v="1"/>
    <x v="0"/>
    <s v="15041RESIN068492022"/>
    <s v="22SD004C"/>
    <x v="361"/>
    <n v="3492"/>
    <x v="8"/>
    <x v="168"/>
    <n v="0"/>
    <n v="0"/>
    <n v="124.34"/>
    <n v="16.164200000000001"/>
    <n v="0"/>
    <n v="0"/>
    <n v="140.5042"/>
    <s v="017828338"/>
    <s v="1"/>
    <x v="2"/>
  </r>
  <r>
    <x v="0"/>
    <x v="13"/>
    <s v="1"/>
    <x v="0"/>
    <s v="15041RESIN068492022"/>
    <s v="22SD004C"/>
    <x v="362"/>
    <n v="3493"/>
    <x v="147"/>
    <x v="169"/>
    <n v="0"/>
    <n v="0"/>
    <n v="83.56"/>
    <n v="10.8628"/>
    <n v="0"/>
    <n v="0"/>
    <n v="94.422799999999995"/>
    <n v="0"/>
    <s v="1"/>
    <x v="2"/>
  </r>
  <r>
    <x v="0"/>
    <x v="13"/>
    <s v="1"/>
    <x v="0"/>
    <s v="15041RESIN068492022"/>
    <s v="22SD004C"/>
    <x v="363"/>
    <n v="3494"/>
    <x v="60"/>
    <x v="65"/>
    <n v="0"/>
    <n v="0"/>
    <n v="61.17"/>
    <n v="7.9521000000000006"/>
    <n v="0"/>
    <n v="0"/>
    <n v="69.122100000000003"/>
    <n v="0"/>
    <s v="1"/>
    <x v="2"/>
  </r>
  <r>
    <x v="0"/>
    <x v="13"/>
    <s v="1"/>
    <x v="0"/>
    <s v="15041RESIN068492022"/>
    <s v="22SD004C"/>
    <x v="364"/>
    <n v="3495"/>
    <x v="10"/>
    <x v="11"/>
    <n v="0"/>
    <n v="0"/>
    <n v="81.819999999999993"/>
    <n v="10.6366"/>
    <n v="0"/>
    <n v="0"/>
    <n v="92.456599999999995"/>
    <n v="0"/>
    <s v="1"/>
    <x v="2"/>
  </r>
  <r>
    <x v="0"/>
    <x v="13"/>
    <s v="1"/>
    <x v="0"/>
    <s v="15041RESIN068492022"/>
    <s v="22SD004C"/>
    <x v="365"/>
    <n v="3496"/>
    <x v="148"/>
    <x v="170"/>
    <n v="0"/>
    <n v="0"/>
    <n v="12959.84"/>
    <n v="1684.7792000000002"/>
    <n v="0"/>
    <n v="0"/>
    <n v="14644.619200000001"/>
    <n v="0"/>
    <s v="1"/>
    <x v="2"/>
  </r>
  <r>
    <x v="0"/>
    <x v="13"/>
    <s v="1"/>
    <x v="0"/>
    <s v="15041RESIN068492022"/>
    <s v="22SD004C"/>
    <x v="366"/>
    <n v="3497"/>
    <x v="149"/>
    <x v="171"/>
    <n v="0"/>
    <n v="0"/>
    <n v="83782.240000000005"/>
    <n v="10891.691200000001"/>
    <n v="0"/>
    <n v="0"/>
    <n v="94673.931200000006"/>
    <n v="0"/>
    <s v="1"/>
    <x v="2"/>
  </r>
  <r>
    <x v="0"/>
    <x v="13"/>
    <s v="1"/>
    <x v="0"/>
    <s v="15041RESIN068492022"/>
    <s v="22SD004C"/>
    <x v="367"/>
    <n v="3498"/>
    <x v="114"/>
    <x v="130"/>
    <n v="0"/>
    <n v="0"/>
    <n v="343.2"/>
    <n v="44.616"/>
    <n v="0"/>
    <n v="0"/>
    <n v="387.81599999999997"/>
    <n v="0"/>
    <s v="1"/>
    <x v="2"/>
  </r>
  <r>
    <x v="0"/>
    <x v="13"/>
    <s v="1"/>
    <x v="0"/>
    <s v="15041RESIN068492022"/>
    <s v="22SD004C"/>
    <x v="368"/>
    <n v="3499"/>
    <x v="150"/>
    <x v="172"/>
    <n v="0"/>
    <n v="0"/>
    <n v="2818.87"/>
    <n v="366.45310000000001"/>
    <n v="0"/>
    <n v="0"/>
    <n v="3185.3231000000001"/>
    <n v="0"/>
    <s v="1"/>
    <x v="2"/>
  </r>
  <r>
    <x v="0"/>
    <x v="13"/>
    <s v="1"/>
    <x v="0"/>
    <s v="15041RESIN068492022"/>
    <s v="22SD004C"/>
    <x v="369"/>
    <n v="3500"/>
    <x v="8"/>
    <x v="173"/>
    <n v="0"/>
    <n v="0"/>
    <n v="61.17"/>
    <n v="7.9521000000000006"/>
    <n v="0"/>
    <n v="0"/>
    <n v="69.122100000000003"/>
    <s v="004316550"/>
    <s v="1"/>
    <x v="2"/>
  </r>
  <r>
    <x v="0"/>
    <x v="13"/>
    <s v="1"/>
    <x v="0"/>
    <s v="15041RESIN068492022"/>
    <s v="22SD004C"/>
    <x v="370"/>
    <n v="3501"/>
    <x v="8"/>
    <x v="173"/>
    <n v="0"/>
    <n v="0"/>
    <n v="22.94"/>
    <n v="2.9822000000000002"/>
    <n v="0"/>
    <n v="0"/>
    <n v="25.9222"/>
    <s v="004316550"/>
    <s v="1"/>
    <x v="2"/>
  </r>
  <r>
    <x v="0"/>
    <x v="13"/>
    <s v="1"/>
    <x v="0"/>
    <s v="15041RESIN068492022"/>
    <s v="22SD004C"/>
    <x v="371"/>
    <n v="3502"/>
    <x v="151"/>
    <x v="174"/>
    <n v="0"/>
    <n v="0"/>
    <n v="27"/>
    <n v="3.5100000000000002"/>
    <n v="0"/>
    <n v="0"/>
    <n v="30.51"/>
    <n v="0"/>
    <s v="1"/>
    <x v="2"/>
  </r>
  <r>
    <x v="0"/>
    <x v="13"/>
    <s v="1"/>
    <x v="0"/>
    <s v="15041RESIN068492022"/>
    <s v="22SD004C"/>
    <x v="372"/>
    <n v="3503"/>
    <x v="9"/>
    <x v="10"/>
    <n v="0"/>
    <n v="0"/>
    <n v="29"/>
    <n v="3.77"/>
    <n v="0"/>
    <n v="0"/>
    <n v="32.770000000000003"/>
    <n v="0"/>
    <s v="1"/>
    <x v="2"/>
  </r>
  <r>
    <x v="0"/>
    <x v="13"/>
    <s v="1"/>
    <x v="0"/>
    <s v="15041RESIN068492022"/>
    <s v="22SD004C"/>
    <x v="373"/>
    <n v="3504"/>
    <x v="151"/>
    <x v="174"/>
    <n v="0"/>
    <n v="0"/>
    <n v="15.78"/>
    <n v="2.0514000000000001"/>
    <n v="0"/>
    <n v="0"/>
    <n v="17.831399999999999"/>
    <n v="0"/>
    <s v="1"/>
    <x v="2"/>
  </r>
  <r>
    <x v="0"/>
    <x v="13"/>
    <s v="1"/>
    <x v="0"/>
    <s v="15041RESIN068492022"/>
    <s v="22SD004C"/>
    <x v="374"/>
    <n v="3505"/>
    <x v="28"/>
    <x v="32"/>
    <n v="0"/>
    <n v="0"/>
    <n v="55.31"/>
    <n v="7.1903000000000006"/>
    <n v="0"/>
    <n v="0"/>
    <n v="62.500300000000003"/>
    <n v="0"/>
    <s v="1"/>
    <x v="2"/>
  </r>
  <r>
    <x v="0"/>
    <x v="13"/>
    <s v="1"/>
    <x v="0"/>
    <s v="15041RESIN068492022"/>
    <s v="22SD004C"/>
    <x v="375"/>
    <n v="3506"/>
    <x v="152"/>
    <x v="175"/>
    <n v="0"/>
    <n v="0"/>
    <n v="348.32"/>
    <n v="45.281599999999997"/>
    <n v="0"/>
    <n v="0"/>
    <n v="393.60159999999996"/>
    <n v="0"/>
    <s v="1"/>
    <x v="2"/>
  </r>
  <r>
    <x v="0"/>
    <x v="13"/>
    <s v="1"/>
    <x v="0"/>
    <s v="15041RESIN068492022"/>
    <s v="22SD004C"/>
    <x v="376"/>
    <n v="3507"/>
    <x v="153"/>
    <x v="176"/>
    <n v="0"/>
    <n v="0"/>
    <n v="210"/>
    <n v="27.3"/>
    <n v="0"/>
    <n v="0"/>
    <n v="237.3"/>
    <n v="0"/>
    <s v="1"/>
    <x v="2"/>
  </r>
  <r>
    <x v="0"/>
    <x v="13"/>
    <s v="1"/>
    <x v="0"/>
    <s v="15041RESIN068492022"/>
    <s v="22SD004C"/>
    <x v="377"/>
    <n v="3508"/>
    <x v="27"/>
    <x v="31"/>
    <n v="0"/>
    <n v="0"/>
    <n v="2211.6"/>
    <n v="287.50799999999998"/>
    <n v="0"/>
    <n v="0"/>
    <n v="2499.1079999999997"/>
    <n v="0"/>
    <s v="1"/>
    <x v="2"/>
  </r>
  <r>
    <x v="0"/>
    <x v="13"/>
    <s v="1"/>
    <x v="0"/>
    <s v="15041RESIN068492022"/>
    <s v="22SD004C"/>
    <x v="378"/>
    <n v="3509"/>
    <x v="75"/>
    <x v="82"/>
    <n v="0"/>
    <n v="0"/>
    <n v="241.2"/>
    <n v="31.355999999999998"/>
    <n v="0"/>
    <n v="0"/>
    <n v="272.55599999999998"/>
    <n v="0"/>
    <s v="1"/>
    <x v="2"/>
  </r>
  <r>
    <x v="0"/>
    <x v="13"/>
    <s v="1"/>
    <x v="0"/>
    <s v="15041RESIN068492022"/>
    <s v="22SD004C"/>
    <x v="379"/>
    <n v="3510"/>
    <x v="154"/>
    <x v="177"/>
    <n v="0"/>
    <n v="0"/>
    <n v="1590.39"/>
    <n v="206.75070000000002"/>
    <n v="0"/>
    <n v="0"/>
    <n v="1797.1407000000002"/>
    <n v="0"/>
    <s v="1"/>
    <x v="2"/>
  </r>
  <r>
    <x v="0"/>
    <x v="13"/>
    <s v="1"/>
    <x v="0"/>
    <s v="15041RESIN068492022"/>
    <s v="22SD004C"/>
    <x v="380"/>
    <n v="3511"/>
    <x v="49"/>
    <x v="54"/>
    <n v="0"/>
    <n v="0"/>
    <n v="78.989999999999995"/>
    <n v="10.268699999999999"/>
    <n v="0"/>
    <n v="0"/>
    <n v="89.25869999999999"/>
    <n v="0"/>
    <s v="1"/>
    <x v="2"/>
  </r>
  <r>
    <x v="0"/>
    <x v="13"/>
    <s v="1"/>
    <x v="0"/>
    <s v="15041RESIN068492022"/>
    <s v="22SD004C"/>
    <x v="381"/>
    <n v="3512"/>
    <x v="8"/>
    <x v="178"/>
    <n v="0"/>
    <n v="0"/>
    <n v="652"/>
    <n v="84.76"/>
    <n v="0"/>
    <n v="0"/>
    <n v="736.76"/>
    <s v="027144914"/>
    <s v="1"/>
    <x v="2"/>
  </r>
  <r>
    <x v="0"/>
    <x v="13"/>
    <s v="1"/>
    <x v="0"/>
    <s v="15041RESIN068492022"/>
    <s v="22SD004C"/>
    <x v="382"/>
    <n v="3513"/>
    <x v="2"/>
    <x v="2"/>
    <n v="0"/>
    <n v="0"/>
    <n v="0"/>
    <n v="0"/>
    <n v="0"/>
    <n v="0"/>
    <n v="0"/>
    <n v="0"/>
    <s v="1"/>
    <x v="2"/>
  </r>
  <r>
    <x v="0"/>
    <x v="13"/>
    <s v="1"/>
    <x v="0"/>
    <s v="15041RESIN068492022"/>
    <s v="22SD004C"/>
    <x v="383"/>
    <n v="3514"/>
    <x v="155"/>
    <x v="179"/>
    <n v="0"/>
    <n v="0"/>
    <n v="141.15"/>
    <n v="18.349500000000003"/>
    <n v="0"/>
    <n v="0"/>
    <n v="159.49950000000001"/>
    <n v="0"/>
    <s v="1"/>
    <x v="2"/>
  </r>
  <r>
    <x v="0"/>
    <x v="13"/>
    <s v="1"/>
    <x v="0"/>
    <s v="15041RESIN068492022"/>
    <s v="22SD004C"/>
    <x v="384"/>
    <n v="3515"/>
    <x v="59"/>
    <x v="64"/>
    <n v="0"/>
    <n v="0"/>
    <n v="59.99"/>
    <n v="7.7987000000000002"/>
    <n v="0"/>
    <n v="0"/>
    <n v="67.788700000000006"/>
    <n v="0"/>
    <s v="1"/>
    <x v="2"/>
  </r>
  <r>
    <x v="0"/>
    <x v="13"/>
    <s v="1"/>
    <x v="0"/>
    <s v="15041RESIN068492022"/>
    <s v="22SD004C"/>
    <x v="385"/>
    <n v="3516"/>
    <x v="10"/>
    <x v="11"/>
    <n v="0"/>
    <n v="0"/>
    <n v="26.3"/>
    <n v="3.419"/>
    <n v="0"/>
    <n v="0"/>
    <n v="29.719000000000001"/>
    <n v="0"/>
    <s v="1"/>
    <x v="2"/>
  </r>
  <r>
    <x v="0"/>
    <x v="13"/>
    <s v="1"/>
    <x v="0"/>
    <s v="15041RESIN068492022"/>
    <s v="22SD004C"/>
    <x v="386"/>
    <n v="3517"/>
    <x v="9"/>
    <x v="10"/>
    <n v="0"/>
    <n v="0"/>
    <n v="846.9"/>
    <n v="110.09699999999999"/>
    <n v="0"/>
    <n v="0"/>
    <n v="956.99699999999996"/>
    <n v="0"/>
    <s v="1"/>
    <x v="2"/>
  </r>
  <r>
    <x v="0"/>
    <x v="13"/>
    <s v="1"/>
    <x v="0"/>
    <s v="15041RESIN068492022"/>
    <s v="22SD004C"/>
    <x v="387"/>
    <n v="3518"/>
    <x v="10"/>
    <x v="11"/>
    <n v="0"/>
    <n v="0"/>
    <n v="1561.59"/>
    <n v="203.0067"/>
    <n v="0"/>
    <n v="0"/>
    <n v="1764.5966999999998"/>
    <n v="0"/>
    <s v="1"/>
    <x v="2"/>
  </r>
  <r>
    <x v="0"/>
    <x v="13"/>
    <s v="1"/>
    <x v="0"/>
    <s v="15041RESIN068492022"/>
    <s v="22SD004C"/>
    <x v="388"/>
    <n v="3519"/>
    <x v="156"/>
    <x v="180"/>
    <n v="0"/>
    <n v="0"/>
    <n v="226.29"/>
    <n v="29.4177"/>
    <n v="0"/>
    <n v="0"/>
    <n v="255.70769999999999"/>
    <n v="0"/>
    <s v="1"/>
    <x v="2"/>
  </r>
  <r>
    <x v="0"/>
    <x v="13"/>
    <s v="1"/>
    <x v="0"/>
    <s v="15041RESIN068492022"/>
    <s v="22SD004C"/>
    <x v="389"/>
    <n v="3520"/>
    <x v="157"/>
    <x v="181"/>
    <n v="0"/>
    <n v="0"/>
    <n v="185.5"/>
    <n v="24.115000000000002"/>
    <n v="0"/>
    <n v="0"/>
    <n v="209.61500000000001"/>
    <n v="0"/>
    <s v="1"/>
    <x v="2"/>
  </r>
  <r>
    <x v="0"/>
    <x v="13"/>
    <s v="1"/>
    <x v="0"/>
    <s v="15041RESIN068492022"/>
    <s v="22SD004C"/>
    <x v="390"/>
    <n v="3521"/>
    <x v="158"/>
    <x v="182"/>
    <n v="0"/>
    <n v="0"/>
    <n v="335.03"/>
    <n v="43.553899999999999"/>
    <n v="0"/>
    <n v="0"/>
    <n v="378.58389999999997"/>
    <n v="0"/>
    <s v="1"/>
    <x v="2"/>
  </r>
  <r>
    <x v="0"/>
    <x v="13"/>
    <s v="1"/>
    <x v="0"/>
    <s v="15041RESIN068492022"/>
    <s v="22SD004C"/>
    <x v="391"/>
    <n v="3522"/>
    <x v="159"/>
    <x v="183"/>
    <n v="0"/>
    <n v="0"/>
    <n v="93.74"/>
    <n v="12.186199999999999"/>
    <n v="0"/>
    <n v="0"/>
    <n v="105.92619999999999"/>
    <n v="0"/>
    <s v="1"/>
    <x v="2"/>
  </r>
  <r>
    <x v="0"/>
    <x v="13"/>
    <s v="1"/>
    <x v="0"/>
    <s v="15041RESIN068492022"/>
    <s v="22SD004C"/>
    <x v="392"/>
    <n v="3523"/>
    <x v="13"/>
    <x v="16"/>
    <n v="0"/>
    <n v="0"/>
    <n v="3420.96"/>
    <n v="444.72480000000002"/>
    <n v="0"/>
    <n v="0"/>
    <n v="3865.6848"/>
    <n v="0"/>
    <s v="1"/>
    <x v="2"/>
  </r>
  <r>
    <x v="0"/>
    <x v="13"/>
    <s v="1"/>
    <x v="0"/>
    <s v="15041RESIN068492022"/>
    <s v="22SD004C"/>
    <x v="393"/>
    <n v="3524"/>
    <x v="13"/>
    <x v="16"/>
    <n v="0"/>
    <n v="0"/>
    <n v="5373.03"/>
    <n v="698.49389999999994"/>
    <n v="0"/>
    <n v="0"/>
    <n v="6071.5239000000001"/>
    <n v="0"/>
    <s v="1"/>
    <x v="2"/>
  </r>
  <r>
    <x v="0"/>
    <x v="13"/>
    <s v="1"/>
    <x v="0"/>
    <s v="15041RESIN068492022"/>
    <s v="22SD004C"/>
    <x v="394"/>
    <n v="3525"/>
    <x v="10"/>
    <x v="11"/>
    <n v="0"/>
    <n v="0"/>
    <n v="57.85"/>
    <n v="7.5205000000000002"/>
    <n v="0"/>
    <n v="0"/>
    <n v="65.370500000000007"/>
    <n v="0"/>
    <s v="1"/>
    <x v="2"/>
  </r>
  <r>
    <x v="0"/>
    <x v="13"/>
    <s v="1"/>
    <x v="0"/>
    <s v="15041RESIN068492022"/>
    <s v="22SD004C"/>
    <x v="395"/>
    <n v="3526"/>
    <x v="49"/>
    <x v="54"/>
    <n v="0"/>
    <n v="0"/>
    <n v="77.52"/>
    <n v="10.0776"/>
    <n v="0"/>
    <n v="0"/>
    <n v="87.5976"/>
    <n v="0"/>
    <s v="1"/>
    <x v="2"/>
  </r>
  <r>
    <x v="0"/>
    <x v="22"/>
    <s v="1"/>
    <x v="0"/>
    <s v="15041RESIN068492022"/>
    <s v="22SD004C"/>
    <x v="396"/>
    <n v="3527"/>
    <x v="59"/>
    <x v="64"/>
    <n v="0"/>
    <n v="0"/>
    <n v="20.39"/>
    <n v="2.6507000000000001"/>
    <n v="0"/>
    <n v="0"/>
    <n v="23.040700000000001"/>
    <n v="0"/>
    <s v="1"/>
    <x v="2"/>
  </r>
  <r>
    <x v="0"/>
    <x v="22"/>
    <s v="1"/>
    <x v="0"/>
    <s v="15041RESIN068492022"/>
    <s v="22SD004C"/>
    <x v="397"/>
    <n v="3528"/>
    <x v="8"/>
    <x v="12"/>
    <n v="0"/>
    <n v="0"/>
    <n v="101.94"/>
    <n v="13.2522"/>
    <n v="0"/>
    <n v="0"/>
    <n v="115.1922"/>
    <s v="018717409"/>
    <s v="1"/>
    <x v="2"/>
  </r>
  <r>
    <x v="0"/>
    <x v="22"/>
    <s v="1"/>
    <x v="0"/>
    <s v="15041RESIN068492022"/>
    <s v="22SD004C"/>
    <x v="398"/>
    <n v="3529"/>
    <x v="160"/>
    <x v="184"/>
    <n v="0"/>
    <n v="0"/>
    <n v="287.45999999999998"/>
    <n v="37.369799999999998"/>
    <n v="0"/>
    <n v="0"/>
    <n v="324.82979999999998"/>
    <n v="0"/>
    <s v="1"/>
    <x v="2"/>
  </r>
  <r>
    <x v="0"/>
    <x v="22"/>
    <s v="1"/>
    <x v="0"/>
    <s v="15041RESIN068492022"/>
    <s v="22SD004C"/>
    <x v="399"/>
    <n v="3530"/>
    <x v="161"/>
    <x v="185"/>
    <n v="0"/>
    <n v="0"/>
    <n v="103.95"/>
    <n v="13.513500000000001"/>
    <n v="0"/>
    <n v="0"/>
    <n v="117.46350000000001"/>
    <n v="0"/>
    <s v="1"/>
    <x v="2"/>
  </r>
  <r>
    <x v="0"/>
    <x v="22"/>
    <s v="1"/>
    <x v="0"/>
    <s v="15041RESIN068492022"/>
    <s v="22SD004C"/>
    <x v="400"/>
    <n v="3531"/>
    <x v="16"/>
    <x v="19"/>
    <n v="0"/>
    <n v="0"/>
    <n v="1687.92"/>
    <n v="219.42960000000002"/>
    <n v="0"/>
    <n v="0"/>
    <n v="1907.3496"/>
    <n v="0"/>
    <s v="1"/>
    <x v="2"/>
  </r>
  <r>
    <x v="0"/>
    <x v="22"/>
    <s v="1"/>
    <x v="0"/>
    <s v="15041RESIN068492022"/>
    <s v="22SD004C"/>
    <x v="401"/>
    <n v="3532"/>
    <x v="54"/>
    <x v="59"/>
    <n v="0"/>
    <n v="0"/>
    <n v="229.35"/>
    <n v="29.8155"/>
    <n v="0"/>
    <n v="0"/>
    <n v="259.16550000000001"/>
    <n v="0"/>
    <s v="1"/>
    <x v="2"/>
  </r>
  <r>
    <x v="0"/>
    <x v="22"/>
    <s v="1"/>
    <x v="0"/>
    <s v="15041RESIN068492022"/>
    <s v="22SD004C"/>
    <x v="402"/>
    <n v="3533"/>
    <x v="150"/>
    <x v="172"/>
    <n v="0"/>
    <n v="0"/>
    <n v="1472.77"/>
    <n v="191.46010000000001"/>
    <n v="0"/>
    <n v="0"/>
    <n v="1664.2301"/>
    <n v="0"/>
    <s v="1"/>
    <x v="2"/>
  </r>
  <r>
    <x v="0"/>
    <x v="22"/>
    <s v="1"/>
    <x v="0"/>
    <s v="15041RESIN068492022"/>
    <s v="22SD004C"/>
    <x v="403"/>
    <n v="3534"/>
    <x v="54"/>
    <x v="59"/>
    <n v="0"/>
    <n v="0"/>
    <n v="554.32000000000005"/>
    <n v="72.061600000000013"/>
    <n v="0"/>
    <n v="0"/>
    <n v="626.38160000000005"/>
    <n v="0"/>
    <s v="1"/>
    <x v="2"/>
  </r>
  <r>
    <x v="0"/>
    <x v="22"/>
    <s v="1"/>
    <x v="0"/>
    <s v="15041RESIN068492022"/>
    <s v="22SD004C"/>
    <x v="404"/>
    <n v="3535"/>
    <x v="162"/>
    <x v="186"/>
    <n v="0"/>
    <n v="0"/>
    <n v="737.39"/>
    <n v="95.860700000000008"/>
    <n v="0"/>
    <n v="0"/>
    <n v="833.25070000000005"/>
    <n v="0"/>
    <s v="1"/>
    <x v="2"/>
  </r>
  <r>
    <x v="0"/>
    <x v="22"/>
    <s v="1"/>
    <x v="0"/>
    <s v="15041RESIN068492022"/>
    <s v="22SD004C"/>
    <x v="405"/>
    <n v="3536"/>
    <x v="31"/>
    <x v="35"/>
    <n v="0"/>
    <n v="0"/>
    <n v="44.68"/>
    <n v="5.8083999999999998"/>
    <n v="0"/>
    <n v="0"/>
    <n v="50.488399999999999"/>
    <n v="0"/>
    <s v="1"/>
    <x v="2"/>
  </r>
  <r>
    <x v="0"/>
    <x v="22"/>
    <s v="1"/>
    <x v="0"/>
    <s v="15041RESIN068492022"/>
    <s v="22SD004C"/>
    <x v="406"/>
    <n v="3537"/>
    <x v="8"/>
    <x v="70"/>
    <n v="0"/>
    <n v="0"/>
    <n v="12.94"/>
    <n v="1.6821999999999999"/>
    <n v="0"/>
    <n v="0"/>
    <n v="14.622199999999999"/>
    <s v="023577636"/>
    <s v="1"/>
    <x v="2"/>
  </r>
  <r>
    <x v="0"/>
    <x v="22"/>
    <s v="1"/>
    <x v="0"/>
    <s v="15041RESIN068492022"/>
    <s v="22SD004C"/>
    <x v="407"/>
    <n v="3538"/>
    <x v="163"/>
    <x v="187"/>
    <n v="0"/>
    <n v="0"/>
    <n v="958.57"/>
    <n v="124.61410000000001"/>
    <n v="0"/>
    <n v="0"/>
    <n v="1083.1840999999999"/>
    <n v="0"/>
    <s v="1"/>
    <x v="2"/>
  </r>
  <r>
    <x v="0"/>
    <x v="0"/>
    <s v="1"/>
    <x v="0"/>
    <s v="15041RESIN068492022"/>
    <s v="22SD004C"/>
    <x v="408"/>
    <n v="3539"/>
    <x v="164"/>
    <x v="188"/>
    <n v="0"/>
    <n v="0"/>
    <n v="328.24"/>
    <n v="42.671200000000006"/>
    <n v="0"/>
    <n v="0"/>
    <n v="370.91120000000001"/>
    <n v="0"/>
    <s v="1"/>
    <x v="2"/>
  </r>
  <r>
    <x v="0"/>
    <x v="0"/>
    <s v="1"/>
    <x v="0"/>
    <s v="15041RESIN068492022"/>
    <s v="22SD004C"/>
    <x v="409"/>
    <n v="3540"/>
    <x v="8"/>
    <x v="189"/>
    <n v="0"/>
    <n v="0"/>
    <n v="133.08000000000001"/>
    <n v="17.300400000000003"/>
    <n v="0"/>
    <n v="0"/>
    <n v="150.38040000000001"/>
    <s v="005661940"/>
    <s v="1"/>
    <x v="2"/>
  </r>
  <r>
    <x v="0"/>
    <x v="0"/>
    <s v="1"/>
    <x v="0"/>
    <s v="15041RESIN068492022"/>
    <s v="22SD004C"/>
    <x v="410"/>
    <n v="3541"/>
    <x v="10"/>
    <x v="11"/>
    <n v="0"/>
    <n v="0"/>
    <n v="4035.35"/>
    <n v="524.59550000000002"/>
    <n v="0"/>
    <n v="0"/>
    <n v="4559.9454999999998"/>
    <n v="0"/>
    <s v="1"/>
    <x v="2"/>
  </r>
  <r>
    <x v="0"/>
    <x v="0"/>
    <s v="1"/>
    <x v="0"/>
    <s v="15041RESIN068492022"/>
    <s v="22SD004C"/>
    <x v="411"/>
    <n v="3542"/>
    <x v="10"/>
    <x v="11"/>
    <n v="0"/>
    <n v="0"/>
    <n v="700.67"/>
    <n v="91.087099999999992"/>
    <n v="0"/>
    <n v="0"/>
    <n v="791.75709999999992"/>
    <n v="0"/>
    <s v="1"/>
    <x v="2"/>
  </r>
  <r>
    <x v="0"/>
    <x v="0"/>
    <s v="1"/>
    <x v="0"/>
    <s v="15041RESIN068492022"/>
    <s v="22SD004C"/>
    <x v="412"/>
    <n v="3543"/>
    <x v="10"/>
    <x v="11"/>
    <n v="0"/>
    <n v="0"/>
    <n v="184.08"/>
    <n v="23.930400000000002"/>
    <n v="0"/>
    <n v="0"/>
    <n v="208.0104"/>
    <n v="0"/>
    <s v="1"/>
    <x v="2"/>
  </r>
  <r>
    <x v="0"/>
    <x v="0"/>
    <s v="1"/>
    <x v="0"/>
    <s v="15041RESIN068492022"/>
    <s v="22SD004C"/>
    <x v="413"/>
    <n v="3544"/>
    <x v="165"/>
    <x v="190"/>
    <n v="0"/>
    <n v="0"/>
    <n v="28.92"/>
    <n v="3.7596000000000003"/>
    <n v="0"/>
    <n v="0"/>
    <n v="32.679600000000001"/>
    <n v="0"/>
    <s v="1"/>
    <x v="2"/>
  </r>
  <r>
    <x v="0"/>
    <x v="0"/>
    <s v="1"/>
    <x v="0"/>
    <s v="15041RESIN068492022"/>
    <s v="22SD004C"/>
    <x v="414"/>
    <n v="3545"/>
    <x v="166"/>
    <x v="191"/>
    <n v="0"/>
    <n v="0"/>
    <n v="124.34"/>
    <n v="16.164200000000001"/>
    <n v="0"/>
    <n v="0"/>
    <n v="140.5042"/>
    <n v="0"/>
    <s v="1"/>
    <x v="2"/>
  </r>
  <r>
    <x v="0"/>
    <x v="0"/>
    <s v="1"/>
    <x v="0"/>
    <s v="15041RESIN068492022"/>
    <s v="22SD004C"/>
    <x v="415"/>
    <n v="3546"/>
    <x v="167"/>
    <x v="192"/>
    <n v="0"/>
    <n v="0"/>
    <n v="328.25"/>
    <n v="42.672499999999999"/>
    <n v="0"/>
    <n v="0"/>
    <n v="370.92250000000001"/>
    <n v="0"/>
    <s v="1"/>
    <x v="2"/>
  </r>
  <r>
    <x v="0"/>
    <x v="0"/>
    <s v="1"/>
    <x v="0"/>
    <s v="15041RESIN068492022"/>
    <s v="22SD004C"/>
    <x v="416"/>
    <n v="3547"/>
    <x v="168"/>
    <x v="193"/>
    <n v="0"/>
    <n v="0"/>
    <n v="39.72"/>
    <n v="5.1635999999999997"/>
    <n v="0"/>
    <n v="0"/>
    <n v="44.883600000000001"/>
    <n v="0"/>
    <s v="1"/>
    <x v="2"/>
  </r>
  <r>
    <x v="0"/>
    <x v="0"/>
    <s v="1"/>
    <x v="0"/>
    <s v="15041RESIN068492022"/>
    <s v="22SD004C"/>
    <x v="417"/>
    <n v="3548"/>
    <x v="8"/>
    <x v="194"/>
    <n v="0"/>
    <n v="0"/>
    <n v="674.85"/>
    <n v="87.730500000000006"/>
    <n v="0"/>
    <n v="0"/>
    <n v="762.58050000000003"/>
    <s v="027776787"/>
    <s v="1"/>
    <x v="2"/>
  </r>
  <r>
    <x v="0"/>
    <x v="0"/>
    <s v="1"/>
    <x v="0"/>
    <s v="15041RESIN068492022"/>
    <s v="22SD004C"/>
    <x v="418"/>
    <n v="3549"/>
    <x v="169"/>
    <x v="195"/>
    <n v="0"/>
    <n v="0"/>
    <n v="307.85000000000002"/>
    <n v="40.020500000000006"/>
    <n v="0"/>
    <n v="0"/>
    <n v="347.87050000000005"/>
    <n v="0"/>
    <s v="1"/>
    <x v="2"/>
  </r>
  <r>
    <x v="0"/>
    <x v="0"/>
    <s v="1"/>
    <x v="0"/>
    <s v="15041RESIN068492022"/>
    <s v="22SD004C"/>
    <x v="419"/>
    <n v="3550"/>
    <x v="120"/>
    <x v="137"/>
    <n v="0"/>
    <n v="0"/>
    <n v="79.52"/>
    <n v="10.3376"/>
    <n v="0"/>
    <n v="0"/>
    <n v="89.857599999999991"/>
    <n v="0"/>
    <s v="1"/>
    <x v="2"/>
  </r>
  <r>
    <x v="0"/>
    <x v="0"/>
    <s v="1"/>
    <x v="0"/>
    <s v="15041RESIN068492022"/>
    <s v="22SD004C"/>
    <x v="420"/>
    <n v="3551"/>
    <x v="60"/>
    <x v="65"/>
    <n v="0"/>
    <n v="0"/>
    <n v="183.51"/>
    <n v="23.856300000000001"/>
    <n v="0"/>
    <n v="0"/>
    <n v="207.3663"/>
    <n v="0"/>
    <s v="1"/>
    <x v="2"/>
  </r>
  <r>
    <x v="0"/>
    <x v="0"/>
    <s v="1"/>
    <x v="0"/>
    <s v="15041RESIN068492022"/>
    <s v="22SD004C"/>
    <x v="421"/>
    <n v="3552"/>
    <x v="170"/>
    <x v="196"/>
    <n v="0"/>
    <n v="0"/>
    <n v="205.92"/>
    <n v="26.769600000000001"/>
    <n v="0"/>
    <n v="0"/>
    <n v="232.68959999999998"/>
    <n v="0"/>
    <s v="1"/>
    <x v="2"/>
  </r>
  <r>
    <x v="0"/>
    <x v="0"/>
    <s v="1"/>
    <x v="0"/>
    <s v="15041RESIN068492022"/>
    <s v="22SD004C"/>
    <x v="422"/>
    <n v="3553"/>
    <x v="171"/>
    <x v="197"/>
    <n v="0"/>
    <n v="0"/>
    <n v="246.66"/>
    <n v="32.065800000000003"/>
    <n v="0"/>
    <n v="0"/>
    <n v="278.72579999999999"/>
    <n v="0"/>
    <s v="1"/>
    <x v="2"/>
  </r>
  <r>
    <x v="0"/>
    <x v="0"/>
    <s v="1"/>
    <x v="0"/>
    <s v="15041RESIN068492022"/>
    <s v="22SD004C"/>
    <x v="423"/>
    <n v="3554"/>
    <x v="172"/>
    <x v="198"/>
    <n v="0"/>
    <n v="0"/>
    <n v="60.97"/>
    <n v="7.9260999999999999"/>
    <n v="0"/>
    <n v="0"/>
    <n v="68.896100000000004"/>
    <n v="0"/>
    <s v="1"/>
    <x v="2"/>
  </r>
  <r>
    <x v="0"/>
    <x v="0"/>
    <s v="1"/>
    <x v="0"/>
    <s v="15041RESIN068492022"/>
    <s v="22SD004C"/>
    <x v="424"/>
    <n v="3555"/>
    <x v="173"/>
    <x v="199"/>
    <n v="0"/>
    <n v="0"/>
    <n v="2482.33"/>
    <n v="322.7029"/>
    <n v="0"/>
    <n v="0"/>
    <n v="2805.0329000000002"/>
    <n v="0"/>
    <s v="1"/>
    <x v="2"/>
  </r>
  <r>
    <x v="0"/>
    <x v="0"/>
    <s v="1"/>
    <x v="0"/>
    <s v="15041RESIN068492022"/>
    <s v="22SD004C"/>
    <x v="425"/>
    <n v="3556"/>
    <x v="56"/>
    <x v="61"/>
    <n v="0"/>
    <n v="0"/>
    <n v="58.85"/>
    <n v="7.6505000000000001"/>
    <n v="0"/>
    <n v="0"/>
    <n v="66.500500000000002"/>
    <n v="0"/>
    <s v="1"/>
    <x v="2"/>
  </r>
  <r>
    <x v="0"/>
    <x v="0"/>
    <s v="1"/>
    <x v="0"/>
    <s v="15041RESIN068492022"/>
    <s v="22SD004C"/>
    <x v="426"/>
    <n v="3557"/>
    <x v="174"/>
    <x v="200"/>
    <n v="0"/>
    <n v="0"/>
    <n v="2426.31"/>
    <n v="315.4203"/>
    <n v="0"/>
    <n v="0"/>
    <n v="2741.7303000000002"/>
    <n v="0"/>
    <s v="1"/>
    <x v="2"/>
  </r>
  <r>
    <x v="0"/>
    <x v="0"/>
    <s v="1"/>
    <x v="0"/>
    <s v="15041RESIN068492022"/>
    <s v="22SD004C"/>
    <x v="427"/>
    <n v="3558"/>
    <x v="8"/>
    <x v="109"/>
    <n v="0"/>
    <n v="0"/>
    <n v="35.56"/>
    <n v="4.6228000000000007"/>
    <n v="0"/>
    <n v="0"/>
    <n v="40.1828"/>
    <s v="044578045"/>
    <s v="1"/>
    <x v="2"/>
  </r>
  <r>
    <x v="0"/>
    <x v="0"/>
    <s v="1"/>
    <x v="0"/>
    <s v="15041RESIN068492022"/>
    <s v="22SD004C"/>
    <x v="428"/>
    <n v="3559"/>
    <x v="10"/>
    <x v="11"/>
    <n v="0"/>
    <n v="0"/>
    <n v="10"/>
    <n v="1.3"/>
    <n v="0"/>
    <n v="0"/>
    <n v="11.3"/>
    <n v="0"/>
    <s v="1"/>
    <x v="2"/>
  </r>
  <r>
    <x v="0"/>
    <x v="0"/>
    <s v="1"/>
    <x v="0"/>
    <s v="15041RESIN068492022"/>
    <s v="22SD004C"/>
    <x v="429"/>
    <n v="3560"/>
    <x v="175"/>
    <x v="201"/>
    <n v="0"/>
    <n v="0"/>
    <n v="41.34"/>
    <n v="5.374200000000001"/>
    <n v="0"/>
    <n v="0"/>
    <n v="46.714200000000005"/>
    <n v="0"/>
    <s v="1"/>
    <x v="2"/>
  </r>
  <r>
    <x v="0"/>
    <x v="0"/>
    <s v="1"/>
    <x v="0"/>
    <s v="15041RESIN068492022"/>
    <s v="22SD004C"/>
    <x v="430"/>
    <n v="3561"/>
    <x v="176"/>
    <x v="202"/>
    <n v="0"/>
    <n v="0"/>
    <n v="86.66"/>
    <n v="11.2658"/>
    <n v="0"/>
    <n v="0"/>
    <n v="97.925799999999995"/>
    <n v="0"/>
    <s v="1"/>
    <x v="2"/>
  </r>
  <r>
    <x v="0"/>
    <x v="0"/>
    <s v="1"/>
    <x v="0"/>
    <s v="15041RESIN068492022"/>
    <s v="22SD004C"/>
    <x v="431"/>
    <n v="3562"/>
    <x v="177"/>
    <x v="203"/>
    <n v="0"/>
    <n v="0"/>
    <n v="15922.63"/>
    <n v="2069.9418999999998"/>
    <n v="0"/>
    <n v="0"/>
    <n v="17992.571899999999"/>
    <n v="0"/>
    <s v="1"/>
    <x v="2"/>
  </r>
  <r>
    <x v="0"/>
    <x v="0"/>
    <s v="1"/>
    <x v="0"/>
    <s v="15041RESIN068492022"/>
    <s v="22SD004C"/>
    <x v="432"/>
    <n v="3563"/>
    <x v="177"/>
    <x v="203"/>
    <n v="0"/>
    <n v="0"/>
    <n v="3192.17"/>
    <n v="414.9821"/>
    <n v="0"/>
    <n v="0"/>
    <n v="3607.1521000000002"/>
    <n v="0"/>
    <s v="1"/>
    <x v="2"/>
  </r>
  <r>
    <x v="0"/>
    <x v="0"/>
    <s v="1"/>
    <x v="0"/>
    <s v="15041RESIN068492022"/>
    <s v="22SD004C"/>
    <x v="433"/>
    <n v="3564"/>
    <x v="11"/>
    <x v="14"/>
    <n v="0"/>
    <n v="0"/>
    <n v="19114.8"/>
    <n v="2484.924"/>
    <n v="0"/>
    <n v="0"/>
    <n v="21599.723999999998"/>
    <n v="0"/>
    <s v="1"/>
    <x v="2"/>
  </r>
  <r>
    <x v="0"/>
    <x v="0"/>
    <s v="1"/>
    <x v="0"/>
    <s v="15041RESIN068492022"/>
    <s v="22SD004C"/>
    <x v="434"/>
    <n v="3565"/>
    <x v="2"/>
    <x v="2"/>
    <n v="0"/>
    <n v="0"/>
    <n v="0"/>
    <n v="0"/>
    <n v="0"/>
    <n v="0"/>
    <n v="0"/>
    <n v="0"/>
    <s v="1"/>
    <x v="2"/>
  </r>
  <r>
    <x v="0"/>
    <x v="13"/>
    <s v="1"/>
    <x v="0"/>
    <s v="15041RESIN068492022"/>
    <s v="22SD004C"/>
    <x v="435"/>
    <n v="3566"/>
    <x v="178"/>
    <x v="204"/>
    <n v="0"/>
    <n v="0"/>
    <n v="20144.53"/>
    <n v="2618.7889"/>
    <n v="0"/>
    <n v="0"/>
    <n v="22763.318899999998"/>
    <n v="0"/>
    <s v="1"/>
    <x v="2"/>
  </r>
  <r>
    <x v="0"/>
    <x v="13"/>
    <s v="1"/>
    <x v="0"/>
    <s v="15041RESIN068492022"/>
    <s v="22SD004C"/>
    <x v="436"/>
    <n v="3567"/>
    <x v="178"/>
    <x v="204"/>
    <n v="0"/>
    <n v="0"/>
    <n v="5.4"/>
    <n v="0.70200000000000007"/>
    <n v="0"/>
    <n v="0"/>
    <n v="6.1020000000000003"/>
    <n v="0"/>
    <s v="1"/>
    <x v="2"/>
  </r>
  <r>
    <x v="0"/>
    <x v="12"/>
    <s v="1"/>
    <x v="0"/>
    <s v="15041RESIN068492022"/>
    <s v="22SD004C"/>
    <x v="437"/>
    <n v="3568"/>
    <x v="119"/>
    <x v="136"/>
    <n v="0"/>
    <n v="0"/>
    <n v="20.38"/>
    <n v="2.6494"/>
    <n v="0"/>
    <n v="0"/>
    <n v="23.029399999999999"/>
    <n v="0"/>
    <s v="1"/>
    <x v="2"/>
  </r>
  <r>
    <x v="0"/>
    <x v="12"/>
    <s v="1"/>
    <x v="0"/>
    <s v="15041RESIN068492022"/>
    <s v="22SD004C"/>
    <x v="438"/>
    <n v="3569"/>
    <x v="82"/>
    <x v="89"/>
    <n v="0"/>
    <n v="0"/>
    <n v="267.07"/>
    <n v="34.719099999999997"/>
    <n v="0"/>
    <n v="0"/>
    <n v="301.78909999999996"/>
    <n v="0"/>
    <s v="1"/>
    <x v="2"/>
  </r>
  <r>
    <x v="0"/>
    <x v="12"/>
    <s v="1"/>
    <x v="0"/>
    <s v="15041RESIN068492022"/>
    <s v="22SD004C"/>
    <x v="439"/>
    <n v="3570"/>
    <x v="8"/>
    <x v="205"/>
    <n v="0"/>
    <n v="0"/>
    <n v="126.49"/>
    <n v="16.4437"/>
    <n v="0"/>
    <n v="0"/>
    <n v="142.93369999999999"/>
    <s v="040866014"/>
    <s v="1"/>
    <x v="2"/>
  </r>
  <r>
    <x v="0"/>
    <x v="12"/>
    <s v="1"/>
    <x v="0"/>
    <s v="15041RESIN068492022"/>
    <s v="22SD004C"/>
    <x v="440"/>
    <n v="3571"/>
    <x v="179"/>
    <x v="206"/>
    <n v="0"/>
    <n v="0"/>
    <n v="897.13"/>
    <n v="116.62690000000001"/>
    <n v="0"/>
    <n v="0"/>
    <n v="1013.7569"/>
    <n v="0"/>
    <s v="1"/>
    <x v="2"/>
  </r>
  <r>
    <x v="0"/>
    <x v="12"/>
    <s v="1"/>
    <x v="0"/>
    <s v="15041RESIN068492022"/>
    <s v="22SD004C"/>
    <x v="441"/>
    <n v="3572"/>
    <x v="10"/>
    <x v="11"/>
    <n v="0"/>
    <n v="0"/>
    <n v="177.75"/>
    <n v="23.107500000000002"/>
    <n v="0"/>
    <n v="0"/>
    <n v="200.85750000000002"/>
    <n v="0"/>
    <s v="1"/>
    <x v="2"/>
  </r>
  <r>
    <x v="0"/>
    <x v="12"/>
    <s v="1"/>
    <x v="0"/>
    <s v="15041RESIN068492022"/>
    <s v="22SD004C"/>
    <x v="442"/>
    <n v="3573"/>
    <x v="180"/>
    <x v="207"/>
    <n v="0"/>
    <n v="0"/>
    <n v="81.56"/>
    <n v="10.6028"/>
    <n v="0"/>
    <n v="0"/>
    <n v="92.162800000000004"/>
    <n v="0"/>
    <s v="1"/>
    <x v="2"/>
  </r>
  <r>
    <x v="0"/>
    <x v="12"/>
    <s v="1"/>
    <x v="0"/>
    <s v="15041RESIN068492022"/>
    <s v="22SD004C"/>
    <x v="443"/>
    <n v="3574"/>
    <x v="181"/>
    <x v="208"/>
    <n v="0"/>
    <n v="0"/>
    <n v="613.66999999999996"/>
    <n v="79.777100000000004"/>
    <n v="0"/>
    <n v="0"/>
    <n v="693.44709999999998"/>
    <n v="0"/>
    <s v="1"/>
    <x v="2"/>
  </r>
  <r>
    <x v="0"/>
    <x v="12"/>
    <s v="1"/>
    <x v="0"/>
    <s v="15041RESIN068492022"/>
    <s v="22SD004C"/>
    <x v="444"/>
    <n v="3575"/>
    <x v="83"/>
    <x v="90"/>
    <n v="0"/>
    <n v="0"/>
    <n v="205.9"/>
    <n v="26.767000000000003"/>
    <n v="0"/>
    <n v="0"/>
    <n v="232.667"/>
    <n v="0"/>
    <s v="1"/>
    <x v="2"/>
  </r>
  <r>
    <x v="0"/>
    <x v="12"/>
    <s v="1"/>
    <x v="0"/>
    <s v="15041RESIN068492022"/>
    <s v="22SD004C"/>
    <x v="445"/>
    <n v="3576"/>
    <x v="8"/>
    <x v="209"/>
    <n v="0"/>
    <n v="0"/>
    <n v="244.11"/>
    <n v="31.734300000000005"/>
    <n v="0"/>
    <n v="0"/>
    <n v="275.84430000000003"/>
    <s v="040303040"/>
    <s v="1"/>
    <x v="2"/>
  </r>
  <r>
    <x v="0"/>
    <x v="12"/>
    <s v="1"/>
    <x v="0"/>
    <s v="15041RESIN068492022"/>
    <s v="22SD004C"/>
    <x v="446"/>
    <n v="3577"/>
    <x v="102"/>
    <x v="117"/>
    <n v="0"/>
    <n v="0"/>
    <n v="12.11"/>
    <n v="1.5743"/>
    <n v="0"/>
    <n v="0"/>
    <n v="13.6843"/>
    <n v="0"/>
    <s v="1"/>
    <x v="2"/>
  </r>
  <r>
    <x v="0"/>
    <x v="12"/>
    <s v="1"/>
    <x v="0"/>
    <s v="15041RESIN068492022"/>
    <s v="22SD004C"/>
    <x v="447"/>
    <n v="3578"/>
    <x v="60"/>
    <x v="65"/>
    <n v="0"/>
    <n v="0"/>
    <n v="163.12"/>
    <n v="21.2056"/>
    <n v="0"/>
    <n v="0"/>
    <n v="184.32560000000001"/>
    <n v="0"/>
    <s v="1"/>
    <x v="2"/>
  </r>
  <r>
    <x v="0"/>
    <x v="12"/>
    <s v="1"/>
    <x v="0"/>
    <s v="15041RESIN068492022"/>
    <s v="22SD004C"/>
    <x v="448"/>
    <n v="3579"/>
    <x v="10"/>
    <x v="11"/>
    <n v="0"/>
    <n v="0"/>
    <n v="34.74"/>
    <n v="4.5162000000000004"/>
    <n v="0"/>
    <n v="0"/>
    <n v="39.2562"/>
    <n v="0"/>
    <s v="1"/>
    <x v="2"/>
  </r>
  <r>
    <x v="0"/>
    <x v="12"/>
    <s v="1"/>
    <x v="0"/>
    <s v="15041RESIN068492022"/>
    <s v="22SD004C"/>
    <x v="449"/>
    <n v="3580"/>
    <x v="16"/>
    <x v="19"/>
    <n v="0"/>
    <n v="0"/>
    <n v="2267.4"/>
    <n v="294.762"/>
    <n v="0"/>
    <n v="0"/>
    <n v="2562.1620000000003"/>
    <n v="0"/>
    <s v="1"/>
    <x v="2"/>
  </r>
  <r>
    <x v="0"/>
    <x v="12"/>
    <s v="1"/>
    <x v="0"/>
    <s v="15041RESIN068492022"/>
    <s v="22SD004C"/>
    <x v="450"/>
    <n v="3581"/>
    <x v="2"/>
    <x v="2"/>
    <n v="0"/>
    <n v="0"/>
    <n v="0"/>
    <n v="0"/>
    <n v="0"/>
    <n v="0"/>
    <n v="0"/>
    <n v="0"/>
    <s v="1"/>
    <x v="2"/>
  </r>
  <r>
    <x v="0"/>
    <x v="12"/>
    <s v="1"/>
    <x v="0"/>
    <s v="15041RESIN068492022"/>
    <s v="22SD004C"/>
    <x v="451"/>
    <n v="3582"/>
    <x v="123"/>
    <x v="140"/>
    <n v="0"/>
    <n v="0"/>
    <n v="40.78"/>
    <n v="5.3014000000000001"/>
    <n v="0"/>
    <n v="0"/>
    <n v="46.081400000000002"/>
    <n v="0"/>
    <s v="1"/>
    <x v="2"/>
  </r>
  <r>
    <x v="0"/>
    <x v="12"/>
    <s v="1"/>
    <x v="0"/>
    <s v="15041RESIN068492022"/>
    <s v="22SD004C"/>
    <x v="452"/>
    <n v="3583"/>
    <x v="70"/>
    <x v="76"/>
    <n v="0"/>
    <n v="0"/>
    <n v="50.97"/>
    <n v="6.6261000000000001"/>
    <n v="0"/>
    <n v="0"/>
    <n v="57.5961"/>
    <n v="0"/>
    <s v="1"/>
    <x v="2"/>
  </r>
  <r>
    <x v="0"/>
    <x v="12"/>
    <s v="1"/>
    <x v="0"/>
    <s v="15041RESIN068492022"/>
    <s v="22SD004C"/>
    <x v="453"/>
    <n v="3584"/>
    <x v="2"/>
    <x v="2"/>
    <n v="0"/>
    <n v="0"/>
    <n v="0"/>
    <n v="0"/>
    <n v="0"/>
    <n v="0"/>
    <n v="0"/>
    <n v="0"/>
    <s v="1"/>
    <x v="2"/>
  </r>
  <r>
    <x v="0"/>
    <x v="12"/>
    <s v="1"/>
    <x v="0"/>
    <s v="15041RESIN068492022"/>
    <s v="22SD004C"/>
    <x v="454"/>
    <n v="3585"/>
    <x v="54"/>
    <x v="59"/>
    <n v="0"/>
    <n v="0"/>
    <n v="535.21"/>
    <n v="69.577300000000008"/>
    <n v="0"/>
    <n v="0"/>
    <n v="604.78730000000007"/>
    <n v="0"/>
    <s v="1"/>
    <x v="2"/>
  </r>
  <r>
    <x v="0"/>
    <x v="12"/>
    <s v="1"/>
    <x v="0"/>
    <s v="15041RESIN068492022"/>
    <s v="22SD004C"/>
    <x v="455"/>
    <n v="3586"/>
    <x v="172"/>
    <x v="198"/>
    <n v="0"/>
    <n v="0"/>
    <n v="78.94"/>
    <n v="10.2622"/>
    <n v="0"/>
    <n v="0"/>
    <n v="89.202200000000005"/>
    <n v="0"/>
    <s v="1"/>
    <x v="2"/>
  </r>
  <r>
    <x v="0"/>
    <x v="12"/>
    <s v="1"/>
    <x v="0"/>
    <s v="15041RESIN068492022"/>
    <s v="22SD004C"/>
    <x v="456"/>
    <n v="3587"/>
    <x v="182"/>
    <x v="210"/>
    <n v="0"/>
    <n v="0"/>
    <n v="40.78"/>
    <n v="5.3014000000000001"/>
    <n v="0"/>
    <n v="0"/>
    <n v="46.081400000000002"/>
    <n v="0"/>
    <s v="1"/>
    <x v="2"/>
  </r>
  <r>
    <x v="0"/>
    <x v="12"/>
    <s v="1"/>
    <x v="0"/>
    <s v="15041RESIN068492022"/>
    <s v="22SD004C"/>
    <x v="457"/>
    <n v="3588"/>
    <x v="10"/>
    <x v="11"/>
    <n v="0"/>
    <n v="0"/>
    <n v="1370.8"/>
    <n v="178.20400000000001"/>
    <n v="0"/>
    <n v="0"/>
    <n v="1549.0039999999999"/>
    <n v="0"/>
    <s v="1"/>
    <x v="2"/>
  </r>
  <r>
    <x v="0"/>
    <x v="12"/>
    <s v="1"/>
    <x v="0"/>
    <s v="15041RESIN068492022"/>
    <s v="22SD004C"/>
    <x v="458"/>
    <n v="3589"/>
    <x v="115"/>
    <x v="131"/>
    <n v="0"/>
    <n v="0"/>
    <n v="6741.6"/>
    <n v="876.40800000000013"/>
    <n v="0"/>
    <n v="0"/>
    <n v="7618.0080000000007"/>
    <n v="0"/>
    <s v="1"/>
    <x v="2"/>
  </r>
  <r>
    <x v="0"/>
    <x v="12"/>
    <s v="1"/>
    <x v="0"/>
    <s v="15041RESIN068492022"/>
    <s v="22SD004C"/>
    <x v="459"/>
    <n v="3590"/>
    <x v="115"/>
    <x v="131"/>
    <n v="0"/>
    <n v="0"/>
    <n v="1955.2"/>
    <n v="254.17600000000002"/>
    <n v="0"/>
    <n v="0"/>
    <n v="2209.3760000000002"/>
    <n v="0"/>
    <s v="1"/>
    <x v="2"/>
  </r>
  <r>
    <x v="0"/>
    <x v="12"/>
    <s v="1"/>
    <x v="0"/>
    <s v="15041RESIN068492022"/>
    <s v="22SD004C"/>
    <x v="460"/>
    <n v="3591"/>
    <x v="115"/>
    <x v="131"/>
    <n v="0"/>
    <n v="0"/>
    <n v="1715.4"/>
    <n v="223.00200000000001"/>
    <n v="0"/>
    <n v="0"/>
    <n v="1938.402"/>
    <n v="0"/>
    <s v="1"/>
    <x v="2"/>
  </r>
  <r>
    <x v="0"/>
    <x v="12"/>
    <s v="1"/>
    <x v="0"/>
    <s v="15041RESIN068492022"/>
    <s v="22SD004C"/>
    <x v="461"/>
    <n v="3592"/>
    <x v="115"/>
    <x v="131"/>
    <n v="0"/>
    <n v="0"/>
    <n v="4892.1000000000004"/>
    <n v="635.97300000000007"/>
    <n v="0"/>
    <n v="0"/>
    <n v="5528.0730000000003"/>
    <n v="0"/>
    <s v="1"/>
    <x v="2"/>
  </r>
  <r>
    <x v="0"/>
    <x v="12"/>
    <s v="1"/>
    <x v="0"/>
    <s v="15041RESIN068492022"/>
    <s v="22SD004C"/>
    <x v="462"/>
    <n v="3593"/>
    <x v="115"/>
    <x v="131"/>
    <n v="0"/>
    <n v="0"/>
    <n v="2388.1"/>
    <n v="310.45299999999997"/>
    <n v="0"/>
    <n v="0"/>
    <n v="2698.5529999999999"/>
    <n v="0"/>
    <s v="1"/>
    <x v="2"/>
  </r>
  <r>
    <x v="0"/>
    <x v="12"/>
    <s v="1"/>
    <x v="0"/>
    <s v="15041RESIN068492022"/>
    <s v="22SD004C"/>
    <x v="463"/>
    <n v="3594"/>
    <x v="8"/>
    <x v="211"/>
    <n v="0"/>
    <n v="0"/>
    <n v="271.83999999999997"/>
    <n v="35.339199999999998"/>
    <n v="0"/>
    <n v="0"/>
    <n v="307.17919999999998"/>
    <s v="039033323"/>
    <s v="1"/>
    <x v="2"/>
  </r>
  <r>
    <x v="0"/>
    <x v="12"/>
    <s v="1"/>
    <x v="0"/>
    <s v="15041RESIN068492022"/>
    <s v="22SD004C"/>
    <x v="464"/>
    <n v="3595"/>
    <x v="133"/>
    <x v="151"/>
    <n v="0"/>
    <n v="0"/>
    <n v="426.78"/>
    <n v="55.481400000000001"/>
    <n v="0"/>
    <n v="0"/>
    <n v="482.26139999999998"/>
    <n v="0"/>
    <s v="1"/>
    <x v="2"/>
  </r>
  <r>
    <x v="0"/>
    <x v="12"/>
    <s v="1"/>
    <x v="0"/>
    <s v="15041RESIN068492022"/>
    <s v="22SD004C"/>
    <x v="465"/>
    <n v="3596"/>
    <x v="183"/>
    <x v="212"/>
    <n v="0"/>
    <n v="0"/>
    <n v="75.38"/>
    <n v="9.7994000000000003"/>
    <n v="0"/>
    <n v="0"/>
    <n v="85.179400000000001"/>
    <n v="0"/>
    <s v="1"/>
    <x v="2"/>
  </r>
  <r>
    <x v="0"/>
    <x v="12"/>
    <s v="1"/>
    <x v="0"/>
    <s v="15041RESIN068492022"/>
    <s v="22SD004C"/>
    <x v="466"/>
    <n v="3597"/>
    <x v="16"/>
    <x v="19"/>
    <n v="0"/>
    <n v="0"/>
    <n v="51371.6"/>
    <n v="6678.308"/>
    <n v="0"/>
    <n v="0"/>
    <n v="58049.907999999996"/>
    <n v="0"/>
    <s v="1"/>
    <x v="2"/>
  </r>
  <r>
    <x v="0"/>
    <x v="12"/>
    <s v="1"/>
    <x v="0"/>
    <s v="15041RESIN068492022"/>
    <s v="22SD004C"/>
    <x v="467"/>
    <n v="3598"/>
    <x v="11"/>
    <x v="14"/>
    <n v="0"/>
    <n v="0"/>
    <n v="19114.8"/>
    <n v="2484.924"/>
    <n v="0"/>
    <n v="0"/>
    <n v="21599.723999999998"/>
    <n v="0"/>
    <s v="1"/>
    <x v="2"/>
  </r>
  <r>
    <x v="0"/>
    <x v="12"/>
    <s v="1"/>
    <x v="0"/>
    <s v="15041RESIN068492022"/>
    <s v="22SD004C"/>
    <x v="468"/>
    <n v="3599"/>
    <x v="2"/>
    <x v="2"/>
    <n v="0"/>
    <n v="0"/>
    <n v="0"/>
    <n v="0"/>
    <n v="0"/>
    <n v="0"/>
    <n v="0"/>
    <n v="0"/>
    <s v="1"/>
    <x v="2"/>
  </r>
  <r>
    <x v="0"/>
    <x v="12"/>
    <s v="1"/>
    <x v="0"/>
    <s v="15041RESIN068492022"/>
    <s v="22SD004C"/>
    <x v="469"/>
    <n v="3600"/>
    <x v="8"/>
    <x v="213"/>
    <n v="0"/>
    <n v="0"/>
    <n v="165.12"/>
    <n v="21.465600000000002"/>
    <n v="0"/>
    <n v="0"/>
    <n v="186.5856"/>
    <s v="045167457"/>
    <s v="1"/>
    <x v="2"/>
  </r>
  <r>
    <x v="0"/>
    <x v="12"/>
    <s v="1"/>
    <x v="0"/>
    <s v="15041RESIN068492022"/>
    <s v="22SD004C"/>
    <x v="470"/>
    <n v="3601"/>
    <x v="8"/>
    <x v="213"/>
    <n v="0"/>
    <n v="0"/>
    <n v="17.88"/>
    <n v="2.3243999999999998"/>
    <n v="0"/>
    <n v="0"/>
    <n v="20.2044"/>
    <s v="045167457"/>
    <s v="1"/>
    <x v="2"/>
  </r>
  <r>
    <x v="0"/>
    <x v="12"/>
    <s v="1"/>
    <x v="0"/>
    <s v="15041RESIN068492022"/>
    <s v="22SD004C"/>
    <x v="471"/>
    <n v="3602"/>
    <x v="184"/>
    <x v="214"/>
    <n v="0"/>
    <n v="0"/>
    <n v="613.70000000000005"/>
    <n v="79.781000000000006"/>
    <n v="0"/>
    <n v="0"/>
    <n v="693.48099999999999"/>
    <n v="0"/>
    <s v="1"/>
    <x v="2"/>
  </r>
  <r>
    <x v="0"/>
    <x v="12"/>
    <s v="1"/>
    <x v="0"/>
    <s v="15041RESIN068492022"/>
    <s v="22SD004C"/>
    <x v="472"/>
    <n v="3603"/>
    <x v="185"/>
    <x v="215"/>
    <n v="0"/>
    <n v="0"/>
    <n v="1019.45"/>
    <n v="132.52850000000001"/>
    <n v="0"/>
    <n v="0"/>
    <n v="1151.9785000000002"/>
    <n v="0"/>
    <s v="1"/>
    <x v="2"/>
  </r>
  <r>
    <x v="0"/>
    <x v="12"/>
    <s v="1"/>
    <x v="0"/>
    <s v="15041RESIN068492022"/>
    <s v="22SD004C"/>
    <x v="473"/>
    <n v="3604"/>
    <x v="53"/>
    <x v="58"/>
    <n v="0"/>
    <n v="0"/>
    <n v="917.51"/>
    <n v="119.27630000000001"/>
    <n v="0"/>
    <n v="0"/>
    <n v="1036.7863"/>
    <n v="0"/>
    <s v="1"/>
    <x v="2"/>
  </r>
  <r>
    <x v="0"/>
    <x v="12"/>
    <s v="1"/>
    <x v="0"/>
    <s v="15041RESIN068492022"/>
    <s v="22SD004C"/>
    <x v="474"/>
    <n v="3605"/>
    <x v="34"/>
    <x v="38"/>
    <n v="0"/>
    <n v="0"/>
    <n v="605.58000000000004"/>
    <n v="78.725400000000008"/>
    <n v="0"/>
    <n v="0"/>
    <n v="684.30540000000008"/>
    <n v="0"/>
    <s v="1"/>
    <x v="2"/>
  </r>
  <r>
    <x v="0"/>
    <x v="12"/>
    <s v="1"/>
    <x v="0"/>
    <s v="15041RESIN068492022"/>
    <s v="22SD004C"/>
    <x v="475"/>
    <n v="3606"/>
    <x v="8"/>
    <x v="216"/>
    <n v="0"/>
    <n v="0"/>
    <n v="124.29"/>
    <n v="16.157700000000002"/>
    <n v="0"/>
    <n v="0"/>
    <n v="140.4477"/>
    <s v="001121312"/>
    <s v="1"/>
    <x v="2"/>
  </r>
  <r>
    <x v="0"/>
    <x v="12"/>
    <s v="1"/>
    <x v="0"/>
    <s v="15041RESIN068492022"/>
    <s v="22SD004C"/>
    <x v="476"/>
    <n v="3607"/>
    <x v="8"/>
    <x v="216"/>
    <n v="0"/>
    <n v="0"/>
    <n v="278.06"/>
    <n v="36.147800000000004"/>
    <n v="0"/>
    <n v="0"/>
    <n v="314.20780000000002"/>
    <s v="001121312"/>
    <s v="1"/>
    <x v="2"/>
  </r>
  <r>
    <x v="0"/>
    <x v="12"/>
    <s v="1"/>
    <x v="0"/>
    <s v="15041RESIN068492022"/>
    <s v="22SD004C"/>
    <x v="477"/>
    <n v="3608"/>
    <x v="186"/>
    <x v="217"/>
    <n v="0"/>
    <n v="0"/>
    <n v="244.68"/>
    <n v="31.808400000000002"/>
    <n v="0"/>
    <n v="0"/>
    <n v="276.48840000000001"/>
    <n v="0"/>
    <s v="1"/>
    <x v="2"/>
  </r>
  <r>
    <x v="0"/>
    <x v="12"/>
    <s v="1"/>
    <x v="0"/>
    <s v="15041RESIN068492022"/>
    <s v="22SD004C"/>
    <x v="478"/>
    <n v="3609"/>
    <x v="8"/>
    <x v="218"/>
    <n v="0"/>
    <n v="0"/>
    <n v="307.85000000000002"/>
    <n v="40.020500000000006"/>
    <n v="0"/>
    <n v="0"/>
    <n v="347.87050000000005"/>
    <s v="007681247"/>
    <s v="1"/>
    <x v="2"/>
  </r>
  <r>
    <x v="0"/>
    <x v="12"/>
    <s v="1"/>
    <x v="0"/>
    <s v="15041RESIN068492022"/>
    <s v="22SD004C"/>
    <x v="479"/>
    <n v="3610"/>
    <x v="187"/>
    <x v="219"/>
    <n v="0"/>
    <n v="0"/>
    <n v="312.94"/>
    <n v="40.682200000000002"/>
    <n v="0"/>
    <n v="0"/>
    <n v="353.62220000000002"/>
    <n v="0"/>
    <s v="1"/>
    <x v="2"/>
  </r>
  <r>
    <x v="0"/>
    <x v="12"/>
    <s v="1"/>
    <x v="0"/>
    <s v="15041RESIN068492022"/>
    <s v="22SD004C"/>
    <x v="480"/>
    <n v="3611"/>
    <x v="188"/>
    <x v="220"/>
    <n v="0"/>
    <n v="0"/>
    <n v="532.14"/>
    <n v="69.178200000000004"/>
    <n v="0"/>
    <n v="0"/>
    <n v="601.31819999999993"/>
    <n v="0"/>
    <s v="1"/>
    <x v="2"/>
  </r>
  <r>
    <x v="0"/>
    <x v="12"/>
    <s v="1"/>
    <x v="0"/>
    <s v="15041RESIN068492022"/>
    <s v="22SD004C"/>
    <x v="481"/>
    <n v="3612"/>
    <x v="189"/>
    <x v="221"/>
    <n v="0"/>
    <n v="0"/>
    <n v="63.17"/>
    <n v="8.2121000000000013"/>
    <n v="0"/>
    <n v="0"/>
    <n v="71.382100000000008"/>
    <n v="0"/>
    <s v="1"/>
    <x v="2"/>
  </r>
  <r>
    <x v="0"/>
    <x v="12"/>
    <s v="1"/>
    <x v="0"/>
    <s v="15041RESIN068492022"/>
    <s v="22SD004C"/>
    <x v="482"/>
    <n v="3613"/>
    <x v="57"/>
    <x v="62"/>
    <n v="0"/>
    <n v="0"/>
    <n v="203.9"/>
    <n v="26.507000000000001"/>
    <n v="0"/>
    <n v="0"/>
    <n v="230.40700000000001"/>
    <n v="0"/>
    <s v="1"/>
    <x v="2"/>
  </r>
  <r>
    <x v="0"/>
    <x v="12"/>
    <s v="1"/>
    <x v="0"/>
    <s v="15041RESIN068492022"/>
    <s v="22SD004C"/>
    <x v="483"/>
    <n v="3614"/>
    <x v="123"/>
    <x v="140"/>
    <n v="0"/>
    <n v="0"/>
    <n v="40.78"/>
    <n v="5.3014000000000001"/>
    <n v="0"/>
    <n v="0"/>
    <n v="46.081400000000002"/>
    <n v="0"/>
    <s v="1"/>
    <x v="2"/>
  </r>
  <r>
    <x v="0"/>
    <x v="12"/>
    <s v="1"/>
    <x v="0"/>
    <s v="15041RESIN068492022"/>
    <s v="22SD004C"/>
    <x v="484"/>
    <n v="3615"/>
    <x v="32"/>
    <x v="36"/>
    <n v="0"/>
    <n v="0"/>
    <n v="486.31"/>
    <n v="63.220300000000002"/>
    <n v="0"/>
    <n v="0"/>
    <n v="549.53030000000001"/>
    <n v="0"/>
    <s v="1"/>
    <x v="2"/>
  </r>
  <r>
    <x v="0"/>
    <x v="12"/>
    <s v="1"/>
    <x v="0"/>
    <s v="15041RESIN068492022"/>
    <s v="22SD004C"/>
    <x v="485"/>
    <n v="3616"/>
    <x v="76"/>
    <x v="83"/>
    <n v="0"/>
    <n v="0"/>
    <n v="341.9"/>
    <n v="44.446999999999996"/>
    <n v="0"/>
    <n v="0"/>
    <n v="386.34699999999998"/>
    <n v="0"/>
    <s v="1"/>
    <x v="2"/>
  </r>
  <r>
    <x v="0"/>
    <x v="5"/>
    <s v="1"/>
    <x v="0"/>
    <s v="15041RESIN068492022"/>
    <s v="22SD004C"/>
    <x v="486"/>
    <n v="3617"/>
    <x v="71"/>
    <x v="77"/>
    <n v="0"/>
    <n v="0"/>
    <n v="67.7"/>
    <n v="8.8010000000000002"/>
    <n v="0"/>
    <n v="0"/>
    <n v="76.501000000000005"/>
    <n v="0"/>
    <s v="1"/>
    <x v="2"/>
  </r>
  <r>
    <x v="0"/>
    <x v="5"/>
    <s v="1"/>
    <x v="0"/>
    <s v="15041RESIN068492022"/>
    <s v="22SD004C"/>
    <x v="487"/>
    <n v="3618"/>
    <x v="16"/>
    <x v="19"/>
    <n v="0"/>
    <n v="0"/>
    <n v="242.12"/>
    <n v="31.4756"/>
    <n v="0"/>
    <n v="0"/>
    <n v="273.59559999999999"/>
    <n v="0"/>
    <s v="1"/>
    <x v="2"/>
  </r>
  <r>
    <x v="0"/>
    <x v="5"/>
    <s v="1"/>
    <x v="0"/>
    <s v="15041RESIN068492022"/>
    <s v="22SD004C"/>
    <x v="488"/>
    <n v="3619"/>
    <x v="190"/>
    <x v="222"/>
    <n v="0"/>
    <n v="0"/>
    <n v="402"/>
    <n v="52.260000000000005"/>
    <n v="0"/>
    <n v="0"/>
    <n v="454.26"/>
    <n v="0"/>
    <s v="1"/>
    <x v="2"/>
  </r>
  <r>
    <x v="0"/>
    <x v="5"/>
    <s v="1"/>
    <x v="0"/>
    <s v="15041RESIN068492022"/>
    <s v="22SD004C"/>
    <x v="489"/>
    <n v="3620"/>
    <x v="11"/>
    <x v="14"/>
    <n v="0"/>
    <n v="0"/>
    <n v="9366.25"/>
    <n v="1217.6125"/>
    <n v="0"/>
    <n v="0"/>
    <n v="10583.862499999999"/>
    <n v="0"/>
    <s v="1"/>
    <x v="2"/>
  </r>
  <r>
    <x v="0"/>
    <x v="5"/>
    <s v="1"/>
    <x v="0"/>
    <s v="15041RESIN068492022"/>
    <s v="22SD004C"/>
    <x v="490"/>
    <n v="3621"/>
    <x v="191"/>
    <x v="223"/>
    <n v="0"/>
    <n v="0"/>
    <n v="3262.27"/>
    <n v="424.0951"/>
    <n v="0"/>
    <n v="0"/>
    <n v="3686.3651"/>
    <n v="0"/>
    <s v="1"/>
    <x v="2"/>
  </r>
  <r>
    <x v="0"/>
    <x v="5"/>
    <s v="1"/>
    <x v="0"/>
    <s v="15041RESIN068492022"/>
    <s v="22SD004C"/>
    <x v="491"/>
    <n v="3622"/>
    <x v="191"/>
    <x v="223"/>
    <n v="0"/>
    <n v="0"/>
    <n v="3364.21"/>
    <n v="437.34730000000002"/>
    <n v="0"/>
    <n v="0"/>
    <n v="3801.5572999999999"/>
    <n v="0"/>
    <s v="1"/>
    <x v="2"/>
  </r>
  <r>
    <x v="0"/>
    <x v="5"/>
    <s v="1"/>
    <x v="0"/>
    <s v="15041RESIN068492022"/>
    <s v="22SD004C"/>
    <x v="492"/>
    <n v="3623"/>
    <x v="192"/>
    <x v="224"/>
    <n v="0"/>
    <n v="0"/>
    <n v="205.9"/>
    <n v="26.767000000000003"/>
    <n v="0"/>
    <n v="0"/>
    <n v="232.667"/>
    <n v="0"/>
    <s v="1"/>
    <x v="2"/>
  </r>
  <r>
    <x v="0"/>
    <x v="5"/>
    <s v="1"/>
    <x v="0"/>
    <s v="15041RESIN068492022"/>
    <s v="22SD004C"/>
    <x v="493"/>
    <n v="3624"/>
    <x v="141"/>
    <x v="160"/>
    <n v="0"/>
    <n v="0"/>
    <n v="253.9"/>
    <n v="33.007000000000005"/>
    <n v="0"/>
    <n v="0"/>
    <n v="286.90700000000004"/>
    <n v="0"/>
    <s v="1"/>
    <x v="2"/>
  </r>
  <r>
    <x v="0"/>
    <x v="5"/>
    <s v="1"/>
    <x v="0"/>
    <s v="15041RESIN068492022"/>
    <s v="22SD004C"/>
    <x v="494"/>
    <n v="3625"/>
    <x v="114"/>
    <x v="130"/>
    <n v="0"/>
    <n v="0"/>
    <n v="13.1"/>
    <n v="1.7030000000000001"/>
    <n v="0"/>
    <n v="0"/>
    <n v="14.802999999999999"/>
    <n v="0"/>
    <s v="1"/>
    <x v="2"/>
  </r>
  <r>
    <x v="0"/>
    <x v="5"/>
    <s v="1"/>
    <x v="0"/>
    <s v="15041RESIN068492022"/>
    <s v="22SD004C"/>
    <x v="495"/>
    <n v="3626"/>
    <x v="114"/>
    <x v="130"/>
    <n v="0"/>
    <n v="0"/>
    <n v="485.84"/>
    <n v="63.159199999999998"/>
    <n v="0"/>
    <n v="0"/>
    <n v="548.99919999999997"/>
    <n v="0"/>
    <s v="1"/>
    <x v="2"/>
  </r>
  <r>
    <x v="0"/>
    <x v="5"/>
    <s v="1"/>
    <x v="0"/>
    <s v="15041RESIN068492022"/>
    <s v="22SD004C"/>
    <x v="496"/>
    <n v="3627"/>
    <x v="76"/>
    <x v="83"/>
    <n v="0"/>
    <n v="0"/>
    <n v="156.24"/>
    <n v="20.311200000000003"/>
    <n v="0"/>
    <n v="0"/>
    <n v="176.55120000000002"/>
    <n v="0"/>
    <s v="1"/>
    <x v="2"/>
  </r>
  <r>
    <x v="0"/>
    <x v="5"/>
    <s v="1"/>
    <x v="0"/>
    <s v="15041RESIN068492022"/>
    <s v="22SD004C"/>
    <x v="497"/>
    <n v="3628"/>
    <x v="193"/>
    <x v="225"/>
    <n v="0"/>
    <n v="0"/>
    <n v="484.25"/>
    <n v="62.952500000000001"/>
    <n v="0"/>
    <n v="0"/>
    <n v="547.20249999999999"/>
    <n v="0"/>
    <s v="1"/>
    <x v="2"/>
  </r>
  <r>
    <x v="0"/>
    <x v="5"/>
    <s v="1"/>
    <x v="0"/>
    <s v="15041RESIN068492022"/>
    <s v="22SD004C"/>
    <x v="498"/>
    <n v="3629"/>
    <x v="194"/>
    <x v="226"/>
    <n v="0"/>
    <n v="0"/>
    <n v="44.25"/>
    <n v="5.7525000000000004"/>
    <n v="0"/>
    <n v="0"/>
    <n v="50.002499999999998"/>
    <n v="0"/>
    <s v="1"/>
    <x v="2"/>
  </r>
  <r>
    <x v="0"/>
    <x v="5"/>
    <s v="1"/>
    <x v="0"/>
    <s v="15041RESIN068492022"/>
    <s v="22SD004C"/>
    <x v="499"/>
    <n v="3630"/>
    <x v="11"/>
    <x v="14"/>
    <n v="0"/>
    <n v="0"/>
    <n v="1610.4"/>
    <n v="209.35200000000003"/>
    <n v="0"/>
    <n v="0"/>
    <n v="1819.7520000000002"/>
    <n v="0"/>
    <s v="1"/>
    <x v="2"/>
  </r>
  <r>
    <x v="0"/>
    <x v="5"/>
    <s v="1"/>
    <x v="0"/>
    <s v="15041RESIN068492022"/>
    <s v="22SD004C"/>
    <x v="500"/>
    <n v="3631"/>
    <x v="11"/>
    <x v="14"/>
    <n v="0"/>
    <n v="0"/>
    <n v="9557.4"/>
    <n v="1242.462"/>
    <n v="0"/>
    <n v="0"/>
    <n v="10799.861999999999"/>
    <n v="0"/>
    <s v="1"/>
    <x v="2"/>
  </r>
  <r>
    <x v="0"/>
    <x v="5"/>
    <s v="1"/>
    <x v="0"/>
    <s v="15041RESIN068492022"/>
    <s v="22SD004C"/>
    <x v="501"/>
    <n v="3632"/>
    <x v="195"/>
    <x v="227"/>
    <n v="0"/>
    <n v="0"/>
    <n v="1008.86"/>
    <n v="131.15180000000001"/>
    <n v="0"/>
    <n v="0"/>
    <n v="1140.0118"/>
    <n v="0"/>
    <s v="1"/>
    <x v="2"/>
  </r>
  <r>
    <x v="0"/>
    <x v="5"/>
    <s v="1"/>
    <x v="0"/>
    <s v="15041RESIN068492022"/>
    <s v="22SD004C"/>
    <x v="502"/>
    <n v="3633"/>
    <x v="196"/>
    <x v="228"/>
    <n v="0"/>
    <n v="0"/>
    <n v="5607.02"/>
    <n v="728.91260000000011"/>
    <n v="0"/>
    <n v="0"/>
    <n v="6335.9326000000001"/>
    <n v="0"/>
    <s v="1"/>
    <x v="2"/>
  </r>
  <r>
    <x v="0"/>
    <x v="5"/>
    <s v="1"/>
    <x v="0"/>
    <s v="15041RESIN068492022"/>
    <s v="22SD004C"/>
    <x v="503"/>
    <n v="3634"/>
    <x v="63"/>
    <x v="68"/>
    <n v="0"/>
    <n v="0"/>
    <n v="2580.48"/>
    <n v="335.4624"/>
    <n v="0"/>
    <n v="0"/>
    <n v="2915.9423999999999"/>
    <n v="0"/>
    <s v="1"/>
    <x v="2"/>
  </r>
  <r>
    <x v="0"/>
    <x v="5"/>
    <s v="1"/>
    <x v="0"/>
    <s v="15041RESIN068492022"/>
    <s v="22SD004C"/>
    <x v="504"/>
    <n v="3635"/>
    <x v="183"/>
    <x v="212"/>
    <n v="0"/>
    <n v="0"/>
    <n v="139.57"/>
    <n v="18.144099999999998"/>
    <n v="0"/>
    <n v="0"/>
    <n v="157.7141"/>
    <n v="0"/>
    <s v="1"/>
    <x v="2"/>
  </r>
  <r>
    <x v="0"/>
    <x v="5"/>
    <s v="1"/>
    <x v="0"/>
    <s v="15041RESIN068492022"/>
    <s v="22SD004C"/>
    <x v="505"/>
    <n v="3636"/>
    <x v="136"/>
    <x v="155"/>
    <n v="0"/>
    <n v="0"/>
    <n v="192.58"/>
    <n v="25.035400000000003"/>
    <n v="0"/>
    <n v="0"/>
    <n v="217.61540000000002"/>
    <n v="0"/>
    <s v="1"/>
    <x v="2"/>
  </r>
  <r>
    <x v="0"/>
    <x v="5"/>
    <s v="1"/>
    <x v="0"/>
    <s v="15041RESIN068492022"/>
    <s v="22SD004C"/>
    <x v="506"/>
    <n v="3637"/>
    <x v="168"/>
    <x v="193"/>
    <n v="0"/>
    <n v="0"/>
    <n v="8439.7800000000007"/>
    <n v="1097.1714000000002"/>
    <n v="0"/>
    <n v="0"/>
    <n v="9536.9514000000017"/>
    <n v="0"/>
    <s v="1"/>
    <x v="2"/>
  </r>
  <r>
    <x v="0"/>
    <x v="5"/>
    <s v="1"/>
    <x v="0"/>
    <s v="15041RESIN068492022"/>
    <s v="22SD004C"/>
    <x v="507"/>
    <n v="3638"/>
    <x v="2"/>
    <x v="2"/>
    <n v="0"/>
    <n v="0"/>
    <n v="0"/>
    <n v="0"/>
    <n v="0"/>
    <n v="0"/>
    <n v="0"/>
    <n v="0"/>
    <s v="1"/>
    <x v="2"/>
  </r>
  <r>
    <x v="0"/>
    <x v="5"/>
    <s v="1"/>
    <x v="0"/>
    <s v="15041RESIN068492022"/>
    <s v="22SD004C"/>
    <x v="508"/>
    <n v="3639"/>
    <x v="8"/>
    <x v="229"/>
    <n v="0"/>
    <n v="0"/>
    <n v="511.75"/>
    <n v="66.527500000000003"/>
    <n v="0"/>
    <n v="0"/>
    <n v="578.27750000000003"/>
    <s v="026198025"/>
    <s v="1"/>
    <x v="2"/>
  </r>
  <r>
    <x v="0"/>
    <x v="5"/>
    <s v="1"/>
    <x v="0"/>
    <s v="15041RESIN068492022"/>
    <s v="22SD004C"/>
    <x v="509"/>
    <n v="3640"/>
    <x v="197"/>
    <x v="230"/>
    <n v="0"/>
    <n v="0"/>
    <n v="341.82"/>
    <n v="44.436599999999999"/>
    <n v="0"/>
    <n v="0"/>
    <n v="386.25659999999999"/>
    <n v="0"/>
    <s v="1"/>
    <x v="2"/>
  </r>
  <r>
    <x v="0"/>
    <x v="5"/>
    <s v="1"/>
    <x v="0"/>
    <s v="15041RESIN068492022"/>
    <s v="22SD004C"/>
    <x v="510"/>
    <n v="3641"/>
    <x v="198"/>
    <x v="231"/>
    <n v="0"/>
    <n v="0"/>
    <n v="978.71"/>
    <n v="127.23230000000001"/>
    <n v="0"/>
    <n v="0"/>
    <n v="1105.9423000000002"/>
    <n v="0"/>
    <s v="1"/>
    <x v="2"/>
  </r>
  <r>
    <x v="0"/>
    <x v="5"/>
    <s v="1"/>
    <x v="0"/>
    <s v="15041RESIN068492022"/>
    <s v="22SD004C"/>
    <x v="511"/>
    <n v="3642"/>
    <x v="8"/>
    <x v="95"/>
    <n v="0"/>
    <n v="0"/>
    <n v="736.04"/>
    <n v="95.685199999999995"/>
    <n v="0"/>
    <n v="0"/>
    <n v="831.72519999999997"/>
    <s v="025307605"/>
    <s v="1"/>
    <x v="2"/>
  </r>
  <r>
    <x v="0"/>
    <x v="5"/>
    <s v="1"/>
    <x v="0"/>
    <s v="15041RESIN068492022"/>
    <s v="22SD004C"/>
    <x v="512"/>
    <n v="3643"/>
    <x v="199"/>
    <x v="232"/>
    <n v="0"/>
    <n v="0"/>
    <n v="452"/>
    <n v="58.760000000000005"/>
    <n v="0"/>
    <n v="0"/>
    <n v="510.76"/>
    <n v="0"/>
    <s v="1"/>
    <x v="2"/>
  </r>
  <r>
    <x v="0"/>
    <x v="5"/>
    <s v="1"/>
    <x v="0"/>
    <s v="15041RESIN068492022"/>
    <s v="22SD004C"/>
    <x v="513"/>
    <n v="3644"/>
    <x v="200"/>
    <x v="233"/>
    <n v="0"/>
    <n v="0"/>
    <n v="25.49"/>
    <n v="3.3136999999999999"/>
    <n v="0"/>
    <n v="0"/>
    <n v="28.803699999999999"/>
    <n v="0"/>
    <s v="1"/>
    <x v="2"/>
  </r>
  <r>
    <x v="0"/>
    <x v="5"/>
    <s v="1"/>
    <x v="0"/>
    <s v="15041RESIN068492022"/>
    <s v="22SD004C"/>
    <x v="514"/>
    <n v="3645"/>
    <x v="201"/>
    <x v="234"/>
    <n v="0"/>
    <n v="0"/>
    <n v="246.3"/>
    <n v="32.019000000000005"/>
    <n v="0"/>
    <n v="0"/>
    <n v="278.31900000000002"/>
    <n v="0"/>
    <s v="1"/>
    <x v="2"/>
  </r>
  <r>
    <x v="0"/>
    <x v="5"/>
    <s v="1"/>
    <x v="0"/>
    <s v="15041RESIN068492022"/>
    <s v="22SD004C"/>
    <x v="515"/>
    <n v="3646"/>
    <x v="202"/>
    <x v="235"/>
    <n v="0"/>
    <n v="0"/>
    <n v="93.34"/>
    <n v="12.134200000000002"/>
    <n v="0"/>
    <n v="0"/>
    <n v="105.47420000000001"/>
    <n v="0"/>
    <s v="1"/>
    <x v="2"/>
  </r>
  <r>
    <x v="0"/>
    <x v="5"/>
    <s v="1"/>
    <x v="0"/>
    <s v="15041RESIN068492022"/>
    <s v="22SD004C"/>
    <x v="516"/>
    <n v="3647"/>
    <x v="10"/>
    <x v="11"/>
    <n v="0"/>
    <n v="0"/>
    <n v="21.16"/>
    <n v="2.7507999999999999"/>
    <n v="0"/>
    <n v="0"/>
    <n v="23.910800000000002"/>
    <n v="0"/>
    <s v="1"/>
    <x v="2"/>
  </r>
  <r>
    <x v="0"/>
    <x v="5"/>
    <s v="1"/>
    <x v="0"/>
    <s v="15041RESIN068492022"/>
    <s v="22SD004C"/>
    <x v="517"/>
    <n v="3648"/>
    <x v="65"/>
    <x v="71"/>
    <n v="0"/>
    <n v="0"/>
    <n v="124.37"/>
    <n v="16.168100000000003"/>
    <n v="0"/>
    <n v="0"/>
    <n v="140.53810000000001"/>
    <n v="0"/>
    <s v="1"/>
    <x v="2"/>
  </r>
  <r>
    <x v="0"/>
    <x v="5"/>
    <s v="1"/>
    <x v="0"/>
    <s v="15041RESIN068492022"/>
    <s v="22SD004C"/>
    <x v="518"/>
    <n v="3649"/>
    <x v="10"/>
    <x v="11"/>
    <n v="0"/>
    <n v="0"/>
    <n v="29.22"/>
    <n v="3.7986"/>
    <n v="0"/>
    <n v="0"/>
    <n v="33.018599999999999"/>
    <n v="0"/>
    <s v="1"/>
    <x v="2"/>
  </r>
  <r>
    <x v="0"/>
    <x v="5"/>
    <s v="1"/>
    <x v="0"/>
    <s v="15041RESIN068492022"/>
    <s v="22SD004C"/>
    <x v="519"/>
    <n v="3650"/>
    <x v="10"/>
    <x v="11"/>
    <n v="0"/>
    <n v="0"/>
    <n v="429.6"/>
    <n v="55.848000000000006"/>
    <n v="0"/>
    <n v="0"/>
    <n v="485.44800000000004"/>
    <n v="0"/>
    <s v="1"/>
    <x v="2"/>
  </r>
  <r>
    <x v="0"/>
    <x v="4"/>
    <s v="1"/>
    <x v="0"/>
    <s v="15041RESIN068492022"/>
    <s v="22SD004C"/>
    <x v="520"/>
    <n v="3651"/>
    <x v="102"/>
    <x v="117"/>
    <n v="0"/>
    <n v="0"/>
    <n v="7033.67"/>
    <n v="914.37710000000004"/>
    <n v="0"/>
    <n v="0"/>
    <n v="7948.0470999999998"/>
    <n v="0"/>
    <s v="1"/>
    <x v="2"/>
  </r>
  <r>
    <x v="0"/>
    <x v="4"/>
    <s v="1"/>
    <x v="0"/>
    <s v="15041RESIN068492022"/>
    <s v="22SD004C"/>
    <x v="521"/>
    <n v="3652"/>
    <x v="8"/>
    <x v="236"/>
    <n v="0"/>
    <n v="0"/>
    <n v="74"/>
    <n v="9.620000000000001"/>
    <n v="0"/>
    <n v="0"/>
    <n v="83.62"/>
    <s v="010828222"/>
    <s v="1"/>
    <x v="2"/>
  </r>
  <r>
    <x v="0"/>
    <x v="4"/>
    <s v="1"/>
    <x v="0"/>
    <s v="15041RESIN068492022"/>
    <s v="22SD004C"/>
    <x v="522"/>
    <n v="3653"/>
    <x v="21"/>
    <x v="24"/>
    <n v="0"/>
    <n v="0"/>
    <n v="143.59"/>
    <n v="18.666700000000002"/>
    <n v="0"/>
    <n v="0"/>
    <n v="162.2567"/>
    <n v="0"/>
    <s v="1"/>
    <x v="2"/>
  </r>
  <r>
    <x v="0"/>
    <x v="4"/>
    <s v="1"/>
    <x v="0"/>
    <s v="15041RESIN068492022"/>
    <s v="22SD004C"/>
    <x v="523"/>
    <n v="3654"/>
    <x v="81"/>
    <x v="88"/>
    <n v="0"/>
    <n v="0"/>
    <n v="6116.74"/>
    <n v="795.17619999999999"/>
    <n v="0"/>
    <n v="0"/>
    <n v="6911.9161999999997"/>
    <n v="0"/>
    <s v="1"/>
    <x v="2"/>
  </r>
  <r>
    <x v="0"/>
    <x v="4"/>
    <s v="1"/>
    <x v="0"/>
    <s v="15041RESIN068492022"/>
    <s v="22SD004C"/>
    <x v="524"/>
    <n v="3655"/>
    <x v="8"/>
    <x v="237"/>
    <n v="0"/>
    <n v="0"/>
    <n v="756.42"/>
    <n v="98.334599999999995"/>
    <n v="0"/>
    <n v="0"/>
    <n v="854.75459999999998"/>
    <s v="023760988"/>
    <s v="1"/>
    <x v="2"/>
  </r>
  <r>
    <x v="0"/>
    <x v="4"/>
    <s v="1"/>
    <x v="0"/>
    <s v="15041RESIN068492022"/>
    <s v="22SD004C"/>
    <x v="525"/>
    <n v="3656"/>
    <x v="35"/>
    <x v="39"/>
    <n v="0"/>
    <n v="0"/>
    <n v="163.12"/>
    <n v="21.2056"/>
    <n v="0"/>
    <n v="0"/>
    <n v="184.32560000000001"/>
    <n v="0"/>
    <s v="1"/>
    <x v="2"/>
  </r>
  <r>
    <x v="0"/>
    <x v="4"/>
    <s v="1"/>
    <x v="0"/>
    <s v="15041RESIN068492022"/>
    <s v="22SD004C"/>
    <x v="526"/>
    <n v="3657"/>
    <x v="109"/>
    <x v="124"/>
    <n v="0"/>
    <n v="0"/>
    <n v="26.55"/>
    <n v="3.4515000000000002"/>
    <n v="0"/>
    <n v="0"/>
    <n v="30.0015"/>
    <n v="0"/>
    <s v="1"/>
    <x v="2"/>
  </r>
  <r>
    <x v="0"/>
    <x v="4"/>
    <s v="1"/>
    <x v="0"/>
    <s v="15041RESIN068492022"/>
    <s v="22SD004C"/>
    <x v="527"/>
    <n v="3658"/>
    <x v="75"/>
    <x v="82"/>
    <n v="0"/>
    <n v="0"/>
    <n v="120"/>
    <n v="15.600000000000001"/>
    <n v="0"/>
    <n v="0"/>
    <n v="135.6"/>
    <n v="0"/>
    <s v="1"/>
    <x v="2"/>
  </r>
  <r>
    <x v="0"/>
    <x v="4"/>
    <s v="1"/>
    <x v="0"/>
    <s v="15041RESIN068492022"/>
    <s v="22SD004C"/>
    <x v="528"/>
    <n v="3659"/>
    <x v="203"/>
    <x v="238"/>
    <n v="0"/>
    <n v="0"/>
    <n v="16980"/>
    <n v="2207.4"/>
    <n v="0"/>
    <n v="0"/>
    <n v="19187.400000000001"/>
    <n v="0"/>
    <s v="1"/>
    <x v="2"/>
  </r>
  <r>
    <x v="0"/>
    <x v="4"/>
    <s v="1"/>
    <x v="0"/>
    <s v="15041RESIN068492022"/>
    <s v="22SD004C"/>
    <x v="529"/>
    <n v="3660"/>
    <x v="24"/>
    <x v="27"/>
    <n v="0"/>
    <n v="0"/>
    <n v="46.81"/>
    <n v="6.0853000000000002"/>
    <n v="0"/>
    <n v="0"/>
    <n v="52.895300000000006"/>
    <n v="0"/>
    <s v="1"/>
    <x v="2"/>
  </r>
  <r>
    <x v="0"/>
    <x v="4"/>
    <s v="1"/>
    <x v="0"/>
    <s v="15041RESIN068492022"/>
    <s v="22SD004C"/>
    <x v="530"/>
    <n v="3661"/>
    <x v="24"/>
    <x v="27"/>
    <n v="0"/>
    <n v="0"/>
    <n v="26.42"/>
    <n v="3.4346000000000005"/>
    <n v="0"/>
    <n v="0"/>
    <n v="29.854600000000001"/>
    <n v="0"/>
    <s v="1"/>
    <x v="2"/>
  </r>
  <r>
    <x v="0"/>
    <x v="4"/>
    <s v="1"/>
    <x v="0"/>
    <s v="15041RESIN068492022"/>
    <s v="22SD004C"/>
    <x v="531"/>
    <n v="3662"/>
    <x v="60"/>
    <x v="65"/>
    <n v="0"/>
    <n v="0"/>
    <n v="339.8"/>
    <n v="44.173999999999999"/>
    <n v="0"/>
    <n v="0"/>
    <n v="383.97399999999999"/>
    <n v="0"/>
    <s v="1"/>
    <x v="2"/>
  </r>
  <r>
    <x v="0"/>
    <x v="4"/>
    <s v="1"/>
    <x v="0"/>
    <s v="15041RESIN068492022"/>
    <s v="22SD004C"/>
    <x v="532"/>
    <n v="3663"/>
    <x v="10"/>
    <x v="11"/>
    <n v="0"/>
    <n v="0"/>
    <n v="64.22"/>
    <n v="8.3485999999999994"/>
    <n v="0"/>
    <n v="0"/>
    <n v="72.568600000000004"/>
    <n v="0"/>
    <s v="1"/>
    <x v="2"/>
  </r>
  <r>
    <x v="0"/>
    <x v="4"/>
    <s v="1"/>
    <x v="0"/>
    <s v="15041RESIN068492022"/>
    <s v="22SD004C"/>
    <x v="533"/>
    <n v="3664"/>
    <x v="177"/>
    <x v="203"/>
    <n v="0"/>
    <n v="0"/>
    <n v="5638.87"/>
    <n v="733.05309999999997"/>
    <n v="0"/>
    <n v="0"/>
    <n v="6371.9231"/>
    <n v="0"/>
    <s v="1"/>
    <x v="2"/>
  </r>
  <r>
    <x v="0"/>
    <x v="4"/>
    <s v="1"/>
    <x v="0"/>
    <s v="15041RESIN068492022"/>
    <s v="22SD004C"/>
    <x v="534"/>
    <n v="3665"/>
    <x v="204"/>
    <x v="239"/>
    <n v="0"/>
    <n v="0"/>
    <n v="183.51"/>
    <n v="23.856300000000001"/>
    <n v="0"/>
    <n v="0"/>
    <n v="207.3663"/>
    <n v="0"/>
    <s v="1"/>
    <x v="2"/>
  </r>
  <r>
    <x v="0"/>
    <x v="4"/>
    <s v="1"/>
    <x v="0"/>
    <s v="15041RESIN068492022"/>
    <s v="22SD004C"/>
    <x v="535"/>
    <n v="3666"/>
    <x v="120"/>
    <x v="137"/>
    <n v="0"/>
    <n v="0"/>
    <n v="255.12"/>
    <n v="33.165600000000005"/>
    <n v="0"/>
    <n v="0"/>
    <n v="288.28559999999999"/>
    <n v="0"/>
    <s v="1"/>
    <x v="2"/>
  </r>
  <r>
    <x v="0"/>
    <x v="4"/>
    <s v="1"/>
    <x v="0"/>
    <s v="15041RESIN068492022"/>
    <s v="22SD004C"/>
    <x v="536"/>
    <n v="3667"/>
    <x v="205"/>
    <x v="240"/>
    <n v="0"/>
    <n v="0"/>
    <n v="389.41"/>
    <n v="50.623300000000008"/>
    <n v="0"/>
    <n v="0"/>
    <n v="440.03330000000005"/>
    <n v="0"/>
    <s v="1"/>
    <x v="2"/>
  </r>
  <r>
    <x v="0"/>
    <x v="4"/>
    <s v="1"/>
    <x v="0"/>
    <s v="15041RESIN068492022"/>
    <s v="22SD004C"/>
    <x v="537"/>
    <n v="3668"/>
    <x v="10"/>
    <x v="11"/>
    <n v="0"/>
    <n v="0"/>
    <n v="351.59"/>
    <n v="45.706699999999998"/>
    <n v="0"/>
    <n v="0"/>
    <n v="397.29669999999999"/>
    <n v="0"/>
    <s v="1"/>
    <x v="2"/>
  </r>
  <r>
    <x v="0"/>
    <x v="4"/>
    <s v="1"/>
    <x v="0"/>
    <s v="15041RESIN068492022"/>
    <s v="22SD004C"/>
    <x v="538"/>
    <n v="3669"/>
    <x v="8"/>
    <x v="241"/>
    <n v="0"/>
    <n v="0"/>
    <n v="432.74"/>
    <n v="56.2562"/>
    <n v="0"/>
    <n v="0"/>
    <n v="488.99619999999999"/>
    <s v="044757479"/>
    <s v="1"/>
    <x v="2"/>
  </r>
  <r>
    <x v="0"/>
    <x v="4"/>
    <s v="1"/>
    <x v="0"/>
    <s v="15041RESIN068492022"/>
    <s v="22SD004C"/>
    <x v="539"/>
    <n v="3670"/>
    <x v="10"/>
    <x v="11"/>
    <n v="0"/>
    <n v="0"/>
    <n v="105.51"/>
    <n v="13.7163"/>
    <n v="0"/>
    <n v="0"/>
    <n v="119.22630000000001"/>
    <n v="0"/>
    <s v="1"/>
    <x v="2"/>
  </r>
  <r>
    <x v="0"/>
    <x v="4"/>
    <s v="1"/>
    <x v="0"/>
    <s v="15041RESIN068492022"/>
    <s v="22SD004C"/>
    <x v="540"/>
    <n v="3671"/>
    <x v="85"/>
    <x v="93"/>
    <n v="0"/>
    <n v="0"/>
    <n v="51.64"/>
    <n v="6.7132000000000005"/>
    <n v="0"/>
    <n v="0"/>
    <n v="58.353200000000001"/>
    <n v="0"/>
    <s v="1"/>
    <x v="2"/>
  </r>
  <r>
    <x v="0"/>
    <x v="4"/>
    <s v="1"/>
    <x v="0"/>
    <s v="15041RESIN068492022"/>
    <s v="22SD004C"/>
    <x v="541"/>
    <n v="3672"/>
    <x v="206"/>
    <x v="242"/>
    <n v="0"/>
    <n v="0"/>
    <n v="144.69999999999999"/>
    <n v="18.811"/>
    <n v="0"/>
    <n v="0"/>
    <n v="163.511"/>
    <n v="0"/>
    <s v="1"/>
    <x v="2"/>
  </r>
  <r>
    <x v="0"/>
    <x v="4"/>
    <s v="1"/>
    <x v="0"/>
    <s v="15041RESIN068492022"/>
    <s v="22SD004C"/>
    <x v="542"/>
    <n v="3673"/>
    <x v="8"/>
    <x v="236"/>
    <n v="0"/>
    <n v="0"/>
    <n v="57.97"/>
    <n v="7.5361000000000002"/>
    <n v="0"/>
    <n v="0"/>
    <n v="65.506100000000004"/>
    <s v="010828222"/>
    <s v="1"/>
    <x v="2"/>
  </r>
  <r>
    <x v="0"/>
    <x v="4"/>
    <s v="1"/>
    <x v="0"/>
    <s v="15041RESIN068492022"/>
    <s v="22SD004C"/>
    <x v="543"/>
    <n v="3674"/>
    <x v="36"/>
    <x v="40"/>
    <n v="0"/>
    <n v="0"/>
    <n v="199.5"/>
    <n v="25.935000000000002"/>
    <n v="0"/>
    <n v="0"/>
    <n v="225.435"/>
    <n v="0"/>
    <s v="1"/>
    <x v="2"/>
  </r>
  <r>
    <x v="0"/>
    <x v="4"/>
    <s v="1"/>
    <x v="0"/>
    <s v="15041RESIN068492022"/>
    <s v="22SD004C"/>
    <x v="544"/>
    <n v="3675"/>
    <x v="112"/>
    <x v="128"/>
    <n v="0"/>
    <n v="0"/>
    <n v="4.17"/>
    <n v="0.54210000000000003"/>
    <n v="0"/>
    <n v="0"/>
    <n v="4.7120999999999995"/>
    <n v="0"/>
    <s v="1"/>
    <x v="2"/>
  </r>
  <r>
    <x v="0"/>
    <x v="3"/>
    <s v="1"/>
    <x v="0"/>
    <s v="15041RESIN068492022"/>
    <s v="22SD004C"/>
    <x v="545"/>
    <n v="3676"/>
    <x v="13"/>
    <x v="16"/>
    <n v="0"/>
    <n v="0"/>
    <n v="3343.64"/>
    <n v="434.67320000000001"/>
    <n v="0"/>
    <n v="0"/>
    <n v="3778.3132000000001"/>
    <n v="0"/>
    <s v="1"/>
    <x v="2"/>
  </r>
  <r>
    <x v="0"/>
    <x v="3"/>
    <s v="1"/>
    <x v="0"/>
    <s v="15041RESIN068492022"/>
    <s v="22SD004C"/>
    <x v="546"/>
    <n v="3677"/>
    <x v="8"/>
    <x v="243"/>
    <n v="0"/>
    <n v="0"/>
    <n v="84.1"/>
    <n v="10.933"/>
    <n v="0"/>
    <n v="0"/>
    <n v="95.032999999999987"/>
    <s v="009870981"/>
    <s v="1"/>
    <x v="2"/>
  </r>
  <r>
    <x v="0"/>
    <x v="3"/>
    <s v="1"/>
    <x v="0"/>
    <s v="15041RESIN068492022"/>
    <s v="22SD004C"/>
    <x v="547"/>
    <n v="3678"/>
    <x v="8"/>
    <x v="12"/>
    <n v="0"/>
    <n v="0"/>
    <n v="81.55"/>
    <n v="10.6015"/>
    <n v="0"/>
    <n v="0"/>
    <n v="92.151499999999999"/>
    <s v="018717409"/>
    <s v="1"/>
    <x v="2"/>
  </r>
  <r>
    <x v="0"/>
    <x v="3"/>
    <s v="1"/>
    <x v="0"/>
    <s v="15041RESIN068492022"/>
    <s v="22SD004C"/>
    <x v="548"/>
    <n v="3679"/>
    <x v="207"/>
    <x v="244"/>
    <n v="0"/>
    <n v="0"/>
    <n v="101.95"/>
    <n v="13.253500000000001"/>
    <n v="0"/>
    <n v="0"/>
    <n v="115.20350000000001"/>
    <n v="0"/>
    <s v="1"/>
    <x v="2"/>
  </r>
  <r>
    <x v="0"/>
    <x v="3"/>
    <s v="1"/>
    <x v="0"/>
    <s v="15041RESIN068492022"/>
    <s v="22SD004C"/>
    <x v="549"/>
    <n v="3680"/>
    <x v="208"/>
    <x v="245"/>
    <n v="0"/>
    <n v="0"/>
    <n v="409.8"/>
    <n v="53.274000000000001"/>
    <n v="0"/>
    <n v="0"/>
    <n v="463.07400000000001"/>
    <n v="0"/>
    <s v="1"/>
    <x v="2"/>
  </r>
  <r>
    <x v="0"/>
    <x v="3"/>
    <s v="1"/>
    <x v="0"/>
    <s v="15041RESIN068492022"/>
    <s v="22SD004C"/>
    <x v="550"/>
    <n v="3681"/>
    <x v="209"/>
    <x v="246"/>
    <n v="0"/>
    <n v="0"/>
    <n v="185.51"/>
    <n v="24.116299999999999"/>
    <n v="0"/>
    <n v="0"/>
    <n v="209.62629999999999"/>
    <n v="0"/>
    <s v="1"/>
    <x v="2"/>
  </r>
  <r>
    <x v="0"/>
    <x v="3"/>
    <s v="1"/>
    <x v="0"/>
    <s v="15041RESIN068492022"/>
    <s v="22SD004C"/>
    <x v="551"/>
    <n v="3682"/>
    <x v="16"/>
    <x v="19"/>
    <n v="0"/>
    <n v="0"/>
    <n v="242.12"/>
    <n v="31.4756"/>
    <n v="0"/>
    <n v="0"/>
    <n v="273.59559999999999"/>
    <n v="0"/>
    <s v="1"/>
    <x v="2"/>
  </r>
  <r>
    <x v="0"/>
    <x v="3"/>
    <s v="1"/>
    <x v="0"/>
    <s v="15041RESIN068492022"/>
    <s v="22SD004C"/>
    <x v="552"/>
    <n v="3683"/>
    <x v="28"/>
    <x v="32"/>
    <n v="0"/>
    <n v="0"/>
    <n v="172"/>
    <n v="22.36"/>
    <n v="0"/>
    <n v="0"/>
    <n v="194.36"/>
    <n v="0"/>
    <s v="1"/>
    <x v="2"/>
  </r>
  <r>
    <x v="0"/>
    <x v="3"/>
    <s v="1"/>
    <x v="0"/>
    <s v="15041RESIN068492022"/>
    <s v="22SD004C"/>
    <x v="553"/>
    <n v="3684"/>
    <x v="150"/>
    <x v="172"/>
    <n v="0"/>
    <n v="0"/>
    <n v="1994.83"/>
    <n v="259.3279"/>
    <n v="0"/>
    <n v="0"/>
    <n v="2254.1579000000002"/>
    <n v="0"/>
    <s v="1"/>
    <x v="2"/>
  </r>
  <r>
    <x v="0"/>
    <x v="3"/>
    <s v="1"/>
    <x v="0"/>
    <s v="15041RESIN068492022"/>
    <s v="22SD004C"/>
    <x v="554"/>
    <n v="3685"/>
    <x v="150"/>
    <x v="172"/>
    <n v="0"/>
    <n v="0"/>
    <n v="87.39"/>
    <n v="11.3607"/>
    <n v="0"/>
    <n v="0"/>
    <n v="98.750699999999995"/>
    <n v="0"/>
    <s v="1"/>
    <x v="2"/>
  </r>
  <r>
    <x v="0"/>
    <x v="3"/>
    <s v="1"/>
    <x v="0"/>
    <s v="15041RESIN068492022"/>
    <s v="22SD004C"/>
    <x v="555"/>
    <n v="3686"/>
    <x v="150"/>
    <x v="172"/>
    <n v="0"/>
    <n v="0"/>
    <n v="66.37"/>
    <n v="8.6281000000000017"/>
    <n v="0"/>
    <n v="0"/>
    <n v="74.998100000000008"/>
    <n v="0"/>
    <s v="1"/>
    <x v="2"/>
  </r>
  <r>
    <x v="0"/>
    <x v="3"/>
    <s v="1"/>
    <x v="0"/>
    <s v="15041RESIN068492022"/>
    <s v="22SD004C"/>
    <x v="556"/>
    <n v="3687"/>
    <x v="210"/>
    <x v="247"/>
    <n v="0"/>
    <n v="0"/>
    <n v="69.19"/>
    <n v="8.9946999999999999"/>
    <n v="0"/>
    <n v="0"/>
    <n v="78.184699999999992"/>
    <n v="0"/>
    <s v="1"/>
    <x v="2"/>
  </r>
  <r>
    <x v="0"/>
    <x v="3"/>
    <s v="1"/>
    <x v="0"/>
    <s v="15041RESIN068492022"/>
    <s v="22SD004C"/>
    <x v="557"/>
    <n v="3688"/>
    <x v="211"/>
    <x v="248"/>
    <n v="0"/>
    <n v="0"/>
    <n v="6.41"/>
    <n v="0.83330000000000004"/>
    <n v="0"/>
    <n v="0"/>
    <n v="7.2433000000000005"/>
    <n v="0"/>
    <s v="1"/>
    <x v="2"/>
  </r>
  <r>
    <x v="0"/>
    <x v="3"/>
    <s v="1"/>
    <x v="0"/>
    <s v="15041RESIN068492022"/>
    <s v="22SD004C"/>
    <x v="558"/>
    <n v="3689"/>
    <x v="59"/>
    <x v="64"/>
    <n v="0"/>
    <n v="0"/>
    <n v="61.17"/>
    <n v="7.9521000000000006"/>
    <n v="0"/>
    <n v="0"/>
    <n v="69.122100000000003"/>
    <n v="0"/>
    <s v="1"/>
    <x v="2"/>
  </r>
  <r>
    <x v="0"/>
    <x v="3"/>
    <s v="1"/>
    <x v="0"/>
    <s v="15041RESIN068492022"/>
    <s v="22SD004C"/>
    <x v="559"/>
    <n v="3690"/>
    <x v="145"/>
    <x v="166"/>
    <n v="0"/>
    <n v="0"/>
    <n v="40"/>
    <n v="5.2"/>
    <n v="0"/>
    <n v="0"/>
    <n v="45.2"/>
    <n v="0"/>
    <s v="1"/>
    <x v="2"/>
  </r>
  <r>
    <x v="0"/>
    <x v="3"/>
    <s v="1"/>
    <x v="0"/>
    <s v="15041RESIN068492022"/>
    <s v="22SD004C"/>
    <x v="560"/>
    <n v="3691"/>
    <x v="10"/>
    <x v="11"/>
    <n v="0"/>
    <n v="0"/>
    <n v="2043.62"/>
    <n v="265.67059999999998"/>
    <n v="0"/>
    <n v="0"/>
    <n v="2309.2905999999998"/>
    <n v="0"/>
    <s v="1"/>
    <x v="2"/>
  </r>
  <r>
    <x v="0"/>
    <x v="3"/>
    <s v="1"/>
    <x v="0"/>
    <s v="15041RESIN068492022"/>
    <s v="22SD004C"/>
    <x v="561"/>
    <n v="3692"/>
    <x v="212"/>
    <x v="249"/>
    <n v="0"/>
    <n v="0"/>
    <n v="740.5"/>
    <n v="96.265000000000001"/>
    <n v="0"/>
    <n v="0"/>
    <n v="836.76499999999999"/>
    <n v="0"/>
    <s v="1"/>
    <x v="2"/>
  </r>
  <r>
    <x v="0"/>
    <x v="3"/>
    <s v="1"/>
    <x v="0"/>
    <s v="15041RESIN068492022"/>
    <s v="22SD004C"/>
    <x v="562"/>
    <n v="3693"/>
    <x v="122"/>
    <x v="139"/>
    <n v="0"/>
    <n v="0"/>
    <n v="76.52"/>
    <n v="9.9475999999999996"/>
    <n v="0"/>
    <n v="0"/>
    <n v="86.46759999999999"/>
    <n v="0"/>
    <s v="1"/>
    <x v="2"/>
  </r>
  <r>
    <x v="0"/>
    <x v="3"/>
    <s v="1"/>
    <x v="0"/>
    <s v="15041RESIN068492022"/>
    <s v="22SD004C"/>
    <x v="563"/>
    <n v="3694"/>
    <x v="38"/>
    <x v="42"/>
    <n v="0"/>
    <n v="0"/>
    <n v="455.75"/>
    <n v="59.247500000000002"/>
    <n v="0"/>
    <n v="0"/>
    <n v="514.99749999999995"/>
    <n v="0"/>
    <s v="1"/>
    <x v="2"/>
  </r>
  <r>
    <x v="0"/>
    <x v="3"/>
    <s v="1"/>
    <x v="0"/>
    <s v="15041RESIN068492022"/>
    <s v="22SD004C"/>
    <x v="564"/>
    <n v="3695"/>
    <x v="8"/>
    <x v="96"/>
    <n v="0"/>
    <n v="0"/>
    <n v="57.75"/>
    <n v="7.5075000000000003"/>
    <n v="0"/>
    <n v="0"/>
    <n v="65.257499999999993"/>
    <s v="023506457"/>
    <s v="1"/>
    <x v="2"/>
  </r>
  <r>
    <x v="0"/>
    <x v="3"/>
    <s v="1"/>
    <x v="0"/>
    <s v="15041RESIN068492022"/>
    <s v="22SD004C"/>
    <x v="565"/>
    <n v="3696"/>
    <x v="213"/>
    <x v="250"/>
    <n v="0"/>
    <n v="0"/>
    <n v="83.55"/>
    <n v="10.861499999999999"/>
    <n v="0"/>
    <n v="0"/>
    <n v="94.41149999999999"/>
    <n v="0"/>
    <s v="1"/>
    <x v="2"/>
  </r>
  <r>
    <x v="0"/>
    <x v="3"/>
    <s v="1"/>
    <x v="0"/>
    <s v="15041RESIN068492022"/>
    <s v="22SD004C"/>
    <x v="566"/>
    <n v="3697"/>
    <x v="214"/>
    <x v="251"/>
    <n v="0"/>
    <n v="0"/>
    <n v="4035.36"/>
    <n v="524.59680000000003"/>
    <n v="0"/>
    <n v="0"/>
    <n v="4559.9567999999999"/>
    <n v="0"/>
    <s v="1"/>
    <x v="2"/>
  </r>
  <r>
    <x v="0"/>
    <x v="3"/>
    <s v="1"/>
    <x v="0"/>
    <s v="15041RESIN068492022"/>
    <s v="22SD004C"/>
    <x v="567"/>
    <n v="3698"/>
    <x v="215"/>
    <x v="252"/>
    <n v="0"/>
    <n v="0"/>
    <n v="45.7"/>
    <n v="5.9410000000000007"/>
    <n v="0"/>
    <n v="0"/>
    <n v="51.641000000000005"/>
    <n v="0"/>
    <s v="1"/>
    <x v="2"/>
  </r>
  <r>
    <x v="0"/>
    <x v="3"/>
    <s v="1"/>
    <x v="0"/>
    <s v="15041RESIN068492022"/>
    <s v="22SD004C"/>
    <x v="568"/>
    <n v="3699"/>
    <x v="10"/>
    <x v="11"/>
    <n v="0"/>
    <n v="0"/>
    <n v="31.52"/>
    <n v="4.0975999999999999"/>
    <n v="0"/>
    <n v="0"/>
    <n v="35.617599999999996"/>
    <n v="0"/>
    <s v="1"/>
    <x v="2"/>
  </r>
  <r>
    <x v="0"/>
    <x v="3"/>
    <s v="1"/>
    <x v="0"/>
    <s v="15041RESIN068492022"/>
    <s v="22SD004C"/>
    <x v="569"/>
    <n v="3700"/>
    <x v="216"/>
    <x v="253"/>
    <n v="0"/>
    <n v="0"/>
    <n v="165.12"/>
    <n v="21.465600000000002"/>
    <n v="0"/>
    <n v="0"/>
    <n v="186.5856"/>
    <n v="0"/>
    <s v="1"/>
    <x v="2"/>
  </r>
  <r>
    <x v="0"/>
    <x v="3"/>
    <s v="1"/>
    <x v="0"/>
    <s v="15041RESIN068492022"/>
    <s v="22SD004C"/>
    <x v="570"/>
    <n v="3701"/>
    <x v="60"/>
    <x v="65"/>
    <n v="0"/>
    <n v="0"/>
    <n v="193.69"/>
    <n v="25.1797"/>
    <n v="0"/>
    <n v="0"/>
    <n v="218.86969999999999"/>
    <n v="0"/>
    <s v="1"/>
    <x v="2"/>
  </r>
  <r>
    <x v="0"/>
    <x v="3"/>
    <s v="1"/>
    <x v="0"/>
    <s v="15041RESIN068492022"/>
    <s v="22SD004C"/>
    <x v="571"/>
    <n v="3702"/>
    <x v="49"/>
    <x v="54"/>
    <n v="0"/>
    <n v="0"/>
    <n v="281.81"/>
    <n v="36.635300000000001"/>
    <n v="0"/>
    <n v="0"/>
    <n v="318.44529999999997"/>
    <n v="0"/>
    <s v="1"/>
    <x v="2"/>
  </r>
  <r>
    <x v="0"/>
    <x v="3"/>
    <s v="1"/>
    <x v="0"/>
    <s v="15041RESIN068492022"/>
    <s v="22SD004C"/>
    <x v="572"/>
    <n v="3703"/>
    <x v="8"/>
    <x v="254"/>
    <n v="0"/>
    <n v="0"/>
    <n v="27.13"/>
    <n v="3.5268999999999999"/>
    <n v="0"/>
    <n v="0"/>
    <n v="30.6569"/>
    <s v="052270994"/>
    <s v="1"/>
    <x v="2"/>
  </r>
  <r>
    <x v="0"/>
    <x v="2"/>
    <s v="1"/>
    <x v="0"/>
    <s v="15041RESIN068492022"/>
    <s v="22SD004C"/>
    <x v="573"/>
    <n v="3704"/>
    <x v="8"/>
    <x v="109"/>
    <n v="0"/>
    <n v="0"/>
    <n v="74"/>
    <n v="9.620000000000001"/>
    <n v="0"/>
    <n v="0"/>
    <n v="83.62"/>
    <s v="044578045"/>
    <s v="1"/>
    <x v="2"/>
  </r>
  <r>
    <x v="0"/>
    <x v="2"/>
    <s v="1"/>
    <x v="0"/>
    <s v="15041RESIN068492022"/>
    <s v="22SD004C"/>
    <x v="574"/>
    <n v="3705"/>
    <x v="10"/>
    <x v="11"/>
    <n v="0"/>
    <n v="0"/>
    <n v="52.35"/>
    <n v="6.8055000000000003"/>
    <n v="0"/>
    <n v="0"/>
    <n v="59.155500000000004"/>
    <n v="0"/>
    <s v="1"/>
    <x v="2"/>
  </r>
  <r>
    <x v="0"/>
    <x v="2"/>
    <s v="1"/>
    <x v="0"/>
    <s v="15041RESIN068492022"/>
    <s v="22SD004C"/>
    <x v="575"/>
    <n v="3706"/>
    <x v="127"/>
    <x v="145"/>
    <n v="0"/>
    <n v="0"/>
    <n v="384.57"/>
    <n v="49.994100000000003"/>
    <n v="0"/>
    <n v="0"/>
    <n v="434.5641"/>
    <n v="0"/>
    <s v="1"/>
    <x v="2"/>
  </r>
  <r>
    <x v="0"/>
    <x v="2"/>
    <s v="1"/>
    <x v="0"/>
    <s v="15041RESIN068492022"/>
    <s v="22SD004C"/>
    <x v="576"/>
    <n v="3707"/>
    <x v="217"/>
    <x v="255"/>
    <n v="0"/>
    <n v="0"/>
    <n v="389.41"/>
    <n v="50.623300000000008"/>
    <n v="0"/>
    <n v="0"/>
    <n v="440.03330000000005"/>
    <n v="0"/>
    <s v="1"/>
    <x v="2"/>
  </r>
  <r>
    <x v="0"/>
    <x v="2"/>
    <s v="1"/>
    <x v="0"/>
    <s v="15041RESIN068492022"/>
    <s v="22SD004C"/>
    <x v="577"/>
    <n v="3708"/>
    <x v="2"/>
    <x v="2"/>
    <n v="0"/>
    <n v="0"/>
    <n v="0"/>
    <n v="0"/>
    <n v="0"/>
    <n v="0"/>
    <n v="0"/>
    <n v="0"/>
    <s v="1"/>
    <x v="2"/>
  </r>
  <r>
    <x v="0"/>
    <x v="2"/>
    <s v="1"/>
    <x v="0"/>
    <s v="15041RESIN068492022"/>
    <s v="22SD004C"/>
    <x v="578"/>
    <n v="3709"/>
    <x v="218"/>
    <x v="256"/>
    <n v="0"/>
    <n v="0"/>
    <n v="4300.83"/>
    <n v="559.10789999999997"/>
    <n v="0"/>
    <n v="0"/>
    <n v="4859.9378999999999"/>
    <n v="0"/>
    <s v="1"/>
    <x v="2"/>
  </r>
  <r>
    <x v="0"/>
    <x v="2"/>
    <s v="1"/>
    <x v="0"/>
    <s v="15041RESIN068492022"/>
    <s v="22SD004C"/>
    <x v="579"/>
    <n v="3710"/>
    <x v="219"/>
    <x v="257"/>
    <n v="0"/>
    <n v="0"/>
    <n v="999.11"/>
    <n v="129.8843"/>
    <n v="0"/>
    <n v="0"/>
    <n v="1128.9943000000001"/>
    <n v="0"/>
    <s v="1"/>
    <x v="2"/>
  </r>
  <r>
    <x v="0"/>
    <x v="2"/>
    <s v="1"/>
    <x v="0"/>
    <s v="15041RESIN068492022"/>
    <s v="22SD004C"/>
    <x v="580"/>
    <n v="3711"/>
    <x v="14"/>
    <x v="17"/>
    <n v="0"/>
    <n v="0"/>
    <n v="14.32"/>
    <n v="1.8616000000000001"/>
    <n v="0"/>
    <n v="0"/>
    <n v="16.1816"/>
    <n v="0"/>
    <s v="1"/>
    <x v="2"/>
  </r>
  <r>
    <x v="0"/>
    <x v="2"/>
    <s v="1"/>
    <x v="0"/>
    <s v="15041RESIN068492022"/>
    <s v="22SD004C"/>
    <x v="581"/>
    <n v="3712"/>
    <x v="14"/>
    <x v="17"/>
    <n v="0"/>
    <n v="0"/>
    <n v="104.78"/>
    <n v="13.621400000000001"/>
    <n v="0"/>
    <n v="0"/>
    <n v="118.4014"/>
    <n v="0"/>
    <s v="1"/>
    <x v="2"/>
  </r>
  <r>
    <x v="0"/>
    <x v="2"/>
    <s v="1"/>
    <x v="0"/>
    <s v="15041RESIN068492022"/>
    <s v="22SD004C"/>
    <x v="582"/>
    <n v="3713"/>
    <x v="14"/>
    <x v="17"/>
    <n v="0"/>
    <n v="0"/>
    <n v="24.04"/>
    <n v="3.1252"/>
    <n v="0"/>
    <n v="0"/>
    <n v="27.165199999999999"/>
    <n v="0"/>
    <s v="1"/>
    <x v="2"/>
  </r>
  <r>
    <x v="0"/>
    <x v="2"/>
    <s v="1"/>
    <x v="0"/>
    <s v="15041RESIN068492022"/>
    <s v="22SD004C"/>
    <x v="583"/>
    <n v="3714"/>
    <x v="2"/>
    <x v="2"/>
    <n v="0"/>
    <n v="0"/>
    <n v="0"/>
    <n v="0"/>
    <n v="0"/>
    <n v="0"/>
    <n v="0"/>
    <n v="0"/>
    <s v="1"/>
    <x v="2"/>
  </r>
  <r>
    <x v="0"/>
    <x v="2"/>
    <s v="1"/>
    <x v="0"/>
    <s v="15041RESIN068492022"/>
    <s v="22SD004C"/>
    <x v="584"/>
    <n v="3715"/>
    <x v="115"/>
    <x v="131"/>
    <n v="0"/>
    <n v="0"/>
    <n v="1665.6"/>
    <n v="216.52799999999999"/>
    <n v="0"/>
    <n v="0"/>
    <n v="1882.1279999999999"/>
    <n v="0"/>
    <s v="1"/>
    <x v="2"/>
  </r>
  <r>
    <x v="0"/>
    <x v="2"/>
    <s v="1"/>
    <x v="0"/>
    <s v="15041RESIN068492022"/>
    <s v="22SD004C"/>
    <x v="585"/>
    <n v="3716"/>
    <x v="60"/>
    <x v="65"/>
    <n v="0"/>
    <n v="0"/>
    <n v="234.45"/>
    <n v="30.4785"/>
    <n v="0"/>
    <n v="0"/>
    <n v="264.92849999999999"/>
    <n v="0"/>
    <s v="1"/>
    <x v="2"/>
  </r>
  <r>
    <x v="0"/>
    <x v="2"/>
    <s v="1"/>
    <x v="0"/>
    <s v="15041RESIN068492022"/>
    <s v="22SD004C"/>
    <x v="586"/>
    <n v="3717"/>
    <x v="60"/>
    <x v="65"/>
    <n v="0"/>
    <n v="0"/>
    <n v="346.63"/>
    <n v="45.061900000000001"/>
    <n v="0"/>
    <n v="0"/>
    <n v="391.69189999999998"/>
    <n v="0"/>
    <s v="1"/>
    <x v="2"/>
  </r>
  <r>
    <x v="0"/>
    <x v="2"/>
    <s v="1"/>
    <x v="0"/>
    <s v="15041RESIN068492022"/>
    <s v="22SD004C"/>
    <x v="587"/>
    <n v="3718"/>
    <x v="8"/>
    <x v="258"/>
    <n v="0"/>
    <n v="0"/>
    <n v="9213.33"/>
    <n v="1197.7329"/>
    <n v="0"/>
    <n v="0"/>
    <n v="10411.062900000001"/>
    <s v="024801054"/>
    <s v="1"/>
    <x v="2"/>
  </r>
  <r>
    <x v="0"/>
    <x v="2"/>
    <s v="1"/>
    <x v="0"/>
    <s v="15041RESIN068492022"/>
    <s v="22SD004C"/>
    <x v="588"/>
    <n v="3719"/>
    <x v="192"/>
    <x v="224"/>
    <n v="0"/>
    <n v="0"/>
    <n v="205.9"/>
    <n v="26.767000000000003"/>
    <n v="0"/>
    <n v="0"/>
    <n v="232.667"/>
    <n v="0"/>
    <s v="1"/>
    <x v="2"/>
  </r>
  <r>
    <x v="0"/>
    <x v="2"/>
    <s v="1"/>
    <x v="0"/>
    <s v="15041RESIN068492022"/>
    <s v="22SD004C"/>
    <x v="589"/>
    <n v="3720"/>
    <x v="220"/>
    <x v="259"/>
    <n v="0"/>
    <n v="0"/>
    <n v="60.05"/>
    <n v="7.8064999999999998"/>
    <n v="0"/>
    <n v="0"/>
    <n v="67.856499999999997"/>
    <n v="0"/>
    <s v="1"/>
    <x v="2"/>
  </r>
  <r>
    <x v="0"/>
    <x v="2"/>
    <s v="1"/>
    <x v="0"/>
    <s v="15041RESIN068492022"/>
    <s v="22SD004C"/>
    <x v="590"/>
    <n v="3721"/>
    <x v="221"/>
    <x v="260"/>
    <n v="0"/>
    <n v="0"/>
    <n v="8.6300000000000008"/>
    <n v="1.1219000000000001"/>
    <n v="0"/>
    <n v="0"/>
    <n v="9.7519000000000009"/>
    <n v="0"/>
    <s v="1"/>
    <x v="2"/>
  </r>
  <r>
    <x v="0"/>
    <x v="2"/>
    <s v="1"/>
    <x v="0"/>
    <s v="15041RESIN068492022"/>
    <s v="22SD004C"/>
    <x v="591"/>
    <n v="3722"/>
    <x v="222"/>
    <x v="261"/>
    <n v="0"/>
    <n v="0"/>
    <n v="60.88"/>
    <n v="7.9144000000000005"/>
    <n v="0"/>
    <n v="0"/>
    <n v="68.794399999999996"/>
    <n v="0"/>
    <s v="1"/>
    <x v="2"/>
  </r>
  <r>
    <x v="0"/>
    <x v="2"/>
    <s v="1"/>
    <x v="0"/>
    <s v="15041RESIN068492022"/>
    <s v="22SD004C"/>
    <x v="592"/>
    <n v="3723"/>
    <x v="223"/>
    <x v="262"/>
    <n v="0"/>
    <n v="0"/>
    <n v="255.1"/>
    <n v="33.163000000000004"/>
    <n v="0"/>
    <n v="0"/>
    <n v="288.26299999999998"/>
    <n v="0"/>
    <s v="1"/>
    <x v="2"/>
  </r>
  <r>
    <x v="0"/>
    <x v="20"/>
    <s v="1"/>
    <x v="0"/>
    <s v="15041RESIN068492022"/>
    <s v="22SD004C"/>
    <x v="593"/>
    <n v="3724"/>
    <x v="224"/>
    <x v="263"/>
    <n v="0"/>
    <n v="0"/>
    <n v="260"/>
    <n v="33.800000000000004"/>
    <n v="0"/>
    <n v="0"/>
    <n v="293.8"/>
    <n v="0"/>
    <s v="1"/>
    <x v="2"/>
  </r>
  <r>
    <x v="0"/>
    <x v="20"/>
    <s v="1"/>
    <x v="0"/>
    <s v="15041RESIN068492022"/>
    <s v="22SD004C"/>
    <x v="594"/>
    <n v="3725"/>
    <x v="2"/>
    <x v="2"/>
    <n v="0"/>
    <n v="0"/>
    <n v="0"/>
    <n v="0"/>
    <n v="0"/>
    <n v="0"/>
    <n v="0"/>
    <n v="0"/>
    <s v="1"/>
    <x v="2"/>
  </r>
  <r>
    <x v="0"/>
    <x v="20"/>
    <s v="1"/>
    <x v="0"/>
    <s v="15041RESIN068492022"/>
    <s v="22SD004C"/>
    <x v="595"/>
    <n v="3726"/>
    <x v="133"/>
    <x v="151"/>
    <n v="0"/>
    <n v="0"/>
    <n v="1727.61"/>
    <n v="224.58930000000001"/>
    <n v="0"/>
    <n v="0"/>
    <n v="1952.1993"/>
    <n v="0"/>
    <s v="1"/>
    <x v="2"/>
  </r>
  <r>
    <x v="0"/>
    <x v="20"/>
    <s v="1"/>
    <x v="0"/>
    <s v="15041RESIN068492022"/>
    <s v="22SD004C"/>
    <x v="596"/>
    <n v="3727"/>
    <x v="185"/>
    <x v="215"/>
    <n v="0"/>
    <n v="0"/>
    <n v="205.89"/>
    <n v="26.765699999999999"/>
    <n v="0"/>
    <n v="0"/>
    <n v="232.6557"/>
    <n v="0"/>
    <s v="1"/>
    <x v="2"/>
  </r>
  <r>
    <x v="0"/>
    <x v="20"/>
    <s v="1"/>
    <x v="0"/>
    <s v="15041RESIN068492022"/>
    <s v="22SD004C"/>
    <x v="597"/>
    <n v="3728"/>
    <x v="225"/>
    <x v="264"/>
    <n v="0"/>
    <n v="0"/>
    <n v="20.39"/>
    <n v="2.6507000000000001"/>
    <n v="0"/>
    <n v="0"/>
    <n v="23.040700000000001"/>
    <n v="0"/>
    <s v="1"/>
    <x v="2"/>
  </r>
  <r>
    <x v="0"/>
    <x v="20"/>
    <s v="1"/>
    <x v="0"/>
    <s v="15041RESIN068492022"/>
    <s v="22SD004C"/>
    <x v="117"/>
    <n v="3729"/>
    <x v="137"/>
    <x v="156"/>
    <n v="0"/>
    <n v="0"/>
    <n v="59.66"/>
    <n v="7.7557999999999998"/>
    <n v="0"/>
    <n v="0"/>
    <n v="67.41579999999999"/>
    <n v="0"/>
    <s v="1"/>
    <x v="2"/>
  </r>
  <r>
    <x v="0"/>
    <x v="20"/>
    <s v="1"/>
    <x v="0"/>
    <s v="15041RESIN068492022"/>
    <s v="22SD004C"/>
    <x v="118"/>
    <n v="3730"/>
    <x v="10"/>
    <x v="11"/>
    <n v="0"/>
    <n v="0"/>
    <n v="121.36"/>
    <n v="15.7768"/>
    <n v="0"/>
    <n v="0"/>
    <n v="137.13679999999999"/>
    <n v="0"/>
    <s v="1"/>
    <x v="2"/>
  </r>
  <r>
    <x v="0"/>
    <x v="20"/>
    <s v="1"/>
    <x v="0"/>
    <s v="15041RESIN068492022"/>
    <s v="22SD004C"/>
    <x v="119"/>
    <n v="3731"/>
    <x v="10"/>
    <x v="11"/>
    <n v="0"/>
    <n v="0"/>
    <n v="57.97"/>
    <n v="7.5361000000000002"/>
    <n v="0"/>
    <n v="0"/>
    <n v="65.506100000000004"/>
    <n v="0"/>
    <s v="1"/>
    <x v="2"/>
  </r>
  <r>
    <x v="0"/>
    <x v="20"/>
    <s v="1"/>
    <x v="0"/>
    <s v="15041RESIN068492022"/>
    <s v="22SD004C"/>
    <x v="120"/>
    <n v="3732"/>
    <x v="211"/>
    <x v="248"/>
    <n v="0"/>
    <n v="0"/>
    <n v="426.02"/>
    <n v="55.382599999999996"/>
    <n v="0"/>
    <n v="0"/>
    <n v="481.40260000000001"/>
    <n v="0"/>
    <s v="1"/>
    <x v="2"/>
  </r>
  <r>
    <x v="0"/>
    <x v="20"/>
    <s v="1"/>
    <x v="0"/>
    <s v="15041RESIN068492022"/>
    <s v="22SD004C"/>
    <x v="121"/>
    <n v="3733"/>
    <x v="211"/>
    <x v="248"/>
    <n v="0"/>
    <n v="0"/>
    <n v="102.19"/>
    <n v="13.284700000000001"/>
    <n v="0"/>
    <n v="0"/>
    <n v="115.4747"/>
    <n v="0"/>
    <s v="1"/>
    <x v="2"/>
  </r>
  <r>
    <x v="0"/>
    <x v="20"/>
    <s v="1"/>
    <x v="0"/>
    <s v="15041RESIN068492022"/>
    <s v="22SD004C"/>
    <x v="122"/>
    <n v="3734"/>
    <x v="45"/>
    <x v="49"/>
    <n v="0"/>
    <n v="0"/>
    <n v="640.75"/>
    <n v="83.297499999999999"/>
    <n v="0"/>
    <n v="0"/>
    <n v="724.04750000000001"/>
    <n v="0"/>
    <s v="1"/>
    <x v="2"/>
  </r>
  <r>
    <x v="0"/>
    <x v="20"/>
    <s v="1"/>
    <x v="0"/>
    <s v="15041RESIN068492022"/>
    <s v="22SD004C"/>
    <x v="598"/>
    <n v="3735"/>
    <x v="60"/>
    <x v="65"/>
    <n v="0"/>
    <n v="0"/>
    <n v="11.06"/>
    <n v="1.4378000000000002"/>
    <n v="0"/>
    <n v="0"/>
    <n v="12.497800000000002"/>
    <n v="0"/>
    <s v="1"/>
    <x v="2"/>
  </r>
  <r>
    <x v="0"/>
    <x v="20"/>
    <s v="1"/>
    <x v="0"/>
    <s v="15041RESIN068492022"/>
    <s v="22SD004C"/>
    <x v="599"/>
    <n v="3736"/>
    <x v="10"/>
    <x v="11"/>
    <n v="0"/>
    <n v="0"/>
    <n v="638.75"/>
    <n v="83.037500000000009"/>
    <n v="0"/>
    <n v="0"/>
    <n v="721.78750000000002"/>
    <n v="0"/>
    <s v="1"/>
    <x v="2"/>
  </r>
  <r>
    <x v="0"/>
    <x v="20"/>
    <s v="1"/>
    <x v="0"/>
    <s v="15041RESIN068492022"/>
    <s v="22SD004C"/>
    <x v="600"/>
    <n v="3737"/>
    <x v="8"/>
    <x v="114"/>
    <n v="0"/>
    <n v="0"/>
    <n v="40.78"/>
    <n v="5.3014000000000001"/>
    <n v="0"/>
    <n v="0"/>
    <n v="46.081400000000002"/>
    <s v="031722229"/>
    <s v="1"/>
    <x v="2"/>
  </r>
  <r>
    <x v="0"/>
    <x v="20"/>
    <s v="1"/>
    <x v="0"/>
    <s v="15041RESIN068492022"/>
    <s v="22SD004C"/>
    <x v="601"/>
    <n v="3738"/>
    <x v="10"/>
    <x v="11"/>
    <n v="0"/>
    <n v="0"/>
    <n v="11.32"/>
    <n v="1.4716"/>
    <n v="0"/>
    <n v="0"/>
    <n v="12.791600000000001"/>
    <n v="0"/>
    <s v="1"/>
    <x v="2"/>
  </r>
  <r>
    <x v="0"/>
    <x v="20"/>
    <s v="1"/>
    <x v="0"/>
    <s v="15041RESIN068492022"/>
    <s v="22SD004C"/>
    <x v="602"/>
    <n v="3739"/>
    <x v="226"/>
    <x v="265"/>
    <n v="0"/>
    <n v="0"/>
    <n v="3727.39"/>
    <n v="484.5607"/>
    <n v="0"/>
    <n v="0"/>
    <n v="4211.9506999999994"/>
    <n v="0"/>
    <s v="1"/>
    <x v="2"/>
  </r>
  <r>
    <x v="0"/>
    <x v="20"/>
    <s v="1"/>
    <x v="0"/>
    <s v="15041RESIN068492022"/>
    <s v="22SD004C"/>
    <x v="603"/>
    <n v="3740"/>
    <x v="227"/>
    <x v="266"/>
    <n v="0"/>
    <n v="0"/>
    <n v="55.91"/>
    <n v="7.2683"/>
    <n v="0"/>
    <n v="0"/>
    <n v="63.178299999999993"/>
    <n v="0"/>
    <s v="1"/>
    <x v="2"/>
  </r>
  <r>
    <x v="0"/>
    <x v="20"/>
    <s v="1"/>
    <x v="0"/>
    <s v="15041RESIN068492022"/>
    <s v="22SD004C"/>
    <x v="604"/>
    <n v="3741"/>
    <x v="228"/>
    <x v="267"/>
    <n v="0"/>
    <n v="0"/>
    <n v="107.55"/>
    <n v="13.9815"/>
    <n v="0"/>
    <n v="0"/>
    <n v="121.53149999999999"/>
    <n v="0"/>
    <s v="1"/>
    <x v="2"/>
  </r>
  <r>
    <x v="0"/>
    <x v="20"/>
    <s v="1"/>
    <x v="0"/>
    <s v="15041RESIN068492022"/>
    <s v="22SD004C"/>
    <x v="605"/>
    <n v="3742"/>
    <x v="8"/>
    <x v="216"/>
    <n v="0"/>
    <n v="0"/>
    <n v="345.3"/>
    <n v="44.889000000000003"/>
    <n v="0"/>
    <n v="0"/>
    <n v="390.18900000000002"/>
    <s v="001121312"/>
    <s v="1"/>
    <x v="2"/>
  </r>
  <r>
    <x v="0"/>
    <x v="20"/>
    <s v="1"/>
    <x v="0"/>
    <s v="15041RESIN068492022"/>
    <s v="22SD004C"/>
    <x v="606"/>
    <n v="3743"/>
    <x v="229"/>
    <x v="268"/>
    <n v="0"/>
    <n v="0"/>
    <n v="552.53"/>
    <n v="71.828900000000004"/>
    <n v="0"/>
    <n v="0"/>
    <n v="624.35889999999995"/>
    <n v="0"/>
    <s v="1"/>
    <x v="2"/>
  </r>
  <r>
    <x v="0"/>
    <x v="20"/>
    <s v="1"/>
    <x v="0"/>
    <s v="15041RESIN068492022"/>
    <s v="22SD004C"/>
    <x v="607"/>
    <n v="3744"/>
    <x v="229"/>
    <x v="268"/>
    <n v="0"/>
    <n v="0"/>
    <n v="430.19"/>
    <n v="55.924700000000001"/>
    <n v="0"/>
    <n v="0"/>
    <n v="486.11469999999997"/>
    <n v="0"/>
    <s v="1"/>
    <x v="2"/>
  </r>
  <r>
    <x v="0"/>
    <x v="20"/>
    <s v="1"/>
    <x v="0"/>
    <s v="15041RESIN068492022"/>
    <s v="22SD004C"/>
    <x v="608"/>
    <n v="3745"/>
    <x v="230"/>
    <x v="269"/>
    <n v="0"/>
    <n v="0"/>
    <n v="209.93"/>
    <n v="27.290900000000001"/>
    <n v="0"/>
    <n v="0"/>
    <n v="237.2209"/>
    <n v="0"/>
    <s v="1"/>
    <x v="2"/>
  </r>
  <r>
    <x v="0"/>
    <x v="20"/>
    <s v="1"/>
    <x v="0"/>
    <s v="15041RESIN068492022"/>
    <s v="22SD004C"/>
    <x v="609"/>
    <n v="3746"/>
    <x v="72"/>
    <x v="78"/>
    <n v="0"/>
    <n v="0"/>
    <n v="103.95"/>
    <n v="13.513500000000001"/>
    <n v="0"/>
    <n v="0"/>
    <n v="117.46350000000001"/>
    <n v="0"/>
    <s v="1"/>
    <x v="2"/>
  </r>
  <r>
    <x v="0"/>
    <x v="15"/>
    <s v="1"/>
    <x v="0"/>
    <s v="15041RESIN068492022"/>
    <s v="22SD004C"/>
    <x v="610"/>
    <n v="3747"/>
    <x v="8"/>
    <x v="270"/>
    <n v="0"/>
    <n v="0"/>
    <n v="156.87"/>
    <n v="20.3931"/>
    <n v="0"/>
    <n v="0"/>
    <n v="177.26310000000001"/>
    <s v="012249424"/>
    <s v="1"/>
    <x v="2"/>
  </r>
  <r>
    <x v="0"/>
    <x v="15"/>
    <s v="1"/>
    <x v="0"/>
    <s v="15041RESIN068492022"/>
    <s v="22SD004C"/>
    <x v="611"/>
    <n v="3748"/>
    <x v="27"/>
    <x v="31"/>
    <n v="0"/>
    <n v="0"/>
    <n v="639.16"/>
    <n v="83.090800000000002"/>
    <n v="0"/>
    <n v="0"/>
    <n v="722.25080000000003"/>
    <n v="0"/>
    <s v="1"/>
    <x v="2"/>
  </r>
  <r>
    <x v="0"/>
    <x v="15"/>
    <s v="1"/>
    <x v="0"/>
    <s v="15041RESIN068492022"/>
    <s v="22SD004C"/>
    <x v="612"/>
    <n v="3749"/>
    <x v="231"/>
    <x v="271"/>
    <n v="0"/>
    <n v="0"/>
    <n v="10874.24"/>
    <n v="1413.6512"/>
    <n v="0"/>
    <n v="0"/>
    <n v="12287.8912"/>
    <n v="0"/>
    <s v="1"/>
    <x v="2"/>
  </r>
  <r>
    <x v="0"/>
    <x v="15"/>
    <s v="1"/>
    <x v="0"/>
    <s v="15041RESIN068492022"/>
    <s v="22SD004C"/>
    <x v="613"/>
    <n v="3750"/>
    <x v="8"/>
    <x v="109"/>
    <n v="0"/>
    <n v="0"/>
    <n v="40.44"/>
    <n v="5.2572000000000001"/>
    <n v="0"/>
    <n v="0"/>
    <n v="45.697199999999995"/>
    <s v="044578045"/>
    <s v="1"/>
    <x v="2"/>
  </r>
  <r>
    <x v="0"/>
    <x v="15"/>
    <s v="1"/>
    <x v="0"/>
    <s v="15041RESIN068492022"/>
    <s v="22SD004C"/>
    <x v="614"/>
    <n v="3751"/>
    <x v="8"/>
    <x v="9"/>
    <n v="0"/>
    <n v="0"/>
    <n v="45.7"/>
    <n v="5.9410000000000007"/>
    <n v="0"/>
    <n v="0"/>
    <n v="51.641000000000005"/>
    <s v="044907406"/>
    <s v="1"/>
    <x v="2"/>
  </r>
  <r>
    <x v="0"/>
    <x v="15"/>
    <s v="1"/>
    <x v="0"/>
    <s v="15041RESIN068492022"/>
    <s v="22SD004C"/>
    <x v="615"/>
    <n v="3752"/>
    <x v="60"/>
    <x v="65"/>
    <n v="0"/>
    <n v="0"/>
    <n v="61.17"/>
    <n v="7.9521000000000006"/>
    <n v="0"/>
    <n v="0"/>
    <n v="69.122100000000003"/>
    <n v="0"/>
    <s v="1"/>
    <x v="2"/>
  </r>
  <r>
    <x v="0"/>
    <x v="15"/>
    <s v="1"/>
    <x v="0"/>
    <s v="15041RESIN068492022"/>
    <s v="22SD004C"/>
    <x v="616"/>
    <n v="3753"/>
    <x v="60"/>
    <x v="65"/>
    <n v="0"/>
    <n v="0"/>
    <n v="122.34"/>
    <n v="15.904200000000001"/>
    <n v="0"/>
    <n v="0"/>
    <n v="138.24420000000001"/>
    <n v="0"/>
    <s v="1"/>
    <x v="2"/>
  </r>
  <r>
    <x v="0"/>
    <x v="15"/>
    <s v="1"/>
    <x v="0"/>
    <s v="15041RESIN068492022"/>
    <s v="22SD004C"/>
    <x v="617"/>
    <n v="3754"/>
    <x v="232"/>
    <x v="272"/>
    <n v="0"/>
    <n v="0"/>
    <n v="246.68"/>
    <n v="32.068400000000004"/>
    <n v="0"/>
    <n v="0"/>
    <n v="278.7484"/>
    <n v="0"/>
    <s v="1"/>
    <x v="2"/>
  </r>
  <r>
    <x v="0"/>
    <x v="15"/>
    <s v="1"/>
    <x v="0"/>
    <s v="15041RESIN068492022"/>
    <s v="22SD004C"/>
    <x v="618"/>
    <n v="3755"/>
    <x v="233"/>
    <x v="273"/>
    <n v="0"/>
    <n v="0"/>
    <n v="122.34"/>
    <n v="15.904200000000001"/>
    <n v="0"/>
    <n v="0"/>
    <n v="138.24420000000001"/>
    <n v="0"/>
    <s v="1"/>
    <x v="2"/>
  </r>
  <r>
    <x v="0"/>
    <x v="15"/>
    <s v="1"/>
    <x v="0"/>
    <s v="15041RESIN068492022"/>
    <s v="22SD004C"/>
    <x v="619"/>
    <n v="3756"/>
    <x v="131"/>
    <x v="149"/>
    <n v="0"/>
    <n v="0"/>
    <n v="304.66000000000003"/>
    <n v="39.605800000000002"/>
    <n v="0"/>
    <n v="0"/>
    <n v="344.26580000000001"/>
    <n v="0"/>
    <s v="1"/>
    <x v="2"/>
  </r>
  <r>
    <x v="0"/>
    <x v="15"/>
    <s v="1"/>
    <x v="0"/>
    <s v="15041RESIN068492022"/>
    <s v="22SD004C"/>
    <x v="620"/>
    <n v="3757"/>
    <x v="8"/>
    <x v="274"/>
    <n v="0"/>
    <n v="0"/>
    <n v="532.13"/>
    <n v="69.176900000000003"/>
    <n v="0"/>
    <n v="0"/>
    <n v="601.30690000000004"/>
    <s v="013758387"/>
    <s v="1"/>
    <x v="2"/>
  </r>
  <r>
    <x v="0"/>
    <x v="15"/>
    <s v="1"/>
    <x v="0"/>
    <s v="15041RESIN068492022"/>
    <s v="22SD004C"/>
    <x v="621"/>
    <n v="3758"/>
    <x v="60"/>
    <x v="65"/>
    <n v="0"/>
    <n v="0"/>
    <n v="53.03"/>
    <n v="6.8939000000000004"/>
    <n v="0"/>
    <n v="0"/>
    <n v="59.923900000000003"/>
    <n v="0"/>
    <s v="1"/>
    <x v="2"/>
  </r>
  <r>
    <x v="0"/>
    <x v="15"/>
    <s v="1"/>
    <x v="0"/>
    <s v="15041RESIN068492022"/>
    <s v="22SD004C"/>
    <x v="622"/>
    <n v="3759"/>
    <x v="201"/>
    <x v="234"/>
    <n v="0"/>
    <n v="0"/>
    <n v="99.87"/>
    <n v="12.9831"/>
    <n v="0"/>
    <n v="0"/>
    <n v="112.85310000000001"/>
    <n v="0"/>
    <s v="1"/>
    <x v="2"/>
  </r>
  <r>
    <x v="0"/>
    <x v="15"/>
    <s v="1"/>
    <x v="0"/>
    <s v="15041RESIN068492022"/>
    <s v="22SD004C"/>
    <x v="623"/>
    <n v="3760"/>
    <x v="189"/>
    <x v="221"/>
    <n v="0"/>
    <n v="0"/>
    <n v="42.78"/>
    <n v="5.5613999999999999"/>
    <n v="0"/>
    <n v="0"/>
    <n v="48.3414"/>
    <n v="0"/>
    <s v="1"/>
    <x v="2"/>
  </r>
  <r>
    <x v="0"/>
    <x v="15"/>
    <s v="1"/>
    <x v="0"/>
    <s v="15041RESIN068492022"/>
    <s v="22SD004C"/>
    <x v="624"/>
    <n v="3761"/>
    <x v="8"/>
    <x v="275"/>
    <n v="0"/>
    <n v="0"/>
    <n v="20.399999999999999"/>
    <n v="2.6519999999999997"/>
    <n v="0"/>
    <n v="0"/>
    <n v="23.052"/>
    <s v="004635661"/>
    <s v="1"/>
    <x v="2"/>
  </r>
  <r>
    <x v="0"/>
    <x v="15"/>
    <s v="1"/>
    <x v="0"/>
    <s v="15041RESIN068492022"/>
    <s v="22SD004C"/>
    <x v="625"/>
    <n v="3762"/>
    <x v="13"/>
    <x v="16"/>
    <n v="0"/>
    <n v="0"/>
    <n v="2.9"/>
    <n v="0.377"/>
    <n v="0"/>
    <n v="0"/>
    <n v="3.2770000000000001"/>
    <n v="0"/>
    <s v="1"/>
    <x v="2"/>
  </r>
  <r>
    <x v="0"/>
    <x v="15"/>
    <s v="1"/>
    <x v="0"/>
    <s v="15041RESIN068492022"/>
    <s v="22SD004C"/>
    <x v="626"/>
    <n v="3763"/>
    <x v="60"/>
    <x v="65"/>
    <n v="0"/>
    <n v="0"/>
    <n v="101.95"/>
    <n v="13.253500000000001"/>
    <n v="0"/>
    <n v="0"/>
    <n v="115.20350000000001"/>
    <n v="0"/>
    <s v="1"/>
    <x v="2"/>
  </r>
  <r>
    <x v="0"/>
    <x v="15"/>
    <s v="1"/>
    <x v="0"/>
    <s v="15041RESIN068492022"/>
    <s v="22SD004C"/>
    <x v="627"/>
    <n v="3764"/>
    <x v="234"/>
    <x v="276"/>
    <n v="0"/>
    <n v="0"/>
    <n v="124.25"/>
    <n v="16.1525"/>
    <n v="0"/>
    <n v="0"/>
    <n v="140.4025"/>
    <n v="0"/>
    <s v="1"/>
    <x v="2"/>
  </r>
  <r>
    <x v="0"/>
    <x v="15"/>
    <s v="1"/>
    <x v="0"/>
    <s v="15041RESIN068492022"/>
    <s v="22SD004C"/>
    <x v="628"/>
    <n v="3765"/>
    <x v="40"/>
    <x v="44"/>
    <n v="0"/>
    <n v="0"/>
    <n v="18.48"/>
    <n v="2.4024000000000001"/>
    <n v="0"/>
    <n v="0"/>
    <n v="20.882400000000001"/>
    <n v="0"/>
    <s v="1"/>
    <x v="2"/>
  </r>
  <r>
    <x v="0"/>
    <x v="15"/>
    <s v="1"/>
    <x v="0"/>
    <s v="15041RESIN068492022"/>
    <s v="22SD004C"/>
    <x v="629"/>
    <n v="3766"/>
    <x v="39"/>
    <x v="43"/>
    <n v="0"/>
    <n v="0"/>
    <n v="44.96"/>
    <n v="5.8448000000000002"/>
    <n v="0"/>
    <n v="0"/>
    <n v="50.8048"/>
    <n v="0"/>
    <s v="1"/>
    <x v="2"/>
  </r>
  <r>
    <x v="0"/>
    <x v="15"/>
    <s v="1"/>
    <x v="0"/>
    <s v="15041RESIN068492022"/>
    <s v="22SD004C"/>
    <x v="630"/>
    <n v="3767"/>
    <x v="188"/>
    <x v="220"/>
    <n v="0"/>
    <n v="0"/>
    <n v="107.66"/>
    <n v="13.995800000000001"/>
    <n v="0"/>
    <n v="0"/>
    <n v="121.6558"/>
    <n v="0"/>
    <s v="1"/>
    <x v="2"/>
  </r>
  <r>
    <x v="0"/>
    <x v="15"/>
    <s v="1"/>
    <x v="0"/>
    <s v="15041RESIN068492022"/>
    <s v="22SD004C"/>
    <x v="631"/>
    <n v="3768"/>
    <x v="27"/>
    <x v="31"/>
    <n v="0"/>
    <n v="0"/>
    <n v="9868.36"/>
    <n v="1282.8868000000002"/>
    <n v="0"/>
    <n v="0"/>
    <n v="11151.246800000001"/>
    <n v="0"/>
    <s v="1"/>
    <x v="2"/>
  </r>
  <r>
    <x v="0"/>
    <x v="15"/>
    <s v="1"/>
    <x v="0"/>
    <s v="15041RESIN068492022"/>
    <s v="22SD004C"/>
    <x v="632"/>
    <n v="3769"/>
    <x v="76"/>
    <x v="83"/>
    <n v="0"/>
    <n v="0"/>
    <n v="531.62"/>
    <n v="69.110600000000005"/>
    <n v="0"/>
    <n v="0"/>
    <n v="600.73059999999998"/>
    <n v="0"/>
    <s v="1"/>
    <x v="2"/>
  </r>
  <r>
    <x v="0"/>
    <x v="15"/>
    <s v="1"/>
    <x v="0"/>
    <s v="15041RESIN068492022"/>
    <s v="22SD004C"/>
    <x v="633"/>
    <n v="3770"/>
    <x v="8"/>
    <x v="95"/>
    <n v="0"/>
    <n v="0"/>
    <n v="124.34"/>
    <n v="16.164200000000001"/>
    <n v="0"/>
    <n v="0"/>
    <n v="140.5042"/>
    <s v="025307605"/>
    <s v="1"/>
    <x v="2"/>
  </r>
  <r>
    <x v="0"/>
    <x v="15"/>
    <s v="1"/>
    <x v="0"/>
    <s v="15041RESIN068492022"/>
    <s v="22SD004C"/>
    <x v="634"/>
    <n v="3771"/>
    <x v="95"/>
    <x v="277"/>
    <n v="0"/>
    <n v="0"/>
    <n v="418"/>
    <n v="54.34"/>
    <n v="0"/>
    <n v="0"/>
    <n v="472.34000000000003"/>
    <s v="042098015"/>
    <s v="1"/>
    <x v="2"/>
  </r>
  <r>
    <x v="0"/>
    <x v="15"/>
    <s v="1"/>
    <x v="0"/>
    <s v="15041RESIN068492022"/>
    <s v="22SD004C"/>
    <x v="635"/>
    <n v="3772"/>
    <x v="114"/>
    <x v="130"/>
    <n v="0"/>
    <n v="0"/>
    <n v="362.34"/>
    <n v="47.104199999999999"/>
    <n v="0"/>
    <n v="0"/>
    <n v="409.44419999999997"/>
    <n v="0"/>
    <s v="1"/>
    <x v="2"/>
  </r>
  <r>
    <x v="0"/>
    <x v="15"/>
    <s v="1"/>
    <x v="0"/>
    <s v="15041RESIN068492022"/>
    <s v="22SD004C"/>
    <x v="636"/>
    <n v="3773"/>
    <x v="66"/>
    <x v="72"/>
    <n v="0"/>
    <n v="0"/>
    <n v="14.51"/>
    <n v="1.8863000000000001"/>
    <n v="0"/>
    <n v="0"/>
    <n v="16.3963"/>
    <n v="0"/>
    <s v="1"/>
    <x v="2"/>
  </r>
  <r>
    <x v="0"/>
    <x v="15"/>
    <s v="1"/>
    <x v="0"/>
    <s v="15041RESIN068492022"/>
    <s v="22SD004C"/>
    <x v="637"/>
    <n v="3774"/>
    <x v="60"/>
    <x v="65"/>
    <n v="0"/>
    <n v="0"/>
    <n v="234.47"/>
    <n v="30.481100000000001"/>
    <n v="0"/>
    <n v="0"/>
    <n v="264.9511"/>
    <n v="0"/>
    <s v="1"/>
    <x v="2"/>
  </r>
  <r>
    <x v="0"/>
    <x v="15"/>
    <s v="1"/>
    <x v="0"/>
    <s v="15041RESIN068492022"/>
    <s v="22SD004C"/>
    <x v="638"/>
    <n v="3775"/>
    <x v="60"/>
    <x v="65"/>
    <n v="0"/>
    <n v="0"/>
    <n v="61.17"/>
    <n v="7.9521000000000006"/>
    <n v="0"/>
    <n v="0"/>
    <n v="69.122100000000003"/>
    <n v="0"/>
    <s v="1"/>
    <x v="2"/>
  </r>
  <r>
    <x v="0"/>
    <x v="15"/>
    <s v="1"/>
    <x v="0"/>
    <s v="15041RESIN068492022"/>
    <s v="22SD004C"/>
    <x v="639"/>
    <n v="3776"/>
    <x v="10"/>
    <x v="11"/>
    <n v="0"/>
    <n v="0"/>
    <n v="3407.51"/>
    <n v="442.97630000000004"/>
    <n v="0"/>
    <n v="0"/>
    <n v="3850.4863000000005"/>
    <n v="0"/>
    <s v="1"/>
    <x v="2"/>
  </r>
  <r>
    <x v="0"/>
    <x v="1"/>
    <s v="1"/>
    <x v="0"/>
    <s v="15041RESIN068492022"/>
    <s v="22SD004C"/>
    <x v="640"/>
    <n v="3777"/>
    <x v="27"/>
    <x v="31"/>
    <n v="0"/>
    <n v="0"/>
    <n v="815.57"/>
    <n v="106.0241"/>
    <n v="0"/>
    <n v="0"/>
    <n v="921.59410000000003"/>
    <n v="0"/>
    <s v="1"/>
    <x v="2"/>
  </r>
  <r>
    <x v="0"/>
    <x v="1"/>
    <s v="1"/>
    <x v="0"/>
    <s v="15041RESIN068492022"/>
    <s v="22SD004C"/>
    <x v="641"/>
    <n v="3778"/>
    <x v="201"/>
    <x v="234"/>
    <n v="0"/>
    <n v="0"/>
    <n v="264.83999999999997"/>
    <n v="34.429199999999994"/>
    <n v="0"/>
    <n v="0"/>
    <n v="299.26919999999996"/>
    <n v="0"/>
    <s v="1"/>
    <x v="2"/>
  </r>
  <r>
    <x v="0"/>
    <x v="1"/>
    <s v="1"/>
    <x v="0"/>
    <s v="15041RESIN068492022"/>
    <s v="22SD004C"/>
    <x v="642"/>
    <n v="3779"/>
    <x v="8"/>
    <x v="243"/>
    <n v="0"/>
    <n v="0"/>
    <n v="31.56"/>
    <n v="4.1028000000000002"/>
    <n v="0"/>
    <n v="0"/>
    <n v="35.662799999999997"/>
    <s v="009870981"/>
    <s v="1"/>
    <x v="2"/>
  </r>
  <r>
    <x v="0"/>
    <x v="1"/>
    <s v="1"/>
    <x v="0"/>
    <s v="15041RESIN068492022"/>
    <s v="22SD004C"/>
    <x v="643"/>
    <n v="3780"/>
    <x v="75"/>
    <x v="82"/>
    <n v="0"/>
    <n v="0"/>
    <n v="537.6"/>
    <n v="69.888000000000005"/>
    <n v="0"/>
    <n v="0"/>
    <n v="607.48800000000006"/>
    <n v="0"/>
    <s v="1"/>
    <x v="2"/>
  </r>
  <r>
    <x v="0"/>
    <x v="1"/>
    <s v="1"/>
    <x v="0"/>
    <s v="15041RESIN068492022"/>
    <s v="22SD004C"/>
    <x v="644"/>
    <n v="3781"/>
    <x v="8"/>
    <x v="70"/>
    <n v="0"/>
    <n v="0"/>
    <n v="246.68"/>
    <n v="32.068400000000004"/>
    <n v="0"/>
    <n v="0"/>
    <n v="278.7484"/>
    <s v="023577636"/>
    <s v="1"/>
    <x v="2"/>
  </r>
  <r>
    <x v="0"/>
    <x v="1"/>
    <s v="1"/>
    <x v="0"/>
    <s v="15041RESIN068492022"/>
    <s v="22SD004C"/>
    <x v="645"/>
    <n v="3782"/>
    <x v="235"/>
    <x v="278"/>
    <n v="0"/>
    <n v="0"/>
    <n v="6033.5"/>
    <n v="784.35500000000002"/>
    <n v="0"/>
    <n v="0"/>
    <n v="6817.8549999999996"/>
    <n v="0"/>
    <s v="1"/>
    <x v="2"/>
  </r>
  <r>
    <x v="0"/>
    <x v="1"/>
    <s v="1"/>
    <x v="0"/>
    <s v="15041RESIN068492022"/>
    <s v="22SD004C"/>
    <x v="646"/>
    <n v="3783"/>
    <x v="8"/>
    <x v="95"/>
    <n v="0"/>
    <n v="0"/>
    <n v="611.69000000000005"/>
    <n v="79.519700000000014"/>
    <n v="0"/>
    <n v="0"/>
    <n v="691.20970000000011"/>
    <s v="025307605"/>
    <s v="1"/>
    <x v="2"/>
  </r>
  <r>
    <x v="0"/>
    <x v="1"/>
    <s v="1"/>
    <x v="0"/>
    <s v="15041RESIN068492022"/>
    <s v="22SD004C"/>
    <x v="647"/>
    <n v="3784"/>
    <x v="53"/>
    <x v="58"/>
    <n v="0"/>
    <n v="0"/>
    <n v="917.5"/>
    <n v="119.27500000000001"/>
    <n v="0"/>
    <n v="0"/>
    <n v="1036.7750000000001"/>
    <n v="0"/>
    <s v="1"/>
    <x v="2"/>
  </r>
  <r>
    <x v="0"/>
    <x v="1"/>
    <s v="1"/>
    <x v="0"/>
    <s v="15041RESIN068492022"/>
    <s v="22SD004C"/>
    <x v="648"/>
    <n v="3785"/>
    <x v="236"/>
    <x v="279"/>
    <n v="0"/>
    <n v="0"/>
    <n v="76.16"/>
    <n v="9.9008000000000003"/>
    <n v="0"/>
    <n v="0"/>
    <n v="86.0608"/>
    <n v="0"/>
    <s v="1"/>
    <x v="2"/>
  </r>
  <r>
    <x v="0"/>
    <x v="1"/>
    <s v="1"/>
    <x v="0"/>
    <s v="15041RESIN068492022"/>
    <s v="22SD004C"/>
    <x v="649"/>
    <n v="3786"/>
    <x v="190"/>
    <x v="222"/>
    <n v="0"/>
    <n v="0"/>
    <n v="84"/>
    <n v="10.92"/>
    <n v="0"/>
    <n v="0"/>
    <n v="94.92"/>
    <n v="0"/>
    <s v="1"/>
    <x v="2"/>
  </r>
  <r>
    <x v="0"/>
    <x v="1"/>
    <s v="1"/>
    <x v="0"/>
    <s v="15041RESIN068492022"/>
    <s v="22SD004C"/>
    <x v="650"/>
    <n v="3787"/>
    <x v="10"/>
    <x v="11"/>
    <n v="0"/>
    <n v="0"/>
    <n v="44.81"/>
    <n v="5.8253000000000004"/>
    <n v="0"/>
    <n v="0"/>
    <n v="50.635300000000001"/>
    <n v="0"/>
    <s v="1"/>
    <x v="2"/>
  </r>
  <r>
    <x v="0"/>
    <x v="1"/>
    <s v="1"/>
    <x v="0"/>
    <s v="15041RESIN068492022"/>
    <s v="22SD004C"/>
    <x v="651"/>
    <n v="3788"/>
    <x v="232"/>
    <x v="272"/>
    <n v="0"/>
    <n v="0"/>
    <n v="511.75"/>
    <n v="66.527500000000003"/>
    <n v="0"/>
    <n v="0"/>
    <n v="578.27750000000003"/>
    <n v="0"/>
    <s v="1"/>
    <x v="2"/>
  </r>
  <r>
    <x v="0"/>
    <x v="1"/>
    <s v="1"/>
    <x v="0"/>
    <s v="15041RESIN068492022"/>
    <s v="22SD004C"/>
    <x v="652"/>
    <n v="3789"/>
    <x v="237"/>
    <x v="280"/>
    <n v="0"/>
    <n v="0"/>
    <n v="1223.3499999999999"/>
    <n v="159.03549999999998"/>
    <n v="0"/>
    <n v="0"/>
    <n v="1382.3854999999999"/>
    <n v="0"/>
    <s v="1"/>
    <x v="2"/>
  </r>
  <r>
    <x v="0"/>
    <x v="1"/>
    <s v="1"/>
    <x v="0"/>
    <s v="15041RESIN068492022"/>
    <s v="22SD004C"/>
    <x v="653"/>
    <n v="3790"/>
    <x v="142"/>
    <x v="161"/>
    <n v="0"/>
    <n v="0"/>
    <n v="4961.3500000000004"/>
    <n v="644.97550000000012"/>
    <n v="0"/>
    <n v="0"/>
    <n v="5606.3255000000008"/>
    <n v="0"/>
    <s v="1"/>
    <x v="2"/>
  </r>
  <r>
    <x v="0"/>
    <x v="1"/>
    <s v="1"/>
    <x v="0"/>
    <s v="15041RESIN068492022"/>
    <s v="22SD004C"/>
    <x v="654"/>
    <n v="3791"/>
    <x v="113"/>
    <x v="129"/>
    <n v="0"/>
    <n v="0"/>
    <n v="637.16"/>
    <n v="82.830799999999996"/>
    <n v="0"/>
    <n v="0"/>
    <n v="719.99079999999992"/>
    <n v="0"/>
    <s v="1"/>
    <x v="2"/>
  </r>
  <r>
    <x v="0"/>
    <x v="1"/>
    <s v="1"/>
    <x v="0"/>
    <s v="15041RESIN068492022"/>
    <s v="22SD004C"/>
    <x v="655"/>
    <n v="3792"/>
    <x v="150"/>
    <x v="172"/>
    <n v="0"/>
    <n v="0"/>
    <n v="3496.58"/>
    <n v="454.55540000000002"/>
    <n v="0"/>
    <n v="0"/>
    <n v="3951.1354000000001"/>
    <n v="0"/>
    <s v="1"/>
    <x v="2"/>
  </r>
  <r>
    <x v="0"/>
    <x v="1"/>
    <s v="1"/>
    <x v="0"/>
    <s v="15041RESIN068492022"/>
    <s v="22SD004C"/>
    <x v="656"/>
    <n v="3793"/>
    <x v="8"/>
    <x v="173"/>
    <n v="0"/>
    <n v="0"/>
    <n v="61.17"/>
    <n v="7.9521000000000006"/>
    <n v="0"/>
    <n v="0"/>
    <n v="69.122100000000003"/>
    <s v="004316550"/>
    <s v="1"/>
    <x v="2"/>
  </r>
  <r>
    <x v="0"/>
    <x v="1"/>
    <s v="1"/>
    <x v="0"/>
    <s v="15041RESIN068492022"/>
    <s v="22SD004C"/>
    <x v="657"/>
    <n v="3794"/>
    <x v="8"/>
    <x v="173"/>
    <n v="0"/>
    <n v="0"/>
    <n v="27.79"/>
    <n v="3.6126999999999998"/>
    <n v="0"/>
    <n v="0"/>
    <n v="31.402699999999999"/>
    <s v="004316550"/>
    <s v="1"/>
    <x v="2"/>
  </r>
  <r>
    <x v="0"/>
    <x v="1"/>
    <s v="1"/>
    <x v="0"/>
    <s v="15041RESIN068492022"/>
    <s v="22SD004C"/>
    <x v="658"/>
    <n v="3795"/>
    <x v="238"/>
    <x v="281"/>
    <n v="0"/>
    <n v="0"/>
    <n v="103.95"/>
    <n v="13.513500000000001"/>
    <n v="0"/>
    <n v="0"/>
    <n v="117.46350000000001"/>
    <n v="0"/>
    <s v="1"/>
    <x v="2"/>
  </r>
  <r>
    <x v="0"/>
    <x v="1"/>
    <s v="1"/>
    <x v="0"/>
    <s v="15041RESIN068492022"/>
    <s v="22SD004C"/>
    <x v="659"/>
    <n v="3796"/>
    <x v="54"/>
    <x v="59"/>
    <n v="0"/>
    <n v="0"/>
    <n v="141.59"/>
    <n v="18.406700000000001"/>
    <n v="0"/>
    <n v="0"/>
    <n v="159.9967"/>
    <n v="0"/>
    <s v="1"/>
    <x v="2"/>
  </r>
  <r>
    <x v="0"/>
    <x v="1"/>
    <s v="1"/>
    <x v="0"/>
    <s v="15041RESIN068492022"/>
    <s v="22SD004C"/>
    <x v="660"/>
    <n v="3797"/>
    <x v="54"/>
    <x v="59"/>
    <n v="0"/>
    <n v="0"/>
    <n v="860.16"/>
    <n v="111.82080000000001"/>
    <n v="0"/>
    <n v="0"/>
    <n v="971.98079999999993"/>
    <n v="0"/>
    <s v="1"/>
    <x v="2"/>
  </r>
  <r>
    <x v="0"/>
    <x v="1"/>
    <s v="1"/>
    <x v="0"/>
    <s v="15041RESIN068492022"/>
    <s v="22SD004C"/>
    <x v="661"/>
    <n v="3798"/>
    <x v="17"/>
    <x v="20"/>
    <n v="0"/>
    <n v="0"/>
    <n v="33833.19"/>
    <n v="4398.3147000000008"/>
    <n v="0"/>
    <n v="0"/>
    <n v="38231.504700000005"/>
    <n v="0"/>
    <s v="1"/>
    <x v="2"/>
  </r>
  <r>
    <x v="0"/>
    <x v="1"/>
    <s v="1"/>
    <x v="0"/>
    <s v="15041RESIN068492022"/>
    <s v="22SD004C"/>
    <x v="662"/>
    <n v="3799"/>
    <x v="239"/>
    <x v="282"/>
    <n v="0"/>
    <n v="0"/>
    <n v="395.5"/>
    <n v="51.414999999999999"/>
    <n v="0"/>
    <n v="0"/>
    <n v="446.91500000000002"/>
    <n v="0"/>
    <s v="1"/>
    <x v="2"/>
  </r>
  <r>
    <x v="0"/>
    <x v="1"/>
    <s v="1"/>
    <x v="0"/>
    <s v="15041RESIN068492022"/>
    <s v="22SD004C"/>
    <x v="663"/>
    <n v="3800"/>
    <x v="10"/>
    <x v="11"/>
    <n v="0"/>
    <n v="0"/>
    <n v="1957.7"/>
    <n v="254.501"/>
    <n v="0"/>
    <n v="0"/>
    <n v="2212.201"/>
    <n v="0"/>
    <s v="1"/>
    <x v="2"/>
  </r>
  <r>
    <x v="0"/>
    <x v="1"/>
    <s v="1"/>
    <x v="0"/>
    <s v="15041RESIN068492022"/>
    <s v="22SD004C"/>
    <x v="664"/>
    <n v="3801"/>
    <x v="10"/>
    <x v="11"/>
    <n v="0"/>
    <n v="0"/>
    <n v="65.75"/>
    <n v="8.5474999999999994"/>
    <n v="0"/>
    <n v="0"/>
    <n v="74.297499999999999"/>
    <n v="0"/>
    <s v="1"/>
    <x v="2"/>
  </r>
  <r>
    <x v="0"/>
    <x v="1"/>
    <s v="1"/>
    <x v="0"/>
    <s v="15041RESIN068492022"/>
    <s v="22SD004C"/>
    <x v="665"/>
    <n v="3802"/>
    <x v="212"/>
    <x v="249"/>
    <n v="0"/>
    <n v="0"/>
    <n v="272.8"/>
    <n v="35.464000000000006"/>
    <n v="0"/>
    <n v="0"/>
    <n v="308.26400000000001"/>
    <n v="0"/>
    <s v="1"/>
    <x v="2"/>
  </r>
  <r>
    <x v="0"/>
    <x v="1"/>
    <s v="1"/>
    <x v="0"/>
    <s v="15041RESIN068492022"/>
    <s v="22SD004C"/>
    <x v="666"/>
    <n v="3803"/>
    <x v="103"/>
    <x v="118"/>
    <n v="0"/>
    <n v="0"/>
    <n v="44.18"/>
    <n v="5.7434000000000003"/>
    <n v="0"/>
    <n v="0"/>
    <n v="49.923400000000001"/>
    <n v="0"/>
    <s v="1"/>
    <x v="2"/>
  </r>
  <r>
    <x v="0"/>
    <x v="1"/>
    <s v="1"/>
    <x v="0"/>
    <s v="15041RESIN068492022"/>
    <s v="22SD004C"/>
    <x v="667"/>
    <n v="3804"/>
    <x v="90"/>
    <x v="100"/>
    <n v="0"/>
    <n v="0"/>
    <n v="287.45999999999998"/>
    <n v="37.369799999999998"/>
    <n v="0"/>
    <n v="0"/>
    <n v="324.82979999999998"/>
    <n v="0"/>
    <s v="1"/>
    <x v="2"/>
  </r>
  <r>
    <x v="0"/>
    <x v="1"/>
    <s v="1"/>
    <x v="0"/>
    <s v="15041RESIN068492022"/>
    <s v="22SD004C"/>
    <x v="668"/>
    <n v="3805"/>
    <x v="86"/>
    <x v="94"/>
    <n v="0"/>
    <n v="0"/>
    <n v="103.95"/>
    <n v="13.513500000000001"/>
    <n v="0"/>
    <n v="0"/>
    <n v="117.46350000000001"/>
    <n v="0"/>
    <s v="1"/>
    <x v="2"/>
  </r>
  <r>
    <x v="0"/>
    <x v="1"/>
    <s v="1"/>
    <x v="0"/>
    <s v="15041RESIN068492022"/>
    <s v="22SD004C"/>
    <x v="669"/>
    <n v="3806"/>
    <x v="240"/>
    <x v="283"/>
    <n v="0"/>
    <n v="0"/>
    <n v="106.58"/>
    <n v="13.855399999999999"/>
    <n v="0"/>
    <n v="0"/>
    <n v="120.4354"/>
    <n v="0"/>
    <s v="1"/>
    <x v="2"/>
  </r>
  <r>
    <x v="0"/>
    <x v="1"/>
    <s v="1"/>
    <x v="0"/>
    <s v="15041RESIN068492022"/>
    <s v="22SD004C"/>
    <x v="670"/>
    <n v="3807"/>
    <x v="8"/>
    <x v="12"/>
    <n v="0"/>
    <n v="0"/>
    <n v="136.07"/>
    <n v="17.6891"/>
    <n v="0"/>
    <n v="0"/>
    <n v="153.75909999999999"/>
    <s v="018717409"/>
    <s v="1"/>
    <x v="2"/>
  </r>
  <r>
    <x v="0"/>
    <x v="1"/>
    <s v="1"/>
    <x v="0"/>
    <s v="15041RESIN068492022"/>
    <s v="22SD004C"/>
    <x v="671"/>
    <n v="3808"/>
    <x v="58"/>
    <x v="63"/>
    <n v="0"/>
    <n v="0"/>
    <n v="205.9"/>
    <n v="26.767000000000003"/>
    <n v="0"/>
    <n v="0"/>
    <n v="232.667"/>
    <n v="0"/>
    <s v="1"/>
    <x v="2"/>
  </r>
  <r>
    <x v="0"/>
    <x v="1"/>
    <s v="1"/>
    <x v="0"/>
    <s v="15041RESIN068492022"/>
    <s v="22SD004C"/>
    <x v="672"/>
    <n v="3809"/>
    <x v="85"/>
    <x v="93"/>
    <n v="0"/>
    <n v="0"/>
    <n v="61.17"/>
    <n v="7.9521000000000006"/>
    <n v="0"/>
    <n v="0"/>
    <n v="69.122100000000003"/>
    <n v="0"/>
    <s v="1"/>
    <x v="2"/>
  </r>
  <r>
    <x v="0"/>
    <x v="1"/>
    <s v="1"/>
    <x v="0"/>
    <s v="15041RESIN068492022"/>
    <s v="22SD004C"/>
    <x v="673"/>
    <n v="3810"/>
    <x v="10"/>
    <x v="11"/>
    <n v="0"/>
    <n v="0"/>
    <n v="184.77"/>
    <n v="24.020100000000003"/>
    <n v="0"/>
    <n v="0"/>
    <n v="208.79010000000002"/>
    <n v="0"/>
    <s v="1"/>
    <x v="2"/>
  </r>
  <r>
    <x v="0"/>
    <x v="1"/>
    <s v="1"/>
    <x v="0"/>
    <s v="15041RESIN068492022"/>
    <s v="22SD004C"/>
    <x v="674"/>
    <n v="3811"/>
    <x v="8"/>
    <x v="284"/>
    <n v="0"/>
    <n v="0"/>
    <n v="145.97"/>
    <n v="18.976099999999999"/>
    <n v="0"/>
    <n v="0"/>
    <n v="164.9461"/>
    <s v="014498744"/>
    <s v="1"/>
    <x v="2"/>
  </r>
  <r>
    <x v="0"/>
    <x v="1"/>
    <s v="1"/>
    <x v="0"/>
    <s v="15041RESIN068492022"/>
    <s v="22SD004C"/>
    <x v="675"/>
    <n v="3812"/>
    <x v="201"/>
    <x v="234"/>
    <n v="0"/>
    <n v="0"/>
    <n v="26"/>
    <n v="3.38"/>
    <n v="0"/>
    <n v="0"/>
    <n v="29.38"/>
    <n v="0"/>
    <s v="1"/>
    <x v="2"/>
  </r>
  <r>
    <x v="0"/>
    <x v="1"/>
    <s v="1"/>
    <x v="0"/>
    <s v="15041RESIN068492022"/>
    <s v="22SD004C"/>
    <x v="676"/>
    <n v="3813"/>
    <x v="8"/>
    <x v="285"/>
    <n v="0"/>
    <n v="0"/>
    <n v="226.56"/>
    <n v="29.4528"/>
    <n v="0"/>
    <n v="0"/>
    <n v="256.01280000000003"/>
    <s v="023817086"/>
    <s v="1"/>
    <x v="2"/>
  </r>
  <r>
    <x v="0"/>
    <x v="1"/>
    <s v="1"/>
    <x v="0"/>
    <s v="15041RESIN068492022"/>
    <s v="22SD004C"/>
    <x v="677"/>
    <n v="3814"/>
    <x v="241"/>
    <x v="286"/>
    <n v="0"/>
    <n v="0"/>
    <n v="797.2"/>
    <n v="103.63600000000001"/>
    <n v="0"/>
    <n v="0"/>
    <n v="900.83600000000001"/>
    <n v="0"/>
    <s v="1"/>
    <x v="2"/>
  </r>
  <r>
    <x v="0"/>
    <x v="1"/>
    <s v="1"/>
    <x v="0"/>
    <s v="15041RESIN068492022"/>
    <s v="22SD004C"/>
    <x v="678"/>
    <n v="3815"/>
    <x v="242"/>
    <x v="287"/>
    <n v="0"/>
    <n v="0"/>
    <n v="185.47"/>
    <n v="24.1111"/>
    <n v="0"/>
    <n v="0"/>
    <n v="209.58109999999999"/>
    <n v="0"/>
    <s v="1"/>
    <x v="2"/>
  </r>
  <r>
    <x v="0"/>
    <x v="1"/>
    <s v="1"/>
    <x v="0"/>
    <s v="15041RESIN068492022"/>
    <s v="22SD004C"/>
    <x v="679"/>
    <n v="3816"/>
    <x v="158"/>
    <x v="182"/>
    <n v="0"/>
    <n v="0"/>
    <n v="185.51"/>
    <n v="24.116299999999999"/>
    <n v="0"/>
    <n v="0"/>
    <n v="209.62629999999999"/>
    <n v="0"/>
    <s v="1"/>
    <x v="2"/>
  </r>
  <r>
    <x v="0"/>
    <x v="1"/>
    <s v="1"/>
    <x v="0"/>
    <s v="15041RESIN068492022"/>
    <s v="22SD004C"/>
    <x v="680"/>
    <n v="3817"/>
    <x v="157"/>
    <x v="181"/>
    <n v="0"/>
    <n v="0"/>
    <n v="175.31"/>
    <n v="22.790300000000002"/>
    <n v="0"/>
    <n v="0"/>
    <n v="198.1003"/>
    <n v="0"/>
    <s v="1"/>
    <x v="2"/>
  </r>
  <r>
    <x v="0"/>
    <x v="11"/>
    <s v="1"/>
    <x v="0"/>
    <s v="15041RESIN068492022"/>
    <s v="22SD004C"/>
    <x v="681"/>
    <n v="3818"/>
    <x v="60"/>
    <x v="65"/>
    <n v="0"/>
    <n v="0"/>
    <n v="112.14"/>
    <n v="14.578200000000001"/>
    <n v="0"/>
    <n v="0"/>
    <n v="126.7182"/>
    <n v="0"/>
    <s v="1"/>
    <x v="2"/>
  </r>
  <r>
    <x v="0"/>
    <x v="11"/>
    <s v="1"/>
    <x v="0"/>
    <s v="15041RESIN068492022"/>
    <s v="22SD004C"/>
    <x v="682"/>
    <n v="3819"/>
    <x v="10"/>
    <x v="11"/>
    <n v="0"/>
    <n v="0"/>
    <n v="135"/>
    <n v="17.55"/>
    <n v="0"/>
    <n v="0"/>
    <n v="152.55000000000001"/>
    <n v="0"/>
    <s v="1"/>
    <x v="2"/>
  </r>
  <r>
    <x v="0"/>
    <x v="11"/>
    <s v="1"/>
    <x v="0"/>
    <s v="15041RESIN068492022"/>
    <s v="22SD004C"/>
    <x v="683"/>
    <n v="3820"/>
    <x v="60"/>
    <x v="65"/>
    <n v="0"/>
    <n v="0"/>
    <n v="203.89"/>
    <n v="26.505699999999997"/>
    <n v="0"/>
    <n v="0"/>
    <n v="230.39569999999998"/>
    <n v="0"/>
    <s v="1"/>
    <x v="2"/>
  </r>
  <r>
    <x v="0"/>
    <x v="11"/>
    <s v="1"/>
    <x v="0"/>
    <s v="15041RESIN068492022"/>
    <s v="22SD004C"/>
    <x v="684"/>
    <n v="3821"/>
    <x v="49"/>
    <x v="54"/>
    <n v="0"/>
    <n v="0"/>
    <n v="1002.86"/>
    <n v="130.37180000000001"/>
    <n v="0"/>
    <n v="0"/>
    <n v="1133.2318"/>
    <n v="0"/>
    <s v="1"/>
    <x v="2"/>
  </r>
  <r>
    <x v="0"/>
    <x v="11"/>
    <s v="1"/>
    <x v="0"/>
    <s v="15041RESIN068492022"/>
    <s v="22SD004C"/>
    <x v="685"/>
    <n v="3822"/>
    <x v="201"/>
    <x v="234"/>
    <n v="0"/>
    <n v="0"/>
    <n v="213.27"/>
    <n v="27.725100000000001"/>
    <n v="0"/>
    <n v="0"/>
    <n v="240.99510000000001"/>
    <n v="0"/>
    <s v="1"/>
    <x v="2"/>
  </r>
  <r>
    <x v="0"/>
    <x v="11"/>
    <s v="1"/>
    <x v="0"/>
    <s v="15041RESIN068492022"/>
    <s v="22SD004C"/>
    <x v="686"/>
    <n v="3823"/>
    <x v="243"/>
    <x v="288"/>
    <n v="0"/>
    <n v="0"/>
    <n v="42.5"/>
    <n v="5.5250000000000004"/>
    <n v="0"/>
    <n v="0"/>
    <n v="48.024999999999999"/>
    <n v="0"/>
    <s v="1"/>
    <x v="2"/>
  </r>
  <r>
    <x v="0"/>
    <x v="11"/>
    <s v="1"/>
    <x v="0"/>
    <s v="15041RESIN068492022"/>
    <s v="22SD004C"/>
    <x v="687"/>
    <n v="3824"/>
    <x v="60"/>
    <x v="65"/>
    <n v="0"/>
    <n v="0"/>
    <n v="122.34"/>
    <n v="15.904200000000001"/>
    <n v="0"/>
    <n v="0"/>
    <n v="138.24420000000001"/>
    <n v="0"/>
    <s v="1"/>
    <x v="2"/>
  </r>
  <r>
    <x v="0"/>
    <x v="11"/>
    <s v="1"/>
    <x v="0"/>
    <s v="15041RESIN068492022"/>
    <s v="22SD004C"/>
    <x v="688"/>
    <n v="3825"/>
    <x v="150"/>
    <x v="172"/>
    <n v="0"/>
    <n v="0"/>
    <n v="18.05"/>
    <n v="2.3465000000000003"/>
    <n v="0"/>
    <n v="0"/>
    <n v="20.3965"/>
    <n v="0"/>
    <s v="1"/>
    <x v="2"/>
  </r>
  <r>
    <x v="0"/>
    <x v="11"/>
    <s v="1"/>
    <x v="0"/>
    <s v="15041RESIN068492022"/>
    <s v="22SD004C"/>
    <x v="689"/>
    <n v="3826"/>
    <x v="244"/>
    <x v="289"/>
    <n v="0"/>
    <n v="0"/>
    <n v="38.44"/>
    <n v="4.9972000000000003"/>
    <n v="0"/>
    <n v="0"/>
    <n v="43.437199999999997"/>
    <n v="0"/>
    <s v="1"/>
    <x v="2"/>
  </r>
  <r>
    <x v="0"/>
    <x v="11"/>
    <s v="1"/>
    <x v="0"/>
    <s v="15041RESIN068492022"/>
    <s v="22SD004C"/>
    <x v="690"/>
    <n v="3827"/>
    <x v="9"/>
    <x v="10"/>
    <n v="0"/>
    <n v="0"/>
    <n v="879.29"/>
    <n v="114.3077"/>
    <n v="0"/>
    <n v="0"/>
    <n v="993.59769999999992"/>
    <n v="0"/>
    <s v="1"/>
    <x v="2"/>
  </r>
  <r>
    <x v="0"/>
    <x v="11"/>
    <s v="1"/>
    <x v="0"/>
    <s v="15041RESIN068492022"/>
    <s v="22SD004C"/>
    <x v="691"/>
    <n v="3828"/>
    <x v="112"/>
    <x v="128"/>
    <n v="0"/>
    <n v="0"/>
    <n v="276.06"/>
    <n v="35.887799999999999"/>
    <n v="0"/>
    <n v="0"/>
    <n v="311.94780000000003"/>
    <n v="0"/>
    <s v="1"/>
    <x v="2"/>
  </r>
  <r>
    <x v="0"/>
    <x v="11"/>
    <s v="1"/>
    <x v="0"/>
    <s v="15041RESIN068492022"/>
    <s v="22SD004C"/>
    <x v="692"/>
    <n v="3829"/>
    <x v="150"/>
    <x v="172"/>
    <n v="0"/>
    <n v="0"/>
    <n v="694.78"/>
    <n v="90.321399999999997"/>
    <n v="0"/>
    <n v="0"/>
    <n v="785.10140000000001"/>
    <n v="0"/>
    <s v="1"/>
    <x v="2"/>
  </r>
  <r>
    <x v="0"/>
    <x v="11"/>
    <s v="1"/>
    <x v="0"/>
    <s v="15041RESIN068492022"/>
    <s v="22SD004C"/>
    <x v="693"/>
    <n v="3830"/>
    <x v="8"/>
    <x v="290"/>
    <n v="0"/>
    <n v="0"/>
    <n v="72.64"/>
    <n v="9.4432000000000009"/>
    <n v="0"/>
    <n v="0"/>
    <n v="82.083200000000005"/>
    <s v="013304188"/>
    <s v="1"/>
    <x v="2"/>
  </r>
  <r>
    <x v="0"/>
    <x v="11"/>
    <s v="1"/>
    <x v="0"/>
    <s v="15041RESIN068492022"/>
    <s v="22SD004C"/>
    <x v="694"/>
    <n v="3831"/>
    <x v="115"/>
    <x v="131"/>
    <n v="0"/>
    <n v="0"/>
    <n v="1407.36"/>
    <n v="182.95679999999999"/>
    <n v="0"/>
    <n v="0"/>
    <n v="1590.3167999999998"/>
    <n v="0"/>
    <s v="1"/>
    <x v="2"/>
  </r>
  <r>
    <x v="0"/>
    <x v="11"/>
    <s v="1"/>
    <x v="0"/>
    <s v="15041RESIN068492022"/>
    <s v="22SD004C"/>
    <x v="695"/>
    <n v="3832"/>
    <x v="115"/>
    <x v="131"/>
    <n v="0"/>
    <n v="0"/>
    <n v="1072.92"/>
    <n v="139.4796"/>
    <n v="0"/>
    <n v="0"/>
    <n v="1212.3996000000002"/>
    <n v="0"/>
    <s v="1"/>
    <x v="2"/>
  </r>
  <r>
    <x v="0"/>
    <x v="11"/>
    <s v="1"/>
    <x v="0"/>
    <s v="15041RESIN068492022"/>
    <s v="22SD004C"/>
    <x v="696"/>
    <n v="3833"/>
    <x v="115"/>
    <x v="131"/>
    <n v="0"/>
    <n v="0"/>
    <n v="1154.6400000000001"/>
    <n v="150.10320000000002"/>
    <n v="0"/>
    <n v="0"/>
    <n v="1304.7432000000001"/>
    <n v="0"/>
    <s v="1"/>
    <x v="2"/>
  </r>
  <r>
    <x v="0"/>
    <x v="11"/>
    <s v="1"/>
    <x v="0"/>
    <s v="15041RESIN068492022"/>
    <s v="22SD004C"/>
    <x v="697"/>
    <n v="3834"/>
    <x v="115"/>
    <x v="131"/>
    <n v="0"/>
    <n v="0"/>
    <n v="634.38"/>
    <n v="82.469400000000007"/>
    <n v="0"/>
    <n v="0"/>
    <n v="716.84940000000006"/>
    <n v="0"/>
    <s v="1"/>
    <x v="2"/>
  </r>
  <r>
    <x v="0"/>
    <x v="11"/>
    <s v="1"/>
    <x v="0"/>
    <s v="15041RESIN068492022"/>
    <s v="22SD004C"/>
    <x v="698"/>
    <n v="3835"/>
    <x v="60"/>
    <x v="65"/>
    <n v="0"/>
    <n v="0"/>
    <n v="122.34"/>
    <n v="15.904200000000001"/>
    <n v="0"/>
    <n v="0"/>
    <n v="138.24420000000001"/>
    <n v="0"/>
    <s v="1"/>
    <x v="2"/>
  </r>
  <r>
    <x v="0"/>
    <x v="11"/>
    <s v="1"/>
    <x v="0"/>
    <s v="15041RESIN068492022"/>
    <s v="22SD004C"/>
    <x v="699"/>
    <n v="3836"/>
    <x v="245"/>
    <x v="291"/>
    <n v="0"/>
    <n v="0"/>
    <n v="172.51"/>
    <n v="22.426300000000001"/>
    <n v="0"/>
    <n v="0"/>
    <n v="194.93629999999999"/>
    <n v="0"/>
    <s v="1"/>
    <x v="2"/>
  </r>
  <r>
    <x v="0"/>
    <x v="11"/>
    <s v="1"/>
    <x v="0"/>
    <s v="15041RESIN068492022"/>
    <s v="22SD004C"/>
    <x v="700"/>
    <n v="3837"/>
    <x v="80"/>
    <x v="87"/>
    <n v="0"/>
    <n v="0"/>
    <n v="92.06"/>
    <n v="11.9678"/>
    <n v="0"/>
    <n v="0"/>
    <n v="104.0278"/>
    <n v="0"/>
    <s v="1"/>
    <x v="2"/>
  </r>
  <r>
    <x v="0"/>
    <x v="11"/>
    <s v="1"/>
    <x v="0"/>
    <s v="15041RESIN068492022"/>
    <s v="22SD004C"/>
    <x v="701"/>
    <n v="3838"/>
    <x v="246"/>
    <x v="292"/>
    <n v="0"/>
    <n v="0"/>
    <n v="122.34"/>
    <n v="15.904200000000001"/>
    <n v="0"/>
    <n v="0"/>
    <n v="138.24420000000001"/>
    <n v="0"/>
    <s v="1"/>
    <x v="2"/>
  </r>
  <r>
    <x v="0"/>
    <x v="11"/>
    <s v="1"/>
    <x v="0"/>
    <s v="15041RESIN068492022"/>
    <s v="22SD004C"/>
    <x v="702"/>
    <n v="3839"/>
    <x v="8"/>
    <x v="70"/>
    <n v="0"/>
    <n v="0"/>
    <n v="33.56"/>
    <n v="4.3628"/>
    <n v="0"/>
    <n v="0"/>
    <n v="37.922800000000002"/>
    <s v="023577636"/>
    <s v="1"/>
    <x v="2"/>
  </r>
  <r>
    <x v="0"/>
    <x v="11"/>
    <s v="1"/>
    <x v="0"/>
    <s v="15041RESIN068492022"/>
    <s v="22SD004C"/>
    <x v="703"/>
    <n v="3840"/>
    <x v="10"/>
    <x v="11"/>
    <n v="0"/>
    <n v="0"/>
    <n v="48.87"/>
    <n v="6.3530999999999995"/>
    <n v="0"/>
    <n v="0"/>
    <n v="55.223099999999995"/>
    <n v="0"/>
    <s v="1"/>
    <x v="2"/>
  </r>
  <r>
    <x v="0"/>
    <x v="11"/>
    <s v="1"/>
    <x v="0"/>
    <s v="15041RESIN068492022"/>
    <s v="22SD004C"/>
    <x v="704"/>
    <n v="3841"/>
    <x v="116"/>
    <x v="133"/>
    <n v="0"/>
    <n v="0"/>
    <n v="42.77"/>
    <n v="5.5601000000000003"/>
    <n v="0"/>
    <n v="0"/>
    <n v="48.330100000000002"/>
    <n v="0"/>
    <s v="1"/>
    <x v="2"/>
  </r>
  <r>
    <x v="0"/>
    <x v="11"/>
    <s v="1"/>
    <x v="0"/>
    <s v="15041RESIN068492022"/>
    <s v="22SD004C"/>
    <x v="705"/>
    <n v="3842"/>
    <x v="8"/>
    <x v="163"/>
    <n v="0"/>
    <n v="0"/>
    <n v="183.51"/>
    <n v="23.856300000000001"/>
    <n v="0"/>
    <n v="0"/>
    <n v="207.3663"/>
    <s v="006175489"/>
    <s v="1"/>
    <x v="2"/>
  </r>
  <r>
    <x v="0"/>
    <x v="11"/>
    <s v="1"/>
    <x v="0"/>
    <s v="15041RESIN068492022"/>
    <s v="22SD004C"/>
    <x v="706"/>
    <n v="3843"/>
    <x v="247"/>
    <x v="293"/>
    <n v="0"/>
    <n v="0"/>
    <n v="226.29"/>
    <n v="29.4177"/>
    <n v="0"/>
    <n v="0"/>
    <n v="255.70769999999999"/>
    <n v="0"/>
    <s v="1"/>
    <x v="2"/>
  </r>
  <r>
    <x v="0"/>
    <x v="11"/>
    <s v="1"/>
    <x v="0"/>
    <s v="15041RESIN068492022"/>
    <s v="22SD004C"/>
    <x v="707"/>
    <n v="3844"/>
    <x v="8"/>
    <x v="294"/>
    <n v="0"/>
    <n v="0"/>
    <n v="50.96"/>
    <n v="6.6248000000000005"/>
    <n v="0"/>
    <n v="0"/>
    <n v="57.584800000000001"/>
    <s v="045354290"/>
    <s v="1"/>
    <x v="2"/>
  </r>
  <r>
    <x v="0"/>
    <x v="11"/>
    <s v="1"/>
    <x v="0"/>
    <s v="15041RESIN068492022"/>
    <s v="22SD004C"/>
    <x v="708"/>
    <n v="3845"/>
    <x v="248"/>
    <x v="295"/>
    <n v="0"/>
    <n v="0"/>
    <n v="246.67"/>
    <n v="32.067099999999996"/>
    <n v="0"/>
    <n v="0"/>
    <n v="278.7371"/>
    <n v="0"/>
    <s v="1"/>
    <x v="2"/>
  </r>
  <r>
    <x v="0"/>
    <x v="11"/>
    <s v="1"/>
    <x v="0"/>
    <s v="15041RESIN068492022"/>
    <s v="22SD004C"/>
    <x v="709"/>
    <n v="3846"/>
    <x v="249"/>
    <x v="296"/>
    <n v="0"/>
    <n v="0"/>
    <n v="244.65"/>
    <n v="31.804500000000001"/>
    <n v="0"/>
    <n v="0"/>
    <n v="276.4545"/>
    <n v="0"/>
    <s v="1"/>
    <x v="2"/>
  </r>
  <r>
    <x v="0"/>
    <x v="11"/>
    <s v="1"/>
    <x v="0"/>
    <s v="15041RESIN068492022"/>
    <s v="22SD004C"/>
    <x v="710"/>
    <n v="3847"/>
    <x v="250"/>
    <x v="297"/>
    <n v="0"/>
    <n v="0"/>
    <n v="244.68"/>
    <n v="31.808400000000002"/>
    <n v="0"/>
    <n v="0"/>
    <n v="276.48840000000001"/>
    <n v="0"/>
    <s v="1"/>
    <x v="2"/>
  </r>
  <r>
    <x v="0"/>
    <x v="11"/>
    <s v="1"/>
    <x v="0"/>
    <s v="15041RESIN068492022"/>
    <s v="22SD004C"/>
    <x v="711"/>
    <n v="3848"/>
    <x v="170"/>
    <x v="196"/>
    <n v="0"/>
    <n v="0"/>
    <n v="205.92"/>
    <n v="26.769600000000001"/>
    <n v="0"/>
    <n v="0"/>
    <n v="232.68959999999998"/>
    <n v="0"/>
    <s v="1"/>
    <x v="2"/>
  </r>
  <r>
    <x v="0"/>
    <x v="11"/>
    <s v="1"/>
    <x v="0"/>
    <s v="15041RESIN068492022"/>
    <s v="22SD004C"/>
    <x v="712"/>
    <n v="3849"/>
    <x v="2"/>
    <x v="2"/>
    <n v="0"/>
    <n v="0"/>
    <n v="0"/>
    <n v="0"/>
    <n v="0"/>
    <n v="0"/>
    <n v="0"/>
    <n v="0"/>
    <s v="1"/>
    <x v="2"/>
  </r>
  <r>
    <x v="0"/>
    <x v="11"/>
    <s v="1"/>
    <x v="0"/>
    <s v="15041RESIN068492022"/>
    <s v="22SD004C"/>
    <x v="713"/>
    <n v="3850"/>
    <x v="14"/>
    <x v="17"/>
    <n v="0"/>
    <n v="0"/>
    <n v="62.7"/>
    <n v="8.1509999999999998"/>
    <n v="0"/>
    <n v="0"/>
    <n v="70.850999999999999"/>
    <n v="0"/>
    <s v="1"/>
    <x v="2"/>
  </r>
  <r>
    <x v="0"/>
    <x v="11"/>
    <s v="1"/>
    <x v="0"/>
    <s v="15041RESIN068492022"/>
    <s v="22SD004C"/>
    <x v="714"/>
    <n v="3851"/>
    <x v="14"/>
    <x v="17"/>
    <n v="0"/>
    <n v="0"/>
    <n v="48.38"/>
    <n v="6.2894000000000005"/>
    <n v="0"/>
    <n v="0"/>
    <n v="54.669400000000003"/>
    <n v="0"/>
    <s v="1"/>
    <x v="2"/>
  </r>
  <r>
    <x v="0"/>
    <x v="11"/>
    <s v="1"/>
    <x v="0"/>
    <s v="15041RESIN068492022"/>
    <s v="22SD004C"/>
    <x v="715"/>
    <n v="3852"/>
    <x v="14"/>
    <x v="17"/>
    <n v="0"/>
    <n v="0"/>
    <n v="10.6"/>
    <n v="1.3779999999999999"/>
    <n v="0"/>
    <n v="0"/>
    <n v="11.978"/>
    <n v="0"/>
    <s v="1"/>
    <x v="2"/>
  </r>
  <r>
    <x v="0"/>
    <x v="11"/>
    <s v="1"/>
    <x v="0"/>
    <s v="15041RESIN068492022"/>
    <s v="22SD004C"/>
    <x v="716"/>
    <n v="3853"/>
    <x v="14"/>
    <x v="17"/>
    <n v="0"/>
    <n v="0"/>
    <n v="26.96"/>
    <n v="3.5048000000000004"/>
    <n v="0"/>
    <n v="0"/>
    <n v="30.4648"/>
    <n v="0"/>
    <s v="1"/>
    <x v="2"/>
  </r>
  <r>
    <x v="0"/>
    <x v="11"/>
    <s v="1"/>
    <x v="0"/>
    <s v="15041RESIN068492022"/>
    <s v="22SD004C"/>
    <x v="717"/>
    <n v="3854"/>
    <x v="14"/>
    <x v="17"/>
    <n v="0"/>
    <n v="0"/>
    <n v="22.32"/>
    <n v="2.9016000000000002"/>
    <n v="0"/>
    <n v="0"/>
    <n v="25.221600000000002"/>
    <n v="0"/>
    <s v="1"/>
    <x v="2"/>
  </r>
  <r>
    <x v="0"/>
    <x v="11"/>
    <s v="1"/>
    <x v="0"/>
    <s v="15041RESIN068492022"/>
    <s v="22SD004C"/>
    <x v="718"/>
    <n v="3855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19"/>
    <n v="3856"/>
    <x v="14"/>
    <x v="17"/>
    <n v="0"/>
    <n v="0"/>
    <n v="7.1"/>
    <n v="0.92299999999999993"/>
    <n v="0"/>
    <n v="0"/>
    <n v="8.0229999999999997"/>
    <n v="0"/>
    <s v="1"/>
    <x v="2"/>
  </r>
  <r>
    <x v="0"/>
    <x v="11"/>
    <s v="1"/>
    <x v="0"/>
    <s v="15041RESIN068492022"/>
    <s v="22SD004C"/>
    <x v="720"/>
    <n v="3857"/>
    <x v="14"/>
    <x v="17"/>
    <n v="0"/>
    <n v="0"/>
    <n v="49.76"/>
    <n v="6.4687999999999999"/>
    <n v="0"/>
    <n v="0"/>
    <n v="56.2288"/>
    <n v="0"/>
    <s v="1"/>
    <x v="2"/>
  </r>
  <r>
    <x v="0"/>
    <x v="11"/>
    <s v="1"/>
    <x v="0"/>
    <s v="15041RESIN068492022"/>
    <s v="22SD004C"/>
    <x v="721"/>
    <n v="3858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22"/>
    <n v="3859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23"/>
    <n v="3860"/>
    <x v="14"/>
    <x v="17"/>
    <n v="0"/>
    <n v="0"/>
    <n v="21.42"/>
    <n v="2.7846000000000002"/>
    <n v="0"/>
    <n v="0"/>
    <n v="24.204600000000003"/>
    <n v="0"/>
    <s v="1"/>
    <x v="2"/>
  </r>
  <r>
    <x v="0"/>
    <x v="11"/>
    <s v="1"/>
    <x v="0"/>
    <s v="15041RESIN068492022"/>
    <s v="22SD004C"/>
    <x v="724"/>
    <n v="3861"/>
    <x v="14"/>
    <x v="17"/>
    <n v="0"/>
    <n v="0"/>
    <n v="26.96"/>
    <n v="3.5048000000000004"/>
    <n v="0"/>
    <n v="0"/>
    <n v="30.4648"/>
    <n v="0"/>
    <s v="1"/>
    <x v="2"/>
  </r>
  <r>
    <x v="0"/>
    <x v="11"/>
    <s v="1"/>
    <x v="0"/>
    <s v="15041RESIN068492022"/>
    <s v="22SD004C"/>
    <x v="725"/>
    <n v="3862"/>
    <x v="14"/>
    <x v="17"/>
    <n v="0"/>
    <n v="0"/>
    <n v="7.1"/>
    <n v="0.92299999999999993"/>
    <n v="0"/>
    <n v="0"/>
    <n v="8.0229999999999997"/>
    <n v="0"/>
    <s v="1"/>
    <x v="2"/>
  </r>
  <r>
    <x v="0"/>
    <x v="11"/>
    <s v="1"/>
    <x v="0"/>
    <s v="15041RESIN068492022"/>
    <s v="22SD004C"/>
    <x v="726"/>
    <n v="3863"/>
    <x v="14"/>
    <x v="17"/>
    <n v="0"/>
    <n v="0"/>
    <n v="26.96"/>
    <n v="3.5048000000000004"/>
    <n v="0"/>
    <n v="0"/>
    <n v="30.4648"/>
    <n v="0"/>
    <s v="1"/>
    <x v="2"/>
  </r>
  <r>
    <x v="0"/>
    <x v="11"/>
    <s v="1"/>
    <x v="0"/>
    <s v="15041RESIN068492022"/>
    <s v="22SD004C"/>
    <x v="727"/>
    <n v="3864"/>
    <x v="2"/>
    <x v="2"/>
    <n v="0"/>
    <n v="0"/>
    <n v="0"/>
    <n v="0"/>
    <n v="0"/>
    <n v="0"/>
    <n v="0"/>
    <n v="0"/>
    <s v="1"/>
    <x v="2"/>
  </r>
  <r>
    <x v="0"/>
    <x v="11"/>
    <s v="1"/>
    <x v="0"/>
    <s v="15041RESIN068492022"/>
    <s v="22SD004C"/>
    <x v="728"/>
    <n v="3865"/>
    <x v="11"/>
    <x v="14"/>
    <n v="0"/>
    <n v="0"/>
    <n v="3822.96"/>
    <n v="496.98480000000001"/>
    <n v="0"/>
    <n v="0"/>
    <n v="4319.9448000000002"/>
    <n v="0"/>
    <s v="1"/>
    <x v="2"/>
  </r>
  <r>
    <x v="0"/>
    <x v="11"/>
    <s v="1"/>
    <x v="0"/>
    <s v="15041RESIN068492022"/>
    <s v="22SD004C"/>
    <x v="729"/>
    <n v="3866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30"/>
    <n v="3867"/>
    <x v="14"/>
    <x v="17"/>
    <n v="0"/>
    <n v="0"/>
    <n v="12.64"/>
    <n v="1.6432000000000002"/>
    <n v="0"/>
    <n v="0"/>
    <n v="14.283200000000001"/>
    <n v="0"/>
    <s v="1"/>
    <x v="2"/>
  </r>
  <r>
    <x v="0"/>
    <x v="11"/>
    <s v="1"/>
    <x v="0"/>
    <s v="15041RESIN068492022"/>
    <s v="22SD004C"/>
    <x v="731"/>
    <n v="3868"/>
    <x v="14"/>
    <x v="17"/>
    <n v="0"/>
    <n v="0"/>
    <n v="37.56"/>
    <n v="4.8828000000000005"/>
    <n v="0"/>
    <n v="0"/>
    <n v="42.442800000000005"/>
    <n v="0"/>
    <s v="1"/>
    <x v="2"/>
  </r>
  <r>
    <x v="0"/>
    <x v="11"/>
    <s v="1"/>
    <x v="0"/>
    <s v="15041RESIN068492022"/>
    <s v="22SD004C"/>
    <x v="732"/>
    <n v="3869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33"/>
    <n v="3870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34"/>
    <n v="3871"/>
    <x v="14"/>
    <x v="17"/>
    <n v="0"/>
    <n v="0"/>
    <n v="7.1"/>
    <n v="0.92299999999999993"/>
    <n v="0"/>
    <n v="0"/>
    <n v="8.0229999999999997"/>
    <n v="0"/>
    <s v="1"/>
    <x v="2"/>
  </r>
  <r>
    <x v="0"/>
    <x v="11"/>
    <s v="1"/>
    <x v="0"/>
    <s v="15041RESIN068492022"/>
    <s v="22SD004C"/>
    <x v="735"/>
    <n v="3872"/>
    <x v="14"/>
    <x v="17"/>
    <n v="0"/>
    <n v="0"/>
    <n v="12.64"/>
    <n v="1.6432000000000002"/>
    <n v="0"/>
    <n v="0"/>
    <n v="14.283200000000001"/>
    <n v="0"/>
    <s v="1"/>
    <x v="2"/>
  </r>
  <r>
    <x v="0"/>
    <x v="11"/>
    <s v="1"/>
    <x v="0"/>
    <s v="15041RESIN068492022"/>
    <s v="22SD004C"/>
    <x v="736"/>
    <n v="3873"/>
    <x v="14"/>
    <x v="17"/>
    <n v="0"/>
    <n v="0"/>
    <n v="14.32"/>
    <n v="1.8616000000000001"/>
    <n v="0"/>
    <n v="0"/>
    <n v="16.1816"/>
    <n v="0"/>
    <s v="1"/>
    <x v="2"/>
  </r>
  <r>
    <x v="0"/>
    <x v="11"/>
    <s v="1"/>
    <x v="0"/>
    <s v="15041RESIN068492022"/>
    <s v="22SD004C"/>
    <x v="737"/>
    <n v="3874"/>
    <x v="14"/>
    <x v="17"/>
    <n v="0"/>
    <n v="0"/>
    <n v="26.96"/>
    <n v="3.5048000000000004"/>
    <n v="0"/>
    <n v="0"/>
    <n v="30.4648"/>
    <n v="0"/>
    <s v="1"/>
    <x v="2"/>
  </r>
  <r>
    <x v="0"/>
    <x v="11"/>
    <s v="1"/>
    <x v="0"/>
    <s v="15041RESIN068492022"/>
    <s v="22SD004C"/>
    <x v="738"/>
    <n v="3875"/>
    <x v="14"/>
    <x v="17"/>
    <n v="0"/>
    <n v="0"/>
    <n v="21.48"/>
    <n v="2.79"/>
    <n v="0"/>
    <n v="0"/>
    <n v="24.27"/>
    <n v="0"/>
    <s v="1"/>
    <x v="2"/>
  </r>
  <r>
    <x v="0"/>
    <x v="11"/>
    <s v="1"/>
    <x v="0"/>
    <s v="15041RESIN068492022"/>
    <s v="22SD004C"/>
    <x v="739"/>
    <n v="3876"/>
    <x v="14"/>
    <x v="17"/>
    <n v="0"/>
    <n v="0"/>
    <n v="14.32"/>
    <n v="1.86"/>
    <n v="0"/>
    <n v="0"/>
    <n v="16.18"/>
    <n v="0"/>
    <s v="1"/>
    <x v="2"/>
  </r>
  <r>
    <x v="0"/>
    <x v="11"/>
    <s v="1"/>
    <x v="0"/>
    <s v="15041RESIN068492022"/>
    <s v="22SD004C"/>
    <x v="740"/>
    <n v="3877"/>
    <x v="14"/>
    <x v="17"/>
    <n v="0"/>
    <n v="0"/>
    <n v="29.48"/>
    <n v="3.8324000000000003"/>
    <n v="0"/>
    <n v="0"/>
    <n v="33.312400000000004"/>
    <n v="0"/>
    <s v="1"/>
    <x v="2"/>
  </r>
  <r>
    <x v="0"/>
    <x v="11"/>
    <s v="1"/>
    <x v="0"/>
    <s v="15041RESIN068492022"/>
    <s v="22SD004C"/>
    <x v="741"/>
    <n v="3878"/>
    <x v="14"/>
    <x v="17"/>
    <n v="0"/>
    <n v="0"/>
    <n v="10.6"/>
    <n v="1.3779999999999999"/>
    <n v="0"/>
    <n v="0"/>
    <n v="11.978"/>
    <n v="0"/>
    <s v="1"/>
    <x v="2"/>
  </r>
  <r>
    <x v="0"/>
    <x v="11"/>
    <s v="1"/>
    <x v="0"/>
    <s v="15041RESIN068492022"/>
    <s v="22SD004C"/>
    <x v="742"/>
    <n v="3879"/>
    <x v="14"/>
    <x v="17"/>
    <n v="0"/>
    <n v="0"/>
    <n v="29.48"/>
    <n v="3.8324000000000003"/>
    <n v="0"/>
    <n v="0"/>
    <n v="33.312400000000004"/>
    <n v="0"/>
    <s v="1"/>
    <x v="2"/>
  </r>
  <r>
    <x v="0"/>
    <x v="11"/>
    <s v="1"/>
    <x v="0"/>
    <s v="15041RESIN068492022"/>
    <s v="22SD004C"/>
    <x v="743"/>
    <n v="3880"/>
    <x v="14"/>
    <x v="17"/>
    <n v="0"/>
    <n v="0"/>
    <n v="12.64"/>
    <n v="1.6432000000000002"/>
    <n v="0"/>
    <n v="0"/>
    <n v="14.283200000000001"/>
    <n v="0"/>
    <s v="1"/>
    <x v="2"/>
  </r>
  <r>
    <x v="0"/>
    <x v="11"/>
    <s v="1"/>
    <x v="0"/>
    <s v="15041RESIN068492022"/>
    <s v="22SD004C"/>
    <x v="744"/>
    <n v="3881"/>
    <x v="14"/>
    <x v="17"/>
    <n v="0"/>
    <n v="0"/>
    <n v="54.4"/>
    <n v="7.0720000000000001"/>
    <n v="0"/>
    <n v="0"/>
    <n v="61.472000000000001"/>
    <n v="0"/>
    <s v="1"/>
    <x v="2"/>
  </r>
  <r>
    <x v="0"/>
    <x v="11"/>
    <s v="1"/>
    <x v="0"/>
    <s v="15041RESIN068492022"/>
    <s v="22SD004C"/>
    <x v="745"/>
    <n v="3882"/>
    <x v="14"/>
    <x v="17"/>
    <n v="0"/>
    <n v="0"/>
    <n v="73"/>
    <n v="9.49"/>
    <n v="0"/>
    <n v="0"/>
    <n v="82.49"/>
    <n v="0"/>
    <s v="1"/>
    <x v="2"/>
  </r>
  <r>
    <x v="0"/>
    <x v="11"/>
    <s v="1"/>
    <x v="0"/>
    <s v="15041RESIN068492022"/>
    <s v="22SD004C"/>
    <x v="746"/>
    <n v="3883"/>
    <x v="45"/>
    <x v="49"/>
    <n v="0"/>
    <n v="0"/>
    <n v="1855.51"/>
    <n v="241.21630000000002"/>
    <n v="0"/>
    <n v="0"/>
    <n v="2096.7262999999998"/>
    <n v="0"/>
    <s v="1"/>
    <x v="2"/>
  </r>
  <r>
    <x v="0"/>
    <x v="11"/>
    <s v="1"/>
    <x v="0"/>
    <s v="15041RESIN068492022"/>
    <s v="22SD004C"/>
    <x v="747"/>
    <n v="3884"/>
    <x v="13"/>
    <x v="16"/>
    <n v="0"/>
    <n v="0"/>
    <n v="3594.91"/>
    <n v="467.3383"/>
    <n v="0"/>
    <n v="0"/>
    <n v="4062.2482999999997"/>
    <n v="0"/>
    <s v="1"/>
    <x v="2"/>
  </r>
  <r>
    <x v="0"/>
    <x v="11"/>
    <s v="1"/>
    <x v="0"/>
    <s v="15041RESIN068492022"/>
    <s v="22SD004C"/>
    <x v="748"/>
    <n v="3885"/>
    <x v="60"/>
    <x v="65"/>
    <n v="0"/>
    <n v="0"/>
    <n v="163.12"/>
    <n v="21.2056"/>
    <n v="0"/>
    <n v="0"/>
    <n v="184.32560000000001"/>
    <n v="0"/>
    <s v="1"/>
    <x v="2"/>
  </r>
  <r>
    <x v="0"/>
    <x v="16"/>
    <s v="1"/>
    <x v="0"/>
    <s v="15041RESIN068492022"/>
    <s v="22SD004C"/>
    <x v="749"/>
    <n v="3886"/>
    <x v="251"/>
    <x v="298"/>
    <n v="0"/>
    <n v="0"/>
    <n v="376.48"/>
    <n v="48.942400000000006"/>
    <n v="0"/>
    <n v="0"/>
    <n v="425.42240000000004"/>
    <n v="0"/>
    <s v="1"/>
    <x v="2"/>
  </r>
  <r>
    <x v="0"/>
    <x v="16"/>
    <s v="1"/>
    <x v="0"/>
    <s v="15041RESIN068492022"/>
    <s v="22SD004C"/>
    <x v="750"/>
    <n v="3887"/>
    <x v="47"/>
    <x v="51"/>
    <n v="0"/>
    <n v="0"/>
    <n v="64.069999999999993"/>
    <n v="8.3290999999999986"/>
    <n v="0"/>
    <n v="0"/>
    <n v="72.39909999999999"/>
    <n v="0"/>
    <s v="1"/>
    <x v="2"/>
  </r>
  <r>
    <x v="0"/>
    <x v="16"/>
    <s v="1"/>
    <x v="0"/>
    <s v="15041RESIN068492022"/>
    <s v="22SD004C"/>
    <x v="751"/>
    <n v="3888"/>
    <x v="19"/>
    <x v="22"/>
    <n v="0"/>
    <n v="0"/>
    <n v="168.94"/>
    <n v="21.962199999999999"/>
    <n v="0"/>
    <n v="0"/>
    <n v="190.90219999999999"/>
    <n v="0"/>
    <s v="1"/>
    <x v="2"/>
  </r>
  <r>
    <x v="0"/>
    <x v="16"/>
    <s v="1"/>
    <x v="0"/>
    <s v="15041RESIN068492022"/>
    <s v="22SD004C"/>
    <x v="752"/>
    <n v="3889"/>
    <x v="13"/>
    <x v="16"/>
    <n v="0"/>
    <n v="0"/>
    <n v="23424.86"/>
    <n v="3045.2318"/>
    <n v="0"/>
    <n v="0"/>
    <n v="26470.091800000002"/>
    <n v="0"/>
    <s v="1"/>
    <x v="2"/>
  </r>
  <r>
    <x v="0"/>
    <x v="16"/>
    <s v="1"/>
    <x v="0"/>
    <s v="15041RESIN068492022"/>
    <s v="22SD004C"/>
    <x v="753"/>
    <n v="3890"/>
    <x v="60"/>
    <x v="65"/>
    <n v="0"/>
    <n v="0"/>
    <n v="203.9"/>
    <n v="26.507000000000001"/>
    <n v="0"/>
    <n v="0"/>
    <n v="230.40700000000001"/>
    <n v="0"/>
    <s v="1"/>
    <x v="2"/>
  </r>
  <r>
    <x v="0"/>
    <x v="16"/>
    <s v="1"/>
    <x v="0"/>
    <s v="15041RESIN068492022"/>
    <s v="22SD004C"/>
    <x v="754"/>
    <n v="3891"/>
    <x v="60"/>
    <x v="65"/>
    <n v="0"/>
    <n v="0"/>
    <n v="142.72999999999999"/>
    <n v="18.5549"/>
    <n v="0"/>
    <n v="0"/>
    <n v="161.28489999999999"/>
    <n v="0"/>
    <s v="1"/>
    <x v="2"/>
  </r>
  <r>
    <x v="0"/>
    <x v="16"/>
    <s v="1"/>
    <x v="0"/>
    <s v="15041RESIN068492022"/>
    <s v="22SD004C"/>
    <x v="755"/>
    <n v="3892"/>
    <x v="252"/>
    <x v="299"/>
    <n v="0"/>
    <n v="0"/>
    <n v="1223.3399999999999"/>
    <n v="159.0342"/>
    <n v="0"/>
    <n v="0"/>
    <n v="1382.3742"/>
    <n v="0"/>
    <s v="1"/>
    <x v="2"/>
  </r>
  <r>
    <x v="0"/>
    <x v="16"/>
    <s v="1"/>
    <x v="0"/>
    <s v="15041RESIN068492022"/>
    <s v="22SD004C"/>
    <x v="756"/>
    <n v="3893"/>
    <x v="154"/>
    <x v="177"/>
    <n v="0"/>
    <n v="0"/>
    <n v="1345.72"/>
    <n v="174.9436"/>
    <n v="0"/>
    <n v="0"/>
    <n v="1520.6636000000001"/>
    <n v="0"/>
    <s v="1"/>
    <x v="2"/>
  </r>
  <r>
    <x v="0"/>
    <x v="16"/>
    <s v="1"/>
    <x v="0"/>
    <s v="15041RESIN068492022"/>
    <s v="22SD004C"/>
    <x v="757"/>
    <n v="3894"/>
    <x v="10"/>
    <x v="11"/>
    <n v="0"/>
    <n v="0"/>
    <n v="82.4"/>
    <n v="10.712000000000002"/>
    <n v="0"/>
    <n v="0"/>
    <n v="93.112000000000009"/>
    <n v="0"/>
    <s v="1"/>
    <x v="2"/>
  </r>
  <r>
    <x v="0"/>
    <x v="16"/>
    <s v="1"/>
    <x v="0"/>
    <s v="15041RESIN068492022"/>
    <s v="22SD004C"/>
    <x v="758"/>
    <n v="3895"/>
    <x v="10"/>
    <x v="11"/>
    <n v="0"/>
    <n v="0"/>
    <n v="895.72"/>
    <n v="116.4436"/>
    <n v="0"/>
    <n v="0"/>
    <n v="1012.1636000000001"/>
    <n v="0"/>
    <s v="1"/>
    <x v="2"/>
  </r>
  <r>
    <x v="0"/>
    <x v="16"/>
    <s v="1"/>
    <x v="0"/>
    <s v="15041RESIN068492022"/>
    <s v="22SD004C"/>
    <x v="759"/>
    <n v="3896"/>
    <x v="17"/>
    <x v="20"/>
    <n v="0"/>
    <n v="0"/>
    <n v="1.59"/>
    <n v="0.20670000000000002"/>
    <n v="0"/>
    <n v="0"/>
    <n v="1.7967000000000002"/>
    <n v="0"/>
    <s v="1"/>
    <x v="2"/>
  </r>
  <r>
    <x v="0"/>
    <x v="16"/>
    <s v="1"/>
    <x v="0"/>
    <s v="15041RESIN068492022"/>
    <s v="22SD004C"/>
    <x v="760"/>
    <n v="3897"/>
    <x v="8"/>
    <x v="173"/>
    <n v="0"/>
    <n v="0"/>
    <n v="14.16"/>
    <n v="1.8408"/>
    <n v="0"/>
    <n v="0"/>
    <n v="16.000800000000002"/>
    <s v="004316550"/>
    <s v="1"/>
    <x v="2"/>
  </r>
  <r>
    <x v="0"/>
    <x v="16"/>
    <s v="1"/>
    <x v="0"/>
    <s v="15041RESIN068492022"/>
    <s v="22SD004C"/>
    <x v="761"/>
    <n v="3898"/>
    <x v="117"/>
    <x v="134"/>
    <n v="0"/>
    <n v="0"/>
    <n v="254.69"/>
    <n v="33.109700000000004"/>
    <n v="0"/>
    <n v="0"/>
    <n v="287.79970000000003"/>
    <n v="0"/>
    <s v="1"/>
    <x v="2"/>
  </r>
  <r>
    <x v="0"/>
    <x v="16"/>
    <s v="1"/>
    <x v="0"/>
    <s v="15041RESIN068492022"/>
    <s v="22SD004C"/>
    <x v="762"/>
    <n v="3899"/>
    <x v="36"/>
    <x v="40"/>
    <n v="0"/>
    <n v="0"/>
    <n v="300"/>
    <n v="39"/>
    <n v="0"/>
    <n v="0"/>
    <n v="339"/>
    <n v="0"/>
    <s v="1"/>
    <x v="2"/>
  </r>
  <r>
    <x v="0"/>
    <x v="16"/>
    <s v="1"/>
    <x v="0"/>
    <s v="15041RESIN068492022"/>
    <s v="22SD004C"/>
    <x v="763"/>
    <n v="3900"/>
    <x v="114"/>
    <x v="130"/>
    <n v="0"/>
    <n v="0"/>
    <n v="464.6"/>
    <n v="60.398000000000003"/>
    <n v="0"/>
    <n v="0"/>
    <n v="524.99800000000005"/>
    <n v="0"/>
    <s v="1"/>
    <x v="2"/>
  </r>
  <r>
    <x v="0"/>
    <x v="16"/>
    <s v="1"/>
    <x v="0"/>
    <s v="15041RESIN068492022"/>
    <s v="22SD004C"/>
    <x v="764"/>
    <n v="3901"/>
    <x v="253"/>
    <x v="300"/>
    <n v="0"/>
    <n v="0"/>
    <n v="61.17"/>
    <n v="7.9521000000000006"/>
    <n v="0"/>
    <n v="0"/>
    <n v="69.122100000000003"/>
    <n v="0"/>
    <s v="1"/>
    <x v="2"/>
  </r>
  <r>
    <x v="0"/>
    <x v="16"/>
    <s v="1"/>
    <x v="0"/>
    <s v="15041RESIN068492022"/>
    <s v="22SD004C"/>
    <x v="765"/>
    <n v="3902"/>
    <x v="76"/>
    <x v="83"/>
    <n v="0"/>
    <n v="0"/>
    <n v="483.3"/>
    <n v="62.829000000000001"/>
    <n v="0"/>
    <n v="0"/>
    <n v="546.12900000000002"/>
    <n v="0"/>
    <s v="1"/>
    <x v="2"/>
  </r>
  <r>
    <x v="0"/>
    <x v="16"/>
    <s v="1"/>
    <x v="0"/>
    <s v="15041RESIN068492022"/>
    <s v="22SD004C"/>
    <x v="766"/>
    <n v="3903"/>
    <x v="10"/>
    <x v="11"/>
    <n v="0"/>
    <n v="0"/>
    <n v="52.6"/>
    <n v="6.8380000000000001"/>
    <n v="0"/>
    <n v="0"/>
    <n v="59.438000000000002"/>
    <n v="0"/>
    <s v="1"/>
    <x v="2"/>
  </r>
  <r>
    <x v="0"/>
    <x v="16"/>
    <s v="1"/>
    <x v="0"/>
    <s v="15041RESIN068492022"/>
    <s v="22SD004C"/>
    <x v="767"/>
    <n v="3904"/>
    <x v="10"/>
    <x v="11"/>
    <n v="0"/>
    <n v="0"/>
    <n v="105.2"/>
    <n v="13.676"/>
    <n v="0"/>
    <n v="0"/>
    <n v="118.876"/>
    <n v="0"/>
    <s v="1"/>
    <x v="2"/>
  </r>
  <r>
    <x v="0"/>
    <x v="16"/>
    <s v="1"/>
    <x v="0"/>
    <s v="15041RESIN068492022"/>
    <s v="22SD004C"/>
    <x v="768"/>
    <n v="3905"/>
    <x v="44"/>
    <x v="48"/>
    <n v="0"/>
    <n v="0"/>
    <n v="30"/>
    <n v="3.9000000000000004"/>
    <n v="0"/>
    <n v="0"/>
    <n v="33.9"/>
    <n v="0"/>
    <s v="1"/>
    <x v="2"/>
  </r>
  <r>
    <x v="0"/>
    <x v="16"/>
    <s v="1"/>
    <x v="0"/>
    <s v="15041RESIN068492022"/>
    <s v="22SD004C"/>
    <x v="769"/>
    <n v="3906"/>
    <x v="56"/>
    <x v="61"/>
    <n v="0"/>
    <n v="0"/>
    <n v="282.3"/>
    <n v="36.699000000000005"/>
    <n v="0"/>
    <n v="0"/>
    <n v="318.99900000000002"/>
    <n v="0"/>
    <s v="1"/>
    <x v="2"/>
  </r>
  <r>
    <x v="0"/>
    <x v="16"/>
    <s v="1"/>
    <x v="0"/>
    <s v="15041RESIN068492022"/>
    <s v="22SD004C"/>
    <x v="770"/>
    <n v="3907"/>
    <x v="60"/>
    <x v="65"/>
    <n v="0"/>
    <n v="0"/>
    <n v="101.95"/>
    <n v="13.253500000000001"/>
    <n v="0"/>
    <n v="0"/>
    <n v="115.20350000000001"/>
    <n v="0"/>
    <s v="1"/>
    <x v="2"/>
  </r>
  <r>
    <x v="0"/>
    <x v="16"/>
    <s v="1"/>
    <x v="0"/>
    <s v="15041RESIN068492022"/>
    <s v="22SD004C"/>
    <x v="771"/>
    <n v="3908"/>
    <x v="60"/>
    <x v="65"/>
    <n v="0"/>
    <n v="0"/>
    <n v="81.56"/>
    <n v="10.6028"/>
    <n v="0"/>
    <n v="0"/>
    <n v="92.162800000000004"/>
    <n v="0"/>
    <s v="1"/>
    <x v="2"/>
  </r>
  <r>
    <x v="0"/>
    <x v="16"/>
    <s v="1"/>
    <x v="0"/>
    <s v="15041RESIN068492022"/>
    <s v="22SD004C"/>
    <x v="772"/>
    <n v="3909"/>
    <x v="10"/>
    <x v="11"/>
    <n v="0"/>
    <n v="0"/>
    <n v="206.88"/>
    <n v="26.894400000000001"/>
    <n v="0"/>
    <n v="0"/>
    <n v="233.77439999999999"/>
    <n v="0"/>
    <s v="1"/>
    <x v="2"/>
  </r>
  <r>
    <x v="0"/>
    <x v="16"/>
    <s v="1"/>
    <x v="0"/>
    <s v="15041RESIN068492022"/>
    <s v="22SD004C"/>
    <x v="773"/>
    <n v="3910"/>
    <x v="254"/>
    <x v="301"/>
    <n v="0"/>
    <n v="0"/>
    <n v="267.07"/>
    <n v="34.719099999999997"/>
    <n v="0"/>
    <n v="0"/>
    <n v="301.78909999999996"/>
    <n v="0"/>
    <s v="1"/>
    <x v="2"/>
  </r>
  <r>
    <x v="0"/>
    <x v="16"/>
    <s v="1"/>
    <x v="0"/>
    <s v="15041RESIN068492022"/>
    <s v="22SD004C"/>
    <x v="774"/>
    <n v="3911"/>
    <x v="174"/>
    <x v="200"/>
    <n v="0"/>
    <n v="0"/>
    <n v="1835.03"/>
    <n v="238.5539"/>
    <n v="0"/>
    <n v="0"/>
    <n v="2073.5839000000001"/>
    <n v="0"/>
    <s v="1"/>
    <x v="2"/>
  </r>
  <r>
    <x v="0"/>
    <x v="16"/>
    <s v="1"/>
    <x v="0"/>
    <s v="15041RESIN068492022"/>
    <s v="22SD004C"/>
    <x v="775"/>
    <n v="3912"/>
    <x v="255"/>
    <x v="302"/>
    <n v="0"/>
    <n v="0"/>
    <n v="224.27"/>
    <n v="29.155100000000001"/>
    <n v="0"/>
    <n v="0"/>
    <n v="253.42510000000001"/>
    <n v="0"/>
    <s v="1"/>
    <x v="2"/>
  </r>
  <r>
    <x v="0"/>
    <x v="16"/>
    <s v="1"/>
    <x v="0"/>
    <s v="15041RESIN068492022"/>
    <s v="22SD004C"/>
    <x v="776"/>
    <n v="3913"/>
    <x v="68"/>
    <x v="74"/>
    <n v="0"/>
    <n v="0"/>
    <n v="124.35"/>
    <n v="16.165500000000002"/>
    <n v="0"/>
    <n v="0"/>
    <n v="140.5155"/>
    <n v="0"/>
    <s v="1"/>
    <x v="2"/>
  </r>
  <r>
    <x v="0"/>
    <x v="16"/>
    <s v="1"/>
    <x v="0"/>
    <s v="15041RESIN068492022"/>
    <s v="22SD004C"/>
    <x v="777"/>
    <n v="3914"/>
    <x v="256"/>
    <x v="303"/>
    <n v="0"/>
    <n v="0"/>
    <n v="81.53"/>
    <n v="10.5989"/>
    <n v="0"/>
    <n v="0"/>
    <n v="92.128900000000002"/>
    <n v="0"/>
    <s v="1"/>
    <x v="2"/>
  </r>
  <r>
    <x v="0"/>
    <x v="16"/>
    <s v="1"/>
    <x v="0"/>
    <s v="15041RESIN068492022"/>
    <s v="22SD004C"/>
    <x v="778"/>
    <n v="3915"/>
    <x v="200"/>
    <x v="233"/>
    <n v="0"/>
    <n v="0"/>
    <n v="40.79"/>
    <n v="5.3026999999999997"/>
    <n v="0"/>
    <n v="0"/>
    <n v="46.092700000000001"/>
    <n v="0"/>
    <s v="1"/>
    <x v="2"/>
  </r>
  <r>
    <x v="0"/>
    <x v="16"/>
    <s v="1"/>
    <x v="0"/>
    <s v="15041RESIN068492022"/>
    <s v="22SD004C"/>
    <x v="779"/>
    <n v="3916"/>
    <x v="8"/>
    <x v="304"/>
    <n v="0"/>
    <n v="0"/>
    <n v="214.39"/>
    <n v="27.870699999999999"/>
    <n v="0"/>
    <n v="0"/>
    <n v="242.26069999999999"/>
    <s v="012218512"/>
    <s v="1"/>
    <x v="2"/>
  </r>
  <r>
    <x v="0"/>
    <x v="16"/>
    <s v="1"/>
    <x v="0"/>
    <s v="15041RESIN068492022"/>
    <s v="22SD004C"/>
    <x v="780"/>
    <n v="3917"/>
    <x v="8"/>
    <x v="229"/>
    <n v="0"/>
    <n v="0"/>
    <n v="307.85000000000002"/>
    <n v="40.020500000000006"/>
    <n v="0"/>
    <n v="0"/>
    <n v="347.87050000000005"/>
    <s v="026198025"/>
    <s v="1"/>
    <x v="2"/>
  </r>
  <r>
    <x v="0"/>
    <x v="16"/>
    <s v="1"/>
    <x v="0"/>
    <s v="15041RESIN068492022"/>
    <s v="22SD004C"/>
    <x v="781"/>
    <n v="3918"/>
    <x v="8"/>
    <x v="216"/>
    <n v="0"/>
    <n v="0"/>
    <n v="710.16"/>
    <n v="92.320800000000006"/>
    <n v="0"/>
    <n v="0"/>
    <n v="802.48079999999993"/>
    <s v="001121312"/>
    <s v="1"/>
    <x v="2"/>
  </r>
  <r>
    <x v="0"/>
    <x v="16"/>
    <s v="1"/>
    <x v="0"/>
    <s v="15041RESIN068492022"/>
    <s v="22SD004C"/>
    <x v="782"/>
    <n v="3919"/>
    <x v="240"/>
    <x v="283"/>
    <n v="0"/>
    <n v="0"/>
    <n v="60.02"/>
    <n v="7.8026000000000009"/>
    <n v="0"/>
    <n v="0"/>
    <n v="67.822600000000008"/>
    <n v="0"/>
    <s v="1"/>
    <x v="2"/>
  </r>
  <r>
    <x v="0"/>
    <x v="16"/>
    <s v="1"/>
    <x v="0"/>
    <s v="15041RESIN068492022"/>
    <s v="22SD004C"/>
    <x v="783"/>
    <n v="3920"/>
    <x v="10"/>
    <x v="11"/>
    <n v="0"/>
    <n v="0"/>
    <n v="77.36"/>
    <n v="10.056800000000001"/>
    <n v="0"/>
    <n v="0"/>
    <n v="87.416799999999995"/>
    <n v="0"/>
    <s v="1"/>
    <x v="2"/>
  </r>
  <r>
    <x v="0"/>
    <x v="16"/>
    <s v="1"/>
    <x v="0"/>
    <s v="15041RESIN068492022"/>
    <s v="22SD004C"/>
    <x v="784"/>
    <n v="3921"/>
    <x v="142"/>
    <x v="161"/>
    <n v="0"/>
    <n v="0"/>
    <n v="7645.94"/>
    <n v="993.97219999999993"/>
    <n v="0"/>
    <n v="0"/>
    <n v="8639.9121999999988"/>
    <n v="0"/>
    <s v="1"/>
    <x v="2"/>
  </r>
  <r>
    <x v="0"/>
    <x v="16"/>
    <s v="1"/>
    <x v="0"/>
    <s v="15041RESIN068492022"/>
    <s v="22SD004C"/>
    <x v="785"/>
    <n v="3922"/>
    <x v="9"/>
    <x v="10"/>
    <n v="0"/>
    <n v="0"/>
    <n v="53.1"/>
    <n v="6.9030000000000005"/>
    <n v="0"/>
    <n v="0"/>
    <n v="60.003"/>
    <n v="0"/>
    <s v="1"/>
    <x v="2"/>
  </r>
  <r>
    <x v="0"/>
    <x v="16"/>
    <s v="1"/>
    <x v="0"/>
    <s v="15041RESIN068492022"/>
    <s v="22SD004C"/>
    <x v="786"/>
    <n v="3923"/>
    <x v="8"/>
    <x v="305"/>
    <n v="0"/>
    <n v="0"/>
    <n v="64.680000000000007"/>
    <n v="8.4084000000000003"/>
    <n v="0"/>
    <n v="0"/>
    <n v="73.088400000000007"/>
    <s v="013566544"/>
    <s v="1"/>
    <x v="2"/>
  </r>
  <r>
    <x v="0"/>
    <x v="16"/>
    <s v="1"/>
    <x v="0"/>
    <s v="15041RESIN068492022"/>
    <s v="22SD004C"/>
    <x v="787"/>
    <n v="3924"/>
    <x v="119"/>
    <x v="136"/>
    <n v="0"/>
    <n v="0"/>
    <n v="132.94999999999999"/>
    <n v="17.2835"/>
    <n v="0"/>
    <n v="0"/>
    <n v="150.23349999999999"/>
    <n v="0"/>
    <s v="1"/>
    <x v="2"/>
  </r>
  <r>
    <x v="0"/>
    <x v="16"/>
    <s v="1"/>
    <x v="0"/>
    <s v="15041RESIN068492022"/>
    <s v="22SD004C"/>
    <x v="788"/>
    <n v="3925"/>
    <x v="232"/>
    <x v="272"/>
    <n v="0"/>
    <n v="0"/>
    <n v="613.70000000000005"/>
    <n v="79.781000000000006"/>
    <n v="0"/>
    <n v="0"/>
    <n v="693.48099999999999"/>
    <n v="0"/>
    <s v="1"/>
    <x v="2"/>
  </r>
  <r>
    <x v="0"/>
    <x v="16"/>
    <s v="1"/>
    <x v="0"/>
    <s v="15041RESIN068492022"/>
    <s v="22SD004C"/>
    <x v="789"/>
    <n v="3926"/>
    <x v="2"/>
    <x v="2"/>
    <n v="0"/>
    <n v="0"/>
    <n v="0"/>
    <n v="0"/>
    <n v="0"/>
    <n v="0"/>
    <n v="0"/>
    <n v="0"/>
    <s v="1"/>
    <x v="2"/>
  </r>
  <r>
    <x v="0"/>
    <x v="16"/>
    <s v="1"/>
    <x v="0"/>
    <s v="15041RESIN068492022"/>
    <s v="22SD004C"/>
    <x v="790"/>
    <n v="3927"/>
    <x v="257"/>
    <x v="306"/>
    <n v="0"/>
    <n v="0"/>
    <n v="1529.2"/>
    <n v="198.79600000000002"/>
    <n v="0"/>
    <n v="0"/>
    <n v="1727.9960000000001"/>
    <n v="0"/>
    <s v="1"/>
    <x v="2"/>
  </r>
  <r>
    <x v="0"/>
    <x v="16"/>
    <s v="1"/>
    <x v="0"/>
    <s v="15041RESIN068492022"/>
    <s v="22SD004C"/>
    <x v="791"/>
    <n v="3928"/>
    <x v="10"/>
    <x v="11"/>
    <n v="0"/>
    <n v="0"/>
    <n v="159.12"/>
    <n v="20.685600000000001"/>
    <n v="0"/>
    <n v="0"/>
    <n v="179.8056"/>
    <n v="0"/>
    <s v="1"/>
    <x v="2"/>
  </r>
  <r>
    <x v="0"/>
    <x v="16"/>
    <s v="1"/>
    <x v="0"/>
    <s v="15041RESIN068492022"/>
    <s v="22SD004C"/>
    <x v="792"/>
    <n v="3929"/>
    <x v="8"/>
    <x v="307"/>
    <n v="0"/>
    <n v="0"/>
    <n v="393.56"/>
    <n v="51.162800000000004"/>
    <n v="0"/>
    <n v="0"/>
    <n v="444.72280000000001"/>
    <s v="026130433"/>
    <s v="1"/>
    <x v="2"/>
  </r>
  <r>
    <x v="0"/>
    <x v="16"/>
    <s v="1"/>
    <x v="0"/>
    <s v="15041RESIN068492022"/>
    <s v="22SD004C"/>
    <x v="793"/>
    <n v="3930"/>
    <x v="244"/>
    <x v="289"/>
    <n v="0"/>
    <n v="0"/>
    <n v="37.17"/>
    <n v="4.8321000000000005"/>
    <n v="0"/>
    <n v="0"/>
    <n v="42.002099999999999"/>
    <n v="0"/>
    <s v="1"/>
    <x v="2"/>
  </r>
  <r>
    <x v="0"/>
    <x v="10"/>
    <s v="1"/>
    <x v="0"/>
    <s v="15041RESIN068492022"/>
    <s v="22SD004C"/>
    <x v="794"/>
    <n v="3931"/>
    <x v="66"/>
    <x v="72"/>
    <n v="0"/>
    <n v="0"/>
    <n v="288.52999999999997"/>
    <n v="37.508899999999997"/>
    <n v="0"/>
    <n v="0"/>
    <n v="326.03889999999996"/>
    <n v="0"/>
    <s v="1"/>
    <x v="2"/>
  </r>
  <r>
    <x v="0"/>
    <x v="10"/>
    <s v="1"/>
    <x v="0"/>
    <s v="15041RESIN068492022"/>
    <s v="22SD004C"/>
    <x v="795"/>
    <n v="3932"/>
    <x v="180"/>
    <x v="207"/>
    <n v="0"/>
    <n v="0"/>
    <n v="81.56"/>
    <n v="10.6028"/>
    <n v="0"/>
    <n v="0"/>
    <n v="92.162800000000004"/>
    <n v="0"/>
    <s v="1"/>
    <x v="2"/>
  </r>
  <r>
    <x v="0"/>
    <x v="10"/>
    <s v="1"/>
    <x v="0"/>
    <s v="15041RESIN068492022"/>
    <s v="22SD004C"/>
    <x v="796"/>
    <n v="3933"/>
    <x v="82"/>
    <x v="89"/>
    <n v="0"/>
    <n v="0"/>
    <n v="205.9"/>
    <n v="26.767000000000003"/>
    <n v="0"/>
    <n v="0"/>
    <n v="232.667"/>
    <n v="0"/>
    <s v="1"/>
    <x v="2"/>
  </r>
  <r>
    <x v="0"/>
    <x v="10"/>
    <s v="1"/>
    <x v="0"/>
    <s v="15041RESIN068492022"/>
    <s v="22SD004C"/>
    <x v="797"/>
    <n v="3934"/>
    <x v="164"/>
    <x v="188"/>
    <n v="0"/>
    <n v="0"/>
    <n v="409.79"/>
    <n v="53.272700000000007"/>
    <n v="0"/>
    <n v="0"/>
    <n v="463.06270000000001"/>
    <n v="0"/>
    <s v="1"/>
    <x v="2"/>
  </r>
  <r>
    <x v="0"/>
    <x v="10"/>
    <s v="1"/>
    <x v="0"/>
    <s v="15041RESIN068492022"/>
    <s v="22SD004C"/>
    <x v="798"/>
    <n v="3935"/>
    <x v="2"/>
    <x v="2"/>
    <n v="0"/>
    <n v="0"/>
    <n v="0"/>
    <n v="0"/>
    <n v="0"/>
    <n v="0"/>
    <n v="0"/>
    <n v="0"/>
    <s v="1"/>
    <x v="2"/>
  </r>
  <r>
    <x v="0"/>
    <x v="10"/>
    <s v="1"/>
    <x v="0"/>
    <s v="15041RESIN068492022"/>
    <s v="22SD004C"/>
    <x v="799"/>
    <n v="3936"/>
    <x v="2"/>
    <x v="2"/>
    <n v="0"/>
    <n v="0"/>
    <n v="0"/>
    <n v="0"/>
    <n v="0"/>
    <n v="0"/>
    <n v="0"/>
    <n v="0"/>
    <s v="1"/>
    <x v="2"/>
  </r>
  <r>
    <x v="0"/>
    <x v="10"/>
    <s v="1"/>
    <x v="0"/>
    <s v="15041RESIN068492022"/>
    <s v="22SD004C"/>
    <x v="800"/>
    <n v="3937"/>
    <x v="258"/>
    <x v="308"/>
    <n v="0"/>
    <n v="0"/>
    <n v="652.47"/>
    <n v="84.821100000000001"/>
    <n v="0"/>
    <n v="0"/>
    <n v="737.29110000000003"/>
    <n v="0"/>
    <s v="1"/>
    <x v="2"/>
  </r>
  <r>
    <x v="0"/>
    <x v="10"/>
    <s v="1"/>
    <x v="0"/>
    <s v="15041RESIN068492022"/>
    <s v="22SD004C"/>
    <x v="801"/>
    <n v="3938"/>
    <x v="182"/>
    <x v="210"/>
    <n v="0"/>
    <n v="0"/>
    <n v="40.78"/>
    <n v="5.3014000000000001"/>
    <n v="0"/>
    <n v="0"/>
    <n v="46.081400000000002"/>
    <n v="0"/>
    <s v="1"/>
    <x v="2"/>
  </r>
  <r>
    <x v="0"/>
    <x v="10"/>
    <s v="1"/>
    <x v="0"/>
    <s v="15041RESIN068492022"/>
    <s v="22SD004C"/>
    <x v="802"/>
    <n v="3939"/>
    <x v="8"/>
    <x v="241"/>
    <n v="0"/>
    <n v="0"/>
    <n v="180.31"/>
    <n v="23.440300000000001"/>
    <n v="0"/>
    <n v="0"/>
    <n v="203.75030000000001"/>
    <s v="044757479"/>
    <s v="1"/>
    <x v="2"/>
  </r>
  <r>
    <x v="0"/>
    <x v="10"/>
    <s v="1"/>
    <x v="0"/>
    <s v="15041RESIN068492022"/>
    <s v="22SD004C"/>
    <x v="803"/>
    <n v="3940"/>
    <x v="10"/>
    <x v="11"/>
    <n v="0"/>
    <n v="0"/>
    <n v="116.04"/>
    <n v="15.085200000000002"/>
    <n v="0"/>
    <n v="0"/>
    <n v="131.12520000000001"/>
    <n v="0"/>
    <s v="1"/>
    <x v="2"/>
  </r>
  <r>
    <x v="0"/>
    <x v="10"/>
    <s v="1"/>
    <x v="0"/>
    <s v="15041RESIN068492022"/>
    <s v="22SD004C"/>
    <x v="804"/>
    <n v="3941"/>
    <x v="10"/>
    <x v="11"/>
    <n v="0"/>
    <n v="0"/>
    <n v="106.42"/>
    <n v="13.8346"/>
    <n v="0"/>
    <n v="0"/>
    <n v="120.2546"/>
    <n v="0"/>
    <s v="1"/>
    <x v="2"/>
  </r>
  <r>
    <x v="0"/>
    <x v="10"/>
    <s v="1"/>
    <x v="0"/>
    <s v="15041RESIN068492022"/>
    <s v="22SD004C"/>
    <x v="805"/>
    <n v="3942"/>
    <x v="259"/>
    <x v="309"/>
    <n v="0"/>
    <n v="0"/>
    <n v="63.2"/>
    <n v="8.2160000000000011"/>
    <n v="0"/>
    <n v="0"/>
    <n v="71.415999999999997"/>
    <n v="0"/>
    <s v="1"/>
    <x v="2"/>
  </r>
  <r>
    <x v="0"/>
    <x v="10"/>
    <s v="1"/>
    <x v="0"/>
    <s v="15041RESIN068492022"/>
    <s v="22SD004C"/>
    <x v="806"/>
    <n v="3943"/>
    <x v="260"/>
    <x v="310"/>
    <n v="0"/>
    <n v="0"/>
    <n v="256.86"/>
    <n v="33.391800000000003"/>
    <n v="0"/>
    <n v="0"/>
    <n v="290.2518"/>
    <n v="0"/>
    <s v="1"/>
    <x v="2"/>
  </r>
  <r>
    <x v="0"/>
    <x v="10"/>
    <s v="1"/>
    <x v="0"/>
    <s v="15041RESIN068492022"/>
    <s v="22SD004C"/>
    <x v="807"/>
    <n v="3944"/>
    <x v="261"/>
    <x v="311"/>
    <n v="0"/>
    <n v="0"/>
    <n v="148.19"/>
    <n v="19.264700000000001"/>
    <n v="0"/>
    <n v="0"/>
    <n v="167.4547"/>
    <n v="0"/>
    <s v="1"/>
    <x v="2"/>
  </r>
  <r>
    <x v="0"/>
    <x v="10"/>
    <s v="1"/>
    <x v="0"/>
    <s v="15041RESIN068492022"/>
    <s v="22SD004C"/>
    <x v="808"/>
    <n v="3945"/>
    <x v="140"/>
    <x v="159"/>
    <n v="0"/>
    <n v="0"/>
    <n v="246.68"/>
    <n v="32.068400000000004"/>
    <n v="0"/>
    <n v="0"/>
    <n v="278.7484"/>
    <n v="0"/>
    <s v="1"/>
    <x v="2"/>
  </r>
  <r>
    <x v="0"/>
    <x v="10"/>
    <s v="1"/>
    <x v="0"/>
    <s v="15041RESIN068492022"/>
    <s v="22SD004C"/>
    <x v="809"/>
    <n v="3946"/>
    <x v="100"/>
    <x v="112"/>
    <n v="0"/>
    <n v="0"/>
    <n v="552.52"/>
    <n v="71.827600000000004"/>
    <n v="0"/>
    <n v="0"/>
    <n v="624.34759999999994"/>
    <n v="0"/>
    <s v="1"/>
    <x v="2"/>
  </r>
  <r>
    <x v="0"/>
    <x v="10"/>
    <s v="1"/>
    <x v="0"/>
    <s v="15041RESIN068492022"/>
    <s v="22SD004C"/>
    <x v="810"/>
    <n v="3947"/>
    <x v="262"/>
    <x v="312"/>
    <n v="0"/>
    <n v="0"/>
    <n v="1631.12"/>
    <n v="212.04559999999998"/>
    <n v="0"/>
    <n v="0"/>
    <n v="1843.1655999999998"/>
    <n v="0"/>
    <s v="1"/>
    <x v="2"/>
  </r>
  <r>
    <x v="0"/>
    <x v="10"/>
    <s v="1"/>
    <x v="0"/>
    <s v="15041RESIN068492022"/>
    <s v="22SD004C"/>
    <x v="811"/>
    <n v="3948"/>
    <x v="8"/>
    <x v="275"/>
    <n v="0"/>
    <n v="0"/>
    <n v="40.76"/>
    <n v="5.2988"/>
    <n v="0"/>
    <n v="0"/>
    <n v="46.058799999999998"/>
    <s v="004635661"/>
    <s v="1"/>
    <x v="2"/>
  </r>
  <r>
    <x v="0"/>
    <x v="10"/>
    <s v="1"/>
    <x v="0"/>
    <s v="15041RESIN068492022"/>
    <s v="22SD004C"/>
    <x v="812"/>
    <n v="3949"/>
    <x v="263"/>
    <x v="313"/>
    <n v="0"/>
    <n v="0"/>
    <n v="4205.26"/>
    <n v="546.68380000000002"/>
    <n v="0"/>
    <n v="0"/>
    <n v="4751.9438"/>
    <n v="0"/>
    <s v="1"/>
    <x v="2"/>
  </r>
  <r>
    <x v="0"/>
    <x v="10"/>
    <s v="1"/>
    <x v="0"/>
    <s v="15041RESIN068492022"/>
    <s v="22SD004C"/>
    <x v="813"/>
    <n v="3950"/>
    <x v="159"/>
    <x v="183"/>
    <n v="0"/>
    <n v="0"/>
    <n v="93.74"/>
    <n v="12.186199999999999"/>
    <n v="0"/>
    <n v="0"/>
    <n v="105.92619999999999"/>
    <n v="0"/>
    <s v="1"/>
    <x v="2"/>
  </r>
  <r>
    <x v="0"/>
    <x v="10"/>
    <s v="1"/>
    <x v="0"/>
    <s v="15041RESIN068492022"/>
    <s v="22SD004C"/>
    <x v="814"/>
    <n v="3951"/>
    <x v="83"/>
    <x v="90"/>
    <n v="0"/>
    <n v="0"/>
    <n v="144.72999999999999"/>
    <n v="18.814899999999998"/>
    <n v="0"/>
    <n v="0"/>
    <n v="163.54489999999998"/>
    <n v="0"/>
    <s v="1"/>
    <x v="2"/>
  </r>
  <r>
    <x v="0"/>
    <x v="10"/>
    <s v="1"/>
    <x v="0"/>
    <s v="15041RESIN068492022"/>
    <s v="22SD004C"/>
    <x v="815"/>
    <n v="3952"/>
    <x v="145"/>
    <x v="166"/>
    <n v="0"/>
    <n v="0"/>
    <n v="265.07"/>
    <n v="34.459099999999999"/>
    <n v="0"/>
    <n v="0"/>
    <n v="299.52909999999997"/>
    <n v="0"/>
    <s v="1"/>
    <x v="2"/>
  </r>
  <r>
    <x v="0"/>
    <x v="10"/>
    <s v="1"/>
    <x v="0"/>
    <s v="15041RESIN068492022"/>
    <s v="22SD004C"/>
    <x v="816"/>
    <n v="3953"/>
    <x v="60"/>
    <x v="65"/>
    <n v="0"/>
    <n v="0"/>
    <n v="224.29"/>
    <n v="29.157699999999998"/>
    <n v="0"/>
    <n v="0"/>
    <n v="253.4477"/>
    <n v="0"/>
    <s v="1"/>
    <x v="2"/>
  </r>
  <r>
    <x v="0"/>
    <x v="10"/>
    <s v="1"/>
    <x v="0"/>
    <s v="15041RESIN068492022"/>
    <s v="22SD004C"/>
    <x v="817"/>
    <n v="3954"/>
    <x v="183"/>
    <x v="212"/>
    <n v="0"/>
    <n v="0"/>
    <n v="38.76"/>
    <n v="5.0388000000000002"/>
    <n v="0"/>
    <n v="0"/>
    <n v="43.7988"/>
    <n v="0"/>
    <s v="1"/>
    <x v="2"/>
  </r>
  <r>
    <x v="0"/>
    <x v="10"/>
    <s v="1"/>
    <x v="0"/>
    <s v="15041RESIN068492022"/>
    <s v="22SD004C"/>
    <x v="818"/>
    <n v="3955"/>
    <x v="264"/>
    <x v="314"/>
    <n v="0"/>
    <n v="0"/>
    <n v="83.56"/>
    <n v="10.8628"/>
    <n v="0"/>
    <n v="0"/>
    <n v="94.422799999999995"/>
    <n v="0"/>
    <s v="1"/>
    <x v="2"/>
  </r>
  <r>
    <x v="0"/>
    <x v="10"/>
    <s v="1"/>
    <x v="0"/>
    <s v="15041RESIN068492022"/>
    <s v="22SD004C"/>
    <x v="819"/>
    <n v="3956"/>
    <x v="60"/>
    <x v="65"/>
    <n v="0"/>
    <n v="0"/>
    <n v="61.17"/>
    <n v="7.9521000000000006"/>
    <n v="0"/>
    <n v="0"/>
    <n v="69.122100000000003"/>
    <n v="0"/>
    <s v="1"/>
    <x v="2"/>
  </r>
  <r>
    <x v="0"/>
    <x v="10"/>
    <s v="1"/>
    <x v="0"/>
    <s v="15041RESIN068492022"/>
    <s v="22SD004C"/>
    <x v="820"/>
    <n v="3957"/>
    <x v="8"/>
    <x v="194"/>
    <n v="0"/>
    <n v="0"/>
    <n v="485.47"/>
    <n v="63.111100000000008"/>
    <n v="0"/>
    <n v="0"/>
    <n v="548.58109999999999"/>
    <s v="027776787"/>
    <s v="1"/>
    <x v="2"/>
  </r>
  <r>
    <x v="0"/>
    <x v="10"/>
    <s v="1"/>
    <x v="0"/>
    <s v="15041RESIN068492022"/>
    <s v="22SD004C"/>
    <x v="821"/>
    <n v="3958"/>
    <x v="185"/>
    <x v="215"/>
    <n v="0"/>
    <n v="0"/>
    <n v="409.78"/>
    <n v="53.2714"/>
    <n v="0"/>
    <n v="0"/>
    <n v="463.05139999999994"/>
    <n v="0"/>
    <s v="1"/>
    <x v="2"/>
  </r>
  <r>
    <x v="1"/>
    <x v="23"/>
    <s v="1"/>
    <x v="0"/>
    <s v="15041RESIN378822021"/>
    <s v="21DS004C"/>
    <x v="116"/>
    <n v="452"/>
    <x v="1"/>
    <x v="1"/>
    <n v="0"/>
    <n v="0"/>
    <n v="19.170000000000002"/>
    <n v="2.4921000000000002"/>
    <n v="0"/>
    <n v="0"/>
    <n v="21.662100000000002"/>
    <n v="0"/>
    <s v="1"/>
    <x v="0"/>
  </r>
  <r>
    <x v="1"/>
    <x v="24"/>
    <s v="1"/>
    <x v="0"/>
    <s v="15041RESIN378822021"/>
    <s v="21DS004C"/>
    <x v="115"/>
    <n v="451"/>
    <x v="1"/>
    <x v="1"/>
    <n v="0"/>
    <n v="0"/>
    <n v="90.16"/>
    <n v="11.720800000000001"/>
    <n v="0"/>
    <n v="0"/>
    <n v="101.88079999999999"/>
    <n v="0"/>
    <s v="1"/>
    <x v="0"/>
  </r>
  <r>
    <x v="1"/>
    <x v="24"/>
    <s v="1"/>
    <x v="0"/>
    <s v="15041RESIN378822021"/>
    <s v="21DS004C"/>
    <x v="114"/>
    <n v="450"/>
    <x v="1"/>
    <x v="1"/>
    <n v="0"/>
    <n v="0"/>
    <n v="68.36"/>
    <n v="8.8868000000000009"/>
    <n v="0"/>
    <n v="0"/>
    <n v="77.246800000000007"/>
    <n v="0"/>
    <s v="1"/>
    <x v="0"/>
  </r>
  <r>
    <x v="1"/>
    <x v="24"/>
    <s v="1"/>
    <x v="0"/>
    <s v="15041RESIN378822021"/>
    <s v="21DS004C"/>
    <x v="113"/>
    <n v="449"/>
    <x v="1"/>
    <x v="1"/>
    <n v="0"/>
    <n v="0"/>
    <n v="47.74"/>
    <n v="6.2062000000000008"/>
    <n v="0"/>
    <n v="0"/>
    <n v="53.946200000000005"/>
    <n v="0"/>
    <s v="1"/>
    <x v="0"/>
  </r>
  <r>
    <x v="1"/>
    <x v="24"/>
    <s v="1"/>
    <x v="0"/>
    <s v="15041RESIN378822021"/>
    <s v="21DS004C"/>
    <x v="112"/>
    <n v="448"/>
    <x v="2"/>
    <x v="2"/>
    <n v="0"/>
    <n v="0"/>
    <n v="0"/>
    <n v="0"/>
    <n v="0"/>
    <n v="0"/>
    <n v="0"/>
    <n v="0"/>
    <s v="1"/>
    <x v="0"/>
  </r>
  <r>
    <x v="1"/>
    <x v="24"/>
    <s v="1"/>
    <x v="0"/>
    <s v="15041RESIN378822021"/>
    <s v="21DS004C"/>
    <x v="111"/>
    <n v="447"/>
    <x v="2"/>
    <x v="2"/>
    <n v="0"/>
    <n v="0"/>
    <n v="0"/>
    <n v="0"/>
    <n v="0"/>
    <n v="0"/>
    <n v="0"/>
    <n v="0"/>
    <s v="1"/>
    <x v="0"/>
  </r>
  <r>
    <x v="1"/>
    <x v="24"/>
    <s v="1"/>
    <x v="0"/>
    <s v="15041RESIN378822021"/>
    <s v="21DS004C"/>
    <x v="110"/>
    <n v="446"/>
    <x v="1"/>
    <x v="1"/>
    <n v="0"/>
    <n v="0"/>
    <n v="18.649999999999999"/>
    <n v="2.4245000000000001"/>
    <n v="0"/>
    <n v="0"/>
    <n v="21.0745"/>
    <n v="0"/>
    <s v="1"/>
    <x v="0"/>
  </r>
  <r>
    <x v="1"/>
    <x v="25"/>
    <s v="1"/>
    <x v="0"/>
    <s v="15041RESIN378822021"/>
    <s v="21DS004C"/>
    <x v="109"/>
    <n v="445"/>
    <x v="1"/>
    <x v="1"/>
    <n v="0"/>
    <n v="0"/>
    <n v="15.78"/>
    <n v="2.0514000000000001"/>
    <n v="0"/>
    <n v="0"/>
    <n v="17.831399999999999"/>
    <n v="0"/>
    <s v="1"/>
    <x v="0"/>
  </r>
  <r>
    <x v="1"/>
    <x v="26"/>
    <s v="1"/>
    <x v="0"/>
    <s v="15041RESIN378822021"/>
    <s v="21DS004C"/>
    <x v="108"/>
    <n v="444"/>
    <x v="1"/>
    <x v="1"/>
    <n v="0"/>
    <n v="0"/>
    <n v="23.02"/>
    <n v="2.9925999999999999"/>
    <n v="0"/>
    <n v="0"/>
    <n v="26.012599999999999"/>
    <n v="0"/>
    <s v="1"/>
    <x v="0"/>
  </r>
  <r>
    <x v="1"/>
    <x v="26"/>
    <s v="1"/>
    <x v="0"/>
    <s v="15041RESIN378822021"/>
    <s v="21DS004C"/>
    <x v="107"/>
    <n v="443"/>
    <x v="2"/>
    <x v="2"/>
    <n v="0"/>
    <n v="0"/>
    <n v="0"/>
    <n v="0"/>
    <n v="0"/>
    <n v="0"/>
    <n v="0"/>
    <n v="0"/>
    <s v="1"/>
    <x v="0"/>
  </r>
  <r>
    <x v="1"/>
    <x v="26"/>
    <s v="1"/>
    <x v="0"/>
    <s v="15041RESIN378822021"/>
    <s v="21DS004C"/>
    <x v="106"/>
    <n v="442"/>
    <x v="2"/>
    <x v="2"/>
    <n v="0"/>
    <n v="0"/>
    <n v="0"/>
    <n v="0"/>
    <n v="0"/>
    <n v="0"/>
    <n v="0"/>
    <n v="0"/>
    <s v="1"/>
    <x v="0"/>
  </r>
  <r>
    <x v="1"/>
    <x v="26"/>
    <s v="1"/>
    <x v="0"/>
    <s v="15041RESIN378822021"/>
    <s v="21DS004C"/>
    <x v="105"/>
    <n v="441"/>
    <x v="2"/>
    <x v="2"/>
    <n v="0"/>
    <n v="0"/>
    <n v="0"/>
    <n v="0"/>
    <n v="0"/>
    <n v="0"/>
    <n v="0"/>
    <n v="0"/>
    <s v="1"/>
    <x v="0"/>
  </r>
  <r>
    <x v="1"/>
    <x v="26"/>
    <s v="1"/>
    <x v="0"/>
    <s v="15041RESIN378822021"/>
    <s v="21DS004C"/>
    <x v="104"/>
    <n v="440"/>
    <x v="1"/>
    <x v="1"/>
    <n v="0"/>
    <n v="0"/>
    <n v="12.19"/>
    <n v="1.5847"/>
    <n v="0"/>
    <n v="0"/>
    <n v="13.774699999999999"/>
    <n v="0"/>
    <s v="1"/>
    <x v="0"/>
  </r>
  <r>
    <x v="1"/>
    <x v="27"/>
    <s v="1"/>
    <x v="0"/>
    <s v="15041RESIN378822021"/>
    <s v="21DS004C"/>
    <x v="103"/>
    <n v="439"/>
    <x v="1"/>
    <x v="1"/>
    <n v="0"/>
    <n v="0"/>
    <n v="35.35"/>
    <n v="4.5955000000000004"/>
    <n v="0"/>
    <n v="0"/>
    <n v="39.945500000000003"/>
    <n v="0"/>
    <s v="1"/>
    <x v="0"/>
  </r>
  <r>
    <x v="1"/>
    <x v="27"/>
    <s v="1"/>
    <x v="0"/>
    <s v="15041RESIN378822021"/>
    <s v="21DS004C"/>
    <x v="102"/>
    <n v="438"/>
    <x v="1"/>
    <x v="1"/>
    <n v="0"/>
    <n v="0"/>
    <n v="52.13"/>
    <n v="6.7769000000000004"/>
    <n v="0"/>
    <n v="0"/>
    <n v="58.9069"/>
    <n v="0"/>
    <s v="1"/>
    <x v="0"/>
  </r>
  <r>
    <x v="1"/>
    <x v="27"/>
    <s v="1"/>
    <x v="0"/>
    <s v="15041RESIN378822021"/>
    <s v="21DS004C"/>
    <x v="101"/>
    <n v="437"/>
    <x v="1"/>
    <x v="1"/>
    <n v="0"/>
    <n v="0"/>
    <n v="40.880000000000003"/>
    <n v="5.3144000000000009"/>
    <n v="0"/>
    <n v="0"/>
    <n v="46.194400000000002"/>
    <n v="0"/>
    <s v="1"/>
    <x v="0"/>
  </r>
  <r>
    <x v="1"/>
    <x v="27"/>
    <s v="1"/>
    <x v="0"/>
    <s v="15041RESIN378822021"/>
    <s v="21DS004C"/>
    <x v="100"/>
    <n v="436"/>
    <x v="1"/>
    <x v="1"/>
    <n v="0"/>
    <n v="0"/>
    <n v="90.16"/>
    <n v="11.720800000000001"/>
    <n v="0"/>
    <n v="0"/>
    <n v="101.88079999999999"/>
    <n v="0"/>
    <s v="1"/>
    <x v="0"/>
  </r>
  <r>
    <x v="1"/>
    <x v="28"/>
    <s v="1"/>
    <x v="0"/>
    <s v="15041RESIN378822021"/>
    <s v="21DS004C"/>
    <x v="99"/>
    <n v="435"/>
    <x v="1"/>
    <x v="1"/>
    <n v="0"/>
    <n v="0"/>
    <n v="90.16"/>
    <n v="11.720800000000001"/>
    <n v="0"/>
    <n v="0"/>
    <n v="101.88079999999999"/>
    <n v="0"/>
    <s v="1"/>
    <x v="0"/>
  </r>
  <r>
    <x v="1"/>
    <x v="29"/>
    <s v="1"/>
    <x v="0"/>
    <s v="15041RESIN378822021"/>
    <s v="21DS004C"/>
    <x v="98"/>
    <n v="434"/>
    <x v="1"/>
    <x v="1"/>
    <n v="0"/>
    <n v="0"/>
    <n v="23.45"/>
    <n v="3.0485000000000002"/>
    <n v="0"/>
    <n v="0"/>
    <n v="26.4985"/>
    <n v="0"/>
    <s v="1"/>
    <x v="0"/>
  </r>
  <r>
    <x v="1"/>
    <x v="29"/>
    <s v="1"/>
    <x v="0"/>
    <s v="15041RESIN378822021"/>
    <s v="21DS004C"/>
    <x v="97"/>
    <n v="433"/>
    <x v="1"/>
    <x v="1"/>
    <n v="0"/>
    <n v="0"/>
    <n v="56.34"/>
    <n v="7.3242000000000003"/>
    <n v="0"/>
    <n v="0"/>
    <n v="63.664200000000001"/>
    <n v="0"/>
    <s v="1"/>
    <x v="0"/>
  </r>
  <r>
    <x v="1"/>
    <x v="29"/>
    <s v="1"/>
    <x v="0"/>
    <s v="15041RESIN378822021"/>
    <s v="21DS004C"/>
    <x v="96"/>
    <n v="432"/>
    <x v="1"/>
    <x v="1"/>
    <n v="0"/>
    <n v="0"/>
    <n v="46.41"/>
    <n v="6.0332999999999997"/>
    <n v="0"/>
    <n v="0"/>
    <n v="52.443299999999994"/>
    <n v="0"/>
    <s v="1"/>
    <x v="0"/>
  </r>
  <r>
    <x v="1"/>
    <x v="29"/>
    <s v="1"/>
    <x v="0"/>
    <s v="15041RESIN378822021"/>
    <s v="21DS004C"/>
    <x v="95"/>
    <n v="431"/>
    <x v="1"/>
    <x v="1"/>
    <n v="0"/>
    <n v="0"/>
    <n v="45.08"/>
    <n v="5.8604000000000003"/>
    <n v="0"/>
    <n v="0"/>
    <n v="50.940399999999997"/>
    <n v="0"/>
    <s v="1"/>
    <x v="0"/>
  </r>
  <r>
    <x v="1"/>
    <x v="29"/>
    <s v="1"/>
    <x v="0"/>
    <s v="15041RESIN378822021"/>
    <s v="21DS004C"/>
    <x v="94"/>
    <n v="430"/>
    <x v="1"/>
    <x v="1"/>
    <n v="0"/>
    <n v="0"/>
    <n v="46.41"/>
    <n v="6.0332999999999997"/>
    <n v="0"/>
    <n v="0"/>
    <n v="52.443299999999994"/>
    <n v="0"/>
    <s v="1"/>
    <x v="0"/>
  </r>
  <r>
    <x v="1"/>
    <x v="29"/>
    <s v="1"/>
    <x v="0"/>
    <s v="15041RESIN378822021"/>
    <s v="21DS004C"/>
    <x v="93"/>
    <n v="429"/>
    <x v="1"/>
    <x v="1"/>
    <n v="0"/>
    <n v="0"/>
    <n v="47.79"/>
    <n v="6.2126999999999999"/>
    <n v="0"/>
    <n v="0"/>
    <n v="54.002699999999997"/>
    <n v="0"/>
    <s v="1"/>
    <x v="0"/>
  </r>
  <r>
    <x v="1"/>
    <x v="29"/>
    <s v="1"/>
    <x v="0"/>
    <s v="15041RESIN378822021"/>
    <s v="21DS004C"/>
    <x v="92"/>
    <n v="428"/>
    <x v="1"/>
    <x v="1"/>
    <n v="0"/>
    <n v="0"/>
    <n v="26.1"/>
    <n v="3.3930000000000002"/>
    <n v="0"/>
    <n v="0"/>
    <n v="29.493000000000002"/>
    <n v="0"/>
    <s v="1"/>
    <x v="0"/>
  </r>
  <r>
    <x v="1"/>
    <x v="29"/>
    <s v="1"/>
    <x v="0"/>
    <s v="15041RESIN378822021"/>
    <s v="21DS004C"/>
    <x v="91"/>
    <n v="427"/>
    <x v="1"/>
    <x v="1"/>
    <n v="0"/>
    <n v="0"/>
    <n v="58.44"/>
    <n v="7.5972"/>
    <n v="0"/>
    <n v="0"/>
    <n v="66.037199999999999"/>
    <n v="0"/>
    <s v="1"/>
    <x v="0"/>
  </r>
  <r>
    <x v="1"/>
    <x v="30"/>
    <s v="1"/>
    <x v="0"/>
    <s v="15041RESIN378822021"/>
    <s v="21DS004C"/>
    <x v="90"/>
    <n v="426"/>
    <x v="2"/>
    <x v="2"/>
    <n v="0"/>
    <n v="0"/>
    <n v="0"/>
    <n v="0"/>
    <n v="0"/>
    <n v="0"/>
    <n v="0"/>
    <n v="0"/>
    <s v="1"/>
    <x v="0"/>
  </r>
  <r>
    <x v="1"/>
    <x v="30"/>
    <s v="1"/>
    <x v="0"/>
    <s v="15041RESIN378822021"/>
    <s v="21DS004C"/>
    <x v="89"/>
    <n v="425"/>
    <x v="1"/>
    <x v="1"/>
    <n v="0"/>
    <n v="0"/>
    <n v="10.16"/>
    <n v="1.3208"/>
    <n v="0"/>
    <n v="0"/>
    <n v="11.4808"/>
    <n v="0"/>
    <s v="1"/>
    <x v="0"/>
  </r>
  <r>
    <x v="1"/>
    <x v="30"/>
    <s v="1"/>
    <x v="0"/>
    <s v="15041RESIN378822021"/>
    <s v="21DS004C"/>
    <x v="88"/>
    <n v="424"/>
    <x v="1"/>
    <x v="1"/>
    <n v="0"/>
    <n v="0"/>
    <n v="90.16"/>
    <n v="11.720800000000001"/>
    <n v="0"/>
    <n v="0"/>
    <n v="101.88079999999999"/>
    <n v="0"/>
    <s v="1"/>
    <x v="0"/>
  </r>
  <r>
    <x v="1"/>
    <x v="30"/>
    <s v="1"/>
    <x v="0"/>
    <s v="15041RESIN378822021"/>
    <s v="21DS004C"/>
    <x v="87"/>
    <n v="423"/>
    <x v="1"/>
    <x v="1"/>
    <n v="0"/>
    <n v="0"/>
    <n v="116.2"/>
    <n v="15.106000000000002"/>
    <n v="0"/>
    <n v="0"/>
    <n v="131.30600000000001"/>
    <n v="0"/>
    <s v="1"/>
    <x v="0"/>
  </r>
  <r>
    <x v="1"/>
    <x v="31"/>
    <s v="1"/>
    <x v="0"/>
    <s v="15041RESIN378822021"/>
    <s v="21DS004C"/>
    <x v="86"/>
    <n v="422"/>
    <x v="1"/>
    <x v="1"/>
    <n v="0"/>
    <n v="0"/>
    <n v="20.63"/>
    <n v="2.6819000000000002"/>
    <n v="0"/>
    <n v="0"/>
    <n v="23.311899999999998"/>
    <n v="0"/>
    <s v="1"/>
    <x v="0"/>
  </r>
  <r>
    <x v="1"/>
    <x v="31"/>
    <s v="1"/>
    <x v="0"/>
    <s v="15041RESIN378822021"/>
    <s v="21DS004C"/>
    <x v="85"/>
    <n v="421"/>
    <x v="1"/>
    <x v="1"/>
    <n v="0"/>
    <n v="0"/>
    <n v="19.329999999999998"/>
    <n v="2.5128999999999997"/>
    <n v="0"/>
    <n v="0"/>
    <n v="21.842899999999997"/>
    <n v="0"/>
    <s v="1"/>
    <x v="0"/>
  </r>
  <r>
    <x v="1"/>
    <x v="31"/>
    <s v="1"/>
    <x v="0"/>
    <s v="15041RESIN378822021"/>
    <s v="21DS004C"/>
    <x v="84"/>
    <n v="420"/>
    <x v="1"/>
    <x v="1"/>
    <n v="0"/>
    <n v="0"/>
    <n v="90.16"/>
    <n v="11.720800000000001"/>
    <n v="0"/>
    <n v="0"/>
    <n v="101.88079999999999"/>
    <n v="0"/>
    <s v="1"/>
    <x v="0"/>
  </r>
  <r>
    <x v="1"/>
    <x v="31"/>
    <s v="1"/>
    <x v="0"/>
    <s v="15041RESIN378822021"/>
    <s v="21DS004C"/>
    <x v="83"/>
    <n v="419"/>
    <x v="1"/>
    <x v="1"/>
    <n v="0"/>
    <n v="0"/>
    <n v="90.16"/>
    <n v="11.720800000000001"/>
    <n v="0"/>
    <n v="0"/>
    <n v="101.88079999999999"/>
    <n v="0"/>
    <s v="1"/>
    <x v="0"/>
  </r>
  <r>
    <x v="1"/>
    <x v="32"/>
    <s v="1"/>
    <x v="0"/>
    <s v="15041RESIN378822021"/>
    <s v="21DS004C"/>
    <x v="82"/>
    <n v="418"/>
    <x v="1"/>
    <x v="1"/>
    <n v="0"/>
    <n v="0"/>
    <n v="43.41"/>
    <n v="5.6433"/>
    <n v="0"/>
    <n v="0"/>
    <n v="49.053299999999993"/>
    <n v="0"/>
    <s v="1"/>
    <x v="0"/>
  </r>
  <r>
    <x v="1"/>
    <x v="32"/>
    <s v="1"/>
    <x v="0"/>
    <s v="15041RESIN378822021"/>
    <s v="21DS004C"/>
    <x v="81"/>
    <n v="417"/>
    <x v="1"/>
    <x v="1"/>
    <n v="0"/>
    <n v="0"/>
    <n v="75.88"/>
    <n v="9.8643999999999998"/>
    <n v="0"/>
    <n v="0"/>
    <n v="85.744399999999999"/>
    <n v="0"/>
    <s v="1"/>
    <x v="0"/>
  </r>
  <r>
    <x v="1"/>
    <x v="32"/>
    <s v="1"/>
    <x v="0"/>
    <s v="15041RESIN378822021"/>
    <s v="21DS004C"/>
    <x v="80"/>
    <n v="416"/>
    <x v="1"/>
    <x v="1"/>
    <n v="0"/>
    <n v="0"/>
    <n v="57.3"/>
    <n v="7.4489999999999998"/>
    <n v="0"/>
    <n v="0"/>
    <n v="64.748999999999995"/>
    <n v="0"/>
    <s v="1"/>
    <x v="0"/>
  </r>
  <r>
    <x v="1"/>
    <x v="32"/>
    <s v="1"/>
    <x v="0"/>
    <s v="15041RESIN378822021"/>
    <s v="21DS004C"/>
    <x v="79"/>
    <n v="415"/>
    <x v="1"/>
    <x v="1"/>
    <n v="0"/>
    <n v="0"/>
    <n v="23.2"/>
    <n v="3.016"/>
    <n v="0"/>
    <n v="0"/>
    <n v="26.216000000000001"/>
    <n v="0"/>
    <s v="1"/>
    <x v="0"/>
  </r>
  <r>
    <x v="1"/>
    <x v="33"/>
    <s v="1"/>
    <x v="0"/>
    <s v="15041RESIN378822021"/>
    <s v="21DS004C"/>
    <x v="78"/>
    <n v="414"/>
    <x v="1"/>
    <x v="1"/>
    <n v="0"/>
    <n v="0"/>
    <n v="46.9"/>
    <n v="6.0970000000000004"/>
    <n v="0"/>
    <n v="0"/>
    <n v="52.997"/>
    <n v="0"/>
    <s v="1"/>
    <x v="0"/>
  </r>
  <r>
    <x v="1"/>
    <x v="33"/>
    <s v="1"/>
    <x v="0"/>
    <s v="15041RESIN378822021"/>
    <s v="21DS004C"/>
    <x v="77"/>
    <n v="413"/>
    <x v="1"/>
    <x v="1"/>
    <n v="0"/>
    <n v="0"/>
    <n v="39.82"/>
    <n v="5.1766000000000005"/>
    <n v="0"/>
    <n v="0"/>
    <n v="44.996600000000001"/>
    <n v="0"/>
    <s v="1"/>
    <x v="0"/>
  </r>
  <r>
    <x v="1"/>
    <x v="34"/>
    <s v="1"/>
    <x v="0"/>
    <s v="15041RESIN378822021"/>
    <s v="21DS004C"/>
    <x v="76"/>
    <n v="412"/>
    <x v="1"/>
    <x v="1"/>
    <n v="0"/>
    <n v="0"/>
    <n v="42.8"/>
    <n v="5.5640000000000001"/>
    <n v="0"/>
    <n v="0"/>
    <n v="48.363999999999997"/>
    <n v="0"/>
    <s v="1"/>
    <x v="0"/>
  </r>
  <r>
    <x v="1"/>
    <x v="34"/>
    <s v="1"/>
    <x v="0"/>
    <s v="15041RESIN378822021"/>
    <s v="21DS004C"/>
    <x v="75"/>
    <n v="411"/>
    <x v="1"/>
    <x v="1"/>
    <n v="0"/>
    <n v="0"/>
    <n v="66.37"/>
    <n v="8.6281000000000017"/>
    <n v="0"/>
    <n v="0"/>
    <n v="74.998100000000008"/>
    <n v="0"/>
    <s v="1"/>
    <x v="0"/>
  </r>
  <r>
    <x v="1"/>
    <x v="35"/>
    <s v="1"/>
    <x v="0"/>
    <s v="15041RESIN378822021"/>
    <s v="21DS004C"/>
    <x v="74"/>
    <n v="410"/>
    <x v="1"/>
    <x v="1"/>
    <n v="0"/>
    <n v="0"/>
    <n v="66.37"/>
    <n v="8.6281000000000017"/>
    <n v="0"/>
    <n v="0"/>
    <n v="74.998100000000008"/>
    <n v="0"/>
    <s v="1"/>
    <x v="0"/>
  </r>
  <r>
    <x v="1"/>
    <x v="36"/>
    <s v="1"/>
    <x v="0"/>
    <s v="15041RESIN378822021"/>
    <s v="21DS004C"/>
    <x v="73"/>
    <n v="409"/>
    <x v="2"/>
    <x v="2"/>
    <n v="0"/>
    <n v="0"/>
    <n v="0"/>
    <n v="0"/>
    <n v="0"/>
    <n v="0"/>
    <n v="0"/>
    <n v="0"/>
    <s v="1"/>
    <x v="0"/>
  </r>
  <r>
    <x v="1"/>
    <x v="36"/>
    <s v="1"/>
    <x v="0"/>
    <s v="15041RESIN378822021"/>
    <s v="21DS004C"/>
    <x v="72"/>
    <n v="408"/>
    <x v="2"/>
    <x v="2"/>
    <n v="0"/>
    <n v="0"/>
    <n v="0"/>
    <n v="0"/>
    <n v="0"/>
    <n v="0"/>
    <n v="0"/>
    <n v="0"/>
    <s v="1"/>
    <x v="0"/>
  </r>
  <r>
    <x v="1"/>
    <x v="36"/>
    <s v="1"/>
    <x v="0"/>
    <s v="15041RESIN378822021"/>
    <s v="21DS004C"/>
    <x v="71"/>
    <n v="407"/>
    <x v="1"/>
    <x v="1"/>
    <n v="0"/>
    <n v="0"/>
    <n v="16.62"/>
    <n v="2.1606000000000001"/>
    <n v="0"/>
    <n v="0"/>
    <n v="18.7806"/>
    <n v="0"/>
    <s v="1"/>
    <x v="0"/>
  </r>
  <r>
    <x v="1"/>
    <x v="36"/>
    <s v="1"/>
    <x v="0"/>
    <s v="15041RESIN378822021"/>
    <s v="21DS004C"/>
    <x v="70"/>
    <n v="406"/>
    <x v="1"/>
    <x v="1"/>
    <n v="0"/>
    <n v="0"/>
    <n v="79.650000000000006"/>
    <n v="10.354500000000002"/>
    <n v="0"/>
    <n v="0"/>
    <n v="90.004500000000007"/>
    <n v="0"/>
    <s v="1"/>
    <x v="0"/>
  </r>
  <r>
    <x v="1"/>
    <x v="36"/>
    <s v="1"/>
    <x v="0"/>
    <s v="15041RESIN378822021"/>
    <s v="21DS004C"/>
    <x v="69"/>
    <n v="405"/>
    <x v="1"/>
    <x v="1"/>
    <n v="0"/>
    <n v="0"/>
    <n v="79.650000000000006"/>
    <n v="10.354500000000002"/>
    <n v="0"/>
    <n v="0"/>
    <n v="90.004500000000007"/>
    <n v="0"/>
    <s v="1"/>
    <x v="0"/>
  </r>
  <r>
    <x v="1"/>
    <x v="36"/>
    <s v="1"/>
    <x v="0"/>
    <s v="15041RESIN378822021"/>
    <s v="21DS004C"/>
    <x v="68"/>
    <n v="404"/>
    <x v="1"/>
    <x v="1"/>
    <n v="0"/>
    <n v="0"/>
    <n v="9.11"/>
    <n v="1.1842999999999999"/>
    <n v="0"/>
    <n v="0"/>
    <n v="10.2943"/>
    <n v="0"/>
    <s v="1"/>
    <x v="0"/>
  </r>
  <r>
    <x v="1"/>
    <x v="37"/>
    <s v="1"/>
    <x v="0"/>
    <s v="15041RESIN378822021"/>
    <s v="21DS004C"/>
    <x v="67"/>
    <n v="403"/>
    <x v="2"/>
    <x v="2"/>
    <n v="0"/>
    <n v="0"/>
    <n v="0"/>
    <n v="0"/>
    <n v="0"/>
    <n v="0"/>
    <n v="0"/>
    <n v="0"/>
    <s v="1"/>
    <x v="0"/>
  </r>
  <r>
    <x v="1"/>
    <x v="37"/>
    <s v="1"/>
    <x v="0"/>
    <s v="15041RESIN378822021"/>
    <s v="21DS004C"/>
    <x v="66"/>
    <n v="402"/>
    <x v="1"/>
    <x v="1"/>
    <n v="0"/>
    <n v="0"/>
    <n v="12.43"/>
    <n v="1.6159000000000001"/>
    <n v="0"/>
    <n v="0"/>
    <n v="14.0459"/>
    <n v="0"/>
    <s v="1"/>
    <x v="0"/>
  </r>
  <r>
    <x v="1"/>
    <x v="38"/>
    <s v="1"/>
    <x v="0"/>
    <s v="15041RESIN181822020"/>
    <s v="20SD003C"/>
    <x v="822"/>
    <n v="1678"/>
    <x v="4"/>
    <x v="4"/>
    <n v="0"/>
    <n v="0"/>
    <n v="575.47"/>
    <n v="74.81110000000001"/>
    <n v="0"/>
    <n v="0"/>
    <n v="650.28110000000004"/>
    <n v="0"/>
    <s v="1"/>
    <x v="0"/>
  </r>
  <r>
    <x v="1"/>
    <x v="38"/>
    <s v="1"/>
    <x v="0"/>
    <s v="15041RESIN181822020"/>
    <s v="20SD003C"/>
    <x v="823"/>
    <n v="1677"/>
    <x v="4"/>
    <x v="4"/>
    <n v="0"/>
    <n v="0"/>
    <n v="255.81"/>
    <n v="33.255299999999998"/>
    <n v="0"/>
    <n v="0"/>
    <n v="289.06529999999998"/>
    <n v="0"/>
    <s v="1"/>
    <x v="0"/>
  </r>
  <r>
    <x v="1"/>
    <x v="38"/>
    <s v="1"/>
    <x v="0"/>
    <s v="15041RESIN181822020"/>
    <s v="20SD003C"/>
    <x v="824"/>
    <n v="1676"/>
    <x v="4"/>
    <x v="4"/>
    <n v="0"/>
    <n v="0"/>
    <n v="545.41"/>
    <n v="70.903300000000002"/>
    <n v="0"/>
    <n v="0"/>
    <n v="616.31330000000003"/>
    <n v="0"/>
    <s v="1"/>
    <x v="0"/>
  </r>
  <r>
    <x v="1"/>
    <x v="38"/>
    <s v="1"/>
    <x v="0"/>
    <s v="15041RESIN181822020"/>
    <s v="20SD003C"/>
    <x v="825"/>
    <n v="1675"/>
    <x v="4"/>
    <x v="4"/>
    <n v="0"/>
    <n v="0"/>
    <n v="753.52"/>
    <n v="97.957599999999999"/>
    <n v="0"/>
    <n v="0"/>
    <n v="851.47759999999994"/>
    <n v="0"/>
    <s v="1"/>
    <x v="0"/>
  </r>
  <r>
    <x v="1"/>
    <x v="38"/>
    <s v="1"/>
    <x v="0"/>
    <s v="15041RESIN181822020"/>
    <s v="20SD003C"/>
    <x v="826"/>
    <n v="1674"/>
    <x v="4"/>
    <x v="4"/>
    <n v="0"/>
    <n v="0"/>
    <n v="240.18"/>
    <n v="31.223400000000002"/>
    <n v="0"/>
    <n v="0"/>
    <n v="271.40340000000003"/>
    <n v="0"/>
    <s v="1"/>
    <x v="0"/>
  </r>
  <r>
    <x v="1"/>
    <x v="23"/>
    <s v="1"/>
    <x v="0"/>
    <s v="15041RESIN181822020"/>
    <s v="20SD003C"/>
    <x v="827"/>
    <n v="1673"/>
    <x v="6"/>
    <x v="6"/>
    <n v="0"/>
    <n v="0"/>
    <n v="22.19"/>
    <n v="2.8847000000000005"/>
    <n v="0"/>
    <n v="0"/>
    <n v="25.0747"/>
    <n v="0"/>
    <s v="1"/>
    <x v="0"/>
  </r>
  <r>
    <x v="1"/>
    <x v="39"/>
    <s v="1"/>
    <x v="0"/>
    <s v="15041RESIN181822020"/>
    <s v="20SD003C"/>
    <x v="828"/>
    <n v="1672"/>
    <x v="5"/>
    <x v="5"/>
    <n v="0"/>
    <n v="0"/>
    <n v="151.04"/>
    <n v="19.635200000000001"/>
    <n v="0"/>
    <n v="0"/>
    <n v="170.67519999999999"/>
    <n v="0"/>
    <s v="1"/>
    <x v="0"/>
  </r>
  <r>
    <x v="1"/>
    <x v="40"/>
    <s v="1"/>
    <x v="0"/>
    <s v="15041RESIN181822020"/>
    <s v="20SD003C"/>
    <x v="829"/>
    <n v="1671"/>
    <x v="28"/>
    <x v="32"/>
    <n v="0"/>
    <n v="0"/>
    <n v="5"/>
    <n v="0.65"/>
    <n v="0"/>
    <n v="0"/>
    <n v="5.65"/>
    <n v="0"/>
    <s v="1"/>
    <x v="0"/>
  </r>
  <r>
    <x v="1"/>
    <x v="41"/>
    <s v="1"/>
    <x v="0"/>
    <s v="15041RESIN181822020"/>
    <s v="20SD003C"/>
    <x v="830"/>
    <n v="1670"/>
    <x v="28"/>
    <x v="32"/>
    <n v="0"/>
    <n v="0"/>
    <n v="10.64"/>
    <n v="1.3832000000000002"/>
    <n v="0"/>
    <n v="0"/>
    <n v="12.023200000000001"/>
    <n v="0"/>
    <s v="1"/>
    <x v="0"/>
  </r>
  <r>
    <x v="1"/>
    <x v="32"/>
    <s v="1"/>
    <x v="0"/>
    <s v="15041RESIN010782020"/>
    <s v="20SD000C"/>
    <x v="592"/>
    <n v="3723"/>
    <x v="265"/>
    <x v="315"/>
    <n v="0"/>
    <n v="0"/>
    <n v="118.17"/>
    <n v="15.3621"/>
    <n v="0"/>
    <n v="0"/>
    <n v="133.53210000000001"/>
    <n v="0"/>
    <s v="1"/>
    <x v="1"/>
  </r>
  <r>
    <x v="1"/>
    <x v="29"/>
    <s v="1"/>
    <x v="0"/>
    <s v="15041RESIN010782020"/>
    <s v="20SD000C"/>
    <x v="593"/>
    <n v="3724"/>
    <x v="266"/>
    <x v="316"/>
    <n v="0"/>
    <n v="0"/>
    <n v="1106.19"/>
    <n v="143.80470000000003"/>
    <n v="0"/>
    <n v="0"/>
    <n v="1249.9947000000002"/>
    <n v="0"/>
    <s v="1"/>
    <x v="1"/>
  </r>
  <r>
    <x v="1"/>
    <x v="39"/>
    <s v="1"/>
    <x v="0"/>
    <s v="15041RESIN010782020"/>
    <s v="20SD000C"/>
    <x v="594"/>
    <n v="3725"/>
    <x v="267"/>
    <x v="317"/>
    <n v="0"/>
    <n v="0"/>
    <n v="21"/>
    <n v="2.73"/>
    <n v="0"/>
    <n v="0"/>
    <n v="23.73"/>
    <n v="0"/>
    <s v="1"/>
    <x v="1"/>
  </r>
  <r>
    <x v="1"/>
    <x v="39"/>
    <s v="1"/>
    <x v="0"/>
    <s v="15041RESIN010782020"/>
    <s v="20SD000C"/>
    <x v="595"/>
    <n v="3726"/>
    <x v="266"/>
    <x v="316"/>
    <n v="0"/>
    <n v="0"/>
    <n v="1106.19"/>
    <n v="143.80470000000003"/>
    <n v="0"/>
    <n v="0"/>
    <n v="1249.9947000000002"/>
    <n v="0"/>
    <s v="1"/>
    <x v="1"/>
  </r>
  <r>
    <x v="1"/>
    <x v="23"/>
    <s v="1"/>
    <x v="0"/>
    <s v="15041RESIN010782020"/>
    <s v="20SD000C"/>
    <x v="596"/>
    <n v="3727"/>
    <x v="268"/>
    <x v="318"/>
    <n v="0"/>
    <n v="0"/>
    <n v="100"/>
    <n v="13"/>
    <n v="0"/>
    <n v="0"/>
    <n v="113"/>
    <n v="0"/>
    <s v="1"/>
    <x v="1"/>
  </r>
  <r>
    <x v="1"/>
    <x v="23"/>
    <s v="1"/>
    <x v="0"/>
    <s v="15041RESIN010782020"/>
    <s v="20SD000C"/>
    <x v="597"/>
    <n v="3728"/>
    <x v="268"/>
    <x v="318"/>
    <n v="0"/>
    <n v="0"/>
    <n v="206.78"/>
    <n v="26.881399999999999"/>
    <n v="0"/>
    <n v="0"/>
    <n v="233.66140000000001"/>
    <n v="0"/>
    <s v="1"/>
    <x v="1"/>
  </r>
  <r>
    <x v="1"/>
    <x v="37"/>
    <s v="1"/>
    <x v="1"/>
    <s v="15041RESIN547842021"/>
    <s v="21DS000T"/>
    <x v="831"/>
    <n v="301"/>
    <x v="45"/>
    <x v="49"/>
    <n v="0"/>
    <n v="0"/>
    <n v="3.91"/>
    <n v="0.50830000000000009"/>
    <n v="0"/>
    <n v="0"/>
    <n v="4.4183000000000003"/>
    <n v="0"/>
    <s v="1"/>
    <x v="1"/>
  </r>
  <r>
    <x v="1"/>
    <x v="37"/>
    <s v="1"/>
    <x v="1"/>
    <s v="15041RESIN547842021"/>
    <s v="21DS000T"/>
    <x v="832"/>
    <n v="302"/>
    <x v="45"/>
    <x v="49"/>
    <n v="0"/>
    <n v="0"/>
    <n v="137.83000000000001"/>
    <n v="17.917900000000003"/>
    <n v="0"/>
    <n v="0"/>
    <n v="155.74790000000002"/>
    <n v="0"/>
    <s v="1"/>
    <x v="1"/>
  </r>
  <r>
    <x v="1"/>
    <x v="42"/>
    <s v="1"/>
    <x v="1"/>
    <s v="15041RESIN547842021"/>
    <s v="21DS000T"/>
    <x v="833"/>
    <n v="303"/>
    <x v="13"/>
    <x v="16"/>
    <n v="0"/>
    <n v="0"/>
    <n v="1768.8"/>
    <n v="229.94399999999999"/>
    <n v="0"/>
    <n v="0"/>
    <n v="1998.7439999999999"/>
    <n v="0"/>
    <s v="1"/>
    <x v="1"/>
  </r>
  <r>
    <x v="1"/>
    <x v="31"/>
    <s v="1"/>
    <x v="1"/>
    <s v="15041RESIN547842021"/>
    <s v="21DS000T"/>
    <x v="834"/>
    <n v="304"/>
    <x v="17"/>
    <x v="20"/>
    <n v="0"/>
    <n v="0"/>
    <n v="1007.34"/>
    <n v="130.95420000000001"/>
    <n v="0"/>
    <n v="0"/>
    <n v="1138.2942"/>
    <n v="0"/>
    <s v="1"/>
    <x v="1"/>
  </r>
  <r>
    <x v="1"/>
    <x v="31"/>
    <s v="1"/>
    <x v="1"/>
    <s v="15041RESIN547842021"/>
    <s v="21DS000T"/>
    <x v="835"/>
    <n v="305"/>
    <x v="17"/>
    <x v="20"/>
    <n v="0"/>
    <n v="0"/>
    <n v="575.22"/>
    <n v="74.778600000000012"/>
    <n v="0"/>
    <n v="0"/>
    <n v="649.99860000000001"/>
    <n v="0"/>
    <s v="1"/>
    <x v="1"/>
  </r>
  <r>
    <x v="1"/>
    <x v="31"/>
    <s v="1"/>
    <x v="1"/>
    <s v="15041RESIN547842021"/>
    <s v="21DS000T"/>
    <x v="836"/>
    <n v="306"/>
    <x v="17"/>
    <x v="20"/>
    <n v="0"/>
    <n v="0"/>
    <n v="706.86"/>
    <n v="91.891800000000003"/>
    <n v="0"/>
    <n v="0"/>
    <n v="798.7518"/>
    <n v="0"/>
    <s v="1"/>
    <x v="1"/>
  </r>
  <r>
    <x v="1"/>
    <x v="31"/>
    <s v="1"/>
    <x v="1"/>
    <s v="15041RESIN547842021"/>
    <s v="21DS000T"/>
    <x v="837"/>
    <n v="307"/>
    <x v="269"/>
    <x v="319"/>
    <n v="0"/>
    <n v="0"/>
    <n v="68.25"/>
    <n v="8.8725000000000005"/>
    <n v="0"/>
    <n v="0"/>
    <n v="77.122500000000002"/>
    <n v="0"/>
    <s v="1"/>
    <x v="1"/>
  </r>
  <r>
    <x v="1"/>
    <x v="43"/>
    <s v="1"/>
    <x v="1"/>
    <s v="15041RESIN547842021"/>
    <s v="21DS000T"/>
    <x v="838"/>
    <n v="308"/>
    <x v="270"/>
    <x v="320"/>
    <n v="0"/>
    <n v="0"/>
    <n v="34.24"/>
    <n v="4.4512"/>
    <n v="0"/>
    <n v="0"/>
    <n v="38.691200000000002"/>
    <n v="0"/>
    <s v="1"/>
    <x v="1"/>
  </r>
  <r>
    <x v="1"/>
    <x v="43"/>
    <s v="1"/>
    <x v="1"/>
    <s v="15041RESIN547842021"/>
    <s v="21DS000T"/>
    <x v="839"/>
    <n v="309"/>
    <x v="270"/>
    <x v="320"/>
    <n v="0"/>
    <n v="0"/>
    <n v="8.7100000000000009"/>
    <n v="1.1323000000000001"/>
    <n v="0"/>
    <n v="0"/>
    <n v="9.8423000000000016"/>
    <n v="0"/>
    <s v="1"/>
    <x v="1"/>
  </r>
  <r>
    <x v="1"/>
    <x v="43"/>
    <s v="1"/>
    <x v="1"/>
    <s v="15041RESIN547842021"/>
    <s v="21DS000T"/>
    <x v="840"/>
    <n v="310"/>
    <x v="270"/>
    <x v="320"/>
    <n v="0"/>
    <n v="0"/>
    <n v="11.61"/>
    <n v="1.5093000000000001"/>
    <n v="0"/>
    <n v="0"/>
    <n v="13.119299999999999"/>
    <n v="0"/>
    <s v="1"/>
    <x v="1"/>
  </r>
  <r>
    <x v="1"/>
    <x v="43"/>
    <s v="1"/>
    <x v="1"/>
    <s v="15041RESIN547842021"/>
    <s v="21DS000T"/>
    <x v="841"/>
    <n v="311"/>
    <x v="13"/>
    <x v="16"/>
    <n v="0"/>
    <n v="0"/>
    <n v="1960.8"/>
    <n v="254.904"/>
    <n v="0"/>
    <n v="0"/>
    <n v="2215.7039999999997"/>
    <n v="0"/>
    <s v="1"/>
    <x v="1"/>
  </r>
  <r>
    <x v="1"/>
    <x v="28"/>
    <s v="1"/>
    <x v="1"/>
    <s v="15041RESIN547842021"/>
    <s v="21DS000T"/>
    <x v="842"/>
    <n v="312"/>
    <x v="271"/>
    <x v="321"/>
    <n v="0"/>
    <n v="0"/>
    <n v="24.5"/>
    <n v="3.1850000000000001"/>
    <n v="0"/>
    <n v="0"/>
    <n v="27.684999999999999"/>
    <n v="0"/>
    <s v="1"/>
    <x v="1"/>
  </r>
  <r>
    <x v="1"/>
    <x v="28"/>
    <s v="1"/>
    <x v="1"/>
    <s v="15041RESIN547842021"/>
    <s v="21DS000T"/>
    <x v="843"/>
    <n v="313"/>
    <x v="14"/>
    <x v="17"/>
    <n v="0"/>
    <n v="0"/>
    <n v="35.44"/>
    <n v="4.6071999999999997"/>
    <n v="0"/>
    <n v="0"/>
    <n v="40.047199999999997"/>
    <n v="0"/>
    <s v="1"/>
    <x v="1"/>
  </r>
  <r>
    <x v="1"/>
    <x v="28"/>
    <s v="1"/>
    <x v="1"/>
    <s v="15041RESIN547842021"/>
    <s v="21DS000T"/>
    <x v="844"/>
    <n v="314"/>
    <x v="10"/>
    <x v="11"/>
    <n v="0"/>
    <n v="0"/>
    <n v="41.77"/>
    <n v="5.4301000000000004"/>
    <n v="0"/>
    <n v="0"/>
    <n v="47.200100000000006"/>
    <n v="0"/>
    <s v="1"/>
    <x v="1"/>
  </r>
  <r>
    <x v="1"/>
    <x v="28"/>
    <s v="1"/>
    <x v="1"/>
    <s v="15041RESIN547842021"/>
    <s v="21DS000T"/>
    <x v="845"/>
    <n v="315"/>
    <x v="10"/>
    <x v="11"/>
    <n v="0"/>
    <n v="0"/>
    <n v="34.729999999999997"/>
    <n v="4.5148999999999999"/>
    <n v="0"/>
    <n v="0"/>
    <n v="39.244899999999994"/>
    <n v="0"/>
    <s v="1"/>
    <x v="1"/>
  </r>
  <r>
    <x v="1"/>
    <x v="28"/>
    <s v="1"/>
    <x v="1"/>
    <s v="15041RESIN547842021"/>
    <s v="21DS000T"/>
    <x v="846"/>
    <n v="316"/>
    <x v="10"/>
    <x v="11"/>
    <n v="0"/>
    <n v="0"/>
    <n v="8.36"/>
    <n v="1.0868"/>
    <n v="0"/>
    <n v="0"/>
    <n v="9.4467999999999996"/>
    <n v="0"/>
    <s v="1"/>
    <x v="1"/>
  </r>
  <r>
    <x v="1"/>
    <x v="28"/>
    <s v="1"/>
    <x v="1"/>
    <s v="15041RESIN547842021"/>
    <s v="21DS000T"/>
    <x v="847"/>
    <n v="317"/>
    <x v="10"/>
    <x v="11"/>
    <n v="0"/>
    <n v="0"/>
    <n v="35.44"/>
    <n v="4.6071999999999997"/>
    <n v="0"/>
    <n v="0"/>
    <n v="40.047199999999997"/>
    <n v="0"/>
    <s v="1"/>
    <x v="1"/>
  </r>
  <r>
    <x v="1"/>
    <x v="28"/>
    <s v="1"/>
    <x v="1"/>
    <s v="15041RESIN547842021"/>
    <s v="21DS000T"/>
    <x v="848"/>
    <n v="318"/>
    <x v="10"/>
    <x v="11"/>
    <n v="0"/>
    <n v="0"/>
    <n v="3.55"/>
    <n v="0.46149999999999997"/>
    <n v="0"/>
    <n v="0"/>
    <n v="4.0114999999999998"/>
    <n v="0"/>
    <s v="1"/>
    <x v="1"/>
  </r>
  <r>
    <x v="1"/>
    <x v="28"/>
    <s v="1"/>
    <x v="1"/>
    <s v="15041RESIN547842021"/>
    <s v="21DS000T"/>
    <x v="849"/>
    <n v="319"/>
    <x v="10"/>
    <x v="11"/>
    <n v="0"/>
    <n v="0"/>
    <n v="17.72"/>
    <n v="2.3035999999999999"/>
    <n v="0"/>
    <n v="0"/>
    <n v="20.023599999999998"/>
    <n v="0"/>
    <s v="1"/>
    <x v="1"/>
  </r>
  <r>
    <x v="1"/>
    <x v="28"/>
    <s v="1"/>
    <x v="1"/>
    <s v="15041RESIN547842021"/>
    <s v="21DS000T"/>
    <x v="850"/>
    <n v="320"/>
    <x v="10"/>
    <x v="11"/>
    <n v="0"/>
    <n v="0"/>
    <n v="17.72"/>
    <n v="2.3035999999999999"/>
    <n v="0"/>
    <n v="0"/>
    <n v="20.023599999999998"/>
    <n v="0"/>
    <s v="1"/>
    <x v="1"/>
  </r>
  <r>
    <x v="1"/>
    <x v="28"/>
    <s v="1"/>
    <x v="1"/>
    <s v="15041RESIN547842021"/>
    <s v="21DS000T"/>
    <x v="851"/>
    <n v="321"/>
    <x v="10"/>
    <x v="11"/>
    <n v="0"/>
    <n v="0"/>
    <n v="35.44"/>
    <n v="4.6071999999999997"/>
    <n v="0"/>
    <n v="0"/>
    <n v="40.047199999999997"/>
    <n v="0"/>
    <s v="1"/>
    <x v="1"/>
  </r>
  <r>
    <x v="1"/>
    <x v="28"/>
    <s v="1"/>
    <x v="1"/>
    <s v="15041RESIN547842021"/>
    <s v="21DS000T"/>
    <x v="852"/>
    <n v="322"/>
    <x v="10"/>
    <x v="11"/>
    <n v="0"/>
    <n v="0"/>
    <n v="5.36"/>
    <n v="0.69680000000000009"/>
    <n v="0"/>
    <n v="0"/>
    <n v="6.0568000000000008"/>
    <n v="0"/>
    <s v="1"/>
    <x v="1"/>
  </r>
  <r>
    <x v="1"/>
    <x v="28"/>
    <s v="1"/>
    <x v="1"/>
    <s v="15041RESIN547842021"/>
    <s v="21DS000T"/>
    <x v="853"/>
    <n v="323"/>
    <x v="10"/>
    <x v="11"/>
    <n v="0"/>
    <n v="0"/>
    <n v="17.72"/>
    <n v="2.3035999999999999"/>
    <n v="0"/>
    <n v="0"/>
    <n v="20.023599999999998"/>
    <n v="0"/>
    <s v="1"/>
    <x v="1"/>
  </r>
  <r>
    <x v="1"/>
    <x v="28"/>
    <s v="1"/>
    <x v="1"/>
    <s v="15041RESIN547842021"/>
    <s v="21DS000T"/>
    <x v="854"/>
    <n v="324"/>
    <x v="10"/>
    <x v="11"/>
    <n v="0"/>
    <n v="0"/>
    <n v="10.58"/>
    <n v="1.3754"/>
    <n v="0"/>
    <n v="0"/>
    <n v="11.955400000000001"/>
    <n v="0"/>
    <s v="1"/>
    <x v="1"/>
  </r>
  <r>
    <x v="1"/>
    <x v="28"/>
    <s v="1"/>
    <x v="1"/>
    <s v="15041RESIN547842021"/>
    <s v="21DS000T"/>
    <x v="855"/>
    <n v="325"/>
    <x v="10"/>
    <x v="11"/>
    <n v="0"/>
    <n v="0"/>
    <n v="19.600000000000001"/>
    <n v="2.5480000000000005"/>
    <n v="0"/>
    <n v="0"/>
    <n v="22.148000000000003"/>
    <n v="0"/>
    <s v="1"/>
    <x v="1"/>
  </r>
  <r>
    <x v="1"/>
    <x v="28"/>
    <s v="1"/>
    <x v="1"/>
    <s v="15041RESIN547842021"/>
    <s v="21DS000T"/>
    <x v="856"/>
    <n v="326"/>
    <x v="14"/>
    <x v="17"/>
    <n v="0"/>
    <n v="0"/>
    <n v="17.72"/>
    <n v="2.3035999999999999"/>
    <n v="0"/>
    <n v="0"/>
    <n v="20.023599999999998"/>
    <n v="0"/>
    <s v="1"/>
    <x v="1"/>
  </r>
  <r>
    <x v="1"/>
    <x v="28"/>
    <s v="1"/>
    <x v="1"/>
    <s v="15041RESIN547842021"/>
    <s v="21DS000T"/>
    <x v="857"/>
    <n v="327"/>
    <x v="14"/>
    <x v="17"/>
    <n v="0"/>
    <n v="0"/>
    <n v="17.72"/>
    <n v="2.3035999999999999"/>
    <n v="0"/>
    <n v="0"/>
    <n v="20.023599999999998"/>
    <n v="0"/>
    <s v="1"/>
    <x v="1"/>
  </r>
  <r>
    <x v="1"/>
    <x v="28"/>
    <s v="1"/>
    <x v="1"/>
    <s v="15041RESIN547842021"/>
    <s v="21DS000T"/>
    <x v="858"/>
    <n v="328"/>
    <x v="257"/>
    <x v="306"/>
    <n v="0"/>
    <n v="0"/>
    <n v="3.4"/>
    <n v="0.442"/>
    <n v="0"/>
    <n v="0"/>
    <n v="3.8420000000000001"/>
    <n v="0"/>
    <s v="1"/>
    <x v="1"/>
  </r>
  <r>
    <x v="1"/>
    <x v="27"/>
    <s v="1"/>
    <x v="1"/>
    <s v="15041RESIN547842021"/>
    <s v="21DS000T"/>
    <x v="859"/>
    <n v="329"/>
    <x v="178"/>
    <x v="204"/>
    <n v="0"/>
    <n v="0"/>
    <n v="5.4"/>
    <n v="0.70200000000000007"/>
    <n v="0"/>
    <n v="0"/>
    <n v="6.1020000000000003"/>
    <n v="0"/>
    <s v="1"/>
    <x v="1"/>
  </r>
  <r>
    <x v="1"/>
    <x v="27"/>
    <s v="1"/>
    <x v="1"/>
    <s v="15041RESIN547842021"/>
    <s v="21DS000T"/>
    <x v="860"/>
    <n v="330"/>
    <x v="272"/>
    <x v="322"/>
    <n v="0"/>
    <n v="0"/>
    <n v="330.31"/>
    <n v="42.940300000000001"/>
    <n v="0"/>
    <n v="0"/>
    <n v="373.25029999999998"/>
    <n v="0"/>
    <s v="1"/>
    <x v="1"/>
  </r>
  <r>
    <x v="1"/>
    <x v="27"/>
    <s v="1"/>
    <x v="1"/>
    <s v="15041RESIN547842021"/>
    <s v="21DS000T"/>
    <x v="861"/>
    <n v="331"/>
    <x v="272"/>
    <x v="322"/>
    <n v="0"/>
    <n v="0"/>
    <n v="437.17"/>
    <n v="56.832100000000004"/>
    <n v="0"/>
    <n v="0"/>
    <n v="494.00210000000004"/>
    <n v="0"/>
    <s v="1"/>
    <x v="1"/>
  </r>
  <r>
    <x v="1"/>
    <x v="38"/>
    <s v="1"/>
    <x v="1"/>
    <s v="15041RESIN547842021"/>
    <s v="21DS000T"/>
    <x v="862"/>
    <n v="332"/>
    <x v="17"/>
    <x v="20"/>
    <n v="0"/>
    <n v="0"/>
    <n v="937.5"/>
    <n v="121.875"/>
    <n v="0"/>
    <n v="0"/>
    <n v="1059.375"/>
    <n v="0"/>
    <s v="1"/>
    <x v="1"/>
  </r>
  <r>
    <x v="1"/>
    <x v="37"/>
    <s v="1"/>
    <x v="0"/>
    <s v="15041RESIN130972022"/>
    <s v="22SD000C"/>
    <x v="848"/>
    <n v="318"/>
    <x v="10"/>
    <x v="11"/>
    <n v="0"/>
    <n v="0"/>
    <n v="148.97"/>
    <n v="19.366099999999999"/>
    <n v="0"/>
    <n v="0"/>
    <n v="168.33609999999999"/>
    <n v="0"/>
    <s v="1"/>
    <x v="1"/>
  </r>
  <r>
    <x v="1"/>
    <x v="37"/>
    <s v="1"/>
    <x v="0"/>
    <s v="15041RESIN130972022"/>
    <s v="22SD000C"/>
    <x v="849"/>
    <n v="319"/>
    <x v="273"/>
    <x v="323"/>
    <n v="0"/>
    <n v="0"/>
    <n v="324.91000000000003"/>
    <n v="42.238300000000002"/>
    <n v="0"/>
    <n v="0"/>
    <n v="367.14830000000001"/>
    <n v="0"/>
    <s v="1"/>
    <x v="1"/>
  </r>
  <r>
    <x v="1"/>
    <x v="37"/>
    <s v="1"/>
    <x v="0"/>
    <s v="15041RESIN130972022"/>
    <s v="22SD000C"/>
    <x v="850"/>
    <n v="320"/>
    <x v="274"/>
    <x v="324"/>
    <n v="0"/>
    <n v="0"/>
    <n v="132.13999999999999"/>
    <n v="17.1782"/>
    <n v="0"/>
    <n v="0"/>
    <n v="149.31819999999999"/>
    <n v="0"/>
    <s v="1"/>
    <x v="1"/>
  </r>
  <r>
    <x v="1"/>
    <x v="40"/>
    <s v="1"/>
    <x v="0"/>
    <s v="15041RESIN130972022"/>
    <s v="22SD000C"/>
    <x v="851"/>
    <n v="321"/>
    <x v="2"/>
    <x v="2"/>
    <n v="0"/>
    <n v="0"/>
    <n v="0"/>
    <n v="0"/>
    <n v="0"/>
    <n v="0"/>
    <n v="0"/>
    <n v="0"/>
    <s v="1"/>
    <x v="1"/>
  </r>
  <r>
    <x v="1"/>
    <x v="40"/>
    <s v="1"/>
    <x v="0"/>
    <s v="15041RESIN130972022"/>
    <s v="22SD000C"/>
    <x v="852"/>
    <n v="322"/>
    <x v="10"/>
    <x v="11"/>
    <n v="0"/>
    <n v="0"/>
    <n v="148.97"/>
    <n v="19.366099999999999"/>
    <n v="0"/>
    <n v="0"/>
    <n v="168.33609999999999"/>
    <n v="0"/>
    <s v="1"/>
    <x v="1"/>
  </r>
  <r>
    <x v="1"/>
    <x v="40"/>
    <s v="1"/>
    <x v="0"/>
    <s v="15041RESIN130972022"/>
    <s v="22SD000C"/>
    <x v="853"/>
    <n v="323"/>
    <x v="27"/>
    <x v="31"/>
    <n v="0"/>
    <n v="0"/>
    <n v="394.28"/>
    <n v="51.256399999999999"/>
    <n v="0"/>
    <n v="0"/>
    <n v="445.53639999999996"/>
    <n v="0"/>
    <s v="1"/>
    <x v="1"/>
  </r>
  <r>
    <x v="1"/>
    <x v="40"/>
    <s v="1"/>
    <x v="0"/>
    <s v="15041RESIN130972022"/>
    <s v="22SD000C"/>
    <x v="854"/>
    <n v="324"/>
    <x v="10"/>
    <x v="11"/>
    <n v="0"/>
    <n v="0"/>
    <n v="116.82"/>
    <n v="15.1866"/>
    <n v="0"/>
    <n v="0"/>
    <n v="132.00659999999999"/>
    <n v="0"/>
    <s v="1"/>
    <x v="1"/>
  </r>
  <r>
    <x v="1"/>
    <x v="40"/>
    <s v="1"/>
    <x v="0"/>
    <s v="15041RESIN130972022"/>
    <s v="22SD000C"/>
    <x v="855"/>
    <n v="325"/>
    <x v="141"/>
    <x v="160"/>
    <n v="0"/>
    <n v="0"/>
    <n v="75.349999999999994"/>
    <n v="9.7954999999999988"/>
    <n v="0"/>
    <n v="0"/>
    <n v="85.145499999999998"/>
    <n v="0"/>
    <s v="1"/>
    <x v="1"/>
  </r>
  <r>
    <x v="1"/>
    <x v="40"/>
    <s v="1"/>
    <x v="0"/>
    <s v="15041RESIN130972022"/>
    <s v="22SD000C"/>
    <x v="856"/>
    <n v="326"/>
    <x v="45"/>
    <x v="49"/>
    <n v="0"/>
    <n v="0"/>
    <n v="806.19"/>
    <n v="104.80470000000001"/>
    <n v="0"/>
    <n v="0"/>
    <n v="910.99470000000008"/>
    <n v="0"/>
    <s v="1"/>
    <x v="1"/>
  </r>
  <r>
    <x v="1"/>
    <x v="40"/>
    <s v="1"/>
    <x v="0"/>
    <s v="15041RESIN130972022"/>
    <s v="22SD000C"/>
    <x v="857"/>
    <n v="327"/>
    <x v="10"/>
    <x v="11"/>
    <n v="0"/>
    <n v="0"/>
    <n v="45.84"/>
    <n v="5.9592000000000009"/>
    <n v="0"/>
    <n v="0"/>
    <n v="51.799200000000006"/>
    <n v="0"/>
    <s v="1"/>
    <x v="1"/>
  </r>
  <r>
    <x v="1"/>
    <x v="33"/>
    <s v="1"/>
    <x v="0"/>
    <s v="15041RESIN130972022"/>
    <s v="22SD000C"/>
    <x v="858"/>
    <n v="328"/>
    <x v="10"/>
    <x v="11"/>
    <n v="0"/>
    <n v="0"/>
    <n v="28.18"/>
    <n v="3.6634000000000002"/>
    <n v="0"/>
    <n v="0"/>
    <n v="31.843399999999999"/>
    <n v="0"/>
    <s v="1"/>
    <x v="1"/>
  </r>
  <r>
    <x v="1"/>
    <x v="33"/>
    <s v="1"/>
    <x v="0"/>
    <s v="15041RESIN130972022"/>
    <s v="22SD000C"/>
    <x v="859"/>
    <n v="329"/>
    <x v="10"/>
    <x v="11"/>
    <n v="0"/>
    <n v="0"/>
    <n v="139.47"/>
    <n v="18.1311"/>
    <n v="0"/>
    <n v="0"/>
    <n v="157.6011"/>
    <n v="0"/>
    <s v="1"/>
    <x v="1"/>
  </r>
  <r>
    <x v="1"/>
    <x v="42"/>
    <s v="1"/>
    <x v="0"/>
    <s v="15041RESIN130972022"/>
    <s v="22SD000C"/>
    <x v="860"/>
    <n v="330"/>
    <x v="10"/>
    <x v="11"/>
    <n v="0"/>
    <n v="0"/>
    <n v="131.96"/>
    <n v="17.154800000000002"/>
    <n v="0"/>
    <n v="0"/>
    <n v="149.1148"/>
    <n v="0"/>
    <s v="1"/>
    <x v="1"/>
  </r>
  <r>
    <x v="1"/>
    <x v="42"/>
    <s v="1"/>
    <x v="0"/>
    <s v="15041RESIN130972022"/>
    <s v="22SD000C"/>
    <x v="861"/>
    <n v="331"/>
    <x v="102"/>
    <x v="117"/>
    <n v="0"/>
    <n v="0"/>
    <n v="7.9"/>
    <n v="1.0270000000000001"/>
    <n v="0"/>
    <n v="0"/>
    <n v="8.9269999999999996"/>
    <n v="0"/>
    <s v="1"/>
    <x v="1"/>
  </r>
  <r>
    <x v="1"/>
    <x v="42"/>
    <s v="1"/>
    <x v="0"/>
    <s v="15041RESIN130972022"/>
    <s v="22SD000C"/>
    <x v="862"/>
    <n v="332"/>
    <x v="8"/>
    <x v="325"/>
    <n v="0"/>
    <n v="0"/>
    <n v="124.82"/>
    <n v="16.226600000000001"/>
    <n v="0"/>
    <n v="0"/>
    <n v="141.04659999999998"/>
    <s v="013104106"/>
    <s v="1"/>
    <x v="1"/>
  </r>
  <r>
    <x v="1"/>
    <x v="42"/>
    <s v="1"/>
    <x v="0"/>
    <s v="15041RESIN130972022"/>
    <s v="22SD000C"/>
    <x v="39"/>
    <n v="333"/>
    <x v="211"/>
    <x v="248"/>
    <n v="0"/>
    <n v="0"/>
    <n v="264.24"/>
    <n v="34.351200000000006"/>
    <n v="0"/>
    <n v="0"/>
    <n v="298.59120000000001"/>
    <n v="0"/>
    <s v="1"/>
    <x v="1"/>
  </r>
  <r>
    <x v="1"/>
    <x v="42"/>
    <s v="1"/>
    <x v="0"/>
    <s v="15041RESIN130972022"/>
    <s v="22SD000C"/>
    <x v="40"/>
    <n v="334"/>
    <x v="2"/>
    <x v="2"/>
    <n v="0"/>
    <n v="0"/>
    <n v="0"/>
    <n v="0"/>
    <n v="0"/>
    <n v="0"/>
    <n v="0"/>
    <n v="0"/>
    <s v="1"/>
    <x v="1"/>
  </r>
  <r>
    <x v="1"/>
    <x v="44"/>
    <s v="1"/>
    <x v="0"/>
    <s v="15041RESIN130972022"/>
    <s v="22SD000C"/>
    <x v="41"/>
    <n v="335"/>
    <x v="28"/>
    <x v="32"/>
    <n v="0"/>
    <n v="0"/>
    <n v="9.64"/>
    <n v="1.2532000000000001"/>
    <n v="0"/>
    <n v="0"/>
    <n v="10.8932"/>
    <n v="0"/>
    <s v="1"/>
    <x v="1"/>
  </r>
  <r>
    <x v="1"/>
    <x v="32"/>
    <s v="1"/>
    <x v="0"/>
    <s v="15041RESIN130972022"/>
    <s v="22SD000C"/>
    <x v="42"/>
    <n v="336"/>
    <x v="10"/>
    <x v="11"/>
    <n v="0"/>
    <n v="0"/>
    <n v="28"/>
    <n v="3.64"/>
    <n v="0"/>
    <n v="0"/>
    <n v="31.64"/>
    <n v="0"/>
    <s v="1"/>
    <x v="1"/>
  </r>
  <r>
    <x v="1"/>
    <x v="32"/>
    <s v="1"/>
    <x v="0"/>
    <s v="15041RESIN130972022"/>
    <s v="22SD000C"/>
    <x v="43"/>
    <n v="337"/>
    <x v="10"/>
    <x v="11"/>
    <n v="0"/>
    <n v="0"/>
    <n v="592.15"/>
    <n v="76.979500000000002"/>
    <n v="0"/>
    <n v="0"/>
    <n v="669.12950000000001"/>
    <n v="0"/>
    <s v="1"/>
    <x v="1"/>
  </r>
  <r>
    <x v="1"/>
    <x v="32"/>
    <s v="1"/>
    <x v="0"/>
    <s v="15041RESIN130972022"/>
    <s v="22SD000C"/>
    <x v="44"/>
    <n v="338"/>
    <x v="10"/>
    <x v="11"/>
    <n v="0"/>
    <n v="0"/>
    <n v="28.18"/>
    <n v="3.6634000000000002"/>
    <n v="0"/>
    <n v="0"/>
    <n v="31.843399999999999"/>
    <n v="0"/>
    <s v="1"/>
    <x v="1"/>
  </r>
  <r>
    <x v="1"/>
    <x v="32"/>
    <s v="1"/>
    <x v="0"/>
    <s v="15041RESIN130972022"/>
    <s v="22SD000C"/>
    <x v="45"/>
    <n v="339"/>
    <x v="275"/>
    <x v="326"/>
    <n v="0"/>
    <n v="0"/>
    <n v="46"/>
    <n v="5.98"/>
    <n v="0"/>
    <n v="0"/>
    <n v="51.980000000000004"/>
    <n v="0"/>
    <s v="1"/>
    <x v="1"/>
  </r>
  <r>
    <x v="1"/>
    <x v="32"/>
    <s v="1"/>
    <x v="0"/>
    <s v="15041RESIN130972022"/>
    <s v="22SD000C"/>
    <x v="46"/>
    <n v="340"/>
    <x v="25"/>
    <x v="28"/>
    <n v="0"/>
    <n v="0"/>
    <n v="104.97"/>
    <n v="13.646100000000001"/>
    <n v="0"/>
    <n v="0"/>
    <n v="118.6161"/>
    <n v="0"/>
    <s v="1"/>
    <x v="1"/>
  </r>
  <r>
    <x v="1"/>
    <x v="45"/>
    <s v="1"/>
    <x v="0"/>
    <s v="15041RESIN130972022"/>
    <s v="22SD000C"/>
    <x v="47"/>
    <n v="341"/>
    <x v="42"/>
    <x v="46"/>
    <n v="0"/>
    <n v="0"/>
    <n v="265.49"/>
    <n v="34.5137"/>
    <n v="0"/>
    <n v="0"/>
    <n v="300.00369999999998"/>
    <n v="0"/>
    <s v="1"/>
    <x v="1"/>
  </r>
  <r>
    <x v="1"/>
    <x v="45"/>
    <s v="1"/>
    <x v="0"/>
    <s v="15041RESIN130972022"/>
    <s v="22SD000C"/>
    <x v="48"/>
    <n v="342"/>
    <x v="276"/>
    <x v="327"/>
    <n v="0"/>
    <n v="0"/>
    <n v="265.49"/>
    <n v="34.5137"/>
    <n v="0"/>
    <n v="0"/>
    <n v="300.00369999999998"/>
    <n v="0"/>
    <s v="1"/>
    <x v="1"/>
  </r>
  <r>
    <x v="1"/>
    <x v="45"/>
    <s v="1"/>
    <x v="0"/>
    <s v="15041RESIN130972022"/>
    <s v="22SD000C"/>
    <x v="49"/>
    <n v="343"/>
    <x v="10"/>
    <x v="11"/>
    <n v="0"/>
    <n v="0"/>
    <n v="162.66"/>
    <n v="21.145800000000001"/>
    <n v="0"/>
    <n v="0"/>
    <n v="183.8058"/>
    <n v="0"/>
    <s v="1"/>
    <x v="1"/>
  </r>
  <r>
    <x v="1"/>
    <x v="31"/>
    <s v="1"/>
    <x v="0"/>
    <s v="15041RESIN130972022"/>
    <s v="22SD000C"/>
    <x v="50"/>
    <n v="344"/>
    <x v="188"/>
    <x v="220"/>
    <n v="0"/>
    <n v="0"/>
    <n v="104.91"/>
    <n v="13.638299999999999"/>
    <n v="0"/>
    <n v="0"/>
    <n v="118.5483"/>
    <n v="0"/>
    <s v="1"/>
    <x v="1"/>
  </r>
  <r>
    <x v="1"/>
    <x v="31"/>
    <s v="1"/>
    <x v="0"/>
    <s v="15041RESIN130972022"/>
    <s v="22SD000C"/>
    <x v="51"/>
    <n v="345"/>
    <x v="23"/>
    <x v="26"/>
    <n v="0"/>
    <n v="0"/>
    <n v="33.520000000000003"/>
    <n v="4.3576000000000006"/>
    <n v="0"/>
    <n v="0"/>
    <n v="37.877600000000001"/>
    <n v="0"/>
    <s v="1"/>
    <x v="1"/>
  </r>
  <r>
    <x v="1"/>
    <x v="43"/>
    <s v="1"/>
    <x v="0"/>
    <s v="15041RESIN130972022"/>
    <s v="22SD000C"/>
    <x v="52"/>
    <n v="346"/>
    <x v="23"/>
    <x v="26"/>
    <n v="0"/>
    <n v="0"/>
    <n v="52.67"/>
    <n v="6.8471000000000002"/>
    <n v="0"/>
    <n v="0"/>
    <n v="59.517099999999999"/>
    <n v="0"/>
    <s v="1"/>
    <x v="1"/>
  </r>
  <r>
    <x v="1"/>
    <x v="43"/>
    <s v="1"/>
    <x v="0"/>
    <s v="15041RESIN130972022"/>
    <s v="22SD000C"/>
    <x v="53"/>
    <n v="347"/>
    <x v="272"/>
    <x v="322"/>
    <n v="0"/>
    <n v="0"/>
    <n v="31.88"/>
    <n v="4.1444000000000001"/>
    <n v="0"/>
    <n v="0"/>
    <n v="36.0244"/>
    <n v="0"/>
    <s v="1"/>
    <x v="1"/>
  </r>
  <r>
    <x v="1"/>
    <x v="43"/>
    <s v="1"/>
    <x v="0"/>
    <s v="15041RESIN130972022"/>
    <s v="22SD000C"/>
    <x v="54"/>
    <n v="348"/>
    <x v="277"/>
    <x v="328"/>
    <n v="0"/>
    <n v="0"/>
    <n v="116.67"/>
    <n v="15.167100000000001"/>
    <n v="0"/>
    <n v="0"/>
    <n v="131.83709999999999"/>
    <n v="0"/>
    <s v="1"/>
    <x v="1"/>
  </r>
  <r>
    <x v="1"/>
    <x v="43"/>
    <s v="1"/>
    <x v="0"/>
    <s v="15041RESIN130972022"/>
    <s v="22SD000C"/>
    <x v="55"/>
    <n v="349"/>
    <x v="37"/>
    <x v="41"/>
    <n v="0"/>
    <n v="0"/>
    <n v="194.16"/>
    <n v="25.2408"/>
    <n v="0"/>
    <n v="0"/>
    <n v="219.4008"/>
    <n v="0"/>
    <s v="1"/>
    <x v="1"/>
  </r>
  <r>
    <x v="1"/>
    <x v="43"/>
    <s v="1"/>
    <x v="0"/>
    <s v="15041RESIN130972022"/>
    <s v="22SD000C"/>
    <x v="56"/>
    <n v="350"/>
    <x v="10"/>
    <x v="11"/>
    <n v="0"/>
    <n v="0"/>
    <n v="709.28"/>
    <n v="92.206400000000002"/>
    <n v="0"/>
    <n v="0"/>
    <n v="801.4864"/>
    <n v="0"/>
    <s v="1"/>
    <x v="1"/>
  </r>
  <r>
    <x v="1"/>
    <x v="29"/>
    <s v="1"/>
    <x v="0"/>
    <s v="15041RESIN130972022"/>
    <s v="22SD000C"/>
    <x v="57"/>
    <n v="351"/>
    <x v="278"/>
    <x v="329"/>
    <n v="0"/>
    <n v="0"/>
    <n v="68.14"/>
    <n v="8.8582000000000001"/>
    <n v="0"/>
    <n v="0"/>
    <n v="76.998199999999997"/>
    <n v="0"/>
    <s v="1"/>
    <x v="1"/>
  </r>
  <r>
    <x v="1"/>
    <x v="29"/>
    <s v="1"/>
    <x v="0"/>
    <s v="15041RESIN130972022"/>
    <s v="22SD000C"/>
    <x v="58"/>
    <n v="352"/>
    <x v="10"/>
    <x v="11"/>
    <n v="0"/>
    <n v="0"/>
    <n v="319.10000000000002"/>
    <n v="41.483000000000004"/>
    <n v="0"/>
    <n v="0"/>
    <n v="360.58300000000003"/>
    <n v="0"/>
    <s v="1"/>
    <x v="1"/>
  </r>
  <r>
    <x v="1"/>
    <x v="29"/>
    <s v="1"/>
    <x v="0"/>
    <s v="15041RESIN130972022"/>
    <s v="22SD000C"/>
    <x v="59"/>
    <n v="353"/>
    <x v="10"/>
    <x v="11"/>
    <n v="0"/>
    <n v="0"/>
    <n v="304.73"/>
    <n v="39.614900000000006"/>
    <n v="0"/>
    <n v="0"/>
    <n v="344.34490000000005"/>
    <n v="0"/>
    <s v="1"/>
    <x v="1"/>
  </r>
  <r>
    <x v="1"/>
    <x v="29"/>
    <s v="1"/>
    <x v="0"/>
    <s v="15041RESIN130972022"/>
    <s v="22SD000C"/>
    <x v="863"/>
    <n v="354"/>
    <x v="279"/>
    <x v="330"/>
    <n v="0"/>
    <n v="0"/>
    <n v="260.18"/>
    <n v="33.823399999999999"/>
    <n v="0"/>
    <n v="0"/>
    <n v="294.0034"/>
    <n v="0"/>
    <s v="1"/>
    <x v="1"/>
  </r>
  <r>
    <x v="1"/>
    <x v="29"/>
    <s v="1"/>
    <x v="0"/>
    <s v="15041RESIN130972022"/>
    <s v="22SD000C"/>
    <x v="864"/>
    <n v="355"/>
    <x v="2"/>
    <x v="2"/>
    <n v="0"/>
    <n v="0"/>
    <n v="0"/>
    <n v="0"/>
    <n v="0"/>
    <n v="0"/>
    <n v="0"/>
    <n v="0"/>
    <s v="1"/>
    <x v="1"/>
  </r>
  <r>
    <x v="1"/>
    <x v="29"/>
    <s v="1"/>
    <x v="0"/>
    <s v="15041RESIN130972022"/>
    <s v="22SD000C"/>
    <x v="865"/>
    <n v="356"/>
    <x v="24"/>
    <x v="27"/>
    <n v="0"/>
    <n v="0"/>
    <n v="266.64"/>
    <n v="34.663199999999996"/>
    <n v="0"/>
    <n v="0"/>
    <n v="301.3032"/>
    <n v="0"/>
    <s v="1"/>
    <x v="1"/>
  </r>
  <r>
    <x v="1"/>
    <x v="29"/>
    <s v="1"/>
    <x v="0"/>
    <s v="15041RESIN130972022"/>
    <s v="22SD000C"/>
    <x v="866"/>
    <n v="357"/>
    <x v="23"/>
    <x v="26"/>
    <n v="0"/>
    <n v="0"/>
    <n v="55.31"/>
    <n v="7.1903000000000006"/>
    <n v="0"/>
    <n v="0"/>
    <n v="62.500300000000003"/>
    <n v="0"/>
    <s v="1"/>
    <x v="1"/>
  </r>
  <r>
    <x v="1"/>
    <x v="29"/>
    <s v="1"/>
    <x v="0"/>
    <s v="15041RESIN130972022"/>
    <s v="22SD000C"/>
    <x v="867"/>
    <n v="358"/>
    <x v="25"/>
    <x v="28"/>
    <n v="0"/>
    <n v="0"/>
    <n v="237.48"/>
    <n v="30.872399999999999"/>
    <n v="0"/>
    <n v="0"/>
    <n v="268.35239999999999"/>
    <n v="0"/>
    <s v="1"/>
    <x v="1"/>
  </r>
  <r>
    <x v="1"/>
    <x v="39"/>
    <s v="1"/>
    <x v="0"/>
    <s v="15041RESIN130972022"/>
    <s v="22SD000C"/>
    <x v="868"/>
    <n v="359"/>
    <x v="34"/>
    <x v="38"/>
    <n v="0"/>
    <n v="0"/>
    <n v="81"/>
    <n v="10.530000000000001"/>
    <n v="0"/>
    <n v="0"/>
    <n v="91.53"/>
    <n v="0"/>
    <s v="1"/>
    <x v="1"/>
  </r>
  <r>
    <x v="1"/>
    <x v="39"/>
    <s v="1"/>
    <x v="0"/>
    <s v="15041RESIN130972022"/>
    <s v="22SD000C"/>
    <x v="869"/>
    <n v="360"/>
    <x v="133"/>
    <x v="151"/>
    <n v="0"/>
    <n v="0"/>
    <n v="177.34"/>
    <n v="23.054200000000002"/>
    <n v="0"/>
    <n v="0"/>
    <n v="200.39420000000001"/>
    <n v="0"/>
    <s v="1"/>
    <x v="1"/>
  </r>
  <r>
    <x v="1"/>
    <x v="39"/>
    <s v="1"/>
    <x v="0"/>
    <s v="15041RESIN130972022"/>
    <s v="22SD000C"/>
    <x v="870"/>
    <n v="361"/>
    <x v="10"/>
    <x v="11"/>
    <n v="0"/>
    <n v="0"/>
    <n v="334.87"/>
    <n v="43.533100000000005"/>
    <n v="0"/>
    <n v="0"/>
    <n v="378.40309999999999"/>
    <n v="0"/>
    <s v="1"/>
    <x v="1"/>
  </r>
  <r>
    <x v="1"/>
    <x v="28"/>
    <s v="1"/>
    <x v="0"/>
    <s v="15041RESIN130972022"/>
    <s v="22SD000C"/>
    <x v="871"/>
    <n v="362"/>
    <x v="280"/>
    <x v="331"/>
    <n v="0"/>
    <n v="0"/>
    <n v="252.21"/>
    <n v="32.787300000000002"/>
    <n v="0"/>
    <n v="0"/>
    <n v="284.9973"/>
    <n v="0"/>
    <s v="1"/>
    <x v="1"/>
  </r>
  <r>
    <x v="1"/>
    <x v="28"/>
    <s v="1"/>
    <x v="0"/>
    <s v="15041RESIN130972022"/>
    <s v="22SD000C"/>
    <x v="872"/>
    <n v="363"/>
    <x v="46"/>
    <x v="50"/>
    <n v="0"/>
    <n v="0"/>
    <n v="602.83000000000004"/>
    <n v="78.367900000000006"/>
    <n v="0"/>
    <n v="0"/>
    <n v="681.1979"/>
    <n v="0"/>
    <s v="1"/>
    <x v="1"/>
  </r>
  <r>
    <x v="1"/>
    <x v="28"/>
    <s v="1"/>
    <x v="0"/>
    <s v="15041RESIN130972022"/>
    <s v="22SD000C"/>
    <x v="873"/>
    <n v="364"/>
    <x v="10"/>
    <x v="11"/>
    <n v="0"/>
    <n v="0"/>
    <n v="68.37"/>
    <n v="8.8881000000000014"/>
    <n v="0"/>
    <n v="0"/>
    <n v="77.258100000000013"/>
    <n v="0"/>
    <s v="1"/>
    <x v="1"/>
  </r>
  <r>
    <x v="1"/>
    <x v="27"/>
    <s v="1"/>
    <x v="0"/>
    <s v="15041RESIN130972022"/>
    <s v="22SD000C"/>
    <x v="874"/>
    <n v="365"/>
    <x v="10"/>
    <x v="11"/>
    <n v="0"/>
    <n v="0"/>
    <n v="84.54"/>
    <n v="10.990200000000002"/>
    <n v="0"/>
    <n v="0"/>
    <n v="95.530200000000008"/>
    <n v="0"/>
    <s v="1"/>
    <x v="1"/>
  </r>
  <r>
    <x v="1"/>
    <x v="27"/>
    <s v="1"/>
    <x v="0"/>
    <s v="15041RESIN130972022"/>
    <s v="22SD000C"/>
    <x v="875"/>
    <n v="366"/>
    <x v="10"/>
    <x v="11"/>
    <n v="0"/>
    <n v="0"/>
    <n v="28.18"/>
    <n v="3.6634000000000002"/>
    <n v="0"/>
    <n v="0"/>
    <n v="31.843399999999999"/>
    <n v="0"/>
    <s v="1"/>
    <x v="1"/>
  </r>
  <r>
    <x v="1"/>
    <x v="27"/>
    <s v="1"/>
    <x v="0"/>
    <s v="15041RESIN130972022"/>
    <s v="22SD000C"/>
    <x v="876"/>
    <n v="367"/>
    <x v="272"/>
    <x v="322"/>
    <n v="0"/>
    <n v="0"/>
    <n v="330.31"/>
    <n v="42.940300000000001"/>
    <n v="0"/>
    <n v="0"/>
    <n v="373.25029999999998"/>
    <n v="0"/>
    <s v="1"/>
    <x v="1"/>
  </r>
  <r>
    <x v="1"/>
    <x v="27"/>
    <s v="1"/>
    <x v="0"/>
    <s v="15041RESIN130972022"/>
    <s v="22SD000C"/>
    <x v="877"/>
    <n v="368"/>
    <x v="272"/>
    <x v="322"/>
    <n v="0"/>
    <n v="0"/>
    <n v="437.17"/>
    <n v="56.832100000000004"/>
    <n v="0"/>
    <n v="0"/>
    <n v="494.00210000000004"/>
    <n v="0"/>
    <s v="1"/>
    <x v="1"/>
  </r>
  <r>
    <x v="1"/>
    <x v="27"/>
    <s v="1"/>
    <x v="0"/>
    <s v="15041RESIN130972022"/>
    <s v="22SD000C"/>
    <x v="878"/>
    <n v="369"/>
    <x v="45"/>
    <x v="49"/>
    <n v="0"/>
    <n v="0"/>
    <n v="149.08000000000001"/>
    <n v="19.380400000000002"/>
    <n v="0"/>
    <n v="0"/>
    <n v="168.46040000000002"/>
    <n v="0"/>
    <s v="1"/>
    <x v="1"/>
  </r>
  <r>
    <x v="1"/>
    <x v="25"/>
    <s v="1"/>
    <x v="0"/>
    <s v="15041RESIN130972022"/>
    <s v="22SD000C"/>
    <x v="879"/>
    <n v="370"/>
    <x v="281"/>
    <x v="332"/>
    <n v="0"/>
    <n v="0"/>
    <n v="22.3"/>
    <n v="2.899"/>
    <n v="0"/>
    <n v="0"/>
    <n v="25.199000000000002"/>
    <n v="0"/>
    <s v="1"/>
    <x v="1"/>
  </r>
  <r>
    <x v="1"/>
    <x v="25"/>
    <s v="1"/>
    <x v="0"/>
    <s v="15041RESIN130972022"/>
    <s v="22SD000C"/>
    <x v="880"/>
    <n v="371"/>
    <x v="10"/>
    <x v="11"/>
    <n v="0"/>
    <n v="0"/>
    <n v="63.76"/>
    <n v="8.2888000000000002"/>
    <n v="0"/>
    <n v="0"/>
    <n v="72.0488"/>
    <n v="0"/>
    <s v="1"/>
    <x v="1"/>
  </r>
  <r>
    <x v="1"/>
    <x v="25"/>
    <s v="1"/>
    <x v="0"/>
    <s v="15041RESIN130972022"/>
    <s v="22SD000C"/>
    <x v="881"/>
    <n v="372"/>
    <x v="10"/>
    <x v="11"/>
    <n v="0"/>
    <n v="0"/>
    <n v="212.73"/>
    <n v="27.654900000000001"/>
    <n v="0"/>
    <n v="0"/>
    <n v="240.38489999999999"/>
    <n v="0"/>
    <s v="1"/>
    <x v="1"/>
  </r>
  <r>
    <x v="1"/>
    <x v="25"/>
    <s v="1"/>
    <x v="0"/>
    <s v="15041RESIN130972022"/>
    <s v="22SD000C"/>
    <x v="882"/>
    <n v="373"/>
    <x v="28"/>
    <x v="32"/>
    <n v="0"/>
    <n v="0"/>
    <n v="11.5"/>
    <n v="1.4950000000000001"/>
    <n v="0"/>
    <n v="0"/>
    <n v="12.995000000000001"/>
    <n v="0"/>
    <s v="1"/>
    <x v="1"/>
  </r>
  <r>
    <x v="1"/>
    <x v="25"/>
    <s v="1"/>
    <x v="0"/>
    <s v="15041RESIN130972022"/>
    <s v="22SD000C"/>
    <x v="883"/>
    <n v="374"/>
    <x v="211"/>
    <x v="248"/>
    <n v="0"/>
    <n v="0"/>
    <n v="253.64"/>
    <n v="32.973199999999999"/>
    <n v="0"/>
    <n v="0"/>
    <n v="286.61320000000001"/>
    <n v="0"/>
    <s v="1"/>
    <x v="1"/>
  </r>
  <r>
    <x v="1"/>
    <x v="25"/>
    <s v="1"/>
    <x v="0"/>
    <s v="15041RESIN130972022"/>
    <s v="22SD000C"/>
    <x v="884"/>
    <n v="375"/>
    <x v="10"/>
    <x v="11"/>
    <n v="0"/>
    <n v="0"/>
    <n v="88.58"/>
    <n v="11.5154"/>
    <n v="0"/>
    <n v="0"/>
    <n v="100.0954"/>
    <n v="0"/>
    <s v="1"/>
    <x v="1"/>
  </r>
  <r>
    <x v="1"/>
    <x v="25"/>
    <s v="1"/>
    <x v="0"/>
    <s v="15041RESIN130972022"/>
    <s v="22SD000C"/>
    <x v="885"/>
    <n v="376"/>
    <x v="282"/>
    <x v="333"/>
    <n v="0"/>
    <n v="0"/>
    <n v="94.25"/>
    <n v="12.252500000000001"/>
    <n v="0"/>
    <n v="0"/>
    <n v="106.5025"/>
    <n v="0"/>
    <s v="1"/>
    <x v="1"/>
  </r>
  <r>
    <x v="1"/>
    <x v="25"/>
    <s v="1"/>
    <x v="0"/>
    <s v="15041RESIN130972022"/>
    <s v="22SD000C"/>
    <x v="886"/>
    <n v="377"/>
    <x v="283"/>
    <x v="334"/>
    <n v="0"/>
    <n v="0"/>
    <n v="82.08"/>
    <n v="10.670400000000001"/>
    <n v="0"/>
    <n v="0"/>
    <n v="92.750399999999999"/>
    <n v="0"/>
    <s v="1"/>
    <x v="1"/>
  </r>
  <r>
    <x v="1"/>
    <x v="24"/>
    <s v="1"/>
    <x v="0"/>
    <s v="15041RESIN130972022"/>
    <s v="22SD000C"/>
    <x v="887"/>
    <n v="378"/>
    <x v="10"/>
    <x v="11"/>
    <n v="0"/>
    <n v="0"/>
    <n v="45.84"/>
    <n v="5.9592000000000009"/>
    <n v="0"/>
    <n v="0"/>
    <n v="51.799200000000006"/>
    <n v="0"/>
    <s v="1"/>
    <x v="1"/>
  </r>
  <r>
    <x v="1"/>
    <x v="24"/>
    <s v="1"/>
    <x v="0"/>
    <s v="15041RESIN130972022"/>
    <s v="22SD000C"/>
    <x v="888"/>
    <n v="379"/>
    <x v="10"/>
    <x v="11"/>
    <n v="0"/>
    <n v="0"/>
    <n v="36.92"/>
    <n v="4.7996000000000008"/>
    <n v="0"/>
    <n v="0"/>
    <n v="41.7196"/>
    <n v="0"/>
    <s v="1"/>
    <x v="1"/>
  </r>
  <r>
    <x v="1"/>
    <x v="23"/>
    <s v="1"/>
    <x v="0"/>
    <s v="15041RESIN130972022"/>
    <s v="22SD000C"/>
    <x v="889"/>
    <n v="380"/>
    <x v="26"/>
    <x v="30"/>
    <n v="0"/>
    <n v="0"/>
    <n v="93.6"/>
    <n v="12.167999999999999"/>
    <n v="0"/>
    <n v="0"/>
    <n v="105.768"/>
    <n v="0"/>
    <s v="1"/>
    <x v="1"/>
  </r>
  <r>
    <x v="1"/>
    <x v="23"/>
    <s v="1"/>
    <x v="0"/>
    <s v="15041RESIN130972022"/>
    <s v="22SD000C"/>
    <x v="890"/>
    <n v="381"/>
    <x v="284"/>
    <x v="335"/>
    <n v="0"/>
    <n v="0"/>
    <n v="1824"/>
    <n v="237.12"/>
    <n v="0"/>
    <n v="0"/>
    <n v="2061.12"/>
    <n v="0"/>
    <s v="1"/>
    <x v="1"/>
  </r>
  <r>
    <x v="1"/>
    <x v="23"/>
    <s v="1"/>
    <x v="0"/>
    <s v="15041RESIN130972022"/>
    <s v="22SD000C"/>
    <x v="891"/>
    <n v="382"/>
    <x v="10"/>
    <x v="11"/>
    <n v="0"/>
    <n v="0"/>
    <n v="42.27"/>
    <n v="5.4951000000000008"/>
    <n v="0"/>
    <n v="0"/>
    <n v="47.765100000000004"/>
    <n v="0"/>
    <s v="1"/>
    <x v="1"/>
  </r>
  <r>
    <x v="1"/>
    <x v="23"/>
    <s v="1"/>
    <x v="0"/>
    <s v="15041RESIN130972022"/>
    <s v="22SD000C"/>
    <x v="892"/>
    <n v="383"/>
    <x v="10"/>
    <x v="11"/>
    <n v="0"/>
    <n v="0"/>
    <n v="28.18"/>
    <n v="3.6634000000000002"/>
    <n v="0"/>
    <n v="0"/>
    <n v="31.843399999999999"/>
    <n v="0"/>
    <s v="1"/>
    <x v="1"/>
  </r>
  <r>
    <x v="1"/>
    <x v="23"/>
    <s v="1"/>
    <x v="0"/>
    <s v="15041RESIN130972022"/>
    <s v="22SD000C"/>
    <x v="893"/>
    <n v="384"/>
    <x v="2"/>
    <x v="2"/>
    <n v="0"/>
    <n v="0"/>
    <n v="0"/>
    <n v="0"/>
    <n v="0"/>
    <n v="0"/>
    <n v="0"/>
    <n v="0"/>
    <s v="1"/>
    <x v="1"/>
  </r>
  <r>
    <x v="1"/>
    <x v="23"/>
    <s v="1"/>
    <x v="0"/>
    <s v="15041RESIN130972022"/>
    <s v="22SD000C"/>
    <x v="894"/>
    <n v="385"/>
    <x v="10"/>
    <x v="11"/>
    <n v="0"/>
    <n v="0"/>
    <n v="634.04999999999995"/>
    <n v="82.42649999999999"/>
    <n v="0"/>
    <n v="0"/>
    <n v="716.47649999999999"/>
    <n v="0"/>
    <s v="1"/>
    <x v="1"/>
  </r>
  <r>
    <x v="1"/>
    <x v="23"/>
    <s v="1"/>
    <x v="0"/>
    <s v="15041RESIN130972022"/>
    <s v="22SD000C"/>
    <x v="895"/>
    <n v="386"/>
    <x v="10"/>
    <x v="11"/>
    <n v="0"/>
    <n v="0"/>
    <n v="88.24"/>
    <n v="11.4712"/>
    <n v="0"/>
    <n v="0"/>
    <n v="99.711199999999991"/>
    <n v="0"/>
    <s v="1"/>
    <x v="1"/>
  </r>
  <r>
    <x v="1"/>
    <x v="23"/>
    <s v="1"/>
    <x v="0"/>
    <s v="15041RESIN130972022"/>
    <s v="22SD000C"/>
    <x v="896"/>
    <n v="387"/>
    <x v="285"/>
    <x v="336"/>
    <n v="0"/>
    <n v="0"/>
    <n v="110"/>
    <n v="14.3"/>
    <n v="0"/>
    <n v="0"/>
    <n v="124.3"/>
    <n v="0"/>
    <s v="1"/>
    <x v="1"/>
  </r>
  <r>
    <x v="1"/>
    <x v="38"/>
    <s v="1"/>
    <x v="0"/>
    <s v="15041RESIN130972022"/>
    <s v="22SD000C"/>
    <x v="897"/>
    <n v="388"/>
    <x v="286"/>
    <x v="337"/>
    <n v="0"/>
    <n v="0"/>
    <n v="835.35"/>
    <n v="108.5955"/>
    <n v="0"/>
    <n v="0"/>
    <n v="943.94550000000004"/>
    <n v="0"/>
    <s v="1"/>
    <x v="1"/>
  </r>
  <r>
    <x v="1"/>
    <x v="38"/>
    <s v="1"/>
    <x v="0"/>
    <s v="15041RESIN130972022"/>
    <s v="22SD000C"/>
    <x v="898"/>
    <n v="389"/>
    <x v="10"/>
    <x v="11"/>
    <n v="0"/>
    <n v="0"/>
    <n v="34.19"/>
    <n v="4.4447000000000001"/>
    <n v="0"/>
    <n v="0"/>
    <n v="38.634699999999995"/>
    <n v="0"/>
    <s v="1"/>
    <x v="1"/>
  </r>
  <r>
    <x v="1"/>
    <x v="38"/>
    <s v="1"/>
    <x v="0"/>
    <s v="15041RESIN130972022"/>
    <s v="22SD000C"/>
    <x v="899"/>
    <n v="390"/>
    <x v="287"/>
    <x v="338"/>
    <n v="0"/>
    <n v="0"/>
    <n v="68.14"/>
    <n v="8.8582000000000001"/>
    <n v="0"/>
    <n v="0"/>
    <n v="76.998199999999997"/>
    <n v="0"/>
    <s v="1"/>
    <x v="1"/>
  </r>
  <r>
    <x v="1"/>
    <x v="38"/>
    <s v="1"/>
    <x v="0"/>
    <s v="15041RESIN130972022"/>
    <s v="22SD000C"/>
    <x v="900"/>
    <n v="391"/>
    <x v="288"/>
    <x v="339"/>
    <n v="0"/>
    <n v="0"/>
    <n v="170.93"/>
    <n v="22.2209"/>
    <n v="0"/>
    <n v="0"/>
    <n v="193.15090000000001"/>
    <n v="0"/>
    <s v="1"/>
    <x v="1"/>
  </r>
  <r>
    <x v="1"/>
    <x v="38"/>
    <s v="1"/>
    <x v="0"/>
    <s v="15041RESIN130972022"/>
    <s v="22SD000C"/>
    <x v="901"/>
    <n v="392"/>
    <x v="289"/>
    <x v="340"/>
    <n v="0"/>
    <n v="0"/>
    <n v="328.01"/>
    <n v="42.641300000000001"/>
    <n v="0"/>
    <n v="0"/>
    <n v="370.65129999999999"/>
    <n v="0"/>
    <s v="1"/>
    <x v="1"/>
  </r>
  <r>
    <x v="1"/>
    <x v="38"/>
    <s v="1"/>
    <x v="0"/>
    <s v="15041RESIN130972022"/>
    <s v="22SD000C"/>
    <x v="902"/>
    <n v="393"/>
    <x v="276"/>
    <x v="327"/>
    <n v="0"/>
    <n v="0"/>
    <n v="265.49"/>
    <n v="34.5137"/>
    <n v="0"/>
    <n v="0"/>
    <n v="300.00369999999998"/>
    <n v="0"/>
    <s v="1"/>
    <x v="1"/>
  </r>
  <r>
    <x v="1"/>
    <x v="38"/>
    <s v="1"/>
    <x v="0"/>
    <s v="15041RESIN130972022"/>
    <s v="22SD000C"/>
    <x v="903"/>
    <n v="394"/>
    <x v="43"/>
    <x v="47"/>
    <n v="0"/>
    <n v="0"/>
    <n v="138.27000000000001"/>
    <n v="17.975100000000001"/>
    <n v="0"/>
    <n v="0"/>
    <n v="156.24510000000001"/>
    <n v="0"/>
    <s v="1"/>
    <x v="1"/>
  </r>
  <r>
    <x v="1"/>
    <x v="38"/>
    <s v="1"/>
    <x v="0"/>
    <s v="15041RESIN130972022"/>
    <s v="22SD000C"/>
    <x v="904"/>
    <n v="395"/>
    <x v="43"/>
    <x v="47"/>
    <n v="0"/>
    <n v="0"/>
    <n v="372.43"/>
    <n v="48.415900000000001"/>
    <n v="0"/>
    <n v="0"/>
    <n v="420.84590000000003"/>
    <n v="0"/>
    <s v="1"/>
    <x v="1"/>
  </r>
  <r>
    <x v="1"/>
    <x v="37"/>
    <s v="1"/>
    <x v="0"/>
    <s v="15041RESIN068492022"/>
    <s v="22SD004C"/>
    <x v="905"/>
    <n v="2594"/>
    <x v="13"/>
    <x v="16"/>
    <n v="0"/>
    <n v="0"/>
    <n v="19501.39"/>
    <n v="2535.1806999999999"/>
    <n v="0"/>
    <n v="0"/>
    <n v="22036.5707"/>
    <n v="0"/>
    <s v="1"/>
    <x v="2"/>
  </r>
  <r>
    <x v="1"/>
    <x v="37"/>
    <s v="1"/>
    <x v="0"/>
    <s v="15041RESIN068492022"/>
    <s v="22SD004C"/>
    <x v="906"/>
    <n v="2595"/>
    <x v="10"/>
    <x v="11"/>
    <n v="0"/>
    <n v="0"/>
    <n v="115.23"/>
    <n v="14.979900000000001"/>
    <n v="0"/>
    <n v="0"/>
    <n v="130.2099"/>
    <n v="0"/>
    <s v="1"/>
    <x v="2"/>
  </r>
  <r>
    <x v="1"/>
    <x v="37"/>
    <s v="1"/>
    <x v="0"/>
    <s v="15041RESIN068492022"/>
    <s v="22SD004C"/>
    <x v="907"/>
    <n v="2596"/>
    <x v="290"/>
    <x v="341"/>
    <n v="0"/>
    <n v="0"/>
    <n v="430.19"/>
    <n v="55.924700000000001"/>
    <n v="0"/>
    <n v="0"/>
    <n v="486.11469999999997"/>
    <n v="0"/>
    <s v="1"/>
    <x v="2"/>
  </r>
  <r>
    <x v="1"/>
    <x v="37"/>
    <s v="1"/>
    <x v="0"/>
    <s v="15041RESIN068492022"/>
    <s v="22SD004C"/>
    <x v="908"/>
    <n v="2597"/>
    <x v="291"/>
    <x v="342"/>
    <n v="0"/>
    <n v="0"/>
    <n v="22.41"/>
    <n v="2.9133"/>
    <n v="0"/>
    <n v="0"/>
    <n v="25.3233"/>
    <n v="0"/>
    <s v="1"/>
    <x v="2"/>
  </r>
  <r>
    <x v="1"/>
    <x v="37"/>
    <s v="1"/>
    <x v="0"/>
    <s v="15041RESIN068492022"/>
    <s v="22SD004C"/>
    <x v="909"/>
    <n v="2598"/>
    <x v="150"/>
    <x v="172"/>
    <n v="0"/>
    <n v="0"/>
    <n v="1370.6"/>
    <n v="178.178"/>
    <n v="0"/>
    <n v="0"/>
    <n v="1548.7779999999998"/>
    <n v="0"/>
    <s v="1"/>
    <x v="2"/>
  </r>
  <r>
    <x v="1"/>
    <x v="37"/>
    <s v="1"/>
    <x v="0"/>
    <s v="15041RESIN068492022"/>
    <s v="22SD004C"/>
    <x v="910"/>
    <n v="2599"/>
    <x v="102"/>
    <x v="117"/>
    <n v="0"/>
    <n v="0"/>
    <n v="4565.7700000000004"/>
    <n v="593.55010000000004"/>
    <n v="0"/>
    <n v="0"/>
    <n v="5159.3201000000008"/>
    <n v="0"/>
    <s v="1"/>
    <x v="2"/>
  </r>
  <r>
    <x v="1"/>
    <x v="37"/>
    <s v="1"/>
    <x v="0"/>
    <s v="15041RESIN068492022"/>
    <s v="22SD004C"/>
    <x v="911"/>
    <n v="2600"/>
    <x v="130"/>
    <x v="148"/>
    <n v="0"/>
    <n v="0"/>
    <n v="292.31"/>
    <n v="38.000300000000003"/>
    <n v="0"/>
    <n v="0"/>
    <n v="330.31029999999998"/>
    <n v="0"/>
    <s v="1"/>
    <x v="2"/>
  </r>
  <r>
    <x v="1"/>
    <x v="37"/>
    <s v="1"/>
    <x v="0"/>
    <s v="15041RESIN068492022"/>
    <s v="22SD004C"/>
    <x v="912"/>
    <n v="2601"/>
    <x v="2"/>
    <x v="2"/>
    <n v="0"/>
    <n v="0"/>
    <n v="0"/>
    <n v="0"/>
    <n v="0"/>
    <n v="0"/>
    <n v="0"/>
    <n v="0"/>
    <s v="1"/>
    <x v="2"/>
  </r>
  <r>
    <x v="1"/>
    <x v="37"/>
    <s v="1"/>
    <x v="0"/>
    <s v="15041RESIN068492022"/>
    <s v="22SD004C"/>
    <x v="913"/>
    <n v="2602"/>
    <x v="257"/>
    <x v="306"/>
    <n v="0"/>
    <n v="0"/>
    <n v="1019.47"/>
    <n v="132.53110000000001"/>
    <n v="0"/>
    <n v="0"/>
    <n v="1152.0011"/>
    <n v="0"/>
    <s v="1"/>
    <x v="2"/>
  </r>
  <r>
    <x v="1"/>
    <x v="37"/>
    <s v="1"/>
    <x v="0"/>
    <s v="15041RESIN068492022"/>
    <s v="22SD004C"/>
    <x v="914"/>
    <n v="2603"/>
    <x v="292"/>
    <x v="343"/>
    <n v="0"/>
    <n v="0"/>
    <n v="205.89"/>
    <n v="26.765699999999999"/>
    <n v="0"/>
    <n v="0"/>
    <n v="232.6557"/>
    <n v="0"/>
    <s v="1"/>
    <x v="2"/>
  </r>
  <r>
    <x v="1"/>
    <x v="37"/>
    <s v="1"/>
    <x v="0"/>
    <s v="15041RESIN068492022"/>
    <s v="22SD004C"/>
    <x v="915"/>
    <n v="2604"/>
    <x v="59"/>
    <x v="64"/>
    <n v="0"/>
    <n v="0"/>
    <n v="88.37"/>
    <n v="11.488100000000001"/>
    <n v="0"/>
    <n v="0"/>
    <n v="99.858100000000007"/>
    <n v="0"/>
    <s v="1"/>
    <x v="2"/>
  </r>
  <r>
    <x v="1"/>
    <x v="37"/>
    <s v="1"/>
    <x v="0"/>
    <s v="15041RESIN068492022"/>
    <s v="22SD004C"/>
    <x v="916"/>
    <n v="2605"/>
    <x v="8"/>
    <x v="12"/>
    <n v="0"/>
    <n v="0"/>
    <n v="144.68"/>
    <n v="18.808400000000002"/>
    <n v="0"/>
    <n v="0"/>
    <n v="163.48840000000001"/>
    <s v="018717409"/>
    <s v="1"/>
    <x v="2"/>
  </r>
  <r>
    <x v="1"/>
    <x v="37"/>
    <s v="1"/>
    <x v="0"/>
    <s v="15041RESIN068492022"/>
    <s v="22SD004C"/>
    <x v="917"/>
    <n v="2606"/>
    <x v="8"/>
    <x v="13"/>
    <n v="0"/>
    <n v="0"/>
    <n v="60.28"/>
    <n v="7.8364000000000003"/>
    <n v="0"/>
    <n v="0"/>
    <n v="68.116399999999999"/>
    <s v="027009790"/>
    <s v="1"/>
    <x v="2"/>
  </r>
  <r>
    <x v="1"/>
    <x v="37"/>
    <s v="1"/>
    <x v="0"/>
    <s v="15041RESIN068492022"/>
    <s v="22SD004C"/>
    <x v="918"/>
    <n v="2607"/>
    <x v="293"/>
    <x v="344"/>
    <n v="0"/>
    <n v="0"/>
    <n v="49.25"/>
    <n v="6.4024999999999999"/>
    <n v="0"/>
    <n v="0"/>
    <n v="55.652500000000003"/>
    <n v="0"/>
    <s v="1"/>
    <x v="2"/>
  </r>
  <r>
    <x v="1"/>
    <x v="37"/>
    <s v="1"/>
    <x v="0"/>
    <s v="15041RESIN068492022"/>
    <s v="22SD004C"/>
    <x v="919"/>
    <n v="2608"/>
    <x v="192"/>
    <x v="224"/>
    <n v="0"/>
    <n v="0"/>
    <n v="205.9"/>
    <n v="26.767000000000003"/>
    <n v="0"/>
    <n v="0"/>
    <n v="232.667"/>
    <n v="0"/>
    <s v="1"/>
    <x v="2"/>
  </r>
  <r>
    <x v="1"/>
    <x v="36"/>
    <s v="1"/>
    <x v="0"/>
    <s v="15041RESIN068492022"/>
    <s v="22SD004C"/>
    <x v="920"/>
    <n v="2609"/>
    <x v="10"/>
    <x v="11"/>
    <n v="0"/>
    <n v="0"/>
    <n v="107.96"/>
    <n v="14.034799999999999"/>
    <n v="0"/>
    <n v="0"/>
    <n v="121.9948"/>
    <n v="0"/>
    <s v="1"/>
    <x v="2"/>
  </r>
  <r>
    <x v="1"/>
    <x v="36"/>
    <s v="1"/>
    <x v="0"/>
    <s v="15041RESIN068492022"/>
    <s v="22SD004C"/>
    <x v="921"/>
    <n v="2610"/>
    <x v="217"/>
    <x v="255"/>
    <n v="0"/>
    <n v="0"/>
    <n v="450.58"/>
    <n v="58.575400000000002"/>
    <n v="0"/>
    <n v="0"/>
    <n v="509.15539999999999"/>
    <n v="0"/>
    <s v="1"/>
    <x v="2"/>
  </r>
  <r>
    <x v="1"/>
    <x v="36"/>
    <s v="1"/>
    <x v="0"/>
    <s v="15041RESIN068492022"/>
    <s v="22SD004C"/>
    <x v="922"/>
    <n v="2611"/>
    <x v="193"/>
    <x v="225"/>
    <n v="0"/>
    <n v="0"/>
    <n v="121.06"/>
    <n v="15.7378"/>
    <n v="0"/>
    <n v="0"/>
    <n v="136.7978"/>
    <n v="0"/>
    <s v="1"/>
    <x v="2"/>
  </r>
  <r>
    <x v="1"/>
    <x v="36"/>
    <s v="1"/>
    <x v="0"/>
    <s v="15041RESIN068492022"/>
    <s v="22SD004C"/>
    <x v="923"/>
    <n v="2612"/>
    <x v="235"/>
    <x v="278"/>
    <n v="0"/>
    <n v="0"/>
    <n v="7442.04"/>
    <n v="967.46519999999998"/>
    <n v="0"/>
    <n v="0"/>
    <n v="8409.5051999999996"/>
    <n v="0"/>
    <s v="1"/>
    <x v="2"/>
  </r>
  <r>
    <x v="1"/>
    <x v="36"/>
    <s v="1"/>
    <x v="0"/>
    <s v="15041RESIN068492022"/>
    <s v="22SD004C"/>
    <x v="924"/>
    <n v="2613"/>
    <x v="70"/>
    <x v="76"/>
    <n v="0"/>
    <n v="0"/>
    <n v="373.8"/>
    <n v="48.594000000000001"/>
    <n v="0"/>
    <n v="0"/>
    <n v="422.39400000000001"/>
    <n v="0"/>
    <s v="1"/>
    <x v="2"/>
  </r>
  <r>
    <x v="1"/>
    <x v="36"/>
    <s v="1"/>
    <x v="0"/>
    <s v="15041RESIN068492022"/>
    <s v="22SD004C"/>
    <x v="925"/>
    <n v="2614"/>
    <x v="247"/>
    <x v="293"/>
    <n v="0"/>
    <n v="0"/>
    <n v="216.09"/>
    <n v="28.091700000000003"/>
    <n v="0"/>
    <n v="0"/>
    <n v="244.18170000000001"/>
    <n v="0"/>
    <s v="1"/>
    <x v="2"/>
  </r>
  <r>
    <x v="1"/>
    <x v="36"/>
    <s v="1"/>
    <x v="0"/>
    <s v="15041RESIN068492022"/>
    <s v="22SD004C"/>
    <x v="926"/>
    <n v="2615"/>
    <x v="181"/>
    <x v="208"/>
    <n v="0"/>
    <n v="0"/>
    <n v="511.74"/>
    <n v="66.526200000000003"/>
    <n v="0"/>
    <n v="0"/>
    <n v="578.26620000000003"/>
    <n v="0"/>
    <s v="1"/>
    <x v="2"/>
  </r>
  <r>
    <x v="1"/>
    <x v="36"/>
    <s v="1"/>
    <x v="0"/>
    <s v="15041RESIN068492022"/>
    <s v="22SD004C"/>
    <x v="927"/>
    <n v="2616"/>
    <x v="294"/>
    <x v="345"/>
    <n v="0"/>
    <n v="0"/>
    <n v="42.77"/>
    <n v="5.5601000000000003"/>
    <n v="0"/>
    <n v="0"/>
    <n v="48.330100000000002"/>
    <n v="0"/>
    <s v="1"/>
    <x v="2"/>
  </r>
  <r>
    <x v="1"/>
    <x v="36"/>
    <s v="1"/>
    <x v="0"/>
    <s v="15041RESIN068492022"/>
    <s v="22SD004C"/>
    <x v="928"/>
    <n v="2617"/>
    <x v="68"/>
    <x v="74"/>
    <n v="0"/>
    <n v="0"/>
    <n v="124.3"/>
    <n v="16.158999999999999"/>
    <n v="0"/>
    <n v="0"/>
    <n v="140.459"/>
    <n v="0"/>
    <s v="1"/>
    <x v="2"/>
  </r>
  <r>
    <x v="1"/>
    <x v="36"/>
    <s v="1"/>
    <x v="0"/>
    <s v="15041RESIN068492022"/>
    <s v="22SD004C"/>
    <x v="929"/>
    <n v="2618"/>
    <x v="202"/>
    <x v="235"/>
    <n v="0"/>
    <n v="0"/>
    <n v="36.96"/>
    <n v="4.8048000000000002"/>
    <n v="0"/>
    <n v="0"/>
    <n v="41.764800000000001"/>
    <n v="0"/>
    <s v="1"/>
    <x v="2"/>
  </r>
  <r>
    <x v="1"/>
    <x v="36"/>
    <s v="1"/>
    <x v="0"/>
    <s v="15041RESIN068492022"/>
    <s v="22SD004C"/>
    <x v="930"/>
    <n v="2619"/>
    <x v="102"/>
    <x v="117"/>
    <n v="0"/>
    <n v="0"/>
    <n v="24.21"/>
    <n v="3.1473000000000004"/>
    <n v="0"/>
    <n v="0"/>
    <n v="27.357300000000002"/>
    <n v="0"/>
    <s v="1"/>
    <x v="2"/>
  </r>
  <r>
    <x v="1"/>
    <x v="36"/>
    <s v="1"/>
    <x v="0"/>
    <s v="15041RESIN068492022"/>
    <s v="22SD004C"/>
    <x v="931"/>
    <n v="2620"/>
    <x v="270"/>
    <x v="320"/>
    <n v="0"/>
    <n v="0"/>
    <n v="9.24"/>
    <n v="1.2012"/>
    <n v="0"/>
    <n v="0"/>
    <n v="10.4412"/>
    <n v="0"/>
    <s v="1"/>
    <x v="2"/>
  </r>
  <r>
    <x v="1"/>
    <x v="36"/>
    <s v="1"/>
    <x v="0"/>
    <s v="15041RESIN068492022"/>
    <s v="22SD004C"/>
    <x v="932"/>
    <n v="2621"/>
    <x v="295"/>
    <x v="346"/>
    <n v="0"/>
    <n v="0"/>
    <n v="374.57"/>
    <n v="48.694099999999999"/>
    <n v="0"/>
    <n v="0"/>
    <n v="423.26409999999998"/>
    <n v="0"/>
    <s v="1"/>
    <x v="2"/>
  </r>
  <r>
    <x v="1"/>
    <x v="36"/>
    <s v="1"/>
    <x v="0"/>
    <s v="15041RESIN068492022"/>
    <s v="22SD004C"/>
    <x v="933"/>
    <n v="2622"/>
    <x v="229"/>
    <x v="268"/>
    <n v="0"/>
    <n v="0"/>
    <n v="491.36"/>
    <n v="63.876800000000003"/>
    <n v="0"/>
    <n v="0"/>
    <n v="555.23680000000002"/>
    <n v="0"/>
    <s v="1"/>
    <x v="2"/>
  </r>
  <r>
    <x v="1"/>
    <x v="36"/>
    <s v="1"/>
    <x v="0"/>
    <s v="15041RESIN068492022"/>
    <s v="22SD004C"/>
    <x v="934"/>
    <n v="2623"/>
    <x v="2"/>
    <x v="2"/>
    <n v="0"/>
    <n v="0"/>
    <n v="0"/>
    <n v="0"/>
    <n v="0"/>
    <n v="0"/>
    <n v="0"/>
    <m/>
    <m/>
    <x v="2"/>
  </r>
  <r>
    <x v="1"/>
    <x v="36"/>
    <s v="1"/>
    <x v="0"/>
    <s v="15041RESIN068492022"/>
    <s v="22SD004C"/>
    <x v="935"/>
    <n v="2624"/>
    <x v="158"/>
    <x v="182"/>
    <n v="0"/>
    <n v="0"/>
    <n v="427"/>
    <n v="55.510000000000005"/>
    <n v="0"/>
    <n v="0"/>
    <n v="482.51"/>
    <n v="0"/>
    <s v="1"/>
    <x v="2"/>
  </r>
  <r>
    <x v="1"/>
    <x v="36"/>
    <s v="1"/>
    <x v="0"/>
    <s v="15041RESIN068492022"/>
    <s v="22SD004C"/>
    <x v="936"/>
    <n v="2625"/>
    <x v="296"/>
    <x v="347"/>
    <n v="0"/>
    <n v="0"/>
    <n v="51"/>
    <n v="6.63"/>
    <n v="0"/>
    <n v="0"/>
    <n v="57.63"/>
    <n v="0"/>
    <s v="1"/>
    <x v="2"/>
  </r>
  <r>
    <x v="1"/>
    <x v="36"/>
    <s v="1"/>
    <x v="0"/>
    <s v="15041RESIN068492022"/>
    <s v="22SD004C"/>
    <x v="937"/>
    <n v="2626"/>
    <x v="49"/>
    <x v="54"/>
    <n v="0"/>
    <n v="0"/>
    <n v="446.4"/>
    <n v="58.031999999999996"/>
    <n v="0"/>
    <n v="0"/>
    <n v="504.43199999999996"/>
    <n v="0"/>
    <s v="1"/>
    <x v="2"/>
  </r>
  <r>
    <x v="1"/>
    <x v="36"/>
    <s v="1"/>
    <x v="0"/>
    <s v="15041RESIN068492022"/>
    <s v="22SD004C"/>
    <x v="938"/>
    <n v="2627"/>
    <x v="10"/>
    <x v="11"/>
    <n v="0"/>
    <n v="0"/>
    <n v="78.900000000000006"/>
    <n v="10.257000000000001"/>
    <n v="0"/>
    <n v="0"/>
    <n v="89.157000000000011"/>
    <n v="0"/>
    <s v="1"/>
    <x v="2"/>
  </r>
  <r>
    <x v="1"/>
    <x v="36"/>
    <s v="1"/>
    <x v="0"/>
    <s v="15041RESIN068492022"/>
    <s v="22SD004C"/>
    <x v="939"/>
    <n v="2628"/>
    <x v="10"/>
    <x v="11"/>
    <n v="0"/>
    <n v="0"/>
    <n v="35.35"/>
    <n v="4.5955000000000004"/>
    <n v="0"/>
    <n v="0"/>
    <n v="39.945500000000003"/>
    <n v="0"/>
    <s v="1"/>
    <x v="2"/>
  </r>
  <r>
    <x v="1"/>
    <x v="36"/>
    <s v="1"/>
    <x v="0"/>
    <s v="15041RESIN068492022"/>
    <s v="22SD004C"/>
    <x v="940"/>
    <n v="2629"/>
    <x v="10"/>
    <x v="11"/>
    <n v="0"/>
    <n v="0"/>
    <n v="5.8"/>
    <n v="0.754"/>
    <n v="0"/>
    <n v="0"/>
    <n v="6.5540000000000003"/>
    <n v="0"/>
    <s v="1"/>
    <x v="2"/>
  </r>
  <r>
    <x v="1"/>
    <x v="36"/>
    <s v="1"/>
    <x v="0"/>
    <s v="15041RESIN068492022"/>
    <s v="22SD004C"/>
    <x v="941"/>
    <n v="2630"/>
    <x v="136"/>
    <x v="155"/>
    <n v="0"/>
    <n v="0"/>
    <n v="348.63"/>
    <n v="45.321899999999999"/>
    <n v="0"/>
    <n v="0"/>
    <n v="393.95190000000002"/>
    <n v="0"/>
    <s v="1"/>
    <x v="2"/>
  </r>
  <r>
    <x v="1"/>
    <x v="36"/>
    <s v="1"/>
    <x v="0"/>
    <s v="15041RESIN068492022"/>
    <s v="22SD004C"/>
    <x v="942"/>
    <n v="2631"/>
    <x v="297"/>
    <x v="348"/>
    <n v="0"/>
    <n v="0"/>
    <n v="613.69000000000005"/>
    <n v="79.779700000000005"/>
    <n v="0"/>
    <n v="0"/>
    <n v="693.4697000000001"/>
    <n v="0"/>
    <s v="1"/>
    <x v="2"/>
  </r>
  <r>
    <x v="1"/>
    <x v="36"/>
    <s v="1"/>
    <x v="0"/>
    <s v="15041RESIN068492022"/>
    <s v="22SD004C"/>
    <x v="943"/>
    <n v="2632"/>
    <x v="65"/>
    <x v="71"/>
    <n v="0"/>
    <n v="0"/>
    <n v="42.79"/>
    <n v="5.5627000000000004"/>
    <n v="0"/>
    <n v="0"/>
    <n v="48.352699999999999"/>
    <n v="0"/>
    <s v="1"/>
    <x v="2"/>
  </r>
  <r>
    <x v="1"/>
    <x v="36"/>
    <s v="1"/>
    <x v="0"/>
    <s v="15041RESIN068492022"/>
    <s v="22SD004C"/>
    <x v="944"/>
    <n v="2633"/>
    <x v="2"/>
    <x v="2"/>
    <n v="0"/>
    <n v="0"/>
    <n v="0"/>
    <n v="0"/>
    <n v="0"/>
    <n v="0"/>
    <n v="0"/>
    <n v="0"/>
    <s v="1"/>
    <x v="2"/>
  </r>
  <r>
    <x v="1"/>
    <x v="46"/>
    <s v="1"/>
    <x v="0"/>
    <s v="15041RESIN068492022"/>
    <s v="22SD004C"/>
    <x v="945"/>
    <n v="2634"/>
    <x v="75"/>
    <x v="82"/>
    <n v="0"/>
    <n v="0"/>
    <n v="486.85"/>
    <n v="63.290500000000009"/>
    <n v="0"/>
    <n v="0"/>
    <n v="550.14049999999997"/>
    <n v="0"/>
    <s v="1"/>
    <x v="2"/>
  </r>
  <r>
    <x v="1"/>
    <x v="46"/>
    <s v="1"/>
    <x v="0"/>
    <s v="15041RESIN068492022"/>
    <s v="22SD004C"/>
    <x v="946"/>
    <n v="2635"/>
    <x v="70"/>
    <x v="76"/>
    <n v="0"/>
    <n v="0"/>
    <n v="345.13"/>
    <n v="44.866900000000001"/>
    <n v="0"/>
    <n v="0"/>
    <n v="389.99689999999998"/>
    <n v="0"/>
    <s v="1"/>
    <x v="2"/>
  </r>
  <r>
    <x v="1"/>
    <x v="46"/>
    <s v="1"/>
    <x v="0"/>
    <s v="15041RESIN068492022"/>
    <s v="22SD004C"/>
    <x v="947"/>
    <n v="2636"/>
    <x v="8"/>
    <x v="9"/>
    <n v="0"/>
    <n v="0"/>
    <n v="12.83"/>
    <n v="1.6679000000000002"/>
    <n v="0"/>
    <n v="0"/>
    <n v="14.4979"/>
    <s v="044907406"/>
    <s v="1"/>
    <x v="2"/>
  </r>
  <r>
    <x v="1"/>
    <x v="46"/>
    <s v="1"/>
    <x v="0"/>
    <s v="15041RESIN068492022"/>
    <s v="22SD004C"/>
    <x v="948"/>
    <n v="2637"/>
    <x v="130"/>
    <x v="148"/>
    <n v="0"/>
    <n v="0"/>
    <n v="70"/>
    <n v="9.1"/>
    <n v="0"/>
    <n v="0"/>
    <n v="79.099999999999994"/>
    <n v="0"/>
    <s v="1"/>
    <x v="2"/>
  </r>
  <r>
    <x v="1"/>
    <x v="46"/>
    <s v="1"/>
    <x v="0"/>
    <s v="15041RESIN068492022"/>
    <s v="22SD004C"/>
    <x v="949"/>
    <n v="2638"/>
    <x v="298"/>
    <x v="349"/>
    <n v="0"/>
    <n v="0"/>
    <n v="84.93"/>
    <n v="11.040900000000001"/>
    <n v="0"/>
    <n v="0"/>
    <n v="95.9709"/>
    <n v="0"/>
    <s v="1"/>
    <x v="2"/>
  </r>
  <r>
    <x v="1"/>
    <x v="46"/>
    <s v="1"/>
    <x v="0"/>
    <s v="15041RESIN068492022"/>
    <s v="22SD004C"/>
    <x v="950"/>
    <n v="2639"/>
    <x v="299"/>
    <x v="350"/>
    <n v="0"/>
    <n v="0"/>
    <n v="81.53"/>
    <n v="10.5989"/>
    <n v="0"/>
    <n v="0"/>
    <n v="92.128900000000002"/>
    <n v="0"/>
    <s v="1"/>
    <x v="2"/>
  </r>
  <r>
    <x v="1"/>
    <x v="46"/>
    <s v="1"/>
    <x v="0"/>
    <s v="15041RESIN068492022"/>
    <s v="22SD004C"/>
    <x v="951"/>
    <n v="2640"/>
    <x v="8"/>
    <x v="243"/>
    <n v="0"/>
    <n v="0"/>
    <n v="39.6"/>
    <n v="5.1480000000000006"/>
    <n v="0"/>
    <n v="0"/>
    <n v="44.748000000000005"/>
    <s v="009870981"/>
    <s v="1"/>
    <x v="2"/>
  </r>
  <r>
    <x v="1"/>
    <x v="46"/>
    <s v="1"/>
    <x v="0"/>
    <s v="15041RESIN068492022"/>
    <s v="22SD004C"/>
    <x v="952"/>
    <n v="2641"/>
    <x v="255"/>
    <x v="302"/>
    <n v="0"/>
    <n v="0"/>
    <n v="142.77000000000001"/>
    <n v="18.560100000000002"/>
    <n v="0"/>
    <n v="0"/>
    <n v="161.33010000000002"/>
    <n v="0"/>
    <s v="1"/>
    <x v="2"/>
  </r>
  <r>
    <x v="1"/>
    <x v="46"/>
    <s v="1"/>
    <x v="0"/>
    <s v="15041RESIN068492022"/>
    <s v="22SD004C"/>
    <x v="953"/>
    <n v="2642"/>
    <x v="10"/>
    <x v="11"/>
    <n v="0"/>
    <n v="0"/>
    <n v="95.64"/>
    <n v="12.433200000000001"/>
    <n v="0"/>
    <n v="0"/>
    <n v="108.0732"/>
    <n v="0"/>
    <s v="1"/>
    <x v="2"/>
  </r>
  <r>
    <x v="1"/>
    <x v="46"/>
    <s v="1"/>
    <x v="0"/>
    <s v="15041RESIN068492022"/>
    <s v="22SD004C"/>
    <x v="954"/>
    <n v="2643"/>
    <x v="10"/>
    <x v="11"/>
    <n v="0"/>
    <n v="0"/>
    <n v="28.18"/>
    <n v="3.6634000000000002"/>
    <n v="0"/>
    <n v="0"/>
    <n v="31.843399999999999"/>
    <n v="0"/>
    <s v="1"/>
    <x v="2"/>
  </r>
  <r>
    <x v="1"/>
    <x v="46"/>
    <s v="1"/>
    <x v="0"/>
    <s v="15041RESIN068492022"/>
    <s v="22SD004C"/>
    <x v="955"/>
    <n v="2644"/>
    <x v="207"/>
    <x v="244"/>
    <n v="0"/>
    <n v="0"/>
    <n v="40.770000000000003"/>
    <n v="5.3001000000000005"/>
    <n v="0"/>
    <n v="0"/>
    <n v="46.070100000000004"/>
    <n v="0"/>
    <s v="1"/>
    <x v="2"/>
  </r>
  <r>
    <x v="1"/>
    <x v="46"/>
    <s v="1"/>
    <x v="0"/>
    <s v="15041RESIN068492022"/>
    <s v="22SD004C"/>
    <x v="956"/>
    <n v="2645"/>
    <x v="10"/>
    <x v="11"/>
    <n v="0"/>
    <n v="0"/>
    <n v="180.82"/>
    <n v="23.506599999999999"/>
    <n v="0"/>
    <n v="0"/>
    <n v="204.32659999999998"/>
    <n v="0"/>
    <s v="1"/>
    <x v="2"/>
  </r>
  <r>
    <x v="1"/>
    <x v="46"/>
    <s v="1"/>
    <x v="0"/>
    <s v="15041RESIN068492022"/>
    <s v="22SD004C"/>
    <x v="957"/>
    <n v="2646"/>
    <x v="186"/>
    <x v="217"/>
    <n v="0"/>
    <n v="0"/>
    <n v="244.68"/>
    <n v="31.808400000000002"/>
    <n v="0"/>
    <n v="0"/>
    <n v="276.48840000000001"/>
    <n v="0"/>
    <s v="1"/>
    <x v="2"/>
  </r>
  <r>
    <x v="1"/>
    <x v="46"/>
    <s v="1"/>
    <x v="0"/>
    <s v="15041RESIN068492022"/>
    <s v="22SD004C"/>
    <x v="958"/>
    <n v="2647"/>
    <x v="300"/>
    <x v="351"/>
    <n v="0"/>
    <n v="0"/>
    <n v="252"/>
    <n v="32.76"/>
    <n v="0"/>
    <n v="0"/>
    <n v="284.76"/>
    <n v="0"/>
    <s v="1"/>
    <x v="2"/>
  </r>
  <r>
    <x v="1"/>
    <x v="46"/>
    <s v="1"/>
    <x v="0"/>
    <s v="15041RESIN068492022"/>
    <s v="22SD004C"/>
    <x v="959"/>
    <n v="2648"/>
    <x v="72"/>
    <x v="78"/>
    <n v="0"/>
    <n v="0"/>
    <n v="103.95"/>
    <n v="13.513500000000001"/>
    <n v="0"/>
    <n v="0"/>
    <n v="117.46350000000001"/>
    <n v="0"/>
    <s v="1"/>
    <x v="2"/>
  </r>
  <r>
    <x v="1"/>
    <x v="46"/>
    <s v="1"/>
    <x v="0"/>
    <s v="15041RESIN068492022"/>
    <s v="22SD004C"/>
    <x v="960"/>
    <n v="2649"/>
    <x v="233"/>
    <x v="273"/>
    <n v="0"/>
    <n v="0"/>
    <n v="61.17"/>
    <n v="7.9521000000000006"/>
    <n v="0"/>
    <n v="0"/>
    <n v="69.122100000000003"/>
    <n v="0"/>
    <s v="1"/>
    <x v="2"/>
  </r>
  <r>
    <x v="1"/>
    <x v="46"/>
    <s v="1"/>
    <x v="0"/>
    <s v="15041RESIN068492022"/>
    <s v="22SD004C"/>
    <x v="961"/>
    <n v="2650"/>
    <x v="10"/>
    <x v="11"/>
    <n v="0"/>
    <n v="0"/>
    <n v="23"/>
    <n v="2.99"/>
    <n v="0"/>
    <n v="0"/>
    <n v="25.990000000000002"/>
    <n v="0"/>
    <s v="1"/>
    <x v="2"/>
  </r>
  <r>
    <x v="1"/>
    <x v="46"/>
    <s v="1"/>
    <x v="0"/>
    <s v="15041RESIN068492022"/>
    <s v="22SD004C"/>
    <x v="962"/>
    <n v="2651"/>
    <x v="287"/>
    <x v="338"/>
    <n v="0"/>
    <n v="0"/>
    <n v="68.14"/>
    <n v="8.8582000000000001"/>
    <n v="0"/>
    <n v="0"/>
    <n v="76.998199999999997"/>
    <n v="0"/>
    <s v="1"/>
    <x v="2"/>
  </r>
  <r>
    <x v="1"/>
    <x v="46"/>
    <s v="1"/>
    <x v="0"/>
    <s v="15041RESIN068492022"/>
    <s v="22SD004C"/>
    <x v="963"/>
    <n v="2652"/>
    <x v="221"/>
    <x v="260"/>
    <n v="0"/>
    <n v="0"/>
    <n v="26.55"/>
    <n v="3.4515000000000002"/>
    <n v="0"/>
    <n v="0"/>
    <n v="30.0015"/>
    <n v="0"/>
    <s v="1"/>
    <x v="2"/>
  </r>
  <r>
    <x v="1"/>
    <x v="46"/>
    <s v="1"/>
    <x v="0"/>
    <s v="15041RESIN068492022"/>
    <s v="22SD004C"/>
    <x v="964"/>
    <n v="2653"/>
    <x v="301"/>
    <x v="352"/>
    <n v="0"/>
    <n v="0"/>
    <n v="43.89"/>
    <n v="5.7057000000000002"/>
    <n v="0"/>
    <n v="0"/>
    <n v="49.595700000000001"/>
    <n v="0"/>
    <s v="1"/>
    <x v="2"/>
  </r>
  <r>
    <x v="1"/>
    <x v="46"/>
    <s v="1"/>
    <x v="0"/>
    <s v="15041RESIN068492022"/>
    <s v="22SD004C"/>
    <x v="965"/>
    <n v="2654"/>
    <x v="302"/>
    <x v="353"/>
    <n v="0"/>
    <n v="0"/>
    <n v="205.9"/>
    <n v="26.767000000000003"/>
    <n v="0"/>
    <n v="0"/>
    <n v="232.667"/>
    <n v="0"/>
    <s v="1"/>
    <x v="2"/>
  </r>
  <r>
    <x v="1"/>
    <x v="46"/>
    <s v="1"/>
    <x v="0"/>
    <s v="15041RESIN068492022"/>
    <s v="22SD004C"/>
    <x v="966"/>
    <n v="2655"/>
    <x v="143"/>
    <x v="162"/>
    <n v="0"/>
    <n v="0"/>
    <n v="181.17"/>
    <n v="23.552099999999999"/>
    <n v="0"/>
    <n v="0"/>
    <n v="204.72209999999998"/>
    <n v="0"/>
    <s v="1"/>
    <x v="2"/>
  </r>
  <r>
    <x v="1"/>
    <x v="46"/>
    <s v="1"/>
    <x v="0"/>
    <s v="15041RESIN068492022"/>
    <s v="22SD004C"/>
    <x v="967"/>
    <n v="2656"/>
    <x v="39"/>
    <x v="43"/>
    <n v="0"/>
    <n v="0"/>
    <n v="94.3"/>
    <n v="12.259"/>
    <n v="0"/>
    <n v="0"/>
    <n v="106.559"/>
    <n v="0"/>
    <s v="1"/>
    <x v="2"/>
  </r>
  <r>
    <x v="1"/>
    <x v="46"/>
    <s v="1"/>
    <x v="0"/>
    <s v="15041RESIN068492022"/>
    <s v="22SD004C"/>
    <x v="968"/>
    <n v="2657"/>
    <x v="41"/>
    <x v="45"/>
    <n v="0"/>
    <n v="0"/>
    <n v="109.73"/>
    <n v="14.264900000000001"/>
    <n v="0"/>
    <n v="0"/>
    <n v="123.9949"/>
    <n v="0"/>
    <s v="1"/>
    <x v="2"/>
  </r>
  <r>
    <x v="1"/>
    <x v="46"/>
    <s v="1"/>
    <x v="0"/>
    <s v="15041RESIN068492022"/>
    <s v="22SD004C"/>
    <x v="969"/>
    <n v="2658"/>
    <x v="47"/>
    <x v="51"/>
    <n v="0"/>
    <n v="0"/>
    <n v="97.5"/>
    <n v="12.675000000000001"/>
    <n v="0"/>
    <n v="0"/>
    <n v="110.175"/>
    <n v="0"/>
    <s v="1"/>
    <x v="2"/>
  </r>
  <r>
    <x v="1"/>
    <x v="46"/>
    <s v="1"/>
    <x v="0"/>
    <s v="15041RESIN068492022"/>
    <s v="22SD004C"/>
    <x v="970"/>
    <n v="2659"/>
    <x v="10"/>
    <x v="11"/>
    <n v="0"/>
    <n v="0"/>
    <n v="2.9"/>
    <n v="0.377"/>
    <n v="0"/>
    <n v="0"/>
    <n v="3.2770000000000001"/>
    <n v="0"/>
    <s v="1"/>
    <x v="2"/>
  </r>
  <r>
    <x v="1"/>
    <x v="46"/>
    <s v="1"/>
    <x v="0"/>
    <s v="15041RESIN068492022"/>
    <s v="22SD004C"/>
    <x v="971"/>
    <n v="2660"/>
    <x v="60"/>
    <x v="65"/>
    <n v="0"/>
    <n v="0"/>
    <n v="57.52"/>
    <n v="7.4776000000000007"/>
    <n v="0"/>
    <n v="0"/>
    <n v="64.997600000000006"/>
    <n v="0"/>
    <s v="1"/>
    <x v="2"/>
  </r>
  <r>
    <x v="1"/>
    <x v="41"/>
    <s v="1"/>
    <x v="0"/>
    <s v="15041RESIN068492022"/>
    <s v="22SD004C"/>
    <x v="972"/>
    <n v="2661"/>
    <x v="10"/>
    <x v="11"/>
    <n v="0"/>
    <n v="0"/>
    <n v="1442.4"/>
    <n v="187.51200000000003"/>
    <n v="0"/>
    <n v="0"/>
    <n v="1629.912"/>
    <n v="0"/>
    <s v="1"/>
    <x v="2"/>
  </r>
  <r>
    <x v="1"/>
    <x v="41"/>
    <s v="1"/>
    <x v="0"/>
    <s v="15041RESIN068492022"/>
    <s v="22SD004C"/>
    <x v="973"/>
    <n v="2662"/>
    <x v="82"/>
    <x v="89"/>
    <n v="0"/>
    <n v="0"/>
    <n v="409.8"/>
    <n v="53.274000000000001"/>
    <n v="0"/>
    <n v="0"/>
    <n v="463.07400000000001"/>
    <n v="0"/>
    <s v="1"/>
    <x v="2"/>
  </r>
  <r>
    <x v="1"/>
    <x v="41"/>
    <s v="1"/>
    <x v="0"/>
    <s v="15041RESIN068492022"/>
    <s v="22SD004C"/>
    <x v="974"/>
    <n v="2663"/>
    <x v="18"/>
    <x v="21"/>
    <n v="0"/>
    <n v="0"/>
    <n v="222.89"/>
    <n v="28.9757"/>
    <n v="0"/>
    <n v="0"/>
    <n v="251.86569999999998"/>
    <n v="0"/>
    <s v="1"/>
    <x v="2"/>
  </r>
  <r>
    <x v="1"/>
    <x v="41"/>
    <s v="1"/>
    <x v="0"/>
    <s v="15041RESIN068492022"/>
    <s v="22SD004C"/>
    <x v="975"/>
    <n v="2664"/>
    <x v="198"/>
    <x v="231"/>
    <n v="0"/>
    <n v="0"/>
    <n v="1202.98"/>
    <n v="156.38740000000001"/>
    <n v="0"/>
    <n v="0"/>
    <n v="1359.3674000000001"/>
    <n v="0"/>
    <s v="1"/>
    <x v="2"/>
  </r>
  <r>
    <x v="1"/>
    <x v="41"/>
    <s v="1"/>
    <x v="0"/>
    <s v="15041RESIN068492022"/>
    <s v="22SD004C"/>
    <x v="976"/>
    <n v="2665"/>
    <x v="154"/>
    <x v="177"/>
    <n v="0"/>
    <n v="0"/>
    <n v="1590.39"/>
    <n v="206.75070000000002"/>
    <n v="0"/>
    <n v="0"/>
    <n v="1797.1407000000002"/>
    <n v="0"/>
    <s v="1"/>
    <x v="2"/>
  </r>
  <r>
    <x v="1"/>
    <x v="41"/>
    <s v="1"/>
    <x v="0"/>
    <s v="15041RESIN068492022"/>
    <s v="22SD004C"/>
    <x v="977"/>
    <n v="2666"/>
    <x v="190"/>
    <x v="222"/>
    <n v="0"/>
    <n v="0"/>
    <n v="53.1"/>
    <n v="6.9030000000000005"/>
    <n v="0"/>
    <n v="0"/>
    <n v="60.003"/>
    <n v="0"/>
    <s v="1"/>
    <x v="2"/>
  </r>
  <r>
    <x v="1"/>
    <x v="41"/>
    <s v="1"/>
    <x v="0"/>
    <s v="15041RESIN068492022"/>
    <s v="22SD004C"/>
    <x v="978"/>
    <n v="2667"/>
    <x v="60"/>
    <x v="65"/>
    <n v="0"/>
    <n v="0"/>
    <n v="91.72"/>
    <n v="11.9236"/>
    <n v="0"/>
    <n v="0"/>
    <n v="103.64359999999999"/>
    <n v="0"/>
    <s v="1"/>
    <x v="2"/>
  </r>
  <r>
    <x v="1"/>
    <x v="41"/>
    <s v="1"/>
    <x v="0"/>
    <s v="15041RESIN068492022"/>
    <s v="22SD004C"/>
    <x v="979"/>
    <n v="2668"/>
    <x v="60"/>
    <x v="65"/>
    <n v="0"/>
    <n v="0"/>
    <n v="61.16"/>
    <n v="7.9508000000000001"/>
    <n v="0"/>
    <n v="0"/>
    <n v="69.110799999999998"/>
    <n v="0"/>
    <s v="1"/>
    <x v="2"/>
  </r>
  <r>
    <x v="1"/>
    <x v="41"/>
    <s v="1"/>
    <x v="0"/>
    <s v="15041RESIN068492022"/>
    <s v="22SD004C"/>
    <x v="980"/>
    <n v="2669"/>
    <x v="2"/>
    <x v="2"/>
    <n v="0"/>
    <n v="0"/>
    <n v="0"/>
    <n v="0"/>
    <n v="0"/>
    <n v="0"/>
    <n v="0"/>
    <n v="0"/>
    <s v="1"/>
    <x v="2"/>
  </r>
  <r>
    <x v="1"/>
    <x v="41"/>
    <s v="1"/>
    <x v="0"/>
    <s v="15041RESIN068492022"/>
    <s v="22SD004C"/>
    <x v="981"/>
    <n v="2670"/>
    <x v="2"/>
    <x v="2"/>
    <n v="0"/>
    <n v="0"/>
    <n v="0"/>
    <n v="0"/>
    <n v="0"/>
    <n v="0"/>
    <n v="0"/>
    <n v="0"/>
    <s v="1"/>
    <x v="2"/>
  </r>
  <r>
    <x v="1"/>
    <x v="41"/>
    <s v="1"/>
    <x v="0"/>
    <s v="15041RESIN068492022"/>
    <s v="22SD004C"/>
    <x v="982"/>
    <n v="2671"/>
    <x v="149"/>
    <x v="171"/>
    <n v="0"/>
    <n v="0"/>
    <n v="87416.320000000007"/>
    <n v="11364.1216"/>
    <n v="0"/>
    <n v="0"/>
    <n v="98780.441600000006"/>
    <n v="0"/>
    <s v="1"/>
    <x v="2"/>
  </r>
  <r>
    <x v="1"/>
    <x v="41"/>
    <s v="1"/>
    <x v="0"/>
    <s v="15041RESIN068492022"/>
    <s v="22SD004C"/>
    <x v="983"/>
    <n v="2672"/>
    <x v="10"/>
    <x v="11"/>
    <n v="0"/>
    <n v="0"/>
    <n v="39.82"/>
    <n v="5.1766000000000005"/>
    <n v="0"/>
    <n v="0"/>
    <n v="44.996600000000001"/>
    <n v="0"/>
    <s v="1"/>
    <x v="2"/>
  </r>
  <r>
    <x v="1"/>
    <x v="41"/>
    <s v="1"/>
    <x v="0"/>
    <s v="15041RESIN068492022"/>
    <s v="22SD004C"/>
    <x v="984"/>
    <n v="2673"/>
    <x v="215"/>
    <x v="252"/>
    <n v="0"/>
    <n v="0"/>
    <n v="8.26"/>
    <n v="1.0738000000000001"/>
    <n v="0"/>
    <n v="0"/>
    <n v="9.3338000000000001"/>
    <n v="0"/>
    <s v="1"/>
    <x v="2"/>
  </r>
  <r>
    <x v="1"/>
    <x v="41"/>
    <s v="1"/>
    <x v="0"/>
    <s v="15041RESIN068492022"/>
    <s v="22SD004C"/>
    <x v="985"/>
    <n v="2674"/>
    <x v="215"/>
    <x v="252"/>
    <n v="0"/>
    <n v="0"/>
    <n v="16.399999999999999"/>
    <n v="2.1319999999999997"/>
    <n v="0"/>
    <n v="0"/>
    <n v="18.531999999999996"/>
    <n v="0"/>
    <s v="1"/>
    <x v="2"/>
  </r>
  <r>
    <x v="1"/>
    <x v="41"/>
    <s v="1"/>
    <x v="0"/>
    <s v="15041RESIN068492022"/>
    <s v="22SD004C"/>
    <x v="986"/>
    <n v="2675"/>
    <x v="32"/>
    <x v="36"/>
    <n v="0"/>
    <n v="0"/>
    <n v="1490.62"/>
    <n v="193.78059999999999"/>
    <n v="0"/>
    <n v="0"/>
    <n v="1684.4005999999999"/>
    <n v="0"/>
    <s v="1"/>
    <x v="2"/>
  </r>
  <r>
    <x v="1"/>
    <x v="41"/>
    <s v="1"/>
    <x v="0"/>
    <s v="15041RESIN068492022"/>
    <s v="22SD004C"/>
    <x v="987"/>
    <n v="2676"/>
    <x v="303"/>
    <x v="354"/>
    <n v="0"/>
    <n v="0"/>
    <n v="19.91"/>
    <n v="2.5883000000000003"/>
    <n v="0"/>
    <n v="0"/>
    <n v="22.4983"/>
    <n v="0"/>
    <s v="1"/>
    <x v="2"/>
  </r>
  <r>
    <x v="1"/>
    <x v="41"/>
    <s v="1"/>
    <x v="0"/>
    <s v="15041RESIN068492022"/>
    <s v="22SD004C"/>
    <x v="988"/>
    <n v="2677"/>
    <x v="174"/>
    <x v="200"/>
    <n v="0"/>
    <n v="0"/>
    <n v="203.89"/>
    <n v="26.505699999999997"/>
    <n v="0"/>
    <n v="0"/>
    <n v="230.39569999999998"/>
    <n v="0"/>
    <s v="1"/>
    <x v="2"/>
  </r>
  <r>
    <x v="1"/>
    <x v="41"/>
    <s v="1"/>
    <x v="0"/>
    <s v="15041RESIN068492022"/>
    <s v="22SD004C"/>
    <x v="989"/>
    <n v="2678"/>
    <x v="13"/>
    <x v="16"/>
    <n v="0"/>
    <n v="0"/>
    <n v="231.92"/>
    <n v="30.1496"/>
    <n v="0"/>
    <n v="0"/>
    <n v="262.06959999999998"/>
    <n v="0"/>
    <s v="1"/>
    <x v="2"/>
  </r>
  <r>
    <x v="1"/>
    <x v="41"/>
    <s v="1"/>
    <x v="0"/>
    <s v="15041RESIN068492022"/>
    <s v="22SD004C"/>
    <x v="990"/>
    <n v="2679"/>
    <x v="206"/>
    <x v="242"/>
    <n v="0"/>
    <n v="0"/>
    <n v="141.32"/>
    <n v="18.371600000000001"/>
    <n v="0"/>
    <n v="0"/>
    <n v="159.69159999999999"/>
    <n v="0"/>
    <s v="1"/>
    <x v="2"/>
  </r>
  <r>
    <x v="1"/>
    <x v="41"/>
    <s v="1"/>
    <x v="0"/>
    <s v="15041RESIN068492022"/>
    <s v="22SD004C"/>
    <x v="991"/>
    <n v="2680"/>
    <x v="219"/>
    <x v="257"/>
    <n v="0"/>
    <n v="0"/>
    <n v="491.36"/>
    <n v="63.876800000000003"/>
    <n v="0"/>
    <n v="0"/>
    <n v="555.23680000000002"/>
    <n v="0"/>
    <s v="1"/>
    <x v="2"/>
  </r>
  <r>
    <x v="1"/>
    <x v="41"/>
    <s v="1"/>
    <x v="0"/>
    <s v="15041RESIN068492022"/>
    <s v="22SD004C"/>
    <x v="992"/>
    <n v="2681"/>
    <x v="53"/>
    <x v="58"/>
    <n v="0"/>
    <n v="0"/>
    <n v="917.51"/>
    <n v="119.27630000000001"/>
    <n v="0"/>
    <n v="0"/>
    <n v="1036.7863"/>
    <n v="0"/>
    <s v="1"/>
    <x v="2"/>
  </r>
  <r>
    <x v="1"/>
    <x v="41"/>
    <s v="1"/>
    <x v="0"/>
    <s v="15041RESIN068492022"/>
    <s v="22SD004C"/>
    <x v="993"/>
    <n v="2682"/>
    <x v="8"/>
    <x v="152"/>
    <n v="0"/>
    <n v="0"/>
    <n v="231"/>
    <n v="30.03"/>
    <n v="0"/>
    <n v="0"/>
    <n v="261.02999999999997"/>
    <s v="006421610"/>
    <s v="1"/>
    <x v="2"/>
  </r>
  <r>
    <x v="1"/>
    <x v="41"/>
    <s v="1"/>
    <x v="0"/>
    <s v="15041RESIN068492022"/>
    <s v="22SD004C"/>
    <x v="994"/>
    <n v="2683"/>
    <x v="8"/>
    <x v="95"/>
    <n v="0"/>
    <n v="0"/>
    <n v="511.74"/>
    <n v="66.526200000000003"/>
    <n v="0"/>
    <n v="0"/>
    <n v="578.26620000000003"/>
    <s v="025307605"/>
    <s v="1"/>
    <x v="2"/>
  </r>
  <r>
    <x v="1"/>
    <x v="41"/>
    <s v="1"/>
    <x v="0"/>
    <s v="15041RESIN068492022"/>
    <s v="22SD004C"/>
    <x v="995"/>
    <n v="2684"/>
    <x v="65"/>
    <x v="71"/>
    <n v="0"/>
    <n v="0"/>
    <n v="42.79"/>
    <n v="5.5627000000000004"/>
    <n v="0"/>
    <n v="0"/>
    <n v="48.352699999999999"/>
    <n v="0"/>
    <s v="1"/>
    <x v="2"/>
  </r>
  <r>
    <x v="1"/>
    <x v="41"/>
    <s v="1"/>
    <x v="0"/>
    <s v="15041RESIN068492022"/>
    <s v="22SD004C"/>
    <x v="996"/>
    <n v="2685"/>
    <x v="290"/>
    <x v="341"/>
    <n v="0"/>
    <n v="0"/>
    <n v="407.78"/>
    <n v="53.011399999999995"/>
    <n v="0"/>
    <n v="0"/>
    <n v="460.79139999999995"/>
    <n v="0"/>
    <s v="1"/>
    <x v="2"/>
  </r>
  <r>
    <x v="1"/>
    <x v="41"/>
    <s v="1"/>
    <x v="0"/>
    <s v="15041RESIN068492022"/>
    <s v="22SD004C"/>
    <x v="997"/>
    <n v="2686"/>
    <x v="290"/>
    <x v="341"/>
    <n v="0"/>
    <n v="0"/>
    <n v="570.91999999999996"/>
    <n v="74.2196"/>
    <n v="0"/>
    <n v="0"/>
    <n v="645.13959999999997"/>
    <n v="0"/>
    <s v="1"/>
    <x v="2"/>
  </r>
  <r>
    <x v="1"/>
    <x v="41"/>
    <s v="1"/>
    <x v="0"/>
    <s v="15041RESIN068492022"/>
    <s v="22SD004C"/>
    <x v="998"/>
    <n v="2687"/>
    <x v="204"/>
    <x v="239"/>
    <n v="0"/>
    <n v="0"/>
    <n v="101.95"/>
    <n v="13.253500000000001"/>
    <n v="0"/>
    <n v="0"/>
    <n v="115.20350000000001"/>
    <n v="0"/>
    <s v="1"/>
    <x v="2"/>
  </r>
  <r>
    <x v="1"/>
    <x v="41"/>
    <s v="1"/>
    <x v="0"/>
    <s v="15041RESIN068492022"/>
    <s v="22SD004C"/>
    <x v="999"/>
    <n v="2688"/>
    <x v="10"/>
    <x v="11"/>
    <n v="0"/>
    <n v="0"/>
    <n v="26.3"/>
    <n v="3.419"/>
    <n v="0"/>
    <n v="0"/>
    <n v="29.719000000000001"/>
    <n v="0"/>
    <s v="1"/>
    <x v="2"/>
  </r>
  <r>
    <x v="1"/>
    <x v="41"/>
    <s v="1"/>
    <x v="0"/>
    <s v="15041RESIN068492022"/>
    <s v="22SD004C"/>
    <x v="1000"/>
    <n v="2689"/>
    <x v="10"/>
    <x v="11"/>
    <n v="0"/>
    <n v="0"/>
    <n v="44.95"/>
    <n v="5.8435000000000006"/>
    <n v="0"/>
    <n v="0"/>
    <n v="50.793500000000002"/>
    <n v="0"/>
    <s v="1"/>
    <x v="2"/>
  </r>
  <r>
    <x v="1"/>
    <x v="41"/>
    <s v="1"/>
    <x v="0"/>
    <s v="15041RESIN068492022"/>
    <s v="22SD004C"/>
    <x v="1001"/>
    <n v="2690"/>
    <x v="81"/>
    <x v="88"/>
    <n v="0"/>
    <n v="0"/>
    <n v="12004.1"/>
    <n v="1560.5330000000001"/>
    <n v="0"/>
    <n v="0"/>
    <n v="13564.633"/>
    <n v="0"/>
    <s v="1"/>
    <x v="2"/>
  </r>
  <r>
    <x v="1"/>
    <x v="40"/>
    <s v="1"/>
    <x v="0"/>
    <s v="15041RESIN068492022"/>
    <s v="22SD004C"/>
    <x v="1002"/>
    <n v="2691"/>
    <x v="27"/>
    <x v="31"/>
    <n v="0"/>
    <n v="0"/>
    <n v="9277.09"/>
    <n v="1206.0217"/>
    <n v="0"/>
    <n v="0"/>
    <n v="10483.111699999999"/>
    <n v="0"/>
    <s v="1"/>
    <x v="2"/>
  </r>
  <r>
    <x v="1"/>
    <x v="40"/>
    <s v="1"/>
    <x v="0"/>
    <s v="15041RESIN068492022"/>
    <s v="22SD004C"/>
    <x v="1003"/>
    <n v="2692"/>
    <x v="27"/>
    <x v="31"/>
    <n v="0"/>
    <n v="0"/>
    <n v="4057.45"/>
    <n v="527.46849999999995"/>
    <n v="0"/>
    <n v="0"/>
    <n v="4584.9184999999998"/>
    <n v="0"/>
    <s v="1"/>
    <x v="2"/>
  </r>
  <r>
    <x v="1"/>
    <x v="40"/>
    <s v="1"/>
    <x v="0"/>
    <s v="15041RESIN068492022"/>
    <s v="22SD004C"/>
    <x v="1004"/>
    <n v="2693"/>
    <x v="67"/>
    <x v="73"/>
    <n v="0"/>
    <n v="0"/>
    <n v="20.38"/>
    <n v="2.6494"/>
    <n v="0"/>
    <n v="0"/>
    <n v="23.029399999999999"/>
    <n v="0"/>
    <s v="1"/>
    <x v="2"/>
  </r>
  <r>
    <x v="1"/>
    <x v="40"/>
    <s v="1"/>
    <x v="0"/>
    <s v="15041RESIN068492022"/>
    <s v="22SD004C"/>
    <x v="1005"/>
    <n v="2694"/>
    <x v="10"/>
    <x v="11"/>
    <n v="0"/>
    <n v="0"/>
    <n v="965.68"/>
    <n v="125.5384"/>
    <n v="0"/>
    <n v="0"/>
    <n v="1091.2184"/>
    <n v="0"/>
    <s v="1"/>
    <x v="2"/>
  </r>
  <r>
    <x v="1"/>
    <x v="40"/>
    <s v="1"/>
    <x v="0"/>
    <s v="15041RESIN068492022"/>
    <s v="22SD004C"/>
    <x v="1006"/>
    <n v="2695"/>
    <x v="267"/>
    <x v="317"/>
    <n v="0"/>
    <n v="0"/>
    <n v="275.60000000000002"/>
    <n v="35.828000000000003"/>
    <n v="0"/>
    <n v="0"/>
    <n v="311.428"/>
    <n v="0"/>
    <s v="1"/>
    <x v="2"/>
  </r>
  <r>
    <x v="1"/>
    <x v="40"/>
    <s v="1"/>
    <x v="0"/>
    <s v="15041RESIN068492022"/>
    <s v="22SD004C"/>
    <x v="1007"/>
    <n v="2696"/>
    <x v="32"/>
    <x v="36"/>
    <n v="0"/>
    <n v="0"/>
    <n v="41.04"/>
    <n v="5.3352000000000004"/>
    <n v="0"/>
    <n v="0"/>
    <n v="46.3752"/>
    <n v="0"/>
    <s v="1"/>
    <x v="2"/>
  </r>
  <r>
    <x v="1"/>
    <x v="40"/>
    <s v="1"/>
    <x v="0"/>
    <s v="15041RESIN068492022"/>
    <s v="22SD004C"/>
    <x v="1008"/>
    <n v="2697"/>
    <x v="76"/>
    <x v="83"/>
    <n v="0"/>
    <n v="0"/>
    <n v="292.04000000000002"/>
    <n v="37.965200000000003"/>
    <n v="0"/>
    <n v="0"/>
    <n v="330.0052"/>
    <n v="0"/>
    <s v="1"/>
    <x v="2"/>
  </r>
  <r>
    <x v="1"/>
    <x v="40"/>
    <s v="1"/>
    <x v="0"/>
    <s v="15041RESIN068492022"/>
    <s v="22SD004C"/>
    <x v="1009"/>
    <n v="2698"/>
    <x v="27"/>
    <x v="31"/>
    <n v="0"/>
    <n v="0"/>
    <n v="9929.5499999999993"/>
    <n v="1290.8415"/>
    <n v="0"/>
    <n v="0"/>
    <n v="11220.3915"/>
    <n v="0"/>
    <s v="1"/>
    <x v="2"/>
  </r>
  <r>
    <x v="1"/>
    <x v="40"/>
    <s v="1"/>
    <x v="0"/>
    <s v="15041RESIN068492022"/>
    <s v="22SD004C"/>
    <x v="1010"/>
    <n v="2699"/>
    <x v="27"/>
    <x v="31"/>
    <n v="0"/>
    <n v="0"/>
    <n v="103.95"/>
    <n v="13.513500000000001"/>
    <n v="0"/>
    <n v="0"/>
    <n v="117.46350000000001"/>
    <n v="0"/>
    <s v="1"/>
    <x v="2"/>
  </r>
  <r>
    <x v="1"/>
    <x v="40"/>
    <s v="1"/>
    <x v="0"/>
    <s v="15041RESIN068492022"/>
    <s v="22SD004C"/>
    <x v="1011"/>
    <n v="2700"/>
    <x v="8"/>
    <x v="95"/>
    <n v="0"/>
    <n v="0"/>
    <n v="203.89"/>
    <n v="26.505699999999997"/>
    <n v="0"/>
    <n v="0"/>
    <n v="230.39569999999998"/>
    <s v="025307605"/>
    <s v="1"/>
    <x v="2"/>
  </r>
  <r>
    <x v="1"/>
    <x v="40"/>
    <s v="1"/>
    <x v="0"/>
    <s v="15041RESIN068492022"/>
    <s v="22SD004C"/>
    <x v="1012"/>
    <n v="2701"/>
    <x v="131"/>
    <x v="149"/>
    <n v="0"/>
    <n v="0"/>
    <n v="607.30999999999995"/>
    <n v="78.950299999999999"/>
    <n v="0"/>
    <n v="0"/>
    <n v="686.26029999999992"/>
    <n v="0"/>
    <s v="1"/>
    <x v="2"/>
  </r>
  <r>
    <x v="1"/>
    <x v="40"/>
    <s v="1"/>
    <x v="0"/>
    <s v="15041RESIN068492022"/>
    <s v="22SD004C"/>
    <x v="1013"/>
    <n v="2702"/>
    <x v="133"/>
    <x v="151"/>
    <n v="0"/>
    <n v="0"/>
    <n v="3262.26"/>
    <n v="424.09380000000004"/>
    <n v="0"/>
    <n v="0"/>
    <n v="3686.3538000000003"/>
    <n v="0"/>
    <s v="1"/>
    <x v="2"/>
  </r>
  <r>
    <x v="1"/>
    <x v="40"/>
    <s v="1"/>
    <x v="0"/>
    <s v="15041RESIN068492022"/>
    <s v="22SD004C"/>
    <x v="1014"/>
    <n v="2703"/>
    <x v="53"/>
    <x v="58"/>
    <n v="0"/>
    <n v="0"/>
    <n v="1325.31"/>
    <n v="172.2903"/>
    <n v="0"/>
    <n v="0"/>
    <n v="1497.6003000000001"/>
    <n v="0"/>
    <s v="1"/>
    <x v="2"/>
  </r>
  <r>
    <x v="1"/>
    <x v="40"/>
    <s v="1"/>
    <x v="0"/>
    <s v="15041RESIN068492022"/>
    <s v="22SD004C"/>
    <x v="1015"/>
    <n v="2704"/>
    <x v="304"/>
    <x v="355"/>
    <n v="0"/>
    <n v="0"/>
    <n v="246.68"/>
    <n v="32.068400000000004"/>
    <n v="0"/>
    <n v="0"/>
    <n v="278.7484"/>
    <n v="0"/>
    <s v="1"/>
    <x v="2"/>
  </r>
  <r>
    <x v="1"/>
    <x v="40"/>
    <s v="1"/>
    <x v="0"/>
    <s v="15041RESIN068492022"/>
    <s v="22SD004C"/>
    <x v="1016"/>
    <n v="2705"/>
    <x v="305"/>
    <x v="356"/>
    <n v="0"/>
    <n v="0"/>
    <n v="83.56"/>
    <n v="10.8628"/>
    <n v="0"/>
    <n v="0"/>
    <n v="94.422799999999995"/>
    <n v="0"/>
    <s v="1"/>
    <x v="2"/>
  </r>
  <r>
    <x v="1"/>
    <x v="40"/>
    <s v="1"/>
    <x v="0"/>
    <s v="15041RESIN068492022"/>
    <s v="22SD004C"/>
    <x v="1017"/>
    <n v="2706"/>
    <x v="110"/>
    <x v="126"/>
    <n v="0"/>
    <n v="0"/>
    <n v="283.79000000000002"/>
    <n v="36.892700000000005"/>
    <n v="0"/>
    <n v="0"/>
    <n v="320.68270000000001"/>
    <n v="0"/>
    <s v="1"/>
    <x v="2"/>
  </r>
  <r>
    <x v="1"/>
    <x v="40"/>
    <s v="1"/>
    <x v="0"/>
    <s v="15041RESIN068492022"/>
    <s v="22SD004C"/>
    <x v="1018"/>
    <n v="2707"/>
    <x v="8"/>
    <x v="304"/>
    <n v="0"/>
    <n v="0"/>
    <n v="108.2"/>
    <n v="14.066000000000001"/>
    <n v="0"/>
    <n v="0"/>
    <n v="122.26600000000001"/>
    <s v="012218512"/>
    <s v="1"/>
    <x v="2"/>
  </r>
  <r>
    <x v="1"/>
    <x v="40"/>
    <s v="1"/>
    <x v="0"/>
    <s v="15041RESIN068492022"/>
    <s v="22SD004C"/>
    <x v="1019"/>
    <n v="2708"/>
    <x v="306"/>
    <x v="357"/>
    <n v="0"/>
    <n v="0"/>
    <n v="51.6"/>
    <n v="6.7080000000000002"/>
    <n v="0"/>
    <n v="0"/>
    <n v="58.308"/>
    <n v="0"/>
    <s v="1"/>
    <x v="2"/>
  </r>
  <r>
    <x v="1"/>
    <x v="40"/>
    <s v="1"/>
    <x v="0"/>
    <s v="15041RESIN068492022"/>
    <s v="22SD004C"/>
    <x v="1020"/>
    <n v="2709"/>
    <x v="307"/>
    <x v="358"/>
    <n v="0"/>
    <n v="0"/>
    <n v="369.01"/>
    <n v="47.971299999999999"/>
    <n v="0"/>
    <n v="0"/>
    <n v="416.98129999999998"/>
    <n v="0"/>
    <s v="1"/>
    <x v="2"/>
  </r>
  <r>
    <x v="1"/>
    <x v="40"/>
    <s v="1"/>
    <x v="0"/>
    <s v="15041RESIN068492022"/>
    <s v="22SD004C"/>
    <x v="1021"/>
    <n v="2710"/>
    <x v="308"/>
    <x v="359"/>
    <n v="0"/>
    <n v="0"/>
    <n v="3708.26"/>
    <n v="482.07380000000006"/>
    <n v="0"/>
    <n v="0"/>
    <n v="4190.3338000000003"/>
    <n v="0"/>
    <s v="1"/>
    <x v="2"/>
  </r>
  <r>
    <x v="1"/>
    <x v="40"/>
    <s v="1"/>
    <x v="0"/>
    <s v="15041RESIN068492022"/>
    <s v="22SD004C"/>
    <x v="1022"/>
    <n v="2711"/>
    <x v="54"/>
    <x v="59"/>
    <n v="0"/>
    <n v="0"/>
    <n v="592.55999999999995"/>
    <n v="77.032799999999995"/>
    <n v="0"/>
    <n v="0"/>
    <n v="669.5927999999999"/>
    <n v="0"/>
    <s v="1"/>
    <x v="2"/>
  </r>
  <r>
    <x v="1"/>
    <x v="40"/>
    <s v="1"/>
    <x v="0"/>
    <s v="15041RESIN068492022"/>
    <s v="22SD004C"/>
    <x v="1023"/>
    <n v="2712"/>
    <x v="2"/>
    <x v="2"/>
    <n v="0"/>
    <n v="0"/>
    <n v="0"/>
    <n v="0"/>
    <n v="0"/>
    <n v="0"/>
    <n v="0"/>
    <n v="0"/>
    <s v="1"/>
    <x v="2"/>
  </r>
  <r>
    <x v="1"/>
    <x v="40"/>
    <s v="1"/>
    <x v="0"/>
    <s v="15041RESIN068492022"/>
    <s v="22SD004C"/>
    <x v="1024"/>
    <n v="2713"/>
    <x v="27"/>
    <x v="31"/>
    <n v="0"/>
    <n v="0"/>
    <n v="3363.67"/>
    <n v="437.27710000000002"/>
    <n v="0"/>
    <n v="0"/>
    <n v="3800.9471000000003"/>
    <n v="0"/>
    <s v="1"/>
    <x v="2"/>
  </r>
  <r>
    <x v="1"/>
    <x v="40"/>
    <s v="1"/>
    <x v="0"/>
    <s v="15041RESIN068492022"/>
    <s v="22SD004C"/>
    <x v="1025"/>
    <n v="2714"/>
    <x v="54"/>
    <x v="59"/>
    <n v="0"/>
    <n v="0"/>
    <n v="504.42"/>
    <n v="65.574600000000004"/>
    <n v="0"/>
    <n v="0"/>
    <n v="569.99459999999999"/>
    <n v="0"/>
    <s v="1"/>
    <x v="2"/>
  </r>
  <r>
    <x v="1"/>
    <x v="40"/>
    <s v="1"/>
    <x v="0"/>
    <s v="15041RESIN068492022"/>
    <s v="22SD004C"/>
    <x v="1026"/>
    <n v="2715"/>
    <x v="14"/>
    <x v="17"/>
    <n v="0"/>
    <n v="0"/>
    <n v="11.91"/>
    <n v="1.5483"/>
    <n v="0"/>
    <n v="0"/>
    <n v="13.458299999999999"/>
    <n v="0"/>
    <s v="1"/>
    <x v="2"/>
  </r>
  <r>
    <x v="1"/>
    <x v="40"/>
    <s v="1"/>
    <x v="0"/>
    <s v="15041RESIN068492022"/>
    <s v="22SD004C"/>
    <x v="1027"/>
    <n v="2716"/>
    <x v="14"/>
    <x v="17"/>
    <n v="0"/>
    <n v="0"/>
    <n v="31.3"/>
    <n v="4.069"/>
    <n v="0"/>
    <n v="0"/>
    <n v="35.369"/>
    <n v="0"/>
    <s v="1"/>
    <x v="2"/>
  </r>
  <r>
    <x v="1"/>
    <x v="40"/>
    <s v="1"/>
    <x v="0"/>
    <s v="15041RESIN068492022"/>
    <s v="22SD004C"/>
    <x v="1028"/>
    <n v="2717"/>
    <x v="14"/>
    <x v="17"/>
    <n v="0"/>
    <n v="0"/>
    <n v="8.3000000000000007"/>
    <n v="1.0790000000000002"/>
    <n v="0"/>
    <n v="0"/>
    <n v="9.3790000000000013"/>
    <n v="0"/>
    <s v="1"/>
    <x v="2"/>
  </r>
  <r>
    <x v="1"/>
    <x v="40"/>
    <s v="1"/>
    <x v="0"/>
    <s v="15041RESIN068492022"/>
    <s v="22SD004C"/>
    <x v="1029"/>
    <n v="2718"/>
    <x v="14"/>
    <x v="17"/>
    <n v="0"/>
    <n v="0"/>
    <n v="29.48"/>
    <n v="3.8324000000000003"/>
    <n v="0"/>
    <n v="0"/>
    <n v="33.312400000000004"/>
    <n v="0"/>
    <s v="1"/>
    <x v="2"/>
  </r>
  <r>
    <x v="1"/>
    <x v="40"/>
    <s v="1"/>
    <x v="0"/>
    <s v="15041RESIN068492022"/>
    <s v="22SD004C"/>
    <x v="1030"/>
    <n v="2719"/>
    <x v="14"/>
    <x v="17"/>
    <n v="0"/>
    <n v="0"/>
    <n v="27.8"/>
    <n v="3.6140000000000003"/>
    <n v="0"/>
    <n v="0"/>
    <n v="31.414000000000001"/>
    <n v="0"/>
    <s v="1"/>
    <x v="2"/>
  </r>
  <r>
    <x v="1"/>
    <x v="40"/>
    <s v="1"/>
    <x v="0"/>
    <s v="15041RESIN068492022"/>
    <s v="22SD004C"/>
    <x v="1031"/>
    <n v="2720"/>
    <x v="14"/>
    <x v="17"/>
    <n v="0"/>
    <n v="0"/>
    <n v="22.22"/>
    <n v="2.8885999999999998"/>
    <n v="0"/>
    <n v="0"/>
    <n v="25.108599999999999"/>
    <n v="0"/>
    <s v="1"/>
    <x v="2"/>
  </r>
  <r>
    <x v="1"/>
    <x v="40"/>
    <s v="1"/>
    <x v="0"/>
    <s v="15041RESIN068492022"/>
    <s v="22SD004C"/>
    <x v="1032"/>
    <n v="2721"/>
    <x v="14"/>
    <x v="17"/>
    <n v="0"/>
    <n v="0"/>
    <n v="8.3000000000000007"/>
    <n v="1.0790000000000002"/>
    <n v="0"/>
    <n v="0"/>
    <n v="9.3790000000000013"/>
    <n v="0"/>
    <s v="1"/>
    <x v="2"/>
  </r>
  <r>
    <x v="1"/>
    <x v="40"/>
    <s v="1"/>
    <x v="0"/>
    <s v="15041RESIN068492022"/>
    <s v="22SD004C"/>
    <x v="1033"/>
    <n v="2722"/>
    <x v="14"/>
    <x v="17"/>
    <n v="0"/>
    <n v="0"/>
    <n v="16.72"/>
    <n v="2.1736"/>
    <n v="0"/>
    <n v="0"/>
    <n v="18.893599999999999"/>
    <n v="0"/>
    <s v="1"/>
    <x v="2"/>
  </r>
  <r>
    <x v="1"/>
    <x v="40"/>
    <s v="1"/>
    <x v="0"/>
    <s v="15041RESIN068492022"/>
    <s v="22SD004C"/>
    <x v="1034"/>
    <n v="2723"/>
    <x v="14"/>
    <x v="17"/>
    <n v="0"/>
    <n v="0"/>
    <n v="23.06"/>
    <n v="2.9977999999999998"/>
    <n v="0"/>
    <n v="0"/>
    <n v="26.0578"/>
    <n v="0"/>
    <s v="1"/>
    <x v="2"/>
  </r>
  <r>
    <x v="1"/>
    <x v="40"/>
    <s v="1"/>
    <x v="0"/>
    <s v="15041RESIN068492022"/>
    <s v="22SD004C"/>
    <x v="1035"/>
    <n v="2724"/>
    <x v="14"/>
    <x v="17"/>
    <n v="0"/>
    <n v="0"/>
    <n v="12.46"/>
    <n v="1.6198000000000001"/>
    <n v="0"/>
    <n v="0"/>
    <n v="14.079800000000001"/>
    <n v="0"/>
    <s v="1"/>
    <x v="2"/>
  </r>
  <r>
    <x v="1"/>
    <x v="40"/>
    <s v="1"/>
    <x v="0"/>
    <s v="15041RESIN068492022"/>
    <s v="22SD004C"/>
    <x v="1036"/>
    <n v="2725"/>
    <x v="14"/>
    <x v="17"/>
    <n v="0"/>
    <n v="0"/>
    <n v="22.02"/>
    <n v="2.8626"/>
    <n v="0"/>
    <n v="0"/>
    <n v="24.8826"/>
    <n v="0"/>
    <s v="1"/>
    <x v="2"/>
  </r>
  <r>
    <x v="1"/>
    <x v="40"/>
    <s v="1"/>
    <x v="0"/>
    <s v="15041RESIN068492022"/>
    <s v="22SD004C"/>
    <x v="1037"/>
    <n v="2726"/>
    <x v="14"/>
    <x v="17"/>
    <n v="0"/>
    <n v="0"/>
    <n v="41.71"/>
    <n v="5.4222999999999999"/>
    <n v="0"/>
    <n v="0"/>
    <n v="47.132300000000001"/>
    <n v="0"/>
    <s v="1"/>
    <x v="2"/>
  </r>
  <r>
    <x v="1"/>
    <x v="40"/>
    <s v="1"/>
    <x v="0"/>
    <s v="15041RESIN068492022"/>
    <s v="22SD004C"/>
    <x v="1038"/>
    <n v="2727"/>
    <x v="14"/>
    <x v="17"/>
    <n v="0"/>
    <n v="0"/>
    <n v="24.88"/>
    <n v="3.2343999999999999"/>
    <n v="0"/>
    <n v="0"/>
    <n v="28.1144"/>
    <n v="0"/>
    <s v="1"/>
    <x v="2"/>
  </r>
  <r>
    <x v="1"/>
    <x v="40"/>
    <s v="1"/>
    <x v="0"/>
    <s v="15041RESIN068492022"/>
    <s v="22SD004C"/>
    <x v="1039"/>
    <n v="2728"/>
    <x v="14"/>
    <x v="17"/>
    <n v="0"/>
    <n v="0"/>
    <n v="32.08"/>
    <n v="4.1703999999999999"/>
    <n v="0"/>
    <n v="0"/>
    <n v="36.250399999999999"/>
    <n v="0"/>
    <s v="1"/>
    <x v="2"/>
  </r>
  <r>
    <x v="1"/>
    <x v="40"/>
    <s v="1"/>
    <x v="0"/>
    <s v="15041RESIN068492022"/>
    <s v="22SD004C"/>
    <x v="1040"/>
    <n v="2729"/>
    <x v="14"/>
    <x v="17"/>
    <n v="0"/>
    <n v="0"/>
    <n v="16.72"/>
    <n v="2.1736"/>
    <n v="0"/>
    <n v="0"/>
    <n v="18.893599999999999"/>
    <n v="0"/>
    <s v="1"/>
    <x v="2"/>
  </r>
  <r>
    <x v="1"/>
    <x v="40"/>
    <s v="1"/>
    <x v="0"/>
    <s v="15041RESIN068492022"/>
    <s v="22SD004C"/>
    <x v="1041"/>
    <n v="2730"/>
    <x v="2"/>
    <x v="2"/>
    <n v="0"/>
    <n v="0"/>
    <n v="0"/>
    <n v="0"/>
    <n v="0"/>
    <n v="0"/>
    <n v="0"/>
    <n v="0"/>
    <s v="1"/>
    <x v="2"/>
  </r>
  <r>
    <x v="1"/>
    <x v="40"/>
    <s v="1"/>
    <x v="0"/>
    <s v="15041RESIN068492022"/>
    <s v="22SD004C"/>
    <x v="1042"/>
    <n v="2731"/>
    <x v="2"/>
    <x v="2"/>
    <n v="0"/>
    <n v="0"/>
    <n v="0"/>
    <n v="0"/>
    <n v="0"/>
    <n v="0"/>
    <n v="0"/>
    <n v="0"/>
    <s v="1"/>
    <x v="2"/>
  </r>
  <r>
    <x v="1"/>
    <x v="40"/>
    <s v="1"/>
    <x v="0"/>
    <s v="15041RESIN068492022"/>
    <s v="22SD004C"/>
    <x v="1043"/>
    <n v="2732"/>
    <x v="14"/>
    <x v="17"/>
    <n v="0"/>
    <n v="0"/>
    <n v="25.03"/>
    <n v="3.2539000000000002"/>
    <n v="0"/>
    <n v="0"/>
    <n v="28.283900000000003"/>
    <n v="0"/>
    <s v="1"/>
    <x v="2"/>
  </r>
  <r>
    <x v="1"/>
    <x v="40"/>
    <s v="1"/>
    <x v="0"/>
    <s v="15041RESIN068492022"/>
    <s v="22SD004C"/>
    <x v="1044"/>
    <n v="2733"/>
    <x v="14"/>
    <x v="17"/>
    <n v="0"/>
    <n v="0"/>
    <n v="16.72"/>
    <n v="2.1736"/>
    <n v="0"/>
    <n v="0"/>
    <n v="18.893599999999999"/>
    <n v="0"/>
    <s v="1"/>
    <x v="2"/>
  </r>
  <r>
    <x v="1"/>
    <x v="40"/>
    <s v="1"/>
    <x v="0"/>
    <s v="15041RESIN068492022"/>
    <s v="22SD004C"/>
    <x v="1045"/>
    <n v="2734"/>
    <x v="14"/>
    <x v="17"/>
    <n v="0"/>
    <n v="0"/>
    <n v="23.06"/>
    <n v="2.9977999999999998"/>
    <n v="0"/>
    <n v="0"/>
    <n v="26.0578"/>
    <n v="0"/>
    <s v="1"/>
    <x v="2"/>
  </r>
  <r>
    <x v="1"/>
    <x v="40"/>
    <s v="1"/>
    <x v="0"/>
    <s v="15041RESIN068492022"/>
    <s v="22SD004C"/>
    <x v="1046"/>
    <n v="2735"/>
    <x v="14"/>
    <x v="17"/>
    <n v="0"/>
    <n v="0"/>
    <n v="20.64"/>
    <n v="2.6832000000000003"/>
    <n v="0"/>
    <n v="0"/>
    <n v="23.3232"/>
    <n v="0"/>
    <s v="1"/>
    <x v="2"/>
  </r>
  <r>
    <x v="1"/>
    <x v="40"/>
    <s v="1"/>
    <x v="0"/>
    <s v="15041RESIN068492022"/>
    <s v="22SD004C"/>
    <x v="1047"/>
    <n v="2736"/>
    <x v="14"/>
    <x v="17"/>
    <n v="0"/>
    <n v="0"/>
    <n v="7.1"/>
    <n v="0.92299999999999993"/>
    <n v="0"/>
    <n v="0"/>
    <n v="8.0229999999999997"/>
    <n v="0"/>
    <s v="1"/>
    <x v="2"/>
  </r>
  <r>
    <x v="1"/>
    <x v="40"/>
    <s v="1"/>
    <x v="0"/>
    <s v="15041RESIN068492022"/>
    <s v="22SD004C"/>
    <x v="1048"/>
    <n v="2737"/>
    <x v="14"/>
    <x v="17"/>
    <n v="0"/>
    <n v="0"/>
    <n v="32.46"/>
    <n v="4.2198000000000002"/>
    <n v="0"/>
    <n v="0"/>
    <n v="36.6798"/>
    <n v="0"/>
    <s v="1"/>
    <x v="2"/>
  </r>
  <r>
    <x v="1"/>
    <x v="40"/>
    <s v="1"/>
    <x v="0"/>
    <s v="15041RESIN068492022"/>
    <s v="22SD004C"/>
    <x v="1049"/>
    <n v="2738"/>
    <x v="14"/>
    <x v="17"/>
    <n v="0"/>
    <n v="0"/>
    <n v="29.74"/>
    <n v="3.8662000000000001"/>
    <n v="0"/>
    <n v="0"/>
    <n v="33.606200000000001"/>
    <n v="0"/>
    <s v="1"/>
    <x v="2"/>
  </r>
  <r>
    <x v="1"/>
    <x v="40"/>
    <s v="1"/>
    <x v="0"/>
    <s v="15041RESIN068492022"/>
    <s v="22SD004C"/>
    <x v="1050"/>
    <n v="2739"/>
    <x v="14"/>
    <x v="17"/>
    <n v="0"/>
    <n v="0"/>
    <n v="8.3000000000000007"/>
    <n v="1.0790000000000002"/>
    <n v="0"/>
    <n v="0"/>
    <n v="9.3790000000000013"/>
    <n v="0"/>
    <s v="1"/>
    <x v="2"/>
  </r>
  <r>
    <x v="1"/>
    <x v="40"/>
    <s v="1"/>
    <x v="0"/>
    <s v="15041RESIN068492022"/>
    <s v="22SD004C"/>
    <x v="1051"/>
    <n v="2740"/>
    <x v="14"/>
    <x v="17"/>
    <n v="0"/>
    <n v="0"/>
    <n v="7.16"/>
    <n v="0.93080000000000007"/>
    <n v="0"/>
    <n v="0"/>
    <n v="8.0907999999999998"/>
    <n v="0"/>
    <s v="1"/>
    <x v="2"/>
  </r>
  <r>
    <x v="1"/>
    <x v="40"/>
    <s v="1"/>
    <x v="0"/>
    <s v="15041RESIN068492022"/>
    <s v="22SD004C"/>
    <x v="1052"/>
    <n v="2741"/>
    <x v="14"/>
    <x v="17"/>
    <n v="0"/>
    <n v="0"/>
    <n v="51.39"/>
    <n v="6.6806999999999999"/>
    <n v="0"/>
    <n v="0"/>
    <n v="58.070700000000002"/>
    <n v="0"/>
    <s v="1"/>
    <x v="2"/>
  </r>
  <r>
    <x v="1"/>
    <x v="40"/>
    <s v="1"/>
    <x v="0"/>
    <s v="15041RESIN068492022"/>
    <s v="22SD004C"/>
    <x v="1053"/>
    <n v="2742"/>
    <x v="2"/>
    <x v="2"/>
    <n v="0"/>
    <n v="0"/>
    <n v="0"/>
    <n v="0"/>
    <n v="0"/>
    <n v="0"/>
    <n v="0"/>
    <n v="0"/>
    <s v="1"/>
    <x v="2"/>
  </r>
  <r>
    <x v="1"/>
    <x v="40"/>
    <s v="1"/>
    <x v="0"/>
    <s v="15041RESIN068492022"/>
    <s v="22SD004C"/>
    <x v="1054"/>
    <n v="2743"/>
    <x v="14"/>
    <x v="17"/>
    <n v="0"/>
    <n v="0"/>
    <n v="27.2"/>
    <n v="3.536"/>
    <n v="0"/>
    <n v="0"/>
    <n v="30.736000000000001"/>
    <n v="0"/>
    <s v="1"/>
    <x v="2"/>
  </r>
  <r>
    <x v="1"/>
    <x v="40"/>
    <s v="1"/>
    <x v="0"/>
    <s v="15041RESIN068492022"/>
    <s v="22SD004C"/>
    <x v="1055"/>
    <n v="2744"/>
    <x v="14"/>
    <x v="17"/>
    <n v="0"/>
    <n v="0"/>
    <n v="21.48"/>
    <n v="2.7924000000000002"/>
    <n v="0"/>
    <n v="0"/>
    <n v="24.272400000000001"/>
    <n v="0"/>
    <s v="1"/>
    <x v="2"/>
  </r>
  <r>
    <x v="1"/>
    <x v="40"/>
    <s v="1"/>
    <x v="0"/>
    <s v="15041RESIN068492022"/>
    <s v="22SD004C"/>
    <x v="1056"/>
    <n v="2745"/>
    <x v="14"/>
    <x v="17"/>
    <n v="0"/>
    <n v="0"/>
    <n v="25.48"/>
    <n v="3.3124000000000002"/>
    <n v="0"/>
    <n v="0"/>
    <n v="28.792400000000001"/>
    <n v="0"/>
    <s v="1"/>
    <x v="2"/>
  </r>
  <r>
    <x v="1"/>
    <x v="40"/>
    <s v="1"/>
    <x v="0"/>
    <s v="15041RESIN068492022"/>
    <s v="22SD004C"/>
    <x v="1057"/>
    <n v="2746"/>
    <x v="14"/>
    <x v="17"/>
    <n v="0"/>
    <n v="0"/>
    <n v="29.06"/>
    <n v="3.7778"/>
    <n v="0"/>
    <n v="0"/>
    <n v="32.837800000000001"/>
    <n v="0"/>
    <s v="1"/>
    <x v="2"/>
  </r>
  <r>
    <x v="1"/>
    <x v="40"/>
    <s v="1"/>
    <x v="0"/>
    <s v="15041RESIN068492022"/>
    <s v="22SD004C"/>
    <x v="1058"/>
    <n v="2747"/>
    <x v="14"/>
    <x v="17"/>
    <n v="0"/>
    <n v="0"/>
    <n v="14.32"/>
    <n v="1.8616000000000001"/>
    <n v="0"/>
    <n v="0"/>
    <n v="16.1816"/>
    <n v="0"/>
    <s v="1"/>
    <x v="2"/>
  </r>
  <r>
    <x v="1"/>
    <x v="40"/>
    <s v="1"/>
    <x v="0"/>
    <s v="15041RESIN068492022"/>
    <s v="22SD004C"/>
    <x v="1059"/>
    <n v="2748"/>
    <x v="14"/>
    <x v="17"/>
    <n v="0"/>
    <n v="0"/>
    <n v="10.47"/>
    <n v="1.3611000000000002"/>
    <n v="0"/>
    <n v="0"/>
    <n v="11.831100000000001"/>
    <n v="0"/>
    <s v="1"/>
    <x v="2"/>
  </r>
  <r>
    <x v="1"/>
    <x v="40"/>
    <s v="1"/>
    <x v="0"/>
    <s v="15041RESIN068492022"/>
    <s v="22SD004C"/>
    <x v="1060"/>
    <n v="2749"/>
    <x v="14"/>
    <x v="17"/>
    <n v="0"/>
    <n v="0"/>
    <n v="14.32"/>
    <n v="1.8616000000000001"/>
    <n v="0"/>
    <n v="0"/>
    <n v="16.1816"/>
    <n v="0"/>
    <s v="1"/>
    <x v="2"/>
  </r>
  <r>
    <x v="1"/>
    <x v="40"/>
    <s v="1"/>
    <x v="0"/>
    <s v="15041RESIN068492022"/>
    <s v="22SD004C"/>
    <x v="1061"/>
    <n v="2750"/>
    <x v="14"/>
    <x v="17"/>
    <n v="0"/>
    <n v="0"/>
    <n v="10.6"/>
    <n v="1.3779999999999999"/>
    <n v="0"/>
    <n v="0"/>
    <n v="11.978"/>
    <n v="0"/>
    <s v="1"/>
    <x v="2"/>
  </r>
  <r>
    <x v="1"/>
    <x v="40"/>
    <s v="1"/>
    <x v="0"/>
    <s v="15041RESIN068492022"/>
    <s v="22SD004C"/>
    <x v="1062"/>
    <n v="2751"/>
    <x v="14"/>
    <x v="17"/>
    <n v="0"/>
    <n v="0"/>
    <n v="34.119999999999997"/>
    <n v="4.4356"/>
    <n v="0"/>
    <n v="0"/>
    <n v="38.555599999999998"/>
    <n v="0"/>
    <s v="1"/>
    <x v="2"/>
  </r>
  <r>
    <x v="1"/>
    <x v="40"/>
    <s v="1"/>
    <x v="0"/>
    <s v="15041RESIN068492022"/>
    <s v="22SD004C"/>
    <x v="1063"/>
    <n v="2752"/>
    <x v="14"/>
    <x v="17"/>
    <n v="0"/>
    <n v="0"/>
    <n v="23.95"/>
    <n v="3.1135000000000002"/>
    <n v="0"/>
    <n v="0"/>
    <n v="27.063499999999998"/>
    <n v="0"/>
    <s v="1"/>
    <x v="2"/>
  </r>
  <r>
    <x v="1"/>
    <x v="40"/>
    <s v="1"/>
    <x v="0"/>
    <s v="15041RESIN068492022"/>
    <s v="22SD004C"/>
    <x v="1064"/>
    <n v="2753"/>
    <x v="14"/>
    <x v="17"/>
    <n v="0"/>
    <n v="0"/>
    <n v="29.91"/>
    <n v="3.8883000000000001"/>
    <n v="0"/>
    <n v="0"/>
    <n v="33.798299999999998"/>
    <n v="0"/>
    <s v="1"/>
    <x v="2"/>
  </r>
  <r>
    <x v="1"/>
    <x v="40"/>
    <s v="1"/>
    <x v="0"/>
    <s v="15041RESIN068492022"/>
    <s v="22SD004C"/>
    <x v="1065"/>
    <n v="2754"/>
    <x v="14"/>
    <x v="17"/>
    <n v="0"/>
    <n v="0"/>
    <n v="18.78"/>
    <n v="2.4414000000000002"/>
    <n v="0"/>
    <n v="0"/>
    <n v="21.221400000000003"/>
    <n v="0"/>
    <s v="1"/>
    <x v="2"/>
  </r>
  <r>
    <x v="1"/>
    <x v="40"/>
    <s v="1"/>
    <x v="0"/>
    <s v="15041RESIN068492022"/>
    <s v="22SD004C"/>
    <x v="1066"/>
    <n v="2755"/>
    <x v="14"/>
    <x v="17"/>
    <n v="0"/>
    <n v="0"/>
    <n v="21.48"/>
    <n v="2.7924000000000002"/>
    <n v="0"/>
    <n v="0"/>
    <n v="24.272400000000001"/>
    <n v="0"/>
    <s v="1"/>
    <x v="2"/>
  </r>
  <r>
    <x v="1"/>
    <x v="40"/>
    <s v="1"/>
    <x v="0"/>
    <s v="15041RESIN068492022"/>
    <s v="22SD004C"/>
    <x v="1067"/>
    <n v="2756"/>
    <x v="14"/>
    <x v="17"/>
    <n v="0"/>
    <n v="0"/>
    <n v="31.46"/>
    <n v="4.0898000000000003"/>
    <n v="0"/>
    <n v="0"/>
    <n v="35.549800000000005"/>
    <n v="0"/>
    <s v="1"/>
    <x v="2"/>
  </r>
  <r>
    <x v="1"/>
    <x v="40"/>
    <s v="1"/>
    <x v="0"/>
    <s v="15041RESIN068492022"/>
    <s v="22SD004C"/>
    <x v="1068"/>
    <n v="2757"/>
    <x v="14"/>
    <x v="17"/>
    <n v="0"/>
    <n v="0"/>
    <n v="20.82"/>
    <n v="2.7066000000000003"/>
    <n v="0"/>
    <n v="0"/>
    <n v="23.526600000000002"/>
    <n v="0"/>
    <s v="1"/>
    <x v="2"/>
  </r>
  <r>
    <x v="1"/>
    <x v="40"/>
    <s v="1"/>
    <x v="0"/>
    <s v="15041RESIN068492022"/>
    <s v="22SD004C"/>
    <x v="1069"/>
    <n v="2758"/>
    <x v="14"/>
    <x v="17"/>
    <n v="0"/>
    <n v="0"/>
    <n v="27.8"/>
    <n v="3.6140000000000003"/>
    <n v="0"/>
    <n v="0"/>
    <n v="31.414000000000001"/>
    <n v="0"/>
    <s v="1"/>
    <x v="2"/>
  </r>
  <r>
    <x v="1"/>
    <x v="40"/>
    <s v="1"/>
    <x v="0"/>
    <s v="15041RESIN068492022"/>
    <s v="22SD004C"/>
    <x v="1070"/>
    <n v="2759"/>
    <x v="14"/>
    <x v="17"/>
    <n v="0"/>
    <n v="0"/>
    <n v="27.88"/>
    <n v="3.6244000000000001"/>
    <n v="0"/>
    <n v="0"/>
    <n v="31.5044"/>
    <n v="0"/>
    <s v="1"/>
    <x v="2"/>
  </r>
  <r>
    <x v="1"/>
    <x v="40"/>
    <s v="1"/>
    <x v="0"/>
    <s v="15041RESIN068492022"/>
    <s v="22SD004C"/>
    <x v="1071"/>
    <n v="2760"/>
    <x v="14"/>
    <x v="17"/>
    <n v="0"/>
    <n v="0"/>
    <n v="50.97"/>
    <n v="6.6261000000000001"/>
    <n v="0"/>
    <n v="0"/>
    <n v="57.5961"/>
    <n v="0"/>
    <s v="1"/>
    <x v="2"/>
  </r>
  <r>
    <x v="1"/>
    <x v="40"/>
    <s v="1"/>
    <x v="0"/>
    <s v="15041RESIN068492022"/>
    <s v="22SD004C"/>
    <x v="1072"/>
    <n v="2761"/>
    <x v="14"/>
    <x v="17"/>
    <n v="0"/>
    <n v="0"/>
    <n v="9.4499999999999993"/>
    <n v="1.2284999999999999"/>
    <n v="0"/>
    <n v="0"/>
    <n v="10.6785"/>
    <n v="0"/>
    <s v="1"/>
    <x v="2"/>
  </r>
  <r>
    <x v="1"/>
    <x v="40"/>
    <s v="1"/>
    <x v="0"/>
    <s v="15041RESIN068492022"/>
    <s v="22SD004C"/>
    <x v="1073"/>
    <n v="2762"/>
    <x v="14"/>
    <x v="17"/>
    <n v="0"/>
    <n v="0"/>
    <n v="14.32"/>
    <n v="1.8616000000000001"/>
    <n v="0"/>
    <n v="0"/>
    <n v="16.1816"/>
    <n v="0"/>
    <s v="1"/>
    <x v="2"/>
  </r>
  <r>
    <x v="1"/>
    <x v="40"/>
    <s v="1"/>
    <x v="0"/>
    <s v="15041RESIN068492022"/>
    <s v="22SD004C"/>
    <x v="1074"/>
    <n v="2763"/>
    <x v="14"/>
    <x v="17"/>
    <n v="0"/>
    <n v="0"/>
    <n v="10.6"/>
    <n v="1.3779999999999999"/>
    <n v="0"/>
    <n v="0"/>
    <n v="11.978"/>
    <n v="0"/>
    <s v="1"/>
    <x v="2"/>
  </r>
  <r>
    <x v="1"/>
    <x v="40"/>
    <s v="1"/>
    <x v="0"/>
    <s v="15041RESIN068492022"/>
    <s v="22SD004C"/>
    <x v="1075"/>
    <n v="2764"/>
    <x v="14"/>
    <x v="17"/>
    <n v="0"/>
    <n v="0"/>
    <n v="10.6"/>
    <n v="1.3779999999999999"/>
    <n v="0"/>
    <n v="0"/>
    <n v="11.978"/>
    <n v="0"/>
    <s v="1"/>
    <x v="2"/>
  </r>
  <r>
    <x v="1"/>
    <x v="40"/>
    <s v="1"/>
    <x v="0"/>
    <s v="15041RESIN068492022"/>
    <s v="22SD004C"/>
    <x v="1076"/>
    <n v="2765"/>
    <x v="14"/>
    <x v="17"/>
    <n v="0"/>
    <n v="0"/>
    <n v="7.1"/>
    <n v="0.92299999999999993"/>
    <n v="0"/>
    <n v="0"/>
    <n v="8.0229999999999997"/>
    <n v="0"/>
    <s v="1"/>
    <x v="2"/>
  </r>
  <r>
    <x v="1"/>
    <x v="40"/>
    <s v="1"/>
    <x v="0"/>
    <s v="15041RESIN068492022"/>
    <s v="22SD004C"/>
    <x v="1077"/>
    <n v="2766"/>
    <x v="14"/>
    <x v="17"/>
    <n v="0"/>
    <n v="0"/>
    <n v="24.92"/>
    <n v="3.2396000000000003"/>
    <n v="0"/>
    <n v="0"/>
    <n v="28.159600000000001"/>
    <n v="0"/>
    <s v="1"/>
    <x v="2"/>
  </r>
  <r>
    <x v="1"/>
    <x v="40"/>
    <s v="1"/>
    <x v="0"/>
    <s v="15041RESIN068492022"/>
    <s v="22SD004C"/>
    <x v="1078"/>
    <n v="2767"/>
    <x v="14"/>
    <x v="17"/>
    <n v="0"/>
    <n v="0"/>
    <n v="11.62"/>
    <n v="1.5105999999999999"/>
    <n v="0"/>
    <n v="0"/>
    <n v="13.130599999999999"/>
    <n v="0"/>
    <s v="1"/>
    <x v="2"/>
  </r>
  <r>
    <x v="1"/>
    <x v="40"/>
    <s v="1"/>
    <x v="0"/>
    <s v="15041RESIN068492022"/>
    <s v="22SD004C"/>
    <x v="1079"/>
    <n v="2768"/>
    <x v="14"/>
    <x v="17"/>
    <n v="0"/>
    <n v="0"/>
    <n v="26.3"/>
    <n v="3.419"/>
    <n v="0"/>
    <n v="0"/>
    <n v="29.719000000000001"/>
    <n v="0"/>
    <s v="1"/>
    <x v="2"/>
  </r>
  <r>
    <x v="1"/>
    <x v="40"/>
    <s v="1"/>
    <x v="0"/>
    <s v="15041RESIN068492022"/>
    <s v="22SD004C"/>
    <x v="1080"/>
    <n v="2769"/>
    <x v="14"/>
    <x v="17"/>
    <n v="0"/>
    <n v="0"/>
    <n v="10.6"/>
    <n v="1.3779999999999999"/>
    <n v="0"/>
    <n v="0"/>
    <n v="11.978"/>
    <n v="0"/>
    <s v="1"/>
    <x v="2"/>
  </r>
  <r>
    <x v="1"/>
    <x v="40"/>
    <s v="1"/>
    <x v="0"/>
    <s v="15041RESIN068492022"/>
    <s v="22SD004C"/>
    <x v="1081"/>
    <n v="2770"/>
    <x v="14"/>
    <x v="17"/>
    <n v="0"/>
    <n v="0"/>
    <n v="28.58"/>
    <n v="3.7153999999999998"/>
    <n v="0"/>
    <n v="0"/>
    <n v="32.295400000000001"/>
    <n v="0"/>
    <s v="1"/>
    <x v="2"/>
  </r>
  <r>
    <x v="1"/>
    <x v="40"/>
    <s v="1"/>
    <x v="0"/>
    <s v="15041RESIN068492022"/>
    <s v="22SD004C"/>
    <x v="1082"/>
    <n v="2771"/>
    <x v="14"/>
    <x v="17"/>
    <n v="0"/>
    <n v="0"/>
    <n v="21.48"/>
    <n v="2.7924000000000002"/>
    <n v="0"/>
    <n v="0"/>
    <n v="24.272400000000001"/>
    <n v="0"/>
    <s v="1"/>
    <x v="2"/>
  </r>
  <r>
    <x v="1"/>
    <x v="40"/>
    <s v="1"/>
    <x v="0"/>
    <s v="15041RESIN068492022"/>
    <s v="22SD004C"/>
    <x v="1083"/>
    <n v="2772"/>
    <x v="14"/>
    <x v="17"/>
    <n v="0"/>
    <n v="0"/>
    <n v="14.32"/>
    <n v="1.8616000000000001"/>
    <n v="0"/>
    <n v="0"/>
    <n v="16.1816"/>
    <n v="0"/>
    <s v="1"/>
    <x v="2"/>
  </r>
  <r>
    <x v="1"/>
    <x v="33"/>
    <s v="1"/>
    <x v="0"/>
    <s v="15041RESIN068492022"/>
    <s v="22SD004C"/>
    <x v="1084"/>
    <n v="2773"/>
    <x v="14"/>
    <x v="17"/>
    <n v="0"/>
    <n v="0"/>
    <n v="16.72"/>
    <n v="2.1736"/>
    <n v="0"/>
    <n v="0"/>
    <n v="18.893599999999999"/>
    <n v="0"/>
    <s v="1"/>
    <x v="2"/>
  </r>
  <r>
    <x v="1"/>
    <x v="33"/>
    <s v="1"/>
    <x v="0"/>
    <s v="15041RESIN068492022"/>
    <s v="22SD004C"/>
    <x v="1085"/>
    <n v="2774"/>
    <x v="13"/>
    <x v="16"/>
    <n v="0"/>
    <n v="0"/>
    <n v="3633.56"/>
    <n v="472.36279999999999"/>
    <n v="0"/>
    <n v="0"/>
    <n v="4105.9228000000003"/>
    <n v="0"/>
    <s v="1"/>
    <x v="2"/>
  </r>
  <r>
    <x v="1"/>
    <x v="33"/>
    <s v="1"/>
    <x v="0"/>
    <s v="15041RESIN068492022"/>
    <s v="22SD004C"/>
    <x v="1086"/>
    <n v="2775"/>
    <x v="115"/>
    <x v="131"/>
    <n v="0"/>
    <n v="0"/>
    <n v="714.12"/>
    <n v="92.835599999999999"/>
    <n v="0"/>
    <n v="0"/>
    <n v="806.9556"/>
    <n v="0"/>
    <s v="1"/>
    <x v="2"/>
  </r>
  <r>
    <x v="1"/>
    <x v="33"/>
    <s v="1"/>
    <x v="0"/>
    <s v="15041RESIN068492022"/>
    <s v="22SD004C"/>
    <x v="1087"/>
    <n v="2776"/>
    <x v="115"/>
    <x v="131"/>
    <n v="0"/>
    <n v="0"/>
    <n v="375.72"/>
    <n v="48.843600000000002"/>
    <n v="0"/>
    <n v="0"/>
    <n v="424.56360000000001"/>
    <n v="0"/>
    <s v="1"/>
    <x v="2"/>
  </r>
  <r>
    <x v="1"/>
    <x v="33"/>
    <s v="1"/>
    <x v="0"/>
    <s v="15041RESIN068492022"/>
    <s v="22SD004C"/>
    <x v="1088"/>
    <n v="2777"/>
    <x v="309"/>
    <x v="360"/>
    <n v="0"/>
    <n v="0"/>
    <n v="31.56"/>
    <n v="4.1028000000000002"/>
    <n v="0"/>
    <n v="0"/>
    <n v="35.662799999999997"/>
    <n v="0"/>
    <s v="1"/>
    <x v="2"/>
  </r>
  <r>
    <x v="1"/>
    <x v="33"/>
    <s v="1"/>
    <x v="0"/>
    <s v="15041RESIN068492022"/>
    <s v="22SD004C"/>
    <x v="1089"/>
    <n v="2778"/>
    <x v="99"/>
    <x v="111"/>
    <n v="0"/>
    <n v="0"/>
    <n v="124.34"/>
    <n v="16.164200000000001"/>
    <n v="0"/>
    <n v="0"/>
    <n v="140.5042"/>
    <n v="0"/>
    <s v="1"/>
    <x v="2"/>
  </r>
  <r>
    <x v="1"/>
    <x v="33"/>
    <s v="1"/>
    <x v="0"/>
    <s v="15041RESIN068492022"/>
    <s v="22SD004C"/>
    <x v="1090"/>
    <n v="2779"/>
    <x v="120"/>
    <x v="137"/>
    <n v="0"/>
    <n v="0"/>
    <n v="690.79"/>
    <n v="89.802700000000002"/>
    <n v="0"/>
    <n v="0"/>
    <n v="780.59269999999992"/>
    <n v="0"/>
    <s v="1"/>
    <x v="2"/>
  </r>
  <r>
    <x v="1"/>
    <x v="33"/>
    <s v="1"/>
    <x v="0"/>
    <s v="15041RESIN068492022"/>
    <s v="22SD004C"/>
    <x v="1091"/>
    <n v="2780"/>
    <x v="310"/>
    <x v="361"/>
    <n v="0"/>
    <n v="0"/>
    <n v="63.08"/>
    <n v="8.2004000000000001"/>
    <n v="0"/>
    <n v="0"/>
    <n v="71.2804"/>
    <n v="0"/>
    <s v="1"/>
    <x v="2"/>
  </r>
  <r>
    <x v="1"/>
    <x v="33"/>
    <s v="1"/>
    <x v="0"/>
    <s v="15041RESIN068492022"/>
    <s v="22SD004C"/>
    <x v="1092"/>
    <n v="2781"/>
    <x v="83"/>
    <x v="90"/>
    <n v="0"/>
    <n v="0"/>
    <n v="103.95"/>
    <n v="13.513500000000001"/>
    <n v="0"/>
    <n v="0"/>
    <n v="117.46350000000001"/>
    <n v="0"/>
    <s v="1"/>
    <x v="2"/>
  </r>
  <r>
    <x v="1"/>
    <x v="33"/>
    <s v="1"/>
    <x v="0"/>
    <s v="15041RESIN068492022"/>
    <s v="22SD004C"/>
    <x v="1093"/>
    <n v="2782"/>
    <x v="45"/>
    <x v="49"/>
    <n v="0"/>
    <n v="0"/>
    <n v="1456.25"/>
    <n v="189.3125"/>
    <n v="0"/>
    <n v="0"/>
    <n v="1645.5625"/>
    <n v="0"/>
    <s v="1"/>
    <x v="2"/>
  </r>
  <r>
    <x v="1"/>
    <x v="33"/>
    <s v="1"/>
    <x v="0"/>
    <s v="15041RESIN068492022"/>
    <s v="22SD004C"/>
    <x v="1094"/>
    <n v="2783"/>
    <x v="212"/>
    <x v="249"/>
    <n v="0"/>
    <n v="0"/>
    <n v="217.93"/>
    <n v="28.330900000000003"/>
    <n v="0"/>
    <n v="0"/>
    <n v="246.26090000000002"/>
    <n v="0"/>
    <s v="1"/>
    <x v="2"/>
  </r>
  <r>
    <x v="1"/>
    <x v="33"/>
    <s v="1"/>
    <x v="0"/>
    <s v="15041RESIN068492022"/>
    <s v="22SD004C"/>
    <x v="1095"/>
    <n v="2784"/>
    <x v="295"/>
    <x v="346"/>
    <n v="0"/>
    <n v="0"/>
    <n v="1239.06"/>
    <n v="161.0778"/>
    <n v="0"/>
    <n v="0"/>
    <n v="1400.1378"/>
    <n v="0"/>
    <s v="1"/>
    <x v="2"/>
  </r>
  <r>
    <x v="1"/>
    <x v="33"/>
    <s v="1"/>
    <x v="0"/>
    <s v="15041RESIN068492022"/>
    <s v="22SD004C"/>
    <x v="1096"/>
    <n v="2785"/>
    <x v="150"/>
    <x v="172"/>
    <n v="0"/>
    <n v="0"/>
    <n v="942.11"/>
    <n v="122.4743"/>
    <n v="0"/>
    <n v="0"/>
    <n v="1064.5843"/>
    <n v="0"/>
    <s v="1"/>
    <x v="2"/>
  </r>
  <r>
    <x v="1"/>
    <x v="33"/>
    <s v="1"/>
    <x v="0"/>
    <s v="15041RESIN068492022"/>
    <s v="22SD004C"/>
    <x v="1097"/>
    <n v="2786"/>
    <x v="180"/>
    <x v="207"/>
    <n v="0"/>
    <n v="0"/>
    <n v="81.56"/>
    <n v="10.6028"/>
    <n v="0"/>
    <n v="0"/>
    <n v="92.162800000000004"/>
    <n v="0"/>
    <s v="1"/>
    <x v="2"/>
  </r>
  <r>
    <x v="1"/>
    <x v="33"/>
    <s v="1"/>
    <x v="0"/>
    <s v="15041RESIN068492022"/>
    <s v="22SD004C"/>
    <x v="1098"/>
    <n v="2787"/>
    <x v="201"/>
    <x v="234"/>
    <n v="0"/>
    <n v="0"/>
    <n v="214.51"/>
    <n v="27.886299999999999"/>
    <n v="0"/>
    <n v="0"/>
    <n v="242.3963"/>
    <n v="0"/>
    <s v="1"/>
    <x v="2"/>
  </r>
  <r>
    <x v="1"/>
    <x v="33"/>
    <s v="1"/>
    <x v="0"/>
    <s v="15041RESIN068492022"/>
    <s v="22SD004C"/>
    <x v="1099"/>
    <n v="2788"/>
    <x v="8"/>
    <x v="12"/>
    <n v="0"/>
    <n v="0"/>
    <n v="122.31"/>
    <n v="15.900300000000001"/>
    <n v="0"/>
    <n v="0"/>
    <n v="138.21030000000002"/>
    <s v="018717409"/>
    <s v="1"/>
    <x v="2"/>
  </r>
  <r>
    <x v="1"/>
    <x v="33"/>
    <s v="1"/>
    <x v="0"/>
    <s v="15041RESIN068492022"/>
    <s v="22SD004C"/>
    <x v="1100"/>
    <n v="2789"/>
    <x v="58"/>
    <x v="63"/>
    <n v="0"/>
    <n v="0"/>
    <n v="236.46"/>
    <n v="30.739800000000002"/>
    <n v="0"/>
    <n v="0"/>
    <n v="267.19979999999998"/>
    <n v="0"/>
    <s v="1"/>
    <x v="2"/>
  </r>
  <r>
    <x v="1"/>
    <x v="33"/>
    <s v="1"/>
    <x v="0"/>
    <s v="15041RESIN068492022"/>
    <s v="22SD004C"/>
    <x v="1101"/>
    <n v="2790"/>
    <x v="8"/>
    <x v="237"/>
    <n v="0"/>
    <n v="0"/>
    <n v="817.58"/>
    <n v="106.28540000000001"/>
    <n v="0"/>
    <n v="0"/>
    <n v="923.86540000000002"/>
    <s v="023760988"/>
    <s v="1"/>
    <x v="2"/>
  </r>
  <r>
    <x v="1"/>
    <x v="33"/>
    <s v="1"/>
    <x v="0"/>
    <s v="15041RESIN068492022"/>
    <s v="22SD004C"/>
    <x v="1102"/>
    <n v="2791"/>
    <x v="143"/>
    <x v="162"/>
    <n v="0"/>
    <n v="0"/>
    <n v="50.28"/>
    <n v="6.5364000000000004"/>
    <n v="0"/>
    <n v="0"/>
    <n v="56.816400000000002"/>
    <n v="0"/>
    <s v="1"/>
    <x v="2"/>
  </r>
  <r>
    <x v="1"/>
    <x v="33"/>
    <s v="1"/>
    <x v="0"/>
    <s v="15041RESIN068492022"/>
    <s v="22SD004C"/>
    <x v="1103"/>
    <n v="2792"/>
    <x v="250"/>
    <x v="297"/>
    <n v="0"/>
    <n v="0"/>
    <n v="285.45999999999998"/>
    <n v="37.1098"/>
    <n v="0"/>
    <n v="0"/>
    <n v="322.56979999999999"/>
    <n v="0"/>
    <s v="1"/>
    <x v="2"/>
  </r>
  <r>
    <x v="1"/>
    <x v="33"/>
    <s v="1"/>
    <x v="0"/>
    <s v="15041RESIN068492022"/>
    <s v="22SD004C"/>
    <x v="1104"/>
    <n v="2793"/>
    <x v="311"/>
    <x v="362"/>
    <n v="0"/>
    <n v="0"/>
    <n v="61.16"/>
    <n v="7.9508000000000001"/>
    <n v="0"/>
    <n v="0"/>
    <n v="69.110799999999998"/>
    <n v="0"/>
    <s v="1"/>
    <x v="2"/>
  </r>
  <r>
    <x v="1"/>
    <x v="33"/>
    <s v="1"/>
    <x v="0"/>
    <s v="15041RESIN068492022"/>
    <s v="22SD004C"/>
    <x v="1105"/>
    <n v="2794"/>
    <x v="8"/>
    <x v="96"/>
    <n v="0"/>
    <n v="0"/>
    <n v="44.59"/>
    <n v="5.7967000000000004"/>
    <n v="0"/>
    <n v="0"/>
    <n v="50.386700000000005"/>
    <s v="023506457"/>
    <s v="1"/>
    <x v="2"/>
  </r>
  <r>
    <x v="1"/>
    <x v="33"/>
    <s v="1"/>
    <x v="0"/>
    <s v="15041RESIN068492022"/>
    <s v="22SD004C"/>
    <x v="1106"/>
    <n v="2795"/>
    <x v="150"/>
    <x v="172"/>
    <n v="0"/>
    <n v="0"/>
    <n v="21.88"/>
    <n v="2.8443999999999998"/>
    <n v="0"/>
    <n v="0"/>
    <n v="24.724399999999999"/>
    <n v="0"/>
    <s v="1"/>
    <x v="2"/>
  </r>
  <r>
    <x v="1"/>
    <x v="42"/>
    <s v="1"/>
    <x v="0"/>
    <s v="15041RESIN068492022"/>
    <s v="22SD004C"/>
    <x v="1107"/>
    <n v="2796"/>
    <x v="2"/>
    <x v="2"/>
    <n v="0"/>
    <n v="0"/>
    <n v="0"/>
    <n v="0"/>
    <n v="0"/>
    <n v="0"/>
    <n v="0"/>
    <n v="0"/>
    <s v="1"/>
    <x v="2"/>
  </r>
  <r>
    <x v="1"/>
    <x v="42"/>
    <s v="1"/>
    <x v="0"/>
    <s v="15041RESIN068492022"/>
    <s v="22SD004C"/>
    <x v="1108"/>
    <n v="2797"/>
    <x v="211"/>
    <x v="248"/>
    <n v="0"/>
    <n v="0"/>
    <n v="485.82"/>
    <n v="63.156600000000005"/>
    <n v="0"/>
    <n v="0"/>
    <n v="548.97659999999996"/>
    <n v="0"/>
    <s v="1"/>
    <x v="2"/>
  </r>
  <r>
    <x v="1"/>
    <x v="42"/>
    <s v="1"/>
    <x v="0"/>
    <s v="15041RESIN068492022"/>
    <s v="22SD004C"/>
    <x v="1109"/>
    <n v="2798"/>
    <x v="246"/>
    <x v="292"/>
    <n v="0"/>
    <n v="0"/>
    <n v="134.46"/>
    <n v="17.479800000000001"/>
    <n v="0"/>
    <n v="0"/>
    <n v="151.93980000000002"/>
    <n v="0"/>
    <s v="1"/>
    <x v="2"/>
  </r>
  <r>
    <x v="1"/>
    <x v="42"/>
    <s v="1"/>
    <x v="0"/>
    <s v="15041RESIN068492022"/>
    <s v="22SD004C"/>
    <x v="1110"/>
    <n v="2799"/>
    <x v="10"/>
    <x v="11"/>
    <n v="0"/>
    <n v="0"/>
    <n v="5.5"/>
    <n v="0.71500000000000008"/>
    <n v="0"/>
    <n v="0"/>
    <n v="6.2149999999999999"/>
    <n v="0"/>
    <s v="1"/>
    <x v="2"/>
  </r>
  <r>
    <x v="1"/>
    <x v="42"/>
    <s v="1"/>
    <x v="0"/>
    <s v="15041RESIN068492022"/>
    <s v="22SD004C"/>
    <x v="1111"/>
    <n v="2800"/>
    <x v="312"/>
    <x v="363"/>
    <n v="0"/>
    <n v="0"/>
    <n v="176.6"/>
    <n v="22.957999999999998"/>
    <n v="0"/>
    <n v="0"/>
    <n v="199.55799999999999"/>
    <n v="0"/>
    <s v="1"/>
    <x v="2"/>
  </r>
  <r>
    <x v="1"/>
    <x v="42"/>
    <s v="1"/>
    <x v="0"/>
    <s v="15041RESIN068492022"/>
    <s v="22SD004C"/>
    <x v="1112"/>
    <n v="2801"/>
    <x v="10"/>
    <x v="11"/>
    <n v="0"/>
    <n v="0"/>
    <n v="65.75"/>
    <n v="8.5474999999999994"/>
    <n v="0"/>
    <n v="0"/>
    <n v="74.297499999999999"/>
    <n v="0"/>
    <s v="1"/>
    <x v="2"/>
  </r>
  <r>
    <x v="1"/>
    <x v="42"/>
    <s v="1"/>
    <x v="0"/>
    <s v="15041RESIN068492022"/>
    <s v="22SD004C"/>
    <x v="1113"/>
    <n v="2802"/>
    <x v="193"/>
    <x v="225"/>
    <n v="0"/>
    <n v="0"/>
    <n v="363.19"/>
    <n v="47.214700000000001"/>
    <n v="0"/>
    <n v="0"/>
    <n v="410.40469999999999"/>
    <n v="0"/>
    <s v="1"/>
    <x v="2"/>
  </r>
  <r>
    <x v="1"/>
    <x v="42"/>
    <s v="1"/>
    <x v="0"/>
    <s v="15041RESIN068492022"/>
    <s v="22SD004C"/>
    <x v="1114"/>
    <n v="2803"/>
    <x v="313"/>
    <x v="364"/>
    <n v="0"/>
    <n v="0"/>
    <n v="122.34"/>
    <n v="15.904200000000001"/>
    <n v="0"/>
    <n v="0"/>
    <n v="138.24420000000001"/>
    <n v="0"/>
    <s v="1"/>
    <x v="2"/>
  </r>
  <r>
    <x v="1"/>
    <x v="42"/>
    <s v="1"/>
    <x v="0"/>
    <s v="15041RESIN068492022"/>
    <s v="22SD004C"/>
    <x v="1115"/>
    <n v="2804"/>
    <x v="60"/>
    <x v="65"/>
    <n v="0"/>
    <n v="0"/>
    <n v="305.85000000000002"/>
    <n v="39.760500000000008"/>
    <n v="0"/>
    <n v="0"/>
    <n v="345.6105"/>
    <n v="0"/>
    <s v="1"/>
    <x v="2"/>
  </r>
  <r>
    <x v="1"/>
    <x v="42"/>
    <s v="1"/>
    <x v="0"/>
    <s v="15041RESIN068492022"/>
    <s v="22SD004C"/>
    <x v="1116"/>
    <n v="2805"/>
    <x v="123"/>
    <x v="140"/>
    <n v="0"/>
    <n v="0"/>
    <n v="101.94"/>
    <n v="13.2522"/>
    <n v="0"/>
    <n v="0"/>
    <n v="115.1922"/>
    <n v="0"/>
    <s v="1"/>
    <x v="2"/>
  </r>
  <r>
    <x v="1"/>
    <x v="42"/>
    <s v="1"/>
    <x v="0"/>
    <s v="15041RESIN068492022"/>
    <s v="22SD004C"/>
    <x v="1117"/>
    <n v="2806"/>
    <x v="8"/>
    <x v="365"/>
    <n v="0"/>
    <n v="0"/>
    <n v="46.81"/>
    <n v="6.0853000000000002"/>
    <n v="0"/>
    <n v="0"/>
    <n v="52.895300000000006"/>
    <s v="023750789"/>
    <s v="1"/>
    <x v="2"/>
  </r>
  <r>
    <x v="1"/>
    <x v="42"/>
    <s v="1"/>
    <x v="0"/>
    <s v="15041RESIN068492022"/>
    <s v="22SD004C"/>
    <x v="1118"/>
    <n v="2807"/>
    <x v="270"/>
    <x v="320"/>
    <n v="0"/>
    <n v="0"/>
    <n v="12.32"/>
    <n v="1.6016000000000001"/>
    <n v="0"/>
    <n v="0"/>
    <n v="13.9216"/>
    <n v="0"/>
    <s v="1"/>
    <x v="2"/>
  </r>
  <r>
    <x v="1"/>
    <x v="42"/>
    <s v="1"/>
    <x v="0"/>
    <s v="15041RESIN068492022"/>
    <s v="22SD004C"/>
    <x v="1119"/>
    <n v="2808"/>
    <x v="59"/>
    <x v="64"/>
    <n v="0"/>
    <n v="0"/>
    <n v="81.55"/>
    <n v="10.6015"/>
    <n v="0"/>
    <n v="0"/>
    <n v="92.151499999999999"/>
    <n v="0"/>
    <s v="1"/>
    <x v="2"/>
  </r>
  <r>
    <x v="1"/>
    <x v="42"/>
    <s v="1"/>
    <x v="0"/>
    <s v="15041RESIN068492022"/>
    <s v="22SD004C"/>
    <x v="1120"/>
    <n v="2809"/>
    <x v="185"/>
    <x v="215"/>
    <n v="0"/>
    <n v="0"/>
    <n v="407.78"/>
    <n v="53.011399999999995"/>
    <n v="0"/>
    <n v="0"/>
    <n v="460.79139999999995"/>
    <n v="0"/>
    <s v="1"/>
    <x v="2"/>
  </r>
  <r>
    <x v="1"/>
    <x v="42"/>
    <s v="1"/>
    <x v="0"/>
    <s v="15041RESIN068492022"/>
    <s v="22SD004C"/>
    <x v="1121"/>
    <n v="2810"/>
    <x v="35"/>
    <x v="39"/>
    <n v="0"/>
    <n v="0"/>
    <n v="163.12"/>
    <n v="21.2056"/>
    <n v="0"/>
    <n v="0"/>
    <n v="184.32560000000001"/>
    <n v="0"/>
    <s v="1"/>
    <x v="2"/>
  </r>
  <r>
    <x v="1"/>
    <x v="42"/>
    <s v="1"/>
    <x v="0"/>
    <s v="15041RESIN068492022"/>
    <s v="22SD004C"/>
    <x v="1122"/>
    <n v="2811"/>
    <x v="2"/>
    <x v="2"/>
    <n v="0"/>
    <n v="0"/>
    <n v="0"/>
    <n v="0"/>
    <n v="0"/>
    <n v="0"/>
    <n v="0"/>
    <n v="0"/>
    <s v="1"/>
    <x v="2"/>
  </r>
  <r>
    <x v="1"/>
    <x v="42"/>
    <s v="1"/>
    <x v="0"/>
    <s v="15041RESIN068492022"/>
    <s v="22SD004C"/>
    <x v="1123"/>
    <n v="2812"/>
    <x v="25"/>
    <x v="28"/>
    <n v="0"/>
    <n v="0"/>
    <n v="10941.8"/>
    <n v="1422.434"/>
    <n v="0"/>
    <n v="0"/>
    <n v="12364.233999999999"/>
    <n v="0"/>
    <s v="1"/>
    <x v="2"/>
  </r>
  <r>
    <x v="1"/>
    <x v="42"/>
    <s v="1"/>
    <x v="0"/>
    <s v="15041RESIN068492022"/>
    <s v="22SD004C"/>
    <x v="1124"/>
    <n v="2813"/>
    <x v="211"/>
    <x v="248"/>
    <n v="0"/>
    <n v="0"/>
    <n v="24.6"/>
    <n v="3.1980000000000004"/>
    <n v="0"/>
    <n v="0"/>
    <n v="27.798000000000002"/>
    <n v="0"/>
    <s v="1"/>
    <x v="2"/>
  </r>
  <r>
    <x v="1"/>
    <x v="42"/>
    <s v="1"/>
    <x v="0"/>
    <s v="15041RESIN068492022"/>
    <s v="22SD004C"/>
    <x v="1125"/>
    <n v="2814"/>
    <x v="8"/>
    <x v="366"/>
    <n v="0"/>
    <n v="0"/>
    <n v="22.41"/>
    <n v="2.9133"/>
    <n v="0"/>
    <n v="0"/>
    <n v="25.3233"/>
    <s v="010594467"/>
    <s v="1"/>
    <x v="2"/>
  </r>
  <r>
    <x v="1"/>
    <x v="42"/>
    <s v="1"/>
    <x v="0"/>
    <s v="15041RESIN068492022"/>
    <s v="22SD004C"/>
    <x v="1126"/>
    <n v="2815"/>
    <x v="60"/>
    <x v="65"/>
    <n v="0"/>
    <n v="0"/>
    <n v="224.29"/>
    <n v="29.157699999999998"/>
    <n v="0"/>
    <n v="0"/>
    <n v="253.4477"/>
    <n v="0"/>
    <s v="1"/>
    <x v="2"/>
  </r>
  <r>
    <x v="1"/>
    <x v="42"/>
    <s v="1"/>
    <x v="0"/>
    <s v="15041RESIN068492022"/>
    <s v="22SD004C"/>
    <x v="1127"/>
    <n v="2816"/>
    <x v="45"/>
    <x v="49"/>
    <n v="0"/>
    <n v="0"/>
    <n v="42417.38"/>
    <n v="5514.2593999999999"/>
    <n v="0"/>
    <n v="0"/>
    <n v="47931.6394"/>
    <n v="0"/>
    <s v="1"/>
    <x v="2"/>
  </r>
  <r>
    <x v="1"/>
    <x v="42"/>
    <s v="1"/>
    <x v="0"/>
    <s v="15041RESIN068492022"/>
    <s v="22SD004C"/>
    <x v="1128"/>
    <n v="2817"/>
    <x v="8"/>
    <x v="284"/>
    <n v="0"/>
    <n v="0"/>
    <n v="188.95"/>
    <n v="24.563499999999998"/>
    <n v="0"/>
    <n v="0"/>
    <n v="213.51349999999999"/>
    <s v="014498744"/>
    <s v="1"/>
    <x v="2"/>
  </r>
  <r>
    <x v="1"/>
    <x v="42"/>
    <s v="1"/>
    <x v="0"/>
    <s v="15041RESIN068492022"/>
    <s v="22SD004C"/>
    <x v="1129"/>
    <n v="2818"/>
    <x v="10"/>
    <x v="11"/>
    <n v="0"/>
    <n v="0"/>
    <n v="13.76"/>
    <n v="1.7887999999999999"/>
    <n v="0"/>
    <n v="0"/>
    <n v="15.5488"/>
    <n v="0"/>
    <s v="1"/>
    <x v="2"/>
  </r>
  <r>
    <x v="1"/>
    <x v="42"/>
    <s v="1"/>
    <x v="0"/>
    <s v="15041RESIN068492022"/>
    <s v="22SD004C"/>
    <x v="1130"/>
    <n v="2819"/>
    <x v="215"/>
    <x v="252"/>
    <n v="0"/>
    <n v="0"/>
    <n v="56.25"/>
    <n v="7.3125"/>
    <n v="0"/>
    <n v="0"/>
    <n v="63.5625"/>
    <n v="0"/>
    <s v="1"/>
    <x v="2"/>
  </r>
  <r>
    <x v="1"/>
    <x v="42"/>
    <s v="1"/>
    <x v="0"/>
    <s v="15041RESIN068492022"/>
    <s v="22SD004C"/>
    <x v="1131"/>
    <n v="2820"/>
    <x v="10"/>
    <x v="11"/>
    <n v="0"/>
    <n v="0"/>
    <n v="61.84"/>
    <n v="8.039200000000001"/>
    <n v="0"/>
    <n v="0"/>
    <n v="69.879199999999997"/>
    <n v="0"/>
    <s v="1"/>
    <x v="2"/>
  </r>
  <r>
    <x v="1"/>
    <x v="42"/>
    <s v="1"/>
    <x v="0"/>
    <s v="15041RESIN068492022"/>
    <s v="22SD004C"/>
    <x v="1132"/>
    <n v="2821"/>
    <x v="10"/>
    <x v="11"/>
    <n v="0"/>
    <n v="0"/>
    <n v="20.350000000000001"/>
    <n v="2.6455000000000002"/>
    <n v="0"/>
    <n v="0"/>
    <n v="22.9955"/>
    <n v="0"/>
    <s v="1"/>
    <x v="2"/>
  </r>
  <r>
    <x v="1"/>
    <x v="44"/>
    <s v="1"/>
    <x v="0"/>
    <s v="15041RESIN068492022"/>
    <s v="22SD004C"/>
    <x v="1133"/>
    <n v="2822"/>
    <x v="10"/>
    <x v="11"/>
    <n v="0"/>
    <n v="0"/>
    <n v="1625.38"/>
    <n v="211.29940000000002"/>
    <n v="0"/>
    <n v="0"/>
    <n v="1836.6794000000002"/>
    <n v="0"/>
    <s v="1"/>
    <x v="2"/>
  </r>
  <r>
    <x v="1"/>
    <x v="44"/>
    <s v="1"/>
    <x v="0"/>
    <s v="15041RESIN068492022"/>
    <s v="22SD004C"/>
    <x v="1134"/>
    <n v="2823"/>
    <x v="113"/>
    <x v="129"/>
    <n v="0"/>
    <n v="0"/>
    <n v="10608.72"/>
    <n v="1379.1335999999999"/>
    <n v="0"/>
    <n v="0"/>
    <n v="11987.853599999999"/>
    <n v="0"/>
    <s v="1"/>
    <x v="2"/>
  </r>
  <r>
    <x v="1"/>
    <x v="44"/>
    <s v="1"/>
    <x v="0"/>
    <s v="15041RESIN068492022"/>
    <s v="22SD004C"/>
    <x v="1135"/>
    <n v="2824"/>
    <x v="8"/>
    <x v="258"/>
    <n v="0"/>
    <n v="0"/>
    <n v="8123.81"/>
    <n v="1056.0953000000002"/>
    <n v="0"/>
    <n v="0"/>
    <n v="9179.9053000000004"/>
    <s v="024801054"/>
    <s v="1"/>
    <x v="2"/>
  </r>
  <r>
    <x v="1"/>
    <x v="44"/>
    <s v="1"/>
    <x v="0"/>
    <s v="15041RESIN068492022"/>
    <s v="22SD004C"/>
    <x v="1136"/>
    <n v="2825"/>
    <x v="124"/>
    <x v="141"/>
    <n v="0"/>
    <n v="0"/>
    <n v="74.64"/>
    <n v="9.7032000000000007"/>
    <n v="0"/>
    <n v="0"/>
    <n v="84.343199999999996"/>
    <n v="0"/>
    <s v="1"/>
    <x v="2"/>
  </r>
  <r>
    <x v="1"/>
    <x v="44"/>
    <s v="1"/>
    <x v="0"/>
    <s v="15041RESIN068492022"/>
    <s v="22SD004C"/>
    <x v="1137"/>
    <n v="2826"/>
    <x v="167"/>
    <x v="192"/>
    <n v="0"/>
    <n v="0"/>
    <n v="307.86"/>
    <n v="40.021800000000006"/>
    <n v="0"/>
    <n v="0"/>
    <n v="347.8818"/>
    <n v="0"/>
    <s v="1"/>
    <x v="2"/>
  </r>
  <r>
    <x v="1"/>
    <x v="44"/>
    <s v="1"/>
    <x v="0"/>
    <s v="15041RESIN068492022"/>
    <s v="22SD004C"/>
    <x v="1138"/>
    <n v="2827"/>
    <x v="189"/>
    <x v="221"/>
    <n v="0"/>
    <n v="0"/>
    <n v="42.78"/>
    <n v="5.5613999999999999"/>
    <n v="0"/>
    <n v="0"/>
    <n v="48.3414"/>
    <n v="0"/>
    <s v="1"/>
    <x v="2"/>
  </r>
  <r>
    <x v="1"/>
    <x v="44"/>
    <s v="1"/>
    <x v="0"/>
    <s v="15041RESIN068492022"/>
    <s v="22SD004C"/>
    <x v="1139"/>
    <n v="2828"/>
    <x v="8"/>
    <x v="163"/>
    <n v="0"/>
    <n v="0"/>
    <n v="81.56"/>
    <n v="10.6028"/>
    <n v="0"/>
    <n v="0"/>
    <n v="92.162800000000004"/>
    <s v="006175489"/>
    <s v="1"/>
    <x v="2"/>
  </r>
  <r>
    <x v="1"/>
    <x v="44"/>
    <s v="1"/>
    <x v="0"/>
    <s v="15041RESIN068492022"/>
    <s v="22SD004C"/>
    <x v="1140"/>
    <n v="2829"/>
    <x v="60"/>
    <x v="65"/>
    <n v="0"/>
    <n v="0"/>
    <n v="163.12"/>
    <n v="21.2056"/>
    <n v="0"/>
    <n v="0"/>
    <n v="184.32560000000001"/>
    <n v="0"/>
    <s v="1"/>
    <x v="2"/>
  </r>
  <r>
    <x v="1"/>
    <x v="44"/>
    <s v="1"/>
    <x v="0"/>
    <s v="15041RESIN068492022"/>
    <s v="22SD004C"/>
    <x v="1141"/>
    <n v="2830"/>
    <x v="24"/>
    <x v="27"/>
    <n v="0"/>
    <n v="0"/>
    <n v="278.10000000000002"/>
    <n v="36.153000000000006"/>
    <n v="0"/>
    <n v="0"/>
    <n v="314.25300000000004"/>
    <n v="0"/>
    <s v="1"/>
    <x v="2"/>
  </r>
  <r>
    <x v="1"/>
    <x v="44"/>
    <s v="1"/>
    <x v="0"/>
    <s v="15041RESIN068492022"/>
    <s v="22SD004C"/>
    <x v="1142"/>
    <n v="2831"/>
    <x v="194"/>
    <x v="226"/>
    <n v="0"/>
    <n v="0"/>
    <n v="242.88"/>
    <n v="31.574400000000001"/>
    <n v="0"/>
    <n v="0"/>
    <n v="274.45440000000002"/>
    <n v="0"/>
    <s v="1"/>
    <x v="2"/>
  </r>
  <r>
    <x v="1"/>
    <x v="44"/>
    <s v="1"/>
    <x v="0"/>
    <s v="15041RESIN068492022"/>
    <s v="22SD004C"/>
    <x v="1143"/>
    <n v="2832"/>
    <x v="194"/>
    <x v="226"/>
    <n v="0"/>
    <n v="0"/>
    <n v="274.87"/>
    <n v="35.7331"/>
    <n v="0"/>
    <n v="0"/>
    <n v="310.60309999999998"/>
    <n v="0"/>
    <s v="1"/>
    <x v="2"/>
  </r>
  <r>
    <x v="1"/>
    <x v="44"/>
    <s v="1"/>
    <x v="0"/>
    <s v="15041RESIN068492022"/>
    <s v="22SD004C"/>
    <x v="1144"/>
    <n v="2833"/>
    <x v="73"/>
    <x v="79"/>
    <n v="0"/>
    <n v="0"/>
    <n v="1345.13"/>
    <n v="174.86690000000002"/>
    <n v="0"/>
    <n v="0"/>
    <n v="1519.9969000000001"/>
    <n v="0"/>
    <s v="1"/>
    <x v="2"/>
  </r>
  <r>
    <x v="1"/>
    <x v="44"/>
    <s v="1"/>
    <x v="0"/>
    <s v="15041RESIN068492022"/>
    <s v="22SD004C"/>
    <x v="1145"/>
    <n v="2834"/>
    <x v="76"/>
    <x v="83"/>
    <n v="0"/>
    <n v="0"/>
    <n v="288.38"/>
    <n v="37.489400000000003"/>
    <n v="0"/>
    <n v="0"/>
    <n v="325.86939999999998"/>
    <n v="0"/>
    <s v="1"/>
    <x v="2"/>
  </r>
  <r>
    <x v="1"/>
    <x v="44"/>
    <s v="1"/>
    <x v="0"/>
    <s v="15041RESIN068492022"/>
    <s v="22SD004C"/>
    <x v="1146"/>
    <n v="2835"/>
    <x v="314"/>
    <x v="178"/>
    <n v="0"/>
    <n v="0"/>
    <n v="660.47"/>
    <n v="85.861100000000008"/>
    <n v="0"/>
    <n v="0"/>
    <n v="746.33109999999999"/>
    <n v="0"/>
    <s v="1"/>
    <x v="2"/>
  </r>
  <r>
    <x v="1"/>
    <x v="44"/>
    <s v="1"/>
    <x v="0"/>
    <s v="15041RESIN068492022"/>
    <s v="22SD004C"/>
    <x v="1147"/>
    <n v="2836"/>
    <x v="224"/>
    <x v="263"/>
    <n v="0"/>
    <n v="0"/>
    <n v="260"/>
    <n v="33.800000000000004"/>
    <n v="0"/>
    <n v="0"/>
    <n v="293.8"/>
    <n v="0"/>
    <s v="1"/>
    <x v="2"/>
  </r>
  <r>
    <x v="1"/>
    <x v="44"/>
    <s v="1"/>
    <x v="0"/>
    <s v="15041RESIN068492022"/>
    <s v="22SD004C"/>
    <x v="1148"/>
    <n v="2837"/>
    <x v="226"/>
    <x v="265"/>
    <n v="0"/>
    <n v="0"/>
    <n v="2102.63"/>
    <n v="273.34190000000001"/>
    <n v="0"/>
    <n v="0"/>
    <n v="2375.9719"/>
    <n v="0"/>
    <s v="1"/>
    <x v="2"/>
  </r>
  <r>
    <x v="1"/>
    <x v="44"/>
    <s v="1"/>
    <x v="0"/>
    <s v="15041RESIN068492022"/>
    <s v="22SD004C"/>
    <x v="1149"/>
    <n v="2838"/>
    <x v="133"/>
    <x v="151"/>
    <n v="0"/>
    <n v="0"/>
    <n v="815.56"/>
    <n v="106.02279999999999"/>
    <n v="0"/>
    <n v="0"/>
    <n v="921.58279999999991"/>
    <n v="0"/>
    <s v="1"/>
    <x v="2"/>
  </r>
  <r>
    <x v="1"/>
    <x v="47"/>
    <s v="1"/>
    <x v="0"/>
    <s v="15041RESIN068492022"/>
    <s v="22SD004C"/>
    <x v="1150"/>
    <n v="2839"/>
    <x v="2"/>
    <x v="2"/>
    <n v="0"/>
    <n v="0"/>
    <n v="0"/>
    <n v="0"/>
    <n v="0"/>
    <n v="0"/>
    <n v="0"/>
    <n v="0"/>
    <s v="1"/>
    <x v="2"/>
  </r>
  <r>
    <x v="1"/>
    <x v="47"/>
    <s v="1"/>
    <x v="0"/>
    <s v="15041RESIN068492022"/>
    <s v="22SD004C"/>
    <x v="1151"/>
    <n v="2840"/>
    <x v="44"/>
    <x v="48"/>
    <n v="0"/>
    <n v="0"/>
    <n v="18.899999999999999"/>
    <n v="2.4569999999999999"/>
    <n v="0"/>
    <n v="0"/>
    <n v="21.356999999999999"/>
    <n v="0"/>
    <s v="1"/>
    <x v="2"/>
  </r>
  <r>
    <x v="1"/>
    <x v="47"/>
    <s v="1"/>
    <x v="0"/>
    <s v="15041RESIN068492022"/>
    <s v="22SD004C"/>
    <x v="1152"/>
    <n v="2841"/>
    <x v="10"/>
    <x v="11"/>
    <n v="0"/>
    <n v="0"/>
    <n v="116.64"/>
    <n v="15.1632"/>
    <n v="0"/>
    <n v="0"/>
    <n v="131.8032"/>
    <n v="0"/>
    <s v="1"/>
    <x v="2"/>
  </r>
  <r>
    <x v="1"/>
    <x v="47"/>
    <s v="1"/>
    <x v="0"/>
    <s v="15041RESIN068492022"/>
    <s v="22SD004C"/>
    <x v="1153"/>
    <n v="2842"/>
    <x v="142"/>
    <x v="161"/>
    <n v="0"/>
    <n v="0"/>
    <n v="5791.79"/>
    <n v="752.93270000000007"/>
    <n v="0"/>
    <n v="0"/>
    <n v="6544.7227000000003"/>
    <n v="0"/>
    <s v="1"/>
    <x v="2"/>
  </r>
  <r>
    <x v="1"/>
    <x v="47"/>
    <s v="1"/>
    <x v="0"/>
    <s v="15041RESIN068492022"/>
    <s v="22SD004C"/>
    <x v="1154"/>
    <n v="2843"/>
    <x v="102"/>
    <x v="117"/>
    <n v="0"/>
    <n v="0"/>
    <n v="2421.58"/>
    <n v="314.80540000000002"/>
    <n v="0"/>
    <n v="0"/>
    <n v="2736.3854000000001"/>
    <n v="0"/>
    <s v="1"/>
    <x v="2"/>
  </r>
  <r>
    <x v="1"/>
    <x v="47"/>
    <s v="1"/>
    <x v="0"/>
    <s v="15041RESIN068492022"/>
    <s v="22SD004C"/>
    <x v="1155"/>
    <n v="2844"/>
    <x v="45"/>
    <x v="49"/>
    <n v="0"/>
    <n v="0"/>
    <n v="1527.82"/>
    <n v="198.61660000000001"/>
    <n v="0"/>
    <n v="0"/>
    <n v="1726.4366"/>
    <n v="0"/>
    <s v="1"/>
    <x v="2"/>
  </r>
  <r>
    <x v="1"/>
    <x v="47"/>
    <s v="1"/>
    <x v="0"/>
    <s v="15041RESIN068492022"/>
    <s v="22SD004C"/>
    <x v="1156"/>
    <n v="2845"/>
    <x v="263"/>
    <x v="313"/>
    <n v="0"/>
    <n v="0"/>
    <n v="3383.32"/>
    <n v="439.83160000000004"/>
    <n v="0"/>
    <n v="0"/>
    <n v="3823.1516000000001"/>
    <n v="0"/>
    <s v="1"/>
    <x v="2"/>
  </r>
  <r>
    <x v="1"/>
    <x v="47"/>
    <s v="1"/>
    <x v="0"/>
    <s v="15041RESIN068492022"/>
    <s v="22SD004C"/>
    <x v="1157"/>
    <n v="2846"/>
    <x v="8"/>
    <x v="109"/>
    <n v="0"/>
    <n v="0"/>
    <n v="231.38"/>
    <n v="30.0794"/>
    <n v="0"/>
    <n v="0"/>
    <n v="261.45940000000002"/>
    <s v="044578045"/>
    <s v="1"/>
    <x v="2"/>
  </r>
  <r>
    <x v="1"/>
    <x v="47"/>
    <s v="1"/>
    <x v="0"/>
    <s v="15041RESIN068492022"/>
    <s v="22SD004C"/>
    <x v="1158"/>
    <n v="2847"/>
    <x v="8"/>
    <x v="13"/>
    <n v="0"/>
    <n v="0"/>
    <n v="37.700000000000003"/>
    <n v="4.9010000000000007"/>
    <n v="0"/>
    <n v="0"/>
    <n v="42.601000000000006"/>
    <s v="027009790"/>
    <s v="1"/>
    <x v="2"/>
  </r>
  <r>
    <x v="1"/>
    <x v="47"/>
    <s v="1"/>
    <x v="0"/>
    <s v="15041RESIN068492022"/>
    <s v="22SD004C"/>
    <x v="1159"/>
    <n v="2848"/>
    <x v="300"/>
    <x v="351"/>
    <n v="0"/>
    <n v="0"/>
    <n v="147.27000000000001"/>
    <n v="19.145100000000003"/>
    <n v="0"/>
    <n v="0"/>
    <n v="166.41510000000002"/>
    <n v="0"/>
    <s v="1"/>
    <x v="2"/>
  </r>
  <r>
    <x v="1"/>
    <x v="47"/>
    <s v="1"/>
    <x v="0"/>
    <s v="15041RESIN068492022"/>
    <s v="22SD004C"/>
    <x v="1160"/>
    <n v="2849"/>
    <x v="195"/>
    <x v="227"/>
    <n v="0"/>
    <n v="0"/>
    <n v="968.48"/>
    <n v="125.9024"/>
    <n v="0"/>
    <n v="0"/>
    <n v="1094.3824"/>
    <n v="0"/>
    <s v="1"/>
    <x v="2"/>
  </r>
  <r>
    <x v="1"/>
    <x v="47"/>
    <s v="1"/>
    <x v="0"/>
    <s v="15041RESIN068492022"/>
    <s v="22SD004C"/>
    <x v="1161"/>
    <n v="2850"/>
    <x v="315"/>
    <x v="367"/>
    <n v="0"/>
    <n v="0"/>
    <n v="165.12"/>
    <n v="21.465600000000002"/>
    <n v="0"/>
    <n v="0"/>
    <n v="186.5856"/>
    <n v="0"/>
    <s v="1"/>
    <x v="2"/>
  </r>
  <r>
    <x v="1"/>
    <x v="47"/>
    <s v="1"/>
    <x v="0"/>
    <s v="15041RESIN068492022"/>
    <s v="22SD004C"/>
    <x v="1162"/>
    <n v="2851"/>
    <x v="8"/>
    <x v="194"/>
    <n v="0"/>
    <n v="0"/>
    <n v="1222.07"/>
    <n v="158.8691"/>
    <n v="0"/>
    <n v="0"/>
    <n v="1380.9391000000001"/>
    <s v="027776787"/>
    <s v="1"/>
    <x v="2"/>
  </r>
  <r>
    <x v="1"/>
    <x v="47"/>
    <s v="1"/>
    <x v="0"/>
    <s v="15041RESIN068492022"/>
    <s v="22SD004C"/>
    <x v="1163"/>
    <n v="2852"/>
    <x v="141"/>
    <x v="160"/>
    <n v="0"/>
    <n v="0"/>
    <n v="5076.93"/>
    <n v="660.00090000000012"/>
    <n v="0"/>
    <n v="0"/>
    <n v="5736.9309000000003"/>
    <n v="0"/>
    <s v="1"/>
    <x v="2"/>
  </r>
  <r>
    <x v="1"/>
    <x v="47"/>
    <s v="1"/>
    <x v="0"/>
    <s v="15041RESIN068492022"/>
    <s v="22SD004C"/>
    <x v="1164"/>
    <n v="2853"/>
    <x v="13"/>
    <x v="16"/>
    <n v="0"/>
    <n v="0"/>
    <n v="10069.59"/>
    <n v="1309.0467000000001"/>
    <n v="0"/>
    <n v="0"/>
    <n v="11378.636700000001"/>
    <n v="0"/>
    <s v="1"/>
    <x v="2"/>
  </r>
  <r>
    <x v="1"/>
    <x v="47"/>
    <s v="1"/>
    <x v="0"/>
    <s v="15041RESIN068492022"/>
    <s v="22SD004C"/>
    <x v="1165"/>
    <n v="2854"/>
    <x v="169"/>
    <x v="195"/>
    <n v="0"/>
    <n v="0"/>
    <n v="377.66"/>
    <n v="49.095800000000004"/>
    <n v="0"/>
    <n v="0"/>
    <n v="426.75580000000002"/>
    <n v="0"/>
    <s v="1"/>
    <x v="2"/>
  </r>
  <r>
    <x v="1"/>
    <x v="47"/>
    <s v="1"/>
    <x v="0"/>
    <s v="15041RESIN068492022"/>
    <s v="22SD004C"/>
    <x v="1166"/>
    <n v="2855"/>
    <x v="245"/>
    <x v="291"/>
    <n v="0"/>
    <n v="0"/>
    <n v="81.56"/>
    <n v="10.6028"/>
    <n v="0"/>
    <n v="0"/>
    <n v="92.162800000000004"/>
    <n v="0"/>
    <s v="1"/>
    <x v="2"/>
  </r>
  <r>
    <x v="1"/>
    <x v="47"/>
    <s v="1"/>
    <x v="0"/>
    <s v="15041RESIN068492022"/>
    <s v="22SD004C"/>
    <x v="1167"/>
    <n v="2856"/>
    <x v="8"/>
    <x v="216"/>
    <n v="0"/>
    <n v="0"/>
    <n v="188.38"/>
    <n v="24.4894"/>
    <n v="0"/>
    <n v="0"/>
    <n v="212.86939999999998"/>
    <s v="001121312"/>
    <s v="1"/>
    <x v="2"/>
  </r>
  <r>
    <x v="1"/>
    <x v="47"/>
    <s v="1"/>
    <x v="0"/>
    <s v="15041RESIN068492022"/>
    <s v="22SD004C"/>
    <x v="1168"/>
    <n v="2857"/>
    <x v="2"/>
    <x v="2"/>
    <n v="0"/>
    <n v="0"/>
    <n v="0"/>
    <n v="0"/>
    <n v="0"/>
    <n v="0"/>
    <n v="0"/>
    <n v="0"/>
    <s v="1"/>
    <x v="2"/>
  </r>
  <r>
    <x v="1"/>
    <x v="47"/>
    <s v="1"/>
    <x v="0"/>
    <s v="15041RESIN068492022"/>
    <s v="22SD004C"/>
    <x v="1169"/>
    <n v="2858"/>
    <x v="8"/>
    <x v="368"/>
    <n v="0"/>
    <n v="0"/>
    <n v="269.61"/>
    <n v="35.049300000000002"/>
    <n v="0"/>
    <n v="0"/>
    <n v="304.65930000000003"/>
    <s v="005583029"/>
    <s v="1"/>
    <x v="2"/>
  </r>
  <r>
    <x v="1"/>
    <x v="47"/>
    <s v="1"/>
    <x v="0"/>
    <s v="15041RESIN068492022"/>
    <s v="22SD004C"/>
    <x v="1170"/>
    <n v="2859"/>
    <x v="140"/>
    <x v="159"/>
    <n v="0"/>
    <n v="0"/>
    <n v="246.68"/>
    <n v="32.068400000000004"/>
    <n v="0"/>
    <n v="0"/>
    <n v="278.7484"/>
    <n v="0"/>
    <s v="1"/>
    <x v="2"/>
  </r>
  <r>
    <x v="1"/>
    <x v="47"/>
    <s v="1"/>
    <x v="0"/>
    <s v="15041RESIN068492022"/>
    <s v="22SD004C"/>
    <x v="1171"/>
    <n v="2860"/>
    <x v="316"/>
    <x v="369"/>
    <n v="0"/>
    <n v="0"/>
    <n v="20.39"/>
    <n v="2.6507000000000001"/>
    <n v="0"/>
    <n v="0"/>
    <n v="23.040700000000001"/>
    <n v="0"/>
    <s v="1"/>
    <x v="2"/>
  </r>
  <r>
    <x v="1"/>
    <x v="47"/>
    <s v="1"/>
    <x v="0"/>
    <s v="15041RESIN068492022"/>
    <s v="22SD004C"/>
    <x v="1172"/>
    <n v="2861"/>
    <x v="260"/>
    <x v="310"/>
    <n v="0"/>
    <n v="0"/>
    <n v="348.61"/>
    <n v="45.319300000000005"/>
    <n v="0"/>
    <n v="0"/>
    <n v="393.92930000000001"/>
    <n v="0"/>
    <s v="1"/>
    <x v="2"/>
  </r>
  <r>
    <x v="1"/>
    <x v="47"/>
    <s v="1"/>
    <x v="0"/>
    <s v="15041RESIN068492022"/>
    <s v="22SD004C"/>
    <x v="1173"/>
    <n v="2862"/>
    <x v="100"/>
    <x v="112"/>
    <n v="0"/>
    <n v="0"/>
    <n v="109.96"/>
    <n v="14.2948"/>
    <n v="0"/>
    <n v="0"/>
    <n v="124.25479999999999"/>
    <n v="0"/>
    <s v="1"/>
    <x v="2"/>
  </r>
  <r>
    <x v="1"/>
    <x v="47"/>
    <s v="1"/>
    <x v="0"/>
    <s v="15041RESIN068492022"/>
    <s v="22SD004C"/>
    <x v="1174"/>
    <n v="2863"/>
    <x v="10"/>
    <x v="11"/>
    <n v="0"/>
    <n v="0"/>
    <n v="21.74"/>
    <n v="2.8262"/>
    <n v="0"/>
    <n v="0"/>
    <n v="24.566199999999998"/>
    <n v="0"/>
    <s v="1"/>
    <x v="2"/>
  </r>
  <r>
    <x v="1"/>
    <x v="47"/>
    <s v="1"/>
    <x v="0"/>
    <s v="15041RESIN068492022"/>
    <s v="22SD004C"/>
    <x v="1175"/>
    <n v="2864"/>
    <x v="10"/>
    <x v="11"/>
    <n v="0"/>
    <n v="0"/>
    <n v="115.27"/>
    <n v="14.985099999999999"/>
    <n v="0"/>
    <n v="0"/>
    <n v="130.2551"/>
    <n v="0"/>
    <s v="1"/>
    <x v="2"/>
  </r>
  <r>
    <x v="1"/>
    <x v="47"/>
    <s v="1"/>
    <x v="0"/>
    <s v="15041RESIN068492022"/>
    <s v="22SD004C"/>
    <x v="1176"/>
    <n v="2865"/>
    <x v="10"/>
    <x v="11"/>
    <n v="0"/>
    <n v="0"/>
    <n v="106.5"/>
    <n v="13.845000000000001"/>
    <n v="0"/>
    <n v="0"/>
    <n v="120.345"/>
    <n v="0"/>
    <m/>
    <x v="2"/>
  </r>
  <r>
    <x v="1"/>
    <x v="47"/>
    <s v="1"/>
    <x v="0"/>
    <s v="15041RESIN068492022"/>
    <s v="22SD004C"/>
    <x v="1177"/>
    <n v="2866"/>
    <x v="10"/>
    <x v="11"/>
    <n v="0"/>
    <n v="0"/>
    <n v="141.38"/>
    <n v="18.3794"/>
    <n v="0"/>
    <n v="0"/>
    <n v="159.7594"/>
    <n v="0"/>
    <s v="1"/>
    <x v="2"/>
  </r>
  <r>
    <x v="1"/>
    <x v="47"/>
    <s v="1"/>
    <x v="0"/>
    <s v="15041RESIN068492022"/>
    <s v="22SD004C"/>
    <x v="1178"/>
    <n v="2867"/>
    <x v="317"/>
    <x v="370"/>
    <n v="0"/>
    <n v="0"/>
    <n v="917.55"/>
    <n v="119.28149999999999"/>
    <n v="0"/>
    <n v="0"/>
    <n v="1036.8315"/>
    <n v="0"/>
    <s v="1"/>
    <x v="2"/>
  </r>
  <r>
    <x v="1"/>
    <x v="47"/>
    <s v="1"/>
    <x v="0"/>
    <s v="15041RESIN068492022"/>
    <s v="22SD004C"/>
    <x v="1179"/>
    <n v="2868"/>
    <x v="39"/>
    <x v="43"/>
    <n v="0"/>
    <n v="0"/>
    <n v="79.2"/>
    <n v="10.296000000000001"/>
    <n v="0"/>
    <n v="0"/>
    <n v="89.496000000000009"/>
    <n v="0"/>
    <s v="1"/>
    <x v="2"/>
  </r>
  <r>
    <x v="1"/>
    <x v="47"/>
    <s v="1"/>
    <x v="0"/>
    <s v="15041RESIN068492022"/>
    <s v="22SD004C"/>
    <x v="1180"/>
    <n v="2869"/>
    <x v="53"/>
    <x v="58"/>
    <n v="0"/>
    <n v="0"/>
    <n v="267.06"/>
    <n v="34.717800000000004"/>
    <n v="0"/>
    <n v="0"/>
    <n v="301.77780000000001"/>
    <n v="0"/>
    <s v="1"/>
    <x v="2"/>
  </r>
  <r>
    <x v="1"/>
    <x v="47"/>
    <s v="1"/>
    <x v="0"/>
    <s v="15041RESIN068492022"/>
    <s v="22SD004C"/>
    <x v="1181"/>
    <n v="2870"/>
    <x v="8"/>
    <x v="95"/>
    <n v="0"/>
    <n v="0"/>
    <n v="205.9"/>
    <n v="26.767000000000003"/>
    <n v="0"/>
    <n v="0"/>
    <n v="232.667"/>
    <s v="025307605"/>
    <s v="1"/>
    <x v="2"/>
  </r>
  <r>
    <x v="1"/>
    <x v="47"/>
    <s v="1"/>
    <x v="0"/>
    <s v="15041RESIN068492022"/>
    <s v="22SD004C"/>
    <x v="1182"/>
    <n v="2871"/>
    <x v="10"/>
    <x v="11"/>
    <n v="0"/>
    <n v="0"/>
    <n v="8.9600000000000009"/>
    <n v="1.1648000000000001"/>
    <n v="0"/>
    <n v="0"/>
    <n v="10.1248"/>
    <n v="0"/>
    <s v="1"/>
    <x v="2"/>
  </r>
  <r>
    <x v="1"/>
    <x v="47"/>
    <s v="1"/>
    <x v="0"/>
    <s v="15041RESIN068492022"/>
    <s v="22SD004C"/>
    <x v="1183"/>
    <n v="2872"/>
    <x v="318"/>
    <x v="371"/>
    <n v="0"/>
    <n v="0"/>
    <n v="7920"/>
    <n v="1029.6000000000001"/>
    <n v="0"/>
    <n v="0"/>
    <n v="8949.6"/>
    <n v="0"/>
    <s v="1"/>
    <x v="2"/>
  </r>
  <r>
    <x v="1"/>
    <x v="47"/>
    <s v="1"/>
    <x v="0"/>
    <s v="15041RESIN068492022"/>
    <s v="22SD004C"/>
    <x v="1184"/>
    <n v="2873"/>
    <x v="10"/>
    <x v="11"/>
    <n v="0"/>
    <n v="0"/>
    <n v="1284.54"/>
    <n v="166.99019999999999"/>
    <n v="0"/>
    <n v="0"/>
    <n v="1451.5301999999999"/>
    <n v="0"/>
    <s v="1"/>
    <x v="2"/>
  </r>
  <r>
    <x v="1"/>
    <x v="32"/>
    <s v="1"/>
    <x v="0"/>
    <s v="15041RESIN068492022"/>
    <s v="22SD004C"/>
    <x v="1185"/>
    <n v="2874"/>
    <x v="60"/>
    <x v="65"/>
    <n v="0"/>
    <n v="0"/>
    <n v="203.9"/>
    <n v="26.507000000000001"/>
    <n v="0"/>
    <n v="0"/>
    <n v="230.40700000000001"/>
    <n v="0"/>
    <s v="1"/>
    <x v="2"/>
  </r>
  <r>
    <x v="1"/>
    <x v="32"/>
    <s v="1"/>
    <x v="0"/>
    <s v="15041RESIN068492022"/>
    <s v="22SD004C"/>
    <x v="1186"/>
    <n v="2875"/>
    <x v="319"/>
    <x v="372"/>
    <n v="0"/>
    <n v="0"/>
    <n v="41"/>
    <n v="5.33"/>
    <n v="0"/>
    <n v="0"/>
    <n v="46.33"/>
    <n v="0"/>
    <s v="1"/>
    <x v="2"/>
  </r>
  <r>
    <x v="1"/>
    <x v="32"/>
    <s v="1"/>
    <x v="0"/>
    <s v="15041RESIN068492022"/>
    <s v="22SD004C"/>
    <x v="1187"/>
    <n v="2876"/>
    <x v="275"/>
    <x v="326"/>
    <n v="0"/>
    <n v="0"/>
    <n v="83.88"/>
    <n v="10.904399999999999"/>
    <n v="0"/>
    <n v="0"/>
    <n v="94.784399999999991"/>
    <n v="0"/>
    <s v="1"/>
    <x v="2"/>
  </r>
  <r>
    <x v="1"/>
    <x v="32"/>
    <s v="1"/>
    <x v="0"/>
    <s v="15041RESIN068492022"/>
    <s v="22SD004C"/>
    <x v="1188"/>
    <n v="2877"/>
    <x v="270"/>
    <x v="320"/>
    <n v="0"/>
    <n v="0"/>
    <n v="282.33999999999997"/>
    <n v="36.7042"/>
    <n v="0"/>
    <n v="0"/>
    <n v="319.04419999999999"/>
    <n v="0"/>
    <s v="1"/>
    <x v="2"/>
  </r>
  <r>
    <x v="1"/>
    <x v="32"/>
    <s v="1"/>
    <x v="0"/>
    <s v="15041RESIN068492022"/>
    <s v="22SD004C"/>
    <x v="1189"/>
    <n v="2878"/>
    <x v="194"/>
    <x v="226"/>
    <n v="0"/>
    <n v="0"/>
    <n v="289.02999999999997"/>
    <n v="37.573899999999995"/>
    <n v="0"/>
    <n v="0"/>
    <n v="326.60389999999995"/>
    <n v="0"/>
    <s v="1"/>
    <x v="2"/>
  </r>
  <r>
    <x v="1"/>
    <x v="32"/>
    <s v="1"/>
    <x v="0"/>
    <s v="15041RESIN068492022"/>
    <s v="22SD004C"/>
    <x v="1190"/>
    <n v="2879"/>
    <x v="44"/>
    <x v="48"/>
    <n v="0"/>
    <n v="0"/>
    <n v="60"/>
    <n v="7.8000000000000007"/>
    <n v="0"/>
    <n v="0"/>
    <n v="67.8"/>
    <n v="0"/>
    <s v="1"/>
    <x v="2"/>
  </r>
  <r>
    <x v="1"/>
    <x v="32"/>
    <s v="1"/>
    <x v="0"/>
    <s v="15041RESIN068492022"/>
    <s v="22SD004C"/>
    <x v="1191"/>
    <n v="2880"/>
    <x v="60"/>
    <x v="65"/>
    <n v="0"/>
    <n v="0"/>
    <n v="24.21"/>
    <n v="3.1473000000000004"/>
    <n v="0"/>
    <n v="0"/>
    <n v="27.357300000000002"/>
    <n v="0"/>
    <s v="1"/>
    <x v="2"/>
  </r>
  <r>
    <x v="1"/>
    <x v="32"/>
    <s v="1"/>
    <x v="0"/>
    <s v="15041RESIN068492022"/>
    <s v="22SD004C"/>
    <x v="1192"/>
    <n v="2881"/>
    <x v="11"/>
    <x v="14"/>
    <n v="0"/>
    <n v="0"/>
    <n v="9557.4"/>
    <n v="1242.462"/>
    <n v="0"/>
    <n v="0"/>
    <n v="10799.861999999999"/>
    <n v="0"/>
    <s v="1"/>
    <x v="2"/>
  </r>
  <r>
    <x v="1"/>
    <x v="32"/>
    <s v="1"/>
    <x v="0"/>
    <s v="15041RESIN068492022"/>
    <s v="22SD004C"/>
    <x v="1193"/>
    <n v="2882"/>
    <x v="11"/>
    <x v="14"/>
    <n v="0"/>
    <n v="0"/>
    <n v="9557.4"/>
    <n v="1242.462"/>
    <n v="0"/>
    <n v="0"/>
    <n v="10799.861999999999"/>
    <n v="0"/>
    <s v="1"/>
    <x v="2"/>
  </r>
  <r>
    <x v="1"/>
    <x v="32"/>
    <s v="1"/>
    <x v="0"/>
    <s v="15041RESIN068492022"/>
    <s v="22SD004C"/>
    <x v="1194"/>
    <n v="2883"/>
    <x v="10"/>
    <x v="11"/>
    <n v="0"/>
    <n v="0"/>
    <n v="30.89"/>
    <n v="4.0156999999999998"/>
    <n v="0"/>
    <n v="0"/>
    <n v="34.905700000000003"/>
    <n v="0"/>
    <s v="1"/>
    <x v="2"/>
  </r>
  <r>
    <x v="1"/>
    <x v="32"/>
    <s v="1"/>
    <x v="0"/>
    <s v="15041RESIN068492022"/>
    <s v="22SD004C"/>
    <x v="1195"/>
    <n v="2884"/>
    <x v="10"/>
    <x v="11"/>
    <n v="0"/>
    <n v="0"/>
    <n v="105.06"/>
    <n v="13.6578"/>
    <n v="0"/>
    <n v="0"/>
    <n v="118.7178"/>
    <n v="0"/>
    <s v="1"/>
    <x v="2"/>
  </r>
  <r>
    <x v="1"/>
    <x v="32"/>
    <s v="1"/>
    <x v="0"/>
    <s v="15041RESIN068492022"/>
    <s v="22SD004C"/>
    <x v="1196"/>
    <n v="2885"/>
    <x v="10"/>
    <x v="11"/>
    <n v="0"/>
    <n v="0"/>
    <n v="46.06"/>
    <n v="5.9878000000000009"/>
    <n v="0"/>
    <n v="0"/>
    <n v="52.047800000000002"/>
    <n v="0"/>
    <s v="1"/>
    <x v="2"/>
  </r>
  <r>
    <x v="1"/>
    <x v="32"/>
    <s v="1"/>
    <x v="0"/>
    <s v="15041RESIN068492022"/>
    <s v="22SD004C"/>
    <x v="1197"/>
    <n v="2886"/>
    <x v="10"/>
    <x v="11"/>
    <n v="0"/>
    <n v="0"/>
    <n v="40.06"/>
    <n v="5.2078000000000007"/>
    <n v="0"/>
    <n v="0"/>
    <n v="45.267800000000001"/>
    <n v="0"/>
    <s v="1"/>
    <x v="2"/>
  </r>
  <r>
    <x v="1"/>
    <x v="32"/>
    <s v="1"/>
    <x v="0"/>
    <s v="15041RESIN068492022"/>
    <s v="22SD004C"/>
    <x v="1198"/>
    <n v="2887"/>
    <x v="176"/>
    <x v="202"/>
    <n v="0"/>
    <n v="0"/>
    <n v="108.75"/>
    <n v="14.137500000000001"/>
    <n v="0"/>
    <n v="0"/>
    <n v="122.8875"/>
    <n v="0"/>
    <s v="1"/>
    <x v="2"/>
  </r>
  <r>
    <x v="1"/>
    <x v="32"/>
    <s v="1"/>
    <x v="0"/>
    <s v="15041RESIN068492022"/>
    <s v="22SD004C"/>
    <x v="1199"/>
    <n v="2888"/>
    <x v="40"/>
    <x v="44"/>
    <n v="0"/>
    <n v="0"/>
    <n v="367.02"/>
    <n v="47.712600000000002"/>
    <n v="0"/>
    <n v="0"/>
    <n v="414.73259999999999"/>
    <n v="0"/>
    <s v="1"/>
    <x v="2"/>
  </r>
  <r>
    <x v="1"/>
    <x v="32"/>
    <s v="1"/>
    <x v="0"/>
    <s v="15041RESIN068492022"/>
    <s v="22SD004C"/>
    <x v="1200"/>
    <n v="2889"/>
    <x v="120"/>
    <x v="137"/>
    <n v="0"/>
    <n v="0"/>
    <n v="85.98"/>
    <n v="11.1774"/>
    <n v="0"/>
    <n v="0"/>
    <n v="97.15740000000001"/>
    <n v="0"/>
    <s v="1"/>
    <x v="2"/>
  </r>
  <r>
    <x v="1"/>
    <x v="32"/>
    <s v="1"/>
    <x v="0"/>
    <s v="15041RESIN068492022"/>
    <s v="22SD004C"/>
    <x v="1201"/>
    <n v="2890"/>
    <x v="257"/>
    <x v="306"/>
    <n v="0"/>
    <n v="0"/>
    <n v="4934.1899999999996"/>
    <n v="641.44470000000001"/>
    <n v="0"/>
    <n v="0"/>
    <n v="5575.6346999999996"/>
    <n v="0"/>
    <s v="1"/>
    <x v="2"/>
  </r>
  <r>
    <x v="1"/>
    <x v="32"/>
    <s v="1"/>
    <x v="0"/>
    <s v="15041RESIN068492022"/>
    <s v="22SD004C"/>
    <x v="1202"/>
    <n v="2891"/>
    <x v="8"/>
    <x v="189"/>
    <n v="0"/>
    <n v="0"/>
    <n v="110.61"/>
    <n v="14.379300000000001"/>
    <n v="0"/>
    <n v="0"/>
    <n v="124.9893"/>
    <s v="005661940"/>
    <s v="1"/>
    <x v="2"/>
  </r>
  <r>
    <x v="1"/>
    <x v="32"/>
    <s v="1"/>
    <x v="0"/>
    <s v="15041RESIN068492022"/>
    <s v="22SD004C"/>
    <x v="1203"/>
    <n v="2892"/>
    <x v="150"/>
    <x v="172"/>
    <n v="0"/>
    <n v="0"/>
    <n v="2760.98"/>
    <n v="358.92740000000003"/>
    <n v="0"/>
    <n v="0"/>
    <n v="3119.9074000000001"/>
    <n v="0"/>
    <s v="1"/>
    <x v="2"/>
  </r>
  <r>
    <x v="1"/>
    <x v="32"/>
    <s v="1"/>
    <x v="0"/>
    <s v="15041RESIN068492022"/>
    <s v="22SD004C"/>
    <x v="1204"/>
    <n v="2893"/>
    <x v="11"/>
    <x v="14"/>
    <n v="0"/>
    <n v="0"/>
    <n v="1664.64"/>
    <n v="216.40320000000003"/>
    <n v="0"/>
    <n v="0"/>
    <n v="1881.0432000000001"/>
    <n v="0"/>
    <s v="1"/>
    <x v="2"/>
  </r>
  <r>
    <x v="1"/>
    <x v="32"/>
    <s v="1"/>
    <x v="0"/>
    <s v="15041RESIN068492022"/>
    <s v="22SD004C"/>
    <x v="1205"/>
    <n v="2894"/>
    <x v="13"/>
    <x v="16"/>
    <n v="0"/>
    <n v="0"/>
    <n v="3652.89"/>
    <n v="474.87569999999999"/>
    <n v="0"/>
    <n v="0"/>
    <n v="4127.7656999999999"/>
    <n v="0"/>
    <s v="1"/>
    <x v="2"/>
  </r>
  <r>
    <x v="1"/>
    <x v="32"/>
    <s v="1"/>
    <x v="0"/>
    <s v="15041RESIN068492022"/>
    <s v="22SD004C"/>
    <x v="1206"/>
    <n v="2895"/>
    <x v="8"/>
    <x v="229"/>
    <n v="0"/>
    <n v="0"/>
    <n v="511.74"/>
    <n v="66.526200000000003"/>
    <n v="0"/>
    <n v="0"/>
    <n v="578.26620000000003"/>
    <s v="026198025"/>
    <s v="1"/>
    <x v="2"/>
  </r>
  <r>
    <x v="1"/>
    <x v="32"/>
    <s v="1"/>
    <x v="0"/>
    <s v="15041RESIN068492022"/>
    <s v="22SD004C"/>
    <x v="1207"/>
    <n v="2896"/>
    <x v="25"/>
    <x v="28"/>
    <n v="0"/>
    <n v="0"/>
    <n v="44.77"/>
    <n v="5.8201000000000009"/>
    <n v="0"/>
    <n v="0"/>
    <n v="50.590100000000007"/>
    <n v="0"/>
    <s v="1"/>
    <x v="2"/>
  </r>
  <r>
    <x v="1"/>
    <x v="32"/>
    <s v="1"/>
    <x v="0"/>
    <s v="15041RESIN068492022"/>
    <s v="22SD004C"/>
    <x v="1208"/>
    <n v="2897"/>
    <x v="292"/>
    <x v="343"/>
    <n v="0"/>
    <n v="0"/>
    <n v="121.65"/>
    <n v="15.814500000000001"/>
    <n v="0"/>
    <n v="0"/>
    <n v="137.46450000000002"/>
    <n v="0"/>
    <s v="1"/>
    <x v="2"/>
  </r>
  <r>
    <x v="1"/>
    <x v="32"/>
    <s v="1"/>
    <x v="0"/>
    <s v="15041RESIN068492022"/>
    <s v="22SD004C"/>
    <x v="1209"/>
    <n v="2898"/>
    <x v="320"/>
    <x v="373"/>
    <n v="0"/>
    <n v="0"/>
    <n v="144.72999999999999"/>
    <n v="18.814899999999998"/>
    <n v="0"/>
    <n v="0"/>
    <n v="163.54489999999998"/>
    <n v="0"/>
    <s v="1"/>
    <x v="2"/>
  </r>
  <r>
    <x v="1"/>
    <x v="32"/>
    <s v="1"/>
    <x v="0"/>
    <s v="15041RESIN068492022"/>
    <s v="22SD004C"/>
    <x v="1210"/>
    <n v="2899"/>
    <x v="201"/>
    <x v="234"/>
    <n v="0"/>
    <n v="0"/>
    <n v="48.8"/>
    <n v="6.3439999999999994"/>
    <n v="0"/>
    <n v="0"/>
    <n v="55.143999999999998"/>
    <n v="0"/>
    <s v="1"/>
    <x v="2"/>
  </r>
  <r>
    <x v="1"/>
    <x v="32"/>
    <s v="1"/>
    <x v="0"/>
    <s v="15041RESIN068492022"/>
    <s v="22SD004C"/>
    <x v="1211"/>
    <n v="2900"/>
    <x v="170"/>
    <x v="196"/>
    <n v="0"/>
    <n v="0"/>
    <n v="205.92"/>
    <n v="26.769600000000001"/>
    <n v="0"/>
    <n v="0"/>
    <n v="232.68959999999998"/>
    <n v="0"/>
    <s v="1"/>
    <x v="2"/>
  </r>
  <r>
    <x v="1"/>
    <x v="32"/>
    <s v="1"/>
    <x v="0"/>
    <s v="15041RESIN068492022"/>
    <s v="22SD004C"/>
    <x v="1212"/>
    <n v="2901"/>
    <x v="256"/>
    <x v="303"/>
    <n v="0"/>
    <n v="0"/>
    <n v="81.53"/>
    <n v="10.5989"/>
    <n v="0"/>
    <n v="0"/>
    <n v="92.128900000000002"/>
    <n v="0"/>
    <s v="1"/>
    <x v="2"/>
  </r>
  <r>
    <x v="1"/>
    <x v="32"/>
    <s v="1"/>
    <x v="0"/>
    <s v="15041RESIN068492022"/>
    <s v="22SD004C"/>
    <x v="1213"/>
    <n v="2902"/>
    <x v="2"/>
    <x v="2"/>
    <n v="0"/>
    <n v="0"/>
    <n v="0"/>
    <n v="0"/>
    <n v="0"/>
    <n v="0"/>
    <n v="0"/>
    <n v="0"/>
    <s v="1"/>
    <x v="2"/>
  </r>
  <r>
    <x v="1"/>
    <x v="32"/>
    <s v="1"/>
    <x v="0"/>
    <s v="15041RESIN068492022"/>
    <s v="22SD004C"/>
    <x v="1214"/>
    <n v="2903"/>
    <x v="11"/>
    <x v="14"/>
    <n v="0"/>
    <n v="0"/>
    <n v="16247.58"/>
    <n v="2112.1853999999998"/>
    <n v="0"/>
    <n v="0"/>
    <n v="18359.7654"/>
    <n v="0"/>
    <s v="1"/>
    <x v="2"/>
  </r>
  <r>
    <x v="1"/>
    <x v="32"/>
    <s v="1"/>
    <x v="0"/>
    <s v="15041RESIN068492022"/>
    <s v="22SD004C"/>
    <x v="1215"/>
    <n v="2904"/>
    <x v="66"/>
    <x v="72"/>
    <n v="0"/>
    <n v="0"/>
    <n v="463.29"/>
    <n v="60.227700000000006"/>
    <n v="0"/>
    <n v="0"/>
    <n v="523.51769999999999"/>
    <n v="0"/>
    <s v="1"/>
    <x v="2"/>
  </r>
  <r>
    <x v="1"/>
    <x v="32"/>
    <s v="1"/>
    <x v="0"/>
    <s v="15041RESIN068492022"/>
    <s v="22SD004C"/>
    <x v="1216"/>
    <n v="2905"/>
    <x v="8"/>
    <x v="307"/>
    <n v="0"/>
    <n v="0"/>
    <n v="348.62"/>
    <n v="45.320599999999999"/>
    <n v="0"/>
    <n v="0"/>
    <n v="393.94060000000002"/>
    <s v="026130433"/>
    <s v="1"/>
    <x v="2"/>
  </r>
  <r>
    <x v="1"/>
    <x v="32"/>
    <s v="1"/>
    <x v="0"/>
    <s v="15041RESIN068492022"/>
    <s v="22SD004C"/>
    <x v="1217"/>
    <n v="2906"/>
    <x v="159"/>
    <x v="183"/>
    <n v="0"/>
    <n v="0"/>
    <n v="103.95"/>
    <n v="13.513500000000001"/>
    <n v="0"/>
    <n v="0"/>
    <n v="117.46350000000001"/>
    <n v="0"/>
    <s v="1"/>
    <x v="2"/>
  </r>
  <r>
    <x v="1"/>
    <x v="32"/>
    <s v="1"/>
    <x v="0"/>
    <s v="15041RESIN068492022"/>
    <s v="22SD004C"/>
    <x v="1218"/>
    <n v="2907"/>
    <x v="8"/>
    <x v="12"/>
    <n v="0"/>
    <n v="0"/>
    <n v="183.49"/>
    <n v="23.853700000000003"/>
    <n v="0"/>
    <n v="0"/>
    <n v="207.34370000000001"/>
    <s v="018717409"/>
    <s v="1"/>
    <x v="2"/>
  </r>
  <r>
    <x v="1"/>
    <x v="32"/>
    <s v="1"/>
    <x v="0"/>
    <s v="15041RESIN068492022"/>
    <s v="22SD004C"/>
    <x v="1219"/>
    <n v="2908"/>
    <x v="321"/>
    <x v="374"/>
    <n v="0"/>
    <n v="0"/>
    <n v="165.12"/>
    <n v="21.465600000000002"/>
    <n v="0"/>
    <n v="0"/>
    <n v="186.5856"/>
    <n v="0"/>
    <s v="1"/>
    <x v="2"/>
  </r>
  <r>
    <x v="1"/>
    <x v="32"/>
    <s v="1"/>
    <x v="0"/>
    <s v="15041RESIN068492022"/>
    <s v="22SD004C"/>
    <x v="1220"/>
    <n v="2909"/>
    <x v="52"/>
    <x v="57"/>
    <n v="0"/>
    <n v="0"/>
    <n v="287.45999999999998"/>
    <n v="37.369799999999998"/>
    <n v="0"/>
    <n v="0"/>
    <n v="324.82979999999998"/>
    <n v="0"/>
    <s v="1"/>
    <x v="2"/>
  </r>
  <r>
    <x v="1"/>
    <x v="32"/>
    <s v="1"/>
    <x v="0"/>
    <s v="15041RESIN068492022"/>
    <s v="22SD004C"/>
    <x v="1221"/>
    <n v="2910"/>
    <x v="322"/>
    <x v="375"/>
    <n v="0"/>
    <n v="0"/>
    <n v="409.79"/>
    <n v="53.272700000000007"/>
    <n v="0"/>
    <n v="0"/>
    <n v="463.06270000000001"/>
    <n v="0"/>
    <s v="1"/>
    <x v="2"/>
  </r>
  <r>
    <x v="1"/>
    <x v="32"/>
    <s v="1"/>
    <x v="0"/>
    <s v="15041RESIN068492022"/>
    <s v="22SD004C"/>
    <x v="1222"/>
    <n v="2911"/>
    <x v="323"/>
    <x v="376"/>
    <n v="0"/>
    <n v="0"/>
    <n v="1694.83"/>
    <n v="220.3279"/>
    <n v="0"/>
    <n v="0"/>
    <n v="1915.1578999999999"/>
    <n v="0"/>
    <s v="1"/>
    <x v="2"/>
  </r>
  <r>
    <x v="1"/>
    <x v="32"/>
    <s v="1"/>
    <x v="0"/>
    <s v="15041RESIN068492022"/>
    <s v="22SD004C"/>
    <x v="1223"/>
    <n v="2912"/>
    <x v="323"/>
    <x v="376"/>
    <n v="0"/>
    <n v="0"/>
    <n v="19.25"/>
    <n v="2.5024999999999999"/>
    <n v="0"/>
    <n v="0"/>
    <n v="21.752500000000001"/>
    <n v="0"/>
    <s v="1"/>
    <x v="2"/>
  </r>
  <r>
    <x v="1"/>
    <x v="32"/>
    <s v="1"/>
    <x v="0"/>
    <s v="15041RESIN068492022"/>
    <s v="22SD004C"/>
    <x v="1224"/>
    <n v="2913"/>
    <x v="10"/>
    <x v="11"/>
    <n v="0"/>
    <n v="0"/>
    <n v="493.11"/>
    <n v="64.104300000000009"/>
    <n v="0"/>
    <n v="0"/>
    <n v="557.21429999999998"/>
    <n v="0"/>
    <s v="1"/>
    <x v="2"/>
  </r>
  <r>
    <x v="1"/>
    <x v="32"/>
    <s v="1"/>
    <x v="0"/>
    <s v="15041RESIN068492022"/>
    <s v="22SD004C"/>
    <x v="1225"/>
    <n v="2914"/>
    <x v="16"/>
    <x v="19"/>
    <n v="0"/>
    <n v="0"/>
    <n v="2939.96"/>
    <n v="382.19480000000004"/>
    <n v="0"/>
    <n v="0"/>
    <n v="3322.1548000000003"/>
    <n v="0"/>
    <s v="1"/>
    <x v="2"/>
  </r>
  <r>
    <x v="1"/>
    <x v="45"/>
    <s v="1"/>
    <x v="0"/>
    <s v="15041RESIN068492022"/>
    <s v="22SD004C"/>
    <x v="1226"/>
    <n v="2915"/>
    <x v="190"/>
    <x v="222"/>
    <n v="0"/>
    <n v="0"/>
    <n v="427.96"/>
    <n v="55.634799999999998"/>
    <n v="0"/>
    <n v="0"/>
    <n v="483.59479999999996"/>
    <n v="0"/>
    <s v="1"/>
    <x v="2"/>
  </r>
  <r>
    <x v="1"/>
    <x v="45"/>
    <s v="1"/>
    <x v="0"/>
    <s v="15041RESIN068492022"/>
    <s v="22SD004C"/>
    <x v="1227"/>
    <n v="2916"/>
    <x v="162"/>
    <x v="186"/>
    <n v="0"/>
    <n v="0"/>
    <n v="938.65"/>
    <n v="122.0245"/>
    <n v="0"/>
    <n v="0"/>
    <n v="1060.6745000000001"/>
    <n v="0"/>
    <s v="1"/>
    <x v="2"/>
  </r>
  <r>
    <x v="1"/>
    <x v="45"/>
    <s v="1"/>
    <x v="0"/>
    <s v="15041RESIN068492022"/>
    <s v="22SD004C"/>
    <x v="1228"/>
    <n v="2917"/>
    <x v="60"/>
    <x v="65"/>
    <n v="0"/>
    <n v="0"/>
    <n v="203.9"/>
    <n v="26.507000000000001"/>
    <n v="0"/>
    <n v="0"/>
    <n v="230.40700000000001"/>
    <n v="0"/>
    <s v="1"/>
    <x v="2"/>
  </r>
  <r>
    <x v="1"/>
    <x v="45"/>
    <s v="1"/>
    <x v="0"/>
    <s v="15041RESIN068492022"/>
    <s v="22SD004C"/>
    <x v="1229"/>
    <n v="2918"/>
    <x v="10"/>
    <x v="11"/>
    <n v="0"/>
    <n v="0"/>
    <n v="29.22"/>
    <n v="3.7986"/>
    <n v="0"/>
    <n v="0"/>
    <n v="33.018599999999999"/>
    <n v="0"/>
    <s v="1"/>
    <x v="2"/>
  </r>
  <r>
    <x v="1"/>
    <x v="45"/>
    <s v="1"/>
    <x v="0"/>
    <s v="15041RESIN068492022"/>
    <s v="22SD004C"/>
    <x v="1230"/>
    <n v="2919"/>
    <x v="242"/>
    <x v="287"/>
    <n v="0"/>
    <n v="0"/>
    <n v="124.3"/>
    <n v="16.158999999999999"/>
    <n v="0"/>
    <n v="0"/>
    <n v="140.459"/>
    <n v="0"/>
    <s v="1"/>
    <x v="2"/>
  </r>
  <r>
    <x v="1"/>
    <x v="45"/>
    <s v="1"/>
    <x v="0"/>
    <s v="15041RESIN068492022"/>
    <s v="22SD004C"/>
    <x v="1231"/>
    <n v="2920"/>
    <x v="8"/>
    <x v="163"/>
    <n v="0"/>
    <n v="0"/>
    <n v="122.34"/>
    <n v="15.904200000000001"/>
    <n v="0"/>
    <n v="0"/>
    <n v="138.24420000000001"/>
    <s v="006175489"/>
    <s v="1"/>
    <x v="2"/>
  </r>
  <r>
    <x v="1"/>
    <x v="45"/>
    <s v="1"/>
    <x v="0"/>
    <s v="15041RESIN068492022"/>
    <s v="22SD004C"/>
    <x v="1232"/>
    <n v="2921"/>
    <x v="70"/>
    <x v="76"/>
    <n v="0"/>
    <n v="0"/>
    <n v="50.97"/>
    <n v="6.6261000000000001"/>
    <n v="0"/>
    <n v="0"/>
    <n v="57.5961"/>
    <n v="0"/>
    <s v="1"/>
    <x v="2"/>
  </r>
  <r>
    <x v="1"/>
    <x v="45"/>
    <s v="1"/>
    <x v="0"/>
    <s v="15041RESIN068492022"/>
    <s v="22SD004C"/>
    <x v="1233"/>
    <n v="2922"/>
    <x v="235"/>
    <x v="278"/>
    <n v="0"/>
    <n v="0"/>
    <n v="244.68"/>
    <n v="31.808400000000002"/>
    <n v="0"/>
    <n v="0"/>
    <n v="276.48840000000001"/>
    <n v="0"/>
    <s v="1"/>
    <x v="2"/>
  </r>
  <r>
    <x v="1"/>
    <x v="45"/>
    <s v="1"/>
    <x v="0"/>
    <s v="15041RESIN068492022"/>
    <s v="22SD004C"/>
    <x v="1234"/>
    <n v="2923"/>
    <x v="77"/>
    <x v="84"/>
    <n v="0"/>
    <n v="0"/>
    <n v="253.47"/>
    <n v="32.951100000000004"/>
    <n v="0"/>
    <n v="0"/>
    <n v="286.42110000000002"/>
    <n v="0"/>
    <s v="1"/>
    <x v="2"/>
  </r>
  <r>
    <x v="1"/>
    <x v="45"/>
    <s v="1"/>
    <x v="0"/>
    <s v="15041RESIN068492022"/>
    <s v="22SD004C"/>
    <x v="1235"/>
    <n v="2924"/>
    <x v="59"/>
    <x v="64"/>
    <n v="0"/>
    <n v="0"/>
    <n v="40.770000000000003"/>
    <n v="5.3001000000000005"/>
    <n v="0"/>
    <n v="0"/>
    <n v="46.070100000000004"/>
    <n v="0"/>
    <s v="1"/>
    <x v="2"/>
  </r>
  <r>
    <x v="1"/>
    <x v="45"/>
    <s v="1"/>
    <x v="0"/>
    <s v="15041RESIN068492022"/>
    <s v="22SD004C"/>
    <x v="1236"/>
    <n v="2925"/>
    <x v="80"/>
    <x v="87"/>
    <n v="0"/>
    <n v="0"/>
    <n v="71.88"/>
    <n v="9.3444000000000003"/>
    <n v="0"/>
    <n v="0"/>
    <n v="81.224400000000003"/>
    <n v="0"/>
    <s v="1"/>
    <x v="2"/>
  </r>
  <r>
    <x v="1"/>
    <x v="45"/>
    <s v="1"/>
    <x v="0"/>
    <s v="15041RESIN068492022"/>
    <s v="22SD004C"/>
    <x v="1237"/>
    <n v="2926"/>
    <x v="125"/>
    <x v="142"/>
    <n v="0"/>
    <n v="0"/>
    <n v="460.99"/>
    <n v="59.928700000000006"/>
    <n v="0"/>
    <n v="0"/>
    <n v="520.91870000000006"/>
    <n v="0"/>
    <s v="1"/>
    <x v="2"/>
  </r>
  <r>
    <x v="1"/>
    <x v="45"/>
    <s v="1"/>
    <x v="0"/>
    <s v="15041RESIN068492022"/>
    <s v="22SD004C"/>
    <x v="1238"/>
    <n v="2927"/>
    <x v="54"/>
    <x v="59"/>
    <n v="0"/>
    <n v="0"/>
    <n v="928.84"/>
    <n v="120.7492"/>
    <n v="0"/>
    <n v="0"/>
    <n v="1049.5892000000001"/>
    <n v="0"/>
    <s v="1"/>
    <x v="2"/>
  </r>
  <r>
    <x v="1"/>
    <x v="45"/>
    <s v="1"/>
    <x v="0"/>
    <s v="15041RESIN068492022"/>
    <s v="22SD004C"/>
    <x v="1239"/>
    <n v="2928"/>
    <x v="54"/>
    <x v="59"/>
    <n v="0"/>
    <n v="0"/>
    <n v="248.49"/>
    <n v="32.303699999999999"/>
    <n v="0"/>
    <n v="0"/>
    <n v="280.7937"/>
    <n v="0"/>
    <s v="1"/>
    <x v="2"/>
  </r>
  <r>
    <x v="1"/>
    <x v="45"/>
    <s v="1"/>
    <x v="0"/>
    <s v="15041RESIN068492022"/>
    <s v="22SD004C"/>
    <x v="1240"/>
    <n v="2929"/>
    <x v="130"/>
    <x v="148"/>
    <n v="0"/>
    <n v="0"/>
    <n v="179.67"/>
    <n v="23.357099999999999"/>
    <n v="0"/>
    <n v="0"/>
    <n v="203.02709999999999"/>
    <n v="0"/>
    <s v="1"/>
    <x v="2"/>
  </r>
  <r>
    <x v="1"/>
    <x v="45"/>
    <s v="1"/>
    <x v="0"/>
    <s v="15041RESIN068492022"/>
    <s v="22SD004C"/>
    <x v="1241"/>
    <n v="2930"/>
    <x v="10"/>
    <x v="11"/>
    <n v="0"/>
    <n v="0"/>
    <n v="1803"/>
    <n v="234.39000000000001"/>
    <n v="0"/>
    <n v="0"/>
    <n v="2037.39"/>
    <n v="0"/>
    <s v="1"/>
    <x v="2"/>
  </r>
  <r>
    <x v="1"/>
    <x v="45"/>
    <s v="1"/>
    <x v="0"/>
    <s v="15041RESIN068492022"/>
    <s v="22SD004C"/>
    <x v="1242"/>
    <n v="2931"/>
    <x v="8"/>
    <x v="70"/>
    <n v="0"/>
    <n v="0"/>
    <n v="205.9"/>
    <n v="26.767000000000003"/>
    <n v="0"/>
    <n v="0"/>
    <n v="232.667"/>
    <s v="023577636"/>
    <s v="1"/>
    <x v="2"/>
  </r>
  <r>
    <x v="1"/>
    <x v="45"/>
    <s v="1"/>
    <x v="0"/>
    <s v="15041RESIN068492022"/>
    <s v="22SD004C"/>
    <x v="1243"/>
    <n v="2932"/>
    <x v="123"/>
    <x v="140"/>
    <n v="0"/>
    <n v="0"/>
    <n v="81.56"/>
    <n v="10.6028"/>
    <n v="0"/>
    <n v="0"/>
    <n v="92.162800000000004"/>
    <n v="0"/>
    <s v="1"/>
    <x v="2"/>
  </r>
  <r>
    <x v="1"/>
    <x v="45"/>
    <s v="1"/>
    <x v="0"/>
    <s v="15041RESIN068492022"/>
    <s v="22SD004C"/>
    <x v="1244"/>
    <n v="2933"/>
    <x v="324"/>
    <x v="377"/>
    <n v="0"/>
    <n v="0"/>
    <n v="635.49"/>
    <n v="82.613700000000009"/>
    <n v="0"/>
    <n v="0"/>
    <n v="718.1037"/>
    <n v="0"/>
    <s v="1"/>
    <x v="2"/>
  </r>
  <r>
    <x v="1"/>
    <x v="45"/>
    <s v="1"/>
    <x v="0"/>
    <s v="15041RESIN068492022"/>
    <s v="22SD004C"/>
    <x v="1245"/>
    <n v="2934"/>
    <x v="324"/>
    <x v="377"/>
    <n v="0"/>
    <n v="0"/>
    <n v="126.75"/>
    <n v="16.477499999999999"/>
    <n v="0"/>
    <n v="0"/>
    <n v="143.22749999999999"/>
    <n v="0"/>
    <s v="1"/>
    <x v="2"/>
  </r>
  <r>
    <x v="1"/>
    <x v="31"/>
    <s v="1"/>
    <x v="0"/>
    <s v="15041RESIN068492022"/>
    <s v="22SD004C"/>
    <x v="1246"/>
    <n v="2935"/>
    <x v="10"/>
    <x v="11"/>
    <n v="0"/>
    <n v="0"/>
    <n v="43.83"/>
    <n v="5.6978999999999997"/>
    <n v="0"/>
    <n v="0"/>
    <n v="49.527899999999995"/>
    <n v="0"/>
    <s v="1"/>
    <x v="2"/>
  </r>
  <r>
    <x v="1"/>
    <x v="31"/>
    <s v="1"/>
    <x v="0"/>
    <s v="15041RESIN068492022"/>
    <s v="22SD004C"/>
    <x v="1247"/>
    <n v="2936"/>
    <x v="16"/>
    <x v="19"/>
    <n v="0"/>
    <n v="0"/>
    <n v="54648.1"/>
    <n v="7104.2529999999997"/>
    <n v="0"/>
    <n v="0"/>
    <n v="61752.352999999996"/>
    <n v="0"/>
    <s v="1"/>
    <x v="2"/>
  </r>
  <r>
    <x v="1"/>
    <x v="31"/>
    <s v="1"/>
    <x v="0"/>
    <s v="15041RESIN068492022"/>
    <s v="22SD004C"/>
    <x v="1248"/>
    <n v="2937"/>
    <x v="8"/>
    <x v="304"/>
    <n v="0"/>
    <n v="0"/>
    <n v="120.94"/>
    <n v="15.722200000000001"/>
    <n v="0"/>
    <n v="0"/>
    <n v="136.66219999999998"/>
    <s v="012218512"/>
    <s v="1"/>
    <x v="2"/>
  </r>
  <r>
    <x v="1"/>
    <x v="31"/>
    <s v="1"/>
    <x v="0"/>
    <s v="15041RESIN068492022"/>
    <s v="22SD004C"/>
    <x v="1249"/>
    <n v="2938"/>
    <x v="8"/>
    <x v="218"/>
    <n v="0"/>
    <n v="0"/>
    <n v="348.63"/>
    <n v="45.321899999999999"/>
    <n v="0"/>
    <n v="0"/>
    <n v="393.95190000000002"/>
    <s v="007681247"/>
    <s v="1"/>
    <x v="2"/>
  </r>
  <r>
    <x v="1"/>
    <x v="31"/>
    <s v="1"/>
    <x v="0"/>
    <s v="15041RESIN068492022"/>
    <s v="22SD004C"/>
    <x v="1250"/>
    <n v="2939"/>
    <x v="295"/>
    <x v="346"/>
    <n v="0"/>
    <n v="0"/>
    <n v="297.63"/>
    <n v="38.691900000000004"/>
    <n v="0"/>
    <n v="0"/>
    <n v="336.32190000000003"/>
    <n v="0"/>
    <s v="1"/>
    <x v="2"/>
  </r>
  <r>
    <x v="1"/>
    <x v="31"/>
    <s v="1"/>
    <x v="0"/>
    <s v="15041RESIN068492022"/>
    <s v="22SD004C"/>
    <x v="1251"/>
    <n v="2940"/>
    <x v="104"/>
    <x v="119"/>
    <n v="0"/>
    <n v="0"/>
    <n v="27"/>
    <n v="3.5100000000000002"/>
    <n v="0"/>
    <n v="0"/>
    <n v="30.51"/>
    <n v="0"/>
    <s v="1"/>
    <x v="2"/>
  </r>
  <r>
    <x v="1"/>
    <x v="31"/>
    <s v="1"/>
    <x v="0"/>
    <s v="15041RESIN068492022"/>
    <s v="22SD004C"/>
    <x v="1252"/>
    <n v="2941"/>
    <x v="8"/>
    <x v="70"/>
    <n v="0"/>
    <n v="0"/>
    <n v="41.06"/>
    <n v="5.3378000000000005"/>
    <n v="0"/>
    <n v="0"/>
    <n v="46.397800000000004"/>
    <s v="023577636"/>
    <s v="1"/>
    <x v="2"/>
  </r>
  <r>
    <x v="1"/>
    <x v="31"/>
    <s v="1"/>
    <x v="0"/>
    <s v="15041RESIN068492022"/>
    <s v="22SD004C"/>
    <x v="1253"/>
    <n v="2942"/>
    <x v="10"/>
    <x v="11"/>
    <n v="0"/>
    <n v="0"/>
    <n v="43.17"/>
    <n v="5.6121000000000008"/>
    <n v="0"/>
    <n v="0"/>
    <n v="48.7821"/>
    <n v="0"/>
    <s v="1"/>
    <x v="2"/>
  </r>
  <r>
    <x v="1"/>
    <x v="43"/>
    <s v="1"/>
    <x v="0"/>
    <s v="15041RESIN068492022"/>
    <s v="22SD004C"/>
    <x v="1254"/>
    <n v="2943"/>
    <x v="8"/>
    <x v="378"/>
    <n v="0"/>
    <n v="0"/>
    <n v="320.58"/>
    <n v="41.675399999999996"/>
    <n v="0"/>
    <n v="0"/>
    <n v="362.25540000000001"/>
    <s v="025744899"/>
    <s v="1"/>
    <x v="2"/>
  </r>
  <r>
    <x v="1"/>
    <x v="43"/>
    <s v="1"/>
    <x v="0"/>
    <s v="15041RESIN068492022"/>
    <s v="22SD004C"/>
    <x v="1255"/>
    <n v="2944"/>
    <x v="8"/>
    <x v="216"/>
    <n v="0"/>
    <n v="0"/>
    <n v="1038.53"/>
    <n v="135.00890000000001"/>
    <n v="0"/>
    <n v="0"/>
    <n v="1173.5389"/>
    <s v="001121312"/>
    <s v="1"/>
    <x v="2"/>
  </r>
  <r>
    <x v="1"/>
    <x v="43"/>
    <s v="1"/>
    <x v="0"/>
    <s v="15041RESIN068492022"/>
    <s v="22SD004C"/>
    <x v="1256"/>
    <n v="2945"/>
    <x v="10"/>
    <x v="11"/>
    <n v="0"/>
    <n v="0"/>
    <n v="145.13"/>
    <n v="18.866900000000001"/>
    <n v="0"/>
    <n v="0"/>
    <n v="163.99689999999998"/>
    <n v="0"/>
    <s v="1"/>
    <x v="2"/>
  </r>
  <r>
    <x v="1"/>
    <x v="43"/>
    <s v="1"/>
    <x v="0"/>
    <s v="15041RESIN068492022"/>
    <s v="22SD004C"/>
    <x v="1257"/>
    <n v="2946"/>
    <x v="194"/>
    <x v="226"/>
    <n v="0"/>
    <n v="0"/>
    <n v="50.89"/>
    <n v="6.6157000000000004"/>
    <n v="0"/>
    <n v="0"/>
    <n v="57.505700000000004"/>
    <n v="0"/>
    <s v="1"/>
    <x v="2"/>
  </r>
  <r>
    <x v="1"/>
    <x v="43"/>
    <s v="1"/>
    <x v="0"/>
    <s v="15041RESIN068492022"/>
    <s v="22SD004C"/>
    <x v="1258"/>
    <n v="2947"/>
    <x v="11"/>
    <x v="14"/>
    <n v="0"/>
    <n v="0"/>
    <n v="19114.8"/>
    <n v="2484.924"/>
    <n v="0"/>
    <n v="0"/>
    <n v="21599.723999999998"/>
    <n v="0"/>
    <s v="1"/>
    <x v="2"/>
  </r>
  <r>
    <x v="1"/>
    <x v="43"/>
    <s v="1"/>
    <x v="0"/>
    <s v="15041RESIN068492022"/>
    <s v="22SD004C"/>
    <x v="1259"/>
    <n v="2948"/>
    <x v="48"/>
    <x v="53"/>
    <n v="0"/>
    <n v="0"/>
    <n v="52"/>
    <n v="6.76"/>
    <n v="0"/>
    <n v="0"/>
    <n v="58.76"/>
    <n v="0"/>
    <s v="1"/>
    <x v="2"/>
  </r>
  <r>
    <x v="1"/>
    <x v="43"/>
    <s v="1"/>
    <x v="0"/>
    <s v="15041RESIN068492022"/>
    <s v="22SD004C"/>
    <x v="1260"/>
    <n v="2949"/>
    <x v="92"/>
    <x v="102"/>
    <n v="0"/>
    <n v="0"/>
    <n v="58.58"/>
    <n v="7.6154000000000002"/>
    <n v="0"/>
    <n v="0"/>
    <n v="66.195399999999992"/>
    <n v="0"/>
    <s v="1"/>
    <x v="2"/>
  </r>
  <r>
    <x v="1"/>
    <x v="43"/>
    <s v="1"/>
    <x v="0"/>
    <s v="15041RESIN068492022"/>
    <s v="22SD004C"/>
    <x v="1261"/>
    <n v="2950"/>
    <x v="8"/>
    <x v="379"/>
    <n v="0"/>
    <n v="0"/>
    <n v="693.34"/>
    <n v="90.134200000000007"/>
    <n v="0"/>
    <n v="0"/>
    <n v="783.4742"/>
    <s v="032122074"/>
    <s v="1"/>
    <x v="2"/>
  </r>
  <r>
    <x v="1"/>
    <x v="43"/>
    <s v="1"/>
    <x v="0"/>
    <s v="15041RESIN068492022"/>
    <s v="22SD004C"/>
    <x v="1262"/>
    <n v="2951"/>
    <x v="11"/>
    <x v="14"/>
    <n v="0"/>
    <n v="0"/>
    <n v="4778.7"/>
    <n v="621.23099999999999"/>
    <n v="0"/>
    <n v="0"/>
    <n v="5399.9309999999996"/>
    <n v="0"/>
    <s v="1"/>
    <x v="2"/>
  </r>
  <r>
    <x v="1"/>
    <x v="43"/>
    <s v="1"/>
    <x v="0"/>
    <s v="15041RESIN068492022"/>
    <s v="22SD004C"/>
    <x v="1263"/>
    <n v="2952"/>
    <x v="11"/>
    <x v="14"/>
    <n v="0"/>
    <n v="0"/>
    <n v="38229.599999999999"/>
    <n v="4969.848"/>
    <n v="0"/>
    <n v="0"/>
    <n v="43199.447999999997"/>
    <n v="0"/>
    <s v="1"/>
    <x v="2"/>
  </r>
  <r>
    <x v="1"/>
    <x v="43"/>
    <s v="1"/>
    <x v="0"/>
    <s v="15041RESIN068492022"/>
    <s v="22SD004C"/>
    <x v="1264"/>
    <n v="2953"/>
    <x v="11"/>
    <x v="14"/>
    <n v="0"/>
    <n v="0"/>
    <n v="955.74"/>
    <n v="124.2462"/>
    <n v="0"/>
    <n v="0"/>
    <n v="1079.9862000000001"/>
    <n v="0"/>
    <s v="1"/>
    <x v="2"/>
  </r>
  <r>
    <x v="1"/>
    <x v="43"/>
    <s v="1"/>
    <x v="0"/>
    <s v="15041RESIN068492022"/>
    <s v="22SD004C"/>
    <x v="1265"/>
    <n v="2954"/>
    <x v="81"/>
    <x v="88"/>
    <n v="0"/>
    <n v="0"/>
    <n v="688.14"/>
    <n v="89.458200000000005"/>
    <n v="0"/>
    <n v="0"/>
    <n v="777.59820000000002"/>
    <n v="0"/>
    <s v="1"/>
    <x v="2"/>
  </r>
  <r>
    <x v="1"/>
    <x v="43"/>
    <s v="1"/>
    <x v="0"/>
    <s v="15041RESIN068492022"/>
    <s v="22SD004C"/>
    <x v="1266"/>
    <n v="2955"/>
    <x v="66"/>
    <x v="72"/>
    <n v="0"/>
    <n v="0"/>
    <n v="1068.8699999999999"/>
    <n v="138.95309999999998"/>
    <n v="0"/>
    <n v="0"/>
    <n v="1207.8230999999998"/>
    <n v="0"/>
    <s v="1"/>
    <x v="2"/>
  </r>
  <r>
    <x v="1"/>
    <x v="43"/>
    <s v="1"/>
    <x v="0"/>
    <s v="15041RESIN068492022"/>
    <s v="22SD004C"/>
    <x v="1267"/>
    <n v="2956"/>
    <x v="10"/>
    <x v="11"/>
    <n v="0"/>
    <n v="0"/>
    <n v="44.81"/>
    <n v="5.8253000000000004"/>
    <n v="0"/>
    <n v="0"/>
    <n v="50.635300000000001"/>
    <n v="0"/>
    <s v="1"/>
    <x v="2"/>
  </r>
  <r>
    <x v="1"/>
    <x v="43"/>
    <s v="1"/>
    <x v="0"/>
    <s v="15041RESIN068492022"/>
    <s v="22SD004C"/>
    <x v="1268"/>
    <n v="2957"/>
    <x v="325"/>
    <x v="380"/>
    <n v="0"/>
    <n v="0"/>
    <n v="280"/>
    <n v="36.4"/>
    <n v="0"/>
    <n v="0"/>
    <n v="316.39999999999998"/>
    <n v="0"/>
    <s v="1"/>
    <x v="2"/>
  </r>
  <r>
    <x v="1"/>
    <x v="43"/>
    <s v="1"/>
    <x v="0"/>
    <s v="15041RESIN068492022"/>
    <s v="22SD004C"/>
    <x v="1269"/>
    <n v="2958"/>
    <x v="119"/>
    <x v="136"/>
    <n v="0"/>
    <n v="0"/>
    <n v="111.94"/>
    <n v="14.552200000000001"/>
    <n v="0"/>
    <n v="0"/>
    <n v="126.4922"/>
    <n v="0"/>
    <s v="1"/>
    <x v="2"/>
  </r>
  <r>
    <x v="1"/>
    <x v="43"/>
    <s v="1"/>
    <x v="0"/>
    <s v="15041RESIN068492022"/>
    <s v="22SD004C"/>
    <x v="1270"/>
    <n v="2959"/>
    <x v="83"/>
    <x v="90"/>
    <n v="0"/>
    <n v="0"/>
    <n v="103.95"/>
    <n v="13.513500000000001"/>
    <n v="0"/>
    <n v="0"/>
    <n v="117.46350000000001"/>
    <n v="0"/>
    <s v="1"/>
    <x v="2"/>
  </r>
  <r>
    <x v="1"/>
    <x v="43"/>
    <s v="1"/>
    <x v="0"/>
    <s v="15041RESIN068492022"/>
    <s v="22SD004C"/>
    <x v="1271"/>
    <n v="2960"/>
    <x v="8"/>
    <x v="243"/>
    <n v="0"/>
    <n v="0"/>
    <n v="145.44"/>
    <n v="18.9072"/>
    <n v="0"/>
    <n v="0"/>
    <n v="164.34719999999999"/>
    <s v="009870981"/>
    <s v="1"/>
    <x v="2"/>
  </r>
  <r>
    <x v="1"/>
    <x v="43"/>
    <s v="1"/>
    <x v="0"/>
    <s v="15041RESIN068492022"/>
    <s v="22SD004C"/>
    <x v="1272"/>
    <n v="2961"/>
    <x v="21"/>
    <x v="24"/>
    <n v="0"/>
    <n v="0"/>
    <n v="128.32"/>
    <n v="16.6816"/>
    <n v="0"/>
    <n v="0"/>
    <n v="145.0016"/>
    <n v="0"/>
    <s v="1"/>
    <x v="2"/>
  </r>
  <r>
    <x v="1"/>
    <x v="43"/>
    <s v="1"/>
    <x v="0"/>
    <s v="15041RESIN068492022"/>
    <s v="22SD004C"/>
    <x v="1273"/>
    <n v="2962"/>
    <x v="145"/>
    <x v="166"/>
    <n v="0"/>
    <n v="0"/>
    <n v="366.62"/>
    <n v="47.660600000000002"/>
    <n v="0"/>
    <n v="0"/>
    <n v="414.28059999999999"/>
    <n v="0"/>
    <s v="1"/>
    <x v="2"/>
  </r>
  <r>
    <x v="1"/>
    <x v="43"/>
    <s v="1"/>
    <x v="0"/>
    <s v="15041RESIN068492022"/>
    <s v="22SD004C"/>
    <x v="1274"/>
    <n v="2963"/>
    <x v="196"/>
    <x v="228"/>
    <n v="0"/>
    <n v="0"/>
    <n v="3670.05"/>
    <n v="477.10650000000004"/>
    <n v="0"/>
    <n v="0"/>
    <n v="4147.1565000000001"/>
    <n v="0"/>
    <s v="1"/>
    <x v="2"/>
  </r>
  <r>
    <x v="1"/>
    <x v="43"/>
    <s v="1"/>
    <x v="0"/>
    <s v="15041RESIN068492022"/>
    <s v="22SD004C"/>
    <x v="1275"/>
    <n v="2964"/>
    <x v="216"/>
    <x v="253"/>
    <n v="0"/>
    <n v="0"/>
    <n v="124.34"/>
    <n v="16.164200000000001"/>
    <n v="0"/>
    <n v="0"/>
    <n v="140.5042"/>
    <n v="0"/>
    <s v="1"/>
    <x v="2"/>
  </r>
  <r>
    <x v="1"/>
    <x v="43"/>
    <s v="1"/>
    <x v="0"/>
    <s v="15041RESIN068492022"/>
    <s v="22SD004C"/>
    <x v="1276"/>
    <n v="2965"/>
    <x v="326"/>
    <x v="381"/>
    <n v="0"/>
    <n v="0"/>
    <n v="575.46"/>
    <n v="74.80980000000001"/>
    <n v="0"/>
    <n v="0"/>
    <n v="650.26980000000003"/>
    <n v="0"/>
    <s v="1"/>
    <x v="2"/>
  </r>
  <r>
    <x v="1"/>
    <x v="43"/>
    <s v="1"/>
    <x v="0"/>
    <s v="15041RESIN068492022"/>
    <s v="22SD004C"/>
    <x v="1277"/>
    <n v="2966"/>
    <x v="8"/>
    <x v="382"/>
    <n v="0"/>
    <n v="0"/>
    <n v="101.95"/>
    <n v="13.253500000000001"/>
    <n v="0"/>
    <n v="0"/>
    <n v="115.20350000000001"/>
    <s v="020692615"/>
    <s v="1"/>
    <x v="2"/>
  </r>
  <r>
    <x v="1"/>
    <x v="43"/>
    <s v="1"/>
    <x v="0"/>
    <s v="15041RESIN068492022"/>
    <s v="22SD004C"/>
    <x v="1278"/>
    <n v="2967"/>
    <x v="10"/>
    <x v="11"/>
    <n v="0"/>
    <n v="0"/>
    <n v="437.61"/>
    <n v="56.889300000000006"/>
    <n v="0"/>
    <n v="0"/>
    <n v="494.49930000000001"/>
    <n v="0"/>
    <s v="1"/>
    <x v="2"/>
  </r>
  <r>
    <x v="1"/>
    <x v="43"/>
    <s v="1"/>
    <x v="0"/>
    <s v="15041RESIN068492022"/>
    <s v="22SD004C"/>
    <x v="1279"/>
    <n v="2968"/>
    <x v="81"/>
    <x v="88"/>
    <n v="0"/>
    <n v="0"/>
    <n v="5065.42"/>
    <n v="658.50459999999998"/>
    <n v="0"/>
    <n v="0"/>
    <n v="5723.9246000000003"/>
    <n v="0"/>
    <s v="1"/>
    <x v="2"/>
  </r>
  <r>
    <x v="1"/>
    <x v="43"/>
    <s v="1"/>
    <x v="0"/>
    <s v="15041RESIN068492022"/>
    <s v="22SD004C"/>
    <x v="1280"/>
    <n v="2969"/>
    <x v="327"/>
    <x v="383"/>
    <n v="0"/>
    <n v="0"/>
    <n v="246.68"/>
    <n v="32.068400000000004"/>
    <n v="0"/>
    <n v="0"/>
    <n v="278.7484"/>
    <n v="0"/>
    <s v="1"/>
    <x v="2"/>
  </r>
  <r>
    <x v="1"/>
    <x v="43"/>
    <s v="1"/>
    <x v="0"/>
    <s v="15041RESIN068492022"/>
    <s v="22SD004C"/>
    <x v="1281"/>
    <n v="2970"/>
    <x v="8"/>
    <x v="95"/>
    <n v="0"/>
    <n v="0"/>
    <n v="715.65"/>
    <n v="93.034499999999994"/>
    <n v="0"/>
    <n v="0"/>
    <n v="808.68449999999996"/>
    <s v="025307605"/>
    <s v="1"/>
    <x v="2"/>
  </r>
  <r>
    <x v="1"/>
    <x v="43"/>
    <s v="1"/>
    <x v="0"/>
    <s v="15041RESIN068492022"/>
    <s v="22SD004C"/>
    <x v="1282"/>
    <n v="2971"/>
    <x v="212"/>
    <x v="249"/>
    <n v="0"/>
    <n v="0"/>
    <n v="217.93"/>
    <n v="28.330900000000003"/>
    <n v="0"/>
    <n v="0"/>
    <n v="246.26090000000002"/>
    <n v="0"/>
    <s v="1"/>
    <x v="2"/>
  </r>
  <r>
    <x v="1"/>
    <x v="43"/>
    <s v="1"/>
    <x v="0"/>
    <s v="15041RESIN068492022"/>
    <s v="22SD004C"/>
    <x v="1283"/>
    <n v="2972"/>
    <x v="117"/>
    <x v="134"/>
    <n v="0"/>
    <n v="0"/>
    <n v="439.99"/>
    <n v="57.198700000000002"/>
    <n v="0"/>
    <n v="0"/>
    <n v="497.18870000000004"/>
    <n v="0"/>
    <s v="1"/>
    <x v="2"/>
  </r>
  <r>
    <x v="1"/>
    <x v="43"/>
    <s v="1"/>
    <x v="0"/>
    <s v="15041RESIN068492022"/>
    <s v="22SD004C"/>
    <x v="1284"/>
    <n v="2973"/>
    <x v="8"/>
    <x v="379"/>
    <n v="0"/>
    <n v="0"/>
    <n v="181.59"/>
    <n v="23.6067"/>
    <n v="0"/>
    <n v="0"/>
    <n v="205.19669999999999"/>
    <s v="032122074"/>
    <s v="1"/>
    <x v="2"/>
  </r>
  <r>
    <x v="1"/>
    <x v="43"/>
    <s v="1"/>
    <x v="0"/>
    <s v="15041RESIN068492022"/>
    <s v="22SD004C"/>
    <x v="1285"/>
    <n v="2974"/>
    <x v="2"/>
    <x v="2"/>
    <n v="0"/>
    <n v="0"/>
    <n v="0"/>
    <n v="0"/>
    <n v="0"/>
    <n v="0"/>
    <n v="0"/>
    <n v="0"/>
    <s v="1"/>
    <x v="2"/>
  </r>
  <r>
    <x v="1"/>
    <x v="43"/>
    <s v="1"/>
    <x v="0"/>
    <s v="15041RESIN068492022"/>
    <s v="22SD004C"/>
    <x v="1286"/>
    <n v="2975"/>
    <x v="188"/>
    <x v="220"/>
    <n v="0"/>
    <n v="0"/>
    <n v="532.14"/>
    <n v="69.178200000000004"/>
    <n v="0"/>
    <n v="0"/>
    <n v="601.31819999999993"/>
    <n v="0"/>
    <s v="1"/>
    <x v="2"/>
  </r>
  <r>
    <x v="1"/>
    <x v="43"/>
    <s v="1"/>
    <x v="0"/>
    <s v="15041RESIN068492022"/>
    <s v="22SD004C"/>
    <x v="1287"/>
    <n v="2976"/>
    <x v="328"/>
    <x v="384"/>
    <n v="0"/>
    <n v="0"/>
    <n v="124.34"/>
    <n v="16.164200000000001"/>
    <n v="0"/>
    <n v="0"/>
    <n v="140.5042"/>
    <n v="0"/>
    <s v="1"/>
    <x v="2"/>
  </r>
  <r>
    <x v="1"/>
    <x v="43"/>
    <s v="1"/>
    <x v="0"/>
    <s v="15041RESIN068492022"/>
    <s v="22SD004C"/>
    <x v="1288"/>
    <n v="2977"/>
    <x v="2"/>
    <x v="2"/>
    <n v="0"/>
    <n v="0"/>
    <n v="0"/>
    <n v="0"/>
    <n v="0"/>
    <n v="0"/>
    <n v="0"/>
    <n v="0"/>
    <s v="1"/>
    <x v="2"/>
  </r>
  <r>
    <x v="1"/>
    <x v="43"/>
    <s v="1"/>
    <x v="0"/>
    <s v="15041RESIN068492022"/>
    <s v="22SD004C"/>
    <x v="1289"/>
    <n v="2978"/>
    <x v="120"/>
    <x v="137"/>
    <n v="0"/>
    <n v="0"/>
    <n v="593.29999999999995"/>
    <n v="77.128999999999991"/>
    <n v="0"/>
    <n v="0"/>
    <n v="670.42899999999997"/>
    <n v="0"/>
    <s v="1"/>
    <x v="2"/>
  </r>
  <r>
    <x v="1"/>
    <x v="43"/>
    <s v="1"/>
    <x v="0"/>
    <s v="15041RESIN068492022"/>
    <s v="22SD004C"/>
    <x v="1290"/>
    <n v="2979"/>
    <x v="145"/>
    <x v="166"/>
    <n v="0"/>
    <n v="0"/>
    <n v="23.88"/>
    <n v="3.1044"/>
    <n v="0"/>
    <n v="0"/>
    <n v="26.984400000000001"/>
    <n v="0"/>
    <s v="1"/>
    <x v="2"/>
  </r>
  <r>
    <x v="1"/>
    <x v="43"/>
    <s v="1"/>
    <x v="0"/>
    <s v="15041RESIN068492022"/>
    <s v="22SD004C"/>
    <x v="1291"/>
    <n v="2980"/>
    <x v="245"/>
    <x v="291"/>
    <n v="0"/>
    <n v="0"/>
    <n v="31.85"/>
    <n v="4.1405000000000003"/>
    <n v="0"/>
    <n v="0"/>
    <n v="35.990500000000004"/>
    <n v="0"/>
    <s v="1"/>
    <x v="2"/>
  </r>
  <r>
    <x v="1"/>
    <x v="43"/>
    <s v="1"/>
    <x v="0"/>
    <s v="15041RESIN068492022"/>
    <s v="22SD004C"/>
    <x v="1292"/>
    <n v="2981"/>
    <x v="60"/>
    <x v="65"/>
    <n v="0"/>
    <n v="0"/>
    <n v="163.12"/>
    <n v="21.2056"/>
    <n v="0"/>
    <n v="0"/>
    <n v="184.32560000000001"/>
    <n v="0"/>
    <s v="1"/>
    <x v="2"/>
  </r>
  <r>
    <x v="1"/>
    <x v="43"/>
    <s v="1"/>
    <x v="0"/>
    <s v="15041RESIN068492022"/>
    <s v="22SD004C"/>
    <x v="1293"/>
    <n v="2982"/>
    <x v="191"/>
    <x v="223"/>
    <n v="0"/>
    <n v="0"/>
    <n v="4281.7299999999996"/>
    <n v="556.62489999999991"/>
    <n v="0"/>
    <n v="0"/>
    <n v="4838.3548999999994"/>
    <n v="0"/>
    <s v="1"/>
    <x v="2"/>
  </r>
  <r>
    <x v="1"/>
    <x v="43"/>
    <s v="1"/>
    <x v="0"/>
    <s v="15041RESIN068492022"/>
    <s v="22SD004C"/>
    <x v="1294"/>
    <n v="2983"/>
    <x v="191"/>
    <x v="223"/>
    <n v="0"/>
    <n v="0"/>
    <n v="4312.51"/>
    <n v="560.62630000000001"/>
    <n v="0"/>
    <n v="0"/>
    <n v="4873.1363000000001"/>
    <n v="0"/>
    <s v="1"/>
    <x v="2"/>
  </r>
  <r>
    <x v="1"/>
    <x v="43"/>
    <s v="1"/>
    <x v="0"/>
    <s v="15041RESIN068492022"/>
    <s v="22SD004C"/>
    <x v="1295"/>
    <n v="2984"/>
    <x v="329"/>
    <x v="385"/>
    <n v="0"/>
    <n v="0"/>
    <n v="300.26"/>
    <n v="39.033799999999999"/>
    <n v="0"/>
    <n v="0"/>
    <n v="339.29379999999998"/>
    <n v="0"/>
    <s v="1"/>
    <x v="2"/>
  </r>
  <r>
    <x v="1"/>
    <x v="43"/>
    <s v="1"/>
    <x v="0"/>
    <s v="15041RESIN068492022"/>
    <s v="22SD004C"/>
    <x v="1296"/>
    <n v="2985"/>
    <x v="221"/>
    <x v="260"/>
    <n v="0"/>
    <n v="0"/>
    <n v="10.57"/>
    <n v="1.3741000000000001"/>
    <n v="0"/>
    <n v="0"/>
    <n v="11.944100000000001"/>
    <n v="0"/>
    <s v="1"/>
    <x v="2"/>
  </r>
  <r>
    <x v="1"/>
    <x v="43"/>
    <s v="1"/>
    <x v="0"/>
    <s v="15041RESIN068492022"/>
    <s v="22SD004C"/>
    <x v="1297"/>
    <n v="2986"/>
    <x v="185"/>
    <x v="215"/>
    <n v="0"/>
    <n v="0"/>
    <n v="1019.45"/>
    <n v="132.52850000000001"/>
    <n v="0"/>
    <n v="0"/>
    <n v="1151.9785000000002"/>
    <n v="0"/>
    <s v="1"/>
    <x v="2"/>
  </r>
  <r>
    <x v="1"/>
    <x v="43"/>
    <s v="1"/>
    <x v="0"/>
    <s v="15041RESIN068492022"/>
    <s v="22SD004C"/>
    <x v="1298"/>
    <n v="2987"/>
    <x v="164"/>
    <x v="188"/>
    <n v="0"/>
    <n v="0"/>
    <n v="307.83999999999997"/>
    <n v="40.019199999999998"/>
    <n v="0"/>
    <n v="0"/>
    <n v="347.85919999999999"/>
    <n v="0"/>
    <s v="1"/>
    <x v="2"/>
  </r>
  <r>
    <x v="1"/>
    <x v="29"/>
    <s v="1"/>
    <x v="0"/>
    <s v="15041RESIN068492022"/>
    <s v="22SD004C"/>
    <x v="1299"/>
    <n v="2988"/>
    <x v="330"/>
    <x v="386"/>
    <n v="0"/>
    <n v="0"/>
    <n v="91.82"/>
    <n v="11.9366"/>
    <n v="0"/>
    <n v="0"/>
    <n v="103.75659999999999"/>
    <n v="0"/>
    <s v="1"/>
    <x v="2"/>
  </r>
  <r>
    <x v="1"/>
    <x v="29"/>
    <s v="1"/>
    <x v="0"/>
    <s v="15041RESIN068492022"/>
    <s v="22SD004C"/>
    <x v="1300"/>
    <n v="2989"/>
    <x v="10"/>
    <x v="11"/>
    <n v="0"/>
    <n v="0"/>
    <n v="2262.5700000000002"/>
    <n v="294.13410000000005"/>
    <n v="0"/>
    <n v="0"/>
    <n v="2556.7041000000004"/>
    <n v="0"/>
    <s v="1"/>
    <x v="2"/>
  </r>
  <r>
    <x v="1"/>
    <x v="29"/>
    <s v="1"/>
    <x v="0"/>
    <s v="15041RESIN068492022"/>
    <s v="22SD004C"/>
    <x v="1301"/>
    <n v="2990"/>
    <x v="275"/>
    <x v="326"/>
    <n v="0"/>
    <n v="0"/>
    <n v="104.44"/>
    <n v="13.577199999999999"/>
    <n v="0"/>
    <n v="0"/>
    <n v="118.0172"/>
    <n v="0"/>
    <s v="1"/>
    <x v="2"/>
  </r>
  <r>
    <x v="1"/>
    <x v="29"/>
    <s v="1"/>
    <x v="0"/>
    <s v="15041RESIN068492022"/>
    <s v="22SD004C"/>
    <x v="1302"/>
    <n v="2991"/>
    <x v="60"/>
    <x v="65"/>
    <n v="0"/>
    <n v="0"/>
    <n v="163.1"/>
    <n v="21.202999999999999"/>
    <n v="0"/>
    <n v="0"/>
    <n v="184.303"/>
    <n v="0"/>
    <s v="1"/>
    <x v="2"/>
  </r>
  <r>
    <x v="1"/>
    <x v="29"/>
    <s v="1"/>
    <x v="0"/>
    <s v="15041RESIN068492022"/>
    <s v="22SD004C"/>
    <x v="1303"/>
    <n v="2992"/>
    <x v="201"/>
    <x v="234"/>
    <n v="0"/>
    <n v="0"/>
    <n v="145.09"/>
    <n v="18.861700000000003"/>
    <n v="0"/>
    <n v="0"/>
    <n v="163.95170000000002"/>
    <n v="0"/>
    <s v="1"/>
    <x v="2"/>
  </r>
  <r>
    <x v="1"/>
    <x v="29"/>
    <s v="1"/>
    <x v="0"/>
    <s v="15041RESIN068492022"/>
    <s v="22SD004C"/>
    <x v="1304"/>
    <n v="2993"/>
    <x v="225"/>
    <x v="264"/>
    <n v="0"/>
    <n v="0"/>
    <n v="183.5"/>
    <n v="23.855"/>
    <n v="0"/>
    <n v="0"/>
    <n v="207.35499999999999"/>
    <n v="0"/>
    <s v="1"/>
    <x v="2"/>
  </r>
  <r>
    <x v="1"/>
    <x v="29"/>
    <s v="1"/>
    <x v="0"/>
    <s v="15041RESIN068492022"/>
    <s v="22SD004C"/>
    <x v="1305"/>
    <n v="2994"/>
    <x v="331"/>
    <x v="387"/>
    <n v="0"/>
    <n v="0"/>
    <n v="40.78"/>
    <n v="5.3014000000000001"/>
    <n v="0"/>
    <n v="0"/>
    <n v="46.081400000000002"/>
    <n v="0"/>
    <s v="1"/>
    <x v="2"/>
  </r>
  <r>
    <x v="1"/>
    <x v="29"/>
    <s v="1"/>
    <x v="0"/>
    <s v="15041RESIN068492022"/>
    <s v="22SD004C"/>
    <x v="1306"/>
    <n v="2995"/>
    <x v="332"/>
    <x v="388"/>
    <n v="0"/>
    <n v="0"/>
    <n v="578.62"/>
    <n v="75.220600000000005"/>
    <n v="0"/>
    <n v="0"/>
    <n v="653.84059999999999"/>
    <n v="0"/>
    <s v="1"/>
    <x v="2"/>
  </r>
  <r>
    <x v="1"/>
    <x v="29"/>
    <s v="1"/>
    <x v="0"/>
    <s v="15041RESIN068492022"/>
    <s v="22SD004C"/>
    <x v="1307"/>
    <n v="2996"/>
    <x v="148"/>
    <x v="170"/>
    <n v="0"/>
    <n v="0"/>
    <n v="14661.07"/>
    <n v="1905.9391000000001"/>
    <n v="0"/>
    <n v="0"/>
    <n v="16567.009099999999"/>
    <n v="0"/>
    <s v="1"/>
    <x v="2"/>
  </r>
  <r>
    <x v="1"/>
    <x v="29"/>
    <s v="1"/>
    <x v="0"/>
    <s v="15041RESIN068492022"/>
    <s v="22SD004C"/>
    <x v="1308"/>
    <n v="2997"/>
    <x v="114"/>
    <x v="130"/>
    <n v="0"/>
    <n v="0"/>
    <n v="178.89"/>
    <n v="23.255699999999997"/>
    <n v="0"/>
    <n v="0"/>
    <n v="202.14569999999998"/>
    <n v="0"/>
    <s v="1"/>
    <x v="2"/>
  </r>
  <r>
    <x v="1"/>
    <x v="29"/>
    <s v="1"/>
    <x v="0"/>
    <s v="15041RESIN068492022"/>
    <s v="22SD004C"/>
    <x v="1309"/>
    <n v="2998"/>
    <x v="218"/>
    <x v="256"/>
    <n v="0"/>
    <n v="0"/>
    <n v="3918.54"/>
    <n v="509.41020000000003"/>
    <n v="0"/>
    <n v="0"/>
    <n v="4427.9502000000002"/>
    <n v="0"/>
    <s v="1"/>
    <x v="2"/>
  </r>
  <r>
    <x v="1"/>
    <x v="29"/>
    <s v="1"/>
    <x v="0"/>
    <s v="15041RESIN068492022"/>
    <s v="22SD004C"/>
    <x v="1310"/>
    <n v="2999"/>
    <x v="333"/>
    <x v="389"/>
    <n v="0"/>
    <n v="0"/>
    <n v="198.3"/>
    <n v="25.779000000000003"/>
    <n v="0"/>
    <n v="0"/>
    <n v="224.07900000000001"/>
    <n v="0"/>
    <s v="1"/>
    <x v="2"/>
  </r>
  <r>
    <x v="1"/>
    <x v="29"/>
    <s v="1"/>
    <x v="0"/>
    <s v="15041RESIN068492022"/>
    <s v="22SD004C"/>
    <x v="1311"/>
    <n v="3000"/>
    <x v="334"/>
    <x v="390"/>
    <n v="0"/>
    <n v="0"/>
    <n v="600"/>
    <n v="78"/>
    <n v="0"/>
    <n v="0"/>
    <n v="678"/>
    <n v="0"/>
    <s v="1"/>
    <x v="2"/>
  </r>
  <r>
    <x v="1"/>
    <x v="29"/>
    <s v="1"/>
    <x v="0"/>
    <s v="15041RESIN068492022"/>
    <s v="22SD004C"/>
    <x v="1312"/>
    <n v="3001"/>
    <x v="32"/>
    <x v="36"/>
    <n v="0"/>
    <n v="0"/>
    <n v="1041.5999999999999"/>
    <n v="135.40799999999999"/>
    <n v="0"/>
    <n v="0"/>
    <n v="1177.0079999999998"/>
    <n v="0"/>
    <s v="1"/>
    <x v="2"/>
  </r>
  <r>
    <x v="1"/>
    <x v="29"/>
    <s v="1"/>
    <x v="0"/>
    <s v="15041RESIN068492022"/>
    <s v="22SD004C"/>
    <x v="1313"/>
    <n v="3002"/>
    <x v="82"/>
    <x v="89"/>
    <n v="0"/>
    <n v="0"/>
    <n v="409.8"/>
    <n v="53.274000000000001"/>
    <n v="0"/>
    <n v="0"/>
    <n v="463.07400000000001"/>
    <n v="0"/>
    <s v="1"/>
    <x v="2"/>
  </r>
  <r>
    <x v="1"/>
    <x v="29"/>
    <s v="1"/>
    <x v="0"/>
    <s v="15041RESIN068492022"/>
    <s v="22SD004C"/>
    <x v="1314"/>
    <n v="3003"/>
    <x v="174"/>
    <x v="200"/>
    <n v="0"/>
    <n v="0"/>
    <n v="1080.6300000000001"/>
    <n v="140.48190000000002"/>
    <n v="0"/>
    <n v="0"/>
    <n v="1221.1119000000001"/>
    <n v="0"/>
    <s v="1"/>
    <x v="2"/>
  </r>
  <r>
    <x v="1"/>
    <x v="29"/>
    <s v="1"/>
    <x v="0"/>
    <s v="15041RESIN068492022"/>
    <s v="22SD004C"/>
    <x v="1315"/>
    <n v="3004"/>
    <x v="116"/>
    <x v="133"/>
    <n v="0"/>
    <n v="0"/>
    <n v="42.8"/>
    <n v="5.5640000000000001"/>
    <n v="0"/>
    <n v="0"/>
    <n v="48.363999999999997"/>
    <n v="0"/>
    <s v="1"/>
    <x v="2"/>
  </r>
  <r>
    <x v="1"/>
    <x v="29"/>
    <s v="1"/>
    <x v="0"/>
    <s v="15041RESIN068492022"/>
    <s v="22SD004C"/>
    <x v="1316"/>
    <n v="3005"/>
    <x v="10"/>
    <x v="11"/>
    <n v="0"/>
    <n v="0"/>
    <n v="171.78"/>
    <n v="22.331400000000002"/>
    <n v="0"/>
    <n v="0"/>
    <n v="194.1114"/>
    <n v="0"/>
    <s v="1"/>
    <x v="2"/>
  </r>
  <r>
    <x v="1"/>
    <x v="29"/>
    <s v="1"/>
    <x v="0"/>
    <s v="15041RESIN068492022"/>
    <s v="22SD004C"/>
    <x v="1317"/>
    <n v="3006"/>
    <x v="335"/>
    <x v="391"/>
    <n v="0"/>
    <n v="0"/>
    <n v="80.97"/>
    <n v="10.5261"/>
    <n v="0"/>
    <n v="0"/>
    <n v="91.496099999999998"/>
    <n v="0"/>
    <s v="1"/>
    <x v="2"/>
  </r>
  <r>
    <x v="1"/>
    <x v="29"/>
    <s v="1"/>
    <x v="0"/>
    <s v="15041RESIN068492022"/>
    <s v="22SD004C"/>
    <x v="1318"/>
    <n v="3007"/>
    <x v="336"/>
    <x v="392"/>
    <n v="0"/>
    <n v="0"/>
    <n v="124.3"/>
    <n v="16.158999999999999"/>
    <n v="0"/>
    <n v="0"/>
    <n v="140.459"/>
    <n v="0"/>
    <s v="1"/>
    <x v="2"/>
  </r>
  <r>
    <x v="1"/>
    <x v="29"/>
    <s v="1"/>
    <x v="0"/>
    <s v="15041RESIN068492022"/>
    <s v="22SD004C"/>
    <x v="1319"/>
    <n v="3008"/>
    <x v="337"/>
    <x v="393"/>
    <n v="0"/>
    <n v="0"/>
    <n v="102"/>
    <n v="13.26"/>
    <n v="0"/>
    <n v="0"/>
    <n v="115.26"/>
    <n v="0"/>
    <s v="1"/>
    <x v="2"/>
  </r>
  <r>
    <x v="1"/>
    <x v="29"/>
    <s v="1"/>
    <x v="0"/>
    <s v="15041RESIN068492022"/>
    <s v="22SD004C"/>
    <x v="1320"/>
    <n v="3009"/>
    <x v="338"/>
    <x v="394"/>
    <n v="0"/>
    <n v="0"/>
    <n v="5607.03"/>
    <n v="728.91390000000001"/>
    <n v="0"/>
    <n v="0"/>
    <n v="6335.9439000000002"/>
    <n v="0"/>
    <s v="1"/>
    <x v="2"/>
  </r>
  <r>
    <x v="1"/>
    <x v="29"/>
    <s v="1"/>
    <x v="0"/>
    <s v="15041RESIN068492022"/>
    <s v="22SD004C"/>
    <x v="1321"/>
    <n v="3010"/>
    <x v="226"/>
    <x v="265"/>
    <n v="0"/>
    <n v="0"/>
    <n v="4778.6899999999996"/>
    <n v="621.22969999999998"/>
    <n v="0"/>
    <n v="0"/>
    <n v="5399.9196999999995"/>
    <n v="0"/>
    <s v="1"/>
    <x v="2"/>
  </r>
  <r>
    <x v="1"/>
    <x v="29"/>
    <s v="1"/>
    <x v="0"/>
    <s v="15041RESIN068492022"/>
    <s v="22SD004C"/>
    <x v="1322"/>
    <n v="3011"/>
    <x v="10"/>
    <x v="11"/>
    <n v="0"/>
    <n v="0"/>
    <n v="28.96"/>
    <n v="3.7648000000000001"/>
    <n v="0"/>
    <n v="0"/>
    <n v="32.724800000000002"/>
    <n v="0"/>
    <s v="1"/>
    <x v="2"/>
  </r>
  <r>
    <x v="1"/>
    <x v="29"/>
    <s v="1"/>
    <x v="0"/>
    <s v="15041RESIN068492022"/>
    <s v="22SD004C"/>
    <x v="1323"/>
    <n v="3012"/>
    <x v="60"/>
    <x v="65"/>
    <n v="0"/>
    <n v="0"/>
    <n v="81.56"/>
    <n v="10.6028"/>
    <n v="0"/>
    <n v="0"/>
    <n v="92.162800000000004"/>
    <n v="0"/>
    <s v="1"/>
    <x v="2"/>
  </r>
  <r>
    <x v="1"/>
    <x v="29"/>
    <s v="1"/>
    <x v="0"/>
    <s v="15041RESIN068492022"/>
    <s v="22SD004C"/>
    <x v="1324"/>
    <n v="3013"/>
    <x v="57"/>
    <x v="62"/>
    <n v="0"/>
    <n v="0"/>
    <n v="203.9"/>
    <n v="26.507000000000001"/>
    <n v="0"/>
    <n v="0"/>
    <n v="230.40700000000001"/>
    <n v="0"/>
    <s v="1"/>
    <x v="2"/>
  </r>
  <r>
    <x v="1"/>
    <x v="29"/>
    <s v="1"/>
    <x v="0"/>
    <s v="15041RESIN068492022"/>
    <s v="22SD004C"/>
    <x v="1325"/>
    <n v="3014"/>
    <x v="339"/>
    <x v="395"/>
    <n v="0"/>
    <n v="0"/>
    <n v="47.59"/>
    <n v="6.186700000000001"/>
    <n v="0"/>
    <n v="0"/>
    <n v="53.776700000000005"/>
    <n v="0"/>
    <s v="1"/>
    <x v="2"/>
  </r>
  <r>
    <x v="1"/>
    <x v="29"/>
    <s v="1"/>
    <x v="0"/>
    <s v="15041RESIN068492022"/>
    <s v="22SD004C"/>
    <x v="1326"/>
    <n v="3015"/>
    <x v="181"/>
    <x v="208"/>
    <n v="0"/>
    <n v="0"/>
    <n v="430.19"/>
    <n v="55.924700000000001"/>
    <n v="0"/>
    <n v="0"/>
    <n v="486.11469999999997"/>
    <n v="0"/>
    <s v="1"/>
    <x v="2"/>
  </r>
  <r>
    <x v="1"/>
    <x v="29"/>
    <s v="1"/>
    <x v="0"/>
    <s v="15041RESIN068492022"/>
    <s v="22SD004C"/>
    <x v="1327"/>
    <n v="3016"/>
    <x v="255"/>
    <x v="302"/>
    <n v="0"/>
    <n v="0"/>
    <n v="183.52"/>
    <n v="23.857600000000001"/>
    <n v="0"/>
    <n v="0"/>
    <n v="207.3776"/>
    <n v="0"/>
    <s v="1"/>
    <x v="2"/>
  </r>
  <r>
    <x v="1"/>
    <x v="29"/>
    <s v="1"/>
    <x v="0"/>
    <s v="15041RESIN068492022"/>
    <s v="22SD004C"/>
    <x v="1328"/>
    <n v="3017"/>
    <x v="113"/>
    <x v="129"/>
    <n v="0"/>
    <n v="0"/>
    <n v="24275.8"/>
    <n v="3155.8539999999998"/>
    <n v="0"/>
    <n v="0"/>
    <n v="27431.653999999999"/>
    <n v="0"/>
    <s v="1"/>
    <x v="2"/>
  </r>
  <r>
    <x v="1"/>
    <x v="29"/>
    <s v="1"/>
    <x v="0"/>
    <s v="15041RESIN068492022"/>
    <s v="22SD004C"/>
    <x v="1329"/>
    <n v="3018"/>
    <x v="8"/>
    <x v="236"/>
    <n v="0"/>
    <n v="0"/>
    <n v="70.36"/>
    <n v="9.1468000000000007"/>
    <n v="0"/>
    <n v="0"/>
    <n v="79.506799999999998"/>
    <s v="010828222"/>
    <s v="1"/>
    <x v="2"/>
  </r>
  <r>
    <x v="1"/>
    <x v="29"/>
    <s v="1"/>
    <x v="0"/>
    <s v="15041RESIN068492022"/>
    <s v="22SD004C"/>
    <x v="1330"/>
    <n v="3019"/>
    <x v="13"/>
    <x v="16"/>
    <n v="0"/>
    <n v="0"/>
    <n v="3633.57"/>
    <n v="472.36410000000006"/>
    <n v="0"/>
    <n v="0"/>
    <n v="4105.9341000000004"/>
    <n v="0"/>
    <s v="1"/>
    <x v="2"/>
  </r>
  <r>
    <x v="1"/>
    <x v="39"/>
    <s v="1"/>
    <x v="0"/>
    <s v="15041RESIN068492022"/>
    <s v="22SD004C"/>
    <x v="1331"/>
    <n v="3020"/>
    <x v="340"/>
    <x v="396"/>
    <n v="0"/>
    <n v="0"/>
    <n v="61.17"/>
    <n v="7.9521000000000006"/>
    <n v="0"/>
    <n v="0"/>
    <n v="69.122100000000003"/>
    <n v="0"/>
    <s v="1"/>
    <x v="2"/>
  </r>
  <r>
    <x v="1"/>
    <x v="39"/>
    <s v="1"/>
    <x v="0"/>
    <s v="15041RESIN068492022"/>
    <s v="22SD004C"/>
    <x v="1332"/>
    <n v="3021"/>
    <x v="340"/>
    <x v="396"/>
    <n v="0"/>
    <n v="0"/>
    <n v="76.459999999999994"/>
    <n v="9.9398"/>
    <n v="0"/>
    <n v="0"/>
    <n v="86.399799999999999"/>
    <n v="0"/>
    <s v="1"/>
    <x v="2"/>
  </r>
  <r>
    <x v="1"/>
    <x v="39"/>
    <s v="1"/>
    <x v="0"/>
    <s v="15041RESIN068492022"/>
    <s v="22SD004C"/>
    <x v="1333"/>
    <n v="3022"/>
    <x v="183"/>
    <x v="212"/>
    <n v="0"/>
    <n v="0"/>
    <n v="12.18"/>
    <n v="1.5833999999999999"/>
    <n v="0"/>
    <n v="0"/>
    <n v="13.763399999999999"/>
    <n v="0"/>
    <s v="1"/>
    <x v="2"/>
  </r>
  <r>
    <x v="1"/>
    <x v="39"/>
    <s v="1"/>
    <x v="0"/>
    <s v="15041RESIN068492022"/>
    <s v="22SD004C"/>
    <x v="1334"/>
    <n v="3023"/>
    <x v="49"/>
    <x v="54"/>
    <n v="0"/>
    <n v="0"/>
    <n v="582.53"/>
    <n v="75.728899999999996"/>
    <n v="0"/>
    <n v="0"/>
    <n v="658.25889999999993"/>
    <n v="0"/>
    <s v="1"/>
    <x v="2"/>
  </r>
  <r>
    <x v="1"/>
    <x v="39"/>
    <s v="1"/>
    <x v="0"/>
    <s v="15041RESIN068492022"/>
    <s v="22SD004C"/>
    <x v="1335"/>
    <n v="3024"/>
    <x v="162"/>
    <x v="186"/>
    <n v="0"/>
    <n v="0"/>
    <n v="124.58"/>
    <n v="16.195399999999999"/>
    <n v="0"/>
    <n v="0"/>
    <n v="140.77539999999999"/>
    <n v="0"/>
    <s v="1"/>
    <x v="2"/>
  </r>
  <r>
    <x v="1"/>
    <x v="39"/>
    <s v="1"/>
    <x v="0"/>
    <s v="15041RESIN068492022"/>
    <s v="22SD004C"/>
    <x v="1336"/>
    <n v="3025"/>
    <x v="341"/>
    <x v="397"/>
    <n v="0"/>
    <n v="0"/>
    <n v="88.62"/>
    <n v="11.520600000000002"/>
    <n v="0"/>
    <n v="0"/>
    <n v="100.14060000000001"/>
    <n v="0"/>
    <s v="1"/>
    <x v="2"/>
  </r>
  <r>
    <x v="1"/>
    <x v="39"/>
    <s v="1"/>
    <x v="0"/>
    <s v="15041RESIN068492022"/>
    <s v="22SD004C"/>
    <x v="1337"/>
    <n v="3026"/>
    <x v="150"/>
    <x v="172"/>
    <n v="0"/>
    <n v="0"/>
    <n v="348.74"/>
    <n v="45.336200000000005"/>
    <n v="0"/>
    <n v="0"/>
    <n v="394.07620000000003"/>
    <n v="0"/>
    <s v="1"/>
    <x v="2"/>
  </r>
  <r>
    <x v="1"/>
    <x v="39"/>
    <s v="1"/>
    <x v="0"/>
    <s v="15041RESIN068492022"/>
    <s v="22SD004C"/>
    <x v="1338"/>
    <n v="3027"/>
    <x v="31"/>
    <x v="35"/>
    <n v="0"/>
    <n v="0"/>
    <n v="72.56"/>
    <n v="9.4328000000000003"/>
    <n v="0"/>
    <n v="0"/>
    <n v="81.992800000000003"/>
    <n v="0"/>
    <s v="1"/>
    <x v="2"/>
  </r>
  <r>
    <x v="1"/>
    <x v="39"/>
    <s v="1"/>
    <x v="0"/>
    <s v="15041RESIN068492022"/>
    <s v="22SD004C"/>
    <x v="1339"/>
    <n v="3028"/>
    <x v="120"/>
    <x v="137"/>
    <n v="0"/>
    <n v="0"/>
    <n v="33.22"/>
    <n v="4.3186"/>
    <n v="0"/>
    <n v="0"/>
    <n v="37.538600000000002"/>
    <n v="0"/>
    <s v="1"/>
    <x v="2"/>
  </r>
  <r>
    <x v="1"/>
    <x v="39"/>
    <s v="1"/>
    <x v="0"/>
    <s v="15041RESIN068492022"/>
    <s v="22SD004C"/>
    <x v="1340"/>
    <n v="3029"/>
    <x v="31"/>
    <x v="35"/>
    <n v="0"/>
    <n v="0"/>
    <n v="71.099999999999994"/>
    <n v="9.2430000000000003"/>
    <n v="0"/>
    <n v="0"/>
    <n v="80.342999999999989"/>
    <n v="0"/>
    <s v="1"/>
    <x v="2"/>
  </r>
  <r>
    <x v="1"/>
    <x v="39"/>
    <s v="1"/>
    <x v="0"/>
    <s v="15041RESIN068492022"/>
    <s v="22SD004C"/>
    <x v="1341"/>
    <n v="3030"/>
    <x v="111"/>
    <x v="127"/>
    <n v="0"/>
    <n v="0"/>
    <n v="528.48"/>
    <n v="68.702400000000011"/>
    <n v="0"/>
    <n v="0"/>
    <n v="597.18240000000003"/>
    <n v="0"/>
    <s v="1"/>
    <x v="2"/>
  </r>
  <r>
    <x v="1"/>
    <x v="39"/>
    <s v="1"/>
    <x v="0"/>
    <s v="15041RESIN068492022"/>
    <s v="22SD004C"/>
    <x v="1342"/>
    <n v="3031"/>
    <x v="258"/>
    <x v="308"/>
    <n v="0"/>
    <n v="0"/>
    <n v="652.47299999999996"/>
    <n v="84.821489999999997"/>
    <n v="0"/>
    <n v="0"/>
    <n v="737.29449"/>
    <n v="0"/>
    <s v="1"/>
    <x v="2"/>
  </r>
  <r>
    <x v="1"/>
    <x v="39"/>
    <s v="1"/>
    <x v="0"/>
    <s v="15041RESIN068492022"/>
    <s v="22SD004C"/>
    <x v="1343"/>
    <n v="3032"/>
    <x v="28"/>
    <x v="32"/>
    <n v="0"/>
    <n v="0"/>
    <n v="175.06"/>
    <n v="22.7578"/>
    <n v="0"/>
    <n v="0"/>
    <n v="197.81780000000001"/>
    <n v="0"/>
    <s v="1"/>
    <x v="2"/>
  </r>
  <r>
    <x v="1"/>
    <x v="39"/>
    <s v="1"/>
    <x v="0"/>
    <s v="15041RESIN068492022"/>
    <s v="22SD004C"/>
    <x v="1344"/>
    <n v="3033"/>
    <x v="28"/>
    <x v="32"/>
    <n v="0"/>
    <n v="0"/>
    <n v="70"/>
    <n v="9.1"/>
    <n v="0"/>
    <n v="0"/>
    <n v="79.099999999999994"/>
    <n v="0"/>
    <s v="1"/>
    <x v="2"/>
  </r>
  <r>
    <x v="1"/>
    <x v="39"/>
    <s v="1"/>
    <x v="0"/>
    <s v="15041RESIN068492022"/>
    <s v="22SD004C"/>
    <x v="1345"/>
    <n v="3034"/>
    <x v="8"/>
    <x v="189"/>
    <n v="0"/>
    <n v="0"/>
    <n v="113.89"/>
    <n v="14.8057"/>
    <n v="0"/>
    <n v="0"/>
    <n v="128.69569999999999"/>
    <s v="005661940"/>
    <s v="1"/>
    <x v="2"/>
  </r>
  <r>
    <x v="1"/>
    <x v="39"/>
    <s v="1"/>
    <x v="0"/>
    <s v="15041RESIN068492022"/>
    <s v="22SD004C"/>
    <x v="1346"/>
    <n v="3035"/>
    <x v="124"/>
    <x v="141"/>
    <n v="0"/>
    <n v="0"/>
    <n v="469.43"/>
    <n v="61.0259"/>
    <n v="0"/>
    <n v="0"/>
    <n v="530.45590000000004"/>
    <n v="0"/>
    <s v="1"/>
    <x v="2"/>
  </r>
  <r>
    <x v="1"/>
    <x v="39"/>
    <s v="1"/>
    <x v="0"/>
    <s v="15041RESIN068492022"/>
    <s v="22SD004C"/>
    <x v="1347"/>
    <n v="3036"/>
    <x v="243"/>
    <x v="288"/>
    <n v="0"/>
    <n v="0"/>
    <n v="176.99"/>
    <n v="23.008700000000001"/>
    <n v="0"/>
    <n v="0"/>
    <n v="199.99870000000001"/>
    <n v="0"/>
    <s v="1"/>
    <x v="2"/>
  </r>
  <r>
    <x v="1"/>
    <x v="39"/>
    <s v="1"/>
    <x v="0"/>
    <s v="15041RESIN068492022"/>
    <s v="22SD004C"/>
    <x v="1348"/>
    <n v="3037"/>
    <x v="342"/>
    <x v="398"/>
    <n v="0"/>
    <n v="0"/>
    <n v="322.55"/>
    <n v="41.9315"/>
    <n v="0"/>
    <n v="0"/>
    <n v="364.48149999999998"/>
    <n v="0"/>
    <s v="1"/>
    <x v="2"/>
  </r>
  <r>
    <x v="1"/>
    <x v="39"/>
    <s v="1"/>
    <x v="0"/>
    <s v="15041RESIN068492022"/>
    <s v="22SD004C"/>
    <x v="1349"/>
    <n v="3038"/>
    <x v="8"/>
    <x v="307"/>
    <n v="0"/>
    <n v="0"/>
    <n v="1116.18"/>
    <n v="145.10340000000002"/>
    <n v="0"/>
    <n v="0"/>
    <n v="1261.2834"/>
    <s v="026130433"/>
    <s v="1"/>
    <x v="2"/>
  </r>
  <r>
    <x v="1"/>
    <x v="39"/>
    <s v="1"/>
    <x v="0"/>
    <s v="15041RESIN068492022"/>
    <s v="22SD004C"/>
    <x v="1350"/>
    <n v="3039"/>
    <x v="343"/>
    <x v="399"/>
    <n v="0"/>
    <n v="0"/>
    <n v="201.36"/>
    <n v="26.176800000000004"/>
    <n v="0"/>
    <n v="0"/>
    <n v="227.53680000000003"/>
    <n v="0"/>
    <s v="1"/>
    <x v="2"/>
  </r>
  <r>
    <x v="1"/>
    <x v="39"/>
    <s v="1"/>
    <x v="0"/>
    <s v="15041RESIN068492022"/>
    <s v="22SD004C"/>
    <x v="1351"/>
    <n v="3040"/>
    <x v="142"/>
    <x v="161"/>
    <n v="0"/>
    <n v="0"/>
    <n v="9557.4"/>
    <n v="1242.462"/>
    <n v="0"/>
    <n v="0"/>
    <n v="10799.861999999999"/>
    <n v="0"/>
    <s v="1"/>
    <x v="2"/>
  </r>
  <r>
    <x v="1"/>
    <x v="39"/>
    <s v="1"/>
    <x v="0"/>
    <s v="15041RESIN068492022"/>
    <s v="22SD004C"/>
    <x v="1352"/>
    <n v="3041"/>
    <x v="142"/>
    <x v="161"/>
    <n v="0"/>
    <n v="0"/>
    <n v="1338.04"/>
    <n v="173.9452"/>
    <n v="0"/>
    <n v="0"/>
    <n v="1511.9852000000001"/>
    <n v="0"/>
    <s v="1"/>
    <x v="2"/>
  </r>
  <r>
    <x v="1"/>
    <x v="39"/>
    <s v="1"/>
    <x v="0"/>
    <s v="15041RESIN068492022"/>
    <s v="22SD004C"/>
    <x v="1353"/>
    <n v="3042"/>
    <x v="157"/>
    <x v="181"/>
    <n v="0"/>
    <n v="0"/>
    <n v="226.29"/>
    <n v="29.4177"/>
    <n v="0"/>
    <n v="0"/>
    <n v="255.70769999999999"/>
    <n v="0"/>
    <s v="1"/>
    <x v="2"/>
  </r>
  <r>
    <x v="1"/>
    <x v="39"/>
    <s v="1"/>
    <x v="0"/>
    <s v="15041RESIN068492022"/>
    <s v="22SD004C"/>
    <x v="1354"/>
    <n v="3043"/>
    <x v="160"/>
    <x v="184"/>
    <n v="0"/>
    <n v="0"/>
    <n v="205.9"/>
    <n v="26.767000000000003"/>
    <n v="0"/>
    <n v="0"/>
    <n v="232.667"/>
    <n v="0"/>
    <s v="1"/>
    <x v="2"/>
  </r>
  <r>
    <x v="1"/>
    <x v="39"/>
    <s v="1"/>
    <x v="0"/>
    <s v="15041RESIN068492022"/>
    <s v="22SD004C"/>
    <x v="1355"/>
    <n v="3044"/>
    <x v="66"/>
    <x v="72"/>
    <n v="0"/>
    <n v="0"/>
    <n v="1095.92"/>
    <n v="142.46960000000001"/>
    <n v="0"/>
    <n v="0"/>
    <n v="1238.3896"/>
    <n v="0"/>
    <s v="1"/>
    <x v="2"/>
  </r>
  <r>
    <x v="1"/>
    <x v="39"/>
    <s v="1"/>
    <x v="0"/>
    <s v="15041RESIN068492022"/>
    <s v="22SD004C"/>
    <x v="1356"/>
    <n v="3045"/>
    <x v="10"/>
    <x v="11"/>
    <n v="0"/>
    <n v="0"/>
    <n v="68.81"/>
    <n v="8.9453000000000014"/>
    <n v="0"/>
    <n v="0"/>
    <n v="77.755300000000005"/>
    <n v="0"/>
    <s v="1"/>
    <x v="2"/>
  </r>
  <r>
    <x v="1"/>
    <x v="39"/>
    <s v="1"/>
    <x v="0"/>
    <s v="15041RESIN068492022"/>
    <s v="22SD004C"/>
    <x v="1357"/>
    <n v="3046"/>
    <x v="10"/>
    <x v="11"/>
    <n v="0"/>
    <n v="0"/>
    <n v="26.87"/>
    <n v="3.4931000000000001"/>
    <n v="0"/>
    <n v="0"/>
    <n v="30.363100000000003"/>
    <n v="0"/>
    <s v="1"/>
    <x v="2"/>
  </r>
  <r>
    <x v="1"/>
    <x v="39"/>
    <s v="1"/>
    <x v="0"/>
    <s v="15041RESIN068492022"/>
    <s v="22SD004C"/>
    <x v="1358"/>
    <n v="3047"/>
    <x v="32"/>
    <x v="36"/>
    <n v="0"/>
    <n v="0"/>
    <n v="500.93"/>
    <n v="65.120900000000006"/>
    <n v="0"/>
    <n v="0"/>
    <n v="566.05089999999996"/>
    <n v="0"/>
    <s v="1"/>
    <x v="2"/>
  </r>
  <r>
    <x v="1"/>
    <x v="39"/>
    <s v="1"/>
    <x v="0"/>
    <s v="15041RESIN068492022"/>
    <s v="22SD004C"/>
    <x v="1359"/>
    <n v="3048"/>
    <x v="189"/>
    <x v="221"/>
    <n v="0"/>
    <n v="0"/>
    <n v="63.17"/>
    <n v="8.2121000000000013"/>
    <n v="0"/>
    <n v="0"/>
    <n v="71.382100000000008"/>
    <n v="0"/>
    <s v="1"/>
    <x v="2"/>
  </r>
  <r>
    <x v="1"/>
    <x v="39"/>
    <s v="1"/>
    <x v="0"/>
    <s v="15041RESIN068492022"/>
    <s v="22SD004C"/>
    <x v="1360"/>
    <n v="3049"/>
    <x v="232"/>
    <x v="272"/>
    <n v="0"/>
    <n v="0"/>
    <n v="246.68"/>
    <n v="32.068400000000004"/>
    <n v="0"/>
    <n v="0"/>
    <n v="278.7484"/>
    <n v="0"/>
    <s v="1"/>
    <x v="2"/>
  </r>
  <r>
    <x v="1"/>
    <x v="39"/>
    <s v="1"/>
    <x v="0"/>
    <s v="15041RESIN068492022"/>
    <s v="22SD004C"/>
    <x v="1361"/>
    <n v="3050"/>
    <x v="8"/>
    <x v="109"/>
    <n v="0"/>
    <n v="0"/>
    <n v="36.83"/>
    <n v="4.7878999999999996"/>
    <n v="0"/>
    <n v="0"/>
    <n v="41.617899999999999"/>
    <s v="044578045"/>
    <s v="1"/>
    <x v="2"/>
  </r>
  <r>
    <x v="1"/>
    <x v="39"/>
    <s v="1"/>
    <x v="0"/>
    <s v="15041RESIN068492022"/>
    <s v="22SD004C"/>
    <x v="1362"/>
    <n v="3051"/>
    <x v="10"/>
    <x v="11"/>
    <n v="0"/>
    <n v="0"/>
    <n v="23.78"/>
    <n v="3.0914000000000001"/>
    <n v="0"/>
    <n v="0"/>
    <n v="26.871400000000001"/>
    <n v="0"/>
    <s v="1"/>
    <x v="2"/>
  </r>
  <r>
    <x v="1"/>
    <x v="39"/>
    <s v="1"/>
    <x v="0"/>
    <s v="15041RESIN068492022"/>
    <s v="22SD004C"/>
    <x v="1363"/>
    <n v="3052"/>
    <x v="134"/>
    <x v="153"/>
    <n v="0"/>
    <n v="0"/>
    <n v="49.75"/>
    <n v="6.4675000000000002"/>
    <n v="0"/>
    <n v="0"/>
    <n v="56.217500000000001"/>
    <n v="0"/>
    <s v="1"/>
    <x v="2"/>
  </r>
  <r>
    <x v="1"/>
    <x v="39"/>
    <s v="1"/>
    <x v="0"/>
    <s v="15041RESIN068492022"/>
    <s v="22SD004C"/>
    <x v="1364"/>
    <n v="3053"/>
    <x v="8"/>
    <x v="12"/>
    <n v="0"/>
    <n v="0"/>
    <n v="56.55"/>
    <n v="7.3514999999999997"/>
    <n v="0"/>
    <n v="0"/>
    <n v="63.901499999999999"/>
    <s v="018717409"/>
    <s v="1"/>
    <x v="2"/>
  </r>
  <r>
    <x v="1"/>
    <x v="28"/>
    <s v="1"/>
    <x v="0"/>
    <s v="15041RESIN068492022"/>
    <s v="22SD004C"/>
    <x v="1365"/>
    <n v="3054"/>
    <x v="240"/>
    <x v="283"/>
    <n v="0"/>
    <n v="0"/>
    <n v="226.41"/>
    <n v="29.433299999999999"/>
    <n v="0"/>
    <n v="0"/>
    <n v="255.8433"/>
    <n v="0"/>
    <s v="1"/>
    <x v="2"/>
  </r>
  <r>
    <x v="1"/>
    <x v="28"/>
    <s v="1"/>
    <x v="0"/>
    <s v="15041RESIN068492022"/>
    <s v="22SD004C"/>
    <x v="1366"/>
    <n v="3055"/>
    <x v="118"/>
    <x v="135"/>
    <n v="0"/>
    <n v="0"/>
    <n v="69.66"/>
    <n v="9.0557999999999996"/>
    <n v="0"/>
    <n v="0"/>
    <n v="78.715800000000002"/>
    <n v="0"/>
    <s v="1"/>
    <x v="2"/>
  </r>
  <r>
    <x v="1"/>
    <x v="28"/>
    <s v="1"/>
    <x v="0"/>
    <s v="15041RESIN068492022"/>
    <s v="22SD004C"/>
    <x v="1367"/>
    <n v="3056"/>
    <x v="344"/>
    <x v="400"/>
    <n v="0"/>
    <n v="0"/>
    <n v="163.12"/>
    <n v="21.2056"/>
    <n v="0"/>
    <n v="0"/>
    <n v="184.32560000000001"/>
    <n v="0"/>
    <s v="1"/>
    <x v="2"/>
  </r>
  <r>
    <x v="1"/>
    <x v="28"/>
    <s v="1"/>
    <x v="0"/>
    <s v="15041RESIN068492022"/>
    <s v="22SD004C"/>
    <x v="1368"/>
    <n v="3057"/>
    <x v="213"/>
    <x v="250"/>
    <n v="0"/>
    <n v="0"/>
    <n v="42.78"/>
    <n v="5.5613999999999999"/>
    <n v="0"/>
    <n v="0"/>
    <n v="48.3414"/>
    <n v="0"/>
    <s v="1"/>
    <x v="2"/>
  </r>
  <r>
    <x v="1"/>
    <x v="28"/>
    <s v="1"/>
    <x v="0"/>
    <s v="15041RESIN068492022"/>
    <s v="22SD004C"/>
    <x v="1369"/>
    <n v="3058"/>
    <x v="70"/>
    <x v="76"/>
    <n v="0"/>
    <n v="0"/>
    <n v="14.51"/>
    <n v="1.8863000000000001"/>
    <n v="0"/>
    <n v="0"/>
    <n v="16.3963"/>
    <n v="0"/>
    <s v="1"/>
    <x v="2"/>
  </r>
  <r>
    <x v="1"/>
    <x v="28"/>
    <s v="1"/>
    <x v="0"/>
    <s v="15041RESIN068492022"/>
    <s v="22SD004C"/>
    <x v="1370"/>
    <n v="3059"/>
    <x v="131"/>
    <x v="149"/>
    <n v="0"/>
    <n v="0"/>
    <n v="607.30999999999995"/>
    <n v="78.950299999999999"/>
    <n v="0"/>
    <n v="0"/>
    <n v="686.26029999999992"/>
    <n v="0"/>
    <s v="1"/>
    <x v="2"/>
  </r>
  <r>
    <x v="1"/>
    <x v="28"/>
    <s v="1"/>
    <x v="0"/>
    <s v="15041RESIN068492022"/>
    <s v="22SD004C"/>
    <x v="1371"/>
    <n v="3060"/>
    <x v="53"/>
    <x v="58"/>
    <n v="0"/>
    <n v="0"/>
    <n v="185.5"/>
    <n v="24.115000000000002"/>
    <n v="0"/>
    <n v="0"/>
    <n v="209.61500000000001"/>
    <n v="0"/>
    <s v="1"/>
    <x v="2"/>
  </r>
  <r>
    <x v="1"/>
    <x v="28"/>
    <s v="1"/>
    <x v="0"/>
    <s v="15041RESIN068492022"/>
    <s v="22SD004C"/>
    <x v="1372"/>
    <n v="3061"/>
    <x v="345"/>
    <x v="401"/>
    <n v="0"/>
    <n v="0"/>
    <n v="307.85000000000002"/>
    <n v="40.020500000000006"/>
    <n v="0"/>
    <n v="0"/>
    <n v="347.87050000000005"/>
    <n v="0"/>
    <s v="1"/>
    <x v="2"/>
  </r>
  <r>
    <x v="1"/>
    <x v="28"/>
    <s v="1"/>
    <x v="0"/>
    <s v="15041RESIN068492022"/>
    <s v="22SD004C"/>
    <x v="1373"/>
    <n v="3062"/>
    <x v="185"/>
    <x v="215"/>
    <n v="0"/>
    <n v="0"/>
    <n v="409.78"/>
    <n v="53.2714"/>
    <n v="0"/>
    <n v="0"/>
    <n v="463.05139999999994"/>
    <n v="0"/>
    <s v="1"/>
    <x v="2"/>
  </r>
  <r>
    <x v="1"/>
    <x v="28"/>
    <s v="1"/>
    <x v="0"/>
    <s v="15041RESIN068492022"/>
    <s v="22SD004C"/>
    <x v="1374"/>
    <n v="3063"/>
    <x v="208"/>
    <x v="245"/>
    <n v="0"/>
    <n v="0"/>
    <n v="450.75"/>
    <n v="58.597500000000004"/>
    <n v="0"/>
    <n v="0"/>
    <n v="509.34750000000003"/>
    <n v="0"/>
    <s v="1"/>
    <x v="2"/>
  </r>
  <r>
    <x v="1"/>
    <x v="28"/>
    <s v="1"/>
    <x v="0"/>
    <s v="15041RESIN068492022"/>
    <s v="22SD004C"/>
    <x v="1375"/>
    <n v="3064"/>
    <x v="228"/>
    <x v="267"/>
    <n v="0"/>
    <n v="0"/>
    <n v="103.5"/>
    <n v="13.455"/>
    <n v="0"/>
    <n v="0"/>
    <n v="116.955"/>
    <n v="0"/>
    <s v="1"/>
    <x v="2"/>
  </r>
  <r>
    <x v="1"/>
    <x v="28"/>
    <s v="1"/>
    <x v="0"/>
    <s v="15041RESIN068492022"/>
    <s v="22SD004C"/>
    <x v="1376"/>
    <n v="3065"/>
    <x v="12"/>
    <x v="15"/>
    <n v="0"/>
    <n v="0"/>
    <n v="48.4"/>
    <n v="6.2919999999999998"/>
    <n v="0"/>
    <n v="0"/>
    <n v="54.692"/>
    <n v="0"/>
    <s v="1"/>
    <x v="2"/>
  </r>
  <r>
    <x v="1"/>
    <x v="28"/>
    <s v="1"/>
    <x v="0"/>
    <s v="15041RESIN068492022"/>
    <s v="22SD004C"/>
    <x v="1377"/>
    <n v="3066"/>
    <x v="60"/>
    <x v="65"/>
    <n v="0"/>
    <n v="0"/>
    <n v="101.94"/>
    <n v="13.2522"/>
    <n v="0"/>
    <n v="0"/>
    <n v="115.1922"/>
    <n v="0"/>
    <s v="1"/>
    <x v="2"/>
  </r>
  <r>
    <x v="1"/>
    <x v="28"/>
    <s v="1"/>
    <x v="0"/>
    <s v="15041RESIN068492022"/>
    <s v="22SD004C"/>
    <x v="1378"/>
    <n v="3067"/>
    <x v="54"/>
    <x v="59"/>
    <n v="0"/>
    <n v="0"/>
    <n v="458.76"/>
    <n v="59.638800000000003"/>
    <n v="0"/>
    <n v="0"/>
    <n v="518.39879999999994"/>
    <n v="0"/>
    <s v="1"/>
    <x v="2"/>
  </r>
  <r>
    <x v="1"/>
    <x v="28"/>
    <s v="1"/>
    <x v="0"/>
    <s v="15041RESIN068492022"/>
    <s v="22SD004C"/>
    <x v="1379"/>
    <n v="3068"/>
    <x v="346"/>
    <x v="402"/>
    <n v="0"/>
    <n v="0"/>
    <n v="26.89"/>
    <n v="3.4957000000000003"/>
    <n v="0"/>
    <n v="0"/>
    <n v="30.3857"/>
    <n v="0"/>
    <s v="1"/>
    <x v="2"/>
  </r>
  <r>
    <x v="1"/>
    <x v="28"/>
    <s v="1"/>
    <x v="0"/>
    <s v="15041RESIN068492022"/>
    <s v="22SD004C"/>
    <x v="1380"/>
    <n v="3069"/>
    <x v="60"/>
    <x v="65"/>
    <n v="0"/>
    <n v="0"/>
    <n v="214.08"/>
    <n v="27.830400000000001"/>
    <n v="0"/>
    <n v="0"/>
    <n v="241.91040000000001"/>
    <n v="0"/>
    <s v="1"/>
    <x v="2"/>
  </r>
  <r>
    <x v="1"/>
    <x v="28"/>
    <s v="1"/>
    <x v="0"/>
    <s v="15041RESIN068492022"/>
    <s v="22SD004C"/>
    <x v="1381"/>
    <n v="3070"/>
    <x v="17"/>
    <x v="20"/>
    <n v="0"/>
    <n v="0"/>
    <n v="18541.36"/>
    <n v="2410.3768"/>
    <n v="0"/>
    <n v="0"/>
    <n v="20951.736799999999"/>
    <n v="0"/>
    <s v="1"/>
    <x v="2"/>
  </r>
  <r>
    <x v="1"/>
    <x v="28"/>
    <s v="1"/>
    <x v="0"/>
    <s v="15041RESIN068492022"/>
    <s v="22SD004C"/>
    <x v="1382"/>
    <n v="3071"/>
    <x v="347"/>
    <x v="403"/>
    <n v="0"/>
    <n v="0"/>
    <n v="50"/>
    <n v="6.5"/>
    <n v="0"/>
    <n v="0"/>
    <n v="56.5"/>
    <n v="0"/>
    <s v="1"/>
    <x v="2"/>
  </r>
  <r>
    <x v="1"/>
    <x v="28"/>
    <s v="1"/>
    <x v="0"/>
    <s v="15041RESIN068492022"/>
    <s v="22SD004C"/>
    <x v="1383"/>
    <n v="3072"/>
    <x v="347"/>
    <x v="403"/>
    <n v="0"/>
    <n v="0"/>
    <n v="168.13"/>
    <n v="21.8569"/>
    <n v="0"/>
    <n v="0"/>
    <n v="189.98689999999999"/>
    <n v="0"/>
    <s v="1"/>
    <x v="2"/>
  </r>
  <r>
    <x v="1"/>
    <x v="28"/>
    <s v="1"/>
    <x v="0"/>
    <s v="15041RESIN068492022"/>
    <s v="22SD004C"/>
    <x v="1384"/>
    <n v="3073"/>
    <x v="8"/>
    <x v="216"/>
    <n v="0"/>
    <n v="0"/>
    <n v="83.55"/>
    <n v="10.861499999999999"/>
    <n v="0"/>
    <n v="0"/>
    <n v="94.41149999999999"/>
    <s v="001121312"/>
    <s v="1"/>
    <x v="2"/>
  </r>
  <r>
    <x v="1"/>
    <x v="28"/>
    <s v="1"/>
    <x v="0"/>
    <s v="15041RESIN068492022"/>
    <s v="22SD004C"/>
    <x v="1385"/>
    <n v="3074"/>
    <x v="8"/>
    <x v="216"/>
    <n v="0"/>
    <n v="0"/>
    <n v="95.36"/>
    <n v="12.396800000000001"/>
    <n v="0"/>
    <n v="0"/>
    <n v="107.7568"/>
    <s v="001121312"/>
    <s v="1"/>
    <x v="2"/>
  </r>
  <r>
    <x v="1"/>
    <x v="28"/>
    <s v="1"/>
    <x v="0"/>
    <s v="15041RESIN068492022"/>
    <s v="22SD004C"/>
    <x v="1386"/>
    <n v="3075"/>
    <x v="348"/>
    <x v="404"/>
    <n v="0"/>
    <n v="0"/>
    <n v="16.510000000000002"/>
    <n v="2.1463000000000001"/>
    <n v="0"/>
    <n v="0"/>
    <n v="18.656300000000002"/>
    <n v="0"/>
    <s v="1"/>
    <x v="2"/>
  </r>
  <r>
    <x v="1"/>
    <x v="28"/>
    <s v="1"/>
    <x v="0"/>
    <s v="15041RESIN068492022"/>
    <s v="22SD004C"/>
    <x v="1387"/>
    <n v="3076"/>
    <x v="150"/>
    <x v="172"/>
    <n v="0"/>
    <n v="0"/>
    <n v="1954.57"/>
    <n v="254.0941"/>
    <n v="0"/>
    <n v="0"/>
    <n v="2208.6641"/>
    <n v="0"/>
    <s v="1"/>
    <x v="2"/>
  </r>
  <r>
    <x v="1"/>
    <x v="28"/>
    <s v="1"/>
    <x v="0"/>
    <s v="15041RESIN068492022"/>
    <s v="22SD004C"/>
    <x v="1388"/>
    <n v="3077"/>
    <x v="10"/>
    <x v="11"/>
    <n v="0"/>
    <n v="0"/>
    <n v="35.81"/>
    <n v="4.6553000000000004"/>
    <n v="0"/>
    <n v="0"/>
    <n v="40.465299999999999"/>
    <n v="0"/>
    <s v="1"/>
    <x v="2"/>
  </r>
  <r>
    <x v="1"/>
    <x v="28"/>
    <s v="1"/>
    <x v="0"/>
    <s v="15041RESIN068492022"/>
    <s v="22SD004C"/>
    <x v="1389"/>
    <n v="3078"/>
    <x v="9"/>
    <x v="10"/>
    <n v="0"/>
    <n v="0"/>
    <n v="340.96"/>
    <n v="44.324799999999996"/>
    <n v="0"/>
    <n v="0"/>
    <n v="385.28479999999996"/>
    <n v="0"/>
    <s v="1"/>
    <x v="2"/>
  </r>
  <r>
    <x v="1"/>
    <x v="28"/>
    <s v="1"/>
    <x v="0"/>
    <s v="15041RESIN068492022"/>
    <s v="22SD004C"/>
    <x v="1390"/>
    <n v="3079"/>
    <x v="60"/>
    <x v="65"/>
    <n v="0"/>
    <n v="0"/>
    <n v="122.34"/>
    <n v="15.904200000000001"/>
    <n v="0"/>
    <n v="0"/>
    <n v="138.24420000000001"/>
    <n v="0"/>
    <s v="1"/>
    <x v="2"/>
  </r>
  <r>
    <x v="1"/>
    <x v="28"/>
    <s v="1"/>
    <x v="0"/>
    <s v="15041RESIN068492022"/>
    <s v="22SD004C"/>
    <x v="1391"/>
    <n v="3080"/>
    <x v="8"/>
    <x v="405"/>
    <n v="0"/>
    <n v="0"/>
    <n v="43.15"/>
    <n v="5.6094999999999997"/>
    <n v="0"/>
    <n v="0"/>
    <n v="48.759499999999996"/>
    <s v="030727276"/>
    <s v="1"/>
    <x v="2"/>
  </r>
  <r>
    <x v="1"/>
    <x v="28"/>
    <s v="1"/>
    <x v="0"/>
    <s v="15041RESIN068492022"/>
    <s v="22SD004C"/>
    <x v="1392"/>
    <n v="3081"/>
    <x v="75"/>
    <x v="82"/>
    <n v="0"/>
    <n v="0"/>
    <n v="581.45000000000005"/>
    <n v="75.58850000000001"/>
    <n v="0"/>
    <n v="0"/>
    <n v="657.03850000000011"/>
    <n v="0"/>
    <s v="1"/>
    <x v="2"/>
  </r>
  <r>
    <x v="1"/>
    <x v="27"/>
    <s v="1"/>
    <x v="0"/>
    <s v="15041RESIN068492022"/>
    <s v="22SD004C"/>
    <x v="1393"/>
    <n v="3082"/>
    <x v="115"/>
    <x v="131"/>
    <n v="0"/>
    <n v="0"/>
    <n v="7335.9"/>
    <n v="953.66700000000003"/>
    <n v="0"/>
    <n v="0"/>
    <n v="8289.5669999999991"/>
    <n v="0"/>
    <s v="1"/>
    <x v="2"/>
  </r>
  <r>
    <x v="1"/>
    <x v="27"/>
    <s v="1"/>
    <x v="0"/>
    <s v="15041RESIN068492022"/>
    <s v="22SD004C"/>
    <x v="1394"/>
    <n v="3083"/>
    <x v="119"/>
    <x v="136"/>
    <n v="0"/>
    <n v="0"/>
    <n v="66.73"/>
    <n v="8.6749000000000009"/>
    <n v="0"/>
    <n v="0"/>
    <n v="75.404899999999998"/>
    <n v="0"/>
    <s v="1"/>
    <x v="2"/>
  </r>
  <r>
    <x v="1"/>
    <x v="27"/>
    <s v="1"/>
    <x v="0"/>
    <s v="15041RESIN068492022"/>
    <s v="22SD004C"/>
    <x v="1395"/>
    <n v="3084"/>
    <x v="8"/>
    <x v="243"/>
    <n v="0"/>
    <n v="0"/>
    <n v="50.19"/>
    <n v="6.5247000000000002"/>
    <n v="0"/>
    <n v="0"/>
    <n v="56.714700000000001"/>
    <s v="009870981"/>
    <s v="1"/>
    <x v="2"/>
  </r>
  <r>
    <x v="1"/>
    <x v="27"/>
    <s v="1"/>
    <x v="0"/>
    <s v="15041RESIN068492022"/>
    <s v="22SD004C"/>
    <x v="1396"/>
    <n v="3085"/>
    <x v="8"/>
    <x v="12"/>
    <n v="0"/>
    <n v="0"/>
    <n v="31"/>
    <n v="4.03"/>
    <n v="0"/>
    <n v="0"/>
    <n v="35.03"/>
    <s v="018717409"/>
    <s v="1"/>
    <x v="2"/>
  </r>
  <r>
    <x v="1"/>
    <x v="27"/>
    <s v="1"/>
    <x v="0"/>
    <s v="15041RESIN068492022"/>
    <s v="22SD004C"/>
    <x v="1397"/>
    <n v="3086"/>
    <x v="215"/>
    <x v="252"/>
    <n v="0"/>
    <n v="0"/>
    <n v="62.1"/>
    <n v="8.0730000000000004"/>
    <n v="0"/>
    <n v="0"/>
    <n v="70.173000000000002"/>
    <n v="0"/>
    <s v="1"/>
    <x v="2"/>
  </r>
  <r>
    <x v="1"/>
    <x v="27"/>
    <s v="1"/>
    <x v="0"/>
    <s v="15041RESIN068492022"/>
    <s v="22SD004C"/>
    <x v="1398"/>
    <n v="3087"/>
    <x v="39"/>
    <x v="43"/>
    <n v="0"/>
    <n v="0"/>
    <n v="165.12"/>
    <n v="21.465600000000002"/>
    <n v="0"/>
    <n v="0"/>
    <n v="186.5856"/>
    <n v="0"/>
    <s v="1"/>
    <x v="2"/>
  </r>
  <r>
    <x v="1"/>
    <x v="27"/>
    <s v="1"/>
    <x v="0"/>
    <s v="15041RESIN068492022"/>
    <s v="22SD004C"/>
    <x v="1399"/>
    <n v="3088"/>
    <x v="96"/>
    <x v="107"/>
    <n v="0"/>
    <n v="0"/>
    <n v="674.87"/>
    <n v="87.733100000000007"/>
    <n v="0"/>
    <n v="0"/>
    <n v="762.60310000000004"/>
    <n v="0"/>
    <s v="1"/>
    <x v="2"/>
  </r>
  <r>
    <x v="1"/>
    <x v="27"/>
    <s v="1"/>
    <x v="0"/>
    <s v="15041RESIN068492022"/>
    <s v="22SD004C"/>
    <x v="1400"/>
    <n v="3089"/>
    <x v="8"/>
    <x v="406"/>
    <n v="0"/>
    <n v="0"/>
    <n v="184.34"/>
    <n v="23.964200000000002"/>
    <n v="0"/>
    <n v="0"/>
    <n v="208.30420000000001"/>
    <s v="037841372"/>
    <s v="1"/>
    <x v="2"/>
  </r>
  <r>
    <x v="1"/>
    <x v="27"/>
    <s v="1"/>
    <x v="0"/>
    <s v="15041RESIN068492022"/>
    <s v="22SD004C"/>
    <x v="1401"/>
    <n v="3090"/>
    <x v="115"/>
    <x v="131"/>
    <n v="0"/>
    <n v="0"/>
    <n v="5209.8999999999996"/>
    <n v="677.28699999999992"/>
    <n v="0"/>
    <n v="0"/>
    <n v="5887.1869999999999"/>
    <n v="0"/>
    <s v="1"/>
    <x v="2"/>
  </r>
  <r>
    <x v="1"/>
    <x v="27"/>
    <s v="1"/>
    <x v="0"/>
    <s v="15041RESIN068492022"/>
    <s v="22SD004C"/>
    <x v="1402"/>
    <n v="3091"/>
    <x v="115"/>
    <x v="131"/>
    <n v="0"/>
    <n v="0"/>
    <n v="2091"/>
    <n v="271.83"/>
    <n v="0"/>
    <n v="0"/>
    <n v="2362.83"/>
    <n v="0"/>
    <s v="1"/>
    <x v="2"/>
  </r>
  <r>
    <x v="1"/>
    <x v="27"/>
    <s v="1"/>
    <x v="0"/>
    <s v="15041RESIN068492022"/>
    <s v="22SD004C"/>
    <x v="1403"/>
    <n v="3092"/>
    <x v="115"/>
    <x v="131"/>
    <n v="0"/>
    <n v="0"/>
    <n v="1957"/>
    <n v="254.41"/>
    <n v="0"/>
    <n v="0"/>
    <n v="2211.41"/>
    <n v="0"/>
    <s v="1"/>
    <x v="2"/>
  </r>
  <r>
    <x v="1"/>
    <x v="27"/>
    <s v="1"/>
    <x v="0"/>
    <s v="15041RESIN068492022"/>
    <s v="22SD004C"/>
    <x v="1404"/>
    <n v="3093"/>
    <x v="115"/>
    <x v="131"/>
    <n v="0"/>
    <n v="0"/>
    <n v="1225.74"/>
    <n v="159.34620000000001"/>
    <n v="0"/>
    <n v="0"/>
    <n v="1385.0862"/>
    <n v="0"/>
    <s v="1"/>
    <x v="2"/>
  </r>
  <r>
    <x v="1"/>
    <x v="27"/>
    <s v="1"/>
    <x v="0"/>
    <s v="15041RESIN068492022"/>
    <s v="22SD004C"/>
    <x v="1405"/>
    <n v="3094"/>
    <x v="115"/>
    <x v="131"/>
    <n v="0"/>
    <n v="0"/>
    <n v="937.5"/>
    <n v="121.875"/>
    <n v="0"/>
    <n v="0"/>
    <n v="1059.375"/>
    <n v="0"/>
    <s v="1"/>
    <x v="2"/>
  </r>
  <r>
    <x v="1"/>
    <x v="27"/>
    <s v="1"/>
    <x v="0"/>
    <s v="15041RESIN068492022"/>
    <s v="22SD004C"/>
    <x v="1406"/>
    <n v="3095"/>
    <x v="115"/>
    <x v="131"/>
    <n v="0"/>
    <n v="0"/>
    <n v="589.02"/>
    <n v="76.572599999999994"/>
    <n v="0"/>
    <n v="0"/>
    <n v="665.59259999999995"/>
    <n v="0"/>
    <s v="1"/>
    <x v="2"/>
  </r>
  <r>
    <x v="1"/>
    <x v="27"/>
    <s v="1"/>
    <x v="0"/>
    <s v="15041RESIN068492022"/>
    <s v="22SD004C"/>
    <x v="1407"/>
    <n v="3096"/>
    <x v="115"/>
    <x v="131"/>
    <n v="0"/>
    <n v="0"/>
    <n v="1289.94"/>
    <n v="167.69220000000001"/>
    <n v="0"/>
    <n v="0"/>
    <n v="1457.6322"/>
    <n v="0"/>
    <s v="1"/>
    <x v="2"/>
  </r>
  <r>
    <x v="1"/>
    <x v="27"/>
    <s v="1"/>
    <x v="0"/>
    <s v="15041RESIN068492022"/>
    <s v="22SD004C"/>
    <x v="1408"/>
    <n v="3097"/>
    <x v="115"/>
    <x v="131"/>
    <n v="0"/>
    <n v="0"/>
    <n v="2444.9"/>
    <n v="317.83700000000005"/>
    <n v="0"/>
    <n v="0"/>
    <n v="2762.7370000000001"/>
    <n v="0"/>
    <s v="1"/>
    <x v="2"/>
  </r>
  <r>
    <x v="1"/>
    <x v="27"/>
    <s v="1"/>
    <x v="0"/>
    <s v="15041RESIN068492022"/>
    <s v="22SD004C"/>
    <x v="1409"/>
    <n v="3098"/>
    <x v="2"/>
    <x v="2"/>
    <n v="0"/>
    <n v="0"/>
    <n v="0"/>
    <n v="0"/>
    <n v="0"/>
    <n v="0"/>
    <n v="0"/>
    <n v="0"/>
    <s v="1"/>
    <x v="2"/>
  </r>
  <r>
    <x v="1"/>
    <x v="27"/>
    <s v="1"/>
    <x v="0"/>
    <s v="15041RESIN068492022"/>
    <s v="22SD004C"/>
    <x v="1410"/>
    <n v="3099"/>
    <x v="10"/>
    <x v="11"/>
    <n v="0"/>
    <n v="0"/>
    <n v="4.74"/>
    <n v="0.61620000000000008"/>
    <n v="0"/>
    <n v="0"/>
    <n v="5.3562000000000003"/>
    <n v="0"/>
    <s v="1"/>
    <x v="2"/>
  </r>
  <r>
    <x v="1"/>
    <x v="27"/>
    <s v="1"/>
    <x v="0"/>
    <s v="15041RESIN068492022"/>
    <s v="22SD004C"/>
    <x v="1411"/>
    <n v="3100"/>
    <x v="76"/>
    <x v="83"/>
    <n v="0"/>
    <n v="0"/>
    <n v="358.43"/>
    <n v="46.5959"/>
    <n v="0"/>
    <n v="0"/>
    <n v="405.02589999999998"/>
    <n v="0"/>
    <s v="1"/>
    <x v="2"/>
  </r>
  <r>
    <x v="1"/>
    <x v="27"/>
    <s v="1"/>
    <x v="0"/>
    <s v="15041RESIN068492022"/>
    <s v="22SD004C"/>
    <x v="1412"/>
    <n v="3101"/>
    <x v="349"/>
    <x v="407"/>
    <n v="0"/>
    <n v="0"/>
    <n v="4954.6000000000004"/>
    <n v="644.09800000000007"/>
    <n v="0"/>
    <n v="0"/>
    <n v="5598.6980000000003"/>
    <n v="0"/>
    <s v="1"/>
    <x v="2"/>
  </r>
  <r>
    <x v="1"/>
    <x v="27"/>
    <s v="1"/>
    <x v="0"/>
    <s v="15041RESIN068492022"/>
    <s v="22SD004C"/>
    <x v="1413"/>
    <n v="3102"/>
    <x v="192"/>
    <x v="224"/>
    <n v="0"/>
    <n v="0"/>
    <n v="205.9"/>
    <n v="26.767000000000003"/>
    <n v="0"/>
    <n v="0"/>
    <n v="232.667"/>
    <n v="0"/>
    <s v="1"/>
    <x v="2"/>
  </r>
  <r>
    <x v="1"/>
    <x v="27"/>
    <s v="1"/>
    <x v="0"/>
    <s v="15041RESIN068492022"/>
    <s v="22SD004C"/>
    <x v="1414"/>
    <n v="3103"/>
    <x v="10"/>
    <x v="11"/>
    <n v="0"/>
    <n v="0"/>
    <n v="1486.61"/>
    <n v="193.2593"/>
    <n v="0"/>
    <n v="0"/>
    <n v="1679.8692999999998"/>
    <n v="0"/>
    <s v="1"/>
    <x v="2"/>
  </r>
  <r>
    <x v="1"/>
    <x v="27"/>
    <s v="1"/>
    <x v="0"/>
    <s v="15041RESIN068492022"/>
    <s v="22SD004C"/>
    <x v="1415"/>
    <n v="3104"/>
    <x v="239"/>
    <x v="282"/>
    <n v="0"/>
    <n v="0"/>
    <n v="141.25"/>
    <n v="18.362500000000001"/>
    <n v="0"/>
    <n v="0"/>
    <n v="159.61250000000001"/>
    <n v="0"/>
    <s v="1"/>
    <x v="2"/>
  </r>
  <r>
    <x v="1"/>
    <x v="27"/>
    <s v="1"/>
    <x v="0"/>
    <s v="15041RESIN068492022"/>
    <s v="22SD004C"/>
    <x v="1416"/>
    <n v="3105"/>
    <x v="8"/>
    <x v="243"/>
    <n v="0"/>
    <n v="0"/>
    <n v="10.54"/>
    <n v="1.3701999999999999"/>
    <n v="0"/>
    <n v="0"/>
    <n v="11.9102"/>
    <s v="009870981"/>
    <s v="1"/>
    <x v="2"/>
  </r>
  <r>
    <x v="1"/>
    <x v="27"/>
    <s v="1"/>
    <x v="0"/>
    <s v="15041RESIN068492022"/>
    <s v="22SD004C"/>
    <x v="1417"/>
    <n v="3106"/>
    <x v="350"/>
    <x v="408"/>
    <n v="0"/>
    <n v="0"/>
    <n v="532.14"/>
    <n v="69.178200000000004"/>
    <n v="0"/>
    <n v="0"/>
    <n v="601.31819999999993"/>
    <n v="0"/>
    <s v="1"/>
    <x v="2"/>
  </r>
  <r>
    <x v="1"/>
    <x v="27"/>
    <s v="1"/>
    <x v="0"/>
    <s v="15041RESIN068492022"/>
    <s v="22SD004C"/>
    <x v="1418"/>
    <n v="3107"/>
    <x v="193"/>
    <x v="225"/>
    <n v="0"/>
    <n v="0"/>
    <n v="484.25"/>
    <n v="62.952500000000001"/>
    <n v="0"/>
    <n v="0"/>
    <n v="547.20249999999999"/>
    <n v="0"/>
    <s v="1"/>
    <x v="2"/>
  </r>
  <r>
    <x v="1"/>
    <x v="27"/>
    <s v="1"/>
    <x v="0"/>
    <s v="15041RESIN068492022"/>
    <s v="22SD004C"/>
    <x v="1419"/>
    <n v="3108"/>
    <x v="60"/>
    <x v="65"/>
    <n v="0"/>
    <n v="0"/>
    <n v="101.95"/>
    <n v="13.253500000000001"/>
    <n v="0"/>
    <n v="0"/>
    <n v="115.20350000000001"/>
    <n v="0"/>
    <s v="1"/>
    <x v="2"/>
  </r>
  <r>
    <x v="1"/>
    <x v="25"/>
    <s v="1"/>
    <x v="0"/>
    <s v="15041RESIN068492022"/>
    <s v="22SD004C"/>
    <x v="1420"/>
    <n v="3109"/>
    <x v="8"/>
    <x v="409"/>
    <n v="0"/>
    <n v="0"/>
    <n v="134.53"/>
    <n v="17.488900000000001"/>
    <n v="0"/>
    <n v="0"/>
    <n v="152.0189"/>
    <s v="013905015"/>
    <s v="1"/>
    <x v="2"/>
  </r>
  <r>
    <x v="1"/>
    <x v="25"/>
    <s v="1"/>
    <x v="0"/>
    <s v="15041RESIN068492022"/>
    <s v="22SD004C"/>
    <x v="1421"/>
    <n v="3110"/>
    <x v="10"/>
    <x v="11"/>
    <n v="0"/>
    <n v="0"/>
    <n v="119.16"/>
    <n v="15.4908"/>
    <n v="0"/>
    <n v="0"/>
    <n v="134.6508"/>
    <n v="0"/>
    <s v="1"/>
    <x v="2"/>
  </r>
  <r>
    <x v="1"/>
    <x v="25"/>
    <s v="1"/>
    <x v="0"/>
    <s v="15041RESIN068492022"/>
    <s v="22SD004C"/>
    <x v="1422"/>
    <n v="3111"/>
    <x v="351"/>
    <x v="410"/>
    <n v="0"/>
    <n v="0"/>
    <n v="7015.14"/>
    <n v="911.96820000000002"/>
    <n v="0"/>
    <n v="0"/>
    <n v="7927.1082000000006"/>
    <n v="0"/>
    <s v="1"/>
    <x v="2"/>
  </r>
  <r>
    <x v="1"/>
    <x v="25"/>
    <s v="1"/>
    <x v="0"/>
    <s v="15041RESIN068492022"/>
    <s v="22SD004C"/>
    <x v="1423"/>
    <n v="3112"/>
    <x v="298"/>
    <x v="349"/>
    <n v="0"/>
    <n v="0"/>
    <n v="71.400000000000006"/>
    <n v="9.2820000000000018"/>
    <n v="0"/>
    <n v="0"/>
    <n v="80.682000000000002"/>
    <n v="0"/>
    <s v="1"/>
    <x v="2"/>
  </r>
  <r>
    <x v="1"/>
    <x v="25"/>
    <s v="1"/>
    <x v="0"/>
    <s v="15041RESIN068492022"/>
    <s v="22SD004C"/>
    <x v="1424"/>
    <n v="3113"/>
    <x v="352"/>
    <x v="411"/>
    <n v="0"/>
    <n v="0"/>
    <n v="205.9"/>
    <n v="26.767000000000003"/>
    <n v="0"/>
    <n v="0"/>
    <n v="232.667"/>
    <n v="0"/>
    <s v="1"/>
    <x v="2"/>
  </r>
  <r>
    <x v="1"/>
    <x v="25"/>
    <s v="1"/>
    <x v="0"/>
    <s v="15041RESIN068492022"/>
    <s v="22SD004C"/>
    <x v="1425"/>
    <n v="3114"/>
    <x v="192"/>
    <x v="224"/>
    <n v="0"/>
    <n v="0"/>
    <n v="226.29"/>
    <n v="29.4177"/>
    <n v="0"/>
    <n v="0"/>
    <n v="255.70769999999999"/>
    <n v="0"/>
    <s v="1"/>
    <x v="2"/>
  </r>
  <r>
    <x v="1"/>
    <x v="25"/>
    <s v="1"/>
    <x v="0"/>
    <s v="15041RESIN068492022"/>
    <s v="22SD004C"/>
    <x v="1426"/>
    <n v="3115"/>
    <x v="8"/>
    <x v="412"/>
    <n v="0"/>
    <n v="0"/>
    <n v="123.35"/>
    <n v="16.035499999999999"/>
    <n v="0"/>
    <n v="0"/>
    <n v="139.38549999999998"/>
    <s v="019183514"/>
    <s v="1"/>
    <x v="2"/>
  </r>
  <r>
    <x v="1"/>
    <x v="25"/>
    <s v="1"/>
    <x v="0"/>
    <s v="15041RESIN068492022"/>
    <s v="22SD004C"/>
    <x v="1427"/>
    <n v="3116"/>
    <x v="232"/>
    <x v="272"/>
    <n v="0"/>
    <n v="0"/>
    <n v="572.91999999999996"/>
    <n v="74.479599999999991"/>
    <n v="0"/>
    <n v="0"/>
    <n v="647.39959999999996"/>
    <n v="0"/>
    <s v="1"/>
    <x v="2"/>
  </r>
  <r>
    <x v="1"/>
    <x v="25"/>
    <s v="1"/>
    <x v="0"/>
    <s v="15041RESIN068492022"/>
    <s v="22SD004C"/>
    <x v="1428"/>
    <n v="3117"/>
    <x v="353"/>
    <x v="413"/>
    <n v="0"/>
    <n v="0"/>
    <n v="613.66999999999996"/>
    <n v="79.777100000000004"/>
    <n v="0"/>
    <n v="0"/>
    <n v="693.44709999999998"/>
    <n v="0"/>
    <s v="1"/>
    <x v="2"/>
  </r>
  <r>
    <x v="1"/>
    <x v="25"/>
    <s v="1"/>
    <x v="0"/>
    <s v="15041RESIN068492022"/>
    <s v="22SD004C"/>
    <x v="1429"/>
    <n v="3118"/>
    <x v="2"/>
    <x v="2"/>
    <n v="0"/>
    <n v="0"/>
    <n v="0"/>
    <n v="0"/>
    <n v="0"/>
    <n v="0"/>
    <n v="0"/>
    <n v="0"/>
    <s v="1"/>
    <x v="2"/>
  </r>
  <r>
    <x v="1"/>
    <x v="25"/>
    <s v="1"/>
    <x v="0"/>
    <s v="15041RESIN068492022"/>
    <s v="22SD004C"/>
    <x v="1430"/>
    <n v="3119"/>
    <x v="65"/>
    <x v="71"/>
    <n v="0"/>
    <n v="0"/>
    <n v="63.19"/>
    <n v="8.2147000000000006"/>
    <n v="0"/>
    <n v="0"/>
    <n v="71.404699999999991"/>
    <n v="0"/>
    <s v="1"/>
    <x v="2"/>
  </r>
  <r>
    <x v="1"/>
    <x v="25"/>
    <s v="1"/>
    <x v="0"/>
    <s v="15041RESIN068492022"/>
    <s v="22SD004C"/>
    <x v="1431"/>
    <n v="3120"/>
    <x v="10"/>
    <x v="11"/>
    <n v="0"/>
    <n v="0"/>
    <n v="46.73"/>
    <n v="6.0748999999999995"/>
    <n v="0"/>
    <n v="0"/>
    <n v="52.804899999999996"/>
    <n v="0"/>
    <s v="1"/>
    <x v="2"/>
  </r>
  <r>
    <x v="1"/>
    <x v="25"/>
    <s v="1"/>
    <x v="0"/>
    <s v="15041RESIN068492022"/>
    <s v="22SD004C"/>
    <x v="1432"/>
    <n v="3121"/>
    <x v="10"/>
    <x v="11"/>
    <n v="0"/>
    <n v="0"/>
    <n v="38.33"/>
    <n v="4.9828999999999999"/>
    <n v="0"/>
    <n v="0"/>
    <n v="43.312899999999999"/>
    <n v="0"/>
    <s v="1"/>
    <x v="2"/>
  </r>
  <r>
    <x v="1"/>
    <x v="25"/>
    <s v="1"/>
    <x v="0"/>
    <s v="15041RESIN068492022"/>
    <s v="22SD004C"/>
    <x v="1433"/>
    <n v="3122"/>
    <x v="354"/>
    <x v="414"/>
    <n v="0"/>
    <n v="0"/>
    <n v="810.65"/>
    <n v="105.3845"/>
    <n v="0"/>
    <n v="0"/>
    <n v="916.03449999999998"/>
    <n v="0"/>
    <s v="1"/>
    <x v="2"/>
  </r>
  <r>
    <x v="1"/>
    <x v="25"/>
    <s v="1"/>
    <x v="0"/>
    <s v="15041RESIN068492022"/>
    <s v="22SD004C"/>
    <x v="1434"/>
    <n v="3123"/>
    <x v="174"/>
    <x v="200"/>
    <n v="0"/>
    <n v="0"/>
    <n v="40.78"/>
    <n v="5.3014000000000001"/>
    <n v="0"/>
    <n v="0"/>
    <n v="46.081400000000002"/>
    <n v="0"/>
    <s v="1"/>
    <x v="2"/>
  </r>
  <r>
    <x v="1"/>
    <x v="25"/>
    <s v="1"/>
    <x v="0"/>
    <s v="15041RESIN068492022"/>
    <s v="22SD004C"/>
    <x v="1435"/>
    <n v="3124"/>
    <x v="261"/>
    <x v="311"/>
    <n v="0"/>
    <n v="0"/>
    <n v="222.89"/>
    <n v="28.9757"/>
    <n v="0"/>
    <n v="0"/>
    <n v="251.86569999999998"/>
    <n v="0"/>
    <s v="1"/>
    <x v="2"/>
  </r>
  <r>
    <x v="1"/>
    <x v="25"/>
    <s v="1"/>
    <x v="0"/>
    <s v="15041RESIN068492022"/>
    <s v="22SD004C"/>
    <x v="1436"/>
    <n v="3125"/>
    <x v="200"/>
    <x v="233"/>
    <n v="0"/>
    <n v="0"/>
    <n v="125.73"/>
    <n v="16.344900000000003"/>
    <n v="0"/>
    <n v="0"/>
    <n v="142.07490000000001"/>
    <n v="0"/>
    <s v="1"/>
    <x v="2"/>
  </r>
  <r>
    <x v="1"/>
    <x v="25"/>
    <s v="1"/>
    <x v="0"/>
    <s v="15041RESIN068492022"/>
    <s v="22SD004C"/>
    <x v="1437"/>
    <n v="3126"/>
    <x v="355"/>
    <x v="415"/>
    <n v="0"/>
    <n v="0"/>
    <n v="63.17"/>
    <n v="8.2121000000000013"/>
    <n v="0"/>
    <n v="0"/>
    <n v="71.382100000000008"/>
    <n v="0"/>
    <s v="1"/>
    <x v="2"/>
  </r>
  <r>
    <x v="1"/>
    <x v="25"/>
    <s v="1"/>
    <x v="0"/>
    <s v="15041RESIN068492022"/>
    <s v="22SD004C"/>
    <x v="1438"/>
    <n v="3127"/>
    <x v="307"/>
    <x v="358"/>
    <n v="0"/>
    <n v="0"/>
    <n v="491.34"/>
    <n v="63.874200000000002"/>
    <n v="0"/>
    <n v="0"/>
    <n v="555.21420000000001"/>
    <n v="0"/>
    <s v="1"/>
    <x v="2"/>
  </r>
  <r>
    <x v="1"/>
    <x v="25"/>
    <s v="1"/>
    <x v="0"/>
    <s v="15041RESIN068492022"/>
    <s v="22SD004C"/>
    <x v="1439"/>
    <n v="3128"/>
    <x v="27"/>
    <x v="31"/>
    <n v="0"/>
    <n v="0"/>
    <n v="3139.94"/>
    <n v="408.19220000000001"/>
    <n v="0"/>
    <n v="0"/>
    <n v="3548.1322"/>
    <n v="0"/>
    <s v="1"/>
    <x v="2"/>
  </r>
  <r>
    <x v="1"/>
    <x v="25"/>
    <s v="1"/>
    <x v="0"/>
    <s v="15041RESIN068492022"/>
    <s v="22SD004C"/>
    <x v="1440"/>
    <n v="3129"/>
    <x v="27"/>
    <x v="31"/>
    <n v="0"/>
    <n v="0"/>
    <n v="9807.2199999999993"/>
    <n v="1274.9386"/>
    <n v="0"/>
    <n v="0"/>
    <n v="11082.158599999999"/>
    <n v="0"/>
    <s v="1"/>
    <x v="2"/>
  </r>
  <r>
    <x v="1"/>
    <x v="25"/>
    <s v="1"/>
    <x v="0"/>
    <s v="15041RESIN068492022"/>
    <s v="22SD004C"/>
    <x v="1441"/>
    <n v="3130"/>
    <x v="122"/>
    <x v="139"/>
    <n v="0"/>
    <n v="0"/>
    <n v="768.99"/>
    <n v="99.968699999999998"/>
    <n v="0"/>
    <n v="0"/>
    <n v="868.95870000000002"/>
    <n v="0"/>
    <s v="1"/>
    <x v="2"/>
  </r>
  <r>
    <x v="1"/>
    <x v="25"/>
    <s v="1"/>
    <x v="0"/>
    <s v="15041RESIN068492022"/>
    <s v="22SD004C"/>
    <x v="1442"/>
    <n v="3131"/>
    <x v="146"/>
    <x v="167"/>
    <n v="0"/>
    <n v="0"/>
    <n v="122.33"/>
    <n v="15.902900000000001"/>
    <n v="0"/>
    <n v="0"/>
    <n v="138.2329"/>
    <n v="0"/>
    <s v="1"/>
    <x v="2"/>
  </r>
  <r>
    <x v="1"/>
    <x v="25"/>
    <s v="1"/>
    <x v="0"/>
    <s v="15041RESIN068492022"/>
    <s v="22SD004C"/>
    <x v="1443"/>
    <n v="3132"/>
    <x v="83"/>
    <x v="90"/>
    <n v="0"/>
    <n v="0"/>
    <n v="103.95"/>
    <n v="13.513500000000001"/>
    <n v="0"/>
    <n v="0"/>
    <n v="117.46350000000001"/>
    <n v="0"/>
    <s v="1"/>
    <x v="2"/>
  </r>
  <r>
    <x v="1"/>
    <x v="25"/>
    <s v="1"/>
    <x v="0"/>
    <s v="15041RESIN068492022"/>
    <s v="22SD004C"/>
    <x v="1444"/>
    <n v="3133"/>
    <x v="103"/>
    <x v="118"/>
    <n v="0"/>
    <n v="0"/>
    <n v="66.56"/>
    <n v="8.6528000000000009"/>
    <n v="0"/>
    <n v="0"/>
    <n v="75.212800000000001"/>
    <n v="0"/>
    <s v="1"/>
    <x v="2"/>
  </r>
  <r>
    <x v="1"/>
    <x v="25"/>
    <s v="1"/>
    <x v="0"/>
    <s v="15041RESIN068492022"/>
    <s v="22SD004C"/>
    <x v="1445"/>
    <n v="3134"/>
    <x v="103"/>
    <x v="118"/>
    <n v="0"/>
    <n v="0"/>
    <n v="25.5"/>
    <n v="3.3149999999999999"/>
    <n v="0"/>
    <n v="0"/>
    <n v="28.815000000000001"/>
    <n v="0"/>
    <s v="1"/>
    <x v="2"/>
  </r>
  <r>
    <x v="1"/>
    <x v="25"/>
    <s v="1"/>
    <x v="0"/>
    <s v="15041RESIN068492022"/>
    <s v="22SD004C"/>
    <x v="1446"/>
    <n v="3135"/>
    <x v="211"/>
    <x v="248"/>
    <n v="0"/>
    <n v="0"/>
    <n v="77.989999999999995"/>
    <n v="10.1387"/>
    <n v="0"/>
    <n v="0"/>
    <n v="88.128699999999995"/>
    <n v="0"/>
    <s v="1"/>
    <x v="2"/>
  </r>
  <r>
    <x v="1"/>
    <x v="25"/>
    <s v="1"/>
    <x v="0"/>
    <s v="15041RESIN068492022"/>
    <s v="22SD004C"/>
    <x v="1447"/>
    <n v="3136"/>
    <x v="122"/>
    <x v="139"/>
    <n v="0"/>
    <n v="0"/>
    <n v="1099.77"/>
    <n v="142.9701"/>
    <n v="0"/>
    <n v="0"/>
    <n v="1242.7401"/>
    <n v="0"/>
    <s v="1"/>
    <x v="2"/>
  </r>
  <r>
    <x v="1"/>
    <x v="25"/>
    <s v="1"/>
    <x v="0"/>
    <s v="15041RESIN068492022"/>
    <s v="22SD004C"/>
    <x v="1448"/>
    <n v="3137"/>
    <x v="122"/>
    <x v="139"/>
    <n v="0"/>
    <n v="0"/>
    <n v="126.8"/>
    <n v="16.484000000000002"/>
    <n v="0"/>
    <n v="0"/>
    <n v="143.28399999999999"/>
    <n v="0"/>
    <s v="1"/>
    <x v="2"/>
  </r>
  <r>
    <x v="1"/>
    <x v="25"/>
    <s v="1"/>
    <x v="0"/>
    <s v="15041RESIN068492022"/>
    <s v="22SD004C"/>
    <x v="1449"/>
    <n v="3138"/>
    <x v="66"/>
    <x v="72"/>
    <n v="0"/>
    <n v="0"/>
    <n v="358.83"/>
    <n v="46.6479"/>
    <n v="0"/>
    <n v="0"/>
    <n v="405.47789999999998"/>
    <n v="0"/>
    <s v="1"/>
    <x v="2"/>
  </r>
  <r>
    <x v="1"/>
    <x v="25"/>
    <s v="1"/>
    <x v="0"/>
    <s v="15041RESIN068492022"/>
    <s v="22SD004C"/>
    <x v="1450"/>
    <n v="3139"/>
    <x v="2"/>
    <x v="2"/>
    <n v="0"/>
    <n v="0"/>
    <n v="0"/>
    <n v="0"/>
    <n v="0"/>
    <n v="0"/>
    <n v="0"/>
    <n v="0"/>
    <s v="1"/>
    <x v="2"/>
  </r>
  <r>
    <x v="1"/>
    <x v="25"/>
    <s v="1"/>
    <x v="0"/>
    <s v="15041RESIN068492022"/>
    <s v="22SD004C"/>
    <x v="1451"/>
    <n v="3140"/>
    <x v="114"/>
    <x v="130"/>
    <n v="0"/>
    <n v="0"/>
    <n v="300"/>
    <n v="39"/>
    <n v="0"/>
    <n v="0"/>
    <n v="339"/>
    <n v="0"/>
    <s v="1"/>
    <x v="2"/>
  </r>
  <r>
    <x v="1"/>
    <x v="25"/>
    <s v="1"/>
    <x v="0"/>
    <s v="15041RESIN068492022"/>
    <s v="22SD004C"/>
    <x v="1452"/>
    <n v="3141"/>
    <x v="10"/>
    <x v="11"/>
    <n v="0"/>
    <n v="0"/>
    <n v="46.56"/>
    <n v="6.0528000000000004"/>
    <n v="0"/>
    <n v="0"/>
    <n v="52.6128"/>
    <n v="0"/>
    <s v="1"/>
    <x v="2"/>
  </r>
  <r>
    <x v="1"/>
    <x v="25"/>
    <s v="1"/>
    <x v="0"/>
    <s v="15041RESIN068492022"/>
    <s v="22SD004C"/>
    <x v="1453"/>
    <n v="3142"/>
    <x v="60"/>
    <x v="65"/>
    <n v="0"/>
    <n v="0"/>
    <n v="285.45999999999998"/>
    <n v="37.1098"/>
    <n v="0"/>
    <n v="0"/>
    <n v="322.56979999999999"/>
    <n v="0"/>
    <s v="1"/>
    <x v="2"/>
  </r>
  <r>
    <x v="1"/>
    <x v="25"/>
    <s v="1"/>
    <x v="0"/>
    <s v="15041RESIN068492022"/>
    <s v="22SD004C"/>
    <x v="1454"/>
    <n v="3143"/>
    <x v="130"/>
    <x v="148"/>
    <n v="0"/>
    <n v="0"/>
    <n v="120"/>
    <n v="15.600000000000001"/>
    <n v="0"/>
    <n v="0"/>
    <n v="135.6"/>
    <n v="0"/>
    <s v="1"/>
    <x v="2"/>
  </r>
  <r>
    <x v="1"/>
    <x v="25"/>
    <s v="1"/>
    <x v="0"/>
    <s v="15041RESIN068492022"/>
    <s v="22SD004C"/>
    <x v="1455"/>
    <n v="3144"/>
    <x v="356"/>
    <x v="416"/>
    <n v="0"/>
    <n v="0"/>
    <n v="78.95"/>
    <n v="10.263500000000001"/>
    <n v="0"/>
    <n v="0"/>
    <n v="89.21350000000001"/>
    <n v="0"/>
    <s v="1"/>
    <x v="2"/>
  </r>
  <r>
    <x v="1"/>
    <x v="25"/>
    <s v="1"/>
    <x v="0"/>
    <s v="15041RESIN068492022"/>
    <s v="22SD004C"/>
    <x v="1456"/>
    <n v="3145"/>
    <x v="10"/>
    <x v="11"/>
    <n v="0"/>
    <n v="0"/>
    <n v="4793.88"/>
    <n v="623.20440000000008"/>
    <n v="0"/>
    <n v="0"/>
    <n v="5417.0843999999997"/>
    <n v="0"/>
    <s v="1"/>
    <x v="2"/>
  </r>
  <r>
    <x v="1"/>
    <x v="25"/>
    <s v="1"/>
    <x v="0"/>
    <s v="15041RESIN068492022"/>
    <s v="22SD004C"/>
    <x v="1457"/>
    <n v="3146"/>
    <x v="283"/>
    <x v="334"/>
    <n v="0"/>
    <n v="0"/>
    <n v="128.32"/>
    <n v="16.6816"/>
    <n v="0"/>
    <n v="0"/>
    <n v="145.0016"/>
    <n v="0"/>
    <s v="1"/>
    <x v="2"/>
  </r>
  <r>
    <x v="1"/>
    <x v="25"/>
    <s v="1"/>
    <x v="0"/>
    <s v="15041RESIN068492022"/>
    <s v="22SD004C"/>
    <x v="1458"/>
    <n v="3147"/>
    <x v="44"/>
    <x v="48"/>
    <n v="0"/>
    <n v="0"/>
    <n v="150"/>
    <n v="19.5"/>
    <n v="0"/>
    <n v="0"/>
    <n v="169.5"/>
    <n v="0"/>
    <s v="1"/>
    <x v="2"/>
  </r>
  <r>
    <x v="1"/>
    <x v="25"/>
    <s v="1"/>
    <x v="0"/>
    <s v="15041RESIN068492022"/>
    <s v="22SD004C"/>
    <x v="1459"/>
    <n v="3148"/>
    <x v="207"/>
    <x v="244"/>
    <n v="0"/>
    <n v="0"/>
    <n v="265.07"/>
    <n v="34.459099999999999"/>
    <n v="0"/>
    <n v="0"/>
    <n v="299.52909999999997"/>
    <n v="0"/>
    <s v="1"/>
    <x v="2"/>
  </r>
  <r>
    <x v="1"/>
    <x v="25"/>
    <s v="1"/>
    <x v="0"/>
    <s v="15041RESIN068492022"/>
    <s v="22SD004C"/>
    <x v="1460"/>
    <n v="3149"/>
    <x v="210"/>
    <x v="247"/>
    <n v="0"/>
    <n v="0"/>
    <n v="73.25"/>
    <n v="9.5225000000000009"/>
    <n v="0"/>
    <n v="0"/>
    <n v="82.772500000000008"/>
    <n v="0"/>
    <s v="1"/>
    <x v="2"/>
  </r>
  <r>
    <x v="1"/>
    <x v="25"/>
    <s v="1"/>
    <x v="0"/>
    <s v="15041RESIN068492022"/>
    <s v="22SD004C"/>
    <x v="1461"/>
    <n v="3150"/>
    <x v="8"/>
    <x v="95"/>
    <n v="0"/>
    <n v="0"/>
    <n v="715.64"/>
    <n v="93.033200000000008"/>
    <n v="0"/>
    <n v="0"/>
    <n v="808.67319999999995"/>
    <s v="025307605"/>
    <s v="1"/>
    <x v="2"/>
  </r>
  <r>
    <x v="1"/>
    <x v="25"/>
    <s v="1"/>
    <x v="0"/>
    <s v="15041RESIN068492022"/>
    <s v="22SD004C"/>
    <x v="1462"/>
    <n v="3151"/>
    <x v="8"/>
    <x v="237"/>
    <n v="0"/>
    <n v="0"/>
    <n v="817.56"/>
    <n v="106.28279999999999"/>
    <n v="0"/>
    <n v="0"/>
    <n v="923.8427999999999"/>
    <s v="023760988"/>
    <s v="1"/>
    <x v="2"/>
  </r>
  <r>
    <x v="1"/>
    <x v="25"/>
    <s v="1"/>
    <x v="0"/>
    <s v="15041RESIN068492022"/>
    <s v="22SD004C"/>
    <x v="1463"/>
    <n v="3152"/>
    <x v="8"/>
    <x v="274"/>
    <n v="0"/>
    <n v="0"/>
    <n v="64.959999999999994"/>
    <n v="8.444799999999999"/>
    <n v="0"/>
    <n v="0"/>
    <n v="73.404799999999994"/>
    <s v="013758387"/>
    <s v="1"/>
    <x v="2"/>
  </r>
  <r>
    <x v="1"/>
    <x v="25"/>
    <s v="1"/>
    <x v="0"/>
    <s v="15041RESIN068492022"/>
    <s v="22SD004C"/>
    <x v="1464"/>
    <n v="3153"/>
    <x v="357"/>
    <x v="417"/>
    <n v="0"/>
    <n v="0"/>
    <n v="21"/>
    <n v="2.73"/>
    <n v="0"/>
    <n v="0"/>
    <n v="23.73"/>
    <n v="0"/>
    <s v="1"/>
    <x v="2"/>
  </r>
  <r>
    <x v="1"/>
    <x v="25"/>
    <s v="1"/>
    <x v="0"/>
    <s v="15041RESIN068492022"/>
    <s v="22SD004C"/>
    <x v="1465"/>
    <n v="3154"/>
    <x v="8"/>
    <x v="418"/>
    <n v="0"/>
    <n v="0"/>
    <n v="121.06"/>
    <n v="15.7378"/>
    <n v="0"/>
    <n v="0"/>
    <n v="136.7978"/>
    <s v="029325223"/>
    <s v="1"/>
    <x v="2"/>
  </r>
  <r>
    <x v="1"/>
    <x v="24"/>
    <s v="1"/>
    <x v="0"/>
    <s v="15041RESIN068492022"/>
    <s v="22SD004C"/>
    <x v="1466"/>
    <n v="3155"/>
    <x v="2"/>
    <x v="2"/>
    <n v="0"/>
    <n v="0"/>
    <n v="0"/>
    <n v="0"/>
    <n v="0"/>
    <n v="0"/>
    <n v="0"/>
    <n v="0"/>
    <s v="1"/>
    <x v="2"/>
  </r>
  <r>
    <x v="1"/>
    <x v="24"/>
    <s v="1"/>
    <x v="0"/>
    <s v="15041RESIN068492022"/>
    <s v="22SD004C"/>
    <x v="1467"/>
    <n v="3156"/>
    <x v="60"/>
    <x v="65"/>
    <n v="0"/>
    <n v="0"/>
    <n v="244.68"/>
    <n v="31.808400000000002"/>
    <n v="0"/>
    <n v="0"/>
    <n v="276.48840000000001"/>
    <n v="0"/>
    <s v="1"/>
    <x v="2"/>
  </r>
  <r>
    <x v="1"/>
    <x v="24"/>
    <s v="1"/>
    <x v="0"/>
    <s v="15041RESIN068492022"/>
    <s v="22SD004C"/>
    <x v="1468"/>
    <n v="3157"/>
    <x v="60"/>
    <x v="65"/>
    <n v="0"/>
    <n v="0"/>
    <n v="152.9"/>
    <n v="19.877000000000002"/>
    <n v="0"/>
    <n v="0"/>
    <n v="172.77700000000002"/>
    <n v="0"/>
    <s v="1"/>
    <x v="2"/>
  </r>
  <r>
    <x v="1"/>
    <x v="24"/>
    <s v="1"/>
    <x v="0"/>
    <s v="15041RESIN068492022"/>
    <s v="22SD004C"/>
    <x v="1469"/>
    <n v="3158"/>
    <x v="358"/>
    <x v="406"/>
    <n v="0"/>
    <n v="0"/>
    <n v="95.44"/>
    <n v="12.4072"/>
    <n v="0"/>
    <n v="0"/>
    <n v="107.8472"/>
    <n v="0"/>
    <s v="1"/>
    <x v="2"/>
  </r>
  <r>
    <x v="1"/>
    <x v="24"/>
    <s v="1"/>
    <x v="0"/>
    <s v="15041RESIN068492022"/>
    <s v="22SD004C"/>
    <x v="1470"/>
    <n v="3159"/>
    <x v="8"/>
    <x v="406"/>
    <n v="0"/>
    <n v="0"/>
    <n v="23.89"/>
    <n v="3.1057000000000001"/>
    <n v="0"/>
    <n v="0"/>
    <n v="26.995699999999999"/>
    <s v="037841372"/>
    <s v="1"/>
    <x v="2"/>
  </r>
  <r>
    <x v="1"/>
    <x v="24"/>
    <s v="1"/>
    <x v="0"/>
    <s v="15041RESIN068492022"/>
    <s v="22SD004C"/>
    <x v="1471"/>
    <n v="3160"/>
    <x v="8"/>
    <x v="173"/>
    <n v="0"/>
    <n v="0"/>
    <n v="52.93"/>
    <n v="6.8809000000000005"/>
    <n v="0"/>
    <n v="0"/>
    <n v="59.810900000000004"/>
    <s v="004316550"/>
    <s v="1"/>
    <x v="2"/>
  </r>
  <r>
    <x v="1"/>
    <x v="24"/>
    <s v="1"/>
    <x v="0"/>
    <s v="15041RESIN068492022"/>
    <s v="22SD004C"/>
    <x v="1472"/>
    <n v="3161"/>
    <x v="333"/>
    <x v="389"/>
    <n v="0"/>
    <n v="0"/>
    <n v="190.69"/>
    <n v="24.7897"/>
    <n v="0"/>
    <n v="0"/>
    <n v="215.47970000000001"/>
    <n v="0"/>
    <s v="1"/>
    <x v="2"/>
  </r>
  <r>
    <x v="1"/>
    <x v="24"/>
    <s v="1"/>
    <x v="0"/>
    <s v="15041RESIN068492022"/>
    <s v="22SD004C"/>
    <x v="1473"/>
    <n v="3162"/>
    <x v="209"/>
    <x v="246"/>
    <n v="0"/>
    <n v="0"/>
    <n v="185.51"/>
    <n v="24.116299999999999"/>
    <n v="0"/>
    <n v="0"/>
    <n v="209.62629999999999"/>
    <n v="0"/>
    <s v="1"/>
    <x v="2"/>
  </r>
  <r>
    <x v="1"/>
    <x v="24"/>
    <s v="1"/>
    <x v="0"/>
    <s v="15041RESIN068492022"/>
    <s v="22SD004C"/>
    <x v="1474"/>
    <n v="3163"/>
    <x v="359"/>
    <x v="419"/>
    <n v="0"/>
    <n v="0"/>
    <n v="917.53"/>
    <n v="119.27890000000001"/>
    <n v="0"/>
    <n v="0"/>
    <n v="1036.8089"/>
    <n v="0"/>
    <s v="1"/>
    <x v="2"/>
  </r>
  <r>
    <x v="1"/>
    <x v="24"/>
    <s v="1"/>
    <x v="0"/>
    <s v="15041RESIN068492022"/>
    <s v="22SD004C"/>
    <x v="1475"/>
    <n v="3164"/>
    <x v="8"/>
    <x v="258"/>
    <n v="0"/>
    <n v="0"/>
    <n v="9079.5300000000007"/>
    <n v="1180.3389000000002"/>
    <n v="0"/>
    <n v="0"/>
    <n v="10259.868900000001"/>
    <s v="024801054"/>
    <s v="1"/>
    <x v="2"/>
  </r>
  <r>
    <x v="1"/>
    <x v="24"/>
    <s v="1"/>
    <x v="0"/>
    <s v="15041RESIN068492022"/>
    <s v="22SD004C"/>
    <x v="1476"/>
    <n v="3165"/>
    <x v="201"/>
    <x v="234"/>
    <n v="0"/>
    <n v="0"/>
    <n v="117.38"/>
    <n v="15.259399999999999"/>
    <n v="0"/>
    <n v="0"/>
    <n v="132.63939999999999"/>
    <n v="0"/>
    <s v="1"/>
    <x v="2"/>
  </r>
  <r>
    <x v="1"/>
    <x v="24"/>
    <s v="1"/>
    <x v="0"/>
    <s v="15041RESIN068492022"/>
    <s v="22SD004C"/>
    <x v="1477"/>
    <n v="3166"/>
    <x v="44"/>
    <x v="48"/>
    <n v="0"/>
    <n v="0"/>
    <n v="131.4"/>
    <n v="17.082000000000001"/>
    <n v="0"/>
    <n v="0"/>
    <n v="148.482"/>
    <n v="0"/>
    <s v="1"/>
    <x v="2"/>
  </r>
  <r>
    <x v="1"/>
    <x v="24"/>
    <s v="1"/>
    <x v="0"/>
    <s v="15041RESIN068492022"/>
    <s v="22SD004C"/>
    <x v="1478"/>
    <n v="3167"/>
    <x v="10"/>
    <x v="11"/>
    <n v="0"/>
    <n v="0"/>
    <n v="26.96"/>
    <n v="3.5048000000000004"/>
    <n v="0"/>
    <n v="0"/>
    <n v="30.4648"/>
    <n v="0"/>
    <s v="1"/>
    <x v="2"/>
  </r>
  <r>
    <x v="1"/>
    <x v="24"/>
    <s v="1"/>
    <x v="0"/>
    <s v="15041RESIN068492022"/>
    <s v="22SD004C"/>
    <x v="1479"/>
    <n v="3168"/>
    <x v="235"/>
    <x v="278"/>
    <n v="0"/>
    <n v="0"/>
    <n v="4120.33"/>
    <n v="535.64290000000005"/>
    <n v="0"/>
    <n v="0"/>
    <n v="4655.9728999999998"/>
    <n v="0"/>
    <s v="1"/>
    <x v="2"/>
  </r>
  <r>
    <x v="1"/>
    <x v="24"/>
    <s v="1"/>
    <x v="0"/>
    <s v="15041RESIN068492022"/>
    <s v="22SD004C"/>
    <x v="1480"/>
    <n v="3169"/>
    <x v="360"/>
    <x v="420"/>
    <n v="0"/>
    <n v="0"/>
    <n v="83.56"/>
    <n v="10.8628"/>
    <n v="0"/>
    <n v="0"/>
    <n v="94.422799999999995"/>
    <n v="0"/>
    <s v="1"/>
    <x v="2"/>
  </r>
  <r>
    <x v="1"/>
    <x v="24"/>
    <s v="1"/>
    <x v="0"/>
    <s v="15041RESIN068492022"/>
    <s v="22SD004C"/>
    <x v="1481"/>
    <n v="3170"/>
    <x v="294"/>
    <x v="345"/>
    <n v="0"/>
    <n v="0"/>
    <n v="22.38"/>
    <n v="2.9093999999999998"/>
    <n v="0"/>
    <n v="0"/>
    <n v="25.289400000000001"/>
    <n v="0"/>
    <s v="1"/>
    <x v="2"/>
  </r>
  <r>
    <x v="1"/>
    <x v="24"/>
    <s v="1"/>
    <x v="0"/>
    <s v="15041RESIN068492022"/>
    <s v="22SD004C"/>
    <x v="1482"/>
    <n v="3171"/>
    <x v="311"/>
    <x v="362"/>
    <n v="0"/>
    <n v="0"/>
    <n v="122.34"/>
    <n v="15.904200000000001"/>
    <n v="0"/>
    <n v="0"/>
    <n v="138.24420000000001"/>
    <n v="0"/>
    <s v="1"/>
    <x v="2"/>
  </r>
  <r>
    <x v="1"/>
    <x v="24"/>
    <s v="1"/>
    <x v="0"/>
    <s v="15041RESIN068492022"/>
    <s v="22SD004C"/>
    <x v="1483"/>
    <n v="3172"/>
    <x v="170"/>
    <x v="196"/>
    <n v="0"/>
    <n v="0"/>
    <n v="244.36"/>
    <n v="31.766800000000003"/>
    <n v="0"/>
    <n v="0"/>
    <n v="276.1268"/>
    <n v="0"/>
    <s v="1"/>
    <x v="2"/>
  </r>
  <r>
    <x v="1"/>
    <x v="24"/>
    <s v="1"/>
    <x v="0"/>
    <s v="15041RESIN068492022"/>
    <s v="22SD004C"/>
    <x v="1484"/>
    <n v="3173"/>
    <x v="8"/>
    <x v="421"/>
    <n v="0"/>
    <n v="0"/>
    <n v="289.43"/>
    <n v="37.625900000000001"/>
    <n v="0"/>
    <n v="0"/>
    <n v="327.05590000000001"/>
    <s v="019280324"/>
    <s v="1"/>
    <x v="2"/>
  </r>
  <r>
    <x v="1"/>
    <x v="24"/>
    <s v="1"/>
    <x v="0"/>
    <s v="15041RESIN068492022"/>
    <s v="22SD004C"/>
    <x v="1485"/>
    <n v="3174"/>
    <x v="8"/>
    <x v="165"/>
    <n v="0"/>
    <n v="0"/>
    <n v="267.07"/>
    <n v="34.719099999999997"/>
    <n v="0"/>
    <n v="0"/>
    <n v="301.78909999999996"/>
    <s v="020422921"/>
    <s v="1"/>
    <x v="2"/>
  </r>
  <r>
    <x v="1"/>
    <x v="24"/>
    <s v="1"/>
    <x v="0"/>
    <s v="15041RESIN068492022"/>
    <s v="22SD004C"/>
    <x v="1486"/>
    <n v="3175"/>
    <x v="263"/>
    <x v="313"/>
    <n v="0"/>
    <n v="0"/>
    <n v="6594.61"/>
    <n v="857.29930000000002"/>
    <n v="0"/>
    <n v="0"/>
    <n v="7451.9092999999993"/>
    <n v="0"/>
    <s v="1"/>
    <x v="2"/>
  </r>
  <r>
    <x v="1"/>
    <x v="24"/>
    <s v="1"/>
    <x v="0"/>
    <s v="15041RESIN068492022"/>
    <s v="22SD004C"/>
    <x v="1487"/>
    <n v="3176"/>
    <x v="17"/>
    <x v="20"/>
    <n v="0"/>
    <n v="0"/>
    <n v="3631.8"/>
    <n v="472.13400000000001"/>
    <n v="0"/>
    <n v="0"/>
    <n v="4103.9340000000002"/>
    <n v="0"/>
    <s v="1"/>
    <x v="2"/>
  </r>
  <r>
    <x v="1"/>
    <x v="24"/>
    <s v="1"/>
    <x v="0"/>
    <s v="15041RESIN068492022"/>
    <s v="22SD004C"/>
    <x v="1488"/>
    <n v="3177"/>
    <x v="10"/>
    <x v="11"/>
    <n v="0"/>
    <n v="0"/>
    <n v="649.25"/>
    <n v="84.402500000000003"/>
    <n v="0"/>
    <n v="0"/>
    <n v="733.65250000000003"/>
    <n v="0"/>
    <s v="1"/>
    <x v="2"/>
  </r>
  <r>
    <x v="1"/>
    <x v="24"/>
    <s v="1"/>
    <x v="0"/>
    <s v="15041RESIN068492022"/>
    <s v="22SD004C"/>
    <x v="1489"/>
    <n v="3178"/>
    <x v="114"/>
    <x v="130"/>
    <n v="0"/>
    <n v="0"/>
    <n v="343.2"/>
    <n v="44.616"/>
    <n v="0"/>
    <n v="0"/>
    <n v="387.81599999999997"/>
    <n v="0"/>
    <s v="1"/>
    <x v="2"/>
  </r>
  <r>
    <x v="1"/>
    <x v="24"/>
    <s v="1"/>
    <x v="0"/>
    <s v="15041RESIN068492022"/>
    <s v="22SD004C"/>
    <x v="1490"/>
    <n v="3179"/>
    <x v="143"/>
    <x v="162"/>
    <n v="0"/>
    <n v="0"/>
    <n v="151.30000000000001"/>
    <n v="19.669"/>
    <n v="0"/>
    <n v="0"/>
    <n v="170.96900000000002"/>
    <n v="0"/>
    <s v="1"/>
    <x v="2"/>
  </r>
  <r>
    <x v="1"/>
    <x v="24"/>
    <s v="1"/>
    <x v="0"/>
    <s v="15041RESIN068492022"/>
    <s v="22SD004C"/>
    <x v="1491"/>
    <n v="3180"/>
    <x v="143"/>
    <x v="162"/>
    <n v="0"/>
    <n v="0"/>
    <n v="165.12"/>
    <n v="21.465600000000002"/>
    <n v="0"/>
    <n v="0"/>
    <n v="186.5856"/>
    <n v="0"/>
    <s v="1"/>
    <x v="2"/>
  </r>
  <r>
    <x v="1"/>
    <x v="24"/>
    <s v="1"/>
    <x v="0"/>
    <s v="15041RESIN068492022"/>
    <s v="22SD004C"/>
    <x v="1492"/>
    <n v="3181"/>
    <x v="8"/>
    <x v="91"/>
    <n v="0"/>
    <n v="0"/>
    <n v="124.34"/>
    <n v="16.164200000000001"/>
    <n v="0"/>
    <n v="0"/>
    <n v="140.5042"/>
    <s v="018983466"/>
    <s v="1"/>
    <x v="2"/>
  </r>
  <r>
    <x v="1"/>
    <x v="24"/>
    <s v="1"/>
    <x v="0"/>
    <s v="15041RESIN068492022"/>
    <s v="22SD004C"/>
    <x v="1493"/>
    <n v="3182"/>
    <x v="361"/>
    <x v="422"/>
    <n v="0"/>
    <n v="0"/>
    <n v="267.07"/>
    <n v="34.719099999999997"/>
    <n v="0"/>
    <n v="0"/>
    <n v="301.78909999999996"/>
    <n v="0"/>
    <s v="1"/>
    <x v="2"/>
  </r>
  <r>
    <x v="1"/>
    <x v="24"/>
    <s v="1"/>
    <x v="0"/>
    <s v="15041RESIN068492022"/>
    <s v="22SD004C"/>
    <x v="1494"/>
    <n v="3183"/>
    <x v="113"/>
    <x v="129"/>
    <n v="0"/>
    <n v="0"/>
    <n v="304.66000000000003"/>
    <n v="39.605800000000002"/>
    <n v="0"/>
    <n v="0"/>
    <n v="344.26580000000001"/>
    <n v="0"/>
    <s v="1"/>
    <x v="2"/>
  </r>
  <r>
    <x v="1"/>
    <x v="24"/>
    <s v="1"/>
    <x v="0"/>
    <s v="15041RESIN068492022"/>
    <s v="22SD004C"/>
    <x v="1495"/>
    <n v="3184"/>
    <x v="195"/>
    <x v="227"/>
    <n v="0"/>
    <n v="0"/>
    <n v="1210.6099999999999"/>
    <n v="157.3793"/>
    <n v="0"/>
    <n v="0"/>
    <n v="1367.9893"/>
    <n v="0"/>
    <s v="1"/>
    <x v="2"/>
  </r>
  <r>
    <x v="1"/>
    <x v="23"/>
    <s v="1"/>
    <x v="0"/>
    <s v="15041RESIN068492022"/>
    <s v="22SD004C"/>
    <x v="1496"/>
    <n v="3185"/>
    <x v="13"/>
    <x v="16"/>
    <n v="0"/>
    <n v="0"/>
    <n v="3420.96"/>
    <n v="444.72480000000002"/>
    <n v="0"/>
    <n v="0"/>
    <n v="3865.6848"/>
    <n v="0"/>
    <s v="1"/>
    <x v="2"/>
  </r>
  <r>
    <x v="1"/>
    <x v="23"/>
    <s v="1"/>
    <x v="0"/>
    <s v="15041RESIN068492022"/>
    <s v="22SD004C"/>
    <x v="1497"/>
    <n v="3186"/>
    <x v="13"/>
    <x v="16"/>
    <n v="0"/>
    <n v="0"/>
    <n v="19443.400000000001"/>
    <n v="2527.6420000000003"/>
    <n v="0"/>
    <n v="0"/>
    <n v="21971.042000000001"/>
    <n v="0"/>
    <s v="1"/>
    <x v="2"/>
  </r>
  <r>
    <x v="1"/>
    <x v="23"/>
    <s v="1"/>
    <x v="0"/>
    <s v="15041RESIN068492022"/>
    <s v="22SD004C"/>
    <x v="1498"/>
    <n v="3187"/>
    <x v="246"/>
    <x v="292"/>
    <n v="0"/>
    <n v="0"/>
    <n v="122.34"/>
    <n v="15.904200000000001"/>
    <n v="0"/>
    <n v="0"/>
    <n v="138.24420000000001"/>
    <n v="0"/>
    <s v="1"/>
    <x v="2"/>
  </r>
  <r>
    <x v="1"/>
    <x v="23"/>
    <s v="1"/>
    <x v="0"/>
    <s v="15041RESIN068492022"/>
    <s v="22SD004C"/>
    <x v="1499"/>
    <n v="3188"/>
    <x v="8"/>
    <x v="12"/>
    <n v="0"/>
    <n v="0"/>
    <n v="122.34"/>
    <n v="15.904200000000001"/>
    <n v="0"/>
    <n v="0"/>
    <n v="138.24420000000001"/>
    <s v="018717409"/>
    <s v="1"/>
    <x v="2"/>
  </r>
  <r>
    <x v="1"/>
    <x v="23"/>
    <s v="1"/>
    <x v="0"/>
    <s v="15041RESIN068492022"/>
    <s v="22SD004C"/>
    <x v="1500"/>
    <n v="3189"/>
    <x v="150"/>
    <x v="172"/>
    <n v="0"/>
    <n v="0"/>
    <n v="1663.17"/>
    <n v="216.21210000000002"/>
    <n v="0"/>
    <n v="0"/>
    <n v="1879.3821"/>
    <n v="0"/>
    <s v="1"/>
    <x v="2"/>
  </r>
  <r>
    <x v="1"/>
    <x v="23"/>
    <s v="1"/>
    <x v="0"/>
    <s v="15041RESIN068492022"/>
    <s v="22SD004C"/>
    <x v="1501"/>
    <n v="3190"/>
    <x v="60"/>
    <x v="65"/>
    <n v="0"/>
    <n v="0"/>
    <n v="101.95"/>
    <n v="13.253500000000001"/>
    <n v="0"/>
    <n v="0"/>
    <n v="115.20350000000001"/>
    <n v="0"/>
    <s v="1"/>
    <x v="2"/>
  </r>
  <r>
    <x v="1"/>
    <x v="23"/>
    <s v="1"/>
    <x v="0"/>
    <s v="15041RESIN068492022"/>
    <s v="22SD004C"/>
    <x v="1502"/>
    <n v="3191"/>
    <x v="362"/>
    <x v="423"/>
    <n v="0"/>
    <n v="0"/>
    <n v="246.67"/>
    <n v="32.067099999999996"/>
    <n v="0"/>
    <n v="0"/>
    <n v="278.7371"/>
    <n v="0"/>
    <s v="1"/>
    <x v="2"/>
  </r>
  <r>
    <x v="1"/>
    <x v="23"/>
    <s v="1"/>
    <x v="0"/>
    <s v="15041RESIN068492022"/>
    <s v="22SD004C"/>
    <x v="1503"/>
    <n v="3192"/>
    <x v="363"/>
    <x v="424"/>
    <n v="0"/>
    <n v="0"/>
    <n v="1345.71"/>
    <n v="174.94230000000002"/>
    <n v="0"/>
    <n v="0"/>
    <n v="1520.6523"/>
    <n v="0"/>
    <s v="1"/>
    <x v="2"/>
  </r>
  <r>
    <x v="1"/>
    <x v="23"/>
    <s v="1"/>
    <x v="0"/>
    <s v="15041RESIN068492022"/>
    <s v="22SD004C"/>
    <x v="1504"/>
    <n v="3193"/>
    <x v="25"/>
    <x v="28"/>
    <n v="0"/>
    <n v="0"/>
    <n v="444.48"/>
    <n v="57.782400000000003"/>
    <n v="0"/>
    <n v="0"/>
    <n v="502.26240000000001"/>
    <n v="0"/>
    <s v="1"/>
    <x v="2"/>
  </r>
  <r>
    <x v="1"/>
    <x v="23"/>
    <s v="1"/>
    <x v="0"/>
    <s v="15041RESIN068492022"/>
    <s v="22SD004C"/>
    <x v="1505"/>
    <n v="3194"/>
    <x v="364"/>
    <x v="425"/>
    <n v="0"/>
    <n v="0"/>
    <n v="132.49"/>
    <n v="17.223700000000001"/>
    <n v="0"/>
    <n v="0"/>
    <n v="149.71370000000002"/>
    <n v="0"/>
    <s v="1"/>
    <x v="2"/>
  </r>
  <r>
    <x v="1"/>
    <x v="23"/>
    <s v="1"/>
    <x v="0"/>
    <s v="15041RESIN068492022"/>
    <s v="22SD004C"/>
    <x v="1506"/>
    <n v="3195"/>
    <x v="8"/>
    <x v="426"/>
    <n v="0"/>
    <n v="0"/>
    <n v="267.07"/>
    <n v="34.719099999999997"/>
    <n v="0"/>
    <n v="0"/>
    <n v="301.78909999999996"/>
    <s v="021648009"/>
    <s v="1"/>
    <x v="2"/>
  </r>
  <r>
    <x v="1"/>
    <x v="23"/>
    <s v="1"/>
    <x v="0"/>
    <s v="15041RESIN068492022"/>
    <s v="22SD004C"/>
    <x v="1507"/>
    <n v="3196"/>
    <x v="256"/>
    <x v="303"/>
    <n v="0"/>
    <n v="0"/>
    <n v="101.93"/>
    <n v="13.250900000000001"/>
    <n v="0"/>
    <n v="0"/>
    <n v="115.18090000000001"/>
    <n v="0"/>
    <s v="1"/>
    <x v="2"/>
  </r>
  <r>
    <x v="1"/>
    <x v="23"/>
    <s v="1"/>
    <x v="0"/>
    <s v="15041RESIN068492022"/>
    <s v="22SD004C"/>
    <x v="1508"/>
    <n v="3197"/>
    <x v="158"/>
    <x v="182"/>
    <n v="0"/>
    <n v="0"/>
    <n v="205.9"/>
    <n v="26.767000000000003"/>
    <n v="0"/>
    <n v="0"/>
    <n v="232.667"/>
    <n v="0"/>
    <s v="1"/>
    <x v="2"/>
  </r>
  <r>
    <x v="1"/>
    <x v="23"/>
    <s v="1"/>
    <x v="0"/>
    <s v="15041RESIN068492022"/>
    <s v="22SD004C"/>
    <x v="1509"/>
    <n v="3198"/>
    <x v="249"/>
    <x v="296"/>
    <n v="0"/>
    <n v="0"/>
    <n v="244.65"/>
    <n v="31.804500000000001"/>
    <n v="0"/>
    <n v="0"/>
    <n v="276.4545"/>
    <n v="0"/>
    <s v="1"/>
    <x v="2"/>
  </r>
  <r>
    <x v="1"/>
    <x v="23"/>
    <s v="1"/>
    <x v="0"/>
    <s v="15041RESIN068492022"/>
    <s v="22SD004C"/>
    <x v="1510"/>
    <n v="3199"/>
    <x v="54"/>
    <x v="59"/>
    <n v="0"/>
    <n v="0"/>
    <n v="286.73"/>
    <n v="37.274900000000002"/>
    <n v="0"/>
    <n v="0"/>
    <n v="324.00490000000002"/>
    <n v="0"/>
    <s v="1"/>
    <x v="2"/>
  </r>
  <r>
    <x v="1"/>
    <x v="23"/>
    <s v="1"/>
    <x v="0"/>
    <s v="15041RESIN068492022"/>
    <s v="22SD004C"/>
    <x v="1511"/>
    <n v="3200"/>
    <x v="123"/>
    <x v="140"/>
    <n v="0"/>
    <n v="0"/>
    <n v="81.56"/>
    <n v="10.6028"/>
    <n v="0"/>
    <n v="0"/>
    <n v="92.162800000000004"/>
    <n v="0"/>
    <s v="1"/>
    <x v="2"/>
  </r>
  <r>
    <x v="1"/>
    <x v="23"/>
    <s v="1"/>
    <x v="0"/>
    <s v="15041RESIN068492022"/>
    <s v="22SD004C"/>
    <x v="1512"/>
    <n v="3201"/>
    <x v="60"/>
    <x v="65"/>
    <n v="0"/>
    <n v="0"/>
    <n v="326.24"/>
    <n v="42.411200000000001"/>
    <n v="0"/>
    <n v="0"/>
    <n v="368.65120000000002"/>
    <n v="0"/>
    <s v="1"/>
    <x v="2"/>
  </r>
  <r>
    <x v="1"/>
    <x v="23"/>
    <s v="1"/>
    <x v="0"/>
    <s v="15041RESIN068492022"/>
    <s v="22SD004C"/>
    <x v="1513"/>
    <n v="3202"/>
    <x v="10"/>
    <x v="11"/>
    <n v="0"/>
    <n v="0"/>
    <n v="137.09"/>
    <n v="17.8217"/>
    <n v="0"/>
    <n v="0"/>
    <n v="154.9117"/>
    <n v="0"/>
    <s v="1"/>
    <x v="2"/>
  </r>
  <r>
    <x v="1"/>
    <x v="23"/>
    <s v="1"/>
    <x v="0"/>
    <s v="15041RESIN068492022"/>
    <s v="22SD004C"/>
    <x v="1514"/>
    <n v="3203"/>
    <x v="10"/>
    <x v="11"/>
    <n v="0"/>
    <n v="0"/>
    <n v="74.650000000000006"/>
    <n v="9.7045000000000012"/>
    <n v="0"/>
    <n v="0"/>
    <n v="84.354500000000002"/>
    <n v="0"/>
    <s v="1"/>
    <x v="2"/>
  </r>
  <r>
    <x v="1"/>
    <x v="23"/>
    <s v="1"/>
    <x v="0"/>
    <s v="15041RESIN068492022"/>
    <s v="22SD004C"/>
    <x v="1515"/>
    <n v="3204"/>
    <x v="226"/>
    <x v="265"/>
    <n v="0"/>
    <n v="0"/>
    <n v="1911.48"/>
    <n v="248.4924"/>
    <n v="0"/>
    <n v="0"/>
    <n v="2159.9724000000001"/>
    <n v="0"/>
    <s v="1"/>
    <x v="2"/>
  </r>
  <r>
    <x v="1"/>
    <x v="23"/>
    <s v="1"/>
    <x v="0"/>
    <s v="15041RESIN068492022"/>
    <s v="22SD004C"/>
    <x v="1516"/>
    <n v="3205"/>
    <x v="180"/>
    <x v="207"/>
    <n v="0"/>
    <n v="0"/>
    <n v="81.56"/>
    <n v="10.6028"/>
    <n v="0"/>
    <n v="0"/>
    <n v="92.162800000000004"/>
    <n v="0"/>
    <s v="1"/>
    <x v="2"/>
  </r>
  <r>
    <x v="1"/>
    <x v="23"/>
    <s v="1"/>
    <x v="0"/>
    <s v="15041RESIN068492022"/>
    <s v="22SD004C"/>
    <x v="1517"/>
    <n v="3206"/>
    <x v="365"/>
    <x v="427"/>
    <n v="0"/>
    <n v="0"/>
    <n v="409.8"/>
    <n v="53.274000000000001"/>
    <n v="0"/>
    <n v="0"/>
    <n v="463.07400000000001"/>
    <n v="0"/>
    <s v="1"/>
    <x v="2"/>
  </r>
  <r>
    <x v="1"/>
    <x v="23"/>
    <s v="1"/>
    <x v="0"/>
    <s v="15041RESIN068492022"/>
    <s v="22SD004C"/>
    <x v="1518"/>
    <n v="3207"/>
    <x v="60"/>
    <x v="65"/>
    <n v="0"/>
    <n v="0"/>
    <n v="71.349999999999994"/>
    <n v="9.2754999999999992"/>
    <n v="0"/>
    <n v="0"/>
    <n v="80.625499999999988"/>
    <n v="0"/>
    <s v="1"/>
    <x v="2"/>
  </r>
  <r>
    <x v="1"/>
    <x v="23"/>
    <s v="1"/>
    <x v="0"/>
    <s v="15041RESIN068492022"/>
    <s v="22SD004C"/>
    <x v="1519"/>
    <n v="3208"/>
    <x v="10"/>
    <x v="11"/>
    <n v="0"/>
    <n v="0"/>
    <n v="133.41999999999999"/>
    <n v="17.3446"/>
    <n v="0"/>
    <n v="0"/>
    <n v="150.76459999999997"/>
    <n v="0"/>
    <s v="1"/>
    <x v="2"/>
  </r>
  <r>
    <x v="1"/>
    <x v="23"/>
    <s v="1"/>
    <x v="0"/>
    <s v="15041RESIN068492022"/>
    <s v="22SD004C"/>
    <x v="1520"/>
    <n v="3209"/>
    <x v="8"/>
    <x v="229"/>
    <n v="0"/>
    <n v="0"/>
    <n v="511.75"/>
    <n v="66.527500000000003"/>
    <n v="0"/>
    <n v="0"/>
    <n v="578.27750000000003"/>
    <s v="026198025"/>
    <s v="1"/>
    <x v="2"/>
  </r>
  <r>
    <x v="1"/>
    <x v="23"/>
    <s v="1"/>
    <x v="0"/>
    <s v="15041RESIN068492022"/>
    <s v="22SD004C"/>
    <x v="1521"/>
    <n v="3210"/>
    <x v="8"/>
    <x v="189"/>
    <n v="0"/>
    <n v="0"/>
    <n v="155.35"/>
    <n v="20.195499999999999"/>
    <n v="0"/>
    <n v="0"/>
    <n v="175.5455"/>
    <s v="005661940"/>
    <s v="1"/>
    <x v="2"/>
  </r>
  <r>
    <x v="1"/>
    <x v="23"/>
    <s v="1"/>
    <x v="0"/>
    <s v="15041RESIN068492022"/>
    <s v="22SD004C"/>
    <x v="1522"/>
    <n v="3211"/>
    <x v="8"/>
    <x v="428"/>
    <n v="0"/>
    <n v="0"/>
    <n v="76.42"/>
    <n v="9.9346000000000014"/>
    <n v="0"/>
    <n v="0"/>
    <n v="86.354600000000005"/>
    <s v="007419331"/>
    <s v="1"/>
    <x v="2"/>
  </r>
  <r>
    <x v="1"/>
    <x v="23"/>
    <s v="1"/>
    <x v="0"/>
    <s v="15041RESIN068492022"/>
    <s v="22SD004C"/>
    <x v="1523"/>
    <n v="3212"/>
    <x v="8"/>
    <x v="428"/>
    <n v="0"/>
    <n v="0"/>
    <n v="12.8"/>
    <n v="1.6640000000000001"/>
    <n v="0"/>
    <n v="0"/>
    <n v="14.464"/>
    <s v="007419331"/>
    <s v="1"/>
    <x v="2"/>
  </r>
  <r>
    <x v="1"/>
    <x v="23"/>
    <s v="1"/>
    <x v="0"/>
    <s v="15041RESIN068492022"/>
    <s v="22SD004C"/>
    <x v="1524"/>
    <n v="3213"/>
    <x v="120"/>
    <x v="137"/>
    <n v="0"/>
    <n v="0"/>
    <n v="365.19"/>
    <n v="47.474699999999999"/>
    <n v="0"/>
    <n v="0"/>
    <n v="412.66469999999998"/>
    <n v="0"/>
    <s v="1"/>
    <x v="2"/>
  </r>
  <r>
    <x v="1"/>
    <x v="23"/>
    <s v="1"/>
    <x v="0"/>
    <s v="15041RESIN068492022"/>
    <s v="22SD004C"/>
    <x v="1525"/>
    <n v="3214"/>
    <x v="8"/>
    <x v="243"/>
    <n v="0"/>
    <n v="0"/>
    <n v="91.42"/>
    <n v="11.884600000000001"/>
    <n v="0"/>
    <n v="0"/>
    <n v="103.30460000000001"/>
    <s v="009870981"/>
    <s v="1"/>
    <x v="2"/>
  </r>
  <r>
    <x v="1"/>
    <x v="23"/>
    <s v="1"/>
    <x v="0"/>
    <s v="15041RESIN068492022"/>
    <s v="22SD004C"/>
    <x v="1526"/>
    <n v="3215"/>
    <x v="198"/>
    <x v="231"/>
    <n v="0"/>
    <n v="0"/>
    <n v="1121.42"/>
    <n v="145.78460000000001"/>
    <n v="0"/>
    <n v="0"/>
    <n v="1267.2046"/>
    <n v="0"/>
    <s v="1"/>
    <x v="2"/>
  </r>
  <r>
    <x v="1"/>
    <x v="23"/>
    <s v="1"/>
    <x v="0"/>
    <s v="15041RESIN068492022"/>
    <s v="22SD004C"/>
    <x v="1527"/>
    <n v="3216"/>
    <x v="366"/>
    <x v="429"/>
    <n v="0"/>
    <n v="0"/>
    <n v="267.07"/>
    <n v="34.719099999999997"/>
    <n v="0"/>
    <n v="0"/>
    <n v="301.78909999999996"/>
    <n v="0"/>
    <s v="1"/>
    <x v="2"/>
  </r>
  <r>
    <x v="1"/>
    <x v="23"/>
    <s v="1"/>
    <x v="0"/>
    <s v="15041RESIN068492022"/>
    <s v="22SD004C"/>
    <x v="1528"/>
    <n v="3217"/>
    <x v="10"/>
    <x v="11"/>
    <n v="0"/>
    <n v="0"/>
    <n v="68.77"/>
    <n v="8.9400999999999993"/>
    <n v="0"/>
    <n v="0"/>
    <n v="77.710099999999997"/>
    <n v="0"/>
    <s v="1"/>
    <x v="2"/>
  </r>
  <r>
    <x v="1"/>
    <x v="23"/>
    <s v="1"/>
    <x v="0"/>
    <s v="15041RESIN068492022"/>
    <s v="22SD004C"/>
    <x v="1529"/>
    <n v="3218"/>
    <x v="76"/>
    <x v="83"/>
    <n v="0"/>
    <n v="0"/>
    <n v="242.12"/>
    <n v="31.4756"/>
    <n v="0"/>
    <n v="0"/>
    <n v="273.59559999999999"/>
    <n v="0"/>
    <s v="1"/>
    <x v="2"/>
  </r>
  <r>
    <x v="1"/>
    <x v="23"/>
    <s v="1"/>
    <x v="0"/>
    <s v="15041RESIN068492022"/>
    <s v="22SD004C"/>
    <x v="1530"/>
    <n v="3219"/>
    <x v="151"/>
    <x v="174"/>
    <n v="0"/>
    <n v="0"/>
    <n v="120"/>
    <n v="15.600000000000001"/>
    <n v="0"/>
    <n v="0"/>
    <n v="135.6"/>
    <n v="0"/>
    <s v="1"/>
    <x v="2"/>
  </r>
  <r>
    <x v="1"/>
    <x v="23"/>
    <s v="1"/>
    <x v="0"/>
    <s v="15041RESIN068492022"/>
    <s v="22SD004C"/>
    <x v="1531"/>
    <n v="3220"/>
    <x v="202"/>
    <x v="235"/>
    <n v="0"/>
    <n v="0"/>
    <n v="134.34"/>
    <n v="17.464200000000002"/>
    <n v="0"/>
    <n v="0"/>
    <n v="151.80420000000001"/>
    <n v="0"/>
    <s v="1"/>
    <x v="2"/>
  </r>
  <r>
    <x v="1"/>
    <x v="23"/>
    <s v="1"/>
    <x v="0"/>
    <s v="15041RESIN068492022"/>
    <s v="22SD004C"/>
    <x v="1532"/>
    <n v="3221"/>
    <x v="60"/>
    <x v="65"/>
    <n v="0"/>
    <n v="0"/>
    <n v="183.51"/>
    <n v="23.856300000000001"/>
    <n v="0"/>
    <n v="0"/>
    <n v="207.3663"/>
    <n v="0"/>
    <s v="1"/>
    <x v="2"/>
  </r>
  <r>
    <x v="1"/>
    <x v="23"/>
    <s v="1"/>
    <x v="0"/>
    <s v="15041RESIN068492022"/>
    <s v="22SD004C"/>
    <x v="1533"/>
    <n v="3222"/>
    <x v="8"/>
    <x v="216"/>
    <n v="0"/>
    <n v="0"/>
    <n v="677"/>
    <n v="88.01"/>
    <n v="0"/>
    <n v="0"/>
    <n v="765.01"/>
    <s v="001121312"/>
    <s v="1"/>
    <x v="2"/>
  </r>
  <r>
    <x v="1"/>
    <x v="23"/>
    <s v="1"/>
    <x v="0"/>
    <s v="15041RESIN068492022"/>
    <s v="22SD004C"/>
    <x v="1534"/>
    <n v="3223"/>
    <x v="8"/>
    <x v="430"/>
    <n v="0"/>
    <n v="0"/>
    <n v="639.16999999999996"/>
    <n v="83.092100000000002"/>
    <n v="0"/>
    <n v="0"/>
    <n v="722.26209999999992"/>
    <s v="028442006"/>
    <s v="1"/>
    <x v="2"/>
  </r>
  <r>
    <x v="1"/>
    <x v="23"/>
    <s v="1"/>
    <x v="0"/>
    <s v="15041RESIN068492022"/>
    <s v="22SD004C"/>
    <x v="1535"/>
    <n v="3224"/>
    <x v="150"/>
    <x v="172"/>
    <n v="0"/>
    <n v="0"/>
    <n v="131.4"/>
    <n v="17.082000000000001"/>
    <n v="0"/>
    <n v="0"/>
    <n v="148.482"/>
    <n v="0"/>
    <s v="1"/>
    <x v="2"/>
  </r>
  <r>
    <x v="1"/>
    <x v="23"/>
    <s v="1"/>
    <x v="0"/>
    <s v="15041RESIN068492022"/>
    <s v="22SD004C"/>
    <x v="1536"/>
    <n v="3225"/>
    <x v="8"/>
    <x v="294"/>
    <n v="0"/>
    <n v="0"/>
    <n v="71.349999999999994"/>
    <n v="9.2754999999999992"/>
    <n v="0"/>
    <n v="0"/>
    <n v="80.625499999999988"/>
    <s v="045354290"/>
    <s v="1"/>
    <x v="2"/>
  </r>
  <r>
    <x v="1"/>
    <x v="38"/>
    <s v="1"/>
    <x v="0"/>
    <s v="15041RESIN068492022"/>
    <s v="22SD004C"/>
    <x v="1537"/>
    <n v="3226"/>
    <x v="10"/>
    <x v="11"/>
    <n v="0"/>
    <n v="0"/>
    <n v="93.28"/>
    <n v="12.1264"/>
    <n v="0"/>
    <n v="0"/>
    <n v="105.4064"/>
    <n v="0"/>
    <s v="1"/>
    <x v="2"/>
  </r>
  <r>
    <x v="1"/>
    <x v="38"/>
    <s v="1"/>
    <x v="0"/>
    <s v="15041RESIN068492022"/>
    <s v="22SD004C"/>
    <x v="1538"/>
    <n v="3227"/>
    <x v="122"/>
    <x v="139"/>
    <n v="0"/>
    <n v="0"/>
    <n v="244.86"/>
    <n v="31.831800000000001"/>
    <n v="0"/>
    <n v="0"/>
    <n v="276.6918"/>
    <n v="0"/>
    <s v="1"/>
    <x v="2"/>
  </r>
  <r>
    <x v="1"/>
    <x v="38"/>
    <s v="1"/>
    <x v="0"/>
    <s v="15041RESIN068492022"/>
    <s v="22SD004C"/>
    <x v="1539"/>
    <n v="3228"/>
    <x v="58"/>
    <x v="63"/>
    <n v="0"/>
    <n v="0"/>
    <n v="124.34"/>
    <n v="16.164200000000001"/>
    <n v="0"/>
    <n v="0"/>
    <n v="140.5042"/>
    <n v="0"/>
    <s v="1"/>
    <x v="2"/>
  </r>
  <r>
    <x v="1"/>
    <x v="38"/>
    <s v="1"/>
    <x v="0"/>
    <s v="15041RESIN068492022"/>
    <s v="22SD004C"/>
    <x v="1540"/>
    <n v="3229"/>
    <x v="182"/>
    <x v="210"/>
    <n v="0"/>
    <n v="0"/>
    <n v="40.78"/>
    <n v="5.3014000000000001"/>
    <n v="0"/>
    <n v="0"/>
    <n v="46.081400000000002"/>
    <n v="0"/>
    <s v="1"/>
    <x v="2"/>
  </r>
  <r>
    <x v="1"/>
    <x v="38"/>
    <s v="1"/>
    <x v="0"/>
    <s v="15041RESIN068492022"/>
    <s v="22SD004C"/>
    <x v="1541"/>
    <n v="3230"/>
    <x v="241"/>
    <x v="286"/>
    <n v="0"/>
    <n v="0"/>
    <n v="246.68"/>
    <n v="32.068400000000004"/>
    <n v="0"/>
    <n v="0"/>
    <n v="278.7484"/>
    <n v="0"/>
    <s v="1"/>
    <x v="2"/>
  </r>
  <r>
    <x v="1"/>
    <x v="38"/>
    <s v="1"/>
    <x v="0"/>
    <s v="15041RESIN068492022"/>
    <s v="22SD004C"/>
    <x v="1542"/>
    <n v="3231"/>
    <x v="10"/>
    <x v="11"/>
    <n v="0"/>
    <n v="0"/>
    <n v="78.900000000000006"/>
    <n v="10.257000000000001"/>
    <n v="0"/>
    <n v="0"/>
    <n v="89.157000000000011"/>
    <n v="0"/>
    <s v="1"/>
    <x v="2"/>
  </r>
  <r>
    <x v="1"/>
    <x v="38"/>
    <s v="1"/>
    <x v="0"/>
    <s v="15041RESIN068492022"/>
    <s v="22SD004C"/>
    <x v="1543"/>
    <n v="3232"/>
    <x v="10"/>
    <x v="11"/>
    <n v="0"/>
    <n v="0"/>
    <n v="31.12"/>
    <n v="4.0456000000000003"/>
    <n v="0"/>
    <n v="0"/>
    <n v="35.165599999999998"/>
    <n v="0"/>
    <s v="1"/>
    <x v="2"/>
  </r>
  <r>
    <x v="1"/>
    <x v="38"/>
    <s v="1"/>
    <x v="0"/>
    <s v="15041RESIN068492022"/>
    <s v="22SD004C"/>
    <x v="1544"/>
    <n v="3233"/>
    <x v="216"/>
    <x v="253"/>
    <n v="0"/>
    <n v="0"/>
    <n v="42.78"/>
    <n v="5.5613999999999999"/>
    <n v="0"/>
    <n v="0"/>
    <n v="48.3414"/>
    <n v="0"/>
    <s v="1"/>
    <x v="2"/>
  </r>
  <r>
    <x v="1"/>
    <x v="38"/>
    <s v="1"/>
    <x v="0"/>
    <s v="15041RESIN068492022"/>
    <s v="22SD004C"/>
    <x v="1545"/>
    <n v="3234"/>
    <x v="367"/>
    <x v="431"/>
    <n v="0"/>
    <n v="0"/>
    <n v="246.68"/>
    <n v="32.068400000000004"/>
    <n v="0"/>
    <n v="0"/>
    <n v="278.7484"/>
    <n v="0"/>
    <s v="1"/>
    <x v="2"/>
  </r>
  <r>
    <x v="1"/>
    <x v="38"/>
    <s v="1"/>
    <x v="0"/>
    <s v="15041RESIN068492022"/>
    <s v="22SD004C"/>
    <x v="1546"/>
    <n v="3235"/>
    <x v="269"/>
    <x v="319"/>
    <n v="0"/>
    <n v="0"/>
    <n v="654.48"/>
    <n v="85.082400000000007"/>
    <n v="0"/>
    <n v="0"/>
    <n v="739.56240000000003"/>
    <n v="0"/>
    <s v="1"/>
    <x v="2"/>
  </r>
  <r>
    <x v="1"/>
    <x v="38"/>
    <s v="1"/>
    <x v="0"/>
    <s v="15041RESIN068492022"/>
    <s v="22SD004C"/>
    <x v="1547"/>
    <n v="3236"/>
    <x v="177"/>
    <x v="203"/>
    <n v="0"/>
    <n v="0"/>
    <n v="19114.8"/>
    <n v="2484.924"/>
    <n v="0"/>
    <n v="0"/>
    <n v="21599.723999999998"/>
    <n v="0"/>
    <s v="1"/>
    <x v="2"/>
  </r>
  <r>
    <x v="1"/>
    <x v="38"/>
    <s v="1"/>
    <x v="0"/>
    <s v="15041RESIN068492022"/>
    <s v="22SD004C"/>
    <x v="1548"/>
    <n v="3237"/>
    <x v="177"/>
    <x v="203"/>
    <n v="0"/>
    <n v="0"/>
    <n v="15100.68"/>
    <n v="1963.0884000000001"/>
    <n v="0"/>
    <n v="0"/>
    <n v="17063.768400000001"/>
    <n v="0"/>
    <s v="1"/>
    <x v="2"/>
  </r>
  <r>
    <x v="1"/>
    <x v="38"/>
    <s v="1"/>
    <x v="0"/>
    <s v="15041RESIN068492022"/>
    <s v="22SD004C"/>
    <x v="1549"/>
    <n v="3238"/>
    <x v="368"/>
    <x v="432"/>
    <n v="0"/>
    <n v="0"/>
    <n v="1141.8"/>
    <n v="148.434"/>
    <n v="0"/>
    <n v="0"/>
    <n v="1290.2339999999999"/>
    <n v="0"/>
    <s v="1"/>
    <x v="2"/>
  </r>
  <r>
    <x v="1"/>
    <x v="38"/>
    <s v="1"/>
    <x v="0"/>
    <s v="15041RESIN068492022"/>
    <s v="22SD004C"/>
    <x v="1550"/>
    <n v="3239"/>
    <x v="8"/>
    <x v="194"/>
    <n v="0"/>
    <n v="0"/>
    <n v="917.52"/>
    <n v="119.27760000000001"/>
    <n v="0"/>
    <n v="0"/>
    <n v="1036.7975999999999"/>
    <s v="027776787"/>
    <s v="1"/>
    <x v="2"/>
  </r>
  <r>
    <x v="1"/>
    <x v="38"/>
    <s v="1"/>
    <x v="0"/>
    <s v="15041RESIN068492022"/>
    <s v="22SD004C"/>
    <x v="1551"/>
    <n v="3240"/>
    <x v="369"/>
    <x v="433"/>
    <n v="0"/>
    <n v="0"/>
    <n v="141.04"/>
    <n v="18.3352"/>
    <n v="0"/>
    <n v="0"/>
    <n v="159.37520000000001"/>
    <n v="0"/>
    <s v="1"/>
    <x v="2"/>
  </r>
  <r>
    <x v="1"/>
    <x v="38"/>
    <s v="1"/>
    <x v="0"/>
    <s v="15041RESIN068492022"/>
    <s v="22SD004C"/>
    <x v="1552"/>
    <n v="3241"/>
    <x v="75"/>
    <x v="82"/>
    <n v="0"/>
    <n v="0"/>
    <n v="369.6"/>
    <n v="48.048000000000002"/>
    <n v="0"/>
    <n v="0"/>
    <n v="417.64800000000002"/>
    <n v="0"/>
    <s v="1"/>
    <x v="2"/>
  </r>
  <r>
    <x v="1"/>
    <x v="38"/>
    <s v="1"/>
    <x v="0"/>
    <s v="15041RESIN068492022"/>
    <s v="22SD004C"/>
    <x v="1553"/>
    <n v="3242"/>
    <x v="8"/>
    <x v="173"/>
    <n v="0"/>
    <n v="0"/>
    <n v="25.49"/>
    <n v="3.3136999999999999"/>
    <n v="0"/>
    <n v="0"/>
    <n v="28.803699999999999"/>
    <s v="004316550"/>
    <s v="1"/>
    <x v="2"/>
  </r>
  <r>
    <x v="1"/>
    <x v="38"/>
    <s v="1"/>
    <x v="0"/>
    <s v="15041RESIN068492022"/>
    <s v="22SD004C"/>
    <x v="1554"/>
    <n v="3243"/>
    <x v="66"/>
    <x v="72"/>
    <n v="0"/>
    <n v="0"/>
    <n v="433.68"/>
    <n v="56.378400000000006"/>
    <n v="0"/>
    <n v="0"/>
    <n v="490.05840000000001"/>
    <n v="0"/>
    <s v="1"/>
    <x v="2"/>
  </r>
  <r>
    <x v="1"/>
    <x v="38"/>
    <s v="1"/>
    <x v="0"/>
    <s v="15041RESIN068492022"/>
    <s v="22SD004C"/>
    <x v="1555"/>
    <n v="3244"/>
    <x v="190"/>
    <x v="222"/>
    <n v="0"/>
    <n v="0"/>
    <n v="160"/>
    <n v="20.8"/>
    <n v="0"/>
    <n v="0"/>
    <n v="180.8"/>
    <n v="0"/>
    <s v="1"/>
    <x v="2"/>
  </r>
  <r>
    <x v="1"/>
    <x v="38"/>
    <s v="1"/>
    <x v="0"/>
    <s v="15041RESIN068492022"/>
    <s v="22SD004C"/>
    <x v="1556"/>
    <n v="3245"/>
    <x v="36"/>
    <x v="40"/>
    <n v="0"/>
    <n v="0"/>
    <n v="78.05"/>
    <n v="10.1465"/>
    <n v="0"/>
    <n v="0"/>
    <n v="88.1965"/>
    <n v="0"/>
    <s v="1"/>
    <x v="2"/>
  </r>
  <r>
    <x v="1"/>
    <x v="38"/>
    <s v="1"/>
    <x v="0"/>
    <s v="15041RESIN068492022"/>
    <s v="22SD004C"/>
    <x v="1557"/>
    <n v="3246"/>
    <x v="36"/>
    <x v="40"/>
    <n v="0"/>
    <n v="0"/>
    <n v="18.8"/>
    <n v="2.4440000000000004"/>
    <n v="0"/>
    <n v="0"/>
    <n v="21.244"/>
    <n v="0"/>
    <s v="1"/>
    <x v="2"/>
  </r>
  <r>
    <x v="1"/>
    <x v="38"/>
    <s v="1"/>
    <x v="0"/>
    <s v="15041RESIN068492022"/>
    <s v="22SD004C"/>
    <x v="1558"/>
    <n v="3247"/>
    <x v="114"/>
    <x v="130"/>
    <n v="0"/>
    <n v="0"/>
    <n v="185.84"/>
    <n v="24.159200000000002"/>
    <n v="0"/>
    <n v="0"/>
    <n v="209.9992"/>
    <n v="0"/>
    <s v="1"/>
    <x v="2"/>
  </r>
  <r>
    <x v="1"/>
    <x v="38"/>
    <s v="1"/>
    <x v="0"/>
    <s v="15041RESIN068492022"/>
    <s v="22SD004C"/>
    <x v="1559"/>
    <n v="3248"/>
    <x v="275"/>
    <x v="326"/>
    <n v="0"/>
    <n v="0"/>
    <n v="51.46"/>
    <n v="6.6898"/>
    <n v="0"/>
    <n v="0"/>
    <n v="58.149799999999999"/>
    <n v="0"/>
    <s v="1"/>
    <x v="2"/>
  </r>
  <r>
    <x v="1"/>
    <x v="38"/>
    <s v="1"/>
    <x v="0"/>
    <s v="15041RESIN068492022"/>
    <s v="22SD004C"/>
    <x v="1560"/>
    <n v="3249"/>
    <x v="370"/>
    <x v="434"/>
    <n v="0"/>
    <n v="0"/>
    <n v="205.9"/>
    <n v="26.767000000000003"/>
    <n v="0"/>
    <n v="0"/>
    <n v="232.667"/>
    <n v="0"/>
    <s v="1"/>
    <x v="2"/>
  </r>
  <r>
    <x v="1"/>
    <x v="38"/>
    <s v="1"/>
    <x v="0"/>
    <s v="15041RESIN068492022"/>
    <s v="22SD004C"/>
    <x v="1561"/>
    <n v="3250"/>
    <x v="8"/>
    <x v="435"/>
    <n v="0"/>
    <n v="0"/>
    <n v="500.49"/>
    <n v="65.063699999999997"/>
    <n v="0"/>
    <n v="0"/>
    <n v="565.55370000000005"/>
    <s v="025117115"/>
    <s v="1"/>
    <x v="2"/>
  </r>
  <r>
    <x v="1"/>
    <x v="38"/>
    <s v="1"/>
    <x v="0"/>
    <s v="15041RESIN068492022"/>
    <s v="22SD004C"/>
    <x v="1562"/>
    <n v="3251"/>
    <x v="250"/>
    <x v="297"/>
    <n v="0"/>
    <n v="0"/>
    <n v="244.68"/>
    <n v="31.808400000000002"/>
    <n v="0"/>
    <n v="0"/>
    <n v="276.48840000000001"/>
    <n v="0"/>
    <s v="1"/>
    <x v="2"/>
  </r>
  <r>
    <x v="1"/>
    <x v="38"/>
    <s v="1"/>
    <x v="0"/>
    <s v="15041RESIN068492022"/>
    <s v="22SD004C"/>
    <x v="1563"/>
    <n v="3252"/>
    <x v="371"/>
    <x v="436"/>
    <n v="0"/>
    <n v="0"/>
    <n v="103.93"/>
    <n v="13.510900000000001"/>
    <n v="0"/>
    <n v="0"/>
    <n v="117.44090000000001"/>
    <n v="0"/>
    <s v="1"/>
    <x v="2"/>
  </r>
  <r>
    <x v="1"/>
    <x v="38"/>
    <s v="1"/>
    <x v="0"/>
    <s v="15041RESIN068492022"/>
    <s v="22SD004C"/>
    <x v="1564"/>
    <n v="3253"/>
    <x v="372"/>
    <x v="437"/>
    <n v="0"/>
    <n v="0"/>
    <n v="45.88"/>
    <n v="5.9644000000000004"/>
    <n v="0"/>
    <n v="0"/>
    <n v="51.8444"/>
    <n v="0"/>
    <s v="1"/>
    <x v="2"/>
  </r>
  <r>
    <x v="1"/>
    <x v="38"/>
    <s v="1"/>
    <x v="0"/>
    <s v="15041RESIN068492022"/>
    <s v="22SD004C"/>
    <x v="1565"/>
    <n v="3254"/>
    <x v="188"/>
    <x v="220"/>
    <n v="0"/>
    <n v="0"/>
    <n v="244.12"/>
    <n v="31.735600000000002"/>
    <n v="0"/>
    <n v="0"/>
    <n v="275.85559999999998"/>
    <n v="0"/>
    <s v="1"/>
    <x v="2"/>
  </r>
  <r>
    <x v="2"/>
    <x v="48"/>
    <s v="1"/>
    <x v="0"/>
    <s v="15041RESIN181822020"/>
    <s v="20SD003C"/>
    <x v="1566"/>
    <n v="1669"/>
    <x v="4"/>
    <x v="4"/>
    <n v="0"/>
    <n v="0"/>
    <n v="14.16"/>
    <n v="1.8408"/>
    <n v="0"/>
    <n v="0"/>
    <n v="16.000800000000002"/>
    <n v="0"/>
    <s v="1"/>
    <x v="0"/>
  </r>
  <r>
    <x v="2"/>
    <x v="48"/>
    <s v="1"/>
    <x v="0"/>
    <s v="15041RESIN181822020"/>
    <s v="20SD003C"/>
    <x v="1567"/>
    <n v="1668"/>
    <x v="4"/>
    <x v="4"/>
    <n v="0"/>
    <n v="0"/>
    <n v="420.38"/>
    <n v="54.6494"/>
    <n v="0"/>
    <n v="0"/>
    <n v="475.02940000000001"/>
    <n v="0"/>
    <s v="1"/>
    <x v="0"/>
  </r>
  <r>
    <x v="2"/>
    <x v="48"/>
    <s v="1"/>
    <x v="0"/>
    <s v="15041RESIN181822020"/>
    <s v="20SD003C"/>
    <x v="1568"/>
    <n v="1667"/>
    <x v="4"/>
    <x v="4"/>
    <n v="0"/>
    <n v="0"/>
    <n v="642.13"/>
    <n v="83.476900000000001"/>
    <n v="0"/>
    <n v="0"/>
    <n v="725.6069"/>
    <n v="0"/>
    <s v="1"/>
    <x v="0"/>
  </r>
  <r>
    <x v="2"/>
    <x v="48"/>
    <s v="1"/>
    <x v="0"/>
    <s v="15041RESIN181822020"/>
    <s v="20SD003C"/>
    <x v="1569"/>
    <n v="1666"/>
    <x v="4"/>
    <x v="4"/>
    <n v="0"/>
    <n v="0"/>
    <n v="594.33000000000004"/>
    <n v="77.262900000000002"/>
    <n v="0"/>
    <n v="0"/>
    <n v="671.5929000000001"/>
    <n v="0"/>
    <s v="1"/>
    <x v="0"/>
  </r>
  <r>
    <x v="2"/>
    <x v="48"/>
    <s v="1"/>
    <x v="0"/>
    <s v="15041RESIN181822020"/>
    <s v="20SD003C"/>
    <x v="1570"/>
    <n v="1665"/>
    <x v="4"/>
    <x v="4"/>
    <n v="0"/>
    <n v="0"/>
    <n v="313.27"/>
    <n v="40.725099999999998"/>
    <n v="0"/>
    <n v="0"/>
    <n v="353.99509999999998"/>
    <n v="0"/>
    <s v="1"/>
    <x v="0"/>
  </r>
  <r>
    <x v="2"/>
    <x v="49"/>
    <s v="1"/>
    <x v="0"/>
    <s v="15041RESIN181822020"/>
    <s v="20SD003C"/>
    <x v="1571"/>
    <n v="1664"/>
    <x v="194"/>
    <x v="226"/>
    <n v="0"/>
    <n v="0"/>
    <n v="30.92"/>
    <n v="4.0196000000000005"/>
    <n v="0"/>
    <n v="0"/>
    <n v="34.939599999999999"/>
    <n v="0"/>
    <s v="1"/>
    <x v="0"/>
  </r>
  <r>
    <x v="2"/>
    <x v="50"/>
    <s v="1"/>
    <x v="0"/>
    <s v="15041RESIN181822020"/>
    <s v="20SD003C"/>
    <x v="1572"/>
    <n v="1663"/>
    <x v="6"/>
    <x v="6"/>
    <n v="0"/>
    <n v="0"/>
    <n v="41.68"/>
    <n v="5.4184000000000001"/>
    <n v="0"/>
    <n v="0"/>
    <n v="47.098399999999998"/>
    <n v="0"/>
    <s v="1"/>
    <x v="0"/>
  </r>
  <r>
    <x v="2"/>
    <x v="50"/>
    <s v="1"/>
    <x v="0"/>
    <s v="15041RESIN181822020"/>
    <s v="20SD003C"/>
    <x v="1573"/>
    <n v="1662"/>
    <x v="2"/>
    <x v="2"/>
    <n v="0"/>
    <n v="0"/>
    <n v="0"/>
    <n v="0"/>
    <n v="0"/>
    <n v="0"/>
    <n v="0"/>
    <n v="0"/>
    <s v="1"/>
    <x v="0"/>
  </r>
  <r>
    <x v="2"/>
    <x v="50"/>
    <s v="1"/>
    <x v="0"/>
    <s v="15041RESIN181822020"/>
    <s v="20SD003C"/>
    <x v="1574"/>
    <n v="1661"/>
    <x v="2"/>
    <x v="2"/>
    <n v="0"/>
    <n v="0"/>
    <n v="0"/>
    <n v="0"/>
    <n v="0"/>
    <n v="0"/>
    <n v="0"/>
    <n v="0"/>
    <s v="1"/>
    <x v="0"/>
  </r>
  <r>
    <x v="2"/>
    <x v="50"/>
    <s v="1"/>
    <x v="0"/>
    <s v="15041RESIN378822021"/>
    <s v="21DS004C"/>
    <x v="591"/>
    <n v="3722"/>
    <x v="10"/>
    <x v="11"/>
    <n v="0"/>
    <n v="0"/>
    <n v="38.33"/>
    <n v="4.9828999999999999"/>
    <n v="0"/>
    <n v="0"/>
    <n v="43.312899999999999"/>
    <n v="0"/>
    <s v="1"/>
    <x v="0"/>
  </r>
  <r>
    <x v="2"/>
    <x v="51"/>
    <s v="1"/>
    <x v="0"/>
    <s v="15041RESIN378822021"/>
    <s v="21DS004C"/>
    <x v="65"/>
    <n v="401"/>
    <x v="1"/>
    <x v="1"/>
    <n v="0"/>
    <n v="0"/>
    <n v="22.21"/>
    <n v="2.8873000000000002"/>
    <n v="0"/>
    <n v="0"/>
    <n v="25.097300000000001"/>
    <n v="0"/>
    <s v="1"/>
    <x v="0"/>
  </r>
  <r>
    <x v="2"/>
    <x v="51"/>
    <s v="1"/>
    <x v="0"/>
    <s v="15041RESIN378822021"/>
    <s v="21DS004C"/>
    <x v="64"/>
    <n v="400"/>
    <x v="1"/>
    <x v="1"/>
    <n v="0"/>
    <n v="0"/>
    <n v="44.51"/>
    <n v="5.7862999999999998"/>
    <n v="0"/>
    <n v="0"/>
    <n v="50.296299999999995"/>
    <n v="0"/>
    <s v="1"/>
    <x v="0"/>
  </r>
  <r>
    <x v="2"/>
    <x v="51"/>
    <s v="1"/>
    <x v="0"/>
    <s v="15041RESIN378822021"/>
    <s v="21DS004C"/>
    <x v="63"/>
    <n v="399"/>
    <x v="2"/>
    <x v="2"/>
    <n v="0"/>
    <n v="0"/>
    <n v="0"/>
    <n v="0"/>
    <n v="0"/>
    <n v="0"/>
    <n v="0"/>
    <n v="0"/>
    <s v="1"/>
    <x v="0"/>
  </r>
  <r>
    <x v="2"/>
    <x v="51"/>
    <s v="1"/>
    <x v="0"/>
    <s v="15041RESIN378822021"/>
    <s v="21DS004C"/>
    <x v="62"/>
    <n v="398"/>
    <x v="1"/>
    <x v="1"/>
    <n v="0"/>
    <n v="0"/>
    <n v="77.08"/>
    <n v="10.0204"/>
    <n v="0"/>
    <n v="0"/>
    <n v="87.100399999999993"/>
    <n v="0"/>
    <s v="1"/>
    <x v="0"/>
  </r>
  <r>
    <x v="2"/>
    <x v="52"/>
    <s v="1"/>
    <x v="0"/>
    <s v="15041RESIN378822021"/>
    <s v="21DS004C"/>
    <x v="61"/>
    <n v="397"/>
    <x v="1"/>
    <x v="1"/>
    <n v="0"/>
    <n v="0"/>
    <n v="64.17"/>
    <n v="8.3421000000000003"/>
    <n v="0"/>
    <n v="0"/>
    <n v="72.512100000000004"/>
    <n v="0"/>
    <s v="1"/>
    <x v="0"/>
  </r>
  <r>
    <x v="2"/>
    <x v="53"/>
    <s v="1"/>
    <x v="0"/>
    <s v="15041RESIN378822021"/>
    <s v="21DS004C"/>
    <x v="60"/>
    <n v="396"/>
    <x v="1"/>
    <x v="1"/>
    <n v="0"/>
    <n v="0"/>
    <n v="73.06"/>
    <n v="9.4977999999999998"/>
    <n v="0"/>
    <n v="0"/>
    <n v="82.5578"/>
    <n v="0"/>
    <s v="1"/>
    <x v="0"/>
  </r>
  <r>
    <x v="2"/>
    <x v="53"/>
    <s v="1"/>
    <x v="0"/>
    <s v="15041RESIN378822021"/>
    <s v="21DS004C"/>
    <x v="904"/>
    <n v="395"/>
    <x v="1"/>
    <x v="1"/>
    <n v="0"/>
    <n v="0"/>
    <n v="87.68"/>
    <n v="11.398400000000001"/>
    <n v="0"/>
    <n v="0"/>
    <n v="99.078400000000002"/>
    <n v="0"/>
    <s v="1"/>
    <x v="0"/>
  </r>
  <r>
    <x v="2"/>
    <x v="53"/>
    <s v="1"/>
    <x v="0"/>
    <s v="15041RESIN378822021"/>
    <s v="21DS004C"/>
    <x v="903"/>
    <n v="394"/>
    <x v="2"/>
    <x v="2"/>
    <n v="0"/>
    <n v="0"/>
    <n v="0"/>
    <n v="0"/>
    <n v="0"/>
    <n v="0"/>
    <n v="0"/>
    <n v="0"/>
    <s v="1"/>
    <x v="0"/>
  </r>
  <r>
    <x v="2"/>
    <x v="53"/>
    <s v="1"/>
    <x v="0"/>
    <s v="15041RESIN378822021"/>
    <s v="21DS004C"/>
    <x v="902"/>
    <n v="393"/>
    <x v="1"/>
    <x v="1"/>
    <n v="0"/>
    <n v="0"/>
    <n v="21.24"/>
    <n v="2.7612000000000001"/>
    <n v="0"/>
    <n v="0"/>
    <n v="24.001199999999997"/>
    <n v="0"/>
    <s v="1"/>
    <x v="0"/>
  </r>
  <r>
    <x v="2"/>
    <x v="53"/>
    <s v="1"/>
    <x v="0"/>
    <s v="15041RESIN378822021"/>
    <s v="21DS004C"/>
    <x v="901"/>
    <n v="392"/>
    <x v="1"/>
    <x v="1"/>
    <n v="0"/>
    <n v="0"/>
    <n v="34.81"/>
    <n v="4.5253000000000005"/>
    <n v="0"/>
    <n v="0"/>
    <n v="39.335300000000004"/>
    <n v="0"/>
    <s v="1"/>
    <x v="0"/>
  </r>
  <r>
    <x v="2"/>
    <x v="53"/>
    <s v="1"/>
    <x v="0"/>
    <s v="15041RESIN378822021"/>
    <s v="21DS004C"/>
    <x v="900"/>
    <n v="391"/>
    <x v="1"/>
    <x v="1"/>
    <n v="0"/>
    <n v="0"/>
    <n v="49.19"/>
    <n v="6.3947000000000003"/>
    <n v="0"/>
    <n v="0"/>
    <n v="55.584699999999998"/>
    <n v="0"/>
    <s v="1"/>
    <x v="0"/>
  </r>
  <r>
    <x v="2"/>
    <x v="53"/>
    <s v="1"/>
    <x v="0"/>
    <s v="15041RESIN378822021"/>
    <s v="21DS004C"/>
    <x v="899"/>
    <n v="390"/>
    <x v="1"/>
    <x v="1"/>
    <n v="0"/>
    <n v="0"/>
    <n v="49.19"/>
    <n v="6.3947000000000003"/>
    <n v="0"/>
    <n v="0"/>
    <n v="55.584699999999998"/>
    <n v="0"/>
    <s v="1"/>
    <x v="0"/>
  </r>
  <r>
    <x v="2"/>
    <x v="53"/>
    <s v="1"/>
    <x v="0"/>
    <s v="15041RESIN378822021"/>
    <s v="21DS004C"/>
    <x v="898"/>
    <n v="389"/>
    <x v="1"/>
    <x v="1"/>
    <n v="0"/>
    <n v="0"/>
    <n v="66.37"/>
    <n v="8.6281000000000017"/>
    <n v="0"/>
    <n v="0"/>
    <n v="74.998100000000008"/>
    <n v="0"/>
    <s v="1"/>
    <x v="0"/>
  </r>
  <r>
    <x v="2"/>
    <x v="53"/>
    <s v="1"/>
    <x v="0"/>
    <s v="15041RESIN378822021"/>
    <s v="21DS004C"/>
    <x v="897"/>
    <n v="388"/>
    <x v="1"/>
    <x v="1"/>
    <n v="0"/>
    <n v="0"/>
    <n v="66.37"/>
    <n v="8.6281000000000017"/>
    <n v="0"/>
    <n v="0"/>
    <n v="74.998100000000008"/>
    <n v="0"/>
    <s v="1"/>
    <x v="0"/>
  </r>
  <r>
    <x v="2"/>
    <x v="53"/>
    <s v="1"/>
    <x v="0"/>
    <s v="15041RESIN378822021"/>
    <s v="21DS004C"/>
    <x v="896"/>
    <n v="387"/>
    <x v="1"/>
    <x v="1"/>
    <n v="0"/>
    <n v="0"/>
    <n v="66.37"/>
    <n v="8.6281000000000017"/>
    <n v="0"/>
    <n v="0"/>
    <n v="74.998100000000008"/>
    <n v="0"/>
    <s v="1"/>
    <x v="0"/>
  </r>
  <r>
    <x v="2"/>
    <x v="54"/>
    <s v="1"/>
    <x v="0"/>
    <s v="15041RESIN378822021"/>
    <s v="21DS004C"/>
    <x v="895"/>
    <n v="386"/>
    <x v="1"/>
    <x v="1"/>
    <n v="0"/>
    <n v="0"/>
    <n v="26.55"/>
    <n v="3.4515000000000002"/>
    <n v="0"/>
    <n v="0"/>
    <n v="30.0015"/>
    <n v="0"/>
    <s v="1"/>
    <x v="0"/>
  </r>
  <r>
    <x v="2"/>
    <x v="55"/>
    <s v="1"/>
    <x v="0"/>
    <s v="15041RESIN378822021"/>
    <s v="21DS004C"/>
    <x v="894"/>
    <n v="385"/>
    <x v="1"/>
    <x v="1"/>
    <n v="0"/>
    <n v="0"/>
    <n v="76.510000000000005"/>
    <n v="9.9463000000000008"/>
    <n v="0"/>
    <n v="0"/>
    <n v="86.456299999999999"/>
    <n v="0"/>
    <s v="1"/>
    <x v="0"/>
  </r>
  <r>
    <x v="2"/>
    <x v="56"/>
    <s v="1"/>
    <x v="0"/>
    <s v="15041RESIN378822021"/>
    <s v="21DS004C"/>
    <x v="893"/>
    <n v="384"/>
    <x v="2"/>
    <x v="2"/>
    <n v="0"/>
    <n v="0"/>
    <n v="0"/>
    <n v="0"/>
    <n v="0"/>
    <n v="0"/>
    <n v="0"/>
    <n v="0"/>
    <s v="1"/>
    <x v="0"/>
  </r>
  <r>
    <x v="2"/>
    <x v="56"/>
    <s v="1"/>
    <x v="0"/>
    <s v="15041RESIN378822021"/>
    <s v="21DS004C"/>
    <x v="892"/>
    <n v="383"/>
    <x v="1"/>
    <x v="1"/>
    <n v="0"/>
    <n v="0"/>
    <n v="25.9"/>
    <n v="3.367"/>
    <n v="0"/>
    <n v="0"/>
    <n v="29.266999999999999"/>
    <n v="0"/>
    <s v="1"/>
    <x v="0"/>
  </r>
  <r>
    <x v="2"/>
    <x v="57"/>
    <s v="1"/>
    <x v="0"/>
    <s v="15041RESIN378822021"/>
    <s v="21DS004C"/>
    <x v="891"/>
    <n v="382"/>
    <x v="1"/>
    <x v="1"/>
    <n v="0"/>
    <n v="0"/>
    <n v="89.63"/>
    <n v="11.651899999999999"/>
    <n v="0"/>
    <n v="0"/>
    <n v="101.28189999999999"/>
    <n v="0"/>
    <s v="1"/>
    <x v="0"/>
  </r>
  <r>
    <x v="2"/>
    <x v="58"/>
    <s v="1"/>
    <x v="0"/>
    <s v="15041RESIN378822021"/>
    <s v="21DS004C"/>
    <x v="890"/>
    <n v="381"/>
    <x v="1"/>
    <x v="1"/>
    <n v="0"/>
    <n v="0"/>
    <n v="49.36"/>
    <n v="6.4168000000000003"/>
    <n v="0"/>
    <n v="0"/>
    <n v="55.776800000000001"/>
    <n v="0"/>
    <s v="1"/>
    <x v="0"/>
  </r>
  <r>
    <x v="2"/>
    <x v="58"/>
    <s v="1"/>
    <x v="0"/>
    <s v="15041RESIN378822021"/>
    <s v="21DS004C"/>
    <x v="889"/>
    <n v="380"/>
    <x v="1"/>
    <x v="1"/>
    <n v="0"/>
    <n v="0"/>
    <n v="60.13"/>
    <n v="7.8169000000000004"/>
    <n v="0"/>
    <n v="0"/>
    <n v="67.946899999999999"/>
    <n v="0"/>
    <s v="1"/>
    <x v="0"/>
  </r>
  <r>
    <x v="2"/>
    <x v="58"/>
    <s v="1"/>
    <x v="0"/>
    <s v="15041RESIN378822021"/>
    <s v="21DS004C"/>
    <x v="888"/>
    <n v="379"/>
    <x v="1"/>
    <x v="1"/>
    <n v="0"/>
    <n v="0"/>
    <n v="66.03"/>
    <n v="8.5838999999999999"/>
    <n v="0"/>
    <n v="0"/>
    <n v="74.613900000000001"/>
    <n v="0"/>
    <s v="1"/>
    <x v="0"/>
  </r>
  <r>
    <x v="2"/>
    <x v="59"/>
    <s v="1"/>
    <x v="0"/>
    <s v="15041RESIN378822021"/>
    <s v="21DS004C"/>
    <x v="887"/>
    <n v="378"/>
    <x v="2"/>
    <x v="2"/>
    <n v="0"/>
    <n v="0"/>
    <n v="0"/>
    <n v="0"/>
    <n v="0"/>
    <n v="0"/>
    <n v="0"/>
    <n v="0"/>
    <s v="1"/>
    <x v="0"/>
  </r>
  <r>
    <x v="2"/>
    <x v="59"/>
    <s v="1"/>
    <x v="0"/>
    <s v="15041RESIN378822021"/>
    <s v="21DS004C"/>
    <x v="885"/>
    <n v="376"/>
    <x v="1"/>
    <x v="1"/>
    <n v="0"/>
    <n v="0"/>
    <n v="64.23"/>
    <n v="8.3499000000000017"/>
    <n v="0"/>
    <n v="0"/>
    <n v="72.579900000000009"/>
    <n v="0"/>
    <s v="1"/>
    <x v="0"/>
  </r>
  <r>
    <x v="2"/>
    <x v="59"/>
    <s v="1"/>
    <x v="0"/>
    <s v="15041RESIN378822021"/>
    <s v="21DS004C"/>
    <x v="884"/>
    <n v="375"/>
    <x v="1"/>
    <x v="1"/>
    <n v="0"/>
    <n v="0"/>
    <n v="63.83"/>
    <n v="8.2979000000000003"/>
    <n v="0"/>
    <n v="0"/>
    <n v="72.127899999999997"/>
    <n v="0"/>
    <s v="1"/>
    <x v="0"/>
  </r>
  <r>
    <x v="2"/>
    <x v="59"/>
    <s v="1"/>
    <x v="0"/>
    <s v="15041RESIN378822021"/>
    <s v="21DS004C"/>
    <x v="883"/>
    <n v="374"/>
    <x v="373"/>
    <x v="438"/>
    <n v="0"/>
    <n v="0"/>
    <n v="18.100000000000001"/>
    <n v="2.3530000000000002"/>
    <n v="0"/>
    <n v="0"/>
    <n v="20.453000000000003"/>
    <n v="0"/>
    <s v="1"/>
    <x v="0"/>
  </r>
  <r>
    <x v="2"/>
    <x v="60"/>
    <s v="1"/>
    <x v="0"/>
    <s v="15041RESIN378822021"/>
    <s v="21DS004C"/>
    <x v="882"/>
    <n v="373"/>
    <x v="373"/>
    <x v="438"/>
    <n v="0"/>
    <n v="0"/>
    <n v="17.690000000000001"/>
    <n v="2.2997000000000001"/>
    <n v="0"/>
    <n v="0"/>
    <n v="19.989700000000003"/>
    <n v="0"/>
    <s v="1"/>
    <x v="0"/>
  </r>
  <r>
    <x v="2"/>
    <x v="60"/>
    <s v="1"/>
    <x v="0"/>
    <s v="15041RESIN378822021"/>
    <s v="21DS004C"/>
    <x v="881"/>
    <n v="372"/>
    <x v="373"/>
    <x v="438"/>
    <n v="0"/>
    <n v="0"/>
    <n v="45.52"/>
    <n v="5.9176000000000002"/>
    <n v="0"/>
    <n v="0"/>
    <n v="51.437600000000003"/>
    <n v="0"/>
    <s v="1"/>
    <x v="0"/>
  </r>
  <r>
    <x v="2"/>
    <x v="60"/>
    <s v="1"/>
    <x v="0"/>
    <s v="15041RESIN378822021"/>
    <s v="21DS004C"/>
    <x v="880"/>
    <n v="371"/>
    <x v="373"/>
    <x v="438"/>
    <n v="0"/>
    <n v="0"/>
    <n v="21.9"/>
    <n v="2.847"/>
    <n v="0"/>
    <n v="0"/>
    <n v="24.747"/>
    <n v="0"/>
    <s v="1"/>
    <x v="0"/>
  </r>
  <r>
    <x v="2"/>
    <x v="60"/>
    <s v="1"/>
    <x v="0"/>
    <s v="15041RESIN378822021"/>
    <s v="21DS004C"/>
    <x v="879"/>
    <n v="370"/>
    <x v="1"/>
    <x v="1"/>
    <n v="0"/>
    <n v="0"/>
    <n v="38.380000000000003"/>
    <n v="4.9894000000000007"/>
    <n v="0"/>
    <n v="0"/>
    <n v="43.369400000000006"/>
    <n v="0"/>
    <s v="1"/>
    <x v="0"/>
  </r>
  <r>
    <x v="2"/>
    <x v="61"/>
    <s v="1"/>
    <x v="0"/>
    <s v="15041RESIN378822021"/>
    <s v="21DS004C"/>
    <x v="878"/>
    <n v="369"/>
    <x v="1"/>
    <x v="1"/>
    <n v="0"/>
    <n v="0"/>
    <n v="47.86"/>
    <n v="6.2218"/>
    <n v="0"/>
    <n v="0"/>
    <n v="54.081800000000001"/>
    <n v="0"/>
    <s v="1"/>
    <x v="0"/>
  </r>
  <r>
    <x v="2"/>
    <x v="61"/>
    <s v="1"/>
    <x v="0"/>
    <s v="15041RESIN378822021"/>
    <s v="21DS004C"/>
    <x v="877"/>
    <n v="368"/>
    <x v="1"/>
    <x v="1"/>
    <n v="0"/>
    <n v="0"/>
    <n v="27.52"/>
    <n v="3.5775999999999999"/>
    <n v="0"/>
    <n v="0"/>
    <n v="31.0976"/>
    <n v="0"/>
    <s v="1"/>
    <x v="0"/>
  </r>
  <r>
    <x v="2"/>
    <x v="62"/>
    <s v="1"/>
    <x v="0"/>
    <s v="15041RESIN378822021"/>
    <s v="21DS004C"/>
    <x v="876"/>
    <n v="367"/>
    <x v="1"/>
    <x v="1"/>
    <n v="0"/>
    <n v="0"/>
    <n v="61.7"/>
    <n v="8.0210000000000008"/>
    <n v="0"/>
    <n v="0"/>
    <n v="69.721000000000004"/>
    <n v="0"/>
    <s v="1"/>
    <x v="0"/>
  </r>
  <r>
    <x v="2"/>
    <x v="62"/>
    <s v="1"/>
    <x v="0"/>
    <s v="15041RESIN378822021"/>
    <s v="21DS004C"/>
    <x v="875"/>
    <n v="366"/>
    <x v="1"/>
    <x v="1"/>
    <n v="0"/>
    <n v="0"/>
    <n v="69.989999999999995"/>
    <n v="9.0986999999999991"/>
    <n v="0"/>
    <n v="0"/>
    <n v="79.088699999999989"/>
    <n v="0"/>
    <s v="1"/>
    <x v="0"/>
  </r>
  <r>
    <x v="2"/>
    <x v="62"/>
    <s v="1"/>
    <x v="0"/>
    <s v="15041RESIN378822021"/>
    <s v="21DS004C"/>
    <x v="874"/>
    <n v="365"/>
    <x v="1"/>
    <x v="1"/>
    <n v="0"/>
    <n v="0"/>
    <n v="48.57"/>
    <n v="6.3140999999999998"/>
    <n v="0"/>
    <n v="0"/>
    <n v="54.884100000000004"/>
    <n v="0"/>
    <s v="1"/>
    <x v="0"/>
  </r>
  <r>
    <x v="2"/>
    <x v="62"/>
    <s v="1"/>
    <x v="0"/>
    <s v="15041RESIN378822021"/>
    <s v="21DS004C"/>
    <x v="873"/>
    <n v="364"/>
    <x v="2"/>
    <x v="2"/>
    <n v="0"/>
    <n v="0"/>
    <n v="0"/>
    <n v="0"/>
    <n v="0"/>
    <n v="0"/>
    <n v="0"/>
    <n v="0"/>
    <s v="1"/>
    <x v="0"/>
  </r>
  <r>
    <x v="2"/>
    <x v="62"/>
    <s v="1"/>
    <x v="0"/>
    <s v="15041RESIN378822021"/>
    <s v="21DS004C"/>
    <x v="872"/>
    <n v="363"/>
    <x v="1"/>
    <x v="1"/>
    <n v="0"/>
    <n v="0"/>
    <n v="57.65"/>
    <n v="7.4945000000000004"/>
    <n v="0"/>
    <n v="0"/>
    <n v="65.144499999999994"/>
    <n v="0"/>
    <s v="1"/>
    <x v="0"/>
  </r>
  <r>
    <x v="2"/>
    <x v="63"/>
    <s v="1"/>
    <x v="0"/>
    <s v="15041RESIN378822021"/>
    <s v="21DS004C"/>
    <x v="870"/>
    <n v="361"/>
    <x v="2"/>
    <x v="2"/>
    <n v="0"/>
    <n v="0"/>
    <n v="0"/>
    <n v="0"/>
    <n v="0"/>
    <n v="0"/>
    <n v="0"/>
    <n v="0"/>
    <s v="1"/>
    <x v="0"/>
  </r>
  <r>
    <x v="2"/>
    <x v="63"/>
    <s v="1"/>
    <x v="0"/>
    <s v="15041RESIN378822021"/>
    <s v="21DS004C"/>
    <x v="869"/>
    <n v="360"/>
    <x v="374"/>
    <x v="439"/>
    <n v="0"/>
    <n v="0"/>
    <n v="22.38"/>
    <n v="2.9093999999999998"/>
    <n v="0"/>
    <n v="0"/>
    <n v="25.289400000000001"/>
    <n v="0"/>
    <s v="1"/>
    <x v="0"/>
  </r>
  <r>
    <x v="2"/>
    <x v="63"/>
    <s v="1"/>
    <x v="0"/>
    <s v="15041RESIN378822021"/>
    <s v="21DS004C"/>
    <x v="868"/>
    <n v="359"/>
    <x v="374"/>
    <x v="439"/>
    <n v="0"/>
    <n v="0"/>
    <n v="5.95"/>
    <n v="0.77350000000000008"/>
    <n v="0"/>
    <n v="0"/>
    <n v="6.7235000000000005"/>
    <n v="0"/>
    <s v="1"/>
    <x v="0"/>
  </r>
  <r>
    <x v="2"/>
    <x v="63"/>
    <s v="1"/>
    <x v="0"/>
    <s v="15041RESIN378822021"/>
    <s v="21DS004C"/>
    <x v="867"/>
    <n v="358"/>
    <x v="0"/>
    <x v="0"/>
    <n v="0"/>
    <n v="0"/>
    <n v="22.57"/>
    <n v="2.9340999999999999"/>
    <n v="0"/>
    <n v="0"/>
    <n v="25.504100000000001"/>
    <n v="0"/>
    <s v="1"/>
    <x v="0"/>
  </r>
  <r>
    <x v="2"/>
    <x v="63"/>
    <s v="1"/>
    <x v="0"/>
    <s v="15041RESIN378822021"/>
    <s v="21DS004C"/>
    <x v="866"/>
    <n v="357"/>
    <x v="1"/>
    <x v="1"/>
    <n v="0"/>
    <n v="0"/>
    <n v="54.17"/>
    <n v="7.0421000000000005"/>
    <n v="0"/>
    <n v="0"/>
    <n v="61.2121"/>
    <n v="0"/>
    <s v="1"/>
    <x v="0"/>
  </r>
  <r>
    <x v="2"/>
    <x v="63"/>
    <s v="1"/>
    <x v="0"/>
    <s v="15041RESIN378822021"/>
    <s v="21DS004C"/>
    <x v="865"/>
    <n v="356"/>
    <x v="1"/>
    <x v="1"/>
    <n v="0"/>
    <n v="0"/>
    <n v="47.93"/>
    <n v="6.2309000000000001"/>
    <n v="0"/>
    <n v="0"/>
    <n v="54.160899999999998"/>
    <n v="0"/>
    <s v="1"/>
    <x v="0"/>
  </r>
  <r>
    <x v="2"/>
    <x v="63"/>
    <s v="1"/>
    <x v="1"/>
    <s v="15041RESIN547842021"/>
    <s v="21DS000T"/>
    <x v="1575"/>
    <n v="276"/>
    <x v="16"/>
    <x v="19"/>
    <n v="0"/>
    <n v="0"/>
    <n v="261.38"/>
    <n v="33.979399999999998"/>
    <n v="0"/>
    <n v="0"/>
    <n v="295.35939999999999"/>
    <n v="0"/>
    <s v="1"/>
    <x v="1"/>
  </r>
  <r>
    <x v="2"/>
    <x v="63"/>
    <s v="1"/>
    <x v="1"/>
    <s v="15041RESIN547842021"/>
    <s v="21DS000T"/>
    <x v="1576"/>
    <n v="277"/>
    <x v="295"/>
    <x v="346"/>
    <n v="0"/>
    <n v="0"/>
    <n v="3.95"/>
    <n v="0.51350000000000007"/>
    <n v="0"/>
    <n v="0"/>
    <n v="4.4634999999999998"/>
    <n v="0"/>
    <s v="1"/>
    <x v="1"/>
  </r>
  <r>
    <x v="2"/>
    <x v="63"/>
    <s v="1"/>
    <x v="1"/>
    <s v="15041RESIN547842021"/>
    <s v="21DS000T"/>
    <x v="1577"/>
    <n v="278"/>
    <x v="133"/>
    <x v="151"/>
    <n v="0"/>
    <n v="0"/>
    <n v="7.74"/>
    <n v="1.0062"/>
    <n v="0"/>
    <n v="0"/>
    <n v="8.7462"/>
    <n v="0"/>
    <s v="1"/>
    <x v="1"/>
  </r>
  <r>
    <x v="2"/>
    <x v="63"/>
    <s v="1"/>
    <x v="1"/>
    <s v="15041RESIN547842021"/>
    <s v="21DS000T"/>
    <x v="1578"/>
    <n v="279"/>
    <x v="16"/>
    <x v="19"/>
    <n v="0"/>
    <n v="0"/>
    <n v="127.42"/>
    <n v="16.564600000000002"/>
    <n v="0"/>
    <n v="0"/>
    <n v="143.9846"/>
    <n v="0"/>
    <s v="1"/>
    <x v="1"/>
  </r>
  <r>
    <x v="2"/>
    <x v="63"/>
    <s v="1"/>
    <x v="1"/>
    <s v="15041RESIN547842021"/>
    <s v="21DS000T"/>
    <x v="1579"/>
    <n v="280"/>
    <x v="45"/>
    <x v="49"/>
    <n v="0"/>
    <n v="0"/>
    <n v="15.93"/>
    <n v="2.0709"/>
    <n v="0"/>
    <n v="0"/>
    <n v="18.000900000000001"/>
    <n v="0"/>
    <s v="1"/>
    <x v="1"/>
  </r>
  <r>
    <x v="2"/>
    <x v="63"/>
    <s v="1"/>
    <x v="1"/>
    <s v="15041RESIN547842021"/>
    <s v="21DS000T"/>
    <x v="1580"/>
    <n v="281"/>
    <x v="133"/>
    <x v="151"/>
    <n v="0"/>
    <n v="0"/>
    <n v="22.92"/>
    <n v="2.9796000000000005"/>
    <n v="0"/>
    <n v="0"/>
    <n v="25.899600000000003"/>
    <n v="0"/>
    <s v="1"/>
    <x v="1"/>
  </r>
  <r>
    <x v="2"/>
    <x v="63"/>
    <s v="1"/>
    <x v="1"/>
    <s v="15041RESIN547842021"/>
    <s v="21DS000T"/>
    <x v="1581"/>
    <n v="282"/>
    <x v="191"/>
    <x v="223"/>
    <n v="0"/>
    <n v="0"/>
    <n v="1.08"/>
    <n v="0.14040000000000002"/>
    <n v="0"/>
    <n v="0"/>
    <n v="1.2204000000000002"/>
    <n v="0"/>
    <s v="1"/>
    <x v="1"/>
  </r>
  <r>
    <x v="2"/>
    <x v="63"/>
    <s v="1"/>
    <x v="1"/>
    <s v="15041RESIN547842021"/>
    <s v="21DS000T"/>
    <x v="1582"/>
    <n v="283"/>
    <x v="102"/>
    <x v="117"/>
    <n v="0"/>
    <n v="0"/>
    <n v="6"/>
    <n v="0.78"/>
    <n v="0"/>
    <n v="0"/>
    <n v="6.78"/>
    <n v="0"/>
    <s v="1"/>
    <x v="1"/>
  </r>
  <r>
    <x v="2"/>
    <x v="63"/>
    <s v="1"/>
    <x v="1"/>
    <s v="15041RESIN547842021"/>
    <s v="21DS000T"/>
    <x v="1583"/>
    <n v="284"/>
    <x v="102"/>
    <x v="117"/>
    <n v="0"/>
    <n v="0"/>
    <n v="2"/>
    <n v="0.26"/>
    <n v="0"/>
    <n v="0"/>
    <n v="2.2599999999999998"/>
    <n v="0"/>
    <s v="1"/>
    <x v="1"/>
  </r>
  <r>
    <x v="2"/>
    <x v="63"/>
    <s v="1"/>
    <x v="1"/>
    <s v="15041RESIN547842021"/>
    <s v="21DS000T"/>
    <x v="1584"/>
    <n v="285"/>
    <x v="188"/>
    <x v="220"/>
    <n v="0"/>
    <n v="0"/>
    <n v="68.37"/>
    <n v="8.8881000000000014"/>
    <n v="0"/>
    <n v="0"/>
    <n v="77.258100000000013"/>
    <n v="0"/>
    <s v="1"/>
    <x v="1"/>
  </r>
  <r>
    <x v="2"/>
    <x v="64"/>
    <s v="1"/>
    <x v="1"/>
    <s v="15041RESIN547842021"/>
    <s v="21DS000T"/>
    <x v="1585"/>
    <n v="286"/>
    <x v="338"/>
    <x v="394"/>
    <n v="0"/>
    <n v="0"/>
    <n v="796.47"/>
    <n v="103.5411"/>
    <n v="0"/>
    <n v="0"/>
    <n v="900.01110000000006"/>
    <n v="0"/>
    <s v="1"/>
    <x v="1"/>
  </r>
  <r>
    <x v="2"/>
    <x v="59"/>
    <s v="1"/>
    <x v="1"/>
    <s v="15041RESIN547842021"/>
    <s v="21DS000T"/>
    <x v="1586"/>
    <n v="287"/>
    <x v="375"/>
    <x v="440"/>
    <n v="0"/>
    <n v="0"/>
    <n v="89.63"/>
    <n v="11.651899999999999"/>
    <n v="0"/>
    <n v="0"/>
    <n v="101.28189999999999"/>
    <n v="0"/>
    <s v="1"/>
    <x v="1"/>
  </r>
  <r>
    <x v="2"/>
    <x v="59"/>
    <s v="1"/>
    <x v="1"/>
    <s v="15041RESIN547842021"/>
    <s v="21DS000T"/>
    <x v="1587"/>
    <n v="288"/>
    <x v="120"/>
    <x v="137"/>
    <n v="0"/>
    <n v="0"/>
    <n v="1725.66"/>
    <n v="224.33580000000001"/>
    <n v="0"/>
    <n v="0"/>
    <n v="1949.9958000000001"/>
    <n v="0"/>
    <s v="1"/>
    <x v="1"/>
  </r>
  <r>
    <x v="2"/>
    <x v="59"/>
    <s v="1"/>
    <x v="1"/>
    <s v="15041RESIN547842021"/>
    <s v="21DS000T"/>
    <x v="1588"/>
    <n v="289"/>
    <x v="8"/>
    <x v="13"/>
    <n v="0"/>
    <n v="0"/>
    <n v="30.8"/>
    <n v="4.0040000000000004"/>
    <n v="0"/>
    <n v="0"/>
    <n v="34.804000000000002"/>
    <s v="027009790"/>
    <s v="1"/>
    <x v="1"/>
  </r>
  <r>
    <x v="2"/>
    <x v="50"/>
    <s v="1"/>
    <x v="1"/>
    <s v="15041RESIN547842021"/>
    <s v="21DS000T"/>
    <x v="1589"/>
    <n v="290"/>
    <x v="344"/>
    <x v="400"/>
    <n v="0"/>
    <n v="0"/>
    <n v="5.84"/>
    <n v="0.75919999999999999"/>
    <n v="0"/>
    <n v="0"/>
    <n v="6.5991999999999997"/>
    <n v="0"/>
    <s v="1"/>
    <x v="1"/>
  </r>
  <r>
    <x v="2"/>
    <x v="50"/>
    <s v="1"/>
    <x v="1"/>
    <s v="15041RESIN547842021"/>
    <s v="21DS000T"/>
    <x v="1590"/>
    <n v="291"/>
    <x v="290"/>
    <x v="341"/>
    <n v="0"/>
    <n v="0"/>
    <n v="13.81"/>
    <n v="1.7953000000000001"/>
    <n v="0"/>
    <n v="0"/>
    <n v="15.6053"/>
    <n v="0"/>
    <s v="1"/>
    <x v="1"/>
  </r>
  <r>
    <x v="2"/>
    <x v="50"/>
    <s v="1"/>
    <x v="1"/>
    <s v="15041RESIN547842021"/>
    <s v="21DS000T"/>
    <x v="1591"/>
    <n v="292"/>
    <x v="13"/>
    <x v="16"/>
    <n v="0"/>
    <n v="0"/>
    <n v="4158.6000000000004"/>
    <n v="540.61800000000005"/>
    <n v="0"/>
    <n v="0"/>
    <n v="4699.2180000000008"/>
    <n v="0"/>
    <s v="1"/>
    <x v="1"/>
  </r>
  <r>
    <x v="2"/>
    <x v="54"/>
    <s v="1"/>
    <x v="1"/>
    <s v="15041RESIN547842021"/>
    <s v="21DS000T"/>
    <x v="1592"/>
    <n v="293"/>
    <x v="2"/>
    <x v="2"/>
    <n v="0"/>
    <n v="0"/>
    <n v="0"/>
    <n v="0"/>
    <n v="0"/>
    <n v="0"/>
    <n v="0"/>
    <n v="0"/>
    <s v="1"/>
    <x v="1"/>
  </r>
  <r>
    <x v="2"/>
    <x v="54"/>
    <s v="1"/>
    <x v="1"/>
    <s v="15041RESIN547842021"/>
    <s v="21DS000T"/>
    <x v="1593"/>
    <n v="294"/>
    <x v="45"/>
    <x v="49"/>
    <n v="0"/>
    <n v="0"/>
    <n v="25.44"/>
    <n v="3.3072000000000004"/>
    <n v="0"/>
    <n v="0"/>
    <n v="28.747200000000003"/>
    <n v="0"/>
    <s v="1"/>
    <x v="1"/>
  </r>
  <r>
    <x v="2"/>
    <x v="51"/>
    <s v="1"/>
    <x v="1"/>
    <s v="15041RESIN547842021"/>
    <s v="21DS000T"/>
    <x v="1594"/>
    <n v="295"/>
    <x v="102"/>
    <x v="117"/>
    <n v="0"/>
    <n v="0"/>
    <n v="2"/>
    <n v="0.26"/>
    <n v="0"/>
    <n v="0"/>
    <n v="2.2599999999999998"/>
    <n v="0"/>
    <s v="1"/>
    <x v="1"/>
  </r>
  <r>
    <x v="2"/>
    <x v="51"/>
    <s v="1"/>
    <x v="1"/>
    <s v="15041RESIN547842021"/>
    <s v="21DS000T"/>
    <x v="1595"/>
    <n v="296"/>
    <x v="113"/>
    <x v="129"/>
    <n v="0"/>
    <n v="0"/>
    <n v="5.66"/>
    <n v="0.73580000000000001"/>
    <n v="0"/>
    <n v="0"/>
    <n v="6.3958000000000004"/>
    <n v="0"/>
    <s v="1"/>
    <x v="1"/>
  </r>
  <r>
    <x v="2"/>
    <x v="51"/>
    <s v="1"/>
    <x v="1"/>
    <s v="15041RESIN547842021"/>
    <s v="21DS000T"/>
    <x v="1596"/>
    <n v="297"/>
    <x v="45"/>
    <x v="49"/>
    <n v="0"/>
    <n v="0"/>
    <n v="74.84"/>
    <n v="9.7292000000000005"/>
    <n v="0"/>
    <n v="0"/>
    <n v="84.569200000000009"/>
    <n v="0"/>
    <s v="1"/>
    <x v="1"/>
  </r>
  <r>
    <x v="2"/>
    <x v="51"/>
    <s v="1"/>
    <x v="1"/>
    <s v="15041RESIN547842021"/>
    <s v="21DS000T"/>
    <x v="1597"/>
    <n v="298"/>
    <x v="196"/>
    <x v="228"/>
    <n v="0"/>
    <n v="0"/>
    <n v="14.16"/>
    <n v="1.8408"/>
    <n v="0"/>
    <n v="0"/>
    <n v="16.000800000000002"/>
    <n v="0"/>
    <s v="1"/>
    <x v="1"/>
  </r>
  <r>
    <x v="2"/>
    <x v="51"/>
    <s v="1"/>
    <x v="1"/>
    <s v="15041RESIN547842021"/>
    <s v="21DS000T"/>
    <x v="1598"/>
    <n v="299"/>
    <x v="196"/>
    <x v="228"/>
    <n v="0"/>
    <n v="0"/>
    <n v="8.5"/>
    <n v="1.105"/>
    <n v="0"/>
    <n v="0"/>
    <n v="9.6050000000000004"/>
    <n v="0"/>
    <s v="1"/>
    <x v="1"/>
  </r>
  <r>
    <x v="2"/>
    <x v="51"/>
    <s v="1"/>
    <x v="1"/>
    <s v="15041RESIN547842021"/>
    <s v="21DS000T"/>
    <x v="1599"/>
    <n v="300"/>
    <x v="376"/>
    <x v="441"/>
    <n v="0"/>
    <n v="0"/>
    <n v="1.55"/>
    <n v="0.20150000000000001"/>
    <n v="0"/>
    <n v="0"/>
    <n v="1.7515000000000001"/>
    <n v="0"/>
    <s v="1"/>
    <x v="1"/>
  </r>
  <r>
    <x v="2"/>
    <x v="63"/>
    <s v="1"/>
    <x v="0"/>
    <s v="15041RESIN130972022"/>
    <s v="22SD000C"/>
    <x v="1600"/>
    <n v="208"/>
    <x v="10"/>
    <x v="11"/>
    <n v="0"/>
    <n v="0"/>
    <n v="304.73"/>
    <n v="39.614900000000006"/>
    <n v="0"/>
    <n v="0"/>
    <n v="344.34490000000005"/>
    <n v="0"/>
    <s v="1"/>
    <x v="1"/>
  </r>
  <r>
    <x v="2"/>
    <x v="63"/>
    <s v="1"/>
    <x v="0"/>
    <s v="15041RESIN130972022"/>
    <s v="22SD000C"/>
    <x v="1601"/>
    <n v="209"/>
    <x v="40"/>
    <x v="44"/>
    <n v="0"/>
    <n v="0"/>
    <n v="118.2"/>
    <n v="15.366000000000001"/>
    <n v="0"/>
    <n v="0"/>
    <n v="133.566"/>
    <n v="0"/>
    <s v="1"/>
    <x v="1"/>
  </r>
  <r>
    <x v="2"/>
    <x v="63"/>
    <s v="1"/>
    <x v="0"/>
    <s v="15041RESIN130972022"/>
    <s v="22SD000C"/>
    <x v="1602"/>
    <n v="210"/>
    <x v="2"/>
    <x v="2"/>
    <n v="0"/>
    <n v="0"/>
    <n v="0"/>
    <n v="0"/>
    <n v="0"/>
    <n v="0"/>
    <n v="0"/>
    <n v="0"/>
    <s v="1"/>
    <x v="1"/>
  </r>
  <r>
    <x v="2"/>
    <x v="63"/>
    <s v="1"/>
    <x v="0"/>
    <s v="15041RESIN130972022"/>
    <s v="22SD000C"/>
    <x v="1603"/>
    <n v="211"/>
    <x v="2"/>
    <x v="2"/>
    <n v="0"/>
    <n v="0"/>
    <n v="0"/>
    <n v="0"/>
    <n v="0"/>
    <n v="0"/>
    <n v="0"/>
    <n v="0"/>
    <s v="1"/>
    <x v="1"/>
  </r>
  <r>
    <x v="2"/>
    <x v="63"/>
    <s v="1"/>
    <x v="0"/>
    <s v="15041RESIN130972022"/>
    <s v="22SD000C"/>
    <x v="1604"/>
    <n v="212"/>
    <x v="2"/>
    <x v="2"/>
    <n v="0"/>
    <n v="0"/>
    <n v="0"/>
    <n v="0"/>
    <n v="0"/>
    <n v="0"/>
    <n v="0"/>
    <n v="0"/>
    <s v="1"/>
    <x v="1"/>
  </r>
  <r>
    <x v="2"/>
    <x v="63"/>
    <s v="1"/>
    <x v="0"/>
    <s v="15041RESIN130972022"/>
    <s v="22SD000C"/>
    <x v="1605"/>
    <n v="213"/>
    <x v="115"/>
    <x v="131"/>
    <n v="0"/>
    <n v="0"/>
    <n v="3277.2"/>
    <n v="426.036"/>
    <n v="0"/>
    <n v="0"/>
    <n v="3703.2359999999999"/>
    <n v="0"/>
    <s v="1"/>
    <x v="1"/>
  </r>
  <r>
    <x v="2"/>
    <x v="63"/>
    <s v="1"/>
    <x v="0"/>
    <s v="15041RESIN130972022"/>
    <s v="22SD000C"/>
    <x v="1606"/>
    <n v="214"/>
    <x v="115"/>
    <x v="131"/>
    <n v="0"/>
    <n v="0"/>
    <n v="5251.2"/>
    <n v="682.65599999999995"/>
    <n v="0"/>
    <n v="0"/>
    <n v="5933.8559999999998"/>
    <n v="0"/>
    <s v="1"/>
    <x v="1"/>
  </r>
  <r>
    <x v="2"/>
    <x v="65"/>
    <s v="1"/>
    <x v="0"/>
    <s v="15041RESIN130972022"/>
    <s v="22SD000C"/>
    <x v="1607"/>
    <n v="215"/>
    <x v="115"/>
    <x v="131"/>
    <n v="0"/>
    <n v="0"/>
    <n v="1461.4"/>
    <n v="189.98200000000003"/>
    <n v="0"/>
    <n v="0"/>
    <n v="1651.3820000000001"/>
    <n v="0"/>
    <s v="1"/>
    <x v="1"/>
  </r>
  <r>
    <x v="2"/>
    <x v="65"/>
    <s v="1"/>
    <x v="0"/>
    <s v="15041RESIN130972022"/>
    <s v="22SD000C"/>
    <x v="1608"/>
    <n v="216"/>
    <x v="115"/>
    <x v="131"/>
    <n v="0"/>
    <n v="0"/>
    <n v="1596"/>
    <n v="207.48000000000002"/>
    <n v="0"/>
    <n v="0"/>
    <n v="1803.48"/>
    <n v="0"/>
    <s v="1"/>
    <x v="1"/>
  </r>
  <r>
    <x v="2"/>
    <x v="65"/>
    <s v="1"/>
    <x v="0"/>
    <s v="15041RESIN130972022"/>
    <s v="22SD000C"/>
    <x v="1609"/>
    <n v="217"/>
    <x v="37"/>
    <x v="41"/>
    <n v="0"/>
    <n v="0"/>
    <n v="273.89"/>
    <n v="35.605699999999999"/>
    <n v="0"/>
    <n v="0"/>
    <n v="309.4957"/>
    <n v="0"/>
    <s v="1"/>
    <x v="1"/>
  </r>
  <r>
    <x v="2"/>
    <x v="65"/>
    <s v="1"/>
    <x v="0"/>
    <s v="15041RESIN130972022"/>
    <s v="22SD000C"/>
    <x v="1610"/>
    <n v="218"/>
    <x v="102"/>
    <x v="117"/>
    <n v="0"/>
    <n v="0"/>
    <n v="15.8"/>
    <n v="2.0540000000000003"/>
    <n v="0"/>
    <n v="0"/>
    <n v="17.853999999999999"/>
    <n v="0"/>
    <s v="1"/>
    <x v="1"/>
  </r>
  <r>
    <x v="2"/>
    <x v="65"/>
    <s v="1"/>
    <x v="0"/>
    <s v="15041RESIN130972022"/>
    <s v="22SD000C"/>
    <x v="1611"/>
    <n v="219"/>
    <x v="377"/>
    <x v="336"/>
    <n v="0"/>
    <n v="0"/>
    <n v="26.1"/>
    <n v="3.3930000000000002"/>
    <n v="0"/>
    <n v="0"/>
    <n v="29.493000000000002"/>
    <n v="0"/>
    <s v="1"/>
    <x v="1"/>
  </r>
  <r>
    <x v="2"/>
    <x v="65"/>
    <s v="1"/>
    <x v="0"/>
    <s v="15041RESIN130972022"/>
    <s v="22SD000C"/>
    <x v="1612"/>
    <n v="220"/>
    <x v="273"/>
    <x v="323"/>
    <n v="0"/>
    <n v="0"/>
    <n v="728.32"/>
    <n v="94.681600000000003"/>
    <n v="0"/>
    <n v="0"/>
    <n v="823.00160000000005"/>
    <n v="0"/>
    <s v="1"/>
    <x v="1"/>
  </r>
  <r>
    <x v="2"/>
    <x v="65"/>
    <s v="1"/>
    <x v="0"/>
    <s v="15041RESIN130972022"/>
    <s v="22SD000C"/>
    <x v="1613"/>
    <n v="221"/>
    <x v="47"/>
    <x v="51"/>
    <n v="0"/>
    <n v="0"/>
    <n v="285.31"/>
    <n v="37.090299999999999"/>
    <n v="0"/>
    <n v="0"/>
    <n v="322.40030000000002"/>
    <n v="0"/>
    <s v="1"/>
    <x v="1"/>
  </r>
  <r>
    <x v="2"/>
    <x v="65"/>
    <s v="1"/>
    <x v="0"/>
    <s v="15041RESIN130972022"/>
    <s v="22SD000C"/>
    <x v="1614"/>
    <n v="222"/>
    <x v="378"/>
    <x v="442"/>
    <n v="0"/>
    <n v="0"/>
    <n v="84.54"/>
    <n v="10.990200000000002"/>
    <n v="0"/>
    <n v="0"/>
    <n v="95.530200000000008"/>
    <n v="0"/>
    <s v="1"/>
    <x v="1"/>
  </r>
  <r>
    <x v="2"/>
    <x v="65"/>
    <s v="1"/>
    <x v="0"/>
    <s v="15041RESIN130972022"/>
    <s v="22SD000C"/>
    <x v="1615"/>
    <n v="223"/>
    <x v="32"/>
    <x v="36"/>
    <n v="0"/>
    <n v="0"/>
    <n v="20.5"/>
    <n v="2.665"/>
    <n v="0"/>
    <n v="0"/>
    <n v="23.164999999999999"/>
    <n v="0"/>
    <s v="1"/>
    <x v="1"/>
  </r>
  <r>
    <x v="2"/>
    <x v="65"/>
    <s v="1"/>
    <x v="0"/>
    <s v="15041RESIN130972022"/>
    <s v="22SD000C"/>
    <x v="1616"/>
    <n v="224"/>
    <x v="379"/>
    <x v="443"/>
    <n v="0"/>
    <n v="0"/>
    <n v="403"/>
    <n v="52.39"/>
    <n v="0"/>
    <n v="0"/>
    <n v="455.39"/>
    <n v="0"/>
    <s v="1"/>
    <x v="1"/>
  </r>
  <r>
    <x v="2"/>
    <x v="65"/>
    <s v="1"/>
    <x v="0"/>
    <s v="15041RESIN130972022"/>
    <s v="22SD000C"/>
    <x v="1617"/>
    <n v="225"/>
    <x v="133"/>
    <x v="151"/>
    <n v="0"/>
    <n v="0"/>
    <n v="498.94"/>
    <n v="64.862200000000001"/>
    <n v="0"/>
    <n v="0"/>
    <n v="563.80219999999997"/>
    <n v="0"/>
    <s v="1"/>
    <x v="1"/>
  </r>
  <r>
    <x v="2"/>
    <x v="66"/>
    <s v="1"/>
    <x v="0"/>
    <s v="15041RESIN130972022"/>
    <s v="22SD000C"/>
    <x v="1618"/>
    <n v="226"/>
    <x v="36"/>
    <x v="40"/>
    <n v="0"/>
    <n v="0"/>
    <n v="70"/>
    <n v="9.1"/>
    <n v="0"/>
    <n v="0"/>
    <n v="79.099999999999994"/>
    <n v="0"/>
    <s v="1"/>
    <x v="1"/>
  </r>
  <r>
    <x v="2"/>
    <x v="66"/>
    <s v="1"/>
    <x v="0"/>
    <s v="15041RESIN130972022"/>
    <s v="22SD000C"/>
    <x v="1619"/>
    <n v="227"/>
    <x v="25"/>
    <x v="28"/>
    <n v="0"/>
    <n v="0"/>
    <n v="539.76"/>
    <n v="70.168800000000005"/>
    <n v="0"/>
    <n v="0"/>
    <n v="609.92880000000002"/>
    <n v="0"/>
    <s v="1"/>
    <x v="1"/>
  </r>
  <r>
    <x v="2"/>
    <x v="66"/>
    <s v="1"/>
    <x v="0"/>
    <s v="15041RESIN130972022"/>
    <s v="22SD000C"/>
    <x v="1620"/>
    <n v="228"/>
    <x v="2"/>
    <x v="2"/>
    <n v="0"/>
    <n v="0"/>
    <n v="0"/>
    <n v="0"/>
    <n v="0"/>
    <n v="0"/>
    <n v="0"/>
    <n v="0"/>
    <s v="1"/>
    <x v="1"/>
  </r>
  <r>
    <x v="2"/>
    <x v="66"/>
    <s v="1"/>
    <x v="0"/>
    <s v="15041RESIN130972022"/>
    <s v="22SD000C"/>
    <x v="1621"/>
    <n v="229"/>
    <x v="28"/>
    <x v="32"/>
    <n v="0"/>
    <n v="0"/>
    <n v="9.64"/>
    <n v="1.2532000000000001"/>
    <n v="0"/>
    <n v="0"/>
    <n v="10.8932"/>
    <n v="0"/>
    <s v="1"/>
    <x v="1"/>
  </r>
  <r>
    <x v="2"/>
    <x v="66"/>
    <s v="1"/>
    <x v="0"/>
    <s v="15041RESIN130972022"/>
    <s v="22SD000C"/>
    <x v="1622"/>
    <n v="230"/>
    <x v="36"/>
    <x v="40"/>
    <n v="0"/>
    <n v="0"/>
    <n v="30"/>
    <n v="3.9000000000000004"/>
    <n v="0"/>
    <n v="0"/>
    <n v="33.9"/>
    <n v="0"/>
    <s v="1"/>
    <x v="1"/>
  </r>
  <r>
    <x v="2"/>
    <x v="66"/>
    <s v="1"/>
    <x v="0"/>
    <s v="15041RESIN130972022"/>
    <s v="22SD000C"/>
    <x v="1623"/>
    <n v="231"/>
    <x v="10"/>
    <x v="11"/>
    <n v="0"/>
    <n v="0"/>
    <n v="63.76"/>
    <n v="8.2888000000000002"/>
    <n v="0"/>
    <n v="0"/>
    <n v="72.0488"/>
    <n v="0"/>
    <s v="1"/>
    <x v="1"/>
  </r>
  <r>
    <x v="2"/>
    <x v="67"/>
    <s v="1"/>
    <x v="0"/>
    <s v="15041RESIN130972022"/>
    <s v="22SD000C"/>
    <x v="1624"/>
    <n v="232"/>
    <x v="284"/>
    <x v="335"/>
    <n v="0"/>
    <n v="0"/>
    <n v="1170.4000000000001"/>
    <n v="152.15200000000002"/>
    <n v="0"/>
    <n v="0"/>
    <n v="1322.5520000000001"/>
    <n v="0"/>
    <s v="1"/>
    <x v="1"/>
  </r>
  <r>
    <x v="2"/>
    <x v="67"/>
    <s v="1"/>
    <x v="0"/>
    <s v="15041RESIN130972022"/>
    <s v="22SD000C"/>
    <x v="1625"/>
    <n v="233"/>
    <x v="10"/>
    <x v="11"/>
    <n v="0"/>
    <n v="0"/>
    <n v="63.76"/>
    <n v="8.2888000000000002"/>
    <n v="0"/>
    <n v="0"/>
    <n v="72.0488"/>
    <n v="0"/>
    <s v="1"/>
    <x v="1"/>
  </r>
  <r>
    <x v="2"/>
    <x v="67"/>
    <s v="1"/>
    <x v="0"/>
    <s v="15041RESIN130972022"/>
    <s v="22SD000C"/>
    <x v="1626"/>
    <n v="234"/>
    <x v="380"/>
    <x v="444"/>
    <n v="0"/>
    <n v="0"/>
    <n v="71.209999999999994"/>
    <n v="9.257299999999999"/>
    <n v="0"/>
    <n v="0"/>
    <n v="80.467299999999994"/>
    <n v="0"/>
    <s v="1"/>
    <x v="1"/>
  </r>
  <r>
    <x v="2"/>
    <x v="67"/>
    <s v="1"/>
    <x v="0"/>
    <s v="15041RESIN130972022"/>
    <s v="22SD000C"/>
    <x v="1627"/>
    <n v="235"/>
    <x v="133"/>
    <x v="151"/>
    <n v="0"/>
    <n v="0"/>
    <n v="84.54"/>
    <n v="10.990200000000002"/>
    <n v="0"/>
    <n v="0"/>
    <n v="95.530200000000008"/>
    <n v="0"/>
    <s v="1"/>
    <x v="1"/>
  </r>
  <r>
    <x v="2"/>
    <x v="67"/>
    <s v="1"/>
    <x v="0"/>
    <s v="15041RESIN130972022"/>
    <s v="22SD000C"/>
    <x v="1628"/>
    <n v="236"/>
    <x v="2"/>
    <x v="2"/>
    <n v="0"/>
    <n v="0"/>
    <n v="0"/>
    <n v="0"/>
    <n v="0"/>
    <n v="0"/>
    <n v="0"/>
    <n v="0"/>
    <s v="1"/>
    <x v="1"/>
  </r>
  <r>
    <x v="2"/>
    <x v="67"/>
    <s v="1"/>
    <x v="0"/>
    <s v="15041RESIN130972022"/>
    <s v="22SD000C"/>
    <x v="1629"/>
    <n v="237"/>
    <x v="115"/>
    <x v="131"/>
    <n v="0"/>
    <n v="0"/>
    <n v="3585.4"/>
    <n v="466.10200000000003"/>
    <n v="0"/>
    <n v="0"/>
    <n v="4051.502"/>
    <n v="0"/>
    <s v="1"/>
    <x v="1"/>
  </r>
  <r>
    <x v="2"/>
    <x v="67"/>
    <s v="1"/>
    <x v="0"/>
    <s v="15041RESIN130972022"/>
    <s v="22SD000C"/>
    <x v="1630"/>
    <n v="238"/>
    <x v="115"/>
    <x v="131"/>
    <n v="0"/>
    <n v="0"/>
    <n v="2293.6999999999998"/>
    <n v="298.18099999999998"/>
    <n v="0"/>
    <n v="0"/>
    <n v="2591.8809999999999"/>
    <n v="0"/>
    <s v="1"/>
    <x v="1"/>
  </r>
  <r>
    <x v="2"/>
    <x v="67"/>
    <s v="1"/>
    <x v="0"/>
    <s v="15041RESIN130972022"/>
    <s v="22SD000C"/>
    <x v="1631"/>
    <n v="239"/>
    <x v="115"/>
    <x v="131"/>
    <n v="0"/>
    <n v="0"/>
    <n v="1439.6"/>
    <n v="187.148"/>
    <n v="0"/>
    <n v="0"/>
    <n v="1626.7479999999998"/>
    <n v="0"/>
    <s v="1"/>
    <x v="1"/>
  </r>
  <r>
    <x v="2"/>
    <x v="68"/>
    <s v="1"/>
    <x v="0"/>
    <s v="15041RESIN130972022"/>
    <s v="22SD000C"/>
    <x v="1632"/>
    <n v="240"/>
    <x v="115"/>
    <x v="131"/>
    <n v="0"/>
    <n v="0"/>
    <n v="3346.6"/>
    <n v="435.05799999999999"/>
    <n v="0"/>
    <n v="0"/>
    <n v="3781.6579999999999"/>
    <n v="0"/>
    <s v="1"/>
    <x v="1"/>
  </r>
  <r>
    <x v="2"/>
    <x v="68"/>
    <s v="1"/>
    <x v="0"/>
    <s v="15041RESIN130972022"/>
    <s v="22SD000C"/>
    <x v="1633"/>
    <n v="241"/>
    <x v="47"/>
    <x v="51"/>
    <n v="0"/>
    <n v="0"/>
    <n v="81.25"/>
    <n v="10.5625"/>
    <n v="0"/>
    <n v="0"/>
    <n v="91.8125"/>
    <n v="0"/>
    <s v="1"/>
    <x v="1"/>
  </r>
  <r>
    <x v="2"/>
    <x v="68"/>
    <s v="1"/>
    <x v="0"/>
    <s v="15041RESIN130972022"/>
    <s v="22SD000C"/>
    <x v="1634"/>
    <n v="242"/>
    <x v="27"/>
    <x v="31"/>
    <n v="0"/>
    <n v="0"/>
    <n v="590.87"/>
    <n v="76.813100000000006"/>
    <n v="0"/>
    <n v="0"/>
    <n v="667.68309999999997"/>
    <n v="0"/>
    <s v="1"/>
    <x v="1"/>
  </r>
  <r>
    <x v="2"/>
    <x v="68"/>
    <s v="1"/>
    <x v="0"/>
    <s v="15041RESIN130972022"/>
    <s v="22SD000C"/>
    <x v="1635"/>
    <n v="243"/>
    <x v="10"/>
    <x v="11"/>
    <n v="0"/>
    <n v="0"/>
    <n v="139.47"/>
    <n v="18.1311"/>
    <n v="0"/>
    <n v="0"/>
    <n v="157.6011"/>
    <n v="0"/>
    <s v="1"/>
    <x v="1"/>
  </r>
  <r>
    <x v="2"/>
    <x v="68"/>
    <s v="1"/>
    <x v="0"/>
    <s v="15041RESIN130972022"/>
    <s v="22SD000C"/>
    <x v="1636"/>
    <n v="244"/>
    <x v="10"/>
    <x v="11"/>
    <n v="0"/>
    <n v="0"/>
    <n v="14.09"/>
    <n v="1.8317000000000001"/>
    <n v="0"/>
    <n v="0"/>
    <n v="15.9217"/>
    <n v="0"/>
    <s v="1"/>
    <x v="1"/>
  </r>
  <r>
    <x v="2"/>
    <x v="69"/>
    <s v="1"/>
    <x v="0"/>
    <s v="15041RESIN130972022"/>
    <s v="22SD000C"/>
    <x v="1637"/>
    <n v="245"/>
    <x v="267"/>
    <x v="317"/>
    <n v="0"/>
    <n v="0"/>
    <n v="157.1"/>
    <n v="20.422999999999998"/>
    <n v="0"/>
    <n v="0"/>
    <n v="177.523"/>
    <n v="0"/>
    <s v="1"/>
    <x v="1"/>
  </r>
  <r>
    <x v="2"/>
    <x v="69"/>
    <s v="1"/>
    <x v="0"/>
    <s v="15041RESIN130972022"/>
    <s v="22SD000C"/>
    <x v="1638"/>
    <n v="246"/>
    <x v="267"/>
    <x v="317"/>
    <n v="0"/>
    <n v="0"/>
    <n v="11.08"/>
    <n v="1.4404000000000001"/>
    <n v="0"/>
    <n v="0"/>
    <n v="12.5204"/>
    <n v="0"/>
    <s v="1"/>
    <x v="1"/>
  </r>
  <r>
    <x v="2"/>
    <x v="69"/>
    <s v="1"/>
    <x v="0"/>
    <s v="15041RESIN130972022"/>
    <s v="22SD000C"/>
    <x v="1639"/>
    <n v="247"/>
    <x v="46"/>
    <x v="50"/>
    <n v="0"/>
    <n v="0"/>
    <n v="486.02"/>
    <n v="63.182600000000001"/>
    <n v="0"/>
    <n v="0"/>
    <n v="549.20259999999996"/>
    <n v="0"/>
    <s v="1"/>
    <x v="1"/>
  </r>
  <r>
    <x v="2"/>
    <x v="64"/>
    <s v="1"/>
    <x v="0"/>
    <s v="15041RESIN130972022"/>
    <s v="22SD000C"/>
    <x v="1640"/>
    <n v="248"/>
    <x v="10"/>
    <x v="11"/>
    <n v="0"/>
    <n v="0"/>
    <n v="109.89"/>
    <n v="14.2857"/>
    <n v="0"/>
    <n v="0"/>
    <n v="124.17570000000001"/>
    <n v="0"/>
    <s v="1"/>
    <x v="1"/>
  </r>
  <r>
    <x v="2"/>
    <x v="64"/>
    <s v="1"/>
    <x v="0"/>
    <s v="15041RESIN130972022"/>
    <s v="22SD000C"/>
    <x v="1641"/>
    <n v="249"/>
    <x v="10"/>
    <x v="11"/>
    <n v="0"/>
    <n v="0"/>
    <n v="56.36"/>
    <n v="7.3268000000000004"/>
    <n v="0"/>
    <n v="0"/>
    <n v="63.686799999999998"/>
    <n v="0"/>
    <s v="1"/>
    <x v="1"/>
  </r>
  <r>
    <x v="2"/>
    <x v="64"/>
    <s v="1"/>
    <x v="0"/>
    <s v="15041RESIN130972022"/>
    <s v="22SD000C"/>
    <x v="0"/>
    <n v="250"/>
    <x v="10"/>
    <x v="11"/>
    <n v="0"/>
    <n v="0"/>
    <n v="361.77"/>
    <n v="47.030099999999997"/>
    <n v="0"/>
    <n v="0"/>
    <n v="408.80009999999999"/>
    <n v="0"/>
    <s v="1"/>
    <x v="1"/>
  </r>
  <r>
    <x v="2"/>
    <x v="64"/>
    <s v="1"/>
    <x v="0"/>
    <s v="15041RESIN130972022"/>
    <s v="22SD000C"/>
    <x v="1642"/>
    <n v="251"/>
    <x v="381"/>
    <x v="445"/>
    <n v="0"/>
    <n v="0"/>
    <n v="45.31"/>
    <n v="5.8903000000000008"/>
    <n v="0"/>
    <n v="0"/>
    <n v="51.200300000000006"/>
    <n v="0"/>
    <s v="1"/>
    <x v="1"/>
  </r>
  <r>
    <x v="2"/>
    <x v="61"/>
    <s v="1"/>
    <x v="0"/>
    <s v="15041RESIN130972022"/>
    <s v="22SD000C"/>
    <x v="1643"/>
    <n v="252"/>
    <x v="10"/>
    <x v="11"/>
    <n v="0"/>
    <n v="0"/>
    <n v="63.76"/>
    <n v="8.2888000000000002"/>
    <n v="0"/>
    <n v="0"/>
    <n v="72.0488"/>
    <n v="0"/>
    <s v="1"/>
    <x v="1"/>
  </r>
  <r>
    <x v="2"/>
    <x v="61"/>
    <s v="1"/>
    <x v="0"/>
    <s v="15041RESIN130972022"/>
    <s v="22SD000C"/>
    <x v="1644"/>
    <n v="253"/>
    <x v="296"/>
    <x v="347"/>
    <n v="0"/>
    <n v="0"/>
    <n v="398.23"/>
    <n v="51.769900000000007"/>
    <n v="0"/>
    <n v="0"/>
    <n v="449.99990000000003"/>
    <n v="0"/>
    <s v="1"/>
    <x v="1"/>
  </r>
  <r>
    <x v="2"/>
    <x v="61"/>
    <s v="1"/>
    <x v="0"/>
    <s v="15041RESIN130972022"/>
    <s v="22SD000C"/>
    <x v="1645"/>
    <n v="254"/>
    <x v="28"/>
    <x v="32"/>
    <n v="0"/>
    <n v="0"/>
    <n v="40.119999999999997"/>
    <n v="5.2156000000000002"/>
    <n v="0"/>
    <n v="0"/>
    <n v="45.335599999999999"/>
    <n v="0"/>
    <s v="1"/>
    <x v="1"/>
  </r>
  <r>
    <x v="2"/>
    <x v="61"/>
    <s v="1"/>
    <x v="0"/>
    <s v="15041RESIN130972022"/>
    <s v="22SD000C"/>
    <x v="1646"/>
    <n v="255"/>
    <x v="10"/>
    <x v="11"/>
    <n v="0"/>
    <n v="0"/>
    <n v="148.97"/>
    <n v="19.366099999999999"/>
    <n v="0"/>
    <n v="0"/>
    <n v="168.33609999999999"/>
    <n v="0"/>
    <s v="1"/>
    <x v="1"/>
  </r>
  <r>
    <x v="2"/>
    <x v="61"/>
    <s v="1"/>
    <x v="0"/>
    <s v="15041RESIN130972022"/>
    <s v="22SD000C"/>
    <x v="1647"/>
    <n v="256"/>
    <x v="10"/>
    <x v="11"/>
    <n v="0"/>
    <n v="0"/>
    <n v="14.09"/>
    <n v="1.8317000000000001"/>
    <n v="0"/>
    <n v="0"/>
    <n v="15.9217"/>
    <n v="0"/>
    <s v="1"/>
    <x v="1"/>
  </r>
  <r>
    <x v="2"/>
    <x v="61"/>
    <s v="1"/>
    <x v="0"/>
    <s v="15041RESIN130972022"/>
    <s v="22SD000C"/>
    <x v="1648"/>
    <n v="257"/>
    <x v="8"/>
    <x v="446"/>
    <n v="0"/>
    <n v="0"/>
    <n v="68.14"/>
    <n v="8.8582000000000001"/>
    <n v="0"/>
    <n v="0"/>
    <n v="76.998199999999997"/>
    <s v="056741989"/>
    <s v="1"/>
    <x v="1"/>
  </r>
  <r>
    <x v="2"/>
    <x v="59"/>
    <s v="1"/>
    <x v="0"/>
    <s v="15041RESIN130972022"/>
    <s v="22SD000C"/>
    <x v="1649"/>
    <n v="258"/>
    <x v="375"/>
    <x v="440"/>
    <n v="0"/>
    <n v="0"/>
    <n v="44.81"/>
    <n v="5.8253000000000004"/>
    <n v="0"/>
    <n v="0"/>
    <n v="50.635300000000001"/>
    <n v="0"/>
    <s v="1"/>
    <x v="1"/>
  </r>
  <r>
    <x v="2"/>
    <x v="59"/>
    <s v="1"/>
    <x v="0"/>
    <s v="15041RESIN130972022"/>
    <s v="22SD000C"/>
    <x v="1650"/>
    <n v="259"/>
    <x v="10"/>
    <x v="11"/>
    <n v="0"/>
    <n v="0"/>
    <n v="28.18"/>
    <n v="3.6634000000000002"/>
    <n v="0"/>
    <n v="0"/>
    <n v="31.843399999999999"/>
    <n v="0"/>
    <s v="1"/>
    <x v="1"/>
  </r>
  <r>
    <x v="2"/>
    <x v="59"/>
    <s v="1"/>
    <x v="0"/>
    <s v="15041RESIN130972022"/>
    <s v="22SD000C"/>
    <x v="1651"/>
    <n v="260"/>
    <x v="288"/>
    <x v="339"/>
    <n v="0"/>
    <n v="0"/>
    <n v="170.93"/>
    <n v="22.2209"/>
    <n v="0"/>
    <n v="0"/>
    <n v="193.15090000000001"/>
    <n v="0"/>
    <s v="1"/>
    <x v="1"/>
  </r>
  <r>
    <x v="2"/>
    <x v="59"/>
    <s v="1"/>
    <x v="0"/>
    <s v="15041RESIN130972022"/>
    <s v="22SD000C"/>
    <x v="1652"/>
    <n v="261"/>
    <x v="10"/>
    <x v="11"/>
    <n v="0"/>
    <n v="0"/>
    <n v="14.09"/>
    <n v="1.8317000000000001"/>
    <n v="0"/>
    <n v="0"/>
    <n v="15.9217"/>
    <n v="0"/>
    <s v="1"/>
    <x v="1"/>
  </r>
  <r>
    <x v="2"/>
    <x v="58"/>
    <s v="1"/>
    <x v="0"/>
    <s v="15041RESIN130972022"/>
    <s v="22SD000C"/>
    <x v="1653"/>
    <n v="262"/>
    <x v="43"/>
    <x v="47"/>
    <n v="0"/>
    <n v="0"/>
    <n v="138.28"/>
    <n v="17.976400000000002"/>
    <n v="0"/>
    <n v="0"/>
    <n v="156.25640000000001"/>
    <n v="0"/>
    <s v="1"/>
    <x v="1"/>
  </r>
  <r>
    <x v="2"/>
    <x v="58"/>
    <s v="1"/>
    <x v="0"/>
    <s v="15041RESIN130972022"/>
    <s v="22SD000C"/>
    <x v="1654"/>
    <n v="263"/>
    <x v="14"/>
    <x v="17"/>
    <n v="0"/>
    <n v="0"/>
    <n v="70.77"/>
    <n v="9.2000999999999991"/>
    <n v="0"/>
    <n v="0"/>
    <n v="79.970100000000002"/>
    <n v="0"/>
    <s v="1"/>
    <x v="1"/>
  </r>
  <r>
    <x v="2"/>
    <x v="58"/>
    <s v="1"/>
    <x v="0"/>
    <s v="15041RESIN130972022"/>
    <s v="22SD000C"/>
    <x v="1655"/>
    <n v="264"/>
    <x v="284"/>
    <x v="335"/>
    <n v="0"/>
    <n v="0"/>
    <n v="1732.8"/>
    <n v="225.26400000000001"/>
    <n v="0"/>
    <n v="0"/>
    <n v="1958.0639999999999"/>
    <n v="0"/>
    <s v="1"/>
    <x v="1"/>
  </r>
  <r>
    <x v="2"/>
    <x v="58"/>
    <s v="1"/>
    <x v="0"/>
    <s v="15041RESIN130972022"/>
    <s v="22SD000C"/>
    <x v="1656"/>
    <n v="265"/>
    <x v="18"/>
    <x v="21"/>
    <n v="0"/>
    <n v="0"/>
    <n v="11.68"/>
    <n v="1.5184"/>
    <n v="0"/>
    <n v="0"/>
    <n v="13.198399999999999"/>
    <n v="0"/>
    <s v="1"/>
    <x v="1"/>
  </r>
  <r>
    <x v="2"/>
    <x v="58"/>
    <s v="1"/>
    <x v="0"/>
    <s v="15041RESIN130972022"/>
    <s v="22SD000C"/>
    <x v="1657"/>
    <n v="266"/>
    <x v="8"/>
    <x v="447"/>
    <n v="0"/>
    <n v="0"/>
    <n v="82.95"/>
    <n v="10.7835"/>
    <n v="0"/>
    <n v="0"/>
    <n v="93.733500000000006"/>
    <s v="041541510"/>
    <s v="1"/>
    <x v="1"/>
  </r>
  <r>
    <x v="2"/>
    <x v="58"/>
    <s v="1"/>
    <x v="0"/>
    <s v="15041RESIN130972022"/>
    <s v="22SD000C"/>
    <x v="1658"/>
    <n v="267"/>
    <x v="27"/>
    <x v="31"/>
    <n v="0"/>
    <n v="0"/>
    <n v="369.74"/>
    <n v="48.066200000000002"/>
    <n v="0"/>
    <n v="0"/>
    <n v="417.80619999999999"/>
    <n v="0"/>
    <s v="1"/>
    <x v="1"/>
  </r>
  <r>
    <x v="2"/>
    <x v="58"/>
    <s v="1"/>
    <x v="0"/>
    <s v="15041RESIN130972022"/>
    <s v="22SD000C"/>
    <x v="1659"/>
    <n v="268"/>
    <x v="10"/>
    <x v="11"/>
    <n v="0"/>
    <n v="0"/>
    <n v="159.4"/>
    <n v="20.722000000000001"/>
    <n v="0"/>
    <n v="0"/>
    <n v="180.12200000000001"/>
    <n v="0"/>
    <s v="1"/>
    <x v="1"/>
  </r>
  <r>
    <x v="2"/>
    <x v="70"/>
    <s v="1"/>
    <x v="0"/>
    <s v="15041RESIN130972022"/>
    <s v="22SD000C"/>
    <x v="1660"/>
    <n v="269"/>
    <x v="26"/>
    <x v="30"/>
    <n v="0"/>
    <n v="0"/>
    <n v="32"/>
    <n v="4.16"/>
    <n v="0"/>
    <n v="0"/>
    <n v="36.159999999999997"/>
    <n v="0"/>
    <s v="1"/>
    <x v="1"/>
  </r>
  <r>
    <x v="2"/>
    <x v="57"/>
    <s v="1"/>
    <x v="0"/>
    <s v="15041RESIN130972022"/>
    <s v="22SD000C"/>
    <x v="1661"/>
    <n v="270"/>
    <x v="10"/>
    <x v="11"/>
    <n v="0"/>
    <n v="0"/>
    <n v="56.36"/>
    <n v="7.3268000000000004"/>
    <n v="0"/>
    <n v="0"/>
    <n v="63.686799999999998"/>
    <n v="0"/>
    <s v="1"/>
    <x v="1"/>
  </r>
  <r>
    <x v="2"/>
    <x v="57"/>
    <s v="1"/>
    <x v="0"/>
    <s v="15041RESIN130972022"/>
    <s v="22SD000C"/>
    <x v="1662"/>
    <n v="271"/>
    <x v="10"/>
    <x v="11"/>
    <n v="0"/>
    <n v="0"/>
    <n v="304.73"/>
    <n v="39.614900000000006"/>
    <n v="0"/>
    <n v="0"/>
    <n v="344.34490000000005"/>
    <n v="0"/>
    <s v="1"/>
    <x v="1"/>
  </r>
  <r>
    <x v="2"/>
    <x v="57"/>
    <s v="1"/>
    <x v="0"/>
    <s v="15041RESIN130972022"/>
    <s v="22SD000C"/>
    <x v="1663"/>
    <n v="272"/>
    <x v="10"/>
    <x v="11"/>
    <n v="0"/>
    <n v="0"/>
    <n v="194.55"/>
    <n v="25.291500000000003"/>
    <n v="0"/>
    <n v="0"/>
    <n v="219.84150000000002"/>
    <n v="0"/>
    <s v="1"/>
    <x v="1"/>
  </r>
  <r>
    <x v="2"/>
    <x v="57"/>
    <s v="1"/>
    <x v="0"/>
    <s v="15041RESIN130972022"/>
    <s v="22SD000C"/>
    <x v="1664"/>
    <n v="273"/>
    <x v="10"/>
    <x v="11"/>
    <n v="0"/>
    <n v="0"/>
    <n v="191.24"/>
    <n v="24.861200000000004"/>
    <n v="0"/>
    <n v="0"/>
    <n v="216.10120000000001"/>
    <n v="0"/>
    <s v="1"/>
    <x v="1"/>
  </r>
  <r>
    <x v="2"/>
    <x v="56"/>
    <s v="1"/>
    <x v="0"/>
    <s v="15041RESIN130972022"/>
    <s v="22SD000C"/>
    <x v="1665"/>
    <n v="274"/>
    <x v="382"/>
    <x v="448"/>
    <n v="0"/>
    <n v="0"/>
    <n v="158.32"/>
    <n v="20.581599999999998"/>
    <n v="0"/>
    <n v="0"/>
    <n v="178.9016"/>
    <n v="0"/>
    <s v="1"/>
    <x v="1"/>
  </r>
  <r>
    <x v="2"/>
    <x v="56"/>
    <s v="1"/>
    <x v="0"/>
    <s v="15041RESIN130972022"/>
    <s v="22SD000C"/>
    <x v="1666"/>
    <n v="275"/>
    <x v="15"/>
    <x v="18"/>
    <n v="0"/>
    <n v="0"/>
    <n v="137.38999999999999"/>
    <n v="17.860699999999998"/>
    <n v="0"/>
    <n v="0"/>
    <n v="155.25069999999999"/>
    <n v="0"/>
    <s v="1"/>
    <x v="1"/>
  </r>
  <r>
    <x v="2"/>
    <x v="71"/>
    <s v="1"/>
    <x v="0"/>
    <s v="15041RESIN130972022"/>
    <s v="22SD000C"/>
    <x v="1575"/>
    <n v="276"/>
    <x v="19"/>
    <x v="22"/>
    <n v="0"/>
    <n v="0"/>
    <n v="192.58"/>
    <n v="25.035400000000003"/>
    <n v="0"/>
    <n v="0"/>
    <n v="217.61540000000002"/>
    <n v="0"/>
    <s v="1"/>
    <x v="1"/>
  </r>
  <r>
    <x v="2"/>
    <x v="71"/>
    <s v="1"/>
    <x v="0"/>
    <s v="15041RESIN130972022"/>
    <s v="22SD000C"/>
    <x v="1576"/>
    <n v="277"/>
    <x v="10"/>
    <x v="11"/>
    <n v="0"/>
    <n v="0"/>
    <n v="27.69"/>
    <n v="3.5997000000000003"/>
    <n v="0"/>
    <n v="0"/>
    <n v="31.289700000000003"/>
    <n v="0"/>
    <s v="1"/>
    <x v="1"/>
  </r>
  <r>
    <x v="2"/>
    <x v="71"/>
    <s v="1"/>
    <x v="0"/>
    <s v="15041RESIN130972022"/>
    <s v="22SD000C"/>
    <x v="1577"/>
    <n v="278"/>
    <x v="10"/>
    <x v="11"/>
    <n v="0"/>
    <n v="0"/>
    <n v="28.18"/>
    <n v="3.6634000000000002"/>
    <n v="0"/>
    <n v="0"/>
    <n v="31.843399999999999"/>
    <n v="0"/>
    <s v="1"/>
    <x v="1"/>
  </r>
  <r>
    <x v="2"/>
    <x v="71"/>
    <s v="1"/>
    <x v="0"/>
    <s v="15041RESIN130972022"/>
    <s v="22SD000C"/>
    <x v="1578"/>
    <n v="279"/>
    <x v="10"/>
    <x v="11"/>
    <n v="0"/>
    <n v="0"/>
    <n v="28.18"/>
    <n v="3.6634000000000002"/>
    <n v="0"/>
    <n v="0"/>
    <n v="31.843399999999999"/>
    <n v="0"/>
    <s v="1"/>
    <x v="1"/>
  </r>
  <r>
    <x v="2"/>
    <x v="50"/>
    <s v="1"/>
    <x v="0"/>
    <s v="15041RESIN130972022"/>
    <s v="22SD000C"/>
    <x v="1579"/>
    <n v="280"/>
    <x v="115"/>
    <x v="131"/>
    <n v="0"/>
    <n v="0"/>
    <n v="5275.35"/>
    <n v="685.79550000000006"/>
    <n v="0"/>
    <n v="0"/>
    <n v="5961.1455000000005"/>
    <n v="0"/>
    <s v="1"/>
    <x v="1"/>
  </r>
  <r>
    <x v="2"/>
    <x v="50"/>
    <s v="1"/>
    <x v="0"/>
    <s v="15041RESIN130972022"/>
    <s v="22SD000C"/>
    <x v="1580"/>
    <n v="281"/>
    <x v="115"/>
    <x v="131"/>
    <n v="0"/>
    <n v="0"/>
    <n v="1550.1"/>
    <n v="201.51300000000001"/>
    <n v="0"/>
    <n v="0"/>
    <n v="1751.6129999999998"/>
    <n v="0"/>
    <s v="1"/>
    <x v="1"/>
  </r>
  <r>
    <x v="2"/>
    <x v="50"/>
    <s v="1"/>
    <x v="0"/>
    <s v="15041RESIN130972022"/>
    <s v="22SD000C"/>
    <x v="1581"/>
    <n v="282"/>
    <x v="115"/>
    <x v="131"/>
    <n v="0"/>
    <n v="0"/>
    <n v="1467.1"/>
    <n v="190.72299999999998"/>
    <n v="0"/>
    <n v="0"/>
    <n v="1657.8229999999999"/>
    <n v="0"/>
    <s v="1"/>
    <x v="1"/>
  </r>
  <r>
    <x v="2"/>
    <x v="50"/>
    <s v="1"/>
    <x v="0"/>
    <s v="15041RESIN130972022"/>
    <s v="22SD000C"/>
    <x v="1582"/>
    <n v="283"/>
    <x v="115"/>
    <x v="131"/>
    <n v="0"/>
    <n v="0"/>
    <n v="4158.6000000000004"/>
    <n v="540.61800000000005"/>
    <n v="0"/>
    <n v="0"/>
    <n v="4699.2180000000008"/>
    <n v="0"/>
    <s v="1"/>
    <x v="1"/>
  </r>
  <r>
    <x v="2"/>
    <x v="50"/>
    <s v="1"/>
    <x v="0"/>
    <s v="15041RESIN130972022"/>
    <s v="22SD000C"/>
    <x v="1583"/>
    <n v="284"/>
    <x v="115"/>
    <x v="131"/>
    <n v="0"/>
    <n v="0"/>
    <n v="1768.8"/>
    <n v="229.94399999999999"/>
    <n v="0"/>
    <n v="0"/>
    <n v="1998.7439999999999"/>
    <n v="0"/>
    <s v="1"/>
    <x v="1"/>
  </r>
  <r>
    <x v="2"/>
    <x v="50"/>
    <s v="1"/>
    <x v="0"/>
    <s v="15041RESIN130972022"/>
    <s v="22SD000C"/>
    <x v="1584"/>
    <n v="285"/>
    <x v="115"/>
    <x v="131"/>
    <n v="0"/>
    <n v="0"/>
    <n v="1960.8"/>
    <n v="254.904"/>
    <n v="0"/>
    <n v="0"/>
    <n v="2215.7039999999997"/>
    <n v="0"/>
    <s v="1"/>
    <x v="1"/>
  </r>
  <r>
    <x v="2"/>
    <x v="50"/>
    <s v="1"/>
    <x v="0"/>
    <s v="15041RESIN130972022"/>
    <s v="22SD000C"/>
    <x v="1585"/>
    <n v="286"/>
    <x v="377"/>
    <x v="336"/>
    <n v="0"/>
    <n v="0"/>
    <n v="193.52"/>
    <n v="25.157600000000002"/>
    <n v="0"/>
    <n v="0"/>
    <n v="218.67760000000001"/>
    <n v="0"/>
    <s v="1"/>
    <x v="1"/>
  </r>
  <r>
    <x v="2"/>
    <x v="50"/>
    <s v="1"/>
    <x v="0"/>
    <s v="15041RESIN130972022"/>
    <s v="22SD000C"/>
    <x v="1586"/>
    <n v="287"/>
    <x v="10"/>
    <x v="11"/>
    <n v="0"/>
    <n v="0"/>
    <n v="162.66"/>
    <n v="21.145800000000001"/>
    <n v="0"/>
    <n v="0"/>
    <n v="183.8058"/>
    <n v="0"/>
    <s v="1"/>
    <x v="1"/>
  </r>
  <r>
    <x v="2"/>
    <x v="50"/>
    <s v="1"/>
    <x v="0"/>
    <s v="15041RESIN130972022"/>
    <s v="22SD000C"/>
    <x v="1587"/>
    <n v="288"/>
    <x v="283"/>
    <x v="334"/>
    <n v="0"/>
    <n v="0"/>
    <n v="82.08"/>
    <n v="10.670400000000001"/>
    <n v="0"/>
    <n v="0"/>
    <n v="92.750399999999999"/>
    <n v="0"/>
    <s v="1"/>
    <x v="1"/>
  </r>
  <r>
    <x v="2"/>
    <x v="72"/>
    <s v="1"/>
    <x v="0"/>
    <s v="15041RESIN130972022"/>
    <s v="22SD000C"/>
    <x v="1588"/>
    <n v="289"/>
    <x v="383"/>
    <x v="449"/>
    <n v="0"/>
    <n v="0"/>
    <n v="504.43"/>
    <n v="65.575900000000004"/>
    <n v="0"/>
    <n v="0"/>
    <n v="570.0059"/>
    <n v="0"/>
    <s v="1"/>
    <x v="1"/>
  </r>
  <r>
    <x v="2"/>
    <x v="72"/>
    <s v="1"/>
    <x v="0"/>
    <s v="15041RESIN130972022"/>
    <s v="22SD000C"/>
    <x v="1589"/>
    <n v="290"/>
    <x v="243"/>
    <x v="288"/>
    <n v="0"/>
    <n v="0"/>
    <n v="200"/>
    <n v="26"/>
    <n v="0"/>
    <n v="0"/>
    <n v="226"/>
    <n v="0"/>
    <s v="1"/>
    <x v="1"/>
  </r>
  <r>
    <x v="2"/>
    <x v="72"/>
    <s v="1"/>
    <x v="0"/>
    <s v="15041RESIN130972022"/>
    <s v="22SD000C"/>
    <x v="1590"/>
    <n v="291"/>
    <x v="201"/>
    <x v="234"/>
    <n v="0"/>
    <n v="0"/>
    <n v="54.6"/>
    <n v="7.0980000000000008"/>
    <n v="0"/>
    <n v="0"/>
    <n v="61.698"/>
    <n v="0"/>
    <s v="1"/>
    <x v="1"/>
  </r>
  <r>
    <x v="2"/>
    <x v="72"/>
    <s v="1"/>
    <x v="0"/>
    <s v="15041RESIN130972022"/>
    <s v="22SD000C"/>
    <x v="1591"/>
    <n v="292"/>
    <x v="115"/>
    <x v="131"/>
    <n v="0"/>
    <n v="0"/>
    <n v="1492.44"/>
    <n v="194.0172"/>
    <n v="0"/>
    <n v="0"/>
    <n v="1686.4572000000001"/>
    <n v="0"/>
    <s v="1"/>
    <x v="1"/>
  </r>
  <r>
    <x v="2"/>
    <x v="72"/>
    <s v="1"/>
    <x v="0"/>
    <s v="15041RESIN130972022"/>
    <s v="22SD000C"/>
    <x v="1592"/>
    <n v="293"/>
    <x v="115"/>
    <x v="131"/>
    <n v="0"/>
    <n v="0"/>
    <n v="1007.34"/>
    <n v="130.95420000000001"/>
    <n v="0"/>
    <n v="0"/>
    <n v="1138.2942"/>
    <n v="0"/>
    <s v="1"/>
    <x v="1"/>
  </r>
  <r>
    <x v="2"/>
    <x v="72"/>
    <s v="1"/>
    <x v="0"/>
    <s v="15041RESIN130972022"/>
    <s v="22SD000C"/>
    <x v="1593"/>
    <n v="294"/>
    <x v="115"/>
    <x v="131"/>
    <n v="0"/>
    <n v="0"/>
    <n v="262.5"/>
    <n v="34.125"/>
    <n v="0"/>
    <n v="0"/>
    <n v="296.625"/>
    <n v="0"/>
    <s v="1"/>
    <x v="1"/>
  </r>
  <r>
    <x v="2"/>
    <x v="72"/>
    <s v="1"/>
    <x v="0"/>
    <s v="15041RESIN130972022"/>
    <s v="22SD000C"/>
    <x v="1594"/>
    <n v="295"/>
    <x v="115"/>
    <x v="131"/>
    <n v="0"/>
    <n v="0"/>
    <n v="1283.76"/>
    <n v="166.8888"/>
    <n v="0"/>
    <n v="0"/>
    <n v="1450.6487999999999"/>
    <n v="0"/>
    <s v="1"/>
    <x v="1"/>
  </r>
  <r>
    <x v="2"/>
    <x v="72"/>
    <s v="1"/>
    <x v="0"/>
    <s v="15041RESIN130972022"/>
    <s v="22SD000C"/>
    <x v="1595"/>
    <n v="296"/>
    <x v="115"/>
    <x v="131"/>
    <n v="0"/>
    <n v="0"/>
    <n v="575.22"/>
    <n v="74.778600000000012"/>
    <n v="0"/>
    <n v="0"/>
    <n v="649.99860000000001"/>
    <n v="0"/>
    <s v="1"/>
    <x v="1"/>
  </r>
  <r>
    <x v="2"/>
    <x v="72"/>
    <s v="1"/>
    <x v="0"/>
    <s v="15041RESIN130972022"/>
    <s v="22SD000C"/>
    <x v="1596"/>
    <n v="297"/>
    <x v="115"/>
    <x v="131"/>
    <n v="0"/>
    <n v="0"/>
    <n v="714.6"/>
    <n v="92.89800000000001"/>
    <n v="0"/>
    <n v="0"/>
    <n v="807.49800000000005"/>
    <n v="0"/>
    <s v="1"/>
    <x v="1"/>
  </r>
  <r>
    <x v="2"/>
    <x v="72"/>
    <s v="1"/>
    <x v="0"/>
    <s v="15041RESIN130972022"/>
    <s v="22SD000C"/>
    <x v="1597"/>
    <n v="298"/>
    <x v="115"/>
    <x v="131"/>
    <n v="0"/>
    <n v="0"/>
    <n v="674.04"/>
    <n v="87.625199999999992"/>
    <n v="0"/>
    <n v="0"/>
    <n v="761.66519999999991"/>
    <n v="0"/>
    <s v="1"/>
    <x v="1"/>
  </r>
  <r>
    <x v="2"/>
    <x v="72"/>
    <s v="1"/>
    <x v="0"/>
    <s v="15041RESIN130972022"/>
    <s v="22SD000C"/>
    <x v="1598"/>
    <n v="299"/>
    <x v="115"/>
    <x v="131"/>
    <n v="0"/>
    <n v="0"/>
    <n v="706.86"/>
    <n v="91.891800000000003"/>
    <n v="0"/>
    <n v="0"/>
    <n v="798.7518"/>
    <n v="0"/>
    <s v="1"/>
    <x v="1"/>
  </r>
  <r>
    <x v="2"/>
    <x v="72"/>
    <s v="1"/>
    <x v="0"/>
    <s v="15041RESIN130972022"/>
    <s v="22SD000C"/>
    <x v="1599"/>
    <n v="300"/>
    <x v="10"/>
    <x v="11"/>
    <n v="0"/>
    <n v="0"/>
    <n v="70.8"/>
    <n v="9.2040000000000006"/>
    <n v="0"/>
    <n v="0"/>
    <n v="80.003999999999991"/>
    <n v="0"/>
    <s v="1"/>
    <x v="1"/>
  </r>
  <r>
    <x v="2"/>
    <x v="72"/>
    <s v="1"/>
    <x v="0"/>
    <s v="15041RESIN130972022"/>
    <s v="22SD000C"/>
    <x v="831"/>
    <n v="301"/>
    <x v="10"/>
    <x v="11"/>
    <n v="0"/>
    <n v="0"/>
    <n v="106.37"/>
    <n v="13.828100000000001"/>
    <n v="0"/>
    <n v="0"/>
    <n v="120.19810000000001"/>
    <n v="0"/>
    <s v="1"/>
    <x v="1"/>
  </r>
  <r>
    <x v="2"/>
    <x v="72"/>
    <s v="1"/>
    <x v="0"/>
    <s v="15041RESIN130972022"/>
    <s v="22SD000C"/>
    <x v="832"/>
    <n v="302"/>
    <x v="10"/>
    <x v="11"/>
    <n v="0"/>
    <n v="0"/>
    <n v="230.06"/>
    <n v="29.907800000000002"/>
    <n v="0"/>
    <n v="0"/>
    <n v="259.96780000000001"/>
    <n v="0"/>
    <s v="1"/>
    <x v="1"/>
  </r>
  <r>
    <x v="2"/>
    <x v="72"/>
    <s v="1"/>
    <x v="0"/>
    <s v="15041RESIN130972022"/>
    <s v="22SD000C"/>
    <x v="833"/>
    <n v="303"/>
    <x v="10"/>
    <x v="11"/>
    <n v="0"/>
    <n v="0"/>
    <n v="159.4"/>
    <n v="20.722000000000001"/>
    <n v="0"/>
    <n v="0"/>
    <n v="180.12200000000001"/>
    <n v="0"/>
    <s v="1"/>
    <x v="1"/>
  </r>
  <r>
    <x v="2"/>
    <x v="72"/>
    <s v="1"/>
    <x v="0"/>
    <s v="15041RESIN130972022"/>
    <s v="22SD000C"/>
    <x v="834"/>
    <n v="304"/>
    <x v="384"/>
    <x v="450"/>
    <n v="0"/>
    <n v="0"/>
    <n v="82"/>
    <n v="10.66"/>
    <n v="0"/>
    <n v="0"/>
    <n v="92.66"/>
    <n v="0"/>
    <s v="1"/>
    <x v="1"/>
  </r>
  <r>
    <x v="2"/>
    <x v="72"/>
    <s v="1"/>
    <x v="0"/>
    <s v="15041RESIN130972022"/>
    <s v="22SD000C"/>
    <x v="835"/>
    <n v="305"/>
    <x v="8"/>
    <x v="451"/>
    <n v="0"/>
    <n v="0"/>
    <n v="338.16"/>
    <n v="43.960800000000006"/>
    <n v="0"/>
    <n v="0"/>
    <n v="382.12080000000003"/>
    <s v="024227145"/>
    <s v="1"/>
    <x v="1"/>
  </r>
  <r>
    <x v="2"/>
    <x v="72"/>
    <s v="1"/>
    <x v="0"/>
    <s v="15041RESIN130972022"/>
    <s v="22SD000C"/>
    <x v="836"/>
    <n v="306"/>
    <x v="385"/>
    <x v="452"/>
    <n v="0"/>
    <n v="0"/>
    <n v="169.06"/>
    <n v="21.977800000000002"/>
    <n v="0"/>
    <n v="0"/>
    <n v="191.0378"/>
    <n v="0"/>
    <s v="1"/>
    <x v="1"/>
  </r>
  <r>
    <x v="2"/>
    <x v="54"/>
    <s v="1"/>
    <x v="0"/>
    <s v="15041RESIN130972022"/>
    <s v="22SD000C"/>
    <x v="837"/>
    <n v="307"/>
    <x v="10"/>
    <x v="11"/>
    <n v="0"/>
    <n v="0"/>
    <n v="14.09"/>
    <n v="1.8317000000000001"/>
    <n v="0"/>
    <n v="0"/>
    <n v="15.9217"/>
    <n v="0"/>
    <s v="1"/>
    <x v="1"/>
  </r>
  <r>
    <x v="2"/>
    <x v="54"/>
    <s v="1"/>
    <x v="0"/>
    <s v="15041RESIN130972022"/>
    <s v="22SD000C"/>
    <x v="838"/>
    <n v="308"/>
    <x v="10"/>
    <x v="11"/>
    <n v="0"/>
    <n v="0"/>
    <n v="42.27"/>
    <n v="5.4951000000000008"/>
    <n v="0"/>
    <n v="0"/>
    <n v="47.765100000000004"/>
    <n v="0"/>
    <s v="1"/>
    <x v="1"/>
  </r>
  <r>
    <x v="2"/>
    <x v="54"/>
    <s v="1"/>
    <x v="0"/>
    <s v="15041RESIN130972022"/>
    <s v="22SD000C"/>
    <x v="839"/>
    <n v="309"/>
    <x v="10"/>
    <x v="11"/>
    <n v="0"/>
    <n v="0"/>
    <n v="195.4"/>
    <n v="25.402000000000001"/>
    <n v="0"/>
    <n v="0"/>
    <n v="220.80200000000002"/>
    <n v="0"/>
    <s v="1"/>
    <x v="1"/>
  </r>
  <r>
    <x v="2"/>
    <x v="49"/>
    <s v="1"/>
    <x v="0"/>
    <s v="15041RESIN130972022"/>
    <s v="22SD000C"/>
    <x v="840"/>
    <n v="310"/>
    <x v="10"/>
    <x v="11"/>
    <n v="0"/>
    <n v="0"/>
    <n v="56.36"/>
    <n v="7.3268000000000004"/>
    <n v="0"/>
    <n v="0"/>
    <n v="63.686799999999998"/>
    <n v="0"/>
    <s v="1"/>
    <x v="1"/>
  </r>
  <r>
    <x v="2"/>
    <x v="49"/>
    <s v="1"/>
    <x v="0"/>
    <s v="15041RESIN130972022"/>
    <s v="22SD000C"/>
    <x v="841"/>
    <n v="311"/>
    <x v="10"/>
    <x v="11"/>
    <n v="0"/>
    <n v="0"/>
    <n v="28.18"/>
    <n v="3.6634000000000002"/>
    <n v="0"/>
    <n v="0"/>
    <n v="31.843399999999999"/>
    <n v="0"/>
    <s v="1"/>
    <x v="1"/>
  </r>
  <r>
    <x v="2"/>
    <x v="49"/>
    <s v="1"/>
    <x v="0"/>
    <s v="15041RESIN130972022"/>
    <s v="22SD000C"/>
    <x v="842"/>
    <n v="312"/>
    <x v="10"/>
    <x v="11"/>
    <n v="0"/>
    <n v="0"/>
    <n v="45.97"/>
    <n v="5.9760999999999997"/>
    <n v="0"/>
    <n v="0"/>
    <n v="51.946100000000001"/>
    <n v="0"/>
    <s v="1"/>
    <x v="1"/>
  </r>
  <r>
    <x v="2"/>
    <x v="51"/>
    <s v="1"/>
    <x v="0"/>
    <s v="15041RESIN130972022"/>
    <s v="22SD000C"/>
    <x v="843"/>
    <n v="313"/>
    <x v="10"/>
    <x v="11"/>
    <n v="0"/>
    <n v="0"/>
    <n v="315.93"/>
    <n v="41.070900000000002"/>
    <n v="0"/>
    <n v="0"/>
    <n v="357.0009"/>
    <n v="0"/>
    <s v="1"/>
    <x v="1"/>
  </r>
  <r>
    <x v="2"/>
    <x v="51"/>
    <s v="1"/>
    <x v="0"/>
    <s v="15041RESIN130972022"/>
    <s v="22SD000C"/>
    <x v="844"/>
    <n v="314"/>
    <x v="32"/>
    <x v="36"/>
    <n v="0"/>
    <n v="0"/>
    <n v="20.5"/>
    <n v="2.665"/>
    <n v="0"/>
    <n v="0"/>
    <n v="23.164999999999999"/>
    <n v="0"/>
    <s v="1"/>
    <x v="1"/>
  </r>
  <r>
    <x v="2"/>
    <x v="51"/>
    <s v="1"/>
    <x v="0"/>
    <s v="15041RESIN130972022"/>
    <s v="22SD000C"/>
    <x v="845"/>
    <n v="315"/>
    <x v="386"/>
    <x v="453"/>
    <n v="0"/>
    <n v="0"/>
    <n v="27.44"/>
    <n v="3.5672000000000001"/>
    <n v="0"/>
    <n v="0"/>
    <n v="31.007200000000001"/>
    <n v="0"/>
    <s v="1"/>
    <x v="1"/>
  </r>
  <r>
    <x v="2"/>
    <x v="51"/>
    <s v="1"/>
    <x v="0"/>
    <s v="15041RESIN130972022"/>
    <s v="22SD000C"/>
    <x v="846"/>
    <n v="316"/>
    <x v="41"/>
    <x v="45"/>
    <n v="0"/>
    <n v="0"/>
    <n v="348.67"/>
    <n v="45.327100000000002"/>
    <n v="0"/>
    <n v="0"/>
    <n v="393.99710000000005"/>
    <n v="0"/>
    <s v="1"/>
    <x v="1"/>
  </r>
  <r>
    <x v="2"/>
    <x v="48"/>
    <s v="1"/>
    <x v="0"/>
    <s v="15041RESIN130972022"/>
    <s v="22SD000C"/>
    <x v="847"/>
    <n v="317"/>
    <x v="47"/>
    <x v="51"/>
    <n v="0"/>
    <n v="0"/>
    <n v="285.31"/>
    <n v="37.090299999999999"/>
    <n v="0"/>
    <n v="0"/>
    <n v="322.40030000000002"/>
    <n v="0"/>
    <s v="1"/>
    <x v="1"/>
  </r>
  <r>
    <x v="2"/>
    <x v="73"/>
    <s v="1"/>
    <x v="0"/>
    <s v="15041RESIN068492022"/>
    <s v="22SD004C"/>
    <x v="1667"/>
    <n v="1745"/>
    <x v="256"/>
    <x v="303"/>
    <n v="0"/>
    <n v="0"/>
    <n v="101.92"/>
    <n v="13.249600000000001"/>
    <n v="0"/>
    <n v="0"/>
    <n v="115.1696"/>
    <n v="0"/>
    <s v="1"/>
    <x v="2"/>
  </r>
  <r>
    <x v="2"/>
    <x v="73"/>
    <s v="1"/>
    <x v="0"/>
    <s v="15041RESIN068492022"/>
    <s v="22SD004C"/>
    <x v="1668"/>
    <n v="1746"/>
    <x v="182"/>
    <x v="210"/>
    <n v="0"/>
    <n v="0"/>
    <n v="40.78"/>
    <n v="5.3014000000000001"/>
    <n v="0"/>
    <n v="0"/>
    <n v="46.081400000000002"/>
    <n v="0"/>
    <s v="1"/>
    <x v="2"/>
  </r>
  <r>
    <x v="2"/>
    <x v="73"/>
    <s v="1"/>
    <x v="0"/>
    <s v="15041RESIN068492022"/>
    <s v="22SD004C"/>
    <x v="1669"/>
    <n v="1747"/>
    <x v="241"/>
    <x v="286"/>
    <n v="0"/>
    <n v="0"/>
    <n v="307.85000000000002"/>
    <n v="40.020500000000006"/>
    <n v="0"/>
    <n v="0"/>
    <n v="347.87050000000005"/>
    <n v="0"/>
    <s v="1"/>
    <x v="2"/>
  </r>
  <r>
    <x v="2"/>
    <x v="73"/>
    <s v="1"/>
    <x v="0"/>
    <s v="15041RESIN068492022"/>
    <s v="22SD004C"/>
    <x v="1670"/>
    <n v="1748"/>
    <x v="307"/>
    <x v="358"/>
    <n v="0"/>
    <n v="0"/>
    <n v="634.07000000000005"/>
    <n v="82.429100000000005"/>
    <n v="0"/>
    <n v="0"/>
    <n v="716.4991"/>
    <n v="0"/>
    <s v="1"/>
    <x v="2"/>
  </r>
  <r>
    <x v="2"/>
    <x v="73"/>
    <s v="1"/>
    <x v="0"/>
    <s v="15041RESIN068492022"/>
    <s v="22SD004C"/>
    <x v="1671"/>
    <n v="1749"/>
    <x v="138"/>
    <x v="157"/>
    <n v="0"/>
    <n v="0"/>
    <n v="307.85000000000002"/>
    <n v="40.020500000000006"/>
    <n v="0"/>
    <n v="0"/>
    <n v="347.87050000000005"/>
    <n v="0"/>
    <s v="1"/>
    <x v="2"/>
  </r>
  <r>
    <x v="2"/>
    <x v="73"/>
    <s v="1"/>
    <x v="0"/>
    <s v="15041RESIN068492022"/>
    <s v="22SD004C"/>
    <x v="1672"/>
    <n v="1750"/>
    <x v="144"/>
    <x v="164"/>
    <n v="0"/>
    <n v="0"/>
    <n v="61.17"/>
    <n v="7.9521000000000006"/>
    <n v="0"/>
    <n v="0"/>
    <n v="69.122100000000003"/>
    <n v="0"/>
    <s v="1"/>
    <x v="2"/>
  </r>
  <r>
    <x v="2"/>
    <x v="73"/>
    <s v="1"/>
    <x v="0"/>
    <s v="15041RESIN068492022"/>
    <s v="22SD004C"/>
    <x v="1673"/>
    <n v="1751"/>
    <x v="257"/>
    <x v="306"/>
    <n v="0"/>
    <n v="0"/>
    <n v="1121.4100000000001"/>
    <n v="145.78330000000003"/>
    <n v="0"/>
    <n v="0"/>
    <n v="1267.1933000000001"/>
    <n v="0"/>
    <s v="1"/>
    <x v="2"/>
  </r>
  <r>
    <x v="2"/>
    <x v="73"/>
    <s v="1"/>
    <x v="0"/>
    <s v="15041RESIN068492022"/>
    <s v="22SD004C"/>
    <x v="1674"/>
    <n v="1752"/>
    <x v="60"/>
    <x v="65"/>
    <n v="0"/>
    <n v="0"/>
    <n v="36.25"/>
    <n v="4.7125000000000004"/>
    <n v="0"/>
    <n v="0"/>
    <n v="40.962499999999999"/>
    <n v="0"/>
    <s v="1"/>
    <x v="2"/>
  </r>
  <r>
    <x v="2"/>
    <x v="73"/>
    <s v="1"/>
    <x v="0"/>
    <s v="15041RESIN068492022"/>
    <s v="22SD004C"/>
    <x v="1675"/>
    <n v="1753"/>
    <x v="8"/>
    <x v="173"/>
    <n v="0"/>
    <n v="0"/>
    <n v="40.770000000000003"/>
    <n v="5.3001000000000005"/>
    <n v="0"/>
    <n v="0"/>
    <n v="46.070100000000004"/>
    <s v="004316550"/>
    <s v="1"/>
    <x v="2"/>
  </r>
  <r>
    <x v="2"/>
    <x v="73"/>
    <s v="1"/>
    <x v="0"/>
    <s v="15041RESIN068492022"/>
    <s v="22SD004C"/>
    <x v="1676"/>
    <n v="1754"/>
    <x v="44"/>
    <x v="48"/>
    <n v="0"/>
    <n v="0"/>
    <n v="75"/>
    <n v="9.75"/>
    <n v="0"/>
    <n v="0"/>
    <n v="84.75"/>
    <n v="0"/>
    <s v="1"/>
    <x v="2"/>
  </r>
  <r>
    <x v="2"/>
    <x v="73"/>
    <s v="1"/>
    <x v="0"/>
    <s v="15041RESIN068492022"/>
    <s v="22SD004C"/>
    <x v="1677"/>
    <n v="1755"/>
    <x v="80"/>
    <x v="87"/>
    <n v="0"/>
    <n v="0"/>
    <n v="71.88"/>
    <n v="9.3444000000000003"/>
    <n v="0"/>
    <n v="0"/>
    <n v="81.224400000000003"/>
    <n v="0"/>
    <s v="1"/>
    <x v="2"/>
  </r>
  <r>
    <x v="2"/>
    <x v="73"/>
    <s v="1"/>
    <x v="0"/>
    <s v="15041RESIN068492022"/>
    <s v="22SD004C"/>
    <x v="1678"/>
    <n v="1756"/>
    <x v="387"/>
    <x v="454"/>
    <n v="0"/>
    <n v="0"/>
    <n v="1223.3900000000001"/>
    <n v="159.04070000000002"/>
    <n v="0"/>
    <n v="0"/>
    <n v="1382.4307000000001"/>
    <n v="0"/>
    <s v="1"/>
    <x v="2"/>
  </r>
  <r>
    <x v="2"/>
    <x v="73"/>
    <s v="1"/>
    <x v="0"/>
    <s v="15041RESIN068492022"/>
    <s v="22SD004C"/>
    <x v="1679"/>
    <n v="1757"/>
    <x v="334"/>
    <x v="390"/>
    <n v="0"/>
    <n v="0"/>
    <n v="550"/>
    <n v="71.5"/>
    <n v="0"/>
    <n v="0"/>
    <n v="621.5"/>
    <n v="0"/>
    <s v="1"/>
    <x v="2"/>
  </r>
  <r>
    <x v="2"/>
    <x v="73"/>
    <s v="1"/>
    <x v="0"/>
    <s v="15041RESIN068492022"/>
    <s v="22SD004C"/>
    <x v="1680"/>
    <n v="1758"/>
    <x v="90"/>
    <x v="100"/>
    <n v="0"/>
    <n v="0"/>
    <n v="144.72999999999999"/>
    <n v="18.814899999999998"/>
    <n v="0"/>
    <n v="0"/>
    <n v="163.54489999999998"/>
    <n v="0"/>
    <s v="1"/>
    <x v="2"/>
  </r>
  <r>
    <x v="2"/>
    <x v="73"/>
    <s v="1"/>
    <x v="0"/>
    <s v="15041RESIN068492022"/>
    <s v="22SD004C"/>
    <x v="1681"/>
    <n v="1759"/>
    <x v="25"/>
    <x v="28"/>
    <n v="0"/>
    <n v="0"/>
    <n v="46.77"/>
    <n v="6.0801000000000007"/>
    <n v="0"/>
    <n v="0"/>
    <n v="52.850100000000005"/>
    <n v="0"/>
    <s v="1"/>
    <x v="2"/>
  </r>
  <r>
    <x v="2"/>
    <x v="73"/>
    <s v="1"/>
    <x v="0"/>
    <s v="15041RESIN068492022"/>
    <s v="22SD004C"/>
    <x v="1682"/>
    <n v="1760"/>
    <x v="238"/>
    <x v="281"/>
    <n v="0"/>
    <n v="0"/>
    <n v="103.95"/>
    <n v="13.513500000000001"/>
    <n v="0"/>
    <n v="0"/>
    <n v="117.46350000000001"/>
    <n v="0"/>
    <s v="1"/>
    <x v="2"/>
  </r>
  <r>
    <x v="2"/>
    <x v="73"/>
    <s v="1"/>
    <x v="0"/>
    <s v="15041RESIN068492022"/>
    <s v="22SD004C"/>
    <x v="1683"/>
    <n v="1761"/>
    <x v="296"/>
    <x v="347"/>
    <n v="0"/>
    <n v="0"/>
    <n v="40"/>
    <n v="5.2"/>
    <n v="0"/>
    <n v="0"/>
    <n v="45.2"/>
    <n v="0"/>
    <s v="1"/>
    <x v="2"/>
  </r>
  <r>
    <x v="2"/>
    <x v="73"/>
    <s v="1"/>
    <x v="0"/>
    <s v="15041RESIN068492022"/>
    <s v="22SD004C"/>
    <x v="1684"/>
    <n v="1762"/>
    <x v="146"/>
    <x v="167"/>
    <n v="0"/>
    <n v="0"/>
    <n v="122.33"/>
    <n v="15.902900000000001"/>
    <n v="0"/>
    <n v="0"/>
    <n v="138.2329"/>
    <n v="0"/>
    <s v="1"/>
    <x v="2"/>
  </r>
  <r>
    <x v="2"/>
    <x v="73"/>
    <s v="1"/>
    <x v="0"/>
    <s v="15041RESIN068492022"/>
    <s v="22SD004C"/>
    <x v="1685"/>
    <n v="1763"/>
    <x v="123"/>
    <x v="140"/>
    <n v="0"/>
    <n v="0"/>
    <n v="61.15"/>
    <n v="7.9495000000000005"/>
    <n v="0"/>
    <n v="0"/>
    <n v="69.099500000000006"/>
    <n v="0"/>
    <s v="1"/>
    <x v="2"/>
  </r>
  <r>
    <x v="2"/>
    <x v="73"/>
    <s v="1"/>
    <x v="0"/>
    <s v="15041RESIN068492022"/>
    <s v="22SD004C"/>
    <x v="1686"/>
    <n v="1764"/>
    <x v="12"/>
    <x v="15"/>
    <n v="0"/>
    <n v="0"/>
    <n v="130.5"/>
    <n v="16.965"/>
    <n v="0"/>
    <n v="0"/>
    <n v="147.465"/>
    <n v="0"/>
    <s v="1"/>
    <x v="2"/>
  </r>
  <r>
    <x v="2"/>
    <x v="73"/>
    <s v="1"/>
    <x v="0"/>
    <s v="15041RESIN068492022"/>
    <s v="22SD004C"/>
    <x v="1687"/>
    <n v="1765"/>
    <x v="255"/>
    <x v="302"/>
    <n v="0"/>
    <n v="0"/>
    <n v="101.95"/>
    <n v="13.253500000000001"/>
    <n v="0"/>
    <n v="0"/>
    <n v="115.20350000000001"/>
    <n v="0"/>
    <s v="1"/>
    <x v="2"/>
  </r>
  <r>
    <x v="2"/>
    <x v="73"/>
    <s v="1"/>
    <x v="0"/>
    <s v="15041RESIN068492022"/>
    <s v="22SD004C"/>
    <x v="1688"/>
    <n v="1766"/>
    <x v="201"/>
    <x v="234"/>
    <n v="0"/>
    <n v="0"/>
    <n v="20.18"/>
    <n v="2.6234000000000002"/>
    <n v="0"/>
    <n v="0"/>
    <n v="22.8034"/>
    <n v="0"/>
    <s v="1"/>
    <x v="2"/>
  </r>
  <r>
    <x v="2"/>
    <x v="73"/>
    <s v="1"/>
    <x v="0"/>
    <s v="15041RESIN068492022"/>
    <s v="22SD004C"/>
    <x v="1689"/>
    <n v="1767"/>
    <x v="36"/>
    <x v="40"/>
    <n v="0"/>
    <n v="0"/>
    <n v="265"/>
    <n v="34.450000000000003"/>
    <n v="0"/>
    <n v="0"/>
    <n v="299.45"/>
    <n v="0"/>
    <s v="1"/>
    <x v="2"/>
  </r>
  <r>
    <x v="2"/>
    <x v="73"/>
    <s v="1"/>
    <x v="0"/>
    <s v="15041RESIN068492022"/>
    <s v="22SD004C"/>
    <x v="1690"/>
    <n v="1768"/>
    <x v="101"/>
    <x v="116"/>
    <n v="0"/>
    <n v="0"/>
    <n v="122.64"/>
    <n v="15.943200000000001"/>
    <n v="0"/>
    <n v="0"/>
    <n v="138.58320000000001"/>
    <n v="0"/>
    <s v="1"/>
    <x v="2"/>
  </r>
  <r>
    <x v="2"/>
    <x v="73"/>
    <s v="1"/>
    <x v="0"/>
    <s v="15041RESIN068492022"/>
    <s v="22SD004C"/>
    <x v="1691"/>
    <n v="1769"/>
    <x v="109"/>
    <x v="124"/>
    <n v="0"/>
    <n v="0"/>
    <n v="16.37"/>
    <n v="2.1281000000000003"/>
    <n v="0"/>
    <n v="0"/>
    <n v="18.498100000000001"/>
    <n v="0"/>
    <s v="1"/>
    <x v="2"/>
  </r>
  <r>
    <x v="2"/>
    <x v="73"/>
    <s v="1"/>
    <x v="0"/>
    <s v="15041RESIN068492022"/>
    <s v="22SD004C"/>
    <x v="1692"/>
    <n v="1770"/>
    <x v="17"/>
    <x v="20"/>
    <n v="0"/>
    <n v="0"/>
    <n v="802.82"/>
    <n v="104.36660000000001"/>
    <n v="0"/>
    <n v="0"/>
    <n v="907.1866"/>
    <n v="0"/>
    <s v="1"/>
    <x v="2"/>
  </r>
  <r>
    <x v="2"/>
    <x v="73"/>
    <s v="1"/>
    <x v="0"/>
    <s v="15041RESIN068492022"/>
    <s v="22SD004C"/>
    <x v="1693"/>
    <n v="1771"/>
    <x v="27"/>
    <x v="31"/>
    <n v="0"/>
    <n v="0"/>
    <n v="1109.72"/>
    <n v="144.2636"/>
    <n v="0"/>
    <n v="0"/>
    <n v="1253.9836"/>
    <n v="0"/>
    <s v="1"/>
    <x v="2"/>
  </r>
  <r>
    <x v="2"/>
    <x v="73"/>
    <s v="1"/>
    <x v="0"/>
    <s v="15041RESIN068492022"/>
    <s v="22SD004C"/>
    <x v="1694"/>
    <n v="1772"/>
    <x v="177"/>
    <x v="203"/>
    <n v="0"/>
    <n v="0"/>
    <n v="3249.51"/>
    <n v="422.43630000000002"/>
    <n v="0"/>
    <n v="0"/>
    <n v="3671.9463000000001"/>
    <n v="0"/>
    <s v="1"/>
    <x v="2"/>
  </r>
  <r>
    <x v="2"/>
    <x v="73"/>
    <s v="1"/>
    <x v="0"/>
    <s v="15041RESIN068492022"/>
    <s v="22SD004C"/>
    <x v="1695"/>
    <n v="1773"/>
    <x v="142"/>
    <x v="161"/>
    <n v="0"/>
    <n v="0"/>
    <n v="30774.83"/>
    <n v="4000.7279000000003"/>
    <n v="0"/>
    <n v="0"/>
    <n v="34775.5579"/>
    <n v="0"/>
    <s v="1"/>
    <x v="2"/>
  </r>
  <r>
    <x v="2"/>
    <x v="73"/>
    <s v="1"/>
    <x v="0"/>
    <s v="15041RESIN068492022"/>
    <s v="22SD004C"/>
    <x v="1696"/>
    <n v="1774"/>
    <x v="10"/>
    <x v="11"/>
    <n v="0"/>
    <n v="0"/>
    <n v="24.56"/>
    <n v="3.1928000000000001"/>
    <n v="0"/>
    <n v="0"/>
    <n v="27.752800000000001"/>
    <n v="0"/>
    <s v="1"/>
    <x v="2"/>
  </r>
  <r>
    <x v="2"/>
    <x v="63"/>
    <s v="1"/>
    <x v="0"/>
    <s v="15041RESIN068492022"/>
    <s v="22SD004C"/>
    <x v="1697"/>
    <n v="1862"/>
    <x v="190"/>
    <x v="222"/>
    <n v="0"/>
    <n v="0"/>
    <n v="220"/>
    <n v="28.6"/>
    <n v="0"/>
    <n v="0"/>
    <n v="248.6"/>
    <n v="0"/>
    <s v="1"/>
    <x v="2"/>
  </r>
  <r>
    <x v="2"/>
    <x v="63"/>
    <s v="1"/>
    <x v="0"/>
    <s v="15041RESIN068492022"/>
    <s v="22SD004C"/>
    <x v="1698"/>
    <n v="1863"/>
    <x v="388"/>
    <x v="455"/>
    <n v="0"/>
    <n v="0"/>
    <n v="45"/>
    <n v="5.8500000000000005"/>
    <n v="0"/>
    <n v="0"/>
    <n v="50.85"/>
    <n v="0"/>
    <s v="1"/>
    <x v="2"/>
  </r>
  <r>
    <x v="2"/>
    <x v="63"/>
    <s v="1"/>
    <x v="0"/>
    <s v="15041RESIN068492022"/>
    <s v="22SD004C"/>
    <x v="1699"/>
    <n v="1864"/>
    <x v="8"/>
    <x v="456"/>
    <n v="0"/>
    <n v="0"/>
    <n v="76.14"/>
    <n v="9.898200000000001"/>
    <n v="0"/>
    <n v="0"/>
    <n v="86.038200000000003"/>
    <s v="019578175"/>
    <s v="1"/>
    <x v="2"/>
  </r>
  <r>
    <x v="2"/>
    <x v="63"/>
    <s v="1"/>
    <x v="0"/>
    <s v="15041RESIN068492022"/>
    <s v="22SD004C"/>
    <x v="1700"/>
    <n v="1866"/>
    <x v="194"/>
    <x v="226"/>
    <n v="0"/>
    <n v="0"/>
    <n v="120"/>
    <n v="15.600000000000001"/>
    <n v="0"/>
    <n v="0"/>
    <n v="135.6"/>
    <n v="0"/>
    <s v="1"/>
    <x v="2"/>
  </r>
  <r>
    <x v="2"/>
    <x v="63"/>
    <s v="1"/>
    <x v="0"/>
    <s v="15041RESIN068492022"/>
    <s v="22SD004C"/>
    <x v="1701"/>
    <n v="1867"/>
    <x v="389"/>
    <x v="457"/>
    <n v="0"/>
    <n v="0"/>
    <n v="175.45"/>
    <n v="22.808499999999999"/>
    <n v="0"/>
    <n v="0"/>
    <n v="198.2585"/>
    <n v="0"/>
    <s v="1"/>
    <x v="2"/>
  </r>
  <r>
    <x v="2"/>
    <x v="63"/>
    <s v="1"/>
    <x v="0"/>
    <s v="15041RESIN068492022"/>
    <s v="22SD004C"/>
    <x v="1702"/>
    <n v="1868"/>
    <x v="390"/>
    <x v="458"/>
    <n v="0"/>
    <n v="0"/>
    <n v="61.17"/>
    <n v="7.9521000000000006"/>
    <n v="0"/>
    <n v="0"/>
    <n v="69.122100000000003"/>
    <n v="0"/>
    <s v="1"/>
    <x v="2"/>
  </r>
  <r>
    <x v="2"/>
    <x v="63"/>
    <s v="1"/>
    <x v="0"/>
    <s v="15041RESIN068492022"/>
    <s v="22SD004C"/>
    <x v="1703"/>
    <n v="1869"/>
    <x v="10"/>
    <x v="11"/>
    <n v="0"/>
    <n v="0"/>
    <n v="116.15"/>
    <n v="15.099500000000001"/>
    <n v="0"/>
    <n v="0"/>
    <n v="131.24950000000001"/>
    <n v="0"/>
    <s v="1"/>
    <x v="2"/>
  </r>
  <r>
    <x v="2"/>
    <x v="63"/>
    <s v="1"/>
    <x v="0"/>
    <s v="15041RESIN068492022"/>
    <s v="22SD004C"/>
    <x v="1704"/>
    <n v="1870"/>
    <x v="10"/>
    <x v="11"/>
    <n v="0"/>
    <n v="0"/>
    <n v="829.37"/>
    <n v="107.8181"/>
    <n v="0"/>
    <n v="0"/>
    <n v="937.18809999999996"/>
    <n v="0"/>
    <s v="1"/>
    <x v="2"/>
  </r>
  <r>
    <x v="2"/>
    <x v="63"/>
    <s v="1"/>
    <x v="0"/>
    <s v="15041RESIN068492022"/>
    <s v="22SD004C"/>
    <x v="1705"/>
    <n v="1871"/>
    <x v="10"/>
    <x v="11"/>
    <n v="0"/>
    <n v="0"/>
    <n v="367.4"/>
    <n v="47.762"/>
    <n v="0"/>
    <n v="0"/>
    <n v="415.16199999999998"/>
    <n v="0"/>
    <s v="1"/>
    <x v="2"/>
  </r>
  <r>
    <x v="2"/>
    <x v="63"/>
    <s v="1"/>
    <x v="0"/>
    <s v="15041RESIN068492022"/>
    <s v="22SD004C"/>
    <x v="1706"/>
    <n v="1872"/>
    <x v="265"/>
    <x v="315"/>
    <n v="0"/>
    <n v="0"/>
    <n v="215"/>
    <n v="27.95"/>
    <n v="0"/>
    <n v="0"/>
    <n v="242.95"/>
    <n v="0"/>
    <s v="1"/>
    <x v="2"/>
  </r>
  <r>
    <x v="2"/>
    <x v="63"/>
    <s v="1"/>
    <x v="0"/>
    <s v="15041RESIN068492022"/>
    <s v="22SD004C"/>
    <x v="1707"/>
    <n v="1873"/>
    <x v="8"/>
    <x v="70"/>
    <n v="0"/>
    <n v="0"/>
    <n v="205.9"/>
    <n v="26.767000000000003"/>
    <n v="0"/>
    <n v="0"/>
    <n v="232.667"/>
    <s v="023577636"/>
    <s v="1"/>
    <x v="2"/>
  </r>
  <r>
    <x v="2"/>
    <x v="63"/>
    <s v="1"/>
    <x v="0"/>
    <s v="15041RESIN068492022"/>
    <s v="22SD004C"/>
    <x v="1708"/>
    <n v="1874"/>
    <x v="391"/>
    <x v="459"/>
    <n v="0"/>
    <n v="0"/>
    <n v="214.39"/>
    <n v="27.870699999999999"/>
    <n v="0"/>
    <n v="0"/>
    <n v="242.26069999999999"/>
    <n v="0"/>
    <s v="1"/>
    <x v="2"/>
  </r>
  <r>
    <x v="2"/>
    <x v="63"/>
    <s v="1"/>
    <x v="0"/>
    <s v="15041RESIN068492022"/>
    <s v="22SD004C"/>
    <x v="1709"/>
    <n v="1875"/>
    <x v="194"/>
    <x v="226"/>
    <n v="0"/>
    <n v="0"/>
    <n v="242.88"/>
    <n v="31.574400000000001"/>
    <n v="0"/>
    <n v="0"/>
    <n v="274.45440000000002"/>
    <n v="0"/>
    <s v="1"/>
    <x v="2"/>
  </r>
  <r>
    <x v="2"/>
    <x v="63"/>
    <s v="1"/>
    <x v="0"/>
    <s v="15041RESIN068492022"/>
    <s v="22SD004C"/>
    <x v="1710"/>
    <n v="1876"/>
    <x v="13"/>
    <x v="16"/>
    <n v="0"/>
    <n v="0"/>
    <n v="7189.81"/>
    <n v="934.67530000000011"/>
    <n v="0"/>
    <n v="0"/>
    <n v="8124.4853000000003"/>
    <n v="0"/>
    <s v="1"/>
    <x v="2"/>
  </r>
  <r>
    <x v="2"/>
    <x v="63"/>
    <s v="1"/>
    <x v="0"/>
    <s v="15041RESIN068492022"/>
    <s v="22SD004C"/>
    <x v="1711"/>
    <n v="1877"/>
    <x v="60"/>
    <x v="65"/>
    <n v="0"/>
    <n v="0"/>
    <n v="142.72999999999999"/>
    <n v="18.5549"/>
    <n v="0"/>
    <n v="0"/>
    <n v="161.28489999999999"/>
    <n v="0"/>
    <s v="1"/>
    <x v="2"/>
  </r>
  <r>
    <x v="2"/>
    <x v="63"/>
    <s v="1"/>
    <x v="0"/>
    <s v="15041RESIN068492022"/>
    <s v="22SD004C"/>
    <x v="1712"/>
    <n v="1878"/>
    <x v="145"/>
    <x v="166"/>
    <n v="0"/>
    <n v="0"/>
    <n v="27.5"/>
    <n v="3.5750000000000002"/>
    <n v="0"/>
    <n v="0"/>
    <n v="31.074999999999999"/>
    <n v="0"/>
    <s v="1"/>
    <x v="2"/>
  </r>
  <r>
    <x v="2"/>
    <x v="63"/>
    <s v="1"/>
    <x v="0"/>
    <s v="15041RESIN068492022"/>
    <s v="22SD004C"/>
    <x v="1713"/>
    <n v="1879"/>
    <x v="292"/>
    <x v="343"/>
    <n v="0"/>
    <n v="0"/>
    <n v="145.34"/>
    <n v="18.894200000000001"/>
    <n v="0"/>
    <n v="0"/>
    <n v="164.23420000000002"/>
    <n v="0"/>
    <s v="1"/>
    <x v="2"/>
  </r>
  <r>
    <x v="2"/>
    <x v="63"/>
    <s v="1"/>
    <x v="0"/>
    <s v="15041RESIN068492022"/>
    <s v="22SD004C"/>
    <x v="1714"/>
    <n v="1880"/>
    <x v="60"/>
    <x v="65"/>
    <n v="0"/>
    <n v="0"/>
    <n v="142.69999999999999"/>
    <n v="18.550999999999998"/>
    <n v="0"/>
    <n v="0"/>
    <n v="161.25099999999998"/>
    <n v="0"/>
    <s v="1"/>
    <x v="2"/>
  </r>
  <r>
    <x v="2"/>
    <x v="63"/>
    <s v="1"/>
    <x v="0"/>
    <s v="15041RESIN068492022"/>
    <s v="22SD004C"/>
    <x v="1715"/>
    <n v="1881"/>
    <x v="59"/>
    <x v="64"/>
    <n v="0"/>
    <n v="0"/>
    <n v="132.52000000000001"/>
    <n v="17.227600000000002"/>
    <n v="0"/>
    <n v="0"/>
    <n v="149.74760000000001"/>
    <n v="0"/>
    <s v="1"/>
    <x v="2"/>
  </r>
  <r>
    <x v="2"/>
    <x v="63"/>
    <s v="1"/>
    <x v="0"/>
    <s v="15041RESIN068492022"/>
    <s v="22SD004C"/>
    <x v="1716"/>
    <n v="1884"/>
    <x v="162"/>
    <x v="186"/>
    <n v="0"/>
    <n v="0"/>
    <n v="2535.4"/>
    <n v="329.60200000000003"/>
    <n v="0"/>
    <n v="0"/>
    <n v="2865.002"/>
    <n v="0"/>
    <s v="1"/>
    <x v="2"/>
  </r>
  <r>
    <x v="2"/>
    <x v="63"/>
    <s v="1"/>
    <x v="0"/>
    <s v="15041RESIN068492022"/>
    <s v="22SD004C"/>
    <x v="1717"/>
    <n v="1885"/>
    <x v="131"/>
    <x v="149"/>
    <n v="0"/>
    <n v="0"/>
    <n v="582.75"/>
    <n v="75.757500000000007"/>
    <n v="0"/>
    <n v="0"/>
    <n v="658.50750000000005"/>
    <n v="0"/>
    <s v="1"/>
    <x v="2"/>
  </r>
  <r>
    <x v="2"/>
    <x v="63"/>
    <s v="1"/>
    <x v="0"/>
    <s v="15041RESIN068492022"/>
    <s v="22SD004C"/>
    <x v="1718"/>
    <n v="1886"/>
    <x v="8"/>
    <x v="460"/>
    <n v="0"/>
    <n v="0"/>
    <n v="165.11"/>
    <n v="21.464300000000001"/>
    <n v="0"/>
    <n v="0"/>
    <n v="186.57430000000002"/>
    <s v="026624830"/>
    <s v="1"/>
    <x v="2"/>
  </r>
  <r>
    <x v="2"/>
    <x v="63"/>
    <s v="1"/>
    <x v="0"/>
    <s v="15041RESIN068492022"/>
    <s v="22SD004C"/>
    <x v="1719"/>
    <n v="1887"/>
    <x v="212"/>
    <x v="249"/>
    <n v="0"/>
    <n v="0"/>
    <n v="217.93"/>
    <n v="28.330900000000003"/>
    <n v="0"/>
    <n v="0"/>
    <n v="246.26090000000002"/>
    <n v="0"/>
    <s v="1"/>
    <x v="2"/>
  </r>
  <r>
    <x v="2"/>
    <x v="63"/>
    <s v="1"/>
    <x v="0"/>
    <s v="15041RESIN068492022"/>
    <s v="22SD004C"/>
    <x v="1720"/>
    <n v="1888"/>
    <x v="54"/>
    <x v="59"/>
    <n v="0"/>
    <n v="0"/>
    <n v="924.95"/>
    <n v="120.24350000000001"/>
    <n v="0"/>
    <n v="0"/>
    <n v="1045.1935000000001"/>
    <n v="0"/>
    <s v="1"/>
    <x v="2"/>
  </r>
  <r>
    <x v="2"/>
    <x v="63"/>
    <s v="1"/>
    <x v="0"/>
    <s v="15041RESIN068492022"/>
    <s v="22SD004C"/>
    <x v="1721"/>
    <n v="1889"/>
    <x v="44"/>
    <x v="48"/>
    <n v="0"/>
    <n v="0"/>
    <n v="52.83"/>
    <n v="6.8678999999999997"/>
    <n v="0"/>
    <n v="0"/>
    <n v="59.697899999999997"/>
    <n v="0"/>
    <s v="1"/>
    <x v="2"/>
  </r>
  <r>
    <x v="2"/>
    <x v="74"/>
    <s v="1"/>
    <x v="0"/>
    <s v="15041RESIN068492022"/>
    <s v="22SD004C"/>
    <x v="1722"/>
    <n v="1890"/>
    <x v="194"/>
    <x v="226"/>
    <n v="0"/>
    <n v="0"/>
    <n v="3.29"/>
    <n v="0.42770000000000002"/>
    <n v="0"/>
    <n v="0"/>
    <n v="3.7177000000000002"/>
    <n v="0"/>
    <s v="1"/>
    <x v="2"/>
  </r>
  <r>
    <x v="2"/>
    <x v="74"/>
    <s v="1"/>
    <x v="0"/>
    <s v="15041RESIN068492022"/>
    <s v="22SD004C"/>
    <x v="1723"/>
    <n v="1891"/>
    <x v="60"/>
    <x v="65"/>
    <n v="0"/>
    <n v="0"/>
    <n v="122.34"/>
    <n v="15.904200000000001"/>
    <n v="0"/>
    <n v="0"/>
    <n v="138.24420000000001"/>
    <n v="0"/>
    <s v="1"/>
    <x v="2"/>
  </r>
  <r>
    <x v="2"/>
    <x v="74"/>
    <s v="1"/>
    <x v="0"/>
    <s v="15041RESIN068492022"/>
    <s v="22SD004C"/>
    <x v="1724"/>
    <n v="1892"/>
    <x v="2"/>
    <x v="2"/>
    <n v="0"/>
    <n v="0"/>
    <n v="0"/>
    <n v="0"/>
    <n v="0"/>
    <n v="0"/>
    <n v="0"/>
    <n v="0"/>
    <s v="1"/>
    <x v="2"/>
  </r>
  <r>
    <x v="2"/>
    <x v="74"/>
    <s v="1"/>
    <x v="0"/>
    <s v="15041RESIN068492022"/>
    <s v="22SD004C"/>
    <x v="1725"/>
    <n v="1893"/>
    <x v="275"/>
    <x v="326"/>
    <n v="0"/>
    <n v="0"/>
    <n v="61.17"/>
    <n v="7.9521000000000006"/>
    <n v="0"/>
    <n v="0"/>
    <n v="69.122100000000003"/>
    <n v="0"/>
    <s v="1"/>
    <x v="2"/>
  </r>
  <r>
    <x v="2"/>
    <x v="74"/>
    <s v="1"/>
    <x v="0"/>
    <s v="15041RESIN068492022"/>
    <s v="22SD004C"/>
    <x v="1726"/>
    <n v="1894"/>
    <x v="247"/>
    <x v="293"/>
    <n v="0"/>
    <n v="0"/>
    <n v="165.11"/>
    <n v="21.464300000000001"/>
    <n v="0"/>
    <n v="0"/>
    <n v="186.57430000000002"/>
    <n v="0"/>
    <s v="1"/>
    <x v="2"/>
  </r>
  <r>
    <x v="2"/>
    <x v="74"/>
    <s v="1"/>
    <x v="0"/>
    <s v="15041RESIN068492022"/>
    <s v="22SD004C"/>
    <x v="1727"/>
    <n v="1895"/>
    <x v="68"/>
    <x v="74"/>
    <n v="0"/>
    <n v="0"/>
    <n v="124.32"/>
    <n v="16.1616"/>
    <n v="0"/>
    <n v="0"/>
    <n v="140.48159999999999"/>
    <n v="0"/>
    <s v="1"/>
    <x v="2"/>
  </r>
  <r>
    <x v="2"/>
    <x v="74"/>
    <s v="1"/>
    <x v="0"/>
    <s v="15041RESIN068492022"/>
    <s v="22SD004C"/>
    <x v="1728"/>
    <n v="1896"/>
    <x v="120"/>
    <x v="137"/>
    <n v="0"/>
    <n v="0"/>
    <n v="863.26"/>
    <n v="112.2238"/>
    <n v="0"/>
    <n v="0"/>
    <n v="975.48379999999997"/>
    <n v="0"/>
    <s v="1"/>
    <x v="2"/>
  </r>
  <r>
    <x v="2"/>
    <x v="74"/>
    <s v="1"/>
    <x v="0"/>
    <s v="15041RESIN068492022"/>
    <s v="22SD004C"/>
    <x v="1729"/>
    <n v="1897"/>
    <x v="40"/>
    <x v="44"/>
    <n v="0"/>
    <n v="0"/>
    <n v="570.91"/>
    <n v="74.218299999999999"/>
    <n v="0"/>
    <n v="0"/>
    <n v="645.12829999999997"/>
    <n v="0"/>
    <s v="1"/>
    <x v="2"/>
  </r>
  <r>
    <x v="2"/>
    <x v="74"/>
    <s v="1"/>
    <x v="0"/>
    <s v="15041RESIN068492022"/>
    <s v="22SD004C"/>
    <x v="1730"/>
    <n v="1898"/>
    <x v="392"/>
    <x v="461"/>
    <n v="0"/>
    <n v="0"/>
    <n v="51.33"/>
    <n v="6.6729000000000003"/>
    <n v="0"/>
    <n v="0"/>
    <n v="58.002899999999997"/>
    <n v="0"/>
    <s v="1"/>
    <x v="2"/>
  </r>
  <r>
    <x v="2"/>
    <x v="74"/>
    <s v="1"/>
    <x v="0"/>
    <s v="15041RESIN068492022"/>
    <s v="22SD004C"/>
    <x v="1731"/>
    <n v="1899"/>
    <x v="10"/>
    <x v="11"/>
    <n v="0"/>
    <n v="0"/>
    <n v="27.33"/>
    <n v="3.5528999999999997"/>
    <n v="0"/>
    <n v="0"/>
    <n v="30.882899999999999"/>
    <n v="0"/>
    <s v="1"/>
    <x v="2"/>
  </r>
  <r>
    <x v="2"/>
    <x v="74"/>
    <s v="1"/>
    <x v="0"/>
    <s v="15041RESIN068492022"/>
    <s v="22SD004C"/>
    <x v="1732"/>
    <n v="1900"/>
    <x v="393"/>
    <x v="462"/>
    <n v="0"/>
    <n v="0"/>
    <n v="46.95"/>
    <n v="6.1035000000000004"/>
    <n v="0"/>
    <n v="0"/>
    <n v="53.0535"/>
    <n v="0"/>
    <s v="1"/>
    <x v="2"/>
  </r>
  <r>
    <x v="2"/>
    <x v="74"/>
    <s v="1"/>
    <x v="0"/>
    <s v="15041RESIN068492022"/>
    <s v="22SD004C"/>
    <x v="1733"/>
    <n v="1901"/>
    <x v="10"/>
    <x v="11"/>
    <n v="0"/>
    <n v="0"/>
    <n v="6.6"/>
    <n v="0.85799999999999998"/>
    <n v="0"/>
    <n v="0"/>
    <n v="7.4579999999999993"/>
    <n v="0"/>
    <s v="1"/>
    <x v="2"/>
  </r>
  <r>
    <x v="2"/>
    <x v="74"/>
    <s v="1"/>
    <x v="0"/>
    <s v="15041RESIN068492022"/>
    <s v="22SD004C"/>
    <x v="1734"/>
    <n v="1902"/>
    <x v="201"/>
    <x v="234"/>
    <n v="0"/>
    <n v="0"/>
    <n v="106"/>
    <n v="13.780000000000001"/>
    <n v="0"/>
    <n v="0"/>
    <n v="119.78"/>
    <n v="0"/>
    <s v="1"/>
    <x v="2"/>
  </r>
  <r>
    <x v="2"/>
    <x v="74"/>
    <s v="1"/>
    <x v="0"/>
    <s v="15041RESIN068492022"/>
    <s v="22SD004C"/>
    <x v="1735"/>
    <n v="1903"/>
    <x v="394"/>
    <x v="463"/>
    <n v="0"/>
    <n v="0"/>
    <n v="15.5"/>
    <n v="2.0150000000000001"/>
    <n v="0"/>
    <n v="0"/>
    <n v="17.515000000000001"/>
    <n v="0"/>
    <s v="1"/>
    <x v="2"/>
  </r>
  <r>
    <x v="2"/>
    <x v="74"/>
    <s v="1"/>
    <x v="0"/>
    <s v="15041RESIN068492022"/>
    <s v="22SD004C"/>
    <x v="1736"/>
    <n v="1904"/>
    <x v="198"/>
    <x v="231"/>
    <n v="0"/>
    <n v="0"/>
    <n v="634.08000000000004"/>
    <n v="82.430400000000006"/>
    <n v="0"/>
    <n v="0"/>
    <n v="716.5104"/>
    <n v="0"/>
    <s v="1"/>
    <x v="2"/>
  </r>
  <r>
    <x v="2"/>
    <x v="74"/>
    <s v="1"/>
    <x v="0"/>
    <s v="15041RESIN068492022"/>
    <s v="22SD004C"/>
    <x v="1737"/>
    <n v="1905"/>
    <x v="8"/>
    <x v="105"/>
    <n v="0"/>
    <n v="0"/>
    <n v="234.3"/>
    <n v="30.459000000000003"/>
    <n v="0"/>
    <n v="0"/>
    <n v="264.75900000000001"/>
    <s v="041130466"/>
    <s v="1"/>
    <x v="2"/>
  </r>
  <r>
    <x v="2"/>
    <x v="74"/>
    <s v="1"/>
    <x v="0"/>
    <s v="15041RESIN068492022"/>
    <s v="22SD004C"/>
    <x v="1738"/>
    <n v="1906"/>
    <x v="290"/>
    <x v="341"/>
    <n v="0"/>
    <n v="0"/>
    <n v="889.27"/>
    <n v="115.60510000000001"/>
    <n v="0"/>
    <n v="0"/>
    <n v="1004.8751"/>
    <n v="0"/>
    <s v="1"/>
    <x v="2"/>
  </r>
  <r>
    <x v="2"/>
    <x v="74"/>
    <s v="1"/>
    <x v="0"/>
    <s v="15041RESIN068492022"/>
    <s v="22SD004C"/>
    <x v="1739"/>
    <n v="1907"/>
    <x v="320"/>
    <x v="373"/>
    <n v="0"/>
    <n v="0"/>
    <n v="226.29"/>
    <n v="29.4177"/>
    <n v="0"/>
    <n v="0"/>
    <n v="255.70769999999999"/>
    <n v="0"/>
    <s v="1"/>
    <x v="2"/>
  </r>
  <r>
    <x v="2"/>
    <x v="74"/>
    <s v="1"/>
    <x v="0"/>
    <s v="15041RESIN068492022"/>
    <s v="22SD004C"/>
    <x v="1740"/>
    <n v="1908"/>
    <x v="14"/>
    <x v="17"/>
    <n v="0"/>
    <n v="0"/>
    <n v="877.48"/>
    <n v="114.0724"/>
    <n v="0"/>
    <n v="0"/>
    <n v="991.55240000000003"/>
    <n v="0"/>
    <s v="1"/>
    <x v="2"/>
  </r>
  <r>
    <x v="2"/>
    <x v="74"/>
    <s v="1"/>
    <x v="0"/>
    <s v="15041RESIN068492022"/>
    <s v="22SD004C"/>
    <x v="1741"/>
    <n v="1909"/>
    <x v="14"/>
    <x v="17"/>
    <n v="0"/>
    <n v="0"/>
    <n v="6.32"/>
    <n v="0.82160000000000011"/>
    <n v="0"/>
    <n v="0"/>
    <n v="7.1416000000000004"/>
    <n v="0"/>
    <s v="1"/>
    <x v="2"/>
  </r>
  <r>
    <x v="2"/>
    <x v="74"/>
    <s v="1"/>
    <x v="0"/>
    <s v="15041RESIN068492022"/>
    <s v="22SD004C"/>
    <x v="1742"/>
    <n v="1910"/>
    <x v="14"/>
    <x v="17"/>
    <n v="0"/>
    <n v="0"/>
    <n v="43.57"/>
    <n v="5.6641000000000004"/>
    <n v="0"/>
    <n v="0"/>
    <n v="49.234099999999998"/>
    <n v="0"/>
    <s v="1"/>
    <x v="2"/>
  </r>
  <r>
    <x v="2"/>
    <x v="74"/>
    <s v="1"/>
    <x v="0"/>
    <s v="15041RESIN068492022"/>
    <s v="22SD004C"/>
    <x v="1743"/>
    <n v="1911"/>
    <x v="14"/>
    <x v="17"/>
    <n v="0"/>
    <n v="0"/>
    <n v="27.8"/>
    <n v="3.6140000000000003"/>
    <n v="0"/>
    <n v="0"/>
    <n v="31.414000000000001"/>
    <n v="0"/>
    <s v="1"/>
    <x v="2"/>
  </r>
  <r>
    <x v="2"/>
    <x v="74"/>
    <s v="1"/>
    <x v="0"/>
    <s v="15041RESIN068492022"/>
    <s v="22SD004C"/>
    <x v="1744"/>
    <n v="1912"/>
    <x v="14"/>
    <x v="17"/>
    <n v="0"/>
    <n v="0"/>
    <n v="10.71"/>
    <n v="1.3923000000000001"/>
    <n v="0"/>
    <n v="0"/>
    <n v="12.102300000000001"/>
    <n v="0"/>
    <s v="1"/>
    <x v="2"/>
  </r>
  <r>
    <x v="2"/>
    <x v="74"/>
    <s v="1"/>
    <x v="0"/>
    <s v="15041RESIN068492022"/>
    <s v="22SD004C"/>
    <x v="1745"/>
    <n v="1913"/>
    <x v="14"/>
    <x v="17"/>
    <n v="0"/>
    <n v="0"/>
    <n v="27.8"/>
    <n v="3.6140000000000003"/>
    <n v="0"/>
    <n v="0"/>
    <n v="31.414000000000001"/>
    <n v="0"/>
    <s v="1"/>
    <x v="2"/>
  </r>
  <r>
    <x v="2"/>
    <x v="74"/>
    <s v="1"/>
    <x v="0"/>
    <s v="15041RESIN068492022"/>
    <s v="22SD004C"/>
    <x v="1746"/>
    <n v="1914"/>
    <x v="14"/>
    <x v="17"/>
    <n v="0"/>
    <n v="0"/>
    <n v="37.56"/>
    <n v="4.8828000000000005"/>
    <n v="0"/>
    <n v="0"/>
    <n v="42.442800000000005"/>
    <n v="0"/>
    <s v="1"/>
    <x v="2"/>
  </r>
  <r>
    <x v="2"/>
    <x v="74"/>
    <s v="1"/>
    <x v="0"/>
    <s v="15041RESIN068492022"/>
    <s v="22SD004C"/>
    <x v="1747"/>
    <n v="1915"/>
    <x v="14"/>
    <x v="17"/>
    <n v="0"/>
    <n v="0"/>
    <n v="25.94"/>
    <n v="3.3722000000000003"/>
    <n v="0"/>
    <n v="0"/>
    <n v="29.312200000000001"/>
    <n v="0"/>
    <s v="1"/>
    <x v="2"/>
  </r>
  <r>
    <x v="2"/>
    <x v="74"/>
    <s v="1"/>
    <x v="0"/>
    <s v="15041RESIN068492022"/>
    <s v="22SD004C"/>
    <x v="1748"/>
    <n v="1916"/>
    <x v="14"/>
    <x v="17"/>
    <n v="0"/>
    <n v="0"/>
    <n v="38.82"/>
    <n v="5.0466000000000006"/>
    <n v="0"/>
    <n v="0"/>
    <n v="43.866599999999998"/>
    <n v="0"/>
    <s v="1"/>
    <x v="2"/>
  </r>
  <r>
    <x v="2"/>
    <x v="74"/>
    <s v="1"/>
    <x v="0"/>
    <s v="15041RESIN068492022"/>
    <s v="22SD004C"/>
    <x v="1749"/>
    <n v="1917"/>
    <x v="14"/>
    <x v="17"/>
    <n v="0"/>
    <n v="0"/>
    <n v="15.52"/>
    <n v="2.0175999999999998"/>
    <n v="0"/>
    <n v="0"/>
    <n v="17.537599999999998"/>
    <n v="0"/>
    <s v="1"/>
    <x v="2"/>
  </r>
  <r>
    <x v="2"/>
    <x v="74"/>
    <s v="1"/>
    <x v="0"/>
    <s v="15041RESIN068492022"/>
    <s v="22SD004C"/>
    <x v="1750"/>
    <n v="1918"/>
    <x v="14"/>
    <x v="17"/>
    <n v="0"/>
    <n v="0"/>
    <n v="41.7"/>
    <n v="5.4210000000000003"/>
    <n v="0"/>
    <n v="0"/>
    <n v="47.121000000000002"/>
    <n v="0"/>
    <s v="1"/>
    <x v="2"/>
  </r>
  <r>
    <x v="2"/>
    <x v="74"/>
    <s v="1"/>
    <x v="0"/>
    <s v="15041RESIN068492022"/>
    <s v="22SD004C"/>
    <x v="1751"/>
    <n v="1919"/>
    <x v="14"/>
    <x v="17"/>
    <n v="0"/>
    <n v="0"/>
    <n v="26.12"/>
    <n v="3.3956000000000004"/>
    <n v="0"/>
    <n v="0"/>
    <n v="29.515600000000003"/>
    <n v="0"/>
    <s v="1"/>
    <x v="2"/>
  </r>
  <r>
    <x v="2"/>
    <x v="74"/>
    <s v="1"/>
    <x v="0"/>
    <s v="15041RESIN068492022"/>
    <s v="22SD004C"/>
    <x v="1752"/>
    <n v="1920"/>
    <x v="14"/>
    <x v="17"/>
    <n v="0"/>
    <n v="0"/>
    <n v="42.48"/>
    <n v="5.5224000000000002"/>
    <n v="0"/>
    <n v="0"/>
    <n v="48.002399999999994"/>
    <n v="0"/>
    <s v="1"/>
    <x v="2"/>
  </r>
  <r>
    <x v="2"/>
    <x v="74"/>
    <s v="1"/>
    <x v="0"/>
    <s v="15041RESIN068492022"/>
    <s v="22SD004C"/>
    <x v="1753"/>
    <n v="1921"/>
    <x v="14"/>
    <x v="17"/>
    <n v="0"/>
    <n v="0"/>
    <n v="21.48"/>
    <n v="2.7924000000000002"/>
    <n v="0"/>
    <n v="0"/>
    <n v="24.272400000000001"/>
    <n v="0"/>
    <s v="1"/>
    <x v="2"/>
  </r>
  <r>
    <x v="2"/>
    <x v="74"/>
    <s v="1"/>
    <x v="0"/>
    <s v="15041RESIN068492022"/>
    <s v="22SD004C"/>
    <x v="1754"/>
    <n v="1922"/>
    <x v="14"/>
    <x v="17"/>
    <n v="0"/>
    <n v="0"/>
    <n v="25.99"/>
    <n v="3.3786999999999998"/>
    <n v="0"/>
    <n v="0"/>
    <n v="29.368699999999997"/>
    <n v="0"/>
    <s v="1"/>
    <x v="2"/>
  </r>
  <r>
    <x v="2"/>
    <x v="74"/>
    <s v="1"/>
    <x v="0"/>
    <s v="15041RESIN068492022"/>
    <s v="22SD004C"/>
    <x v="1755"/>
    <n v="1923"/>
    <x v="14"/>
    <x v="17"/>
    <n v="0"/>
    <n v="0"/>
    <n v="21.9"/>
    <n v="2.847"/>
    <n v="0"/>
    <n v="0"/>
    <n v="24.747"/>
    <n v="0"/>
    <s v="1"/>
    <x v="2"/>
  </r>
  <r>
    <x v="2"/>
    <x v="74"/>
    <s v="1"/>
    <x v="0"/>
    <s v="15041RESIN068492022"/>
    <s v="22SD004C"/>
    <x v="1756"/>
    <n v="1924"/>
    <x v="14"/>
    <x v="17"/>
    <n v="0"/>
    <n v="0"/>
    <n v="20.64"/>
    <n v="2.6832000000000003"/>
    <n v="0"/>
    <n v="0"/>
    <n v="23.3232"/>
    <n v="0"/>
    <s v="1"/>
    <x v="2"/>
  </r>
  <r>
    <x v="2"/>
    <x v="74"/>
    <s v="1"/>
    <x v="0"/>
    <s v="15041RESIN068492022"/>
    <s v="22SD004C"/>
    <x v="1757"/>
    <n v="1925"/>
    <x v="14"/>
    <x v="17"/>
    <n v="0"/>
    <n v="0"/>
    <n v="14.74"/>
    <n v="1.9162000000000001"/>
    <n v="0"/>
    <n v="0"/>
    <n v="16.656200000000002"/>
    <n v="0"/>
    <s v="1"/>
    <x v="2"/>
  </r>
  <r>
    <x v="2"/>
    <x v="74"/>
    <s v="1"/>
    <x v="0"/>
    <s v="15041RESIN068492022"/>
    <s v="22SD004C"/>
    <x v="1758"/>
    <n v="1926"/>
    <x v="14"/>
    <x v="17"/>
    <n v="0"/>
    <n v="0"/>
    <n v="19.62"/>
    <n v="2.5506000000000002"/>
    <n v="0"/>
    <n v="0"/>
    <n v="22.1706"/>
    <n v="0"/>
    <s v="1"/>
    <x v="2"/>
  </r>
  <r>
    <x v="2"/>
    <x v="74"/>
    <s v="1"/>
    <x v="0"/>
    <s v="15041RESIN068492022"/>
    <s v="22SD004C"/>
    <x v="1759"/>
    <n v="1927"/>
    <x v="14"/>
    <x v="17"/>
    <n v="0"/>
    <n v="0"/>
    <n v="35.22"/>
    <n v="4.5785999999999998"/>
    <n v="0"/>
    <n v="0"/>
    <n v="39.7986"/>
    <n v="0"/>
    <s v="1"/>
    <x v="2"/>
  </r>
  <r>
    <x v="2"/>
    <x v="74"/>
    <s v="1"/>
    <x v="0"/>
    <s v="15041RESIN068492022"/>
    <s v="22SD004C"/>
    <x v="1760"/>
    <n v="1928"/>
    <x v="14"/>
    <x v="17"/>
    <n v="0"/>
    <n v="0"/>
    <n v="21.48"/>
    <n v="2.7924000000000002"/>
    <n v="0"/>
    <n v="0"/>
    <n v="24.272400000000001"/>
    <n v="0"/>
    <s v="1"/>
    <x v="2"/>
  </r>
  <r>
    <x v="2"/>
    <x v="74"/>
    <s v="1"/>
    <x v="0"/>
    <s v="15041RESIN068492022"/>
    <s v="22SD004C"/>
    <x v="1761"/>
    <n v="1929"/>
    <x v="14"/>
    <x v="17"/>
    <n v="0"/>
    <n v="0"/>
    <n v="25.34"/>
    <n v="3.2942"/>
    <n v="0"/>
    <n v="0"/>
    <n v="28.6342"/>
    <n v="0"/>
    <s v="1"/>
    <x v="2"/>
  </r>
  <r>
    <x v="2"/>
    <x v="74"/>
    <s v="1"/>
    <x v="0"/>
    <s v="15041RESIN068492022"/>
    <s v="22SD004C"/>
    <x v="1762"/>
    <n v="1930"/>
    <x v="14"/>
    <x v="17"/>
    <n v="0"/>
    <n v="0"/>
    <n v="19.579999999999998"/>
    <n v="2.5453999999999999"/>
    <n v="0"/>
    <n v="0"/>
    <n v="22.125399999999999"/>
    <n v="0"/>
    <s v="1"/>
    <x v="2"/>
  </r>
  <r>
    <x v="2"/>
    <x v="74"/>
    <s v="1"/>
    <x v="0"/>
    <s v="15041RESIN068492022"/>
    <s v="22SD004C"/>
    <x v="1763"/>
    <n v="1931"/>
    <x v="14"/>
    <x v="17"/>
    <n v="0"/>
    <n v="0"/>
    <n v="42.51"/>
    <n v="5.5263"/>
    <n v="0"/>
    <n v="0"/>
    <n v="48.036299999999997"/>
    <n v="0"/>
    <s v="1"/>
    <x v="2"/>
  </r>
  <r>
    <x v="2"/>
    <x v="74"/>
    <s v="1"/>
    <x v="0"/>
    <s v="15041RESIN068492022"/>
    <s v="22SD004C"/>
    <x v="1764"/>
    <n v="1932"/>
    <x v="14"/>
    <x v="17"/>
    <n v="0"/>
    <n v="0"/>
    <n v="46.36"/>
    <n v="6.0267999999999997"/>
    <n v="0"/>
    <n v="0"/>
    <n v="52.386800000000001"/>
    <n v="0"/>
    <s v="1"/>
    <x v="2"/>
  </r>
  <r>
    <x v="2"/>
    <x v="74"/>
    <s v="1"/>
    <x v="0"/>
    <s v="15041RESIN068492022"/>
    <s v="22SD004C"/>
    <x v="1765"/>
    <n v="1933"/>
    <x v="2"/>
    <x v="2"/>
    <n v="0"/>
    <n v="0"/>
    <n v="0"/>
    <n v="0"/>
    <n v="0"/>
    <n v="0"/>
    <n v="0"/>
    <n v="0"/>
    <s v="1"/>
    <x v="2"/>
  </r>
  <r>
    <x v="2"/>
    <x v="74"/>
    <s v="1"/>
    <x v="0"/>
    <s v="15041RESIN068492022"/>
    <s v="22SD004C"/>
    <x v="1766"/>
    <n v="1934"/>
    <x v="14"/>
    <x v="17"/>
    <n v="0"/>
    <n v="0"/>
    <n v="14.32"/>
    <n v="1.8616000000000001"/>
    <n v="0"/>
    <n v="0"/>
    <n v="16.1816"/>
    <n v="0"/>
    <s v="1"/>
    <x v="2"/>
  </r>
  <r>
    <x v="2"/>
    <x v="74"/>
    <s v="1"/>
    <x v="0"/>
    <s v="15041RESIN068492022"/>
    <s v="22SD004C"/>
    <x v="1767"/>
    <n v="1935"/>
    <x v="14"/>
    <x v="17"/>
    <n v="0"/>
    <n v="0"/>
    <n v="19.62"/>
    <n v="2.5506000000000002"/>
    <n v="0"/>
    <n v="0"/>
    <n v="22.1706"/>
    <n v="0"/>
    <s v="1"/>
    <x v="2"/>
  </r>
  <r>
    <x v="2"/>
    <x v="74"/>
    <s v="1"/>
    <x v="0"/>
    <s v="15041RESIN068492022"/>
    <s v="22SD004C"/>
    <x v="1768"/>
    <n v="1936"/>
    <x v="14"/>
    <x v="17"/>
    <n v="0"/>
    <n v="0"/>
    <n v="12.46"/>
    <n v="1.6198000000000001"/>
    <n v="0"/>
    <n v="0"/>
    <n v="14.079800000000001"/>
    <n v="0"/>
    <s v="1"/>
    <x v="2"/>
  </r>
  <r>
    <x v="2"/>
    <x v="74"/>
    <s v="1"/>
    <x v="0"/>
    <s v="15041RESIN068492022"/>
    <s v="22SD004C"/>
    <x v="1769"/>
    <n v="1937"/>
    <x v="14"/>
    <x v="17"/>
    <n v="0"/>
    <n v="0"/>
    <n v="40.26"/>
    <n v="5.2337999999999996"/>
    <n v="0"/>
    <n v="0"/>
    <n v="45.4938"/>
    <n v="0"/>
    <s v="1"/>
    <x v="2"/>
  </r>
  <r>
    <x v="2"/>
    <x v="74"/>
    <s v="1"/>
    <x v="0"/>
    <s v="15041RESIN068492022"/>
    <s v="22SD004C"/>
    <x v="1770"/>
    <n v="1938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771"/>
    <n v="1939"/>
    <x v="14"/>
    <x v="17"/>
    <n v="0"/>
    <n v="0"/>
    <n v="21.9"/>
    <n v="2.847"/>
    <n v="0"/>
    <n v="0"/>
    <n v="24.747"/>
    <n v="0"/>
    <s v="1"/>
    <x v="2"/>
  </r>
  <r>
    <x v="2"/>
    <x v="74"/>
    <s v="1"/>
    <x v="0"/>
    <s v="15041RESIN068492022"/>
    <s v="22SD004C"/>
    <x v="1772"/>
    <n v="1940"/>
    <x v="14"/>
    <x v="17"/>
    <n v="0"/>
    <n v="0"/>
    <n v="26.17"/>
    <n v="3.4021000000000003"/>
    <n v="0"/>
    <n v="0"/>
    <n v="29.572100000000002"/>
    <n v="0"/>
    <s v="1"/>
    <x v="2"/>
  </r>
  <r>
    <x v="2"/>
    <x v="74"/>
    <s v="1"/>
    <x v="0"/>
    <s v="15041RESIN068492022"/>
    <s v="22SD004C"/>
    <x v="1773"/>
    <n v="1941"/>
    <x v="309"/>
    <x v="360"/>
    <n v="0"/>
    <n v="0"/>
    <n v="23.79"/>
    <n v="3.0926999999999998"/>
    <n v="0"/>
    <n v="0"/>
    <n v="26.8827"/>
    <n v="0"/>
    <s v="1"/>
    <x v="2"/>
  </r>
  <r>
    <x v="2"/>
    <x v="74"/>
    <s v="1"/>
    <x v="0"/>
    <s v="15041RESIN068492022"/>
    <s v="22SD004C"/>
    <x v="1774"/>
    <n v="1942"/>
    <x v="194"/>
    <x v="226"/>
    <n v="0"/>
    <n v="0"/>
    <n v="150"/>
    <n v="19.5"/>
    <n v="0"/>
    <n v="0"/>
    <n v="169.5"/>
    <n v="0"/>
    <s v="1"/>
    <x v="2"/>
  </r>
  <r>
    <x v="2"/>
    <x v="74"/>
    <s v="1"/>
    <x v="0"/>
    <s v="15041RESIN068492022"/>
    <s v="22SD004C"/>
    <x v="1775"/>
    <n v="1943"/>
    <x v="194"/>
    <x v="226"/>
    <n v="0"/>
    <n v="0"/>
    <n v="35.04"/>
    <n v="4.5552000000000001"/>
    <n v="0"/>
    <n v="0"/>
    <n v="39.595199999999998"/>
    <n v="0"/>
    <s v="1"/>
    <x v="2"/>
  </r>
  <r>
    <x v="2"/>
    <x v="74"/>
    <s v="1"/>
    <x v="0"/>
    <s v="15041RESIN068492022"/>
    <s v="22SD004C"/>
    <x v="1776"/>
    <n v="1944"/>
    <x v="14"/>
    <x v="17"/>
    <n v="0"/>
    <n v="0"/>
    <n v="14.32"/>
    <n v="1.8616000000000001"/>
    <n v="0"/>
    <n v="0"/>
    <n v="16.1816"/>
    <n v="0"/>
    <s v="1"/>
    <x v="2"/>
  </r>
  <r>
    <x v="2"/>
    <x v="74"/>
    <s v="1"/>
    <x v="0"/>
    <s v="15041RESIN068492022"/>
    <s v="22SD004C"/>
    <x v="1777"/>
    <n v="1945"/>
    <x v="14"/>
    <x v="17"/>
    <n v="0"/>
    <n v="0"/>
    <n v="33.479999999999997"/>
    <n v="4.3523999999999994"/>
    <n v="0"/>
    <n v="0"/>
    <n v="37.832399999999993"/>
    <n v="0"/>
    <s v="1"/>
    <x v="2"/>
  </r>
  <r>
    <x v="2"/>
    <x v="74"/>
    <s v="1"/>
    <x v="0"/>
    <s v="15041RESIN068492022"/>
    <s v="22SD004C"/>
    <x v="1778"/>
    <n v="1946"/>
    <x v="14"/>
    <x v="17"/>
    <n v="0"/>
    <n v="0"/>
    <n v="33.1"/>
    <n v="4.3029999999999999"/>
    <n v="0"/>
    <n v="0"/>
    <n v="37.402999999999999"/>
    <n v="0"/>
    <s v="1"/>
    <x v="2"/>
  </r>
  <r>
    <x v="2"/>
    <x v="74"/>
    <s v="1"/>
    <x v="0"/>
    <s v="15041RESIN068492022"/>
    <s v="22SD004C"/>
    <x v="1779"/>
    <n v="1947"/>
    <x v="14"/>
    <x v="17"/>
    <n v="0"/>
    <n v="0"/>
    <n v="30.93"/>
    <n v="4.0209000000000001"/>
    <n v="0"/>
    <n v="0"/>
    <n v="34.950899999999997"/>
    <n v="0"/>
    <s v="1"/>
    <x v="2"/>
  </r>
  <r>
    <x v="2"/>
    <x v="74"/>
    <s v="1"/>
    <x v="0"/>
    <s v="15041RESIN068492022"/>
    <s v="22SD004C"/>
    <x v="1780"/>
    <n v="1948"/>
    <x v="14"/>
    <x v="17"/>
    <n v="0"/>
    <n v="0"/>
    <n v="21.48"/>
    <n v="2.7924000000000002"/>
    <n v="0"/>
    <n v="0"/>
    <n v="24.272400000000001"/>
    <n v="0"/>
    <s v="1"/>
    <x v="2"/>
  </r>
  <r>
    <x v="2"/>
    <x v="74"/>
    <s v="1"/>
    <x v="0"/>
    <s v="15041RESIN068492022"/>
    <s v="22SD004C"/>
    <x v="1781"/>
    <n v="1949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782"/>
    <n v="1950"/>
    <x v="14"/>
    <x v="17"/>
    <n v="0"/>
    <n v="0"/>
    <n v="13.48"/>
    <n v="1.7524000000000002"/>
    <n v="0"/>
    <n v="0"/>
    <n v="15.2324"/>
    <n v="0"/>
    <s v="1"/>
    <x v="2"/>
  </r>
  <r>
    <x v="2"/>
    <x v="74"/>
    <s v="1"/>
    <x v="0"/>
    <s v="15041RESIN068492022"/>
    <s v="22SD004C"/>
    <x v="1783"/>
    <n v="1951"/>
    <x v="14"/>
    <x v="17"/>
    <n v="0"/>
    <n v="0"/>
    <n v="26.96"/>
    <n v="3.5048000000000004"/>
    <n v="0"/>
    <n v="0"/>
    <n v="30.4648"/>
    <n v="0"/>
    <s v="1"/>
    <x v="2"/>
  </r>
  <r>
    <x v="2"/>
    <x v="74"/>
    <s v="1"/>
    <x v="0"/>
    <s v="15041RESIN068492022"/>
    <s v="22SD004C"/>
    <x v="1784"/>
    <n v="1952"/>
    <x v="14"/>
    <x v="17"/>
    <n v="0"/>
    <n v="0"/>
    <n v="13.48"/>
    <n v="1.7524000000000002"/>
    <n v="0"/>
    <n v="0"/>
    <n v="15.2324"/>
    <n v="0"/>
    <s v="1"/>
    <x v="2"/>
  </r>
  <r>
    <x v="2"/>
    <x v="74"/>
    <s v="1"/>
    <x v="0"/>
    <s v="15041RESIN068492022"/>
    <s v="22SD004C"/>
    <x v="1785"/>
    <n v="1953"/>
    <x v="14"/>
    <x v="17"/>
    <n v="0"/>
    <n v="0"/>
    <n v="14.32"/>
    <n v="1.8616000000000001"/>
    <n v="0"/>
    <n v="0"/>
    <n v="16.1816"/>
    <n v="0"/>
    <s v="1"/>
    <x v="2"/>
  </r>
  <r>
    <x v="2"/>
    <x v="74"/>
    <s v="1"/>
    <x v="0"/>
    <s v="15041RESIN068492022"/>
    <s v="22SD004C"/>
    <x v="1786"/>
    <n v="1954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787"/>
    <n v="1955"/>
    <x v="14"/>
    <x v="17"/>
    <n v="0"/>
    <n v="0"/>
    <n v="6.32"/>
    <n v="0.82160000000000011"/>
    <n v="0"/>
    <n v="0"/>
    <n v="7.1416000000000004"/>
    <n v="0"/>
    <s v="1"/>
    <x v="2"/>
  </r>
  <r>
    <x v="2"/>
    <x v="74"/>
    <s v="1"/>
    <x v="0"/>
    <s v="15041RESIN068492022"/>
    <s v="22SD004C"/>
    <x v="1788"/>
    <n v="1956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789"/>
    <n v="1957"/>
    <x v="14"/>
    <x v="17"/>
    <n v="0"/>
    <n v="0"/>
    <n v="35.799999999999997"/>
    <n v="4.6539999999999999"/>
    <n v="0"/>
    <n v="0"/>
    <n v="40.453999999999994"/>
    <n v="0"/>
    <s v="1"/>
    <x v="2"/>
  </r>
  <r>
    <x v="2"/>
    <x v="74"/>
    <s v="1"/>
    <x v="0"/>
    <s v="15041RESIN068492022"/>
    <s v="22SD004C"/>
    <x v="1790"/>
    <n v="1958"/>
    <x v="14"/>
    <x v="17"/>
    <n v="0"/>
    <n v="0"/>
    <n v="33.39"/>
    <n v="4.3407"/>
    <n v="0"/>
    <n v="0"/>
    <n v="37.730699999999999"/>
    <n v="0"/>
    <s v="1"/>
    <x v="2"/>
  </r>
  <r>
    <x v="2"/>
    <x v="74"/>
    <s v="1"/>
    <x v="0"/>
    <s v="15041RESIN068492022"/>
    <s v="22SD004C"/>
    <x v="1791"/>
    <n v="1959"/>
    <x v="14"/>
    <x v="17"/>
    <n v="0"/>
    <n v="0"/>
    <n v="20.64"/>
    <n v="2.6832000000000003"/>
    <n v="0"/>
    <n v="0"/>
    <n v="23.3232"/>
    <n v="0"/>
    <s v="1"/>
    <x v="2"/>
  </r>
  <r>
    <x v="2"/>
    <x v="74"/>
    <s v="1"/>
    <x v="0"/>
    <s v="15041RESIN068492022"/>
    <s v="22SD004C"/>
    <x v="1792"/>
    <n v="1960"/>
    <x v="14"/>
    <x v="17"/>
    <n v="0"/>
    <n v="0"/>
    <n v="12.46"/>
    <n v="1.6198000000000001"/>
    <n v="0"/>
    <n v="0"/>
    <n v="14.079800000000001"/>
    <n v="0"/>
    <s v="1"/>
    <x v="2"/>
  </r>
  <r>
    <x v="2"/>
    <x v="74"/>
    <s v="1"/>
    <x v="0"/>
    <s v="15041RESIN068492022"/>
    <s v="22SD004C"/>
    <x v="1793"/>
    <n v="1961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794"/>
    <n v="1962"/>
    <x v="14"/>
    <x v="17"/>
    <n v="0"/>
    <n v="0"/>
    <n v="60.24"/>
    <n v="7.8312000000000008"/>
    <n v="0"/>
    <n v="0"/>
    <n v="68.071200000000005"/>
    <n v="0"/>
    <s v="1"/>
    <x v="2"/>
  </r>
  <r>
    <x v="2"/>
    <x v="74"/>
    <s v="1"/>
    <x v="0"/>
    <s v="15041RESIN068492022"/>
    <s v="22SD004C"/>
    <x v="1795"/>
    <n v="1963"/>
    <x v="14"/>
    <x v="17"/>
    <n v="0"/>
    <n v="0"/>
    <n v="11.31"/>
    <n v="1.4703000000000002"/>
    <n v="0"/>
    <n v="0"/>
    <n v="12.7803"/>
    <n v="0"/>
    <s v="1"/>
    <x v="2"/>
  </r>
  <r>
    <x v="2"/>
    <x v="74"/>
    <s v="1"/>
    <x v="0"/>
    <s v="15041RESIN068492022"/>
    <s v="22SD004C"/>
    <x v="1796"/>
    <n v="1964"/>
    <x v="14"/>
    <x v="17"/>
    <n v="0"/>
    <n v="0"/>
    <n v="138.21"/>
    <n v="17.967300000000002"/>
    <n v="0"/>
    <n v="0"/>
    <n v="156.1773"/>
    <n v="0"/>
    <s v="1"/>
    <x v="2"/>
  </r>
  <r>
    <x v="2"/>
    <x v="74"/>
    <s v="1"/>
    <x v="0"/>
    <s v="15041RESIN068492022"/>
    <s v="22SD004C"/>
    <x v="1797"/>
    <n v="1965"/>
    <x v="201"/>
    <x v="234"/>
    <n v="0"/>
    <n v="0"/>
    <n v="317.33"/>
    <n v="41.252899999999997"/>
    <n v="0"/>
    <n v="0"/>
    <n v="358.5829"/>
    <n v="0"/>
    <s v="1"/>
    <x v="2"/>
  </r>
  <r>
    <x v="2"/>
    <x v="74"/>
    <s v="1"/>
    <x v="0"/>
    <s v="15041RESIN068492022"/>
    <s v="22SD004C"/>
    <x v="1798"/>
    <n v="1966"/>
    <x v="296"/>
    <x v="347"/>
    <n v="0"/>
    <n v="0"/>
    <n v="278.23"/>
    <n v="36.169900000000005"/>
    <n v="0"/>
    <n v="0"/>
    <n v="314.3999"/>
    <n v="0"/>
    <s v="1"/>
    <x v="2"/>
  </r>
  <r>
    <x v="2"/>
    <x v="74"/>
    <s v="1"/>
    <x v="0"/>
    <s v="15041RESIN068492022"/>
    <s v="22SD004C"/>
    <x v="1799"/>
    <n v="1967"/>
    <x v="2"/>
    <x v="2"/>
    <n v="0"/>
    <n v="0"/>
    <n v="0"/>
    <n v="0"/>
    <n v="0"/>
    <n v="0"/>
    <n v="0"/>
    <n v="0"/>
    <s v="1"/>
    <x v="2"/>
  </r>
  <r>
    <x v="2"/>
    <x v="74"/>
    <s v="1"/>
    <x v="0"/>
    <s v="15041RESIN068492022"/>
    <s v="22SD004C"/>
    <x v="1800"/>
    <n v="1968"/>
    <x v="28"/>
    <x v="32"/>
    <n v="0"/>
    <n v="0"/>
    <n v="55.31"/>
    <n v="7.1903000000000006"/>
    <n v="0"/>
    <n v="0"/>
    <n v="62.500300000000003"/>
    <n v="0"/>
    <s v="1"/>
    <x v="2"/>
  </r>
  <r>
    <x v="2"/>
    <x v="74"/>
    <s v="1"/>
    <x v="0"/>
    <s v="15041RESIN068492022"/>
    <s v="22SD004C"/>
    <x v="1801"/>
    <n v="1969"/>
    <x v="66"/>
    <x v="72"/>
    <n v="0"/>
    <n v="0"/>
    <n v="1485.04"/>
    <n v="193.05520000000001"/>
    <n v="0"/>
    <n v="0"/>
    <n v="1678.0952"/>
    <n v="0"/>
    <s v="1"/>
    <x v="2"/>
  </r>
  <r>
    <x v="2"/>
    <x v="74"/>
    <s v="1"/>
    <x v="0"/>
    <s v="15041RESIN068492022"/>
    <s v="22SD004C"/>
    <x v="1802"/>
    <n v="1970"/>
    <x v="14"/>
    <x v="17"/>
    <n v="0"/>
    <n v="0"/>
    <n v="29.84"/>
    <n v="3.8792"/>
    <n v="0"/>
    <n v="0"/>
    <n v="33.719200000000001"/>
    <n v="0"/>
    <s v="1"/>
    <x v="2"/>
  </r>
  <r>
    <x v="2"/>
    <x v="74"/>
    <s v="1"/>
    <x v="0"/>
    <s v="15041RESIN068492022"/>
    <s v="22SD004C"/>
    <x v="1803"/>
    <n v="1971"/>
    <x v="32"/>
    <x v="36"/>
    <n v="0"/>
    <n v="0"/>
    <n v="1708.94"/>
    <n v="222.16220000000001"/>
    <n v="0"/>
    <n v="0"/>
    <n v="1931.1022"/>
    <n v="0"/>
    <s v="1"/>
    <x v="2"/>
  </r>
  <r>
    <x v="2"/>
    <x v="74"/>
    <s v="1"/>
    <x v="0"/>
    <s v="15041RESIN068492022"/>
    <s v="22SD004C"/>
    <x v="1804"/>
    <n v="1972"/>
    <x v="11"/>
    <x v="14"/>
    <n v="0"/>
    <n v="0"/>
    <n v="1243.56"/>
    <n v="161.6628"/>
    <n v="0"/>
    <n v="0"/>
    <n v="1405.2228"/>
    <n v="0"/>
    <s v="1"/>
    <x v="2"/>
  </r>
  <r>
    <x v="2"/>
    <x v="74"/>
    <s v="1"/>
    <x v="0"/>
    <s v="15041RESIN068492022"/>
    <s v="22SD004C"/>
    <x v="1805"/>
    <n v="1973"/>
    <x v="45"/>
    <x v="49"/>
    <n v="0"/>
    <n v="0"/>
    <n v="4118.43"/>
    <n v="535.3959000000001"/>
    <n v="0"/>
    <n v="0"/>
    <n v="4653.8259000000007"/>
    <n v="0"/>
    <s v="1"/>
    <x v="2"/>
  </r>
  <r>
    <x v="2"/>
    <x v="74"/>
    <s v="1"/>
    <x v="0"/>
    <s v="15041RESIN068492022"/>
    <s v="22SD004C"/>
    <x v="1806"/>
    <n v="1974"/>
    <x v="265"/>
    <x v="315"/>
    <n v="0"/>
    <n v="0"/>
    <n v="116"/>
    <n v="15.08"/>
    <n v="0"/>
    <n v="0"/>
    <n v="131.08000000000001"/>
    <n v="0"/>
    <s v="1"/>
    <x v="2"/>
  </r>
  <r>
    <x v="2"/>
    <x v="74"/>
    <s v="1"/>
    <x v="0"/>
    <s v="15041RESIN068492022"/>
    <s v="22SD004C"/>
    <x v="1807"/>
    <n v="1975"/>
    <x v="60"/>
    <x v="65"/>
    <n v="0"/>
    <n v="0"/>
    <n v="163.12"/>
    <n v="21.2056"/>
    <n v="0"/>
    <n v="0"/>
    <n v="184.32560000000001"/>
    <n v="0"/>
    <s v="1"/>
    <x v="2"/>
  </r>
  <r>
    <x v="2"/>
    <x v="74"/>
    <s v="1"/>
    <x v="0"/>
    <s v="15041RESIN068492022"/>
    <s v="22SD004C"/>
    <x v="1808"/>
    <n v="1976"/>
    <x v="150"/>
    <x v="172"/>
    <n v="0"/>
    <n v="0"/>
    <n v="684.38"/>
    <n v="88.969400000000007"/>
    <n v="0"/>
    <n v="0"/>
    <n v="773.34940000000006"/>
    <n v="0"/>
    <s v="1"/>
    <x v="2"/>
  </r>
  <r>
    <x v="2"/>
    <x v="74"/>
    <s v="1"/>
    <x v="0"/>
    <s v="15041RESIN068492022"/>
    <s v="22SD004C"/>
    <x v="1809"/>
    <n v="1977"/>
    <x v="395"/>
    <x v="464"/>
    <n v="0"/>
    <n v="0"/>
    <n v="205.9"/>
    <n v="26.767000000000003"/>
    <n v="0"/>
    <n v="0"/>
    <n v="232.667"/>
    <n v="0"/>
    <s v="1"/>
    <x v="2"/>
  </r>
  <r>
    <x v="2"/>
    <x v="74"/>
    <s v="1"/>
    <x v="0"/>
    <s v="15041RESIN068492022"/>
    <s v="22SD004C"/>
    <x v="1810"/>
    <n v="1978"/>
    <x v="300"/>
    <x v="351"/>
    <n v="0"/>
    <n v="0"/>
    <n v="127"/>
    <n v="16.510000000000002"/>
    <n v="0"/>
    <n v="0"/>
    <n v="143.51"/>
    <n v="0"/>
    <s v="1"/>
    <x v="2"/>
  </r>
  <r>
    <x v="2"/>
    <x v="74"/>
    <s v="1"/>
    <x v="0"/>
    <s v="15041RESIN068492022"/>
    <s v="22SD004C"/>
    <x v="1811"/>
    <n v="1979"/>
    <x v="396"/>
    <x v="465"/>
    <n v="0"/>
    <n v="0"/>
    <n v="18.190000000000001"/>
    <n v="2.3647000000000005"/>
    <n v="0"/>
    <n v="0"/>
    <n v="20.5547"/>
    <n v="0"/>
    <s v="1"/>
    <x v="2"/>
  </r>
  <r>
    <x v="2"/>
    <x v="74"/>
    <s v="1"/>
    <x v="0"/>
    <s v="15041RESIN068492022"/>
    <s v="22SD004C"/>
    <x v="1812"/>
    <n v="1980"/>
    <x v="396"/>
    <x v="465"/>
    <n v="0"/>
    <n v="0"/>
    <n v="54.2"/>
    <n v="7.0460000000000003"/>
    <n v="0"/>
    <n v="0"/>
    <n v="61.246000000000002"/>
    <n v="0"/>
    <s v="1"/>
    <x v="2"/>
  </r>
  <r>
    <x v="2"/>
    <x v="74"/>
    <s v="1"/>
    <x v="0"/>
    <s v="15041RESIN068492022"/>
    <s v="22SD004C"/>
    <x v="1813"/>
    <n v="1981"/>
    <x v="10"/>
    <x v="11"/>
    <n v="0"/>
    <n v="0"/>
    <n v="27.63"/>
    <n v="3.5918999999999999"/>
    <n v="0"/>
    <n v="0"/>
    <n v="31.221899999999998"/>
    <n v="0"/>
    <s v="1"/>
    <x v="2"/>
  </r>
  <r>
    <x v="2"/>
    <x v="74"/>
    <s v="1"/>
    <x v="0"/>
    <s v="15041RESIN068492022"/>
    <s v="22SD004C"/>
    <x v="1814"/>
    <n v="1982"/>
    <x v="10"/>
    <x v="11"/>
    <n v="0"/>
    <n v="0"/>
    <n v="41.61"/>
    <n v="5.4093"/>
    <n v="0"/>
    <n v="0"/>
    <n v="47.019300000000001"/>
    <n v="0"/>
    <s v="1"/>
    <x v="2"/>
  </r>
  <r>
    <x v="2"/>
    <x v="74"/>
    <s v="1"/>
    <x v="0"/>
    <s v="15041RESIN068492022"/>
    <s v="22SD004C"/>
    <x v="1815"/>
    <n v="1983"/>
    <x v="52"/>
    <x v="57"/>
    <n v="0"/>
    <n v="0"/>
    <n v="185.51"/>
    <n v="24.116299999999999"/>
    <n v="0"/>
    <n v="0"/>
    <n v="209.62629999999999"/>
    <n v="0"/>
    <s v="1"/>
    <x v="2"/>
  </r>
  <r>
    <x v="2"/>
    <x v="74"/>
    <s v="1"/>
    <x v="0"/>
    <s v="15041RESIN068492022"/>
    <s v="22SD004C"/>
    <x v="1816"/>
    <n v="1984"/>
    <x v="329"/>
    <x v="385"/>
    <n v="0"/>
    <n v="0"/>
    <n v="994.09"/>
    <n v="129.23170000000002"/>
    <n v="0"/>
    <n v="0"/>
    <n v="1123.3217"/>
    <n v="0"/>
    <s v="1"/>
    <x v="2"/>
  </r>
  <r>
    <x v="2"/>
    <x v="74"/>
    <s v="1"/>
    <x v="0"/>
    <s v="15041RESIN068492022"/>
    <s v="22SD004C"/>
    <x v="1817"/>
    <n v="1985"/>
    <x v="168"/>
    <x v="193"/>
    <n v="0"/>
    <n v="0"/>
    <n v="1412.4"/>
    <n v="183.61200000000002"/>
    <n v="0"/>
    <n v="0"/>
    <n v="1596.0120000000002"/>
    <n v="0"/>
    <s v="1"/>
    <x v="2"/>
  </r>
  <r>
    <x v="2"/>
    <x v="74"/>
    <s v="1"/>
    <x v="0"/>
    <s v="15041RESIN068492022"/>
    <s v="22SD004C"/>
    <x v="1818"/>
    <n v="1986"/>
    <x v="11"/>
    <x v="14"/>
    <n v="0"/>
    <n v="0"/>
    <n v="38248.71"/>
    <n v="4972.3323"/>
    <n v="0"/>
    <n v="0"/>
    <n v="43221.042300000001"/>
    <n v="0"/>
    <s v="1"/>
    <x v="2"/>
  </r>
  <r>
    <x v="2"/>
    <x v="74"/>
    <s v="1"/>
    <x v="0"/>
    <s v="15041RESIN068492022"/>
    <s v="22SD004C"/>
    <x v="1819"/>
    <n v="1987"/>
    <x v="8"/>
    <x v="132"/>
    <n v="0"/>
    <n v="0"/>
    <n v="20.399999999999999"/>
    <n v="2.6519999999999997"/>
    <n v="0"/>
    <n v="0"/>
    <n v="23.052"/>
    <s v="000308458"/>
    <s v="1"/>
    <x v="2"/>
  </r>
  <r>
    <x v="2"/>
    <x v="74"/>
    <s v="1"/>
    <x v="0"/>
    <s v="15041RESIN068492022"/>
    <s v="22SD004C"/>
    <x v="1820"/>
    <n v="1988"/>
    <x v="8"/>
    <x v="12"/>
    <n v="0"/>
    <n v="0"/>
    <n v="61.17"/>
    <n v="7.9521000000000006"/>
    <n v="0"/>
    <n v="0"/>
    <n v="69.122100000000003"/>
    <s v="018717409"/>
    <s v="1"/>
    <x v="2"/>
  </r>
  <r>
    <x v="2"/>
    <x v="74"/>
    <s v="1"/>
    <x v="0"/>
    <s v="15041RESIN068492022"/>
    <s v="22SD004C"/>
    <x v="1821"/>
    <n v="1989"/>
    <x v="240"/>
    <x v="283"/>
    <n v="0"/>
    <n v="0"/>
    <n v="208.34"/>
    <n v="27.084200000000003"/>
    <n v="0"/>
    <n v="0"/>
    <n v="235.42420000000001"/>
    <n v="0"/>
    <s v="1"/>
    <x v="2"/>
  </r>
  <r>
    <x v="2"/>
    <x v="74"/>
    <s v="1"/>
    <x v="0"/>
    <s v="15041RESIN068492022"/>
    <s v="22SD004C"/>
    <x v="1822"/>
    <n v="1990"/>
    <x v="397"/>
    <x v="466"/>
    <n v="0"/>
    <n v="0"/>
    <n v="42.78"/>
    <n v="5.5613999999999999"/>
    <n v="0"/>
    <n v="0"/>
    <n v="48.3414"/>
    <n v="0"/>
    <s v="1"/>
    <x v="2"/>
  </r>
  <r>
    <x v="2"/>
    <x v="74"/>
    <s v="1"/>
    <x v="0"/>
    <s v="15041RESIN068492022"/>
    <s v="22SD004C"/>
    <x v="1823"/>
    <n v="1991"/>
    <x v="231"/>
    <x v="271"/>
    <n v="0"/>
    <n v="0"/>
    <n v="8835.32"/>
    <n v="1148.5916"/>
    <n v="0"/>
    <n v="0"/>
    <n v="9983.9115999999995"/>
    <n v="0"/>
    <s v="1"/>
    <x v="2"/>
  </r>
  <r>
    <x v="2"/>
    <x v="74"/>
    <s v="1"/>
    <x v="0"/>
    <s v="15041RESIN068492022"/>
    <s v="22SD004C"/>
    <x v="1824"/>
    <n v="1992"/>
    <x v="14"/>
    <x v="17"/>
    <n v="0"/>
    <n v="0"/>
    <n v="13.48"/>
    <n v="1.7524000000000002"/>
    <n v="0"/>
    <n v="0"/>
    <n v="15.2324"/>
    <n v="0"/>
    <s v="1"/>
    <x v="2"/>
  </r>
  <r>
    <x v="2"/>
    <x v="74"/>
    <s v="1"/>
    <x v="0"/>
    <s v="15041RESIN068492022"/>
    <s v="22SD004C"/>
    <x v="1825"/>
    <n v="1993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826"/>
    <n v="1994"/>
    <x v="14"/>
    <x v="17"/>
    <n v="0"/>
    <n v="0"/>
    <n v="48.65"/>
    <n v="6.3245000000000005"/>
    <n v="0"/>
    <n v="0"/>
    <n v="54.974499999999999"/>
    <n v="0"/>
    <s v="1"/>
    <x v="2"/>
  </r>
  <r>
    <x v="2"/>
    <x v="74"/>
    <s v="1"/>
    <x v="0"/>
    <s v="15041RESIN068492022"/>
    <s v="22SD004C"/>
    <x v="1827"/>
    <n v="1995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828"/>
    <n v="1996"/>
    <x v="14"/>
    <x v="17"/>
    <n v="0"/>
    <n v="0"/>
    <n v="72.8"/>
    <n v="9.4640000000000004"/>
    <n v="0"/>
    <n v="0"/>
    <n v="82.263999999999996"/>
    <n v="0"/>
    <s v="1"/>
    <x v="2"/>
  </r>
  <r>
    <x v="2"/>
    <x v="74"/>
    <s v="1"/>
    <x v="0"/>
    <s v="15041RESIN068492022"/>
    <s v="22SD004C"/>
    <x v="1829"/>
    <n v="1997"/>
    <x v="14"/>
    <x v="17"/>
    <n v="0"/>
    <n v="0"/>
    <n v="13.48"/>
    <n v="1.7524000000000002"/>
    <n v="0"/>
    <n v="0"/>
    <n v="15.2324"/>
    <n v="0"/>
    <s v="1"/>
    <x v="2"/>
  </r>
  <r>
    <x v="2"/>
    <x v="74"/>
    <s v="1"/>
    <x v="0"/>
    <s v="15041RESIN068492022"/>
    <s v="22SD004C"/>
    <x v="1830"/>
    <n v="1998"/>
    <x v="14"/>
    <x v="17"/>
    <n v="0"/>
    <n v="0"/>
    <n v="27.8"/>
    <n v="3.6140000000000003"/>
    <n v="0"/>
    <n v="0"/>
    <n v="31.414000000000001"/>
    <n v="0"/>
    <s v="1"/>
    <x v="2"/>
  </r>
  <r>
    <x v="2"/>
    <x v="74"/>
    <s v="1"/>
    <x v="0"/>
    <s v="15041RESIN068492022"/>
    <s v="22SD004C"/>
    <x v="1831"/>
    <n v="1999"/>
    <x v="14"/>
    <x v="17"/>
    <n v="0"/>
    <n v="0"/>
    <n v="21.48"/>
    <n v="2.7924000000000002"/>
    <n v="0"/>
    <n v="0"/>
    <n v="24.272400000000001"/>
    <n v="0"/>
    <s v="1"/>
    <x v="2"/>
  </r>
  <r>
    <x v="2"/>
    <x v="74"/>
    <s v="1"/>
    <x v="0"/>
    <s v="15041RESIN068492022"/>
    <s v="22SD004C"/>
    <x v="1832"/>
    <n v="2000"/>
    <x v="14"/>
    <x v="17"/>
    <n v="0"/>
    <n v="0"/>
    <n v="20.64"/>
    <n v="2.6832000000000003"/>
    <n v="0"/>
    <n v="0"/>
    <n v="23.3232"/>
    <n v="0"/>
    <s v="1"/>
    <x v="2"/>
  </r>
  <r>
    <x v="2"/>
    <x v="74"/>
    <s v="1"/>
    <x v="0"/>
    <s v="15041RESIN068492022"/>
    <s v="22SD004C"/>
    <x v="1833"/>
    <n v="2001"/>
    <x v="14"/>
    <x v="17"/>
    <n v="0"/>
    <n v="0"/>
    <n v="18.96"/>
    <n v="2.4648000000000003"/>
    <n v="0"/>
    <n v="0"/>
    <n v="21.424800000000001"/>
    <n v="0"/>
    <s v="1"/>
    <x v="2"/>
  </r>
  <r>
    <x v="2"/>
    <x v="74"/>
    <s v="1"/>
    <x v="0"/>
    <s v="15041RESIN068492022"/>
    <s v="22SD004C"/>
    <x v="1834"/>
    <n v="2002"/>
    <x v="14"/>
    <x v="17"/>
    <n v="0"/>
    <n v="0"/>
    <n v="13.48"/>
    <n v="1.7524000000000002"/>
    <n v="0"/>
    <n v="0"/>
    <n v="15.2324"/>
    <n v="0"/>
    <s v="1"/>
    <x v="2"/>
  </r>
  <r>
    <x v="2"/>
    <x v="74"/>
    <s v="1"/>
    <x v="0"/>
    <s v="15041RESIN068492022"/>
    <s v="22SD004C"/>
    <x v="1835"/>
    <n v="2003"/>
    <x v="14"/>
    <x v="17"/>
    <n v="0"/>
    <n v="0"/>
    <n v="7.16"/>
    <n v="0.93080000000000007"/>
    <n v="0"/>
    <n v="0"/>
    <n v="8.0907999999999998"/>
    <n v="0"/>
    <s v="1"/>
    <x v="2"/>
  </r>
  <r>
    <x v="2"/>
    <x v="74"/>
    <s v="1"/>
    <x v="0"/>
    <s v="15041RESIN068492022"/>
    <s v="22SD004C"/>
    <x v="1836"/>
    <n v="2004"/>
    <x v="14"/>
    <x v="17"/>
    <n v="0"/>
    <n v="0"/>
    <n v="14.32"/>
    <n v="1.8616000000000001"/>
    <n v="0"/>
    <n v="0"/>
    <n v="16.1816"/>
    <n v="0"/>
    <s v="1"/>
    <x v="2"/>
  </r>
  <r>
    <x v="2"/>
    <x v="74"/>
    <s v="1"/>
    <x v="0"/>
    <s v="15041RESIN068492022"/>
    <s v="22SD004C"/>
    <x v="1837"/>
    <n v="2005"/>
    <x v="14"/>
    <x v="17"/>
    <n v="0"/>
    <n v="0"/>
    <n v="14.32"/>
    <n v="1.8616000000000001"/>
    <n v="0"/>
    <n v="0"/>
    <n v="16.1816"/>
    <n v="0"/>
    <s v="1"/>
    <x v="2"/>
  </r>
  <r>
    <x v="2"/>
    <x v="74"/>
    <s v="1"/>
    <x v="0"/>
    <s v="15041RESIN068492022"/>
    <s v="22SD004C"/>
    <x v="1838"/>
    <n v="2006"/>
    <x v="14"/>
    <x v="17"/>
    <n v="0"/>
    <n v="0"/>
    <n v="43.86"/>
    <n v="5.7018000000000004"/>
    <n v="0"/>
    <n v="0"/>
    <n v="49.561799999999998"/>
    <n v="0"/>
    <s v="1"/>
    <x v="2"/>
  </r>
  <r>
    <x v="2"/>
    <x v="74"/>
    <s v="1"/>
    <x v="0"/>
    <s v="15041RESIN068492022"/>
    <s v="22SD004C"/>
    <x v="1839"/>
    <n v="2007"/>
    <x v="14"/>
    <x v="17"/>
    <n v="0"/>
    <n v="0"/>
    <n v="26.96"/>
    <n v="3.5048000000000004"/>
    <n v="0"/>
    <n v="0"/>
    <n v="30.4648"/>
    <n v="0"/>
    <s v="1"/>
    <x v="2"/>
  </r>
  <r>
    <x v="2"/>
    <x v="74"/>
    <s v="1"/>
    <x v="0"/>
    <s v="15041RESIN068492022"/>
    <s v="22SD004C"/>
    <x v="1840"/>
    <n v="2008"/>
    <x v="14"/>
    <x v="17"/>
    <n v="0"/>
    <n v="0"/>
    <n v="14.32"/>
    <n v="1.8616000000000001"/>
    <n v="0"/>
    <n v="0"/>
    <n v="16.1816"/>
    <n v="0"/>
    <s v="1"/>
    <x v="2"/>
  </r>
  <r>
    <x v="2"/>
    <x v="67"/>
    <s v="1"/>
    <x v="0"/>
    <s v="15041RESIN068492022"/>
    <s v="22SD004C"/>
    <x v="1841"/>
    <n v="2009"/>
    <x v="14"/>
    <x v="17"/>
    <n v="0"/>
    <n v="0"/>
    <n v="38.36"/>
    <n v="4.9867999999999997"/>
    <n v="0"/>
    <n v="0"/>
    <n v="43.346800000000002"/>
    <n v="0"/>
    <s v="1"/>
    <x v="2"/>
  </r>
  <r>
    <x v="2"/>
    <x v="67"/>
    <s v="1"/>
    <x v="0"/>
    <s v="15041RESIN068492022"/>
    <s v="22SD004C"/>
    <x v="1842"/>
    <n v="2010"/>
    <x v="45"/>
    <x v="49"/>
    <n v="0"/>
    <n v="0"/>
    <n v="43021.21"/>
    <n v="5592.7573000000002"/>
    <n v="0"/>
    <n v="0"/>
    <n v="48613.967299999997"/>
    <n v="0"/>
    <s v="1"/>
    <x v="2"/>
  </r>
  <r>
    <x v="2"/>
    <x v="67"/>
    <s v="1"/>
    <x v="0"/>
    <s v="15041RESIN068492022"/>
    <s v="22SD004C"/>
    <x v="1843"/>
    <n v="2011"/>
    <x v="11"/>
    <x v="14"/>
    <n v="0"/>
    <n v="0"/>
    <n v="19114.8"/>
    <n v="2484.924"/>
    <n v="0"/>
    <n v="0"/>
    <n v="21599.723999999998"/>
    <n v="0"/>
    <s v="1"/>
    <x v="2"/>
  </r>
  <r>
    <x v="2"/>
    <x v="67"/>
    <s v="1"/>
    <x v="0"/>
    <s v="15041RESIN068492022"/>
    <s v="22SD004C"/>
    <x v="1844"/>
    <n v="2012"/>
    <x v="11"/>
    <x v="14"/>
    <n v="0"/>
    <n v="0"/>
    <n v="6690.18"/>
    <n v="869.72340000000008"/>
    <n v="0"/>
    <n v="0"/>
    <n v="7559.9034000000001"/>
    <n v="0"/>
    <s v="1"/>
    <x v="2"/>
  </r>
  <r>
    <x v="2"/>
    <x v="67"/>
    <s v="1"/>
    <x v="0"/>
    <s v="15041RESIN068492022"/>
    <s v="22SD004C"/>
    <x v="1845"/>
    <n v="2013"/>
    <x v="10"/>
    <x v="11"/>
    <n v="0"/>
    <n v="0"/>
    <n v="15.78"/>
    <n v="2.0514000000000001"/>
    <n v="0"/>
    <n v="0"/>
    <n v="17.831399999999999"/>
    <n v="0"/>
    <s v="1"/>
    <x v="2"/>
  </r>
  <r>
    <x v="2"/>
    <x v="68"/>
    <s v="1"/>
    <x v="0"/>
    <s v="15041RESIN068492022"/>
    <s v="22SD004C"/>
    <x v="1846"/>
    <n v="2014"/>
    <x v="10"/>
    <x v="11"/>
    <n v="0"/>
    <n v="0"/>
    <n v="1508.45"/>
    <n v="196.0985"/>
    <n v="0"/>
    <n v="0"/>
    <n v="1704.5485000000001"/>
    <n v="0"/>
    <s v="1"/>
    <x v="2"/>
  </r>
  <r>
    <x v="2"/>
    <x v="68"/>
    <s v="1"/>
    <x v="0"/>
    <s v="15041RESIN068492022"/>
    <s v="22SD004C"/>
    <x v="1847"/>
    <n v="2015"/>
    <x v="8"/>
    <x v="379"/>
    <n v="0"/>
    <n v="0"/>
    <n v="187.48"/>
    <n v="24.372399999999999"/>
    <n v="0"/>
    <n v="0"/>
    <n v="211.85239999999999"/>
    <s v="032122074"/>
    <s v="1"/>
    <x v="2"/>
  </r>
  <r>
    <x v="2"/>
    <x v="68"/>
    <s v="1"/>
    <x v="0"/>
    <s v="15041RESIN068492022"/>
    <s v="22SD004C"/>
    <x v="1848"/>
    <n v="2016"/>
    <x v="72"/>
    <x v="78"/>
    <n v="0"/>
    <n v="0"/>
    <n v="124.34"/>
    <n v="16.164200000000001"/>
    <n v="0"/>
    <n v="0"/>
    <n v="140.5042"/>
    <n v="0"/>
    <s v="1"/>
    <x v="2"/>
  </r>
  <r>
    <x v="2"/>
    <x v="68"/>
    <s v="1"/>
    <x v="0"/>
    <s v="15041RESIN068492022"/>
    <s v="22SD004C"/>
    <x v="1849"/>
    <n v="2017"/>
    <x v="8"/>
    <x v="194"/>
    <n v="0"/>
    <n v="0"/>
    <n v="1009.47"/>
    <n v="131.2311"/>
    <n v="0"/>
    <n v="0"/>
    <n v="1140.7011"/>
    <s v="027776787"/>
    <s v="1"/>
    <x v="2"/>
  </r>
  <r>
    <x v="2"/>
    <x v="68"/>
    <s v="1"/>
    <x v="0"/>
    <s v="15041RESIN068492022"/>
    <s v="22SD004C"/>
    <x v="1850"/>
    <n v="2018"/>
    <x v="8"/>
    <x v="125"/>
    <n v="0"/>
    <n v="0"/>
    <n v="91.63"/>
    <n v="11.911899999999999"/>
    <n v="0"/>
    <n v="0"/>
    <n v="103.5419"/>
    <s v="014569024"/>
    <s v="1"/>
    <x v="2"/>
  </r>
  <r>
    <x v="2"/>
    <x v="68"/>
    <s v="1"/>
    <x v="0"/>
    <s v="15041RESIN068492022"/>
    <s v="22SD004C"/>
    <x v="1851"/>
    <n v="2019"/>
    <x v="66"/>
    <x v="72"/>
    <n v="0"/>
    <n v="0"/>
    <n v="710.62"/>
    <n v="92.380600000000001"/>
    <n v="0"/>
    <n v="0"/>
    <n v="803.00059999999996"/>
    <n v="0"/>
    <s v="1"/>
    <x v="2"/>
  </r>
  <r>
    <x v="2"/>
    <x v="68"/>
    <s v="1"/>
    <x v="0"/>
    <s v="15041RESIN068492022"/>
    <s v="22SD004C"/>
    <x v="1852"/>
    <n v="2020"/>
    <x v="8"/>
    <x v="8"/>
    <n v="0"/>
    <n v="0"/>
    <n v="450.58"/>
    <n v="58.575400000000002"/>
    <n v="0"/>
    <n v="0"/>
    <n v="509.15539999999999"/>
    <s v="022972875"/>
    <s v="1"/>
    <x v="2"/>
  </r>
  <r>
    <x v="2"/>
    <x v="68"/>
    <s v="1"/>
    <x v="0"/>
    <s v="15041RESIN068492022"/>
    <s v="22SD004C"/>
    <x v="1853"/>
    <n v="2021"/>
    <x v="176"/>
    <x v="202"/>
    <n v="0"/>
    <n v="0"/>
    <n v="81.56"/>
    <n v="10.6028"/>
    <n v="0"/>
    <n v="0"/>
    <n v="92.162800000000004"/>
    <n v="0"/>
    <s v="1"/>
    <x v="2"/>
  </r>
  <r>
    <x v="2"/>
    <x v="68"/>
    <s v="1"/>
    <x v="0"/>
    <s v="15041RESIN068492022"/>
    <s v="22SD004C"/>
    <x v="1854"/>
    <n v="2022"/>
    <x v="10"/>
    <x v="11"/>
    <n v="0"/>
    <n v="0"/>
    <n v="2250.4499999999998"/>
    <n v="292.55849999999998"/>
    <n v="0"/>
    <n v="0"/>
    <n v="2543.0084999999999"/>
    <n v="0"/>
    <s v="1"/>
    <x v="2"/>
  </r>
  <r>
    <x v="2"/>
    <x v="68"/>
    <s v="1"/>
    <x v="0"/>
    <s v="15041RESIN068492022"/>
    <s v="22SD004C"/>
    <x v="1855"/>
    <n v="2023"/>
    <x v="2"/>
    <x v="2"/>
    <n v="0"/>
    <n v="0"/>
    <n v="0"/>
    <n v="0"/>
    <n v="0"/>
    <n v="0"/>
    <n v="0"/>
    <n v="0"/>
    <s v="1"/>
    <x v="2"/>
  </r>
  <r>
    <x v="2"/>
    <x v="68"/>
    <s v="1"/>
    <x v="0"/>
    <s v="15041RESIN068492022"/>
    <s v="22SD004C"/>
    <x v="1856"/>
    <n v="2024"/>
    <x v="10"/>
    <x v="11"/>
    <n v="0"/>
    <n v="0"/>
    <n v="23.67"/>
    <n v="3.0771000000000002"/>
    <n v="0"/>
    <n v="0"/>
    <n v="26.747100000000003"/>
    <n v="0"/>
    <s v="1"/>
    <x v="2"/>
  </r>
  <r>
    <x v="2"/>
    <x v="68"/>
    <s v="1"/>
    <x v="0"/>
    <s v="15041RESIN068492022"/>
    <s v="22SD004C"/>
    <x v="1857"/>
    <n v="2025"/>
    <x v="169"/>
    <x v="195"/>
    <n v="0"/>
    <n v="0"/>
    <n v="86.96"/>
    <n v="11.3048"/>
    <n v="0"/>
    <n v="0"/>
    <n v="98.264799999999994"/>
    <n v="0"/>
    <s v="1"/>
    <x v="2"/>
  </r>
  <r>
    <x v="2"/>
    <x v="68"/>
    <s v="1"/>
    <x v="0"/>
    <s v="15041RESIN068492022"/>
    <s v="22SD004C"/>
    <x v="1858"/>
    <n v="2026"/>
    <x v="130"/>
    <x v="148"/>
    <n v="0"/>
    <n v="0"/>
    <n v="135.66"/>
    <n v="17.6358"/>
    <n v="0"/>
    <n v="0"/>
    <n v="153.29579999999999"/>
    <n v="0"/>
    <s v="1"/>
    <x v="2"/>
  </r>
  <r>
    <x v="2"/>
    <x v="68"/>
    <s v="1"/>
    <x v="0"/>
    <s v="15041RESIN068492022"/>
    <s v="22SD004C"/>
    <x v="1859"/>
    <n v="2027"/>
    <x v="10"/>
    <x v="11"/>
    <n v="0"/>
    <n v="0"/>
    <n v="36.89"/>
    <n v="4.7957000000000001"/>
    <n v="0"/>
    <n v="0"/>
    <n v="41.685699999999997"/>
    <n v="0"/>
    <s v="1"/>
    <x v="2"/>
  </r>
  <r>
    <x v="2"/>
    <x v="68"/>
    <s v="1"/>
    <x v="0"/>
    <s v="15041RESIN068492022"/>
    <s v="22SD004C"/>
    <x v="1860"/>
    <n v="2028"/>
    <x v="20"/>
    <x v="23"/>
    <n v="0"/>
    <n v="0"/>
    <n v="116.15"/>
    <n v="15.099500000000001"/>
    <n v="0"/>
    <n v="0"/>
    <n v="131.24950000000001"/>
    <n v="0"/>
    <s v="1"/>
    <x v="2"/>
  </r>
  <r>
    <x v="2"/>
    <x v="68"/>
    <s v="1"/>
    <x v="0"/>
    <s v="15041RESIN068492022"/>
    <s v="22SD004C"/>
    <x v="1861"/>
    <n v="2029"/>
    <x v="164"/>
    <x v="188"/>
    <n v="0"/>
    <n v="0"/>
    <n v="389.42"/>
    <n v="50.624600000000001"/>
    <n v="0"/>
    <n v="0"/>
    <n v="440.0446"/>
    <n v="0"/>
    <s v="1"/>
    <x v="2"/>
  </r>
  <r>
    <x v="2"/>
    <x v="68"/>
    <s v="1"/>
    <x v="0"/>
    <s v="15041RESIN068492022"/>
    <s v="22SD004C"/>
    <x v="1862"/>
    <n v="2030"/>
    <x v="39"/>
    <x v="43"/>
    <n v="0"/>
    <n v="0"/>
    <n v="83.54"/>
    <n v="10.860200000000001"/>
    <n v="0"/>
    <n v="0"/>
    <n v="94.400200000000012"/>
    <n v="0"/>
    <s v="1"/>
    <x v="2"/>
  </r>
  <r>
    <x v="2"/>
    <x v="68"/>
    <s v="1"/>
    <x v="0"/>
    <s v="15041RESIN068492022"/>
    <s v="22SD004C"/>
    <x v="1863"/>
    <n v="2031"/>
    <x v="76"/>
    <x v="83"/>
    <n v="0"/>
    <n v="0"/>
    <n v="511.37"/>
    <n v="66.478099999999998"/>
    <n v="0"/>
    <n v="0"/>
    <n v="577.84810000000004"/>
    <n v="0"/>
    <s v="1"/>
    <x v="2"/>
  </r>
  <r>
    <x v="2"/>
    <x v="68"/>
    <s v="1"/>
    <x v="0"/>
    <s v="15041RESIN068492022"/>
    <s v="22SD004C"/>
    <x v="1864"/>
    <n v="2032"/>
    <x v="194"/>
    <x v="226"/>
    <n v="0"/>
    <n v="0"/>
    <n v="78.98"/>
    <n v="10.2674"/>
    <n v="0"/>
    <n v="0"/>
    <n v="89.247399999999999"/>
    <n v="0"/>
    <s v="1"/>
    <x v="2"/>
  </r>
  <r>
    <x v="2"/>
    <x v="68"/>
    <s v="1"/>
    <x v="0"/>
    <s v="15041RESIN068492022"/>
    <s v="22SD004C"/>
    <x v="1865"/>
    <n v="2033"/>
    <x v="10"/>
    <x v="11"/>
    <n v="0"/>
    <n v="0"/>
    <n v="39.83"/>
    <n v="5.1779000000000002"/>
    <n v="0"/>
    <n v="0"/>
    <n v="45.007899999999999"/>
    <n v="0"/>
    <s v="1"/>
    <x v="2"/>
  </r>
  <r>
    <x v="2"/>
    <x v="68"/>
    <s v="1"/>
    <x v="0"/>
    <s v="15041RESIN068492022"/>
    <s v="22SD004C"/>
    <x v="1866"/>
    <n v="2034"/>
    <x v="398"/>
    <x v="467"/>
    <n v="0"/>
    <n v="0"/>
    <n v="34.83"/>
    <n v="4.5278999999999998"/>
    <n v="0"/>
    <n v="0"/>
    <n v="39.357900000000001"/>
    <n v="0"/>
    <s v="1"/>
    <x v="2"/>
  </r>
  <r>
    <x v="2"/>
    <x v="68"/>
    <s v="1"/>
    <x v="0"/>
    <s v="15041RESIN068492022"/>
    <s v="22SD004C"/>
    <x v="1867"/>
    <n v="2035"/>
    <x v="399"/>
    <x v="468"/>
    <n v="0"/>
    <n v="0"/>
    <n v="69.91"/>
    <n v="9.0883000000000003"/>
    <n v="0"/>
    <n v="0"/>
    <n v="78.9983"/>
    <n v="0"/>
    <s v="1"/>
    <x v="2"/>
  </r>
  <r>
    <x v="2"/>
    <x v="68"/>
    <s v="1"/>
    <x v="0"/>
    <s v="15041RESIN068492022"/>
    <s v="22SD004C"/>
    <x v="1868"/>
    <n v="2036"/>
    <x v="200"/>
    <x v="233"/>
    <n v="0"/>
    <n v="0"/>
    <n v="20.39"/>
    <n v="2.6507000000000001"/>
    <n v="0"/>
    <n v="0"/>
    <n v="23.040700000000001"/>
    <n v="0"/>
    <s v="1"/>
    <x v="2"/>
  </r>
  <r>
    <x v="2"/>
    <x v="68"/>
    <s v="1"/>
    <x v="0"/>
    <s v="15041RESIN068492022"/>
    <s v="22SD004C"/>
    <x v="1869"/>
    <n v="2037"/>
    <x v="100"/>
    <x v="112"/>
    <n v="0"/>
    <n v="0"/>
    <n v="613.69000000000005"/>
    <n v="79.779700000000005"/>
    <n v="0"/>
    <n v="0"/>
    <n v="693.4697000000001"/>
    <n v="0"/>
    <s v="1"/>
    <x v="2"/>
  </r>
  <r>
    <x v="2"/>
    <x v="68"/>
    <s v="1"/>
    <x v="0"/>
    <s v="15041RESIN068492022"/>
    <s v="22SD004C"/>
    <x v="1870"/>
    <n v="2038"/>
    <x v="134"/>
    <x v="153"/>
    <n v="0"/>
    <n v="0"/>
    <n v="285.45999999999998"/>
    <n v="37.1098"/>
    <n v="0"/>
    <n v="0"/>
    <n v="322.56979999999999"/>
    <n v="0"/>
    <s v="1"/>
    <x v="2"/>
  </r>
  <r>
    <x v="2"/>
    <x v="68"/>
    <s v="1"/>
    <x v="0"/>
    <s v="15041RESIN068492022"/>
    <s v="22SD004C"/>
    <x v="1871"/>
    <n v="2039"/>
    <x v="119"/>
    <x v="136"/>
    <n v="0"/>
    <n v="0"/>
    <n v="124.68"/>
    <n v="16.208400000000001"/>
    <n v="0"/>
    <n v="0"/>
    <n v="140.88840000000002"/>
    <n v="0"/>
    <s v="1"/>
    <x v="2"/>
  </r>
  <r>
    <x v="2"/>
    <x v="68"/>
    <s v="1"/>
    <x v="0"/>
    <s v="15041RESIN068492022"/>
    <s v="22SD004C"/>
    <x v="1872"/>
    <n v="2040"/>
    <x v="246"/>
    <x v="292"/>
    <n v="0"/>
    <n v="0"/>
    <n v="31.72"/>
    <n v="4.1235999999999997"/>
    <n v="0"/>
    <n v="0"/>
    <n v="35.843599999999995"/>
    <n v="0"/>
    <s v="1"/>
    <x v="2"/>
  </r>
  <r>
    <x v="2"/>
    <x v="68"/>
    <s v="1"/>
    <x v="0"/>
    <s v="15041RESIN068492022"/>
    <s v="22SD004C"/>
    <x v="1873"/>
    <n v="2041"/>
    <x v="47"/>
    <x v="51"/>
    <n v="0"/>
    <n v="0"/>
    <n v="70.8"/>
    <n v="9.2040000000000006"/>
    <n v="0"/>
    <n v="0"/>
    <n v="80.003999999999991"/>
    <n v="0"/>
    <s v="1"/>
    <x v="2"/>
  </r>
  <r>
    <x v="2"/>
    <x v="68"/>
    <s v="1"/>
    <x v="0"/>
    <s v="15041RESIN068492022"/>
    <s v="22SD004C"/>
    <x v="1874"/>
    <n v="2042"/>
    <x v="400"/>
    <x v="469"/>
    <n v="0"/>
    <n v="0"/>
    <n v="30.58"/>
    <n v="3.9754"/>
    <n v="0"/>
    <n v="0"/>
    <n v="34.555399999999999"/>
    <n v="0"/>
    <s v="1"/>
    <x v="2"/>
  </r>
  <r>
    <x v="2"/>
    <x v="68"/>
    <s v="1"/>
    <x v="0"/>
    <s v="15041RESIN068492022"/>
    <s v="22SD004C"/>
    <x v="1875"/>
    <n v="2043"/>
    <x v="60"/>
    <x v="65"/>
    <n v="0"/>
    <n v="0"/>
    <n v="285.45999999999998"/>
    <n v="37.1098"/>
    <n v="0"/>
    <n v="0"/>
    <n v="322.56979999999999"/>
    <n v="0"/>
    <s v="1"/>
    <x v="2"/>
  </r>
  <r>
    <x v="2"/>
    <x v="68"/>
    <s v="1"/>
    <x v="0"/>
    <s v="15041RESIN068492022"/>
    <s v="22SD004C"/>
    <x v="1876"/>
    <n v="2044"/>
    <x v="8"/>
    <x v="96"/>
    <n v="0"/>
    <n v="0"/>
    <n v="67.959999999999994"/>
    <n v="8.8347999999999995"/>
    <n v="0"/>
    <n v="0"/>
    <n v="76.794799999999995"/>
    <s v="023506457"/>
    <s v="1"/>
    <x v="2"/>
  </r>
  <r>
    <x v="2"/>
    <x v="68"/>
    <s v="1"/>
    <x v="0"/>
    <s v="15041RESIN068492022"/>
    <s v="22SD004C"/>
    <x v="1877"/>
    <n v="2045"/>
    <x v="290"/>
    <x v="341"/>
    <n v="0"/>
    <n v="0"/>
    <n v="124.34"/>
    <n v="16.164200000000001"/>
    <n v="0"/>
    <n v="0"/>
    <n v="140.5042"/>
    <n v="0"/>
    <s v="1"/>
    <x v="2"/>
  </r>
  <r>
    <x v="2"/>
    <x v="68"/>
    <s v="1"/>
    <x v="0"/>
    <s v="15041RESIN068492022"/>
    <s v="22SD004C"/>
    <x v="1878"/>
    <n v="2046"/>
    <x v="352"/>
    <x v="411"/>
    <n v="0"/>
    <n v="0"/>
    <n v="205.9"/>
    <n v="26.767000000000003"/>
    <n v="0"/>
    <n v="0"/>
    <n v="232.667"/>
    <n v="0"/>
    <s v="1"/>
    <x v="2"/>
  </r>
  <r>
    <x v="2"/>
    <x v="68"/>
    <s v="1"/>
    <x v="0"/>
    <s v="15041RESIN068492022"/>
    <s v="22SD004C"/>
    <x v="1879"/>
    <n v="2047"/>
    <x v="133"/>
    <x v="151"/>
    <n v="0"/>
    <n v="0"/>
    <n v="297.39999999999998"/>
    <n v="38.661999999999999"/>
    <n v="0"/>
    <n v="0"/>
    <n v="336.06199999999995"/>
    <n v="0"/>
    <s v="1"/>
    <x v="2"/>
  </r>
  <r>
    <x v="2"/>
    <x v="68"/>
    <s v="1"/>
    <x v="0"/>
    <s v="15041RESIN068492022"/>
    <s v="22SD004C"/>
    <x v="1880"/>
    <n v="2048"/>
    <x v="73"/>
    <x v="79"/>
    <n v="0"/>
    <n v="0"/>
    <n v="501.77"/>
    <n v="65.230099999999993"/>
    <n v="0"/>
    <n v="0"/>
    <n v="567.00009999999997"/>
    <n v="0"/>
    <s v="1"/>
    <x v="2"/>
  </r>
  <r>
    <x v="2"/>
    <x v="68"/>
    <s v="1"/>
    <x v="0"/>
    <s v="15041RESIN068492022"/>
    <s v="22SD004C"/>
    <x v="1881"/>
    <n v="2049"/>
    <x v="60"/>
    <x v="65"/>
    <n v="0"/>
    <n v="0"/>
    <n v="15.49"/>
    <n v="2.0137"/>
    <n v="0"/>
    <n v="0"/>
    <n v="17.503700000000002"/>
    <n v="0"/>
    <s v="1"/>
    <x v="2"/>
  </r>
  <r>
    <x v="2"/>
    <x v="68"/>
    <s v="1"/>
    <x v="0"/>
    <s v="15041RESIN068492022"/>
    <s v="22SD004C"/>
    <x v="1882"/>
    <n v="2050"/>
    <x v="123"/>
    <x v="140"/>
    <n v="0"/>
    <n v="0"/>
    <n v="40.78"/>
    <n v="5.3014000000000001"/>
    <n v="0"/>
    <n v="0"/>
    <n v="46.081400000000002"/>
    <n v="0"/>
    <s v="1"/>
    <x v="2"/>
  </r>
  <r>
    <x v="2"/>
    <x v="68"/>
    <s v="1"/>
    <x v="0"/>
    <s v="15041RESIN068492022"/>
    <s v="22SD004C"/>
    <x v="1883"/>
    <n v="2051"/>
    <x v="60"/>
    <x v="65"/>
    <n v="0"/>
    <n v="0"/>
    <n v="60"/>
    <n v="7.8000000000000007"/>
    <n v="0"/>
    <n v="0"/>
    <n v="67.8"/>
    <n v="0"/>
    <s v="1"/>
    <x v="2"/>
  </r>
  <r>
    <x v="2"/>
    <x v="68"/>
    <s v="1"/>
    <x v="0"/>
    <s v="15041RESIN068492022"/>
    <s v="22SD004C"/>
    <x v="1884"/>
    <n v="2052"/>
    <x v="341"/>
    <x v="397"/>
    <n v="0"/>
    <n v="0"/>
    <n v="38.5"/>
    <n v="5.0049999999999999"/>
    <n v="0"/>
    <n v="0"/>
    <n v="43.505000000000003"/>
    <n v="0"/>
    <s v="1"/>
    <x v="2"/>
  </r>
  <r>
    <x v="2"/>
    <x v="68"/>
    <s v="1"/>
    <x v="0"/>
    <s v="15041RESIN068492022"/>
    <s v="22SD004C"/>
    <x v="1885"/>
    <n v="2053"/>
    <x v="239"/>
    <x v="282"/>
    <n v="0"/>
    <n v="0"/>
    <n v="282.5"/>
    <n v="36.725000000000001"/>
    <n v="0"/>
    <n v="0"/>
    <n v="319.22500000000002"/>
    <n v="0"/>
    <s v="1"/>
    <x v="2"/>
  </r>
  <r>
    <x v="2"/>
    <x v="68"/>
    <s v="1"/>
    <x v="0"/>
    <s v="15041RESIN068492022"/>
    <s v="22SD004C"/>
    <x v="1886"/>
    <n v="2054"/>
    <x v="49"/>
    <x v="54"/>
    <n v="0"/>
    <n v="0"/>
    <n v="551.98"/>
    <n v="71.757400000000004"/>
    <n v="0"/>
    <n v="0"/>
    <n v="623.73739999999998"/>
    <n v="0"/>
    <s v="1"/>
    <x v="2"/>
  </r>
  <r>
    <x v="2"/>
    <x v="68"/>
    <s v="1"/>
    <x v="0"/>
    <s v="15041RESIN068492022"/>
    <s v="22SD004C"/>
    <x v="1887"/>
    <n v="2055"/>
    <x v="275"/>
    <x v="326"/>
    <n v="0"/>
    <n v="0"/>
    <n v="110.01"/>
    <n v="14.301300000000001"/>
    <n v="0"/>
    <n v="0"/>
    <n v="124.3113"/>
    <n v="0"/>
    <s v="1"/>
    <x v="2"/>
  </r>
  <r>
    <x v="2"/>
    <x v="68"/>
    <s v="1"/>
    <x v="0"/>
    <s v="15041RESIN068492022"/>
    <s v="22SD004C"/>
    <x v="1888"/>
    <n v="2056"/>
    <x v="290"/>
    <x v="341"/>
    <n v="0"/>
    <n v="0"/>
    <n v="122.34"/>
    <n v="15.904200000000001"/>
    <n v="0"/>
    <n v="0"/>
    <n v="138.24420000000001"/>
    <n v="0"/>
    <s v="1"/>
    <x v="2"/>
  </r>
  <r>
    <x v="2"/>
    <x v="68"/>
    <s v="1"/>
    <x v="0"/>
    <s v="15041RESIN068492022"/>
    <s v="22SD004C"/>
    <x v="1889"/>
    <n v="2057"/>
    <x v="8"/>
    <x v="13"/>
    <n v="0"/>
    <n v="0"/>
    <n v="75.430000000000007"/>
    <n v="9.8059000000000012"/>
    <n v="0"/>
    <n v="0"/>
    <n v="85.235900000000015"/>
    <s v="027009790"/>
    <s v="1"/>
    <x v="2"/>
  </r>
  <r>
    <x v="2"/>
    <x v="68"/>
    <s v="1"/>
    <x v="0"/>
    <s v="15041RESIN068492022"/>
    <s v="22SD004C"/>
    <x v="1890"/>
    <n v="2058"/>
    <x v="57"/>
    <x v="62"/>
    <n v="0"/>
    <n v="0"/>
    <n v="183.51"/>
    <n v="23.856300000000001"/>
    <n v="0"/>
    <n v="0"/>
    <n v="207.3663"/>
    <n v="0"/>
    <s v="1"/>
    <x v="2"/>
  </r>
  <r>
    <x v="2"/>
    <x v="68"/>
    <s v="1"/>
    <x v="0"/>
    <s v="15041RESIN068492022"/>
    <s v="22SD004C"/>
    <x v="1891"/>
    <n v="2059"/>
    <x v="54"/>
    <x v="59"/>
    <n v="0"/>
    <n v="0"/>
    <n v="860.15"/>
    <n v="111.81950000000001"/>
    <n v="0"/>
    <n v="0"/>
    <n v="971.96949999999993"/>
    <n v="0"/>
    <s v="1"/>
    <x v="2"/>
  </r>
  <r>
    <x v="2"/>
    <x v="68"/>
    <s v="1"/>
    <x v="0"/>
    <s v="15041RESIN068492022"/>
    <s v="22SD004C"/>
    <x v="1892"/>
    <n v="2060"/>
    <x v="321"/>
    <x v="374"/>
    <n v="0"/>
    <n v="0"/>
    <n v="205.9"/>
    <n v="26.767000000000003"/>
    <n v="0"/>
    <n v="0"/>
    <n v="232.667"/>
    <n v="0"/>
    <s v="1"/>
    <x v="2"/>
  </r>
  <r>
    <x v="2"/>
    <x v="68"/>
    <s v="1"/>
    <x v="0"/>
    <s v="15041RESIN068492022"/>
    <s v="22SD004C"/>
    <x v="1893"/>
    <n v="2061"/>
    <x v="150"/>
    <x v="172"/>
    <n v="0"/>
    <n v="0"/>
    <n v="1370.6"/>
    <n v="178.178"/>
    <n v="0"/>
    <n v="0"/>
    <n v="1548.7779999999998"/>
    <n v="0"/>
    <s v="1"/>
    <x v="2"/>
  </r>
  <r>
    <x v="2"/>
    <x v="68"/>
    <s v="1"/>
    <x v="0"/>
    <s v="15041RESIN068492022"/>
    <s v="22SD004C"/>
    <x v="1894"/>
    <n v="2062"/>
    <x v="81"/>
    <x v="88"/>
    <n v="0"/>
    <n v="0"/>
    <n v="3268.63"/>
    <n v="424.92190000000005"/>
    <n v="0"/>
    <n v="0"/>
    <n v="3693.5519000000004"/>
    <n v="0"/>
    <s v="1"/>
    <x v="2"/>
  </r>
  <r>
    <x v="2"/>
    <x v="68"/>
    <s v="1"/>
    <x v="0"/>
    <s v="15041RESIN068492022"/>
    <s v="22SD004C"/>
    <x v="1895"/>
    <n v="2063"/>
    <x v="60"/>
    <x v="65"/>
    <n v="0"/>
    <n v="0"/>
    <n v="224.29"/>
    <n v="29.157699999999998"/>
    <n v="0"/>
    <n v="0"/>
    <n v="253.4477"/>
    <n v="0"/>
    <s v="1"/>
    <x v="2"/>
  </r>
  <r>
    <x v="2"/>
    <x v="68"/>
    <s v="1"/>
    <x v="0"/>
    <s v="15041RESIN068492022"/>
    <s v="22SD004C"/>
    <x v="1896"/>
    <n v="2064"/>
    <x v="60"/>
    <x v="65"/>
    <n v="0"/>
    <n v="0"/>
    <n v="24.64"/>
    <n v="3.2032000000000003"/>
    <n v="0"/>
    <n v="0"/>
    <n v="27.8432"/>
    <n v="0"/>
    <s v="1"/>
    <x v="2"/>
  </r>
  <r>
    <x v="2"/>
    <x v="68"/>
    <s v="1"/>
    <x v="0"/>
    <s v="15041RESIN068492022"/>
    <s v="22SD004C"/>
    <x v="1897"/>
    <n v="2065"/>
    <x v="8"/>
    <x v="421"/>
    <n v="0"/>
    <n v="0"/>
    <n v="348.63"/>
    <n v="45.321899999999999"/>
    <n v="0"/>
    <n v="0"/>
    <n v="393.95190000000002"/>
    <s v="019280324"/>
    <s v="1"/>
    <x v="2"/>
  </r>
  <r>
    <x v="2"/>
    <x v="68"/>
    <s v="1"/>
    <x v="0"/>
    <s v="15041RESIN068492022"/>
    <s v="22SD004C"/>
    <x v="1898"/>
    <n v="2066"/>
    <x v="401"/>
    <x v="470"/>
    <n v="0"/>
    <n v="0"/>
    <n v="144.76"/>
    <n v="18.8188"/>
    <n v="0"/>
    <n v="0"/>
    <n v="163.5788"/>
    <n v="0"/>
    <s v="1"/>
    <x v="2"/>
  </r>
  <r>
    <x v="2"/>
    <x v="68"/>
    <s v="1"/>
    <x v="0"/>
    <s v="15041RESIN068492022"/>
    <s v="22SD004C"/>
    <x v="1899"/>
    <n v="2067"/>
    <x v="192"/>
    <x v="224"/>
    <n v="0"/>
    <n v="0"/>
    <n v="205.9"/>
    <n v="26.767000000000003"/>
    <n v="0"/>
    <n v="0"/>
    <n v="232.667"/>
    <n v="0"/>
    <s v="1"/>
    <x v="2"/>
  </r>
  <r>
    <x v="2"/>
    <x v="68"/>
    <s v="1"/>
    <x v="0"/>
    <s v="15041RESIN068492022"/>
    <s v="22SD004C"/>
    <x v="1900"/>
    <n v="2068"/>
    <x v="8"/>
    <x v="285"/>
    <n v="0"/>
    <n v="0"/>
    <n v="428.19"/>
    <n v="55.664700000000003"/>
    <n v="0"/>
    <n v="0"/>
    <n v="483.85469999999998"/>
    <s v="023817086"/>
    <s v="1"/>
    <x v="2"/>
  </r>
  <r>
    <x v="2"/>
    <x v="69"/>
    <s v="1"/>
    <x v="0"/>
    <s v="15041RESIN068492022"/>
    <s v="22SD004C"/>
    <x v="1901"/>
    <n v="2069"/>
    <x v="353"/>
    <x v="413"/>
    <n v="0"/>
    <n v="0"/>
    <n v="2385.52"/>
    <n v="310.11759999999998"/>
    <n v="0"/>
    <n v="0"/>
    <n v="2695.6376"/>
    <n v="0"/>
    <s v="1"/>
    <x v="2"/>
  </r>
  <r>
    <x v="2"/>
    <x v="69"/>
    <s v="1"/>
    <x v="0"/>
    <s v="15041RESIN068492022"/>
    <s v="22SD004C"/>
    <x v="1902"/>
    <n v="2070"/>
    <x v="8"/>
    <x v="95"/>
    <n v="0"/>
    <n v="0"/>
    <n v="511.75"/>
    <n v="66.527500000000003"/>
    <n v="0"/>
    <n v="0"/>
    <n v="578.27750000000003"/>
    <s v="025307605"/>
    <s v="1"/>
    <x v="2"/>
  </r>
  <r>
    <x v="2"/>
    <x v="69"/>
    <s v="1"/>
    <x v="0"/>
    <s v="15041RESIN068492022"/>
    <s v="22SD004C"/>
    <x v="1903"/>
    <n v="2071"/>
    <x v="10"/>
    <x v="11"/>
    <n v="0"/>
    <n v="0"/>
    <n v="5218.41"/>
    <n v="678.39329999999995"/>
    <n v="0"/>
    <n v="0"/>
    <n v="5896.8032999999996"/>
    <n v="0"/>
    <s v="1"/>
    <x v="2"/>
  </r>
  <r>
    <x v="2"/>
    <x v="69"/>
    <s v="1"/>
    <x v="0"/>
    <s v="15041RESIN068492022"/>
    <s v="22SD004C"/>
    <x v="1904"/>
    <n v="2072"/>
    <x v="10"/>
    <x v="11"/>
    <n v="0"/>
    <n v="0"/>
    <n v="1910.96"/>
    <n v="248.4248"/>
    <n v="0"/>
    <n v="0"/>
    <n v="2159.3847999999998"/>
    <n v="0"/>
    <s v="1"/>
    <x v="2"/>
  </r>
  <r>
    <x v="2"/>
    <x v="69"/>
    <s v="1"/>
    <x v="0"/>
    <s v="15041RESIN068492022"/>
    <s v="22SD004C"/>
    <x v="1905"/>
    <n v="2073"/>
    <x v="122"/>
    <x v="139"/>
    <n v="0"/>
    <n v="0"/>
    <n v="592.79999999999995"/>
    <n v="77.063999999999993"/>
    <n v="0"/>
    <n v="0"/>
    <n v="669.86399999999992"/>
    <n v="0"/>
    <s v="1"/>
    <x v="2"/>
  </r>
  <r>
    <x v="2"/>
    <x v="69"/>
    <s v="1"/>
    <x v="0"/>
    <s v="15041RESIN068492022"/>
    <s v="22SD004C"/>
    <x v="1906"/>
    <n v="2074"/>
    <x v="82"/>
    <x v="89"/>
    <n v="0"/>
    <n v="0"/>
    <n v="287.45999999999998"/>
    <n v="37.369799999999998"/>
    <n v="0"/>
    <n v="0"/>
    <n v="324.82979999999998"/>
    <n v="0"/>
    <s v="1"/>
    <x v="2"/>
  </r>
  <r>
    <x v="2"/>
    <x v="69"/>
    <s v="1"/>
    <x v="0"/>
    <s v="15041RESIN068492022"/>
    <s v="22SD004C"/>
    <x v="1907"/>
    <n v="2075"/>
    <x v="66"/>
    <x v="72"/>
    <n v="0"/>
    <n v="0"/>
    <n v="61.17"/>
    <n v="7.9521000000000006"/>
    <n v="0"/>
    <n v="0"/>
    <n v="69.122100000000003"/>
    <n v="0"/>
    <s v="1"/>
    <x v="2"/>
  </r>
  <r>
    <x v="2"/>
    <x v="69"/>
    <s v="1"/>
    <x v="0"/>
    <s v="15041RESIN068492022"/>
    <s v="22SD004C"/>
    <x v="1908"/>
    <n v="2076"/>
    <x v="54"/>
    <x v="59"/>
    <n v="0"/>
    <n v="0"/>
    <n v="955.74"/>
    <n v="124.2462"/>
    <n v="0"/>
    <n v="0"/>
    <n v="1079.9862000000001"/>
    <n v="0"/>
    <s v="1"/>
    <x v="2"/>
  </r>
  <r>
    <x v="2"/>
    <x v="69"/>
    <s v="1"/>
    <x v="0"/>
    <s v="15041RESIN068492022"/>
    <s v="22SD004C"/>
    <x v="1909"/>
    <n v="2077"/>
    <x v="180"/>
    <x v="207"/>
    <n v="0"/>
    <n v="0"/>
    <n v="81.56"/>
    <n v="10.6028"/>
    <n v="0"/>
    <n v="0"/>
    <n v="92.162800000000004"/>
    <n v="0"/>
    <s v="1"/>
    <x v="2"/>
  </r>
  <r>
    <x v="2"/>
    <x v="69"/>
    <s v="1"/>
    <x v="0"/>
    <s v="15041RESIN068492022"/>
    <s v="22SD004C"/>
    <x v="1910"/>
    <n v="2078"/>
    <x v="8"/>
    <x v="218"/>
    <n v="0"/>
    <n v="0"/>
    <n v="226.29"/>
    <n v="29.4177"/>
    <n v="0"/>
    <n v="0"/>
    <n v="255.70769999999999"/>
    <s v="007681247"/>
    <s v="1"/>
    <x v="2"/>
  </r>
  <r>
    <x v="2"/>
    <x v="69"/>
    <s v="1"/>
    <x v="0"/>
    <s v="15041RESIN068492022"/>
    <s v="22SD004C"/>
    <x v="1911"/>
    <n v="2079"/>
    <x v="402"/>
    <x v="471"/>
    <n v="0"/>
    <n v="0"/>
    <n v="131.16"/>
    <n v="17.050799999999999"/>
    <n v="0"/>
    <n v="0"/>
    <n v="148.21080000000001"/>
    <n v="0"/>
    <s v="1"/>
    <x v="2"/>
  </r>
  <r>
    <x v="2"/>
    <x v="69"/>
    <s v="1"/>
    <x v="0"/>
    <s v="15041RESIN068492022"/>
    <s v="22SD004C"/>
    <x v="1912"/>
    <n v="2080"/>
    <x v="113"/>
    <x v="129"/>
    <n v="0"/>
    <n v="0"/>
    <n v="20912.87"/>
    <n v="2718.6731"/>
    <n v="0"/>
    <n v="0"/>
    <n v="23631.543099999999"/>
    <n v="0"/>
    <s v="1"/>
    <x v="2"/>
  </r>
  <r>
    <x v="2"/>
    <x v="69"/>
    <s v="1"/>
    <x v="0"/>
    <s v="15041RESIN068492022"/>
    <s v="22SD004C"/>
    <x v="1913"/>
    <n v="2081"/>
    <x v="403"/>
    <x v="472"/>
    <n v="0"/>
    <n v="0"/>
    <n v="341.18"/>
    <n v="44.353400000000001"/>
    <n v="0"/>
    <n v="0"/>
    <n v="385.53340000000003"/>
    <n v="0"/>
    <s v="1"/>
    <x v="2"/>
  </r>
  <r>
    <x v="2"/>
    <x v="69"/>
    <s v="1"/>
    <x v="0"/>
    <s v="15041RESIN068492022"/>
    <s v="22SD004C"/>
    <x v="1914"/>
    <n v="2082"/>
    <x v="347"/>
    <x v="403"/>
    <n v="0"/>
    <n v="0"/>
    <n v="138.72"/>
    <n v="18.0336"/>
    <n v="0"/>
    <n v="0"/>
    <n v="156.75360000000001"/>
    <n v="0"/>
    <s v="1"/>
    <x v="2"/>
  </r>
  <r>
    <x v="2"/>
    <x v="69"/>
    <s v="1"/>
    <x v="0"/>
    <s v="15041RESIN068492022"/>
    <s v="22SD004C"/>
    <x v="1915"/>
    <n v="2083"/>
    <x v="84"/>
    <x v="92"/>
    <n v="0"/>
    <n v="0"/>
    <n v="236.48"/>
    <n v="30.7424"/>
    <n v="0"/>
    <n v="0"/>
    <n v="267.22239999999999"/>
    <n v="0"/>
    <s v="1"/>
    <x v="2"/>
  </r>
  <r>
    <x v="2"/>
    <x v="69"/>
    <s v="1"/>
    <x v="0"/>
    <s v="15041RESIN068492022"/>
    <s v="22SD004C"/>
    <x v="1916"/>
    <n v="2084"/>
    <x v="85"/>
    <x v="93"/>
    <n v="0"/>
    <n v="0"/>
    <n v="61.18"/>
    <n v="7.9534000000000002"/>
    <n v="0"/>
    <n v="0"/>
    <n v="69.133399999999995"/>
    <n v="0"/>
    <s v="1"/>
    <x v="2"/>
  </r>
  <r>
    <x v="2"/>
    <x v="69"/>
    <s v="1"/>
    <x v="0"/>
    <s v="15041RESIN068492022"/>
    <s v="22SD004C"/>
    <x v="1917"/>
    <n v="2085"/>
    <x v="77"/>
    <x v="84"/>
    <n v="0"/>
    <n v="0"/>
    <n v="1202.98"/>
    <n v="156.38740000000001"/>
    <n v="0"/>
    <n v="0"/>
    <n v="1359.3674000000001"/>
    <n v="0"/>
    <s v="1"/>
    <x v="2"/>
  </r>
  <r>
    <x v="2"/>
    <x v="69"/>
    <s v="1"/>
    <x v="0"/>
    <s v="15041RESIN068492022"/>
    <s v="22SD004C"/>
    <x v="1918"/>
    <n v="2086"/>
    <x v="246"/>
    <x v="292"/>
    <n v="0"/>
    <n v="0"/>
    <n v="158.03"/>
    <n v="20.543900000000001"/>
    <n v="0"/>
    <n v="0"/>
    <n v="178.57390000000001"/>
    <n v="0"/>
    <s v="1"/>
    <x v="2"/>
  </r>
  <r>
    <x v="2"/>
    <x v="69"/>
    <s v="1"/>
    <x v="0"/>
    <s v="15041RESIN068492022"/>
    <s v="22SD004C"/>
    <x v="1919"/>
    <n v="2087"/>
    <x v="10"/>
    <x v="11"/>
    <n v="0"/>
    <n v="0"/>
    <n v="231.98"/>
    <n v="30.157399999999999"/>
    <n v="0"/>
    <n v="0"/>
    <n v="262.13740000000001"/>
    <n v="0"/>
    <s v="1"/>
    <x v="2"/>
  </r>
  <r>
    <x v="2"/>
    <x v="69"/>
    <s v="1"/>
    <x v="0"/>
    <s v="15041RESIN068492022"/>
    <s v="22SD004C"/>
    <x v="1920"/>
    <n v="2088"/>
    <x v="150"/>
    <x v="172"/>
    <n v="0"/>
    <n v="0"/>
    <n v="1185.9000000000001"/>
    <n v="154.16700000000003"/>
    <n v="0"/>
    <n v="0"/>
    <n v="1340.067"/>
    <n v="0"/>
    <s v="1"/>
    <x v="2"/>
  </r>
  <r>
    <x v="2"/>
    <x v="69"/>
    <s v="1"/>
    <x v="0"/>
    <s v="15041RESIN068492022"/>
    <s v="22SD004C"/>
    <x v="1921"/>
    <n v="2089"/>
    <x v="8"/>
    <x v="237"/>
    <n v="0"/>
    <n v="0"/>
    <n v="593.30999999999995"/>
    <n v="77.130299999999991"/>
    <n v="0"/>
    <n v="0"/>
    <n v="670.44029999999998"/>
    <s v="023760988"/>
    <s v="1"/>
    <x v="2"/>
  </r>
  <r>
    <x v="2"/>
    <x v="69"/>
    <s v="1"/>
    <x v="0"/>
    <s v="15041RESIN068492022"/>
    <s v="22SD004C"/>
    <x v="1922"/>
    <n v="2090"/>
    <x v="111"/>
    <x v="127"/>
    <n v="0"/>
    <n v="0"/>
    <n v="319.2"/>
    <n v="41.496000000000002"/>
    <n v="0"/>
    <n v="0"/>
    <n v="360.69599999999997"/>
    <n v="0"/>
    <s v="1"/>
    <x v="2"/>
  </r>
  <r>
    <x v="2"/>
    <x v="69"/>
    <s v="1"/>
    <x v="0"/>
    <s v="15041RESIN068492022"/>
    <s v="22SD004C"/>
    <x v="1923"/>
    <n v="2091"/>
    <x v="102"/>
    <x v="117"/>
    <n v="0"/>
    <n v="0"/>
    <n v="1613.62"/>
    <n v="209.7706"/>
    <n v="0"/>
    <n v="0"/>
    <n v="1823.3905999999999"/>
    <n v="0"/>
    <s v="1"/>
    <x v="2"/>
  </r>
  <r>
    <x v="2"/>
    <x v="69"/>
    <s v="1"/>
    <x v="0"/>
    <s v="15041RESIN068492022"/>
    <s v="22SD004C"/>
    <x v="1924"/>
    <n v="2092"/>
    <x v="194"/>
    <x v="226"/>
    <n v="0"/>
    <n v="0"/>
    <n v="150"/>
    <n v="19.5"/>
    <n v="0"/>
    <n v="0"/>
    <n v="169.5"/>
    <n v="0"/>
    <s v="1"/>
    <x v="2"/>
  </r>
  <r>
    <x v="2"/>
    <x v="69"/>
    <s v="1"/>
    <x v="0"/>
    <s v="15041RESIN068492022"/>
    <s v="22SD004C"/>
    <x v="1925"/>
    <n v="2093"/>
    <x v="190"/>
    <x v="222"/>
    <n v="0"/>
    <n v="0"/>
    <n v="12.5"/>
    <n v="1.625"/>
    <n v="0"/>
    <n v="0"/>
    <n v="14.125"/>
    <n v="0"/>
    <s v="1"/>
    <x v="2"/>
  </r>
  <r>
    <x v="2"/>
    <x v="69"/>
    <s v="1"/>
    <x v="0"/>
    <s v="15041RESIN068492022"/>
    <s v="22SD004C"/>
    <x v="1926"/>
    <n v="2094"/>
    <x v="70"/>
    <x v="76"/>
    <n v="0"/>
    <n v="0"/>
    <n v="123.54"/>
    <n v="16.060200000000002"/>
    <n v="0"/>
    <n v="0"/>
    <n v="139.6002"/>
    <n v="0"/>
    <s v="1"/>
    <x v="2"/>
  </r>
  <r>
    <x v="2"/>
    <x v="69"/>
    <s v="1"/>
    <x v="0"/>
    <s v="15041RESIN068492022"/>
    <s v="22SD004C"/>
    <x v="1927"/>
    <n v="2095"/>
    <x v="181"/>
    <x v="208"/>
    <n v="0"/>
    <n v="0"/>
    <n v="491.36"/>
    <n v="63.876800000000003"/>
    <n v="0"/>
    <n v="0"/>
    <n v="555.23680000000002"/>
    <n v="0"/>
    <s v="1"/>
    <x v="2"/>
  </r>
  <r>
    <x v="2"/>
    <x v="69"/>
    <s v="1"/>
    <x v="0"/>
    <s v="15041RESIN068492022"/>
    <s v="22SD004C"/>
    <x v="1928"/>
    <n v="2096"/>
    <x v="60"/>
    <x v="65"/>
    <n v="0"/>
    <n v="0"/>
    <n v="203.9"/>
    <n v="26.507000000000001"/>
    <n v="0"/>
    <n v="0"/>
    <n v="230.40700000000001"/>
    <n v="0"/>
    <s v="1"/>
    <x v="2"/>
  </r>
  <r>
    <x v="2"/>
    <x v="69"/>
    <s v="1"/>
    <x v="0"/>
    <s v="15041RESIN068492022"/>
    <s v="22SD004C"/>
    <x v="1929"/>
    <n v="2097"/>
    <x v="404"/>
    <x v="473"/>
    <n v="0"/>
    <n v="0"/>
    <n v="386.74"/>
    <n v="50.276200000000003"/>
    <n v="0"/>
    <n v="0"/>
    <n v="437.01620000000003"/>
    <n v="0"/>
    <s v="1"/>
    <x v="2"/>
  </r>
  <r>
    <x v="2"/>
    <x v="69"/>
    <s v="1"/>
    <x v="0"/>
    <s v="15041RESIN068492022"/>
    <s v="22SD004C"/>
    <x v="1930"/>
    <n v="2098"/>
    <x v="405"/>
    <x v="474"/>
    <n v="0"/>
    <n v="0"/>
    <n v="40.799999999999997"/>
    <n v="5.3039999999999994"/>
    <n v="0"/>
    <n v="0"/>
    <n v="46.103999999999999"/>
    <n v="0"/>
    <s v="1"/>
    <x v="2"/>
  </r>
  <r>
    <x v="2"/>
    <x v="69"/>
    <s v="1"/>
    <x v="0"/>
    <s v="15041RESIN068492022"/>
    <s v="22SD004C"/>
    <x v="1931"/>
    <n v="2099"/>
    <x v="120"/>
    <x v="137"/>
    <n v="0"/>
    <n v="0"/>
    <n v="1942.81"/>
    <n v="252.56530000000001"/>
    <n v="0"/>
    <n v="0"/>
    <n v="2195.3753000000002"/>
    <n v="0"/>
    <s v="1"/>
    <x v="2"/>
  </r>
  <r>
    <x v="2"/>
    <x v="69"/>
    <s v="1"/>
    <x v="0"/>
    <s v="15041RESIN068492022"/>
    <s v="22SD004C"/>
    <x v="1932"/>
    <n v="2100"/>
    <x v="12"/>
    <x v="15"/>
    <n v="0"/>
    <n v="0"/>
    <n v="39.39"/>
    <n v="5.1207000000000003"/>
    <n v="0"/>
    <n v="0"/>
    <n v="44.5107"/>
    <n v="0"/>
    <s v="1"/>
    <x v="2"/>
  </r>
  <r>
    <x v="2"/>
    <x v="69"/>
    <s v="1"/>
    <x v="0"/>
    <s v="15041RESIN068492022"/>
    <s v="22SD004C"/>
    <x v="1933"/>
    <n v="2101"/>
    <x v="186"/>
    <x v="217"/>
    <n v="0"/>
    <n v="0"/>
    <n v="223.53"/>
    <n v="29.058900000000001"/>
    <n v="0"/>
    <n v="0"/>
    <n v="252.5889"/>
    <n v="0"/>
    <s v="1"/>
    <x v="2"/>
  </r>
  <r>
    <x v="2"/>
    <x v="69"/>
    <s v="1"/>
    <x v="0"/>
    <s v="15041RESIN068492022"/>
    <s v="22SD004C"/>
    <x v="1934"/>
    <n v="2102"/>
    <x v="10"/>
    <x v="11"/>
    <n v="0"/>
    <n v="0"/>
    <n v="35.07"/>
    <n v="4.5590999999999999"/>
    <n v="0"/>
    <n v="0"/>
    <n v="39.629100000000001"/>
    <n v="0"/>
    <s v="1"/>
    <x v="2"/>
  </r>
  <r>
    <x v="2"/>
    <x v="69"/>
    <s v="1"/>
    <x v="0"/>
    <s v="15041RESIN068492022"/>
    <s v="22SD004C"/>
    <x v="1935"/>
    <n v="2103"/>
    <x v="10"/>
    <x v="11"/>
    <n v="0"/>
    <n v="0"/>
    <n v="116.88"/>
    <n v="15.1944"/>
    <n v="0"/>
    <n v="0"/>
    <n v="132.0744"/>
    <n v="0"/>
    <s v="1"/>
    <x v="2"/>
  </r>
  <r>
    <x v="2"/>
    <x v="69"/>
    <s v="1"/>
    <x v="0"/>
    <s v="15041RESIN068492022"/>
    <s v="22SD004C"/>
    <x v="1936"/>
    <n v="2104"/>
    <x v="193"/>
    <x v="225"/>
    <n v="0"/>
    <n v="0"/>
    <n v="154.87"/>
    <n v="20.133100000000002"/>
    <n v="0"/>
    <n v="0"/>
    <n v="175.00310000000002"/>
    <n v="0"/>
    <s v="1"/>
    <x v="2"/>
  </r>
  <r>
    <x v="2"/>
    <x v="64"/>
    <s v="1"/>
    <x v="0"/>
    <s v="15041RESIN068492022"/>
    <s v="22SD004C"/>
    <x v="1937"/>
    <n v="2105"/>
    <x v="8"/>
    <x v="173"/>
    <n v="0"/>
    <n v="0"/>
    <n v="40.76"/>
    <n v="5.2988"/>
    <n v="0"/>
    <n v="0"/>
    <n v="46.058799999999998"/>
    <s v="004316550"/>
    <s v="1"/>
    <x v="2"/>
  </r>
  <r>
    <x v="2"/>
    <x v="64"/>
    <s v="1"/>
    <x v="0"/>
    <s v="15041RESIN068492022"/>
    <s v="22SD004C"/>
    <x v="1938"/>
    <n v="2106"/>
    <x v="8"/>
    <x v="9"/>
    <n v="0"/>
    <n v="0"/>
    <n v="78.099999999999994"/>
    <n v="10.153"/>
    <n v="0"/>
    <n v="0"/>
    <n v="88.253"/>
    <s v="044907406"/>
    <s v="1"/>
    <x v="2"/>
  </r>
  <r>
    <x v="2"/>
    <x v="64"/>
    <s v="1"/>
    <x v="0"/>
    <s v="15041RESIN068492022"/>
    <s v="22SD004C"/>
    <x v="1939"/>
    <n v="2107"/>
    <x v="10"/>
    <x v="11"/>
    <n v="0"/>
    <n v="0"/>
    <n v="1227.57"/>
    <n v="159.58410000000001"/>
    <n v="0"/>
    <n v="0"/>
    <n v="1387.1541"/>
    <n v="0"/>
    <s v="1"/>
    <x v="2"/>
  </r>
  <r>
    <x v="2"/>
    <x v="64"/>
    <s v="1"/>
    <x v="0"/>
    <s v="15041RESIN068492022"/>
    <s v="22SD004C"/>
    <x v="1940"/>
    <n v="2108"/>
    <x v="8"/>
    <x v="243"/>
    <n v="0"/>
    <n v="0"/>
    <n v="119.17"/>
    <n v="15.492100000000001"/>
    <n v="0"/>
    <n v="0"/>
    <n v="134.66210000000001"/>
    <s v="009870981"/>
    <s v="1"/>
    <x v="2"/>
  </r>
  <r>
    <x v="2"/>
    <x v="64"/>
    <s v="1"/>
    <x v="0"/>
    <s v="15041RESIN068492022"/>
    <s v="22SD004C"/>
    <x v="1941"/>
    <n v="2109"/>
    <x v="406"/>
    <x v="475"/>
    <n v="0"/>
    <n v="0"/>
    <n v="156.63"/>
    <n v="20.361899999999999"/>
    <n v="0"/>
    <n v="0"/>
    <n v="176.99189999999999"/>
    <n v="0"/>
    <s v="1"/>
    <x v="2"/>
  </r>
  <r>
    <x v="2"/>
    <x v="64"/>
    <s v="1"/>
    <x v="0"/>
    <s v="15041RESIN068492022"/>
    <s v="22SD004C"/>
    <x v="1942"/>
    <n v="2110"/>
    <x v="10"/>
    <x v="11"/>
    <n v="0"/>
    <n v="0"/>
    <n v="540"/>
    <n v="70.2"/>
    <n v="0"/>
    <n v="0"/>
    <n v="610.20000000000005"/>
    <n v="0"/>
    <s v="1"/>
    <x v="2"/>
  </r>
  <r>
    <x v="2"/>
    <x v="64"/>
    <s v="1"/>
    <x v="0"/>
    <s v="15041RESIN068492022"/>
    <s v="22SD004C"/>
    <x v="1943"/>
    <n v="2111"/>
    <x v="60"/>
    <x v="65"/>
    <n v="0"/>
    <n v="0"/>
    <n v="163.12"/>
    <n v="21.2056"/>
    <n v="0"/>
    <n v="0"/>
    <n v="184.32560000000001"/>
    <n v="0"/>
    <s v="1"/>
    <x v="2"/>
  </r>
  <r>
    <x v="2"/>
    <x v="64"/>
    <s v="1"/>
    <x v="0"/>
    <s v="15041RESIN068492022"/>
    <s v="22SD004C"/>
    <x v="1944"/>
    <n v="2112"/>
    <x v="60"/>
    <x v="65"/>
    <n v="0"/>
    <n v="0"/>
    <n v="163.12"/>
    <n v="21.2056"/>
    <n v="0"/>
    <n v="0"/>
    <n v="184.32560000000001"/>
    <n v="0"/>
    <s v="1"/>
    <x v="2"/>
  </r>
  <r>
    <x v="2"/>
    <x v="64"/>
    <s v="1"/>
    <x v="0"/>
    <s v="15041RESIN068492022"/>
    <s v="22SD004C"/>
    <x v="1945"/>
    <n v="2113"/>
    <x v="407"/>
    <x v="476"/>
    <n v="0"/>
    <n v="0"/>
    <n v="82.46"/>
    <n v="10.719799999999999"/>
    <n v="0"/>
    <n v="0"/>
    <n v="93.1798"/>
    <n v="0"/>
    <s v="1"/>
    <x v="2"/>
  </r>
  <r>
    <x v="2"/>
    <x v="64"/>
    <s v="1"/>
    <x v="0"/>
    <s v="15041RESIN068492022"/>
    <s v="22SD004C"/>
    <x v="1946"/>
    <n v="2114"/>
    <x v="148"/>
    <x v="170"/>
    <n v="0"/>
    <n v="0"/>
    <n v="50"/>
    <n v="6.5"/>
    <n v="0"/>
    <n v="0"/>
    <n v="56.5"/>
    <n v="0"/>
    <s v="1"/>
    <x v="2"/>
  </r>
  <r>
    <x v="2"/>
    <x v="64"/>
    <s v="1"/>
    <x v="0"/>
    <s v="15041RESIN068492022"/>
    <s v="22SD004C"/>
    <x v="1947"/>
    <n v="2115"/>
    <x v="148"/>
    <x v="170"/>
    <n v="0"/>
    <n v="0"/>
    <n v="12080.54"/>
    <n v="1570.4702000000002"/>
    <n v="0"/>
    <n v="0"/>
    <n v="13651.010200000001"/>
    <n v="0"/>
    <s v="1"/>
    <x v="2"/>
  </r>
  <r>
    <x v="2"/>
    <x v="64"/>
    <s v="1"/>
    <x v="0"/>
    <s v="15041RESIN068492022"/>
    <s v="22SD004C"/>
    <x v="1948"/>
    <n v="2116"/>
    <x v="408"/>
    <x v="477"/>
    <n v="0"/>
    <n v="0"/>
    <n v="627.67999999999995"/>
    <n v="81.598399999999998"/>
    <n v="0"/>
    <n v="0"/>
    <n v="709.27839999999992"/>
    <n v="0"/>
    <s v="1"/>
    <x v="2"/>
  </r>
  <r>
    <x v="2"/>
    <x v="64"/>
    <s v="1"/>
    <x v="0"/>
    <s v="15041RESIN068492022"/>
    <s v="22SD004C"/>
    <x v="1949"/>
    <n v="2117"/>
    <x v="202"/>
    <x v="235"/>
    <n v="0"/>
    <n v="0"/>
    <n v="62.68"/>
    <n v="8.1484000000000005"/>
    <n v="0"/>
    <n v="0"/>
    <n v="70.828400000000002"/>
    <n v="0"/>
    <s v="1"/>
    <x v="2"/>
  </r>
  <r>
    <x v="2"/>
    <x v="64"/>
    <s v="1"/>
    <x v="0"/>
    <s v="15041RESIN068492022"/>
    <s v="22SD004C"/>
    <x v="1950"/>
    <n v="2118"/>
    <x v="8"/>
    <x v="209"/>
    <n v="0"/>
    <n v="0"/>
    <n v="199.4"/>
    <n v="25.922000000000001"/>
    <n v="0"/>
    <n v="0"/>
    <n v="225.322"/>
    <s v="040303040"/>
    <s v="1"/>
    <x v="2"/>
  </r>
  <r>
    <x v="2"/>
    <x v="64"/>
    <s v="1"/>
    <x v="0"/>
    <s v="15041RESIN068492022"/>
    <s v="22SD004C"/>
    <x v="1951"/>
    <n v="2119"/>
    <x v="201"/>
    <x v="234"/>
    <n v="0"/>
    <n v="0"/>
    <n v="213.27"/>
    <n v="27.725100000000001"/>
    <n v="0"/>
    <n v="0"/>
    <n v="240.99510000000001"/>
    <n v="0"/>
    <s v="1"/>
    <x v="2"/>
  </r>
  <r>
    <x v="2"/>
    <x v="64"/>
    <s v="1"/>
    <x v="0"/>
    <s v="15041RESIN068492022"/>
    <s v="22SD004C"/>
    <x v="1952"/>
    <n v="2120"/>
    <x v="275"/>
    <x v="326"/>
    <n v="0"/>
    <n v="0"/>
    <n v="230.1"/>
    <n v="29.913"/>
    <n v="0"/>
    <n v="0"/>
    <n v="260.01299999999998"/>
    <n v="0"/>
    <s v="1"/>
    <x v="2"/>
  </r>
  <r>
    <x v="2"/>
    <x v="64"/>
    <s v="1"/>
    <x v="0"/>
    <s v="15041RESIN068492022"/>
    <s v="22SD004C"/>
    <x v="1953"/>
    <n v="2121"/>
    <x v="9"/>
    <x v="10"/>
    <n v="0"/>
    <n v="0"/>
    <n v="458.76"/>
    <n v="59.638800000000003"/>
    <n v="0"/>
    <n v="0"/>
    <n v="518.39879999999994"/>
    <n v="0"/>
    <s v="1"/>
    <x v="2"/>
  </r>
  <r>
    <x v="2"/>
    <x v="64"/>
    <s v="1"/>
    <x v="0"/>
    <s v="15041RESIN068492022"/>
    <s v="22SD004C"/>
    <x v="1954"/>
    <n v="2122"/>
    <x v="232"/>
    <x v="272"/>
    <n v="0"/>
    <n v="0"/>
    <n v="409.8"/>
    <n v="53.274000000000001"/>
    <n v="0"/>
    <n v="0"/>
    <n v="463.07400000000001"/>
    <n v="0"/>
    <s v="1"/>
    <x v="2"/>
  </r>
  <r>
    <x v="2"/>
    <x v="64"/>
    <s v="1"/>
    <x v="0"/>
    <s v="15041RESIN068492022"/>
    <s v="22SD004C"/>
    <x v="1955"/>
    <n v="2123"/>
    <x v="8"/>
    <x v="418"/>
    <n v="0"/>
    <n v="0"/>
    <n v="101.16"/>
    <n v="13.1508"/>
    <n v="0"/>
    <n v="0"/>
    <n v="114.3108"/>
    <s v="029325223"/>
    <s v="1"/>
    <x v="2"/>
  </r>
  <r>
    <x v="2"/>
    <x v="64"/>
    <s v="1"/>
    <x v="0"/>
    <s v="15041RESIN068492022"/>
    <s v="22SD004C"/>
    <x v="1956"/>
    <n v="2124"/>
    <x v="160"/>
    <x v="184"/>
    <n v="0"/>
    <n v="0"/>
    <n v="205.9"/>
    <n v="26.767000000000003"/>
    <n v="0"/>
    <n v="0"/>
    <n v="232.667"/>
    <n v="0"/>
    <s v="1"/>
    <x v="2"/>
  </r>
  <r>
    <x v="2"/>
    <x v="61"/>
    <s v="1"/>
    <x v="0"/>
    <s v="15041RESIN068492022"/>
    <s v="22SD004C"/>
    <x v="1957"/>
    <n v="2125"/>
    <x v="250"/>
    <x v="297"/>
    <n v="0"/>
    <n v="0"/>
    <n v="203.9"/>
    <n v="26.507000000000001"/>
    <n v="0"/>
    <n v="0"/>
    <n v="230.40700000000001"/>
    <n v="0"/>
    <s v="1"/>
    <x v="2"/>
  </r>
  <r>
    <x v="2"/>
    <x v="61"/>
    <s v="1"/>
    <x v="0"/>
    <s v="15041RESIN068492022"/>
    <s v="22SD004C"/>
    <x v="1958"/>
    <n v="2126"/>
    <x v="255"/>
    <x v="302"/>
    <n v="0"/>
    <n v="0"/>
    <n v="101.95"/>
    <n v="13.253500000000001"/>
    <n v="0"/>
    <n v="0"/>
    <n v="115.20350000000001"/>
    <n v="0"/>
    <s v="1"/>
    <x v="2"/>
  </r>
  <r>
    <x v="2"/>
    <x v="61"/>
    <s v="1"/>
    <x v="0"/>
    <s v="15041RESIN068492022"/>
    <s v="22SD004C"/>
    <x v="1959"/>
    <n v="2127"/>
    <x v="188"/>
    <x v="220"/>
    <n v="0"/>
    <n v="0"/>
    <n v="450.58"/>
    <n v="58.575400000000002"/>
    <n v="0"/>
    <n v="0"/>
    <n v="509.15539999999999"/>
    <n v="0"/>
    <s v="1"/>
    <x v="2"/>
  </r>
  <r>
    <x v="2"/>
    <x v="61"/>
    <s v="1"/>
    <x v="0"/>
    <s v="15041RESIN068492022"/>
    <s v="22SD004C"/>
    <x v="1960"/>
    <n v="2128"/>
    <x v="113"/>
    <x v="129"/>
    <n v="0"/>
    <n v="0"/>
    <n v="5065.42"/>
    <n v="658.50459999999998"/>
    <n v="0"/>
    <n v="0"/>
    <n v="5723.9246000000003"/>
    <n v="0"/>
    <s v="1"/>
    <x v="2"/>
  </r>
  <r>
    <x v="2"/>
    <x v="61"/>
    <s v="1"/>
    <x v="0"/>
    <s v="15041RESIN068492022"/>
    <s v="22SD004C"/>
    <x v="1961"/>
    <n v="2129"/>
    <x v="190"/>
    <x v="222"/>
    <n v="0"/>
    <n v="0"/>
    <n v="306.25"/>
    <n v="39.8125"/>
    <n v="0"/>
    <n v="0"/>
    <n v="346.0625"/>
    <n v="0"/>
    <s v="1"/>
    <x v="2"/>
  </r>
  <r>
    <x v="2"/>
    <x v="61"/>
    <s v="1"/>
    <x v="0"/>
    <s v="15041RESIN068492022"/>
    <s v="22SD004C"/>
    <x v="1962"/>
    <n v="2130"/>
    <x v="50"/>
    <x v="55"/>
    <n v="0"/>
    <n v="0"/>
    <n v="19.84"/>
    <n v="2.5792000000000002"/>
    <n v="0"/>
    <n v="0"/>
    <n v="22.4192"/>
    <n v="0"/>
    <s v="1"/>
    <x v="2"/>
  </r>
  <r>
    <x v="2"/>
    <x v="61"/>
    <s v="1"/>
    <x v="0"/>
    <s v="15041RESIN068492022"/>
    <s v="22SD004C"/>
    <x v="1963"/>
    <n v="2131"/>
    <x v="10"/>
    <x v="11"/>
    <n v="0"/>
    <n v="0"/>
    <n v="98.47"/>
    <n v="12.8011"/>
    <n v="0"/>
    <n v="0"/>
    <n v="111.2711"/>
    <n v="0"/>
    <s v="1"/>
    <x v="2"/>
  </r>
  <r>
    <x v="2"/>
    <x v="61"/>
    <s v="1"/>
    <x v="0"/>
    <s v="15041RESIN068492022"/>
    <s v="22SD004C"/>
    <x v="1964"/>
    <n v="2132"/>
    <x v="299"/>
    <x v="350"/>
    <n v="0"/>
    <n v="0"/>
    <n v="40.770000000000003"/>
    <n v="5.3001000000000005"/>
    <n v="0"/>
    <n v="0"/>
    <n v="46.070100000000004"/>
    <n v="0"/>
    <s v="1"/>
    <x v="2"/>
  </r>
  <r>
    <x v="2"/>
    <x v="61"/>
    <s v="1"/>
    <x v="0"/>
    <s v="15041RESIN068492022"/>
    <s v="22SD004C"/>
    <x v="1965"/>
    <n v="2133"/>
    <x v="8"/>
    <x v="478"/>
    <n v="0"/>
    <n v="0"/>
    <n v="1427.24"/>
    <n v="185.5412"/>
    <n v="0"/>
    <n v="0"/>
    <n v="1612.7811999999999"/>
    <s v="048843109"/>
    <s v="1"/>
    <x v="2"/>
  </r>
  <r>
    <x v="2"/>
    <x v="61"/>
    <s v="1"/>
    <x v="0"/>
    <s v="15041RESIN068492022"/>
    <s v="22SD004C"/>
    <x v="1966"/>
    <n v="2134"/>
    <x v="174"/>
    <x v="200"/>
    <n v="0"/>
    <n v="0"/>
    <n v="1957.37"/>
    <n v="254.4581"/>
    <n v="0"/>
    <n v="0"/>
    <n v="2211.8280999999997"/>
    <n v="0"/>
    <s v="1"/>
    <x v="2"/>
  </r>
  <r>
    <x v="2"/>
    <x v="61"/>
    <s v="1"/>
    <x v="0"/>
    <s v="15041RESIN068492022"/>
    <s v="22SD004C"/>
    <x v="1967"/>
    <n v="2135"/>
    <x v="8"/>
    <x v="426"/>
    <n v="0"/>
    <n v="0"/>
    <n v="389.41"/>
    <n v="50.623300000000008"/>
    <n v="0"/>
    <n v="0"/>
    <n v="440.03330000000005"/>
    <s v="021648009"/>
    <s v="1"/>
    <x v="2"/>
  </r>
  <r>
    <x v="2"/>
    <x v="61"/>
    <s v="1"/>
    <x v="0"/>
    <s v="15041RESIN068492022"/>
    <s v="22SD004C"/>
    <x v="1968"/>
    <n v="2136"/>
    <x v="106"/>
    <x v="121"/>
    <n v="0"/>
    <n v="0"/>
    <n v="809.06"/>
    <n v="105.17779999999999"/>
    <n v="0"/>
    <n v="0"/>
    <n v="914.23779999999988"/>
    <n v="0"/>
    <s v="1"/>
    <x v="2"/>
  </r>
  <r>
    <x v="2"/>
    <x v="61"/>
    <s v="1"/>
    <x v="0"/>
    <s v="15041RESIN068492022"/>
    <s v="22SD004C"/>
    <x v="1969"/>
    <n v="2137"/>
    <x v="8"/>
    <x v="12"/>
    <n v="0"/>
    <n v="0"/>
    <n v="61.17"/>
    <n v="7.9521000000000006"/>
    <n v="0"/>
    <n v="0"/>
    <n v="69.122100000000003"/>
    <s v="018717409"/>
    <s v="1"/>
    <x v="2"/>
  </r>
  <r>
    <x v="2"/>
    <x v="61"/>
    <s v="1"/>
    <x v="0"/>
    <s v="15041RESIN068492022"/>
    <s v="22SD004C"/>
    <x v="1970"/>
    <n v="2138"/>
    <x v="60"/>
    <x v="65"/>
    <n v="0"/>
    <n v="0"/>
    <n v="81.55"/>
    <n v="10.6015"/>
    <n v="0"/>
    <n v="0"/>
    <n v="92.151499999999999"/>
    <n v="0"/>
    <s v="1"/>
    <x v="2"/>
  </r>
  <r>
    <x v="2"/>
    <x v="61"/>
    <s v="1"/>
    <x v="0"/>
    <s v="15041RESIN068492022"/>
    <s v="22SD004C"/>
    <x v="1971"/>
    <n v="2139"/>
    <x v="404"/>
    <x v="473"/>
    <n v="0"/>
    <n v="0"/>
    <n v="303.91000000000003"/>
    <n v="39.508300000000006"/>
    <n v="0"/>
    <n v="0"/>
    <n v="343.41830000000004"/>
    <n v="0"/>
    <s v="1"/>
    <x v="2"/>
  </r>
  <r>
    <x v="2"/>
    <x v="61"/>
    <s v="1"/>
    <x v="0"/>
    <s v="15041RESIN068492022"/>
    <s v="22SD004C"/>
    <x v="1972"/>
    <n v="2140"/>
    <x v="207"/>
    <x v="244"/>
    <n v="0"/>
    <n v="0"/>
    <n v="224.28"/>
    <n v="29.156400000000001"/>
    <n v="0"/>
    <n v="0"/>
    <n v="253.43639999999999"/>
    <n v="0"/>
    <s v="1"/>
    <x v="2"/>
  </r>
  <r>
    <x v="2"/>
    <x v="61"/>
    <s v="1"/>
    <x v="0"/>
    <s v="15041RESIN068492022"/>
    <s v="22SD004C"/>
    <x v="1973"/>
    <n v="2141"/>
    <x v="197"/>
    <x v="230"/>
    <n v="0"/>
    <n v="0"/>
    <n v="511.73"/>
    <n v="66.524900000000002"/>
    <n v="0"/>
    <n v="0"/>
    <n v="578.25490000000002"/>
    <n v="0"/>
    <s v="1"/>
    <x v="2"/>
  </r>
  <r>
    <x v="2"/>
    <x v="61"/>
    <s v="1"/>
    <x v="0"/>
    <s v="15041RESIN068492022"/>
    <s v="22SD004C"/>
    <x v="1974"/>
    <n v="2142"/>
    <x v="275"/>
    <x v="326"/>
    <n v="0"/>
    <n v="0"/>
    <n v="460.2"/>
    <n v="59.826000000000001"/>
    <n v="0"/>
    <n v="0"/>
    <n v="520.02599999999995"/>
    <n v="0"/>
    <s v="1"/>
    <x v="2"/>
  </r>
  <r>
    <x v="2"/>
    <x v="61"/>
    <s v="1"/>
    <x v="0"/>
    <s v="15041RESIN068492022"/>
    <s v="22SD004C"/>
    <x v="1975"/>
    <n v="2143"/>
    <x v="10"/>
    <x v="11"/>
    <n v="0"/>
    <n v="0"/>
    <n v="106.37"/>
    <n v="13.828100000000001"/>
    <n v="0"/>
    <n v="0"/>
    <n v="120.19810000000001"/>
    <n v="0"/>
    <s v="1"/>
    <x v="2"/>
  </r>
  <r>
    <x v="2"/>
    <x v="61"/>
    <s v="1"/>
    <x v="0"/>
    <s v="15041RESIN068492022"/>
    <s v="22SD004C"/>
    <x v="1976"/>
    <n v="2144"/>
    <x v="10"/>
    <x v="11"/>
    <n v="0"/>
    <n v="0"/>
    <n v="39.450000000000003"/>
    <n v="5.1285000000000007"/>
    <n v="0"/>
    <n v="0"/>
    <n v="44.578500000000005"/>
    <n v="0"/>
    <s v="1"/>
    <x v="2"/>
  </r>
  <r>
    <x v="2"/>
    <x v="61"/>
    <s v="1"/>
    <x v="0"/>
    <s v="15041RESIN068492022"/>
    <s v="22SD004C"/>
    <x v="1977"/>
    <n v="2145"/>
    <x v="8"/>
    <x v="91"/>
    <n v="0"/>
    <n v="0"/>
    <n v="450.58"/>
    <n v="58.575400000000002"/>
    <n v="0"/>
    <n v="0"/>
    <n v="509.15539999999999"/>
    <s v="018983466"/>
    <s v="1"/>
    <x v="2"/>
  </r>
  <r>
    <x v="2"/>
    <x v="61"/>
    <s v="1"/>
    <x v="0"/>
    <s v="15041RESIN068492022"/>
    <s v="22SD004C"/>
    <x v="1978"/>
    <n v="2146"/>
    <x v="8"/>
    <x v="13"/>
    <n v="0"/>
    <n v="0"/>
    <n v="90.5"/>
    <n v="11.765000000000001"/>
    <n v="0"/>
    <n v="0"/>
    <n v="102.265"/>
    <s v="027009790"/>
    <s v="1"/>
    <x v="2"/>
  </r>
  <r>
    <x v="2"/>
    <x v="61"/>
    <s v="1"/>
    <x v="0"/>
    <s v="15041RESIN068492022"/>
    <s v="22SD004C"/>
    <x v="1979"/>
    <n v="2147"/>
    <x v="8"/>
    <x v="307"/>
    <n v="0"/>
    <n v="0"/>
    <n v="287.45999999999998"/>
    <n v="37.369799999999998"/>
    <n v="0"/>
    <n v="0"/>
    <n v="324.82979999999998"/>
    <s v="026130433"/>
    <s v="1"/>
    <x v="2"/>
  </r>
  <r>
    <x v="2"/>
    <x v="61"/>
    <s v="1"/>
    <x v="0"/>
    <s v="15041RESIN068492022"/>
    <s v="22SD004C"/>
    <x v="1980"/>
    <n v="2148"/>
    <x v="8"/>
    <x v="229"/>
    <n v="0"/>
    <n v="0"/>
    <n v="532.15"/>
    <n v="69.179500000000004"/>
    <n v="0"/>
    <n v="0"/>
    <n v="601.32949999999994"/>
    <s v="026198025"/>
    <s v="1"/>
    <x v="2"/>
  </r>
  <r>
    <x v="2"/>
    <x v="61"/>
    <s v="1"/>
    <x v="0"/>
    <s v="15041RESIN068492022"/>
    <s v="22SD004C"/>
    <x v="1981"/>
    <n v="2149"/>
    <x v="257"/>
    <x v="306"/>
    <n v="0"/>
    <n v="0"/>
    <n v="69.22"/>
    <n v="8.9985999999999997"/>
    <n v="0"/>
    <n v="0"/>
    <n v="78.218599999999995"/>
    <n v="0"/>
    <s v="1"/>
    <x v="2"/>
  </r>
  <r>
    <x v="2"/>
    <x v="61"/>
    <s v="1"/>
    <x v="0"/>
    <s v="15041RESIN068492022"/>
    <s v="22SD004C"/>
    <x v="1982"/>
    <n v="2150"/>
    <x v="10"/>
    <x v="11"/>
    <n v="0"/>
    <n v="0"/>
    <n v="2134.44"/>
    <n v="277.47720000000004"/>
    <n v="0"/>
    <n v="0"/>
    <n v="2411.9171999999999"/>
    <n v="0"/>
    <s v="1"/>
    <x v="2"/>
  </r>
  <r>
    <x v="2"/>
    <x v="61"/>
    <s v="1"/>
    <x v="0"/>
    <s v="15041RESIN068492022"/>
    <s v="22SD004C"/>
    <x v="1983"/>
    <n v="2151"/>
    <x v="13"/>
    <x v="16"/>
    <n v="0"/>
    <n v="0"/>
    <n v="17201.419999999998"/>
    <n v="2236.1846"/>
    <n v="0"/>
    <n v="0"/>
    <n v="19437.604599999999"/>
    <n v="0"/>
    <s v="1"/>
    <x v="2"/>
  </r>
  <r>
    <x v="2"/>
    <x v="59"/>
    <s v="1"/>
    <x v="0"/>
    <s v="15041RESIN068492022"/>
    <s v="22SD004C"/>
    <x v="1984"/>
    <n v="2152"/>
    <x v="2"/>
    <x v="2"/>
    <n v="0"/>
    <n v="0"/>
    <n v="0"/>
    <n v="0"/>
    <n v="0"/>
    <n v="0"/>
    <n v="0"/>
    <n v="0"/>
    <s v="1"/>
    <x v="2"/>
  </r>
  <r>
    <x v="2"/>
    <x v="59"/>
    <s v="1"/>
    <x v="0"/>
    <s v="15041RESIN068492022"/>
    <s v="22SD004C"/>
    <x v="1985"/>
    <n v="2153"/>
    <x v="10"/>
    <x v="11"/>
    <n v="0"/>
    <n v="0"/>
    <n v="73.25"/>
    <n v="9.5225000000000009"/>
    <n v="0"/>
    <n v="0"/>
    <n v="82.772500000000008"/>
    <n v="0"/>
    <s v="1"/>
    <x v="2"/>
  </r>
  <r>
    <x v="2"/>
    <x v="59"/>
    <s v="1"/>
    <x v="0"/>
    <s v="15041RESIN068492022"/>
    <s v="22SD004C"/>
    <x v="1986"/>
    <n v="2154"/>
    <x v="245"/>
    <x v="291"/>
    <n v="0"/>
    <n v="0"/>
    <n v="163.11000000000001"/>
    <n v="21.204300000000003"/>
    <n v="0"/>
    <n v="0"/>
    <n v="184.3143"/>
    <n v="0"/>
    <s v="1"/>
    <x v="2"/>
  </r>
  <r>
    <x v="2"/>
    <x v="59"/>
    <s v="1"/>
    <x v="0"/>
    <s v="15041RESIN068492022"/>
    <s v="22SD004C"/>
    <x v="1987"/>
    <n v="2155"/>
    <x v="119"/>
    <x v="136"/>
    <n v="0"/>
    <n v="0"/>
    <n v="150.96"/>
    <n v="19.6248"/>
    <n v="0"/>
    <n v="0"/>
    <n v="170.5848"/>
    <n v="0"/>
    <s v="1"/>
    <x v="2"/>
  </r>
  <r>
    <x v="2"/>
    <x v="59"/>
    <s v="1"/>
    <x v="0"/>
    <s v="15041RESIN068492022"/>
    <s v="22SD004C"/>
    <x v="1988"/>
    <n v="2156"/>
    <x v="205"/>
    <x v="240"/>
    <n v="0"/>
    <n v="0"/>
    <n v="450.57"/>
    <n v="58.574100000000001"/>
    <n v="0"/>
    <n v="0"/>
    <n v="509.14409999999998"/>
    <n v="0"/>
    <s v="1"/>
    <x v="2"/>
  </r>
  <r>
    <x v="2"/>
    <x v="59"/>
    <s v="1"/>
    <x v="0"/>
    <s v="15041RESIN068492022"/>
    <s v="22SD004C"/>
    <x v="1989"/>
    <n v="2157"/>
    <x v="8"/>
    <x v="109"/>
    <n v="0"/>
    <n v="0"/>
    <n v="309.05"/>
    <n v="40.176500000000004"/>
    <n v="0"/>
    <n v="0"/>
    <n v="349.22649999999999"/>
    <s v="044578045"/>
    <s v="1"/>
    <x v="2"/>
  </r>
  <r>
    <x v="2"/>
    <x v="59"/>
    <s v="1"/>
    <x v="0"/>
    <s v="15041RESIN068492022"/>
    <s v="22SD004C"/>
    <x v="1990"/>
    <n v="2158"/>
    <x v="159"/>
    <x v="183"/>
    <n v="0"/>
    <n v="0"/>
    <n v="103.94"/>
    <n v="13.5122"/>
    <n v="0"/>
    <n v="0"/>
    <n v="117.4522"/>
    <n v="0"/>
    <s v="1"/>
    <x v="2"/>
  </r>
  <r>
    <x v="2"/>
    <x v="59"/>
    <s v="1"/>
    <x v="0"/>
    <s v="15041RESIN068492022"/>
    <s v="22SD004C"/>
    <x v="1991"/>
    <n v="2159"/>
    <x v="76"/>
    <x v="83"/>
    <n v="0"/>
    <n v="0"/>
    <n v="414.42"/>
    <n v="53.874600000000001"/>
    <n v="0"/>
    <n v="0"/>
    <n v="468.2946"/>
    <n v="0"/>
    <s v="1"/>
    <x v="2"/>
  </r>
  <r>
    <x v="2"/>
    <x v="59"/>
    <s v="1"/>
    <x v="0"/>
    <s v="15041RESIN068492022"/>
    <s v="22SD004C"/>
    <x v="1992"/>
    <n v="2160"/>
    <x v="103"/>
    <x v="118"/>
    <n v="0"/>
    <n v="0"/>
    <n v="34"/>
    <n v="4.42"/>
    <n v="0"/>
    <n v="0"/>
    <n v="38.42"/>
    <n v="0"/>
    <s v="1"/>
    <x v="2"/>
  </r>
  <r>
    <x v="2"/>
    <x v="59"/>
    <s v="1"/>
    <x v="0"/>
    <s v="15041RESIN068492022"/>
    <s v="22SD004C"/>
    <x v="1993"/>
    <n v="2161"/>
    <x v="103"/>
    <x v="118"/>
    <n v="0"/>
    <n v="0"/>
    <n v="31.22"/>
    <n v="4.0586000000000002"/>
    <n v="0"/>
    <n v="0"/>
    <n v="35.278599999999997"/>
    <n v="0"/>
    <s v="1"/>
    <x v="2"/>
  </r>
  <r>
    <x v="2"/>
    <x v="59"/>
    <s v="1"/>
    <x v="0"/>
    <s v="15041RESIN068492022"/>
    <s v="22SD004C"/>
    <x v="1994"/>
    <n v="2162"/>
    <x v="322"/>
    <x v="375"/>
    <n v="0"/>
    <n v="0"/>
    <n v="389.39"/>
    <n v="50.620699999999999"/>
    <n v="0"/>
    <n v="0"/>
    <n v="440.01069999999999"/>
    <n v="0"/>
    <s v="1"/>
    <x v="2"/>
  </r>
  <r>
    <x v="2"/>
    <x v="59"/>
    <s v="1"/>
    <x v="0"/>
    <s v="15041RESIN068492022"/>
    <s v="22SD004C"/>
    <x v="1995"/>
    <n v="2163"/>
    <x v="167"/>
    <x v="192"/>
    <n v="0"/>
    <n v="0"/>
    <n v="185.51"/>
    <n v="24.116299999999999"/>
    <n v="0"/>
    <n v="0"/>
    <n v="209.62629999999999"/>
    <n v="0"/>
    <s v="1"/>
    <x v="2"/>
  </r>
  <r>
    <x v="2"/>
    <x v="59"/>
    <s v="1"/>
    <x v="0"/>
    <s v="15041RESIN068492022"/>
    <s v="22SD004C"/>
    <x v="1996"/>
    <n v="2164"/>
    <x v="167"/>
    <x v="192"/>
    <n v="0"/>
    <n v="0"/>
    <n v="25.78"/>
    <n v="3.3514000000000004"/>
    <n v="0"/>
    <n v="0"/>
    <n v="29.131400000000003"/>
    <n v="0"/>
    <s v="1"/>
    <x v="2"/>
  </r>
  <r>
    <x v="2"/>
    <x v="59"/>
    <s v="1"/>
    <x v="0"/>
    <s v="15041RESIN068492022"/>
    <s v="22SD004C"/>
    <x v="1997"/>
    <n v="2165"/>
    <x v="204"/>
    <x v="239"/>
    <n v="0"/>
    <n v="0"/>
    <n v="20.399999999999999"/>
    <n v="2.6519999999999997"/>
    <n v="0"/>
    <n v="0"/>
    <n v="23.052"/>
    <n v="0"/>
    <s v="1"/>
    <x v="2"/>
  </r>
  <r>
    <x v="2"/>
    <x v="59"/>
    <s v="1"/>
    <x v="0"/>
    <s v="15041RESIN068492022"/>
    <s v="22SD004C"/>
    <x v="1998"/>
    <n v="2166"/>
    <x v="10"/>
    <x v="11"/>
    <n v="0"/>
    <n v="0"/>
    <n v="8.77"/>
    <n v="1.1400999999999999"/>
    <n v="0"/>
    <n v="0"/>
    <n v="9.9100999999999999"/>
    <n v="0"/>
    <s v="1"/>
    <x v="2"/>
  </r>
  <r>
    <x v="2"/>
    <x v="59"/>
    <s v="1"/>
    <x v="0"/>
    <s v="15041RESIN068492022"/>
    <s v="22SD004C"/>
    <x v="1999"/>
    <n v="2167"/>
    <x v="337"/>
    <x v="393"/>
    <n v="0"/>
    <n v="0"/>
    <n v="102"/>
    <n v="13.26"/>
    <n v="0"/>
    <n v="0"/>
    <n v="115.26"/>
    <n v="0"/>
    <s v="1"/>
    <x v="2"/>
  </r>
  <r>
    <x v="2"/>
    <x v="59"/>
    <s v="1"/>
    <x v="0"/>
    <s v="15041RESIN068492022"/>
    <s v="22SD004C"/>
    <x v="2000"/>
    <n v="2168"/>
    <x v="149"/>
    <x v="171"/>
    <n v="0"/>
    <n v="0"/>
    <n v="86246.3"/>
    <n v="11212.019"/>
    <n v="0"/>
    <n v="0"/>
    <n v="97458.319000000003"/>
    <n v="0"/>
    <s v="1"/>
    <x v="2"/>
  </r>
  <r>
    <x v="2"/>
    <x v="59"/>
    <s v="1"/>
    <x v="0"/>
    <s v="15041RESIN068492022"/>
    <s v="22SD004C"/>
    <x v="2001"/>
    <n v="2169"/>
    <x v="407"/>
    <x v="476"/>
    <n v="0"/>
    <n v="0"/>
    <n v="3.05"/>
    <n v="0.39649999999999996"/>
    <n v="0"/>
    <n v="0"/>
    <n v="3.4464999999999999"/>
    <n v="0"/>
    <s v="1"/>
    <x v="2"/>
  </r>
  <r>
    <x v="2"/>
    <x v="59"/>
    <s v="1"/>
    <x v="0"/>
    <s v="15041RESIN068492022"/>
    <s v="22SD004C"/>
    <x v="2002"/>
    <n v="2170"/>
    <x v="25"/>
    <x v="28"/>
    <n v="0"/>
    <n v="0"/>
    <n v="7848.86"/>
    <n v="1020.3518"/>
    <n v="0"/>
    <n v="0"/>
    <n v="8869.2117999999991"/>
    <n v="0"/>
    <s v="1"/>
    <x v="2"/>
  </r>
  <r>
    <x v="2"/>
    <x v="59"/>
    <s v="1"/>
    <x v="0"/>
    <s v="15041RESIN068492022"/>
    <s v="22SD004C"/>
    <x v="2003"/>
    <n v="2171"/>
    <x v="2"/>
    <x v="2"/>
    <n v="0"/>
    <n v="0"/>
    <n v="0"/>
    <n v="0"/>
    <n v="0"/>
    <n v="0"/>
    <n v="0"/>
    <n v="0"/>
    <s v="1"/>
    <x v="2"/>
  </r>
  <r>
    <x v="2"/>
    <x v="59"/>
    <s v="1"/>
    <x v="0"/>
    <s v="15041RESIN068492022"/>
    <s v="22SD004C"/>
    <x v="2004"/>
    <n v="2172"/>
    <x v="60"/>
    <x v="65"/>
    <n v="0"/>
    <n v="0"/>
    <n v="118.91"/>
    <n v="15.458299999999999"/>
    <n v="0"/>
    <n v="0"/>
    <n v="134.3683"/>
    <n v="0"/>
    <s v="1"/>
    <x v="2"/>
  </r>
  <r>
    <x v="2"/>
    <x v="59"/>
    <s v="1"/>
    <x v="0"/>
    <s v="15041RESIN068492022"/>
    <s v="22SD004C"/>
    <x v="2005"/>
    <n v="2173"/>
    <x v="60"/>
    <x v="65"/>
    <n v="0"/>
    <n v="0"/>
    <n v="57.75"/>
    <n v="7.5075000000000003"/>
    <n v="0"/>
    <n v="0"/>
    <n v="65.257499999999993"/>
    <n v="0"/>
    <s v="1"/>
    <x v="2"/>
  </r>
  <r>
    <x v="2"/>
    <x v="59"/>
    <s v="1"/>
    <x v="0"/>
    <s v="15041RESIN068492022"/>
    <s v="22SD004C"/>
    <x v="2006"/>
    <n v="2174"/>
    <x v="190"/>
    <x v="222"/>
    <n v="0"/>
    <n v="0"/>
    <n v="176.92"/>
    <n v="22.999600000000001"/>
    <n v="0"/>
    <n v="0"/>
    <n v="199.9196"/>
    <n v="0"/>
    <s v="1"/>
    <x v="2"/>
  </r>
  <r>
    <x v="2"/>
    <x v="59"/>
    <s v="1"/>
    <x v="0"/>
    <s v="15041RESIN068492022"/>
    <s v="22SD004C"/>
    <x v="2007"/>
    <n v="2175"/>
    <x v="10"/>
    <x v="11"/>
    <n v="0"/>
    <n v="0"/>
    <n v="153.13"/>
    <n v="19.9069"/>
    <n v="0"/>
    <n v="0"/>
    <n v="173.0369"/>
    <n v="0"/>
    <s v="1"/>
    <x v="2"/>
  </r>
  <r>
    <x v="2"/>
    <x v="59"/>
    <s v="1"/>
    <x v="0"/>
    <s v="15041RESIN068492022"/>
    <s v="22SD004C"/>
    <x v="2008"/>
    <n v="2176"/>
    <x v="10"/>
    <x v="11"/>
    <n v="0"/>
    <n v="0"/>
    <n v="68.38"/>
    <n v="8.8894000000000002"/>
    <n v="0"/>
    <n v="0"/>
    <n v="77.26939999999999"/>
    <n v="0"/>
    <s v="1"/>
    <x v="2"/>
  </r>
  <r>
    <x v="2"/>
    <x v="59"/>
    <s v="1"/>
    <x v="0"/>
    <s v="15041RESIN068492022"/>
    <s v="22SD004C"/>
    <x v="2009"/>
    <n v="2177"/>
    <x v="175"/>
    <x v="201"/>
    <n v="0"/>
    <n v="0"/>
    <n v="133.09"/>
    <n v="17.3017"/>
    <n v="0"/>
    <n v="0"/>
    <n v="150.39170000000001"/>
    <n v="0"/>
    <s v="1"/>
    <x v="2"/>
  </r>
  <r>
    <x v="2"/>
    <x v="59"/>
    <s v="1"/>
    <x v="0"/>
    <s v="15041RESIN068492022"/>
    <s v="22SD004C"/>
    <x v="2010"/>
    <n v="2178"/>
    <x v="124"/>
    <x v="141"/>
    <n v="0"/>
    <n v="0"/>
    <n v="54.8"/>
    <n v="7.1239999999999997"/>
    <n v="0"/>
    <n v="0"/>
    <n v="61.923999999999999"/>
    <n v="0"/>
    <s v="1"/>
    <x v="2"/>
  </r>
  <r>
    <x v="2"/>
    <x v="59"/>
    <s v="1"/>
    <x v="0"/>
    <s v="15041RESIN068492022"/>
    <s v="22SD004C"/>
    <x v="2011"/>
    <n v="2179"/>
    <x v="236"/>
    <x v="279"/>
    <n v="0"/>
    <n v="0"/>
    <n v="127.97"/>
    <n v="16.636099999999999"/>
    <n v="0"/>
    <n v="0"/>
    <n v="144.6061"/>
    <n v="0"/>
    <s v="1"/>
    <x v="2"/>
  </r>
  <r>
    <x v="2"/>
    <x v="59"/>
    <s v="1"/>
    <x v="0"/>
    <s v="15041RESIN068492022"/>
    <s v="22SD004C"/>
    <x v="2012"/>
    <n v="2180"/>
    <x v="257"/>
    <x v="306"/>
    <n v="0"/>
    <n v="0"/>
    <n v="1936.97"/>
    <n v="251.80610000000001"/>
    <n v="0"/>
    <n v="0"/>
    <n v="2188.7761"/>
    <n v="0"/>
    <s v="1"/>
    <x v="2"/>
  </r>
  <r>
    <x v="2"/>
    <x v="59"/>
    <s v="1"/>
    <x v="0"/>
    <s v="15041RESIN068492022"/>
    <s v="22SD004C"/>
    <x v="2013"/>
    <n v="2181"/>
    <x v="59"/>
    <x v="64"/>
    <n v="0"/>
    <n v="0"/>
    <n v="101.95"/>
    <n v="13.253500000000001"/>
    <n v="0"/>
    <n v="0"/>
    <n v="115.20350000000001"/>
    <n v="0"/>
    <s v="1"/>
    <x v="2"/>
  </r>
  <r>
    <x v="2"/>
    <x v="59"/>
    <s v="1"/>
    <x v="0"/>
    <s v="15041RESIN068492022"/>
    <s v="22SD004C"/>
    <x v="2014"/>
    <n v="2182"/>
    <x v="409"/>
    <x v="479"/>
    <n v="0"/>
    <n v="0"/>
    <n v="530.13"/>
    <n v="68.916899999999998"/>
    <n v="0"/>
    <n v="0"/>
    <n v="599.04690000000005"/>
    <n v="0"/>
    <s v="1"/>
    <x v="2"/>
  </r>
  <r>
    <x v="2"/>
    <x v="59"/>
    <s v="1"/>
    <x v="0"/>
    <s v="15041RESIN068492022"/>
    <s v="22SD004C"/>
    <x v="2015"/>
    <n v="2183"/>
    <x v="8"/>
    <x v="163"/>
    <n v="0"/>
    <n v="0"/>
    <n v="122.35"/>
    <n v="15.9055"/>
    <n v="0"/>
    <n v="0"/>
    <n v="138.25549999999998"/>
    <s v="006175489"/>
    <s v="1"/>
    <x v="2"/>
  </r>
  <r>
    <x v="2"/>
    <x v="59"/>
    <s v="1"/>
    <x v="0"/>
    <s v="15041RESIN068492022"/>
    <s v="22SD004C"/>
    <x v="2016"/>
    <n v="2184"/>
    <x v="133"/>
    <x v="151"/>
    <n v="0"/>
    <n v="0"/>
    <n v="3262.27"/>
    <n v="424.0951"/>
    <n v="0"/>
    <n v="0"/>
    <n v="3686.3651"/>
    <n v="0"/>
    <s v="1"/>
    <x v="2"/>
  </r>
  <r>
    <x v="2"/>
    <x v="59"/>
    <s v="1"/>
    <x v="0"/>
    <s v="15041RESIN068492022"/>
    <s v="22SD004C"/>
    <x v="2017"/>
    <n v="2185"/>
    <x v="53"/>
    <x v="58"/>
    <n v="0"/>
    <n v="0"/>
    <n v="1468.01"/>
    <n v="190.84130000000002"/>
    <n v="0"/>
    <n v="0"/>
    <n v="1658.8513"/>
    <n v="0"/>
    <s v="1"/>
    <x v="2"/>
  </r>
  <r>
    <x v="2"/>
    <x v="59"/>
    <s v="1"/>
    <x v="0"/>
    <s v="15041RESIN068492022"/>
    <s v="22SD004C"/>
    <x v="2018"/>
    <n v="2186"/>
    <x v="230"/>
    <x v="269"/>
    <n v="0"/>
    <n v="0"/>
    <n v="207.92"/>
    <n v="27.029599999999999"/>
    <n v="0"/>
    <n v="0"/>
    <n v="234.94959999999998"/>
    <n v="0"/>
    <s v="1"/>
    <x v="2"/>
  </r>
  <r>
    <x v="2"/>
    <x v="59"/>
    <s v="1"/>
    <x v="0"/>
    <s v="15041RESIN068492022"/>
    <s v="22SD004C"/>
    <x v="2019"/>
    <n v="2187"/>
    <x v="53"/>
    <x v="58"/>
    <n v="0"/>
    <n v="0"/>
    <n v="917.54"/>
    <n v="119.28019999999999"/>
    <n v="0"/>
    <n v="0"/>
    <n v="1036.8201999999999"/>
    <n v="0"/>
    <s v="1"/>
    <x v="2"/>
  </r>
  <r>
    <x v="2"/>
    <x v="59"/>
    <s v="1"/>
    <x v="0"/>
    <s v="15041RESIN068492022"/>
    <s v="22SD004C"/>
    <x v="2020"/>
    <n v="2188"/>
    <x v="269"/>
    <x v="319"/>
    <n v="0"/>
    <n v="0"/>
    <n v="307.85000000000002"/>
    <n v="40.020500000000006"/>
    <n v="0"/>
    <n v="0"/>
    <n v="347.87050000000005"/>
    <n v="0"/>
    <s v="1"/>
    <x v="2"/>
  </r>
  <r>
    <x v="2"/>
    <x v="59"/>
    <s v="1"/>
    <x v="0"/>
    <s v="15041RESIN068492022"/>
    <s v="22SD004C"/>
    <x v="2021"/>
    <n v="2189"/>
    <x v="296"/>
    <x v="347"/>
    <n v="0"/>
    <n v="0"/>
    <n v="326.24"/>
    <n v="42.411200000000001"/>
    <n v="0"/>
    <n v="0"/>
    <n v="368.65120000000002"/>
    <n v="0"/>
    <s v="1"/>
    <x v="2"/>
  </r>
  <r>
    <x v="2"/>
    <x v="59"/>
    <s v="1"/>
    <x v="0"/>
    <s v="15041RESIN068492022"/>
    <s v="22SD004C"/>
    <x v="2022"/>
    <n v="2190"/>
    <x v="296"/>
    <x v="347"/>
    <n v="0"/>
    <n v="0"/>
    <n v="1372.02"/>
    <n v="178.36260000000001"/>
    <n v="0"/>
    <n v="0"/>
    <n v="1550.3825999999999"/>
    <n v="0"/>
    <s v="1"/>
    <x v="2"/>
  </r>
  <r>
    <x v="2"/>
    <x v="59"/>
    <s v="1"/>
    <x v="0"/>
    <s v="15041RESIN068492022"/>
    <s v="22SD004C"/>
    <x v="2023"/>
    <n v="2191"/>
    <x v="2"/>
    <x v="2"/>
    <n v="0"/>
    <n v="0"/>
    <n v="0"/>
    <n v="0"/>
    <n v="0"/>
    <n v="0"/>
    <n v="0"/>
    <n v="0"/>
    <s v="1"/>
    <x v="2"/>
  </r>
  <r>
    <x v="2"/>
    <x v="59"/>
    <s v="1"/>
    <x v="0"/>
    <s v="15041RESIN068492022"/>
    <s v="22SD004C"/>
    <x v="2024"/>
    <n v="2192"/>
    <x v="10"/>
    <x v="11"/>
    <n v="0"/>
    <n v="0"/>
    <n v="190.44"/>
    <n v="24.757200000000001"/>
    <n v="0"/>
    <n v="0"/>
    <n v="215.19720000000001"/>
    <n v="0"/>
    <s v="1"/>
    <x v="2"/>
  </r>
  <r>
    <x v="2"/>
    <x v="59"/>
    <s v="1"/>
    <x v="0"/>
    <s v="15041RESIN068492022"/>
    <s v="22SD004C"/>
    <x v="2025"/>
    <n v="2193"/>
    <x v="70"/>
    <x v="76"/>
    <n v="0"/>
    <n v="0"/>
    <n v="101.95"/>
    <n v="13.253500000000001"/>
    <n v="0"/>
    <n v="0"/>
    <n v="115.20350000000001"/>
    <n v="0"/>
    <s v="1"/>
    <x v="2"/>
  </r>
  <r>
    <x v="2"/>
    <x v="59"/>
    <s v="1"/>
    <x v="0"/>
    <s v="15041RESIN068492022"/>
    <s v="22SD004C"/>
    <x v="2026"/>
    <n v="2194"/>
    <x v="410"/>
    <x v="480"/>
    <n v="0"/>
    <n v="0"/>
    <n v="40"/>
    <n v="5.2"/>
    <n v="0"/>
    <n v="0"/>
    <n v="45.2"/>
    <n v="0"/>
    <s v="1"/>
    <x v="2"/>
  </r>
  <r>
    <x v="2"/>
    <x v="58"/>
    <s v="1"/>
    <x v="0"/>
    <s v="15041RESIN068492022"/>
    <s v="22SD004C"/>
    <x v="2027"/>
    <n v="2195"/>
    <x v="153"/>
    <x v="481"/>
    <n v="0"/>
    <n v="0"/>
    <n v="960"/>
    <n v="124.80000000000001"/>
    <n v="0"/>
    <n v="0"/>
    <n v="1084.8"/>
    <n v="0"/>
    <s v="1"/>
    <x v="2"/>
  </r>
  <r>
    <x v="2"/>
    <x v="58"/>
    <s v="1"/>
    <x v="0"/>
    <s v="15041RESIN068492022"/>
    <s v="22SD004C"/>
    <x v="2028"/>
    <n v="2196"/>
    <x v="355"/>
    <x v="415"/>
    <n v="0"/>
    <n v="0"/>
    <n v="63.15"/>
    <n v="8.2095000000000002"/>
    <n v="0"/>
    <n v="0"/>
    <n v="71.359499999999997"/>
    <n v="0"/>
    <s v="1"/>
    <x v="2"/>
  </r>
  <r>
    <x v="2"/>
    <x v="58"/>
    <s v="1"/>
    <x v="0"/>
    <s v="15041RESIN068492022"/>
    <s v="22SD004C"/>
    <x v="2029"/>
    <n v="2197"/>
    <x v="270"/>
    <x v="320"/>
    <n v="0"/>
    <n v="0"/>
    <n v="42.24"/>
    <n v="5.4912000000000001"/>
    <n v="0"/>
    <n v="0"/>
    <n v="47.731200000000001"/>
    <n v="0"/>
    <s v="1"/>
    <x v="2"/>
  </r>
  <r>
    <x v="2"/>
    <x v="58"/>
    <s v="1"/>
    <x v="0"/>
    <s v="15041RESIN068492022"/>
    <s v="22SD004C"/>
    <x v="2030"/>
    <n v="2198"/>
    <x v="228"/>
    <x v="267"/>
    <n v="0"/>
    <n v="0"/>
    <n v="65.05"/>
    <n v="8.4565000000000001"/>
    <n v="0"/>
    <n v="0"/>
    <n v="73.506500000000003"/>
    <n v="0"/>
    <s v="1"/>
    <x v="2"/>
  </r>
  <r>
    <x v="2"/>
    <x v="58"/>
    <s v="1"/>
    <x v="0"/>
    <s v="15041RESIN068492022"/>
    <s v="22SD004C"/>
    <x v="2031"/>
    <n v="2199"/>
    <x v="206"/>
    <x v="242"/>
    <n v="0"/>
    <n v="0"/>
    <n v="63.18"/>
    <n v="8.2134"/>
    <n v="0"/>
    <n v="0"/>
    <n v="71.3934"/>
    <n v="0"/>
    <s v="1"/>
    <x v="2"/>
  </r>
  <r>
    <x v="2"/>
    <x v="58"/>
    <s v="1"/>
    <x v="0"/>
    <s v="15041RESIN068492022"/>
    <s v="22SD004C"/>
    <x v="2032"/>
    <n v="2200"/>
    <x v="21"/>
    <x v="24"/>
    <n v="0"/>
    <n v="0"/>
    <n v="206.86"/>
    <n v="26.891800000000003"/>
    <n v="0"/>
    <n v="0"/>
    <n v="233.7518"/>
    <n v="0"/>
    <s v="1"/>
    <x v="2"/>
  </r>
  <r>
    <x v="2"/>
    <x v="58"/>
    <s v="1"/>
    <x v="0"/>
    <s v="15041RESIN068492022"/>
    <s v="22SD004C"/>
    <x v="2033"/>
    <n v="2201"/>
    <x v="8"/>
    <x v="168"/>
    <n v="0"/>
    <n v="0"/>
    <n v="83.56"/>
    <n v="10.8628"/>
    <n v="0"/>
    <n v="0"/>
    <n v="94.422799999999995"/>
    <s v="017828338"/>
    <s v="1"/>
    <x v="2"/>
  </r>
  <r>
    <x v="2"/>
    <x v="58"/>
    <s v="1"/>
    <x v="0"/>
    <s v="15041RESIN068492022"/>
    <s v="22SD004C"/>
    <x v="2034"/>
    <n v="2202"/>
    <x v="60"/>
    <x v="65"/>
    <n v="0"/>
    <n v="0"/>
    <n v="163.12"/>
    <n v="21.2056"/>
    <n v="0"/>
    <n v="0"/>
    <n v="184.32560000000001"/>
    <n v="0"/>
    <s v="1"/>
    <x v="2"/>
  </r>
  <r>
    <x v="2"/>
    <x v="58"/>
    <s v="1"/>
    <x v="0"/>
    <s v="15041RESIN068492022"/>
    <s v="22SD004C"/>
    <x v="2035"/>
    <n v="2203"/>
    <x v="14"/>
    <x v="17"/>
    <n v="0"/>
    <n v="0"/>
    <n v="19.62"/>
    <n v="2.5506000000000002"/>
    <n v="0"/>
    <n v="0"/>
    <n v="22.1706"/>
    <n v="0"/>
    <s v="1"/>
    <x v="2"/>
  </r>
  <r>
    <x v="2"/>
    <x v="58"/>
    <s v="1"/>
    <x v="0"/>
    <s v="15041RESIN068492022"/>
    <s v="22SD004C"/>
    <x v="2036"/>
    <n v="2204"/>
    <x v="14"/>
    <x v="17"/>
    <n v="0"/>
    <n v="0"/>
    <n v="62.53"/>
    <n v="8.1288999999999998"/>
    <n v="0"/>
    <n v="0"/>
    <n v="70.658900000000003"/>
    <n v="0"/>
    <s v="1"/>
    <x v="2"/>
  </r>
  <r>
    <x v="2"/>
    <x v="58"/>
    <s v="1"/>
    <x v="0"/>
    <s v="15041RESIN068492022"/>
    <s v="22SD004C"/>
    <x v="2037"/>
    <n v="2205"/>
    <x v="14"/>
    <x v="17"/>
    <n v="0"/>
    <n v="0"/>
    <n v="37.76"/>
    <n v="4.9088000000000003"/>
    <n v="0"/>
    <n v="0"/>
    <n v="42.668799999999997"/>
    <n v="0"/>
    <s v="1"/>
    <x v="2"/>
  </r>
  <r>
    <x v="2"/>
    <x v="58"/>
    <s v="1"/>
    <x v="0"/>
    <s v="15041RESIN068492022"/>
    <s v="22SD004C"/>
    <x v="2038"/>
    <n v="2206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39"/>
    <n v="2207"/>
    <x v="14"/>
    <x v="17"/>
    <n v="0"/>
    <n v="0"/>
    <n v="52.3"/>
    <n v="6.7989999999999995"/>
    <n v="0"/>
    <n v="0"/>
    <n v="59.098999999999997"/>
    <n v="0"/>
    <s v="1"/>
    <x v="2"/>
  </r>
  <r>
    <x v="2"/>
    <x v="58"/>
    <s v="1"/>
    <x v="0"/>
    <s v="15041RESIN068492022"/>
    <s v="22SD004C"/>
    <x v="2040"/>
    <n v="2208"/>
    <x v="14"/>
    <x v="17"/>
    <n v="0"/>
    <n v="0"/>
    <n v="15.44"/>
    <n v="2.0072000000000001"/>
    <n v="0"/>
    <n v="0"/>
    <n v="17.447199999999999"/>
    <n v="0"/>
    <s v="1"/>
    <x v="2"/>
  </r>
  <r>
    <x v="2"/>
    <x v="58"/>
    <s v="1"/>
    <x v="0"/>
    <s v="15041RESIN068492022"/>
    <s v="22SD004C"/>
    <x v="2041"/>
    <n v="2209"/>
    <x v="14"/>
    <x v="17"/>
    <n v="0"/>
    <n v="0"/>
    <n v="13.48"/>
    <n v="1.7524000000000002"/>
    <n v="0"/>
    <n v="0"/>
    <n v="15.2324"/>
    <n v="0"/>
    <s v="1"/>
    <x v="2"/>
  </r>
  <r>
    <x v="2"/>
    <x v="58"/>
    <s v="1"/>
    <x v="0"/>
    <s v="15041RESIN068492022"/>
    <s v="22SD004C"/>
    <x v="2042"/>
    <n v="2210"/>
    <x v="14"/>
    <x v="17"/>
    <n v="0"/>
    <n v="0"/>
    <n v="14.32"/>
    <n v="1.8616000000000001"/>
    <n v="0"/>
    <n v="0"/>
    <n v="16.1816"/>
    <n v="0"/>
    <s v="1"/>
    <x v="2"/>
  </r>
  <r>
    <x v="2"/>
    <x v="58"/>
    <s v="1"/>
    <x v="0"/>
    <s v="15041RESIN068492022"/>
    <s v="22SD004C"/>
    <x v="2043"/>
    <n v="2211"/>
    <x v="14"/>
    <x v="17"/>
    <n v="0"/>
    <n v="0"/>
    <n v="20.36"/>
    <n v="2.6467999999999998"/>
    <n v="0"/>
    <n v="0"/>
    <n v="23.006799999999998"/>
    <n v="0"/>
    <s v="1"/>
    <x v="2"/>
  </r>
  <r>
    <x v="2"/>
    <x v="58"/>
    <s v="1"/>
    <x v="0"/>
    <s v="15041RESIN068492022"/>
    <s v="22SD004C"/>
    <x v="2044"/>
    <n v="2212"/>
    <x v="14"/>
    <x v="17"/>
    <n v="0"/>
    <n v="0"/>
    <n v="64.510000000000005"/>
    <n v="8.3863000000000003"/>
    <n v="0"/>
    <n v="0"/>
    <n v="72.896300000000011"/>
    <n v="0"/>
    <s v="1"/>
    <x v="2"/>
  </r>
  <r>
    <x v="2"/>
    <x v="58"/>
    <s v="1"/>
    <x v="0"/>
    <s v="15041RESIN068492022"/>
    <s v="22SD004C"/>
    <x v="2045"/>
    <n v="2213"/>
    <x v="14"/>
    <x v="17"/>
    <n v="0"/>
    <n v="0"/>
    <n v="14.74"/>
    <n v="1.9162000000000001"/>
    <n v="0"/>
    <n v="0"/>
    <n v="16.656200000000002"/>
    <n v="0"/>
    <s v="1"/>
    <x v="2"/>
  </r>
  <r>
    <x v="2"/>
    <x v="58"/>
    <s v="1"/>
    <x v="0"/>
    <s v="15041RESIN068492022"/>
    <s v="22SD004C"/>
    <x v="2046"/>
    <n v="2214"/>
    <x v="14"/>
    <x v="17"/>
    <n v="0"/>
    <n v="0"/>
    <n v="20.82"/>
    <n v="2.7066000000000003"/>
    <n v="0"/>
    <n v="0"/>
    <n v="23.526600000000002"/>
    <n v="0"/>
    <s v="1"/>
    <x v="2"/>
  </r>
  <r>
    <x v="2"/>
    <x v="58"/>
    <s v="1"/>
    <x v="0"/>
    <s v="15041RESIN068492022"/>
    <s v="22SD004C"/>
    <x v="2047"/>
    <n v="2215"/>
    <x v="14"/>
    <x v="17"/>
    <n v="0"/>
    <n v="0"/>
    <n v="20.04"/>
    <n v="2.6052"/>
    <n v="0"/>
    <n v="0"/>
    <n v="22.645199999999999"/>
    <n v="0"/>
    <s v="1"/>
    <x v="2"/>
  </r>
  <r>
    <x v="2"/>
    <x v="58"/>
    <s v="1"/>
    <x v="0"/>
    <s v="15041RESIN068492022"/>
    <s v="22SD004C"/>
    <x v="2048"/>
    <n v="2216"/>
    <x v="14"/>
    <x v="17"/>
    <n v="0"/>
    <n v="0"/>
    <n v="10.47"/>
    <n v="1.3611000000000002"/>
    <n v="0"/>
    <n v="0"/>
    <n v="11.831100000000001"/>
    <n v="0"/>
    <s v="1"/>
    <x v="2"/>
  </r>
  <r>
    <x v="2"/>
    <x v="58"/>
    <s v="1"/>
    <x v="0"/>
    <s v="15041RESIN068492022"/>
    <s v="22SD004C"/>
    <x v="2049"/>
    <n v="2217"/>
    <x v="14"/>
    <x v="17"/>
    <n v="0"/>
    <n v="0"/>
    <n v="8.36"/>
    <n v="1.0868"/>
    <n v="0"/>
    <n v="0"/>
    <n v="9.4467999999999996"/>
    <n v="0"/>
    <s v="1"/>
    <x v="2"/>
  </r>
  <r>
    <x v="2"/>
    <x v="58"/>
    <s v="1"/>
    <x v="0"/>
    <s v="15041RESIN068492022"/>
    <s v="22SD004C"/>
    <x v="2050"/>
    <n v="2218"/>
    <x v="14"/>
    <x v="17"/>
    <n v="0"/>
    <n v="0"/>
    <n v="24.04"/>
    <n v="3.1252"/>
    <n v="0"/>
    <n v="0"/>
    <n v="27.165199999999999"/>
    <n v="0"/>
    <s v="1"/>
    <x v="2"/>
  </r>
  <r>
    <x v="2"/>
    <x v="58"/>
    <s v="1"/>
    <x v="0"/>
    <s v="15041RESIN068492022"/>
    <s v="22SD004C"/>
    <x v="2051"/>
    <n v="2219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052"/>
    <n v="2220"/>
    <x v="111"/>
    <x v="127"/>
    <n v="0"/>
    <n v="0"/>
    <n v="244.68"/>
    <n v="31.808400000000002"/>
    <n v="0"/>
    <n v="0"/>
    <n v="276.48840000000001"/>
    <n v="0"/>
    <s v="1"/>
    <x v="2"/>
  </r>
  <r>
    <x v="2"/>
    <x v="58"/>
    <s v="1"/>
    <x v="0"/>
    <s v="15041RESIN068492022"/>
    <s v="22SD004C"/>
    <x v="2053"/>
    <n v="2221"/>
    <x v="275"/>
    <x v="326"/>
    <n v="0"/>
    <n v="0"/>
    <n v="336.21"/>
    <n v="43.707299999999996"/>
    <n v="0"/>
    <n v="0"/>
    <n v="379.91729999999995"/>
    <n v="0"/>
    <s v="1"/>
    <x v="2"/>
  </r>
  <r>
    <x v="2"/>
    <x v="58"/>
    <s v="1"/>
    <x v="0"/>
    <s v="15041RESIN068492022"/>
    <s v="22SD004C"/>
    <x v="2054"/>
    <n v="2222"/>
    <x v="150"/>
    <x v="172"/>
    <n v="0"/>
    <n v="0"/>
    <n v="2805.39"/>
    <n v="364.70069999999998"/>
    <n v="0"/>
    <n v="0"/>
    <n v="3170.0906999999997"/>
    <n v="0"/>
    <s v="1"/>
    <x v="2"/>
  </r>
  <r>
    <x v="2"/>
    <x v="58"/>
    <s v="1"/>
    <x v="0"/>
    <s v="15041RESIN068492022"/>
    <s v="22SD004C"/>
    <x v="2055"/>
    <n v="2223"/>
    <x v="212"/>
    <x v="249"/>
    <n v="0"/>
    <n v="0"/>
    <n v="1476.99"/>
    <n v="192.0087"/>
    <n v="0"/>
    <n v="0"/>
    <n v="1668.9987000000001"/>
    <n v="0"/>
    <s v="1"/>
    <x v="2"/>
  </r>
  <r>
    <x v="2"/>
    <x v="58"/>
    <s v="1"/>
    <x v="0"/>
    <s v="15041RESIN068492022"/>
    <s v="22SD004C"/>
    <x v="2056"/>
    <n v="2224"/>
    <x v="60"/>
    <x v="65"/>
    <n v="0"/>
    <n v="0"/>
    <n v="234.46"/>
    <n v="30.479800000000001"/>
    <n v="0"/>
    <n v="0"/>
    <n v="264.93979999999999"/>
    <n v="0"/>
    <s v="1"/>
    <x v="2"/>
  </r>
  <r>
    <x v="2"/>
    <x v="58"/>
    <s v="1"/>
    <x v="0"/>
    <s v="15041RESIN068492022"/>
    <s v="22SD004C"/>
    <x v="2057"/>
    <n v="2225"/>
    <x v="60"/>
    <x v="65"/>
    <n v="0"/>
    <n v="0"/>
    <n v="132.52000000000001"/>
    <n v="17.227600000000002"/>
    <n v="0"/>
    <n v="0"/>
    <n v="149.74760000000001"/>
    <n v="0"/>
    <s v="1"/>
    <x v="2"/>
  </r>
  <r>
    <x v="2"/>
    <x v="58"/>
    <s v="1"/>
    <x v="0"/>
    <s v="15041RESIN068492022"/>
    <s v="22SD004C"/>
    <x v="2058"/>
    <n v="2226"/>
    <x v="60"/>
    <x v="65"/>
    <n v="0"/>
    <n v="0"/>
    <n v="81.56"/>
    <n v="10.6028"/>
    <n v="0"/>
    <n v="0"/>
    <n v="92.162800000000004"/>
    <n v="0"/>
    <s v="1"/>
    <x v="2"/>
  </r>
  <r>
    <x v="2"/>
    <x v="58"/>
    <s v="1"/>
    <x v="0"/>
    <s v="15041RESIN068492022"/>
    <s v="22SD004C"/>
    <x v="2059"/>
    <n v="2227"/>
    <x v="60"/>
    <x v="65"/>
    <n v="0"/>
    <n v="0"/>
    <n v="101.93"/>
    <n v="13.250900000000001"/>
    <n v="0"/>
    <n v="0"/>
    <n v="115.18090000000001"/>
    <n v="0"/>
    <s v="1"/>
    <x v="2"/>
  </r>
  <r>
    <x v="2"/>
    <x v="58"/>
    <s v="1"/>
    <x v="0"/>
    <s v="15041RESIN068492022"/>
    <s v="22SD004C"/>
    <x v="2060"/>
    <n v="2228"/>
    <x v="32"/>
    <x v="36"/>
    <n v="0"/>
    <n v="0"/>
    <n v="26.47"/>
    <n v="3.4411"/>
    <n v="0"/>
    <n v="0"/>
    <n v="29.911099999999998"/>
    <n v="0"/>
    <s v="1"/>
    <x v="2"/>
  </r>
  <r>
    <x v="2"/>
    <x v="58"/>
    <s v="1"/>
    <x v="0"/>
    <s v="15041RESIN068492022"/>
    <s v="22SD004C"/>
    <x v="2061"/>
    <n v="2229"/>
    <x v="10"/>
    <x v="11"/>
    <n v="0"/>
    <n v="0"/>
    <n v="48.96"/>
    <n v="6.3648000000000007"/>
    <n v="0"/>
    <n v="0"/>
    <n v="55.324800000000003"/>
    <n v="0"/>
    <s v="1"/>
    <x v="2"/>
  </r>
  <r>
    <x v="2"/>
    <x v="58"/>
    <s v="1"/>
    <x v="0"/>
    <s v="15041RESIN068492022"/>
    <s v="22SD004C"/>
    <x v="2062"/>
    <n v="2230"/>
    <x v="370"/>
    <x v="434"/>
    <n v="0"/>
    <n v="0"/>
    <n v="196.91"/>
    <n v="25.598300000000002"/>
    <n v="0"/>
    <n v="0"/>
    <n v="222.50829999999999"/>
    <n v="0"/>
    <s v="1"/>
    <x v="2"/>
  </r>
  <r>
    <x v="2"/>
    <x v="58"/>
    <s v="1"/>
    <x v="0"/>
    <s v="15041RESIN068492022"/>
    <s v="22SD004C"/>
    <x v="2063"/>
    <n v="2231"/>
    <x v="8"/>
    <x v="216"/>
    <n v="0"/>
    <n v="0"/>
    <n v="201.04"/>
    <n v="26.135200000000001"/>
    <n v="0"/>
    <n v="0"/>
    <n v="227.17519999999999"/>
    <s v="001121312"/>
    <s v="1"/>
    <x v="2"/>
  </r>
  <r>
    <x v="2"/>
    <x v="58"/>
    <s v="1"/>
    <x v="0"/>
    <s v="15041RESIN068492022"/>
    <s v="22SD004C"/>
    <x v="2064"/>
    <n v="2232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65"/>
    <n v="2233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66"/>
    <n v="2234"/>
    <x v="14"/>
    <x v="17"/>
    <n v="0"/>
    <n v="0"/>
    <n v="25.28"/>
    <n v="3.2864000000000004"/>
    <n v="0"/>
    <n v="0"/>
    <n v="28.566400000000002"/>
    <n v="0"/>
    <s v="1"/>
    <x v="2"/>
  </r>
  <r>
    <x v="2"/>
    <x v="58"/>
    <s v="1"/>
    <x v="0"/>
    <s v="15041RESIN068492022"/>
    <s v="22SD004C"/>
    <x v="2067"/>
    <n v="2235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68"/>
    <n v="2236"/>
    <x v="14"/>
    <x v="17"/>
    <n v="0"/>
    <n v="0"/>
    <n v="15.9"/>
    <n v="2.0670000000000002"/>
    <n v="0"/>
    <n v="0"/>
    <n v="17.966999999999999"/>
    <n v="0"/>
    <s v="1"/>
    <x v="2"/>
  </r>
  <r>
    <x v="2"/>
    <x v="58"/>
    <s v="1"/>
    <x v="0"/>
    <s v="15041RESIN068492022"/>
    <s v="22SD004C"/>
    <x v="2069"/>
    <n v="2237"/>
    <x v="14"/>
    <x v="17"/>
    <n v="0"/>
    <n v="0"/>
    <n v="14.74"/>
    <n v="1.9162000000000001"/>
    <n v="0"/>
    <n v="0"/>
    <n v="16.656200000000002"/>
    <n v="0"/>
    <s v="1"/>
    <x v="2"/>
  </r>
  <r>
    <x v="2"/>
    <x v="58"/>
    <s v="1"/>
    <x v="0"/>
    <s v="15041RESIN068492022"/>
    <s v="22SD004C"/>
    <x v="2070"/>
    <n v="2238"/>
    <x v="14"/>
    <x v="17"/>
    <n v="0"/>
    <n v="0"/>
    <n v="19.62"/>
    <n v="2.5506000000000002"/>
    <n v="0"/>
    <n v="0"/>
    <n v="22.1706"/>
    <n v="0"/>
    <s v="1"/>
    <x v="2"/>
  </r>
  <r>
    <x v="2"/>
    <x v="58"/>
    <s v="1"/>
    <x v="0"/>
    <s v="15041RESIN068492022"/>
    <s v="22SD004C"/>
    <x v="2071"/>
    <n v="2239"/>
    <x v="14"/>
    <x v="17"/>
    <n v="0"/>
    <n v="0"/>
    <n v="39.94"/>
    <n v="5.1921999999999997"/>
    <n v="0"/>
    <n v="0"/>
    <n v="45.132199999999997"/>
    <n v="0"/>
    <s v="1"/>
    <x v="2"/>
  </r>
  <r>
    <x v="2"/>
    <x v="58"/>
    <s v="1"/>
    <x v="0"/>
    <s v="15041RESIN068492022"/>
    <s v="22SD004C"/>
    <x v="2072"/>
    <n v="2240"/>
    <x v="14"/>
    <x v="17"/>
    <n v="0"/>
    <n v="0"/>
    <n v="13.48"/>
    <n v="1.7524000000000002"/>
    <n v="0"/>
    <n v="0"/>
    <n v="15.2324"/>
    <n v="0"/>
    <s v="1"/>
    <x v="2"/>
  </r>
  <r>
    <x v="2"/>
    <x v="58"/>
    <s v="1"/>
    <x v="0"/>
    <s v="15041RESIN068492022"/>
    <s v="22SD004C"/>
    <x v="2073"/>
    <n v="2241"/>
    <x v="14"/>
    <x v="17"/>
    <n v="0"/>
    <n v="0"/>
    <n v="40.74"/>
    <n v="5.2962000000000007"/>
    <n v="0"/>
    <n v="0"/>
    <n v="46.036200000000001"/>
    <n v="0"/>
    <s v="1"/>
    <x v="2"/>
  </r>
  <r>
    <x v="2"/>
    <x v="58"/>
    <s v="1"/>
    <x v="0"/>
    <s v="15041RESIN068492022"/>
    <s v="22SD004C"/>
    <x v="2074"/>
    <n v="2242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75"/>
    <n v="2243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076"/>
    <n v="2244"/>
    <x v="14"/>
    <x v="17"/>
    <n v="0"/>
    <n v="0"/>
    <n v="21.48"/>
    <n v="2.7924000000000002"/>
    <n v="0"/>
    <n v="0"/>
    <n v="24.272400000000001"/>
    <n v="0"/>
    <s v="1"/>
    <x v="2"/>
  </r>
  <r>
    <x v="2"/>
    <x v="58"/>
    <s v="1"/>
    <x v="0"/>
    <s v="15041RESIN068492022"/>
    <s v="22SD004C"/>
    <x v="2077"/>
    <n v="2245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78"/>
    <n v="2246"/>
    <x v="14"/>
    <x v="17"/>
    <n v="0"/>
    <n v="0"/>
    <n v="30.22"/>
    <n v="3.9285999999999999"/>
    <n v="0"/>
    <n v="0"/>
    <n v="34.148600000000002"/>
    <n v="0"/>
    <s v="1"/>
    <x v="2"/>
  </r>
  <r>
    <x v="2"/>
    <x v="58"/>
    <s v="1"/>
    <x v="0"/>
    <s v="15041RESIN068492022"/>
    <s v="22SD004C"/>
    <x v="2079"/>
    <n v="2247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80"/>
    <n v="2248"/>
    <x v="14"/>
    <x v="17"/>
    <n v="0"/>
    <n v="0"/>
    <n v="5.3"/>
    <n v="0.68899999999999995"/>
    <n v="0"/>
    <n v="0"/>
    <n v="5.9889999999999999"/>
    <n v="0"/>
    <s v="1"/>
    <x v="2"/>
  </r>
  <r>
    <x v="2"/>
    <x v="58"/>
    <s v="1"/>
    <x v="0"/>
    <s v="15041RESIN068492022"/>
    <s v="22SD004C"/>
    <x v="2081"/>
    <n v="2249"/>
    <x v="14"/>
    <x v="17"/>
    <n v="0"/>
    <n v="0"/>
    <n v="26.57"/>
    <n v="3.4540999999999999"/>
    <n v="0"/>
    <n v="0"/>
    <n v="30.024100000000001"/>
    <n v="0"/>
    <s v="1"/>
    <x v="2"/>
  </r>
  <r>
    <x v="2"/>
    <x v="58"/>
    <s v="1"/>
    <x v="0"/>
    <s v="15041RESIN068492022"/>
    <s v="22SD004C"/>
    <x v="2082"/>
    <n v="2250"/>
    <x v="14"/>
    <x v="17"/>
    <n v="0"/>
    <n v="0"/>
    <n v="4.1500000000000004"/>
    <n v="0.53950000000000009"/>
    <n v="0"/>
    <n v="0"/>
    <n v="4.6895000000000007"/>
    <n v="0"/>
    <s v="1"/>
    <x v="2"/>
  </r>
  <r>
    <x v="2"/>
    <x v="58"/>
    <s v="1"/>
    <x v="0"/>
    <s v="15041RESIN068492022"/>
    <s v="22SD004C"/>
    <x v="2083"/>
    <n v="2251"/>
    <x v="14"/>
    <x v="17"/>
    <n v="0"/>
    <n v="0"/>
    <n v="4.1500000000000004"/>
    <n v="0.53950000000000009"/>
    <n v="0"/>
    <n v="0"/>
    <n v="4.6895000000000007"/>
    <n v="0"/>
    <s v="1"/>
    <x v="2"/>
  </r>
  <r>
    <x v="2"/>
    <x v="58"/>
    <s v="1"/>
    <x v="0"/>
    <s v="15041RESIN068492022"/>
    <s v="22SD004C"/>
    <x v="2084"/>
    <n v="2252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085"/>
    <n v="2253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086"/>
    <n v="2254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087"/>
    <n v="2255"/>
    <x v="14"/>
    <x v="17"/>
    <n v="0"/>
    <n v="0"/>
    <n v="24.04"/>
    <n v="3.1252"/>
    <n v="0"/>
    <n v="0"/>
    <n v="27.165199999999999"/>
    <n v="0"/>
    <s v="1"/>
    <x v="2"/>
  </r>
  <r>
    <x v="2"/>
    <x v="58"/>
    <s v="1"/>
    <x v="0"/>
    <s v="15041RESIN068492022"/>
    <s v="22SD004C"/>
    <x v="2088"/>
    <n v="2256"/>
    <x v="14"/>
    <x v="17"/>
    <n v="0"/>
    <n v="0"/>
    <n v="64.540000000000006"/>
    <n v="8.3902000000000019"/>
    <n v="0"/>
    <n v="0"/>
    <n v="72.930200000000013"/>
    <n v="0"/>
    <s v="1"/>
    <x v="2"/>
  </r>
  <r>
    <x v="2"/>
    <x v="58"/>
    <s v="1"/>
    <x v="0"/>
    <s v="15041RESIN068492022"/>
    <s v="22SD004C"/>
    <x v="2089"/>
    <n v="2257"/>
    <x v="14"/>
    <x v="17"/>
    <n v="0"/>
    <n v="0"/>
    <n v="6.32"/>
    <n v="0.82160000000000011"/>
    <n v="0"/>
    <n v="0"/>
    <n v="7.1416000000000004"/>
    <n v="0"/>
    <s v="1"/>
    <x v="2"/>
  </r>
  <r>
    <x v="2"/>
    <x v="58"/>
    <s v="1"/>
    <x v="0"/>
    <s v="15041RESIN068492022"/>
    <s v="22SD004C"/>
    <x v="2090"/>
    <n v="2258"/>
    <x v="14"/>
    <x v="17"/>
    <n v="0"/>
    <n v="0"/>
    <n v="12.64"/>
    <n v="1.6432000000000002"/>
    <n v="0"/>
    <n v="0"/>
    <n v="14.283200000000001"/>
    <n v="0"/>
    <s v="1"/>
    <x v="2"/>
  </r>
  <r>
    <x v="2"/>
    <x v="58"/>
    <s v="1"/>
    <x v="0"/>
    <s v="15041RESIN068492022"/>
    <s v="22SD004C"/>
    <x v="2091"/>
    <n v="2259"/>
    <x v="14"/>
    <x v="17"/>
    <n v="0"/>
    <n v="0"/>
    <n v="20.04"/>
    <n v="2.6052"/>
    <n v="0"/>
    <n v="0"/>
    <n v="22.645199999999999"/>
    <n v="0"/>
    <s v="1"/>
    <x v="2"/>
  </r>
  <r>
    <x v="2"/>
    <x v="58"/>
    <s v="1"/>
    <x v="0"/>
    <s v="15041RESIN068492022"/>
    <s v="22SD004C"/>
    <x v="2092"/>
    <n v="2260"/>
    <x v="13"/>
    <x v="16"/>
    <n v="0"/>
    <n v="0"/>
    <n v="1720.14"/>
    <n v="223.61820000000003"/>
    <n v="0"/>
    <n v="0"/>
    <n v="1943.7582000000002"/>
    <n v="0"/>
    <s v="1"/>
    <x v="2"/>
  </r>
  <r>
    <x v="2"/>
    <x v="58"/>
    <s v="1"/>
    <x v="0"/>
    <s v="15041RESIN068492022"/>
    <s v="22SD004C"/>
    <x v="2093"/>
    <n v="2261"/>
    <x v="70"/>
    <x v="76"/>
    <n v="0"/>
    <n v="0"/>
    <n v="190.3"/>
    <n v="24.739000000000001"/>
    <n v="0"/>
    <n v="0"/>
    <n v="215.03900000000002"/>
    <n v="0"/>
    <s v="1"/>
    <x v="2"/>
  </r>
  <r>
    <x v="2"/>
    <x v="58"/>
    <s v="1"/>
    <x v="0"/>
    <s v="15041RESIN068492022"/>
    <s v="22SD004C"/>
    <x v="2094"/>
    <n v="2262"/>
    <x v="14"/>
    <x v="17"/>
    <n v="0"/>
    <n v="0"/>
    <n v="151.72999999999999"/>
    <n v="19.724899999999998"/>
    <n v="0"/>
    <n v="0"/>
    <n v="171.45489999999998"/>
    <n v="0"/>
    <s v="1"/>
    <x v="2"/>
  </r>
  <r>
    <x v="2"/>
    <x v="58"/>
    <s v="1"/>
    <x v="0"/>
    <s v="15041RESIN068492022"/>
    <s v="22SD004C"/>
    <x v="2095"/>
    <n v="2263"/>
    <x v="14"/>
    <x v="17"/>
    <n v="0"/>
    <n v="0"/>
    <n v="10.6"/>
    <n v="1.3779999999999999"/>
    <n v="0"/>
    <n v="0"/>
    <n v="11.978"/>
    <n v="0"/>
    <s v="1"/>
    <x v="2"/>
  </r>
  <r>
    <x v="2"/>
    <x v="58"/>
    <s v="1"/>
    <x v="0"/>
    <s v="15041RESIN068492022"/>
    <s v="22SD004C"/>
    <x v="2096"/>
    <n v="2264"/>
    <x v="14"/>
    <x v="17"/>
    <n v="0"/>
    <n v="0"/>
    <n v="14.32"/>
    <n v="1.8616000000000001"/>
    <n v="0"/>
    <n v="0"/>
    <n v="16.1816"/>
    <n v="0"/>
    <s v="1"/>
    <x v="2"/>
  </r>
  <r>
    <x v="2"/>
    <x v="58"/>
    <s v="1"/>
    <x v="0"/>
    <s v="15041RESIN068492022"/>
    <s v="22SD004C"/>
    <x v="2097"/>
    <n v="2265"/>
    <x v="14"/>
    <x v="17"/>
    <n v="0"/>
    <n v="0"/>
    <n v="33.28"/>
    <n v="4.3264000000000005"/>
    <n v="0"/>
    <n v="0"/>
    <n v="37.606400000000001"/>
    <n v="0"/>
    <s v="1"/>
    <x v="2"/>
  </r>
  <r>
    <x v="2"/>
    <x v="58"/>
    <s v="1"/>
    <x v="0"/>
    <s v="15041RESIN068492022"/>
    <s v="22SD004C"/>
    <x v="2098"/>
    <n v="2266"/>
    <x v="14"/>
    <x v="17"/>
    <n v="0"/>
    <n v="0"/>
    <n v="3.55"/>
    <n v="0.46149999999999997"/>
    <n v="0"/>
    <n v="0"/>
    <n v="4.0114999999999998"/>
    <n v="0"/>
    <s v="1"/>
    <x v="2"/>
  </r>
  <r>
    <x v="2"/>
    <x v="58"/>
    <s v="1"/>
    <x v="0"/>
    <s v="15041RESIN068492022"/>
    <s v="22SD004C"/>
    <x v="2099"/>
    <n v="2267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100"/>
    <n v="2268"/>
    <x v="14"/>
    <x v="17"/>
    <n v="0"/>
    <n v="0"/>
    <n v="4.1500000000000004"/>
    <n v="0.53950000000000009"/>
    <n v="0"/>
    <n v="0"/>
    <n v="4.6895000000000007"/>
    <n v="0"/>
    <s v="1"/>
    <x v="2"/>
  </r>
  <r>
    <x v="2"/>
    <x v="58"/>
    <s v="1"/>
    <x v="0"/>
    <s v="15041RESIN068492022"/>
    <s v="22SD004C"/>
    <x v="2101"/>
    <n v="2269"/>
    <x v="14"/>
    <x v="17"/>
    <n v="0"/>
    <n v="0"/>
    <n v="17.809999999999999"/>
    <n v="2.3152999999999997"/>
    <n v="0"/>
    <n v="0"/>
    <n v="20.125299999999999"/>
    <n v="0"/>
    <s v="1"/>
    <x v="2"/>
  </r>
  <r>
    <x v="2"/>
    <x v="58"/>
    <s v="1"/>
    <x v="0"/>
    <s v="15041RESIN068492022"/>
    <s v="22SD004C"/>
    <x v="2102"/>
    <n v="2270"/>
    <x v="14"/>
    <x v="17"/>
    <n v="0"/>
    <n v="0"/>
    <n v="17.63"/>
    <n v="2.2919"/>
    <n v="0"/>
    <n v="0"/>
    <n v="19.921900000000001"/>
    <n v="0"/>
    <s v="1"/>
    <x v="2"/>
  </r>
  <r>
    <x v="2"/>
    <x v="58"/>
    <s v="1"/>
    <x v="0"/>
    <s v="15041RESIN068492022"/>
    <s v="22SD004C"/>
    <x v="2103"/>
    <n v="2271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104"/>
    <n v="2272"/>
    <x v="14"/>
    <x v="17"/>
    <n v="0"/>
    <n v="0"/>
    <n v="7.16"/>
    <n v="0.93080000000000007"/>
    <n v="0"/>
    <n v="0"/>
    <n v="8.0907999999999998"/>
    <n v="0"/>
    <s v="1"/>
    <x v="2"/>
  </r>
  <r>
    <x v="2"/>
    <x v="58"/>
    <s v="1"/>
    <x v="0"/>
    <s v="15041RESIN068492022"/>
    <s v="22SD004C"/>
    <x v="2105"/>
    <n v="2273"/>
    <x v="14"/>
    <x v="17"/>
    <n v="0"/>
    <n v="0"/>
    <n v="8.36"/>
    <n v="1.0868"/>
    <n v="0"/>
    <n v="0"/>
    <n v="9.4467999999999996"/>
    <n v="0"/>
    <s v="1"/>
    <x v="2"/>
  </r>
  <r>
    <x v="2"/>
    <x v="58"/>
    <s v="1"/>
    <x v="0"/>
    <s v="15041RESIN068492022"/>
    <s v="22SD004C"/>
    <x v="2106"/>
    <n v="2274"/>
    <x v="14"/>
    <x v="17"/>
    <n v="0"/>
    <n v="0"/>
    <n v="20.04"/>
    <n v="2.6052"/>
    <n v="0"/>
    <n v="0"/>
    <n v="22.645199999999999"/>
    <n v="0"/>
    <s v="1"/>
    <x v="2"/>
  </r>
  <r>
    <x v="2"/>
    <x v="58"/>
    <s v="1"/>
    <x v="0"/>
    <s v="15041RESIN068492022"/>
    <s v="22SD004C"/>
    <x v="2107"/>
    <n v="2275"/>
    <x v="8"/>
    <x v="258"/>
    <n v="0"/>
    <n v="0"/>
    <n v="8831.02"/>
    <n v="1148.0326"/>
    <n v="0"/>
    <n v="0"/>
    <n v="9979.0526000000009"/>
    <s v="024801054"/>
    <s v="1"/>
    <x v="2"/>
  </r>
  <r>
    <x v="2"/>
    <x v="58"/>
    <s v="1"/>
    <x v="0"/>
    <s v="15041RESIN068492022"/>
    <s v="22SD004C"/>
    <x v="2108"/>
    <n v="2276"/>
    <x v="16"/>
    <x v="19"/>
    <n v="0"/>
    <n v="0"/>
    <n v="6255.1"/>
    <n v="813.16300000000012"/>
    <n v="0"/>
    <n v="0"/>
    <n v="7068.2630000000008"/>
    <n v="0"/>
    <s v="1"/>
    <x v="2"/>
  </r>
  <r>
    <x v="2"/>
    <x v="58"/>
    <s v="1"/>
    <x v="0"/>
    <s v="15041RESIN068492022"/>
    <s v="22SD004C"/>
    <x v="2109"/>
    <n v="2277"/>
    <x v="60"/>
    <x v="65"/>
    <n v="0"/>
    <n v="0"/>
    <n v="163.12"/>
    <n v="21.2056"/>
    <n v="0"/>
    <n v="0"/>
    <n v="184.32560000000001"/>
    <n v="0"/>
    <s v="1"/>
    <x v="2"/>
  </r>
  <r>
    <x v="2"/>
    <x v="58"/>
    <s v="1"/>
    <x v="0"/>
    <s v="15041RESIN068492022"/>
    <s v="22SD004C"/>
    <x v="2110"/>
    <n v="2278"/>
    <x v="169"/>
    <x v="195"/>
    <n v="0"/>
    <n v="0"/>
    <n v="287.45999999999998"/>
    <n v="37.369799999999998"/>
    <n v="0"/>
    <n v="0"/>
    <n v="324.82979999999998"/>
    <n v="0"/>
    <s v="1"/>
    <x v="2"/>
  </r>
  <r>
    <x v="2"/>
    <x v="58"/>
    <s v="1"/>
    <x v="0"/>
    <s v="15041RESIN068492022"/>
    <s v="22SD004C"/>
    <x v="2111"/>
    <n v="2279"/>
    <x v="18"/>
    <x v="21"/>
    <n v="0"/>
    <n v="0"/>
    <n v="467.53"/>
    <n v="60.7789"/>
    <n v="0"/>
    <n v="0"/>
    <n v="528.30889999999999"/>
    <n v="0"/>
    <s v="1"/>
    <x v="2"/>
  </r>
  <r>
    <x v="2"/>
    <x v="58"/>
    <s v="1"/>
    <x v="0"/>
    <s v="15041RESIN068492022"/>
    <s v="22SD004C"/>
    <x v="2112"/>
    <n v="2280"/>
    <x v="40"/>
    <x v="44"/>
    <n v="0"/>
    <n v="0"/>
    <n v="32.82"/>
    <n v="4.2666000000000004"/>
    <n v="0"/>
    <n v="0"/>
    <n v="37.086600000000004"/>
    <n v="0"/>
    <s v="1"/>
    <x v="2"/>
  </r>
  <r>
    <x v="2"/>
    <x v="58"/>
    <s v="1"/>
    <x v="0"/>
    <s v="15041RESIN068492022"/>
    <s v="22SD004C"/>
    <x v="2113"/>
    <n v="2281"/>
    <x v="8"/>
    <x v="409"/>
    <n v="0"/>
    <n v="0"/>
    <n v="224.59"/>
    <n v="29.1967"/>
    <n v="0"/>
    <n v="0"/>
    <n v="253.7867"/>
    <s v="013905015"/>
    <s v="1"/>
    <x v="2"/>
  </r>
  <r>
    <x v="2"/>
    <x v="58"/>
    <s v="1"/>
    <x v="0"/>
    <s v="15041RESIN068492022"/>
    <s v="22SD004C"/>
    <x v="2114"/>
    <n v="2282"/>
    <x v="27"/>
    <x v="31"/>
    <n v="0"/>
    <n v="0"/>
    <n v="302.66000000000003"/>
    <n v="39.345800000000004"/>
    <n v="0"/>
    <n v="0"/>
    <n v="342.00580000000002"/>
    <n v="0"/>
    <s v="1"/>
    <x v="2"/>
  </r>
  <r>
    <x v="2"/>
    <x v="58"/>
    <s v="1"/>
    <x v="0"/>
    <s v="15041RESIN068492022"/>
    <s v="22SD004C"/>
    <x v="2115"/>
    <n v="2283"/>
    <x v="8"/>
    <x v="435"/>
    <n v="0"/>
    <n v="0"/>
    <n v="345.87"/>
    <n v="44.963100000000004"/>
    <n v="0"/>
    <n v="0"/>
    <n v="390.8331"/>
    <s v="025117115"/>
    <s v="1"/>
    <x v="2"/>
  </r>
  <r>
    <x v="2"/>
    <x v="58"/>
    <s v="1"/>
    <x v="0"/>
    <s v="15041RESIN068492022"/>
    <s v="22SD004C"/>
    <x v="2116"/>
    <n v="2284"/>
    <x v="8"/>
    <x v="304"/>
    <n v="0"/>
    <n v="0"/>
    <n v="108.2"/>
    <n v="14.066000000000001"/>
    <n v="0"/>
    <n v="0"/>
    <n v="122.26600000000001"/>
    <s v="012218512"/>
    <s v="1"/>
    <x v="2"/>
  </r>
  <r>
    <x v="2"/>
    <x v="58"/>
    <s v="1"/>
    <x v="0"/>
    <s v="15041RESIN068492022"/>
    <s v="22SD004C"/>
    <x v="2117"/>
    <n v="2285"/>
    <x v="196"/>
    <x v="228"/>
    <n v="0"/>
    <n v="0"/>
    <n v="4587.57"/>
    <n v="596.38409999999999"/>
    <n v="0"/>
    <n v="0"/>
    <n v="5183.9540999999999"/>
    <n v="0"/>
    <s v="1"/>
    <x v="2"/>
  </r>
  <r>
    <x v="2"/>
    <x v="58"/>
    <s v="1"/>
    <x v="0"/>
    <s v="15041RESIN068492022"/>
    <s v="22SD004C"/>
    <x v="2118"/>
    <n v="2286"/>
    <x v="8"/>
    <x v="95"/>
    <n v="0"/>
    <n v="0"/>
    <n v="409.8"/>
    <n v="53.274000000000001"/>
    <n v="0"/>
    <n v="0"/>
    <n v="463.07400000000001"/>
    <s v="025307605"/>
    <s v="1"/>
    <x v="2"/>
  </r>
  <r>
    <x v="2"/>
    <x v="58"/>
    <s v="1"/>
    <x v="0"/>
    <s v="15041RESIN068492022"/>
    <s v="22SD004C"/>
    <x v="2119"/>
    <n v="2287"/>
    <x v="64"/>
    <x v="69"/>
    <n v="0"/>
    <n v="0"/>
    <n v="230.54"/>
    <n v="29.970199999999998"/>
    <n v="0"/>
    <n v="0"/>
    <n v="260.5102"/>
    <n v="0"/>
    <s v="1"/>
    <x v="2"/>
  </r>
  <r>
    <x v="2"/>
    <x v="58"/>
    <s v="1"/>
    <x v="0"/>
    <s v="15041RESIN068492022"/>
    <s v="22SD004C"/>
    <x v="2120"/>
    <n v="2288"/>
    <x v="209"/>
    <x v="246"/>
    <n v="0"/>
    <n v="0"/>
    <n v="185.51"/>
    <n v="24.116299999999999"/>
    <n v="0"/>
    <n v="0"/>
    <n v="209.62629999999999"/>
    <n v="0"/>
    <s v="1"/>
    <x v="2"/>
  </r>
  <r>
    <x v="2"/>
    <x v="58"/>
    <s v="1"/>
    <x v="0"/>
    <s v="15041RESIN068492022"/>
    <s v="22SD004C"/>
    <x v="2121"/>
    <n v="2289"/>
    <x v="141"/>
    <x v="160"/>
    <n v="0"/>
    <n v="0"/>
    <n v="57.93"/>
    <n v="7.5308999999999999"/>
    <n v="0"/>
    <n v="0"/>
    <n v="65.460899999999995"/>
    <n v="0"/>
    <s v="1"/>
    <x v="2"/>
  </r>
  <r>
    <x v="2"/>
    <x v="58"/>
    <s v="1"/>
    <x v="0"/>
    <s v="15041RESIN068492022"/>
    <s v="22SD004C"/>
    <x v="2122"/>
    <n v="2290"/>
    <x v="62"/>
    <x v="67"/>
    <n v="0"/>
    <n v="0"/>
    <n v="242.22"/>
    <n v="31.488600000000002"/>
    <n v="0"/>
    <n v="0"/>
    <n v="273.70859999999999"/>
    <n v="0"/>
    <s v="1"/>
    <x v="2"/>
  </r>
  <r>
    <x v="2"/>
    <x v="58"/>
    <s v="1"/>
    <x v="0"/>
    <s v="15041RESIN068492022"/>
    <s v="22SD004C"/>
    <x v="2123"/>
    <n v="2291"/>
    <x v="10"/>
    <x v="11"/>
    <n v="0"/>
    <n v="0"/>
    <n v="330"/>
    <n v="42.9"/>
    <n v="0"/>
    <n v="0"/>
    <n v="372.9"/>
    <n v="0"/>
    <s v="1"/>
    <x v="2"/>
  </r>
  <r>
    <x v="2"/>
    <x v="58"/>
    <s v="1"/>
    <x v="0"/>
    <s v="15041RESIN068492022"/>
    <s v="22SD004C"/>
    <x v="2124"/>
    <n v="2292"/>
    <x v="10"/>
    <x v="11"/>
    <n v="0"/>
    <n v="0"/>
    <n v="224.07"/>
    <n v="29.129100000000001"/>
    <n v="0"/>
    <n v="0"/>
    <n v="253.19909999999999"/>
    <n v="0"/>
    <s v="1"/>
    <x v="2"/>
  </r>
  <r>
    <x v="2"/>
    <x v="58"/>
    <s v="1"/>
    <x v="0"/>
    <s v="15041RESIN068492022"/>
    <s v="22SD004C"/>
    <x v="2125"/>
    <n v="2293"/>
    <x v="10"/>
    <x v="11"/>
    <n v="0"/>
    <n v="0"/>
    <n v="11.5"/>
    <n v="1.4950000000000001"/>
    <n v="0"/>
    <n v="0"/>
    <n v="12.995000000000001"/>
    <n v="0"/>
    <s v="1"/>
    <x v="2"/>
  </r>
  <r>
    <x v="2"/>
    <x v="58"/>
    <s v="1"/>
    <x v="0"/>
    <s v="15041RESIN068492022"/>
    <s v="22SD004C"/>
    <x v="2126"/>
    <n v="2294"/>
    <x v="372"/>
    <x v="437"/>
    <n v="0"/>
    <n v="0"/>
    <n v="53.52"/>
    <n v="6.9576000000000002"/>
    <n v="0"/>
    <n v="0"/>
    <n v="60.477600000000002"/>
    <n v="0"/>
    <s v="1"/>
    <x v="2"/>
  </r>
  <r>
    <x v="2"/>
    <x v="58"/>
    <s v="1"/>
    <x v="0"/>
    <s v="15041RESIN068492022"/>
    <s v="22SD004C"/>
    <x v="2127"/>
    <n v="2295"/>
    <x v="157"/>
    <x v="181"/>
    <n v="0"/>
    <n v="0"/>
    <n v="634.08000000000004"/>
    <n v="82.430400000000006"/>
    <n v="0"/>
    <n v="0"/>
    <n v="716.5104"/>
    <n v="0"/>
    <s v="1"/>
    <x v="2"/>
  </r>
  <r>
    <x v="2"/>
    <x v="58"/>
    <s v="1"/>
    <x v="0"/>
    <s v="15041RESIN068492022"/>
    <s v="22SD004C"/>
    <x v="2128"/>
    <n v="2296"/>
    <x v="249"/>
    <x v="296"/>
    <n v="0"/>
    <n v="0"/>
    <n v="244.65"/>
    <n v="31.804500000000001"/>
    <n v="0"/>
    <n v="0"/>
    <n v="276.4545"/>
    <n v="0"/>
    <s v="1"/>
    <x v="2"/>
  </r>
  <r>
    <x v="2"/>
    <x v="58"/>
    <s v="1"/>
    <x v="0"/>
    <s v="15041RESIN068492022"/>
    <s v="22SD004C"/>
    <x v="2129"/>
    <n v="2297"/>
    <x v="79"/>
    <x v="86"/>
    <n v="0"/>
    <n v="0"/>
    <n v="246.68"/>
    <n v="32.068400000000004"/>
    <n v="0"/>
    <n v="0"/>
    <n v="278.7484"/>
    <n v="0"/>
    <s v="1"/>
    <x v="2"/>
  </r>
  <r>
    <x v="2"/>
    <x v="70"/>
    <s v="1"/>
    <x v="0"/>
    <s v="15041RESIN068492022"/>
    <s v="22SD004C"/>
    <x v="2130"/>
    <n v="2298"/>
    <x v="102"/>
    <x v="117"/>
    <n v="0"/>
    <n v="0"/>
    <n v="1304.9000000000001"/>
    <n v="169.63700000000003"/>
    <n v="0"/>
    <n v="0"/>
    <n v="1474.537"/>
    <n v="0"/>
    <s v="1"/>
    <x v="2"/>
  </r>
  <r>
    <x v="2"/>
    <x v="70"/>
    <s v="1"/>
    <x v="0"/>
    <s v="15041RESIN068492022"/>
    <s v="22SD004C"/>
    <x v="2131"/>
    <n v="2299"/>
    <x v="81"/>
    <x v="88"/>
    <n v="0"/>
    <n v="0"/>
    <n v="7837.06"/>
    <n v="1018.8178"/>
    <n v="0"/>
    <n v="0"/>
    <n v="8855.8778000000002"/>
    <n v="0"/>
    <s v="1"/>
    <x v="2"/>
  </r>
  <r>
    <x v="2"/>
    <x v="70"/>
    <s v="1"/>
    <x v="0"/>
    <s v="15041RESIN068492022"/>
    <s v="22SD004C"/>
    <x v="2132"/>
    <n v="2300"/>
    <x v="296"/>
    <x v="347"/>
    <n v="0"/>
    <n v="0"/>
    <n v="90.1"/>
    <n v="11.712999999999999"/>
    <n v="0"/>
    <n v="0"/>
    <n v="101.81299999999999"/>
    <n v="0"/>
    <s v="1"/>
    <x v="2"/>
  </r>
  <r>
    <x v="2"/>
    <x v="70"/>
    <s v="1"/>
    <x v="0"/>
    <s v="15041RESIN068492022"/>
    <s v="22SD004C"/>
    <x v="2133"/>
    <n v="2301"/>
    <x v="44"/>
    <x v="48"/>
    <n v="0"/>
    <n v="0"/>
    <n v="40"/>
    <n v="5.2"/>
    <n v="0"/>
    <n v="0"/>
    <n v="45.2"/>
    <n v="0"/>
    <s v="1"/>
    <x v="2"/>
  </r>
  <r>
    <x v="2"/>
    <x v="70"/>
    <s v="1"/>
    <x v="0"/>
    <s v="15041RESIN068492022"/>
    <s v="22SD004C"/>
    <x v="2134"/>
    <n v="2302"/>
    <x v="150"/>
    <x v="172"/>
    <n v="0"/>
    <n v="0"/>
    <n v="1064.83"/>
    <n v="138.42789999999999"/>
    <n v="0"/>
    <n v="0"/>
    <n v="1203.2578999999998"/>
    <n v="0"/>
    <s v="1"/>
    <x v="2"/>
  </r>
  <r>
    <x v="2"/>
    <x v="70"/>
    <s v="1"/>
    <x v="0"/>
    <s v="15041RESIN068492022"/>
    <s v="22SD004C"/>
    <x v="2135"/>
    <n v="2303"/>
    <x v="75"/>
    <x v="82"/>
    <n v="0"/>
    <n v="0"/>
    <n v="373.6"/>
    <n v="48.568000000000005"/>
    <n v="0"/>
    <n v="0"/>
    <n v="422.16800000000001"/>
    <n v="0"/>
    <s v="1"/>
    <x v="2"/>
  </r>
  <r>
    <x v="2"/>
    <x v="70"/>
    <s v="1"/>
    <x v="0"/>
    <s v="15041RESIN068492022"/>
    <s v="22SD004C"/>
    <x v="2136"/>
    <n v="2304"/>
    <x v="208"/>
    <x v="245"/>
    <n v="0"/>
    <n v="0"/>
    <n v="489.39"/>
    <n v="63.620699999999999"/>
    <n v="0"/>
    <n v="0"/>
    <n v="553.01070000000004"/>
    <n v="0"/>
    <s v="1"/>
    <x v="2"/>
  </r>
  <r>
    <x v="2"/>
    <x v="70"/>
    <s v="1"/>
    <x v="0"/>
    <s v="15041RESIN068492022"/>
    <s v="22SD004C"/>
    <x v="2137"/>
    <n v="2305"/>
    <x v="102"/>
    <x v="117"/>
    <n v="0"/>
    <n v="0"/>
    <n v="24.21"/>
    <n v="3.1473000000000004"/>
    <n v="0"/>
    <n v="0"/>
    <n v="27.357300000000002"/>
    <n v="0"/>
    <s v="1"/>
    <x v="2"/>
  </r>
  <r>
    <x v="2"/>
    <x v="70"/>
    <s v="1"/>
    <x v="0"/>
    <s v="15041RESIN068492022"/>
    <s v="22SD004C"/>
    <x v="2138"/>
    <n v="2306"/>
    <x v="94"/>
    <x v="104"/>
    <n v="0"/>
    <n v="0"/>
    <n v="101.95"/>
    <n v="13.253500000000001"/>
    <n v="0"/>
    <n v="0"/>
    <n v="115.20350000000001"/>
    <n v="0"/>
    <s v="1"/>
    <x v="2"/>
  </r>
  <r>
    <x v="2"/>
    <x v="70"/>
    <s v="1"/>
    <x v="0"/>
    <s v="15041RESIN068492022"/>
    <s v="22SD004C"/>
    <x v="2139"/>
    <n v="2307"/>
    <x v="262"/>
    <x v="312"/>
    <n v="0"/>
    <n v="0"/>
    <n v="517.04999999999995"/>
    <n v="67.216499999999996"/>
    <n v="0"/>
    <n v="0"/>
    <n v="584.26649999999995"/>
    <n v="0"/>
    <s v="1"/>
    <x v="2"/>
  </r>
  <r>
    <x v="2"/>
    <x v="57"/>
    <s v="1"/>
    <x v="0"/>
    <s v="15041RESIN068492022"/>
    <s v="22SD004C"/>
    <x v="2140"/>
    <n v="2308"/>
    <x v="16"/>
    <x v="19"/>
    <n v="0"/>
    <n v="0"/>
    <n v="86023.1"/>
    <n v="11183.003000000001"/>
    <n v="0"/>
    <n v="0"/>
    <n v="97206.103000000003"/>
    <n v="0"/>
    <s v="1"/>
    <x v="2"/>
  </r>
  <r>
    <x v="2"/>
    <x v="57"/>
    <s v="1"/>
    <x v="0"/>
    <s v="15041RESIN068492022"/>
    <s v="22SD004C"/>
    <x v="2141"/>
    <n v="2309"/>
    <x v="202"/>
    <x v="235"/>
    <n v="0"/>
    <n v="0"/>
    <n v="25.91"/>
    <n v="3.3683000000000001"/>
    <n v="0"/>
    <n v="0"/>
    <n v="29.278300000000002"/>
    <n v="0"/>
    <s v="1"/>
    <x v="2"/>
  </r>
  <r>
    <x v="2"/>
    <x v="57"/>
    <s v="1"/>
    <x v="0"/>
    <s v="15041RESIN068492022"/>
    <s v="22SD004C"/>
    <x v="2142"/>
    <n v="2310"/>
    <x v="233"/>
    <x v="273"/>
    <n v="0"/>
    <n v="0"/>
    <n v="61.17"/>
    <n v="7.9521000000000006"/>
    <n v="0"/>
    <n v="0"/>
    <n v="69.122100000000003"/>
    <n v="0"/>
    <s v="1"/>
    <x v="2"/>
  </r>
  <r>
    <x v="2"/>
    <x v="57"/>
    <s v="1"/>
    <x v="0"/>
    <s v="15041RESIN068492022"/>
    <s v="22SD004C"/>
    <x v="2143"/>
    <n v="2311"/>
    <x v="35"/>
    <x v="39"/>
    <n v="0"/>
    <n v="0"/>
    <n v="40.78"/>
    <n v="5.3014000000000001"/>
    <n v="0"/>
    <n v="0"/>
    <n v="46.081400000000002"/>
    <n v="0"/>
    <s v="1"/>
    <x v="2"/>
  </r>
  <r>
    <x v="2"/>
    <x v="57"/>
    <s v="1"/>
    <x v="0"/>
    <s v="15041RESIN068492022"/>
    <s v="22SD004C"/>
    <x v="2144"/>
    <n v="2312"/>
    <x v="80"/>
    <x v="87"/>
    <n v="0"/>
    <n v="0"/>
    <n v="51.49"/>
    <n v="6.6937000000000006"/>
    <n v="0"/>
    <n v="0"/>
    <n v="58.183700000000002"/>
    <n v="0"/>
    <s v="1"/>
    <x v="2"/>
  </r>
  <r>
    <x v="2"/>
    <x v="57"/>
    <s v="1"/>
    <x v="0"/>
    <s v="15041RESIN068492022"/>
    <s v="22SD004C"/>
    <x v="2145"/>
    <n v="2313"/>
    <x v="118"/>
    <x v="135"/>
    <n v="0"/>
    <n v="0"/>
    <n v="51.1"/>
    <n v="6.6430000000000007"/>
    <n v="0"/>
    <n v="0"/>
    <n v="57.743000000000002"/>
    <n v="0"/>
    <s v="1"/>
    <x v="2"/>
  </r>
  <r>
    <x v="2"/>
    <x v="57"/>
    <s v="1"/>
    <x v="0"/>
    <s v="15041RESIN068492022"/>
    <s v="22SD004C"/>
    <x v="2146"/>
    <n v="2314"/>
    <x v="397"/>
    <x v="466"/>
    <n v="0"/>
    <n v="0"/>
    <n v="124.34"/>
    <n v="16.164200000000001"/>
    <n v="0"/>
    <n v="0"/>
    <n v="140.5042"/>
    <n v="0"/>
    <s v="1"/>
    <x v="2"/>
  </r>
  <r>
    <x v="2"/>
    <x v="57"/>
    <s v="1"/>
    <x v="0"/>
    <s v="15041RESIN068492022"/>
    <s v="22SD004C"/>
    <x v="2147"/>
    <n v="2315"/>
    <x v="144"/>
    <x v="164"/>
    <n v="0"/>
    <n v="0"/>
    <n v="61.17"/>
    <n v="7.9521000000000006"/>
    <n v="0"/>
    <n v="0"/>
    <n v="69.122100000000003"/>
    <n v="0"/>
    <s v="1"/>
    <x v="2"/>
  </r>
  <r>
    <x v="2"/>
    <x v="57"/>
    <s v="1"/>
    <x v="0"/>
    <s v="15041RESIN068492022"/>
    <s v="22SD004C"/>
    <x v="2148"/>
    <n v="2316"/>
    <x v="198"/>
    <x v="231"/>
    <n v="0"/>
    <n v="0"/>
    <n v="1080.6600000000001"/>
    <n v="140.48580000000001"/>
    <n v="0"/>
    <n v="0"/>
    <n v="1221.1458"/>
    <n v="0"/>
    <s v="1"/>
    <x v="2"/>
  </r>
  <r>
    <x v="2"/>
    <x v="57"/>
    <s v="1"/>
    <x v="0"/>
    <s v="15041RESIN068492022"/>
    <s v="22SD004C"/>
    <x v="2149"/>
    <n v="2317"/>
    <x v="49"/>
    <x v="54"/>
    <n v="0"/>
    <n v="0"/>
    <n v="92.26"/>
    <n v="11.9938"/>
    <n v="0"/>
    <n v="0"/>
    <n v="104.25380000000001"/>
    <n v="0"/>
    <s v="1"/>
    <x v="2"/>
  </r>
  <r>
    <x v="2"/>
    <x v="57"/>
    <s v="1"/>
    <x v="0"/>
    <s v="15041RESIN068492022"/>
    <s v="22SD004C"/>
    <x v="2150"/>
    <n v="2318"/>
    <x v="2"/>
    <x v="2"/>
    <n v="0"/>
    <n v="0"/>
    <n v="0"/>
    <n v="0"/>
    <n v="0"/>
    <n v="0"/>
    <n v="0"/>
    <n v="0"/>
    <s v="1"/>
    <x v="2"/>
  </r>
  <r>
    <x v="2"/>
    <x v="57"/>
    <s v="1"/>
    <x v="0"/>
    <s v="15041RESIN068492022"/>
    <s v="22SD004C"/>
    <x v="2151"/>
    <n v="2319"/>
    <x v="237"/>
    <x v="280"/>
    <n v="0"/>
    <n v="0"/>
    <n v="1284.53"/>
    <n v="166.9889"/>
    <n v="0"/>
    <n v="0"/>
    <n v="1451.5189"/>
    <n v="0"/>
    <s v="1"/>
    <x v="2"/>
  </r>
  <r>
    <x v="2"/>
    <x v="57"/>
    <s v="1"/>
    <x v="0"/>
    <s v="15041RESIN068492022"/>
    <s v="22SD004C"/>
    <x v="2152"/>
    <n v="2320"/>
    <x v="362"/>
    <x v="423"/>
    <n v="0"/>
    <n v="0"/>
    <n v="246.67"/>
    <n v="32.067099999999996"/>
    <n v="0"/>
    <n v="0"/>
    <n v="278.7371"/>
    <n v="0"/>
    <s v="1"/>
    <x v="2"/>
  </r>
  <r>
    <x v="2"/>
    <x v="57"/>
    <s v="1"/>
    <x v="0"/>
    <s v="15041RESIN068492022"/>
    <s v="22SD004C"/>
    <x v="2153"/>
    <n v="2321"/>
    <x v="10"/>
    <x v="11"/>
    <n v="0"/>
    <n v="0"/>
    <n v="1359.69"/>
    <n v="176.75970000000001"/>
    <n v="0"/>
    <n v="0"/>
    <n v="1536.4497000000001"/>
    <n v="0"/>
    <s v="1"/>
    <x v="2"/>
  </r>
  <r>
    <x v="2"/>
    <x v="57"/>
    <s v="1"/>
    <x v="0"/>
    <s v="15041RESIN068492022"/>
    <s v="22SD004C"/>
    <x v="2154"/>
    <n v="2322"/>
    <x v="76"/>
    <x v="83"/>
    <n v="0"/>
    <n v="0"/>
    <n v="182.41"/>
    <n v="23.7133"/>
    <n v="0"/>
    <n v="0"/>
    <n v="206.1233"/>
    <n v="0"/>
    <s v="1"/>
    <x v="2"/>
  </r>
  <r>
    <x v="2"/>
    <x v="57"/>
    <s v="1"/>
    <x v="0"/>
    <s v="15041RESIN068492022"/>
    <s v="22SD004C"/>
    <x v="2155"/>
    <n v="2323"/>
    <x v="10"/>
    <x v="11"/>
    <n v="0"/>
    <n v="0"/>
    <n v="44.81"/>
    <n v="5.8253000000000004"/>
    <n v="0"/>
    <n v="0"/>
    <n v="50.635300000000001"/>
    <n v="0"/>
    <s v="1"/>
    <x v="2"/>
  </r>
  <r>
    <x v="2"/>
    <x v="57"/>
    <s v="1"/>
    <x v="0"/>
    <s v="15041RESIN068492022"/>
    <s v="22SD004C"/>
    <x v="2156"/>
    <n v="2324"/>
    <x v="10"/>
    <x v="11"/>
    <n v="0"/>
    <n v="0"/>
    <n v="26.3"/>
    <n v="3.419"/>
    <n v="0"/>
    <n v="0"/>
    <n v="29.719000000000001"/>
    <n v="0"/>
    <s v="1"/>
    <x v="2"/>
  </r>
  <r>
    <x v="2"/>
    <x v="57"/>
    <s v="1"/>
    <x v="0"/>
    <s v="15041RESIN068492022"/>
    <s v="22SD004C"/>
    <x v="2157"/>
    <n v="2325"/>
    <x v="163"/>
    <x v="187"/>
    <n v="0"/>
    <n v="0"/>
    <n v="1642.71"/>
    <n v="213.5523"/>
    <n v="0"/>
    <n v="0"/>
    <n v="1856.2623000000001"/>
    <n v="0"/>
    <s v="1"/>
    <x v="2"/>
  </r>
  <r>
    <x v="2"/>
    <x v="57"/>
    <s v="1"/>
    <x v="0"/>
    <s v="15041RESIN068492022"/>
    <s v="22SD004C"/>
    <x v="2158"/>
    <n v="2326"/>
    <x v="8"/>
    <x v="482"/>
    <n v="0"/>
    <n v="0"/>
    <n v="63.15"/>
    <n v="8.2095000000000002"/>
    <n v="0"/>
    <n v="0"/>
    <n v="71.359499999999997"/>
    <s v="021383439"/>
    <s v="1"/>
    <x v="2"/>
  </r>
  <r>
    <x v="2"/>
    <x v="57"/>
    <s v="1"/>
    <x v="0"/>
    <s v="15041RESIN068492022"/>
    <s v="22SD004C"/>
    <x v="2159"/>
    <n v="2327"/>
    <x v="191"/>
    <x v="223"/>
    <n v="0"/>
    <n v="0"/>
    <n v="218.37"/>
    <n v="28.388100000000001"/>
    <n v="0"/>
    <n v="0"/>
    <n v="246.75810000000001"/>
    <n v="0"/>
    <s v="1"/>
    <x v="2"/>
  </r>
  <r>
    <x v="2"/>
    <x v="57"/>
    <s v="1"/>
    <x v="0"/>
    <s v="15041RESIN068492022"/>
    <s v="22SD004C"/>
    <x v="2160"/>
    <n v="2328"/>
    <x v="178"/>
    <x v="204"/>
    <n v="0"/>
    <n v="0"/>
    <n v="5.4"/>
    <n v="0.70200000000000007"/>
    <n v="0"/>
    <n v="0"/>
    <n v="6.1020000000000003"/>
    <n v="0"/>
    <s v="1"/>
    <x v="2"/>
  </r>
  <r>
    <x v="2"/>
    <x v="57"/>
    <s v="1"/>
    <x v="0"/>
    <s v="15041RESIN068492022"/>
    <s v="22SD004C"/>
    <x v="2161"/>
    <n v="2329"/>
    <x v="411"/>
    <x v="483"/>
    <n v="0"/>
    <n v="0"/>
    <n v="244.74"/>
    <n v="31.816200000000002"/>
    <n v="0"/>
    <n v="0"/>
    <n v="276.55619999999999"/>
    <n v="0"/>
    <s v="1"/>
    <x v="2"/>
  </r>
  <r>
    <x v="2"/>
    <x v="57"/>
    <s v="1"/>
    <x v="0"/>
    <s v="15041RESIN068492022"/>
    <s v="22SD004C"/>
    <x v="2162"/>
    <n v="2330"/>
    <x v="412"/>
    <x v="484"/>
    <n v="0"/>
    <n v="0"/>
    <n v="464.8"/>
    <n v="60.424000000000007"/>
    <n v="0"/>
    <n v="0"/>
    <n v="525.22400000000005"/>
    <n v="0"/>
    <s v="1"/>
    <x v="2"/>
  </r>
  <r>
    <x v="2"/>
    <x v="57"/>
    <s v="1"/>
    <x v="0"/>
    <s v="15041RESIN068492022"/>
    <s v="22SD004C"/>
    <x v="2163"/>
    <n v="2331"/>
    <x v="124"/>
    <x v="141"/>
    <n v="0"/>
    <n v="0"/>
    <n v="84.23"/>
    <n v="10.949900000000001"/>
    <n v="0"/>
    <n v="0"/>
    <n v="95.179900000000004"/>
    <n v="0"/>
    <s v="1"/>
    <x v="2"/>
  </r>
  <r>
    <x v="2"/>
    <x v="57"/>
    <s v="1"/>
    <x v="0"/>
    <s v="15041RESIN068492022"/>
    <s v="22SD004C"/>
    <x v="2164"/>
    <n v="2332"/>
    <x v="125"/>
    <x v="142"/>
    <n v="0"/>
    <n v="0"/>
    <n v="491.36"/>
    <n v="63.876800000000003"/>
    <n v="0"/>
    <n v="0"/>
    <n v="555.23680000000002"/>
    <n v="0"/>
    <s v="1"/>
    <x v="2"/>
  </r>
  <r>
    <x v="2"/>
    <x v="57"/>
    <s v="1"/>
    <x v="0"/>
    <s v="15041RESIN068492022"/>
    <s v="22SD004C"/>
    <x v="2165"/>
    <n v="2333"/>
    <x v="333"/>
    <x v="389"/>
    <n v="0"/>
    <n v="0"/>
    <n v="175.43"/>
    <n v="22.805900000000001"/>
    <n v="0"/>
    <n v="0"/>
    <n v="198.23590000000002"/>
    <n v="0"/>
    <s v="1"/>
    <x v="2"/>
  </r>
  <r>
    <x v="2"/>
    <x v="57"/>
    <s v="1"/>
    <x v="0"/>
    <s v="15041RESIN068492022"/>
    <s v="22SD004C"/>
    <x v="2166"/>
    <n v="2334"/>
    <x v="2"/>
    <x v="2"/>
    <n v="0"/>
    <n v="0"/>
    <n v="0"/>
    <n v="0"/>
    <n v="0"/>
    <n v="0"/>
    <n v="0"/>
    <n v="0"/>
    <s v="1"/>
    <x v="2"/>
  </r>
  <r>
    <x v="2"/>
    <x v="57"/>
    <s v="1"/>
    <x v="0"/>
    <s v="15041RESIN068492022"/>
    <s v="22SD004C"/>
    <x v="2167"/>
    <n v="2335"/>
    <x v="192"/>
    <x v="224"/>
    <n v="0"/>
    <n v="0"/>
    <n v="185.51"/>
    <n v="24.116299999999999"/>
    <n v="0"/>
    <n v="0"/>
    <n v="209.62629999999999"/>
    <n v="0"/>
    <s v="1"/>
    <x v="2"/>
  </r>
  <r>
    <x v="2"/>
    <x v="57"/>
    <s v="1"/>
    <x v="0"/>
    <s v="15041RESIN068492022"/>
    <s v="22SD004C"/>
    <x v="2168"/>
    <n v="2336"/>
    <x v="16"/>
    <x v="19"/>
    <n v="0"/>
    <n v="0"/>
    <n v="6155.86"/>
    <n v="800.26179999999999"/>
    <n v="0"/>
    <n v="0"/>
    <n v="6956.1217999999999"/>
    <n v="0"/>
    <s v="1"/>
    <x v="2"/>
  </r>
  <r>
    <x v="2"/>
    <x v="57"/>
    <s v="1"/>
    <x v="0"/>
    <s v="15041RESIN068492022"/>
    <s v="22SD004C"/>
    <x v="2169"/>
    <n v="2337"/>
    <x v="191"/>
    <x v="223"/>
    <n v="0"/>
    <n v="0"/>
    <n v="4485.6099999999997"/>
    <n v="583.12929999999994"/>
    <n v="0"/>
    <n v="0"/>
    <n v="5068.7392999999993"/>
    <n v="0"/>
    <s v="1"/>
    <x v="2"/>
  </r>
  <r>
    <x v="2"/>
    <x v="57"/>
    <s v="1"/>
    <x v="0"/>
    <s v="15041RESIN068492022"/>
    <s v="22SD004C"/>
    <x v="2170"/>
    <n v="2338"/>
    <x v="191"/>
    <x v="223"/>
    <n v="0"/>
    <n v="0"/>
    <n v="4587.57"/>
    <n v="596.38409999999999"/>
    <n v="0"/>
    <n v="0"/>
    <n v="5183.9540999999999"/>
    <n v="0"/>
    <s v="1"/>
    <x v="2"/>
  </r>
  <r>
    <x v="2"/>
    <x v="57"/>
    <s v="1"/>
    <x v="0"/>
    <s v="15041RESIN068492022"/>
    <s v="22SD004C"/>
    <x v="2171"/>
    <n v="2339"/>
    <x v="215"/>
    <x v="252"/>
    <n v="0"/>
    <n v="0"/>
    <n v="53.9"/>
    <n v="7.0069999999999997"/>
    <n v="0"/>
    <n v="0"/>
    <n v="60.906999999999996"/>
    <n v="0"/>
    <s v="1"/>
    <x v="2"/>
  </r>
  <r>
    <x v="2"/>
    <x v="56"/>
    <s v="1"/>
    <x v="0"/>
    <s v="15041RESIN068492022"/>
    <s v="22SD004C"/>
    <x v="2172"/>
    <n v="2340"/>
    <x v="10"/>
    <x v="11"/>
    <n v="0"/>
    <n v="0"/>
    <n v="64.08"/>
    <n v="8.3304000000000009"/>
    <n v="0"/>
    <n v="0"/>
    <n v="72.410399999999996"/>
    <n v="0"/>
    <s v="1"/>
    <x v="2"/>
  </r>
  <r>
    <x v="2"/>
    <x v="56"/>
    <s v="1"/>
    <x v="0"/>
    <s v="15041RESIN068492022"/>
    <s v="22SD004C"/>
    <x v="2173"/>
    <n v="2341"/>
    <x v="252"/>
    <x v="299"/>
    <n v="0"/>
    <n v="0"/>
    <n v="5566.25"/>
    <n v="723.61250000000007"/>
    <n v="0"/>
    <n v="0"/>
    <n v="6289.8625000000002"/>
    <n v="0"/>
    <s v="1"/>
    <x v="2"/>
  </r>
  <r>
    <x v="2"/>
    <x v="56"/>
    <s v="1"/>
    <x v="0"/>
    <s v="15041RESIN068492022"/>
    <s v="22SD004C"/>
    <x v="2174"/>
    <n v="2342"/>
    <x v="10"/>
    <x v="11"/>
    <n v="0"/>
    <n v="0"/>
    <n v="359.5"/>
    <n v="46.734999999999999"/>
    <n v="0"/>
    <n v="0"/>
    <n v="406.23500000000001"/>
    <n v="0"/>
    <s v="1"/>
    <x v="2"/>
  </r>
  <r>
    <x v="2"/>
    <x v="56"/>
    <s v="1"/>
    <x v="0"/>
    <s v="15041RESIN068492022"/>
    <s v="22SD004C"/>
    <x v="2175"/>
    <n v="2343"/>
    <x v="54"/>
    <x v="59"/>
    <n v="0"/>
    <n v="0"/>
    <n v="573.45000000000005"/>
    <n v="74.548500000000004"/>
    <n v="0"/>
    <n v="0"/>
    <n v="647.99850000000004"/>
    <n v="0"/>
    <s v="1"/>
    <x v="2"/>
  </r>
  <r>
    <x v="2"/>
    <x v="56"/>
    <s v="1"/>
    <x v="0"/>
    <s v="15041RESIN068492022"/>
    <s v="22SD004C"/>
    <x v="2176"/>
    <n v="2344"/>
    <x v="54"/>
    <x v="59"/>
    <n v="0"/>
    <n v="0"/>
    <n v="420.35"/>
    <n v="54.645500000000006"/>
    <n v="0"/>
    <n v="0"/>
    <n v="474.99550000000005"/>
    <n v="0"/>
    <s v="1"/>
    <x v="2"/>
  </r>
  <r>
    <x v="2"/>
    <x v="56"/>
    <s v="1"/>
    <x v="0"/>
    <s v="15041RESIN068492022"/>
    <s v="22SD004C"/>
    <x v="2177"/>
    <n v="2345"/>
    <x v="10"/>
    <x v="11"/>
    <n v="0"/>
    <n v="0"/>
    <n v="15.78"/>
    <n v="2.0514000000000001"/>
    <n v="0"/>
    <n v="0"/>
    <n v="17.831399999999999"/>
    <n v="0"/>
    <s v="1"/>
    <x v="2"/>
  </r>
  <r>
    <x v="2"/>
    <x v="56"/>
    <s v="1"/>
    <x v="0"/>
    <s v="15041RESIN068492022"/>
    <s v="22SD004C"/>
    <x v="2178"/>
    <n v="2346"/>
    <x v="319"/>
    <x v="372"/>
    <n v="0"/>
    <n v="0"/>
    <n v="20.5"/>
    <n v="2.665"/>
    <n v="0"/>
    <n v="0"/>
    <n v="23.164999999999999"/>
    <n v="0"/>
    <s v="1"/>
    <x v="2"/>
  </r>
  <r>
    <x v="2"/>
    <x v="56"/>
    <s v="1"/>
    <x v="0"/>
    <s v="15041RESIN068492022"/>
    <s v="22SD004C"/>
    <x v="2179"/>
    <n v="2347"/>
    <x v="8"/>
    <x v="96"/>
    <n v="0"/>
    <n v="0"/>
    <n v="122.31"/>
    <n v="15.900300000000001"/>
    <n v="0"/>
    <n v="0"/>
    <n v="138.21030000000002"/>
    <s v="023506457"/>
    <s v="1"/>
    <x v="2"/>
  </r>
  <r>
    <x v="2"/>
    <x v="56"/>
    <s v="1"/>
    <x v="0"/>
    <s v="15041RESIN068492022"/>
    <s v="22SD004C"/>
    <x v="2180"/>
    <n v="2348"/>
    <x v="182"/>
    <x v="210"/>
    <n v="0"/>
    <n v="0"/>
    <n v="40.78"/>
    <n v="5.3014000000000001"/>
    <n v="0"/>
    <n v="0"/>
    <n v="46.081400000000002"/>
    <n v="0"/>
    <s v="1"/>
    <x v="2"/>
  </r>
  <r>
    <x v="2"/>
    <x v="56"/>
    <s v="1"/>
    <x v="0"/>
    <s v="15041RESIN068492022"/>
    <s v="22SD004C"/>
    <x v="2181"/>
    <n v="2349"/>
    <x v="145"/>
    <x v="166"/>
    <n v="0"/>
    <n v="0"/>
    <n v="224.29"/>
    <n v="29.157699999999998"/>
    <n v="0"/>
    <n v="0"/>
    <n v="253.4477"/>
    <n v="0"/>
    <s v="1"/>
    <x v="2"/>
  </r>
  <r>
    <x v="2"/>
    <x v="56"/>
    <s v="1"/>
    <x v="0"/>
    <s v="15041RESIN068492022"/>
    <s v="22SD004C"/>
    <x v="2182"/>
    <n v="2350"/>
    <x v="119"/>
    <x v="136"/>
    <n v="0"/>
    <n v="0"/>
    <n v="61.15"/>
    <n v="7.9495000000000005"/>
    <n v="0"/>
    <n v="0"/>
    <n v="69.099500000000006"/>
    <n v="0"/>
    <s v="1"/>
    <x v="2"/>
  </r>
  <r>
    <x v="2"/>
    <x v="56"/>
    <s v="1"/>
    <x v="0"/>
    <s v="15041RESIN068492022"/>
    <s v="22SD004C"/>
    <x v="2183"/>
    <n v="2351"/>
    <x v="344"/>
    <x v="400"/>
    <n v="0"/>
    <n v="0"/>
    <n v="208.49"/>
    <n v="27.103700000000003"/>
    <n v="0"/>
    <n v="0"/>
    <n v="235.59370000000001"/>
    <n v="0"/>
    <s v="1"/>
    <x v="2"/>
  </r>
  <r>
    <x v="2"/>
    <x v="56"/>
    <s v="1"/>
    <x v="0"/>
    <s v="15041RESIN068492022"/>
    <s v="22SD004C"/>
    <x v="2184"/>
    <n v="2352"/>
    <x v="8"/>
    <x v="485"/>
    <n v="0"/>
    <n v="0"/>
    <n v="1631.13"/>
    <n v="212.04690000000002"/>
    <n v="0"/>
    <n v="0"/>
    <n v="1843.1769000000002"/>
    <s v="029502215"/>
    <s v="1"/>
    <x v="2"/>
  </r>
  <r>
    <x v="2"/>
    <x v="56"/>
    <s v="1"/>
    <x v="0"/>
    <s v="15041RESIN068492022"/>
    <s v="22SD004C"/>
    <x v="2185"/>
    <n v="2353"/>
    <x v="8"/>
    <x v="485"/>
    <n v="0"/>
    <n v="0"/>
    <n v="1082.6400000000001"/>
    <n v="140.74320000000003"/>
    <n v="0"/>
    <n v="0"/>
    <n v="1223.3832000000002"/>
    <s v="029502215"/>
    <s v="1"/>
    <x v="2"/>
  </r>
  <r>
    <x v="2"/>
    <x v="56"/>
    <s v="1"/>
    <x v="0"/>
    <s v="15041RESIN068492022"/>
    <s v="22SD004C"/>
    <x v="2186"/>
    <n v="2354"/>
    <x v="140"/>
    <x v="159"/>
    <n v="0"/>
    <n v="0"/>
    <n v="246.68"/>
    <n v="32.068400000000004"/>
    <n v="0"/>
    <n v="0"/>
    <n v="278.7484"/>
    <n v="0"/>
    <s v="1"/>
    <x v="2"/>
  </r>
  <r>
    <x v="2"/>
    <x v="56"/>
    <s v="1"/>
    <x v="0"/>
    <s v="15041RESIN068492022"/>
    <s v="22SD004C"/>
    <x v="2187"/>
    <n v="2355"/>
    <x v="54"/>
    <x v="59"/>
    <n v="0"/>
    <n v="0"/>
    <n v="516.09"/>
    <n v="67.091700000000003"/>
    <n v="0"/>
    <n v="0"/>
    <n v="583.18170000000009"/>
    <n v="0"/>
    <s v="1"/>
    <x v="2"/>
  </r>
  <r>
    <x v="2"/>
    <x v="56"/>
    <s v="1"/>
    <x v="0"/>
    <s v="15041RESIN068492022"/>
    <s v="22SD004C"/>
    <x v="2188"/>
    <n v="2356"/>
    <x v="58"/>
    <x v="63"/>
    <n v="0"/>
    <n v="0"/>
    <n v="83.56"/>
    <n v="10.8628"/>
    <n v="0"/>
    <n v="0"/>
    <n v="94.422799999999995"/>
    <n v="0"/>
    <s v="1"/>
    <x v="2"/>
  </r>
  <r>
    <x v="2"/>
    <x v="56"/>
    <s v="1"/>
    <x v="0"/>
    <s v="15041RESIN068492022"/>
    <s v="22SD004C"/>
    <x v="2189"/>
    <n v="2357"/>
    <x v="179"/>
    <x v="206"/>
    <n v="0"/>
    <n v="0"/>
    <n v="897.13"/>
    <n v="116.62690000000001"/>
    <n v="0"/>
    <n v="0"/>
    <n v="1013.7569"/>
    <n v="0"/>
    <s v="1"/>
    <x v="2"/>
  </r>
  <r>
    <x v="2"/>
    <x v="56"/>
    <s v="1"/>
    <x v="0"/>
    <s v="15041RESIN068492022"/>
    <s v="22SD004C"/>
    <x v="2190"/>
    <n v="2358"/>
    <x v="216"/>
    <x v="253"/>
    <n v="0"/>
    <n v="0"/>
    <n v="144.72999999999999"/>
    <n v="18.814899999999998"/>
    <n v="0"/>
    <n v="0"/>
    <n v="163.54489999999998"/>
    <n v="0"/>
    <s v="1"/>
    <x v="2"/>
  </r>
  <r>
    <x v="2"/>
    <x v="56"/>
    <s v="1"/>
    <x v="0"/>
    <s v="15041RESIN068492022"/>
    <s v="22SD004C"/>
    <x v="2191"/>
    <n v="2359"/>
    <x v="60"/>
    <x v="65"/>
    <n v="0"/>
    <n v="0"/>
    <n v="2158.12"/>
    <n v="280.55559999999997"/>
    <n v="0"/>
    <n v="0"/>
    <n v="2438.6756"/>
    <n v="0"/>
    <s v="1"/>
    <x v="2"/>
  </r>
  <r>
    <x v="2"/>
    <x v="56"/>
    <s v="1"/>
    <x v="0"/>
    <s v="15041RESIN068492022"/>
    <s v="22SD004C"/>
    <x v="2192"/>
    <n v="2360"/>
    <x v="123"/>
    <x v="140"/>
    <n v="0"/>
    <n v="0"/>
    <n v="81.56"/>
    <n v="10.6028"/>
    <n v="0"/>
    <n v="0"/>
    <n v="92.162800000000004"/>
    <n v="0"/>
    <s v="1"/>
    <x v="2"/>
  </r>
  <r>
    <x v="2"/>
    <x v="56"/>
    <s v="1"/>
    <x v="0"/>
    <s v="15041RESIN068492022"/>
    <s v="22SD004C"/>
    <x v="2193"/>
    <n v="2361"/>
    <x v="413"/>
    <x v="486"/>
    <n v="0"/>
    <n v="0"/>
    <n v="146.57"/>
    <n v="19.054099999999998"/>
    <n v="0"/>
    <n v="0"/>
    <n v="165.6241"/>
    <n v="0"/>
    <s v="1"/>
    <x v="2"/>
  </r>
  <r>
    <x v="2"/>
    <x v="56"/>
    <s v="1"/>
    <x v="0"/>
    <s v="15041RESIN068492022"/>
    <s v="22SD004C"/>
    <x v="2194"/>
    <n v="2362"/>
    <x v="232"/>
    <x v="272"/>
    <n v="0"/>
    <n v="0"/>
    <n v="246.68"/>
    <n v="32.068400000000004"/>
    <n v="0"/>
    <n v="0"/>
    <n v="278.7484"/>
    <n v="0"/>
    <s v="1"/>
    <x v="2"/>
  </r>
  <r>
    <x v="2"/>
    <x v="56"/>
    <s v="1"/>
    <x v="0"/>
    <s v="15041RESIN068492022"/>
    <s v="22SD004C"/>
    <x v="2195"/>
    <n v="2363"/>
    <x v="10"/>
    <x v="11"/>
    <n v="0"/>
    <n v="0"/>
    <n v="139.77000000000001"/>
    <n v="18.170100000000001"/>
    <n v="0"/>
    <n v="0"/>
    <n v="157.9401"/>
    <n v="0"/>
    <s v="1"/>
    <x v="2"/>
  </r>
  <r>
    <x v="2"/>
    <x v="56"/>
    <s v="1"/>
    <x v="0"/>
    <s v="15041RESIN068492022"/>
    <s v="22SD004C"/>
    <x v="2196"/>
    <n v="2364"/>
    <x v="414"/>
    <x v="487"/>
    <n v="0"/>
    <n v="0"/>
    <n v="160.01"/>
    <n v="20.801300000000001"/>
    <n v="0"/>
    <n v="0"/>
    <n v="180.81129999999999"/>
    <n v="0"/>
    <s v="1"/>
    <x v="2"/>
  </r>
  <r>
    <x v="2"/>
    <x v="56"/>
    <s v="1"/>
    <x v="0"/>
    <s v="15041RESIN068492022"/>
    <s v="22SD004C"/>
    <x v="2197"/>
    <n v="2365"/>
    <x v="10"/>
    <x v="11"/>
    <n v="0"/>
    <n v="0"/>
    <n v="64.58"/>
    <n v="8.3954000000000004"/>
    <n v="0"/>
    <n v="0"/>
    <n v="72.975399999999993"/>
    <n v="0"/>
    <s v="1"/>
    <x v="2"/>
  </r>
  <r>
    <x v="2"/>
    <x v="56"/>
    <s v="1"/>
    <x v="0"/>
    <s v="15041RESIN068492022"/>
    <s v="22SD004C"/>
    <x v="2198"/>
    <n v="2366"/>
    <x v="193"/>
    <x v="225"/>
    <n v="0"/>
    <n v="0"/>
    <n v="302.66000000000003"/>
    <n v="39.345800000000004"/>
    <n v="0"/>
    <n v="0"/>
    <n v="342.00580000000002"/>
    <n v="0"/>
    <s v="1"/>
    <x v="2"/>
  </r>
  <r>
    <x v="2"/>
    <x v="56"/>
    <s v="1"/>
    <x v="0"/>
    <s v="15041RESIN068492022"/>
    <s v="22SD004C"/>
    <x v="2199"/>
    <n v="2367"/>
    <x v="357"/>
    <x v="417"/>
    <n v="0"/>
    <n v="0"/>
    <n v="183.51"/>
    <n v="23.856300000000001"/>
    <n v="0"/>
    <n v="0"/>
    <n v="207.3663"/>
    <n v="0"/>
    <s v="1"/>
    <x v="2"/>
  </r>
  <r>
    <x v="2"/>
    <x v="56"/>
    <s v="1"/>
    <x v="0"/>
    <s v="15041RESIN068492022"/>
    <s v="22SD004C"/>
    <x v="2200"/>
    <n v="2368"/>
    <x v="10"/>
    <x v="11"/>
    <n v="0"/>
    <n v="0"/>
    <n v="2066.7600000000002"/>
    <n v="268.67880000000002"/>
    <n v="0"/>
    <n v="0"/>
    <n v="2335.4388000000004"/>
    <n v="0"/>
    <s v="1"/>
    <x v="2"/>
  </r>
  <r>
    <x v="2"/>
    <x v="56"/>
    <s v="1"/>
    <x v="0"/>
    <s v="15041RESIN068492022"/>
    <s v="22SD004C"/>
    <x v="2201"/>
    <n v="2369"/>
    <x v="415"/>
    <x v="488"/>
    <n v="0"/>
    <n v="0"/>
    <n v="360.62"/>
    <n v="46.880600000000001"/>
    <n v="0"/>
    <n v="0"/>
    <n v="407.50060000000002"/>
    <n v="0"/>
    <s v="1"/>
    <x v="2"/>
  </r>
  <r>
    <x v="2"/>
    <x v="56"/>
    <s v="1"/>
    <x v="0"/>
    <s v="15041RESIN068492022"/>
    <s v="22SD004C"/>
    <x v="2202"/>
    <n v="2370"/>
    <x v="170"/>
    <x v="196"/>
    <n v="0"/>
    <n v="0"/>
    <n v="205.92"/>
    <n v="26.769600000000001"/>
    <n v="0"/>
    <n v="0"/>
    <n v="232.68959999999998"/>
    <n v="0"/>
    <s v="1"/>
    <x v="2"/>
  </r>
  <r>
    <x v="2"/>
    <x v="56"/>
    <s v="1"/>
    <x v="0"/>
    <s v="15041RESIN068492022"/>
    <s v="22SD004C"/>
    <x v="2203"/>
    <n v="2371"/>
    <x v="16"/>
    <x v="19"/>
    <n v="0"/>
    <n v="0"/>
    <n v="1251.04"/>
    <n v="162.6352"/>
    <n v="0"/>
    <n v="0"/>
    <n v="1413.6751999999999"/>
    <n v="0"/>
    <s v="1"/>
    <x v="2"/>
  </r>
  <r>
    <x v="2"/>
    <x v="56"/>
    <s v="1"/>
    <x v="0"/>
    <s v="15041RESIN068492022"/>
    <s v="22SD004C"/>
    <x v="2204"/>
    <n v="2372"/>
    <x v="16"/>
    <x v="19"/>
    <n v="0"/>
    <n v="0"/>
    <n v="482.52"/>
    <n v="62.727600000000002"/>
    <n v="0"/>
    <n v="0"/>
    <n v="545.24760000000003"/>
    <n v="0"/>
    <s v="1"/>
    <x v="2"/>
  </r>
  <r>
    <x v="2"/>
    <x v="71"/>
    <s v="1"/>
    <x v="0"/>
    <s v="15041RESIN068492022"/>
    <s v="22SD004C"/>
    <x v="2205"/>
    <n v="2373"/>
    <x v="416"/>
    <x v="489"/>
    <n v="0"/>
    <n v="0"/>
    <n v="81.94"/>
    <n v="10.652200000000001"/>
    <n v="0"/>
    <n v="0"/>
    <n v="92.592199999999991"/>
    <n v="0"/>
    <s v="1"/>
    <x v="2"/>
  </r>
  <r>
    <x v="2"/>
    <x v="71"/>
    <s v="1"/>
    <x v="0"/>
    <s v="15041RESIN068492022"/>
    <s v="22SD004C"/>
    <x v="2206"/>
    <n v="2374"/>
    <x v="201"/>
    <x v="234"/>
    <n v="0"/>
    <n v="0"/>
    <n v="284.06"/>
    <n v="36.927800000000005"/>
    <n v="0"/>
    <n v="0"/>
    <n v="320.98779999999999"/>
    <n v="0"/>
    <s v="1"/>
    <x v="2"/>
  </r>
  <r>
    <x v="2"/>
    <x v="71"/>
    <s v="1"/>
    <x v="0"/>
    <s v="15041RESIN068492022"/>
    <s v="22SD004C"/>
    <x v="2207"/>
    <n v="2375"/>
    <x v="150"/>
    <x v="172"/>
    <n v="0"/>
    <n v="0"/>
    <n v="4739.54"/>
    <n v="616.14020000000005"/>
    <n v="0"/>
    <n v="0"/>
    <n v="5355.6801999999998"/>
    <n v="0"/>
    <s v="1"/>
    <x v="2"/>
  </r>
  <r>
    <x v="2"/>
    <x v="71"/>
    <s v="1"/>
    <x v="0"/>
    <s v="15041RESIN068492022"/>
    <s v="22SD004C"/>
    <x v="2208"/>
    <n v="2376"/>
    <x v="27"/>
    <x v="31"/>
    <n v="0"/>
    <n v="0"/>
    <n v="10194.6"/>
    <n v="1325.298"/>
    <n v="0"/>
    <n v="0"/>
    <n v="11519.898000000001"/>
    <n v="0"/>
    <s v="1"/>
    <x v="2"/>
  </r>
  <r>
    <x v="2"/>
    <x v="71"/>
    <s v="1"/>
    <x v="0"/>
    <s v="15041RESIN068492022"/>
    <s v="22SD004C"/>
    <x v="2209"/>
    <n v="2377"/>
    <x v="399"/>
    <x v="468"/>
    <n v="0"/>
    <n v="0"/>
    <n v="495.45"/>
    <n v="64.408500000000004"/>
    <n v="0"/>
    <n v="0"/>
    <n v="559.85850000000005"/>
    <n v="0"/>
    <s v="1"/>
    <x v="2"/>
  </r>
  <r>
    <x v="2"/>
    <x v="71"/>
    <s v="1"/>
    <x v="0"/>
    <s v="15041RESIN068492022"/>
    <s v="22SD004C"/>
    <x v="2210"/>
    <n v="2378"/>
    <x v="150"/>
    <x v="172"/>
    <n v="0"/>
    <n v="0"/>
    <n v="361.06"/>
    <n v="46.937800000000003"/>
    <n v="0"/>
    <n v="0"/>
    <n v="407.99779999999998"/>
    <n v="0"/>
    <s v="1"/>
    <x v="2"/>
  </r>
  <r>
    <x v="2"/>
    <x v="71"/>
    <s v="1"/>
    <x v="0"/>
    <s v="15041RESIN068492022"/>
    <s v="22SD004C"/>
    <x v="2211"/>
    <n v="2379"/>
    <x v="231"/>
    <x v="271"/>
    <n v="0"/>
    <n v="0"/>
    <n v="11553.88"/>
    <n v="1502.0044"/>
    <n v="0"/>
    <n v="0"/>
    <n v="13055.884399999999"/>
    <n v="0"/>
    <s v="1"/>
    <x v="2"/>
  </r>
  <r>
    <x v="2"/>
    <x v="71"/>
    <s v="1"/>
    <x v="0"/>
    <s v="15041RESIN068492022"/>
    <s v="22SD004C"/>
    <x v="2212"/>
    <n v="2380"/>
    <x v="417"/>
    <x v="490"/>
    <n v="0"/>
    <n v="0"/>
    <n v="721.2"/>
    <n v="93.756000000000014"/>
    <n v="0"/>
    <n v="0"/>
    <n v="814.95600000000002"/>
    <n v="0"/>
    <s v="1"/>
    <x v="2"/>
  </r>
  <r>
    <x v="2"/>
    <x v="71"/>
    <s v="1"/>
    <x v="0"/>
    <s v="15041RESIN068492022"/>
    <s v="22SD004C"/>
    <x v="2213"/>
    <n v="2381"/>
    <x v="354"/>
    <x v="414"/>
    <n v="0"/>
    <n v="0"/>
    <n v="470.97"/>
    <n v="61.226100000000002"/>
    <n v="0"/>
    <n v="0"/>
    <n v="532.1961"/>
    <n v="0"/>
    <s v="1"/>
    <x v="2"/>
  </r>
  <r>
    <x v="2"/>
    <x v="71"/>
    <s v="1"/>
    <x v="0"/>
    <s v="15041RESIN068492022"/>
    <s v="22SD004C"/>
    <x v="2214"/>
    <n v="2382"/>
    <x v="121"/>
    <x v="138"/>
    <n v="0"/>
    <n v="0"/>
    <n v="470.97"/>
    <n v="61.226100000000002"/>
    <n v="0"/>
    <n v="0"/>
    <n v="532.1961"/>
    <n v="0"/>
    <s v="1"/>
    <x v="2"/>
  </r>
  <r>
    <x v="2"/>
    <x v="71"/>
    <s v="1"/>
    <x v="0"/>
    <s v="15041RESIN068492022"/>
    <s v="22SD004C"/>
    <x v="2215"/>
    <n v="2383"/>
    <x v="13"/>
    <x v="16"/>
    <n v="0"/>
    <n v="0"/>
    <n v="8194.82"/>
    <n v="1065.3266000000001"/>
    <n v="0"/>
    <n v="0"/>
    <n v="9260.1466"/>
    <n v="0"/>
    <s v="1"/>
    <x v="2"/>
  </r>
  <r>
    <x v="2"/>
    <x v="71"/>
    <s v="1"/>
    <x v="0"/>
    <s v="15041RESIN068492022"/>
    <s v="22SD004C"/>
    <x v="2216"/>
    <n v="2384"/>
    <x v="13"/>
    <x v="16"/>
    <n v="0"/>
    <n v="0"/>
    <n v="1739.47"/>
    <n v="226.1311"/>
    <n v="0"/>
    <n v="0"/>
    <n v="1965.6011000000001"/>
    <n v="0"/>
    <s v="1"/>
    <x v="2"/>
  </r>
  <r>
    <x v="2"/>
    <x v="71"/>
    <s v="1"/>
    <x v="0"/>
    <s v="15041RESIN068492022"/>
    <s v="22SD004C"/>
    <x v="2217"/>
    <n v="2385"/>
    <x v="136"/>
    <x v="155"/>
    <n v="0"/>
    <n v="0"/>
    <n v="146.96"/>
    <n v="19.104800000000001"/>
    <n v="0"/>
    <n v="0"/>
    <n v="166.06480000000002"/>
    <n v="0"/>
    <s v="1"/>
    <x v="2"/>
  </r>
  <r>
    <x v="2"/>
    <x v="71"/>
    <s v="1"/>
    <x v="0"/>
    <s v="15041RESIN068492022"/>
    <s v="22SD004C"/>
    <x v="2218"/>
    <n v="2386"/>
    <x v="321"/>
    <x v="374"/>
    <n v="0"/>
    <n v="0"/>
    <n v="205.9"/>
    <n v="26.767000000000003"/>
    <n v="0"/>
    <n v="0"/>
    <n v="232.667"/>
    <n v="0"/>
    <s v="1"/>
    <x v="2"/>
  </r>
  <r>
    <x v="2"/>
    <x v="71"/>
    <s v="1"/>
    <x v="0"/>
    <s v="15041RESIN068492022"/>
    <s v="22SD004C"/>
    <x v="2219"/>
    <n v="2387"/>
    <x v="361"/>
    <x v="422"/>
    <n v="0"/>
    <n v="0"/>
    <n v="267.07"/>
    <n v="34.719099999999997"/>
    <n v="0"/>
    <n v="0"/>
    <n v="301.78909999999996"/>
    <n v="0"/>
    <s v="1"/>
    <x v="2"/>
  </r>
  <r>
    <x v="2"/>
    <x v="71"/>
    <s v="1"/>
    <x v="0"/>
    <s v="15041RESIN068492022"/>
    <s v="22SD004C"/>
    <x v="2220"/>
    <n v="2388"/>
    <x v="131"/>
    <x v="149"/>
    <n v="0"/>
    <n v="0"/>
    <n v="328.24"/>
    <n v="42.671200000000006"/>
    <n v="0"/>
    <n v="0"/>
    <n v="370.91120000000001"/>
    <n v="0"/>
    <s v="1"/>
    <x v="2"/>
  </r>
  <r>
    <x v="2"/>
    <x v="71"/>
    <s v="1"/>
    <x v="0"/>
    <s v="15041RESIN068492022"/>
    <s v="22SD004C"/>
    <x v="2221"/>
    <n v="2389"/>
    <x v="299"/>
    <x v="350"/>
    <n v="0"/>
    <n v="0"/>
    <n v="61.14"/>
    <n v="7.9481999999999999"/>
    <n v="0"/>
    <n v="0"/>
    <n v="69.088200000000001"/>
    <n v="0"/>
    <s v="1"/>
    <x v="2"/>
  </r>
  <r>
    <x v="2"/>
    <x v="71"/>
    <s v="1"/>
    <x v="0"/>
    <s v="15041RESIN068492022"/>
    <s v="22SD004C"/>
    <x v="2222"/>
    <n v="2390"/>
    <x v="201"/>
    <x v="234"/>
    <n v="0"/>
    <n v="0"/>
    <n v="76.44"/>
    <n v="9.9372000000000007"/>
    <n v="0"/>
    <n v="0"/>
    <n v="86.377200000000002"/>
    <n v="0"/>
    <s v="1"/>
    <x v="2"/>
  </r>
  <r>
    <x v="2"/>
    <x v="71"/>
    <s v="1"/>
    <x v="0"/>
    <s v="15041RESIN068492022"/>
    <s v="22SD004C"/>
    <x v="2223"/>
    <n v="2391"/>
    <x v="10"/>
    <x v="11"/>
    <n v="0"/>
    <n v="0"/>
    <n v="15.33"/>
    <n v="1.9929000000000001"/>
    <n v="0"/>
    <n v="0"/>
    <n v="17.322900000000001"/>
    <n v="0"/>
    <s v="1"/>
    <x v="2"/>
  </r>
  <r>
    <x v="2"/>
    <x v="71"/>
    <s v="1"/>
    <x v="0"/>
    <s v="15041RESIN068492022"/>
    <s v="22SD004C"/>
    <x v="2224"/>
    <n v="2392"/>
    <x v="418"/>
    <x v="491"/>
    <n v="0"/>
    <n v="0"/>
    <n v="124.34"/>
    <n v="16.164200000000001"/>
    <n v="0"/>
    <n v="0"/>
    <n v="140.5042"/>
    <n v="0"/>
    <s v="1"/>
    <x v="2"/>
  </r>
  <r>
    <x v="2"/>
    <x v="71"/>
    <s v="1"/>
    <x v="0"/>
    <s v="15041RESIN068492022"/>
    <s v="22SD004C"/>
    <x v="2225"/>
    <n v="2393"/>
    <x v="8"/>
    <x v="274"/>
    <n v="0"/>
    <n v="0"/>
    <n v="540.74"/>
    <n v="70.296199999999999"/>
    <n v="0"/>
    <n v="0"/>
    <n v="611.03620000000001"/>
    <s v="013758387"/>
    <s v="1"/>
    <x v="2"/>
  </r>
  <r>
    <x v="2"/>
    <x v="71"/>
    <s v="1"/>
    <x v="0"/>
    <s v="15041RESIN068492022"/>
    <s v="22SD004C"/>
    <x v="2226"/>
    <n v="2394"/>
    <x v="419"/>
    <x v="492"/>
    <n v="0"/>
    <n v="0"/>
    <n v="50"/>
    <n v="6.5"/>
    <n v="0"/>
    <n v="0"/>
    <n v="56.5"/>
    <n v="0"/>
    <s v="1"/>
    <x v="2"/>
  </r>
  <r>
    <x v="2"/>
    <x v="71"/>
    <s v="1"/>
    <x v="0"/>
    <s v="15041RESIN068492022"/>
    <s v="22SD004C"/>
    <x v="2227"/>
    <n v="2395"/>
    <x v="151"/>
    <x v="174"/>
    <n v="0"/>
    <n v="0"/>
    <n v="13.5"/>
    <n v="1.7550000000000001"/>
    <n v="0"/>
    <n v="0"/>
    <n v="15.255000000000001"/>
    <n v="0"/>
    <s v="1"/>
    <x v="2"/>
  </r>
  <r>
    <x v="2"/>
    <x v="50"/>
    <s v="1"/>
    <x v="0"/>
    <s v="15041RESIN068492022"/>
    <s v="22SD004C"/>
    <x v="2228"/>
    <n v="2396"/>
    <x v="308"/>
    <x v="359"/>
    <n v="0"/>
    <n v="0"/>
    <n v="1019.46"/>
    <n v="132.52980000000002"/>
    <n v="0"/>
    <n v="0"/>
    <n v="1151.9898000000001"/>
    <n v="0"/>
    <s v="1"/>
    <x v="2"/>
  </r>
  <r>
    <x v="2"/>
    <x v="50"/>
    <s v="1"/>
    <x v="0"/>
    <s v="15041RESIN068492022"/>
    <s v="22SD004C"/>
    <x v="2229"/>
    <n v="2397"/>
    <x v="104"/>
    <x v="119"/>
    <n v="0"/>
    <n v="0"/>
    <n v="16.2"/>
    <n v="2.1059999999999999"/>
    <n v="0"/>
    <n v="0"/>
    <n v="18.305999999999997"/>
    <n v="0"/>
    <s v="1"/>
    <x v="2"/>
  </r>
  <r>
    <x v="2"/>
    <x v="50"/>
    <s v="1"/>
    <x v="0"/>
    <s v="15041RESIN068492022"/>
    <s v="22SD004C"/>
    <x v="2230"/>
    <n v="2398"/>
    <x v="280"/>
    <x v="331"/>
    <n v="0"/>
    <n v="0"/>
    <n v="133.6"/>
    <n v="17.367999999999999"/>
    <n v="0"/>
    <n v="0"/>
    <n v="150.96799999999999"/>
    <n v="0"/>
    <s v="1"/>
    <x v="2"/>
  </r>
  <r>
    <x v="2"/>
    <x v="50"/>
    <s v="1"/>
    <x v="0"/>
    <s v="15041RESIN068492022"/>
    <s v="22SD004C"/>
    <x v="2231"/>
    <n v="2399"/>
    <x v="303"/>
    <x v="354"/>
    <n v="0"/>
    <n v="0"/>
    <n v="14"/>
    <n v="1.82"/>
    <n v="0"/>
    <n v="0"/>
    <n v="15.82"/>
    <n v="0"/>
    <s v="1"/>
    <x v="2"/>
  </r>
  <r>
    <x v="2"/>
    <x v="50"/>
    <s v="1"/>
    <x v="0"/>
    <s v="15041RESIN068492022"/>
    <s v="22SD004C"/>
    <x v="2232"/>
    <n v="2400"/>
    <x v="10"/>
    <x v="11"/>
    <n v="0"/>
    <n v="0"/>
    <n v="120.78"/>
    <n v="15.701400000000001"/>
    <n v="0"/>
    <n v="0"/>
    <n v="136.48140000000001"/>
    <n v="0"/>
    <s v="1"/>
    <x v="2"/>
  </r>
  <r>
    <x v="2"/>
    <x v="50"/>
    <s v="1"/>
    <x v="0"/>
    <s v="15041RESIN068492022"/>
    <s v="22SD004C"/>
    <x v="2233"/>
    <n v="2401"/>
    <x v="92"/>
    <x v="102"/>
    <n v="0"/>
    <n v="0"/>
    <n v="53.25"/>
    <n v="6.9225000000000003"/>
    <n v="0"/>
    <n v="0"/>
    <n v="60.172499999999999"/>
    <n v="0"/>
    <s v="1"/>
    <x v="2"/>
  </r>
  <r>
    <x v="2"/>
    <x v="50"/>
    <s v="1"/>
    <x v="0"/>
    <s v="15041RESIN068492022"/>
    <s v="22SD004C"/>
    <x v="2234"/>
    <n v="2402"/>
    <x v="311"/>
    <x v="362"/>
    <n v="0"/>
    <n v="0"/>
    <n v="101.94"/>
    <n v="13.2522"/>
    <n v="0"/>
    <n v="0"/>
    <n v="115.1922"/>
    <n v="0"/>
    <s v="1"/>
    <x v="2"/>
  </r>
  <r>
    <x v="2"/>
    <x v="50"/>
    <s v="1"/>
    <x v="0"/>
    <s v="15041RESIN068492022"/>
    <s v="22SD004C"/>
    <x v="2235"/>
    <n v="2403"/>
    <x v="69"/>
    <x v="75"/>
    <n v="0"/>
    <n v="0"/>
    <n v="611.67999999999995"/>
    <n v="79.5184"/>
    <n v="0"/>
    <n v="0"/>
    <n v="691.19839999999999"/>
    <n v="0"/>
    <s v="1"/>
    <x v="2"/>
  </r>
  <r>
    <x v="2"/>
    <x v="50"/>
    <s v="1"/>
    <x v="0"/>
    <s v="15041RESIN068492022"/>
    <s v="22SD004C"/>
    <x v="2236"/>
    <n v="2404"/>
    <x v="420"/>
    <x v="493"/>
    <n v="0"/>
    <n v="0"/>
    <n v="468.97"/>
    <n v="60.966100000000004"/>
    <n v="0"/>
    <n v="0"/>
    <n v="529.93610000000001"/>
    <n v="0"/>
    <s v="1"/>
    <x v="2"/>
  </r>
  <r>
    <x v="2"/>
    <x v="50"/>
    <s v="1"/>
    <x v="0"/>
    <s v="15041RESIN068492022"/>
    <s v="22SD004C"/>
    <x v="2237"/>
    <n v="2405"/>
    <x v="246"/>
    <x v="292"/>
    <n v="0"/>
    <n v="0"/>
    <n v="142.72999999999999"/>
    <n v="18.5549"/>
    <n v="0"/>
    <n v="0"/>
    <n v="161.28489999999999"/>
    <n v="0"/>
    <s v="1"/>
    <x v="2"/>
  </r>
  <r>
    <x v="2"/>
    <x v="50"/>
    <s v="1"/>
    <x v="0"/>
    <s v="15041RESIN068492022"/>
    <s v="22SD004C"/>
    <x v="2238"/>
    <n v="2406"/>
    <x v="27"/>
    <x v="31"/>
    <n v="0"/>
    <n v="0"/>
    <n v="8808.14"/>
    <n v="1145.0581999999999"/>
    <n v="0"/>
    <n v="0"/>
    <n v="9953.1981999999989"/>
    <n v="0"/>
    <s v="1"/>
    <x v="2"/>
  </r>
  <r>
    <x v="2"/>
    <x v="50"/>
    <s v="1"/>
    <x v="0"/>
    <s v="15041RESIN068492022"/>
    <s v="22SD004C"/>
    <x v="2239"/>
    <n v="2407"/>
    <x v="401"/>
    <x v="470"/>
    <n v="0"/>
    <n v="0"/>
    <n v="165.12"/>
    <n v="21.465600000000002"/>
    <n v="0"/>
    <n v="0"/>
    <n v="186.5856"/>
    <n v="0"/>
    <s v="1"/>
    <x v="2"/>
  </r>
  <r>
    <x v="2"/>
    <x v="50"/>
    <s v="1"/>
    <x v="0"/>
    <s v="15041RESIN068492022"/>
    <s v="22SD004C"/>
    <x v="2240"/>
    <n v="2408"/>
    <x v="8"/>
    <x v="194"/>
    <n v="0"/>
    <n v="0"/>
    <n v="1406.87"/>
    <n v="182.8931"/>
    <n v="0"/>
    <n v="0"/>
    <n v="1589.7630999999999"/>
    <s v="027776787"/>
    <s v="1"/>
    <x v="2"/>
  </r>
  <r>
    <x v="2"/>
    <x v="50"/>
    <s v="1"/>
    <x v="0"/>
    <s v="15041RESIN068492022"/>
    <s v="22SD004C"/>
    <x v="2241"/>
    <n v="2409"/>
    <x v="8"/>
    <x v="95"/>
    <n v="0"/>
    <n v="0"/>
    <n v="511.74"/>
    <n v="66.526200000000003"/>
    <n v="0"/>
    <n v="0"/>
    <n v="578.26620000000003"/>
    <s v="025307605"/>
    <s v="1"/>
    <x v="2"/>
  </r>
  <r>
    <x v="2"/>
    <x v="50"/>
    <s v="1"/>
    <x v="0"/>
    <s v="15041RESIN068492022"/>
    <s v="22SD004C"/>
    <x v="2242"/>
    <n v="2410"/>
    <x v="212"/>
    <x v="249"/>
    <n v="0"/>
    <n v="0"/>
    <n v="281.93"/>
    <n v="36.6509"/>
    <n v="0"/>
    <n v="0"/>
    <n v="318.58089999999999"/>
    <n v="0"/>
    <s v="1"/>
    <x v="2"/>
  </r>
  <r>
    <x v="2"/>
    <x v="50"/>
    <s v="1"/>
    <x v="0"/>
    <s v="15041RESIN068492022"/>
    <s v="22SD004C"/>
    <x v="2243"/>
    <n v="2411"/>
    <x v="421"/>
    <x v="494"/>
    <n v="0"/>
    <n v="0"/>
    <n v="40.79"/>
    <n v="5.3026999999999997"/>
    <n v="0"/>
    <n v="0"/>
    <n v="46.092700000000001"/>
    <n v="0"/>
    <s v="1"/>
    <x v="2"/>
  </r>
  <r>
    <x v="2"/>
    <x v="50"/>
    <s v="1"/>
    <x v="0"/>
    <s v="15041RESIN068492022"/>
    <s v="22SD004C"/>
    <x v="2244"/>
    <n v="2412"/>
    <x v="8"/>
    <x v="428"/>
    <n v="0"/>
    <n v="0"/>
    <n v="34.75"/>
    <n v="4.5175000000000001"/>
    <n v="0"/>
    <n v="0"/>
    <n v="39.267499999999998"/>
    <s v="007419331"/>
    <s v="1"/>
    <x v="2"/>
  </r>
  <r>
    <x v="2"/>
    <x v="50"/>
    <s v="1"/>
    <x v="0"/>
    <s v="15041RESIN068492022"/>
    <s v="22SD004C"/>
    <x v="2245"/>
    <n v="2413"/>
    <x v="8"/>
    <x v="428"/>
    <n v="0"/>
    <n v="0"/>
    <n v="6.96"/>
    <n v="0.90480000000000005"/>
    <n v="0"/>
    <n v="0"/>
    <n v="7.8647999999999998"/>
    <s v="007419331"/>
    <s v="1"/>
    <x v="2"/>
  </r>
  <r>
    <x v="2"/>
    <x v="50"/>
    <s v="1"/>
    <x v="0"/>
    <s v="15041RESIN068492022"/>
    <s v="22SD004C"/>
    <x v="2246"/>
    <n v="2414"/>
    <x v="8"/>
    <x v="368"/>
    <n v="0"/>
    <n v="0"/>
    <n v="249.22"/>
    <n v="32.398600000000002"/>
    <n v="0"/>
    <n v="0"/>
    <n v="281.61860000000001"/>
    <s v="005583029"/>
    <s v="1"/>
    <x v="2"/>
  </r>
  <r>
    <x v="2"/>
    <x v="50"/>
    <s v="1"/>
    <x v="0"/>
    <s v="15041RESIN068492022"/>
    <s v="22SD004C"/>
    <x v="2247"/>
    <n v="2415"/>
    <x v="305"/>
    <x v="356"/>
    <n v="0"/>
    <n v="0"/>
    <n v="205.9"/>
    <n v="26.767000000000003"/>
    <n v="0"/>
    <n v="0"/>
    <n v="232.667"/>
    <n v="0"/>
    <s v="1"/>
    <x v="2"/>
  </r>
  <r>
    <x v="2"/>
    <x v="50"/>
    <s v="1"/>
    <x v="0"/>
    <s v="15041RESIN068492022"/>
    <s v="22SD004C"/>
    <x v="2248"/>
    <n v="2416"/>
    <x v="10"/>
    <x v="11"/>
    <n v="0"/>
    <n v="0"/>
    <n v="29"/>
    <n v="3.77"/>
    <n v="0"/>
    <n v="0"/>
    <n v="32.770000000000003"/>
    <n v="0"/>
    <s v="1"/>
    <x v="2"/>
  </r>
  <r>
    <x v="2"/>
    <x v="50"/>
    <s v="1"/>
    <x v="0"/>
    <s v="15041RESIN068492022"/>
    <s v="22SD004C"/>
    <x v="2249"/>
    <n v="2417"/>
    <x v="76"/>
    <x v="83"/>
    <n v="0"/>
    <n v="0"/>
    <n v="288.44"/>
    <n v="37.497199999999999"/>
    <n v="0"/>
    <n v="0"/>
    <n v="325.93720000000002"/>
    <n v="0"/>
    <s v="1"/>
    <x v="2"/>
  </r>
  <r>
    <x v="2"/>
    <x v="50"/>
    <s v="1"/>
    <x v="0"/>
    <s v="15041RESIN068492022"/>
    <s v="22SD004C"/>
    <x v="2250"/>
    <n v="2418"/>
    <x v="59"/>
    <x v="64"/>
    <n v="0"/>
    <n v="0"/>
    <n v="61.15"/>
    <n v="7.9495000000000005"/>
    <n v="0"/>
    <n v="0"/>
    <n v="69.099500000000006"/>
    <n v="0"/>
    <s v="1"/>
    <x v="2"/>
  </r>
  <r>
    <x v="2"/>
    <x v="50"/>
    <s v="1"/>
    <x v="0"/>
    <s v="15041RESIN068492022"/>
    <s v="22SD004C"/>
    <x v="2251"/>
    <n v="2419"/>
    <x v="2"/>
    <x v="2"/>
    <n v="0"/>
    <n v="0"/>
    <n v="0"/>
    <n v="0"/>
    <n v="0"/>
    <n v="0"/>
    <n v="0"/>
    <n v="0"/>
    <s v="1"/>
    <x v="2"/>
  </r>
  <r>
    <x v="2"/>
    <x v="50"/>
    <s v="1"/>
    <x v="0"/>
    <s v="15041RESIN068492022"/>
    <s v="22SD004C"/>
    <x v="2252"/>
    <n v="2420"/>
    <x v="53"/>
    <x v="58"/>
    <n v="0"/>
    <n v="0"/>
    <n v="369.01"/>
    <n v="47.971299999999999"/>
    <n v="0"/>
    <n v="0"/>
    <n v="416.98129999999998"/>
    <n v="0"/>
    <s v="1"/>
    <x v="2"/>
  </r>
  <r>
    <x v="2"/>
    <x v="50"/>
    <s v="1"/>
    <x v="0"/>
    <s v="15041RESIN068492022"/>
    <s v="22SD004C"/>
    <x v="2253"/>
    <n v="2421"/>
    <x v="267"/>
    <x v="317"/>
    <n v="0"/>
    <n v="0"/>
    <n v="265.39999999999998"/>
    <n v="34.501999999999995"/>
    <n v="0"/>
    <n v="0"/>
    <n v="299.90199999999999"/>
    <n v="0"/>
    <s v="1"/>
    <x v="2"/>
  </r>
  <r>
    <x v="2"/>
    <x v="50"/>
    <s v="1"/>
    <x v="0"/>
    <s v="15041RESIN068492022"/>
    <s v="22SD004C"/>
    <x v="2254"/>
    <n v="2422"/>
    <x v="422"/>
    <x v="495"/>
    <n v="0"/>
    <n v="0"/>
    <n v="28.34"/>
    <n v="3.6842000000000001"/>
    <n v="0"/>
    <n v="0"/>
    <n v="32.0242"/>
    <n v="0"/>
    <s v="1"/>
    <x v="2"/>
  </r>
  <r>
    <x v="2"/>
    <x v="50"/>
    <s v="1"/>
    <x v="0"/>
    <s v="15041RESIN068492022"/>
    <s v="22SD004C"/>
    <x v="2255"/>
    <n v="2423"/>
    <x v="27"/>
    <x v="31"/>
    <n v="0"/>
    <n v="0"/>
    <n v="8053.73"/>
    <n v="1046.9848999999999"/>
    <n v="0"/>
    <n v="0"/>
    <n v="9100.714899999999"/>
    <n v="0"/>
    <s v="1"/>
    <x v="2"/>
  </r>
  <r>
    <x v="2"/>
    <x v="50"/>
    <s v="1"/>
    <x v="0"/>
    <s v="15041RESIN068492022"/>
    <s v="22SD004C"/>
    <x v="2256"/>
    <n v="2424"/>
    <x v="139"/>
    <x v="158"/>
    <n v="0"/>
    <n v="0"/>
    <n v="226.29"/>
    <n v="29.4177"/>
    <n v="0"/>
    <n v="0"/>
    <n v="255.70769999999999"/>
    <n v="0"/>
    <s v="1"/>
    <x v="2"/>
  </r>
  <r>
    <x v="2"/>
    <x v="50"/>
    <s v="1"/>
    <x v="0"/>
    <s v="15041RESIN068492022"/>
    <s v="22SD004C"/>
    <x v="2257"/>
    <n v="2425"/>
    <x v="260"/>
    <x v="310"/>
    <n v="0"/>
    <n v="0"/>
    <n v="236.47"/>
    <n v="30.741099999999999"/>
    <n v="0"/>
    <n v="0"/>
    <n v="267.21109999999999"/>
    <n v="0"/>
    <s v="1"/>
    <x v="2"/>
  </r>
  <r>
    <x v="2"/>
    <x v="50"/>
    <s v="1"/>
    <x v="0"/>
    <s v="15041RESIN068492022"/>
    <s v="22SD004C"/>
    <x v="2258"/>
    <n v="2426"/>
    <x v="156"/>
    <x v="180"/>
    <n v="0"/>
    <n v="0"/>
    <n v="226.29"/>
    <n v="29.4177"/>
    <n v="0"/>
    <n v="0"/>
    <n v="255.70769999999999"/>
    <n v="0"/>
    <s v="1"/>
    <x v="2"/>
  </r>
  <r>
    <x v="2"/>
    <x v="50"/>
    <s v="1"/>
    <x v="0"/>
    <s v="15041RESIN068492022"/>
    <s v="22SD004C"/>
    <x v="2259"/>
    <n v="2427"/>
    <x v="189"/>
    <x v="221"/>
    <n v="0"/>
    <n v="0"/>
    <n v="63.17"/>
    <n v="8.2121000000000013"/>
    <n v="0"/>
    <n v="0"/>
    <n v="71.382100000000008"/>
    <n v="0"/>
    <s v="1"/>
    <x v="2"/>
  </r>
  <r>
    <x v="2"/>
    <x v="50"/>
    <s v="1"/>
    <x v="0"/>
    <s v="15041RESIN068492022"/>
    <s v="22SD004C"/>
    <x v="2260"/>
    <n v="2428"/>
    <x v="195"/>
    <x v="227"/>
    <n v="0"/>
    <n v="0"/>
    <n v="526.59"/>
    <n v="68.456700000000012"/>
    <n v="0"/>
    <n v="0"/>
    <n v="595.0467000000001"/>
    <n v="0"/>
    <s v="1"/>
    <x v="2"/>
  </r>
  <r>
    <x v="2"/>
    <x v="50"/>
    <s v="1"/>
    <x v="0"/>
    <s v="15041RESIN068492022"/>
    <s v="22SD004C"/>
    <x v="2261"/>
    <n v="2429"/>
    <x v="114"/>
    <x v="130"/>
    <n v="0"/>
    <n v="0"/>
    <n v="250"/>
    <n v="32.5"/>
    <n v="0"/>
    <n v="0"/>
    <n v="282.5"/>
    <n v="0"/>
    <s v="1"/>
    <x v="2"/>
  </r>
  <r>
    <x v="2"/>
    <x v="50"/>
    <s v="1"/>
    <x v="0"/>
    <s v="15041RESIN068492022"/>
    <s v="22SD004C"/>
    <x v="2262"/>
    <n v="2430"/>
    <x v="10"/>
    <x v="11"/>
    <n v="0"/>
    <n v="0"/>
    <n v="449.21"/>
    <n v="58.397300000000001"/>
    <n v="0"/>
    <n v="0"/>
    <n v="507.60730000000001"/>
    <n v="0"/>
    <s v="1"/>
    <x v="2"/>
  </r>
  <r>
    <x v="2"/>
    <x v="50"/>
    <s v="1"/>
    <x v="0"/>
    <s v="15041RESIN068492022"/>
    <s v="22SD004C"/>
    <x v="2263"/>
    <n v="2431"/>
    <x v="43"/>
    <x v="47"/>
    <n v="0"/>
    <n v="0"/>
    <n v="254.87"/>
    <n v="33.133099999999999"/>
    <n v="0"/>
    <n v="0"/>
    <n v="288.00310000000002"/>
    <n v="0"/>
    <s v="1"/>
    <x v="2"/>
  </r>
  <r>
    <x v="2"/>
    <x v="50"/>
    <s v="1"/>
    <x v="0"/>
    <s v="15041RESIN068492022"/>
    <s v="22SD004C"/>
    <x v="2264"/>
    <n v="2432"/>
    <x v="32"/>
    <x v="36"/>
    <n v="0"/>
    <n v="0"/>
    <n v="1148.72"/>
    <n v="149.33360000000002"/>
    <n v="0"/>
    <n v="0"/>
    <n v="1298.0536"/>
    <n v="0"/>
    <s v="1"/>
    <x v="2"/>
  </r>
  <r>
    <x v="2"/>
    <x v="50"/>
    <s v="1"/>
    <x v="0"/>
    <s v="15041RESIN068492022"/>
    <s v="22SD004C"/>
    <x v="2265"/>
    <n v="2433"/>
    <x v="283"/>
    <x v="334"/>
    <n v="0"/>
    <n v="0"/>
    <n v="256.64"/>
    <n v="33.363199999999999"/>
    <n v="0"/>
    <n v="0"/>
    <n v="290.00319999999999"/>
    <n v="0"/>
    <s v="1"/>
    <x v="2"/>
  </r>
  <r>
    <x v="2"/>
    <x v="72"/>
    <s v="1"/>
    <x v="0"/>
    <s v="15041RESIN068492022"/>
    <s v="22SD004C"/>
    <x v="2266"/>
    <n v="2434"/>
    <x v="283"/>
    <x v="334"/>
    <n v="0"/>
    <n v="0"/>
    <n v="84.96"/>
    <n v="11.0448"/>
    <n v="0"/>
    <n v="0"/>
    <n v="96.004799999999989"/>
    <n v="0"/>
    <s v="1"/>
    <x v="2"/>
  </r>
  <r>
    <x v="2"/>
    <x v="72"/>
    <s v="1"/>
    <x v="0"/>
    <s v="15041RESIN068492022"/>
    <s v="22SD004C"/>
    <x v="2267"/>
    <n v="2435"/>
    <x v="8"/>
    <x v="12"/>
    <n v="0"/>
    <n v="0"/>
    <n v="98.33"/>
    <n v="12.7829"/>
    <n v="0"/>
    <n v="0"/>
    <n v="111.1129"/>
    <s v="018717409"/>
    <s v="1"/>
    <x v="2"/>
  </r>
  <r>
    <x v="2"/>
    <x v="72"/>
    <s v="1"/>
    <x v="0"/>
    <s v="15041RESIN068492022"/>
    <s v="22SD004C"/>
    <x v="2268"/>
    <n v="2436"/>
    <x v="350"/>
    <x v="408"/>
    <n v="0"/>
    <n v="0"/>
    <n v="287.45999999999998"/>
    <n v="37.369799999999998"/>
    <n v="0"/>
    <n v="0"/>
    <n v="324.82979999999998"/>
    <n v="0"/>
    <s v="1"/>
    <x v="2"/>
  </r>
  <r>
    <x v="2"/>
    <x v="72"/>
    <s v="1"/>
    <x v="0"/>
    <s v="15041RESIN068492022"/>
    <s v="22SD004C"/>
    <x v="2269"/>
    <n v="2437"/>
    <x v="21"/>
    <x v="24"/>
    <n v="0"/>
    <n v="0"/>
    <n v="143.59"/>
    <n v="18.666700000000002"/>
    <n v="0"/>
    <n v="0"/>
    <n v="162.2567"/>
    <n v="0"/>
    <s v="1"/>
    <x v="2"/>
  </r>
  <r>
    <x v="2"/>
    <x v="72"/>
    <s v="1"/>
    <x v="0"/>
    <s v="15041RESIN068492022"/>
    <s v="22SD004C"/>
    <x v="2270"/>
    <n v="2438"/>
    <x v="255"/>
    <x v="302"/>
    <n v="0"/>
    <n v="0"/>
    <n v="101.94"/>
    <n v="13.2522"/>
    <n v="0"/>
    <n v="0"/>
    <n v="115.1922"/>
    <n v="0"/>
    <s v="1"/>
    <x v="2"/>
  </r>
  <r>
    <x v="2"/>
    <x v="72"/>
    <s v="1"/>
    <x v="0"/>
    <s v="15041RESIN068492022"/>
    <s v="22SD004C"/>
    <x v="2271"/>
    <n v="2439"/>
    <x v="116"/>
    <x v="133"/>
    <n v="0"/>
    <n v="0"/>
    <n v="42.8"/>
    <n v="5.5640000000000001"/>
    <n v="0"/>
    <n v="0"/>
    <n v="48.363999999999997"/>
    <n v="0"/>
    <s v="1"/>
    <x v="2"/>
  </r>
  <r>
    <x v="2"/>
    <x v="72"/>
    <s v="1"/>
    <x v="0"/>
    <s v="15041RESIN068492022"/>
    <s v="22SD004C"/>
    <x v="2272"/>
    <n v="2440"/>
    <x v="275"/>
    <x v="326"/>
    <n v="0"/>
    <n v="0"/>
    <n v="284.77999999999997"/>
    <n v="37.0214"/>
    <n v="0"/>
    <n v="0"/>
    <n v="321.80139999999994"/>
    <n v="0"/>
    <s v="1"/>
    <x v="2"/>
  </r>
  <r>
    <x v="2"/>
    <x v="72"/>
    <s v="1"/>
    <x v="0"/>
    <s v="15041RESIN068492022"/>
    <s v="22SD004C"/>
    <x v="2273"/>
    <n v="2441"/>
    <x v="8"/>
    <x v="189"/>
    <n v="0"/>
    <n v="0"/>
    <n v="118.35"/>
    <n v="15.3855"/>
    <n v="0"/>
    <n v="0"/>
    <n v="133.7355"/>
    <s v="005661940"/>
    <s v="1"/>
    <x v="2"/>
  </r>
  <r>
    <x v="2"/>
    <x v="72"/>
    <s v="1"/>
    <x v="0"/>
    <s v="15041RESIN068492022"/>
    <s v="22SD004C"/>
    <x v="2274"/>
    <n v="2442"/>
    <x v="8"/>
    <x v="460"/>
    <n v="0"/>
    <n v="0"/>
    <n v="165.12"/>
    <n v="21.465600000000002"/>
    <n v="0"/>
    <n v="0"/>
    <n v="186.5856"/>
    <s v="026624830"/>
    <s v="1"/>
    <x v="2"/>
  </r>
  <r>
    <x v="2"/>
    <x v="72"/>
    <s v="1"/>
    <x v="0"/>
    <s v="15041RESIN068492022"/>
    <s v="22SD004C"/>
    <x v="2275"/>
    <n v="2443"/>
    <x v="8"/>
    <x v="9"/>
    <n v="0"/>
    <n v="0"/>
    <n v="312.94"/>
    <n v="40.682200000000002"/>
    <n v="0"/>
    <n v="0"/>
    <n v="353.62220000000002"/>
    <s v="044907406"/>
    <s v="1"/>
    <x v="2"/>
  </r>
  <r>
    <x v="2"/>
    <x v="72"/>
    <s v="1"/>
    <x v="0"/>
    <s v="15041RESIN068492022"/>
    <s v="22SD004C"/>
    <x v="2276"/>
    <n v="2444"/>
    <x v="10"/>
    <x v="11"/>
    <n v="0"/>
    <n v="0"/>
    <n v="18.96"/>
    <n v="2.4648000000000003"/>
    <n v="0"/>
    <n v="0"/>
    <n v="21.424800000000001"/>
    <n v="0"/>
    <s v="1"/>
    <x v="2"/>
  </r>
  <r>
    <x v="2"/>
    <x v="72"/>
    <s v="1"/>
    <x v="0"/>
    <s v="15041RESIN068492022"/>
    <s v="22SD004C"/>
    <x v="2277"/>
    <n v="2445"/>
    <x v="9"/>
    <x v="10"/>
    <n v="0"/>
    <n v="0"/>
    <n v="1383.27"/>
    <n v="179.82509999999999"/>
    <n v="0"/>
    <n v="0"/>
    <n v="1563.0951"/>
    <n v="0"/>
    <s v="1"/>
    <x v="2"/>
  </r>
  <r>
    <x v="2"/>
    <x v="72"/>
    <s v="1"/>
    <x v="0"/>
    <s v="15041RESIN068492022"/>
    <s v="22SD004C"/>
    <x v="2278"/>
    <n v="2446"/>
    <x v="8"/>
    <x v="340"/>
    <n v="0"/>
    <n v="0"/>
    <n v="103.95"/>
    <n v="13.513500000000001"/>
    <n v="0"/>
    <n v="0"/>
    <n v="117.46350000000001"/>
    <s v="002883187"/>
    <s v="1"/>
    <x v="2"/>
  </r>
  <r>
    <x v="2"/>
    <x v="72"/>
    <s v="1"/>
    <x v="0"/>
    <s v="15041RESIN068492022"/>
    <s v="22SD004C"/>
    <x v="2279"/>
    <n v="2447"/>
    <x v="141"/>
    <x v="160"/>
    <n v="0"/>
    <n v="0"/>
    <n v="476.01"/>
    <n v="61.881300000000003"/>
    <n v="0"/>
    <n v="0"/>
    <n v="537.8913"/>
    <n v="0"/>
    <s v="1"/>
    <x v="2"/>
  </r>
  <r>
    <x v="2"/>
    <x v="72"/>
    <s v="1"/>
    <x v="0"/>
    <s v="15041RESIN068492022"/>
    <s v="22SD004C"/>
    <x v="2280"/>
    <n v="2448"/>
    <x v="8"/>
    <x v="243"/>
    <n v="0"/>
    <n v="0"/>
    <n v="142.72999999999999"/>
    <n v="18.5549"/>
    <n v="0"/>
    <n v="0"/>
    <n v="161.28489999999999"/>
    <s v="009870981"/>
    <s v="1"/>
    <x v="2"/>
  </r>
  <r>
    <x v="2"/>
    <x v="72"/>
    <s v="1"/>
    <x v="0"/>
    <s v="15041RESIN068492022"/>
    <s v="22SD004C"/>
    <x v="2281"/>
    <n v="2449"/>
    <x v="118"/>
    <x v="135"/>
    <n v="0"/>
    <n v="0"/>
    <n v="61.17"/>
    <n v="7.9521000000000006"/>
    <n v="0"/>
    <n v="0"/>
    <n v="69.122100000000003"/>
    <n v="0"/>
    <s v="1"/>
    <x v="2"/>
  </r>
  <r>
    <x v="2"/>
    <x v="72"/>
    <s v="1"/>
    <x v="0"/>
    <s v="15041RESIN068492022"/>
    <s v="22SD004C"/>
    <x v="2282"/>
    <n v="2450"/>
    <x v="97"/>
    <x v="108"/>
    <n v="0"/>
    <n v="0"/>
    <n v="387.66"/>
    <n v="50.395800000000008"/>
    <n v="0"/>
    <n v="0"/>
    <n v="438.05580000000003"/>
    <n v="0"/>
    <s v="1"/>
    <x v="2"/>
  </r>
  <r>
    <x v="2"/>
    <x v="72"/>
    <s v="1"/>
    <x v="0"/>
    <s v="15041RESIN068492022"/>
    <s v="22SD004C"/>
    <x v="2283"/>
    <n v="2451"/>
    <x v="266"/>
    <x v="316"/>
    <n v="0"/>
    <n v="0"/>
    <n v="452"/>
    <n v="58.760000000000005"/>
    <n v="0"/>
    <n v="0"/>
    <n v="510.76"/>
    <n v="0"/>
    <s v="1"/>
    <x v="2"/>
  </r>
  <r>
    <x v="2"/>
    <x v="72"/>
    <s v="1"/>
    <x v="0"/>
    <s v="15041RESIN068492022"/>
    <s v="22SD004C"/>
    <x v="2284"/>
    <n v="2452"/>
    <x v="16"/>
    <x v="19"/>
    <n v="0"/>
    <n v="0"/>
    <n v="31.68"/>
    <n v="4.1184000000000003"/>
    <n v="0"/>
    <n v="0"/>
    <n v="35.798400000000001"/>
    <n v="0"/>
    <s v="1"/>
    <x v="2"/>
  </r>
  <r>
    <x v="2"/>
    <x v="72"/>
    <s v="1"/>
    <x v="0"/>
    <s v="15041RESIN068492022"/>
    <s v="22SD004C"/>
    <x v="2285"/>
    <n v="2453"/>
    <x v="63"/>
    <x v="68"/>
    <n v="0"/>
    <n v="0"/>
    <n v="3058.38"/>
    <n v="397.58940000000001"/>
    <n v="0"/>
    <n v="0"/>
    <n v="3455.9694"/>
    <n v="0"/>
    <s v="1"/>
    <x v="2"/>
  </r>
  <r>
    <x v="2"/>
    <x v="72"/>
    <s v="1"/>
    <x v="0"/>
    <s v="15041RESIN068492022"/>
    <s v="22SD004C"/>
    <x v="2286"/>
    <n v="2454"/>
    <x v="423"/>
    <x v="496"/>
    <n v="0"/>
    <n v="0"/>
    <n v="389.41"/>
    <n v="50.623300000000008"/>
    <n v="0"/>
    <n v="0"/>
    <n v="440.03330000000005"/>
    <n v="0"/>
    <s v="1"/>
    <x v="2"/>
  </r>
  <r>
    <x v="2"/>
    <x v="72"/>
    <s v="1"/>
    <x v="0"/>
    <s v="15041RESIN068492022"/>
    <s v="22SD004C"/>
    <x v="2287"/>
    <n v="2455"/>
    <x v="8"/>
    <x v="70"/>
    <n v="0"/>
    <n v="0"/>
    <n v="226.29"/>
    <n v="29.4177"/>
    <n v="0"/>
    <n v="0"/>
    <n v="255.70769999999999"/>
    <s v="023577636"/>
    <s v="1"/>
    <x v="2"/>
  </r>
  <r>
    <x v="2"/>
    <x v="72"/>
    <s v="1"/>
    <x v="0"/>
    <s v="15041RESIN068492022"/>
    <s v="22SD004C"/>
    <x v="2288"/>
    <n v="2456"/>
    <x v="10"/>
    <x v="11"/>
    <n v="0"/>
    <n v="0"/>
    <n v="2809.67"/>
    <n v="365.25710000000004"/>
    <n v="0"/>
    <n v="0"/>
    <n v="3174.9270999999999"/>
    <n v="0"/>
    <s v="1"/>
    <x v="2"/>
  </r>
  <r>
    <x v="2"/>
    <x v="72"/>
    <s v="1"/>
    <x v="0"/>
    <s v="15041RESIN068492022"/>
    <s v="22SD004C"/>
    <x v="2289"/>
    <n v="2457"/>
    <x v="185"/>
    <x v="215"/>
    <n v="0"/>
    <n v="0"/>
    <n v="613.66999999999996"/>
    <n v="79.777100000000004"/>
    <n v="0"/>
    <n v="0"/>
    <n v="693.44709999999998"/>
    <n v="0"/>
    <s v="1"/>
    <x v="2"/>
  </r>
  <r>
    <x v="2"/>
    <x v="72"/>
    <s v="1"/>
    <x v="0"/>
    <s v="15041RESIN068492022"/>
    <s v="22SD004C"/>
    <x v="2290"/>
    <n v="2458"/>
    <x v="254"/>
    <x v="301"/>
    <n v="0"/>
    <n v="0"/>
    <n v="328.24"/>
    <n v="42.671200000000006"/>
    <n v="0"/>
    <n v="0"/>
    <n v="370.91120000000001"/>
    <n v="0"/>
    <s v="1"/>
    <x v="2"/>
  </r>
  <r>
    <x v="2"/>
    <x v="72"/>
    <s v="1"/>
    <x v="0"/>
    <s v="15041RESIN068492022"/>
    <s v="22SD004C"/>
    <x v="2291"/>
    <n v="2459"/>
    <x v="208"/>
    <x v="245"/>
    <n v="0"/>
    <n v="0"/>
    <n v="369.02"/>
    <n v="47.9726"/>
    <n v="0"/>
    <n v="0"/>
    <n v="416.99259999999998"/>
    <n v="0"/>
    <s v="1"/>
    <x v="2"/>
  </r>
  <r>
    <x v="2"/>
    <x v="72"/>
    <s v="1"/>
    <x v="0"/>
    <s v="15041RESIN068492022"/>
    <s v="22SD004C"/>
    <x v="2292"/>
    <n v="2460"/>
    <x v="424"/>
    <x v="497"/>
    <n v="0"/>
    <n v="0"/>
    <n v="83.56"/>
    <n v="10.8628"/>
    <n v="0"/>
    <n v="0"/>
    <n v="94.422799999999995"/>
    <n v="0"/>
    <s v="1"/>
    <x v="2"/>
  </r>
  <r>
    <x v="2"/>
    <x v="72"/>
    <s v="1"/>
    <x v="0"/>
    <s v="15041RESIN068492022"/>
    <s v="22SD004C"/>
    <x v="2293"/>
    <n v="2461"/>
    <x v="134"/>
    <x v="153"/>
    <n v="0"/>
    <n v="0"/>
    <n v="54"/>
    <n v="7.0200000000000005"/>
    <n v="0"/>
    <n v="0"/>
    <n v="61.02"/>
    <n v="0"/>
    <s v="1"/>
    <x v="2"/>
  </r>
  <r>
    <x v="2"/>
    <x v="72"/>
    <s v="1"/>
    <x v="0"/>
    <s v="15041RESIN068492022"/>
    <s v="22SD004C"/>
    <x v="2294"/>
    <n v="2462"/>
    <x v="9"/>
    <x v="10"/>
    <n v="0"/>
    <n v="0"/>
    <n v="305.82"/>
    <n v="39.756599999999999"/>
    <n v="0"/>
    <n v="0"/>
    <n v="345.57659999999998"/>
    <n v="0"/>
    <s v="1"/>
    <x v="2"/>
  </r>
  <r>
    <x v="2"/>
    <x v="72"/>
    <s v="1"/>
    <x v="0"/>
    <s v="15041RESIN068492022"/>
    <s v="22SD004C"/>
    <x v="2295"/>
    <n v="2463"/>
    <x v="384"/>
    <x v="450"/>
    <n v="0"/>
    <n v="0"/>
    <n v="42.77"/>
    <n v="5.5601000000000003"/>
    <n v="0"/>
    <n v="0"/>
    <n v="48.330100000000002"/>
    <n v="0"/>
    <s v="1"/>
    <x v="2"/>
  </r>
  <r>
    <x v="2"/>
    <x v="72"/>
    <s v="1"/>
    <x v="0"/>
    <s v="15041RESIN068492022"/>
    <s v="22SD004C"/>
    <x v="2296"/>
    <n v="2464"/>
    <x v="8"/>
    <x v="218"/>
    <n v="0"/>
    <n v="0"/>
    <n v="267.07"/>
    <n v="34.719099999999997"/>
    <n v="0"/>
    <n v="0"/>
    <n v="301.78909999999996"/>
    <s v="007681247"/>
    <s v="1"/>
    <x v="2"/>
  </r>
  <r>
    <x v="2"/>
    <x v="54"/>
    <s v="1"/>
    <x v="0"/>
    <s v="15041RESIN068492022"/>
    <s v="22SD004C"/>
    <x v="2297"/>
    <n v="2465"/>
    <x v="39"/>
    <x v="43"/>
    <n v="0"/>
    <n v="0"/>
    <n v="124.34"/>
    <n v="16.164200000000001"/>
    <n v="0"/>
    <n v="0"/>
    <n v="140.5042"/>
    <n v="0"/>
    <s v="1"/>
    <x v="2"/>
  </r>
  <r>
    <x v="2"/>
    <x v="54"/>
    <s v="1"/>
    <x v="0"/>
    <s v="15041RESIN068492022"/>
    <s v="22SD004C"/>
    <x v="2298"/>
    <n v="2466"/>
    <x v="8"/>
    <x v="105"/>
    <n v="0"/>
    <n v="0"/>
    <n v="63.17"/>
    <n v="8.2121000000000013"/>
    <n v="0"/>
    <n v="0"/>
    <n v="71.382100000000008"/>
    <s v="041130466"/>
    <s v="1"/>
    <x v="2"/>
  </r>
  <r>
    <x v="2"/>
    <x v="54"/>
    <s v="1"/>
    <x v="0"/>
    <s v="15041RESIN068492022"/>
    <s v="22SD004C"/>
    <x v="2299"/>
    <n v="2467"/>
    <x v="296"/>
    <x v="347"/>
    <n v="0"/>
    <n v="0"/>
    <n v="304.25"/>
    <n v="39.552500000000002"/>
    <n v="0"/>
    <n v="0"/>
    <n v="343.80250000000001"/>
    <n v="0"/>
    <s v="1"/>
    <x v="2"/>
  </r>
  <r>
    <x v="2"/>
    <x v="54"/>
    <s v="1"/>
    <x v="0"/>
    <s v="15041RESIN068492022"/>
    <s v="22SD004C"/>
    <x v="2300"/>
    <n v="2468"/>
    <x v="66"/>
    <x v="72"/>
    <n v="0"/>
    <n v="0"/>
    <n v="21.95"/>
    <n v="2.8534999999999999"/>
    <n v="0"/>
    <n v="0"/>
    <n v="24.8035"/>
    <n v="0"/>
    <s v="1"/>
    <x v="2"/>
  </r>
  <r>
    <x v="2"/>
    <x v="54"/>
    <s v="1"/>
    <x v="0"/>
    <s v="15041RESIN068492022"/>
    <s v="22SD004C"/>
    <x v="2301"/>
    <n v="2469"/>
    <x v="60"/>
    <x v="65"/>
    <n v="0"/>
    <n v="0"/>
    <n v="16.190000000000001"/>
    <n v="2.1047000000000002"/>
    <n v="0"/>
    <n v="0"/>
    <n v="18.294700000000002"/>
    <n v="0"/>
    <s v="1"/>
    <x v="2"/>
  </r>
  <r>
    <x v="2"/>
    <x v="54"/>
    <s v="1"/>
    <x v="0"/>
    <s v="15041RESIN068492022"/>
    <s v="22SD004C"/>
    <x v="2302"/>
    <n v="2470"/>
    <x v="113"/>
    <x v="129"/>
    <n v="0"/>
    <n v="0"/>
    <n v="19248.599999999999"/>
    <n v="2502.3179999999998"/>
    <n v="0"/>
    <n v="0"/>
    <n v="21750.917999999998"/>
    <n v="0"/>
    <s v="1"/>
    <x v="2"/>
  </r>
  <r>
    <x v="2"/>
    <x v="54"/>
    <s v="1"/>
    <x v="0"/>
    <s v="15041RESIN068492022"/>
    <s v="22SD004C"/>
    <x v="2303"/>
    <n v="2471"/>
    <x v="71"/>
    <x v="77"/>
    <n v="0"/>
    <n v="0"/>
    <n v="53.98"/>
    <n v="7.0173999999999994"/>
    <n v="0"/>
    <n v="0"/>
    <n v="60.997399999999999"/>
    <n v="0"/>
    <s v="1"/>
    <x v="2"/>
  </r>
  <r>
    <x v="2"/>
    <x v="54"/>
    <s v="1"/>
    <x v="0"/>
    <s v="15041RESIN068492022"/>
    <s v="22SD004C"/>
    <x v="2304"/>
    <n v="2472"/>
    <x v="10"/>
    <x v="11"/>
    <n v="0"/>
    <n v="0"/>
    <n v="5.8"/>
    <n v="0.754"/>
    <n v="0"/>
    <n v="0"/>
    <n v="6.5540000000000003"/>
    <n v="0"/>
    <s v="1"/>
    <x v="2"/>
  </r>
  <r>
    <x v="2"/>
    <x v="54"/>
    <s v="1"/>
    <x v="0"/>
    <s v="15041RESIN068492022"/>
    <s v="22SD004C"/>
    <x v="2305"/>
    <n v="2473"/>
    <x v="102"/>
    <x v="117"/>
    <n v="0"/>
    <n v="0"/>
    <n v="17.96"/>
    <n v="2.3348"/>
    <n v="0"/>
    <n v="0"/>
    <n v="20.294800000000002"/>
    <n v="0"/>
    <s v="1"/>
    <x v="2"/>
  </r>
  <r>
    <x v="2"/>
    <x v="54"/>
    <s v="1"/>
    <x v="0"/>
    <s v="15041RESIN068492022"/>
    <s v="22SD004C"/>
    <x v="2306"/>
    <n v="2474"/>
    <x v="10"/>
    <x v="11"/>
    <n v="0"/>
    <n v="0"/>
    <n v="26.3"/>
    <n v="3.419"/>
    <n v="0"/>
    <n v="0"/>
    <n v="29.719000000000001"/>
    <n v="0"/>
    <s v="1"/>
    <x v="2"/>
  </r>
  <r>
    <x v="2"/>
    <x v="54"/>
    <s v="1"/>
    <x v="0"/>
    <s v="15041RESIN068492022"/>
    <s v="22SD004C"/>
    <x v="2307"/>
    <n v="2475"/>
    <x v="10"/>
    <x v="11"/>
    <n v="0"/>
    <n v="0"/>
    <n v="21"/>
    <n v="2.73"/>
    <n v="0"/>
    <n v="0"/>
    <n v="23.73"/>
    <n v="0"/>
    <s v="1"/>
    <x v="2"/>
  </r>
  <r>
    <x v="2"/>
    <x v="54"/>
    <s v="1"/>
    <x v="0"/>
    <s v="15041RESIN068492022"/>
    <s v="22SD004C"/>
    <x v="2308"/>
    <n v="2476"/>
    <x v="8"/>
    <x v="152"/>
    <n v="0"/>
    <n v="0"/>
    <n v="71.67"/>
    <n v="9.3170999999999999"/>
    <n v="0"/>
    <n v="0"/>
    <n v="80.987099999999998"/>
    <s v="006421610"/>
    <s v="1"/>
    <x v="2"/>
  </r>
  <r>
    <x v="2"/>
    <x v="54"/>
    <s v="1"/>
    <x v="0"/>
    <s v="15041RESIN068492022"/>
    <s v="22SD004C"/>
    <x v="2309"/>
    <n v="2477"/>
    <x v="120"/>
    <x v="137"/>
    <n v="0"/>
    <n v="0"/>
    <n v="122"/>
    <n v="15.860000000000001"/>
    <n v="0"/>
    <n v="0"/>
    <n v="137.86000000000001"/>
    <n v="0"/>
    <s v="1"/>
    <x v="2"/>
  </r>
  <r>
    <x v="2"/>
    <x v="54"/>
    <s v="1"/>
    <x v="0"/>
    <s v="15041RESIN068492022"/>
    <s v="22SD004C"/>
    <x v="2310"/>
    <n v="2478"/>
    <x v="8"/>
    <x v="243"/>
    <n v="0"/>
    <n v="0"/>
    <n v="42.4"/>
    <n v="5.5119999999999996"/>
    <n v="0"/>
    <n v="0"/>
    <n v="47.911999999999999"/>
    <s v="009870981"/>
    <s v="1"/>
    <x v="2"/>
  </r>
  <r>
    <x v="2"/>
    <x v="54"/>
    <s v="1"/>
    <x v="0"/>
    <s v="15041RESIN068492022"/>
    <s v="22SD004C"/>
    <x v="2311"/>
    <n v="2479"/>
    <x v="8"/>
    <x v="173"/>
    <n v="0"/>
    <n v="0"/>
    <n v="108.73"/>
    <n v="14.134900000000002"/>
    <n v="0"/>
    <n v="0"/>
    <n v="122.86490000000001"/>
    <s v="004316550"/>
    <s v="1"/>
    <x v="2"/>
  </r>
  <r>
    <x v="2"/>
    <x v="54"/>
    <s v="1"/>
    <x v="0"/>
    <s v="15041RESIN068492022"/>
    <s v="22SD004C"/>
    <x v="2312"/>
    <n v="2480"/>
    <x v="8"/>
    <x v="173"/>
    <n v="0"/>
    <n v="0"/>
    <n v="18.5"/>
    <n v="2.4050000000000002"/>
    <n v="0"/>
    <n v="0"/>
    <n v="20.905000000000001"/>
    <s v="004316550"/>
    <s v="1"/>
    <x v="2"/>
  </r>
  <r>
    <x v="2"/>
    <x v="54"/>
    <s v="1"/>
    <x v="0"/>
    <s v="15041RESIN068492022"/>
    <s v="22SD004C"/>
    <x v="2313"/>
    <n v="2481"/>
    <x v="17"/>
    <x v="20"/>
    <n v="0"/>
    <n v="0"/>
    <n v="19153.02"/>
    <n v="2489.8926000000001"/>
    <n v="0"/>
    <n v="0"/>
    <n v="21642.9126"/>
    <n v="0"/>
    <s v="1"/>
    <x v="2"/>
  </r>
  <r>
    <x v="2"/>
    <x v="54"/>
    <s v="1"/>
    <x v="0"/>
    <s v="15041RESIN068492022"/>
    <s v="22SD004C"/>
    <x v="2314"/>
    <n v="2482"/>
    <x v="2"/>
    <x v="2"/>
    <n v="0"/>
    <n v="0"/>
    <n v="0"/>
    <n v="0"/>
    <n v="0"/>
    <n v="0"/>
    <n v="0"/>
    <n v="0"/>
    <s v="1"/>
    <x v="2"/>
  </r>
  <r>
    <x v="2"/>
    <x v="54"/>
    <s v="1"/>
    <x v="0"/>
    <s v="15041RESIN068492022"/>
    <s v="22SD004C"/>
    <x v="2315"/>
    <n v="2483"/>
    <x v="164"/>
    <x v="188"/>
    <n v="0"/>
    <n v="0"/>
    <n v="307.85000000000002"/>
    <n v="40.020500000000006"/>
    <n v="0"/>
    <n v="0"/>
    <n v="347.87050000000005"/>
    <n v="0"/>
    <s v="1"/>
    <x v="2"/>
  </r>
  <r>
    <x v="2"/>
    <x v="54"/>
    <s v="1"/>
    <x v="0"/>
    <s v="15041RESIN068492022"/>
    <s v="22SD004C"/>
    <x v="2316"/>
    <n v="2484"/>
    <x v="89"/>
    <x v="99"/>
    <n v="0"/>
    <n v="0"/>
    <n v="205.9"/>
    <n v="26.767000000000003"/>
    <n v="0"/>
    <n v="0"/>
    <n v="232.667"/>
    <n v="0"/>
    <s v="1"/>
    <x v="2"/>
  </r>
  <r>
    <x v="2"/>
    <x v="54"/>
    <s v="1"/>
    <x v="0"/>
    <s v="15041RESIN068492022"/>
    <s v="22SD004C"/>
    <x v="2317"/>
    <n v="2485"/>
    <x v="137"/>
    <x v="156"/>
    <n v="0"/>
    <n v="0"/>
    <n v="62.53"/>
    <n v="8.1288999999999998"/>
    <n v="0"/>
    <n v="0"/>
    <n v="70.658900000000003"/>
    <n v="0"/>
    <s v="1"/>
    <x v="2"/>
  </r>
  <r>
    <x v="2"/>
    <x v="54"/>
    <s v="1"/>
    <x v="0"/>
    <s v="15041RESIN068492022"/>
    <s v="22SD004C"/>
    <x v="2318"/>
    <n v="2486"/>
    <x v="8"/>
    <x v="105"/>
    <n v="0"/>
    <n v="0"/>
    <n v="42.78"/>
    <n v="5.5613999999999999"/>
    <n v="0"/>
    <n v="0"/>
    <n v="48.3414"/>
    <s v="041130466"/>
    <s v="1"/>
    <x v="2"/>
  </r>
  <r>
    <x v="2"/>
    <x v="54"/>
    <s v="1"/>
    <x v="0"/>
    <s v="15041RESIN068492022"/>
    <s v="22SD004C"/>
    <x v="2319"/>
    <n v="2487"/>
    <x v="8"/>
    <x v="213"/>
    <n v="0"/>
    <n v="0"/>
    <n v="63.17"/>
    <n v="8.2121000000000013"/>
    <n v="0"/>
    <n v="0"/>
    <n v="71.382100000000008"/>
    <s v="045167457"/>
    <s v="1"/>
    <x v="2"/>
  </r>
  <r>
    <x v="2"/>
    <x v="54"/>
    <s v="1"/>
    <x v="0"/>
    <s v="15041RESIN068492022"/>
    <s v="22SD004C"/>
    <x v="2320"/>
    <n v="2488"/>
    <x v="133"/>
    <x v="151"/>
    <n v="0"/>
    <n v="0"/>
    <n v="214.39"/>
    <n v="27.870699999999999"/>
    <n v="0"/>
    <n v="0"/>
    <n v="242.26069999999999"/>
    <n v="0"/>
    <s v="1"/>
    <x v="2"/>
  </r>
  <r>
    <x v="2"/>
    <x v="54"/>
    <s v="1"/>
    <x v="0"/>
    <s v="15041RESIN068492022"/>
    <s v="22SD004C"/>
    <x v="2321"/>
    <n v="2489"/>
    <x v="17"/>
    <x v="20"/>
    <n v="0"/>
    <n v="0"/>
    <n v="19643.63"/>
    <n v="2553.6719000000003"/>
    <n v="0"/>
    <n v="0"/>
    <n v="22197.301900000002"/>
    <n v="0"/>
    <s v="1"/>
    <x v="2"/>
  </r>
  <r>
    <x v="2"/>
    <x v="54"/>
    <s v="1"/>
    <x v="0"/>
    <s v="15041RESIN068492022"/>
    <s v="22SD004C"/>
    <x v="2322"/>
    <n v="2490"/>
    <x v="351"/>
    <x v="410"/>
    <n v="0"/>
    <n v="0"/>
    <n v="2637.84"/>
    <n v="342.91920000000005"/>
    <n v="0"/>
    <n v="0"/>
    <n v="2980.7592000000004"/>
    <n v="0"/>
    <s v="1"/>
    <x v="2"/>
  </r>
  <r>
    <x v="2"/>
    <x v="54"/>
    <s v="1"/>
    <x v="0"/>
    <s v="15041RESIN068492022"/>
    <s v="22SD004C"/>
    <x v="2323"/>
    <n v="2491"/>
    <x v="27"/>
    <x v="31"/>
    <n v="0"/>
    <n v="0"/>
    <n v="1019.46"/>
    <n v="132.52980000000002"/>
    <n v="0"/>
    <n v="0"/>
    <n v="1151.9898000000001"/>
    <n v="0"/>
    <s v="1"/>
    <x v="2"/>
  </r>
  <r>
    <x v="2"/>
    <x v="54"/>
    <s v="1"/>
    <x v="0"/>
    <s v="15041RESIN068492022"/>
    <s v="22SD004C"/>
    <x v="2324"/>
    <n v="2492"/>
    <x v="10"/>
    <x v="11"/>
    <n v="0"/>
    <n v="0"/>
    <n v="1210.6199999999999"/>
    <n v="157.38059999999999"/>
    <n v="0"/>
    <n v="0"/>
    <n v="1368.0005999999998"/>
    <n v="0"/>
    <s v="1"/>
    <x v="2"/>
  </r>
  <r>
    <x v="2"/>
    <x v="54"/>
    <s v="1"/>
    <x v="0"/>
    <s v="15041RESIN068492022"/>
    <s v="22SD004C"/>
    <x v="2325"/>
    <n v="2493"/>
    <x v="2"/>
    <x v="2"/>
    <n v="0"/>
    <n v="0"/>
    <n v="0"/>
    <n v="0"/>
    <n v="0"/>
    <n v="0"/>
    <n v="0"/>
    <n v="0"/>
    <s v="1"/>
    <x v="2"/>
  </r>
  <r>
    <x v="2"/>
    <x v="54"/>
    <s v="1"/>
    <x v="0"/>
    <s v="15041RESIN068492022"/>
    <s v="22SD004C"/>
    <x v="2326"/>
    <n v="2494"/>
    <x v="349"/>
    <x v="407"/>
    <n v="0"/>
    <n v="0"/>
    <n v="4811.87"/>
    <n v="625.54309999999998"/>
    <n v="0"/>
    <n v="0"/>
    <n v="5437.4130999999998"/>
    <n v="0"/>
    <s v="1"/>
    <x v="2"/>
  </r>
  <r>
    <x v="2"/>
    <x v="54"/>
    <s v="1"/>
    <x v="0"/>
    <s v="15041RESIN068492022"/>
    <s v="22SD004C"/>
    <x v="2327"/>
    <n v="2495"/>
    <x v="10"/>
    <x v="11"/>
    <n v="0"/>
    <n v="0"/>
    <n v="93.19"/>
    <n v="12.114700000000001"/>
    <n v="0"/>
    <n v="0"/>
    <n v="105.3047"/>
    <n v="0"/>
    <s v="1"/>
    <x v="2"/>
  </r>
  <r>
    <x v="2"/>
    <x v="54"/>
    <s v="1"/>
    <x v="0"/>
    <s v="15041RESIN068492022"/>
    <s v="22SD004C"/>
    <x v="2328"/>
    <n v="2496"/>
    <x v="60"/>
    <x v="65"/>
    <n v="0"/>
    <n v="0"/>
    <n v="26.55"/>
    <n v="3.4515000000000002"/>
    <n v="0"/>
    <n v="0"/>
    <n v="30.0015"/>
    <n v="0"/>
    <s v="1"/>
    <x v="2"/>
  </r>
  <r>
    <x v="2"/>
    <x v="49"/>
    <s v="1"/>
    <x v="0"/>
    <s v="15041RESIN068492022"/>
    <s v="22SD004C"/>
    <x v="2329"/>
    <n v="2497"/>
    <x v="194"/>
    <x v="226"/>
    <n v="0"/>
    <n v="0"/>
    <n v="3.29"/>
    <n v="0.42770000000000002"/>
    <n v="0"/>
    <n v="0"/>
    <n v="3.7177000000000002"/>
    <n v="0"/>
    <s v="1"/>
    <x v="2"/>
  </r>
  <r>
    <x v="2"/>
    <x v="49"/>
    <s v="1"/>
    <x v="0"/>
    <s v="15041RESIN068492022"/>
    <s v="22SD004C"/>
    <x v="2330"/>
    <n v="2498"/>
    <x v="10"/>
    <x v="11"/>
    <n v="0"/>
    <n v="0"/>
    <n v="44.81"/>
    <n v="5.8253000000000004"/>
    <n v="0"/>
    <n v="0"/>
    <n v="50.635300000000001"/>
    <n v="0"/>
    <s v="1"/>
    <x v="2"/>
  </r>
  <r>
    <x v="2"/>
    <x v="49"/>
    <s v="1"/>
    <x v="0"/>
    <s v="15041RESIN068492022"/>
    <s v="22SD004C"/>
    <x v="2331"/>
    <n v="2499"/>
    <x v="183"/>
    <x v="212"/>
    <n v="0"/>
    <n v="0"/>
    <n v="145.68"/>
    <n v="18.938400000000001"/>
    <n v="0"/>
    <n v="0"/>
    <n v="164.61840000000001"/>
    <n v="0"/>
    <s v="1"/>
    <x v="2"/>
  </r>
  <r>
    <x v="2"/>
    <x v="49"/>
    <s v="1"/>
    <x v="0"/>
    <s v="15041RESIN068492022"/>
    <s v="22SD004C"/>
    <x v="2332"/>
    <n v="2500"/>
    <x v="10"/>
    <x v="11"/>
    <n v="0"/>
    <n v="0"/>
    <n v="170.44"/>
    <n v="22.1572"/>
    <n v="0"/>
    <n v="0"/>
    <n v="192.59719999999999"/>
    <n v="0"/>
    <s v="1"/>
    <x v="2"/>
  </r>
  <r>
    <x v="2"/>
    <x v="49"/>
    <s v="1"/>
    <x v="0"/>
    <s v="15041RESIN068492022"/>
    <s v="22SD004C"/>
    <x v="2333"/>
    <n v="2501"/>
    <x v="188"/>
    <x v="220"/>
    <n v="0"/>
    <n v="0"/>
    <n v="114.03"/>
    <n v="14.8239"/>
    <n v="0"/>
    <n v="0"/>
    <n v="128.85390000000001"/>
    <n v="0"/>
    <s v="1"/>
    <x v="2"/>
  </r>
  <r>
    <x v="2"/>
    <x v="49"/>
    <s v="1"/>
    <x v="0"/>
    <s v="15041RESIN068492022"/>
    <s v="22SD004C"/>
    <x v="2334"/>
    <n v="2502"/>
    <x v="101"/>
    <x v="116"/>
    <n v="0"/>
    <n v="0"/>
    <n v="163.02000000000001"/>
    <n v="21.192600000000002"/>
    <n v="0"/>
    <n v="0"/>
    <n v="184.21260000000001"/>
    <n v="0"/>
    <s v="1"/>
    <x v="2"/>
  </r>
  <r>
    <x v="2"/>
    <x v="49"/>
    <s v="1"/>
    <x v="0"/>
    <s v="15041RESIN068492022"/>
    <s v="22SD004C"/>
    <x v="2335"/>
    <n v="2503"/>
    <x v="292"/>
    <x v="343"/>
    <n v="0"/>
    <n v="0"/>
    <n v="613.67999999999995"/>
    <n v="79.778399999999991"/>
    <n v="0"/>
    <n v="0"/>
    <n v="693.45839999999998"/>
    <n v="0"/>
    <s v="1"/>
    <x v="2"/>
  </r>
  <r>
    <x v="2"/>
    <x v="49"/>
    <s v="1"/>
    <x v="0"/>
    <s v="15041RESIN068492022"/>
    <s v="22SD004C"/>
    <x v="2336"/>
    <n v="2504"/>
    <x v="425"/>
    <x v="498"/>
    <n v="0"/>
    <n v="0"/>
    <n v="366.44"/>
    <n v="47.6372"/>
    <n v="0"/>
    <n v="0"/>
    <n v="414.0772"/>
    <n v="0"/>
    <s v="1"/>
    <x v="2"/>
  </r>
  <r>
    <x v="2"/>
    <x v="49"/>
    <s v="1"/>
    <x v="0"/>
    <s v="15041RESIN068492022"/>
    <s v="22SD004C"/>
    <x v="2337"/>
    <n v="2505"/>
    <x v="194"/>
    <x v="226"/>
    <n v="0"/>
    <n v="0"/>
    <n v="87.6"/>
    <n v="11.388"/>
    <n v="0"/>
    <n v="0"/>
    <n v="98.988"/>
    <n v="0"/>
    <s v="1"/>
    <x v="2"/>
  </r>
  <r>
    <x v="2"/>
    <x v="49"/>
    <s v="1"/>
    <x v="0"/>
    <s v="15041RESIN068492022"/>
    <s v="22SD004C"/>
    <x v="2338"/>
    <n v="2506"/>
    <x v="10"/>
    <x v="11"/>
    <n v="0"/>
    <n v="0"/>
    <n v="15.33"/>
    <n v="1.9929000000000001"/>
    <n v="0"/>
    <n v="0"/>
    <n v="17.322900000000001"/>
    <n v="0"/>
    <s v="1"/>
    <x v="2"/>
  </r>
  <r>
    <x v="2"/>
    <x v="49"/>
    <s v="1"/>
    <x v="0"/>
    <s v="15041RESIN068492022"/>
    <s v="22SD004C"/>
    <x v="2339"/>
    <n v="2507"/>
    <x v="180"/>
    <x v="207"/>
    <n v="0"/>
    <n v="0"/>
    <n v="81.56"/>
    <n v="10.6028"/>
    <n v="0"/>
    <n v="0"/>
    <n v="92.162800000000004"/>
    <n v="0"/>
    <s v="1"/>
    <x v="2"/>
  </r>
  <r>
    <x v="2"/>
    <x v="51"/>
    <s v="1"/>
    <x v="0"/>
    <s v="15041RESIN068492022"/>
    <s v="22SD004C"/>
    <x v="2340"/>
    <n v="2508"/>
    <x v="291"/>
    <x v="342"/>
    <n v="0"/>
    <n v="0"/>
    <n v="22.41"/>
    <n v="2.9133"/>
    <n v="0"/>
    <n v="0"/>
    <n v="25.3233"/>
    <n v="0"/>
    <s v="1"/>
    <x v="2"/>
  </r>
  <r>
    <x v="2"/>
    <x v="51"/>
    <s v="1"/>
    <x v="0"/>
    <s v="15041RESIN068492022"/>
    <s v="22SD004C"/>
    <x v="2341"/>
    <n v="2509"/>
    <x v="10"/>
    <x v="11"/>
    <n v="0"/>
    <n v="0"/>
    <n v="1210.6199999999999"/>
    <n v="157.38059999999999"/>
    <n v="0"/>
    <n v="0"/>
    <n v="1368.0005999999998"/>
    <n v="0"/>
    <s v="1"/>
    <x v="2"/>
  </r>
  <r>
    <x v="2"/>
    <x v="51"/>
    <s v="1"/>
    <x v="0"/>
    <s v="15041RESIN068492022"/>
    <s v="22SD004C"/>
    <x v="2342"/>
    <n v="2510"/>
    <x v="10"/>
    <x v="11"/>
    <n v="0"/>
    <n v="0"/>
    <n v="14.22"/>
    <n v="1.8486000000000002"/>
    <n v="0"/>
    <n v="0"/>
    <n v="16.0686"/>
    <n v="0"/>
    <s v="1"/>
    <x v="2"/>
  </r>
  <r>
    <x v="2"/>
    <x v="51"/>
    <s v="1"/>
    <x v="0"/>
    <s v="15041RESIN068492022"/>
    <s v="22SD004C"/>
    <x v="2343"/>
    <n v="2511"/>
    <x v="10"/>
    <x v="11"/>
    <n v="0"/>
    <n v="0"/>
    <n v="110.54"/>
    <n v="14.370200000000001"/>
    <n v="0"/>
    <n v="0"/>
    <n v="124.9102"/>
    <n v="0"/>
    <s v="1"/>
    <x v="2"/>
  </r>
  <r>
    <x v="2"/>
    <x v="51"/>
    <s v="1"/>
    <x v="0"/>
    <s v="15041RESIN068492022"/>
    <s v="22SD004C"/>
    <x v="2344"/>
    <n v="2512"/>
    <x v="10"/>
    <x v="11"/>
    <n v="0"/>
    <n v="0"/>
    <n v="8.4"/>
    <n v="1.0920000000000001"/>
    <n v="0"/>
    <n v="0"/>
    <n v="9.4920000000000009"/>
    <n v="0"/>
    <s v="1"/>
    <x v="2"/>
  </r>
  <r>
    <x v="2"/>
    <x v="51"/>
    <s v="1"/>
    <x v="0"/>
    <s v="15041RESIN068492022"/>
    <s v="22SD004C"/>
    <x v="2345"/>
    <n v="2513"/>
    <x v="303"/>
    <x v="354"/>
    <n v="0"/>
    <n v="0"/>
    <n v="50"/>
    <n v="6.5"/>
    <n v="0"/>
    <n v="0"/>
    <n v="56.5"/>
    <n v="0"/>
    <s v="1"/>
    <x v="2"/>
  </r>
  <r>
    <x v="2"/>
    <x v="51"/>
    <s v="1"/>
    <x v="0"/>
    <s v="15041RESIN068492022"/>
    <s v="22SD004C"/>
    <x v="2346"/>
    <n v="2514"/>
    <x v="10"/>
    <x v="11"/>
    <n v="0"/>
    <n v="0"/>
    <n v="44.81"/>
    <n v="5.8253000000000004"/>
    <n v="0"/>
    <n v="0"/>
    <n v="50.635300000000001"/>
    <n v="0"/>
    <s v="1"/>
    <x v="2"/>
  </r>
  <r>
    <x v="2"/>
    <x v="51"/>
    <s v="1"/>
    <x v="0"/>
    <s v="15041RESIN068492022"/>
    <s v="22SD004C"/>
    <x v="2347"/>
    <n v="2515"/>
    <x v="174"/>
    <x v="200"/>
    <n v="0"/>
    <n v="0"/>
    <n v="1875.81"/>
    <n v="243.8553"/>
    <n v="0"/>
    <n v="0"/>
    <n v="2119.6653000000001"/>
    <n v="0"/>
    <s v="1"/>
    <x v="2"/>
  </r>
  <r>
    <x v="2"/>
    <x v="51"/>
    <s v="1"/>
    <x v="0"/>
    <s v="15041RESIN068492022"/>
    <s v="22SD004C"/>
    <x v="2348"/>
    <n v="2516"/>
    <x v="67"/>
    <x v="73"/>
    <n v="0"/>
    <n v="0"/>
    <n v="40.76"/>
    <n v="5.2988"/>
    <n v="0"/>
    <n v="0"/>
    <n v="46.058799999999998"/>
    <n v="0"/>
    <s v="1"/>
    <x v="2"/>
  </r>
  <r>
    <x v="2"/>
    <x v="51"/>
    <s v="1"/>
    <x v="0"/>
    <s v="15041RESIN068492022"/>
    <s v="22SD004C"/>
    <x v="2349"/>
    <n v="2517"/>
    <x v="8"/>
    <x v="426"/>
    <n v="0"/>
    <n v="0"/>
    <n v="287.45999999999998"/>
    <n v="37.369799999999998"/>
    <n v="0"/>
    <n v="0"/>
    <n v="324.82979999999998"/>
    <s v="021648009"/>
    <s v="1"/>
    <x v="2"/>
  </r>
  <r>
    <x v="2"/>
    <x v="51"/>
    <s v="1"/>
    <x v="0"/>
    <s v="15041RESIN068492022"/>
    <s v="22SD004C"/>
    <x v="2350"/>
    <n v="2518"/>
    <x v="2"/>
    <x v="2"/>
    <n v="0"/>
    <n v="0"/>
    <n v="0"/>
    <n v="0"/>
    <n v="0"/>
    <n v="0"/>
    <n v="0"/>
    <n v="0"/>
    <s v="1"/>
    <x v="2"/>
  </r>
  <r>
    <x v="2"/>
    <x v="51"/>
    <s v="1"/>
    <x v="0"/>
    <s v="15041RESIN068492022"/>
    <s v="22SD004C"/>
    <x v="2351"/>
    <n v="2519"/>
    <x v="2"/>
    <x v="2"/>
    <n v="0"/>
    <n v="0"/>
    <n v="0"/>
    <n v="0"/>
    <n v="0"/>
    <n v="0"/>
    <n v="0"/>
    <n v="0"/>
    <s v="1"/>
    <x v="2"/>
  </r>
  <r>
    <x v="2"/>
    <x v="51"/>
    <s v="1"/>
    <x v="0"/>
    <s v="15041RESIN068492022"/>
    <s v="22SD004C"/>
    <x v="2352"/>
    <n v="2520"/>
    <x v="87"/>
    <x v="97"/>
    <n v="0"/>
    <n v="0"/>
    <n v="165.12"/>
    <n v="21.465600000000002"/>
    <n v="0"/>
    <n v="0"/>
    <n v="186.5856"/>
    <n v="0"/>
    <s v="1"/>
    <x v="2"/>
  </r>
  <r>
    <x v="2"/>
    <x v="51"/>
    <s v="1"/>
    <x v="0"/>
    <s v="15041RESIN068492022"/>
    <s v="22SD004C"/>
    <x v="2353"/>
    <n v="2521"/>
    <x v="426"/>
    <x v="499"/>
    <n v="0"/>
    <n v="0"/>
    <n v="103.95"/>
    <n v="13.513500000000001"/>
    <n v="0"/>
    <n v="0"/>
    <n v="117.46350000000001"/>
    <n v="0"/>
    <s v="1"/>
    <x v="2"/>
  </r>
  <r>
    <x v="2"/>
    <x v="51"/>
    <s v="1"/>
    <x v="0"/>
    <s v="15041RESIN068492022"/>
    <s v="22SD004C"/>
    <x v="2354"/>
    <n v="2522"/>
    <x v="427"/>
    <x v="500"/>
    <n v="0"/>
    <n v="0"/>
    <n v="267.08"/>
    <n v="34.720399999999998"/>
    <n v="0"/>
    <n v="0"/>
    <n v="301.80039999999997"/>
    <n v="0"/>
    <s v="1"/>
    <x v="2"/>
  </r>
  <r>
    <x v="2"/>
    <x v="51"/>
    <s v="1"/>
    <x v="0"/>
    <s v="15041RESIN068492022"/>
    <s v="22SD004C"/>
    <x v="2355"/>
    <n v="2523"/>
    <x v="8"/>
    <x v="430"/>
    <n v="0"/>
    <n v="0"/>
    <n v="306.3"/>
    <n v="39.819000000000003"/>
    <n v="0"/>
    <n v="0"/>
    <n v="346.11900000000003"/>
    <s v="028442006"/>
    <s v="1"/>
    <x v="2"/>
  </r>
  <r>
    <x v="2"/>
    <x v="51"/>
    <s v="1"/>
    <x v="0"/>
    <s v="15041RESIN068492022"/>
    <s v="22SD004C"/>
    <x v="2356"/>
    <n v="2524"/>
    <x v="8"/>
    <x v="216"/>
    <n v="0"/>
    <n v="0"/>
    <n v="477.54"/>
    <n v="62.080200000000005"/>
    <n v="0"/>
    <n v="0"/>
    <n v="539.62020000000007"/>
    <s v="001121312"/>
    <s v="1"/>
    <x v="2"/>
  </r>
  <r>
    <x v="2"/>
    <x v="51"/>
    <s v="1"/>
    <x v="0"/>
    <s v="15041RESIN068492022"/>
    <s v="22SD004C"/>
    <x v="2357"/>
    <n v="2525"/>
    <x v="8"/>
    <x v="229"/>
    <n v="0"/>
    <n v="0"/>
    <n v="511.75"/>
    <n v="66.527500000000003"/>
    <n v="0"/>
    <n v="0"/>
    <n v="578.27750000000003"/>
    <s v="026198025"/>
    <s v="1"/>
    <x v="2"/>
  </r>
  <r>
    <x v="2"/>
    <x v="51"/>
    <s v="1"/>
    <x v="0"/>
    <s v="15041RESIN068492022"/>
    <s v="22SD004C"/>
    <x v="2358"/>
    <n v="2526"/>
    <x v="8"/>
    <x v="277"/>
    <n v="0"/>
    <n v="0"/>
    <n v="244.68"/>
    <n v="31.808400000000002"/>
    <n v="0"/>
    <n v="0"/>
    <n v="276.48840000000001"/>
    <s v="042098015"/>
    <s v="1"/>
    <x v="2"/>
  </r>
  <r>
    <x v="2"/>
    <x v="51"/>
    <s v="1"/>
    <x v="0"/>
    <s v="15041RESIN068492022"/>
    <s v="22SD004C"/>
    <x v="2359"/>
    <n v="2527"/>
    <x v="84"/>
    <x v="92"/>
    <n v="0"/>
    <n v="0"/>
    <n v="277.25"/>
    <n v="36.042500000000004"/>
    <n v="0"/>
    <n v="0"/>
    <n v="313.29250000000002"/>
    <n v="0"/>
    <s v="1"/>
    <x v="2"/>
  </r>
  <r>
    <x v="2"/>
    <x v="51"/>
    <s v="1"/>
    <x v="0"/>
    <s v="15041RESIN068492022"/>
    <s v="22SD004C"/>
    <x v="2360"/>
    <n v="2528"/>
    <x v="345"/>
    <x v="401"/>
    <n v="0"/>
    <n v="0"/>
    <n v="602.42999999999995"/>
    <n v="78.315899999999999"/>
    <n v="0"/>
    <n v="0"/>
    <n v="680.74589999999989"/>
    <n v="0"/>
    <s v="1"/>
    <x v="2"/>
  </r>
  <r>
    <x v="2"/>
    <x v="51"/>
    <s v="1"/>
    <x v="0"/>
    <s v="15041RESIN068492022"/>
    <s v="22SD004C"/>
    <x v="2361"/>
    <n v="2529"/>
    <x v="53"/>
    <x v="58"/>
    <n v="0"/>
    <n v="0"/>
    <n v="185.5"/>
    <n v="24.115000000000002"/>
    <n v="0"/>
    <n v="0"/>
    <n v="209.61500000000001"/>
    <n v="0"/>
    <s v="1"/>
    <x v="2"/>
  </r>
  <r>
    <x v="2"/>
    <x v="51"/>
    <s v="1"/>
    <x v="0"/>
    <s v="15041RESIN068492022"/>
    <s v="22SD004C"/>
    <x v="2362"/>
    <n v="2530"/>
    <x v="123"/>
    <x v="140"/>
    <n v="0"/>
    <n v="0"/>
    <n v="61.17"/>
    <n v="7.9521000000000006"/>
    <n v="0"/>
    <n v="0"/>
    <n v="69.122100000000003"/>
    <n v="0"/>
    <s v="1"/>
    <x v="2"/>
  </r>
  <r>
    <x v="2"/>
    <x v="51"/>
    <s v="1"/>
    <x v="0"/>
    <s v="15041RESIN068492022"/>
    <s v="22SD004C"/>
    <x v="2363"/>
    <n v="2531"/>
    <x v="339"/>
    <x v="395"/>
    <n v="0"/>
    <n v="0"/>
    <n v="47.59"/>
    <n v="6.186700000000001"/>
    <n v="0"/>
    <n v="0"/>
    <n v="53.776700000000005"/>
    <n v="0"/>
    <s v="1"/>
    <x v="2"/>
  </r>
  <r>
    <x v="2"/>
    <x v="51"/>
    <s v="1"/>
    <x v="0"/>
    <s v="15041RESIN068492022"/>
    <s v="22SD004C"/>
    <x v="2364"/>
    <n v="2532"/>
    <x v="2"/>
    <x v="2"/>
    <n v="0"/>
    <n v="0"/>
    <n v="0"/>
    <n v="0"/>
    <n v="0"/>
    <n v="0"/>
    <n v="0"/>
    <n v="0"/>
    <s v="1"/>
    <x v="2"/>
  </r>
  <r>
    <x v="2"/>
    <x v="51"/>
    <s v="1"/>
    <x v="0"/>
    <s v="15041RESIN068492022"/>
    <s v="22SD004C"/>
    <x v="2365"/>
    <n v="2533"/>
    <x v="2"/>
    <x v="2"/>
    <n v="0"/>
    <n v="0"/>
    <n v="0"/>
    <n v="0"/>
    <n v="0"/>
    <n v="0"/>
    <n v="0"/>
    <n v="0"/>
    <s v="1"/>
    <x v="2"/>
  </r>
  <r>
    <x v="2"/>
    <x v="51"/>
    <s v="1"/>
    <x v="0"/>
    <s v="15041RESIN068492022"/>
    <s v="22SD004C"/>
    <x v="2366"/>
    <n v="2534"/>
    <x v="150"/>
    <x v="172"/>
    <n v="0"/>
    <n v="0"/>
    <n v="2455.7800000000002"/>
    <n v="319.25140000000005"/>
    <n v="0"/>
    <n v="0"/>
    <n v="2775.0314000000003"/>
    <n v="0"/>
    <s v="1"/>
    <x v="2"/>
  </r>
  <r>
    <x v="2"/>
    <x v="51"/>
    <s v="1"/>
    <x v="0"/>
    <s v="15041RESIN068492022"/>
    <s v="22SD004C"/>
    <x v="2367"/>
    <n v="2535"/>
    <x v="241"/>
    <x v="286"/>
    <n v="0"/>
    <n v="0"/>
    <n v="470.96"/>
    <n v="61.224800000000002"/>
    <n v="0"/>
    <n v="0"/>
    <n v="532.1848"/>
    <n v="0"/>
    <s v="1"/>
    <x v="2"/>
  </r>
  <r>
    <x v="2"/>
    <x v="51"/>
    <s v="1"/>
    <x v="0"/>
    <s v="15041RESIN068492022"/>
    <s v="22SD004C"/>
    <x v="2368"/>
    <n v="2536"/>
    <x v="386"/>
    <x v="453"/>
    <n v="0"/>
    <n v="0"/>
    <n v="42.78"/>
    <n v="5.5613999999999999"/>
    <n v="0"/>
    <n v="0"/>
    <n v="48.3414"/>
    <n v="0"/>
    <s v="1"/>
    <x v="2"/>
  </r>
  <r>
    <x v="2"/>
    <x v="51"/>
    <s v="1"/>
    <x v="0"/>
    <s v="15041RESIN068492022"/>
    <s v="22SD004C"/>
    <x v="2369"/>
    <n v="2537"/>
    <x v="70"/>
    <x v="76"/>
    <n v="0"/>
    <n v="0"/>
    <n v="116"/>
    <n v="15.08"/>
    <n v="0"/>
    <n v="0"/>
    <n v="131.08000000000001"/>
    <n v="0"/>
    <s v="1"/>
    <x v="2"/>
  </r>
  <r>
    <x v="2"/>
    <x v="51"/>
    <s v="1"/>
    <x v="0"/>
    <s v="15041RESIN068492022"/>
    <s v="22SD004C"/>
    <x v="2370"/>
    <n v="2538"/>
    <x v="32"/>
    <x v="36"/>
    <n v="0"/>
    <n v="0"/>
    <n v="249.84"/>
    <n v="32.479199999999999"/>
    <n v="0"/>
    <n v="0"/>
    <n v="282.31920000000002"/>
    <n v="0"/>
    <s v="1"/>
    <x v="2"/>
  </r>
  <r>
    <x v="2"/>
    <x v="51"/>
    <s v="1"/>
    <x v="0"/>
    <s v="15041RESIN068492022"/>
    <s v="22SD004C"/>
    <x v="2371"/>
    <n v="2539"/>
    <x v="57"/>
    <x v="62"/>
    <n v="0"/>
    <n v="0"/>
    <n v="183.51"/>
    <n v="23.856300000000001"/>
    <n v="0"/>
    <n v="0"/>
    <n v="207.3663"/>
    <n v="0"/>
    <s v="1"/>
    <x v="2"/>
  </r>
  <r>
    <x v="2"/>
    <x v="51"/>
    <s v="1"/>
    <x v="0"/>
    <s v="15041RESIN068492022"/>
    <s v="22SD004C"/>
    <x v="2372"/>
    <n v="2540"/>
    <x v="188"/>
    <x v="220"/>
    <n v="0"/>
    <n v="0"/>
    <n v="409.8"/>
    <n v="53.274000000000001"/>
    <n v="0"/>
    <n v="0"/>
    <n v="463.07400000000001"/>
    <n v="0"/>
    <s v="1"/>
    <x v="2"/>
  </r>
  <r>
    <x v="2"/>
    <x v="51"/>
    <s v="1"/>
    <x v="0"/>
    <s v="15041RESIN068492022"/>
    <s v="22SD004C"/>
    <x v="2373"/>
    <n v="2541"/>
    <x v="329"/>
    <x v="385"/>
    <n v="0"/>
    <n v="0"/>
    <n v="233.19"/>
    <n v="30.314700000000002"/>
    <n v="0"/>
    <n v="0"/>
    <n v="263.50470000000001"/>
    <n v="0"/>
    <s v="1"/>
    <x v="2"/>
  </r>
  <r>
    <x v="2"/>
    <x v="51"/>
    <s v="1"/>
    <x v="0"/>
    <s v="15041RESIN068492022"/>
    <s v="22SD004C"/>
    <x v="2374"/>
    <n v="2542"/>
    <x v="8"/>
    <x v="237"/>
    <n v="0"/>
    <n v="0"/>
    <n v="326.23"/>
    <n v="42.4099"/>
    <n v="0"/>
    <n v="0"/>
    <n v="368.63990000000001"/>
    <s v="023760988"/>
    <s v="1"/>
    <x v="2"/>
  </r>
  <r>
    <x v="2"/>
    <x v="51"/>
    <s v="1"/>
    <x v="0"/>
    <s v="15041RESIN068492022"/>
    <s v="22SD004C"/>
    <x v="2375"/>
    <n v="2543"/>
    <x v="257"/>
    <x v="306"/>
    <n v="0"/>
    <n v="0"/>
    <n v="409.08"/>
    <n v="53.180399999999999"/>
    <n v="0"/>
    <n v="0"/>
    <n v="462.2604"/>
    <n v="0"/>
    <s v="1"/>
    <x v="2"/>
  </r>
  <r>
    <x v="2"/>
    <x v="51"/>
    <s v="1"/>
    <x v="0"/>
    <s v="15041RESIN068492022"/>
    <s v="22SD004C"/>
    <x v="2376"/>
    <n v="2544"/>
    <x v="425"/>
    <x v="498"/>
    <n v="0"/>
    <n v="0"/>
    <n v="61.19"/>
    <n v="7.9546999999999999"/>
    <n v="0"/>
    <n v="0"/>
    <n v="69.1447"/>
    <n v="0"/>
    <s v="1"/>
    <x v="2"/>
  </r>
  <r>
    <x v="2"/>
    <x v="51"/>
    <s v="1"/>
    <x v="0"/>
    <s v="15041RESIN068492022"/>
    <s v="22SD004C"/>
    <x v="2377"/>
    <n v="2545"/>
    <x v="8"/>
    <x v="95"/>
    <n v="0"/>
    <n v="0"/>
    <n v="307.85000000000002"/>
    <n v="40.020500000000006"/>
    <n v="0"/>
    <n v="0"/>
    <n v="347.87050000000005"/>
    <s v="025307605"/>
    <s v="1"/>
    <x v="2"/>
  </r>
  <r>
    <x v="2"/>
    <x v="51"/>
    <s v="1"/>
    <x v="0"/>
    <s v="15041RESIN068492022"/>
    <s v="22SD004C"/>
    <x v="2378"/>
    <n v="2546"/>
    <x v="8"/>
    <x v="237"/>
    <n v="0"/>
    <n v="0"/>
    <n v="369.02"/>
    <n v="47.9726"/>
    <n v="0"/>
    <n v="0"/>
    <n v="416.99259999999998"/>
    <s v="023760988"/>
    <s v="1"/>
    <x v="2"/>
  </r>
  <r>
    <x v="2"/>
    <x v="51"/>
    <s v="1"/>
    <x v="0"/>
    <s v="15041RESIN068492022"/>
    <s v="22SD004C"/>
    <x v="2379"/>
    <n v="2547"/>
    <x v="8"/>
    <x v="81"/>
    <n v="0"/>
    <n v="0"/>
    <n v="103.94"/>
    <n v="13.5122"/>
    <n v="0"/>
    <n v="0"/>
    <n v="117.4522"/>
    <s v="009245097"/>
    <s v="1"/>
    <x v="2"/>
  </r>
  <r>
    <x v="2"/>
    <x v="51"/>
    <s v="1"/>
    <x v="0"/>
    <s v="15041RESIN068492022"/>
    <s v="22SD004C"/>
    <x v="2380"/>
    <n v="2548"/>
    <x v="8"/>
    <x v="168"/>
    <n v="0"/>
    <n v="0"/>
    <n v="44.48"/>
    <n v="5.7824"/>
    <n v="0"/>
    <n v="0"/>
    <n v="50.2624"/>
    <s v="017828338"/>
    <s v="1"/>
    <x v="2"/>
  </r>
  <r>
    <x v="2"/>
    <x v="51"/>
    <s v="1"/>
    <x v="0"/>
    <s v="15041RESIN068492022"/>
    <s v="22SD004C"/>
    <x v="2381"/>
    <n v="2549"/>
    <x v="151"/>
    <x v="174"/>
    <n v="0"/>
    <n v="0"/>
    <n v="60.26"/>
    <n v="7.8338000000000001"/>
    <n v="0"/>
    <n v="0"/>
    <n v="68.093800000000002"/>
    <n v="0"/>
    <s v="1"/>
    <x v="2"/>
  </r>
  <r>
    <x v="2"/>
    <x v="51"/>
    <s v="1"/>
    <x v="0"/>
    <s v="15041RESIN068492022"/>
    <s v="22SD004C"/>
    <x v="2382"/>
    <n v="2550"/>
    <x v="61"/>
    <x v="66"/>
    <n v="0"/>
    <n v="0"/>
    <n v="450.58"/>
    <n v="58.575400000000002"/>
    <n v="0"/>
    <n v="0"/>
    <n v="509.15539999999999"/>
    <n v="0"/>
    <s v="1"/>
    <x v="2"/>
  </r>
  <r>
    <x v="2"/>
    <x v="51"/>
    <s v="1"/>
    <x v="0"/>
    <s v="15041RESIN068492022"/>
    <s v="22SD004C"/>
    <x v="2383"/>
    <n v="2551"/>
    <x v="8"/>
    <x v="435"/>
    <n v="0"/>
    <n v="0"/>
    <n v="41.8"/>
    <n v="5.4340000000000002"/>
    <n v="0"/>
    <n v="0"/>
    <n v="47.233999999999995"/>
    <s v="025117115"/>
    <s v="1"/>
    <x v="2"/>
  </r>
  <r>
    <x v="2"/>
    <x v="51"/>
    <s v="1"/>
    <x v="0"/>
    <s v="15041RESIN068492022"/>
    <s v="22SD004C"/>
    <x v="2384"/>
    <n v="2552"/>
    <x v="8"/>
    <x v="143"/>
    <n v="0"/>
    <n v="0"/>
    <n v="999.07"/>
    <n v="129.87910000000002"/>
    <n v="0"/>
    <n v="0"/>
    <n v="1128.9491"/>
    <s v="000534732"/>
    <s v="1"/>
    <x v="2"/>
  </r>
  <r>
    <x v="2"/>
    <x v="51"/>
    <s v="1"/>
    <x v="0"/>
    <s v="15041RESIN068492022"/>
    <s v="22SD004C"/>
    <x v="2385"/>
    <n v="2553"/>
    <x v="8"/>
    <x v="430"/>
    <n v="0"/>
    <n v="0"/>
    <n v="177"/>
    <n v="23.01"/>
    <n v="0"/>
    <n v="0"/>
    <n v="200.01"/>
    <s v="028442006"/>
    <s v="1"/>
    <x v="2"/>
  </r>
  <r>
    <x v="2"/>
    <x v="51"/>
    <s v="1"/>
    <x v="0"/>
    <s v="15041RESIN068492022"/>
    <s v="22SD004C"/>
    <x v="2386"/>
    <n v="2554"/>
    <x v="8"/>
    <x v="178"/>
    <n v="0"/>
    <n v="0"/>
    <n v="400.23"/>
    <n v="52.029900000000005"/>
    <n v="0"/>
    <n v="0"/>
    <n v="452.25990000000002"/>
    <s v="027144914"/>
    <s v="1"/>
    <x v="2"/>
  </r>
  <r>
    <x v="2"/>
    <x v="51"/>
    <s v="1"/>
    <x v="0"/>
    <s v="15041RESIN068492022"/>
    <s v="22SD004C"/>
    <x v="2387"/>
    <n v="2555"/>
    <x v="248"/>
    <x v="295"/>
    <n v="0"/>
    <n v="0"/>
    <n v="124.31"/>
    <n v="16.160299999999999"/>
    <n v="0"/>
    <n v="0"/>
    <n v="140.47030000000001"/>
    <n v="0"/>
    <s v="1"/>
    <x v="2"/>
  </r>
  <r>
    <x v="2"/>
    <x v="51"/>
    <s v="1"/>
    <x v="0"/>
    <s v="15041RESIN068492022"/>
    <s v="22SD004C"/>
    <x v="2388"/>
    <n v="2556"/>
    <x v="187"/>
    <x v="219"/>
    <n v="0"/>
    <n v="0"/>
    <n v="328.23"/>
    <n v="42.669900000000005"/>
    <n v="0"/>
    <n v="0"/>
    <n v="370.8999"/>
    <n v="0"/>
    <s v="1"/>
    <x v="2"/>
  </r>
  <r>
    <x v="2"/>
    <x v="51"/>
    <s v="1"/>
    <x v="0"/>
    <s v="15041RESIN068492022"/>
    <s v="22SD004C"/>
    <x v="2389"/>
    <n v="2557"/>
    <x v="51"/>
    <x v="56"/>
    <n v="0"/>
    <n v="0"/>
    <n v="8660.16"/>
    <n v="1125.8208"/>
    <n v="0"/>
    <n v="0"/>
    <n v="9785.9807999999994"/>
    <n v="0"/>
    <s v="1"/>
    <x v="2"/>
  </r>
  <r>
    <x v="2"/>
    <x v="48"/>
    <s v="1"/>
    <x v="0"/>
    <s v="15041RESIN068492022"/>
    <s v="22SD004C"/>
    <x v="2390"/>
    <n v="2558"/>
    <x v="10"/>
    <x v="11"/>
    <n v="0"/>
    <n v="0"/>
    <n v="114.33"/>
    <n v="14.8629"/>
    <n v="0"/>
    <n v="0"/>
    <n v="129.19290000000001"/>
    <n v="0"/>
    <s v="1"/>
    <x v="2"/>
  </r>
  <r>
    <x v="2"/>
    <x v="48"/>
    <s v="1"/>
    <x v="0"/>
    <s v="15041RESIN068492022"/>
    <s v="22SD004C"/>
    <x v="2391"/>
    <n v="2559"/>
    <x v="10"/>
    <x v="11"/>
    <n v="0"/>
    <n v="0"/>
    <n v="20.86"/>
    <n v="2.7118000000000002"/>
    <n v="0"/>
    <n v="0"/>
    <n v="23.5718"/>
    <n v="0"/>
    <s v="1"/>
    <x v="2"/>
  </r>
  <r>
    <x v="2"/>
    <x v="48"/>
    <s v="1"/>
    <x v="0"/>
    <s v="15041RESIN068492022"/>
    <s v="22SD004C"/>
    <x v="2392"/>
    <n v="2560"/>
    <x v="148"/>
    <x v="170"/>
    <n v="0"/>
    <n v="0"/>
    <n v="10398.459999999999"/>
    <n v="1351.7998"/>
    <n v="0"/>
    <n v="0"/>
    <n v="11750.2598"/>
    <n v="0"/>
    <s v="1"/>
    <x v="2"/>
  </r>
  <r>
    <x v="2"/>
    <x v="48"/>
    <s v="1"/>
    <x v="0"/>
    <s v="15041RESIN068492022"/>
    <s v="22SD004C"/>
    <x v="2393"/>
    <n v="2561"/>
    <x v="81"/>
    <x v="88"/>
    <n v="0"/>
    <n v="0"/>
    <n v="286.70999999999998"/>
    <n v="37.272300000000001"/>
    <n v="0"/>
    <n v="0"/>
    <n v="323.98230000000001"/>
    <n v="0"/>
    <s v="1"/>
    <x v="2"/>
  </r>
  <r>
    <x v="2"/>
    <x v="48"/>
    <s v="1"/>
    <x v="0"/>
    <s v="15041RESIN068492022"/>
    <s v="22SD004C"/>
    <x v="2394"/>
    <n v="2562"/>
    <x v="77"/>
    <x v="84"/>
    <n v="0"/>
    <n v="0"/>
    <n v="1348.87"/>
    <n v="175.35309999999998"/>
    <n v="0"/>
    <n v="0"/>
    <n v="1524.2230999999999"/>
    <n v="0"/>
    <s v="1"/>
    <x v="2"/>
  </r>
  <r>
    <x v="2"/>
    <x v="48"/>
    <s v="1"/>
    <x v="0"/>
    <s v="15041RESIN068492022"/>
    <s v="22SD004C"/>
    <x v="2395"/>
    <n v="2563"/>
    <x v="86"/>
    <x v="94"/>
    <n v="0"/>
    <n v="0"/>
    <n v="165.12"/>
    <n v="21.465600000000002"/>
    <n v="0"/>
    <n v="0"/>
    <n v="186.5856"/>
    <n v="0"/>
    <s v="1"/>
    <x v="2"/>
  </r>
  <r>
    <x v="2"/>
    <x v="48"/>
    <s v="1"/>
    <x v="0"/>
    <s v="15041RESIN068492022"/>
    <s v="22SD004C"/>
    <x v="2396"/>
    <n v="2564"/>
    <x v="146"/>
    <x v="167"/>
    <n v="0"/>
    <n v="0"/>
    <n v="122.32"/>
    <n v="15.9016"/>
    <n v="0"/>
    <n v="0"/>
    <n v="138.2216"/>
    <n v="0"/>
    <s v="1"/>
    <x v="2"/>
  </r>
  <r>
    <x v="2"/>
    <x v="48"/>
    <s v="1"/>
    <x v="0"/>
    <s v="15041RESIN068492022"/>
    <s v="22SD004C"/>
    <x v="2397"/>
    <n v="2565"/>
    <x v="428"/>
    <x v="501"/>
    <n v="0"/>
    <n v="0"/>
    <n v="7970.87"/>
    <n v="1036.2130999999999"/>
    <n v="0"/>
    <n v="0"/>
    <n v="9007.0830999999998"/>
    <n v="0"/>
    <s v="1"/>
    <x v="2"/>
  </r>
  <r>
    <x v="2"/>
    <x v="48"/>
    <s v="1"/>
    <x v="0"/>
    <s v="15041RESIN068492022"/>
    <s v="22SD004C"/>
    <x v="2398"/>
    <n v="2566"/>
    <x v="428"/>
    <x v="501"/>
    <n v="0"/>
    <n v="0"/>
    <n v="23.22"/>
    <n v="3.0186000000000002"/>
    <n v="0"/>
    <n v="0"/>
    <n v="26.238599999999998"/>
    <n v="0"/>
    <s v="1"/>
    <x v="2"/>
  </r>
  <r>
    <x v="2"/>
    <x v="48"/>
    <s v="1"/>
    <x v="0"/>
    <s v="15041RESIN068492022"/>
    <s v="22SD004C"/>
    <x v="2399"/>
    <n v="2567"/>
    <x v="144"/>
    <x v="164"/>
    <n v="0"/>
    <n v="0"/>
    <n v="81.55"/>
    <n v="10.6015"/>
    <n v="0"/>
    <n v="0"/>
    <n v="92.151499999999999"/>
    <n v="0"/>
    <s v="1"/>
    <x v="2"/>
  </r>
  <r>
    <x v="2"/>
    <x v="48"/>
    <s v="1"/>
    <x v="0"/>
    <s v="15041RESIN068492022"/>
    <s v="22SD004C"/>
    <x v="2400"/>
    <n v="2568"/>
    <x v="100"/>
    <x v="112"/>
    <n v="0"/>
    <n v="0"/>
    <n v="613.69000000000005"/>
    <n v="79.779700000000005"/>
    <n v="0"/>
    <n v="0"/>
    <n v="693.4697000000001"/>
    <n v="0"/>
    <s v="1"/>
    <x v="2"/>
  </r>
  <r>
    <x v="2"/>
    <x v="48"/>
    <s v="1"/>
    <x v="0"/>
    <s v="15041RESIN068492022"/>
    <s v="22SD004C"/>
    <x v="2401"/>
    <n v="2569"/>
    <x v="171"/>
    <x v="197"/>
    <n v="0"/>
    <n v="0"/>
    <n v="246.66"/>
    <n v="32.065800000000003"/>
    <n v="0"/>
    <n v="0"/>
    <n v="278.72579999999999"/>
    <n v="0"/>
    <s v="1"/>
    <x v="2"/>
  </r>
  <r>
    <x v="2"/>
    <x v="48"/>
    <s v="1"/>
    <x v="0"/>
    <s v="15041RESIN068492022"/>
    <s v="22SD004C"/>
    <x v="2402"/>
    <n v="2570"/>
    <x v="31"/>
    <x v="35"/>
    <n v="0"/>
    <n v="0"/>
    <n v="225"/>
    <n v="29.25"/>
    <n v="0"/>
    <n v="0"/>
    <n v="254.25"/>
    <n v="0"/>
    <s v="1"/>
    <x v="2"/>
  </r>
  <r>
    <x v="2"/>
    <x v="48"/>
    <s v="1"/>
    <x v="0"/>
    <s v="15041RESIN068492022"/>
    <s v="22SD004C"/>
    <x v="2403"/>
    <n v="2571"/>
    <x v="429"/>
    <x v="502"/>
    <n v="0"/>
    <n v="0"/>
    <n v="27.91"/>
    <n v="3.6283000000000003"/>
    <n v="0"/>
    <n v="0"/>
    <n v="31.5383"/>
    <n v="0"/>
    <s v="1"/>
    <x v="2"/>
  </r>
  <r>
    <x v="2"/>
    <x v="48"/>
    <s v="1"/>
    <x v="0"/>
    <s v="15041RESIN068492022"/>
    <s v="22SD004C"/>
    <x v="2404"/>
    <n v="2572"/>
    <x v="256"/>
    <x v="303"/>
    <n v="0"/>
    <n v="0"/>
    <n v="81.55"/>
    <n v="10.6015"/>
    <n v="0"/>
    <n v="0"/>
    <n v="92.151499999999999"/>
    <n v="0"/>
    <s v="1"/>
    <x v="2"/>
  </r>
  <r>
    <x v="2"/>
    <x v="48"/>
    <s v="1"/>
    <x v="0"/>
    <s v="15041RESIN068492022"/>
    <s v="22SD004C"/>
    <x v="2405"/>
    <n v="2573"/>
    <x v="329"/>
    <x v="385"/>
    <n v="0"/>
    <n v="0"/>
    <n v="243.36"/>
    <n v="31.636800000000004"/>
    <n v="0"/>
    <n v="0"/>
    <n v="274.99680000000001"/>
    <n v="0"/>
    <s v="1"/>
    <x v="2"/>
  </r>
  <r>
    <x v="2"/>
    <x v="48"/>
    <s v="1"/>
    <x v="0"/>
    <s v="15041RESIN068492022"/>
    <s v="22SD004C"/>
    <x v="2406"/>
    <n v="2574"/>
    <x v="117"/>
    <x v="134"/>
    <n v="0"/>
    <n v="0"/>
    <n v="134.52000000000001"/>
    <n v="17.4876"/>
    <n v="0"/>
    <n v="0"/>
    <n v="152.00760000000002"/>
    <n v="0"/>
    <s v="1"/>
    <x v="2"/>
  </r>
  <r>
    <x v="2"/>
    <x v="48"/>
    <s v="1"/>
    <x v="0"/>
    <s v="15041RESIN068492022"/>
    <s v="22SD004C"/>
    <x v="2407"/>
    <n v="2575"/>
    <x v="201"/>
    <x v="234"/>
    <n v="0"/>
    <n v="0"/>
    <n v="52"/>
    <n v="6.76"/>
    <n v="0"/>
    <n v="0"/>
    <n v="58.76"/>
    <n v="0"/>
    <s v="1"/>
    <x v="2"/>
  </r>
  <r>
    <x v="2"/>
    <x v="48"/>
    <s v="1"/>
    <x v="0"/>
    <s v="15041RESIN068492022"/>
    <s v="22SD004C"/>
    <x v="2408"/>
    <n v="2576"/>
    <x v="177"/>
    <x v="203"/>
    <n v="0"/>
    <n v="0"/>
    <n v="19114.8"/>
    <n v="2484.924"/>
    <n v="0"/>
    <n v="0"/>
    <n v="21599.723999999998"/>
    <n v="0"/>
    <s v="1"/>
    <x v="2"/>
  </r>
  <r>
    <x v="2"/>
    <x v="48"/>
    <s v="1"/>
    <x v="0"/>
    <s v="15041RESIN068492022"/>
    <s v="22SD004C"/>
    <x v="2409"/>
    <n v="2577"/>
    <x v="80"/>
    <x v="87"/>
    <n v="0"/>
    <n v="0"/>
    <n v="56.89"/>
    <n v="7.3957000000000006"/>
    <n v="0"/>
    <n v="0"/>
    <n v="64.285700000000006"/>
    <n v="0"/>
    <s v="1"/>
    <x v="2"/>
  </r>
  <r>
    <x v="2"/>
    <x v="48"/>
    <s v="1"/>
    <x v="0"/>
    <s v="15041RESIN068492022"/>
    <s v="22SD004C"/>
    <x v="2410"/>
    <n v="2578"/>
    <x v="348"/>
    <x v="404"/>
    <n v="0"/>
    <n v="0"/>
    <n v="13.61"/>
    <n v="1.7693000000000001"/>
    <n v="0"/>
    <n v="0"/>
    <n v="15.379299999999999"/>
    <n v="0"/>
    <s v="1"/>
    <x v="2"/>
  </r>
  <r>
    <x v="2"/>
    <x v="48"/>
    <s v="1"/>
    <x v="0"/>
    <s v="15041RESIN068492022"/>
    <s v="22SD004C"/>
    <x v="2411"/>
    <n v="2579"/>
    <x v="8"/>
    <x v="205"/>
    <n v="0"/>
    <n v="0"/>
    <n v="175.29"/>
    <n v="22.787700000000001"/>
    <n v="0"/>
    <n v="0"/>
    <n v="198.07769999999999"/>
    <s v="040866014"/>
    <s v="1"/>
    <x v="2"/>
  </r>
  <r>
    <x v="2"/>
    <x v="48"/>
    <s v="1"/>
    <x v="0"/>
    <s v="15041RESIN068492022"/>
    <s v="22SD004C"/>
    <x v="2412"/>
    <n v="2580"/>
    <x v="97"/>
    <x v="108"/>
    <n v="0"/>
    <n v="0"/>
    <n v="63.16"/>
    <n v="8.210799999999999"/>
    <n v="0"/>
    <n v="0"/>
    <n v="71.370800000000003"/>
    <n v="0"/>
    <s v="1"/>
    <x v="2"/>
  </r>
  <r>
    <x v="2"/>
    <x v="48"/>
    <s v="1"/>
    <x v="0"/>
    <s v="15041RESIN068492022"/>
    <s v="22SD004C"/>
    <x v="2413"/>
    <n v="2581"/>
    <x v="430"/>
    <x v="503"/>
    <n v="0"/>
    <n v="0"/>
    <n v="613.69000000000005"/>
    <n v="79.779700000000005"/>
    <n v="0"/>
    <n v="0"/>
    <n v="693.4697000000001"/>
    <n v="0"/>
    <s v="1"/>
    <x v="2"/>
  </r>
  <r>
    <x v="2"/>
    <x v="48"/>
    <s v="1"/>
    <x v="0"/>
    <s v="15041RESIN068492022"/>
    <s v="22SD004C"/>
    <x v="2414"/>
    <n v="2582"/>
    <x v="431"/>
    <x v="504"/>
    <n v="0"/>
    <n v="0"/>
    <n v="167.64"/>
    <n v="21.793199999999999"/>
    <n v="0"/>
    <n v="0"/>
    <n v="189.4332"/>
    <n v="0"/>
    <s v="1"/>
    <x v="2"/>
  </r>
  <r>
    <x v="2"/>
    <x v="48"/>
    <s v="1"/>
    <x v="0"/>
    <s v="15041RESIN068492022"/>
    <s v="22SD004C"/>
    <x v="2415"/>
    <n v="2583"/>
    <x v="366"/>
    <x v="429"/>
    <n v="0"/>
    <n v="0"/>
    <n v="226.29"/>
    <n v="29.4177"/>
    <n v="0"/>
    <n v="0"/>
    <n v="255.70769999999999"/>
    <n v="0"/>
    <s v="1"/>
    <x v="2"/>
  </r>
  <r>
    <x v="2"/>
    <x v="48"/>
    <s v="1"/>
    <x v="0"/>
    <s v="15041RESIN068492022"/>
    <s v="22SD004C"/>
    <x v="2416"/>
    <n v="2584"/>
    <x v="133"/>
    <x v="151"/>
    <n v="0"/>
    <n v="0"/>
    <n v="1423.01"/>
    <n v="184.9913"/>
    <n v="0"/>
    <n v="0"/>
    <n v="1608.0012999999999"/>
    <n v="0"/>
    <s v="1"/>
    <x v="2"/>
  </r>
  <r>
    <x v="2"/>
    <x v="48"/>
    <s v="1"/>
    <x v="0"/>
    <s v="15041RESIN068492022"/>
    <s v="22SD004C"/>
    <x v="2417"/>
    <n v="2585"/>
    <x v="212"/>
    <x v="249"/>
    <n v="0"/>
    <n v="0"/>
    <n v="434.44"/>
    <n v="56.477200000000003"/>
    <n v="0"/>
    <n v="0"/>
    <n v="490.91719999999998"/>
    <n v="0"/>
    <s v="1"/>
    <x v="2"/>
  </r>
  <r>
    <x v="2"/>
    <x v="48"/>
    <s v="1"/>
    <x v="0"/>
    <s v="15041RESIN068492022"/>
    <s v="22SD004C"/>
    <x v="2418"/>
    <n v="2586"/>
    <x v="386"/>
    <x v="453"/>
    <n v="0"/>
    <n v="0"/>
    <n v="591.29"/>
    <n v="76.867699999999999"/>
    <n v="0"/>
    <n v="0"/>
    <n v="668.15769999999998"/>
    <n v="0"/>
    <s v="1"/>
    <x v="2"/>
  </r>
  <r>
    <x v="2"/>
    <x v="48"/>
    <s v="1"/>
    <x v="0"/>
    <s v="15041RESIN068492022"/>
    <s v="22SD004C"/>
    <x v="2419"/>
    <n v="2587"/>
    <x v="13"/>
    <x v="16"/>
    <n v="0"/>
    <n v="0"/>
    <n v="3652.89"/>
    <n v="474.87569999999999"/>
    <n v="0"/>
    <n v="0"/>
    <n v="4127.7656999999999"/>
    <n v="0"/>
    <s v="1"/>
    <x v="2"/>
  </r>
  <r>
    <x v="2"/>
    <x v="48"/>
    <s v="1"/>
    <x v="0"/>
    <s v="15041RESIN068492022"/>
    <s v="22SD004C"/>
    <x v="2420"/>
    <n v="2588"/>
    <x v="168"/>
    <x v="193"/>
    <n v="0"/>
    <n v="0"/>
    <n v="7228.43"/>
    <n v="939.69590000000005"/>
    <n v="0"/>
    <n v="0"/>
    <n v="8168.1259"/>
    <n v="0"/>
    <s v="1"/>
    <x v="2"/>
  </r>
  <r>
    <x v="2"/>
    <x v="48"/>
    <s v="1"/>
    <x v="0"/>
    <s v="15041RESIN068492022"/>
    <s v="22SD004C"/>
    <x v="2421"/>
    <n v="2589"/>
    <x v="177"/>
    <x v="203"/>
    <n v="0"/>
    <n v="0"/>
    <n v="9748.5400000000009"/>
    <n v="1267.3102000000001"/>
    <n v="0"/>
    <n v="0"/>
    <n v="11015.850200000001"/>
    <n v="0"/>
    <s v="1"/>
    <x v="2"/>
  </r>
  <r>
    <x v="2"/>
    <x v="48"/>
    <s v="1"/>
    <x v="0"/>
    <s v="15041RESIN068492022"/>
    <s v="22SD004C"/>
    <x v="2422"/>
    <n v="2590"/>
    <x v="8"/>
    <x v="482"/>
    <n v="0"/>
    <n v="0"/>
    <n v="63.16"/>
    <n v="8.210799999999999"/>
    <n v="0"/>
    <n v="0"/>
    <n v="71.370800000000003"/>
    <s v="021383439"/>
    <s v="1"/>
    <x v="2"/>
  </r>
  <r>
    <x v="2"/>
    <x v="48"/>
    <s v="1"/>
    <x v="0"/>
    <s v="15041RESIN068492022"/>
    <s v="22SD004C"/>
    <x v="2423"/>
    <n v="2591"/>
    <x v="10"/>
    <x v="11"/>
    <n v="0"/>
    <n v="0"/>
    <n v="383.45"/>
    <n v="49.848500000000001"/>
    <n v="0"/>
    <n v="0"/>
    <n v="433.29849999999999"/>
    <n v="0"/>
    <s v="1"/>
    <x v="2"/>
  </r>
  <r>
    <x v="2"/>
    <x v="48"/>
    <s v="1"/>
    <x v="0"/>
    <s v="15041RESIN068492022"/>
    <s v="22SD004C"/>
    <x v="2424"/>
    <n v="2592"/>
    <x v="8"/>
    <x v="305"/>
    <n v="0"/>
    <n v="0"/>
    <n v="44.81"/>
    <n v="5.8253000000000004"/>
    <n v="0"/>
    <n v="0"/>
    <n v="50.635300000000001"/>
    <s v="013566544"/>
    <s v="1"/>
    <x v="2"/>
  </r>
  <r>
    <x v="2"/>
    <x v="48"/>
    <s v="1"/>
    <x v="0"/>
    <s v="15041RESIN068492022"/>
    <s v="22SD004C"/>
    <x v="2425"/>
    <n v="2593"/>
    <x v="54"/>
    <x v="59"/>
    <n v="0"/>
    <n v="0"/>
    <n v="504.42"/>
    <n v="65.574600000000004"/>
    <n v="0"/>
    <n v="0"/>
    <n v="569.99459999999999"/>
    <n v="0"/>
    <s v="1"/>
    <x v="2"/>
  </r>
  <r>
    <x v="3"/>
    <x v="75"/>
    <s v="1"/>
    <x v="0"/>
    <s v="15041RESIN181822020"/>
    <s v="20SD003C"/>
    <x v="2426"/>
    <n v="1660"/>
    <x v="4"/>
    <x v="4"/>
    <n v="0"/>
    <n v="0"/>
    <n v="58.94"/>
    <n v="7.6622000000000003"/>
    <n v="0"/>
    <n v="0"/>
    <n v="66.602199999999996"/>
    <m/>
    <s v="1"/>
    <x v="0"/>
  </r>
  <r>
    <x v="3"/>
    <x v="75"/>
    <s v="1"/>
    <x v="0"/>
    <s v="15041RESIN181822020"/>
    <s v="20SD003C"/>
    <x v="2427"/>
    <n v="1659"/>
    <x v="4"/>
    <x v="4"/>
    <n v="0"/>
    <n v="0"/>
    <n v="299.44"/>
    <n v="38.927199999999999"/>
    <n v="0"/>
    <n v="0"/>
    <n v="338.36720000000003"/>
    <m/>
    <s v="1"/>
    <x v="0"/>
  </r>
  <r>
    <x v="3"/>
    <x v="75"/>
    <s v="1"/>
    <x v="0"/>
    <s v="15041RESIN181822020"/>
    <s v="20SD003C"/>
    <x v="2428"/>
    <n v="1658"/>
    <x v="4"/>
    <x v="4"/>
    <n v="0"/>
    <n v="0"/>
    <n v="288.02999999999997"/>
    <n v="37.443899999999999"/>
    <n v="0"/>
    <n v="0"/>
    <n v="325.47389999999996"/>
    <m/>
    <s v="1"/>
    <x v="0"/>
  </r>
  <r>
    <x v="3"/>
    <x v="75"/>
    <s v="1"/>
    <x v="0"/>
    <s v="15041RESIN181822020"/>
    <s v="20SD003C"/>
    <x v="2429"/>
    <n v="1657"/>
    <x v="4"/>
    <x v="4"/>
    <n v="0"/>
    <n v="0"/>
    <n v="532.61"/>
    <n v="69.2393"/>
    <n v="0"/>
    <n v="0"/>
    <n v="601.84929999999997"/>
    <m/>
    <s v="1"/>
    <x v="0"/>
  </r>
  <r>
    <x v="3"/>
    <x v="75"/>
    <s v="1"/>
    <x v="0"/>
    <s v="15041RESIN181822020"/>
    <s v="20SD003C"/>
    <x v="2430"/>
    <n v="1656"/>
    <x v="4"/>
    <x v="4"/>
    <n v="0"/>
    <n v="0"/>
    <n v="595.53"/>
    <n v="77.418899999999994"/>
    <n v="0"/>
    <n v="0"/>
    <n v="672.94889999999998"/>
    <m/>
    <s v="1"/>
    <x v="0"/>
  </r>
  <r>
    <x v="3"/>
    <x v="75"/>
    <s v="1"/>
    <x v="0"/>
    <s v="15041RESIN181822020"/>
    <s v="20SD003C"/>
    <x v="2431"/>
    <n v="1655"/>
    <x v="4"/>
    <x v="4"/>
    <n v="0"/>
    <n v="0"/>
    <n v="333.68"/>
    <n v="43.378399999999999"/>
    <n v="0"/>
    <n v="0"/>
    <n v="377.05840000000001"/>
    <m/>
    <s v="1"/>
    <x v="0"/>
  </r>
  <r>
    <x v="3"/>
    <x v="75"/>
    <s v="1"/>
    <x v="0"/>
    <s v="15041RESIN181822020"/>
    <s v="20SD003C"/>
    <x v="2432"/>
    <n v="1654"/>
    <x v="432"/>
    <x v="505"/>
    <n v="0"/>
    <n v="0"/>
    <n v="5"/>
    <n v="0.65"/>
    <n v="0"/>
    <n v="0"/>
    <n v="5.65"/>
    <s v="016547125"/>
    <s v="1"/>
    <x v="0"/>
  </r>
  <r>
    <x v="3"/>
    <x v="75"/>
    <s v="1"/>
    <x v="0"/>
    <s v="15041RESIN181822020"/>
    <s v="20SD003C"/>
    <x v="2433"/>
    <n v="1653"/>
    <x v="6"/>
    <x v="6"/>
    <n v="0"/>
    <n v="0"/>
    <n v="24.18"/>
    <n v="3.1434000000000002"/>
    <n v="0"/>
    <n v="0"/>
    <n v="27.323399999999999"/>
    <m/>
    <s v="1"/>
    <x v="0"/>
  </r>
  <r>
    <x v="3"/>
    <x v="75"/>
    <s v="1"/>
    <x v="0"/>
    <s v="15041RESIN378822021"/>
    <s v="21DS004C"/>
    <x v="864"/>
    <n v="355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863"/>
    <n v="354"/>
    <x v="1"/>
    <x v="1"/>
    <n v="0"/>
    <n v="0"/>
    <n v="90.16"/>
    <n v="11.720800000000001"/>
    <n v="0"/>
    <n v="0"/>
    <n v="101.88079999999999"/>
    <m/>
    <s v="1"/>
    <x v="0"/>
  </r>
  <r>
    <x v="3"/>
    <x v="75"/>
    <s v="1"/>
    <x v="0"/>
    <s v="15041RESIN378822021"/>
    <s v="21DS004C"/>
    <x v="59"/>
    <n v="353"/>
    <x v="1"/>
    <x v="1"/>
    <n v="0"/>
    <n v="0"/>
    <n v="36.53"/>
    <n v="4.7488999999999999"/>
    <n v="0"/>
    <n v="0"/>
    <n v="41.2789"/>
    <m/>
    <s v="1"/>
    <x v="0"/>
  </r>
  <r>
    <x v="3"/>
    <x v="75"/>
    <s v="1"/>
    <x v="0"/>
    <s v="15041RESIN378822021"/>
    <s v="21DS004C"/>
    <x v="58"/>
    <n v="352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57"/>
    <n v="351"/>
    <x v="1"/>
    <x v="1"/>
    <n v="0"/>
    <n v="0"/>
    <n v="36.53"/>
    <n v="4.7488999999999999"/>
    <n v="0"/>
    <n v="0"/>
    <n v="41.2789"/>
    <m/>
    <s v="1"/>
    <x v="0"/>
  </r>
  <r>
    <x v="3"/>
    <x v="75"/>
    <s v="1"/>
    <x v="0"/>
    <s v="15041RESIN378822021"/>
    <s v="21DS004C"/>
    <x v="56"/>
    <n v="350"/>
    <x v="1"/>
    <x v="1"/>
    <n v="0"/>
    <n v="0"/>
    <n v="7.35"/>
    <n v="0.95550000000000002"/>
    <n v="0"/>
    <n v="0"/>
    <n v="8.3055000000000003"/>
    <m/>
    <s v="1"/>
    <x v="0"/>
  </r>
  <r>
    <x v="3"/>
    <x v="75"/>
    <s v="1"/>
    <x v="0"/>
    <s v="15041RESIN378822021"/>
    <s v="21DS004C"/>
    <x v="55"/>
    <n v="349"/>
    <x v="1"/>
    <x v="1"/>
    <n v="0"/>
    <n v="0"/>
    <n v="90.16"/>
    <n v="11.720800000000001"/>
    <n v="0"/>
    <n v="0"/>
    <n v="101.88079999999999"/>
    <m/>
    <s v="1"/>
    <x v="0"/>
  </r>
  <r>
    <x v="3"/>
    <x v="75"/>
    <s v="1"/>
    <x v="0"/>
    <s v="15041RESIN378822021"/>
    <s v="21DS004C"/>
    <x v="54"/>
    <n v="348"/>
    <x v="1"/>
    <x v="1"/>
    <n v="0"/>
    <n v="0"/>
    <n v="90.16"/>
    <n v="11.720800000000001"/>
    <n v="0"/>
    <n v="0"/>
    <n v="101.88079999999999"/>
    <m/>
    <s v="1"/>
    <x v="0"/>
  </r>
  <r>
    <x v="3"/>
    <x v="75"/>
    <s v="1"/>
    <x v="0"/>
    <s v="15041RESIN378822021"/>
    <s v="21DS004C"/>
    <x v="53"/>
    <n v="347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52"/>
    <n v="346"/>
    <x v="1"/>
    <x v="1"/>
    <n v="0"/>
    <n v="0"/>
    <n v="70.09"/>
    <n v="9.1117000000000008"/>
    <n v="0"/>
    <n v="0"/>
    <n v="79.201700000000002"/>
    <m/>
    <s v="1"/>
    <x v="0"/>
  </r>
  <r>
    <x v="3"/>
    <x v="75"/>
    <s v="1"/>
    <x v="0"/>
    <s v="15041RESIN378822021"/>
    <s v="21DS004C"/>
    <x v="51"/>
    <n v="345"/>
    <x v="1"/>
    <x v="1"/>
    <n v="0"/>
    <n v="0"/>
    <n v="66.849999999999994"/>
    <n v="8.6905000000000001"/>
    <n v="0"/>
    <n v="0"/>
    <n v="75.540499999999994"/>
    <m/>
    <s v="1"/>
    <x v="0"/>
  </r>
  <r>
    <x v="3"/>
    <x v="75"/>
    <s v="1"/>
    <x v="0"/>
    <s v="15041RESIN378822021"/>
    <s v="21DS004C"/>
    <x v="50"/>
    <n v="344"/>
    <x v="1"/>
    <x v="1"/>
    <n v="0"/>
    <n v="0"/>
    <n v="64.099999999999994"/>
    <n v="8.3330000000000002"/>
    <n v="0"/>
    <n v="0"/>
    <n v="72.432999999999993"/>
    <m/>
    <s v="1"/>
    <x v="0"/>
  </r>
  <r>
    <x v="3"/>
    <x v="75"/>
    <s v="1"/>
    <x v="0"/>
    <s v="15041RESIN378822021"/>
    <s v="21DS004C"/>
    <x v="49"/>
    <n v="343"/>
    <x v="1"/>
    <x v="1"/>
    <n v="0"/>
    <n v="0"/>
    <n v="64.099999999999994"/>
    <n v="8.3330000000000002"/>
    <n v="0"/>
    <n v="0"/>
    <n v="72.432999999999993"/>
    <m/>
    <s v="1"/>
    <x v="0"/>
  </r>
  <r>
    <x v="3"/>
    <x v="75"/>
    <s v="1"/>
    <x v="0"/>
    <s v="15041RESIN378822021"/>
    <s v="21DS004C"/>
    <x v="48"/>
    <n v="342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47"/>
    <n v="341"/>
    <x v="374"/>
    <x v="439"/>
    <n v="0"/>
    <n v="0"/>
    <n v="5.95"/>
    <n v="0.77350000000000008"/>
    <n v="0"/>
    <n v="0"/>
    <n v="6.7235000000000005"/>
    <m/>
    <s v="1"/>
    <x v="0"/>
  </r>
  <r>
    <x v="3"/>
    <x v="75"/>
    <s v="1"/>
    <x v="0"/>
    <s v="15041RESIN378822021"/>
    <s v="21DS004C"/>
    <x v="46"/>
    <n v="340"/>
    <x v="1"/>
    <x v="1"/>
    <n v="0"/>
    <n v="0"/>
    <n v="39.58"/>
    <n v="5.1453999999999995"/>
    <n v="0"/>
    <n v="0"/>
    <n v="44.7254"/>
    <m/>
    <s v="1"/>
    <x v="0"/>
  </r>
  <r>
    <x v="3"/>
    <x v="75"/>
    <s v="1"/>
    <x v="0"/>
    <s v="15041RESIN378822021"/>
    <s v="21DS004C"/>
    <x v="45"/>
    <n v="339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44"/>
    <n v="338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43"/>
    <n v="337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42"/>
    <n v="336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41"/>
    <n v="335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40"/>
    <n v="334"/>
    <x v="1"/>
    <x v="1"/>
    <n v="0"/>
    <n v="0"/>
    <n v="13.98"/>
    <n v="1.8174000000000001"/>
    <n v="0"/>
    <n v="0"/>
    <n v="15.7974"/>
    <m/>
    <s v="1"/>
    <x v="0"/>
  </r>
  <r>
    <x v="3"/>
    <x v="75"/>
    <s v="1"/>
    <x v="0"/>
    <s v="15041RESIN378822021"/>
    <s v="21DS004C"/>
    <x v="39"/>
    <n v="333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862"/>
    <n v="332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861"/>
    <n v="331"/>
    <x v="2"/>
    <x v="2"/>
    <n v="0"/>
    <n v="0"/>
    <n v="0"/>
    <n v="0"/>
    <n v="0"/>
    <n v="0"/>
    <n v="0"/>
    <m/>
    <s v="1"/>
    <x v="0"/>
  </r>
  <r>
    <x v="3"/>
    <x v="75"/>
    <s v="1"/>
    <x v="0"/>
    <s v="15041RESIN378822021"/>
    <s v="21DS004C"/>
    <x v="860"/>
    <n v="330"/>
    <x v="1"/>
    <x v="1"/>
    <n v="0"/>
    <n v="0"/>
    <n v="111.72"/>
    <n v="14.5236"/>
    <n v="0"/>
    <n v="0"/>
    <n v="126.2436"/>
    <m/>
    <s v="1"/>
    <x v="0"/>
  </r>
  <r>
    <x v="3"/>
    <x v="75"/>
    <s v="1"/>
    <x v="0"/>
    <s v="15041RESIN378822021"/>
    <s v="21DS004C"/>
    <x v="859"/>
    <n v="329"/>
    <x v="1"/>
    <x v="1"/>
    <n v="0"/>
    <n v="0"/>
    <n v="57.46"/>
    <n v="7.4698000000000002"/>
    <n v="0"/>
    <n v="0"/>
    <n v="64.9298"/>
    <m/>
    <s v="1"/>
    <x v="0"/>
  </r>
  <r>
    <x v="3"/>
    <x v="75"/>
    <s v="1"/>
    <x v="0"/>
    <s v="15041RESIN378822021"/>
    <s v="21DS004C"/>
    <x v="858"/>
    <n v="328"/>
    <x v="1"/>
    <x v="1"/>
    <n v="0"/>
    <n v="0"/>
    <n v="53.04"/>
    <n v="6.8952"/>
    <n v="0"/>
    <n v="0"/>
    <n v="59.935200000000002"/>
    <m/>
    <s v="1"/>
    <x v="0"/>
  </r>
  <r>
    <x v="3"/>
    <x v="75"/>
    <s v="1"/>
    <x v="0"/>
    <s v="15041RESIN378822021"/>
    <s v="21DS004C"/>
    <x v="857"/>
    <n v="327"/>
    <x v="1"/>
    <x v="1"/>
    <n v="0"/>
    <n v="0"/>
    <n v="20.13"/>
    <n v="2.6168999999999998"/>
    <n v="0"/>
    <n v="0"/>
    <n v="22.7469"/>
    <m/>
    <s v="1"/>
    <x v="0"/>
  </r>
  <r>
    <x v="3"/>
    <x v="75"/>
    <s v="1"/>
    <x v="0"/>
    <s v="15041RESIN378822021"/>
    <s v="21DS004C"/>
    <x v="856"/>
    <n v="326"/>
    <x v="1"/>
    <x v="1"/>
    <n v="0"/>
    <n v="0"/>
    <n v="90.16"/>
    <n v="11.720800000000001"/>
    <n v="0"/>
    <n v="0"/>
    <n v="101.88079999999999"/>
    <m/>
    <s v="1"/>
    <x v="0"/>
  </r>
  <r>
    <x v="3"/>
    <x v="75"/>
    <s v="1"/>
    <x v="0"/>
    <s v="15041RESIN378822021"/>
    <s v="21DS004C"/>
    <x v="855"/>
    <n v="325"/>
    <x v="1"/>
    <x v="1"/>
    <n v="0"/>
    <n v="0"/>
    <n v="45.08"/>
    <n v="5.8604000000000003"/>
    <n v="0"/>
    <n v="0"/>
    <n v="50.940399999999997"/>
    <m/>
    <s v="1"/>
    <x v="0"/>
  </r>
  <r>
    <x v="3"/>
    <x v="75"/>
    <s v="1"/>
    <x v="0"/>
    <s v="15041RESIN378822021"/>
    <s v="21DS004C"/>
    <x v="854"/>
    <n v="324"/>
    <x v="1"/>
    <x v="1"/>
    <n v="0"/>
    <n v="0"/>
    <n v="20.13"/>
    <n v="2.6168999999999998"/>
    <n v="0"/>
    <n v="0"/>
    <n v="22.7469"/>
    <m/>
    <s v="1"/>
    <x v="0"/>
  </r>
  <r>
    <x v="3"/>
    <x v="75"/>
    <s v="1"/>
    <x v="0"/>
    <s v="15041RESIN378822021"/>
    <s v="21DS004C"/>
    <x v="853"/>
    <n v="323"/>
    <x v="1"/>
    <x v="1"/>
    <n v="0"/>
    <n v="0"/>
    <n v="35.28"/>
    <n v="4.5864000000000003"/>
    <n v="0"/>
    <n v="0"/>
    <n v="39.866399999999999"/>
    <m/>
    <s v="1"/>
    <x v="0"/>
  </r>
  <r>
    <x v="3"/>
    <x v="75"/>
    <s v="1"/>
    <x v="0"/>
    <s v="15041RESIN378822021"/>
    <s v="21DS004C"/>
    <x v="852"/>
    <n v="322"/>
    <x v="1"/>
    <x v="1"/>
    <n v="0"/>
    <n v="0"/>
    <n v="32.44"/>
    <n v="4.2172000000000001"/>
    <n v="0"/>
    <n v="0"/>
    <n v="36.657199999999996"/>
    <m/>
    <s v="1"/>
    <x v="0"/>
  </r>
  <r>
    <x v="3"/>
    <x v="75"/>
    <s v="1"/>
    <x v="0"/>
    <s v="15041RESIN378822021"/>
    <s v="21DS004C"/>
    <x v="851"/>
    <n v="321"/>
    <x v="1"/>
    <x v="1"/>
    <n v="0"/>
    <n v="0"/>
    <n v="36.479999999999997"/>
    <n v="4.7423999999999999"/>
    <n v="0"/>
    <n v="0"/>
    <n v="41.222399999999993"/>
    <m/>
    <s v="1"/>
    <x v="0"/>
  </r>
  <r>
    <x v="3"/>
    <x v="75"/>
    <s v="1"/>
    <x v="0"/>
    <s v="15041RESIN378822021"/>
    <s v="21DS004C"/>
    <x v="850"/>
    <n v="320"/>
    <x v="1"/>
    <x v="1"/>
    <n v="0"/>
    <n v="0"/>
    <n v="42.91"/>
    <n v="5.5782999999999996"/>
    <n v="0"/>
    <n v="0"/>
    <n v="48.488299999999995"/>
    <m/>
    <s v="1"/>
    <x v="0"/>
  </r>
  <r>
    <x v="3"/>
    <x v="75"/>
    <s v="1"/>
    <x v="0"/>
    <s v="15041RESIN378822021"/>
    <s v="21DS004C"/>
    <x v="849"/>
    <n v="319"/>
    <x v="1"/>
    <x v="1"/>
    <n v="0"/>
    <n v="0"/>
    <n v="4.38"/>
    <n v="0.56940000000000002"/>
    <n v="0"/>
    <n v="0"/>
    <n v="4.9493999999999998"/>
    <m/>
    <s v="1"/>
    <x v="0"/>
  </r>
  <r>
    <x v="3"/>
    <x v="75"/>
    <s v="1"/>
    <x v="0"/>
    <s v="15041RESIN378822021"/>
    <s v="21DS004C"/>
    <x v="848"/>
    <n v="318"/>
    <x v="1"/>
    <x v="1"/>
    <n v="0"/>
    <n v="0"/>
    <n v="45.42"/>
    <n v="5.9046000000000003"/>
    <n v="0"/>
    <n v="0"/>
    <n v="51.324600000000004"/>
    <m/>
    <s v="1"/>
    <x v="0"/>
  </r>
  <r>
    <x v="3"/>
    <x v="75"/>
    <s v="1"/>
    <x v="0"/>
    <s v="15041RESIN378822021"/>
    <s v="21DS004C"/>
    <x v="847"/>
    <n v="317"/>
    <x v="1"/>
    <x v="1"/>
    <n v="0"/>
    <n v="0"/>
    <n v="55.35"/>
    <n v="7.1955"/>
    <n v="0"/>
    <n v="0"/>
    <n v="62.545500000000004"/>
    <m/>
    <s v="1"/>
    <x v="0"/>
  </r>
  <r>
    <x v="3"/>
    <x v="75"/>
    <s v="1"/>
    <x v="0"/>
    <s v="15041RESIN378822021"/>
    <s v="21DS004C"/>
    <x v="846"/>
    <n v="316"/>
    <x v="1"/>
    <x v="1"/>
    <n v="0"/>
    <n v="0"/>
    <n v="51.27"/>
    <n v="6.6651000000000007"/>
    <n v="0"/>
    <n v="0"/>
    <n v="57.935100000000006"/>
    <m/>
    <s v="1"/>
    <x v="0"/>
  </r>
  <r>
    <x v="3"/>
    <x v="75"/>
    <s v="1"/>
    <x v="0"/>
    <s v="15041RESIN378822021"/>
    <s v="21DS004C"/>
    <x v="845"/>
    <n v="315"/>
    <x v="1"/>
    <x v="1"/>
    <n v="0"/>
    <n v="0"/>
    <n v="65.209999999999994"/>
    <n v="8.4772999999999996"/>
    <n v="0"/>
    <n v="0"/>
    <n v="73.687299999999993"/>
    <m/>
    <s v="1"/>
    <x v="0"/>
  </r>
  <r>
    <x v="3"/>
    <x v="75"/>
    <s v="1"/>
    <x v="0"/>
    <s v="15041RESIN378822021"/>
    <s v="21DS004C"/>
    <x v="844"/>
    <n v="314"/>
    <x v="1"/>
    <x v="1"/>
    <n v="0"/>
    <n v="0"/>
    <n v="20.13"/>
    <n v="2.6168999999999998"/>
    <n v="0"/>
    <n v="0"/>
    <n v="22.7469"/>
    <m/>
    <s v="1"/>
    <x v="0"/>
  </r>
  <r>
    <x v="3"/>
    <x v="75"/>
    <s v="1"/>
    <x v="0"/>
    <s v="15041RESIN378822021"/>
    <s v="21DS004C"/>
    <x v="843"/>
    <n v="313"/>
    <x v="1"/>
    <x v="1"/>
    <n v="0"/>
    <n v="0"/>
    <n v="32.299999999999997"/>
    <n v="4.1989999999999998"/>
    <n v="0"/>
    <n v="0"/>
    <n v="36.498999999999995"/>
    <m/>
    <s v="1"/>
    <x v="0"/>
  </r>
  <r>
    <x v="3"/>
    <x v="75"/>
    <s v="1"/>
    <x v="0"/>
    <s v="15041RESIN378822021"/>
    <s v="21DS004C"/>
    <x v="842"/>
    <n v="312"/>
    <x v="1"/>
    <x v="1"/>
    <n v="0"/>
    <n v="0"/>
    <n v="90.16"/>
    <n v="11.720800000000001"/>
    <n v="0"/>
    <n v="0"/>
    <n v="101.88079999999999"/>
    <m/>
    <s v="1"/>
    <x v="0"/>
  </r>
  <r>
    <x v="3"/>
    <x v="75"/>
    <s v="1"/>
    <x v="0"/>
    <s v="15041RESIN010782020"/>
    <s v="20SD000C"/>
    <x v="590"/>
    <n v="3721"/>
    <x v="26"/>
    <x v="30"/>
    <n v="0"/>
    <n v="0"/>
    <n v="26.22"/>
    <n v="3.4085999999999999"/>
    <n v="0"/>
    <n v="0"/>
    <n v="29.628599999999999"/>
    <m/>
    <s v="1"/>
    <x v="1"/>
  </r>
  <r>
    <x v="3"/>
    <x v="75"/>
    <s v="1"/>
    <x v="0"/>
    <s v="15041RESIN010782020"/>
    <s v="20SD000C"/>
    <x v="589"/>
    <n v="3720"/>
    <x v="399"/>
    <x v="468"/>
    <n v="0"/>
    <n v="0"/>
    <n v="140.07"/>
    <n v="18.209099999999999"/>
    <n v="0"/>
    <n v="0"/>
    <n v="158.2791"/>
    <m/>
    <s v="1"/>
    <x v="1"/>
  </r>
  <r>
    <x v="3"/>
    <x v="75"/>
    <s v="1"/>
    <x v="0"/>
    <s v="15041RESIN010782020"/>
    <s v="20SD000C"/>
    <x v="588"/>
    <n v="3719"/>
    <x v="194"/>
    <x v="226"/>
    <n v="0"/>
    <n v="0"/>
    <n v="330.12"/>
    <n v="42.915600000000005"/>
    <n v="0"/>
    <n v="0"/>
    <n v="373.03559999999999"/>
    <m/>
    <s v="1"/>
    <x v="1"/>
  </r>
  <r>
    <x v="3"/>
    <x v="75"/>
    <s v="1"/>
    <x v="0"/>
    <s v="15041RESIN130972022"/>
    <s v="22SD000C"/>
    <x v="2434"/>
    <n v="133"/>
    <x v="27"/>
    <x v="31"/>
    <n v="0"/>
    <n v="0"/>
    <n v="92.3"/>
    <n v="11.999000000000001"/>
    <n v="0"/>
    <n v="0"/>
    <n v="104.29899999999999"/>
    <m/>
    <s v="1"/>
    <x v="1"/>
  </r>
  <r>
    <x v="3"/>
    <x v="75"/>
    <s v="1"/>
    <x v="0"/>
    <s v="15041RESIN130972022"/>
    <s v="22SD000C"/>
    <x v="2435"/>
    <n v="134"/>
    <x v="228"/>
    <x v="267"/>
    <n v="0"/>
    <n v="0"/>
    <n v="99.03"/>
    <n v="12.873900000000001"/>
    <n v="0"/>
    <n v="0"/>
    <n v="111.90390000000001"/>
    <m/>
    <s v="1"/>
    <x v="1"/>
  </r>
  <r>
    <x v="3"/>
    <x v="75"/>
    <s v="1"/>
    <x v="0"/>
    <s v="15041RESIN130972022"/>
    <s v="22SD000C"/>
    <x v="2436"/>
    <n v="135"/>
    <x v="279"/>
    <x v="330"/>
    <n v="0"/>
    <n v="0"/>
    <n v="255.67"/>
    <n v="33.237099999999998"/>
    <n v="0"/>
    <n v="0"/>
    <n v="288.90710000000001"/>
    <m/>
    <s v="1"/>
    <x v="1"/>
  </r>
  <r>
    <x v="3"/>
    <x v="76"/>
    <s v="1"/>
    <x v="0"/>
    <s v="15041RESIN130972022"/>
    <s v="22SD000C"/>
    <x v="2437"/>
    <n v="136"/>
    <x v="433"/>
    <x v="506"/>
    <n v="0"/>
    <n v="0"/>
    <n v="68.14"/>
    <n v="8.8582000000000001"/>
    <n v="0"/>
    <n v="0"/>
    <n v="76.998199999999997"/>
    <m/>
    <s v="1"/>
    <x v="1"/>
  </r>
  <r>
    <x v="3"/>
    <x v="76"/>
    <s v="1"/>
    <x v="0"/>
    <s v="15041RESIN130972022"/>
    <s v="22SD000C"/>
    <x v="2438"/>
    <n v="137"/>
    <x v="10"/>
    <x v="11"/>
    <n v="0"/>
    <n v="0"/>
    <n v="102.56"/>
    <n v="13.332800000000001"/>
    <n v="0"/>
    <n v="0"/>
    <n v="115.89280000000001"/>
    <m/>
    <s v="1"/>
    <x v="1"/>
  </r>
  <r>
    <x v="3"/>
    <x v="76"/>
    <s v="1"/>
    <x v="0"/>
    <s v="15041RESIN130972022"/>
    <s v="22SD000C"/>
    <x v="2439"/>
    <n v="138"/>
    <x v="10"/>
    <x v="11"/>
    <n v="0"/>
    <n v="0"/>
    <n v="63.76"/>
    <n v="8.2888000000000002"/>
    <n v="0"/>
    <n v="0"/>
    <n v="72.0488"/>
    <m/>
    <s v="1"/>
    <x v="1"/>
  </r>
  <r>
    <x v="3"/>
    <x v="76"/>
    <s v="1"/>
    <x v="0"/>
    <s v="15041RESIN130972022"/>
    <s v="22SD000C"/>
    <x v="2440"/>
    <n v="139"/>
    <x v="283"/>
    <x v="334"/>
    <n v="0"/>
    <n v="0"/>
    <n v="531.6"/>
    <n v="69.108000000000004"/>
    <n v="0"/>
    <n v="0"/>
    <n v="600.70800000000008"/>
    <m/>
    <s v="1"/>
    <x v="1"/>
  </r>
  <r>
    <x v="3"/>
    <x v="76"/>
    <s v="1"/>
    <x v="0"/>
    <s v="15041RESIN130972022"/>
    <s v="22SD000C"/>
    <x v="2441"/>
    <n v="140"/>
    <x v="434"/>
    <x v="507"/>
    <n v="0"/>
    <n v="0"/>
    <n v="165.92"/>
    <n v="21.569599999999998"/>
    <n v="0"/>
    <n v="0"/>
    <n v="187.4896"/>
    <m/>
    <s v="1"/>
    <x v="1"/>
  </r>
  <r>
    <x v="3"/>
    <x v="77"/>
    <s v="1"/>
    <x v="0"/>
    <s v="15041RESIN130972022"/>
    <s v="22SD000C"/>
    <x v="2442"/>
    <n v="141"/>
    <x v="10"/>
    <x v="11"/>
    <n v="0"/>
    <n v="0"/>
    <n v="68.37"/>
    <n v="8.8881000000000014"/>
    <n v="0"/>
    <n v="0"/>
    <n v="77.258100000000013"/>
    <m/>
    <s v="1"/>
    <x v="1"/>
  </r>
  <r>
    <x v="3"/>
    <x v="78"/>
    <s v="1"/>
    <x v="0"/>
    <s v="15041RESIN130972022"/>
    <s v="22SD000C"/>
    <x v="2443"/>
    <n v="142"/>
    <x v="10"/>
    <x v="11"/>
    <n v="0"/>
    <n v="0"/>
    <n v="68.37"/>
    <n v="8.8881000000000014"/>
    <n v="0"/>
    <n v="0"/>
    <n v="77.258100000000013"/>
    <m/>
    <s v="1"/>
    <x v="1"/>
  </r>
  <r>
    <x v="3"/>
    <x v="78"/>
    <s v="1"/>
    <x v="0"/>
    <s v="15041RESIN130972022"/>
    <s v="22SD000C"/>
    <x v="2444"/>
    <n v="143"/>
    <x v="10"/>
    <x v="11"/>
    <n v="0"/>
    <n v="0"/>
    <n v="68.37"/>
    <n v="8.8881000000000014"/>
    <n v="0"/>
    <n v="0"/>
    <n v="77.258100000000013"/>
    <m/>
    <s v="1"/>
    <x v="1"/>
  </r>
  <r>
    <x v="3"/>
    <x v="78"/>
    <s v="1"/>
    <x v="0"/>
    <s v="15041RESIN130972022"/>
    <s v="22SD000C"/>
    <x v="2445"/>
    <n v="144"/>
    <x v="33"/>
    <x v="37"/>
    <n v="0"/>
    <n v="0"/>
    <n v="75.819999999999993"/>
    <n v="9.8566000000000003"/>
    <n v="0"/>
    <n v="0"/>
    <n v="85.676599999999993"/>
    <m/>
    <s v="1"/>
    <x v="1"/>
  </r>
  <r>
    <x v="3"/>
    <x v="78"/>
    <s v="1"/>
    <x v="0"/>
    <s v="15041RESIN130972022"/>
    <s v="22SD000C"/>
    <x v="2446"/>
    <n v="145"/>
    <x v="10"/>
    <x v="11"/>
    <n v="0"/>
    <n v="0"/>
    <n v="666.7"/>
    <n v="86.671000000000006"/>
    <n v="0"/>
    <n v="0"/>
    <n v="753.37100000000009"/>
    <m/>
    <s v="1"/>
    <x v="1"/>
  </r>
  <r>
    <x v="3"/>
    <x v="79"/>
    <s v="1"/>
    <x v="0"/>
    <s v="15041RESIN130972022"/>
    <s v="22SD000C"/>
    <x v="2447"/>
    <n v="146"/>
    <x v="432"/>
    <x v="508"/>
    <n v="0"/>
    <n v="0"/>
    <n v="213.88"/>
    <n v="27.804400000000001"/>
    <n v="0"/>
    <n v="0"/>
    <n v="241.68439999999998"/>
    <s v="011020982"/>
    <s v="1"/>
    <x v="1"/>
  </r>
  <r>
    <x v="3"/>
    <x v="79"/>
    <s v="1"/>
    <x v="0"/>
    <s v="15041RESIN130972022"/>
    <s v="22SD000C"/>
    <x v="2448"/>
    <n v="147"/>
    <x v="32"/>
    <x v="36"/>
    <n v="0"/>
    <n v="0"/>
    <n v="20.5"/>
    <n v="2.665"/>
    <n v="0"/>
    <n v="0"/>
    <n v="23.164999999999999"/>
    <m/>
    <s v="1"/>
    <x v="1"/>
  </r>
  <r>
    <x v="3"/>
    <x v="79"/>
    <s v="1"/>
    <x v="0"/>
    <s v="15041RESIN130972022"/>
    <s v="22SD000C"/>
    <x v="2449"/>
    <n v="148"/>
    <x v="188"/>
    <x v="220"/>
    <n v="0"/>
    <n v="0"/>
    <n v="159.4"/>
    <n v="20.722000000000001"/>
    <n v="0"/>
    <n v="0"/>
    <n v="180.12200000000001"/>
    <m/>
    <s v="1"/>
    <x v="1"/>
  </r>
  <r>
    <x v="3"/>
    <x v="80"/>
    <s v="1"/>
    <x v="0"/>
    <s v="15041RESIN130972022"/>
    <s v="22SD000C"/>
    <x v="2450"/>
    <n v="149"/>
    <x v="276"/>
    <x v="327"/>
    <n v="0"/>
    <n v="0"/>
    <n v="265.49"/>
    <n v="34.5137"/>
    <n v="0"/>
    <n v="0"/>
    <n v="300.00369999999998"/>
    <m/>
    <s v="1"/>
    <x v="1"/>
  </r>
  <r>
    <x v="3"/>
    <x v="80"/>
    <s v="1"/>
    <x v="0"/>
    <s v="15041RESIN130972022"/>
    <s v="22SD000C"/>
    <x v="2451"/>
    <n v="150"/>
    <x v="10"/>
    <x v="11"/>
    <n v="0"/>
    <n v="0"/>
    <n v="788.13"/>
    <n v="102.4569"/>
    <n v="0"/>
    <n v="0"/>
    <n v="890.58690000000001"/>
    <m/>
    <s v="1"/>
    <x v="1"/>
  </r>
  <r>
    <x v="3"/>
    <x v="81"/>
    <s v="1"/>
    <x v="0"/>
    <s v="15041RESIN130972022"/>
    <s v="22SD000C"/>
    <x v="2452"/>
    <n v="151"/>
    <x v="282"/>
    <x v="333"/>
    <n v="0"/>
    <n v="0"/>
    <n v="62.83"/>
    <n v="8.1678999999999995"/>
    <n v="0"/>
    <n v="0"/>
    <n v="70.997900000000001"/>
    <m/>
    <s v="1"/>
    <x v="1"/>
  </r>
  <r>
    <x v="3"/>
    <x v="81"/>
    <s v="1"/>
    <x v="0"/>
    <s v="15041RESIN130972022"/>
    <s v="22SD000C"/>
    <x v="2453"/>
    <n v="152"/>
    <x v="2"/>
    <x v="2"/>
    <n v="0"/>
    <n v="0"/>
    <n v="0"/>
    <n v="0"/>
    <n v="0"/>
    <n v="0"/>
    <n v="0"/>
    <m/>
    <s v="1"/>
    <x v="1"/>
  </r>
  <r>
    <x v="3"/>
    <x v="81"/>
    <s v="1"/>
    <x v="0"/>
    <s v="15041RESIN130972022"/>
    <s v="22SD000C"/>
    <x v="2454"/>
    <n v="153"/>
    <x v="10"/>
    <x v="11"/>
    <n v="0"/>
    <n v="0"/>
    <n v="34.19"/>
    <n v="4.4447000000000001"/>
    <n v="0"/>
    <n v="0"/>
    <n v="38.634699999999995"/>
    <m/>
    <s v="1"/>
    <x v="1"/>
  </r>
  <r>
    <x v="3"/>
    <x v="82"/>
    <s v="1"/>
    <x v="0"/>
    <s v="15041RESIN130972022"/>
    <s v="22SD000C"/>
    <x v="2455"/>
    <n v="154"/>
    <x v="36"/>
    <x v="40"/>
    <n v="0"/>
    <n v="0"/>
    <n v="599"/>
    <n v="77.87"/>
    <n v="0"/>
    <n v="0"/>
    <n v="676.87"/>
    <m/>
    <s v="1"/>
    <x v="1"/>
  </r>
  <r>
    <x v="3"/>
    <x v="82"/>
    <s v="1"/>
    <x v="0"/>
    <s v="15041RESIN130972022"/>
    <s v="22SD000C"/>
    <x v="2456"/>
    <n v="155"/>
    <x v="10"/>
    <x v="11"/>
    <n v="0"/>
    <n v="0"/>
    <n v="34.19"/>
    <n v="4.4447000000000001"/>
    <n v="0"/>
    <n v="0"/>
    <n v="38.634699999999995"/>
    <m/>
    <s v="1"/>
    <x v="1"/>
  </r>
  <r>
    <x v="3"/>
    <x v="82"/>
    <s v="1"/>
    <x v="0"/>
    <s v="15041RESIN130972022"/>
    <s v="22SD000C"/>
    <x v="2457"/>
    <n v="156"/>
    <x v="10"/>
    <x v="11"/>
    <n v="0"/>
    <n v="0"/>
    <n v="41.84"/>
    <n v="5.4392000000000005"/>
    <n v="0"/>
    <n v="0"/>
    <n v="47.279200000000003"/>
    <m/>
    <s v="1"/>
    <x v="1"/>
  </r>
  <r>
    <x v="3"/>
    <x v="82"/>
    <s v="1"/>
    <x v="0"/>
    <s v="15041RESIN130972022"/>
    <s v="22SD000C"/>
    <x v="2458"/>
    <n v="157"/>
    <x v="287"/>
    <x v="338"/>
    <n v="0"/>
    <n v="0"/>
    <n v="68.14"/>
    <n v="8.8582000000000001"/>
    <n v="0"/>
    <n v="0"/>
    <n v="76.998199999999997"/>
    <m/>
    <s v="1"/>
    <x v="1"/>
  </r>
  <r>
    <x v="3"/>
    <x v="82"/>
    <s v="1"/>
    <x v="0"/>
    <s v="15041RESIN130972022"/>
    <s v="22SD000C"/>
    <x v="2459"/>
    <n v="158"/>
    <x v="10"/>
    <x v="11"/>
    <n v="0"/>
    <n v="0"/>
    <n v="136.74"/>
    <n v="17.776200000000003"/>
    <n v="0"/>
    <n v="0"/>
    <n v="154.51620000000003"/>
    <m/>
    <s v="1"/>
    <x v="1"/>
  </r>
  <r>
    <x v="3"/>
    <x v="82"/>
    <s v="1"/>
    <x v="0"/>
    <s v="15041RESIN130972022"/>
    <s v="22SD000C"/>
    <x v="2460"/>
    <n v="159"/>
    <x v="10"/>
    <x v="11"/>
    <n v="0"/>
    <n v="0"/>
    <n v="170.93"/>
    <n v="22.2209"/>
    <n v="0"/>
    <n v="0"/>
    <n v="193.15090000000001"/>
    <m/>
    <s v="1"/>
    <x v="1"/>
  </r>
  <r>
    <x v="3"/>
    <x v="82"/>
    <s v="1"/>
    <x v="0"/>
    <s v="15041RESIN130972022"/>
    <s v="22SD000C"/>
    <x v="2461"/>
    <n v="160"/>
    <x v="10"/>
    <x v="11"/>
    <n v="0"/>
    <n v="0"/>
    <n v="162.66"/>
    <n v="21.145800000000001"/>
    <n v="0"/>
    <n v="0"/>
    <n v="183.8058"/>
    <m/>
    <s v="1"/>
    <x v="1"/>
  </r>
  <r>
    <x v="3"/>
    <x v="83"/>
    <s v="1"/>
    <x v="0"/>
    <s v="15041RESIN130972022"/>
    <s v="22SD000C"/>
    <x v="2462"/>
    <n v="161"/>
    <x v="2"/>
    <x v="2"/>
    <n v="0"/>
    <n v="0"/>
    <n v="0"/>
    <n v="0"/>
    <n v="0"/>
    <n v="0"/>
    <n v="0"/>
    <m/>
    <s v="1"/>
    <x v="1"/>
  </r>
  <r>
    <x v="3"/>
    <x v="83"/>
    <s v="1"/>
    <x v="0"/>
    <s v="15041RESIN130972022"/>
    <s v="22SD000C"/>
    <x v="2463"/>
    <n v="162"/>
    <x v="377"/>
    <x v="336"/>
    <n v="0"/>
    <n v="0"/>
    <n v="71.95"/>
    <n v="9.3535000000000004"/>
    <n v="0"/>
    <n v="0"/>
    <n v="81.3035"/>
    <m/>
    <s v="1"/>
    <x v="1"/>
  </r>
  <r>
    <x v="3"/>
    <x v="83"/>
    <s v="1"/>
    <x v="0"/>
    <s v="15041RESIN130972022"/>
    <s v="22SD000C"/>
    <x v="2464"/>
    <n v="163"/>
    <x v="2"/>
    <x v="2"/>
    <n v="0"/>
    <n v="0"/>
    <n v="0"/>
    <n v="0"/>
    <n v="0"/>
    <n v="0"/>
    <n v="0"/>
    <m/>
    <s v="1"/>
    <x v="1"/>
  </r>
  <r>
    <x v="3"/>
    <x v="83"/>
    <s v="1"/>
    <x v="0"/>
    <s v="15041RESIN130972022"/>
    <s v="22SD000C"/>
    <x v="2465"/>
    <n v="164"/>
    <x v="281"/>
    <x v="332"/>
    <n v="0"/>
    <n v="0"/>
    <n v="108.59"/>
    <n v="14.116700000000002"/>
    <n v="0"/>
    <n v="0"/>
    <n v="122.70670000000001"/>
    <m/>
    <s v="1"/>
    <x v="1"/>
  </r>
  <r>
    <x v="3"/>
    <x v="83"/>
    <s v="1"/>
    <x v="0"/>
    <s v="15041RESIN130972022"/>
    <s v="22SD000C"/>
    <x v="2466"/>
    <n v="165"/>
    <x v="10"/>
    <x v="11"/>
    <n v="0"/>
    <n v="0"/>
    <n v="541.95000000000005"/>
    <n v="70.453500000000005"/>
    <n v="0"/>
    <n v="0"/>
    <n v="612.40350000000001"/>
    <m/>
    <s v="1"/>
    <x v="1"/>
  </r>
  <r>
    <x v="3"/>
    <x v="84"/>
    <s v="1"/>
    <x v="0"/>
    <s v="15041RESIN130972022"/>
    <s v="22SD000C"/>
    <x v="2467"/>
    <n v="166"/>
    <x v="188"/>
    <x v="220"/>
    <n v="0"/>
    <n v="0"/>
    <n v="456.05"/>
    <n v="59.286500000000004"/>
    <n v="0"/>
    <n v="0"/>
    <n v="515.3365"/>
    <m/>
    <s v="1"/>
    <x v="1"/>
  </r>
  <r>
    <x v="3"/>
    <x v="84"/>
    <s v="1"/>
    <x v="0"/>
    <s v="15041RESIN130972022"/>
    <s v="22SD000C"/>
    <x v="2468"/>
    <n v="167"/>
    <x v="122"/>
    <x v="139"/>
    <n v="0"/>
    <n v="0"/>
    <n v="51.21"/>
    <n v="6.6573000000000002"/>
    <n v="0"/>
    <n v="0"/>
    <n v="57.8673"/>
    <m/>
    <s v="1"/>
    <x v="1"/>
  </r>
  <r>
    <x v="3"/>
    <x v="84"/>
    <s v="1"/>
    <x v="0"/>
    <s v="15041RESIN130972022"/>
    <s v="22SD000C"/>
    <x v="2469"/>
    <n v="168"/>
    <x v="289"/>
    <x v="340"/>
    <n v="0"/>
    <n v="0"/>
    <n v="328.01"/>
    <n v="42.641300000000001"/>
    <n v="0"/>
    <n v="0"/>
    <n v="370.65129999999999"/>
    <m/>
    <s v="1"/>
    <x v="1"/>
  </r>
  <r>
    <x v="3"/>
    <x v="84"/>
    <s v="1"/>
    <x v="0"/>
    <s v="15041RESIN130972022"/>
    <s v="22SD000C"/>
    <x v="2470"/>
    <n v="169"/>
    <x v="435"/>
    <x v="509"/>
    <n v="0"/>
    <n v="0"/>
    <n v="341.86"/>
    <n v="44.441800000000001"/>
    <n v="0"/>
    <n v="0"/>
    <n v="386.30180000000001"/>
    <m/>
    <s v="1"/>
    <x v="1"/>
  </r>
  <r>
    <x v="3"/>
    <x v="84"/>
    <s v="1"/>
    <x v="0"/>
    <s v="15041RESIN130972022"/>
    <s v="22SD000C"/>
    <x v="2471"/>
    <n v="170"/>
    <x v="26"/>
    <x v="30"/>
    <n v="0"/>
    <n v="0"/>
    <n v="460.8"/>
    <n v="59.904000000000003"/>
    <n v="0"/>
    <n v="0"/>
    <n v="520.70400000000006"/>
    <m/>
    <s v="1"/>
    <x v="1"/>
  </r>
  <r>
    <x v="3"/>
    <x v="84"/>
    <s v="1"/>
    <x v="0"/>
    <s v="15041RESIN130972022"/>
    <s v="22SD000C"/>
    <x v="2472"/>
    <n v="171"/>
    <x v="10"/>
    <x v="11"/>
    <n v="0"/>
    <n v="0"/>
    <n v="102.56"/>
    <n v="13.332800000000001"/>
    <n v="0"/>
    <n v="0"/>
    <n v="115.89280000000001"/>
    <m/>
    <s v="1"/>
    <x v="1"/>
  </r>
  <r>
    <x v="3"/>
    <x v="84"/>
    <s v="1"/>
    <x v="0"/>
    <s v="15041RESIN130972022"/>
    <s v="22SD000C"/>
    <x v="2473"/>
    <n v="172"/>
    <x v="10"/>
    <x v="11"/>
    <n v="0"/>
    <n v="0"/>
    <n v="28.18"/>
    <n v="3.6634000000000002"/>
    <n v="0"/>
    <n v="0"/>
    <n v="31.843399999999999"/>
    <m/>
    <s v="1"/>
    <x v="1"/>
  </r>
  <r>
    <x v="3"/>
    <x v="84"/>
    <s v="1"/>
    <x v="0"/>
    <s v="15041RESIN130972022"/>
    <s v="22SD000C"/>
    <x v="2474"/>
    <n v="173"/>
    <x v="383"/>
    <x v="449"/>
    <n v="0"/>
    <n v="0"/>
    <n v="504.43"/>
    <n v="65.575900000000004"/>
    <n v="0"/>
    <n v="0"/>
    <n v="570.0059"/>
    <m/>
    <s v="1"/>
    <x v="1"/>
  </r>
  <r>
    <x v="3"/>
    <x v="85"/>
    <s v="1"/>
    <x v="0"/>
    <s v="15041RESIN130972022"/>
    <s v="22SD000C"/>
    <x v="2475"/>
    <n v="174"/>
    <x v="10"/>
    <x v="11"/>
    <n v="0"/>
    <n v="0"/>
    <n v="34.19"/>
    <n v="4.4447000000000001"/>
    <n v="0"/>
    <n v="0"/>
    <n v="38.634699999999995"/>
    <m/>
    <s v="1"/>
    <x v="1"/>
  </r>
  <r>
    <x v="3"/>
    <x v="85"/>
    <s v="1"/>
    <x v="0"/>
    <s v="15041RESIN130972022"/>
    <s v="22SD000C"/>
    <x v="2476"/>
    <n v="175"/>
    <x v="283"/>
    <x v="334"/>
    <n v="0"/>
    <n v="0"/>
    <n v="288"/>
    <n v="37.44"/>
    <n v="0"/>
    <n v="0"/>
    <n v="325.44"/>
    <m/>
    <s v="1"/>
    <x v="1"/>
  </r>
  <r>
    <x v="3"/>
    <x v="85"/>
    <s v="1"/>
    <x v="0"/>
    <s v="15041RESIN130972022"/>
    <s v="22SD000C"/>
    <x v="2477"/>
    <n v="176"/>
    <x v="436"/>
    <x v="510"/>
    <n v="0"/>
    <n v="0"/>
    <n v="48.72"/>
    <n v="6.3335999999999997"/>
    <n v="0"/>
    <n v="0"/>
    <n v="55.053599999999996"/>
    <m/>
    <s v="1"/>
    <x v="1"/>
  </r>
  <r>
    <x v="3"/>
    <x v="86"/>
    <s v="1"/>
    <x v="0"/>
    <s v="15041RESIN130972022"/>
    <s v="22SD000C"/>
    <x v="2478"/>
    <n v="177"/>
    <x v="10"/>
    <x v="11"/>
    <n v="0"/>
    <n v="0"/>
    <n v="68.37"/>
    <n v="8.8881000000000014"/>
    <n v="0"/>
    <n v="0"/>
    <n v="77.258100000000013"/>
    <m/>
    <s v="1"/>
    <x v="1"/>
  </r>
  <r>
    <x v="3"/>
    <x v="86"/>
    <s v="1"/>
    <x v="0"/>
    <s v="15041RESIN130972022"/>
    <s v="22SD000C"/>
    <x v="2479"/>
    <n v="178"/>
    <x v="10"/>
    <x v="11"/>
    <n v="0"/>
    <n v="0"/>
    <n v="78.41"/>
    <n v="10.193300000000001"/>
    <n v="0"/>
    <n v="0"/>
    <n v="88.60329999999999"/>
    <m/>
    <s v="1"/>
    <x v="1"/>
  </r>
  <r>
    <x v="3"/>
    <x v="86"/>
    <s v="1"/>
    <x v="0"/>
    <s v="15041RESIN130972022"/>
    <s v="22SD000C"/>
    <x v="2480"/>
    <n v="179"/>
    <x v="168"/>
    <x v="193"/>
    <n v="0"/>
    <n v="0"/>
    <n v="166.03"/>
    <n v="21.5839"/>
    <n v="0"/>
    <n v="0"/>
    <n v="187.6139"/>
    <m/>
    <s v="1"/>
    <x v="1"/>
  </r>
  <r>
    <x v="3"/>
    <x v="86"/>
    <s v="1"/>
    <x v="0"/>
    <s v="15041RESIN130972022"/>
    <s v="22SD000C"/>
    <x v="2481"/>
    <n v="180"/>
    <x v="168"/>
    <x v="193"/>
    <n v="0"/>
    <n v="0"/>
    <n v="166.03"/>
    <n v="21.5839"/>
    <n v="0"/>
    <n v="0"/>
    <n v="187.6139"/>
    <m/>
    <s v="1"/>
    <x v="1"/>
  </r>
  <r>
    <x v="3"/>
    <x v="86"/>
    <s v="1"/>
    <x v="0"/>
    <s v="15041RESIN130972022"/>
    <s v="22SD000C"/>
    <x v="2482"/>
    <n v="181"/>
    <x v="168"/>
    <x v="193"/>
    <n v="0"/>
    <n v="0"/>
    <n v="166.03"/>
    <n v="21.5839"/>
    <n v="0"/>
    <n v="0"/>
    <n v="187.6139"/>
    <m/>
    <s v="1"/>
    <x v="1"/>
  </r>
  <r>
    <x v="3"/>
    <x v="86"/>
    <s v="1"/>
    <x v="0"/>
    <s v="15041RESIN130972022"/>
    <s v="22SD000C"/>
    <x v="2483"/>
    <n v="182"/>
    <x v="10"/>
    <x v="11"/>
    <n v="0"/>
    <n v="0"/>
    <n v="28.18"/>
    <n v="3.6634000000000002"/>
    <n v="0"/>
    <n v="0"/>
    <n v="31.843399999999999"/>
    <m/>
    <s v="1"/>
    <x v="1"/>
  </r>
  <r>
    <x v="3"/>
    <x v="86"/>
    <s v="1"/>
    <x v="0"/>
    <s v="15041RESIN130972022"/>
    <s v="22SD000C"/>
    <x v="2484"/>
    <n v="183"/>
    <x v="10"/>
    <x v="11"/>
    <n v="0"/>
    <n v="0"/>
    <n v="9.23"/>
    <n v="1.1999000000000002"/>
    <n v="0"/>
    <n v="0"/>
    <n v="10.4299"/>
    <m/>
    <s v="1"/>
    <x v="1"/>
  </r>
  <r>
    <x v="3"/>
    <x v="86"/>
    <s v="1"/>
    <x v="0"/>
    <s v="15041RESIN130972022"/>
    <s v="22SD000C"/>
    <x v="2485"/>
    <n v="184"/>
    <x v="10"/>
    <x v="11"/>
    <n v="0"/>
    <n v="0"/>
    <n v="68.37"/>
    <n v="8.8881000000000014"/>
    <n v="0"/>
    <n v="0"/>
    <n v="77.258100000000013"/>
    <m/>
    <s v="1"/>
    <x v="1"/>
  </r>
  <r>
    <x v="3"/>
    <x v="86"/>
    <s v="1"/>
    <x v="0"/>
    <s v="15041RESIN130972022"/>
    <s v="22SD000C"/>
    <x v="2486"/>
    <n v="185"/>
    <x v="10"/>
    <x v="11"/>
    <n v="0"/>
    <n v="0"/>
    <n v="304.73"/>
    <n v="39.614900000000006"/>
    <n v="0"/>
    <n v="0"/>
    <n v="344.34490000000005"/>
    <m/>
    <s v="1"/>
    <x v="1"/>
  </r>
  <r>
    <x v="3"/>
    <x v="86"/>
    <s v="1"/>
    <x v="0"/>
    <s v="15041RESIN130972022"/>
    <s v="22SD000C"/>
    <x v="2487"/>
    <n v="186"/>
    <x v="10"/>
    <x v="11"/>
    <n v="0"/>
    <n v="0"/>
    <n v="102.56"/>
    <n v="13.332800000000001"/>
    <n v="0"/>
    <n v="0"/>
    <n v="115.89280000000001"/>
    <m/>
    <s v="1"/>
    <x v="1"/>
  </r>
  <r>
    <x v="3"/>
    <x v="86"/>
    <s v="1"/>
    <x v="0"/>
    <s v="15041RESIN130972022"/>
    <s v="22SD000C"/>
    <x v="2488"/>
    <n v="187"/>
    <x v="10"/>
    <x v="11"/>
    <n v="0"/>
    <n v="0"/>
    <n v="1264.8699999999999"/>
    <n v="164.4331"/>
    <n v="0"/>
    <n v="0"/>
    <n v="1429.3030999999999"/>
    <m/>
    <s v="1"/>
    <x v="1"/>
  </r>
  <r>
    <x v="3"/>
    <x v="87"/>
    <s v="1"/>
    <x v="0"/>
    <s v="15041RESIN130972022"/>
    <s v="22SD000C"/>
    <x v="2489"/>
    <n v="188"/>
    <x v="432"/>
    <x v="29"/>
    <n v="0"/>
    <n v="0"/>
    <n v="68.14"/>
    <n v="8.8582000000000001"/>
    <n v="0"/>
    <n v="0"/>
    <n v="76.998199999999997"/>
    <s v="012764042"/>
    <s v="1"/>
    <x v="1"/>
  </r>
  <r>
    <x v="3"/>
    <x v="87"/>
    <s v="1"/>
    <x v="0"/>
    <s v="15041RESIN130972022"/>
    <s v="22SD000C"/>
    <x v="2490"/>
    <n v="189"/>
    <x v="122"/>
    <x v="139"/>
    <n v="0"/>
    <n v="0"/>
    <n v="47.4"/>
    <n v="6.1619999999999999"/>
    <n v="0"/>
    <n v="0"/>
    <n v="53.561999999999998"/>
    <m/>
    <s v="1"/>
    <x v="1"/>
  </r>
  <r>
    <x v="3"/>
    <x v="87"/>
    <s v="1"/>
    <x v="0"/>
    <s v="15041RESIN130972022"/>
    <s v="22SD000C"/>
    <x v="2491"/>
    <n v="190"/>
    <x v="377"/>
    <x v="336"/>
    <n v="0"/>
    <n v="0"/>
    <n v="133.91999999999999"/>
    <n v="17.409599999999998"/>
    <n v="0"/>
    <n v="0"/>
    <n v="151.32959999999997"/>
    <m/>
    <s v="1"/>
    <x v="1"/>
  </r>
  <r>
    <x v="3"/>
    <x v="87"/>
    <s v="1"/>
    <x v="0"/>
    <s v="15041RESIN130972022"/>
    <s v="22SD000C"/>
    <x v="2492"/>
    <n v="191"/>
    <x v="2"/>
    <x v="2"/>
    <n v="0"/>
    <n v="0"/>
    <n v="0"/>
    <n v="0"/>
    <n v="0"/>
    <n v="0"/>
    <n v="0"/>
    <m/>
    <s v="1"/>
    <x v="1"/>
  </r>
  <r>
    <x v="3"/>
    <x v="87"/>
    <s v="1"/>
    <x v="0"/>
    <s v="15041RESIN130972022"/>
    <s v="22SD000C"/>
    <x v="2493"/>
    <n v="192"/>
    <x v="2"/>
    <x v="2"/>
    <n v="0"/>
    <n v="0"/>
    <n v="0"/>
    <n v="0"/>
    <n v="0"/>
    <n v="0"/>
    <n v="0"/>
    <m/>
    <s v="1"/>
    <x v="1"/>
  </r>
  <r>
    <x v="3"/>
    <x v="87"/>
    <s v="1"/>
    <x v="0"/>
    <s v="15041RESIN130972022"/>
    <s v="22SD000C"/>
    <x v="2494"/>
    <n v="193"/>
    <x v="10"/>
    <x v="11"/>
    <n v="0"/>
    <n v="0"/>
    <n v="752.83"/>
    <n v="97.867900000000006"/>
    <n v="0"/>
    <n v="0"/>
    <n v="850.6979"/>
    <m/>
    <s v="1"/>
    <x v="1"/>
  </r>
  <r>
    <x v="3"/>
    <x v="87"/>
    <s v="1"/>
    <x v="0"/>
    <s v="15041RESIN130972022"/>
    <s v="22SD000C"/>
    <x v="2495"/>
    <n v="194"/>
    <x v="10"/>
    <x v="11"/>
    <n v="0"/>
    <n v="0"/>
    <n v="78.98"/>
    <n v="10.2674"/>
    <n v="0"/>
    <n v="0"/>
    <n v="89.247399999999999"/>
    <m/>
    <s v="1"/>
    <x v="1"/>
  </r>
  <r>
    <x v="3"/>
    <x v="87"/>
    <s v="1"/>
    <x v="0"/>
    <s v="15041RESIN130972022"/>
    <s v="22SD000C"/>
    <x v="2496"/>
    <n v="195"/>
    <x v="2"/>
    <x v="2"/>
    <n v="0"/>
    <n v="0"/>
    <n v="0"/>
    <n v="0"/>
    <n v="0"/>
    <n v="0"/>
    <n v="0"/>
    <m/>
    <s v="1"/>
    <x v="1"/>
  </r>
  <r>
    <x v="3"/>
    <x v="87"/>
    <s v="1"/>
    <x v="0"/>
    <s v="15041RESIN130972022"/>
    <s v="22SD000C"/>
    <x v="2497"/>
    <n v="196"/>
    <x v="2"/>
    <x v="2"/>
    <n v="0"/>
    <n v="0"/>
    <n v="0"/>
    <n v="0"/>
    <n v="0"/>
    <n v="0"/>
    <n v="0"/>
    <m/>
    <s v="1"/>
    <x v="1"/>
  </r>
  <r>
    <x v="3"/>
    <x v="87"/>
    <s v="1"/>
    <x v="0"/>
    <s v="15041RESIN130972022"/>
    <s v="22SD000C"/>
    <x v="2498"/>
    <n v="197"/>
    <x v="25"/>
    <x v="28"/>
    <n v="0"/>
    <n v="0"/>
    <n v="269.27999999999997"/>
    <n v="35.006399999999999"/>
    <n v="0"/>
    <n v="0"/>
    <n v="304.28639999999996"/>
    <m/>
    <s v="1"/>
    <x v="1"/>
  </r>
  <r>
    <x v="3"/>
    <x v="87"/>
    <s v="1"/>
    <x v="0"/>
    <s v="15041RESIN130972022"/>
    <s v="22SD000C"/>
    <x v="2499"/>
    <n v="198"/>
    <x v="24"/>
    <x v="27"/>
    <n v="0"/>
    <n v="0"/>
    <n v="140.93"/>
    <n v="18.320900000000002"/>
    <n v="0"/>
    <n v="0"/>
    <n v="159.2509"/>
    <m/>
    <s v="1"/>
    <x v="1"/>
  </r>
  <r>
    <x v="3"/>
    <x v="87"/>
    <s v="1"/>
    <x v="0"/>
    <s v="15041RESIN130972022"/>
    <s v="22SD000C"/>
    <x v="2500"/>
    <n v="199"/>
    <x v="41"/>
    <x v="45"/>
    <n v="0"/>
    <n v="0"/>
    <n v="348.67"/>
    <n v="45.327100000000002"/>
    <n v="0"/>
    <n v="0"/>
    <n v="393.99710000000005"/>
    <m/>
    <s v="1"/>
    <x v="1"/>
  </r>
  <r>
    <x v="3"/>
    <x v="87"/>
    <s v="1"/>
    <x v="0"/>
    <s v="15041RESIN130972022"/>
    <s v="22SD000C"/>
    <x v="2501"/>
    <n v="200"/>
    <x v="60"/>
    <x v="65"/>
    <n v="0"/>
    <n v="0"/>
    <n v="71.08"/>
    <n v="9.2403999999999993"/>
    <n v="0"/>
    <n v="0"/>
    <n v="80.320399999999992"/>
    <m/>
    <s v="1"/>
    <x v="1"/>
  </r>
  <r>
    <x v="3"/>
    <x v="87"/>
    <s v="1"/>
    <x v="0"/>
    <s v="15041RESIN130972022"/>
    <s v="22SD000C"/>
    <x v="2502"/>
    <n v="201"/>
    <x v="39"/>
    <x v="43"/>
    <n v="0"/>
    <n v="0"/>
    <n v="92.3"/>
    <n v="11.999000000000001"/>
    <n v="0"/>
    <n v="0"/>
    <n v="104.29899999999999"/>
    <m/>
    <s v="1"/>
    <x v="1"/>
  </r>
  <r>
    <x v="3"/>
    <x v="88"/>
    <s v="1"/>
    <x v="0"/>
    <s v="15041RESIN130972022"/>
    <s v="22SD000C"/>
    <x v="2503"/>
    <n v="202"/>
    <x v="60"/>
    <x v="65"/>
    <n v="0"/>
    <n v="0"/>
    <n v="35.54"/>
    <n v="4.6201999999999996"/>
    <n v="0"/>
    <n v="0"/>
    <n v="40.160199999999996"/>
    <m/>
    <s v="1"/>
    <x v="1"/>
  </r>
  <r>
    <x v="3"/>
    <x v="88"/>
    <s v="1"/>
    <x v="0"/>
    <s v="15041RESIN130972022"/>
    <s v="22SD000C"/>
    <x v="2504"/>
    <n v="203"/>
    <x v="75"/>
    <x v="82"/>
    <n v="0"/>
    <n v="0"/>
    <n v="663.72"/>
    <n v="86.283600000000007"/>
    <n v="0"/>
    <n v="0"/>
    <n v="750.00360000000001"/>
    <m/>
    <s v="1"/>
    <x v="1"/>
  </r>
  <r>
    <x v="3"/>
    <x v="89"/>
    <s v="1"/>
    <x v="0"/>
    <s v="15041RESIN130972022"/>
    <s v="22SD000C"/>
    <x v="2505"/>
    <n v="204"/>
    <x v="76"/>
    <x v="83"/>
    <n v="0"/>
    <n v="0"/>
    <n v="40.36"/>
    <n v="5.2468000000000004"/>
    <n v="0"/>
    <n v="0"/>
    <n v="45.6068"/>
    <m/>
    <s v="1"/>
    <x v="1"/>
  </r>
  <r>
    <x v="3"/>
    <x v="89"/>
    <s v="1"/>
    <x v="0"/>
    <s v="15041RESIN130972022"/>
    <s v="22SD000C"/>
    <x v="2506"/>
    <n v="205"/>
    <x v="377"/>
    <x v="336"/>
    <n v="0"/>
    <n v="0"/>
    <n v="104.95"/>
    <n v="13.643500000000001"/>
    <n v="0"/>
    <n v="0"/>
    <n v="118.59350000000001"/>
    <m/>
    <s v="1"/>
    <x v="1"/>
  </r>
  <r>
    <x v="3"/>
    <x v="89"/>
    <s v="1"/>
    <x v="0"/>
    <s v="15041RESIN130972022"/>
    <s v="22SD000C"/>
    <x v="2507"/>
    <n v="206"/>
    <x v="10"/>
    <x v="11"/>
    <n v="0"/>
    <n v="0"/>
    <n v="475.33"/>
    <n v="61.792900000000003"/>
    <n v="0"/>
    <n v="0"/>
    <n v="537.12289999999996"/>
    <m/>
    <s v="1"/>
    <x v="1"/>
  </r>
  <r>
    <x v="3"/>
    <x v="89"/>
    <s v="1"/>
    <x v="0"/>
    <s v="15041RESIN130972022"/>
    <s v="22SD000C"/>
    <x v="2508"/>
    <n v="207"/>
    <x v="190"/>
    <x v="222"/>
    <n v="0"/>
    <n v="0"/>
    <n v="215"/>
    <n v="27.95"/>
    <n v="0"/>
    <n v="0"/>
    <n v="242.95"/>
    <m/>
    <s v="1"/>
    <x v="1"/>
  </r>
  <r>
    <x v="3"/>
    <x v="83"/>
    <s v="1"/>
    <x v="1"/>
    <s v="15041RESIN547842021"/>
    <s v="21DS000T"/>
    <x v="1657"/>
    <n v="266"/>
    <x v="257"/>
    <x v="306"/>
    <n v="0"/>
    <n v="0"/>
    <n v="81.27"/>
    <n v="10.565099999999999"/>
    <n v="0"/>
    <n v="0"/>
    <n v="91.835099999999997"/>
    <m/>
    <s v="1"/>
    <x v="1"/>
  </r>
  <r>
    <x v="3"/>
    <x v="83"/>
    <s v="1"/>
    <x v="1"/>
    <s v="15041RESIN547842021"/>
    <s v="21DS000T"/>
    <x v="1658"/>
    <n v="267"/>
    <x v="52"/>
    <x v="57"/>
    <n v="0"/>
    <n v="0"/>
    <n v="1.55"/>
    <n v="0.20150000000000001"/>
    <n v="0"/>
    <n v="0"/>
    <n v="1.7515000000000001"/>
    <m/>
    <s v="1"/>
    <x v="1"/>
  </r>
  <r>
    <x v="3"/>
    <x v="83"/>
    <s v="1"/>
    <x v="1"/>
    <s v="15041RESIN547842021"/>
    <s v="21DS000T"/>
    <x v="1659"/>
    <n v="268"/>
    <x v="45"/>
    <x v="49"/>
    <n v="0"/>
    <n v="0"/>
    <n v="2.04"/>
    <n v="0.26519999999999999"/>
    <n v="0"/>
    <n v="0"/>
    <n v="2.3052000000000001"/>
    <m/>
    <s v="1"/>
    <x v="1"/>
  </r>
  <r>
    <x v="3"/>
    <x v="83"/>
    <s v="1"/>
    <x v="1"/>
    <s v="15041RESIN547842021"/>
    <s v="21DS000T"/>
    <x v="1660"/>
    <n v="269"/>
    <x v="17"/>
    <x v="20"/>
    <n v="0"/>
    <n v="0"/>
    <n v="1.59"/>
    <n v="0.20670000000000002"/>
    <n v="0"/>
    <n v="0"/>
    <n v="1.7967000000000002"/>
    <m/>
    <s v="1"/>
    <x v="1"/>
  </r>
  <r>
    <x v="3"/>
    <x v="83"/>
    <s v="1"/>
    <x v="1"/>
    <s v="15041RESIN547842021"/>
    <s v="21DS000T"/>
    <x v="1661"/>
    <n v="270"/>
    <x v="196"/>
    <x v="228"/>
    <n v="0"/>
    <n v="0"/>
    <n v="5403.13"/>
    <n v="702.40690000000006"/>
    <n v="0"/>
    <n v="0"/>
    <n v="6105.5369000000001"/>
    <m/>
    <s v="1"/>
    <x v="1"/>
  </r>
  <r>
    <x v="3"/>
    <x v="83"/>
    <s v="1"/>
    <x v="1"/>
    <s v="15041RESIN547842021"/>
    <s v="21DS000T"/>
    <x v="1662"/>
    <n v="271"/>
    <x v="178"/>
    <x v="204"/>
    <n v="0"/>
    <n v="0"/>
    <n v="30659.67"/>
    <n v="3985.7570999999998"/>
    <n v="0"/>
    <n v="0"/>
    <n v="34645.427100000001"/>
    <m/>
    <s v="1"/>
    <x v="1"/>
  </r>
  <r>
    <x v="3"/>
    <x v="83"/>
    <s v="1"/>
    <x v="1"/>
    <s v="15041RESIN547842021"/>
    <s v="21DS000T"/>
    <x v="1663"/>
    <n v="272"/>
    <x v="177"/>
    <x v="203"/>
    <n v="0"/>
    <n v="0"/>
    <n v="7136.22"/>
    <n v="927.70860000000005"/>
    <n v="0"/>
    <n v="0"/>
    <n v="8063.9286000000002"/>
    <m/>
    <s v="1"/>
    <x v="1"/>
  </r>
  <r>
    <x v="3"/>
    <x v="83"/>
    <s v="1"/>
    <x v="1"/>
    <s v="15041RESIN547842021"/>
    <s v="21DS000T"/>
    <x v="1664"/>
    <n v="273"/>
    <x v="87"/>
    <x v="97"/>
    <n v="0"/>
    <n v="0"/>
    <n v="256.87"/>
    <n v="33.393100000000004"/>
    <n v="0"/>
    <n v="0"/>
    <n v="290.26310000000001"/>
    <m/>
    <s v="1"/>
    <x v="1"/>
  </r>
  <r>
    <x v="3"/>
    <x v="85"/>
    <s v="1"/>
    <x v="1"/>
    <s v="15041RESIN547842021"/>
    <s v="21DS000T"/>
    <x v="1665"/>
    <n v="274"/>
    <x v="2"/>
    <x v="2"/>
    <n v="0"/>
    <n v="0"/>
    <n v="0"/>
    <n v="0"/>
    <n v="0"/>
    <n v="0"/>
    <n v="0"/>
    <m/>
    <s v="1"/>
    <x v="1"/>
  </r>
  <r>
    <x v="3"/>
    <x v="85"/>
    <s v="1"/>
    <x v="1"/>
    <s v="15041RESIN547842021"/>
    <s v="21DS000T"/>
    <x v="1666"/>
    <n v="275"/>
    <x v="257"/>
    <x v="306"/>
    <n v="0"/>
    <n v="0"/>
    <n v="79.650000000000006"/>
    <n v="10.354500000000002"/>
    <n v="0"/>
    <n v="0"/>
    <n v="90.004500000000007"/>
    <m/>
    <s v="1"/>
    <x v="1"/>
  </r>
  <r>
    <x v="3"/>
    <x v="75"/>
    <s v="1"/>
    <x v="0"/>
    <s v="15041RESIN068492022"/>
    <s v="22SD004C"/>
    <x v="2509"/>
    <n v="1308"/>
    <x v="10"/>
    <x v="11"/>
    <n v="0"/>
    <n v="0"/>
    <n v="1903.89"/>
    <n v="247.50570000000002"/>
    <n v="0"/>
    <n v="0"/>
    <n v="2151.3957"/>
    <m/>
    <s v="1"/>
    <x v="2"/>
  </r>
  <r>
    <x v="3"/>
    <x v="75"/>
    <s v="1"/>
    <x v="0"/>
    <s v="15041RESIN068492022"/>
    <s v="22SD004C"/>
    <x v="2510"/>
    <n v="1309"/>
    <x v="59"/>
    <x v="64"/>
    <n v="0"/>
    <n v="0"/>
    <n v="129.44"/>
    <n v="16.827200000000001"/>
    <n v="0"/>
    <n v="0"/>
    <n v="146.2672"/>
    <m/>
    <s v="1"/>
    <x v="2"/>
  </r>
  <r>
    <x v="3"/>
    <x v="75"/>
    <s v="1"/>
    <x v="0"/>
    <s v="15041RESIN068492022"/>
    <s v="22SD004C"/>
    <x v="2511"/>
    <n v="1310"/>
    <x v="2"/>
    <x v="2"/>
    <n v="0"/>
    <n v="0"/>
    <n v="0"/>
    <n v="0"/>
    <n v="0"/>
    <n v="0"/>
    <n v="0"/>
    <m/>
    <s v="1"/>
    <x v="2"/>
  </r>
  <r>
    <x v="3"/>
    <x v="75"/>
    <s v="1"/>
    <x v="0"/>
    <s v="15041RESIN068492022"/>
    <s v="22SD004C"/>
    <x v="2512"/>
    <n v="1311"/>
    <x v="82"/>
    <x v="89"/>
    <n v="0"/>
    <n v="0"/>
    <n v="307.85000000000002"/>
    <n v="40.020500000000006"/>
    <n v="0"/>
    <n v="0"/>
    <n v="347.87050000000005"/>
    <m/>
    <s v="1"/>
    <x v="2"/>
  </r>
  <r>
    <x v="3"/>
    <x v="75"/>
    <s v="1"/>
    <x v="0"/>
    <s v="15041RESIN068492022"/>
    <s v="22SD004C"/>
    <x v="2513"/>
    <n v="1312"/>
    <x v="292"/>
    <x v="343"/>
    <n v="0"/>
    <n v="0"/>
    <n v="165.11"/>
    <n v="21.464300000000001"/>
    <n v="0"/>
    <n v="0"/>
    <n v="186.57430000000002"/>
    <m/>
    <s v="1"/>
    <x v="2"/>
  </r>
  <r>
    <x v="3"/>
    <x v="75"/>
    <s v="1"/>
    <x v="0"/>
    <s v="15041RESIN068492022"/>
    <s v="22SD004C"/>
    <x v="2514"/>
    <n v="1313"/>
    <x v="432"/>
    <x v="216"/>
    <n v="0"/>
    <n v="0"/>
    <n v="343.18"/>
    <n v="44.613400000000006"/>
    <n v="0"/>
    <n v="0"/>
    <n v="387.79340000000002"/>
    <s v="001121312"/>
    <s v="1"/>
    <x v="2"/>
  </r>
  <r>
    <x v="3"/>
    <x v="75"/>
    <s v="1"/>
    <x v="0"/>
    <s v="15041RESIN068492022"/>
    <s v="22SD004C"/>
    <x v="2515"/>
    <n v="1314"/>
    <x v="432"/>
    <x v="216"/>
    <n v="0"/>
    <n v="0"/>
    <n v="124.3"/>
    <n v="16.158999999999999"/>
    <n v="0"/>
    <n v="0"/>
    <n v="140.459"/>
    <s v="001121312"/>
    <s v="1"/>
    <x v="2"/>
  </r>
  <r>
    <x v="3"/>
    <x v="75"/>
    <s v="1"/>
    <x v="0"/>
    <s v="15041RESIN068492022"/>
    <s v="22SD004C"/>
    <x v="2516"/>
    <n v="1315"/>
    <x v="172"/>
    <x v="198"/>
    <n v="0"/>
    <n v="0"/>
    <n v="39.200000000000003"/>
    <n v="5.096000000000001"/>
    <n v="0"/>
    <n v="0"/>
    <n v="44.296000000000006"/>
    <m/>
    <s v="1"/>
    <x v="2"/>
  </r>
  <r>
    <x v="3"/>
    <x v="75"/>
    <s v="1"/>
    <x v="0"/>
    <s v="15041RESIN068492022"/>
    <s v="22SD004C"/>
    <x v="2517"/>
    <n v="1316"/>
    <x v="346"/>
    <x v="402"/>
    <n v="0"/>
    <n v="0"/>
    <n v="17.93"/>
    <n v="2.3309000000000002"/>
    <n v="0"/>
    <n v="0"/>
    <n v="20.260899999999999"/>
    <m/>
    <s v="1"/>
    <x v="2"/>
  </r>
  <r>
    <x v="3"/>
    <x v="75"/>
    <s v="1"/>
    <x v="0"/>
    <s v="15041RESIN068492022"/>
    <s v="22SD004C"/>
    <x v="2518"/>
    <n v="1317"/>
    <x v="432"/>
    <x v="125"/>
    <n v="0"/>
    <n v="0"/>
    <n v="83.53"/>
    <n v="10.8589"/>
    <n v="0"/>
    <n v="0"/>
    <n v="94.388900000000007"/>
    <s v="014569024"/>
    <s v="1"/>
    <x v="2"/>
  </r>
  <r>
    <x v="3"/>
    <x v="75"/>
    <s v="1"/>
    <x v="0"/>
    <s v="15041RESIN068492022"/>
    <s v="22SD004C"/>
    <x v="2519"/>
    <n v="1318"/>
    <x v="228"/>
    <x v="267"/>
    <n v="0"/>
    <n v="0"/>
    <n v="36.83"/>
    <n v="4.7878999999999996"/>
    <n v="0"/>
    <n v="0"/>
    <n v="41.617899999999999"/>
    <m/>
    <s v="1"/>
    <x v="2"/>
  </r>
  <r>
    <x v="3"/>
    <x v="75"/>
    <s v="1"/>
    <x v="0"/>
    <s v="15041RESIN068492022"/>
    <s v="22SD004C"/>
    <x v="2520"/>
    <n v="1319"/>
    <x v="144"/>
    <x v="164"/>
    <n v="0"/>
    <n v="0"/>
    <n v="61.15"/>
    <n v="7.9495000000000005"/>
    <n v="0"/>
    <n v="0"/>
    <n v="69.099500000000006"/>
    <m/>
    <s v="1"/>
    <x v="2"/>
  </r>
  <r>
    <x v="3"/>
    <x v="75"/>
    <s v="1"/>
    <x v="0"/>
    <s v="15041RESIN068492022"/>
    <s v="22SD004C"/>
    <x v="2521"/>
    <n v="1320"/>
    <x v="179"/>
    <x v="206"/>
    <n v="0"/>
    <n v="0"/>
    <n v="897.12"/>
    <n v="116.62560000000001"/>
    <n v="0"/>
    <n v="0"/>
    <n v="1013.7456"/>
    <m/>
    <s v="1"/>
    <x v="2"/>
  </r>
  <r>
    <x v="3"/>
    <x v="75"/>
    <s v="1"/>
    <x v="0"/>
    <s v="15041RESIN068492022"/>
    <s v="22SD004C"/>
    <x v="2522"/>
    <n v="1321"/>
    <x v="257"/>
    <x v="306"/>
    <n v="0"/>
    <n v="0"/>
    <n v="2038.91"/>
    <n v="265.05830000000003"/>
    <n v="0"/>
    <n v="0"/>
    <n v="2303.9683"/>
    <m/>
    <s v="1"/>
    <x v="2"/>
  </r>
  <r>
    <x v="3"/>
    <x v="75"/>
    <s v="1"/>
    <x v="0"/>
    <s v="15041RESIN068492022"/>
    <s v="22SD004C"/>
    <x v="2523"/>
    <n v="1322"/>
    <x v="10"/>
    <x v="11"/>
    <n v="0"/>
    <n v="0"/>
    <n v="42.08"/>
    <n v="5.4703999999999997"/>
    <n v="0"/>
    <n v="0"/>
    <n v="47.550399999999996"/>
    <m/>
    <s v="1"/>
    <x v="2"/>
  </r>
  <r>
    <x v="3"/>
    <x v="75"/>
    <s v="1"/>
    <x v="0"/>
    <s v="15041RESIN068492022"/>
    <s v="22SD004C"/>
    <x v="2524"/>
    <n v="1323"/>
    <x v="153"/>
    <x v="481"/>
    <n v="0"/>
    <n v="0"/>
    <n v="500"/>
    <n v="65"/>
    <n v="0"/>
    <n v="0"/>
    <n v="565"/>
    <m/>
    <s v="1"/>
    <x v="2"/>
  </r>
  <r>
    <x v="3"/>
    <x v="75"/>
    <s v="1"/>
    <x v="0"/>
    <s v="15041RESIN068492022"/>
    <s v="22SD004C"/>
    <x v="2525"/>
    <n v="1324"/>
    <x v="76"/>
    <x v="83"/>
    <n v="0"/>
    <n v="0"/>
    <n v="120"/>
    <n v="15.600000000000001"/>
    <n v="0"/>
    <n v="0"/>
    <n v="135.6"/>
    <m/>
    <s v="1"/>
    <x v="2"/>
  </r>
  <r>
    <x v="3"/>
    <x v="75"/>
    <s v="1"/>
    <x v="0"/>
    <s v="15041RESIN068492022"/>
    <s v="22SD004C"/>
    <x v="2526"/>
    <n v="1325"/>
    <x v="194"/>
    <x v="226"/>
    <n v="0"/>
    <n v="0"/>
    <n v="33"/>
    <n v="4.29"/>
    <n v="0"/>
    <n v="0"/>
    <n v="37.29"/>
    <m/>
    <s v="1"/>
    <x v="2"/>
  </r>
  <r>
    <x v="3"/>
    <x v="75"/>
    <s v="1"/>
    <x v="0"/>
    <s v="15041RESIN068492022"/>
    <s v="22SD004C"/>
    <x v="2527"/>
    <n v="1326"/>
    <x v="212"/>
    <x v="249"/>
    <n v="0"/>
    <n v="0"/>
    <n v="1476.99"/>
    <n v="192.0087"/>
    <n v="0"/>
    <n v="0"/>
    <n v="1668.9987000000001"/>
    <m/>
    <s v="1"/>
    <x v="2"/>
  </r>
  <r>
    <x v="3"/>
    <x v="75"/>
    <s v="1"/>
    <x v="0"/>
    <s v="15041RESIN068492022"/>
    <s v="22SD004C"/>
    <x v="2528"/>
    <n v="1327"/>
    <x v="245"/>
    <x v="291"/>
    <n v="0"/>
    <n v="0"/>
    <n v="95.27"/>
    <n v="12.3851"/>
    <n v="0"/>
    <n v="0"/>
    <n v="107.65509999999999"/>
    <m/>
    <s v="1"/>
    <x v="2"/>
  </r>
  <r>
    <x v="3"/>
    <x v="75"/>
    <s v="1"/>
    <x v="0"/>
    <s v="15041RESIN068492022"/>
    <s v="22SD004C"/>
    <x v="2529"/>
    <n v="1328"/>
    <x v="73"/>
    <x v="79"/>
    <n v="0"/>
    <n v="0"/>
    <n v="400"/>
    <n v="52"/>
    <n v="0"/>
    <n v="0"/>
    <n v="452"/>
    <m/>
    <s v="1"/>
    <x v="2"/>
  </r>
  <r>
    <x v="3"/>
    <x v="75"/>
    <s v="1"/>
    <x v="0"/>
    <s v="15041RESIN068492022"/>
    <s v="22SD004C"/>
    <x v="2530"/>
    <n v="1329"/>
    <x v="432"/>
    <x v="511"/>
    <n v="0"/>
    <n v="0"/>
    <n v="63.72"/>
    <n v="8.2835999999999999"/>
    <n v="0"/>
    <n v="0"/>
    <n v="72.003600000000006"/>
    <s v="008747567"/>
    <s v="1"/>
    <x v="2"/>
  </r>
  <r>
    <x v="3"/>
    <x v="75"/>
    <s v="1"/>
    <x v="0"/>
    <s v="15041RESIN068492022"/>
    <s v="22SD004C"/>
    <x v="2531"/>
    <n v="1330"/>
    <x v="104"/>
    <x v="119"/>
    <n v="0"/>
    <n v="0"/>
    <n v="16.2"/>
    <n v="2.1059999999999999"/>
    <n v="0"/>
    <n v="0"/>
    <n v="18.305999999999997"/>
    <m/>
    <s v="1"/>
    <x v="2"/>
  </r>
  <r>
    <x v="3"/>
    <x v="75"/>
    <s v="1"/>
    <x v="0"/>
    <s v="15041RESIN068492022"/>
    <s v="22SD004C"/>
    <x v="2532"/>
    <n v="1331"/>
    <x v="10"/>
    <x v="11"/>
    <n v="0"/>
    <n v="0"/>
    <n v="228.85"/>
    <n v="29.750499999999999"/>
    <n v="0"/>
    <n v="0"/>
    <n v="258.60050000000001"/>
    <m/>
    <s v="1"/>
    <x v="2"/>
  </r>
  <r>
    <x v="3"/>
    <x v="75"/>
    <s v="1"/>
    <x v="0"/>
    <s v="15041RESIN068492022"/>
    <s v="22SD004C"/>
    <x v="2533"/>
    <n v="1332"/>
    <x v="432"/>
    <x v="243"/>
    <n v="0"/>
    <n v="0"/>
    <n v="203.9"/>
    <n v="26.507000000000001"/>
    <n v="0"/>
    <n v="0"/>
    <n v="230.40700000000001"/>
    <s v="009870981"/>
    <s v="1"/>
    <x v="2"/>
  </r>
  <r>
    <x v="3"/>
    <x v="75"/>
    <s v="1"/>
    <x v="0"/>
    <s v="15041RESIN068492022"/>
    <s v="22SD004C"/>
    <x v="2534"/>
    <n v="1333"/>
    <x v="154"/>
    <x v="177"/>
    <n v="0"/>
    <n v="0"/>
    <n v="55.78"/>
    <n v="7.2514000000000003"/>
    <n v="0"/>
    <n v="0"/>
    <n v="63.031400000000005"/>
    <m/>
    <s v="1"/>
    <x v="2"/>
  </r>
  <r>
    <x v="3"/>
    <x v="76"/>
    <s v="1"/>
    <x v="0"/>
    <s v="15041RESIN068492022"/>
    <s v="22SD004C"/>
    <x v="2535"/>
    <n v="1334"/>
    <x v="84"/>
    <x v="92"/>
    <n v="0"/>
    <n v="0"/>
    <n v="236.48"/>
    <n v="30.7424"/>
    <n v="0"/>
    <n v="0"/>
    <n v="267.22239999999999"/>
    <m/>
    <s v="1"/>
    <x v="2"/>
  </r>
  <r>
    <x v="3"/>
    <x v="76"/>
    <s v="1"/>
    <x v="0"/>
    <s v="15041RESIN068492022"/>
    <s v="22SD004C"/>
    <x v="2536"/>
    <n v="1335"/>
    <x v="53"/>
    <x v="58"/>
    <n v="0"/>
    <n v="0"/>
    <n v="1325.3"/>
    <n v="172.28899999999999"/>
    <n v="0"/>
    <n v="0"/>
    <n v="1497.5889999999999"/>
    <m/>
    <s v="1"/>
    <x v="2"/>
  </r>
  <r>
    <x v="3"/>
    <x v="76"/>
    <s v="1"/>
    <x v="0"/>
    <s v="15041RESIN068492022"/>
    <s v="22SD004C"/>
    <x v="2537"/>
    <n v="1336"/>
    <x v="36"/>
    <x v="40"/>
    <n v="0"/>
    <n v="0"/>
    <n v="299.5"/>
    <n v="38.935000000000002"/>
    <n v="0"/>
    <n v="0"/>
    <n v="338.435"/>
    <m/>
    <s v="1"/>
    <x v="2"/>
  </r>
  <r>
    <x v="3"/>
    <x v="76"/>
    <s v="1"/>
    <x v="0"/>
    <s v="15041RESIN068492022"/>
    <s v="22SD004C"/>
    <x v="2538"/>
    <n v="1337"/>
    <x v="36"/>
    <x v="40"/>
    <n v="0"/>
    <n v="0"/>
    <n v="20"/>
    <n v="2.6"/>
    <n v="0"/>
    <n v="0"/>
    <n v="22.6"/>
    <m/>
    <s v="1"/>
    <x v="2"/>
  </r>
  <r>
    <x v="3"/>
    <x v="76"/>
    <s v="1"/>
    <x v="0"/>
    <s v="15041RESIN068492022"/>
    <s v="22SD004C"/>
    <x v="2539"/>
    <n v="1338"/>
    <x v="296"/>
    <x v="347"/>
    <n v="0"/>
    <n v="0"/>
    <n v="367.43"/>
    <n v="47.765900000000002"/>
    <n v="0"/>
    <n v="0"/>
    <n v="415.19589999999999"/>
    <m/>
    <s v="1"/>
    <x v="2"/>
  </r>
  <r>
    <x v="3"/>
    <x v="76"/>
    <s v="1"/>
    <x v="0"/>
    <s v="15041RESIN068492022"/>
    <s v="22SD004C"/>
    <x v="2540"/>
    <n v="1339"/>
    <x v="190"/>
    <x v="222"/>
    <n v="0"/>
    <n v="0"/>
    <n v="174.78"/>
    <n v="22.721399999999999"/>
    <n v="0"/>
    <n v="0"/>
    <n v="197.50139999999999"/>
    <m/>
    <s v="1"/>
    <x v="2"/>
  </r>
  <r>
    <x v="3"/>
    <x v="76"/>
    <s v="1"/>
    <x v="0"/>
    <s v="15041RESIN068492022"/>
    <s v="22SD004C"/>
    <x v="2541"/>
    <n v="1340"/>
    <x v="170"/>
    <x v="196"/>
    <n v="0"/>
    <n v="0"/>
    <n v="45.97"/>
    <n v="5.9760999999999997"/>
    <n v="0"/>
    <n v="0"/>
    <n v="51.946100000000001"/>
    <m/>
    <s v="1"/>
    <x v="2"/>
  </r>
  <r>
    <x v="3"/>
    <x v="76"/>
    <s v="1"/>
    <x v="0"/>
    <s v="15041RESIN068492022"/>
    <s v="22SD004C"/>
    <x v="2542"/>
    <n v="1341"/>
    <x v="10"/>
    <x v="11"/>
    <n v="0"/>
    <n v="0"/>
    <n v="19.8"/>
    <n v="2.5740000000000003"/>
    <n v="0"/>
    <n v="0"/>
    <n v="22.374000000000002"/>
    <m/>
    <s v="1"/>
    <x v="2"/>
  </r>
  <r>
    <x v="3"/>
    <x v="76"/>
    <s v="1"/>
    <x v="0"/>
    <s v="15041RESIN068492022"/>
    <s v="22SD004C"/>
    <x v="2543"/>
    <n v="1342"/>
    <x v="192"/>
    <x v="224"/>
    <n v="0"/>
    <n v="0"/>
    <n v="185.51"/>
    <n v="24.116299999999999"/>
    <n v="0"/>
    <n v="0"/>
    <n v="209.62629999999999"/>
    <m/>
    <s v="1"/>
    <x v="2"/>
  </r>
  <r>
    <x v="3"/>
    <x v="76"/>
    <s v="1"/>
    <x v="0"/>
    <s v="15041RESIN068492022"/>
    <s v="22SD004C"/>
    <x v="2544"/>
    <n v="1343"/>
    <x v="432"/>
    <x v="105"/>
    <n v="0"/>
    <n v="0"/>
    <n v="267.07"/>
    <n v="34.719099999999997"/>
    <n v="0"/>
    <n v="0"/>
    <n v="301.78909999999996"/>
    <s v="041130466"/>
    <s v="1"/>
    <x v="2"/>
  </r>
  <r>
    <x v="3"/>
    <x v="76"/>
    <s v="1"/>
    <x v="0"/>
    <s v="15041RESIN068492022"/>
    <s v="22SD004C"/>
    <x v="2545"/>
    <n v="1344"/>
    <x v="133"/>
    <x v="151"/>
    <n v="0"/>
    <n v="0"/>
    <n v="214.39"/>
    <n v="27.870699999999999"/>
    <n v="0"/>
    <n v="0"/>
    <n v="242.26069999999999"/>
    <m/>
    <s v="1"/>
    <x v="2"/>
  </r>
  <r>
    <x v="3"/>
    <x v="76"/>
    <s v="1"/>
    <x v="0"/>
    <s v="15041RESIN068492022"/>
    <s v="22SD004C"/>
    <x v="2546"/>
    <n v="1345"/>
    <x v="73"/>
    <x v="79"/>
    <n v="0"/>
    <n v="0"/>
    <n v="400"/>
    <n v="52"/>
    <n v="0"/>
    <n v="0"/>
    <n v="452"/>
    <m/>
    <s v="1"/>
    <x v="2"/>
  </r>
  <r>
    <x v="3"/>
    <x v="76"/>
    <s v="1"/>
    <x v="0"/>
    <s v="15041RESIN068492022"/>
    <s v="22SD004C"/>
    <x v="2547"/>
    <n v="1346"/>
    <x v="131"/>
    <x v="149"/>
    <n v="0"/>
    <n v="0"/>
    <n v="745.87"/>
    <n v="96.963099999999997"/>
    <n v="0"/>
    <n v="0"/>
    <n v="842.83310000000006"/>
    <m/>
    <s v="1"/>
    <x v="2"/>
  </r>
  <r>
    <x v="3"/>
    <x v="76"/>
    <s v="1"/>
    <x v="0"/>
    <s v="15041RESIN068492022"/>
    <s v="22SD004C"/>
    <x v="2548"/>
    <n v="1347"/>
    <x v="141"/>
    <x v="160"/>
    <n v="0"/>
    <n v="0"/>
    <n v="214.39"/>
    <n v="27.870699999999999"/>
    <n v="0"/>
    <n v="0"/>
    <n v="242.26069999999999"/>
    <m/>
    <s v="1"/>
    <x v="2"/>
  </r>
  <r>
    <x v="3"/>
    <x v="76"/>
    <s v="1"/>
    <x v="0"/>
    <s v="15041RESIN068492022"/>
    <s v="22SD004C"/>
    <x v="2549"/>
    <n v="1348"/>
    <x v="437"/>
    <x v="512"/>
    <n v="0"/>
    <n v="0"/>
    <n v="195.59"/>
    <n v="25.4267"/>
    <n v="0"/>
    <n v="0"/>
    <n v="221.01670000000001"/>
    <m/>
    <s v="1"/>
    <x v="2"/>
  </r>
  <r>
    <x v="3"/>
    <x v="76"/>
    <s v="1"/>
    <x v="0"/>
    <s v="15041RESIN068492022"/>
    <s v="22SD004C"/>
    <x v="2550"/>
    <n v="1349"/>
    <x v="182"/>
    <x v="210"/>
    <n v="0"/>
    <n v="0"/>
    <n v="40.78"/>
    <n v="5.3014000000000001"/>
    <n v="0"/>
    <n v="0"/>
    <n v="46.081400000000002"/>
    <m/>
    <s v="1"/>
    <x v="2"/>
  </r>
  <r>
    <x v="3"/>
    <x v="76"/>
    <s v="1"/>
    <x v="0"/>
    <s v="15041RESIN068492022"/>
    <s v="22SD004C"/>
    <x v="2551"/>
    <n v="1350"/>
    <x v="432"/>
    <x v="96"/>
    <n v="0"/>
    <n v="0"/>
    <n v="61.2"/>
    <n v="7.9560000000000004"/>
    <n v="0"/>
    <n v="0"/>
    <n v="69.156000000000006"/>
    <s v="023506457"/>
    <s v="1"/>
    <x v="2"/>
  </r>
  <r>
    <x v="3"/>
    <x v="76"/>
    <s v="1"/>
    <x v="0"/>
    <s v="15041RESIN068492022"/>
    <s v="22SD004C"/>
    <x v="2552"/>
    <n v="1351"/>
    <x v="10"/>
    <x v="11"/>
    <n v="0"/>
    <n v="0"/>
    <n v="30.72"/>
    <n v="3.9935999999999998"/>
    <n v="0"/>
    <n v="0"/>
    <n v="34.7136"/>
    <m/>
    <s v="1"/>
    <x v="2"/>
  </r>
  <r>
    <x v="3"/>
    <x v="76"/>
    <s v="1"/>
    <x v="0"/>
    <s v="15041RESIN068492022"/>
    <s v="22SD004C"/>
    <x v="2553"/>
    <n v="1352"/>
    <x v="10"/>
    <x v="11"/>
    <n v="0"/>
    <n v="0"/>
    <n v="120"/>
    <n v="15.600000000000001"/>
    <n v="0"/>
    <n v="0"/>
    <n v="135.6"/>
    <m/>
    <s v="1"/>
    <x v="2"/>
  </r>
  <r>
    <x v="3"/>
    <x v="76"/>
    <s v="1"/>
    <x v="0"/>
    <s v="15041RESIN068492022"/>
    <s v="22SD004C"/>
    <x v="2554"/>
    <n v="1353"/>
    <x v="406"/>
    <x v="475"/>
    <n v="0"/>
    <n v="0"/>
    <n v="103.95"/>
    <n v="13.513500000000001"/>
    <n v="0"/>
    <n v="0"/>
    <n v="117.46350000000001"/>
    <m/>
    <s v="1"/>
    <x v="2"/>
  </r>
  <r>
    <x v="3"/>
    <x v="76"/>
    <s v="1"/>
    <x v="0"/>
    <s v="15041RESIN068492022"/>
    <s v="22SD004C"/>
    <x v="2555"/>
    <n v="1354"/>
    <x v="432"/>
    <x v="132"/>
    <n v="0"/>
    <n v="0"/>
    <n v="40.79"/>
    <n v="5.3026999999999997"/>
    <n v="0"/>
    <n v="0"/>
    <n v="46.092700000000001"/>
    <s v="000308458"/>
    <s v="1"/>
    <x v="2"/>
  </r>
  <r>
    <x v="3"/>
    <x v="76"/>
    <s v="1"/>
    <x v="0"/>
    <s v="15041RESIN068492022"/>
    <s v="22SD004C"/>
    <x v="2556"/>
    <n v="1355"/>
    <x v="71"/>
    <x v="77"/>
    <n v="0"/>
    <n v="0"/>
    <n v="53.98"/>
    <n v="7.0173999999999994"/>
    <n v="0"/>
    <n v="0"/>
    <n v="60.997399999999999"/>
    <m/>
    <s v="1"/>
    <x v="2"/>
  </r>
  <r>
    <x v="3"/>
    <x v="77"/>
    <s v="1"/>
    <x v="0"/>
    <s v="15041RESIN068492022"/>
    <s v="22SD004C"/>
    <x v="2557"/>
    <n v="1356"/>
    <x v="190"/>
    <x v="222"/>
    <n v="0"/>
    <n v="0"/>
    <n v="619.47"/>
    <n v="80.531100000000009"/>
    <n v="0"/>
    <n v="0"/>
    <n v="700.00110000000006"/>
    <m/>
    <s v="1"/>
    <x v="2"/>
  </r>
  <r>
    <x v="3"/>
    <x v="77"/>
    <s v="1"/>
    <x v="0"/>
    <s v="15041RESIN068492022"/>
    <s v="22SD004C"/>
    <x v="2558"/>
    <n v="1357"/>
    <x v="432"/>
    <x v="243"/>
    <n v="0"/>
    <n v="0"/>
    <n v="55"/>
    <n v="7.15"/>
    <n v="0"/>
    <n v="0"/>
    <n v="62.15"/>
    <s v="009870981"/>
    <s v="1"/>
    <x v="2"/>
  </r>
  <r>
    <x v="3"/>
    <x v="77"/>
    <s v="1"/>
    <x v="0"/>
    <s v="15041RESIN068492022"/>
    <s v="22SD004C"/>
    <x v="2559"/>
    <n v="1358"/>
    <x v="432"/>
    <x v="70"/>
    <n v="0"/>
    <n v="0"/>
    <n v="185.51"/>
    <n v="24.116299999999999"/>
    <n v="0"/>
    <n v="0"/>
    <n v="209.62629999999999"/>
    <s v="023577636"/>
    <s v="1"/>
    <x v="2"/>
  </r>
  <r>
    <x v="3"/>
    <x v="77"/>
    <s v="1"/>
    <x v="0"/>
    <s v="15041RESIN068492022"/>
    <s v="22SD004C"/>
    <x v="2560"/>
    <n v="1359"/>
    <x v="232"/>
    <x v="272"/>
    <n v="0"/>
    <n v="0"/>
    <n v="287.45999999999998"/>
    <n v="37.369799999999998"/>
    <n v="0"/>
    <n v="0"/>
    <n v="324.82979999999998"/>
    <m/>
    <s v="1"/>
    <x v="2"/>
  </r>
  <r>
    <x v="3"/>
    <x v="77"/>
    <s v="1"/>
    <x v="0"/>
    <s v="15041RESIN068492022"/>
    <s v="22SD004C"/>
    <x v="2561"/>
    <n v="1360"/>
    <x v="432"/>
    <x v="277"/>
    <n v="0"/>
    <n v="0"/>
    <n v="89.05"/>
    <n v="11.576499999999999"/>
    <n v="0"/>
    <n v="0"/>
    <n v="100.62649999999999"/>
    <s v="042098015"/>
    <s v="1"/>
    <x v="2"/>
  </r>
  <r>
    <x v="3"/>
    <x v="77"/>
    <s v="1"/>
    <x v="0"/>
    <s v="15041RESIN068492022"/>
    <s v="22SD004C"/>
    <x v="2562"/>
    <n v="1361"/>
    <x v="406"/>
    <x v="475"/>
    <n v="0"/>
    <n v="0"/>
    <n v="101.95"/>
    <n v="13.253500000000001"/>
    <n v="0"/>
    <n v="0"/>
    <n v="115.20350000000001"/>
    <m/>
    <s v="1"/>
    <x v="2"/>
  </r>
  <r>
    <x v="3"/>
    <x v="77"/>
    <s v="1"/>
    <x v="0"/>
    <s v="15041RESIN068492022"/>
    <s v="22SD004C"/>
    <x v="2563"/>
    <n v="1362"/>
    <x v="438"/>
    <x v="513"/>
    <n v="0"/>
    <n v="0"/>
    <n v="600.08000000000004"/>
    <n v="78.010400000000004"/>
    <n v="0"/>
    <n v="0"/>
    <n v="678.09040000000005"/>
    <m/>
    <s v="1"/>
    <x v="2"/>
  </r>
  <r>
    <x v="3"/>
    <x v="77"/>
    <s v="1"/>
    <x v="0"/>
    <s v="15041RESIN068492022"/>
    <s v="22SD004C"/>
    <x v="2564"/>
    <n v="1363"/>
    <x v="10"/>
    <x v="11"/>
    <n v="0"/>
    <n v="0"/>
    <n v="326.66000000000003"/>
    <n v="42.465800000000002"/>
    <n v="0"/>
    <n v="0"/>
    <n v="369.12580000000003"/>
    <m/>
    <s v="1"/>
    <x v="2"/>
  </r>
  <r>
    <x v="3"/>
    <x v="77"/>
    <s v="1"/>
    <x v="0"/>
    <s v="15041RESIN068492022"/>
    <s v="22SD004C"/>
    <x v="2565"/>
    <n v="1364"/>
    <x v="60"/>
    <x v="65"/>
    <n v="0"/>
    <n v="0"/>
    <n v="1473"/>
    <n v="191.49"/>
    <n v="0"/>
    <n v="0"/>
    <n v="1664.49"/>
    <m/>
    <s v="1"/>
    <x v="2"/>
  </r>
  <r>
    <x v="3"/>
    <x v="77"/>
    <s v="1"/>
    <x v="0"/>
    <s v="15041RESIN068492022"/>
    <s v="22SD004C"/>
    <x v="2566"/>
    <n v="1365"/>
    <x v="155"/>
    <x v="179"/>
    <n v="0"/>
    <n v="0"/>
    <n v="112.92"/>
    <n v="14.679600000000001"/>
    <n v="0"/>
    <n v="0"/>
    <n v="127.59960000000001"/>
    <m/>
    <s v="1"/>
    <x v="2"/>
  </r>
  <r>
    <x v="3"/>
    <x v="77"/>
    <s v="1"/>
    <x v="0"/>
    <s v="15041RESIN068492022"/>
    <s v="22SD004C"/>
    <x v="2567"/>
    <n v="1366"/>
    <x v="10"/>
    <x v="11"/>
    <n v="0"/>
    <n v="0"/>
    <n v="86"/>
    <n v="11.18"/>
    <n v="0"/>
    <n v="0"/>
    <n v="97.18"/>
    <m/>
    <s v="1"/>
    <x v="2"/>
  </r>
  <r>
    <x v="3"/>
    <x v="77"/>
    <s v="1"/>
    <x v="0"/>
    <s v="15041RESIN068492022"/>
    <s v="22SD004C"/>
    <x v="2568"/>
    <n v="1367"/>
    <x v="209"/>
    <x v="246"/>
    <n v="0"/>
    <n v="0"/>
    <n v="144.72999999999999"/>
    <n v="18.814899999999998"/>
    <n v="0"/>
    <n v="0"/>
    <n v="163.54489999999998"/>
    <m/>
    <s v="1"/>
    <x v="2"/>
  </r>
  <r>
    <x v="3"/>
    <x v="77"/>
    <s v="1"/>
    <x v="0"/>
    <s v="15041RESIN068492022"/>
    <s v="22SD004C"/>
    <x v="2569"/>
    <n v="1368"/>
    <x v="52"/>
    <x v="57"/>
    <n v="0"/>
    <n v="0"/>
    <n v="83.56"/>
    <n v="10.8628"/>
    <n v="0"/>
    <n v="0"/>
    <n v="94.422799999999995"/>
    <m/>
    <s v="1"/>
    <x v="2"/>
  </r>
  <r>
    <x v="3"/>
    <x v="77"/>
    <s v="1"/>
    <x v="0"/>
    <s v="15041RESIN068492022"/>
    <s v="22SD004C"/>
    <x v="2570"/>
    <n v="1369"/>
    <x v="369"/>
    <x v="433"/>
    <n v="0"/>
    <n v="0"/>
    <n v="121.33"/>
    <n v="15.7729"/>
    <n v="0"/>
    <n v="0"/>
    <n v="137.10290000000001"/>
    <m/>
    <s v="1"/>
    <x v="2"/>
  </r>
  <r>
    <x v="3"/>
    <x v="77"/>
    <s v="1"/>
    <x v="0"/>
    <s v="15041RESIN068492022"/>
    <s v="22SD004C"/>
    <x v="2571"/>
    <n v="1370"/>
    <x v="150"/>
    <x v="172"/>
    <n v="0"/>
    <n v="0"/>
    <n v="1533.53"/>
    <n v="199.35890000000001"/>
    <n v="0"/>
    <n v="0"/>
    <n v="1732.8888999999999"/>
    <m/>
    <s v="1"/>
    <x v="2"/>
  </r>
  <r>
    <x v="3"/>
    <x v="77"/>
    <s v="1"/>
    <x v="0"/>
    <s v="15041RESIN068492022"/>
    <s v="22SD004C"/>
    <x v="2572"/>
    <n v="1371"/>
    <x v="439"/>
    <x v="514"/>
    <n v="0"/>
    <n v="0"/>
    <n v="12"/>
    <n v="1.56"/>
    <n v="0"/>
    <n v="0"/>
    <n v="13.56"/>
    <m/>
    <s v="1"/>
    <x v="2"/>
  </r>
  <r>
    <x v="3"/>
    <x v="77"/>
    <s v="1"/>
    <x v="0"/>
    <s v="15041RESIN068492022"/>
    <s v="22SD004C"/>
    <x v="2573"/>
    <n v="1372"/>
    <x v="81"/>
    <x v="88"/>
    <n v="0"/>
    <n v="0"/>
    <n v="7817.95"/>
    <n v="1016.3335"/>
    <n v="0"/>
    <n v="0"/>
    <n v="8834.2834999999995"/>
    <m/>
    <s v="1"/>
    <x v="2"/>
  </r>
  <r>
    <x v="3"/>
    <x v="77"/>
    <s v="1"/>
    <x v="0"/>
    <s v="15041RESIN068492022"/>
    <s v="22SD004C"/>
    <x v="2574"/>
    <n v="1373"/>
    <x v="191"/>
    <x v="223"/>
    <n v="0"/>
    <n v="0"/>
    <n v="5138.09"/>
    <n v="667.95170000000007"/>
    <n v="0"/>
    <n v="0"/>
    <n v="5806.0416999999998"/>
    <m/>
    <s v="1"/>
    <x v="2"/>
  </r>
  <r>
    <x v="3"/>
    <x v="77"/>
    <s v="1"/>
    <x v="0"/>
    <s v="15041RESIN068492022"/>
    <s v="22SD004C"/>
    <x v="2575"/>
    <n v="1374"/>
    <x v="191"/>
    <x v="223"/>
    <n v="0"/>
    <n v="0"/>
    <n v="5097.3"/>
    <n v="662.649"/>
    <n v="0"/>
    <n v="0"/>
    <n v="5759.9490000000005"/>
    <m/>
    <s v="1"/>
    <x v="2"/>
  </r>
  <r>
    <x v="3"/>
    <x v="77"/>
    <s v="1"/>
    <x v="0"/>
    <s v="15041RESIN068492022"/>
    <s v="22SD004C"/>
    <x v="2576"/>
    <n v="1375"/>
    <x v="54"/>
    <x v="59"/>
    <n v="0"/>
    <n v="0"/>
    <n v="286.72000000000003"/>
    <n v="37.273600000000002"/>
    <n v="0"/>
    <n v="0"/>
    <n v="323.99360000000001"/>
    <m/>
    <s v="1"/>
    <x v="2"/>
  </r>
  <r>
    <x v="3"/>
    <x v="77"/>
    <s v="1"/>
    <x v="0"/>
    <s v="15041RESIN068492022"/>
    <s v="22SD004C"/>
    <x v="2577"/>
    <n v="1376"/>
    <x v="54"/>
    <x v="59"/>
    <n v="0"/>
    <n v="0"/>
    <n v="420.35"/>
    <n v="54.645500000000006"/>
    <n v="0"/>
    <n v="0"/>
    <n v="474.99550000000005"/>
    <m/>
    <s v="1"/>
    <x v="2"/>
  </r>
  <r>
    <x v="3"/>
    <x v="77"/>
    <s v="1"/>
    <x v="0"/>
    <s v="15041RESIN068492022"/>
    <s v="22SD004C"/>
    <x v="2578"/>
    <n v="1377"/>
    <x v="10"/>
    <x v="11"/>
    <n v="0"/>
    <n v="0"/>
    <n v="65.739999999999995"/>
    <n v="8.5461999999999989"/>
    <n v="0"/>
    <n v="0"/>
    <n v="74.286199999999994"/>
    <m/>
    <s v="1"/>
    <x v="2"/>
  </r>
  <r>
    <x v="3"/>
    <x v="77"/>
    <s v="1"/>
    <x v="0"/>
    <s v="15041RESIN068492022"/>
    <s v="22SD004C"/>
    <x v="2579"/>
    <n v="1378"/>
    <x v="156"/>
    <x v="180"/>
    <n v="0"/>
    <n v="0"/>
    <n v="124.34"/>
    <n v="16.164200000000001"/>
    <n v="0"/>
    <n v="0"/>
    <n v="140.5042"/>
    <m/>
    <s v="1"/>
    <x v="2"/>
  </r>
  <r>
    <x v="3"/>
    <x v="77"/>
    <s v="1"/>
    <x v="0"/>
    <s v="15041RESIN068492022"/>
    <s v="22SD004C"/>
    <x v="2580"/>
    <n v="1379"/>
    <x v="440"/>
    <x v="515"/>
    <n v="0"/>
    <n v="0"/>
    <n v="279.75"/>
    <n v="36.3675"/>
    <n v="0"/>
    <n v="0"/>
    <n v="316.11750000000001"/>
    <m/>
    <s v="1"/>
    <x v="2"/>
  </r>
  <r>
    <x v="3"/>
    <x v="77"/>
    <s v="1"/>
    <x v="0"/>
    <s v="15041RESIN068492022"/>
    <s v="22SD004C"/>
    <x v="2581"/>
    <n v="1380"/>
    <x v="432"/>
    <x v="307"/>
    <n v="0"/>
    <n v="0"/>
    <n v="820.38"/>
    <n v="106.6494"/>
    <n v="0"/>
    <n v="0"/>
    <n v="927.02940000000001"/>
    <s v="026130433"/>
    <s v="1"/>
    <x v="2"/>
  </r>
  <r>
    <x v="3"/>
    <x v="77"/>
    <s v="1"/>
    <x v="0"/>
    <s v="15041RESIN068492022"/>
    <s v="22SD004C"/>
    <x v="2582"/>
    <n v="1381"/>
    <x v="429"/>
    <x v="502"/>
    <n v="0"/>
    <n v="0"/>
    <n v="71.66"/>
    <n v="9.3157999999999994"/>
    <n v="0"/>
    <n v="0"/>
    <n v="80.975799999999992"/>
    <m/>
    <s v="1"/>
    <x v="2"/>
  </r>
  <r>
    <x v="3"/>
    <x v="77"/>
    <s v="1"/>
    <x v="0"/>
    <s v="15041RESIN068492022"/>
    <s v="22SD004C"/>
    <x v="2583"/>
    <n v="1382"/>
    <x v="10"/>
    <x v="11"/>
    <n v="0"/>
    <n v="0"/>
    <n v="88.94"/>
    <n v="11.562200000000001"/>
    <n v="0"/>
    <n v="0"/>
    <n v="100.5022"/>
    <m/>
    <s v="1"/>
    <x v="2"/>
  </r>
  <r>
    <x v="3"/>
    <x v="77"/>
    <s v="1"/>
    <x v="0"/>
    <s v="15041RESIN068492022"/>
    <s v="22SD004C"/>
    <x v="2584"/>
    <n v="1383"/>
    <x v="432"/>
    <x v="12"/>
    <n v="0"/>
    <n v="0"/>
    <n v="125.25"/>
    <n v="16.282499999999999"/>
    <n v="0"/>
    <n v="0"/>
    <n v="141.5325"/>
    <s v="018717409"/>
    <s v="1"/>
    <x v="2"/>
  </r>
  <r>
    <x v="3"/>
    <x v="77"/>
    <s v="1"/>
    <x v="0"/>
    <s v="15041RESIN068492022"/>
    <s v="22SD004C"/>
    <x v="2585"/>
    <n v="1384"/>
    <x v="145"/>
    <x v="166"/>
    <n v="0"/>
    <n v="0"/>
    <n v="88.07"/>
    <n v="11.4491"/>
    <n v="0"/>
    <n v="0"/>
    <n v="99.519099999999995"/>
    <m/>
    <s v="1"/>
    <x v="2"/>
  </r>
  <r>
    <x v="3"/>
    <x v="77"/>
    <s v="1"/>
    <x v="0"/>
    <s v="15041RESIN068492022"/>
    <s v="22SD004C"/>
    <x v="2586"/>
    <n v="1385"/>
    <x v="86"/>
    <x v="94"/>
    <n v="0"/>
    <n v="0"/>
    <n v="144.72999999999999"/>
    <n v="18.814899999999998"/>
    <n v="0"/>
    <n v="0"/>
    <n v="163.54489999999998"/>
    <m/>
    <s v="1"/>
    <x v="2"/>
  </r>
  <r>
    <x v="3"/>
    <x v="77"/>
    <s v="1"/>
    <x v="0"/>
    <s v="15041RESIN068492022"/>
    <s v="22SD004C"/>
    <x v="2587"/>
    <n v="1386"/>
    <x v="157"/>
    <x v="181"/>
    <n v="0"/>
    <n v="0"/>
    <n v="185.51"/>
    <n v="24.116299999999999"/>
    <n v="0"/>
    <n v="0"/>
    <n v="209.62629999999999"/>
    <m/>
    <s v="1"/>
    <x v="2"/>
  </r>
  <r>
    <x v="3"/>
    <x v="77"/>
    <s v="1"/>
    <x v="0"/>
    <s v="15041RESIN068492022"/>
    <s v="22SD004C"/>
    <x v="2588"/>
    <n v="1387"/>
    <x v="164"/>
    <x v="188"/>
    <n v="0"/>
    <n v="0"/>
    <n v="348.64"/>
    <n v="45.3232"/>
    <n v="0"/>
    <n v="0"/>
    <n v="393.96319999999997"/>
    <m/>
    <s v="1"/>
    <x v="2"/>
  </r>
  <r>
    <x v="3"/>
    <x v="77"/>
    <s v="1"/>
    <x v="0"/>
    <s v="15041RESIN068492022"/>
    <s v="22SD004C"/>
    <x v="2589"/>
    <n v="1388"/>
    <x v="432"/>
    <x v="216"/>
    <n v="0"/>
    <n v="0"/>
    <n v="133.5"/>
    <n v="17.355"/>
    <n v="0"/>
    <n v="0"/>
    <n v="150.85499999999999"/>
    <s v="001121312"/>
    <s v="1"/>
    <x v="2"/>
  </r>
  <r>
    <x v="3"/>
    <x v="77"/>
    <s v="1"/>
    <x v="0"/>
    <s v="15041RESIN068492022"/>
    <s v="22SD004C"/>
    <x v="2590"/>
    <n v="1389"/>
    <x v="352"/>
    <x v="411"/>
    <n v="0"/>
    <n v="0"/>
    <n v="205.9"/>
    <n v="26.767000000000003"/>
    <n v="0"/>
    <n v="0"/>
    <n v="232.667"/>
    <m/>
    <s v="1"/>
    <x v="2"/>
  </r>
  <r>
    <x v="3"/>
    <x v="77"/>
    <s v="1"/>
    <x v="0"/>
    <s v="15041RESIN068492022"/>
    <s v="22SD004C"/>
    <x v="2591"/>
    <n v="1390"/>
    <x v="224"/>
    <x v="263"/>
    <n v="0"/>
    <n v="0"/>
    <n v="124.34"/>
    <n v="16.164200000000001"/>
    <n v="0"/>
    <n v="0"/>
    <n v="140.5042"/>
    <m/>
    <s v="1"/>
    <x v="2"/>
  </r>
  <r>
    <x v="3"/>
    <x v="77"/>
    <s v="1"/>
    <x v="0"/>
    <s v="15041RESIN068492022"/>
    <s v="22SD004C"/>
    <x v="2592"/>
    <n v="1391"/>
    <x v="224"/>
    <x v="263"/>
    <n v="0"/>
    <n v="0"/>
    <n v="884.96"/>
    <n v="115.04480000000001"/>
    <n v="0"/>
    <n v="0"/>
    <n v="1000.0048"/>
    <m/>
    <s v="1"/>
    <x v="2"/>
  </r>
  <r>
    <x v="3"/>
    <x v="77"/>
    <s v="1"/>
    <x v="0"/>
    <s v="15041RESIN068492022"/>
    <s v="22SD004C"/>
    <x v="2593"/>
    <n v="1392"/>
    <x v="10"/>
    <x v="11"/>
    <n v="0"/>
    <n v="0"/>
    <n v="425.7"/>
    <n v="55.341000000000001"/>
    <n v="0"/>
    <n v="0"/>
    <n v="481.041"/>
    <m/>
    <s v="1"/>
    <x v="2"/>
  </r>
  <r>
    <x v="3"/>
    <x v="90"/>
    <s v="1"/>
    <x v="0"/>
    <s v="15041RESIN068492022"/>
    <s v="22SD004C"/>
    <x v="2594"/>
    <n v="1393"/>
    <x v="372"/>
    <x v="437"/>
    <n v="0"/>
    <n v="0"/>
    <n v="45.88"/>
    <n v="5.9644000000000004"/>
    <n v="0"/>
    <n v="0"/>
    <n v="51.8444"/>
    <m/>
    <s v="1"/>
    <x v="2"/>
  </r>
  <r>
    <x v="3"/>
    <x v="90"/>
    <s v="1"/>
    <x v="0"/>
    <s v="15041RESIN068492022"/>
    <s v="22SD004C"/>
    <x v="2595"/>
    <n v="1394"/>
    <x v="2"/>
    <x v="2"/>
    <n v="0"/>
    <n v="0"/>
    <n v="0"/>
    <n v="0"/>
    <n v="0"/>
    <n v="0"/>
    <n v="0"/>
    <m/>
    <s v="1"/>
    <x v="2"/>
  </r>
  <r>
    <x v="3"/>
    <x v="90"/>
    <s v="1"/>
    <x v="0"/>
    <s v="15041RESIN068492022"/>
    <s v="22SD004C"/>
    <x v="2596"/>
    <n v="1395"/>
    <x v="10"/>
    <x v="11"/>
    <n v="0"/>
    <n v="0"/>
    <n v="116.8"/>
    <n v="15.183999999999999"/>
    <n v="0"/>
    <n v="0"/>
    <n v="131.98400000000001"/>
    <m/>
    <s v="1"/>
    <x v="2"/>
  </r>
  <r>
    <x v="3"/>
    <x v="90"/>
    <s v="1"/>
    <x v="0"/>
    <s v="15041RESIN068492022"/>
    <s v="22SD004C"/>
    <x v="2597"/>
    <n v="1396"/>
    <x v="27"/>
    <x v="31"/>
    <n v="0"/>
    <n v="0"/>
    <n v="913.74"/>
    <n v="118.78620000000001"/>
    <n v="0"/>
    <n v="0"/>
    <n v="1032.5262"/>
    <m/>
    <s v="1"/>
    <x v="2"/>
  </r>
  <r>
    <x v="3"/>
    <x v="90"/>
    <s v="1"/>
    <x v="0"/>
    <s v="15041RESIN068492022"/>
    <s v="22SD004C"/>
    <x v="2598"/>
    <n v="1397"/>
    <x v="194"/>
    <x v="226"/>
    <n v="0"/>
    <n v="0"/>
    <n v="45"/>
    <n v="5.8500000000000005"/>
    <n v="0"/>
    <n v="0"/>
    <n v="50.85"/>
    <m/>
    <s v="1"/>
    <x v="2"/>
  </r>
  <r>
    <x v="3"/>
    <x v="90"/>
    <s v="1"/>
    <x v="0"/>
    <s v="15041RESIN068492022"/>
    <s v="22SD004C"/>
    <x v="2599"/>
    <n v="1398"/>
    <x v="180"/>
    <x v="207"/>
    <n v="0"/>
    <n v="0"/>
    <n v="81.56"/>
    <n v="10.6028"/>
    <n v="0"/>
    <n v="0"/>
    <n v="92.162800000000004"/>
    <m/>
    <s v="1"/>
    <x v="2"/>
  </r>
  <r>
    <x v="3"/>
    <x v="90"/>
    <s v="1"/>
    <x v="0"/>
    <s v="15041RESIN068492022"/>
    <s v="22SD004C"/>
    <x v="2600"/>
    <n v="1399"/>
    <x v="40"/>
    <x v="44"/>
    <n v="0"/>
    <n v="0"/>
    <n v="134.34"/>
    <n v="17.464200000000002"/>
    <n v="0"/>
    <n v="0"/>
    <n v="151.80420000000001"/>
    <m/>
    <s v="1"/>
    <x v="2"/>
  </r>
  <r>
    <x v="3"/>
    <x v="90"/>
    <s v="1"/>
    <x v="0"/>
    <s v="15041RESIN068492022"/>
    <s v="22SD004C"/>
    <x v="2601"/>
    <n v="1400"/>
    <x v="80"/>
    <x v="87"/>
    <n v="0"/>
    <n v="0"/>
    <n v="42.78"/>
    <n v="5.5613999999999999"/>
    <n v="0"/>
    <n v="0"/>
    <n v="48.3414"/>
    <m/>
    <s v="1"/>
    <x v="2"/>
  </r>
  <r>
    <x v="3"/>
    <x v="90"/>
    <s v="1"/>
    <x v="0"/>
    <s v="15041RESIN068492022"/>
    <s v="22SD004C"/>
    <x v="2602"/>
    <n v="1401"/>
    <x v="432"/>
    <x v="237"/>
    <n v="0"/>
    <n v="0"/>
    <n v="369.02"/>
    <n v="47.9726"/>
    <n v="0"/>
    <n v="0"/>
    <n v="416.99259999999998"/>
    <s v="023760988"/>
    <s v="1"/>
    <x v="2"/>
  </r>
  <r>
    <x v="3"/>
    <x v="90"/>
    <s v="1"/>
    <x v="0"/>
    <s v="15041RESIN068492022"/>
    <s v="22SD004C"/>
    <x v="2603"/>
    <n v="1402"/>
    <x v="432"/>
    <x v="460"/>
    <n v="0"/>
    <n v="0"/>
    <n v="165.13"/>
    <n v="21.466899999999999"/>
    <n v="0"/>
    <n v="0"/>
    <n v="186.59690000000001"/>
    <s v="026624830"/>
    <s v="1"/>
    <x v="2"/>
  </r>
  <r>
    <x v="3"/>
    <x v="90"/>
    <s v="1"/>
    <x v="0"/>
    <s v="15041RESIN068492022"/>
    <s v="22SD004C"/>
    <x v="2604"/>
    <n v="1403"/>
    <x v="369"/>
    <x v="433"/>
    <n v="0"/>
    <n v="0"/>
    <n v="169.38"/>
    <n v="22.019400000000001"/>
    <n v="0"/>
    <n v="0"/>
    <n v="191.39939999999999"/>
    <m/>
    <s v="1"/>
    <x v="2"/>
  </r>
  <r>
    <x v="3"/>
    <x v="90"/>
    <s v="1"/>
    <x v="0"/>
    <s v="15041RESIN068492022"/>
    <s v="22SD004C"/>
    <x v="2605"/>
    <n v="1404"/>
    <x v="66"/>
    <x v="72"/>
    <n v="0"/>
    <n v="0"/>
    <n v="247.3"/>
    <n v="32.149000000000001"/>
    <n v="0"/>
    <n v="0"/>
    <n v="279.44900000000001"/>
    <m/>
    <s v="1"/>
    <x v="2"/>
  </r>
  <r>
    <x v="3"/>
    <x v="90"/>
    <s v="1"/>
    <x v="0"/>
    <s v="15041RESIN068492022"/>
    <s v="22SD004C"/>
    <x v="2606"/>
    <n v="1405"/>
    <x v="10"/>
    <x v="11"/>
    <n v="0"/>
    <n v="0"/>
    <n v="122.31"/>
    <n v="15.900300000000001"/>
    <n v="0"/>
    <n v="0"/>
    <n v="138.21030000000002"/>
    <m/>
    <s v="1"/>
    <x v="2"/>
  </r>
  <r>
    <x v="3"/>
    <x v="90"/>
    <s v="1"/>
    <x v="0"/>
    <s v="15041RESIN068492022"/>
    <s v="22SD004C"/>
    <x v="2607"/>
    <n v="1406"/>
    <x v="441"/>
    <x v="516"/>
    <n v="0"/>
    <n v="0"/>
    <n v="220"/>
    <n v="28.6"/>
    <n v="0"/>
    <n v="0"/>
    <n v="248.6"/>
    <m/>
    <s v="1"/>
    <x v="2"/>
  </r>
  <r>
    <x v="3"/>
    <x v="90"/>
    <s v="1"/>
    <x v="0"/>
    <s v="15041RESIN068492022"/>
    <s v="22SD004C"/>
    <x v="2608"/>
    <n v="1407"/>
    <x v="10"/>
    <x v="11"/>
    <n v="0"/>
    <n v="0"/>
    <n v="44.81"/>
    <n v="5.8253000000000004"/>
    <n v="0"/>
    <n v="0"/>
    <n v="50.635300000000001"/>
    <m/>
    <s v="1"/>
    <x v="2"/>
  </r>
  <r>
    <x v="3"/>
    <x v="90"/>
    <s v="1"/>
    <x v="0"/>
    <s v="15041RESIN068492022"/>
    <s v="22SD004C"/>
    <x v="2609"/>
    <n v="1408"/>
    <x v="123"/>
    <x v="140"/>
    <n v="0"/>
    <n v="0"/>
    <n v="61.15"/>
    <n v="7.9495000000000005"/>
    <n v="0"/>
    <n v="0"/>
    <n v="69.099500000000006"/>
    <m/>
    <s v="1"/>
    <x v="2"/>
  </r>
  <r>
    <x v="3"/>
    <x v="90"/>
    <s v="1"/>
    <x v="0"/>
    <s v="15041RESIN068492022"/>
    <s v="22SD004C"/>
    <x v="2610"/>
    <n v="1409"/>
    <x v="290"/>
    <x v="341"/>
    <n v="0"/>
    <n v="0"/>
    <n v="489.97"/>
    <n v="63.696100000000008"/>
    <n v="0"/>
    <n v="0"/>
    <n v="553.66610000000003"/>
    <m/>
    <s v="1"/>
    <x v="2"/>
  </r>
  <r>
    <x v="3"/>
    <x v="90"/>
    <s v="1"/>
    <x v="0"/>
    <s v="15041RESIN068492022"/>
    <s v="22SD004C"/>
    <x v="2611"/>
    <n v="1410"/>
    <x v="146"/>
    <x v="167"/>
    <n v="0"/>
    <n v="0"/>
    <n v="142.71"/>
    <n v="18.552300000000002"/>
    <n v="0"/>
    <n v="0"/>
    <n v="161.26230000000001"/>
    <m/>
    <s v="1"/>
    <x v="2"/>
  </r>
  <r>
    <x v="3"/>
    <x v="90"/>
    <s v="1"/>
    <x v="0"/>
    <s v="15041RESIN068492022"/>
    <s v="22SD004C"/>
    <x v="2612"/>
    <n v="1411"/>
    <x v="18"/>
    <x v="21"/>
    <n v="0"/>
    <n v="0"/>
    <n v="273.87"/>
    <n v="35.603100000000005"/>
    <n v="0"/>
    <n v="0"/>
    <n v="309.47309999999999"/>
    <m/>
    <s v="1"/>
    <x v="2"/>
  </r>
  <r>
    <x v="3"/>
    <x v="78"/>
    <s v="1"/>
    <x v="0"/>
    <s v="15041RESIN068492022"/>
    <s v="22SD004C"/>
    <x v="2613"/>
    <n v="1412"/>
    <x v="2"/>
    <x v="2"/>
    <n v="0"/>
    <n v="0"/>
    <n v="0"/>
    <n v="0"/>
    <n v="0"/>
    <n v="0"/>
    <n v="0"/>
    <m/>
    <s v="1"/>
    <x v="2"/>
  </r>
  <r>
    <x v="3"/>
    <x v="78"/>
    <s v="1"/>
    <x v="0"/>
    <s v="15041RESIN068492022"/>
    <s v="22SD004C"/>
    <x v="2614"/>
    <n v="1413"/>
    <x v="59"/>
    <x v="64"/>
    <n v="0"/>
    <n v="0"/>
    <n v="57.13"/>
    <n v="7.4269000000000007"/>
    <n v="0"/>
    <n v="0"/>
    <n v="64.556899999999999"/>
    <m/>
    <s v="1"/>
    <x v="2"/>
  </r>
  <r>
    <x v="3"/>
    <x v="78"/>
    <s v="1"/>
    <x v="0"/>
    <s v="15041RESIN068492022"/>
    <s v="22SD004C"/>
    <x v="2615"/>
    <n v="1414"/>
    <x v="275"/>
    <x v="326"/>
    <n v="0"/>
    <n v="0"/>
    <n v="110.62"/>
    <n v="14.380600000000001"/>
    <n v="0"/>
    <n v="0"/>
    <n v="125.00060000000001"/>
    <m/>
    <s v="1"/>
    <x v="2"/>
  </r>
  <r>
    <x v="3"/>
    <x v="78"/>
    <s v="1"/>
    <x v="0"/>
    <s v="15041RESIN068492022"/>
    <s v="22SD004C"/>
    <x v="2616"/>
    <n v="1415"/>
    <x v="442"/>
    <x v="517"/>
    <n v="0"/>
    <n v="0"/>
    <n v="226.29"/>
    <n v="29.4177"/>
    <n v="0"/>
    <n v="0"/>
    <n v="255.70769999999999"/>
    <m/>
    <s v="1"/>
    <x v="2"/>
  </r>
  <r>
    <x v="3"/>
    <x v="78"/>
    <s v="1"/>
    <x v="0"/>
    <s v="15041RESIN068492022"/>
    <s v="22SD004C"/>
    <x v="2617"/>
    <n v="1416"/>
    <x v="229"/>
    <x v="268"/>
    <n v="0"/>
    <n v="0"/>
    <n v="572.91999999999996"/>
    <n v="74.479599999999991"/>
    <n v="0"/>
    <n v="0"/>
    <n v="647.39959999999996"/>
    <m/>
    <s v="1"/>
    <x v="2"/>
  </r>
  <r>
    <x v="3"/>
    <x v="78"/>
    <s v="1"/>
    <x v="0"/>
    <s v="15041RESIN068492022"/>
    <s v="22SD004C"/>
    <x v="2618"/>
    <n v="1417"/>
    <x v="295"/>
    <x v="346"/>
    <n v="0"/>
    <n v="0"/>
    <n v="406.59"/>
    <n v="52.856699999999996"/>
    <n v="0"/>
    <n v="0"/>
    <n v="459.44669999999996"/>
    <m/>
    <s v="1"/>
    <x v="2"/>
  </r>
  <r>
    <x v="3"/>
    <x v="78"/>
    <s v="1"/>
    <x v="0"/>
    <s v="15041RESIN068492022"/>
    <s v="22SD004C"/>
    <x v="2619"/>
    <n v="1418"/>
    <x v="141"/>
    <x v="160"/>
    <n v="0"/>
    <n v="0"/>
    <n v="234.3"/>
    <n v="30.459000000000003"/>
    <n v="0"/>
    <n v="0"/>
    <n v="264.75900000000001"/>
    <m/>
    <s v="1"/>
    <x v="2"/>
  </r>
  <r>
    <x v="3"/>
    <x v="78"/>
    <s v="1"/>
    <x v="0"/>
    <s v="15041RESIN068492022"/>
    <s v="22SD004C"/>
    <x v="2620"/>
    <n v="1419"/>
    <x v="10"/>
    <x v="11"/>
    <n v="0"/>
    <n v="0"/>
    <n v="28.1"/>
    <n v="3.6530000000000005"/>
    <n v="0"/>
    <n v="0"/>
    <n v="31.753"/>
    <m/>
    <s v="1"/>
    <x v="2"/>
  </r>
  <r>
    <x v="3"/>
    <x v="78"/>
    <s v="1"/>
    <x v="0"/>
    <s v="15041RESIN068492022"/>
    <s v="22SD004C"/>
    <x v="2621"/>
    <n v="1420"/>
    <x v="2"/>
    <x v="2"/>
    <n v="0"/>
    <n v="0"/>
    <n v="0"/>
    <n v="0"/>
    <n v="0"/>
    <n v="0"/>
    <n v="0"/>
    <m/>
    <s v="1"/>
    <x v="2"/>
  </r>
  <r>
    <x v="3"/>
    <x v="78"/>
    <s v="1"/>
    <x v="0"/>
    <s v="15041RESIN068492022"/>
    <s v="22SD004C"/>
    <x v="2622"/>
    <n v="1421"/>
    <x v="10"/>
    <x v="11"/>
    <n v="0"/>
    <n v="0"/>
    <n v="70.81"/>
    <n v="9.2053000000000011"/>
    <n v="0"/>
    <n v="0"/>
    <n v="80.015299999999996"/>
    <m/>
    <s v="1"/>
    <x v="2"/>
  </r>
  <r>
    <x v="3"/>
    <x v="78"/>
    <s v="1"/>
    <x v="0"/>
    <s v="15041RESIN068492022"/>
    <s v="22SD004C"/>
    <x v="2623"/>
    <n v="1422"/>
    <x v="107"/>
    <x v="122"/>
    <n v="0"/>
    <n v="0"/>
    <n v="53.98"/>
    <n v="7.0173999999999994"/>
    <n v="0"/>
    <n v="0"/>
    <n v="60.997399999999999"/>
    <m/>
    <s v="1"/>
    <x v="2"/>
  </r>
  <r>
    <x v="3"/>
    <x v="78"/>
    <s v="1"/>
    <x v="0"/>
    <s v="15041RESIN068492022"/>
    <s v="22SD004C"/>
    <x v="2624"/>
    <n v="1423"/>
    <x v="160"/>
    <x v="184"/>
    <n v="0"/>
    <n v="0"/>
    <n v="185.51"/>
    <n v="24.116299999999999"/>
    <n v="0"/>
    <n v="0"/>
    <n v="209.62629999999999"/>
    <m/>
    <s v="1"/>
    <x v="2"/>
  </r>
  <r>
    <x v="3"/>
    <x v="78"/>
    <s v="1"/>
    <x v="0"/>
    <s v="15041RESIN068492022"/>
    <s v="22SD004C"/>
    <x v="2625"/>
    <n v="1424"/>
    <x v="100"/>
    <x v="112"/>
    <n v="0"/>
    <n v="0"/>
    <n v="613.69000000000005"/>
    <n v="79.779700000000005"/>
    <n v="0"/>
    <n v="0"/>
    <n v="693.4697000000001"/>
    <m/>
    <s v="1"/>
    <x v="2"/>
  </r>
  <r>
    <x v="3"/>
    <x v="78"/>
    <s v="1"/>
    <x v="0"/>
    <s v="15041RESIN068492022"/>
    <s v="22SD004C"/>
    <x v="2626"/>
    <n v="1425"/>
    <x v="255"/>
    <x v="302"/>
    <n v="0"/>
    <n v="0"/>
    <n v="81.540000000000006"/>
    <n v="10.600200000000001"/>
    <n v="0"/>
    <n v="0"/>
    <n v="92.140200000000007"/>
    <m/>
    <s v="1"/>
    <x v="2"/>
  </r>
  <r>
    <x v="3"/>
    <x v="78"/>
    <s v="1"/>
    <x v="0"/>
    <s v="15041RESIN068492022"/>
    <s v="22SD004C"/>
    <x v="2627"/>
    <n v="1426"/>
    <x v="27"/>
    <x v="31"/>
    <n v="0"/>
    <n v="0"/>
    <n v="6728.43"/>
    <n v="874.69590000000005"/>
    <n v="0"/>
    <n v="0"/>
    <n v="7603.1259"/>
    <m/>
    <s v="1"/>
    <x v="2"/>
  </r>
  <r>
    <x v="3"/>
    <x v="78"/>
    <s v="1"/>
    <x v="0"/>
    <s v="15041RESIN068492022"/>
    <s v="22SD004C"/>
    <x v="2628"/>
    <n v="1427"/>
    <x v="76"/>
    <x v="83"/>
    <n v="0"/>
    <n v="0"/>
    <n v="443.1"/>
    <n v="57.603000000000002"/>
    <n v="0"/>
    <n v="0"/>
    <n v="500.70300000000003"/>
    <m/>
    <s v="1"/>
    <x v="2"/>
  </r>
  <r>
    <x v="3"/>
    <x v="78"/>
    <s v="1"/>
    <x v="0"/>
    <s v="15041RESIN068492022"/>
    <s v="22SD004C"/>
    <x v="2629"/>
    <n v="1428"/>
    <x v="73"/>
    <x v="79"/>
    <n v="0"/>
    <n v="0"/>
    <n v="1228.76"/>
    <n v="159.7388"/>
    <n v="0"/>
    <n v="0"/>
    <n v="1388.4988000000001"/>
    <m/>
    <s v="1"/>
    <x v="2"/>
  </r>
  <r>
    <x v="3"/>
    <x v="78"/>
    <s v="1"/>
    <x v="0"/>
    <s v="15041RESIN068492022"/>
    <s v="22SD004C"/>
    <x v="2630"/>
    <n v="1429"/>
    <x v="10"/>
    <x v="11"/>
    <n v="0"/>
    <n v="0"/>
    <n v="12.72"/>
    <n v="1.6536000000000002"/>
    <n v="0"/>
    <n v="0"/>
    <n v="14.373600000000001"/>
    <m/>
    <s v="1"/>
    <x v="2"/>
  </r>
  <r>
    <x v="3"/>
    <x v="78"/>
    <s v="1"/>
    <x v="0"/>
    <s v="15041RESIN068492022"/>
    <s v="22SD004C"/>
    <x v="2631"/>
    <n v="1430"/>
    <x v="432"/>
    <x v="428"/>
    <n v="0"/>
    <n v="0"/>
    <n v="119.02"/>
    <n v="15.4726"/>
    <n v="0"/>
    <n v="0"/>
    <n v="134.49259999999998"/>
    <s v="007419331"/>
    <s v="1"/>
    <x v="2"/>
  </r>
  <r>
    <x v="3"/>
    <x v="78"/>
    <s v="1"/>
    <x v="0"/>
    <s v="15041RESIN068492022"/>
    <s v="22SD004C"/>
    <x v="2632"/>
    <n v="1431"/>
    <x v="40"/>
    <x v="44"/>
    <n v="0"/>
    <n v="0"/>
    <n v="22.12"/>
    <n v="2.8756000000000004"/>
    <n v="0"/>
    <n v="0"/>
    <n v="24.995600000000003"/>
    <m/>
    <s v="1"/>
    <x v="2"/>
  </r>
  <r>
    <x v="3"/>
    <x v="78"/>
    <s v="1"/>
    <x v="0"/>
    <s v="15041RESIN068492022"/>
    <s v="22SD004C"/>
    <x v="2633"/>
    <n v="1432"/>
    <x v="114"/>
    <x v="130"/>
    <n v="0"/>
    <n v="0"/>
    <n v="95.13"/>
    <n v="12.366899999999999"/>
    <n v="0"/>
    <n v="0"/>
    <n v="107.4969"/>
    <m/>
    <s v="1"/>
    <x v="2"/>
  </r>
  <r>
    <x v="3"/>
    <x v="78"/>
    <s v="1"/>
    <x v="0"/>
    <s v="15041RESIN068492022"/>
    <s v="22SD004C"/>
    <x v="2634"/>
    <n v="1433"/>
    <x v="202"/>
    <x v="235"/>
    <n v="0"/>
    <n v="0"/>
    <n v="600"/>
    <n v="78"/>
    <n v="0"/>
    <n v="0"/>
    <n v="678"/>
    <m/>
    <s v="1"/>
    <x v="2"/>
  </r>
  <r>
    <x v="3"/>
    <x v="78"/>
    <s v="1"/>
    <x v="0"/>
    <s v="15041RESIN068492022"/>
    <s v="22SD004C"/>
    <x v="2635"/>
    <n v="1434"/>
    <x v="10"/>
    <x v="11"/>
    <n v="0"/>
    <n v="0"/>
    <n v="31.33"/>
    <n v="4.0728999999999997"/>
    <n v="0"/>
    <n v="0"/>
    <n v="35.402899999999995"/>
    <m/>
    <s v="1"/>
    <x v="2"/>
  </r>
  <r>
    <x v="3"/>
    <x v="78"/>
    <s v="1"/>
    <x v="0"/>
    <s v="15041RESIN068492022"/>
    <s v="22SD004C"/>
    <x v="2636"/>
    <n v="1435"/>
    <x v="432"/>
    <x v="426"/>
    <n v="0"/>
    <n v="0"/>
    <n v="307.85000000000002"/>
    <n v="40.020500000000006"/>
    <n v="0"/>
    <n v="0"/>
    <n v="347.87050000000005"/>
    <s v="021648009"/>
    <s v="1"/>
    <x v="2"/>
  </r>
  <r>
    <x v="3"/>
    <x v="78"/>
    <s v="1"/>
    <x v="0"/>
    <s v="15041RESIN068492022"/>
    <s v="22SD004C"/>
    <x v="2637"/>
    <n v="1436"/>
    <x v="10"/>
    <x v="11"/>
    <n v="0"/>
    <n v="0"/>
    <n v="1469.94"/>
    <n v="191.09220000000002"/>
    <n v="0"/>
    <n v="0"/>
    <n v="1661.0322000000001"/>
    <m/>
    <s v="1"/>
    <x v="2"/>
  </r>
  <r>
    <x v="3"/>
    <x v="79"/>
    <s v="1"/>
    <x v="0"/>
    <s v="15041RESIN068492022"/>
    <s v="22SD004C"/>
    <x v="2638"/>
    <n v="1437"/>
    <x v="2"/>
    <x v="2"/>
    <n v="0"/>
    <n v="0"/>
    <n v="0"/>
    <n v="0"/>
    <n v="0"/>
    <n v="0"/>
    <n v="0"/>
    <m/>
    <s v="1"/>
    <x v="2"/>
  </r>
  <r>
    <x v="3"/>
    <x v="79"/>
    <s v="1"/>
    <x v="0"/>
    <s v="15041RESIN068492022"/>
    <s v="22SD004C"/>
    <x v="2639"/>
    <n v="1438"/>
    <x v="10"/>
    <x v="11"/>
    <n v="0"/>
    <n v="0"/>
    <n v="16.25"/>
    <n v="2.1125000000000003"/>
    <n v="0"/>
    <n v="0"/>
    <n v="18.362500000000001"/>
    <m/>
    <s v="1"/>
    <x v="2"/>
  </r>
  <r>
    <x v="3"/>
    <x v="79"/>
    <s v="1"/>
    <x v="0"/>
    <s v="15041RESIN068492022"/>
    <s v="22SD004C"/>
    <x v="2640"/>
    <n v="1439"/>
    <x v="443"/>
    <x v="518"/>
    <n v="0"/>
    <n v="0"/>
    <n v="285.89"/>
    <n v="37.165700000000001"/>
    <n v="0"/>
    <n v="0"/>
    <n v="323.0557"/>
    <m/>
    <s v="1"/>
    <x v="2"/>
  </r>
  <r>
    <x v="3"/>
    <x v="79"/>
    <s v="1"/>
    <x v="0"/>
    <s v="15041RESIN068492022"/>
    <s v="22SD004C"/>
    <x v="2641"/>
    <n v="1440"/>
    <x v="2"/>
    <x v="2"/>
    <n v="0"/>
    <n v="0"/>
    <n v="0"/>
    <n v="0"/>
    <n v="0"/>
    <n v="0"/>
    <n v="0"/>
    <m/>
    <s v="1"/>
    <x v="2"/>
  </r>
  <r>
    <x v="3"/>
    <x v="79"/>
    <s v="1"/>
    <x v="0"/>
    <s v="15041RESIN068492022"/>
    <s v="22SD004C"/>
    <x v="2642"/>
    <n v="1441"/>
    <x v="176"/>
    <x v="202"/>
    <n v="0"/>
    <n v="0"/>
    <n v="61.17"/>
    <n v="7.9521000000000006"/>
    <n v="0"/>
    <n v="0"/>
    <n v="69.122100000000003"/>
    <m/>
    <s v="1"/>
    <x v="2"/>
  </r>
  <r>
    <x v="3"/>
    <x v="79"/>
    <s v="1"/>
    <x v="0"/>
    <s v="15041RESIN068492022"/>
    <s v="22SD004C"/>
    <x v="2643"/>
    <n v="1442"/>
    <x v="432"/>
    <x v="519"/>
    <n v="0"/>
    <n v="0"/>
    <n v="124.34"/>
    <n v="16.164200000000001"/>
    <n v="0"/>
    <n v="0"/>
    <n v="140.5042"/>
    <s v="051844106"/>
    <s v="1"/>
    <x v="2"/>
  </r>
  <r>
    <x v="3"/>
    <x v="79"/>
    <s v="1"/>
    <x v="0"/>
    <s v="15041RESIN068492022"/>
    <s v="22SD004C"/>
    <x v="2644"/>
    <n v="1443"/>
    <x v="315"/>
    <x v="367"/>
    <n v="0"/>
    <n v="0"/>
    <n v="124.34"/>
    <n v="16.164200000000001"/>
    <n v="0"/>
    <n v="0"/>
    <n v="140.5042"/>
    <m/>
    <s v="1"/>
    <x v="2"/>
  </r>
  <r>
    <x v="3"/>
    <x v="79"/>
    <s v="1"/>
    <x v="0"/>
    <s v="15041RESIN068492022"/>
    <s v="22SD004C"/>
    <x v="2645"/>
    <n v="1444"/>
    <x v="267"/>
    <x v="317"/>
    <n v="0"/>
    <n v="0"/>
    <n v="462.35"/>
    <n v="60.105500000000006"/>
    <n v="0"/>
    <n v="0"/>
    <n v="522.45550000000003"/>
    <m/>
    <s v="1"/>
    <x v="2"/>
  </r>
  <r>
    <x v="3"/>
    <x v="79"/>
    <s v="1"/>
    <x v="0"/>
    <s v="15041RESIN068492022"/>
    <s v="22SD004C"/>
    <x v="2646"/>
    <n v="1445"/>
    <x v="92"/>
    <x v="102"/>
    <n v="0"/>
    <n v="0"/>
    <n v="130"/>
    <n v="16.900000000000002"/>
    <n v="0"/>
    <n v="0"/>
    <n v="146.9"/>
    <m/>
    <s v="1"/>
    <x v="2"/>
  </r>
  <r>
    <x v="3"/>
    <x v="79"/>
    <s v="1"/>
    <x v="0"/>
    <s v="15041RESIN068492022"/>
    <s v="22SD004C"/>
    <x v="2647"/>
    <n v="1446"/>
    <x v="399"/>
    <x v="468"/>
    <n v="0"/>
    <n v="0"/>
    <n v="152.44"/>
    <n v="19.8172"/>
    <n v="0"/>
    <n v="0"/>
    <n v="172.25720000000001"/>
    <m/>
    <s v="1"/>
    <x v="2"/>
  </r>
  <r>
    <x v="3"/>
    <x v="79"/>
    <s v="1"/>
    <x v="0"/>
    <s v="15041RESIN068492022"/>
    <s v="22SD004C"/>
    <x v="2648"/>
    <n v="1448"/>
    <x v="60"/>
    <x v="65"/>
    <n v="0"/>
    <n v="0"/>
    <n v="163.12"/>
    <n v="21.2056"/>
    <n v="0"/>
    <n v="0"/>
    <n v="184.32560000000001"/>
    <m/>
    <s v="1"/>
    <x v="2"/>
  </r>
  <r>
    <x v="3"/>
    <x v="79"/>
    <s v="1"/>
    <x v="0"/>
    <s v="15041RESIN068492022"/>
    <s v="22SD004C"/>
    <x v="2649"/>
    <n v="1449"/>
    <x v="256"/>
    <x v="303"/>
    <n v="0"/>
    <n v="0"/>
    <n v="81.53"/>
    <n v="10.5989"/>
    <n v="0"/>
    <n v="0"/>
    <n v="92.128900000000002"/>
    <m/>
    <s v="1"/>
    <x v="2"/>
  </r>
  <r>
    <x v="3"/>
    <x v="79"/>
    <s v="1"/>
    <x v="0"/>
    <s v="15041RESIN068492022"/>
    <s v="22SD004C"/>
    <x v="2650"/>
    <n v="1450"/>
    <x v="432"/>
    <x v="213"/>
    <n v="0"/>
    <n v="0"/>
    <n v="86.54"/>
    <n v="11.250200000000001"/>
    <n v="0"/>
    <n v="0"/>
    <n v="97.790200000000013"/>
    <s v="045167457"/>
    <s v="1"/>
    <x v="2"/>
  </r>
  <r>
    <x v="3"/>
    <x v="79"/>
    <s v="1"/>
    <x v="0"/>
    <s v="15041RESIN068492022"/>
    <s v="22SD004C"/>
    <x v="2651"/>
    <n v="1451"/>
    <x v="133"/>
    <x v="151"/>
    <n v="0"/>
    <n v="0"/>
    <n v="3262.27"/>
    <n v="424.0951"/>
    <n v="0"/>
    <n v="0"/>
    <n v="3686.3651"/>
    <m/>
    <s v="1"/>
    <x v="2"/>
  </r>
  <r>
    <x v="3"/>
    <x v="79"/>
    <s v="1"/>
    <x v="0"/>
    <s v="15041RESIN068492022"/>
    <s v="22SD004C"/>
    <x v="2652"/>
    <n v="1452"/>
    <x v="194"/>
    <x v="226"/>
    <n v="0"/>
    <n v="0"/>
    <n v="150"/>
    <n v="19.5"/>
    <n v="0"/>
    <n v="0"/>
    <n v="169.5"/>
    <m/>
    <s v="1"/>
    <x v="2"/>
  </r>
  <r>
    <x v="3"/>
    <x v="79"/>
    <s v="1"/>
    <x v="0"/>
    <s v="15041RESIN068492022"/>
    <s v="22SD004C"/>
    <x v="2653"/>
    <n v="1454"/>
    <x v="407"/>
    <x v="476"/>
    <n v="0"/>
    <n v="0"/>
    <n v="2375"/>
    <n v="308.75"/>
    <n v="0"/>
    <n v="0"/>
    <n v="2683.75"/>
    <m/>
    <s v="1"/>
    <x v="2"/>
  </r>
  <r>
    <x v="3"/>
    <x v="79"/>
    <s v="1"/>
    <x v="0"/>
    <s v="15041RESIN068492022"/>
    <s v="22SD004C"/>
    <x v="2654"/>
    <n v="1455"/>
    <x v="17"/>
    <x v="20"/>
    <n v="0"/>
    <n v="0"/>
    <n v="1.59"/>
    <n v="0.20670000000000002"/>
    <n v="0"/>
    <n v="0"/>
    <n v="1.7967000000000002"/>
    <m/>
    <s v="1"/>
    <x v="2"/>
  </r>
  <r>
    <x v="3"/>
    <x v="79"/>
    <s v="1"/>
    <x v="0"/>
    <s v="15041RESIN068492022"/>
    <s v="22SD004C"/>
    <x v="2655"/>
    <n v="1456"/>
    <x v="66"/>
    <x v="72"/>
    <n v="0"/>
    <n v="0"/>
    <n v="212.39"/>
    <n v="27.610699999999998"/>
    <n v="0"/>
    <n v="0"/>
    <n v="240.00069999999999"/>
    <m/>
    <s v="1"/>
    <x v="2"/>
  </r>
  <r>
    <x v="3"/>
    <x v="79"/>
    <s v="1"/>
    <x v="0"/>
    <s v="15041RESIN068492022"/>
    <s v="22SD004C"/>
    <x v="2656"/>
    <n v="1457"/>
    <x v="202"/>
    <x v="235"/>
    <n v="0"/>
    <n v="0"/>
    <n v="288"/>
    <n v="37.44"/>
    <n v="0"/>
    <n v="0"/>
    <n v="325.44"/>
    <m/>
    <s v="1"/>
    <x v="2"/>
  </r>
  <r>
    <x v="3"/>
    <x v="79"/>
    <s v="1"/>
    <x v="0"/>
    <s v="15041RESIN068492022"/>
    <s v="22SD004C"/>
    <x v="2657"/>
    <n v="1458"/>
    <x v="10"/>
    <x v="11"/>
    <n v="0"/>
    <n v="0"/>
    <n v="7.89"/>
    <n v="1.0257000000000001"/>
    <n v="0"/>
    <n v="0"/>
    <n v="8.9156999999999993"/>
    <m/>
    <s v="1"/>
    <x v="2"/>
  </r>
  <r>
    <x v="3"/>
    <x v="79"/>
    <s v="1"/>
    <x v="0"/>
    <s v="15041RESIN068492022"/>
    <s v="22SD004C"/>
    <x v="2658"/>
    <n v="1459"/>
    <x v="245"/>
    <x v="291"/>
    <n v="0"/>
    <n v="0"/>
    <n v="122.33"/>
    <n v="15.902900000000001"/>
    <n v="0"/>
    <n v="0"/>
    <n v="138.2329"/>
    <m/>
    <s v="1"/>
    <x v="2"/>
  </r>
  <r>
    <x v="3"/>
    <x v="79"/>
    <s v="1"/>
    <x v="0"/>
    <s v="15041RESIN068492022"/>
    <s v="22SD004C"/>
    <x v="2659"/>
    <n v="1460"/>
    <x v="432"/>
    <x v="70"/>
    <n v="0"/>
    <n v="0"/>
    <n v="23.59"/>
    <n v="3.0667"/>
    <n v="0"/>
    <n v="0"/>
    <n v="26.656700000000001"/>
    <s v="023577636"/>
    <s v="1"/>
    <x v="2"/>
  </r>
  <r>
    <x v="3"/>
    <x v="79"/>
    <s v="1"/>
    <x v="0"/>
    <s v="15041RESIN068492022"/>
    <s v="22SD004C"/>
    <x v="2660"/>
    <n v="1461"/>
    <x v="304"/>
    <x v="355"/>
    <n v="0"/>
    <n v="0"/>
    <n v="287.45999999999998"/>
    <n v="37.369799999999998"/>
    <n v="0"/>
    <n v="0"/>
    <n v="324.82979999999998"/>
    <m/>
    <s v="1"/>
    <x v="2"/>
  </r>
  <r>
    <x v="3"/>
    <x v="79"/>
    <s v="1"/>
    <x v="0"/>
    <s v="15041RESIN068492022"/>
    <s v="22SD004C"/>
    <x v="2661"/>
    <n v="1462"/>
    <x v="32"/>
    <x v="36"/>
    <n v="0"/>
    <n v="0"/>
    <n v="1379.21"/>
    <n v="179.29730000000001"/>
    <n v="0"/>
    <n v="0"/>
    <n v="1558.5073"/>
    <m/>
    <s v="1"/>
    <x v="2"/>
  </r>
  <r>
    <x v="3"/>
    <x v="79"/>
    <s v="1"/>
    <x v="0"/>
    <s v="15041RESIN068492022"/>
    <s v="22SD004C"/>
    <x v="2662"/>
    <n v="1463"/>
    <x v="2"/>
    <x v="2"/>
    <n v="0"/>
    <n v="0"/>
    <n v="0"/>
    <n v="0"/>
    <n v="0"/>
    <n v="0"/>
    <n v="0"/>
    <m/>
    <s v="1"/>
    <x v="2"/>
  </r>
  <r>
    <x v="3"/>
    <x v="79"/>
    <s v="1"/>
    <x v="0"/>
    <s v="15041RESIN068492022"/>
    <s v="22SD004C"/>
    <x v="2663"/>
    <n v="1464"/>
    <x v="31"/>
    <x v="35"/>
    <n v="0"/>
    <n v="0"/>
    <n v="304.22000000000003"/>
    <n v="39.548600000000008"/>
    <n v="0"/>
    <n v="0"/>
    <n v="343.76860000000005"/>
    <m/>
    <s v="1"/>
    <x v="2"/>
  </r>
  <r>
    <x v="3"/>
    <x v="79"/>
    <s v="1"/>
    <x v="0"/>
    <s v="15041RESIN068492022"/>
    <s v="22SD004C"/>
    <x v="2664"/>
    <n v="1465"/>
    <x v="432"/>
    <x v="194"/>
    <n v="0"/>
    <n v="0"/>
    <n v="511.74"/>
    <n v="66.526200000000003"/>
    <n v="0"/>
    <n v="0"/>
    <n v="578.26620000000003"/>
    <s v="027776787"/>
    <s v="1"/>
    <x v="2"/>
  </r>
  <r>
    <x v="3"/>
    <x v="79"/>
    <s v="1"/>
    <x v="0"/>
    <s v="15041RESIN068492022"/>
    <s v="22SD004C"/>
    <x v="2665"/>
    <n v="1466"/>
    <x v="96"/>
    <x v="107"/>
    <n v="0"/>
    <n v="0"/>
    <n v="187.84"/>
    <n v="24.4192"/>
    <n v="0"/>
    <n v="0"/>
    <n v="212.25919999999999"/>
    <m/>
    <s v="1"/>
    <x v="2"/>
  </r>
  <r>
    <x v="3"/>
    <x v="79"/>
    <s v="1"/>
    <x v="0"/>
    <s v="15041RESIN068492022"/>
    <s v="22SD004C"/>
    <x v="2666"/>
    <n v="1467"/>
    <x v="432"/>
    <x v="229"/>
    <n v="0"/>
    <n v="0"/>
    <n v="511.75"/>
    <n v="66.527500000000003"/>
    <n v="0"/>
    <n v="0"/>
    <n v="578.27750000000003"/>
    <s v="026198025"/>
    <s v="1"/>
    <x v="2"/>
  </r>
  <r>
    <x v="3"/>
    <x v="79"/>
    <s v="1"/>
    <x v="0"/>
    <s v="15041RESIN068492022"/>
    <s v="22SD004C"/>
    <x v="2667"/>
    <n v="1468"/>
    <x v="432"/>
    <x v="13"/>
    <n v="0"/>
    <n v="0"/>
    <n v="18.190000000000001"/>
    <n v="2.3647000000000005"/>
    <n v="0"/>
    <n v="0"/>
    <n v="20.5547"/>
    <s v="027009790"/>
    <s v="1"/>
    <x v="2"/>
  </r>
  <r>
    <x v="3"/>
    <x v="79"/>
    <s v="1"/>
    <x v="0"/>
    <s v="15041RESIN068492022"/>
    <s v="22SD004C"/>
    <x v="2668"/>
    <n v="1469"/>
    <x v="20"/>
    <x v="23"/>
    <n v="0"/>
    <n v="0"/>
    <n v="77.430000000000007"/>
    <n v="10.065900000000001"/>
    <n v="0"/>
    <n v="0"/>
    <n v="87.495900000000006"/>
    <m/>
    <s v="1"/>
    <x v="2"/>
  </r>
  <r>
    <x v="3"/>
    <x v="79"/>
    <s v="1"/>
    <x v="0"/>
    <s v="15041RESIN068492022"/>
    <s v="22SD004C"/>
    <x v="2669"/>
    <n v="1470"/>
    <x v="112"/>
    <x v="128"/>
    <n v="0"/>
    <n v="0"/>
    <n v="17.3"/>
    <n v="2.2490000000000001"/>
    <n v="0"/>
    <n v="0"/>
    <n v="19.548999999999999"/>
    <m/>
    <s v="1"/>
    <x v="2"/>
  </r>
  <r>
    <x v="3"/>
    <x v="79"/>
    <s v="1"/>
    <x v="0"/>
    <s v="15041RESIN068492022"/>
    <s v="22SD004C"/>
    <x v="2670"/>
    <n v="1471"/>
    <x v="431"/>
    <x v="504"/>
    <n v="0"/>
    <n v="0"/>
    <n v="167.64"/>
    <n v="21.793199999999999"/>
    <n v="0"/>
    <n v="0"/>
    <n v="189.4332"/>
    <m/>
    <s v="1"/>
    <x v="2"/>
  </r>
  <r>
    <x v="3"/>
    <x v="79"/>
    <s v="1"/>
    <x v="0"/>
    <s v="15041RESIN068492022"/>
    <s v="22SD004C"/>
    <x v="2671"/>
    <n v="1472"/>
    <x v="381"/>
    <x v="445"/>
    <n v="0"/>
    <n v="0"/>
    <n v="11.5"/>
    <n v="1.4950000000000001"/>
    <n v="0"/>
    <n v="0"/>
    <n v="12.995000000000001"/>
    <m/>
    <s v="1"/>
    <x v="2"/>
  </r>
  <r>
    <x v="3"/>
    <x v="79"/>
    <s v="1"/>
    <x v="0"/>
    <s v="15041RESIN068492022"/>
    <s v="22SD004C"/>
    <x v="2672"/>
    <n v="1473"/>
    <x v="43"/>
    <x v="47"/>
    <n v="0"/>
    <n v="0"/>
    <n v="169.91"/>
    <n v="22.0883"/>
    <n v="0"/>
    <n v="0"/>
    <n v="191.9983"/>
    <m/>
    <s v="1"/>
    <x v="2"/>
  </r>
  <r>
    <x v="3"/>
    <x v="79"/>
    <s v="1"/>
    <x v="0"/>
    <s v="15041RESIN068492022"/>
    <s v="22SD004C"/>
    <x v="2673"/>
    <n v="1474"/>
    <x v="403"/>
    <x v="472"/>
    <n v="0"/>
    <n v="0"/>
    <n v="246.68"/>
    <n v="32.068400000000004"/>
    <n v="0"/>
    <n v="0"/>
    <n v="278.7484"/>
    <m/>
    <s v="1"/>
    <x v="2"/>
  </r>
  <r>
    <x v="3"/>
    <x v="79"/>
    <s v="1"/>
    <x v="0"/>
    <s v="15041RESIN068492022"/>
    <s v="22SD004C"/>
    <x v="2674"/>
    <n v="1475"/>
    <x v="444"/>
    <x v="520"/>
    <n v="0"/>
    <n v="0"/>
    <n v="369.02"/>
    <n v="47.9726"/>
    <n v="0"/>
    <n v="0"/>
    <n v="416.99259999999998"/>
    <m/>
    <s v="1"/>
    <x v="2"/>
  </r>
  <r>
    <x v="3"/>
    <x v="91"/>
    <s v="1"/>
    <x v="0"/>
    <s v="15041RESIN068492022"/>
    <s v="22SD004C"/>
    <x v="2675"/>
    <n v="1476"/>
    <x v="141"/>
    <x v="160"/>
    <n v="0"/>
    <n v="0"/>
    <n v="5749.75"/>
    <n v="747.46749999999997"/>
    <n v="0"/>
    <n v="0"/>
    <n v="6497.2174999999997"/>
    <m/>
    <s v="1"/>
    <x v="2"/>
  </r>
  <r>
    <x v="3"/>
    <x v="91"/>
    <s v="1"/>
    <x v="0"/>
    <s v="15041RESIN068492022"/>
    <s v="22SD004C"/>
    <x v="2676"/>
    <n v="1477"/>
    <x v="10"/>
    <x v="11"/>
    <n v="0"/>
    <n v="0"/>
    <n v="908.02"/>
    <n v="118.04260000000001"/>
    <n v="0"/>
    <n v="0"/>
    <n v="1026.0626"/>
    <m/>
    <s v="1"/>
    <x v="2"/>
  </r>
  <r>
    <x v="3"/>
    <x v="91"/>
    <s v="1"/>
    <x v="0"/>
    <s v="15041RESIN068492022"/>
    <s v="22SD004C"/>
    <x v="2677"/>
    <n v="1478"/>
    <x v="251"/>
    <x v="298"/>
    <n v="0"/>
    <n v="0"/>
    <n v="142.72999999999999"/>
    <n v="18.5549"/>
    <n v="0"/>
    <n v="0"/>
    <n v="161.28489999999999"/>
    <m/>
    <s v="1"/>
    <x v="2"/>
  </r>
  <r>
    <x v="3"/>
    <x v="91"/>
    <s v="1"/>
    <x v="0"/>
    <s v="15041RESIN068492022"/>
    <s v="22SD004C"/>
    <x v="2678"/>
    <n v="1479"/>
    <x v="432"/>
    <x v="13"/>
    <n v="0"/>
    <n v="0"/>
    <n v="43.37"/>
    <n v="5.6380999999999997"/>
    <n v="0"/>
    <n v="0"/>
    <n v="49.008099999999999"/>
    <s v="027009790"/>
    <s v="1"/>
    <x v="2"/>
  </r>
  <r>
    <x v="3"/>
    <x v="91"/>
    <s v="1"/>
    <x v="0"/>
    <s v="15041RESIN068492022"/>
    <s v="22SD004C"/>
    <x v="2679"/>
    <n v="1480"/>
    <x v="432"/>
    <x v="70"/>
    <n v="0"/>
    <n v="0"/>
    <n v="37.51"/>
    <n v="4.8762999999999996"/>
    <n v="0"/>
    <n v="0"/>
    <n v="42.386299999999999"/>
    <s v="023577636"/>
    <s v="1"/>
    <x v="2"/>
  </r>
  <r>
    <x v="3"/>
    <x v="80"/>
    <s v="1"/>
    <x v="0"/>
    <s v="15041RESIN068492022"/>
    <s v="22SD004C"/>
    <x v="2680"/>
    <n v="1481"/>
    <x v="2"/>
    <x v="2"/>
    <n v="0"/>
    <n v="0"/>
    <n v="0"/>
    <n v="0"/>
    <n v="0"/>
    <n v="0"/>
    <n v="0"/>
    <m/>
    <s v="1"/>
    <x v="2"/>
  </r>
  <r>
    <x v="3"/>
    <x v="80"/>
    <s v="1"/>
    <x v="0"/>
    <s v="15041RESIN068492022"/>
    <s v="22SD004C"/>
    <x v="2681"/>
    <n v="1482"/>
    <x v="57"/>
    <x v="62"/>
    <n v="0"/>
    <n v="0"/>
    <n v="183.51"/>
    <n v="23.856300000000001"/>
    <n v="0"/>
    <n v="0"/>
    <n v="207.3663"/>
    <m/>
    <s v="1"/>
    <x v="2"/>
  </r>
  <r>
    <x v="3"/>
    <x v="80"/>
    <s v="1"/>
    <x v="0"/>
    <s v="15041RESIN068492022"/>
    <s v="22SD004C"/>
    <x v="2682"/>
    <n v="1483"/>
    <x v="445"/>
    <x v="521"/>
    <n v="0"/>
    <n v="0"/>
    <n v="43.64"/>
    <n v="5.6732000000000005"/>
    <n v="0"/>
    <n v="0"/>
    <n v="49.313200000000002"/>
    <m/>
    <s v="1"/>
    <x v="2"/>
  </r>
  <r>
    <x v="3"/>
    <x v="80"/>
    <s v="1"/>
    <x v="0"/>
    <s v="15041RESIN068492022"/>
    <s v="22SD004C"/>
    <x v="2683"/>
    <n v="1484"/>
    <x v="32"/>
    <x v="36"/>
    <n v="0"/>
    <n v="0"/>
    <n v="97.35"/>
    <n v="12.6555"/>
    <n v="0"/>
    <n v="0"/>
    <n v="110.0055"/>
    <m/>
    <s v="1"/>
    <x v="2"/>
  </r>
  <r>
    <x v="3"/>
    <x v="80"/>
    <s v="1"/>
    <x v="0"/>
    <s v="15041RESIN068492022"/>
    <s v="22SD004C"/>
    <x v="2684"/>
    <n v="1485"/>
    <x v="432"/>
    <x v="109"/>
    <n v="0"/>
    <n v="0"/>
    <n v="113.81"/>
    <n v="14.795300000000001"/>
    <n v="0"/>
    <n v="0"/>
    <n v="128.6053"/>
    <s v="044578045"/>
    <s v="1"/>
    <x v="2"/>
  </r>
  <r>
    <x v="3"/>
    <x v="80"/>
    <s v="1"/>
    <x v="0"/>
    <s v="15041RESIN068492022"/>
    <s v="22SD004C"/>
    <x v="2685"/>
    <n v="1486"/>
    <x v="150"/>
    <x v="172"/>
    <n v="0"/>
    <n v="0"/>
    <n v="829.8"/>
    <n v="107.874"/>
    <n v="0"/>
    <n v="0"/>
    <n v="937.67399999999998"/>
    <m/>
    <s v="1"/>
    <x v="2"/>
  </r>
  <r>
    <x v="3"/>
    <x v="80"/>
    <s v="1"/>
    <x v="0"/>
    <s v="15041RESIN068492022"/>
    <s v="22SD004C"/>
    <x v="2686"/>
    <n v="1487"/>
    <x v="432"/>
    <x v="258"/>
    <n v="0"/>
    <n v="0"/>
    <n v="7989.98"/>
    <n v="1038.6974"/>
    <n v="0"/>
    <n v="0"/>
    <n v="9028.6774000000005"/>
    <s v="024801054"/>
    <s v="1"/>
    <x v="2"/>
  </r>
  <r>
    <x v="3"/>
    <x v="80"/>
    <s v="1"/>
    <x v="0"/>
    <s v="15041RESIN068492022"/>
    <s v="22SD004C"/>
    <x v="2687"/>
    <n v="1488"/>
    <x v="10"/>
    <x v="11"/>
    <n v="0"/>
    <n v="0"/>
    <n v="488.28"/>
    <n v="63.476399999999998"/>
    <n v="0"/>
    <n v="0"/>
    <n v="551.75639999999999"/>
    <m/>
    <s v="1"/>
    <x v="2"/>
  </r>
  <r>
    <x v="3"/>
    <x v="80"/>
    <s v="1"/>
    <x v="0"/>
    <s v="15041RESIN068492022"/>
    <s v="22SD004C"/>
    <x v="2688"/>
    <n v="1489"/>
    <x v="446"/>
    <x v="522"/>
    <n v="0"/>
    <n v="0"/>
    <n v="65.52"/>
    <n v="8.5175999999999998"/>
    <n v="0"/>
    <n v="0"/>
    <n v="74.037599999999998"/>
    <m/>
    <s v="1"/>
    <x v="2"/>
  </r>
  <r>
    <x v="3"/>
    <x v="80"/>
    <s v="1"/>
    <x v="0"/>
    <s v="15041RESIN068492022"/>
    <s v="22SD004C"/>
    <x v="2689"/>
    <n v="1490"/>
    <x v="10"/>
    <x v="11"/>
    <n v="0"/>
    <n v="0"/>
    <n v="41.27"/>
    <n v="5.3651000000000009"/>
    <n v="0"/>
    <n v="0"/>
    <n v="46.635100000000001"/>
    <m/>
    <s v="1"/>
    <x v="2"/>
  </r>
  <r>
    <x v="3"/>
    <x v="80"/>
    <s v="1"/>
    <x v="0"/>
    <s v="15041RESIN068492022"/>
    <s v="22SD004C"/>
    <x v="2690"/>
    <n v="1491"/>
    <x v="10"/>
    <x v="11"/>
    <n v="0"/>
    <n v="0"/>
    <n v="21.87"/>
    <n v="2.8431000000000002"/>
    <n v="0"/>
    <n v="0"/>
    <n v="24.713100000000001"/>
    <m/>
    <s v="1"/>
    <x v="2"/>
  </r>
  <r>
    <x v="3"/>
    <x v="80"/>
    <s v="1"/>
    <x v="0"/>
    <s v="15041RESIN068492022"/>
    <s v="22SD004C"/>
    <x v="2691"/>
    <n v="1492"/>
    <x v="10"/>
    <x v="11"/>
    <n v="0"/>
    <n v="0"/>
    <n v="102.85"/>
    <n v="13.3705"/>
    <n v="0"/>
    <n v="0"/>
    <n v="116.22049999999999"/>
    <m/>
    <s v="1"/>
    <x v="2"/>
  </r>
  <r>
    <x v="3"/>
    <x v="92"/>
    <s v="1"/>
    <x v="0"/>
    <s v="15041RESIN068492022"/>
    <s v="22SD004C"/>
    <x v="2692"/>
    <n v="1493"/>
    <x v="296"/>
    <x v="347"/>
    <n v="0"/>
    <n v="0"/>
    <n v="28.67"/>
    <n v="3.7271000000000005"/>
    <n v="0"/>
    <n v="0"/>
    <n v="32.397100000000002"/>
    <m/>
    <s v="1"/>
    <x v="2"/>
  </r>
  <r>
    <x v="3"/>
    <x v="92"/>
    <s v="1"/>
    <x v="0"/>
    <s v="15041RESIN068492022"/>
    <s v="22SD004C"/>
    <x v="2693"/>
    <n v="1494"/>
    <x v="60"/>
    <x v="65"/>
    <n v="0"/>
    <n v="0"/>
    <n v="81.53"/>
    <n v="10.5989"/>
    <n v="0"/>
    <n v="0"/>
    <n v="92.128900000000002"/>
    <m/>
    <s v="1"/>
    <x v="2"/>
  </r>
  <r>
    <x v="3"/>
    <x v="92"/>
    <s v="1"/>
    <x v="0"/>
    <s v="15041RESIN068492022"/>
    <s v="22SD004C"/>
    <x v="2694"/>
    <n v="1495"/>
    <x v="60"/>
    <x v="65"/>
    <n v="0"/>
    <n v="0"/>
    <n v="61.17"/>
    <n v="7.9521000000000006"/>
    <n v="0"/>
    <n v="0"/>
    <n v="69.122100000000003"/>
    <m/>
    <s v="1"/>
    <x v="2"/>
  </r>
  <r>
    <x v="3"/>
    <x v="92"/>
    <s v="1"/>
    <x v="0"/>
    <s v="15041RESIN068492022"/>
    <s v="22SD004C"/>
    <x v="2695"/>
    <n v="1496"/>
    <x v="60"/>
    <x v="65"/>
    <n v="0"/>
    <n v="0"/>
    <n v="81.56"/>
    <n v="10.6028"/>
    <n v="0"/>
    <n v="0"/>
    <n v="92.162800000000004"/>
    <m/>
    <s v="1"/>
    <x v="2"/>
  </r>
  <r>
    <x v="3"/>
    <x v="92"/>
    <s v="1"/>
    <x v="0"/>
    <s v="15041RESIN068492022"/>
    <s v="22SD004C"/>
    <x v="2696"/>
    <n v="1497"/>
    <x v="114"/>
    <x v="130"/>
    <n v="0"/>
    <n v="0"/>
    <n v="125"/>
    <n v="16.25"/>
    <n v="0"/>
    <n v="0"/>
    <n v="141.25"/>
    <m/>
    <s v="1"/>
    <x v="2"/>
  </r>
  <r>
    <x v="3"/>
    <x v="92"/>
    <s v="1"/>
    <x v="0"/>
    <s v="15041RESIN068492022"/>
    <s v="22SD004C"/>
    <x v="2697"/>
    <n v="1498"/>
    <x v="54"/>
    <x v="59"/>
    <n v="0"/>
    <n v="0"/>
    <n v="993.97"/>
    <n v="129.21610000000001"/>
    <n v="0"/>
    <n v="0"/>
    <n v="1123.1861000000001"/>
    <m/>
    <s v="1"/>
    <x v="2"/>
  </r>
  <r>
    <x v="3"/>
    <x v="93"/>
    <s v="1"/>
    <x v="0"/>
    <s v="15041RESIN068492022"/>
    <s v="22SD004C"/>
    <x v="2698"/>
    <n v="1499"/>
    <x v="194"/>
    <x v="226"/>
    <n v="0"/>
    <n v="0"/>
    <n v="150"/>
    <n v="19.5"/>
    <n v="0"/>
    <n v="0"/>
    <n v="169.5"/>
    <m/>
    <s v="1"/>
    <x v="2"/>
  </r>
  <r>
    <x v="3"/>
    <x v="93"/>
    <s v="1"/>
    <x v="0"/>
    <s v="15041RESIN068492022"/>
    <s v="22SD004C"/>
    <x v="2699"/>
    <n v="1500"/>
    <x v="54"/>
    <x v="59"/>
    <n v="0"/>
    <n v="0"/>
    <n v="286.72000000000003"/>
    <n v="37.273600000000002"/>
    <n v="0"/>
    <n v="0"/>
    <n v="323.99360000000001"/>
    <m/>
    <s v="1"/>
    <x v="2"/>
  </r>
  <r>
    <x v="3"/>
    <x v="81"/>
    <s v="1"/>
    <x v="0"/>
    <s v="15041RESIN068492022"/>
    <s v="22SD004C"/>
    <x v="2700"/>
    <n v="1501"/>
    <x v="81"/>
    <x v="88"/>
    <n v="0"/>
    <n v="0"/>
    <n v="11774.71"/>
    <n v="1530.7122999999999"/>
    <n v="0"/>
    <n v="0"/>
    <n v="13305.422299999998"/>
    <m/>
    <s v="1"/>
    <x v="2"/>
  </r>
  <r>
    <x v="3"/>
    <x v="81"/>
    <s v="1"/>
    <x v="0"/>
    <s v="15041RESIN068492022"/>
    <s v="22SD004C"/>
    <x v="2701"/>
    <n v="1502"/>
    <x v="398"/>
    <x v="467"/>
    <n v="0"/>
    <n v="0"/>
    <n v="34.83"/>
    <n v="4.5278999999999998"/>
    <n v="0"/>
    <n v="0"/>
    <n v="39.357900000000001"/>
    <m/>
    <s v="1"/>
    <x v="2"/>
  </r>
  <r>
    <x v="3"/>
    <x v="81"/>
    <s v="1"/>
    <x v="0"/>
    <s v="15041RESIN068492022"/>
    <s v="22SD004C"/>
    <x v="2702"/>
    <n v="1503"/>
    <x v="60"/>
    <x v="65"/>
    <n v="0"/>
    <n v="0"/>
    <n v="506.33"/>
    <n v="65.822900000000004"/>
    <n v="0"/>
    <n v="0"/>
    <n v="572.15290000000005"/>
    <m/>
    <s v="1"/>
    <x v="2"/>
  </r>
  <r>
    <x v="3"/>
    <x v="81"/>
    <s v="1"/>
    <x v="0"/>
    <s v="15041RESIN068492022"/>
    <s v="22SD004C"/>
    <x v="2703"/>
    <n v="1504"/>
    <x v="417"/>
    <x v="490"/>
    <n v="0"/>
    <n v="0"/>
    <n v="215"/>
    <n v="27.95"/>
    <n v="0"/>
    <n v="0"/>
    <n v="242.95"/>
    <m/>
    <s v="1"/>
    <x v="2"/>
  </r>
  <r>
    <x v="3"/>
    <x v="81"/>
    <s v="1"/>
    <x v="0"/>
    <s v="15041RESIN068492022"/>
    <s v="22SD004C"/>
    <x v="2704"/>
    <n v="1505"/>
    <x v="150"/>
    <x v="172"/>
    <n v="0"/>
    <n v="0"/>
    <n v="3838.95"/>
    <n v="499.06349999999998"/>
    <n v="0"/>
    <n v="0"/>
    <n v="4338.0135"/>
    <m/>
    <s v="1"/>
    <x v="2"/>
  </r>
  <r>
    <x v="3"/>
    <x v="81"/>
    <s v="1"/>
    <x v="0"/>
    <s v="15041RESIN068492022"/>
    <s v="22SD004C"/>
    <x v="2705"/>
    <n v="1506"/>
    <x v="252"/>
    <x v="299"/>
    <n v="0"/>
    <n v="0"/>
    <n v="1427.24"/>
    <n v="185.5412"/>
    <n v="0"/>
    <n v="0"/>
    <n v="1612.7811999999999"/>
    <m/>
    <s v="1"/>
    <x v="2"/>
  </r>
  <r>
    <x v="3"/>
    <x v="81"/>
    <s v="1"/>
    <x v="0"/>
    <s v="15041RESIN068492022"/>
    <s v="22SD004C"/>
    <x v="2706"/>
    <n v="1507"/>
    <x v="53"/>
    <x v="58"/>
    <n v="0"/>
    <n v="0"/>
    <n v="1468.01"/>
    <n v="190.84130000000002"/>
    <n v="0"/>
    <n v="0"/>
    <n v="1658.8513"/>
    <m/>
    <s v="1"/>
    <x v="2"/>
  </r>
  <r>
    <x v="3"/>
    <x v="81"/>
    <s v="1"/>
    <x v="0"/>
    <s v="15041RESIN068492022"/>
    <s v="22SD004C"/>
    <x v="2707"/>
    <n v="1508"/>
    <x v="2"/>
    <x v="2"/>
    <n v="0"/>
    <n v="0"/>
    <n v="0"/>
    <n v="0"/>
    <n v="0"/>
    <n v="0"/>
    <n v="0"/>
    <m/>
    <s v="1"/>
    <x v="2"/>
  </r>
  <r>
    <x v="3"/>
    <x v="81"/>
    <s v="1"/>
    <x v="0"/>
    <s v="15041RESIN068492022"/>
    <s v="22SD004C"/>
    <x v="2708"/>
    <n v="1509"/>
    <x v="10"/>
    <x v="11"/>
    <n v="0"/>
    <n v="0"/>
    <n v="93.9"/>
    <n v="12.207000000000001"/>
    <n v="0"/>
    <n v="0"/>
    <n v="106.107"/>
    <m/>
    <s v="1"/>
    <x v="2"/>
  </r>
  <r>
    <x v="3"/>
    <x v="81"/>
    <s v="1"/>
    <x v="0"/>
    <s v="15041RESIN068492022"/>
    <s v="22SD004C"/>
    <x v="2709"/>
    <n v="1510"/>
    <x v="432"/>
    <x v="194"/>
    <n v="0"/>
    <n v="0"/>
    <n v="817.58"/>
    <n v="106.28540000000001"/>
    <n v="0"/>
    <n v="0"/>
    <n v="923.86540000000002"/>
    <s v="027776787"/>
    <s v="1"/>
    <x v="2"/>
  </r>
  <r>
    <x v="3"/>
    <x v="81"/>
    <s v="1"/>
    <x v="0"/>
    <s v="15041RESIN068492022"/>
    <s v="22SD004C"/>
    <x v="2710"/>
    <n v="1511"/>
    <x v="302"/>
    <x v="353"/>
    <n v="0"/>
    <n v="0"/>
    <n v="205.9"/>
    <n v="26.767000000000003"/>
    <n v="0"/>
    <n v="0"/>
    <n v="232.667"/>
    <m/>
    <s v="1"/>
    <x v="2"/>
  </r>
  <r>
    <x v="3"/>
    <x v="81"/>
    <s v="1"/>
    <x v="0"/>
    <s v="15041RESIN068492022"/>
    <s v="22SD004C"/>
    <x v="2711"/>
    <n v="1512"/>
    <x v="151"/>
    <x v="174"/>
    <n v="0"/>
    <n v="0"/>
    <n v="27"/>
    <n v="3.5100000000000002"/>
    <n v="0"/>
    <n v="0"/>
    <n v="30.51"/>
    <m/>
    <s v="1"/>
    <x v="2"/>
  </r>
  <r>
    <x v="3"/>
    <x v="81"/>
    <s v="1"/>
    <x v="0"/>
    <s v="15041RESIN068492022"/>
    <s v="22SD004C"/>
    <x v="2712"/>
    <n v="1513"/>
    <x v="13"/>
    <x v="16"/>
    <n v="0"/>
    <n v="0"/>
    <n v="12949.38"/>
    <n v="1683.4194"/>
    <n v="0"/>
    <n v="0"/>
    <n v="14632.7994"/>
    <m/>
    <s v="1"/>
    <x v="2"/>
  </r>
  <r>
    <x v="3"/>
    <x v="81"/>
    <s v="1"/>
    <x v="0"/>
    <s v="15041RESIN068492022"/>
    <s v="22SD004C"/>
    <x v="2713"/>
    <n v="1514"/>
    <x v="109"/>
    <x v="124"/>
    <n v="0"/>
    <n v="0"/>
    <n v="49.25"/>
    <n v="6.4024999999999999"/>
    <n v="0"/>
    <n v="0"/>
    <n v="55.652500000000003"/>
    <m/>
    <s v="1"/>
    <x v="2"/>
  </r>
  <r>
    <x v="3"/>
    <x v="82"/>
    <s v="1"/>
    <x v="0"/>
    <s v="15041RESIN068492022"/>
    <s v="22SD004C"/>
    <x v="2714"/>
    <n v="1515"/>
    <x v="329"/>
    <x v="385"/>
    <n v="0"/>
    <n v="0"/>
    <n v="631.54"/>
    <n v="82.100200000000001"/>
    <n v="0"/>
    <n v="0"/>
    <n v="713.64019999999994"/>
    <m/>
    <s v="1"/>
    <x v="2"/>
  </r>
  <r>
    <x v="3"/>
    <x v="82"/>
    <s v="1"/>
    <x v="0"/>
    <s v="15041RESIN068492022"/>
    <s v="22SD004C"/>
    <x v="2715"/>
    <n v="1516"/>
    <x v="447"/>
    <x v="523"/>
    <n v="0"/>
    <n v="0"/>
    <n v="133.19"/>
    <n v="17.314700000000002"/>
    <n v="0"/>
    <n v="0"/>
    <n v="150.50470000000001"/>
    <m/>
    <s v="1"/>
    <x v="2"/>
  </r>
  <r>
    <x v="3"/>
    <x v="82"/>
    <s v="1"/>
    <x v="0"/>
    <s v="15041RESIN068492022"/>
    <s v="22SD004C"/>
    <x v="2716"/>
    <n v="1517"/>
    <x v="432"/>
    <x v="284"/>
    <n v="0"/>
    <n v="0"/>
    <n v="257.89"/>
    <n v="33.525700000000001"/>
    <n v="0"/>
    <n v="0"/>
    <n v="291.41570000000002"/>
    <s v="014498744"/>
    <s v="1"/>
    <x v="2"/>
  </r>
  <r>
    <x v="3"/>
    <x v="82"/>
    <s v="1"/>
    <x v="0"/>
    <s v="15041RESIN068492022"/>
    <s v="22SD004C"/>
    <x v="2717"/>
    <n v="1518"/>
    <x v="395"/>
    <x v="464"/>
    <n v="0"/>
    <n v="0"/>
    <n v="246.68"/>
    <n v="32.068400000000004"/>
    <n v="0"/>
    <n v="0"/>
    <n v="278.7484"/>
    <m/>
    <s v="1"/>
    <x v="2"/>
  </r>
  <r>
    <x v="3"/>
    <x v="82"/>
    <s v="1"/>
    <x v="0"/>
    <s v="15041RESIN068492022"/>
    <s v="22SD004C"/>
    <x v="2718"/>
    <n v="1519"/>
    <x v="432"/>
    <x v="368"/>
    <n v="0"/>
    <n v="0"/>
    <n v="267.07"/>
    <n v="34.719099999999997"/>
    <n v="0"/>
    <n v="0"/>
    <n v="301.78909999999996"/>
    <s v="005583029"/>
    <s v="1"/>
    <x v="2"/>
  </r>
  <r>
    <x v="3"/>
    <x v="82"/>
    <s v="1"/>
    <x v="0"/>
    <s v="15041RESIN068492022"/>
    <s v="22SD004C"/>
    <x v="2719"/>
    <n v="1520"/>
    <x v="305"/>
    <x v="356"/>
    <n v="0"/>
    <n v="0"/>
    <n v="205.9"/>
    <n v="26.767000000000003"/>
    <n v="0"/>
    <n v="0"/>
    <n v="232.667"/>
    <m/>
    <s v="1"/>
    <x v="2"/>
  </r>
  <r>
    <x v="3"/>
    <x v="82"/>
    <s v="1"/>
    <x v="0"/>
    <s v="15041RESIN068492022"/>
    <s v="22SD004C"/>
    <x v="2720"/>
    <n v="1521"/>
    <x v="430"/>
    <x v="503"/>
    <n v="0"/>
    <n v="0"/>
    <n v="613.69000000000005"/>
    <n v="79.779700000000005"/>
    <n v="0"/>
    <n v="0"/>
    <n v="693.4697000000001"/>
    <m/>
    <s v="1"/>
    <x v="2"/>
  </r>
  <r>
    <x v="3"/>
    <x v="82"/>
    <s v="1"/>
    <x v="0"/>
    <s v="15041RESIN068492022"/>
    <s v="22SD004C"/>
    <x v="2721"/>
    <n v="1522"/>
    <x v="366"/>
    <x v="429"/>
    <n v="0"/>
    <n v="0"/>
    <n v="450.58"/>
    <n v="58.575400000000002"/>
    <n v="0"/>
    <n v="0"/>
    <n v="509.15539999999999"/>
    <m/>
    <s v="1"/>
    <x v="2"/>
  </r>
  <r>
    <x v="3"/>
    <x v="82"/>
    <s v="1"/>
    <x v="0"/>
    <s v="15041RESIN068492022"/>
    <s v="22SD004C"/>
    <x v="2722"/>
    <n v="1523"/>
    <x v="167"/>
    <x v="192"/>
    <n v="0"/>
    <n v="0"/>
    <n v="185.51"/>
    <n v="24.116299999999999"/>
    <n v="0"/>
    <n v="0"/>
    <n v="209.62629999999999"/>
    <m/>
    <s v="1"/>
    <x v="2"/>
  </r>
  <r>
    <x v="3"/>
    <x v="82"/>
    <s v="1"/>
    <x v="0"/>
    <s v="15041RESIN068492022"/>
    <s v="22SD004C"/>
    <x v="2723"/>
    <n v="1524"/>
    <x v="185"/>
    <x v="215"/>
    <n v="0"/>
    <n v="0"/>
    <n v="613.66999999999996"/>
    <n v="79.777100000000004"/>
    <n v="0"/>
    <n v="0"/>
    <n v="693.44709999999998"/>
    <m/>
    <s v="1"/>
    <x v="2"/>
  </r>
  <r>
    <x v="3"/>
    <x v="82"/>
    <s v="1"/>
    <x v="0"/>
    <s v="15041RESIN068492022"/>
    <s v="22SD004C"/>
    <x v="2724"/>
    <n v="1525"/>
    <x v="36"/>
    <x v="40"/>
    <n v="0"/>
    <n v="0"/>
    <n v="12"/>
    <n v="1.56"/>
    <n v="0"/>
    <n v="0"/>
    <n v="13.56"/>
    <m/>
    <s v="1"/>
    <x v="2"/>
  </r>
  <r>
    <x v="3"/>
    <x v="82"/>
    <s v="1"/>
    <x v="0"/>
    <s v="15041RESIN068492022"/>
    <s v="22SD004C"/>
    <x v="2725"/>
    <n v="1526"/>
    <x v="222"/>
    <x v="261"/>
    <n v="0"/>
    <n v="0"/>
    <n v="60"/>
    <n v="7.8000000000000007"/>
    <n v="0"/>
    <n v="0"/>
    <n v="67.8"/>
    <m/>
    <s v="1"/>
    <x v="2"/>
  </r>
  <r>
    <x v="3"/>
    <x v="82"/>
    <s v="1"/>
    <x v="0"/>
    <s v="15041RESIN068492022"/>
    <s v="22SD004C"/>
    <x v="2726"/>
    <n v="1527"/>
    <x v="222"/>
    <x v="261"/>
    <n v="0"/>
    <n v="0"/>
    <n v="53.76"/>
    <n v="6.9888000000000003"/>
    <n v="0"/>
    <n v="0"/>
    <n v="60.748799999999996"/>
    <m/>
    <s v="1"/>
    <x v="2"/>
  </r>
  <r>
    <x v="3"/>
    <x v="82"/>
    <s v="1"/>
    <x v="0"/>
    <s v="15041RESIN068492022"/>
    <s v="22SD004C"/>
    <x v="2727"/>
    <n v="1528"/>
    <x v="329"/>
    <x v="385"/>
    <n v="0"/>
    <n v="0"/>
    <n v="647.34"/>
    <n v="84.154200000000003"/>
    <n v="0"/>
    <n v="0"/>
    <n v="731.49420000000009"/>
    <m/>
    <s v="1"/>
    <x v="2"/>
  </r>
  <r>
    <x v="3"/>
    <x v="82"/>
    <s v="1"/>
    <x v="0"/>
    <s v="15041RESIN068492022"/>
    <s v="22SD004C"/>
    <x v="2728"/>
    <n v="1529"/>
    <x v="183"/>
    <x v="212"/>
    <n v="0"/>
    <n v="0"/>
    <n v="115.63"/>
    <n v="15.0319"/>
    <n v="0"/>
    <n v="0"/>
    <n v="130.6619"/>
    <m/>
    <s v="1"/>
    <x v="2"/>
  </r>
  <r>
    <x v="3"/>
    <x v="82"/>
    <s v="1"/>
    <x v="0"/>
    <s v="15041RESIN068492022"/>
    <s v="22SD004C"/>
    <x v="2729"/>
    <n v="1530"/>
    <x v="10"/>
    <x v="11"/>
    <n v="0"/>
    <n v="0"/>
    <n v="6.27"/>
    <n v="0.81509999999999994"/>
    <n v="0"/>
    <n v="0"/>
    <n v="7.0850999999999997"/>
    <m/>
    <s v="1"/>
    <x v="2"/>
  </r>
  <r>
    <x v="3"/>
    <x v="82"/>
    <s v="1"/>
    <x v="0"/>
    <s v="15041RESIN068492022"/>
    <s v="22SD004C"/>
    <x v="2730"/>
    <n v="1531"/>
    <x v="10"/>
    <x v="11"/>
    <n v="0"/>
    <n v="0"/>
    <n v="537.33000000000004"/>
    <n v="69.852900000000005"/>
    <n v="0"/>
    <n v="0"/>
    <n v="607.18290000000002"/>
    <m/>
    <s v="1"/>
    <x v="2"/>
  </r>
  <r>
    <x v="3"/>
    <x v="82"/>
    <s v="1"/>
    <x v="0"/>
    <s v="15041RESIN068492022"/>
    <s v="22SD004C"/>
    <x v="2731"/>
    <n v="1532"/>
    <x v="10"/>
    <x v="11"/>
    <n v="0"/>
    <n v="0"/>
    <n v="2139.8200000000002"/>
    <n v="278.17660000000001"/>
    <n v="0"/>
    <n v="0"/>
    <n v="2417.9966000000004"/>
    <m/>
    <s v="1"/>
    <x v="2"/>
  </r>
  <r>
    <x v="3"/>
    <x v="82"/>
    <s v="1"/>
    <x v="0"/>
    <s v="15041RESIN068492022"/>
    <s v="22SD004C"/>
    <x v="2732"/>
    <n v="1533"/>
    <x v="10"/>
    <x v="11"/>
    <n v="0"/>
    <n v="0"/>
    <n v="31.33"/>
    <n v="4.0728999999999997"/>
    <n v="0"/>
    <n v="0"/>
    <n v="35.402899999999995"/>
    <m/>
    <s v="1"/>
    <x v="2"/>
  </r>
  <r>
    <x v="3"/>
    <x v="82"/>
    <s v="1"/>
    <x v="0"/>
    <s v="15041RESIN068492022"/>
    <s v="22SD004C"/>
    <x v="2733"/>
    <n v="1534"/>
    <x v="10"/>
    <x v="11"/>
    <n v="0"/>
    <n v="0"/>
    <n v="70.599999999999994"/>
    <n v="9.177999999999999"/>
    <n v="0"/>
    <n v="0"/>
    <n v="79.777999999999992"/>
    <m/>
    <s v="1"/>
    <x v="2"/>
  </r>
  <r>
    <x v="3"/>
    <x v="82"/>
    <s v="1"/>
    <x v="0"/>
    <s v="15041RESIN068492022"/>
    <s v="22SD004C"/>
    <x v="2734"/>
    <n v="1535"/>
    <x v="190"/>
    <x v="222"/>
    <n v="0"/>
    <n v="0"/>
    <n v="107.5"/>
    <n v="13.975"/>
    <n v="0"/>
    <n v="0"/>
    <n v="121.47499999999999"/>
    <m/>
    <s v="1"/>
    <x v="2"/>
  </r>
  <r>
    <x v="3"/>
    <x v="82"/>
    <s v="1"/>
    <x v="0"/>
    <s v="15041RESIN068492022"/>
    <s v="22SD004C"/>
    <x v="2735"/>
    <n v="1536"/>
    <x v="16"/>
    <x v="19"/>
    <n v="0"/>
    <n v="0"/>
    <n v="295.68"/>
    <n v="38.438400000000001"/>
    <n v="0"/>
    <n v="0"/>
    <n v="334.11840000000001"/>
    <m/>
    <s v="1"/>
    <x v="2"/>
  </r>
  <r>
    <x v="3"/>
    <x v="82"/>
    <s v="1"/>
    <x v="0"/>
    <s v="15041RESIN068492022"/>
    <s v="22SD004C"/>
    <x v="2736"/>
    <n v="1537"/>
    <x v="14"/>
    <x v="17"/>
    <n v="0"/>
    <n v="0"/>
    <n v="26.05"/>
    <n v="3.3865000000000003"/>
    <n v="0"/>
    <n v="0"/>
    <n v="29.436500000000002"/>
    <m/>
    <s v="1"/>
    <x v="2"/>
  </r>
  <r>
    <x v="3"/>
    <x v="82"/>
    <s v="1"/>
    <x v="0"/>
    <s v="15041RESIN068492022"/>
    <s v="22SD004C"/>
    <x v="2737"/>
    <n v="1538"/>
    <x v="14"/>
    <x v="17"/>
    <n v="0"/>
    <n v="0"/>
    <n v="44.22"/>
    <n v="5.7485999999999997"/>
    <n v="0"/>
    <n v="0"/>
    <n v="49.968599999999995"/>
    <m/>
    <s v="1"/>
    <x v="2"/>
  </r>
  <r>
    <x v="3"/>
    <x v="82"/>
    <s v="1"/>
    <x v="0"/>
    <s v="15041RESIN068492022"/>
    <s v="22SD004C"/>
    <x v="2738"/>
    <n v="1539"/>
    <x v="14"/>
    <x v="17"/>
    <n v="0"/>
    <n v="0"/>
    <n v="4.1500000000000004"/>
    <n v="0.53950000000000009"/>
    <n v="0"/>
    <n v="0"/>
    <n v="4.6895000000000007"/>
    <m/>
    <s v="1"/>
    <x v="2"/>
  </r>
  <r>
    <x v="3"/>
    <x v="82"/>
    <s v="1"/>
    <x v="0"/>
    <s v="15041RESIN068492022"/>
    <s v="22SD004C"/>
    <x v="2739"/>
    <n v="1540"/>
    <x v="14"/>
    <x v="17"/>
    <n v="0"/>
    <n v="0"/>
    <n v="10.6"/>
    <n v="1.3779999999999999"/>
    <n v="0"/>
    <n v="0"/>
    <n v="11.978"/>
    <m/>
    <s v="1"/>
    <x v="2"/>
  </r>
  <r>
    <x v="3"/>
    <x v="82"/>
    <s v="1"/>
    <x v="0"/>
    <s v="15041RESIN068492022"/>
    <s v="22SD004C"/>
    <x v="2740"/>
    <n v="1541"/>
    <x v="14"/>
    <x v="17"/>
    <n v="0"/>
    <n v="0"/>
    <n v="13.16"/>
    <n v="1.7108000000000001"/>
    <n v="0"/>
    <n v="0"/>
    <n v="14.870800000000001"/>
    <m/>
    <s v="1"/>
    <x v="2"/>
  </r>
  <r>
    <x v="3"/>
    <x v="82"/>
    <s v="1"/>
    <x v="0"/>
    <s v="15041RESIN068492022"/>
    <s v="22SD004C"/>
    <x v="2741"/>
    <n v="1542"/>
    <x v="14"/>
    <x v="17"/>
    <n v="0"/>
    <n v="0"/>
    <n v="4.1500000000000004"/>
    <n v="0.53950000000000009"/>
    <n v="0"/>
    <n v="0"/>
    <n v="4.6895000000000007"/>
    <m/>
    <s v="1"/>
    <x v="2"/>
  </r>
  <r>
    <x v="3"/>
    <x v="82"/>
    <s v="1"/>
    <x v="0"/>
    <s v="15041RESIN068492022"/>
    <s v="22SD004C"/>
    <x v="2742"/>
    <n v="1543"/>
    <x v="14"/>
    <x v="17"/>
    <n v="0"/>
    <n v="0"/>
    <n v="41.32"/>
    <n v="5.3715999999999999"/>
    <n v="0"/>
    <n v="0"/>
    <n v="46.691600000000001"/>
    <m/>
    <s v="1"/>
    <x v="2"/>
  </r>
  <r>
    <x v="3"/>
    <x v="82"/>
    <s v="1"/>
    <x v="0"/>
    <s v="15041RESIN068492022"/>
    <s v="22SD004C"/>
    <x v="2743"/>
    <n v="1544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44"/>
    <n v="1545"/>
    <x v="14"/>
    <x v="17"/>
    <n v="0"/>
    <n v="0"/>
    <n v="25.34"/>
    <n v="3.2942"/>
    <n v="0"/>
    <n v="0"/>
    <n v="28.6342"/>
    <m/>
    <s v="1"/>
    <x v="2"/>
  </r>
  <r>
    <x v="3"/>
    <x v="82"/>
    <s v="1"/>
    <x v="0"/>
    <s v="15041RESIN068492022"/>
    <s v="22SD004C"/>
    <x v="2745"/>
    <n v="1546"/>
    <x v="14"/>
    <x v="17"/>
    <n v="0"/>
    <n v="0"/>
    <n v="37.770000000000003"/>
    <n v="4.9101000000000008"/>
    <n v="0"/>
    <n v="0"/>
    <n v="42.680100000000003"/>
    <m/>
    <s v="1"/>
    <x v="2"/>
  </r>
  <r>
    <x v="3"/>
    <x v="82"/>
    <s v="1"/>
    <x v="0"/>
    <s v="15041RESIN068492022"/>
    <s v="22SD004C"/>
    <x v="2746"/>
    <n v="1547"/>
    <x v="14"/>
    <x v="17"/>
    <n v="0"/>
    <n v="0"/>
    <n v="32.549999999999997"/>
    <n v="4.2314999999999996"/>
    <n v="0"/>
    <n v="0"/>
    <n v="36.781499999999994"/>
    <m/>
    <s v="1"/>
    <x v="2"/>
  </r>
  <r>
    <x v="3"/>
    <x v="82"/>
    <s v="1"/>
    <x v="0"/>
    <s v="15041RESIN068492022"/>
    <s v="22SD004C"/>
    <x v="2747"/>
    <n v="1548"/>
    <x v="14"/>
    <x v="17"/>
    <n v="0"/>
    <n v="0"/>
    <n v="17.809999999999999"/>
    <n v="2.3152999999999997"/>
    <n v="0"/>
    <n v="0"/>
    <n v="20.125299999999999"/>
    <m/>
    <s v="1"/>
    <x v="2"/>
  </r>
  <r>
    <x v="3"/>
    <x v="82"/>
    <s v="1"/>
    <x v="0"/>
    <s v="15041RESIN068492022"/>
    <s v="22SD004C"/>
    <x v="2748"/>
    <n v="1549"/>
    <x v="14"/>
    <x v="17"/>
    <n v="0"/>
    <n v="0"/>
    <n v="19.45"/>
    <n v="2.5285000000000002"/>
    <n v="0"/>
    <n v="0"/>
    <n v="21.9785"/>
    <m/>
    <s v="1"/>
    <x v="2"/>
  </r>
  <r>
    <x v="3"/>
    <x v="82"/>
    <s v="1"/>
    <x v="0"/>
    <s v="15041RESIN068492022"/>
    <s v="22SD004C"/>
    <x v="2749"/>
    <n v="1550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50"/>
    <n v="1551"/>
    <x v="14"/>
    <x v="17"/>
    <n v="0"/>
    <n v="0"/>
    <n v="16.059999999999999"/>
    <n v="2.0878000000000001"/>
    <n v="0"/>
    <n v="0"/>
    <n v="18.1478"/>
    <m/>
    <s v="1"/>
    <x v="2"/>
  </r>
  <r>
    <x v="3"/>
    <x v="82"/>
    <s v="1"/>
    <x v="0"/>
    <s v="15041RESIN068492022"/>
    <s v="22SD004C"/>
    <x v="2751"/>
    <n v="1552"/>
    <x v="14"/>
    <x v="17"/>
    <n v="0"/>
    <n v="0"/>
    <n v="43.42"/>
    <n v="5.6446000000000005"/>
    <n v="0"/>
    <n v="0"/>
    <n v="49.064599999999999"/>
    <m/>
    <s v="1"/>
    <x v="2"/>
  </r>
  <r>
    <x v="3"/>
    <x v="82"/>
    <s v="1"/>
    <x v="0"/>
    <s v="15041RESIN068492022"/>
    <s v="22SD004C"/>
    <x v="2752"/>
    <n v="1553"/>
    <x v="14"/>
    <x v="17"/>
    <n v="0"/>
    <n v="0"/>
    <n v="25.35"/>
    <n v="3.2955000000000001"/>
    <n v="0"/>
    <n v="0"/>
    <n v="28.645500000000002"/>
    <m/>
    <s v="1"/>
    <x v="2"/>
  </r>
  <r>
    <x v="3"/>
    <x v="82"/>
    <s v="1"/>
    <x v="0"/>
    <s v="15041RESIN068492022"/>
    <s v="22SD004C"/>
    <x v="2753"/>
    <n v="1554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54"/>
    <n v="1555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55"/>
    <n v="1556"/>
    <x v="14"/>
    <x v="17"/>
    <n v="0"/>
    <n v="0"/>
    <n v="40.770000000000003"/>
    <n v="5.3001000000000005"/>
    <n v="0"/>
    <n v="0"/>
    <n v="46.070100000000004"/>
    <m/>
    <s v="1"/>
    <x v="2"/>
  </r>
  <r>
    <x v="3"/>
    <x v="82"/>
    <s v="1"/>
    <x v="0"/>
    <s v="15041RESIN068492022"/>
    <s v="22SD004C"/>
    <x v="2756"/>
    <n v="1557"/>
    <x v="14"/>
    <x v="17"/>
    <n v="0"/>
    <n v="0"/>
    <n v="3.55"/>
    <n v="0.46149999999999997"/>
    <n v="0"/>
    <n v="0"/>
    <n v="4.0114999999999998"/>
    <m/>
    <s v="1"/>
    <x v="2"/>
  </r>
  <r>
    <x v="3"/>
    <x v="82"/>
    <s v="1"/>
    <x v="0"/>
    <s v="15041RESIN068492022"/>
    <s v="22SD004C"/>
    <x v="2757"/>
    <n v="1558"/>
    <x v="14"/>
    <x v="17"/>
    <n v="0"/>
    <n v="0"/>
    <n v="19.170000000000002"/>
    <n v="2.4921000000000002"/>
    <n v="0"/>
    <n v="0"/>
    <n v="21.662100000000002"/>
    <m/>
    <s v="1"/>
    <x v="2"/>
  </r>
  <r>
    <x v="3"/>
    <x v="82"/>
    <s v="1"/>
    <x v="0"/>
    <s v="15041RESIN068492022"/>
    <s v="22SD004C"/>
    <x v="2758"/>
    <n v="1559"/>
    <x v="14"/>
    <x v="17"/>
    <n v="0"/>
    <n v="0"/>
    <n v="23.1"/>
    <n v="3.0030000000000001"/>
    <n v="0"/>
    <n v="0"/>
    <n v="26.103000000000002"/>
    <m/>
    <s v="1"/>
    <x v="2"/>
  </r>
  <r>
    <x v="3"/>
    <x v="82"/>
    <s v="1"/>
    <x v="0"/>
    <s v="15041RESIN068492022"/>
    <s v="22SD004C"/>
    <x v="2759"/>
    <n v="1560"/>
    <x v="14"/>
    <x v="17"/>
    <n v="0"/>
    <n v="0"/>
    <n v="7.7"/>
    <n v="1.0010000000000001"/>
    <n v="0"/>
    <n v="0"/>
    <n v="8.7010000000000005"/>
    <m/>
    <s v="1"/>
    <x v="2"/>
  </r>
  <r>
    <x v="3"/>
    <x v="82"/>
    <s v="1"/>
    <x v="0"/>
    <s v="15041RESIN068492022"/>
    <s v="22SD004C"/>
    <x v="2760"/>
    <n v="1561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61"/>
    <n v="1562"/>
    <x v="14"/>
    <x v="17"/>
    <n v="0"/>
    <n v="0"/>
    <n v="26.59"/>
    <n v="3.4567000000000001"/>
    <n v="0"/>
    <n v="0"/>
    <n v="30.046700000000001"/>
    <m/>
    <s v="1"/>
    <x v="2"/>
  </r>
  <r>
    <x v="3"/>
    <x v="82"/>
    <s v="1"/>
    <x v="0"/>
    <s v="15041RESIN068492022"/>
    <s v="22SD004C"/>
    <x v="2762"/>
    <n v="1563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63"/>
    <n v="1564"/>
    <x v="14"/>
    <x v="17"/>
    <n v="0"/>
    <n v="0"/>
    <n v="12.54"/>
    <n v="1.6301999999999999"/>
    <n v="0"/>
    <n v="0"/>
    <n v="14.170199999999999"/>
    <m/>
    <s v="1"/>
    <x v="2"/>
  </r>
  <r>
    <x v="3"/>
    <x v="82"/>
    <s v="1"/>
    <x v="0"/>
    <s v="15041RESIN068492022"/>
    <s v="22SD004C"/>
    <x v="2764"/>
    <n v="1565"/>
    <x v="14"/>
    <x v="17"/>
    <n v="0"/>
    <n v="0"/>
    <n v="14.75"/>
    <n v="1.9175"/>
    <n v="0"/>
    <n v="0"/>
    <n v="16.6675"/>
    <m/>
    <s v="1"/>
    <x v="2"/>
  </r>
  <r>
    <x v="3"/>
    <x v="82"/>
    <s v="1"/>
    <x v="0"/>
    <s v="15041RESIN068492022"/>
    <s v="22SD004C"/>
    <x v="2765"/>
    <n v="1566"/>
    <x v="149"/>
    <x v="171"/>
    <n v="0"/>
    <n v="0"/>
    <n v="51747.78"/>
    <n v="6727.2114000000001"/>
    <n v="0"/>
    <n v="0"/>
    <n v="58474.991399999999"/>
    <m/>
    <s v="1"/>
    <x v="2"/>
  </r>
  <r>
    <x v="3"/>
    <x v="82"/>
    <s v="1"/>
    <x v="0"/>
    <s v="15041RESIN068492022"/>
    <s v="22SD004C"/>
    <x v="2766"/>
    <n v="1567"/>
    <x v="14"/>
    <x v="17"/>
    <n v="0"/>
    <n v="0"/>
    <n v="21.2"/>
    <n v="2.7559999999999998"/>
    <n v="0"/>
    <n v="0"/>
    <n v="23.956"/>
    <m/>
    <s v="1"/>
    <x v="2"/>
  </r>
  <r>
    <x v="3"/>
    <x v="82"/>
    <s v="1"/>
    <x v="0"/>
    <s v="15041RESIN068492022"/>
    <s v="22SD004C"/>
    <x v="2767"/>
    <n v="1568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68"/>
    <n v="1569"/>
    <x v="14"/>
    <x v="17"/>
    <n v="0"/>
    <n v="0"/>
    <n v="8.3000000000000007"/>
    <n v="1.08"/>
    <n v="0"/>
    <n v="0"/>
    <n v="9.3800000000000008"/>
    <m/>
    <s v="1"/>
    <x v="2"/>
  </r>
  <r>
    <x v="3"/>
    <x v="82"/>
    <s v="1"/>
    <x v="0"/>
    <s v="15041RESIN068492022"/>
    <s v="22SD004C"/>
    <x v="2769"/>
    <n v="1570"/>
    <x v="14"/>
    <x v="17"/>
    <n v="0"/>
    <n v="0"/>
    <n v="4.1500000000000004"/>
    <n v="0.53950000000000009"/>
    <n v="0"/>
    <n v="0"/>
    <n v="4.6895000000000007"/>
    <m/>
    <s v="1"/>
    <x v="2"/>
  </r>
  <r>
    <x v="3"/>
    <x v="82"/>
    <s v="1"/>
    <x v="0"/>
    <s v="15041RESIN068492022"/>
    <s v="22SD004C"/>
    <x v="2770"/>
    <n v="1571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71"/>
    <n v="1572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72"/>
    <n v="1573"/>
    <x v="14"/>
    <x v="17"/>
    <n v="0"/>
    <n v="0"/>
    <n v="29.56"/>
    <n v="3.8428"/>
    <n v="0"/>
    <n v="0"/>
    <n v="33.402799999999999"/>
    <m/>
    <s v="1"/>
    <x v="2"/>
  </r>
  <r>
    <x v="3"/>
    <x v="82"/>
    <s v="1"/>
    <x v="0"/>
    <s v="15041RESIN068492022"/>
    <s v="22SD004C"/>
    <x v="2773"/>
    <n v="1574"/>
    <x v="14"/>
    <x v="17"/>
    <n v="0"/>
    <n v="0"/>
    <n v="34.78"/>
    <n v="4.5213999999999999"/>
    <n v="0"/>
    <n v="0"/>
    <n v="39.301400000000001"/>
    <m/>
    <s v="1"/>
    <x v="2"/>
  </r>
  <r>
    <x v="3"/>
    <x v="82"/>
    <s v="1"/>
    <x v="0"/>
    <s v="15041RESIN068492022"/>
    <s v="22SD004C"/>
    <x v="2774"/>
    <n v="1575"/>
    <x v="14"/>
    <x v="17"/>
    <n v="0"/>
    <n v="0"/>
    <n v="13.27"/>
    <n v="1.7251000000000001"/>
    <n v="0"/>
    <n v="0"/>
    <n v="14.995099999999999"/>
    <m/>
    <s v="1"/>
    <x v="2"/>
  </r>
  <r>
    <x v="3"/>
    <x v="82"/>
    <s v="1"/>
    <x v="0"/>
    <s v="15041RESIN068492022"/>
    <s v="22SD004C"/>
    <x v="2775"/>
    <n v="1576"/>
    <x v="14"/>
    <x v="17"/>
    <n v="0"/>
    <n v="0"/>
    <n v="45.53"/>
    <n v="5.9189000000000007"/>
    <n v="0"/>
    <n v="0"/>
    <n v="51.448900000000002"/>
    <m/>
    <s v="1"/>
    <x v="2"/>
  </r>
  <r>
    <x v="3"/>
    <x v="82"/>
    <s v="1"/>
    <x v="0"/>
    <s v="15041RESIN068492022"/>
    <s v="22SD004C"/>
    <x v="2776"/>
    <n v="1577"/>
    <x v="14"/>
    <x v="17"/>
    <n v="0"/>
    <n v="0"/>
    <n v="21.2"/>
    <n v="2.7559999999999998"/>
    <n v="0"/>
    <n v="0"/>
    <n v="23.956"/>
    <m/>
    <s v="1"/>
    <x v="2"/>
  </r>
  <r>
    <x v="3"/>
    <x v="82"/>
    <s v="1"/>
    <x v="0"/>
    <s v="15041RESIN068492022"/>
    <s v="22SD004C"/>
    <x v="2777"/>
    <n v="1578"/>
    <x v="14"/>
    <x v="17"/>
    <n v="0"/>
    <n v="0"/>
    <n v="29.49"/>
    <n v="3.8336999999999999"/>
    <n v="0"/>
    <n v="0"/>
    <n v="33.323699999999995"/>
    <m/>
    <s v="1"/>
    <x v="2"/>
  </r>
  <r>
    <x v="3"/>
    <x v="82"/>
    <s v="1"/>
    <x v="0"/>
    <s v="15041RESIN068492022"/>
    <s v="22SD004C"/>
    <x v="2778"/>
    <n v="1579"/>
    <x v="14"/>
    <x v="17"/>
    <n v="0"/>
    <n v="0"/>
    <n v="4.1500000000000004"/>
    <n v="0.53950000000000009"/>
    <n v="0"/>
    <n v="0"/>
    <n v="4.6895000000000007"/>
    <m/>
    <s v="1"/>
    <x v="2"/>
  </r>
  <r>
    <x v="3"/>
    <x v="82"/>
    <s v="1"/>
    <x v="0"/>
    <s v="15041RESIN068492022"/>
    <s v="22SD004C"/>
    <x v="2779"/>
    <n v="1580"/>
    <x v="14"/>
    <x v="17"/>
    <n v="0"/>
    <n v="0"/>
    <n v="19.45"/>
    <n v="2.5285000000000002"/>
    <n v="0"/>
    <n v="0"/>
    <n v="21.9785"/>
    <m/>
    <s v="1"/>
    <x v="2"/>
  </r>
  <r>
    <x v="3"/>
    <x v="82"/>
    <s v="1"/>
    <x v="0"/>
    <s v="15041RESIN068492022"/>
    <s v="22SD004C"/>
    <x v="2780"/>
    <n v="1581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81"/>
    <n v="1582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82"/>
    <n v="1583"/>
    <x v="14"/>
    <x v="17"/>
    <n v="0"/>
    <n v="0"/>
    <n v="17.809999999999999"/>
    <n v="2.3152999999999997"/>
    <n v="0"/>
    <n v="0"/>
    <n v="20.125299999999999"/>
    <m/>
    <s v="1"/>
    <x v="2"/>
  </r>
  <r>
    <x v="3"/>
    <x v="82"/>
    <s v="1"/>
    <x v="0"/>
    <s v="15041RESIN068492022"/>
    <s v="22SD004C"/>
    <x v="2783"/>
    <n v="1584"/>
    <x v="14"/>
    <x v="17"/>
    <n v="0"/>
    <n v="0"/>
    <n v="13.2"/>
    <n v="1.716"/>
    <n v="0"/>
    <n v="0"/>
    <n v="14.915999999999999"/>
    <m/>
    <s v="1"/>
    <x v="2"/>
  </r>
  <r>
    <x v="3"/>
    <x v="82"/>
    <s v="1"/>
    <x v="0"/>
    <s v="15041RESIN068492022"/>
    <s v="22SD004C"/>
    <x v="2784"/>
    <n v="1585"/>
    <x v="14"/>
    <x v="17"/>
    <n v="0"/>
    <n v="0"/>
    <n v="9.4499999999999993"/>
    <n v="1.2284999999999999"/>
    <n v="0"/>
    <n v="0"/>
    <n v="10.6785"/>
    <m/>
    <s v="1"/>
    <x v="2"/>
  </r>
  <r>
    <x v="3"/>
    <x v="82"/>
    <s v="1"/>
    <x v="0"/>
    <s v="15041RESIN068492022"/>
    <s v="22SD004C"/>
    <x v="2785"/>
    <n v="1586"/>
    <x v="14"/>
    <x v="17"/>
    <n v="0"/>
    <n v="0"/>
    <n v="4.1500000000000004"/>
    <n v="0.53950000000000009"/>
    <n v="0"/>
    <n v="0"/>
    <n v="4.6895000000000007"/>
    <m/>
    <s v="1"/>
    <x v="2"/>
  </r>
  <r>
    <x v="3"/>
    <x v="82"/>
    <s v="1"/>
    <x v="0"/>
    <s v="15041RESIN068492022"/>
    <s v="22SD004C"/>
    <x v="2786"/>
    <n v="1587"/>
    <x v="14"/>
    <x v="17"/>
    <n v="0"/>
    <n v="0"/>
    <n v="12.51"/>
    <n v="1.6263000000000001"/>
    <n v="0"/>
    <n v="0"/>
    <n v="14.1363"/>
    <m/>
    <s v="1"/>
    <x v="2"/>
  </r>
  <r>
    <x v="3"/>
    <x v="82"/>
    <s v="1"/>
    <x v="0"/>
    <s v="15041RESIN068492022"/>
    <s v="22SD004C"/>
    <x v="2787"/>
    <n v="1588"/>
    <x v="14"/>
    <x v="17"/>
    <n v="0"/>
    <n v="0"/>
    <n v="14.74"/>
    <n v="1.9162000000000001"/>
    <n v="0"/>
    <n v="0"/>
    <n v="16.656200000000002"/>
    <m/>
    <s v="1"/>
    <x v="2"/>
  </r>
  <r>
    <x v="3"/>
    <x v="82"/>
    <s v="1"/>
    <x v="0"/>
    <s v="15041RESIN068492022"/>
    <s v="22SD004C"/>
    <x v="2788"/>
    <n v="1589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89"/>
    <n v="1590"/>
    <x v="14"/>
    <x v="17"/>
    <n v="0"/>
    <n v="0"/>
    <n v="5.3"/>
    <n v="0.68899999999999995"/>
    <n v="0"/>
    <n v="0"/>
    <n v="5.9889999999999999"/>
    <m/>
    <s v="1"/>
    <x v="2"/>
  </r>
  <r>
    <x v="3"/>
    <x v="82"/>
    <s v="1"/>
    <x v="0"/>
    <s v="15041RESIN068492022"/>
    <s v="22SD004C"/>
    <x v="2790"/>
    <n v="1591"/>
    <x v="14"/>
    <x v="17"/>
    <n v="0"/>
    <n v="0"/>
    <n v="8.36"/>
    <n v="1.0868"/>
    <n v="0"/>
    <n v="0"/>
    <n v="9.4467999999999996"/>
    <m/>
    <s v="1"/>
    <x v="2"/>
  </r>
  <r>
    <x v="3"/>
    <x v="82"/>
    <s v="1"/>
    <x v="0"/>
    <s v="15041RESIN068492022"/>
    <s v="22SD004C"/>
    <x v="2791"/>
    <n v="1592"/>
    <x v="14"/>
    <x v="17"/>
    <n v="0"/>
    <n v="0"/>
    <n v="23.02"/>
    <n v="2.9925999999999999"/>
    <n v="0"/>
    <n v="0"/>
    <n v="26.012599999999999"/>
    <m/>
    <s v="1"/>
    <x v="2"/>
  </r>
  <r>
    <x v="3"/>
    <x v="82"/>
    <s v="1"/>
    <x v="0"/>
    <s v="15041RESIN068492022"/>
    <s v="22SD004C"/>
    <x v="2792"/>
    <n v="1593"/>
    <x v="70"/>
    <x v="76"/>
    <n v="0"/>
    <n v="0"/>
    <n v="199.86"/>
    <n v="25.981800000000003"/>
    <n v="0"/>
    <n v="0"/>
    <n v="225.84180000000001"/>
    <m/>
    <s v="1"/>
    <x v="2"/>
  </r>
  <r>
    <x v="3"/>
    <x v="82"/>
    <s v="1"/>
    <x v="0"/>
    <s v="15041RESIN068492022"/>
    <s v="22SD004C"/>
    <x v="2793"/>
    <n v="1594"/>
    <x v="248"/>
    <x v="295"/>
    <n v="0"/>
    <n v="0"/>
    <n v="103.93"/>
    <n v="13.510900000000001"/>
    <n v="0"/>
    <n v="0"/>
    <n v="117.44090000000001"/>
    <m/>
    <s v="1"/>
    <x v="2"/>
  </r>
  <r>
    <x v="3"/>
    <x v="82"/>
    <s v="1"/>
    <x v="0"/>
    <s v="15041RESIN068492022"/>
    <s v="22SD004C"/>
    <x v="2794"/>
    <n v="1595"/>
    <x v="260"/>
    <x v="310"/>
    <n v="0"/>
    <n v="0"/>
    <n v="216.09"/>
    <n v="28.091700000000003"/>
    <n v="0"/>
    <n v="0"/>
    <n v="244.18170000000001"/>
    <m/>
    <s v="1"/>
    <x v="2"/>
  </r>
  <r>
    <x v="3"/>
    <x v="82"/>
    <s v="1"/>
    <x v="0"/>
    <s v="15041RESIN068492022"/>
    <s v="22SD004C"/>
    <x v="2795"/>
    <n v="1596"/>
    <x v="154"/>
    <x v="177"/>
    <n v="0"/>
    <n v="0"/>
    <n v="1345.72"/>
    <n v="174.9436"/>
    <n v="0"/>
    <n v="0"/>
    <n v="1520.6636000000001"/>
    <m/>
    <s v="1"/>
    <x v="2"/>
  </r>
  <r>
    <x v="3"/>
    <x v="82"/>
    <s v="1"/>
    <x v="0"/>
    <s v="15041RESIN068492022"/>
    <s v="22SD004C"/>
    <x v="2796"/>
    <n v="1597"/>
    <x v="216"/>
    <x v="253"/>
    <n v="0"/>
    <n v="0"/>
    <n v="83.56"/>
    <n v="10.8628"/>
    <n v="0"/>
    <n v="0"/>
    <n v="94.422799999999995"/>
    <m/>
    <s v="1"/>
    <x v="2"/>
  </r>
  <r>
    <x v="3"/>
    <x v="82"/>
    <s v="1"/>
    <x v="0"/>
    <s v="15041RESIN068492022"/>
    <s v="22SD004C"/>
    <x v="2797"/>
    <n v="1598"/>
    <x v="10"/>
    <x v="11"/>
    <n v="0"/>
    <n v="0"/>
    <n v="5.96"/>
    <n v="0.77480000000000004"/>
    <n v="0"/>
    <n v="0"/>
    <n v="6.7347999999999999"/>
    <m/>
    <s v="1"/>
    <x v="2"/>
  </r>
  <r>
    <x v="3"/>
    <x v="82"/>
    <s v="1"/>
    <x v="0"/>
    <s v="15041RESIN068492022"/>
    <s v="22SD004C"/>
    <x v="2798"/>
    <n v="1599"/>
    <x v="10"/>
    <x v="11"/>
    <n v="0"/>
    <n v="0"/>
    <n v="26.26"/>
    <n v="3.4138000000000002"/>
    <n v="0"/>
    <n v="0"/>
    <n v="29.6738"/>
    <m/>
    <s v="1"/>
    <x v="2"/>
  </r>
  <r>
    <x v="3"/>
    <x v="82"/>
    <s v="1"/>
    <x v="0"/>
    <s v="15041RESIN068492022"/>
    <s v="22SD004C"/>
    <x v="2799"/>
    <n v="1600"/>
    <x v="10"/>
    <x v="11"/>
    <n v="0"/>
    <n v="0"/>
    <n v="21.2"/>
    <n v="2.7559999999999998"/>
    <n v="0"/>
    <n v="0"/>
    <n v="23.956"/>
    <m/>
    <s v="1"/>
    <x v="2"/>
  </r>
  <r>
    <x v="3"/>
    <x v="82"/>
    <s v="1"/>
    <x v="0"/>
    <s v="15041RESIN068492022"/>
    <s v="22SD004C"/>
    <x v="2800"/>
    <n v="1601"/>
    <x v="10"/>
    <x v="11"/>
    <n v="0"/>
    <n v="0"/>
    <n v="4.2"/>
    <n v="0.54600000000000004"/>
    <n v="0"/>
    <n v="0"/>
    <n v="4.7460000000000004"/>
    <m/>
    <s v="1"/>
    <x v="2"/>
  </r>
  <r>
    <x v="3"/>
    <x v="82"/>
    <s v="1"/>
    <x v="0"/>
    <s v="15041RESIN068492022"/>
    <s v="22SD004C"/>
    <x v="2801"/>
    <n v="1602"/>
    <x v="182"/>
    <x v="210"/>
    <n v="0"/>
    <n v="0"/>
    <n v="40.78"/>
    <n v="5.3014000000000001"/>
    <n v="0"/>
    <n v="0"/>
    <n v="46.081400000000002"/>
    <m/>
    <s v="1"/>
    <x v="2"/>
  </r>
  <r>
    <x v="3"/>
    <x v="82"/>
    <s v="1"/>
    <x v="0"/>
    <s v="15041RESIN068492022"/>
    <s v="22SD004C"/>
    <x v="2802"/>
    <n v="1603"/>
    <x v="188"/>
    <x v="220"/>
    <n v="0"/>
    <n v="0"/>
    <n v="817.6"/>
    <n v="106.28800000000001"/>
    <n v="0"/>
    <n v="0"/>
    <n v="923.88800000000003"/>
    <m/>
    <s v="1"/>
    <x v="2"/>
  </r>
  <r>
    <x v="3"/>
    <x v="82"/>
    <s v="1"/>
    <x v="0"/>
    <s v="15041RESIN068492022"/>
    <s v="22SD004C"/>
    <x v="2803"/>
    <n v="1604"/>
    <x v="432"/>
    <x v="96"/>
    <n v="0"/>
    <n v="0"/>
    <n v="62.69"/>
    <n v="8.1496999999999993"/>
    <n v="0"/>
    <n v="0"/>
    <n v="70.839699999999993"/>
    <s v="023506457"/>
    <s v="1"/>
    <x v="2"/>
  </r>
  <r>
    <x v="3"/>
    <x v="82"/>
    <s v="1"/>
    <x v="0"/>
    <s v="15041RESIN068492022"/>
    <s v="22SD004C"/>
    <x v="2804"/>
    <n v="1605"/>
    <x v="85"/>
    <x v="93"/>
    <n v="0"/>
    <n v="0"/>
    <n v="61.17"/>
    <n v="7.9521000000000006"/>
    <n v="0"/>
    <n v="0"/>
    <n v="69.122100000000003"/>
    <m/>
    <s v="1"/>
    <x v="2"/>
  </r>
  <r>
    <x v="3"/>
    <x v="82"/>
    <s v="1"/>
    <x v="0"/>
    <s v="15041RESIN068492022"/>
    <s v="22SD004C"/>
    <x v="2805"/>
    <n v="1606"/>
    <x v="75"/>
    <x v="82"/>
    <n v="0"/>
    <n v="0"/>
    <n v="297.45"/>
    <n v="38.668500000000002"/>
    <n v="0"/>
    <n v="0"/>
    <n v="336.11849999999998"/>
    <m/>
    <s v="1"/>
    <x v="2"/>
  </r>
  <r>
    <x v="3"/>
    <x v="82"/>
    <s v="1"/>
    <x v="0"/>
    <s v="15041RESIN068492022"/>
    <s v="22SD004C"/>
    <x v="2806"/>
    <n v="1607"/>
    <x v="13"/>
    <x v="16"/>
    <n v="0"/>
    <n v="0"/>
    <n v="3131.04"/>
    <n v="407.03520000000003"/>
    <n v="0"/>
    <n v="0"/>
    <n v="3538.0752000000002"/>
    <m/>
    <s v="1"/>
    <x v="2"/>
  </r>
  <r>
    <x v="3"/>
    <x v="83"/>
    <s v="1"/>
    <x v="0"/>
    <s v="15041RESIN068492022"/>
    <s v="22SD004C"/>
    <x v="2807"/>
    <n v="1608"/>
    <x v="54"/>
    <x v="59"/>
    <n v="0"/>
    <n v="0"/>
    <n v="496.81"/>
    <n v="64.585300000000004"/>
    <n v="0"/>
    <n v="0"/>
    <n v="561.39530000000002"/>
    <m/>
    <s v="1"/>
    <x v="2"/>
  </r>
  <r>
    <x v="3"/>
    <x v="83"/>
    <s v="1"/>
    <x v="0"/>
    <s v="15041RESIN068492022"/>
    <s v="22SD004C"/>
    <x v="2808"/>
    <n v="1609"/>
    <x v="10"/>
    <x v="11"/>
    <n v="0"/>
    <n v="0"/>
    <n v="4.2"/>
    <n v="0.54600000000000004"/>
    <n v="0"/>
    <n v="0"/>
    <n v="4.7460000000000004"/>
    <m/>
    <s v="1"/>
    <x v="2"/>
  </r>
  <r>
    <x v="3"/>
    <x v="83"/>
    <s v="1"/>
    <x v="0"/>
    <s v="15041RESIN068492022"/>
    <s v="22SD004C"/>
    <x v="2809"/>
    <n v="1610"/>
    <x v="192"/>
    <x v="224"/>
    <n v="0"/>
    <n v="0"/>
    <n v="205.9"/>
    <n v="26.767000000000003"/>
    <n v="0"/>
    <n v="0"/>
    <n v="232.667"/>
    <m/>
    <s v="1"/>
    <x v="2"/>
  </r>
  <r>
    <x v="3"/>
    <x v="83"/>
    <s v="1"/>
    <x v="0"/>
    <s v="15041RESIN068492022"/>
    <s v="22SD004C"/>
    <x v="2810"/>
    <n v="1611"/>
    <x v="192"/>
    <x v="224"/>
    <n v="0"/>
    <n v="0"/>
    <n v="430.19"/>
    <n v="55.924700000000001"/>
    <n v="0"/>
    <n v="0"/>
    <n v="486.11469999999997"/>
    <m/>
    <s v="1"/>
    <x v="2"/>
  </r>
  <r>
    <x v="3"/>
    <x v="83"/>
    <s v="1"/>
    <x v="0"/>
    <s v="15041RESIN068492022"/>
    <s v="22SD004C"/>
    <x v="2811"/>
    <n v="1612"/>
    <x v="363"/>
    <x v="424"/>
    <n v="0"/>
    <n v="0"/>
    <n v="1712.73"/>
    <n v="222.6549"/>
    <n v="0"/>
    <n v="0"/>
    <n v="1935.3849"/>
    <m/>
    <s v="1"/>
    <x v="2"/>
  </r>
  <r>
    <x v="3"/>
    <x v="83"/>
    <s v="1"/>
    <x v="0"/>
    <s v="15041RESIN068492022"/>
    <s v="22SD004C"/>
    <x v="2812"/>
    <n v="1613"/>
    <x v="10"/>
    <x v="11"/>
    <n v="0"/>
    <n v="0"/>
    <n v="24.58"/>
    <n v="3.1953999999999998"/>
    <n v="0"/>
    <n v="0"/>
    <n v="27.775399999999998"/>
    <m/>
    <s v="1"/>
    <x v="2"/>
  </r>
  <r>
    <x v="3"/>
    <x v="83"/>
    <s v="1"/>
    <x v="0"/>
    <s v="15041RESIN068492022"/>
    <s v="22SD004C"/>
    <x v="2813"/>
    <n v="1614"/>
    <x v="10"/>
    <x v="11"/>
    <n v="0"/>
    <n v="0"/>
    <n v="44.61"/>
    <n v="5.7993000000000006"/>
    <n v="0"/>
    <n v="0"/>
    <n v="50.409300000000002"/>
    <m/>
    <s v="1"/>
    <x v="2"/>
  </r>
  <r>
    <x v="3"/>
    <x v="83"/>
    <s v="1"/>
    <x v="0"/>
    <s v="15041RESIN068492022"/>
    <s v="22SD004C"/>
    <x v="2814"/>
    <n v="1615"/>
    <x v="202"/>
    <x v="235"/>
    <n v="0"/>
    <n v="0"/>
    <n v="16.190000000000001"/>
    <n v="2.1047000000000002"/>
    <n v="0"/>
    <n v="0"/>
    <n v="18.294700000000002"/>
    <m/>
    <s v="1"/>
    <x v="2"/>
  </r>
  <r>
    <x v="3"/>
    <x v="83"/>
    <s v="1"/>
    <x v="0"/>
    <s v="15041RESIN068492022"/>
    <s v="22SD004C"/>
    <x v="2815"/>
    <n v="1616"/>
    <x v="201"/>
    <x v="234"/>
    <n v="0"/>
    <n v="0"/>
    <n v="269.83999999999997"/>
    <n v="35.0792"/>
    <n v="0"/>
    <n v="0"/>
    <n v="304.91919999999999"/>
    <m/>
    <s v="1"/>
    <x v="2"/>
  </r>
  <r>
    <x v="3"/>
    <x v="83"/>
    <s v="1"/>
    <x v="0"/>
    <s v="15041RESIN068492022"/>
    <s v="22SD004C"/>
    <x v="2816"/>
    <n v="1617"/>
    <x v="10"/>
    <x v="11"/>
    <n v="0"/>
    <n v="0"/>
    <n v="50.49"/>
    <n v="6.5637000000000008"/>
    <n v="0"/>
    <n v="0"/>
    <n v="57.053700000000006"/>
    <m/>
    <s v="1"/>
    <x v="2"/>
  </r>
  <r>
    <x v="3"/>
    <x v="83"/>
    <s v="1"/>
    <x v="0"/>
    <s v="15041RESIN068492022"/>
    <s v="22SD004C"/>
    <x v="2817"/>
    <n v="1618"/>
    <x v="448"/>
    <x v="524"/>
    <n v="0"/>
    <n v="0"/>
    <n v="30"/>
    <n v="3.9000000000000004"/>
    <n v="0"/>
    <n v="0"/>
    <n v="33.9"/>
    <m/>
    <s v="1"/>
    <x v="2"/>
  </r>
  <r>
    <x v="3"/>
    <x v="83"/>
    <s v="1"/>
    <x v="0"/>
    <s v="15041RESIN068492022"/>
    <s v="22SD004C"/>
    <x v="2818"/>
    <n v="1619"/>
    <x v="10"/>
    <x v="11"/>
    <n v="0"/>
    <n v="0"/>
    <n v="367.4"/>
    <n v="47.762"/>
    <n v="0"/>
    <n v="0"/>
    <n v="415.16199999999998"/>
    <m/>
    <s v="1"/>
    <x v="2"/>
  </r>
  <r>
    <x v="3"/>
    <x v="83"/>
    <s v="1"/>
    <x v="0"/>
    <s v="15041RESIN068492022"/>
    <s v="22SD004C"/>
    <x v="2819"/>
    <n v="1620"/>
    <x v="449"/>
    <x v="525"/>
    <n v="0"/>
    <n v="0"/>
    <n v="52"/>
    <n v="6.76"/>
    <n v="0"/>
    <n v="0"/>
    <n v="58.76"/>
    <m/>
    <s v="1"/>
    <x v="2"/>
  </r>
  <r>
    <x v="3"/>
    <x v="83"/>
    <s v="1"/>
    <x v="0"/>
    <s v="15041RESIN068492022"/>
    <s v="22SD004C"/>
    <x v="2820"/>
    <n v="1621"/>
    <x v="432"/>
    <x v="511"/>
    <n v="0"/>
    <n v="0"/>
    <n v="7.08"/>
    <n v="0.9204"/>
    <n v="0"/>
    <n v="0"/>
    <n v="8.0004000000000008"/>
    <s v="008747567"/>
    <s v="1"/>
    <x v="2"/>
  </r>
  <r>
    <x v="3"/>
    <x v="83"/>
    <s v="1"/>
    <x v="0"/>
    <s v="15041RESIN068492022"/>
    <s v="22SD004C"/>
    <x v="2821"/>
    <n v="1622"/>
    <x v="2"/>
    <x v="2"/>
    <n v="0"/>
    <n v="0"/>
    <n v="0"/>
    <n v="0"/>
    <n v="0"/>
    <n v="0"/>
    <n v="0"/>
    <m/>
    <s v="1"/>
    <x v="2"/>
  </r>
  <r>
    <x v="3"/>
    <x v="83"/>
    <s v="1"/>
    <x v="0"/>
    <s v="15041RESIN068492022"/>
    <s v="22SD004C"/>
    <x v="2822"/>
    <n v="1623"/>
    <x v="345"/>
    <x v="401"/>
    <n v="0"/>
    <n v="0"/>
    <n v="133.46"/>
    <n v="17.349800000000002"/>
    <n v="0"/>
    <n v="0"/>
    <n v="150.8098"/>
    <m/>
    <s v="1"/>
    <x v="2"/>
  </r>
  <r>
    <x v="3"/>
    <x v="83"/>
    <s v="1"/>
    <x v="0"/>
    <s v="15041RESIN068492022"/>
    <s v="22SD004C"/>
    <x v="2823"/>
    <n v="1624"/>
    <x v="2"/>
    <x v="2"/>
    <n v="0"/>
    <n v="0"/>
    <n v="0"/>
    <n v="0"/>
    <n v="0"/>
    <n v="0"/>
    <n v="0"/>
    <m/>
    <s v="1"/>
    <x v="2"/>
  </r>
  <r>
    <x v="3"/>
    <x v="83"/>
    <s v="1"/>
    <x v="0"/>
    <s v="15041RESIN068492022"/>
    <s v="22SD004C"/>
    <x v="2824"/>
    <n v="1625"/>
    <x v="450"/>
    <x v="526"/>
    <n v="0"/>
    <n v="0"/>
    <n v="40.799999999999997"/>
    <n v="5.3039999999999994"/>
    <n v="0"/>
    <n v="0"/>
    <n v="46.103999999999999"/>
    <m/>
    <s v="1"/>
    <x v="2"/>
  </r>
  <r>
    <x v="3"/>
    <x v="83"/>
    <s v="1"/>
    <x v="0"/>
    <s v="15041RESIN068492022"/>
    <s v="22SD004C"/>
    <x v="2825"/>
    <n v="1626"/>
    <x v="264"/>
    <x v="314"/>
    <n v="0"/>
    <n v="0"/>
    <n v="44.48"/>
    <n v="5.7824"/>
    <n v="0"/>
    <n v="0"/>
    <n v="50.2624"/>
    <m/>
    <s v="1"/>
    <x v="2"/>
  </r>
  <r>
    <x v="3"/>
    <x v="83"/>
    <s v="1"/>
    <x v="0"/>
    <s v="15041RESIN068492022"/>
    <s v="22SD004C"/>
    <x v="2826"/>
    <n v="1627"/>
    <x v="20"/>
    <x v="23"/>
    <n v="0"/>
    <n v="0"/>
    <n v="100.78"/>
    <n v="13.1014"/>
    <n v="0"/>
    <n v="0"/>
    <n v="113.8814"/>
    <m/>
    <s v="1"/>
    <x v="2"/>
  </r>
  <r>
    <x v="3"/>
    <x v="83"/>
    <s v="1"/>
    <x v="0"/>
    <s v="15041RESIN068492022"/>
    <s v="22SD004C"/>
    <x v="2827"/>
    <n v="1628"/>
    <x v="212"/>
    <x v="249"/>
    <n v="0"/>
    <n v="0"/>
    <n v="406.52"/>
    <n v="52.8476"/>
    <n v="0"/>
    <n v="0"/>
    <n v="459.36759999999998"/>
    <m/>
    <s v="1"/>
    <x v="2"/>
  </r>
  <r>
    <x v="3"/>
    <x v="83"/>
    <s v="1"/>
    <x v="0"/>
    <s v="15041RESIN068492022"/>
    <s v="22SD004C"/>
    <x v="2828"/>
    <n v="1629"/>
    <x v="451"/>
    <x v="527"/>
    <n v="0"/>
    <n v="0"/>
    <n v="63.14"/>
    <n v="8.2081999999999997"/>
    <n v="0"/>
    <n v="0"/>
    <n v="71.348200000000006"/>
    <m/>
    <s v="1"/>
    <x v="2"/>
  </r>
  <r>
    <x v="3"/>
    <x v="83"/>
    <s v="1"/>
    <x v="0"/>
    <s v="15041RESIN068492022"/>
    <s v="22SD004C"/>
    <x v="2829"/>
    <n v="1630"/>
    <x v="432"/>
    <x v="519"/>
    <n v="0"/>
    <n v="0"/>
    <n v="110"/>
    <n v="14.3"/>
    <n v="0"/>
    <n v="0"/>
    <n v="124.3"/>
    <s v="051844106"/>
    <s v="1"/>
    <x v="2"/>
  </r>
  <r>
    <x v="3"/>
    <x v="83"/>
    <s v="1"/>
    <x v="0"/>
    <s v="15041RESIN068492022"/>
    <s v="22SD004C"/>
    <x v="2830"/>
    <n v="1631"/>
    <x v="300"/>
    <x v="351"/>
    <n v="0"/>
    <n v="0"/>
    <n v="118.15"/>
    <n v="15.359500000000001"/>
    <n v="0"/>
    <n v="0"/>
    <n v="133.5095"/>
    <m/>
    <s v="1"/>
    <x v="2"/>
  </r>
  <r>
    <x v="3"/>
    <x v="83"/>
    <s v="1"/>
    <x v="0"/>
    <s v="15041RESIN068492022"/>
    <s v="22SD004C"/>
    <x v="2831"/>
    <n v="1632"/>
    <x v="117"/>
    <x v="134"/>
    <n v="0"/>
    <n v="0"/>
    <n v="1150"/>
    <n v="149.5"/>
    <n v="0"/>
    <n v="0"/>
    <n v="1299.5"/>
    <m/>
    <s v="1"/>
    <x v="2"/>
  </r>
  <r>
    <x v="3"/>
    <x v="83"/>
    <s v="1"/>
    <x v="0"/>
    <s v="15041RESIN068492022"/>
    <s v="22SD004C"/>
    <x v="2832"/>
    <n v="1633"/>
    <x v="336"/>
    <x v="392"/>
    <n v="0"/>
    <n v="0"/>
    <n v="89.6"/>
    <n v="11.648"/>
    <n v="0"/>
    <n v="0"/>
    <n v="101.24799999999999"/>
    <m/>
    <s v="1"/>
    <x v="2"/>
  </r>
  <r>
    <x v="3"/>
    <x v="83"/>
    <s v="1"/>
    <x v="0"/>
    <s v="15041RESIN068492022"/>
    <s v="22SD004C"/>
    <x v="2833"/>
    <n v="1634"/>
    <x v="432"/>
    <x v="143"/>
    <n v="0"/>
    <n v="0"/>
    <n v="1182.58"/>
    <n v="153.7354"/>
    <n v="0"/>
    <n v="0"/>
    <n v="1336.3154"/>
    <s v="000534732"/>
    <s v="1"/>
    <x v="2"/>
  </r>
  <r>
    <x v="3"/>
    <x v="83"/>
    <s v="1"/>
    <x v="0"/>
    <s v="15041RESIN068492022"/>
    <s v="22SD004C"/>
    <x v="2834"/>
    <n v="1635"/>
    <x v="432"/>
    <x v="205"/>
    <n v="0"/>
    <n v="0"/>
    <n v="134.54"/>
    <n v="17.490199999999998"/>
    <n v="0"/>
    <n v="0"/>
    <n v="152.03019999999998"/>
    <s v="040866014"/>
    <s v="1"/>
    <x v="2"/>
  </r>
  <r>
    <x v="3"/>
    <x v="83"/>
    <s v="1"/>
    <x v="0"/>
    <s v="15041RESIN068492022"/>
    <s v="22SD004C"/>
    <x v="2835"/>
    <n v="1636"/>
    <x v="97"/>
    <x v="108"/>
    <n v="0"/>
    <n v="0"/>
    <n v="72"/>
    <n v="9.36"/>
    <n v="0"/>
    <n v="0"/>
    <n v="81.36"/>
    <m/>
    <s v="1"/>
    <x v="2"/>
  </r>
  <r>
    <x v="3"/>
    <x v="83"/>
    <s v="1"/>
    <x v="0"/>
    <s v="15041RESIN068492022"/>
    <s v="22SD004C"/>
    <x v="2836"/>
    <n v="1637"/>
    <x v="97"/>
    <x v="108"/>
    <n v="0"/>
    <n v="0"/>
    <n v="142.72999999999999"/>
    <n v="18.5549"/>
    <n v="0"/>
    <n v="0"/>
    <n v="161.28489999999999"/>
    <m/>
    <s v="1"/>
    <x v="2"/>
  </r>
  <r>
    <x v="3"/>
    <x v="83"/>
    <s v="1"/>
    <x v="0"/>
    <s v="15041RESIN068492022"/>
    <s v="22SD004C"/>
    <x v="2837"/>
    <n v="1638"/>
    <x v="151"/>
    <x v="174"/>
    <n v="0"/>
    <n v="0"/>
    <n v="120"/>
    <n v="15.600000000000001"/>
    <n v="0"/>
    <n v="0"/>
    <n v="135.6"/>
    <m/>
    <s v="1"/>
    <x v="2"/>
  </r>
  <r>
    <x v="3"/>
    <x v="83"/>
    <s v="1"/>
    <x v="0"/>
    <s v="15041RESIN068492022"/>
    <s v="22SD004C"/>
    <x v="2838"/>
    <n v="1639"/>
    <x v="125"/>
    <x v="142"/>
    <n v="0"/>
    <n v="0"/>
    <n v="409.81"/>
    <n v="53.275300000000001"/>
    <n v="0"/>
    <n v="0"/>
    <n v="463.08530000000002"/>
    <m/>
    <s v="1"/>
    <x v="2"/>
  </r>
  <r>
    <x v="3"/>
    <x v="83"/>
    <s v="1"/>
    <x v="0"/>
    <s v="15041RESIN068492022"/>
    <s v="22SD004C"/>
    <x v="2839"/>
    <n v="1640"/>
    <x v="134"/>
    <x v="153"/>
    <n v="0"/>
    <n v="0"/>
    <n v="25"/>
    <n v="3.25"/>
    <n v="0"/>
    <n v="0"/>
    <n v="28.25"/>
    <m/>
    <s v="1"/>
    <x v="2"/>
  </r>
  <r>
    <x v="3"/>
    <x v="83"/>
    <s v="1"/>
    <x v="0"/>
    <s v="15041RESIN068492022"/>
    <s v="22SD004C"/>
    <x v="2840"/>
    <n v="1641"/>
    <x v="432"/>
    <x v="213"/>
    <n v="0"/>
    <n v="0"/>
    <n v="52"/>
    <n v="6.76"/>
    <n v="0"/>
    <n v="0"/>
    <n v="58.76"/>
    <s v="045167457"/>
    <s v="1"/>
    <x v="2"/>
  </r>
  <r>
    <x v="3"/>
    <x v="83"/>
    <s v="1"/>
    <x v="0"/>
    <s v="15041RESIN068492022"/>
    <s v="22SD004C"/>
    <x v="2841"/>
    <n v="1642"/>
    <x v="114"/>
    <x v="130"/>
    <n v="0"/>
    <n v="0"/>
    <n v="531.5"/>
    <n v="69.094999999999999"/>
    <n v="0"/>
    <n v="0"/>
    <n v="600.59500000000003"/>
    <m/>
    <s v="1"/>
    <x v="2"/>
  </r>
  <r>
    <x v="3"/>
    <x v="83"/>
    <s v="1"/>
    <x v="0"/>
    <s v="15041RESIN068492022"/>
    <s v="22SD004C"/>
    <x v="2842"/>
    <n v="1643"/>
    <x v="235"/>
    <x v="278"/>
    <n v="0"/>
    <n v="0"/>
    <n v="8074.13"/>
    <n v="1049.6369"/>
    <n v="0"/>
    <n v="0"/>
    <n v="9123.7669000000005"/>
    <m/>
    <s v="1"/>
    <x v="2"/>
  </r>
  <r>
    <x v="3"/>
    <x v="83"/>
    <s v="1"/>
    <x v="0"/>
    <s v="15041RESIN068492022"/>
    <s v="22SD004C"/>
    <x v="2843"/>
    <n v="1644"/>
    <x v="171"/>
    <x v="197"/>
    <n v="0"/>
    <n v="0"/>
    <n v="124.33"/>
    <n v="16.1629"/>
    <n v="0"/>
    <n v="0"/>
    <n v="140.49289999999999"/>
    <m/>
    <s v="1"/>
    <x v="2"/>
  </r>
  <r>
    <x v="3"/>
    <x v="83"/>
    <s v="1"/>
    <x v="0"/>
    <s v="15041RESIN068492022"/>
    <s v="22SD004C"/>
    <x v="2844"/>
    <n v="1645"/>
    <x v="66"/>
    <x v="72"/>
    <n v="0"/>
    <n v="0"/>
    <n v="247.3"/>
    <n v="32.149000000000001"/>
    <n v="0"/>
    <n v="0"/>
    <n v="279.44900000000001"/>
    <m/>
    <s v="1"/>
    <x v="2"/>
  </r>
  <r>
    <x v="3"/>
    <x v="83"/>
    <s v="1"/>
    <x v="0"/>
    <s v="15041RESIN068492022"/>
    <s v="22SD004C"/>
    <x v="2845"/>
    <n v="1646"/>
    <x v="102"/>
    <x v="117"/>
    <n v="0"/>
    <n v="0"/>
    <n v="385.28"/>
    <n v="50.086399999999998"/>
    <n v="0"/>
    <n v="0"/>
    <n v="435.3664"/>
    <m/>
    <s v="1"/>
    <x v="2"/>
  </r>
  <r>
    <x v="3"/>
    <x v="83"/>
    <s v="1"/>
    <x v="0"/>
    <s v="15041RESIN068492022"/>
    <s v="22SD004C"/>
    <x v="2846"/>
    <n v="1647"/>
    <x v="354"/>
    <x v="414"/>
    <n v="0"/>
    <n v="0"/>
    <n v="307.85000000000002"/>
    <n v="40.020500000000006"/>
    <n v="0"/>
    <n v="0"/>
    <n v="347.87050000000005"/>
    <m/>
    <s v="1"/>
    <x v="2"/>
  </r>
  <r>
    <x v="3"/>
    <x v="83"/>
    <s v="1"/>
    <x v="0"/>
    <s v="15041RESIN068492022"/>
    <s v="22SD004C"/>
    <x v="2847"/>
    <n v="1648"/>
    <x v="432"/>
    <x v="178"/>
    <n v="0"/>
    <n v="0"/>
    <n v="358.58"/>
    <n v="46.615400000000001"/>
    <n v="0"/>
    <n v="0"/>
    <n v="405.19540000000001"/>
    <s v="027144914"/>
    <s v="1"/>
    <x v="2"/>
  </r>
  <r>
    <x v="3"/>
    <x v="94"/>
    <s v="1"/>
    <x v="0"/>
    <s v="15041RESIN068492022"/>
    <s v="22SD004C"/>
    <x v="2848"/>
    <n v="1649"/>
    <x v="10"/>
    <x v="11"/>
    <n v="0"/>
    <n v="0"/>
    <n v="18.72"/>
    <n v="2.4335999999999998"/>
    <n v="0"/>
    <n v="0"/>
    <n v="21.153599999999997"/>
    <m/>
    <s v="1"/>
    <x v="2"/>
  </r>
  <r>
    <x v="3"/>
    <x v="94"/>
    <s v="1"/>
    <x v="0"/>
    <s v="15041RESIN068492022"/>
    <s v="22SD004C"/>
    <x v="2849"/>
    <n v="1650"/>
    <x v="2"/>
    <x v="2"/>
    <n v="0"/>
    <n v="0"/>
    <n v="0"/>
    <n v="0"/>
    <n v="0"/>
    <n v="0"/>
    <n v="0"/>
    <m/>
    <s v="1"/>
    <x v="2"/>
  </r>
  <r>
    <x v="3"/>
    <x v="94"/>
    <s v="1"/>
    <x v="0"/>
    <s v="15041RESIN068492022"/>
    <s v="22SD004C"/>
    <x v="2850"/>
    <n v="1651"/>
    <x v="432"/>
    <x v="12"/>
    <n v="0"/>
    <n v="0"/>
    <n v="105.4"/>
    <n v="13.702000000000002"/>
    <n v="0"/>
    <n v="0"/>
    <n v="119.102"/>
    <s v="018717409"/>
    <s v="1"/>
    <x v="2"/>
  </r>
  <r>
    <x v="3"/>
    <x v="94"/>
    <s v="1"/>
    <x v="0"/>
    <s v="15041RESIN068492022"/>
    <s v="22SD004C"/>
    <x v="2851"/>
    <n v="1652"/>
    <x v="432"/>
    <x v="9"/>
    <n v="0"/>
    <n v="0"/>
    <n v="73.67"/>
    <n v="9.5770999999999997"/>
    <n v="0"/>
    <n v="0"/>
    <n v="83.247100000000003"/>
    <s v="044907406"/>
    <s v="1"/>
    <x v="2"/>
  </r>
  <r>
    <x v="3"/>
    <x v="94"/>
    <s v="1"/>
    <x v="0"/>
    <s v="15041RESIN068492022"/>
    <s v="22SD004C"/>
    <x v="2433"/>
    <n v="1653"/>
    <x v="267"/>
    <x v="317"/>
    <n v="0"/>
    <n v="0"/>
    <n v="1417.84"/>
    <n v="184.3192"/>
    <n v="0"/>
    <n v="0"/>
    <n v="1602.1591999999998"/>
    <m/>
    <s v="1"/>
    <x v="2"/>
  </r>
  <r>
    <x v="3"/>
    <x v="94"/>
    <s v="1"/>
    <x v="0"/>
    <s v="15041RESIN068492022"/>
    <s v="22SD004C"/>
    <x v="2432"/>
    <n v="1654"/>
    <x v="10"/>
    <x v="11"/>
    <n v="0"/>
    <n v="0"/>
    <n v="362.82"/>
    <n v="47.166600000000003"/>
    <n v="0"/>
    <n v="0"/>
    <n v="409.98660000000001"/>
    <m/>
    <s v="1"/>
    <x v="2"/>
  </r>
  <r>
    <x v="3"/>
    <x v="94"/>
    <s v="1"/>
    <x v="0"/>
    <s v="15041RESIN068492022"/>
    <s v="22SD004C"/>
    <x v="2431"/>
    <n v="1655"/>
    <x v="60"/>
    <x v="65"/>
    <n v="0"/>
    <n v="0"/>
    <n v="234.46"/>
    <n v="30.479800000000001"/>
    <n v="0"/>
    <n v="0"/>
    <n v="264.93979999999999"/>
    <m/>
    <s v="1"/>
    <x v="2"/>
  </r>
  <r>
    <x v="3"/>
    <x v="94"/>
    <s v="1"/>
    <x v="0"/>
    <s v="15041RESIN068492022"/>
    <s v="22SD004C"/>
    <x v="2430"/>
    <n v="1656"/>
    <x v="98"/>
    <x v="110"/>
    <n v="0"/>
    <n v="0"/>
    <n v="231.51"/>
    <n v="30.096299999999999"/>
    <n v="0"/>
    <n v="0"/>
    <n v="261.60629999999998"/>
    <m/>
    <s v="1"/>
    <x v="2"/>
  </r>
  <r>
    <x v="3"/>
    <x v="94"/>
    <s v="1"/>
    <x v="0"/>
    <s v="15041RESIN068492022"/>
    <s v="22SD004C"/>
    <x v="2429"/>
    <n v="1657"/>
    <x v="310"/>
    <x v="361"/>
    <n v="0"/>
    <n v="0"/>
    <n v="20.62"/>
    <n v="2.6806000000000001"/>
    <n v="0"/>
    <n v="0"/>
    <n v="23.300600000000003"/>
    <m/>
    <s v="1"/>
    <x v="2"/>
  </r>
  <r>
    <x v="3"/>
    <x v="94"/>
    <s v="1"/>
    <x v="0"/>
    <s v="15041RESIN068492022"/>
    <s v="22SD004C"/>
    <x v="2428"/>
    <n v="1658"/>
    <x v="246"/>
    <x v="292"/>
    <n v="0"/>
    <n v="0"/>
    <n v="50.19"/>
    <n v="6.5247000000000002"/>
    <n v="0"/>
    <n v="0"/>
    <n v="56.714700000000001"/>
    <m/>
    <s v="1"/>
    <x v="2"/>
  </r>
  <r>
    <x v="3"/>
    <x v="94"/>
    <s v="1"/>
    <x v="0"/>
    <s v="15041RESIN068492022"/>
    <s v="22SD004C"/>
    <x v="2427"/>
    <n v="1659"/>
    <x v="118"/>
    <x v="135"/>
    <n v="0"/>
    <n v="0"/>
    <n v="91.76"/>
    <n v="11.928800000000001"/>
    <n v="0"/>
    <n v="0"/>
    <n v="103.6888"/>
    <m/>
    <s v="1"/>
    <x v="2"/>
  </r>
  <r>
    <x v="3"/>
    <x v="94"/>
    <s v="1"/>
    <x v="0"/>
    <s v="15041RESIN068492022"/>
    <s v="22SD004C"/>
    <x v="2426"/>
    <n v="1660"/>
    <x v="417"/>
    <x v="490"/>
    <n v="0"/>
    <n v="0"/>
    <n v="257.60000000000002"/>
    <n v="33.488000000000007"/>
    <n v="0"/>
    <n v="0"/>
    <n v="291.08800000000002"/>
    <m/>
    <s v="1"/>
    <x v="2"/>
  </r>
  <r>
    <x v="3"/>
    <x v="94"/>
    <s v="1"/>
    <x v="0"/>
    <s v="15041RESIN068492022"/>
    <s v="22SD004C"/>
    <x v="1574"/>
    <n v="1661"/>
    <x v="208"/>
    <x v="245"/>
    <n v="0"/>
    <n v="0"/>
    <n v="736.04"/>
    <n v="95.685199999999995"/>
    <n v="0"/>
    <n v="0"/>
    <n v="831.72519999999997"/>
    <m/>
    <s v="1"/>
    <x v="2"/>
  </r>
  <r>
    <x v="3"/>
    <x v="94"/>
    <s v="1"/>
    <x v="0"/>
    <s v="15041RESIN068492022"/>
    <s v="22SD004C"/>
    <x v="1573"/>
    <n v="1662"/>
    <x v="208"/>
    <x v="245"/>
    <n v="0"/>
    <n v="0"/>
    <n v="357.59"/>
    <n v="46.486699999999999"/>
    <n v="0"/>
    <n v="0"/>
    <n v="404.07669999999996"/>
    <m/>
    <s v="1"/>
    <x v="2"/>
  </r>
  <r>
    <x v="3"/>
    <x v="94"/>
    <s v="1"/>
    <x v="0"/>
    <s v="15041RESIN068492022"/>
    <s v="22SD004C"/>
    <x v="1572"/>
    <n v="1663"/>
    <x v="207"/>
    <x v="244"/>
    <n v="0"/>
    <n v="0"/>
    <n v="101.95"/>
    <n v="13.253500000000001"/>
    <n v="0"/>
    <n v="0"/>
    <n v="115.20350000000001"/>
    <m/>
    <s v="1"/>
    <x v="2"/>
  </r>
  <r>
    <x v="3"/>
    <x v="94"/>
    <s v="1"/>
    <x v="0"/>
    <s v="15041RESIN068492022"/>
    <s v="22SD004C"/>
    <x v="1571"/>
    <n v="1664"/>
    <x v="77"/>
    <x v="84"/>
    <n v="0"/>
    <n v="0"/>
    <n v="340.3"/>
    <n v="44.239000000000004"/>
    <n v="0"/>
    <n v="0"/>
    <n v="384.53899999999999"/>
    <m/>
    <s v="1"/>
    <x v="2"/>
  </r>
  <r>
    <x v="3"/>
    <x v="94"/>
    <s v="1"/>
    <x v="0"/>
    <s v="15041RESIN068492022"/>
    <s v="22SD004C"/>
    <x v="1570"/>
    <n v="1665"/>
    <x v="215"/>
    <x v="252"/>
    <n v="0"/>
    <n v="0"/>
    <n v="149.05000000000001"/>
    <n v="19.376500000000004"/>
    <n v="0"/>
    <n v="0"/>
    <n v="168.4265"/>
    <m/>
    <s v="1"/>
    <x v="2"/>
  </r>
  <r>
    <x v="3"/>
    <x v="94"/>
    <s v="1"/>
    <x v="0"/>
    <s v="15041RESIN068492022"/>
    <s v="22SD004C"/>
    <x v="1569"/>
    <n v="1666"/>
    <x v="168"/>
    <x v="193"/>
    <n v="0"/>
    <n v="0"/>
    <n v="5758.89"/>
    <n v="748.65570000000002"/>
    <n v="0"/>
    <n v="0"/>
    <n v="6507.5457000000006"/>
    <m/>
    <s v="1"/>
    <x v="2"/>
  </r>
  <r>
    <x v="3"/>
    <x v="94"/>
    <s v="1"/>
    <x v="0"/>
    <s v="15041RESIN068492022"/>
    <s v="22SD004C"/>
    <x v="1568"/>
    <n v="1667"/>
    <x v="122"/>
    <x v="139"/>
    <n v="0"/>
    <n v="0"/>
    <n v="524.79"/>
    <n v="68.222700000000003"/>
    <n v="0"/>
    <n v="0"/>
    <n v="593.0127"/>
    <m/>
    <s v="1"/>
    <x v="2"/>
  </r>
  <r>
    <x v="3"/>
    <x v="94"/>
    <s v="1"/>
    <x v="0"/>
    <s v="15041RESIN068492022"/>
    <s v="22SD004C"/>
    <x v="1567"/>
    <n v="1668"/>
    <x v="122"/>
    <x v="139"/>
    <n v="0"/>
    <n v="0"/>
    <n v="35.4"/>
    <n v="4.6020000000000003"/>
    <n v="0"/>
    <n v="0"/>
    <n v="40.001999999999995"/>
    <m/>
    <s v="1"/>
    <x v="2"/>
  </r>
  <r>
    <x v="3"/>
    <x v="94"/>
    <s v="1"/>
    <x v="0"/>
    <s v="15041RESIN068492022"/>
    <s v="22SD004C"/>
    <x v="1566"/>
    <n v="1669"/>
    <x v="429"/>
    <x v="502"/>
    <n v="0"/>
    <n v="0"/>
    <n v="53.82"/>
    <n v="6.9965999999999999"/>
    <n v="0"/>
    <n v="0"/>
    <n v="60.816600000000001"/>
    <m/>
    <s v="1"/>
    <x v="2"/>
  </r>
  <r>
    <x v="3"/>
    <x v="94"/>
    <s v="1"/>
    <x v="0"/>
    <s v="15041RESIN068492022"/>
    <s v="22SD004C"/>
    <x v="830"/>
    <n v="1670"/>
    <x v="432"/>
    <x v="243"/>
    <n v="0"/>
    <n v="0"/>
    <n v="128.52000000000001"/>
    <n v="16.707600000000003"/>
    <n v="0"/>
    <n v="0"/>
    <n v="145.22760000000002"/>
    <s v="009870981"/>
    <s v="1"/>
    <x v="2"/>
  </r>
  <r>
    <x v="3"/>
    <x v="94"/>
    <s v="1"/>
    <x v="0"/>
    <s v="15041RESIN068492022"/>
    <s v="22SD004C"/>
    <x v="829"/>
    <n v="1671"/>
    <x v="432"/>
    <x v="173"/>
    <n v="0"/>
    <n v="0"/>
    <n v="122.34"/>
    <n v="15.904200000000001"/>
    <n v="0"/>
    <n v="0"/>
    <n v="138.24420000000001"/>
    <s v="004316550"/>
    <s v="1"/>
    <x v="2"/>
  </r>
  <r>
    <x v="3"/>
    <x v="94"/>
    <s v="1"/>
    <x v="0"/>
    <s v="15041RESIN068492022"/>
    <s v="22SD004C"/>
    <x v="828"/>
    <n v="1672"/>
    <x v="344"/>
    <x v="400"/>
    <n v="0"/>
    <n v="0"/>
    <n v="163.12"/>
    <n v="21.2056"/>
    <n v="0"/>
    <n v="0"/>
    <n v="184.32560000000001"/>
    <m/>
    <s v="1"/>
    <x v="2"/>
  </r>
  <r>
    <x v="3"/>
    <x v="94"/>
    <s v="1"/>
    <x v="0"/>
    <s v="15041RESIN068492022"/>
    <s v="22SD004C"/>
    <x v="827"/>
    <n v="1673"/>
    <x v="119"/>
    <x v="136"/>
    <n v="0"/>
    <n v="0"/>
    <n v="111.93"/>
    <n v="14.550900000000002"/>
    <n v="0"/>
    <n v="0"/>
    <n v="126.48090000000001"/>
    <m/>
    <s v="1"/>
    <x v="2"/>
  </r>
  <r>
    <x v="3"/>
    <x v="94"/>
    <s v="1"/>
    <x v="0"/>
    <s v="15041RESIN068492022"/>
    <s v="22SD004C"/>
    <x v="826"/>
    <n v="1674"/>
    <x v="194"/>
    <x v="226"/>
    <n v="0"/>
    <n v="0"/>
    <n v="105.12"/>
    <n v="13.665600000000001"/>
    <n v="0"/>
    <n v="0"/>
    <n v="118.7856"/>
    <m/>
    <s v="1"/>
    <x v="2"/>
  </r>
  <r>
    <x v="3"/>
    <x v="94"/>
    <s v="1"/>
    <x v="0"/>
    <s v="15041RESIN068492022"/>
    <s v="22SD004C"/>
    <x v="825"/>
    <n v="1675"/>
    <x v="432"/>
    <x v="528"/>
    <n v="0"/>
    <n v="0"/>
    <n v="409.79"/>
    <n v="53.272700000000007"/>
    <n v="0"/>
    <n v="0"/>
    <n v="463.06270000000001"/>
    <s v="030060307"/>
    <s v="1"/>
    <x v="2"/>
  </r>
  <r>
    <x v="3"/>
    <x v="94"/>
    <s v="1"/>
    <x v="0"/>
    <s v="15041RESIN068492022"/>
    <s v="22SD004C"/>
    <x v="824"/>
    <n v="1676"/>
    <x v="432"/>
    <x v="277"/>
    <n v="0"/>
    <n v="0"/>
    <n v="42.6"/>
    <n v="5.5380000000000003"/>
    <n v="0"/>
    <n v="0"/>
    <n v="48.138000000000005"/>
    <s v="042098015"/>
    <s v="1"/>
    <x v="2"/>
  </r>
  <r>
    <x v="3"/>
    <x v="94"/>
    <s v="1"/>
    <x v="0"/>
    <s v="15041RESIN068492022"/>
    <s v="22SD004C"/>
    <x v="823"/>
    <n v="1677"/>
    <x v="418"/>
    <x v="491"/>
    <n v="0"/>
    <n v="0"/>
    <n v="124.34"/>
    <n v="16.164200000000001"/>
    <n v="0"/>
    <n v="0"/>
    <n v="140.5042"/>
    <m/>
    <s v="1"/>
    <x v="2"/>
  </r>
  <r>
    <x v="3"/>
    <x v="94"/>
    <s v="1"/>
    <x v="0"/>
    <s v="15041RESIN068492022"/>
    <s v="22SD004C"/>
    <x v="822"/>
    <n v="1678"/>
    <x v="69"/>
    <x v="75"/>
    <n v="0"/>
    <n v="0"/>
    <n v="509.73"/>
    <n v="66.264900000000011"/>
    <n v="0"/>
    <n v="0"/>
    <n v="575.99490000000003"/>
    <m/>
    <s v="1"/>
    <x v="2"/>
  </r>
  <r>
    <x v="3"/>
    <x v="84"/>
    <s v="1"/>
    <x v="0"/>
    <s v="15041RESIN068492022"/>
    <s v="22SD004C"/>
    <x v="38"/>
    <n v="1679"/>
    <x v="123"/>
    <x v="140"/>
    <n v="0"/>
    <n v="0"/>
    <n v="61.15"/>
    <n v="7.9495000000000005"/>
    <n v="0"/>
    <n v="0"/>
    <n v="69.099500000000006"/>
    <m/>
    <s v="1"/>
    <x v="2"/>
  </r>
  <r>
    <x v="3"/>
    <x v="84"/>
    <s v="1"/>
    <x v="0"/>
    <s v="15041RESIN068492022"/>
    <s v="22SD004C"/>
    <x v="37"/>
    <n v="1680"/>
    <x v="10"/>
    <x v="11"/>
    <n v="0"/>
    <n v="0"/>
    <n v="32.619999999999997"/>
    <n v="4.2405999999999997"/>
    <n v="0"/>
    <n v="0"/>
    <n v="36.860599999999998"/>
    <m/>
    <s v="1"/>
    <x v="2"/>
  </r>
  <r>
    <x v="3"/>
    <x v="84"/>
    <s v="1"/>
    <x v="0"/>
    <s v="15041RESIN068492022"/>
    <s v="22SD004C"/>
    <x v="36"/>
    <n v="1681"/>
    <x v="303"/>
    <x v="354"/>
    <n v="0"/>
    <n v="0"/>
    <n v="22.81"/>
    <n v="2.9653"/>
    <n v="0"/>
    <n v="0"/>
    <n v="25.775299999999998"/>
    <m/>
    <s v="1"/>
    <x v="2"/>
  </r>
  <r>
    <x v="3"/>
    <x v="84"/>
    <s v="1"/>
    <x v="0"/>
    <s v="15041RESIN068492022"/>
    <s v="22SD004C"/>
    <x v="35"/>
    <n v="1682"/>
    <x v="14"/>
    <x v="17"/>
    <n v="0"/>
    <n v="0"/>
    <n v="29.87"/>
    <n v="3.8831000000000002"/>
    <n v="0"/>
    <n v="0"/>
    <n v="33.753100000000003"/>
    <m/>
    <s v="1"/>
    <x v="2"/>
  </r>
  <r>
    <x v="3"/>
    <x v="82"/>
    <s v="1"/>
    <x v="0"/>
    <s v="15041RESIN068492022"/>
    <s v="22SD004C"/>
    <x v="34"/>
    <n v="1683"/>
    <x v="14"/>
    <x v="17"/>
    <n v="0"/>
    <n v="0"/>
    <n v="18.89"/>
    <n v="2.4557000000000002"/>
    <n v="0"/>
    <n v="0"/>
    <n v="21.345700000000001"/>
    <m/>
    <s v="1"/>
    <x v="2"/>
  </r>
  <r>
    <x v="3"/>
    <x v="82"/>
    <s v="1"/>
    <x v="0"/>
    <s v="15041RESIN068492022"/>
    <s v="22SD004C"/>
    <x v="33"/>
    <n v="1684"/>
    <x v="14"/>
    <x v="17"/>
    <n v="0"/>
    <n v="0"/>
    <n v="18.96"/>
    <n v="2.4648000000000003"/>
    <n v="0"/>
    <n v="0"/>
    <n v="21.424800000000001"/>
    <m/>
    <s v="1"/>
    <x v="2"/>
  </r>
  <r>
    <x v="3"/>
    <x v="84"/>
    <s v="1"/>
    <x v="0"/>
    <s v="15041RESIN068492022"/>
    <s v="22SD004C"/>
    <x v="32"/>
    <n v="1685"/>
    <x v="2"/>
    <x v="2"/>
    <n v="0"/>
    <n v="0"/>
    <n v="0"/>
    <n v="0"/>
    <n v="0"/>
    <n v="0"/>
    <n v="0"/>
    <m/>
    <s v="1"/>
    <x v="2"/>
  </r>
  <r>
    <x v="3"/>
    <x v="84"/>
    <s v="1"/>
    <x v="0"/>
    <s v="15041RESIN068492022"/>
    <s v="22SD004C"/>
    <x v="31"/>
    <n v="1686"/>
    <x v="66"/>
    <x v="72"/>
    <n v="0"/>
    <n v="0"/>
    <n v="235.16"/>
    <n v="30.570800000000002"/>
    <n v="0"/>
    <n v="0"/>
    <n v="265.73079999999999"/>
    <m/>
    <s v="1"/>
    <x v="2"/>
  </r>
  <r>
    <x v="3"/>
    <x v="84"/>
    <s v="1"/>
    <x v="0"/>
    <s v="15041RESIN068492022"/>
    <s v="22SD004C"/>
    <x v="30"/>
    <n v="1687"/>
    <x v="329"/>
    <x v="385"/>
    <n v="0"/>
    <n v="0"/>
    <n v="139.16999999999999"/>
    <n v="18.092099999999999"/>
    <n v="0"/>
    <n v="0"/>
    <n v="157.26209999999998"/>
    <m/>
    <s v="1"/>
    <x v="2"/>
  </r>
  <r>
    <x v="3"/>
    <x v="84"/>
    <s v="1"/>
    <x v="0"/>
    <s v="15041RESIN068492022"/>
    <s v="22SD004C"/>
    <x v="29"/>
    <n v="1688"/>
    <x v="452"/>
    <x v="529"/>
    <n v="0"/>
    <n v="0"/>
    <n v="65.75"/>
    <n v="8.5474999999999994"/>
    <n v="0"/>
    <n v="0"/>
    <n v="74.297499999999999"/>
    <m/>
    <s v="1"/>
    <x v="2"/>
  </r>
  <r>
    <x v="3"/>
    <x v="84"/>
    <s v="1"/>
    <x v="0"/>
    <s v="15041RESIN068492022"/>
    <s v="22SD004C"/>
    <x v="28"/>
    <n v="1689"/>
    <x v="89"/>
    <x v="99"/>
    <n v="0"/>
    <n v="0"/>
    <n v="205.9"/>
    <n v="26.767000000000003"/>
    <n v="0"/>
    <n v="0"/>
    <n v="232.667"/>
    <m/>
    <s v="1"/>
    <x v="2"/>
  </r>
  <r>
    <x v="3"/>
    <x v="84"/>
    <s v="1"/>
    <x v="0"/>
    <s v="15041RESIN068492022"/>
    <s v="22SD004C"/>
    <x v="27"/>
    <n v="1690"/>
    <x v="192"/>
    <x v="224"/>
    <n v="0"/>
    <n v="0"/>
    <n v="205.9"/>
    <n v="26.767000000000003"/>
    <n v="0"/>
    <n v="0"/>
    <n v="232.667"/>
    <m/>
    <s v="1"/>
    <x v="2"/>
  </r>
  <r>
    <x v="3"/>
    <x v="84"/>
    <s v="1"/>
    <x v="0"/>
    <s v="15041RESIN068492022"/>
    <s v="22SD004C"/>
    <x v="26"/>
    <n v="1691"/>
    <x v="10"/>
    <x v="11"/>
    <n v="0"/>
    <n v="0"/>
    <n v="6.5"/>
    <n v="0.84499999999999997"/>
    <n v="0"/>
    <n v="0"/>
    <n v="7.3449999999999998"/>
    <m/>
    <s v="1"/>
    <x v="2"/>
  </r>
  <r>
    <x v="3"/>
    <x v="84"/>
    <s v="1"/>
    <x v="0"/>
    <s v="15041RESIN068492022"/>
    <s v="22SD004C"/>
    <x v="2852"/>
    <n v="1692"/>
    <x v="453"/>
    <x v="530"/>
    <n v="0"/>
    <n v="0"/>
    <n v="978.68"/>
    <n v="127.22839999999999"/>
    <n v="0"/>
    <n v="0"/>
    <n v="1105.9084"/>
    <m/>
    <s v="1"/>
    <x v="2"/>
  </r>
  <r>
    <x v="3"/>
    <x v="84"/>
    <s v="1"/>
    <x v="0"/>
    <s v="15041RESIN068492022"/>
    <s v="22SD004C"/>
    <x v="2853"/>
    <n v="1693"/>
    <x v="453"/>
    <x v="530"/>
    <n v="0"/>
    <n v="0"/>
    <n v="1080.6300000000001"/>
    <n v="140.48190000000002"/>
    <n v="0"/>
    <n v="0"/>
    <n v="1221.1119000000001"/>
    <m/>
    <s v="1"/>
    <x v="2"/>
  </r>
  <r>
    <x v="3"/>
    <x v="84"/>
    <s v="1"/>
    <x v="0"/>
    <s v="15041RESIN068492022"/>
    <s v="22SD004C"/>
    <x v="2854"/>
    <n v="1694"/>
    <x v="49"/>
    <x v="54"/>
    <n v="0"/>
    <n v="0"/>
    <n v="335.44"/>
    <n v="43.607199999999999"/>
    <n v="0"/>
    <n v="0"/>
    <n v="379.04719999999998"/>
    <m/>
    <s v="1"/>
    <x v="2"/>
  </r>
  <r>
    <x v="3"/>
    <x v="84"/>
    <s v="1"/>
    <x v="0"/>
    <s v="15041RESIN068492022"/>
    <s v="22SD004C"/>
    <x v="2855"/>
    <n v="1695"/>
    <x v="82"/>
    <x v="89"/>
    <n v="0"/>
    <n v="0"/>
    <n v="430.19"/>
    <n v="55.924700000000001"/>
    <n v="0"/>
    <n v="0"/>
    <n v="486.11469999999997"/>
    <m/>
    <s v="1"/>
    <x v="2"/>
  </r>
  <r>
    <x v="3"/>
    <x v="84"/>
    <s v="1"/>
    <x v="0"/>
    <s v="15041RESIN068492022"/>
    <s v="22SD004C"/>
    <x v="2856"/>
    <n v="1696"/>
    <x v="75"/>
    <x v="82"/>
    <n v="0"/>
    <n v="0"/>
    <n v="123.1"/>
    <n v="16.003"/>
    <n v="0"/>
    <n v="0"/>
    <n v="139.10300000000001"/>
    <m/>
    <s v="1"/>
    <x v="2"/>
  </r>
  <r>
    <x v="3"/>
    <x v="85"/>
    <s v="1"/>
    <x v="0"/>
    <s v="15041RESIN068492022"/>
    <s v="22SD004C"/>
    <x v="2857"/>
    <n v="1697"/>
    <x v="375"/>
    <x v="440"/>
    <n v="0"/>
    <n v="0"/>
    <n v="89.63"/>
    <n v="11.651899999999999"/>
    <n v="0"/>
    <n v="0"/>
    <n v="101.28189999999999"/>
    <m/>
    <s v="1"/>
    <x v="2"/>
  </r>
  <r>
    <x v="3"/>
    <x v="85"/>
    <s v="1"/>
    <x v="0"/>
    <s v="15041RESIN068492022"/>
    <s v="22SD004C"/>
    <x v="2858"/>
    <n v="1698"/>
    <x v="432"/>
    <x v="125"/>
    <n v="0"/>
    <n v="0"/>
    <n v="44.81"/>
    <n v="5.8253000000000004"/>
    <n v="0"/>
    <n v="0"/>
    <n v="50.635300000000001"/>
    <s v="014569024"/>
    <s v="1"/>
    <x v="2"/>
  </r>
  <r>
    <x v="3"/>
    <x v="85"/>
    <s v="1"/>
    <x v="0"/>
    <s v="15041RESIN068492022"/>
    <s v="22SD004C"/>
    <x v="2859"/>
    <n v="1699"/>
    <x v="10"/>
    <x v="11"/>
    <n v="0"/>
    <n v="0"/>
    <n v="114.33"/>
    <n v="14.8629"/>
    <n v="0"/>
    <n v="0"/>
    <n v="129.19290000000001"/>
    <m/>
    <s v="1"/>
    <x v="2"/>
  </r>
  <r>
    <x v="3"/>
    <x v="85"/>
    <s v="1"/>
    <x v="0"/>
    <s v="15041RESIN068492022"/>
    <s v="22SD004C"/>
    <x v="2860"/>
    <n v="1700"/>
    <x v="60"/>
    <x v="65"/>
    <n v="0"/>
    <n v="0"/>
    <n v="203.9"/>
    <n v="26.507000000000001"/>
    <n v="0"/>
    <n v="0"/>
    <n v="230.40700000000001"/>
    <m/>
    <s v="1"/>
    <x v="2"/>
  </r>
  <r>
    <x v="3"/>
    <x v="85"/>
    <s v="1"/>
    <x v="0"/>
    <s v="15041RESIN068492022"/>
    <s v="22SD004C"/>
    <x v="2861"/>
    <n v="1701"/>
    <x v="10"/>
    <x v="11"/>
    <n v="0"/>
    <n v="0"/>
    <n v="45.74"/>
    <n v="5.9462000000000002"/>
    <n v="0"/>
    <n v="0"/>
    <n v="51.686199999999999"/>
    <m/>
    <s v="1"/>
    <x v="2"/>
  </r>
  <r>
    <x v="3"/>
    <x v="85"/>
    <s v="1"/>
    <x v="0"/>
    <s v="15041RESIN068492022"/>
    <s v="22SD004C"/>
    <x v="2862"/>
    <n v="1702"/>
    <x v="10"/>
    <x v="11"/>
    <n v="0"/>
    <n v="0"/>
    <n v="190.05"/>
    <n v="24.706500000000002"/>
    <n v="0"/>
    <n v="0"/>
    <n v="214.75650000000002"/>
    <m/>
    <s v="1"/>
    <x v="2"/>
  </r>
  <r>
    <x v="3"/>
    <x v="85"/>
    <s v="1"/>
    <x v="0"/>
    <s v="15041RESIN068492022"/>
    <s v="22SD004C"/>
    <x v="2863"/>
    <n v="1703"/>
    <x v="292"/>
    <x v="343"/>
    <n v="0"/>
    <n v="0"/>
    <n v="239.45"/>
    <n v="31.128499999999999"/>
    <n v="0"/>
    <n v="0"/>
    <n v="270.57849999999996"/>
    <m/>
    <s v="1"/>
    <x v="2"/>
  </r>
  <r>
    <x v="3"/>
    <x v="85"/>
    <s v="1"/>
    <x v="0"/>
    <s v="15041RESIN068492022"/>
    <s v="22SD004C"/>
    <x v="2864"/>
    <n v="1704"/>
    <x v="58"/>
    <x v="63"/>
    <n v="0"/>
    <n v="0"/>
    <n v="369.02"/>
    <n v="47.9726"/>
    <n v="0"/>
    <n v="0"/>
    <n v="416.99259999999998"/>
    <m/>
    <s v="1"/>
    <x v="2"/>
  </r>
  <r>
    <x v="3"/>
    <x v="85"/>
    <s v="1"/>
    <x v="0"/>
    <s v="15041RESIN068492022"/>
    <s v="22SD004C"/>
    <x v="2865"/>
    <n v="1705"/>
    <x v="432"/>
    <x v="81"/>
    <n v="0"/>
    <n v="0"/>
    <n v="86.95"/>
    <n v="11.303500000000001"/>
    <n v="0"/>
    <n v="0"/>
    <n v="98.253500000000003"/>
    <s v="009245097"/>
    <s v="1"/>
    <x v="2"/>
  </r>
  <r>
    <x v="3"/>
    <x v="85"/>
    <s v="1"/>
    <x v="0"/>
    <s v="15041RESIN068492022"/>
    <s v="22SD004C"/>
    <x v="2866"/>
    <n v="1706"/>
    <x v="249"/>
    <x v="296"/>
    <n v="0"/>
    <n v="0"/>
    <n v="244.67"/>
    <n v="31.807099999999998"/>
    <n v="0"/>
    <n v="0"/>
    <n v="276.47710000000001"/>
    <m/>
    <s v="1"/>
    <x v="2"/>
  </r>
  <r>
    <x v="3"/>
    <x v="85"/>
    <s v="1"/>
    <x v="0"/>
    <s v="15041RESIN068492022"/>
    <s v="22SD004C"/>
    <x v="2867"/>
    <n v="1707"/>
    <x v="255"/>
    <x v="302"/>
    <n v="0"/>
    <n v="0"/>
    <n v="74.8"/>
    <n v="9.7240000000000002"/>
    <n v="0"/>
    <n v="0"/>
    <n v="84.524000000000001"/>
    <m/>
    <s v="1"/>
    <x v="2"/>
  </r>
  <r>
    <x v="3"/>
    <x v="85"/>
    <s v="1"/>
    <x v="0"/>
    <s v="15041RESIN068492022"/>
    <s v="22SD004C"/>
    <x v="2868"/>
    <n v="1708"/>
    <x v="87"/>
    <x v="97"/>
    <n v="0"/>
    <n v="0"/>
    <n v="83.56"/>
    <n v="10.8628"/>
    <n v="0"/>
    <n v="0"/>
    <n v="94.422799999999995"/>
    <m/>
    <s v="1"/>
    <x v="2"/>
  </r>
  <r>
    <x v="3"/>
    <x v="85"/>
    <s v="1"/>
    <x v="0"/>
    <s v="15041RESIN068492022"/>
    <s v="22SD004C"/>
    <x v="2869"/>
    <n v="1709"/>
    <x v="2"/>
    <x v="2"/>
    <n v="0"/>
    <n v="0"/>
    <n v="0"/>
    <n v="0"/>
    <n v="0"/>
    <n v="0"/>
    <n v="0"/>
    <m/>
    <s v="1"/>
    <x v="2"/>
  </r>
  <r>
    <x v="3"/>
    <x v="85"/>
    <s v="1"/>
    <x v="0"/>
    <s v="15041RESIN068492022"/>
    <s v="22SD004C"/>
    <x v="2870"/>
    <n v="1710"/>
    <x v="243"/>
    <x v="288"/>
    <n v="0"/>
    <n v="0"/>
    <n v="156.47999999999999"/>
    <n v="20.342399999999998"/>
    <n v="0"/>
    <n v="0"/>
    <n v="176.82239999999999"/>
    <m/>
    <s v="1"/>
    <x v="2"/>
  </r>
  <r>
    <x v="3"/>
    <x v="85"/>
    <s v="1"/>
    <x v="0"/>
    <s v="15041RESIN068492022"/>
    <s v="22SD004C"/>
    <x v="2871"/>
    <n v="1711"/>
    <x v="10"/>
    <x v="11"/>
    <n v="0"/>
    <n v="0"/>
    <n v="774.34"/>
    <n v="100.66420000000001"/>
    <n v="0"/>
    <n v="0"/>
    <n v="875.00420000000008"/>
    <m/>
    <s v="1"/>
    <x v="2"/>
  </r>
  <r>
    <x v="3"/>
    <x v="85"/>
    <s v="1"/>
    <x v="0"/>
    <s v="15041RESIN068492022"/>
    <s v="22SD004C"/>
    <x v="2872"/>
    <n v="1712"/>
    <x v="432"/>
    <x v="173"/>
    <n v="0"/>
    <n v="0"/>
    <n v="40.770000000000003"/>
    <n v="5.3001000000000005"/>
    <n v="0"/>
    <n v="0"/>
    <n v="46.070100000000004"/>
    <s v="004316550"/>
    <s v="1"/>
    <x v="2"/>
  </r>
  <r>
    <x v="3"/>
    <x v="85"/>
    <s v="1"/>
    <x v="0"/>
    <s v="15041RESIN068492022"/>
    <s v="22SD004C"/>
    <x v="2873"/>
    <n v="1713"/>
    <x v="60"/>
    <x v="65"/>
    <n v="0"/>
    <n v="0"/>
    <n v="19.5"/>
    <n v="2.5350000000000001"/>
    <n v="0"/>
    <n v="0"/>
    <n v="22.035"/>
    <m/>
    <s v="1"/>
    <x v="2"/>
  </r>
  <r>
    <x v="3"/>
    <x v="85"/>
    <s v="1"/>
    <x v="0"/>
    <s v="15041RESIN068492022"/>
    <s v="22SD004C"/>
    <x v="2874"/>
    <n v="1714"/>
    <x v="16"/>
    <x v="19"/>
    <n v="0"/>
    <n v="0"/>
    <n v="33182.050000000003"/>
    <n v="4313.6665000000003"/>
    <n v="0"/>
    <n v="0"/>
    <n v="37495.716500000002"/>
    <m/>
    <s v="1"/>
    <x v="2"/>
  </r>
  <r>
    <x v="3"/>
    <x v="85"/>
    <s v="1"/>
    <x v="0"/>
    <s v="15041RESIN068492022"/>
    <s v="22SD004C"/>
    <x v="2875"/>
    <n v="1715"/>
    <x v="16"/>
    <x v="19"/>
    <n v="0"/>
    <n v="0"/>
    <n v="2945.16"/>
    <n v="382.87079999999997"/>
    <n v="0"/>
    <n v="0"/>
    <n v="3328.0308"/>
    <m/>
    <s v="1"/>
    <x v="2"/>
  </r>
  <r>
    <x v="3"/>
    <x v="85"/>
    <s v="1"/>
    <x v="0"/>
    <s v="15041RESIN068492022"/>
    <s v="22SD004C"/>
    <x v="2876"/>
    <n v="1716"/>
    <x v="153"/>
    <x v="481"/>
    <n v="0"/>
    <n v="0"/>
    <n v="1000"/>
    <n v="130"/>
    <n v="0"/>
    <n v="0"/>
    <n v="1130"/>
    <m/>
    <s v="1"/>
    <x v="2"/>
  </r>
  <r>
    <x v="3"/>
    <x v="85"/>
    <s v="1"/>
    <x v="0"/>
    <s v="15041RESIN068492022"/>
    <s v="22SD004C"/>
    <x v="2877"/>
    <n v="1717"/>
    <x v="349"/>
    <x v="407"/>
    <n v="0"/>
    <n v="0"/>
    <n v="2056.58"/>
    <n v="267.35539999999997"/>
    <n v="0"/>
    <n v="0"/>
    <n v="2323.9353999999998"/>
    <m/>
    <s v="1"/>
    <x v="2"/>
  </r>
  <r>
    <x v="3"/>
    <x v="85"/>
    <s v="1"/>
    <x v="0"/>
    <s v="15041RESIN068492022"/>
    <s v="22SD004C"/>
    <x v="2878"/>
    <n v="1718"/>
    <x v="10"/>
    <x v="11"/>
    <n v="0"/>
    <n v="0"/>
    <n v="129.86000000000001"/>
    <n v="16.881800000000002"/>
    <n v="0"/>
    <n v="0"/>
    <n v="146.74180000000001"/>
    <m/>
    <s v="1"/>
    <x v="2"/>
  </r>
  <r>
    <x v="3"/>
    <x v="85"/>
    <s v="1"/>
    <x v="0"/>
    <s v="15041RESIN068492022"/>
    <s v="22SD004C"/>
    <x v="2879"/>
    <n v="1719"/>
    <x v="454"/>
    <x v="531"/>
    <n v="0"/>
    <n v="0"/>
    <n v="70.8"/>
    <n v="9.2040000000000006"/>
    <n v="0"/>
    <n v="0"/>
    <n v="80.003999999999991"/>
    <m/>
    <s v="1"/>
    <x v="2"/>
  </r>
  <r>
    <x v="3"/>
    <x v="85"/>
    <s v="1"/>
    <x v="0"/>
    <s v="15041RESIN068492022"/>
    <s v="22SD004C"/>
    <x v="2880"/>
    <n v="1720"/>
    <x v="201"/>
    <x v="234"/>
    <n v="0"/>
    <n v="0"/>
    <n v="101.8"/>
    <n v="13.234"/>
    <n v="0"/>
    <n v="0"/>
    <n v="115.03399999999999"/>
    <m/>
    <s v="1"/>
    <x v="2"/>
  </r>
  <r>
    <x v="3"/>
    <x v="85"/>
    <s v="1"/>
    <x v="0"/>
    <s v="15041RESIN068492022"/>
    <s v="22SD004C"/>
    <x v="2881"/>
    <n v="1721"/>
    <x v="137"/>
    <x v="156"/>
    <n v="0"/>
    <n v="0"/>
    <n v="123.72"/>
    <n v="16.083600000000001"/>
    <n v="0"/>
    <n v="0"/>
    <n v="139.80359999999999"/>
    <m/>
    <s v="1"/>
    <x v="2"/>
  </r>
  <r>
    <x v="3"/>
    <x v="85"/>
    <s v="1"/>
    <x v="0"/>
    <s v="15041RESIN068492022"/>
    <s v="22SD004C"/>
    <x v="2882"/>
    <n v="1722"/>
    <x v="136"/>
    <x v="155"/>
    <n v="0"/>
    <n v="0"/>
    <n v="348.63"/>
    <n v="45.321899999999999"/>
    <n v="0"/>
    <n v="0"/>
    <n v="393.95190000000002"/>
    <m/>
    <s v="1"/>
    <x v="2"/>
  </r>
  <r>
    <x v="3"/>
    <x v="85"/>
    <s v="1"/>
    <x v="0"/>
    <s v="15041RESIN068492022"/>
    <s v="22SD004C"/>
    <x v="2883"/>
    <n v="1723"/>
    <x v="210"/>
    <x v="247"/>
    <n v="0"/>
    <n v="0"/>
    <n v="57.28"/>
    <n v="7.4464000000000006"/>
    <n v="0"/>
    <n v="0"/>
    <n v="64.726399999999998"/>
    <m/>
    <s v="1"/>
    <x v="2"/>
  </r>
  <r>
    <x v="3"/>
    <x v="85"/>
    <s v="1"/>
    <x v="0"/>
    <s v="15041RESIN068492022"/>
    <s v="22SD004C"/>
    <x v="2884"/>
    <n v="1724"/>
    <x v="361"/>
    <x v="422"/>
    <n v="0"/>
    <n v="0"/>
    <n v="144.72999999999999"/>
    <n v="18.814899999999998"/>
    <n v="0"/>
    <n v="0"/>
    <n v="163.54489999999998"/>
    <m/>
    <s v="1"/>
    <x v="2"/>
  </r>
  <r>
    <x v="3"/>
    <x v="85"/>
    <s v="1"/>
    <x v="0"/>
    <s v="15041RESIN068492022"/>
    <s v="22SD004C"/>
    <x v="2885"/>
    <n v="1725"/>
    <x v="219"/>
    <x v="257"/>
    <n v="0"/>
    <n v="0"/>
    <n v="736.04"/>
    <n v="95.685199999999995"/>
    <n v="0"/>
    <n v="0"/>
    <n v="831.72519999999997"/>
    <m/>
    <s v="1"/>
    <x v="2"/>
  </r>
  <r>
    <x v="3"/>
    <x v="85"/>
    <s v="1"/>
    <x v="0"/>
    <s v="15041RESIN068492022"/>
    <s v="22SD004C"/>
    <x v="2886"/>
    <n v="1726"/>
    <x v="154"/>
    <x v="177"/>
    <n v="0"/>
    <n v="0"/>
    <n v="1590.39"/>
    <n v="206.75070000000002"/>
    <n v="0"/>
    <n v="0"/>
    <n v="1797.1407000000002"/>
    <m/>
    <s v="1"/>
    <x v="2"/>
  </r>
  <r>
    <x v="3"/>
    <x v="85"/>
    <s v="1"/>
    <x v="0"/>
    <s v="15041RESIN068492022"/>
    <s v="22SD004C"/>
    <x v="2887"/>
    <n v="1727"/>
    <x v="9"/>
    <x v="10"/>
    <n v="0"/>
    <n v="0"/>
    <n v="734"/>
    <n v="95.42"/>
    <n v="0"/>
    <n v="0"/>
    <n v="829.42"/>
    <m/>
    <s v="1"/>
    <x v="2"/>
  </r>
  <r>
    <x v="3"/>
    <x v="85"/>
    <s v="1"/>
    <x v="0"/>
    <s v="15041RESIN068492022"/>
    <s v="22SD004C"/>
    <x v="2888"/>
    <n v="1728"/>
    <x v="36"/>
    <x v="40"/>
    <n v="0"/>
    <n v="0"/>
    <n v="422.5"/>
    <n v="54.925000000000004"/>
    <n v="0"/>
    <n v="0"/>
    <n v="477.42500000000001"/>
    <m/>
    <s v="1"/>
    <x v="2"/>
  </r>
  <r>
    <x v="3"/>
    <x v="85"/>
    <s v="1"/>
    <x v="0"/>
    <s v="15041RESIN068492022"/>
    <s v="22SD004C"/>
    <x v="2889"/>
    <n v="1729"/>
    <x v="432"/>
    <x v="216"/>
    <n v="0"/>
    <n v="0"/>
    <n v="735.08"/>
    <n v="95.560400000000016"/>
    <n v="0"/>
    <n v="0"/>
    <n v="830.6404"/>
    <s v="001121312"/>
    <s v="1"/>
    <x v="2"/>
  </r>
  <r>
    <x v="3"/>
    <x v="85"/>
    <s v="1"/>
    <x v="0"/>
    <s v="15041RESIN068492022"/>
    <s v="22SD004C"/>
    <x v="2890"/>
    <n v="1730"/>
    <x v="432"/>
    <x v="216"/>
    <n v="0"/>
    <n v="0"/>
    <n v="459.62"/>
    <n v="59.750600000000006"/>
    <n v="0"/>
    <n v="0"/>
    <n v="519.37059999999997"/>
    <s v="001121312"/>
    <s v="1"/>
    <x v="2"/>
  </r>
  <r>
    <x v="3"/>
    <x v="86"/>
    <s v="1"/>
    <x v="0"/>
    <s v="15041RESIN068492022"/>
    <s v="22SD004C"/>
    <x v="2891"/>
    <n v="1731"/>
    <x v="10"/>
    <x v="11"/>
    <n v="0"/>
    <n v="0"/>
    <n v="24.26"/>
    <n v="3.1538000000000004"/>
    <n v="0"/>
    <n v="0"/>
    <n v="27.413800000000002"/>
    <m/>
    <s v="1"/>
    <x v="2"/>
  </r>
  <r>
    <x v="3"/>
    <x v="86"/>
    <s v="1"/>
    <x v="0"/>
    <s v="15041RESIN068492022"/>
    <s v="22SD004C"/>
    <x v="2892"/>
    <n v="1732"/>
    <x v="10"/>
    <x v="11"/>
    <n v="0"/>
    <n v="0"/>
    <n v="86.97"/>
    <n v="11.306100000000001"/>
    <n v="0"/>
    <n v="0"/>
    <n v="98.2761"/>
    <m/>
    <s v="1"/>
    <x v="2"/>
  </r>
  <r>
    <x v="3"/>
    <x v="86"/>
    <s v="1"/>
    <x v="0"/>
    <s v="15041RESIN068492022"/>
    <s v="22SD004C"/>
    <x v="2893"/>
    <n v="1733"/>
    <x v="10"/>
    <x v="11"/>
    <n v="0"/>
    <n v="0"/>
    <n v="18.59"/>
    <n v="2.4167000000000001"/>
    <n v="0"/>
    <n v="0"/>
    <n v="21.006699999999999"/>
    <m/>
    <s v="1"/>
    <x v="2"/>
  </r>
  <r>
    <x v="3"/>
    <x v="86"/>
    <s v="1"/>
    <x v="0"/>
    <s v="15041RESIN068492022"/>
    <s v="22SD004C"/>
    <x v="2894"/>
    <n v="1734"/>
    <x v="432"/>
    <x v="173"/>
    <n v="0"/>
    <n v="0"/>
    <n v="7.96"/>
    <n v="1.0347999999999999"/>
    <n v="0"/>
    <n v="0"/>
    <n v="8.9947999999999997"/>
    <s v="004316550"/>
    <s v="1"/>
    <x v="2"/>
  </r>
  <r>
    <x v="3"/>
    <x v="86"/>
    <s v="1"/>
    <x v="0"/>
    <s v="15041RESIN068492022"/>
    <s v="22SD004C"/>
    <x v="2895"/>
    <n v="1735"/>
    <x v="432"/>
    <x v="243"/>
    <n v="0"/>
    <n v="0"/>
    <n v="32.25"/>
    <n v="4.1924999999999999"/>
    <n v="0"/>
    <n v="0"/>
    <n v="36.442500000000003"/>
    <s v="009870981"/>
    <s v="1"/>
    <x v="2"/>
  </r>
  <r>
    <x v="3"/>
    <x v="86"/>
    <s v="1"/>
    <x v="0"/>
    <s v="15041RESIN068492022"/>
    <s v="22SD004C"/>
    <x v="2896"/>
    <n v="1736"/>
    <x v="120"/>
    <x v="137"/>
    <n v="0"/>
    <n v="0"/>
    <n v="32"/>
    <n v="4.16"/>
    <n v="0"/>
    <n v="0"/>
    <n v="36.159999999999997"/>
    <m/>
    <s v="1"/>
    <x v="2"/>
  </r>
  <r>
    <x v="3"/>
    <x v="86"/>
    <s v="1"/>
    <x v="0"/>
    <s v="15041RESIN068492022"/>
    <s v="22SD004C"/>
    <x v="2897"/>
    <n v="1737"/>
    <x v="432"/>
    <x v="165"/>
    <n v="0"/>
    <n v="0"/>
    <n v="307.85000000000002"/>
    <n v="40.020500000000006"/>
    <n v="0"/>
    <n v="0"/>
    <n v="347.87050000000005"/>
    <s v="020422921"/>
    <s v="1"/>
    <x v="2"/>
  </r>
  <r>
    <x v="3"/>
    <x v="86"/>
    <s v="1"/>
    <x v="0"/>
    <s v="15041RESIN068492022"/>
    <s v="22SD004C"/>
    <x v="2898"/>
    <n v="1738"/>
    <x v="170"/>
    <x v="196"/>
    <n v="0"/>
    <n v="0"/>
    <n v="212.5"/>
    <n v="27.625"/>
    <n v="0"/>
    <n v="0"/>
    <n v="240.125"/>
    <m/>
    <s v="1"/>
    <x v="2"/>
  </r>
  <r>
    <x v="3"/>
    <x v="86"/>
    <s v="1"/>
    <x v="0"/>
    <s v="15041RESIN068492022"/>
    <s v="22SD004C"/>
    <x v="2899"/>
    <n v="1739"/>
    <x v="250"/>
    <x v="297"/>
    <n v="0"/>
    <n v="0"/>
    <n v="224.29"/>
    <n v="29.157699999999998"/>
    <n v="0"/>
    <n v="0"/>
    <n v="253.4477"/>
    <m/>
    <s v="1"/>
    <x v="2"/>
  </r>
  <r>
    <x v="3"/>
    <x v="86"/>
    <s v="1"/>
    <x v="0"/>
    <s v="15041RESIN068492022"/>
    <s v="22SD004C"/>
    <x v="2900"/>
    <n v="1740"/>
    <x v="75"/>
    <x v="82"/>
    <n v="0"/>
    <n v="0"/>
    <n v="737.3"/>
    <n v="95.849000000000004"/>
    <n v="0"/>
    <n v="0"/>
    <n v="833.149"/>
    <m/>
    <s v="1"/>
    <x v="2"/>
  </r>
  <r>
    <x v="3"/>
    <x v="86"/>
    <s v="1"/>
    <x v="0"/>
    <s v="15041RESIN068492022"/>
    <s v="22SD004C"/>
    <x v="2901"/>
    <n v="1741"/>
    <x v="455"/>
    <x v="532"/>
    <n v="0"/>
    <n v="0"/>
    <n v="1834.64"/>
    <n v="238.50320000000002"/>
    <n v="0"/>
    <n v="0"/>
    <n v="2073.1432"/>
    <m/>
    <s v="1"/>
    <x v="2"/>
  </r>
  <r>
    <x v="3"/>
    <x v="86"/>
    <s v="1"/>
    <x v="0"/>
    <s v="15041RESIN068492022"/>
    <s v="22SD004C"/>
    <x v="2902"/>
    <n v="1742"/>
    <x v="355"/>
    <x v="415"/>
    <n v="0"/>
    <n v="0"/>
    <n v="63.15"/>
    <n v="8.2095000000000002"/>
    <n v="0"/>
    <n v="0"/>
    <n v="71.359499999999997"/>
    <m/>
    <s v="1"/>
    <x v="2"/>
  </r>
  <r>
    <x v="3"/>
    <x v="86"/>
    <s v="1"/>
    <x v="0"/>
    <s v="15041RESIN068492022"/>
    <s v="22SD004C"/>
    <x v="2903"/>
    <n v="1743"/>
    <x v="213"/>
    <x v="250"/>
    <n v="0"/>
    <n v="0"/>
    <n v="63.17"/>
    <n v="8.2121000000000013"/>
    <n v="0"/>
    <n v="0"/>
    <n v="71.382100000000008"/>
    <m/>
    <s v="1"/>
    <x v="2"/>
  </r>
  <r>
    <x v="3"/>
    <x v="86"/>
    <s v="1"/>
    <x v="0"/>
    <s v="15041RESIN068492022"/>
    <s v="22SD004C"/>
    <x v="2904"/>
    <n v="1744"/>
    <x v="432"/>
    <x v="109"/>
    <n v="0"/>
    <n v="0"/>
    <n v="232.76"/>
    <n v="30.258800000000001"/>
    <n v="0"/>
    <n v="0"/>
    <n v="263.0188"/>
    <s v="044578045"/>
    <s v="1"/>
    <x v="2"/>
  </r>
  <r>
    <x v="3"/>
    <x v="86"/>
    <s v="1"/>
    <x v="0"/>
    <s v="15041RESIN068492022"/>
    <s v="22SD004C"/>
    <x v="2905"/>
    <n v="1775"/>
    <x v="10"/>
    <x v="11"/>
    <n v="0"/>
    <n v="0"/>
    <n v="16.989999999999998"/>
    <n v="2.2086999999999999"/>
    <n v="0"/>
    <n v="0"/>
    <n v="19.198699999999999"/>
    <m/>
    <s v="1"/>
    <x v="2"/>
  </r>
  <r>
    <x v="3"/>
    <x v="86"/>
    <s v="1"/>
    <x v="0"/>
    <s v="15041RESIN068492022"/>
    <s v="22SD004C"/>
    <x v="2906"/>
    <n v="1776"/>
    <x v="432"/>
    <x v="533"/>
    <n v="0"/>
    <n v="0"/>
    <n v="59.47"/>
    <n v="7.7311000000000005"/>
    <n v="0"/>
    <n v="0"/>
    <n v="67.201099999999997"/>
    <s v="026760987"/>
    <s v="1"/>
    <x v="2"/>
  </r>
  <r>
    <x v="3"/>
    <x v="86"/>
    <s v="1"/>
    <x v="0"/>
    <s v="15041RESIN068492022"/>
    <s v="22SD004C"/>
    <x v="2907"/>
    <n v="1777"/>
    <x v="70"/>
    <x v="76"/>
    <n v="0"/>
    <n v="0"/>
    <n v="50.97"/>
    <n v="6.6261000000000001"/>
    <n v="0"/>
    <n v="0"/>
    <n v="57.5961"/>
    <m/>
    <s v="1"/>
    <x v="2"/>
  </r>
  <r>
    <x v="3"/>
    <x v="86"/>
    <s v="1"/>
    <x v="0"/>
    <s v="15041RESIN068492022"/>
    <s v="22SD004C"/>
    <x v="2908"/>
    <n v="1778"/>
    <x v="157"/>
    <x v="181"/>
    <n v="0"/>
    <n v="0"/>
    <n v="267.07"/>
    <n v="34.719099999999997"/>
    <n v="0"/>
    <n v="0"/>
    <n v="301.78909999999996"/>
    <m/>
    <s v="1"/>
    <x v="2"/>
  </r>
  <r>
    <x v="3"/>
    <x v="86"/>
    <s v="1"/>
    <x v="0"/>
    <s v="15041RESIN068492022"/>
    <s v="22SD004C"/>
    <x v="2909"/>
    <n v="1779"/>
    <x v="426"/>
    <x v="499"/>
    <n v="0"/>
    <n v="0"/>
    <n v="124.34"/>
    <n v="16.164200000000001"/>
    <n v="0"/>
    <n v="0"/>
    <n v="140.5042"/>
    <m/>
    <s v="1"/>
    <x v="2"/>
  </r>
  <r>
    <x v="3"/>
    <x v="86"/>
    <s v="1"/>
    <x v="0"/>
    <s v="15041RESIN068492022"/>
    <s v="22SD004C"/>
    <x v="2910"/>
    <n v="1780"/>
    <x v="53"/>
    <x v="58"/>
    <n v="0"/>
    <n v="0"/>
    <n v="470.95"/>
    <n v="61.223500000000001"/>
    <n v="0"/>
    <n v="0"/>
    <n v="532.17349999999999"/>
    <m/>
    <s v="1"/>
    <x v="2"/>
  </r>
  <r>
    <x v="3"/>
    <x v="86"/>
    <s v="1"/>
    <x v="0"/>
    <s v="15041RESIN068492022"/>
    <s v="22SD004C"/>
    <x v="2911"/>
    <n v="1781"/>
    <x v="185"/>
    <x v="215"/>
    <n v="0"/>
    <n v="0"/>
    <n v="409.78"/>
    <n v="53.2714"/>
    <n v="0"/>
    <n v="0"/>
    <n v="463.05139999999994"/>
    <m/>
    <s v="1"/>
    <x v="2"/>
  </r>
  <r>
    <x v="3"/>
    <x v="86"/>
    <s v="1"/>
    <x v="0"/>
    <s v="15041RESIN068492022"/>
    <s v="22SD004C"/>
    <x v="2912"/>
    <n v="1782"/>
    <x v="432"/>
    <x v="258"/>
    <n v="0"/>
    <n v="0"/>
    <n v="8200.23"/>
    <n v="1066.0299"/>
    <n v="0"/>
    <n v="0"/>
    <n v="9266.2598999999991"/>
    <s v="024801054"/>
    <s v="1"/>
    <x v="2"/>
  </r>
  <r>
    <x v="3"/>
    <x v="86"/>
    <s v="1"/>
    <x v="0"/>
    <s v="15041RESIN068492022"/>
    <s v="22SD004C"/>
    <x v="2913"/>
    <n v="1783"/>
    <x v="202"/>
    <x v="235"/>
    <n v="0"/>
    <n v="0"/>
    <n v="76.56"/>
    <n v="9.9527999999999999"/>
    <n v="0"/>
    <n v="0"/>
    <n v="86.512799999999999"/>
    <m/>
    <s v="1"/>
    <x v="2"/>
  </r>
  <r>
    <x v="3"/>
    <x v="86"/>
    <s v="1"/>
    <x v="0"/>
    <s v="15041RESIN068492022"/>
    <s v="22SD004C"/>
    <x v="2914"/>
    <n v="1784"/>
    <x v="10"/>
    <x v="11"/>
    <n v="0"/>
    <n v="0"/>
    <n v="21.2"/>
    <n v="2.7559999999999998"/>
    <n v="0"/>
    <n v="0"/>
    <n v="23.956"/>
    <m/>
    <s v="1"/>
    <x v="2"/>
  </r>
  <r>
    <x v="3"/>
    <x v="86"/>
    <s v="1"/>
    <x v="0"/>
    <s v="15041RESIN068492022"/>
    <s v="22SD004C"/>
    <x v="2915"/>
    <n v="1785"/>
    <x v="432"/>
    <x v="12"/>
    <n v="0"/>
    <n v="0"/>
    <n v="81.55"/>
    <n v="10.6015"/>
    <n v="0"/>
    <n v="0"/>
    <n v="92.151499999999999"/>
    <s v="018717409"/>
    <s v="1"/>
    <x v="2"/>
  </r>
  <r>
    <x v="3"/>
    <x v="86"/>
    <s v="1"/>
    <x v="0"/>
    <s v="15041RESIN068492022"/>
    <s v="22SD004C"/>
    <x v="2916"/>
    <n v="1786"/>
    <x v="134"/>
    <x v="153"/>
    <n v="0"/>
    <n v="0"/>
    <n v="203.9"/>
    <n v="26.507000000000001"/>
    <n v="0"/>
    <n v="0"/>
    <n v="230.40700000000001"/>
    <m/>
    <s v="1"/>
    <x v="2"/>
  </r>
  <r>
    <x v="3"/>
    <x v="86"/>
    <s v="1"/>
    <x v="0"/>
    <s v="15041RESIN068492022"/>
    <s v="22SD004C"/>
    <x v="2917"/>
    <n v="1787"/>
    <x v="10"/>
    <x v="11"/>
    <n v="0"/>
    <n v="0"/>
    <n v="965.55"/>
    <n v="125.5215"/>
    <n v="0"/>
    <n v="0"/>
    <n v="1091.0715"/>
    <m/>
    <s v="1"/>
    <x v="2"/>
  </r>
  <r>
    <x v="3"/>
    <x v="86"/>
    <s v="1"/>
    <x v="0"/>
    <s v="15041RESIN068492022"/>
    <s v="22SD004C"/>
    <x v="2918"/>
    <n v="1788"/>
    <x v="134"/>
    <x v="153"/>
    <n v="0"/>
    <n v="0"/>
    <n v="407.8"/>
    <n v="53.014000000000003"/>
    <n v="0"/>
    <n v="0"/>
    <n v="460.81400000000002"/>
    <m/>
    <s v="1"/>
    <x v="2"/>
  </r>
  <r>
    <x v="3"/>
    <x v="86"/>
    <s v="1"/>
    <x v="0"/>
    <s v="15041RESIN068492022"/>
    <s v="22SD004C"/>
    <x v="2919"/>
    <n v="1789"/>
    <x v="130"/>
    <x v="148"/>
    <n v="0"/>
    <n v="0"/>
    <n v="665.01"/>
    <n v="86.451300000000003"/>
    <n v="0"/>
    <n v="0"/>
    <n v="751.46129999999994"/>
    <m/>
    <s v="1"/>
    <x v="2"/>
  </r>
  <r>
    <x v="3"/>
    <x v="86"/>
    <s v="1"/>
    <x v="0"/>
    <s v="15041RESIN068492022"/>
    <s v="22SD004C"/>
    <x v="2920"/>
    <n v="1790"/>
    <x v="107"/>
    <x v="122"/>
    <n v="0"/>
    <n v="0"/>
    <n v="53.98"/>
    <n v="7.0173999999999994"/>
    <n v="0"/>
    <n v="0"/>
    <n v="60.997399999999999"/>
    <m/>
    <s v="1"/>
    <x v="2"/>
  </r>
  <r>
    <x v="3"/>
    <x v="86"/>
    <s v="1"/>
    <x v="0"/>
    <s v="15041RESIN068492022"/>
    <s v="22SD004C"/>
    <x v="2921"/>
    <n v="1791"/>
    <x v="151"/>
    <x v="174"/>
    <n v="0"/>
    <n v="0"/>
    <n v="300"/>
    <n v="39"/>
    <n v="0"/>
    <n v="0"/>
    <n v="339"/>
    <m/>
    <s v="1"/>
    <x v="2"/>
  </r>
  <r>
    <x v="3"/>
    <x v="86"/>
    <s v="1"/>
    <x v="0"/>
    <s v="15041RESIN068492022"/>
    <s v="22SD004C"/>
    <x v="2922"/>
    <n v="1792"/>
    <x v="432"/>
    <x v="236"/>
    <n v="0"/>
    <n v="0"/>
    <n v="937.9"/>
    <n v="121.92700000000001"/>
    <n v="0"/>
    <n v="0"/>
    <n v="1059.827"/>
    <s v="010828222"/>
    <s v="1"/>
    <x v="2"/>
  </r>
  <r>
    <x v="3"/>
    <x v="86"/>
    <s v="1"/>
    <x v="0"/>
    <s v="15041RESIN068492022"/>
    <s v="22SD004C"/>
    <x v="2923"/>
    <n v="1793"/>
    <x v="321"/>
    <x v="374"/>
    <n v="0"/>
    <n v="0"/>
    <n v="103.95"/>
    <n v="13.513500000000001"/>
    <n v="0"/>
    <n v="0"/>
    <n v="117.46350000000001"/>
    <m/>
    <s v="1"/>
    <x v="2"/>
  </r>
  <r>
    <x v="3"/>
    <x v="86"/>
    <s v="1"/>
    <x v="0"/>
    <s v="15041RESIN068492022"/>
    <s v="22SD004C"/>
    <x v="2924"/>
    <n v="1794"/>
    <x v="232"/>
    <x v="272"/>
    <n v="0"/>
    <n v="0"/>
    <n v="246.68"/>
    <n v="32.068400000000004"/>
    <n v="0"/>
    <n v="0"/>
    <n v="278.7484"/>
    <m/>
    <s v="1"/>
    <x v="2"/>
  </r>
  <r>
    <x v="3"/>
    <x v="86"/>
    <s v="1"/>
    <x v="0"/>
    <s v="15041RESIN068492022"/>
    <s v="22SD004C"/>
    <x v="2925"/>
    <n v="1795"/>
    <x v="10"/>
    <x v="11"/>
    <n v="0"/>
    <n v="0"/>
    <n v="15.85"/>
    <n v="2.0605000000000002"/>
    <n v="0"/>
    <n v="0"/>
    <n v="17.910499999999999"/>
    <m/>
    <s v="1"/>
    <x v="2"/>
  </r>
  <r>
    <x v="3"/>
    <x v="87"/>
    <s v="1"/>
    <x v="0"/>
    <s v="15041RESIN068492022"/>
    <s v="22SD004C"/>
    <x v="2926"/>
    <n v="1796"/>
    <x v="13"/>
    <x v="16"/>
    <n v="0"/>
    <n v="0"/>
    <n v="2995.76"/>
    <n v="389.44880000000006"/>
    <n v="0"/>
    <n v="0"/>
    <n v="3385.2088000000003"/>
    <m/>
    <s v="1"/>
    <x v="2"/>
  </r>
  <r>
    <x v="3"/>
    <x v="87"/>
    <s v="1"/>
    <x v="0"/>
    <s v="15041RESIN068492022"/>
    <s v="22SD004C"/>
    <x v="2927"/>
    <n v="1797"/>
    <x v="2"/>
    <x v="2"/>
    <n v="0"/>
    <n v="0"/>
    <n v="0"/>
    <n v="0"/>
    <n v="0"/>
    <n v="0"/>
    <n v="0"/>
    <m/>
    <s v="1"/>
    <x v="2"/>
  </r>
  <r>
    <x v="3"/>
    <x v="87"/>
    <s v="1"/>
    <x v="0"/>
    <s v="15041RESIN068492022"/>
    <s v="22SD004C"/>
    <x v="2928"/>
    <n v="1798"/>
    <x v="10"/>
    <x v="11"/>
    <n v="0"/>
    <n v="0"/>
    <n v="1012.44"/>
    <n v="131.61720000000003"/>
    <n v="0"/>
    <n v="0"/>
    <n v="1144.0572000000002"/>
    <m/>
    <s v="1"/>
    <x v="2"/>
  </r>
  <r>
    <x v="3"/>
    <x v="87"/>
    <s v="1"/>
    <x v="0"/>
    <s v="15041RESIN068492022"/>
    <s v="22SD004C"/>
    <x v="2929"/>
    <n v="1799"/>
    <x v="150"/>
    <x v="172"/>
    <n v="0"/>
    <n v="0"/>
    <n v="581.75"/>
    <n v="75.627499999999998"/>
    <n v="0"/>
    <n v="0"/>
    <n v="657.37750000000005"/>
    <m/>
    <s v="1"/>
    <x v="2"/>
  </r>
  <r>
    <x v="3"/>
    <x v="87"/>
    <s v="1"/>
    <x v="0"/>
    <s v="15041RESIN068492022"/>
    <s v="22SD004C"/>
    <x v="2930"/>
    <n v="1800"/>
    <x v="44"/>
    <x v="48"/>
    <n v="0"/>
    <n v="0"/>
    <n v="194.23"/>
    <n v="25.2499"/>
    <n v="0"/>
    <n v="0"/>
    <n v="219.47989999999999"/>
    <m/>
    <s v="1"/>
    <x v="2"/>
  </r>
  <r>
    <x v="3"/>
    <x v="87"/>
    <s v="1"/>
    <x v="0"/>
    <s v="15041RESIN068492022"/>
    <s v="22SD004C"/>
    <x v="2931"/>
    <n v="1801"/>
    <x v="299"/>
    <x v="350"/>
    <n v="0"/>
    <n v="0"/>
    <n v="50.96"/>
    <n v="6.6248000000000005"/>
    <n v="0"/>
    <n v="0"/>
    <n v="57.584800000000001"/>
    <m/>
    <s v="1"/>
    <x v="2"/>
  </r>
  <r>
    <x v="3"/>
    <x v="87"/>
    <s v="1"/>
    <x v="0"/>
    <s v="15041RESIN068492022"/>
    <s v="22SD004C"/>
    <x v="2932"/>
    <n v="1802"/>
    <x v="133"/>
    <x v="151"/>
    <n v="0"/>
    <n v="0"/>
    <n v="1033.76"/>
    <n v="134.3888"/>
    <n v="0"/>
    <n v="0"/>
    <n v="1168.1487999999999"/>
    <m/>
    <s v="1"/>
    <x v="2"/>
  </r>
  <r>
    <x v="3"/>
    <x v="87"/>
    <s v="1"/>
    <x v="0"/>
    <s v="15041RESIN068492022"/>
    <s v="22SD004C"/>
    <x v="2933"/>
    <n v="1803"/>
    <x v="337"/>
    <x v="393"/>
    <n v="0"/>
    <n v="0"/>
    <n v="102"/>
    <n v="13.26"/>
    <n v="0"/>
    <n v="0"/>
    <n v="115.26"/>
    <m/>
    <s v="1"/>
    <x v="2"/>
  </r>
  <r>
    <x v="3"/>
    <x v="87"/>
    <s v="1"/>
    <x v="0"/>
    <s v="15041RESIN068492022"/>
    <s v="22SD004C"/>
    <x v="2934"/>
    <n v="1804"/>
    <x v="111"/>
    <x v="127"/>
    <n v="0"/>
    <n v="0"/>
    <n v="732.09"/>
    <n v="95.171700000000001"/>
    <n v="0"/>
    <n v="0"/>
    <n v="827.26170000000002"/>
    <m/>
    <s v="1"/>
    <x v="2"/>
  </r>
  <r>
    <x v="3"/>
    <x v="87"/>
    <s v="1"/>
    <x v="0"/>
    <s v="15041RESIN068492022"/>
    <s v="22SD004C"/>
    <x v="2935"/>
    <n v="1805"/>
    <x v="10"/>
    <x v="11"/>
    <n v="0"/>
    <n v="0"/>
    <n v="17.53"/>
    <n v="2.2789000000000001"/>
    <n v="0"/>
    <n v="0"/>
    <n v="19.808900000000001"/>
    <m/>
    <s v="1"/>
    <x v="2"/>
  </r>
  <r>
    <x v="3"/>
    <x v="87"/>
    <s v="1"/>
    <x v="0"/>
    <s v="15041RESIN068492022"/>
    <s v="22SD004C"/>
    <x v="2936"/>
    <n v="1806"/>
    <x v="10"/>
    <x v="11"/>
    <n v="0"/>
    <n v="0"/>
    <n v="2073.46"/>
    <n v="269.5498"/>
    <n v="0"/>
    <n v="0"/>
    <n v="2343.0097999999998"/>
    <m/>
    <s v="1"/>
    <x v="2"/>
  </r>
  <r>
    <x v="3"/>
    <x v="87"/>
    <s v="1"/>
    <x v="0"/>
    <s v="15041RESIN068492022"/>
    <s v="22SD004C"/>
    <x v="2937"/>
    <n v="1807"/>
    <x v="25"/>
    <x v="28"/>
    <n v="0"/>
    <n v="0"/>
    <n v="28.89"/>
    <n v="3.7557"/>
    <n v="0"/>
    <n v="0"/>
    <n v="32.645699999999998"/>
    <m/>
    <s v="1"/>
    <x v="2"/>
  </r>
  <r>
    <x v="3"/>
    <x v="87"/>
    <s v="1"/>
    <x v="0"/>
    <s v="15041RESIN068492022"/>
    <s v="22SD004C"/>
    <x v="2938"/>
    <n v="1808"/>
    <x v="456"/>
    <x v="534"/>
    <n v="0"/>
    <n v="0"/>
    <n v="224.13"/>
    <n v="29.136900000000001"/>
    <n v="0"/>
    <n v="0"/>
    <n v="253.26689999999999"/>
    <m/>
    <s v="1"/>
    <x v="2"/>
  </r>
  <r>
    <x v="3"/>
    <x v="87"/>
    <s v="1"/>
    <x v="0"/>
    <s v="15041RESIN068492022"/>
    <s v="22SD004C"/>
    <x v="2939"/>
    <n v="1809"/>
    <x v="118"/>
    <x v="135"/>
    <n v="0"/>
    <n v="0"/>
    <n v="21.21"/>
    <n v="2.7573000000000003"/>
    <n v="0"/>
    <n v="0"/>
    <n v="23.967300000000002"/>
    <m/>
    <s v="1"/>
    <x v="2"/>
  </r>
  <r>
    <x v="3"/>
    <x v="87"/>
    <s v="1"/>
    <x v="0"/>
    <s v="15041RESIN068492022"/>
    <s v="22SD004C"/>
    <x v="2940"/>
    <n v="1810"/>
    <x v="10"/>
    <x v="11"/>
    <n v="0"/>
    <n v="0"/>
    <n v="83.91"/>
    <n v="10.908300000000001"/>
    <n v="0"/>
    <n v="0"/>
    <n v="94.818299999999994"/>
    <m/>
    <s v="1"/>
    <x v="2"/>
  </r>
  <r>
    <x v="3"/>
    <x v="87"/>
    <s v="1"/>
    <x v="0"/>
    <s v="15041RESIN068492022"/>
    <s v="22SD004C"/>
    <x v="2941"/>
    <n v="1811"/>
    <x v="218"/>
    <x v="256"/>
    <n v="0"/>
    <n v="0"/>
    <n v="2217.3200000000002"/>
    <n v="288.25160000000005"/>
    <n v="0"/>
    <n v="0"/>
    <n v="2505.5716000000002"/>
    <m/>
    <s v="1"/>
    <x v="2"/>
  </r>
  <r>
    <x v="3"/>
    <x v="87"/>
    <s v="1"/>
    <x v="0"/>
    <s v="15041RESIN068492022"/>
    <s v="22SD004C"/>
    <x v="2942"/>
    <n v="1812"/>
    <x v="218"/>
    <x v="256"/>
    <n v="0"/>
    <n v="0"/>
    <n v="1911.48"/>
    <n v="248.4924"/>
    <n v="0"/>
    <n v="0"/>
    <n v="2159.9724000000001"/>
    <m/>
    <s v="1"/>
    <x v="2"/>
  </r>
  <r>
    <x v="3"/>
    <x v="87"/>
    <s v="1"/>
    <x v="0"/>
    <s v="15041RESIN068492022"/>
    <s v="22SD004C"/>
    <x v="2943"/>
    <n v="1813"/>
    <x v="63"/>
    <x v="68"/>
    <n v="0"/>
    <n v="0"/>
    <n v="1921.06"/>
    <n v="249.73779999999999"/>
    <n v="0"/>
    <n v="0"/>
    <n v="2170.7977999999998"/>
    <m/>
    <s v="1"/>
    <x v="2"/>
  </r>
  <r>
    <x v="3"/>
    <x v="87"/>
    <s v="1"/>
    <x v="0"/>
    <s v="15041RESIN068492022"/>
    <s v="22SD004C"/>
    <x v="2944"/>
    <n v="1814"/>
    <x v="415"/>
    <x v="488"/>
    <n v="0"/>
    <n v="0"/>
    <n v="52.83"/>
    <n v="6.8678999999999997"/>
    <n v="0"/>
    <n v="0"/>
    <n v="59.697899999999997"/>
    <m/>
    <s v="1"/>
    <x v="2"/>
  </r>
  <r>
    <x v="3"/>
    <x v="87"/>
    <s v="1"/>
    <x v="0"/>
    <s v="15041RESIN068492022"/>
    <s v="22SD004C"/>
    <x v="2945"/>
    <n v="1815"/>
    <x v="77"/>
    <x v="84"/>
    <n v="0"/>
    <n v="0"/>
    <n v="1182.57"/>
    <n v="153.73409999999998"/>
    <n v="0"/>
    <n v="0"/>
    <n v="1336.3040999999998"/>
    <m/>
    <s v="1"/>
    <x v="2"/>
  </r>
  <r>
    <x v="3"/>
    <x v="87"/>
    <s v="1"/>
    <x v="0"/>
    <s v="15041RESIN068492022"/>
    <s v="22SD004C"/>
    <x v="2946"/>
    <n v="1816"/>
    <x v="261"/>
    <x v="311"/>
    <n v="0"/>
    <n v="0"/>
    <n v="124.33"/>
    <n v="16.1629"/>
    <n v="0"/>
    <n v="0"/>
    <n v="140.49289999999999"/>
    <m/>
    <s v="1"/>
    <x v="2"/>
  </r>
  <r>
    <x v="3"/>
    <x v="87"/>
    <s v="1"/>
    <x v="0"/>
    <s v="15041RESIN068492022"/>
    <s v="22SD004C"/>
    <x v="2947"/>
    <n v="1817"/>
    <x v="181"/>
    <x v="208"/>
    <n v="0"/>
    <n v="0"/>
    <n v="246.68"/>
    <n v="32.068400000000004"/>
    <n v="0"/>
    <n v="0"/>
    <n v="278.7484"/>
    <m/>
    <s v="1"/>
    <x v="2"/>
  </r>
  <r>
    <x v="3"/>
    <x v="87"/>
    <s v="1"/>
    <x v="0"/>
    <s v="15041RESIN068492022"/>
    <s v="22SD004C"/>
    <x v="2948"/>
    <n v="1818"/>
    <x v="432"/>
    <x v="229"/>
    <n v="0"/>
    <n v="0"/>
    <n v="205.9"/>
    <n v="26.767000000000003"/>
    <n v="0"/>
    <n v="0"/>
    <n v="232.667"/>
    <s v="026198025"/>
    <s v="1"/>
    <x v="2"/>
  </r>
  <r>
    <x v="3"/>
    <x v="87"/>
    <s v="1"/>
    <x v="0"/>
    <s v="15041RESIN068492022"/>
    <s v="22SD004C"/>
    <x v="2949"/>
    <n v="1819"/>
    <x v="261"/>
    <x v="311"/>
    <n v="0"/>
    <n v="0"/>
    <n v="35.4"/>
    <n v="4.6020000000000003"/>
    <n v="0"/>
    <n v="0"/>
    <n v="40.001999999999995"/>
    <m/>
    <s v="1"/>
    <x v="2"/>
  </r>
  <r>
    <x v="3"/>
    <x v="88"/>
    <s v="1"/>
    <x v="0"/>
    <s v="15041RESIN068492022"/>
    <s v="22SD004C"/>
    <x v="2950"/>
    <n v="1820"/>
    <x v="36"/>
    <x v="40"/>
    <n v="0"/>
    <n v="0"/>
    <n v="21.24"/>
    <n v="2.7612000000000001"/>
    <n v="0"/>
    <n v="0"/>
    <n v="24.001199999999997"/>
    <m/>
    <s v="1"/>
    <x v="2"/>
  </r>
  <r>
    <x v="3"/>
    <x v="88"/>
    <s v="1"/>
    <x v="0"/>
    <s v="15041RESIN068492022"/>
    <s v="22SD004C"/>
    <x v="2951"/>
    <n v="1821"/>
    <x v="200"/>
    <x v="233"/>
    <n v="0"/>
    <n v="0"/>
    <n v="74.739999999999995"/>
    <n v="9.7161999999999988"/>
    <n v="0"/>
    <n v="0"/>
    <n v="84.456199999999995"/>
    <m/>
    <s v="1"/>
    <x v="2"/>
  </r>
  <r>
    <x v="3"/>
    <x v="88"/>
    <s v="1"/>
    <x v="0"/>
    <s v="15041RESIN068492022"/>
    <s v="22SD004C"/>
    <x v="2952"/>
    <n v="1822"/>
    <x v="440"/>
    <x v="515"/>
    <n v="0"/>
    <n v="0"/>
    <n v="187.57"/>
    <n v="24.3841"/>
    <n v="0"/>
    <n v="0"/>
    <n v="211.95409999999998"/>
    <m/>
    <s v="1"/>
    <x v="2"/>
  </r>
  <r>
    <x v="3"/>
    <x v="88"/>
    <s v="1"/>
    <x v="0"/>
    <s v="15041RESIN068492022"/>
    <s v="22SD004C"/>
    <x v="2953"/>
    <n v="1823"/>
    <x v="104"/>
    <x v="119"/>
    <n v="0"/>
    <n v="0"/>
    <n v="27"/>
    <n v="3.5100000000000002"/>
    <n v="0"/>
    <n v="0"/>
    <n v="30.51"/>
    <m/>
    <s v="1"/>
    <x v="2"/>
  </r>
  <r>
    <x v="3"/>
    <x v="88"/>
    <s v="1"/>
    <x v="0"/>
    <s v="15041RESIN068492022"/>
    <s v="22SD004C"/>
    <x v="2954"/>
    <n v="1824"/>
    <x v="457"/>
    <x v="535"/>
    <n v="0"/>
    <n v="0"/>
    <n v="32.4"/>
    <n v="4.2119999999999997"/>
    <n v="0"/>
    <n v="0"/>
    <n v="36.611999999999995"/>
    <m/>
    <s v="1"/>
    <x v="2"/>
  </r>
  <r>
    <x v="3"/>
    <x v="88"/>
    <s v="1"/>
    <x v="0"/>
    <s v="15041RESIN068492022"/>
    <s v="22SD004C"/>
    <x v="2955"/>
    <n v="1825"/>
    <x v="183"/>
    <x v="212"/>
    <n v="0"/>
    <n v="0"/>
    <n v="22.32"/>
    <n v="2.9016000000000002"/>
    <n v="0"/>
    <n v="0"/>
    <n v="25.221600000000002"/>
    <m/>
    <s v="1"/>
    <x v="2"/>
  </r>
  <r>
    <x v="3"/>
    <x v="88"/>
    <s v="1"/>
    <x v="0"/>
    <s v="15041RESIN068492022"/>
    <s v="22SD004C"/>
    <x v="2956"/>
    <n v="1826"/>
    <x v="10"/>
    <x v="11"/>
    <n v="0"/>
    <n v="0"/>
    <n v="491.61"/>
    <n v="63.909300000000002"/>
    <n v="0"/>
    <n v="0"/>
    <n v="555.51930000000004"/>
    <m/>
    <s v="1"/>
    <x v="2"/>
  </r>
  <r>
    <x v="3"/>
    <x v="88"/>
    <s v="1"/>
    <x v="0"/>
    <s v="15041RESIN068492022"/>
    <s v="22SD004C"/>
    <x v="2957"/>
    <n v="1827"/>
    <x v="75"/>
    <x v="82"/>
    <n v="0"/>
    <n v="0"/>
    <n v="173.6"/>
    <n v="22.568000000000001"/>
    <n v="0"/>
    <n v="0"/>
    <n v="196.16800000000001"/>
    <m/>
    <s v="1"/>
    <x v="2"/>
  </r>
  <r>
    <x v="3"/>
    <x v="88"/>
    <s v="1"/>
    <x v="0"/>
    <s v="15041RESIN068492022"/>
    <s v="22SD004C"/>
    <x v="2958"/>
    <n v="1828"/>
    <x v="75"/>
    <x v="82"/>
    <n v="0"/>
    <n v="0"/>
    <n v="544.72"/>
    <n v="70.813600000000008"/>
    <n v="0"/>
    <n v="0"/>
    <n v="615.53359999999998"/>
    <m/>
    <s v="1"/>
    <x v="2"/>
  </r>
  <r>
    <x v="3"/>
    <x v="89"/>
    <s v="1"/>
    <x v="0"/>
    <s v="15041RESIN068492022"/>
    <s v="22SD004C"/>
    <x v="2959"/>
    <n v="1829"/>
    <x v="405"/>
    <x v="474"/>
    <n v="0"/>
    <n v="0"/>
    <n v="407.78"/>
    <n v="53.011399999999995"/>
    <n v="0"/>
    <n v="0"/>
    <n v="460.79139999999995"/>
    <m/>
    <s v="1"/>
    <x v="2"/>
  </r>
  <r>
    <x v="3"/>
    <x v="89"/>
    <s v="1"/>
    <x v="0"/>
    <s v="15041RESIN068492022"/>
    <s v="22SD004C"/>
    <x v="2960"/>
    <n v="1830"/>
    <x v="275"/>
    <x v="326"/>
    <n v="0"/>
    <n v="0"/>
    <n v="230.1"/>
    <n v="29.913"/>
    <n v="0"/>
    <n v="0"/>
    <n v="260.01299999999998"/>
    <m/>
    <s v="1"/>
    <x v="2"/>
  </r>
  <r>
    <x v="3"/>
    <x v="89"/>
    <s v="1"/>
    <x v="0"/>
    <s v="15041RESIN068492022"/>
    <s v="22SD004C"/>
    <x v="2961"/>
    <n v="1831"/>
    <x v="10"/>
    <x v="11"/>
    <n v="0"/>
    <n v="0"/>
    <n v="275.55"/>
    <n v="35.8215"/>
    <n v="0"/>
    <n v="0"/>
    <n v="311.37150000000003"/>
    <m/>
    <s v="1"/>
    <x v="2"/>
  </r>
  <r>
    <x v="3"/>
    <x v="89"/>
    <s v="1"/>
    <x v="0"/>
    <s v="15041RESIN068492022"/>
    <s v="22SD004C"/>
    <x v="2962"/>
    <n v="1832"/>
    <x v="10"/>
    <x v="11"/>
    <n v="0"/>
    <n v="0"/>
    <n v="95.7"/>
    <n v="12.441000000000001"/>
    <n v="0"/>
    <n v="0"/>
    <n v="108.14100000000001"/>
    <m/>
    <s v="1"/>
    <x v="2"/>
  </r>
  <r>
    <x v="3"/>
    <x v="89"/>
    <s v="1"/>
    <x v="0"/>
    <s v="15041RESIN068492022"/>
    <s v="22SD004C"/>
    <x v="2963"/>
    <n v="1833"/>
    <x v="10"/>
    <x v="11"/>
    <n v="0"/>
    <n v="0"/>
    <n v="77.790000000000006"/>
    <n v="10.112700000000002"/>
    <n v="0"/>
    <n v="0"/>
    <n v="87.90270000000001"/>
    <m/>
    <s v="1"/>
    <x v="2"/>
  </r>
  <r>
    <x v="3"/>
    <x v="89"/>
    <s v="1"/>
    <x v="0"/>
    <s v="15041RESIN068492022"/>
    <s v="22SD004C"/>
    <x v="2964"/>
    <n v="1834"/>
    <x v="2"/>
    <x v="2"/>
    <n v="0"/>
    <n v="0"/>
    <n v="0"/>
    <n v="0"/>
    <n v="0"/>
    <n v="0"/>
    <n v="0"/>
    <m/>
    <s v="1"/>
    <x v="2"/>
  </r>
  <r>
    <x v="3"/>
    <x v="89"/>
    <s v="1"/>
    <x v="0"/>
    <s v="15041RESIN068492022"/>
    <s v="22SD004C"/>
    <x v="2965"/>
    <n v="1835"/>
    <x v="432"/>
    <x v="243"/>
    <n v="0"/>
    <n v="0"/>
    <n v="55.7"/>
    <n v="7.2410000000000005"/>
    <n v="0"/>
    <n v="0"/>
    <n v="62.941000000000003"/>
    <s v="009870981"/>
    <s v="1"/>
    <x v="2"/>
  </r>
  <r>
    <x v="3"/>
    <x v="89"/>
    <s v="1"/>
    <x v="0"/>
    <s v="15041RESIN068492022"/>
    <s v="22SD004C"/>
    <x v="2966"/>
    <n v="1836"/>
    <x v="432"/>
    <x v="12"/>
    <n v="0"/>
    <n v="0"/>
    <n v="38.049999999999997"/>
    <n v="4.9464999999999995"/>
    <n v="0"/>
    <n v="0"/>
    <n v="42.996499999999997"/>
    <s v="018717409"/>
    <s v="1"/>
    <x v="2"/>
  </r>
  <r>
    <x v="3"/>
    <x v="89"/>
    <s v="1"/>
    <x v="0"/>
    <s v="15041RESIN068492022"/>
    <s v="22SD004C"/>
    <x v="2967"/>
    <n v="1837"/>
    <x v="145"/>
    <x v="166"/>
    <n v="0"/>
    <n v="0"/>
    <n v="193.7"/>
    <n v="25.181000000000001"/>
    <n v="0"/>
    <n v="0"/>
    <n v="218.881"/>
    <m/>
    <s v="1"/>
    <x v="2"/>
  </r>
  <r>
    <x v="3"/>
    <x v="89"/>
    <s v="1"/>
    <x v="0"/>
    <s v="15041RESIN068492022"/>
    <s v="22SD004C"/>
    <x v="2968"/>
    <n v="1838"/>
    <x v="10"/>
    <x v="11"/>
    <n v="0"/>
    <n v="0"/>
    <n v="27.97"/>
    <n v="3.6360999999999999"/>
    <n v="0"/>
    <n v="0"/>
    <n v="31.606099999999998"/>
    <m/>
    <s v="1"/>
    <x v="2"/>
  </r>
  <r>
    <x v="3"/>
    <x v="89"/>
    <s v="1"/>
    <x v="0"/>
    <s v="15041RESIN068492022"/>
    <s v="22SD004C"/>
    <x v="2969"/>
    <n v="1839"/>
    <x v="73"/>
    <x v="79"/>
    <n v="0"/>
    <n v="0"/>
    <n v="721.68"/>
    <n v="93.818399999999997"/>
    <n v="0"/>
    <n v="0"/>
    <n v="815.49839999999995"/>
    <m/>
    <s v="1"/>
    <x v="2"/>
  </r>
  <r>
    <x v="3"/>
    <x v="89"/>
    <s v="1"/>
    <x v="0"/>
    <s v="15041RESIN068492022"/>
    <s v="22SD004C"/>
    <x v="2970"/>
    <n v="1840"/>
    <x v="10"/>
    <x v="11"/>
    <n v="0"/>
    <n v="0"/>
    <n v="22937.759999999998"/>
    <n v="2981.9087999999997"/>
    <n v="0"/>
    <n v="0"/>
    <n v="25919.668799999999"/>
    <m/>
    <s v="1"/>
    <x v="2"/>
  </r>
  <r>
    <x v="3"/>
    <x v="89"/>
    <s v="1"/>
    <x v="0"/>
    <s v="15041RESIN068492022"/>
    <s v="22SD004C"/>
    <x v="2971"/>
    <n v="1841"/>
    <x v="10"/>
    <x v="11"/>
    <n v="0"/>
    <n v="0"/>
    <n v="127.2"/>
    <n v="16.536000000000001"/>
    <n v="0"/>
    <n v="0"/>
    <n v="143.73599999999999"/>
    <m/>
    <s v="1"/>
    <x v="2"/>
  </r>
  <r>
    <x v="3"/>
    <x v="89"/>
    <s v="1"/>
    <x v="0"/>
    <s v="15041RESIN068492022"/>
    <s v="22SD004C"/>
    <x v="2972"/>
    <n v="1842"/>
    <x v="123"/>
    <x v="140"/>
    <n v="0"/>
    <n v="0"/>
    <n v="61.17"/>
    <n v="7.9521000000000006"/>
    <n v="0"/>
    <n v="0"/>
    <n v="69.122100000000003"/>
    <m/>
    <s v="1"/>
    <x v="2"/>
  </r>
  <r>
    <x v="3"/>
    <x v="89"/>
    <s v="1"/>
    <x v="0"/>
    <s v="15041RESIN068492022"/>
    <s v="22SD004C"/>
    <x v="2973"/>
    <n v="1843"/>
    <x v="432"/>
    <x v="536"/>
    <n v="0"/>
    <n v="0"/>
    <n v="146.09"/>
    <n v="18.989999999999998"/>
    <n v="0"/>
    <n v="0"/>
    <n v="165.08"/>
    <s v="017272529"/>
    <s v="1"/>
    <x v="2"/>
  </r>
  <r>
    <x v="3"/>
    <x v="89"/>
    <s v="1"/>
    <x v="0"/>
    <s v="15041RESIN068492022"/>
    <s v="22SD004C"/>
    <x v="2974"/>
    <n v="1844"/>
    <x v="360"/>
    <x v="420"/>
    <n v="0"/>
    <n v="0"/>
    <n v="362.32"/>
    <n v="47.101599999999998"/>
    <n v="0"/>
    <n v="0"/>
    <n v="409.42160000000001"/>
    <m/>
    <s v="1"/>
    <x v="2"/>
  </r>
  <r>
    <x v="3"/>
    <x v="89"/>
    <s v="1"/>
    <x v="0"/>
    <s v="15041RESIN068492022"/>
    <s v="22SD004C"/>
    <x v="2975"/>
    <n v="1845"/>
    <x v="360"/>
    <x v="420"/>
    <n v="0"/>
    <n v="0"/>
    <n v="83.55"/>
    <n v="10.861499999999999"/>
    <n v="0"/>
    <n v="0"/>
    <n v="94.41149999999999"/>
    <m/>
    <s v="1"/>
    <x v="2"/>
  </r>
  <r>
    <x v="3"/>
    <x v="89"/>
    <s v="1"/>
    <x v="0"/>
    <s v="15041RESIN068492022"/>
    <s v="22SD004C"/>
    <x v="2976"/>
    <n v="1846"/>
    <x v="96"/>
    <x v="107"/>
    <n v="0"/>
    <n v="0"/>
    <n v="328.24"/>
    <n v="42.671200000000006"/>
    <n v="0"/>
    <n v="0"/>
    <n v="370.91120000000001"/>
    <m/>
    <s v="1"/>
    <x v="2"/>
  </r>
  <r>
    <x v="3"/>
    <x v="89"/>
    <s v="1"/>
    <x v="0"/>
    <s v="15041RESIN068492022"/>
    <s v="22SD004C"/>
    <x v="2977"/>
    <n v="1847"/>
    <x v="209"/>
    <x v="246"/>
    <n v="0"/>
    <n v="0"/>
    <n v="195.59"/>
    <n v="25.4267"/>
    <n v="0"/>
    <n v="0"/>
    <n v="221.01670000000001"/>
    <m/>
    <s v="1"/>
    <x v="2"/>
  </r>
  <r>
    <x v="3"/>
    <x v="89"/>
    <s v="1"/>
    <x v="0"/>
    <s v="15041RESIN068492022"/>
    <s v="22SD004C"/>
    <x v="2978"/>
    <n v="1848"/>
    <x v="76"/>
    <x v="83"/>
    <n v="0"/>
    <n v="0"/>
    <n v="120"/>
    <n v="15.600000000000001"/>
    <n v="0"/>
    <n v="0"/>
    <n v="135.6"/>
    <m/>
    <s v="1"/>
    <x v="2"/>
  </r>
  <r>
    <x v="3"/>
    <x v="89"/>
    <s v="1"/>
    <x v="0"/>
    <s v="15041RESIN068492022"/>
    <s v="22SD004C"/>
    <x v="2979"/>
    <n v="1849"/>
    <x v="443"/>
    <x v="518"/>
    <n v="0"/>
    <n v="0"/>
    <n v="280"/>
    <n v="36.4"/>
    <n v="0"/>
    <n v="0"/>
    <n v="316.39999999999998"/>
    <m/>
    <s v="1"/>
    <x v="2"/>
  </r>
  <r>
    <x v="3"/>
    <x v="89"/>
    <s v="1"/>
    <x v="0"/>
    <s v="15041RESIN068492022"/>
    <s v="22SD004C"/>
    <x v="2980"/>
    <n v="1850"/>
    <x v="296"/>
    <x v="347"/>
    <n v="0"/>
    <n v="0"/>
    <n v="358.49"/>
    <n v="46.603700000000003"/>
    <n v="0"/>
    <n v="0"/>
    <n v="405.09370000000001"/>
    <m/>
    <s v="1"/>
    <x v="2"/>
  </r>
  <r>
    <x v="3"/>
    <x v="89"/>
    <s v="1"/>
    <x v="0"/>
    <s v="15041RESIN068492022"/>
    <s v="22SD004C"/>
    <x v="2981"/>
    <n v="1851"/>
    <x v="60"/>
    <x v="65"/>
    <n v="0"/>
    <n v="0"/>
    <n v="203.9"/>
    <n v="26.507000000000001"/>
    <n v="0"/>
    <n v="0"/>
    <n v="230.40700000000001"/>
    <m/>
    <s v="1"/>
    <x v="2"/>
  </r>
  <r>
    <x v="3"/>
    <x v="89"/>
    <s v="1"/>
    <x v="0"/>
    <s v="15041RESIN068492022"/>
    <s v="22SD004C"/>
    <x v="2982"/>
    <n v="1852"/>
    <x v="275"/>
    <x v="326"/>
    <n v="0"/>
    <n v="0"/>
    <n v="130.80000000000001"/>
    <n v="17.004000000000001"/>
    <n v="0"/>
    <n v="0"/>
    <n v="147.804"/>
    <m/>
    <s v="1"/>
    <x v="2"/>
  </r>
  <r>
    <x v="3"/>
    <x v="89"/>
    <s v="1"/>
    <x v="0"/>
    <s v="15041RESIN068492022"/>
    <s v="22SD004C"/>
    <x v="2983"/>
    <n v="1853"/>
    <x v="10"/>
    <x v="11"/>
    <n v="0"/>
    <n v="0"/>
    <n v="58.22"/>
    <n v="7.5686"/>
    <n v="0"/>
    <n v="0"/>
    <n v="65.788600000000002"/>
    <m/>
    <s v="1"/>
    <x v="2"/>
  </r>
  <r>
    <x v="3"/>
    <x v="89"/>
    <s v="1"/>
    <x v="0"/>
    <s v="15041RESIN068492022"/>
    <s v="22SD004C"/>
    <x v="2984"/>
    <n v="1854"/>
    <x v="27"/>
    <x v="31"/>
    <n v="0"/>
    <n v="0"/>
    <n v="9542.14"/>
    <n v="1240.4782"/>
    <n v="0"/>
    <n v="0"/>
    <n v="10782.618199999999"/>
    <m/>
    <s v="1"/>
    <x v="2"/>
  </r>
  <r>
    <x v="3"/>
    <x v="89"/>
    <s v="1"/>
    <x v="0"/>
    <s v="15041RESIN068492022"/>
    <s v="22SD004C"/>
    <x v="2985"/>
    <n v="1855"/>
    <x v="194"/>
    <x v="226"/>
    <n v="0"/>
    <n v="0"/>
    <n v="364.32"/>
    <n v="47.361600000000003"/>
    <n v="0"/>
    <n v="0"/>
    <n v="411.6816"/>
    <m/>
    <s v="1"/>
    <x v="2"/>
  </r>
  <r>
    <x v="3"/>
    <x v="89"/>
    <s v="1"/>
    <x v="0"/>
    <s v="15041RESIN068492022"/>
    <s v="22SD004C"/>
    <x v="2986"/>
    <n v="1856"/>
    <x v="194"/>
    <x v="226"/>
    <n v="0"/>
    <n v="0"/>
    <n v="30"/>
    <n v="3.9000000000000004"/>
    <n v="0"/>
    <n v="0"/>
    <n v="33.9"/>
    <m/>
    <s v="1"/>
    <x v="2"/>
  </r>
  <r>
    <x v="3"/>
    <x v="89"/>
    <s v="1"/>
    <x v="0"/>
    <s v="15041RESIN068492022"/>
    <s v="22SD004C"/>
    <x v="2987"/>
    <n v="1857"/>
    <x v="27"/>
    <x v="31"/>
    <n v="0"/>
    <n v="0"/>
    <n v="5810.92"/>
    <n v="755.41960000000006"/>
    <n v="0"/>
    <n v="0"/>
    <n v="6566.3396000000002"/>
    <m/>
    <s v="1"/>
    <x v="2"/>
  </r>
  <r>
    <x v="3"/>
    <x v="89"/>
    <s v="1"/>
    <x v="0"/>
    <s v="15041RESIN068492022"/>
    <s v="22SD004C"/>
    <x v="2988"/>
    <n v="1858"/>
    <x v="177"/>
    <x v="203"/>
    <n v="0"/>
    <n v="0"/>
    <n v="19114.810000000001"/>
    <n v="2484.9253000000003"/>
    <n v="0"/>
    <n v="0"/>
    <n v="21599.7353"/>
    <m/>
    <s v="1"/>
    <x v="2"/>
  </r>
  <r>
    <x v="3"/>
    <x v="89"/>
    <s v="1"/>
    <x v="0"/>
    <s v="15041RESIN068492022"/>
    <s v="22SD004C"/>
    <x v="2989"/>
    <n v="1859"/>
    <x v="191"/>
    <x v="223"/>
    <n v="0"/>
    <n v="0"/>
    <n v="4520.45"/>
    <n v="587.6585"/>
    <n v="0"/>
    <n v="0"/>
    <n v="5108.1085000000003"/>
    <m/>
    <s v="1"/>
    <x v="2"/>
  </r>
  <r>
    <x v="3"/>
    <x v="89"/>
    <s v="1"/>
    <x v="0"/>
    <s v="15041RESIN068492022"/>
    <s v="22SD004C"/>
    <x v="2990"/>
    <n v="1860"/>
    <x v="191"/>
    <x v="223"/>
    <n v="0"/>
    <n v="0"/>
    <n v="4516.42"/>
    <n v="587.13459999999998"/>
    <n v="0"/>
    <n v="0"/>
    <n v="5103.5546000000004"/>
    <m/>
    <s v="1"/>
    <x v="2"/>
  </r>
  <r>
    <x v="3"/>
    <x v="89"/>
    <s v="1"/>
    <x v="0"/>
    <s v="15041RESIN068492022"/>
    <s v="22SD004C"/>
    <x v="2991"/>
    <n v="1861"/>
    <x v="27"/>
    <x v="31"/>
    <n v="0"/>
    <n v="0"/>
    <n v="2425.46"/>
    <n v="315.3098"/>
    <n v="0"/>
    <n v="0"/>
    <n v="2740.7698"/>
    <m/>
    <s v="1"/>
    <x v="2"/>
  </r>
  <r>
    <x v="3"/>
    <x v="95"/>
    <s v="1"/>
    <x v="0"/>
    <s v="15041RESIN068492022"/>
    <s v="22SD004C"/>
    <x v="2992"/>
    <n v="1865"/>
    <x v="351"/>
    <x v="410"/>
    <n v="0"/>
    <n v="0"/>
    <n v="3440.68"/>
    <n v="447.28839999999997"/>
    <n v="0"/>
    <n v="0"/>
    <n v="3887.9683999999997"/>
    <m/>
    <s v="1"/>
    <x v="2"/>
  </r>
  <r>
    <x v="3"/>
    <x v="95"/>
    <s v="1"/>
    <x v="0"/>
    <s v="15041RESIN068492022"/>
    <s v="22SD004C"/>
    <x v="2993"/>
    <n v="1882"/>
    <x v="226"/>
    <x v="265"/>
    <n v="0"/>
    <n v="0"/>
    <n v="7512.12"/>
    <n v="976.57560000000001"/>
    <n v="0"/>
    <n v="0"/>
    <n v="8488.6955999999991"/>
    <m/>
    <s v="1"/>
    <x v="2"/>
  </r>
  <r>
    <x v="3"/>
    <x v="95"/>
    <s v="1"/>
    <x v="0"/>
    <s v="15041RESIN068492022"/>
    <s v="22SD004C"/>
    <x v="2994"/>
    <n v="1883"/>
    <x v="226"/>
    <x v="265"/>
    <n v="0"/>
    <n v="0"/>
    <n v="3153.95"/>
    <n v="410.01349999999996"/>
    <n v="0"/>
    <n v="0"/>
    <n v="3563.9634999999998"/>
    <m/>
    <s v="1"/>
    <x v="2"/>
  </r>
  <r>
    <x v="4"/>
    <x v="96"/>
    <s v="1"/>
    <x v="0"/>
    <s v="15041RESIN010782020"/>
    <s v="20SD000C"/>
    <x v="585"/>
    <n v="3716"/>
    <x v="296"/>
    <x v="347"/>
    <n v="0"/>
    <n v="0"/>
    <n v="385.29"/>
    <n v="50.087700000000005"/>
    <n v="0"/>
    <n v="0"/>
    <n v="435.3777"/>
    <s v=""/>
    <s v="1"/>
    <x v="1"/>
  </r>
  <r>
    <x v="4"/>
    <x v="97"/>
    <s v="1"/>
    <x v="0"/>
    <s v="15041RESIN010782020"/>
    <s v="20SD000C"/>
    <x v="2995"/>
    <s v="3717"/>
    <x v="88"/>
    <x v="98"/>
    <n v="0"/>
    <n v="0"/>
    <n v="52.9"/>
    <n v="6.8769999999999998"/>
    <n v="0"/>
    <n v="0"/>
    <n v="59.777000000000001"/>
    <s v=""/>
    <s v="1"/>
    <x v="1"/>
  </r>
  <r>
    <x v="4"/>
    <x v="98"/>
    <s v="1"/>
    <x v="0"/>
    <s v="15041RESIN010782020"/>
    <s v="20SD000C"/>
    <x v="2996"/>
    <s v="3718"/>
    <x v="2"/>
    <x v="2"/>
    <n v="0"/>
    <n v="0"/>
    <n v="0"/>
    <n v="0"/>
    <n v="0"/>
    <n v="0"/>
    <n v="0"/>
    <s v=""/>
    <s v="1"/>
    <x v="1"/>
  </r>
  <r>
    <x v="4"/>
    <x v="99"/>
    <s v="1"/>
    <x v="0"/>
    <s v="15041RESIN378822021"/>
    <s v="21DS004C"/>
    <x v="841"/>
    <n v="311"/>
    <x v="1"/>
    <x v="1"/>
    <n v="0"/>
    <n v="0"/>
    <n v="45.08"/>
    <n v="5.8604000000000003"/>
    <n v="0"/>
    <n v="0"/>
    <n v="50.940399999999997"/>
    <s v=""/>
    <s v="1"/>
    <x v="0"/>
  </r>
  <r>
    <x v="4"/>
    <x v="99"/>
    <s v="1"/>
    <x v="0"/>
    <s v="15041RESIN378822021"/>
    <s v="21DS004C"/>
    <x v="840"/>
    <n v="310"/>
    <x v="2"/>
    <x v="2"/>
    <n v="0"/>
    <n v="0"/>
    <n v="0"/>
    <n v="0"/>
    <n v="0"/>
    <n v="0"/>
    <n v="0"/>
    <s v=""/>
    <s v="1"/>
    <x v="0"/>
  </r>
  <r>
    <x v="4"/>
    <x v="99"/>
    <s v="1"/>
    <x v="0"/>
    <s v="15041RESIN378822021"/>
    <s v="21DS004C"/>
    <x v="839"/>
    <n v="309"/>
    <x v="1"/>
    <x v="1"/>
    <n v="0"/>
    <n v="0"/>
    <n v="42.21"/>
    <n v="5.4873000000000003"/>
    <n v="0"/>
    <n v="0"/>
    <n v="47.697299999999998"/>
    <s v=""/>
    <s v="1"/>
    <x v="0"/>
  </r>
  <r>
    <x v="4"/>
    <x v="99"/>
    <s v="1"/>
    <x v="0"/>
    <s v="15041RESIN378822021"/>
    <s v="21DS004C"/>
    <x v="838"/>
    <n v="308"/>
    <x v="1"/>
    <x v="1"/>
    <n v="0"/>
    <n v="0"/>
    <n v="10.27"/>
    <n v="1.3351"/>
    <n v="0"/>
    <n v="0"/>
    <n v="11.6051"/>
    <s v=""/>
    <s v="1"/>
    <x v="0"/>
  </r>
  <r>
    <x v="4"/>
    <x v="99"/>
    <s v="1"/>
    <x v="0"/>
    <s v="15041RESIN378822021"/>
    <s v="21DS004C"/>
    <x v="837"/>
    <n v="307"/>
    <x v="1"/>
    <x v="1"/>
    <n v="0"/>
    <n v="0"/>
    <n v="20.13"/>
    <n v="2.6168999999999998"/>
    <n v="0"/>
    <n v="0"/>
    <n v="22.7469"/>
    <s v=""/>
    <s v="1"/>
    <x v="0"/>
  </r>
  <r>
    <x v="4"/>
    <x v="99"/>
    <s v="1"/>
    <x v="0"/>
    <s v="15041RESIN378822021"/>
    <s v="21DS004C"/>
    <x v="836"/>
    <n v="306"/>
    <x v="1"/>
    <x v="1"/>
    <n v="0"/>
    <n v="0"/>
    <n v="46.46"/>
    <n v="6.0398000000000005"/>
    <n v="0"/>
    <n v="0"/>
    <n v="52.4998"/>
    <s v=""/>
    <s v="1"/>
    <x v="0"/>
  </r>
  <r>
    <x v="4"/>
    <x v="99"/>
    <s v="1"/>
    <x v="0"/>
    <s v="15041RESIN378822021"/>
    <s v="21DS004C"/>
    <x v="835"/>
    <n v="305"/>
    <x v="1"/>
    <x v="1"/>
    <n v="0"/>
    <n v="0"/>
    <n v="39.369999999999997"/>
    <n v="5.1181000000000001"/>
    <n v="0"/>
    <n v="0"/>
    <n v="44.488099999999996"/>
    <s v=""/>
    <s v="1"/>
    <x v="0"/>
  </r>
  <r>
    <x v="4"/>
    <x v="99"/>
    <s v="1"/>
    <x v="0"/>
    <s v="15041RESIN378822021"/>
    <s v="21DS004C"/>
    <x v="834"/>
    <n v="304"/>
    <x v="2"/>
    <x v="2"/>
    <n v="0"/>
    <n v="0"/>
    <n v="0"/>
    <n v="0"/>
    <n v="0"/>
    <n v="0"/>
    <n v="0"/>
    <s v=""/>
    <s v="1"/>
    <x v="0"/>
  </r>
  <r>
    <x v="4"/>
    <x v="99"/>
    <s v="1"/>
    <x v="0"/>
    <s v="15041RESIN378822021"/>
    <s v="21DS004C"/>
    <x v="833"/>
    <n v="303"/>
    <x v="1"/>
    <x v="1"/>
    <n v="0"/>
    <n v="0"/>
    <n v="20.76"/>
    <n v="2.6988000000000003"/>
    <n v="0"/>
    <n v="0"/>
    <n v="23.458800000000004"/>
    <s v=""/>
    <s v="1"/>
    <x v="0"/>
  </r>
  <r>
    <x v="4"/>
    <x v="100"/>
    <s v="1"/>
    <x v="0"/>
    <s v="15041RESIN378822021"/>
    <s v="21DS004C"/>
    <x v="832"/>
    <n v="302"/>
    <x v="1"/>
    <x v="1"/>
    <n v="0"/>
    <n v="0"/>
    <n v="49.76"/>
    <n v="6.4687999999999999"/>
    <n v="0"/>
    <n v="0"/>
    <n v="56.2288"/>
    <s v=""/>
    <s v="1"/>
    <x v="0"/>
  </r>
  <r>
    <x v="4"/>
    <x v="100"/>
    <s v="1"/>
    <x v="0"/>
    <s v="15041RESIN378822021"/>
    <s v="21DS004C"/>
    <x v="831"/>
    <n v="301"/>
    <x v="2"/>
    <x v="2"/>
    <n v="0"/>
    <n v="0"/>
    <n v="0"/>
    <n v="0"/>
    <n v="0"/>
    <n v="0"/>
    <n v="0"/>
    <s v=""/>
    <s v="1"/>
    <x v="0"/>
  </r>
  <r>
    <x v="4"/>
    <x v="100"/>
    <s v="1"/>
    <x v="0"/>
    <s v="15041RESIN378822021"/>
    <s v="21DS004C"/>
    <x v="1599"/>
    <n v="300"/>
    <x v="1"/>
    <x v="1"/>
    <n v="0"/>
    <n v="0"/>
    <n v="39.5"/>
    <n v="5.1349999999999998"/>
    <n v="0"/>
    <n v="0"/>
    <n v="44.634999999999998"/>
    <s v=""/>
    <s v="1"/>
    <x v="0"/>
  </r>
  <r>
    <x v="4"/>
    <x v="100"/>
    <s v="1"/>
    <x v="0"/>
    <s v="15041RESIN378822021"/>
    <s v="21DS004C"/>
    <x v="1598"/>
    <n v="299"/>
    <x v="14"/>
    <x v="17"/>
    <n v="0"/>
    <n v="0"/>
    <n v="10.16"/>
    <n v="1.3208"/>
    <n v="0"/>
    <n v="0"/>
    <n v="11.4808"/>
    <s v=""/>
    <s v="1"/>
    <x v="0"/>
  </r>
  <r>
    <x v="4"/>
    <x v="100"/>
    <s v="1"/>
    <x v="0"/>
    <s v="15041RESIN378822021"/>
    <s v="21DS004C"/>
    <x v="1597"/>
    <n v="298"/>
    <x v="458"/>
    <x v="537"/>
    <n v="0"/>
    <n v="0"/>
    <n v="85.51"/>
    <n v="11.116300000000001"/>
    <n v="0"/>
    <n v="0"/>
    <n v="96.626300000000001"/>
    <s v=""/>
    <s v="1"/>
    <x v="0"/>
  </r>
  <r>
    <x v="4"/>
    <x v="100"/>
    <s v="1"/>
    <x v="0"/>
    <s v="15041RESIN378822021"/>
    <s v="21DS004C"/>
    <x v="1596"/>
    <n v="297"/>
    <x v="1"/>
    <x v="1"/>
    <n v="0"/>
    <n v="0"/>
    <n v="28.52"/>
    <n v="3.7076000000000002"/>
    <n v="0"/>
    <n v="0"/>
    <n v="32.227600000000002"/>
    <s v=""/>
    <s v="1"/>
    <x v="0"/>
  </r>
  <r>
    <x v="4"/>
    <x v="100"/>
    <s v="1"/>
    <x v="0"/>
    <s v="15041RESIN378822021"/>
    <s v="21DS004C"/>
    <x v="1595"/>
    <n v="296"/>
    <x v="1"/>
    <x v="1"/>
    <n v="0"/>
    <n v="0"/>
    <n v="17.13"/>
    <n v="2.2269000000000001"/>
    <n v="0"/>
    <n v="0"/>
    <n v="19.3569"/>
    <s v=""/>
    <s v="1"/>
    <x v="0"/>
  </r>
  <r>
    <x v="4"/>
    <x v="100"/>
    <s v="1"/>
    <x v="0"/>
    <s v="15041RESIN378822021"/>
    <s v="21DS004C"/>
    <x v="1594"/>
    <n v="295"/>
    <x v="2"/>
    <x v="2"/>
    <n v="0"/>
    <n v="0"/>
    <n v="0"/>
    <n v="0"/>
    <n v="0"/>
    <n v="0"/>
    <n v="0"/>
    <s v=""/>
    <s v="1"/>
    <x v="0"/>
  </r>
  <r>
    <x v="4"/>
    <x v="100"/>
    <s v="1"/>
    <x v="0"/>
    <s v="15041RESIN378822021"/>
    <s v="21DS004C"/>
    <x v="1593"/>
    <n v="294"/>
    <x v="1"/>
    <x v="1"/>
    <n v="0"/>
    <n v="0"/>
    <n v="92.26"/>
    <n v="11.9938"/>
    <n v="0"/>
    <n v="0"/>
    <n v="104.25380000000001"/>
    <s v=""/>
    <s v="1"/>
    <x v="0"/>
  </r>
  <r>
    <x v="4"/>
    <x v="100"/>
    <s v="1"/>
    <x v="0"/>
    <s v="15041RESIN378822021"/>
    <s v="21DS004C"/>
    <x v="1592"/>
    <n v="293"/>
    <x v="1"/>
    <x v="1"/>
    <n v="0"/>
    <n v="0"/>
    <n v="13.27"/>
    <n v="1.7251000000000001"/>
    <n v="0"/>
    <n v="0"/>
    <n v="14.995099999999999"/>
    <m/>
    <s v="1"/>
    <x v="0"/>
  </r>
  <r>
    <x v="4"/>
    <x v="100"/>
    <s v="1"/>
    <x v="0"/>
    <s v="15041RESIN378822021"/>
    <s v="21DS004C"/>
    <x v="1591"/>
    <n v="292"/>
    <x v="1"/>
    <x v="1"/>
    <n v="0"/>
    <n v="0"/>
    <n v="13.27"/>
    <n v="1.7251000000000001"/>
    <n v="0"/>
    <n v="0"/>
    <n v="14.995099999999999"/>
    <s v=""/>
    <s v="1"/>
    <x v="0"/>
  </r>
  <r>
    <x v="4"/>
    <x v="100"/>
    <s v="1"/>
    <x v="0"/>
    <s v="15041RESIN378822021"/>
    <s v="21DS004C"/>
    <x v="1590"/>
    <n v="291"/>
    <x v="1"/>
    <x v="1"/>
    <n v="0"/>
    <n v="0"/>
    <n v="13.27"/>
    <n v="1.7251000000000001"/>
    <n v="0"/>
    <n v="0"/>
    <n v="14.995099999999999"/>
    <s v=""/>
    <s v="1"/>
    <x v="0"/>
  </r>
  <r>
    <x v="4"/>
    <x v="101"/>
    <s v="1"/>
    <x v="0"/>
    <s v="15041RESIN378822021"/>
    <s v="21DS004C"/>
    <x v="1589"/>
    <n v="290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88"/>
    <n v="289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87"/>
    <n v="288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86"/>
    <n v="287"/>
    <x v="1"/>
    <x v="1"/>
    <n v="0"/>
    <n v="0"/>
    <n v="84.99"/>
    <n v="11.0487"/>
    <n v="0"/>
    <n v="0"/>
    <n v="96.038699999999992"/>
    <s v=""/>
    <s v="1"/>
    <x v="0"/>
  </r>
  <r>
    <x v="4"/>
    <x v="101"/>
    <s v="1"/>
    <x v="0"/>
    <s v="15041RESIN378822021"/>
    <s v="21DS004C"/>
    <x v="1585"/>
    <n v="286"/>
    <x v="1"/>
    <x v="1"/>
    <n v="0"/>
    <n v="0"/>
    <n v="80.12"/>
    <n v="10.415600000000001"/>
    <n v="0"/>
    <n v="0"/>
    <n v="90.535600000000002"/>
    <s v=""/>
    <s v="1"/>
    <x v="0"/>
  </r>
  <r>
    <x v="4"/>
    <x v="101"/>
    <s v="1"/>
    <x v="0"/>
    <s v="15041RESIN378822021"/>
    <s v="21DS004C"/>
    <x v="1584"/>
    <n v="285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83"/>
    <n v="284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82"/>
    <n v="283"/>
    <x v="1"/>
    <x v="1"/>
    <n v="0"/>
    <n v="0"/>
    <n v="20.04"/>
    <n v="2.6052"/>
    <n v="0"/>
    <n v="0"/>
    <n v="22.645199999999999"/>
    <s v=""/>
    <s v="1"/>
    <x v="0"/>
  </r>
  <r>
    <x v="4"/>
    <x v="101"/>
    <s v="1"/>
    <x v="0"/>
    <s v="15041RESIN378822021"/>
    <s v="21DS004C"/>
    <x v="1581"/>
    <n v="282"/>
    <x v="1"/>
    <x v="1"/>
    <n v="0"/>
    <n v="0"/>
    <n v="25.45"/>
    <n v="3.3085"/>
    <n v="0"/>
    <n v="0"/>
    <n v="28.758499999999998"/>
    <s v=""/>
    <s v="1"/>
    <x v="0"/>
  </r>
  <r>
    <x v="4"/>
    <x v="101"/>
    <s v="1"/>
    <x v="0"/>
    <s v="15041RESIN378822021"/>
    <s v="21DS004C"/>
    <x v="1580"/>
    <n v="281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579"/>
    <n v="280"/>
    <x v="1"/>
    <x v="1"/>
    <n v="0"/>
    <n v="0"/>
    <n v="47.15"/>
    <n v="6.1295000000000002"/>
    <n v="0"/>
    <n v="0"/>
    <n v="53.279499999999999"/>
    <s v=""/>
    <s v="1"/>
    <x v="0"/>
  </r>
  <r>
    <x v="4"/>
    <x v="101"/>
    <s v="1"/>
    <x v="0"/>
    <s v="15041RESIN378822021"/>
    <s v="21DS004C"/>
    <x v="1578"/>
    <n v="279"/>
    <x v="1"/>
    <x v="1"/>
    <n v="0"/>
    <n v="0"/>
    <n v="64.09"/>
    <n v="8.3317000000000014"/>
    <n v="0"/>
    <n v="0"/>
    <n v="72.421700000000001"/>
    <s v=""/>
    <s v="1"/>
    <x v="0"/>
  </r>
  <r>
    <x v="4"/>
    <x v="101"/>
    <s v="1"/>
    <x v="0"/>
    <s v="15041RESIN378822021"/>
    <s v="21DS004C"/>
    <x v="1577"/>
    <n v="278"/>
    <x v="1"/>
    <x v="1"/>
    <n v="0"/>
    <n v="0"/>
    <n v="2.04"/>
    <n v="0.26519999999999999"/>
    <n v="0"/>
    <n v="0"/>
    <n v="2.3052000000000001"/>
    <s v=""/>
    <s v="1"/>
    <x v="0"/>
  </r>
  <r>
    <x v="4"/>
    <x v="101"/>
    <s v="1"/>
    <x v="0"/>
    <s v="15041RESIN378822021"/>
    <s v="21DS004C"/>
    <x v="1576"/>
    <n v="277"/>
    <x v="1"/>
    <x v="1"/>
    <n v="0"/>
    <n v="0"/>
    <n v="66.900000000000006"/>
    <n v="8.697000000000001"/>
    <n v="0"/>
    <n v="0"/>
    <n v="75.597000000000008"/>
    <s v=""/>
    <s v="1"/>
    <x v="0"/>
  </r>
  <r>
    <x v="4"/>
    <x v="101"/>
    <s v="1"/>
    <x v="0"/>
    <s v="15041RESIN378822021"/>
    <s v="21DS004C"/>
    <x v="1575"/>
    <n v="276"/>
    <x v="2"/>
    <x v="2"/>
    <n v="0"/>
    <n v="0"/>
    <n v="0"/>
    <n v="0"/>
    <n v="0"/>
    <n v="0"/>
    <n v="0"/>
    <s v=""/>
    <s v="1"/>
    <x v="0"/>
  </r>
  <r>
    <x v="4"/>
    <x v="101"/>
    <s v="1"/>
    <x v="0"/>
    <s v="15041RESIN378822021"/>
    <s v="21DS004C"/>
    <x v="1666"/>
    <n v="275"/>
    <x v="1"/>
    <x v="1"/>
    <n v="0"/>
    <n v="0"/>
    <n v="36.53"/>
    <n v="4.7488999999999999"/>
    <n v="0"/>
    <n v="0"/>
    <n v="41.2789"/>
    <s v=""/>
    <s v="1"/>
    <x v="0"/>
  </r>
  <r>
    <x v="4"/>
    <x v="101"/>
    <s v="1"/>
    <x v="0"/>
    <s v="15041RESIN378822021"/>
    <s v="21DS004C"/>
    <x v="1665"/>
    <n v="274"/>
    <x v="1"/>
    <x v="1"/>
    <n v="0"/>
    <n v="0"/>
    <n v="26.35"/>
    <n v="3.4255000000000004"/>
    <n v="0"/>
    <n v="0"/>
    <n v="29.775500000000001"/>
    <s v=""/>
    <s v="1"/>
    <x v="0"/>
  </r>
  <r>
    <x v="4"/>
    <x v="101"/>
    <s v="1"/>
    <x v="0"/>
    <s v="15041RESIN378822021"/>
    <s v="21DS004C"/>
    <x v="1664"/>
    <n v="273"/>
    <x v="1"/>
    <x v="1"/>
    <n v="0"/>
    <n v="0"/>
    <n v="26.35"/>
    <n v="3.4255000000000004"/>
    <n v="0"/>
    <n v="0"/>
    <n v="29.775500000000001"/>
    <s v=""/>
    <s v="1"/>
    <x v="0"/>
  </r>
  <r>
    <x v="4"/>
    <x v="101"/>
    <s v="1"/>
    <x v="0"/>
    <s v="15041RESIN378822021"/>
    <s v="21DS004C"/>
    <x v="1663"/>
    <n v="272"/>
    <x v="1"/>
    <x v="1"/>
    <n v="0"/>
    <n v="0"/>
    <n v="36.53"/>
    <n v="4.7488999999999999"/>
    <n v="0"/>
    <n v="0"/>
    <n v="41.2789"/>
    <s v=""/>
    <s v="1"/>
    <x v="0"/>
  </r>
  <r>
    <x v="4"/>
    <x v="102"/>
    <s v="1"/>
    <x v="0"/>
    <s v="15041RESIN378822021"/>
    <s v="21DS004C"/>
    <x v="1662"/>
    <n v="271"/>
    <x v="2"/>
    <x v="2"/>
    <n v="0"/>
    <n v="0"/>
    <n v="0"/>
    <n v="0"/>
    <n v="0"/>
    <n v="0"/>
    <n v="0"/>
    <s v=""/>
    <s v="1"/>
    <x v="0"/>
  </r>
  <r>
    <x v="4"/>
    <x v="102"/>
    <s v="1"/>
    <x v="0"/>
    <s v="15041RESIN378822021"/>
    <s v="21DS004C"/>
    <x v="1661"/>
    <n v="270"/>
    <x v="2"/>
    <x v="2"/>
    <n v="0"/>
    <n v="0"/>
    <n v="0"/>
    <n v="0"/>
    <n v="0"/>
    <n v="0"/>
    <n v="0"/>
    <s v=""/>
    <s v="1"/>
    <x v="0"/>
  </r>
  <r>
    <x v="4"/>
    <x v="102"/>
    <s v="1"/>
    <x v="0"/>
    <s v="15041RESIN378822021"/>
    <s v="21DS004C"/>
    <x v="1660"/>
    <n v="269"/>
    <x v="1"/>
    <x v="1"/>
    <n v="0"/>
    <n v="0"/>
    <n v="14.89"/>
    <n v="1.9357000000000002"/>
    <n v="0"/>
    <n v="0"/>
    <n v="16.825700000000001"/>
    <s v=""/>
    <s v="1"/>
    <x v="0"/>
  </r>
  <r>
    <x v="4"/>
    <x v="102"/>
    <s v="1"/>
    <x v="0"/>
    <s v="15041RESIN378822021"/>
    <s v="21DS004C"/>
    <x v="1659"/>
    <n v="268"/>
    <x v="1"/>
    <x v="1"/>
    <n v="0"/>
    <n v="0"/>
    <n v="20.13"/>
    <n v="2.6168999999999998"/>
    <n v="0"/>
    <n v="0"/>
    <n v="22.7469"/>
    <s v=""/>
    <s v="1"/>
    <x v="0"/>
  </r>
  <r>
    <x v="4"/>
    <x v="102"/>
    <s v="1"/>
    <x v="0"/>
    <s v="15041RESIN378822021"/>
    <s v="21DS004C"/>
    <x v="1658"/>
    <n v="267"/>
    <x v="1"/>
    <x v="1"/>
    <n v="0"/>
    <n v="0"/>
    <n v="20.13"/>
    <n v="2.6168999999999998"/>
    <n v="0"/>
    <n v="0"/>
    <n v="22.7469"/>
    <s v=""/>
    <s v="1"/>
    <x v="0"/>
  </r>
  <r>
    <x v="4"/>
    <x v="102"/>
    <s v="1"/>
    <x v="0"/>
    <s v="15041RESIN378822021"/>
    <s v="21DS004C"/>
    <x v="1657"/>
    <n v="266"/>
    <x v="0"/>
    <x v="0"/>
    <n v="0"/>
    <n v="0"/>
    <n v="13.27"/>
    <n v="1.7251000000000001"/>
    <n v="0"/>
    <n v="0"/>
    <n v="14.995099999999999"/>
    <s v=""/>
    <s v="1"/>
    <x v="0"/>
  </r>
  <r>
    <x v="4"/>
    <x v="102"/>
    <s v="1"/>
    <x v="0"/>
    <s v="15041RESIN378822021"/>
    <s v="21DS004C"/>
    <x v="1656"/>
    <n v="265"/>
    <x v="1"/>
    <x v="1"/>
    <n v="0"/>
    <n v="0"/>
    <n v="3.19"/>
    <n v="0.41470000000000001"/>
    <n v="0"/>
    <n v="0"/>
    <n v="3.6046999999999998"/>
    <s v=""/>
    <s v="1"/>
    <x v="0"/>
  </r>
  <r>
    <x v="4"/>
    <x v="103"/>
    <s v="1"/>
    <x v="0"/>
    <s v="15041RESIN378822021"/>
    <s v="21DS004C"/>
    <x v="1655"/>
    <n v="264"/>
    <x v="1"/>
    <x v="1"/>
    <n v="0"/>
    <n v="0"/>
    <n v="14.12"/>
    <n v="1.8355999999999999"/>
    <n v="0"/>
    <n v="0"/>
    <n v="15.955599999999999"/>
    <s v=""/>
    <s v="1"/>
    <x v="0"/>
  </r>
  <r>
    <x v="4"/>
    <x v="103"/>
    <s v="1"/>
    <x v="0"/>
    <s v="15041RESIN378822021"/>
    <s v="21DS004C"/>
    <x v="1654"/>
    <n v="263"/>
    <x v="2"/>
    <x v="2"/>
    <n v="0"/>
    <n v="0"/>
    <n v="0"/>
    <n v="0"/>
    <n v="0"/>
    <n v="0"/>
    <n v="0"/>
    <s v=""/>
    <s v="1"/>
    <x v="0"/>
  </r>
  <r>
    <x v="4"/>
    <x v="103"/>
    <s v="1"/>
    <x v="0"/>
    <s v="15041RESIN378822021"/>
    <s v="21DS004C"/>
    <x v="1653"/>
    <n v="262"/>
    <x v="1"/>
    <x v="1"/>
    <n v="0"/>
    <n v="0"/>
    <n v="75.77"/>
    <n v="9.8500999999999994"/>
    <n v="0"/>
    <n v="0"/>
    <n v="85.620099999999994"/>
    <s v=""/>
    <s v="1"/>
    <x v="0"/>
  </r>
  <r>
    <x v="4"/>
    <x v="103"/>
    <s v="1"/>
    <x v="0"/>
    <s v="15041RESIN378822021"/>
    <s v="21DS004C"/>
    <x v="1652"/>
    <n v="261"/>
    <x v="1"/>
    <x v="1"/>
    <n v="0"/>
    <n v="0"/>
    <n v="75.77"/>
    <n v="9.8500999999999994"/>
    <n v="0"/>
    <n v="0"/>
    <n v="85.620099999999994"/>
    <s v=""/>
    <s v="1"/>
    <x v="0"/>
  </r>
  <r>
    <x v="4"/>
    <x v="103"/>
    <s v="1"/>
    <x v="0"/>
    <s v="15041RESIN378822021"/>
    <s v="21DS004C"/>
    <x v="1651"/>
    <n v="260"/>
    <x v="2"/>
    <x v="2"/>
    <n v="0"/>
    <n v="0"/>
    <n v="0"/>
    <n v="0"/>
    <n v="0"/>
    <n v="0"/>
    <n v="0"/>
    <s v=""/>
    <s v="1"/>
    <x v="0"/>
  </r>
  <r>
    <x v="4"/>
    <x v="103"/>
    <s v="1"/>
    <x v="0"/>
    <s v="15041RESIN378822021"/>
    <s v="21DS004C"/>
    <x v="1650"/>
    <n v="259"/>
    <x v="1"/>
    <x v="1"/>
    <n v="0"/>
    <n v="0"/>
    <n v="16.8"/>
    <n v="2.1840000000000002"/>
    <n v="0"/>
    <n v="0"/>
    <n v="18.984000000000002"/>
    <s v=""/>
    <s v="1"/>
    <x v="0"/>
  </r>
  <r>
    <x v="4"/>
    <x v="104"/>
    <s v="1"/>
    <x v="0"/>
    <s v="15041RESIN378822021"/>
    <s v="21DS004C"/>
    <x v="1649"/>
    <n v="258"/>
    <x v="458"/>
    <x v="537"/>
    <n v="0"/>
    <n v="0"/>
    <n v="62.64"/>
    <n v="8.1432000000000002"/>
    <n v="0"/>
    <n v="0"/>
    <n v="70.783199999999994"/>
    <s v=""/>
    <s v="1"/>
    <x v="0"/>
  </r>
  <r>
    <x v="4"/>
    <x v="104"/>
    <s v="1"/>
    <x v="0"/>
    <s v="15041RESIN378822021"/>
    <s v="21DS004C"/>
    <x v="1648"/>
    <n v="257"/>
    <x v="2"/>
    <x v="2"/>
    <n v="0"/>
    <n v="0"/>
    <n v="0"/>
    <n v="0"/>
    <n v="0"/>
    <n v="0"/>
    <n v="0"/>
    <s v=""/>
    <s v="1"/>
    <x v="0"/>
  </r>
  <r>
    <x v="4"/>
    <x v="104"/>
    <s v="1"/>
    <x v="0"/>
    <s v="15041RESIN378822021"/>
    <s v="21DS004C"/>
    <x v="1647"/>
    <n v="256"/>
    <x v="373"/>
    <x v="438"/>
    <n v="0"/>
    <n v="0"/>
    <n v="36.229999999999997"/>
    <n v="4.7099000000000002"/>
    <n v="0"/>
    <n v="0"/>
    <n v="40.939899999999994"/>
    <s v=""/>
    <s v="1"/>
    <x v="0"/>
  </r>
  <r>
    <x v="4"/>
    <x v="104"/>
    <s v="1"/>
    <x v="0"/>
    <s v="15041RESIN378822021"/>
    <s v="21DS004C"/>
    <x v="1646"/>
    <n v="255"/>
    <x v="1"/>
    <x v="1"/>
    <n v="0"/>
    <n v="0"/>
    <n v="64.900000000000006"/>
    <n v="8.4370000000000012"/>
    <n v="0"/>
    <n v="0"/>
    <n v="73.337000000000003"/>
    <s v=""/>
    <s v="1"/>
    <x v="0"/>
  </r>
  <r>
    <x v="4"/>
    <x v="105"/>
    <s v="1"/>
    <x v="0"/>
    <s v="15041RESIN378822021"/>
    <s v="21DS004C"/>
    <x v="1645"/>
    <n v="254"/>
    <x v="1"/>
    <x v="1"/>
    <n v="0"/>
    <n v="0"/>
    <n v="90.16"/>
    <n v="11.720800000000001"/>
    <n v="0"/>
    <n v="0"/>
    <n v="101.88079999999999"/>
    <s v=""/>
    <s v="1"/>
    <x v="0"/>
  </r>
  <r>
    <x v="4"/>
    <x v="105"/>
    <s v="1"/>
    <x v="0"/>
    <s v="15041RESIN378822021"/>
    <s v="21DS004C"/>
    <x v="1644"/>
    <n v="253"/>
    <x v="1"/>
    <x v="1"/>
    <n v="0"/>
    <n v="0"/>
    <n v="8.5299999999999994"/>
    <n v="1.1089"/>
    <n v="0"/>
    <n v="0"/>
    <n v="9.6388999999999996"/>
    <s v=""/>
    <s v="1"/>
    <x v="0"/>
  </r>
  <r>
    <x v="4"/>
    <x v="105"/>
    <s v="1"/>
    <x v="0"/>
    <s v="15041RESIN181822020"/>
    <s v="20SD003C"/>
    <x v="1643"/>
    <n v="252"/>
    <x v="1"/>
    <x v="1"/>
    <n v="0"/>
    <n v="0"/>
    <n v="29.13"/>
    <n v="3.7869000000000002"/>
    <n v="0"/>
    <n v="0"/>
    <n v="32.916899999999998"/>
    <s v=""/>
    <s v="1"/>
    <x v="0"/>
  </r>
  <r>
    <x v="4"/>
    <x v="106"/>
    <s v="1"/>
    <x v="0"/>
    <s v="15041RESIN181822020"/>
    <s v="20SD003C"/>
    <x v="2851"/>
    <n v="1652"/>
    <x v="4"/>
    <x v="4"/>
    <n v="0"/>
    <n v="0"/>
    <n v="99.59"/>
    <n v="12.946700000000002"/>
    <n v="0"/>
    <n v="0"/>
    <n v="112.53670000000001"/>
    <s v=""/>
    <s v="1"/>
    <x v="0"/>
  </r>
  <r>
    <x v="4"/>
    <x v="106"/>
    <s v="1"/>
    <x v="0"/>
    <s v="15041RESIN181822020"/>
    <s v="20SD003C"/>
    <x v="2850"/>
    <n v="1651"/>
    <x v="4"/>
    <x v="4"/>
    <n v="0"/>
    <n v="0"/>
    <n v="828.6"/>
    <n v="107.718"/>
    <n v="0"/>
    <n v="0"/>
    <n v="936.31799999999998"/>
    <s v=""/>
    <s v="1"/>
    <x v="0"/>
  </r>
  <r>
    <x v="4"/>
    <x v="106"/>
    <s v="1"/>
    <x v="0"/>
    <s v="15041RESIN181822020"/>
    <s v="20SD003C"/>
    <x v="2849"/>
    <n v="1650"/>
    <x v="4"/>
    <x v="4"/>
    <n v="0"/>
    <n v="0"/>
    <n v="234.97"/>
    <n v="30.546099999999999"/>
    <n v="0"/>
    <n v="0"/>
    <n v="265.51609999999999"/>
    <s v=""/>
    <s v="1"/>
    <x v="0"/>
  </r>
  <r>
    <x v="4"/>
    <x v="106"/>
    <s v="1"/>
    <x v="0"/>
    <s v="15041RESIN181822020"/>
    <s v="20SD003C"/>
    <x v="2848"/>
    <n v="1649"/>
    <x v="4"/>
    <x v="4"/>
    <n v="0"/>
    <n v="0"/>
    <n v="739.13"/>
    <n v="96.0869"/>
    <n v="0"/>
    <n v="0"/>
    <n v="835.21690000000001"/>
    <s v=""/>
    <s v="1"/>
    <x v="0"/>
  </r>
  <r>
    <x v="4"/>
    <x v="106"/>
    <s v="1"/>
    <x v="0"/>
    <s v="15041RESIN181822020"/>
    <s v="20SD003C"/>
    <x v="2847"/>
    <n v="1648"/>
    <x v="4"/>
    <x v="4"/>
    <n v="0"/>
    <n v="0"/>
    <n v="501.26"/>
    <n v="65.163799999999995"/>
    <n v="0"/>
    <n v="0"/>
    <n v="566.42380000000003"/>
    <s v=""/>
    <s v="1"/>
    <x v="0"/>
  </r>
  <r>
    <x v="4"/>
    <x v="106"/>
    <s v="1"/>
    <x v="0"/>
    <s v="15041RESIN181822020"/>
    <s v="20SD003C"/>
    <x v="2846"/>
    <n v="1647"/>
    <x v="4"/>
    <x v="4"/>
    <n v="0"/>
    <n v="0"/>
    <n v="180.25"/>
    <n v="23.432500000000001"/>
    <n v="0"/>
    <n v="0"/>
    <n v="203.6825"/>
    <s v=""/>
    <s v="1"/>
    <x v="0"/>
  </r>
  <r>
    <x v="4"/>
    <x v="105"/>
    <s v="1"/>
    <x v="0"/>
    <s v="15041RESIN181822020"/>
    <s v="20SD003C"/>
    <x v="2845"/>
    <n v="1646"/>
    <x v="6"/>
    <x v="6"/>
    <n v="0"/>
    <n v="0"/>
    <n v="32.18"/>
    <n v="4.1833999999999998"/>
    <n v="0"/>
    <n v="0"/>
    <n v="36.363399999999999"/>
    <s v=""/>
    <s v="1"/>
    <x v="0"/>
  </r>
  <r>
    <x v="4"/>
    <x v="105"/>
    <s v="1"/>
    <x v="0"/>
    <s v="15041RESIN181822020"/>
    <s v="20SD003C"/>
    <x v="2844"/>
    <n v="1645"/>
    <x v="2"/>
    <x v="2"/>
    <n v="0"/>
    <n v="0"/>
    <n v="0"/>
    <n v="0"/>
    <n v="0"/>
    <n v="0"/>
    <n v="0"/>
    <s v=""/>
    <s v="1"/>
    <x v="0"/>
  </r>
  <r>
    <x v="4"/>
    <x v="105"/>
    <s v="1"/>
    <x v="0"/>
    <s v="15041RESIN181822020"/>
    <s v="20SD003C"/>
    <x v="2843"/>
    <n v="1644"/>
    <x v="459"/>
    <x v="538"/>
    <n v="0"/>
    <n v="0"/>
    <n v="110.6"/>
    <n v="14.378"/>
    <n v="0"/>
    <n v="0"/>
    <n v="124.97799999999999"/>
    <s v=""/>
    <s v="1"/>
    <x v="0"/>
  </r>
  <r>
    <x v="4"/>
    <x v="105"/>
    <s v="1"/>
    <x v="1"/>
    <s v="15041RESIN547842021"/>
    <s v="21DS000T"/>
    <x v="1656"/>
    <n v="265"/>
    <x v="102"/>
    <x v="117"/>
    <n v="0"/>
    <n v="0"/>
    <n v="2"/>
    <n v="0.26"/>
    <n v="0"/>
    <n v="0"/>
    <n v="2.2599999999999998"/>
    <s v=""/>
    <s v="1"/>
    <x v="1"/>
  </r>
  <r>
    <x v="4"/>
    <x v="105"/>
    <s v="1"/>
    <x v="1"/>
    <s v="15041RESIN547842021"/>
    <s v="21DS000T"/>
    <x v="1655"/>
    <n v="264"/>
    <x v="102"/>
    <x v="117"/>
    <n v="0"/>
    <n v="0"/>
    <n v="2"/>
    <n v="0.26"/>
    <n v="0"/>
    <n v="0"/>
    <n v="2.2599999999999998"/>
    <s v=""/>
    <s v="1"/>
    <x v="1"/>
  </r>
  <r>
    <x v="4"/>
    <x v="105"/>
    <s v="1"/>
    <x v="1"/>
    <s v="15041RESIN547842021"/>
    <s v="21DS000T"/>
    <x v="1654"/>
    <n v="263"/>
    <x v="102"/>
    <x v="117"/>
    <n v="0"/>
    <n v="0"/>
    <n v="2"/>
    <n v="0.26"/>
    <n v="0"/>
    <n v="0"/>
    <n v="2.2599999999999998"/>
    <s v=""/>
    <s v="1"/>
    <x v="1"/>
  </r>
  <r>
    <x v="4"/>
    <x v="105"/>
    <s v="1"/>
    <x v="1"/>
    <s v="15041RESIN547842021"/>
    <s v="21DS000T"/>
    <x v="1653"/>
    <n v="262"/>
    <x v="432"/>
    <x v="277"/>
    <n v="0"/>
    <n v="0"/>
    <n v="7.3"/>
    <n v="0.94899999999999995"/>
    <n v="0"/>
    <n v="0"/>
    <n v="8.2490000000000006"/>
    <s v="042098015"/>
    <s v="1"/>
    <x v="1"/>
  </r>
  <r>
    <x v="4"/>
    <x v="105"/>
    <s v="1"/>
    <x v="1"/>
    <s v="15041RESIN547842021"/>
    <s v="21DS000T"/>
    <x v="1652"/>
    <n v="261"/>
    <x v="292"/>
    <x v="343"/>
    <n v="0"/>
    <n v="0"/>
    <n v="15.4"/>
    <n v="2.0020000000000002"/>
    <n v="0"/>
    <n v="0"/>
    <n v="17.402000000000001"/>
    <s v=""/>
    <s v="1"/>
    <x v="1"/>
  </r>
  <r>
    <x v="4"/>
    <x v="105"/>
    <s v="1"/>
    <x v="1"/>
    <s v="15041RESIN547842021"/>
    <s v="21DS000T"/>
    <x v="1651"/>
    <n v="260"/>
    <x v="257"/>
    <x v="306"/>
    <n v="0"/>
    <n v="0"/>
    <n v="5.5"/>
    <n v="0.71500000000000008"/>
    <n v="0"/>
    <n v="0"/>
    <n v="6.2149999999999999"/>
    <s v=""/>
    <s v="1"/>
    <x v="1"/>
  </r>
  <r>
    <x v="4"/>
    <x v="105"/>
    <s v="1"/>
    <x v="1"/>
    <s v="15041RESIN547842021"/>
    <s v="21DS000T"/>
    <x v="1650"/>
    <n v="259"/>
    <x v="178"/>
    <x v="204"/>
    <n v="0"/>
    <n v="0"/>
    <n v="919.79"/>
    <n v="119.5727"/>
    <n v="0"/>
    <n v="0"/>
    <n v="1039.3626999999999"/>
    <s v=""/>
    <s v="1"/>
    <x v="1"/>
  </r>
  <r>
    <x v="4"/>
    <x v="105"/>
    <s v="1"/>
    <x v="1"/>
    <s v="15041RESIN547842021"/>
    <s v="21DS000T"/>
    <x v="1649"/>
    <n v="258"/>
    <x v="16"/>
    <x v="19"/>
    <n v="0"/>
    <n v="0"/>
    <n v="323.75"/>
    <n v="42.087499999999999"/>
    <n v="0"/>
    <n v="0"/>
    <n v="365.83749999999998"/>
    <s v=""/>
    <s v="1"/>
    <x v="1"/>
  </r>
  <r>
    <x v="4"/>
    <x v="105"/>
    <s v="1"/>
    <x v="1"/>
    <s v="15041RESIN547842021"/>
    <s v="21DS000T"/>
    <x v="1648"/>
    <n v="257"/>
    <x v="224"/>
    <x v="263"/>
    <n v="0"/>
    <n v="0"/>
    <n v="60"/>
    <n v="7.8000000000000007"/>
    <n v="0"/>
    <n v="0"/>
    <n v="67.8"/>
    <s v=""/>
    <s v="1"/>
    <x v="1"/>
  </r>
  <r>
    <x v="4"/>
    <x v="105"/>
    <s v="1"/>
    <x v="1"/>
    <s v="15041RESIN547842021"/>
    <s v="21DS000T"/>
    <x v="1647"/>
    <n v="256"/>
    <x v="183"/>
    <x v="212"/>
    <n v="0"/>
    <n v="0"/>
    <n v="2.9"/>
    <n v="0.377"/>
    <n v="0"/>
    <n v="0"/>
    <n v="3.2770000000000001"/>
    <s v=""/>
    <s v="1"/>
    <x v="1"/>
  </r>
  <r>
    <x v="4"/>
    <x v="105"/>
    <s v="1"/>
    <x v="1"/>
    <s v="15041RESIN547842021"/>
    <s v="21DS000T"/>
    <x v="1646"/>
    <n v="255"/>
    <x v="81"/>
    <x v="88"/>
    <n v="0"/>
    <n v="0"/>
    <n v="1061.81"/>
    <n v="138.03530000000001"/>
    <n v="0"/>
    <n v="0"/>
    <n v="1199.8453"/>
    <s v=""/>
    <s v="1"/>
    <x v="1"/>
  </r>
  <r>
    <x v="4"/>
    <x v="105"/>
    <s v="1"/>
    <x v="1"/>
    <s v="15041RESIN547842021"/>
    <s v="21DS000T"/>
    <x v="1645"/>
    <n v="254"/>
    <x v="2"/>
    <x v="2"/>
    <n v="0"/>
    <n v="0"/>
    <n v="0"/>
    <n v="0"/>
    <n v="0"/>
    <n v="0"/>
    <n v="0"/>
    <s v=""/>
    <s v="1"/>
    <x v="1"/>
  </r>
  <r>
    <x v="4"/>
    <x v="105"/>
    <s v="1"/>
    <x v="1"/>
    <s v="15041RESIN547842021"/>
    <s v="21DS000T"/>
    <x v="1644"/>
    <n v="253"/>
    <x v="410"/>
    <x v="480"/>
    <n v="0"/>
    <n v="0"/>
    <n v="167.64"/>
    <n v="21.793199999999999"/>
    <n v="0"/>
    <n v="0"/>
    <n v="189.4332"/>
    <s v=""/>
    <s v="1"/>
    <x v="1"/>
  </r>
  <r>
    <x v="4"/>
    <x v="105"/>
    <s v="1"/>
    <x v="1"/>
    <s v="15041RESIN547842021"/>
    <s v="21DS000T"/>
    <x v="1643"/>
    <n v="252"/>
    <x v="102"/>
    <x v="117"/>
    <n v="0"/>
    <n v="0"/>
    <n v="5.24"/>
    <n v="0.68120000000000003"/>
    <n v="0"/>
    <n v="0"/>
    <n v="5.9212000000000007"/>
    <s v=""/>
    <s v="1"/>
    <x v="1"/>
  </r>
  <r>
    <x v="4"/>
    <x v="105"/>
    <s v="1"/>
    <x v="1"/>
    <s v="15041RESIN547842021"/>
    <s v="21DS000T"/>
    <x v="1642"/>
    <n v="251"/>
    <x v="118"/>
    <x v="135"/>
    <n v="0"/>
    <n v="0"/>
    <n v="1.51"/>
    <n v="0.1963"/>
    <n v="0"/>
    <n v="0"/>
    <n v="1.7062999999999999"/>
    <s v=""/>
    <s v="1"/>
    <x v="1"/>
  </r>
  <r>
    <x v="4"/>
    <x v="105"/>
    <s v="1"/>
    <x v="0"/>
    <s v="15041RESIN130972022"/>
    <s v="22SD000C"/>
    <x v="2997"/>
    <n v="132"/>
    <x v="10"/>
    <x v="11"/>
    <n v="0"/>
    <n v="0"/>
    <n v="161.38"/>
    <n v="20.979400000000002"/>
    <n v="0"/>
    <n v="0"/>
    <n v="182.35939999999999"/>
    <s v=""/>
    <s v="1"/>
    <x v="1"/>
  </r>
  <r>
    <x v="4"/>
    <x v="105"/>
    <s v="1"/>
    <x v="0"/>
    <s v="15041RESIN130972022"/>
    <s v="22SD000C"/>
    <x v="2998"/>
    <n v="131"/>
    <x v="24"/>
    <x v="27"/>
    <n v="0"/>
    <n v="0"/>
    <n v="77.47"/>
    <n v="10.071099999999999"/>
    <n v="0"/>
    <n v="0"/>
    <n v="87.5411"/>
    <s v=""/>
    <s v="1"/>
    <x v="1"/>
  </r>
  <r>
    <x v="4"/>
    <x v="105"/>
    <s v="1"/>
    <x v="0"/>
    <s v="15041RESIN130972022"/>
    <s v="22SD000C"/>
    <x v="2999"/>
    <n v="130"/>
    <x v="460"/>
    <x v="539"/>
    <n v="0"/>
    <n v="0"/>
    <n v="165.4"/>
    <n v="21.502000000000002"/>
    <n v="0"/>
    <n v="0"/>
    <n v="186.90200000000002"/>
    <s v=""/>
    <s v="1"/>
    <x v="1"/>
  </r>
  <r>
    <x v="4"/>
    <x v="105"/>
    <s v="1"/>
    <x v="0"/>
    <s v="15041RESIN130972022"/>
    <s v="22SD000C"/>
    <x v="3000"/>
    <n v="129"/>
    <x v="10"/>
    <x v="11"/>
    <n v="0"/>
    <n v="0"/>
    <n v="304.73"/>
    <n v="39.614900000000006"/>
    <n v="0"/>
    <n v="0"/>
    <n v="344.34490000000005"/>
    <s v=""/>
    <s v="1"/>
    <x v="1"/>
  </r>
  <r>
    <x v="4"/>
    <x v="105"/>
    <s v="1"/>
    <x v="0"/>
    <s v="15041RESIN130972022"/>
    <s v="22SD000C"/>
    <x v="3001"/>
    <n v="128"/>
    <x v="286"/>
    <x v="337"/>
    <n v="0"/>
    <n v="0"/>
    <n v="892.85"/>
    <n v="116.07050000000001"/>
    <n v="0"/>
    <n v="0"/>
    <n v="1008.9205000000001"/>
    <s v=""/>
    <s v="1"/>
    <x v="1"/>
  </r>
  <r>
    <x v="4"/>
    <x v="105"/>
    <s v="1"/>
    <x v="0"/>
    <s v="15041RESIN130972022"/>
    <s v="22SD000C"/>
    <x v="3002"/>
    <n v="127"/>
    <x v="10"/>
    <x v="11"/>
    <n v="0"/>
    <n v="0"/>
    <n v="34.19"/>
    <n v="4.4447000000000001"/>
    <n v="0"/>
    <n v="0"/>
    <n v="38.634699999999995"/>
    <s v=""/>
    <s v="1"/>
    <x v="1"/>
  </r>
  <r>
    <x v="4"/>
    <x v="105"/>
    <s v="1"/>
    <x v="0"/>
    <s v="15041RESIN130972022"/>
    <s v="22SD000C"/>
    <x v="3003"/>
    <n v="126"/>
    <x v="432"/>
    <x v="540"/>
    <n v="0"/>
    <n v="0"/>
    <n v="163.77000000000001"/>
    <n v="21.290100000000002"/>
    <n v="0"/>
    <n v="0"/>
    <n v="185.06010000000001"/>
    <s v="019202318"/>
    <s v="1"/>
    <x v="1"/>
  </r>
  <r>
    <x v="4"/>
    <x v="105"/>
    <s v="1"/>
    <x v="0"/>
    <s v="15041RESIN130972022"/>
    <s v="22SD000C"/>
    <x v="3004"/>
    <n v="125"/>
    <x v="436"/>
    <x v="510"/>
    <n v="0"/>
    <n v="0"/>
    <n v="200"/>
    <n v="26"/>
    <n v="0"/>
    <n v="0"/>
    <n v="226"/>
    <s v=""/>
    <s v="1"/>
    <x v="1"/>
  </r>
  <r>
    <x v="4"/>
    <x v="105"/>
    <s v="1"/>
    <x v="0"/>
    <s v="15041RESIN130972022"/>
    <s v="22SD000C"/>
    <x v="3005"/>
    <n v="124"/>
    <x v="301"/>
    <x v="352"/>
    <n v="0"/>
    <n v="0"/>
    <n v="36.659999999999997"/>
    <n v="4.7657999999999996"/>
    <n v="0"/>
    <n v="0"/>
    <n v="41.425799999999995"/>
    <s v=""/>
    <s v="1"/>
    <x v="1"/>
  </r>
  <r>
    <x v="4"/>
    <x v="105"/>
    <s v="1"/>
    <x v="0"/>
    <s v="15041RESIN130972022"/>
    <s v="22SD000C"/>
    <x v="3006"/>
    <n v="123"/>
    <x v="461"/>
    <x v="541"/>
    <n v="0"/>
    <n v="0"/>
    <n v="402.74"/>
    <n v="52.356200000000001"/>
    <n v="0"/>
    <n v="0"/>
    <n v="455.09620000000001"/>
    <s v=""/>
    <s v="1"/>
    <x v="1"/>
  </r>
  <r>
    <x v="4"/>
    <x v="105"/>
    <s v="1"/>
    <x v="0"/>
    <s v="15041RESIN130972022"/>
    <s v="22SD000C"/>
    <x v="3007"/>
    <n v="122"/>
    <x v="45"/>
    <x v="49"/>
    <n v="0"/>
    <n v="0"/>
    <n v="1018.07"/>
    <n v="132.34910000000002"/>
    <n v="0"/>
    <n v="0"/>
    <n v="1150.4191000000001"/>
    <s v=""/>
    <s v="1"/>
    <x v="1"/>
  </r>
  <r>
    <x v="4"/>
    <x v="105"/>
    <s v="1"/>
    <x v="0"/>
    <s v="15041RESIN130972022"/>
    <s v="22SD000C"/>
    <x v="3008"/>
    <n v="121"/>
    <x v="47"/>
    <x v="51"/>
    <n v="0"/>
    <n v="0"/>
    <n v="417.19"/>
    <n v="54.234700000000004"/>
    <n v="0"/>
    <n v="0"/>
    <n v="471.42470000000003"/>
    <s v=""/>
    <s v="1"/>
    <x v="1"/>
  </r>
  <r>
    <x v="4"/>
    <x v="105"/>
    <s v="1"/>
    <x v="0"/>
    <s v="15041RESIN130972022"/>
    <s v="22SD000C"/>
    <x v="3009"/>
    <n v="120"/>
    <x v="10"/>
    <x v="11"/>
    <n v="0"/>
    <n v="0"/>
    <n v="36.92"/>
    <n v="4.7996000000000008"/>
    <n v="0"/>
    <n v="0"/>
    <n v="41.7196"/>
    <s v=""/>
    <s v="1"/>
    <x v="1"/>
  </r>
  <r>
    <x v="4"/>
    <x v="105"/>
    <s v="1"/>
    <x v="0"/>
    <s v="15041RESIN130972022"/>
    <s v="22SD000C"/>
    <x v="3010"/>
    <n v="119"/>
    <x v="28"/>
    <x v="32"/>
    <n v="0"/>
    <n v="0"/>
    <n v="19.87"/>
    <n v="2.5831000000000004"/>
    <n v="0"/>
    <n v="0"/>
    <n v="22.453100000000003"/>
    <s v=""/>
    <s v="1"/>
    <x v="1"/>
  </r>
  <r>
    <x v="4"/>
    <x v="105"/>
    <s v="1"/>
    <x v="0"/>
    <s v="15041RESIN130972022"/>
    <s v="22SD000C"/>
    <x v="3011"/>
    <n v="118"/>
    <x v="10"/>
    <x v="11"/>
    <n v="0"/>
    <n v="0"/>
    <n v="278.93"/>
    <n v="36.260899999999999"/>
    <n v="0"/>
    <n v="0"/>
    <n v="315.1909"/>
    <s v=""/>
    <s v="1"/>
    <x v="1"/>
  </r>
  <r>
    <x v="4"/>
    <x v="105"/>
    <s v="1"/>
    <x v="0"/>
    <s v="15041RESIN130972022"/>
    <s v="22SD000C"/>
    <x v="3012"/>
    <n v="117"/>
    <x v="133"/>
    <x v="151"/>
    <n v="0"/>
    <n v="0"/>
    <n v="162"/>
    <n v="21.060000000000002"/>
    <n v="0"/>
    <n v="0"/>
    <n v="183.06"/>
    <s v=""/>
    <s v="1"/>
    <x v="1"/>
  </r>
  <r>
    <x v="4"/>
    <x v="105"/>
    <s v="1"/>
    <x v="0"/>
    <s v="15041RESIN130972022"/>
    <s v="22SD000C"/>
    <x v="3013"/>
    <n v="116"/>
    <x v="188"/>
    <x v="220"/>
    <n v="0"/>
    <n v="0"/>
    <n v="77.180000000000007"/>
    <n v="10.033400000000002"/>
    <n v="0"/>
    <n v="0"/>
    <n v="87.213400000000007"/>
    <s v=""/>
    <s v="1"/>
    <x v="1"/>
  </r>
  <r>
    <x v="4"/>
    <x v="105"/>
    <s v="1"/>
    <x v="0"/>
    <s v="15041RESIN130972022"/>
    <s v="22SD000C"/>
    <x v="3014"/>
    <n v="115"/>
    <x v="10"/>
    <x v="11"/>
    <n v="0"/>
    <n v="0"/>
    <n v="102.56"/>
    <n v="13.332800000000001"/>
    <n v="0"/>
    <n v="0"/>
    <n v="115.89280000000001"/>
    <s v=""/>
    <s v="1"/>
    <x v="1"/>
  </r>
  <r>
    <x v="4"/>
    <x v="105"/>
    <s v="1"/>
    <x v="0"/>
    <s v="15041RESIN130972022"/>
    <s v="22SD000C"/>
    <x v="3015"/>
    <n v="114"/>
    <x v="10"/>
    <x v="11"/>
    <n v="0"/>
    <n v="0"/>
    <n v="390.8"/>
    <n v="50.804000000000002"/>
    <n v="0"/>
    <n v="0"/>
    <n v="441.60400000000004"/>
    <s v=""/>
    <s v="1"/>
    <x v="1"/>
  </r>
  <r>
    <x v="4"/>
    <x v="105"/>
    <s v="1"/>
    <x v="0"/>
    <s v="15041RESIN130972022"/>
    <s v="22SD000C"/>
    <x v="3016"/>
    <n v="113"/>
    <x v="287"/>
    <x v="338"/>
    <n v="0"/>
    <n v="0"/>
    <n v="68.14"/>
    <n v="8.8582000000000001"/>
    <n v="0"/>
    <n v="0"/>
    <n v="76.998199999999997"/>
    <s v=""/>
    <s v="1"/>
    <x v="1"/>
  </r>
  <r>
    <x v="4"/>
    <x v="105"/>
    <s v="1"/>
    <x v="0"/>
    <s v="15041RESIN130972022"/>
    <s v="22SD000C"/>
    <x v="3017"/>
    <n v="112"/>
    <x v="287"/>
    <x v="338"/>
    <n v="0"/>
    <n v="0"/>
    <n v="170.93"/>
    <n v="22.2209"/>
    <n v="0"/>
    <n v="0"/>
    <n v="193.15090000000001"/>
    <s v=""/>
    <s v="1"/>
    <x v="1"/>
  </r>
  <r>
    <x v="4"/>
    <x v="105"/>
    <s v="1"/>
    <x v="0"/>
    <s v="15041RESIN130972022"/>
    <s v="22SD000C"/>
    <x v="3018"/>
    <n v="111"/>
    <x v="10"/>
    <x v="11"/>
    <n v="0"/>
    <n v="0"/>
    <n v="34.19"/>
    <n v="4.4447000000000001"/>
    <n v="0"/>
    <n v="0"/>
    <n v="38.634699999999995"/>
    <s v=""/>
    <s v="1"/>
    <x v="1"/>
  </r>
  <r>
    <x v="4"/>
    <x v="105"/>
    <s v="1"/>
    <x v="0"/>
    <s v="15041RESIN130972022"/>
    <s v="22SD000C"/>
    <x v="3019"/>
    <n v="110"/>
    <x v="385"/>
    <x v="452"/>
    <n v="0"/>
    <n v="0"/>
    <n v="157.08000000000001"/>
    <n v="20.420400000000001"/>
    <n v="0"/>
    <n v="0"/>
    <n v="177.50040000000001"/>
    <s v=""/>
    <s v="1"/>
    <x v="1"/>
  </r>
  <r>
    <x v="4"/>
    <x v="105"/>
    <s v="1"/>
    <x v="0"/>
    <s v="15041RESIN130972022"/>
    <s v="22SD000C"/>
    <x v="3020"/>
    <n v="109"/>
    <x v="288"/>
    <x v="339"/>
    <n v="0"/>
    <n v="0"/>
    <n v="341.86"/>
    <n v="44.441800000000001"/>
    <n v="0"/>
    <n v="0"/>
    <n v="386.30180000000001"/>
    <s v=""/>
    <s v="1"/>
    <x v="1"/>
  </r>
  <r>
    <x v="4"/>
    <x v="105"/>
    <s v="1"/>
    <x v="0"/>
    <s v="15041RESIN130972022"/>
    <s v="22SD000C"/>
    <x v="3021"/>
    <n v="108"/>
    <x v="98"/>
    <x v="110"/>
    <n v="0"/>
    <n v="0"/>
    <n v="100"/>
    <n v="13"/>
    <n v="0"/>
    <n v="0"/>
    <n v="113"/>
    <s v=""/>
    <s v="1"/>
    <x v="1"/>
  </r>
  <r>
    <x v="4"/>
    <x v="105"/>
    <s v="1"/>
    <x v="0"/>
    <s v="15041RESIN130972022"/>
    <s v="22SD000C"/>
    <x v="3022"/>
    <n v="107"/>
    <x v="29"/>
    <x v="33"/>
    <n v="0"/>
    <n v="0"/>
    <n v="63.2"/>
    <n v="8.2160000000000011"/>
    <n v="0"/>
    <n v="0"/>
    <n v="71.415999999999997"/>
    <s v=""/>
    <s v="1"/>
    <x v="1"/>
  </r>
  <r>
    <x v="4"/>
    <x v="105"/>
    <s v="1"/>
    <x v="0"/>
    <s v="15041RESIN130972022"/>
    <s v="22SD000C"/>
    <x v="3023"/>
    <n v="106"/>
    <x v="275"/>
    <x v="326"/>
    <n v="0"/>
    <n v="0"/>
    <n v="70.09"/>
    <n v="9.1117000000000008"/>
    <n v="0"/>
    <n v="0"/>
    <n v="79.201700000000002"/>
    <s v=""/>
    <s v="1"/>
    <x v="1"/>
  </r>
  <r>
    <x v="4"/>
    <x v="105"/>
    <s v="1"/>
    <x v="0"/>
    <s v="15041RESIN130972022"/>
    <s v="22SD000C"/>
    <x v="3024"/>
    <n v="105"/>
    <x v="296"/>
    <x v="347"/>
    <n v="0"/>
    <n v="0"/>
    <n v="199.12"/>
    <n v="25.8856"/>
    <n v="0"/>
    <n v="0"/>
    <n v="225.00560000000002"/>
    <s v=""/>
    <s v="1"/>
    <x v="1"/>
  </r>
  <r>
    <x v="4"/>
    <x v="105"/>
    <s v="1"/>
    <x v="0"/>
    <s v="15041RESIN130972022"/>
    <s v="22SD000C"/>
    <x v="3025"/>
    <n v="104"/>
    <x v="10"/>
    <x v="11"/>
    <n v="0"/>
    <n v="0"/>
    <n v="43.89"/>
    <n v="5.7057000000000002"/>
    <n v="0"/>
    <n v="0"/>
    <n v="49.595700000000001"/>
    <s v=""/>
    <s v="1"/>
    <x v="1"/>
  </r>
  <r>
    <x v="4"/>
    <x v="105"/>
    <s v="1"/>
    <x v="0"/>
    <s v="15041RESIN130972022"/>
    <s v="22SD000C"/>
    <x v="3026"/>
    <n v="103"/>
    <x v="462"/>
    <x v="542"/>
    <n v="0"/>
    <n v="0"/>
    <n v="438.28"/>
    <n v="56.976399999999998"/>
    <n v="0"/>
    <n v="0"/>
    <n v="495.25639999999999"/>
    <s v=""/>
    <s v="1"/>
    <x v="1"/>
  </r>
  <r>
    <x v="4"/>
    <x v="105"/>
    <s v="1"/>
    <x v="0"/>
    <s v="15041RESIN130972022"/>
    <s v="22SD000C"/>
    <x v="3027"/>
    <n v="102"/>
    <x v="270"/>
    <x v="320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28"/>
    <n v="101"/>
    <x v="27"/>
    <x v="31"/>
    <n v="0"/>
    <n v="0"/>
    <n v="102.57"/>
    <n v="13.334099999999999"/>
    <n v="0"/>
    <n v="0"/>
    <n v="115.9041"/>
    <s v=""/>
    <s v="1"/>
    <x v="1"/>
  </r>
  <r>
    <x v="4"/>
    <x v="105"/>
    <s v="1"/>
    <x v="0"/>
    <s v="15041RESIN130972022"/>
    <s v="22SD000C"/>
    <x v="3029"/>
    <n v="100"/>
    <x v="28"/>
    <x v="32"/>
    <n v="0"/>
    <n v="0"/>
    <n v="186.14"/>
    <n v="24.1982"/>
    <n v="0"/>
    <n v="0"/>
    <n v="210.33819999999997"/>
    <s v=""/>
    <s v="1"/>
    <x v="1"/>
  </r>
  <r>
    <x v="4"/>
    <x v="105"/>
    <s v="1"/>
    <x v="0"/>
    <s v="15041RESIN130972022"/>
    <s v="22SD000C"/>
    <x v="3030"/>
    <n v="99"/>
    <x v="10"/>
    <x v="11"/>
    <n v="0"/>
    <n v="0"/>
    <n v="39.53"/>
    <n v="5.1389000000000005"/>
    <n v="0"/>
    <n v="0"/>
    <n v="44.668900000000001"/>
    <s v=""/>
    <s v="1"/>
    <x v="1"/>
  </r>
  <r>
    <x v="4"/>
    <x v="105"/>
    <s v="1"/>
    <x v="0"/>
    <s v="15041RESIN130972022"/>
    <s v="22SD000C"/>
    <x v="3031"/>
    <n v="98"/>
    <x v="36"/>
    <x v="40"/>
    <n v="0"/>
    <n v="0"/>
    <n v="170"/>
    <n v="22.1"/>
    <n v="0"/>
    <n v="0"/>
    <n v="192.1"/>
    <s v=""/>
    <s v="1"/>
    <x v="1"/>
  </r>
  <r>
    <x v="4"/>
    <x v="105"/>
    <s v="1"/>
    <x v="0"/>
    <s v="15041RESIN130972022"/>
    <s v="22SD000C"/>
    <x v="3032"/>
    <n v="97"/>
    <x v="10"/>
    <x v="11"/>
    <n v="0"/>
    <n v="0"/>
    <n v="102.56"/>
    <n v="13.332800000000001"/>
    <n v="0"/>
    <n v="0"/>
    <n v="115.89280000000001"/>
    <s v=""/>
    <s v="1"/>
    <x v="1"/>
  </r>
  <r>
    <x v="4"/>
    <x v="105"/>
    <s v="1"/>
    <x v="0"/>
    <s v="15041RESIN130972022"/>
    <s v="22SD000C"/>
    <x v="3033"/>
    <n v="96"/>
    <x v="135"/>
    <x v="154"/>
    <n v="0"/>
    <n v="0"/>
    <n v="31.88"/>
    <n v="4.1444000000000001"/>
    <n v="0"/>
    <n v="0"/>
    <n v="36.0244"/>
    <s v=""/>
    <s v="1"/>
    <x v="1"/>
  </r>
  <r>
    <x v="4"/>
    <x v="105"/>
    <s v="1"/>
    <x v="0"/>
    <s v="15041RESIN130972022"/>
    <s v="22SD000C"/>
    <x v="3034"/>
    <n v="95"/>
    <x v="463"/>
    <x v="543"/>
    <n v="0"/>
    <n v="0"/>
    <n v="125.66"/>
    <n v="16.335799999999999"/>
    <n v="0"/>
    <n v="0"/>
    <n v="141.9958"/>
    <s v=""/>
    <s v="1"/>
    <x v="1"/>
  </r>
  <r>
    <x v="4"/>
    <x v="105"/>
    <s v="1"/>
    <x v="0"/>
    <s v="15041RESIN130972022"/>
    <s v="22SD000C"/>
    <x v="3035"/>
    <n v="94"/>
    <x v="14"/>
    <x v="17"/>
    <n v="0"/>
    <n v="0"/>
    <n v="56.64"/>
    <n v="7.3632"/>
    <n v="0"/>
    <n v="0"/>
    <n v="64.003200000000007"/>
    <s v=""/>
    <s v="1"/>
    <x v="1"/>
  </r>
  <r>
    <x v="4"/>
    <x v="105"/>
    <s v="1"/>
    <x v="0"/>
    <s v="15041RESIN130972022"/>
    <s v="22SD000C"/>
    <x v="3036"/>
    <n v="93"/>
    <x v="377"/>
    <x v="336"/>
    <n v="0"/>
    <n v="0"/>
    <n v="23.5"/>
    <n v="3.0550000000000002"/>
    <n v="0"/>
    <n v="0"/>
    <n v="26.555"/>
    <s v=""/>
    <s v="1"/>
    <x v="1"/>
  </r>
  <r>
    <x v="4"/>
    <x v="105"/>
    <s v="1"/>
    <x v="0"/>
    <s v="15041RESIN130972022"/>
    <s v="22SD000C"/>
    <x v="3037"/>
    <n v="92"/>
    <x v="10"/>
    <x v="11"/>
    <n v="0"/>
    <n v="0"/>
    <n v="42.27"/>
    <n v="5.4951000000000008"/>
    <n v="0"/>
    <n v="0"/>
    <n v="47.765100000000004"/>
    <s v=""/>
    <s v="1"/>
    <x v="1"/>
  </r>
  <r>
    <x v="4"/>
    <x v="105"/>
    <s v="1"/>
    <x v="0"/>
    <s v="15041RESIN130972022"/>
    <s v="22SD000C"/>
    <x v="3038"/>
    <n v="91"/>
    <x v="98"/>
    <x v="110"/>
    <n v="0"/>
    <n v="0"/>
    <n v="100"/>
    <n v="13"/>
    <n v="0"/>
    <n v="0"/>
    <n v="113"/>
    <s v=""/>
    <s v="1"/>
    <x v="1"/>
  </r>
  <r>
    <x v="4"/>
    <x v="105"/>
    <s v="1"/>
    <x v="0"/>
    <s v="15041RESIN130972022"/>
    <s v="22SD000C"/>
    <x v="3039"/>
    <n v="90"/>
    <x v="283"/>
    <x v="334"/>
    <n v="0"/>
    <n v="0"/>
    <n v="24"/>
    <n v="3.12"/>
    <n v="0"/>
    <n v="0"/>
    <n v="27.12"/>
    <s v=""/>
    <s v="1"/>
    <x v="1"/>
  </r>
  <r>
    <x v="4"/>
    <x v="105"/>
    <s v="1"/>
    <x v="0"/>
    <s v="15041RESIN130972022"/>
    <s v="22SD000C"/>
    <x v="3040"/>
    <n v="89"/>
    <x v="10"/>
    <x v="11"/>
    <n v="0"/>
    <n v="0"/>
    <n v="34.19"/>
    <n v="4.4447000000000001"/>
    <n v="0"/>
    <n v="0"/>
    <n v="38.634699999999995"/>
    <s v=""/>
    <s v="1"/>
    <x v="1"/>
  </r>
  <r>
    <x v="4"/>
    <x v="105"/>
    <s v="1"/>
    <x v="0"/>
    <s v="15041RESIN130972022"/>
    <s v="22SD000C"/>
    <x v="3041"/>
    <n v="88"/>
    <x v="2"/>
    <x v="2"/>
    <n v="0"/>
    <n v="0"/>
    <n v="0"/>
    <n v="0"/>
    <n v="0"/>
    <n v="0"/>
    <n v="0"/>
    <s v=""/>
    <s v="1"/>
    <x v="1"/>
  </r>
  <r>
    <x v="4"/>
    <x v="105"/>
    <s v="1"/>
    <x v="0"/>
    <s v="15041RESIN130972022"/>
    <s v="22SD000C"/>
    <x v="3042"/>
    <n v="87"/>
    <x v="135"/>
    <x v="154"/>
    <n v="0"/>
    <n v="0"/>
    <n v="68.14"/>
    <n v="8.8582000000000001"/>
    <n v="0"/>
    <n v="0"/>
    <n v="76.998199999999997"/>
    <s v=""/>
    <s v="1"/>
    <x v="1"/>
  </r>
  <r>
    <x v="4"/>
    <x v="105"/>
    <s v="1"/>
    <x v="0"/>
    <s v="15041RESIN130972022"/>
    <s v="22SD000C"/>
    <x v="3043"/>
    <n v="86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44"/>
    <n v="85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45"/>
    <n v="84"/>
    <x v="383"/>
    <x v="449"/>
    <n v="0"/>
    <n v="0"/>
    <n v="504.43"/>
    <n v="65.575900000000004"/>
    <n v="0"/>
    <n v="0"/>
    <n v="570.0059"/>
    <s v=""/>
    <s v="1"/>
    <x v="1"/>
  </r>
  <r>
    <x v="4"/>
    <x v="105"/>
    <s v="1"/>
    <x v="0"/>
    <s v="15041RESIN130972022"/>
    <s v="22SD000C"/>
    <x v="3046"/>
    <n v="83"/>
    <x v="46"/>
    <x v="50"/>
    <n v="0"/>
    <n v="0"/>
    <n v="584.08000000000004"/>
    <n v="75.930400000000006"/>
    <n v="0"/>
    <n v="0"/>
    <n v="660.0104"/>
    <s v=""/>
    <s v="1"/>
    <x v="1"/>
  </r>
  <r>
    <x v="4"/>
    <x v="105"/>
    <s v="1"/>
    <x v="0"/>
    <s v="15041RESIN130972022"/>
    <s v="22SD000C"/>
    <x v="3047"/>
    <n v="82"/>
    <x v="454"/>
    <x v="531"/>
    <n v="0"/>
    <n v="0"/>
    <n v="250"/>
    <n v="32.5"/>
    <n v="0"/>
    <n v="0"/>
    <n v="282.5"/>
    <s v=""/>
    <s v="1"/>
    <x v="1"/>
  </r>
  <r>
    <x v="4"/>
    <x v="105"/>
    <s v="1"/>
    <x v="0"/>
    <s v="15041RESIN130972022"/>
    <s v="22SD000C"/>
    <x v="3048"/>
    <n v="81"/>
    <x v="122"/>
    <x v="139"/>
    <n v="0"/>
    <n v="0"/>
    <n v="95.64"/>
    <n v="12.433200000000001"/>
    <n v="0"/>
    <n v="0"/>
    <n v="108.0732"/>
    <s v=""/>
    <s v="1"/>
    <x v="1"/>
  </r>
  <r>
    <x v="4"/>
    <x v="105"/>
    <s v="1"/>
    <x v="0"/>
    <s v="15041RESIN130972022"/>
    <s v="22SD000C"/>
    <x v="3049"/>
    <n v="80"/>
    <x v="14"/>
    <x v="17"/>
    <n v="0"/>
    <n v="0"/>
    <n v="255.01"/>
    <n v="33.151299999999999"/>
    <n v="0"/>
    <n v="0"/>
    <n v="288.16129999999998"/>
    <s v=""/>
    <s v="1"/>
    <x v="1"/>
  </r>
  <r>
    <x v="4"/>
    <x v="105"/>
    <s v="1"/>
    <x v="0"/>
    <s v="15041RESIN130972022"/>
    <s v="22SD000C"/>
    <x v="3050"/>
    <n v="79"/>
    <x v="10"/>
    <x v="11"/>
    <n v="0"/>
    <n v="0"/>
    <n v="74.489999999999995"/>
    <n v="9.6837"/>
    <n v="0"/>
    <n v="0"/>
    <n v="84.173699999999997"/>
    <s v=""/>
    <s v="1"/>
    <x v="1"/>
  </r>
  <r>
    <x v="4"/>
    <x v="105"/>
    <s v="1"/>
    <x v="0"/>
    <s v="15041RESIN130972022"/>
    <s v="22SD000C"/>
    <x v="3051"/>
    <n v="78"/>
    <x v="39"/>
    <x v="43"/>
    <n v="0"/>
    <n v="0"/>
    <n v="92.3"/>
    <n v="11.999000000000001"/>
    <n v="0"/>
    <n v="0"/>
    <n v="104.29899999999999"/>
    <s v=""/>
    <s v="1"/>
    <x v="1"/>
  </r>
  <r>
    <x v="4"/>
    <x v="105"/>
    <s v="1"/>
    <x v="0"/>
    <s v="15041RESIN130972022"/>
    <s v="22SD000C"/>
    <x v="3052"/>
    <n v="77"/>
    <x v="10"/>
    <x v="11"/>
    <n v="0"/>
    <n v="0"/>
    <n v="74.489999999999995"/>
    <n v="9.6837"/>
    <n v="0"/>
    <n v="0"/>
    <n v="84.173699999999997"/>
    <s v=""/>
    <s v="1"/>
    <x v="1"/>
  </r>
  <r>
    <x v="4"/>
    <x v="105"/>
    <s v="1"/>
    <x v="0"/>
    <s v="15041RESIN130972022"/>
    <s v="22SD000C"/>
    <x v="3053"/>
    <n v="76"/>
    <x v="464"/>
    <x v="544"/>
    <n v="0"/>
    <n v="0"/>
    <n v="46.38"/>
    <n v="6.0294000000000008"/>
    <n v="0"/>
    <n v="0"/>
    <n v="52.409400000000005"/>
    <s v=""/>
    <s v="1"/>
    <x v="1"/>
  </r>
  <r>
    <x v="4"/>
    <x v="105"/>
    <s v="1"/>
    <x v="0"/>
    <s v="15041RESIN130972022"/>
    <s v="22SD000C"/>
    <x v="3054"/>
    <n v="75"/>
    <x v="110"/>
    <x v="126"/>
    <n v="0"/>
    <n v="0"/>
    <n v="112.67"/>
    <n v="14.6471"/>
    <n v="0"/>
    <n v="0"/>
    <n v="127.3171"/>
    <s v=""/>
    <s v="1"/>
    <x v="1"/>
  </r>
  <r>
    <x v="4"/>
    <x v="105"/>
    <s v="1"/>
    <x v="0"/>
    <s v="15041RESIN130972022"/>
    <s v="22SD000C"/>
    <x v="3055"/>
    <n v="74"/>
    <x v="10"/>
    <x v="11"/>
    <n v="0"/>
    <n v="0"/>
    <n v="355.6"/>
    <n v="46.228000000000002"/>
    <n v="0"/>
    <n v="0"/>
    <n v="401.82800000000003"/>
    <s v=""/>
    <s v="1"/>
    <x v="1"/>
  </r>
  <r>
    <x v="4"/>
    <x v="105"/>
    <s v="1"/>
    <x v="0"/>
    <s v="15041RESIN130972022"/>
    <s v="22SD000C"/>
    <x v="3056"/>
    <n v="73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57"/>
    <n v="72"/>
    <x v="465"/>
    <x v="545"/>
    <n v="0"/>
    <n v="0"/>
    <n v="330"/>
    <n v="42.9"/>
    <n v="0"/>
    <n v="0"/>
    <n v="372.9"/>
    <s v=""/>
    <s v="1"/>
    <x v="1"/>
  </r>
  <r>
    <x v="4"/>
    <x v="105"/>
    <s v="1"/>
    <x v="0"/>
    <s v="15041RESIN130972022"/>
    <s v="22SD000C"/>
    <x v="3058"/>
    <n v="71"/>
    <x v="10"/>
    <x v="11"/>
    <n v="0"/>
    <n v="0"/>
    <n v="34.19"/>
    <n v="4.4447000000000001"/>
    <n v="0"/>
    <n v="0"/>
    <n v="38.634699999999995"/>
    <s v=""/>
    <s v="1"/>
    <x v="1"/>
  </r>
  <r>
    <x v="4"/>
    <x v="105"/>
    <s v="1"/>
    <x v="0"/>
    <s v="15041RESIN130972022"/>
    <s v="22SD000C"/>
    <x v="3059"/>
    <n v="70"/>
    <x v="26"/>
    <x v="30"/>
    <n v="0"/>
    <n v="0"/>
    <n v="40.909999999999997"/>
    <n v="5.3182999999999998"/>
    <n v="0"/>
    <n v="0"/>
    <n v="46.228299999999997"/>
    <s v=""/>
    <s v="1"/>
    <x v="1"/>
  </r>
  <r>
    <x v="4"/>
    <x v="105"/>
    <s v="1"/>
    <x v="0"/>
    <s v="15041RESIN130972022"/>
    <s v="22SD000C"/>
    <x v="3060"/>
    <n v="69"/>
    <x v="274"/>
    <x v="324"/>
    <n v="0"/>
    <n v="0"/>
    <n v="139.47"/>
    <n v="18.1311"/>
    <n v="0"/>
    <n v="0"/>
    <n v="157.6011"/>
    <s v=""/>
    <s v="1"/>
    <x v="1"/>
  </r>
  <r>
    <x v="4"/>
    <x v="105"/>
    <s v="1"/>
    <x v="0"/>
    <s v="15041RESIN130972022"/>
    <s v="22SD000C"/>
    <x v="3061"/>
    <n v="68"/>
    <x v="28"/>
    <x v="32"/>
    <n v="0"/>
    <n v="0"/>
    <n v="20.02"/>
    <n v="2.6026000000000002"/>
    <n v="0"/>
    <n v="0"/>
    <n v="22.622599999999998"/>
    <s v=""/>
    <s v="1"/>
    <x v="1"/>
  </r>
  <r>
    <x v="4"/>
    <x v="105"/>
    <s v="1"/>
    <x v="0"/>
    <s v="15041RESIN130972022"/>
    <s v="22SD000C"/>
    <x v="3062"/>
    <n v="67"/>
    <x v="28"/>
    <x v="32"/>
    <n v="0"/>
    <n v="0"/>
    <n v="9.64"/>
    <n v="1.2532000000000001"/>
    <n v="0"/>
    <n v="0"/>
    <n v="10.8932"/>
    <s v=""/>
    <s v="1"/>
    <x v="1"/>
  </r>
  <r>
    <x v="4"/>
    <x v="105"/>
    <s v="1"/>
    <x v="0"/>
    <s v="15041RESIN130972022"/>
    <s v="22SD000C"/>
    <x v="3063"/>
    <n v="66"/>
    <x v="466"/>
    <x v="546"/>
    <n v="0"/>
    <n v="0"/>
    <n v="319.89999999999998"/>
    <n v="41.586999999999996"/>
    <n v="0"/>
    <n v="0"/>
    <n v="361.48699999999997"/>
    <s v=""/>
    <s v="1"/>
    <x v="1"/>
  </r>
  <r>
    <x v="4"/>
    <x v="105"/>
    <s v="1"/>
    <x v="0"/>
    <s v="15041RESIN130972022"/>
    <s v="22SD000C"/>
    <x v="3064"/>
    <n v="65"/>
    <x v="36"/>
    <x v="40"/>
    <n v="0"/>
    <n v="0"/>
    <n v="161"/>
    <n v="20.93"/>
    <n v="0"/>
    <n v="0"/>
    <n v="181.93"/>
    <s v=""/>
    <s v="1"/>
    <x v="1"/>
  </r>
  <r>
    <x v="4"/>
    <x v="105"/>
    <s v="1"/>
    <x v="0"/>
    <s v="15041RESIN130972022"/>
    <s v="22SD000C"/>
    <x v="3065"/>
    <n v="64"/>
    <x v="10"/>
    <x v="11"/>
    <n v="0"/>
    <n v="0"/>
    <n v="74.489999999999995"/>
    <n v="9.6837"/>
    <n v="0"/>
    <n v="0"/>
    <n v="84.173699999999997"/>
    <s v=""/>
    <s v="1"/>
    <x v="1"/>
  </r>
  <r>
    <x v="4"/>
    <x v="105"/>
    <s v="1"/>
    <x v="0"/>
    <s v="15041RESIN130972022"/>
    <s v="22SD000C"/>
    <x v="3066"/>
    <n v="63"/>
    <x v="434"/>
    <x v="507"/>
    <n v="0"/>
    <n v="0"/>
    <n v="165.92"/>
    <n v="21.569599999999998"/>
    <n v="0"/>
    <n v="0"/>
    <n v="187.4896"/>
    <s v=""/>
    <s v="1"/>
    <x v="1"/>
  </r>
  <r>
    <x v="4"/>
    <x v="105"/>
    <s v="1"/>
    <x v="0"/>
    <s v="15041RESIN130972022"/>
    <s v="22SD000C"/>
    <x v="3067"/>
    <n v="62"/>
    <x v="2"/>
    <x v="2"/>
    <n v="0"/>
    <n v="0"/>
    <n v="0"/>
    <n v="0"/>
    <n v="0"/>
    <n v="0"/>
    <n v="0"/>
    <s v=""/>
    <s v="1"/>
    <x v="1"/>
  </r>
  <r>
    <x v="4"/>
    <x v="105"/>
    <s v="1"/>
    <x v="0"/>
    <s v="15041RESIN130972022"/>
    <s v="22SD000C"/>
    <x v="3068"/>
    <n v="61"/>
    <x v="27"/>
    <x v="31"/>
    <n v="0"/>
    <n v="0"/>
    <n v="260.62"/>
    <n v="33.880600000000001"/>
    <n v="0"/>
    <n v="0"/>
    <n v="294.50060000000002"/>
    <s v=""/>
    <s v="1"/>
    <x v="1"/>
  </r>
  <r>
    <x v="4"/>
    <x v="105"/>
    <s v="1"/>
    <x v="0"/>
    <s v="15041RESIN130972022"/>
    <s v="22SD000C"/>
    <x v="3069"/>
    <n v="60"/>
    <x v="10"/>
    <x v="11"/>
    <n v="0"/>
    <n v="0"/>
    <n v="505.35"/>
    <n v="65.69550000000001"/>
    <n v="0"/>
    <n v="0"/>
    <n v="571.04550000000006"/>
    <s v=""/>
    <s v="1"/>
    <x v="1"/>
  </r>
  <r>
    <x v="4"/>
    <x v="105"/>
    <s v="1"/>
    <x v="0"/>
    <s v="15041RESIN130972022"/>
    <s v="22SD000C"/>
    <x v="3070"/>
    <n v="59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71"/>
    <n v="58"/>
    <x v="467"/>
    <x v="547"/>
    <n v="0"/>
    <n v="0"/>
    <n v="2520"/>
    <n v="327.60000000000002"/>
    <n v="0"/>
    <n v="0"/>
    <n v="2847.6"/>
    <s v=""/>
    <s v="1"/>
    <x v="1"/>
  </r>
  <r>
    <x v="4"/>
    <x v="105"/>
    <s v="1"/>
    <x v="0"/>
    <s v="15041RESIN130972022"/>
    <s v="22SD000C"/>
    <x v="3072"/>
    <n v="57"/>
    <x v="56"/>
    <x v="61"/>
    <n v="0"/>
    <n v="0"/>
    <n v="1327.44"/>
    <n v="172.56720000000001"/>
    <n v="0"/>
    <n v="0"/>
    <n v="1500.0072"/>
    <s v=""/>
    <s v="1"/>
    <x v="1"/>
  </r>
  <r>
    <x v="4"/>
    <x v="105"/>
    <s v="1"/>
    <x v="0"/>
    <s v="15041RESIN130972022"/>
    <s v="22SD000C"/>
    <x v="3073"/>
    <n v="56"/>
    <x v="133"/>
    <x v="151"/>
    <n v="0"/>
    <n v="0"/>
    <n v="53.36"/>
    <n v="6.9367999999999999"/>
    <n v="0"/>
    <n v="0"/>
    <n v="60.296799999999998"/>
    <s v=""/>
    <s v="1"/>
    <x v="1"/>
  </r>
  <r>
    <x v="4"/>
    <x v="105"/>
    <s v="1"/>
    <x v="0"/>
    <s v="15041RESIN130972022"/>
    <s v="22SD000C"/>
    <x v="3074"/>
    <n v="55"/>
    <x v="10"/>
    <x v="11"/>
    <n v="0"/>
    <n v="0"/>
    <n v="28.18"/>
    <n v="3.6634000000000002"/>
    <n v="0"/>
    <n v="0"/>
    <n v="31.843399999999999"/>
    <s v=""/>
    <s v="1"/>
    <x v="1"/>
  </r>
  <r>
    <x v="4"/>
    <x v="105"/>
    <s v="1"/>
    <x v="0"/>
    <s v="15041RESIN130972022"/>
    <s v="22SD000C"/>
    <x v="3075"/>
    <n v="54"/>
    <x v="10"/>
    <x v="11"/>
    <n v="0"/>
    <n v="0"/>
    <n v="354.08"/>
    <n v="46.0304"/>
    <n v="0"/>
    <n v="0"/>
    <n v="400.11039999999997"/>
    <s v=""/>
    <s v="1"/>
    <x v="1"/>
  </r>
  <r>
    <x v="4"/>
    <x v="105"/>
    <s v="1"/>
    <x v="0"/>
    <s v="15041RESIN130972022"/>
    <s v="22SD000C"/>
    <x v="3076"/>
    <n v="53"/>
    <x v="10"/>
    <x v="11"/>
    <n v="0"/>
    <n v="0"/>
    <n v="31.88"/>
    <n v="4.1444000000000001"/>
    <n v="0"/>
    <n v="0"/>
    <n v="36.0244"/>
    <s v=""/>
    <s v="1"/>
    <x v="1"/>
  </r>
  <r>
    <x v="4"/>
    <x v="105"/>
    <s v="1"/>
    <x v="0"/>
    <s v="15041RESIN130972022"/>
    <s v="22SD000C"/>
    <x v="3077"/>
    <n v="52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78"/>
    <n v="51"/>
    <x v="10"/>
    <x v="11"/>
    <n v="0"/>
    <n v="0"/>
    <n v="148.97"/>
    <n v="19.366099999999999"/>
    <n v="0"/>
    <n v="0"/>
    <n v="168.33609999999999"/>
    <s v=""/>
    <s v="1"/>
    <x v="1"/>
  </r>
  <r>
    <x v="4"/>
    <x v="105"/>
    <s v="1"/>
    <x v="0"/>
    <s v="15041RESIN130972022"/>
    <s v="22SD000C"/>
    <x v="3079"/>
    <n v="50"/>
    <x v="283"/>
    <x v="334"/>
    <n v="0"/>
    <n v="0"/>
    <n v="228.32"/>
    <n v="29.6816"/>
    <n v="0"/>
    <n v="0"/>
    <n v="258.0016"/>
    <s v=""/>
    <s v="1"/>
    <x v="1"/>
  </r>
  <r>
    <x v="4"/>
    <x v="105"/>
    <s v="1"/>
    <x v="0"/>
    <s v="15041RESIN130972022"/>
    <s v="22SD000C"/>
    <x v="3080"/>
    <n v="49"/>
    <x v="273"/>
    <x v="323"/>
    <n v="0"/>
    <n v="0"/>
    <n v="270.12"/>
    <n v="35.115600000000001"/>
    <n v="0"/>
    <n v="0"/>
    <n v="305.23559999999998"/>
    <s v=""/>
    <s v="1"/>
    <x v="1"/>
  </r>
  <r>
    <x v="4"/>
    <x v="105"/>
    <s v="1"/>
    <x v="0"/>
    <s v="15041RESIN130972022"/>
    <s v="22SD000C"/>
    <x v="3081"/>
    <n v="48"/>
    <x v="14"/>
    <x v="17"/>
    <n v="0"/>
    <n v="0"/>
    <n v="28.32"/>
    <n v="3.6816"/>
    <n v="0"/>
    <n v="0"/>
    <n v="32.001600000000003"/>
    <s v=""/>
    <s v="1"/>
    <x v="1"/>
  </r>
  <r>
    <x v="4"/>
    <x v="105"/>
    <s v="1"/>
    <x v="0"/>
    <s v="15041RESIN130972022"/>
    <s v="22SD000C"/>
    <x v="3082"/>
    <n v="47"/>
    <x v="10"/>
    <x v="11"/>
    <n v="0"/>
    <n v="0"/>
    <n v="138.25"/>
    <n v="17.9725"/>
    <n v="0"/>
    <n v="0"/>
    <n v="156.2225"/>
    <s v=""/>
    <s v="1"/>
    <x v="1"/>
  </r>
  <r>
    <x v="4"/>
    <x v="105"/>
    <s v="1"/>
    <x v="0"/>
    <s v="15041RESIN130972022"/>
    <s v="22SD000C"/>
    <x v="3083"/>
    <n v="46"/>
    <x v="468"/>
    <x v="548"/>
    <n v="0"/>
    <n v="0"/>
    <n v="300"/>
    <n v="39"/>
    <n v="0"/>
    <n v="0"/>
    <n v="339"/>
    <s v=""/>
    <s v="1"/>
    <x v="1"/>
  </r>
  <r>
    <x v="4"/>
    <x v="105"/>
    <s v="1"/>
    <x v="0"/>
    <s v="15041RESIN130972022"/>
    <s v="22SD000C"/>
    <x v="3084"/>
    <n v="45"/>
    <x v="207"/>
    <x v="244"/>
    <n v="0"/>
    <n v="0"/>
    <n v="66.02"/>
    <n v="8.5825999999999993"/>
    <n v="0"/>
    <n v="0"/>
    <n v="74.602599999999995"/>
    <s v=""/>
    <s v="1"/>
    <x v="1"/>
  </r>
  <r>
    <x v="4"/>
    <x v="105"/>
    <s v="1"/>
    <x v="0"/>
    <s v="15041RESIN130972022"/>
    <s v="22SD000C"/>
    <x v="3085"/>
    <n v="44"/>
    <x v="10"/>
    <x v="11"/>
    <n v="0"/>
    <n v="0"/>
    <n v="136.74"/>
    <n v="17.776200000000003"/>
    <n v="0"/>
    <n v="0"/>
    <n v="154.51620000000003"/>
    <s v=""/>
    <s v="1"/>
    <x v="1"/>
  </r>
  <r>
    <x v="4"/>
    <x v="105"/>
    <s v="1"/>
    <x v="0"/>
    <s v="15041RESIN130972022"/>
    <s v="22SD000C"/>
    <x v="3086"/>
    <n v="43"/>
    <x v="14"/>
    <x v="17"/>
    <n v="0"/>
    <n v="0"/>
    <n v="17.940000000000001"/>
    <n v="2.3322000000000003"/>
    <n v="0"/>
    <n v="0"/>
    <n v="20.272200000000002"/>
    <s v=""/>
    <s v="1"/>
    <x v="1"/>
  </r>
  <r>
    <x v="4"/>
    <x v="105"/>
    <s v="1"/>
    <x v="0"/>
    <s v="15041RESIN130972022"/>
    <s v="22SD000C"/>
    <x v="3087"/>
    <n v="42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88"/>
    <n v="41"/>
    <x v="10"/>
    <x v="11"/>
    <n v="0"/>
    <n v="0"/>
    <n v="107.26"/>
    <n v="13.943800000000001"/>
    <n v="0"/>
    <n v="0"/>
    <n v="121.2038"/>
    <s v=""/>
    <s v="1"/>
    <x v="1"/>
  </r>
  <r>
    <x v="4"/>
    <x v="105"/>
    <s v="1"/>
    <x v="0"/>
    <s v="15041RESIN130972022"/>
    <s v="22SD000C"/>
    <x v="3089"/>
    <n v="40"/>
    <x v="10"/>
    <x v="11"/>
    <n v="0"/>
    <n v="0"/>
    <n v="104.07"/>
    <n v="13.5291"/>
    <n v="0"/>
    <n v="0"/>
    <n v="117.59909999999999"/>
    <s v=""/>
    <s v="1"/>
    <x v="1"/>
  </r>
  <r>
    <x v="4"/>
    <x v="105"/>
    <s v="1"/>
    <x v="0"/>
    <s v="15041RESIN130972022"/>
    <s v="22SD000C"/>
    <x v="3090"/>
    <n v="39"/>
    <x v="25"/>
    <x v="28"/>
    <n v="0"/>
    <n v="0"/>
    <n v="125.66"/>
    <n v="16.335799999999999"/>
    <n v="0"/>
    <n v="0"/>
    <n v="141.9958"/>
    <s v=""/>
    <s v="1"/>
    <x v="1"/>
  </r>
  <r>
    <x v="4"/>
    <x v="105"/>
    <s v="1"/>
    <x v="0"/>
    <s v="15041RESIN130972022"/>
    <s v="22SD000C"/>
    <x v="3091"/>
    <n v="38"/>
    <x v="10"/>
    <x v="11"/>
    <n v="0"/>
    <n v="0"/>
    <n v="304.73"/>
    <n v="39.614900000000006"/>
    <n v="0"/>
    <n v="0"/>
    <n v="344.34490000000005"/>
    <s v=""/>
    <s v="1"/>
    <x v="1"/>
  </r>
  <r>
    <x v="4"/>
    <x v="105"/>
    <s v="1"/>
    <x v="0"/>
    <s v="15041RESIN130972022"/>
    <s v="22SD000C"/>
    <x v="3092"/>
    <n v="37"/>
    <x v="10"/>
    <x v="11"/>
    <n v="0"/>
    <n v="0"/>
    <n v="682.51"/>
    <n v="88.726299999999995"/>
    <n v="0"/>
    <n v="0"/>
    <n v="771.23630000000003"/>
    <s v=""/>
    <s v="1"/>
    <x v="1"/>
  </r>
  <r>
    <x v="4"/>
    <x v="105"/>
    <s v="1"/>
    <x v="0"/>
    <s v="15041RESIN130972022"/>
    <s v="22SD000C"/>
    <x v="3093"/>
    <n v="36"/>
    <x v="10"/>
    <x v="11"/>
    <n v="0"/>
    <n v="0"/>
    <n v="572.04"/>
    <n v="74.365200000000002"/>
    <n v="0"/>
    <n v="0"/>
    <n v="646.40519999999992"/>
    <s v=""/>
    <s v="1"/>
    <x v="1"/>
  </r>
  <r>
    <x v="4"/>
    <x v="105"/>
    <s v="1"/>
    <x v="0"/>
    <s v="15041RESIN130972022"/>
    <s v="22SD000C"/>
    <x v="3094"/>
    <n v="35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095"/>
    <n v="34"/>
    <x v="469"/>
    <x v="549"/>
    <n v="0"/>
    <n v="0"/>
    <n v="100"/>
    <n v="13"/>
    <n v="0"/>
    <n v="0"/>
    <n v="113"/>
    <s v=""/>
    <s v="1"/>
    <x v="1"/>
  </r>
  <r>
    <x v="4"/>
    <x v="105"/>
    <s v="1"/>
    <x v="0"/>
    <s v="15041RESIN130972022"/>
    <s v="22SD000C"/>
    <x v="3096"/>
    <n v="33"/>
    <x v="465"/>
    <x v="545"/>
    <n v="0"/>
    <n v="0"/>
    <n v="165"/>
    <n v="21.45"/>
    <n v="0"/>
    <n v="0"/>
    <n v="186.45"/>
    <s v=""/>
    <s v="1"/>
    <x v="1"/>
  </r>
  <r>
    <x v="4"/>
    <x v="105"/>
    <s v="1"/>
    <x v="0"/>
    <s v="15041RESIN130972022"/>
    <s v="22SD000C"/>
    <x v="3097"/>
    <n v="32"/>
    <x v="109"/>
    <x v="124"/>
    <n v="0"/>
    <n v="0"/>
    <n v="530.98"/>
    <n v="69.0274"/>
    <n v="0"/>
    <n v="0"/>
    <n v="600.00739999999996"/>
    <s v=""/>
    <s v="1"/>
    <x v="1"/>
  </r>
  <r>
    <x v="4"/>
    <x v="105"/>
    <s v="1"/>
    <x v="0"/>
    <s v="15041RESIN130972022"/>
    <s v="22SD000C"/>
    <x v="3098"/>
    <n v="31"/>
    <x v="98"/>
    <x v="110"/>
    <n v="0"/>
    <n v="0"/>
    <n v="100"/>
    <n v="13"/>
    <n v="0"/>
    <n v="0"/>
    <n v="113"/>
    <s v=""/>
    <s v="1"/>
    <x v="1"/>
  </r>
  <r>
    <x v="4"/>
    <x v="105"/>
    <s v="1"/>
    <x v="0"/>
    <s v="15041RESIN130972022"/>
    <s v="22SD000C"/>
    <x v="3099"/>
    <n v="30"/>
    <x v="460"/>
    <x v="539"/>
    <n v="0"/>
    <n v="0"/>
    <n v="62.84"/>
    <n v="8.1692"/>
    <n v="0"/>
    <n v="0"/>
    <n v="71.009200000000007"/>
    <s v=""/>
    <s v="1"/>
    <x v="1"/>
  </r>
  <r>
    <x v="4"/>
    <x v="105"/>
    <s v="1"/>
    <x v="0"/>
    <s v="15041RESIN130972022"/>
    <s v="22SD000C"/>
    <x v="3100"/>
    <n v="29"/>
    <x v="10"/>
    <x v="11"/>
    <n v="0"/>
    <n v="0"/>
    <n v="457.1"/>
    <n v="59.423000000000002"/>
    <n v="0"/>
    <n v="0"/>
    <n v="516.52300000000002"/>
    <s v=""/>
    <s v="1"/>
    <x v="1"/>
  </r>
  <r>
    <x v="4"/>
    <x v="105"/>
    <s v="1"/>
    <x v="0"/>
    <s v="15041RESIN130972022"/>
    <s v="22SD000C"/>
    <x v="3101"/>
    <n v="28"/>
    <x v="18"/>
    <x v="21"/>
    <n v="0"/>
    <n v="0"/>
    <n v="12.44"/>
    <n v="1.6172"/>
    <n v="0"/>
    <n v="0"/>
    <n v="14.0572"/>
    <s v=""/>
    <s v="1"/>
    <x v="1"/>
  </r>
  <r>
    <x v="4"/>
    <x v="105"/>
    <s v="1"/>
    <x v="0"/>
    <s v="15041RESIN130972022"/>
    <s v="22SD000C"/>
    <x v="3102"/>
    <n v="27"/>
    <x v="289"/>
    <x v="340"/>
    <n v="0"/>
    <n v="0"/>
    <n v="68.14"/>
    <n v="8.8582000000000001"/>
    <n v="0"/>
    <n v="0"/>
    <n v="76.998199999999997"/>
    <s v=""/>
    <s v="1"/>
    <x v="1"/>
  </r>
  <r>
    <x v="4"/>
    <x v="105"/>
    <s v="1"/>
    <x v="0"/>
    <s v="15041RESIN130972022"/>
    <s v="22SD000C"/>
    <x v="3103"/>
    <n v="26"/>
    <x v="10"/>
    <x v="11"/>
    <n v="0"/>
    <n v="0"/>
    <n v="68.37"/>
    <n v="8.8881000000000014"/>
    <n v="0"/>
    <n v="0"/>
    <n v="77.258100000000013"/>
    <s v=""/>
    <s v="1"/>
    <x v="1"/>
  </r>
  <r>
    <x v="4"/>
    <x v="105"/>
    <s v="1"/>
    <x v="0"/>
    <s v="15041RESIN130972022"/>
    <s v="22SD000C"/>
    <x v="3104"/>
    <n v="25"/>
    <x v="270"/>
    <x v="320"/>
    <n v="0"/>
    <n v="0"/>
    <n v="86.23"/>
    <n v="11.209900000000001"/>
    <n v="0"/>
    <n v="0"/>
    <n v="97.439900000000009"/>
    <s v=""/>
    <s v="1"/>
    <x v="1"/>
  </r>
  <r>
    <x v="4"/>
    <x v="105"/>
    <s v="1"/>
    <x v="0"/>
    <s v="15041RESIN130972022"/>
    <s v="22SD000C"/>
    <x v="3105"/>
    <n v="24"/>
    <x v="470"/>
    <x v="550"/>
    <n v="0"/>
    <n v="0"/>
    <n v="63.3"/>
    <n v="8.2289999999999992"/>
    <n v="0"/>
    <n v="0"/>
    <n v="71.528999999999996"/>
    <s v=""/>
    <s v="1"/>
    <x v="1"/>
  </r>
  <r>
    <x v="4"/>
    <x v="105"/>
    <s v="1"/>
    <x v="0"/>
    <s v="15041RESIN130972022"/>
    <s v="22SD000C"/>
    <x v="3106"/>
    <n v="23"/>
    <x v="45"/>
    <x v="49"/>
    <n v="0"/>
    <n v="0"/>
    <n v="169.08"/>
    <n v="21.980400000000003"/>
    <n v="0"/>
    <n v="0"/>
    <n v="191.06040000000002"/>
    <s v=""/>
    <s v="1"/>
    <x v="1"/>
  </r>
  <r>
    <x v="4"/>
    <x v="105"/>
    <s v="1"/>
    <x v="0"/>
    <s v="15041RESIN130972022"/>
    <s v="22SD000C"/>
    <x v="3107"/>
    <n v="22"/>
    <x v="382"/>
    <x v="448"/>
    <n v="0"/>
    <n v="0"/>
    <n v="158.32"/>
    <n v="20.581599999999998"/>
    <n v="0"/>
    <n v="0"/>
    <n v="178.9016"/>
    <s v=""/>
    <s v="1"/>
    <x v="1"/>
  </r>
  <r>
    <x v="4"/>
    <x v="105"/>
    <s v="1"/>
    <x v="0"/>
    <s v="15041RESIN068492022"/>
    <s v="22SD004C"/>
    <x v="3108"/>
    <n v="617"/>
    <x v="66"/>
    <x v="72"/>
    <n v="0"/>
    <n v="0"/>
    <n v="741.84"/>
    <n v="96.439200000000014"/>
    <n v="0"/>
    <n v="0"/>
    <n v="838.27920000000006"/>
    <s v=""/>
    <s v="1"/>
    <x v="2"/>
  </r>
  <r>
    <x v="4"/>
    <x v="105"/>
    <s v="1"/>
    <x v="0"/>
    <s v="15041RESIN068492022"/>
    <s v="22SD004C"/>
    <x v="3109"/>
    <n v="618"/>
    <x v="10"/>
    <x v="11"/>
    <n v="0"/>
    <n v="0"/>
    <n v="178.92"/>
    <n v="23.259599999999999"/>
    <n v="0"/>
    <n v="0"/>
    <n v="202.17959999999999"/>
    <s v=""/>
    <s v="1"/>
    <x v="2"/>
  </r>
  <r>
    <x v="4"/>
    <x v="105"/>
    <s v="1"/>
    <x v="0"/>
    <s v="15041RESIN068492022"/>
    <s v="22SD004C"/>
    <x v="3110"/>
    <n v="619"/>
    <x v="10"/>
    <x v="11"/>
    <n v="0"/>
    <n v="0"/>
    <n v="141.21"/>
    <n v="18.357300000000002"/>
    <n v="0"/>
    <n v="0"/>
    <n v="159.56730000000002"/>
    <s v=""/>
    <s v="1"/>
    <x v="2"/>
  </r>
  <r>
    <x v="4"/>
    <x v="105"/>
    <s v="1"/>
    <x v="0"/>
    <s v="15041RESIN068492022"/>
    <s v="22SD004C"/>
    <x v="3111"/>
    <n v="620"/>
    <x v="70"/>
    <x v="76"/>
    <n v="0"/>
    <n v="0"/>
    <n v="126.26"/>
    <n v="16.413800000000002"/>
    <n v="0"/>
    <n v="0"/>
    <n v="142.6738"/>
    <s v=""/>
    <s v="1"/>
    <x v="2"/>
  </r>
  <r>
    <x v="4"/>
    <x v="105"/>
    <s v="1"/>
    <x v="0"/>
    <s v="15041RESIN068492022"/>
    <s v="22SD004C"/>
    <x v="3112"/>
    <n v="621"/>
    <x v="344"/>
    <x v="400"/>
    <n v="0"/>
    <n v="0"/>
    <n v="142.72999999999999"/>
    <n v="18.5549"/>
    <n v="0"/>
    <n v="0"/>
    <n v="161.28489999999999"/>
    <s v=""/>
    <s v="1"/>
    <x v="2"/>
  </r>
  <r>
    <x v="4"/>
    <x v="105"/>
    <s v="1"/>
    <x v="0"/>
    <s v="15041RESIN068492022"/>
    <s v="22SD004C"/>
    <x v="3113"/>
    <n v="622"/>
    <x v="344"/>
    <x v="400"/>
    <n v="0"/>
    <n v="0"/>
    <n v="48.67"/>
    <n v="6.3271000000000006"/>
    <n v="0"/>
    <n v="0"/>
    <n v="54.997100000000003"/>
    <s v=""/>
    <s v="1"/>
    <x v="2"/>
  </r>
  <r>
    <x v="4"/>
    <x v="105"/>
    <s v="1"/>
    <x v="0"/>
    <s v="15041RESIN068492022"/>
    <s v="22SD004C"/>
    <x v="3114"/>
    <n v="623"/>
    <x v="59"/>
    <x v="64"/>
    <n v="0"/>
    <n v="0"/>
    <n v="126.04"/>
    <n v="16.385200000000001"/>
    <n v="0"/>
    <n v="0"/>
    <n v="142.42520000000002"/>
    <s v=""/>
    <s v="1"/>
    <x v="2"/>
  </r>
  <r>
    <x v="4"/>
    <x v="105"/>
    <s v="1"/>
    <x v="0"/>
    <s v="15041RESIN068492022"/>
    <s v="22SD004C"/>
    <x v="3115"/>
    <n v="624"/>
    <x v="102"/>
    <x v="117"/>
    <n v="0"/>
    <n v="0"/>
    <n v="9562.5400000000009"/>
    <n v="1243.1302000000001"/>
    <n v="0"/>
    <n v="0"/>
    <n v="10805.6702"/>
    <s v=""/>
    <s v="1"/>
    <x v="2"/>
  </r>
  <r>
    <x v="4"/>
    <x v="105"/>
    <s v="1"/>
    <x v="0"/>
    <s v="15041RESIN068492022"/>
    <s v="22SD004C"/>
    <x v="3116"/>
    <n v="625"/>
    <x v="11"/>
    <x v="14"/>
    <n v="0"/>
    <n v="0"/>
    <n v="16566"/>
    <n v="2153.58"/>
    <n v="0"/>
    <n v="0"/>
    <n v="18719.580000000002"/>
    <s v=""/>
    <s v="1"/>
    <x v="2"/>
  </r>
  <r>
    <x v="4"/>
    <x v="105"/>
    <s v="1"/>
    <x v="0"/>
    <s v="15041RESIN068492022"/>
    <s v="22SD004C"/>
    <x v="3117"/>
    <n v="626"/>
    <x v="438"/>
    <x v="513"/>
    <n v="0"/>
    <n v="0"/>
    <n v="1230"/>
    <n v="159.9"/>
    <n v="0"/>
    <n v="0"/>
    <n v="1389.9"/>
    <s v=""/>
    <s v="1"/>
    <x v="2"/>
  </r>
  <r>
    <x v="4"/>
    <x v="105"/>
    <s v="1"/>
    <x v="0"/>
    <s v="15041RESIN068492022"/>
    <s v="22SD004C"/>
    <x v="3118"/>
    <n v="627"/>
    <x v="101"/>
    <x v="116"/>
    <n v="0"/>
    <n v="0"/>
    <n v="133.27000000000001"/>
    <n v="17.325100000000003"/>
    <n v="0"/>
    <n v="0"/>
    <n v="150.5951"/>
    <s v=""/>
    <s v="1"/>
    <x v="2"/>
  </r>
  <r>
    <x v="4"/>
    <x v="105"/>
    <s v="1"/>
    <x v="0"/>
    <s v="15041RESIN068492022"/>
    <s v="22SD004C"/>
    <x v="3119"/>
    <n v="628"/>
    <x v="11"/>
    <x v="14"/>
    <n v="0"/>
    <n v="0"/>
    <n v="24849"/>
    <n v="3230.37"/>
    <n v="0"/>
    <n v="0"/>
    <n v="28079.37"/>
    <s v=""/>
    <s v="1"/>
    <x v="2"/>
  </r>
  <r>
    <x v="4"/>
    <x v="105"/>
    <s v="1"/>
    <x v="0"/>
    <s v="15041RESIN068492022"/>
    <s v="22SD004C"/>
    <x v="3120"/>
    <n v="629"/>
    <x v="34"/>
    <x v="38"/>
    <n v="0"/>
    <n v="0"/>
    <n v="464.61"/>
    <n v="60.399300000000004"/>
    <n v="0"/>
    <n v="0"/>
    <n v="525.00930000000005"/>
    <s v=""/>
    <s v="1"/>
    <x v="2"/>
  </r>
  <r>
    <x v="4"/>
    <x v="105"/>
    <s v="1"/>
    <x v="0"/>
    <s v="15041RESIN068492022"/>
    <s v="22SD004C"/>
    <x v="3121"/>
    <n v="630"/>
    <x v="215"/>
    <x v="252"/>
    <n v="0"/>
    <n v="0"/>
    <n v="37.5"/>
    <n v="4.875"/>
    <n v="0"/>
    <n v="0"/>
    <n v="42.375"/>
    <s v=""/>
    <s v="1"/>
    <x v="2"/>
  </r>
  <r>
    <x v="4"/>
    <x v="105"/>
    <s v="1"/>
    <x v="0"/>
    <s v="15041RESIN068492022"/>
    <s v="22SD004C"/>
    <x v="3122"/>
    <n v="631"/>
    <x v="360"/>
    <x v="420"/>
    <n v="0"/>
    <n v="0"/>
    <n v="83.54"/>
    <n v="10.860200000000001"/>
    <n v="0"/>
    <n v="0"/>
    <n v="94.400200000000012"/>
    <s v=""/>
    <s v="1"/>
    <x v="2"/>
  </r>
  <r>
    <x v="4"/>
    <x v="105"/>
    <s v="1"/>
    <x v="0"/>
    <s v="15041RESIN068492022"/>
    <s v="22SD004C"/>
    <x v="3123"/>
    <n v="632"/>
    <x v="13"/>
    <x v="16"/>
    <n v="0"/>
    <n v="0"/>
    <n v="106.19"/>
    <n v="13.8047"/>
    <n v="0"/>
    <n v="0"/>
    <n v="119.99469999999999"/>
    <s v=""/>
    <s v="1"/>
    <x v="2"/>
  </r>
  <r>
    <x v="4"/>
    <x v="105"/>
    <s v="1"/>
    <x v="0"/>
    <s v="15041RESIN068492022"/>
    <s v="22SD004C"/>
    <x v="3124"/>
    <n v="633"/>
    <x v="11"/>
    <x v="14"/>
    <n v="0"/>
    <n v="0"/>
    <n v="2420.4"/>
    <n v="314.65200000000004"/>
    <n v="0"/>
    <n v="0"/>
    <n v="2735.0520000000001"/>
    <s v=""/>
    <s v="1"/>
    <x v="2"/>
  </r>
  <r>
    <x v="4"/>
    <x v="105"/>
    <s v="1"/>
    <x v="0"/>
    <s v="15041RESIN068492022"/>
    <s v="22SD004C"/>
    <x v="3125"/>
    <n v="634"/>
    <x v="292"/>
    <x v="343"/>
    <n v="0"/>
    <n v="0"/>
    <n v="328.23"/>
    <n v="42.669900000000005"/>
    <n v="0"/>
    <n v="0"/>
    <n v="370.8999"/>
    <s v=""/>
    <s v="1"/>
    <x v="2"/>
  </r>
  <r>
    <x v="4"/>
    <x v="105"/>
    <s v="1"/>
    <x v="0"/>
    <s v="15041RESIN068492022"/>
    <s v="22SD004C"/>
    <x v="3126"/>
    <n v="635"/>
    <x v="432"/>
    <x v="428"/>
    <n v="0"/>
    <n v="0"/>
    <n v="73.739999999999995"/>
    <n v="9.5861999999999998"/>
    <n v="0"/>
    <n v="0"/>
    <n v="83.3262"/>
    <s v="007419331"/>
    <s v="1"/>
    <x v="2"/>
  </r>
  <r>
    <x v="4"/>
    <x v="105"/>
    <s v="1"/>
    <x v="0"/>
    <s v="15041RESIN068492022"/>
    <s v="22SD004C"/>
    <x v="3127"/>
    <n v="636"/>
    <x v="432"/>
    <x v="189"/>
    <n v="0"/>
    <n v="0"/>
    <n v="130.94"/>
    <n v="17.022200000000002"/>
    <n v="0"/>
    <n v="0"/>
    <n v="147.9622"/>
    <s v="005661940"/>
    <s v="1"/>
    <x v="2"/>
  </r>
  <r>
    <x v="4"/>
    <x v="105"/>
    <s v="1"/>
    <x v="0"/>
    <s v="15041RESIN068492022"/>
    <s v="22SD004C"/>
    <x v="3128"/>
    <n v="637"/>
    <x v="471"/>
    <x v="551"/>
    <n v="0"/>
    <n v="0"/>
    <n v="287.45999999999998"/>
    <n v="37.369799999999998"/>
    <n v="0"/>
    <n v="0"/>
    <n v="324.82979999999998"/>
    <s v=""/>
    <s v="1"/>
    <x v="2"/>
  </r>
  <r>
    <x v="4"/>
    <x v="105"/>
    <s v="1"/>
    <x v="0"/>
    <s v="15041RESIN068492022"/>
    <s v="22SD004C"/>
    <x v="3129"/>
    <n v="638"/>
    <x v="472"/>
    <x v="552"/>
    <n v="0"/>
    <n v="0"/>
    <n v="491.36"/>
    <n v="63.876800000000003"/>
    <n v="0"/>
    <n v="0"/>
    <n v="555.23680000000002"/>
    <s v=""/>
    <s v="1"/>
    <x v="2"/>
  </r>
  <r>
    <x v="4"/>
    <x v="105"/>
    <s v="1"/>
    <x v="0"/>
    <s v="15041RESIN068492022"/>
    <s v="22SD004C"/>
    <x v="3130"/>
    <n v="639"/>
    <x v="440"/>
    <x v="515"/>
    <n v="0"/>
    <n v="0"/>
    <n v="496.11"/>
    <n v="64.49430000000001"/>
    <n v="0"/>
    <n v="0"/>
    <n v="560.60429999999997"/>
    <s v=""/>
    <s v="1"/>
    <x v="2"/>
  </r>
  <r>
    <x v="4"/>
    <x v="105"/>
    <s v="1"/>
    <x v="0"/>
    <s v="15041RESIN068492022"/>
    <s v="22SD004C"/>
    <x v="3131"/>
    <n v="640"/>
    <x v="432"/>
    <x v="277"/>
    <n v="0"/>
    <n v="0"/>
    <n v="61.5"/>
    <n v="7.9950000000000001"/>
    <n v="0"/>
    <n v="0"/>
    <n v="69.495000000000005"/>
    <s v="042098015"/>
    <s v="1"/>
    <x v="2"/>
  </r>
  <r>
    <x v="4"/>
    <x v="105"/>
    <s v="1"/>
    <x v="0"/>
    <s v="15041RESIN068492022"/>
    <s v="22SD004C"/>
    <x v="3132"/>
    <n v="641"/>
    <x v="429"/>
    <x v="502"/>
    <n v="0"/>
    <n v="0"/>
    <n v="141.32"/>
    <n v="18.371600000000001"/>
    <n v="0"/>
    <n v="0"/>
    <n v="159.69159999999999"/>
    <s v=""/>
    <s v="1"/>
    <x v="2"/>
  </r>
  <r>
    <x v="4"/>
    <x v="105"/>
    <s v="1"/>
    <x v="0"/>
    <s v="15041RESIN068492022"/>
    <s v="22SD004C"/>
    <x v="3133"/>
    <n v="642"/>
    <x v="473"/>
    <x v="553"/>
    <n v="0"/>
    <n v="0"/>
    <n v="71.73"/>
    <n v="9.3249000000000013"/>
    <n v="0"/>
    <n v="0"/>
    <n v="81.054900000000004"/>
    <s v=""/>
    <s v="1"/>
    <x v="2"/>
  </r>
  <r>
    <x v="4"/>
    <x v="105"/>
    <s v="1"/>
    <x v="0"/>
    <s v="15041RESIN068492022"/>
    <s v="22SD004C"/>
    <x v="3134"/>
    <n v="643"/>
    <x v="474"/>
    <x v="554"/>
    <n v="0"/>
    <n v="0"/>
    <n v="78.94"/>
    <n v="10.2622"/>
    <n v="0"/>
    <n v="0"/>
    <n v="89.202200000000005"/>
    <s v=""/>
    <s v="1"/>
    <x v="2"/>
  </r>
  <r>
    <x v="4"/>
    <x v="105"/>
    <s v="1"/>
    <x v="0"/>
    <s v="15041RESIN068492022"/>
    <s v="22SD004C"/>
    <x v="3135"/>
    <n v="644"/>
    <x v="432"/>
    <x v="555"/>
    <n v="0"/>
    <n v="0"/>
    <n v="13.5"/>
    <n v="1.7550000000000001"/>
    <n v="0"/>
    <n v="0"/>
    <n v="15.255000000000001"/>
    <s v="006350372"/>
    <s v="1"/>
    <x v="2"/>
  </r>
  <r>
    <x v="4"/>
    <x v="105"/>
    <s v="1"/>
    <x v="0"/>
    <s v="15041RESIN068492022"/>
    <s v="22SD004C"/>
    <x v="3136"/>
    <n v="645"/>
    <x v="177"/>
    <x v="203"/>
    <n v="0"/>
    <n v="0"/>
    <n v="12148.69"/>
    <n v="1579.3297000000002"/>
    <n v="0"/>
    <n v="0"/>
    <n v="13728.019700000001"/>
    <s v=""/>
    <s v="1"/>
    <x v="2"/>
  </r>
  <r>
    <x v="4"/>
    <x v="105"/>
    <s v="1"/>
    <x v="0"/>
    <s v="15041RESIN068492022"/>
    <s v="22SD004C"/>
    <x v="3137"/>
    <n v="646"/>
    <x v="44"/>
    <x v="48"/>
    <n v="0"/>
    <n v="0"/>
    <n v="24"/>
    <n v="3.12"/>
    <n v="0"/>
    <n v="0"/>
    <n v="27.12"/>
    <s v=""/>
    <s v="1"/>
    <x v="2"/>
  </r>
  <r>
    <x v="4"/>
    <x v="105"/>
    <s v="1"/>
    <x v="0"/>
    <s v="15041RESIN068492022"/>
    <s v="22SD004C"/>
    <x v="3138"/>
    <n v="647"/>
    <x v="57"/>
    <x v="62"/>
    <n v="0"/>
    <n v="0"/>
    <n v="163.12"/>
    <n v="21.2056"/>
    <n v="0"/>
    <n v="0"/>
    <n v="184.32560000000001"/>
    <s v=""/>
    <s v="1"/>
    <x v="2"/>
  </r>
  <r>
    <x v="4"/>
    <x v="105"/>
    <s v="1"/>
    <x v="0"/>
    <s v="15041RESIN068492022"/>
    <s v="22SD004C"/>
    <x v="3139"/>
    <n v="648"/>
    <x v="114"/>
    <x v="130"/>
    <n v="0"/>
    <n v="0"/>
    <n v="100.92"/>
    <n v="13.1196"/>
    <n v="0"/>
    <n v="0"/>
    <n v="114.03960000000001"/>
    <s v=""/>
    <s v="1"/>
    <x v="2"/>
  </r>
  <r>
    <x v="4"/>
    <x v="105"/>
    <s v="1"/>
    <x v="0"/>
    <s v="15041RESIN068492022"/>
    <s v="22SD004C"/>
    <x v="3140"/>
    <n v="649"/>
    <x v="432"/>
    <x v="12"/>
    <n v="0"/>
    <n v="0"/>
    <n v="151.75"/>
    <n v="19.727499999999999"/>
    <n v="0"/>
    <n v="0"/>
    <n v="171.47749999999999"/>
    <s v="018717409"/>
    <s v="1"/>
    <x v="2"/>
  </r>
  <r>
    <x v="4"/>
    <x v="105"/>
    <s v="1"/>
    <x v="0"/>
    <s v="15041RESIN068492022"/>
    <s v="22SD004C"/>
    <x v="3141"/>
    <n v="650"/>
    <x v="432"/>
    <x v="243"/>
    <n v="0"/>
    <n v="0"/>
    <n v="53.1"/>
    <n v="6.9030000000000005"/>
    <n v="0"/>
    <n v="0"/>
    <n v="60.003"/>
    <s v="009870981"/>
    <s v="1"/>
    <x v="2"/>
  </r>
  <r>
    <x v="4"/>
    <x v="105"/>
    <s v="1"/>
    <x v="0"/>
    <s v="15041RESIN068492022"/>
    <s v="22SD004C"/>
    <x v="3142"/>
    <n v="651"/>
    <x v="475"/>
    <x v="178"/>
    <n v="0"/>
    <n v="0"/>
    <n v="483.85"/>
    <n v="62.900500000000008"/>
    <n v="0"/>
    <n v="0"/>
    <n v="546.75049999999999"/>
    <s v=""/>
    <s v="1"/>
    <x v="2"/>
  </r>
  <r>
    <x v="4"/>
    <x v="105"/>
    <s v="1"/>
    <x v="0"/>
    <s v="15041RESIN068492022"/>
    <s v="22SD004C"/>
    <x v="3143"/>
    <n v="652"/>
    <x v="476"/>
    <x v="8"/>
    <n v="0"/>
    <n v="0"/>
    <n v="237.23"/>
    <n v="30.8399"/>
    <n v="0"/>
    <n v="0"/>
    <n v="268.06989999999996"/>
    <s v=""/>
    <s v="1"/>
    <x v="2"/>
  </r>
  <r>
    <x v="4"/>
    <x v="105"/>
    <s v="1"/>
    <x v="0"/>
    <s v="15041RESIN068492022"/>
    <s v="22SD004C"/>
    <x v="3144"/>
    <n v="653"/>
    <x v="14"/>
    <x v="17"/>
    <n v="0"/>
    <n v="0"/>
    <n v="52.9"/>
    <n v="6.8769999999999998"/>
    <n v="0"/>
    <n v="0"/>
    <n v="59.777000000000001"/>
    <s v=""/>
    <s v="1"/>
    <x v="2"/>
  </r>
  <r>
    <x v="4"/>
    <x v="105"/>
    <s v="1"/>
    <x v="0"/>
    <s v="15041RESIN068492022"/>
    <s v="22SD004C"/>
    <x v="3145"/>
    <n v="654"/>
    <x v="14"/>
    <x v="17"/>
    <n v="0"/>
    <n v="0"/>
    <n v="21.48"/>
    <n v="2.7924000000000002"/>
    <n v="0"/>
    <n v="0"/>
    <n v="24.272400000000001"/>
    <s v=""/>
    <s v="1"/>
    <x v="2"/>
  </r>
  <r>
    <x v="4"/>
    <x v="105"/>
    <s v="1"/>
    <x v="0"/>
    <s v="15041RESIN068492022"/>
    <s v="22SD004C"/>
    <x v="3146"/>
    <n v="655"/>
    <x v="14"/>
    <x v="17"/>
    <n v="0"/>
    <n v="0"/>
    <n v="5.3"/>
    <n v="0.68899999999999995"/>
    <n v="0"/>
    <n v="0"/>
    <n v="5.9889999999999999"/>
    <s v=""/>
    <s v="1"/>
    <x v="2"/>
  </r>
  <r>
    <x v="4"/>
    <x v="105"/>
    <s v="1"/>
    <x v="0"/>
    <s v="15041RESIN068492022"/>
    <s v="22SD004C"/>
    <x v="3147"/>
    <n v="656"/>
    <x v="14"/>
    <x v="17"/>
    <n v="0"/>
    <n v="0"/>
    <n v="12"/>
    <n v="1.56"/>
    <n v="0"/>
    <n v="0"/>
    <n v="13.56"/>
    <s v=""/>
    <s v="1"/>
    <x v="2"/>
  </r>
  <r>
    <x v="4"/>
    <x v="105"/>
    <s v="1"/>
    <x v="0"/>
    <s v="15041RESIN068492022"/>
    <s v="22SD004C"/>
    <x v="3148"/>
    <n v="657"/>
    <x v="14"/>
    <x v="17"/>
    <n v="0"/>
    <n v="0"/>
    <n v="14.32"/>
    <n v="1.8616000000000001"/>
    <n v="0"/>
    <n v="0"/>
    <n v="16.1816"/>
    <s v=""/>
    <s v="1"/>
    <x v="2"/>
  </r>
  <r>
    <x v="4"/>
    <x v="105"/>
    <s v="1"/>
    <x v="0"/>
    <s v="15041RESIN068492022"/>
    <s v="22SD004C"/>
    <x v="3149"/>
    <n v="658"/>
    <x v="14"/>
    <x v="17"/>
    <n v="0"/>
    <n v="0"/>
    <n v="4.8600000000000003"/>
    <n v="0.63180000000000003"/>
    <n v="0"/>
    <n v="0"/>
    <n v="5.4918000000000005"/>
    <s v=""/>
    <s v="1"/>
    <x v="2"/>
  </r>
  <r>
    <x v="4"/>
    <x v="105"/>
    <s v="1"/>
    <x v="0"/>
    <s v="15041RESIN068492022"/>
    <s v="22SD004C"/>
    <x v="3150"/>
    <n v="659"/>
    <x v="14"/>
    <x v="17"/>
    <n v="0"/>
    <n v="0"/>
    <n v="24.08"/>
    <n v="3.1303999999999998"/>
    <n v="0"/>
    <n v="0"/>
    <n v="27.2104"/>
    <s v=""/>
    <s v="1"/>
    <x v="2"/>
  </r>
  <r>
    <x v="4"/>
    <x v="105"/>
    <s v="1"/>
    <x v="0"/>
    <s v="15041RESIN068492022"/>
    <s v="22SD004C"/>
    <x v="3151"/>
    <n v="660"/>
    <x v="14"/>
    <x v="17"/>
    <n v="0"/>
    <n v="0"/>
    <n v="11.18"/>
    <n v="1.4534"/>
    <n v="0"/>
    <n v="0"/>
    <n v="12.6334"/>
    <s v=""/>
    <s v="1"/>
    <x v="2"/>
  </r>
  <r>
    <x v="4"/>
    <x v="105"/>
    <s v="1"/>
    <x v="0"/>
    <s v="15041RESIN068492022"/>
    <s v="22SD004C"/>
    <x v="3152"/>
    <n v="661"/>
    <x v="14"/>
    <x v="17"/>
    <n v="0"/>
    <n v="0"/>
    <n v="8.85"/>
    <n v="1.1505000000000001"/>
    <n v="0"/>
    <n v="0"/>
    <n v="10.000499999999999"/>
    <s v=""/>
    <s v="1"/>
    <x v="2"/>
  </r>
  <r>
    <x v="4"/>
    <x v="105"/>
    <s v="1"/>
    <x v="0"/>
    <s v="15041RESIN068492022"/>
    <s v="22SD004C"/>
    <x v="3153"/>
    <n v="662"/>
    <x v="14"/>
    <x v="17"/>
    <n v="0"/>
    <n v="0"/>
    <n v="26.34"/>
    <n v="3.4241999999999999"/>
    <n v="0"/>
    <n v="0"/>
    <n v="29.764199999999999"/>
    <s v=""/>
    <s v="1"/>
    <x v="2"/>
  </r>
  <r>
    <x v="4"/>
    <x v="105"/>
    <s v="1"/>
    <x v="0"/>
    <s v="15041RESIN068492022"/>
    <s v="22SD004C"/>
    <x v="3154"/>
    <n v="663"/>
    <x v="14"/>
    <x v="17"/>
    <n v="0"/>
    <n v="0"/>
    <n v="34.700000000000003"/>
    <n v="4.5110000000000001"/>
    <n v="0"/>
    <n v="0"/>
    <n v="39.211000000000006"/>
    <s v=""/>
    <s v="1"/>
    <x v="2"/>
  </r>
  <r>
    <x v="4"/>
    <x v="105"/>
    <s v="1"/>
    <x v="0"/>
    <s v="15041RESIN068492022"/>
    <s v="22SD004C"/>
    <x v="3155"/>
    <n v="664"/>
    <x v="14"/>
    <x v="17"/>
    <n v="0"/>
    <n v="0"/>
    <n v="3.55"/>
    <n v="0.46149999999999997"/>
    <n v="0"/>
    <n v="0"/>
    <n v="4.0114999999999998"/>
    <s v=""/>
    <s v="1"/>
    <x v="2"/>
  </r>
  <r>
    <x v="4"/>
    <x v="105"/>
    <s v="1"/>
    <x v="0"/>
    <s v="15041RESIN068492022"/>
    <s v="22SD004C"/>
    <x v="3156"/>
    <n v="665"/>
    <x v="14"/>
    <x v="17"/>
    <n v="0"/>
    <n v="0"/>
    <n v="20.04"/>
    <n v="2.6052"/>
    <n v="0"/>
    <n v="0"/>
    <n v="22.645199999999999"/>
    <s v=""/>
    <s v="1"/>
    <x v="2"/>
  </r>
  <r>
    <x v="4"/>
    <x v="105"/>
    <s v="1"/>
    <x v="0"/>
    <s v="15041RESIN068492022"/>
    <s v="22SD004C"/>
    <x v="3157"/>
    <n v="666"/>
    <x v="14"/>
    <x v="17"/>
    <n v="0"/>
    <n v="0"/>
    <n v="15.9"/>
    <n v="2.0670000000000002"/>
    <n v="0"/>
    <n v="0"/>
    <n v="17.966999999999999"/>
    <s v=""/>
    <s v="1"/>
    <x v="2"/>
  </r>
  <r>
    <x v="4"/>
    <x v="105"/>
    <s v="1"/>
    <x v="0"/>
    <s v="15041RESIN068492022"/>
    <s v="22SD004C"/>
    <x v="3158"/>
    <n v="667"/>
    <x v="14"/>
    <x v="17"/>
    <n v="0"/>
    <n v="0"/>
    <n v="48.85"/>
    <n v="6.3505000000000003"/>
    <n v="0"/>
    <n v="0"/>
    <n v="55.200500000000005"/>
    <s v=""/>
    <s v="1"/>
    <x v="2"/>
  </r>
  <r>
    <x v="4"/>
    <x v="105"/>
    <s v="1"/>
    <x v="0"/>
    <s v="15041RESIN068492022"/>
    <s v="22SD004C"/>
    <x v="3159"/>
    <n v="668"/>
    <x v="14"/>
    <x v="17"/>
    <n v="0"/>
    <n v="0"/>
    <n v="60.37"/>
    <n v="7.8480999999999996"/>
    <n v="0"/>
    <n v="0"/>
    <n v="68.218099999999993"/>
    <s v=""/>
    <s v="1"/>
    <x v="2"/>
  </r>
  <r>
    <x v="4"/>
    <x v="105"/>
    <s v="1"/>
    <x v="0"/>
    <s v="15041RESIN068492022"/>
    <s v="22SD004C"/>
    <x v="3160"/>
    <n v="669"/>
    <x v="14"/>
    <x v="17"/>
    <n v="0"/>
    <n v="0"/>
    <n v="51.38"/>
    <n v="6.6794000000000002"/>
    <n v="0"/>
    <n v="0"/>
    <n v="58.059400000000004"/>
    <s v=""/>
    <s v="1"/>
    <x v="2"/>
  </r>
  <r>
    <x v="4"/>
    <x v="105"/>
    <s v="1"/>
    <x v="0"/>
    <s v="15041RESIN068492022"/>
    <s v="22SD004C"/>
    <x v="3161"/>
    <n v="670"/>
    <x v="14"/>
    <x v="17"/>
    <n v="0"/>
    <n v="0"/>
    <n v="12.64"/>
    <n v="1.6432000000000002"/>
    <n v="0"/>
    <n v="0"/>
    <n v="14.283200000000001"/>
    <s v=""/>
    <s v="1"/>
    <x v="2"/>
  </r>
  <r>
    <x v="4"/>
    <x v="105"/>
    <s v="1"/>
    <x v="0"/>
    <s v="15041RESIN068492022"/>
    <s v="22SD004C"/>
    <x v="3162"/>
    <n v="671"/>
    <x v="14"/>
    <x v="17"/>
    <n v="0"/>
    <n v="0"/>
    <n v="26.1"/>
    <n v="3.3930000000000002"/>
    <n v="0"/>
    <n v="0"/>
    <n v="29.493000000000002"/>
    <s v=""/>
    <s v="1"/>
    <x v="2"/>
  </r>
  <r>
    <x v="4"/>
    <x v="105"/>
    <s v="1"/>
    <x v="0"/>
    <s v="15041RESIN068492022"/>
    <s v="22SD004C"/>
    <x v="3163"/>
    <n v="672"/>
    <x v="14"/>
    <x v="17"/>
    <n v="0"/>
    <n v="0"/>
    <n v="64.459999999999994"/>
    <n v="8.3797999999999995"/>
    <n v="0"/>
    <n v="0"/>
    <n v="72.839799999999997"/>
    <s v=""/>
    <s v="1"/>
    <x v="2"/>
  </r>
  <r>
    <x v="4"/>
    <x v="105"/>
    <s v="1"/>
    <x v="0"/>
    <s v="15041RESIN068492022"/>
    <s v="22SD004C"/>
    <x v="3164"/>
    <n v="673"/>
    <x v="14"/>
    <x v="17"/>
    <n v="0"/>
    <n v="0"/>
    <n v="30.91"/>
    <n v="4.0183"/>
    <n v="0"/>
    <n v="0"/>
    <n v="34.9283"/>
    <s v=""/>
    <s v="1"/>
    <x v="2"/>
  </r>
  <r>
    <x v="4"/>
    <x v="105"/>
    <s v="1"/>
    <x v="0"/>
    <s v="15041RESIN068492022"/>
    <s v="22SD004C"/>
    <x v="3165"/>
    <n v="674"/>
    <x v="14"/>
    <x v="17"/>
    <n v="0"/>
    <n v="0"/>
    <n v="4.8600000000000003"/>
    <n v="0.63180000000000003"/>
    <n v="0"/>
    <n v="0"/>
    <n v="5.4918000000000005"/>
    <s v=""/>
    <s v="1"/>
    <x v="2"/>
  </r>
  <r>
    <x v="4"/>
    <x v="105"/>
    <s v="1"/>
    <x v="0"/>
    <s v="15041RESIN068492022"/>
    <s v="22SD004C"/>
    <x v="3166"/>
    <n v="675"/>
    <x v="14"/>
    <x v="17"/>
    <n v="0"/>
    <n v="0"/>
    <n v="18.34"/>
    <n v="2.3841999999999999"/>
    <n v="0"/>
    <n v="0"/>
    <n v="20.7242"/>
    <s v=""/>
    <s v="1"/>
    <x v="2"/>
  </r>
  <r>
    <x v="4"/>
    <x v="105"/>
    <s v="1"/>
    <x v="0"/>
    <s v="15041RESIN068492022"/>
    <s v="22SD004C"/>
    <x v="3167"/>
    <n v="676"/>
    <x v="14"/>
    <x v="17"/>
    <n v="0"/>
    <n v="0"/>
    <n v="21.9"/>
    <n v="2.847"/>
    <n v="0"/>
    <n v="0"/>
    <n v="24.747"/>
    <s v=""/>
    <s v="1"/>
    <x v="2"/>
  </r>
  <r>
    <x v="4"/>
    <x v="105"/>
    <s v="1"/>
    <x v="0"/>
    <s v="15041RESIN068492022"/>
    <s v="22SD004C"/>
    <x v="3168"/>
    <n v="677"/>
    <x v="14"/>
    <x v="17"/>
    <n v="0"/>
    <n v="0"/>
    <n v="37.479999999999997"/>
    <n v="4.8723999999999998"/>
    <n v="0"/>
    <n v="0"/>
    <n v="42.352399999999996"/>
    <s v=""/>
    <s v="1"/>
    <x v="2"/>
  </r>
  <r>
    <x v="4"/>
    <x v="105"/>
    <s v="1"/>
    <x v="0"/>
    <s v="15041RESIN068492022"/>
    <s v="22SD004C"/>
    <x v="3169"/>
    <n v="678"/>
    <x v="14"/>
    <x v="17"/>
    <n v="0"/>
    <n v="0"/>
    <n v="16.170000000000002"/>
    <n v="2.1021000000000001"/>
    <n v="0"/>
    <n v="0"/>
    <n v="18.272100000000002"/>
    <s v=""/>
    <s v="1"/>
    <x v="2"/>
  </r>
  <r>
    <x v="4"/>
    <x v="105"/>
    <s v="1"/>
    <x v="0"/>
    <s v="15041RESIN068492022"/>
    <s v="22SD004C"/>
    <x v="3170"/>
    <n v="679"/>
    <x v="14"/>
    <x v="17"/>
    <n v="0"/>
    <n v="0"/>
    <n v="6.32"/>
    <n v="0.82160000000000011"/>
    <n v="0"/>
    <n v="0"/>
    <n v="7.1416000000000004"/>
    <s v=""/>
    <s v="1"/>
    <x v="2"/>
  </r>
  <r>
    <x v="4"/>
    <x v="105"/>
    <s v="1"/>
    <x v="0"/>
    <s v="15041RESIN068492022"/>
    <s v="22SD004C"/>
    <x v="3171"/>
    <n v="680"/>
    <x v="14"/>
    <x v="17"/>
    <n v="0"/>
    <n v="0"/>
    <n v="8.41"/>
    <n v="1.0933000000000002"/>
    <n v="0"/>
    <n v="0"/>
    <n v="9.5032999999999994"/>
    <s v=""/>
    <s v="1"/>
    <x v="2"/>
  </r>
  <r>
    <x v="4"/>
    <x v="105"/>
    <s v="1"/>
    <x v="0"/>
    <s v="15041RESIN068492022"/>
    <s v="22SD004C"/>
    <x v="3172"/>
    <n v="681"/>
    <x v="14"/>
    <x v="17"/>
    <n v="0"/>
    <n v="0"/>
    <n v="5.3"/>
    <n v="0.68899999999999995"/>
    <n v="0"/>
    <n v="0"/>
    <n v="5.9889999999999999"/>
    <s v=""/>
    <s v="1"/>
    <x v="2"/>
  </r>
  <r>
    <x v="4"/>
    <x v="105"/>
    <s v="1"/>
    <x v="0"/>
    <s v="15041RESIN068492022"/>
    <s v="22SD004C"/>
    <x v="3173"/>
    <n v="682"/>
    <x v="14"/>
    <x v="17"/>
    <n v="0"/>
    <n v="0"/>
    <n v="14.32"/>
    <n v="1.8616000000000001"/>
    <n v="0"/>
    <n v="0"/>
    <n v="16.1816"/>
    <s v=""/>
    <s v="1"/>
    <x v="2"/>
  </r>
  <r>
    <x v="4"/>
    <x v="105"/>
    <s v="1"/>
    <x v="0"/>
    <s v="15041RESIN068492022"/>
    <s v="22SD004C"/>
    <x v="3174"/>
    <n v="683"/>
    <x v="14"/>
    <x v="17"/>
    <n v="0"/>
    <n v="0"/>
    <n v="10.71"/>
    <n v="1.3923000000000001"/>
    <n v="0"/>
    <n v="0"/>
    <n v="12.102300000000001"/>
    <s v=""/>
    <s v="1"/>
    <x v="2"/>
  </r>
  <r>
    <x v="4"/>
    <x v="105"/>
    <s v="1"/>
    <x v="0"/>
    <s v="15041RESIN068492022"/>
    <s v="22SD004C"/>
    <x v="3175"/>
    <n v="684"/>
    <x v="14"/>
    <x v="17"/>
    <n v="0"/>
    <n v="0"/>
    <n v="36.22"/>
    <n v="4.7085999999999997"/>
    <n v="0"/>
    <n v="0"/>
    <n v="40.928599999999996"/>
    <s v=""/>
    <s v="1"/>
    <x v="2"/>
  </r>
  <r>
    <x v="4"/>
    <x v="105"/>
    <s v="1"/>
    <x v="0"/>
    <s v="15041RESIN068492022"/>
    <s v="22SD004C"/>
    <x v="3176"/>
    <n v="685"/>
    <x v="14"/>
    <x v="17"/>
    <n v="0"/>
    <n v="0"/>
    <n v="17.760000000000002"/>
    <n v="2.3088000000000002"/>
    <n v="0"/>
    <n v="0"/>
    <n v="20.068800000000003"/>
    <s v=""/>
    <s v="1"/>
    <x v="2"/>
  </r>
  <r>
    <x v="4"/>
    <x v="105"/>
    <s v="1"/>
    <x v="0"/>
    <s v="15041RESIN068492022"/>
    <s v="22SD004C"/>
    <x v="3177"/>
    <n v="686"/>
    <x v="14"/>
    <x v="17"/>
    <n v="0"/>
    <n v="0"/>
    <n v="36.64"/>
    <n v="4.7632000000000003"/>
    <n v="0"/>
    <n v="0"/>
    <n v="41.403199999999998"/>
    <s v=""/>
    <s v="1"/>
    <x v="2"/>
  </r>
  <r>
    <x v="4"/>
    <x v="105"/>
    <s v="1"/>
    <x v="0"/>
    <s v="15041RESIN068492022"/>
    <s v="22SD004C"/>
    <x v="3178"/>
    <n v="687"/>
    <x v="14"/>
    <x v="17"/>
    <n v="0"/>
    <n v="0"/>
    <n v="4.1500000000000004"/>
    <n v="0.53950000000000009"/>
    <n v="0"/>
    <n v="0"/>
    <n v="4.6895000000000007"/>
    <s v=""/>
    <s v="1"/>
    <x v="2"/>
  </r>
  <r>
    <x v="4"/>
    <x v="105"/>
    <s v="1"/>
    <x v="0"/>
    <s v="15041RESIN068492022"/>
    <s v="22SD004C"/>
    <x v="3179"/>
    <n v="688"/>
    <x v="14"/>
    <x v="17"/>
    <n v="0"/>
    <n v="0"/>
    <n v="50.78"/>
    <n v="6.6013999999999999"/>
    <n v="0"/>
    <n v="0"/>
    <n v="57.381399999999999"/>
    <s v=""/>
    <s v="1"/>
    <x v="2"/>
  </r>
  <r>
    <x v="4"/>
    <x v="105"/>
    <s v="1"/>
    <x v="0"/>
    <s v="15041RESIN068492022"/>
    <s v="22SD004C"/>
    <x v="3180"/>
    <n v="689"/>
    <x v="14"/>
    <x v="17"/>
    <n v="0"/>
    <n v="0"/>
    <n v="14.32"/>
    <n v="1.8616000000000001"/>
    <n v="0"/>
    <n v="0"/>
    <n v="16.1816"/>
    <s v=""/>
    <s v="1"/>
    <x v="2"/>
  </r>
  <r>
    <x v="4"/>
    <x v="105"/>
    <s v="1"/>
    <x v="0"/>
    <s v="15041RESIN068492022"/>
    <s v="22SD004C"/>
    <x v="3181"/>
    <n v="690"/>
    <x v="14"/>
    <x v="17"/>
    <n v="0"/>
    <n v="0"/>
    <n v="25.34"/>
    <n v="3.2942"/>
    <n v="0"/>
    <n v="0"/>
    <n v="28.6342"/>
    <s v=""/>
    <s v="1"/>
    <x v="2"/>
  </r>
  <r>
    <x v="4"/>
    <x v="105"/>
    <s v="1"/>
    <x v="0"/>
    <s v="15041RESIN068492022"/>
    <s v="22SD004C"/>
    <x v="3182"/>
    <n v="691"/>
    <x v="14"/>
    <x v="17"/>
    <n v="0"/>
    <n v="0"/>
    <n v="16.72"/>
    <n v="2.1736"/>
    <n v="0"/>
    <n v="0"/>
    <n v="18.893599999999999"/>
    <s v=""/>
    <s v="1"/>
    <x v="2"/>
  </r>
  <r>
    <x v="4"/>
    <x v="105"/>
    <s v="1"/>
    <x v="0"/>
    <s v="15041RESIN068492022"/>
    <s v="22SD004C"/>
    <x v="3183"/>
    <n v="692"/>
    <x v="477"/>
    <x v="556"/>
    <n v="0"/>
    <n v="0"/>
    <n v="284.37"/>
    <n v="36.9681"/>
    <n v="0"/>
    <n v="0"/>
    <n v="321.3381"/>
    <s v=""/>
    <s v="1"/>
    <x v="2"/>
  </r>
  <r>
    <x v="4"/>
    <x v="105"/>
    <s v="1"/>
    <x v="0"/>
    <s v="15041RESIN068492022"/>
    <s v="22SD004C"/>
    <x v="3184"/>
    <n v="693"/>
    <x v="14"/>
    <x v="17"/>
    <n v="0"/>
    <n v="0"/>
    <n v="3.55"/>
    <n v="0.46149999999999997"/>
    <n v="0"/>
    <n v="0"/>
    <n v="4.0114999999999998"/>
    <s v=""/>
    <s v="1"/>
    <x v="2"/>
  </r>
  <r>
    <x v="4"/>
    <x v="105"/>
    <s v="1"/>
    <x v="0"/>
    <s v="15041RESIN068492022"/>
    <s v="22SD004C"/>
    <x v="3185"/>
    <n v="694"/>
    <x v="14"/>
    <x v="17"/>
    <n v="0"/>
    <n v="0"/>
    <n v="59.42"/>
    <n v="7.7246000000000006"/>
    <n v="0"/>
    <n v="0"/>
    <n v="67.144599999999997"/>
    <s v=""/>
    <s v="1"/>
    <x v="2"/>
  </r>
  <r>
    <x v="4"/>
    <x v="105"/>
    <s v="1"/>
    <x v="0"/>
    <s v="15041RESIN068492022"/>
    <s v="22SD004C"/>
    <x v="3186"/>
    <n v="695"/>
    <x v="14"/>
    <x v="17"/>
    <n v="0"/>
    <n v="0"/>
    <n v="13.48"/>
    <n v="1.7524000000000002"/>
    <n v="0"/>
    <n v="0"/>
    <n v="15.2324"/>
    <s v=""/>
    <s v="1"/>
    <x v="2"/>
  </r>
  <r>
    <x v="4"/>
    <x v="105"/>
    <s v="1"/>
    <x v="0"/>
    <s v="15041RESIN068492022"/>
    <s v="22SD004C"/>
    <x v="3187"/>
    <n v="696"/>
    <x v="14"/>
    <x v="17"/>
    <n v="0"/>
    <n v="0"/>
    <n v="33.21"/>
    <n v="4.3173000000000004"/>
    <n v="0"/>
    <n v="0"/>
    <n v="37.527300000000004"/>
    <s v=""/>
    <s v="1"/>
    <x v="2"/>
  </r>
  <r>
    <x v="4"/>
    <x v="105"/>
    <s v="1"/>
    <x v="0"/>
    <s v="15041RESIN068492022"/>
    <s v="22SD004C"/>
    <x v="3188"/>
    <n v="697"/>
    <x v="14"/>
    <x v="17"/>
    <n v="0"/>
    <n v="0"/>
    <n v="6.32"/>
    <n v="0.82160000000000011"/>
    <n v="0"/>
    <n v="0"/>
    <n v="7.1416000000000004"/>
    <s v=""/>
    <s v="1"/>
    <x v="2"/>
  </r>
  <r>
    <x v="4"/>
    <x v="105"/>
    <s v="1"/>
    <x v="0"/>
    <s v="15041RESIN068492022"/>
    <s v="22SD004C"/>
    <x v="3189"/>
    <n v="698"/>
    <x v="14"/>
    <x v="17"/>
    <n v="0"/>
    <n v="0"/>
    <n v="31.2"/>
    <n v="4.056"/>
    <n v="0"/>
    <n v="0"/>
    <n v="35.256"/>
    <s v=""/>
    <s v="1"/>
    <x v="2"/>
  </r>
  <r>
    <x v="4"/>
    <x v="105"/>
    <s v="1"/>
    <x v="0"/>
    <s v="15041RESIN068492022"/>
    <s v="22SD004C"/>
    <x v="3190"/>
    <n v="699"/>
    <x v="14"/>
    <x v="17"/>
    <n v="0"/>
    <n v="0"/>
    <n v="7.16"/>
    <n v="0.93080000000000007"/>
    <n v="0"/>
    <n v="0"/>
    <n v="8.0907999999999998"/>
    <s v=""/>
    <s v="1"/>
    <x v="2"/>
  </r>
  <r>
    <x v="4"/>
    <x v="105"/>
    <s v="1"/>
    <x v="0"/>
    <s v="15041RESIN068492022"/>
    <s v="22SD004C"/>
    <x v="3191"/>
    <n v="700"/>
    <x v="14"/>
    <x v="17"/>
    <n v="0"/>
    <n v="0"/>
    <n v="8.85"/>
    <n v="1.1505000000000001"/>
    <n v="0"/>
    <n v="0"/>
    <n v="10.000499999999999"/>
    <s v=""/>
    <s v="1"/>
    <x v="2"/>
  </r>
  <r>
    <x v="4"/>
    <x v="105"/>
    <s v="1"/>
    <x v="0"/>
    <s v="15041RESIN068492022"/>
    <s v="22SD004C"/>
    <x v="3192"/>
    <n v="701"/>
    <x v="14"/>
    <x v="17"/>
    <n v="0"/>
    <n v="0"/>
    <n v="81.099999999999994"/>
    <n v="10.542999999999999"/>
    <n v="0"/>
    <n v="0"/>
    <n v="91.643000000000001"/>
    <s v=""/>
    <s v="1"/>
    <x v="2"/>
  </r>
  <r>
    <x v="4"/>
    <x v="105"/>
    <s v="1"/>
    <x v="0"/>
    <s v="15041RESIN068492022"/>
    <s v="22SD004C"/>
    <x v="3193"/>
    <n v="702"/>
    <x v="14"/>
    <x v="17"/>
    <n v="0"/>
    <n v="0"/>
    <n v="5.3"/>
    <n v="0.68899999999999995"/>
    <n v="0"/>
    <n v="0"/>
    <n v="5.9889999999999999"/>
    <s v=""/>
    <s v="1"/>
    <x v="2"/>
  </r>
  <r>
    <x v="4"/>
    <x v="105"/>
    <s v="1"/>
    <x v="0"/>
    <s v="15041RESIN068492022"/>
    <s v="22SD004C"/>
    <x v="3194"/>
    <n v="703"/>
    <x v="14"/>
    <x v="17"/>
    <n v="0"/>
    <n v="0"/>
    <n v="5.3"/>
    <n v="0.68899999999999995"/>
    <n v="0"/>
    <n v="0"/>
    <n v="5.9889999999999999"/>
    <s v=""/>
    <s v="1"/>
    <x v="2"/>
  </r>
  <r>
    <x v="4"/>
    <x v="105"/>
    <s v="1"/>
    <x v="0"/>
    <s v="15041RESIN068492022"/>
    <s v="22SD004C"/>
    <x v="3195"/>
    <n v="704"/>
    <x v="14"/>
    <x v="17"/>
    <n v="0"/>
    <n v="0"/>
    <n v="20.64"/>
    <n v="2.6832000000000003"/>
    <n v="0"/>
    <n v="0"/>
    <n v="23.3232"/>
    <s v=""/>
    <s v="1"/>
    <x v="2"/>
  </r>
  <r>
    <x v="4"/>
    <x v="105"/>
    <s v="1"/>
    <x v="0"/>
    <s v="15041RESIN068492022"/>
    <s v="22SD004C"/>
    <x v="3196"/>
    <n v="705"/>
    <x v="14"/>
    <x v="17"/>
    <n v="0"/>
    <n v="0"/>
    <n v="14.32"/>
    <n v="1.8616000000000001"/>
    <n v="0"/>
    <n v="0"/>
    <n v="16.1816"/>
    <s v=""/>
    <s v="1"/>
    <x v="2"/>
  </r>
  <r>
    <x v="4"/>
    <x v="105"/>
    <s v="1"/>
    <x v="0"/>
    <s v="15041RESIN068492022"/>
    <s v="22SD004C"/>
    <x v="3197"/>
    <n v="706"/>
    <x v="14"/>
    <x v="17"/>
    <n v="0"/>
    <n v="0"/>
    <n v="22.51"/>
    <n v="2.9263000000000003"/>
    <n v="0"/>
    <n v="0"/>
    <n v="25.436300000000003"/>
    <s v=""/>
    <s v="1"/>
    <x v="2"/>
  </r>
  <r>
    <x v="4"/>
    <x v="105"/>
    <s v="1"/>
    <x v="0"/>
    <s v="15041RESIN068492022"/>
    <s v="22SD004C"/>
    <x v="3198"/>
    <n v="707"/>
    <x v="14"/>
    <x v="17"/>
    <n v="0"/>
    <n v="0"/>
    <n v="7.16"/>
    <n v="0.93080000000000007"/>
    <n v="0"/>
    <n v="0"/>
    <n v="8.0907999999999998"/>
    <s v=""/>
    <s v="1"/>
    <x v="2"/>
  </r>
  <r>
    <x v="4"/>
    <x v="105"/>
    <s v="1"/>
    <x v="0"/>
    <s v="15041RESIN068492022"/>
    <s v="22SD004C"/>
    <x v="3199"/>
    <n v="708"/>
    <x v="14"/>
    <x v="17"/>
    <n v="0"/>
    <n v="0"/>
    <n v="14.74"/>
    <n v="1.9162000000000001"/>
    <n v="0"/>
    <n v="0"/>
    <n v="16.656200000000002"/>
    <s v=""/>
    <s v="1"/>
    <x v="2"/>
  </r>
  <r>
    <x v="4"/>
    <x v="105"/>
    <s v="1"/>
    <x v="0"/>
    <s v="15041RESIN068492022"/>
    <s v="22SD004C"/>
    <x v="3200"/>
    <n v="709"/>
    <x v="14"/>
    <x v="17"/>
    <n v="0"/>
    <n v="0"/>
    <n v="23.02"/>
    <n v="2.9925999999999999"/>
    <n v="0"/>
    <n v="0"/>
    <n v="26.012599999999999"/>
    <s v=""/>
    <s v="1"/>
    <x v="2"/>
  </r>
  <r>
    <x v="4"/>
    <x v="105"/>
    <s v="1"/>
    <x v="0"/>
    <s v="15041RESIN068492022"/>
    <s v="22SD004C"/>
    <x v="3201"/>
    <n v="710"/>
    <x v="14"/>
    <x v="17"/>
    <n v="0"/>
    <n v="0"/>
    <n v="7.16"/>
    <n v="0.93080000000000007"/>
    <n v="0"/>
    <n v="0"/>
    <n v="8.0907999999999998"/>
    <s v=""/>
    <s v="1"/>
    <x v="2"/>
  </r>
  <r>
    <x v="4"/>
    <x v="105"/>
    <s v="1"/>
    <x v="0"/>
    <s v="15041RESIN068492022"/>
    <s v="22SD004C"/>
    <x v="3202"/>
    <n v="711"/>
    <x v="14"/>
    <x v="17"/>
    <n v="0"/>
    <n v="0"/>
    <n v="36.19"/>
    <n v="4.7046999999999999"/>
    <n v="0"/>
    <n v="0"/>
    <n v="40.8947"/>
    <s v=""/>
    <s v="1"/>
    <x v="2"/>
  </r>
  <r>
    <x v="4"/>
    <x v="105"/>
    <s v="1"/>
    <x v="0"/>
    <s v="15041RESIN068492022"/>
    <s v="22SD004C"/>
    <x v="3203"/>
    <n v="712"/>
    <x v="14"/>
    <x v="17"/>
    <n v="0"/>
    <n v="0"/>
    <n v="11.31"/>
    <n v="1.4703000000000002"/>
    <n v="0"/>
    <n v="0"/>
    <n v="12.7803"/>
    <s v=""/>
    <s v="1"/>
    <x v="2"/>
  </r>
  <r>
    <x v="4"/>
    <x v="107"/>
    <s v="1"/>
    <x v="0"/>
    <s v="15041RESIN068492022"/>
    <s v="22SD004C"/>
    <x v="3204"/>
    <n v="713"/>
    <x v="14"/>
    <x v="17"/>
    <n v="0"/>
    <n v="0"/>
    <n v="14.32"/>
    <n v="1.8616000000000001"/>
    <n v="0"/>
    <n v="0"/>
    <n v="16.1816"/>
    <s v=""/>
    <s v="1"/>
    <x v="2"/>
  </r>
  <r>
    <x v="4"/>
    <x v="107"/>
    <s v="1"/>
    <x v="0"/>
    <s v="15041RESIN068492022"/>
    <s v="22SD004C"/>
    <x v="3205"/>
    <n v="714"/>
    <x v="478"/>
    <x v="557"/>
    <n v="0"/>
    <n v="0"/>
    <n v="50.2"/>
    <n v="6.5260000000000007"/>
    <n v="0"/>
    <n v="0"/>
    <n v="56.726000000000006"/>
    <s v=""/>
    <s v="1"/>
    <x v="2"/>
  </r>
  <r>
    <x v="4"/>
    <x v="107"/>
    <s v="1"/>
    <x v="0"/>
    <s v="15041RESIN068492022"/>
    <s v="22SD004C"/>
    <x v="3206"/>
    <n v="715"/>
    <x v="201"/>
    <x v="234"/>
    <n v="0"/>
    <n v="0"/>
    <n v="62.84"/>
    <n v="8.1692"/>
    <n v="0"/>
    <n v="0"/>
    <n v="71.009200000000007"/>
    <s v=""/>
    <s v="1"/>
    <x v="2"/>
  </r>
  <r>
    <x v="4"/>
    <x v="107"/>
    <s v="1"/>
    <x v="0"/>
    <s v="15041RESIN068492022"/>
    <s v="22SD004C"/>
    <x v="3207"/>
    <n v="716"/>
    <x v="280"/>
    <x v="331"/>
    <n v="0"/>
    <n v="0"/>
    <n v="15.12"/>
    <n v="1.9656"/>
    <n v="0"/>
    <n v="0"/>
    <n v="17.085599999999999"/>
    <s v=""/>
    <s v="1"/>
    <x v="2"/>
  </r>
  <r>
    <x v="4"/>
    <x v="107"/>
    <s v="1"/>
    <x v="0"/>
    <s v="15041RESIN068492022"/>
    <s v="22SD004C"/>
    <x v="3208"/>
    <n v="717"/>
    <x v="104"/>
    <x v="119"/>
    <n v="0"/>
    <n v="0"/>
    <n v="27"/>
    <n v="3.5100000000000002"/>
    <n v="0"/>
    <n v="0"/>
    <n v="30.51"/>
    <s v=""/>
    <s v="1"/>
    <x v="2"/>
  </r>
  <r>
    <x v="4"/>
    <x v="107"/>
    <s v="1"/>
    <x v="0"/>
    <s v="15041RESIN068492022"/>
    <s v="22SD004C"/>
    <x v="3209"/>
    <n v="718"/>
    <x v="296"/>
    <x v="347"/>
    <n v="0"/>
    <n v="0"/>
    <n v="40"/>
    <n v="5.2"/>
    <n v="0"/>
    <n v="0"/>
    <n v="45.2"/>
    <s v=""/>
    <s v="1"/>
    <x v="2"/>
  </r>
  <r>
    <x v="4"/>
    <x v="107"/>
    <s v="1"/>
    <x v="0"/>
    <s v="15041RESIN068492022"/>
    <s v="22SD004C"/>
    <x v="3210"/>
    <n v="719"/>
    <x v="168"/>
    <x v="193"/>
    <n v="0"/>
    <n v="0"/>
    <n v="8359.57"/>
    <n v="1086.7440999999999"/>
    <n v="0"/>
    <n v="0"/>
    <n v="9446.3140999999996"/>
    <s v=""/>
    <s v="1"/>
    <x v="2"/>
  </r>
  <r>
    <x v="4"/>
    <x v="107"/>
    <s v="1"/>
    <x v="0"/>
    <s v="15041RESIN068492022"/>
    <s v="22SD004C"/>
    <x v="3211"/>
    <n v="720"/>
    <x v="10"/>
    <x v="11"/>
    <n v="0"/>
    <n v="0"/>
    <n v="698.32"/>
    <n v="90.781600000000012"/>
    <n v="0"/>
    <n v="0"/>
    <n v="789.10160000000008"/>
    <s v=""/>
    <s v="1"/>
    <x v="2"/>
  </r>
  <r>
    <x v="4"/>
    <x v="107"/>
    <s v="1"/>
    <x v="0"/>
    <s v="15041RESIN068492022"/>
    <s v="22SD004C"/>
    <x v="3212"/>
    <n v="721"/>
    <x v="221"/>
    <x v="260"/>
    <n v="0"/>
    <n v="0"/>
    <n v="6.58"/>
    <n v="0.85540000000000005"/>
    <n v="0"/>
    <n v="0"/>
    <n v="7.4354000000000005"/>
    <s v=""/>
    <s v="1"/>
    <x v="2"/>
  </r>
  <r>
    <x v="4"/>
    <x v="107"/>
    <s v="1"/>
    <x v="0"/>
    <s v="15041RESIN068492022"/>
    <s v="22SD004C"/>
    <x v="3213"/>
    <n v="722"/>
    <x v="11"/>
    <x v="14"/>
    <n v="0"/>
    <n v="0"/>
    <n v="8283"/>
    <n v="1076.79"/>
    <n v="0"/>
    <n v="0"/>
    <n v="9359.7900000000009"/>
    <s v=""/>
    <s v="1"/>
    <x v="2"/>
  </r>
  <r>
    <x v="4"/>
    <x v="107"/>
    <s v="1"/>
    <x v="0"/>
    <s v="15041RESIN068492022"/>
    <s v="22SD004C"/>
    <x v="3214"/>
    <n v="723"/>
    <x v="10"/>
    <x v="11"/>
    <n v="0"/>
    <n v="0"/>
    <n v="498.56"/>
    <n v="64.812799999999996"/>
    <n v="0"/>
    <n v="0"/>
    <n v="563.37279999999998"/>
    <s v=""/>
    <s v="1"/>
    <x v="2"/>
  </r>
  <r>
    <x v="4"/>
    <x v="107"/>
    <s v="1"/>
    <x v="0"/>
    <s v="15041RESIN068492022"/>
    <s v="22SD004C"/>
    <x v="3215"/>
    <n v="724"/>
    <x v="49"/>
    <x v="54"/>
    <n v="0"/>
    <n v="0"/>
    <n v="199.11"/>
    <n v="25.884300000000003"/>
    <n v="0"/>
    <n v="0"/>
    <n v="224.99430000000001"/>
    <s v=""/>
    <s v="1"/>
    <x v="2"/>
  </r>
  <r>
    <x v="4"/>
    <x v="107"/>
    <s v="1"/>
    <x v="0"/>
    <s v="15041RESIN068492022"/>
    <s v="22SD004C"/>
    <x v="3216"/>
    <n v="725"/>
    <x v="12"/>
    <x v="15"/>
    <n v="0"/>
    <n v="0"/>
    <n v="22.62"/>
    <n v="2.9406000000000003"/>
    <n v="0"/>
    <n v="0"/>
    <n v="25.560600000000001"/>
    <s v=""/>
    <s v="1"/>
    <x v="2"/>
  </r>
  <r>
    <x v="4"/>
    <x v="107"/>
    <s v="1"/>
    <x v="0"/>
    <s v="15041RESIN068492022"/>
    <s v="22SD004C"/>
    <x v="3217"/>
    <n v="726"/>
    <x v="80"/>
    <x v="87"/>
    <n v="0"/>
    <n v="0"/>
    <n v="48.62"/>
    <n v="6.3205999999999998"/>
    <n v="0"/>
    <n v="0"/>
    <n v="54.940599999999996"/>
    <s v=""/>
    <s v="1"/>
    <x v="2"/>
  </r>
  <r>
    <x v="4"/>
    <x v="96"/>
    <s v="1"/>
    <x v="0"/>
    <s v="15041RESIN068492022"/>
    <s v="22SD004C"/>
    <x v="3218"/>
    <n v="727"/>
    <x v="10"/>
    <x v="11"/>
    <n v="0"/>
    <n v="0"/>
    <n v="2060.6799999999998"/>
    <n v="267.88839999999999"/>
    <n v="0"/>
    <n v="0"/>
    <n v="2328.5683999999997"/>
    <s v=""/>
    <s v="1"/>
    <x v="2"/>
  </r>
  <r>
    <x v="4"/>
    <x v="96"/>
    <s v="1"/>
    <x v="0"/>
    <s v="15041RESIN068492022"/>
    <s v="22SD004C"/>
    <x v="3219"/>
    <n v="728"/>
    <x v="10"/>
    <x v="11"/>
    <n v="0"/>
    <n v="0"/>
    <n v="528.32000000000005"/>
    <n v="68.681600000000003"/>
    <n v="0"/>
    <n v="0"/>
    <n v="597.00160000000005"/>
    <s v=""/>
    <s v="1"/>
    <x v="2"/>
  </r>
  <r>
    <x v="4"/>
    <x v="96"/>
    <s v="1"/>
    <x v="0"/>
    <s v="15041RESIN068492022"/>
    <s v="22SD004C"/>
    <x v="3220"/>
    <n v="729"/>
    <x v="479"/>
    <x v="558"/>
    <n v="0"/>
    <n v="0"/>
    <n v="83.56"/>
    <n v="10.8628"/>
    <n v="0"/>
    <n v="0"/>
    <n v="94.422799999999995"/>
    <s v=""/>
    <s v="1"/>
    <x v="2"/>
  </r>
  <r>
    <x v="4"/>
    <x v="96"/>
    <s v="1"/>
    <x v="0"/>
    <s v="15041RESIN068492022"/>
    <s v="22SD004C"/>
    <x v="3221"/>
    <n v="730"/>
    <x v="11"/>
    <x v="14"/>
    <n v="0"/>
    <n v="0"/>
    <n v="8283"/>
    <n v="1076.79"/>
    <n v="0"/>
    <n v="0"/>
    <n v="9359.7900000000009"/>
    <s v=""/>
    <s v="1"/>
    <x v="2"/>
  </r>
  <r>
    <x v="4"/>
    <x v="96"/>
    <s v="1"/>
    <x v="0"/>
    <s v="15041RESIN068492022"/>
    <s v="22SD004C"/>
    <x v="3222"/>
    <n v="731"/>
    <x v="134"/>
    <x v="153"/>
    <n v="0"/>
    <n v="0"/>
    <n v="19.440000000000001"/>
    <n v="2.5272000000000001"/>
    <n v="0"/>
    <n v="0"/>
    <n v="21.967200000000002"/>
    <s v=""/>
    <s v="1"/>
    <x v="2"/>
  </r>
  <r>
    <x v="4"/>
    <x v="96"/>
    <s v="1"/>
    <x v="0"/>
    <s v="15041RESIN068492022"/>
    <s v="22SD004C"/>
    <x v="3223"/>
    <n v="732"/>
    <x v="118"/>
    <x v="135"/>
    <n v="0"/>
    <n v="0"/>
    <n v="61.16"/>
    <n v="7.9508000000000001"/>
    <n v="0"/>
    <n v="0"/>
    <n v="69.110799999999998"/>
    <s v=""/>
    <s v="1"/>
    <x v="2"/>
  </r>
  <r>
    <x v="4"/>
    <x v="96"/>
    <s v="1"/>
    <x v="0"/>
    <s v="15041RESIN068492022"/>
    <s v="22SD004C"/>
    <x v="3224"/>
    <n v="733"/>
    <x v="18"/>
    <x v="21"/>
    <n v="0"/>
    <n v="0"/>
    <n v="216.08"/>
    <n v="28.090400000000002"/>
    <n v="0"/>
    <n v="0"/>
    <n v="244.17040000000003"/>
    <s v=""/>
    <s v="1"/>
    <x v="2"/>
  </r>
  <r>
    <x v="4"/>
    <x v="96"/>
    <s v="1"/>
    <x v="0"/>
    <s v="15041RESIN068492022"/>
    <s v="22SD004C"/>
    <x v="3225"/>
    <n v="734"/>
    <x v="480"/>
    <x v="559"/>
    <n v="0"/>
    <n v="0"/>
    <n v="61.17"/>
    <n v="7.9521000000000006"/>
    <n v="0"/>
    <n v="0"/>
    <n v="69.122100000000003"/>
    <s v=""/>
    <s v="1"/>
    <x v="2"/>
  </r>
  <r>
    <x v="4"/>
    <x v="96"/>
    <s v="1"/>
    <x v="0"/>
    <s v="15041RESIN068492022"/>
    <s v="22SD004C"/>
    <x v="3226"/>
    <n v="735"/>
    <x v="256"/>
    <x v="303"/>
    <n v="0"/>
    <n v="0"/>
    <n v="61.16"/>
    <n v="7.9508000000000001"/>
    <n v="0"/>
    <n v="0"/>
    <n v="69.110799999999998"/>
    <s v=""/>
    <s v="1"/>
    <x v="2"/>
  </r>
  <r>
    <x v="4"/>
    <x v="96"/>
    <s v="1"/>
    <x v="0"/>
    <s v="15041RESIN068492022"/>
    <s v="22SD004C"/>
    <x v="3227"/>
    <n v="736"/>
    <x v="473"/>
    <x v="553"/>
    <n v="0"/>
    <n v="0"/>
    <n v="63.16"/>
    <n v="8.210799999999999"/>
    <n v="0"/>
    <n v="0"/>
    <n v="71.370800000000003"/>
    <s v=""/>
    <s v="1"/>
    <x v="2"/>
  </r>
  <r>
    <x v="4"/>
    <x v="96"/>
    <s v="1"/>
    <x v="0"/>
    <s v="15041RESIN068492022"/>
    <s v="22SD004C"/>
    <x v="3228"/>
    <n v="737"/>
    <x v="75"/>
    <x v="82"/>
    <n v="0"/>
    <n v="0"/>
    <n v="151.30000000000001"/>
    <n v="19.669"/>
    <n v="0"/>
    <n v="0"/>
    <n v="170.96900000000002"/>
    <s v=""/>
    <s v="1"/>
    <x v="2"/>
  </r>
  <r>
    <x v="4"/>
    <x v="96"/>
    <s v="1"/>
    <x v="0"/>
    <s v="15041RESIN068492022"/>
    <s v="22SD004C"/>
    <x v="3229"/>
    <n v="738"/>
    <x v="10"/>
    <x v="11"/>
    <n v="0"/>
    <n v="0"/>
    <n v="420.91"/>
    <n v="54.718300000000006"/>
    <n v="0"/>
    <n v="0"/>
    <n v="475.62830000000002"/>
    <s v=""/>
    <s v="1"/>
    <x v="2"/>
  </r>
  <r>
    <x v="4"/>
    <x v="96"/>
    <s v="1"/>
    <x v="0"/>
    <s v="15041RESIN068492022"/>
    <s v="22SD004C"/>
    <x v="3230"/>
    <n v="739"/>
    <x v="10"/>
    <x v="11"/>
    <n v="0"/>
    <n v="0"/>
    <n v="1483.07"/>
    <n v="192.79910000000001"/>
    <n v="0"/>
    <n v="0"/>
    <n v="1675.8690999999999"/>
    <s v=""/>
    <s v="1"/>
    <x v="2"/>
  </r>
  <r>
    <x v="4"/>
    <x v="96"/>
    <s v="1"/>
    <x v="0"/>
    <s v="15041RESIN068492022"/>
    <s v="22SD004C"/>
    <x v="3231"/>
    <n v="740"/>
    <x v="10"/>
    <x v="11"/>
    <n v="0"/>
    <n v="0"/>
    <n v="10"/>
    <n v="1.3"/>
    <n v="0"/>
    <n v="0"/>
    <n v="11.3"/>
    <s v=""/>
    <s v="1"/>
    <x v="2"/>
  </r>
  <r>
    <x v="4"/>
    <x v="96"/>
    <s v="1"/>
    <x v="0"/>
    <s v="15041RESIN068492022"/>
    <s v="22SD004C"/>
    <x v="3232"/>
    <n v="741"/>
    <x v="357"/>
    <x v="417"/>
    <n v="0"/>
    <n v="0"/>
    <n v="24.22"/>
    <n v="3.1486000000000001"/>
    <n v="0"/>
    <n v="0"/>
    <n v="27.368600000000001"/>
    <s v=""/>
    <s v="1"/>
    <x v="2"/>
  </r>
  <r>
    <x v="4"/>
    <x v="96"/>
    <s v="1"/>
    <x v="0"/>
    <s v="15041RESIN068492022"/>
    <s v="22SD004C"/>
    <x v="3233"/>
    <n v="742"/>
    <x v="116"/>
    <x v="133"/>
    <n v="0"/>
    <n v="0"/>
    <n v="42.8"/>
    <n v="5.5640000000000001"/>
    <n v="0"/>
    <n v="0"/>
    <n v="48.363999999999997"/>
    <s v=""/>
    <s v="1"/>
    <x v="2"/>
  </r>
  <r>
    <x v="4"/>
    <x v="96"/>
    <s v="1"/>
    <x v="0"/>
    <s v="15041RESIN068492022"/>
    <s v="22SD004C"/>
    <x v="3234"/>
    <n v="743"/>
    <x v="2"/>
    <x v="2"/>
    <n v="0"/>
    <n v="0"/>
    <n v="0"/>
    <n v="0"/>
    <n v="0"/>
    <n v="0"/>
    <n v="0"/>
    <s v=""/>
    <s v="1"/>
    <x v="2"/>
  </r>
  <r>
    <x v="4"/>
    <x v="96"/>
    <s v="1"/>
    <x v="0"/>
    <s v="15041RESIN068492022"/>
    <s v="22SD004C"/>
    <x v="3235"/>
    <n v="744"/>
    <x v="87"/>
    <x v="97"/>
    <n v="0"/>
    <n v="0"/>
    <n v="83.56"/>
    <n v="10.8628"/>
    <n v="0"/>
    <n v="0"/>
    <n v="94.422799999999995"/>
    <s v=""/>
    <s v="1"/>
    <x v="2"/>
  </r>
  <r>
    <x v="4"/>
    <x v="96"/>
    <s v="1"/>
    <x v="0"/>
    <s v="15041RESIN068492022"/>
    <s v="22SD004C"/>
    <x v="3236"/>
    <n v="745"/>
    <x v="432"/>
    <x v="460"/>
    <n v="0"/>
    <n v="0"/>
    <n v="165.11"/>
    <n v="21.464300000000001"/>
    <n v="0"/>
    <n v="0"/>
    <n v="186.57430000000002"/>
    <s v="026624830"/>
    <s v="1"/>
    <x v="2"/>
  </r>
  <r>
    <x v="4"/>
    <x v="96"/>
    <s v="1"/>
    <x v="0"/>
    <s v="15041RESIN068492022"/>
    <s v="22SD004C"/>
    <x v="3237"/>
    <n v="746"/>
    <x v="275"/>
    <x v="326"/>
    <n v="0"/>
    <n v="0"/>
    <n v="160"/>
    <n v="20.8"/>
    <n v="0"/>
    <n v="0"/>
    <n v="180.8"/>
    <s v=""/>
    <s v="1"/>
    <x v="2"/>
  </r>
  <r>
    <x v="4"/>
    <x v="96"/>
    <s v="1"/>
    <x v="0"/>
    <s v="15041RESIN068492022"/>
    <s v="22SD004C"/>
    <x v="3238"/>
    <n v="747"/>
    <x v="425"/>
    <x v="498"/>
    <n v="0"/>
    <n v="0"/>
    <n v="927.46"/>
    <n v="120.56980000000001"/>
    <n v="0"/>
    <n v="0"/>
    <n v="1048.0298"/>
    <s v=""/>
    <s v="1"/>
    <x v="2"/>
  </r>
  <r>
    <x v="4"/>
    <x v="96"/>
    <s v="1"/>
    <x v="0"/>
    <s v="15041RESIN068492022"/>
    <s v="22SD004C"/>
    <x v="3239"/>
    <n v="748"/>
    <x v="123"/>
    <x v="140"/>
    <n v="0"/>
    <n v="0"/>
    <n v="40.770000000000003"/>
    <n v="5.3001000000000005"/>
    <n v="0"/>
    <n v="0"/>
    <n v="46.070100000000004"/>
    <s v=""/>
    <s v="1"/>
    <x v="2"/>
  </r>
  <r>
    <x v="4"/>
    <x v="108"/>
    <s v="1"/>
    <x v="0"/>
    <s v="15041RESIN068492022"/>
    <s v="22SD004C"/>
    <x v="3240"/>
    <n v="749"/>
    <x v="415"/>
    <x v="488"/>
    <n v="0"/>
    <n v="0"/>
    <n v="252.86"/>
    <n v="32.8718"/>
    <n v="0"/>
    <n v="0"/>
    <n v="285.73180000000002"/>
    <s v=""/>
    <s v="1"/>
    <x v="2"/>
  </r>
  <r>
    <x v="4"/>
    <x v="108"/>
    <s v="1"/>
    <x v="0"/>
    <s v="15041RESIN068492022"/>
    <s v="22SD004C"/>
    <x v="3241"/>
    <n v="750"/>
    <x v="432"/>
    <x v="101"/>
    <n v="0"/>
    <n v="0"/>
    <n v="65.819999999999993"/>
    <n v="8.5565999999999995"/>
    <n v="0"/>
    <n v="0"/>
    <n v="74.376599999999996"/>
    <s v="032305494"/>
    <s v="1"/>
    <x v="2"/>
  </r>
  <r>
    <x v="4"/>
    <x v="108"/>
    <s v="1"/>
    <x v="0"/>
    <s v="15041RESIN068492022"/>
    <s v="22SD004C"/>
    <x v="3242"/>
    <n v="751"/>
    <x v="432"/>
    <x v="143"/>
    <n v="0"/>
    <n v="0"/>
    <n v="958.29"/>
    <n v="124.57769999999999"/>
    <n v="0"/>
    <n v="0"/>
    <n v="1082.8677"/>
    <s v="000534732"/>
    <s v="1"/>
    <x v="2"/>
  </r>
  <r>
    <x v="4"/>
    <x v="108"/>
    <s v="1"/>
    <x v="0"/>
    <s v="15041RESIN068492022"/>
    <s v="22SD004C"/>
    <x v="3243"/>
    <n v="752"/>
    <x v="432"/>
    <x v="229"/>
    <n v="0"/>
    <n v="0"/>
    <n v="491.36"/>
    <n v="63.876800000000003"/>
    <n v="0"/>
    <n v="0"/>
    <n v="555.23680000000002"/>
    <s v="026198025"/>
    <s v="1"/>
    <x v="2"/>
  </r>
  <r>
    <x v="4"/>
    <x v="108"/>
    <s v="1"/>
    <x v="0"/>
    <s v="15041RESIN068492022"/>
    <s v="22SD004C"/>
    <x v="3244"/>
    <n v="753"/>
    <x v="399"/>
    <x v="468"/>
    <n v="0"/>
    <n v="0"/>
    <n v="74"/>
    <n v="9.620000000000001"/>
    <n v="0"/>
    <n v="0"/>
    <n v="83.62"/>
    <s v=""/>
    <s v="1"/>
    <x v="2"/>
  </r>
  <r>
    <x v="4"/>
    <x v="108"/>
    <s v="1"/>
    <x v="0"/>
    <s v="15041RESIN068492022"/>
    <s v="22SD004C"/>
    <x v="3245"/>
    <n v="754"/>
    <x v="36"/>
    <x v="40"/>
    <n v="0"/>
    <n v="0"/>
    <n v="27.6"/>
    <n v="3.5880000000000005"/>
    <n v="0"/>
    <n v="0"/>
    <n v="31.188000000000002"/>
    <s v=""/>
    <s v="1"/>
    <x v="2"/>
  </r>
  <r>
    <x v="4"/>
    <x v="108"/>
    <s v="1"/>
    <x v="0"/>
    <s v="15041RESIN068492022"/>
    <s v="22SD004C"/>
    <x v="3246"/>
    <n v="755"/>
    <x v="425"/>
    <x v="498"/>
    <n v="0"/>
    <n v="0"/>
    <n v="191.26"/>
    <n v="24.863800000000001"/>
    <n v="0"/>
    <n v="0"/>
    <n v="216.12379999999999"/>
    <s v=""/>
    <s v="1"/>
    <x v="2"/>
  </r>
  <r>
    <x v="4"/>
    <x v="108"/>
    <s v="1"/>
    <x v="0"/>
    <s v="15041RESIN068492022"/>
    <s v="22SD004C"/>
    <x v="3247"/>
    <n v="756"/>
    <x v="266"/>
    <x v="316"/>
    <n v="0"/>
    <n v="0"/>
    <n v="2212.38"/>
    <n v="287.60940000000005"/>
    <n v="0"/>
    <n v="0"/>
    <n v="2499.9894000000004"/>
    <s v=""/>
    <s v="1"/>
    <x v="2"/>
  </r>
  <r>
    <x v="4"/>
    <x v="108"/>
    <s v="1"/>
    <x v="0"/>
    <s v="15041RESIN068492022"/>
    <s v="22SD004C"/>
    <x v="3248"/>
    <n v="757"/>
    <x v="481"/>
    <x v="560"/>
    <n v="0"/>
    <n v="0"/>
    <n v="509.3"/>
    <n v="66.209000000000003"/>
    <n v="0"/>
    <n v="0"/>
    <n v="575.50900000000001"/>
    <s v=""/>
    <s v="1"/>
    <x v="2"/>
  </r>
  <r>
    <x v="4"/>
    <x v="108"/>
    <s v="1"/>
    <x v="0"/>
    <s v="15041RESIN068492022"/>
    <s v="22SD004C"/>
    <x v="3249"/>
    <n v="758"/>
    <x v="162"/>
    <x v="186"/>
    <n v="0"/>
    <n v="0"/>
    <n v="1564.86"/>
    <n v="203.43179999999998"/>
    <n v="0"/>
    <n v="0"/>
    <n v="1768.2918"/>
    <s v=""/>
    <s v="1"/>
    <x v="2"/>
  </r>
  <r>
    <x v="4"/>
    <x v="108"/>
    <s v="1"/>
    <x v="0"/>
    <s v="15041RESIN068492022"/>
    <s v="22SD004C"/>
    <x v="3250"/>
    <n v="759"/>
    <x v="441"/>
    <x v="516"/>
    <n v="0"/>
    <n v="0"/>
    <n v="18.989999999999998"/>
    <n v="2.4686999999999997"/>
    <n v="0"/>
    <n v="0"/>
    <n v="21.458699999999997"/>
    <s v=""/>
    <s v="1"/>
    <x v="2"/>
  </r>
  <r>
    <x v="4"/>
    <x v="108"/>
    <s v="1"/>
    <x v="0"/>
    <s v="15041RESIN068492022"/>
    <s v="22SD004C"/>
    <x v="3251"/>
    <n v="760"/>
    <x v="425"/>
    <x v="498"/>
    <n v="0"/>
    <n v="0"/>
    <n v="173.88"/>
    <n v="22.604400000000002"/>
    <n v="0"/>
    <n v="0"/>
    <n v="196.48439999999999"/>
    <s v=""/>
    <s v="1"/>
    <x v="2"/>
  </r>
  <r>
    <x v="4"/>
    <x v="108"/>
    <s v="1"/>
    <x v="0"/>
    <s v="15041RESIN068492022"/>
    <s v="22SD004C"/>
    <x v="3252"/>
    <n v="761"/>
    <x v="432"/>
    <x v="456"/>
    <n v="0"/>
    <n v="0"/>
    <n v="36.86"/>
    <n v="4.7918000000000003"/>
    <n v="0"/>
    <n v="0"/>
    <n v="41.651800000000001"/>
    <s v="019578175"/>
    <s v="1"/>
    <x v="2"/>
  </r>
  <r>
    <x v="4"/>
    <x v="108"/>
    <s v="1"/>
    <x v="0"/>
    <s v="15041RESIN068492022"/>
    <s v="22SD004C"/>
    <x v="3253"/>
    <n v="762"/>
    <x v="10"/>
    <x v="11"/>
    <n v="0"/>
    <n v="0"/>
    <n v="46.07"/>
    <n v="5.9891000000000005"/>
    <n v="0"/>
    <n v="0"/>
    <n v="52.059100000000001"/>
    <s v=""/>
    <s v="1"/>
    <x v="2"/>
  </r>
  <r>
    <x v="4"/>
    <x v="108"/>
    <s v="1"/>
    <x v="0"/>
    <s v="15041RESIN068492022"/>
    <s v="22SD004C"/>
    <x v="3254"/>
    <n v="763"/>
    <x v="327"/>
    <x v="383"/>
    <n v="0"/>
    <n v="0"/>
    <n v="267.07"/>
    <n v="34.719099999999997"/>
    <n v="0"/>
    <n v="0"/>
    <n v="301.78909999999996"/>
    <s v=""/>
    <s v="1"/>
    <x v="2"/>
  </r>
  <r>
    <x v="4"/>
    <x v="108"/>
    <s v="1"/>
    <x v="0"/>
    <s v="15041RESIN068492022"/>
    <s v="22SD004C"/>
    <x v="3255"/>
    <n v="764"/>
    <x v="482"/>
    <x v="561"/>
    <n v="0"/>
    <n v="0"/>
    <n v="797.16"/>
    <n v="103.63079999999999"/>
    <n v="0"/>
    <n v="0"/>
    <n v="900.79079999999999"/>
    <s v=""/>
    <s v="1"/>
    <x v="2"/>
  </r>
  <r>
    <x v="4"/>
    <x v="108"/>
    <s v="1"/>
    <x v="0"/>
    <s v="15041RESIN068492022"/>
    <s v="22SD004C"/>
    <x v="3256"/>
    <n v="765"/>
    <x v="212"/>
    <x v="249"/>
    <n v="0"/>
    <n v="0"/>
    <n v="249.93"/>
    <n v="32.490900000000003"/>
    <n v="0"/>
    <n v="0"/>
    <n v="282.42090000000002"/>
    <s v=""/>
    <s v="1"/>
    <x v="2"/>
  </r>
  <r>
    <x v="4"/>
    <x v="108"/>
    <s v="1"/>
    <x v="0"/>
    <s v="15041RESIN068492022"/>
    <s v="22SD004C"/>
    <x v="3257"/>
    <n v="766"/>
    <x v="9"/>
    <x v="10"/>
    <n v="0"/>
    <n v="0"/>
    <n v="308.88"/>
    <n v="40.154400000000003"/>
    <n v="0"/>
    <n v="0"/>
    <n v="349.03440000000001"/>
    <s v=""/>
    <s v="1"/>
    <x v="2"/>
  </r>
  <r>
    <x v="4"/>
    <x v="104"/>
    <s v="1"/>
    <x v="0"/>
    <s v="15041RESIN068492022"/>
    <s v="22SD004C"/>
    <x v="3258"/>
    <n v="767"/>
    <x v="10"/>
    <x v="11"/>
    <n v="0"/>
    <n v="0"/>
    <n v="5750.65"/>
    <n v="747.58449999999993"/>
    <n v="0"/>
    <n v="0"/>
    <n v="6498.2344999999996"/>
    <s v=""/>
    <s v="1"/>
    <x v="2"/>
  </r>
  <r>
    <x v="4"/>
    <x v="104"/>
    <s v="1"/>
    <x v="0"/>
    <s v="15041RESIN068492022"/>
    <s v="22SD004C"/>
    <x v="3259"/>
    <n v="768"/>
    <x v="267"/>
    <x v="317"/>
    <n v="0"/>
    <n v="0"/>
    <n v="820.12"/>
    <n v="106.6156"/>
    <n v="0"/>
    <n v="0"/>
    <n v="926.73559999999998"/>
    <s v=""/>
    <s v="1"/>
    <x v="2"/>
  </r>
  <r>
    <x v="4"/>
    <x v="104"/>
    <s v="1"/>
    <x v="0"/>
    <s v="15041RESIN068492022"/>
    <s v="22SD004C"/>
    <x v="3260"/>
    <n v="769"/>
    <x v="60"/>
    <x v="65"/>
    <n v="0"/>
    <n v="0"/>
    <n v="21.13"/>
    <n v="2.7469000000000001"/>
    <n v="0"/>
    <n v="0"/>
    <n v="23.876899999999999"/>
    <s v=""/>
    <s v="1"/>
    <x v="2"/>
  </r>
  <r>
    <x v="4"/>
    <x v="104"/>
    <s v="1"/>
    <x v="0"/>
    <s v="15041RESIN068492022"/>
    <s v="22SD004C"/>
    <x v="3261"/>
    <n v="770"/>
    <x v="54"/>
    <x v="59"/>
    <n v="0"/>
    <n v="0"/>
    <n v="504.42"/>
    <n v="65.574600000000004"/>
    <n v="0"/>
    <n v="0"/>
    <n v="569.99459999999999"/>
    <s v=""/>
    <s v="1"/>
    <x v="2"/>
  </r>
  <r>
    <x v="4"/>
    <x v="104"/>
    <s v="1"/>
    <x v="0"/>
    <s v="15041RESIN068492022"/>
    <s v="22SD004C"/>
    <x v="3262"/>
    <n v="771"/>
    <x v="2"/>
    <x v="2"/>
    <n v="0"/>
    <n v="0"/>
    <n v="0"/>
    <n v="0"/>
    <n v="0"/>
    <n v="0"/>
    <n v="0"/>
    <s v=""/>
    <s v="1"/>
    <x v="2"/>
  </r>
  <r>
    <x v="4"/>
    <x v="104"/>
    <s v="1"/>
    <x v="0"/>
    <s v="15041RESIN068492022"/>
    <s v="22SD004C"/>
    <x v="3263"/>
    <n v="772"/>
    <x v="296"/>
    <x v="347"/>
    <n v="0"/>
    <n v="0"/>
    <n v="113.18"/>
    <n v="14.713400000000002"/>
    <n v="0"/>
    <n v="0"/>
    <n v="127.89340000000001"/>
    <s v=""/>
    <s v="1"/>
    <x v="2"/>
  </r>
  <r>
    <x v="4"/>
    <x v="104"/>
    <s v="1"/>
    <x v="0"/>
    <s v="15041RESIN068492022"/>
    <s v="22SD004C"/>
    <x v="3264"/>
    <n v="773"/>
    <x v="66"/>
    <x v="72"/>
    <n v="0"/>
    <n v="0"/>
    <n v="127.43"/>
    <n v="16.565900000000003"/>
    <n v="0"/>
    <n v="0"/>
    <n v="143.99590000000001"/>
    <s v=""/>
    <s v="1"/>
    <x v="2"/>
  </r>
  <r>
    <x v="4"/>
    <x v="104"/>
    <s v="1"/>
    <x v="0"/>
    <s v="15041RESIN068492022"/>
    <s v="22SD004C"/>
    <x v="3265"/>
    <n v="774"/>
    <x v="60"/>
    <x v="65"/>
    <n v="0"/>
    <n v="0"/>
    <n v="142.72999999999999"/>
    <n v="18.5549"/>
    <n v="0"/>
    <n v="0"/>
    <n v="161.28489999999999"/>
    <s v=""/>
    <s v="1"/>
    <x v="2"/>
  </r>
  <r>
    <x v="4"/>
    <x v="104"/>
    <s v="1"/>
    <x v="0"/>
    <s v="15041RESIN068492022"/>
    <s v="22SD004C"/>
    <x v="3266"/>
    <n v="775"/>
    <x v="10"/>
    <x v="11"/>
    <n v="0"/>
    <n v="0"/>
    <n v="97.51"/>
    <n v="12.676300000000001"/>
    <n v="0"/>
    <n v="0"/>
    <n v="110.1863"/>
    <s v=""/>
    <s v="1"/>
    <x v="2"/>
  </r>
  <r>
    <x v="4"/>
    <x v="104"/>
    <s v="1"/>
    <x v="0"/>
    <s v="15041RESIN068492022"/>
    <s v="22SD004C"/>
    <x v="3267"/>
    <n v="776"/>
    <x v="201"/>
    <x v="234"/>
    <n v="0"/>
    <n v="0"/>
    <n v="95.04"/>
    <n v="12.355200000000002"/>
    <n v="0"/>
    <n v="0"/>
    <n v="107.3952"/>
    <s v=""/>
    <s v="1"/>
    <x v="2"/>
  </r>
  <r>
    <x v="4"/>
    <x v="104"/>
    <s v="1"/>
    <x v="0"/>
    <s v="15041RESIN068492022"/>
    <s v="22SD004C"/>
    <x v="3268"/>
    <n v="777"/>
    <x v="10"/>
    <x v="11"/>
    <n v="0"/>
    <n v="0"/>
    <n v="1094.69"/>
    <n v="142.30970000000002"/>
    <n v="0"/>
    <n v="0"/>
    <n v="1236.9997000000001"/>
    <s v=""/>
    <s v="1"/>
    <x v="2"/>
  </r>
  <r>
    <x v="4"/>
    <x v="104"/>
    <s v="1"/>
    <x v="0"/>
    <s v="15041RESIN068492022"/>
    <s v="22SD004C"/>
    <x v="3269"/>
    <n v="778"/>
    <x v="92"/>
    <x v="102"/>
    <n v="0"/>
    <n v="0"/>
    <n v="35.4"/>
    <n v="4.6020000000000003"/>
    <n v="0"/>
    <n v="0"/>
    <n v="40.001999999999995"/>
    <s v=""/>
    <s v="1"/>
    <x v="2"/>
  </r>
  <r>
    <x v="4"/>
    <x v="104"/>
    <s v="1"/>
    <x v="0"/>
    <s v="15041RESIN068492022"/>
    <s v="22SD004C"/>
    <x v="3270"/>
    <n v="779"/>
    <x v="21"/>
    <x v="24"/>
    <n v="0"/>
    <n v="0"/>
    <n v="440.58"/>
    <n v="57.275399999999998"/>
    <n v="0"/>
    <n v="0"/>
    <n v="497.85539999999997"/>
    <s v=""/>
    <s v="1"/>
    <x v="2"/>
  </r>
  <r>
    <x v="4"/>
    <x v="104"/>
    <s v="1"/>
    <x v="0"/>
    <s v="15041RESIN068492022"/>
    <s v="22SD004C"/>
    <x v="3271"/>
    <n v="780"/>
    <x v="432"/>
    <x v="562"/>
    <n v="0"/>
    <n v="0"/>
    <n v="21.02"/>
    <n v="2.7326000000000001"/>
    <n v="0"/>
    <n v="0"/>
    <n v="23.752600000000001"/>
    <s v="018593855"/>
    <s v="1"/>
    <x v="2"/>
  </r>
  <r>
    <x v="4"/>
    <x v="104"/>
    <s v="1"/>
    <x v="0"/>
    <s v="15041RESIN068492022"/>
    <s v="22SD004C"/>
    <x v="3272"/>
    <n v="781"/>
    <x v="240"/>
    <x v="283"/>
    <n v="0"/>
    <n v="0"/>
    <n v="218.21"/>
    <n v="28.367300000000004"/>
    <n v="0"/>
    <n v="0"/>
    <n v="246.57730000000001"/>
    <s v=""/>
    <s v="1"/>
    <x v="2"/>
  </r>
  <r>
    <x v="4"/>
    <x v="104"/>
    <s v="1"/>
    <x v="0"/>
    <s v="15041RESIN068492022"/>
    <s v="22SD004C"/>
    <x v="3273"/>
    <n v="782"/>
    <x v="182"/>
    <x v="210"/>
    <n v="0"/>
    <n v="0"/>
    <n v="40.78"/>
    <n v="5.3014000000000001"/>
    <n v="0"/>
    <n v="0"/>
    <n v="46.081400000000002"/>
    <s v=""/>
    <s v="1"/>
    <x v="2"/>
  </r>
  <r>
    <x v="4"/>
    <x v="104"/>
    <s v="1"/>
    <x v="0"/>
    <s v="15041RESIN068492022"/>
    <s v="22SD004C"/>
    <x v="3274"/>
    <n v="783"/>
    <x v="483"/>
    <x v="563"/>
    <n v="0"/>
    <n v="0"/>
    <n v="6.45"/>
    <n v="0.83850000000000002"/>
    <n v="0"/>
    <n v="0"/>
    <n v="7.2885"/>
    <s v=""/>
    <s v="1"/>
    <x v="2"/>
  </r>
  <r>
    <x v="4"/>
    <x v="104"/>
    <s v="1"/>
    <x v="0"/>
    <s v="15041RESIN068492022"/>
    <s v="22SD004C"/>
    <x v="3275"/>
    <n v="784"/>
    <x v="297"/>
    <x v="348"/>
    <n v="0"/>
    <n v="0"/>
    <n v="491.35"/>
    <n v="63.875500000000002"/>
    <n v="0"/>
    <n v="0"/>
    <n v="555.22550000000001"/>
    <s v=""/>
    <s v="1"/>
    <x v="2"/>
  </r>
  <r>
    <x v="4"/>
    <x v="104"/>
    <s v="1"/>
    <x v="0"/>
    <s v="15041RESIN068492022"/>
    <s v="22SD004C"/>
    <x v="3276"/>
    <n v="785"/>
    <x v="297"/>
    <x v="348"/>
    <n v="0"/>
    <n v="0"/>
    <n v="122.34"/>
    <n v="15.904200000000001"/>
    <n v="0"/>
    <n v="0"/>
    <n v="138.24420000000001"/>
    <s v=""/>
    <s v="1"/>
    <x v="2"/>
  </r>
  <r>
    <x v="4"/>
    <x v="104"/>
    <s v="1"/>
    <x v="0"/>
    <s v="15041RESIN068492022"/>
    <s v="22SD004C"/>
    <x v="3277"/>
    <n v="786"/>
    <x v="10"/>
    <x v="11"/>
    <n v="0"/>
    <n v="0"/>
    <n v="112.55"/>
    <n v="14.631500000000001"/>
    <n v="0"/>
    <n v="0"/>
    <n v="127.1815"/>
    <s v=""/>
    <s v="1"/>
    <x v="2"/>
  </r>
  <r>
    <x v="4"/>
    <x v="104"/>
    <s v="1"/>
    <x v="0"/>
    <s v="15041RESIN068492022"/>
    <s v="22SD004C"/>
    <x v="3278"/>
    <n v="787"/>
    <x v="432"/>
    <x v="274"/>
    <n v="0"/>
    <n v="0"/>
    <n v="159.80000000000001"/>
    <n v="20.774000000000001"/>
    <n v="0"/>
    <n v="0"/>
    <n v="180.57400000000001"/>
    <s v="013758387"/>
    <s v="1"/>
    <x v="2"/>
  </r>
  <r>
    <x v="4"/>
    <x v="104"/>
    <s v="1"/>
    <x v="0"/>
    <s v="15041RESIN068492022"/>
    <s v="22SD004C"/>
    <x v="3279"/>
    <n v="788"/>
    <x v="191"/>
    <x v="223"/>
    <n v="0"/>
    <n v="0"/>
    <n v="85.05"/>
    <n v="11.0565"/>
    <n v="0"/>
    <n v="0"/>
    <n v="96.106499999999997"/>
    <s v=""/>
    <s v="1"/>
    <x v="2"/>
  </r>
  <r>
    <x v="4"/>
    <x v="104"/>
    <s v="1"/>
    <x v="0"/>
    <s v="15041RESIN068492022"/>
    <s v="22SD004C"/>
    <x v="3280"/>
    <n v="789"/>
    <x v="432"/>
    <x v="95"/>
    <n v="0"/>
    <n v="0"/>
    <n v="369.02"/>
    <n v="47.9726"/>
    <n v="0"/>
    <n v="0"/>
    <n v="416.99259999999998"/>
    <s v="025307605"/>
    <s v="1"/>
    <x v="2"/>
  </r>
  <r>
    <x v="4"/>
    <x v="104"/>
    <s v="1"/>
    <x v="0"/>
    <s v="15041RESIN068492022"/>
    <s v="22SD004C"/>
    <x v="3281"/>
    <n v="790"/>
    <x v="111"/>
    <x v="127"/>
    <n v="0"/>
    <n v="0"/>
    <n v="22.39"/>
    <n v="2.9107000000000003"/>
    <n v="0"/>
    <n v="0"/>
    <n v="25.300699999999999"/>
    <s v=""/>
    <s v="1"/>
    <x v="2"/>
  </r>
  <r>
    <x v="4"/>
    <x v="104"/>
    <s v="1"/>
    <x v="0"/>
    <s v="15041RESIN068492022"/>
    <s v="22SD004C"/>
    <x v="3282"/>
    <n v="791"/>
    <x v="432"/>
    <x v="13"/>
    <n v="0"/>
    <n v="0"/>
    <n v="164.84"/>
    <n v="21.429200000000002"/>
    <n v="0"/>
    <n v="0"/>
    <n v="186.26920000000001"/>
    <s v="027009790"/>
    <s v="1"/>
    <x v="2"/>
  </r>
  <r>
    <x v="4"/>
    <x v="104"/>
    <s v="1"/>
    <x v="0"/>
    <s v="15041RESIN068492022"/>
    <s v="22SD004C"/>
    <x v="3283"/>
    <n v="792"/>
    <x v="90"/>
    <x v="100"/>
    <n v="0"/>
    <n v="0"/>
    <n v="124.34"/>
    <n v="16.164200000000001"/>
    <n v="0"/>
    <n v="0"/>
    <n v="140.5042"/>
    <s v=""/>
    <s v="1"/>
    <x v="2"/>
  </r>
  <r>
    <x v="4"/>
    <x v="104"/>
    <s v="1"/>
    <x v="0"/>
    <s v="15041RESIN068492022"/>
    <s v="22SD004C"/>
    <x v="3284"/>
    <n v="793"/>
    <x v="432"/>
    <x v="216"/>
    <n v="0"/>
    <n v="0"/>
    <n v="311.56"/>
    <n v="40.502800000000001"/>
    <n v="0"/>
    <n v="0"/>
    <n v="352.06279999999998"/>
    <s v="001121312"/>
    <s v="1"/>
    <x v="2"/>
  </r>
  <r>
    <x v="4"/>
    <x v="104"/>
    <s v="1"/>
    <x v="0"/>
    <s v="15041RESIN068492022"/>
    <s v="22SD004C"/>
    <x v="3285"/>
    <n v="794"/>
    <x v="432"/>
    <x v="368"/>
    <n v="0"/>
    <n v="0"/>
    <n v="135.69999999999999"/>
    <n v="17.640999999999998"/>
    <n v="0"/>
    <n v="0"/>
    <n v="153.34099999999998"/>
    <s v="005583029"/>
    <s v="1"/>
    <x v="2"/>
  </r>
  <r>
    <x v="4"/>
    <x v="104"/>
    <s v="1"/>
    <x v="0"/>
    <s v="15041RESIN068492022"/>
    <s v="22SD004C"/>
    <x v="3286"/>
    <n v="795"/>
    <x v="432"/>
    <x v="447"/>
    <n v="0"/>
    <n v="0"/>
    <n v="86.44"/>
    <n v="11.2372"/>
    <n v="0"/>
    <n v="0"/>
    <n v="97.677199999999999"/>
    <s v="041541510"/>
    <s v="1"/>
    <x v="2"/>
  </r>
  <r>
    <x v="4"/>
    <x v="104"/>
    <s v="1"/>
    <x v="0"/>
    <s v="15041RESIN068492022"/>
    <s v="22SD004C"/>
    <x v="3287"/>
    <n v="796"/>
    <x v="60"/>
    <x v="65"/>
    <n v="0"/>
    <n v="0"/>
    <n v="122.34"/>
    <n v="15.904200000000001"/>
    <n v="0"/>
    <n v="0"/>
    <n v="138.24420000000001"/>
    <s v=""/>
    <s v="1"/>
    <x v="2"/>
  </r>
  <r>
    <x v="4"/>
    <x v="104"/>
    <s v="1"/>
    <x v="0"/>
    <s v="15041RESIN068492022"/>
    <s v="22SD004C"/>
    <x v="3288"/>
    <n v="797"/>
    <x v="60"/>
    <x v="65"/>
    <n v="0"/>
    <n v="0"/>
    <n v="1387.36"/>
    <n v="180.35679999999999"/>
    <n v="0"/>
    <n v="0"/>
    <n v="1567.7167999999999"/>
    <s v=""/>
    <s v="1"/>
    <x v="2"/>
  </r>
  <r>
    <x v="4"/>
    <x v="104"/>
    <s v="1"/>
    <x v="0"/>
    <s v="15041RESIN068492022"/>
    <s v="22SD004C"/>
    <x v="3289"/>
    <n v="798"/>
    <x v="50"/>
    <x v="55"/>
    <n v="0"/>
    <n v="0"/>
    <n v="242"/>
    <n v="31.46"/>
    <n v="0"/>
    <n v="0"/>
    <n v="273.45999999999998"/>
    <s v=""/>
    <s v="1"/>
    <x v="2"/>
  </r>
  <r>
    <x v="4"/>
    <x v="104"/>
    <s v="1"/>
    <x v="0"/>
    <s v="15041RESIN068492022"/>
    <s v="22SD004C"/>
    <x v="3290"/>
    <n v="799"/>
    <x v="32"/>
    <x v="36"/>
    <n v="0"/>
    <n v="0"/>
    <n v="3366.42"/>
    <n v="437.63460000000003"/>
    <n v="0"/>
    <n v="0"/>
    <n v="3804.0545999999999"/>
    <s v=""/>
    <s v="1"/>
    <x v="2"/>
  </r>
  <r>
    <x v="4"/>
    <x v="109"/>
    <s v="1"/>
    <x v="0"/>
    <s v="15041RESIN068492022"/>
    <s v="22SD004C"/>
    <x v="3291"/>
    <n v="800"/>
    <x v="10"/>
    <x v="11"/>
    <n v="0"/>
    <n v="0"/>
    <n v="39.82"/>
    <n v="5.1766000000000005"/>
    <n v="0"/>
    <n v="0"/>
    <n v="44.996600000000001"/>
    <s v=""/>
    <s v="1"/>
    <x v="2"/>
  </r>
  <r>
    <x v="4"/>
    <x v="109"/>
    <s v="1"/>
    <x v="0"/>
    <s v="15041RESIN068492022"/>
    <s v="22SD004C"/>
    <x v="3292"/>
    <n v="801"/>
    <x v="120"/>
    <x v="137"/>
    <n v="0"/>
    <n v="0"/>
    <n v="317.58"/>
    <n v="41.285400000000003"/>
    <n v="0"/>
    <n v="0"/>
    <n v="358.86539999999997"/>
    <s v=""/>
    <s v="1"/>
    <x v="2"/>
  </r>
  <r>
    <x v="4"/>
    <x v="109"/>
    <s v="1"/>
    <x v="0"/>
    <s v="15041RESIN068492022"/>
    <s v="22SD004C"/>
    <x v="3293"/>
    <n v="802"/>
    <x v="145"/>
    <x v="166"/>
    <n v="0"/>
    <n v="0"/>
    <n v="159.46"/>
    <n v="20.729800000000001"/>
    <n v="0"/>
    <n v="0"/>
    <n v="180.18980000000002"/>
    <s v=""/>
    <s v="1"/>
    <x v="2"/>
  </r>
  <r>
    <x v="4"/>
    <x v="109"/>
    <s v="1"/>
    <x v="0"/>
    <s v="15041RESIN068492022"/>
    <s v="22SD004C"/>
    <x v="3294"/>
    <n v="803"/>
    <x v="188"/>
    <x v="220"/>
    <n v="0"/>
    <n v="0"/>
    <n v="468.24"/>
    <n v="60.871200000000002"/>
    <n v="0"/>
    <n v="0"/>
    <n v="529.11120000000005"/>
    <s v=""/>
    <s v="1"/>
    <x v="2"/>
  </r>
  <r>
    <x v="4"/>
    <x v="109"/>
    <s v="1"/>
    <x v="0"/>
    <s v="15041RESIN068492022"/>
    <s v="22SD004C"/>
    <x v="3295"/>
    <n v="804"/>
    <x v="170"/>
    <x v="196"/>
    <n v="0"/>
    <n v="0"/>
    <n v="178.73"/>
    <n v="23.2349"/>
    <n v="0"/>
    <n v="0"/>
    <n v="201.9649"/>
    <s v=""/>
    <s v="1"/>
    <x v="2"/>
  </r>
  <r>
    <x v="4"/>
    <x v="109"/>
    <s v="1"/>
    <x v="0"/>
    <s v="15041RESIN068492022"/>
    <s v="22SD004C"/>
    <x v="3296"/>
    <n v="805"/>
    <x v="432"/>
    <x v="277"/>
    <n v="0"/>
    <n v="0"/>
    <n v="108.28"/>
    <n v="14.076400000000001"/>
    <n v="0"/>
    <n v="0"/>
    <n v="122.35640000000001"/>
    <s v="042098015"/>
    <s v="1"/>
    <x v="2"/>
  </r>
  <r>
    <x v="4"/>
    <x v="109"/>
    <s v="1"/>
    <x v="0"/>
    <s v="15041RESIN068492022"/>
    <s v="22SD004C"/>
    <x v="3297"/>
    <n v="806"/>
    <x v="164"/>
    <x v="188"/>
    <n v="0"/>
    <n v="0"/>
    <n v="205.9"/>
    <n v="26.767000000000003"/>
    <n v="0"/>
    <n v="0"/>
    <n v="232.667"/>
    <s v=""/>
    <s v="1"/>
    <x v="2"/>
  </r>
  <r>
    <x v="4"/>
    <x v="109"/>
    <s v="1"/>
    <x v="0"/>
    <s v="15041RESIN068492022"/>
    <s v="22SD004C"/>
    <x v="3298"/>
    <n v="807"/>
    <x v="425"/>
    <x v="498"/>
    <n v="0"/>
    <n v="0"/>
    <n v="106.19"/>
    <n v="13.8047"/>
    <n v="0"/>
    <n v="0"/>
    <n v="119.99469999999999"/>
    <s v=""/>
    <s v="1"/>
    <x v="2"/>
  </r>
  <r>
    <x v="4"/>
    <x v="109"/>
    <s v="1"/>
    <x v="0"/>
    <s v="15041RESIN068492022"/>
    <s v="22SD004C"/>
    <x v="3299"/>
    <n v="808"/>
    <x v="190"/>
    <x v="222"/>
    <n v="0"/>
    <n v="0"/>
    <n v="384.6"/>
    <n v="49.998000000000005"/>
    <n v="0"/>
    <n v="0"/>
    <n v="434.59800000000001"/>
    <s v=""/>
    <s v="1"/>
    <x v="2"/>
  </r>
  <r>
    <x v="4"/>
    <x v="109"/>
    <s v="1"/>
    <x v="0"/>
    <s v="15041RESIN068492022"/>
    <s v="22SD004C"/>
    <x v="3300"/>
    <n v="809"/>
    <x v="275"/>
    <x v="326"/>
    <n v="0"/>
    <n v="0"/>
    <n v="229.8"/>
    <n v="29.874000000000002"/>
    <n v="0"/>
    <n v="0"/>
    <n v="259.67400000000004"/>
    <s v=""/>
    <s v="1"/>
    <x v="2"/>
  </r>
  <r>
    <x v="4"/>
    <x v="109"/>
    <s v="1"/>
    <x v="0"/>
    <s v="15041RESIN068492022"/>
    <s v="22SD004C"/>
    <x v="3301"/>
    <n v="810"/>
    <x v="484"/>
    <x v="564"/>
    <n v="0"/>
    <n v="0"/>
    <n v="144.34"/>
    <n v="18.764200000000002"/>
    <n v="0"/>
    <n v="0"/>
    <n v="163.10419999999999"/>
    <s v=""/>
    <s v="1"/>
    <x v="2"/>
  </r>
  <r>
    <x v="4"/>
    <x v="109"/>
    <s v="1"/>
    <x v="0"/>
    <s v="15041RESIN068492022"/>
    <s v="22SD004C"/>
    <x v="3302"/>
    <n v="811"/>
    <x v="10"/>
    <x v="11"/>
    <n v="0"/>
    <n v="0"/>
    <n v="75.59"/>
    <n v="9.8267000000000007"/>
    <n v="0"/>
    <n v="0"/>
    <n v="85.416700000000006"/>
    <s v=""/>
    <s v="1"/>
    <x v="2"/>
  </r>
  <r>
    <x v="4"/>
    <x v="109"/>
    <s v="1"/>
    <x v="0"/>
    <s v="15041RESIN068492022"/>
    <s v="22SD004C"/>
    <x v="3303"/>
    <n v="812"/>
    <x v="432"/>
    <x v="12"/>
    <n v="0"/>
    <n v="0"/>
    <n v="44.87"/>
    <n v="5.8331"/>
    <n v="0"/>
    <n v="0"/>
    <n v="50.703099999999999"/>
    <s v="018717409"/>
    <s v="1"/>
    <x v="2"/>
  </r>
  <r>
    <x v="4"/>
    <x v="109"/>
    <s v="1"/>
    <x v="0"/>
    <s v="15041RESIN068492022"/>
    <s v="22SD004C"/>
    <x v="3304"/>
    <n v="813"/>
    <x v="160"/>
    <x v="184"/>
    <n v="0"/>
    <n v="0"/>
    <n v="103.95"/>
    <n v="13.513500000000001"/>
    <n v="0"/>
    <n v="0"/>
    <n v="117.46350000000001"/>
    <s v=""/>
    <s v="1"/>
    <x v="2"/>
  </r>
  <r>
    <x v="4"/>
    <x v="109"/>
    <s v="1"/>
    <x v="0"/>
    <s v="15041RESIN068492022"/>
    <s v="22SD004C"/>
    <x v="3305"/>
    <n v="814"/>
    <x v="247"/>
    <x v="293"/>
    <n v="0"/>
    <n v="0"/>
    <n v="124.34"/>
    <n v="16.164200000000001"/>
    <n v="0"/>
    <n v="0"/>
    <n v="140.5042"/>
    <s v=""/>
    <s v="1"/>
    <x v="2"/>
  </r>
  <r>
    <x v="4"/>
    <x v="109"/>
    <s v="1"/>
    <x v="0"/>
    <s v="15041RESIN068492022"/>
    <s v="22SD004C"/>
    <x v="3306"/>
    <n v="815"/>
    <x v="131"/>
    <x v="149"/>
    <n v="0"/>
    <n v="0"/>
    <n v="389.17"/>
    <n v="50.592100000000002"/>
    <n v="0"/>
    <n v="0"/>
    <n v="439.76210000000003"/>
    <s v=""/>
    <s v="1"/>
    <x v="2"/>
  </r>
  <r>
    <x v="4"/>
    <x v="109"/>
    <s v="1"/>
    <x v="0"/>
    <s v="15041RESIN068492022"/>
    <s v="22SD004C"/>
    <x v="3307"/>
    <n v="816"/>
    <x v="25"/>
    <x v="28"/>
    <n v="0"/>
    <n v="0"/>
    <n v="776.34"/>
    <n v="100.92420000000001"/>
    <n v="0"/>
    <n v="0"/>
    <n v="877.26420000000007"/>
    <s v=""/>
    <s v="1"/>
    <x v="2"/>
  </r>
  <r>
    <x v="4"/>
    <x v="109"/>
    <s v="1"/>
    <x v="0"/>
    <s v="15041RESIN068492022"/>
    <s v="22SD004C"/>
    <x v="3308"/>
    <n v="817"/>
    <x v="133"/>
    <x v="151"/>
    <n v="0"/>
    <n v="0"/>
    <n v="1790.98"/>
    <n v="232.82740000000001"/>
    <n v="0"/>
    <n v="0"/>
    <n v="2023.8074000000001"/>
    <s v=""/>
    <s v="1"/>
    <x v="2"/>
  </r>
  <r>
    <x v="4"/>
    <x v="109"/>
    <s v="1"/>
    <x v="0"/>
    <s v="15041RESIN068492022"/>
    <s v="22SD004C"/>
    <x v="3309"/>
    <n v="818"/>
    <x v="432"/>
    <x v="91"/>
    <n v="0"/>
    <n v="0"/>
    <n v="165.12"/>
    <n v="21.465600000000002"/>
    <n v="0"/>
    <n v="0"/>
    <n v="186.5856"/>
    <s v="018983466"/>
    <s v="1"/>
    <x v="2"/>
  </r>
  <r>
    <x v="4"/>
    <x v="109"/>
    <s v="1"/>
    <x v="0"/>
    <s v="15041RESIN068492022"/>
    <s v="22SD004C"/>
    <x v="3310"/>
    <n v="819"/>
    <x v="212"/>
    <x v="249"/>
    <n v="0"/>
    <n v="0"/>
    <n v="1512.84"/>
    <n v="196.66919999999999"/>
    <n v="0"/>
    <n v="0"/>
    <n v="1709.5092"/>
    <s v=""/>
    <s v="1"/>
    <x v="2"/>
  </r>
  <r>
    <x v="4"/>
    <x v="109"/>
    <s v="1"/>
    <x v="0"/>
    <s v="15041RESIN068492022"/>
    <s v="22SD004C"/>
    <x v="3311"/>
    <n v="820"/>
    <x v="11"/>
    <x v="14"/>
    <n v="0"/>
    <n v="0"/>
    <n v="12424.5"/>
    <n v="1615.1849999999999"/>
    <n v="0"/>
    <n v="0"/>
    <n v="14039.684999999999"/>
    <s v=""/>
    <s v="1"/>
    <x v="2"/>
  </r>
  <r>
    <x v="4"/>
    <x v="109"/>
    <s v="1"/>
    <x v="0"/>
    <s v="15041RESIN068492022"/>
    <s v="22SD004C"/>
    <x v="3312"/>
    <n v="821"/>
    <x v="150"/>
    <x v="172"/>
    <n v="0"/>
    <n v="0"/>
    <n v="1332.12"/>
    <n v="173.1756"/>
    <n v="0"/>
    <n v="0"/>
    <n v="1505.2955999999999"/>
    <s v=""/>
    <s v="1"/>
    <x v="2"/>
  </r>
  <r>
    <x v="4"/>
    <x v="109"/>
    <s v="1"/>
    <x v="0"/>
    <s v="15041RESIN068492022"/>
    <s v="22SD004C"/>
    <x v="3313"/>
    <n v="822"/>
    <x v="10"/>
    <x v="11"/>
    <n v="0"/>
    <n v="0"/>
    <n v="192.3"/>
    <n v="24.999000000000002"/>
    <n v="0"/>
    <n v="0"/>
    <n v="217.29900000000001"/>
    <s v=""/>
    <s v="1"/>
    <x v="2"/>
  </r>
  <r>
    <x v="4"/>
    <x v="109"/>
    <s v="1"/>
    <x v="0"/>
    <s v="15041RESIN068492022"/>
    <s v="22SD004C"/>
    <x v="3314"/>
    <n v="823"/>
    <x v="448"/>
    <x v="524"/>
    <n v="0"/>
    <n v="0"/>
    <n v="30"/>
    <n v="3.9000000000000004"/>
    <n v="0"/>
    <n v="0"/>
    <n v="33.9"/>
    <s v=""/>
    <s v="1"/>
    <x v="2"/>
  </r>
  <r>
    <x v="4"/>
    <x v="109"/>
    <s v="1"/>
    <x v="0"/>
    <s v="15041RESIN068492022"/>
    <s v="22SD004C"/>
    <x v="3315"/>
    <n v="824"/>
    <x v="10"/>
    <x v="11"/>
    <n v="0"/>
    <n v="0"/>
    <n v="276.76"/>
    <n v="35.9788"/>
    <n v="0"/>
    <n v="0"/>
    <n v="312.73879999999997"/>
    <s v=""/>
    <s v="1"/>
    <x v="2"/>
  </r>
  <r>
    <x v="4"/>
    <x v="109"/>
    <s v="1"/>
    <x v="0"/>
    <s v="15041RESIN068492022"/>
    <s v="22SD004C"/>
    <x v="3316"/>
    <n v="825"/>
    <x v="10"/>
    <x v="11"/>
    <n v="0"/>
    <n v="0"/>
    <n v="82.46"/>
    <n v="10.719799999999999"/>
    <n v="0"/>
    <n v="0"/>
    <n v="93.1798"/>
    <s v=""/>
    <s v="1"/>
    <x v="2"/>
  </r>
  <r>
    <x v="4"/>
    <x v="109"/>
    <s v="1"/>
    <x v="0"/>
    <s v="15041RESIN068492022"/>
    <s v="22SD004C"/>
    <x v="3317"/>
    <n v="826"/>
    <x v="134"/>
    <x v="153"/>
    <n v="0"/>
    <n v="0"/>
    <n v="55.31"/>
    <n v="7.1903000000000006"/>
    <n v="0"/>
    <n v="0"/>
    <n v="62.500300000000003"/>
    <s v=""/>
    <s v="1"/>
    <x v="2"/>
  </r>
  <r>
    <x v="4"/>
    <x v="109"/>
    <s v="1"/>
    <x v="0"/>
    <s v="15041RESIN068492022"/>
    <s v="22SD004C"/>
    <x v="3318"/>
    <n v="827"/>
    <x v="120"/>
    <x v="137"/>
    <n v="0"/>
    <n v="0"/>
    <n v="154.87"/>
    <n v="20.133100000000002"/>
    <n v="0"/>
    <n v="0"/>
    <n v="175.00310000000002"/>
    <s v=""/>
    <s v="1"/>
    <x v="2"/>
  </r>
  <r>
    <x v="4"/>
    <x v="109"/>
    <s v="1"/>
    <x v="0"/>
    <s v="15041RESIN068492022"/>
    <s v="22SD004C"/>
    <x v="3319"/>
    <n v="828"/>
    <x v="336"/>
    <x v="392"/>
    <n v="0"/>
    <n v="0"/>
    <n v="93.73"/>
    <n v="12.184900000000001"/>
    <n v="0"/>
    <n v="0"/>
    <n v="105.9149"/>
    <s v=""/>
    <s v="1"/>
    <x v="2"/>
  </r>
  <r>
    <x v="4"/>
    <x v="109"/>
    <s v="1"/>
    <x v="0"/>
    <s v="15041RESIN068492022"/>
    <s v="22SD004C"/>
    <x v="3320"/>
    <n v="829"/>
    <x v="485"/>
    <x v="565"/>
    <n v="0"/>
    <n v="0"/>
    <n v="103.95"/>
    <n v="13.513500000000001"/>
    <n v="0"/>
    <n v="0"/>
    <n v="117.46350000000001"/>
    <s v=""/>
    <s v="1"/>
    <x v="2"/>
  </r>
  <r>
    <x v="4"/>
    <x v="109"/>
    <s v="1"/>
    <x v="0"/>
    <s v="15041RESIN068492022"/>
    <s v="22SD004C"/>
    <x v="3321"/>
    <n v="830"/>
    <x v="112"/>
    <x v="128"/>
    <n v="0"/>
    <n v="0"/>
    <n v="39.450000000000003"/>
    <n v="5.1285000000000007"/>
    <n v="0"/>
    <n v="0"/>
    <n v="44.578500000000005"/>
    <s v=""/>
    <s v="1"/>
    <x v="2"/>
  </r>
  <r>
    <x v="4"/>
    <x v="109"/>
    <s v="1"/>
    <x v="0"/>
    <s v="15041RESIN068492022"/>
    <s v="22SD004C"/>
    <x v="3322"/>
    <n v="831"/>
    <x v="10"/>
    <x v="11"/>
    <n v="0"/>
    <n v="0"/>
    <n v="110.22"/>
    <n v="14.3286"/>
    <n v="0"/>
    <n v="0"/>
    <n v="124.54859999999999"/>
    <s v=""/>
    <s v="1"/>
    <x v="2"/>
  </r>
  <r>
    <x v="4"/>
    <x v="109"/>
    <s v="1"/>
    <x v="0"/>
    <s v="15041RESIN068492022"/>
    <s v="22SD004C"/>
    <x v="3323"/>
    <n v="832"/>
    <x v="192"/>
    <x v="224"/>
    <n v="0"/>
    <n v="0"/>
    <n v="144.72999999999999"/>
    <n v="18.814899999999998"/>
    <n v="0"/>
    <n v="0"/>
    <n v="163.54489999999998"/>
    <s v=""/>
    <s v="1"/>
    <x v="2"/>
  </r>
  <r>
    <x v="4"/>
    <x v="109"/>
    <s v="1"/>
    <x v="0"/>
    <s v="15041RESIN068492022"/>
    <s v="22SD004C"/>
    <x v="3324"/>
    <n v="833"/>
    <x v="432"/>
    <x v="528"/>
    <n v="0"/>
    <n v="0"/>
    <n v="321.01"/>
    <n v="41.731299999999997"/>
    <n v="0"/>
    <n v="0"/>
    <n v="362.74129999999997"/>
    <s v="030060307"/>
    <s v="1"/>
    <x v="2"/>
  </r>
  <r>
    <x v="4"/>
    <x v="109"/>
    <s v="1"/>
    <x v="0"/>
    <s v="15041RESIN068492022"/>
    <s v="22SD004C"/>
    <x v="3325"/>
    <n v="834"/>
    <x v="208"/>
    <x v="245"/>
    <n v="0"/>
    <n v="0"/>
    <n v="307.85000000000002"/>
    <n v="40.020500000000006"/>
    <n v="0"/>
    <n v="0"/>
    <n v="347.87050000000005"/>
    <s v=""/>
    <s v="1"/>
    <x v="2"/>
  </r>
  <r>
    <x v="4"/>
    <x v="109"/>
    <s v="1"/>
    <x v="0"/>
    <s v="15041RESIN068492022"/>
    <s v="22SD004C"/>
    <x v="3326"/>
    <n v="835"/>
    <x v="10"/>
    <x v="11"/>
    <n v="0"/>
    <n v="0"/>
    <n v="69.02"/>
    <n v="8.9725999999999999"/>
    <n v="0"/>
    <n v="0"/>
    <n v="77.992599999999996"/>
    <s v=""/>
    <s v="1"/>
    <x v="2"/>
  </r>
  <r>
    <x v="4"/>
    <x v="109"/>
    <s v="1"/>
    <x v="0"/>
    <s v="15041RESIN068492022"/>
    <s v="22SD004C"/>
    <x v="3327"/>
    <n v="836"/>
    <x v="10"/>
    <x v="11"/>
    <n v="0"/>
    <n v="0"/>
    <n v="135.58000000000001"/>
    <n v="17.625400000000003"/>
    <n v="0"/>
    <n v="0"/>
    <n v="153.20540000000003"/>
    <s v=""/>
    <s v="1"/>
    <x v="2"/>
  </r>
  <r>
    <x v="4"/>
    <x v="109"/>
    <s v="1"/>
    <x v="0"/>
    <s v="15041RESIN068492022"/>
    <s v="22SD004C"/>
    <x v="3328"/>
    <n v="837"/>
    <x v="150"/>
    <x v="172"/>
    <n v="0"/>
    <n v="0"/>
    <n v="61.95"/>
    <n v="8.0535000000000014"/>
    <n v="0"/>
    <n v="0"/>
    <n v="70.003500000000003"/>
    <s v=""/>
    <s v="1"/>
    <x v="2"/>
  </r>
  <r>
    <x v="4"/>
    <x v="109"/>
    <s v="1"/>
    <x v="0"/>
    <s v="15041RESIN068492022"/>
    <s v="22SD004C"/>
    <x v="3329"/>
    <n v="838"/>
    <x v="10"/>
    <x v="11"/>
    <n v="0"/>
    <n v="0"/>
    <n v="74.83"/>
    <n v="9.7279"/>
    <n v="0"/>
    <n v="0"/>
    <n v="84.557900000000004"/>
    <s v=""/>
    <s v="1"/>
    <x v="2"/>
  </r>
  <r>
    <x v="4"/>
    <x v="109"/>
    <s v="1"/>
    <x v="0"/>
    <s v="15041RESIN068492022"/>
    <s v="22SD004C"/>
    <x v="3330"/>
    <n v="839"/>
    <x v="10"/>
    <x v="11"/>
    <n v="0"/>
    <n v="0"/>
    <n v="6.42"/>
    <n v="0.83460000000000001"/>
    <n v="0"/>
    <n v="0"/>
    <n v="7.2545999999999999"/>
    <s v=""/>
    <s v="1"/>
    <x v="2"/>
  </r>
  <r>
    <x v="4"/>
    <x v="109"/>
    <s v="1"/>
    <x v="0"/>
    <s v="15041RESIN068492022"/>
    <s v="22SD004C"/>
    <x v="3331"/>
    <n v="840"/>
    <x v="10"/>
    <x v="11"/>
    <n v="0"/>
    <n v="0"/>
    <n v="96.02"/>
    <n v="12.4826"/>
    <n v="0"/>
    <n v="0"/>
    <n v="108.5026"/>
    <s v=""/>
    <s v="1"/>
    <x v="2"/>
  </r>
  <r>
    <x v="4"/>
    <x v="109"/>
    <s v="1"/>
    <x v="0"/>
    <s v="15041RESIN068492022"/>
    <s v="22SD004C"/>
    <x v="3332"/>
    <n v="841"/>
    <x v="50"/>
    <x v="55"/>
    <n v="0"/>
    <n v="0"/>
    <n v="302"/>
    <n v="39.26"/>
    <n v="0"/>
    <n v="0"/>
    <n v="341.26"/>
    <s v=""/>
    <s v="1"/>
    <x v="2"/>
  </r>
  <r>
    <x v="4"/>
    <x v="109"/>
    <s v="1"/>
    <x v="0"/>
    <s v="15041RESIN068492022"/>
    <s v="22SD004C"/>
    <x v="3333"/>
    <n v="842"/>
    <x v="113"/>
    <x v="129"/>
    <n v="0"/>
    <n v="0"/>
    <n v="16515.18"/>
    <n v="2146.9734000000003"/>
    <n v="0"/>
    <n v="0"/>
    <n v="18662.153399999999"/>
    <s v=""/>
    <s v="1"/>
    <x v="2"/>
  </r>
  <r>
    <x v="4"/>
    <x v="109"/>
    <s v="1"/>
    <x v="0"/>
    <s v="15041RESIN068492022"/>
    <s v="22SD004C"/>
    <x v="3334"/>
    <n v="843"/>
    <x v="113"/>
    <x v="129"/>
    <n v="0"/>
    <n v="0"/>
    <n v="18923.650000000001"/>
    <n v="2460.0745000000002"/>
    <n v="0"/>
    <n v="0"/>
    <n v="21383.7245"/>
    <s v=""/>
    <s v="1"/>
    <x v="2"/>
  </r>
  <r>
    <x v="4"/>
    <x v="109"/>
    <s v="1"/>
    <x v="0"/>
    <s v="15041RESIN068492022"/>
    <s v="22SD004C"/>
    <x v="3335"/>
    <n v="844"/>
    <x v="11"/>
    <x v="14"/>
    <n v="0"/>
    <n v="0"/>
    <n v="8283"/>
    <n v="1076.79"/>
    <n v="0"/>
    <n v="0"/>
    <n v="9359.7900000000009"/>
    <s v=""/>
    <s v="1"/>
    <x v="2"/>
  </r>
  <r>
    <x v="4"/>
    <x v="97"/>
    <s v="1"/>
    <x v="0"/>
    <s v="15041RESIN068492022"/>
    <s v="22SD004C"/>
    <x v="3336"/>
    <n v="845"/>
    <x v="10"/>
    <x v="11"/>
    <n v="0"/>
    <n v="0"/>
    <n v="20.45"/>
    <n v="2.6585000000000001"/>
    <n v="0"/>
    <n v="0"/>
    <n v="23.108499999999999"/>
    <s v=""/>
    <s v="1"/>
    <x v="2"/>
  </r>
  <r>
    <x v="4"/>
    <x v="97"/>
    <s v="1"/>
    <x v="0"/>
    <s v="15041RESIN068492022"/>
    <s v="22SD004C"/>
    <x v="3337"/>
    <n v="846"/>
    <x v="10"/>
    <x v="11"/>
    <n v="0"/>
    <n v="0"/>
    <n v="44.81"/>
    <n v="5.8253000000000004"/>
    <n v="0"/>
    <n v="0"/>
    <n v="50.635300000000001"/>
    <s v=""/>
    <s v="1"/>
    <x v="2"/>
  </r>
  <r>
    <x v="4"/>
    <x v="97"/>
    <s v="1"/>
    <x v="0"/>
    <s v="15041RESIN068492022"/>
    <s v="22SD004C"/>
    <x v="3338"/>
    <n v="847"/>
    <x v="337"/>
    <x v="393"/>
    <n v="0"/>
    <n v="0"/>
    <n v="102"/>
    <n v="13.26"/>
    <n v="0"/>
    <n v="0"/>
    <n v="115.26"/>
    <s v=""/>
    <s v="1"/>
    <x v="2"/>
  </r>
  <r>
    <x v="4"/>
    <x v="97"/>
    <s v="1"/>
    <x v="0"/>
    <s v="15041RESIN068492022"/>
    <s v="22SD004C"/>
    <x v="3339"/>
    <n v="848"/>
    <x v="54"/>
    <x v="59"/>
    <n v="0"/>
    <n v="0"/>
    <n v="573.44000000000005"/>
    <n v="74.547200000000004"/>
    <n v="0"/>
    <n v="0"/>
    <n v="647.98720000000003"/>
    <s v=""/>
    <s v="1"/>
    <x v="2"/>
  </r>
  <r>
    <x v="4"/>
    <x v="97"/>
    <s v="1"/>
    <x v="0"/>
    <s v="15041RESIN068492022"/>
    <s v="22SD004C"/>
    <x v="3340"/>
    <n v="849"/>
    <x v="168"/>
    <x v="193"/>
    <n v="0"/>
    <n v="0"/>
    <n v="1427.24"/>
    <n v="185.5412"/>
    <n v="0"/>
    <n v="0"/>
    <n v="1612.7811999999999"/>
    <s v=""/>
    <s v="1"/>
    <x v="2"/>
  </r>
  <r>
    <x v="4"/>
    <x v="97"/>
    <s v="1"/>
    <x v="0"/>
    <s v="15041RESIN068492022"/>
    <s v="22SD004C"/>
    <x v="3341"/>
    <n v="850"/>
    <x v="102"/>
    <x v="117"/>
    <n v="0"/>
    <n v="0"/>
    <n v="277.55"/>
    <n v="36.081500000000005"/>
    <n v="0"/>
    <n v="0"/>
    <n v="313.63150000000002"/>
    <s v=""/>
    <s v="1"/>
    <x v="2"/>
  </r>
  <r>
    <x v="4"/>
    <x v="97"/>
    <s v="1"/>
    <x v="0"/>
    <s v="15041RESIN068492022"/>
    <s v="22SD004C"/>
    <x v="3342"/>
    <n v="851"/>
    <x v="10"/>
    <x v="11"/>
    <n v="0"/>
    <n v="0"/>
    <n v="53.98"/>
    <n v="7.0173999999999994"/>
    <n v="0"/>
    <n v="0"/>
    <n v="60.997399999999999"/>
    <s v=""/>
    <s v="1"/>
    <x v="2"/>
  </r>
  <r>
    <x v="4"/>
    <x v="97"/>
    <s v="1"/>
    <x v="0"/>
    <s v="15041RESIN068492022"/>
    <s v="22SD004C"/>
    <x v="3343"/>
    <n v="852"/>
    <x v="180"/>
    <x v="207"/>
    <n v="0"/>
    <n v="0"/>
    <n v="81.56"/>
    <n v="10.6028"/>
    <n v="0"/>
    <n v="0"/>
    <n v="92.162800000000004"/>
    <s v=""/>
    <s v="1"/>
    <x v="2"/>
  </r>
  <r>
    <x v="4"/>
    <x v="97"/>
    <s v="1"/>
    <x v="0"/>
    <s v="15041RESIN068492022"/>
    <s v="22SD004C"/>
    <x v="3344"/>
    <n v="853"/>
    <x v="36"/>
    <x v="40"/>
    <n v="0"/>
    <n v="0"/>
    <n v="222.45"/>
    <n v="28.918499999999998"/>
    <n v="0"/>
    <n v="0"/>
    <n v="251.36849999999998"/>
    <s v=""/>
    <s v="1"/>
    <x v="2"/>
  </r>
  <r>
    <x v="4"/>
    <x v="97"/>
    <s v="1"/>
    <x v="0"/>
    <s v="15041RESIN068492022"/>
    <s v="22SD004C"/>
    <x v="3345"/>
    <n v="854"/>
    <x v="10"/>
    <x v="11"/>
    <n v="0"/>
    <n v="0"/>
    <n v="88.57"/>
    <n v="11.514099999999999"/>
    <n v="0"/>
    <n v="0"/>
    <n v="100.08409999999999"/>
    <s v=""/>
    <s v="1"/>
    <x v="2"/>
  </r>
  <r>
    <x v="4"/>
    <x v="97"/>
    <s v="1"/>
    <x v="0"/>
    <s v="15041RESIN068492022"/>
    <s v="22SD004C"/>
    <x v="3346"/>
    <n v="855"/>
    <x v="432"/>
    <x v="485"/>
    <n v="0"/>
    <n v="0"/>
    <n v="613.69000000000005"/>
    <n v="79.779700000000005"/>
    <n v="0"/>
    <n v="0"/>
    <n v="693.4697000000001"/>
    <s v="029502215"/>
    <s v="1"/>
    <x v="2"/>
  </r>
  <r>
    <x v="4"/>
    <x v="97"/>
    <s v="1"/>
    <x v="0"/>
    <s v="15041RESIN068492022"/>
    <s v="22SD004C"/>
    <x v="3347"/>
    <n v="856"/>
    <x v="432"/>
    <x v="485"/>
    <n v="0"/>
    <n v="0"/>
    <n v="937.92"/>
    <n v="121.92959999999999"/>
    <n v="0"/>
    <n v="0"/>
    <n v="1059.8496"/>
    <s v="029502215"/>
    <s v="1"/>
    <x v="2"/>
  </r>
  <r>
    <x v="4"/>
    <x v="97"/>
    <s v="1"/>
    <x v="0"/>
    <s v="15041RESIN068492022"/>
    <s v="22SD004C"/>
    <x v="3348"/>
    <n v="857"/>
    <x v="260"/>
    <x v="310"/>
    <n v="0"/>
    <n v="0"/>
    <n v="250.06"/>
    <n v="32.507800000000003"/>
    <n v="0"/>
    <n v="0"/>
    <n v="282.56780000000003"/>
    <s v=""/>
    <s v="1"/>
    <x v="2"/>
  </r>
  <r>
    <x v="4"/>
    <x v="97"/>
    <s v="1"/>
    <x v="0"/>
    <s v="15041RESIN068492022"/>
    <s v="22SD004C"/>
    <x v="3349"/>
    <n v="858"/>
    <x v="189"/>
    <x v="221"/>
    <n v="0"/>
    <n v="0"/>
    <n v="42.78"/>
    <n v="5.5613999999999999"/>
    <n v="0"/>
    <n v="0"/>
    <n v="48.3414"/>
    <s v=""/>
    <s v="1"/>
    <x v="2"/>
  </r>
  <r>
    <x v="4"/>
    <x v="97"/>
    <s v="1"/>
    <x v="0"/>
    <s v="15041RESIN068492022"/>
    <s v="22SD004C"/>
    <x v="3350"/>
    <n v="859"/>
    <x v="64"/>
    <x v="69"/>
    <n v="0"/>
    <n v="0"/>
    <n v="103.95"/>
    <n v="13.513500000000001"/>
    <n v="0"/>
    <n v="0"/>
    <n v="117.46350000000001"/>
    <s v=""/>
    <s v="1"/>
    <x v="2"/>
  </r>
  <r>
    <x v="4"/>
    <x v="97"/>
    <s v="1"/>
    <x v="0"/>
    <s v="15041RESIN068492022"/>
    <s v="22SD004C"/>
    <x v="3351"/>
    <n v="860"/>
    <x v="366"/>
    <x v="429"/>
    <n v="0"/>
    <n v="0"/>
    <n v="287.45999999999998"/>
    <n v="37.369799999999998"/>
    <n v="0"/>
    <n v="0"/>
    <n v="324.82979999999998"/>
    <s v=""/>
    <s v="1"/>
    <x v="2"/>
  </r>
  <r>
    <x v="4"/>
    <x v="97"/>
    <s v="1"/>
    <x v="0"/>
    <s v="15041RESIN068492022"/>
    <s v="22SD004C"/>
    <x v="3352"/>
    <n v="861"/>
    <x v="192"/>
    <x v="224"/>
    <n v="0"/>
    <n v="0"/>
    <n v="205.9"/>
    <n v="26.767000000000003"/>
    <n v="0"/>
    <n v="0"/>
    <n v="232.667"/>
    <s v=""/>
    <s v="1"/>
    <x v="2"/>
  </r>
  <r>
    <x v="4"/>
    <x v="97"/>
    <s v="1"/>
    <x v="0"/>
    <s v="15041RESIN068492022"/>
    <s v="22SD004C"/>
    <x v="3353"/>
    <n v="862"/>
    <x v="306"/>
    <x v="357"/>
    <n v="0"/>
    <n v="0"/>
    <n v="48.28"/>
    <n v="6.2764000000000006"/>
    <n v="0"/>
    <n v="0"/>
    <n v="54.556400000000004"/>
    <s v=""/>
    <s v="1"/>
    <x v="2"/>
  </r>
  <r>
    <x v="4"/>
    <x v="97"/>
    <s v="1"/>
    <x v="0"/>
    <s v="15041RESIN068492022"/>
    <s v="22SD004C"/>
    <x v="3354"/>
    <n v="863"/>
    <x v="432"/>
    <x v="189"/>
    <n v="0"/>
    <n v="0"/>
    <n v="148.02000000000001"/>
    <n v="19.242600000000003"/>
    <n v="0"/>
    <n v="0"/>
    <n v="167.26260000000002"/>
    <s v="005661940"/>
    <s v="1"/>
    <x v="2"/>
  </r>
  <r>
    <x v="4"/>
    <x v="97"/>
    <s v="1"/>
    <x v="0"/>
    <s v="15041RESIN068492022"/>
    <s v="22SD004C"/>
    <x v="3355"/>
    <n v="864"/>
    <x v="25"/>
    <x v="28"/>
    <n v="0"/>
    <n v="0"/>
    <n v="265.49"/>
    <n v="34.5137"/>
    <n v="0"/>
    <n v="0"/>
    <n v="300.00369999999998"/>
    <s v=""/>
    <s v="1"/>
    <x v="2"/>
  </r>
  <r>
    <x v="4"/>
    <x v="97"/>
    <s v="1"/>
    <x v="0"/>
    <s v="15041RESIN068492022"/>
    <s v="22SD004C"/>
    <x v="3356"/>
    <n v="865"/>
    <x v="45"/>
    <x v="49"/>
    <n v="0"/>
    <n v="0"/>
    <n v="12824.83"/>
    <n v="1667.2279000000001"/>
    <n v="0"/>
    <n v="0"/>
    <n v="14492.0579"/>
    <s v=""/>
    <s v="1"/>
    <x v="2"/>
  </r>
  <r>
    <x v="4"/>
    <x v="97"/>
    <s v="1"/>
    <x v="0"/>
    <s v="15041RESIN068492022"/>
    <s v="22SD004C"/>
    <x v="3357"/>
    <n v="866"/>
    <x v="486"/>
    <x v="566"/>
    <n v="0"/>
    <n v="0"/>
    <n v="44.83"/>
    <n v="5.8278999999999996"/>
    <n v="0"/>
    <n v="0"/>
    <n v="50.657899999999998"/>
    <s v=""/>
    <s v="1"/>
    <x v="2"/>
  </r>
  <r>
    <x v="4"/>
    <x v="97"/>
    <s v="1"/>
    <x v="0"/>
    <s v="15041RESIN068492022"/>
    <s v="22SD004C"/>
    <x v="3358"/>
    <n v="867"/>
    <x v="17"/>
    <x v="20"/>
    <n v="0"/>
    <n v="0"/>
    <n v="15291.85"/>
    <n v="1987.9405000000002"/>
    <n v="0"/>
    <n v="0"/>
    <n v="17279.790499999999"/>
    <s v=""/>
    <s v="1"/>
    <x v="2"/>
  </r>
  <r>
    <x v="4"/>
    <x v="97"/>
    <s v="1"/>
    <x v="0"/>
    <s v="15041RESIN068492022"/>
    <s v="22SD004C"/>
    <x v="3359"/>
    <n v="868"/>
    <x v="2"/>
    <x v="2"/>
    <n v="0"/>
    <n v="0"/>
    <n v="0"/>
    <n v="0"/>
    <n v="0"/>
    <n v="0"/>
    <n v="0"/>
    <s v=""/>
    <s v="1"/>
    <x v="2"/>
  </r>
  <r>
    <x v="4"/>
    <x v="97"/>
    <s v="1"/>
    <x v="0"/>
    <s v="15041RESIN068492022"/>
    <s v="22SD004C"/>
    <x v="3360"/>
    <n v="869"/>
    <x v="432"/>
    <x v="567"/>
    <n v="0"/>
    <n v="0"/>
    <n v="6021.16"/>
    <n v="782.75080000000003"/>
    <n v="0"/>
    <n v="0"/>
    <n v="6803.9107999999997"/>
    <s v="005819878"/>
    <s v="1"/>
    <x v="2"/>
  </r>
  <r>
    <x v="4"/>
    <x v="97"/>
    <s v="1"/>
    <x v="0"/>
    <s v="15041RESIN068492022"/>
    <s v="22SD004C"/>
    <x v="3361"/>
    <n v="870"/>
    <x v="11"/>
    <x v="14"/>
    <n v="0"/>
    <n v="0"/>
    <n v="5798.1"/>
    <n v="753.75300000000004"/>
    <n v="0"/>
    <n v="0"/>
    <n v="6551.8530000000001"/>
    <s v=""/>
    <s v="1"/>
    <x v="2"/>
  </r>
  <r>
    <x v="4"/>
    <x v="97"/>
    <s v="1"/>
    <x v="0"/>
    <s v="15041RESIN068492022"/>
    <s v="22SD004C"/>
    <x v="3362"/>
    <n v="871"/>
    <x v="113"/>
    <x v="129"/>
    <n v="0"/>
    <n v="0"/>
    <n v="9514.92"/>
    <n v="1236.9396000000002"/>
    <n v="0"/>
    <n v="0"/>
    <n v="10751.8596"/>
    <s v=""/>
    <s v="1"/>
    <x v="2"/>
  </r>
  <r>
    <x v="4"/>
    <x v="97"/>
    <s v="1"/>
    <x v="0"/>
    <s v="15041RESIN068492022"/>
    <s v="22SD004C"/>
    <x v="3363"/>
    <n v="872"/>
    <x v="243"/>
    <x v="288"/>
    <n v="0"/>
    <n v="0"/>
    <n v="25"/>
    <n v="3.25"/>
    <n v="0"/>
    <n v="0"/>
    <n v="28.25"/>
    <s v=""/>
    <s v="1"/>
    <x v="2"/>
  </r>
  <r>
    <x v="4"/>
    <x v="110"/>
    <s v="1"/>
    <x v="0"/>
    <s v="15041RESIN068492022"/>
    <s v="22SD004C"/>
    <x v="3364"/>
    <n v="873"/>
    <x v="10"/>
    <x v="11"/>
    <n v="0"/>
    <n v="0"/>
    <n v="107.96"/>
    <n v="14.034799999999999"/>
    <n v="0"/>
    <n v="0"/>
    <n v="121.9948"/>
    <s v=""/>
    <s v="1"/>
    <x v="2"/>
  </r>
  <r>
    <x v="4"/>
    <x v="110"/>
    <s v="1"/>
    <x v="0"/>
    <s v="15041RESIN068492022"/>
    <s v="22SD004C"/>
    <x v="3365"/>
    <n v="874"/>
    <x v="129"/>
    <x v="147"/>
    <n v="0"/>
    <n v="0"/>
    <n v="53.98"/>
    <n v="7.0173999999999994"/>
    <n v="0"/>
    <n v="0"/>
    <n v="60.997399999999999"/>
    <s v=""/>
    <s v="1"/>
    <x v="2"/>
  </r>
  <r>
    <x v="4"/>
    <x v="110"/>
    <s v="1"/>
    <x v="0"/>
    <s v="15041RESIN068492022"/>
    <s v="22SD004C"/>
    <x v="3366"/>
    <n v="875"/>
    <x v="432"/>
    <x v="243"/>
    <n v="0"/>
    <n v="0"/>
    <n v="31.15"/>
    <n v="4.0495000000000001"/>
    <n v="0"/>
    <n v="0"/>
    <n v="35.1995"/>
    <s v="009870981"/>
    <s v="1"/>
    <x v="2"/>
  </r>
  <r>
    <x v="4"/>
    <x v="110"/>
    <s v="1"/>
    <x v="0"/>
    <s v="15041RESIN068492022"/>
    <s v="22SD004C"/>
    <x v="3367"/>
    <n v="876"/>
    <x v="119"/>
    <x v="136"/>
    <n v="0"/>
    <n v="0"/>
    <n v="104.32"/>
    <n v="13.5616"/>
    <n v="0"/>
    <n v="0"/>
    <n v="117.88159999999999"/>
    <s v=""/>
    <s v="1"/>
    <x v="2"/>
  </r>
  <r>
    <x v="4"/>
    <x v="110"/>
    <s v="1"/>
    <x v="0"/>
    <s v="15041RESIN068492022"/>
    <s v="22SD004C"/>
    <x v="3368"/>
    <n v="877"/>
    <x v="175"/>
    <x v="201"/>
    <n v="0"/>
    <n v="0"/>
    <n v="398.18"/>
    <n v="51.763400000000004"/>
    <n v="0"/>
    <n v="0"/>
    <n v="449.9434"/>
    <s v=""/>
    <s v="1"/>
    <x v="2"/>
  </r>
  <r>
    <x v="4"/>
    <x v="110"/>
    <s v="1"/>
    <x v="0"/>
    <s v="15041RESIN068492022"/>
    <s v="22SD004C"/>
    <x v="3369"/>
    <n v="878"/>
    <x v="153"/>
    <x v="481"/>
    <n v="0"/>
    <n v="0"/>
    <n v="543.54"/>
    <n v="70.660200000000003"/>
    <n v="0"/>
    <n v="0"/>
    <n v="614.2002"/>
    <s v=""/>
    <s v="1"/>
    <x v="2"/>
  </r>
  <r>
    <x v="4"/>
    <x v="110"/>
    <s v="1"/>
    <x v="0"/>
    <s v="15041RESIN068492022"/>
    <s v="22SD004C"/>
    <x v="3370"/>
    <n v="879"/>
    <x v="432"/>
    <x v="426"/>
    <n v="0"/>
    <n v="0"/>
    <n v="226.29"/>
    <n v="29.4177"/>
    <n v="0"/>
    <n v="0"/>
    <n v="255.70769999999999"/>
    <s v="021648009"/>
    <s v="1"/>
    <x v="2"/>
  </r>
  <r>
    <x v="4"/>
    <x v="110"/>
    <s v="1"/>
    <x v="0"/>
    <s v="15041RESIN068492022"/>
    <s v="22SD004C"/>
    <x v="3371"/>
    <n v="880"/>
    <x v="432"/>
    <x v="70"/>
    <n v="0"/>
    <n v="0"/>
    <n v="12.8"/>
    <n v="1.6640000000000001"/>
    <n v="0"/>
    <n v="0"/>
    <n v="14.464"/>
    <s v="023577636"/>
    <s v="1"/>
    <x v="2"/>
  </r>
  <r>
    <x v="4"/>
    <x v="110"/>
    <s v="1"/>
    <x v="0"/>
    <s v="15041RESIN068492022"/>
    <s v="22SD004C"/>
    <x v="3372"/>
    <n v="881"/>
    <x v="432"/>
    <x v="304"/>
    <n v="0"/>
    <n v="0"/>
    <n v="108.2"/>
    <n v="14.066000000000001"/>
    <n v="0"/>
    <n v="0"/>
    <n v="122.26600000000001"/>
    <s v="012218512"/>
    <s v="1"/>
    <x v="2"/>
  </r>
  <r>
    <x v="4"/>
    <x v="110"/>
    <s v="1"/>
    <x v="0"/>
    <s v="15041RESIN068492022"/>
    <s v="22SD004C"/>
    <x v="3373"/>
    <n v="882"/>
    <x v="49"/>
    <x v="54"/>
    <n v="0"/>
    <n v="0"/>
    <n v="116.29"/>
    <n v="15.117700000000001"/>
    <n v="0"/>
    <n v="0"/>
    <n v="131.40770000000001"/>
    <s v=""/>
    <s v="1"/>
    <x v="2"/>
  </r>
  <r>
    <x v="4"/>
    <x v="110"/>
    <s v="1"/>
    <x v="0"/>
    <s v="15041RESIN068492022"/>
    <s v="22SD004C"/>
    <x v="3374"/>
    <n v="883"/>
    <x v="487"/>
    <x v="568"/>
    <n v="0"/>
    <n v="0"/>
    <n v="229.5"/>
    <n v="29.835000000000001"/>
    <n v="0"/>
    <n v="0"/>
    <n v="259.33499999999998"/>
    <s v=""/>
    <s v="1"/>
    <x v="2"/>
  </r>
  <r>
    <x v="4"/>
    <x v="110"/>
    <s v="1"/>
    <x v="0"/>
    <s v="15041RESIN068492022"/>
    <s v="22SD004C"/>
    <x v="3375"/>
    <n v="884"/>
    <x v="49"/>
    <x v="54"/>
    <n v="0"/>
    <n v="0"/>
    <n v="83.46"/>
    <n v="10.8498"/>
    <n v="0"/>
    <n v="0"/>
    <n v="94.309799999999996"/>
    <s v=""/>
    <s v="1"/>
    <x v="2"/>
  </r>
  <r>
    <x v="4"/>
    <x v="110"/>
    <s v="1"/>
    <x v="0"/>
    <s v="15041RESIN068492022"/>
    <s v="22SD004C"/>
    <x v="3376"/>
    <n v="885"/>
    <x v="10"/>
    <x v="11"/>
    <n v="0"/>
    <n v="0"/>
    <n v="58"/>
    <n v="7.54"/>
    <n v="0"/>
    <n v="0"/>
    <n v="65.540000000000006"/>
    <s v=""/>
    <s v="1"/>
    <x v="2"/>
  </r>
  <r>
    <x v="4"/>
    <x v="110"/>
    <s v="1"/>
    <x v="0"/>
    <s v="15041RESIN068492022"/>
    <s v="22SD004C"/>
    <x v="3377"/>
    <n v="886"/>
    <x v="432"/>
    <x v="569"/>
    <n v="0"/>
    <n v="0"/>
    <n v="46.81"/>
    <n v="6.0853000000000002"/>
    <n v="0"/>
    <n v="0"/>
    <n v="52.895300000000006"/>
    <s v="015989471"/>
    <s v="1"/>
    <x v="2"/>
  </r>
  <r>
    <x v="4"/>
    <x v="110"/>
    <s v="1"/>
    <x v="0"/>
    <s v="15041RESIN068492022"/>
    <s v="22SD004C"/>
    <x v="3378"/>
    <n v="887"/>
    <x v="2"/>
    <x v="2"/>
    <n v="0"/>
    <n v="0"/>
    <n v="0"/>
    <n v="0"/>
    <n v="0"/>
    <n v="0"/>
    <n v="0"/>
    <s v=""/>
    <s v="1"/>
    <x v="2"/>
  </r>
  <r>
    <x v="4"/>
    <x v="110"/>
    <s v="1"/>
    <x v="0"/>
    <s v="15041RESIN068492022"/>
    <s v="22SD004C"/>
    <x v="3379"/>
    <n v="888"/>
    <x v="10"/>
    <x v="11"/>
    <n v="0"/>
    <n v="0"/>
    <n v="43"/>
    <n v="5.59"/>
    <n v="0"/>
    <n v="0"/>
    <n v="48.59"/>
    <s v=""/>
    <s v="1"/>
    <x v="2"/>
  </r>
  <r>
    <x v="4"/>
    <x v="110"/>
    <s v="1"/>
    <x v="0"/>
    <s v="15041RESIN068492022"/>
    <s v="22SD004C"/>
    <x v="3380"/>
    <n v="889"/>
    <x v="10"/>
    <x v="11"/>
    <n v="0"/>
    <n v="0"/>
    <n v="81.81"/>
    <n v="10.635300000000001"/>
    <n v="0"/>
    <n v="0"/>
    <n v="92.445300000000003"/>
    <s v=""/>
    <s v="1"/>
    <x v="2"/>
  </r>
  <r>
    <x v="4"/>
    <x v="98"/>
    <s v="1"/>
    <x v="0"/>
    <s v="15041RESIN068492022"/>
    <s v="22SD004C"/>
    <x v="3381"/>
    <n v="890"/>
    <x v="410"/>
    <x v="480"/>
    <n v="0"/>
    <n v="0"/>
    <n v="113"/>
    <n v="14.690000000000001"/>
    <n v="0"/>
    <n v="0"/>
    <n v="127.69"/>
    <s v=""/>
    <s v="1"/>
    <x v="2"/>
  </r>
  <r>
    <x v="4"/>
    <x v="98"/>
    <s v="1"/>
    <x v="0"/>
    <s v="15041RESIN068492022"/>
    <s v="22SD004C"/>
    <x v="3382"/>
    <n v="891"/>
    <x v="2"/>
    <x v="2"/>
    <n v="0"/>
    <n v="0"/>
    <n v="0"/>
    <n v="0"/>
    <n v="0"/>
    <n v="0"/>
    <n v="0"/>
    <s v=""/>
    <s v="1"/>
    <x v="2"/>
  </r>
  <r>
    <x v="4"/>
    <x v="98"/>
    <s v="1"/>
    <x v="0"/>
    <s v="15041RESIN068492022"/>
    <s v="22SD004C"/>
    <x v="3383"/>
    <n v="892"/>
    <x v="178"/>
    <x v="204"/>
    <n v="0"/>
    <n v="0"/>
    <n v="30659.67"/>
    <n v="3985.7570999999998"/>
    <n v="0"/>
    <n v="0"/>
    <n v="34645.427100000001"/>
    <s v=""/>
    <s v="1"/>
    <x v="2"/>
  </r>
  <r>
    <x v="4"/>
    <x v="98"/>
    <s v="1"/>
    <x v="0"/>
    <s v="15041RESIN068492022"/>
    <s v="22SD004C"/>
    <x v="3384"/>
    <n v="893"/>
    <x v="2"/>
    <x v="2"/>
    <n v="0"/>
    <n v="0"/>
    <n v="0"/>
    <n v="0"/>
    <n v="0"/>
    <n v="0"/>
    <n v="0"/>
    <s v=""/>
    <s v="1"/>
    <x v="2"/>
  </r>
  <r>
    <x v="4"/>
    <x v="98"/>
    <s v="1"/>
    <x v="0"/>
    <s v="15041RESIN068492022"/>
    <s v="22SD004C"/>
    <x v="3385"/>
    <n v="894"/>
    <x v="10"/>
    <x v="11"/>
    <n v="0"/>
    <n v="0"/>
    <n v="1990.93"/>
    <n v="258.82089999999999"/>
    <n v="0"/>
    <n v="0"/>
    <n v="2249.7509"/>
    <s v=""/>
    <s v="1"/>
    <x v="2"/>
  </r>
  <r>
    <x v="4"/>
    <x v="98"/>
    <s v="1"/>
    <x v="0"/>
    <s v="15041RESIN068492022"/>
    <s v="22SD004C"/>
    <x v="3386"/>
    <n v="895"/>
    <x v="69"/>
    <x v="75"/>
    <n v="0"/>
    <n v="0"/>
    <n v="369.01"/>
    <n v="47.971299999999999"/>
    <n v="0"/>
    <n v="0"/>
    <n v="416.98129999999998"/>
    <s v=""/>
    <s v="1"/>
    <x v="2"/>
  </r>
  <r>
    <x v="4"/>
    <x v="98"/>
    <s v="1"/>
    <x v="0"/>
    <s v="15041RESIN068492022"/>
    <s v="22SD004C"/>
    <x v="3387"/>
    <n v="896"/>
    <x v="268"/>
    <x v="318"/>
    <n v="0"/>
    <n v="0"/>
    <n v="797.2"/>
    <n v="103.63600000000001"/>
    <n v="0"/>
    <n v="0"/>
    <n v="900.83600000000001"/>
    <s v=""/>
    <s v="1"/>
    <x v="2"/>
  </r>
  <r>
    <x v="4"/>
    <x v="98"/>
    <s v="1"/>
    <x v="0"/>
    <s v="15041RESIN068492022"/>
    <s v="22SD004C"/>
    <x v="3388"/>
    <n v="897"/>
    <x v="169"/>
    <x v="195"/>
    <n v="0"/>
    <n v="0"/>
    <n v="613.69000000000005"/>
    <n v="79.779700000000005"/>
    <n v="0"/>
    <n v="0"/>
    <n v="693.4697000000001"/>
    <s v=""/>
    <s v="1"/>
    <x v="2"/>
  </r>
  <r>
    <x v="4"/>
    <x v="98"/>
    <s v="1"/>
    <x v="0"/>
    <s v="15041RESIN068492022"/>
    <s v="22SD004C"/>
    <x v="3389"/>
    <n v="898"/>
    <x v="488"/>
    <x v="570"/>
    <n v="0"/>
    <n v="0"/>
    <n v="817.58"/>
    <n v="106.28540000000001"/>
    <n v="0"/>
    <n v="0"/>
    <n v="923.86540000000002"/>
    <s v=""/>
    <s v="1"/>
    <x v="2"/>
  </r>
  <r>
    <x v="4"/>
    <x v="98"/>
    <s v="1"/>
    <x v="0"/>
    <s v="15041RESIN068492022"/>
    <s v="22SD004C"/>
    <x v="3390"/>
    <n v="899"/>
    <x v="149"/>
    <x v="171"/>
    <n v="0"/>
    <n v="0"/>
    <n v="37312.239999999998"/>
    <n v="4850.5911999999998"/>
    <n v="0"/>
    <n v="0"/>
    <n v="42162.831200000001"/>
    <s v=""/>
    <s v="1"/>
    <x v="2"/>
  </r>
  <r>
    <x v="4"/>
    <x v="98"/>
    <s v="1"/>
    <x v="0"/>
    <s v="15041RESIN068492022"/>
    <s v="22SD004C"/>
    <x v="3391"/>
    <n v="900"/>
    <x v="267"/>
    <x v="317"/>
    <n v="0"/>
    <n v="0"/>
    <n v="462.35"/>
    <n v="60.105500000000006"/>
    <n v="0"/>
    <n v="0"/>
    <n v="522.45550000000003"/>
    <s v=""/>
    <s v="1"/>
    <x v="2"/>
  </r>
  <r>
    <x v="4"/>
    <x v="98"/>
    <s v="1"/>
    <x v="0"/>
    <s v="15041RESIN068492022"/>
    <s v="22SD004C"/>
    <x v="3392"/>
    <n v="901"/>
    <x v="151"/>
    <x v="174"/>
    <n v="0"/>
    <n v="0"/>
    <n v="60.26"/>
    <n v="7.8338000000000001"/>
    <n v="0"/>
    <n v="0"/>
    <n v="68.093800000000002"/>
    <s v=""/>
    <s v="1"/>
    <x v="2"/>
  </r>
  <r>
    <x v="4"/>
    <x v="98"/>
    <s v="1"/>
    <x v="0"/>
    <s v="15041RESIN068492022"/>
    <s v="22SD004C"/>
    <x v="3393"/>
    <n v="902"/>
    <x v="190"/>
    <x v="222"/>
    <n v="0"/>
    <n v="0"/>
    <n v="33.58"/>
    <n v="4.3654000000000002"/>
    <n v="0"/>
    <n v="0"/>
    <n v="37.945399999999999"/>
    <s v=""/>
    <s v="1"/>
    <x v="2"/>
  </r>
  <r>
    <x v="4"/>
    <x v="98"/>
    <s v="1"/>
    <x v="0"/>
    <s v="15041RESIN068492022"/>
    <s v="22SD004C"/>
    <x v="3394"/>
    <n v="903"/>
    <x v="443"/>
    <x v="518"/>
    <n v="0"/>
    <n v="0"/>
    <n v="10"/>
    <n v="1.3"/>
    <n v="0"/>
    <n v="0"/>
    <n v="11.3"/>
    <s v=""/>
    <s v="1"/>
    <x v="2"/>
  </r>
  <r>
    <x v="4"/>
    <x v="98"/>
    <s v="1"/>
    <x v="0"/>
    <s v="15041RESIN068492022"/>
    <s v="22SD004C"/>
    <x v="3395"/>
    <n v="904"/>
    <x v="75"/>
    <x v="82"/>
    <n v="0"/>
    <n v="0"/>
    <n v="580"/>
    <n v="75.400000000000006"/>
    <n v="0"/>
    <n v="0"/>
    <n v="655.4"/>
    <s v=""/>
    <s v="1"/>
    <x v="2"/>
  </r>
  <r>
    <x v="4"/>
    <x v="98"/>
    <s v="1"/>
    <x v="0"/>
    <s v="15041RESIN068492022"/>
    <s v="22SD004C"/>
    <x v="3396"/>
    <n v="905"/>
    <x v="114"/>
    <x v="130"/>
    <n v="0"/>
    <n v="0"/>
    <n v="250"/>
    <n v="32.5"/>
    <n v="0"/>
    <n v="0"/>
    <n v="282.5"/>
    <s v=""/>
    <s v="1"/>
    <x v="2"/>
  </r>
  <r>
    <x v="4"/>
    <x v="98"/>
    <s v="1"/>
    <x v="0"/>
    <s v="15041RESIN068492022"/>
    <s v="22SD004C"/>
    <x v="3397"/>
    <n v="906"/>
    <x v="489"/>
    <x v="571"/>
    <n v="0"/>
    <n v="0"/>
    <n v="54"/>
    <n v="7.0200000000000005"/>
    <n v="0"/>
    <n v="0"/>
    <n v="61.02"/>
    <s v=""/>
    <s v="1"/>
    <x v="2"/>
  </r>
  <r>
    <x v="4"/>
    <x v="98"/>
    <s v="1"/>
    <x v="0"/>
    <s v="15041RESIN068492022"/>
    <s v="22SD004C"/>
    <x v="3398"/>
    <n v="907"/>
    <x v="298"/>
    <x v="349"/>
    <n v="0"/>
    <n v="0"/>
    <n v="100"/>
    <n v="13"/>
    <n v="0"/>
    <n v="0"/>
    <n v="113"/>
    <s v=""/>
    <s v="1"/>
    <x v="2"/>
  </r>
  <r>
    <x v="4"/>
    <x v="98"/>
    <s v="1"/>
    <x v="0"/>
    <s v="15041RESIN068492022"/>
    <s v="22SD004C"/>
    <x v="3399"/>
    <n v="908"/>
    <x v="201"/>
    <x v="234"/>
    <n v="0"/>
    <n v="0"/>
    <n v="370.97"/>
    <n v="48.226100000000002"/>
    <n v="0"/>
    <n v="0"/>
    <n v="419.1961"/>
    <s v=""/>
    <s v="1"/>
    <x v="2"/>
  </r>
  <r>
    <x v="4"/>
    <x v="98"/>
    <s v="1"/>
    <x v="0"/>
    <s v="15041RESIN068492022"/>
    <s v="22SD004C"/>
    <x v="3400"/>
    <n v="909"/>
    <x v="10"/>
    <x v="11"/>
    <n v="0"/>
    <n v="0"/>
    <n v="140.44999999999999"/>
    <n v="18.258499999999998"/>
    <n v="0"/>
    <n v="0"/>
    <n v="158.70849999999999"/>
    <s v=""/>
    <s v="1"/>
    <x v="2"/>
  </r>
  <r>
    <x v="4"/>
    <x v="98"/>
    <s v="1"/>
    <x v="0"/>
    <s v="15041RESIN068492022"/>
    <s v="22SD004C"/>
    <x v="3401"/>
    <n v="911"/>
    <x v="10"/>
    <x v="11"/>
    <n v="0"/>
    <n v="0"/>
    <n v="55.11"/>
    <n v="7.1642999999999999"/>
    <n v="0"/>
    <n v="0"/>
    <n v="62.274299999999997"/>
    <s v=""/>
    <s v="1"/>
    <x v="2"/>
  </r>
  <r>
    <x v="4"/>
    <x v="98"/>
    <s v="1"/>
    <x v="0"/>
    <s v="15041RESIN068492022"/>
    <s v="22SD004C"/>
    <x v="3402"/>
    <n v="910"/>
    <x v="10"/>
    <x v="11"/>
    <n v="0"/>
    <n v="0"/>
    <n v="91.85"/>
    <n v="11.9405"/>
    <n v="0"/>
    <n v="0"/>
    <n v="103.79049999999999"/>
    <s v=""/>
    <s v="1"/>
    <x v="2"/>
  </r>
  <r>
    <x v="4"/>
    <x v="98"/>
    <s v="1"/>
    <x v="0"/>
    <s v="15041RESIN068492022"/>
    <s v="22SD004C"/>
    <x v="3403"/>
    <n v="912"/>
    <x v="244"/>
    <x v="289"/>
    <n v="0"/>
    <n v="0"/>
    <n v="10.41"/>
    <n v="1.3533000000000002"/>
    <n v="0"/>
    <n v="0"/>
    <n v="11.763300000000001"/>
    <s v=""/>
    <s v="1"/>
    <x v="2"/>
  </r>
  <r>
    <x v="4"/>
    <x v="98"/>
    <s v="1"/>
    <x v="0"/>
    <s v="15041RESIN068492022"/>
    <s v="22SD004C"/>
    <x v="3404"/>
    <n v="913"/>
    <x v="102"/>
    <x v="117"/>
    <n v="0"/>
    <n v="0"/>
    <n v="32.97"/>
    <n v="4.2861000000000002"/>
    <n v="0"/>
    <n v="0"/>
    <n v="37.256099999999996"/>
    <s v=""/>
    <s v="1"/>
    <x v="2"/>
  </r>
  <r>
    <x v="4"/>
    <x v="98"/>
    <s v="1"/>
    <x v="0"/>
    <s v="15041RESIN068492022"/>
    <s v="22SD004C"/>
    <x v="3405"/>
    <n v="914"/>
    <x v="2"/>
    <x v="2"/>
    <n v="0"/>
    <n v="0"/>
    <n v="0"/>
    <n v="0"/>
    <n v="0"/>
    <n v="0"/>
    <n v="0"/>
    <s v=""/>
    <s v="1"/>
    <x v="2"/>
  </r>
  <r>
    <x v="4"/>
    <x v="98"/>
    <s v="1"/>
    <x v="0"/>
    <s v="15041RESIN068492022"/>
    <s v="22SD004C"/>
    <x v="3406"/>
    <n v="915"/>
    <x v="224"/>
    <x v="263"/>
    <n v="0"/>
    <n v="0"/>
    <n v="262"/>
    <n v="34.06"/>
    <n v="0"/>
    <n v="0"/>
    <n v="296.06"/>
    <s v=""/>
    <s v="1"/>
    <x v="2"/>
  </r>
  <r>
    <x v="4"/>
    <x v="98"/>
    <s v="1"/>
    <x v="0"/>
    <s v="15041RESIN068492022"/>
    <s v="22SD004C"/>
    <x v="3407"/>
    <n v="916"/>
    <x v="10"/>
    <x v="11"/>
    <n v="0"/>
    <n v="0"/>
    <n v="3860.29"/>
    <n v="501.83770000000004"/>
    <n v="0"/>
    <n v="0"/>
    <n v="4362.1277"/>
    <s v=""/>
    <s v="1"/>
    <x v="2"/>
  </r>
  <r>
    <x v="4"/>
    <x v="98"/>
    <s v="1"/>
    <x v="0"/>
    <s v="15041RESIN068492022"/>
    <s v="22SD004C"/>
    <x v="3408"/>
    <n v="918"/>
    <x v="329"/>
    <x v="385"/>
    <n v="0"/>
    <n v="0"/>
    <n v="770.64"/>
    <n v="100.1832"/>
    <n v="0"/>
    <n v="0"/>
    <n v="870.82320000000004"/>
    <s v=""/>
    <s v="1"/>
    <x v="2"/>
  </r>
  <r>
    <x v="4"/>
    <x v="98"/>
    <s v="1"/>
    <x v="0"/>
    <s v="15041RESIN068492022"/>
    <s v="22SD004C"/>
    <x v="3409"/>
    <n v="919"/>
    <x v="329"/>
    <x v="385"/>
    <n v="0"/>
    <n v="0"/>
    <n v="79.2"/>
    <n v="10.296000000000001"/>
    <n v="0"/>
    <n v="0"/>
    <n v="89.496000000000009"/>
    <s v=""/>
    <s v="1"/>
    <x v="2"/>
  </r>
  <r>
    <x v="4"/>
    <x v="98"/>
    <s v="1"/>
    <x v="0"/>
    <s v="15041RESIN068492022"/>
    <s v="22SD004C"/>
    <x v="3410"/>
    <n v="920"/>
    <x v="10"/>
    <x v="11"/>
    <n v="0"/>
    <n v="0"/>
    <n v="78.63"/>
    <n v="10.2219"/>
    <n v="0"/>
    <n v="0"/>
    <n v="88.851900000000001"/>
    <s v=""/>
    <s v="1"/>
    <x v="2"/>
  </r>
  <r>
    <x v="4"/>
    <x v="98"/>
    <s v="1"/>
    <x v="0"/>
    <s v="15041RESIN068492022"/>
    <s v="22SD004C"/>
    <x v="3411"/>
    <n v="921"/>
    <x v="10"/>
    <x v="11"/>
    <n v="0"/>
    <n v="0"/>
    <n v="188.35"/>
    <n v="24.485500000000002"/>
    <n v="0"/>
    <n v="0"/>
    <n v="212.8355"/>
    <s v=""/>
    <s v="1"/>
    <x v="2"/>
  </r>
  <r>
    <x v="4"/>
    <x v="98"/>
    <s v="1"/>
    <x v="0"/>
    <s v="15041RESIN068492022"/>
    <s v="22SD004C"/>
    <x v="3412"/>
    <n v="922"/>
    <x v="363"/>
    <x v="424"/>
    <n v="0"/>
    <n v="0"/>
    <n v="389.41"/>
    <n v="50.623300000000008"/>
    <n v="0"/>
    <n v="0"/>
    <n v="440.03330000000005"/>
    <s v=""/>
    <s v="1"/>
    <x v="2"/>
  </r>
  <r>
    <x v="4"/>
    <x v="98"/>
    <s v="1"/>
    <x v="0"/>
    <s v="15041RESIN068492022"/>
    <s v="22SD004C"/>
    <x v="3413"/>
    <n v="923"/>
    <x v="350"/>
    <x v="408"/>
    <n v="0"/>
    <n v="0"/>
    <n v="409.8"/>
    <n v="53.274000000000001"/>
    <n v="0"/>
    <n v="0"/>
    <n v="463.07400000000001"/>
    <s v=""/>
    <s v="1"/>
    <x v="2"/>
  </r>
  <r>
    <x v="4"/>
    <x v="98"/>
    <s v="1"/>
    <x v="0"/>
    <s v="15041RESIN068492022"/>
    <s v="22SD004C"/>
    <x v="3414"/>
    <n v="924"/>
    <x v="86"/>
    <x v="94"/>
    <n v="0"/>
    <n v="0"/>
    <n v="144.72999999999999"/>
    <n v="18.814899999999998"/>
    <n v="0"/>
    <n v="0"/>
    <n v="163.54489999999998"/>
    <s v=""/>
    <s v="1"/>
    <x v="2"/>
  </r>
  <r>
    <x v="4"/>
    <x v="98"/>
    <s v="1"/>
    <x v="0"/>
    <s v="15041RESIN068492022"/>
    <s v="22SD004C"/>
    <x v="3415"/>
    <n v="925"/>
    <x v="59"/>
    <x v="64"/>
    <n v="0"/>
    <n v="0"/>
    <n v="63.16"/>
    <n v="8.210799999999999"/>
    <n v="0"/>
    <n v="0"/>
    <n v="71.370800000000003"/>
    <s v=""/>
    <s v="1"/>
    <x v="2"/>
  </r>
  <r>
    <x v="4"/>
    <x v="98"/>
    <s v="1"/>
    <x v="0"/>
    <s v="15041RESIN068492022"/>
    <s v="22SD004C"/>
    <x v="3416"/>
    <n v="926"/>
    <x v="432"/>
    <x v="237"/>
    <n v="0"/>
    <n v="0"/>
    <n v="491.36"/>
    <n v="63.876800000000003"/>
    <n v="0"/>
    <n v="0"/>
    <n v="555.23680000000002"/>
    <s v="023760988"/>
    <s v="1"/>
    <x v="2"/>
  </r>
  <r>
    <x v="4"/>
    <x v="98"/>
    <s v="1"/>
    <x v="0"/>
    <s v="15041RESIN068492022"/>
    <s v="22SD004C"/>
    <x v="3417"/>
    <n v="927"/>
    <x v="218"/>
    <x v="256"/>
    <n v="0"/>
    <n v="0"/>
    <n v="1529.18"/>
    <n v="198.79340000000002"/>
    <n v="0"/>
    <n v="0"/>
    <n v="1727.9734000000001"/>
    <s v=""/>
    <s v="1"/>
    <x v="2"/>
  </r>
  <r>
    <x v="4"/>
    <x v="98"/>
    <s v="1"/>
    <x v="0"/>
    <s v="15041RESIN068492022"/>
    <s v="22SD004C"/>
    <x v="3418"/>
    <n v="928"/>
    <x v="162"/>
    <x v="186"/>
    <n v="0"/>
    <n v="0"/>
    <n v="382.76"/>
    <n v="49.758800000000001"/>
    <n v="0"/>
    <n v="0"/>
    <n v="432.5188"/>
    <s v=""/>
    <s v="1"/>
    <x v="2"/>
  </r>
  <r>
    <x v="4"/>
    <x v="98"/>
    <s v="1"/>
    <x v="0"/>
    <s v="15041RESIN068492022"/>
    <s v="22SD004C"/>
    <x v="3419"/>
    <n v="929"/>
    <x v="188"/>
    <x v="220"/>
    <n v="0"/>
    <n v="0"/>
    <n v="118.15"/>
    <n v="15.359500000000001"/>
    <n v="0"/>
    <n v="0"/>
    <n v="133.5095"/>
    <s v=""/>
    <s v="1"/>
    <x v="2"/>
  </r>
  <r>
    <x v="4"/>
    <x v="98"/>
    <s v="1"/>
    <x v="0"/>
    <s v="15041RESIN068492022"/>
    <s v="22SD004C"/>
    <x v="3420"/>
    <n v="930"/>
    <x v="14"/>
    <x v="17"/>
    <n v="0"/>
    <n v="0"/>
    <n v="6.32"/>
    <n v="0.82160000000000011"/>
    <n v="0"/>
    <n v="0"/>
    <n v="7.1416000000000004"/>
    <s v=""/>
    <s v="1"/>
    <x v="2"/>
  </r>
  <r>
    <x v="4"/>
    <x v="98"/>
    <s v="1"/>
    <x v="0"/>
    <s v="15041RESIN068492022"/>
    <s v="22SD004C"/>
    <x v="3421"/>
    <n v="931"/>
    <x v="14"/>
    <x v="17"/>
    <n v="0"/>
    <n v="0"/>
    <n v="5.3"/>
    <n v="0.68899999999999995"/>
    <n v="0"/>
    <n v="0"/>
    <n v="5.9889999999999999"/>
    <s v=""/>
    <s v="1"/>
    <x v="2"/>
  </r>
  <r>
    <x v="4"/>
    <x v="98"/>
    <s v="1"/>
    <x v="0"/>
    <s v="15041RESIN068492022"/>
    <s v="22SD004C"/>
    <x v="3422"/>
    <n v="932"/>
    <x v="14"/>
    <x v="17"/>
    <n v="0"/>
    <n v="0"/>
    <n v="10.6"/>
    <n v="1.3779999999999999"/>
    <n v="0"/>
    <n v="0"/>
    <n v="11.978"/>
    <s v=""/>
    <s v="1"/>
    <x v="2"/>
  </r>
  <r>
    <x v="4"/>
    <x v="98"/>
    <s v="1"/>
    <x v="0"/>
    <s v="15041RESIN068492022"/>
    <s v="22SD004C"/>
    <x v="3423"/>
    <n v="933"/>
    <x v="14"/>
    <x v="17"/>
    <n v="0"/>
    <n v="0"/>
    <n v="4.1500000000000004"/>
    <n v="0.53950000000000009"/>
    <n v="0"/>
    <n v="0"/>
    <n v="4.6895000000000007"/>
    <s v=""/>
    <s v="1"/>
    <x v="2"/>
  </r>
  <r>
    <x v="4"/>
    <x v="98"/>
    <s v="1"/>
    <x v="0"/>
    <s v="15041RESIN068492022"/>
    <s v="22SD004C"/>
    <x v="3424"/>
    <n v="934"/>
    <x v="14"/>
    <x v="17"/>
    <n v="0"/>
    <n v="0"/>
    <n v="14.68"/>
    <n v="1.9084000000000001"/>
    <n v="0"/>
    <n v="0"/>
    <n v="16.5884"/>
    <s v=""/>
    <s v="1"/>
    <x v="2"/>
  </r>
  <r>
    <x v="4"/>
    <x v="98"/>
    <s v="1"/>
    <x v="0"/>
    <s v="15041RESIN068492022"/>
    <s v="22SD004C"/>
    <x v="3425"/>
    <n v="935"/>
    <x v="14"/>
    <x v="17"/>
    <n v="0"/>
    <n v="0"/>
    <n v="5.3"/>
    <n v="0.68899999999999995"/>
    <n v="0"/>
    <n v="0"/>
    <n v="5.9889999999999999"/>
    <s v=""/>
    <s v="1"/>
    <x v="2"/>
  </r>
  <r>
    <x v="4"/>
    <x v="98"/>
    <s v="1"/>
    <x v="0"/>
    <s v="15041RESIN068492022"/>
    <s v="22SD004C"/>
    <x v="3426"/>
    <n v="936"/>
    <x v="14"/>
    <x v="17"/>
    <n v="0"/>
    <n v="0"/>
    <n v="3.55"/>
    <n v="0.46149999999999997"/>
    <n v="0"/>
    <n v="0"/>
    <n v="4.0114999999999998"/>
    <s v=""/>
    <s v="1"/>
    <x v="2"/>
  </r>
  <r>
    <x v="4"/>
    <x v="98"/>
    <s v="1"/>
    <x v="0"/>
    <s v="15041RESIN068492022"/>
    <s v="22SD004C"/>
    <x v="3427"/>
    <n v="937"/>
    <x v="14"/>
    <x v="17"/>
    <n v="0"/>
    <n v="0"/>
    <n v="6.32"/>
    <n v="0.82160000000000011"/>
    <n v="0"/>
    <n v="0"/>
    <n v="7.1416000000000004"/>
    <s v=""/>
    <s v="1"/>
    <x v="2"/>
  </r>
  <r>
    <x v="4"/>
    <x v="98"/>
    <s v="1"/>
    <x v="0"/>
    <s v="15041RESIN068492022"/>
    <s v="22SD004C"/>
    <x v="3428"/>
    <n v="938"/>
    <x v="14"/>
    <x v="17"/>
    <n v="0"/>
    <n v="0"/>
    <n v="18.96"/>
    <n v="2.4648000000000003"/>
    <n v="0"/>
    <n v="0"/>
    <n v="21.424800000000001"/>
    <s v=""/>
    <s v="1"/>
    <x v="2"/>
  </r>
  <r>
    <x v="4"/>
    <x v="98"/>
    <s v="1"/>
    <x v="0"/>
    <s v="15041RESIN068492022"/>
    <s v="22SD004C"/>
    <x v="3429"/>
    <n v="939"/>
    <x v="14"/>
    <x v="17"/>
    <n v="0"/>
    <n v="0"/>
    <n v="16.190000000000001"/>
    <n v="2.1047000000000002"/>
    <n v="0"/>
    <n v="0"/>
    <n v="18.294700000000002"/>
    <s v=""/>
    <s v="1"/>
    <x v="2"/>
  </r>
  <r>
    <x v="4"/>
    <x v="98"/>
    <s v="1"/>
    <x v="0"/>
    <s v="15041RESIN068492022"/>
    <s v="22SD004C"/>
    <x v="3430"/>
    <n v="940"/>
    <x v="14"/>
    <x v="17"/>
    <n v="0"/>
    <n v="0"/>
    <n v="30.64"/>
    <n v="3.9832000000000001"/>
    <n v="0"/>
    <n v="0"/>
    <n v="34.623199999999997"/>
    <s v=""/>
    <s v="1"/>
    <x v="2"/>
  </r>
  <r>
    <x v="4"/>
    <x v="98"/>
    <s v="1"/>
    <x v="0"/>
    <s v="15041RESIN068492022"/>
    <s v="22SD004C"/>
    <x v="3431"/>
    <n v="941"/>
    <x v="14"/>
    <x v="17"/>
    <n v="0"/>
    <n v="0"/>
    <n v="4.1500000000000004"/>
    <n v="0.53950000000000009"/>
    <n v="0"/>
    <n v="0"/>
    <n v="4.6895000000000007"/>
    <s v=""/>
    <s v="1"/>
    <x v="2"/>
  </r>
  <r>
    <x v="4"/>
    <x v="98"/>
    <s v="1"/>
    <x v="0"/>
    <s v="15041RESIN068492022"/>
    <s v="22SD004C"/>
    <x v="3432"/>
    <n v="942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33"/>
    <n v="943"/>
    <x v="275"/>
    <x v="326"/>
    <n v="0"/>
    <n v="0"/>
    <n v="53.98"/>
    <n v="7.0173999999999994"/>
    <n v="0"/>
    <n v="0"/>
    <n v="60.997399999999999"/>
    <s v=""/>
    <s v="1"/>
    <x v="2"/>
  </r>
  <r>
    <x v="4"/>
    <x v="101"/>
    <s v="1"/>
    <x v="0"/>
    <s v="15041RESIN068492022"/>
    <s v="22SD004C"/>
    <x v="3434"/>
    <n v="944"/>
    <x v="70"/>
    <x v="76"/>
    <n v="0"/>
    <n v="0"/>
    <n v="55.81"/>
    <n v="7.255300000000001"/>
    <n v="0"/>
    <n v="0"/>
    <n v="63.065300000000001"/>
    <s v=""/>
    <s v="1"/>
    <x v="2"/>
  </r>
  <r>
    <x v="4"/>
    <x v="101"/>
    <s v="1"/>
    <x v="0"/>
    <s v="15041RESIN068492022"/>
    <s v="22SD004C"/>
    <x v="3435"/>
    <n v="945"/>
    <x v="243"/>
    <x v="288"/>
    <n v="0"/>
    <n v="0"/>
    <n v="30"/>
    <n v="3.9000000000000004"/>
    <n v="0"/>
    <n v="0"/>
    <n v="33.9"/>
    <s v=""/>
    <s v="1"/>
    <x v="2"/>
  </r>
  <r>
    <x v="4"/>
    <x v="101"/>
    <s v="1"/>
    <x v="0"/>
    <s v="15041RESIN068492022"/>
    <s v="22SD004C"/>
    <x v="3436"/>
    <n v="946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37"/>
    <n v="947"/>
    <x v="14"/>
    <x v="17"/>
    <n v="0"/>
    <n v="0"/>
    <n v="23.11"/>
    <n v="3.0043000000000002"/>
    <n v="0"/>
    <n v="0"/>
    <n v="26.1143"/>
    <s v=""/>
    <s v="1"/>
    <x v="2"/>
  </r>
  <r>
    <x v="4"/>
    <x v="101"/>
    <s v="1"/>
    <x v="0"/>
    <s v="15041RESIN068492022"/>
    <s v="22SD004C"/>
    <x v="3438"/>
    <n v="948"/>
    <x v="14"/>
    <x v="17"/>
    <n v="0"/>
    <n v="0"/>
    <n v="34.51"/>
    <n v="4.4863"/>
    <n v="0"/>
    <n v="0"/>
    <n v="38.996299999999998"/>
    <s v=""/>
    <s v="1"/>
    <x v="2"/>
  </r>
  <r>
    <x v="4"/>
    <x v="101"/>
    <s v="1"/>
    <x v="0"/>
    <s v="15041RESIN068492022"/>
    <s v="22SD004C"/>
    <x v="3439"/>
    <n v="949"/>
    <x v="14"/>
    <x v="17"/>
    <n v="0"/>
    <n v="0"/>
    <n v="50.06"/>
    <n v="6.5078000000000005"/>
    <n v="0"/>
    <n v="0"/>
    <n v="56.567800000000005"/>
    <s v=""/>
    <s v="1"/>
    <x v="2"/>
  </r>
  <r>
    <x v="4"/>
    <x v="101"/>
    <s v="1"/>
    <x v="0"/>
    <s v="15041RESIN068492022"/>
    <s v="22SD004C"/>
    <x v="3440"/>
    <n v="950"/>
    <x v="14"/>
    <x v="17"/>
    <n v="0"/>
    <n v="0"/>
    <n v="14.74"/>
    <n v="1.9162000000000001"/>
    <n v="0"/>
    <n v="0"/>
    <n v="16.656200000000002"/>
    <s v=""/>
    <s v="1"/>
    <x v="2"/>
  </r>
  <r>
    <x v="4"/>
    <x v="101"/>
    <s v="1"/>
    <x v="0"/>
    <s v="15041RESIN068492022"/>
    <s v="22SD004C"/>
    <x v="3441"/>
    <n v="951"/>
    <x v="14"/>
    <x v="17"/>
    <n v="0"/>
    <n v="0"/>
    <n v="10.6"/>
    <n v="1.3779999999999999"/>
    <n v="0"/>
    <n v="0"/>
    <n v="11.978"/>
    <s v=""/>
    <s v="1"/>
    <x v="2"/>
  </r>
  <r>
    <x v="4"/>
    <x v="101"/>
    <s v="1"/>
    <x v="0"/>
    <s v="15041RESIN068492022"/>
    <s v="22SD004C"/>
    <x v="3442"/>
    <n v="952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43"/>
    <n v="953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44"/>
    <n v="954"/>
    <x v="14"/>
    <x v="17"/>
    <n v="0"/>
    <n v="0"/>
    <n v="4.1500000000000004"/>
    <n v="0.53950000000000009"/>
    <n v="0"/>
    <n v="0"/>
    <n v="4.6895000000000007"/>
    <s v=""/>
    <s v="1"/>
    <x v="2"/>
  </r>
  <r>
    <x v="4"/>
    <x v="101"/>
    <s v="1"/>
    <x v="0"/>
    <s v="15041RESIN068492022"/>
    <s v="22SD004C"/>
    <x v="3445"/>
    <n v="955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46"/>
    <n v="956"/>
    <x v="14"/>
    <x v="17"/>
    <n v="0"/>
    <n v="0"/>
    <n v="14.74"/>
    <n v="1.9162000000000001"/>
    <n v="0"/>
    <n v="0"/>
    <n v="16.656200000000002"/>
    <s v=""/>
    <s v="1"/>
    <x v="2"/>
  </r>
  <r>
    <x v="4"/>
    <x v="101"/>
    <s v="1"/>
    <x v="0"/>
    <s v="15041RESIN068492022"/>
    <s v="22SD004C"/>
    <x v="3447"/>
    <n v="957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48"/>
    <n v="958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49"/>
    <n v="959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50"/>
    <n v="960"/>
    <x v="14"/>
    <x v="17"/>
    <n v="0"/>
    <n v="0"/>
    <n v="20.7"/>
    <n v="2.6909999999999998"/>
    <n v="0"/>
    <n v="0"/>
    <n v="23.390999999999998"/>
    <s v=""/>
    <s v="1"/>
    <x v="2"/>
  </r>
  <r>
    <x v="4"/>
    <x v="101"/>
    <s v="1"/>
    <x v="0"/>
    <s v="15041RESIN068492022"/>
    <s v="22SD004C"/>
    <x v="3451"/>
    <n v="961"/>
    <x v="14"/>
    <x v="17"/>
    <n v="0"/>
    <n v="0"/>
    <n v="11.18"/>
    <n v="1.4534"/>
    <n v="0"/>
    <n v="0"/>
    <n v="12.6334"/>
    <s v=""/>
    <s v="1"/>
    <x v="2"/>
  </r>
  <r>
    <x v="4"/>
    <x v="101"/>
    <s v="1"/>
    <x v="0"/>
    <s v="15041RESIN068492022"/>
    <s v="22SD004C"/>
    <x v="3452"/>
    <n v="962"/>
    <x v="14"/>
    <x v="17"/>
    <n v="0"/>
    <n v="0"/>
    <n v="7.7"/>
    <n v="1.0010000000000001"/>
    <n v="0"/>
    <n v="0"/>
    <n v="8.7010000000000005"/>
    <s v=""/>
    <s v="1"/>
    <x v="2"/>
  </r>
  <r>
    <x v="4"/>
    <x v="101"/>
    <s v="1"/>
    <x v="0"/>
    <s v="15041RESIN068492022"/>
    <s v="22SD004C"/>
    <x v="3453"/>
    <n v="963"/>
    <x v="14"/>
    <x v="17"/>
    <n v="0"/>
    <n v="0"/>
    <n v="14.74"/>
    <n v="1.9162000000000001"/>
    <n v="0"/>
    <n v="0"/>
    <n v="16.656200000000002"/>
    <s v=""/>
    <s v="1"/>
    <x v="2"/>
  </r>
  <r>
    <x v="4"/>
    <x v="101"/>
    <s v="1"/>
    <x v="0"/>
    <s v="15041RESIN068492022"/>
    <s v="22SD004C"/>
    <x v="3454"/>
    <n v="964"/>
    <x v="14"/>
    <x v="17"/>
    <n v="0"/>
    <n v="0"/>
    <n v="3.55"/>
    <n v="0.46149999999999997"/>
    <n v="0"/>
    <n v="0"/>
    <n v="4.0114999999999998"/>
    <s v=""/>
    <s v="1"/>
    <x v="2"/>
  </r>
  <r>
    <x v="4"/>
    <x v="101"/>
    <s v="1"/>
    <x v="0"/>
    <s v="15041RESIN068492022"/>
    <s v="22SD004C"/>
    <x v="3455"/>
    <n v="965"/>
    <x v="14"/>
    <x v="17"/>
    <n v="0"/>
    <n v="0"/>
    <n v="19.45"/>
    <n v="2.5285000000000002"/>
    <n v="0"/>
    <n v="0"/>
    <n v="21.9785"/>
    <s v=""/>
    <s v="1"/>
    <x v="2"/>
  </r>
  <r>
    <x v="4"/>
    <x v="101"/>
    <s v="1"/>
    <x v="0"/>
    <s v="15041RESIN068492022"/>
    <s v="22SD004C"/>
    <x v="3456"/>
    <n v="966"/>
    <x v="14"/>
    <x v="17"/>
    <n v="0"/>
    <n v="0"/>
    <n v="15.9"/>
    <n v="2.0670000000000002"/>
    <n v="0"/>
    <n v="0"/>
    <n v="17.966999999999999"/>
    <s v=""/>
    <s v="1"/>
    <x v="2"/>
  </r>
  <r>
    <x v="4"/>
    <x v="101"/>
    <s v="1"/>
    <x v="0"/>
    <s v="15041RESIN068492022"/>
    <s v="22SD004C"/>
    <x v="3457"/>
    <n v="967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58"/>
    <n v="968"/>
    <x v="14"/>
    <x v="17"/>
    <n v="0"/>
    <n v="0"/>
    <n v="17.72"/>
    <n v="2.3035999999999999"/>
    <n v="0"/>
    <n v="0"/>
    <n v="20.023599999999998"/>
    <s v=""/>
    <s v="1"/>
    <x v="2"/>
  </r>
  <r>
    <x v="4"/>
    <x v="101"/>
    <s v="1"/>
    <x v="0"/>
    <s v="15041RESIN068492022"/>
    <s v="22SD004C"/>
    <x v="3459"/>
    <n v="969"/>
    <x v="14"/>
    <x v="17"/>
    <n v="0"/>
    <n v="0"/>
    <n v="10.6"/>
    <n v="1.3779999999999999"/>
    <n v="0"/>
    <n v="0"/>
    <n v="11.978"/>
    <s v=""/>
    <s v="1"/>
    <x v="2"/>
  </r>
  <r>
    <x v="4"/>
    <x v="101"/>
    <s v="1"/>
    <x v="0"/>
    <s v="15041RESIN068492022"/>
    <s v="22SD004C"/>
    <x v="3460"/>
    <n v="970"/>
    <x v="14"/>
    <x v="17"/>
    <n v="0"/>
    <n v="0"/>
    <n v="4.1500000000000004"/>
    <n v="0.53950000000000009"/>
    <n v="0"/>
    <n v="0"/>
    <n v="4.6895000000000007"/>
    <s v=""/>
    <s v="1"/>
    <x v="2"/>
  </r>
  <r>
    <x v="4"/>
    <x v="101"/>
    <s v="1"/>
    <x v="0"/>
    <s v="15041RESIN068492022"/>
    <s v="22SD004C"/>
    <x v="3461"/>
    <n v="971"/>
    <x v="14"/>
    <x v="17"/>
    <n v="0"/>
    <n v="0"/>
    <n v="24.04"/>
    <n v="3.1252"/>
    <n v="0"/>
    <n v="0"/>
    <n v="27.165199999999999"/>
    <s v=""/>
    <s v="1"/>
    <x v="2"/>
  </r>
  <r>
    <x v="4"/>
    <x v="101"/>
    <s v="1"/>
    <x v="0"/>
    <s v="15041RESIN068492022"/>
    <s v="22SD004C"/>
    <x v="3462"/>
    <n v="972"/>
    <x v="14"/>
    <x v="17"/>
    <n v="0"/>
    <n v="0"/>
    <n v="4.1500000000000004"/>
    <n v="0.53950000000000009"/>
    <n v="0"/>
    <n v="0"/>
    <n v="4.6895000000000007"/>
    <s v=""/>
    <s v="1"/>
    <x v="2"/>
  </r>
  <r>
    <x v="4"/>
    <x v="101"/>
    <s v="1"/>
    <x v="0"/>
    <s v="15041RESIN068492022"/>
    <s v="22SD004C"/>
    <x v="3463"/>
    <n v="973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64"/>
    <n v="974"/>
    <x v="14"/>
    <x v="17"/>
    <n v="0"/>
    <n v="0"/>
    <n v="4.1500000000000004"/>
    <n v="0.53950000000000009"/>
    <n v="0"/>
    <n v="0"/>
    <n v="4.6895000000000007"/>
    <s v=""/>
    <s v="1"/>
    <x v="2"/>
  </r>
  <r>
    <x v="4"/>
    <x v="101"/>
    <s v="1"/>
    <x v="0"/>
    <s v="15041RESIN068492022"/>
    <s v="22SD004C"/>
    <x v="3465"/>
    <n v="975"/>
    <x v="14"/>
    <x v="17"/>
    <n v="0"/>
    <n v="0"/>
    <n v="4.8600000000000003"/>
    <n v="0.63180000000000003"/>
    <n v="0"/>
    <n v="0"/>
    <n v="5.4918000000000005"/>
    <s v=""/>
    <s v="1"/>
    <x v="2"/>
  </r>
  <r>
    <x v="4"/>
    <x v="101"/>
    <s v="1"/>
    <x v="0"/>
    <s v="15041RESIN068492022"/>
    <s v="22SD004C"/>
    <x v="3466"/>
    <n v="976"/>
    <x v="14"/>
    <x v="17"/>
    <n v="0"/>
    <n v="0"/>
    <n v="10.6"/>
    <n v="1.3779999999999999"/>
    <n v="0"/>
    <n v="0"/>
    <n v="11.978"/>
    <s v=""/>
    <s v="1"/>
    <x v="2"/>
  </r>
  <r>
    <x v="4"/>
    <x v="101"/>
    <s v="1"/>
    <x v="0"/>
    <s v="15041RESIN068492022"/>
    <s v="22SD004C"/>
    <x v="3467"/>
    <n v="977"/>
    <x v="14"/>
    <x v="17"/>
    <n v="0"/>
    <n v="0"/>
    <n v="5.3"/>
    <n v="0.68899999999999995"/>
    <n v="0"/>
    <n v="0"/>
    <n v="5.9889999999999999"/>
    <s v=""/>
    <s v="1"/>
    <x v="2"/>
  </r>
  <r>
    <x v="4"/>
    <x v="101"/>
    <s v="1"/>
    <x v="0"/>
    <s v="15041RESIN068492022"/>
    <s v="22SD004C"/>
    <x v="3468"/>
    <n v="978"/>
    <x v="14"/>
    <x v="17"/>
    <n v="0"/>
    <n v="0"/>
    <n v="6.32"/>
    <n v="0.82160000000000011"/>
    <n v="0"/>
    <n v="0"/>
    <n v="7.1416000000000004"/>
    <s v=""/>
    <s v="1"/>
    <x v="2"/>
  </r>
  <r>
    <x v="4"/>
    <x v="101"/>
    <s v="1"/>
    <x v="0"/>
    <s v="15041RESIN068492022"/>
    <s v="22SD004C"/>
    <x v="3469"/>
    <n v="979"/>
    <x v="66"/>
    <x v="72"/>
    <n v="0"/>
    <n v="0"/>
    <n v="1058.67"/>
    <n v="137.62710000000001"/>
    <n v="0"/>
    <n v="0"/>
    <n v="1196.2971"/>
    <s v=""/>
    <s v="1"/>
    <x v="2"/>
  </r>
  <r>
    <x v="4"/>
    <x v="101"/>
    <s v="1"/>
    <x v="0"/>
    <s v="15041RESIN068492022"/>
    <s v="22SD004C"/>
    <x v="3470"/>
    <n v="980"/>
    <x v="26"/>
    <x v="30"/>
    <n v="0"/>
    <n v="0"/>
    <n v="233.88"/>
    <n v="30.404399999999999"/>
    <n v="0"/>
    <n v="0"/>
    <n v="264.28440000000001"/>
    <s v=""/>
    <s v="1"/>
    <x v="2"/>
  </r>
  <r>
    <x v="4"/>
    <x v="101"/>
    <s v="1"/>
    <x v="0"/>
    <s v="15041RESIN068492022"/>
    <s v="22SD004C"/>
    <x v="3471"/>
    <n v="981"/>
    <x v="443"/>
    <x v="518"/>
    <n v="0"/>
    <n v="0"/>
    <n v="280.89"/>
    <n v="36.515700000000002"/>
    <n v="0"/>
    <n v="0"/>
    <n v="317.40569999999997"/>
    <s v=""/>
    <s v="1"/>
    <x v="2"/>
  </r>
  <r>
    <x v="4"/>
    <x v="101"/>
    <s v="1"/>
    <x v="0"/>
    <s v="15041RESIN068492022"/>
    <s v="22SD004C"/>
    <x v="3472"/>
    <n v="983"/>
    <x v="27"/>
    <x v="31"/>
    <n v="0"/>
    <n v="0"/>
    <n v="1398.42"/>
    <n v="181.7946"/>
    <n v="0"/>
    <n v="0"/>
    <n v="1580.2146"/>
    <s v=""/>
    <s v="1"/>
    <x v="2"/>
  </r>
  <r>
    <x v="4"/>
    <x v="101"/>
    <s v="1"/>
    <x v="0"/>
    <s v="15041RESIN068492022"/>
    <s v="22SD004C"/>
    <x v="3473"/>
    <n v="984"/>
    <x v="31"/>
    <x v="35"/>
    <n v="0"/>
    <n v="0"/>
    <n v="247.8"/>
    <n v="32.214000000000006"/>
    <n v="0"/>
    <n v="0"/>
    <n v="280.01400000000001"/>
    <s v=""/>
    <s v="1"/>
    <x v="2"/>
  </r>
  <r>
    <x v="4"/>
    <x v="101"/>
    <s v="1"/>
    <x v="0"/>
    <s v="15041RESIN068492022"/>
    <s v="22SD004C"/>
    <x v="3474"/>
    <n v="985"/>
    <x v="10"/>
    <x v="11"/>
    <n v="0"/>
    <n v="0"/>
    <n v="40.72"/>
    <n v="5.2935999999999996"/>
    <n v="0"/>
    <n v="0"/>
    <n v="46.013599999999997"/>
    <s v=""/>
    <s v="1"/>
    <x v="2"/>
  </r>
  <r>
    <x v="4"/>
    <x v="101"/>
    <s v="1"/>
    <x v="0"/>
    <s v="15041RESIN068492022"/>
    <s v="22SD004C"/>
    <x v="3475"/>
    <n v="986"/>
    <x v="261"/>
    <x v="311"/>
    <n v="0"/>
    <n v="0"/>
    <n v="63.17"/>
    <n v="8.2121000000000013"/>
    <n v="0"/>
    <n v="0"/>
    <n v="71.382100000000008"/>
    <s v=""/>
    <s v="1"/>
    <x v="2"/>
  </r>
  <r>
    <x v="4"/>
    <x v="101"/>
    <s v="1"/>
    <x v="0"/>
    <s v="15041RESIN068492022"/>
    <s v="22SD004C"/>
    <x v="3476"/>
    <n v="987"/>
    <x v="432"/>
    <x v="284"/>
    <n v="0"/>
    <n v="0"/>
    <n v="159.13"/>
    <n v="20.686900000000001"/>
    <n v="0"/>
    <n v="0"/>
    <n v="179.8169"/>
    <s v="014498744"/>
    <s v="1"/>
    <x v="2"/>
  </r>
  <r>
    <x v="4"/>
    <x v="101"/>
    <s v="1"/>
    <x v="0"/>
    <s v="15041RESIN068492022"/>
    <s v="22SD004C"/>
    <x v="3477"/>
    <n v="988"/>
    <x v="113"/>
    <x v="129"/>
    <n v="0"/>
    <n v="0"/>
    <n v="778.75"/>
    <n v="101.2375"/>
    <n v="0"/>
    <n v="0"/>
    <n v="879.98749999999995"/>
    <s v=""/>
    <s v="1"/>
    <x v="2"/>
  </r>
  <r>
    <x v="4"/>
    <x v="101"/>
    <s v="1"/>
    <x v="0"/>
    <s v="15041RESIN068492022"/>
    <s v="22SD004C"/>
    <x v="3478"/>
    <n v="989"/>
    <x v="10"/>
    <x v="11"/>
    <n v="0"/>
    <n v="0"/>
    <n v="106.44"/>
    <n v="13.837200000000001"/>
    <n v="0"/>
    <n v="0"/>
    <n v="120.27719999999999"/>
    <s v=""/>
    <s v="1"/>
    <x v="2"/>
  </r>
  <r>
    <x v="4"/>
    <x v="101"/>
    <s v="1"/>
    <x v="0"/>
    <s v="15041RESIN068492022"/>
    <s v="22SD004C"/>
    <x v="3479"/>
    <n v="990"/>
    <x v="356"/>
    <x v="416"/>
    <n v="0"/>
    <n v="0"/>
    <n v="26.3"/>
    <n v="3.419"/>
    <n v="0"/>
    <n v="0"/>
    <n v="29.719000000000001"/>
    <s v=""/>
    <s v="1"/>
    <x v="2"/>
  </r>
  <r>
    <x v="4"/>
    <x v="101"/>
    <s v="1"/>
    <x v="0"/>
    <s v="15041RESIN068492022"/>
    <s v="22SD004C"/>
    <x v="3480"/>
    <n v="991"/>
    <x v="2"/>
    <x v="2"/>
    <n v="0"/>
    <n v="0"/>
    <n v="0"/>
    <n v="0"/>
    <n v="0"/>
    <n v="0"/>
    <n v="0"/>
    <s v=""/>
    <s v="1"/>
    <x v="2"/>
  </r>
  <r>
    <x v="4"/>
    <x v="101"/>
    <s v="1"/>
    <x v="0"/>
    <s v="15041RESIN068492022"/>
    <s v="22SD004C"/>
    <x v="3481"/>
    <n v="992"/>
    <x v="171"/>
    <x v="197"/>
    <n v="0"/>
    <n v="0"/>
    <n v="124.33"/>
    <n v="16.1629"/>
    <n v="0"/>
    <n v="0"/>
    <n v="140.49289999999999"/>
    <s v=""/>
    <s v="1"/>
    <x v="2"/>
  </r>
  <r>
    <x v="4"/>
    <x v="101"/>
    <s v="1"/>
    <x v="0"/>
    <s v="15041RESIN068492022"/>
    <s v="22SD004C"/>
    <x v="3482"/>
    <n v="993"/>
    <x v="70"/>
    <x v="76"/>
    <n v="0"/>
    <n v="0"/>
    <n v="50.97"/>
    <n v="6.6261000000000001"/>
    <n v="0"/>
    <n v="0"/>
    <n v="57.5961"/>
    <s v=""/>
    <s v="1"/>
    <x v="2"/>
  </r>
  <r>
    <x v="4"/>
    <x v="101"/>
    <s v="1"/>
    <x v="0"/>
    <s v="15041RESIN068492022"/>
    <s v="22SD004C"/>
    <x v="3483"/>
    <n v="994"/>
    <x v="395"/>
    <x v="464"/>
    <n v="0"/>
    <n v="0"/>
    <n v="205.9"/>
    <n v="26.767000000000003"/>
    <n v="0"/>
    <n v="0"/>
    <n v="232.667"/>
    <s v=""/>
    <s v="1"/>
    <x v="2"/>
  </r>
  <r>
    <x v="4"/>
    <x v="101"/>
    <s v="1"/>
    <x v="0"/>
    <s v="15041RESIN068492022"/>
    <s v="22SD004C"/>
    <x v="3484"/>
    <n v="995"/>
    <x v="432"/>
    <x v="307"/>
    <n v="0"/>
    <n v="0"/>
    <n v="287.45999999999998"/>
    <n v="37.369799999999998"/>
    <n v="0"/>
    <n v="0"/>
    <n v="324.82979999999998"/>
    <s v="026130433"/>
    <s v="1"/>
    <x v="2"/>
  </r>
  <r>
    <x v="4"/>
    <x v="101"/>
    <s v="1"/>
    <x v="0"/>
    <s v="15041RESIN068492022"/>
    <s v="22SD004C"/>
    <x v="3485"/>
    <n v="996"/>
    <x v="432"/>
    <x v="277"/>
    <n v="0"/>
    <n v="0"/>
    <n v="352.4"/>
    <n v="45.811999999999998"/>
    <n v="0"/>
    <n v="0"/>
    <n v="398.21199999999999"/>
    <s v="042098015"/>
    <s v="1"/>
    <x v="2"/>
  </r>
  <r>
    <x v="4"/>
    <x v="101"/>
    <s v="1"/>
    <x v="0"/>
    <s v="15041RESIN068492022"/>
    <s v="22SD004C"/>
    <x v="3486"/>
    <n v="997"/>
    <x v="65"/>
    <x v="71"/>
    <n v="0"/>
    <n v="0"/>
    <n v="39.39"/>
    <n v="5.1207000000000003"/>
    <n v="0"/>
    <n v="0"/>
    <n v="44.5107"/>
    <s v=""/>
    <s v="1"/>
    <x v="2"/>
  </r>
  <r>
    <x v="4"/>
    <x v="101"/>
    <s v="1"/>
    <x v="0"/>
    <s v="15041RESIN068492022"/>
    <s v="22SD004C"/>
    <x v="3487"/>
    <n v="998"/>
    <x v="150"/>
    <x v="172"/>
    <n v="0"/>
    <n v="0"/>
    <n v="2697.67"/>
    <n v="350.69710000000003"/>
    <n v="0"/>
    <n v="0"/>
    <n v="3048.3670999999999"/>
    <s v=""/>
    <s v="1"/>
    <x v="2"/>
  </r>
  <r>
    <x v="4"/>
    <x v="101"/>
    <s v="1"/>
    <x v="0"/>
    <s v="15041RESIN068492022"/>
    <s v="22SD004C"/>
    <x v="3488"/>
    <n v="999"/>
    <x v="148"/>
    <x v="170"/>
    <n v="0"/>
    <n v="0"/>
    <n v="17107.740000000002"/>
    <n v="2224.0062000000003"/>
    <n v="0"/>
    <n v="0"/>
    <n v="19331.746200000001"/>
    <s v=""/>
    <s v="1"/>
    <x v="2"/>
  </r>
  <r>
    <x v="4"/>
    <x v="101"/>
    <s v="1"/>
    <x v="0"/>
    <s v="15041RESIN068492022"/>
    <s v="22SD004C"/>
    <x v="3489"/>
    <n v="1000"/>
    <x v="432"/>
    <x v="91"/>
    <n v="0"/>
    <n v="0"/>
    <n v="83.56"/>
    <n v="10.8628"/>
    <n v="0"/>
    <n v="0"/>
    <n v="94.422799999999995"/>
    <s v="018983466"/>
    <s v="1"/>
    <x v="2"/>
  </r>
  <r>
    <x v="4"/>
    <x v="101"/>
    <s v="1"/>
    <x v="0"/>
    <s v="15041RESIN068492022"/>
    <s v="22SD004C"/>
    <x v="3490"/>
    <n v="1001"/>
    <x v="367"/>
    <x v="431"/>
    <n v="0"/>
    <n v="0"/>
    <n v="246.68"/>
    <n v="32.068400000000004"/>
    <n v="0"/>
    <n v="0"/>
    <n v="278.7484"/>
    <s v=""/>
    <s v="1"/>
    <x v="2"/>
  </r>
  <r>
    <x v="4"/>
    <x v="101"/>
    <s v="1"/>
    <x v="0"/>
    <s v="15041RESIN068492022"/>
    <s v="22SD004C"/>
    <x v="3491"/>
    <n v="1002"/>
    <x v="238"/>
    <x v="281"/>
    <n v="0"/>
    <n v="0"/>
    <n v="103.95"/>
    <n v="13.513500000000001"/>
    <n v="0"/>
    <n v="0"/>
    <n v="117.46350000000001"/>
    <s v=""/>
    <s v="1"/>
    <x v="2"/>
  </r>
  <r>
    <x v="4"/>
    <x v="101"/>
    <s v="1"/>
    <x v="0"/>
    <s v="15041RESIN068492022"/>
    <s v="22SD004C"/>
    <x v="3492"/>
    <n v="1003"/>
    <x v="10"/>
    <x v="11"/>
    <n v="0"/>
    <n v="0"/>
    <n v="100.5"/>
    <n v="13.065000000000001"/>
    <n v="0"/>
    <n v="0"/>
    <n v="113.565"/>
    <s v=""/>
    <s v="1"/>
    <x v="2"/>
  </r>
  <r>
    <x v="4"/>
    <x v="111"/>
    <s v="1"/>
    <x v="0"/>
    <s v="15041RESIN068492022"/>
    <s v="22SD004C"/>
    <x v="3493"/>
    <n v="1004"/>
    <x v="54"/>
    <x v="59"/>
    <n v="0"/>
    <n v="0"/>
    <n v="504.42"/>
    <n v="65.574600000000004"/>
    <n v="0"/>
    <n v="0"/>
    <n v="569.99459999999999"/>
    <s v=""/>
    <s v="1"/>
    <x v="2"/>
  </r>
  <r>
    <x v="4"/>
    <x v="111"/>
    <s v="1"/>
    <x v="0"/>
    <s v="15041RESIN068492022"/>
    <s v="22SD004C"/>
    <x v="3494"/>
    <n v="1005"/>
    <x v="275"/>
    <x v="326"/>
    <n v="0"/>
    <n v="0"/>
    <n v="168.11"/>
    <n v="21.854300000000002"/>
    <n v="0"/>
    <n v="0"/>
    <n v="189.96430000000001"/>
    <s v=""/>
    <s v="1"/>
    <x v="2"/>
  </r>
  <r>
    <x v="4"/>
    <x v="111"/>
    <s v="1"/>
    <x v="0"/>
    <s v="15041RESIN068492022"/>
    <s v="22SD004C"/>
    <x v="3495"/>
    <n v="1006"/>
    <x v="102"/>
    <x v="117"/>
    <n v="0"/>
    <n v="0"/>
    <n v="461.25"/>
    <n v="59.962499999999999"/>
    <n v="0"/>
    <n v="0"/>
    <n v="521.21249999999998"/>
    <s v=""/>
    <s v="1"/>
    <x v="2"/>
  </r>
  <r>
    <x v="4"/>
    <x v="111"/>
    <s v="1"/>
    <x v="0"/>
    <s v="15041RESIN068492022"/>
    <s v="22SD004C"/>
    <x v="3496"/>
    <n v="1007"/>
    <x v="275"/>
    <x v="326"/>
    <n v="0"/>
    <n v="0"/>
    <n v="320"/>
    <n v="41.6"/>
    <n v="0"/>
    <n v="0"/>
    <n v="361.6"/>
    <s v=""/>
    <s v="1"/>
    <x v="2"/>
  </r>
  <r>
    <x v="4"/>
    <x v="111"/>
    <s v="1"/>
    <x v="0"/>
    <s v="15041RESIN068492022"/>
    <s v="22SD004C"/>
    <x v="3497"/>
    <n v="1008"/>
    <x v="490"/>
    <x v="572"/>
    <n v="0"/>
    <n v="0"/>
    <n v="180.31"/>
    <n v="23.440300000000001"/>
    <n v="0"/>
    <n v="0"/>
    <n v="203.75030000000001"/>
    <s v=""/>
    <s v="1"/>
    <x v="2"/>
  </r>
  <r>
    <x v="4"/>
    <x v="111"/>
    <s v="1"/>
    <x v="0"/>
    <s v="15041RESIN068492022"/>
    <s v="22SD004C"/>
    <x v="3498"/>
    <n v="1009"/>
    <x v="10"/>
    <x v="11"/>
    <n v="0"/>
    <n v="0"/>
    <n v="40.03"/>
    <n v="5.2039"/>
    <n v="0"/>
    <n v="0"/>
    <n v="45.233899999999998"/>
    <s v=""/>
    <s v="1"/>
    <x v="2"/>
  </r>
  <r>
    <x v="4"/>
    <x v="111"/>
    <s v="1"/>
    <x v="0"/>
    <s v="15041RESIN068492022"/>
    <s v="22SD004C"/>
    <x v="3499"/>
    <n v="1010"/>
    <x v="296"/>
    <x v="347"/>
    <n v="0"/>
    <n v="0"/>
    <n v="400.74"/>
    <n v="52.096200000000003"/>
    <n v="0"/>
    <n v="0"/>
    <n v="452.83620000000002"/>
    <s v=""/>
    <s v="1"/>
    <x v="2"/>
  </r>
  <r>
    <x v="4"/>
    <x v="111"/>
    <s v="1"/>
    <x v="0"/>
    <s v="15041RESIN068492022"/>
    <s v="22SD004C"/>
    <x v="3500"/>
    <n v="1011"/>
    <x v="150"/>
    <x v="172"/>
    <n v="0"/>
    <n v="0"/>
    <n v="1452.36"/>
    <n v="188.80679999999998"/>
    <n v="0"/>
    <n v="0"/>
    <n v="1641.1668"/>
    <s v=""/>
    <s v="1"/>
    <x v="2"/>
  </r>
  <r>
    <x v="4"/>
    <x v="111"/>
    <s v="1"/>
    <x v="0"/>
    <s v="15041RESIN068492022"/>
    <s v="22SD004C"/>
    <x v="3501"/>
    <n v="1012"/>
    <x v="122"/>
    <x v="139"/>
    <n v="0"/>
    <n v="0"/>
    <n v="385.49"/>
    <n v="50.113700000000001"/>
    <n v="0"/>
    <n v="0"/>
    <n v="435.6037"/>
    <s v=""/>
    <s v="1"/>
    <x v="2"/>
  </r>
  <r>
    <x v="4"/>
    <x v="111"/>
    <s v="1"/>
    <x v="0"/>
    <s v="15041RESIN068492022"/>
    <s v="22SD004C"/>
    <x v="3502"/>
    <n v="1013"/>
    <x v="113"/>
    <x v="129"/>
    <n v="0"/>
    <n v="0"/>
    <n v="778.75"/>
    <n v="101.2375"/>
    <n v="0"/>
    <n v="0"/>
    <n v="879.98749999999995"/>
    <s v=""/>
    <s v="1"/>
    <x v="2"/>
  </r>
  <r>
    <x v="4"/>
    <x v="111"/>
    <s v="1"/>
    <x v="0"/>
    <s v="15041RESIN068492022"/>
    <s v="22SD004C"/>
    <x v="3503"/>
    <n v="1014"/>
    <x v="28"/>
    <x v="32"/>
    <n v="0"/>
    <n v="0"/>
    <n v="137.19"/>
    <n v="17.834700000000002"/>
    <n v="0"/>
    <n v="0"/>
    <n v="155.0247"/>
    <s v=""/>
    <s v="1"/>
    <x v="2"/>
  </r>
  <r>
    <x v="4"/>
    <x v="111"/>
    <s v="1"/>
    <x v="0"/>
    <s v="15041RESIN068492022"/>
    <s v="22SD004C"/>
    <x v="3504"/>
    <n v="1015"/>
    <x v="57"/>
    <x v="62"/>
    <n v="0"/>
    <n v="0"/>
    <n v="163.12"/>
    <n v="21.2056"/>
    <n v="0"/>
    <n v="0"/>
    <n v="184.32560000000001"/>
    <s v=""/>
    <s v="1"/>
    <x v="2"/>
  </r>
  <r>
    <x v="4"/>
    <x v="111"/>
    <s v="1"/>
    <x v="0"/>
    <s v="15041RESIN068492022"/>
    <s v="22SD004C"/>
    <x v="3505"/>
    <n v="1016"/>
    <x v="10"/>
    <x v="11"/>
    <n v="0"/>
    <n v="0"/>
    <n v="32.74"/>
    <n v="4.2562000000000006"/>
    <n v="0"/>
    <n v="0"/>
    <n v="36.996200000000002"/>
    <s v=""/>
    <s v="1"/>
    <x v="2"/>
  </r>
  <r>
    <x v="4"/>
    <x v="111"/>
    <s v="1"/>
    <x v="0"/>
    <s v="15041RESIN068492022"/>
    <s v="22SD004C"/>
    <x v="3506"/>
    <n v="1017"/>
    <x v="10"/>
    <x v="11"/>
    <n v="0"/>
    <n v="0"/>
    <n v="3047.51"/>
    <n v="396.17630000000003"/>
    <n v="0"/>
    <n v="0"/>
    <n v="3443.6863000000003"/>
    <s v=""/>
    <s v="1"/>
    <x v="2"/>
  </r>
  <r>
    <x v="4"/>
    <x v="111"/>
    <s v="1"/>
    <x v="0"/>
    <s v="15041RESIN068492022"/>
    <s v="22SD004C"/>
    <x v="3507"/>
    <n v="1018"/>
    <x v="10"/>
    <x v="11"/>
    <n v="0"/>
    <n v="0"/>
    <n v="23"/>
    <n v="2.99"/>
    <n v="0"/>
    <n v="0"/>
    <n v="25.990000000000002"/>
    <s v=""/>
    <s v="1"/>
    <x v="2"/>
  </r>
  <r>
    <x v="4"/>
    <x v="111"/>
    <s v="1"/>
    <x v="0"/>
    <s v="15041RESIN068492022"/>
    <s v="22SD004C"/>
    <x v="3508"/>
    <n v="1019"/>
    <x v="80"/>
    <x v="87"/>
    <n v="0"/>
    <n v="0"/>
    <n v="42.78"/>
    <n v="5.5613999999999999"/>
    <n v="0"/>
    <n v="0"/>
    <n v="48.3414"/>
    <s v=""/>
    <s v="1"/>
    <x v="2"/>
  </r>
  <r>
    <x v="4"/>
    <x v="112"/>
    <s v="1"/>
    <x v="0"/>
    <s v="15041RESIN068492022"/>
    <s v="22SD004C"/>
    <x v="3509"/>
    <n v="1020"/>
    <x v="10"/>
    <x v="11"/>
    <n v="0"/>
    <n v="0"/>
    <n v="423.27"/>
    <n v="55.025100000000002"/>
    <n v="0"/>
    <n v="0"/>
    <n v="478.29509999999999"/>
    <s v=""/>
    <s v="1"/>
    <x v="2"/>
  </r>
  <r>
    <x v="4"/>
    <x v="112"/>
    <s v="1"/>
    <x v="0"/>
    <s v="15041RESIN068492022"/>
    <s v="22SD004C"/>
    <x v="3510"/>
    <n v="1021"/>
    <x v="299"/>
    <x v="350"/>
    <n v="0"/>
    <n v="0"/>
    <n v="81.56"/>
    <n v="10.6028"/>
    <n v="0"/>
    <n v="0"/>
    <n v="92.162800000000004"/>
    <s v=""/>
    <s v="1"/>
    <x v="2"/>
  </r>
  <r>
    <x v="4"/>
    <x v="112"/>
    <s v="1"/>
    <x v="0"/>
    <s v="15041RESIN068492022"/>
    <s v="22SD004C"/>
    <x v="3511"/>
    <n v="1022"/>
    <x v="432"/>
    <x v="81"/>
    <n v="0"/>
    <n v="0"/>
    <n v="78.48"/>
    <n v="10.202400000000001"/>
    <n v="0"/>
    <n v="0"/>
    <n v="88.682400000000001"/>
    <s v="009245097"/>
    <s v="1"/>
    <x v="2"/>
  </r>
  <r>
    <x v="4"/>
    <x v="112"/>
    <s v="1"/>
    <x v="0"/>
    <s v="15041RESIN068492022"/>
    <s v="22SD004C"/>
    <x v="3512"/>
    <n v="1023"/>
    <x v="25"/>
    <x v="28"/>
    <n v="0"/>
    <n v="0"/>
    <n v="579.96"/>
    <n v="75.394800000000004"/>
    <n v="0"/>
    <n v="0"/>
    <n v="655.35480000000007"/>
    <s v=""/>
    <s v="1"/>
    <x v="2"/>
  </r>
  <r>
    <x v="4"/>
    <x v="112"/>
    <s v="1"/>
    <x v="0"/>
    <s v="15041RESIN068492022"/>
    <s v="22SD004C"/>
    <x v="3513"/>
    <n v="1024"/>
    <x v="432"/>
    <x v="12"/>
    <n v="0"/>
    <n v="0"/>
    <n v="105.36"/>
    <n v="13.6968"/>
    <n v="0"/>
    <n v="0"/>
    <n v="119.0568"/>
    <s v="018717409"/>
    <s v="1"/>
    <x v="2"/>
  </r>
  <r>
    <x v="4"/>
    <x v="112"/>
    <s v="1"/>
    <x v="0"/>
    <s v="15041RESIN068492022"/>
    <s v="22SD004C"/>
    <x v="3514"/>
    <n v="1025"/>
    <x v="25"/>
    <x v="28"/>
    <n v="0"/>
    <n v="0"/>
    <n v="4036.2"/>
    <n v="524.70600000000002"/>
    <n v="0"/>
    <n v="0"/>
    <n v="4560.9059999999999"/>
    <s v=""/>
    <s v="1"/>
    <x v="2"/>
  </r>
  <r>
    <x v="4"/>
    <x v="112"/>
    <s v="1"/>
    <x v="0"/>
    <s v="15041RESIN068492022"/>
    <s v="22SD004C"/>
    <x v="3515"/>
    <n v="1026"/>
    <x v="97"/>
    <x v="108"/>
    <n v="0"/>
    <n v="0"/>
    <n v="83.53"/>
    <n v="10.8589"/>
    <n v="0"/>
    <n v="0"/>
    <n v="94.388900000000007"/>
    <s v=""/>
    <s v="1"/>
    <x v="2"/>
  </r>
  <r>
    <x v="4"/>
    <x v="112"/>
    <s v="1"/>
    <x v="0"/>
    <s v="15041RESIN068492022"/>
    <s v="22SD004C"/>
    <x v="3516"/>
    <n v="1027"/>
    <x v="117"/>
    <x v="134"/>
    <n v="0"/>
    <n v="0"/>
    <n v="171.37"/>
    <n v="22.278100000000002"/>
    <n v="0"/>
    <n v="0"/>
    <n v="193.6481"/>
    <s v=""/>
    <s v="1"/>
    <x v="2"/>
  </r>
  <r>
    <x v="4"/>
    <x v="112"/>
    <s v="1"/>
    <x v="0"/>
    <s v="15041RESIN068492022"/>
    <s v="22SD004C"/>
    <x v="3517"/>
    <n v="1028"/>
    <x v="164"/>
    <x v="188"/>
    <n v="0"/>
    <n v="0"/>
    <n v="42.79"/>
    <n v="5.5627000000000004"/>
    <n v="0"/>
    <n v="0"/>
    <n v="48.352699999999999"/>
    <s v=""/>
    <s v="1"/>
    <x v="2"/>
  </r>
  <r>
    <x v="4"/>
    <x v="112"/>
    <s v="1"/>
    <x v="0"/>
    <s v="15041RESIN068492022"/>
    <s v="22SD004C"/>
    <x v="3518"/>
    <n v="1029"/>
    <x v="26"/>
    <x v="30"/>
    <n v="0"/>
    <n v="0"/>
    <n v="30"/>
    <n v="3.9000000000000004"/>
    <n v="0"/>
    <n v="0"/>
    <n v="33.9"/>
    <s v=""/>
    <s v="1"/>
    <x v="2"/>
  </r>
  <r>
    <x v="4"/>
    <x v="112"/>
    <s v="1"/>
    <x v="0"/>
    <s v="15041RESIN068492022"/>
    <s v="22SD004C"/>
    <x v="3519"/>
    <n v="1030"/>
    <x v="2"/>
    <x v="2"/>
    <n v="0"/>
    <n v="0"/>
    <n v="0"/>
    <n v="0"/>
    <n v="0"/>
    <n v="0"/>
    <n v="0"/>
    <s v=""/>
    <s v="1"/>
    <x v="2"/>
  </r>
  <r>
    <x v="4"/>
    <x v="112"/>
    <s v="1"/>
    <x v="0"/>
    <s v="15041RESIN068492022"/>
    <s v="22SD004C"/>
    <x v="3520"/>
    <n v="1031"/>
    <x v="491"/>
    <x v="573"/>
    <n v="0"/>
    <n v="0"/>
    <n v="18.48"/>
    <n v="2.4024000000000001"/>
    <n v="0"/>
    <n v="0"/>
    <n v="20.882400000000001"/>
    <s v=""/>
    <s v="1"/>
    <x v="2"/>
  </r>
  <r>
    <x v="4"/>
    <x v="112"/>
    <s v="1"/>
    <x v="0"/>
    <s v="15041RESIN068492022"/>
    <s v="22SD004C"/>
    <x v="3521"/>
    <n v="1032"/>
    <x v="10"/>
    <x v="11"/>
    <n v="0"/>
    <n v="0"/>
    <n v="23.89"/>
    <n v="3.1057000000000001"/>
    <n v="0"/>
    <n v="0"/>
    <n v="26.995699999999999"/>
    <s v=""/>
    <s v="1"/>
    <x v="2"/>
  </r>
  <r>
    <x v="4"/>
    <x v="112"/>
    <s v="1"/>
    <x v="0"/>
    <s v="15041RESIN068492022"/>
    <s v="22SD004C"/>
    <x v="3522"/>
    <n v="1033"/>
    <x v="146"/>
    <x v="167"/>
    <n v="0"/>
    <n v="0"/>
    <n v="122.32"/>
    <n v="15.9016"/>
    <n v="0"/>
    <n v="0"/>
    <n v="138.2216"/>
    <s v=""/>
    <s v="1"/>
    <x v="2"/>
  </r>
  <r>
    <x v="4"/>
    <x v="112"/>
    <s v="1"/>
    <x v="0"/>
    <s v="15041RESIN068492022"/>
    <s v="22SD004C"/>
    <x v="3523"/>
    <n v="1034"/>
    <x v="119"/>
    <x v="136"/>
    <n v="0"/>
    <n v="0"/>
    <n v="81.540000000000006"/>
    <n v="10.600200000000001"/>
    <n v="0"/>
    <n v="0"/>
    <n v="92.140200000000007"/>
    <s v=""/>
    <s v="1"/>
    <x v="2"/>
  </r>
  <r>
    <x v="4"/>
    <x v="112"/>
    <s v="1"/>
    <x v="0"/>
    <s v="15041RESIN068492022"/>
    <s v="22SD004C"/>
    <x v="3524"/>
    <n v="1035"/>
    <x v="157"/>
    <x v="181"/>
    <n v="0"/>
    <n v="0"/>
    <n v="307.85000000000002"/>
    <n v="40.020500000000006"/>
    <n v="0"/>
    <n v="0"/>
    <n v="347.87050000000005"/>
    <s v=""/>
    <s v="1"/>
    <x v="2"/>
  </r>
  <r>
    <x v="4"/>
    <x v="112"/>
    <s v="1"/>
    <x v="0"/>
    <s v="15041RESIN068492022"/>
    <s v="22SD004C"/>
    <x v="3525"/>
    <n v="1036"/>
    <x v="256"/>
    <x v="303"/>
    <n v="0"/>
    <n v="0"/>
    <n v="81.52"/>
    <n v="10.5976"/>
    <n v="0"/>
    <n v="0"/>
    <n v="92.117599999999996"/>
    <s v=""/>
    <s v="1"/>
    <x v="2"/>
  </r>
  <r>
    <x v="4"/>
    <x v="112"/>
    <s v="1"/>
    <x v="0"/>
    <s v="15041RESIN068492022"/>
    <s v="22SD004C"/>
    <x v="3526"/>
    <n v="1037"/>
    <x v="432"/>
    <x v="189"/>
    <n v="0"/>
    <n v="0"/>
    <n v="178.87"/>
    <n v="23.2531"/>
    <n v="0"/>
    <n v="0"/>
    <n v="202.12309999999999"/>
    <s v="005661940"/>
    <s v="1"/>
    <x v="2"/>
  </r>
  <r>
    <x v="4"/>
    <x v="112"/>
    <s v="1"/>
    <x v="0"/>
    <s v="15041RESIN068492022"/>
    <s v="22SD004C"/>
    <x v="3527"/>
    <n v="1038"/>
    <x v="206"/>
    <x v="242"/>
    <n v="0"/>
    <n v="0"/>
    <n v="103.94"/>
    <n v="13.5122"/>
    <n v="0"/>
    <n v="0"/>
    <n v="117.4522"/>
    <s v=""/>
    <s v="1"/>
    <x v="2"/>
  </r>
  <r>
    <x v="4"/>
    <x v="112"/>
    <s v="1"/>
    <x v="0"/>
    <s v="15041RESIN068492022"/>
    <s v="22SD004C"/>
    <x v="3528"/>
    <n v="1039"/>
    <x v="131"/>
    <x v="149"/>
    <n v="0"/>
    <n v="0"/>
    <n v="389.17"/>
    <n v="50.592100000000002"/>
    <n v="0"/>
    <n v="0"/>
    <n v="439.76210000000003"/>
    <s v=""/>
    <s v="1"/>
    <x v="2"/>
  </r>
  <r>
    <x v="4"/>
    <x v="112"/>
    <s v="1"/>
    <x v="0"/>
    <s v="15041RESIN068492022"/>
    <s v="22SD004C"/>
    <x v="3529"/>
    <n v="1040"/>
    <x v="72"/>
    <x v="78"/>
    <n v="0"/>
    <n v="0"/>
    <n v="103.95"/>
    <n v="13.513500000000001"/>
    <n v="0"/>
    <n v="0"/>
    <n v="117.46350000000001"/>
    <s v=""/>
    <s v="1"/>
    <x v="2"/>
  </r>
  <r>
    <x v="4"/>
    <x v="112"/>
    <s v="1"/>
    <x v="0"/>
    <s v="15041RESIN068492022"/>
    <s v="22SD004C"/>
    <x v="3530"/>
    <n v="1041"/>
    <x v="453"/>
    <x v="530"/>
    <n v="0"/>
    <n v="0"/>
    <n v="307.83999999999997"/>
    <n v="40.019199999999998"/>
    <n v="0"/>
    <n v="0"/>
    <n v="347.85919999999999"/>
    <s v=""/>
    <s v="1"/>
    <x v="2"/>
  </r>
  <r>
    <x v="4"/>
    <x v="112"/>
    <s v="1"/>
    <x v="0"/>
    <s v="15041RESIN068492022"/>
    <s v="22SD004C"/>
    <x v="3531"/>
    <n v="1042"/>
    <x v="110"/>
    <x v="126"/>
    <n v="0"/>
    <n v="0"/>
    <n v="567.39"/>
    <n v="73.7607"/>
    <n v="0"/>
    <n v="0"/>
    <n v="641.15070000000003"/>
    <s v=""/>
    <s v="1"/>
    <x v="2"/>
  </r>
  <r>
    <x v="4"/>
    <x v="112"/>
    <s v="1"/>
    <x v="0"/>
    <s v="15041RESIN068492022"/>
    <s v="22SD004C"/>
    <x v="3532"/>
    <n v="1043"/>
    <x v="270"/>
    <x v="320"/>
    <n v="0"/>
    <n v="0"/>
    <n v="26.99"/>
    <n v="3.5086999999999997"/>
    <n v="0"/>
    <n v="0"/>
    <n v="30.498699999999999"/>
    <s v=""/>
    <s v="1"/>
    <x v="2"/>
  </r>
  <r>
    <x v="4"/>
    <x v="113"/>
    <s v="1"/>
    <x v="0"/>
    <s v="15041RESIN068492022"/>
    <s v="22SD004C"/>
    <x v="3533"/>
    <n v="1044"/>
    <x v="2"/>
    <x v="2"/>
    <n v="0"/>
    <n v="0"/>
    <n v="0"/>
    <n v="0"/>
    <n v="0"/>
    <n v="0"/>
    <n v="0"/>
    <s v=""/>
    <s v="1"/>
    <x v="2"/>
  </r>
  <r>
    <x v="4"/>
    <x v="113"/>
    <s v="1"/>
    <x v="0"/>
    <s v="15041RESIN068492022"/>
    <s v="22SD004C"/>
    <x v="3534"/>
    <n v="1045"/>
    <x v="10"/>
    <x v="11"/>
    <n v="0"/>
    <n v="0"/>
    <n v="14.76"/>
    <n v="1.9188000000000001"/>
    <n v="0"/>
    <n v="0"/>
    <n v="16.678799999999999"/>
    <s v=""/>
    <s v="1"/>
    <x v="2"/>
  </r>
  <r>
    <x v="4"/>
    <x v="113"/>
    <s v="1"/>
    <x v="0"/>
    <s v="15041RESIN068492022"/>
    <s v="22SD004C"/>
    <x v="3535"/>
    <n v="1046"/>
    <x v="10"/>
    <x v="11"/>
    <n v="0"/>
    <n v="0"/>
    <n v="53.87"/>
    <n v="7.0030999999999999"/>
    <n v="0"/>
    <n v="0"/>
    <n v="60.873099999999994"/>
    <s v=""/>
    <s v="1"/>
    <x v="2"/>
  </r>
  <r>
    <x v="4"/>
    <x v="113"/>
    <s v="1"/>
    <x v="0"/>
    <s v="15041RESIN068492022"/>
    <s v="22SD004C"/>
    <x v="3536"/>
    <n v="1047"/>
    <x v="18"/>
    <x v="21"/>
    <n v="0"/>
    <n v="0"/>
    <n v="375.51"/>
    <n v="48.816299999999998"/>
    <n v="0"/>
    <n v="0"/>
    <n v="424.3263"/>
    <s v=""/>
    <s v="1"/>
    <x v="2"/>
  </r>
  <r>
    <x v="4"/>
    <x v="113"/>
    <s v="1"/>
    <x v="0"/>
    <s v="15041RESIN068492022"/>
    <s v="22SD004C"/>
    <x v="3537"/>
    <n v="1048"/>
    <x v="432"/>
    <x v="243"/>
    <n v="0"/>
    <n v="0"/>
    <n v="79.150000000000006"/>
    <n v="10.2895"/>
    <n v="0"/>
    <n v="0"/>
    <n v="89.43950000000001"/>
    <s v="009870981"/>
    <s v="1"/>
    <x v="2"/>
  </r>
  <r>
    <x v="4"/>
    <x v="113"/>
    <s v="1"/>
    <x v="0"/>
    <s v="15041RESIN068492022"/>
    <s v="22SD004C"/>
    <x v="3538"/>
    <n v="1049"/>
    <x v="432"/>
    <x v="125"/>
    <n v="0"/>
    <n v="0"/>
    <n v="44.81"/>
    <n v="5.8253000000000004"/>
    <n v="0"/>
    <n v="0"/>
    <n v="50.635300000000001"/>
    <s v="014569024"/>
    <s v="1"/>
    <x v="2"/>
  </r>
  <r>
    <x v="4"/>
    <x v="113"/>
    <s v="1"/>
    <x v="0"/>
    <s v="15041RESIN068492022"/>
    <s v="22SD004C"/>
    <x v="3539"/>
    <n v="1050"/>
    <x v="491"/>
    <x v="573"/>
    <n v="0"/>
    <n v="0"/>
    <n v="358.85"/>
    <n v="46.650500000000008"/>
    <n v="0"/>
    <n v="0"/>
    <n v="405.50050000000005"/>
    <s v=""/>
    <s v="1"/>
    <x v="2"/>
  </r>
  <r>
    <x v="4"/>
    <x v="113"/>
    <s v="1"/>
    <x v="0"/>
    <s v="15041RESIN068492022"/>
    <s v="22SD004C"/>
    <x v="3540"/>
    <n v="1051"/>
    <x v="349"/>
    <x v="407"/>
    <n v="0"/>
    <n v="0"/>
    <n v="1631.15"/>
    <n v="212.04950000000002"/>
    <n v="0"/>
    <n v="0"/>
    <n v="1843.1995000000002"/>
    <s v=""/>
    <s v="1"/>
    <x v="2"/>
  </r>
  <r>
    <x v="4"/>
    <x v="113"/>
    <s v="1"/>
    <x v="0"/>
    <s v="15041RESIN068492022"/>
    <s v="22SD004C"/>
    <x v="3541"/>
    <n v="1052"/>
    <x v="76"/>
    <x v="83"/>
    <n v="0"/>
    <n v="0"/>
    <n v="262.87"/>
    <n v="34.173100000000005"/>
    <n v="0"/>
    <n v="0"/>
    <n v="297.04309999999998"/>
    <s v=""/>
    <s v="1"/>
    <x v="2"/>
  </r>
  <r>
    <x v="4"/>
    <x v="113"/>
    <s v="1"/>
    <x v="0"/>
    <s v="15041RESIN068492022"/>
    <s v="22SD004C"/>
    <x v="3542"/>
    <n v="1053"/>
    <x v="10"/>
    <x v="11"/>
    <n v="0"/>
    <n v="0"/>
    <n v="4473.45"/>
    <n v="581.54849999999999"/>
    <n v="0"/>
    <n v="0"/>
    <n v="5054.9984999999997"/>
    <s v=""/>
    <s v="1"/>
    <x v="2"/>
  </r>
  <r>
    <x v="4"/>
    <x v="113"/>
    <s v="1"/>
    <x v="0"/>
    <s v="15041RESIN068492022"/>
    <s v="22SD004C"/>
    <x v="3543"/>
    <n v="1054"/>
    <x v="34"/>
    <x v="38"/>
    <n v="0"/>
    <n v="0"/>
    <n v="464.61"/>
    <n v="60.399300000000004"/>
    <n v="0"/>
    <n v="0"/>
    <n v="525.00930000000005"/>
    <s v=""/>
    <s v="1"/>
    <x v="2"/>
  </r>
  <r>
    <x v="4"/>
    <x v="113"/>
    <s v="1"/>
    <x v="0"/>
    <s v="15041RESIN068492022"/>
    <s v="22SD004C"/>
    <x v="3544"/>
    <n v="1055"/>
    <x v="269"/>
    <x v="319"/>
    <n v="0"/>
    <n v="0"/>
    <n v="398.25"/>
    <n v="51.772500000000001"/>
    <n v="0"/>
    <n v="0"/>
    <n v="450.02249999999998"/>
    <s v=""/>
    <s v="1"/>
    <x v="2"/>
  </r>
  <r>
    <x v="4"/>
    <x v="113"/>
    <s v="1"/>
    <x v="0"/>
    <s v="15041RESIN068492022"/>
    <s v="22SD004C"/>
    <x v="3545"/>
    <n v="1056"/>
    <x v="126"/>
    <x v="144"/>
    <n v="0"/>
    <n v="0"/>
    <n v="124.32"/>
    <n v="16.1616"/>
    <n v="0"/>
    <n v="0"/>
    <n v="140.48159999999999"/>
    <s v=""/>
    <s v="1"/>
    <x v="2"/>
  </r>
  <r>
    <x v="4"/>
    <x v="113"/>
    <s v="1"/>
    <x v="0"/>
    <s v="15041RESIN068492022"/>
    <s v="22SD004C"/>
    <x v="3546"/>
    <n v="1057"/>
    <x v="237"/>
    <x v="280"/>
    <n v="0"/>
    <n v="0"/>
    <n v="978.71"/>
    <n v="127.23230000000001"/>
    <n v="0"/>
    <n v="0"/>
    <n v="1105.9423000000002"/>
    <s v=""/>
    <s v="1"/>
    <x v="2"/>
  </r>
  <r>
    <x v="4"/>
    <x v="113"/>
    <s v="1"/>
    <x v="0"/>
    <s v="15041RESIN068492022"/>
    <s v="22SD004C"/>
    <x v="3547"/>
    <n v="1058"/>
    <x v="10"/>
    <x v="11"/>
    <n v="0"/>
    <n v="0"/>
    <n v="24.34"/>
    <n v="3.1642000000000001"/>
    <n v="0"/>
    <n v="0"/>
    <n v="27.504200000000001"/>
    <s v=""/>
    <s v="1"/>
    <x v="2"/>
  </r>
  <r>
    <x v="4"/>
    <x v="113"/>
    <s v="1"/>
    <x v="0"/>
    <s v="15041RESIN068492022"/>
    <s v="22SD004C"/>
    <x v="3548"/>
    <n v="1059"/>
    <x v="432"/>
    <x v="274"/>
    <n v="0"/>
    <n v="0"/>
    <n v="572.91999999999996"/>
    <n v="74.479599999999991"/>
    <n v="0"/>
    <n v="0"/>
    <n v="647.39959999999996"/>
    <s v="013758387"/>
    <s v="1"/>
    <x v="2"/>
  </r>
  <r>
    <x v="4"/>
    <x v="113"/>
    <s v="1"/>
    <x v="0"/>
    <s v="15041RESIN068492022"/>
    <s v="22SD004C"/>
    <x v="3549"/>
    <n v="1060"/>
    <x v="492"/>
    <x v="574"/>
    <n v="0"/>
    <n v="0"/>
    <n v="72"/>
    <n v="9.36"/>
    <n v="0"/>
    <n v="0"/>
    <n v="81.36"/>
    <s v=""/>
    <s v="1"/>
    <x v="2"/>
  </r>
  <r>
    <x v="4"/>
    <x v="113"/>
    <s v="1"/>
    <x v="0"/>
    <s v="15041RESIN068492022"/>
    <s v="22SD004C"/>
    <x v="3550"/>
    <n v="1061"/>
    <x v="231"/>
    <x v="271"/>
    <n v="0"/>
    <n v="0"/>
    <n v="11383.98"/>
    <n v="1479.9174"/>
    <n v="0"/>
    <n v="0"/>
    <n v="12863.8974"/>
    <s v=""/>
    <s v="1"/>
    <x v="2"/>
  </r>
  <r>
    <x v="4"/>
    <x v="113"/>
    <s v="1"/>
    <x v="0"/>
    <s v="15041RESIN068492022"/>
    <s v="22SD004C"/>
    <x v="3551"/>
    <n v="1062"/>
    <x v="116"/>
    <x v="133"/>
    <n v="0"/>
    <n v="0"/>
    <n v="42.76"/>
    <n v="5.5587999999999997"/>
    <n v="0"/>
    <n v="0"/>
    <n v="48.318799999999996"/>
    <s v=""/>
    <s v="1"/>
    <x v="2"/>
  </r>
  <r>
    <x v="4"/>
    <x v="113"/>
    <s v="1"/>
    <x v="0"/>
    <s v="15041RESIN068492022"/>
    <s v="22SD004C"/>
    <x v="3552"/>
    <n v="1063"/>
    <x v="228"/>
    <x v="267"/>
    <n v="0"/>
    <n v="0"/>
    <n v="199.22"/>
    <n v="25.898600000000002"/>
    <n v="0"/>
    <n v="0"/>
    <n v="225.11860000000001"/>
    <s v=""/>
    <s v="1"/>
    <x v="2"/>
  </r>
  <r>
    <x v="4"/>
    <x v="113"/>
    <s v="1"/>
    <x v="0"/>
    <s v="15041RESIN068492022"/>
    <s v="22SD004C"/>
    <x v="3553"/>
    <n v="1064"/>
    <x v="432"/>
    <x v="430"/>
    <n v="0"/>
    <n v="0"/>
    <n v="345.99"/>
    <n v="44.978700000000003"/>
    <n v="0"/>
    <n v="0"/>
    <n v="390.96870000000001"/>
    <s v="028442006"/>
    <s v="1"/>
    <x v="2"/>
  </r>
  <r>
    <x v="4"/>
    <x v="113"/>
    <s v="1"/>
    <x v="0"/>
    <s v="15041RESIN068492022"/>
    <s v="22SD004C"/>
    <x v="3554"/>
    <n v="1065"/>
    <x v="89"/>
    <x v="99"/>
    <n v="0"/>
    <n v="0"/>
    <n v="205.9"/>
    <n v="26.767000000000003"/>
    <n v="0"/>
    <n v="0"/>
    <n v="232.667"/>
    <s v=""/>
    <s v="1"/>
    <x v="2"/>
  </r>
  <r>
    <x v="4"/>
    <x v="100"/>
    <s v="1"/>
    <x v="0"/>
    <s v="15041RESIN068492022"/>
    <s v="22SD004C"/>
    <x v="3555"/>
    <n v="1066"/>
    <x v="215"/>
    <x v="252"/>
    <n v="0"/>
    <n v="0"/>
    <n v="82.6"/>
    <n v="10.738"/>
    <n v="0"/>
    <n v="0"/>
    <n v="93.337999999999994"/>
    <s v=""/>
    <s v="1"/>
    <x v="2"/>
  </r>
  <r>
    <x v="4"/>
    <x v="100"/>
    <s v="1"/>
    <x v="0"/>
    <s v="15041RESIN068492022"/>
    <s v="22SD004C"/>
    <x v="3556"/>
    <n v="1067"/>
    <x v="290"/>
    <x v="341"/>
    <n v="0"/>
    <n v="0"/>
    <n v="858.36"/>
    <n v="111.58680000000001"/>
    <n v="0"/>
    <n v="0"/>
    <n v="969.94680000000005"/>
    <s v=""/>
    <s v="1"/>
    <x v="2"/>
  </r>
  <r>
    <x v="4"/>
    <x v="100"/>
    <s v="1"/>
    <x v="0"/>
    <s v="15041RESIN068492022"/>
    <s v="22SD004C"/>
    <x v="3557"/>
    <n v="1068"/>
    <x v="354"/>
    <x v="414"/>
    <n v="0"/>
    <n v="0"/>
    <n v="287.45999999999998"/>
    <n v="37.369799999999998"/>
    <n v="0"/>
    <n v="0"/>
    <n v="324.82979999999998"/>
    <s v=""/>
    <s v="1"/>
    <x v="2"/>
  </r>
  <r>
    <x v="4"/>
    <x v="100"/>
    <s v="1"/>
    <x v="0"/>
    <s v="15041RESIN068492022"/>
    <s v="22SD004C"/>
    <x v="3558"/>
    <n v="1069"/>
    <x v="398"/>
    <x v="467"/>
    <n v="0"/>
    <n v="0"/>
    <n v="35.4"/>
    <n v="4.6020000000000003"/>
    <n v="0"/>
    <n v="0"/>
    <n v="40.001999999999995"/>
    <s v=""/>
    <s v="1"/>
    <x v="2"/>
  </r>
  <r>
    <x v="4"/>
    <x v="100"/>
    <s v="1"/>
    <x v="0"/>
    <s v="15041RESIN068492022"/>
    <s v="22SD004C"/>
    <x v="3559"/>
    <n v="1070"/>
    <x v="419"/>
    <x v="492"/>
    <n v="0"/>
    <n v="0"/>
    <n v="45"/>
    <n v="5.8500000000000005"/>
    <n v="0"/>
    <n v="0"/>
    <n v="50.85"/>
    <s v=""/>
    <s v="1"/>
    <x v="2"/>
  </r>
  <r>
    <x v="4"/>
    <x v="100"/>
    <s v="1"/>
    <x v="0"/>
    <s v="15041RESIN068492022"/>
    <s v="22SD004C"/>
    <x v="3560"/>
    <n v="1071"/>
    <x v="201"/>
    <x v="234"/>
    <n v="0"/>
    <n v="0"/>
    <n v="155.86000000000001"/>
    <n v="20.261800000000001"/>
    <n v="0"/>
    <n v="0"/>
    <n v="176.12180000000001"/>
    <s v=""/>
    <s v="1"/>
    <x v="2"/>
  </r>
  <r>
    <x v="4"/>
    <x v="100"/>
    <s v="1"/>
    <x v="0"/>
    <s v="15041RESIN068492022"/>
    <s v="22SD004C"/>
    <x v="3561"/>
    <n v="1072"/>
    <x v="194"/>
    <x v="226"/>
    <n v="0"/>
    <n v="0"/>
    <n v="591.15"/>
    <n v="76.849500000000006"/>
    <n v="0"/>
    <n v="0"/>
    <n v="667.99950000000001"/>
    <s v=""/>
    <s v="1"/>
    <x v="2"/>
  </r>
  <r>
    <x v="4"/>
    <x v="100"/>
    <s v="1"/>
    <x v="0"/>
    <s v="15041RESIN068492022"/>
    <s v="22SD004C"/>
    <x v="3562"/>
    <n v="1073"/>
    <x v="194"/>
    <x v="226"/>
    <n v="0"/>
    <n v="0"/>
    <n v="177.34"/>
    <n v="23.054200000000002"/>
    <n v="0"/>
    <n v="0"/>
    <n v="200.39420000000001"/>
    <s v=""/>
    <s v="1"/>
    <x v="2"/>
  </r>
  <r>
    <x v="4"/>
    <x v="100"/>
    <s v="1"/>
    <x v="0"/>
    <s v="15041RESIN068492022"/>
    <s v="22SD004C"/>
    <x v="3563"/>
    <n v="1074"/>
    <x v="201"/>
    <x v="234"/>
    <n v="0"/>
    <n v="0"/>
    <n v="21.2"/>
    <n v="2.7559999999999998"/>
    <n v="0"/>
    <n v="0"/>
    <n v="23.956"/>
    <s v=""/>
    <s v="1"/>
    <x v="2"/>
  </r>
  <r>
    <x v="4"/>
    <x v="100"/>
    <s v="1"/>
    <x v="0"/>
    <s v="15041RESIN068492022"/>
    <s v="22SD004C"/>
    <x v="3564"/>
    <n v="1075"/>
    <x v="493"/>
    <x v="575"/>
    <n v="0"/>
    <n v="0"/>
    <n v="78.900000000000006"/>
    <n v="10.257000000000001"/>
    <n v="0"/>
    <n v="0"/>
    <n v="89.157000000000011"/>
    <s v=""/>
    <s v="1"/>
    <x v="2"/>
  </r>
  <r>
    <x v="4"/>
    <x v="100"/>
    <s v="1"/>
    <x v="0"/>
    <s v="15041RESIN068492022"/>
    <s v="22SD004C"/>
    <x v="3565"/>
    <n v="1076"/>
    <x v="60"/>
    <x v="65"/>
    <n v="0"/>
    <n v="0"/>
    <n v="51.25"/>
    <n v="6.6625000000000005"/>
    <n v="0"/>
    <n v="0"/>
    <n v="57.912500000000001"/>
    <s v=""/>
    <s v="1"/>
    <x v="2"/>
  </r>
  <r>
    <x v="4"/>
    <x v="100"/>
    <s v="1"/>
    <x v="0"/>
    <s v="15041RESIN068492022"/>
    <s v="22SD004C"/>
    <x v="3566"/>
    <n v="1077"/>
    <x v="27"/>
    <x v="31"/>
    <n v="0"/>
    <n v="0"/>
    <n v="8676.02"/>
    <n v="1127.8826000000001"/>
    <n v="0"/>
    <n v="0"/>
    <n v="9803.9026000000013"/>
    <s v=""/>
    <s v="1"/>
    <x v="2"/>
  </r>
  <r>
    <x v="4"/>
    <x v="100"/>
    <s v="1"/>
    <x v="0"/>
    <s v="15041RESIN068492022"/>
    <s v="22SD004C"/>
    <x v="3567"/>
    <n v="1078"/>
    <x v="27"/>
    <x v="31"/>
    <n v="0"/>
    <n v="0"/>
    <n v="8575.14"/>
    <n v="1114.7682"/>
    <n v="0"/>
    <n v="0"/>
    <n v="9689.9081999999999"/>
    <s v=""/>
    <s v="1"/>
    <x v="2"/>
  </r>
  <r>
    <x v="4"/>
    <x v="100"/>
    <s v="1"/>
    <x v="0"/>
    <s v="15041RESIN068492022"/>
    <s v="22SD004C"/>
    <x v="3568"/>
    <n v="1079"/>
    <x v="27"/>
    <x v="31"/>
    <n v="0"/>
    <n v="0"/>
    <n v="8776.9"/>
    <n v="1140.9970000000001"/>
    <n v="0"/>
    <n v="0"/>
    <n v="9917.896999999999"/>
    <s v=""/>
    <s v="1"/>
    <x v="2"/>
  </r>
  <r>
    <x v="4"/>
    <x v="100"/>
    <s v="1"/>
    <x v="0"/>
    <s v="15041RESIN068492022"/>
    <s v="22SD004C"/>
    <x v="3569"/>
    <n v="1080"/>
    <x v="27"/>
    <x v="31"/>
    <n v="0"/>
    <n v="0"/>
    <n v="8978.68"/>
    <n v="1167.2284"/>
    <n v="0"/>
    <n v="0"/>
    <n v="10145.9084"/>
    <s v=""/>
    <s v="1"/>
    <x v="2"/>
  </r>
  <r>
    <x v="4"/>
    <x v="100"/>
    <s v="1"/>
    <x v="0"/>
    <s v="15041RESIN068492022"/>
    <s v="22SD004C"/>
    <x v="3570"/>
    <n v="1081"/>
    <x v="275"/>
    <x v="326"/>
    <n v="0"/>
    <n v="0"/>
    <n v="30.8"/>
    <n v="4.0040000000000004"/>
    <n v="0"/>
    <n v="0"/>
    <n v="34.804000000000002"/>
    <s v=""/>
    <s v="1"/>
    <x v="2"/>
  </r>
  <r>
    <x v="4"/>
    <x v="100"/>
    <s v="1"/>
    <x v="0"/>
    <s v="15041RESIN068492022"/>
    <s v="22SD004C"/>
    <x v="3571"/>
    <n v="1082"/>
    <x v="88"/>
    <x v="98"/>
    <n v="0"/>
    <n v="0"/>
    <n v="205.29"/>
    <n v="26.6877"/>
    <n v="0"/>
    <n v="0"/>
    <n v="231.9777"/>
    <s v=""/>
    <s v="1"/>
    <x v="2"/>
  </r>
  <r>
    <x v="4"/>
    <x v="100"/>
    <s v="1"/>
    <x v="0"/>
    <s v="15041RESIN068492022"/>
    <s v="22SD004C"/>
    <x v="3572"/>
    <n v="1083"/>
    <x v="49"/>
    <x v="54"/>
    <n v="0"/>
    <n v="0"/>
    <n v="299.5"/>
    <n v="38.935000000000002"/>
    <n v="0"/>
    <n v="0"/>
    <n v="338.435"/>
    <s v=""/>
    <s v="1"/>
    <x v="2"/>
  </r>
  <r>
    <x v="4"/>
    <x v="100"/>
    <s v="1"/>
    <x v="0"/>
    <s v="15041RESIN068492022"/>
    <s v="22SD004C"/>
    <x v="3573"/>
    <n v="1084"/>
    <x v="423"/>
    <x v="496"/>
    <n v="0"/>
    <n v="0"/>
    <n v="389.41"/>
    <n v="50.623300000000008"/>
    <n v="0"/>
    <n v="0"/>
    <n v="440.03330000000005"/>
    <s v=""/>
    <s v="1"/>
    <x v="2"/>
  </r>
  <r>
    <x v="4"/>
    <x v="100"/>
    <s v="1"/>
    <x v="0"/>
    <s v="15041RESIN068492022"/>
    <s v="22SD004C"/>
    <x v="3574"/>
    <n v="1085"/>
    <x v="432"/>
    <x v="96"/>
    <n v="0"/>
    <n v="0"/>
    <n v="49.36"/>
    <n v="6.4168000000000003"/>
    <n v="0"/>
    <n v="0"/>
    <n v="55.776800000000001"/>
    <s v="023506457"/>
    <s v="1"/>
    <x v="2"/>
  </r>
  <r>
    <x v="4"/>
    <x v="100"/>
    <s v="1"/>
    <x v="0"/>
    <s v="15041RESIN068492022"/>
    <s v="22SD004C"/>
    <x v="3575"/>
    <n v="1086"/>
    <x v="494"/>
    <x v="576"/>
    <n v="0"/>
    <n v="0"/>
    <n v="244.65"/>
    <n v="31.804500000000001"/>
    <n v="0"/>
    <n v="0"/>
    <n v="276.4545"/>
    <s v=""/>
    <s v="1"/>
    <x v="2"/>
  </r>
  <r>
    <x v="4"/>
    <x v="100"/>
    <s v="1"/>
    <x v="0"/>
    <s v="15041RESIN068492022"/>
    <s v="22SD004C"/>
    <x v="3576"/>
    <n v="1087"/>
    <x v="401"/>
    <x v="470"/>
    <n v="0"/>
    <n v="0"/>
    <n v="144.74"/>
    <n v="18.816200000000002"/>
    <n v="0"/>
    <n v="0"/>
    <n v="163.55620000000002"/>
    <s v=""/>
    <s v="1"/>
    <x v="2"/>
  </r>
  <r>
    <x v="4"/>
    <x v="100"/>
    <s v="1"/>
    <x v="0"/>
    <s v="15041RESIN068492022"/>
    <s v="22SD004C"/>
    <x v="3577"/>
    <n v="1088"/>
    <x v="407"/>
    <x v="476"/>
    <n v="0"/>
    <n v="0"/>
    <n v="1900"/>
    <n v="247"/>
    <n v="0"/>
    <n v="0"/>
    <n v="2147"/>
    <s v=""/>
    <s v="1"/>
    <x v="2"/>
  </r>
  <r>
    <x v="4"/>
    <x v="100"/>
    <s v="1"/>
    <x v="0"/>
    <s v="15041RESIN068492022"/>
    <s v="22SD004C"/>
    <x v="3578"/>
    <n v="1089"/>
    <x v="432"/>
    <x v="243"/>
    <n v="0"/>
    <n v="0"/>
    <n v="8.1"/>
    <n v="1.0529999999999999"/>
    <n v="0"/>
    <n v="0"/>
    <n v="9.1529999999999987"/>
    <s v="009870981"/>
    <s v="1"/>
    <x v="2"/>
  </r>
  <r>
    <x v="4"/>
    <x v="100"/>
    <s v="1"/>
    <x v="0"/>
    <s v="15041RESIN068492022"/>
    <s v="22SD004C"/>
    <x v="3579"/>
    <n v="1090"/>
    <x v="176"/>
    <x v="202"/>
    <n v="0"/>
    <n v="0"/>
    <n v="81.56"/>
    <n v="10.6028"/>
    <n v="0"/>
    <n v="0"/>
    <n v="92.162800000000004"/>
    <s v=""/>
    <s v="1"/>
    <x v="2"/>
  </r>
  <r>
    <x v="4"/>
    <x v="100"/>
    <s v="1"/>
    <x v="0"/>
    <s v="15041RESIN068492022"/>
    <s v="22SD004C"/>
    <x v="3580"/>
    <n v="1091"/>
    <x v="432"/>
    <x v="274"/>
    <n v="0"/>
    <n v="0"/>
    <n v="81.099999999999994"/>
    <n v="10.542999999999999"/>
    <n v="0"/>
    <n v="0"/>
    <n v="91.643000000000001"/>
    <s v="013758387"/>
    <s v="1"/>
    <x v="2"/>
  </r>
  <r>
    <x v="4"/>
    <x v="100"/>
    <s v="1"/>
    <x v="0"/>
    <s v="15041RESIN068492022"/>
    <s v="22SD004C"/>
    <x v="3581"/>
    <n v="1092"/>
    <x v="10"/>
    <x v="11"/>
    <n v="0"/>
    <n v="0"/>
    <n v="48.97"/>
    <n v="6.3661000000000003"/>
    <n v="0"/>
    <n v="0"/>
    <n v="55.336100000000002"/>
    <s v=""/>
    <s v="1"/>
    <x v="2"/>
  </r>
  <r>
    <x v="4"/>
    <x v="100"/>
    <s v="1"/>
    <x v="0"/>
    <s v="15041RESIN068492022"/>
    <s v="22SD004C"/>
    <x v="3582"/>
    <n v="1093"/>
    <x v="432"/>
    <x v="194"/>
    <n v="0"/>
    <n v="0"/>
    <n v="156.87"/>
    <n v="20.3931"/>
    <n v="0"/>
    <n v="0"/>
    <n v="177.26310000000001"/>
    <s v="027776787"/>
    <s v="1"/>
    <x v="2"/>
  </r>
  <r>
    <x v="4"/>
    <x v="100"/>
    <s v="1"/>
    <x v="0"/>
    <s v="15041RESIN068492022"/>
    <s v="22SD004C"/>
    <x v="3583"/>
    <n v="1094"/>
    <x v="49"/>
    <x v="54"/>
    <n v="0"/>
    <n v="0"/>
    <n v="553.1"/>
    <n v="71.903000000000006"/>
    <n v="0"/>
    <n v="0"/>
    <n v="625.00300000000004"/>
    <s v=""/>
    <s v="1"/>
    <x v="2"/>
  </r>
  <r>
    <x v="4"/>
    <x v="100"/>
    <s v="1"/>
    <x v="0"/>
    <s v="15041RESIN068492022"/>
    <s v="22SD004C"/>
    <x v="3584"/>
    <n v="1095"/>
    <x v="49"/>
    <x v="54"/>
    <n v="0"/>
    <n v="0"/>
    <n v="553.1"/>
    <n v="71.903000000000006"/>
    <n v="0"/>
    <n v="0"/>
    <n v="625.00300000000004"/>
    <s v=""/>
    <s v="1"/>
    <x v="2"/>
  </r>
  <r>
    <x v="4"/>
    <x v="100"/>
    <s v="1"/>
    <x v="0"/>
    <s v="15041RESIN068492022"/>
    <s v="22SD004C"/>
    <x v="3585"/>
    <n v="1096"/>
    <x v="487"/>
    <x v="568"/>
    <n v="0"/>
    <n v="0"/>
    <n v="600.6"/>
    <n v="78.078000000000003"/>
    <n v="0"/>
    <n v="0"/>
    <n v="678.678"/>
    <s v=""/>
    <s v="1"/>
    <x v="2"/>
  </r>
  <r>
    <x v="4"/>
    <x v="100"/>
    <s v="1"/>
    <x v="0"/>
    <s v="15041RESIN068492022"/>
    <s v="22SD004C"/>
    <x v="3586"/>
    <n v="1097"/>
    <x v="29"/>
    <x v="33"/>
    <n v="0"/>
    <n v="0"/>
    <n v="150"/>
    <n v="19.5"/>
    <n v="0"/>
    <n v="0"/>
    <n v="169.5"/>
    <s v=""/>
    <s v="1"/>
    <x v="2"/>
  </r>
  <r>
    <x v="4"/>
    <x v="114"/>
    <s v="1"/>
    <x v="0"/>
    <s v="15041RESIN068492022"/>
    <s v="22SD004C"/>
    <x v="3587"/>
    <n v="1098"/>
    <x v="267"/>
    <x v="317"/>
    <n v="0"/>
    <n v="0"/>
    <n v="888"/>
    <n v="115.44"/>
    <n v="0"/>
    <n v="0"/>
    <n v="1003.44"/>
    <s v=""/>
    <s v="1"/>
    <x v="2"/>
  </r>
  <r>
    <x v="4"/>
    <x v="114"/>
    <s v="1"/>
    <x v="0"/>
    <s v="15041RESIN068492022"/>
    <s v="22SD004C"/>
    <x v="3588"/>
    <n v="1099"/>
    <x v="10"/>
    <x v="11"/>
    <n v="0"/>
    <n v="0"/>
    <n v="13.89"/>
    <n v="1.8057000000000001"/>
    <n v="0"/>
    <n v="0"/>
    <n v="15.6957"/>
    <s v=""/>
    <s v="1"/>
    <x v="2"/>
  </r>
  <r>
    <x v="4"/>
    <x v="114"/>
    <s v="1"/>
    <x v="0"/>
    <s v="15041RESIN068492022"/>
    <s v="22SD004C"/>
    <x v="3589"/>
    <n v="1100"/>
    <x v="32"/>
    <x v="36"/>
    <n v="0"/>
    <n v="0"/>
    <n v="911.48"/>
    <n v="118.4924"/>
    <n v="0"/>
    <n v="0"/>
    <n v="1029.9724000000001"/>
    <s v=""/>
    <s v="1"/>
    <x v="2"/>
  </r>
  <r>
    <x v="4"/>
    <x v="114"/>
    <s v="1"/>
    <x v="0"/>
    <s v="15041RESIN068492022"/>
    <s v="22SD004C"/>
    <x v="3590"/>
    <n v="1101"/>
    <x v="194"/>
    <x v="226"/>
    <n v="0"/>
    <n v="0"/>
    <n v="951.32"/>
    <n v="123.67160000000001"/>
    <n v="0"/>
    <n v="0"/>
    <n v="1074.9916000000001"/>
    <s v=""/>
    <s v="1"/>
    <x v="2"/>
  </r>
  <r>
    <x v="4"/>
    <x v="114"/>
    <s v="1"/>
    <x v="0"/>
    <s v="15041RESIN068492022"/>
    <s v="22SD004C"/>
    <x v="3591"/>
    <n v="1102"/>
    <x v="75"/>
    <x v="82"/>
    <n v="0"/>
    <n v="0"/>
    <n v="478.28"/>
    <n v="62.176400000000001"/>
    <n v="0"/>
    <n v="0"/>
    <n v="540.45640000000003"/>
    <s v=""/>
    <s v="1"/>
    <x v="2"/>
  </r>
  <r>
    <x v="4"/>
    <x v="114"/>
    <s v="1"/>
    <x v="0"/>
    <s v="15041RESIN068492022"/>
    <s v="22SD004C"/>
    <x v="3592"/>
    <n v="1103"/>
    <x v="75"/>
    <x v="82"/>
    <n v="0"/>
    <n v="0"/>
    <n v="45"/>
    <n v="5.8500000000000005"/>
    <n v="0"/>
    <n v="0"/>
    <n v="50.85"/>
    <s v=""/>
    <s v="1"/>
    <x v="2"/>
  </r>
  <r>
    <x v="4"/>
    <x v="114"/>
    <s v="1"/>
    <x v="0"/>
    <s v="15041RESIN068492022"/>
    <s v="22SD004C"/>
    <x v="3593"/>
    <n v="1104"/>
    <x v="125"/>
    <x v="142"/>
    <n v="0"/>
    <n v="0"/>
    <n v="409.8"/>
    <n v="53.274000000000001"/>
    <n v="0"/>
    <n v="0"/>
    <n v="463.07400000000001"/>
    <s v=""/>
    <s v="1"/>
    <x v="2"/>
  </r>
  <r>
    <x v="4"/>
    <x v="114"/>
    <s v="1"/>
    <x v="0"/>
    <s v="15041RESIN068492022"/>
    <s v="22SD004C"/>
    <x v="3594"/>
    <n v="1105"/>
    <x v="137"/>
    <x v="156"/>
    <n v="0"/>
    <n v="0"/>
    <n v="151.13"/>
    <n v="19.646899999999999"/>
    <n v="0"/>
    <n v="0"/>
    <n v="170.77689999999998"/>
    <s v=""/>
    <s v="1"/>
    <x v="2"/>
  </r>
  <r>
    <x v="4"/>
    <x v="114"/>
    <s v="1"/>
    <x v="0"/>
    <s v="15041RESIN068492022"/>
    <s v="22SD004C"/>
    <x v="3595"/>
    <n v="1106"/>
    <x v="136"/>
    <x v="155"/>
    <n v="0"/>
    <n v="0"/>
    <n v="226.29"/>
    <n v="29.4177"/>
    <n v="0"/>
    <n v="0"/>
    <n v="255.70769999999999"/>
    <s v=""/>
    <s v="1"/>
    <x v="2"/>
  </r>
  <r>
    <x v="4"/>
    <x v="114"/>
    <s v="1"/>
    <x v="0"/>
    <s v="15041RESIN068492022"/>
    <s v="22SD004C"/>
    <x v="3596"/>
    <n v="1107"/>
    <x v="495"/>
    <x v="177"/>
    <n v="0"/>
    <n v="0"/>
    <n v="1223.3800000000001"/>
    <n v="159.03940000000003"/>
    <n v="0"/>
    <n v="0"/>
    <n v="1382.4194000000002"/>
    <s v=""/>
    <s v="1"/>
    <x v="2"/>
  </r>
  <r>
    <x v="4"/>
    <x v="114"/>
    <s v="1"/>
    <x v="0"/>
    <s v="15041RESIN068492022"/>
    <s v="22SD004C"/>
    <x v="3597"/>
    <n v="1108"/>
    <x v="196"/>
    <x v="228"/>
    <n v="0"/>
    <n v="0"/>
    <n v="6091.25"/>
    <n v="791.86250000000007"/>
    <n v="0"/>
    <n v="0"/>
    <n v="6883.1125000000002"/>
    <s v=""/>
    <s v="1"/>
    <x v="2"/>
  </r>
  <r>
    <x v="4"/>
    <x v="114"/>
    <s v="1"/>
    <x v="0"/>
    <s v="15041RESIN068492022"/>
    <s v="22SD004C"/>
    <x v="3598"/>
    <n v="1109"/>
    <x v="432"/>
    <x v="95"/>
    <n v="0"/>
    <n v="0"/>
    <n v="858.38"/>
    <n v="111.5894"/>
    <n v="0"/>
    <n v="0"/>
    <n v="969.96939999999995"/>
    <s v="025307605"/>
    <s v="1"/>
    <x v="2"/>
  </r>
  <r>
    <x v="4"/>
    <x v="114"/>
    <s v="1"/>
    <x v="0"/>
    <s v="15041RESIN068492022"/>
    <s v="22SD004C"/>
    <x v="3599"/>
    <n v="1110"/>
    <x v="252"/>
    <x v="299"/>
    <n v="0"/>
    <n v="0"/>
    <n v="432.19"/>
    <n v="56.184699999999999"/>
    <n v="0"/>
    <n v="0"/>
    <n v="488.37470000000002"/>
    <s v=""/>
    <s v="1"/>
    <x v="2"/>
  </r>
  <r>
    <x v="4"/>
    <x v="114"/>
    <s v="1"/>
    <x v="0"/>
    <s v="15041RESIN068492022"/>
    <s v="22SD004C"/>
    <x v="3600"/>
    <n v="1111"/>
    <x v="305"/>
    <x v="356"/>
    <n v="0"/>
    <n v="0"/>
    <n v="156.87"/>
    <n v="20.3931"/>
    <n v="0"/>
    <n v="0"/>
    <n v="177.26310000000001"/>
    <s v=""/>
    <s v="1"/>
    <x v="2"/>
  </r>
  <r>
    <x v="4"/>
    <x v="114"/>
    <s v="1"/>
    <x v="0"/>
    <s v="15041RESIN068492022"/>
    <s v="22SD004C"/>
    <x v="3601"/>
    <n v="1112"/>
    <x v="2"/>
    <x v="2"/>
    <n v="0"/>
    <n v="0"/>
    <n v="0"/>
    <n v="0"/>
    <n v="0"/>
    <n v="0"/>
    <n v="0"/>
    <s v=""/>
    <s v="1"/>
    <x v="2"/>
  </r>
  <r>
    <x v="4"/>
    <x v="114"/>
    <s v="1"/>
    <x v="0"/>
    <s v="15041RESIN068492022"/>
    <s v="22SD004C"/>
    <x v="3602"/>
    <n v="1113"/>
    <x v="10"/>
    <x v="11"/>
    <n v="0"/>
    <n v="0"/>
    <n v="59.93"/>
    <n v="7.7909000000000006"/>
    <n v="0"/>
    <n v="0"/>
    <n v="67.7209"/>
    <s v=""/>
    <s v="1"/>
    <x v="2"/>
  </r>
  <r>
    <x v="4"/>
    <x v="114"/>
    <s v="1"/>
    <x v="0"/>
    <s v="15041RESIN068492022"/>
    <s v="22SD004C"/>
    <x v="3603"/>
    <n v="1114"/>
    <x v="75"/>
    <x v="82"/>
    <n v="0"/>
    <n v="0"/>
    <n v="91.76"/>
    <n v="11.928800000000001"/>
    <n v="0"/>
    <n v="0"/>
    <n v="103.6888"/>
    <s v=""/>
    <s v="1"/>
    <x v="2"/>
  </r>
  <r>
    <x v="4"/>
    <x v="114"/>
    <s v="1"/>
    <x v="0"/>
    <s v="15041RESIN068492022"/>
    <s v="22SD004C"/>
    <x v="3604"/>
    <n v="1115"/>
    <x v="10"/>
    <x v="11"/>
    <n v="0"/>
    <n v="0"/>
    <n v="8.77"/>
    <n v="1.1400999999999999"/>
    <n v="0"/>
    <n v="0"/>
    <n v="9.9100999999999999"/>
    <s v=""/>
    <s v="1"/>
    <x v="2"/>
  </r>
  <r>
    <x v="4"/>
    <x v="114"/>
    <s v="1"/>
    <x v="0"/>
    <s v="15041RESIN068492022"/>
    <s v="22SD004C"/>
    <x v="3605"/>
    <n v="1116"/>
    <x v="36"/>
    <x v="40"/>
    <n v="0"/>
    <n v="0"/>
    <n v="254.1"/>
    <n v="33.033000000000001"/>
    <n v="0"/>
    <n v="0"/>
    <n v="287.13299999999998"/>
    <s v=""/>
    <s v="1"/>
    <x v="2"/>
  </r>
  <r>
    <x v="4"/>
    <x v="114"/>
    <s v="1"/>
    <x v="0"/>
    <s v="15041RESIN068492022"/>
    <s v="22SD004C"/>
    <x v="3606"/>
    <n v="1117"/>
    <x v="120"/>
    <x v="137"/>
    <n v="0"/>
    <n v="0"/>
    <n v="195.59"/>
    <n v="25.4267"/>
    <n v="0"/>
    <n v="0"/>
    <n v="221.01670000000001"/>
    <s v=""/>
    <s v="1"/>
    <x v="2"/>
  </r>
  <r>
    <x v="4"/>
    <x v="114"/>
    <s v="1"/>
    <x v="0"/>
    <s v="15041RESIN068492022"/>
    <s v="22SD004C"/>
    <x v="3607"/>
    <n v="1118"/>
    <x v="65"/>
    <x v="71"/>
    <n v="0"/>
    <n v="0"/>
    <n v="63.19"/>
    <n v="8.2147000000000006"/>
    <n v="0"/>
    <n v="0"/>
    <n v="71.404699999999991"/>
    <s v=""/>
    <s v="1"/>
    <x v="2"/>
  </r>
  <r>
    <x v="4"/>
    <x v="114"/>
    <s v="1"/>
    <x v="0"/>
    <s v="15041RESIN068492022"/>
    <s v="22SD004C"/>
    <x v="3608"/>
    <n v="1119"/>
    <x v="496"/>
    <x v="577"/>
    <n v="0"/>
    <n v="0"/>
    <n v="139.83000000000001"/>
    <n v="18.177900000000001"/>
    <n v="0"/>
    <n v="0"/>
    <n v="158.00790000000001"/>
    <s v=""/>
    <s v="1"/>
    <x v="2"/>
  </r>
  <r>
    <x v="4"/>
    <x v="114"/>
    <s v="1"/>
    <x v="0"/>
    <s v="15041RESIN068492022"/>
    <s v="22SD004C"/>
    <x v="3609"/>
    <n v="1120"/>
    <x v="184"/>
    <x v="214"/>
    <n v="0"/>
    <n v="0"/>
    <n v="287.45999999999998"/>
    <n v="37.369799999999998"/>
    <n v="0"/>
    <n v="0"/>
    <n v="324.82979999999998"/>
    <s v=""/>
    <s v="1"/>
    <x v="2"/>
  </r>
  <r>
    <x v="4"/>
    <x v="114"/>
    <s v="1"/>
    <x v="0"/>
    <s v="15041RESIN068492022"/>
    <s v="22SD004C"/>
    <x v="3610"/>
    <n v="1121"/>
    <x v="156"/>
    <x v="180"/>
    <n v="0"/>
    <n v="0"/>
    <n v="124.34"/>
    <n v="16.164200000000001"/>
    <n v="0"/>
    <n v="0"/>
    <n v="140.5042"/>
    <s v=""/>
    <s v="1"/>
    <x v="2"/>
  </r>
  <r>
    <x v="4"/>
    <x v="114"/>
    <s v="1"/>
    <x v="0"/>
    <s v="15041RESIN068492022"/>
    <s v="22SD004C"/>
    <x v="3611"/>
    <n v="1122"/>
    <x v="53"/>
    <x v="58"/>
    <n v="0"/>
    <n v="0"/>
    <n v="917.51"/>
    <n v="119.27630000000001"/>
    <n v="0"/>
    <n v="0"/>
    <n v="1036.7863"/>
    <s v=""/>
    <s v="1"/>
    <x v="2"/>
  </r>
  <r>
    <x v="4"/>
    <x v="114"/>
    <s v="1"/>
    <x v="0"/>
    <s v="15041RESIN068492022"/>
    <s v="22SD004C"/>
    <x v="3612"/>
    <n v="1123"/>
    <x v="432"/>
    <x v="578"/>
    <n v="0"/>
    <n v="0"/>
    <n v="61.5"/>
    <n v="7.9950000000000001"/>
    <n v="0"/>
    <n v="0"/>
    <n v="69.495000000000005"/>
    <s v="001862675"/>
    <s v="1"/>
    <x v="2"/>
  </r>
  <r>
    <x v="4"/>
    <x v="114"/>
    <s v="1"/>
    <x v="0"/>
    <s v="15041RESIN068492022"/>
    <s v="22SD004C"/>
    <x v="3613"/>
    <n v="1124"/>
    <x v="10"/>
    <x v="11"/>
    <n v="0"/>
    <n v="0"/>
    <n v="85.93"/>
    <n v="11.170900000000001"/>
    <n v="0"/>
    <n v="0"/>
    <n v="97.10090000000001"/>
    <s v=""/>
    <s v="1"/>
    <x v="2"/>
  </r>
  <r>
    <x v="4"/>
    <x v="115"/>
    <s v="1"/>
    <x v="0"/>
    <s v="15041RESIN068492022"/>
    <s v="22SD004C"/>
    <x v="3614"/>
    <n v="1125"/>
    <x v="194"/>
    <x v="226"/>
    <n v="0"/>
    <n v="0"/>
    <n v="264.16000000000003"/>
    <n v="34.340800000000002"/>
    <n v="0"/>
    <n v="0"/>
    <n v="298.50080000000003"/>
    <s v=""/>
    <s v="1"/>
    <x v="2"/>
  </r>
  <r>
    <x v="4"/>
    <x v="115"/>
    <s v="1"/>
    <x v="0"/>
    <s v="15041RESIN068492022"/>
    <s v="22SD004C"/>
    <x v="3615"/>
    <n v="1126"/>
    <x v="10"/>
    <x v="11"/>
    <n v="0"/>
    <n v="0"/>
    <n v="1896.18"/>
    <n v="246.50340000000003"/>
    <n v="0"/>
    <n v="0"/>
    <n v="2142.6833999999999"/>
    <s v=""/>
    <s v="1"/>
    <x v="2"/>
  </r>
  <r>
    <x v="4"/>
    <x v="115"/>
    <s v="1"/>
    <x v="0"/>
    <s v="15041RESIN068492022"/>
    <s v="22SD004C"/>
    <x v="3616"/>
    <n v="1127"/>
    <x v="10"/>
    <x v="11"/>
    <n v="0"/>
    <n v="0"/>
    <n v="106.9"/>
    <n v="13.897000000000002"/>
    <n v="0"/>
    <n v="0"/>
    <n v="120.79700000000001"/>
    <s v=""/>
    <s v="1"/>
    <x v="2"/>
  </r>
  <r>
    <x v="4"/>
    <x v="115"/>
    <s v="1"/>
    <x v="0"/>
    <s v="15041RESIN068492022"/>
    <s v="22SD004C"/>
    <x v="3617"/>
    <n v="1128"/>
    <x v="23"/>
    <x v="26"/>
    <n v="0"/>
    <n v="0"/>
    <n v="32.08"/>
    <n v="4.1703999999999999"/>
    <n v="0"/>
    <n v="0"/>
    <n v="36.250399999999999"/>
    <s v=""/>
    <s v="1"/>
    <x v="2"/>
  </r>
  <r>
    <x v="4"/>
    <x v="115"/>
    <s v="1"/>
    <x v="0"/>
    <s v="15041RESIN068492022"/>
    <s v="22SD004C"/>
    <x v="3618"/>
    <n v="1129"/>
    <x v="223"/>
    <x v="262"/>
    <n v="0"/>
    <n v="0"/>
    <n v="128.55000000000001"/>
    <n v="16.711500000000001"/>
    <n v="0"/>
    <n v="0"/>
    <n v="145.26150000000001"/>
    <s v=""/>
    <s v="1"/>
    <x v="2"/>
  </r>
  <r>
    <x v="4"/>
    <x v="115"/>
    <s v="1"/>
    <x v="0"/>
    <s v="15041RESIN068492022"/>
    <s v="22SD004C"/>
    <x v="3619"/>
    <n v="1130"/>
    <x v="359"/>
    <x v="419"/>
    <n v="0"/>
    <n v="0"/>
    <n v="446.45"/>
    <n v="58.038499999999999"/>
    <n v="0"/>
    <n v="0"/>
    <n v="504.48849999999999"/>
    <s v=""/>
    <s v="1"/>
    <x v="2"/>
  </r>
  <r>
    <x v="4"/>
    <x v="115"/>
    <s v="1"/>
    <x v="0"/>
    <s v="15041RESIN068492022"/>
    <s v="22SD004C"/>
    <x v="3620"/>
    <n v="1131"/>
    <x v="39"/>
    <x v="43"/>
    <n v="0"/>
    <n v="0"/>
    <n v="144.72999999999999"/>
    <n v="18.814899999999998"/>
    <n v="0"/>
    <n v="0"/>
    <n v="163.54489999999998"/>
    <s v=""/>
    <s v="1"/>
    <x v="2"/>
  </r>
  <r>
    <x v="4"/>
    <x v="115"/>
    <s v="1"/>
    <x v="0"/>
    <s v="15041RESIN068492022"/>
    <s v="22SD004C"/>
    <x v="3621"/>
    <n v="1132"/>
    <x v="368"/>
    <x v="432"/>
    <n v="0"/>
    <n v="0"/>
    <n v="1304.92"/>
    <n v="169.6396"/>
    <n v="0"/>
    <n v="0"/>
    <n v="1474.5596"/>
    <s v=""/>
    <s v="1"/>
    <x v="2"/>
  </r>
  <r>
    <x v="4"/>
    <x v="115"/>
    <s v="1"/>
    <x v="0"/>
    <s v="15041RESIN068492022"/>
    <s v="22SD004C"/>
    <x v="3622"/>
    <n v="1133"/>
    <x v="150"/>
    <x v="172"/>
    <n v="0"/>
    <n v="0"/>
    <n v="460.06"/>
    <n v="59.8078"/>
    <n v="0"/>
    <n v="0"/>
    <n v="519.86779999999999"/>
    <s v=""/>
    <s v="1"/>
    <x v="2"/>
  </r>
  <r>
    <x v="4"/>
    <x v="115"/>
    <s v="1"/>
    <x v="0"/>
    <s v="15041RESIN068492022"/>
    <s v="22SD004C"/>
    <x v="3623"/>
    <n v="1134"/>
    <x v="323"/>
    <x v="376"/>
    <n v="0"/>
    <n v="0"/>
    <n v="15.4"/>
    <n v="2.0020000000000002"/>
    <n v="0"/>
    <n v="0"/>
    <n v="17.402000000000001"/>
    <s v=""/>
    <s v="1"/>
    <x v="2"/>
  </r>
  <r>
    <x v="4"/>
    <x v="115"/>
    <s v="1"/>
    <x v="0"/>
    <s v="15041RESIN068492022"/>
    <s v="22SD004C"/>
    <x v="3624"/>
    <n v="1136"/>
    <x v="123"/>
    <x v="140"/>
    <n v="0"/>
    <n v="0"/>
    <n v="40.78"/>
    <n v="5.3014000000000001"/>
    <n v="0"/>
    <n v="0"/>
    <n v="46.081400000000002"/>
    <s v=""/>
    <s v="1"/>
    <x v="2"/>
  </r>
  <r>
    <x v="4"/>
    <x v="115"/>
    <s v="1"/>
    <x v="0"/>
    <s v="15041RESIN068492022"/>
    <s v="22SD004C"/>
    <x v="3625"/>
    <n v="1137"/>
    <x v="70"/>
    <x v="76"/>
    <n v="0"/>
    <n v="0"/>
    <n v="186.9"/>
    <n v="24.297000000000001"/>
    <n v="0"/>
    <n v="0"/>
    <n v="211.197"/>
    <s v=""/>
    <s v="1"/>
    <x v="2"/>
  </r>
  <r>
    <x v="4"/>
    <x v="115"/>
    <s v="1"/>
    <x v="0"/>
    <s v="15041RESIN068492022"/>
    <s v="22SD004C"/>
    <x v="3626"/>
    <n v="1138"/>
    <x v="50"/>
    <x v="55"/>
    <n v="0"/>
    <n v="0"/>
    <n v="19.84"/>
    <n v="2.5792000000000002"/>
    <n v="0"/>
    <n v="0"/>
    <n v="22.4192"/>
    <s v=""/>
    <s v="1"/>
    <x v="2"/>
  </r>
  <r>
    <x v="4"/>
    <x v="115"/>
    <s v="1"/>
    <x v="0"/>
    <s v="15041RESIN068492022"/>
    <s v="22SD004C"/>
    <x v="3627"/>
    <n v="1139"/>
    <x v="432"/>
    <x v="412"/>
    <n v="0"/>
    <n v="0"/>
    <n v="24"/>
    <n v="3.12"/>
    <n v="0"/>
    <n v="0"/>
    <n v="27.12"/>
    <s v="019183514"/>
    <s v="1"/>
    <x v="2"/>
  </r>
  <r>
    <x v="4"/>
    <x v="115"/>
    <s v="1"/>
    <x v="0"/>
    <s v="15041RESIN068492022"/>
    <s v="22SD004C"/>
    <x v="3628"/>
    <n v="1140"/>
    <x v="280"/>
    <x v="331"/>
    <n v="0"/>
    <n v="0"/>
    <n v="177.84"/>
    <n v="23.119200000000003"/>
    <n v="0"/>
    <n v="0"/>
    <n v="200.95920000000001"/>
    <s v=""/>
    <s v="1"/>
    <x v="2"/>
  </r>
  <r>
    <x v="4"/>
    <x v="115"/>
    <s v="1"/>
    <x v="0"/>
    <s v="15041RESIN068492022"/>
    <s v="22SD004C"/>
    <x v="3629"/>
    <n v="1141"/>
    <x v="60"/>
    <x v="65"/>
    <n v="0"/>
    <n v="0"/>
    <n v="244.68"/>
    <n v="31.808400000000002"/>
    <n v="0"/>
    <n v="0"/>
    <n v="276.48840000000001"/>
    <s v=""/>
    <s v="1"/>
    <x v="2"/>
  </r>
  <r>
    <x v="4"/>
    <x v="115"/>
    <s v="1"/>
    <x v="0"/>
    <s v="15041RESIN068492022"/>
    <s v="22SD004C"/>
    <x v="3630"/>
    <n v="1142"/>
    <x v="296"/>
    <x v="347"/>
    <n v="0"/>
    <n v="0"/>
    <n v="18"/>
    <n v="2.34"/>
    <n v="0"/>
    <n v="0"/>
    <n v="20.34"/>
    <s v=""/>
    <s v="1"/>
    <x v="2"/>
  </r>
  <r>
    <x v="4"/>
    <x v="115"/>
    <s v="1"/>
    <x v="0"/>
    <s v="15041RESIN068492022"/>
    <s v="22SD004C"/>
    <x v="3631"/>
    <n v="1143"/>
    <x v="44"/>
    <x v="48"/>
    <n v="0"/>
    <n v="0"/>
    <n v="66.510000000000005"/>
    <n v="8.6463000000000001"/>
    <n v="0"/>
    <n v="0"/>
    <n v="75.156300000000002"/>
    <s v=""/>
    <s v="1"/>
    <x v="2"/>
  </r>
  <r>
    <x v="4"/>
    <x v="115"/>
    <s v="1"/>
    <x v="0"/>
    <s v="15041RESIN068492022"/>
    <s v="22SD004C"/>
    <x v="3632"/>
    <n v="1144"/>
    <x v="10"/>
    <x v="11"/>
    <n v="0"/>
    <n v="0"/>
    <n v="15.33"/>
    <n v="1.9929000000000001"/>
    <n v="0"/>
    <n v="0"/>
    <n v="17.322900000000001"/>
    <s v=""/>
    <s v="1"/>
    <x v="2"/>
  </r>
  <r>
    <x v="4"/>
    <x v="115"/>
    <s v="1"/>
    <x v="0"/>
    <s v="15041RESIN068492022"/>
    <s v="22SD004C"/>
    <x v="3633"/>
    <n v="1145"/>
    <x v="211"/>
    <x v="248"/>
    <n v="0"/>
    <n v="0"/>
    <n v="55.38"/>
    <n v="7.1994000000000007"/>
    <n v="0"/>
    <n v="0"/>
    <n v="62.579400000000007"/>
    <s v=""/>
    <s v="1"/>
    <x v="2"/>
  </r>
  <r>
    <x v="4"/>
    <x v="115"/>
    <s v="1"/>
    <x v="0"/>
    <s v="15041RESIN068492022"/>
    <s v="22SD004C"/>
    <x v="3634"/>
    <n v="1146"/>
    <x v="93"/>
    <x v="103"/>
    <n v="0"/>
    <n v="0"/>
    <n v="150"/>
    <n v="19.5"/>
    <n v="0"/>
    <n v="0"/>
    <n v="169.5"/>
    <s v=""/>
    <s v="1"/>
    <x v="2"/>
  </r>
  <r>
    <x v="4"/>
    <x v="115"/>
    <s v="1"/>
    <x v="0"/>
    <s v="15041RESIN068492022"/>
    <s v="22SD004C"/>
    <x v="3635"/>
    <n v="1147"/>
    <x v="250"/>
    <x v="297"/>
    <n v="0"/>
    <n v="0"/>
    <n v="244.68"/>
    <n v="31.808400000000002"/>
    <n v="0"/>
    <n v="0"/>
    <n v="276.48840000000001"/>
    <s v=""/>
    <s v="1"/>
    <x v="2"/>
  </r>
  <r>
    <x v="4"/>
    <x v="115"/>
    <s v="1"/>
    <x v="0"/>
    <s v="15041RESIN068492022"/>
    <s v="22SD004C"/>
    <x v="3636"/>
    <n v="1148"/>
    <x v="432"/>
    <x v="165"/>
    <n v="0"/>
    <n v="0"/>
    <n v="103.95"/>
    <n v="13.513500000000001"/>
    <n v="0"/>
    <n v="0"/>
    <n v="117.46350000000001"/>
    <s v="020422921"/>
    <s v="1"/>
    <x v="2"/>
  </r>
  <r>
    <x v="4"/>
    <x v="115"/>
    <s v="1"/>
    <x v="0"/>
    <s v="15041RESIN068492022"/>
    <s v="22SD004C"/>
    <x v="3637"/>
    <n v="1149"/>
    <x v="187"/>
    <x v="219"/>
    <n v="0"/>
    <n v="0"/>
    <n v="369.01"/>
    <n v="47.971299999999999"/>
    <n v="0"/>
    <n v="0"/>
    <n v="416.98129999999998"/>
    <s v=""/>
    <s v="1"/>
    <x v="2"/>
  </r>
  <r>
    <x v="4"/>
    <x v="115"/>
    <s v="1"/>
    <x v="0"/>
    <s v="15041RESIN068492022"/>
    <s v="22SD004C"/>
    <x v="3638"/>
    <n v="1150"/>
    <x v="322"/>
    <x v="375"/>
    <n v="0"/>
    <n v="0"/>
    <n v="348.62"/>
    <n v="45.320599999999999"/>
    <n v="0"/>
    <n v="0"/>
    <n v="393.94060000000002"/>
    <s v=""/>
    <s v="1"/>
    <x v="2"/>
  </r>
  <r>
    <x v="4"/>
    <x v="115"/>
    <s v="1"/>
    <x v="0"/>
    <s v="15041RESIN068492022"/>
    <s v="22SD004C"/>
    <x v="3639"/>
    <n v="1151"/>
    <x v="212"/>
    <x v="249"/>
    <n v="0"/>
    <n v="0"/>
    <n v="444.48"/>
    <n v="57.782400000000003"/>
    <n v="0"/>
    <n v="0"/>
    <n v="502.26240000000001"/>
    <s v=""/>
    <s v="1"/>
    <x v="2"/>
  </r>
  <r>
    <x v="4"/>
    <x v="115"/>
    <s v="1"/>
    <x v="0"/>
    <s v="15041RESIN068492022"/>
    <s v="22SD004C"/>
    <x v="3640"/>
    <n v="1152"/>
    <x v="167"/>
    <x v="192"/>
    <n v="0"/>
    <n v="0"/>
    <n v="144.72999999999999"/>
    <n v="18.814899999999998"/>
    <n v="0"/>
    <n v="0"/>
    <n v="163.54489999999998"/>
    <s v=""/>
    <s v="1"/>
    <x v="2"/>
  </r>
  <r>
    <x v="4"/>
    <x v="115"/>
    <s v="1"/>
    <x v="0"/>
    <s v="15041RESIN068492022"/>
    <s v="22SD004C"/>
    <x v="3641"/>
    <n v="1153"/>
    <x v="497"/>
    <x v="579"/>
    <n v="0"/>
    <n v="0"/>
    <n v="196.37"/>
    <n v="25.528100000000002"/>
    <n v="0"/>
    <n v="0"/>
    <n v="221.8981"/>
    <s v=""/>
    <s v="1"/>
    <x v="2"/>
  </r>
  <r>
    <x v="4"/>
    <x v="115"/>
    <s v="1"/>
    <x v="0"/>
    <s v="15041RESIN068492022"/>
    <s v="22SD004C"/>
    <x v="3642"/>
    <n v="1154"/>
    <x v="362"/>
    <x v="423"/>
    <n v="0"/>
    <n v="0"/>
    <n v="246.68"/>
    <n v="32.068400000000004"/>
    <n v="0"/>
    <n v="0"/>
    <n v="278.7484"/>
    <s v=""/>
    <s v="1"/>
    <x v="2"/>
  </r>
  <r>
    <x v="4"/>
    <x v="115"/>
    <s v="1"/>
    <x v="0"/>
    <s v="15041RESIN068492022"/>
    <s v="22SD004C"/>
    <x v="3643"/>
    <n v="1155"/>
    <x v="401"/>
    <x v="470"/>
    <n v="0"/>
    <n v="0"/>
    <n v="44.25"/>
    <n v="5.7525000000000004"/>
    <n v="0"/>
    <n v="0"/>
    <n v="50.002499999999998"/>
    <s v=""/>
    <s v="1"/>
    <x v="2"/>
  </r>
  <r>
    <x v="4"/>
    <x v="115"/>
    <s v="1"/>
    <x v="0"/>
    <s v="15041RESIN068492022"/>
    <s v="22SD004C"/>
    <x v="3644"/>
    <n v="1156"/>
    <x v="36"/>
    <x v="40"/>
    <n v="0"/>
    <n v="0"/>
    <n v="50.82"/>
    <n v="6.6066000000000003"/>
    <n v="0"/>
    <n v="0"/>
    <n v="57.426600000000001"/>
    <s v=""/>
    <s v="1"/>
    <x v="2"/>
  </r>
  <r>
    <x v="4"/>
    <x v="116"/>
    <s v="1"/>
    <x v="0"/>
    <s v="15041RESIN068492022"/>
    <s v="22SD004C"/>
    <x v="3645"/>
    <n v="1157"/>
    <x v="332"/>
    <x v="388"/>
    <n v="0"/>
    <n v="0"/>
    <n v="1301.7"/>
    <n v="169.221"/>
    <n v="0"/>
    <n v="0"/>
    <n v="1470.921"/>
    <s v=""/>
    <s v="1"/>
    <x v="2"/>
  </r>
  <r>
    <x v="4"/>
    <x v="116"/>
    <s v="1"/>
    <x v="0"/>
    <s v="15041RESIN068492022"/>
    <s v="22SD004C"/>
    <x v="3646"/>
    <n v="1158"/>
    <x v="432"/>
    <x v="12"/>
    <n v="0"/>
    <n v="0"/>
    <n v="61.16"/>
    <n v="7.9508000000000001"/>
    <n v="0"/>
    <n v="0"/>
    <n v="69.110799999999998"/>
    <s v="018717409"/>
    <s v="1"/>
    <x v="2"/>
  </r>
  <r>
    <x v="4"/>
    <x v="116"/>
    <s v="1"/>
    <x v="0"/>
    <s v="15041RESIN068492022"/>
    <s v="22SD004C"/>
    <x v="3647"/>
    <n v="1159"/>
    <x v="2"/>
    <x v="2"/>
    <n v="0"/>
    <n v="0"/>
    <n v="0"/>
    <n v="0"/>
    <n v="0"/>
    <n v="0"/>
    <n v="0"/>
    <s v=""/>
    <s v="1"/>
    <x v="2"/>
  </r>
  <r>
    <x v="4"/>
    <x v="116"/>
    <s v="1"/>
    <x v="0"/>
    <s v="15041RESIN068492022"/>
    <s v="22SD004C"/>
    <x v="3648"/>
    <n v="1160"/>
    <x v="145"/>
    <x v="166"/>
    <n v="0"/>
    <n v="0"/>
    <n v="373.17"/>
    <n v="48.512100000000004"/>
    <n v="0"/>
    <n v="0"/>
    <n v="421.68209999999999"/>
    <s v=""/>
    <s v="1"/>
    <x v="2"/>
  </r>
  <r>
    <x v="4"/>
    <x v="116"/>
    <s v="1"/>
    <x v="0"/>
    <s v="15041RESIN068492022"/>
    <s v="22SD004C"/>
    <x v="3649"/>
    <n v="1161"/>
    <x v="118"/>
    <x v="135"/>
    <n v="0"/>
    <n v="0"/>
    <n v="149.12"/>
    <n v="19.3856"/>
    <n v="0"/>
    <n v="0"/>
    <n v="168.50560000000002"/>
    <s v=""/>
    <s v="1"/>
    <x v="2"/>
  </r>
  <r>
    <x v="4"/>
    <x v="116"/>
    <s v="1"/>
    <x v="0"/>
    <s v="15041RESIN068492022"/>
    <s v="22SD004C"/>
    <x v="3650"/>
    <n v="1162"/>
    <x v="432"/>
    <x v="216"/>
    <n v="0"/>
    <n v="0"/>
    <n v="634.16"/>
    <n v="82.440799999999996"/>
    <n v="0"/>
    <n v="0"/>
    <n v="716.60079999999994"/>
    <s v="001121312"/>
    <s v="1"/>
    <x v="2"/>
  </r>
  <r>
    <x v="4"/>
    <x v="116"/>
    <s v="1"/>
    <x v="0"/>
    <s v="15041RESIN068492022"/>
    <s v="22SD004C"/>
    <x v="3651"/>
    <n v="1163"/>
    <x v="432"/>
    <x v="229"/>
    <n v="0"/>
    <n v="0"/>
    <n v="511.75"/>
    <n v="66.527500000000003"/>
    <n v="0"/>
    <n v="0"/>
    <n v="578.27750000000003"/>
    <s v="026198025"/>
    <s v="1"/>
    <x v="2"/>
  </r>
  <r>
    <x v="4"/>
    <x v="116"/>
    <s v="1"/>
    <x v="0"/>
    <s v="15041RESIN068492022"/>
    <s v="22SD004C"/>
    <x v="3652"/>
    <n v="1164"/>
    <x v="209"/>
    <x v="246"/>
    <n v="0"/>
    <n v="0"/>
    <n v="144.72999999999999"/>
    <n v="18.814899999999998"/>
    <n v="0"/>
    <n v="0"/>
    <n v="163.54489999999998"/>
    <s v=""/>
    <s v="1"/>
    <x v="2"/>
  </r>
  <r>
    <x v="4"/>
    <x v="116"/>
    <s v="1"/>
    <x v="0"/>
    <s v="15041RESIN068492022"/>
    <s v="22SD004C"/>
    <x v="3653"/>
    <n v="1165"/>
    <x v="219"/>
    <x v="257"/>
    <n v="0"/>
    <n v="0"/>
    <n v="369.02"/>
    <n v="47.9726"/>
    <n v="0"/>
    <n v="0"/>
    <n v="416.99259999999998"/>
    <s v=""/>
    <s v="1"/>
    <x v="2"/>
  </r>
  <r>
    <x v="4"/>
    <x v="116"/>
    <s v="1"/>
    <x v="0"/>
    <s v="15041RESIN068492022"/>
    <s v="22SD004C"/>
    <x v="3654"/>
    <n v="1166"/>
    <x v="2"/>
    <x v="2"/>
    <n v="0"/>
    <n v="0"/>
    <n v="0"/>
    <n v="0"/>
    <n v="0"/>
    <n v="0"/>
    <n v="0"/>
    <s v=""/>
    <s v="1"/>
    <x v="2"/>
  </r>
  <r>
    <x v="4"/>
    <x v="116"/>
    <s v="1"/>
    <x v="0"/>
    <s v="15041RESIN068492022"/>
    <s v="22SD004C"/>
    <x v="3655"/>
    <n v="1167"/>
    <x v="398"/>
    <x v="467"/>
    <n v="0"/>
    <n v="0"/>
    <n v="34.83"/>
    <n v="4.5278999999999998"/>
    <n v="0"/>
    <n v="0"/>
    <n v="39.357900000000001"/>
    <s v=""/>
    <s v="1"/>
    <x v="2"/>
  </r>
  <r>
    <x v="4"/>
    <x v="116"/>
    <s v="1"/>
    <x v="0"/>
    <s v="15041RESIN068492022"/>
    <s v="22SD004C"/>
    <x v="3656"/>
    <n v="1168"/>
    <x v="266"/>
    <x v="316"/>
    <n v="0"/>
    <n v="0"/>
    <n v="567"/>
    <n v="73.710000000000008"/>
    <n v="0"/>
    <n v="0"/>
    <n v="640.71"/>
    <s v=""/>
    <s v="1"/>
    <x v="2"/>
  </r>
  <r>
    <x v="4"/>
    <x v="116"/>
    <s v="1"/>
    <x v="0"/>
    <s v="15041RESIN068492022"/>
    <s v="22SD004C"/>
    <x v="3657"/>
    <n v="1169"/>
    <x v="60"/>
    <x v="65"/>
    <n v="0"/>
    <n v="0"/>
    <n v="159.13"/>
    <n v="20.686900000000001"/>
    <n v="0"/>
    <n v="0"/>
    <n v="179.8169"/>
    <s v=""/>
    <s v="1"/>
    <x v="2"/>
  </r>
  <r>
    <x v="4"/>
    <x v="116"/>
    <s v="1"/>
    <x v="0"/>
    <s v="15041RESIN068492022"/>
    <s v="22SD004C"/>
    <x v="3658"/>
    <n v="1170"/>
    <x v="207"/>
    <x v="244"/>
    <n v="0"/>
    <n v="0"/>
    <n v="203.89"/>
    <n v="26.505699999999997"/>
    <n v="0"/>
    <n v="0"/>
    <n v="230.39569999999998"/>
    <s v=""/>
    <s v="1"/>
    <x v="2"/>
  </r>
  <r>
    <x v="4"/>
    <x v="116"/>
    <s v="1"/>
    <x v="0"/>
    <s v="15041RESIN068492022"/>
    <s v="22SD004C"/>
    <x v="3659"/>
    <n v="1171"/>
    <x v="182"/>
    <x v="210"/>
    <n v="0"/>
    <n v="0"/>
    <n v="40.78"/>
    <n v="5.3014000000000001"/>
    <n v="0"/>
    <n v="0"/>
    <n v="46.081400000000002"/>
    <s v=""/>
    <s v="1"/>
    <x v="2"/>
  </r>
  <r>
    <x v="4"/>
    <x v="116"/>
    <s v="1"/>
    <x v="0"/>
    <s v="15041RESIN068492022"/>
    <s v="22SD004C"/>
    <x v="3660"/>
    <n v="1172"/>
    <x v="337"/>
    <x v="393"/>
    <n v="0"/>
    <n v="0"/>
    <n v="179.43"/>
    <n v="23.325900000000001"/>
    <n v="0"/>
    <n v="0"/>
    <n v="202.7559"/>
    <s v=""/>
    <s v="1"/>
    <x v="2"/>
  </r>
  <r>
    <x v="4"/>
    <x v="116"/>
    <s v="1"/>
    <x v="0"/>
    <s v="15041RESIN068492022"/>
    <s v="22SD004C"/>
    <x v="3661"/>
    <n v="1173"/>
    <x v="16"/>
    <x v="19"/>
    <n v="0"/>
    <n v="0"/>
    <n v="15826.51"/>
    <n v="2057.4463000000001"/>
    <n v="0"/>
    <n v="0"/>
    <n v="17883.956300000002"/>
    <s v=""/>
    <s v="1"/>
    <x v="2"/>
  </r>
  <r>
    <x v="4"/>
    <x v="116"/>
    <s v="1"/>
    <x v="0"/>
    <s v="15041RESIN068492022"/>
    <s v="22SD004C"/>
    <x v="3662"/>
    <n v="1174"/>
    <x v="16"/>
    <x v="19"/>
    <n v="0"/>
    <n v="0"/>
    <n v="3603.53"/>
    <n v="468.45890000000003"/>
    <n v="0"/>
    <n v="0"/>
    <n v="4071.9889000000003"/>
    <s v=""/>
    <s v="1"/>
    <x v="2"/>
  </r>
  <r>
    <x v="4"/>
    <x v="116"/>
    <s v="1"/>
    <x v="0"/>
    <s v="15041RESIN068492022"/>
    <s v="22SD004C"/>
    <x v="3663"/>
    <n v="1175"/>
    <x v="205"/>
    <x v="240"/>
    <n v="0"/>
    <n v="0"/>
    <n v="389.41"/>
    <n v="50.623300000000008"/>
    <n v="0"/>
    <n v="0"/>
    <n v="440.03330000000005"/>
    <s v=""/>
    <s v="1"/>
    <x v="2"/>
  </r>
  <r>
    <x v="4"/>
    <x v="116"/>
    <s v="1"/>
    <x v="0"/>
    <s v="15041RESIN068492022"/>
    <s v="22SD004C"/>
    <x v="3664"/>
    <n v="1176"/>
    <x v="103"/>
    <x v="118"/>
    <n v="0"/>
    <n v="0"/>
    <n v="57.76"/>
    <n v="7.5087999999999999"/>
    <n v="0"/>
    <n v="0"/>
    <n v="65.268799999999999"/>
    <s v=""/>
    <s v="1"/>
    <x v="2"/>
  </r>
  <r>
    <x v="4"/>
    <x v="116"/>
    <s v="1"/>
    <x v="0"/>
    <s v="15041RESIN068492022"/>
    <s v="22SD004C"/>
    <x v="3665"/>
    <n v="1177"/>
    <x v="498"/>
    <x v="285"/>
    <n v="0"/>
    <n v="0"/>
    <n v="231.27"/>
    <n v="30.065100000000001"/>
    <n v="0"/>
    <n v="0"/>
    <n v="261.33510000000001"/>
    <s v=""/>
    <s v="1"/>
    <x v="2"/>
  </r>
  <r>
    <x v="4"/>
    <x v="116"/>
    <s v="1"/>
    <x v="0"/>
    <s v="15041RESIN068492022"/>
    <s v="22SD004C"/>
    <x v="3666"/>
    <n v="1178"/>
    <x v="181"/>
    <x v="208"/>
    <n v="0"/>
    <n v="0"/>
    <n v="572.9"/>
    <n v="74.477000000000004"/>
    <n v="0"/>
    <n v="0"/>
    <n v="647.37699999999995"/>
    <s v=""/>
    <s v="1"/>
    <x v="2"/>
  </r>
  <r>
    <x v="4"/>
    <x v="116"/>
    <s v="1"/>
    <x v="0"/>
    <s v="15041RESIN068492022"/>
    <s v="22SD004C"/>
    <x v="3667"/>
    <n v="1179"/>
    <x v="28"/>
    <x v="32"/>
    <n v="0"/>
    <n v="0"/>
    <n v="47.54"/>
    <n v="6.1802000000000001"/>
    <n v="0"/>
    <n v="0"/>
    <n v="53.720199999999998"/>
    <s v=""/>
    <s v="1"/>
    <x v="2"/>
  </r>
  <r>
    <x v="4"/>
    <x v="116"/>
    <s v="1"/>
    <x v="0"/>
    <s v="15041RESIN068492022"/>
    <s v="22SD004C"/>
    <x v="3668"/>
    <n v="1180"/>
    <x v="270"/>
    <x v="320"/>
    <n v="0"/>
    <n v="0"/>
    <n v="144.25"/>
    <n v="18.752500000000001"/>
    <n v="0"/>
    <n v="0"/>
    <n v="163.0025"/>
    <s v=""/>
    <s v="1"/>
    <x v="2"/>
  </r>
  <r>
    <x v="4"/>
    <x v="116"/>
    <s v="1"/>
    <x v="0"/>
    <s v="15041RESIN068492022"/>
    <s v="22SD004C"/>
    <x v="3669"/>
    <n v="1181"/>
    <x v="438"/>
    <x v="513"/>
    <n v="0"/>
    <n v="0"/>
    <n v="1455"/>
    <n v="189.15"/>
    <n v="0"/>
    <n v="0"/>
    <n v="1644.15"/>
    <s v=""/>
    <s v="1"/>
    <x v="2"/>
  </r>
  <r>
    <x v="4"/>
    <x v="116"/>
    <s v="1"/>
    <x v="0"/>
    <s v="15041RESIN068492022"/>
    <s v="22SD004C"/>
    <x v="3670"/>
    <n v="1182"/>
    <x v="9"/>
    <x v="10"/>
    <n v="0"/>
    <n v="0"/>
    <n v="1411.5"/>
    <n v="183.495"/>
    <n v="0"/>
    <n v="0"/>
    <n v="1594.9949999999999"/>
    <s v=""/>
    <s v="1"/>
    <x v="2"/>
  </r>
  <r>
    <x v="4"/>
    <x v="116"/>
    <s v="1"/>
    <x v="0"/>
    <s v="15041RESIN068492022"/>
    <s v="22SD004C"/>
    <x v="3671"/>
    <n v="1183"/>
    <x v="212"/>
    <x v="249"/>
    <n v="0"/>
    <n v="0"/>
    <n v="281.64999999999998"/>
    <n v="36.6145"/>
    <n v="0"/>
    <n v="0"/>
    <n v="318.2645"/>
    <s v=""/>
    <s v="1"/>
    <x v="2"/>
  </r>
  <r>
    <x v="4"/>
    <x v="116"/>
    <s v="1"/>
    <x v="0"/>
    <s v="15041RESIN068492022"/>
    <s v="22SD004C"/>
    <x v="3672"/>
    <n v="1184"/>
    <x v="406"/>
    <x v="475"/>
    <n v="0"/>
    <n v="0"/>
    <n v="103.95"/>
    <n v="13.513500000000001"/>
    <n v="0"/>
    <n v="0"/>
    <n v="117.46350000000001"/>
    <s v=""/>
    <s v="1"/>
    <x v="2"/>
  </r>
  <r>
    <x v="4"/>
    <x v="116"/>
    <s v="1"/>
    <x v="0"/>
    <s v="15041RESIN068492022"/>
    <s v="22SD004C"/>
    <x v="3673"/>
    <n v="1185"/>
    <x v="203"/>
    <x v="238"/>
    <n v="0"/>
    <n v="0"/>
    <n v="823.01"/>
    <n v="106.9913"/>
    <n v="0"/>
    <n v="0"/>
    <n v="930.00130000000001"/>
    <s v=""/>
    <s v="1"/>
    <x v="2"/>
  </r>
  <r>
    <x v="4"/>
    <x v="116"/>
    <s v="1"/>
    <x v="0"/>
    <s v="15041RESIN068492022"/>
    <s v="22SD004C"/>
    <x v="3674"/>
    <n v="1186"/>
    <x v="499"/>
    <x v="580"/>
    <n v="0"/>
    <n v="0"/>
    <n v="87.5"/>
    <n v="11.375"/>
    <n v="0"/>
    <n v="0"/>
    <n v="98.875"/>
    <s v=""/>
    <s v="1"/>
    <x v="2"/>
  </r>
  <r>
    <x v="4"/>
    <x v="117"/>
    <s v="1"/>
    <x v="0"/>
    <s v="15041RESIN068492022"/>
    <s v="22SD004C"/>
    <x v="3675"/>
    <n v="1187"/>
    <x v="2"/>
    <x v="2"/>
    <n v="0"/>
    <n v="0"/>
    <n v="0"/>
    <n v="0"/>
    <n v="0"/>
    <n v="0"/>
    <n v="0"/>
    <s v=""/>
    <s v="1"/>
    <x v="2"/>
  </r>
  <r>
    <x v="4"/>
    <x v="117"/>
    <s v="1"/>
    <x v="0"/>
    <s v="15041RESIN068492022"/>
    <s v="22SD004C"/>
    <x v="3676"/>
    <n v="1188"/>
    <x v="150"/>
    <x v="172"/>
    <n v="0"/>
    <n v="0"/>
    <n v="1239.8499999999999"/>
    <n v="161.18049999999999"/>
    <n v="0"/>
    <n v="0"/>
    <n v="1401.0304999999998"/>
    <s v=""/>
    <s v="1"/>
    <x v="2"/>
  </r>
  <r>
    <x v="4"/>
    <x v="117"/>
    <s v="1"/>
    <x v="0"/>
    <s v="15041RESIN068492022"/>
    <s v="22SD004C"/>
    <x v="3677"/>
    <n v="1189"/>
    <x v="2"/>
    <x v="2"/>
    <n v="0"/>
    <n v="0"/>
    <n v="0"/>
    <n v="0"/>
    <n v="0"/>
    <n v="0"/>
    <n v="0"/>
    <s v=""/>
    <s v="1"/>
    <x v="2"/>
  </r>
  <r>
    <x v="4"/>
    <x v="117"/>
    <s v="1"/>
    <x v="0"/>
    <s v="15041RESIN068492022"/>
    <s v="22SD004C"/>
    <x v="3678"/>
    <n v="1190"/>
    <x v="60"/>
    <x v="65"/>
    <n v="0"/>
    <n v="0"/>
    <n v="163.12"/>
    <n v="21.2056"/>
    <n v="0"/>
    <n v="0"/>
    <n v="184.32560000000001"/>
    <s v=""/>
    <s v="1"/>
    <x v="2"/>
  </r>
  <r>
    <x v="4"/>
    <x v="117"/>
    <s v="1"/>
    <x v="0"/>
    <s v="15041RESIN068492022"/>
    <s v="22SD004C"/>
    <x v="3679"/>
    <n v="1191"/>
    <x v="262"/>
    <x v="312"/>
    <n v="0"/>
    <n v="0"/>
    <n v="1019.47"/>
    <n v="132.53110000000001"/>
    <n v="0"/>
    <n v="0"/>
    <n v="1152.0011"/>
    <s v=""/>
    <s v="1"/>
    <x v="2"/>
  </r>
  <r>
    <x v="4"/>
    <x v="117"/>
    <s v="1"/>
    <x v="0"/>
    <s v="15041RESIN068492022"/>
    <s v="22SD004C"/>
    <x v="3680"/>
    <n v="1192"/>
    <x v="490"/>
    <x v="572"/>
    <n v="0"/>
    <n v="0"/>
    <n v="1650"/>
    <n v="214.5"/>
    <n v="0"/>
    <n v="0"/>
    <n v="1864.5"/>
    <s v=""/>
    <s v="1"/>
    <x v="2"/>
  </r>
  <r>
    <x v="4"/>
    <x v="117"/>
    <s v="1"/>
    <x v="0"/>
    <s v="15041RESIN068492022"/>
    <s v="22SD004C"/>
    <x v="3681"/>
    <n v="1193"/>
    <x v="10"/>
    <x v="11"/>
    <n v="0"/>
    <n v="0"/>
    <n v="194.69"/>
    <n v="25.309699999999999"/>
    <n v="0"/>
    <n v="0"/>
    <n v="219.99969999999999"/>
    <s v=""/>
    <s v="1"/>
    <x v="2"/>
  </r>
  <r>
    <x v="4"/>
    <x v="117"/>
    <s v="1"/>
    <x v="0"/>
    <s v="15041RESIN068492022"/>
    <s v="22SD004C"/>
    <x v="3682"/>
    <n v="1194"/>
    <x v="10"/>
    <x v="11"/>
    <n v="0"/>
    <n v="0"/>
    <n v="14.25"/>
    <n v="1.8525"/>
    <n v="0"/>
    <n v="0"/>
    <n v="16.102499999999999"/>
    <s v=""/>
    <s v="1"/>
    <x v="2"/>
  </r>
  <r>
    <x v="4"/>
    <x v="117"/>
    <s v="1"/>
    <x v="0"/>
    <s v="15041RESIN068492022"/>
    <s v="22SD004C"/>
    <x v="3683"/>
    <n v="1195"/>
    <x v="332"/>
    <x v="388"/>
    <n v="0"/>
    <n v="0"/>
    <n v="40.78"/>
    <n v="5.3014000000000001"/>
    <n v="0"/>
    <n v="0"/>
    <n v="46.081400000000002"/>
    <s v=""/>
    <s v="1"/>
    <x v="2"/>
  </r>
  <r>
    <x v="4"/>
    <x v="117"/>
    <s v="1"/>
    <x v="0"/>
    <s v="15041RESIN068492022"/>
    <s v="22SD004C"/>
    <x v="3684"/>
    <n v="1196"/>
    <x v="270"/>
    <x v="320"/>
    <n v="0"/>
    <n v="0"/>
    <n v="216.37"/>
    <n v="28.1281"/>
    <n v="0"/>
    <n v="0"/>
    <n v="244.49809999999999"/>
    <s v=""/>
    <s v="1"/>
    <x v="2"/>
  </r>
  <r>
    <x v="4"/>
    <x v="117"/>
    <s v="1"/>
    <x v="0"/>
    <s v="15041RESIN068492022"/>
    <s v="22SD004C"/>
    <x v="3685"/>
    <n v="1197"/>
    <x v="194"/>
    <x v="226"/>
    <n v="0"/>
    <n v="0"/>
    <n v="302.33"/>
    <n v="39.302900000000001"/>
    <n v="0"/>
    <n v="0"/>
    <n v="341.63290000000001"/>
    <s v=""/>
    <s v="1"/>
    <x v="2"/>
  </r>
  <r>
    <x v="4"/>
    <x v="117"/>
    <s v="1"/>
    <x v="0"/>
    <s v="15041RESIN068492022"/>
    <s v="22SD004C"/>
    <x v="3686"/>
    <n v="1198"/>
    <x v="439"/>
    <x v="514"/>
    <n v="0"/>
    <n v="0"/>
    <n v="380.53"/>
    <n v="49.468899999999998"/>
    <n v="0"/>
    <n v="0"/>
    <n v="429.99889999999999"/>
    <s v=""/>
    <s v="1"/>
    <x v="2"/>
  </r>
  <r>
    <x v="4"/>
    <x v="117"/>
    <s v="1"/>
    <x v="0"/>
    <s v="15041RESIN068492022"/>
    <s v="22SD004C"/>
    <x v="3687"/>
    <n v="1199"/>
    <x v="177"/>
    <x v="203"/>
    <n v="0"/>
    <n v="0"/>
    <n v="6690.18"/>
    <n v="869.72340000000008"/>
    <n v="0"/>
    <n v="0"/>
    <n v="7559.9034000000001"/>
    <s v=""/>
    <s v="1"/>
    <x v="2"/>
  </r>
  <r>
    <x v="4"/>
    <x v="117"/>
    <s v="1"/>
    <x v="0"/>
    <s v="15041RESIN068492022"/>
    <s v="22SD004C"/>
    <x v="3688"/>
    <n v="1200"/>
    <x v="40"/>
    <x v="44"/>
    <n v="0"/>
    <n v="0"/>
    <n v="244.68"/>
    <n v="31.808400000000002"/>
    <n v="0"/>
    <n v="0"/>
    <n v="276.48840000000001"/>
    <s v=""/>
    <s v="1"/>
    <x v="2"/>
  </r>
  <r>
    <x v="4"/>
    <x v="117"/>
    <s v="1"/>
    <x v="0"/>
    <s v="15041RESIN068492022"/>
    <s v="22SD004C"/>
    <x v="3689"/>
    <n v="1201"/>
    <x v="245"/>
    <x v="291"/>
    <n v="0"/>
    <n v="0"/>
    <n v="101.93"/>
    <n v="13.250900000000001"/>
    <n v="0"/>
    <n v="0"/>
    <n v="115.18090000000001"/>
    <s v=""/>
    <s v="1"/>
    <x v="2"/>
  </r>
  <r>
    <x v="4"/>
    <x v="117"/>
    <s v="1"/>
    <x v="0"/>
    <s v="15041RESIN068492022"/>
    <s v="22SD004C"/>
    <x v="3690"/>
    <n v="1202"/>
    <x v="345"/>
    <x v="401"/>
    <n v="0"/>
    <n v="0"/>
    <n v="607.51"/>
    <n v="78.976299999999995"/>
    <n v="0"/>
    <n v="0"/>
    <n v="686.48630000000003"/>
    <s v=""/>
    <s v="1"/>
    <x v="2"/>
  </r>
  <r>
    <x v="4"/>
    <x v="118"/>
    <s v="1"/>
    <x v="0"/>
    <s v="15041RESIN068492022"/>
    <s v="22SD004C"/>
    <x v="3691"/>
    <n v="1203"/>
    <x v="410"/>
    <x v="480"/>
    <n v="0"/>
    <n v="0"/>
    <n v="43.82"/>
    <n v="5.6966000000000001"/>
    <n v="0"/>
    <n v="0"/>
    <n v="49.516599999999997"/>
    <s v=""/>
    <s v="1"/>
    <x v="2"/>
  </r>
  <r>
    <x v="4"/>
    <x v="118"/>
    <s v="1"/>
    <x v="0"/>
    <s v="15041RESIN068492022"/>
    <s v="22SD004C"/>
    <x v="3692"/>
    <n v="1204"/>
    <x v="10"/>
    <x v="11"/>
    <n v="0"/>
    <n v="0"/>
    <n v="1490.09"/>
    <n v="193.71170000000001"/>
    <n v="0"/>
    <n v="0"/>
    <n v="1683.8017"/>
    <s v=""/>
    <s v="1"/>
    <x v="2"/>
  </r>
  <r>
    <x v="4"/>
    <x v="118"/>
    <s v="1"/>
    <x v="0"/>
    <s v="15041RESIN068492022"/>
    <s v="22SD004C"/>
    <x v="3693"/>
    <n v="1205"/>
    <x v="144"/>
    <x v="164"/>
    <n v="0"/>
    <n v="0"/>
    <n v="40.770000000000003"/>
    <n v="5.3001000000000005"/>
    <n v="0"/>
    <n v="0"/>
    <n v="46.070100000000004"/>
    <s v=""/>
    <s v="1"/>
    <x v="2"/>
  </r>
  <r>
    <x v="4"/>
    <x v="118"/>
    <s v="1"/>
    <x v="0"/>
    <s v="15041RESIN068492022"/>
    <s v="22SD004C"/>
    <x v="3694"/>
    <n v="1206"/>
    <x v="119"/>
    <x v="136"/>
    <n v="0"/>
    <n v="0"/>
    <n v="81.790000000000006"/>
    <n v="10.632700000000002"/>
    <n v="0"/>
    <n v="0"/>
    <n v="92.422700000000006"/>
    <s v=""/>
    <s v="1"/>
    <x v="2"/>
  </r>
  <r>
    <x v="4"/>
    <x v="118"/>
    <s v="1"/>
    <x v="0"/>
    <s v="15041RESIN068492022"/>
    <s v="22SD004C"/>
    <x v="3695"/>
    <n v="1207"/>
    <x v="490"/>
    <x v="572"/>
    <n v="0"/>
    <n v="0"/>
    <n v="1650"/>
    <n v="214.5"/>
    <n v="0"/>
    <n v="0"/>
    <n v="1864.5"/>
    <s v=""/>
    <s v="1"/>
    <x v="2"/>
  </r>
  <r>
    <x v="4"/>
    <x v="118"/>
    <s v="1"/>
    <x v="0"/>
    <s v="15041RESIN068492022"/>
    <s v="22SD004C"/>
    <x v="3696"/>
    <n v="1208"/>
    <x v="194"/>
    <x v="226"/>
    <n v="0"/>
    <n v="0"/>
    <n v="25.8"/>
    <n v="3.3540000000000001"/>
    <n v="0"/>
    <n v="0"/>
    <n v="29.154"/>
    <s v=""/>
    <s v="1"/>
    <x v="2"/>
  </r>
  <r>
    <x v="4"/>
    <x v="118"/>
    <s v="1"/>
    <x v="0"/>
    <s v="15041RESIN068492022"/>
    <s v="22SD004C"/>
    <x v="3697"/>
    <n v="1209"/>
    <x v="2"/>
    <x v="2"/>
    <n v="0"/>
    <n v="0"/>
    <n v="0"/>
    <n v="0"/>
    <n v="0"/>
    <n v="0"/>
    <n v="0"/>
    <s v=""/>
    <s v="1"/>
    <x v="2"/>
  </r>
  <r>
    <x v="4"/>
    <x v="118"/>
    <s v="1"/>
    <x v="0"/>
    <s v="15041RESIN068492022"/>
    <s v="22SD004C"/>
    <x v="3698"/>
    <n v="1210"/>
    <x v="192"/>
    <x v="224"/>
    <n v="0"/>
    <n v="0"/>
    <n v="165.12"/>
    <n v="21.465600000000002"/>
    <n v="0"/>
    <n v="0"/>
    <n v="186.5856"/>
    <s v=""/>
    <s v="1"/>
    <x v="2"/>
  </r>
  <r>
    <x v="4"/>
    <x v="118"/>
    <s v="1"/>
    <x v="0"/>
    <s v="15041RESIN068492022"/>
    <s v="22SD004C"/>
    <x v="3699"/>
    <n v="1211"/>
    <x v="432"/>
    <x v="109"/>
    <n v="0"/>
    <n v="0"/>
    <n v="100.75"/>
    <n v="13.0975"/>
    <n v="0"/>
    <n v="0"/>
    <n v="113.8475"/>
    <s v="044578045"/>
    <s v="1"/>
    <x v="2"/>
  </r>
  <r>
    <x v="4"/>
    <x v="118"/>
    <s v="1"/>
    <x v="0"/>
    <s v="15041RESIN068492022"/>
    <s v="22SD004C"/>
    <x v="3700"/>
    <n v="1212"/>
    <x v="102"/>
    <x v="117"/>
    <n v="0"/>
    <n v="0"/>
    <n v="1124.44"/>
    <n v="146.1772"/>
    <n v="0"/>
    <n v="0"/>
    <n v="1270.6172000000001"/>
    <s v=""/>
    <s v="1"/>
    <x v="2"/>
  </r>
  <r>
    <x v="4"/>
    <x v="118"/>
    <s v="1"/>
    <x v="0"/>
    <s v="15041RESIN068492022"/>
    <s v="22SD004C"/>
    <x v="3701"/>
    <n v="1213"/>
    <x v="242"/>
    <x v="287"/>
    <n v="0"/>
    <n v="0"/>
    <n v="104"/>
    <n v="13.52"/>
    <n v="0"/>
    <n v="0"/>
    <n v="117.52"/>
    <s v=""/>
    <s v="1"/>
    <x v="2"/>
  </r>
  <r>
    <x v="4"/>
    <x v="118"/>
    <s v="1"/>
    <x v="0"/>
    <s v="15041RESIN068492022"/>
    <s v="22SD004C"/>
    <x v="3702"/>
    <n v="1214"/>
    <x v="139"/>
    <x v="158"/>
    <n v="0"/>
    <n v="0"/>
    <n v="185.51"/>
    <n v="24.116299999999999"/>
    <n v="0"/>
    <n v="0"/>
    <n v="209.62629999999999"/>
    <s v=""/>
    <s v="1"/>
    <x v="2"/>
  </r>
  <r>
    <x v="4"/>
    <x v="118"/>
    <s v="1"/>
    <x v="0"/>
    <s v="15041RESIN068492022"/>
    <s v="22SD004C"/>
    <x v="3703"/>
    <n v="1215"/>
    <x v="228"/>
    <x v="267"/>
    <n v="0"/>
    <n v="0"/>
    <n v="27.91"/>
    <n v="3.6283000000000003"/>
    <n v="0"/>
    <n v="0"/>
    <n v="31.5383"/>
    <s v=""/>
    <s v="1"/>
    <x v="2"/>
  </r>
  <r>
    <x v="4"/>
    <x v="118"/>
    <s v="1"/>
    <x v="0"/>
    <s v="15041RESIN068492022"/>
    <s v="22SD004C"/>
    <x v="3704"/>
    <n v="1216"/>
    <x v="210"/>
    <x v="247"/>
    <n v="0"/>
    <n v="0"/>
    <n v="58.5"/>
    <n v="7.6050000000000004"/>
    <n v="0"/>
    <n v="0"/>
    <n v="66.105000000000004"/>
    <s v=""/>
    <s v="1"/>
    <x v="2"/>
  </r>
  <r>
    <x v="4"/>
    <x v="118"/>
    <s v="1"/>
    <x v="0"/>
    <s v="15041RESIN068492022"/>
    <s v="22SD004C"/>
    <x v="3705"/>
    <n v="1217"/>
    <x v="132"/>
    <x v="150"/>
    <n v="0"/>
    <n v="0"/>
    <n v="201.38"/>
    <n v="26.179400000000001"/>
    <n v="0"/>
    <n v="0"/>
    <n v="227.55939999999998"/>
    <s v=""/>
    <s v="1"/>
    <x v="2"/>
  </r>
  <r>
    <x v="4"/>
    <x v="118"/>
    <s v="1"/>
    <x v="0"/>
    <s v="15041RESIN068492022"/>
    <s v="22SD004C"/>
    <x v="3706"/>
    <n v="1218"/>
    <x v="57"/>
    <x v="62"/>
    <n v="0"/>
    <n v="0"/>
    <n v="183.51"/>
    <n v="23.856300000000001"/>
    <n v="0"/>
    <n v="0"/>
    <n v="207.3663"/>
    <s v=""/>
    <s v="1"/>
    <x v="2"/>
  </r>
  <r>
    <x v="4"/>
    <x v="118"/>
    <s v="1"/>
    <x v="0"/>
    <s v="15041RESIN068492022"/>
    <s v="22SD004C"/>
    <x v="3707"/>
    <n v="1219"/>
    <x v="180"/>
    <x v="207"/>
    <n v="0"/>
    <n v="0"/>
    <n v="81.56"/>
    <n v="10.6028"/>
    <n v="0"/>
    <n v="0"/>
    <n v="92.162800000000004"/>
    <s v=""/>
    <s v="1"/>
    <x v="2"/>
  </r>
  <r>
    <x v="4"/>
    <x v="118"/>
    <s v="1"/>
    <x v="0"/>
    <s v="15041RESIN068492022"/>
    <s v="22SD004C"/>
    <x v="3708"/>
    <n v="1220"/>
    <x v="60"/>
    <x v="65"/>
    <n v="0"/>
    <n v="0"/>
    <n v="101.95"/>
    <n v="13.253500000000001"/>
    <n v="0"/>
    <n v="0"/>
    <n v="115.20350000000001"/>
    <s v=""/>
    <s v="1"/>
    <x v="2"/>
  </r>
  <r>
    <x v="4"/>
    <x v="118"/>
    <s v="1"/>
    <x v="0"/>
    <s v="15041RESIN068492022"/>
    <s v="22SD004C"/>
    <x v="3709"/>
    <n v="1221"/>
    <x v="296"/>
    <x v="347"/>
    <n v="0"/>
    <n v="0"/>
    <n v="386.55"/>
    <n v="50.2515"/>
    <n v="0"/>
    <n v="0"/>
    <n v="436.80150000000003"/>
    <s v=""/>
    <s v="1"/>
    <x v="2"/>
  </r>
  <r>
    <x v="4"/>
    <x v="118"/>
    <s v="1"/>
    <x v="0"/>
    <s v="15041RESIN068492022"/>
    <s v="22SD004C"/>
    <x v="3710"/>
    <n v="1222"/>
    <x v="11"/>
    <x v="14"/>
    <n v="0"/>
    <n v="0"/>
    <n v="9366.25"/>
    <n v="1217.6125"/>
    <n v="0"/>
    <n v="0"/>
    <n v="10583.862499999999"/>
    <s v=""/>
    <s v="1"/>
    <x v="2"/>
  </r>
  <r>
    <x v="4"/>
    <x v="118"/>
    <s v="1"/>
    <x v="0"/>
    <s v="15041RESIN068492022"/>
    <s v="22SD004C"/>
    <x v="3711"/>
    <n v="1223"/>
    <x v="11"/>
    <x v="14"/>
    <n v="0"/>
    <n v="0"/>
    <n v="9557.4"/>
    <n v="1242.462"/>
    <n v="0"/>
    <n v="0"/>
    <n v="10799.861999999999"/>
    <s v=""/>
    <s v="1"/>
    <x v="2"/>
  </r>
  <r>
    <x v="4"/>
    <x v="118"/>
    <s v="1"/>
    <x v="0"/>
    <s v="15041RESIN068492022"/>
    <s v="22SD004C"/>
    <x v="3712"/>
    <n v="1224"/>
    <x v="11"/>
    <x v="14"/>
    <n v="0"/>
    <n v="0"/>
    <n v="25804.98"/>
    <n v="3354.6473999999998"/>
    <n v="0"/>
    <n v="0"/>
    <n v="29159.627399999998"/>
    <s v=""/>
    <s v="1"/>
    <x v="2"/>
  </r>
  <r>
    <x v="4"/>
    <x v="118"/>
    <s v="1"/>
    <x v="0"/>
    <s v="15041RESIN068492022"/>
    <s v="22SD004C"/>
    <x v="3713"/>
    <n v="1225"/>
    <x v="11"/>
    <x v="14"/>
    <n v="0"/>
    <n v="0"/>
    <n v="19114.8"/>
    <n v="2484.924"/>
    <n v="0"/>
    <n v="0"/>
    <n v="21599.723999999998"/>
    <s v=""/>
    <s v="1"/>
    <x v="2"/>
  </r>
  <r>
    <x v="4"/>
    <x v="118"/>
    <s v="1"/>
    <x v="0"/>
    <s v="15041RESIN068492022"/>
    <s v="22SD004C"/>
    <x v="3714"/>
    <n v="1226"/>
    <x v="11"/>
    <x v="14"/>
    <n v="0"/>
    <n v="0"/>
    <n v="15291.84"/>
    <n v="1987.9392"/>
    <n v="0"/>
    <n v="0"/>
    <n v="17279.779200000001"/>
    <s v=""/>
    <s v="1"/>
    <x v="2"/>
  </r>
  <r>
    <x v="4"/>
    <x v="118"/>
    <s v="1"/>
    <x v="0"/>
    <s v="15041RESIN068492022"/>
    <s v="22SD004C"/>
    <x v="3715"/>
    <n v="1227"/>
    <x v="11"/>
    <x v="14"/>
    <n v="0"/>
    <n v="0"/>
    <n v="1681.44"/>
    <n v="218.58720000000002"/>
    <n v="0"/>
    <n v="0"/>
    <n v="1900.0272"/>
    <s v=""/>
    <s v="1"/>
    <x v="2"/>
  </r>
  <r>
    <x v="4"/>
    <x v="118"/>
    <s v="1"/>
    <x v="0"/>
    <s v="15041RESIN068492022"/>
    <s v="22SD004C"/>
    <x v="3716"/>
    <n v="1228"/>
    <x v="349"/>
    <x v="407"/>
    <n v="0"/>
    <n v="0"/>
    <n v="91.85"/>
    <n v="11.9405"/>
    <n v="0"/>
    <n v="0"/>
    <n v="103.79049999999999"/>
    <s v=""/>
    <s v="1"/>
    <x v="2"/>
  </r>
  <r>
    <x v="4"/>
    <x v="118"/>
    <s v="1"/>
    <x v="0"/>
    <s v="15041RESIN068492022"/>
    <s v="22SD004C"/>
    <x v="3717"/>
    <n v="1229"/>
    <x v="98"/>
    <x v="110"/>
    <n v="0"/>
    <n v="0"/>
    <n v="126.37"/>
    <n v="16.428100000000001"/>
    <n v="0"/>
    <n v="0"/>
    <n v="142.79810000000001"/>
    <s v=""/>
    <s v="1"/>
    <x v="2"/>
  </r>
  <r>
    <x v="4"/>
    <x v="118"/>
    <s v="1"/>
    <x v="0"/>
    <s v="15041RESIN068492022"/>
    <s v="22SD004C"/>
    <x v="3718"/>
    <n v="1230"/>
    <x v="111"/>
    <x v="127"/>
    <n v="0"/>
    <n v="0"/>
    <n v="129.44"/>
    <n v="16.827200000000001"/>
    <n v="0"/>
    <n v="0"/>
    <n v="146.2672"/>
    <s v=""/>
    <s v="1"/>
    <x v="2"/>
  </r>
  <r>
    <x v="4"/>
    <x v="118"/>
    <s v="1"/>
    <x v="0"/>
    <s v="15041RESIN068492022"/>
    <s v="22SD004C"/>
    <x v="3719"/>
    <n v="1231"/>
    <x v="432"/>
    <x v="379"/>
    <n v="0"/>
    <n v="0"/>
    <n v="316.76"/>
    <n v="41.178800000000003"/>
    <n v="0"/>
    <n v="0"/>
    <n v="357.93880000000001"/>
    <s v="032122074"/>
    <s v="1"/>
    <x v="2"/>
  </r>
  <r>
    <x v="4"/>
    <x v="118"/>
    <s v="1"/>
    <x v="0"/>
    <s v="15041RESIN068492022"/>
    <s v="22SD004C"/>
    <x v="3720"/>
    <n v="1232"/>
    <x v="432"/>
    <x v="428"/>
    <n v="0"/>
    <n v="0"/>
    <n v="131.16"/>
    <n v="17.050799999999999"/>
    <n v="0"/>
    <n v="0"/>
    <n v="148.21080000000001"/>
    <s v="007419331"/>
    <s v="1"/>
    <x v="2"/>
  </r>
  <r>
    <x v="4"/>
    <x v="118"/>
    <s v="1"/>
    <x v="0"/>
    <s v="15041RESIN068492022"/>
    <s v="22SD004C"/>
    <x v="3721"/>
    <n v="1233"/>
    <x v="254"/>
    <x v="301"/>
    <n v="0"/>
    <n v="0"/>
    <n v="165.12"/>
    <n v="21.465600000000002"/>
    <n v="0"/>
    <n v="0"/>
    <n v="186.5856"/>
    <s v=""/>
    <s v="1"/>
    <x v="2"/>
  </r>
  <r>
    <x v="4"/>
    <x v="118"/>
    <s v="1"/>
    <x v="0"/>
    <s v="15041RESIN068492022"/>
    <s v="22SD004C"/>
    <x v="3722"/>
    <n v="1234"/>
    <x v="500"/>
    <x v="581"/>
    <n v="0"/>
    <n v="0"/>
    <n v="695.25"/>
    <n v="90.382500000000007"/>
    <n v="0"/>
    <n v="0"/>
    <n v="785.63250000000005"/>
    <s v=""/>
    <s v="1"/>
    <x v="2"/>
  </r>
  <r>
    <x v="4"/>
    <x v="118"/>
    <s v="1"/>
    <x v="0"/>
    <s v="15041RESIN068492022"/>
    <s v="22SD004C"/>
    <x v="3723"/>
    <n v="1235"/>
    <x v="219"/>
    <x v="257"/>
    <n v="0"/>
    <n v="0"/>
    <n v="858.38"/>
    <n v="111.5894"/>
    <n v="0"/>
    <n v="0"/>
    <n v="969.96939999999995"/>
    <s v=""/>
    <s v="1"/>
    <x v="2"/>
  </r>
  <r>
    <x v="4"/>
    <x v="118"/>
    <s v="1"/>
    <x v="0"/>
    <s v="15041RESIN068492022"/>
    <s v="22SD004C"/>
    <x v="3724"/>
    <n v="1236"/>
    <x v="201"/>
    <x v="234"/>
    <n v="0"/>
    <n v="0"/>
    <n v="211.08"/>
    <n v="27.440400000000004"/>
    <n v="0"/>
    <n v="0"/>
    <n v="238.52040000000002"/>
    <s v=""/>
    <s v="1"/>
    <x v="2"/>
  </r>
  <r>
    <x v="4"/>
    <x v="118"/>
    <s v="1"/>
    <x v="0"/>
    <s v="15041RESIN068492022"/>
    <s v="22SD004C"/>
    <x v="3725"/>
    <n v="1237"/>
    <x v="267"/>
    <x v="317"/>
    <n v="0"/>
    <n v="0"/>
    <n v="616.46"/>
    <n v="80.139800000000008"/>
    <n v="0"/>
    <n v="0"/>
    <n v="696.59980000000007"/>
    <s v=""/>
    <s v="1"/>
    <x v="2"/>
  </r>
  <r>
    <x v="4"/>
    <x v="118"/>
    <s v="1"/>
    <x v="0"/>
    <s v="15041RESIN068492022"/>
    <s v="22SD004C"/>
    <x v="3726"/>
    <n v="1238"/>
    <x v="2"/>
    <x v="2"/>
    <n v="0"/>
    <n v="0"/>
    <n v="0"/>
    <n v="0"/>
    <n v="0"/>
    <n v="0"/>
    <n v="0"/>
    <s v=""/>
    <s v="1"/>
    <x v="2"/>
  </r>
  <r>
    <x v="4"/>
    <x v="118"/>
    <s v="1"/>
    <x v="0"/>
    <s v="15041RESIN068492022"/>
    <s v="22SD004C"/>
    <x v="3727"/>
    <n v="1239"/>
    <x v="399"/>
    <x v="468"/>
    <n v="0"/>
    <n v="0"/>
    <n v="171.61"/>
    <n v="22.309300000000004"/>
    <n v="0"/>
    <n v="0"/>
    <n v="193.91930000000002"/>
    <s v=""/>
    <s v="1"/>
    <x v="2"/>
  </r>
  <r>
    <x v="4"/>
    <x v="118"/>
    <s v="1"/>
    <x v="0"/>
    <s v="15041RESIN068492022"/>
    <s v="22SD004C"/>
    <x v="3728"/>
    <n v="1240"/>
    <x v="150"/>
    <x v="172"/>
    <n v="0"/>
    <n v="0"/>
    <n v="494.19"/>
    <n v="64.244700000000009"/>
    <n v="0"/>
    <n v="0"/>
    <n v="558.43470000000002"/>
    <s v=""/>
    <s v="1"/>
    <x v="2"/>
  </r>
  <r>
    <x v="4"/>
    <x v="118"/>
    <s v="1"/>
    <x v="0"/>
    <s v="15041RESIN068492022"/>
    <s v="22SD004C"/>
    <x v="3729"/>
    <n v="1241"/>
    <x v="10"/>
    <x v="11"/>
    <n v="0"/>
    <n v="0"/>
    <n v="133.41"/>
    <n v="17.343299999999999"/>
    <n v="0"/>
    <n v="0"/>
    <n v="150.7533"/>
    <s v=""/>
    <s v="1"/>
    <x v="2"/>
  </r>
  <r>
    <x v="4"/>
    <x v="118"/>
    <s v="1"/>
    <x v="0"/>
    <s v="15041RESIN068492022"/>
    <s v="22SD004C"/>
    <x v="3730"/>
    <n v="1242"/>
    <x v="10"/>
    <x v="11"/>
    <n v="0"/>
    <n v="0"/>
    <n v="87.33"/>
    <n v="11.3529"/>
    <n v="0"/>
    <n v="0"/>
    <n v="98.682900000000004"/>
    <s v=""/>
    <s v="1"/>
    <x v="2"/>
  </r>
  <r>
    <x v="4"/>
    <x v="118"/>
    <s v="1"/>
    <x v="0"/>
    <s v="15041RESIN068492022"/>
    <s v="22SD004C"/>
    <x v="3731"/>
    <n v="1243"/>
    <x v="11"/>
    <x v="14"/>
    <n v="0"/>
    <n v="0"/>
    <n v="19114.8"/>
    <n v="2484.924"/>
    <n v="0"/>
    <n v="0"/>
    <n v="21599.723999999998"/>
    <s v=""/>
    <s v="1"/>
    <x v="2"/>
  </r>
  <r>
    <x v="4"/>
    <x v="118"/>
    <s v="1"/>
    <x v="0"/>
    <s v="15041RESIN068492022"/>
    <s v="22SD004C"/>
    <x v="3732"/>
    <n v="1244"/>
    <x v="334"/>
    <x v="390"/>
    <n v="0"/>
    <n v="0"/>
    <n v="550"/>
    <n v="71.5"/>
    <n v="0"/>
    <n v="0"/>
    <n v="621.5"/>
    <s v=""/>
    <s v="1"/>
    <x v="2"/>
  </r>
  <r>
    <x v="4"/>
    <x v="118"/>
    <s v="1"/>
    <x v="0"/>
    <s v="15041RESIN068492022"/>
    <s v="22SD004C"/>
    <x v="3733"/>
    <n v="1245"/>
    <x v="183"/>
    <x v="212"/>
    <n v="0"/>
    <n v="0"/>
    <n v="96.38"/>
    <n v="12.529399999999999"/>
    <n v="0"/>
    <n v="0"/>
    <n v="108.90939999999999"/>
    <s v=""/>
    <s v="1"/>
    <x v="2"/>
  </r>
  <r>
    <x v="4"/>
    <x v="118"/>
    <s v="1"/>
    <x v="0"/>
    <s v="15041RESIN068492022"/>
    <s v="22SD004C"/>
    <x v="3734"/>
    <n v="1246"/>
    <x v="88"/>
    <x v="98"/>
    <n v="0"/>
    <n v="0"/>
    <n v="449.98"/>
    <n v="58.497400000000006"/>
    <n v="0"/>
    <n v="0"/>
    <n v="508.47740000000005"/>
    <s v=""/>
    <s v="1"/>
    <x v="2"/>
  </r>
  <r>
    <x v="4"/>
    <x v="118"/>
    <s v="1"/>
    <x v="0"/>
    <s v="15041RESIN068492022"/>
    <s v="22SD004C"/>
    <x v="3735"/>
    <n v="1247"/>
    <x v="88"/>
    <x v="98"/>
    <n v="0"/>
    <n v="0"/>
    <n v="56.13"/>
    <n v="7.2969000000000008"/>
    <n v="0"/>
    <n v="0"/>
    <n v="63.426900000000003"/>
    <s v=""/>
    <s v="1"/>
    <x v="2"/>
  </r>
  <r>
    <x v="4"/>
    <x v="118"/>
    <s v="1"/>
    <x v="0"/>
    <s v="15041RESIN068492022"/>
    <s v="22SD004C"/>
    <x v="3736"/>
    <n v="1248"/>
    <x v="194"/>
    <x v="226"/>
    <n v="0"/>
    <n v="0"/>
    <n v="255.12"/>
    <n v="33.165600000000005"/>
    <n v="0"/>
    <n v="0"/>
    <n v="288.28559999999999"/>
    <s v=""/>
    <s v="1"/>
    <x v="2"/>
  </r>
  <r>
    <x v="4"/>
    <x v="118"/>
    <s v="1"/>
    <x v="0"/>
    <s v="15041RESIN068492022"/>
    <s v="22SD004C"/>
    <x v="3737"/>
    <n v="1249"/>
    <x v="87"/>
    <x v="97"/>
    <n v="0"/>
    <n v="0"/>
    <n v="256.87"/>
    <n v="33.393100000000004"/>
    <n v="0"/>
    <n v="0"/>
    <n v="290.26310000000001"/>
    <s v=""/>
    <s v="1"/>
    <x v="2"/>
  </r>
  <r>
    <x v="4"/>
    <x v="118"/>
    <s v="1"/>
    <x v="0"/>
    <s v="15041RESIN068492022"/>
    <s v="22SD004C"/>
    <x v="3738"/>
    <n v="1250"/>
    <x v="17"/>
    <x v="20"/>
    <n v="0"/>
    <n v="0"/>
    <n v="15100.69"/>
    <n v="1963.0897000000002"/>
    <n v="0"/>
    <n v="0"/>
    <n v="17063.779699999999"/>
    <s v=""/>
    <s v="1"/>
    <x v="2"/>
  </r>
  <r>
    <x v="4"/>
    <x v="118"/>
    <s v="1"/>
    <x v="0"/>
    <s v="15041RESIN068492022"/>
    <s v="22SD004C"/>
    <x v="3739"/>
    <n v="1251"/>
    <x v="2"/>
    <x v="2"/>
    <n v="0"/>
    <n v="0"/>
    <n v="0"/>
    <n v="0"/>
    <n v="0"/>
    <n v="0"/>
    <n v="0"/>
    <s v=""/>
    <s v="1"/>
    <x v="2"/>
  </r>
  <r>
    <x v="4"/>
    <x v="118"/>
    <s v="1"/>
    <x v="0"/>
    <s v="15041RESIN068492022"/>
    <s v="22SD004C"/>
    <x v="3740"/>
    <n v="1252"/>
    <x v="395"/>
    <x v="464"/>
    <n v="0"/>
    <n v="0"/>
    <n v="205.9"/>
    <n v="26.767000000000003"/>
    <n v="0"/>
    <n v="0"/>
    <n v="232.667"/>
    <s v=""/>
    <s v="1"/>
    <x v="2"/>
  </r>
  <r>
    <x v="4"/>
    <x v="118"/>
    <s v="1"/>
    <x v="0"/>
    <s v="15041RESIN068492022"/>
    <s v="22SD004C"/>
    <x v="3741"/>
    <n v="1253"/>
    <x v="246"/>
    <x v="292"/>
    <n v="0"/>
    <n v="0"/>
    <n v="101.95"/>
    <n v="13.253500000000001"/>
    <n v="0"/>
    <n v="0"/>
    <n v="115.20350000000001"/>
    <s v=""/>
    <s v="1"/>
    <x v="2"/>
  </r>
  <r>
    <x v="4"/>
    <x v="118"/>
    <s v="1"/>
    <x v="0"/>
    <s v="15041RESIN068492022"/>
    <s v="22SD004C"/>
    <x v="3742"/>
    <n v="1254"/>
    <x v="432"/>
    <x v="12"/>
    <n v="0"/>
    <n v="0"/>
    <n v="232.63"/>
    <n v="30.241900000000001"/>
    <n v="0"/>
    <n v="0"/>
    <n v="262.87189999999998"/>
    <s v="018717409"/>
    <s v="1"/>
    <x v="2"/>
  </r>
  <r>
    <x v="4"/>
    <x v="118"/>
    <s v="1"/>
    <x v="0"/>
    <s v="15041RESIN068492022"/>
    <s v="22SD004C"/>
    <x v="3743"/>
    <n v="1255"/>
    <x v="2"/>
    <x v="2"/>
    <n v="0"/>
    <n v="0"/>
    <n v="0"/>
    <n v="0"/>
    <n v="0"/>
    <n v="0"/>
    <n v="0"/>
    <s v=""/>
    <s v="1"/>
    <x v="2"/>
  </r>
  <r>
    <x v="4"/>
    <x v="118"/>
    <s v="1"/>
    <x v="0"/>
    <s v="15041RESIN068492022"/>
    <s v="22SD004C"/>
    <x v="3744"/>
    <n v="1256"/>
    <x v="501"/>
    <x v="85"/>
    <n v="0"/>
    <n v="0"/>
    <n v="417.94"/>
    <n v="54.3322"/>
    <n v="0"/>
    <n v="0"/>
    <n v="472.2722"/>
    <s v=""/>
    <s v="1"/>
    <x v="2"/>
  </r>
  <r>
    <x v="4"/>
    <x v="118"/>
    <s v="1"/>
    <x v="0"/>
    <s v="15041RESIN068492022"/>
    <s v="22SD004C"/>
    <x v="3745"/>
    <n v="1257"/>
    <x v="208"/>
    <x v="245"/>
    <n v="0"/>
    <n v="0"/>
    <n v="369.02"/>
    <n v="47.9726"/>
    <n v="0"/>
    <n v="0"/>
    <n v="416.99259999999998"/>
    <s v=""/>
    <s v="1"/>
    <x v="2"/>
  </r>
  <r>
    <x v="4"/>
    <x v="118"/>
    <s v="1"/>
    <x v="0"/>
    <s v="15041RESIN068492022"/>
    <s v="22SD004C"/>
    <x v="3746"/>
    <n v="1258"/>
    <x v="185"/>
    <x v="215"/>
    <n v="0"/>
    <n v="0"/>
    <n v="1141.79"/>
    <n v="148.43270000000001"/>
    <n v="0"/>
    <n v="0"/>
    <n v="1290.2227"/>
    <s v=""/>
    <s v="1"/>
    <x v="2"/>
  </r>
  <r>
    <x v="4"/>
    <x v="118"/>
    <s v="1"/>
    <x v="0"/>
    <s v="15041RESIN068492022"/>
    <s v="22SD004C"/>
    <x v="3747"/>
    <n v="1259"/>
    <x v="492"/>
    <x v="574"/>
    <n v="0"/>
    <n v="0"/>
    <n v="120"/>
    <n v="15.600000000000001"/>
    <n v="0"/>
    <n v="0"/>
    <n v="135.6"/>
    <s v=""/>
    <s v="1"/>
    <x v="2"/>
  </r>
  <r>
    <x v="4"/>
    <x v="118"/>
    <s v="1"/>
    <x v="0"/>
    <s v="15041RESIN068492022"/>
    <s v="22SD004C"/>
    <x v="3748"/>
    <n v="1260"/>
    <x v="130"/>
    <x v="148"/>
    <n v="0"/>
    <n v="0"/>
    <n v="384.67"/>
    <n v="50.007100000000001"/>
    <n v="0"/>
    <n v="0"/>
    <n v="434.6771"/>
    <s v=""/>
    <s v="1"/>
    <x v="2"/>
  </r>
  <r>
    <x v="4"/>
    <x v="118"/>
    <s v="1"/>
    <x v="0"/>
    <s v="15041RESIN068492022"/>
    <s v="22SD004C"/>
    <x v="3749"/>
    <n v="1261"/>
    <x v="60"/>
    <x v="65"/>
    <n v="0"/>
    <n v="0"/>
    <n v="20.39"/>
    <n v="2.6507000000000001"/>
    <n v="0"/>
    <n v="0"/>
    <n v="23.040700000000001"/>
    <s v=""/>
    <s v="1"/>
    <x v="2"/>
  </r>
  <r>
    <x v="4"/>
    <x v="118"/>
    <s v="1"/>
    <x v="0"/>
    <s v="15041RESIN068492022"/>
    <s v="22SD004C"/>
    <x v="3750"/>
    <n v="1262"/>
    <x v="54"/>
    <x v="59"/>
    <n v="0"/>
    <n v="0"/>
    <n v="286.72000000000003"/>
    <n v="37.273600000000002"/>
    <n v="0"/>
    <n v="0"/>
    <n v="323.99360000000001"/>
    <s v=""/>
    <s v="1"/>
    <x v="2"/>
  </r>
  <r>
    <x v="4"/>
    <x v="118"/>
    <s v="1"/>
    <x v="0"/>
    <s v="15041RESIN068492022"/>
    <s v="22SD004C"/>
    <x v="3751"/>
    <n v="1263"/>
    <x v="10"/>
    <x v="11"/>
    <n v="0"/>
    <n v="0"/>
    <n v="1148.4000000000001"/>
    <n v="149.29200000000003"/>
    <n v="0"/>
    <n v="0"/>
    <n v="1297.692"/>
    <s v=""/>
    <s v="1"/>
    <x v="2"/>
  </r>
  <r>
    <x v="4"/>
    <x v="118"/>
    <s v="1"/>
    <x v="0"/>
    <s v="15041RESIN068492022"/>
    <s v="22SD004C"/>
    <x v="3752"/>
    <n v="1264"/>
    <x v="432"/>
    <x v="243"/>
    <n v="0"/>
    <n v="0"/>
    <n v="36.1"/>
    <n v="4.6930000000000005"/>
    <n v="0"/>
    <n v="0"/>
    <n v="40.792999999999999"/>
    <s v="009870981"/>
    <s v="1"/>
    <x v="2"/>
  </r>
  <r>
    <x v="4"/>
    <x v="118"/>
    <s v="1"/>
    <x v="0"/>
    <s v="15041RESIN068492022"/>
    <s v="22SD004C"/>
    <x v="3753"/>
    <n v="1265"/>
    <x v="247"/>
    <x v="293"/>
    <n v="0"/>
    <n v="0"/>
    <n v="103.95"/>
    <n v="13.513500000000001"/>
    <n v="0"/>
    <n v="0"/>
    <n v="117.46350000000001"/>
    <s v=""/>
    <s v="1"/>
    <x v="2"/>
  </r>
  <r>
    <x v="4"/>
    <x v="118"/>
    <s v="1"/>
    <x v="0"/>
    <s v="15041RESIN068492022"/>
    <s v="22SD004C"/>
    <x v="3754"/>
    <n v="1266"/>
    <x v="74"/>
    <x v="80"/>
    <n v="0"/>
    <n v="0"/>
    <n v="15.4"/>
    <n v="2.0020000000000002"/>
    <n v="0"/>
    <n v="0"/>
    <n v="17.402000000000001"/>
    <s v=""/>
    <s v="1"/>
    <x v="2"/>
  </r>
  <r>
    <x v="4"/>
    <x v="118"/>
    <s v="1"/>
    <x v="0"/>
    <s v="15041RESIN068492022"/>
    <s v="22SD004C"/>
    <x v="3755"/>
    <n v="1267"/>
    <x v="440"/>
    <x v="515"/>
    <n v="0"/>
    <n v="0"/>
    <n v="270.5"/>
    <n v="35.164999999999999"/>
    <n v="0"/>
    <n v="0"/>
    <n v="305.66500000000002"/>
    <s v=""/>
    <s v="1"/>
    <x v="2"/>
  </r>
  <r>
    <x v="4"/>
    <x v="119"/>
    <s v="1"/>
    <x v="0"/>
    <s v="15041RESIN068492022"/>
    <s v="22SD004C"/>
    <x v="3756"/>
    <n v="1268"/>
    <x v="2"/>
    <x v="2"/>
    <n v="0"/>
    <n v="0"/>
    <n v="0"/>
    <n v="0"/>
    <n v="0"/>
    <n v="0"/>
    <n v="0"/>
    <s v=""/>
    <s v="1"/>
    <x v="2"/>
  </r>
  <r>
    <x v="4"/>
    <x v="119"/>
    <s v="1"/>
    <x v="0"/>
    <s v="15041RESIN068492022"/>
    <s v="22SD004C"/>
    <x v="3757"/>
    <n v="1269"/>
    <x v="66"/>
    <x v="72"/>
    <n v="0"/>
    <n v="0"/>
    <n v="781.2"/>
    <n v="101.55600000000001"/>
    <n v="0"/>
    <n v="0"/>
    <n v="882.75600000000009"/>
    <s v=""/>
    <s v="1"/>
    <x v="2"/>
  </r>
  <r>
    <x v="4"/>
    <x v="119"/>
    <s v="1"/>
    <x v="0"/>
    <s v="15041RESIN068492022"/>
    <s v="22SD004C"/>
    <x v="3758"/>
    <n v="1270"/>
    <x v="432"/>
    <x v="168"/>
    <n v="0"/>
    <n v="0"/>
    <n v="63.17"/>
    <n v="8.2121000000000013"/>
    <n v="0"/>
    <n v="0"/>
    <n v="71.382100000000008"/>
    <s v="017828338"/>
    <s v="1"/>
    <x v="2"/>
  </r>
  <r>
    <x v="4"/>
    <x v="119"/>
    <s v="1"/>
    <x v="0"/>
    <s v="15041RESIN068492022"/>
    <s v="22SD004C"/>
    <x v="3759"/>
    <n v="1271"/>
    <x v="432"/>
    <x v="12"/>
    <n v="0"/>
    <n v="0"/>
    <n v="28.76"/>
    <n v="3.7388000000000003"/>
    <n v="0"/>
    <n v="0"/>
    <n v="32.498800000000003"/>
    <s v="018717409"/>
    <s v="1"/>
    <x v="2"/>
  </r>
  <r>
    <x v="4"/>
    <x v="119"/>
    <s v="1"/>
    <x v="0"/>
    <s v="15041RESIN068492022"/>
    <s v="22SD004C"/>
    <x v="3760"/>
    <n v="1272"/>
    <x v="9"/>
    <x v="10"/>
    <n v="0"/>
    <n v="0"/>
    <n v="47.04"/>
    <n v="6.1151999999999997"/>
    <n v="0"/>
    <n v="0"/>
    <n v="53.155200000000001"/>
    <s v=""/>
    <s v="1"/>
    <x v="2"/>
  </r>
  <r>
    <x v="4"/>
    <x v="119"/>
    <s v="1"/>
    <x v="0"/>
    <s v="15041RESIN068492022"/>
    <s v="22SD004C"/>
    <x v="3761"/>
    <n v="1273"/>
    <x v="11"/>
    <x v="14"/>
    <n v="0"/>
    <n v="0"/>
    <n v="3822.96"/>
    <n v="496.98480000000001"/>
    <n v="0"/>
    <n v="0"/>
    <n v="4319.9448000000002"/>
    <s v=""/>
    <s v="1"/>
    <x v="2"/>
  </r>
  <r>
    <x v="4"/>
    <x v="119"/>
    <s v="1"/>
    <x v="0"/>
    <s v="15041RESIN068492022"/>
    <s v="22SD004C"/>
    <x v="3762"/>
    <n v="1274"/>
    <x v="243"/>
    <x v="288"/>
    <n v="0"/>
    <n v="0"/>
    <n v="210"/>
    <n v="27.3"/>
    <n v="0"/>
    <n v="0"/>
    <n v="237.3"/>
    <s v=""/>
    <s v="1"/>
    <x v="2"/>
  </r>
  <r>
    <x v="4"/>
    <x v="119"/>
    <s v="1"/>
    <x v="0"/>
    <s v="15041RESIN068492022"/>
    <s v="22SD004C"/>
    <x v="3763"/>
    <n v="1275"/>
    <x v="188"/>
    <x v="220"/>
    <n v="0"/>
    <n v="0"/>
    <n v="156.87"/>
    <n v="20.3931"/>
    <n v="0"/>
    <n v="0"/>
    <n v="177.26310000000001"/>
    <s v=""/>
    <s v="1"/>
    <x v="2"/>
  </r>
  <r>
    <x v="4"/>
    <x v="119"/>
    <s v="1"/>
    <x v="0"/>
    <s v="15041RESIN068492022"/>
    <s v="22SD004C"/>
    <x v="3764"/>
    <n v="1276"/>
    <x v="2"/>
    <x v="2"/>
    <n v="0"/>
    <n v="0"/>
    <n v="0"/>
    <n v="0"/>
    <n v="0"/>
    <n v="0"/>
    <n v="0"/>
    <s v=""/>
    <s v="1"/>
    <x v="2"/>
  </r>
  <r>
    <x v="4"/>
    <x v="119"/>
    <s v="1"/>
    <x v="0"/>
    <s v="15041RESIN068492022"/>
    <s v="22SD004C"/>
    <x v="3765"/>
    <n v="1277"/>
    <x v="45"/>
    <x v="49"/>
    <n v="0"/>
    <n v="0"/>
    <n v="28137.1"/>
    <n v="3657.8229999999999"/>
    <n v="0"/>
    <n v="0"/>
    <n v="31794.922999999999"/>
    <s v=""/>
    <s v="1"/>
    <x v="2"/>
  </r>
  <r>
    <x v="4"/>
    <x v="119"/>
    <s v="1"/>
    <x v="0"/>
    <s v="15041RESIN068492022"/>
    <s v="22SD004C"/>
    <x v="3766"/>
    <n v="1278"/>
    <x v="411"/>
    <x v="483"/>
    <n v="0"/>
    <n v="0"/>
    <n v="143.25"/>
    <n v="18.622500000000002"/>
    <n v="0"/>
    <n v="0"/>
    <n v="161.8725"/>
    <s v=""/>
    <s v="1"/>
    <x v="2"/>
  </r>
  <r>
    <x v="4"/>
    <x v="119"/>
    <s v="1"/>
    <x v="0"/>
    <s v="15041RESIN068492022"/>
    <s v="22SD004C"/>
    <x v="3767"/>
    <n v="1279"/>
    <x v="258"/>
    <x v="308"/>
    <n v="0"/>
    <n v="0"/>
    <n v="554.42999999999995"/>
    <n v="72.07589999999999"/>
    <n v="0"/>
    <n v="0"/>
    <n v="626.50589999999988"/>
    <s v=""/>
    <s v="1"/>
    <x v="2"/>
  </r>
  <r>
    <x v="4"/>
    <x v="119"/>
    <s v="1"/>
    <x v="0"/>
    <s v="15041RESIN068492022"/>
    <s v="22SD004C"/>
    <x v="3768"/>
    <n v="1280"/>
    <x v="170"/>
    <x v="196"/>
    <n v="0"/>
    <n v="0"/>
    <n v="242.21"/>
    <n v="31.487300000000001"/>
    <n v="0"/>
    <n v="0"/>
    <n v="273.69729999999998"/>
    <s v=""/>
    <s v="1"/>
    <x v="2"/>
  </r>
  <r>
    <x v="4"/>
    <x v="119"/>
    <s v="1"/>
    <x v="0"/>
    <s v="15041RESIN068492022"/>
    <s v="22SD004C"/>
    <x v="3769"/>
    <n v="1281"/>
    <x v="170"/>
    <x v="196"/>
    <n v="0"/>
    <n v="0"/>
    <n v="17.420000000000002"/>
    <n v="2.2646000000000002"/>
    <n v="0"/>
    <n v="0"/>
    <n v="19.684600000000003"/>
    <s v=""/>
    <s v="1"/>
    <x v="2"/>
  </r>
  <r>
    <x v="4"/>
    <x v="119"/>
    <s v="1"/>
    <x v="0"/>
    <s v="15041RESIN068492022"/>
    <s v="22SD004C"/>
    <x v="3770"/>
    <n v="1282"/>
    <x v="432"/>
    <x v="13"/>
    <n v="0"/>
    <n v="0"/>
    <n v="215.02"/>
    <n v="27.952600000000004"/>
    <n v="0"/>
    <n v="0"/>
    <n v="242.9726"/>
    <s v="027009790"/>
    <s v="1"/>
    <x v="2"/>
  </r>
  <r>
    <x v="4"/>
    <x v="119"/>
    <s v="1"/>
    <x v="0"/>
    <s v="15041RESIN068492022"/>
    <s v="22SD004C"/>
    <x v="3771"/>
    <n v="1283"/>
    <x v="134"/>
    <x v="153"/>
    <n v="0"/>
    <n v="0"/>
    <n v="27.85"/>
    <n v="3.6205000000000003"/>
    <n v="0"/>
    <n v="0"/>
    <n v="31.470500000000001"/>
    <s v=""/>
    <s v="1"/>
    <x v="2"/>
  </r>
  <r>
    <x v="4"/>
    <x v="119"/>
    <s v="1"/>
    <x v="0"/>
    <s v="15041RESIN068492022"/>
    <s v="22SD004C"/>
    <x v="3772"/>
    <n v="1284"/>
    <x v="502"/>
    <x v="582"/>
    <n v="0"/>
    <n v="0"/>
    <n v="287.45999999999998"/>
    <n v="37.369799999999998"/>
    <n v="0"/>
    <n v="0"/>
    <n v="324.82979999999998"/>
    <s v=""/>
    <s v="1"/>
    <x v="2"/>
  </r>
  <r>
    <x v="4"/>
    <x v="119"/>
    <s v="1"/>
    <x v="0"/>
    <s v="15041RESIN068492022"/>
    <s v="22SD004C"/>
    <x v="3773"/>
    <n v="1285"/>
    <x v="45"/>
    <x v="49"/>
    <n v="0"/>
    <n v="0"/>
    <n v="7093.63"/>
    <n v="922.17190000000005"/>
    <n v="0"/>
    <n v="0"/>
    <n v="8015.8019000000004"/>
    <s v=""/>
    <s v="1"/>
    <x v="2"/>
  </r>
  <r>
    <x v="4"/>
    <x v="119"/>
    <s v="1"/>
    <x v="0"/>
    <s v="15041RESIN068492022"/>
    <s v="22SD004C"/>
    <x v="3774"/>
    <n v="1286"/>
    <x v="296"/>
    <x v="347"/>
    <n v="0"/>
    <n v="0"/>
    <n v="218.46"/>
    <n v="28.399800000000003"/>
    <n v="0"/>
    <n v="0"/>
    <n v="246.85980000000001"/>
    <s v=""/>
    <s v="1"/>
    <x v="2"/>
  </r>
  <r>
    <x v="4"/>
    <x v="119"/>
    <s v="1"/>
    <x v="0"/>
    <s v="15041RESIN068492022"/>
    <s v="22SD004C"/>
    <x v="3775"/>
    <n v="1287"/>
    <x v="60"/>
    <x v="65"/>
    <n v="0"/>
    <n v="0"/>
    <n v="152.91999999999999"/>
    <n v="19.8796"/>
    <n v="0"/>
    <n v="0"/>
    <n v="172.7996"/>
    <s v=""/>
    <s v="1"/>
    <x v="2"/>
  </r>
  <r>
    <x v="4"/>
    <x v="119"/>
    <s v="1"/>
    <x v="0"/>
    <s v="15041RESIN068492022"/>
    <s v="22SD004C"/>
    <x v="3776"/>
    <n v="1288"/>
    <x v="60"/>
    <x v="65"/>
    <n v="0"/>
    <n v="0"/>
    <n v="132.52000000000001"/>
    <n v="17.227600000000002"/>
    <n v="0"/>
    <n v="0"/>
    <n v="149.74760000000001"/>
    <s v=""/>
    <s v="1"/>
    <x v="2"/>
  </r>
  <r>
    <x v="4"/>
    <x v="106"/>
    <s v="1"/>
    <x v="0"/>
    <s v="15041RESIN068492022"/>
    <s v="22SD004C"/>
    <x v="3777"/>
    <n v="1289"/>
    <x v="296"/>
    <x v="347"/>
    <n v="0"/>
    <n v="0"/>
    <n v="130.97"/>
    <n v="17.0261"/>
    <n v="0"/>
    <n v="0"/>
    <n v="147.99610000000001"/>
    <s v=""/>
    <s v="1"/>
    <x v="2"/>
  </r>
  <r>
    <x v="4"/>
    <x v="106"/>
    <s v="1"/>
    <x v="0"/>
    <s v="15041RESIN068492022"/>
    <s v="22SD004C"/>
    <x v="3778"/>
    <n v="1290"/>
    <x v="2"/>
    <x v="2"/>
    <n v="0"/>
    <n v="0"/>
    <n v="0"/>
    <n v="0"/>
    <n v="0"/>
    <n v="0"/>
    <n v="0"/>
    <s v=""/>
    <s v="1"/>
    <x v="2"/>
  </r>
  <r>
    <x v="4"/>
    <x v="106"/>
    <s v="1"/>
    <x v="0"/>
    <s v="15041RESIN068492022"/>
    <s v="22SD004C"/>
    <x v="3779"/>
    <n v="1291"/>
    <x v="60"/>
    <x v="65"/>
    <n v="0"/>
    <n v="0"/>
    <n v="96.83"/>
    <n v="12.587899999999999"/>
    <n v="0"/>
    <n v="0"/>
    <n v="109.4179"/>
    <s v=""/>
    <s v="1"/>
    <x v="2"/>
  </r>
  <r>
    <x v="4"/>
    <x v="106"/>
    <s v="1"/>
    <x v="0"/>
    <s v="15041RESIN068492022"/>
    <s v="22SD004C"/>
    <x v="3780"/>
    <n v="1292"/>
    <x v="10"/>
    <x v="11"/>
    <n v="0"/>
    <n v="0"/>
    <n v="25.39"/>
    <n v="3.3007"/>
    <n v="0"/>
    <n v="0"/>
    <n v="28.6907"/>
    <s v=""/>
    <s v="1"/>
    <x v="2"/>
  </r>
  <r>
    <x v="4"/>
    <x v="106"/>
    <s v="1"/>
    <x v="0"/>
    <s v="15041RESIN068492022"/>
    <s v="22SD004C"/>
    <x v="3781"/>
    <n v="1293"/>
    <x v="194"/>
    <x v="226"/>
    <n v="0"/>
    <n v="0"/>
    <n v="819.24"/>
    <n v="106.50120000000001"/>
    <n v="0"/>
    <n v="0"/>
    <n v="925.74120000000005"/>
    <s v=""/>
    <s v="1"/>
    <x v="2"/>
  </r>
  <r>
    <x v="4"/>
    <x v="106"/>
    <s v="1"/>
    <x v="0"/>
    <s v="15041RESIN068492022"/>
    <s v="22SD004C"/>
    <x v="3782"/>
    <n v="1294"/>
    <x v="432"/>
    <x v="213"/>
    <n v="0"/>
    <n v="0"/>
    <n v="16.510000000000002"/>
    <n v="2.1463000000000001"/>
    <n v="0"/>
    <n v="0"/>
    <n v="18.656300000000002"/>
    <s v="045167457"/>
    <s v="1"/>
    <x v="2"/>
  </r>
  <r>
    <x v="4"/>
    <x v="106"/>
    <s v="1"/>
    <x v="0"/>
    <s v="15041RESIN068492022"/>
    <s v="22SD004C"/>
    <x v="3783"/>
    <n v="1295"/>
    <x v="34"/>
    <x v="38"/>
    <n v="0"/>
    <n v="0"/>
    <n v="309.74"/>
    <n v="40.266200000000005"/>
    <n v="0"/>
    <n v="0"/>
    <n v="350.00620000000004"/>
    <s v=""/>
    <s v="1"/>
    <x v="2"/>
  </r>
  <r>
    <x v="4"/>
    <x v="106"/>
    <s v="1"/>
    <x v="0"/>
    <s v="15041RESIN068492022"/>
    <s v="22SD004C"/>
    <x v="3784"/>
    <n v="1296"/>
    <x v="432"/>
    <x v="105"/>
    <n v="0"/>
    <n v="0"/>
    <n v="825.01"/>
    <n v="107.2513"/>
    <n v="0"/>
    <n v="0"/>
    <n v="932.26130000000001"/>
    <s v="041130466"/>
    <s v="1"/>
    <x v="2"/>
  </r>
  <r>
    <x v="4"/>
    <x v="106"/>
    <s v="1"/>
    <x v="0"/>
    <s v="15041RESIN068492022"/>
    <s v="22SD004C"/>
    <x v="3785"/>
    <n v="1297"/>
    <x v="100"/>
    <x v="112"/>
    <n v="0"/>
    <n v="0"/>
    <n v="511.72"/>
    <n v="66.523600000000002"/>
    <n v="0"/>
    <n v="0"/>
    <n v="578.24360000000001"/>
    <s v=""/>
    <s v="1"/>
    <x v="2"/>
  </r>
  <r>
    <x v="4"/>
    <x v="106"/>
    <s v="1"/>
    <x v="0"/>
    <s v="15041RESIN068492022"/>
    <s v="22SD004C"/>
    <x v="3786"/>
    <n v="1298"/>
    <x v="349"/>
    <x v="407"/>
    <n v="0"/>
    <n v="0"/>
    <n v="2650.6"/>
    <n v="344.57799999999997"/>
    <n v="0"/>
    <n v="0"/>
    <n v="2995.1779999999999"/>
    <s v=""/>
    <s v="1"/>
    <x v="2"/>
  </r>
  <r>
    <x v="4"/>
    <x v="106"/>
    <s v="1"/>
    <x v="0"/>
    <s v="15041RESIN068492022"/>
    <s v="22SD004C"/>
    <x v="3787"/>
    <n v="1299"/>
    <x v="2"/>
    <x v="2"/>
    <n v="0"/>
    <n v="0"/>
    <n v="0"/>
    <n v="0"/>
    <n v="0"/>
    <n v="0"/>
    <n v="0"/>
    <s v=""/>
    <s v="1"/>
    <x v="2"/>
  </r>
  <r>
    <x v="4"/>
    <x v="106"/>
    <s v="1"/>
    <x v="0"/>
    <s v="15041RESIN068492022"/>
    <s v="22SD004C"/>
    <x v="3788"/>
    <n v="1300"/>
    <x v="2"/>
    <x v="2"/>
    <n v="0"/>
    <n v="0"/>
    <n v="0"/>
    <n v="0"/>
    <n v="0"/>
    <n v="0"/>
    <n v="0"/>
    <s v=""/>
    <s v="1"/>
    <x v="2"/>
  </r>
  <r>
    <x v="4"/>
    <x v="106"/>
    <s v="1"/>
    <x v="0"/>
    <s v="15041RESIN068492022"/>
    <s v="22SD004C"/>
    <x v="3789"/>
    <n v="1301"/>
    <x v="341"/>
    <x v="397"/>
    <n v="0"/>
    <n v="0"/>
    <n v="88.62"/>
    <n v="11.520600000000002"/>
    <n v="0"/>
    <n v="0"/>
    <n v="100.14060000000001"/>
    <s v=""/>
    <s v="1"/>
    <x v="2"/>
  </r>
  <r>
    <x v="4"/>
    <x v="106"/>
    <s v="1"/>
    <x v="0"/>
    <s v="15041RESIN068492022"/>
    <s v="22SD004C"/>
    <x v="3790"/>
    <n v="1302"/>
    <x v="45"/>
    <x v="49"/>
    <n v="0"/>
    <n v="0"/>
    <n v="798"/>
    <n v="103.74000000000001"/>
    <n v="0"/>
    <n v="0"/>
    <n v="901.74"/>
    <s v=""/>
    <s v="1"/>
    <x v="2"/>
  </r>
  <r>
    <x v="4"/>
    <x v="106"/>
    <s v="1"/>
    <x v="0"/>
    <s v="15041RESIN068492022"/>
    <s v="22SD004C"/>
    <x v="3791"/>
    <n v="1303"/>
    <x v="10"/>
    <x v="11"/>
    <n v="0"/>
    <n v="0"/>
    <n v="97.33"/>
    <n v="12.652900000000001"/>
    <n v="0"/>
    <n v="0"/>
    <n v="109.9829"/>
    <s v=""/>
    <s v="1"/>
    <x v="2"/>
  </r>
  <r>
    <x v="4"/>
    <x v="106"/>
    <s v="1"/>
    <x v="0"/>
    <s v="15041RESIN068492022"/>
    <s v="22SD004C"/>
    <x v="3792"/>
    <n v="1304"/>
    <x v="10"/>
    <x v="11"/>
    <n v="0"/>
    <n v="0"/>
    <n v="23.86"/>
    <n v="3.1017999999999999"/>
    <n v="0"/>
    <n v="0"/>
    <n v="26.9618"/>
    <s v=""/>
    <s v="1"/>
    <x v="2"/>
  </r>
  <r>
    <x v="4"/>
    <x v="106"/>
    <s v="1"/>
    <x v="0"/>
    <s v="15041RESIN068492022"/>
    <s v="22SD004C"/>
    <x v="3793"/>
    <n v="1305"/>
    <x v="432"/>
    <x v="340"/>
    <n v="0"/>
    <n v="0"/>
    <n v="84.41"/>
    <n v="10.9733"/>
    <n v="0"/>
    <n v="0"/>
    <n v="95.383299999999991"/>
    <s v="002883187"/>
    <s v="1"/>
    <x v="2"/>
  </r>
  <r>
    <x v="4"/>
    <x v="106"/>
    <s v="1"/>
    <x v="0"/>
    <s v="15041RESIN068492022"/>
    <s v="22SD004C"/>
    <x v="3794"/>
    <n v="1306"/>
    <x v="364"/>
    <x v="425"/>
    <n v="0"/>
    <n v="0"/>
    <n v="83.25"/>
    <n v="10.8225"/>
    <n v="0"/>
    <n v="0"/>
    <n v="94.072500000000005"/>
    <s v=""/>
    <s v="1"/>
    <x v="2"/>
  </r>
  <r>
    <x v="4"/>
    <x v="106"/>
    <s v="1"/>
    <x v="0"/>
    <s v="15041RESIN068492022"/>
    <s v="22SD004C"/>
    <x v="3795"/>
    <n v="1307"/>
    <x v="183"/>
    <x v="212"/>
    <n v="0"/>
    <n v="0"/>
    <n v="64.790000000000006"/>
    <n v="8.4227000000000007"/>
    <n v="0"/>
    <n v="0"/>
    <n v="73.212700000000012"/>
    <s v=""/>
    <s v="1"/>
    <x v="2"/>
  </r>
  <r>
    <x v="5"/>
    <x v="120"/>
    <s v="1"/>
    <x v="0"/>
    <s v="15041RESIN010782020"/>
    <s v="20SD000C"/>
    <x v="580"/>
    <n v="3711"/>
    <x v="10"/>
    <x v="11"/>
    <n v="0"/>
    <n v="0"/>
    <n v="552.24"/>
    <n v="71.791200000000003"/>
    <n v="0"/>
    <n v="0"/>
    <n v="624.03120000000001"/>
    <m/>
    <s v="1"/>
    <x v="1"/>
  </r>
  <r>
    <x v="5"/>
    <x v="120"/>
    <s v="1"/>
    <x v="0"/>
    <s v="15041RESIN010782020"/>
    <s v="20SD000C"/>
    <x v="581"/>
    <n v="3712"/>
    <x v="443"/>
    <x v="518"/>
    <n v="0"/>
    <n v="0"/>
    <n v="180"/>
    <n v="23.400000000000002"/>
    <n v="0"/>
    <n v="0"/>
    <n v="203.4"/>
    <m/>
    <s v="1"/>
    <x v="1"/>
  </r>
  <r>
    <x v="5"/>
    <x v="120"/>
    <s v="1"/>
    <x v="0"/>
    <s v="15041RESIN010782020"/>
    <s v="20SD000C"/>
    <x v="582"/>
    <n v="3713"/>
    <x v="487"/>
    <x v="568"/>
    <n v="0"/>
    <n v="0"/>
    <n v="360.62"/>
    <n v="46.880600000000001"/>
    <n v="0"/>
    <n v="0"/>
    <n v="407.50060000000002"/>
    <m/>
    <s v="1"/>
    <x v="1"/>
  </r>
  <r>
    <x v="5"/>
    <x v="120"/>
    <s v="1"/>
    <x v="0"/>
    <s v="15041RESIN010782020"/>
    <s v="20SD000C"/>
    <x v="583"/>
    <n v="3714"/>
    <x v="9"/>
    <x v="10"/>
    <n v="0"/>
    <n v="0"/>
    <n v="53.1"/>
    <n v="6.9030000000000005"/>
    <n v="0"/>
    <n v="0"/>
    <n v="60.003"/>
    <m/>
    <s v="1"/>
    <x v="1"/>
  </r>
  <r>
    <x v="5"/>
    <x v="120"/>
    <s v="1"/>
    <x v="0"/>
    <s v="15041RESIN010782020"/>
    <s v="20SD000C"/>
    <x v="584"/>
    <n v="3715"/>
    <x v="10"/>
    <x v="11"/>
    <n v="0"/>
    <n v="0"/>
    <n v="840.39"/>
    <n v="109.25070000000001"/>
    <n v="0"/>
    <n v="0"/>
    <n v="949.64070000000004"/>
    <m/>
    <s v="1"/>
    <x v="1"/>
  </r>
  <r>
    <x v="5"/>
    <x v="120"/>
    <s v="1"/>
    <x v="1"/>
    <s v="15041RESIN547842021"/>
    <s v="21DS000T"/>
    <x v="1630"/>
    <n v="238"/>
    <x v="178"/>
    <x v="204"/>
    <n v="0"/>
    <n v="0"/>
    <n v="568.66"/>
    <n v="73.925799999999995"/>
    <n v="0"/>
    <n v="0"/>
    <n v="642.58579999999995"/>
    <m/>
    <s v="1"/>
    <x v="1"/>
  </r>
  <r>
    <x v="5"/>
    <x v="120"/>
    <s v="1"/>
    <x v="1"/>
    <s v="15041RESIN547842021"/>
    <s v="21DS000T"/>
    <x v="1631"/>
    <n v="239"/>
    <x v="183"/>
    <x v="212"/>
    <n v="0"/>
    <n v="0"/>
    <n v="348.05"/>
    <n v="45.246500000000005"/>
    <n v="0"/>
    <n v="0"/>
    <n v="393.29650000000004"/>
    <m/>
    <s v="1"/>
    <x v="1"/>
  </r>
  <r>
    <x v="5"/>
    <x v="120"/>
    <s v="1"/>
    <x v="1"/>
    <s v="15041RESIN547842021"/>
    <s v="21DS000T"/>
    <x v="1632"/>
    <n v="240"/>
    <x v="270"/>
    <x v="320"/>
    <n v="0"/>
    <n v="0"/>
    <n v="251.2"/>
    <n v="32.655999999999999"/>
    <n v="0"/>
    <n v="0"/>
    <n v="283.85599999999999"/>
    <m/>
    <s v="1"/>
    <x v="1"/>
  </r>
  <r>
    <x v="5"/>
    <x v="120"/>
    <s v="1"/>
    <x v="1"/>
    <s v="15041RESIN547842021"/>
    <s v="21DS000T"/>
    <x v="1633"/>
    <n v="241"/>
    <x v="402"/>
    <x v="471"/>
    <n v="0"/>
    <n v="0"/>
    <n v="95.58"/>
    <n v="12.4254"/>
    <n v="0"/>
    <n v="0"/>
    <n v="108.00539999999999"/>
    <m/>
    <s v="1"/>
    <x v="1"/>
  </r>
  <r>
    <x v="5"/>
    <x v="120"/>
    <s v="1"/>
    <x v="1"/>
    <s v="15041RESIN547842021"/>
    <s v="21DS000T"/>
    <x v="1634"/>
    <n v="242"/>
    <x v="266"/>
    <x v="316"/>
    <n v="0"/>
    <n v="0"/>
    <n v="264.16000000000003"/>
    <n v="34.340800000000002"/>
    <n v="0"/>
    <n v="0"/>
    <n v="298.50080000000003"/>
    <m/>
    <s v="1"/>
    <x v="1"/>
  </r>
  <r>
    <x v="5"/>
    <x v="120"/>
    <s v="1"/>
    <x v="1"/>
    <s v="15041RESIN547842021"/>
    <s v="21DS000T"/>
    <x v="1635"/>
    <n v="243"/>
    <x v="453"/>
    <x v="530"/>
    <n v="0"/>
    <n v="0"/>
    <n v="3.1"/>
    <n v="0.40300000000000002"/>
    <n v="0"/>
    <n v="0"/>
    <n v="3.5030000000000001"/>
    <m/>
    <s v="1"/>
    <x v="1"/>
  </r>
  <r>
    <x v="5"/>
    <x v="120"/>
    <s v="1"/>
    <x v="1"/>
    <s v="15041RESIN547842021"/>
    <s v="21DS000T"/>
    <x v="1636"/>
    <n v="244"/>
    <x v="497"/>
    <x v="579"/>
    <n v="0"/>
    <n v="0"/>
    <n v="12.39"/>
    <n v="1.6107"/>
    <n v="0"/>
    <n v="0"/>
    <n v="14.0007"/>
    <m/>
    <s v="1"/>
    <x v="1"/>
  </r>
  <r>
    <x v="5"/>
    <x v="120"/>
    <s v="1"/>
    <x v="1"/>
    <s v="15041RESIN547842021"/>
    <s v="21DS000T"/>
    <x v="1637"/>
    <n v="245"/>
    <x v="16"/>
    <x v="19"/>
    <n v="0"/>
    <n v="0"/>
    <n v="108.73"/>
    <n v="14.134900000000002"/>
    <n v="0"/>
    <n v="0"/>
    <n v="122.86490000000001"/>
    <m/>
    <s v="1"/>
    <x v="1"/>
  </r>
  <r>
    <x v="5"/>
    <x v="120"/>
    <s v="1"/>
    <x v="1"/>
    <s v="15041RESIN547842021"/>
    <s v="21DS000T"/>
    <x v="1638"/>
    <n v="246"/>
    <x v="257"/>
    <x v="306"/>
    <n v="0"/>
    <n v="0"/>
    <n v="15.92"/>
    <n v="2.0695999999999999"/>
    <n v="0"/>
    <n v="0"/>
    <n v="17.989599999999999"/>
    <m/>
    <s v="1"/>
    <x v="1"/>
  </r>
  <r>
    <x v="5"/>
    <x v="120"/>
    <s v="1"/>
    <x v="1"/>
    <s v="15041RESIN547842021"/>
    <s v="21DS000T"/>
    <x v="1639"/>
    <n v="247"/>
    <x v="257"/>
    <x v="306"/>
    <n v="0"/>
    <n v="0"/>
    <n v="29.24"/>
    <n v="3.8012000000000001"/>
    <n v="0"/>
    <n v="0"/>
    <n v="33.041199999999996"/>
    <m/>
    <s v="1"/>
    <x v="1"/>
  </r>
  <r>
    <x v="5"/>
    <x v="120"/>
    <s v="1"/>
    <x v="1"/>
    <s v="15041RESIN547842021"/>
    <s v="21DS000T"/>
    <x v="1640"/>
    <n v="248"/>
    <x v="257"/>
    <x v="306"/>
    <n v="0"/>
    <n v="0"/>
    <n v="7.9"/>
    <n v="1.0270000000000001"/>
    <n v="0"/>
    <n v="0"/>
    <n v="8.9269999999999996"/>
    <m/>
    <s v="1"/>
    <x v="1"/>
  </r>
  <r>
    <x v="5"/>
    <x v="120"/>
    <s v="1"/>
    <x v="1"/>
    <s v="15041RESIN547842021"/>
    <s v="21DS000T"/>
    <x v="1641"/>
    <n v="249"/>
    <x v="17"/>
    <x v="20"/>
    <n v="0"/>
    <n v="0"/>
    <n v="1.42"/>
    <n v="0.18459999999999999"/>
    <n v="0"/>
    <n v="0"/>
    <n v="1.6046"/>
    <m/>
    <s v="1"/>
    <x v="1"/>
  </r>
  <r>
    <x v="5"/>
    <x v="120"/>
    <s v="1"/>
    <x v="1"/>
    <s v="15041RESIN547842021"/>
    <s v="21DS000T"/>
    <x v="0"/>
    <n v="250"/>
    <x v="17"/>
    <x v="20"/>
    <n v="0"/>
    <n v="0"/>
    <n v="16.989999999999998"/>
    <n v="2.2086999999999999"/>
    <n v="0"/>
    <n v="0"/>
    <n v="19.198699999999999"/>
    <m/>
    <s v="1"/>
    <x v="1"/>
  </r>
  <r>
    <x v="5"/>
    <x v="120"/>
    <s v="1"/>
    <x v="0"/>
    <s v="15041RESIN181822020"/>
    <s v="20SD003C"/>
    <x v="2842"/>
    <n v="1643"/>
    <x v="4"/>
    <x v="4"/>
    <n v="0"/>
    <n v="0"/>
    <n v="256.22000000000003"/>
    <n v="33.308600000000006"/>
    <n v="0"/>
    <n v="0"/>
    <n v="289.52860000000004"/>
    <m/>
    <s v="1"/>
    <x v="0"/>
  </r>
  <r>
    <x v="5"/>
    <x v="120"/>
    <s v="1"/>
    <x v="0"/>
    <s v="15041RESIN181822020"/>
    <s v="20SD003C"/>
    <x v="2841"/>
    <n v="1642"/>
    <x v="4"/>
    <x v="4"/>
    <n v="0"/>
    <n v="0"/>
    <n v="79.8"/>
    <n v="10.374000000000001"/>
    <n v="0"/>
    <n v="0"/>
    <n v="90.173999999999992"/>
    <m/>
    <s v="1"/>
    <x v="0"/>
  </r>
  <r>
    <x v="5"/>
    <x v="120"/>
    <s v="1"/>
    <x v="0"/>
    <s v="15041RESIN181822020"/>
    <s v="20SD003C"/>
    <x v="2840"/>
    <n v="1641"/>
    <x v="4"/>
    <x v="4"/>
    <n v="0"/>
    <n v="0"/>
    <n v="300.7"/>
    <n v="39.091000000000001"/>
    <n v="0"/>
    <n v="0"/>
    <n v="339.791"/>
    <m/>
    <s v="1"/>
    <x v="0"/>
  </r>
  <r>
    <x v="5"/>
    <x v="120"/>
    <s v="1"/>
    <x v="0"/>
    <s v="15041RESIN181822020"/>
    <s v="20SD003C"/>
    <x v="2839"/>
    <n v="1640"/>
    <x v="2"/>
    <x v="2"/>
    <n v="0"/>
    <n v="0"/>
    <n v="0"/>
    <n v="0"/>
    <n v="0"/>
    <n v="0"/>
    <n v="0"/>
    <m/>
    <s v="1"/>
    <x v="0"/>
  </r>
  <r>
    <x v="5"/>
    <x v="120"/>
    <s v="1"/>
    <x v="0"/>
    <s v="15041RESIN181822020"/>
    <s v="20SD003C"/>
    <x v="2838"/>
    <n v="1639"/>
    <x v="4"/>
    <x v="4"/>
    <n v="0"/>
    <n v="0"/>
    <n v="136.38999999999999"/>
    <n v="17.730699999999999"/>
    <n v="0"/>
    <n v="0"/>
    <n v="154.1207"/>
    <m/>
    <s v="1"/>
    <x v="0"/>
  </r>
  <r>
    <x v="5"/>
    <x v="120"/>
    <s v="1"/>
    <x v="0"/>
    <s v="15041RESIN181822020"/>
    <s v="20SD003C"/>
    <x v="2837"/>
    <n v="1638"/>
    <x v="4"/>
    <x v="4"/>
    <n v="0"/>
    <n v="0"/>
    <n v="244.38"/>
    <n v="31.769400000000001"/>
    <n v="0"/>
    <n v="0"/>
    <n v="276.14940000000001"/>
    <m/>
    <s v="1"/>
    <x v="0"/>
  </r>
  <r>
    <x v="5"/>
    <x v="120"/>
    <s v="1"/>
    <x v="0"/>
    <s v="15041RESIN181822020"/>
    <s v="20SD003C"/>
    <x v="2836"/>
    <n v="1637"/>
    <x v="4"/>
    <x v="4"/>
    <n v="0"/>
    <n v="0"/>
    <n v="167.49"/>
    <n v="21.773700000000002"/>
    <n v="0"/>
    <n v="0"/>
    <n v="189.2637"/>
    <m/>
    <s v="1"/>
    <x v="0"/>
  </r>
  <r>
    <x v="5"/>
    <x v="120"/>
    <s v="1"/>
    <x v="0"/>
    <s v="15041RESIN181822020"/>
    <s v="20SD003C"/>
    <x v="2835"/>
    <n v="1636"/>
    <x v="4"/>
    <x v="4"/>
    <n v="0"/>
    <n v="0"/>
    <n v="398.19"/>
    <n v="51.764700000000005"/>
    <n v="0"/>
    <n v="0"/>
    <n v="449.9547"/>
    <m/>
    <s v="1"/>
    <x v="0"/>
  </r>
  <r>
    <x v="5"/>
    <x v="120"/>
    <s v="1"/>
    <x v="0"/>
    <s v="15041RESIN181822020"/>
    <s v="20SD003C"/>
    <x v="2834"/>
    <n v="1635"/>
    <x v="4"/>
    <x v="4"/>
    <n v="0"/>
    <n v="0"/>
    <n v="335.31"/>
    <n v="43.590299999999999"/>
    <n v="0"/>
    <n v="0"/>
    <n v="378.90030000000002"/>
    <m/>
    <s v="1"/>
    <x v="0"/>
  </r>
  <r>
    <x v="5"/>
    <x v="121"/>
    <s v="1"/>
    <x v="0"/>
    <s v="15041RESIN181822020"/>
    <s v="20SD003C"/>
    <x v="2833"/>
    <n v="1634"/>
    <x v="6"/>
    <x v="6"/>
    <n v="0"/>
    <n v="0"/>
    <n v="23.26"/>
    <n v="3.0238000000000005"/>
    <n v="0"/>
    <n v="0"/>
    <n v="26.283800000000003"/>
    <m/>
    <s v="1"/>
    <x v="0"/>
  </r>
  <r>
    <x v="5"/>
    <x v="122"/>
    <s v="1"/>
    <x v="0"/>
    <s v="15041RESIN181822020"/>
    <s v="20SD003C"/>
    <x v="2832"/>
    <n v="1633"/>
    <x v="503"/>
    <x v="583"/>
    <n v="0"/>
    <n v="0"/>
    <n v="12.3"/>
    <n v="1.5990000000000002"/>
    <n v="0"/>
    <n v="0"/>
    <n v="13.899000000000001"/>
    <m/>
    <s v="1"/>
    <x v="0"/>
  </r>
  <r>
    <x v="5"/>
    <x v="123"/>
    <s v="1"/>
    <x v="0"/>
    <s v="15041RESIN181822020"/>
    <s v="20SD003C"/>
    <x v="2831"/>
    <n v="1632"/>
    <x v="289"/>
    <x v="340"/>
    <n v="0"/>
    <n v="0"/>
    <n v="29.92"/>
    <n v="3.8896000000000002"/>
    <n v="0"/>
    <n v="0"/>
    <n v="33.809600000000003"/>
    <m/>
    <s v="1"/>
    <x v="0"/>
  </r>
  <r>
    <x v="5"/>
    <x v="124"/>
    <s v="1"/>
    <x v="0"/>
    <s v="15041RESIN239312021"/>
    <s v="21SD000C"/>
    <x v="3415"/>
    <n v="925"/>
    <x v="289"/>
    <x v="340"/>
    <n v="0"/>
    <n v="0"/>
    <n v="157.08000000000001"/>
    <n v="20.420400000000001"/>
    <n v="0"/>
    <n v="0"/>
    <n v="177.50040000000001"/>
    <m/>
    <s v="1"/>
    <x v="1"/>
  </r>
  <r>
    <x v="5"/>
    <x v="124"/>
    <s v="1"/>
    <x v="0"/>
    <s v="15041RESIN239312021"/>
    <s v="21SD000C"/>
    <x v="3416"/>
    <n v="926"/>
    <x v="436"/>
    <x v="510"/>
    <n v="0"/>
    <n v="0"/>
    <n v="32.479999999999997"/>
    <n v="4.2223999999999995"/>
    <n v="0"/>
    <n v="0"/>
    <n v="36.702399999999997"/>
    <m/>
    <s v="1"/>
    <x v="1"/>
  </r>
  <r>
    <x v="5"/>
    <x v="124"/>
    <s v="1"/>
    <x v="0"/>
    <s v="15041RESIN239312021"/>
    <s v="21SD000C"/>
    <x v="3417"/>
    <n v="927"/>
    <x v="422"/>
    <x v="495"/>
    <n v="0"/>
    <n v="0"/>
    <n v="68.14"/>
    <n v="8.8582000000000001"/>
    <n v="0"/>
    <n v="0"/>
    <n v="76.998199999999997"/>
    <m/>
    <s v="1"/>
    <x v="1"/>
  </r>
  <r>
    <x v="5"/>
    <x v="124"/>
    <s v="1"/>
    <x v="0"/>
    <s v="15041RESIN239312021"/>
    <s v="21SD000C"/>
    <x v="3418"/>
    <n v="928"/>
    <x v="377"/>
    <x v="336"/>
    <n v="0"/>
    <n v="0"/>
    <n v="411.26"/>
    <n v="53.463799999999999"/>
    <n v="0"/>
    <n v="0"/>
    <n v="464.72379999999998"/>
    <m/>
    <s v="1"/>
    <x v="1"/>
  </r>
  <r>
    <x v="5"/>
    <x v="124"/>
    <s v="1"/>
    <x v="0"/>
    <s v="15041RESIN239312021"/>
    <s v="21SD000C"/>
    <x v="3419"/>
    <n v="929"/>
    <x v="98"/>
    <x v="110"/>
    <n v="0"/>
    <n v="0"/>
    <n v="50"/>
    <n v="6.5"/>
    <n v="0"/>
    <n v="0"/>
    <n v="56.5"/>
    <m/>
    <s v="1"/>
    <x v="1"/>
  </r>
  <r>
    <x v="5"/>
    <x v="125"/>
    <s v="1"/>
    <x v="0"/>
    <s v="15041RESIN239312021"/>
    <s v="21SD000C"/>
    <x v="3420"/>
    <n v="930"/>
    <x v="39"/>
    <x v="43"/>
    <n v="0"/>
    <n v="0"/>
    <n v="92.3"/>
    <n v="11.999000000000001"/>
    <n v="0"/>
    <n v="0"/>
    <n v="104.29899999999999"/>
    <m/>
    <s v="1"/>
    <x v="1"/>
  </r>
  <r>
    <x v="5"/>
    <x v="125"/>
    <s v="1"/>
    <x v="0"/>
    <s v="15041RESIN239312021"/>
    <s v="21SD000C"/>
    <x v="3421"/>
    <n v="931"/>
    <x v="10"/>
    <x v="11"/>
    <n v="0"/>
    <n v="0"/>
    <n v="120.41"/>
    <n v="15.6533"/>
    <n v="0"/>
    <n v="0"/>
    <n v="136.0633"/>
    <m/>
    <s v="1"/>
    <x v="1"/>
  </r>
  <r>
    <x v="5"/>
    <x v="125"/>
    <s v="1"/>
    <x v="0"/>
    <s v="15041RESIN239312021"/>
    <s v="21SD000C"/>
    <x v="3422"/>
    <n v="932"/>
    <x v="2"/>
    <x v="2"/>
    <n v="0"/>
    <n v="0"/>
    <n v="0"/>
    <n v="0"/>
    <n v="0"/>
    <n v="0"/>
    <n v="0"/>
    <m/>
    <s v="1"/>
    <x v="1"/>
  </r>
  <r>
    <x v="5"/>
    <x v="125"/>
    <s v="1"/>
    <x v="0"/>
    <s v="15041RESIN239312021"/>
    <s v="21SD000C"/>
    <x v="3423"/>
    <n v="933"/>
    <x v="504"/>
    <x v="584"/>
    <n v="0"/>
    <n v="0"/>
    <n v="32.479999999999997"/>
    <n v="4.2223999999999995"/>
    <n v="0"/>
    <n v="0"/>
    <n v="36.702399999999997"/>
    <m/>
    <s v="1"/>
    <x v="1"/>
  </r>
  <r>
    <x v="5"/>
    <x v="125"/>
    <s v="1"/>
    <x v="0"/>
    <s v="15041RESIN239312021"/>
    <s v="21SD000C"/>
    <x v="3424"/>
    <n v="934"/>
    <x v="26"/>
    <x v="30"/>
    <n v="0"/>
    <n v="0"/>
    <n v="24"/>
    <n v="3.12"/>
    <n v="0"/>
    <n v="0"/>
    <n v="27.12"/>
    <m/>
    <s v="1"/>
    <x v="1"/>
  </r>
  <r>
    <x v="5"/>
    <x v="125"/>
    <s v="1"/>
    <x v="0"/>
    <s v="15041RESIN239312021"/>
    <s v="21SD000C"/>
    <x v="3425"/>
    <n v="935"/>
    <x v="505"/>
    <x v="585"/>
    <n v="0"/>
    <n v="0"/>
    <n v="62.35"/>
    <n v="8.105500000000001"/>
    <n v="0"/>
    <n v="0"/>
    <n v="70.455500000000001"/>
    <m/>
    <s v="1"/>
    <x v="1"/>
  </r>
  <r>
    <x v="5"/>
    <x v="123"/>
    <s v="1"/>
    <x v="0"/>
    <s v="15041RESIN239312021"/>
    <s v="21SD000C"/>
    <x v="3426"/>
    <n v="936"/>
    <x v="22"/>
    <x v="25"/>
    <n v="0"/>
    <n v="0"/>
    <n v="83.1"/>
    <n v="10.802999999999999"/>
    <n v="0"/>
    <n v="0"/>
    <n v="93.902999999999992"/>
    <m/>
    <s v="1"/>
    <x v="1"/>
  </r>
  <r>
    <x v="5"/>
    <x v="123"/>
    <s v="1"/>
    <x v="0"/>
    <s v="15041RESIN239312021"/>
    <s v="21SD000C"/>
    <x v="3427"/>
    <n v="937"/>
    <x v="274"/>
    <x v="324"/>
    <n v="0"/>
    <n v="0"/>
    <n v="127.52"/>
    <n v="16.5776"/>
    <n v="0"/>
    <n v="0"/>
    <n v="144.0976"/>
    <m/>
    <s v="1"/>
    <x v="1"/>
  </r>
  <r>
    <x v="5"/>
    <x v="126"/>
    <s v="1"/>
    <x v="0"/>
    <s v="15041RESIN239312021"/>
    <s v="21SD000C"/>
    <x v="3428"/>
    <n v="938"/>
    <x v="135"/>
    <x v="154"/>
    <n v="0"/>
    <n v="0"/>
    <n v="68.14"/>
    <n v="8.8582000000000001"/>
    <n v="0"/>
    <n v="0"/>
    <n v="76.998199999999997"/>
    <m/>
    <s v="1"/>
    <x v="1"/>
  </r>
  <r>
    <x v="5"/>
    <x v="126"/>
    <s v="1"/>
    <x v="0"/>
    <s v="15041RESIN239312021"/>
    <s v="21SD000C"/>
    <x v="3429"/>
    <n v="939"/>
    <x v="287"/>
    <x v="338"/>
    <n v="0"/>
    <n v="0"/>
    <n v="170.93"/>
    <n v="22.2209"/>
    <n v="0"/>
    <n v="0"/>
    <n v="193.15090000000001"/>
    <m/>
    <s v="1"/>
    <x v="1"/>
  </r>
  <r>
    <x v="5"/>
    <x v="126"/>
    <s v="1"/>
    <x v="0"/>
    <s v="15041RESIN239312021"/>
    <s v="21SD000C"/>
    <x v="3430"/>
    <n v="940"/>
    <x v="301"/>
    <x v="352"/>
    <n v="0"/>
    <n v="0"/>
    <n v="68.14"/>
    <n v="8.8582000000000001"/>
    <n v="0"/>
    <n v="0"/>
    <n v="76.998199999999997"/>
    <m/>
    <s v="1"/>
    <x v="1"/>
  </r>
  <r>
    <x v="5"/>
    <x v="126"/>
    <s v="1"/>
    <x v="0"/>
    <s v="15041RESIN239312021"/>
    <s v="21SD000C"/>
    <x v="3431"/>
    <n v="941"/>
    <x v="10"/>
    <x v="11"/>
    <n v="0"/>
    <n v="0"/>
    <n v="421.55"/>
    <n v="54.801500000000004"/>
    <n v="0"/>
    <n v="0"/>
    <n v="476.35149999999999"/>
    <m/>
    <s v="1"/>
    <x v="1"/>
  </r>
  <r>
    <x v="5"/>
    <x v="126"/>
    <s v="1"/>
    <x v="0"/>
    <s v="15041RESIN239312021"/>
    <s v="21SD000C"/>
    <x v="3432"/>
    <n v="942"/>
    <x v="10"/>
    <x v="11"/>
    <n v="0"/>
    <n v="0"/>
    <n v="63.76"/>
    <n v="8.2888000000000002"/>
    <n v="0"/>
    <n v="0"/>
    <n v="72.0488"/>
    <m/>
    <s v="1"/>
    <x v="1"/>
  </r>
  <r>
    <x v="5"/>
    <x v="126"/>
    <s v="1"/>
    <x v="0"/>
    <s v="15041RESIN239312021"/>
    <s v="21SD000C"/>
    <x v="3433"/>
    <n v="943"/>
    <x v="28"/>
    <x v="32"/>
    <n v="0"/>
    <n v="0"/>
    <n v="23"/>
    <n v="2.99"/>
    <n v="0"/>
    <n v="0"/>
    <n v="25.990000000000002"/>
    <m/>
    <s v="1"/>
    <x v="1"/>
  </r>
  <r>
    <x v="5"/>
    <x v="126"/>
    <s v="1"/>
    <x v="0"/>
    <s v="15041RESIN239312021"/>
    <s v="21SD000C"/>
    <x v="3434"/>
    <n v="944"/>
    <x v="25"/>
    <x v="28"/>
    <n v="0"/>
    <n v="0"/>
    <n v="140.88"/>
    <n v="18.314399999999999"/>
    <n v="0"/>
    <n v="0"/>
    <n v="159.1944"/>
    <m/>
    <s v="1"/>
    <x v="1"/>
  </r>
  <r>
    <x v="5"/>
    <x v="126"/>
    <s v="1"/>
    <x v="0"/>
    <s v="15041RESIN239312021"/>
    <s v="21SD000C"/>
    <x v="3435"/>
    <n v="945"/>
    <x v="24"/>
    <x v="27"/>
    <n v="0"/>
    <n v="0"/>
    <n v="69.73"/>
    <n v="9.0649000000000015"/>
    <n v="0"/>
    <n v="0"/>
    <n v="78.794900000000013"/>
    <m/>
    <s v="1"/>
    <x v="1"/>
  </r>
  <r>
    <x v="5"/>
    <x v="126"/>
    <s v="1"/>
    <x v="0"/>
    <s v="15041RESIN239312021"/>
    <s v="21SD000C"/>
    <x v="3436"/>
    <n v="946"/>
    <x v="10"/>
    <x v="11"/>
    <n v="0"/>
    <n v="0"/>
    <n v="63.76"/>
    <n v="8.2888000000000002"/>
    <n v="0"/>
    <n v="0"/>
    <n v="72.0488"/>
    <m/>
    <s v="1"/>
    <x v="1"/>
  </r>
  <r>
    <x v="5"/>
    <x v="127"/>
    <s v="1"/>
    <x v="0"/>
    <s v="15041RESIN239312021"/>
    <s v="21SD000C"/>
    <x v="3437"/>
    <n v="947"/>
    <x v="46"/>
    <x v="50"/>
    <n v="0"/>
    <n v="0"/>
    <n v="602.83000000000004"/>
    <n v="78.367900000000006"/>
    <n v="0"/>
    <n v="0"/>
    <n v="681.1979"/>
    <m/>
    <s v="1"/>
    <x v="1"/>
  </r>
  <r>
    <x v="5"/>
    <x v="127"/>
    <s v="1"/>
    <x v="0"/>
    <s v="15041RESIN239312021"/>
    <s v="21SD000C"/>
    <x v="3438"/>
    <n v="948"/>
    <x v="10"/>
    <x v="11"/>
    <n v="0"/>
    <n v="0"/>
    <n v="847.61"/>
    <n v="110.1893"/>
    <n v="0"/>
    <n v="0"/>
    <n v="957.79930000000002"/>
    <m/>
    <s v="1"/>
    <x v="1"/>
  </r>
  <r>
    <x v="5"/>
    <x v="127"/>
    <s v="1"/>
    <x v="0"/>
    <s v="15041RESIN239312021"/>
    <s v="21SD000C"/>
    <x v="3439"/>
    <n v="949"/>
    <x v="289"/>
    <x v="340"/>
    <n v="0"/>
    <n v="0"/>
    <n v="498.94"/>
    <n v="64.862200000000001"/>
    <n v="0"/>
    <n v="0"/>
    <n v="563.80219999999997"/>
    <m/>
    <s v="1"/>
    <x v="1"/>
  </r>
  <r>
    <x v="5"/>
    <x v="127"/>
    <s v="1"/>
    <x v="0"/>
    <s v="15041RESIN239312021"/>
    <s v="21SD000C"/>
    <x v="3440"/>
    <n v="950"/>
    <x v="2"/>
    <x v="2"/>
    <n v="0"/>
    <n v="0"/>
    <n v="0"/>
    <n v="0"/>
    <n v="0"/>
    <n v="0"/>
    <n v="0"/>
    <m/>
    <s v="1"/>
    <x v="1"/>
  </r>
  <r>
    <x v="5"/>
    <x v="127"/>
    <s v="1"/>
    <x v="0"/>
    <s v="15041RESIN239312021"/>
    <s v="21SD000C"/>
    <x v="3441"/>
    <n v="951"/>
    <x v="506"/>
    <x v="586"/>
    <n v="0"/>
    <n v="0"/>
    <n v="74.69"/>
    <n v="9.7096999999999998"/>
    <n v="0"/>
    <n v="0"/>
    <n v="84.399699999999996"/>
    <m/>
    <s v="1"/>
    <x v="1"/>
  </r>
  <r>
    <x v="5"/>
    <x v="128"/>
    <s v="1"/>
    <x v="0"/>
    <s v="15041RESIN239312021"/>
    <s v="21SD000C"/>
    <x v="3442"/>
    <n v="952"/>
    <x v="301"/>
    <x v="352"/>
    <n v="0"/>
    <n v="0"/>
    <n v="36.659999999999997"/>
    <n v="4.7657999999999996"/>
    <n v="0"/>
    <n v="0"/>
    <n v="41.425799999999995"/>
    <m/>
    <s v="1"/>
    <x v="1"/>
  </r>
  <r>
    <x v="5"/>
    <x v="128"/>
    <s v="1"/>
    <x v="0"/>
    <s v="15041RESIN239312021"/>
    <s v="21SD000C"/>
    <x v="3443"/>
    <n v="953"/>
    <x v="32"/>
    <x v="36"/>
    <n v="0"/>
    <n v="0"/>
    <n v="41"/>
    <n v="5.33"/>
    <n v="0"/>
    <n v="0"/>
    <n v="46.33"/>
    <m/>
    <s v="1"/>
    <x v="1"/>
  </r>
  <r>
    <x v="5"/>
    <x v="128"/>
    <s v="1"/>
    <x v="0"/>
    <s v="15041RESIN239312021"/>
    <s v="21SD000C"/>
    <x v="3444"/>
    <n v="954"/>
    <x v="34"/>
    <x v="38"/>
    <n v="0"/>
    <n v="0"/>
    <n v="453"/>
    <n v="58.89"/>
    <n v="0"/>
    <n v="0"/>
    <n v="511.89"/>
    <m/>
    <s v="1"/>
    <x v="1"/>
  </r>
  <r>
    <x v="5"/>
    <x v="128"/>
    <s v="1"/>
    <x v="0"/>
    <s v="15041RESIN239312021"/>
    <s v="21SD000C"/>
    <x v="3445"/>
    <n v="955"/>
    <x v="507"/>
    <x v="587"/>
    <n v="0"/>
    <n v="0"/>
    <n v="200"/>
    <n v="26"/>
    <n v="0"/>
    <n v="0"/>
    <n v="226"/>
    <m/>
    <s v="1"/>
    <x v="1"/>
  </r>
  <r>
    <x v="5"/>
    <x v="128"/>
    <s v="1"/>
    <x v="0"/>
    <s v="15041RESIN239312021"/>
    <s v="21SD000C"/>
    <x v="3446"/>
    <n v="956"/>
    <x v="98"/>
    <x v="110"/>
    <n v="0"/>
    <n v="0"/>
    <n v="100"/>
    <n v="13"/>
    <n v="0"/>
    <n v="0"/>
    <n v="113"/>
    <m/>
    <s v="1"/>
    <x v="1"/>
  </r>
  <r>
    <x v="5"/>
    <x v="129"/>
    <s v="1"/>
    <x v="0"/>
    <s v="15041RESIN239312021"/>
    <s v="21SD000C"/>
    <x v="3447"/>
    <n v="957"/>
    <x v="508"/>
    <x v="588"/>
    <n v="0"/>
    <n v="0"/>
    <n v="165"/>
    <n v="21.45"/>
    <n v="0"/>
    <n v="0"/>
    <n v="186.45"/>
    <m/>
    <s v="1"/>
    <x v="1"/>
  </r>
  <r>
    <x v="5"/>
    <x v="129"/>
    <s v="1"/>
    <x v="0"/>
    <s v="15041RESIN239312021"/>
    <s v="21SD000C"/>
    <x v="3448"/>
    <n v="958"/>
    <x v="286"/>
    <x v="337"/>
    <n v="0"/>
    <n v="0"/>
    <n v="830.95"/>
    <n v="108.02350000000001"/>
    <n v="0"/>
    <n v="0"/>
    <n v="938.97350000000006"/>
    <m/>
    <s v="1"/>
    <x v="1"/>
  </r>
  <r>
    <x v="5"/>
    <x v="129"/>
    <s v="1"/>
    <x v="0"/>
    <s v="15041RESIN239312021"/>
    <s v="21SD000C"/>
    <x v="3449"/>
    <n v="959"/>
    <x v="10"/>
    <x v="11"/>
    <n v="0"/>
    <n v="0"/>
    <n v="68.37"/>
    <n v="8.8881000000000014"/>
    <n v="0"/>
    <n v="0"/>
    <n v="77.258100000000013"/>
    <m/>
    <s v="1"/>
    <x v="1"/>
  </r>
  <r>
    <x v="5"/>
    <x v="129"/>
    <s v="1"/>
    <x v="0"/>
    <s v="15041RESIN239312021"/>
    <s v="21SD000C"/>
    <x v="3450"/>
    <n v="960"/>
    <x v="25"/>
    <x v="28"/>
    <n v="0"/>
    <n v="0"/>
    <n v="137.72"/>
    <n v="17.903600000000001"/>
    <n v="0"/>
    <n v="0"/>
    <n v="155.62360000000001"/>
    <m/>
    <s v="1"/>
    <x v="1"/>
  </r>
  <r>
    <x v="5"/>
    <x v="129"/>
    <s v="1"/>
    <x v="0"/>
    <s v="15041RESIN239312021"/>
    <s v="21SD000C"/>
    <x v="3451"/>
    <n v="961"/>
    <x v="10"/>
    <x v="11"/>
    <n v="0"/>
    <n v="0"/>
    <n v="170.93"/>
    <n v="22.2209"/>
    <n v="0"/>
    <n v="0"/>
    <n v="193.15090000000001"/>
    <m/>
    <s v="1"/>
    <x v="1"/>
  </r>
  <r>
    <x v="5"/>
    <x v="129"/>
    <s v="1"/>
    <x v="0"/>
    <s v="15041RESIN239312021"/>
    <s v="21SD000C"/>
    <x v="3452"/>
    <n v="962"/>
    <x v="92"/>
    <x v="102"/>
    <n v="0"/>
    <n v="0"/>
    <n v="68.14"/>
    <n v="8.8582000000000001"/>
    <n v="0"/>
    <n v="0"/>
    <n v="76.998199999999997"/>
    <m/>
    <s v="1"/>
    <x v="1"/>
  </r>
  <r>
    <x v="5"/>
    <x v="129"/>
    <s v="1"/>
    <x v="0"/>
    <s v="15041RESIN239312021"/>
    <s v="21SD000C"/>
    <x v="3453"/>
    <n v="963"/>
    <x v="509"/>
    <x v="589"/>
    <n v="0"/>
    <n v="0"/>
    <n v="78.98"/>
    <n v="10.2674"/>
    <n v="0"/>
    <n v="0"/>
    <n v="89.247399999999999"/>
    <m/>
    <s v="1"/>
    <x v="1"/>
  </r>
  <r>
    <x v="5"/>
    <x v="129"/>
    <s v="1"/>
    <x v="0"/>
    <s v="15041RESIN239312021"/>
    <s v="21SD000C"/>
    <x v="3454"/>
    <n v="964"/>
    <x v="211"/>
    <x v="248"/>
    <n v="0"/>
    <n v="0"/>
    <n v="249.94"/>
    <n v="32.492200000000004"/>
    <n v="0"/>
    <n v="0"/>
    <n v="282.43220000000002"/>
    <m/>
    <s v="1"/>
    <x v="1"/>
  </r>
  <r>
    <x v="5"/>
    <x v="129"/>
    <s v="1"/>
    <x v="0"/>
    <s v="15041RESIN239312021"/>
    <s v="21SD000C"/>
    <x v="3455"/>
    <n v="965"/>
    <x v="379"/>
    <x v="443"/>
    <n v="0"/>
    <n v="0"/>
    <n v="795.5"/>
    <n v="103.41500000000001"/>
    <n v="0"/>
    <n v="0"/>
    <n v="898.91499999999996"/>
    <m/>
    <s v="1"/>
    <x v="1"/>
  </r>
  <r>
    <x v="5"/>
    <x v="130"/>
    <s v="1"/>
    <x v="0"/>
    <s v="15041RESIN239312021"/>
    <s v="21SD000C"/>
    <x v="3456"/>
    <n v="966"/>
    <x v="385"/>
    <x v="452"/>
    <n v="0"/>
    <n v="0"/>
    <n v="338.12"/>
    <n v="43.955600000000004"/>
    <n v="0"/>
    <n v="0"/>
    <n v="382.07560000000001"/>
    <m/>
    <s v="1"/>
    <x v="1"/>
  </r>
  <r>
    <x v="5"/>
    <x v="130"/>
    <s v="1"/>
    <x v="0"/>
    <s v="15041RESIN239312021"/>
    <s v="21SD000C"/>
    <x v="3457"/>
    <n v="967"/>
    <x v="10"/>
    <x v="11"/>
    <n v="0"/>
    <n v="0"/>
    <n v="68.37"/>
    <n v="8.8881000000000014"/>
    <n v="0"/>
    <n v="0"/>
    <n v="77.258100000000013"/>
    <m/>
    <s v="1"/>
    <x v="1"/>
  </r>
  <r>
    <x v="5"/>
    <x v="130"/>
    <s v="1"/>
    <x v="0"/>
    <s v="15041RESIN239312021"/>
    <s v="21SD000C"/>
    <x v="3458"/>
    <n v="968"/>
    <x v="389"/>
    <x v="457"/>
    <n v="0"/>
    <n v="0"/>
    <n v="66.02"/>
    <n v="8.5825999999999993"/>
    <n v="0"/>
    <n v="0"/>
    <n v="74.602599999999995"/>
    <m/>
    <s v="1"/>
    <x v="1"/>
  </r>
  <r>
    <x v="5"/>
    <x v="131"/>
    <s v="1"/>
    <x v="0"/>
    <s v="15041RESIN239312021"/>
    <s v="21SD000C"/>
    <x v="3459"/>
    <n v="969"/>
    <x v="10"/>
    <x v="11"/>
    <n v="0"/>
    <n v="0"/>
    <n v="74.489999999999995"/>
    <n v="9.6837"/>
    <n v="0"/>
    <n v="0"/>
    <n v="84.173699999999997"/>
    <m/>
    <s v="1"/>
    <x v="1"/>
  </r>
  <r>
    <x v="5"/>
    <x v="131"/>
    <s v="1"/>
    <x v="0"/>
    <s v="15041RESIN239312021"/>
    <s v="21SD000C"/>
    <x v="3460"/>
    <n v="970"/>
    <x v="27"/>
    <x v="31"/>
    <n v="0"/>
    <n v="0"/>
    <n v="98.01"/>
    <n v="12.741300000000001"/>
    <n v="0"/>
    <n v="0"/>
    <n v="110.7513"/>
    <m/>
    <s v="1"/>
    <x v="1"/>
  </r>
  <r>
    <x v="5"/>
    <x v="131"/>
    <s v="1"/>
    <x v="0"/>
    <s v="15041RESIN239312021"/>
    <s v="21SD000C"/>
    <x v="3461"/>
    <n v="971"/>
    <x v="510"/>
    <x v="590"/>
    <n v="0"/>
    <n v="0"/>
    <n v="165"/>
    <n v="21.45"/>
    <n v="0"/>
    <n v="0"/>
    <n v="186.45"/>
    <m/>
    <s v="1"/>
    <x v="1"/>
  </r>
  <r>
    <x v="5"/>
    <x v="131"/>
    <s v="1"/>
    <x v="0"/>
    <s v="15041RESIN239312021"/>
    <s v="21SD000C"/>
    <x v="3462"/>
    <n v="972"/>
    <x v="37"/>
    <x v="41"/>
    <n v="0"/>
    <n v="0"/>
    <n v="198.05"/>
    <n v="25.746500000000001"/>
    <n v="0"/>
    <n v="0"/>
    <n v="223.79650000000001"/>
    <m/>
    <s v="1"/>
    <x v="1"/>
  </r>
  <r>
    <x v="5"/>
    <x v="122"/>
    <s v="1"/>
    <x v="0"/>
    <s v="15041RESIN239312021"/>
    <s v="21SD000C"/>
    <x v="3463"/>
    <n v="973"/>
    <x v="10"/>
    <x v="11"/>
    <n v="0"/>
    <n v="0"/>
    <n v="68.37"/>
    <n v="8.8881000000000014"/>
    <n v="0"/>
    <n v="0"/>
    <n v="77.258100000000013"/>
    <m/>
    <s v="1"/>
    <x v="1"/>
  </r>
  <r>
    <x v="5"/>
    <x v="132"/>
    <s v="1"/>
    <x v="0"/>
    <s v="15041RESIN239312021"/>
    <s v="21SD000C"/>
    <x v="3464"/>
    <n v="974"/>
    <x v="60"/>
    <x v="65"/>
    <n v="0"/>
    <n v="0"/>
    <n v="56.87"/>
    <n v="7.3930999999999996"/>
    <n v="0"/>
    <n v="0"/>
    <n v="64.263099999999994"/>
    <m/>
    <s v="1"/>
    <x v="1"/>
  </r>
  <r>
    <x v="5"/>
    <x v="132"/>
    <s v="1"/>
    <x v="0"/>
    <s v="15041RESIN239312021"/>
    <s v="21SD000C"/>
    <x v="3465"/>
    <n v="975"/>
    <x v="434"/>
    <x v="507"/>
    <n v="0"/>
    <n v="0"/>
    <n v="165.92"/>
    <n v="21.569599999999998"/>
    <n v="0"/>
    <n v="0"/>
    <n v="187.4896"/>
    <m/>
    <s v="1"/>
    <x v="1"/>
  </r>
  <r>
    <x v="5"/>
    <x v="132"/>
    <s v="1"/>
    <x v="0"/>
    <s v="15041RESIN239312021"/>
    <s v="21SD000C"/>
    <x v="3466"/>
    <n v="976"/>
    <x v="133"/>
    <x v="151"/>
    <n v="0"/>
    <n v="0"/>
    <n v="150.71"/>
    <n v="19.592300000000002"/>
    <n v="0"/>
    <n v="0"/>
    <n v="170.3023"/>
    <m/>
    <s v="1"/>
    <x v="1"/>
  </r>
  <r>
    <x v="5"/>
    <x v="133"/>
    <s v="1"/>
    <x v="0"/>
    <s v="15041RESIN239312021"/>
    <s v="21SD000C"/>
    <x v="3467"/>
    <n v="977"/>
    <x v="281"/>
    <x v="332"/>
    <n v="0"/>
    <n v="0"/>
    <n v="61.14"/>
    <n v="7.9481999999999999"/>
    <n v="0"/>
    <n v="0"/>
    <n v="69.088200000000001"/>
    <m/>
    <s v="1"/>
    <x v="1"/>
  </r>
  <r>
    <x v="5"/>
    <x v="133"/>
    <s v="1"/>
    <x v="0"/>
    <s v="15041RESIN239312021"/>
    <s v="21SD000C"/>
    <x v="3468"/>
    <n v="978"/>
    <x v="33"/>
    <x v="37"/>
    <n v="0"/>
    <n v="0"/>
    <n v="174.25"/>
    <n v="22.6525"/>
    <n v="0"/>
    <n v="0"/>
    <n v="196.9025"/>
    <m/>
    <s v="1"/>
    <x v="1"/>
  </r>
  <r>
    <x v="5"/>
    <x v="133"/>
    <s v="1"/>
    <x v="0"/>
    <s v="15041RESIN239312021"/>
    <s v="21SD000C"/>
    <x v="3469"/>
    <n v="979"/>
    <x v="382"/>
    <x v="448"/>
    <n v="0"/>
    <n v="0"/>
    <n v="92.3"/>
    <n v="11.999000000000001"/>
    <n v="0"/>
    <n v="0"/>
    <n v="104.29899999999999"/>
    <m/>
    <s v="1"/>
    <x v="1"/>
  </r>
  <r>
    <x v="5"/>
    <x v="133"/>
    <s v="1"/>
    <x v="0"/>
    <s v="15041RESIN239312021"/>
    <s v="21SD000C"/>
    <x v="3470"/>
    <n v="980"/>
    <x v="511"/>
    <x v="591"/>
    <n v="0"/>
    <n v="0"/>
    <n v="200"/>
    <n v="26"/>
    <n v="0"/>
    <n v="0"/>
    <n v="226"/>
    <m/>
    <s v="1"/>
    <x v="1"/>
  </r>
  <r>
    <x v="5"/>
    <x v="133"/>
    <s v="1"/>
    <x v="0"/>
    <s v="15041RESIN239312021"/>
    <s v="21SD000C"/>
    <x v="3471"/>
    <n v="981"/>
    <x v="383"/>
    <x v="449"/>
    <n v="0"/>
    <n v="0"/>
    <n v="504.43"/>
    <n v="65.575900000000004"/>
    <n v="0"/>
    <n v="0"/>
    <n v="570.0059"/>
    <m/>
    <s v="1"/>
    <x v="1"/>
  </r>
  <r>
    <x v="5"/>
    <x v="133"/>
    <s v="1"/>
    <x v="0"/>
    <s v="15041RESIN239312021"/>
    <s v="21SD000C"/>
    <x v="3796"/>
    <n v="982"/>
    <x v="98"/>
    <x v="110"/>
    <n v="0"/>
    <n v="0"/>
    <n v="50"/>
    <n v="6.5"/>
    <n v="0"/>
    <n v="0"/>
    <n v="56.5"/>
    <m/>
    <s v="1"/>
    <x v="1"/>
  </r>
  <r>
    <x v="5"/>
    <x v="133"/>
    <s v="1"/>
    <x v="0"/>
    <s v="15041RESIN239312021"/>
    <s v="21SD000C"/>
    <x v="3472"/>
    <n v="983"/>
    <x v="283"/>
    <x v="334"/>
    <n v="0"/>
    <n v="0"/>
    <n v="147.12"/>
    <n v="19.125600000000002"/>
    <n v="0"/>
    <n v="0"/>
    <n v="166.2456"/>
    <m/>
    <s v="1"/>
    <x v="1"/>
  </r>
  <r>
    <x v="5"/>
    <x v="133"/>
    <s v="1"/>
    <x v="0"/>
    <s v="15041RESIN239312021"/>
    <s v="21SD000C"/>
    <x v="3473"/>
    <n v="984"/>
    <x v="508"/>
    <x v="588"/>
    <n v="0"/>
    <n v="0"/>
    <n v="110"/>
    <n v="14.3"/>
    <n v="0"/>
    <n v="0"/>
    <n v="124.3"/>
    <m/>
    <s v="1"/>
    <x v="1"/>
  </r>
  <r>
    <x v="5"/>
    <x v="133"/>
    <s v="1"/>
    <x v="0"/>
    <s v="15041RESIN239312021"/>
    <s v="21SD000C"/>
    <x v="3474"/>
    <n v="985"/>
    <x v="512"/>
    <x v="592"/>
    <n v="0"/>
    <n v="0"/>
    <n v="136.28"/>
    <n v="17.7164"/>
    <n v="0"/>
    <n v="0"/>
    <n v="153.99639999999999"/>
    <m/>
    <s v="1"/>
    <x v="1"/>
  </r>
  <r>
    <x v="5"/>
    <x v="133"/>
    <s v="1"/>
    <x v="0"/>
    <s v="15041RESIN239312021"/>
    <s v="21SD000C"/>
    <x v="3475"/>
    <n v="986"/>
    <x v="36"/>
    <x v="40"/>
    <n v="0"/>
    <n v="0"/>
    <n v="60"/>
    <n v="7.8000000000000007"/>
    <n v="0"/>
    <n v="0"/>
    <n v="67.8"/>
    <m/>
    <s v="1"/>
    <x v="1"/>
  </r>
  <r>
    <x v="5"/>
    <x v="133"/>
    <s v="1"/>
    <x v="0"/>
    <s v="15041RESIN239312021"/>
    <s v="21SD000C"/>
    <x v="3476"/>
    <n v="987"/>
    <x v="10"/>
    <x v="11"/>
    <n v="0"/>
    <n v="0"/>
    <n v="315.93"/>
    <n v="41.070900000000002"/>
    <n v="0"/>
    <n v="0"/>
    <n v="357.0009"/>
    <m/>
    <s v="1"/>
    <x v="1"/>
  </r>
  <r>
    <x v="5"/>
    <x v="133"/>
    <s v="1"/>
    <x v="0"/>
    <s v="15041RESIN239312021"/>
    <s v="21SD000C"/>
    <x v="3477"/>
    <n v="988"/>
    <x v="10"/>
    <x v="11"/>
    <n v="0"/>
    <n v="0"/>
    <n v="275"/>
    <n v="35.75"/>
    <n v="0"/>
    <n v="0"/>
    <n v="310.75"/>
    <m/>
    <s v="1"/>
    <x v="1"/>
  </r>
  <r>
    <x v="5"/>
    <x v="121"/>
    <s v="1"/>
    <x v="0"/>
    <s v="15041RESIN239312021"/>
    <s v="21SD000C"/>
    <x v="3478"/>
    <n v="989"/>
    <x v="10"/>
    <x v="11"/>
    <n v="0"/>
    <n v="0"/>
    <n v="148.97"/>
    <n v="19.366099999999999"/>
    <n v="0"/>
    <n v="0"/>
    <n v="168.33609999999999"/>
    <m/>
    <s v="1"/>
    <x v="1"/>
  </r>
  <r>
    <x v="5"/>
    <x v="121"/>
    <s v="1"/>
    <x v="0"/>
    <s v="15041RESIN239312021"/>
    <s v="21SD000C"/>
    <x v="3479"/>
    <n v="990"/>
    <x v="281"/>
    <x v="332"/>
    <n v="0"/>
    <n v="0"/>
    <n v="19.52"/>
    <n v="2.5375999999999999"/>
    <n v="0"/>
    <n v="0"/>
    <n v="22.057600000000001"/>
    <m/>
    <s v="1"/>
    <x v="1"/>
  </r>
  <r>
    <x v="5"/>
    <x v="121"/>
    <s v="1"/>
    <x v="0"/>
    <s v="15041RESIN239312021"/>
    <s v="21SD000C"/>
    <x v="3480"/>
    <n v="991"/>
    <x v="10"/>
    <x v="11"/>
    <n v="0"/>
    <n v="0"/>
    <n v="164.01"/>
    <n v="21.321300000000001"/>
    <n v="0"/>
    <n v="0"/>
    <n v="185.3313"/>
    <m/>
    <s v="1"/>
    <x v="1"/>
  </r>
  <r>
    <x v="5"/>
    <x v="134"/>
    <s v="1"/>
    <x v="0"/>
    <s v="15041RESIN239312021"/>
    <s v="21SD000C"/>
    <x v="3481"/>
    <n v="992"/>
    <x v="513"/>
    <x v="593"/>
    <n v="0"/>
    <n v="0"/>
    <n v="34.19"/>
    <n v="4.4447000000000001"/>
    <n v="0"/>
    <n v="0"/>
    <n v="38.634699999999995"/>
    <m/>
    <s v="1"/>
    <x v="1"/>
  </r>
  <r>
    <x v="5"/>
    <x v="134"/>
    <s v="1"/>
    <x v="0"/>
    <s v="15041RESIN239312021"/>
    <s v="21SD000C"/>
    <x v="3482"/>
    <n v="993"/>
    <x v="514"/>
    <x v="594"/>
    <n v="0"/>
    <n v="0"/>
    <n v="288.75"/>
    <n v="37.537500000000001"/>
    <n v="0"/>
    <n v="0"/>
    <n v="326.28750000000002"/>
    <m/>
    <s v="1"/>
    <x v="1"/>
  </r>
  <r>
    <x v="5"/>
    <x v="134"/>
    <s v="1"/>
    <x v="0"/>
    <s v="15041RESIN239312021"/>
    <s v="21SD000C"/>
    <x v="3483"/>
    <n v="994"/>
    <x v="39"/>
    <x v="43"/>
    <n v="0"/>
    <n v="0"/>
    <n v="92.3"/>
    <n v="11.999000000000001"/>
    <n v="0"/>
    <n v="0"/>
    <n v="104.29899999999999"/>
    <m/>
    <s v="1"/>
    <x v="1"/>
  </r>
  <r>
    <x v="5"/>
    <x v="134"/>
    <s v="1"/>
    <x v="0"/>
    <s v="15041RESIN239312021"/>
    <s v="21SD000C"/>
    <x v="3484"/>
    <n v="995"/>
    <x v="381"/>
    <x v="445"/>
    <n v="0"/>
    <n v="0"/>
    <n v="32.479999999999997"/>
    <n v="4.2223999999999995"/>
    <n v="0"/>
    <n v="0"/>
    <n v="36.702399999999997"/>
    <m/>
    <s v="1"/>
    <x v="1"/>
  </r>
  <r>
    <x v="5"/>
    <x v="134"/>
    <s v="1"/>
    <x v="0"/>
    <s v="15041RESIN239312021"/>
    <s v="21SD000C"/>
    <x v="3485"/>
    <n v="996"/>
    <x v="10"/>
    <x v="11"/>
    <n v="0"/>
    <n v="0"/>
    <n v="52.04"/>
    <n v="6.7652000000000001"/>
    <n v="0"/>
    <n v="0"/>
    <n v="58.805199999999999"/>
    <m/>
    <s v="1"/>
    <x v="1"/>
  </r>
  <r>
    <x v="5"/>
    <x v="134"/>
    <s v="1"/>
    <x v="0"/>
    <s v="15041RESIN239312021"/>
    <s v="21SD000C"/>
    <x v="3486"/>
    <n v="997"/>
    <x v="515"/>
    <x v="595"/>
    <n v="0"/>
    <n v="0"/>
    <n v="100"/>
    <n v="13"/>
    <n v="0"/>
    <n v="0"/>
    <n v="113"/>
    <m/>
    <s v="1"/>
    <x v="1"/>
  </r>
  <r>
    <x v="5"/>
    <x v="135"/>
    <s v="1"/>
    <x v="0"/>
    <s v="15041RESIN239312021"/>
    <s v="21SD000C"/>
    <x v="3487"/>
    <n v="998"/>
    <x v="460"/>
    <x v="539"/>
    <n v="0"/>
    <n v="0"/>
    <n v="68.14"/>
    <n v="8.8582000000000001"/>
    <n v="0"/>
    <n v="0"/>
    <n v="76.998199999999997"/>
    <m/>
    <s v="1"/>
    <x v="1"/>
  </r>
  <r>
    <x v="5"/>
    <x v="135"/>
    <s v="1"/>
    <x v="0"/>
    <s v="15041RESIN239312021"/>
    <s v="21SD000C"/>
    <x v="3488"/>
    <n v="999"/>
    <x v="26"/>
    <x v="30"/>
    <n v="0"/>
    <n v="0"/>
    <n v="205.2"/>
    <n v="26.675999999999998"/>
    <n v="0"/>
    <n v="0"/>
    <n v="231.87599999999998"/>
    <m/>
    <s v="1"/>
    <x v="1"/>
  </r>
  <r>
    <x v="5"/>
    <x v="135"/>
    <s v="1"/>
    <x v="0"/>
    <s v="15041RESIN239312021"/>
    <s v="21SD000C"/>
    <x v="3489"/>
    <n v="1000"/>
    <x v="274"/>
    <x v="324"/>
    <n v="0"/>
    <n v="0"/>
    <n v="185.31"/>
    <n v="24.090300000000003"/>
    <n v="0"/>
    <n v="0"/>
    <n v="209.40030000000002"/>
    <m/>
    <s v="1"/>
    <x v="1"/>
  </r>
  <r>
    <x v="5"/>
    <x v="135"/>
    <s v="1"/>
    <x v="0"/>
    <s v="15041RESIN130972022"/>
    <s v="22SD000C"/>
    <x v="3797"/>
    <n v="1"/>
    <x v="10"/>
    <x v="11"/>
    <n v="0"/>
    <n v="0"/>
    <n v="383.14"/>
    <n v="49.808199999999999"/>
    <n v="0"/>
    <n v="0"/>
    <n v="432.94819999999999"/>
    <m/>
    <s v="1"/>
    <x v="1"/>
  </r>
  <r>
    <x v="5"/>
    <x v="135"/>
    <s v="1"/>
    <x v="0"/>
    <s v="15041RESIN130972022"/>
    <s v="22SD000C"/>
    <x v="3798"/>
    <n v="2"/>
    <x v="24"/>
    <x v="27"/>
    <n v="0"/>
    <n v="0"/>
    <n v="101.63"/>
    <n v="13.2119"/>
    <n v="0"/>
    <n v="0"/>
    <n v="114.8419"/>
    <m/>
    <s v="1"/>
    <x v="1"/>
  </r>
  <r>
    <x v="5"/>
    <x v="136"/>
    <s v="1"/>
    <x v="0"/>
    <s v="15041RESIN130972022"/>
    <s v="22SD000C"/>
    <x v="3799"/>
    <n v="3"/>
    <x v="516"/>
    <x v="596"/>
    <n v="0"/>
    <n v="0"/>
    <n v="56.36"/>
    <n v="7.3268000000000004"/>
    <n v="0"/>
    <n v="0"/>
    <n v="63.686799999999998"/>
    <m/>
    <s v="1"/>
    <x v="1"/>
  </r>
  <r>
    <x v="5"/>
    <x v="136"/>
    <s v="1"/>
    <x v="0"/>
    <s v="15041RESIN130972022"/>
    <s v="22SD000C"/>
    <x v="3800"/>
    <n v="4"/>
    <x v="270"/>
    <x v="320"/>
    <n v="0"/>
    <n v="0"/>
    <n v="34.19"/>
    <n v="4.4447000000000001"/>
    <n v="0"/>
    <n v="0"/>
    <n v="38.634699999999995"/>
    <m/>
    <s v="1"/>
    <x v="1"/>
  </r>
  <r>
    <x v="5"/>
    <x v="136"/>
    <s v="1"/>
    <x v="0"/>
    <s v="15041RESIN130972022"/>
    <s v="22SD000C"/>
    <x v="3801"/>
    <n v="5"/>
    <x v="14"/>
    <x v="17"/>
    <n v="0"/>
    <n v="0"/>
    <n v="12.45"/>
    <n v="1.6185"/>
    <n v="0"/>
    <n v="0"/>
    <n v="14.0685"/>
    <m/>
    <s v="1"/>
    <x v="1"/>
  </r>
  <r>
    <x v="5"/>
    <x v="136"/>
    <s v="1"/>
    <x v="0"/>
    <s v="15041RESIN130972022"/>
    <s v="22SD000C"/>
    <x v="3802"/>
    <n v="6"/>
    <x v="14"/>
    <x v="17"/>
    <n v="0"/>
    <n v="0"/>
    <n v="14.32"/>
    <n v="1.8616000000000001"/>
    <n v="0"/>
    <n v="0"/>
    <n v="16.1816"/>
    <m/>
    <s v="1"/>
    <x v="1"/>
  </r>
  <r>
    <x v="5"/>
    <x v="136"/>
    <s v="1"/>
    <x v="0"/>
    <s v="15041RESIN130972022"/>
    <s v="22SD000C"/>
    <x v="3803"/>
    <n v="7"/>
    <x v="517"/>
    <x v="597"/>
    <n v="0"/>
    <n v="0"/>
    <n v="200"/>
    <n v="26"/>
    <n v="0"/>
    <n v="0"/>
    <n v="226"/>
    <m/>
    <s v="1"/>
    <x v="1"/>
  </r>
  <r>
    <x v="5"/>
    <x v="137"/>
    <s v="1"/>
    <x v="0"/>
    <s v="15041RESIN130972022"/>
    <s v="22SD000C"/>
    <x v="3804"/>
    <n v="8"/>
    <x v="319"/>
    <x v="372"/>
    <n v="0"/>
    <n v="0"/>
    <n v="330"/>
    <n v="42.9"/>
    <n v="0"/>
    <n v="0"/>
    <n v="372.9"/>
    <m/>
    <s v="1"/>
    <x v="1"/>
  </r>
  <r>
    <x v="5"/>
    <x v="137"/>
    <s v="1"/>
    <x v="0"/>
    <s v="15041RESIN130972022"/>
    <s v="22SD000C"/>
    <x v="3805"/>
    <n v="9"/>
    <x v="10"/>
    <x v="11"/>
    <n v="0"/>
    <n v="0"/>
    <n v="212.73"/>
    <n v="27.654900000000001"/>
    <n v="0"/>
    <n v="0"/>
    <n v="240.38489999999999"/>
    <m/>
    <s v="1"/>
    <x v="1"/>
  </r>
  <r>
    <x v="5"/>
    <x v="137"/>
    <s v="1"/>
    <x v="0"/>
    <s v="15041RESIN130972022"/>
    <s v="22SD000C"/>
    <x v="3806"/>
    <n v="10"/>
    <x v="287"/>
    <x v="338"/>
    <n v="0"/>
    <n v="0"/>
    <n v="68.14"/>
    <n v="8.8582000000000001"/>
    <n v="0"/>
    <n v="0"/>
    <n v="76.998199999999997"/>
    <m/>
    <s v="1"/>
    <x v="1"/>
  </r>
  <r>
    <x v="5"/>
    <x v="137"/>
    <s v="1"/>
    <x v="0"/>
    <s v="15041RESIN130972022"/>
    <s v="22SD000C"/>
    <x v="3807"/>
    <n v="11"/>
    <x v="10"/>
    <x v="11"/>
    <n v="0"/>
    <n v="0"/>
    <n v="60.95"/>
    <n v="7.9235000000000007"/>
    <n v="0"/>
    <n v="0"/>
    <n v="68.873500000000007"/>
    <m/>
    <s v="1"/>
    <x v="1"/>
  </r>
  <r>
    <x v="5"/>
    <x v="137"/>
    <s v="1"/>
    <x v="0"/>
    <s v="15041RESIN130972022"/>
    <s v="22SD000C"/>
    <x v="3808"/>
    <n v="12"/>
    <x v="518"/>
    <x v="598"/>
    <n v="0"/>
    <n v="0"/>
    <n v="104.07"/>
    <n v="13.5291"/>
    <n v="0"/>
    <n v="0"/>
    <n v="117.59909999999999"/>
    <m/>
    <s v="1"/>
    <x v="1"/>
  </r>
  <r>
    <x v="5"/>
    <x v="137"/>
    <s v="1"/>
    <x v="0"/>
    <s v="15041RESIN130972022"/>
    <s v="22SD000C"/>
    <x v="3809"/>
    <n v="13"/>
    <x v="45"/>
    <x v="49"/>
    <n v="0"/>
    <n v="0"/>
    <n v="1011.7"/>
    <n v="131.52100000000002"/>
    <n v="0"/>
    <n v="0"/>
    <n v="1143.221"/>
    <m/>
    <s v="1"/>
    <x v="1"/>
  </r>
  <r>
    <x v="5"/>
    <x v="137"/>
    <s v="1"/>
    <x v="0"/>
    <s v="15041RESIN130972022"/>
    <s v="22SD000C"/>
    <x v="3810"/>
    <n v="14"/>
    <x v="27"/>
    <x v="31"/>
    <n v="0"/>
    <n v="0"/>
    <n v="162.66"/>
    <n v="21.145800000000001"/>
    <n v="0"/>
    <n v="0"/>
    <n v="183.8058"/>
    <m/>
    <s v="1"/>
    <x v="1"/>
  </r>
  <r>
    <x v="5"/>
    <x v="137"/>
    <s v="1"/>
    <x v="0"/>
    <s v="15041RESIN130972022"/>
    <s v="22SD000C"/>
    <x v="3811"/>
    <n v="15"/>
    <x v="102"/>
    <x v="117"/>
    <n v="0"/>
    <n v="0"/>
    <n v="4.58"/>
    <n v="0.59540000000000004"/>
    <n v="0"/>
    <n v="0"/>
    <n v="5.1753999999999998"/>
    <m/>
    <s v="1"/>
    <x v="1"/>
  </r>
  <r>
    <x v="5"/>
    <x v="120"/>
    <s v="1"/>
    <x v="0"/>
    <s v="15041RESIN130972022"/>
    <s v="22SD000C"/>
    <x v="3812"/>
    <n v="16"/>
    <x v="10"/>
    <x v="11"/>
    <n v="0"/>
    <n v="0"/>
    <n v="195.4"/>
    <n v="25.402000000000001"/>
    <n v="0"/>
    <n v="0"/>
    <n v="220.80200000000002"/>
    <m/>
    <s v="1"/>
    <x v="1"/>
  </r>
  <r>
    <x v="5"/>
    <x v="120"/>
    <s v="1"/>
    <x v="0"/>
    <s v="15041RESIN130972022"/>
    <s v="22SD000C"/>
    <x v="3813"/>
    <n v="17"/>
    <x v="47"/>
    <x v="51"/>
    <n v="0"/>
    <n v="0"/>
    <n v="530"/>
    <n v="68.900000000000006"/>
    <n v="0"/>
    <n v="0"/>
    <n v="598.9"/>
    <m/>
    <s v="1"/>
    <x v="1"/>
  </r>
  <r>
    <x v="5"/>
    <x v="120"/>
    <s v="1"/>
    <x v="0"/>
    <s v="15041RESIN130972022"/>
    <s v="22SD000C"/>
    <x v="3814"/>
    <n v="18"/>
    <x v="10"/>
    <x v="11"/>
    <n v="0"/>
    <n v="0"/>
    <n v="217.34"/>
    <n v="28.254200000000001"/>
    <n v="0"/>
    <n v="0"/>
    <n v="245.5942"/>
    <m/>
    <s v="1"/>
    <x v="1"/>
  </r>
  <r>
    <x v="5"/>
    <x v="120"/>
    <s v="1"/>
    <x v="0"/>
    <s v="15041RESIN130972022"/>
    <s v="22SD000C"/>
    <x v="3815"/>
    <n v="19"/>
    <x v="422"/>
    <x v="495"/>
    <n v="0"/>
    <n v="0"/>
    <n v="136.28"/>
    <n v="17.7164"/>
    <n v="0"/>
    <n v="0"/>
    <n v="153.99639999999999"/>
    <m/>
    <s v="1"/>
    <x v="1"/>
  </r>
  <r>
    <x v="5"/>
    <x v="120"/>
    <s v="1"/>
    <x v="0"/>
    <s v="15041RESIN130972022"/>
    <s v="22SD000C"/>
    <x v="3816"/>
    <n v="20"/>
    <x v="281"/>
    <x v="332"/>
    <n v="0"/>
    <n v="0"/>
    <n v="61.14"/>
    <n v="7.9481999999999999"/>
    <n v="0"/>
    <n v="0"/>
    <n v="69.088200000000001"/>
    <m/>
    <s v="1"/>
    <x v="1"/>
  </r>
  <r>
    <x v="5"/>
    <x v="120"/>
    <s v="1"/>
    <x v="0"/>
    <s v="15041RESIN130972022"/>
    <s v="22SD000C"/>
    <x v="3817"/>
    <n v="21"/>
    <x v="102"/>
    <x v="117"/>
    <n v="0"/>
    <n v="0"/>
    <n v="7.9"/>
    <n v="1.0270000000000001"/>
    <n v="0"/>
    <n v="0"/>
    <n v="8.9269999999999996"/>
    <m/>
    <s v="1"/>
    <x v="1"/>
  </r>
  <r>
    <x v="5"/>
    <x v="124"/>
    <s v="1"/>
    <x v="0"/>
    <s v="15041RESIN378822021"/>
    <s v="21DS004C"/>
    <x v="1642"/>
    <n v="251"/>
    <x v="1"/>
    <x v="1"/>
    <n v="0"/>
    <n v="0"/>
    <n v="25.2"/>
    <n v="3.2759999999999998"/>
    <n v="0"/>
    <n v="0"/>
    <n v="28.475999999999999"/>
    <m/>
    <s v="1"/>
    <x v="0"/>
  </r>
  <r>
    <x v="5"/>
    <x v="124"/>
    <s v="1"/>
    <x v="0"/>
    <s v="15041RESIN378822021"/>
    <s v="21DS004C"/>
    <x v="0"/>
    <n v="250"/>
    <x v="1"/>
    <x v="1"/>
    <n v="0"/>
    <n v="0"/>
    <n v="35.840000000000003"/>
    <n v="4.6592000000000002"/>
    <n v="0"/>
    <n v="0"/>
    <n v="40.499200000000002"/>
    <m/>
    <s v="1"/>
    <x v="0"/>
  </r>
  <r>
    <x v="5"/>
    <x v="124"/>
    <s v="1"/>
    <x v="0"/>
    <s v="15041RESIN378822021"/>
    <s v="21DS004C"/>
    <x v="1641"/>
    <n v="249"/>
    <x v="1"/>
    <x v="1"/>
    <n v="0"/>
    <n v="0"/>
    <n v="7.96"/>
    <n v="1.0347999999999999"/>
    <n v="0"/>
    <n v="0"/>
    <n v="8.9947999999999997"/>
    <m/>
    <s v="1"/>
    <x v="0"/>
  </r>
  <r>
    <x v="5"/>
    <x v="124"/>
    <s v="1"/>
    <x v="0"/>
    <s v="15041RESIN378822021"/>
    <s v="21DS004C"/>
    <x v="1640"/>
    <n v="248"/>
    <x v="2"/>
    <x v="2"/>
    <n v="0"/>
    <n v="0"/>
    <n v="0"/>
    <n v="0"/>
    <n v="0"/>
    <n v="0"/>
    <n v="0"/>
    <m/>
    <s v="1"/>
    <x v="0"/>
  </r>
  <r>
    <x v="5"/>
    <x v="124"/>
    <s v="1"/>
    <x v="0"/>
    <s v="15041RESIN378822021"/>
    <s v="21DS004C"/>
    <x v="1639"/>
    <n v="247"/>
    <x v="1"/>
    <x v="1"/>
    <n v="0"/>
    <n v="0"/>
    <n v="24.24"/>
    <n v="3.1511999999999998"/>
    <n v="0"/>
    <n v="0"/>
    <n v="27.391199999999998"/>
    <m/>
    <s v="1"/>
    <x v="0"/>
  </r>
  <r>
    <x v="5"/>
    <x v="124"/>
    <s v="1"/>
    <x v="0"/>
    <s v="15041RESIN378822021"/>
    <s v="21DS004C"/>
    <x v="1638"/>
    <n v="246"/>
    <x v="1"/>
    <x v="1"/>
    <n v="0"/>
    <n v="0"/>
    <n v="18.45"/>
    <n v="2.3984999999999999"/>
    <n v="0"/>
    <n v="0"/>
    <n v="20.848499999999998"/>
    <m/>
    <s v="1"/>
    <x v="0"/>
  </r>
  <r>
    <x v="5"/>
    <x v="124"/>
    <s v="1"/>
    <x v="0"/>
    <s v="15041RESIN378822021"/>
    <s v="21DS004C"/>
    <x v="1637"/>
    <n v="245"/>
    <x v="1"/>
    <x v="1"/>
    <n v="0"/>
    <n v="0"/>
    <n v="53.7"/>
    <n v="6.9810000000000008"/>
    <n v="0"/>
    <n v="0"/>
    <n v="60.681000000000004"/>
    <m/>
    <s v="1"/>
    <x v="0"/>
  </r>
  <r>
    <x v="5"/>
    <x v="124"/>
    <s v="1"/>
    <x v="0"/>
    <s v="15041RESIN378822021"/>
    <s v="21DS004C"/>
    <x v="1636"/>
    <n v="244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35"/>
    <n v="243"/>
    <x v="2"/>
    <x v="2"/>
    <n v="0"/>
    <n v="0"/>
    <n v="0"/>
    <n v="0"/>
    <n v="0"/>
    <n v="0"/>
    <n v="0"/>
    <m/>
    <s v="1"/>
    <x v="0"/>
  </r>
  <r>
    <x v="5"/>
    <x v="124"/>
    <s v="1"/>
    <x v="0"/>
    <s v="15041RESIN378822021"/>
    <s v="21DS004C"/>
    <x v="1634"/>
    <n v="242"/>
    <x v="1"/>
    <x v="1"/>
    <n v="0"/>
    <n v="0"/>
    <n v="2.87"/>
    <n v="0.37310000000000004"/>
    <n v="0"/>
    <n v="0"/>
    <n v="3.2431000000000001"/>
    <m/>
    <s v="1"/>
    <x v="0"/>
  </r>
  <r>
    <x v="5"/>
    <x v="124"/>
    <s v="1"/>
    <x v="0"/>
    <s v="15041RESIN378822021"/>
    <s v="21DS004C"/>
    <x v="1633"/>
    <n v="241"/>
    <x v="1"/>
    <x v="1"/>
    <n v="0"/>
    <n v="0"/>
    <n v="57.52"/>
    <n v="7.4776000000000007"/>
    <n v="0"/>
    <n v="0"/>
    <n v="64.997600000000006"/>
    <m/>
    <s v="1"/>
    <x v="0"/>
  </r>
  <r>
    <x v="5"/>
    <x v="124"/>
    <s v="1"/>
    <x v="0"/>
    <s v="15041RESIN378822021"/>
    <s v="21DS004C"/>
    <x v="1632"/>
    <n v="240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31"/>
    <n v="239"/>
    <x v="1"/>
    <x v="1"/>
    <n v="0"/>
    <n v="0"/>
    <n v="18.45"/>
    <n v="2.3984999999999999"/>
    <n v="0"/>
    <n v="0"/>
    <n v="20.848499999999998"/>
    <m/>
    <s v="1"/>
    <x v="0"/>
  </r>
  <r>
    <x v="5"/>
    <x v="124"/>
    <s v="1"/>
    <x v="0"/>
    <s v="15041RESIN378822021"/>
    <s v="21DS004C"/>
    <x v="1630"/>
    <n v="238"/>
    <x v="2"/>
    <x v="2"/>
    <n v="0"/>
    <n v="0"/>
    <n v="0"/>
    <n v="0"/>
    <n v="0"/>
    <n v="0"/>
    <n v="0"/>
    <m/>
    <s v="1"/>
    <x v="0"/>
  </r>
  <r>
    <x v="5"/>
    <x v="124"/>
    <s v="1"/>
    <x v="0"/>
    <s v="15041RESIN378822021"/>
    <s v="21DS004C"/>
    <x v="1629"/>
    <n v="237"/>
    <x v="1"/>
    <x v="1"/>
    <n v="0"/>
    <n v="0"/>
    <n v="29.56"/>
    <n v="3.8428"/>
    <n v="0"/>
    <n v="0"/>
    <n v="33.402799999999999"/>
    <m/>
    <s v="1"/>
    <x v="0"/>
  </r>
  <r>
    <x v="5"/>
    <x v="124"/>
    <s v="1"/>
    <x v="0"/>
    <s v="15041RESIN378822021"/>
    <s v="21DS004C"/>
    <x v="1628"/>
    <n v="236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27"/>
    <n v="235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26"/>
    <n v="234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25"/>
    <n v="233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24"/>
    <n v="232"/>
    <x v="1"/>
    <x v="1"/>
    <n v="0"/>
    <n v="0"/>
    <n v="9.56"/>
    <n v="1.2428000000000001"/>
    <n v="0"/>
    <n v="0"/>
    <n v="10.802800000000001"/>
    <m/>
    <s v="1"/>
    <x v="0"/>
  </r>
  <r>
    <x v="5"/>
    <x v="124"/>
    <s v="1"/>
    <x v="0"/>
    <s v="15041RESIN378822021"/>
    <s v="21DS004C"/>
    <x v="1623"/>
    <n v="231"/>
    <x v="1"/>
    <x v="1"/>
    <n v="0"/>
    <n v="0"/>
    <n v="45.08"/>
    <n v="5.8604000000000003"/>
    <n v="0"/>
    <n v="0"/>
    <n v="50.940399999999997"/>
    <m/>
    <s v="1"/>
    <x v="0"/>
  </r>
  <r>
    <x v="5"/>
    <x v="124"/>
    <s v="1"/>
    <x v="0"/>
    <s v="15041RESIN378822021"/>
    <s v="21DS004C"/>
    <x v="1622"/>
    <n v="230"/>
    <x v="1"/>
    <x v="1"/>
    <n v="0"/>
    <n v="0"/>
    <n v="29.81"/>
    <n v="3.8752999999999997"/>
    <n v="0"/>
    <n v="0"/>
    <n v="33.685299999999998"/>
    <m/>
    <s v="1"/>
    <x v="0"/>
  </r>
  <r>
    <x v="5"/>
    <x v="124"/>
    <s v="1"/>
    <x v="0"/>
    <s v="15041RESIN378822021"/>
    <s v="21DS004C"/>
    <x v="1621"/>
    <n v="229"/>
    <x v="1"/>
    <x v="1"/>
    <n v="0"/>
    <n v="0"/>
    <n v="4.78"/>
    <n v="0.62140000000000006"/>
    <n v="0"/>
    <n v="0"/>
    <n v="5.4014000000000006"/>
    <m/>
    <s v="1"/>
    <x v="0"/>
  </r>
  <r>
    <x v="5"/>
    <x v="124"/>
    <s v="1"/>
    <x v="0"/>
    <s v="15041RESIN378822021"/>
    <s v="21DS004C"/>
    <x v="1620"/>
    <n v="228"/>
    <x v="1"/>
    <x v="1"/>
    <n v="0"/>
    <n v="0"/>
    <n v="5.31"/>
    <n v="0.69030000000000002"/>
    <n v="0"/>
    <n v="0"/>
    <n v="6.0002999999999993"/>
    <m/>
    <s v="1"/>
    <x v="0"/>
  </r>
  <r>
    <x v="5"/>
    <x v="124"/>
    <s v="1"/>
    <x v="0"/>
    <s v="15041RESIN378822021"/>
    <s v="21DS004C"/>
    <x v="1619"/>
    <n v="227"/>
    <x v="1"/>
    <x v="1"/>
    <n v="0"/>
    <n v="0"/>
    <n v="20.350000000000001"/>
    <n v="2.6455000000000002"/>
    <n v="0"/>
    <n v="0"/>
    <n v="22.9955"/>
    <m/>
    <s v="1"/>
    <x v="0"/>
  </r>
  <r>
    <x v="5"/>
    <x v="124"/>
    <s v="1"/>
    <x v="0"/>
    <s v="15041RESIN378822021"/>
    <s v="21DS004C"/>
    <x v="1618"/>
    <n v="226"/>
    <x v="2"/>
    <x v="2"/>
    <n v="0"/>
    <n v="0"/>
    <n v="0"/>
    <n v="0"/>
    <n v="0"/>
    <n v="0"/>
    <n v="0"/>
    <m/>
    <s v="1"/>
    <x v="0"/>
  </r>
  <r>
    <x v="5"/>
    <x v="124"/>
    <s v="1"/>
    <x v="0"/>
    <s v="15041RESIN378822021"/>
    <s v="21DS004C"/>
    <x v="1617"/>
    <n v="225"/>
    <x v="1"/>
    <x v="1"/>
    <n v="0"/>
    <n v="0"/>
    <n v="8.08"/>
    <n v="1.0504"/>
    <n v="0"/>
    <n v="0"/>
    <n v="9.1303999999999998"/>
    <m/>
    <s v="1"/>
    <x v="0"/>
  </r>
  <r>
    <x v="5"/>
    <x v="124"/>
    <s v="1"/>
    <x v="0"/>
    <s v="15041RESIN378822021"/>
    <s v="21DS004C"/>
    <x v="1616"/>
    <n v="224"/>
    <x v="1"/>
    <x v="1"/>
    <n v="0"/>
    <n v="0"/>
    <n v="13.27"/>
    <n v="1.7251000000000001"/>
    <n v="0"/>
    <n v="0"/>
    <n v="14.995099999999999"/>
    <m/>
    <s v="1"/>
    <x v="0"/>
  </r>
  <r>
    <x v="5"/>
    <x v="124"/>
    <s v="1"/>
    <x v="0"/>
    <s v="15041RESIN378822021"/>
    <s v="21DS004C"/>
    <x v="1615"/>
    <n v="223"/>
    <x v="1"/>
    <x v="1"/>
    <n v="0"/>
    <n v="0"/>
    <n v="12.12"/>
    <n v="1.5755999999999999"/>
    <n v="0"/>
    <n v="0"/>
    <n v="13.695599999999999"/>
    <m/>
    <s v="1"/>
    <x v="0"/>
  </r>
  <r>
    <x v="5"/>
    <x v="124"/>
    <s v="1"/>
    <x v="0"/>
    <s v="15041RESIN378822021"/>
    <s v="21DS004C"/>
    <x v="1614"/>
    <n v="222"/>
    <x v="2"/>
    <x v="2"/>
    <n v="0"/>
    <n v="0"/>
    <n v="0"/>
    <n v="0"/>
    <n v="0"/>
    <n v="0"/>
    <n v="0"/>
    <m/>
    <s v="1"/>
    <x v="0"/>
  </r>
  <r>
    <x v="5"/>
    <x v="124"/>
    <s v="1"/>
    <x v="0"/>
    <s v="15041RESIN378822021"/>
    <s v="21DS004C"/>
    <x v="1613"/>
    <n v="221"/>
    <x v="1"/>
    <x v="1"/>
    <n v="0"/>
    <n v="0"/>
    <n v="17.02"/>
    <n v="2.2126000000000001"/>
    <n v="0"/>
    <n v="0"/>
    <n v="19.232599999999998"/>
    <m/>
    <s v="1"/>
    <x v="0"/>
  </r>
  <r>
    <x v="5"/>
    <x v="124"/>
    <s v="1"/>
    <x v="0"/>
    <s v="15041RESIN378822021"/>
    <s v="21DS004C"/>
    <x v="1612"/>
    <n v="220"/>
    <x v="1"/>
    <x v="1"/>
    <n v="0"/>
    <n v="0"/>
    <n v="4.87"/>
    <n v="0.6331"/>
    <n v="0"/>
    <n v="0"/>
    <n v="5.5030999999999999"/>
    <m/>
    <s v="1"/>
    <x v="0"/>
  </r>
  <r>
    <x v="5"/>
    <x v="124"/>
    <s v="1"/>
    <x v="0"/>
    <s v="15041RESIN378822021"/>
    <s v="21DS004C"/>
    <x v="1611"/>
    <n v="219"/>
    <x v="1"/>
    <x v="1"/>
    <n v="0"/>
    <n v="0"/>
    <n v="34.770000000000003"/>
    <n v="4.5201000000000002"/>
    <n v="0"/>
    <n v="0"/>
    <n v="39.290100000000002"/>
    <m/>
    <s v="1"/>
    <x v="0"/>
  </r>
  <r>
    <x v="5"/>
    <x v="124"/>
    <s v="1"/>
    <x v="0"/>
    <s v="15041RESIN378822021"/>
    <s v="21DS004C"/>
    <x v="1610"/>
    <n v="218"/>
    <x v="1"/>
    <x v="1"/>
    <n v="0"/>
    <n v="0"/>
    <n v="9.56"/>
    <n v="1.2428000000000001"/>
    <n v="0"/>
    <n v="0"/>
    <n v="10.802800000000001"/>
    <m/>
    <s v="1"/>
    <x v="0"/>
  </r>
  <r>
    <x v="5"/>
    <x v="124"/>
    <s v="1"/>
    <x v="0"/>
    <s v="15041RESIN415142021"/>
    <s v="21DS000C"/>
    <x v="3818"/>
    <n v="6000"/>
    <x v="2"/>
    <x v="2"/>
    <n v="0"/>
    <n v="0"/>
    <n v="0"/>
    <n v="0"/>
    <n v="0"/>
    <n v="0"/>
    <n v="0"/>
    <m/>
    <s v="1"/>
    <x v="0"/>
  </r>
  <r>
    <x v="5"/>
    <x v="124"/>
    <s v="1"/>
    <x v="0"/>
    <s v="15041RESIN068492022"/>
    <s v="22SD004C"/>
    <x v="3798"/>
    <n v="2"/>
    <x v="519"/>
    <x v="599"/>
    <n v="0"/>
    <n v="0"/>
    <n v="16.45"/>
    <n v="2.1385000000000001"/>
    <n v="0"/>
    <n v="0"/>
    <n v="18.5885"/>
    <m/>
    <s v="1"/>
    <x v="2"/>
  </r>
  <r>
    <x v="5"/>
    <x v="124"/>
    <s v="1"/>
    <x v="0"/>
    <s v="15041RESIN068492022"/>
    <s v="22SD004C"/>
    <x v="3799"/>
    <n v="3"/>
    <x v="520"/>
    <x v="600"/>
    <n v="0"/>
    <n v="0"/>
    <n v="37.17"/>
    <n v="4.8321000000000005"/>
    <n v="0"/>
    <n v="0"/>
    <n v="42.002099999999999"/>
    <m/>
    <s v="1"/>
    <x v="2"/>
  </r>
  <r>
    <x v="5"/>
    <x v="124"/>
    <s v="1"/>
    <x v="0"/>
    <s v="15041RESIN068492022"/>
    <s v="22SD004C"/>
    <x v="3800"/>
    <n v="4"/>
    <x v="103"/>
    <x v="118"/>
    <n v="0"/>
    <n v="0"/>
    <n v="37.71"/>
    <n v="4.9023000000000003"/>
    <n v="0"/>
    <n v="0"/>
    <n v="42.612300000000005"/>
    <m/>
    <s v="1"/>
    <x v="2"/>
  </r>
  <r>
    <x v="5"/>
    <x v="124"/>
    <s v="1"/>
    <x v="0"/>
    <s v="15041RESIN068492022"/>
    <s v="22SD004C"/>
    <x v="3801"/>
    <n v="5"/>
    <x v="521"/>
    <x v="368"/>
    <n v="0"/>
    <n v="0"/>
    <n v="118.15"/>
    <n v="15.359500000000001"/>
    <n v="0"/>
    <n v="0"/>
    <n v="133.5095"/>
    <m/>
    <s v="1"/>
    <x v="2"/>
  </r>
  <r>
    <x v="5"/>
    <x v="124"/>
    <s v="1"/>
    <x v="0"/>
    <s v="15041RESIN068492022"/>
    <s v="22SD004C"/>
    <x v="3802"/>
    <n v="6"/>
    <x v="522"/>
    <x v="601"/>
    <n v="0"/>
    <n v="0"/>
    <n v="37.17"/>
    <n v="4.8321000000000005"/>
    <n v="0"/>
    <n v="0"/>
    <n v="42.002099999999999"/>
    <m/>
    <s v="1"/>
    <x v="2"/>
  </r>
  <r>
    <x v="5"/>
    <x v="124"/>
    <s v="1"/>
    <x v="0"/>
    <s v="15041RESIN068492022"/>
    <s v="22SD004C"/>
    <x v="3803"/>
    <n v="7"/>
    <x v="523"/>
    <x v="243"/>
    <n v="0"/>
    <n v="0"/>
    <n v="74.34"/>
    <n v="9.664200000000001"/>
    <n v="0"/>
    <n v="0"/>
    <n v="84.004199999999997"/>
    <m/>
    <s v="1"/>
    <x v="2"/>
  </r>
  <r>
    <x v="5"/>
    <x v="124"/>
    <s v="1"/>
    <x v="0"/>
    <s v="15041RESIN068492022"/>
    <s v="22SD004C"/>
    <x v="3804"/>
    <n v="8"/>
    <x v="13"/>
    <x v="16"/>
    <n v="0"/>
    <n v="0"/>
    <n v="10804.92"/>
    <n v="1404.6396"/>
    <n v="0"/>
    <n v="0"/>
    <n v="12209.559600000001"/>
    <m/>
    <s v="1"/>
    <x v="2"/>
  </r>
  <r>
    <x v="5"/>
    <x v="124"/>
    <s v="1"/>
    <x v="0"/>
    <s v="15041RESIN068492022"/>
    <s v="22SD004C"/>
    <x v="3805"/>
    <n v="9"/>
    <x v="11"/>
    <x v="14"/>
    <n v="0"/>
    <n v="0"/>
    <n v="16566"/>
    <n v="2153.58"/>
    <n v="0"/>
    <n v="0"/>
    <n v="18719.580000000002"/>
    <m/>
    <s v="1"/>
    <x v="2"/>
  </r>
  <r>
    <x v="5"/>
    <x v="124"/>
    <s v="1"/>
    <x v="0"/>
    <s v="15041RESIN068492022"/>
    <s v="22SD004C"/>
    <x v="3806"/>
    <n v="10"/>
    <x v="178"/>
    <x v="204"/>
    <n v="0"/>
    <n v="0"/>
    <n v="18955.439999999999"/>
    <n v="2464.2071999999998"/>
    <n v="0"/>
    <n v="0"/>
    <n v="21419.647199999999"/>
    <m/>
    <s v="1"/>
    <x v="2"/>
  </r>
  <r>
    <x v="5"/>
    <x v="124"/>
    <s v="1"/>
    <x v="0"/>
    <s v="15041RESIN068492022"/>
    <s v="22SD004C"/>
    <x v="3807"/>
    <n v="11"/>
    <x v="102"/>
    <x v="117"/>
    <n v="0"/>
    <n v="0"/>
    <n v="10593.11"/>
    <n v="1377.1043000000002"/>
    <n v="0"/>
    <n v="0"/>
    <n v="11970.214300000001"/>
    <m/>
    <s v="1"/>
    <x v="2"/>
  </r>
  <r>
    <x v="5"/>
    <x v="124"/>
    <s v="1"/>
    <x v="0"/>
    <s v="15041RESIN068492022"/>
    <s v="22SD004C"/>
    <x v="3808"/>
    <n v="12"/>
    <x v="10"/>
    <x v="11"/>
    <n v="0"/>
    <n v="0"/>
    <n v="39.82"/>
    <n v="5.1766000000000005"/>
    <n v="0"/>
    <n v="0"/>
    <n v="44.996600000000001"/>
    <m/>
    <s v="1"/>
    <x v="2"/>
  </r>
  <r>
    <x v="5"/>
    <x v="124"/>
    <s v="1"/>
    <x v="0"/>
    <s v="15041RESIN068492022"/>
    <s v="22SD004C"/>
    <x v="3809"/>
    <n v="13"/>
    <x v="96"/>
    <x v="107"/>
    <n v="0"/>
    <n v="0"/>
    <n v="831.65"/>
    <n v="108.11450000000001"/>
    <n v="0"/>
    <n v="0"/>
    <n v="939.7645"/>
    <m/>
    <s v="1"/>
    <x v="2"/>
  </r>
  <r>
    <x v="5"/>
    <x v="124"/>
    <s v="1"/>
    <x v="0"/>
    <s v="15041RESIN068492022"/>
    <s v="22SD004C"/>
    <x v="3810"/>
    <n v="14"/>
    <x v="36"/>
    <x v="40"/>
    <n v="0"/>
    <n v="0"/>
    <n v="157.5"/>
    <n v="20.475000000000001"/>
    <n v="0"/>
    <n v="0"/>
    <n v="177.97499999999999"/>
    <m/>
    <s v="1"/>
    <x v="2"/>
  </r>
  <r>
    <x v="5"/>
    <x v="124"/>
    <s v="1"/>
    <x v="0"/>
    <s v="15041RESIN068492022"/>
    <s v="22SD004C"/>
    <x v="3811"/>
    <n v="15"/>
    <x v="190"/>
    <x v="222"/>
    <n v="0"/>
    <n v="0"/>
    <n v="206.25"/>
    <n v="26.8125"/>
    <n v="0"/>
    <n v="0"/>
    <n v="233.0625"/>
    <m/>
    <s v="1"/>
    <x v="2"/>
  </r>
  <r>
    <x v="5"/>
    <x v="124"/>
    <s v="1"/>
    <x v="0"/>
    <s v="15041RESIN068492022"/>
    <s v="22SD004C"/>
    <x v="3812"/>
    <n v="16"/>
    <x v="257"/>
    <x v="306"/>
    <n v="0"/>
    <n v="0"/>
    <n v="243.04"/>
    <n v="31.595199999999998"/>
    <n v="0"/>
    <n v="0"/>
    <n v="274.6352"/>
    <m/>
    <s v="1"/>
    <x v="2"/>
  </r>
  <r>
    <x v="5"/>
    <x v="124"/>
    <s v="1"/>
    <x v="0"/>
    <s v="15041RESIN068492022"/>
    <s v="22SD004C"/>
    <x v="3813"/>
    <n v="17"/>
    <x v="152"/>
    <x v="175"/>
    <n v="0"/>
    <n v="0"/>
    <n v="174.16"/>
    <n v="22.640799999999999"/>
    <n v="0"/>
    <n v="0"/>
    <n v="196.80079999999998"/>
    <m/>
    <s v="1"/>
    <x v="2"/>
  </r>
  <r>
    <x v="5"/>
    <x v="124"/>
    <s v="1"/>
    <x v="0"/>
    <s v="15041RESIN068492022"/>
    <s v="22SD004C"/>
    <x v="3814"/>
    <n v="18"/>
    <x v="201"/>
    <x v="234"/>
    <n v="0"/>
    <n v="0"/>
    <n v="252.08"/>
    <n v="32.770400000000002"/>
    <n v="0"/>
    <n v="0"/>
    <n v="284.85040000000004"/>
    <m/>
    <s v="1"/>
    <x v="2"/>
  </r>
  <r>
    <x v="5"/>
    <x v="124"/>
    <s v="1"/>
    <x v="0"/>
    <s v="15041RESIN068492022"/>
    <s v="22SD004C"/>
    <x v="3815"/>
    <n v="19"/>
    <x v="120"/>
    <x v="137"/>
    <n v="0"/>
    <n v="0"/>
    <n v="1357.61"/>
    <n v="176.48929999999999"/>
    <n v="0"/>
    <n v="0"/>
    <n v="1534.0992999999999"/>
    <m/>
    <s v="1"/>
    <x v="2"/>
  </r>
  <r>
    <x v="5"/>
    <x v="124"/>
    <s v="1"/>
    <x v="0"/>
    <s v="15041RESIN068492022"/>
    <s v="22SD004C"/>
    <x v="3816"/>
    <n v="20"/>
    <x v="240"/>
    <x v="283"/>
    <n v="0"/>
    <n v="0"/>
    <n v="173.73"/>
    <n v="22.584900000000001"/>
    <n v="0"/>
    <n v="0"/>
    <n v="196.31489999999999"/>
    <m/>
    <s v="1"/>
    <x v="2"/>
  </r>
  <r>
    <x v="5"/>
    <x v="124"/>
    <s v="1"/>
    <x v="0"/>
    <s v="15041RESIN068492022"/>
    <s v="22SD004C"/>
    <x v="3817"/>
    <n v="21"/>
    <x v="2"/>
    <x v="2"/>
    <n v="0"/>
    <n v="0"/>
    <n v="0"/>
    <n v="0"/>
    <n v="0"/>
    <n v="0"/>
    <n v="0"/>
    <m/>
    <s v="1"/>
    <x v="2"/>
  </r>
  <r>
    <x v="5"/>
    <x v="124"/>
    <s v="1"/>
    <x v="0"/>
    <s v="15041RESIN068492022"/>
    <s v="22SD004C"/>
    <x v="3107"/>
    <n v="22"/>
    <x v="137"/>
    <x v="156"/>
    <n v="0"/>
    <n v="0"/>
    <n v="93.99"/>
    <n v="12.2187"/>
    <n v="0"/>
    <n v="0"/>
    <n v="106.20869999999999"/>
    <m/>
    <s v="1"/>
    <x v="2"/>
  </r>
  <r>
    <x v="5"/>
    <x v="124"/>
    <s v="1"/>
    <x v="0"/>
    <s v="15041RESIN068492022"/>
    <s v="22SD004C"/>
    <x v="3106"/>
    <n v="23"/>
    <x v="232"/>
    <x v="272"/>
    <n v="0"/>
    <n v="0"/>
    <n v="450.58"/>
    <n v="58.575400000000002"/>
    <n v="0"/>
    <n v="0"/>
    <n v="509.15539999999999"/>
    <m/>
    <s v="1"/>
    <x v="2"/>
  </r>
  <r>
    <x v="5"/>
    <x v="124"/>
    <s v="1"/>
    <x v="0"/>
    <s v="15041RESIN068492022"/>
    <s v="22SD004C"/>
    <x v="3105"/>
    <n v="24"/>
    <x v="10"/>
    <x v="11"/>
    <n v="0"/>
    <n v="0"/>
    <n v="153.16"/>
    <n v="19.910800000000002"/>
    <n v="0"/>
    <n v="0"/>
    <n v="173.07079999999999"/>
    <m/>
    <s v="1"/>
    <x v="2"/>
  </r>
  <r>
    <x v="5"/>
    <x v="124"/>
    <s v="1"/>
    <x v="0"/>
    <s v="15041RESIN068492022"/>
    <s v="22SD004C"/>
    <x v="3104"/>
    <n v="25"/>
    <x v="2"/>
    <x v="2"/>
    <n v="0"/>
    <n v="0"/>
    <n v="0"/>
    <n v="0"/>
    <n v="0"/>
    <n v="0"/>
    <n v="0"/>
    <m/>
    <s v="1"/>
    <x v="2"/>
  </r>
  <r>
    <x v="5"/>
    <x v="124"/>
    <s v="1"/>
    <x v="0"/>
    <s v="15041RESIN068492022"/>
    <s v="22SD004C"/>
    <x v="3103"/>
    <n v="26"/>
    <x v="2"/>
    <x v="2"/>
    <n v="0"/>
    <n v="0"/>
    <n v="0"/>
    <n v="0"/>
    <n v="0"/>
    <n v="0"/>
    <n v="0"/>
    <m/>
    <s v="1"/>
    <x v="2"/>
  </r>
  <r>
    <x v="5"/>
    <x v="124"/>
    <s v="1"/>
    <x v="0"/>
    <s v="15041RESIN068492022"/>
    <s v="22SD004C"/>
    <x v="3102"/>
    <n v="27"/>
    <x v="60"/>
    <x v="65"/>
    <n v="0"/>
    <n v="0"/>
    <n v="244.68"/>
    <n v="31.808400000000002"/>
    <n v="0"/>
    <n v="0"/>
    <n v="276.48840000000001"/>
    <m/>
    <s v="1"/>
    <x v="2"/>
  </r>
  <r>
    <x v="5"/>
    <x v="124"/>
    <s v="1"/>
    <x v="0"/>
    <s v="15041RESIN068492022"/>
    <s v="22SD004C"/>
    <x v="3101"/>
    <n v="28"/>
    <x v="60"/>
    <x v="65"/>
    <n v="0"/>
    <n v="0"/>
    <n v="101.95"/>
    <n v="13.253500000000001"/>
    <n v="0"/>
    <n v="0"/>
    <n v="115.20350000000001"/>
    <m/>
    <s v="1"/>
    <x v="2"/>
  </r>
  <r>
    <x v="5"/>
    <x v="124"/>
    <s v="1"/>
    <x v="0"/>
    <s v="15041RESIN068492022"/>
    <s v="22SD004C"/>
    <x v="3100"/>
    <n v="29"/>
    <x v="82"/>
    <x v="89"/>
    <n v="0"/>
    <n v="0"/>
    <n v="185.84"/>
    <n v="24.159200000000002"/>
    <n v="0"/>
    <n v="0"/>
    <n v="209.9992"/>
    <m/>
    <s v="1"/>
    <x v="2"/>
  </r>
  <r>
    <x v="5"/>
    <x v="124"/>
    <s v="1"/>
    <x v="0"/>
    <s v="15041RESIN068492022"/>
    <s v="22SD004C"/>
    <x v="3099"/>
    <n v="30"/>
    <x v="14"/>
    <x v="17"/>
    <n v="0"/>
    <n v="0"/>
    <n v="14.26"/>
    <n v="1.8538000000000001"/>
    <n v="0"/>
    <n v="0"/>
    <n v="16.113800000000001"/>
    <m/>
    <s v="1"/>
    <x v="2"/>
  </r>
  <r>
    <x v="5"/>
    <x v="124"/>
    <s v="1"/>
    <x v="0"/>
    <s v="15041RESIN068492022"/>
    <s v="22SD004C"/>
    <x v="3098"/>
    <n v="31"/>
    <x v="14"/>
    <x v="17"/>
    <n v="0"/>
    <n v="0"/>
    <n v="34.78"/>
    <n v="4.5213999999999999"/>
    <n v="0"/>
    <n v="0"/>
    <n v="39.301400000000001"/>
    <m/>
    <s v="1"/>
    <x v="2"/>
  </r>
  <r>
    <x v="5"/>
    <x v="124"/>
    <s v="1"/>
    <x v="0"/>
    <s v="15041RESIN068492022"/>
    <s v="22SD004C"/>
    <x v="3097"/>
    <n v="32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96"/>
    <n v="33"/>
    <x v="14"/>
    <x v="17"/>
    <n v="0"/>
    <n v="0"/>
    <n v="6.32"/>
    <n v="0.82160000000000011"/>
    <n v="0"/>
    <n v="0"/>
    <n v="7.1416000000000004"/>
    <m/>
    <s v="1"/>
    <x v="2"/>
  </r>
  <r>
    <x v="5"/>
    <x v="124"/>
    <s v="1"/>
    <x v="0"/>
    <s v="15041RESIN068492022"/>
    <s v="22SD004C"/>
    <x v="3095"/>
    <n v="34"/>
    <x v="14"/>
    <x v="17"/>
    <n v="0"/>
    <n v="0"/>
    <n v="23.59"/>
    <n v="3.0667"/>
    <n v="0"/>
    <n v="0"/>
    <n v="26.656700000000001"/>
    <m/>
    <s v="1"/>
    <x v="2"/>
  </r>
  <r>
    <x v="5"/>
    <x v="124"/>
    <s v="1"/>
    <x v="0"/>
    <s v="15041RESIN068492022"/>
    <s v="22SD004C"/>
    <x v="3094"/>
    <n v="35"/>
    <x v="14"/>
    <x v="17"/>
    <n v="0"/>
    <n v="0"/>
    <n v="33.950000000000003"/>
    <n v="4.4135000000000009"/>
    <n v="0"/>
    <n v="0"/>
    <n v="38.363500000000002"/>
    <m/>
    <s v="1"/>
    <x v="2"/>
  </r>
  <r>
    <x v="5"/>
    <x v="124"/>
    <s v="1"/>
    <x v="0"/>
    <s v="15041RESIN068492022"/>
    <s v="22SD004C"/>
    <x v="3093"/>
    <n v="36"/>
    <x v="14"/>
    <x v="17"/>
    <n v="0"/>
    <n v="0"/>
    <n v="9.7200000000000006"/>
    <n v="1.2636000000000001"/>
    <n v="0"/>
    <n v="0"/>
    <n v="10.983600000000001"/>
    <m/>
    <s v="1"/>
    <x v="2"/>
  </r>
  <r>
    <x v="5"/>
    <x v="124"/>
    <s v="1"/>
    <x v="0"/>
    <s v="15041RESIN068492022"/>
    <s v="22SD004C"/>
    <x v="3092"/>
    <n v="37"/>
    <x v="14"/>
    <x v="17"/>
    <n v="0"/>
    <n v="0"/>
    <n v="14.74"/>
    <n v="1.9162000000000001"/>
    <n v="0"/>
    <n v="0"/>
    <n v="16.656200000000002"/>
    <m/>
    <s v="1"/>
    <x v="2"/>
  </r>
  <r>
    <x v="5"/>
    <x v="124"/>
    <s v="1"/>
    <x v="0"/>
    <s v="15041RESIN068492022"/>
    <s v="22SD004C"/>
    <x v="3091"/>
    <n v="38"/>
    <x v="14"/>
    <x v="17"/>
    <n v="0"/>
    <n v="0"/>
    <n v="10.6"/>
    <n v="1.3779999999999999"/>
    <n v="0"/>
    <n v="0"/>
    <n v="11.978"/>
    <m/>
    <s v="1"/>
    <x v="2"/>
  </r>
  <r>
    <x v="5"/>
    <x v="124"/>
    <s v="1"/>
    <x v="0"/>
    <s v="15041RESIN068492022"/>
    <s v="22SD004C"/>
    <x v="3090"/>
    <n v="39"/>
    <x v="14"/>
    <x v="17"/>
    <n v="0"/>
    <n v="0"/>
    <n v="20.04"/>
    <n v="2.6052"/>
    <n v="0"/>
    <n v="0"/>
    <n v="22.645199999999999"/>
    <m/>
    <s v="1"/>
    <x v="2"/>
  </r>
  <r>
    <x v="5"/>
    <x v="124"/>
    <s v="1"/>
    <x v="0"/>
    <s v="15041RESIN068492022"/>
    <s v="22SD004C"/>
    <x v="3089"/>
    <n v="40"/>
    <x v="14"/>
    <x v="17"/>
    <n v="0"/>
    <n v="0"/>
    <n v="15.9"/>
    <n v="2.0670000000000002"/>
    <n v="0"/>
    <n v="0"/>
    <n v="17.966999999999999"/>
    <m/>
    <s v="1"/>
    <x v="2"/>
  </r>
  <r>
    <x v="5"/>
    <x v="124"/>
    <s v="1"/>
    <x v="0"/>
    <s v="15041RESIN068492022"/>
    <s v="22SD004C"/>
    <x v="3088"/>
    <n v="41"/>
    <x v="14"/>
    <x v="17"/>
    <n v="0"/>
    <n v="0"/>
    <n v="21.78"/>
    <n v="2.8314000000000004"/>
    <n v="0"/>
    <n v="0"/>
    <n v="24.611400000000003"/>
    <m/>
    <s v="1"/>
    <x v="2"/>
  </r>
  <r>
    <x v="5"/>
    <x v="124"/>
    <s v="1"/>
    <x v="0"/>
    <s v="15041RESIN068492022"/>
    <s v="22SD004C"/>
    <x v="3087"/>
    <n v="42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86"/>
    <n v="43"/>
    <x v="14"/>
    <x v="17"/>
    <n v="0"/>
    <n v="0"/>
    <n v="11.62"/>
    <n v="1.5105999999999999"/>
    <n v="0"/>
    <n v="0"/>
    <n v="13.130599999999999"/>
    <m/>
    <s v="1"/>
    <x v="2"/>
  </r>
  <r>
    <x v="5"/>
    <x v="124"/>
    <s v="1"/>
    <x v="0"/>
    <s v="15041RESIN068492022"/>
    <s v="22SD004C"/>
    <x v="3085"/>
    <n v="44"/>
    <x v="14"/>
    <x v="17"/>
    <n v="0"/>
    <n v="0"/>
    <n v="27.14"/>
    <n v="3.5282"/>
    <n v="0"/>
    <n v="0"/>
    <n v="30.668199999999999"/>
    <m/>
    <s v="1"/>
    <x v="2"/>
  </r>
  <r>
    <x v="5"/>
    <x v="124"/>
    <s v="1"/>
    <x v="0"/>
    <s v="15041RESIN068492022"/>
    <s v="22SD004C"/>
    <x v="3084"/>
    <n v="45"/>
    <x v="14"/>
    <x v="17"/>
    <n v="0"/>
    <n v="0"/>
    <n v="30.75"/>
    <n v="3.9975000000000001"/>
    <n v="0"/>
    <n v="0"/>
    <n v="34.747500000000002"/>
    <m/>
    <s v="1"/>
    <x v="2"/>
  </r>
  <r>
    <x v="5"/>
    <x v="124"/>
    <s v="1"/>
    <x v="0"/>
    <s v="15041RESIN068492022"/>
    <s v="22SD004C"/>
    <x v="3083"/>
    <n v="46"/>
    <x v="14"/>
    <x v="17"/>
    <n v="0"/>
    <n v="0"/>
    <n v="38.93"/>
    <n v="5.0609000000000002"/>
    <n v="0"/>
    <n v="0"/>
    <n v="43.990899999999996"/>
    <m/>
    <s v="1"/>
    <x v="2"/>
  </r>
  <r>
    <x v="5"/>
    <x v="124"/>
    <s v="1"/>
    <x v="0"/>
    <s v="15041RESIN068492022"/>
    <s v="22SD004C"/>
    <x v="3082"/>
    <n v="47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81"/>
    <n v="48"/>
    <x v="14"/>
    <x v="17"/>
    <n v="0"/>
    <n v="0"/>
    <n v="8.3000000000000007"/>
    <n v="1.0790000000000002"/>
    <n v="0"/>
    <n v="0"/>
    <n v="9.3790000000000013"/>
    <m/>
    <s v="1"/>
    <x v="2"/>
  </r>
  <r>
    <x v="5"/>
    <x v="124"/>
    <s v="1"/>
    <x v="0"/>
    <s v="15041RESIN068492022"/>
    <s v="22SD004C"/>
    <x v="3080"/>
    <n v="49"/>
    <x v="14"/>
    <x v="17"/>
    <n v="0"/>
    <n v="0"/>
    <n v="9.6999999999999993"/>
    <n v="1.2609999999999999"/>
    <n v="0"/>
    <n v="0"/>
    <n v="10.960999999999999"/>
    <m/>
    <s v="1"/>
    <x v="2"/>
  </r>
  <r>
    <x v="5"/>
    <x v="124"/>
    <s v="1"/>
    <x v="0"/>
    <s v="15041RESIN068492022"/>
    <s v="22SD004C"/>
    <x v="3079"/>
    <n v="50"/>
    <x v="14"/>
    <x v="17"/>
    <n v="0"/>
    <n v="0"/>
    <n v="21.91"/>
    <n v="2.8483000000000001"/>
    <n v="0"/>
    <n v="0"/>
    <n v="24.758299999999998"/>
    <m/>
    <s v="1"/>
    <x v="2"/>
  </r>
  <r>
    <x v="5"/>
    <x v="124"/>
    <s v="1"/>
    <x v="0"/>
    <s v="15041RESIN068492022"/>
    <s v="22SD004C"/>
    <x v="3078"/>
    <n v="51"/>
    <x v="14"/>
    <x v="17"/>
    <n v="0"/>
    <n v="0"/>
    <n v="18.78"/>
    <n v="2.4414000000000002"/>
    <n v="0"/>
    <n v="0"/>
    <n v="21.221400000000003"/>
    <m/>
    <s v="1"/>
    <x v="2"/>
  </r>
  <r>
    <x v="5"/>
    <x v="124"/>
    <s v="1"/>
    <x v="0"/>
    <s v="15041RESIN068492022"/>
    <s v="22SD004C"/>
    <x v="3077"/>
    <n v="52"/>
    <x v="14"/>
    <x v="17"/>
    <n v="0"/>
    <n v="0"/>
    <n v="11.62"/>
    <n v="1.5105999999999999"/>
    <n v="0"/>
    <n v="0"/>
    <n v="13.130599999999999"/>
    <m/>
    <s v="1"/>
    <x v="2"/>
  </r>
  <r>
    <x v="5"/>
    <x v="124"/>
    <s v="1"/>
    <x v="0"/>
    <s v="15041RESIN068492022"/>
    <s v="22SD004C"/>
    <x v="3076"/>
    <n v="53"/>
    <x v="14"/>
    <x v="17"/>
    <n v="0"/>
    <n v="0"/>
    <n v="20.64"/>
    <n v="2.6832000000000003"/>
    <n v="0"/>
    <n v="0"/>
    <n v="23.3232"/>
    <m/>
    <s v="1"/>
    <x v="2"/>
  </r>
  <r>
    <x v="5"/>
    <x v="124"/>
    <s v="1"/>
    <x v="0"/>
    <s v="15041RESIN068492022"/>
    <s v="22SD004C"/>
    <x v="3075"/>
    <n v="54"/>
    <x v="14"/>
    <x v="17"/>
    <n v="0"/>
    <n v="0"/>
    <n v="50.33"/>
    <n v="6.5429000000000004"/>
    <n v="0"/>
    <n v="0"/>
    <n v="56.872900000000001"/>
    <m/>
    <s v="1"/>
    <x v="2"/>
  </r>
  <r>
    <x v="5"/>
    <x v="124"/>
    <s v="1"/>
    <x v="0"/>
    <s v="15041RESIN068492022"/>
    <s v="22SD004C"/>
    <x v="3074"/>
    <n v="55"/>
    <x v="14"/>
    <x v="17"/>
    <n v="0"/>
    <n v="0"/>
    <n v="20.04"/>
    <n v="2.6052"/>
    <n v="0"/>
    <n v="0"/>
    <n v="22.645199999999999"/>
    <m/>
    <s v="1"/>
    <x v="2"/>
  </r>
  <r>
    <x v="5"/>
    <x v="124"/>
    <s v="1"/>
    <x v="0"/>
    <s v="15041RESIN068492022"/>
    <s v="22SD004C"/>
    <x v="3073"/>
    <n v="56"/>
    <x v="14"/>
    <x v="17"/>
    <n v="0"/>
    <n v="0"/>
    <n v="8.36"/>
    <n v="1.0868"/>
    <n v="0"/>
    <n v="0"/>
    <n v="9.4467999999999996"/>
    <m/>
    <s v="1"/>
    <x v="2"/>
  </r>
  <r>
    <x v="5"/>
    <x v="124"/>
    <s v="1"/>
    <x v="0"/>
    <s v="15041RESIN068492022"/>
    <s v="22SD004C"/>
    <x v="3072"/>
    <n v="57"/>
    <x v="14"/>
    <x v="17"/>
    <n v="0"/>
    <n v="0"/>
    <n v="23.62"/>
    <n v="3.0706000000000002"/>
    <n v="0"/>
    <n v="0"/>
    <n v="26.6906"/>
    <m/>
    <s v="1"/>
    <x v="2"/>
  </r>
  <r>
    <x v="5"/>
    <x v="124"/>
    <s v="1"/>
    <x v="0"/>
    <s v="15041RESIN068492022"/>
    <s v="22SD004C"/>
    <x v="3071"/>
    <n v="58"/>
    <x v="14"/>
    <x v="17"/>
    <n v="0"/>
    <n v="0"/>
    <n v="15.9"/>
    <n v="2.0670000000000002"/>
    <n v="0"/>
    <n v="0"/>
    <n v="17.966999999999999"/>
    <m/>
    <s v="1"/>
    <x v="2"/>
  </r>
  <r>
    <x v="5"/>
    <x v="124"/>
    <s v="1"/>
    <x v="0"/>
    <s v="15041RESIN068492022"/>
    <s v="22SD004C"/>
    <x v="3070"/>
    <n v="59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69"/>
    <n v="60"/>
    <x v="14"/>
    <x v="17"/>
    <n v="0"/>
    <n v="0"/>
    <n v="20.16"/>
    <n v="2.6208"/>
    <n v="0"/>
    <n v="0"/>
    <n v="22.780799999999999"/>
    <m/>
    <s v="1"/>
    <x v="2"/>
  </r>
  <r>
    <x v="5"/>
    <x v="124"/>
    <s v="1"/>
    <x v="0"/>
    <s v="15041RESIN068492022"/>
    <s v="22SD004C"/>
    <x v="3068"/>
    <n v="61"/>
    <x v="14"/>
    <x v="17"/>
    <n v="0"/>
    <n v="0"/>
    <n v="9.8699999999999992"/>
    <n v="1.2830999999999999"/>
    <n v="0"/>
    <n v="0"/>
    <n v="11.153099999999998"/>
    <m/>
    <s v="1"/>
    <x v="2"/>
  </r>
  <r>
    <x v="5"/>
    <x v="124"/>
    <s v="1"/>
    <x v="0"/>
    <s v="15041RESIN068492022"/>
    <s v="22SD004C"/>
    <x v="3067"/>
    <n v="62"/>
    <x v="14"/>
    <x v="17"/>
    <n v="0"/>
    <n v="0"/>
    <n v="27.21"/>
    <n v="3.5373000000000001"/>
    <n v="0"/>
    <n v="0"/>
    <n v="30.747300000000003"/>
    <m/>
    <s v="1"/>
    <x v="2"/>
  </r>
  <r>
    <x v="5"/>
    <x v="124"/>
    <s v="1"/>
    <x v="0"/>
    <s v="15041RESIN068492022"/>
    <s v="22SD004C"/>
    <x v="3066"/>
    <n v="63"/>
    <x v="14"/>
    <x v="17"/>
    <n v="0"/>
    <n v="0"/>
    <n v="15.57"/>
    <n v="2.0241000000000002"/>
    <n v="0"/>
    <n v="0"/>
    <n v="17.594100000000001"/>
    <m/>
    <s v="1"/>
    <x v="2"/>
  </r>
  <r>
    <x v="5"/>
    <x v="124"/>
    <s v="1"/>
    <x v="0"/>
    <s v="15041RESIN068492022"/>
    <s v="22SD004C"/>
    <x v="3065"/>
    <n v="64"/>
    <x v="14"/>
    <x v="17"/>
    <n v="0"/>
    <n v="0"/>
    <n v="5.3"/>
    <n v="0.68899999999999995"/>
    <n v="0"/>
    <n v="0"/>
    <n v="5.9889999999999999"/>
    <m/>
    <s v="1"/>
    <x v="2"/>
  </r>
  <r>
    <x v="5"/>
    <x v="124"/>
    <s v="1"/>
    <x v="0"/>
    <s v="15041RESIN068492022"/>
    <s v="22SD004C"/>
    <x v="3064"/>
    <n v="65"/>
    <x v="14"/>
    <x v="17"/>
    <n v="0"/>
    <n v="0"/>
    <n v="10.16"/>
    <n v="1.3208"/>
    <n v="0"/>
    <n v="0"/>
    <n v="11.4808"/>
    <m/>
    <s v="1"/>
    <x v="2"/>
  </r>
  <r>
    <x v="5"/>
    <x v="124"/>
    <s v="1"/>
    <x v="0"/>
    <s v="15041RESIN068492022"/>
    <s v="22SD004C"/>
    <x v="3063"/>
    <n v="66"/>
    <x v="14"/>
    <x v="17"/>
    <n v="0"/>
    <n v="0"/>
    <n v="4.84"/>
    <n v="0.62919999999999998"/>
    <n v="0"/>
    <n v="0"/>
    <n v="5.4691999999999998"/>
    <m/>
    <s v="1"/>
    <x v="2"/>
  </r>
  <r>
    <x v="5"/>
    <x v="124"/>
    <s v="1"/>
    <x v="0"/>
    <s v="15041RESIN068492022"/>
    <s v="22SD004C"/>
    <x v="3062"/>
    <n v="67"/>
    <x v="14"/>
    <x v="17"/>
    <n v="0"/>
    <n v="0"/>
    <n v="6.32"/>
    <n v="0.82160000000000011"/>
    <n v="0"/>
    <n v="0"/>
    <n v="7.1416000000000004"/>
    <m/>
    <s v="1"/>
    <x v="2"/>
  </r>
  <r>
    <x v="5"/>
    <x v="124"/>
    <s v="1"/>
    <x v="0"/>
    <s v="15041RESIN068492022"/>
    <s v="22SD004C"/>
    <x v="3061"/>
    <n v="68"/>
    <x v="14"/>
    <x v="17"/>
    <n v="0"/>
    <n v="0"/>
    <n v="18.47"/>
    <n v="2.4011"/>
    <n v="0"/>
    <n v="0"/>
    <n v="20.871099999999998"/>
    <m/>
    <s v="1"/>
    <x v="2"/>
  </r>
  <r>
    <x v="5"/>
    <x v="124"/>
    <s v="1"/>
    <x v="0"/>
    <s v="15041RESIN068492022"/>
    <s v="22SD004C"/>
    <x v="3060"/>
    <n v="69"/>
    <x v="14"/>
    <x v="17"/>
    <n v="0"/>
    <n v="0"/>
    <n v="19.600000000000001"/>
    <n v="2.5480000000000005"/>
    <n v="0"/>
    <n v="0"/>
    <n v="22.148000000000003"/>
    <m/>
    <s v="1"/>
    <x v="2"/>
  </r>
  <r>
    <x v="5"/>
    <x v="124"/>
    <s v="1"/>
    <x v="0"/>
    <s v="15041RESIN068492022"/>
    <s v="22SD004C"/>
    <x v="3059"/>
    <n v="70"/>
    <x v="14"/>
    <x v="17"/>
    <n v="0"/>
    <n v="0"/>
    <n v="34.68"/>
    <n v="4.5084"/>
    <n v="0"/>
    <n v="0"/>
    <n v="39.188400000000001"/>
    <m/>
    <s v="1"/>
    <x v="2"/>
  </r>
  <r>
    <x v="5"/>
    <x v="124"/>
    <s v="1"/>
    <x v="0"/>
    <s v="15041RESIN068492022"/>
    <s v="22SD004C"/>
    <x v="3058"/>
    <n v="71"/>
    <x v="14"/>
    <x v="17"/>
    <n v="0"/>
    <n v="0"/>
    <n v="10.16"/>
    <n v="1.3208"/>
    <n v="0"/>
    <n v="0"/>
    <n v="11.4808"/>
    <m/>
    <s v="1"/>
    <x v="2"/>
  </r>
  <r>
    <x v="5"/>
    <x v="124"/>
    <s v="1"/>
    <x v="0"/>
    <s v="15041RESIN068492022"/>
    <s v="22SD004C"/>
    <x v="3057"/>
    <n v="72"/>
    <x v="14"/>
    <x v="17"/>
    <n v="0"/>
    <n v="0"/>
    <n v="27.98"/>
    <n v="3.6374"/>
    <n v="0"/>
    <n v="0"/>
    <n v="31.6174"/>
    <m/>
    <s v="1"/>
    <x v="2"/>
  </r>
  <r>
    <x v="5"/>
    <x v="124"/>
    <s v="1"/>
    <x v="0"/>
    <s v="15041RESIN068492022"/>
    <s v="22SD004C"/>
    <x v="3056"/>
    <n v="73"/>
    <x v="14"/>
    <x v="17"/>
    <n v="0"/>
    <n v="0"/>
    <n v="12.46"/>
    <n v="1.6198000000000001"/>
    <n v="0"/>
    <n v="0"/>
    <n v="14.079800000000001"/>
    <m/>
    <s v="1"/>
    <x v="2"/>
  </r>
  <r>
    <x v="5"/>
    <x v="124"/>
    <s v="1"/>
    <x v="0"/>
    <s v="15041RESIN068492022"/>
    <s v="22SD004C"/>
    <x v="3055"/>
    <n v="74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54"/>
    <n v="75"/>
    <x v="154"/>
    <x v="177"/>
    <n v="0"/>
    <n v="0"/>
    <n v="1468.05"/>
    <n v="190.84649999999999"/>
    <n v="0"/>
    <n v="0"/>
    <n v="1658.8964999999998"/>
    <m/>
    <s v="1"/>
    <x v="2"/>
  </r>
  <r>
    <x v="5"/>
    <x v="124"/>
    <s v="1"/>
    <x v="0"/>
    <s v="15041RESIN068492022"/>
    <s v="22SD004C"/>
    <x v="3053"/>
    <n v="76"/>
    <x v="196"/>
    <x v="228"/>
    <n v="0"/>
    <n v="0"/>
    <n v="5403.13"/>
    <n v="702.40690000000006"/>
    <n v="0"/>
    <n v="0"/>
    <n v="6105.5369000000001"/>
    <m/>
    <s v="1"/>
    <x v="2"/>
  </r>
  <r>
    <x v="5"/>
    <x v="124"/>
    <s v="1"/>
    <x v="0"/>
    <s v="15041RESIN068492022"/>
    <s v="22SD004C"/>
    <x v="3052"/>
    <n v="77"/>
    <x v="212"/>
    <x v="249"/>
    <n v="0"/>
    <n v="0"/>
    <n v="264.83999999999997"/>
    <n v="34.429199999999994"/>
    <n v="0"/>
    <n v="0"/>
    <n v="299.26919999999996"/>
    <m/>
    <s v="1"/>
    <x v="2"/>
  </r>
  <r>
    <x v="5"/>
    <x v="124"/>
    <s v="1"/>
    <x v="0"/>
    <s v="15041RESIN068492022"/>
    <s v="22SD004C"/>
    <x v="3051"/>
    <n v="78"/>
    <x v="10"/>
    <x v="11"/>
    <n v="0"/>
    <n v="0"/>
    <n v="856.46"/>
    <n v="111.33980000000001"/>
    <n v="0"/>
    <n v="0"/>
    <n v="967.7998"/>
    <m/>
    <s v="1"/>
    <x v="2"/>
  </r>
  <r>
    <x v="5"/>
    <x v="124"/>
    <s v="1"/>
    <x v="0"/>
    <s v="15041RESIN068492022"/>
    <s v="22SD004C"/>
    <x v="3050"/>
    <n v="79"/>
    <x v="2"/>
    <x v="2"/>
    <n v="0"/>
    <n v="0"/>
    <n v="0"/>
    <n v="0"/>
    <n v="0"/>
    <n v="0"/>
    <n v="0"/>
    <m/>
    <s v="1"/>
    <x v="2"/>
  </r>
  <r>
    <x v="5"/>
    <x v="124"/>
    <s v="1"/>
    <x v="0"/>
    <s v="15041RESIN068492022"/>
    <s v="22SD004C"/>
    <x v="3049"/>
    <n v="80"/>
    <x v="299"/>
    <x v="350"/>
    <n v="0"/>
    <n v="0"/>
    <n v="65.52"/>
    <n v="8.5175999999999998"/>
    <n v="0"/>
    <n v="0"/>
    <n v="74.037599999999998"/>
    <m/>
    <s v="1"/>
    <x v="2"/>
  </r>
  <r>
    <x v="5"/>
    <x v="124"/>
    <s v="1"/>
    <x v="0"/>
    <s v="15041RESIN068492022"/>
    <s v="22SD004C"/>
    <x v="3048"/>
    <n v="81"/>
    <x v="111"/>
    <x v="127"/>
    <n v="0"/>
    <n v="0"/>
    <n v="63.72"/>
    <n v="8.2835999999999999"/>
    <n v="0"/>
    <n v="0"/>
    <n v="72.003600000000006"/>
    <m/>
    <s v="1"/>
    <x v="2"/>
  </r>
  <r>
    <x v="5"/>
    <x v="124"/>
    <s v="1"/>
    <x v="0"/>
    <s v="15041RESIN068492022"/>
    <s v="22SD004C"/>
    <x v="3047"/>
    <n v="82"/>
    <x v="101"/>
    <x v="116"/>
    <n v="0"/>
    <n v="0"/>
    <n v="42.12"/>
    <n v="5.4756"/>
    <n v="0"/>
    <n v="0"/>
    <n v="47.595599999999997"/>
    <m/>
    <s v="1"/>
    <x v="2"/>
  </r>
  <r>
    <x v="5"/>
    <x v="124"/>
    <s v="1"/>
    <x v="0"/>
    <s v="15041RESIN068492022"/>
    <s v="22SD004C"/>
    <x v="3046"/>
    <n v="83"/>
    <x v="14"/>
    <x v="17"/>
    <n v="0"/>
    <n v="0"/>
    <n v="11.62"/>
    <n v="1.5105999999999999"/>
    <n v="0"/>
    <n v="0"/>
    <n v="13.130599999999999"/>
    <m/>
    <s v="1"/>
    <x v="2"/>
  </r>
  <r>
    <x v="5"/>
    <x v="124"/>
    <s v="1"/>
    <x v="0"/>
    <s v="15041RESIN068492022"/>
    <s v="22SD004C"/>
    <x v="3045"/>
    <n v="84"/>
    <x v="14"/>
    <x v="17"/>
    <n v="0"/>
    <n v="0"/>
    <n v="32.08"/>
    <n v="4.1703999999999999"/>
    <n v="0"/>
    <n v="0"/>
    <n v="36.250399999999999"/>
    <m/>
    <s v="1"/>
    <x v="2"/>
  </r>
  <r>
    <x v="5"/>
    <x v="124"/>
    <s v="1"/>
    <x v="0"/>
    <s v="15041RESIN068492022"/>
    <s v="22SD004C"/>
    <x v="3044"/>
    <n v="85"/>
    <x v="14"/>
    <x v="17"/>
    <n v="0"/>
    <n v="0"/>
    <n v="17.32"/>
    <n v="2.2516000000000003"/>
    <n v="0"/>
    <n v="0"/>
    <n v="19.5716"/>
    <m/>
    <s v="1"/>
    <x v="2"/>
  </r>
  <r>
    <x v="5"/>
    <x v="124"/>
    <s v="1"/>
    <x v="0"/>
    <s v="15041RESIN068492022"/>
    <s v="22SD004C"/>
    <x v="3043"/>
    <n v="86"/>
    <x v="14"/>
    <x v="17"/>
    <n v="0"/>
    <n v="0"/>
    <n v="3.55"/>
    <n v="0.46149999999999997"/>
    <n v="0"/>
    <n v="0"/>
    <n v="4.0114999999999998"/>
    <m/>
    <s v="1"/>
    <x v="2"/>
  </r>
  <r>
    <x v="5"/>
    <x v="124"/>
    <s v="1"/>
    <x v="0"/>
    <s v="15041RESIN068492022"/>
    <s v="22SD004C"/>
    <x v="3042"/>
    <n v="87"/>
    <x v="14"/>
    <x v="17"/>
    <n v="0"/>
    <n v="0"/>
    <n v="24.88"/>
    <n v="3.2343999999999999"/>
    <n v="0"/>
    <n v="0"/>
    <n v="28.1144"/>
    <m/>
    <s v="1"/>
    <x v="2"/>
  </r>
  <r>
    <x v="5"/>
    <x v="124"/>
    <s v="1"/>
    <x v="0"/>
    <s v="15041RESIN068492022"/>
    <s v="22SD004C"/>
    <x v="3041"/>
    <n v="88"/>
    <x v="14"/>
    <x v="17"/>
    <n v="0"/>
    <n v="0"/>
    <n v="30.18"/>
    <n v="3.9234"/>
    <n v="0"/>
    <n v="0"/>
    <n v="34.103400000000001"/>
    <m/>
    <s v="1"/>
    <x v="2"/>
  </r>
  <r>
    <x v="5"/>
    <x v="124"/>
    <s v="1"/>
    <x v="0"/>
    <s v="15041RESIN068492022"/>
    <s v="22SD004C"/>
    <x v="3040"/>
    <n v="89"/>
    <x v="14"/>
    <x v="17"/>
    <n v="0"/>
    <n v="0"/>
    <n v="10.16"/>
    <n v="1.3208"/>
    <n v="0"/>
    <n v="0"/>
    <n v="11.4808"/>
    <m/>
    <s v="1"/>
    <x v="2"/>
  </r>
  <r>
    <x v="5"/>
    <x v="124"/>
    <s v="1"/>
    <x v="0"/>
    <s v="15041RESIN068492022"/>
    <s v="22SD004C"/>
    <x v="3039"/>
    <n v="90"/>
    <x v="14"/>
    <x v="17"/>
    <n v="0"/>
    <n v="0"/>
    <n v="6.32"/>
    <n v="0.82160000000000011"/>
    <n v="0"/>
    <n v="0"/>
    <n v="7.1416000000000004"/>
    <m/>
    <s v="1"/>
    <x v="2"/>
  </r>
  <r>
    <x v="5"/>
    <x v="124"/>
    <s v="1"/>
    <x v="0"/>
    <s v="15041RESIN068492022"/>
    <s v="22SD004C"/>
    <x v="3038"/>
    <n v="91"/>
    <x v="14"/>
    <x v="17"/>
    <n v="0"/>
    <n v="0"/>
    <n v="7.16"/>
    <n v="0.93080000000000007"/>
    <n v="0"/>
    <n v="0"/>
    <n v="8.0907999999999998"/>
    <m/>
    <s v="1"/>
    <x v="2"/>
  </r>
  <r>
    <x v="5"/>
    <x v="124"/>
    <s v="1"/>
    <x v="0"/>
    <s v="15041RESIN068492022"/>
    <s v="22SD004C"/>
    <x v="3037"/>
    <n v="92"/>
    <x v="14"/>
    <x v="17"/>
    <n v="0"/>
    <n v="0"/>
    <n v="12.46"/>
    <n v="1.6198000000000001"/>
    <n v="0"/>
    <n v="0"/>
    <n v="14.079800000000001"/>
    <m/>
    <s v="1"/>
    <x v="2"/>
  </r>
  <r>
    <x v="5"/>
    <x v="124"/>
    <s v="1"/>
    <x v="0"/>
    <s v="15041RESIN068492022"/>
    <s v="22SD004C"/>
    <x v="3036"/>
    <n v="93"/>
    <x v="14"/>
    <x v="17"/>
    <n v="0"/>
    <n v="0"/>
    <n v="5.3"/>
    <n v="0.68899999999999995"/>
    <n v="0"/>
    <n v="0"/>
    <n v="5.9889999999999999"/>
    <m/>
    <s v="1"/>
    <x v="2"/>
  </r>
  <r>
    <x v="5"/>
    <x v="125"/>
    <s v="1"/>
    <x v="0"/>
    <s v="15041RESIN068492022"/>
    <s v="22SD004C"/>
    <x v="3035"/>
    <n v="94"/>
    <x v="14"/>
    <x v="17"/>
    <n v="0"/>
    <n v="0"/>
    <n v="7.16"/>
    <n v="0.93080000000000007"/>
    <n v="0"/>
    <n v="0"/>
    <n v="8.0907999999999998"/>
    <m/>
    <s v="1"/>
    <x v="2"/>
  </r>
  <r>
    <x v="5"/>
    <x v="125"/>
    <s v="1"/>
    <x v="0"/>
    <s v="15041RESIN068492022"/>
    <s v="22SD004C"/>
    <x v="3034"/>
    <n v="95"/>
    <x v="14"/>
    <x v="17"/>
    <n v="0"/>
    <n v="0"/>
    <n v="20.64"/>
    <n v="2.6832000000000003"/>
    <n v="0"/>
    <n v="0"/>
    <n v="23.3232"/>
    <m/>
    <s v="1"/>
    <x v="2"/>
  </r>
  <r>
    <x v="5"/>
    <x v="125"/>
    <s v="1"/>
    <x v="0"/>
    <s v="15041RESIN068492022"/>
    <s v="22SD004C"/>
    <x v="3033"/>
    <n v="96"/>
    <x v="410"/>
    <x v="480"/>
    <n v="0"/>
    <n v="0"/>
    <n v="20.399999999999999"/>
    <n v="2.6519999999999997"/>
    <n v="0"/>
    <n v="0"/>
    <n v="23.052"/>
    <m/>
    <s v="1"/>
    <x v="2"/>
  </r>
  <r>
    <x v="5"/>
    <x v="125"/>
    <s v="1"/>
    <x v="0"/>
    <s v="15041RESIN068492022"/>
    <s v="22SD004C"/>
    <x v="3032"/>
    <n v="97"/>
    <x v="60"/>
    <x v="65"/>
    <n v="0"/>
    <n v="0"/>
    <n v="81.56"/>
    <n v="10.6028"/>
    <n v="0"/>
    <n v="0"/>
    <n v="92.162800000000004"/>
    <m/>
    <s v="1"/>
    <x v="2"/>
  </r>
  <r>
    <x v="5"/>
    <x v="125"/>
    <s v="1"/>
    <x v="0"/>
    <s v="15041RESIN068492022"/>
    <s v="22SD004C"/>
    <x v="3031"/>
    <n v="98"/>
    <x v="438"/>
    <x v="513"/>
    <n v="0"/>
    <n v="0"/>
    <n v="1633.08"/>
    <n v="212.3"/>
    <n v="0"/>
    <n v="0"/>
    <n v="1845.38"/>
    <m/>
    <s v="1"/>
    <x v="2"/>
  </r>
  <r>
    <x v="5"/>
    <x v="125"/>
    <s v="1"/>
    <x v="0"/>
    <s v="15041RESIN068492022"/>
    <s v="22SD004C"/>
    <x v="3030"/>
    <n v="99"/>
    <x v="215"/>
    <x v="252"/>
    <n v="0"/>
    <n v="0"/>
    <n v="19.239999999999998"/>
    <n v="2.5"/>
    <n v="0"/>
    <n v="0"/>
    <n v="21.74"/>
    <m/>
    <s v="1"/>
    <x v="2"/>
  </r>
  <r>
    <x v="5"/>
    <x v="125"/>
    <s v="1"/>
    <x v="0"/>
    <s v="15041RESIN068492022"/>
    <s v="22SD004C"/>
    <x v="3029"/>
    <n v="100"/>
    <x v="413"/>
    <x v="486"/>
    <n v="0"/>
    <n v="0"/>
    <n v="68.81"/>
    <n v="8.9453000000000014"/>
    <n v="0"/>
    <n v="0"/>
    <n v="77.755300000000005"/>
    <m/>
    <s v="1"/>
    <x v="2"/>
  </r>
  <r>
    <x v="5"/>
    <x v="125"/>
    <s v="1"/>
    <x v="0"/>
    <s v="15041RESIN068492022"/>
    <s v="22SD004C"/>
    <x v="3028"/>
    <n v="101"/>
    <x v="150"/>
    <x v="172"/>
    <n v="0"/>
    <n v="0"/>
    <n v="2034.06"/>
    <n v="264.42779999999999"/>
    <n v="0"/>
    <n v="0"/>
    <n v="2298.4877999999999"/>
    <m/>
    <s v="1"/>
    <x v="2"/>
  </r>
  <r>
    <x v="5"/>
    <x v="125"/>
    <s v="1"/>
    <x v="0"/>
    <s v="15041RESIN068492022"/>
    <s v="22SD004C"/>
    <x v="3027"/>
    <n v="102"/>
    <x v="150"/>
    <x v="172"/>
    <n v="0"/>
    <n v="0"/>
    <n v="77.040000000000006"/>
    <n v="10.015200000000002"/>
    <n v="0"/>
    <n v="0"/>
    <n v="87.055200000000013"/>
    <m/>
    <s v="1"/>
    <x v="2"/>
  </r>
  <r>
    <x v="5"/>
    <x v="125"/>
    <s v="1"/>
    <x v="0"/>
    <s v="15041RESIN068492022"/>
    <s v="22SD004C"/>
    <x v="3026"/>
    <n v="103"/>
    <x v="150"/>
    <x v="172"/>
    <n v="0"/>
    <n v="0"/>
    <n v="25.49"/>
    <n v="3.3136999999999999"/>
    <n v="0"/>
    <n v="0"/>
    <n v="28.803699999999999"/>
    <m/>
    <s v="1"/>
    <x v="2"/>
  </r>
  <r>
    <x v="5"/>
    <x v="125"/>
    <s v="1"/>
    <x v="0"/>
    <s v="15041RESIN068492022"/>
    <s v="22SD004C"/>
    <x v="3025"/>
    <n v="104"/>
    <x v="133"/>
    <x v="151"/>
    <n v="0"/>
    <n v="0"/>
    <n v="2787.66"/>
    <n v="362.39580000000001"/>
    <n v="0"/>
    <n v="0"/>
    <n v="3150.0558000000001"/>
    <m/>
    <s v="1"/>
    <x v="2"/>
  </r>
  <r>
    <x v="5"/>
    <x v="125"/>
    <s v="1"/>
    <x v="0"/>
    <s v="15041RESIN068492022"/>
    <s v="22SD004C"/>
    <x v="3024"/>
    <n v="105"/>
    <x v="31"/>
    <x v="35"/>
    <n v="0"/>
    <n v="0"/>
    <n v="216"/>
    <n v="28.080000000000002"/>
    <n v="0"/>
    <n v="0"/>
    <n v="244.08"/>
    <m/>
    <s v="1"/>
    <x v="2"/>
  </r>
  <r>
    <x v="5"/>
    <x v="125"/>
    <s v="1"/>
    <x v="0"/>
    <s v="15041RESIN068492022"/>
    <s v="22SD004C"/>
    <x v="3023"/>
    <n v="106"/>
    <x v="275"/>
    <x v="326"/>
    <n v="0"/>
    <n v="0"/>
    <n v="12.17"/>
    <n v="1.5821000000000001"/>
    <n v="0"/>
    <n v="0"/>
    <n v="13.7521"/>
    <m/>
    <s v="1"/>
    <x v="2"/>
  </r>
  <r>
    <x v="5"/>
    <x v="125"/>
    <s v="1"/>
    <x v="0"/>
    <s v="15041RESIN068492022"/>
    <s v="22SD004C"/>
    <x v="3022"/>
    <n v="107"/>
    <x v="347"/>
    <x v="403"/>
    <n v="0"/>
    <n v="0"/>
    <n v="572.91999999999996"/>
    <n v="74.479599999999991"/>
    <n v="0"/>
    <n v="0"/>
    <n v="647.39959999999996"/>
    <m/>
    <s v="1"/>
    <x v="2"/>
  </r>
  <r>
    <x v="5"/>
    <x v="125"/>
    <s v="1"/>
    <x v="0"/>
    <s v="15041RESIN068492022"/>
    <s v="22SD004C"/>
    <x v="3021"/>
    <n v="108"/>
    <x v="347"/>
    <x v="403"/>
    <n v="0"/>
    <n v="0"/>
    <n v="115.93"/>
    <n v="15.070900000000002"/>
    <n v="0"/>
    <n v="0"/>
    <n v="131.0009"/>
    <m/>
    <s v="1"/>
    <x v="2"/>
  </r>
  <r>
    <x v="5"/>
    <x v="125"/>
    <s v="1"/>
    <x v="0"/>
    <s v="15041RESIN068492022"/>
    <s v="22SD004C"/>
    <x v="3020"/>
    <n v="109"/>
    <x v="118"/>
    <x v="135"/>
    <n v="0"/>
    <n v="0"/>
    <n v="138.75"/>
    <n v="18.037500000000001"/>
    <n v="0"/>
    <n v="0"/>
    <n v="156.78749999999999"/>
    <m/>
    <s v="1"/>
    <x v="2"/>
  </r>
  <r>
    <x v="5"/>
    <x v="125"/>
    <s v="1"/>
    <x v="0"/>
    <s v="15041RESIN068492022"/>
    <s v="22SD004C"/>
    <x v="3019"/>
    <n v="110"/>
    <x v="447"/>
    <x v="523"/>
    <n v="0"/>
    <n v="0"/>
    <n v="77.44"/>
    <n v="10.0672"/>
    <n v="0"/>
    <n v="0"/>
    <n v="87.507199999999997"/>
    <m/>
    <s v="1"/>
    <x v="2"/>
  </r>
  <r>
    <x v="5"/>
    <x v="125"/>
    <s v="1"/>
    <x v="0"/>
    <s v="15041RESIN068492022"/>
    <s v="22SD004C"/>
    <x v="3018"/>
    <n v="111"/>
    <x v="59"/>
    <x v="64"/>
    <n v="0"/>
    <n v="0"/>
    <n v="112.14"/>
    <n v="14.578200000000001"/>
    <n v="0"/>
    <n v="0"/>
    <n v="126.7182"/>
    <m/>
    <s v="1"/>
    <x v="2"/>
  </r>
  <r>
    <x v="5"/>
    <x v="125"/>
    <s v="1"/>
    <x v="0"/>
    <s v="15041RESIN068492022"/>
    <s v="22SD004C"/>
    <x v="3017"/>
    <n v="112"/>
    <x v="524"/>
    <x v="602"/>
    <n v="0"/>
    <n v="0"/>
    <n v="287.45999999999998"/>
    <n v="37.369799999999998"/>
    <n v="0"/>
    <n v="0"/>
    <n v="324.82979999999998"/>
    <m/>
    <s v="1"/>
    <x v="2"/>
  </r>
  <r>
    <x v="5"/>
    <x v="125"/>
    <s v="1"/>
    <x v="0"/>
    <s v="15041RESIN068492022"/>
    <s v="22SD004C"/>
    <x v="3016"/>
    <n v="113"/>
    <x v="440"/>
    <x v="515"/>
    <n v="0"/>
    <n v="0"/>
    <n v="188.31"/>
    <n v="24.4803"/>
    <n v="0"/>
    <n v="0"/>
    <n v="212.7903"/>
    <m/>
    <s v="1"/>
    <x v="2"/>
  </r>
  <r>
    <x v="5"/>
    <x v="125"/>
    <s v="1"/>
    <x v="0"/>
    <s v="15041RESIN068492022"/>
    <s v="22SD004C"/>
    <x v="3015"/>
    <n v="114"/>
    <x v="10"/>
    <x v="11"/>
    <n v="0"/>
    <n v="0"/>
    <n v="55.92"/>
    <n v="7.2696000000000005"/>
    <n v="0"/>
    <n v="0"/>
    <n v="63.189599999999999"/>
    <m/>
    <s v="1"/>
    <x v="2"/>
  </r>
  <r>
    <x v="5"/>
    <x v="125"/>
    <s v="1"/>
    <x v="0"/>
    <s v="15041RESIN068492022"/>
    <s v="22SD004C"/>
    <x v="3014"/>
    <n v="115"/>
    <x v="60"/>
    <x v="65"/>
    <n v="0"/>
    <n v="0"/>
    <n v="91.75"/>
    <n v="11.9275"/>
    <n v="0"/>
    <n v="0"/>
    <n v="103.67749999999999"/>
    <m/>
    <s v="1"/>
    <x v="2"/>
  </r>
  <r>
    <x v="5"/>
    <x v="123"/>
    <s v="1"/>
    <x v="0"/>
    <s v="15041RESIN068492022"/>
    <s v="22SD004C"/>
    <x v="3013"/>
    <n v="116"/>
    <x v="525"/>
    <x v="603"/>
    <n v="0"/>
    <n v="0"/>
    <n v="13.44"/>
    <n v="1.7472000000000001"/>
    <n v="0"/>
    <n v="0"/>
    <n v="15.187199999999999"/>
    <m/>
    <s v="1"/>
    <x v="2"/>
  </r>
  <r>
    <x v="5"/>
    <x v="123"/>
    <s v="1"/>
    <x v="0"/>
    <s v="15041RESIN068492022"/>
    <s v="22SD004C"/>
    <x v="3012"/>
    <n v="117"/>
    <x v="13"/>
    <x v="16"/>
    <n v="0"/>
    <n v="0"/>
    <n v="20061.72"/>
    <n v="2608.0236000000004"/>
    <n v="0"/>
    <n v="0"/>
    <n v="22669.743600000002"/>
    <m/>
    <s v="1"/>
    <x v="2"/>
  </r>
  <r>
    <x v="5"/>
    <x v="123"/>
    <s v="1"/>
    <x v="0"/>
    <s v="15041RESIN068492022"/>
    <s v="22SD004C"/>
    <x v="3011"/>
    <n v="118"/>
    <x v="75"/>
    <x v="82"/>
    <n v="0"/>
    <n v="0"/>
    <n v="433.7"/>
    <n v="56.381"/>
    <n v="0"/>
    <n v="0"/>
    <n v="490.08100000000002"/>
    <m/>
    <s v="1"/>
    <x v="2"/>
  </r>
  <r>
    <x v="5"/>
    <x v="123"/>
    <s v="1"/>
    <x v="0"/>
    <s v="15041RESIN068492022"/>
    <s v="22SD004C"/>
    <x v="3010"/>
    <n v="119"/>
    <x v="75"/>
    <x v="82"/>
    <n v="0"/>
    <n v="0"/>
    <n v="26"/>
    <n v="3.38"/>
    <n v="0"/>
    <n v="0"/>
    <n v="29.38"/>
    <m/>
    <s v="1"/>
    <x v="2"/>
  </r>
  <r>
    <x v="5"/>
    <x v="123"/>
    <s v="1"/>
    <x v="0"/>
    <s v="15041RESIN068492022"/>
    <s v="22SD004C"/>
    <x v="3009"/>
    <n v="120"/>
    <x v="526"/>
    <x v="604"/>
    <n v="0"/>
    <n v="0"/>
    <n v="7528.02"/>
    <n v="978.64260000000013"/>
    <n v="0"/>
    <n v="0"/>
    <n v="8506.6625999999997"/>
    <m/>
    <s v="1"/>
    <x v="2"/>
  </r>
  <r>
    <x v="5"/>
    <x v="123"/>
    <s v="1"/>
    <x v="0"/>
    <s v="15041RESIN068492022"/>
    <s v="22SD004C"/>
    <x v="3008"/>
    <n v="121"/>
    <x v="2"/>
    <x v="2"/>
    <n v="0"/>
    <n v="0"/>
    <n v="0"/>
    <n v="0"/>
    <n v="0"/>
    <n v="0"/>
    <n v="0"/>
    <m/>
    <s v="1"/>
    <x v="2"/>
  </r>
  <r>
    <x v="5"/>
    <x v="123"/>
    <s v="1"/>
    <x v="0"/>
    <s v="15041RESIN068492022"/>
    <s v="22SD004C"/>
    <x v="3007"/>
    <n v="122"/>
    <x v="11"/>
    <x v="14"/>
    <n v="0"/>
    <n v="0"/>
    <n v="16566"/>
    <n v="2153.58"/>
    <n v="0"/>
    <n v="0"/>
    <n v="18719.580000000002"/>
    <m/>
    <s v="1"/>
    <x v="2"/>
  </r>
  <r>
    <x v="5"/>
    <x v="123"/>
    <s v="1"/>
    <x v="0"/>
    <s v="15041RESIN068492022"/>
    <s v="22SD004C"/>
    <x v="3006"/>
    <n v="123"/>
    <x v="66"/>
    <x v="72"/>
    <n v="0"/>
    <n v="0"/>
    <n v="144.24"/>
    <n v="18.751200000000001"/>
    <n v="0"/>
    <n v="0"/>
    <n v="162.99120000000002"/>
    <m/>
    <s v="1"/>
    <x v="2"/>
  </r>
  <r>
    <x v="5"/>
    <x v="123"/>
    <s v="1"/>
    <x v="0"/>
    <s v="15041RESIN068492022"/>
    <s v="22SD004C"/>
    <x v="3005"/>
    <n v="124"/>
    <x v="10"/>
    <x v="11"/>
    <n v="0"/>
    <n v="0"/>
    <n v="350.25"/>
    <n v="45.532499999999999"/>
    <n v="0"/>
    <n v="0"/>
    <n v="395.78250000000003"/>
    <m/>
    <s v="1"/>
    <x v="2"/>
  </r>
  <r>
    <x v="5"/>
    <x v="123"/>
    <s v="1"/>
    <x v="0"/>
    <s v="15041RESIN068492022"/>
    <s v="22SD004C"/>
    <x v="3004"/>
    <n v="125"/>
    <x v="509"/>
    <x v="589"/>
    <n v="0"/>
    <n v="0"/>
    <n v="19.84"/>
    <n v="2.5792000000000002"/>
    <n v="0"/>
    <n v="0"/>
    <n v="22.4192"/>
    <m/>
    <s v="1"/>
    <x v="2"/>
  </r>
  <r>
    <x v="5"/>
    <x v="123"/>
    <s v="1"/>
    <x v="0"/>
    <s v="15041RESIN068492022"/>
    <s v="22SD004C"/>
    <x v="3003"/>
    <n v="126"/>
    <x v="170"/>
    <x v="196"/>
    <n v="0"/>
    <n v="0"/>
    <n v="176.73"/>
    <n v="22.974899999999998"/>
    <n v="0"/>
    <n v="0"/>
    <n v="199.70489999999998"/>
    <m/>
    <s v="1"/>
    <x v="2"/>
  </r>
  <r>
    <x v="5"/>
    <x v="123"/>
    <s v="1"/>
    <x v="0"/>
    <s v="15041RESIN068492022"/>
    <s v="22SD004C"/>
    <x v="3002"/>
    <n v="127"/>
    <x v="113"/>
    <x v="129"/>
    <n v="0"/>
    <n v="0"/>
    <n v="17962.54"/>
    <n v="2335.1302000000001"/>
    <n v="0"/>
    <n v="0"/>
    <n v="20297.6702"/>
    <m/>
    <s v="1"/>
    <x v="2"/>
  </r>
  <r>
    <x v="5"/>
    <x v="126"/>
    <s v="1"/>
    <x v="0"/>
    <s v="15041RESIN068492022"/>
    <s v="22SD004C"/>
    <x v="3001"/>
    <n v="128"/>
    <x v="104"/>
    <x v="119"/>
    <n v="0"/>
    <n v="0"/>
    <n v="16.2"/>
    <n v="2.1059999999999999"/>
    <n v="0"/>
    <n v="0"/>
    <n v="18.305999999999997"/>
    <m/>
    <s v="1"/>
    <x v="2"/>
  </r>
  <r>
    <x v="5"/>
    <x v="126"/>
    <s v="1"/>
    <x v="0"/>
    <s v="15041RESIN068492022"/>
    <s v="22SD004C"/>
    <x v="3000"/>
    <n v="129"/>
    <x v="176"/>
    <x v="202"/>
    <n v="0"/>
    <n v="0"/>
    <n v="66.27"/>
    <n v="8.6151"/>
    <n v="0"/>
    <n v="0"/>
    <n v="74.885099999999994"/>
    <m/>
    <s v="1"/>
    <x v="2"/>
  </r>
  <r>
    <x v="5"/>
    <x v="126"/>
    <s v="1"/>
    <x v="0"/>
    <s v="15041RESIN068492022"/>
    <s v="22SD004C"/>
    <x v="2999"/>
    <n v="130"/>
    <x v="146"/>
    <x v="167"/>
    <n v="0"/>
    <n v="0"/>
    <n v="122.32"/>
    <n v="15.9016"/>
    <n v="0"/>
    <n v="0"/>
    <n v="138.2216"/>
    <m/>
    <s v="1"/>
    <x v="2"/>
  </r>
  <r>
    <x v="5"/>
    <x v="126"/>
    <s v="1"/>
    <x v="0"/>
    <s v="15041RESIN068492022"/>
    <s v="22SD004C"/>
    <x v="2998"/>
    <n v="131"/>
    <x v="246"/>
    <x v="292"/>
    <n v="0"/>
    <n v="0"/>
    <n v="101.95"/>
    <n v="13.253500000000001"/>
    <n v="0"/>
    <n v="0"/>
    <n v="115.20350000000001"/>
    <m/>
    <s v="1"/>
    <x v="2"/>
  </r>
  <r>
    <x v="5"/>
    <x v="126"/>
    <s v="1"/>
    <x v="0"/>
    <s v="15041RESIN068492022"/>
    <s v="22SD004C"/>
    <x v="2997"/>
    <n v="132"/>
    <x v="275"/>
    <x v="326"/>
    <n v="0"/>
    <n v="0"/>
    <n v="82.33"/>
    <n v="10.7029"/>
    <n v="0"/>
    <n v="0"/>
    <n v="93.032899999999998"/>
    <m/>
    <s v="1"/>
    <x v="2"/>
  </r>
  <r>
    <x v="5"/>
    <x v="126"/>
    <s v="1"/>
    <x v="0"/>
    <s v="15041RESIN068492022"/>
    <s v="22SD004C"/>
    <x v="2434"/>
    <n v="133"/>
    <x v="128"/>
    <x v="146"/>
    <n v="0"/>
    <n v="0"/>
    <n v="483.84"/>
    <n v="62.8992"/>
    <n v="0"/>
    <n v="0"/>
    <n v="546.73919999999998"/>
    <m/>
    <s v="1"/>
    <x v="2"/>
  </r>
  <r>
    <x v="5"/>
    <x v="126"/>
    <s v="1"/>
    <x v="0"/>
    <s v="15041RESIN068492022"/>
    <s v="22SD004C"/>
    <x v="2435"/>
    <n v="134"/>
    <x v="60"/>
    <x v="65"/>
    <n v="0"/>
    <n v="0"/>
    <n v="142.72999999999999"/>
    <n v="18.5549"/>
    <n v="0"/>
    <n v="0"/>
    <n v="161.28489999999999"/>
    <m/>
    <s v="1"/>
    <x v="2"/>
  </r>
  <r>
    <x v="5"/>
    <x v="126"/>
    <s v="1"/>
    <x v="0"/>
    <s v="15041RESIN068492022"/>
    <s v="22SD004C"/>
    <x v="2436"/>
    <n v="135"/>
    <x v="12"/>
    <x v="15"/>
    <n v="0"/>
    <n v="0"/>
    <n v="153.35"/>
    <n v="19.935500000000001"/>
    <n v="0"/>
    <n v="0"/>
    <n v="173.28549999999998"/>
    <m/>
    <s v="1"/>
    <x v="2"/>
  </r>
  <r>
    <x v="5"/>
    <x v="126"/>
    <s v="1"/>
    <x v="0"/>
    <s v="15041RESIN068492022"/>
    <s v="22SD004C"/>
    <x v="2437"/>
    <n v="136"/>
    <x v="212"/>
    <x v="249"/>
    <n v="0"/>
    <n v="0"/>
    <n v="109.97"/>
    <n v="14.296100000000001"/>
    <n v="0"/>
    <n v="0"/>
    <n v="124.26609999999999"/>
    <m/>
    <s v="1"/>
    <x v="2"/>
  </r>
  <r>
    <x v="5"/>
    <x v="126"/>
    <s v="1"/>
    <x v="0"/>
    <s v="15041RESIN068492022"/>
    <s v="22SD004C"/>
    <x v="2438"/>
    <n v="137"/>
    <x v="192"/>
    <x v="224"/>
    <n v="0"/>
    <n v="0"/>
    <n v="124.34"/>
    <n v="16.164200000000001"/>
    <n v="0"/>
    <n v="0"/>
    <n v="140.5042"/>
    <m/>
    <s v="1"/>
    <x v="2"/>
  </r>
  <r>
    <x v="5"/>
    <x v="126"/>
    <s v="1"/>
    <x v="0"/>
    <s v="15041RESIN068492022"/>
    <s v="22SD004C"/>
    <x v="2439"/>
    <n v="138"/>
    <x v="192"/>
    <x v="224"/>
    <n v="0"/>
    <n v="0"/>
    <n v="144.72999999999999"/>
    <n v="18.814899999999998"/>
    <n v="0"/>
    <n v="0"/>
    <n v="163.54489999999998"/>
    <m/>
    <s v="1"/>
    <x v="2"/>
  </r>
  <r>
    <x v="5"/>
    <x v="126"/>
    <s v="1"/>
    <x v="0"/>
    <s v="15041RESIN068492022"/>
    <s v="22SD004C"/>
    <x v="2440"/>
    <n v="139"/>
    <x v="60"/>
    <x v="65"/>
    <n v="0"/>
    <n v="0"/>
    <n v="33.96"/>
    <n v="4.4148000000000005"/>
    <n v="0"/>
    <n v="0"/>
    <n v="38.3748"/>
    <m/>
    <s v="1"/>
    <x v="2"/>
  </r>
  <r>
    <x v="5"/>
    <x v="126"/>
    <s v="1"/>
    <x v="0"/>
    <s v="15041RESIN068492022"/>
    <s v="22SD004C"/>
    <x v="2441"/>
    <n v="140"/>
    <x v="60"/>
    <x v="65"/>
    <n v="0"/>
    <n v="0"/>
    <n v="101.95"/>
    <n v="13.253500000000001"/>
    <n v="0"/>
    <n v="0"/>
    <n v="115.20350000000001"/>
    <m/>
    <s v="1"/>
    <x v="2"/>
  </r>
  <r>
    <x v="5"/>
    <x v="126"/>
    <s v="1"/>
    <x v="0"/>
    <s v="15041RESIN068492022"/>
    <s v="22SD004C"/>
    <x v="2442"/>
    <n v="141"/>
    <x v="10"/>
    <x v="11"/>
    <n v="0"/>
    <n v="0"/>
    <n v="12.53"/>
    <n v="1.6289"/>
    <n v="0"/>
    <n v="0"/>
    <n v="14.158899999999999"/>
    <m/>
    <s v="1"/>
    <x v="2"/>
  </r>
  <r>
    <x v="5"/>
    <x v="126"/>
    <s v="1"/>
    <x v="0"/>
    <s v="15041RESIN068492022"/>
    <s v="22SD004C"/>
    <x v="2443"/>
    <n v="142"/>
    <x v="365"/>
    <x v="427"/>
    <n v="0"/>
    <n v="0"/>
    <n v="792.93"/>
    <n v="103.0809"/>
    <n v="0"/>
    <n v="0"/>
    <n v="896.01089999999999"/>
    <m/>
    <s v="1"/>
    <x v="2"/>
  </r>
  <r>
    <x v="5"/>
    <x v="126"/>
    <s v="1"/>
    <x v="0"/>
    <s v="15041RESIN068492022"/>
    <s v="22SD004C"/>
    <x v="2444"/>
    <n v="143"/>
    <x v="17"/>
    <x v="20"/>
    <n v="0"/>
    <n v="0"/>
    <n v="1.42"/>
    <n v="0.18459999999999999"/>
    <n v="0"/>
    <n v="0"/>
    <n v="1.6046"/>
    <m/>
    <s v="1"/>
    <x v="2"/>
  </r>
  <r>
    <x v="5"/>
    <x v="126"/>
    <s v="1"/>
    <x v="0"/>
    <s v="15041RESIN068492022"/>
    <s v="22SD004C"/>
    <x v="2445"/>
    <n v="144"/>
    <x v="180"/>
    <x v="207"/>
    <n v="0"/>
    <n v="0"/>
    <n v="101.95"/>
    <n v="13.253500000000001"/>
    <n v="0"/>
    <n v="0"/>
    <n v="115.20350000000001"/>
    <m/>
    <s v="1"/>
    <x v="2"/>
  </r>
  <r>
    <x v="5"/>
    <x v="126"/>
    <s v="1"/>
    <x v="0"/>
    <s v="15041RESIN068492022"/>
    <s v="22SD004C"/>
    <x v="2446"/>
    <n v="145"/>
    <x v="36"/>
    <x v="40"/>
    <n v="0"/>
    <n v="0"/>
    <n v="372.5"/>
    <n v="48.425000000000004"/>
    <n v="0"/>
    <n v="0"/>
    <n v="420.92500000000001"/>
    <m/>
    <s v="1"/>
    <x v="2"/>
  </r>
  <r>
    <x v="5"/>
    <x v="126"/>
    <s v="1"/>
    <x v="0"/>
    <s v="15041RESIN068492022"/>
    <s v="22SD004C"/>
    <x v="2447"/>
    <n v="146"/>
    <x v="60"/>
    <x v="65"/>
    <n v="0"/>
    <n v="0"/>
    <n v="163.12"/>
    <n v="21.2056"/>
    <n v="0"/>
    <n v="0"/>
    <n v="184.32560000000001"/>
    <m/>
    <s v="1"/>
    <x v="2"/>
  </r>
  <r>
    <x v="5"/>
    <x v="126"/>
    <s v="1"/>
    <x v="0"/>
    <s v="15041RESIN068492022"/>
    <s v="22SD004C"/>
    <x v="2448"/>
    <n v="147"/>
    <x v="10"/>
    <x v="11"/>
    <n v="0"/>
    <n v="0"/>
    <n v="137.38999999999999"/>
    <n v="17.860699999999998"/>
    <n v="0"/>
    <n v="0"/>
    <n v="155.25069999999999"/>
    <m/>
    <s v="1"/>
    <x v="2"/>
  </r>
  <r>
    <x v="5"/>
    <x v="126"/>
    <s v="1"/>
    <x v="0"/>
    <s v="15041RESIN068492022"/>
    <s v="22SD004C"/>
    <x v="2449"/>
    <n v="148"/>
    <x v="24"/>
    <x v="27"/>
    <n v="0"/>
    <n v="0"/>
    <n v="1896.2"/>
    <n v="246.506"/>
    <n v="0"/>
    <n v="0"/>
    <n v="2142.7060000000001"/>
    <m/>
    <s v="1"/>
    <x v="2"/>
  </r>
  <r>
    <x v="5"/>
    <x v="126"/>
    <s v="1"/>
    <x v="0"/>
    <s v="15041RESIN068492022"/>
    <s v="22SD004C"/>
    <x v="2450"/>
    <n v="149"/>
    <x v="24"/>
    <x v="27"/>
    <n v="0"/>
    <n v="0"/>
    <n v="44.81"/>
    <n v="5.8253000000000004"/>
    <n v="0"/>
    <n v="0"/>
    <n v="50.635300000000001"/>
    <m/>
    <s v="1"/>
    <x v="2"/>
  </r>
  <r>
    <x v="5"/>
    <x v="126"/>
    <s v="1"/>
    <x v="0"/>
    <s v="15041RESIN068492022"/>
    <s v="22SD004C"/>
    <x v="2451"/>
    <n v="150"/>
    <x v="77"/>
    <x v="84"/>
    <n v="0"/>
    <n v="0"/>
    <n v="156.87"/>
    <n v="20.3931"/>
    <n v="0"/>
    <n v="0"/>
    <n v="177.26310000000001"/>
    <m/>
    <s v="1"/>
    <x v="2"/>
  </r>
  <r>
    <x v="5"/>
    <x v="126"/>
    <s v="1"/>
    <x v="0"/>
    <s v="15041RESIN068492022"/>
    <s v="22SD004C"/>
    <x v="2452"/>
    <n v="151"/>
    <x v="145"/>
    <x v="166"/>
    <n v="0"/>
    <n v="0"/>
    <n v="142.72999999999999"/>
    <n v="18.5549"/>
    <n v="0"/>
    <n v="0"/>
    <n v="161.28489999999999"/>
    <m/>
    <s v="1"/>
    <x v="2"/>
  </r>
  <r>
    <x v="5"/>
    <x v="126"/>
    <s v="1"/>
    <x v="0"/>
    <s v="15041RESIN068492022"/>
    <s v="22SD004C"/>
    <x v="2453"/>
    <n v="152"/>
    <x v="245"/>
    <x v="291"/>
    <n v="0"/>
    <n v="0"/>
    <n v="181.61"/>
    <n v="23.609300000000001"/>
    <n v="0"/>
    <n v="0"/>
    <n v="205.2193"/>
    <m/>
    <s v="1"/>
    <x v="2"/>
  </r>
  <r>
    <x v="5"/>
    <x v="126"/>
    <s v="1"/>
    <x v="0"/>
    <s v="15041RESIN068492022"/>
    <s v="22SD004C"/>
    <x v="2454"/>
    <n v="153"/>
    <x v="527"/>
    <x v="13"/>
    <n v="0"/>
    <n v="0"/>
    <n v="204.84"/>
    <n v="26.629200000000001"/>
    <n v="0"/>
    <n v="0"/>
    <n v="231.4692"/>
    <m/>
    <s v="1"/>
    <x v="2"/>
  </r>
  <r>
    <x v="5"/>
    <x v="126"/>
    <s v="1"/>
    <x v="0"/>
    <s v="15041RESIN068492022"/>
    <s v="22SD004C"/>
    <x v="2455"/>
    <n v="154"/>
    <x v="97"/>
    <x v="108"/>
    <n v="0"/>
    <n v="0"/>
    <n v="71.34"/>
    <n v="9.2742000000000004"/>
    <n v="0"/>
    <n v="0"/>
    <n v="80.614200000000011"/>
    <m/>
    <s v="1"/>
    <x v="2"/>
  </r>
  <r>
    <x v="5"/>
    <x v="126"/>
    <s v="1"/>
    <x v="0"/>
    <s v="15041RESIN068492022"/>
    <s v="22SD004C"/>
    <x v="2456"/>
    <n v="155"/>
    <x v="528"/>
    <x v="304"/>
    <n v="0"/>
    <n v="0"/>
    <n v="214.39"/>
    <n v="27.870699999999999"/>
    <n v="0"/>
    <n v="0"/>
    <n v="242.26069999999999"/>
    <m/>
    <s v="1"/>
    <x v="2"/>
  </r>
  <r>
    <x v="5"/>
    <x v="126"/>
    <s v="1"/>
    <x v="0"/>
    <s v="15041RESIN068492022"/>
    <s v="22SD004C"/>
    <x v="2457"/>
    <n v="156"/>
    <x v="2"/>
    <x v="2"/>
    <n v="0"/>
    <n v="0"/>
    <n v="0"/>
    <n v="0"/>
    <n v="0"/>
    <n v="0"/>
    <n v="0"/>
    <m/>
    <s v="1"/>
    <x v="2"/>
  </r>
  <r>
    <x v="5"/>
    <x v="126"/>
    <s v="1"/>
    <x v="0"/>
    <s v="15041RESIN068492022"/>
    <s v="22SD004C"/>
    <x v="2458"/>
    <n v="157"/>
    <x v="529"/>
    <x v="189"/>
    <n v="0"/>
    <n v="0"/>
    <n v="118.36"/>
    <n v="15.386800000000001"/>
    <n v="0"/>
    <n v="0"/>
    <n v="133.74680000000001"/>
    <m/>
    <s v="1"/>
    <x v="2"/>
  </r>
  <r>
    <x v="5"/>
    <x v="126"/>
    <s v="1"/>
    <x v="0"/>
    <s v="15041RESIN068492022"/>
    <s v="22SD004C"/>
    <x v="2459"/>
    <n v="158"/>
    <x v="129"/>
    <x v="147"/>
    <n v="0"/>
    <n v="0"/>
    <n v="311.36"/>
    <n v="40.476800000000004"/>
    <n v="0"/>
    <n v="0"/>
    <n v="351.83680000000004"/>
    <m/>
    <s v="1"/>
    <x v="2"/>
  </r>
  <r>
    <x v="5"/>
    <x v="126"/>
    <s v="1"/>
    <x v="0"/>
    <s v="15041RESIN068492022"/>
    <s v="22SD004C"/>
    <x v="2460"/>
    <n v="159"/>
    <x v="275"/>
    <x v="326"/>
    <n v="0"/>
    <n v="0"/>
    <n v="252.16"/>
    <n v="32.780799999999999"/>
    <n v="0"/>
    <n v="0"/>
    <n v="284.94079999999997"/>
    <m/>
    <s v="1"/>
    <x v="2"/>
  </r>
  <r>
    <x v="5"/>
    <x v="138"/>
    <s v="1"/>
    <x v="0"/>
    <s v="15041RESIN068492022"/>
    <s v="22SD004C"/>
    <x v="2461"/>
    <n v="160"/>
    <x v="60"/>
    <x v="65"/>
    <n v="0"/>
    <n v="0"/>
    <n v="101.95"/>
    <n v="13.253500000000001"/>
    <n v="0"/>
    <n v="0"/>
    <n v="115.20350000000001"/>
    <m/>
    <s v="1"/>
    <x v="2"/>
  </r>
  <r>
    <x v="5"/>
    <x v="138"/>
    <s v="1"/>
    <x v="0"/>
    <s v="15041RESIN068492022"/>
    <s v="22SD004C"/>
    <x v="2462"/>
    <n v="161"/>
    <x v="60"/>
    <x v="65"/>
    <n v="0"/>
    <n v="0"/>
    <n v="142.72999999999999"/>
    <n v="18.5549"/>
    <n v="0"/>
    <n v="0"/>
    <n v="161.28489999999999"/>
    <m/>
    <s v="1"/>
    <x v="2"/>
  </r>
  <r>
    <x v="5"/>
    <x v="138"/>
    <s v="1"/>
    <x v="0"/>
    <s v="15041RESIN068492022"/>
    <s v="22SD004C"/>
    <x v="2463"/>
    <n v="162"/>
    <x v="10"/>
    <x v="11"/>
    <n v="0"/>
    <n v="0"/>
    <n v="184.54"/>
    <n v="23.990200000000002"/>
    <n v="0"/>
    <n v="0"/>
    <n v="208.53019999999998"/>
    <m/>
    <s v="1"/>
    <x v="2"/>
  </r>
  <r>
    <x v="5"/>
    <x v="138"/>
    <s v="1"/>
    <x v="0"/>
    <s v="15041RESIN068492022"/>
    <s v="22SD004C"/>
    <x v="2464"/>
    <n v="163"/>
    <x v="11"/>
    <x v="14"/>
    <n v="0"/>
    <n v="0"/>
    <n v="16566"/>
    <n v="2153.58"/>
    <n v="0"/>
    <n v="0"/>
    <n v="18719.580000000002"/>
    <m/>
    <s v="1"/>
    <x v="2"/>
  </r>
  <r>
    <x v="5"/>
    <x v="138"/>
    <s v="1"/>
    <x v="0"/>
    <s v="15041RESIN068492022"/>
    <s v="22SD004C"/>
    <x v="2465"/>
    <n v="164"/>
    <x v="152"/>
    <x v="175"/>
    <n v="0"/>
    <n v="0"/>
    <n v="261.23"/>
    <n v="33.959900000000005"/>
    <n v="0"/>
    <n v="0"/>
    <n v="295.18990000000002"/>
    <m/>
    <s v="1"/>
    <x v="2"/>
  </r>
  <r>
    <x v="5"/>
    <x v="138"/>
    <s v="1"/>
    <x v="0"/>
    <s v="15041RESIN068492022"/>
    <s v="22SD004C"/>
    <x v="2466"/>
    <n v="165"/>
    <x v="10"/>
    <x v="11"/>
    <n v="0"/>
    <n v="0"/>
    <n v="195.01"/>
    <n v="25.351299999999998"/>
    <n v="0"/>
    <n v="0"/>
    <n v="220.3613"/>
    <m/>
    <s v="1"/>
    <x v="2"/>
  </r>
  <r>
    <x v="5"/>
    <x v="138"/>
    <s v="1"/>
    <x v="0"/>
    <s v="15041RESIN068492022"/>
    <s v="22SD004C"/>
    <x v="2467"/>
    <n v="166"/>
    <x v="270"/>
    <x v="320"/>
    <n v="0"/>
    <n v="0"/>
    <n v="19.25"/>
    <n v="2.5024999999999999"/>
    <n v="0"/>
    <n v="0"/>
    <n v="21.752500000000001"/>
    <m/>
    <s v="1"/>
    <x v="2"/>
  </r>
  <r>
    <x v="5"/>
    <x v="138"/>
    <s v="1"/>
    <x v="0"/>
    <s v="15041RESIN068492022"/>
    <s v="22SD004C"/>
    <x v="2468"/>
    <n v="167"/>
    <x v="410"/>
    <x v="480"/>
    <n v="0"/>
    <n v="0"/>
    <n v="148.75"/>
    <n v="19.337500000000002"/>
    <n v="0"/>
    <n v="0"/>
    <n v="168.08750000000001"/>
    <m/>
    <s v="1"/>
    <x v="2"/>
  </r>
  <r>
    <x v="5"/>
    <x v="138"/>
    <s v="1"/>
    <x v="0"/>
    <s v="15041RESIN068492022"/>
    <s v="22SD004C"/>
    <x v="2469"/>
    <n v="168"/>
    <x v="60"/>
    <x v="65"/>
    <n v="0"/>
    <n v="0"/>
    <n v="183.51"/>
    <n v="23.856300000000001"/>
    <n v="0"/>
    <n v="0"/>
    <n v="207.3663"/>
    <m/>
    <s v="1"/>
    <x v="2"/>
  </r>
  <r>
    <x v="5"/>
    <x v="138"/>
    <s v="1"/>
    <x v="0"/>
    <s v="15041RESIN068492022"/>
    <s v="22SD004C"/>
    <x v="2470"/>
    <n v="169"/>
    <x v="260"/>
    <x v="310"/>
    <n v="0"/>
    <n v="0"/>
    <n v="224.28"/>
    <n v="29.156400000000001"/>
    <n v="0"/>
    <n v="0"/>
    <n v="253.43639999999999"/>
    <m/>
    <s v="1"/>
    <x v="2"/>
  </r>
  <r>
    <x v="5"/>
    <x v="138"/>
    <s v="1"/>
    <x v="0"/>
    <s v="15041RESIN068492022"/>
    <s v="22SD004C"/>
    <x v="2471"/>
    <n v="170"/>
    <x v="530"/>
    <x v="605"/>
    <n v="0"/>
    <n v="0"/>
    <n v="224.27"/>
    <n v="29.155100000000001"/>
    <n v="0"/>
    <n v="0"/>
    <n v="253.42510000000001"/>
    <m/>
    <s v="1"/>
    <x v="2"/>
  </r>
  <r>
    <x v="5"/>
    <x v="138"/>
    <s v="1"/>
    <x v="0"/>
    <s v="15041RESIN068492022"/>
    <s v="22SD004C"/>
    <x v="2472"/>
    <n v="171"/>
    <x v="188"/>
    <x v="220"/>
    <n v="0"/>
    <n v="0"/>
    <n v="550.53"/>
    <n v="71.568899999999999"/>
    <n v="0"/>
    <n v="0"/>
    <n v="622.09889999999996"/>
    <m/>
    <s v="1"/>
    <x v="2"/>
  </r>
  <r>
    <x v="5"/>
    <x v="138"/>
    <s v="1"/>
    <x v="0"/>
    <s v="15041RESIN068492022"/>
    <s v="22SD004C"/>
    <x v="2473"/>
    <n v="172"/>
    <x v="116"/>
    <x v="133"/>
    <n v="0"/>
    <n v="0"/>
    <n v="40.770000000000003"/>
    <n v="5.3001000000000005"/>
    <n v="0"/>
    <n v="0"/>
    <n v="46.070100000000004"/>
    <m/>
    <s v="1"/>
    <x v="2"/>
  </r>
  <r>
    <x v="5"/>
    <x v="138"/>
    <s v="1"/>
    <x v="0"/>
    <s v="15041RESIN068492022"/>
    <s v="22SD004C"/>
    <x v="2474"/>
    <n v="173"/>
    <x v="196"/>
    <x v="228"/>
    <n v="0"/>
    <n v="0"/>
    <n v="4924.88"/>
    <n v="640.23440000000005"/>
    <n v="0"/>
    <n v="0"/>
    <n v="5565.1144000000004"/>
    <m/>
    <s v="1"/>
    <x v="2"/>
  </r>
  <r>
    <x v="5"/>
    <x v="138"/>
    <s v="1"/>
    <x v="0"/>
    <s v="15041RESIN068492022"/>
    <s v="22SD004C"/>
    <x v="2475"/>
    <n v="174"/>
    <x v="131"/>
    <x v="149"/>
    <n v="0"/>
    <n v="0"/>
    <n v="389.17"/>
    <n v="50.592100000000002"/>
    <n v="0"/>
    <n v="0"/>
    <n v="439.76210000000003"/>
    <m/>
    <s v="1"/>
    <x v="2"/>
  </r>
  <r>
    <x v="5"/>
    <x v="138"/>
    <s v="1"/>
    <x v="0"/>
    <s v="15041RESIN068492022"/>
    <s v="22SD004C"/>
    <x v="2476"/>
    <n v="175"/>
    <x v="106"/>
    <x v="121"/>
    <n v="0"/>
    <n v="0"/>
    <n v="1486.75"/>
    <n v="193.2775"/>
    <n v="0"/>
    <n v="0"/>
    <n v="1680.0274999999999"/>
    <m/>
    <s v="1"/>
    <x v="2"/>
  </r>
  <r>
    <x v="5"/>
    <x v="138"/>
    <s v="1"/>
    <x v="0"/>
    <s v="15041RESIN068492022"/>
    <s v="22SD004C"/>
    <x v="2477"/>
    <n v="176"/>
    <x v="53"/>
    <x v="58"/>
    <n v="0"/>
    <n v="0"/>
    <n v="1170.82"/>
    <n v="152.20660000000001"/>
    <n v="0"/>
    <n v="0"/>
    <n v="1323.0265999999999"/>
    <m/>
    <s v="1"/>
    <x v="2"/>
  </r>
  <r>
    <x v="5"/>
    <x v="138"/>
    <s v="1"/>
    <x v="0"/>
    <s v="15041RESIN068492022"/>
    <s v="22SD004C"/>
    <x v="2478"/>
    <n v="177"/>
    <x v="52"/>
    <x v="57"/>
    <n v="0"/>
    <n v="0"/>
    <n v="1468.16"/>
    <n v="190.86080000000001"/>
    <n v="0"/>
    <n v="0"/>
    <n v="1659.0208"/>
    <m/>
    <s v="1"/>
    <x v="2"/>
  </r>
  <r>
    <x v="5"/>
    <x v="138"/>
    <s v="1"/>
    <x v="0"/>
    <s v="15041RESIN068492022"/>
    <s v="22SD004C"/>
    <x v="2479"/>
    <n v="178"/>
    <x v="488"/>
    <x v="194"/>
    <n v="0"/>
    <n v="0"/>
    <n v="838.3"/>
    <n v="108.979"/>
    <n v="0"/>
    <n v="0"/>
    <n v="947.279"/>
    <m/>
    <s v="1"/>
    <x v="2"/>
  </r>
  <r>
    <x v="5"/>
    <x v="138"/>
    <s v="1"/>
    <x v="0"/>
    <s v="15041RESIN068492022"/>
    <s v="22SD004C"/>
    <x v="2480"/>
    <n v="179"/>
    <x v="531"/>
    <x v="173"/>
    <n v="0"/>
    <n v="0"/>
    <n v="40.76"/>
    <n v="5.2988"/>
    <n v="0"/>
    <n v="0"/>
    <n v="46.058799999999998"/>
    <m/>
    <s v="1"/>
    <x v="2"/>
  </r>
  <r>
    <x v="5"/>
    <x v="138"/>
    <s v="1"/>
    <x v="0"/>
    <s v="15041RESIN068492022"/>
    <s v="22SD004C"/>
    <x v="2481"/>
    <n v="180"/>
    <x v="296"/>
    <x v="347"/>
    <n v="0"/>
    <n v="0"/>
    <n v="326.97000000000003"/>
    <n v="42.506100000000004"/>
    <n v="0"/>
    <n v="0"/>
    <n v="369.47610000000003"/>
    <m/>
    <s v="1"/>
    <x v="2"/>
  </r>
  <r>
    <x v="5"/>
    <x v="138"/>
    <s v="1"/>
    <x v="0"/>
    <s v="15041RESIN068492022"/>
    <s v="22SD004C"/>
    <x v="2482"/>
    <n v="181"/>
    <x v="52"/>
    <x v="57"/>
    <n v="0"/>
    <n v="0"/>
    <n v="1282.32"/>
    <n v="166.70159999999998"/>
    <n v="0"/>
    <n v="0"/>
    <n v="1449.0216"/>
    <m/>
    <s v="1"/>
    <x v="2"/>
  </r>
  <r>
    <x v="5"/>
    <x v="138"/>
    <s v="1"/>
    <x v="0"/>
    <s v="15041RESIN068492022"/>
    <s v="22SD004C"/>
    <x v="2483"/>
    <n v="182"/>
    <x v="141"/>
    <x v="160"/>
    <n v="0"/>
    <n v="0"/>
    <n v="6262.94"/>
    <n v="814.18219999999997"/>
    <n v="0"/>
    <n v="0"/>
    <n v="7077.1221999999998"/>
    <m/>
    <s v="1"/>
    <x v="2"/>
  </r>
  <r>
    <x v="5"/>
    <x v="138"/>
    <s v="1"/>
    <x v="0"/>
    <s v="15041RESIN068492022"/>
    <s v="22SD004C"/>
    <x v="2484"/>
    <n v="183"/>
    <x v="26"/>
    <x v="30"/>
    <n v="0"/>
    <n v="0"/>
    <n v="33.01"/>
    <n v="4.2912999999999997"/>
    <n v="0"/>
    <n v="0"/>
    <n v="37.301299999999998"/>
    <m/>
    <s v="1"/>
    <x v="2"/>
  </r>
  <r>
    <x v="5"/>
    <x v="138"/>
    <s v="1"/>
    <x v="0"/>
    <s v="15041RESIN068492022"/>
    <s v="22SD004C"/>
    <x v="2485"/>
    <n v="184"/>
    <x v="10"/>
    <x v="11"/>
    <n v="0"/>
    <n v="0"/>
    <n v="163.12"/>
    <n v="21.2056"/>
    <n v="0"/>
    <n v="0"/>
    <n v="184.32560000000001"/>
    <m/>
    <s v="1"/>
    <x v="2"/>
  </r>
  <r>
    <x v="5"/>
    <x v="138"/>
    <s v="1"/>
    <x v="0"/>
    <s v="15041RESIN068492022"/>
    <s v="22SD004C"/>
    <x v="2486"/>
    <n v="185"/>
    <x v="60"/>
    <x v="65"/>
    <n v="0"/>
    <n v="0"/>
    <n v="152.91999999999999"/>
    <n v="19.8796"/>
    <n v="0"/>
    <n v="0"/>
    <n v="172.7996"/>
    <m/>
    <s v="1"/>
    <x v="2"/>
  </r>
  <r>
    <x v="5"/>
    <x v="138"/>
    <s v="1"/>
    <x v="0"/>
    <s v="15041RESIN068492022"/>
    <s v="22SD004C"/>
    <x v="2487"/>
    <n v="186"/>
    <x v="27"/>
    <x v="31"/>
    <n v="0"/>
    <n v="0"/>
    <n v="18504.36"/>
    <n v="2405.5668000000001"/>
    <n v="0"/>
    <n v="0"/>
    <n v="20909.926800000001"/>
    <m/>
    <s v="1"/>
    <x v="2"/>
  </r>
  <r>
    <x v="5"/>
    <x v="138"/>
    <s v="1"/>
    <x v="0"/>
    <s v="15041RESIN068492022"/>
    <s v="22SD004C"/>
    <x v="2488"/>
    <n v="187"/>
    <x v="54"/>
    <x v="59"/>
    <n v="0"/>
    <n v="0"/>
    <n v="658.4"/>
    <n v="85.591999999999999"/>
    <n v="0"/>
    <n v="0"/>
    <n v="743.99199999999996"/>
    <m/>
    <s v="1"/>
    <x v="2"/>
  </r>
  <r>
    <x v="5"/>
    <x v="138"/>
    <s v="1"/>
    <x v="0"/>
    <s v="15041RESIN068492022"/>
    <s v="22SD004C"/>
    <x v="2489"/>
    <n v="188"/>
    <x v="66"/>
    <x v="72"/>
    <n v="0"/>
    <n v="0"/>
    <n v="288.48"/>
    <n v="37.502400000000002"/>
    <n v="0"/>
    <n v="0"/>
    <n v="325.98240000000004"/>
    <m/>
    <s v="1"/>
    <x v="2"/>
  </r>
  <r>
    <x v="5"/>
    <x v="138"/>
    <s v="1"/>
    <x v="0"/>
    <s v="15041RESIN068492022"/>
    <s v="22SD004C"/>
    <x v="2490"/>
    <n v="189"/>
    <x v="119"/>
    <x v="136"/>
    <n v="0"/>
    <n v="0"/>
    <n v="101.13"/>
    <n v="13.1469"/>
    <n v="0"/>
    <n v="0"/>
    <n v="114.2769"/>
    <m/>
    <s v="1"/>
    <x v="2"/>
  </r>
  <r>
    <x v="5"/>
    <x v="138"/>
    <s v="1"/>
    <x v="0"/>
    <s v="15041RESIN068492022"/>
    <s v="22SD004C"/>
    <x v="2491"/>
    <n v="190"/>
    <x v="10"/>
    <x v="11"/>
    <n v="0"/>
    <n v="0"/>
    <n v="471.31"/>
    <n v="61.270299999999999"/>
    <n v="0"/>
    <n v="0"/>
    <n v="532.58029999999997"/>
    <m/>
    <s v="1"/>
    <x v="2"/>
  </r>
  <r>
    <x v="5"/>
    <x v="138"/>
    <s v="1"/>
    <x v="0"/>
    <s v="15041RESIN068492022"/>
    <s v="22SD004C"/>
    <x v="2492"/>
    <n v="191"/>
    <x v="401"/>
    <x v="470"/>
    <n v="0"/>
    <n v="0"/>
    <n v="129.15"/>
    <n v="16.7895"/>
    <n v="0"/>
    <n v="0"/>
    <n v="145.93950000000001"/>
    <m/>
    <s v="1"/>
    <x v="2"/>
  </r>
  <r>
    <x v="5"/>
    <x v="138"/>
    <s v="1"/>
    <x v="0"/>
    <s v="15041RESIN068492022"/>
    <s v="22SD004C"/>
    <x v="2493"/>
    <n v="192"/>
    <x v="10"/>
    <x v="11"/>
    <n v="0"/>
    <n v="0"/>
    <n v="118.09"/>
    <n v="15.351700000000001"/>
    <n v="0"/>
    <n v="0"/>
    <n v="133.4417"/>
    <m/>
    <s v="1"/>
    <x v="2"/>
  </r>
  <r>
    <x v="5"/>
    <x v="138"/>
    <s v="1"/>
    <x v="0"/>
    <s v="15041RESIN068492022"/>
    <s v="22SD004C"/>
    <x v="2494"/>
    <n v="193"/>
    <x v="10"/>
    <x v="11"/>
    <n v="0"/>
    <n v="0"/>
    <n v="187.74"/>
    <n v="24.406200000000002"/>
    <n v="0"/>
    <n v="0"/>
    <n v="212.14620000000002"/>
    <m/>
    <s v="1"/>
    <x v="2"/>
  </r>
  <r>
    <x v="5"/>
    <x v="138"/>
    <s v="1"/>
    <x v="0"/>
    <s v="15041RESIN068492022"/>
    <s v="22SD004C"/>
    <x v="2495"/>
    <n v="194"/>
    <x v="10"/>
    <x v="11"/>
    <n v="0"/>
    <n v="0"/>
    <n v="187.97"/>
    <n v="24.4361"/>
    <n v="0"/>
    <n v="0"/>
    <n v="212.40610000000001"/>
    <m/>
    <s v="1"/>
    <x v="2"/>
  </r>
  <r>
    <x v="5"/>
    <x v="138"/>
    <s v="1"/>
    <x v="0"/>
    <s v="15041RESIN068492022"/>
    <s v="22SD004C"/>
    <x v="2496"/>
    <n v="195"/>
    <x v="76"/>
    <x v="83"/>
    <n v="0"/>
    <n v="0"/>
    <n v="204.51"/>
    <n v="26.586300000000001"/>
    <n v="0"/>
    <n v="0"/>
    <n v="231.09629999999999"/>
    <m/>
    <s v="1"/>
    <x v="2"/>
  </r>
  <r>
    <x v="5"/>
    <x v="138"/>
    <s v="1"/>
    <x v="0"/>
    <s v="15041RESIN068492022"/>
    <s v="22SD004C"/>
    <x v="2497"/>
    <n v="196"/>
    <x v="332"/>
    <x v="388"/>
    <n v="0"/>
    <n v="0"/>
    <n v="319.8"/>
    <n v="41.574000000000005"/>
    <n v="0"/>
    <n v="0"/>
    <n v="361.37400000000002"/>
    <m/>
    <s v="1"/>
    <x v="2"/>
  </r>
  <r>
    <x v="5"/>
    <x v="138"/>
    <s v="1"/>
    <x v="0"/>
    <s v="15041RESIN068492022"/>
    <s v="22SD004C"/>
    <x v="2498"/>
    <n v="197"/>
    <x v="47"/>
    <x v="51"/>
    <n v="0"/>
    <n v="0"/>
    <n v="230"/>
    <n v="29.900000000000002"/>
    <n v="0"/>
    <n v="0"/>
    <n v="259.89999999999998"/>
    <m/>
    <s v="1"/>
    <x v="2"/>
  </r>
  <r>
    <x v="5"/>
    <x v="138"/>
    <s v="1"/>
    <x v="0"/>
    <s v="15041RESIN068492022"/>
    <s v="22SD004C"/>
    <x v="2499"/>
    <n v="198"/>
    <x v="10"/>
    <x v="11"/>
    <n v="0"/>
    <n v="0"/>
    <n v="145.13"/>
    <n v="18.866900000000001"/>
    <n v="0"/>
    <n v="0"/>
    <n v="163.99689999999998"/>
    <m/>
    <s v="1"/>
    <x v="2"/>
  </r>
  <r>
    <x v="5"/>
    <x v="138"/>
    <s v="1"/>
    <x v="0"/>
    <s v="15041RESIN068492022"/>
    <s v="22SD004C"/>
    <x v="2500"/>
    <n v="199"/>
    <x v="532"/>
    <x v="274"/>
    <n v="0"/>
    <n v="0"/>
    <n v="171.94"/>
    <n v="22.3522"/>
    <n v="0"/>
    <n v="0"/>
    <n v="194.29220000000001"/>
    <m/>
    <s v="1"/>
    <x v="2"/>
  </r>
  <r>
    <x v="5"/>
    <x v="138"/>
    <s v="1"/>
    <x v="0"/>
    <s v="15041RESIN068492022"/>
    <s v="22SD004C"/>
    <x v="2501"/>
    <n v="200"/>
    <x v="522"/>
    <x v="601"/>
    <n v="0"/>
    <n v="0"/>
    <n v="13.68"/>
    <n v="1.7784"/>
    <n v="0"/>
    <n v="0"/>
    <n v="15.458399999999999"/>
    <m/>
    <s v="1"/>
    <x v="2"/>
  </r>
  <r>
    <x v="5"/>
    <x v="138"/>
    <s v="1"/>
    <x v="0"/>
    <s v="15041RESIN068492022"/>
    <s v="22SD004C"/>
    <x v="2502"/>
    <n v="201"/>
    <x v="533"/>
    <x v="606"/>
    <n v="0"/>
    <n v="0"/>
    <n v="4043.8"/>
    <n v="525.69400000000007"/>
    <n v="0"/>
    <n v="0"/>
    <n v="4569.4940000000006"/>
    <m/>
    <s v="1"/>
    <x v="2"/>
  </r>
  <r>
    <x v="5"/>
    <x v="138"/>
    <s v="1"/>
    <x v="0"/>
    <s v="15041RESIN068492022"/>
    <s v="22SD004C"/>
    <x v="2503"/>
    <n v="202"/>
    <x v="371"/>
    <x v="436"/>
    <n v="0"/>
    <n v="0"/>
    <n v="91.74"/>
    <n v="11.9262"/>
    <n v="0"/>
    <n v="0"/>
    <n v="103.66619999999999"/>
    <m/>
    <s v="1"/>
    <x v="2"/>
  </r>
  <r>
    <x v="5"/>
    <x v="138"/>
    <s v="1"/>
    <x v="0"/>
    <s v="15041RESIN068492022"/>
    <s v="22SD004C"/>
    <x v="2504"/>
    <n v="203"/>
    <x v="216"/>
    <x v="253"/>
    <n v="0"/>
    <n v="0"/>
    <n v="124.34"/>
    <n v="16.164200000000001"/>
    <n v="0"/>
    <n v="0"/>
    <n v="140.5042"/>
    <m/>
    <s v="1"/>
    <x v="2"/>
  </r>
  <r>
    <x v="5"/>
    <x v="127"/>
    <s v="1"/>
    <x v="0"/>
    <s v="15041RESIN068492022"/>
    <s v="22SD004C"/>
    <x v="2505"/>
    <n v="204"/>
    <x v="374"/>
    <x v="439"/>
    <n v="0"/>
    <n v="0"/>
    <n v="201.76"/>
    <n v="26.2288"/>
    <n v="0"/>
    <n v="0"/>
    <n v="227.9888"/>
    <m/>
    <s v="1"/>
    <x v="2"/>
  </r>
  <r>
    <x v="5"/>
    <x v="127"/>
    <s v="1"/>
    <x v="0"/>
    <s v="15041RESIN068492022"/>
    <s v="22SD004C"/>
    <x v="2506"/>
    <n v="205"/>
    <x v="10"/>
    <x v="11"/>
    <n v="0"/>
    <n v="0"/>
    <n v="697.14"/>
    <n v="90.628200000000007"/>
    <n v="0"/>
    <n v="0"/>
    <n v="787.76819999999998"/>
    <m/>
    <s v="1"/>
    <x v="2"/>
  </r>
  <r>
    <x v="5"/>
    <x v="127"/>
    <s v="1"/>
    <x v="0"/>
    <s v="15041RESIN068492022"/>
    <s v="22SD004C"/>
    <x v="2507"/>
    <n v="206"/>
    <x v="10"/>
    <x v="11"/>
    <n v="0"/>
    <n v="0"/>
    <n v="93.98"/>
    <n v="12.217400000000001"/>
    <n v="0"/>
    <n v="0"/>
    <n v="106.1974"/>
    <m/>
    <s v="1"/>
    <x v="2"/>
  </r>
  <r>
    <x v="5"/>
    <x v="127"/>
    <s v="1"/>
    <x v="0"/>
    <s v="15041RESIN068492022"/>
    <s v="22SD004C"/>
    <x v="2508"/>
    <n v="207"/>
    <x v="266"/>
    <x v="316"/>
    <n v="0"/>
    <n v="0"/>
    <n v="341.19"/>
    <n v="44.354700000000001"/>
    <n v="0"/>
    <n v="0"/>
    <n v="385.54469999999998"/>
    <m/>
    <s v="1"/>
    <x v="2"/>
  </r>
  <r>
    <x v="5"/>
    <x v="127"/>
    <s v="1"/>
    <x v="0"/>
    <s v="15041RESIN068492022"/>
    <s v="22SD004C"/>
    <x v="1600"/>
    <n v="208"/>
    <x v="317"/>
    <x v="370"/>
    <n v="0"/>
    <n v="0"/>
    <n v="336.51"/>
    <n v="43.746299999999998"/>
    <n v="0"/>
    <n v="0"/>
    <n v="380.25630000000001"/>
    <m/>
    <s v="1"/>
    <x v="2"/>
  </r>
  <r>
    <x v="5"/>
    <x v="127"/>
    <s v="1"/>
    <x v="0"/>
    <s v="15041RESIN068492022"/>
    <s v="22SD004C"/>
    <x v="1601"/>
    <n v="209"/>
    <x v="174"/>
    <x v="200"/>
    <n v="0"/>
    <n v="0"/>
    <n v="4646.0600000000004"/>
    <n v="603.98780000000011"/>
    <n v="0"/>
    <n v="0"/>
    <n v="5250.0478000000003"/>
    <m/>
    <s v="1"/>
    <x v="2"/>
  </r>
  <r>
    <x v="5"/>
    <x v="127"/>
    <s v="1"/>
    <x v="0"/>
    <s v="15041RESIN068492022"/>
    <s v="22SD004C"/>
    <x v="1602"/>
    <n v="210"/>
    <x v="226"/>
    <x v="265"/>
    <n v="0"/>
    <n v="0"/>
    <n v="4417.6000000000004"/>
    <n v="574.28800000000001"/>
    <n v="0"/>
    <n v="0"/>
    <n v="4991.8880000000008"/>
    <m/>
    <s v="1"/>
    <x v="2"/>
  </r>
  <r>
    <x v="5"/>
    <x v="127"/>
    <s v="1"/>
    <x v="0"/>
    <s v="15041RESIN068492022"/>
    <s v="22SD004C"/>
    <x v="1603"/>
    <n v="211"/>
    <x v="193"/>
    <x v="225"/>
    <n v="0"/>
    <n v="0"/>
    <n v="161.11000000000001"/>
    <n v="20.944300000000002"/>
    <n v="0"/>
    <n v="0"/>
    <n v="182.05430000000001"/>
    <m/>
    <s v="1"/>
    <x v="2"/>
  </r>
  <r>
    <x v="5"/>
    <x v="127"/>
    <s v="1"/>
    <x v="0"/>
    <s v="15041RESIN068492022"/>
    <s v="22SD004C"/>
    <x v="1604"/>
    <n v="212"/>
    <x v="11"/>
    <x v="14"/>
    <n v="0"/>
    <n v="0"/>
    <n v="4141.5"/>
    <n v="538.39499999999998"/>
    <n v="0"/>
    <n v="0"/>
    <n v="4679.8950000000004"/>
    <m/>
    <s v="1"/>
    <x v="2"/>
  </r>
  <r>
    <x v="5"/>
    <x v="127"/>
    <s v="1"/>
    <x v="0"/>
    <s v="15041RESIN068492022"/>
    <s v="22SD004C"/>
    <x v="1605"/>
    <n v="213"/>
    <x v="534"/>
    <x v="607"/>
    <n v="0"/>
    <n v="0"/>
    <n v="40.68"/>
    <n v="5.2884000000000002"/>
    <n v="0"/>
    <n v="0"/>
    <n v="45.968400000000003"/>
    <m/>
    <s v="1"/>
    <x v="2"/>
  </r>
  <r>
    <x v="5"/>
    <x v="127"/>
    <s v="1"/>
    <x v="0"/>
    <s v="15041RESIN068492022"/>
    <s v="22SD004C"/>
    <x v="1606"/>
    <n v="214"/>
    <x v="101"/>
    <x v="116"/>
    <n v="0"/>
    <n v="0"/>
    <n v="112.4"/>
    <n v="14.612000000000002"/>
    <n v="0"/>
    <n v="0"/>
    <n v="127.012"/>
    <m/>
    <s v="1"/>
    <x v="2"/>
  </r>
  <r>
    <x v="5"/>
    <x v="127"/>
    <s v="1"/>
    <x v="0"/>
    <s v="15041RESIN068492022"/>
    <s v="22SD004C"/>
    <x v="1607"/>
    <n v="215"/>
    <x v="32"/>
    <x v="36"/>
    <n v="0"/>
    <n v="0"/>
    <n v="162.5"/>
    <n v="21.125"/>
    <n v="0"/>
    <n v="0"/>
    <n v="183.625"/>
    <m/>
    <s v="1"/>
    <x v="2"/>
  </r>
  <r>
    <x v="5"/>
    <x v="127"/>
    <s v="1"/>
    <x v="0"/>
    <s v="15041RESIN068492022"/>
    <s v="22SD004C"/>
    <x v="1608"/>
    <n v="216"/>
    <x v="34"/>
    <x v="38"/>
    <n v="0"/>
    <n v="0"/>
    <n v="2254.38"/>
    <n v="293.06940000000003"/>
    <n v="0"/>
    <n v="0"/>
    <n v="2547.4494"/>
    <m/>
    <s v="1"/>
    <x v="2"/>
  </r>
  <r>
    <x v="5"/>
    <x v="127"/>
    <s v="1"/>
    <x v="0"/>
    <s v="15041RESIN068492022"/>
    <s v="22SD004C"/>
    <x v="1609"/>
    <n v="217"/>
    <x v="283"/>
    <x v="334"/>
    <n v="0"/>
    <n v="0"/>
    <n v="255.52"/>
    <n v="33.217600000000004"/>
    <n v="0"/>
    <n v="0"/>
    <n v="288.73760000000004"/>
    <m/>
    <s v="1"/>
    <x v="2"/>
  </r>
  <r>
    <x v="5"/>
    <x v="127"/>
    <s v="1"/>
    <x v="0"/>
    <s v="15041RESIN068492022"/>
    <s v="22SD004C"/>
    <x v="1610"/>
    <n v="218"/>
    <x v="201"/>
    <x v="234"/>
    <n v="0"/>
    <n v="0"/>
    <n v="50.29"/>
    <n v="6.5377000000000001"/>
    <n v="0"/>
    <n v="0"/>
    <n v="56.8277"/>
    <m/>
    <s v="1"/>
    <x v="2"/>
  </r>
  <r>
    <x v="5"/>
    <x v="127"/>
    <s v="1"/>
    <x v="0"/>
    <s v="15041RESIN068492022"/>
    <s v="22SD004C"/>
    <x v="1611"/>
    <n v="219"/>
    <x v="312"/>
    <x v="363"/>
    <n v="0"/>
    <n v="0"/>
    <n v="146.38999999999999"/>
    <n v="19.0307"/>
    <n v="0"/>
    <n v="0"/>
    <n v="165.42069999999998"/>
    <m/>
    <s v="1"/>
    <x v="2"/>
  </r>
  <r>
    <x v="5"/>
    <x v="127"/>
    <s v="1"/>
    <x v="0"/>
    <s v="15041RESIN068492022"/>
    <s v="22SD004C"/>
    <x v="1612"/>
    <n v="220"/>
    <x v="10"/>
    <x v="11"/>
    <n v="0"/>
    <n v="0"/>
    <n v="33.71"/>
    <n v="4.3822999999999999"/>
    <n v="0"/>
    <n v="0"/>
    <n v="38.092300000000002"/>
    <m/>
    <s v="1"/>
    <x v="2"/>
  </r>
  <r>
    <x v="5"/>
    <x v="127"/>
    <s v="1"/>
    <x v="0"/>
    <s v="15041RESIN068492022"/>
    <s v="22SD004C"/>
    <x v="1613"/>
    <n v="221"/>
    <x v="155"/>
    <x v="179"/>
    <n v="0"/>
    <n v="0"/>
    <n v="291.07"/>
    <n v="37.839100000000002"/>
    <n v="0"/>
    <n v="0"/>
    <n v="328.90909999999997"/>
    <m/>
    <s v="1"/>
    <x v="2"/>
  </r>
  <r>
    <x v="5"/>
    <x v="127"/>
    <s v="1"/>
    <x v="0"/>
    <s v="15041RESIN068492022"/>
    <s v="22SD004C"/>
    <x v="1614"/>
    <n v="222"/>
    <x v="32"/>
    <x v="36"/>
    <n v="0"/>
    <n v="0"/>
    <n v="67.7"/>
    <n v="8.8010000000000002"/>
    <n v="0"/>
    <n v="0"/>
    <n v="76.501000000000005"/>
    <m/>
    <s v="1"/>
    <x v="2"/>
  </r>
  <r>
    <x v="5"/>
    <x v="127"/>
    <s v="1"/>
    <x v="0"/>
    <s v="15041RESIN068492022"/>
    <s v="22SD004C"/>
    <x v="1615"/>
    <n v="223"/>
    <x v="44"/>
    <x v="48"/>
    <n v="0"/>
    <n v="0"/>
    <n v="88.24"/>
    <n v="11.4712"/>
    <n v="0"/>
    <n v="0"/>
    <n v="99.711199999999991"/>
    <m/>
    <s v="1"/>
    <x v="2"/>
  </r>
  <r>
    <x v="5"/>
    <x v="127"/>
    <s v="1"/>
    <x v="0"/>
    <s v="15041RESIN068492022"/>
    <s v="22SD004C"/>
    <x v="1616"/>
    <n v="224"/>
    <x v="25"/>
    <x v="28"/>
    <n v="0"/>
    <n v="0"/>
    <n v="8177.15"/>
    <n v="1063.0295000000001"/>
    <n v="0"/>
    <n v="0"/>
    <n v="9240.1795000000002"/>
    <m/>
    <s v="1"/>
    <x v="2"/>
  </r>
  <r>
    <x v="5"/>
    <x v="127"/>
    <s v="1"/>
    <x v="0"/>
    <s v="15041RESIN068492022"/>
    <s v="22SD004C"/>
    <x v="1617"/>
    <n v="225"/>
    <x v="212"/>
    <x v="249"/>
    <n v="0"/>
    <n v="0"/>
    <n v="149.84"/>
    <n v="19.479200000000002"/>
    <n v="0"/>
    <n v="0"/>
    <n v="169.3192"/>
    <m/>
    <s v="1"/>
    <x v="2"/>
  </r>
  <r>
    <x v="5"/>
    <x v="127"/>
    <s v="1"/>
    <x v="0"/>
    <s v="15041RESIN068492022"/>
    <s v="22SD004C"/>
    <x v="1618"/>
    <n v="226"/>
    <x v="78"/>
    <x v="85"/>
    <n v="0"/>
    <n v="0"/>
    <n v="8734.66"/>
    <n v="1135.5057999999999"/>
    <n v="0"/>
    <n v="0"/>
    <n v="9870.1657999999989"/>
    <m/>
    <s v="1"/>
    <x v="2"/>
  </r>
  <r>
    <x v="5"/>
    <x v="128"/>
    <s v="1"/>
    <x v="0"/>
    <s v="15041RESIN068492022"/>
    <s v="22SD004C"/>
    <x v="1619"/>
    <n v="227"/>
    <x v="78"/>
    <x v="85"/>
    <n v="0"/>
    <n v="0"/>
    <n v="232.3"/>
    <n v="30.199000000000002"/>
    <n v="0"/>
    <n v="0"/>
    <n v="262.49900000000002"/>
    <m/>
    <s v="1"/>
    <x v="2"/>
  </r>
  <r>
    <x v="5"/>
    <x v="128"/>
    <s v="1"/>
    <x v="0"/>
    <s v="15041RESIN068492022"/>
    <s v="22SD004C"/>
    <x v="1620"/>
    <n v="228"/>
    <x v="195"/>
    <x v="227"/>
    <n v="0"/>
    <n v="0"/>
    <n v="1449.58"/>
    <n v="188.44540000000001"/>
    <n v="0"/>
    <n v="0"/>
    <n v="1638.0254"/>
    <m/>
    <s v="1"/>
    <x v="2"/>
  </r>
  <r>
    <x v="5"/>
    <x v="128"/>
    <s v="1"/>
    <x v="0"/>
    <s v="15041RESIN068492022"/>
    <s v="22SD004C"/>
    <x v="1621"/>
    <n v="229"/>
    <x v="226"/>
    <x v="265"/>
    <n v="0"/>
    <n v="0"/>
    <n v="8495.4"/>
    <n v="1104.402"/>
    <n v="0"/>
    <n v="0"/>
    <n v="9599.8019999999997"/>
    <m/>
    <s v="1"/>
    <x v="2"/>
  </r>
  <r>
    <x v="5"/>
    <x v="128"/>
    <s v="1"/>
    <x v="0"/>
    <s v="15041RESIN068492022"/>
    <s v="22SD004C"/>
    <x v="1622"/>
    <n v="230"/>
    <x v="54"/>
    <x v="59"/>
    <n v="0"/>
    <n v="0"/>
    <n v="420.35"/>
    <n v="54.645500000000006"/>
    <n v="0"/>
    <n v="0"/>
    <n v="474.99550000000005"/>
    <m/>
    <s v="1"/>
    <x v="2"/>
  </r>
  <r>
    <x v="5"/>
    <x v="128"/>
    <s v="1"/>
    <x v="0"/>
    <s v="15041RESIN068492022"/>
    <s v="22SD004C"/>
    <x v="1623"/>
    <n v="231"/>
    <x v="329"/>
    <x v="385"/>
    <n v="0"/>
    <n v="0"/>
    <n v="578.13"/>
    <n v="75.156900000000007"/>
    <n v="0"/>
    <n v="0"/>
    <n v="653.28690000000006"/>
    <m/>
    <s v="1"/>
    <x v="2"/>
  </r>
  <r>
    <x v="5"/>
    <x v="128"/>
    <s v="1"/>
    <x v="0"/>
    <s v="15041RESIN068492022"/>
    <s v="22SD004C"/>
    <x v="1624"/>
    <n v="232"/>
    <x v="13"/>
    <x v="16"/>
    <n v="0"/>
    <n v="0"/>
    <n v="8825.8799999999992"/>
    <n v="1147.3643999999999"/>
    <n v="0"/>
    <n v="0"/>
    <n v="9973.2443999999996"/>
    <m/>
    <s v="1"/>
    <x v="2"/>
  </r>
  <r>
    <x v="5"/>
    <x v="128"/>
    <s v="1"/>
    <x v="0"/>
    <s v="15041RESIN068492022"/>
    <s v="22SD004C"/>
    <x v="1625"/>
    <n v="233"/>
    <x v="10"/>
    <x v="11"/>
    <n v="0"/>
    <n v="0"/>
    <n v="18.8"/>
    <n v="2.4440000000000004"/>
    <n v="0"/>
    <n v="0"/>
    <n v="21.244"/>
    <m/>
    <s v="1"/>
    <x v="2"/>
  </r>
  <r>
    <x v="5"/>
    <x v="128"/>
    <s v="1"/>
    <x v="0"/>
    <s v="15041RESIN068492022"/>
    <s v="22SD004C"/>
    <x v="1626"/>
    <n v="234"/>
    <x v="10"/>
    <x v="11"/>
    <n v="0"/>
    <n v="0"/>
    <n v="396.24"/>
    <n v="51.511200000000002"/>
    <n v="0"/>
    <n v="0"/>
    <n v="447.75120000000004"/>
    <m/>
    <s v="1"/>
    <x v="2"/>
  </r>
  <r>
    <x v="5"/>
    <x v="128"/>
    <s v="1"/>
    <x v="0"/>
    <s v="15041RESIN068492022"/>
    <s v="22SD004C"/>
    <x v="1627"/>
    <n v="235"/>
    <x v="10"/>
    <x v="11"/>
    <n v="0"/>
    <n v="0"/>
    <n v="157.85"/>
    <n v="20.520499999999998"/>
    <n v="0"/>
    <n v="0"/>
    <n v="178.37049999999999"/>
    <m/>
    <s v="1"/>
    <x v="2"/>
  </r>
  <r>
    <x v="5"/>
    <x v="128"/>
    <s v="1"/>
    <x v="0"/>
    <s v="15041RESIN068492022"/>
    <s v="22SD004C"/>
    <x v="1628"/>
    <n v="236"/>
    <x v="215"/>
    <x v="252"/>
    <n v="0"/>
    <n v="0"/>
    <n v="37.5"/>
    <n v="4.875"/>
    <n v="0"/>
    <n v="0"/>
    <n v="42.375"/>
    <m/>
    <s v="1"/>
    <x v="2"/>
  </r>
  <r>
    <x v="5"/>
    <x v="128"/>
    <s v="1"/>
    <x v="0"/>
    <s v="15041RESIN068492022"/>
    <s v="22SD004C"/>
    <x v="1629"/>
    <n v="237"/>
    <x v="535"/>
    <x v="608"/>
    <n v="0"/>
    <n v="0"/>
    <n v="20.399999999999999"/>
    <n v="2.6519999999999997"/>
    <n v="0"/>
    <n v="0"/>
    <n v="23.052"/>
    <m/>
    <s v="1"/>
    <x v="2"/>
  </r>
  <r>
    <x v="5"/>
    <x v="128"/>
    <s v="1"/>
    <x v="0"/>
    <s v="15041RESIN068492022"/>
    <s v="22SD004C"/>
    <x v="1630"/>
    <n v="238"/>
    <x v="270"/>
    <x v="320"/>
    <n v="0"/>
    <n v="0"/>
    <n v="298.42"/>
    <n v="38.794600000000003"/>
    <n v="0"/>
    <n v="0"/>
    <n v="337.21460000000002"/>
    <m/>
    <s v="1"/>
    <x v="2"/>
  </r>
  <r>
    <x v="5"/>
    <x v="128"/>
    <s v="1"/>
    <x v="0"/>
    <s v="15041RESIN068492022"/>
    <s v="22SD004C"/>
    <x v="1631"/>
    <n v="239"/>
    <x v="57"/>
    <x v="62"/>
    <n v="0"/>
    <n v="0"/>
    <n v="142.72999999999999"/>
    <n v="18.5549"/>
    <n v="0"/>
    <n v="0"/>
    <n v="161.28489999999999"/>
    <m/>
    <s v="1"/>
    <x v="2"/>
  </r>
  <r>
    <x v="5"/>
    <x v="128"/>
    <s v="1"/>
    <x v="0"/>
    <s v="15041RESIN068492022"/>
    <s v="22SD004C"/>
    <x v="1632"/>
    <n v="240"/>
    <x v="536"/>
    <x v="12"/>
    <n v="0"/>
    <n v="0"/>
    <n v="101"/>
    <n v="13.13"/>
    <n v="0"/>
    <n v="0"/>
    <n v="114.13"/>
    <m/>
    <s v="1"/>
    <x v="2"/>
  </r>
  <r>
    <x v="5"/>
    <x v="128"/>
    <s v="1"/>
    <x v="0"/>
    <s v="15041RESIN068492022"/>
    <s v="22SD004C"/>
    <x v="1633"/>
    <n v="241"/>
    <x v="228"/>
    <x v="267"/>
    <n v="0"/>
    <n v="0"/>
    <n v="17.5"/>
    <n v="2.2749999999999999"/>
    <n v="0"/>
    <n v="0"/>
    <n v="19.774999999999999"/>
    <m/>
    <s v="1"/>
    <x v="2"/>
  </r>
  <r>
    <x v="5"/>
    <x v="128"/>
    <s v="1"/>
    <x v="0"/>
    <s v="15041RESIN068492022"/>
    <s v="22SD004C"/>
    <x v="1634"/>
    <n v="242"/>
    <x v="326"/>
    <x v="381"/>
    <n v="0"/>
    <n v="0"/>
    <n v="348.63"/>
    <n v="45.321899999999999"/>
    <n v="0"/>
    <n v="0"/>
    <n v="393.95190000000002"/>
    <m/>
    <s v="1"/>
    <x v="2"/>
  </r>
  <r>
    <x v="5"/>
    <x v="128"/>
    <s v="1"/>
    <x v="0"/>
    <s v="15041RESIN068492022"/>
    <s v="22SD004C"/>
    <x v="1635"/>
    <n v="243"/>
    <x v="362"/>
    <x v="423"/>
    <n v="0"/>
    <n v="0"/>
    <n v="226.28"/>
    <n v="29.416399999999999"/>
    <n v="0"/>
    <n v="0"/>
    <n v="255.69640000000001"/>
    <m/>
    <s v="1"/>
    <x v="2"/>
  </r>
  <r>
    <x v="5"/>
    <x v="128"/>
    <s v="1"/>
    <x v="0"/>
    <s v="15041RESIN068492022"/>
    <s v="22SD004C"/>
    <x v="1636"/>
    <n v="244"/>
    <x v="20"/>
    <x v="23"/>
    <n v="0"/>
    <n v="0"/>
    <n v="118.15"/>
    <n v="15.359500000000001"/>
    <n v="0"/>
    <n v="0"/>
    <n v="133.5095"/>
    <m/>
    <s v="1"/>
    <x v="2"/>
  </r>
  <r>
    <x v="5"/>
    <x v="128"/>
    <s v="1"/>
    <x v="0"/>
    <s v="15041RESIN068492022"/>
    <s v="22SD004C"/>
    <x v="1637"/>
    <n v="245"/>
    <x v="10"/>
    <x v="11"/>
    <n v="0"/>
    <n v="0"/>
    <n v="139.41999999999999"/>
    <n v="18.124599999999997"/>
    <n v="0"/>
    <n v="0"/>
    <n v="157.54459999999997"/>
    <m/>
    <s v="1"/>
    <x v="2"/>
  </r>
  <r>
    <x v="5"/>
    <x v="128"/>
    <s v="1"/>
    <x v="0"/>
    <s v="15041RESIN068492022"/>
    <s v="22SD004C"/>
    <x v="1638"/>
    <n v="246"/>
    <x v="2"/>
    <x v="2"/>
    <n v="0"/>
    <n v="0"/>
    <n v="0"/>
    <n v="0"/>
    <n v="0"/>
    <n v="0"/>
    <n v="0"/>
    <m/>
    <s v="1"/>
    <x v="2"/>
  </r>
  <r>
    <x v="5"/>
    <x v="128"/>
    <s v="1"/>
    <x v="0"/>
    <s v="15041RESIN068492022"/>
    <s v="22SD004C"/>
    <x v="1639"/>
    <n v="247"/>
    <x v="236"/>
    <x v="279"/>
    <n v="0"/>
    <n v="0"/>
    <n v="51.37"/>
    <n v="6.6780999999999997"/>
    <n v="0"/>
    <n v="0"/>
    <n v="58.048099999999998"/>
    <m/>
    <s v="1"/>
    <x v="2"/>
  </r>
  <r>
    <x v="5"/>
    <x v="128"/>
    <s v="1"/>
    <x v="0"/>
    <s v="15041RESIN068492022"/>
    <s v="22SD004C"/>
    <x v="1640"/>
    <n v="248"/>
    <x v="280"/>
    <x v="331"/>
    <n v="0"/>
    <n v="0"/>
    <n v="42.48"/>
    <n v="5.5224000000000002"/>
    <n v="0"/>
    <n v="0"/>
    <n v="48.002399999999994"/>
    <m/>
    <s v="1"/>
    <x v="2"/>
  </r>
  <r>
    <x v="5"/>
    <x v="128"/>
    <s v="1"/>
    <x v="0"/>
    <s v="15041RESIN068492022"/>
    <s v="22SD004C"/>
    <x v="1641"/>
    <n v="249"/>
    <x v="333"/>
    <x v="389"/>
    <n v="0"/>
    <n v="0"/>
    <n v="165.12"/>
    <n v="21.465600000000002"/>
    <n v="0"/>
    <n v="0"/>
    <n v="186.5856"/>
    <m/>
    <s v="1"/>
    <x v="2"/>
  </r>
  <r>
    <x v="5"/>
    <x v="128"/>
    <s v="1"/>
    <x v="0"/>
    <s v="15041RESIN068492022"/>
    <s v="22SD004C"/>
    <x v="0"/>
    <n v="250"/>
    <x v="18"/>
    <x v="21"/>
    <n v="0"/>
    <n v="0"/>
    <n v="418.29"/>
    <n v="54.377700000000004"/>
    <n v="0"/>
    <n v="0"/>
    <n v="472.66770000000002"/>
    <m/>
    <s v="1"/>
    <x v="2"/>
  </r>
  <r>
    <x v="5"/>
    <x v="128"/>
    <s v="1"/>
    <x v="0"/>
    <s v="15041RESIN068492022"/>
    <s v="22SD004C"/>
    <x v="1642"/>
    <n v="251"/>
    <x v="523"/>
    <x v="243"/>
    <n v="0"/>
    <n v="0"/>
    <n v="25.32"/>
    <n v="3.2916000000000003"/>
    <n v="0"/>
    <n v="0"/>
    <n v="28.611599999999999"/>
    <m/>
    <s v="1"/>
    <x v="2"/>
  </r>
  <r>
    <x v="5"/>
    <x v="128"/>
    <s v="1"/>
    <x v="0"/>
    <s v="15041RESIN068492022"/>
    <s v="22SD004C"/>
    <x v="1644"/>
    <n v="253"/>
    <x v="2"/>
    <x v="2"/>
    <n v="0"/>
    <n v="0"/>
    <n v="0"/>
    <n v="0"/>
    <n v="0"/>
    <n v="0"/>
    <n v="0"/>
    <m/>
    <s v="1"/>
    <x v="2"/>
  </r>
  <r>
    <x v="5"/>
    <x v="128"/>
    <s v="1"/>
    <x v="0"/>
    <s v="15041RESIN068492022"/>
    <s v="22SD004C"/>
    <x v="1645"/>
    <n v="254"/>
    <x v="9"/>
    <x v="10"/>
    <n v="0"/>
    <n v="0"/>
    <n v="2371.3200000000002"/>
    <n v="308.27160000000003"/>
    <n v="0"/>
    <n v="0"/>
    <n v="2679.5916000000002"/>
    <m/>
    <s v="1"/>
    <x v="2"/>
  </r>
  <r>
    <x v="5"/>
    <x v="128"/>
    <s v="1"/>
    <x v="0"/>
    <s v="15041RESIN068492022"/>
    <s v="22SD004C"/>
    <x v="1646"/>
    <n v="255"/>
    <x v="150"/>
    <x v="172"/>
    <n v="0"/>
    <n v="0"/>
    <n v="1141.46"/>
    <n v="148.38980000000001"/>
    <n v="0"/>
    <n v="0"/>
    <n v="1289.8498"/>
    <m/>
    <s v="1"/>
    <x v="2"/>
  </r>
  <r>
    <x v="5"/>
    <x v="128"/>
    <s v="1"/>
    <x v="0"/>
    <s v="15041RESIN068492022"/>
    <s v="22SD004C"/>
    <x v="1647"/>
    <n v="256"/>
    <x v="150"/>
    <x v="172"/>
    <n v="0"/>
    <n v="0"/>
    <n v="128.52000000000001"/>
    <n v="16.707600000000003"/>
    <n v="0"/>
    <n v="0"/>
    <n v="145.22760000000002"/>
    <m/>
    <s v="1"/>
    <x v="2"/>
  </r>
  <r>
    <x v="5"/>
    <x v="128"/>
    <s v="1"/>
    <x v="0"/>
    <s v="15041RESIN068492022"/>
    <s v="22SD004C"/>
    <x v="1648"/>
    <n v="257"/>
    <x v="20"/>
    <x v="23"/>
    <n v="0"/>
    <n v="0"/>
    <n v="45.9"/>
    <n v="5.9669999999999996"/>
    <n v="0"/>
    <n v="0"/>
    <n v="51.866999999999997"/>
    <m/>
    <s v="1"/>
    <x v="2"/>
  </r>
  <r>
    <x v="5"/>
    <x v="128"/>
    <s v="1"/>
    <x v="0"/>
    <s v="15041RESIN068492022"/>
    <s v="22SD004C"/>
    <x v="1649"/>
    <n v="258"/>
    <x v="257"/>
    <x v="306"/>
    <n v="0"/>
    <n v="0"/>
    <n v="5097.3"/>
    <n v="662.649"/>
    <n v="0"/>
    <n v="0"/>
    <n v="5759.9490000000005"/>
    <m/>
    <s v="1"/>
    <x v="2"/>
  </r>
  <r>
    <x v="5"/>
    <x v="128"/>
    <s v="1"/>
    <x v="0"/>
    <s v="15041RESIN068492022"/>
    <s v="22SD004C"/>
    <x v="1650"/>
    <n v="259"/>
    <x v="308"/>
    <x v="359"/>
    <n v="0"/>
    <n v="0"/>
    <n v="2548.66"/>
    <n v="331.32580000000002"/>
    <n v="0"/>
    <n v="0"/>
    <n v="2879.9857999999999"/>
    <m/>
    <s v="1"/>
    <x v="2"/>
  </r>
  <r>
    <x v="5"/>
    <x v="128"/>
    <s v="1"/>
    <x v="0"/>
    <s v="15041RESIN068492022"/>
    <s v="22SD004C"/>
    <x v="1651"/>
    <n v="260"/>
    <x v="10"/>
    <x v="11"/>
    <n v="0"/>
    <n v="0"/>
    <n v="26.3"/>
    <n v="3.419"/>
    <n v="0"/>
    <n v="0"/>
    <n v="29.719000000000001"/>
    <m/>
    <s v="1"/>
    <x v="2"/>
  </r>
  <r>
    <x v="5"/>
    <x v="128"/>
    <s v="1"/>
    <x v="0"/>
    <s v="15041RESIN068492022"/>
    <s v="22SD004C"/>
    <x v="1652"/>
    <n v="261"/>
    <x v="60"/>
    <x v="65"/>
    <n v="0"/>
    <n v="0"/>
    <n v="224.29"/>
    <n v="29.157699999999998"/>
    <n v="0"/>
    <n v="0"/>
    <n v="253.4477"/>
    <m/>
    <s v="1"/>
    <x v="2"/>
  </r>
  <r>
    <x v="5"/>
    <x v="128"/>
    <s v="1"/>
    <x v="0"/>
    <s v="15041RESIN068492022"/>
    <s v="22SD004C"/>
    <x v="1653"/>
    <n v="262"/>
    <x v="10"/>
    <x v="11"/>
    <n v="0"/>
    <n v="0"/>
    <n v="14.61"/>
    <n v="1.8993"/>
    <n v="0"/>
    <n v="0"/>
    <n v="16.5093"/>
    <m/>
    <s v="1"/>
    <x v="2"/>
  </r>
  <r>
    <x v="5"/>
    <x v="128"/>
    <s v="1"/>
    <x v="0"/>
    <s v="15041RESIN068492022"/>
    <s v="22SD004C"/>
    <x v="1654"/>
    <n v="263"/>
    <x v="10"/>
    <x v="11"/>
    <n v="0"/>
    <n v="0"/>
    <n v="433.45"/>
    <n v="56.348500000000001"/>
    <n v="0"/>
    <n v="0"/>
    <n v="489.79849999999999"/>
    <m/>
    <s v="1"/>
    <x v="2"/>
  </r>
  <r>
    <x v="5"/>
    <x v="128"/>
    <s v="1"/>
    <x v="0"/>
    <s v="15041RESIN068492022"/>
    <s v="22SD004C"/>
    <x v="1655"/>
    <n v="264"/>
    <x v="59"/>
    <x v="64"/>
    <n v="0"/>
    <n v="0"/>
    <n v="20.39"/>
    <n v="2.6507000000000001"/>
    <n v="0"/>
    <n v="0"/>
    <n v="23.040700000000001"/>
    <m/>
    <s v="1"/>
    <x v="2"/>
  </r>
  <r>
    <x v="5"/>
    <x v="128"/>
    <s v="1"/>
    <x v="0"/>
    <s v="15041RESIN068492022"/>
    <s v="22SD004C"/>
    <x v="1656"/>
    <n v="265"/>
    <x v="333"/>
    <x v="389"/>
    <n v="0"/>
    <n v="0"/>
    <n v="159.54"/>
    <n v="20.740199999999998"/>
    <n v="0"/>
    <n v="0"/>
    <n v="180.28019999999998"/>
    <m/>
    <s v="1"/>
    <x v="2"/>
  </r>
  <r>
    <x v="5"/>
    <x v="128"/>
    <s v="1"/>
    <x v="0"/>
    <s v="15041RESIN068492022"/>
    <s v="22SD004C"/>
    <x v="1657"/>
    <n v="266"/>
    <x v="134"/>
    <x v="153"/>
    <n v="0"/>
    <n v="0"/>
    <n v="265.07"/>
    <n v="34.459099999999999"/>
    <n v="0"/>
    <n v="0"/>
    <n v="299.52909999999997"/>
    <m/>
    <s v="1"/>
    <x v="2"/>
  </r>
  <r>
    <x v="5"/>
    <x v="128"/>
    <s v="1"/>
    <x v="0"/>
    <s v="15041RESIN068492022"/>
    <s v="22SD004C"/>
    <x v="1658"/>
    <n v="267"/>
    <x v="171"/>
    <x v="197"/>
    <n v="0"/>
    <n v="0"/>
    <n v="122.33"/>
    <n v="15.902900000000001"/>
    <n v="0"/>
    <n v="0"/>
    <n v="138.2329"/>
    <m/>
    <s v="1"/>
    <x v="2"/>
  </r>
  <r>
    <x v="5"/>
    <x v="128"/>
    <s v="1"/>
    <x v="0"/>
    <s v="15041RESIN068492022"/>
    <s v="22SD004C"/>
    <x v="1659"/>
    <n v="268"/>
    <x v="160"/>
    <x v="184"/>
    <n v="0"/>
    <n v="0"/>
    <n v="124.34"/>
    <n v="16.164200000000001"/>
    <n v="0"/>
    <n v="0"/>
    <n v="140.5042"/>
    <m/>
    <s v="1"/>
    <x v="2"/>
  </r>
  <r>
    <x v="5"/>
    <x v="128"/>
    <s v="1"/>
    <x v="0"/>
    <s v="15041RESIN068492022"/>
    <s v="22SD004C"/>
    <x v="1660"/>
    <n v="269"/>
    <x v="255"/>
    <x v="302"/>
    <n v="0"/>
    <n v="0"/>
    <n v="103.96"/>
    <n v="13.514799999999999"/>
    <n v="0"/>
    <n v="0"/>
    <n v="117.47479999999999"/>
    <m/>
    <s v="1"/>
    <x v="2"/>
  </r>
  <r>
    <x v="5"/>
    <x v="128"/>
    <s v="1"/>
    <x v="0"/>
    <s v="15041RESIN068492022"/>
    <s v="22SD004C"/>
    <x v="1661"/>
    <n v="270"/>
    <x v="70"/>
    <x v="76"/>
    <n v="0"/>
    <n v="0"/>
    <n v="173.57"/>
    <n v="22.5641"/>
    <n v="0"/>
    <n v="0"/>
    <n v="196.13409999999999"/>
    <m/>
    <s v="1"/>
    <x v="2"/>
  </r>
  <r>
    <x v="5"/>
    <x v="128"/>
    <s v="1"/>
    <x v="0"/>
    <s v="15041RESIN068492022"/>
    <s v="22SD004C"/>
    <x v="1662"/>
    <n v="271"/>
    <x v="537"/>
    <x v="609"/>
    <n v="0"/>
    <n v="0"/>
    <n v="30.97"/>
    <n v="4.0260999999999996"/>
    <n v="0"/>
    <n v="0"/>
    <n v="34.996099999999998"/>
    <m/>
    <s v="1"/>
    <x v="2"/>
  </r>
  <r>
    <x v="5"/>
    <x v="128"/>
    <s v="1"/>
    <x v="0"/>
    <s v="15041RESIN068492022"/>
    <s v="22SD004C"/>
    <x v="1663"/>
    <n v="272"/>
    <x v="110"/>
    <x v="126"/>
    <n v="0"/>
    <n v="0"/>
    <n v="696.19"/>
    <n v="90.504700000000014"/>
    <n v="0"/>
    <n v="0"/>
    <n v="786.69470000000001"/>
    <m/>
    <s v="1"/>
    <x v="2"/>
  </r>
  <r>
    <x v="5"/>
    <x v="128"/>
    <s v="1"/>
    <x v="0"/>
    <s v="15041RESIN068492022"/>
    <s v="22SD004C"/>
    <x v="1664"/>
    <n v="273"/>
    <x v="538"/>
    <x v="610"/>
    <n v="0"/>
    <n v="0"/>
    <n v="118.15"/>
    <n v="15.359500000000001"/>
    <n v="0"/>
    <n v="0"/>
    <n v="133.5095"/>
    <m/>
    <s v="1"/>
    <x v="2"/>
  </r>
  <r>
    <x v="5"/>
    <x v="128"/>
    <s v="1"/>
    <x v="0"/>
    <s v="15041RESIN068492022"/>
    <s v="22SD004C"/>
    <x v="1665"/>
    <n v="274"/>
    <x v="208"/>
    <x v="245"/>
    <n v="0"/>
    <n v="0"/>
    <n v="348.63"/>
    <n v="45.321899999999999"/>
    <n v="0"/>
    <n v="0"/>
    <n v="393.95190000000002"/>
    <m/>
    <s v="1"/>
    <x v="2"/>
  </r>
  <r>
    <x v="5"/>
    <x v="129"/>
    <s v="1"/>
    <x v="0"/>
    <s v="15041RESIN068492022"/>
    <s v="22SD004C"/>
    <x v="1666"/>
    <n v="275"/>
    <x v="444"/>
    <x v="520"/>
    <n v="0"/>
    <n v="0"/>
    <n v="958.33"/>
    <n v="124.58290000000001"/>
    <n v="0"/>
    <n v="0"/>
    <n v="1082.9129"/>
    <m/>
    <s v="1"/>
    <x v="2"/>
  </r>
  <r>
    <x v="5"/>
    <x v="129"/>
    <s v="1"/>
    <x v="0"/>
    <s v="15041RESIN068492022"/>
    <s v="22SD004C"/>
    <x v="1575"/>
    <n v="276"/>
    <x v="60"/>
    <x v="65"/>
    <n v="0"/>
    <n v="0"/>
    <n v="203.9"/>
    <n v="26.507000000000001"/>
    <n v="0"/>
    <n v="0"/>
    <n v="230.40700000000001"/>
    <m/>
    <s v="1"/>
    <x v="2"/>
  </r>
  <r>
    <x v="5"/>
    <x v="129"/>
    <s v="1"/>
    <x v="0"/>
    <s v="15041RESIN068492022"/>
    <s v="22SD004C"/>
    <x v="1576"/>
    <n v="277"/>
    <x v="2"/>
    <x v="2"/>
    <n v="0"/>
    <n v="0"/>
    <n v="0"/>
    <n v="0"/>
    <n v="0"/>
    <n v="0"/>
    <n v="0"/>
    <m/>
    <s v="1"/>
    <x v="2"/>
  </r>
  <r>
    <x v="5"/>
    <x v="129"/>
    <s v="1"/>
    <x v="0"/>
    <s v="15041RESIN068492022"/>
    <s v="22SD004C"/>
    <x v="1577"/>
    <n v="278"/>
    <x v="81"/>
    <x v="88"/>
    <n v="0"/>
    <n v="0"/>
    <n v="8495.4"/>
    <n v="1104.402"/>
    <n v="0"/>
    <n v="0"/>
    <n v="9599.8019999999997"/>
    <m/>
    <s v="1"/>
    <x v="2"/>
  </r>
  <r>
    <x v="5"/>
    <x v="129"/>
    <s v="1"/>
    <x v="0"/>
    <s v="15041RESIN068492022"/>
    <s v="22SD004C"/>
    <x v="1578"/>
    <n v="279"/>
    <x v="262"/>
    <x v="312"/>
    <n v="0"/>
    <n v="0"/>
    <n v="3716.88"/>
    <n v="483.19440000000003"/>
    <n v="0"/>
    <n v="0"/>
    <n v="4200.0744000000004"/>
    <m/>
    <s v="1"/>
    <x v="2"/>
  </r>
  <r>
    <x v="5"/>
    <x v="129"/>
    <s v="1"/>
    <x v="0"/>
    <s v="15041RESIN068492022"/>
    <s v="22SD004C"/>
    <x v="1579"/>
    <n v="280"/>
    <x v="539"/>
    <x v="611"/>
    <n v="0"/>
    <n v="0"/>
    <n v="4460.24"/>
    <n v="579.83119999999997"/>
    <n v="0"/>
    <n v="0"/>
    <n v="5040.0711999999994"/>
    <m/>
    <s v="1"/>
    <x v="2"/>
  </r>
  <r>
    <x v="5"/>
    <x v="129"/>
    <s v="1"/>
    <x v="0"/>
    <s v="15041RESIN068492022"/>
    <s v="22SD004C"/>
    <x v="1580"/>
    <n v="281"/>
    <x v="540"/>
    <x v="258"/>
    <n v="0"/>
    <n v="0"/>
    <n v="7815.77"/>
    <n v="1016.0501"/>
    <n v="0"/>
    <n v="0"/>
    <n v="8831.8201000000008"/>
    <m/>
    <s v="1"/>
    <x v="2"/>
  </r>
  <r>
    <x v="5"/>
    <x v="129"/>
    <s v="1"/>
    <x v="0"/>
    <s v="15041RESIN068492022"/>
    <s v="22SD004C"/>
    <x v="1581"/>
    <n v="282"/>
    <x v="245"/>
    <x v="291"/>
    <n v="0"/>
    <n v="0"/>
    <n v="26.55"/>
    <n v="3.4515000000000002"/>
    <n v="0"/>
    <n v="0"/>
    <n v="30.0015"/>
    <m/>
    <s v="1"/>
    <x v="2"/>
  </r>
  <r>
    <x v="5"/>
    <x v="129"/>
    <s v="1"/>
    <x v="0"/>
    <s v="15041RESIN068492022"/>
    <s v="22SD004C"/>
    <x v="1582"/>
    <n v="283"/>
    <x v="83"/>
    <x v="90"/>
    <n v="0"/>
    <n v="0"/>
    <n v="2211.54"/>
    <n v="287.50020000000001"/>
    <n v="0"/>
    <n v="0"/>
    <n v="2499.0401999999999"/>
    <m/>
    <s v="1"/>
    <x v="2"/>
  </r>
  <r>
    <x v="5"/>
    <x v="129"/>
    <s v="1"/>
    <x v="0"/>
    <s v="15041RESIN068492022"/>
    <s v="22SD004C"/>
    <x v="1583"/>
    <n v="284"/>
    <x v="10"/>
    <x v="11"/>
    <n v="0"/>
    <n v="0"/>
    <n v="15.85"/>
    <n v="2.0605000000000002"/>
    <n v="0"/>
    <n v="0"/>
    <n v="17.910499999999999"/>
    <m/>
    <s v="1"/>
    <x v="2"/>
  </r>
  <r>
    <x v="5"/>
    <x v="129"/>
    <s v="1"/>
    <x v="0"/>
    <s v="15041RESIN068492022"/>
    <s v="22SD004C"/>
    <x v="1584"/>
    <n v="285"/>
    <x v="317"/>
    <x v="370"/>
    <n v="0"/>
    <n v="0"/>
    <n v="1616.84"/>
    <n v="210.1892"/>
    <n v="0"/>
    <n v="0"/>
    <n v="1827.0291999999999"/>
    <m/>
    <s v="1"/>
    <x v="2"/>
  </r>
  <r>
    <x v="5"/>
    <x v="129"/>
    <s v="1"/>
    <x v="0"/>
    <s v="15041RESIN068492022"/>
    <s v="22SD004C"/>
    <x v="1585"/>
    <n v="286"/>
    <x v="54"/>
    <x v="59"/>
    <n v="0"/>
    <n v="0"/>
    <n v="286.72000000000003"/>
    <n v="37.273600000000002"/>
    <n v="0"/>
    <n v="0"/>
    <n v="323.99360000000001"/>
    <m/>
    <s v="1"/>
    <x v="2"/>
  </r>
  <r>
    <x v="5"/>
    <x v="129"/>
    <s v="1"/>
    <x v="0"/>
    <s v="15041RESIN068492022"/>
    <s v="22SD004C"/>
    <x v="1586"/>
    <n v="287"/>
    <x v="541"/>
    <x v="612"/>
    <n v="0"/>
    <n v="0"/>
    <n v="1858.44"/>
    <n v="241.59720000000002"/>
    <n v="0"/>
    <n v="0"/>
    <n v="2100.0372000000002"/>
    <m/>
    <s v="1"/>
    <x v="2"/>
  </r>
  <r>
    <x v="5"/>
    <x v="129"/>
    <s v="1"/>
    <x v="0"/>
    <s v="15041RESIN068492022"/>
    <s v="22SD004C"/>
    <x v="1587"/>
    <n v="288"/>
    <x v="402"/>
    <x v="471"/>
    <n v="0"/>
    <n v="0"/>
    <n v="3754.96"/>
    <n v="488.14480000000003"/>
    <n v="0"/>
    <n v="0"/>
    <n v="4243.1048000000001"/>
    <m/>
    <s v="1"/>
    <x v="2"/>
  </r>
  <r>
    <x v="5"/>
    <x v="129"/>
    <s v="1"/>
    <x v="0"/>
    <s v="15041RESIN068492022"/>
    <s v="22SD004C"/>
    <x v="1588"/>
    <n v="289"/>
    <x v="190"/>
    <x v="222"/>
    <n v="0"/>
    <n v="0"/>
    <n v="660.71"/>
    <n v="85.892300000000006"/>
    <n v="0"/>
    <n v="0"/>
    <n v="746.60230000000001"/>
    <m/>
    <s v="1"/>
    <x v="2"/>
  </r>
  <r>
    <x v="5"/>
    <x v="129"/>
    <s v="1"/>
    <x v="0"/>
    <s v="15041RESIN068492022"/>
    <s v="22SD004C"/>
    <x v="1589"/>
    <n v="290"/>
    <x v="111"/>
    <x v="127"/>
    <n v="0"/>
    <n v="0"/>
    <n v="546"/>
    <n v="70.98"/>
    <n v="0"/>
    <n v="0"/>
    <n v="616.98"/>
    <m/>
    <s v="1"/>
    <x v="2"/>
  </r>
  <r>
    <x v="5"/>
    <x v="129"/>
    <s v="1"/>
    <x v="0"/>
    <s v="15041RESIN068492022"/>
    <s v="22SD004C"/>
    <x v="1590"/>
    <n v="291"/>
    <x v="60"/>
    <x v="65"/>
    <n v="0"/>
    <n v="0"/>
    <n v="1163.21"/>
    <n v="151.21730000000002"/>
    <n v="0"/>
    <n v="0"/>
    <n v="1314.4273000000001"/>
    <m/>
    <s v="1"/>
    <x v="2"/>
  </r>
  <r>
    <x v="5"/>
    <x v="129"/>
    <s v="1"/>
    <x v="0"/>
    <s v="15041RESIN068492022"/>
    <s v="22SD004C"/>
    <x v="1591"/>
    <n v="292"/>
    <x v="263"/>
    <x v="313"/>
    <n v="0"/>
    <n v="0"/>
    <n v="23022.53"/>
    <n v="2992.9288999999999"/>
    <n v="0"/>
    <n v="0"/>
    <n v="26015.458899999998"/>
    <m/>
    <s v="1"/>
    <x v="2"/>
  </r>
  <r>
    <x v="5"/>
    <x v="129"/>
    <s v="1"/>
    <x v="0"/>
    <s v="15041RESIN068492022"/>
    <s v="22SD004C"/>
    <x v="1592"/>
    <n v="293"/>
    <x v="542"/>
    <x v="613"/>
    <n v="0"/>
    <n v="0"/>
    <n v="22088.04"/>
    <n v="2871.4452000000001"/>
    <n v="0"/>
    <n v="0"/>
    <n v="24959.485200000003"/>
    <m/>
    <s v="1"/>
    <x v="2"/>
  </r>
  <r>
    <x v="5"/>
    <x v="129"/>
    <s v="1"/>
    <x v="0"/>
    <s v="15041RESIN068492022"/>
    <s v="22SD004C"/>
    <x v="1593"/>
    <n v="294"/>
    <x v="191"/>
    <x v="223"/>
    <n v="0"/>
    <n v="0"/>
    <n v="4218.6499999999996"/>
    <n v="548.42449999999997"/>
    <n v="0"/>
    <n v="0"/>
    <n v="4767.0744999999997"/>
    <m/>
    <s v="1"/>
    <x v="2"/>
  </r>
  <r>
    <x v="5"/>
    <x v="129"/>
    <s v="1"/>
    <x v="0"/>
    <s v="15041RESIN068492022"/>
    <s v="22SD004C"/>
    <x v="1594"/>
    <n v="295"/>
    <x v="191"/>
    <x v="223"/>
    <n v="0"/>
    <n v="0"/>
    <n v="3995.65"/>
    <n v="519.43450000000007"/>
    <n v="0"/>
    <n v="0"/>
    <n v="4515.0844999999999"/>
    <m/>
    <s v="1"/>
    <x v="2"/>
  </r>
  <r>
    <x v="5"/>
    <x v="129"/>
    <s v="1"/>
    <x v="0"/>
    <s v="15041RESIN068492022"/>
    <s v="22SD004C"/>
    <x v="1595"/>
    <n v="296"/>
    <x v="191"/>
    <x v="223"/>
    <n v="0"/>
    <n v="0"/>
    <n v="3995.65"/>
    <n v="519.43450000000007"/>
    <n v="0"/>
    <n v="0"/>
    <n v="4515.0844999999999"/>
    <m/>
    <s v="1"/>
    <x v="2"/>
  </r>
  <r>
    <x v="5"/>
    <x v="129"/>
    <s v="1"/>
    <x v="0"/>
    <s v="15041RESIN068492022"/>
    <s v="22SD004C"/>
    <x v="1596"/>
    <n v="297"/>
    <x v="211"/>
    <x v="248"/>
    <n v="0"/>
    <n v="0"/>
    <n v="1174.82"/>
    <n v="152.72659999999999"/>
    <n v="0"/>
    <n v="0"/>
    <n v="1327.5465999999999"/>
    <m/>
    <s v="1"/>
    <x v="2"/>
  </r>
  <r>
    <x v="5"/>
    <x v="129"/>
    <s v="1"/>
    <x v="0"/>
    <s v="15041RESIN068492022"/>
    <s v="22SD004C"/>
    <x v="1597"/>
    <n v="298"/>
    <x v="10"/>
    <x v="11"/>
    <n v="0"/>
    <n v="0"/>
    <n v="30.59"/>
    <n v="3.9767000000000001"/>
    <n v="0"/>
    <n v="0"/>
    <n v="34.566699999999997"/>
    <m/>
    <s v="1"/>
    <x v="2"/>
  </r>
  <r>
    <x v="5"/>
    <x v="129"/>
    <s v="1"/>
    <x v="0"/>
    <s v="15041RESIN068492022"/>
    <s v="22SD004C"/>
    <x v="1598"/>
    <n v="299"/>
    <x v="429"/>
    <x v="502"/>
    <n v="0"/>
    <n v="0"/>
    <n v="32.799999999999997"/>
    <n v="4.2639999999999993"/>
    <n v="0"/>
    <n v="0"/>
    <n v="37.063999999999993"/>
    <m/>
    <s v="1"/>
    <x v="2"/>
  </r>
  <r>
    <x v="5"/>
    <x v="129"/>
    <s v="1"/>
    <x v="0"/>
    <s v="15041RESIN068492022"/>
    <s v="22SD004C"/>
    <x v="1599"/>
    <n v="300"/>
    <x v="202"/>
    <x v="235"/>
    <n v="0"/>
    <n v="0"/>
    <n v="38.28"/>
    <n v="4.9763999999999999"/>
    <n v="0"/>
    <n v="0"/>
    <n v="43.256399999999999"/>
    <m/>
    <s v="1"/>
    <x v="2"/>
  </r>
  <r>
    <x v="5"/>
    <x v="129"/>
    <s v="1"/>
    <x v="0"/>
    <s v="15041RESIN068492022"/>
    <s v="22SD004C"/>
    <x v="831"/>
    <n v="301"/>
    <x v="32"/>
    <x v="36"/>
    <n v="0"/>
    <n v="0"/>
    <n v="515.03"/>
    <n v="66.953900000000004"/>
    <n v="0"/>
    <n v="0"/>
    <n v="581.98389999999995"/>
    <m/>
    <s v="1"/>
    <x v="2"/>
  </r>
  <r>
    <x v="5"/>
    <x v="129"/>
    <s v="1"/>
    <x v="0"/>
    <s v="15041RESIN068492022"/>
    <s v="22SD004C"/>
    <x v="832"/>
    <n v="302"/>
    <x v="372"/>
    <x v="437"/>
    <n v="0"/>
    <n v="0"/>
    <n v="84.96"/>
    <n v="11.0448"/>
    <n v="0"/>
    <n v="0"/>
    <n v="96.004799999999989"/>
    <m/>
    <s v="1"/>
    <x v="2"/>
  </r>
  <r>
    <x v="5"/>
    <x v="129"/>
    <s v="1"/>
    <x v="0"/>
    <s v="15041RESIN068492022"/>
    <s v="22SD004C"/>
    <x v="833"/>
    <n v="303"/>
    <x v="205"/>
    <x v="240"/>
    <n v="0"/>
    <n v="0"/>
    <n v="300.89999999999998"/>
    <n v="39.116999999999997"/>
    <n v="0"/>
    <n v="0"/>
    <n v="340.017"/>
    <m/>
    <s v="1"/>
    <x v="2"/>
  </r>
  <r>
    <x v="5"/>
    <x v="129"/>
    <s v="1"/>
    <x v="0"/>
    <s v="15041RESIN068492022"/>
    <s v="22SD004C"/>
    <x v="834"/>
    <n v="304"/>
    <x v="543"/>
    <x v="428"/>
    <n v="0"/>
    <n v="0"/>
    <n v="76.89"/>
    <n v="9.9957000000000011"/>
    <n v="0"/>
    <n v="0"/>
    <n v="86.8857"/>
    <m/>
    <s v="1"/>
    <x v="2"/>
  </r>
  <r>
    <x v="5"/>
    <x v="129"/>
    <s v="1"/>
    <x v="0"/>
    <s v="15041RESIN068492022"/>
    <s v="22SD004C"/>
    <x v="835"/>
    <n v="305"/>
    <x v="544"/>
    <x v="109"/>
    <n v="0"/>
    <n v="0"/>
    <n v="306.24"/>
    <n v="39.811199999999999"/>
    <n v="0"/>
    <n v="0"/>
    <n v="346.05119999999999"/>
    <m/>
    <s v="1"/>
    <x v="2"/>
  </r>
  <r>
    <x v="5"/>
    <x v="130"/>
    <s v="1"/>
    <x v="0"/>
    <s v="15041RESIN068492022"/>
    <s v="22SD004C"/>
    <x v="836"/>
    <n v="306"/>
    <x v="490"/>
    <x v="572"/>
    <n v="0"/>
    <n v="0"/>
    <n v="3300"/>
    <n v="429"/>
    <n v="0"/>
    <n v="0"/>
    <n v="3729"/>
    <m/>
    <s v="1"/>
    <x v="2"/>
  </r>
  <r>
    <x v="5"/>
    <x v="130"/>
    <s v="1"/>
    <x v="0"/>
    <s v="15041RESIN068492022"/>
    <s v="22SD004C"/>
    <x v="837"/>
    <n v="307"/>
    <x v="479"/>
    <x v="558"/>
    <n v="0"/>
    <n v="0"/>
    <n v="287.45999999999998"/>
    <n v="37.369799999999998"/>
    <n v="0"/>
    <n v="0"/>
    <n v="324.82979999999998"/>
    <m/>
    <s v="1"/>
    <x v="2"/>
  </r>
  <r>
    <x v="5"/>
    <x v="130"/>
    <s v="1"/>
    <x v="0"/>
    <s v="15041RESIN068492022"/>
    <s v="22SD004C"/>
    <x v="838"/>
    <n v="308"/>
    <x v="413"/>
    <x v="486"/>
    <n v="0"/>
    <n v="0"/>
    <n v="195.59"/>
    <n v="25.4267"/>
    <n v="0"/>
    <n v="0"/>
    <n v="221.01670000000001"/>
    <m/>
    <s v="1"/>
    <x v="2"/>
  </r>
  <r>
    <x v="5"/>
    <x v="130"/>
    <s v="1"/>
    <x v="0"/>
    <s v="15041RESIN068492022"/>
    <s v="22SD004C"/>
    <x v="839"/>
    <n v="309"/>
    <x v="49"/>
    <x v="54"/>
    <n v="0"/>
    <n v="0"/>
    <n v="146.63999999999999"/>
    <n v="19.063199999999998"/>
    <n v="0"/>
    <n v="0"/>
    <n v="165.70319999999998"/>
    <m/>
    <s v="1"/>
    <x v="2"/>
  </r>
  <r>
    <x v="5"/>
    <x v="130"/>
    <s v="1"/>
    <x v="0"/>
    <s v="15041RESIN068492022"/>
    <s v="22SD004C"/>
    <x v="840"/>
    <n v="310"/>
    <x v="407"/>
    <x v="476"/>
    <n v="0"/>
    <n v="0"/>
    <n v="950"/>
    <n v="123.5"/>
    <n v="0"/>
    <n v="0"/>
    <n v="1073.5"/>
    <m/>
    <s v="1"/>
    <x v="2"/>
  </r>
  <r>
    <x v="5"/>
    <x v="130"/>
    <s v="1"/>
    <x v="0"/>
    <s v="15041RESIN068492022"/>
    <s v="22SD004C"/>
    <x v="841"/>
    <n v="311"/>
    <x v="545"/>
    <x v="614"/>
    <n v="0"/>
    <n v="0"/>
    <n v="105.6"/>
    <n v="13.728"/>
    <n v="0"/>
    <n v="0"/>
    <n v="119.32799999999999"/>
    <m/>
    <s v="1"/>
    <x v="2"/>
  </r>
  <r>
    <x v="5"/>
    <x v="130"/>
    <s v="1"/>
    <x v="0"/>
    <s v="15041RESIN068492022"/>
    <s v="22SD004C"/>
    <x v="842"/>
    <n v="312"/>
    <x v="150"/>
    <x v="172"/>
    <n v="0"/>
    <n v="0"/>
    <n v="28.56"/>
    <n v="3.7128000000000001"/>
    <n v="0"/>
    <n v="0"/>
    <n v="32.272799999999997"/>
    <m/>
    <s v="1"/>
    <x v="2"/>
  </r>
  <r>
    <x v="5"/>
    <x v="130"/>
    <s v="1"/>
    <x v="0"/>
    <s v="15041RESIN068492022"/>
    <s v="22SD004C"/>
    <x v="843"/>
    <n v="313"/>
    <x v="17"/>
    <x v="20"/>
    <n v="0"/>
    <n v="0"/>
    <n v="16.989999999999998"/>
    <n v="2.2086999999999999"/>
    <n v="0"/>
    <n v="0"/>
    <n v="19.198699999999999"/>
    <m/>
    <s v="1"/>
    <x v="2"/>
  </r>
  <r>
    <x v="5"/>
    <x v="130"/>
    <s v="1"/>
    <x v="0"/>
    <s v="15041RESIN068492022"/>
    <s v="22SD004C"/>
    <x v="844"/>
    <n v="314"/>
    <x v="162"/>
    <x v="186"/>
    <n v="0"/>
    <n v="0"/>
    <n v="55.08"/>
    <n v="7.1604000000000001"/>
    <n v="0"/>
    <n v="0"/>
    <n v="62.240400000000001"/>
    <m/>
    <s v="1"/>
    <x v="2"/>
  </r>
  <r>
    <x v="5"/>
    <x v="130"/>
    <s v="1"/>
    <x v="0"/>
    <s v="15041RESIN068492022"/>
    <s v="22SD004C"/>
    <x v="845"/>
    <n v="315"/>
    <x v="100"/>
    <x v="112"/>
    <n v="0"/>
    <n v="0"/>
    <n v="55.75"/>
    <n v="7.2475000000000005"/>
    <n v="0"/>
    <n v="0"/>
    <n v="62.997500000000002"/>
    <m/>
    <s v="1"/>
    <x v="2"/>
  </r>
  <r>
    <x v="5"/>
    <x v="130"/>
    <s v="1"/>
    <x v="0"/>
    <s v="15041RESIN068492022"/>
    <s v="22SD004C"/>
    <x v="846"/>
    <n v="316"/>
    <x v="34"/>
    <x v="38"/>
    <n v="0"/>
    <n v="0"/>
    <n v="466.61"/>
    <n v="60.659300000000002"/>
    <n v="0"/>
    <n v="0"/>
    <n v="527.26930000000004"/>
    <m/>
    <s v="1"/>
    <x v="2"/>
  </r>
  <r>
    <x v="5"/>
    <x v="130"/>
    <s v="1"/>
    <x v="0"/>
    <s v="15041RESIN068492022"/>
    <s v="22SD004C"/>
    <x v="847"/>
    <n v="317"/>
    <x v="296"/>
    <x v="347"/>
    <n v="0"/>
    <n v="0"/>
    <n v="364.32"/>
    <n v="47.361600000000003"/>
    <n v="0"/>
    <n v="0"/>
    <n v="411.6816"/>
    <m/>
    <s v="1"/>
    <x v="2"/>
  </r>
  <r>
    <x v="5"/>
    <x v="130"/>
    <s v="1"/>
    <x v="0"/>
    <s v="15041RESIN068492022"/>
    <s v="22SD004C"/>
    <x v="848"/>
    <n v="318"/>
    <x v="349"/>
    <x v="407"/>
    <n v="0"/>
    <n v="0"/>
    <n v="3992.84"/>
    <n v="519.06920000000002"/>
    <n v="0"/>
    <n v="0"/>
    <n v="4511.9092000000001"/>
    <m/>
    <s v="1"/>
    <x v="2"/>
  </r>
  <r>
    <x v="5"/>
    <x v="130"/>
    <s v="1"/>
    <x v="0"/>
    <s v="15041RESIN068492022"/>
    <s v="22SD004C"/>
    <x v="849"/>
    <n v="319"/>
    <x v="546"/>
    <x v="615"/>
    <n v="0"/>
    <n v="0"/>
    <n v="42.48"/>
    <n v="5.5224000000000002"/>
    <n v="0"/>
    <n v="0"/>
    <n v="48.002399999999994"/>
    <m/>
    <s v="1"/>
    <x v="2"/>
  </r>
  <r>
    <x v="5"/>
    <x v="130"/>
    <s v="1"/>
    <x v="0"/>
    <s v="15041RESIN068492022"/>
    <s v="22SD004C"/>
    <x v="850"/>
    <n v="320"/>
    <x v="228"/>
    <x v="267"/>
    <n v="0"/>
    <n v="0"/>
    <n v="291.89"/>
    <n v="37.945700000000002"/>
    <n v="0"/>
    <n v="0"/>
    <n v="329.83569999999997"/>
    <m/>
    <s v="1"/>
    <x v="2"/>
  </r>
  <r>
    <x v="5"/>
    <x v="130"/>
    <s v="1"/>
    <x v="0"/>
    <s v="15041RESIN068492022"/>
    <s v="22SD004C"/>
    <x v="851"/>
    <n v="321"/>
    <x v="306"/>
    <x v="357"/>
    <n v="0"/>
    <n v="0"/>
    <n v="59.1"/>
    <n v="7.6830000000000007"/>
    <n v="0"/>
    <n v="0"/>
    <n v="66.783000000000001"/>
    <m/>
    <s v="1"/>
    <x v="2"/>
  </r>
  <r>
    <x v="5"/>
    <x v="131"/>
    <s v="1"/>
    <x v="0"/>
    <s v="15041RESIN068492022"/>
    <s v="22SD004C"/>
    <x v="852"/>
    <n v="322"/>
    <x v="469"/>
    <x v="549"/>
    <n v="0"/>
    <n v="0"/>
    <n v="630.16"/>
    <n v="81.9208"/>
    <n v="0"/>
    <n v="0"/>
    <n v="712.08079999999995"/>
    <m/>
    <s v="1"/>
    <x v="2"/>
  </r>
  <r>
    <x v="5"/>
    <x v="131"/>
    <s v="1"/>
    <x v="0"/>
    <s v="15041RESIN068492022"/>
    <s v="22SD004C"/>
    <x v="853"/>
    <n v="323"/>
    <x v="77"/>
    <x v="84"/>
    <n v="0"/>
    <n v="0"/>
    <n v="178.99"/>
    <n v="23.268700000000003"/>
    <n v="0"/>
    <n v="0"/>
    <n v="202.2587"/>
    <m/>
    <s v="1"/>
    <x v="2"/>
  </r>
  <r>
    <x v="5"/>
    <x v="131"/>
    <s v="1"/>
    <x v="0"/>
    <s v="15041RESIN068492022"/>
    <s v="22SD004C"/>
    <x v="854"/>
    <n v="324"/>
    <x v="212"/>
    <x v="249"/>
    <n v="0"/>
    <n v="0"/>
    <n v="605.1"/>
    <n v="78.663000000000011"/>
    <n v="0"/>
    <n v="0"/>
    <n v="683.76300000000003"/>
    <m/>
    <s v="1"/>
    <x v="2"/>
  </r>
  <r>
    <x v="5"/>
    <x v="131"/>
    <s v="1"/>
    <x v="0"/>
    <s v="15041RESIN068492022"/>
    <s v="22SD004C"/>
    <x v="855"/>
    <n v="325"/>
    <x v="27"/>
    <x v="31"/>
    <n v="0"/>
    <n v="0"/>
    <n v="1612.21"/>
    <n v="209.5873"/>
    <n v="0"/>
    <n v="0"/>
    <n v="1821.7973"/>
    <m/>
    <s v="1"/>
    <x v="2"/>
  </r>
  <r>
    <x v="5"/>
    <x v="131"/>
    <s v="1"/>
    <x v="0"/>
    <s v="15041RESIN068492022"/>
    <s v="22SD004C"/>
    <x v="856"/>
    <n v="326"/>
    <x v="489"/>
    <x v="571"/>
    <n v="0"/>
    <n v="0"/>
    <n v="40"/>
    <n v="5.2"/>
    <n v="0"/>
    <n v="0"/>
    <n v="45.2"/>
    <m/>
    <s v="1"/>
    <x v="2"/>
  </r>
  <r>
    <x v="5"/>
    <x v="131"/>
    <s v="1"/>
    <x v="0"/>
    <s v="15041RESIN068492022"/>
    <s v="22SD004C"/>
    <x v="857"/>
    <n v="327"/>
    <x v="2"/>
    <x v="2"/>
    <n v="0"/>
    <n v="0"/>
    <n v="0"/>
    <n v="0"/>
    <n v="0"/>
    <n v="0"/>
    <n v="0"/>
    <m/>
    <s v="1"/>
    <x v="2"/>
  </r>
  <r>
    <x v="5"/>
    <x v="131"/>
    <s v="1"/>
    <x v="0"/>
    <s v="15041RESIN068492022"/>
    <s v="22SD004C"/>
    <x v="858"/>
    <n v="328"/>
    <x v="13"/>
    <x v="16"/>
    <n v="0"/>
    <n v="0"/>
    <n v="12783.96"/>
    <n v="1661.9148"/>
    <n v="0"/>
    <n v="0"/>
    <n v="14445.8748"/>
    <m/>
    <s v="1"/>
    <x v="2"/>
  </r>
  <r>
    <x v="5"/>
    <x v="131"/>
    <s v="1"/>
    <x v="0"/>
    <s v="15041RESIN068492022"/>
    <s v="22SD004C"/>
    <x v="859"/>
    <n v="329"/>
    <x v="66"/>
    <x v="72"/>
    <n v="0"/>
    <n v="0"/>
    <n v="452.63"/>
    <n v="58.841900000000003"/>
    <n v="0"/>
    <n v="0"/>
    <n v="511.47190000000001"/>
    <m/>
    <s v="1"/>
    <x v="2"/>
  </r>
  <r>
    <x v="5"/>
    <x v="131"/>
    <s v="1"/>
    <x v="0"/>
    <s v="15041RESIN068492022"/>
    <s v="22SD004C"/>
    <x v="860"/>
    <n v="330"/>
    <x v="10"/>
    <x v="11"/>
    <n v="0"/>
    <n v="0"/>
    <n v="81.62"/>
    <n v="10.610600000000002"/>
    <n v="0"/>
    <n v="0"/>
    <n v="92.23060000000001"/>
    <m/>
    <s v="1"/>
    <x v="2"/>
  </r>
  <r>
    <x v="5"/>
    <x v="131"/>
    <s v="1"/>
    <x v="0"/>
    <s v="15041RESIN068492022"/>
    <s v="22SD004C"/>
    <x v="861"/>
    <n v="331"/>
    <x v="10"/>
    <x v="11"/>
    <n v="0"/>
    <n v="0"/>
    <n v="26.56"/>
    <n v="3.4527999999999999"/>
    <n v="0"/>
    <n v="0"/>
    <n v="30.012799999999999"/>
    <m/>
    <s v="1"/>
    <x v="2"/>
  </r>
  <r>
    <x v="5"/>
    <x v="131"/>
    <s v="1"/>
    <x v="0"/>
    <s v="15041RESIN068492022"/>
    <s v="22SD004C"/>
    <x v="862"/>
    <n v="332"/>
    <x v="27"/>
    <x v="31"/>
    <n v="0"/>
    <n v="0"/>
    <n v="22.41"/>
    <n v="2.9133"/>
    <n v="0"/>
    <n v="0"/>
    <n v="25.3233"/>
    <m/>
    <s v="1"/>
    <x v="2"/>
  </r>
  <r>
    <x v="5"/>
    <x v="131"/>
    <s v="1"/>
    <x v="0"/>
    <s v="15041RESIN068492022"/>
    <s v="22SD004C"/>
    <x v="39"/>
    <n v="333"/>
    <x v="296"/>
    <x v="347"/>
    <n v="0"/>
    <n v="0"/>
    <n v="228.1"/>
    <n v="29.652999999999999"/>
    <n v="0"/>
    <n v="0"/>
    <n v="257.75299999999999"/>
    <m/>
    <s v="1"/>
    <x v="2"/>
  </r>
  <r>
    <x v="5"/>
    <x v="131"/>
    <s v="1"/>
    <x v="0"/>
    <s v="15041RESIN068492022"/>
    <s v="22SD004C"/>
    <x v="40"/>
    <n v="334"/>
    <x v="319"/>
    <x v="372"/>
    <n v="0"/>
    <n v="0"/>
    <n v="20.18"/>
    <n v="2.6234000000000002"/>
    <n v="0"/>
    <n v="0"/>
    <n v="22.8034"/>
    <m/>
    <s v="1"/>
    <x v="2"/>
  </r>
  <r>
    <x v="5"/>
    <x v="131"/>
    <s v="1"/>
    <x v="0"/>
    <s v="15041RESIN068492022"/>
    <s v="22SD004C"/>
    <x v="41"/>
    <n v="335"/>
    <x v="20"/>
    <x v="23"/>
    <n v="0"/>
    <n v="0"/>
    <n v="76.5"/>
    <n v="9.9450000000000003"/>
    <n v="0"/>
    <n v="0"/>
    <n v="86.444999999999993"/>
    <m/>
    <s v="1"/>
    <x v="2"/>
  </r>
  <r>
    <x v="5"/>
    <x v="131"/>
    <s v="1"/>
    <x v="0"/>
    <s v="15041RESIN068492022"/>
    <s v="22SD004C"/>
    <x v="42"/>
    <n v="336"/>
    <x v="63"/>
    <x v="68"/>
    <n v="0"/>
    <n v="0"/>
    <n v="13915.45"/>
    <n v="1809.0085000000001"/>
    <n v="0"/>
    <n v="0"/>
    <n v="15724.458500000001"/>
    <m/>
    <s v="1"/>
    <x v="2"/>
  </r>
  <r>
    <x v="5"/>
    <x v="131"/>
    <s v="1"/>
    <x v="0"/>
    <s v="15041RESIN068492022"/>
    <s v="22SD004C"/>
    <x v="43"/>
    <n v="337"/>
    <x v="2"/>
    <x v="2"/>
    <n v="0"/>
    <n v="0"/>
    <n v="0"/>
    <n v="0"/>
    <n v="0"/>
    <n v="0"/>
    <n v="0"/>
    <m/>
    <s v="1"/>
    <x v="2"/>
  </r>
  <r>
    <x v="5"/>
    <x v="131"/>
    <s v="1"/>
    <x v="0"/>
    <s v="15041RESIN068492022"/>
    <s v="22SD004C"/>
    <x v="44"/>
    <n v="338"/>
    <x v="547"/>
    <x v="229"/>
    <n v="0"/>
    <n v="0"/>
    <n v="430.19"/>
    <n v="55.924700000000001"/>
    <n v="0"/>
    <n v="0"/>
    <n v="486.11469999999997"/>
    <m/>
    <s v="1"/>
    <x v="2"/>
  </r>
  <r>
    <x v="5"/>
    <x v="131"/>
    <s v="1"/>
    <x v="0"/>
    <s v="15041RESIN068492022"/>
    <s v="22SD004C"/>
    <x v="45"/>
    <n v="339"/>
    <x v="548"/>
    <x v="616"/>
    <n v="0"/>
    <n v="0"/>
    <n v="63.17"/>
    <n v="8.2121000000000013"/>
    <n v="0"/>
    <n v="0"/>
    <n v="71.382100000000008"/>
    <m/>
    <s v="1"/>
    <x v="2"/>
  </r>
  <r>
    <x v="5"/>
    <x v="131"/>
    <s v="1"/>
    <x v="0"/>
    <s v="15041RESIN068492022"/>
    <s v="22SD004C"/>
    <x v="46"/>
    <n v="340"/>
    <x v="407"/>
    <x v="476"/>
    <n v="0"/>
    <n v="0"/>
    <n v="950"/>
    <n v="123.5"/>
    <n v="0"/>
    <n v="0"/>
    <n v="1073.5"/>
    <m/>
    <s v="1"/>
    <x v="2"/>
  </r>
  <r>
    <x v="5"/>
    <x v="131"/>
    <s v="1"/>
    <x v="0"/>
    <s v="15041RESIN068492022"/>
    <s v="22SD004C"/>
    <x v="47"/>
    <n v="341"/>
    <x v="23"/>
    <x v="26"/>
    <n v="0"/>
    <n v="0"/>
    <n v="32.08"/>
    <n v="4.1703999999999999"/>
    <n v="0"/>
    <n v="0"/>
    <n v="36.250399999999999"/>
    <m/>
    <s v="1"/>
    <x v="2"/>
  </r>
  <r>
    <x v="5"/>
    <x v="131"/>
    <s v="1"/>
    <x v="0"/>
    <s v="15041RESIN068492022"/>
    <s v="22SD004C"/>
    <x v="48"/>
    <n v="342"/>
    <x v="124"/>
    <x v="141"/>
    <n v="0"/>
    <n v="0"/>
    <n v="79.430000000000007"/>
    <n v="10.325900000000001"/>
    <n v="0"/>
    <n v="0"/>
    <n v="89.755900000000011"/>
    <m/>
    <s v="1"/>
    <x v="2"/>
  </r>
  <r>
    <x v="5"/>
    <x v="131"/>
    <s v="1"/>
    <x v="0"/>
    <s v="15041RESIN068492022"/>
    <s v="22SD004C"/>
    <x v="49"/>
    <n v="343"/>
    <x v="10"/>
    <x v="11"/>
    <n v="0"/>
    <n v="0"/>
    <n v="396.24"/>
    <n v="51.511200000000002"/>
    <n v="0"/>
    <n v="0"/>
    <n v="447.75120000000004"/>
    <m/>
    <s v="1"/>
    <x v="2"/>
  </r>
  <r>
    <x v="5"/>
    <x v="122"/>
    <s v="1"/>
    <x v="0"/>
    <s v="15041RESIN068492022"/>
    <s v="22SD004C"/>
    <x v="50"/>
    <n v="344"/>
    <x v="16"/>
    <x v="19"/>
    <n v="0"/>
    <n v="0"/>
    <n v="1392.28"/>
    <n v="180.99639999999999"/>
    <n v="0"/>
    <n v="0"/>
    <n v="1573.2764"/>
    <m/>
    <s v="1"/>
    <x v="2"/>
  </r>
  <r>
    <x v="5"/>
    <x v="122"/>
    <s v="1"/>
    <x v="0"/>
    <s v="15041RESIN068492022"/>
    <s v="22SD004C"/>
    <x v="51"/>
    <n v="345"/>
    <x v="164"/>
    <x v="188"/>
    <n v="0"/>
    <n v="0"/>
    <n v="307.83999999999997"/>
    <n v="40.019199999999998"/>
    <n v="0"/>
    <n v="0"/>
    <n v="347.85919999999999"/>
    <m/>
    <s v="1"/>
    <x v="2"/>
  </r>
  <r>
    <x v="5"/>
    <x v="122"/>
    <s v="1"/>
    <x v="0"/>
    <s v="15041RESIN068492022"/>
    <s v="22SD004C"/>
    <x v="52"/>
    <n v="346"/>
    <x v="292"/>
    <x v="343"/>
    <n v="0"/>
    <n v="0"/>
    <n v="171.13"/>
    <n v="22.2469"/>
    <n v="0"/>
    <n v="0"/>
    <n v="193.37690000000001"/>
    <m/>
    <s v="1"/>
    <x v="2"/>
  </r>
  <r>
    <x v="5"/>
    <x v="122"/>
    <s v="1"/>
    <x v="0"/>
    <s v="15041RESIN068492022"/>
    <s v="22SD004C"/>
    <x v="53"/>
    <n v="347"/>
    <x v="81"/>
    <x v="88"/>
    <n v="0"/>
    <n v="0"/>
    <n v="3653.01"/>
    <n v="474.89130000000006"/>
    <n v="0"/>
    <n v="0"/>
    <n v="4127.9013000000004"/>
    <m/>
    <s v="1"/>
    <x v="2"/>
  </r>
  <r>
    <x v="5"/>
    <x v="122"/>
    <s v="1"/>
    <x v="0"/>
    <s v="15041RESIN068492022"/>
    <s v="22SD004C"/>
    <x v="54"/>
    <n v="348"/>
    <x v="226"/>
    <x v="265"/>
    <n v="0"/>
    <n v="0"/>
    <n v="1529.18"/>
    <n v="198.79340000000002"/>
    <n v="0"/>
    <n v="0"/>
    <n v="1727.9734000000001"/>
    <m/>
    <s v="1"/>
    <x v="2"/>
  </r>
  <r>
    <x v="5"/>
    <x v="122"/>
    <s v="1"/>
    <x v="0"/>
    <s v="15041RESIN068492022"/>
    <s v="22SD004C"/>
    <x v="55"/>
    <n v="349"/>
    <x v="397"/>
    <x v="466"/>
    <n v="0"/>
    <n v="0"/>
    <n v="22.39"/>
    <n v="2.9107000000000003"/>
    <n v="0"/>
    <n v="0"/>
    <n v="25.300699999999999"/>
    <m/>
    <s v="1"/>
    <x v="2"/>
  </r>
  <r>
    <x v="5"/>
    <x v="122"/>
    <s v="1"/>
    <x v="0"/>
    <s v="15041RESIN068492022"/>
    <s v="22SD004C"/>
    <x v="56"/>
    <n v="350"/>
    <x v="356"/>
    <x v="416"/>
    <n v="0"/>
    <n v="0"/>
    <n v="39.479999999999997"/>
    <n v="5.1323999999999996"/>
    <n v="0"/>
    <n v="0"/>
    <n v="44.612399999999994"/>
    <m/>
    <s v="1"/>
    <x v="2"/>
  </r>
  <r>
    <x v="5"/>
    <x v="122"/>
    <s v="1"/>
    <x v="0"/>
    <s v="15041RESIN068492022"/>
    <s v="22SD004C"/>
    <x v="57"/>
    <n v="351"/>
    <x v="217"/>
    <x v="255"/>
    <n v="0"/>
    <n v="0"/>
    <n v="226.29"/>
    <n v="29.4177"/>
    <n v="0"/>
    <n v="0"/>
    <n v="255.70769999999999"/>
    <m/>
    <s v="1"/>
    <x v="2"/>
  </r>
  <r>
    <x v="5"/>
    <x v="122"/>
    <s v="1"/>
    <x v="0"/>
    <s v="15041RESIN068492022"/>
    <s v="22SD004C"/>
    <x v="58"/>
    <n v="352"/>
    <x v="549"/>
    <x v="617"/>
    <n v="0"/>
    <n v="0"/>
    <n v="246.68"/>
    <n v="32.068400000000004"/>
    <n v="0"/>
    <n v="0"/>
    <n v="278.7484"/>
    <m/>
    <s v="1"/>
    <x v="2"/>
  </r>
  <r>
    <x v="5"/>
    <x v="122"/>
    <s v="1"/>
    <x v="0"/>
    <s v="15041RESIN068492022"/>
    <s v="22SD004C"/>
    <x v="59"/>
    <n v="353"/>
    <x v="300"/>
    <x v="351"/>
    <n v="0"/>
    <n v="0"/>
    <n v="283.27999999999997"/>
    <n v="36.8264"/>
    <n v="0"/>
    <n v="0"/>
    <n v="320.10639999999995"/>
    <m/>
    <s v="1"/>
    <x v="2"/>
  </r>
  <r>
    <x v="5"/>
    <x v="122"/>
    <s v="1"/>
    <x v="0"/>
    <s v="15041RESIN068492022"/>
    <s v="22SD004C"/>
    <x v="863"/>
    <n v="354"/>
    <x v="70"/>
    <x v="76"/>
    <n v="0"/>
    <n v="0"/>
    <n v="203.9"/>
    <n v="26.507000000000001"/>
    <n v="0"/>
    <n v="0"/>
    <n v="230.40700000000001"/>
    <m/>
    <s v="1"/>
    <x v="2"/>
  </r>
  <r>
    <x v="5"/>
    <x v="122"/>
    <s v="1"/>
    <x v="0"/>
    <s v="15041RESIN068492022"/>
    <s v="22SD004C"/>
    <x v="864"/>
    <n v="355"/>
    <x v="550"/>
    <x v="618"/>
    <n v="0"/>
    <n v="0"/>
    <n v="42.8"/>
    <n v="5.5640000000000001"/>
    <n v="0"/>
    <n v="0"/>
    <n v="48.363999999999997"/>
    <m/>
    <s v="1"/>
    <x v="2"/>
  </r>
  <r>
    <x v="5"/>
    <x v="122"/>
    <s v="1"/>
    <x v="0"/>
    <s v="15041RESIN068492022"/>
    <s v="22SD004C"/>
    <x v="865"/>
    <n v="356"/>
    <x v="551"/>
    <x v="619"/>
    <n v="0"/>
    <n v="0"/>
    <n v="63.17"/>
    <n v="8.2121000000000013"/>
    <n v="0"/>
    <n v="0"/>
    <n v="71.382100000000008"/>
    <m/>
    <s v="1"/>
    <x v="2"/>
  </r>
  <r>
    <x v="5"/>
    <x v="122"/>
    <s v="1"/>
    <x v="0"/>
    <s v="15041RESIN068492022"/>
    <s v="22SD004C"/>
    <x v="866"/>
    <n v="357"/>
    <x v="529"/>
    <x v="189"/>
    <n v="0"/>
    <n v="0"/>
    <n v="134.24"/>
    <n v="17.4512"/>
    <n v="0"/>
    <n v="0"/>
    <n v="151.69120000000001"/>
    <m/>
    <s v="1"/>
    <x v="2"/>
  </r>
  <r>
    <x v="5"/>
    <x v="122"/>
    <s v="1"/>
    <x v="0"/>
    <s v="15041RESIN068492022"/>
    <s v="22SD004C"/>
    <x v="867"/>
    <n v="358"/>
    <x v="226"/>
    <x v="265"/>
    <n v="0"/>
    <n v="0"/>
    <n v="339.82"/>
    <n v="44.176600000000001"/>
    <n v="0"/>
    <n v="0"/>
    <n v="383.9966"/>
    <m/>
    <s v="1"/>
    <x v="2"/>
  </r>
  <r>
    <x v="5"/>
    <x v="122"/>
    <s v="1"/>
    <x v="0"/>
    <s v="15041RESIN068492022"/>
    <s v="22SD004C"/>
    <x v="868"/>
    <n v="359"/>
    <x v="9"/>
    <x v="10"/>
    <n v="0"/>
    <n v="0"/>
    <n v="314.08"/>
    <n v="40.830399999999997"/>
    <n v="0"/>
    <n v="0"/>
    <n v="354.91039999999998"/>
    <m/>
    <s v="1"/>
    <x v="2"/>
  </r>
  <r>
    <x v="5"/>
    <x v="122"/>
    <s v="1"/>
    <x v="0"/>
    <s v="15041RESIN068492022"/>
    <s v="22SD004C"/>
    <x v="870"/>
    <n v="361"/>
    <x v="65"/>
    <x v="71"/>
    <n v="0"/>
    <n v="0"/>
    <n v="42.79"/>
    <n v="5.5627000000000004"/>
    <n v="0"/>
    <n v="0"/>
    <n v="48.352699999999999"/>
    <m/>
    <s v="1"/>
    <x v="2"/>
  </r>
  <r>
    <x v="5"/>
    <x v="122"/>
    <s v="1"/>
    <x v="0"/>
    <s v="15041RESIN068492022"/>
    <s v="22SD004C"/>
    <x v="869"/>
    <n v="360"/>
    <x v="10"/>
    <x v="11"/>
    <n v="0"/>
    <n v="0"/>
    <n v="175.91"/>
    <n v="22.868300000000001"/>
    <n v="0"/>
    <n v="0"/>
    <n v="198.7783"/>
    <m/>
    <s v="1"/>
    <x v="2"/>
  </r>
  <r>
    <x v="5"/>
    <x v="122"/>
    <s v="1"/>
    <x v="0"/>
    <s v="15041RESIN068492022"/>
    <s v="22SD004C"/>
    <x v="871"/>
    <n v="362"/>
    <x v="10"/>
    <x v="11"/>
    <n v="0"/>
    <n v="0"/>
    <n v="28.45"/>
    <n v="3.6985000000000001"/>
    <n v="0"/>
    <n v="0"/>
    <n v="32.148499999999999"/>
    <m/>
    <s v="1"/>
    <x v="2"/>
  </r>
  <r>
    <x v="5"/>
    <x v="122"/>
    <s v="1"/>
    <x v="0"/>
    <s v="15041RESIN068492022"/>
    <s v="22SD004C"/>
    <x v="872"/>
    <n v="363"/>
    <x v="113"/>
    <x v="129"/>
    <n v="0"/>
    <n v="0"/>
    <n v="4061.88"/>
    <n v="528.0444"/>
    <n v="0"/>
    <n v="0"/>
    <n v="4589.9243999999999"/>
    <m/>
    <s v="1"/>
    <x v="2"/>
  </r>
  <r>
    <x v="5"/>
    <x v="122"/>
    <s v="1"/>
    <x v="0"/>
    <s v="15041RESIN068492022"/>
    <s v="22SD004C"/>
    <x v="873"/>
    <n v="364"/>
    <x v="232"/>
    <x v="272"/>
    <n v="0"/>
    <n v="0"/>
    <n v="2038.92"/>
    <n v="265.05960000000005"/>
    <n v="0"/>
    <n v="0"/>
    <n v="2303.9796000000001"/>
    <m/>
    <s v="1"/>
    <x v="2"/>
  </r>
  <r>
    <x v="5"/>
    <x v="122"/>
    <s v="1"/>
    <x v="0"/>
    <s v="15041RESIN068492022"/>
    <s v="22SD004C"/>
    <x v="874"/>
    <n v="365"/>
    <x v="198"/>
    <x v="231"/>
    <n v="0"/>
    <n v="0"/>
    <n v="1709.77"/>
    <n v="222.27010000000001"/>
    <n v="0"/>
    <n v="0"/>
    <n v="1932.0400999999999"/>
    <m/>
    <s v="1"/>
    <x v="2"/>
  </r>
  <r>
    <x v="5"/>
    <x v="122"/>
    <s v="1"/>
    <x v="0"/>
    <s v="15041RESIN068492022"/>
    <s v="22SD004C"/>
    <x v="875"/>
    <n v="366"/>
    <x v="10"/>
    <x v="11"/>
    <n v="0"/>
    <n v="0"/>
    <n v="158.81"/>
    <n v="20.645300000000002"/>
    <n v="0"/>
    <n v="0"/>
    <n v="179.45529999999999"/>
    <m/>
    <s v="1"/>
    <x v="2"/>
  </r>
  <r>
    <x v="5"/>
    <x v="122"/>
    <s v="1"/>
    <x v="0"/>
    <s v="15041RESIN068492022"/>
    <s v="22SD004C"/>
    <x v="876"/>
    <n v="367"/>
    <x v="2"/>
    <x v="2"/>
    <n v="0"/>
    <n v="0"/>
    <n v="0"/>
    <n v="0"/>
    <n v="0"/>
    <n v="0"/>
    <n v="0"/>
    <m/>
    <s v="1"/>
    <x v="2"/>
  </r>
  <r>
    <x v="5"/>
    <x v="122"/>
    <s v="1"/>
    <x v="0"/>
    <s v="15041RESIN068492022"/>
    <s v="22SD004C"/>
    <x v="877"/>
    <n v="368"/>
    <x v="552"/>
    <x v="620"/>
    <n v="0"/>
    <n v="0"/>
    <n v="6626.42"/>
    <n v="861.43460000000005"/>
    <n v="0"/>
    <n v="0"/>
    <n v="7487.8546000000006"/>
    <m/>
    <s v="1"/>
    <x v="2"/>
  </r>
  <r>
    <x v="5"/>
    <x v="122"/>
    <s v="1"/>
    <x v="0"/>
    <s v="15041RESIN068492022"/>
    <s v="22SD004C"/>
    <x v="878"/>
    <n v="369"/>
    <x v="10"/>
    <x v="11"/>
    <n v="0"/>
    <n v="0"/>
    <n v="47.99"/>
    <n v="6.2387000000000006"/>
    <n v="0"/>
    <n v="0"/>
    <n v="54.228700000000003"/>
    <m/>
    <s v="1"/>
    <x v="2"/>
  </r>
  <r>
    <x v="5"/>
    <x v="122"/>
    <s v="1"/>
    <x v="0"/>
    <s v="15041RESIN068492022"/>
    <s v="22SD004C"/>
    <x v="879"/>
    <n v="370"/>
    <x v="339"/>
    <x v="395"/>
    <n v="0"/>
    <n v="0"/>
    <n v="76.14"/>
    <n v="9.898200000000001"/>
    <n v="0"/>
    <n v="0"/>
    <n v="86.038200000000003"/>
    <m/>
    <s v="1"/>
    <x v="2"/>
  </r>
  <r>
    <x v="5"/>
    <x v="132"/>
    <s v="1"/>
    <x v="0"/>
    <s v="15041RESIN068492022"/>
    <s v="22SD004C"/>
    <x v="880"/>
    <n v="371"/>
    <x v="142"/>
    <x v="161"/>
    <n v="0"/>
    <n v="0"/>
    <n v="16990.8"/>
    <n v="2208.8040000000001"/>
    <n v="0"/>
    <n v="0"/>
    <n v="19199.603999999999"/>
    <m/>
    <s v="1"/>
    <x v="2"/>
  </r>
  <r>
    <x v="5"/>
    <x v="132"/>
    <s v="1"/>
    <x v="0"/>
    <s v="15041RESIN068492022"/>
    <s v="22SD004C"/>
    <x v="881"/>
    <n v="372"/>
    <x v="165"/>
    <x v="190"/>
    <n v="0"/>
    <n v="0"/>
    <n v="288.94"/>
    <n v="37.562200000000004"/>
    <n v="0"/>
    <n v="0"/>
    <n v="326.50220000000002"/>
    <m/>
    <s v="1"/>
    <x v="2"/>
  </r>
  <r>
    <x v="5"/>
    <x v="132"/>
    <s v="1"/>
    <x v="0"/>
    <s v="15041RESIN068492022"/>
    <s v="22SD004C"/>
    <x v="882"/>
    <n v="373"/>
    <x v="10"/>
    <x v="11"/>
    <n v="0"/>
    <n v="0"/>
    <n v="774.34"/>
    <n v="100.66420000000001"/>
    <n v="0"/>
    <n v="0"/>
    <n v="875.00420000000008"/>
    <m/>
    <s v="1"/>
    <x v="2"/>
  </r>
  <r>
    <x v="5"/>
    <x v="132"/>
    <s v="1"/>
    <x v="0"/>
    <s v="15041RESIN068492022"/>
    <s v="22SD004C"/>
    <x v="883"/>
    <n v="374"/>
    <x v="536"/>
    <x v="12"/>
    <n v="0"/>
    <n v="0"/>
    <n v="43.37"/>
    <n v="5.6380999999999997"/>
    <n v="0"/>
    <n v="0"/>
    <n v="49.008099999999999"/>
    <m/>
    <s v="1"/>
    <x v="2"/>
  </r>
  <r>
    <x v="5"/>
    <x v="132"/>
    <s v="1"/>
    <x v="0"/>
    <s v="15041RESIN068492022"/>
    <s v="22SD004C"/>
    <x v="884"/>
    <n v="375"/>
    <x v="411"/>
    <x v="483"/>
    <n v="0"/>
    <n v="0"/>
    <n v="156.81"/>
    <n v="20.385300000000001"/>
    <n v="0"/>
    <n v="0"/>
    <n v="177.1953"/>
    <m/>
    <s v="1"/>
    <x v="2"/>
  </r>
  <r>
    <x v="5"/>
    <x v="132"/>
    <s v="1"/>
    <x v="0"/>
    <s v="15041RESIN068492022"/>
    <s v="22SD004C"/>
    <x v="885"/>
    <n v="376"/>
    <x v="395"/>
    <x v="464"/>
    <n v="0"/>
    <n v="0"/>
    <n v="205.91"/>
    <n v="26.7683"/>
    <n v="0"/>
    <n v="0"/>
    <n v="232.67830000000001"/>
    <m/>
    <s v="1"/>
    <x v="2"/>
  </r>
  <r>
    <x v="5"/>
    <x v="132"/>
    <s v="1"/>
    <x v="0"/>
    <s v="15041RESIN068492022"/>
    <s v="22SD004C"/>
    <x v="886"/>
    <n v="377"/>
    <x v="179"/>
    <x v="206"/>
    <n v="0"/>
    <n v="0"/>
    <n v="978.7"/>
    <n v="127.23100000000001"/>
    <n v="0"/>
    <n v="0"/>
    <n v="1105.931"/>
    <m/>
    <s v="1"/>
    <x v="2"/>
  </r>
  <r>
    <x v="5"/>
    <x v="132"/>
    <s v="1"/>
    <x v="0"/>
    <s v="15041RESIN068492022"/>
    <s v="22SD004C"/>
    <x v="887"/>
    <n v="378"/>
    <x v="488"/>
    <x v="194"/>
    <n v="0"/>
    <n v="0"/>
    <n v="552.52"/>
    <n v="71.827600000000004"/>
    <n v="0"/>
    <n v="0"/>
    <n v="624.34759999999994"/>
    <m/>
    <s v="1"/>
    <x v="2"/>
  </r>
  <r>
    <x v="5"/>
    <x v="132"/>
    <s v="1"/>
    <x v="0"/>
    <s v="15041RESIN068492022"/>
    <s v="22SD004C"/>
    <x v="888"/>
    <n v="379"/>
    <x v="133"/>
    <x v="151"/>
    <n v="0"/>
    <n v="0"/>
    <n v="813.95"/>
    <n v="105.8135"/>
    <n v="0"/>
    <n v="0"/>
    <n v="919.76350000000002"/>
    <m/>
    <s v="1"/>
    <x v="2"/>
  </r>
  <r>
    <x v="5"/>
    <x v="132"/>
    <s v="1"/>
    <x v="0"/>
    <s v="15041RESIN068492022"/>
    <s v="22SD004C"/>
    <x v="889"/>
    <n v="380"/>
    <x v="553"/>
    <x v="621"/>
    <n v="0"/>
    <n v="0"/>
    <n v="44.81"/>
    <n v="5.8253000000000004"/>
    <n v="0"/>
    <n v="0"/>
    <n v="50.635300000000001"/>
    <m/>
    <s v="1"/>
    <x v="2"/>
  </r>
  <r>
    <x v="5"/>
    <x v="132"/>
    <s v="1"/>
    <x v="0"/>
    <s v="15041RESIN068492022"/>
    <s v="22SD004C"/>
    <x v="890"/>
    <n v="381"/>
    <x v="2"/>
    <x v="2"/>
    <n v="0"/>
    <n v="0"/>
    <n v="0"/>
    <n v="0"/>
    <n v="0"/>
    <n v="0"/>
    <n v="0"/>
    <m/>
    <s v="1"/>
    <x v="2"/>
  </r>
  <r>
    <x v="5"/>
    <x v="132"/>
    <s v="1"/>
    <x v="0"/>
    <s v="15041RESIN068492022"/>
    <s v="22SD004C"/>
    <x v="891"/>
    <n v="382"/>
    <x v="27"/>
    <x v="31"/>
    <n v="0"/>
    <n v="0"/>
    <n v="9116.85"/>
    <n v="1185.1905000000002"/>
    <n v="0"/>
    <n v="0"/>
    <n v="10302.040500000001"/>
    <m/>
    <s v="1"/>
    <x v="2"/>
  </r>
  <r>
    <x v="5"/>
    <x v="132"/>
    <s v="1"/>
    <x v="0"/>
    <s v="15041RESIN068492022"/>
    <s v="22SD004C"/>
    <x v="892"/>
    <n v="383"/>
    <x v="17"/>
    <x v="20"/>
    <n v="0"/>
    <n v="0"/>
    <n v="13168.04"/>
    <n v="1711.8452000000002"/>
    <n v="0"/>
    <n v="0"/>
    <n v="14879.885200000001"/>
    <m/>
    <s v="1"/>
    <x v="2"/>
  </r>
  <r>
    <x v="5"/>
    <x v="132"/>
    <s v="1"/>
    <x v="0"/>
    <s v="15041RESIN068492022"/>
    <s v="22SD004C"/>
    <x v="893"/>
    <n v="384"/>
    <x v="27"/>
    <x v="31"/>
    <n v="0"/>
    <n v="0"/>
    <n v="7311.52"/>
    <n v="950.49760000000003"/>
    <n v="0"/>
    <n v="0"/>
    <n v="8262.017600000001"/>
    <m/>
    <s v="1"/>
    <x v="2"/>
  </r>
  <r>
    <x v="5"/>
    <x v="132"/>
    <s v="1"/>
    <x v="0"/>
    <s v="15041RESIN068492022"/>
    <s v="22SD004C"/>
    <x v="894"/>
    <n v="385"/>
    <x v="150"/>
    <x v="172"/>
    <n v="0"/>
    <n v="0"/>
    <n v="1381.84"/>
    <n v="179.63919999999999"/>
    <n v="0"/>
    <n v="0"/>
    <n v="1561.4792"/>
    <m/>
    <s v="1"/>
    <x v="2"/>
  </r>
  <r>
    <x v="5"/>
    <x v="132"/>
    <s v="1"/>
    <x v="0"/>
    <s v="15041RESIN068492022"/>
    <s v="22SD004C"/>
    <x v="895"/>
    <n v="386"/>
    <x v="27"/>
    <x v="31"/>
    <n v="0"/>
    <n v="0"/>
    <n v="5795.02"/>
    <n v="753.35260000000005"/>
    <n v="0"/>
    <n v="0"/>
    <n v="6548.3726000000006"/>
    <m/>
    <s v="1"/>
    <x v="2"/>
  </r>
  <r>
    <x v="5"/>
    <x v="132"/>
    <s v="1"/>
    <x v="0"/>
    <s v="15041RESIN068492022"/>
    <s v="22SD004C"/>
    <x v="896"/>
    <n v="387"/>
    <x v="218"/>
    <x v="256"/>
    <n v="0"/>
    <n v="0"/>
    <n v="15291.72"/>
    <n v="1987.9236000000001"/>
    <n v="0"/>
    <n v="0"/>
    <n v="17279.643599999999"/>
    <m/>
    <s v="1"/>
    <x v="2"/>
  </r>
  <r>
    <x v="5"/>
    <x v="132"/>
    <s v="1"/>
    <x v="0"/>
    <s v="15041RESIN068492022"/>
    <s v="22SD004C"/>
    <x v="897"/>
    <n v="388"/>
    <x v="10"/>
    <x v="11"/>
    <n v="0"/>
    <n v="0"/>
    <n v="12.8"/>
    <n v="1.6640000000000001"/>
    <n v="0"/>
    <n v="0"/>
    <n v="14.464"/>
    <m/>
    <s v="1"/>
    <x v="2"/>
  </r>
  <r>
    <x v="5"/>
    <x v="132"/>
    <s v="1"/>
    <x v="0"/>
    <s v="15041RESIN068492022"/>
    <s v="22SD004C"/>
    <x v="898"/>
    <n v="389"/>
    <x v="10"/>
    <x v="11"/>
    <n v="0"/>
    <n v="0"/>
    <n v="17.2"/>
    <n v="2.2359999999999998"/>
    <n v="0"/>
    <n v="0"/>
    <n v="19.436"/>
    <m/>
    <s v="1"/>
    <x v="2"/>
  </r>
  <r>
    <x v="5"/>
    <x v="132"/>
    <s v="1"/>
    <x v="0"/>
    <s v="15041RESIN068492022"/>
    <s v="22SD004C"/>
    <x v="899"/>
    <n v="390"/>
    <x v="232"/>
    <x v="272"/>
    <n v="0"/>
    <n v="0"/>
    <n v="72.8"/>
    <n v="9.4640000000000004"/>
    <n v="0"/>
    <n v="0"/>
    <n v="82.263999999999996"/>
    <m/>
    <s v="1"/>
    <x v="2"/>
  </r>
  <r>
    <x v="5"/>
    <x v="132"/>
    <s v="1"/>
    <x v="0"/>
    <s v="15041RESIN068492022"/>
    <s v="22SD004C"/>
    <x v="900"/>
    <n v="391"/>
    <x v="232"/>
    <x v="272"/>
    <n v="0"/>
    <n v="0"/>
    <n v="287.45999999999998"/>
    <n v="37.369799999999998"/>
    <n v="0"/>
    <n v="0"/>
    <n v="324.82979999999998"/>
    <m/>
    <s v="1"/>
    <x v="2"/>
  </r>
  <r>
    <x v="5"/>
    <x v="132"/>
    <s v="1"/>
    <x v="0"/>
    <s v="15041RESIN068492022"/>
    <s v="22SD004C"/>
    <x v="901"/>
    <n v="392"/>
    <x v="2"/>
    <x v="2"/>
    <n v="0"/>
    <n v="0"/>
    <n v="0"/>
    <n v="0"/>
    <n v="0"/>
    <n v="0"/>
    <n v="0"/>
    <m/>
    <s v="1"/>
    <x v="2"/>
  </r>
  <r>
    <x v="5"/>
    <x v="132"/>
    <s v="1"/>
    <x v="0"/>
    <s v="15041RESIN068492022"/>
    <s v="22SD004C"/>
    <x v="902"/>
    <n v="393"/>
    <x v="469"/>
    <x v="549"/>
    <n v="0"/>
    <n v="0"/>
    <n v="42.77"/>
    <n v="5.5601000000000003"/>
    <n v="0"/>
    <n v="0"/>
    <n v="48.330100000000002"/>
    <m/>
    <s v="1"/>
    <x v="2"/>
  </r>
  <r>
    <x v="5"/>
    <x v="132"/>
    <s v="1"/>
    <x v="0"/>
    <s v="15041RESIN068492022"/>
    <s v="22SD004C"/>
    <x v="903"/>
    <n v="394"/>
    <x v="554"/>
    <x v="284"/>
    <n v="0"/>
    <n v="0"/>
    <n v="118.47"/>
    <n v="15.4011"/>
    <n v="0"/>
    <n v="0"/>
    <n v="133.87110000000001"/>
    <m/>
    <s v="1"/>
    <x v="2"/>
  </r>
  <r>
    <x v="5"/>
    <x v="132"/>
    <s v="1"/>
    <x v="0"/>
    <s v="15041RESIN068492022"/>
    <s v="22SD004C"/>
    <x v="904"/>
    <n v="395"/>
    <x v="53"/>
    <x v="58"/>
    <n v="0"/>
    <n v="0"/>
    <n v="1325.3"/>
    <n v="172.28899999999999"/>
    <n v="0"/>
    <n v="0"/>
    <n v="1497.5889999999999"/>
    <m/>
    <s v="1"/>
    <x v="2"/>
  </r>
  <r>
    <x v="5"/>
    <x v="132"/>
    <s v="1"/>
    <x v="0"/>
    <s v="15041RESIN068492022"/>
    <s v="22SD004C"/>
    <x v="60"/>
    <n v="396"/>
    <x v="345"/>
    <x v="401"/>
    <n v="0"/>
    <n v="0"/>
    <n v="603.47"/>
    <n v="78.451100000000011"/>
    <n v="0"/>
    <n v="0"/>
    <n v="681.92110000000002"/>
    <m/>
    <s v="1"/>
    <x v="2"/>
  </r>
  <r>
    <x v="5"/>
    <x v="132"/>
    <s v="1"/>
    <x v="0"/>
    <s v="15041RESIN068492022"/>
    <s v="22SD004C"/>
    <x v="61"/>
    <n v="397"/>
    <x v="2"/>
    <x v="2"/>
    <n v="0"/>
    <n v="0"/>
    <n v="0"/>
    <n v="0"/>
    <n v="0"/>
    <n v="0"/>
    <n v="0"/>
    <m/>
    <s v="1"/>
    <x v="2"/>
  </r>
  <r>
    <x v="5"/>
    <x v="132"/>
    <s v="1"/>
    <x v="0"/>
    <s v="15041RESIN068492022"/>
    <s v="22SD004C"/>
    <x v="62"/>
    <n v="398"/>
    <x v="2"/>
    <x v="2"/>
    <n v="0"/>
    <n v="0"/>
    <n v="0"/>
    <n v="0"/>
    <n v="0"/>
    <n v="0"/>
    <n v="0"/>
    <m/>
    <s v="1"/>
    <x v="2"/>
  </r>
  <r>
    <x v="5"/>
    <x v="132"/>
    <s v="1"/>
    <x v="0"/>
    <s v="15041RESIN068492022"/>
    <s v="22SD004C"/>
    <x v="63"/>
    <n v="399"/>
    <x v="469"/>
    <x v="549"/>
    <n v="0"/>
    <n v="0"/>
    <n v="280.33999999999997"/>
    <n v="36.444199999999995"/>
    <n v="0"/>
    <n v="0"/>
    <n v="316.78419999999994"/>
    <m/>
    <s v="1"/>
    <x v="2"/>
  </r>
  <r>
    <x v="5"/>
    <x v="132"/>
    <s v="1"/>
    <x v="0"/>
    <s v="15041RESIN068492022"/>
    <s v="22SD004C"/>
    <x v="64"/>
    <n v="400"/>
    <x v="78"/>
    <x v="85"/>
    <n v="0"/>
    <n v="0"/>
    <n v="16540.12"/>
    <n v="2150.2156"/>
    <n v="0"/>
    <n v="0"/>
    <n v="18690.335599999999"/>
    <m/>
    <s v="1"/>
    <x v="2"/>
  </r>
  <r>
    <x v="5"/>
    <x v="132"/>
    <s v="1"/>
    <x v="0"/>
    <s v="15041RESIN068492022"/>
    <s v="22SD004C"/>
    <x v="65"/>
    <n v="401"/>
    <x v="75"/>
    <x v="82"/>
    <n v="0"/>
    <n v="0"/>
    <n v="835"/>
    <n v="108.55"/>
    <n v="0"/>
    <n v="0"/>
    <n v="943.55"/>
    <m/>
    <s v="1"/>
    <x v="2"/>
  </r>
  <r>
    <x v="5"/>
    <x v="132"/>
    <s v="1"/>
    <x v="0"/>
    <s v="15041RESIN068492022"/>
    <s v="22SD004C"/>
    <x v="66"/>
    <n v="402"/>
    <x v="54"/>
    <x v="59"/>
    <n v="0"/>
    <n v="0"/>
    <n v="168.14"/>
    <n v="21.8582"/>
    <n v="0"/>
    <n v="0"/>
    <n v="189.9982"/>
    <m/>
    <s v="1"/>
    <x v="2"/>
  </r>
  <r>
    <x v="5"/>
    <x v="132"/>
    <s v="1"/>
    <x v="0"/>
    <s v="15041RESIN068492022"/>
    <s v="22SD004C"/>
    <x v="67"/>
    <n v="403"/>
    <x v="555"/>
    <x v="622"/>
    <n v="0"/>
    <n v="0"/>
    <n v="4502.88"/>
    <n v="585.37440000000004"/>
    <n v="0"/>
    <n v="0"/>
    <n v="5088.2543999999998"/>
    <m/>
    <s v="1"/>
    <x v="2"/>
  </r>
  <r>
    <x v="5"/>
    <x v="132"/>
    <s v="1"/>
    <x v="0"/>
    <s v="15041RESIN068492022"/>
    <s v="22SD004C"/>
    <x v="68"/>
    <n v="404"/>
    <x v="2"/>
    <x v="2"/>
    <n v="0"/>
    <n v="0"/>
    <n v="0"/>
    <n v="0"/>
    <n v="0"/>
    <n v="0"/>
    <n v="0"/>
    <m/>
    <s v="1"/>
    <x v="2"/>
  </r>
  <r>
    <x v="5"/>
    <x v="139"/>
    <s v="1"/>
    <x v="0"/>
    <s v="15041RESIN068492022"/>
    <s v="22SD004C"/>
    <x v="69"/>
    <n v="405"/>
    <x v="80"/>
    <x v="87"/>
    <n v="0"/>
    <n v="0"/>
    <n v="41.38"/>
    <n v="5.3794000000000004"/>
    <n v="0"/>
    <n v="0"/>
    <n v="46.759399999999999"/>
    <m/>
    <s v="1"/>
    <x v="2"/>
  </r>
  <r>
    <x v="5"/>
    <x v="139"/>
    <s v="1"/>
    <x v="0"/>
    <s v="15041RESIN068492022"/>
    <s v="22SD004C"/>
    <x v="70"/>
    <n v="406"/>
    <x v="142"/>
    <x v="161"/>
    <n v="0"/>
    <n v="0"/>
    <n v="8495.4"/>
    <n v="1104.402"/>
    <n v="0"/>
    <n v="0"/>
    <n v="9599.8019999999997"/>
    <m/>
    <s v="1"/>
    <x v="2"/>
  </r>
  <r>
    <x v="5"/>
    <x v="139"/>
    <s v="1"/>
    <x v="0"/>
    <s v="15041RESIN068492022"/>
    <s v="22SD004C"/>
    <x v="71"/>
    <n v="407"/>
    <x v="10"/>
    <x v="11"/>
    <n v="0"/>
    <n v="0"/>
    <n v="45.1"/>
    <n v="5.8630000000000004"/>
    <n v="0"/>
    <n v="0"/>
    <n v="50.963000000000001"/>
    <m/>
    <s v="1"/>
    <x v="2"/>
  </r>
  <r>
    <x v="5"/>
    <x v="139"/>
    <s v="1"/>
    <x v="0"/>
    <s v="15041RESIN068492022"/>
    <s v="22SD004C"/>
    <x v="72"/>
    <n v="408"/>
    <x v="234"/>
    <x v="276"/>
    <n v="0"/>
    <n v="0"/>
    <n v="40.78"/>
    <n v="5.3014000000000001"/>
    <n v="0"/>
    <n v="0"/>
    <n v="46.081400000000002"/>
    <m/>
    <s v="1"/>
    <x v="2"/>
  </r>
  <r>
    <x v="5"/>
    <x v="139"/>
    <s v="1"/>
    <x v="0"/>
    <s v="15041RESIN068492022"/>
    <s v="22SD004C"/>
    <x v="73"/>
    <n v="409"/>
    <x v="153"/>
    <x v="481"/>
    <n v="0"/>
    <n v="0"/>
    <n v="41.5"/>
    <n v="5.3950000000000005"/>
    <n v="0"/>
    <n v="0"/>
    <n v="46.895000000000003"/>
    <m/>
    <s v="1"/>
    <x v="2"/>
  </r>
  <r>
    <x v="5"/>
    <x v="139"/>
    <s v="1"/>
    <x v="0"/>
    <s v="15041RESIN068492022"/>
    <s v="22SD004C"/>
    <x v="74"/>
    <n v="410"/>
    <x v="10"/>
    <x v="11"/>
    <n v="0"/>
    <n v="0"/>
    <n v="92.04"/>
    <n v="11.965200000000001"/>
    <n v="0"/>
    <n v="0"/>
    <n v="104.0052"/>
    <m/>
    <s v="1"/>
    <x v="2"/>
  </r>
  <r>
    <x v="5"/>
    <x v="139"/>
    <s v="1"/>
    <x v="0"/>
    <s v="15041RESIN068492022"/>
    <s v="22SD004C"/>
    <x v="75"/>
    <n v="411"/>
    <x v="267"/>
    <x v="317"/>
    <n v="0"/>
    <n v="0"/>
    <n v="19.170000000000002"/>
    <n v="2.4921000000000002"/>
    <n v="0"/>
    <n v="0"/>
    <n v="21.662100000000002"/>
    <m/>
    <s v="1"/>
    <x v="2"/>
  </r>
  <r>
    <x v="5"/>
    <x v="139"/>
    <s v="1"/>
    <x v="0"/>
    <s v="15041RESIN068492022"/>
    <s v="22SD004C"/>
    <x v="76"/>
    <n v="412"/>
    <x v="267"/>
    <x v="317"/>
    <n v="0"/>
    <n v="0"/>
    <n v="906.35"/>
    <n v="117.82550000000001"/>
    <n v="0"/>
    <n v="0"/>
    <n v="1024.1755000000001"/>
    <m/>
    <s v="1"/>
    <x v="2"/>
  </r>
  <r>
    <x v="5"/>
    <x v="140"/>
    <s v="1"/>
    <x v="0"/>
    <s v="15041RESIN068492022"/>
    <s v="22SD004C"/>
    <x v="77"/>
    <n v="413"/>
    <x v="2"/>
    <x v="2"/>
    <n v="0"/>
    <n v="0"/>
    <n v="0"/>
    <n v="0"/>
    <n v="0"/>
    <n v="0"/>
    <n v="0"/>
    <m/>
    <s v="1"/>
    <x v="2"/>
  </r>
  <r>
    <x v="5"/>
    <x v="139"/>
    <s v="1"/>
    <x v="0"/>
    <s v="15041RESIN068492022"/>
    <s v="22SD004C"/>
    <x v="78"/>
    <n v="414"/>
    <x v="364"/>
    <x v="425"/>
    <n v="0"/>
    <n v="0"/>
    <n v="245.31"/>
    <n v="31.8903"/>
    <n v="0"/>
    <n v="0"/>
    <n v="277.20030000000003"/>
    <m/>
    <s v="1"/>
    <x v="2"/>
  </r>
  <r>
    <x v="5"/>
    <x v="139"/>
    <s v="1"/>
    <x v="0"/>
    <s v="15041RESIN068492022"/>
    <s v="22SD004C"/>
    <x v="79"/>
    <n v="415"/>
    <x v="173"/>
    <x v="199"/>
    <n v="0"/>
    <n v="0"/>
    <n v="3971.62"/>
    <n v="516.31060000000002"/>
    <n v="0"/>
    <n v="0"/>
    <n v="4487.9305999999997"/>
    <m/>
    <s v="1"/>
    <x v="2"/>
  </r>
  <r>
    <x v="5"/>
    <x v="139"/>
    <s v="1"/>
    <x v="0"/>
    <s v="15041RESIN068492022"/>
    <s v="22SD004C"/>
    <x v="80"/>
    <n v="416"/>
    <x v="182"/>
    <x v="210"/>
    <n v="0"/>
    <n v="0"/>
    <n v="40.78"/>
    <n v="5.3014000000000001"/>
    <n v="0"/>
    <n v="0"/>
    <n v="46.081400000000002"/>
    <m/>
    <s v="1"/>
    <x v="2"/>
  </r>
  <r>
    <x v="5"/>
    <x v="139"/>
    <s v="1"/>
    <x v="0"/>
    <s v="15041RESIN068492022"/>
    <s v="22SD004C"/>
    <x v="81"/>
    <n v="417"/>
    <x v="248"/>
    <x v="295"/>
    <n v="0"/>
    <n v="0"/>
    <n v="83.57"/>
    <n v="10.864099999999999"/>
    <n v="0"/>
    <n v="0"/>
    <n v="94.434099999999987"/>
    <m/>
    <s v="1"/>
    <x v="2"/>
  </r>
  <r>
    <x v="5"/>
    <x v="133"/>
    <s v="1"/>
    <x v="0"/>
    <s v="15041RESIN068492022"/>
    <s v="22SD004C"/>
    <x v="82"/>
    <n v="418"/>
    <x v="114"/>
    <x v="130"/>
    <n v="0"/>
    <n v="0"/>
    <n v="137.41999999999999"/>
    <n v="17.864599999999999"/>
    <n v="0"/>
    <n v="0"/>
    <n v="155.28459999999998"/>
    <m/>
    <s v="1"/>
    <x v="2"/>
  </r>
  <r>
    <x v="5"/>
    <x v="133"/>
    <s v="1"/>
    <x v="0"/>
    <s v="15041RESIN068492022"/>
    <s v="22SD004C"/>
    <x v="83"/>
    <n v="419"/>
    <x v="347"/>
    <x v="403"/>
    <n v="0"/>
    <n v="0"/>
    <n v="219.49"/>
    <n v="28.533700000000003"/>
    <n v="0"/>
    <n v="0"/>
    <n v="248.02370000000002"/>
    <m/>
    <s v="1"/>
    <x v="2"/>
  </r>
  <r>
    <x v="5"/>
    <x v="133"/>
    <s v="1"/>
    <x v="0"/>
    <s v="15041RESIN068492022"/>
    <s v="22SD004C"/>
    <x v="84"/>
    <n v="420"/>
    <x v="556"/>
    <x v="623"/>
    <n v="0"/>
    <n v="0"/>
    <n v="328.24"/>
    <n v="42.671200000000006"/>
    <n v="0"/>
    <n v="0"/>
    <n v="370.91120000000001"/>
    <m/>
    <s v="1"/>
    <x v="2"/>
  </r>
  <r>
    <x v="5"/>
    <x v="133"/>
    <s v="1"/>
    <x v="0"/>
    <s v="15041RESIN068492022"/>
    <s v="22SD004C"/>
    <x v="85"/>
    <n v="421"/>
    <x v="10"/>
    <x v="11"/>
    <n v="0"/>
    <n v="0"/>
    <n v="156.38"/>
    <n v="20.3294"/>
    <n v="0"/>
    <n v="0"/>
    <n v="176.70939999999999"/>
    <m/>
    <s v="1"/>
    <x v="2"/>
  </r>
  <r>
    <x v="5"/>
    <x v="133"/>
    <s v="1"/>
    <x v="0"/>
    <s v="15041RESIN068492022"/>
    <s v="22SD004C"/>
    <x v="86"/>
    <n v="422"/>
    <x v="49"/>
    <x v="54"/>
    <n v="0"/>
    <n v="0"/>
    <n v="122.6"/>
    <n v="15.938000000000001"/>
    <n v="0"/>
    <n v="0"/>
    <n v="138.53799999999998"/>
    <m/>
    <s v="1"/>
    <x v="2"/>
  </r>
  <r>
    <x v="5"/>
    <x v="133"/>
    <s v="1"/>
    <x v="0"/>
    <s v="15041RESIN068492022"/>
    <s v="22SD004C"/>
    <x v="87"/>
    <n v="423"/>
    <x v="410"/>
    <x v="480"/>
    <n v="0"/>
    <n v="0"/>
    <n v="72.900000000000006"/>
    <n v="9.4770000000000003"/>
    <n v="0"/>
    <n v="0"/>
    <n v="82.37700000000001"/>
    <m/>
    <s v="1"/>
    <x v="2"/>
  </r>
  <r>
    <x v="5"/>
    <x v="133"/>
    <s v="1"/>
    <x v="0"/>
    <s v="15041RESIN068492022"/>
    <s v="22SD004C"/>
    <x v="88"/>
    <n v="424"/>
    <x v="100"/>
    <x v="112"/>
    <n v="0"/>
    <n v="0"/>
    <n v="611.67999999999995"/>
    <n v="79.5184"/>
    <n v="0"/>
    <n v="0"/>
    <n v="691.19839999999999"/>
    <m/>
    <s v="1"/>
    <x v="2"/>
  </r>
  <r>
    <x v="5"/>
    <x v="133"/>
    <s v="1"/>
    <x v="0"/>
    <s v="15041RESIN068492022"/>
    <s v="22SD004C"/>
    <x v="89"/>
    <n v="425"/>
    <x v="114"/>
    <x v="130"/>
    <n v="0"/>
    <n v="0"/>
    <n v="6"/>
    <n v="0.78"/>
    <n v="0"/>
    <n v="0"/>
    <n v="6.78"/>
    <m/>
    <s v="1"/>
    <x v="2"/>
  </r>
  <r>
    <x v="5"/>
    <x v="133"/>
    <s v="1"/>
    <x v="0"/>
    <s v="15041RESIN068492022"/>
    <s v="22SD004C"/>
    <x v="90"/>
    <n v="426"/>
    <x v="10"/>
    <x v="11"/>
    <n v="0"/>
    <n v="0"/>
    <n v="74.77"/>
    <n v="9.7201000000000004"/>
    <n v="0"/>
    <n v="0"/>
    <n v="84.490099999999998"/>
    <m/>
    <s v="1"/>
    <x v="2"/>
  </r>
  <r>
    <x v="5"/>
    <x v="133"/>
    <s v="1"/>
    <x v="0"/>
    <s v="15041RESIN068492022"/>
    <s v="22SD004C"/>
    <x v="91"/>
    <n v="427"/>
    <x v="102"/>
    <x v="117"/>
    <n v="0"/>
    <n v="0"/>
    <n v="363.89"/>
    <n v="47.305700000000002"/>
    <n v="0"/>
    <n v="0"/>
    <n v="411.19569999999999"/>
    <m/>
    <s v="1"/>
    <x v="2"/>
  </r>
  <r>
    <x v="5"/>
    <x v="133"/>
    <s v="1"/>
    <x v="0"/>
    <s v="15041RESIN068492022"/>
    <s v="22SD004C"/>
    <x v="92"/>
    <n v="428"/>
    <x v="10"/>
    <x v="11"/>
    <n v="0"/>
    <n v="0"/>
    <n v="217.69"/>
    <n v="28.299700000000001"/>
    <n v="0"/>
    <n v="0"/>
    <n v="245.9897"/>
    <m/>
    <s v="1"/>
    <x v="2"/>
  </r>
  <r>
    <x v="5"/>
    <x v="133"/>
    <s v="1"/>
    <x v="0"/>
    <s v="15041RESIN068492022"/>
    <s v="22SD004C"/>
    <x v="93"/>
    <n v="429"/>
    <x v="201"/>
    <x v="234"/>
    <n v="0"/>
    <n v="0"/>
    <n v="432.68"/>
    <n v="56.248400000000004"/>
    <n v="0"/>
    <n v="0"/>
    <n v="488.92840000000001"/>
    <m/>
    <s v="1"/>
    <x v="2"/>
  </r>
  <r>
    <x v="5"/>
    <x v="133"/>
    <s v="1"/>
    <x v="0"/>
    <s v="15041RESIN068492022"/>
    <s v="22SD004C"/>
    <x v="94"/>
    <n v="430"/>
    <x v="176"/>
    <x v="202"/>
    <n v="0"/>
    <n v="0"/>
    <n v="23.79"/>
    <n v="3.0926999999999998"/>
    <n v="0"/>
    <n v="0"/>
    <n v="26.8827"/>
    <m/>
    <s v="1"/>
    <x v="2"/>
  </r>
  <r>
    <x v="5"/>
    <x v="133"/>
    <s v="1"/>
    <x v="0"/>
    <s v="15041RESIN068492022"/>
    <s v="22SD004C"/>
    <x v="95"/>
    <n v="431"/>
    <x v="557"/>
    <x v="426"/>
    <n v="0"/>
    <n v="0"/>
    <n v="369.02"/>
    <n v="47.9726"/>
    <n v="0"/>
    <n v="0"/>
    <n v="416.99259999999998"/>
    <m/>
    <s v="1"/>
    <x v="2"/>
  </r>
  <r>
    <x v="5"/>
    <x v="133"/>
    <s v="1"/>
    <x v="0"/>
    <s v="15041RESIN068492022"/>
    <s v="22SD004C"/>
    <x v="96"/>
    <n v="432"/>
    <x v="558"/>
    <x v="435"/>
    <n v="0"/>
    <n v="0"/>
    <n v="414.05"/>
    <n v="53.826500000000003"/>
    <n v="0"/>
    <n v="0"/>
    <n v="467.87650000000002"/>
    <m/>
    <s v="1"/>
    <x v="2"/>
  </r>
  <r>
    <x v="5"/>
    <x v="133"/>
    <s v="1"/>
    <x v="0"/>
    <s v="15041RESIN068492022"/>
    <s v="22SD004C"/>
    <x v="97"/>
    <n v="433"/>
    <x v="10"/>
    <x v="11"/>
    <n v="0"/>
    <n v="0"/>
    <n v="387.17"/>
    <n v="50.332100000000004"/>
    <n v="0"/>
    <n v="0"/>
    <n v="437.50210000000004"/>
    <m/>
    <s v="1"/>
    <x v="2"/>
  </r>
  <r>
    <x v="5"/>
    <x v="133"/>
    <s v="1"/>
    <x v="0"/>
    <s v="15041RESIN068492022"/>
    <s v="22SD004C"/>
    <x v="98"/>
    <n v="434"/>
    <x v="123"/>
    <x v="140"/>
    <n v="0"/>
    <n v="0"/>
    <n v="40.78"/>
    <n v="5.3014000000000001"/>
    <n v="0"/>
    <n v="0"/>
    <n v="46.081400000000002"/>
    <m/>
    <s v="1"/>
    <x v="2"/>
  </r>
  <r>
    <x v="5"/>
    <x v="133"/>
    <s v="1"/>
    <x v="0"/>
    <s v="15041RESIN068492022"/>
    <s v="22SD004C"/>
    <x v="99"/>
    <n v="435"/>
    <x v="10"/>
    <x v="11"/>
    <n v="0"/>
    <n v="0"/>
    <n v="128.68"/>
    <n v="16.728400000000001"/>
    <n v="0"/>
    <n v="0"/>
    <n v="145.4084"/>
    <m/>
    <s v="1"/>
    <x v="2"/>
  </r>
  <r>
    <x v="5"/>
    <x v="133"/>
    <s v="1"/>
    <x v="0"/>
    <s v="15041RESIN068492022"/>
    <s v="22SD004C"/>
    <x v="100"/>
    <n v="436"/>
    <x v="154"/>
    <x v="177"/>
    <n v="0"/>
    <n v="0"/>
    <n v="736.03"/>
    <n v="95.683899999999994"/>
    <n v="0"/>
    <n v="0"/>
    <n v="831.71389999999997"/>
    <m/>
    <s v="1"/>
    <x v="2"/>
  </r>
  <r>
    <x v="5"/>
    <x v="133"/>
    <s v="1"/>
    <x v="0"/>
    <s v="15041RESIN068492022"/>
    <s v="22SD004C"/>
    <x v="101"/>
    <n v="437"/>
    <x v="219"/>
    <x v="257"/>
    <n v="0"/>
    <n v="0"/>
    <n v="1101.04"/>
    <n v="143.1352"/>
    <n v="0"/>
    <n v="0"/>
    <n v="1244.1751999999999"/>
    <m/>
    <s v="1"/>
    <x v="2"/>
  </r>
  <r>
    <x v="5"/>
    <x v="133"/>
    <s v="1"/>
    <x v="0"/>
    <s v="15041RESIN068492022"/>
    <s v="22SD004C"/>
    <x v="102"/>
    <n v="438"/>
    <x v="208"/>
    <x v="245"/>
    <n v="0"/>
    <n v="0"/>
    <n v="118.15"/>
    <n v="15.359500000000001"/>
    <n v="0"/>
    <n v="0"/>
    <n v="133.5095"/>
    <m/>
    <s v="1"/>
    <x v="2"/>
  </r>
  <r>
    <x v="5"/>
    <x v="133"/>
    <s v="1"/>
    <x v="0"/>
    <s v="15041RESIN068492022"/>
    <s v="22SD004C"/>
    <x v="103"/>
    <n v="439"/>
    <x v="527"/>
    <x v="13"/>
    <n v="0"/>
    <n v="0"/>
    <n v="42"/>
    <n v="5.46"/>
    <n v="0"/>
    <n v="0"/>
    <n v="47.46"/>
    <m/>
    <s v="1"/>
    <x v="2"/>
  </r>
  <r>
    <x v="5"/>
    <x v="133"/>
    <s v="1"/>
    <x v="0"/>
    <s v="15041RESIN068492022"/>
    <s v="22SD004C"/>
    <x v="104"/>
    <n v="440"/>
    <x v="559"/>
    <x v="624"/>
    <n v="0"/>
    <n v="0"/>
    <n v="31.86"/>
    <n v="4.1417999999999999"/>
    <n v="0"/>
    <n v="0"/>
    <n v="36.001800000000003"/>
    <m/>
    <s v="1"/>
    <x v="2"/>
  </r>
  <r>
    <x v="5"/>
    <x v="133"/>
    <s v="1"/>
    <x v="0"/>
    <s v="15041RESIN068492022"/>
    <s v="22SD004C"/>
    <x v="105"/>
    <n v="441"/>
    <x v="32"/>
    <x v="36"/>
    <n v="0"/>
    <n v="0"/>
    <n v="756.08"/>
    <n v="98.290400000000005"/>
    <n v="0"/>
    <n v="0"/>
    <n v="854.37040000000002"/>
    <m/>
    <s v="1"/>
    <x v="2"/>
  </r>
  <r>
    <x v="5"/>
    <x v="133"/>
    <s v="1"/>
    <x v="0"/>
    <s v="15041RESIN068492022"/>
    <s v="22SD004C"/>
    <x v="106"/>
    <n v="442"/>
    <x v="560"/>
    <x v="625"/>
    <n v="0"/>
    <n v="0"/>
    <n v="61.5"/>
    <n v="7.9950000000000001"/>
    <n v="0"/>
    <n v="0"/>
    <n v="69.495000000000005"/>
    <m/>
    <s v="1"/>
    <x v="2"/>
  </r>
  <r>
    <x v="5"/>
    <x v="133"/>
    <s v="1"/>
    <x v="0"/>
    <s v="15041RESIN068492022"/>
    <s v="22SD004C"/>
    <x v="107"/>
    <n v="443"/>
    <x v="36"/>
    <x v="40"/>
    <n v="0"/>
    <n v="0"/>
    <n v="291.60000000000002"/>
    <n v="37.908000000000001"/>
    <n v="0"/>
    <n v="0"/>
    <n v="329.50800000000004"/>
    <m/>
    <s v="1"/>
    <x v="2"/>
  </r>
  <r>
    <x v="5"/>
    <x v="133"/>
    <s v="1"/>
    <x v="0"/>
    <s v="15041RESIN068492022"/>
    <s v="22SD004C"/>
    <x v="108"/>
    <n v="444"/>
    <x v="10"/>
    <x v="11"/>
    <n v="0"/>
    <n v="0"/>
    <n v="45.8"/>
    <n v="5.9539999999999997"/>
    <n v="0"/>
    <n v="0"/>
    <n v="51.753999999999998"/>
    <m/>
    <s v="1"/>
    <x v="2"/>
  </r>
  <r>
    <x v="5"/>
    <x v="133"/>
    <s v="1"/>
    <x v="0"/>
    <s v="15041RESIN068492022"/>
    <s v="22SD004C"/>
    <x v="109"/>
    <n v="445"/>
    <x v="10"/>
    <x v="11"/>
    <n v="0"/>
    <n v="0"/>
    <n v="189.42"/>
    <n v="24.624600000000001"/>
    <n v="0"/>
    <n v="0"/>
    <n v="214.0446"/>
    <m/>
    <s v="1"/>
    <x v="2"/>
  </r>
  <r>
    <x v="5"/>
    <x v="133"/>
    <s v="1"/>
    <x v="0"/>
    <s v="15041RESIN068492022"/>
    <s v="22SD004C"/>
    <x v="110"/>
    <n v="446"/>
    <x v="233"/>
    <x v="273"/>
    <n v="0"/>
    <n v="0"/>
    <n v="61.17"/>
    <n v="7.9521000000000006"/>
    <n v="0"/>
    <n v="0"/>
    <n v="69.122100000000003"/>
    <m/>
    <s v="1"/>
    <x v="2"/>
  </r>
  <r>
    <x v="5"/>
    <x v="133"/>
    <s v="1"/>
    <x v="0"/>
    <s v="15041RESIN068492022"/>
    <s v="22SD004C"/>
    <x v="111"/>
    <n v="447"/>
    <x v="89"/>
    <x v="99"/>
    <n v="0"/>
    <n v="0"/>
    <n v="205.9"/>
    <n v="26.767000000000003"/>
    <n v="0"/>
    <n v="0"/>
    <n v="232.667"/>
    <m/>
    <s v="1"/>
    <x v="2"/>
  </r>
  <r>
    <x v="5"/>
    <x v="133"/>
    <s v="1"/>
    <x v="0"/>
    <s v="15041RESIN068492022"/>
    <s v="22SD004C"/>
    <x v="112"/>
    <n v="448"/>
    <x v="230"/>
    <x v="269"/>
    <n v="0"/>
    <n v="0"/>
    <n v="165.12"/>
    <n v="21.465600000000002"/>
    <n v="0"/>
    <n v="0"/>
    <n v="186.5856"/>
    <m/>
    <s v="1"/>
    <x v="2"/>
  </r>
  <r>
    <x v="5"/>
    <x v="121"/>
    <s v="1"/>
    <x v="0"/>
    <s v="15041RESIN068492022"/>
    <s v="22SD004C"/>
    <x v="113"/>
    <n v="449"/>
    <x v="58"/>
    <x v="63"/>
    <n v="0"/>
    <n v="0"/>
    <n v="144.72999999999999"/>
    <n v="18.814899999999998"/>
    <n v="0"/>
    <n v="0"/>
    <n v="163.54489999999998"/>
    <m/>
    <s v="1"/>
    <x v="2"/>
  </r>
  <r>
    <x v="5"/>
    <x v="121"/>
    <s v="1"/>
    <x v="0"/>
    <s v="15041RESIN068492022"/>
    <s v="22SD004C"/>
    <x v="114"/>
    <n v="450"/>
    <x v="292"/>
    <x v="343"/>
    <n v="0"/>
    <n v="0"/>
    <n v="89.24"/>
    <n v="11.6012"/>
    <n v="0"/>
    <n v="0"/>
    <n v="100.8412"/>
    <m/>
    <s v="1"/>
    <x v="2"/>
  </r>
  <r>
    <x v="5"/>
    <x v="121"/>
    <s v="1"/>
    <x v="0"/>
    <s v="15041RESIN068492022"/>
    <s v="22SD004C"/>
    <x v="115"/>
    <n v="451"/>
    <x v="176"/>
    <x v="202"/>
    <n v="0"/>
    <n v="0"/>
    <n v="40.78"/>
    <n v="5.3014000000000001"/>
    <n v="0"/>
    <n v="0"/>
    <n v="46.081400000000002"/>
    <m/>
    <s v="1"/>
    <x v="2"/>
  </r>
  <r>
    <x v="5"/>
    <x v="121"/>
    <s v="1"/>
    <x v="0"/>
    <s v="15041RESIN068492022"/>
    <s v="22SD004C"/>
    <x v="116"/>
    <n v="452"/>
    <x v="303"/>
    <x v="354"/>
    <n v="0"/>
    <n v="0"/>
    <n v="10.5"/>
    <n v="1.365"/>
    <n v="0"/>
    <n v="0"/>
    <n v="11.865"/>
    <m/>
    <s v="1"/>
    <x v="2"/>
  </r>
  <r>
    <x v="5"/>
    <x v="121"/>
    <s v="1"/>
    <x v="0"/>
    <s v="15041RESIN068492022"/>
    <s v="22SD004C"/>
    <x v="25"/>
    <n v="453"/>
    <x v="142"/>
    <x v="161"/>
    <n v="0"/>
    <n v="0"/>
    <n v="8495.4"/>
    <n v="1104.402"/>
    <n v="0"/>
    <n v="0"/>
    <n v="9599.8019999999997"/>
    <m/>
    <s v="1"/>
    <x v="2"/>
  </r>
  <r>
    <x v="5"/>
    <x v="121"/>
    <s v="1"/>
    <x v="0"/>
    <s v="15041RESIN068492022"/>
    <s v="22SD004C"/>
    <x v="24"/>
    <n v="454"/>
    <x v="14"/>
    <x v="17"/>
    <n v="0"/>
    <n v="0"/>
    <n v="39.159999999999997"/>
    <n v="5.0907999999999998"/>
    <n v="0"/>
    <n v="0"/>
    <n v="44.250799999999998"/>
    <m/>
    <s v="1"/>
    <x v="2"/>
  </r>
  <r>
    <x v="5"/>
    <x v="121"/>
    <s v="1"/>
    <x v="0"/>
    <s v="15041RESIN068492022"/>
    <s v="22SD004C"/>
    <x v="23"/>
    <n v="455"/>
    <x v="14"/>
    <x v="17"/>
    <n v="0"/>
    <n v="0"/>
    <n v="7.1"/>
    <n v="0.92299999999999993"/>
    <n v="0"/>
    <n v="0"/>
    <n v="8.0229999999999997"/>
    <m/>
    <s v="1"/>
    <x v="2"/>
  </r>
  <r>
    <x v="5"/>
    <x v="121"/>
    <s v="1"/>
    <x v="0"/>
    <s v="15041RESIN068492022"/>
    <s v="22SD004C"/>
    <x v="22"/>
    <n v="456"/>
    <x v="14"/>
    <x v="17"/>
    <n v="0"/>
    <n v="0"/>
    <n v="14.32"/>
    <n v="1.8616000000000001"/>
    <n v="0"/>
    <n v="0"/>
    <n v="16.1816"/>
    <m/>
    <s v="1"/>
    <x v="2"/>
  </r>
  <r>
    <x v="5"/>
    <x v="121"/>
    <s v="1"/>
    <x v="0"/>
    <s v="15041RESIN068492022"/>
    <s v="22SD004C"/>
    <x v="21"/>
    <n v="457"/>
    <x v="14"/>
    <x v="17"/>
    <n v="0"/>
    <n v="0"/>
    <n v="9.68"/>
    <n v="1.2584"/>
    <n v="0"/>
    <n v="0"/>
    <n v="10.9384"/>
    <m/>
    <s v="1"/>
    <x v="2"/>
  </r>
  <r>
    <x v="5"/>
    <x v="121"/>
    <s v="1"/>
    <x v="0"/>
    <s v="15041RESIN068492022"/>
    <s v="22SD004C"/>
    <x v="20"/>
    <n v="458"/>
    <x v="14"/>
    <x v="17"/>
    <n v="0"/>
    <n v="0"/>
    <n v="6.32"/>
    <n v="0.82160000000000011"/>
    <n v="0"/>
    <n v="0"/>
    <n v="7.1416000000000004"/>
    <m/>
    <s v="1"/>
    <x v="2"/>
  </r>
  <r>
    <x v="5"/>
    <x v="121"/>
    <s v="1"/>
    <x v="0"/>
    <s v="15041RESIN068492022"/>
    <s v="22SD004C"/>
    <x v="19"/>
    <n v="459"/>
    <x v="14"/>
    <x v="17"/>
    <n v="0"/>
    <n v="0"/>
    <n v="17.260000000000002"/>
    <n v="2.2438000000000002"/>
    <n v="0"/>
    <n v="0"/>
    <n v="19.503800000000002"/>
    <m/>
    <s v="1"/>
    <x v="2"/>
  </r>
  <r>
    <x v="5"/>
    <x v="121"/>
    <s v="1"/>
    <x v="0"/>
    <s v="15041RESIN068492022"/>
    <s v="22SD004C"/>
    <x v="18"/>
    <n v="460"/>
    <x v="14"/>
    <x v="17"/>
    <n v="0"/>
    <n v="0"/>
    <n v="10.6"/>
    <n v="1.3779999999999999"/>
    <n v="0"/>
    <n v="0"/>
    <n v="11.978"/>
    <m/>
    <s v="1"/>
    <x v="2"/>
  </r>
  <r>
    <x v="5"/>
    <x v="121"/>
    <s v="1"/>
    <x v="0"/>
    <s v="15041RESIN068492022"/>
    <s v="22SD004C"/>
    <x v="17"/>
    <n v="461"/>
    <x v="14"/>
    <x v="17"/>
    <n v="0"/>
    <n v="0"/>
    <n v="14.58"/>
    <n v="1.8954"/>
    <n v="0"/>
    <n v="0"/>
    <n v="16.4754"/>
    <m/>
    <s v="1"/>
    <x v="2"/>
  </r>
  <r>
    <x v="5"/>
    <x v="121"/>
    <s v="1"/>
    <x v="0"/>
    <s v="15041RESIN068492022"/>
    <s v="22SD004C"/>
    <x v="16"/>
    <n v="462"/>
    <x v="14"/>
    <x v="17"/>
    <n v="0"/>
    <n v="0"/>
    <n v="7.1"/>
    <n v="0.92299999999999993"/>
    <n v="0"/>
    <n v="0"/>
    <n v="8.0229999999999997"/>
    <m/>
    <s v="1"/>
    <x v="2"/>
  </r>
  <r>
    <x v="5"/>
    <x v="121"/>
    <s v="1"/>
    <x v="0"/>
    <s v="15041RESIN068492022"/>
    <s v="22SD004C"/>
    <x v="15"/>
    <n v="463"/>
    <x v="14"/>
    <x v="17"/>
    <n v="0"/>
    <n v="0"/>
    <n v="14.32"/>
    <n v="1.8616000000000001"/>
    <n v="0"/>
    <n v="0"/>
    <n v="16.1816"/>
    <m/>
    <s v="1"/>
    <x v="2"/>
  </r>
  <r>
    <x v="5"/>
    <x v="121"/>
    <s v="1"/>
    <x v="0"/>
    <s v="15041RESIN068492022"/>
    <s v="22SD004C"/>
    <x v="14"/>
    <n v="464"/>
    <x v="14"/>
    <x v="17"/>
    <n v="0"/>
    <n v="0"/>
    <n v="10.6"/>
    <n v="1.3779999999999999"/>
    <n v="0"/>
    <n v="0"/>
    <n v="11.978"/>
    <m/>
    <s v="1"/>
    <x v="2"/>
  </r>
  <r>
    <x v="5"/>
    <x v="121"/>
    <s v="1"/>
    <x v="0"/>
    <s v="15041RESIN068492022"/>
    <s v="22SD004C"/>
    <x v="13"/>
    <n v="465"/>
    <x v="14"/>
    <x v="17"/>
    <n v="0"/>
    <n v="0"/>
    <n v="14.74"/>
    <n v="1.9162000000000001"/>
    <n v="0"/>
    <n v="0"/>
    <n v="16.656200000000002"/>
    <m/>
    <s v="1"/>
    <x v="2"/>
  </r>
  <r>
    <x v="5"/>
    <x v="121"/>
    <s v="1"/>
    <x v="0"/>
    <s v="15041RESIN068492022"/>
    <s v="22SD004C"/>
    <x v="12"/>
    <n v="466"/>
    <x v="14"/>
    <x v="17"/>
    <n v="0"/>
    <n v="0"/>
    <n v="4.84"/>
    <n v="0.62919999999999998"/>
    <n v="0"/>
    <n v="0"/>
    <n v="5.4691999999999998"/>
    <m/>
    <s v="1"/>
    <x v="2"/>
  </r>
  <r>
    <x v="5"/>
    <x v="121"/>
    <s v="1"/>
    <x v="0"/>
    <s v="15041RESIN068492022"/>
    <s v="22SD004C"/>
    <x v="11"/>
    <n v="467"/>
    <x v="14"/>
    <x v="17"/>
    <n v="0"/>
    <n v="0"/>
    <n v="16.11"/>
    <n v="2.0943000000000001"/>
    <n v="0"/>
    <n v="0"/>
    <n v="18.2043"/>
    <m/>
    <s v="1"/>
    <x v="2"/>
  </r>
  <r>
    <x v="5"/>
    <x v="121"/>
    <s v="1"/>
    <x v="0"/>
    <s v="15041RESIN068492022"/>
    <s v="22SD004C"/>
    <x v="10"/>
    <n v="468"/>
    <x v="14"/>
    <x v="17"/>
    <n v="0"/>
    <n v="0"/>
    <n v="4.8600000000000003"/>
    <n v="0.63180000000000003"/>
    <n v="0"/>
    <n v="0"/>
    <n v="5.4918000000000005"/>
    <m/>
    <s v="1"/>
    <x v="2"/>
  </r>
  <r>
    <x v="5"/>
    <x v="121"/>
    <s v="1"/>
    <x v="0"/>
    <s v="15041RESIN068492022"/>
    <s v="22SD004C"/>
    <x v="9"/>
    <n v="469"/>
    <x v="14"/>
    <x v="17"/>
    <n v="0"/>
    <n v="0"/>
    <n v="14.32"/>
    <n v="1.8616000000000001"/>
    <n v="0"/>
    <n v="0"/>
    <n v="16.1816"/>
    <m/>
    <s v="1"/>
    <x v="2"/>
  </r>
  <r>
    <x v="5"/>
    <x v="121"/>
    <s v="1"/>
    <x v="0"/>
    <s v="15041RESIN068492022"/>
    <s v="22SD004C"/>
    <x v="8"/>
    <n v="470"/>
    <x v="14"/>
    <x v="17"/>
    <n v="0"/>
    <n v="0"/>
    <n v="8.36"/>
    <n v="1.0868"/>
    <n v="0"/>
    <n v="0"/>
    <n v="9.4467999999999996"/>
    <m/>
    <s v="1"/>
    <x v="2"/>
  </r>
  <r>
    <x v="5"/>
    <x v="121"/>
    <s v="1"/>
    <x v="0"/>
    <s v="15041RESIN068492022"/>
    <s v="22SD004C"/>
    <x v="7"/>
    <n v="471"/>
    <x v="14"/>
    <x v="17"/>
    <n v="0"/>
    <n v="0"/>
    <n v="6.32"/>
    <n v="0.82160000000000011"/>
    <n v="0"/>
    <n v="0"/>
    <n v="7.1416000000000004"/>
    <m/>
    <s v="1"/>
    <x v="2"/>
  </r>
  <r>
    <x v="5"/>
    <x v="121"/>
    <s v="1"/>
    <x v="0"/>
    <s v="15041RESIN068492022"/>
    <s v="22SD004C"/>
    <x v="6"/>
    <n v="472"/>
    <x v="14"/>
    <x v="17"/>
    <n v="0"/>
    <n v="0"/>
    <n v="716"/>
    <n v="93.08"/>
    <n v="0"/>
    <n v="0"/>
    <n v="809.08"/>
    <m/>
    <s v="1"/>
    <x v="2"/>
  </r>
  <r>
    <x v="5"/>
    <x v="121"/>
    <s v="1"/>
    <x v="0"/>
    <s v="15041RESIN068492022"/>
    <s v="22SD004C"/>
    <x v="5"/>
    <n v="473"/>
    <x v="14"/>
    <x v="17"/>
    <n v="0"/>
    <n v="0"/>
    <n v="11.96"/>
    <n v="1.5548000000000002"/>
    <n v="0"/>
    <n v="0"/>
    <n v="13.514800000000001"/>
    <m/>
    <s v="1"/>
    <x v="2"/>
  </r>
  <r>
    <x v="5"/>
    <x v="121"/>
    <s v="1"/>
    <x v="0"/>
    <s v="15041RESIN068492022"/>
    <s v="22SD004C"/>
    <x v="4"/>
    <n v="474"/>
    <x v="14"/>
    <x v="17"/>
    <n v="0"/>
    <n v="0"/>
    <n v="16.72"/>
    <n v="2.1736"/>
    <n v="0"/>
    <n v="0"/>
    <n v="18.893599999999999"/>
    <m/>
    <s v="1"/>
    <x v="2"/>
  </r>
  <r>
    <x v="5"/>
    <x v="121"/>
    <s v="1"/>
    <x v="0"/>
    <s v="15041RESIN068492022"/>
    <s v="22SD004C"/>
    <x v="3"/>
    <n v="475"/>
    <x v="14"/>
    <x v="17"/>
    <n v="0"/>
    <n v="0"/>
    <n v="10.6"/>
    <n v="1.3779999999999999"/>
    <n v="0"/>
    <n v="0"/>
    <n v="11.978"/>
    <m/>
    <s v="1"/>
    <x v="2"/>
  </r>
  <r>
    <x v="5"/>
    <x v="121"/>
    <s v="1"/>
    <x v="0"/>
    <s v="15041RESIN068492022"/>
    <s v="22SD004C"/>
    <x v="2"/>
    <n v="476"/>
    <x v="236"/>
    <x v="279"/>
    <n v="0"/>
    <n v="0"/>
    <n v="68.37"/>
    <n v="8.8881000000000014"/>
    <n v="0"/>
    <n v="0"/>
    <n v="77.258100000000013"/>
    <m/>
    <s v="1"/>
    <x v="2"/>
  </r>
  <r>
    <x v="5"/>
    <x v="121"/>
    <s v="1"/>
    <x v="0"/>
    <s v="15041RESIN068492022"/>
    <s v="22SD004C"/>
    <x v="1"/>
    <n v="477"/>
    <x v="304"/>
    <x v="355"/>
    <n v="0"/>
    <n v="0"/>
    <n v="246.68"/>
    <n v="32.068400000000004"/>
    <n v="0"/>
    <n v="0"/>
    <n v="278.7484"/>
    <m/>
    <s v="1"/>
    <x v="2"/>
  </r>
  <r>
    <x v="5"/>
    <x v="121"/>
    <s v="1"/>
    <x v="0"/>
    <s v="15041RESIN068492022"/>
    <s v="22SD004C"/>
    <x v="3819"/>
    <n v="478"/>
    <x v="246"/>
    <x v="292"/>
    <n v="0"/>
    <n v="0"/>
    <n v="101.95"/>
    <n v="13.253500000000001"/>
    <n v="0"/>
    <n v="0"/>
    <n v="115.20350000000001"/>
    <m/>
    <s v="1"/>
    <x v="2"/>
  </r>
  <r>
    <x v="5"/>
    <x v="121"/>
    <s v="1"/>
    <x v="0"/>
    <s v="15041RESIN068492022"/>
    <s v="22SD004C"/>
    <x v="3820"/>
    <n v="479"/>
    <x v="280"/>
    <x v="331"/>
    <n v="0"/>
    <n v="0"/>
    <n v="83.6"/>
    <n v="10.868"/>
    <n v="0"/>
    <n v="0"/>
    <n v="94.467999999999989"/>
    <m/>
    <s v="1"/>
    <x v="2"/>
  </r>
  <r>
    <x v="5"/>
    <x v="121"/>
    <s v="1"/>
    <x v="0"/>
    <s v="15041RESIN068492022"/>
    <s v="22SD004C"/>
    <x v="3821"/>
    <n v="480"/>
    <x v="338"/>
    <x v="394"/>
    <n v="0"/>
    <n v="0"/>
    <n v="9292.19"/>
    <n v="1207.9847000000002"/>
    <n v="0"/>
    <n v="0"/>
    <n v="10500.174700000001"/>
    <m/>
    <s v="1"/>
    <x v="2"/>
  </r>
  <r>
    <x v="5"/>
    <x v="121"/>
    <s v="1"/>
    <x v="0"/>
    <s v="15041RESIN068492022"/>
    <s v="22SD004C"/>
    <x v="3822"/>
    <n v="481"/>
    <x v="128"/>
    <x v="146"/>
    <n v="0"/>
    <n v="0"/>
    <n v="84.96"/>
    <n v="11.0448"/>
    <n v="0"/>
    <n v="0"/>
    <n v="96.004799999999989"/>
    <m/>
    <s v="1"/>
    <x v="2"/>
  </r>
  <r>
    <x v="5"/>
    <x v="121"/>
    <s v="1"/>
    <x v="0"/>
    <s v="15041RESIN068492022"/>
    <s v="22SD004C"/>
    <x v="3823"/>
    <n v="482"/>
    <x v="158"/>
    <x v="182"/>
    <n v="0"/>
    <n v="0"/>
    <n v="71.11"/>
    <n v="9.2443000000000008"/>
    <n v="0"/>
    <n v="0"/>
    <n v="80.354299999999995"/>
    <m/>
    <s v="1"/>
    <x v="2"/>
  </r>
  <r>
    <x v="5"/>
    <x v="121"/>
    <s v="1"/>
    <x v="0"/>
    <s v="15041RESIN068492022"/>
    <s v="22SD004C"/>
    <x v="3824"/>
    <n v="483"/>
    <x v="31"/>
    <x v="35"/>
    <n v="0"/>
    <n v="0"/>
    <n v="450"/>
    <n v="58.5"/>
    <n v="0"/>
    <n v="0"/>
    <n v="508.5"/>
    <m/>
    <s v="1"/>
    <x v="2"/>
  </r>
  <r>
    <x v="5"/>
    <x v="121"/>
    <s v="1"/>
    <x v="0"/>
    <s v="15041RESIN068492022"/>
    <s v="22SD004C"/>
    <x v="3825"/>
    <n v="484"/>
    <x v="399"/>
    <x v="468"/>
    <n v="0"/>
    <n v="0"/>
    <n v="94.72"/>
    <n v="12.313600000000001"/>
    <n v="0"/>
    <n v="0"/>
    <n v="107.03360000000001"/>
    <m/>
    <s v="1"/>
    <x v="2"/>
  </r>
  <r>
    <x v="5"/>
    <x v="121"/>
    <s v="1"/>
    <x v="0"/>
    <s v="15041RESIN068492022"/>
    <s v="22SD004C"/>
    <x v="3826"/>
    <n v="485"/>
    <x v="155"/>
    <x v="179"/>
    <n v="0"/>
    <n v="0"/>
    <n v="70.8"/>
    <n v="9.2040000000000006"/>
    <n v="0"/>
    <n v="0"/>
    <n v="80.003999999999991"/>
    <m/>
    <s v="1"/>
    <x v="2"/>
  </r>
  <r>
    <x v="5"/>
    <x v="121"/>
    <s v="1"/>
    <x v="0"/>
    <s v="15041RESIN068492022"/>
    <s v="22SD004C"/>
    <x v="3827"/>
    <n v="486"/>
    <x v="10"/>
    <x v="11"/>
    <n v="0"/>
    <n v="0"/>
    <n v="52.51"/>
    <n v="6.8262999999999998"/>
    <n v="0"/>
    <n v="0"/>
    <n v="59.336299999999994"/>
    <m/>
    <s v="1"/>
    <x v="2"/>
  </r>
  <r>
    <x v="5"/>
    <x v="121"/>
    <s v="1"/>
    <x v="0"/>
    <s v="15041RESIN068492022"/>
    <s v="22SD004C"/>
    <x v="3828"/>
    <n v="487"/>
    <x v="10"/>
    <x v="11"/>
    <n v="0"/>
    <n v="0"/>
    <n v="73.81"/>
    <n v="9.5952999999999999"/>
    <n v="0"/>
    <n v="0"/>
    <n v="83.405299999999997"/>
    <m/>
    <s v="1"/>
    <x v="2"/>
  </r>
  <r>
    <x v="5"/>
    <x v="121"/>
    <s v="1"/>
    <x v="0"/>
    <s v="15041RESIN068492022"/>
    <s v="22SD004C"/>
    <x v="3829"/>
    <n v="488"/>
    <x v="544"/>
    <x v="109"/>
    <n v="0"/>
    <n v="0"/>
    <n v="178.99"/>
    <n v="23.268700000000003"/>
    <n v="0"/>
    <n v="0"/>
    <n v="202.2587"/>
    <m/>
    <s v="1"/>
    <x v="2"/>
  </r>
  <r>
    <x v="5"/>
    <x v="121"/>
    <s v="1"/>
    <x v="0"/>
    <s v="15041RESIN068492022"/>
    <s v="22SD004C"/>
    <x v="3830"/>
    <n v="489"/>
    <x v="181"/>
    <x v="208"/>
    <n v="0"/>
    <n v="0"/>
    <n v="450.57"/>
    <n v="58.574100000000001"/>
    <n v="0"/>
    <n v="0"/>
    <n v="509.14409999999998"/>
    <m/>
    <s v="1"/>
    <x v="2"/>
  </r>
  <r>
    <x v="5"/>
    <x v="121"/>
    <s v="1"/>
    <x v="0"/>
    <s v="15041RESIN068492022"/>
    <s v="22SD004C"/>
    <x v="3831"/>
    <n v="490"/>
    <x v="25"/>
    <x v="28"/>
    <n v="0"/>
    <n v="0"/>
    <n v="46.81"/>
    <n v="6.0853000000000002"/>
    <n v="0"/>
    <n v="0"/>
    <n v="52.895300000000006"/>
    <m/>
    <s v="1"/>
    <x v="2"/>
  </r>
  <r>
    <x v="5"/>
    <x v="121"/>
    <s v="1"/>
    <x v="0"/>
    <s v="15041RESIN068492022"/>
    <s v="22SD004C"/>
    <x v="3832"/>
    <n v="491"/>
    <x v="402"/>
    <x v="471"/>
    <n v="0"/>
    <n v="0"/>
    <n v="57"/>
    <n v="7.41"/>
    <n v="0"/>
    <n v="0"/>
    <n v="64.41"/>
    <m/>
    <s v="1"/>
    <x v="2"/>
  </r>
  <r>
    <x v="5"/>
    <x v="121"/>
    <s v="1"/>
    <x v="0"/>
    <s v="15041RESIN068492022"/>
    <s v="22SD004C"/>
    <x v="3833"/>
    <n v="492"/>
    <x v="201"/>
    <x v="234"/>
    <n v="0"/>
    <n v="0"/>
    <n v="39.31"/>
    <n v="5.1103000000000005"/>
    <n v="0"/>
    <n v="0"/>
    <n v="44.420300000000005"/>
    <m/>
    <s v="1"/>
    <x v="2"/>
  </r>
  <r>
    <x v="5"/>
    <x v="121"/>
    <s v="1"/>
    <x v="0"/>
    <s v="15041RESIN068492022"/>
    <s v="22SD004C"/>
    <x v="3834"/>
    <n v="493"/>
    <x v="315"/>
    <x v="367"/>
    <n v="0"/>
    <n v="0"/>
    <n v="144.72999999999999"/>
    <n v="18.814899999999998"/>
    <n v="0"/>
    <n v="0"/>
    <n v="163.54489999999998"/>
    <m/>
    <s v="1"/>
    <x v="2"/>
  </r>
  <r>
    <x v="5"/>
    <x v="121"/>
    <s v="1"/>
    <x v="0"/>
    <s v="15041RESIN068492022"/>
    <s v="22SD004C"/>
    <x v="3835"/>
    <n v="494"/>
    <x v="166"/>
    <x v="191"/>
    <n v="0"/>
    <n v="0"/>
    <n v="124.34"/>
    <n v="16.164200000000001"/>
    <n v="0"/>
    <n v="0"/>
    <n v="140.5042"/>
    <m/>
    <s v="1"/>
    <x v="2"/>
  </r>
  <r>
    <x v="5"/>
    <x v="121"/>
    <s v="1"/>
    <x v="0"/>
    <s v="15041RESIN068492022"/>
    <s v="22SD004C"/>
    <x v="3836"/>
    <n v="495"/>
    <x v="370"/>
    <x v="434"/>
    <n v="0"/>
    <n v="0"/>
    <n v="144.72"/>
    <n v="18.813600000000001"/>
    <n v="0"/>
    <n v="0"/>
    <n v="163.53360000000001"/>
    <m/>
    <s v="1"/>
    <x v="2"/>
  </r>
  <r>
    <x v="5"/>
    <x v="134"/>
    <s v="1"/>
    <x v="0"/>
    <s v="15041RESIN068492022"/>
    <s v="22SD004C"/>
    <x v="3837"/>
    <n v="496"/>
    <x v="10"/>
    <x v="11"/>
    <n v="0"/>
    <n v="0"/>
    <n v="1029.04"/>
    <n v="133.77520000000001"/>
    <n v="0"/>
    <n v="0"/>
    <n v="1162.8152"/>
    <m/>
    <s v="1"/>
    <x v="2"/>
  </r>
  <r>
    <x v="5"/>
    <x v="134"/>
    <s v="1"/>
    <x v="0"/>
    <s v="15041RESIN068492022"/>
    <s v="22SD004C"/>
    <x v="3838"/>
    <n v="497"/>
    <x v="130"/>
    <x v="148"/>
    <n v="0"/>
    <n v="0"/>
    <n v="789.61"/>
    <n v="102.64930000000001"/>
    <n v="0"/>
    <n v="0"/>
    <n v="892.25930000000005"/>
    <m/>
    <s v="1"/>
    <x v="2"/>
  </r>
  <r>
    <x v="5"/>
    <x v="134"/>
    <s v="1"/>
    <x v="0"/>
    <s v="15041RESIN068492022"/>
    <s v="22SD004C"/>
    <x v="3839"/>
    <n v="498"/>
    <x v="102"/>
    <x v="117"/>
    <n v="0"/>
    <n v="0"/>
    <n v="32.97"/>
    <n v="4.2861000000000002"/>
    <n v="0"/>
    <n v="0"/>
    <n v="37.256099999999996"/>
    <m/>
    <s v="1"/>
    <x v="2"/>
  </r>
  <r>
    <x v="5"/>
    <x v="134"/>
    <s v="1"/>
    <x v="0"/>
    <s v="15041RESIN068492022"/>
    <s v="22SD004C"/>
    <x v="3840"/>
    <n v="499"/>
    <x v="243"/>
    <x v="288"/>
    <n v="0"/>
    <n v="0"/>
    <n v="40.75"/>
    <n v="5.2975000000000003"/>
    <n v="0"/>
    <n v="0"/>
    <n v="46.047499999999999"/>
    <m/>
    <s v="1"/>
    <x v="2"/>
  </r>
  <r>
    <x v="5"/>
    <x v="134"/>
    <s v="1"/>
    <x v="0"/>
    <s v="15041RESIN068492022"/>
    <s v="22SD004C"/>
    <x v="3841"/>
    <n v="500"/>
    <x v="54"/>
    <x v="59"/>
    <n v="0"/>
    <n v="0"/>
    <n v="286.72000000000003"/>
    <n v="37.273600000000002"/>
    <n v="0"/>
    <n v="0"/>
    <n v="323.99360000000001"/>
    <m/>
    <s v="1"/>
    <x v="2"/>
  </r>
  <r>
    <x v="5"/>
    <x v="134"/>
    <s v="1"/>
    <x v="0"/>
    <s v="15041RESIN068492022"/>
    <s v="22SD004C"/>
    <x v="3842"/>
    <n v="501"/>
    <x v="54"/>
    <x v="59"/>
    <n v="0"/>
    <n v="0"/>
    <n v="11537.89"/>
    <n v="1499.9257"/>
    <n v="0"/>
    <n v="0"/>
    <n v="13037.815699999999"/>
    <m/>
    <s v="1"/>
    <x v="2"/>
  </r>
  <r>
    <x v="5"/>
    <x v="134"/>
    <s v="1"/>
    <x v="0"/>
    <s v="15041RESIN068492022"/>
    <s v="22SD004C"/>
    <x v="3843"/>
    <n v="502"/>
    <x v="44"/>
    <x v="48"/>
    <n v="0"/>
    <n v="0"/>
    <n v="53.1"/>
    <n v="6.9030000000000005"/>
    <n v="0"/>
    <n v="0"/>
    <n v="60.003"/>
    <m/>
    <s v="1"/>
    <x v="2"/>
  </r>
  <r>
    <x v="5"/>
    <x v="134"/>
    <s v="1"/>
    <x v="0"/>
    <s v="15041RESIN068492022"/>
    <s v="22SD004C"/>
    <x v="3844"/>
    <n v="503"/>
    <x v="10"/>
    <x v="11"/>
    <n v="0"/>
    <n v="0"/>
    <n v="222.18"/>
    <n v="28.883400000000002"/>
    <n v="0"/>
    <n v="0"/>
    <n v="251.0634"/>
    <m/>
    <s v="1"/>
    <x v="2"/>
  </r>
  <r>
    <x v="5"/>
    <x v="134"/>
    <s v="1"/>
    <x v="0"/>
    <s v="15041RESIN068492022"/>
    <s v="22SD004C"/>
    <x v="3845"/>
    <n v="504"/>
    <x v="561"/>
    <x v="533"/>
    <n v="0"/>
    <n v="0"/>
    <n v="59.47"/>
    <n v="7.7311000000000005"/>
    <n v="0"/>
    <n v="0"/>
    <n v="67.201099999999997"/>
    <m/>
    <s v="1"/>
    <x v="2"/>
  </r>
  <r>
    <x v="5"/>
    <x v="134"/>
    <s v="1"/>
    <x v="0"/>
    <s v="15041RESIN068492022"/>
    <s v="22SD004C"/>
    <x v="3846"/>
    <n v="505"/>
    <x v="70"/>
    <x v="76"/>
    <n v="0"/>
    <n v="0"/>
    <n v="127.44"/>
    <n v="16.5672"/>
    <n v="0"/>
    <n v="0"/>
    <n v="144.00720000000001"/>
    <m/>
    <s v="1"/>
    <x v="2"/>
  </r>
  <r>
    <x v="5"/>
    <x v="134"/>
    <s v="1"/>
    <x v="0"/>
    <s v="15041RESIN068492022"/>
    <s v="22SD004C"/>
    <x v="3847"/>
    <n v="506"/>
    <x v="201"/>
    <x v="234"/>
    <n v="0"/>
    <n v="0"/>
    <n v="60.58"/>
    <n v="7.8754"/>
    <n v="0"/>
    <n v="0"/>
    <n v="68.455399999999997"/>
    <m/>
    <s v="1"/>
    <x v="2"/>
  </r>
  <r>
    <x v="5"/>
    <x v="134"/>
    <s v="1"/>
    <x v="0"/>
    <s v="15041RESIN068492022"/>
    <s v="22SD004C"/>
    <x v="3848"/>
    <n v="507"/>
    <x v="299"/>
    <x v="350"/>
    <n v="0"/>
    <n v="0"/>
    <n v="550"/>
    <n v="71.5"/>
    <n v="0"/>
    <n v="0"/>
    <n v="621.5"/>
    <m/>
    <s v="1"/>
    <x v="2"/>
  </r>
  <r>
    <x v="5"/>
    <x v="134"/>
    <s v="1"/>
    <x v="0"/>
    <s v="15041RESIN068492022"/>
    <s v="22SD004C"/>
    <x v="3849"/>
    <n v="508"/>
    <x v="299"/>
    <x v="350"/>
    <n v="0"/>
    <n v="0"/>
    <n v="60.28"/>
    <n v="7.8364000000000003"/>
    <n v="0"/>
    <n v="0"/>
    <n v="68.116399999999999"/>
    <m/>
    <s v="1"/>
    <x v="2"/>
  </r>
  <r>
    <x v="5"/>
    <x v="134"/>
    <s v="1"/>
    <x v="0"/>
    <s v="15041RESIN068492022"/>
    <s v="22SD004C"/>
    <x v="3850"/>
    <n v="509"/>
    <x v="10"/>
    <x v="11"/>
    <n v="0"/>
    <n v="0"/>
    <n v="190.46"/>
    <n v="24.759800000000002"/>
    <n v="0"/>
    <n v="0"/>
    <n v="215.21980000000002"/>
    <m/>
    <s v="1"/>
    <x v="2"/>
  </r>
  <r>
    <x v="5"/>
    <x v="134"/>
    <s v="1"/>
    <x v="0"/>
    <s v="15041RESIN068492022"/>
    <s v="22SD004C"/>
    <x v="3851"/>
    <n v="510"/>
    <x v="562"/>
    <x v="205"/>
    <n v="0"/>
    <n v="0"/>
    <n v="144.72"/>
    <n v="18.813600000000001"/>
    <n v="0"/>
    <n v="0"/>
    <n v="163.53360000000001"/>
    <m/>
    <s v="1"/>
    <x v="2"/>
  </r>
  <r>
    <x v="5"/>
    <x v="134"/>
    <s v="1"/>
    <x v="0"/>
    <s v="15041RESIN068492022"/>
    <s v="22SD004C"/>
    <x v="3852"/>
    <n v="511"/>
    <x v="440"/>
    <x v="515"/>
    <n v="0"/>
    <n v="0"/>
    <n v="208.66"/>
    <n v="27.125800000000002"/>
    <n v="0"/>
    <n v="0"/>
    <n v="235.78579999999999"/>
    <m/>
    <s v="1"/>
    <x v="2"/>
  </r>
  <r>
    <x v="5"/>
    <x v="134"/>
    <s v="1"/>
    <x v="0"/>
    <s v="15041RESIN068492022"/>
    <s v="22SD004C"/>
    <x v="3853"/>
    <n v="512"/>
    <x v="563"/>
    <x v="460"/>
    <n v="0"/>
    <n v="0"/>
    <n v="144.72999999999999"/>
    <n v="18.814899999999998"/>
    <n v="0"/>
    <n v="0"/>
    <n v="163.54489999999998"/>
    <m/>
    <s v="1"/>
    <x v="2"/>
  </r>
  <r>
    <x v="5"/>
    <x v="134"/>
    <s v="1"/>
    <x v="0"/>
    <s v="15041RESIN068492022"/>
    <s v="22SD004C"/>
    <x v="3854"/>
    <n v="513"/>
    <x v="10"/>
    <x v="11"/>
    <n v="0"/>
    <n v="0"/>
    <n v="8.3800000000000008"/>
    <n v="1.0894000000000001"/>
    <n v="0"/>
    <n v="0"/>
    <n v="9.4694000000000003"/>
    <m/>
    <s v="1"/>
    <x v="2"/>
  </r>
  <r>
    <x v="5"/>
    <x v="134"/>
    <s v="1"/>
    <x v="0"/>
    <s v="15041RESIN068492022"/>
    <s v="22SD004C"/>
    <x v="3855"/>
    <n v="514"/>
    <x v="332"/>
    <x v="388"/>
    <n v="0"/>
    <n v="0"/>
    <n v="101.1"/>
    <n v="13.142999999999999"/>
    <n v="0"/>
    <n v="0"/>
    <n v="114.24299999999999"/>
    <m/>
    <s v="1"/>
    <x v="2"/>
  </r>
  <r>
    <x v="5"/>
    <x v="134"/>
    <s v="1"/>
    <x v="0"/>
    <s v="15041RESIN068492022"/>
    <s v="22SD004C"/>
    <x v="3856"/>
    <n v="515"/>
    <x v="10"/>
    <x v="11"/>
    <n v="0"/>
    <n v="0"/>
    <n v="97.2"/>
    <n v="12.636000000000001"/>
    <n v="0"/>
    <n v="0"/>
    <n v="109.836"/>
    <m/>
    <s v="1"/>
    <x v="2"/>
  </r>
  <r>
    <x v="5"/>
    <x v="134"/>
    <s v="1"/>
    <x v="0"/>
    <s v="15041RESIN068492022"/>
    <s v="22SD004C"/>
    <x v="3857"/>
    <n v="516"/>
    <x v="10"/>
    <x v="11"/>
    <n v="0"/>
    <n v="0"/>
    <n v="58.69"/>
    <n v="7.6296999999999997"/>
    <n v="0"/>
    <n v="0"/>
    <n v="66.319699999999997"/>
    <m/>
    <s v="1"/>
    <x v="2"/>
  </r>
  <r>
    <x v="5"/>
    <x v="134"/>
    <s v="1"/>
    <x v="0"/>
    <s v="15041RESIN068492022"/>
    <s v="22SD004C"/>
    <x v="3858"/>
    <n v="517"/>
    <x v="10"/>
    <x v="11"/>
    <n v="0"/>
    <n v="0"/>
    <n v="21.78"/>
    <n v="2.8314000000000004"/>
    <n v="0"/>
    <n v="0"/>
    <n v="24.611400000000003"/>
    <m/>
    <s v="1"/>
    <x v="2"/>
  </r>
  <r>
    <x v="5"/>
    <x v="134"/>
    <s v="1"/>
    <x v="0"/>
    <s v="15041RESIN068492022"/>
    <s v="22SD004C"/>
    <x v="3859"/>
    <n v="518"/>
    <x v="25"/>
    <x v="28"/>
    <n v="0"/>
    <n v="0"/>
    <n v="46.81"/>
    <n v="6.0853000000000002"/>
    <n v="0"/>
    <n v="0"/>
    <n v="52.895300000000006"/>
    <m/>
    <s v="1"/>
    <x v="2"/>
  </r>
  <r>
    <x v="5"/>
    <x v="134"/>
    <s v="1"/>
    <x v="0"/>
    <s v="15041RESIN068492022"/>
    <s v="22SD004C"/>
    <x v="3860"/>
    <n v="519"/>
    <x v="25"/>
    <x v="28"/>
    <n v="0"/>
    <n v="0"/>
    <n v="243.15"/>
    <n v="31.609500000000001"/>
    <n v="0"/>
    <n v="0"/>
    <n v="274.7595"/>
    <m/>
    <s v="1"/>
    <x v="2"/>
  </r>
  <r>
    <x v="5"/>
    <x v="134"/>
    <s v="1"/>
    <x v="0"/>
    <s v="15041RESIN068492022"/>
    <s v="22SD004C"/>
    <x v="3861"/>
    <n v="520"/>
    <x v="352"/>
    <x v="411"/>
    <n v="0"/>
    <n v="0"/>
    <n v="165.12"/>
    <n v="21.465600000000002"/>
    <n v="0"/>
    <n v="0"/>
    <n v="186.5856"/>
    <m/>
    <s v="1"/>
    <x v="2"/>
  </r>
  <r>
    <x v="5"/>
    <x v="134"/>
    <s v="1"/>
    <x v="0"/>
    <s v="15041RESIN068492022"/>
    <s v="22SD004C"/>
    <x v="3862"/>
    <n v="521"/>
    <x v="564"/>
    <x v="626"/>
    <n v="0"/>
    <n v="0"/>
    <n v="165.12"/>
    <n v="21.465600000000002"/>
    <n v="0"/>
    <n v="0"/>
    <n v="186.5856"/>
    <m/>
    <s v="1"/>
    <x v="2"/>
  </r>
  <r>
    <x v="5"/>
    <x v="135"/>
    <s v="1"/>
    <x v="0"/>
    <s v="15041RESIN068492022"/>
    <s v="22SD004C"/>
    <x v="3863"/>
    <n v="522"/>
    <x v="478"/>
    <x v="557"/>
    <n v="0"/>
    <n v="0"/>
    <n v="276.95999999999998"/>
    <n v="36.004799999999996"/>
    <n v="0"/>
    <n v="0"/>
    <n v="312.96479999999997"/>
    <m/>
    <s v="1"/>
    <x v="2"/>
  </r>
  <r>
    <x v="5"/>
    <x v="135"/>
    <s v="1"/>
    <x v="0"/>
    <s v="15041RESIN068492022"/>
    <s v="22SD004C"/>
    <x v="3864"/>
    <n v="523"/>
    <x v="536"/>
    <x v="12"/>
    <n v="0"/>
    <n v="0"/>
    <n v="101.96"/>
    <n v="13.254799999999999"/>
    <n v="0"/>
    <n v="0"/>
    <n v="115.2148"/>
    <m/>
    <s v="1"/>
    <x v="2"/>
  </r>
  <r>
    <x v="5"/>
    <x v="135"/>
    <s v="1"/>
    <x v="0"/>
    <s v="15041RESIN068492022"/>
    <s v="22SD004C"/>
    <x v="3865"/>
    <n v="524"/>
    <x v="10"/>
    <x v="11"/>
    <n v="0"/>
    <n v="0"/>
    <n v="10.24"/>
    <n v="1.3312000000000002"/>
    <n v="0"/>
    <n v="0"/>
    <n v="11.571200000000001"/>
    <m/>
    <s v="1"/>
    <x v="2"/>
  </r>
  <r>
    <x v="5"/>
    <x v="135"/>
    <s v="1"/>
    <x v="0"/>
    <s v="15041RESIN068492022"/>
    <s v="22SD004C"/>
    <x v="3866"/>
    <n v="525"/>
    <x v="202"/>
    <x v="235"/>
    <n v="0"/>
    <n v="0"/>
    <n v="76.56"/>
    <n v="9.9527999999999999"/>
    <n v="0"/>
    <n v="0"/>
    <n v="86.512799999999999"/>
    <m/>
    <s v="1"/>
    <x v="2"/>
  </r>
  <r>
    <x v="5"/>
    <x v="135"/>
    <s v="1"/>
    <x v="0"/>
    <s v="15041RESIN068492022"/>
    <s v="22SD004C"/>
    <x v="3867"/>
    <n v="526"/>
    <x v="157"/>
    <x v="181"/>
    <n v="0"/>
    <n v="0"/>
    <n v="226.28"/>
    <n v="29.416399999999999"/>
    <n v="0"/>
    <n v="0"/>
    <n v="255.69640000000001"/>
    <m/>
    <s v="1"/>
    <x v="2"/>
  </r>
  <r>
    <x v="5"/>
    <x v="135"/>
    <s v="1"/>
    <x v="0"/>
    <s v="15041RESIN068492022"/>
    <s v="22SD004C"/>
    <x v="3868"/>
    <n v="527"/>
    <x v="565"/>
    <x v="478"/>
    <n v="0"/>
    <n v="0"/>
    <n v="1223.33"/>
    <n v="159.03289999999998"/>
    <n v="0"/>
    <n v="0"/>
    <n v="1382.3628999999999"/>
    <m/>
    <s v="1"/>
    <x v="2"/>
  </r>
  <r>
    <x v="5"/>
    <x v="135"/>
    <s v="1"/>
    <x v="0"/>
    <s v="15041RESIN068492022"/>
    <s v="22SD004C"/>
    <x v="3869"/>
    <n v="528"/>
    <x v="540"/>
    <x v="258"/>
    <n v="0"/>
    <n v="0"/>
    <n v="6796.33"/>
    <n v="883.52290000000005"/>
    <n v="0"/>
    <n v="0"/>
    <n v="7679.8528999999999"/>
    <m/>
    <s v="1"/>
    <x v="2"/>
  </r>
  <r>
    <x v="5"/>
    <x v="135"/>
    <s v="1"/>
    <x v="0"/>
    <s v="15041RESIN068492022"/>
    <s v="22SD004C"/>
    <x v="3870"/>
    <n v="529"/>
    <x v="142"/>
    <x v="161"/>
    <n v="0"/>
    <n v="0"/>
    <n v="2633.57"/>
    <n v="342.36410000000001"/>
    <n v="0"/>
    <n v="0"/>
    <n v="2975.9341000000004"/>
    <m/>
    <s v="1"/>
    <x v="2"/>
  </r>
  <r>
    <x v="5"/>
    <x v="135"/>
    <s v="1"/>
    <x v="0"/>
    <s v="15041RESIN068492022"/>
    <s v="22SD004C"/>
    <x v="3871"/>
    <n v="530"/>
    <x v="566"/>
    <x v="627"/>
    <n v="0"/>
    <n v="0"/>
    <n v="4497.41"/>
    <n v="584.66330000000005"/>
    <n v="0"/>
    <n v="0"/>
    <n v="5082.0733"/>
    <m/>
    <s v="1"/>
    <x v="2"/>
  </r>
  <r>
    <x v="5"/>
    <x v="135"/>
    <s v="1"/>
    <x v="0"/>
    <s v="15041RESIN068492022"/>
    <s v="22SD004C"/>
    <x v="3872"/>
    <n v="531"/>
    <x v="252"/>
    <x v="299"/>
    <n v="0"/>
    <n v="0"/>
    <n v="2344.7600000000002"/>
    <n v="304.81880000000007"/>
    <n v="0"/>
    <n v="0"/>
    <n v="2649.5788000000002"/>
    <m/>
    <s v="1"/>
    <x v="2"/>
  </r>
  <r>
    <x v="5"/>
    <x v="135"/>
    <s v="1"/>
    <x v="0"/>
    <s v="15041RESIN068492022"/>
    <s v="22SD004C"/>
    <x v="3873"/>
    <n v="532"/>
    <x v="190"/>
    <x v="222"/>
    <n v="0"/>
    <n v="0"/>
    <n v="257.55"/>
    <n v="33.481500000000004"/>
    <n v="0"/>
    <n v="0"/>
    <n v="291.03149999999999"/>
    <m/>
    <s v="1"/>
    <x v="2"/>
  </r>
  <r>
    <x v="5"/>
    <x v="135"/>
    <s v="1"/>
    <x v="0"/>
    <s v="15041RESIN068492022"/>
    <s v="22SD004C"/>
    <x v="3874"/>
    <n v="533"/>
    <x v="60"/>
    <x v="65"/>
    <n v="0"/>
    <n v="0"/>
    <n v="36.979999999999997"/>
    <n v="4.8073999999999995"/>
    <n v="0"/>
    <n v="0"/>
    <n v="41.787399999999998"/>
    <m/>
    <s v="1"/>
    <x v="2"/>
  </r>
  <r>
    <x v="5"/>
    <x v="135"/>
    <s v="1"/>
    <x v="0"/>
    <s v="15041RESIN068492022"/>
    <s v="22SD004C"/>
    <x v="3875"/>
    <n v="534"/>
    <x v="60"/>
    <x v="65"/>
    <n v="0"/>
    <n v="0"/>
    <n v="142.72"/>
    <n v="18.553599999999999"/>
    <n v="0"/>
    <n v="0"/>
    <n v="161.27359999999999"/>
    <m/>
    <s v="1"/>
    <x v="2"/>
  </r>
  <r>
    <x v="5"/>
    <x v="135"/>
    <s v="1"/>
    <x v="0"/>
    <s v="15041RESIN068492022"/>
    <s v="22SD004C"/>
    <x v="3876"/>
    <n v="535"/>
    <x v="113"/>
    <x v="129"/>
    <n v="0"/>
    <n v="0"/>
    <n v="745.36"/>
    <n v="96.896799999999999"/>
    <n v="0"/>
    <n v="0"/>
    <n v="842.2568"/>
    <m/>
    <s v="1"/>
    <x v="2"/>
  </r>
  <r>
    <x v="5"/>
    <x v="135"/>
    <s v="1"/>
    <x v="0"/>
    <s v="15041RESIN068492022"/>
    <s v="22SD004C"/>
    <x v="3877"/>
    <n v="536"/>
    <x v="158"/>
    <x v="182"/>
    <n v="0"/>
    <n v="0"/>
    <n v="55.97"/>
    <n v="7.2761000000000005"/>
    <n v="0"/>
    <n v="0"/>
    <n v="63.246099999999998"/>
    <m/>
    <s v="1"/>
    <x v="2"/>
  </r>
  <r>
    <x v="5"/>
    <x v="135"/>
    <s v="1"/>
    <x v="0"/>
    <s v="15041RESIN068492022"/>
    <s v="22SD004C"/>
    <x v="3878"/>
    <n v="537"/>
    <x v="567"/>
    <x v="628"/>
    <n v="0"/>
    <n v="0"/>
    <n v="49.2"/>
    <n v="6.3960000000000008"/>
    <n v="0"/>
    <n v="0"/>
    <n v="55.596000000000004"/>
    <m/>
    <s v="1"/>
    <x v="2"/>
  </r>
  <r>
    <x v="5"/>
    <x v="135"/>
    <s v="1"/>
    <x v="0"/>
    <s v="15041RESIN068492022"/>
    <s v="22SD004C"/>
    <x v="3879"/>
    <n v="538"/>
    <x v="568"/>
    <x v="629"/>
    <n v="0"/>
    <n v="0"/>
    <n v="49.2"/>
    <n v="6.3960000000000008"/>
    <n v="0"/>
    <n v="0"/>
    <n v="55.596000000000004"/>
    <m/>
    <s v="1"/>
    <x v="2"/>
  </r>
  <r>
    <x v="5"/>
    <x v="136"/>
    <s v="1"/>
    <x v="0"/>
    <s v="15041RESIN068492022"/>
    <s v="22SD004C"/>
    <x v="3880"/>
    <n v="539"/>
    <x v="10"/>
    <x v="11"/>
    <n v="0"/>
    <n v="0"/>
    <n v="6.75"/>
    <n v="0.87750000000000006"/>
    <n v="0"/>
    <n v="0"/>
    <n v="7.6275000000000004"/>
    <m/>
    <s v="1"/>
    <x v="2"/>
  </r>
  <r>
    <x v="5"/>
    <x v="136"/>
    <s v="1"/>
    <x v="0"/>
    <s v="15041RESIN068492022"/>
    <s v="22SD004C"/>
    <x v="3881"/>
    <n v="540"/>
    <x v="10"/>
    <x v="11"/>
    <n v="0"/>
    <n v="0"/>
    <n v="74.709999999999994"/>
    <n v="9.712299999999999"/>
    <n v="0"/>
    <n v="0"/>
    <n v="84.422299999999993"/>
    <m/>
    <s v="1"/>
    <x v="2"/>
  </r>
  <r>
    <x v="5"/>
    <x v="136"/>
    <s v="1"/>
    <x v="0"/>
    <s v="15041RESIN068492022"/>
    <s v="22SD004C"/>
    <x v="3882"/>
    <n v="541"/>
    <x v="146"/>
    <x v="167"/>
    <n v="0"/>
    <n v="0"/>
    <n v="142.72"/>
    <n v="18.553599999999999"/>
    <n v="0"/>
    <n v="0"/>
    <n v="161.27359999999999"/>
    <m/>
    <s v="1"/>
    <x v="2"/>
  </r>
  <r>
    <x v="5"/>
    <x v="136"/>
    <s v="1"/>
    <x v="0"/>
    <s v="15041RESIN068492022"/>
    <s v="22SD004C"/>
    <x v="3883"/>
    <n v="542"/>
    <x v="232"/>
    <x v="272"/>
    <n v="0"/>
    <n v="0"/>
    <n v="511.75"/>
    <n v="66.527500000000003"/>
    <n v="0"/>
    <n v="0"/>
    <n v="578.27750000000003"/>
    <m/>
    <s v="1"/>
    <x v="2"/>
  </r>
  <r>
    <x v="5"/>
    <x v="136"/>
    <s v="1"/>
    <x v="0"/>
    <s v="15041RESIN068492022"/>
    <s v="22SD004C"/>
    <x v="3884"/>
    <n v="543"/>
    <x v="53"/>
    <x v="58"/>
    <n v="0"/>
    <n v="0"/>
    <n v="736"/>
    <n v="95.68"/>
    <n v="0"/>
    <n v="0"/>
    <n v="831.68000000000006"/>
    <m/>
    <s v="1"/>
    <x v="2"/>
  </r>
  <r>
    <x v="5"/>
    <x v="136"/>
    <s v="1"/>
    <x v="0"/>
    <s v="15041RESIN068492022"/>
    <s v="22SD004C"/>
    <x v="3885"/>
    <n v="544"/>
    <x v="167"/>
    <x v="192"/>
    <n v="0"/>
    <n v="0"/>
    <n v="185.51"/>
    <n v="24.116299999999999"/>
    <n v="0"/>
    <n v="0"/>
    <n v="209.62629999999999"/>
    <m/>
    <s v="1"/>
    <x v="2"/>
  </r>
  <r>
    <x v="5"/>
    <x v="136"/>
    <s v="1"/>
    <x v="0"/>
    <s v="15041RESIN068492022"/>
    <s v="22SD004C"/>
    <x v="3886"/>
    <n v="545"/>
    <x v="206"/>
    <x v="242"/>
    <n v="0"/>
    <n v="0"/>
    <n v="124.32"/>
    <n v="16.1616"/>
    <n v="0"/>
    <n v="0"/>
    <n v="140.48159999999999"/>
    <m/>
    <s v="1"/>
    <x v="2"/>
  </r>
  <r>
    <x v="5"/>
    <x v="136"/>
    <s v="1"/>
    <x v="0"/>
    <s v="15041RESIN068492022"/>
    <s v="22SD004C"/>
    <x v="3887"/>
    <n v="546"/>
    <x v="81"/>
    <x v="88"/>
    <n v="0"/>
    <n v="0"/>
    <n v="9557.39"/>
    <n v="1242.4606999999999"/>
    <n v="0"/>
    <n v="0"/>
    <n v="10799.850699999999"/>
    <m/>
    <s v="1"/>
    <x v="2"/>
  </r>
  <r>
    <x v="5"/>
    <x v="136"/>
    <s v="1"/>
    <x v="0"/>
    <s v="15041RESIN068492022"/>
    <s v="22SD004C"/>
    <x v="3888"/>
    <n v="547"/>
    <x v="275"/>
    <x v="326"/>
    <n v="0"/>
    <n v="0"/>
    <n v="55.44"/>
    <n v="7.2072000000000003"/>
    <n v="0"/>
    <n v="0"/>
    <n v="62.647199999999998"/>
    <m/>
    <s v="1"/>
    <x v="2"/>
  </r>
  <r>
    <x v="5"/>
    <x v="136"/>
    <s v="1"/>
    <x v="0"/>
    <s v="15041RESIN068492022"/>
    <s v="22SD004C"/>
    <x v="3889"/>
    <n v="548"/>
    <x v="10"/>
    <x v="11"/>
    <n v="0"/>
    <n v="0"/>
    <n v="12.83"/>
    <n v="1.6679000000000002"/>
    <n v="0"/>
    <n v="0"/>
    <n v="14.4979"/>
    <m/>
    <s v="1"/>
    <x v="2"/>
  </r>
  <r>
    <x v="5"/>
    <x v="136"/>
    <s v="1"/>
    <x v="0"/>
    <s v="15041RESIN068492022"/>
    <s v="22SD004C"/>
    <x v="3890"/>
    <n v="549"/>
    <x v="372"/>
    <x v="437"/>
    <n v="0"/>
    <n v="0"/>
    <n v="76.459999999999994"/>
    <n v="9.9398"/>
    <n v="0"/>
    <n v="0"/>
    <n v="86.399799999999999"/>
    <m/>
    <s v="1"/>
    <x v="2"/>
  </r>
  <r>
    <x v="5"/>
    <x v="136"/>
    <s v="1"/>
    <x v="0"/>
    <s v="15041RESIN068492022"/>
    <s v="22SD004C"/>
    <x v="3891"/>
    <n v="550"/>
    <x v="10"/>
    <x v="11"/>
    <n v="0"/>
    <n v="0"/>
    <n v="4.5"/>
    <n v="0.58499999999999996"/>
    <n v="0"/>
    <n v="0"/>
    <n v="5.085"/>
    <m/>
    <s v="1"/>
    <x v="2"/>
  </r>
  <r>
    <x v="5"/>
    <x v="136"/>
    <s v="1"/>
    <x v="0"/>
    <s v="15041RESIN068492022"/>
    <s v="22SD004C"/>
    <x v="3892"/>
    <n v="551"/>
    <x v="213"/>
    <x v="250"/>
    <n v="0"/>
    <n v="0"/>
    <n v="165.09"/>
    <n v="21.4617"/>
    <n v="0"/>
    <n v="0"/>
    <n v="186.55170000000001"/>
    <m/>
    <s v="1"/>
    <x v="2"/>
  </r>
  <r>
    <x v="5"/>
    <x v="136"/>
    <s v="1"/>
    <x v="0"/>
    <s v="15041RESIN068492022"/>
    <s v="22SD004C"/>
    <x v="3893"/>
    <n v="552"/>
    <x v="569"/>
    <x v="630"/>
    <n v="0"/>
    <n v="0"/>
    <n v="83.56"/>
    <n v="10.8628"/>
    <n v="0"/>
    <n v="0"/>
    <n v="94.422799999999995"/>
    <m/>
    <s v="1"/>
    <x v="2"/>
  </r>
  <r>
    <x v="5"/>
    <x v="136"/>
    <s v="1"/>
    <x v="0"/>
    <s v="15041RESIN068492022"/>
    <s v="22SD004C"/>
    <x v="3894"/>
    <n v="553"/>
    <x v="150"/>
    <x v="172"/>
    <n v="0"/>
    <n v="0"/>
    <n v="2253.75"/>
    <n v="292.98750000000001"/>
    <n v="0"/>
    <n v="0"/>
    <n v="2546.7375000000002"/>
    <m/>
    <s v="1"/>
    <x v="2"/>
  </r>
  <r>
    <x v="5"/>
    <x v="136"/>
    <s v="1"/>
    <x v="0"/>
    <s v="15041RESIN068492022"/>
    <s v="22SD004C"/>
    <x v="3895"/>
    <n v="554"/>
    <x v="349"/>
    <x v="407"/>
    <n v="0"/>
    <n v="0"/>
    <n v="112.22"/>
    <n v="14.5886"/>
    <n v="0"/>
    <n v="0"/>
    <n v="126.8086"/>
    <m/>
    <s v="1"/>
    <x v="2"/>
  </r>
  <r>
    <x v="5"/>
    <x v="136"/>
    <s v="1"/>
    <x v="0"/>
    <s v="15041RESIN068492022"/>
    <s v="22SD004C"/>
    <x v="3896"/>
    <n v="555"/>
    <x v="10"/>
    <x v="11"/>
    <n v="0"/>
    <n v="0"/>
    <n v="66.05"/>
    <n v="8.5864999999999991"/>
    <n v="0"/>
    <n v="0"/>
    <n v="74.636499999999998"/>
    <m/>
    <s v="1"/>
    <x v="2"/>
  </r>
  <r>
    <x v="5"/>
    <x v="136"/>
    <s v="1"/>
    <x v="0"/>
    <s v="15041RESIN068492022"/>
    <s v="22SD004C"/>
    <x v="3897"/>
    <n v="556"/>
    <x v="523"/>
    <x v="243"/>
    <n v="0"/>
    <n v="0"/>
    <n v="51.05"/>
    <n v="6.6364999999999998"/>
    <n v="0"/>
    <n v="0"/>
    <n v="57.686499999999995"/>
    <m/>
    <s v="1"/>
    <x v="2"/>
  </r>
  <r>
    <x v="5"/>
    <x v="136"/>
    <s v="1"/>
    <x v="0"/>
    <s v="15041RESIN068492022"/>
    <s v="22SD004C"/>
    <x v="3898"/>
    <n v="557"/>
    <x v="570"/>
    <x v="485"/>
    <n v="0"/>
    <n v="0"/>
    <n v="203.89"/>
    <n v="26.505699999999997"/>
    <n v="0"/>
    <n v="0"/>
    <n v="230.39569999999998"/>
    <m/>
    <s v="1"/>
    <x v="2"/>
  </r>
  <r>
    <x v="5"/>
    <x v="136"/>
    <s v="1"/>
    <x v="0"/>
    <s v="15041RESIN068492022"/>
    <s v="22SD004C"/>
    <x v="3899"/>
    <n v="558"/>
    <x v="201"/>
    <x v="234"/>
    <n v="0"/>
    <n v="0"/>
    <n v="114.69"/>
    <n v="14.909700000000001"/>
    <n v="0"/>
    <n v="0"/>
    <n v="129.59969999999998"/>
    <m/>
    <s v="1"/>
    <x v="2"/>
  </r>
  <r>
    <x v="5"/>
    <x v="136"/>
    <s v="1"/>
    <x v="0"/>
    <s v="15041RESIN068492022"/>
    <s v="22SD004C"/>
    <x v="3900"/>
    <n v="559"/>
    <x v="49"/>
    <x v="54"/>
    <n v="0"/>
    <n v="0"/>
    <n v="923.66"/>
    <n v="120.0758"/>
    <n v="0"/>
    <n v="0"/>
    <n v="1043.7357999999999"/>
    <m/>
    <s v="1"/>
    <x v="2"/>
  </r>
  <r>
    <x v="5"/>
    <x v="136"/>
    <s v="1"/>
    <x v="0"/>
    <s v="15041RESIN068492022"/>
    <s v="22SD004C"/>
    <x v="3901"/>
    <n v="560"/>
    <x v="149"/>
    <x v="171"/>
    <n v="0"/>
    <n v="0"/>
    <n v="99621.63"/>
    <n v="12950.811900000001"/>
    <n v="0"/>
    <n v="0"/>
    <n v="112572.44190000001"/>
    <m/>
    <s v="1"/>
    <x v="2"/>
  </r>
  <r>
    <x v="5"/>
    <x v="136"/>
    <s v="1"/>
    <x v="0"/>
    <s v="15041RESIN068492022"/>
    <s v="22SD004C"/>
    <x v="3902"/>
    <n v="561"/>
    <x v="31"/>
    <x v="35"/>
    <n v="0"/>
    <n v="0"/>
    <n v="276.11"/>
    <n v="35.894300000000001"/>
    <n v="0"/>
    <n v="0"/>
    <n v="312.0043"/>
    <m/>
    <s v="1"/>
    <x v="2"/>
  </r>
  <r>
    <x v="5"/>
    <x v="136"/>
    <s v="1"/>
    <x v="0"/>
    <s v="15041RESIN068492022"/>
    <s v="22SD004C"/>
    <x v="3903"/>
    <n v="562"/>
    <x v="31"/>
    <x v="35"/>
    <n v="0"/>
    <n v="0"/>
    <n v="414.59"/>
    <n v="53.896699999999996"/>
    <n v="0"/>
    <n v="0"/>
    <n v="468.48669999999998"/>
    <m/>
    <s v="1"/>
    <x v="2"/>
  </r>
  <r>
    <x v="5"/>
    <x v="136"/>
    <s v="1"/>
    <x v="0"/>
    <s v="15041RESIN068492022"/>
    <s v="22SD004C"/>
    <x v="3904"/>
    <n v="563"/>
    <x v="333"/>
    <x v="389"/>
    <n v="0"/>
    <n v="0"/>
    <n v="11.83"/>
    <n v="1.5379"/>
    <n v="0"/>
    <n v="0"/>
    <n v="13.367900000000001"/>
    <m/>
    <s v="1"/>
    <x v="2"/>
  </r>
  <r>
    <x v="5"/>
    <x v="136"/>
    <s v="1"/>
    <x v="0"/>
    <s v="15041RESIN068492022"/>
    <s v="22SD004C"/>
    <x v="3905"/>
    <n v="564"/>
    <x v="333"/>
    <x v="389"/>
    <n v="0"/>
    <n v="0"/>
    <n v="59.55"/>
    <n v="7.7415000000000003"/>
    <n v="0"/>
    <n v="0"/>
    <n v="67.291499999999999"/>
    <m/>
    <s v="1"/>
    <x v="2"/>
  </r>
  <r>
    <x v="5"/>
    <x v="136"/>
    <s v="1"/>
    <x v="0"/>
    <s v="15041RESIN068492022"/>
    <s v="22SD004C"/>
    <x v="3906"/>
    <n v="565"/>
    <x v="16"/>
    <x v="19"/>
    <n v="0"/>
    <n v="0"/>
    <n v="86003.26"/>
    <n v="11180.4238"/>
    <n v="0"/>
    <n v="0"/>
    <n v="97183.683799999999"/>
    <m/>
    <s v="1"/>
    <x v="2"/>
  </r>
  <r>
    <x v="5"/>
    <x v="137"/>
    <s v="1"/>
    <x v="0"/>
    <s v="15041RESIN068492022"/>
    <s v="22SD004C"/>
    <x v="3907"/>
    <n v="566"/>
    <x v="177"/>
    <x v="203"/>
    <n v="0"/>
    <n v="0"/>
    <n v="16991.16"/>
    <n v="2208.8508000000002"/>
    <n v="0"/>
    <n v="0"/>
    <n v="19200.0108"/>
    <m/>
    <s v="1"/>
    <x v="2"/>
  </r>
  <r>
    <x v="5"/>
    <x v="137"/>
    <s v="1"/>
    <x v="0"/>
    <s v="15041RESIN068492022"/>
    <s v="22SD004C"/>
    <x v="3908"/>
    <n v="567"/>
    <x v="267"/>
    <x v="317"/>
    <n v="0"/>
    <n v="0"/>
    <n v="462.35"/>
    <n v="60.105500000000006"/>
    <n v="0"/>
    <n v="0"/>
    <n v="522.45550000000003"/>
    <m/>
    <s v="1"/>
    <x v="2"/>
  </r>
  <r>
    <x v="5"/>
    <x v="137"/>
    <s v="1"/>
    <x v="0"/>
    <s v="15041RESIN068492022"/>
    <s v="22SD004C"/>
    <x v="3909"/>
    <n v="568"/>
    <x v="571"/>
    <x v="70"/>
    <n v="0"/>
    <n v="0"/>
    <n v="307.85000000000002"/>
    <n v="40.020500000000006"/>
    <n v="0"/>
    <n v="0"/>
    <n v="347.87050000000005"/>
    <m/>
    <s v="1"/>
    <x v="2"/>
  </r>
  <r>
    <x v="5"/>
    <x v="137"/>
    <s v="1"/>
    <x v="0"/>
    <s v="15041RESIN068492022"/>
    <s v="22SD004C"/>
    <x v="3910"/>
    <n v="569"/>
    <x v="524"/>
    <x v="602"/>
    <n v="0"/>
    <n v="0"/>
    <n v="937.83"/>
    <n v="121.9179"/>
    <n v="0"/>
    <n v="0"/>
    <n v="1059.7479000000001"/>
    <m/>
    <s v="1"/>
    <x v="2"/>
  </r>
  <r>
    <x v="5"/>
    <x v="137"/>
    <s v="1"/>
    <x v="0"/>
    <s v="15041RESIN068492022"/>
    <s v="22SD004C"/>
    <x v="3911"/>
    <n v="570"/>
    <x v="10"/>
    <x v="11"/>
    <n v="0"/>
    <n v="0"/>
    <n v="26.3"/>
    <n v="3.419"/>
    <n v="0"/>
    <n v="0"/>
    <n v="29.719000000000001"/>
    <m/>
    <s v="1"/>
    <x v="2"/>
  </r>
  <r>
    <x v="5"/>
    <x v="137"/>
    <s v="1"/>
    <x v="0"/>
    <s v="15041RESIN068492022"/>
    <s v="22SD004C"/>
    <x v="3912"/>
    <n v="571"/>
    <x v="10"/>
    <x v="11"/>
    <n v="0"/>
    <n v="0"/>
    <n v="92.14"/>
    <n v="11.978200000000001"/>
    <n v="0"/>
    <n v="0"/>
    <n v="104.1182"/>
    <m/>
    <s v="1"/>
    <x v="2"/>
  </r>
  <r>
    <x v="5"/>
    <x v="137"/>
    <s v="1"/>
    <x v="0"/>
    <s v="15041RESIN068492022"/>
    <s v="22SD004C"/>
    <x v="3913"/>
    <n v="572"/>
    <x v="85"/>
    <x v="93"/>
    <n v="0"/>
    <n v="0"/>
    <n v="61.17"/>
    <n v="7.9521000000000006"/>
    <n v="0"/>
    <n v="0"/>
    <n v="69.122100000000003"/>
    <m/>
    <s v="1"/>
    <x v="2"/>
  </r>
  <r>
    <x v="5"/>
    <x v="137"/>
    <s v="1"/>
    <x v="0"/>
    <s v="15041RESIN068492022"/>
    <s v="22SD004C"/>
    <x v="3914"/>
    <n v="573"/>
    <x v="109"/>
    <x v="124"/>
    <n v="0"/>
    <n v="0"/>
    <n v="13.1"/>
    <n v="1.7030000000000001"/>
    <n v="0"/>
    <n v="0"/>
    <n v="14.802999999999999"/>
    <m/>
    <s v="1"/>
    <x v="2"/>
  </r>
  <r>
    <x v="5"/>
    <x v="137"/>
    <s v="1"/>
    <x v="0"/>
    <s v="15041RESIN068492022"/>
    <s v="22SD004C"/>
    <x v="3915"/>
    <n v="574"/>
    <x v="10"/>
    <x v="11"/>
    <n v="0"/>
    <n v="0"/>
    <n v="108.41"/>
    <n v="14.093299999999999"/>
    <n v="0"/>
    <n v="0"/>
    <n v="122.5033"/>
    <m/>
    <s v="1"/>
    <x v="2"/>
  </r>
  <r>
    <x v="5"/>
    <x v="137"/>
    <s v="1"/>
    <x v="0"/>
    <s v="15041RESIN068492022"/>
    <s v="22SD004C"/>
    <x v="3916"/>
    <n v="575"/>
    <x v="177"/>
    <x v="203"/>
    <n v="0"/>
    <n v="0"/>
    <n v="16821.240000000002"/>
    <n v="2186.7612000000004"/>
    <n v="0"/>
    <n v="0"/>
    <n v="19008.001200000002"/>
    <m/>
    <s v="1"/>
    <x v="2"/>
  </r>
  <r>
    <x v="5"/>
    <x v="137"/>
    <s v="1"/>
    <x v="0"/>
    <s v="15041RESIN068492022"/>
    <s v="22SD004C"/>
    <x v="3917"/>
    <n v="576"/>
    <x v="129"/>
    <x v="147"/>
    <n v="0"/>
    <n v="0"/>
    <n v="460.7"/>
    <n v="59.890999999999998"/>
    <n v="0"/>
    <n v="0"/>
    <n v="520.59100000000001"/>
    <m/>
    <s v="1"/>
    <x v="2"/>
  </r>
  <r>
    <x v="5"/>
    <x v="137"/>
    <s v="1"/>
    <x v="0"/>
    <s v="15041RESIN068492022"/>
    <s v="22SD004C"/>
    <x v="3918"/>
    <n v="577"/>
    <x v="180"/>
    <x v="207"/>
    <n v="0"/>
    <n v="0"/>
    <n v="81.56"/>
    <n v="10.6028"/>
    <n v="0"/>
    <n v="0"/>
    <n v="92.162800000000004"/>
    <m/>
    <s v="1"/>
    <x v="2"/>
  </r>
  <r>
    <x v="5"/>
    <x v="137"/>
    <s v="1"/>
    <x v="0"/>
    <s v="15041RESIN068492022"/>
    <s v="22SD004C"/>
    <x v="3919"/>
    <n v="578"/>
    <x v="10"/>
    <x v="11"/>
    <n v="0"/>
    <n v="0"/>
    <n v="76.73"/>
    <n v="9.9749000000000017"/>
    <n v="0"/>
    <n v="0"/>
    <n v="86.704900000000009"/>
    <m/>
    <s v="1"/>
    <x v="2"/>
  </r>
  <r>
    <x v="5"/>
    <x v="137"/>
    <s v="1"/>
    <x v="0"/>
    <s v="15041RESIN068492022"/>
    <s v="22SD004C"/>
    <x v="3920"/>
    <n v="579"/>
    <x v="431"/>
    <x v="504"/>
    <n v="0"/>
    <n v="0"/>
    <n v="36.81"/>
    <n v="4.7853000000000003"/>
    <n v="0"/>
    <n v="0"/>
    <n v="41.595300000000002"/>
    <m/>
    <s v="1"/>
    <x v="2"/>
  </r>
  <r>
    <x v="5"/>
    <x v="137"/>
    <s v="1"/>
    <x v="0"/>
    <s v="15041RESIN068492022"/>
    <s v="22SD004C"/>
    <x v="3921"/>
    <n v="580"/>
    <x v="10"/>
    <x v="11"/>
    <n v="0"/>
    <n v="0"/>
    <n v="585.20000000000005"/>
    <n v="76.076000000000008"/>
    <n v="0"/>
    <n v="0"/>
    <n v="661.27600000000007"/>
    <m/>
    <s v="1"/>
    <x v="2"/>
  </r>
  <r>
    <x v="5"/>
    <x v="137"/>
    <s v="1"/>
    <x v="0"/>
    <s v="15041RESIN068492022"/>
    <s v="22SD004C"/>
    <x v="3922"/>
    <n v="581"/>
    <x v="183"/>
    <x v="212"/>
    <n v="0"/>
    <n v="0"/>
    <n v="40.4"/>
    <n v="5.2519999999999998"/>
    <n v="0"/>
    <n v="0"/>
    <n v="45.652000000000001"/>
    <m/>
    <s v="1"/>
    <x v="2"/>
  </r>
  <r>
    <x v="5"/>
    <x v="137"/>
    <s v="1"/>
    <x v="0"/>
    <s v="15041RESIN068492022"/>
    <s v="22SD004C"/>
    <x v="3923"/>
    <n v="582"/>
    <x v="329"/>
    <x v="385"/>
    <n v="0"/>
    <n v="0"/>
    <n v="45.13"/>
    <n v="5.8669000000000002"/>
    <n v="0"/>
    <n v="0"/>
    <n v="50.996900000000004"/>
    <m/>
    <s v="1"/>
    <x v="2"/>
  </r>
  <r>
    <x v="5"/>
    <x v="137"/>
    <s v="1"/>
    <x v="0"/>
    <s v="15041RESIN068492022"/>
    <s v="22SD004C"/>
    <x v="3924"/>
    <n v="583"/>
    <x v="329"/>
    <x v="385"/>
    <n v="0"/>
    <n v="0"/>
    <n v="1460.18"/>
    <n v="189.82340000000002"/>
    <n v="0"/>
    <n v="0"/>
    <n v="1650.0034000000001"/>
    <m/>
    <s v="1"/>
    <x v="2"/>
  </r>
  <r>
    <x v="5"/>
    <x v="137"/>
    <s v="1"/>
    <x v="0"/>
    <s v="15041RESIN068492022"/>
    <s v="22SD004C"/>
    <x v="3925"/>
    <n v="584"/>
    <x v="329"/>
    <x v="385"/>
    <n v="0"/>
    <n v="0"/>
    <n v="79.2"/>
    <n v="10.296000000000001"/>
    <n v="0"/>
    <n v="0"/>
    <n v="89.496000000000009"/>
    <m/>
    <s v="1"/>
    <x v="2"/>
  </r>
  <r>
    <x v="5"/>
    <x v="137"/>
    <s v="1"/>
    <x v="0"/>
    <s v="15041RESIN068492022"/>
    <s v="22SD004C"/>
    <x v="3926"/>
    <n v="585"/>
    <x v="45"/>
    <x v="49"/>
    <n v="0"/>
    <n v="0"/>
    <n v="1933.4"/>
    <n v="251.34200000000001"/>
    <n v="0"/>
    <n v="0"/>
    <n v="2184.7420000000002"/>
    <m/>
    <s v="1"/>
    <x v="2"/>
  </r>
  <r>
    <x v="5"/>
    <x v="137"/>
    <s v="1"/>
    <x v="0"/>
    <s v="15041RESIN068492022"/>
    <s v="22SD004C"/>
    <x v="3927"/>
    <n v="586"/>
    <x v="10"/>
    <x v="11"/>
    <n v="0"/>
    <n v="0"/>
    <n v="375.62"/>
    <n v="48.830600000000004"/>
    <n v="0"/>
    <n v="0"/>
    <n v="424.45060000000001"/>
    <m/>
    <s v="1"/>
    <x v="2"/>
  </r>
  <r>
    <x v="5"/>
    <x v="137"/>
    <s v="1"/>
    <x v="0"/>
    <s v="15041RESIN068492022"/>
    <s v="22SD004C"/>
    <x v="3928"/>
    <n v="587"/>
    <x v="10"/>
    <x v="11"/>
    <n v="0"/>
    <n v="0"/>
    <n v="15.27"/>
    <n v="1.9851000000000001"/>
    <n v="0"/>
    <n v="0"/>
    <n v="17.255099999999999"/>
    <m/>
    <s v="1"/>
    <x v="2"/>
  </r>
  <r>
    <x v="5"/>
    <x v="137"/>
    <s v="1"/>
    <x v="0"/>
    <s v="15041RESIN068492022"/>
    <s v="22SD004C"/>
    <x v="3929"/>
    <n v="588"/>
    <x v="44"/>
    <x v="48"/>
    <n v="0"/>
    <n v="0"/>
    <n v="29.91"/>
    <n v="3.8883000000000001"/>
    <n v="0"/>
    <n v="0"/>
    <n v="33.798299999999998"/>
    <m/>
    <s v="1"/>
    <x v="2"/>
  </r>
  <r>
    <x v="5"/>
    <x v="141"/>
    <s v="1"/>
    <x v="0"/>
    <s v="15041RESIN068492022"/>
    <s v="22SD004C"/>
    <x v="3930"/>
    <n v="589"/>
    <x v="2"/>
    <x v="2"/>
    <n v="0"/>
    <n v="0"/>
    <n v="0"/>
    <n v="0"/>
    <n v="0"/>
    <n v="0"/>
    <n v="0"/>
    <m/>
    <s v="1"/>
    <x v="2"/>
  </r>
  <r>
    <x v="5"/>
    <x v="141"/>
    <s v="1"/>
    <x v="0"/>
    <s v="15041RESIN068492022"/>
    <s v="22SD004C"/>
    <x v="3931"/>
    <n v="590"/>
    <x v="44"/>
    <x v="48"/>
    <n v="0"/>
    <n v="0"/>
    <n v="89.41"/>
    <n v="11.6233"/>
    <n v="0"/>
    <n v="0"/>
    <n v="101.0333"/>
    <m/>
    <s v="1"/>
    <x v="2"/>
  </r>
  <r>
    <x v="5"/>
    <x v="120"/>
    <s v="1"/>
    <x v="0"/>
    <s v="15041RESIN068492022"/>
    <s v="22SD004C"/>
    <x v="3932"/>
    <n v="591"/>
    <x v="11"/>
    <x v="14"/>
    <n v="0"/>
    <n v="0"/>
    <n v="16566"/>
    <n v="2153.58"/>
    <n v="0"/>
    <n v="0"/>
    <n v="18719.580000000002"/>
    <m/>
    <s v="1"/>
    <x v="2"/>
  </r>
  <r>
    <x v="5"/>
    <x v="120"/>
    <s v="1"/>
    <x v="0"/>
    <s v="15041RESIN068492022"/>
    <s v="22SD004C"/>
    <x v="3933"/>
    <n v="592"/>
    <x v="27"/>
    <x v="31"/>
    <n v="0"/>
    <n v="0"/>
    <n v="2292.92"/>
    <n v="298.07960000000003"/>
    <n v="0"/>
    <n v="0"/>
    <n v="2590.9996000000001"/>
    <m/>
    <s v="1"/>
    <x v="2"/>
  </r>
  <r>
    <x v="5"/>
    <x v="120"/>
    <s v="1"/>
    <x v="0"/>
    <s v="15041RESIN068492022"/>
    <s v="22SD004C"/>
    <x v="3934"/>
    <n v="593"/>
    <x v="32"/>
    <x v="36"/>
    <n v="0"/>
    <n v="0"/>
    <n v="570.88"/>
    <n v="74.214399999999998"/>
    <n v="0"/>
    <n v="0"/>
    <n v="645.09439999999995"/>
    <m/>
    <s v="1"/>
    <x v="2"/>
  </r>
  <r>
    <x v="5"/>
    <x v="120"/>
    <s v="1"/>
    <x v="0"/>
    <s v="15041RESIN068492022"/>
    <s v="22SD004C"/>
    <x v="3935"/>
    <n v="594"/>
    <x v="92"/>
    <x v="102"/>
    <n v="0"/>
    <n v="0"/>
    <n v="17.850000000000001"/>
    <n v="2.3205000000000005"/>
    <n v="0"/>
    <n v="0"/>
    <n v="20.170500000000001"/>
    <m/>
    <s v="1"/>
    <x v="2"/>
  </r>
  <r>
    <x v="5"/>
    <x v="120"/>
    <s v="1"/>
    <x v="0"/>
    <s v="15041RESIN068492022"/>
    <s v="22SD004C"/>
    <x v="3936"/>
    <n v="595"/>
    <x v="572"/>
    <x v="430"/>
    <n v="0"/>
    <n v="0"/>
    <n v="124.34"/>
    <n v="16.164200000000001"/>
    <n v="0"/>
    <n v="0"/>
    <n v="140.5042"/>
    <m/>
    <s v="1"/>
    <x v="2"/>
  </r>
  <r>
    <x v="5"/>
    <x v="120"/>
    <s v="1"/>
    <x v="0"/>
    <s v="15041RESIN068492022"/>
    <s v="22SD004C"/>
    <x v="3937"/>
    <n v="596"/>
    <x v="243"/>
    <x v="288"/>
    <n v="0"/>
    <n v="0"/>
    <n v="12.5"/>
    <n v="1.625"/>
    <n v="0"/>
    <n v="0"/>
    <n v="14.125"/>
    <m/>
    <s v="1"/>
    <x v="2"/>
  </r>
  <r>
    <x v="5"/>
    <x v="120"/>
    <s v="1"/>
    <x v="0"/>
    <s v="15041RESIN068492022"/>
    <s v="22SD004C"/>
    <x v="3938"/>
    <n v="597"/>
    <x v="410"/>
    <x v="480"/>
    <n v="0"/>
    <n v="0"/>
    <n v="48"/>
    <n v="6.24"/>
    <n v="0"/>
    <n v="0"/>
    <n v="54.24"/>
    <m/>
    <s v="1"/>
    <x v="2"/>
  </r>
  <r>
    <x v="5"/>
    <x v="120"/>
    <s v="1"/>
    <x v="0"/>
    <s v="15041RESIN068492022"/>
    <s v="22SD004C"/>
    <x v="3939"/>
    <n v="598"/>
    <x v="573"/>
    <x v="631"/>
    <n v="0"/>
    <n v="0"/>
    <n v="176.99"/>
    <n v="23.008700000000001"/>
    <n v="0"/>
    <n v="0"/>
    <n v="199.99870000000001"/>
    <m/>
    <s v="1"/>
    <x v="2"/>
  </r>
  <r>
    <x v="5"/>
    <x v="120"/>
    <s v="1"/>
    <x v="0"/>
    <s v="15041RESIN068492022"/>
    <s v="22SD004C"/>
    <x v="3940"/>
    <n v="599"/>
    <x v="44"/>
    <x v="48"/>
    <n v="0"/>
    <n v="0"/>
    <n v="88.24"/>
    <n v="11.4712"/>
    <n v="0"/>
    <n v="0"/>
    <n v="99.711199999999991"/>
    <m/>
    <s v="1"/>
    <x v="2"/>
  </r>
  <r>
    <x v="5"/>
    <x v="120"/>
    <s v="1"/>
    <x v="0"/>
    <s v="15041RESIN068492022"/>
    <s v="22SD004C"/>
    <x v="3941"/>
    <n v="600"/>
    <x v="407"/>
    <x v="476"/>
    <n v="0"/>
    <n v="0"/>
    <n v="20"/>
    <n v="2.6"/>
    <n v="0"/>
    <n v="0"/>
    <n v="22.6"/>
    <m/>
    <s v="1"/>
    <x v="2"/>
  </r>
  <r>
    <x v="5"/>
    <x v="120"/>
    <s v="1"/>
    <x v="0"/>
    <s v="15041RESIN068492022"/>
    <s v="22SD004C"/>
    <x v="3942"/>
    <n v="601"/>
    <x v="44"/>
    <x v="48"/>
    <n v="0"/>
    <n v="0"/>
    <n v="12.21"/>
    <n v="1.5873000000000002"/>
    <n v="0"/>
    <n v="0"/>
    <n v="13.797300000000002"/>
    <m/>
    <s v="1"/>
    <x v="2"/>
  </r>
  <r>
    <x v="5"/>
    <x v="120"/>
    <s v="1"/>
    <x v="0"/>
    <s v="15041RESIN068492022"/>
    <s v="22SD004C"/>
    <x v="3943"/>
    <n v="602"/>
    <x v="36"/>
    <x v="40"/>
    <n v="0"/>
    <n v="0"/>
    <n v="414"/>
    <n v="53.82"/>
    <n v="0"/>
    <n v="0"/>
    <n v="467.82"/>
    <m/>
    <s v="1"/>
    <x v="2"/>
  </r>
  <r>
    <x v="5"/>
    <x v="120"/>
    <s v="1"/>
    <x v="0"/>
    <s v="15041RESIN068492022"/>
    <s v="22SD004C"/>
    <x v="3944"/>
    <n v="603"/>
    <x v="2"/>
    <x v="2"/>
    <n v="0"/>
    <n v="0"/>
    <n v="0"/>
    <n v="0"/>
    <n v="0"/>
    <n v="0"/>
    <n v="0"/>
    <m/>
    <s v="1"/>
    <x v="2"/>
  </r>
  <r>
    <x v="5"/>
    <x v="120"/>
    <s v="1"/>
    <x v="0"/>
    <s v="15041RESIN068492022"/>
    <s v="22SD004C"/>
    <x v="3945"/>
    <n v="604"/>
    <x v="201"/>
    <x v="234"/>
    <n v="0"/>
    <n v="0"/>
    <n v="118"/>
    <n v="15.34"/>
    <n v="0"/>
    <n v="0"/>
    <n v="133.34"/>
    <m/>
    <s v="1"/>
    <x v="2"/>
  </r>
  <r>
    <x v="5"/>
    <x v="120"/>
    <s v="1"/>
    <x v="0"/>
    <s v="15041RESIN068492022"/>
    <s v="22SD004C"/>
    <x v="3946"/>
    <n v="605"/>
    <x v="330"/>
    <x v="386"/>
    <n v="0"/>
    <n v="0"/>
    <n v="89.82"/>
    <n v="11.676599999999999"/>
    <n v="0"/>
    <n v="0"/>
    <n v="101.49659999999999"/>
    <m/>
    <s v="1"/>
    <x v="2"/>
  </r>
  <r>
    <x v="5"/>
    <x v="120"/>
    <s v="1"/>
    <x v="0"/>
    <s v="15041RESIN068492022"/>
    <s v="22SD004C"/>
    <x v="3947"/>
    <n v="606"/>
    <x v="10"/>
    <x v="11"/>
    <n v="0"/>
    <n v="0"/>
    <n v="105.22"/>
    <n v="13.678600000000001"/>
    <n v="0"/>
    <n v="0"/>
    <n v="118.8986"/>
    <m/>
    <s v="1"/>
    <x v="2"/>
  </r>
  <r>
    <x v="5"/>
    <x v="120"/>
    <s v="1"/>
    <x v="0"/>
    <s v="15041RESIN068492022"/>
    <s v="22SD004C"/>
    <x v="3948"/>
    <n v="607"/>
    <x v="26"/>
    <x v="30"/>
    <n v="0"/>
    <n v="0"/>
    <n v="216.24"/>
    <n v="28.111200000000004"/>
    <n v="0"/>
    <n v="0"/>
    <n v="244.35120000000001"/>
    <m/>
    <s v="1"/>
    <x v="2"/>
  </r>
  <r>
    <x v="5"/>
    <x v="120"/>
    <s v="1"/>
    <x v="0"/>
    <s v="15041RESIN068492022"/>
    <s v="22SD004C"/>
    <x v="3949"/>
    <n v="608"/>
    <x v="333"/>
    <x v="389"/>
    <n v="0"/>
    <n v="0"/>
    <n v="61.17"/>
    <n v="7.9521000000000006"/>
    <n v="0"/>
    <n v="0"/>
    <n v="69.122100000000003"/>
    <m/>
    <s v="1"/>
    <x v="2"/>
  </r>
  <r>
    <x v="5"/>
    <x v="120"/>
    <s v="1"/>
    <x v="0"/>
    <s v="15041RESIN068492022"/>
    <s v="22SD004C"/>
    <x v="3950"/>
    <n v="609"/>
    <x v="119"/>
    <x v="136"/>
    <n v="0"/>
    <n v="0"/>
    <n v="91.71"/>
    <n v="11.9223"/>
    <n v="0"/>
    <n v="0"/>
    <n v="103.63229999999999"/>
    <m/>
    <s v="1"/>
    <x v="2"/>
  </r>
  <r>
    <x v="5"/>
    <x v="120"/>
    <s v="1"/>
    <x v="0"/>
    <s v="15041RESIN068492022"/>
    <s v="22SD004C"/>
    <x v="3951"/>
    <n v="610"/>
    <x v="574"/>
    <x v="168"/>
    <n v="0"/>
    <n v="0"/>
    <n v="63.17"/>
    <n v="8.2121000000000013"/>
    <n v="0"/>
    <n v="0"/>
    <n v="71.382100000000008"/>
    <m/>
    <s v="1"/>
    <x v="2"/>
  </r>
  <r>
    <x v="5"/>
    <x v="120"/>
    <s v="1"/>
    <x v="0"/>
    <s v="15041RESIN068492022"/>
    <s v="22SD004C"/>
    <x v="3952"/>
    <n v="611"/>
    <x v="401"/>
    <x v="470"/>
    <n v="0"/>
    <n v="0"/>
    <n v="144.76"/>
    <n v="18.8188"/>
    <n v="0"/>
    <n v="0"/>
    <n v="163.5788"/>
    <m/>
    <s v="1"/>
    <x v="2"/>
  </r>
  <r>
    <x v="5"/>
    <x v="120"/>
    <s v="1"/>
    <x v="0"/>
    <s v="15041RESIN068492022"/>
    <s v="22SD004C"/>
    <x v="3953"/>
    <n v="612"/>
    <x v="395"/>
    <x v="464"/>
    <n v="0"/>
    <n v="0"/>
    <n v="205.91"/>
    <n v="26.7683"/>
    <n v="0"/>
    <n v="0"/>
    <n v="232.67830000000001"/>
    <m/>
    <s v="1"/>
    <x v="2"/>
  </r>
  <r>
    <x v="5"/>
    <x v="120"/>
    <s v="1"/>
    <x v="0"/>
    <s v="15041RESIN068492022"/>
    <s v="22SD004C"/>
    <x v="3954"/>
    <n v="613"/>
    <x v="384"/>
    <x v="450"/>
    <n v="0"/>
    <n v="0"/>
    <n v="103.95"/>
    <n v="13.513500000000001"/>
    <n v="0"/>
    <n v="0"/>
    <n v="117.46350000000001"/>
    <m/>
    <s v="1"/>
    <x v="2"/>
  </r>
  <r>
    <x v="5"/>
    <x v="120"/>
    <s v="1"/>
    <x v="0"/>
    <s v="15041RESIN068492022"/>
    <s v="22SD004C"/>
    <x v="3955"/>
    <n v="614"/>
    <x v="178"/>
    <x v="204"/>
    <n v="0"/>
    <n v="0"/>
    <n v="30659.67"/>
    <n v="3985.7570999999998"/>
    <n v="0"/>
    <n v="0"/>
    <n v="34645.427100000001"/>
    <m/>
    <s v="1"/>
    <x v="2"/>
  </r>
  <r>
    <x v="5"/>
    <x v="120"/>
    <s v="1"/>
    <x v="0"/>
    <s v="15041RESIN068492022"/>
    <s v="22SD004C"/>
    <x v="3956"/>
    <n v="615"/>
    <x v="60"/>
    <x v="65"/>
    <n v="0"/>
    <n v="0"/>
    <n v="90.96"/>
    <n v="11.8248"/>
    <n v="0"/>
    <n v="0"/>
    <n v="102.78479999999999"/>
    <m/>
    <s v="1"/>
    <x v="2"/>
  </r>
  <r>
    <x v="5"/>
    <x v="120"/>
    <s v="1"/>
    <x v="0"/>
    <s v="15041RESIN068492022"/>
    <s v="22SD004C"/>
    <x v="3957"/>
    <n v="616"/>
    <x v="575"/>
    <x v="95"/>
    <n v="0"/>
    <n v="0"/>
    <n v="634.05999999999995"/>
    <n v="82.427799999999991"/>
    <n v="0"/>
    <n v="0"/>
    <n v="716.48779999999988"/>
    <m/>
    <s v="1"/>
    <x v="2"/>
  </r>
  <r>
    <x v="6"/>
    <x v="142"/>
    <s v="1"/>
    <x v="1"/>
    <s v="15041RESIN547842021"/>
    <s v="21DS000T"/>
    <x v="1601"/>
    <n v="209"/>
    <x v="59"/>
    <x v="64"/>
    <n v="0"/>
    <n v="0"/>
    <n v="52.83"/>
    <n v="6.8678999999999997"/>
    <n v="0"/>
    <n v="0"/>
    <n v="59.697899999999997"/>
    <m/>
    <s v="1"/>
    <x v="1"/>
  </r>
  <r>
    <x v="6"/>
    <x v="142"/>
    <s v="1"/>
    <x v="1"/>
    <s v="15041RESIN547842021"/>
    <s v="21DS000T"/>
    <x v="1602"/>
    <n v="210"/>
    <x v="570"/>
    <x v="485"/>
    <n v="0"/>
    <n v="0"/>
    <n v="13.94"/>
    <n v="1.8122"/>
    <n v="0"/>
    <n v="0"/>
    <n v="15.7522"/>
    <m/>
    <s v="1"/>
    <x v="1"/>
  </r>
  <r>
    <x v="6"/>
    <x v="142"/>
    <s v="1"/>
    <x v="1"/>
    <s v="15041RESIN547842021"/>
    <s v="21DS000T"/>
    <x v="1603"/>
    <n v="211"/>
    <x v="338"/>
    <x v="394"/>
    <n v="0"/>
    <n v="0"/>
    <n v="175.17"/>
    <n v="22.772099999999998"/>
    <n v="0"/>
    <n v="0"/>
    <n v="197.94209999999998"/>
    <m/>
    <s v="1"/>
    <x v="1"/>
  </r>
  <r>
    <x v="6"/>
    <x v="142"/>
    <s v="1"/>
    <x v="1"/>
    <s v="15041RESIN547842021"/>
    <s v="21DS000T"/>
    <x v="1604"/>
    <n v="212"/>
    <x v="338"/>
    <x v="394"/>
    <n v="0"/>
    <n v="0"/>
    <n v="15.92"/>
    <n v="2.0695999999999999"/>
    <n v="0"/>
    <n v="0"/>
    <n v="17.989599999999999"/>
    <m/>
    <s v="1"/>
    <x v="1"/>
  </r>
  <r>
    <x v="6"/>
    <x v="142"/>
    <s v="1"/>
    <x v="1"/>
    <s v="15041RESIN547842021"/>
    <s v="21DS000T"/>
    <x v="1605"/>
    <n v="213"/>
    <x v="16"/>
    <x v="19"/>
    <n v="0"/>
    <n v="0"/>
    <n v="213"/>
    <n v="27.69"/>
    <n v="0"/>
    <n v="0"/>
    <n v="240.69"/>
    <m/>
    <s v="1"/>
    <x v="1"/>
  </r>
  <r>
    <x v="6"/>
    <x v="142"/>
    <s v="1"/>
    <x v="1"/>
    <s v="15041RESIN547842021"/>
    <s v="21DS000T"/>
    <x v="1606"/>
    <n v="214"/>
    <x v="16"/>
    <x v="19"/>
    <n v="0"/>
    <n v="0"/>
    <n v="54.51"/>
    <n v="7.0862999999999996"/>
    <n v="0"/>
    <n v="0"/>
    <n v="61.596299999999999"/>
    <m/>
    <s v="1"/>
    <x v="1"/>
  </r>
  <r>
    <x v="6"/>
    <x v="142"/>
    <s v="1"/>
    <x v="1"/>
    <s v="15041RESIN547842021"/>
    <s v="21DS000T"/>
    <x v="1607"/>
    <n v="215"/>
    <x v="16"/>
    <x v="19"/>
    <n v="0"/>
    <n v="0"/>
    <n v="97.7"/>
    <n v="12.701000000000001"/>
    <n v="0"/>
    <n v="0"/>
    <n v="110.40100000000001"/>
    <m/>
    <s v="1"/>
    <x v="1"/>
  </r>
  <r>
    <x v="6"/>
    <x v="142"/>
    <s v="1"/>
    <x v="1"/>
    <s v="15041RESIN547842021"/>
    <s v="21DS000T"/>
    <x v="1608"/>
    <n v="216"/>
    <x v="113"/>
    <x v="129"/>
    <n v="0"/>
    <n v="0"/>
    <n v="7.51"/>
    <n v="0.97630000000000006"/>
    <n v="0"/>
    <n v="0"/>
    <n v="8.4863"/>
    <m/>
    <s v="1"/>
    <x v="1"/>
  </r>
  <r>
    <x v="6"/>
    <x v="142"/>
    <s v="1"/>
    <x v="1"/>
    <s v="15041RESIN547842021"/>
    <s v="21DS000T"/>
    <x v="1609"/>
    <n v="217"/>
    <x v="133"/>
    <x v="151"/>
    <n v="0"/>
    <n v="0"/>
    <n v="58.57"/>
    <n v="7.6141000000000005"/>
    <n v="0"/>
    <n v="0"/>
    <n v="66.184100000000001"/>
    <m/>
    <s v="1"/>
    <x v="1"/>
  </r>
  <r>
    <x v="6"/>
    <x v="142"/>
    <s v="1"/>
    <x v="1"/>
    <s v="15041RESIN547842021"/>
    <s v="21DS000T"/>
    <x v="1610"/>
    <n v="218"/>
    <x v="16"/>
    <x v="19"/>
    <n v="0"/>
    <n v="0"/>
    <n v="57.2"/>
    <n v="7.4360000000000008"/>
    <n v="0"/>
    <n v="0"/>
    <n v="64.63600000000001"/>
    <m/>
    <s v="1"/>
    <x v="1"/>
  </r>
  <r>
    <x v="6"/>
    <x v="142"/>
    <s v="1"/>
    <x v="1"/>
    <s v="15041RESIN547842021"/>
    <s v="21DS000T"/>
    <x v="1611"/>
    <n v="219"/>
    <x v="295"/>
    <x v="346"/>
    <n v="0"/>
    <n v="0"/>
    <n v="178.16"/>
    <n v="23.160800000000002"/>
    <n v="0"/>
    <n v="0"/>
    <n v="201.32079999999999"/>
    <m/>
    <s v="1"/>
    <x v="1"/>
  </r>
  <r>
    <x v="6"/>
    <x v="142"/>
    <s v="1"/>
    <x v="1"/>
    <s v="15041RESIN547842021"/>
    <s v="21DS000T"/>
    <x v="1612"/>
    <n v="220"/>
    <x v="45"/>
    <x v="49"/>
    <n v="0"/>
    <n v="0"/>
    <n v="5.54"/>
    <n v="0.72020000000000006"/>
    <n v="0"/>
    <n v="0"/>
    <n v="6.2602000000000002"/>
    <m/>
    <s v="1"/>
    <x v="1"/>
  </r>
  <r>
    <x v="6"/>
    <x v="142"/>
    <s v="1"/>
    <x v="1"/>
    <s v="15041RESIN547842021"/>
    <s v="21DS000T"/>
    <x v="1613"/>
    <n v="221"/>
    <x v="178"/>
    <x v="204"/>
    <n v="0"/>
    <n v="0"/>
    <n v="367.73"/>
    <n v="47.804900000000004"/>
    <n v="0"/>
    <n v="0"/>
    <n v="415.53489999999999"/>
    <m/>
    <s v="1"/>
    <x v="1"/>
  </r>
  <r>
    <x v="6"/>
    <x v="142"/>
    <s v="1"/>
    <x v="1"/>
    <s v="15041RESIN547842021"/>
    <s v="21DS000T"/>
    <x v="1614"/>
    <n v="222"/>
    <x v="369"/>
    <x v="433"/>
    <n v="0"/>
    <n v="0"/>
    <n v="30.53"/>
    <n v="3.9689000000000001"/>
    <n v="0"/>
    <n v="0"/>
    <n v="34.498899999999999"/>
    <m/>
    <s v="1"/>
    <x v="1"/>
  </r>
  <r>
    <x v="6"/>
    <x v="142"/>
    <s v="1"/>
    <x v="1"/>
    <s v="15041RESIN547842021"/>
    <s v="21DS000T"/>
    <x v="1615"/>
    <n v="223"/>
    <x v="576"/>
    <x v="632"/>
    <n v="0"/>
    <n v="0"/>
    <n v="1519.47"/>
    <n v="197.53110000000001"/>
    <n v="0"/>
    <n v="0"/>
    <n v="1717.0011"/>
    <m/>
    <s v="1"/>
    <x v="1"/>
  </r>
  <r>
    <x v="6"/>
    <x v="142"/>
    <s v="1"/>
    <x v="1"/>
    <s v="15041RESIN547842021"/>
    <s v="21DS000T"/>
    <x v="1616"/>
    <n v="224"/>
    <x v="212"/>
    <x v="249"/>
    <n v="0"/>
    <n v="0"/>
    <n v="19.82"/>
    <n v="2.5766"/>
    <n v="0"/>
    <n v="0"/>
    <n v="22.396599999999999"/>
    <m/>
    <s v="1"/>
    <x v="1"/>
  </r>
  <r>
    <x v="6"/>
    <x v="142"/>
    <s v="1"/>
    <x v="1"/>
    <s v="15041RESIN547842021"/>
    <s v="21DS000T"/>
    <x v="1617"/>
    <n v="225"/>
    <x v="14"/>
    <x v="17"/>
    <n v="0"/>
    <n v="0"/>
    <n v="3.55"/>
    <n v="0.46149999999999997"/>
    <n v="0"/>
    <n v="0"/>
    <n v="4.0114999999999998"/>
    <m/>
    <s v="1"/>
    <x v="1"/>
  </r>
  <r>
    <x v="6"/>
    <x v="142"/>
    <s v="1"/>
    <x v="1"/>
    <s v="15041RESIN547842021"/>
    <s v="21DS000T"/>
    <x v="1618"/>
    <n v="226"/>
    <x v="14"/>
    <x v="17"/>
    <n v="0"/>
    <n v="0"/>
    <n v="14.74"/>
    <n v="1.9162000000000001"/>
    <n v="0"/>
    <n v="0"/>
    <n v="16.656200000000002"/>
    <m/>
    <s v="1"/>
    <x v="1"/>
  </r>
  <r>
    <x v="6"/>
    <x v="142"/>
    <s v="1"/>
    <x v="1"/>
    <s v="15041RESIN547842021"/>
    <s v="21DS000T"/>
    <x v="1619"/>
    <n v="227"/>
    <x v="14"/>
    <x v="17"/>
    <n v="0"/>
    <n v="0"/>
    <n v="14.74"/>
    <n v="1.9162000000000001"/>
    <n v="0"/>
    <n v="0"/>
    <n v="16.656200000000002"/>
    <m/>
    <s v="1"/>
    <x v="1"/>
  </r>
  <r>
    <x v="6"/>
    <x v="142"/>
    <s v="1"/>
    <x v="1"/>
    <s v="15041RESIN547842021"/>
    <s v="21DS000T"/>
    <x v="1620"/>
    <n v="228"/>
    <x v="14"/>
    <x v="17"/>
    <n v="0"/>
    <n v="0"/>
    <n v="8.36"/>
    <n v="1.0868"/>
    <n v="0"/>
    <n v="0"/>
    <n v="9.4467999999999996"/>
    <m/>
    <s v="1"/>
    <x v="1"/>
  </r>
  <r>
    <x v="6"/>
    <x v="142"/>
    <s v="1"/>
    <x v="1"/>
    <s v="15041RESIN547842021"/>
    <s v="21DS000T"/>
    <x v="1621"/>
    <n v="229"/>
    <x v="14"/>
    <x v="17"/>
    <n v="0"/>
    <n v="0"/>
    <n v="8.36"/>
    <n v="1.0868"/>
    <n v="0"/>
    <n v="0"/>
    <n v="9.4467999999999996"/>
    <m/>
    <s v="1"/>
    <x v="1"/>
  </r>
  <r>
    <x v="6"/>
    <x v="142"/>
    <s v="1"/>
    <x v="1"/>
    <s v="15041RESIN547842021"/>
    <s v="21DS000T"/>
    <x v="1622"/>
    <n v="230"/>
    <x v="14"/>
    <x v="17"/>
    <n v="0"/>
    <n v="0"/>
    <n v="8.36"/>
    <n v="1.0868"/>
    <n v="0"/>
    <n v="0"/>
    <n v="9.4467999999999996"/>
    <m/>
    <s v="1"/>
    <x v="1"/>
  </r>
  <r>
    <x v="6"/>
    <x v="142"/>
    <s v="1"/>
    <x v="1"/>
    <s v="15041RESIN547842021"/>
    <s v="21DS000T"/>
    <x v="1623"/>
    <n v="231"/>
    <x v="14"/>
    <x v="17"/>
    <n v="0"/>
    <n v="0"/>
    <n v="34.44"/>
    <n v="4.4771999999999998"/>
    <n v="0"/>
    <n v="0"/>
    <n v="38.917199999999994"/>
    <m/>
    <s v="1"/>
    <x v="1"/>
  </r>
  <r>
    <x v="6"/>
    <x v="142"/>
    <s v="1"/>
    <x v="1"/>
    <s v="15041RESIN547842021"/>
    <s v="21DS000T"/>
    <x v="1624"/>
    <n v="232"/>
    <x v="14"/>
    <x v="17"/>
    <n v="0"/>
    <n v="0"/>
    <n v="4.8600000000000003"/>
    <n v="0.63180000000000003"/>
    <n v="0"/>
    <n v="0"/>
    <n v="5.4918000000000005"/>
    <m/>
    <s v="1"/>
    <x v="1"/>
  </r>
  <r>
    <x v="6"/>
    <x v="142"/>
    <s v="1"/>
    <x v="1"/>
    <s v="15041RESIN547842021"/>
    <s v="21DS000T"/>
    <x v="1625"/>
    <n v="233"/>
    <x v="133"/>
    <x v="151"/>
    <n v="0"/>
    <n v="0"/>
    <n v="40.22"/>
    <n v="5.2286000000000001"/>
    <n v="0"/>
    <n v="0"/>
    <n v="45.448599999999999"/>
    <m/>
    <s v="1"/>
    <x v="1"/>
  </r>
  <r>
    <x v="6"/>
    <x v="142"/>
    <s v="1"/>
    <x v="1"/>
    <s v="15041RESIN547842021"/>
    <s v="21DS000T"/>
    <x v="1626"/>
    <n v="234"/>
    <x v="133"/>
    <x v="151"/>
    <n v="0"/>
    <n v="0"/>
    <n v="239.4"/>
    <n v="31.122000000000003"/>
    <n v="0"/>
    <n v="0"/>
    <n v="270.52199999999999"/>
    <m/>
    <s v="1"/>
    <x v="1"/>
  </r>
  <r>
    <x v="6"/>
    <x v="142"/>
    <s v="1"/>
    <x v="1"/>
    <s v="15041RESIN547842021"/>
    <s v="21DS000T"/>
    <x v="1627"/>
    <n v="235"/>
    <x v="45"/>
    <x v="49"/>
    <n v="0"/>
    <n v="0"/>
    <n v="11.11"/>
    <n v="1.4442999999999999"/>
    <n v="0"/>
    <n v="0"/>
    <n v="12.5543"/>
    <m/>
    <s v="1"/>
    <x v="1"/>
  </r>
  <r>
    <x v="6"/>
    <x v="142"/>
    <s v="1"/>
    <x v="1"/>
    <s v="15041RESIN547842021"/>
    <s v="21DS000T"/>
    <x v="1628"/>
    <n v="236"/>
    <x v="141"/>
    <x v="160"/>
    <n v="0"/>
    <n v="0"/>
    <n v="4.6500000000000004"/>
    <n v="0.60450000000000004"/>
    <n v="0"/>
    <n v="0"/>
    <n v="5.2545000000000002"/>
    <m/>
    <s v="1"/>
    <x v="1"/>
  </r>
  <r>
    <x v="6"/>
    <x v="142"/>
    <s v="1"/>
    <x v="1"/>
    <s v="15041RESIN547842021"/>
    <s v="21DS000T"/>
    <x v="1629"/>
    <n v="237"/>
    <x v="2"/>
    <x v="2"/>
    <n v="0"/>
    <n v="0"/>
    <n v="0"/>
    <n v="0"/>
    <n v="0"/>
    <n v="0"/>
    <n v="0"/>
    <m/>
    <s v="1"/>
    <x v="1"/>
  </r>
  <r>
    <x v="6"/>
    <x v="142"/>
    <s v="1"/>
    <x v="0"/>
    <s v="15041RESIN378822021"/>
    <s v="21DS004C"/>
    <x v="1609"/>
    <n v="217"/>
    <x v="1"/>
    <x v="1"/>
    <n v="0"/>
    <n v="0"/>
    <n v="13.27"/>
    <n v="1.7251000000000001"/>
    <n v="0"/>
    <n v="0"/>
    <n v="14.995099999999999"/>
    <m/>
    <s v="1"/>
    <x v="0"/>
  </r>
  <r>
    <x v="6"/>
    <x v="142"/>
    <s v="1"/>
    <x v="0"/>
    <s v="15041RESIN378822021"/>
    <s v="21DS004C"/>
    <x v="1608"/>
    <n v="216"/>
    <x v="1"/>
    <x v="1"/>
    <n v="0"/>
    <n v="0"/>
    <n v="68.42"/>
    <n v="8.8946000000000005"/>
    <n v="0"/>
    <n v="0"/>
    <n v="77.314599999999999"/>
    <m/>
    <s v="1"/>
    <x v="0"/>
  </r>
  <r>
    <x v="6"/>
    <x v="142"/>
    <s v="1"/>
    <x v="0"/>
    <s v="15041RESIN378822021"/>
    <s v="21DS004C"/>
    <x v="1607"/>
    <n v="215"/>
    <x v="2"/>
    <x v="2"/>
    <n v="0"/>
    <n v="0"/>
    <n v="0"/>
    <n v="0"/>
    <n v="0"/>
    <n v="0"/>
    <n v="0"/>
    <m/>
    <s v="1"/>
    <x v="0"/>
  </r>
  <r>
    <x v="6"/>
    <x v="142"/>
    <s v="1"/>
    <x v="0"/>
    <s v="15041RESIN378822021"/>
    <s v="21DS004C"/>
    <x v="1606"/>
    <n v="214"/>
    <x v="2"/>
    <x v="2"/>
    <n v="0"/>
    <n v="0"/>
    <n v="0"/>
    <n v="0"/>
    <n v="0"/>
    <n v="0"/>
    <n v="0"/>
    <m/>
    <s v="1"/>
    <x v="0"/>
  </r>
  <r>
    <x v="6"/>
    <x v="142"/>
    <s v="1"/>
    <x v="0"/>
    <s v="15041RESIN378822021"/>
    <s v="21DS004C"/>
    <x v="1605"/>
    <n v="213"/>
    <x v="1"/>
    <x v="1"/>
    <n v="0"/>
    <n v="0"/>
    <n v="9.82"/>
    <n v="1.2766000000000002"/>
    <n v="0"/>
    <n v="0"/>
    <n v="11.0966"/>
    <m/>
    <s v="1"/>
    <x v="0"/>
  </r>
  <r>
    <x v="6"/>
    <x v="142"/>
    <s v="1"/>
    <x v="0"/>
    <s v="15041RESIN378822021"/>
    <s v="21DS004C"/>
    <x v="1604"/>
    <n v="212"/>
    <x v="1"/>
    <x v="1"/>
    <n v="0"/>
    <n v="0"/>
    <n v="26.2"/>
    <n v="3.4060000000000001"/>
    <n v="0"/>
    <n v="0"/>
    <n v="29.605999999999998"/>
    <m/>
    <s v="1"/>
    <x v="0"/>
  </r>
  <r>
    <x v="6"/>
    <x v="142"/>
    <s v="1"/>
    <x v="0"/>
    <s v="15041RESIN378822021"/>
    <s v="21DS004C"/>
    <x v="1603"/>
    <n v="211"/>
    <x v="2"/>
    <x v="2"/>
    <n v="0"/>
    <n v="0"/>
    <n v="0"/>
    <n v="0"/>
    <n v="0"/>
    <n v="0"/>
    <n v="0"/>
    <m/>
    <s v="1"/>
    <x v="0"/>
  </r>
  <r>
    <x v="6"/>
    <x v="142"/>
    <s v="1"/>
    <x v="0"/>
    <s v="15041RESIN378822021"/>
    <s v="21DS004C"/>
    <x v="1602"/>
    <n v="210"/>
    <x v="1"/>
    <x v="1"/>
    <n v="0"/>
    <n v="0"/>
    <n v="4.07"/>
    <n v="0.52910000000000001"/>
    <n v="0"/>
    <n v="0"/>
    <n v="4.5991"/>
    <m/>
    <s v="1"/>
    <x v="0"/>
  </r>
  <r>
    <x v="6"/>
    <x v="142"/>
    <s v="1"/>
    <x v="0"/>
    <s v="15041RESIN378822021"/>
    <s v="21DS004C"/>
    <x v="1601"/>
    <n v="209"/>
    <x v="1"/>
    <x v="1"/>
    <n v="0"/>
    <n v="0"/>
    <n v="27.07"/>
    <n v="3.5191000000000003"/>
    <n v="0"/>
    <n v="0"/>
    <n v="30.589100000000002"/>
    <m/>
    <s v="1"/>
    <x v="0"/>
  </r>
  <r>
    <x v="6"/>
    <x v="142"/>
    <s v="1"/>
    <x v="0"/>
    <s v="15041RESIN378822021"/>
    <s v="21DS004C"/>
    <x v="1600"/>
    <n v="208"/>
    <x v="1"/>
    <x v="1"/>
    <n v="0"/>
    <n v="0"/>
    <n v="26.54"/>
    <n v="3.4502000000000002"/>
    <n v="0"/>
    <n v="0"/>
    <n v="29.990199999999998"/>
    <m/>
    <s v="1"/>
    <x v="0"/>
  </r>
  <r>
    <x v="6"/>
    <x v="142"/>
    <s v="1"/>
    <x v="0"/>
    <s v="15041RESIN378822021"/>
    <s v="21DS004C"/>
    <x v="2508"/>
    <n v="207"/>
    <x v="1"/>
    <x v="1"/>
    <n v="0"/>
    <n v="0"/>
    <n v="15.93"/>
    <n v="2.0709"/>
    <n v="0"/>
    <n v="0"/>
    <n v="18.000900000000001"/>
    <m/>
    <s v="1"/>
    <x v="0"/>
  </r>
  <r>
    <x v="6"/>
    <x v="142"/>
    <s v="1"/>
    <x v="0"/>
    <s v="15041RESIN378822021"/>
    <s v="21DS004C"/>
    <x v="2507"/>
    <n v="206"/>
    <x v="1"/>
    <x v="1"/>
    <n v="0"/>
    <n v="0"/>
    <n v="14.16"/>
    <n v="1.8408"/>
    <n v="0"/>
    <n v="0"/>
    <n v="16.000800000000002"/>
    <m/>
    <s v="1"/>
    <x v="0"/>
  </r>
  <r>
    <x v="6"/>
    <x v="142"/>
    <s v="1"/>
    <x v="0"/>
    <s v="15041RESIN378822021"/>
    <s v="21DS004C"/>
    <x v="2506"/>
    <n v="205"/>
    <x v="1"/>
    <x v="1"/>
    <n v="0"/>
    <n v="0"/>
    <n v="16.73"/>
    <n v="2.1749000000000001"/>
    <n v="0"/>
    <n v="0"/>
    <n v="18.904900000000001"/>
    <m/>
    <s v="1"/>
    <x v="0"/>
  </r>
  <r>
    <x v="6"/>
    <x v="142"/>
    <s v="1"/>
    <x v="0"/>
    <s v="15041RESIN378822021"/>
    <s v="21DS004C"/>
    <x v="2505"/>
    <n v="204"/>
    <x v="2"/>
    <x v="2"/>
    <n v="0"/>
    <n v="0"/>
    <n v="0"/>
    <n v="0"/>
    <n v="0"/>
    <n v="0"/>
    <n v="0"/>
    <m/>
    <s v="1"/>
    <x v="0"/>
  </r>
  <r>
    <x v="6"/>
    <x v="142"/>
    <s v="1"/>
    <x v="0"/>
    <s v="15041RESIN378822021"/>
    <s v="21DS004C"/>
    <x v="2504"/>
    <n v="203"/>
    <x v="1"/>
    <x v="1"/>
    <n v="0"/>
    <n v="0"/>
    <n v="89.73"/>
    <n v="11.664900000000001"/>
    <n v="0"/>
    <n v="0"/>
    <n v="101.39490000000001"/>
    <m/>
    <s v="1"/>
    <x v="0"/>
  </r>
  <r>
    <x v="6"/>
    <x v="142"/>
    <s v="1"/>
    <x v="0"/>
    <s v="15041RESIN378822021"/>
    <s v="21DS004C"/>
    <x v="2503"/>
    <n v="202"/>
    <x v="1"/>
    <x v="1"/>
    <n v="0"/>
    <n v="0"/>
    <n v="40.75"/>
    <n v="5.2975000000000003"/>
    <n v="0"/>
    <n v="0"/>
    <n v="46.047499999999999"/>
    <m/>
    <s v="1"/>
    <x v="0"/>
  </r>
  <r>
    <x v="6"/>
    <x v="142"/>
    <s v="1"/>
    <x v="0"/>
    <s v="15041RESIN378822021"/>
    <s v="21DS004C"/>
    <x v="2502"/>
    <n v="201"/>
    <x v="1"/>
    <x v="1"/>
    <n v="0"/>
    <n v="0"/>
    <n v="13.27"/>
    <n v="1.7251000000000001"/>
    <n v="0"/>
    <n v="0"/>
    <n v="14.995099999999999"/>
    <m/>
    <s v="1"/>
    <x v="0"/>
  </r>
  <r>
    <x v="6"/>
    <x v="142"/>
    <s v="1"/>
    <x v="0"/>
    <s v="15041RESIN378822021"/>
    <s v="21DS004C"/>
    <x v="2501"/>
    <n v="200"/>
    <x v="1"/>
    <x v="1"/>
    <n v="0"/>
    <n v="0"/>
    <n v="25.49"/>
    <n v="3.3136999999999999"/>
    <n v="0"/>
    <n v="0"/>
    <n v="28.803699999999999"/>
    <m/>
    <s v="1"/>
    <x v="0"/>
  </r>
  <r>
    <x v="6"/>
    <x v="142"/>
    <s v="1"/>
    <x v="0"/>
    <s v="15041RESIN378822021"/>
    <s v="21DS004C"/>
    <x v="2500"/>
    <n v="199"/>
    <x v="1"/>
    <x v="1"/>
    <n v="0"/>
    <n v="0"/>
    <n v="56.6"/>
    <n v="7.3580000000000005"/>
    <n v="0"/>
    <n v="0"/>
    <n v="63.957999999999998"/>
    <m/>
    <s v="1"/>
    <x v="0"/>
  </r>
  <r>
    <x v="6"/>
    <x v="142"/>
    <s v="1"/>
    <x v="0"/>
    <s v="15041RESIN378822021"/>
    <s v="21DS004C"/>
    <x v="2499"/>
    <n v="198"/>
    <x v="1"/>
    <x v="1"/>
    <n v="0"/>
    <n v="0"/>
    <n v="43.61"/>
    <n v="5.6692999999999998"/>
    <n v="0"/>
    <n v="0"/>
    <n v="49.279299999999999"/>
    <m/>
    <s v="1"/>
    <x v="0"/>
  </r>
  <r>
    <x v="6"/>
    <x v="142"/>
    <s v="1"/>
    <x v="0"/>
    <s v="15041RESIN378822021"/>
    <s v="21DS004C"/>
    <x v="2498"/>
    <n v="197"/>
    <x v="1"/>
    <x v="1"/>
    <n v="0"/>
    <n v="0"/>
    <n v="13.42"/>
    <n v="1.7446000000000002"/>
    <n v="0"/>
    <n v="0"/>
    <n v="15.1646"/>
    <m/>
    <s v="1"/>
    <x v="0"/>
  </r>
  <r>
    <x v="6"/>
    <x v="142"/>
    <s v="1"/>
    <x v="0"/>
    <s v="15041RESIN378822021"/>
    <s v="21DS004C"/>
    <x v="2497"/>
    <n v="196"/>
    <x v="1"/>
    <x v="1"/>
    <n v="0"/>
    <n v="0"/>
    <n v="17.09"/>
    <n v="2.2217000000000002"/>
    <n v="0"/>
    <n v="0"/>
    <n v="19.311700000000002"/>
    <m/>
    <s v="1"/>
    <x v="0"/>
  </r>
  <r>
    <x v="6"/>
    <x v="142"/>
    <s v="1"/>
    <x v="0"/>
    <s v="15041RESIN378822021"/>
    <s v="21DS004C"/>
    <x v="2496"/>
    <n v="195"/>
    <x v="2"/>
    <x v="2"/>
    <n v="0"/>
    <n v="0"/>
    <n v="0"/>
    <n v="0"/>
    <n v="0"/>
    <n v="0"/>
    <n v="0"/>
    <m/>
    <s v="1"/>
    <x v="0"/>
  </r>
  <r>
    <x v="6"/>
    <x v="142"/>
    <s v="1"/>
    <x v="0"/>
    <s v="15041RESIN181822020"/>
    <s v="20SD003C"/>
    <x v="2830"/>
    <n v="1631"/>
    <x v="6"/>
    <x v="6"/>
    <n v="0"/>
    <n v="0"/>
    <n v="36.880000000000003"/>
    <n v="4.7944000000000004"/>
    <n v="0"/>
    <n v="0"/>
    <n v="41.674400000000006"/>
    <m/>
    <s v="1"/>
    <x v="0"/>
  </r>
  <r>
    <x v="6"/>
    <x v="142"/>
    <s v="1"/>
    <x v="0"/>
    <s v="15041RESIN181822020"/>
    <s v="20SD003C"/>
    <x v="2829"/>
    <n v="1630"/>
    <x v="2"/>
    <x v="2"/>
    <n v="0"/>
    <n v="0"/>
    <n v="0"/>
    <n v="0"/>
    <n v="0"/>
    <n v="0"/>
    <n v="0"/>
    <m/>
    <s v="1"/>
    <x v="0"/>
  </r>
  <r>
    <x v="6"/>
    <x v="142"/>
    <s v="1"/>
    <x v="0"/>
    <s v="15041RESIN181822020"/>
    <s v="20SD003C"/>
    <x v="2828"/>
    <n v="1629"/>
    <x v="4"/>
    <x v="4"/>
    <n v="0"/>
    <n v="0"/>
    <n v="88.14"/>
    <n v="11.4582"/>
    <n v="0"/>
    <n v="0"/>
    <n v="99.598200000000006"/>
    <m/>
    <s v="1"/>
    <x v="0"/>
  </r>
  <r>
    <x v="6"/>
    <x v="142"/>
    <s v="1"/>
    <x v="0"/>
    <s v="15041RESIN181822020"/>
    <s v="20SD003C"/>
    <x v="2827"/>
    <n v="1628"/>
    <x v="4"/>
    <x v="4"/>
    <n v="0"/>
    <n v="0"/>
    <n v="728.96"/>
    <n v="94.764800000000008"/>
    <n v="0"/>
    <n v="0"/>
    <n v="823.72480000000007"/>
    <m/>
    <s v="1"/>
    <x v="0"/>
  </r>
  <r>
    <x v="6"/>
    <x v="142"/>
    <s v="1"/>
    <x v="0"/>
    <s v="15041RESIN181822020"/>
    <s v="20SD003C"/>
    <x v="2826"/>
    <n v="1627"/>
    <x v="4"/>
    <x v="4"/>
    <n v="0"/>
    <n v="0"/>
    <n v="343.55"/>
    <n v="44.661500000000004"/>
    <n v="0"/>
    <n v="0"/>
    <n v="388.2115"/>
    <m/>
    <s v="1"/>
    <x v="0"/>
  </r>
  <r>
    <x v="6"/>
    <x v="142"/>
    <s v="1"/>
    <x v="0"/>
    <s v="15041RESIN181822020"/>
    <s v="20SD003C"/>
    <x v="2825"/>
    <n v="1626"/>
    <x v="4"/>
    <x v="4"/>
    <n v="0"/>
    <n v="0"/>
    <n v="576.46"/>
    <n v="74.939800000000005"/>
    <n v="0"/>
    <n v="0"/>
    <n v="651.39980000000003"/>
    <m/>
    <s v="1"/>
    <x v="0"/>
  </r>
  <r>
    <x v="6"/>
    <x v="142"/>
    <s v="1"/>
    <x v="0"/>
    <s v="15041RESIN181822020"/>
    <s v="20SD003C"/>
    <x v="2824"/>
    <n v="1625"/>
    <x v="4"/>
    <x v="4"/>
    <n v="0"/>
    <n v="0"/>
    <n v="953.1"/>
    <n v="123.90300000000001"/>
    <n v="0"/>
    <n v="0"/>
    <n v="1077.0029999999999"/>
    <m/>
    <s v="1"/>
    <x v="0"/>
  </r>
  <r>
    <x v="6"/>
    <x v="142"/>
    <s v="1"/>
    <x v="0"/>
    <s v="15041RESIN181822020"/>
    <s v="20SD003C"/>
    <x v="2823"/>
    <n v="1624"/>
    <x v="4"/>
    <x v="4"/>
    <n v="0"/>
    <n v="0"/>
    <n v="444.4"/>
    <n v="57.771999999999998"/>
    <n v="0"/>
    <n v="0"/>
    <n v="502.17199999999997"/>
    <m/>
    <s v="1"/>
    <x v="0"/>
  </r>
  <r>
    <x v="6"/>
    <x v="142"/>
    <s v="1"/>
    <x v="0"/>
    <s v="15041RESIN181822020"/>
    <s v="20SD003C"/>
    <x v="2822"/>
    <n v="1623"/>
    <x v="6"/>
    <x v="6"/>
    <n v="0"/>
    <n v="0"/>
    <n v="35.6"/>
    <n v="4.6280000000000001"/>
    <n v="0"/>
    <n v="0"/>
    <n v="40.228000000000002"/>
    <m/>
    <s v="1"/>
    <x v="0"/>
  </r>
  <r>
    <x v="6"/>
    <x v="142"/>
    <s v="1"/>
    <x v="0"/>
    <s v="15041RESIN181822020"/>
    <s v="20SD003C"/>
    <x v="2821"/>
    <n v="1622"/>
    <x v="28"/>
    <x v="32"/>
    <n v="0"/>
    <n v="0"/>
    <n v="4.26"/>
    <n v="0.55379999999999996"/>
    <n v="0"/>
    <n v="0"/>
    <n v="4.8137999999999996"/>
    <m/>
    <s v="1"/>
    <x v="0"/>
  </r>
  <r>
    <x v="6"/>
    <x v="142"/>
    <s v="1"/>
    <x v="0"/>
    <s v="15041RESIN181822020"/>
    <s v="20SD003C"/>
    <x v="2820"/>
    <n v="1621"/>
    <x v="577"/>
    <x v="7"/>
    <n v="0"/>
    <n v="0"/>
    <n v="23.56"/>
    <n v="3.0627999999999997"/>
    <n v="0"/>
    <n v="0"/>
    <n v="26.622799999999998"/>
    <m/>
    <s v="1"/>
    <x v="0"/>
  </r>
  <r>
    <x v="6"/>
    <x v="142"/>
    <s v="1"/>
    <x v="0"/>
    <s v="15041RESIN181822020"/>
    <s v="20SD003C"/>
    <x v="2819"/>
    <n v="1620"/>
    <x v="6"/>
    <x v="6"/>
    <n v="0"/>
    <n v="0"/>
    <n v="37.75"/>
    <n v="4.9074999999999998"/>
    <n v="0"/>
    <n v="0"/>
    <n v="42.657499999999999"/>
    <m/>
    <s v="1"/>
    <x v="0"/>
  </r>
  <r>
    <x v="6"/>
    <x v="142"/>
    <s v="1"/>
    <x v="0"/>
    <s v="15041RESIN010782020"/>
    <s v="20SD000C"/>
    <x v="577"/>
    <n v="3708"/>
    <x v="23"/>
    <x v="26"/>
    <n v="0"/>
    <n v="0"/>
    <n v="5.04"/>
    <n v="0.6552"/>
    <n v="0"/>
    <n v="0"/>
    <n v="5.6951999999999998"/>
    <m/>
    <s v="1"/>
    <x v="1"/>
  </r>
  <r>
    <x v="6"/>
    <x v="142"/>
    <s v="1"/>
    <x v="0"/>
    <s v="15041RESIN010782020"/>
    <s v="20SD000C"/>
    <x v="578"/>
    <n v="3709"/>
    <x v="10"/>
    <x v="11"/>
    <n v="0"/>
    <n v="0"/>
    <n v="460.2"/>
    <n v="59.826000000000001"/>
    <n v="0"/>
    <n v="0"/>
    <n v="520.02599999999995"/>
    <m/>
    <s v="1"/>
    <x v="1"/>
  </r>
  <r>
    <x v="6"/>
    <x v="142"/>
    <s v="1"/>
    <x v="0"/>
    <s v="15041RESIN010782020"/>
    <s v="20SD000C"/>
    <x v="579"/>
    <n v="3710"/>
    <x v="10"/>
    <x v="11"/>
    <n v="0"/>
    <n v="0"/>
    <n v="56.88"/>
    <n v="7.394400000000001"/>
    <n v="0"/>
    <n v="0"/>
    <n v="64.2744"/>
    <m/>
    <s v="1"/>
    <x v="1"/>
  </r>
  <r>
    <x v="6"/>
    <x v="142"/>
    <s v="1"/>
    <x v="0"/>
    <s v="15041RESIN239312021"/>
    <s v="21SD000C"/>
    <x v="3283"/>
    <n v="792"/>
    <x v="46"/>
    <x v="50"/>
    <n v="0"/>
    <n v="0"/>
    <n v="556.67999999999995"/>
    <n v="72.368399999999994"/>
    <n v="0"/>
    <n v="0"/>
    <n v="629.0483999999999"/>
    <m/>
    <s v="1"/>
    <x v="1"/>
  </r>
  <r>
    <x v="6"/>
    <x v="142"/>
    <s v="1"/>
    <x v="0"/>
    <s v="15041RESIN239312021"/>
    <s v="21SD000C"/>
    <x v="3284"/>
    <n v="793"/>
    <x v="377"/>
    <x v="336"/>
    <n v="0"/>
    <n v="0"/>
    <n v="85.4"/>
    <n v="11.102"/>
    <n v="0"/>
    <n v="0"/>
    <n v="96.50200000000001"/>
    <m/>
    <s v="1"/>
    <x v="1"/>
  </r>
  <r>
    <x v="6"/>
    <x v="142"/>
    <s v="1"/>
    <x v="0"/>
    <s v="15041RESIN239312021"/>
    <s v="21SD000C"/>
    <x v="3285"/>
    <n v="794"/>
    <x v="10"/>
    <x v="11"/>
    <n v="0"/>
    <n v="0"/>
    <n v="1428.13"/>
    <n v="185.65690000000001"/>
    <n v="0"/>
    <n v="0"/>
    <n v="1613.7869000000001"/>
    <m/>
    <s v="1"/>
    <x v="1"/>
  </r>
  <r>
    <x v="6"/>
    <x v="142"/>
    <s v="1"/>
    <x v="0"/>
    <s v="15041RESIN239312021"/>
    <s v="21SD000C"/>
    <x v="3286"/>
    <n v="795"/>
    <x v="274"/>
    <x v="324"/>
    <n v="0"/>
    <n v="0"/>
    <n v="124.2"/>
    <n v="16.146000000000001"/>
    <n v="0"/>
    <n v="0"/>
    <n v="140.346"/>
    <m/>
    <s v="1"/>
    <x v="1"/>
  </r>
  <r>
    <x v="6"/>
    <x v="142"/>
    <s v="1"/>
    <x v="0"/>
    <s v="15041RESIN239312021"/>
    <s v="21SD000C"/>
    <x v="3287"/>
    <n v="796"/>
    <x v="10"/>
    <x v="11"/>
    <n v="0"/>
    <n v="0"/>
    <n v="302.95999999999998"/>
    <n v="39.384799999999998"/>
    <n v="0"/>
    <n v="0"/>
    <n v="342.34479999999996"/>
    <m/>
    <s v="1"/>
    <x v="1"/>
  </r>
  <r>
    <x v="6"/>
    <x v="142"/>
    <s v="1"/>
    <x v="0"/>
    <s v="15041RESIN239312021"/>
    <s v="21SD000C"/>
    <x v="3288"/>
    <n v="797"/>
    <x v="10"/>
    <x v="11"/>
    <n v="0"/>
    <n v="0"/>
    <n v="68.37"/>
    <n v="8.8881000000000014"/>
    <n v="0"/>
    <n v="0"/>
    <n v="77.258100000000013"/>
    <m/>
    <s v="1"/>
    <x v="1"/>
  </r>
  <r>
    <x v="6"/>
    <x v="142"/>
    <s v="1"/>
    <x v="0"/>
    <s v="15041RESIN239312021"/>
    <s v="21SD000C"/>
    <x v="3289"/>
    <n v="798"/>
    <x v="15"/>
    <x v="18"/>
    <n v="0"/>
    <n v="0"/>
    <n v="111.86"/>
    <n v="14.5418"/>
    <n v="0"/>
    <n v="0"/>
    <n v="126.40179999999999"/>
    <m/>
    <s v="1"/>
    <x v="1"/>
  </r>
  <r>
    <x v="6"/>
    <x v="142"/>
    <s v="1"/>
    <x v="0"/>
    <s v="15041RESIN239312021"/>
    <s v="21SD000C"/>
    <x v="3290"/>
    <n v="799"/>
    <x v="207"/>
    <x v="244"/>
    <n v="0"/>
    <n v="0"/>
    <n v="66.02"/>
    <n v="8.5825999999999993"/>
    <n v="0"/>
    <n v="0"/>
    <n v="74.602599999999995"/>
    <m/>
    <s v="1"/>
    <x v="1"/>
  </r>
  <r>
    <x v="6"/>
    <x v="142"/>
    <s v="1"/>
    <x v="0"/>
    <s v="15041RESIN239312021"/>
    <s v="21SD000C"/>
    <x v="3291"/>
    <n v="800"/>
    <x v="272"/>
    <x v="322"/>
    <n v="0"/>
    <n v="0"/>
    <n v="437.17"/>
    <n v="56.832100000000004"/>
    <n v="0"/>
    <n v="0"/>
    <n v="494.00210000000004"/>
    <m/>
    <s v="1"/>
    <x v="1"/>
  </r>
  <r>
    <x v="6"/>
    <x v="142"/>
    <s v="1"/>
    <x v="0"/>
    <s v="15041RESIN239312021"/>
    <s v="21SD000C"/>
    <x v="3292"/>
    <n v="801"/>
    <x v="377"/>
    <x v="336"/>
    <n v="0"/>
    <n v="0"/>
    <n v="94.38"/>
    <n v="12.269399999999999"/>
    <n v="0"/>
    <n v="0"/>
    <n v="106.6494"/>
    <m/>
    <s v="1"/>
    <x v="1"/>
  </r>
  <r>
    <x v="6"/>
    <x v="142"/>
    <s v="1"/>
    <x v="0"/>
    <s v="15041RESIN239312021"/>
    <s v="21SD000C"/>
    <x v="3293"/>
    <n v="802"/>
    <x v="284"/>
    <x v="335"/>
    <n v="0"/>
    <n v="0"/>
    <n v="760"/>
    <n v="98.8"/>
    <n v="0"/>
    <n v="0"/>
    <n v="858.8"/>
    <m/>
    <s v="1"/>
    <x v="1"/>
  </r>
  <r>
    <x v="6"/>
    <x v="142"/>
    <s v="1"/>
    <x v="0"/>
    <s v="15041RESIN239312021"/>
    <s v="21SD000C"/>
    <x v="3294"/>
    <n v="803"/>
    <x v="14"/>
    <x v="17"/>
    <n v="0"/>
    <n v="0"/>
    <n v="10.65"/>
    <n v="1.3845000000000001"/>
    <n v="0"/>
    <n v="0"/>
    <n v="12.034500000000001"/>
    <m/>
    <s v="1"/>
    <x v="1"/>
  </r>
  <r>
    <x v="6"/>
    <x v="142"/>
    <s v="1"/>
    <x v="0"/>
    <s v="15041RESIN239312021"/>
    <s v="21SD000C"/>
    <x v="3295"/>
    <n v="804"/>
    <x v="284"/>
    <x v="335"/>
    <n v="0"/>
    <n v="0"/>
    <n v="2128"/>
    <n v="276.64"/>
    <n v="0"/>
    <n v="0"/>
    <n v="2404.64"/>
    <m/>
    <s v="1"/>
    <x v="1"/>
  </r>
  <r>
    <x v="6"/>
    <x v="142"/>
    <s v="1"/>
    <x v="0"/>
    <s v="15041RESIN239312021"/>
    <s v="21SD000C"/>
    <x v="3296"/>
    <n v="805"/>
    <x v="135"/>
    <x v="154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297"/>
    <n v="806"/>
    <x v="10"/>
    <x v="11"/>
    <n v="0"/>
    <n v="0"/>
    <n v="136.74"/>
    <n v="17.776200000000003"/>
    <n v="0"/>
    <n v="0"/>
    <n v="154.51620000000003"/>
    <m/>
    <s v="1"/>
    <x v="1"/>
  </r>
  <r>
    <x v="6"/>
    <x v="142"/>
    <s v="1"/>
    <x v="0"/>
    <s v="15041RESIN239312021"/>
    <s v="21SD000C"/>
    <x v="3298"/>
    <n v="807"/>
    <x v="10"/>
    <x v="11"/>
    <n v="0"/>
    <n v="0"/>
    <n v="173.36"/>
    <n v="22.536800000000003"/>
    <n v="0"/>
    <n v="0"/>
    <n v="195.89680000000001"/>
    <m/>
    <s v="1"/>
    <x v="1"/>
  </r>
  <r>
    <x v="6"/>
    <x v="142"/>
    <s v="1"/>
    <x v="0"/>
    <s v="15041RESIN239312021"/>
    <s v="21SD000C"/>
    <x v="3299"/>
    <n v="808"/>
    <x v="60"/>
    <x v="65"/>
    <n v="0"/>
    <n v="0"/>
    <n v="35.54"/>
    <n v="4.6201999999999996"/>
    <n v="0"/>
    <n v="0"/>
    <n v="40.160199999999996"/>
    <m/>
    <s v="1"/>
    <x v="1"/>
  </r>
  <r>
    <x v="6"/>
    <x v="142"/>
    <s v="1"/>
    <x v="0"/>
    <s v="15041RESIN239312021"/>
    <s v="21SD000C"/>
    <x v="3300"/>
    <n v="809"/>
    <x v="385"/>
    <x v="452"/>
    <n v="0"/>
    <n v="0"/>
    <n v="338.33"/>
    <n v="43.982900000000001"/>
    <n v="0"/>
    <n v="0"/>
    <n v="382.31290000000001"/>
    <m/>
    <s v="1"/>
    <x v="1"/>
  </r>
  <r>
    <x v="6"/>
    <x v="142"/>
    <s v="1"/>
    <x v="0"/>
    <s v="15041RESIN239312021"/>
    <s v="21SD000C"/>
    <x v="3301"/>
    <n v="810"/>
    <x v="47"/>
    <x v="51"/>
    <n v="0"/>
    <n v="0"/>
    <n v="410.62"/>
    <n v="53.380600000000001"/>
    <n v="0"/>
    <n v="0"/>
    <n v="464.00060000000002"/>
    <m/>
    <s v="1"/>
    <x v="1"/>
  </r>
  <r>
    <x v="6"/>
    <x v="142"/>
    <s v="1"/>
    <x v="0"/>
    <s v="15041RESIN239312021"/>
    <s v="21SD000C"/>
    <x v="3302"/>
    <n v="811"/>
    <x v="10"/>
    <x v="11"/>
    <n v="0"/>
    <n v="0"/>
    <n v="304.73"/>
    <n v="39.614900000000006"/>
    <n v="0"/>
    <n v="0"/>
    <n v="344.34490000000005"/>
    <m/>
    <s v="1"/>
    <x v="1"/>
  </r>
  <r>
    <x v="6"/>
    <x v="142"/>
    <s v="1"/>
    <x v="0"/>
    <s v="15041RESIN239312021"/>
    <s v="21SD000C"/>
    <x v="3303"/>
    <n v="812"/>
    <x v="287"/>
    <x v="338"/>
    <n v="0"/>
    <n v="0"/>
    <n v="170.93"/>
    <n v="22.2209"/>
    <n v="0"/>
    <n v="0"/>
    <n v="193.15090000000001"/>
    <m/>
    <s v="1"/>
    <x v="1"/>
  </r>
  <r>
    <x v="6"/>
    <x v="142"/>
    <s v="1"/>
    <x v="0"/>
    <s v="15041RESIN239312021"/>
    <s v="21SD000C"/>
    <x v="3304"/>
    <n v="813"/>
    <x v="10"/>
    <x v="11"/>
    <n v="0"/>
    <n v="0"/>
    <n v="548.61"/>
    <n v="71.319299999999998"/>
    <n v="0"/>
    <n v="0"/>
    <n v="619.92930000000001"/>
    <m/>
    <s v="1"/>
    <x v="1"/>
  </r>
  <r>
    <x v="6"/>
    <x v="142"/>
    <s v="1"/>
    <x v="0"/>
    <s v="15041RESIN239312021"/>
    <s v="21SD000C"/>
    <x v="3305"/>
    <n v="814"/>
    <x v="27"/>
    <x v="31"/>
    <n v="0"/>
    <n v="0"/>
    <n v="391.64"/>
    <n v="50.913200000000003"/>
    <n v="0"/>
    <n v="0"/>
    <n v="442.5532"/>
    <m/>
    <s v="1"/>
    <x v="1"/>
  </r>
  <r>
    <x v="6"/>
    <x v="142"/>
    <s v="1"/>
    <x v="0"/>
    <s v="15041RESIN239312021"/>
    <s v="21SD000C"/>
    <x v="3306"/>
    <n v="815"/>
    <x v="10"/>
    <x v="11"/>
    <n v="0"/>
    <n v="0"/>
    <n v="68.37"/>
    <n v="8.8881000000000014"/>
    <n v="0"/>
    <n v="0"/>
    <n v="77.258100000000013"/>
    <m/>
    <s v="1"/>
    <x v="1"/>
  </r>
  <r>
    <x v="6"/>
    <x v="142"/>
    <s v="1"/>
    <x v="0"/>
    <s v="15041RESIN239312021"/>
    <s v="21SD000C"/>
    <x v="3307"/>
    <n v="816"/>
    <x v="43"/>
    <x v="47"/>
    <n v="0"/>
    <n v="0"/>
    <n v="164.26"/>
    <n v="21.3538"/>
    <n v="0"/>
    <n v="0"/>
    <n v="185.6138"/>
    <m/>
    <s v="1"/>
    <x v="1"/>
  </r>
  <r>
    <x v="6"/>
    <x v="142"/>
    <s v="1"/>
    <x v="0"/>
    <s v="15041RESIN239312021"/>
    <s v="21SD000C"/>
    <x v="3308"/>
    <n v="817"/>
    <x v="10"/>
    <x v="11"/>
    <n v="0"/>
    <n v="0"/>
    <n v="120.98"/>
    <n v="15.727400000000001"/>
    <n v="0"/>
    <n v="0"/>
    <n v="136.70740000000001"/>
    <m/>
    <s v="1"/>
    <x v="1"/>
  </r>
  <r>
    <x v="6"/>
    <x v="142"/>
    <s v="1"/>
    <x v="0"/>
    <s v="15041RESIN239312021"/>
    <s v="21SD000C"/>
    <x v="3309"/>
    <n v="818"/>
    <x v="10"/>
    <x v="11"/>
    <n v="0"/>
    <n v="0"/>
    <n v="70.8"/>
    <n v="9.2040000000000006"/>
    <n v="0"/>
    <n v="0"/>
    <n v="80.003999999999991"/>
    <m/>
    <s v="1"/>
    <x v="1"/>
  </r>
  <r>
    <x v="6"/>
    <x v="142"/>
    <s v="1"/>
    <x v="0"/>
    <s v="15041RESIN239312021"/>
    <s v="21SD000C"/>
    <x v="3310"/>
    <n v="819"/>
    <x v="10"/>
    <x v="11"/>
    <n v="0"/>
    <n v="0"/>
    <n v="102.56"/>
    <n v="13.332800000000001"/>
    <n v="0"/>
    <n v="0"/>
    <n v="115.89280000000001"/>
    <m/>
    <s v="1"/>
    <x v="1"/>
  </r>
  <r>
    <x v="6"/>
    <x v="142"/>
    <s v="1"/>
    <x v="0"/>
    <s v="15041RESIN239312021"/>
    <s v="21SD000C"/>
    <x v="3311"/>
    <n v="820"/>
    <x v="10"/>
    <x v="11"/>
    <n v="0"/>
    <n v="0"/>
    <n v="206.62"/>
    <n v="26.860600000000002"/>
    <n v="0"/>
    <n v="0"/>
    <n v="233.48060000000001"/>
    <m/>
    <s v="1"/>
    <x v="1"/>
  </r>
  <r>
    <x v="6"/>
    <x v="142"/>
    <s v="1"/>
    <x v="0"/>
    <s v="15041RESIN239312021"/>
    <s v="21SD000C"/>
    <x v="3312"/>
    <n v="821"/>
    <x v="377"/>
    <x v="336"/>
    <n v="0"/>
    <n v="0"/>
    <n v="28"/>
    <n v="3.64"/>
    <n v="0"/>
    <n v="0"/>
    <n v="31.64"/>
    <m/>
    <s v="1"/>
    <x v="1"/>
  </r>
  <r>
    <x v="6"/>
    <x v="142"/>
    <s v="1"/>
    <x v="0"/>
    <s v="15041RESIN239312021"/>
    <s v="21SD000C"/>
    <x v="3313"/>
    <n v="822"/>
    <x v="434"/>
    <x v="507"/>
    <n v="0"/>
    <n v="0"/>
    <n v="165.92"/>
    <n v="21.569599999999998"/>
    <n v="0"/>
    <n v="0"/>
    <n v="187.4896"/>
    <m/>
    <s v="1"/>
    <x v="1"/>
  </r>
  <r>
    <x v="6"/>
    <x v="142"/>
    <s v="1"/>
    <x v="0"/>
    <s v="15041RESIN239312021"/>
    <s v="21SD000C"/>
    <x v="3314"/>
    <n v="823"/>
    <x v="26"/>
    <x v="30"/>
    <n v="0"/>
    <n v="0"/>
    <n v="110.4"/>
    <n v="14.352000000000002"/>
    <n v="0"/>
    <n v="0"/>
    <n v="124.75200000000001"/>
    <m/>
    <s v="1"/>
    <x v="1"/>
  </r>
  <r>
    <x v="6"/>
    <x v="142"/>
    <s v="1"/>
    <x v="0"/>
    <s v="15041RESIN239312021"/>
    <s v="21SD000C"/>
    <x v="3315"/>
    <n v="824"/>
    <x v="10"/>
    <x v="11"/>
    <n v="0"/>
    <n v="0"/>
    <n v="207.38"/>
    <n v="26.959399999999999"/>
    <n v="0"/>
    <n v="0"/>
    <n v="234.33939999999998"/>
    <m/>
    <s v="1"/>
    <x v="1"/>
  </r>
  <r>
    <x v="6"/>
    <x v="142"/>
    <s v="1"/>
    <x v="0"/>
    <s v="15041RESIN239312021"/>
    <s v="21SD000C"/>
    <x v="3316"/>
    <n v="825"/>
    <x v="18"/>
    <x v="21"/>
    <n v="0"/>
    <n v="0"/>
    <n v="11.68"/>
    <n v="1.5184"/>
    <n v="0"/>
    <n v="0"/>
    <n v="13.198399999999999"/>
    <m/>
    <s v="1"/>
    <x v="1"/>
  </r>
  <r>
    <x v="6"/>
    <x v="142"/>
    <s v="1"/>
    <x v="0"/>
    <s v="15041RESIN239312021"/>
    <s v="21SD000C"/>
    <x v="3317"/>
    <n v="826"/>
    <x v="39"/>
    <x v="43"/>
    <n v="0"/>
    <n v="0"/>
    <n v="150.71"/>
    <n v="19.592300000000002"/>
    <n v="0"/>
    <n v="0"/>
    <n v="170.3023"/>
    <m/>
    <s v="1"/>
    <x v="1"/>
  </r>
  <r>
    <x v="6"/>
    <x v="142"/>
    <s v="1"/>
    <x v="0"/>
    <s v="15041RESIN239312021"/>
    <s v="21SD000C"/>
    <x v="3318"/>
    <n v="827"/>
    <x v="37"/>
    <x v="41"/>
    <n v="0"/>
    <n v="0"/>
    <n v="544.42999999999995"/>
    <n v="70.775899999999993"/>
    <n v="0"/>
    <n v="0"/>
    <n v="615.20589999999993"/>
    <m/>
    <s v="1"/>
    <x v="1"/>
  </r>
  <r>
    <x v="6"/>
    <x v="142"/>
    <s v="1"/>
    <x v="0"/>
    <s v="15041RESIN239312021"/>
    <s v="21SD000C"/>
    <x v="3319"/>
    <n v="828"/>
    <x v="2"/>
    <x v="2"/>
    <n v="0"/>
    <n v="0"/>
    <n v="0"/>
    <n v="0"/>
    <n v="0"/>
    <n v="0"/>
    <n v="0"/>
    <m/>
    <s v="1"/>
    <x v="1"/>
  </r>
  <r>
    <x v="6"/>
    <x v="142"/>
    <s v="1"/>
    <x v="0"/>
    <s v="15041RESIN239312021"/>
    <s v="21SD000C"/>
    <x v="3320"/>
    <n v="829"/>
    <x v="24"/>
    <x v="27"/>
    <n v="0"/>
    <n v="0"/>
    <n v="226.14"/>
    <n v="29.398199999999999"/>
    <n v="0"/>
    <n v="0"/>
    <n v="255.53819999999999"/>
    <m/>
    <s v="1"/>
    <x v="1"/>
  </r>
  <r>
    <x v="6"/>
    <x v="142"/>
    <s v="1"/>
    <x v="0"/>
    <s v="15041RESIN239312021"/>
    <s v="21SD000C"/>
    <x v="3321"/>
    <n v="830"/>
    <x v="56"/>
    <x v="61"/>
    <n v="0"/>
    <n v="0"/>
    <n v="1327.44"/>
    <n v="172.56720000000001"/>
    <n v="0"/>
    <n v="0"/>
    <n v="1500.0072"/>
    <m/>
    <s v="1"/>
    <x v="1"/>
  </r>
  <r>
    <x v="6"/>
    <x v="142"/>
    <s v="1"/>
    <x v="0"/>
    <s v="15041RESIN239312021"/>
    <s v="21SD000C"/>
    <x v="3322"/>
    <n v="831"/>
    <x v="578"/>
    <x v="633"/>
    <n v="0"/>
    <n v="0"/>
    <n v="697.57"/>
    <n v="90.684100000000015"/>
    <n v="0"/>
    <n v="0"/>
    <n v="788.25410000000011"/>
    <m/>
    <s v="1"/>
    <x v="1"/>
  </r>
  <r>
    <x v="6"/>
    <x v="142"/>
    <s v="1"/>
    <x v="0"/>
    <s v="15041RESIN239312021"/>
    <s v="21SD000C"/>
    <x v="3323"/>
    <n v="832"/>
    <x v="43"/>
    <x v="47"/>
    <n v="0"/>
    <n v="0"/>
    <n v="150"/>
    <n v="19.5"/>
    <n v="0"/>
    <n v="0"/>
    <n v="169.5"/>
    <m/>
    <s v="1"/>
    <x v="1"/>
  </r>
  <r>
    <x v="6"/>
    <x v="142"/>
    <s v="1"/>
    <x v="0"/>
    <s v="15041RESIN239312021"/>
    <s v="21SD000C"/>
    <x v="3324"/>
    <n v="833"/>
    <x v="10"/>
    <x v="11"/>
    <n v="0"/>
    <n v="0"/>
    <n v="39.200000000000003"/>
    <n v="5.096000000000001"/>
    <n v="0"/>
    <n v="0"/>
    <n v="44.296000000000006"/>
    <m/>
    <s v="1"/>
    <x v="1"/>
  </r>
  <r>
    <x v="6"/>
    <x v="142"/>
    <s v="1"/>
    <x v="0"/>
    <s v="15041RESIN239312021"/>
    <s v="21SD000C"/>
    <x v="3325"/>
    <n v="834"/>
    <x v="10"/>
    <x v="11"/>
    <n v="0"/>
    <n v="0"/>
    <n v="503.33"/>
    <n v="65.432900000000004"/>
    <n v="0"/>
    <n v="0"/>
    <n v="568.76289999999995"/>
    <m/>
    <s v="1"/>
    <x v="1"/>
  </r>
  <r>
    <x v="6"/>
    <x v="142"/>
    <s v="1"/>
    <x v="0"/>
    <s v="15041RESIN239312021"/>
    <s v="21SD000C"/>
    <x v="3326"/>
    <n v="835"/>
    <x v="10"/>
    <x v="11"/>
    <n v="0"/>
    <n v="0"/>
    <n v="68.37"/>
    <n v="8.8881000000000014"/>
    <n v="0"/>
    <n v="0"/>
    <n v="77.258100000000013"/>
    <m/>
    <s v="1"/>
    <x v="1"/>
  </r>
  <r>
    <x v="6"/>
    <x v="142"/>
    <s v="1"/>
    <x v="0"/>
    <s v="15041RESIN239312021"/>
    <s v="21SD000C"/>
    <x v="3327"/>
    <n v="836"/>
    <x v="10"/>
    <x v="11"/>
    <n v="0"/>
    <n v="0"/>
    <n v="17.52"/>
    <n v="2.2776000000000001"/>
    <n v="0"/>
    <n v="0"/>
    <n v="19.797599999999999"/>
    <m/>
    <s v="1"/>
    <x v="1"/>
  </r>
  <r>
    <x v="6"/>
    <x v="142"/>
    <s v="1"/>
    <x v="0"/>
    <s v="15041RESIN239312021"/>
    <s v="21SD000C"/>
    <x v="3328"/>
    <n v="837"/>
    <x v="120"/>
    <x v="137"/>
    <n v="0"/>
    <n v="0"/>
    <n v="152"/>
    <n v="19.760000000000002"/>
    <n v="0"/>
    <n v="0"/>
    <n v="171.76"/>
    <m/>
    <s v="1"/>
    <x v="1"/>
  </r>
  <r>
    <x v="6"/>
    <x v="142"/>
    <s v="1"/>
    <x v="0"/>
    <s v="15041RESIN239312021"/>
    <s v="21SD000C"/>
    <x v="3329"/>
    <n v="838"/>
    <x v="153"/>
    <x v="481"/>
    <n v="0"/>
    <n v="0"/>
    <n v="146.02000000000001"/>
    <n v="18.982600000000001"/>
    <n v="0"/>
    <n v="0"/>
    <n v="165.0026"/>
    <m/>
    <s v="1"/>
    <x v="1"/>
  </r>
  <r>
    <x v="6"/>
    <x v="142"/>
    <s v="1"/>
    <x v="0"/>
    <s v="15041RESIN239312021"/>
    <s v="21SD000C"/>
    <x v="3330"/>
    <n v="839"/>
    <x v="10"/>
    <x v="11"/>
    <n v="0"/>
    <n v="0"/>
    <n v="102.56"/>
    <n v="13.332800000000001"/>
    <n v="0"/>
    <n v="0"/>
    <n v="115.89280000000001"/>
    <m/>
    <s v="1"/>
    <x v="1"/>
  </r>
  <r>
    <x v="6"/>
    <x v="142"/>
    <s v="1"/>
    <x v="0"/>
    <s v="15041RESIN239312021"/>
    <s v="21SD000C"/>
    <x v="3331"/>
    <n v="840"/>
    <x v="289"/>
    <x v="340"/>
    <n v="0"/>
    <n v="0"/>
    <n v="170.93"/>
    <n v="22.2209"/>
    <n v="0"/>
    <n v="0"/>
    <n v="193.15090000000001"/>
    <m/>
    <s v="1"/>
    <x v="1"/>
  </r>
  <r>
    <x v="6"/>
    <x v="142"/>
    <s v="1"/>
    <x v="0"/>
    <s v="15041RESIN239312021"/>
    <s v="21SD000C"/>
    <x v="3332"/>
    <n v="841"/>
    <x v="10"/>
    <x v="11"/>
    <n v="0"/>
    <n v="0"/>
    <n v="73.319999999999993"/>
    <n v="9.5315999999999992"/>
    <n v="0"/>
    <n v="0"/>
    <n v="82.851599999999991"/>
    <m/>
    <s v="1"/>
    <x v="1"/>
  </r>
  <r>
    <x v="6"/>
    <x v="142"/>
    <s v="1"/>
    <x v="0"/>
    <s v="15041RESIN239312021"/>
    <s v="21SD000C"/>
    <x v="3333"/>
    <n v="842"/>
    <x v="10"/>
    <x v="11"/>
    <n v="0"/>
    <n v="0"/>
    <n v="34.19"/>
    <n v="4.4447000000000001"/>
    <n v="0"/>
    <n v="0"/>
    <n v="38.634699999999995"/>
    <m/>
    <s v="1"/>
    <x v="1"/>
  </r>
  <r>
    <x v="6"/>
    <x v="142"/>
    <s v="1"/>
    <x v="0"/>
    <s v="15041RESIN239312021"/>
    <s v="21SD000C"/>
    <x v="3334"/>
    <n v="843"/>
    <x v="10"/>
    <x v="11"/>
    <n v="0"/>
    <n v="0"/>
    <n v="408.86"/>
    <n v="53.151800000000001"/>
    <n v="0"/>
    <n v="0"/>
    <n v="462.01179999999999"/>
    <m/>
    <s v="1"/>
    <x v="1"/>
  </r>
  <r>
    <x v="6"/>
    <x v="142"/>
    <s v="1"/>
    <x v="0"/>
    <s v="15041RESIN239312021"/>
    <s v="21SD000C"/>
    <x v="3335"/>
    <n v="844"/>
    <x v="10"/>
    <x v="11"/>
    <n v="0"/>
    <n v="0"/>
    <n v="220"/>
    <n v="28.6"/>
    <n v="0"/>
    <n v="0"/>
    <n v="248.6"/>
    <m/>
    <s v="1"/>
    <x v="1"/>
  </r>
  <r>
    <x v="6"/>
    <x v="142"/>
    <s v="1"/>
    <x v="0"/>
    <s v="15041RESIN239312021"/>
    <s v="21SD000C"/>
    <x v="3336"/>
    <n v="845"/>
    <x v="383"/>
    <x v="449"/>
    <n v="0"/>
    <n v="0"/>
    <n v="504.43"/>
    <n v="65.575900000000004"/>
    <n v="0"/>
    <n v="0"/>
    <n v="570.0059"/>
    <m/>
    <s v="1"/>
    <x v="1"/>
  </r>
  <r>
    <x v="6"/>
    <x v="142"/>
    <s v="1"/>
    <x v="0"/>
    <s v="15041RESIN239312021"/>
    <s v="21SD000C"/>
    <x v="3337"/>
    <n v="846"/>
    <x v="98"/>
    <x v="110"/>
    <n v="0"/>
    <n v="0"/>
    <n v="150"/>
    <n v="19.5"/>
    <n v="0"/>
    <n v="0"/>
    <n v="169.5"/>
    <m/>
    <s v="1"/>
    <x v="1"/>
  </r>
  <r>
    <x v="6"/>
    <x v="142"/>
    <s v="1"/>
    <x v="0"/>
    <s v="15041RESIN239312021"/>
    <s v="21SD000C"/>
    <x v="3338"/>
    <n v="847"/>
    <x v="436"/>
    <x v="510"/>
    <n v="0"/>
    <n v="0"/>
    <n v="110.62"/>
    <n v="14.380600000000001"/>
    <n v="0"/>
    <n v="0"/>
    <n v="125.00060000000001"/>
    <m/>
    <s v="1"/>
    <x v="1"/>
  </r>
  <r>
    <x v="6"/>
    <x v="142"/>
    <s v="1"/>
    <x v="0"/>
    <s v="15041RESIN239312021"/>
    <s v="21SD000C"/>
    <x v="3339"/>
    <n v="848"/>
    <x v="10"/>
    <x v="11"/>
    <n v="0"/>
    <n v="0"/>
    <n v="68.37"/>
    <n v="8.8881000000000014"/>
    <n v="0"/>
    <n v="0"/>
    <n v="77.258100000000013"/>
    <m/>
    <s v="1"/>
    <x v="1"/>
  </r>
  <r>
    <x v="6"/>
    <x v="142"/>
    <s v="1"/>
    <x v="0"/>
    <s v="15041RESIN239312021"/>
    <s v="21SD000C"/>
    <x v="3340"/>
    <n v="849"/>
    <x v="461"/>
    <x v="541"/>
    <n v="0"/>
    <n v="0"/>
    <n v="176.99"/>
    <n v="23.008700000000001"/>
    <n v="0"/>
    <n v="0"/>
    <n v="199.99870000000001"/>
    <m/>
    <s v="1"/>
    <x v="1"/>
  </r>
  <r>
    <x v="6"/>
    <x v="142"/>
    <s v="1"/>
    <x v="0"/>
    <s v="15041RESIN239312021"/>
    <s v="21SD000C"/>
    <x v="3341"/>
    <n v="850"/>
    <x v="10"/>
    <x v="11"/>
    <n v="0"/>
    <n v="0"/>
    <n v="209.2"/>
    <n v="27.195999999999998"/>
    <n v="0"/>
    <n v="0"/>
    <n v="236.39599999999999"/>
    <m/>
    <s v="1"/>
    <x v="1"/>
  </r>
  <r>
    <x v="6"/>
    <x v="142"/>
    <s v="1"/>
    <x v="0"/>
    <s v="15041RESIN239312021"/>
    <s v="21SD000C"/>
    <x v="3342"/>
    <n v="851"/>
    <x v="28"/>
    <x v="32"/>
    <n v="0"/>
    <n v="0"/>
    <n v="8.9600000000000009"/>
    <n v="1.1648000000000001"/>
    <n v="0"/>
    <n v="0"/>
    <n v="10.1248"/>
    <m/>
    <s v="1"/>
    <x v="1"/>
  </r>
  <r>
    <x v="6"/>
    <x v="142"/>
    <s v="1"/>
    <x v="0"/>
    <s v="15041RESIN239312021"/>
    <s v="21SD000C"/>
    <x v="3343"/>
    <n v="852"/>
    <x v="27"/>
    <x v="31"/>
    <n v="0"/>
    <n v="0"/>
    <n v="567.20000000000005"/>
    <n v="73.736000000000004"/>
    <n v="0"/>
    <n v="0"/>
    <n v="640.93600000000004"/>
    <m/>
    <s v="1"/>
    <x v="1"/>
  </r>
  <r>
    <x v="6"/>
    <x v="142"/>
    <s v="1"/>
    <x v="0"/>
    <s v="15041RESIN239312021"/>
    <s v="21SD000C"/>
    <x v="3344"/>
    <n v="853"/>
    <x v="377"/>
    <x v="336"/>
    <n v="0"/>
    <n v="0"/>
    <n v="150.12"/>
    <n v="19.515600000000003"/>
    <n v="0"/>
    <n v="0"/>
    <n v="169.63560000000001"/>
    <m/>
    <s v="1"/>
    <x v="1"/>
  </r>
  <r>
    <x v="6"/>
    <x v="142"/>
    <s v="1"/>
    <x v="0"/>
    <s v="15041RESIN239312021"/>
    <s v="21SD000C"/>
    <x v="3345"/>
    <n v="854"/>
    <x v="288"/>
    <x v="339"/>
    <n v="0"/>
    <n v="0"/>
    <n v="341.86"/>
    <n v="44.441800000000001"/>
    <n v="0"/>
    <n v="0"/>
    <n v="386.30180000000001"/>
    <m/>
    <s v="1"/>
    <x v="1"/>
  </r>
  <r>
    <x v="6"/>
    <x v="142"/>
    <s v="1"/>
    <x v="0"/>
    <s v="15041RESIN239312021"/>
    <s v="21SD000C"/>
    <x v="3346"/>
    <n v="855"/>
    <x v="461"/>
    <x v="541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47"/>
    <n v="856"/>
    <x v="10"/>
    <x v="11"/>
    <n v="0"/>
    <n v="0"/>
    <n v="91.68"/>
    <n v="11.918400000000002"/>
    <n v="0"/>
    <n v="0"/>
    <n v="103.59840000000001"/>
    <m/>
    <s v="1"/>
    <x v="1"/>
  </r>
  <r>
    <x v="6"/>
    <x v="142"/>
    <s v="1"/>
    <x v="0"/>
    <s v="15041RESIN239312021"/>
    <s v="21SD000C"/>
    <x v="3348"/>
    <n v="857"/>
    <x v="10"/>
    <x v="11"/>
    <n v="0"/>
    <n v="0"/>
    <n v="428.57"/>
    <n v="55.714100000000002"/>
    <n v="0"/>
    <n v="0"/>
    <n v="484.28409999999997"/>
    <m/>
    <s v="1"/>
    <x v="1"/>
  </r>
  <r>
    <x v="6"/>
    <x v="142"/>
    <s v="1"/>
    <x v="0"/>
    <s v="15041RESIN239312021"/>
    <s v="21SD000C"/>
    <x v="3349"/>
    <n v="858"/>
    <x v="288"/>
    <x v="339"/>
    <n v="0"/>
    <n v="0"/>
    <n v="183.29"/>
    <n v="23.8277"/>
    <n v="0"/>
    <n v="0"/>
    <n v="207.11769999999999"/>
    <m/>
    <s v="1"/>
    <x v="1"/>
  </r>
  <r>
    <x v="6"/>
    <x v="142"/>
    <s v="1"/>
    <x v="0"/>
    <s v="15041RESIN239312021"/>
    <s v="21SD000C"/>
    <x v="3350"/>
    <n v="859"/>
    <x v="330"/>
    <x v="386"/>
    <n v="0"/>
    <n v="0"/>
    <n v="50"/>
    <n v="6.5"/>
    <n v="0"/>
    <n v="0"/>
    <n v="56.5"/>
    <m/>
    <s v="1"/>
    <x v="1"/>
  </r>
  <r>
    <x v="6"/>
    <x v="142"/>
    <s v="1"/>
    <x v="0"/>
    <s v="15041RESIN239312021"/>
    <s v="21SD000C"/>
    <x v="3351"/>
    <n v="860"/>
    <x v="165"/>
    <x v="190"/>
    <n v="0"/>
    <n v="0"/>
    <n v="58.41"/>
    <n v="7.5933000000000002"/>
    <n v="0"/>
    <n v="0"/>
    <n v="66.003299999999996"/>
    <m/>
    <s v="1"/>
    <x v="1"/>
  </r>
  <r>
    <x v="6"/>
    <x v="142"/>
    <s v="1"/>
    <x v="0"/>
    <s v="15041RESIN239312021"/>
    <s v="21SD000C"/>
    <x v="3352"/>
    <n v="861"/>
    <x v="474"/>
    <x v="554"/>
    <n v="0"/>
    <n v="0"/>
    <n v="314.16000000000003"/>
    <n v="40.840800000000002"/>
    <n v="0"/>
    <n v="0"/>
    <n v="355.00080000000003"/>
    <m/>
    <s v="1"/>
    <x v="1"/>
  </r>
  <r>
    <x v="6"/>
    <x v="142"/>
    <s v="1"/>
    <x v="0"/>
    <s v="15041RESIN239312021"/>
    <s v="21SD000C"/>
    <x v="3353"/>
    <n v="862"/>
    <x v="474"/>
    <x v="554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54"/>
    <n v="863"/>
    <x v="33"/>
    <x v="37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55"/>
    <n v="864"/>
    <x v="33"/>
    <x v="37"/>
    <n v="0"/>
    <n v="0"/>
    <n v="174.25"/>
    <n v="22.6525"/>
    <n v="0"/>
    <n v="0"/>
    <n v="196.9025"/>
    <m/>
    <s v="1"/>
    <x v="1"/>
  </r>
  <r>
    <x v="6"/>
    <x v="142"/>
    <s v="1"/>
    <x v="0"/>
    <s v="15041RESIN239312021"/>
    <s v="21SD000C"/>
    <x v="3356"/>
    <n v="865"/>
    <x v="133"/>
    <x v="151"/>
    <n v="0"/>
    <n v="0"/>
    <n v="228.68"/>
    <n v="29.728400000000001"/>
    <n v="0"/>
    <n v="0"/>
    <n v="258.40840000000003"/>
    <m/>
    <s v="1"/>
    <x v="1"/>
  </r>
  <r>
    <x v="6"/>
    <x v="142"/>
    <s v="1"/>
    <x v="0"/>
    <s v="15041RESIN239312021"/>
    <s v="21SD000C"/>
    <x v="3357"/>
    <n v="866"/>
    <x v="281"/>
    <x v="332"/>
    <n v="0"/>
    <n v="0"/>
    <n v="21.76"/>
    <n v="2.8288000000000002"/>
    <n v="0"/>
    <n v="0"/>
    <n v="24.588800000000003"/>
    <m/>
    <s v="1"/>
    <x v="1"/>
  </r>
  <r>
    <x v="6"/>
    <x v="142"/>
    <s v="1"/>
    <x v="0"/>
    <s v="15041RESIN239312021"/>
    <s v="21SD000C"/>
    <x v="3358"/>
    <n v="867"/>
    <x v="2"/>
    <x v="2"/>
    <n v="0"/>
    <n v="0"/>
    <n v="0"/>
    <n v="0"/>
    <n v="0"/>
    <n v="0"/>
    <n v="0"/>
    <m/>
    <s v="1"/>
    <x v="1"/>
  </r>
  <r>
    <x v="6"/>
    <x v="142"/>
    <s v="1"/>
    <x v="0"/>
    <s v="15041RESIN239312021"/>
    <s v="21SD000C"/>
    <x v="3359"/>
    <n v="868"/>
    <x v="26"/>
    <x v="30"/>
    <n v="0"/>
    <n v="0"/>
    <n v="32"/>
    <n v="4.16"/>
    <n v="0"/>
    <n v="0"/>
    <n v="36.159999999999997"/>
    <m/>
    <s v="1"/>
    <x v="1"/>
  </r>
  <r>
    <x v="6"/>
    <x v="142"/>
    <s v="1"/>
    <x v="0"/>
    <s v="15041RESIN239312021"/>
    <s v="21SD000C"/>
    <x v="3360"/>
    <n v="869"/>
    <x v="283"/>
    <x v="334"/>
    <n v="0"/>
    <n v="0"/>
    <n v="500"/>
    <n v="65"/>
    <n v="0"/>
    <n v="0"/>
    <n v="565"/>
    <m/>
    <s v="1"/>
    <x v="1"/>
  </r>
  <r>
    <x v="6"/>
    <x v="142"/>
    <s v="1"/>
    <x v="0"/>
    <s v="15041RESIN239312021"/>
    <s v="21SD000C"/>
    <x v="3361"/>
    <n v="870"/>
    <x v="282"/>
    <x v="333"/>
    <n v="0"/>
    <n v="0"/>
    <n v="31.42"/>
    <n v="4.0846"/>
    <n v="0"/>
    <n v="0"/>
    <n v="35.504600000000003"/>
    <m/>
    <s v="1"/>
    <x v="1"/>
  </r>
  <r>
    <x v="6"/>
    <x v="142"/>
    <s v="1"/>
    <x v="0"/>
    <s v="15041RESIN239312021"/>
    <s v="21SD000C"/>
    <x v="3362"/>
    <n v="871"/>
    <x v="10"/>
    <x v="11"/>
    <n v="0"/>
    <n v="0"/>
    <n v="170.93"/>
    <n v="22.2209"/>
    <n v="0"/>
    <n v="0"/>
    <n v="193.15090000000001"/>
    <m/>
    <s v="1"/>
    <x v="1"/>
  </r>
  <r>
    <x v="6"/>
    <x v="142"/>
    <s v="1"/>
    <x v="0"/>
    <s v="15041RESIN239312021"/>
    <s v="21SD000C"/>
    <x v="3363"/>
    <n v="872"/>
    <x v="10"/>
    <x v="11"/>
    <n v="0"/>
    <n v="0"/>
    <n v="102.56"/>
    <n v="13.332800000000001"/>
    <n v="0"/>
    <n v="0"/>
    <n v="115.89280000000001"/>
    <m/>
    <s v="1"/>
    <x v="1"/>
  </r>
  <r>
    <x v="6"/>
    <x v="142"/>
    <s v="1"/>
    <x v="0"/>
    <s v="15041RESIN239312021"/>
    <s v="21SD000C"/>
    <x v="3364"/>
    <n v="873"/>
    <x v="135"/>
    <x v="154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65"/>
    <n v="874"/>
    <x v="10"/>
    <x v="11"/>
    <n v="0"/>
    <n v="0"/>
    <n v="108.68"/>
    <n v="14.128400000000001"/>
    <n v="0"/>
    <n v="0"/>
    <n v="122.80840000000001"/>
    <m/>
    <s v="1"/>
    <x v="1"/>
  </r>
  <r>
    <x v="6"/>
    <x v="142"/>
    <s v="1"/>
    <x v="0"/>
    <s v="15041RESIN239312021"/>
    <s v="21SD000C"/>
    <x v="3366"/>
    <n v="875"/>
    <x v="45"/>
    <x v="49"/>
    <n v="0"/>
    <n v="0"/>
    <n v="1315.96"/>
    <n v="171.07480000000001"/>
    <n v="0"/>
    <n v="0"/>
    <n v="1487.0348000000001"/>
    <m/>
    <s v="1"/>
    <x v="1"/>
  </r>
  <r>
    <x v="6"/>
    <x v="142"/>
    <s v="1"/>
    <x v="0"/>
    <s v="15041RESIN239312021"/>
    <s v="21SD000C"/>
    <x v="3367"/>
    <n v="876"/>
    <x v="10"/>
    <x v="11"/>
    <n v="0"/>
    <n v="0"/>
    <n v="304.73"/>
    <n v="39.614900000000006"/>
    <n v="0"/>
    <n v="0"/>
    <n v="344.34490000000005"/>
    <m/>
    <s v="1"/>
    <x v="1"/>
  </r>
  <r>
    <x v="6"/>
    <x v="142"/>
    <s v="1"/>
    <x v="0"/>
    <s v="15041RESIN239312021"/>
    <s v="21SD000C"/>
    <x v="3368"/>
    <n v="877"/>
    <x v="10"/>
    <x v="11"/>
    <n v="0"/>
    <n v="0"/>
    <n v="205.11"/>
    <n v="26.664300000000004"/>
    <n v="0"/>
    <n v="0"/>
    <n v="231.77430000000001"/>
    <m/>
    <s v="1"/>
    <x v="1"/>
  </r>
  <r>
    <x v="6"/>
    <x v="142"/>
    <s v="1"/>
    <x v="0"/>
    <s v="15041RESIN239312021"/>
    <s v="21SD000C"/>
    <x v="3369"/>
    <n v="878"/>
    <x v="73"/>
    <x v="79"/>
    <n v="0"/>
    <n v="0"/>
    <n v="8750.44"/>
    <n v="1137.5572000000002"/>
    <n v="0"/>
    <n v="0"/>
    <n v="9887.9972000000016"/>
    <m/>
    <s v="1"/>
    <x v="1"/>
  </r>
  <r>
    <x v="6"/>
    <x v="142"/>
    <s v="1"/>
    <x v="0"/>
    <s v="15041RESIN239312021"/>
    <s v="21SD000C"/>
    <x v="3370"/>
    <n v="879"/>
    <x v="211"/>
    <x v="248"/>
    <n v="0"/>
    <n v="0"/>
    <n v="319.56"/>
    <n v="41.5428"/>
    <n v="0"/>
    <n v="0"/>
    <n v="361.1028"/>
    <m/>
    <s v="1"/>
    <x v="1"/>
  </r>
  <r>
    <x v="6"/>
    <x v="142"/>
    <s v="1"/>
    <x v="0"/>
    <s v="15041RESIN239312021"/>
    <s v="21SD000C"/>
    <x v="3371"/>
    <n v="880"/>
    <x v="10"/>
    <x v="11"/>
    <n v="0"/>
    <n v="0"/>
    <n v="390.8"/>
    <n v="50.804000000000002"/>
    <n v="0"/>
    <n v="0"/>
    <n v="441.60400000000004"/>
    <m/>
    <s v="1"/>
    <x v="1"/>
  </r>
  <r>
    <x v="6"/>
    <x v="142"/>
    <s v="1"/>
    <x v="0"/>
    <s v="15041RESIN239312021"/>
    <s v="21SD000C"/>
    <x v="3372"/>
    <n v="881"/>
    <x v="579"/>
    <x v="277"/>
    <n v="0"/>
    <n v="0"/>
    <n v="48"/>
    <n v="6.24"/>
    <n v="0"/>
    <n v="0"/>
    <n v="54.24"/>
    <m/>
    <s v="1"/>
    <x v="1"/>
  </r>
  <r>
    <x v="6"/>
    <x v="142"/>
    <s v="1"/>
    <x v="0"/>
    <s v="15041RESIN239312021"/>
    <s v="21SD000C"/>
    <x v="3373"/>
    <n v="882"/>
    <x v="26"/>
    <x v="30"/>
    <n v="0"/>
    <n v="0"/>
    <n v="72"/>
    <n v="9.36"/>
    <n v="0"/>
    <n v="0"/>
    <n v="81.36"/>
    <m/>
    <s v="1"/>
    <x v="1"/>
  </r>
  <r>
    <x v="6"/>
    <x v="142"/>
    <s v="1"/>
    <x v="0"/>
    <s v="15041RESIN239312021"/>
    <s v="21SD000C"/>
    <x v="3374"/>
    <n v="883"/>
    <x v="435"/>
    <x v="509"/>
    <n v="0"/>
    <n v="0"/>
    <n v="341.86"/>
    <n v="44.441800000000001"/>
    <n v="0"/>
    <n v="0"/>
    <n v="386.30180000000001"/>
    <m/>
    <s v="1"/>
    <x v="1"/>
  </r>
  <r>
    <x v="6"/>
    <x v="142"/>
    <s v="1"/>
    <x v="0"/>
    <s v="15041RESIN239312021"/>
    <s v="21SD000C"/>
    <x v="3375"/>
    <n v="884"/>
    <x v="369"/>
    <x v="433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76"/>
    <n v="885"/>
    <x v="26"/>
    <x v="30"/>
    <n v="0"/>
    <n v="0"/>
    <n v="24"/>
    <n v="3.12"/>
    <n v="0"/>
    <n v="0"/>
    <n v="27.12"/>
    <m/>
    <s v="1"/>
    <x v="1"/>
  </r>
  <r>
    <x v="6"/>
    <x v="142"/>
    <s v="1"/>
    <x v="0"/>
    <s v="15041RESIN239312021"/>
    <s v="21SD000C"/>
    <x v="3377"/>
    <n v="886"/>
    <x v="270"/>
    <x v="320"/>
    <n v="0"/>
    <n v="0"/>
    <n v="52.04"/>
    <n v="6.7652000000000001"/>
    <n v="0"/>
    <n v="0"/>
    <n v="58.805199999999999"/>
    <m/>
    <s v="1"/>
    <x v="1"/>
  </r>
  <r>
    <x v="6"/>
    <x v="142"/>
    <s v="1"/>
    <x v="0"/>
    <s v="15041RESIN239312021"/>
    <s v="21SD000C"/>
    <x v="3378"/>
    <n v="887"/>
    <x v="281"/>
    <x v="332"/>
    <n v="0"/>
    <n v="0"/>
    <n v="18.34"/>
    <n v="2.3841999999999999"/>
    <n v="0"/>
    <n v="0"/>
    <n v="20.7242"/>
    <m/>
    <s v="1"/>
    <x v="1"/>
  </r>
  <r>
    <x v="6"/>
    <x v="142"/>
    <s v="1"/>
    <x v="0"/>
    <s v="15041RESIN239312021"/>
    <s v="21SD000C"/>
    <x v="3379"/>
    <n v="888"/>
    <x v="463"/>
    <x v="543"/>
    <n v="0"/>
    <n v="0"/>
    <n v="68.14"/>
    <n v="8.8582000000000001"/>
    <n v="0"/>
    <n v="0"/>
    <n v="76.998199999999997"/>
    <m/>
    <s v="1"/>
    <x v="1"/>
  </r>
  <r>
    <x v="6"/>
    <x v="142"/>
    <s v="1"/>
    <x v="0"/>
    <s v="15041RESIN239312021"/>
    <s v="21SD000C"/>
    <x v="3380"/>
    <n v="889"/>
    <x v="289"/>
    <x v="340"/>
    <n v="0"/>
    <n v="0"/>
    <n v="170.93"/>
    <n v="22.2209"/>
    <n v="0"/>
    <n v="0"/>
    <n v="193.15090000000001"/>
    <m/>
    <s v="1"/>
    <x v="1"/>
  </r>
  <r>
    <x v="6"/>
    <x v="142"/>
    <s v="1"/>
    <x v="0"/>
    <s v="15041RESIN239312021"/>
    <s v="21SD000C"/>
    <x v="3381"/>
    <n v="890"/>
    <x v="580"/>
    <x v="634"/>
    <n v="0"/>
    <n v="0"/>
    <n v="93.66"/>
    <n v="12.175800000000001"/>
    <n v="0"/>
    <n v="0"/>
    <n v="105.83579999999999"/>
    <m/>
    <s v="1"/>
    <x v="1"/>
  </r>
  <r>
    <x v="6"/>
    <x v="142"/>
    <s v="1"/>
    <x v="0"/>
    <s v="15041RESIN239312021"/>
    <s v="21SD000C"/>
    <x v="3382"/>
    <n v="891"/>
    <x v="10"/>
    <x v="11"/>
    <n v="0"/>
    <n v="0"/>
    <n v="799.33"/>
    <n v="103.91290000000001"/>
    <n v="0"/>
    <n v="0"/>
    <n v="903.24290000000008"/>
    <m/>
    <s v="1"/>
    <x v="1"/>
  </r>
  <r>
    <x v="6"/>
    <x v="142"/>
    <s v="1"/>
    <x v="0"/>
    <s v="15041RESIN239312021"/>
    <s v="21SD000C"/>
    <x v="3383"/>
    <n v="892"/>
    <x v="10"/>
    <x v="11"/>
    <n v="0"/>
    <n v="0"/>
    <n v="148.97"/>
    <n v="19.366099999999999"/>
    <n v="0"/>
    <n v="0"/>
    <n v="168.33609999999999"/>
    <m/>
    <s v="1"/>
    <x v="1"/>
  </r>
  <r>
    <x v="6"/>
    <x v="142"/>
    <s v="1"/>
    <x v="0"/>
    <s v="15041RESIN239312021"/>
    <s v="21SD000C"/>
    <x v="3384"/>
    <n v="893"/>
    <x v="1"/>
    <x v="1"/>
    <n v="0"/>
    <n v="0"/>
    <n v="1261.08"/>
    <n v="163.94039999999998"/>
    <n v="0"/>
    <n v="0"/>
    <n v="1425.0203999999999"/>
    <m/>
    <s v="1"/>
    <x v="1"/>
  </r>
  <r>
    <x v="6"/>
    <x v="142"/>
    <s v="1"/>
    <x v="0"/>
    <s v="15041RESIN239312021"/>
    <s v="21SD000C"/>
    <x v="3385"/>
    <n v="894"/>
    <x v="270"/>
    <x v="320"/>
    <n v="0"/>
    <n v="0"/>
    <n v="31.88"/>
    <n v="4.1444000000000001"/>
    <n v="0"/>
    <n v="0"/>
    <n v="36.0244"/>
    <m/>
    <s v="1"/>
    <x v="1"/>
  </r>
  <r>
    <x v="6"/>
    <x v="142"/>
    <s v="1"/>
    <x v="0"/>
    <s v="15041RESIN239312021"/>
    <s v="21SD000C"/>
    <x v="3386"/>
    <n v="895"/>
    <x v="10"/>
    <x v="11"/>
    <n v="0"/>
    <n v="0"/>
    <n v="162.66"/>
    <n v="21.145800000000001"/>
    <n v="0"/>
    <n v="0"/>
    <n v="183.8058"/>
    <m/>
    <s v="1"/>
    <x v="1"/>
  </r>
  <r>
    <x v="6"/>
    <x v="142"/>
    <s v="1"/>
    <x v="0"/>
    <s v="15041RESIN239312021"/>
    <s v="21SD000C"/>
    <x v="3387"/>
    <n v="896"/>
    <x v="286"/>
    <x v="337"/>
    <n v="0"/>
    <n v="0"/>
    <n v="439.7"/>
    <n v="57.161000000000001"/>
    <n v="0"/>
    <n v="0"/>
    <n v="496.86099999999999"/>
    <m/>
    <s v="1"/>
    <x v="1"/>
  </r>
  <r>
    <x v="6"/>
    <x v="142"/>
    <s v="1"/>
    <x v="0"/>
    <s v="15041RESIN239312021"/>
    <s v="21SD000C"/>
    <x v="3388"/>
    <n v="897"/>
    <x v="188"/>
    <x v="220"/>
    <n v="0"/>
    <n v="0"/>
    <n v="204.52"/>
    <n v="26.587600000000002"/>
    <n v="0"/>
    <n v="0"/>
    <n v="231.10760000000002"/>
    <m/>
    <s v="1"/>
    <x v="1"/>
  </r>
  <r>
    <x v="6"/>
    <x v="142"/>
    <s v="1"/>
    <x v="0"/>
    <s v="15041RESIN239312021"/>
    <s v="21SD000C"/>
    <x v="3389"/>
    <n v="898"/>
    <x v="230"/>
    <x v="269"/>
    <n v="0"/>
    <n v="0"/>
    <n v="102.56"/>
    <n v="13.332800000000001"/>
    <n v="0"/>
    <n v="0"/>
    <n v="115.89280000000001"/>
    <m/>
    <s v="1"/>
    <x v="1"/>
  </r>
  <r>
    <x v="6"/>
    <x v="142"/>
    <s v="1"/>
    <x v="0"/>
    <s v="15041RESIN239312021"/>
    <s v="21SD000C"/>
    <x v="3390"/>
    <n v="899"/>
    <x v="14"/>
    <x v="17"/>
    <n v="0"/>
    <n v="0"/>
    <n v="87.83"/>
    <n v="11.417899999999999"/>
    <n v="0"/>
    <n v="0"/>
    <n v="99.247900000000001"/>
    <m/>
    <s v="1"/>
    <x v="1"/>
  </r>
  <r>
    <x v="6"/>
    <x v="142"/>
    <s v="1"/>
    <x v="0"/>
    <s v="15041RESIN239312021"/>
    <s v="21SD000C"/>
    <x v="3391"/>
    <n v="900"/>
    <x v="25"/>
    <x v="28"/>
    <n v="0"/>
    <n v="0"/>
    <n v="295.20999999999998"/>
    <n v="38.377299999999998"/>
    <n v="0"/>
    <n v="0"/>
    <n v="333.58729999999997"/>
    <m/>
    <s v="1"/>
    <x v="1"/>
  </r>
  <r>
    <x v="6"/>
    <x v="142"/>
    <s v="1"/>
    <x v="0"/>
    <s v="15041RESIN239312021"/>
    <s v="21SD000C"/>
    <x v="3392"/>
    <n v="901"/>
    <x v="10"/>
    <x v="11"/>
    <n v="0"/>
    <n v="0"/>
    <n v="478.19"/>
    <n v="62.164700000000003"/>
    <n v="0"/>
    <n v="0"/>
    <n v="540.35469999999998"/>
    <m/>
    <s v="1"/>
    <x v="1"/>
  </r>
  <r>
    <x v="6"/>
    <x v="142"/>
    <s v="1"/>
    <x v="0"/>
    <s v="15041RESIN239312021"/>
    <s v="21SD000C"/>
    <x v="3393"/>
    <n v="902"/>
    <x v="10"/>
    <x v="11"/>
    <n v="0"/>
    <n v="0"/>
    <n v="278.94"/>
    <n v="36.2622"/>
    <n v="0"/>
    <n v="0"/>
    <n v="315.2022"/>
    <m/>
    <s v="1"/>
    <x v="1"/>
  </r>
  <r>
    <x v="6"/>
    <x v="142"/>
    <s v="1"/>
    <x v="0"/>
    <s v="15041RESIN239312021"/>
    <s v="21SD000C"/>
    <x v="3394"/>
    <n v="903"/>
    <x v="283"/>
    <x v="334"/>
    <n v="0"/>
    <n v="0"/>
    <n v="157.56"/>
    <n v="20.482800000000001"/>
    <n v="0"/>
    <n v="0"/>
    <n v="178.0428"/>
    <m/>
    <s v="1"/>
    <x v="1"/>
  </r>
  <r>
    <x v="6"/>
    <x v="142"/>
    <s v="1"/>
    <x v="0"/>
    <s v="15041RESIN239312021"/>
    <s v="21SD000C"/>
    <x v="3395"/>
    <n v="904"/>
    <x v="434"/>
    <x v="507"/>
    <n v="0"/>
    <n v="0"/>
    <n v="165.92"/>
    <n v="21.569599999999998"/>
    <n v="0"/>
    <n v="0"/>
    <n v="187.4896"/>
    <m/>
    <s v="1"/>
    <x v="1"/>
  </r>
  <r>
    <x v="6"/>
    <x v="142"/>
    <s v="1"/>
    <x v="0"/>
    <s v="15041RESIN239312021"/>
    <s v="21SD000C"/>
    <x v="3396"/>
    <n v="905"/>
    <x v="43"/>
    <x v="47"/>
    <n v="0"/>
    <n v="0"/>
    <n v="200"/>
    <n v="26"/>
    <n v="0"/>
    <n v="0"/>
    <n v="226"/>
    <m/>
    <s v="1"/>
    <x v="1"/>
  </r>
  <r>
    <x v="6"/>
    <x v="142"/>
    <s v="1"/>
    <x v="0"/>
    <s v="15041RESIN239312021"/>
    <s v="21SD000C"/>
    <x v="3397"/>
    <n v="906"/>
    <x v="19"/>
    <x v="22"/>
    <n v="0"/>
    <n v="0"/>
    <n v="172.25"/>
    <n v="22.392500000000002"/>
    <n v="0"/>
    <n v="0"/>
    <n v="194.64250000000001"/>
    <m/>
    <s v="1"/>
    <x v="1"/>
  </r>
  <r>
    <x v="6"/>
    <x v="142"/>
    <s v="1"/>
    <x v="0"/>
    <s v="15041RESIN239312021"/>
    <s v="21SD000C"/>
    <x v="3398"/>
    <n v="907"/>
    <x v="10"/>
    <x v="11"/>
    <n v="0"/>
    <n v="0"/>
    <n v="169.67"/>
    <n v="22.057099999999998"/>
    <n v="0"/>
    <n v="0"/>
    <n v="191.72709999999998"/>
    <m/>
    <s v="1"/>
    <x v="1"/>
  </r>
  <r>
    <x v="6"/>
    <x v="142"/>
    <s v="1"/>
    <x v="0"/>
    <s v="15041RESIN239312021"/>
    <s v="21SD000C"/>
    <x v="3399"/>
    <n v="908"/>
    <x v="382"/>
    <x v="448"/>
    <n v="0"/>
    <n v="0"/>
    <n v="79.16"/>
    <n v="10.290799999999999"/>
    <n v="0"/>
    <n v="0"/>
    <n v="89.450800000000001"/>
    <m/>
    <s v="1"/>
    <x v="1"/>
  </r>
  <r>
    <x v="6"/>
    <x v="142"/>
    <s v="1"/>
    <x v="0"/>
    <s v="15041RESIN239312021"/>
    <s v="21SD000C"/>
    <x v="3400"/>
    <n v="909"/>
    <x v="10"/>
    <x v="11"/>
    <n v="0"/>
    <n v="0"/>
    <n v="223.46"/>
    <n v="29.049800000000001"/>
    <n v="0"/>
    <n v="0"/>
    <n v="252.50980000000001"/>
    <m/>
    <s v="1"/>
    <x v="1"/>
  </r>
  <r>
    <x v="6"/>
    <x v="142"/>
    <s v="1"/>
    <x v="0"/>
    <s v="15041RESIN239312021"/>
    <s v="21SD000C"/>
    <x v="3402"/>
    <n v="910"/>
    <x v="504"/>
    <x v="584"/>
    <n v="0"/>
    <n v="0"/>
    <n v="55.31"/>
    <n v="7.1903000000000006"/>
    <n v="0"/>
    <n v="0"/>
    <n v="62.500300000000003"/>
    <m/>
    <s v="1"/>
    <x v="1"/>
  </r>
  <r>
    <x v="6"/>
    <x v="142"/>
    <s v="1"/>
    <x v="0"/>
    <s v="15041RESIN239312021"/>
    <s v="21SD000C"/>
    <x v="3401"/>
    <n v="911"/>
    <x v="377"/>
    <x v="336"/>
    <n v="0"/>
    <n v="0"/>
    <n v="28"/>
    <n v="3.64"/>
    <n v="0"/>
    <n v="0"/>
    <n v="31.64"/>
    <m/>
    <s v="1"/>
    <x v="1"/>
  </r>
  <r>
    <x v="6"/>
    <x v="142"/>
    <s v="1"/>
    <x v="0"/>
    <s v="15041RESIN239312021"/>
    <s v="21SD000C"/>
    <x v="3403"/>
    <n v="912"/>
    <x v="10"/>
    <x v="11"/>
    <n v="0"/>
    <n v="0"/>
    <n v="258.62"/>
    <n v="33.620600000000003"/>
    <n v="0"/>
    <n v="0"/>
    <n v="292.24060000000003"/>
    <m/>
    <s v="1"/>
    <x v="1"/>
  </r>
  <r>
    <x v="6"/>
    <x v="142"/>
    <s v="1"/>
    <x v="0"/>
    <s v="15041RESIN239312021"/>
    <s v="21SD000C"/>
    <x v="3404"/>
    <n v="913"/>
    <x v="10"/>
    <x v="11"/>
    <n v="0"/>
    <n v="0"/>
    <n v="34.19"/>
    <n v="4.4447000000000001"/>
    <n v="0"/>
    <n v="0"/>
    <n v="38.634699999999995"/>
    <m/>
    <s v="1"/>
    <x v="1"/>
  </r>
  <r>
    <x v="6"/>
    <x v="142"/>
    <s v="1"/>
    <x v="0"/>
    <s v="15041RESIN239312021"/>
    <s v="21SD000C"/>
    <x v="3405"/>
    <n v="914"/>
    <x v="289"/>
    <x v="340"/>
    <n v="0"/>
    <n v="0"/>
    <n v="170.93"/>
    <n v="22.2209"/>
    <n v="0"/>
    <n v="0"/>
    <n v="193.15090000000001"/>
    <m/>
    <s v="1"/>
    <x v="1"/>
  </r>
  <r>
    <x v="6"/>
    <x v="142"/>
    <s v="1"/>
    <x v="0"/>
    <s v="15041RESIN239312021"/>
    <s v="21SD000C"/>
    <x v="3406"/>
    <n v="915"/>
    <x v="279"/>
    <x v="330"/>
    <n v="0"/>
    <n v="0"/>
    <n v="74.489999999999995"/>
    <n v="9.6837"/>
    <n v="0"/>
    <n v="0"/>
    <n v="84.173699999999997"/>
    <m/>
    <s v="1"/>
    <x v="1"/>
  </r>
  <r>
    <x v="6"/>
    <x v="142"/>
    <s v="1"/>
    <x v="0"/>
    <s v="15041RESIN239312021"/>
    <s v="21SD000C"/>
    <x v="3407"/>
    <n v="916"/>
    <x v="350"/>
    <x v="408"/>
    <n v="0"/>
    <n v="0"/>
    <n v="519.58000000000004"/>
    <n v="67.545400000000001"/>
    <n v="0"/>
    <n v="0"/>
    <n v="587.12540000000001"/>
    <m/>
    <s v="1"/>
    <x v="1"/>
  </r>
  <r>
    <x v="6"/>
    <x v="142"/>
    <s v="1"/>
    <x v="0"/>
    <s v="15041RESIN239312021"/>
    <s v="21SD000C"/>
    <x v="3958"/>
    <n v="917"/>
    <x v="350"/>
    <x v="408"/>
    <n v="0"/>
    <n v="0"/>
    <n v="78.98"/>
    <n v="10.2674"/>
    <n v="0"/>
    <n v="0"/>
    <n v="89.247399999999999"/>
    <m/>
    <s v="1"/>
    <x v="1"/>
  </r>
  <r>
    <x v="6"/>
    <x v="142"/>
    <s v="1"/>
    <x v="0"/>
    <s v="15041RESIN239312021"/>
    <s v="21SD000C"/>
    <x v="3408"/>
    <n v="918"/>
    <x v="115"/>
    <x v="131"/>
    <n v="0"/>
    <n v="0"/>
    <n v="1663.6"/>
    <n v="216.268"/>
    <n v="0"/>
    <n v="0"/>
    <n v="1879.8679999999999"/>
    <m/>
    <s v="1"/>
    <x v="1"/>
  </r>
  <r>
    <x v="6"/>
    <x v="142"/>
    <s v="1"/>
    <x v="0"/>
    <s v="15041RESIN239312021"/>
    <s v="21SD000C"/>
    <x v="3409"/>
    <n v="919"/>
    <x v="115"/>
    <x v="131"/>
    <n v="0"/>
    <n v="0"/>
    <n v="6000"/>
    <n v="780"/>
    <n v="0"/>
    <n v="0"/>
    <n v="6780"/>
    <m/>
    <s v="1"/>
    <x v="1"/>
  </r>
  <r>
    <x v="6"/>
    <x v="142"/>
    <s v="1"/>
    <x v="0"/>
    <s v="15041RESIN239312021"/>
    <s v="21SD000C"/>
    <x v="3410"/>
    <n v="920"/>
    <x v="10"/>
    <x v="11"/>
    <n v="0"/>
    <n v="0"/>
    <n v="136.74"/>
    <n v="17.776200000000003"/>
    <n v="0"/>
    <n v="0"/>
    <n v="154.51620000000003"/>
    <m/>
    <s v="1"/>
    <x v="1"/>
  </r>
  <r>
    <x v="6"/>
    <x v="142"/>
    <s v="1"/>
    <x v="0"/>
    <s v="15041RESIN239312021"/>
    <s v="21SD000C"/>
    <x v="3411"/>
    <n v="921"/>
    <x v="454"/>
    <x v="531"/>
    <n v="0"/>
    <n v="0"/>
    <n v="250"/>
    <n v="32.5"/>
    <n v="0"/>
    <n v="0"/>
    <n v="282.5"/>
    <m/>
    <s v="1"/>
    <x v="1"/>
  </r>
  <r>
    <x v="6"/>
    <x v="142"/>
    <s v="1"/>
    <x v="0"/>
    <s v="15041RESIN239312021"/>
    <s v="21SD000C"/>
    <x v="3412"/>
    <n v="922"/>
    <x v="10"/>
    <x v="11"/>
    <n v="0"/>
    <n v="0"/>
    <n v="245.42"/>
    <n v="31.904599999999999"/>
    <n v="0"/>
    <n v="0"/>
    <n v="277.32459999999998"/>
    <m/>
    <s v="1"/>
    <x v="1"/>
  </r>
  <r>
    <x v="6"/>
    <x v="142"/>
    <s v="1"/>
    <x v="0"/>
    <s v="15041RESIN239312021"/>
    <s v="21SD000C"/>
    <x v="3413"/>
    <n v="923"/>
    <x v="30"/>
    <x v="34"/>
    <n v="0"/>
    <n v="0"/>
    <n v="90.97"/>
    <n v="11.8261"/>
    <n v="0"/>
    <n v="0"/>
    <n v="102.7961"/>
    <m/>
    <s v="1"/>
    <x v="1"/>
  </r>
  <r>
    <x v="6"/>
    <x v="142"/>
    <s v="1"/>
    <x v="0"/>
    <s v="15041RESIN239312021"/>
    <s v="21SD000C"/>
    <x v="3414"/>
    <n v="924"/>
    <x v="10"/>
    <x v="11"/>
    <n v="0"/>
    <n v="0"/>
    <n v="159.4"/>
    <n v="20.722000000000001"/>
    <n v="0"/>
    <n v="0"/>
    <n v="180.12200000000001"/>
    <m/>
    <s v="1"/>
    <x v="1"/>
  </r>
  <r>
    <x v="6"/>
    <x v="142"/>
    <s v="1"/>
    <x v="0"/>
    <s v="15041RESIN415142021"/>
    <s v="21SD000C"/>
    <x v="3959"/>
    <n v="5078"/>
    <x v="66"/>
    <x v="72"/>
    <n v="0"/>
    <n v="0"/>
    <n v="344.5"/>
    <n v="44.785000000000004"/>
    <n v="0"/>
    <n v="0"/>
    <n v="389.28500000000003"/>
    <m/>
    <s v="1"/>
    <x v="1"/>
  </r>
  <r>
    <x v="6"/>
    <x v="142"/>
    <s v="1"/>
    <x v="0"/>
    <s v="15041RESIN415142021"/>
    <s v="21SD000C"/>
    <x v="3960"/>
    <n v="5079"/>
    <x v="98"/>
    <x v="110"/>
    <n v="0"/>
    <n v="0"/>
    <n v="92.39"/>
    <n v="12.0107"/>
    <n v="0"/>
    <n v="0"/>
    <n v="104.4007"/>
    <m/>
    <s v="1"/>
    <x v="1"/>
  </r>
  <r>
    <x v="6"/>
    <x v="142"/>
    <s v="1"/>
    <x v="0"/>
    <s v="15041RESIN415142021"/>
    <s v="21SD000C"/>
    <x v="3961"/>
    <n v="5080"/>
    <x v="581"/>
    <x v="635"/>
    <n v="0"/>
    <n v="0"/>
    <n v="55.75"/>
    <n v="7.2475000000000005"/>
    <n v="0"/>
    <n v="0"/>
    <n v="62.997500000000002"/>
    <m/>
    <s v="1"/>
    <x v="1"/>
  </r>
  <r>
    <x v="6"/>
    <x v="142"/>
    <s v="1"/>
    <x v="0"/>
    <s v="15041RESIN415142021"/>
    <s v="21SD000C"/>
    <x v="3962"/>
    <n v="5081"/>
    <x v="76"/>
    <x v="83"/>
    <n v="0"/>
    <n v="0"/>
    <n v="94"/>
    <n v="12.22"/>
    <n v="0"/>
    <n v="0"/>
    <n v="106.22"/>
    <m/>
    <s v="1"/>
    <x v="1"/>
  </r>
  <r>
    <x v="6"/>
    <x v="142"/>
    <s v="1"/>
    <x v="0"/>
    <s v="15041RESIN415142021"/>
    <s v="21SD000C"/>
    <x v="3963"/>
    <n v="5082"/>
    <x v="10"/>
    <x v="11"/>
    <n v="0"/>
    <n v="0"/>
    <n v="64.2"/>
    <n v="8.3460000000000001"/>
    <n v="0"/>
    <n v="0"/>
    <n v="72.546000000000006"/>
    <m/>
    <s v="1"/>
    <x v="1"/>
  </r>
  <r>
    <x v="6"/>
    <x v="142"/>
    <s v="1"/>
    <x v="0"/>
    <s v="15041RESIN415142021"/>
    <s v="21SD000C"/>
    <x v="3964"/>
    <n v="5083"/>
    <x v="10"/>
    <x v="11"/>
    <n v="0"/>
    <n v="0"/>
    <n v="28.94"/>
    <n v="3.7622000000000004"/>
    <n v="0"/>
    <n v="0"/>
    <n v="32.702200000000005"/>
    <m/>
    <s v="1"/>
    <x v="1"/>
  </r>
  <r>
    <x v="6"/>
    <x v="142"/>
    <s v="1"/>
    <x v="0"/>
    <s v="15041RESIN415142021"/>
    <s v="21SD000C"/>
    <x v="3965"/>
    <n v="5084"/>
    <x v="561"/>
    <x v="533"/>
    <n v="0"/>
    <n v="0"/>
    <n v="113.45"/>
    <n v="14.748500000000002"/>
    <n v="0"/>
    <n v="0"/>
    <n v="128.1985"/>
    <m/>
    <s v="1"/>
    <x v="1"/>
  </r>
  <r>
    <x v="6"/>
    <x v="142"/>
    <s v="1"/>
    <x v="0"/>
    <s v="15041RESIN415142021"/>
    <s v="21SD000C"/>
    <x v="3966"/>
    <n v="5085"/>
    <x v="70"/>
    <x v="76"/>
    <n v="0"/>
    <n v="0"/>
    <n v="79.2"/>
    <n v="10.296000000000001"/>
    <n v="0"/>
    <n v="0"/>
    <n v="89.496000000000009"/>
    <m/>
    <s v="1"/>
    <x v="1"/>
  </r>
  <r>
    <x v="6"/>
    <x v="142"/>
    <s v="1"/>
    <x v="0"/>
    <s v="15041RESIN415142021"/>
    <s v="21SD000C"/>
    <x v="3967"/>
    <n v="5086"/>
    <x v="123"/>
    <x v="140"/>
    <n v="0"/>
    <n v="0"/>
    <n v="55.74"/>
    <n v="7.2462000000000009"/>
    <n v="0"/>
    <n v="0"/>
    <n v="62.986200000000004"/>
    <m/>
    <s v="1"/>
    <x v="1"/>
  </r>
  <r>
    <x v="6"/>
    <x v="142"/>
    <s v="1"/>
    <x v="0"/>
    <s v="15041RESIN415142021"/>
    <s v="21SD000C"/>
    <x v="3968"/>
    <n v="5087"/>
    <x v="60"/>
    <x v="65"/>
    <n v="0"/>
    <n v="0"/>
    <n v="185.85"/>
    <n v="24.160499999999999"/>
    <n v="0"/>
    <n v="0"/>
    <n v="210.01049999999998"/>
    <m/>
    <s v="1"/>
    <x v="1"/>
  </r>
  <r>
    <x v="6"/>
    <x v="142"/>
    <s v="1"/>
    <x v="0"/>
    <s v="15041RESIN415142021"/>
    <s v="21SD000C"/>
    <x v="3969"/>
    <n v="5088"/>
    <x v="2"/>
    <x v="2"/>
    <n v="0"/>
    <n v="0"/>
    <n v="0"/>
    <n v="0"/>
    <n v="0"/>
    <n v="0"/>
    <n v="0"/>
    <m/>
    <s v="1"/>
    <x v="1"/>
  </r>
  <r>
    <x v="6"/>
    <x v="142"/>
    <s v="1"/>
    <x v="0"/>
    <s v="15041RESIN415142021"/>
    <s v="21SD000C"/>
    <x v="3970"/>
    <n v="5089"/>
    <x v="574"/>
    <x v="168"/>
    <n v="0"/>
    <n v="0"/>
    <n v="37.17"/>
    <n v="4.8321000000000005"/>
    <n v="0"/>
    <n v="0"/>
    <n v="42.002099999999999"/>
    <m/>
    <s v="1"/>
    <x v="1"/>
  </r>
  <r>
    <x v="6"/>
    <x v="142"/>
    <s v="1"/>
    <x v="0"/>
    <s v="15041RESIN415142021"/>
    <s v="21SD000C"/>
    <x v="3971"/>
    <n v="5090"/>
    <x v="58"/>
    <x v="63"/>
    <n v="0"/>
    <n v="0"/>
    <n v="148.66"/>
    <n v="19.325800000000001"/>
    <n v="0"/>
    <n v="0"/>
    <n v="167.98579999999998"/>
    <m/>
    <s v="1"/>
    <x v="1"/>
  </r>
  <r>
    <x v="6"/>
    <x v="142"/>
    <s v="1"/>
    <x v="0"/>
    <s v="15041RESIN415142021"/>
    <s v="21SD000C"/>
    <x v="3972"/>
    <n v="5091"/>
    <x v="333"/>
    <x v="389"/>
    <n v="0"/>
    <n v="0"/>
    <n v="46.49"/>
    <n v="6.0437000000000003"/>
    <n v="0"/>
    <n v="0"/>
    <n v="52.533700000000003"/>
    <m/>
    <s v="1"/>
    <x v="1"/>
  </r>
  <r>
    <x v="6"/>
    <x v="142"/>
    <s v="1"/>
    <x v="0"/>
    <s v="15041RESIN415142021"/>
    <s v="21SD000C"/>
    <x v="3973"/>
    <n v="5092"/>
    <x v="120"/>
    <x v="137"/>
    <n v="0"/>
    <n v="0"/>
    <n v="615.4"/>
    <n v="80.001999999999995"/>
    <n v="0"/>
    <n v="0"/>
    <n v="695.40199999999993"/>
    <m/>
    <s v="1"/>
    <x v="1"/>
  </r>
  <r>
    <x v="6"/>
    <x v="142"/>
    <s v="1"/>
    <x v="0"/>
    <s v="15041RESIN415142021"/>
    <s v="21SD000C"/>
    <x v="3974"/>
    <n v="5093"/>
    <x v="82"/>
    <x v="89"/>
    <n v="0"/>
    <n v="0"/>
    <n v="185.82"/>
    <n v="24.156600000000001"/>
    <n v="0"/>
    <n v="0"/>
    <n v="209.97659999999999"/>
    <m/>
    <s v="1"/>
    <x v="1"/>
  </r>
  <r>
    <x v="6"/>
    <x v="142"/>
    <s v="1"/>
    <x v="0"/>
    <s v="15041RESIN415142021"/>
    <s v="21SD000C"/>
    <x v="3975"/>
    <n v="5094"/>
    <x v="90"/>
    <x v="100"/>
    <n v="0"/>
    <n v="0"/>
    <n v="113.49"/>
    <n v="14.7537"/>
    <n v="0"/>
    <n v="0"/>
    <n v="128.24369999999999"/>
    <m/>
    <s v="1"/>
    <x v="1"/>
  </r>
  <r>
    <x v="6"/>
    <x v="142"/>
    <s v="1"/>
    <x v="0"/>
    <s v="15041RESIN415142021"/>
    <s v="21SD000C"/>
    <x v="3976"/>
    <n v="5095"/>
    <x v="306"/>
    <x v="357"/>
    <n v="0"/>
    <n v="0"/>
    <n v="274.92"/>
    <n v="35.739600000000003"/>
    <n v="0"/>
    <n v="0"/>
    <n v="310.65960000000001"/>
    <m/>
    <s v="1"/>
    <x v="1"/>
  </r>
  <r>
    <x v="6"/>
    <x v="142"/>
    <s v="1"/>
    <x v="0"/>
    <s v="15041RESIN415142021"/>
    <s v="21SD000C"/>
    <x v="3977"/>
    <n v="5096"/>
    <x v="582"/>
    <x v="636"/>
    <n v="0"/>
    <n v="0"/>
    <n v="822.96"/>
    <n v="106.98480000000001"/>
    <n v="0"/>
    <n v="0"/>
    <n v="929.94479999999999"/>
    <m/>
    <s v="1"/>
    <x v="1"/>
  </r>
  <r>
    <x v="6"/>
    <x v="142"/>
    <s v="1"/>
    <x v="0"/>
    <s v="15041RESIN415142021"/>
    <s v="21SD000C"/>
    <x v="3978"/>
    <n v="5097"/>
    <x v="327"/>
    <x v="383"/>
    <n v="0"/>
    <n v="0"/>
    <n v="336.49"/>
    <n v="43.743700000000004"/>
    <n v="0"/>
    <n v="0"/>
    <n v="380.2337"/>
    <m/>
    <s v="1"/>
    <x v="1"/>
  </r>
  <r>
    <x v="6"/>
    <x v="142"/>
    <s v="1"/>
    <x v="0"/>
    <s v="15041RESIN415142021"/>
    <s v="21SD000C"/>
    <x v="3979"/>
    <n v="5098"/>
    <x v="212"/>
    <x v="249"/>
    <n v="0"/>
    <n v="0"/>
    <n v="355.09"/>
    <n v="46.161699999999996"/>
    <n v="0"/>
    <n v="0"/>
    <n v="401.25169999999997"/>
    <m/>
    <s v="1"/>
    <x v="1"/>
  </r>
  <r>
    <x v="6"/>
    <x v="142"/>
    <s v="1"/>
    <x v="0"/>
    <s v="15041RESIN415142021"/>
    <s v="21SD000C"/>
    <x v="3980"/>
    <n v="5099"/>
    <x v="444"/>
    <x v="520"/>
    <n v="0"/>
    <n v="0"/>
    <n v="169.23"/>
    <n v="21.9999"/>
    <n v="0"/>
    <n v="0"/>
    <n v="191.22989999999999"/>
    <m/>
    <s v="1"/>
    <x v="1"/>
  </r>
  <r>
    <x v="6"/>
    <x v="142"/>
    <s v="1"/>
    <x v="0"/>
    <s v="15041RESIN415142021"/>
    <s v="21SD000C"/>
    <x v="3981"/>
    <n v="5100"/>
    <x v="2"/>
    <x v="2"/>
    <n v="0"/>
    <n v="0"/>
    <n v="0"/>
    <n v="0"/>
    <n v="0"/>
    <n v="0"/>
    <n v="0"/>
    <m/>
    <s v="1"/>
    <x v="1"/>
  </r>
  <r>
    <x v="6"/>
    <x v="142"/>
    <s v="1"/>
    <x v="0"/>
    <s v="15041RESIN415142021"/>
    <s v="21SD000C"/>
    <x v="3982"/>
    <n v="5101"/>
    <x v="471"/>
    <x v="105"/>
    <n v="0"/>
    <n v="0"/>
    <n v="387.17"/>
    <n v="50.332100000000004"/>
    <n v="0"/>
    <n v="0"/>
    <n v="437.50210000000004"/>
    <m/>
    <s v="1"/>
    <x v="1"/>
  </r>
  <r>
    <x v="6"/>
    <x v="142"/>
    <s v="1"/>
    <x v="0"/>
    <s v="15041RESIN415142021"/>
    <s v="21SD000C"/>
    <x v="3983"/>
    <n v="5102"/>
    <x v="497"/>
    <x v="579"/>
    <n v="0"/>
    <n v="0"/>
    <n v="50"/>
    <n v="6.5"/>
    <n v="0"/>
    <n v="0"/>
    <n v="56.5"/>
    <m/>
    <s v="1"/>
    <x v="1"/>
  </r>
  <r>
    <x v="6"/>
    <x v="142"/>
    <s v="1"/>
    <x v="0"/>
    <s v="15041RESIN415142021"/>
    <s v="21SD000C"/>
    <x v="3984"/>
    <n v="5103"/>
    <x v="575"/>
    <x v="95"/>
    <n v="0"/>
    <n v="0"/>
    <n v="466.6"/>
    <n v="60.658000000000008"/>
    <n v="0"/>
    <n v="0"/>
    <n v="527.25800000000004"/>
    <m/>
    <s v="1"/>
    <x v="1"/>
  </r>
  <r>
    <x v="6"/>
    <x v="142"/>
    <s v="1"/>
    <x v="0"/>
    <s v="15041RESIN415142021"/>
    <s v="21SD000C"/>
    <x v="3985"/>
    <n v="5104"/>
    <x v="208"/>
    <x v="245"/>
    <n v="0"/>
    <n v="0"/>
    <n v="118.15"/>
    <n v="15.359500000000001"/>
    <n v="0"/>
    <n v="0"/>
    <n v="133.5095"/>
    <m/>
    <s v="1"/>
    <x v="1"/>
  </r>
  <r>
    <x v="6"/>
    <x v="142"/>
    <s v="1"/>
    <x v="0"/>
    <s v="15041RESIN415142021"/>
    <s v="21SD000C"/>
    <x v="3986"/>
    <n v="5105"/>
    <x v="60"/>
    <x v="65"/>
    <n v="0"/>
    <n v="0"/>
    <n v="130.06"/>
    <n v="16.907800000000002"/>
    <n v="0"/>
    <n v="0"/>
    <n v="146.96780000000001"/>
    <m/>
    <s v="1"/>
    <x v="1"/>
  </r>
  <r>
    <x v="6"/>
    <x v="142"/>
    <s v="1"/>
    <x v="0"/>
    <s v="15041RESIN415142021"/>
    <s v="21SD000C"/>
    <x v="3987"/>
    <n v="5106"/>
    <x v="133"/>
    <x v="151"/>
    <n v="0"/>
    <n v="0"/>
    <n v="389.17"/>
    <n v="50.592100000000002"/>
    <n v="0"/>
    <n v="0"/>
    <n v="439.76210000000003"/>
    <m/>
    <s v="1"/>
    <x v="1"/>
  </r>
  <r>
    <x v="6"/>
    <x v="142"/>
    <s v="1"/>
    <x v="0"/>
    <s v="15041RESIN415142021"/>
    <s v="21SD000C"/>
    <x v="3988"/>
    <n v="5107"/>
    <x v="2"/>
    <x v="2"/>
    <n v="0"/>
    <n v="0"/>
    <n v="0"/>
    <n v="0"/>
    <n v="0"/>
    <n v="0"/>
    <n v="0"/>
    <m/>
    <s v="1"/>
    <x v="1"/>
  </r>
  <r>
    <x v="6"/>
    <x v="142"/>
    <s v="1"/>
    <x v="0"/>
    <s v="15041RESIN415142021"/>
    <s v="21SD000C"/>
    <x v="3989"/>
    <n v="5108"/>
    <x v="117"/>
    <x v="134"/>
    <n v="0"/>
    <n v="0"/>
    <n v="1424.8"/>
    <n v="185.22399999999999"/>
    <n v="0"/>
    <n v="0"/>
    <n v="1610.0239999999999"/>
    <m/>
    <s v="1"/>
    <x v="1"/>
  </r>
  <r>
    <x v="6"/>
    <x v="142"/>
    <s v="1"/>
    <x v="0"/>
    <s v="15041RESIN415142021"/>
    <s v="21SD000C"/>
    <x v="3990"/>
    <n v="5109"/>
    <x v="2"/>
    <x v="2"/>
    <n v="0"/>
    <n v="0"/>
    <n v="0"/>
    <n v="0"/>
    <n v="0"/>
    <n v="0"/>
    <n v="0"/>
    <m/>
    <s v="1"/>
    <x v="1"/>
  </r>
  <r>
    <x v="6"/>
    <x v="142"/>
    <s v="1"/>
    <x v="0"/>
    <s v="15041RESIN415142021"/>
    <s v="21SD000C"/>
    <x v="3991"/>
    <n v="5110"/>
    <x v="10"/>
    <x v="11"/>
    <n v="0"/>
    <n v="0"/>
    <n v="69.89"/>
    <n v="9.085700000000001"/>
    <n v="0"/>
    <n v="0"/>
    <n v="78.975700000000003"/>
    <m/>
    <s v="1"/>
    <x v="1"/>
  </r>
  <r>
    <x v="6"/>
    <x v="142"/>
    <s v="1"/>
    <x v="0"/>
    <s v="15041RESIN415142021"/>
    <s v="21SD000C"/>
    <x v="3992"/>
    <n v="5111"/>
    <x v="208"/>
    <x v="245"/>
    <n v="0"/>
    <n v="0"/>
    <n v="243.6"/>
    <n v="31.667999999999999"/>
    <n v="0"/>
    <n v="0"/>
    <n v="275.26799999999997"/>
    <m/>
    <s v="1"/>
    <x v="1"/>
  </r>
  <r>
    <x v="6"/>
    <x v="142"/>
    <s v="1"/>
    <x v="0"/>
    <s v="15041RESIN415142021"/>
    <s v="21SD000C"/>
    <x v="3993"/>
    <n v="5112"/>
    <x v="167"/>
    <x v="192"/>
    <n v="0"/>
    <n v="0"/>
    <n v="187.14"/>
    <n v="24.328199999999999"/>
    <n v="0"/>
    <n v="0"/>
    <n v="211.4682"/>
    <m/>
    <s v="1"/>
    <x v="1"/>
  </r>
  <r>
    <x v="6"/>
    <x v="142"/>
    <s v="1"/>
    <x v="0"/>
    <s v="15041RESIN415142021"/>
    <s v="21SD000C"/>
    <x v="3994"/>
    <n v="5113"/>
    <x v="10"/>
    <x v="11"/>
    <n v="0"/>
    <n v="0"/>
    <n v="5894.86"/>
    <n v="766.33179999999993"/>
    <n v="0"/>
    <n v="0"/>
    <n v="6661.1917999999996"/>
    <m/>
    <s v="1"/>
    <x v="1"/>
  </r>
  <r>
    <x v="6"/>
    <x v="143"/>
    <s v="1"/>
    <x v="0"/>
    <s v="15041RESIN415142021"/>
    <s v="21SD000C"/>
    <x v="3995"/>
    <n v="5114"/>
    <x v="270"/>
    <x v="320"/>
    <n v="0"/>
    <n v="0"/>
    <n v="34.869999999999997"/>
    <n v="4.5331000000000001"/>
    <n v="0"/>
    <n v="0"/>
    <n v="39.403099999999995"/>
    <m/>
    <s v="1"/>
    <x v="1"/>
  </r>
  <r>
    <x v="6"/>
    <x v="143"/>
    <s v="1"/>
    <x v="0"/>
    <s v="15041RESIN415142021"/>
    <s v="21SD000C"/>
    <x v="3996"/>
    <n v="5115"/>
    <x v="318"/>
    <x v="371"/>
    <n v="0"/>
    <n v="0"/>
    <n v="4680"/>
    <n v="608.4"/>
    <n v="0"/>
    <n v="0"/>
    <n v="5288.4"/>
    <m/>
    <s v="1"/>
    <x v="1"/>
  </r>
  <r>
    <x v="6"/>
    <x v="143"/>
    <s v="1"/>
    <x v="0"/>
    <s v="15041RESIN415142021"/>
    <s v="21SD000C"/>
    <x v="3997"/>
    <n v="5116"/>
    <x v="201"/>
    <x v="234"/>
    <n v="0"/>
    <n v="0"/>
    <n v="246.34"/>
    <n v="32.0242"/>
    <n v="0"/>
    <n v="0"/>
    <n v="278.36419999999998"/>
    <m/>
    <s v="1"/>
    <x v="1"/>
  </r>
  <r>
    <x v="6"/>
    <x v="143"/>
    <s v="1"/>
    <x v="0"/>
    <s v="15041RESIN415142021"/>
    <s v="21SD000C"/>
    <x v="3998"/>
    <n v="5117"/>
    <x v="10"/>
    <x v="11"/>
    <n v="0"/>
    <n v="0"/>
    <n v="14.94"/>
    <n v="1.9421999999999999"/>
    <n v="0"/>
    <n v="0"/>
    <n v="16.882200000000001"/>
    <m/>
    <s v="1"/>
    <x v="1"/>
  </r>
  <r>
    <x v="6"/>
    <x v="143"/>
    <s v="1"/>
    <x v="0"/>
    <s v="15041RESIN415142021"/>
    <s v="21SD000C"/>
    <x v="3999"/>
    <n v="5118"/>
    <x v="181"/>
    <x v="208"/>
    <n v="0"/>
    <n v="0"/>
    <n v="334.5"/>
    <n v="43.484999999999999"/>
    <n v="0"/>
    <n v="0"/>
    <n v="377.98500000000001"/>
    <m/>
    <s v="1"/>
    <x v="1"/>
  </r>
  <r>
    <x v="6"/>
    <x v="143"/>
    <s v="1"/>
    <x v="0"/>
    <s v="15041RESIN415142021"/>
    <s v="21SD000C"/>
    <x v="4000"/>
    <n v="5119"/>
    <x v="530"/>
    <x v="605"/>
    <n v="0"/>
    <n v="0"/>
    <n v="74.319999999999993"/>
    <n v="9.6616"/>
    <n v="0"/>
    <n v="0"/>
    <n v="83.981599999999986"/>
    <m/>
    <s v="1"/>
    <x v="1"/>
  </r>
  <r>
    <x v="6"/>
    <x v="143"/>
    <s v="1"/>
    <x v="0"/>
    <s v="15041RESIN415142021"/>
    <s v="21SD000C"/>
    <x v="4001"/>
    <n v="5120"/>
    <x v="583"/>
    <x v="637"/>
    <n v="0"/>
    <n v="0"/>
    <n v="74.319999999999993"/>
    <n v="9.6616"/>
    <n v="0"/>
    <n v="0"/>
    <n v="83.981599999999986"/>
    <m/>
    <s v="1"/>
    <x v="1"/>
  </r>
  <r>
    <x v="6"/>
    <x v="143"/>
    <s v="1"/>
    <x v="0"/>
    <s v="15041RESIN415142021"/>
    <s v="21SD000C"/>
    <x v="4002"/>
    <n v="5121"/>
    <x v="315"/>
    <x v="367"/>
    <n v="0"/>
    <n v="0"/>
    <n v="113.48"/>
    <n v="14.752400000000002"/>
    <n v="0"/>
    <n v="0"/>
    <n v="128.23240000000001"/>
    <m/>
    <s v="1"/>
    <x v="1"/>
  </r>
  <r>
    <x v="6"/>
    <x v="143"/>
    <s v="1"/>
    <x v="0"/>
    <s v="15041RESIN415142021"/>
    <s v="21SD000C"/>
    <x v="4003"/>
    <n v="5122"/>
    <x v="210"/>
    <x v="247"/>
    <n v="0"/>
    <n v="0"/>
    <n v="108.2"/>
    <n v="14.066000000000001"/>
    <n v="0"/>
    <n v="0"/>
    <n v="122.26600000000001"/>
    <m/>
    <s v="1"/>
    <x v="1"/>
  </r>
  <r>
    <x v="6"/>
    <x v="143"/>
    <s v="1"/>
    <x v="0"/>
    <s v="15041RESIN415142021"/>
    <s v="21SD000C"/>
    <x v="4004"/>
    <n v="5123"/>
    <x v="528"/>
    <x v="304"/>
    <n v="0"/>
    <n v="0"/>
    <n v="214.39"/>
    <n v="27.870699999999999"/>
    <n v="0"/>
    <n v="0"/>
    <n v="242.26069999999999"/>
    <m/>
    <s v="1"/>
    <x v="1"/>
  </r>
  <r>
    <x v="6"/>
    <x v="143"/>
    <s v="1"/>
    <x v="0"/>
    <s v="15041RESIN415142021"/>
    <s v="21SD000C"/>
    <x v="4005"/>
    <n v="5124"/>
    <x v="70"/>
    <x v="76"/>
    <n v="0"/>
    <n v="0"/>
    <n v="190.09"/>
    <n v="24.7117"/>
    <n v="0"/>
    <n v="0"/>
    <n v="214.80170000000001"/>
    <m/>
    <s v="1"/>
    <x v="1"/>
  </r>
  <r>
    <x v="6"/>
    <x v="143"/>
    <s v="1"/>
    <x v="0"/>
    <s v="15041RESIN415142021"/>
    <s v="21SD000C"/>
    <x v="4006"/>
    <n v="5125"/>
    <x v="283"/>
    <x v="334"/>
    <n v="0"/>
    <n v="0"/>
    <n v="220.72"/>
    <n v="28.6936"/>
    <n v="0"/>
    <n v="0"/>
    <n v="249.4136"/>
    <m/>
    <s v="1"/>
    <x v="1"/>
  </r>
  <r>
    <x v="6"/>
    <x v="143"/>
    <s v="1"/>
    <x v="0"/>
    <s v="15041RESIN415142021"/>
    <s v="21SD000C"/>
    <x v="4007"/>
    <n v="5126"/>
    <x v="60"/>
    <x v="65"/>
    <n v="0"/>
    <n v="0"/>
    <n v="92.91"/>
    <n v="12.0783"/>
    <n v="0"/>
    <n v="0"/>
    <n v="104.9883"/>
    <m/>
    <s v="1"/>
    <x v="1"/>
  </r>
  <r>
    <x v="6"/>
    <x v="143"/>
    <s v="1"/>
    <x v="0"/>
    <s v="15041RESIN415142021"/>
    <s v="21SD000C"/>
    <x v="4008"/>
    <n v="5127"/>
    <x v="66"/>
    <x v="72"/>
    <n v="0"/>
    <n v="0"/>
    <n v="409.24"/>
    <n v="53.2012"/>
    <n v="0"/>
    <n v="0"/>
    <n v="462.44119999999998"/>
    <m/>
    <s v="1"/>
    <x v="1"/>
  </r>
  <r>
    <x v="6"/>
    <x v="143"/>
    <s v="1"/>
    <x v="0"/>
    <s v="15041RESIN415142021"/>
    <s v="21SD000C"/>
    <x v="4009"/>
    <n v="5128"/>
    <x v="443"/>
    <x v="518"/>
    <n v="0"/>
    <n v="0"/>
    <n v="210"/>
    <n v="27.3"/>
    <n v="0"/>
    <n v="0"/>
    <n v="237.3"/>
    <m/>
    <s v="1"/>
    <x v="1"/>
  </r>
  <r>
    <x v="6"/>
    <x v="143"/>
    <s v="1"/>
    <x v="0"/>
    <s v="15041RESIN415142021"/>
    <s v="21SD000C"/>
    <x v="4010"/>
    <n v="5129"/>
    <x v="267"/>
    <x v="317"/>
    <n v="0"/>
    <n v="0"/>
    <n v="462.35"/>
    <n v="60.105500000000006"/>
    <n v="0"/>
    <n v="0"/>
    <n v="522.45550000000003"/>
    <m/>
    <s v="1"/>
    <x v="1"/>
  </r>
  <r>
    <x v="6"/>
    <x v="143"/>
    <s v="1"/>
    <x v="0"/>
    <s v="15041RESIN415142021"/>
    <s v="21SD000C"/>
    <x v="4011"/>
    <n v="5130"/>
    <x v="10"/>
    <x v="11"/>
    <n v="0"/>
    <n v="0"/>
    <n v="49"/>
    <n v="6.37"/>
    <n v="0"/>
    <n v="0"/>
    <n v="55.37"/>
    <m/>
    <s v="1"/>
    <x v="1"/>
  </r>
  <r>
    <x v="6"/>
    <x v="143"/>
    <s v="1"/>
    <x v="0"/>
    <s v="15041RESIN415142021"/>
    <s v="21SD000C"/>
    <x v="4012"/>
    <n v="5131"/>
    <x v="2"/>
    <x v="2"/>
    <n v="0"/>
    <n v="0"/>
    <n v="0"/>
    <n v="0"/>
    <n v="0"/>
    <n v="0"/>
    <n v="0"/>
    <m/>
    <s v="1"/>
    <x v="1"/>
  </r>
  <r>
    <x v="6"/>
    <x v="143"/>
    <s v="1"/>
    <x v="0"/>
    <s v="15041RESIN415142021"/>
    <s v="21SD000C"/>
    <x v="4013"/>
    <n v="5132"/>
    <x v="108"/>
    <x v="123"/>
    <n v="0"/>
    <n v="0"/>
    <n v="587.61"/>
    <n v="76.389300000000006"/>
    <n v="0"/>
    <n v="0"/>
    <n v="663.99930000000006"/>
    <m/>
    <s v="1"/>
    <x v="1"/>
  </r>
  <r>
    <x v="6"/>
    <x v="143"/>
    <s v="1"/>
    <x v="0"/>
    <s v="15041RESIN415142021"/>
    <s v="21SD000C"/>
    <x v="4014"/>
    <n v="5133"/>
    <x v="60"/>
    <x v="65"/>
    <n v="0"/>
    <n v="0"/>
    <n v="92.9"/>
    <n v="12.077000000000002"/>
    <n v="0"/>
    <n v="0"/>
    <n v="104.977"/>
    <m/>
    <s v="1"/>
    <x v="1"/>
  </r>
  <r>
    <x v="6"/>
    <x v="144"/>
    <s v="1"/>
    <x v="0"/>
    <s v="15041RESIN415142021"/>
    <s v="21SD000C"/>
    <x v="4015"/>
    <n v="5134"/>
    <x v="2"/>
    <x v="2"/>
    <n v="0"/>
    <n v="0"/>
    <n v="0"/>
    <n v="0"/>
    <n v="0"/>
    <n v="0"/>
    <n v="0"/>
    <m/>
    <s v="1"/>
    <x v="1"/>
  </r>
  <r>
    <x v="6"/>
    <x v="144"/>
    <s v="1"/>
    <x v="0"/>
    <s v="15041RESIN415142021"/>
    <s v="21SD000C"/>
    <x v="4016"/>
    <n v="5135"/>
    <x v="584"/>
    <x v="638"/>
    <n v="0"/>
    <n v="0"/>
    <n v="19.739999999999998"/>
    <n v="2.5661999999999998"/>
    <n v="0"/>
    <n v="0"/>
    <n v="22.306199999999997"/>
    <m/>
    <s v="1"/>
    <x v="1"/>
  </r>
  <r>
    <x v="6"/>
    <x v="144"/>
    <s v="1"/>
    <x v="0"/>
    <s v="15041RESIN415142021"/>
    <s v="21SD000C"/>
    <x v="4017"/>
    <n v="5136"/>
    <x v="27"/>
    <x v="31"/>
    <n v="0"/>
    <n v="0"/>
    <n v="8033.66"/>
    <n v="1044.3758"/>
    <n v="0"/>
    <n v="0"/>
    <n v="9078.0357999999997"/>
    <m/>
    <s v="1"/>
    <x v="1"/>
  </r>
  <r>
    <x v="6"/>
    <x v="144"/>
    <s v="1"/>
    <x v="0"/>
    <s v="15041RESIN415142021"/>
    <s v="21SD000C"/>
    <x v="4018"/>
    <n v="5137"/>
    <x v="27"/>
    <x v="31"/>
    <n v="0"/>
    <n v="0"/>
    <n v="8304.41"/>
    <n v="1079.5733"/>
    <n v="0"/>
    <n v="0"/>
    <n v="9383.9832999999999"/>
    <m/>
    <s v="1"/>
    <x v="1"/>
  </r>
  <r>
    <x v="6"/>
    <x v="144"/>
    <s v="1"/>
    <x v="0"/>
    <s v="15041RESIN415142021"/>
    <s v="21SD000C"/>
    <x v="4019"/>
    <n v="5138"/>
    <x v="14"/>
    <x v="17"/>
    <n v="0"/>
    <n v="0"/>
    <n v="27.9"/>
    <n v="3.6269999999999998"/>
    <n v="0"/>
    <n v="0"/>
    <n v="31.526999999999997"/>
    <m/>
    <s v="1"/>
    <x v="1"/>
  </r>
  <r>
    <x v="6"/>
    <x v="144"/>
    <s v="1"/>
    <x v="0"/>
    <s v="15041RESIN415142021"/>
    <s v="21SD000C"/>
    <x v="4020"/>
    <n v="5139"/>
    <x v="14"/>
    <x v="17"/>
    <n v="0"/>
    <n v="0"/>
    <n v="76.87"/>
    <n v="9.9931000000000001"/>
    <n v="0"/>
    <n v="0"/>
    <n v="86.863100000000003"/>
    <m/>
    <s v="1"/>
    <x v="1"/>
  </r>
  <r>
    <x v="6"/>
    <x v="144"/>
    <s v="1"/>
    <x v="0"/>
    <s v="15041RESIN415142021"/>
    <s v="21SD000C"/>
    <x v="4021"/>
    <n v="5140"/>
    <x v="14"/>
    <x v="17"/>
    <n v="0"/>
    <n v="0"/>
    <n v="21.2"/>
    <n v="2.7559999999999998"/>
    <n v="0"/>
    <n v="0"/>
    <n v="23.956"/>
    <m/>
    <s v="1"/>
    <x v="1"/>
  </r>
  <r>
    <x v="6"/>
    <x v="144"/>
    <s v="1"/>
    <x v="0"/>
    <s v="15041RESIN415142021"/>
    <s v="21SD000C"/>
    <x v="4022"/>
    <n v="5141"/>
    <x v="14"/>
    <x v="17"/>
    <n v="0"/>
    <n v="0"/>
    <n v="29.48"/>
    <n v="3.8324000000000003"/>
    <n v="0"/>
    <n v="0"/>
    <n v="33.312400000000004"/>
    <m/>
    <s v="1"/>
    <x v="1"/>
  </r>
  <r>
    <x v="6"/>
    <x v="144"/>
    <s v="1"/>
    <x v="0"/>
    <s v="15041RESIN415142021"/>
    <s v="21SD000C"/>
    <x v="4023"/>
    <n v="5142"/>
    <x v="14"/>
    <x v="17"/>
    <n v="0"/>
    <n v="0"/>
    <n v="31.35"/>
    <n v="4.0754999999999999"/>
    <n v="0"/>
    <n v="0"/>
    <n v="35.4255"/>
    <m/>
    <s v="1"/>
    <x v="1"/>
  </r>
  <r>
    <x v="6"/>
    <x v="144"/>
    <s v="1"/>
    <x v="0"/>
    <s v="15041RESIN415142021"/>
    <s v="21SD000C"/>
    <x v="4024"/>
    <n v="5143"/>
    <x v="14"/>
    <x v="17"/>
    <n v="0"/>
    <n v="0"/>
    <n v="31.91"/>
    <n v="4.1482999999999999"/>
    <n v="0"/>
    <n v="0"/>
    <n v="36.058300000000003"/>
    <m/>
    <s v="1"/>
    <x v="1"/>
  </r>
  <r>
    <x v="6"/>
    <x v="144"/>
    <s v="1"/>
    <x v="0"/>
    <s v="15041RESIN415142021"/>
    <s v="21SD000C"/>
    <x v="4025"/>
    <n v="5144"/>
    <x v="14"/>
    <x v="17"/>
    <n v="0"/>
    <n v="0"/>
    <n v="53.84"/>
    <n v="6.999200000000001"/>
    <n v="0"/>
    <n v="0"/>
    <n v="60.839200000000005"/>
    <m/>
    <s v="1"/>
    <x v="1"/>
  </r>
  <r>
    <x v="6"/>
    <x v="144"/>
    <s v="1"/>
    <x v="0"/>
    <s v="15041RESIN415142021"/>
    <s v="21SD000C"/>
    <x v="4026"/>
    <n v="5145"/>
    <x v="14"/>
    <x v="17"/>
    <n v="0"/>
    <n v="0"/>
    <n v="23.06"/>
    <n v="2.9977999999999998"/>
    <n v="0"/>
    <n v="0"/>
    <n v="26.0578"/>
    <m/>
    <s v="1"/>
    <x v="1"/>
  </r>
  <r>
    <x v="6"/>
    <x v="144"/>
    <s v="1"/>
    <x v="0"/>
    <s v="15041RESIN415142021"/>
    <s v="21SD000C"/>
    <x v="4027"/>
    <n v="5146"/>
    <x v="14"/>
    <x v="17"/>
    <n v="0"/>
    <n v="0"/>
    <n v="27.21"/>
    <n v="3.5373000000000001"/>
    <n v="0"/>
    <n v="0"/>
    <n v="30.747300000000003"/>
    <m/>
    <s v="1"/>
    <x v="1"/>
  </r>
  <r>
    <x v="6"/>
    <x v="144"/>
    <s v="1"/>
    <x v="0"/>
    <s v="15041RESIN415142021"/>
    <s v="21SD000C"/>
    <x v="4028"/>
    <n v="5147"/>
    <x v="14"/>
    <x v="17"/>
    <n v="0"/>
    <n v="0"/>
    <n v="46.82"/>
    <n v="6.0866000000000007"/>
    <n v="0"/>
    <n v="0"/>
    <n v="52.906599999999997"/>
    <m/>
    <s v="1"/>
    <x v="1"/>
  </r>
  <r>
    <x v="6"/>
    <x v="144"/>
    <s v="1"/>
    <x v="0"/>
    <s v="15041RESIN415142021"/>
    <s v="21SD000C"/>
    <x v="4029"/>
    <n v="5148"/>
    <x v="310"/>
    <x v="361"/>
    <n v="0"/>
    <n v="0"/>
    <n v="72.72"/>
    <n v="9.4535999999999998"/>
    <n v="0"/>
    <n v="0"/>
    <n v="82.173599999999993"/>
    <m/>
    <s v="1"/>
    <x v="1"/>
  </r>
  <r>
    <x v="6"/>
    <x v="144"/>
    <s v="1"/>
    <x v="0"/>
    <s v="15041RESIN415142021"/>
    <s v="21SD000C"/>
    <x v="4030"/>
    <n v="5149"/>
    <x v="14"/>
    <x v="17"/>
    <n v="0"/>
    <n v="0"/>
    <n v="102.73"/>
    <n v="13.354900000000001"/>
    <n v="0"/>
    <n v="0"/>
    <n v="116.0849"/>
    <m/>
    <s v="1"/>
    <x v="1"/>
  </r>
  <r>
    <x v="6"/>
    <x v="144"/>
    <s v="1"/>
    <x v="0"/>
    <s v="15041RESIN415142021"/>
    <s v="21SD000C"/>
    <x v="4031"/>
    <n v="5150"/>
    <x v="14"/>
    <x v="17"/>
    <n v="0"/>
    <n v="0"/>
    <n v="53.32"/>
    <n v="6.9316000000000004"/>
    <n v="0"/>
    <n v="0"/>
    <n v="60.251600000000003"/>
    <m/>
    <s v="1"/>
    <x v="1"/>
  </r>
  <r>
    <x v="6"/>
    <x v="144"/>
    <s v="1"/>
    <x v="0"/>
    <s v="15041RESIN415142021"/>
    <s v="21SD000C"/>
    <x v="4032"/>
    <n v="5151"/>
    <x v="14"/>
    <x v="17"/>
    <n v="0"/>
    <n v="0"/>
    <n v="56.68"/>
    <n v="7.3684000000000003"/>
    <n v="0"/>
    <n v="0"/>
    <n v="64.048400000000001"/>
    <m/>
    <s v="1"/>
    <x v="1"/>
  </r>
  <r>
    <x v="6"/>
    <x v="144"/>
    <s v="1"/>
    <x v="0"/>
    <s v="15041RESIN415142021"/>
    <s v="21SD000C"/>
    <x v="4033"/>
    <n v="5152"/>
    <x v="14"/>
    <x v="17"/>
    <n v="0"/>
    <n v="0"/>
    <n v="19.739999999999998"/>
    <n v="2.5661999999999998"/>
    <n v="0"/>
    <n v="0"/>
    <n v="22.306199999999997"/>
    <m/>
    <s v="1"/>
    <x v="1"/>
  </r>
  <r>
    <x v="6"/>
    <x v="144"/>
    <s v="1"/>
    <x v="0"/>
    <s v="15041RESIN415142021"/>
    <s v="21SD000C"/>
    <x v="4034"/>
    <n v="5153"/>
    <x v="14"/>
    <x v="17"/>
    <n v="0"/>
    <n v="0"/>
    <n v="40.93"/>
    <n v="5.3209"/>
    <n v="0"/>
    <n v="0"/>
    <n v="46.250900000000001"/>
    <m/>
    <s v="1"/>
    <x v="1"/>
  </r>
  <r>
    <x v="6"/>
    <x v="144"/>
    <s v="1"/>
    <x v="0"/>
    <s v="15041RESIN415142021"/>
    <s v="21SD000C"/>
    <x v="4035"/>
    <n v="5154"/>
    <x v="14"/>
    <x v="17"/>
    <n v="0"/>
    <n v="0"/>
    <n v="41.52"/>
    <n v="5.3976000000000006"/>
    <n v="0"/>
    <n v="0"/>
    <n v="46.917600000000007"/>
    <m/>
    <s v="1"/>
    <x v="1"/>
  </r>
  <r>
    <x v="6"/>
    <x v="144"/>
    <s v="1"/>
    <x v="0"/>
    <s v="15041RESIN415142021"/>
    <s v="21SD000C"/>
    <x v="4036"/>
    <n v="5155"/>
    <x v="14"/>
    <x v="17"/>
    <n v="0"/>
    <n v="0"/>
    <n v="33.619999999999997"/>
    <n v="4.3705999999999996"/>
    <n v="0"/>
    <n v="0"/>
    <n v="37.990600000000001"/>
    <m/>
    <s v="1"/>
    <x v="1"/>
  </r>
  <r>
    <x v="6"/>
    <x v="144"/>
    <s v="1"/>
    <x v="0"/>
    <s v="15041RESIN415142021"/>
    <s v="21SD000C"/>
    <x v="4037"/>
    <n v="5156"/>
    <x v="14"/>
    <x v="17"/>
    <n v="0"/>
    <n v="0"/>
    <n v="31.4"/>
    <n v="4.0819999999999999"/>
    <n v="0"/>
    <n v="0"/>
    <n v="35.481999999999999"/>
    <m/>
    <s v="1"/>
    <x v="1"/>
  </r>
  <r>
    <x v="6"/>
    <x v="144"/>
    <s v="1"/>
    <x v="0"/>
    <s v="15041RESIN415142021"/>
    <s v="21SD000C"/>
    <x v="4038"/>
    <n v="5157"/>
    <x v="14"/>
    <x v="17"/>
    <n v="0"/>
    <n v="0"/>
    <n v="36.68"/>
    <n v="4.7683999999999997"/>
    <n v="0"/>
    <n v="0"/>
    <n v="41.448399999999999"/>
    <m/>
    <s v="1"/>
    <x v="1"/>
  </r>
  <r>
    <x v="6"/>
    <x v="144"/>
    <s v="1"/>
    <x v="0"/>
    <s v="15041RESIN415142021"/>
    <s v="21SD000C"/>
    <x v="4039"/>
    <n v="5158"/>
    <x v="14"/>
    <x v="17"/>
    <n v="0"/>
    <n v="0"/>
    <n v="47.13"/>
    <n v="6.1269000000000009"/>
    <n v="0"/>
    <n v="0"/>
    <n v="53.256900000000002"/>
    <m/>
    <s v="1"/>
    <x v="1"/>
  </r>
  <r>
    <x v="6"/>
    <x v="144"/>
    <s v="1"/>
    <x v="0"/>
    <s v="15041RESIN415142021"/>
    <s v="21SD000C"/>
    <x v="4040"/>
    <n v="5159"/>
    <x v="14"/>
    <x v="17"/>
    <n v="0"/>
    <n v="0"/>
    <n v="58.44"/>
    <n v="7.5972"/>
    <n v="0"/>
    <n v="0"/>
    <n v="66.037199999999999"/>
    <m/>
    <s v="1"/>
    <x v="1"/>
  </r>
  <r>
    <x v="6"/>
    <x v="144"/>
    <s v="1"/>
    <x v="0"/>
    <s v="15041RESIN415142021"/>
    <s v="21SD000C"/>
    <x v="4041"/>
    <n v="5160"/>
    <x v="14"/>
    <x v="17"/>
    <n v="0"/>
    <n v="0"/>
    <n v="40.82"/>
    <n v="5.3066000000000004"/>
    <n v="0"/>
    <n v="0"/>
    <n v="46.126600000000003"/>
    <m/>
    <s v="1"/>
    <x v="1"/>
  </r>
  <r>
    <x v="6"/>
    <x v="144"/>
    <s v="1"/>
    <x v="0"/>
    <s v="15041RESIN415142021"/>
    <s v="21SD000C"/>
    <x v="4042"/>
    <n v="5161"/>
    <x v="14"/>
    <x v="17"/>
    <n v="0"/>
    <n v="0"/>
    <n v="36.54"/>
    <n v="4.7502000000000004"/>
    <n v="0"/>
    <n v="0"/>
    <n v="41.290199999999999"/>
    <m/>
    <s v="1"/>
    <x v="1"/>
  </r>
  <r>
    <x v="6"/>
    <x v="144"/>
    <s v="1"/>
    <x v="0"/>
    <s v="15041RESIN415142021"/>
    <s v="21SD000C"/>
    <x v="4043"/>
    <n v="5162"/>
    <x v="14"/>
    <x v="17"/>
    <n v="0"/>
    <n v="0"/>
    <n v="23.24"/>
    <n v="3.0211999999999999"/>
    <n v="0"/>
    <n v="0"/>
    <n v="26.261199999999999"/>
    <m/>
    <s v="1"/>
    <x v="1"/>
  </r>
  <r>
    <x v="6"/>
    <x v="144"/>
    <s v="1"/>
    <x v="0"/>
    <s v="15041RESIN415142021"/>
    <s v="21SD000C"/>
    <x v="4044"/>
    <n v="5163"/>
    <x v="14"/>
    <x v="17"/>
    <n v="0"/>
    <n v="0"/>
    <n v="29.5"/>
    <n v="3.835"/>
    <n v="0"/>
    <n v="0"/>
    <n v="33.335000000000001"/>
    <m/>
    <s v="1"/>
    <x v="1"/>
  </r>
  <r>
    <x v="6"/>
    <x v="144"/>
    <s v="1"/>
    <x v="0"/>
    <s v="15041RESIN415142021"/>
    <s v="21SD000C"/>
    <x v="4045"/>
    <n v="5164"/>
    <x v="14"/>
    <x v="17"/>
    <n v="0"/>
    <n v="0"/>
    <n v="109.42"/>
    <n v="14.224600000000001"/>
    <n v="0"/>
    <n v="0"/>
    <n v="123.6446"/>
    <m/>
    <s v="1"/>
    <x v="1"/>
  </r>
  <r>
    <x v="6"/>
    <x v="144"/>
    <s v="1"/>
    <x v="0"/>
    <s v="15041RESIN415142021"/>
    <s v="21SD000C"/>
    <x v="4046"/>
    <n v="5165"/>
    <x v="14"/>
    <x v="17"/>
    <n v="0"/>
    <n v="0"/>
    <n v="26.5"/>
    <n v="3.4450000000000003"/>
    <n v="0"/>
    <n v="0"/>
    <n v="29.945"/>
    <m/>
    <s v="1"/>
    <x v="1"/>
  </r>
  <r>
    <x v="6"/>
    <x v="144"/>
    <s v="1"/>
    <x v="0"/>
    <s v="15041RESIN415142021"/>
    <s v="21SD000C"/>
    <x v="4047"/>
    <n v="5166"/>
    <x v="14"/>
    <x v="17"/>
    <n v="0"/>
    <n v="0"/>
    <n v="28.36"/>
    <n v="3.6867999999999999"/>
    <n v="0"/>
    <n v="0"/>
    <n v="32.046799999999998"/>
    <m/>
    <s v="1"/>
    <x v="1"/>
  </r>
  <r>
    <x v="6"/>
    <x v="144"/>
    <s v="1"/>
    <x v="0"/>
    <s v="15041RESIN415142021"/>
    <s v="21SD000C"/>
    <x v="4048"/>
    <n v="5167"/>
    <x v="14"/>
    <x v="17"/>
    <n v="0"/>
    <n v="0"/>
    <n v="29.03"/>
    <n v="3.7739000000000003"/>
    <n v="0"/>
    <n v="0"/>
    <n v="32.803899999999999"/>
    <m/>
    <s v="1"/>
    <x v="1"/>
  </r>
  <r>
    <x v="6"/>
    <x v="144"/>
    <s v="1"/>
    <x v="0"/>
    <s v="15041RESIN415142021"/>
    <s v="21SD000C"/>
    <x v="4049"/>
    <n v="5168"/>
    <x v="14"/>
    <x v="17"/>
    <n v="0"/>
    <n v="0"/>
    <n v="37.340000000000003"/>
    <n v="4.8542000000000005"/>
    <n v="0"/>
    <n v="0"/>
    <n v="42.194200000000002"/>
    <m/>
    <s v="1"/>
    <x v="1"/>
  </r>
  <r>
    <x v="6"/>
    <x v="144"/>
    <s v="1"/>
    <x v="0"/>
    <s v="15041RESIN415142021"/>
    <s v="21SD000C"/>
    <x v="4050"/>
    <n v="5169"/>
    <x v="14"/>
    <x v="17"/>
    <n v="0"/>
    <n v="0"/>
    <n v="47.19"/>
    <n v="6.1346999999999996"/>
    <n v="0"/>
    <n v="0"/>
    <n v="53.3247"/>
    <m/>
    <s v="1"/>
    <x v="1"/>
  </r>
  <r>
    <x v="6"/>
    <x v="144"/>
    <s v="1"/>
    <x v="0"/>
    <s v="15041RESIN415142021"/>
    <s v="21SD000C"/>
    <x v="4051"/>
    <n v="5170"/>
    <x v="14"/>
    <x v="17"/>
    <n v="0"/>
    <n v="0"/>
    <n v="38.380000000000003"/>
    <n v="4.9894000000000007"/>
    <n v="0"/>
    <n v="0"/>
    <n v="43.369400000000006"/>
    <m/>
    <s v="1"/>
    <x v="1"/>
  </r>
  <r>
    <x v="6"/>
    <x v="144"/>
    <s v="1"/>
    <x v="0"/>
    <s v="15041RESIN415142021"/>
    <s v="21SD000C"/>
    <x v="4052"/>
    <n v="5171"/>
    <x v="14"/>
    <x v="17"/>
    <n v="0"/>
    <n v="0"/>
    <n v="23.24"/>
    <n v="3.0211999999999999"/>
    <n v="0"/>
    <n v="0"/>
    <n v="26.261199999999999"/>
    <m/>
    <s v="1"/>
    <x v="1"/>
  </r>
  <r>
    <x v="6"/>
    <x v="144"/>
    <s v="1"/>
    <x v="0"/>
    <s v="15041RESIN415142021"/>
    <s v="21SD000C"/>
    <x v="4053"/>
    <n v="5172"/>
    <x v="14"/>
    <x v="17"/>
    <n v="0"/>
    <n v="0"/>
    <n v="81.96"/>
    <n v="10.6548"/>
    <n v="0"/>
    <n v="0"/>
    <n v="92.614799999999988"/>
    <m/>
    <s v="1"/>
    <x v="1"/>
  </r>
  <r>
    <x v="6"/>
    <x v="144"/>
    <s v="1"/>
    <x v="0"/>
    <s v="15041RESIN415142021"/>
    <s v="21SD000C"/>
    <x v="4054"/>
    <n v="5173"/>
    <x v="14"/>
    <x v="17"/>
    <n v="0"/>
    <n v="0"/>
    <n v="57.38"/>
    <n v="7.4594000000000005"/>
    <n v="0"/>
    <n v="0"/>
    <n v="64.839399999999998"/>
    <m/>
    <s v="1"/>
    <x v="1"/>
  </r>
  <r>
    <x v="6"/>
    <x v="144"/>
    <s v="1"/>
    <x v="0"/>
    <s v="15041RESIN415142021"/>
    <s v="21SD000C"/>
    <x v="4055"/>
    <n v="5174"/>
    <x v="14"/>
    <x v="17"/>
    <n v="0"/>
    <n v="0"/>
    <n v="74.98"/>
    <n v="9.7474000000000007"/>
    <n v="0"/>
    <n v="0"/>
    <n v="84.727400000000003"/>
    <m/>
    <s v="1"/>
    <x v="1"/>
  </r>
  <r>
    <x v="6"/>
    <x v="144"/>
    <s v="1"/>
    <x v="0"/>
    <s v="15041RESIN415142021"/>
    <s v="21SD000C"/>
    <x v="4056"/>
    <n v="5175"/>
    <x v="14"/>
    <x v="17"/>
    <n v="0"/>
    <n v="0"/>
    <n v="30.22"/>
    <n v="3.9285999999999999"/>
    <n v="0"/>
    <n v="0"/>
    <n v="34.148600000000002"/>
    <m/>
    <s v="1"/>
    <x v="1"/>
  </r>
  <r>
    <x v="6"/>
    <x v="144"/>
    <s v="1"/>
    <x v="0"/>
    <s v="15041RESIN415142021"/>
    <s v="21SD000C"/>
    <x v="4057"/>
    <n v="5176"/>
    <x v="14"/>
    <x v="17"/>
    <n v="0"/>
    <n v="0"/>
    <n v="32.08"/>
    <n v="4.1703999999999999"/>
    <n v="0"/>
    <n v="0"/>
    <n v="36.250399999999999"/>
    <m/>
    <s v="1"/>
    <x v="1"/>
  </r>
  <r>
    <x v="6"/>
    <x v="144"/>
    <s v="1"/>
    <x v="0"/>
    <s v="15041RESIN415142021"/>
    <s v="21SD000C"/>
    <x v="4058"/>
    <n v="5177"/>
    <x v="14"/>
    <x v="17"/>
    <n v="0"/>
    <n v="0"/>
    <n v="23.02"/>
    <n v="2.9925999999999999"/>
    <n v="0"/>
    <n v="0"/>
    <n v="26.012599999999999"/>
    <m/>
    <s v="1"/>
    <x v="1"/>
  </r>
  <r>
    <x v="6"/>
    <x v="144"/>
    <s v="1"/>
    <x v="0"/>
    <s v="15041RESIN415142021"/>
    <s v="21SD000C"/>
    <x v="4059"/>
    <n v="5178"/>
    <x v="14"/>
    <x v="17"/>
    <n v="0"/>
    <n v="0"/>
    <n v="39.619999999999997"/>
    <n v="5.1505999999999998"/>
    <n v="0"/>
    <n v="0"/>
    <n v="44.770599999999995"/>
    <m/>
    <s v="1"/>
    <x v="1"/>
  </r>
  <r>
    <x v="6"/>
    <x v="144"/>
    <s v="1"/>
    <x v="0"/>
    <s v="15041RESIN415142021"/>
    <s v="21SD000C"/>
    <x v="4060"/>
    <n v="5179"/>
    <x v="14"/>
    <x v="17"/>
    <n v="0"/>
    <n v="0"/>
    <n v="66.44"/>
    <n v="8.6372"/>
    <n v="0"/>
    <n v="0"/>
    <n v="75.077200000000005"/>
    <m/>
    <s v="1"/>
    <x v="1"/>
  </r>
  <r>
    <x v="6"/>
    <x v="144"/>
    <s v="1"/>
    <x v="0"/>
    <s v="15041RESIN415142021"/>
    <s v="21SD000C"/>
    <x v="4061"/>
    <n v="5180"/>
    <x v="14"/>
    <x v="17"/>
    <n v="0"/>
    <n v="0"/>
    <n v="61.84"/>
    <n v="8.039200000000001"/>
    <n v="0"/>
    <n v="0"/>
    <n v="69.879199999999997"/>
    <m/>
    <s v="1"/>
    <x v="1"/>
  </r>
  <r>
    <x v="6"/>
    <x v="144"/>
    <s v="1"/>
    <x v="0"/>
    <s v="15041RESIN415142021"/>
    <s v="21SD000C"/>
    <x v="4062"/>
    <n v="5181"/>
    <x v="14"/>
    <x v="17"/>
    <n v="0"/>
    <n v="0"/>
    <n v="34.86"/>
    <n v="4.5318000000000005"/>
    <n v="0"/>
    <n v="0"/>
    <n v="39.391800000000003"/>
    <m/>
    <s v="1"/>
    <x v="1"/>
  </r>
  <r>
    <x v="6"/>
    <x v="144"/>
    <s v="1"/>
    <x v="0"/>
    <s v="15041RESIN415142021"/>
    <s v="21SD000C"/>
    <x v="4063"/>
    <n v="5182"/>
    <x v="14"/>
    <x v="17"/>
    <n v="0"/>
    <n v="0"/>
    <n v="27.2"/>
    <n v="3.536"/>
    <n v="0"/>
    <n v="0"/>
    <n v="30.736000000000001"/>
    <m/>
    <s v="1"/>
    <x v="1"/>
  </r>
  <r>
    <x v="6"/>
    <x v="144"/>
    <s v="1"/>
    <x v="0"/>
    <s v="15041RESIN415142021"/>
    <s v="21SD000C"/>
    <x v="4064"/>
    <n v="5183"/>
    <x v="14"/>
    <x v="17"/>
    <n v="0"/>
    <n v="0"/>
    <n v="40.79"/>
    <n v="5.3026999999999997"/>
    <n v="0"/>
    <n v="0"/>
    <n v="46.092700000000001"/>
    <m/>
    <s v="1"/>
    <x v="1"/>
  </r>
  <r>
    <x v="6"/>
    <x v="144"/>
    <s v="1"/>
    <x v="0"/>
    <s v="15041RESIN415142021"/>
    <s v="21SD000C"/>
    <x v="4065"/>
    <n v="5184"/>
    <x v="2"/>
    <x v="2"/>
    <n v="0"/>
    <n v="0"/>
    <n v="0"/>
    <n v="0"/>
    <n v="0"/>
    <n v="0"/>
    <n v="0"/>
    <m/>
    <s v="1"/>
    <x v="1"/>
  </r>
  <r>
    <x v="6"/>
    <x v="144"/>
    <s v="1"/>
    <x v="0"/>
    <s v="15041RESIN415142021"/>
    <s v="21SD000C"/>
    <x v="4066"/>
    <n v="5185"/>
    <x v="2"/>
    <x v="2"/>
    <n v="0"/>
    <n v="0"/>
    <n v="0"/>
    <n v="0"/>
    <n v="0"/>
    <n v="0"/>
    <n v="0"/>
    <m/>
    <s v="1"/>
    <x v="1"/>
  </r>
  <r>
    <x v="6"/>
    <x v="144"/>
    <s v="1"/>
    <x v="0"/>
    <s v="15041RESIN415142021"/>
    <s v="21SD000C"/>
    <x v="4067"/>
    <n v="5186"/>
    <x v="75"/>
    <x v="82"/>
    <n v="0"/>
    <n v="0"/>
    <n v="369.6"/>
    <n v="48.048000000000002"/>
    <n v="0"/>
    <n v="0"/>
    <n v="417.64800000000002"/>
    <m/>
    <s v="1"/>
    <x v="1"/>
  </r>
  <r>
    <x v="6"/>
    <x v="144"/>
    <s v="1"/>
    <x v="0"/>
    <s v="15041RESIN415142021"/>
    <s v="21SD000C"/>
    <x v="4068"/>
    <n v="5187"/>
    <x v="150"/>
    <x v="172"/>
    <n v="0"/>
    <n v="0"/>
    <n v="803.14"/>
    <n v="104.40820000000001"/>
    <n v="0"/>
    <n v="0"/>
    <n v="907.54819999999995"/>
    <m/>
    <s v="1"/>
    <x v="1"/>
  </r>
  <r>
    <x v="6"/>
    <x v="144"/>
    <s v="1"/>
    <x v="0"/>
    <s v="15041RESIN415142021"/>
    <s v="21SD000C"/>
    <x v="4069"/>
    <n v="5188"/>
    <x v="2"/>
    <x v="2"/>
    <n v="0"/>
    <n v="0"/>
    <n v="0"/>
    <n v="0"/>
    <n v="0"/>
    <n v="0"/>
    <n v="0"/>
    <m/>
    <s v="1"/>
    <x v="1"/>
  </r>
  <r>
    <x v="6"/>
    <x v="144"/>
    <s v="1"/>
    <x v="0"/>
    <s v="15041RESIN415142021"/>
    <s v="21SD000C"/>
    <x v="4070"/>
    <n v="5189"/>
    <x v="408"/>
    <x v="477"/>
    <n v="0"/>
    <n v="0"/>
    <n v="199.21"/>
    <n v="25.897300000000001"/>
    <n v="0"/>
    <n v="0"/>
    <n v="225.10730000000001"/>
    <m/>
    <s v="1"/>
    <x v="1"/>
  </r>
  <r>
    <x v="6"/>
    <x v="144"/>
    <s v="1"/>
    <x v="0"/>
    <s v="15041RESIN415142021"/>
    <s v="21SD000C"/>
    <x v="4071"/>
    <n v="5190"/>
    <x v="146"/>
    <x v="167"/>
    <n v="0"/>
    <n v="0"/>
    <n v="132.08000000000001"/>
    <n v="17.170400000000001"/>
    <n v="0"/>
    <n v="0"/>
    <n v="149.25040000000001"/>
    <m/>
    <s v="1"/>
    <x v="1"/>
  </r>
  <r>
    <x v="6"/>
    <x v="144"/>
    <s v="1"/>
    <x v="0"/>
    <s v="15041RESIN415142021"/>
    <s v="21SD000C"/>
    <x v="4072"/>
    <n v="5191"/>
    <x v="2"/>
    <x v="2"/>
    <n v="0"/>
    <n v="0"/>
    <n v="0"/>
    <n v="0"/>
    <n v="0"/>
    <n v="0"/>
    <n v="0"/>
    <m/>
    <s v="1"/>
    <x v="1"/>
  </r>
  <r>
    <x v="6"/>
    <x v="144"/>
    <s v="1"/>
    <x v="0"/>
    <s v="15041RESIN415142021"/>
    <s v="21SD000C"/>
    <x v="4073"/>
    <n v="5192"/>
    <x v="54"/>
    <x v="59"/>
    <n v="0"/>
    <n v="0"/>
    <n v="401.41"/>
    <n v="52.183300000000003"/>
    <n v="0"/>
    <n v="0"/>
    <n v="453.5933"/>
    <m/>
    <s v="1"/>
    <x v="1"/>
  </r>
  <r>
    <x v="6"/>
    <x v="144"/>
    <s v="1"/>
    <x v="0"/>
    <s v="15041RESIN415142021"/>
    <s v="21SD000C"/>
    <x v="4074"/>
    <n v="5193"/>
    <x v="585"/>
    <x v="639"/>
    <n v="0"/>
    <n v="0"/>
    <n v="21.45"/>
    <n v="2.7885"/>
    <n v="0"/>
    <n v="0"/>
    <n v="24.238499999999998"/>
    <m/>
    <s v="1"/>
    <x v="1"/>
  </r>
  <r>
    <x v="6"/>
    <x v="144"/>
    <s v="1"/>
    <x v="0"/>
    <s v="15041RESIN415142021"/>
    <s v="21SD000C"/>
    <x v="4075"/>
    <n v="5194"/>
    <x v="527"/>
    <x v="13"/>
    <n v="0"/>
    <n v="0"/>
    <n v="6.04"/>
    <n v="0.78520000000000001"/>
    <n v="0"/>
    <n v="0"/>
    <n v="6.8251999999999997"/>
    <m/>
    <s v="1"/>
    <x v="1"/>
  </r>
  <r>
    <x v="6"/>
    <x v="144"/>
    <s v="1"/>
    <x v="0"/>
    <s v="15041RESIN415142021"/>
    <s v="21SD000C"/>
    <x v="4076"/>
    <n v="5195"/>
    <x v="142"/>
    <x v="161"/>
    <n v="0"/>
    <n v="0"/>
    <n v="8665.31"/>
    <n v="1126.4902999999999"/>
    <n v="0"/>
    <n v="0"/>
    <n v="9791.800299999999"/>
    <m/>
    <s v="1"/>
    <x v="1"/>
  </r>
  <r>
    <x v="6"/>
    <x v="144"/>
    <s v="1"/>
    <x v="0"/>
    <s v="15041RESIN415142021"/>
    <s v="21SD000C"/>
    <x v="4077"/>
    <n v="5196"/>
    <x v="102"/>
    <x v="117"/>
    <n v="0"/>
    <n v="0"/>
    <n v="7191.2"/>
    <n v="934.85599999999999"/>
    <n v="0"/>
    <n v="0"/>
    <n v="8126.0559999999996"/>
    <m/>
    <s v="1"/>
    <x v="1"/>
  </r>
  <r>
    <x v="6"/>
    <x v="144"/>
    <s v="1"/>
    <x v="0"/>
    <s v="15041RESIN415142021"/>
    <s v="21SD000C"/>
    <x v="4078"/>
    <n v="5197"/>
    <x v="63"/>
    <x v="68"/>
    <n v="0"/>
    <n v="0"/>
    <n v="2973.39"/>
    <n v="386.54070000000002"/>
    <n v="0"/>
    <n v="0"/>
    <n v="3359.9306999999999"/>
    <m/>
    <s v="1"/>
    <x v="1"/>
  </r>
  <r>
    <x v="6"/>
    <x v="144"/>
    <s v="1"/>
    <x v="0"/>
    <s v="15041RESIN415142021"/>
    <s v="21SD000C"/>
    <x v="4079"/>
    <n v="5198"/>
    <x v="533"/>
    <x v="606"/>
    <n v="0"/>
    <n v="0"/>
    <n v="1410.23"/>
    <n v="183.32990000000001"/>
    <n v="0"/>
    <n v="0"/>
    <n v="1593.5599"/>
    <m/>
    <s v="1"/>
    <x v="1"/>
  </r>
  <r>
    <x v="6"/>
    <x v="144"/>
    <s v="1"/>
    <x v="0"/>
    <s v="15041RESIN415142021"/>
    <s v="21SD000C"/>
    <x v="4080"/>
    <n v="5199"/>
    <x v="257"/>
    <x v="306"/>
    <n v="0"/>
    <n v="0"/>
    <n v="125.44"/>
    <n v="16.307200000000002"/>
    <n v="0"/>
    <n v="0"/>
    <n v="141.74719999999999"/>
    <m/>
    <s v="1"/>
    <x v="1"/>
  </r>
  <r>
    <x v="6"/>
    <x v="144"/>
    <s v="1"/>
    <x v="0"/>
    <s v="15041RESIN415142021"/>
    <s v="21SD000C"/>
    <x v="4081"/>
    <n v="5200"/>
    <x v="81"/>
    <x v="88"/>
    <n v="0"/>
    <n v="0"/>
    <n v="11893.54"/>
    <n v="1546.1602000000003"/>
    <n v="0"/>
    <n v="0"/>
    <n v="13439.700200000001"/>
    <m/>
    <s v="1"/>
    <x v="1"/>
  </r>
  <r>
    <x v="6"/>
    <x v="144"/>
    <s v="1"/>
    <x v="0"/>
    <s v="15041RESIN415142021"/>
    <s v="21SD000C"/>
    <x v="4082"/>
    <n v="5201"/>
    <x v="263"/>
    <x v="313"/>
    <n v="0"/>
    <n v="0"/>
    <n v="7764.79"/>
    <n v="1009.4227000000001"/>
    <n v="0"/>
    <n v="0"/>
    <n v="8774.2127"/>
    <m/>
    <s v="1"/>
    <x v="1"/>
  </r>
  <r>
    <x v="6"/>
    <x v="144"/>
    <s v="1"/>
    <x v="0"/>
    <s v="15041RESIN415142021"/>
    <s v="21SD000C"/>
    <x v="4083"/>
    <n v="5202"/>
    <x v="542"/>
    <x v="613"/>
    <n v="0"/>
    <n v="0"/>
    <n v="7645.87"/>
    <n v="993.96310000000005"/>
    <n v="0"/>
    <n v="0"/>
    <n v="8639.8330999999998"/>
    <m/>
    <s v="1"/>
    <x v="1"/>
  </r>
  <r>
    <x v="6"/>
    <x v="144"/>
    <s v="1"/>
    <x v="0"/>
    <s v="15041RESIN415142021"/>
    <s v="21SD000C"/>
    <x v="4084"/>
    <n v="5203"/>
    <x v="51"/>
    <x v="56"/>
    <n v="0"/>
    <n v="0"/>
    <n v="8325.49"/>
    <n v="1082.3136999999999"/>
    <n v="0"/>
    <n v="0"/>
    <n v="9407.8037000000004"/>
    <m/>
    <s v="1"/>
    <x v="1"/>
  </r>
  <r>
    <x v="6"/>
    <x v="144"/>
    <s v="1"/>
    <x v="0"/>
    <s v="15041RESIN415142021"/>
    <s v="21SD000C"/>
    <x v="4085"/>
    <n v="5204"/>
    <x v="51"/>
    <x v="56"/>
    <n v="0"/>
    <n v="0"/>
    <n v="3568.07"/>
    <n v="463.84910000000002"/>
    <n v="0"/>
    <n v="0"/>
    <n v="4031.9191000000001"/>
    <m/>
    <s v="1"/>
    <x v="1"/>
  </r>
  <r>
    <x v="6"/>
    <x v="144"/>
    <s v="1"/>
    <x v="0"/>
    <s v="15041RESIN415142021"/>
    <s v="21SD000C"/>
    <x v="4086"/>
    <n v="5205"/>
    <x v="180"/>
    <x v="207"/>
    <n v="0"/>
    <n v="0"/>
    <n v="67.349999999999994"/>
    <n v="8.7554999999999996"/>
    <n v="0"/>
    <n v="0"/>
    <n v="76.105499999999992"/>
    <m/>
    <s v="1"/>
    <x v="1"/>
  </r>
  <r>
    <x v="6"/>
    <x v="144"/>
    <s v="1"/>
    <x v="0"/>
    <s v="15041RESIN415142021"/>
    <s v="21SD000C"/>
    <x v="4087"/>
    <n v="5206"/>
    <x v="390"/>
    <x v="458"/>
    <n v="0"/>
    <n v="0"/>
    <n v="55.74"/>
    <n v="7.2462000000000009"/>
    <n v="0"/>
    <n v="0"/>
    <n v="62.986200000000004"/>
    <m/>
    <s v="1"/>
    <x v="1"/>
  </r>
  <r>
    <x v="6"/>
    <x v="144"/>
    <s v="1"/>
    <x v="0"/>
    <s v="15041RESIN415142021"/>
    <s v="21SD000C"/>
    <x v="4088"/>
    <n v="5207"/>
    <x v="532"/>
    <x v="274"/>
    <n v="0"/>
    <n v="0"/>
    <n v="221.96"/>
    <n v="28.854800000000001"/>
    <n v="0"/>
    <n v="0"/>
    <n v="250.81480000000002"/>
    <m/>
    <s v="1"/>
    <x v="1"/>
  </r>
  <r>
    <x v="6"/>
    <x v="144"/>
    <s v="1"/>
    <x v="0"/>
    <s v="15041RESIN415142021"/>
    <s v="21SD000C"/>
    <x v="4089"/>
    <n v="5208"/>
    <x v="246"/>
    <x v="292"/>
    <n v="0"/>
    <n v="0"/>
    <n v="92.91"/>
    <n v="12.0783"/>
    <n v="0"/>
    <n v="0"/>
    <n v="104.9883"/>
    <m/>
    <s v="1"/>
    <x v="1"/>
  </r>
  <r>
    <x v="6"/>
    <x v="144"/>
    <s v="1"/>
    <x v="0"/>
    <s v="15041RESIN415142021"/>
    <s v="21SD000C"/>
    <x v="4090"/>
    <n v="5209"/>
    <x v="522"/>
    <x v="601"/>
    <n v="0"/>
    <n v="0"/>
    <n v="85.18"/>
    <n v="11.073400000000001"/>
    <n v="0"/>
    <n v="0"/>
    <n v="96.253400000000013"/>
    <m/>
    <s v="1"/>
    <x v="1"/>
  </r>
  <r>
    <x v="6"/>
    <x v="144"/>
    <s v="1"/>
    <x v="0"/>
    <s v="15041RESIN415142021"/>
    <s v="21SD000C"/>
    <x v="4091"/>
    <n v="5210"/>
    <x v="536"/>
    <x v="12"/>
    <n v="0"/>
    <n v="0"/>
    <n v="141.04"/>
    <n v="18.3352"/>
    <n v="0"/>
    <n v="0"/>
    <n v="159.37520000000001"/>
    <m/>
    <s v="1"/>
    <x v="1"/>
  </r>
  <r>
    <x v="6"/>
    <x v="144"/>
    <s v="1"/>
    <x v="0"/>
    <s v="15041RESIN415142021"/>
    <s v="21SD000C"/>
    <x v="4092"/>
    <n v="5211"/>
    <x v="523"/>
    <x v="243"/>
    <n v="0"/>
    <n v="0"/>
    <n v="31.56"/>
    <n v="4.1028000000000002"/>
    <n v="0"/>
    <n v="0"/>
    <n v="35.662799999999997"/>
    <m/>
    <s v="1"/>
    <x v="1"/>
  </r>
  <r>
    <x v="6"/>
    <x v="144"/>
    <s v="1"/>
    <x v="0"/>
    <s v="15041RESIN415142021"/>
    <s v="21SD000C"/>
    <x v="4093"/>
    <n v="5212"/>
    <x v="59"/>
    <x v="64"/>
    <n v="0"/>
    <n v="0"/>
    <n v="83.64"/>
    <n v="10.873200000000001"/>
    <n v="0"/>
    <n v="0"/>
    <n v="94.513199999999998"/>
    <m/>
    <s v="1"/>
    <x v="1"/>
  </r>
  <r>
    <x v="6"/>
    <x v="144"/>
    <s v="1"/>
    <x v="0"/>
    <s v="15041RESIN415142021"/>
    <s v="21SD000C"/>
    <x v="4094"/>
    <n v="5213"/>
    <x v="120"/>
    <x v="137"/>
    <n v="0"/>
    <n v="0"/>
    <n v="152.80000000000001"/>
    <n v="19.864000000000001"/>
    <n v="0"/>
    <n v="0"/>
    <n v="172.66400000000002"/>
    <m/>
    <s v="1"/>
    <x v="1"/>
  </r>
  <r>
    <x v="6"/>
    <x v="144"/>
    <s v="1"/>
    <x v="0"/>
    <s v="15041RESIN415142021"/>
    <s v="21SD000C"/>
    <x v="4095"/>
    <n v="5214"/>
    <x v="80"/>
    <x v="87"/>
    <n v="0"/>
    <n v="0"/>
    <n v="90.84"/>
    <n v="11.809200000000001"/>
    <n v="0"/>
    <n v="0"/>
    <n v="102.64920000000001"/>
    <m/>
    <s v="1"/>
    <x v="1"/>
  </r>
  <r>
    <x v="6"/>
    <x v="144"/>
    <s v="1"/>
    <x v="0"/>
    <s v="15041RESIN415142021"/>
    <s v="21SD000C"/>
    <x v="4096"/>
    <n v="5215"/>
    <x v="70"/>
    <x v="76"/>
    <n v="0"/>
    <n v="0"/>
    <n v="92.92"/>
    <n v="12.079600000000001"/>
    <n v="0"/>
    <n v="0"/>
    <n v="104.9996"/>
    <m/>
    <s v="1"/>
    <x v="1"/>
  </r>
  <r>
    <x v="6"/>
    <x v="144"/>
    <s v="1"/>
    <x v="0"/>
    <s v="15041RESIN415142021"/>
    <s v="21SD000C"/>
    <x v="4097"/>
    <n v="5216"/>
    <x v="88"/>
    <x v="98"/>
    <n v="0"/>
    <n v="0"/>
    <n v="102.19"/>
    <n v="13.284700000000001"/>
    <n v="0"/>
    <n v="0"/>
    <n v="115.4747"/>
    <m/>
    <s v="1"/>
    <x v="1"/>
  </r>
  <r>
    <x v="6"/>
    <x v="144"/>
    <s v="1"/>
    <x v="0"/>
    <s v="15041RESIN415142021"/>
    <s v="21SD000C"/>
    <x v="4098"/>
    <n v="5217"/>
    <x v="256"/>
    <x v="303"/>
    <n v="0"/>
    <n v="0"/>
    <n v="74.33"/>
    <n v="9.6629000000000005"/>
    <n v="0"/>
    <n v="0"/>
    <n v="83.992899999999992"/>
    <m/>
    <s v="1"/>
    <x v="1"/>
  </r>
  <r>
    <x v="6"/>
    <x v="144"/>
    <s v="1"/>
    <x v="0"/>
    <s v="15041RESIN415142021"/>
    <s v="21SD000C"/>
    <x v="4099"/>
    <n v="5218"/>
    <x v="171"/>
    <x v="197"/>
    <n v="0"/>
    <n v="0"/>
    <n v="114.69"/>
    <n v="14.909700000000001"/>
    <n v="0"/>
    <n v="0"/>
    <n v="129.59969999999998"/>
    <m/>
    <s v="1"/>
    <x v="1"/>
  </r>
  <r>
    <x v="6"/>
    <x v="144"/>
    <s v="1"/>
    <x v="0"/>
    <s v="15041RESIN415142021"/>
    <s v="21SD000C"/>
    <x v="4100"/>
    <n v="5219"/>
    <x v="67"/>
    <x v="73"/>
    <n v="0"/>
    <n v="0"/>
    <n v="18.600000000000001"/>
    <n v="2.4180000000000001"/>
    <n v="0"/>
    <n v="0"/>
    <n v="21.018000000000001"/>
    <m/>
    <s v="1"/>
    <x v="1"/>
  </r>
  <r>
    <x v="6"/>
    <x v="144"/>
    <s v="1"/>
    <x v="0"/>
    <s v="15041RESIN415142021"/>
    <s v="21SD000C"/>
    <x v="4101"/>
    <n v="5220"/>
    <x v="586"/>
    <x v="640"/>
    <n v="0"/>
    <n v="0"/>
    <n v="37.159999999999997"/>
    <n v="4.8308"/>
    <n v="0"/>
    <n v="0"/>
    <n v="41.990799999999993"/>
    <m/>
    <s v="1"/>
    <x v="1"/>
  </r>
  <r>
    <x v="6"/>
    <x v="144"/>
    <s v="1"/>
    <x v="0"/>
    <s v="15041RESIN415142021"/>
    <s v="21SD000C"/>
    <x v="4102"/>
    <n v="5221"/>
    <x v="268"/>
    <x v="318"/>
    <n v="0"/>
    <n v="0"/>
    <n v="724.78"/>
    <n v="94.221400000000003"/>
    <n v="0"/>
    <n v="0"/>
    <n v="819.00139999999999"/>
    <m/>
    <s v="1"/>
    <x v="1"/>
  </r>
  <r>
    <x v="6"/>
    <x v="144"/>
    <s v="1"/>
    <x v="0"/>
    <s v="15041RESIN415142021"/>
    <s v="21SD000C"/>
    <x v="4103"/>
    <n v="5222"/>
    <x v="480"/>
    <x v="559"/>
    <n v="0"/>
    <n v="0"/>
    <n v="37.18"/>
    <n v="4.8334000000000001"/>
    <n v="0"/>
    <n v="0"/>
    <n v="42.013399999999997"/>
    <m/>
    <s v="1"/>
    <x v="1"/>
  </r>
  <r>
    <x v="6"/>
    <x v="144"/>
    <s v="1"/>
    <x v="0"/>
    <s v="15041RESIN415142021"/>
    <s v="21SD000C"/>
    <x v="4104"/>
    <n v="5223"/>
    <x v="181"/>
    <x v="208"/>
    <n v="0"/>
    <n v="0"/>
    <n v="185.83"/>
    <n v="24.157900000000001"/>
    <n v="0"/>
    <n v="0"/>
    <n v="209.98790000000002"/>
    <m/>
    <s v="1"/>
    <x v="1"/>
  </r>
  <r>
    <x v="6"/>
    <x v="144"/>
    <s v="1"/>
    <x v="0"/>
    <s v="15041RESIN415142021"/>
    <s v="21SD000C"/>
    <x v="4105"/>
    <n v="5224"/>
    <x v="529"/>
    <x v="189"/>
    <n v="0"/>
    <n v="0"/>
    <n v="232.23"/>
    <n v="30.189899999999998"/>
    <n v="0"/>
    <n v="0"/>
    <n v="262.41989999999998"/>
    <m/>
    <s v="1"/>
    <x v="1"/>
  </r>
  <r>
    <x v="6"/>
    <x v="144"/>
    <s v="1"/>
    <x v="0"/>
    <s v="15041RESIN415142021"/>
    <s v="21SD000C"/>
    <x v="4106"/>
    <n v="5225"/>
    <x v="544"/>
    <x v="109"/>
    <n v="0"/>
    <n v="0"/>
    <n v="185.84"/>
    <n v="24.159200000000002"/>
    <n v="0"/>
    <n v="0"/>
    <n v="209.9992"/>
    <m/>
    <s v="1"/>
    <x v="1"/>
  </r>
  <r>
    <x v="6"/>
    <x v="144"/>
    <s v="1"/>
    <x v="0"/>
    <s v="15041RESIN415142021"/>
    <s v="21SD000C"/>
    <x v="4107"/>
    <n v="5226"/>
    <x v="571"/>
    <x v="70"/>
    <n v="0"/>
    <n v="0"/>
    <n v="167.22"/>
    <n v="21.738600000000002"/>
    <n v="0"/>
    <n v="0"/>
    <n v="188.95859999999999"/>
    <m/>
    <s v="1"/>
    <x v="1"/>
  </r>
  <r>
    <x v="6"/>
    <x v="144"/>
    <s v="1"/>
    <x v="0"/>
    <s v="15041RESIN415142021"/>
    <s v="21SD000C"/>
    <x v="4108"/>
    <n v="5227"/>
    <x v="97"/>
    <x v="108"/>
    <n v="0"/>
    <n v="0"/>
    <n v="55.74"/>
    <n v="7.2462000000000009"/>
    <n v="0"/>
    <n v="0"/>
    <n v="62.986200000000004"/>
    <m/>
    <s v="1"/>
    <x v="1"/>
  </r>
  <r>
    <x v="6"/>
    <x v="145"/>
    <s v="1"/>
    <x v="0"/>
    <s v="15041RESIN415142021"/>
    <s v="21SD000C"/>
    <x v="4109"/>
    <n v="5228"/>
    <x v="305"/>
    <x v="356"/>
    <n v="0"/>
    <n v="0"/>
    <n v="399.09"/>
    <n v="51.881699999999995"/>
    <n v="0"/>
    <n v="0"/>
    <n v="450.97169999999994"/>
    <m/>
    <s v="1"/>
    <x v="1"/>
  </r>
  <r>
    <x v="6"/>
    <x v="145"/>
    <s v="1"/>
    <x v="0"/>
    <s v="15041RESIN415142021"/>
    <s v="21SD000C"/>
    <x v="4110"/>
    <n v="5229"/>
    <x v="498"/>
    <x v="285"/>
    <n v="0"/>
    <n v="0"/>
    <n v="136.08000000000001"/>
    <n v="17.690400000000004"/>
    <n v="0"/>
    <n v="0"/>
    <n v="153.77040000000002"/>
    <m/>
    <s v="1"/>
    <x v="1"/>
  </r>
  <r>
    <x v="6"/>
    <x v="145"/>
    <s v="1"/>
    <x v="0"/>
    <s v="15041RESIN415142021"/>
    <s v="21SD000C"/>
    <x v="4111"/>
    <n v="5230"/>
    <x v="524"/>
    <x v="602"/>
    <n v="0"/>
    <n v="0"/>
    <n v="262.17"/>
    <n v="34.082100000000004"/>
    <n v="0"/>
    <n v="0"/>
    <n v="296.25210000000004"/>
    <m/>
    <s v="1"/>
    <x v="1"/>
  </r>
  <r>
    <x v="6"/>
    <x v="145"/>
    <s v="1"/>
    <x v="0"/>
    <s v="15041RESIN415142021"/>
    <s v="21SD000C"/>
    <x v="4112"/>
    <n v="5231"/>
    <x v="262"/>
    <x v="312"/>
    <n v="0"/>
    <n v="0"/>
    <n v="1430.98"/>
    <n v="186.0274"/>
    <n v="0"/>
    <n v="0"/>
    <n v="1617.0074"/>
    <m/>
    <s v="1"/>
    <x v="1"/>
  </r>
  <r>
    <x v="6"/>
    <x v="145"/>
    <s v="1"/>
    <x v="0"/>
    <s v="15041RESIN415142021"/>
    <s v="21SD000C"/>
    <x v="4113"/>
    <n v="5232"/>
    <x v="25"/>
    <x v="28"/>
    <n v="0"/>
    <n v="0"/>
    <n v="8906.26"/>
    <n v="1157.8138000000001"/>
    <n v="0"/>
    <n v="0"/>
    <n v="10064.0738"/>
    <m/>
    <s v="1"/>
    <x v="1"/>
  </r>
  <r>
    <x v="6"/>
    <x v="145"/>
    <s v="1"/>
    <x v="0"/>
    <s v="15041RESIN415142021"/>
    <s v="21SD000C"/>
    <x v="4114"/>
    <n v="5233"/>
    <x v="53"/>
    <x v="58"/>
    <n v="0"/>
    <n v="0"/>
    <n v="1289.6199999999999"/>
    <n v="167.6506"/>
    <n v="0"/>
    <n v="0"/>
    <n v="1457.2705999999998"/>
    <m/>
    <s v="1"/>
    <x v="1"/>
  </r>
  <r>
    <x v="6"/>
    <x v="145"/>
    <s v="1"/>
    <x v="0"/>
    <s v="15041RESIN415142021"/>
    <s v="21SD000C"/>
    <x v="4115"/>
    <n v="5234"/>
    <x v="106"/>
    <x v="121"/>
    <n v="0"/>
    <n v="0"/>
    <n v="929.22"/>
    <n v="120.79860000000001"/>
    <n v="0"/>
    <n v="0"/>
    <n v="1050.0186000000001"/>
    <m/>
    <s v="1"/>
    <x v="1"/>
  </r>
  <r>
    <x v="6"/>
    <x v="145"/>
    <s v="1"/>
    <x v="0"/>
    <s v="15041RESIN415142021"/>
    <s v="21SD000C"/>
    <x v="4116"/>
    <n v="5235"/>
    <x v="359"/>
    <x v="419"/>
    <n v="0"/>
    <n v="0"/>
    <n v="726.8"/>
    <n v="94.483999999999995"/>
    <n v="0"/>
    <n v="0"/>
    <n v="821.28399999999999"/>
    <m/>
    <s v="1"/>
    <x v="1"/>
  </r>
  <r>
    <x v="6"/>
    <x v="145"/>
    <s v="1"/>
    <x v="0"/>
    <s v="15041RESIN415142021"/>
    <s v="21SD000C"/>
    <x v="4117"/>
    <n v="5236"/>
    <x v="453"/>
    <x v="530"/>
    <n v="0"/>
    <n v="0"/>
    <n v="780.55"/>
    <n v="101.47149999999999"/>
    <n v="0"/>
    <n v="0"/>
    <n v="882.02149999999995"/>
    <m/>
    <s v="1"/>
    <x v="1"/>
  </r>
  <r>
    <x v="6"/>
    <x v="145"/>
    <s v="1"/>
    <x v="0"/>
    <s v="15041RESIN415142021"/>
    <s v="21SD000C"/>
    <x v="4118"/>
    <n v="5237"/>
    <x v="10"/>
    <x v="11"/>
    <n v="0"/>
    <n v="0"/>
    <n v="2101.96"/>
    <n v="273.25479999999999"/>
    <n v="0"/>
    <n v="0"/>
    <n v="2375.2148000000002"/>
    <m/>
    <s v="1"/>
    <x v="1"/>
  </r>
  <r>
    <x v="6"/>
    <x v="145"/>
    <s v="1"/>
    <x v="0"/>
    <s v="15041RESIN415142021"/>
    <s v="21SD000C"/>
    <x v="4119"/>
    <n v="5238"/>
    <x v="337"/>
    <x v="393"/>
    <n v="0"/>
    <n v="0"/>
    <n v="100"/>
    <n v="13"/>
    <n v="0"/>
    <n v="0"/>
    <n v="113"/>
    <m/>
    <s v="1"/>
    <x v="1"/>
  </r>
  <r>
    <x v="6"/>
    <x v="145"/>
    <s v="1"/>
    <x v="0"/>
    <s v="15041RESIN415142021"/>
    <s v="21SD000C"/>
    <x v="4120"/>
    <n v="5239"/>
    <x v="10"/>
    <x v="11"/>
    <n v="0"/>
    <n v="0"/>
    <n v="219.15"/>
    <n v="28.489500000000003"/>
    <n v="0"/>
    <n v="0"/>
    <n v="247.6395"/>
    <m/>
    <s v="1"/>
    <x v="1"/>
  </r>
  <r>
    <x v="6"/>
    <x v="145"/>
    <s v="1"/>
    <x v="0"/>
    <s v="15041RESIN415142021"/>
    <s v="21SD000C"/>
    <x v="4121"/>
    <n v="5240"/>
    <x v="453"/>
    <x v="530"/>
    <n v="0"/>
    <n v="0"/>
    <n v="613.29"/>
    <n v="79.727699999999999"/>
    <n v="0"/>
    <n v="0"/>
    <n v="693.01769999999999"/>
    <m/>
    <s v="1"/>
    <x v="1"/>
  </r>
  <r>
    <x v="6"/>
    <x v="145"/>
    <s v="1"/>
    <x v="0"/>
    <s v="15041RESIN415142021"/>
    <s v="21SD000C"/>
    <x v="4122"/>
    <n v="5241"/>
    <x v="453"/>
    <x v="530"/>
    <n v="0"/>
    <n v="0"/>
    <n v="503.77"/>
    <n v="65.490099999999998"/>
    <n v="0"/>
    <n v="0"/>
    <n v="569.26009999999997"/>
    <m/>
    <s v="1"/>
    <x v="1"/>
  </r>
  <r>
    <x v="6"/>
    <x v="145"/>
    <s v="1"/>
    <x v="0"/>
    <s v="15041RESIN415142021"/>
    <s v="21SD000C"/>
    <x v="4123"/>
    <n v="5242"/>
    <x v="219"/>
    <x v="257"/>
    <n v="0"/>
    <n v="0"/>
    <n v="615.27"/>
    <n v="79.985100000000003"/>
    <n v="0"/>
    <n v="0"/>
    <n v="695.25509999999997"/>
    <m/>
    <s v="1"/>
    <x v="1"/>
  </r>
  <r>
    <x v="6"/>
    <x v="145"/>
    <s v="1"/>
    <x v="0"/>
    <s v="15041RESIN415142021"/>
    <s v="21SD000C"/>
    <x v="4124"/>
    <n v="5243"/>
    <x v="368"/>
    <x v="432"/>
    <n v="0"/>
    <n v="0"/>
    <n v="1189.4000000000001"/>
    <n v="154.62200000000001"/>
    <n v="0"/>
    <n v="0"/>
    <n v="1344.0220000000002"/>
    <m/>
    <s v="1"/>
    <x v="1"/>
  </r>
  <r>
    <x v="6"/>
    <x v="145"/>
    <s v="1"/>
    <x v="0"/>
    <s v="15041RESIN415142021"/>
    <s v="21SD000C"/>
    <x v="4125"/>
    <n v="5244"/>
    <x v="442"/>
    <x v="517"/>
    <n v="0"/>
    <n v="0"/>
    <n v="94.9"/>
    <n v="12.337000000000002"/>
    <n v="0"/>
    <n v="0"/>
    <n v="107.23700000000001"/>
    <m/>
    <s v="1"/>
    <x v="1"/>
  </r>
  <r>
    <x v="6"/>
    <x v="145"/>
    <s v="1"/>
    <x v="0"/>
    <s v="15041RESIN415142021"/>
    <s v="21SD000C"/>
    <x v="4126"/>
    <n v="5245"/>
    <x v="209"/>
    <x v="246"/>
    <n v="0"/>
    <n v="0"/>
    <n v="187.84"/>
    <n v="24.4192"/>
    <n v="0"/>
    <n v="0"/>
    <n v="212.25919999999999"/>
    <m/>
    <s v="1"/>
    <x v="1"/>
  </r>
  <r>
    <x v="6"/>
    <x v="145"/>
    <s v="1"/>
    <x v="0"/>
    <s v="15041RESIN415142021"/>
    <s v="21SD000C"/>
    <x v="4127"/>
    <n v="5246"/>
    <x v="13"/>
    <x v="16"/>
    <n v="0"/>
    <n v="0"/>
    <n v="1276.8800000000001"/>
    <n v="165.99440000000001"/>
    <n v="0"/>
    <n v="0"/>
    <n v="1442.8744000000002"/>
    <m/>
    <s v="1"/>
    <x v="1"/>
  </r>
  <r>
    <x v="6"/>
    <x v="145"/>
    <s v="1"/>
    <x v="0"/>
    <s v="15041RESIN415142021"/>
    <s v="21SD000C"/>
    <x v="4128"/>
    <n v="5247"/>
    <x v="13"/>
    <x v="16"/>
    <n v="0"/>
    <n v="0"/>
    <n v="9911.16"/>
    <n v="1288.4508000000001"/>
    <n v="0"/>
    <n v="0"/>
    <n v="11199.6108"/>
    <m/>
    <s v="1"/>
    <x v="1"/>
  </r>
  <r>
    <x v="6"/>
    <x v="145"/>
    <s v="1"/>
    <x v="0"/>
    <s v="15041RESIN415142021"/>
    <s v="21SD000C"/>
    <x v="4129"/>
    <n v="5248"/>
    <x v="27"/>
    <x v="31"/>
    <n v="0"/>
    <n v="0"/>
    <n v="7492.06"/>
    <n v="973.96780000000012"/>
    <n v="0"/>
    <n v="0"/>
    <n v="8466.0277999999998"/>
    <m/>
    <s v="1"/>
    <x v="1"/>
  </r>
  <r>
    <x v="6"/>
    <x v="145"/>
    <s v="1"/>
    <x v="0"/>
    <s v="15041RESIN415142021"/>
    <s v="21SD000C"/>
    <x v="4130"/>
    <n v="5249"/>
    <x v="27"/>
    <x v="31"/>
    <n v="0"/>
    <n v="0"/>
    <n v="7762.86"/>
    <n v="1009.1718"/>
    <n v="0"/>
    <n v="0"/>
    <n v="8772.0317999999988"/>
    <m/>
    <s v="1"/>
    <x v="1"/>
  </r>
  <r>
    <x v="6"/>
    <x v="145"/>
    <s v="1"/>
    <x v="0"/>
    <s v="15041RESIN415142021"/>
    <s v="21SD000C"/>
    <x v="4131"/>
    <n v="5250"/>
    <x v="530"/>
    <x v="605"/>
    <n v="0"/>
    <n v="0"/>
    <n v="55.74"/>
    <n v="7.2462000000000009"/>
    <n v="0"/>
    <n v="0"/>
    <n v="62.986200000000004"/>
    <m/>
    <s v="1"/>
    <x v="1"/>
  </r>
  <r>
    <x v="6"/>
    <x v="145"/>
    <s v="1"/>
    <x v="0"/>
    <s v="15041RESIN415142021"/>
    <s v="21SD000C"/>
    <x v="4132"/>
    <n v="5251"/>
    <x v="583"/>
    <x v="637"/>
    <n v="0"/>
    <n v="0"/>
    <n v="74.34"/>
    <n v="9.664200000000001"/>
    <n v="0"/>
    <n v="0"/>
    <n v="84.004199999999997"/>
    <m/>
    <s v="1"/>
    <x v="1"/>
  </r>
  <r>
    <x v="6"/>
    <x v="145"/>
    <s v="1"/>
    <x v="0"/>
    <s v="15041RESIN415142021"/>
    <s v="21SD000C"/>
    <x v="4133"/>
    <n v="5252"/>
    <x v="449"/>
    <x v="525"/>
    <n v="0"/>
    <n v="0"/>
    <n v="28"/>
    <n v="3.64"/>
    <n v="0"/>
    <n v="0"/>
    <n v="31.64"/>
    <m/>
    <s v="1"/>
    <x v="1"/>
  </r>
  <r>
    <x v="6"/>
    <x v="145"/>
    <s v="1"/>
    <x v="0"/>
    <s v="15041RESIN415142021"/>
    <s v="21SD000C"/>
    <x v="4134"/>
    <n v="5253"/>
    <x v="70"/>
    <x v="76"/>
    <n v="0"/>
    <n v="0"/>
    <n v="158.41"/>
    <n v="20.593299999999999"/>
    <n v="0"/>
    <n v="0"/>
    <n v="179.0033"/>
    <m/>
    <s v="1"/>
    <x v="1"/>
  </r>
  <r>
    <x v="6"/>
    <x v="145"/>
    <s v="1"/>
    <x v="0"/>
    <s v="15041RESIN415142021"/>
    <s v="21SD000C"/>
    <x v="4135"/>
    <n v="5254"/>
    <x v="113"/>
    <x v="129"/>
    <n v="0"/>
    <n v="0"/>
    <n v="37641.360000000001"/>
    <n v="4893.3768"/>
    <n v="0"/>
    <n v="0"/>
    <n v="42534.736799999999"/>
    <m/>
    <s v="1"/>
    <x v="1"/>
  </r>
  <r>
    <x v="6"/>
    <x v="145"/>
    <s v="1"/>
    <x v="0"/>
    <s v="15041RESIN415142021"/>
    <s v="21SD000C"/>
    <x v="4136"/>
    <n v="5255"/>
    <x v="582"/>
    <x v="636"/>
    <n v="0"/>
    <n v="0"/>
    <n v="822.96"/>
    <n v="106.98480000000001"/>
    <n v="0"/>
    <n v="0"/>
    <n v="929.94479999999999"/>
    <m/>
    <s v="1"/>
    <x v="1"/>
  </r>
  <r>
    <x v="6"/>
    <x v="145"/>
    <s v="1"/>
    <x v="0"/>
    <s v="15041RESIN415142021"/>
    <s v="21SD000C"/>
    <x v="4137"/>
    <n v="5256"/>
    <x v="34"/>
    <x v="38"/>
    <n v="0"/>
    <n v="0"/>
    <n v="466.61"/>
    <n v="60.659300000000002"/>
    <n v="0"/>
    <n v="0"/>
    <n v="527.26930000000004"/>
    <m/>
    <s v="1"/>
    <x v="1"/>
  </r>
  <r>
    <x v="6"/>
    <x v="145"/>
    <s v="1"/>
    <x v="0"/>
    <s v="15041RESIN415142021"/>
    <s v="21SD000C"/>
    <x v="4138"/>
    <n v="5257"/>
    <x v="54"/>
    <x v="59"/>
    <n v="0"/>
    <n v="0"/>
    <n v="840.71"/>
    <n v="109.29230000000001"/>
    <n v="0"/>
    <n v="0"/>
    <n v="950.0023000000001"/>
    <m/>
    <s v="1"/>
    <x v="1"/>
  </r>
  <r>
    <x v="6"/>
    <x v="145"/>
    <s v="1"/>
    <x v="0"/>
    <s v="15041RESIN415142021"/>
    <s v="21SD000C"/>
    <x v="4139"/>
    <n v="5258"/>
    <x v="104"/>
    <x v="119"/>
    <n v="0"/>
    <n v="0"/>
    <n v="16.2"/>
    <n v="2.1059999999999999"/>
    <n v="0"/>
    <n v="0"/>
    <n v="18.305999999999997"/>
    <m/>
    <s v="1"/>
    <x v="1"/>
  </r>
  <r>
    <x v="6"/>
    <x v="145"/>
    <s v="1"/>
    <x v="0"/>
    <s v="15041RESIN415142021"/>
    <s v="21SD000C"/>
    <x v="4140"/>
    <n v="5259"/>
    <x v="554"/>
    <x v="284"/>
    <n v="0"/>
    <n v="0"/>
    <n v="99"/>
    <n v="12.870000000000001"/>
    <n v="0"/>
    <n v="0"/>
    <n v="111.87"/>
    <m/>
    <s v="1"/>
    <x v="1"/>
  </r>
  <r>
    <x v="6"/>
    <x v="145"/>
    <s v="1"/>
    <x v="0"/>
    <s v="15041RESIN415142021"/>
    <s v="21SD000C"/>
    <x v="4141"/>
    <n v="5261"/>
    <x v="54"/>
    <x v="59"/>
    <n v="0"/>
    <n v="0"/>
    <n v="822.96"/>
    <n v="106.98480000000001"/>
    <n v="0"/>
    <n v="0"/>
    <n v="929.94479999999999"/>
    <m/>
    <s v="1"/>
    <x v="1"/>
  </r>
  <r>
    <x v="6"/>
    <x v="145"/>
    <s v="1"/>
    <x v="0"/>
    <s v="15041RESIN415142021"/>
    <s v="21SD000C"/>
    <x v="4142"/>
    <n v="5262"/>
    <x v="188"/>
    <x v="220"/>
    <n v="0"/>
    <n v="0"/>
    <n v="285.75"/>
    <n v="37.147500000000001"/>
    <n v="0"/>
    <n v="0"/>
    <n v="322.89749999999998"/>
    <m/>
    <s v="1"/>
    <x v="1"/>
  </r>
  <r>
    <x v="6"/>
    <x v="145"/>
    <s v="1"/>
    <x v="0"/>
    <s v="15041RESIN415142021"/>
    <s v="21SD000C"/>
    <x v="4143"/>
    <n v="5263"/>
    <x v="491"/>
    <x v="573"/>
    <n v="0"/>
    <n v="0"/>
    <n v="702.35"/>
    <n v="91.305500000000009"/>
    <n v="0"/>
    <n v="0"/>
    <n v="793.65550000000007"/>
    <m/>
    <s v="1"/>
    <x v="1"/>
  </r>
  <r>
    <x v="6"/>
    <x v="145"/>
    <s v="1"/>
    <x v="0"/>
    <s v="15041RESIN415142021"/>
    <s v="21SD000C"/>
    <x v="4144"/>
    <n v="5264"/>
    <x v="47"/>
    <x v="51"/>
    <n v="0"/>
    <n v="0"/>
    <n v="64.069999999999993"/>
    <n v="8.3290999999999986"/>
    <n v="0"/>
    <n v="0"/>
    <n v="72.39909999999999"/>
    <m/>
    <s v="1"/>
    <x v="1"/>
  </r>
  <r>
    <x v="6"/>
    <x v="145"/>
    <s v="1"/>
    <x v="0"/>
    <s v="15041RESIN415142021"/>
    <s v="21SD000C"/>
    <x v="4145"/>
    <n v="5265"/>
    <x v="10"/>
    <x v="11"/>
    <n v="0"/>
    <n v="0"/>
    <n v="138.21"/>
    <n v="17.967300000000002"/>
    <n v="0"/>
    <n v="0"/>
    <n v="156.1773"/>
    <m/>
    <s v="1"/>
    <x v="1"/>
  </r>
  <r>
    <x v="6"/>
    <x v="145"/>
    <s v="1"/>
    <x v="0"/>
    <s v="15041RESIN415142021"/>
    <s v="21SD000C"/>
    <x v="4146"/>
    <n v="5266"/>
    <x v="10"/>
    <x v="11"/>
    <n v="0"/>
    <n v="0"/>
    <n v="387.17"/>
    <n v="50.332100000000004"/>
    <n v="0"/>
    <n v="0"/>
    <n v="437.50210000000004"/>
    <m/>
    <s v="1"/>
    <x v="1"/>
  </r>
  <r>
    <x v="6"/>
    <x v="145"/>
    <s v="1"/>
    <x v="0"/>
    <s v="15041RESIN415142021"/>
    <s v="21SD000C"/>
    <x v="4147"/>
    <n v="5267"/>
    <x v="2"/>
    <x v="2"/>
    <n v="0"/>
    <n v="0"/>
    <n v="0"/>
    <n v="0"/>
    <n v="0"/>
    <n v="0"/>
    <n v="0"/>
    <m/>
    <s v="1"/>
    <x v="1"/>
  </r>
  <r>
    <x v="6"/>
    <x v="145"/>
    <s v="1"/>
    <x v="0"/>
    <s v="15041RESIN415142021"/>
    <s v="21SD000C"/>
    <x v="4148"/>
    <n v="5268"/>
    <x v="333"/>
    <x v="389"/>
    <n v="0"/>
    <n v="0"/>
    <n v="37.159999999999997"/>
    <n v="4.8308"/>
    <n v="0"/>
    <n v="0"/>
    <n v="41.990799999999993"/>
    <m/>
    <s v="1"/>
    <x v="1"/>
  </r>
  <r>
    <x v="6"/>
    <x v="145"/>
    <s v="1"/>
    <x v="0"/>
    <s v="15041RESIN415142021"/>
    <s v="21SD000C"/>
    <x v="4149"/>
    <n v="5269"/>
    <x v="469"/>
    <x v="549"/>
    <n v="0"/>
    <n v="0"/>
    <n v="383.49"/>
    <n v="49.853700000000003"/>
    <n v="0"/>
    <n v="0"/>
    <n v="433.34370000000001"/>
    <m/>
    <s v="1"/>
    <x v="1"/>
  </r>
  <r>
    <x v="6"/>
    <x v="145"/>
    <s v="1"/>
    <x v="0"/>
    <s v="15041RESIN415142021"/>
    <s v="21SD000C"/>
    <x v="4150"/>
    <n v="5270"/>
    <x v="469"/>
    <x v="549"/>
    <n v="0"/>
    <n v="0"/>
    <n v="74.31"/>
    <n v="9.6603000000000012"/>
    <n v="0"/>
    <n v="0"/>
    <n v="83.970300000000009"/>
    <m/>
    <s v="1"/>
    <x v="1"/>
  </r>
  <r>
    <x v="6"/>
    <x v="145"/>
    <s v="1"/>
    <x v="0"/>
    <s v="15041RESIN415142021"/>
    <s v="21SD000C"/>
    <x v="4151"/>
    <n v="5271"/>
    <x v="440"/>
    <x v="515"/>
    <n v="0"/>
    <n v="0"/>
    <n v="212.6"/>
    <n v="27.638000000000002"/>
    <n v="0"/>
    <n v="0"/>
    <n v="240.238"/>
    <m/>
    <s v="1"/>
    <x v="1"/>
  </r>
  <r>
    <x v="6"/>
    <x v="145"/>
    <s v="1"/>
    <x v="0"/>
    <s v="15041RESIN415142021"/>
    <s v="21SD000C"/>
    <x v="4152"/>
    <n v="5272"/>
    <x v="150"/>
    <x v="172"/>
    <n v="0"/>
    <n v="0"/>
    <n v="1833.59"/>
    <n v="238.36670000000001"/>
    <n v="0"/>
    <n v="0"/>
    <n v="2071.9566999999997"/>
    <m/>
    <s v="1"/>
    <x v="1"/>
  </r>
  <r>
    <x v="6"/>
    <x v="145"/>
    <s v="1"/>
    <x v="0"/>
    <s v="15041RESIN415142021"/>
    <s v="21SD000C"/>
    <x v="4153"/>
    <n v="5273"/>
    <x v="66"/>
    <x v="72"/>
    <n v="0"/>
    <n v="0"/>
    <n v="128.5"/>
    <n v="16.705000000000002"/>
    <n v="0"/>
    <n v="0"/>
    <n v="145.20500000000001"/>
    <m/>
    <s v="1"/>
    <x v="1"/>
  </r>
  <r>
    <x v="6"/>
    <x v="146"/>
    <s v="1"/>
    <x v="0"/>
    <s v="15041RESIN415142021"/>
    <s v="21SD000C"/>
    <x v="4154"/>
    <n v="5274"/>
    <x v="54"/>
    <x v="59"/>
    <n v="0"/>
    <n v="0"/>
    <n v="839.44"/>
    <n v="109.12720000000002"/>
    <n v="0"/>
    <n v="0"/>
    <n v="948.56720000000007"/>
    <m/>
    <s v="1"/>
    <x v="1"/>
  </r>
  <r>
    <x v="6"/>
    <x v="146"/>
    <s v="1"/>
    <x v="0"/>
    <s v="15041RESIN415142021"/>
    <s v="21SD000C"/>
    <x v="4155"/>
    <n v="5275"/>
    <x v="243"/>
    <x v="288"/>
    <n v="0"/>
    <n v="0"/>
    <n v="67.17"/>
    <n v="8.7321000000000009"/>
    <n v="0"/>
    <n v="0"/>
    <n v="75.902100000000004"/>
    <m/>
    <s v="1"/>
    <x v="1"/>
  </r>
  <r>
    <x v="6"/>
    <x v="146"/>
    <s v="1"/>
    <x v="0"/>
    <s v="15041RESIN415142021"/>
    <s v="21SD000C"/>
    <x v="4156"/>
    <n v="5276"/>
    <x v="582"/>
    <x v="636"/>
    <n v="0"/>
    <n v="0"/>
    <n v="822.95"/>
    <n v="106.98350000000001"/>
    <n v="0"/>
    <n v="0"/>
    <n v="929.93350000000009"/>
    <m/>
    <s v="1"/>
    <x v="1"/>
  </r>
  <r>
    <x v="6"/>
    <x v="146"/>
    <s v="1"/>
    <x v="0"/>
    <s v="15041RESIN415142021"/>
    <s v="21SD000C"/>
    <x v="4157"/>
    <n v="5277"/>
    <x v="32"/>
    <x v="36"/>
    <n v="0"/>
    <n v="0"/>
    <n v="504.04"/>
    <n v="65.525199999999998"/>
    <n v="0"/>
    <n v="0"/>
    <n v="569.5652"/>
    <m/>
    <s v="1"/>
    <x v="1"/>
  </r>
  <r>
    <x v="6"/>
    <x v="146"/>
    <s v="1"/>
    <x v="0"/>
    <s v="15041RESIN415142021"/>
    <s v="21SD000C"/>
    <x v="4158"/>
    <n v="5278"/>
    <x v="101"/>
    <x v="116"/>
    <n v="0"/>
    <n v="0"/>
    <n v="113.39"/>
    <n v="14.7407"/>
    <n v="0"/>
    <n v="0"/>
    <n v="128.13069999999999"/>
    <m/>
    <s v="1"/>
    <x v="1"/>
  </r>
  <r>
    <x v="6"/>
    <x v="146"/>
    <s v="1"/>
    <x v="0"/>
    <s v="15041RESIN415142021"/>
    <s v="21SD000C"/>
    <x v="4159"/>
    <n v="5279"/>
    <x v="587"/>
    <x v="641"/>
    <n v="0"/>
    <n v="0"/>
    <n v="6.12"/>
    <n v="0.79560000000000008"/>
    <n v="0"/>
    <n v="0"/>
    <n v="6.9156000000000004"/>
    <m/>
    <s v="1"/>
    <x v="1"/>
  </r>
  <r>
    <x v="6"/>
    <x v="146"/>
    <s v="1"/>
    <x v="0"/>
    <s v="15041RESIN415142021"/>
    <s v="21SD000C"/>
    <x v="4160"/>
    <n v="5280"/>
    <x v="296"/>
    <x v="347"/>
    <n v="0"/>
    <n v="0"/>
    <n v="303.2"/>
    <n v="39.415999999999997"/>
    <n v="0"/>
    <n v="0"/>
    <n v="342.61599999999999"/>
    <m/>
    <s v="1"/>
    <x v="1"/>
  </r>
  <r>
    <x v="6"/>
    <x v="146"/>
    <s v="1"/>
    <x v="0"/>
    <s v="15041RESIN415142021"/>
    <s v="21SD000C"/>
    <x v="4161"/>
    <n v="5281"/>
    <x v="539"/>
    <x v="611"/>
    <n v="0"/>
    <n v="0"/>
    <n v="1877.02"/>
    <n v="244.01259999999999"/>
    <n v="0"/>
    <n v="0"/>
    <n v="2121.0326"/>
    <m/>
    <s v="1"/>
    <x v="1"/>
  </r>
  <r>
    <x v="6"/>
    <x v="146"/>
    <s v="1"/>
    <x v="0"/>
    <s v="15041RESIN415142021"/>
    <s v="21SD000C"/>
    <x v="4162"/>
    <n v="5282"/>
    <x v="588"/>
    <x v="642"/>
    <n v="0"/>
    <n v="0"/>
    <n v="94.9"/>
    <n v="12.337000000000002"/>
    <n v="0"/>
    <n v="0"/>
    <n v="107.23700000000001"/>
    <m/>
    <s v="1"/>
    <x v="1"/>
  </r>
  <r>
    <x v="6"/>
    <x v="146"/>
    <s v="1"/>
    <x v="0"/>
    <s v="15041RESIN415142021"/>
    <s v="21SD000C"/>
    <x v="4163"/>
    <n v="5283"/>
    <x v="131"/>
    <x v="149"/>
    <n v="0"/>
    <n v="0"/>
    <n v="389.17"/>
    <n v="50.592100000000002"/>
    <n v="0"/>
    <n v="0"/>
    <n v="439.76210000000003"/>
    <m/>
    <s v="1"/>
    <x v="1"/>
  </r>
  <r>
    <x v="6"/>
    <x v="146"/>
    <s v="1"/>
    <x v="0"/>
    <s v="15041RESIN415142021"/>
    <s v="21SD000C"/>
    <x v="4164"/>
    <n v="5284"/>
    <x v="304"/>
    <x v="355"/>
    <n v="0"/>
    <n v="0"/>
    <n v="299.33999999999997"/>
    <n v="38.914200000000001"/>
    <n v="0"/>
    <n v="0"/>
    <n v="338.25419999999997"/>
    <m/>
    <s v="1"/>
    <x v="1"/>
  </r>
  <r>
    <x v="6"/>
    <x v="146"/>
    <s v="1"/>
    <x v="0"/>
    <s v="15041RESIN415142021"/>
    <s v="21SD000C"/>
    <x v="4165"/>
    <n v="5285"/>
    <x v="445"/>
    <x v="521"/>
    <n v="0"/>
    <n v="0"/>
    <n v="26.39"/>
    <n v="3.4307000000000003"/>
    <n v="0"/>
    <n v="0"/>
    <n v="29.820700000000002"/>
    <m/>
    <s v="1"/>
    <x v="1"/>
  </r>
  <r>
    <x v="6"/>
    <x v="146"/>
    <s v="1"/>
    <x v="0"/>
    <s v="15041RESIN415142021"/>
    <s v="21SD000C"/>
    <x v="4166"/>
    <n v="5286"/>
    <x v="102"/>
    <x v="117"/>
    <n v="0"/>
    <n v="0"/>
    <n v="657.91"/>
    <n v="85.528300000000002"/>
    <n v="0"/>
    <n v="0"/>
    <n v="743.43830000000003"/>
    <m/>
    <s v="1"/>
    <x v="1"/>
  </r>
  <r>
    <x v="6"/>
    <x v="146"/>
    <s v="1"/>
    <x v="0"/>
    <s v="15041RESIN415142021"/>
    <s v="21SD000C"/>
    <x v="4167"/>
    <n v="5287"/>
    <x v="203"/>
    <x v="238"/>
    <n v="0"/>
    <n v="0"/>
    <n v="3537.5"/>
    <n v="459.875"/>
    <n v="0"/>
    <n v="0"/>
    <n v="3997.375"/>
    <m/>
    <s v="1"/>
    <x v="1"/>
  </r>
  <r>
    <x v="6"/>
    <x v="146"/>
    <s v="1"/>
    <x v="0"/>
    <s v="15041RESIN415142021"/>
    <s v="21SD000C"/>
    <x v="4168"/>
    <n v="5288"/>
    <x v="2"/>
    <x v="2"/>
    <n v="0"/>
    <n v="0"/>
    <n v="0"/>
    <n v="0"/>
    <n v="0"/>
    <n v="0"/>
    <n v="0"/>
    <m/>
    <s v="1"/>
    <x v="1"/>
  </r>
  <r>
    <x v="6"/>
    <x v="146"/>
    <s v="1"/>
    <x v="0"/>
    <s v="15041RESIN415142021"/>
    <s v="21SD000C"/>
    <x v="4169"/>
    <n v="5289"/>
    <x v="549"/>
    <x v="617"/>
    <n v="0"/>
    <n v="0"/>
    <n v="429.44"/>
    <n v="55.827200000000005"/>
    <n v="0"/>
    <n v="0"/>
    <n v="485.2672"/>
    <m/>
    <s v="1"/>
    <x v="1"/>
  </r>
  <r>
    <x v="6"/>
    <x v="146"/>
    <s v="1"/>
    <x v="0"/>
    <s v="15041RESIN415142021"/>
    <s v="21SD000C"/>
    <x v="4170"/>
    <n v="5290"/>
    <x v="72"/>
    <x v="78"/>
    <n v="0"/>
    <n v="0"/>
    <n v="92.9"/>
    <n v="12.077000000000002"/>
    <n v="0"/>
    <n v="0"/>
    <n v="104.977"/>
    <m/>
    <s v="1"/>
    <x v="1"/>
  </r>
  <r>
    <x v="6"/>
    <x v="146"/>
    <s v="1"/>
    <x v="0"/>
    <s v="15041RESIN415142021"/>
    <s v="21SD000C"/>
    <x v="4171"/>
    <n v="5291"/>
    <x v="99"/>
    <x v="111"/>
    <n v="0"/>
    <n v="0"/>
    <n v="167.25"/>
    <n v="21.7425"/>
    <n v="0"/>
    <n v="0"/>
    <n v="188.99250000000001"/>
    <m/>
    <s v="1"/>
    <x v="1"/>
  </r>
  <r>
    <x v="6"/>
    <x v="146"/>
    <s v="1"/>
    <x v="0"/>
    <s v="15041RESIN415142021"/>
    <s v="21SD000C"/>
    <x v="4172"/>
    <n v="5292"/>
    <x v="60"/>
    <x v="65"/>
    <n v="0"/>
    <n v="0"/>
    <n v="136.56"/>
    <n v="17.752800000000001"/>
    <n v="0"/>
    <n v="0"/>
    <n v="154.31280000000001"/>
    <m/>
    <s v="1"/>
    <x v="1"/>
  </r>
  <r>
    <x v="6"/>
    <x v="146"/>
    <s v="1"/>
    <x v="0"/>
    <s v="15041RESIN415142021"/>
    <s v="21SD000C"/>
    <x v="4173"/>
    <n v="5293"/>
    <x v="10"/>
    <x v="11"/>
    <n v="0"/>
    <n v="0"/>
    <n v="60.49"/>
    <n v="7.8637000000000006"/>
    <n v="0"/>
    <n v="0"/>
    <n v="68.353700000000003"/>
    <m/>
    <s v="1"/>
    <x v="1"/>
  </r>
  <r>
    <x v="6"/>
    <x v="146"/>
    <s v="1"/>
    <x v="0"/>
    <s v="15041RESIN415142021"/>
    <s v="21SD000C"/>
    <x v="4174"/>
    <n v="5294"/>
    <x v="21"/>
    <x v="24"/>
    <n v="0"/>
    <n v="0"/>
    <n v="93.98"/>
    <n v="12.217400000000001"/>
    <n v="0"/>
    <n v="0"/>
    <n v="106.1974"/>
    <m/>
    <s v="1"/>
    <x v="1"/>
  </r>
  <r>
    <x v="6"/>
    <x v="146"/>
    <s v="1"/>
    <x v="0"/>
    <s v="15041RESIN415142021"/>
    <s v="21SD000C"/>
    <x v="4175"/>
    <n v="5295"/>
    <x v="344"/>
    <x v="400"/>
    <n v="0"/>
    <n v="0"/>
    <n v="234.82"/>
    <n v="30.526599999999998"/>
    <n v="0"/>
    <n v="0"/>
    <n v="265.34659999999997"/>
    <m/>
    <s v="1"/>
    <x v="1"/>
  </r>
  <r>
    <x v="6"/>
    <x v="146"/>
    <s v="1"/>
    <x v="0"/>
    <s v="15041RESIN415142021"/>
    <s v="21SD000C"/>
    <x v="4176"/>
    <n v="5296"/>
    <x v="119"/>
    <x v="136"/>
    <n v="0"/>
    <n v="0"/>
    <n v="127.27"/>
    <n v="16.545100000000001"/>
    <n v="0"/>
    <n v="0"/>
    <n v="143.8151"/>
    <m/>
    <s v="1"/>
    <x v="1"/>
  </r>
  <r>
    <x v="6"/>
    <x v="146"/>
    <s v="1"/>
    <x v="0"/>
    <s v="15041RESIN415142021"/>
    <s v="21SD000C"/>
    <x v="4177"/>
    <n v="5297"/>
    <x v="116"/>
    <x v="133"/>
    <n v="0"/>
    <n v="0"/>
    <n v="37.200000000000003"/>
    <n v="4.8360000000000003"/>
    <n v="0"/>
    <n v="0"/>
    <n v="42.036000000000001"/>
    <m/>
    <s v="1"/>
    <x v="1"/>
  </r>
  <r>
    <x v="6"/>
    <x v="146"/>
    <s v="1"/>
    <x v="0"/>
    <s v="15041RESIN415142021"/>
    <s v="21SD000C"/>
    <x v="4178"/>
    <n v="5298"/>
    <x v="187"/>
    <x v="219"/>
    <n v="0"/>
    <n v="0"/>
    <n v="301.98"/>
    <n v="39.257400000000004"/>
    <n v="0"/>
    <n v="0"/>
    <n v="341.23740000000004"/>
    <m/>
    <s v="1"/>
    <x v="1"/>
  </r>
  <r>
    <x v="6"/>
    <x v="146"/>
    <s v="1"/>
    <x v="0"/>
    <s v="15041RESIN415142021"/>
    <s v="21SD000C"/>
    <x v="4179"/>
    <n v="5299"/>
    <x v="241"/>
    <x v="286"/>
    <n v="0"/>
    <n v="0"/>
    <n v="557.54"/>
    <n v="72.480199999999996"/>
    <n v="0"/>
    <n v="0"/>
    <n v="630.02019999999993"/>
    <m/>
    <s v="1"/>
    <x v="1"/>
  </r>
  <r>
    <x v="6"/>
    <x v="146"/>
    <s v="1"/>
    <x v="0"/>
    <s v="15041RESIN415142021"/>
    <s v="21SD000C"/>
    <x v="4180"/>
    <n v="5300"/>
    <x v="147"/>
    <x v="169"/>
    <n v="0"/>
    <n v="0"/>
    <n v="92.9"/>
    <n v="12.077000000000002"/>
    <n v="0"/>
    <n v="0"/>
    <n v="104.977"/>
    <m/>
    <s v="1"/>
    <x v="1"/>
  </r>
  <r>
    <x v="6"/>
    <x v="146"/>
    <s v="1"/>
    <x v="0"/>
    <s v="15041RESIN415142021"/>
    <s v="21SD000C"/>
    <x v="4181"/>
    <n v="5301"/>
    <x v="60"/>
    <x v="65"/>
    <n v="0"/>
    <n v="0"/>
    <n v="76.459999999999994"/>
    <n v="9.9398"/>
    <n v="0"/>
    <n v="0"/>
    <n v="86.399799999999999"/>
    <m/>
    <s v="1"/>
    <x v="1"/>
  </r>
  <r>
    <x v="6"/>
    <x v="146"/>
    <s v="1"/>
    <x v="0"/>
    <s v="15041RESIN415142021"/>
    <s v="21SD000C"/>
    <x v="4182"/>
    <n v="5302"/>
    <x v="443"/>
    <x v="518"/>
    <n v="0"/>
    <n v="0"/>
    <n v="684"/>
    <n v="88.92"/>
    <n v="0"/>
    <n v="0"/>
    <n v="772.92"/>
    <m/>
    <s v="1"/>
    <x v="1"/>
  </r>
  <r>
    <x v="6"/>
    <x v="146"/>
    <s v="1"/>
    <x v="0"/>
    <s v="15041RESIN415142021"/>
    <s v="21SD000C"/>
    <x v="4183"/>
    <n v="5303"/>
    <x v="576"/>
    <x v="632"/>
    <n v="0"/>
    <n v="0"/>
    <n v="2552.6799999999998"/>
    <n v="331.84839999999997"/>
    <n v="0"/>
    <n v="0"/>
    <n v="2884.5283999999997"/>
    <m/>
    <s v="1"/>
    <x v="1"/>
  </r>
  <r>
    <x v="6"/>
    <x v="146"/>
    <s v="1"/>
    <x v="0"/>
    <s v="15041RESIN415142021"/>
    <s v="21SD000C"/>
    <x v="4184"/>
    <n v="5304"/>
    <x v="589"/>
    <x v="643"/>
    <n v="0"/>
    <n v="0"/>
    <n v="50.62"/>
    <n v="6.5805999999999996"/>
    <n v="0"/>
    <n v="0"/>
    <n v="57.200599999999994"/>
    <m/>
    <s v="1"/>
    <x v="1"/>
  </r>
  <r>
    <x v="6"/>
    <x v="146"/>
    <s v="1"/>
    <x v="0"/>
    <s v="15041RESIN415142021"/>
    <s v="21SD000C"/>
    <x v="4185"/>
    <n v="5305"/>
    <x v="559"/>
    <x v="624"/>
    <n v="0"/>
    <n v="0"/>
    <n v="44.25"/>
    <n v="5.7525000000000004"/>
    <n v="0"/>
    <n v="0"/>
    <n v="50.002499999999998"/>
    <m/>
    <s v="1"/>
    <x v="1"/>
  </r>
  <r>
    <x v="6"/>
    <x v="146"/>
    <s v="1"/>
    <x v="0"/>
    <s v="15041RESIN415142021"/>
    <s v="21SD000C"/>
    <x v="4186"/>
    <n v="5306"/>
    <x v="125"/>
    <x v="142"/>
    <n v="0"/>
    <n v="0"/>
    <n v="371.68"/>
    <n v="48.318400000000004"/>
    <n v="0"/>
    <n v="0"/>
    <n v="419.9984"/>
    <m/>
    <s v="1"/>
    <x v="1"/>
  </r>
  <r>
    <x v="6"/>
    <x v="146"/>
    <s v="1"/>
    <x v="0"/>
    <s v="15041RESIN415142021"/>
    <s v="21SD000C"/>
    <x v="4187"/>
    <n v="5307"/>
    <x v="52"/>
    <x v="57"/>
    <n v="0"/>
    <n v="0"/>
    <n v="466.6"/>
    <n v="60.658000000000008"/>
    <n v="0"/>
    <n v="0"/>
    <n v="527.25800000000004"/>
    <m/>
    <s v="1"/>
    <x v="1"/>
  </r>
  <r>
    <x v="6"/>
    <x v="146"/>
    <s v="1"/>
    <x v="0"/>
    <s v="15041RESIN415142021"/>
    <s v="21SD000C"/>
    <x v="4188"/>
    <n v="5308"/>
    <x v="292"/>
    <x v="343"/>
    <n v="0"/>
    <n v="0"/>
    <n v="111.51"/>
    <n v="14.496300000000002"/>
    <n v="0"/>
    <n v="0"/>
    <n v="126.00630000000001"/>
    <m/>
    <s v="1"/>
    <x v="1"/>
  </r>
  <r>
    <x v="6"/>
    <x v="146"/>
    <s v="1"/>
    <x v="0"/>
    <s v="15041RESIN415142021"/>
    <s v="21SD000C"/>
    <x v="4189"/>
    <n v="5309"/>
    <x v="523"/>
    <x v="243"/>
    <n v="0"/>
    <n v="0"/>
    <n v="118.49"/>
    <n v="15.403700000000001"/>
    <n v="0"/>
    <n v="0"/>
    <n v="133.8937"/>
    <m/>
    <s v="1"/>
    <x v="1"/>
  </r>
  <r>
    <x v="6"/>
    <x v="146"/>
    <s v="1"/>
    <x v="0"/>
    <s v="15041RESIN415142021"/>
    <s v="21SD000C"/>
    <x v="4190"/>
    <n v="5310"/>
    <x v="215"/>
    <x v="252"/>
    <n v="0"/>
    <n v="0"/>
    <n v="56.25"/>
    <n v="7.3125"/>
    <n v="0"/>
    <n v="0"/>
    <n v="63.5625"/>
    <m/>
    <s v="1"/>
    <x v="1"/>
  </r>
  <r>
    <x v="6"/>
    <x v="146"/>
    <s v="1"/>
    <x v="0"/>
    <s v="15041RESIN415142021"/>
    <s v="21SD000C"/>
    <x v="4191"/>
    <n v="5311"/>
    <x v="121"/>
    <x v="138"/>
    <n v="0"/>
    <n v="0"/>
    <n v="336.5"/>
    <n v="43.745000000000005"/>
    <n v="0"/>
    <n v="0"/>
    <n v="380.245"/>
    <m/>
    <s v="1"/>
    <x v="1"/>
  </r>
  <r>
    <x v="6"/>
    <x v="146"/>
    <s v="1"/>
    <x v="0"/>
    <s v="15041RESIN415142021"/>
    <s v="21SD000C"/>
    <x v="4192"/>
    <n v="5312"/>
    <x v="212"/>
    <x v="249"/>
    <n v="0"/>
    <n v="0"/>
    <n v="217.93"/>
    <n v="28.330900000000003"/>
    <n v="0"/>
    <n v="0"/>
    <n v="246.26090000000002"/>
    <m/>
    <s v="1"/>
    <x v="1"/>
  </r>
  <r>
    <x v="6"/>
    <x v="146"/>
    <s v="1"/>
    <x v="0"/>
    <s v="15041RESIN415142021"/>
    <s v="21SD000C"/>
    <x v="4193"/>
    <n v="5313"/>
    <x v="131"/>
    <x v="149"/>
    <n v="0"/>
    <n v="0"/>
    <n v="113.5"/>
    <n v="14.755000000000001"/>
    <n v="0"/>
    <n v="0"/>
    <n v="128.255"/>
    <m/>
    <s v="1"/>
    <x v="1"/>
  </r>
  <r>
    <x v="6"/>
    <x v="146"/>
    <s v="1"/>
    <x v="0"/>
    <s v="15041RESIN415142021"/>
    <s v="21SD000C"/>
    <x v="4194"/>
    <n v="5314"/>
    <x v="103"/>
    <x v="118"/>
    <n v="0"/>
    <n v="0"/>
    <n v="23.22"/>
    <n v="3.0186000000000002"/>
    <n v="0"/>
    <n v="0"/>
    <n v="26.238599999999998"/>
    <m/>
    <s v="1"/>
    <x v="1"/>
  </r>
  <r>
    <x v="6"/>
    <x v="146"/>
    <s v="1"/>
    <x v="0"/>
    <s v="15041RESIN415142021"/>
    <s v="21SD000C"/>
    <x v="4195"/>
    <n v="5315"/>
    <x v="393"/>
    <x v="462"/>
    <n v="0"/>
    <n v="0"/>
    <n v="34.76"/>
    <n v="4.5187999999999997"/>
    <n v="0"/>
    <n v="0"/>
    <n v="39.278799999999997"/>
    <m/>
    <s v="1"/>
    <x v="1"/>
  </r>
  <r>
    <x v="6"/>
    <x v="147"/>
    <s v="1"/>
    <x v="0"/>
    <s v="15041RESIN415142021"/>
    <s v="21SD000C"/>
    <x v="4196"/>
    <n v="5316"/>
    <x v="356"/>
    <x v="416"/>
    <n v="0"/>
    <n v="0"/>
    <n v="150"/>
    <n v="19.5"/>
    <n v="0"/>
    <n v="0"/>
    <n v="169.5"/>
    <m/>
    <s v="1"/>
    <x v="1"/>
  </r>
  <r>
    <x v="6"/>
    <x v="147"/>
    <s v="1"/>
    <x v="0"/>
    <s v="15041RESIN415142021"/>
    <s v="21SD000C"/>
    <x v="4197"/>
    <n v="5317"/>
    <x v="66"/>
    <x v="72"/>
    <n v="0"/>
    <n v="0"/>
    <n v="9"/>
    <n v="1.17"/>
    <n v="0"/>
    <n v="0"/>
    <n v="10.17"/>
    <m/>
    <s v="1"/>
    <x v="1"/>
  </r>
  <r>
    <x v="6"/>
    <x v="147"/>
    <s v="1"/>
    <x v="0"/>
    <s v="15041RESIN415142021"/>
    <s v="21SD000C"/>
    <x v="4198"/>
    <n v="5318"/>
    <x v="492"/>
    <x v="574"/>
    <n v="0"/>
    <n v="0"/>
    <n v="112.32"/>
    <n v="14.601599999999999"/>
    <n v="0"/>
    <n v="0"/>
    <n v="126.9216"/>
    <m/>
    <s v="1"/>
    <x v="1"/>
  </r>
  <r>
    <x v="6"/>
    <x v="147"/>
    <s v="1"/>
    <x v="0"/>
    <s v="15041RESIN415142021"/>
    <s v="21SD000C"/>
    <x v="4199"/>
    <n v="5319"/>
    <x v="552"/>
    <x v="620"/>
    <n v="0"/>
    <n v="0"/>
    <n v="6966.23"/>
    <n v="905.60989999999993"/>
    <n v="0"/>
    <n v="0"/>
    <n v="7871.839899999999"/>
    <m/>
    <s v="1"/>
    <x v="1"/>
  </r>
  <r>
    <x v="6"/>
    <x v="147"/>
    <s v="1"/>
    <x v="0"/>
    <s v="15041RESIN415142021"/>
    <s v="21SD000C"/>
    <x v="4200"/>
    <n v="5320"/>
    <x v="270"/>
    <x v="320"/>
    <n v="0"/>
    <n v="0"/>
    <n v="35.79"/>
    <n v="4.6527000000000003"/>
    <n v="0"/>
    <n v="0"/>
    <n v="40.442700000000002"/>
    <m/>
    <s v="1"/>
    <x v="1"/>
  </r>
  <r>
    <x v="6"/>
    <x v="147"/>
    <s v="1"/>
    <x v="0"/>
    <s v="15041RESIN415142021"/>
    <s v="21SD000C"/>
    <x v="4201"/>
    <n v="5321"/>
    <x v="148"/>
    <x v="170"/>
    <n v="0"/>
    <n v="0"/>
    <n v="17276.52"/>
    <n v="2245.9476"/>
    <n v="0"/>
    <n v="0"/>
    <n v="19522.4676"/>
    <m/>
    <s v="1"/>
    <x v="1"/>
  </r>
  <r>
    <x v="6"/>
    <x v="147"/>
    <s v="1"/>
    <x v="0"/>
    <s v="15041RESIN415142021"/>
    <s v="21SD000C"/>
    <x v="4202"/>
    <n v="5322"/>
    <x v="70"/>
    <x v="76"/>
    <n v="0"/>
    <n v="0"/>
    <n v="58"/>
    <n v="7.54"/>
    <n v="0"/>
    <n v="0"/>
    <n v="65.540000000000006"/>
    <m/>
    <s v="1"/>
    <x v="1"/>
  </r>
  <r>
    <x v="6"/>
    <x v="147"/>
    <s v="1"/>
    <x v="0"/>
    <s v="15041RESIN415142021"/>
    <s v="21SD000C"/>
    <x v="4203"/>
    <n v="5323"/>
    <x v="398"/>
    <x v="467"/>
    <n v="0"/>
    <n v="0"/>
    <n v="30.79"/>
    <n v="4.0026999999999999"/>
    <n v="0"/>
    <n v="0"/>
    <n v="34.792699999999996"/>
    <m/>
    <s v="1"/>
    <x v="1"/>
  </r>
  <r>
    <x v="6"/>
    <x v="147"/>
    <s v="1"/>
    <x v="0"/>
    <s v="15041RESIN415142021"/>
    <s v="21SD000C"/>
    <x v="4204"/>
    <n v="5324"/>
    <x v="10"/>
    <x v="11"/>
    <n v="0"/>
    <n v="0"/>
    <n v="5.81"/>
    <n v="0.75529999999999997"/>
    <n v="0"/>
    <n v="0"/>
    <n v="6.5652999999999997"/>
    <m/>
    <s v="1"/>
    <x v="1"/>
  </r>
  <r>
    <x v="6"/>
    <x v="147"/>
    <s v="1"/>
    <x v="0"/>
    <s v="15041RESIN415142021"/>
    <s v="21SD000C"/>
    <x v="4205"/>
    <n v="5325"/>
    <x v="395"/>
    <x v="464"/>
    <n v="0"/>
    <n v="0"/>
    <n v="184.69"/>
    <n v="24.009700000000002"/>
    <n v="0"/>
    <n v="0"/>
    <n v="208.69970000000001"/>
    <m/>
    <s v="1"/>
    <x v="1"/>
  </r>
  <r>
    <x v="6"/>
    <x v="147"/>
    <s v="1"/>
    <x v="0"/>
    <s v="15041RESIN415142021"/>
    <s v="21SD000C"/>
    <x v="4206"/>
    <n v="5326"/>
    <x v="31"/>
    <x v="35"/>
    <n v="0"/>
    <n v="0"/>
    <n v="358.1"/>
    <n v="46.553000000000004"/>
    <n v="0"/>
    <n v="0"/>
    <n v="404.65300000000002"/>
    <m/>
    <s v="1"/>
    <x v="1"/>
  </r>
  <r>
    <x v="6"/>
    <x v="147"/>
    <s v="1"/>
    <x v="0"/>
    <s v="15041RESIN415142021"/>
    <s v="21SD000C"/>
    <x v="4207"/>
    <n v="5329"/>
    <x v="177"/>
    <x v="203"/>
    <n v="0"/>
    <n v="0"/>
    <n v="7646.03"/>
    <n v="993.98389999999995"/>
    <n v="0"/>
    <n v="0"/>
    <n v="8640.0138999999999"/>
    <m/>
    <s v="1"/>
    <x v="1"/>
  </r>
  <r>
    <x v="6"/>
    <x v="147"/>
    <s v="1"/>
    <x v="0"/>
    <s v="15041RESIN415142021"/>
    <s v="21SD000C"/>
    <x v="4208"/>
    <n v="5327"/>
    <x v="590"/>
    <x v="644"/>
    <n v="0"/>
    <n v="0"/>
    <n v="167.23"/>
    <n v="21.739899999999999"/>
    <n v="0"/>
    <n v="0"/>
    <n v="188.9699"/>
    <m/>
    <s v="1"/>
    <x v="1"/>
  </r>
  <r>
    <x v="6"/>
    <x v="147"/>
    <s v="1"/>
    <x v="0"/>
    <s v="15041RESIN415142021"/>
    <s v="21SD000C"/>
    <x v="4209"/>
    <n v="5328"/>
    <x v="582"/>
    <x v="636"/>
    <n v="0"/>
    <n v="0"/>
    <n v="7406.63"/>
    <n v="962.86189999999999"/>
    <n v="0"/>
    <n v="0"/>
    <n v="8369.4919000000009"/>
    <m/>
    <s v="1"/>
    <x v="1"/>
  </r>
  <r>
    <x v="6"/>
    <x v="147"/>
    <s v="1"/>
    <x v="0"/>
    <s v="15041RESIN415142021"/>
    <s v="21SD000C"/>
    <x v="4210"/>
    <n v="5330"/>
    <x v="69"/>
    <x v="75"/>
    <n v="0"/>
    <n v="0"/>
    <n v="278.77"/>
    <n v="36.240099999999998"/>
    <n v="0"/>
    <n v="0"/>
    <n v="315.01009999999997"/>
    <m/>
    <s v="1"/>
    <x v="1"/>
  </r>
  <r>
    <x v="6"/>
    <x v="147"/>
    <s v="1"/>
    <x v="0"/>
    <s v="15041RESIN415142021"/>
    <s v="21SD000C"/>
    <x v="4211"/>
    <n v="5331"/>
    <x v="75"/>
    <x v="82"/>
    <n v="0"/>
    <n v="0"/>
    <n v="84.05"/>
    <n v="10.926500000000001"/>
    <n v="0"/>
    <n v="0"/>
    <n v="94.976500000000001"/>
    <m/>
    <s v="1"/>
    <x v="1"/>
  </r>
  <r>
    <x v="6"/>
    <x v="147"/>
    <s v="1"/>
    <x v="0"/>
    <s v="15041RESIN415142021"/>
    <s v="21SD000C"/>
    <x v="4212"/>
    <n v="5332"/>
    <x v="201"/>
    <x v="234"/>
    <n v="0"/>
    <n v="0"/>
    <n v="31.8"/>
    <n v="4.1340000000000003"/>
    <n v="0"/>
    <n v="0"/>
    <n v="35.933999999999997"/>
    <m/>
    <s v="1"/>
    <x v="1"/>
  </r>
  <r>
    <x v="6"/>
    <x v="147"/>
    <s v="1"/>
    <x v="0"/>
    <s v="15041RESIN415142021"/>
    <s v="21SD000C"/>
    <x v="4213"/>
    <n v="5333"/>
    <x v="165"/>
    <x v="190"/>
    <n v="0"/>
    <n v="0"/>
    <n v="42.25"/>
    <n v="5.4925000000000006"/>
    <n v="0"/>
    <n v="0"/>
    <n v="47.7425"/>
    <m/>
    <s v="1"/>
    <x v="1"/>
  </r>
  <r>
    <x v="6"/>
    <x v="147"/>
    <s v="1"/>
    <x v="0"/>
    <s v="15041RESIN415142021"/>
    <s v="21SD000C"/>
    <x v="4214"/>
    <n v="5334"/>
    <x v="547"/>
    <x v="229"/>
    <n v="0"/>
    <n v="0"/>
    <n v="474.91"/>
    <n v="61.738300000000002"/>
    <n v="0"/>
    <n v="0"/>
    <n v="536.64830000000006"/>
    <m/>
    <s v="1"/>
    <x v="1"/>
  </r>
  <r>
    <x v="6"/>
    <x v="147"/>
    <s v="1"/>
    <x v="0"/>
    <s v="15041RESIN415142021"/>
    <s v="21SD000C"/>
    <x v="4215"/>
    <n v="5335"/>
    <x v="192"/>
    <x v="224"/>
    <n v="0"/>
    <n v="0"/>
    <n v="187.85"/>
    <n v="24.420500000000001"/>
    <n v="0"/>
    <n v="0"/>
    <n v="212.2705"/>
    <m/>
    <s v="1"/>
    <x v="1"/>
  </r>
  <r>
    <x v="6"/>
    <x v="147"/>
    <s v="1"/>
    <x v="0"/>
    <s v="15041RESIN415142021"/>
    <s v="21SD000C"/>
    <x v="4216"/>
    <n v="5336"/>
    <x v="192"/>
    <x v="224"/>
    <n v="0"/>
    <n v="0"/>
    <n v="169.26"/>
    <n v="22.003799999999998"/>
    <n v="0"/>
    <n v="0"/>
    <n v="191.2638"/>
    <m/>
    <s v="1"/>
    <x v="1"/>
  </r>
  <r>
    <x v="6"/>
    <x v="147"/>
    <s v="1"/>
    <x v="0"/>
    <s v="15041RESIN415142021"/>
    <s v="21SD000C"/>
    <x v="4217"/>
    <n v="5337"/>
    <x v="440"/>
    <x v="515"/>
    <n v="0"/>
    <n v="0"/>
    <n v="28.99"/>
    <n v="3.7686999999999999"/>
    <n v="0"/>
    <n v="0"/>
    <n v="32.758699999999997"/>
    <m/>
    <s v="1"/>
    <x v="1"/>
  </r>
  <r>
    <x v="6"/>
    <x v="147"/>
    <s v="1"/>
    <x v="0"/>
    <s v="15041RESIN415142021"/>
    <s v="21SD000C"/>
    <x v="4218"/>
    <n v="5338"/>
    <x v="438"/>
    <x v="513"/>
    <n v="0"/>
    <n v="0"/>
    <n v="1581.16"/>
    <n v="205.55080000000001"/>
    <n v="0"/>
    <n v="0"/>
    <n v="1786.7108000000001"/>
    <m/>
    <s v="1"/>
    <x v="1"/>
  </r>
  <r>
    <x v="6"/>
    <x v="147"/>
    <s v="1"/>
    <x v="0"/>
    <s v="15041RESIN415142021"/>
    <s v="21SD000C"/>
    <x v="4219"/>
    <n v="5339"/>
    <x v="591"/>
    <x v="645"/>
    <n v="0"/>
    <n v="0"/>
    <n v="37.17"/>
    <n v="4.8321000000000005"/>
    <n v="0"/>
    <n v="0"/>
    <n v="42.002099999999999"/>
    <m/>
    <s v="1"/>
    <x v="1"/>
  </r>
  <r>
    <x v="6"/>
    <x v="147"/>
    <s v="1"/>
    <x v="0"/>
    <s v="15041RESIN415142021"/>
    <s v="21SD000C"/>
    <x v="4220"/>
    <n v="5340"/>
    <x v="49"/>
    <x v="54"/>
    <n v="0"/>
    <n v="0"/>
    <n v="431.79"/>
    <n v="56.132700000000007"/>
    <n v="0"/>
    <n v="0"/>
    <n v="487.92270000000002"/>
    <m/>
    <s v="1"/>
    <x v="1"/>
  </r>
  <r>
    <x v="6"/>
    <x v="147"/>
    <s v="1"/>
    <x v="0"/>
    <s v="15041RESIN415142021"/>
    <s v="21SD000C"/>
    <x v="4221"/>
    <n v="5341"/>
    <x v="367"/>
    <x v="431"/>
    <n v="0"/>
    <n v="0"/>
    <n v="225.02"/>
    <n v="29.252600000000001"/>
    <n v="0"/>
    <n v="0"/>
    <n v="254.27260000000001"/>
    <m/>
    <s v="1"/>
    <x v="1"/>
  </r>
  <r>
    <x v="6"/>
    <x v="147"/>
    <s v="1"/>
    <x v="0"/>
    <s v="15041RESIN415142021"/>
    <s v="21SD000C"/>
    <x v="4222"/>
    <n v="5342"/>
    <x v="53"/>
    <x v="58"/>
    <n v="0"/>
    <n v="0"/>
    <n v="485.18"/>
    <n v="63.073400000000007"/>
    <n v="0"/>
    <n v="0"/>
    <n v="548.25340000000006"/>
    <m/>
    <s v="1"/>
    <x v="1"/>
  </r>
  <r>
    <x v="6"/>
    <x v="147"/>
    <s v="1"/>
    <x v="0"/>
    <s v="15041RESIN415142021"/>
    <s v="21SD000C"/>
    <x v="4223"/>
    <n v="5343"/>
    <x v="201"/>
    <x v="234"/>
    <n v="0"/>
    <n v="0"/>
    <n v="156.24"/>
    <n v="20.311200000000003"/>
    <n v="0"/>
    <n v="0"/>
    <n v="176.55120000000002"/>
    <m/>
    <s v="1"/>
    <x v="1"/>
  </r>
  <r>
    <x v="6"/>
    <x v="147"/>
    <s v="1"/>
    <x v="0"/>
    <s v="15041RESIN415142021"/>
    <s v="21SD000C"/>
    <x v="4224"/>
    <n v="5344"/>
    <x v="10"/>
    <x v="11"/>
    <n v="0"/>
    <n v="0"/>
    <n v="138.21"/>
    <n v="17.967300000000002"/>
    <n v="0"/>
    <n v="0"/>
    <n v="156.1773"/>
    <m/>
    <s v="1"/>
    <x v="1"/>
  </r>
  <r>
    <x v="6"/>
    <x v="147"/>
    <s v="1"/>
    <x v="0"/>
    <s v="15041RESIN415142021"/>
    <s v="21SD000C"/>
    <x v="4225"/>
    <n v="5345"/>
    <x v="199"/>
    <x v="232"/>
    <n v="0"/>
    <n v="0"/>
    <n v="444.48"/>
    <n v="57.782400000000003"/>
    <n v="0"/>
    <n v="0"/>
    <n v="502.26240000000001"/>
    <m/>
    <s v="1"/>
    <x v="1"/>
  </r>
  <r>
    <x v="6"/>
    <x v="147"/>
    <s v="1"/>
    <x v="0"/>
    <s v="15041RESIN415142021"/>
    <s v="21SD000C"/>
    <x v="4226"/>
    <n v="5346"/>
    <x v="14"/>
    <x v="17"/>
    <n v="0"/>
    <n v="0"/>
    <n v="147.84"/>
    <n v="19.219200000000001"/>
    <n v="0"/>
    <n v="0"/>
    <n v="167.0592"/>
    <m/>
    <s v="1"/>
    <x v="1"/>
  </r>
  <r>
    <x v="6"/>
    <x v="147"/>
    <s v="1"/>
    <x v="0"/>
    <s v="15041RESIN415142021"/>
    <s v="21SD000C"/>
    <x v="4227"/>
    <n v="5347"/>
    <x v="270"/>
    <x v="320"/>
    <n v="0"/>
    <n v="0"/>
    <n v="323.39999999999998"/>
    <n v="42.042000000000002"/>
    <n v="0"/>
    <n v="0"/>
    <n v="365.44200000000001"/>
    <m/>
    <s v="1"/>
    <x v="1"/>
  </r>
  <r>
    <x v="6"/>
    <x v="147"/>
    <s v="1"/>
    <x v="0"/>
    <s v="15041RESIN415142021"/>
    <s v="21SD000C"/>
    <x v="4228"/>
    <n v="5348"/>
    <x v="270"/>
    <x v="320"/>
    <n v="0"/>
    <n v="0"/>
    <n v="140.56"/>
    <n v="18.2728"/>
    <n v="0"/>
    <n v="0"/>
    <n v="158.83279999999999"/>
    <m/>
    <s v="1"/>
    <x v="1"/>
  </r>
  <r>
    <x v="6"/>
    <x v="147"/>
    <s v="1"/>
    <x v="0"/>
    <s v="15041RESIN415142021"/>
    <s v="21SD000C"/>
    <x v="4229"/>
    <n v="5349"/>
    <x v="543"/>
    <x v="428"/>
    <n v="0"/>
    <n v="0"/>
    <n v="71.22"/>
    <n v="9.2585999999999995"/>
    <n v="0"/>
    <n v="0"/>
    <n v="80.4786"/>
    <m/>
    <s v="1"/>
    <x v="1"/>
  </r>
  <r>
    <x v="6"/>
    <x v="147"/>
    <s v="1"/>
    <x v="0"/>
    <s v="15041RESIN415142021"/>
    <s v="21SD000C"/>
    <x v="4230"/>
    <n v="5350"/>
    <x v="120"/>
    <x v="137"/>
    <n v="0"/>
    <n v="0"/>
    <n v="159.29"/>
    <n v="20.707699999999999"/>
    <n v="0"/>
    <n v="0"/>
    <n v="179.99769999999998"/>
    <m/>
    <s v="1"/>
    <x v="1"/>
  </r>
  <r>
    <x v="6"/>
    <x v="147"/>
    <s v="1"/>
    <x v="0"/>
    <s v="15041RESIN415142021"/>
    <s v="21SD000C"/>
    <x v="4231"/>
    <n v="5351"/>
    <x v="488"/>
    <x v="194"/>
    <n v="0"/>
    <n v="0"/>
    <n v="132.08000000000001"/>
    <n v="17.170400000000001"/>
    <n v="0"/>
    <n v="0"/>
    <n v="149.25040000000001"/>
    <m/>
    <s v="1"/>
    <x v="1"/>
  </r>
  <r>
    <x v="6"/>
    <x v="147"/>
    <s v="1"/>
    <x v="0"/>
    <s v="15041RESIN415142021"/>
    <s v="21SD000C"/>
    <x v="4232"/>
    <n v="5352"/>
    <x v="488"/>
    <x v="194"/>
    <n v="0"/>
    <n v="0"/>
    <n v="671.04"/>
    <n v="87.235199999999992"/>
    <n v="0"/>
    <n v="0"/>
    <n v="758.27519999999993"/>
    <m/>
    <s v="1"/>
    <x v="1"/>
  </r>
  <r>
    <x v="6"/>
    <x v="147"/>
    <s v="1"/>
    <x v="0"/>
    <s v="15041RESIN415142021"/>
    <s v="21SD000C"/>
    <x v="4233"/>
    <n v="5353"/>
    <x v="496"/>
    <x v="577"/>
    <n v="0"/>
    <n v="0"/>
    <n v="132.09"/>
    <n v="17.171700000000001"/>
    <n v="0"/>
    <n v="0"/>
    <n v="149.26170000000002"/>
    <m/>
    <s v="1"/>
    <x v="1"/>
  </r>
  <r>
    <x v="6"/>
    <x v="147"/>
    <s v="1"/>
    <x v="0"/>
    <s v="15041RESIN415142021"/>
    <s v="21SD000C"/>
    <x v="4234"/>
    <n v="5354"/>
    <x v="412"/>
    <x v="484"/>
    <n v="0"/>
    <n v="0"/>
    <n v="545.42999999999995"/>
    <n v="70.905900000000003"/>
    <n v="0"/>
    <n v="0"/>
    <n v="616.33589999999992"/>
    <m/>
    <s v="1"/>
    <x v="1"/>
  </r>
  <r>
    <x v="6"/>
    <x v="147"/>
    <s v="1"/>
    <x v="0"/>
    <s v="15041RESIN415142021"/>
    <s v="21SD000C"/>
    <x v="4235"/>
    <n v="5355"/>
    <x v="212"/>
    <x v="249"/>
    <n v="0"/>
    <n v="0"/>
    <n v="442.48"/>
    <n v="57.522400000000005"/>
    <n v="0"/>
    <n v="0"/>
    <n v="500.00240000000002"/>
    <m/>
    <s v="1"/>
    <x v="1"/>
  </r>
  <r>
    <x v="6"/>
    <x v="147"/>
    <s v="1"/>
    <x v="0"/>
    <s v="15041RESIN415142021"/>
    <s v="21SD000C"/>
    <x v="4236"/>
    <n v="5356"/>
    <x v="376"/>
    <x v="441"/>
    <n v="0"/>
    <n v="0"/>
    <n v="75954.45"/>
    <n v="9874.0784999999996"/>
    <n v="0"/>
    <n v="0"/>
    <n v="85828.5285"/>
    <m/>
    <s v="1"/>
    <x v="1"/>
  </r>
  <r>
    <x v="6"/>
    <x v="147"/>
    <s v="1"/>
    <x v="0"/>
    <s v="15041RESIN415142021"/>
    <s v="21SD000C"/>
    <x v="4237"/>
    <n v="5357"/>
    <x v="148"/>
    <x v="170"/>
    <n v="0"/>
    <n v="0"/>
    <n v="17150.16"/>
    <n v="2229.5208000000002"/>
    <n v="0"/>
    <n v="0"/>
    <n v="19379.680800000002"/>
    <m/>
    <s v="1"/>
    <x v="1"/>
  </r>
  <r>
    <x v="6"/>
    <x v="147"/>
    <s v="1"/>
    <x v="0"/>
    <s v="15041RESIN415142021"/>
    <s v="21SD000C"/>
    <x v="4238"/>
    <n v="5358"/>
    <x v="148"/>
    <x v="170"/>
    <n v="0"/>
    <n v="0"/>
    <n v="4964.5200000000004"/>
    <n v="645.38760000000013"/>
    <n v="0"/>
    <n v="0"/>
    <n v="5609.9076000000005"/>
    <m/>
    <s v="1"/>
    <x v="1"/>
  </r>
  <r>
    <x v="6"/>
    <x v="147"/>
    <s v="1"/>
    <x v="0"/>
    <s v="15041RESIN415142021"/>
    <s v="21SD000C"/>
    <x v="4239"/>
    <n v="5359"/>
    <x v="177"/>
    <x v="203"/>
    <n v="0"/>
    <n v="0"/>
    <n v="11044.24"/>
    <n v="1435.7511999999999"/>
    <n v="0"/>
    <n v="0"/>
    <n v="12479.9912"/>
    <m/>
    <s v="1"/>
    <x v="1"/>
  </r>
  <r>
    <x v="6"/>
    <x v="147"/>
    <s v="1"/>
    <x v="0"/>
    <s v="15041RESIN415142021"/>
    <s v="21SD000C"/>
    <x v="4240"/>
    <n v="5360"/>
    <x v="402"/>
    <x v="471"/>
    <n v="0"/>
    <n v="0"/>
    <n v="1643.62"/>
    <n v="213.67059999999998"/>
    <n v="0"/>
    <n v="0"/>
    <n v="1857.2905999999998"/>
    <m/>
    <s v="1"/>
    <x v="1"/>
  </r>
  <r>
    <x v="6"/>
    <x v="147"/>
    <s v="1"/>
    <x v="0"/>
    <s v="15041RESIN415142021"/>
    <s v="21SD000C"/>
    <x v="4241"/>
    <n v="5361"/>
    <x v="183"/>
    <x v="212"/>
    <n v="0"/>
    <n v="0"/>
    <n v="58.05"/>
    <n v="7.5465"/>
    <n v="0"/>
    <n v="0"/>
    <n v="65.596499999999992"/>
    <m/>
    <s v="1"/>
    <x v="1"/>
  </r>
  <r>
    <x v="6"/>
    <x v="147"/>
    <s v="1"/>
    <x v="0"/>
    <s v="15041RESIN415142021"/>
    <s v="21SD000C"/>
    <x v="4242"/>
    <n v="5362"/>
    <x v="27"/>
    <x v="31"/>
    <n v="0"/>
    <n v="0"/>
    <n v="1136.163"/>
    <n v="147.70119"/>
    <n v="0"/>
    <n v="0"/>
    <n v="1283.86419"/>
    <m/>
    <s v="1"/>
    <x v="1"/>
  </r>
  <r>
    <x v="6"/>
    <x v="147"/>
    <s v="1"/>
    <x v="0"/>
    <s v="15041RESIN415142021"/>
    <s v="21SD000C"/>
    <x v="4243"/>
    <n v="5363"/>
    <x v="113"/>
    <x v="129"/>
    <n v="0"/>
    <n v="0"/>
    <n v="1274.33"/>
    <n v="165.66290000000001"/>
    <n v="0"/>
    <n v="0"/>
    <n v="1439.9929"/>
    <m/>
    <s v="1"/>
    <x v="1"/>
  </r>
  <r>
    <x v="6"/>
    <x v="147"/>
    <s v="1"/>
    <x v="0"/>
    <s v="15041RESIN415142021"/>
    <s v="21SD000C"/>
    <x v="4244"/>
    <n v="5364"/>
    <x v="275"/>
    <x v="326"/>
    <n v="0"/>
    <n v="0"/>
    <n v="287.56"/>
    <n v="37.382800000000003"/>
    <n v="0"/>
    <n v="0"/>
    <n v="324.94280000000003"/>
    <m/>
    <s v="1"/>
    <x v="1"/>
  </r>
  <r>
    <x v="6"/>
    <x v="147"/>
    <s v="1"/>
    <x v="0"/>
    <s v="15041RESIN415142021"/>
    <s v="21SD000C"/>
    <x v="4245"/>
    <n v="5365"/>
    <x v="10"/>
    <x v="11"/>
    <n v="0"/>
    <n v="0"/>
    <n v="2534.64"/>
    <n v="329.50319999999999"/>
    <n v="0"/>
    <n v="0"/>
    <n v="2864.1432"/>
    <m/>
    <s v="1"/>
    <x v="1"/>
  </r>
  <r>
    <x v="6"/>
    <x v="147"/>
    <s v="1"/>
    <x v="0"/>
    <s v="15041RESIN415142021"/>
    <s v="21SD000C"/>
    <x v="4246"/>
    <n v="5366"/>
    <x v="592"/>
    <x v="646"/>
    <n v="0"/>
    <n v="0"/>
    <n v="1000"/>
    <n v="130"/>
    <n v="0"/>
    <n v="0"/>
    <n v="1130"/>
    <m/>
    <s v="1"/>
    <x v="1"/>
  </r>
  <r>
    <x v="6"/>
    <x v="147"/>
    <s v="1"/>
    <x v="0"/>
    <s v="15041RESIN415142021"/>
    <s v="21SD000C"/>
    <x v="4247"/>
    <n v="5367"/>
    <x v="83"/>
    <x v="90"/>
    <n v="0"/>
    <n v="0"/>
    <n v="111.5"/>
    <n v="14.495000000000001"/>
    <n v="0"/>
    <n v="0"/>
    <n v="125.995"/>
    <m/>
    <s v="1"/>
    <x v="1"/>
  </r>
  <r>
    <x v="6"/>
    <x v="147"/>
    <s v="1"/>
    <x v="0"/>
    <s v="15041RESIN415142021"/>
    <s v="21SD000C"/>
    <x v="4248"/>
    <n v="5368"/>
    <x v="363"/>
    <x v="424"/>
    <n v="0"/>
    <n v="0"/>
    <n v="1393.86"/>
    <n v="181.20179999999999"/>
    <n v="0"/>
    <n v="0"/>
    <n v="1575.0617999999999"/>
    <m/>
    <s v="1"/>
    <x v="1"/>
  </r>
  <r>
    <x v="6"/>
    <x v="148"/>
    <s v="1"/>
    <x v="0"/>
    <s v="15041RESIN415142021"/>
    <s v="21SD000C"/>
    <x v="4249"/>
    <n v="5369"/>
    <x v="185"/>
    <x v="215"/>
    <n v="0"/>
    <n v="0"/>
    <n v="559.53"/>
    <n v="72.738900000000001"/>
    <n v="0"/>
    <n v="0"/>
    <n v="632.26890000000003"/>
    <m/>
    <s v="1"/>
    <x v="1"/>
  </r>
  <r>
    <x v="6"/>
    <x v="148"/>
    <s v="1"/>
    <x v="0"/>
    <s v="15041RESIN415142021"/>
    <s v="21SD000C"/>
    <x v="4250"/>
    <n v="5370"/>
    <x v="575"/>
    <x v="95"/>
    <n v="0"/>
    <n v="0"/>
    <n v="652.44000000000005"/>
    <n v="84.817200000000014"/>
    <n v="0"/>
    <n v="0"/>
    <n v="737.25720000000001"/>
    <m/>
    <s v="1"/>
    <x v="1"/>
  </r>
  <r>
    <x v="6"/>
    <x v="148"/>
    <s v="1"/>
    <x v="0"/>
    <s v="15041RESIN415142021"/>
    <s v="21SD000C"/>
    <x v="4251"/>
    <n v="5371"/>
    <x v="9"/>
    <x v="10"/>
    <n v="0"/>
    <n v="0"/>
    <n v="1129.2"/>
    <n v="146.79600000000002"/>
    <n v="0"/>
    <n v="0"/>
    <n v="1275.9960000000001"/>
    <m/>
    <s v="1"/>
    <x v="1"/>
  </r>
  <r>
    <x v="6"/>
    <x v="148"/>
    <s v="1"/>
    <x v="0"/>
    <s v="15041RESIN415142021"/>
    <s v="21SD000C"/>
    <x v="4252"/>
    <n v="5372"/>
    <x v="120"/>
    <x v="137"/>
    <n v="0"/>
    <n v="0"/>
    <n v="134.4"/>
    <n v="17.472000000000001"/>
    <n v="0"/>
    <n v="0"/>
    <n v="151.87200000000001"/>
    <m/>
    <s v="1"/>
    <x v="1"/>
  </r>
  <r>
    <x v="6"/>
    <x v="148"/>
    <s v="1"/>
    <x v="0"/>
    <s v="15041RESIN415142021"/>
    <s v="21SD000C"/>
    <x v="4253"/>
    <n v="5373"/>
    <x v="490"/>
    <x v="572"/>
    <n v="0"/>
    <n v="0"/>
    <n v="3300"/>
    <n v="429"/>
    <n v="0"/>
    <n v="0"/>
    <n v="3729"/>
    <m/>
    <s v="1"/>
    <x v="1"/>
  </r>
  <r>
    <x v="6"/>
    <x v="148"/>
    <s v="1"/>
    <x v="0"/>
    <s v="15041RESIN415142021"/>
    <s v="21SD000C"/>
    <x v="4254"/>
    <n v="5374"/>
    <x v="425"/>
    <x v="498"/>
    <n v="0"/>
    <n v="0"/>
    <n v="646.12"/>
    <n v="83.99560000000001"/>
    <n v="0"/>
    <n v="0"/>
    <n v="730.11559999999997"/>
    <m/>
    <s v="1"/>
    <x v="1"/>
  </r>
  <r>
    <x v="6"/>
    <x v="148"/>
    <s v="1"/>
    <x v="0"/>
    <s v="15041RESIN415142021"/>
    <s v="21SD000C"/>
    <x v="4255"/>
    <n v="5375"/>
    <x v="425"/>
    <x v="498"/>
    <n v="0"/>
    <n v="0"/>
    <n v="132.74"/>
    <n v="17.256200000000003"/>
    <n v="0"/>
    <n v="0"/>
    <n v="149.99620000000002"/>
    <m/>
    <s v="1"/>
    <x v="1"/>
  </r>
  <r>
    <x v="6"/>
    <x v="148"/>
    <s v="1"/>
    <x v="0"/>
    <s v="15041RESIN415142021"/>
    <s v="21SD000C"/>
    <x v="4256"/>
    <n v="5376"/>
    <x v="2"/>
    <x v="2"/>
    <n v="0"/>
    <n v="0"/>
    <n v="0"/>
    <n v="0"/>
    <n v="0"/>
    <n v="0"/>
    <n v="0"/>
    <m/>
    <s v="1"/>
    <x v="1"/>
  </r>
  <r>
    <x v="6"/>
    <x v="148"/>
    <s v="1"/>
    <x v="0"/>
    <s v="15041RESIN415142021"/>
    <s v="21SD000C"/>
    <x v="4257"/>
    <n v="5377"/>
    <x v="552"/>
    <x v="620"/>
    <n v="0"/>
    <n v="0"/>
    <n v="849.54"/>
    <n v="110.4402"/>
    <n v="0"/>
    <n v="0"/>
    <n v="959.98019999999997"/>
    <m/>
    <s v="1"/>
    <x v="1"/>
  </r>
  <r>
    <x v="6"/>
    <x v="148"/>
    <s v="1"/>
    <x v="0"/>
    <s v="15041RESIN415142021"/>
    <s v="21SD000C"/>
    <x v="4258"/>
    <n v="5378"/>
    <x v="366"/>
    <x v="429"/>
    <n v="0"/>
    <n v="0"/>
    <n v="280.75"/>
    <n v="36.497500000000002"/>
    <n v="0"/>
    <n v="0"/>
    <n v="317.2475"/>
    <m/>
    <s v="1"/>
    <x v="1"/>
  </r>
  <r>
    <x v="6"/>
    <x v="148"/>
    <s v="1"/>
    <x v="0"/>
    <s v="15041RESIN415142021"/>
    <s v="21SD000C"/>
    <x v="4259"/>
    <n v="5379"/>
    <x v="402"/>
    <x v="471"/>
    <n v="0"/>
    <n v="0"/>
    <n v="339.82"/>
    <n v="44.176600000000001"/>
    <n v="0"/>
    <n v="0"/>
    <n v="383.9966"/>
    <m/>
    <s v="1"/>
    <x v="1"/>
  </r>
  <r>
    <x v="6"/>
    <x v="148"/>
    <s v="1"/>
    <x v="0"/>
    <s v="15041RESIN415142021"/>
    <s v="21SD000C"/>
    <x v="4260"/>
    <n v="5380"/>
    <x v="191"/>
    <x v="223"/>
    <n v="0"/>
    <n v="0"/>
    <n v="3623.95"/>
    <n v="471.11349999999999"/>
    <n v="0"/>
    <n v="0"/>
    <n v="4095.0634999999997"/>
    <m/>
    <s v="1"/>
    <x v="1"/>
  </r>
  <r>
    <x v="6"/>
    <x v="148"/>
    <s v="1"/>
    <x v="0"/>
    <s v="15041RESIN415142021"/>
    <s v="21SD000C"/>
    <x v="4261"/>
    <n v="5381"/>
    <x v="191"/>
    <x v="223"/>
    <n v="0"/>
    <n v="0"/>
    <n v="3623.96"/>
    <n v="471.1148"/>
    <n v="0"/>
    <n v="0"/>
    <n v="4095.0747999999999"/>
    <m/>
    <s v="1"/>
    <x v="1"/>
  </r>
  <r>
    <x v="6"/>
    <x v="148"/>
    <s v="1"/>
    <x v="0"/>
    <s v="15041RESIN415142021"/>
    <s v="21SD000C"/>
    <x v="4262"/>
    <n v="5382"/>
    <x v="191"/>
    <x v="223"/>
    <n v="0"/>
    <n v="0"/>
    <n v="3380.02"/>
    <n v="439.40260000000001"/>
    <n v="0"/>
    <n v="0"/>
    <n v="3819.4225999999999"/>
    <m/>
    <s v="1"/>
    <x v="1"/>
  </r>
  <r>
    <x v="6"/>
    <x v="148"/>
    <s v="1"/>
    <x v="0"/>
    <s v="15041RESIN415142021"/>
    <s v="21SD000C"/>
    <x v="4263"/>
    <n v="5383"/>
    <x v="182"/>
    <x v="210"/>
    <n v="0"/>
    <n v="0"/>
    <n v="38.24"/>
    <n v="4.9712000000000005"/>
    <n v="0"/>
    <n v="0"/>
    <n v="43.211200000000005"/>
    <m/>
    <s v="1"/>
    <x v="1"/>
  </r>
  <r>
    <x v="6"/>
    <x v="148"/>
    <s v="1"/>
    <x v="0"/>
    <s v="15041RESIN415142021"/>
    <s v="21SD000C"/>
    <x v="4264"/>
    <n v="5384"/>
    <x v="69"/>
    <x v="75"/>
    <n v="0"/>
    <n v="0"/>
    <n v="74.34"/>
    <n v="9.664200000000001"/>
    <n v="0"/>
    <n v="0"/>
    <n v="84.004199999999997"/>
    <m/>
    <s v="1"/>
    <x v="1"/>
  </r>
  <r>
    <x v="6"/>
    <x v="148"/>
    <s v="1"/>
    <x v="0"/>
    <s v="15041RESIN415142021"/>
    <s v="21SD000C"/>
    <x v="4265"/>
    <n v="5385"/>
    <x v="68"/>
    <x v="74"/>
    <n v="0"/>
    <n v="0"/>
    <n v="37.17"/>
    <n v="4.8321000000000005"/>
    <n v="0"/>
    <n v="0"/>
    <n v="42.002099999999999"/>
    <m/>
    <s v="1"/>
    <x v="1"/>
  </r>
  <r>
    <x v="6"/>
    <x v="148"/>
    <s v="1"/>
    <x v="0"/>
    <s v="15041RESIN415142021"/>
    <s v="21SD000C"/>
    <x v="4266"/>
    <n v="5386"/>
    <x v="593"/>
    <x v="647"/>
    <n v="0"/>
    <n v="0"/>
    <n v="185.84"/>
    <n v="24.159200000000002"/>
    <n v="0"/>
    <n v="0"/>
    <n v="209.9992"/>
    <m/>
    <s v="1"/>
    <x v="1"/>
  </r>
  <r>
    <x v="6"/>
    <x v="148"/>
    <s v="1"/>
    <x v="0"/>
    <s v="15041RESIN415142021"/>
    <s v="21SD000C"/>
    <x v="4267"/>
    <n v="5387"/>
    <x v="426"/>
    <x v="499"/>
    <n v="0"/>
    <n v="0"/>
    <n v="167.22"/>
    <n v="21.738600000000002"/>
    <n v="0"/>
    <n v="0"/>
    <n v="188.95859999999999"/>
    <m/>
    <s v="1"/>
    <x v="1"/>
  </r>
  <r>
    <x v="6"/>
    <x v="148"/>
    <s v="1"/>
    <x v="0"/>
    <s v="15041RESIN415142021"/>
    <s v="21SD000C"/>
    <x v="4268"/>
    <n v="5388"/>
    <x v="594"/>
    <x v="165"/>
    <n v="0"/>
    <n v="0"/>
    <n v="315.89999999999998"/>
    <n v="41.067"/>
    <n v="0"/>
    <n v="0"/>
    <n v="356.96699999999998"/>
    <m/>
    <s v="1"/>
    <x v="1"/>
  </r>
  <r>
    <x v="6"/>
    <x v="148"/>
    <s v="1"/>
    <x v="0"/>
    <s v="15041RESIN415142021"/>
    <s v="21SD000C"/>
    <x v="4269"/>
    <n v="5389"/>
    <x v="170"/>
    <x v="196"/>
    <n v="0"/>
    <n v="0"/>
    <n v="185.83"/>
    <n v="24.157900000000001"/>
    <n v="0"/>
    <n v="0"/>
    <n v="209.98790000000002"/>
    <m/>
    <s v="1"/>
    <x v="1"/>
  </r>
  <r>
    <x v="6"/>
    <x v="148"/>
    <s v="1"/>
    <x v="0"/>
    <s v="15041RESIN415142021"/>
    <s v="21SD000C"/>
    <x v="4270"/>
    <n v="5390"/>
    <x v="189"/>
    <x v="221"/>
    <n v="0"/>
    <n v="0"/>
    <n v="55.74"/>
    <n v="7.2462000000000009"/>
    <n v="0"/>
    <n v="0"/>
    <n v="62.986200000000004"/>
    <m/>
    <s v="1"/>
    <x v="1"/>
  </r>
  <r>
    <x v="6"/>
    <x v="148"/>
    <s v="1"/>
    <x v="0"/>
    <s v="15041RESIN415142021"/>
    <s v="21SD000C"/>
    <x v="4271"/>
    <n v="5391"/>
    <x v="543"/>
    <x v="428"/>
    <n v="0"/>
    <n v="0"/>
    <n v="55.75"/>
    <n v="7.2475000000000005"/>
    <n v="0"/>
    <n v="0"/>
    <n v="62.997500000000002"/>
    <m/>
    <s v="1"/>
    <x v="1"/>
  </r>
  <r>
    <x v="6"/>
    <x v="148"/>
    <s v="1"/>
    <x v="0"/>
    <s v="15041RESIN415142021"/>
    <s v="21SD000C"/>
    <x v="4272"/>
    <n v="5391"/>
    <x v="543"/>
    <x v="428"/>
    <n v="0"/>
    <n v="0"/>
    <n v="55.75"/>
    <n v="7.2475000000000005"/>
    <n v="0"/>
    <n v="0"/>
    <n v="62.997500000000002"/>
    <m/>
    <s v="1"/>
    <x v="1"/>
  </r>
  <r>
    <x v="6"/>
    <x v="148"/>
    <s v="1"/>
    <x v="0"/>
    <s v="15041RESIN415142021"/>
    <s v="21SD000C"/>
    <x v="4273"/>
    <n v="5392"/>
    <x v="120"/>
    <x v="137"/>
    <n v="0"/>
    <n v="0"/>
    <n v="146.19999999999999"/>
    <n v="19.006"/>
    <n v="0"/>
    <n v="0"/>
    <n v="165.20599999999999"/>
    <m/>
    <s v="1"/>
    <x v="1"/>
  </r>
  <r>
    <x v="6"/>
    <x v="148"/>
    <s v="1"/>
    <x v="0"/>
    <s v="15041RESIN415142021"/>
    <s v="21SD000C"/>
    <x v="4274"/>
    <n v="5393"/>
    <x v="18"/>
    <x v="21"/>
    <n v="0"/>
    <n v="0"/>
    <n v="447.55"/>
    <n v="58.181500000000007"/>
    <n v="0"/>
    <n v="0"/>
    <n v="505.73150000000004"/>
    <m/>
    <s v="1"/>
    <x v="1"/>
  </r>
  <r>
    <x v="6"/>
    <x v="148"/>
    <s v="1"/>
    <x v="0"/>
    <s v="15041RESIN415142021"/>
    <s v="21SD000C"/>
    <x v="4275"/>
    <n v="5394"/>
    <x v="351"/>
    <x v="410"/>
    <n v="0"/>
    <n v="0"/>
    <n v="3143.3"/>
    <n v="408.62900000000002"/>
    <n v="0"/>
    <n v="0"/>
    <n v="3551.9290000000001"/>
    <m/>
    <s v="1"/>
    <x v="1"/>
  </r>
  <r>
    <x v="6"/>
    <x v="148"/>
    <s v="1"/>
    <x v="0"/>
    <s v="15041RESIN415142021"/>
    <s v="21SD000C"/>
    <x v="4276"/>
    <n v="5395"/>
    <x v="392"/>
    <x v="461"/>
    <n v="0"/>
    <n v="0"/>
    <n v="96"/>
    <n v="12.48"/>
    <n v="0"/>
    <n v="0"/>
    <n v="108.48"/>
    <m/>
    <s v="1"/>
    <x v="1"/>
  </r>
  <r>
    <x v="6"/>
    <x v="148"/>
    <s v="1"/>
    <x v="0"/>
    <s v="15041RESIN415142021"/>
    <s v="21SD000C"/>
    <x v="4277"/>
    <n v="5396"/>
    <x v="10"/>
    <x v="11"/>
    <n v="0"/>
    <n v="0"/>
    <n v="21.23"/>
    <n v="2.7599"/>
    <n v="0"/>
    <n v="0"/>
    <n v="23.989899999999999"/>
    <m/>
    <s v="1"/>
    <x v="1"/>
  </r>
  <r>
    <x v="6"/>
    <x v="148"/>
    <s v="1"/>
    <x v="0"/>
    <s v="15041RESIN415142021"/>
    <s v="21SD000C"/>
    <x v="4278"/>
    <n v="5397"/>
    <x v="60"/>
    <x v="65"/>
    <n v="0"/>
    <n v="0"/>
    <n v="92.91"/>
    <n v="12.0783"/>
    <n v="0"/>
    <n v="0"/>
    <n v="104.9883"/>
    <m/>
    <s v="1"/>
    <x v="1"/>
  </r>
  <r>
    <x v="6"/>
    <x v="148"/>
    <s v="1"/>
    <x v="0"/>
    <s v="15041RESIN415142021"/>
    <s v="21SD000C"/>
    <x v="4279"/>
    <n v="5398"/>
    <x v="110"/>
    <x v="126"/>
    <n v="0"/>
    <n v="0"/>
    <n v="599.89"/>
    <n v="77.985699999999994"/>
    <n v="0"/>
    <n v="0"/>
    <n v="677.87569999999994"/>
    <m/>
    <s v="1"/>
    <x v="1"/>
  </r>
  <r>
    <x v="6"/>
    <x v="148"/>
    <s v="1"/>
    <x v="0"/>
    <s v="15041RESIN415142021"/>
    <s v="21SD000C"/>
    <x v="4280"/>
    <n v="5399"/>
    <x v="110"/>
    <x v="126"/>
    <n v="0"/>
    <n v="0"/>
    <n v="464.61"/>
    <n v="60.399300000000004"/>
    <n v="0"/>
    <n v="0"/>
    <n v="525.00930000000005"/>
    <m/>
    <s v="1"/>
    <x v="1"/>
  </r>
  <r>
    <x v="6"/>
    <x v="148"/>
    <s v="1"/>
    <x v="0"/>
    <s v="15041RESIN415142021"/>
    <s v="21SD000C"/>
    <x v="4281"/>
    <n v="5400"/>
    <x v="595"/>
    <x v="648"/>
    <n v="0"/>
    <n v="0"/>
    <n v="464.62"/>
    <n v="60.400600000000004"/>
    <n v="0"/>
    <n v="0"/>
    <n v="525.02060000000006"/>
    <m/>
    <s v="1"/>
    <x v="1"/>
  </r>
  <r>
    <x v="6"/>
    <x v="148"/>
    <s v="1"/>
    <x v="0"/>
    <s v="15041RESIN415142021"/>
    <s v="21SD000C"/>
    <x v="4282"/>
    <n v="5401"/>
    <x v="39"/>
    <x v="43"/>
    <n v="0"/>
    <n v="0"/>
    <n v="94.9"/>
    <n v="12.337000000000002"/>
    <n v="0"/>
    <n v="0"/>
    <n v="107.23700000000001"/>
    <m/>
    <s v="1"/>
    <x v="1"/>
  </r>
  <r>
    <x v="6"/>
    <x v="148"/>
    <s v="1"/>
    <x v="0"/>
    <s v="15041RESIN415142021"/>
    <s v="21SD000C"/>
    <x v="4283"/>
    <n v="5402"/>
    <x v="407"/>
    <x v="476"/>
    <n v="0"/>
    <n v="0"/>
    <n v="1425"/>
    <n v="185.25"/>
    <n v="0"/>
    <n v="0"/>
    <n v="1610.25"/>
    <m/>
    <s v="1"/>
    <x v="1"/>
  </r>
  <r>
    <x v="6"/>
    <x v="148"/>
    <s v="1"/>
    <x v="0"/>
    <s v="15041RESIN415142021"/>
    <s v="21SD000C"/>
    <x v="4284"/>
    <n v="5403"/>
    <x v="26"/>
    <x v="30"/>
    <n v="0"/>
    <n v="0"/>
    <n v="118.08"/>
    <n v="15.3504"/>
    <n v="0"/>
    <n v="0"/>
    <n v="133.43039999999999"/>
    <m/>
    <s v="1"/>
    <x v="1"/>
  </r>
  <r>
    <x v="6"/>
    <x v="148"/>
    <s v="1"/>
    <x v="0"/>
    <s v="15041RESIN415142021"/>
    <s v="21SD000C"/>
    <x v="4285"/>
    <n v="5404"/>
    <x v="145"/>
    <x v="166"/>
    <n v="0"/>
    <n v="0"/>
    <n v="351.17"/>
    <n v="45.652100000000004"/>
    <n v="0"/>
    <n v="0"/>
    <n v="396.82210000000003"/>
    <m/>
    <s v="1"/>
    <x v="1"/>
  </r>
  <r>
    <x v="6"/>
    <x v="148"/>
    <s v="1"/>
    <x v="0"/>
    <s v="15041RESIN415142021"/>
    <s v="21SD000C"/>
    <x v="4286"/>
    <n v="5405"/>
    <x v="26"/>
    <x v="30"/>
    <n v="0"/>
    <n v="0"/>
    <n v="40.32"/>
    <n v="5.2416"/>
    <n v="0"/>
    <n v="0"/>
    <n v="45.561599999999999"/>
    <m/>
    <s v="1"/>
    <x v="1"/>
  </r>
  <r>
    <x v="6"/>
    <x v="148"/>
    <s v="1"/>
    <x v="0"/>
    <s v="15041RESIN415142021"/>
    <s v="21SD000C"/>
    <x v="4287"/>
    <n v="5406"/>
    <x v="13"/>
    <x v="16"/>
    <n v="0"/>
    <n v="0"/>
    <n v="1053.3599999999999"/>
    <n v="136.93680000000001"/>
    <n v="0"/>
    <n v="0"/>
    <n v="1190.2967999999998"/>
    <m/>
    <s v="1"/>
    <x v="1"/>
  </r>
  <r>
    <x v="6"/>
    <x v="148"/>
    <s v="1"/>
    <x v="0"/>
    <s v="15041RESIN415142021"/>
    <s v="21SD000C"/>
    <x v="4288"/>
    <n v="5407"/>
    <x v="455"/>
    <x v="532"/>
    <n v="0"/>
    <n v="0"/>
    <n v="1412.37"/>
    <n v="183.60809999999998"/>
    <n v="0"/>
    <n v="0"/>
    <n v="1595.9780999999998"/>
    <m/>
    <s v="1"/>
    <x v="1"/>
  </r>
  <r>
    <x v="6"/>
    <x v="148"/>
    <s v="1"/>
    <x v="0"/>
    <s v="15041RESIN415142021"/>
    <s v="21SD000C"/>
    <x v="4289"/>
    <n v="5408"/>
    <x v="574"/>
    <x v="168"/>
    <n v="0"/>
    <n v="0"/>
    <n v="74.34"/>
    <n v="9.664200000000001"/>
    <n v="0"/>
    <n v="0"/>
    <n v="84.004199999999997"/>
    <m/>
    <s v="1"/>
    <x v="1"/>
  </r>
  <r>
    <x v="6"/>
    <x v="148"/>
    <s v="1"/>
    <x v="0"/>
    <s v="15041RESIN415142021"/>
    <s v="21SD000C"/>
    <x v="4290"/>
    <n v="5409"/>
    <x v="60"/>
    <x v="65"/>
    <n v="0"/>
    <n v="0"/>
    <n v="288.04000000000002"/>
    <n v="37.445200000000007"/>
    <n v="0"/>
    <n v="0"/>
    <n v="325.48520000000002"/>
    <m/>
    <s v="1"/>
    <x v="1"/>
  </r>
  <r>
    <x v="6"/>
    <x v="148"/>
    <s v="1"/>
    <x v="0"/>
    <s v="15041RESIN415142021"/>
    <s v="21SD000C"/>
    <x v="4291"/>
    <n v="5410"/>
    <x v="209"/>
    <x v="246"/>
    <n v="0"/>
    <n v="0"/>
    <n v="296.33999999999997"/>
    <n v="38.5242"/>
    <n v="0"/>
    <n v="0"/>
    <n v="334.86419999999998"/>
    <m/>
    <s v="1"/>
    <x v="1"/>
  </r>
  <r>
    <x v="6"/>
    <x v="148"/>
    <s v="1"/>
    <x v="0"/>
    <s v="15041RESIN415142021"/>
    <s v="21SD000C"/>
    <x v="4292"/>
    <n v="5411"/>
    <x v="160"/>
    <x v="184"/>
    <n v="0"/>
    <n v="0"/>
    <n v="204.42"/>
    <n v="26.5746"/>
    <n v="0"/>
    <n v="0"/>
    <n v="230.99459999999999"/>
    <m/>
    <s v="1"/>
    <x v="1"/>
  </r>
  <r>
    <x v="6"/>
    <x v="148"/>
    <s v="1"/>
    <x v="0"/>
    <s v="15041RESIN415142021"/>
    <s v="21SD000C"/>
    <x v="4293"/>
    <n v="5412"/>
    <x v="259"/>
    <x v="309"/>
    <n v="0"/>
    <n v="0"/>
    <n v="74.33"/>
    <n v="9.6629000000000005"/>
    <n v="0"/>
    <n v="0"/>
    <n v="83.992899999999992"/>
    <m/>
    <s v="1"/>
    <x v="1"/>
  </r>
  <r>
    <x v="6"/>
    <x v="148"/>
    <s v="1"/>
    <x v="0"/>
    <s v="15041RESIN415142021"/>
    <s v="21SD000C"/>
    <x v="4294"/>
    <n v="5413"/>
    <x v="144"/>
    <x v="164"/>
    <n v="0"/>
    <n v="0"/>
    <n v="74.33"/>
    <n v="9.6629000000000005"/>
    <n v="0"/>
    <n v="0"/>
    <n v="83.992899999999992"/>
    <m/>
    <s v="1"/>
    <x v="1"/>
  </r>
  <r>
    <x v="6"/>
    <x v="148"/>
    <s v="1"/>
    <x v="0"/>
    <s v="15041RESIN415142021"/>
    <s v="21SD000C"/>
    <x v="4295"/>
    <n v="5414"/>
    <x v="268"/>
    <x v="318"/>
    <n v="0"/>
    <n v="0"/>
    <n v="55.74"/>
    <n v="7.2462000000000009"/>
    <n v="0"/>
    <n v="0"/>
    <n v="62.986200000000004"/>
    <m/>
    <s v="1"/>
    <x v="1"/>
  </r>
  <r>
    <x v="6"/>
    <x v="148"/>
    <s v="1"/>
    <x v="0"/>
    <s v="15041RESIN415142021"/>
    <s v="21SD000C"/>
    <x v="4296"/>
    <n v="5415"/>
    <x v="156"/>
    <x v="180"/>
    <n v="0"/>
    <n v="0"/>
    <n v="185.8"/>
    <n v="24.154000000000003"/>
    <n v="0"/>
    <n v="0"/>
    <n v="209.95400000000001"/>
    <m/>
    <s v="1"/>
    <x v="1"/>
  </r>
  <r>
    <x v="6"/>
    <x v="148"/>
    <s v="1"/>
    <x v="0"/>
    <s v="15041RESIN415142021"/>
    <s v="21SD000C"/>
    <x v="4297"/>
    <n v="5416"/>
    <x v="57"/>
    <x v="62"/>
    <n v="0"/>
    <n v="0"/>
    <n v="148.68"/>
    <n v="19.328400000000002"/>
    <n v="0"/>
    <n v="0"/>
    <n v="168.00839999999999"/>
    <m/>
    <s v="1"/>
    <x v="1"/>
  </r>
  <r>
    <x v="6"/>
    <x v="148"/>
    <s v="1"/>
    <x v="0"/>
    <s v="15041RESIN415142021"/>
    <s v="21SD000C"/>
    <x v="4298"/>
    <n v="5417"/>
    <x v="178"/>
    <x v="204"/>
    <n v="0"/>
    <n v="0"/>
    <n v="12257.85"/>
    <n v="1593.5205000000001"/>
    <n v="0"/>
    <n v="0"/>
    <n v="13851.370500000001"/>
    <m/>
    <s v="1"/>
    <x v="1"/>
  </r>
  <r>
    <x v="6"/>
    <x v="148"/>
    <s v="1"/>
    <x v="0"/>
    <s v="15041RESIN415142021"/>
    <s v="21SD000C"/>
    <x v="4299"/>
    <n v="5418"/>
    <x v="10"/>
    <x v="11"/>
    <n v="0"/>
    <n v="0"/>
    <n v="396.24"/>
    <n v="51.511200000000002"/>
    <n v="0"/>
    <n v="0"/>
    <n v="447.75120000000004"/>
    <m/>
    <s v="1"/>
    <x v="1"/>
  </r>
  <r>
    <x v="6"/>
    <x v="149"/>
    <s v="1"/>
    <x v="0"/>
    <s v="15041RESIN415142021"/>
    <s v="21SD000C"/>
    <x v="4300"/>
    <n v="5419"/>
    <x v="190"/>
    <x v="222"/>
    <n v="0"/>
    <n v="0"/>
    <n v="614.29999999999995"/>
    <n v="79.858999999999995"/>
    <n v="0"/>
    <n v="0"/>
    <n v="694.15899999999999"/>
    <m/>
    <s v="1"/>
    <x v="1"/>
  </r>
  <r>
    <x v="6"/>
    <x v="149"/>
    <s v="1"/>
    <x v="0"/>
    <s v="15041RESIN415142021"/>
    <s v="21SD000C"/>
    <x v="4301"/>
    <n v="5420"/>
    <x v="596"/>
    <x v="649"/>
    <n v="0"/>
    <n v="0"/>
    <n v="21.89"/>
    <n v="2.8457000000000003"/>
    <n v="0"/>
    <n v="0"/>
    <n v="24.735700000000001"/>
    <m/>
    <s v="1"/>
    <x v="1"/>
  </r>
  <r>
    <x v="6"/>
    <x v="149"/>
    <s v="1"/>
    <x v="0"/>
    <s v="15041RESIN415142021"/>
    <s v="21SD000C"/>
    <x v="4302"/>
    <n v="5421"/>
    <x v="32"/>
    <x v="36"/>
    <n v="0"/>
    <n v="0"/>
    <n v="294.97000000000003"/>
    <n v="38.346100000000007"/>
    <n v="0"/>
    <n v="0"/>
    <n v="333.31610000000001"/>
    <m/>
    <s v="1"/>
    <x v="1"/>
  </r>
  <r>
    <x v="6"/>
    <x v="149"/>
    <s v="1"/>
    <x v="0"/>
    <s v="15041RESIN415142021"/>
    <s v="21SD000C"/>
    <x v="4303"/>
    <n v="5422"/>
    <x v="146"/>
    <x v="167"/>
    <n v="0"/>
    <n v="0"/>
    <n v="111.48"/>
    <n v="14.492400000000002"/>
    <n v="0"/>
    <n v="0"/>
    <n v="125.97240000000001"/>
    <m/>
    <s v="1"/>
    <x v="1"/>
  </r>
  <r>
    <x v="6"/>
    <x v="149"/>
    <s v="1"/>
    <x v="0"/>
    <s v="15041RESIN415142021"/>
    <s v="21SD000C"/>
    <x v="4304"/>
    <n v="5423"/>
    <x v="536"/>
    <x v="12"/>
    <n v="0"/>
    <n v="0"/>
    <n v="130.07"/>
    <n v="16.909099999999999"/>
    <n v="0"/>
    <n v="0"/>
    <n v="146.97909999999999"/>
    <m/>
    <s v="1"/>
    <x v="1"/>
  </r>
  <r>
    <x v="6"/>
    <x v="149"/>
    <s v="1"/>
    <x v="0"/>
    <s v="15041RESIN415142021"/>
    <s v="21SD000C"/>
    <x v="4305"/>
    <n v="5424"/>
    <x v="240"/>
    <x v="283"/>
    <n v="0"/>
    <n v="0"/>
    <n v="189.8"/>
    <n v="24.674000000000003"/>
    <n v="0"/>
    <n v="0"/>
    <n v="214.47400000000002"/>
    <m/>
    <s v="1"/>
    <x v="1"/>
  </r>
  <r>
    <x v="6"/>
    <x v="149"/>
    <s v="1"/>
    <x v="0"/>
    <s v="15041RESIN415142021"/>
    <s v="21SD000C"/>
    <x v="4306"/>
    <n v="5425"/>
    <x v="58"/>
    <x v="63"/>
    <n v="0"/>
    <n v="0"/>
    <n v="167.25"/>
    <n v="21.7425"/>
    <n v="0"/>
    <n v="0"/>
    <n v="188.99250000000001"/>
    <m/>
    <s v="1"/>
    <x v="1"/>
  </r>
  <r>
    <x v="6"/>
    <x v="149"/>
    <s v="1"/>
    <x v="0"/>
    <s v="15041RESIN415142021"/>
    <s v="21SD000C"/>
    <x v="4307"/>
    <n v="5426"/>
    <x v="82"/>
    <x v="89"/>
    <n v="0"/>
    <n v="0"/>
    <n v="348.35"/>
    <n v="45.285500000000006"/>
    <n v="0"/>
    <n v="0"/>
    <n v="393.63550000000004"/>
    <m/>
    <s v="1"/>
    <x v="1"/>
  </r>
  <r>
    <x v="6"/>
    <x v="149"/>
    <s v="1"/>
    <x v="0"/>
    <s v="15041RESIN415142021"/>
    <s v="21SD000C"/>
    <x v="4308"/>
    <n v="5427"/>
    <x v="196"/>
    <x v="228"/>
    <n v="0"/>
    <n v="0"/>
    <n v="4646.1000000000004"/>
    <n v="603.99300000000005"/>
    <n v="0"/>
    <n v="0"/>
    <n v="5250.0930000000008"/>
    <m/>
    <s v="1"/>
    <x v="1"/>
  </r>
  <r>
    <x v="6"/>
    <x v="149"/>
    <s v="1"/>
    <x v="0"/>
    <s v="15041RESIN415142021"/>
    <s v="21SD000C"/>
    <x v="4309"/>
    <n v="5428"/>
    <x v="113"/>
    <x v="129"/>
    <n v="0"/>
    <n v="0"/>
    <n v="6986.43"/>
    <n v="908.23590000000002"/>
    <n v="0"/>
    <n v="0"/>
    <n v="7894.6659"/>
    <m/>
    <s v="1"/>
    <x v="1"/>
  </r>
  <r>
    <x v="6"/>
    <x v="149"/>
    <s v="1"/>
    <x v="0"/>
    <s v="15041RESIN415142021"/>
    <s v="21SD000C"/>
    <x v="4310"/>
    <n v="5429"/>
    <x v="60"/>
    <x v="65"/>
    <n v="0"/>
    <n v="0"/>
    <n v="130.07"/>
    <n v="16.909099999999999"/>
    <n v="0"/>
    <n v="0"/>
    <n v="146.97909999999999"/>
    <m/>
    <s v="1"/>
    <x v="1"/>
  </r>
  <r>
    <x v="6"/>
    <x v="149"/>
    <s v="1"/>
    <x v="0"/>
    <s v="15041RESIN415142021"/>
    <s v="21SD000C"/>
    <x v="4311"/>
    <n v="5430"/>
    <x v="150"/>
    <x v="172"/>
    <n v="0"/>
    <n v="0"/>
    <n v="716.8"/>
    <n v="93.183999999999997"/>
    <n v="0"/>
    <n v="0"/>
    <n v="809.98399999999992"/>
    <m/>
    <s v="1"/>
    <x v="1"/>
  </r>
  <r>
    <x v="6"/>
    <x v="149"/>
    <s v="1"/>
    <x v="0"/>
    <s v="15041RESIN415142021"/>
    <s v="21SD000C"/>
    <x v="4312"/>
    <n v="5431"/>
    <x v="150"/>
    <x v="172"/>
    <n v="0"/>
    <n v="0"/>
    <n v="138.22"/>
    <n v="17.968600000000002"/>
    <n v="0"/>
    <n v="0"/>
    <n v="156.18860000000001"/>
    <m/>
    <s v="1"/>
    <x v="1"/>
  </r>
  <r>
    <x v="6"/>
    <x v="149"/>
    <s v="1"/>
    <x v="0"/>
    <s v="15041RESIN415142021"/>
    <s v="21SD000C"/>
    <x v="4313"/>
    <n v="5432"/>
    <x v="597"/>
    <x v="650"/>
    <n v="0"/>
    <n v="0"/>
    <n v="38.700000000000003"/>
    <n v="5.0310000000000006"/>
    <n v="0"/>
    <n v="0"/>
    <n v="43.731000000000002"/>
    <m/>
    <s v="1"/>
    <x v="1"/>
  </r>
  <r>
    <x v="6"/>
    <x v="149"/>
    <s v="1"/>
    <x v="0"/>
    <s v="15041RESIN415142021"/>
    <s v="21SD000C"/>
    <x v="4314"/>
    <n v="5433"/>
    <x v="2"/>
    <x v="2"/>
    <n v="0"/>
    <n v="0"/>
    <n v="0"/>
    <n v="0"/>
    <n v="0"/>
    <n v="0"/>
    <n v="0"/>
    <m/>
    <s v="1"/>
    <x v="1"/>
  </r>
  <r>
    <x v="6"/>
    <x v="149"/>
    <s v="1"/>
    <x v="0"/>
    <s v="15041RESIN415142021"/>
    <s v="21SD000C"/>
    <x v="4315"/>
    <n v="5434"/>
    <x v="10"/>
    <x v="11"/>
    <n v="0"/>
    <n v="0"/>
    <n v="210.93"/>
    <n v="27.420900000000003"/>
    <n v="0"/>
    <n v="0"/>
    <n v="238.35090000000002"/>
    <m/>
    <s v="1"/>
    <x v="1"/>
  </r>
  <r>
    <x v="6"/>
    <x v="149"/>
    <s v="1"/>
    <x v="0"/>
    <s v="15041RESIN415142021"/>
    <s v="21SD000C"/>
    <x v="4316"/>
    <n v="5435"/>
    <x v="118"/>
    <x v="135"/>
    <n v="0"/>
    <n v="0"/>
    <n v="91.05"/>
    <n v="11.836500000000001"/>
    <n v="0"/>
    <n v="0"/>
    <n v="102.8865"/>
    <m/>
    <s v="1"/>
    <x v="1"/>
  </r>
  <r>
    <x v="6"/>
    <x v="149"/>
    <s v="1"/>
    <x v="0"/>
    <s v="15041RESIN415142021"/>
    <s v="21SD000C"/>
    <x v="4317"/>
    <n v="5436"/>
    <x v="40"/>
    <x v="44"/>
    <n v="0"/>
    <n v="0"/>
    <n v="408.85"/>
    <n v="53.150500000000008"/>
    <n v="0"/>
    <n v="0"/>
    <n v="462.00050000000005"/>
    <m/>
    <s v="1"/>
    <x v="1"/>
  </r>
  <r>
    <x v="6"/>
    <x v="149"/>
    <s v="1"/>
    <x v="0"/>
    <s v="15041RESIN415142021"/>
    <s v="21SD000C"/>
    <x v="4318"/>
    <n v="5437"/>
    <x v="134"/>
    <x v="153"/>
    <n v="0"/>
    <n v="0"/>
    <n v="22.12"/>
    <n v="2.8756000000000004"/>
    <n v="0"/>
    <n v="0"/>
    <n v="24.995600000000003"/>
    <m/>
    <s v="1"/>
    <x v="1"/>
  </r>
  <r>
    <x v="6"/>
    <x v="149"/>
    <s v="1"/>
    <x v="0"/>
    <s v="15041RESIN415142021"/>
    <s v="21SD000C"/>
    <x v="4319"/>
    <n v="5438"/>
    <x v="162"/>
    <x v="186"/>
    <n v="0"/>
    <n v="0"/>
    <n v="779.14"/>
    <n v="101.2882"/>
    <n v="0"/>
    <n v="0"/>
    <n v="880.42819999999995"/>
    <m/>
    <s v="1"/>
    <x v="1"/>
  </r>
  <r>
    <x v="6"/>
    <x v="149"/>
    <s v="1"/>
    <x v="0"/>
    <s v="15041RESIN415142021"/>
    <s v="21SD000C"/>
    <x v="4320"/>
    <n v="5439"/>
    <x v="509"/>
    <x v="589"/>
    <n v="0"/>
    <n v="0"/>
    <n v="11.89"/>
    <n v="1.5457000000000001"/>
    <n v="0"/>
    <n v="0"/>
    <n v="13.435700000000001"/>
    <m/>
    <s v="1"/>
    <x v="1"/>
  </r>
  <r>
    <x v="6"/>
    <x v="149"/>
    <s v="1"/>
    <x v="0"/>
    <s v="15041RESIN415142021"/>
    <s v="21SD000C"/>
    <x v="4321"/>
    <n v="5440"/>
    <x v="2"/>
    <x v="2"/>
    <n v="0"/>
    <n v="0"/>
    <n v="0"/>
    <n v="0"/>
    <n v="0"/>
    <n v="0"/>
    <n v="0"/>
    <m/>
    <s v="1"/>
    <x v="1"/>
  </r>
  <r>
    <x v="6"/>
    <x v="149"/>
    <s v="1"/>
    <x v="0"/>
    <s v="15041RESIN415142021"/>
    <s v="21SD000C"/>
    <x v="4322"/>
    <n v="5441"/>
    <x v="260"/>
    <x v="310"/>
    <n v="0"/>
    <n v="0"/>
    <n v="167.24"/>
    <n v="21.741200000000003"/>
    <n v="0"/>
    <n v="0"/>
    <n v="188.9812"/>
    <m/>
    <s v="1"/>
    <x v="1"/>
  </r>
  <r>
    <x v="6"/>
    <x v="149"/>
    <s v="1"/>
    <x v="0"/>
    <s v="15041RESIN415142021"/>
    <s v="21SD000C"/>
    <x v="4323"/>
    <n v="5442"/>
    <x v="409"/>
    <x v="479"/>
    <n v="0"/>
    <n v="0"/>
    <n v="297.35000000000002"/>
    <n v="38.655500000000004"/>
    <n v="0"/>
    <n v="0"/>
    <n v="336.00550000000004"/>
    <m/>
    <s v="1"/>
    <x v="1"/>
  </r>
  <r>
    <x v="6"/>
    <x v="149"/>
    <s v="1"/>
    <x v="0"/>
    <s v="15041RESIN415142021"/>
    <s v="21SD000C"/>
    <x v="4324"/>
    <n v="5443"/>
    <x v="36"/>
    <x v="40"/>
    <n v="0"/>
    <n v="0"/>
    <n v="563"/>
    <n v="73.19"/>
    <n v="0"/>
    <n v="0"/>
    <n v="636.19000000000005"/>
    <m/>
    <s v="1"/>
    <x v="1"/>
  </r>
  <r>
    <x v="6"/>
    <x v="149"/>
    <s v="1"/>
    <x v="0"/>
    <s v="15041RESIN415142021"/>
    <s v="21SD000C"/>
    <x v="4325"/>
    <n v="5444"/>
    <x v="66"/>
    <x v="72"/>
    <n v="0"/>
    <n v="0"/>
    <n v="530"/>
    <n v="68.900000000000006"/>
    <n v="0"/>
    <n v="0"/>
    <n v="598.9"/>
    <m/>
    <s v="1"/>
    <x v="1"/>
  </r>
  <r>
    <x v="6"/>
    <x v="149"/>
    <s v="1"/>
    <x v="0"/>
    <s v="15041RESIN415142021"/>
    <s v="21SD000C"/>
    <x v="4326"/>
    <n v="5445"/>
    <x v="75"/>
    <x v="82"/>
    <n v="0"/>
    <n v="0"/>
    <n v="71.239999999999995"/>
    <n v="9.2611999999999988"/>
    <n v="0"/>
    <n v="0"/>
    <n v="80.501199999999997"/>
    <m/>
    <s v="1"/>
    <x v="1"/>
  </r>
  <r>
    <x v="6"/>
    <x v="149"/>
    <s v="1"/>
    <x v="0"/>
    <s v="15041RESIN415142021"/>
    <s v="21SD000C"/>
    <x v="4327"/>
    <n v="5446"/>
    <x v="10"/>
    <x v="11"/>
    <n v="0"/>
    <n v="0"/>
    <n v="45"/>
    <n v="5.8500000000000005"/>
    <n v="0"/>
    <n v="0"/>
    <n v="50.85"/>
    <m/>
    <s v="1"/>
    <x v="1"/>
  </r>
  <r>
    <x v="6"/>
    <x v="149"/>
    <s v="1"/>
    <x v="0"/>
    <s v="15041RESIN415142021"/>
    <s v="21SD000C"/>
    <x v="4328"/>
    <n v="5447"/>
    <x v="71"/>
    <x v="77"/>
    <n v="0"/>
    <n v="0"/>
    <n v="10.8"/>
    <n v="1.4040000000000001"/>
    <n v="0"/>
    <n v="0"/>
    <n v="12.204000000000001"/>
    <m/>
    <s v="1"/>
    <x v="1"/>
  </r>
  <r>
    <x v="6"/>
    <x v="149"/>
    <s v="1"/>
    <x v="0"/>
    <s v="15041RESIN415142021"/>
    <s v="21SD000C"/>
    <x v="4329"/>
    <n v="5448"/>
    <x v="598"/>
    <x v="651"/>
    <n v="0"/>
    <n v="0"/>
    <n v="85.2"/>
    <n v="11.076000000000001"/>
    <n v="0"/>
    <n v="0"/>
    <n v="96.27600000000001"/>
    <m/>
    <s v="1"/>
    <x v="1"/>
  </r>
  <r>
    <x v="6"/>
    <x v="149"/>
    <s v="1"/>
    <x v="0"/>
    <s v="15041RESIN415142021"/>
    <s v="21SD000C"/>
    <x v="4330"/>
    <n v="5449"/>
    <x v="362"/>
    <x v="423"/>
    <n v="0"/>
    <n v="0"/>
    <n v="206.41"/>
    <n v="26.833300000000001"/>
    <n v="0"/>
    <n v="0"/>
    <n v="233.2433"/>
    <m/>
    <s v="1"/>
    <x v="1"/>
  </r>
  <r>
    <x v="6"/>
    <x v="149"/>
    <s v="1"/>
    <x v="0"/>
    <s v="15041RESIN415142021"/>
    <s v="21SD000C"/>
    <x v="4331"/>
    <n v="5450"/>
    <x v="232"/>
    <x v="272"/>
    <n v="0"/>
    <n v="0"/>
    <n v="458.64"/>
    <n v="59.623199999999997"/>
    <n v="0"/>
    <n v="0"/>
    <n v="518.26319999999998"/>
    <m/>
    <s v="1"/>
    <x v="1"/>
  </r>
  <r>
    <x v="6"/>
    <x v="149"/>
    <s v="1"/>
    <x v="0"/>
    <s v="15041RESIN415142021"/>
    <s v="21SD000C"/>
    <x v="4332"/>
    <n v="5451"/>
    <x v="563"/>
    <x v="460"/>
    <n v="0"/>
    <n v="0"/>
    <n v="150.63"/>
    <n v="19.581900000000001"/>
    <n v="0"/>
    <n v="0"/>
    <n v="170.21189999999999"/>
    <m/>
    <s v="1"/>
    <x v="1"/>
  </r>
  <r>
    <x v="6"/>
    <x v="149"/>
    <s v="1"/>
    <x v="0"/>
    <s v="15041RESIN415142021"/>
    <s v="21SD000C"/>
    <x v="4333"/>
    <n v="5452"/>
    <x v="254"/>
    <x v="301"/>
    <n v="0"/>
    <n v="0"/>
    <n v="187.83"/>
    <n v="24.417900000000003"/>
    <n v="0"/>
    <n v="0"/>
    <n v="212.24790000000002"/>
    <m/>
    <s v="1"/>
    <x v="1"/>
  </r>
  <r>
    <x v="6"/>
    <x v="149"/>
    <s v="1"/>
    <x v="0"/>
    <s v="15041RESIN415142021"/>
    <s v="21SD000C"/>
    <x v="4334"/>
    <n v="5453"/>
    <x v="317"/>
    <x v="370"/>
    <n v="0"/>
    <n v="0"/>
    <n v="578.11"/>
    <n v="75.154300000000006"/>
    <n v="0"/>
    <n v="0"/>
    <n v="653.26430000000005"/>
    <m/>
    <s v="1"/>
    <x v="1"/>
  </r>
  <r>
    <x v="6"/>
    <x v="149"/>
    <s v="1"/>
    <x v="0"/>
    <s v="15041RESIN415142021"/>
    <s v="21SD000C"/>
    <x v="4335"/>
    <n v="5454"/>
    <x v="252"/>
    <x v="299"/>
    <n v="0"/>
    <n v="0"/>
    <n v="2304.42"/>
    <n v="299.57460000000003"/>
    <n v="0"/>
    <n v="0"/>
    <n v="2603.9946"/>
    <m/>
    <s v="1"/>
    <x v="1"/>
  </r>
  <r>
    <x v="6"/>
    <x v="149"/>
    <s v="1"/>
    <x v="0"/>
    <s v="15041RESIN415142021"/>
    <s v="21SD000C"/>
    <x v="4336"/>
    <n v="5455"/>
    <x v="599"/>
    <x v="652"/>
    <n v="0"/>
    <n v="0"/>
    <n v="2820.48"/>
    <n v="366.66239999999999"/>
    <n v="0"/>
    <n v="0"/>
    <n v="3187.1424000000002"/>
    <m/>
    <s v="1"/>
    <x v="1"/>
  </r>
  <r>
    <x v="6"/>
    <x v="149"/>
    <s v="1"/>
    <x v="0"/>
    <s v="15041RESIN415142021"/>
    <s v="21SD000C"/>
    <x v="4337"/>
    <n v="5456"/>
    <x v="120"/>
    <x v="137"/>
    <n v="0"/>
    <n v="0"/>
    <n v="168.96"/>
    <n v="21.9648"/>
    <n v="0"/>
    <n v="0"/>
    <n v="190.9248"/>
    <m/>
    <s v="1"/>
    <x v="1"/>
  </r>
  <r>
    <x v="6"/>
    <x v="149"/>
    <s v="1"/>
    <x v="0"/>
    <s v="15041RESIN415142021"/>
    <s v="21SD000C"/>
    <x v="4338"/>
    <n v="5457"/>
    <x v="443"/>
    <x v="518"/>
    <n v="0"/>
    <n v="0"/>
    <n v="50.89"/>
    <n v="6.6157000000000004"/>
    <n v="0"/>
    <n v="0"/>
    <n v="57.505700000000004"/>
    <m/>
    <s v="1"/>
    <x v="1"/>
  </r>
  <r>
    <x v="6"/>
    <x v="150"/>
    <s v="1"/>
    <x v="0"/>
    <s v="15041RESIN415142021"/>
    <s v="21SD000C"/>
    <x v="4339"/>
    <n v="5458"/>
    <x v="581"/>
    <x v="635"/>
    <n v="0"/>
    <n v="0"/>
    <n v="61.93"/>
    <n v="8.0509000000000004"/>
    <n v="0"/>
    <n v="0"/>
    <n v="69.980900000000005"/>
    <m/>
    <s v="1"/>
    <x v="1"/>
  </r>
  <r>
    <x v="6"/>
    <x v="150"/>
    <s v="1"/>
    <x v="0"/>
    <s v="15041RESIN415142021"/>
    <s v="21SD000C"/>
    <x v="4340"/>
    <n v="5459"/>
    <x v="600"/>
    <x v="653"/>
    <n v="0"/>
    <n v="0"/>
    <n v="61.96"/>
    <n v="8.0548000000000002"/>
    <n v="0"/>
    <n v="0"/>
    <n v="70.014800000000008"/>
    <m/>
    <s v="1"/>
    <x v="1"/>
  </r>
  <r>
    <x v="6"/>
    <x v="150"/>
    <s v="1"/>
    <x v="0"/>
    <s v="15041RESIN415142021"/>
    <s v="21SD000C"/>
    <x v="4341"/>
    <n v="5460"/>
    <x v="153"/>
    <x v="481"/>
    <n v="0"/>
    <n v="0"/>
    <n v="125"/>
    <n v="16.25"/>
    <n v="0"/>
    <n v="0"/>
    <n v="141.25"/>
    <m/>
    <s v="1"/>
    <x v="1"/>
  </r>
  <r>
    <x v="6"/>
    <x v="150"/>
    <s v="1"/>
    <x v="0"/>
    <s v="15041RESIN415142021"/>
    <s v="21SD000C"/>
    <x v="4342"/>
    <n v="5461"/>
    <x v="403"/>
    <x v="472"/>
    <n v="0"/>
    <n v="0"/>
    <n v="385.28"/>
    <n v="50.086399999999998"/>
    <n v="0"/>
    <n v="0"/>
    <n v="435.3664"/>
    <m/>
    <s v="1"/>
    <x v="1"/>
  </r>
  <r>
    <x v="6"/>
    <x v="150"/>
    <s v="1"/>
    <x v="0"/>
    <s v="15041RESIN415142021"/>
    <s v="21SD000C"/>
    <x v="4343"/>
    <n v="5462"/>
    <x v="232"/>
    <x v="272"/>
    <n v="0"/>
    <n v="0"/>
    <n v="476.9"/>
    <n v="61.997"/>
    <n v="0"/>
    <n v="0"/>
    <n v="538.89699999999993"/>
    <m/>
    <s v="1"/>
    <x v="1"/>
  </r>
  <r>
    <x v="6"/>
    <x v="150"/>
    <s v="1"/>
    <x v="0"/>
    <s v="15041RESIN415142021"/>
    <s v="21SD000C"/>
    <x v="4344"/>
    <n v="5463"/>
    <x v="76"/>
    <x v="83"/>
    <n v="0"/>
    <n v="0"/>
    <n v="69.489999999999995"/>
    <n v="9.0336999999999996"/>
    <n v="0"/>
    <n v="0"/>
    <n v="78.523699999999991"/>
    <m/>
    <s v="1"/>
    <x v="1"/>
  </r>
  <r>
    <x v="6"/>
    <x v="150"/>
    <s v="1"/>
    <x v="0"/>
    <s v="15041RESIN415142021"/>
    <s v="21SD000C"/>
    <x v="4345"/>
    <n v="5464"/>
    <x v="9"/>
    <x v="10"/>
    <n v="0"/>
    <n v="0"/>
    <n v="88"/>
    <n v="11.440000000000001"/>
    <n v="0"/>
    <n v="0"/>
    <n v="99.44"/>
    <m/>
    <s v="1"/>
    <x v="1"/>
  </r>
  <r>
    <x v="6"/>
    <x v="150"/>
    <s v="1"/>
    <x v="0"/>
    <s v="15041RESIN415142021"/>
    <s v="21SD000C"/>
    <x v="4346"/>
    <n v="5465"/>
    <x v="108"/>
    <x v="123"/>
    <n v="0"/>
    <n v="0"/>
    <n v="23.32"/>
    <n v="3.0316000000000001"/>
    <n v="0"/>
    <n v="0"/>
    <n v="26.351600000000001"/>
    <m/>
    <s v="1"/>
    <x v="1"/>
  </r>
  <r>
    <x v="6"/>
    <x v="150"/>
    <s v="1"/>
    <x v="0"/>
    <s v="15041RESIN415142021"/>
    <s v="21SD000C"/>
    <x v="4347"/>
    <n v="5466"/>
    <x v="10"/>
    <x v="11"/>
    <n v="0"/>
    <n v="0"/>
    <n v="62.53"/>
    <n v="8.1288999999999998"/>
    <n v="0"/>
    <n v="0"/>
    <n v="70.658900000000003"/>
    <m/>
    <s v="1"/>
    <x v="1"/>
  </r>
  <r>
    <x v="6"/>
    <x v="150"/>
    <s v="1"/>
    <x v="0"/>
    <s v="15041RESIN415142021"/>
    <s v="21SD000C"/>
    <x v="4348"/>
    <n v="5467"/>
    <x v="60"/>
    <x v="65"/>
    <n v="0"/>
    <n v="0"/>
    <n v="74.319999999999993"/>
    <n v="9.6616"/>
    <n v="0"/>
    <n v="0"/>
    <n v="83.981599999999986"/>
    <m/>
    <s v="1"/>
    <x v="1"/>
  </r>
  <r>
    <x v="6"/>
    <x v="150"/>
    <s v="1"/>
    <x v="0"/>
    <s v="15041RESIN415142021"/>
    <s v="21SD000C"/>
    <x v="4349"/>
    <n v="5468"/>
    <x v="130"/>
    <x v="148"/>
    <n v="0"/>
    <n v="0"/>
    <n v="386.91"/>
    <n v="50.298300000000005"/>
    <n v="0"/>
    <n v="0"/>
    <n v="437.20830000000001"/>
    <m/>
    <s v="1"/>
    <x v="1"/>
  </r>
  <r>
    <x v="6"/>
    <x v="150"/>
    <s v="1"/>
    <x v="0"/>
    <s v="15041RESIN415142021"/>
    <s v="21SD000C"/>
    <x v="4350"/>
    <n v="5469"/>
    <x v="10"/>
    <x v="11"/>
    <n v="0"/>
    <n v="0"/>
    <n v="8.4"/>
    <n v="1.0920000000000001"/>
    <n v="0"/>
    <n v="0"/>
    <n v="9.4920000000000009"/>
    <m/>
    <s v="1"/>
    <x v="1"/>
  </r>
  <r>
    <x v="6"/>
    <x v="150"/>
    <s v="1"/>
    <x v="0"/>
    <s v="15041RESIN415142021"/>
    <s v="21SD000C"/>
    <x v="4351"/>
    <n v="5470"/>
    <x v="169"/>
    <x v="195"/>
    <n v="0"/>
    <n v="0"/>
    <n v="278.77"/>
    <n v="36.240099999999998"/>
    <n v="0"/>
    <n v="0"/>
    <n v="315.01009999999997"/>
    <m/>
    <s v="1"/>
    <x v="1"/>
  </r>
  <r>
    <x v="6"/>
    <x v="150"/>
    <s v="1"/>
    <x v="0"/>
    <s v="15041RESIN415142021"/>
    <s v="21SD000C"/>
    <x v="4352"/>
    <n v="5471"/>
    <x v="401"/>
    <x v="470"/>
    <n v="0"/>
    <n v="0"/>
    <n v="130.03"/>
    <n v="16.9039"/>
    <n v="0"/>
    <n v="0"/>
    <n v="146.93389999999999"/>
    <m/>
    <s v="1"/>
    <x v="1"/>
  </r>
  <r>
    <x v="6"/>
    <x v="150"/>
    <s v="1"/>
    <x v="0"/>
    <s v="15041RESIN415142021"/>
    <s v="21SD000C"/>
    <x v="4353"/>
    <n v="5472"/>
    <x v="116"/>
    <x v="133"/>
    <n v="0"/>
    <n v="0"/>
    <n v="37.17"/>
    <n v="4.8321000000000005"/>
    <n v="0"/>
    <n v="0"/>
    <n v="42.002099999999999"/>
    <m/>
    <s v="1"/>
    <x v="1"/>
  </r>
  <r>
    <x v="6"/>
    <x v="150"/>
    <s v="1"/>
    <x v="0"/>
    <s v="15041RESIN415142021"/>
    <s v="21SD000C"/>
    <x v="4354"/>
    <n v="5473"/>
    <x v="360"/>
    <x v="420"/>
    <n v="0"/>
    <n v="0"/>
    <n v="55.75"/>
    <n v="7.2475000000000005"/>
    <n v="0"/>
    <n v="0"/>
    <n v="62.997500000000002"/>
    <m/>
    <s v="1"/>
    <x v="1"/>
  </r>
  <r>
    <x v="6"/>
    <x v="150"/>
    <s v="1"/>
    <x v="0"/>
    <s v="15041RESIN415142021"/>
    <s v="21SD000C"/>
    <x v="4355"/>
    <n v="5474"/>
    <x v="70"/>
    <x v="76"/>
    <n v="0"/>
    <n v="0"/>
    <n v="247.78"/>
    <n v="32.211400000000005"/>
    <n v="0"/>
    <n v="0"/>
    <n v="279.9914"/>
    <m/>
    <s v="1"/>
    <x v="1"/>
  </r>
  <r>
    <x v="6"/>
    <x v="150"/>
    <s v="1"/>
    <x v="0"/>
    <s v="15041RESIN415142021"/>
    <s v="21SD000C"/>
    <x v="4356"/>
    <n v="5475"/>
    <x v="70"/>
    <x v="76"/>
    <n v="0"/>
    <n v="0"/>
    <n v="11.61"/>
    <n v="1.5093000000000001"/>
    <n v="0"/>
    <n v="0"/>
    <n v="13.119299999999999"/>
    <m/>
    <s v="1"/>
    <x v="1"/>
  </r>
  <r>
    <x v="6"/>
    <x v="150"/>
    <s v="1"/>
    <x v="0"/>
    <s v="15041RESIN415142021"/>
    <s v="21SD000C"/>
    <x v="4357"/>
    <n v="5476"/>
    <x v="9"/>
    <x v="10"/>
    <n v="0"/>
    <n v="0"/>
    <n v="220"/>
    <n v="28.6"/>
    <n v="0"/>
    <n v="0"/>
    <n v="248.6"/>
    <m/>
    <s v="1"/>
    <x v="1"/>
  </r>
  <r>
    <x v="6"/>
    <x v="150"/>
    <s v="1"/>
    <x v="0"/>
    <s v="15041RESIN415142021"/>
    <s v="21SD000C"/>
    <x v="4358"/>
    <n v="5477"/>
    <x v="84"/>
    <x v="92"/>
    <n v="0"/>
    <n v="0"/>
    <n v="213.71"/>
    <n v="27.782300000000003"/>
    <n v="0"/>
    <n v="0"/>
    <n v="241.4923"/>
    <m/>
    <s v="1"/>
    <x v="1"/>
  </r>
  <r>
    <x v="6"/>
    <x v="150"/>
    <s v="1"/>
    <x v="0"/>
    <s v="15041RESIN415142021"/>
    <s v="21SD000C"/>
    <x v="4359"/>
    <n v="5478"/>
    <x v="129"/>
    <x v="147"/>
    <n v="0"/>
    <n v="0"/>
    <n v="504.6"/>
    <n v="65.597999999999999"/>
    <n v="0"/>
    <n v="0"/>
    <n v="570.19799999999998"/>
    <m/>
    <s v="1"/>
    <x v="1"/>
  </r>
  <r>
    <x v="6"/>
    <x v="150"/>
    <s v="1"/>
    <x v="0"/>
    <s v="15041RESIN415142021"/>
    <s v="21SD000C"/>
    <x v="4360"/>
    <n v="5479"/>
    <x v="10"/>
    <x v="11"/>
    <n v="0"/>
    <n v="0"/>
    <n v="1825.7"/>
    <n v="237.34100000000001"/>
    <n v="0"/>
    <n v="0"/>
    <n v="2063.0410000000002"/>
    <m/>
    <s v="1"/>
    <x v="1"/>
  </r>
  <r>
    <x v="6"/>
    <x v="151"/>
    <s v="1"/>
    <x v="0"/>
    <s v="15041RESIN415142021"/>
    <s v="21SD000C"/>
    <x v="4361"/>
    <n v="5480"/>
    <x v="10"/>
    <x v="11"/>
    <n v="0"/>
    <n v="0"/>
    <n v="50"/>
    <n v="6.5"/>
    <n v="0"/>
    <n v="0"/>
    <n v="56.5"/>
    <m/>
    <s v="1"/>
    <x v="1"/>
  </r>
  <r>
    <x v="6"/>
    <x v="151"/>
    <s v="1"/>
    <x v="0"/>
    <s v="15041RESIN415142021"/>
    <s v="21SD000C"/>
    <x v="4362"/>
    <n v="5481"/>
    <x v="536"/>
    <x v="12"/>
    <n v="0"/>
    <n v="0"/>
    <n v="38"/>
    <n v="4.9400000000000004"/>
    <n v="0"/>
    <n v="0"/>
    <n v="42.94"/>
    <m/>
    <s v="1"/>
    <x v="1"/>
  </r>
  <r>
    <x v="6"/>
    <x v="151"/>
    <s v="1"/>
    <x v="0"/>
    <s v="15041RESIN415142021"/>
    <s v="21SD000C"/>
    <x v="4363"/>
    <n v="5482"/>
    <x v="10"/>
    <x v="11"/>
    <n v="0"/>
    <n v="0"/>
    <n v="47.81"/>
    <n v="6.2153000000000009"/>
    <n v="0"/>
    <n v="0"/>
    <n v="54.025300000000001"/>
    <m/>
    <s v="1"/>
    <x v="1"/>
  </r>
  <r>
    <x v="6"/>
    <x v="151"/>
    <s v="1"/>
    <x v="0"/>
    <s v="15041RESIN415142021"/>
    <s v="21SD000C"/>
    <x v="4364"/>
    <n v="5483"/>
    <x v="397"/>
    <x v="466"/>
    <n v="0"/>
    <n v="0"/>
    <n v="43.65"/>
    <n v="5.6745000000000001"/>
    <n v="0"/>
    <n v="0"/>
    <n v="49.3245"/>
    <m/>
    <s v="1"/>
    <x v="1"/>
  </r>
  <r>
    <x v="6"/>
    <x v="151"/>
    <s v="1"/>
    <x v="0"/>
    <s v="15041RESIN415142021"/>
    <s v="21SD000C"/>
    <x v="4365"/>
    <n v="5484"/>
    <x v="353"/>
    <x v="413"/>
    <n v="0"/>
    <n v="0"/>
    <n v="689.63"/>
    <n v="89.651899999999998"/>
    <n v="0"/>
    <n v="0"/>
    <n v="779.28189999999995"/>
    <m/>
    <s v="1"/>
    <x v="1"/>
  </r>
  <r>
    <x v="6"/>
    <x v="151"/>
    <s v="1"/>
    <x v="0"/>
    <s v="15041RESIN415142021"/>
    <s v="21SD000C"/>
    <x v="4366"/>
    <n v="5485"/>
    <x v="579"/>
    <x v="277"/>
    <n v="0"/>
    <n v="0"/>
    <n v="478.45"/>
    <n v="62.198500000000003"/>
    <n v="0"/>
    <n v="0"/>
    <n v="540.64850000000001"/>
    <m/>
    <s v="1"/>
    <x v="1"/>
  </r>
  <r>
    <x v="6"/>
    <x v="151"/>
    <s v="1"/>
    <x v="0"/>
    <s v="15041RESIN415142021"/>
    <s v="21SD000C"/>
    <x v="4367"/>
    <n v="5486"/>
    <x v="521"/>
    <x v="368"/>
    <n v="0"/>
    <n v="0"/>
    <n v="150.66"/>
    <n v="19.585799999999999"/>
    <n v="0"/>
    <n v="0"/>
    <n v="170.2458"/>
    <m/>
    <s v="1"/>
    <x v="1"/>
  </r>
  <r>
    <x v="6"/>
    <x v="151"/>
    <s v="1"/>
    <x v="0"/>
    <s v="15041RESIN415142021"/>
    <s v="21SD000C"/>
    <x v="4368"/>
    <n v="5487"/>
    <x v="469"/>
    <x v="549"/>
    <n v="0"/>
    <n v="0"/>
    <n v="76.319999999999993"/>
    <n v="9.9215999999999998"/>
    <n v="0"/>
    <n v="0"/>
    <n v="86.241599999999991"/>
    <m/>
    <s v="1"/>
    <x v="1"/>
  </r>
  <r>
    <x v="6"/>
    <x v="151"/>
    <s v="1"/>
    <x v="0"/>
    <s v="15041RESIN415142021"/>
    <s v="21SD000C"/>
    <x v="4369"/>
    <n v="5488"/>
    <x v="601"/>
    <x v="654"/>
    <n v="0"/>
    <n v="0"/>
    <n v="466.61"/>
    <n v="60.659300000000002"/>
    <n v="0"/>
    <n v="0"/>
    <n v="527.26930000000004"/>
    <m/>
    <s v="1"/>
    <x v="1"/>
  </r>
  <r>
    <x v="6"/>
    <x v="151"/>
    <s v="1"/>
    <x v="0"/>
    <s v="15041RESIN415142021"/>
    <s v="21SD000C"/>
    <x v="4370"/>
    <n v="5489"/>
    <x v="2"/>
    <x v="2"/>
    <n v="0"/>
    <n v="0"/>
    <n v="0"/>
    <n v="0"/>
    <n v="0"/>
    <n v="0"/>
    <n v="0"/>
    <m/>
    <s v="1"/>
    <x v="1"/>
  </r>
  <r>
    <x v="6"/>
    <x v="151"/>
    <s v="1"/>
    <x v="0"/>
    <s v="15041RESIN415142021"/>
    <s v="21SD000C"/>
    <x v="4371"/>
    <n v="5491"/>
    <x v="602"/>
    <x v="655"/>
    <n v="0"/>
    <n v="0"/>
    <n v="8229.6"/>
    <n v="1069.8480000000002"/>
    <n v="0"/>
    <n v="0"/>
    <n v="9299.4480000000003"/>
    <m/>
    <s v="1"/>
    <x v="1"/>
  </r>
  <r>
    <x v="6"/>
    <x v="151"/>
    <s v="1"/>
    <x v="0"/>
    <s v="15041RESIN415142021"/>
    <s v="21SD000C"/>
    <x v="4372"/>
    <n v="5492"/>
    <x v="16"/>
    <x v="19"/>
    <n v="0"/>
    <n v="0"/>
    <n v="3670.83"/>
    <n v="477.2079"/>
    <n v="0"/>
    <n v="0"/>
    <n v="4148.0379000000003"/>
    <m/>
    <s v="1"/>
    <x v="1"/>
  </r>
  <r>
    <x v="6"/>
    <x v="151"/>
    <s v="1"/>
    <x v="0"/>
    <s v="15041RESIN415142021"/>
    <s v="21SD000C"/>
    <x v="4373"/>
    <n v="5493"/>
    <x v="441"/>
    <x v="516"/>
    <n v="0"/>
    <n v="0"/>
    <n v="134.27000000000001"/>
    <n v="17.455100000000002"/>
    <n v="0"/>
    <n v="0"/>
    <n v="151.7251"/>
    <m/>
    <s v="1"/>
    <x v="1"/>
  </r>
  <r>
    <x v="6"/>
    <x v="151"/>
    <s v="1"/>
    <x v="0"/>
    <s v="15041RESIN415142021"/>
    <s v="21SD000C"/>
    <x v="4374"/>
    <n v="5494"/>
    <x v="2"/>
    <x v="2"/>
    <n v="0"/>
    <n v="0"/>
    <n v="0"/>
    <n v="0"/>
    <n v="0"/>
    <n v="0"/>
    <n v="0"/>
    <m/>
    <s v="1"/>
    <x v="1"/>
  </r>
  <r>
    <x v="6"/>
    <x v="151"/>
    <s v="1"/>
    <x v="0"/>
    <s v="15041RESIN415142021"/>
    <s v="21SD000C"/>
    <x v="4375"/>
    <n v="5495"/>
    <x v="598"/>
    <x v="651"/>
    <n v="0"/>
    <n v="0"/>
    <n v="85.2"/>
    <n v="11.076000000000001"/>
    <n v="0"/>
    <n v="0"/>
    <n v="96.27600000000001"/>
    <m/>
    <s v="1"/>
    <x v="1"/>
  </r>
  <r>
    <x v="6"/>
    <x v="151"/>
    <s v="1"/>
    <x v="0"/>
    <s v="15041RESIN415142021"/>
    <s v="21SD000C"/>
    <x v="4376"/>
    <n v="5496"/>
    <x v="77"/>
    <x v="84"/>
    <n v="0"/>
    <n v="0"/>
    <n v="199.62"/>
    <n v="25.950600000000001"/>
    <n v="0"/>
    <n v="0"/>
    <n v="225.57060000000001"/>
    <m/>
    <s v="1"/>
    <x v="1"/>
  </r>
  <r>
    <x v="6"/>
    <x v="151"/>
    <s v="1"/>
    <x v="0"/>
    <s v="15041RESIN415142021"/>
    <s v="21SD000C"/>
    <x v="4377"/>
    <n v="5497"/>
    <x v="208"/>
    <x v="245"/>
    <n v="0"/>
    <n v="0"/>
    <n v="299.35000000000002"/>
    <n v="38.915500000000002"/>
    <n v="0"/>
    <n v="0"/>
    <n v="338.26550000000003"/>
    <m/>
    <s v="1"/>
    <x v="1"/>
  </r>
  <r>
    <x v="6"/>
    <x v="151"/>
    <s v="1"/>
    <x v="0"/>
    <s v="15041RESIN415142021"/>
    <s v="21SD000C"/>
    <x v="4378"/>
    <n v="5498"/>
    <x v="53"/>
    <x v="58"/>
    <n v="0"/>
    <n v="0"/>
    <n v="503.78"/>
    <n v="65.491399999999999"/>
    <n v="0"/>
    <n v="0"/>
    <n v="569.27139999999997"/>
    <m/>
    <s v="1"/>
    <x v="1"/>
  </r>
  <r>
    <x v="6"/>
    <x v="151"/>
    <s v="1"/>
    <x v="0"/>
    <s v="15041RESIN415142021"/>
    <s v="21SD000C"/>
    <x v="4379"/>
    <n v="5499"/>
    <x v="255"/>
    <x v="302"/>
    <n v="0"/>
    <n v="0"/>
    <n v="74.37"/>
    <n v="9.6681000000000008"/>
    <n v="0"/>
    <n v="0"/>
    <n v="84.0381"/>
    <m/>
    <s v="1"/>
    <x v="1"/>
  </r>
  <r>
    <x v="6"/>
    <x v="151"/>
    <s v="1"/>
    <x v="0"/>
    <s v="15041RESIN415142021"/>
    <s v="21SD000C"/>
    <x v="4380"/>
    <n v="5500"/>
    <x v="603"/>
    <x v="236"/>
    <n v="0"/>
    <n v="0"/>
    <n v="745.36"/>
    <n v="96.896799999999999"/>
    <n v="0"/>
    <n v="0"/>
    <n v="842.2568"/>
    <m/>
    <s v="1"/>
    <x v="1"/>
  </r>
  <r>
    <x v="6"/>
    <x v="151"/>
    <s v="1"/>
    <x v="0"/>
    <s v="15041RESIN415142021"/>
    <s v="21SD000C"/>
    <x v="4381"/>
    <n v="5501"/>
    <x v="328"/>
    <x v="384"/>
    <n v="0"/>
    <n v="0"/>
    <n v="55.74"/>
    <n v="7.2462000000000009"/>
    <n v="0"/>
    <n v="0"/>
    <n v="62.986200000000004"/>
    <m/>
    <s v="1"/>
    <x v="1"/>
  </r>
  <r>
    <x v="6"/>
    <x v="151"/>
    <s v="1"/>
    <x v="0"/>
    <s v="15041RESIN415142021"/>
    <s v="21SD000C"/>
    <x v="4382"/>
    <n v="5502"/>
    <x v="349"/>
    <x v="407"/>
    <n v="0"/>
    <n v="0"/>
    <n v="2242.79"/>
    <n v="291.56270000000001"/>
    <n v="0"/>
    <n v="0"/>
    <n v="2534.3526999999999"/>
    <m/>
    <s v="1"/>
    <x v="1"/>
  </r>
  <r>
    <x v="6"/>
    <x v="151"/>
    <s v="1"/>
    <x v="0"/>
    <s v="15041RESIN415142021"/>
    <s v="21SD000C"/>
    <x v="4383"/>
    <n v="5503"/>
    <x v="468"/>
    <x v="548"/>
    <n v="0"/>
    <n v="0"/>
    <n v="300"/>
    <n v="39"/>
    <n v="0"/>
    <n v="0"/>
    <n v="339"/>
    <m/>
    <s v="1"/>
    <x v="1"/>
  </r>
  <r>
    <x v="6"/>
    <x v="151"/>
    <s v="1"/>
    <x v="0"/>
    <s v="15041RESIN415142021"/>
    <s v="21SD000C"/>
    <x v="4384"/>
    <n v="5504"/>
    <x v="119"/>
    <x v="136"/>
    <n v="0"/>
    <n v="0"/>
    <n v="86.97"/>
    <n v="11.306100000000001"/>
    <n v="0"/>
    <n v="0"/>
    <n v="98.2761"/>
    <m/>
    <s v="1"/>
    <x v="1"/>
  </r>
  <r>
    <x v="6"/>
    <x v="151"/>
    <s v="1"/>
    <x v="0"/>
    <s v="15041RESIN415142021"/>
    <s v="21SD000C"/>
    <x v="4385"/>
    <n v="5505"/>
    <x v="2"/>
    <x v="2"/>
    <n v="0"/>
    <n v="0"/>
    <n v="0"/>
    <n v="0"/>
    <n v="0"/>
    <n v="0"/>
    <n v="0"/>
    <m/>
    <s v="1"/>
    <x v="1"/>
  </r>
  <r>
    <x v="6"/>
    <x v="151"/>
    <s v="1"/>
    <x v="0"/>
    <s v="15041RESIN415142021"/>
    <s v="21SD000C"/>
    <x v="4386"/>
    <n v="5506"/>
    <x v="120"/>
    <x v="137"/>
    <n v="0"/>
    <n v="0"/>
    <n v="557.54999999999995"/>
    <n v="72.481499999999997"/>
    <n v="0"/>
    <n v="0"/>
    <n v="630.03149999999994"/>
    <m/>
    <s v="1"/>
    <x v="1"/>
  </r>
  <r>
    <x v="6"/>
    <x v="151"/>
    <s v="1"/>
    <x v="0"/>
    <s v="15041RESIN415142021"/>
    <s v="21SD000C"/>
    <x v="4387"/>
    <n v="5507"/>
    <x v="604"/>
    <x v="656"/>
    <n v="0"/>
    <n v="0"/>
    <n v="522.33000000000004"/>
    <n v="67.902900000000002"/>
    <n v="0"/>
    <n v="0"/>
    <n v="590.23290000000009"/>
    <m/>
    <s v="1"/>
    <x v="1"/>
  </r>
  <r>
    <x v="6"/>
    <x v="151"/>
    <s v="1"/>
    <x v="0"/>
    <s v="15041RESIN415142021"/>
    <s v="21SD000C"/>
    <x v="4388"/>
    <n v="5508"/>
    <x v="123"/>
    <x v="140"/>
    <n v="0"/>
    <n v="0"/>
    <n v="37.18"/>
    <n v="4.8334000000000001"/>
    <n v="0"/>
    <n v="0"/>
    <n v="42.013399999999997"/>
    <m/>
    <s v="1"/>
    <x v="1"/>
  </r>
  <r>
    <x v="6"/>
    <x v="151"/>
    <s v="1"/>
    <x v="0"/>
    <s v="15041RESIN415142021"/>
    <s v="21SD000C"/>
    <x v="4389"/>
    <n v="5509"/>
    <x v="212"/>
    <x v="249"/>
    <n v="0"/>
    <n v="0"/>
    <n v="217.93"/>
    <n v="28.330900000000003"/>
    <n v="0"/>
    <n v="0"/>
    <n v="246.26090000000002"/>
    <m/>
    <s v="1"/>
    <x v="1"/>
  </r>
  <r>
    <x v="6"/>
    <x v="151"/>
    <s v="1"/>
    <x v="0"/>
    <s v="15041RESIN415142021"/>
    <s v="21SD000C"/>
    <x v="4390"/>
    <n v="5510"/>
    <x v="10"/>
    <x v="11"/>
    <n v="0"/>
    <n v="0"/>
    <n v="54.2"/>
    <n v="7.0460000000000003"/>
    <n v="0"/>
    <n v="0"/>
    <n v="61.246000000000002"/>
    <m/>
    <s v="1"/>
    <x v="1"/>
  </r>
  <r>
    <x v="6"/>
    <x v="151"/>
    <s v="1"/>
    <x v="0"/>
    <s v="15041RESIN415142021"/>
    <s v="21SD000C"/>
    <x v="4391"/>
    <n v="5511"/>
    <x v="13"/>
    <x v="16"/>
    <n v="0"/>
    <n v="0"/>
    <n v="4979.5200000000004"/>
    <n v="647.33760000000007"/>
    <n v="0"/>
    <n v="0"/>
    <n v="5626.8576000000003"/>
    <m/>
    <s v="1"/>
    <x v="1"/>
  </r>
  <r>
    <x v="6"/>
    <x v="151"/>
    <s v="1"/>
    <x v="0"/>
    <s v="15041RESIN415142021"/>
    <s v="21SD000C"/>
    <x v="4392"/>
    <n v="5512"/>
    <x v="2"/>
    <x v="2"/>
    <n v="0"/>
    <n v="0"/>
    <n v="0"/>
    <n v="0"/>
    <n v="0"/>
    <n v="0"/>
    <n v="0"/>
    <m/>
    <s v="1"/>
    <x v="1"/>
  </r>
  <r>
    <x v="6"/>
    <x v="151"/>
    <s v="1"/>
    <x v="0"/>
    <s v="15041RESIN415142021"/>
    <s v="21SD000C"/>
    <x v="4393"/>
    <n v="5513"/>
    <x v="36"/>
    <x v="40"/>
    <n v="0"/>
    <n v="0"/>
    <n v="963"/>
    <n v="125.19"/>
    <n v="0"/>
    <n v="0"/>
    <n v="1088.19"/>
    <m/>
    <s v="1"/>
    <x v="1"/>
  </r>
  <r>
    <x v="6"/>
    <x v="151"/>
    <s v="1"/>
    <x v="0"/>
    <s v="15041RESIN415142021"/>
    <s v="21SD000C"/>
    <x v="4394"/>
    <n v="5514"/>
    <x v="58"/>
    <x v="63"/>
    <n v="0"/>
    <n v="0"/>
    <n v="26.89"/>
    <n v="3.4957000000000003"/>
    <n v="0"/>
    <n v="0"/>
    <n v="30.3857"/>
    <m/>
    <s v="1"/>
    <x v="1"/>
  </r>
  <r>
    <x v="6"/>
    <x v="151"/>
    <s v="1"/>
    <x v="0"/>
    <s v="15041RESIN415142021"/>
    <s v="21SD000C"/>
    <x v="4395"/>
    <n v="5515"/>
    <x v="71"/>
    <x v="77"/>
    <n v="0"/>
    <n v="0"/>
    <n v="37.17"/>
    <n v="4.8321000000000005"/>
    <n v="0"/>
    <n v="0"/>
    <n v="42.002099999999999"/>
    <m/>
    <s v="1"/>
    <x v="1"/>
  </r>
  <r>
    <x v="6"/>
    <x v="151"/>
    <s v="1"/>
    <x v="0"/>
    <s v="15041RESIN415142021"/>
    <s v="21SD000C"/>
    <x v="4396"/>
    <n v="5516"/>
    <x v="71"/>
    <x v="77"/>
    <n v="0"/>
    <n v="0"/>
    <n v="53.98"/>
    <n v="7.0173999999999994"/>
    <n v="0"/>
    <n v="0"/>
    <n v="60.997399999999999"/>
    <m/>
    <s v="1"/>
    <x v="1"/>
  </r>
  <r>
    <x v="6"/>
    <x v="151"/>
    <s v="1"/>
    <x v="0"/>
    <s v="15041RESIN415142021"/>
    <s v="21SD000C"/>
    <x v="4397"/>
    <n v="5517"/>
    <x v="110"/>
    <x v="126"/>
    <n v="0"/>
    <n v="0"/>
    <n v="42.48"/>
    <n v="5.5224000000000002"/>
    <n v="0"/>
    <n v="0"/>
    <n v="48.002399999999994"/>
    <m/>
    <s v="1"/>
    <x v="1"/>
  </r>
  <r>
    <x v="6"/>
    <x v="151"/>
    <s v="1"/>
    <x v="0"/>
    <s v="15041RESIN415142021"/>
    <s v="21SD000C"/>
    <x v="4398"/>
    <n v="5518"/>
    <x v="480"/>
    <x v="559"/>
    <n v="0"/>
    <n v="0"/>
    <n v="92.91"/>
    <n v="12.0783"/>
    <n v="0"/>
    <n v="0"/>
    <n v="104.9883"/>
    <m/>
    <s v="1"/>
    <x v="1"/>
  </r>
  <r>
    <x v="6"/>
    <x v="151"/>
    <s v="1"/>
    <x v="0"/>
    <s v="15041RESIN415142021"/>
    <s v="21SD000C"/>
    <x v="4399"/>
    <n v="5519"/>
    <x v="133"/>
    <x v="151"/>
    <n v="0"/>
    <n v="0"/>
    <n v="214.39"/>
    <n v="27.870699999999999"/>
    <n v="0"/>
    <n v="0"/>
    <n v="242.26069999999999"/>
    <m/>
    <s v="1"/>
    <x v="1"/>
  </r>
  <r>
    <x v="6"/>
    <x v="151"/>
    <s v="1"/>
    <x v="0"/>
    <s v="15041RESIN415142021"/>
    <s v="21SD000C"/>
    <x v="4400"/>
    <n v="5520"/>
    <x v="119"/>
    <x v="136"/>
    <n v="0"/>
    <n v="0"/>
    <n v="18.579999999999998"/>
    <n v="2.4154"/>
    <n v="0"/>
    <n v="0"/>
    <n v="20.995399999999997"/>
    <m/>
    <s v="1"/>
    <x v="1"/>
  </r>
  <r>
    <x v="6"/>
    <x v="152"/>
    <s v="1"/>
    <x v="0"/>
    <s v="15041RESIN415142021"/>
    <s v="21SD000C"/>
    <x v="4401"/>
    <n v="5521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02"/>
    <n v="5522"/>
    <x v="598"/>
    <x v="651"/>
    <n v="0"/>
    <n v="0"/>
    <n v="63.9"/>
    <n v="8.3070000000000004"/>
    <n v="0"/>
    <n v="0"/>
    <n v="72.206999999999994"/>
    <m/>
    <s v="1"/>
    <x v="1"/>
  </r>
  <r>
    <x v="6"/>
    <x v="152"/>
    <s v="1"/>
    <x v="0"/>
    <s v="15041RESIN415142021"/>
    <s v="21SD000C"/>
    <x v="4403"/>
    <n v="5523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04"/>
    <n v="5524"/>
    <x v="267"/>
    <x v="317"/>
    <n v="0"/>
    <n v="0"/>
    <n v="1509.46"/>
    <n v="196.22980000000001"/>
    <n v="0"/>
    <n v="0"/>
    <n v="1705.6898000000001"/>
    <m/>
    <s v="1"/>
    <x v="1"/>
  </r>
  <r>
    <x v="6"/>
    <x v="152"/>
    <s v="1"/>
    <x v="0"/>
    <s v="15041RESIN415142021"/>
    <s v="21SD000C"/>
    <x v="4405"/>
    <n v="5525"/>
    <x v="102"/>
    <x v="117"/>
    <n v="0"/>
    <n v="0"/>
    <n v="5800.54"/>
    <n v="754.0702"/>
    <n v="0"/>
    <n v="0"/>
    <n v="6554.6102000000001"/>
    <m/>
    <s v="1"/>
    <x v="1"/>
  </r>
  <r>
    <x v="6"/>
    <x v="152"/>
    <s v="1"/>
    <x v="0"/>
    <s v="15041RESIN415142021"/>
    <s v="21SD000C"/>
    <x v="4406"/>
    <n v="5526"/>
    <x v="413"/>
    <x v="486"/>
    <n v="0"/>
    <n v="0"/>
    <n v="299.33"/>
    <n v="38.9129"/>
    <n v="0"/>
    <n v="0"/>
    <n v="338.24289999999996"/>
    <m/>
    <s v="1"/>
    <x v="1"/>
  </r>
  <r>
    <x v="6"/>
    <x v="152"/>
    <s v="1"/>
    <x v="0"/>
    <s v="15041RESIN415142021"/>
    <s v="21SD000C"/>
    <x v="4407"/>
    <n v="5527"/>
    <x v="34"/>
    <x v="38"/>
    <n v="0"/>
    <n v="0"/>
    <n v="466.61"/>
    <n v="60.659300000000002"/>
    <n v="0"/>
    <n v="0"/>
    <n v="527.26930000000004"/>
    <m/>
    <s v="1"/>
    <x v="1"/>
  </r>
  <r>
    <x v="6"/>
    <x v="152"/>
    <s v="1"/>
    <x v="0"/>
    <s v="15041RESIN415142021"/>
    <s v="21SD000C"/>
    <x v="4408"/>
    <n v="5528"/>
    <x v="216"/>
    <x v="253"/>
    <n v="0"/>
    <n v="0"/>
    <n v="150.65"/>
    <n v="19.584500000000002"/>
    <n v="0"/>
    <n v="0"/>
    <n v="170.2345"/>
    <m/>
    <s v="1"/>
    <x v="1"/>
  </r>
  <r>
    <x v="6"/>
    <x v="152"/>
    <s v="1"/>
    <x v="0"/>
    <s v="15041RESIN415142021"/>
    <s v="21SD000C"/>
    <x v="4409"/>
    <n v="5529"/>
    <x v="198"/>
    <x v="231"/>
    <n v="0"/>
    <n v="0"/>
    <n v="150.66"/>
    <n v="19.585799999999999"/>
    <n v="0"/>
    <n v="0"/>
    <n v="170.2458"/>
    <m/>
    <s v="1"/>
    <x v="1"/>
  </r>
  <r>
    <x v="6"/>
    <x v="152"/>
    <s v="1"/>
    <x v="0"/>
    <s v="15041RESIN415142021"/>
    <s v="21SD000C"/>
    <x v="4410"/>
    <n v="5530"/>
    <x v="198"/>
    <x v="231"/>
    <n v="0"/>
    <n v="0"/>
    <n v="873.47"/>
    <n v="113.55110000000001"/>
    <n v="0"/>
    <n v="0"/>
    <n v="987.02110000000005"/>
    <m/>
    <s v="1"/>
    <x v="1"/>
  </r>
  <r>
    <x v="6"/>
    <x v="152"/>
    <s v="1"/>
    <x v="0"/>
    <s v="15041RESIN415142021"/>
    <s v="21SD000C"/>
    <x v="4411"/>
    <n v="5531"/>
    <x v="10"/>
    <x v="11"/>
    <n v="0"/>
    <n v="0"/>
    <n v="5.8"/>
    <n v="0.754"/>
    <n v="0"/>
    <n v="0"/>
    <n v="6.5540000000000003"/>
    <m/>
    <s v="1"/>
    <x v="1"/>
  </r>
  <r>
    <x v="6"/>
    <x v="152"/>
    <s v="1"/>
    <x v="0"/>
    <s v="15041RESIN415142021"/>
    <s v="21SD000C"/>
    <x v="4412"/>
    <n v="5532"/>
    <x v="10"/>
    <x v="11"/>
    <n v="0"/>
    <n v="0"/>
    <n v="37.729999999999997"/>
    <n v="4.9048999999999996"/>
    <n v="0"/>
    <n v="0"/>
    <n v="42.634899999999995"/>
    <m/>
    <s v="1"/>
    <x v="1"/>
  </r>
  <r>
    <x v="6"/>
    <x v="152"/>
    <s v="1"/>
    <x v="0"/>
    <s v="15041RESIN415142021"/>
    <s v="21SD000C"/>
    <x v="4413"/>
    <n v="5533"/>
    <x v="59"/>
    <x v="64"/>
    <n v="0"/>
    <n v="0"/>
    <n v="74.34"/>
    <n v="9.664200000000001"/>
    <n v="0"/>
    <n v="0"/>
    <n v="84.004199999999997"/>
    <m/>
    <s v="1"/>
    <x v="1"/>
  </r>
  <r>
    <x v="6"/>
    <x v="152"/>
    <s v="1"/>
    <x v="0"/>
    <s v="15041RESIN415142021"/>
    <s v="21SD000C"/>
    <x v="4414"/>
    <n v="5534"/>
    <x v="66"/>
    <x v="72"/>
    <n v="0"/>
    <n v="0"/>
    <n v="276.61"/>
    <n v="35.959300000000006"/>
    <n v="0"/>
    <n v="0"/>
    <n v="312.5693"/>
    <m/>
    <s v="1"/>
    <x v="1"/>
  </r>
  <r>
    <x v="6"/>
    <x v="152"/>
    <s v="1"/>
    <x v="0"/>
    <s v="15041RESIN415142021"/>
    <s v="21SD000C"/>
    <x v="4415"/>
    <n v="5535"/>
    <x v="492"/>
    <x v="574"/>
    <n v="0"/>
    <n v="0"/>
    <n v="112.32"/>
    <n v="14.601599999999999"/>
    <n v="0"/>
    <n v="0"/>
    <n v="126.9216"/>
    <m/>
    <s v="1"/>
    <x v="1"/>
  </r>
  <r>
    <x v="6"/>
    <x v="152"/>
    <s v="1"/>
    <x v="0"/>
    <s v="15041RESIN415142021"/>
    <s v="21SD000C"/>
    <x v="4416"/>
    <n v="5536"/>
    <x v="97"/>
    <x v="108"/>
    <n v="0"/>
    <n v="0"/>
    <n v="210.1"/>
    <n v="27.312999999999999"/>
    <n v="0"/>
    <n v="0"/>
    <n v="237.41299999999998"/>
    <m/>
    <s v="1"/>
    <x v="1"/>
  </r>
  <r>
    <x v="6"/>
    <x v="152"/>
    <s v="1"/>
    <x v="0"/>
    <s v="15041RESIN415142021"/>
    <s v="21SD000C"/>
    <x v="4417"/>
    <n v="5537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18"/>
    <n v="5538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19"/>
    <n v="5539"/>
    <x v="77"/>
    <x v="84"/>
    <n v="0"/>
    <n v="0"/>
    <n v="40.72"/>
    <n v="5.2935999999999996"/>
    <n v="0"/>
    <n v="0"/>
    <n v="46.013599999999997"/>
    <m/>
    <s v="1"/>
    <x v="1"/>
  </r>
  <r>
    <x v="6"/>
    <x v="152"/>
    <s v="1"/>
    <x v="0"/>
    <s v="15041RESIN415142021"/>
    <s v="21SD000C"/>
    <x v="4420"/>
    <n v="5540"/>
    <x v="120"/>
    <x v="137"/>
    <n v="0"/>
    <n v="0"/>
    <n v="22.41"/>
    <n v="2.9133"/>
    <n v="0"/>
    <n v="0"/>
    <n v="25.3233"/>
    <m/>
    <s v="1"/>
    <x v="1"/>
  </r>
  <r>
    <x v="6"/>
    <x v="152"/>
    <s v="1"/>
    <x v="0"/>
    <s v="15041RESIN415142021"/>
    <s v="21SD000C"/>
    <x v="4421"/>
    <n v="5541"/>
    <x v="598"/>
    <x v="651"/>
    <n v="0"/>
    <n v="0"/>
    <n v="42.6"/>
    <n v="5.5380000000000003"/>
    <n v="0"/>
    <n v="0"/>
    <n v="48.138000000000005"/>
    <m/>
    <s v="1"/>
    <x v="1"/>
  </r>
  <r>
    <x v="6"/>
    <x v="152"/>
    <s v="1"/>
    <x v="0"/>
    <s v="15041RESIN415142021"/>
    <s v="21SD000C"/>
    <x v="4422"/>
    <n v="5542"/>
    <x v="410"/>
    <x v="480"/>
    <n v="0"/>
    <n v="0"/>
    <n v="219"/>
    <n v="28.470000000000002"/>
    <n v="0"/>
    <n v="0"/>
    <n v="247.47"/>
    <m/>
    <s v="1"/>
    <x v="1"/>
  </r>
  <r>
    <x v="6"/>
    <x v="152"/>
    <s v="1"/>
    <x v="0"/>
    <s v="15041RESIN415142021"/>
    <s v="21SD000C"/>
    <x v="4423"/>
    <n v="5543"/>
    <x v="76"/>
    <x v="83"/>
    <n v="0"/>
    <n v="0"/>
    <n v="276.11"/>
    <n v="35.894300000000001"/>
    <n v="0"/>
    <n v="0"/>
    <n v="312.0043"/>
    <m/>
    <s v="1"/>
    <x v="1"/>
  </r>
  <r>
    <x v="6"/>
    <x v="152"/>
    <s v="1"/>
    <x v="0"/>
    <s v="15041RESIN415142021"/>
    <s v="21SD000C"/>
    <x v="4424"/>
    <n v="5544"/>
    <x v="27"/>
    <x v="31"/>
    <n v="0"/>
    <n v="0"/>
    <n v="543.80999999999995"/>
    <n v="70.695299999999989"/>
    <n v="0"/>
    <n v="0"/>
    <n v="614.50529999999992"/>
    <m/>
    <s v="1"/>
    <x v="1"/>
  </r>
  <r>
    <x v="6"/>
    <x v="152"/>
    <s v="1"/>
    <x v="0"/>
    <s v="15041RESIN415142021"/>
    <s v="21SD000C"/>
    <x v="4425"/>
    <n v="5545"/>
    <x v="162"/>
    <x v="186"/>
    <n v="0"/>
    <n v="0"/>
    <n v="84.05"/>
    <n v="10.926500000000001"/>
    <n v="0"/>
    <n v="0"/>
    <n v="94.976500000000001"/>
    <m/>
    <s v="1"/>
    <x v="1"/>
  </r>
  <r>
    <x v="6"/>
    <x v="152"/>
    <s v="1"/>
    <x v="0"/>
    <s v="15041RESIN415142021"/>
    <s v="21SD000C"/>
    <x v="4426"/>
    <n v="5546"/>
    <x v="425"/>
    <x v="498"/>
    <n v="0"/>
    <n v="0"/>
    <n v="92.78"/>
    <n v="12.061400000000001"/>
    <n v="0"/>
    <n v="0"/>
    <n v="104.84140000000001"/>
    <m/>
    <s v="1"/>
    <x v="1"/>
  </r>
  <r>
    <x v="6"/>
    <x v="152"/>
    <s v="1"/>
    <x v="0"/>
    <s v="15041RESIN415142021"/>
    <s v="21SD000C"/>
    <x v="4427"/>
    <n v="5547"/>
    <x v="296"/>
    <x v="347"/>
    <n v="0"/>
    <n v="0"/>
    <n v="318.85000000000002"/>
    <n v="41.450500000000005"/>
    <n v="0"/>
    <n v="0"/>
    <n v="360.30050000000006"/>
    <m/>
    <s v="1"/>
    <x v="1"/>
  </r>
  <r>
    <x v="6"/>
    <x v="152"/>
    <s v="1"/>
    <x v="0"/>
    <s v="15041RESIN415142021"/>
    <s v="21SD000C"/>
    <x v="4428"/>
    <n v="5548"/>
    <x v="127"/>
    <x v="145"/>
    <n v="0"/>
    <n v="0"/>
    <n v="1550.23"/>
    <n v="201.5299"/>
    <n v="0"/>
    <n v="0"/>
    <n v="1751.7599"/>
    <m/>
    <s v="1"/>
    <x v="1"/>
  </r>
  <r>
    <x v="6"/>
    <x v="152"/>
    <s v="1"/>
    <x v="0"/>
    <s v="15041RESIN415142021"/>
    <s v="21SD000C"/>
    <x v="4429"/>
    <n v="5549"/>
    <x v="86"/>
    <x v="94"/>
    <n v="0"/>
    <n v="0"/>
    <n v="185.84"/>
    <n v="24.159200000000002"/>
    <n v="0"/>
    <n v="0"/>
    <n v="209.9992"/>
    <m/>
    <s v="1"/>
    <x v="1"/>
  </r>
  <r>
    <x v="6"/>
    <x v="152"/>
    <s v="1"/>
    <x v="0"/>
    <s v="15041RESIN415142021"/>
    <s v="21SD000C"/>
    <x v="4430"/>
    <n v="5550"/>
    <x v="10"/>
    <x v="11"/>
    <n v="0"/>
    <n v="0"/>
    <n v="23"/>
    <n v="2.99"/>
    <n v="0"/>
    <n v="0"/>
    <n v="25.990000000000002"/>
    <m/>
    <s v="1"/>
    <x v="1"/>
  </r>
  <r>
    <x v="6"/>
    <x v="152"/>
    <s v="1"/>
    <x v="0"/>
    <s v="15041RESIN415142021"/>
    <s v="21SD000C"/>
    <x v="4431"/>
    <n v="5551"/>
    <x v="201"/>
    <x v="234"/>
    <n v="0"/>
    <n v="0"/>
    <n v="221.9"/>
    <n v="28.847000000000001"/>
    <n v="0"/>
    <n v="0"/>
    <n v="250.74700000000001"/>
    <m/>
    <s v="1"/>
    <x v="1"/>
  </r>
  <r>
    <x v="6"/>
    <x v="152"/>
    <s v="1"/>
    <x v="0"/>
    <s v="15041RESIN415142021"/>
    <s v="21SD000C"/>
    <x v="4432"/>
    <n v="5552"/>
    <x v="44"/>
    <x v="48"/>
    <n v="0"/>
    <n v="0"/>
    <n v="8.14"/>
    <n v="1.0582"/>
    <n v="0"/>
    <n v="0"/>
    <n v="9.1981999999999999"/>
    <m/>
    <s v="1"/>
    <x v="1"/>
  </r>
  <r>
    <x v="6"/>
    <x v="152"/>
    <s v="1"/>
    <x v="0"/>
    <s v="15041RESIN415142021"/>
    <s v="21SD000C"/>
    <x v="4433"/>
    <n v="5553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34"/>
    <n v="5554"/>
    <x v="117"/>
    <x v="134"/>
    <n v="0"/>
    <n v="0"/>
    <n v="630.66"/>
    <n v="81.985799999999998"/>
    <n v="0"/>
    <n v="0"/>
    <n v="712.64580000000001"/>
    <m/>
    <s v="1"/>
    <x v="1"/>
  </r>
  <r>
    <x v="6"/>
    <x v="152"/>
    <s v="1"/>
    <x v="0"/>
    <s v="15041RESIN415142021"/>
    <s v="21SD000C"/>
    <x v="4435"/>
    <n v="5555"/>
    <x v="297"/>
    <x v="348"/>
    <n v="0"/>
    <n v="0"/>
    <n v="334.52"/>
    <n v="43.4876"/>
    <n v="0"/>
    <n v="0"/>
    <n v="378.00759999999997"/>
    <m/>
    <s v="1"/>
    <x v="1"/>
  </r>
  <r>
    <x v="6"/>
    <x v="152"/>
    <s v="1"/>
    <x v="0"/>
    <s v="15041RESIN415142021"/>
    <s v="21SD000C"/>
    <x v="4436"/>
    <n v="5556"/>
    <x v="32"/>
    <x v="36"/>
    <n v="0"/>
    <n v="0"/>
    <n v="3698.71"/>
    <n v="480.83230000000003"/>
    <n v="0"/>
    <n v="0"/>
    <n v="4179.5423000000001"/>
    <m/>
    <s v="1"/>
    <x v="1"/>
  </r>
  <r>
    <x v="6"/>
    <x v="152"/>
    <s v="1"/>
    <x v="0"/>
    <s v="15041RESIN415142021"/>
    <s v="21SD000C"/>
    <x v="4437"/>
    <n v="5557"/>
    <x v="10"/>
    <x v="11"/>
    <n v="0"/>
    <n v="0"/>
    <n v="15.78"/>
    <n v="2.0514000000000001"/>
    <n v="0"/>
    <n v="0"/>
    <n v="17.831399999999999"/>
    <m/>
    <s v="1"/>
    <x v="1"/>
  </r>
  <r>
    <x v="6"/>
    <x v="152"/>
    <s v="1"/>
    <x v="0"/>
    <s v="15041RESIN415142021"/>
    <s v="21SD000C"/>
    <x v="4438"/>
    <n v="5558"/>
    <x v="532"/>
    <x v="274"/>
    <n v="0"/>
    <n v="0"/>
    <n v="435.74"/>
    <n v="56.6462"/>
    <n v="0"/>
    <n v="0"/>
    <n v="492.38620000000003"/>
    <m/>
    <s v="1"/>
    <x v="1"/>
  </r>
  <r>
    <x v="6"/>
    <x v="152"/>
    <s v="1"/>
    <x v="0"/>
    <s v="15041RESIN415142021"/>
    <s v="21SD000C"/>
    <x v="4439"/>
    <n v="5559"/>
    <x v="2"/>
    <x v="2"/>
    <n v="0"/>
    <n v="0"/>
    <n v="0"/>
    <n v="0"/>
    <n v="0"/>
    <n v="0"/>
    <n v="0"/>
    <m/>
    <s v="1"/>
    <x v="1"/>
  </r>
  <r>
    <x v="6"/>
    <x v="152"/>
    <s v="1"/>
    <x v="0"/>
    <s v="15041RESIN415142021"/>
    <s v="21SD000C"/>
    <x v="4440"/>
    <n v="5560"/>
    <x v="447"/>
    <x v="523"/>
    <n v="0"/>
    <n v="0"/>
    <n v="139.38999999999999"/>
    <n v="18.120699999999999"/>
    <n v="0"/>
    <n v="0"/>
    <n v="157.51069999999999"/>
    <m/>
    <s v="1"/>
    <x v="1"/>
  </r>
  <r>
    <x v="6"/>
    <x v="152"/>
    <s v="1"/>
    <x v="0"/>
    <s v="15041RESIN415142021"/>
    <s v="21SD000C"/>
    <x v="4441"/>
    <n v="5561"/>
    <x v="54"/>
    <x v="59"/>
    <n v="0"/>
    <n v="0"/>
    <n v="286.72000000000003"/>
    <n v="37.273600000000002"/>
    <n v="0"/>
    <n v="0"/>
    <n v="323.99360000000001"/>
    <m/>
    <s v="1"/>
    <x v="1"/>
  </r>
  <r>
    <x v="6"/>
    <x v="152"/>
    <s v="1"/>
    <x v="0"/>
    <s v="15041RESIN415142021"/>
    <s v="21SD000C"/>
    <x v="4442"/>
    <n v="5562"/>
    <x v="44"/>
    <x v="48"/>
    <n v="0"/>
    <n v="0"/>
    <n v="11"/>
    <n v="1.4300000000000002"/>
    <n v="0"/>
    <n v="0"/>
    <n v="12.43"/>
    <m/>
    <s v="1"/>
    <x v="1"/>
  </r>
  <r>
    <x v="6"/>
    <x v="152"/>
    <s v="1"/>
    <x v="0"/>
    <s v="15041RESIN415142021"/>
    <s v="21SD000C"/>
    <x v="4443"/>
    <n v="5563"/>
    <x v="443"/>
    <x v="518"/>
    <n v="0"/>
    <n v="0"/>
    <n v="191.15"/>
    <n v="24.849500000000003"/>
    <n v="0"/>
    <n v="0"/>
    <n v="215.99950000000001"/>
    <m/>
    <s v="1"/>
    <x v="1"/>
  </r>
  <r>
    <x v="6"/>
    <x v="152"/>
    <s v="1"/>
    <x v="0"/>
    <s v="15041RESIN415142021"/>
    <s v="21SD000C"/>
    <x v="4444"/>
    <n v="5564"/>
    <x v="10"/>
    <x v="11"/>
    <n v="0"/>
    <n v="0"/>
    <n v="872.68"/>
    <n v="113.44839999999999"/>
    <n v="0"/>
    <n v="0"/>
    <n v="986.12839999999994"/>
    <m/>
    <s v="1"/>
    <x v="1"/>
  </r>
  <r>
    <x v="6"/>
    <x v="152"/>
    <s v="1"/>
    <x v="0"/>
    <s v="15041RESIN415142021"/>
    <s v="21SD000C"/>
    <x v="4445"/>
    <n v="5565"/>
    <x v="257"/>
    <x v="306"/>
    <n v="0"/>
    <n v="0"/>
    <n v="2415.9899999999998"/>
    <n v="314.07869999999997"/>
    <n v="0"/>
    <n v="0"/>
    <n v="2730.0686999999998"/>
    <m/>
    <s v="1"/>
    <x v="1"/>
  </r>
  <r>
    <x v="6"/>
    <x v="152"/>
    <s v="1"/>
    <x v="0"/>
    <s v="15041RESIN415142021"/>
    <s v="21SD000C"/>
    <x v="4446"/>
    <n v="5566"/>
    <x v="14"/>
    <x v="17"/>
    <n v="0"/>
    <n v="0"/>
    <n v="31.35"/>
    <n v="4.0754999999999999"/>
    <n v="0"/>
    <n v="0"/>
    <n v="35.4255"/>
    <m/>
    <s v="1"/>
    <x v="1"/>
  </r>
  <r>
    <x v="6"/>
    <x v="152"/>
    <s v="1"/>
    <x v="0"/>
    <s v="15041RESIN415142021"/>
    <s v="21SD000C"/>
    <x v="4447"/>
    <n v="5567"/>
    <x v="14"/>
    <x v="17"/>
    <n v="0"/>
    <n v="0"/>
    <n v="34.78"/>
    <n v="4.5213999999999999"/>
    <n v="0"/>
    <n v="0"/>
    <n v="39.301400000000001"/>
    <m/>
    <s v="1"/>
    <x v="1"/>
  </r>
  <r>
    <x v="6"/>
    <x v="152"/>
    <s v="1"/>
    <x v="0"/>
    <s v="15041RESIN415142021"/>
    <s v="21SD000C"/>
    <x v="4448"/>
    <n v="5568"/>
    <x v="14"/>
    <x v="17"/>
    <n v="0"/>
    <n v="0"/>
    <n v="28.76"/>
    <n v="3.7388000000000003"/>
    <n v="0"/>
    <n v="0"/>
    <n v="32.498800000000003"/>
    <m/>
    <s v="1"/>
    <x v="1"/>
  </r>
  <r>
    <x v="6"/>
    <x v="152"/>
    <s v="1"/>
    <x v="0"/>
    <s v="15041RESIN415142021"/>
    <s v="21SD000C"/>
    <x v="4449"/>
    <n v="5569"/>
    <x v="14"/>
    <x v="17"/>
    <n v="0"/>
    <n v="0"/>
    <n v="29.48"/>
    <n v="3.8324000000000003"/>
    <n v="0"/>
    <n v="0"/>
    <n v="33.312400000000004"/>
    <m/>
    <s v="1"/>
    <x v="1"/>
  </r>
  <r>
    <x v="6"/>
    <x v="152"/>
    <s v="1"/>
    <x v="0"/>
    <s v="15041RESIN415142021"/>
    <s v="21SD000C"/>
    <x v="4450"/>
    <n v="5570"/>
    <x v="14"/>
    <x v="17"/>
    <n v="0"/>
    <n v="0"/>
    <n v="25.34"/>
    <n v="3.2942"/>
    <n v="0"/>
    <n v="0"/>
    <n v="28.6342"/>
    <m/>
    <s v="1"/>
    <x v="1"/>
  </r>
  <r>
    <x v="6"/>
    <x v="152"/>
    <s v="1"/>
    <x v="0"/>
    <s v="15041RESIN415142021"/>
    <s v="21SD000C"/>
    <x v="4451"/>
    <n v="5571"/>
    <x v="14"/>
    <x v="17"/>
    <n v="0"/>
    <n v="0"/>
    <n v="70.16"/>
    <n v="9.1207999999999991"/>
    <n v="0"/>
    <n v="0"/>
    <n v="79.280799999999999"/>
    <m/>
    <s v="1"/>
    <x v="1"/>
  </r>
  <r>
    <x v="6"/>
    <x v="152"/>
    <s v="1"/>
    <x v="0"/>
    <s v="15041RESIN415142021"/>
    <s v="21SD000C"/>
    <x v="4452"/>
    <n v="5572"/>
    <x v="14"/>
    <x v="17"/>
    <n v="0"/>
    <n v="0"/>
    <n v="27.8"/>
    <n v="3.6140000000000003"/>
    <n v="0"/>
    <n v="0"/>
    <n v="31.414000000000001"/>
    <m/>
    <s v="1"/>
    <x v="1"/>
  </r>
  <r>
    <x v="6"/>
    <x v="152"/>
    <s v="1"/>
    <x v="0"/>
    <s v="15041RESIN415142021"/>
    <s v="21SD000C"/>
    <x v="4453"/>
    <n v="5573"/>
    <x v="14"/>
    <x v="17"/>
    <n v="0"/>
    <n v="0"/>
    <n v="26.96"/>
    <n v="3.5048000000000004"/>
    <n v="0"/>
    <n v="0"/>
    <n v="30.4648"/>
    <m/>
    <s v="1"/>
    <x v="1"/>
  </r>
  <r>
    <x v="6"/>
    <x v="152"/>
    <s v="1"/>
    <x v="0"/>
    <s v="15041RESIN415142021"/>
    <s v="21SD000C"/>
    <x v="4454"/>
    <n v="5574"/>
    <x v="14"/>
    <x v="17"/>
    <n v="0"/>
    <n v="0"/>
    <n v="30.36"/>
    <n v="3.9468000000000001"/>
    <n v="0"/>
    <n v="0"/>
    <n v="34.306800000000003"/>
    <m/>
    <s v="1"/>
    <x v="1"/>
  </r>
  <r>
    <x v="6"/>
    <x v="152"/>
    <s v="1"/>
    <x v="0"/>
    <s v="15041RESIN415142021"/>
    <s v="21SD000C"/>
    <x v="4455"/>
    <n v="5575"/>
    <x v="14"/>
    <x v="17"/>
    <n v="0"/>
    <n v="0"/>
    <n v="29.06"/>
    <n v="3.7778"/>
    <n v="0"/>
    <n v="0"/>
    <n v="32.837800000000001"/>
    <m/>
    <s v="1"/>
    <x v="1"/>
  </r>
  <r>
    <x v="6"/>
    <x v="152"/>
    <s v="1"/>
    <x v="0"/>
    <s v="15041RESIN415142021"/>
    <s v="21SD000C"/>
    <x v="4456"/>
    <n v="5576"/>
    <x v="14"/>
    <x v="17"/>
    <n v="0"/>
    <n v="0"/>
    <n v="32.93"/>
    <n v="4.2808999999999999"/>
    <n v="0"/>
    <n v="0"/>
    <n v="37.210900000000002"/>
    <m/>
    <s v="1"/>
    <x v="1"/>
  </r>
  <r>
    <x v="6"/>
    <x v="152"/>
    <s v="1"/>
    <x v="0"/>
    <s v="15041RESIN415142021"/>
    <s v="21SD000C"/>
    <x v="4457"/>
    <n v="5577"/>
    <x v="14"/>
    <x v="17"/>
    <n v="0"/>
    <n v="0"/>
    <n v="26.12"/>
    <n v="3.3956000000000004"/>
    <n v="0"/>
    <n v="0"/>
    <n v="29.515600000000003"/>
    <m/>
    <s v="1"/>
    <x v="1"/>
  </r>
  <r>
    <x v="6"/>
    <x v="153"/>
    <s v="1"/>
    <x v="0"/>
    <s v="15041RESIN415142021"/>
    <s v="21SD000C"/>
    <x v="4458"/>
    <n v="5578"/>
    <x v="14"/>
    <x v="17"/>
    <n v="0"/>
    <n v="0"/>
    <n v="39.07"/>
    <n v="5.0791000000000004"/>
    <n v="0"/>
    <n v="0"/>
    <n v="44.149100000000004"/>
    <m/>
    <s v="1"/>
    <x v="1"/>
  </r>
  <r>
    <x v="6"/>
    <x v="153"/>
    <s v="1"/>
    <x v="0"/>
    <s v="15041RESIN415142021"/>
    <s v="21SD000C"/>
    <x v="4459"/>
    <n v="5579"/>
    <x v="14"/>
    <x v="17"/>
    <n v="0"/>
    <n v="0"/>
    <n v="24.04"/>
    <n v="3.1252"/>
    <n v="0"/>
    <n v="0"/>
    <n v="27.165199999999999"/>
    <m/>
    <s v="1"/>
    <x v="1"/>
  </r>
  <r>
    <x v="6"/>
    <x v="153"/>
    <s v="1"/>
    <x v="0"/>
    <s v="15041RESIN415142021"/>
    <s v="21SD000C"/>
    <x v="4460"/>
    <n v="5580"/>
    <x v="14"/>
    <x v="17"/>
    <n v="0"/>
    <n v="0"/>
    <n v="29.84"/>
    <n v="3.8792"/>
    <n v="0"/>
    <n v="0"/>
    <n v="33.719200000000001"/>
    <m/>
    <s v="1"/>
    <x v="1"/>
  </r>
  <r>
    <x v="6"/>
    <x v="153"/>
    <s v="1"/>
    <x v="0"/>
    <s v="15041RESIN415142021"/>
    <s v="21SD000C"/>
    <x v="4461"/>
    <n v="5581"/>
    <x v="14"/>
    <x v="17"/>
    <n v="0"/>
    <n v="0"/>
    <n v="21.48"/>
    <n v="2.7924000000000002"/>
    <n v="0"/>
    <n v="0"/>
    <n v="24.272400000000001"/>
    <m/>
    <s v="1"/>
    <x v="1"/>
  </r>
  <r>
    <x v="6"/>
    <x v="153"/>
    <s v="1"/>
    <x v="0"/>
    <s v="15041RESIN415142021"/>
    <s v="21SD000C"/>
    <x v="4462"/>
    <n v="5582"/>
    <x v="14"/>
    <x v="17"/>
    <n v="0"/>
    <n v="0"/>
    <n v="24.96"/>
    <n v="3.2448000000000001"/>
    <n v="0"/>
    <n v="0"/>
    <n v="28.204800000000002"/>
    <m/>
    <s v="1"/>
    <x v="1"/>
  </r>
  <r>
    <x v="6"/>
    <x v="153"/>
    <s v="1"/>
    <x v="0"/>
    <s v="15041RESIN415142021"/>
    <s v="21SD000C"/>
    <x v="4463"/>
    <n v="5583"/>
    <x v="14"/>
    <x v="17"/>
    <n v="0"/>
    <n v="0"/>
    <n v="37.18"/>
    <n v="4.8334000000000001"/>
    <n v="0"/>
    <n v="0"/>
    <n v="42.013399999999997"/>
    <m/>
    <s v="1"/>
    <x v="1"/>
  </r>
  <r>
    <x v="6"/>
    <x v="153"/>
    <s v="1"/>
    <x v="0"/>
    <s v="15041RESIN415142021"/>
    <s v="21SD000C"/>
    <x v="4464"/>
    <n v="5584"/>
    <x v="14"/>
    <x v="17"/>
    <n v="0"/>
    <n v="0"/>
    <n v="26"/>
    <n v="3.38"/>
    <n v="0"/>
    <n v="0"/>
    <n v="29.38"/>
    <m/>
    <s v="1"/>
    <x v="1"/>
  </r>
  <r>
    <x v="6"/>
    <x v="153"/>
    <s v="1"/>
    <x v="0"/>
    <s v="15041RESIN415142021"/>
    <s v="21SD000C"/>
    <x v="4465"/>
    <n v="5585"/>
    <x v="14"/>
    <x v="17"/>
    <n v="0"/>
    <n v="0"/>
    <n v="30.75"/>
    <n v="3.9975000000000001"/>
    <n v="0"/>
    <n v="0"/>
    <n v="34.747500000000002"/>
    <m/>
    <s v="1"/>
    <x v="1"/>
  </r>
  <r>
    <x v="6"/>
    <x v="153"/>
    <s v="1"/>
    <x v="0"/>
    <s v="15041RESIN415142021"/>
    <s v="21SD000C"/>
    <x v="4466"/>
    <n v="5586"/>
    <x v="2"/>
    <x v="2"/>
    <n v="0"/>
    <n v="0"/>
    <n v="0"/>
    <n v="0"/>
    <n v="0"/>
    <n v="0"/>
    <n v="0"/>
    <m/>
    <s v="1"/>
    <x v="1"/>
  </r>
  <r>
    <x v="6"/>
    <x v="153"/>
    <s v="1"/>
    <x v="0"/>
    <s v="15041RESIN415142021"/>
    <s v="21SD000C"/>
    <x v="4467"/>
    <n v="5587"/>
    <x v="14"/>
    <x v="17"/>
    <n v="0"/>
    <n v="0"/>
    <n v="21.48"/>
    <n v="2.7924000000000002"/>
    <n v="0"/>
    <n v="0"/>
    <n v="24.272400000000001"/>
    <m/>
    <s v="1"/>
    <x v="1"/>
  </r>
  <r>
    <x v="6"/>
    <x v="153"/>
    <s v="1"/>
    <x v="0"/>
    <s v="15041RESIN415142021"/>
    <s v="21SD000C"/>
    <x v="4468"/>
    <n v="5588"/>
    <x v="14"/>
    <x v="17"/>
    <n v="0"/>
    <n v="0"/>
    <n v="21.87"/>
    <n v="2.8431000000000002"/>
    <n v="0"/>
    <n v="0"/>
    <n v="24.713100000000001"/>
    <m/>
    <s v="1"/>
    <x v="1"/>
  </r>
  <r>
    <x v="6"/>
    <x v="153"/>
    <s v="1"/>
    <x v="0"/>
    <s v="15041RESIN415142021"/>
    <s v="21SD000C"/>
    <x v="4469"/>
    <n v="5589"/>
    <x v="14"/>
    <x v="17"/>
    <n v="0"/>
    <n v="0"/>
    <n v="33.03"/>
    <n v="4.2939000000000007"/>
    <n v="0"/>
    <n v="0"/>
    <n v="37.323900000000002"/>
    <m/>
    <s v="1"/>
    <x v="1"/>
  </r>
  <r>
    <x v="6"/>
    <x v="153"/>
    <s v="1"/>
    <x v="0"/>
    <s v="15041RESIN415142021"/>
    <s v="21SD000C"/>
    <x v="4470"/>
    <n v="5590"/>
    <x v="14"/>
    <x v="17"/>
    <n v="0"/>
    <n v="0"/>
    <n v="26.96"/>
    <n v="3.5048000000000004"/>
    <n v="0"/>
    <n v="0"/>
    <n v="30.4648"/>
    <m/>
    <s v="1"/>
    <x v="1"/>
  </r>
  <r>
    <x v="6"/>
    <x v="153"/>
    <s v="1"/>
    <x v="0"/>
    <s v="15041RESIN415142021"/>
    <s v="21SD000C"/>
    <x v="4471"/>
    <n v="5591"/>
    <x v="14"/>
    <x v="17"/>
    <n v="0"/>
    <n v="0"/>
    <n v="21.48"/>
    <n v="2.7924000000000002"/>
    <n v="0"/>
    <n v="0"/>
    <n v="24.272400000000001"/>
    <m/>
    <s v="1"/>
    <x v="1"/>
  </r>
  <r>
    <x v="6"/>
    <x v="153"/>
    <s v="1"/>
    <x v="0"/>
    <s v="15041RESIN415142021"/>
    <s v="21SD000C"/>
    <x v="4472"/>
    <n v="5592"/>
    <x v="14"/>
    <x v="17"/>
    <n v="0"/>
    <n v="0"/>
    <n v="42.4"/>
    <n v="5.5119999999999996"/>
    <n v="0"/>
    <n v="0"/>
    <n v="47.911999999999999"/>
    <m/>
    <s v="1"/>
    <x v="1"/>
  </r>
  <r>
    <x v="6"/>
    <x v="153"/>
    <s v="1"/>
    <x v="0"/>
    <s v="15041RESIN415142021"/>
    <s v="21SD000C"/>
    <x v="4473"/>
    <n v="5593"/>
    <x v="14"/>
    <x v="17"/>
    <n v="0"/>
    <n v="0"/>
    <n v="24.92"/>
    <n v="3.2396000000000003"/>
    <n v="0"/>
    <n v="0"/>
    <n v="28.159600000000001"/>
    <m/>
    <s v="1"/>
    <x v="1"/>
  </r>
  <r>
    <x v="6"/>
    <x v="153"/>
    <s v="1"/>
    <x v="0"/>
    <s v="15041RESIN415142021"/>
    <s v="21SD000C"/>
    <x v="4474"/>
    <n v="5594"/>
    <x v="2"/>
    <x v="2"/>
    <n v="0"/>
    <n v="0"/>
    <n v="0"/>
    <n v="0"/>
    <n v="0"/>
    <n v="0"/>
    <n v="0"/>
    <m/>
    <s v="1"/>
    <x v="1"/>
  </r>
  <r>
    <x v="6"/>
    <x v="153"/>
    <s v="1"/>
    <x v="0"/>
    <s v="15041RESIN415142021"/>
    <s v="21SD000C"/>
    <x v="4475"/>
    <n v="5595"/>
    <x v="14"/>
    <x v="17"/>
    <n v="0"/>
    <n v="0"/>
    <n v="24.92"/>
    <n v="3.2396000000000003"/>
    <n v="0"/>
    <n v="0"/>
    <n v="28.159600000000001"/>
    <m/>
    <s v="1"/>
    <x v="1"/>
  </r>
  <r>
    <x v="6"/>
    <x v="153"/>
    <s v="1"/>
    <x v="0"/>
    <s v="15041RESIN415142021"/>
    <s v="21SD000C"/>
    <x v="4476"/>
    <n v="5596"/>
    <x v="14"/>
    <x v="17"/>
    <n v="0"/>
    <n v="0"/>
    <n v="25.94"/>
    <n v="3.3722000000000003"/>
    <n v="0"/>
    <n v="0"/>
    <n v="29.312200000000001"/>
    <m/>
    <s v="1"/>
    <x v="1"/>
  </r>
  <r>
    <x v="6"/>
    <x v="153"/>
    <s v="1"/>
    <x v="0"/>
    <s v="15041RESIN415142021"/>
    <s v="21SD000C"/>
    <x v="4477"/>
    <n v="5597"/>
    <x v="14"/>
    <x v="17"/>
    <n v="0"/>
    <n v="0"/>
    <n v="26"/>
    <n v="3.38"/>
    <n v="0"/>
    <n v="0"/>
    <n v="29.38"/>
    <m/>
    <s v="1"/>
    <x v="1"/>
  </r>
  <r>
    <x v="6"/>
    <x v="153"/>
    <s v="1"/>
    <x v="0"/>
    <s v="15041RESIN415142021"/>
    <s v="21SD000C"/>
    <x v="4478"/>
    <n v="5598"/>
    <x v="14"/>
    <x v="17"/>
    <n v="0"/>
    <n v="0"/>
    <n v="52.72"/>
    <n v="6.8536000000000001"/>
    <n v="0"/>
    <n v="0"/>
    <n v="59.573599999999999"/>
    <m/>
    <s v="1"/>
    <x v="1"/>
  </r>
  <r>
    <x v="6"/>
    <x v="153"/>
    <s v="1"/>
    <x v="0"/>
    <s v="15041RESIN415142021"/>
    <s v="21SD000C"/>
    <x v="4479"/>
    <n v="5599"/>
    <x v="14"/>
    <x v="17"/>
    <n v="0"/>
    <n v="0"/>
    <n v="35.64"/>
    <n v="4.6332000000000004"/>
    <n v="0"/>
    <n v="0"/>
    <n v="40.273200000000003"/>
    <m/>
    <s v="1"/>
    <x v="1"/>
  </r>
  <r>
    <x v="6"/>
    <x v="153"/>
    <s v="1"/>
    <x v="0"/>
    <s v="15041RESIN415142021"/>
    <s v="21SD000C"/>
    <x v="4480"/>
    <n v="5600"/>
    <x v="13"/>
    <x v="16"/>
    <n v="0"/>
    <n v="0"/>
    <n v="212.38"/>
    <n v="27.609400000000001"/>
    <n v="0"/>
    <n v="0"/>
    <n v="239.98939999999999"/>
    <m/>
    <s v="1"/>
    <x v="1"/>
  </r>
  <r>
    <x v="6"/>
    <x v="153"/>
    <s v="1"/>
    <x v="0"/>
    <s v="15041RESIN415142021"/>
    <s v="21SD000C"/>
    <x v="4481"/>
    <n v="5601"/>
    <x v="443"/>
    <x v="518"/>
    <n v="0"/>
    <n v="0"/>
    <n v="100"/>
    <n v="13"/>
    <n v="0"/>
    <n v="0"/>
    <n v="113"/>
    <m/>
    <s v="1"/>
    <x v="1"/>
  </r>
  <r>
    <x v="6"/>
    <x v="153"/>
    <s v="1"/>
    <x v="0"/>
    <s v="15041RESIN415142021"/>
    <s v="21SD000C"/>
    <x v="4482"/>
    <n v="5602"/>
    <x v="350"/>
    <x v="408"/>
    <n v="0"/>
    <n v="0"/>
    <n v="278.76"/>
    <n v="36.238799999999998"/>
    <n v="0"/>
    <n v="0"/>
    <n v="314.99879999999996"/>
    <m/>
    <s v="1"/>
    <x v="1"/>
  </r>
  <r>
    <x v="6"/>
    <x v="153"/>
    <s v="1"/>
    <x v="0"/>
    <s v="15041RESIN415142021"/>
    <s v="21SD000C"/>
    <x v="4483"/>
    <n v="5603"/>
    <x v="59"/>
    <x v="64"/>
    <n v="0"/>
    <n v="0"/>
    <n v="71.239999999999995"/>
    <n v="9.2611999999999988"/>
    <n v="0"/>
    <n v="0"/>
    <n v="80.501199999999997"/>
    <m/>
    <s v="1"/>
    <x v="1"/>
  </r>
  <r>
    <x v="6"/>
    <x v="153"/>
    <s v="1"/>
    <x v="0"/>
    <s v="15041RESIN415142021"/>
    <s v="21SD000C"/>
    <x v="4484"/>
    <n v="5604"/>
    <x v="174"/>
    <x v="200"/>
    <n v="0"/>
    <n v="0"/>
    <n v="1170.81"/>
    <n v="152.20529999999999"/>
    <n v="0"/>
    <n v="0"/>
    <n v="1323.0153"/>
    <m/>
    <s v="1"/>
    <x v="1"/>
  </r>
  <r>
    <x v="6"/>
    <x v="153"/>
    <s v="1"/>
    <x v="0"/>
    <s v="15041RESIN415142021"/>
    <s v="21SD000C"/>
    <x v="4485"/>
    <n v="5605"/>
    <x v="71"/>
    <x v="77"/>
    <n v="0"/>
    <n v="0"/>
    <n v="53.98"/>
    <n v="7.0173999999999994"/>
    <n v="0"/>
    <n v="0"/>
    <n v="60.997399999999999"/>
    <m/>
    <s v="1"/>
    <x v="1"/>
  </r>
  <r>
    <x v="6"/>
    <x v="153"/>
    <s v="1"/>
    <x v="0"/>
    <s v="15041RESIN415142021"/>
    <s v="21SD000C"/>
    <x v="4486"/>
    <n v="5606"/>
    <x v="544"/>
    <x v="109"/>
    <n v="0"/>
    <n v="0"/>
    <n v="1422.94"/>
    <n v="184.98220000000001"/>
    <n v="0"/>
    <n v="0"/>
    <n v="1607.9222"/>
    <m/>
    <s v="1"/>
    <x v="1"/>
  </r>
  <r>
    <x v="6"/>
    <x v="153"/>
    <s v="1"/>
    <x v="0"/>
    <s v="15041RESIN415142021"/>
    <s v="21SD000C"/>
    <x v="4487"/>
    <n v="5607"/>
    <x v="544"/>
    <x v="109"/>
    <n v="0"/>
    <n v="0"/>
    <n v="94.83"/>
    <n v="12.3279"/>
    <n v="0"/>
    <n v="0"/>
    <n v="107.1579"/>
    <m/>
    <s v="1"/>
    <x v="1"/>
  </r>
  <r>
    <x v="6"/>
    <x v="153"/>
    <s v="1"/>
    <x v="0"/>
    <s v="15041RESIN415142021"/>
    <s v="21SD000C"/>
    <x v="4488"/>
    <n v="5608"/>
    <x v="598"/>
    <x v="651"/>
    <n v="0"/>
    <n v="0"/>
    <n v="42.6"/>
    <n v="5.5380000000000003"/>
    <n v="0"/>
    <n v="0"/>
    <n v="48.138000000000005"/>
    <m/>
    <s v="1"/>
    <x v="1"/>
  </r>
  <r>
    <x v="6"/>
    <x v="153"/>
    <s v="1"/>
    <x v="0"/>
    <s v="15041RESIN415142021"/>
    <s v="21SD000C"/>
    <x v="4489"/>
    <n v="5609"/>
    <x v="150"/>
    <x v="172"/>
    <n v="0"/>
    <n v="0"/>
    <n v="4205.2"/>
    <n v="546.67600000000004"/>
    <n v="0"/>
    <n v="0"/>
    <n v="4751.8760000000002"/>
    <m/>
    <s v="1"/>
    <x v="1"/>
  </r>
  <r>
    <x v="6"/>
    <x v="153"/>
    <s v="1"/>
    <x v="0"/>
    <s v="15041RESIN415142021"/>
    <s v="21SD000C"/>
    <x v="4490"/>
    <n v="5610"/>
    <x v="172"/>
    <x v="198"/>
    <n v="0"/>
    <n v="0"/>
    <n v="20.350000000000001"/>
    <n v="2.6455000000000002"/>
    <n v="0"/>
    <n v="0"/>
    <n v="22.9955"/>
    <m/>
    <s v="1"/>
    <x v="1"/>
  </r>
  <r>
    <x v="6"/>
    <x v="153"/>
    <s v="1"/>
    <x v="0"/>
    <s v="15041RESIN415142021"/>
    <s v="21SD000C"/>
    <x v="4491"/>
    <n v="5611"/>
    <x v="150"/>
    <x v="172"/>
    <n v="0"/>
    <n v="0"/>
    <n v="1055.51"/>
    <n v="137.21629999999999"/>
    <n v="0"/>
    <n v="0"/>
    <n v="1192.7263"/>
    <m/>
    <s v="1"/>
    <x v="1"/>
  </r>
  <r>
    <x v="6"/>
    <x v="153"/>
    <s v="1"/>
    <x v="0"/>
    <s v="15041RESIN415142021"/>
    <s v="21SD000C"/>
    <x v="4492"/>
    <n v="5612"/>
    <x v="605"/>
    <x v="657"/>
    <n v="0"/>
    <n v="0"/>
    <n v="68.849999999999994"/>
    <n v="8.9504999999999999"/>
    <n v="0"/>
    <n v="0"/>
    <n v="77.8005"/>
    <m/>
    <s v="1"/>
    <x v="1"/>
  </r>
  <r>
    <x v="6"/>
    <x v="153"/>
    <s v="1"/>
    <x v="0"/>
    <s v="15041RESIN415142021"/>
    <s v="21SD000C"/>
    <x v="4493"/>
    <n v="5613"/>
    <x v="2"/>
    <x v="2"/>
    <n v="0"/>
    <n v="0"/>
    <n v="0"/>
    <n v="0"/>
    <n v="0"/>
    <n v="0"/>
    <n v="0"/>
    <m/>
    <s v="1"/>
    <x v="1"/>
  </r>
  <r>
    <x v="6"/>
    <x v="153"/>
    <s v="1"/>
    <x v="0"/>
    <s v="15041RESIN415142021"/>
    <s v="21SD000C"/>
    <x v="4494"/>
    <n v="5614"/>
    <x v="10"/>
    <x v="11"/>
    <n v="0"/>
    <n v="0"/>
    <n v="58.44"/>
    <n v="7.5972"/>
    <n v="0"/>
    <n v="0"/>
    <n v="66.037199999999999"/>
    <m/>
    <s v="1"/>
    <x v="1"/>
  </r>
  <r>
    <x v="6"/>
    <x v="154"/>
    <s v="1"/>
    <x v="0"/>
    <s v="15041RESIN415142021"/>
    <s v="21SD000C"/>
    <x v="4495"/>
    <n v="5615"/>
    <x v="13"/>
    <x v="16"/>
    <n v="0"/>
    <n v="0"/>
    <n v="446.88"/>
    <n v="58.0944"/>
    <n v="0"/>
    <n v="0"/>
    <n v="504.9744"/>
    <m/>
    <s v="1"/>
    <x v="1"/>
  </r>
  <r>
    <x v="6"/>
    <x v="154"/>
    <s v="1"/>
    <x v="0"/>
    <s v="15041RESIN415142021"/>
    <s v="21SD000C"/>
    <x v="4496"/>
    <n v="5616"/>
    <x v="13"/>
    <x v="16"/>
    <n v="0"/>
    <n v="0"/>
    <n v="6550.25"/>
    <n v="851.53250000000003"/>
    <n v="0"/>
    <n v="0"/>
    <n v="7401.7825000000003"/>
    <m/>
    <s v="1"/>
    <x v="1"/>
  </r>
  <r>
    <x v="6"/>
    <x v="154"/>
    <s v="1"/>
    <x v="0"/>
    <s v="15041RESIN415142021"/>
    <s v="21SD000C"/>
    <x v="4497"/>
    <n v="5617"/>
    <x v="275"/>
    <x v="326"/>
    <n v="0"/>
    <n v="0"/>
    <n v="108"/>
    <n v="14.040000000000001"/>
    <n v="0"/>
    <n v="0"/>
    <n v="122.04"/>
    <m/>
    <s v="1"/>
    <x v="1"/>
  </r>
  <r>
    <x v="6"/>
    <x v="154"/>
    <s v="1"/>
    <x v="0"/>
    <s v="15041RESIN415142021"/>
    <s v="21SD000C"/>
    <x v="4498"/>
    <n v="5618"/>
    <x v="598"/>
    <x v="651"/>
    <n v="0"/>
    <n v="0"/>
    <n v="85.2"/>
    <n v="11.076000000000001"/>
    <n v="0"/>
    <n v="0"/>
    <n v="96.27600000000001"/>
    <m/>
    <s v="1"/>
    <x v="1"/>
  </r>
  <r>
    <x v="6"/>
    <x v="154"/>
    <s v="1"/>
    <x v="0"/>
    <s v="15041RESIN415142021"/>
    <s v="21SD000C"/>
    <x v="4499"/>
    <n v="5619"/>
    <x v="231"/>
    <x v="271"/>
    <n v="0"/>
    <n v="0"/>
    <n v="7070.68"/>
    <n v="919.18840000000012"/>
    <n v="0"/>
    <n v="0"/>
    <n v="7989.8684000000003"/>
    <m/>
    <s v="1"/>
    <x v="1"/>
  </r>
  <r>
    <x v="6"/>
    <x v="154"/>
    <s v="1"/>
    <x v="0"/>
    <s v="15041RESIN415142021"/>
    <s v="21SD000C"/>
    <x v="4500"/>
    <n v="5620"/>
    <x v="150"/>
    <x v="172"/>
    <n v="0"/>
    <n v="0"/>
    <n v="1592.88"/>
    <n v="207.07440000000003"/>
    <n v="0"/>
    <n v="0"/>
    <n v="1799.9544000000001"/>
    <m/>
    <s v="1"/>
    <x v="1"/>
  </r>
  <r>
    <x v="6"/>
    <x v="154"/>
    <s v="1"/>
    <x v="0"/>
    <s v="15041RESIN415142021"/>
    <s v="21SD000C"/>
    <x v="4501"/>
    <n v="5621"/>
    <x v="10"/>
    <x v="11"/>
    <n v="0"/>
    <n v="0"/>
    <n v="75.27"/>
    <n v="9.7850999999999999"/>
    <n v="0"/>
    <n v="0"/>
    <n v="85.055099999999996"/>
    <m/>
    <s v="1"/>
    <x v="1"/>
  </r>
  <r>
    <x v="6"/>
    <x v="154"/>
    <s v="1"/>
    <x v="0"/>
    <s v="15041RESIN415142021"/>
    <s v="21SD000C"/>
    <x v="4502"/>
    <n v="5622"/>
    <x v="202"/>
    <x v="235"/>
    <n v="0"/>
    <n v="0"/>
    <n v="76.56"/>
    <n v="9.9527999999999999"/>
    <n v="0"/>
    <n v="0"/>
    <n v="86.512799999999999"/>
    <m/>
    <s v="1"/>
    <x v="1"/>
  </r>
  <r>
    <x v="6"/>
    <x v="154"/>
    <s v="1"/>
    <x v="0"/>
    <s v="15041RESIN415142021"/>
    <s v="21SD000C"/>
    <x v="4503"/>
    <n v="5621"/>
    <x v="10"/>
    <x v="11"/>
    <n v="0"/>
    <n v="0"/>
    <n v="75.27"/>
    <n v="9.7850999999999999"/>
    <n v="0"/>
    <n v="0"/>
    <n v="85.055099999999996"/>
    <m/>
    <s v="1"/>
    <x v="1"/>
  </r>
  <r>
    <x v="6"/>
    <x v="154"/>
    <s v="1"/>
    <x v="0"/>
    <s v="15041RESIN415142021"/>
    <s v="21SD000C"/>
    <x v="4504"/>
    <n v="5622"/>
    <x v="202"/>
    <x v="235"/>
    <n v="0"/>
    <n v="0"/>
    <n v="76.56"/>
    <n v="9.9527999999999999"/>
    <n v="0"/>
    <n v="0"/>
    <n v="86.512799999999999"/>
    <m/>
    <s v="1"/>
    <x v="1"/>
  </r>
  <r>
    <x v="6"/>
    <x v="154"/>
    <s v="1"/>
    <x v="0"/>
    <s v="15041RESIN415142021"/>
    <s v="21SD000C"/>
    <x v="4505"/>
    <n v="5623"/>
    <x v="103"/>
    <x v="118"/>
    <n v="0"/>
    <n v="0"/>
    <n v="23.22"/>
    <n v="3.0186000000000002"/>
    <n v="0"/>
    <n v="0"/>
    <n v="26.238599999999998"/>
    <m/>
    <s v="1"/>
    <x v="1"/>
  </r>
  <r>
    <x v="6"/>
    <x v="154"/>
    <s v="1"/>
    <x v="0"/>
    <s v="15041RESIN415142021"/>
    <s v="21SD000C"/>
    <x v="4506"/>
    <n v="5624"/>
    <x v="10"/>
    <x v="11"/>
    <n v="0"/>
    <n v="0"/>
    <n v="145.97999999999999"/>
    <n v="18.977399999999999"/>
    <n v="0"/>
    <n v="0"/>
    <n v="164.95739999999998"/>
    <m/>
    <s v="1"/>
    <x v="1"/>
  </r>
  <r>
    <x v="6"/>
    <x v="154"/>
    <s v="1"/>
    <x v="0"/>
    <s v="15041RESIN415142021"/>
    <s v="21SD000C"/>
    <x v="4507"/>
    <n v="5625"/>
    <x v="135"/>
    <x v="154"/>
    <n v="0"/>
    <n v="0"/>
    <n v="47.76"/>
    <n v="6.2088000000000001"/>
    <n v="0"/>
    <n v="0"/>
    <n v="53.968800000000002"/>
    <m/>
    <s v="1"/>
    <x v="1"/>
  </r>
  <r>
    <x v="6"/>
    <x v="154"/>
    <s v="1"/>
    <x v="0"/>
    <s v="15041RESIN415142021"/>
    <s v="21SD000C"/>
    <x v="4508"/>
    <n v="5626"/>
    <x v="264"/>
    <x v="314"/>
    <n v="0"/>
    <n v="0"/>
    <n v="55.72"/>
    <n v="7.2435999999999998"/>
    <n v="0"/>
    <n v="0"/>
    <n v="62.9636"/>
    <m/>
    <s v="1"/>
    <x v="1"/>
  </r>
  <r>
    <x v="6"/>
    <x v="154"/>
    <s v="1"/>
    <x v="0"/>
    <s v="15041RESIN415142021"/>
    <s v="21SD000C"/>
    <x v="4509"/>
    <n v="5627"/>
    <x v="82"/>
    <x v="89"/>
    <n v="0"/>
    <n v="0"/>
    <n v="278.76"/>
    <n v="36.238799999999998"/>
    <n v="0"/>
    <n v="0"/>
    <n v="314.99879999999996"/>
    <m/>
    <s v="1"/>
    <x v="1"/>
  </r>
  <r>
    <x v="6"/>
    <x v="154"/>
    <s v="1"/>
    <x v="0"/>
    <s v="15041RESIN415142021"/>
    <s v="21SD000C"/>
    <x v="4510"/>
    <n v="5628"/>
    <x v="189"/>
    <x v="221"/>
    <n v="0"/>
    <n v="0"/>
    <n v="37.159999999999997"/>
    <n v="4.8308"/>
    <n v="0"/>
    <n v="0"/>
    <n v="41.990799999999993"/>
    <m/>
    <s v="1"/>
    <x v="1"/>
  </r>
  <r>
    <x v="6"/>
    <x v="154"/>
    <s v="1"/>
    <x v="0"/>
    <s v="15041RESIN415142021"/>
    <s v="21SD000C"/>
    <x v="4511"/>
    <n v="5629"/>
    <x v="181"/>
    <x v="208"/>
    <n v="0"/>
    <n v="0"/>
    <n v="669.03"/>
    <n v="86.9739"/>
    <n v="0"/>
    <n v="0"/>
    <n v="756.00389999999993"/>
    <m/>
    <s v="1"/>
    <x v="1"/>
  </r>
  <r>
    <x v="6"/>
    <x v="154"/>
    <s v="1"/>
    <x v="0"/>
    <s v="15041RESIN415142021"/>
    <s v="21SD000C"/>
    <x v="4512"/>
    <n v="5630"/>
    <x v="440"/>
    <x v="515"/>
    <n v="0"/>
    <n v="0"/>
    <n v="207.97"/>
    <n v="27.036100000000001"/>
    <n v="0"/>
    <n v="0"/>
    <n v="235.0061"/>
    <m/>
    <s v="1"/>
    <x v="1"/>
  </r>
  <r>
    <x v="6"/>
    <x v="154"/>
    <s v="1"/>
    <x v="0"/>
    <s v="15041RESIN415142021"/>
    <s v="21SD000C"/>
    <x v="4513"/>
    <n v="5631"/>
    <x v="185"/>
    <x v="215"/>
    <n v="0"/>
    <n v="0"/>
    <n v="1115.04"/>
    <n v="144.95519999999999"/>
    <n v="0"/>
    <n v="0"/>
    <n v="1259.9951999999998"/>
    <m/>
    <s v="1"/>
    <x v="1"/>
  </r>
  <r>
    <x v="6"/>
    <x v="154"/>
    <s v="1"/>
    <x v="0"/>
    <s v="15041RESIN415142021"/>
    <s v="21SD000C"/>
    <x v="4514"/>
    <n v="5632"/>
    <x v="45"/>
    <x v="49"/>
    <n v="0"/>
    <n v="0"/>
    <n v="5432.51"/>
    <n v="706.22630000000004"/>
    <n v="0"/>
    <n v="0"/>
    <n v="6138.7363000000005"/>
    <m/>
    <s v="1"/>
    <x v="1"/>
  </r>
  <r>
    <x v="6"/>
    <x v="154"/>
    <s v="1"/>
    <x v="0"/>
    <s v="15041RESIN415142021"/>
    <s v="21SD000C"/>
    <x v="4515"/>
    <n v="5633"/>
    <x v="64"/>
    <x v="69"/>
    <n v="0"/>
    <n v="0"/>
    <n v="94.9"/>
    <n v="12.337000000000002"/>
    <n v="0"/>
    <n v="0"/>
    <n v="107.23700000000001"/>
    <m/>
    <s v="1"/>
    <x v="1"/>
  </r>
  <r>
    <x v="6"/>
    <x v="154"/>
    <s v="1"/>
    <x v="0"/>
    <s v="15041RESIN415142021"/>
    <s v="21SD000C"/>
    <x v="4516"/>
    <n v="5634"/>
    <x v="2"/>
    <x v="2"/>
    <n v="0"/>
    <n v="0"/>
    <n v="0"/>
    <n v="0"/>
    <n v="0"/>
    <n v="0"/>
    <n v="0"/>
    <m/>
    <s v="1"/>
    <x v="1"/>
  </r>
  <r>
    <x v="6"/>
    <x v="154"/>
    <s v="1"/>
    <x v="0"/>
    <s v="15041RESIN415142021"/>
    <s v="21SD000C"/>
    <x v="4517"/>
    <n v="5635"/>
    <x v="400"/>
    <x v="469"/>
    <n v="0"/>
    <n v="0"/>
    <n v="109.04"/>
    <n v="14.175200000000002"/>
    <n v="0"/>
    <n v="0"/>
    <n v="123.21520000000001"/>
    <m/>
    <s v="1"/>
    <x v="1"/>
  </r>
  <r>
    <x v="6"/>
    <x v="154"/>
    <s v="1"/>
    <x v="0"/>
    <s v="15041RESIN415142021"/>
    <s v="21SD000C"/>
    <x v="4518"/>
    <n v="5636"/>
    <x v="606"/>
    <x v="658"/>
    <n v="0"/>
    <n v="0"/>
    <n v="29.02"/>
    <n v="3.7726000000000002"/>
    <n v="0"/>
    <n v="0"/>
    <n v="32.7926"/>
    <m/>
    <s v="1"/>
    <x v="1"/>
  </r>
  <r>
    <x v="6"/>
    <x v="154"/>
    <s v="1"/>
    <x v="0"/>
    <s v="15041RESIN415142021"/>
    <s v="21SD000C"/>
    <x v="4519"/>
    <n v="5637"/>
    <x v="246"/>
    <x v="292"/>
    <n v="0"/>
    <n v="0"/>
    <n v="13.44"/>
    <n v="1.7472000000000001"/>
    <n v="0"/>
    <n v="0"/>
    <n v="15.187199999999999"/>
    <m/>
    <s v="1"/>
    <x v="1"/>
  </r>
  <r>
    <x v="6"/>
    <x v="154"/>
    <s v="1"/>
    <x v="0"/>
    <s v="15041RESIN415142021"/>
    <s v="21SD000C"/>
    <x v="4520"/>
    <n v="5638"/>
    <x v="488"/>
    <x v="194"/>
    <n v="0"/>
    <n v="0"/>
    <n v="156.87"/>
    <n v="20.3931"/>
    <n v="0"/>
    <n v="0"/>
    <n v="177.26310000000001"/>
    <m/>
    <s v="1"/>
    <x v="1"/>
  </r>
  <r>
    <x v="6"/>
    <x v="154"/>
    <s v="1"/>
    <x v="0"/>
    <s v="15041RESIN415142021"/>
    <s v="21SD000C"/>
    <x v="4521"/>
    <n v="5639"/>
    <x v="10"/>
    <x v="11"/>
    <n v="0"/>
    <n v="0"/>
    <n v="33"/>
    <n v="4.29"/>
    <n v="0"/>
    <n v="0"/>
    <n v="37.29"/>
    <m/>
    <s v="1"/>
    <x v="1"/>
  </r>
  <r>
    <x v="6"/>
    <x v="154"/>
    <s v="1"/>
    <x v="0"/>
    <s v="15041RESIN415142021"/>
    <s v="21SD000C"/>
    <x v="4522"/>
    <n v="5640"/>
    <x v="168"/>
    <x v="193"/>
    <n v="0"/>
    <n v="0"/>
    <n v="6679.54"/>
    <n v="868.34019999999998"/>
    <n v="0"/>
    <n v="0"/>
    <n v="7547.8801999999996"/>
    <m/>
    <s v="1"/>
    <x v="1"/>
  </r>
  <r>
    <x v="6"/>
    <x v="154"/>
    <s v="1"/>
    <x v="0"/>
    <s v="15041RESIN415142021"/>
    <s v="21SD000C"/>
    <x v="4523"/>
    <n v="5641"/>
    <x v="45"/>
    <x v="49"/>
    <n v="0"/>
    <n v="0"/>
    <n v="44.81"/>
    <n v="5.8253000000000004"/>
    <n v="0"/>
    <n v="0"/>
    <n v="50.635300000000001"/>
    <m/>
    <s v="1"/>
    <x v="1"/>
  </r>
  <r>
    <x v="6"/>
    <x v="154"/>
    <s v="1"/>
    <x v="0"/>
    <s v="15041RESIN415142021"/>
    <s v="21SD000C"/>
    <x v="4524"/>
    <n v="5642"/>
    <x v="543"/>
    <x v="428"/>
    <n v="0"/>
    <n v="0"/>
    <n v="214.09"/>
    <n v="27.831700000000001"/>
    <n v="0"/>
    <n v="0"/>
    <n v="241.92170000000002"/>
    <m/>
    <s v="1"/>
    <x v="1"/>
  </r>
  <r>
    <x v="6"/>
    <x v="154"/>
    <s v="1"/>
    <x v="0"/>
    <s v="15041RESIN415142021"/>
    <s v="21SD000C"/>
    <x v="4525"/>
    <n v="5643"/>
    <x v="607"/>
    <x v="163"/>
    <n v="0"/>
    <n v="0"/>
    <n v="353.11"/>
    <n v="45.904300000000006"/>
    <n v="0"/>
    <n v="0"/>
    <n v="399.01430000000005"/>
    <m/>
    <s v="1"/>
    <x v="1"/>
  </r>
  <r>
    <x v="6"/>
    <x v="154"/>
    <s v="1"/>
    <x v="0"/>
    <s v="15041RESIN415142021"/>
    <s v="21SD000C"/>
    <x v="4526"/>
    <n v="5644"/>
    <x v="330"/>
    <x v="386"/>
    <n v="0"/>
    <n v="0"/>
    <n v="65.040000000000006"/>
    <n v="8.4552000000000014"/>
    <n v="0"/>
    <n v="0"/>
    <n v="73.495200000000011"/>
    <m/>
    <s v="1"/>
    <x v="1"/>
  </r>
  <r>
    <x v="6"/>
    <x v="154"/>
    <s v="1"/>
    <x v="0"/>
    <s v="15041RESIN415142021"/>
    <s v="21SD000C"/>
    <x v="4527"/>
    <n v="5645"/>
    <x v="330"/>
    <x v="386"/>
    <n v="0"/>
    <n v="0"/>
    <n v="171"/>
    <n v="22.23"/>
    <n v="0"/>
    <n v="0"/>
    <n v="193.23"/>
    <m/>
    <s v="1"/>
    <x v="1"/>
  </r>
  <r>
    <x v="6"/>
    <x v="154"/>
    <s v="1"/>
    <x v="0"/>
    <s v="15041RESIN415142021"/>
    <s v="21SD000C"/>
    <x v="4528"/>
    <n v="5646"/>
    <x v="330"/>
    <x v="386"/>
    <n v="0"/>
    <n v="0"/>
    <n v="33.1"/>
    <n v="4.3029999999999999"/>
    <n v="0"/>
    <n v="0"/>
    <n v="37.402999999999999"/>
    <m/>
    <s v="1"/>
    <x v="1"/>
  </r>
  <r>
    <x v="6"/>
    <x v="154"/>
    <s v="1"/>
    <x v="0"/>
    <s v="15041RESIN415142021"/>
    <s v="21SD000C"/>
    <x v="4529"/>
    <n v="5647"/>
    <x v="89"/>
    <x v="99"/>
    <n v="0"/>
    <n v="0"/>
    <n v="187.89"/>
    <n v="24.425699999999999"/>
    <n v="0"/>
    <n v="0"/>
    <n v="212.31569999999999"/>
    <m/>
    <s v="1"/>
    <x v="1"/>
  </r>
  <r>
    <x v="6"/>
    <x v="154"/>
    <s v="1"/>
    <x v="0"/>
    <s v="15041RESIN415142021"/>
    <s v="21SD000C"/>
    <x v="4530"/>
    <n v="5648"/>
    <x v="231"/>
    <x v="271"/>
    <n v="0"/>
    <n v="0"/>
    <n v="9327.2800000000007"/>
    <n v="1212.5464000000002"/>
    <n v="0"/>
    <n v="0"/>
    <n v="10539.826400000002"/>
    <m/>
    <s v="1"/>
    <x v="1"/>
  </r>
  <r>
    <x v="6"/>
    <x v="154"/>
    <s v="1"/>
    <x v="0"/>
    <s v="15041RESIN415142021"/>
    <s v="21SD000C"/>
    <x v="4531"/>
    <n v="5649"/>
    <x v="99"/>
    <x v="111"/>
    <n v="0"/>
    <n v="0"/>
    <n v="167.23"/>
    <n v="21.739899999999999"/>
    <n v="0"/>
    <n v="0"/>
    <n v="188.9699"/>
    <m/>
    <s v="1"/>
    <x v="1"/>
  </r>
  <r>
    <x v="6"/>
    <x v="154"/>
    <s v="1"/>
    <x v="0"/>
    <s v="15041RESIN415142021"/>
    <s v="21SD000C"/>
    <x v="4532"/>
    <n v="5650"/>
    <x v="134"/>
    <x v="153"/>
    <n v="0"/>
    <n v="0"/>
    <n v="348.47"/>
    <n v="45.301100000000005"/>
    <n v="0"/>
    <n v="0"/>
    <n v="393.77110000000005"/>
    <m/>
    <s v="1"/>
    <x v="1"/>
  </r>
  <r>
    <x v="6"/>
    <x v="154"/>
    <s v="1"/>
    <x v="0"/>
    <s v="15041RESIN415142021"/>
    <s v="21SD000C"/>
    <x v="4533"/>
    <n v="5651"/>
    <x v="579"/>
    <x v="277"/>
    <n v="0"/>
    <n v="0"/>
    <n v="584.4"/>
    <n v="75.971999999999994"/>
    <n v="0"/>
    <n v="0"/>
    <n v="660.37199999999996"/>
    <m/>
    <s v="1"/>
    <x v="1"/>
  </r>
  <r>
    <x v="6"/>
    <x v="154"/>
    <s v="1"/>
    <x v="0"/>
    <s v="15041RESIN415142021"/>
    <s v="21SD000C"/>
    <x v="4534"/>
    <n v="5652"/>
    <x v="111"/>
    <x v="127"/>
    <n v="0"/>
    <n v="0"/>
    <n v="413.38"/>
    <n v="53.739400000000003"/>
    <n v="0"/>
    <n v="0"/>
    <n v="467.11939999999998"/>
    <m/>
    <s v="1"/>
    <x v="1"/>
  </r>
  <r>
    <x v="6"/>
    <x v="154"/>
    <s v="1"/>
    <x v="0"/>
    <s v="15041RESIN415142021"/>
    <s v="21SD000C"/>
    <x v="4535"/>
    <n v="5653"/>
    <x v="60"/>
    <x v="65"/>
    <n v="0"/>
    <n v="0"/>
    <n v="92.14"/>
    <n v="11.978200000000001"/>
    <n v="0"/>
    <n v="0"/>
    <n v="104.1182"/>
    <m/>
    <s v="1"/>
    <x v="1"/>
  </r>
  <r>
    <x v="6"/>
    <x v="154"/>
    <s v="1"/>
    <x v="0"/>
    <s v="15041RESIN415142021"/>
    <s v="21SD000C"/>
    <x v="4536"/>
    <n v="5654"/>
    <x v="582"/>
    <x v="636"/>
    <n v="0"/>
    <n v="0"/>
    <n v="6583.68"/>
    <n v="855.87840000000006"/>
    <n v="0"/>
    <n v="0"/>
    <n v="7439.5583999999999"/>
    <m/>
    <s v="1"/>
    <x v="1"/>
  </r>
  <r>
    <x v="6"/>
    <x v="154"/>
    <s v="1"/>
    <x v="0"/>
    <s v="15041RESIN415142021"/>
    <s v="21SD000C"/>
    <x v="4537"/>
    <n v="5655"/>
    <x v="10"/>
    <x v="11"/>
    <n v="0"/>
    <n v="0"/>
    <n v="23.67"/>
    <n v="3.0771000000000002"/>
    <n v="0"/>
    <n v="0"/>
    <n v="26.747100000000003"/>
    <m/>
    <s v="1"/>
    <x v="1"/>
  </r>
  <r>
    <x v="6"/>
    <x v="154"/>
    <s v="1"/>
    <x v="0"/>
    <s v="15041RESIN415142021"/>
    <s v="21SD000C"/>
    <x v="4538"/>
    <n v="5656"/>
    <x v="608"/>
    <x v="659"/>
    <n v="0"/>
    <n v="0"/>
    <n v="67.22"/>
    <n v="8.7385999999999999"/>
    <n v="0"/>
    <n v="0"/>
    <n v="75.958600000000004"/>
    <m/>
    <s v="1"/>
    <x v="1"/>
  </r>
  <r>
    <x v="6"/>
    <x v="154"/>
    <s v="1"/>
    <x v="0"/>
    <s v="15041RESIN415142021"/>
    <s v="21SD000C"/>
    <x v="4539"/>
    <n v="5657"/>
    <x v="165"/>
    <x v="190"/>
    <n v="0"/>
    <n v="0"/>
    <n v="10.199999999999999"/>
    <n v="1.3259999999999998"/>
    <n v="0"/>
    <n v="0"/>
    <n v="11.526"/>
    <m/>
    <s v="1"/>
    <x v="1"/>
  </r>
  <r>
    <x v="6"/>
    <x v="154"/>
    <s v="1"/>
    <x v="0"/>
    <s v="15041RESIN415142021"/>
    <s v="21SD000C"/>
    <x v="4540"/>
    <n v="5658"/>
    <x v="127"/>
    <x v="145"/>
    <n v="0"/>
    <n v="0"/>
    <n v="148.26"/>
    <n v="19.273799999999998"/>
    <n v="0"/>
    <n v="0"/>
    <n v="167.53379999999999"/>
    <m/>
    <s v="1"/>
    <x v="1"/>
  </r>
  <r>
    <x v="6"/>
    <x v="154"/>
    <s v="1"/>
    <x v="0"/>
    <s v="15041RESIN415142021"/>
    <s v="21SD000C"/>
    <x v="4541"/>
    <n v="5659"/>
    <x v="471"/>
    <x v="105"/>
    <n v="0"/>
    <n v="0"/>
    <n v="825.01"/>
    <n v="107.2513"/>
    <n v="0"/>
    <n v="0"/>
    <n v="932.26130000000001"/>
    <m/>
    <s v="1"/>
    <x v="1"/>
  </r>
  <r>
    <x v="6"/>
    <x v="154"/>
    <s v="1"/>
    <x v="0"/>
    <s v="15041RESIN415142021"/>
    <s v="21SD000C"/>
    <x v="4542"/>
    <n v="5660"/>
    <x v="170"/>
    <x v="196"/>
    <n v="0"/>
    <n v="0"/>
    <n v="26.55"/>
    <n v="3.4515000000000002"/>
    <n v="0"/>
    <n v="0"/>
    <n v="30.0015"/>
    <m/>
    <s v="1"/>
    <x v="1"/>
  </r>
  <r>
    <x v="6"/>
    <x v="154"/>
    <s v="1"/>
    <x v="0"/>
    <s v="15041RESIN415142021"/>
    <s v="21SD000C"/>
    <x v="4543"/>
    <n v="5661"/>
    <x v="54"/>
    <x v="59"/>
    <n v="0"/>
    <n v="0"/>
    <n v="168.14"/>
    <n v="21.8582"/>
    <n v="0"/>
    <n v="0"/>
    <n v="189.9982"/>
    <m/>
    <s v="1"/>
    <x v="1"/>
  </r>
  <r>
    <x v="6"/>
    <x v="154"/>
    <s v="1"/>
    <x v="0"/>
    <s v="15041RESIN415142021"/>
    <s v="21SD000C"/>
    <x v="4544"/>
    <n v="5662"/>
    <x v="16"/>
    <x v="19"/>
    <n v="0"/>
    <n v="0"/>
    <n v="110389.22"/>
    <n v="14350.598600000001"/>
    <n v="0"/>
    <n v="0"/>
    <n v="124739.8186"/>
    <m/>
    <s v="1"/>
    <x v="1"/>
  </r>
  <r>
    <x v="6"/>
    <x v="154"/>
    <s v="1"/>
    <x v="0"/>
    <s v="15041RESIN415142021"/>
    <s v="21SD000C"/>
    <x v="4545"/>
    <n v="5663"/>
    <x v="60"/>
    <x v="65"/>
    <n v="0"/>
    <n v="0"/>
    <n v="130.07"/>
    <n v="16.909099999999999"/>
    <n v="0"/>
    <n v="0"/>
    <n v="146.97909999999999"/>
    <m/>
    <s v="1"/>
    <x v="1"/>
  </r>
  <r>
    <x v="6"/>
    <x v="154"/>
    <s v="1"/>
    <x v="0"/>
    <s v="15041RESIN415142021"/>
    <s v="21SD000C"/>
    <x v="4546"/>
    <n v="5664"/>
    <x v="2"/>
    <x v="2"/>
    <n v="0"/>
    <n v="0"/>
    <n v="0"/>
    <n v="0"/>
    <n v="0"/>
    <n v="0"/>
    <n v="0"/>
    <m/>
    <s v="1"/>
    <x v="1"/>
  </r>
  <r>
    <x v="6"/>
    <x v="154"/>
    <s v="1"/>
    <x v="0"/>
    <s v="15041RESIN415142021"/>
    <s v="21SD000C"/>
    <x v="4547"/>
    <n v="5665"/>
    <x v="60"/>
    <x v="65"/>
    <n v="0"/>
    <n v="0"/>
    <n v="111.51"/>
    <n v="14.496300000000002"/>
    <n v="0"/>
    <n v="0"/>
    <n v="126.00630000000001"/>
    <m/>
    <s v="1"/>
    <x v="1"/>
  </r>
  <r>
    <x v="6"/>
    <x v="154"/>
    <s v="1"/>
    <x v="0"/>
    <s v="15041RESIN415142021"/>
    <s v="21SD000C"/>
    <x v="4548"/>
    <n v="5666"/>
    <x v="60"/>
    <x v="65"/>
    <n v="0"/>
    <n v="0"/>
    <n v="111.49"/>
    <n v="14.4937"/>
    <n v="0"/>
    <n v="0"/>
    <n v="125.9837"/>
    <m/>
    <s v="1"/>
    <x v="1"/>
  </r>
  <r>
    <x v="6"/>
    <x v="154"/>
    <s v="1"/>
    <x v="0"/>
    <s v="15041RESIN415142021"/>
    <s v="21SD000C"/>
    <x v="4549"/>
    <n v="5667"/>
    <x v="60"/>
    <x v="65"/>
    <n v="0"/>
    <n v="0"/>
    <n v="167.22"/>
    <n v="21.738600000000002"/>
    <n v="0"/>
    <n v="0"/>
    <n v="188.95859999999999"/>
    <m/>
    <s v="1"/>
    <x v="1"/>
  </r>
  <r>
    <x v="6"/>
    <x v="154"/>
    <s v="1"/>
    <x v="0"/>
    <s v="15041RESIN415142021"/>
    <s v="21SD000C"/>
    <x v="4550"/>
    <n v="5668"/>
    <x v="180"/>
    <x v="207"/>
    <n v="0"/>
    <n v="0"/>
    <n v="90.26"/>
    <n v="11.7338"/>
    <n v="0"/>
    <n v="0"/>
    <n v="101.99380000000001"/>
    <m/>
    <s v="1"/>
    <x v="1"/>
  </r>
  <r>
    <x v="6"/>
    <x v="154"/>
    <s v="1"/>
    <x v="0"/>
    <s v="15041RESIN415142021"/>
    <s v="21SD000C"/>
    <x v="4551"/>
    <n v="5669"/>
    <x v="402"/>
    <x v="471"/>
    <n v="0"/>
    <n v="0"/>
    <n v="1115.05"/>
    <n v="144.95650000000001"/>
    <n v="0"/>
    <n v="0"/>
    <n v="1260.0065"/>
    <m/>
    <s v="1"/>
    <x v="1"/>
  </r>
  <r>
    <x v="6"/>
    <x v="154"/>
    <s v="1"/>
    <x v="0"/>
    <s v="15041RESIN415142021"/>
    <s v="21SD000C"/>
    <x v="4552"/>
    <n v="5670"/>
    <x v="207"/>
    <x v="244"/>
    <n v="0"/>
    <n v="0"/>
    <n v="185.84"/>
    <n v="24.159200000000002"/>
    <n v="0"/>
    <n v="0"/>
    <n v="209.9992"/>
    <m/>
    <s v="1"/>
    <x v="1"/>
  </r>
  <r>
    <x v="6"/>
    <x v="154"/>
    <s v="1"/>
    <x v="0"/>
    <s v="15041RESIN415142021"/>
    <s v="21SD000C"/>
    <x v="4553"/>
    <n v="5671"/>
    <x v="364"/>
    <x v="425"/>
    <n v="0"/>
    <n v="0"/>
    <n v="37.17"/>
    <n v="4.8321000000000005"/>
    <n v="0"/>
    <n v="0"/>
    <n v="42.002099999999999"/>
    <m/>
    <s v="1"/>
    <x v="1"/>
  </r>
  <r>
    <x v="6"/>
    <x v="154"/>
    <s v="1"/>
    <x v="0"/>
    <s v="15041RESIN415142021"/>
    <s v="21SD000C"/>
    <x v="4554"/>
    <n v="5672"/>
    <x v="159"/>
    <x v="183"/>
    <n v="0"/>
    <n v="0"/>
    <n v="74.319999999999993"/>
    <n v="9.6616"/>
    <n v="0"/>
    <n v="0"/>
    <n v="83.981599999999986"/>
    <m/>
    <s v="1"/>
    <x v="1"/>
  </r>
  <r>
    <x v="6"/>
    <x v="154"/>
    <s v="1"/>
    <x v="0"/>
    <s v="15041RESIN415142021"/>
    <s v="21SD000C"/>
    <x v="4555"/>
    <n v="5673"/>
    <x v="250"/>
    <x v="297"/>
    <n v="0"/>
    <n v="0"/>
    <n v="669.06"/>
    <n v="86.977800000000002"/>
    <n v="0"/>
    <n v="0"/>
    <n v="756.03779999999995"/>
    <m/>
    <s v="1"/>
    <x v="1"/>
  </r>
  <r>
    <x v="6"/>
    <x v="154"/>
    <s v="1"/>
    <x v="0"/>
    <s v="15041RESIN415142021"/>
    <s v="21SD000C"/>
    <x v="4556"/>
    <n v="5674"/>
    <x v="583"/>
    <x v="637"/>
    <n v="0"/>
    <n v="0"/>
    <n v="241.57"/>
    <n v="31.4041"/>
    <n v="0"/>
    <n v="0"/>
    <n v="272.97410000000002"/>
    <m/>
    <s v="1"/>
    <x v="1"/>
  </r>
  <r>
    <x v="6"/>
    <x v="155"/>
    <s v="1"/>
    <x v="0"/>
    <s v="15041RESIN415142021"/>
    <s v="21SD000C"/>
    <x v="4557"/>
    <n v="5675"/>
    <x v="609"/>
    <x v="660"/>
    <n v="0"/>
    <n v="0"/>
    <n v="297.36"/>
    <n v="38.656800000000004"/>
    <n v="0"/>
    <n v="0"/>
    <n v="336.01679999999999"/>
    <m/>
    <s v="1"/>
    <x v="1"/>
  </r>
  <r>
    <x v="6"/>
    <x v="155"/>
    <s v="1"/>
    <x v="0"/>
    <s v="15041RESIN415142021"/>
    <s v="21SD000C"/>
    <x v="4558"/>
    <n v="5676"/>
    <x v="610"/>
    <x v="661"/>
    <n v="0"/>
    <n v="0"/>
    <n v="66.56"/>
    <n v="8.6528000000000009"/>
    <n v="0"/>
    <n v="0"/>
    <n v="75.212800000000001"/>
    <m/>
    <s v="1"/>
    <x v="1"/>
  </r>
  <r>
    <x v="6"/>
    <x v="155"/>
    <s v="1"/>
    <x v="0"/>
    <s v="15041RESIN415142021"/>
    <s v="21SD000C"/>
    <x v="4559"/>
    <n v="5677"/>
    <x v="261"/>
    <x v="311"/>
    <n v="0"/>
    <n v="0"/>
    <n v="108.38"/>
    <n v="14.089399999999999"/>
    <n v="0"/>
    <n v="0"/>
    <n v="122.46939999999999"/>
    <m/>
    <s v="1"/>
    <x v="1"/>
  </r>
  <r>
    <x v="6"/>
    <x v="155"/>
    <s v="1"/>
    <x v="0"/>
    <s v="15041RESIN415142021"/>
    <s v="21SD000C"/>
    <x v="4560"/>
    <n v="5678"/>
    <x v="611"/>
    <x v="662"/>
    <n v="0"/>
    <n v="0"/>
    <n v="520.37"/>
    <n v="67.648099999999999"/>
    <n v="0"/>
    <n v="0"/>
    <n v="588.0181"/>
    <m/>
    <s v="1"/>
    <x v="1"/>
  </r>
  <r>
    <x v="6"/>
    <x v="155"/>
    <s v="1"/>
    <x v="0"/>
    <s v="15041RESIN415142021"/>
    <s v="21SD000C"/>
    <x v="4561"/>
    <n v="5679"/>
    <x v="170"/>
    <x v="196"/>
    <n v="0"/>
    <n v="0"/>
    <n v="185.85"/>
    <n v="24.160499999999999"/>
    <n v="0"/>
    <n v="0"/>
    <n v="210.01049999999998"/>
    <m/>
    <s v="1"/>
    <x v="1"/>
  </r>
  <r>
    <x v="6"/>
    <x v="155"/>
    <s v="1"/>
    <x v="0"/>
    <s v="15041RESIN415142021"/>
    <s v="21SD000C"/>
    <x v="4562"/>
    <n v="5680"/>
    <x v="157"/>
    <x v="181"/>
    <n v="0"/>
    <n v="0"/>
    <n v="204.41"/>
    <n v="26.5733"/>
    <n v="0"/>
    <n v="0"/>
    <n v="230.98329999999999"/>
    <m/>
    <s v="1"/>
    <x v="1"/>
  </r>
  <r>
    <x v="6"/>
    <x v="155"/>
    <s v="1"/>
    <x v="0"/>
    <s v="15041RESIN415142021"/>
    <s v="21SD000C"/>
    <x v="4563"/>
    <n v="5681"/>
    <x v="242"/>
    <x v="287"/>
    <n v="0"/>
    <n v="0"/>
    <n v="148.66999999999999"/>
    <n v="19.327099999999998"/>
    <n v="0"/>
    <n v="0"/>
    <n v="167.99709999999999"/>
    <m/>
    <s v="1"/>
    <x v="1"/>
  </r>
  <r>
    <x v="6"/>
    <x v="155"/>
    <s v="1"/>
    <x v="0"/>
    <s v="15041RESIN415142021"/>
    <s v="21SD000C"/>
    <x v="4564"/>
    <n v="5682"/>
    <x v="419"/>
    <x v="492"/>
    <n v="0"/>
    <n v="0"/>
    <n v="60"/>
    <n v="7.8000000000000007"/>
    <n v="0"/>
    <n v="0"/>
    <n v="67.8"/>
    <m/>
    <s v="1"/>
    <x v="1"/>
  </r>
  <r>
    <x v="6"/>
    <x v="155"/>
    <s v="1"/>
    <x v="0"/>
    <s v="15041RESIN415142021"/>
    <s v="21SD000C"/>
    <x v="4565"/>
    <n v="5683"/>
    <x v="241"/>
    <x v="286"/>
    <n v="0"/>
    <n v="0"/>
    <n v="72.12"/>
    <n v="9.3756000000000004"/>
    <n v="0"/>
    <n v="0"/>
    <n v="81.49560000000001"/>
    <m/>
    <s v="1"/>
    <x v="1"/>
  </r>
  <r>
    <x v="6"/>
    <x v="155"/>
    <s v="1"/>
    <x v="0"/>
    <s v="15041RESIN415142021"/>
    <s v="21SD000C"/>
    <x v="4566"/>
    <n v="5684"/>
    <x v="2"/>
    <x v="2"/>
    <n v="0"/>
    <n v="0"/>
    <n v="0"/>
    <n v="0"/>
    <n v="0"/>
    <n v="0"/>
    <n v="0"/>
    <m/>
    <s v="1"/>
    <x v="1"/>
  </r>
  <r>
    <x v="6"/>
    <x v="155"/>
    <s v="1"/>
    <x v="0"/>
    <s v="15041RESIN415142021"/>
    <s v="21SD000C"/>
    <x v="4567"/>
    <n v="5685"/>
    <x v="197"/>
    <x v="230"/>
    <n v="0"/>
    <n v="0"/>
    <n v="464.6"/>
    <n v="60.398000000000003"/>
    <n v="0"/>
    <n v="0"/>
    <n v="524.99800000000005"/>
    <m/>
    <s v="1"/>
    <x v="1"/>
  </r>
  <r>
    <x v="6"/>
    <x v="155"/>
    <s v="1"/>
    <x v="0"/>
    <s v="15041RESIN415142021"/>
    <s v="21SD000C"/>
    <x v="4568"/>
    <n v="5686"/>
    <x v="246"/>
    <x v="292"/>
    <n v="0"/>
    <n v="0"/>
    <n v="111.48"/>
    <n v="14.492400000000002"/>
    <n v="0"/>
    <n v="0"/>
    <n v="125.97240000000001"/>
    <m/>
    <s v="1"/>
    <x v="1"/>
  </r>
  <r>
    <x v="6"/>
    <x v="155"/>
    <s v="1"/>
    <x v="0"/>
    <s v="15041RESIN415142021"/>
    <s v="21SD000C"/>
    <x v="4569"/>
    <n v="5687"/>
    <x v="536"/>
    <x v="12"/>
    <n v="0"/>
    <n v="0"/>
    <n v="323.27"/>
    <n v="42.025100000000002"/>
    <n v="0"/>
    <n v="0"/>
    <n v="365.29509999999999"/>
    <m/>
    <s v="1"/>
    <x v="1"/>
  </r>
  <r>
    <x v="6"/>
    <x v="155"/>
    <s v="1"/>
    <x v="0"/>
    <s v="15041RESIN415142021"/>
    <s v="21SD000C"/>
    <x v="4570"/>
    <n v="5688"/>
    <x v="531"/>
    <x v="173"/>
    <n v="0"/>
    <n v="0"/>
    <n v="425.91"/>
    <n v="55.368300000000005"/>
    <n v="0"/>
    <n v="0"/>
    <n v="481.27830000000006"/>
    <m/>
    <s v="1"/>
    <x v="1"/>
  </r>
  <r>
    <x v="6"/>
    <x v="155"/>
    <s v="1"/>
    <x v="0"/>
    <s v="15041RESIN415142021"/>
    <s v="21SD000C"/>
    <x v="4571"/>
    <n v="5689"/>
    <x v="83"/>
    <x v="90"/>
    <n v="0"/>
    <n v="0"/>
    <n v="185.84"/>
    <n v="24.159200000000002"/>
    <n v="0"/>
    <n v="0"/>
    <n v="209.9992"/>
    <m/>
    <s v="1"/>
    <x v="1"/>
  </r>
  <r>
    <x v="6"/>
    <x v="155"/>
    <s v="1"/>
    <x v="0"/>
    <s v="15041RESIN415142021"/>
    <s v="21SD000C"/>
    <x v="4572"/>
    <n v="5690"/>
    <x v="240"/>
    <x v="283"/>
    <n v="0"/>
    <n v="0"/>
    <n v="117.47"/>
    <n v="15.271100000000001"/>
    <n v="0"/>
    <n v="0"/>
    <n v="132.74109999999999"/>
    <m/>
    <s v="1"/>
    <x v="1"/>
  </r>
  <r>
    <x v="6"/>
    <x v="155"/>
    <s v="1"/>
    <x v="0"/>
    <s v="15041RESIN415142021"/>
    <s v="21SD000C"/>
    <x v="4573"/>
    <n v="5691"/>
    <x v="395"/>
    <x v="464"/>
    <n v="0"/>
    <n v="0"/>
    <n v="184.69"/>
    <n v="24.009700000000002"/>
    <n v="0"/>
    <n v="0"/>
    <n v="208.69970000000001"/>
    <m/>
    <s v="1"/>
    <x v="1"/>
  </r>
  <r>
    <x v="6"/>
    <x v="155"/>
    <s v="1"/>
    <x v="0"/>
    <s v="15041RESIN415142021"/>
    <s v="21SD000C"/>
    <x v="4574"/>
    <n v="5692"/>
    <x v="164"/>
    <x v="188"/>
    <n v="0"/>
    <n v="0"/>
    <n v="243.59"/>
    <n v="31.666700000000002"/>
    <n v="0"/>
    <n v="0"/>
    <n v="275.25670000000002"/>
    <m/>
    <s v="1"/>
    <x v="1"/>
  </r>
  <r>
    <x v="6"/>
    <x v="155"/>
    <s v="1"/>
    <x v="0"/>
    <s v="15041RESIN415142021"/>
    <s v="21SD000C"/>
    <x v="4575"/>
    <n v="5693"/>
    <x v="612"/>
    <x v="663"/>
    <n v="0"/>
    <n v="0"/>
    <n v="336.48"/>
    <n v="43.742400000000004"/>
    <n v="0"/>
    <n v="0"/>
    <n v="380.22239999999999"/>
    <m/>
    <s v="1"/>
    <x v="1"/>
  </r>
  <r>
    <x v="6"/>
    <x v="155"/>
    <s v="1"/>
    <x v="0"/>
    <s v="15041RESIN415142021"/>
    <s v="21SD000C"/>
    <x v="4576"/>
    <n v="5694"/>
    <x v="598"/>
    <x v="651"/>
    <n v="0"/>
    <n v="0"/>
    <n v="347.29"/>
    <n v="45.147700000000007"/>
    <n v="0"/>
    <n v="0"/>
    <n v="392.43770000000001"/>
    <m/>
    <s v="1"/>
    <x v="1"/>
  </r>
  <r>
    <x v="6"/>
    <x v="155"/>
    <s v="1"/>
    <x v="0"/>
    <s v="15041RESIN415142021"/>
    <s v="21SD000C"/>
    <x v="4577"/>
    <n v="5695"/>
    <x v="598"/>
    <x v="651"/>
    <n v="0"/>
    <n v="0"/>
    <n v="63.9"/>
    <n v="8.3070000000000004"/>
    <n v="0"/>
    <n v="0"/>
    <n v="72.206999999999994"/>
    <m/>
    <s v="1"/>
    <x v="1"/>
  </r>
  <r>
    <x v="6"/>
    <x v="155"/>
    <s v="1"/>
    <x v="0"/>
    <s v="15041RESIN415142021"/>
    <s v="21SD000C"/>
    <x v="4578"/>
    <n v="5696"/>
    <x v="556"/>
    <x v="623"/>
    <n v="0"/>
    <n v="0"/>
    <n v="243.57"/>
    <n v="31.664100000000001"/>
    <n v="0"/>
    <n v="0"/>
    <n v="275.23410000000001"/>
    <m/>
    <s v="1"/>
    <x v="1"/>
  </r>
  <r>
    <x v="6"/>
    <x v="155"/>
    <s v="1"/>
    <x v="0"/>
    <s v="15041RESIN415142021"/>
    <s v="21SD000C"/>
    <x v="4579"/>
    <n v="5697"/>
    <x v="336"/>
    <x v="392"/>
    <n v="0"/>
    <n v="0"/>
    <n v="89.6"/>
    <n v="11.648"/>
    <n v="0"/>
    <n v="0"/>
    <n v="101.24799999999999"/>
    <m/>
    <s v="1"/>
    <x v="1"/>
  </r>
  <r>
    <x v="6"/>
    <x v="155"/>
    <s v="1"/>
    <x v="0"/>
    <s v="15041RESIN415142021"/>
    <s v="21SD000C"/>
    <x v="4580"/>
    <n v="5698"/>
    <x v="562"/>
    <x v="205"/>
    <n v="0"/>
    <n v="0"/>
    <n v="181.26"/>
    <n v="23.563800000000001"/>
    <n v="0"/>
    <n v="0"/>
    <n v="204.82380000000001"/>
    <m/>
    <s v="1"/>
    <x v="1"/>
  </r>
  <r>
    <x v="6"/>
    <x v="155"/>
    <s v="1"/>
    <x v="0"/>
    <s v="15041RESIN415142021"/>
    <s v="21SD000C"/>
    <x v="4581"/>
    <n v="5699"/>
    <x v="613"/>
    <x v="664"/>
    <n v="0"/>
    <n v="0"/>
    <n v="6.58"/>
    <n v="0.85540000000000005"/>
    <n v="0"/>
    <n v="0"/>
    <n v="7.4354000000000005"/>
    <m/>
    <s v="1"/>
    <x v="1"/>
  </r>
  <r>
    <x v="6"/>
    <x v="155"/>
    <s v="1"/>
    <x v="0"/>
    <s v="15041RESIN415142021"/>
    <s v="21SD000C"/>
    <x v="4582"/>
    <n v="5700"/>
    <x v="230"/>
    <x v="269"/>
    <n v="0"/>
    <n v="0"/>
    <n v="113.51"/>
    <n v="14.756300000000001"/>
    <n v="0"/>
    <n v="0"/>
    <n v="128.2663"/>
    <m/>
    <s v="1"/>
    <x v="1"/>
  </r>
  <r>
    <x v="6"/>
    <x v="155"/>
    <s v="1"/>
    <x v="0"/>
    <s v="15041RESIN415142021"/>
    <s v="21SD000C"/>
    <x v="4583"/>
    <n v="5701"/>
    <x v="237"/>
    <x v="280"/>
    <n v="0"/>
    <n v="0"/>
    <n v="984.97"/>
    <n v="128.0461"/>
    <n v="0"/>
    <n v="0"/>
    <n v="1113.0161000000001"/>
    <m/>
    <s v="1"/>
    <x v="1"/>
  </r>
  <r>
    <x v="6"/>
    <x v="155"/>
    <s v="1"/>
    <x v="0"/>
    <s v="15041RESIN415142021"/>
    <s v="21SD000C"/>
    <x v="4584"/>
    <n v="5702"/>
    <x v="614"/>
    <x v="665"/>
    <n v="0"/>
    <n v="0"/>
    <n v="373.68"/>
    <n v="48.578400000000002"/>
    <n v="0"/>
    <n v="0"/>
    <n v="422.25839999999999"/>
    <m/>
    <s v="1"/>
    <x v="1"/>
  </r>
  <r>
    <x v="6"/>
    <x v="155"/>
    <s v="1"/>
    <x v="0"/>
    <s v="15041RESIN415142021"/>
    <s v="21SD000C"/>
    <x v="4585"/>
    <n v="5703"/>
    <x v="472"/>
    <x v="552"/>
    <n v="0"/>
    <n v="0"/>
    <n v="1115.0899999999999"/>
    <n v="144.96170000000001"/>
    <n v="0"/>
    <n v="0"/>
    <n v="1260.0517"/>
    <m/>
    <s v="1"/>
    <x v="1"/>
  </r>
  <r>
    <x v="6"/>
    <x v="155"/>
    <s v="1"/>
    <x v="0"/>
    <s v="15041RESIN415142021"/>
    <s v="21SD000C"/>
    <x v="4586"/>
    <n v="5704"/>
    <x v="472"/>
    <x v="552"/>
    <n v="0"/>
    <n v="0"/>
    <n v="865.17"/>
    <n v="112.4721"/>
    <n v="0"/>
    <n v="0"/>
    <n v="977.64209999999991"/>
    <m/>
    <s v="1"/>
    <x v="1"/>
  </r>
  <r>
    <x v="6"/>
    <x v="155"/>
    <s v="1"/>
    <x v="0"/>
    <s v="15041RESIN415142021"/>
    <s v="21SD000C"/>
    <x v="4587"/>
    <n v="5705"/>
    <x v="53"/>
    <x v="58"/>
    <n v="0"/>
    <n v="0"/>
    <n v="929.2"/>
    <n v="120.79600000000001"/>
    <n v="0"/>
    <n v="0"/>
    <n v="1049.9960000000001"/>
    <m/>
    <s v="1"/>
    <x v="1"/>
  </r>
  <r>
    <x v="6"/>
    <x v="155"/>
    <s v="1"/>
    <x v="0"/>
    <s v="15041RESIN415142021"/>
    <s v="21SD000C"/>
    <x v="4588"/>
    <n v="5706"/>
    <x v="475"/>
    <x v="178"/>
    <n v="0"/>
    <n v="0"/>
    <n v="1022.17"/>
    <n v="132.88210000000001"/>
    <n v="0"/>
    <n v="0"/>
    <n v="1155.0520999999999"/>
    <m/>
    <s v="1"/>
    <x v="1"/>
  </r>
  <r>
    <x v="6"/>
    <x v="155"/>
    <s v="1"/>
    <x v="0"/>
    <s v="15041RESIN415142021"/>
    <s v="21SD000C"/>
    <x v="4589"/>
    <n v="5707"/>
    <x v="322"/>
    <x v="375"/>
    <n v="0"/>
    <n v="0"/>
    <n v="1393.81"/>
    <n v="181.1953"/>
    <n v="0"/>
    <n v="0"/>
    <n v="1575.0053"/>
    <m/>
    <s v="1"/>
    <x v="1"/>
  </r>
  <r>
    <x v="6"/>
    <x v="155"/>
    <s v="1"/>
    <x v="0"/>
    <s v="15041RESIN415142021"/>
    <s v="21SD000C"/>
    <x v="4590"/>
    <n v="5708"/>
    <x v="79"/>
    <x v="86"/>
    <n v="0"/>
    <n v="0"/>
    <n v="169.23"/>
    <n v="21.9999"/>
    <n v="0"/>
    <n v="0"/>
    <n v="191.22989999999999"/>
    <m/>
    <s v="1"/>
    <x v="1"/>
  </r>
  <r>
    <x v="6"/>
    <x v="155"/>
    <s v="1"/>
    <x v="0"/>
    <s v="15041RESIN415142021"/>
    <s v="21SD000C"/>
    <x v="4591"/>
    <n v="5709"/>
    <x v="471"/>
    <x v="105"/>
    <n v="0"/>
    <n v="0"/>
    <n v="77.430000000000007"/>
    <n v="10.065900000000001"/>
    <n v="0"/>
    <n v="0"/>
    <n v="87.495900000000006"/>
    <m/>
    <s v="1"/>
    <x v="1"/>
  </r>
  <r>
    <x v="6"/>
    <x v="155"/>
    <s v="1"/>
    <x v="0"/>
    <s v="15041RESIN415142021"/>
    <s v="21SD000C"/>
    <x v="4592"/>
    <n v="5710"/>
    <x v="615"/>
    <x v="91"/>
    <n v="0"/>
    <n v="0"/>
    <n v="373.68"/>
    <n v="48.578400000000002"/>
    <n v="0"/>
    <n v="0"/>
    <n v="422.25839999999999"/>
    <m/>
    <s v="1"/>
    <x v="1"/>
  </r>
  <r>
    <x v="6"/>
    <x v="155"/>
    <s v="1"/>
    <x v="0"/>
    <s v="15041RESIN415142021"/>
    <s v="21SD000C"/>
    <x v="4593"/>
    <n v="5711"/>
    <x v="616"/>
    <x v="528"/>
    <n v="0"/>
    <n v="0"/>
    <n v="828.67"/>
    <n v="107.72709999999999"/>
    <n v="0"/>
    <n v="0"/>
    <n v="936.39709999999991"/>
    <m/>
    <s v="1"/>
    <x v="1"/>
  </r>
  <r>
    <x v="6"/>
    <x v="155"/>
    <s v="1"/>
    <x v="0"/>
    <s v="15041RESIN415142021"/>
    <s v="21SD000C"/>
    <x v="4594"/>
    <n v="5712"/>
    <x v="10"/>
    <x v="11"/>
    <n v="0"/>
    <n v="0"/>
    <n v="1096.68"/>
    <n v="142.56840000000003"/>
    <n v="0"/>
    <n v="0"/>
    <n v="1239.2484000000002"/>
    <m/>
    <s v="1"/>
    <x v="1"/>
  </r>
  <r>
    <x v="6"/>
    <x v="155"/>
    <s v="1"/>
    <x v="0"/>
    <s v="15041RESIN415142021"/>
    <s v="21SD000C"/>
    <x v="4595"/>
    <n v="5713"/>
    <x v="63"/>
    <x v="68"/>
    <n v="0"/>
    <n v="0"/>
    <n v="4417.62"/>
    <n v="574.29060000000004"/>
    <n v="0"/>
    <n v="0"/>
    <n v="4991.9106000000002"/>
    <m/>
    <s v="1"/>
    <x v="1"/>
  </r>
  <r>
    <x v="6"/>
    <x v="155"/>
    <s v="1"/>
    <x v="0"/>
    <s v="15041RESIN415142021"/>
    <s v="21SD000C"/>
    <x v="4596"/>
    <n v="5714"/>
    <x v="542"/>
    <x v="613"/>
    <n v="0"/>
    <n v="0"/>
    <n v="7051.19"/>
    <n v="916.65469999999993"/>
    <n v="0"/>
    <n v="0"/>
    <n v="7967.8446999999996"/>
    <m/>
    <s v="1"/>
    <x v="1"/>
  </r>
  <r>
    <x v="6"/>
    <x v="155"/>
    <s v="1"/>
    <x v="0"/>
    <s v="15041RESIN415142021"/>
    <s v="21SD000C"/>
    <x v="4597"/>
    <n v="5715"/>
    <x v="263"/>
    <x v="313"/>
    <n v="0"/>
    <n v="0"/>
    <n v="10024.59"/>
    <n v="1303.1967"/>
    <n v="0"/>
    <n v="0"/>
    <n v="11327.786700000001"/>
    <m/>
    <s v="1"/>
    <x v="1"/>
  </r>
  <r>
    <x v="6"/>
    <x v="155"/>
    <s v="1"/>
    <x v="0"/>
    <s v="15041RESIN415142021"/>
    <s v="21SD000C"/>
    <x v="4598"/>
    <n v="5716"/>
    <x v="142"/>
    <x v="161"/>
    <n v="0"/>
    <n v="0"/>
    <n v="8495.39"/>
    <n v="1104.4006999999999"/>
    <n v="0"/>
    <n v="0"/>
    <n v="9599.7906999999996"/>
    <m/>
    <s v="1"/>
    <x v="1"/>
  </r>
  <r>
    <x v="6"/>
    <x v="155"/>
    <s v="1"/>
    <x v="0"/>
    <s v="15041RESIN415142021"/>
    <s v="21SD000C"/>
    <x v="4599"/>
    <n v="5717"/>
    <x v="81"/>
    <x v="88"/>
    <n v="0"/>
    <n v="0"/>
    <n v="8495.3799999999992"/>
    <n v="1104.3994"/>
    <n v="0"/>
    <n v="0"/>
    <n v="9599.7793999999994"/>
    <m/>
    <s v="1"/>
    <x v="1"/>
  </r>
  <r>
    <x v="6"/>
    <x v="155"/>
    <s v="1"/>
    <x v="0"/>
    <s v="15041RESIN415142021"/>
    <s v="21SD000C"/>
    <x v="4600"/>
    <n v="5718"/>
    <x v="11"/>
    <x v="14"/>
    <n v="0"/>
    <n v="0"/>
    <n v="1346.4"/>
    <n v="175.03200000000001"/>
    <n v="0"/>
    <n v="0"/>
    <n v="1521.432"/>
    <m/>
    <s v="1"/>
    <x v="1"/>
  </r>
  <r>
    <x v="6"/>
    <x v="155"/>
    <s v="1"/>
    <x v="0"/>
    <s v="15041RESIN415142021"/>
    <s v="21SD000C"/>
    <x v="4601"/>
    <n v="5719"/>
    <x v="10"/>
    <x v="11"/>
    <n v="0"/>
    <n v="0"/>
    <n v="39.64"/>
    <n v="5.1532"/>
    <n v="0"/>
    <n v="0"/>
    <n v="44.793199999999999"/>
    <m/>
    <s v="1"/>
    <x v="1"/>
  </r>
  <r>
    <x v="6"/>
    <x v="155"/>
    <s v="1"/>
    <x v="0"/>
    <s v="15041RESIN415142021"/>
    <s v="21SD000C"/>
    <x v="4602"/>
    <n v="5720"/>
    <x v="123"/>
    <x v="140"/>
    <n v="0"/>
    <n v="0"/>
    <n v="55.75"/>
    <n v="7.2475000000000005"/>
    <n v="0"/>
    <n v="0"/>
    <n v="62.997500000000002"/>
    <m/>
    <s v="1"/>
    <x v="1"/>
  </r>
  <r>
    <x v="6"/>
    <x v="155"/>
    <s v="1"/>
    <x v="0"/>
    <s v="15041RESIN415142021"/>
    <s v="21SD000C"/>
    <x v="4603"/>
    <n v="5721"/>
    <x v="617"/>
    <x v="101"/>
    <n v="0"/>
    <n v="0"/>
    <n v="223.01"/>
    <n v="28.991299999999999"/>
    <n v="0"/>
    <n v="0"/>
    <n v="252.00129999999999"/>
    <m/>
    <s v="1"/>
    <x v="1"/>
  </r>
  <r>
    <x v="6"/>
    <x v="155"/>
    <s v="1"/>
    <x v="0"/>
    <s v="15041RESIN415142021"/>
    <s v="21SD000C"/>
    <x v="4604"/>
    <n v="5722"/>
    <x v="618"/>
    <x v="666"/>
    <n v="0"/>
    <n v="0"/>
    <n v="38.28"/>
    <n v="4.9763999999999999"/>
    <n v="0"/>
    <n v="0"/>
    <n v="43.256399999999999"/>
    <m/>
    <s v="1"/>
    <x v="1"/>
  </r>
  <r>
    <x v="6"/>
    <x v="155"/>
    <s v="1"/>
    <x v="0"/>
    <s v="15041RESIN415142021"/>
    <s v="21SD000C"/>
    <x v="4605"/>
    <n v="5723"/>
    <x v="524"/>
    <x v="602"/>
    <n v="0"/>
    <n v="0"/>
    <n v="530.24"/>
    <n v="68.931200000000004"/>
    <n v="0"/>
    <n v="0"/>
    <n v="599.1712"/>
    <m/>
    <s v="1"/>
    <x v="1"/>
  </r>
  <r>
    <x v="6"/>
    <x v="155"/>
    <s v="1"/>
    <x v="0"/>
    <s v="15041RESIN415142021"/>
    <s v="21SD000C"/>
    <x v="4606"/>
    <n v="5724"/>
    <x v="80"/>
    <x v="87"/>
    <n v="0"/>
    <n v="0"/>
    <n v="55.74"/>
    <n v="7.2462000000000009"/>
    <n v="0"/>
    <n v="0"/>
    <n v="62.986200000000004"/>
    <m/>
    <s v="1"/>
    <x v="1"/>
  </r>
  <r>
    <x v="6"/>
    <x v="155"/>
    <s v="1"/>
    <x v="0"/>
    <s v="15041RESIN415142021"/>
    <s v="21SD000C"/>
    <x v="4607"/>
    <n v="5725"/>
    <x v="557"/>
    <x v="426"/>
    <n v="0"/>
    <n v="0"/>
    <n v="111.51"/>
    <n v="14.496300000000002"/>
    <n v="0"/>
    <n v="0"/>
    <n v="126.00630000000001"/>
    <m/>
    <s v="1"/>
    <x v="1"/>
  </r>
  <r>
    <x v="6"/>
    <x v="155"/>
    <s v="1"/>
    <x v="0"/>
    <s v="15041RESIN415142021"/>
    <s v="21SD000C"/>
    <x v="4608"/>
    <n v="5726"/>
    <x v="494"/>
    <x v="576"/>
    <n v="0"/>
    <n v="0"/>
    <n v="210.25"/>
    <n v="27.3325"/>
    <n v="0"/>
    <n v="0"/>
    <n v="237.58250000000001"/>
    <m/>
    <s v="1"/>
    <x v="1"/>
  </r>
  <r>
    <x v="6"/>
    <x v="155"/>
    <s v="1"/>
    <x v="0"/>
    <s v="15041RESIN415142021"/>
    <s v="21SD000C"/>
    <x v="4609"/>
    <n v="5727"/>
    <x v="494"/>
    <x v="576"/>
    <n v="0"/>
    <n v="0"/>
    <n v="446"/>
    <n v="57.980000000000004"/>
    <n v="0"/>
    <n v="0"/>
    <n v="503.98"/>
    <m/>
    <s v="1"/>
    <x v="1"/>
  </r>
  <r>
    <x v="6"/>
    <x v="155"/>
    <s v="1"/>
    <x v="0"/>
    <s v="15041RESIN415142021"/>
    <s v="21SD000C"/>
    <x v="4610"/>
    <n v="5728"/>
    <x v="390"/>
    <x v="458"/>
    <n v="0"/>
    <n v="0"/>
    <n v="55.75"/>
    <n v="7.2475000000000005"/>
    <n v="0"/>
    <n v="0"/>
    <n v="62.997500000000002"/>
    <m/>
    <s v="1"/>
    <x v="1"/>
  </r>
  <r>
    <x v="6"/>
    <x v="155"/>
    <s v="1"/>
    <x v="0"/>
    <s v="15041RESIN415142021"/>
    <s v="21SD000C"/>
    <x v="4611"/>
    <n v="5729"/>
    <x v="583"/>
    <x v="637"/>
    <n v="0"/>
    <n v="0"/>
    <n v="576.1"/>
    <n v="74.893000000000001"/>
    <n v="0"/>
    <n v="0"/>
    <n v="650.99300000000005"/>
    <m/>
    <s v="1"/>
    <x v="1"/>
  </r>
  <r>
    <x v="6"/>
    <x v="155"/>
    <s v="1"/>
    <x v="0"/>
    <s v="15041RESIN415142021"/>
    <s v="21SD000C"/>
    <x v="4612"/>
    <n v="5730"/>
    <x v="173"/>
    <x v="199"/>
    <n v="0"/>
    <n v="0"/>
    <n v="2364.94"/>
    <n v="307.44220000000001"/>
    <n v="0"/>
    <n v="0"/>
    <n v="2672.3822"/>
    <m/>
    <s v="1"/>
    <x v="1"/>
  </r>
  <r>
    <x v="6"/>
    <x v="155"/>
    <s v="1"/>
    <x v="0"/>
    <s v="15041RESIN415142021"/>
    <s v="21SD000C"/>
    <x v="4613"/>
    <n v="5731"/>
    <x v="158"/>
    <x v="182"/>
    <n v="0"/>
    <n v="0"/>
    <n v="1355.15"/>
    <n v="176.16950000000003"/>
    <n v="0"/>
    <n v="0"/>
    <n v="1531.3195000000001"/>
    <m/>
    <s v="1"/>
    <x v="1"/>
  </r>
  <r>
    <x v="6"/>
    <x v="155"/>
    <s v="1"/>
    <x v="0"/>
    <s v="15041RESIN415142021"/>
    <s v="21SD000C"/>
    <x v="4614"/>
    <n v="5732"/>
    <x v="307"/>
    <x v="358"/>
    <n v="0"/>
    <n v="0"/>
    <n v="929.2"/>
    <n v="120.79600000000001"/>
    <n v="0"/>
    <n v="0"/>
    <n v="1049.9960000000001"/>
    <m/>
    <s v="1"/>
    <x v="1"/>
  </r>
  <r>
    <x v="6"/>
    <x v="155"/>
    <s v="1"/>
    <x v="0"/>
    <s v="15041RESIN415142021"/>
    <s v="21SD000C"/>
    <x v="4615"/>
    <n v="5733"/>
    <x v="66"/>
    <x v="72"/>
    <n v="0"/>
    <n v="0"/>
    <n v="280"/>
    <n v="36.4"/>
    <n v="0"/>
    <n v="0"/>
    <n v="316.39999999999998"/>
    <m/>
    <s v="1"/>
    <x v="1"/>
  </r>
  <r>
    <x v="6"/>
    <x v="155"/>
    <s v="1"/>
    <x v="0"/>
    <s v="15041RESIN415142021"/>
    <s v="21SD000C"/>
    <x v="4616"/>
    <n v="5734"/>
    <x v="10"/>
    <x v="11"/>
    <n v="0"/>
    <n v="0"/>
    <n v="4.97"/>
    <n v="0.64610000000000001"/>
    <n v="0"/>
    <n v="0"/>
    <n v="5.6160999999999994"/>
    <m/>
    <s v="1"/>
    <x v="1"/>
  </r>
  <r>
    <x v="6"/>
    <x v="155"/>
    <s v="1"/>
    <x v="0"/>
    <s v="15041RESIN415142021"/>
    <s v="21SD000C"/>
    <x v="4617"/>
    <n v="5736"/>
    <x v="18"/>
    <x v="21"/>
    <n v="0"/>
    <n v="0"/>
    <n v="317.47000000000003"/>
    <n v="41.271100000000004"/>
    <n v="0"/>
    <n v="0"/>
    <n v="358.74110000000002"/>
    <m/>
    <s v="1"/>
    <x v="1"/>
  </r>
  <r>
    <x v="6"/>
    <x v="155"/>
    <s v="1"/>
    <x v="0"/>
    <s v="15041RESIN415142021"/>
    <s v="21SD000C"/>
    <x v="4618"/>
    <n v="5737"/>
    <x v="488"/>
    <x v="194"/>
    <n v="0"/>
    <n v="0"/>
    <n v="260.17"/>
    <n v="33.822100000000006"/>
    <n v="0"/>
    <n v="0"/>
    <n v="293.99210000000005"/>
    <m/>
    <s v="1"/>
    <x v="1"/>
  </r>
  <r>
    <x v="6"/>
    <x v="155"/>
    <s v="1"/>
    <x v="0"/>
    <s v="15041RESIN415142021"/>
    <s v="21SD000C"/>
    <x v="4619"/>
    <n v="5738"/>
    <x v="488"/>
    <x v="194"/>
    <n v="0"/>
    <n v="0"/>
    <n v="1115.05"/>
    <n v="144.95650000000001"/>
    <n v="0"/>
    <n v="0"/>
    <n v="1260.0065"/>
    <m/>
    <s v="1"/>
    <x v="1"/>
  </r>
  <r>
    <x v="6"/>
    <x v="155"/>
    <s v="1"/>
    <x v="0"/>
    <s v="15041RESIN415142021"/>
    <s v="21SD000C"/>
    <x v="4620"/>
    <n v="5739"/>
    <x v="619"/>
    <x v="667"/>
    <n v="0"/>
    <n v="0"/>
    <n v="3252.26"/>
    <n v="422.79380000000003"/>
    <n v="0"/>
    <n v="0"/>
    <n v="3675.0538000000001"/>
    <m/>
    <s v="1"/>
    <x v="1"/>
  </r>
  <r>
    <x v="6"/>
    <x v="155"/>
    <s v="1"/>
    <x v="0"/>
    <s v="15041RESIN415142021"/>
    <s v="21SD000C"/>
    <x v="4621"/>
    <n v="5740"/>
    <x v="2"/>
    <x v="2"/>
    <n v="0"/>
    <n v="0"/>
    <n v="0"/>
    <n v="0"/>
    <n v="0"/>
    <n v="0"/>
    <n v="0"/>
    <m/>
    <s v="1"/>
    <x v="1"/>
  </r>
  <r>
    <x v="6"/>
    <x v="155"/>
    <s v="1"/>
    <x v="0"/>
    <s v="15041RESIN415142021"/>
    <s v="21SD000C"/>
    <x v="4622"/>
    <n v="5741"/>
    <x v="258"/>
    <x v="308"/>
    <n v="0"/>
    <n v="0"/>
    <n v="554.42999999999995"/>
    <n v="72.07589999999999"/>
    <n v="0"/>
    <n v="0"/>
    <n v="626.50589999999988"/>
    <m/>
    <s v="1"/>
    <x v="1"/>
  </r>
  <r>
    <x v="6"/>
    <x v="155"/>
    <s v="1"/>
    <x v="0"/>
    <s v="15041RESIN415142021"/>
    <s v="21SD000C"/>
    <x v="4623"/>
    <n v="5742"/>
    <x v="101"/>
    <x v="116"/>
    <n v="0"/>
    <n v="0"/>
    <n v="90.99"/>
    <n v="11.8287"/>
    <n v="0"/>
    <n v="0"/>
    <n v="102.81869999999999"/>
    <m/>
    <s v="1"/>
    <x v="1"/>
  </r>
  <r>
    <x v="6"/>
    <x v="155"/>
    <s v="1"/>
    <x v="0"/>
    <s v="15041RESIN415142021"/>
    <s v="21SD000C"/>
    <x v="4624"/>
    <n v="5743"/>
    <x v="10"/>
    <x v="11"/>
    <n v="0"/>
    <n v="0"/>
    <n v="1402.66"/>
    <n v="182.34580000000003"/>
    <n v="0"/>
    <n v="0"/>
    <n v="1585.0058000000001"/>
    <m/>
    <s v="1"/>
    <x v="1"/>
  </r>
  <r>
    <x v="6"/>
    <x v="155"/>
    <s v="1"/>
    <x v="0"/>
    <s v="15041RESIN415142021"/>
    <s v="21SD000C"/>
    <x v="4625"/>
    <n v="5744"/>
    <x v="10"/>
    <x v="11"/>
    <n v="0"/>
    <n v="0"/>
    <n v="115.75"/>
    <n v="15.047500000000001"/>
    <n v="0"/>
    <n v="0"/>
    <n v="130.79750000000001"/>
    <m/>
    <s v="1"/>
    <x v="1"/>
  </r>
  <r>
    <x v="6"/>
    <x v="155"/>
    <s v="1"/>
    <x v="0"/>
    <s v="15041RESIN415142021"/>
    <s v="21SD000C"/>
    <x v="4626"/>
    <n v="5745"/>
    <x v="129"/>
    <x v="147"/>
    <n v="0"/>
    <n v="0"/>
    <n v="1004.62"/>
    <n v="130.60060000000001"/>
    <n v="0"/>
    <n v="0"/>
    <n v="1135.2206000000001"/>
    <m/>
    <s v="1"/>
    <x v="1"/>
  </r>
  <r>
    <x v="6"/>
    <x v="155"/>
    <s v="1"/>
    <x v="0"/>
    <s v="15041RESIN415142021"/>
    <s v="21SD000C"/>
    <x v="4627"/>
    <n v="5746"/>
    <x v="620"/>
    <x v="668"/>
    <n v="0"/>
    <n v="0"/>
    <n v="464.62"/>
    <n v="60.400600000000004"/>
    <n v="0"/>
    <n v="0"/>
    <n v="525.02060000000006"/>
    <m/>
    <s v="1"/>
    <x v="1"/>
  </r>
  <r>
    <x v="6"/>
    <x v="155"/>
    <s v="1"/>
    <x v="0"/>
    <s v="15041RESIN415142021"/>
    <s v="21SD000C"/>
    <x v="4628"/>
    <n v="5747"/>
    <x v="523"/>
    <x v="243"/>
    <n v="0"/>
    <n v="0"/>
    <n v="176.54"/>
    <n v="22.950199999999999"/>
    <n v="0"/>
    <n v="0"/>
    <n v="199.49019999999999"/>
    <m/>
    <s v="1"/>
    <x v="1"/>
  </r>
  <r>
    <x v="6"/>
    <x v="155"/>
    <s v="1"/>
    <x v="0"/>
    <s v="15041RESIN415142021"/>
    <s v="21SD000C"/>
    <x v="4629"/>
    <n v="5748"/>
    <x v="344"/>
    <x v="400"/>
    <n v="0"/>
    <n v="0"/>
    <n v="115.31"/>
    <n v="14.990300000000001"/>
    <n v="0"/>
    <n v="0"/>
    <n v="130.30029999999999"/>
    <m/>
    <s v="1"/>
    <x v="1"/>
  </r>
  <r>
    <x v="6"/>
    <x v="155"/>
    <s v="1"/>
    <x v="0"/>
    <s v="15041RESIN415142021"/>
    <s v="21SD000C"/>
    <x v="4630"/>
    <n v="5749"/>
    <x v="119"/>
    <x v="136"/>
    <n v="0"/>
    <n v="0"/>
    <n v="92.91"/>
    <n v="12.0783"/>
    <n v="0"/>
    <n v="0"/>
    <n v="104.9883"/>
    <m/>
    <s v="1"/>
    <x v="1"/>
  </r>
  <r>
    <x v="6"/>
    <x v="155"/>
    <s v="1"/>
    <x v="0"/>
    <s v="15041RESIN415142021"/>
    <s v="21SD000C"/>
    <x v="4631"/>
    <n v="5750"/>
    <x v="10"/>
    <x v="11"/>
    <n v="0"/>
    <n v="0"/>
    <n v="951.32"/>
    <n v="123.67160000000001"/>
    <n v="0"/>
    <n v="0"/>
    <n v="1074.9916000000001"/>
    <m/>
    <s v="1"/>
    <x v="1"/>
  </r>
  <r>
    <x v="6"/>
    <x v="156"/>
    <s v="1"/>
    <x v="0"/>
    <s v="15041RESIN415142021"/>
    <s v="21SD000C"/>
    <x v="4632"/>
    <n v="5751"/>
    <x v="82"/>
    <x v="89"/>
    <n v="0"/>
    <n v="0"/>
    <n v="353.1"/>
    <n v="45.903000000000006"/>
    <n v="0"/>
    <n v="0"/>
    <n v="399.00300000000004"/>
    <m/>
    <s v="1"/>
    <x v="1"/>
  </r>
  <r>
    <x v="6"/>
    <x v="156"/>
    <s v="1"/>
    <x v="0"/>
    <s v="15041RESIN415142021"/>
    <s v="21SD000C"/>
    <x v="4633"/>
    <n v="5752"/>
    <x v="67"/>
    <x v="73"/>
    <n v="0"/>
    <n v="0"/>
    <n v="37.15"/>
    <n v="4.8295000000000003"/>
    <n v="0"/>
    <n v="0"/>
    <n v="41.979500000000002"/>
    <m/>
    <s v="1"/>
    <x v="1"/>
  </r>
  <r>
    <x v="6"/>
    <x v="156"/>
    <s v="1"/>
    <x v="0"/>
    <s v="15041RESIN415142021"/>
    <s v="21SD000C"/>
    <x v="4634"/>
    <n v="5753"/>
    <x v="557"/>
    <x v="426"/>
    <n v="0"/>
    <n v="0"/>
    <n v="185.84"/>
    <n v="24.159200000000002"/>
    <n v="0"/>
    <n v="0"/>
    <n v="209.9992"/>
    <m/>
    <s v="1"/>
    <x v="1"/>
  </r>
  <r>
    <x v="6"/>
    <x v="156"/>
    <s v="1"/>
    <x v="0"/>
    <s v="15041RESIN415142021"/>
    <s v="21SD000C"/>
    <x v="4635"/>
    <n v="5754"/>
    <x v="603"/>
    <x v="236"/>
    <n v="0"/>
    <n v="0"/>
    <n v="836.28"/>
    <n v="108.71640000000001"/>
    <n v="0"/>
    <n v="0"/>
    <n v="944.99639999999999"/>
    <m/>
    <s v="1"/>
    <x v="1"/>
  </r>
  <r>
    <x v="6"/>
    <x v="156"/>
    <s v="1"/>
    <x v="0"/>
    <s v="15041RESIN415142021"/>
    <s v="21SD000C"/>
    <x v="4636"/>
    <n v="5755"/>
    <x v="621"/>
    <x v="669"/>
    <n v="0"/>
    <n v="0"/>
    <n v="247.57"/>
    <n v="32.184100000000001"/>
    <n v="0"/>
    <n v="0"/>
    <n v="279.75409999999999"/>
    <m/>
    <s v="1"/>
    <x v="1"/>
  </r>
  <r>
    <x v="6"/>
    <x v="156"/>
    <s v="1"/>
    <x v="0"/>
    <s v="15041RESIN415142021"/>
    <s v="21SD000C"/>
    <x v="4637"/>
    <n v="5756"/>
    <x v="129"/>
    <x v="147"/>
    <n v="0"/>
    <n v="0"/>
    <n v="219.1"/>
    <n v="28.483000000000001"/>
    <n v="0"/>
    <n v="0"/>
    <n v="247.583"/>
    <m/>
    <s v="1"/>
    <x v="1"/>
  </r>
  <r>
    <x v="6"/>
    <x v="156"/>
    <s v="1"/>
    <x v="0"/>
    <s v="15041RESIN415142021"/>
    <s v="21SD000C"/>
    <x v="4638"/>
    <n v="5757"/>
    <x v="10"/>
    <x v="11"/>
    <n v="0"/>
    <n v="0"/>
    <n v="123.79"/>
    <n v="16.092700000000001"/>
    <n v="0"/>
    <n v="0"/>
    <n v="139.8827"/>
    <m/>
    <s v="1"/>
    <x v="1"/>
  </r>
  <r>
    <x v="6"/>
    <x v="156"/>
    <s v="1"/>
    <x v="0"/>
    <s v="15041RESIN415142021"/>
    <s v="21SD000C"/>
    <x v="4639"/>
    <n v="5758"/>
    <x v="574"/>
    <x v="168"/>
    <n v="0"/>
    <n v="0"/>
    <n v="111.51"/>
    <n v="14.496300000000002"/>
    <n v="0"/>
    <n v="0"/>
    <n v="126.00630000000001"/>
    <m/>
    <s v="1"/>
    <x v="1"/>
  </r>
  <r>
    <x v="6"/>
    <x v="156"/>
    <s v="1"/>
    <x v="0"/>
    <s v="15041RESIN415142021"/>
    <s v="21SD000C"/>
    <x v="4640"/>
    <n v="5759"/>
    <x v="622"/>
    <x v="670"/>
    <n v="0"/>
    <n v="0"/>
    <n v="169.25"/>
    <n v="22.002500000000001"/>
    <n v="0"/>
    <n v="0"/>
    <n v="191.2525"/>
    <m/>
    <s v="1"/>
    <x v="1"/>
  </r>
  <r>
    <x v="6"/>
    <x v="156"/>
    <s v="1"/>
    <x v="0"/>
    <s v="15041RESIN415142021"/>
    <s v="21SD000C"/>
    <x v="4641"/>
    <n v="5761"/>
    <x v="408"/>
    <x v="477"/>
    <n v="0"/>
    <n v="0"/>
    <n v="176.83"/>
    <n v="22.987900000000003"/>
    <n v="0"/>
    <n v="0"/>
    <n v="199.81790000000001"/>
    <m/>
    <s v="1"/>
    <x v="1"/>
  </r>
  <r>
    <x v="6"/>
    <x v="156"/>
    <s v="1"/>
    <x v="0"/>
    <s v="15041RESIN415142021"/>
    <s v="21SD000C"/>
    <x v="4642"/>
    <n v="5760"/>
    <x v="547"/>
    <x v="229"/>
    <n v="0"/>
    <n v="0"/>
    <n v="403.86"/>
    <n v="52.501800000000003"/>
    <n v="0"/>
    <n v="0"/>
    <n v="456.36180000000002"/>
    <m/>
    <s v="1"/>
    <x v="1"/>
  </r>
  <r>
    <x v="6"/>
    <x v="156"/>
    <s v="1"/>
    <x v="0"/>
    <s v="15041RESIN415142021"/>
    <s v="21SD000C"/>
    <x v="4643"/>
    <n v="5762"/>
    <x v="344"/>
    <x v="400"/>
    <n v="0"/>
    <n v="0"/>
    <n v="63.72"/>
    <n v="8.2835999999999999"/>
    <n v="0"/>
    <n v="0"/>
    <n v="72.003600000000006"/>
    <m/>
    <s v="1"/>
    <x v="1"/>
  </r>
  <r>
    <x v="6"/>
    <x v="156"/>
    <s v="1"/>
    <x v="0"/>
    <s v="15041RESIN415142021"/>
    <s v="21SD000C"/>
    <x v="4644"/>
    <n v="5763"/>
    <x v="352"/>
    <x v="411"/>
    <n v="0"/>
    <n v="0"/>
    <n v="113.48"/>
    <n v="14.752400000000002"/>
    <n v="0"/>
    <n v="0"/>
    <n v="128.23240000000001"/>
    <m/>
    <s v="1"/>
    <x v="1"/>
  </r>
  <r>
    <x v="6"/>
    <x v="156"/>
    <s v="1"/>
    <x v="0"/>
    <s v="15041RESIN415142021"/>
    <s v="21SD000C"/>
    <x v="4645"/>
    <n v="5764"/>
    <x v="356"/>
    <x v="416"/>
    <n v="0"/>
    <n v="0"/>
    <n v="184.28"/>
    <n v="23.956400000000002"/>
    <n v="0"/>
    <n v="0"/>
    <n v="208.2364"/>
    <m/>
    <s v="1"/>
    <x v="1"/>
  </r>
  <r>
    <x v="6"/>
    <x v="156"/>
    <s v="1"/>
    <x v="0"/>
    <s v="15041RESIN415142021"/>
    <s v="21SD000C"/>
    <x v="4646"/>
    <n v="5765"/>
    <x v="11"/>
    <x v="14"/>
    <n v="0"/>
    <n v="0"/>
    <n v="16566"/>
    <n v="2153.58"/>
    <n v="0"/>
    <n v="0"/>
    <n v="18719.580000000002"/>
    <m/>
    <s v="1"/>
    <x v="1"/>
  </r>
  <r>
    <x v="6"/>
    <x v="156"/>
    <s v="1"/>
    <x v="0"/>
    <s v="15041RESIN415142021"/>
    <s v="21SD000C"/>
    <x v="4647"/>
    <n v="5766"/>
    <x v="447"/>
    <x v="523"/>
    <n v="0"/>
    <n v="0"/>
    <n v="193.59"/>
    <n v="25.166700000000002"/>
    <n v="0"/>
    <n v="0"/>
    <n v="218.7567"/>
    <m/>
    <s v="1"/>
    <x v="1"/>
  </r>
  <r>
    <x v="6"/>
    <x v="156"/>
    <s v="1"/>
    <x v="0"/>
    <s v="15041RESIN415142021"/>
    <s v="21SD000C"/>
    <x v="4648"/>
    <n v="5767"/>
    <x v="523"/>
    <x v="243"/>
    <n v="0"/>
    <n v="0"/>
    <n v="135.62"/>
    <n v="17.630600000000001"/>
    <n v="0"/>
    <n v="0"/>
    <n v="153.25060000000002"/>
    <m/>
    <s v="1"/>
    <x v="1"/>
  </r>
  <r>
    <x v="6"/>
    <x v="156"/>
    <s v="1"/>
    <x v="0"/>
    <s v="15041RESIN415142021"/>
    <s v="21SD000C"/>
    <x v="4649"/>
    <n v="5768"/>
    <x v="10"/>
    <x v="11"/>
    <n v="0"/>
    <n v="0"/>
    <n v="140.69"/>
    <n v="18.2897"/>
    <n v="0"/>
    <n v="0"/>
    <n v="158.97970000000001"/>
    <m/>
    <s v="1"/>
    <x v="1"/>
  </r>
  <r>
    <x v="6"/>
    <x v="156"/>
    <s v="1"/>
    <x v="0"/>
    <s v="15041RESIN415142021"/>
    <s v="21SD000C"/>
    <x v="4650"/>
    <n v="5769"/>
    <x v="194"/>
    <x v="226"/>
    <n v="0"/>
    <n v="0"/>
    <n v="26.55"/>
    <n v="3.4515000000000002"/>
    <n v="0"/>
    <n v="0"/>
    <n v="30.0015"/>
    <m/>
    <s v="1"/>
    <x v="1"/>
  </r>
  <r>
    <x v="6"/>
    <x v="157"/>
    <s v="1"/>
    <x v="0"/>
    <s v="15041RESIN415142021"/>
    <s v="21SD000C"/>
    <x v="4651"/>
    <n v="5770"/>
    <x v="158"/>
    <x v="182"/>
    <n v="0"/>
    <n v="0"/>
    <n v="850"/>
    <n v="110.5"/>
    <n v="0"/>
    <n v="0"/>
    <n v="960.5"/>
    <m/>
    <s v="1"/>
    <x v="1"/>
  </r>
  <r>
    <x v="6"/>
    <x v="157"/>
    <s v="1"/>
    <x v="0"/>
    <s v="15041RESIN415142021"/>
    <s v="21SD000C"/>
    <x v="4652"/>
    <n v="5771"/>
    <x v="219"/>
    <x v="257"/>
    <n v="0"/>
    <n v="0"/>
    <n v="782.54"/>
    <n v="101.7302"/>
    <n v="0"/>
    <n v="0"/>
    <n v="884.27019999999993"/>
    <m/>
    <s v="1"/>
    <x v="1"/>
  </r>
  <r>
    <x v="6"/>
    <x v="155"/>
    <s v="1"/>
    <x v="0"/>
    <s v="15041RESIN415142021"/>
    <s v="21SD000C"/>
    <x v="4653"/>
    <n v="5772"/>
    <x v="531"/>
    <x v="173"/>
    <n v="0"/>
    <n v="0"/>
    <n v="55.73"/>
    <n v="7.2448999999999995"/>
    <n v="0"/>
    <n v="0"/>
    <n v="62.974899999999998"/>
    <m/>
    <s v="1"/>
    <x v="1"/>
  </r>
  <r>
    <x v="6"/>
    <x v="155"/>
    <s v="1"/>
    <x v="0"/>
    <s v="15041RESIN415142021"/>
    <s v="21SD000C"/>
    <x v="4654"/>
    <n v="5773"/>
    <x v="101"/>
    <x v="116"/>
    <n v="0"/>
    <n v="0"/>
    <n v="8.5"/>
    <n v="1.105"/>
    <n v="0"/>
    <n v="0"/>
    <n v="9.6050000000000004"/>
    <m/>
    <s v="1"/>
    <x v="1"/>
  </r>
  <r>
    <x v="6"/>
    <x v="155"/>
    <s v="1"/>
    <x v="0"/>
    <s v="15041RESIN415142021"/>
    <s v="21SD000C"/>
    <x v="4655"/>
    <n v="5774"/>
    <x v="492"/>
    <x v="574"/>
    <n v="0"/>
    <n v="0"/>
    <n v="224.64"/>
    <n v="29.203199999999999"/>
    <n v="0"/>
    <n v="0"/>
    <n v="253.8432"/>
    <m/>
    <s v="1"/>
    <x v="1"/>
  </r>
  <r>
    <x v="6"/>
    <x v="155"/>
    <s v="1"/>
    <x v="0"/>
    <s v="15041RESIN415142021"/>
    <s v="21SD000C"/>
    <x v="4656"/>
    <n v="5775"/>
    <x v="150"/>
    <x v="172"/>
    <n v="0"/>
    <n v="0"/>
    <n v="1353.95"/>
    <n v="176.01350000000002"/>
    <n v="0"/>
    <n v="0"/>
    <n v="1529.9635000000001"/>
    <m/>
    <s v="1"/>
    <x v="1"/>
  </r>
  <r>
    <x v="6"/>
    <x v="155"/>
    <s v="1"/>
    <x v="0"/>
    <s v="15041RESIN415142021"/>
    <s v="21SD000C"/>
    <x v="4657"/>
    <n v="5776"/>
    <x v="172"/>
    <x v="198"/>
    <n v="0"/>
    <n v="0"/>
    <n v="53.98"/>
    <n v="7.0173999999999994"/>
    <n v="0"/>
    <n v="0"/>
    <n v="60.997399999999999"/>
    <m/>
    <s v="1"/>
    <x v="1"/>
  </r>
  <r>
    <x v="6"/>
    <x v="158"/>
    <s v="1"/>
    <x v="0"/>
    <s v="15041RESIN415142021"/>
    <s v="21SD000C"/>
    <x v="4658"/>
    <n v="5777"/>
    <x v="270"/>
    <x v="320"/>
    <n v="0"/>
    <n v="0"/>
    <n v="353.08"/>
    <n v="45.900399999999998"/>
    <n v="0"/>
    <n v="0"/>
    <n v="398.98039999999997"/>
    <m/>
    <s v="1"/>
    <x v="1"/>
  </r>
  <r>
    <x v="6"/>
    <x v="158"/>
    <s v="1"/>
    <x v="0"/>
    <s v="15041RESIN415142021"/>
    <s v="21SD000C"/>
    <x v="4659"/>
    <n v="5778"/>
    <x v="471"/>
    <x v="105"/>
    <n v="0"/>
    <n v="0"/>
    <n v="299.33999999999997"/>
    <n v="38.914200000000001"/>
    <n v="0"/>
    <n v="0"/>
    <n v="338.25419999999997"/>
    <m/>
    <s v="1"/>
    <x v="1"/>
  </r>
  <r>
    <x v="6"/>
    <x v="158"/>
    <s v="1"/>
    <x v="0"/>
    <s v="15041RESIN415142021"/>
    <s v="21SD000C"/>
    <x v="4660"/>
    <n v="5779"/>
    <x v="53"/>
    <x v="58"/>
    <n v="0"/>
    <n v="0"/>
    <n v="966.39"/>
    <n v="125.6307"/>
    <n v="0"/>
    <n v="0"/>
    <n v="1092.0207"/>
    <m/>
    <s v="1"/>
    <x v="1"/>
  </r>
  <r>
    <x v="6"/>
    <x v="159"/>
    <s v="1"/>
    <x v="0"/>
    <s v="15041RESIN415142021"/>
    <s v="21SD000C"/>
    <x v="4661"/>
    <n v="5780"/>
    <x v="53"/>
    <x v="58"/>
    <n v="0"/>
    <n v="0"/>
    <n v="28.89"/>
    <n v="3.7557"/>
    <n v="0"/>
    <n v="0"/>
    <n v="32.645699999999998"/>
    <m/>
    <s v="1"/>
    <x v="1"/>
  </r>
  <r>
    <x v="6"/>
    <x v="159"/>
    <s v="1"/>
    <x v="0"/>
    <s v="15041RESIN415142021"/>
    <s v="21SD000C"/>
    <x v="4662"/>
    <n v="5781"/>
    <x v="13"/>
    <x v="16"/>
    <n v="0"/>
    <n v="0"/>
    <n v="128.06"/>
    <n v="16.6478"/>
    <n v="0"/>
    <n v="0"/>
    <n v="144.70779999999999"/>
    <m/>
    <s v="1"/>
    <x v="1"/>
  </r>
  <r>
    <x v="6"/>
    <x v="159"/>
    <s v="1"/>
    <x v="0"/>
    <s v="15041RESIN415142021"/>
    <s v="21SD000C"/>
    <x v="4663"/>
    <n v="5782"/>
    <x v="13"/>
    <x v="16"/>
    <n v="0"/>
    <n v="0"/>
    <n v="335.16"/>
    <n v="43.570800000000006"/>
    <n v="0"/>
    <n v="0"/>
    <n v="378.73080000000004"/>
    <m/>
    <s v="1"/>
    <x v="1"/>
  </r>
  <r>
    <x v="6"/>
    <x v="159"/>
    <s v="1"/>
    <x v="0"/>
    <s v="15041RESIN415142021"/>
    <s v="21SD000C"/>
    <x v="4664"/>
    <n v="5783"/>
    <x v="13"/>
    <x v="16"/>
    <n v="0"/>
    <n v="0"/>
    <n v="325.85000000000002"/>
    <n v="42.360500000000002"/>
    <n v="0"/>
    <n v="0"/>
    <n v="368.21050000000002"/>
    <m/>
    <s v="1"/>
    <x v="1"/>
  </r>
  <r>
    <x v="6"/>
    <x v="159"/>
    <s v="1"/>
    <x v="0"/>
    <s v="15041RESIN415142021"/>
    <s v="21SD000C"/>
    <x v="4665"/>
    <n v="5785"/>
    <x v="77"/>
    <x v="84"/>
    <n v="0"/>
    <n v="0"/>
    <n v="758.22"/>
    <n v="98.568600000000004"/>
    <n v="0"/>
    <n v="0"/>
    <n v="856.78860000000009"/>
    <m/>
    <s v="1"/>
    <x v="1"/>
  </r>
  <r>
    <x v="6"/>
    <x v="159"/>
    <s v="1"/>
    <x v="0"/>
    <s v="15041RESIN415142021"/>
    <s v="21SD000C"/>
    <x v="4666"/>
    <n v="5784"/>
    <x v="77"/>
    <x v="84"/>
    <n v="0"/>
    <n v="0"/>
    <n v="811.74"/>
    <n v="105.5262"/>
    <n v="0"/>
    <n v="0"/>
    <n v="917.26620000000003"/>
    <m/>
    <s v="1"/>
    <x v="1"/>
  </r>
  <r>
    <x v="6"/>
    <x v="159"/>
    <s v="1"/>
    <x v="0"/>
    <s v="15041RESIN415142021"/>
    <s v="21SD000C"/>
    <x v="4667"/>
    <n v="5786"/>
    <x v="109"/>
    <x v="124"/>
    <n v="0"/>
    <n v="0"/>
    <n v="46.85"/>
    <n v="6.0905000000000005"/>
    <n v="0"/>
    <n v="0"/>
    <n v="52.9405"/>
    <m/>
    <s v="1"/>
    <x v="1"/>
  </r>
  <r>
    <x v="6"/>
    <x v="159"/>
    <s v="1"/>
    <x v="0"/>
    <s v="15041RESIN415142021"/>
    <s v="21SD000C"/>
    <x v="4668"/>
    <n v="5787"/>
    <x v="492"/>
    <x v="574"/>
    <n v="0"/>
    <n v="0"/>
    <n v="561.6"/>
    <n v="73.00800000000001"/>
    <n v="0"/>
    <n v="0"/>
    <n v="634.60800000000006"/>
    <m/>
    <s v="1"/>
    <x v="1"/>
  </r>
  <r>
    <x v="6"/>
    <x v="159"/>
    <s v="1"/>
    <x v="0"/>
    <s v="15041RESIN415142021"/>
    <s v="21SD000C"/>
    <x v="4669"/>
    <n v="5788"/>
    <x v="123"/>
    <x v="140"/>
    <n v="0"/>
    <n v="0"/>
    <n v="55.75"/>
    <n v="7.2475000000000005"/>
    <n v="0"/>
    <n v="0"/>
    <n v="62.997500000000002"/>
    <m/>
    <s v="1"/>
    <x v="1"/>
  </r>
  <r>
    <x v="6"/>
    <x v="159"/>
    <s v="1"/>
    <x v="0"/>
    <s v="15041RESIN415142021"/>
    <s v="21SD000C"/>
    <x v="4670"/>
    <n v="5789"/>
    <x v="230"/>
    <x v="269"/>
    <n v="0"/>
    <n v="0"/>
    <n v="466.6"/>
    <n v="60.658000000000008"/>
    <n v="0"/>
    <n v="0"/>
    <n v="527.25800000000004"/>
    <m/>
    <s v="1"/>
    <x v="1"/>
  </r>
  <r>
    <x v="6"/>
    <x v="159"/>
    <s v="1"/>
    <x v="0"/>
    <s v="15041RESIN415142021"/>
    <s v="21SD000C"/>
    <x v="4671"/>
    <n v="5790"/>
    <x v="563"/>
    <x v="460"/>
    <n v="0"/>
    <n v="0"/>
    <n v="94.9"/>
    <n v="12.337000000000002"/>
    <n v="0"/>
    <n v="0"/>
    <n v="107.23700000000001"/>
    <m/>
    <s v="1"/>
    <x v="1"/>
  </r>
  <r>
    <x v="6"/>
    <x v="159"/>
    <s v="1"/>
    <x v="0"/>
    <s v="15041RESIN415142021"/>
    <s v="21SD000C"/>
    <x v="4672"/>
    <n v="5791"/>
    <x v="53"/>
    <x v="58"/>
    <n v="0"/>
    <n v="0"/>
    <n v="167.26"/>
    <n v="21.7438"/>
    <n v="0"/>
    <n v="0"/>
    <n v="189.00379999999998"/>
    <m/>
    <s v="1"/>
    <x v="1"/>
  </r>
  <r>
    <x v="6"/>
    <x v="159"/>
    <s v="1"/>
    <x v="0"/>
    <s v="15041RESIN415142021"/>
    <s v="21SD000C"/>
    <x v="4673"/>
    <n v="5792"/>
    <x v="498"/>
    <x v="285"/>
    <n v="0"/>
    <n v="0"/>
    <n v="150.63999999999999"/>
    <n v="19.583199999999998"/>
    <n v="0"/>
    <n v="0"/>
    <n v="170.22319999999999"/>
    <m/>
    <s v="1"/>
    <x v="1"/>
  </r>
  <r>
    <x v="6"/>
    <x v="159"/>
    <s v="1"/>
    <x v="0"/>
    <s v="15041RESIN415142021"/>
    <s v="21SD000C"/>
    <x v="4674"/>
    <n v="5793"/>
    <x v="498"/>
    <x v="285"/>
    <n v="0"/>
    <n v="0"/>
    <n v="141.69999999999999"/>
    <n v="18.420999999999999"/>
    <n v="0"/>
    <n v="0"/>
    <n v="160.12099999999998"/>
    <m/>
    <s v="1"/>
    <x v="1"/>
  </r>
  <r>
    <x v="6"/>
    <x v="159"/>
    <s v="1"/>
    <x v="0"/>
    <s v="15041RESIN415142021"/>
    <s v="21SD000C"/>
    <x v="4675"/>
    <n v="5794"/>
    <x v="153"/>
    <x v="481"/>
    <n v="0"/>
    <n v="0"/>
    <n v="240"/>
    <n v="31.200000000000003"/>
    <n v="0"/>
    <n v="0"/>
    <n v="271.2"/>
    <m/>
    <s v="1"/>
    <x v="1"/>
  </r>
  <r>
    <x v="6"/>
    <x v="159"/>
    <s v="1"/>
    <x v="0"/>
    <s v="15041RESIN415142021"/>
    <s v="21SD000C"/>
    <x v="4676"/>
    <n v="5795"/>
    <x v="372"/>
    <x v="437"/>
    <n v="0"/>
    <n v="0"/>
    <n v="76.459999999999994"/>
    <n v="9.9398"/>
    <n v="0"/>
    <n v="0"/>
    <n v="86.399799999999999"/>
    <m/>
    <s v="1"/>
    <x v="1"/>
  </r>
  <r>
    <x v="6"/>
    <x v="159"/>
    <s v="1"/>
    <x v="0"/>
    <s v="15041RESIN415142021"/>
    <s v="21SD000C"/>
    <x v="4677"/>
    <n v="5796"/>
    <x v="303"/>
    <x v="354"/>
    <n v="0"/>
    <n v="0"/>
    <n v="19.309999999999999"/>
    <n v="2.5103"/>
    <n v="0"/>
    <n v="0"/>
    <n v="21.8203"/>
    <m/>
    <s v="1"/>
    <x v="1"/>
  </r>
  <r>
    <x v="6"/>
    <x v="159"/>
    <s v="1"/>
    <x v="0"/>
    <s v="15041RESIN415142021"/>
    <s v="21SD000C"/>
    <x v="4678"/>
    <n v="5797"/>
    <x v="475"/>
    <x v="178"/>
    <n v="0"/>
    <n v="0"/>
    <n v="333.31"/>
    <n v="43.330300000000001"/>
    <n v="0"/>
    <n v="0"/>
    <n v="376.64030000000002"/>
    <m/>
    <s v="1"/>
    <x v="1"/>
  </r>
  <r>
    <x v="6"/>
    <x v="159"/>
    <s v="1"/>
    <x v="0"/>
    <s v="15041RESIN415142021"/>
    <s v="21SD000C"/>
    <x v="4679"/>
    <n v="5798"/>
    <x v="590"/>
    <x v="644"/>
    <n v="0"/>
    <n v="0"/>
    <n v="167.23"/>
    <n v="21.739899999999999"/>
    <n v="0"/>
    <n v="0"/>
    <n v="188.9699"/>
    <m/>
    <s v="1"/>
    <x v="1"/>
  </r>
  <r>
    <x v="6"/>
    <x v="159"/>
    <s v="1"/>
    <x v="0"/>
    <s v="15041RESIN415142021"/>
    <s v="21SD000C"/>
    <x v="4680"/>
    <n v="5799"/>
    <x v="188"/>
    <x v="220"/>
    <n v="0"/>
    <n v="0"/>
    <n v="520.37"/>
    <n v="67.648099999999999"/>
    <n v="0"/>
    <n v="0"/>
    <n v="588.0181"/>
    <m/>
    <s v="1"/>
    <x v="1"/>
  </r>
  <r>
    <x v="6"/>
    <x v="159"/>
    <s v="1"/>
    <x v="0"/>
    <s v="15041RESIN415142021"/>
    <s v="21SD000C"/>
    <x v="4681"/>
    <n v="5800"/>
    <x v="591"/>
    <x v="645"/>
    <n v="0"/>
    <n v="0"/>
    <n v="74.31"/>
    <n v="9.6603000000000012"/>
    <n v="0"/>
    <n v="0"/>
    <n v="83.970300000000009"/>
    <m/>
    <s v="1"/>
    <x v="1"/>
  </r>
  <r>
    <x v="6"/>
    <x v="159"/>
    <s v="1"/>
    <x v="0"/>
    <s v="15041RESIN415142021"/>
    <s v="21SD000C"/>
    <x v="4682"/>
    <n v="5801"/>
    <x v="121"/>
    <x v="138"/>
    <n v="0"/>
    <n v="0"/>
    <n v="392.26"/>
    <n v="50.9938"/>
    <n v="0"/>
    <n v="0"/>
    <n v="443.25380000000001"/>
    <m/>
    <s v="1"/>
    <x v="1"/>
  </r>
  <r>
    <x v="6"/>
    <x v="159"/>
    <s v="1"/>
    <x v="0"/>
    <s v="15041RESIN415142021"/>
    <s v="21SD000C"/>
    <x v="4683"/>
    <n v="5802"/>
    <x v="121"/>
    <x v="138"/>
    <n v="0"/>
    <n v="0"/>
    <n v="252.07"/>
    <n v="32.769100000000002"/>
    <n v="0"/>
    <n v="0"/>
    <n v="284.83909999999997"/>
    <m/>
    <s v="1"/>
    <x v="1"/>
  </r>
  <r>
    <x v="6"/>
    <x v="159"/>
    <s v="1"/>
    <x v="0"/>
    <s v="15041RESIN415142021"/>
    <s v="21SD000C"/>
    <x v="4684"/>
    <n v="5803"/>
    <x v="39"/>
    <x v="43"/>
    <n v="0"/>
    <n v="0"/>
    <n v="187.84"/>
    <n v="24.4192"/>
    <n v="0"/>
    <n v="0"/>
    <n v="212.25919999999999"/>
    <m/>
    <s v="1"/>
    <x v="1"/>
  </r>
  <r>
    <x v="6"/>
    <x v="159"/>
    <s v="1"/>
    <x v="0"/>
    <s v="15041RESIN415142021"/>
    <s v="21SD000C"/>
    <x v="4685"/>
    <n v="5804"/>
    <x v="570"/>
    <x v="485"/>
    <n v="0"/>
    <n v="0"/>
    <n v="724.78"/>
    <n v="94.221400000000003"/>
    <n v="0"/>
    <n v="0"/>
    <n v="819.00139999999999"/>
    <m/>
    <s v="1"/>
    <x v="1"/>
  </r>
  <r>
    <x v="6"/>
    <x v="159"/>
    <s v="1"/>
    <x v="0"/>
    <s v="15041RESIN415142021"/>
    <s v="21SD000C"/>
    <x v="4686"/>
    <n v="5805"/>
    <x v="570"/>
    <x v="485"/>
    <n v="0"/>
    <n v="0"/>
    <n v="464.61"/>
    <n v="60.399300000000004"/>
    <n v="0"/>
    <n v="0"/>
    <n v="525.00930000000005"/>
    <m/>
    <s v="1"/>
    <x v="1"/>
  </r>
  <r>
    <x v="6"/>
    <x v="159"/>
    <s v="1"/>
    <x v="0"/>
    <s v="15041RESIN415142021"/>
    <s v="21SD000C"/>
    <x v="4687"/>
    <n v="5806"/>
    <x v="59"/>
    <x v="64"/>
    <n v="0"/>
    <n v="0"/>
    <n v="65.03"/>
    <n v="8.4539000000000009"/>
    <n v="0"/>
    <n v="0"/>
    <n v="73.483900000000006"/>
    <m/>
    <s v="1"/>
    <x v="1"/>
  </r>
  <r>
    <x v="6"/>
    <x v="159"/>
    <s v="1"/>
    <x v="0"/>
    <s v="15041RESIN415142021"/>
    <s v="21SD000C"/>
    <x v="4688"/>
    <n v="5807"/>
    <x v="292"/>
    <x v="343"/>
    <n v="0"/>
    <n v="0"/>
    <n v="743.36"/>
    <n v="96.636800000000008"/>
    <n v="0"/>
    <n v="0"/>
    <n v="839.99680000000001"/>
    <m/>
    <s v="1"/>
    <x v="1"/>
  </r>
  <r>
    <x v="6"/>
    <x v="159"/>
    <s v="1"/>
    <x v="0"/>
    <s v="15041RESIN415142021"/>
    <s v="21SD000C"/>
    <x v="4689"/>
    <n v="5808"/>
    <x v="2"/>
    <x v="2"/>
    <n v="0"/>
    <n v="0"/>
    <n v="0"/>
    <n v="0"/>
    <n v="0"/>
    <n v="0"/>
    <n v="0"/>
    <m/>
    <s v="1"/>
    <x v="1"/>
  </r>
  <r>
    <x v="6"/>
    <x v="159"/>
    <s v="1"/>
    <x v="0"/>
    <s v="15041RESIN415142021"/>
    <s v="21SD000C"/>
    <x v="4690"/>
    <n v="5809"/>
    <x v="543"/>
    <x v="428"/>
    <n v="0"/>
    <n v="0"/>
    <n v="56.5"/>
    <n v="7.3450000000000006"/>
    <n v="0"/>
    <n v="0"/>
    <n v="63.844999999999999"/>
    <m/>
    <s v="1"/>
    <x v="1"/>
  </r>
  <r>
    <x v="6"/>
    <x v="159"/>
    <s v="1"/>
    <x v="0"/>
    <s v="15041RESIN415142021"/>
    <s v="21SD000C"/>
    <x v="4691"/>
    <n v="5810"/>
    <x v="571"/>
    <x v="70"/>
    <n v="0"/>
    <n v="0"/>
    <n v="65.53"/>
    <n v="8.5189000000000004"/>
    <n v="0"/>
    <n v="0"/>
    <n v="74.048900000000003"/>
    <m/>
    <s v="1"/>
    <x v="1"/>
  </r>
  <r>
    <x v="6"/>
    <x v="159"/>
    <s v="1"/>
    <x v="0"/>
    <s v="15041RESIN415142021"/>
    <s v="21SD000C"/>
    <x v="4692"/>
    <n v="5811"/>
    <x v="554"/>
    <x v="284"/>
    <n v="0"/>
    <n v="0"/>
    <n v="37.159999999999997"/>
    <n v="4.8308"/>
    <n v="0"/>
    <n v="0"/>
    <n v="41.990799999999993"/>
    <m/>
    <s v="1"/>
    <x v="1"/>
  </r>
  <r>
    <x v="6"/>
    <x v="159"/>
    <s v="1"/>
    <x v="0"/>
    <s v="15041RESIN415142021"/>
    <s v="21SD000C"/>
    <x v="4693"/>
    <n v="5812"/>
    <x v="201"/>
    <x v="234"/>
    <n v="0"/>
    <n v="0"/>
    <n v="29.21"/>
    <n v="3.7973000000000003"/>
    <n v="0"/>
    <n v="0"/>
    <n v="33.007300000000001"/>
    <m/>
    <s v="1"/>
    <x v="1"/>
  </r>
  <r>
    <x v="6"/>
    <x v="159"/>
    <s v="1"/>
    <x v="0"/>
    <s v="15041RESIN415142021"/>
    <s v="21SD000C"/>
    <x v="4694"/>
    <n v="5813"/>
    <x v="256"/>
    <x v="303"/>
    <n v="0"/>
    <n v="0"/>
    <n v="92.9"/>
    <n v="12.077000000000002"/>
    <n v="0"/>
    <n v="0"/>
    <n v="104.977"/>
    <m/>
    <s v="1"/>
    <x v="1"/>
  </r>
  <r>
    <x v="6"/>
    <x v="159"/>
    <s v="1"/>
    <x v="0"/>
    <s v="15041RESIN415142021"/>
    <s v="21SD000C"/>
    <x v="4695"/>
    <n v="5814"/>
    <x v="2"/>
    <x v="2"/>
    <n v="0"/>
    <n v="0"/>
    <n v="0"/>
    <n v="0"/>
    <n v="0"/>
    <n v="0"/>
    <n v="0"/>
    <m/>
    <s v="1"/>
    <x v="1"/>
  </r>
  <r>
    <x v="6"/>
    <x v="159"/>
    <s v="1"/>
    <x v="0"/>
    <s v="15041RESIN415142021"/>
    <s v="21SD000C"/>
    <x v="4696"/>
    <n v="5815"/>
    <x v="247"/>
    <x v="293"/>
    <n v="0"/>
    <n v="0"/>
    <n v="92.9"/>
    <n v="12.077000000000002"/>
    <n v="0"/>
    <n v="0"/>
    <n v="104.977"/>
    <m/>
    <s v="1"/>
    <x v="1"/>
  </r>
  <r>
    <x v="6"/>
    <x v="159"/>
    <s v="1"/>
    <x v="0"/>
    <s v="15041RESIN415142021"/>
    <s v="21SD000C"/>
    <x v="4697"/>
    <n v="5816"/>
    <x v="329"/>
    <x v="385"/>
    <n v="0"/>
    <n v="0"/>
    <n v="770.64"/>
    <n v="100.1832"/>
    <n v="0"/>
    <n v="0"/>
    <n v="870.82320000000004"/>
    <m/>
    <s v="1"/>
    <x v="1"/>
  </r>
  <r>
    <x v="6"/>
    <x v="159"/>
    <s v="1"/>
    <x v="0"/>
    <s v="15041RESIN415142021"/>
    <s v="21SD000C"/>
    <x v="4698"/>
    <n v="5817"/>
    <x v="366"/>
    <x v="429"/>
    <n v="0"/>
    <n v="0"/>
    <n v="206.43"/>
    <n v="26.835900000000002"/>
    <n v="0"/>
    <n v="0"/>
    <n v="233.26590000000002"/>
    <m/>
    <s v="1"/>
    <x v="1"/>
  </r>
  <r>
    <x v="6"/>
    <x v="159"/>
    <s v="1"/>
    <x v="0"/>
    <s v="15041RESIN415142021"/>
    <s v="21SD000C"/>
    <x v="4699"/>
    <n v="5818"/>
    <x v="131"/>
    <x v="149"/>
    <n v="0"/>
    <n v="0"/>
    <n v="389.17"/>
    <n v="50.592100000000002"/>
    <n v="0"/>
    <n v="0"/>
    <n v="439.76210000000003"/>
    <m/>
    <s v="1"/>
    <x v="1"/>
  </r>
  <r>
    <x v="6"/>
    <x v="159"/>
    <s v="1"/>
    <x v="0"/>
    <s v="15041RESIN415142021"/>
    <s v="21SD000C"/>
    <x v="4700"/>
    <n v="5819"/>
    <x v="133"/>
    <x v="151"/>
    <n v="0"/>
    <n v="0"/>
    <n v="411.58"/>
    <n v="53.505400000000002"/>
    <n v="0"/>
    <n v="0"/>
    <n v="465.08539999999999"/>
    <m/>
    <s v="1"/>
    <x v="1"/>
  </r>
  <r>
    <x v="6"/>
    <x v="159"/>
    <s v="1"/>
    <x v="0"/>
    <s v="15041RESIN415142021"/>
    <s v="21SD000C"/>
    <x v="4701"/>
    <n v="5820"/>
    <x v="524"/>
    <x v="602"/>
    <n v="0"/>
    <n v="0"/>
    <n v="143.25"/>
    <n v="18.622500000000002"/>
    <n v="0"/>
    <n v="0"/>
    <n v="161.8725"/>
    <m/>
    <s v="1"/>
    <x v="1"/>
  </r>
  <r>
    <x v="6"/>
    <x v="159"/>
    <s v="1"/>
    <x v="0"/>
    <s v="15041RESIN415142021"/>
    <s v="21SD000C"/>
    <x v="4702"/>
    <n v="5821"/>
    <x v="347"/>
    <x v="403"/>
    <n v="0"/>
    <n v="0"/>
    <n v="224.54"/>
    <n v="29.190200000000001"/>
    <n v="0"/>
    <n v="0"/>
    <n v="253.7302"/>
    <m/>
    <s v="1"/>
    <x v="1"/>
  </r>
  <r>
    <x v="6"/>
    <x v="159"/>
    <s v="1"/>
    <x v="0"/>
    <s v="15041RESIN415142021"/>
    <s v="21SD000C"/>
    <x v="4703"/>
    <n v="5822"/>
    <x v="97"/>
    <x v="108"/>
    <n v="0"/>
    <n v="0"/>
    <n v="55"/>
    <n v="7.15"/>
    <n v="0"/>
    <n v="0"/>
    <n v="62.15"/>
    <m/>
    <s v="1"/>
    <x v="1"/>
  </r>
  <r>
    <x v="6"/>
    <x v="159"/>
    <s v="1"/>
    <x v="0"/>
    <s v="15041RESIN415142021"/>
    <s v="21SD000C"/>
    <x v="4704"/>
    <n v="5823"/>
    <x v="125"/>
    <x v="142"/>
    <n v="0"/>
    <n v="0"/>
    <n v="336.51"/>
    <n v="43.746299999999998"/>
    <n v="0"/>
    <n v="0"/>
    <n v="380.25630000000001"/>
    <m/>
    <s v="1"/>
    <x v="1"/>
  </r>
  <r>
    <x v="6"/>
    <x v="159"/>
    <s v="1"/>
    <x v="0"/>
    <s v="15041RESIN415142021"/>
    <s v="21SD000C"/>
    <x v="4705"/>
    <n v="5824"/>
    <x v="582"/>
    <x v="636"/>
    <n v="0"/>
    <n v="0"/>
    <n v="7406.64"/>
    <n v="962.86320000000012"/>
    <n v="0"/>
    <n v="0"/>
    <n v="8369.503200000001"/>
    <m/>
    <s v="1"/>
    <x v="1"/>
  </r>
  <r>
    <x v="6"/>
    <x v="159"/>
    <s v="1"/>
    <x v="0"/>
    <s v="15041RESIN415142021"/>
    <s v="21SD000C"/>
    <x v="4706"/>
    <n v="5825"/>
    <x v="54"/>
    <x v="59"/>
    <n v="0"/>
    <n v="0"/>
    <n v="286.72000000000003"/>
    <n v="37.273600000000002"/>
    <n v="0"/>
    <n v="0"/>
    <n v="323.99360000000001"/>
    <m/>
    <s v="1"/>
    <x v="1"/>
  </r>
  <r>
    <x v="6"/>
    <x v="159"/>
    <s v="1"/>
    <x v="0"/>
    <s v="15041RESIN415142021"/>
    <s v="21SD000C"/>
    <x v="4707"/>
    <n v="5826"/>
    <x v="623"/>
    <x v="671"/>
    <n v="0"/>
    <n v="0"/>
    <n v="37.159999999999997"/>
    <n v="4.8308"/>
    <n v="0"/>
    <n v="0"/>
    <n v="41.990799999999993"/>
    <m/>
    <s v="1"/>
    <x v="1"/>
  </r>
  <r>
    <x v="6"/>
    <x v="159"/>
    <s v="1"/>
    <x v="0"/>
    <s v="15041RESIN415142021"/>
    <s v="21SD000C"/>
    <x v="4708"/>
    <n v="5827"/>
    <x v="120"/>
    <x v="137"/>
    <n v="0"/>
    <n v="0"/>
    <n v="64.599999999999994"/>
    <n v="8.3979999999999997"/>
    <n v="0"/>
    <n v="0"/>
    <n v="72.99799999999999"/>
    <m/>
    <s v="1"/>
    <x v="1"/>
  </r>
  <r>
    <x v="6"/>
    <x v="159"/>
    <s v="1"/>
    <x v="0"/>
    <s v="15041RESIN415142021"/>
    <s v="21SD000C"/>
    <x v="4709"/>
    <n v="5828"/>
    <x v="60"/>
    <x v="65"/>
    <n v="0"/>
    <n v="0"/>
    <n v="150.63999999999999"/>
    <n v="19.583199999999998"/>
    <n v="0"/>
    <n v="0"/>
    <n v="170.22319999999999"/>
    <m/>
    <s v="1"/>
    <x v="1"/>
  </r>
  <r>
    <x v="6"/>
    <x v="159"/>
    <s v="1"/>
    <x v="0"/>
    <s v="15041RESIN415142021"/>
    <s v="21SD000C"/>
    <x v="4710"/>
    <n v="5829"/>
    <x v="392"/>
    <x v="461"/>
    <n v="0"/>
    <n v="0"/>
    <n v="30"/>
    <n v="3.9000000000000004"/>
    <n v="0"/>
    <n v="0"/>
    <n v="33.9"/>
    <m/>
    <s v="1"/>
    <x v="1"/>
  </r>
  <r>
    <x v="6"/>
    <x v="159"/>
    <s v="1"/>
    <x v="0"/>
    <s v="15041RESIN415142021"/>
    <s v="21SD000C"/>
    <x v="4711"/>
    <n v="5830"/>
    <x v="529"/>
    <x v="189"/>
    <n v="0"/>
    <n v="0"/>
    <n v="190.08"/>
    <n v="24.710400000000003"/>
    <n v="0"/>
    <n v="0"/>
    <n v="214.79040000000001"/>
    <m/>
    <s v="1"/>
    <x v="1"/>
  </r>
  <r>
    <x v="6"/>
    <x v="159"/>
    <s v="1"/>
    <x v="0"/>
    <s v="15041RESIN415142021"/>
    <s v="21SD000C"/>
    <x v="4712"/>
    <n v="5831"/>
    <x v="624"/>
    <x v="672"/>
    <n v="0"/>
    <n v="0"/>
    <n v="148.66999999999999"/>
    <n v="19.327099999999998"/>
    <n v="0"/>
    <n v="0"/>
    <n v="167.99709999999999"/>
    <m/>
    <s v="1"/>
    <x v="1"/>
  </r>
  <r>
    <x v="6"/>
    <x v="159"/>
    <s v="1"/>
    <x v="0"/>
    <s v="15041RESIN415142021"/>
    <s v="21SD000C"/>
    <x v="4713"/>
    <n v="5832"/>
    <x v="625"/>
    <x v="673"/>
    <n v="0"/>
    <n v="0"/>
    <n v="8.41"/>
    <n v="1.0933000000000002"/>
    <n v="0"/>
    <n v="0"/>
    <n v="9.5032999999999994"/>
    <m/>
    <s v="1"/>
    <x v="1"/>
  </r>
  <r>
    <x v="6"/>
    <x v="159"/>
    <s v="1"/>
    <x v="0"/>
    <s v="15041RESIN415142021"/>
    <s v="21SD000C"/>
    <x v="4714"/>
    <n v="5833"/>
    <x v="410"/>
    <x v="480"/>
    <n v="0"/>
    <n v="0"/>
    <n v="65.75"/>
    <n v="8.5474999999999994"/>
    <n v="0"/>
    <n v="0"/>
    <n v="74.297499999999999"/>
    <m/>
    <s v="1"/>
    <x v="1"/>
  </r>
  <r>
    <x v="6"/>
    <x v="159"/>
    <s v="1"/>
    <x v="0"/>
    <s v="15041RESIN415142021"/>
    <s v="21SD000C"/>
    <x v="4715"/>
    <n v="5834"/>
    <x v="206"/>
    <x v="242"/>
    <n v="0"/>
    <n v="0"/>
    <n v="111.49"/>
    <n v="14.4937"/>
    <n v="0"/>
    <n v="0"/>
    <n v="125.9837"/>
    <m/>
    <s v="1"/>
    <x v="1"/>
  </r>
  <r>
    <x v="6"/>
    <x v="159"/>
    <s v="1"/>
    <x v="0"/>
    <s v="15041RESIN415142021"/>
    <s v="21SD000C"/>
    <x v="4716"/>
    <n v="5835"/>
    <x v="60"/>
    <x v="65"/>
    <n v="0"/>
    <n v="0"/>
    <n v="167.23"/>
    <n v="21.739899999999999"/>
    <n v="0"/>
    <n v="0"/>
    <n v="188.9699"/>
    <m/>
    <s v="1"/>
    <x v="1"/>
  </r>
  <r>
    <x v="6"/>
    <x v="159"/>
    <s v="1"/>
    <x v="0"/>
    <s v="15041RESIN415142021"/>
    <s v="21SD000C"/>
    <x v="4717"/>
    <n v="5836"/>
    <x v="10"/>
    <x v="11"/>
    <n v="0"/>
    <n v="0"/>
    <n v="66.05"/>
    <n v="8.5864999999999991"/>
    <n v="0"/>
    <n v="0"/>
    <n v="74.636499999999998"/>
    <m/>
    <s v="1"/>
    <x v="1"/>
  </r>
  <r>
    <x v="6"/>
    <x v="159"/>
    <s v="1"/>
    <x v="0"/>
    <s v="15041RESIN415142021"/>
    <s v="21SD000C"/>
    <x v="4718"/>
    <n v="5837"/>
    <x v="10"/>
    <x v="11"/>
    <n v="0"/>
    <n v="0"/>
    <n v="44.81"/>
    <n v="5.8253000000000004"/>
    <n v="0"/>
    <n v="0"/>
    <n v="50.635300000000001"/>
    <m/>
    <s v="1"/>
    <x v="1"/>
  </r>
  <r>
    <x v="6"/>
    <x v="159"/>
    <s v="1"/>
    <x v="0"/>
    <s v="15041RESIN415142021"/>
    <s v="21SD000C"/>
    <x v="4719"/>
    <n v="5838"/>
    <x v="60"/>
    <x v="65"/>
    <n v="0"/>
    <n v="0"/>
    <n v="92.9"/>
    <n v="12.077000000000002"/>
    <n v="0"/>
    <n v="0"/>
    <n v="104.977"/>
    <m/>
    <s v="1"/>
    <x v="1"/>
  </r>
  <r>
    <x v="6"/>
    <x v="159"/>
    <s v="1"/>
    <x v="0"/>
    <s v="15041RESIN415142021"/>
    <s v="21SD000C"/>
    <x v="4720"/>
    <n v="5839"/>
    <x v="403"/>
    <x v="472"/>
    <n v="0"/>
    <n v="0"/>
    <n v="503.76"/>
    <n v="65.488799999999998"/>
    <n v="0"/>
    <n v="0"/>
    <n v="569.24879999999996"/>
    <m/>
    <s v="1"/>
    <x v="1"/>
  </r>
  <r>
    <x v="6"/>
    <x v="159"/>
    <s v="1"/>
    <x v="0"/>
    <s v="15041RESIN415142021"/>
    <s v="21SD000C"/>
    <x v="4721"/>
    <n v="5840"/>
    <x v="619"/>
    <x v="667"/>
    <n v="0"/>
    <n v="0"/>
    <n v="118.15"/>
    <n v="15.359500000000001"/>
    <n v="0"/>
    <n v="0"/>
    <n v="133.5095"/>
    <m/>
    <s v="1"/>
    <x v="1"/>
  </r>
  <r>
    <x v="6"/>
    <x v="159"/>
    <s v="1"/>
    <x v="0"/>
    <s v="15041RESIN415142021"/>
    <s v="21SD000C"/>
    <x v="4722"/>
    <n v="5841"/>
    <x v="199"/>
    <x v="232"/>
    <n v="0"/>
    <n v="0"/>
    <n v="355.1"/>
    <n v="46.163000000000004"/>
    <n v="0"/>
    <n v="0"/>
    <n v="401.26300000000003"/>
    <m/>
    <s v="1"/>
    <x v="1"/>
  </r>
  <r>
    <x v="6"/>
    <x v="159"/>
    <s v="1"/>
    <x v="0"/>
    <s v="15041RESIN415142021"/>
    <s v="21SD000C"/>
    <x v="4723"/>
    <n v="5842"/>
    <x v="196"/>
    <x v="228"/>
    <n v="0"/>
    <n v="0"/>
    <n v="322.39999999999998"/>
    <n v="41.911999999999999"/>
    <n v="0"/>
    <n v="0"/>
    <n v="364.31199999999995"/>
    <m/>
    <s v="1"/>
    <x v="1"/>
  </r>
  <r>
    <x v="6"/>
    <x v="159"/>
    <s v="1"/>
    <x v="0"/>
    <s v="15041RESIN415142021"/>
    <s v="21SD000C"/>
    <x v="4724"/>
    <n v="5843"/>
    <x v="10"/>
    <x v="11"/>
    <n v="0"/>
    <n v="0"/>
    <n v="132.75"/>
    <n v="17.2575"/>
    <n v="0"/>
    <n v="0"/>
    <n v="150.00749999999999"/>
    <m/>
    <s v="1"/>
    <x v="1"/>
  </r>
  <r>
    <x v="6"/>
    <x v="159"/>
    <s v="1"/>
    <x v="0"/>
    <s v="15041RESIN415142021"/>
    <s v="21SD000C"/>
    <x v="4725"/>
    <n v="5844"/>
    <x v="626"/>
    <x v="674"/>
    <n v="0"/>
    <n v="0"/>
    <n v="196.54"/>
    <n v="25.5502"/>
    <n v="0"/>
    <n v="0"/>
    <n v="222.09019999999998"/>
    <m/>
    <s v="1"/>
    <x v="1"/>
  </r>
  <r>
    <x v="6"/>
    <x v="159"/>
    <s v="1"/>
    <x v="0"/>
    <s v="15041RESIN415142021"/>
    <s v="21SD000C"/>
    <x v="4726"/>
    <n v="5845"/>
    <x v="85"/>
    <x v="93"/>
    <n v="0"/>
    <n v="0"/>
    <n v="46.46"/>
    <n v="6.0398000000000005"/>
    <n v="0"/>
    <n v="0"/>
    <n v="52.4998"/>
    <m/>
    <s v="1"/>
    <x v="1"/>
  </r>
  <r>
    <x v="6"/>
    <x v="160"/>
    <s v="1"/>
    <x v="0"/>
    <s v="15041RESIN415142021"/>
    <s v="21SD000C"/>
    <x v="4727"/>
    <n v="5846"/>
    <x v="627"/>
    <x v="675"/>
    <n v="0"/>
    <n v="0"/>
    <n v="67.349999999999994"/>
    <n v="8.7554999999999996"/>
    <n v="0"/>
    <n v="0"/>
    <n v="76.105499999999992"/>
    <m/>
    <s v="1"/>
    <x v="1"/>
  </r>
  <r>
    <x v="6"/>
    <x v="160"/>
    <s v="1"/>
    <x v="0"/>
    <s v="15041RESIN415142021"/>
    <s v="21SD000C"/>
    <x v="4728"/>
    <n v="5847"/>
    <x v="628"/>
    <x v="676"/>
    <n v="0"/>
    <n v="0"/>
    <n v="1140.33"/>
    <n v="148.24289999999999"/>
    <n v="0"/>
    <n v="0"/>
    <n v="1288.5728999999999"/>
    <m/>
    <s v="1"/>
    <x v="1"/>
  </r>
  <r>
    <x v="6"/>
    <x v="160"/>
    <s v="1"/>
    <x v="0"/>
    <s v="15041RESIN415142021"/>
    <s v="21SD000C"/>
    <x v="4729"/>
    <n v="5848"/>
    <x v="332"/>
    <x v="388"/>
    <n v="0"/>
    <n v="0"/>
    <n v="84"/>
    <n v="10.92"/>
    <n v="0"/>
    <n v="0"/>
    <n v="94.92"/>
    <m/>
    <s v="1"/>
    <x v="1"/>
  </r>
  <r>
    <x v="6"/>
    <x v="160"/>
    <s v="1"/>
    <x v="0"/>
    <s v="15041RESIN415142021"/>
    <s v="21SD000C"/>
    <x v="4730"/>
    <n v="5849"/>
    <x v="478"/>
    <x v="557"/>
    <n v="0"/>
    <n v="0"/>
    <n v="2.2999999999999998"/>
    <n v="0.29899999999999999"/>
    <n v="0"/>
    <n v="0"/>
    <n v="2.5989999999999998"/>
    <m/>
    <s v="1"/>
    <x v="1"/>
  </r>
  <r>
    <x v="6"/>
    <x v="160"/>
    <s v="1"/>
    <x v="0"/>
    <s v="15041RESIN415142021"/>
    <s v="21SD000C"/>
    <x v="4731"/>
    <n v="5850"/>
    <x v="265"/>
    <x v="315"/>
    <n v="0"/>
    <n v="0"/>
    <n v="28.8"/>
    <n v="3.7440000000000002"/>
    <n v="0"/>
    <n v="0"/>
    <n v="32.544000000000004"/>
    <m/>
    <s v="1"/>
    <x v="1"/>
  </r>
  <r>
    <x v="6"/>
    <x v="160"/>
    <s v="1"/>
    <x v="0"/>
    <s v="15041RESIN415142021"/>
    <s v="21SD000C"/>
    <x v="4732"/>
    <n v="5851"/>
    <x v="334"/>
    <x v="390"/>
    <n v="0"/>
    <n v="0"/>
    <n v="550"/>
    <n v="71.5"/>
    <n v="0"/>
    <n v="0"/>
    <n v="621.5"/>
    <m/>
    <s v="1"/>
    <x v="1"/>
  </r>
  <r>
    <x v="6"/>
    <x v="160"/>
    <s v="1"/>
    <x v="0"/>
    <s v="15041RESIN415142021"/>
    <s v="21SD000C"/>
    <x v="4733"/>
    <n v="5852"/>
    <x v="83"/>
    <x v="90"/>
    <n v="0"/>
    <n v="0"/>
    <n v="223.01"/>
    <n v="28.991299999999999"/>
    <n v="0"/>
    <n v="0"/>
    <n v="252.00129999999999"/>
    <m/>
    <s v="1"/>
    <x v="1"/>
  </r>
  <r>
    <x v="6"/>
    <x v="160"/>
    <s v="1"/>
    <x v="0"/>
    <s v="15041RESIN415142021"/>
    <s v="21SD000C"/>
    <x v="4734"/>
    <n v="5853"/>
    <x v="145"/>
    <x v="166"/>
    <n v="0"/>
    <n v="0"/>
    <n v="241.59"/>
    <n v="31.406700000000001"/>
    <n v="0"/>
    <n v="0"/>
    <n v="272.99670000000003"/>
    <m/>
    <s v="1"/>
    <x v="1"/>
  </r>
  <r>
    <x v="6"/>
    <x v="160"/>
    <s v="1"/>
    <x v="0"/>
    <s v="15041RESIN415142021"/>
    <s v="21SD000C"/>
    <x v="4735"/>
    <n v="5854"/>
    <x v="2"/>
    <x v="2"/>
    <n v="0"/>
    <n v="0"/>
    <n v="0"/>
    <n v="0"/>
    <n v="0"/>
    <n v="0"/>
    <n v="0"/>
    <m/>
    <s v="1"/>
    <x v="1"/>
  </r>
  <r>
    <x v="6"/>
    <x v="160"/>
    <s v="1"/>
    <x v="0"/>
    <s v="15041RESIN415142021"/>
    <s v="21SD000C"/>
    <x v="4736"/>
    <n v="5855"/>
    <x v="212"/>
    <x v="249"/>
    <n v="0"/>
    <n v="0"/>
    <n v="249.93"/>
    <n v="32.490900000000003"/>
    <n v="0"/>
    <n v="0"/>
    <n v="282.42090000000002"/>
    <m/>
    <s v="1"/>
    <x v="1"/>
  </r>
  <r>
    <x v="6"/>
    <x v="160"/>
    <s v="1"/>
    <x v="0"/>
    <s v="15041RESIN415142021"/>
    <s v="21SD000C"/>
    <x v="4737"/>
    <n v="5856"/>
    <x v="216"/>
    <x v="253"/>
    <n v="0"/>
    <n v="0"/>
    <n v="94.92"/>
    <n v="12.339600000000001"/>
    <n v="0"/>
    <n v="0"/>
    <n v="107.25960000000001"/>
    <m/>
    <s v="1"/>
    <x v="1"/>
  </r>
  <r>
    <x v="6"/>
    <x v="160"/>
    <s v="1"/>
    <x v="0"/>
    <s v="15041RESIN415142021"/>
    <s v="21SD000C"/>
    <x v="4738"/>
    <n v="5857"/>
    <x v="410"/>
    <x v="480"/>
    <n v="0"/>
    <n v="0"/>
    <n v="106"/>
    <n v="13.780000000000001"/>
    <n v="0"/>
    <n v="0"/>
    <n v="119.78"/>
    <m/>
    <s v="1"/>
    <x v="1"/>
  </r>
  <r>
    <x v="6"/>
    <x v="160"/>
    <s v="1"/>
    <x v="0"/>
    <s v="15041RESIN415142021"/>
    <s v="21SD000C"/>
    <x v="4739"/>
    <n v="5858"/>
    <x v="410"/>
    <x v="480"/>
    <n v="0"/>
    <n v="0"/>
    <n v="7.74"/>
    <n v="1.0062"/>
    <n v="0"/>
    <n v="0"/>
    <n v="8.7462"/>
    <m/>
    <s v="1"/>
    <x v="1"/>
  </r>
  <r>
    <x v="6"/>
    <x v="160"/>
    <s v="1"/>
    <x v="0"/>
    <s v="15041RESIN415142021"/>
    <s v="21SD000C"/>
    <x v="4740"/>
    <n v="5859"/>
    <x v="393"/>
    <x v="462"/>
    <n v="0"/>
    <n v="0"/>
    <n v="30.99"/>
    <n v="4.0286999999999997"/>
    <n v="0"/>
    <n v="0"/>
    <n v="35.018699999999995"/>
    <m/>
    <s v="1"/>
    <x v="1"/>
  </r>
  <r>
    <x v="6"/>
    <x v="160"/>
    <s v="1"/>
    <x v="0"/>
    <s v="15041RESIN415142021"/>
    <s v="21SD000C"/>
    <x v="4741"/>
    <n v="5860"/>
    <x v="290"/>
    <x v="341"/>
    <n v="0"/>
    <n v="0"/>
    <n v="595.32000000000005"/>
    <n v="77.391600000000011"/>
    <n v="0"/>
    <n v="0"/>
    <n v="672.71160000000009"/>
    <m/>
    <s v="1"/>
    <x v="1"/>
  </r>
  <r>
    <x v="6"/>
    <x v="160"/>
    <s v="1"/>
    <x v="0"/>
    <s v="15041RESIN415142021"/>
    <s v="21SD000C"/>
    <x v="4742"/>
    <n v="5861"/>
    <x v="36"/>
    <x v="40"/>
    <n v="0"/>
    <n v="0"/>
    <n v="1065.57"/>
    <n v="138.5241"/>
    <n v="0"/>
    <n v="0"/>
    <n v="1204.0941"/>
    <m/>
    <s v="1"/>
    <x v="1"/>
  </r>
  <r>
    <x v="6"/>
    <x v="160"/>
    <s v="1"/>
    <x v="0"/>
    <s v="15041RESIN415142021"/>
    <s v="21SD000C"/>
    <x v="4743"/>
    <n v="5862"/>
    <x v="183"/>
    <x v="212"/>
    <n v="0"/>
    <n v="0"/>
    <n v="44.81"/>
    <n v="5.8253000000000004"/>
    <n v="0"/>
    <n v="0"/>
    <n v="50.635300000000001"/>
    <m/>
    <s v="1"/>
    <x v="1"/>
  </r>
  <r>
    <x v="6"/>
    <x v="160"/>
    <s v="1"/>
    <x v="0"/>
    <s v="15041RESIN415142021"/>
    <s v="21SD000C"/>
    <x v="4744"/>
    <n v="5863"/>
    <x v="339"/>
    <x v="395"/>
    <n v="0"/>
    <n v="0"/>
    <n v="15.2"/>
    <n v="1.976"/>
    <n v="0"/>
    <n v="0"/>
    <n v="17.175999999999998"/>
    <m/>
    <s v="1"/>
    <x v="1"/>
  </r>
  <r>
    <x v="6"/>
    <x v="160"/>
    <s v="1"/>
    <x v="0"/>
    <s v="15041RESIN415142021"/>
    <s v="21SD000C"/>
    <x v="4745"/>
    <n v="5864"/>
    <x v="356"/>
    <x v="416"/>
    <n v="0"/>
    <n v="0"/>
    <n v="28.67"/>
    <n v="3.7271000000000005"/>
    <n v="0"/>
    <n v="0"/>
    <n v="32.397100000000002"/>
    <m/>
    <s v="1"/>
    <x v="1"/>
  </r>
  <r>
    <x v="6"/>
    <x v="160"/>
    <s v="1"/>
    <x v="0"/>
    <s v="15041RESIN415142021"/>
    <s v="21SD000C"/>
    <x v="4746"/>
    <n v="5865"/>
    <x v="405"/>
    <x v="474"/>
    <n v="0"/>
    <n v="0"/>
    <n v="294.27999999999997"/>
    <n v="38.256399999999999"/>
    <n v="0"/>
    <n v="0"/>
    <n v="332.53639999999996"/>
    <m/>
    <s v="1"/>
    <x v="1"/>
  </r>
  <r>
    <x v="6"/>
    <x v="160"/>
    <s v="1"/>
    <x v="0"/>
    <s v="15041RESIN415142021"/>
    <s v="21SD000C"/>
    <x v="4747"/>
    <n v="5866"/>
    <x v="139"/>
    <x v="158"/>
    <n v="0"/>
    <n v="0"/>
    <n v="148.66"/>
    <n v="19.325800000000001"/>
    <n v="0"/>
    <n v="0"/>
    <n v="167.98579999999998"/>
    <m/>
    <s v="1"/>
    <x v="1"/>
  </r>
  <r>
    <x v="6"/>
    <x v="160"/>
    <s v="1"/>
    <x v="0"/>
    <s v="15041RESIN415142021"/>
    <s v="21SD000C"/>
    <x v="4748"/>
    <n v="5867"/>
    <x v="188"/>
    <x v="220"/>
    <n v="0"/>
    <n v="0"/>
    <n v="53.78"/>
    <n v="6.9914000000000005"/>
    <n v="0"/>
    <n v="0"/>
    <n v="60.7714"/>
    <m/>
    <s v="1"/>
    <x v="1"/>
  </r>
  <r>
    <x v="6"/>
    <x v="160"/>
    <s v="1"/>
    <x v="0"/>
    <s v="15041RESIN415142021"/>
    <s v="21SD000C"/>
    <x v="4749"/>
    <n v="5868"/>
    <x v="204"/>
    <x v="239"/>
    <n v="0"/>
    <n v="0"/>
    <n v="92.91"/>
    <n v="12.0783"/>
    <n v="0"/>
    <n v="0"/>
    <n v="104.9883"/>
    <m/>
    <s v="1"/>
    <x v="1"/>
  </r>
  <r>
    <x v="6"/>
    <x v="160"/>
    <s v="1"/>
    <x v="0"/>
    <s v="15041RESIN415142021"/>
    <s v="21SD000C"/>
    <x v="4750"/>
    <n v="5869"/>
    <x v="359"/>
    <x v="419"/>
    <n v="0"/>
    <n v="0"/>
    <n v="731.44"/>
    <n v="95.08720000000001"/>
    <n v="0"/>
    <n v="0"/>
    <n v="826.52720000000011"/>
    <m/>
    <s v="1"/>
    <x v="1"/>
  </r>
  <r>
    <x v="6"/>
    <x v="160"/>
    <s v="1"/>
    <x v="0"/>
    <s v="15041RESIN415142021"/>
    <s v="21SD000C"/>
    <x v="4751"/>
    <n v="5870"/>
    <x v="339"/>
    <x v="395"/>
    <n v="0"/>
    <n v="0"/>
    <n v="21.59"/>
    <n v="2.8067000000000002"/>
    <n v="0"/>
    <n v="0"/>
    <n v="24.396699999999999"/>
    <m/>
    <s v="1"/>
    <x v="1"/>
  </r>
  <r>
    <x v="6"/>
    <x v="160"/>
    <s v="1"/>
    <x v="0"/>
    <s v="15041RESIN415142021"/>
    <s v="21SD000C"/>
    <x v="4752"/>
    <n v="5871"/>
    <x v="629"/>
    <x v="677"/>
    <n v="0"/>
    <n v="0"/>
    <n v="76.319999999999993"/>
    <n v="9.9215999999999998"/>
    <n v="0"/>
    <n v="0"/>
    <n v="86.241599999999991"/>
    <m/>
    <s v="1"/>
    <x v="1"/>
  </r>
  <r>
    <x v="6"/>
    <x v="160"/>
    <s v="1"/>
    <x v="0"/>
    <s v="15041RESIN415142021"/>
    <s v="21SD000C"/>
    <x v="4753"/>
    <n v="5872"/>
    <x v="60"/>
    <x v="65"/>
    <n v="0"/>
    <n v="0"/>
    <n v="92.9"/>
    <n v="12.077000000000002"/>
    <n v="0"/>
    <n v="0"/>
    <n v="104.977"/>
    <m/>
    <s v="1"/>
    <x v="1"/>
  </r>
  <r>
    <x v="6"/>
    <x v="160"/>
    <s v="1"/>
    <x v="0"/>
    <s v="15041RESIN415142021"/>
    <s v="21SD000C"/>
    <x v="4754"/>
    <n v="5873"/>
    <x v="2"/>
    <x v="2"/>
    <n v="0"/>
    <n v="0"/>
    <n v="0"/>
    <n v="0"/>
    <n v="0"/>
    <n v="0"/>
    <n v="0"/>
    <m/>
    <s v="1"/>
    <x v="1"/>
  </r>
  <r>
    <x v="6"/>
    <x v="160"/>
    <s v="1"/>
    <x v="0"/>
    <s v="15041RESIN415142021"/>
    <s v="21SD000C"/>
    <x v="4755"/>
    <n v="5874"/>
    <x v="13"/>
    <x v="16"/>
    <n v="0"/>
    <n v="0"/>
    <n v="782.04"/>
    <n v="101.6652"/>
    <n v="0"/>
    <n v="0"/>
    <n v="883.70519999999999"/>
    <m/>
    <s v="1"/>
    <x v="1"/>
  </r>
  <r>
    <x v="6"/>
    <x v="160"/>
    <s v="1"/>
    <x v="0"/>
    <s v="15041RESIN415142021"/>
    <s v="21SD000C"/>
    <x v="4756"/>
    <n v="5875"/>
    <x v="129"/>
    <x v="147"/>
    <n v="0"/>
    <n v="0"/>
    <n v="460.7"/>
    <n v="59.890999999999998"/>
    <n v="0"/>
    <n v="0"/>
    <n v="520.59100000000001"/>
    <m/>
    <s v="1"/>
    <x v="1"/>
  </r>
  <r>
    <x v="6"/>
    <x v="161"/>
    <s v="1"/>
    <x v="0"/>
    <s v="15041RESIN415142021"/>
    <s v="21SD000C"/>
    <x v="4757"/>
    <n v="5876"/>
    <x v="75"/>
    <x v="82"/>
    <n v="0"/>
    <n v="0"/>
    <n v="369.6"/>
    <n v="48.048000000000002"/>
    <n v="0"/>
    <n v="0"/>
    <n v="417.64800000000002"/>
    <m/>
    <s v="1"/>
    <x v="1"/>
  </r>
  <r>
    <x v="6"/>
    <x v="161"/>
    <s v="1"/>
    <x v="0"/>
    <s v="15041RESIN415142021"/>
    <s v="21SD000C"/>
    <x v="4758"/>
    <n v="5877"/>
    <x v="226"/>
    <x v="265"/>
    <n v="0"/>
    <n v="0"/>
    <n v="2599.58"/>
    <n v="337.94540000000001"/>
    <n v="0"/>
    <n v="0"/>
    <n v="2937.5254"/>
    <m/>
    <s v="1"/>
    <x v="1"/>
  </r>
  <r>
    <x v="6"/>
    <x v="161"/>
    <s v="1"/>
    <x v="0"/>
    <s v="15041RESIN415142021"/>
    <s v="21SD000C"/>
    <x v="4759"/>
    <n v="5878"/>
    <x v="45"/>
    <x v="49"/>
    <n v="0"/>
    <n v="0"/>
    <n v="24234.05"/>
    <n v="3150.4265"/>
    <n v="0"/>
    <n v="0"/>
    <n v="27384.476500000001"/>
    <m/>
    <s v="1"/>
    <x v="1"/>
  </r>
  <r>
    <x v="6"/>
    <x v="161"/>
    <s v="1"/>
    <x v="0"/>
    <s v="15041RESIN415142021"/>
    <s v="21SD000C"/>
    <x v="4760"/>
    <n v="5879"/>
    <x v="31"/>
    <x v="35"/>
    <n v="0"/>
    <n v="0"/>
    <n v="246"/>
    <n v="31.98"/>
    <n v="0"/>
    <n v="0"/>
    <n v="277.98"/>
    <m/>
    <s v="1"/>
    <x v="1"/>
  </r>
  <r>
    <x v="6"/>
    <x v="161"/>
    <s v="1"/>
    <x v="0"/>
    <s v="15041RESIN415142021"/>
    <s v="21SD000C"/>
    <x v="4761"/>
    <n v="5880"/>
    <x v="150"/>
    <x v="172"/>
    <n v="0"/>
    <n v="0"/>
    <n v="1412.45"/>
    <n v="183.61850000000001"/>
    <n v="0"/>
    <n v="0"/>
    <n v="1596.0685000000001"/>
    <m/>
    <s v="1"/>
    <x v="1"/>
  </r>
  <r>
    <x v="6"/>
    <x v="161"/>
    <s v="1"/>
    <x v="0"/>
    <s v="15041RESIN415142021"/>
    <s v="21SD000C"/>
    <x v="4762"/>
    <n v="5881"/>
    <x v="478"/>
    <x v="557"/>
    <n v="0"/>
    <n v="0"/>
    <n v="75.3"/>
    <n v="9.7889999999999997"/>
    <n v="0"/>
    <n v="0"/>
    <n v="85.088999999999999"/>
    <m/>
    <s v="1"/>
    <x v="1"/>
  </r>
  <r>
    <x v="6"/>
    <x v="161"/>
    <s v="1"/>
    <x v="0"/>
    <s v="15041RESIN415142021"/>
    <s v="21SD000C"/>
    <x v="4763"/>
    <n v="5882"/>
    <x v="150"/>
    <x v="172"/>
    <n v="0"/>
    <n v="0"/>
    <n v="220"/>
    <n v="28.6"/>
    <n v="0"/>
    <n v="0"/>
    <n v="248.6"/>
    <m/>
    <s v="1"/>
    <x v="1"/>
  </r>
  <r>
    <x v="6"/>
    <x v="161"/>
    <s v="1"/>
    <x v="0"/>
    <s v="15041RESIN415142021"/>
    <s v="21SD000C"/>
    <x v="4764"/>
    <n v="5883"/>
    <x v="549"/>
    <x v="617"/>
    <n v="0"/>
    <n v="0"/>
    <n v="3438.13"/>
    <n v="446.95690000000002"/>
    <n v="0"/>
    <n v="0"/>
    <n v="3885.0869000000002"/>
    <m/>
    <s v="1"/>
    <x v="1"/>
  </r>
  <r>
    <x v="6"/>
    <x v="161"/>
    <s v="1"/>
    <x v="0"/>
    <s v="15041RESIN415142021"/>
    <s v="21SD000C"/>
    <x v="4765"/>
    <n v="5884"/>
    <x v="549"/>
    <x v="617"/>
    <n v="0"/>
    <n v="0"/>
    <n v="373.67"/>
    <n v="48.577100000000002"/>
    <n v="0"/>
    <n v="0"/>
    <n v="422.24710000000005"/>
    <m/>
    <s v="1"/>
    <x v="1"/>
  </r>
  <r>
    <x v="6"/>
    <x v="161"/>
    <s v="1"/>
    <x v="0"/>
    <s v="15041RESIN415142021"/>
    <s v="21SD000C"/>
    <x v="4766"/>
    <n v="5885"/>
    <x v="212"/>
    <x v="249"/>
    <n v="0"/>
    <n v="0"/>
    <n v="929.23"/>
    <n v="120.79990000000001"/>
    <n v="0"/>
    <n v="0"/>
    <n v="1050.0299"/>
    <m/>
    <s v="1"/>
    <x v="1"/>
  </r>
  <r>
    <x v="6"/>
    <x v="161"/>
    <s v="1"/>
    <x v="0"/>
    <s v="15041RESIN415142021"/>
    <s v="21SD000C"/>
    <x v="4767"/>
    <n v="5886"/>
    <x v="630"/>
    <x v="678"/>
    <n v="0"/>
    <n v="0"/>
    <n v="310.7"/>
    <n v="40.390999999999998"/>
    <n v="0"/>
    <n v="0"/>
    <n v="351.09100000000001"/>
    <m/>
    <s v="1"/>
    <x v="1"/>
  </r>
  <r>
    <x v="6"/>
    <x v="161"/>
    <s v="1"/>
    <x v="0"/>
    <s v="15041RESIN415142021"/>
    <s v="21SD000C"/>
    <x v="4768"/>
    <n v="5887"/>
    <x v="66"/>
    <x v="72"/>
    <n v="0"/>
    <n v="0"/>
    <n v="1150.44"/>
    <n v="149.55720000000002"/>
    <n v="0"/>
    <n v="0"/>
    <n v="1299.9972"/>
    <m/>
    <s v="1"/>
    <x v="1"/>
  </r>
  <r>
    <x v="6"/>
    <x v="161"/>
    <s v="1"/>
    <x v="0"/>
    <s v="15041RESIN415142021"/>
    <s v="21SD000C"/>
    <x v="4769"/>
    <n v="5888"/>
    <x v="21"/>
    <x v="24"/>
    <n v="0"/>
    <n v="0"/>
    <n v="64.52"/>
    <n v="8.3875999999999991"/>
    <n v="0"/>
    <n v="0"/>
    <n v="72.907600000000002"/>
    <m/>
    <s v="1"/>
    <x v="1"/>
  </r>
  <r>
    <x v="6"/>
    <x v="161"/>
    <s v="1"/>
    <x v="0"/>
    <s v="15041RESIN415142021"/>
    <s v="21SD000C"/>
    <x v="4770"/>
    <n v="5889"/>
    <x v="182"/>
    <x v="210"/>
    <n v="0"/>
    <n v="0"/>
    <n v="38.24"/>
    <n v="4.9712000000000005"/>
    <n v="0"/>
    <n v="0"/>
    <n v="43.211200000000005"/>
    <m/>
    <s v="1"/>
    <x v="1"/>
  </r>
  <r>
    <x v="6"/>
    <x v="161"/>
    <s v="1"/>
    <x v="0"/>
    <s v="15041RESIN415142021"/>
    <s v="21SD000C"/>
    <x v="4771"/>
    <n v="5890"/>
    <x v="87"/>
    <x v="97"/>
    <n v="0"/>
    <n v="0"/>
    <n v="139.36000000000001"/>
    <n v="18.116800000000001"/>
    <n v="0"/>
    <n v="0"/>
    <n v="157.47680000000003"/>
    <m/>
    <s v="1"/>
    <x v="1"/>
  </r>
  <r>
    <x v="6"/>
    <x v="161"/>
    <s v="1"/>
    <x v="0"/>
    <s v="15041RESIN415142021"/>
    <s v="21SD000C"/>
    <x v="4772"/>
    <n v="5891"/>
    <x v="571"/>
    <x v="70"/>
    <n v="0"/>
    <n v="0"/>
    <n v="222.98"/>
    <n v="28.987400000000001"/>
    <n v="0"/>
    <n v="0"/>
    <n v="251.9674"/>
    <m/>
    <s v="1"/>
    <x v="1"/>
  </r>
  <r>
    <x v="6"/>
    <x v="161"/>
    <s v="1"/>
    <x v="0"/>
    <s v="15041RESIN415142021"/>
    <s v="21SD000C"/>
    <x v="4773"/>
    <n v="5892"/>
    <x v="10"/>
    <x v="11"/>
    <n v="0"/>
    <n v="0"/>
    <n v="405.08"/>
    <n v="52.660400000000003"/>
    <n v="0"/>
    <n v="0"/>
    <n v="457.74039999999997"/>
    <m/>
    <s v="1"/>
    <x v="1"/>
  </r>
  <r>
    <x v="6"/>
    <x v="161"/>
    <s v="1"/>
    <x v="0"/>
    <s v="15041RESIN415142021"/>
    <s v="21SD000C"/>
    <x v="4774"/>
    <n v="5893"/>
    <x v="58"/>
    <x v="63"/>
    <n v="0"/>
    <n v="0"/>
    <n v="130.08000000000001"/>
    <n v="16.910400000000003"/>
    <n v="0"/>
    <n v="0"/>
    <n v="146.99040000000002"/>
    <m/>
    <s v="1"/>
    <x v="1"/>
  </r>
  <r>
    <x v="6"/>
    <x v="161"/>
    <s v="1"/>
    <x v="0"/>
    <s v="15041RESIN415142021"/>
    <s v="21SD000C"/>
    <x v="4775"/>
    <n v="5894"/>
    <x v="134"/>
    <x v="153"/>
    <n v="0"/>
    <n v="0"/>
    <n v="25.92"/>
    <n v="3.3696000000000002"/>
    <n v="0"/>
    <n v="0"/>
    <n v="29.2896"/>
    <m/>
    <s v="1"/>
    <x v="1"/>
  </r>
  <r>
    <x v="6"/>
    <x v="161"/>
    <s v="1"/>
    <x v="0"/>
    <s v="15041RESIN415142021"/>
    <s v="21SD000C"/>
    <x v="4776"/>
    <n v="5895"/>
    <x v="440"/>
    <x v="515"/>
    <n v="0"/>
    <n v="0"/>
    <n v="265.52"/>
    <n v="34.517600000000002"/>
    <n v="0"/>
    <n v="0"/>
    <n v="300.0376"/>
    <m/>
    <s v="1"/>
    <x v="1"/>
  </r>
  <r>
    <x v="6"/>
    <x v="161"/>
    <s v="1"/>
    <x v="0"/>
    <s v="15041RESIN415142021"/>
    <s v="21SD000C"/>
    <x v="4777"/>
    <n v="5896"/>
    <x v="10"/>
    <x v="11"/>
    <n v="0"/>
    <n v="0"/>
    <n v="30.8"/>
    <n v="4.0040000000000004"/>
    <n v="0"/>
    <n v="0"/>
    <n v="34.804000000000002"/>
    <m/>
    <s v="1"/>
    <x v="1"/>
  </r>
  <r>
    <x v="6"/>
    <x v="161"/>
    <s v="1"/>
    <x v="0"/>
    <s v="15041RESIN415142021"/>
    <s v="21SD000C"/>
    <x v="4778"/>
    <n v="5897"/>
    <x v="133"/>
    <x v="151"/>
    <n v="0"/>
    <n v="0"/>
    <n v="9292.19"/>
    <n v="1207.9847000000002"/>
    <n v="0"/>
    <n v="0"/>
    <n v="10500.174700000001"/>
    <m/>
    <s v="1"/>
    <x v="1"/>
  </r>
  <r>
    <x v="6"/>
    <x v="161"/>
    <s v="1"/>
    <x v="0"/>
    <s v="15041RESIN415142021"/>
    <s v="21SD000C"/>
    <x v="4779"/>
    <n v="5898"/>
    <x v="60"/>
    <x v="65"/>
    <n v="0"/>
    <n v="0"/>
    <n v="23.23"/>
    <n v="3.0199000000000003"/>
    <n v="0"/>
    <n v="0"/>
    <n v="26.2499"/>
    <m/>
    <s v="1"/>
    <x v="1"/>
  </r>
  <r>
    <x v="6"/>
    <x v="161"/>
    <s v="1"/>
    <x v="0"/>
    <s v="15041RESIN415142021"/>
    <s v="21SD000C"/>
    <x v="4780"/>
    <n v="5899"/>
    <x v="140"/>
    <x v="159"/>
    <n v="0"/>
    <n v="0"/>
    <n v="223.01"/>
    <n v="28.991299999999999"/>
    <n v="0"/>
    <n v="0"/>
    <n v="252.00129999999999"/>
    <m/>
    <s v="1"/>
    <x v="1"/>
  </r>
  <r>
    <x v="6"/>
    <x v="161"/>
    <s v="1"/>
    <x v="0"/>
    <s v="15041RESIN415142021"/>
    <s v="21SD000C"/>
    <x v="4781"/>
    <n v="5900"/>
    <x v="603"/>
    <x v="236"/>
    <n v="0"/>
    <n v="0"/>
    <n v="464.6"/>
    <n v="60.398000000000003"/>
    <n v="0"/>
    <n v="0"/>
    <n v="524.99800000000005"/>
    <m/>
    <s v="1"/>
    <x v="1"/>
  </r>
  <r>
    <x v="6"/>
    <x v="161"/>
    <s v="1"/>
    <x v="0"/>
    <s v="15041RESIN415142021"/>
    <s v="21SD000C"/>
    <x v="4782"/>
    <n v="5901"/>
    <x v="69"/>
    <x v="75"/>
    <n v="0"/>
    <n v="0"/>
    <n v="520.36"/>
    <n v="67.646799999999999"/>
    <n v="0"/>
    <n v="0"/>
    <n v="588.0068"/>
    <m/>
    <s v="1"/>
    <x v="1"/>
  </r>
  <r>
    <x v="6"/>
    <x v="162"/>
    <s v="1"/>
    <x v="0"/>
    <s v="15041RESIN415142021"/>
    <s v="21SD000C"/>
    <x v="4783"/>
    <n v="5902"/>
    <x v="445"/>
    <x v="521"/>
    <n v="0"/>
    <n v="0"/>
    <n v="92.08"/>
    <n v="11.9704"/>
    <n v="0"/>
    <n v="0"/>
    <n v="104.0504"/>
    <m/>
    <s v="1"/>
    <x v="1"/>
  </r>
  <r>
    <x v="6"/>
    <x v="162"/>
    <s v="1"/>
    <x v="0"/>
    <s v="15041RESIN415142021"/>
    <s v="21SD000C"/>
    <x v="4784"/>
    <n v="5903"/>
    <x v="420"/>
    <x v="493"/>
    <n v="0"/>
    <n v="0"/>
    <n v="613.29999999999995"/>
    <n v="79.728999999999999"/>
    <n v="0"/>
    <n v="0"/>
    <n v="693.029"/>
    <m/>
    <s v="1"/>
    <x v="1"/>
  </r>
  <r>
    <x v="6"/>
    <x v="162"/>
    <s v="1"/>
    <x v="0"/>
    <s v="15041RESIN415142021"/>
    <s v="21SD000C"/>
    <x v="4785"/>
    <n v="5904"/>
    <x v="353"/>
    <x v="413"/>
    <n v="0"/>
    <n v="0"/>
    <n v="466.6"/>
    <n v="60.658000000000008"/>
    <n v="0"/>
    <n v="0"/>
    <n v="527.25800000000004"/>
    <m/>
    <s v="1"/>
    <x v="1"/>
  </r>
  <r>
    <x v="6"/>
    <x v="162"/>
    <s v="1"/>
    <x v="0"/>
    <s v="15041RESIN415142021"/>
    <s v="21SD000C"/>
    <x v="4786"/>
    <n v="5905"/>
    <x v="631"/>
    <x v="143"/>
    <n v="0"/>
    <n v="0"/>
    <n v="856.87"/>
    <n v="111.3931"/>
    <n v="0"/>
    <n v="0"/>
    <n v="968.26310000000001"/>
    <m/>
    <s v="1"/>
    <x v="1"/>
  </r>
  <r>
    <x v="6"/>
    <x v="162"/>
    <s v="1"/>
    <x v="0"/>
    <s v="15041RESIN415142021"/>
    <s v="21SD000C"/>
    <x v="4787"/>
    <n v="5906"/>
    <x v="52"/>
    <x v="57"/>
    <n v="0"/>
    <n v="0"/>
    <n v="1207.98"/>
    <n v="157.03740000000002"/>
    <n v="0"/>
    <n v="0"/>
    <n v="1365.0174"/>
    <m/>
    <s v="1"/>
    <x v="1"/>
  </r>
  <r>
    <x v="6"/>
    <x v="162"/>
    <s v="1"/>
    <x v="0"/>
    <s v="15041RESIN415142021"/>
    <s v="21SD000C"/>
    <x v="4788"/>
    <n v="5907"/>
    <x v="453"/>
    <x v="530"/>
    <n v="0"/>
    <n v="0"/>
    <n v="1096.47"/>
    <n v="142.5411"/>
    <n v="0"/>
    <n v="0"/>
    <n v="1239.0110999999999"/>
    <m/>
    <s v="1"/>
    <x v="1"/>
  </r>
  <r>
    <x v="6"/>
    <x v="162"/>
    <s v="1"/>
    <x v="0"/>
    <s v="15041RESIN415142021"/>
    <s v="21SD000C"/>
    <x v="4789"/>
    <n v="5908"/>
    <x v="453"/>
    <x v="530"/>
    <n v="0"/>
    <n v="0"/>
    <n v="966.38"/>
    <n v="125.6294"/>
    <n v="0"/>
    <n v="0"/>
    <n v="1092.0093999999999"/>
    <m/>
    <s v="1"/>
    <x v="1"/>
  </r>
  <r>
    <x v="6"/>
    <x v="162"/>
    <s v="1"/>
    <x v="0"/>
    <s v="15041RESIN415142021"/>
    <s v="21SD000C"/>
    <x v="4790"/>
    <n v="5909"/>
    <x v="167"/>
    <x v="192"/>
    <n v="0"/>
    <n v="0"/>
    <n v="150.65"/>
    <n v="19.584500000000002"/>
    <n v="0"/>
    <n v="0"/>
    <n v="170.2345"/>
    <m/>
    <s v="1"/>
    <x v="1"/>
  </r>
  <r>
    <x v="6"/>
    <x v="162"/>
    <s v="1"/>
    <x v="0"/>
    <s v="15041RESIN415142021"/>
    <s v="21SD000C"/>
    <x v="4791"/>
    <n v="5910"/>
    <x v="209"/>
    <x v="246"/>
    <n v="0"/>
    <n v="0"/>
    <n v="317.94"/>
    <n v="41.3322"/>
    <n v="0"/>
    <n v="0"/>
    <n v="359.2722"/>
    <m/>
    <s v="1"/>
    <x v="1"/>
  </r>
  <r>
    <x v="6"/>
    <x v="162"/>
    <s v="1"/>
    <x v="0"/>
    <s v="15041RESIN415142021"/>
    <s v="21SD000C"/>
    <x v="4792"/>
    <n v="5911"/>
    <x v="43"/>
    <x v="47"/>
    <n v="0"/>
    <n v="0"/>
    <n v="1077.8900000000001"/>
    <n v="140.12570000000002"/>
    <n v="0"/>
    <n v="0"/>
    <n v="1218.0157000000002"/>
    <m/>
    <s v="1"/>
    <x v="1"/>
  </r>
  <r>
    <x v="6"/>
    <x v="162"/>
    <s v="1"/>
    <x v="0"/>
    <s v="15041RESIN415142021"/>
    <s v="21SD000C"/>
    <x v="4793"/>
    <n v="5912"/>
    <x v="43"/>
    <x v="47"/>
    <n v="0"/>
    <n v="0"/>
    <n v="503.78"/>
    <n v="65.491399999999999"/>
    <n v="0"/>
    <n v="0"/>
    <n v="569.27139999999997"/>
    <m/>
    <s v="1"/>
    <x v="1"/>
  </r>
  <r>
    <x v="6"/>
    <x v="162"/>
    <s v="1"/>
    <x v="0"/>
    <s v="15041RESIN415142021"/>
    <s v="21SD000C"/>
    <x v="4794"/>
    <n v="5913"/>
    <x v="43"/>
    <x v="47"/>
    <n v="0"/>
    <n v="0"/>
    <n v="37.17"/>
    <n v="4.8321000000000005"/>
    <n v="0"/>
    <n v="0"/>
    <n v="42.002099999999999"/>
    <m/>
    <s v="1"/>
    <x v="1"/>
  </r>
  <r>
    <x v="6"/>
    <x v="162"/>
    <s v="1"/>
    <x v="0"/>
    <s v="15041RESIN415142021"/>
    <s v="21SD000C"/>
    <x v="4795"/>
    <n v="5914"/>
    <x v="114"/>
    <x v="130"/>
    <n v="0"/>
    <n v="0"/>
    <n v="295.77"/>
    <n v="38.450099999999999"/>
    <n v="0"/>
    <n v="0"/>
    <n v="334.2201"/>
    <m/>
    <s v="1"/>
    <x v="1"/>
  </r>
  <r>
    <x v="6"/>
    <x v="162"/>
    <s v="1"/>
    <x v="0"/>
    <s v="15041RESIN415142021"/>
    <s v="21SD000C"/>
    <x v="4796"/>
    <n v="5915"/>
    <x v="283"/>
    <x v="334"/>
    <n v="0"/>
    <n v="0"/>
    <n v="96.24"/>
    <n v="12.511200000000001"/>
    <n v="0"/>
    <n v="0"/>
    <n v="108.7512"/>
    <m/>
    <s v="1"/>
    <x v="1"/>
  </r>
  <r>
    <x v="6"/>
    <x v="162"/>
    <s v="1"/>
    <x v="0"/>
    <s v="15041RESIN415142021"/>
    <s v="21SD000C"/>
    <x v="4797"/>
    <n v="5916"/>
    <x v="54"/>
    <x v="59"/>
    <n v="0"/>
    <n v="0"/>
    <n v="420.35"/>
    <n v="54.645500000000006"/>
    <n v="0"/>
    <n v="0"/>
    <n v="474.99550000000005"/>
    <m/>
    <s v="1"/>
    <x v="1"/>
  </r>
  <r>
    <x v="6"/>
    <x v="162"/>
    <s v="1"/>
    <x v="0"/>
    <s v="15041RESIN415142021"/>
    <s v="21SD000C"/>
    <x v="4798"/>
    <n v="5917"/>
    <x v="60"/>
    <x v="65"/>
    <n v="0"/>
    <n v="0"/>
    <n v="76.459999999999994"/>
    <n v="9.9398"/>
    <n v="0"/>
    <n v="0"/>
    <n v="86.399799999999999"/>
    <m/>
    <s v="1"/>
    <x v="1"/>
  </r>
  <r>
    <x v="6"/>
    <x v="162"/>
    <s v="1"/>
    <x v="0"/>
    <s v="15041RESIN415142021"/>
    <s v="21SD000C"/>
    <x v="4799"/>
    <n v="5918"/>
    <x v="261"/>
    <x v="311"/>
    <n v="0"/>
    <n v="0"/>
    <n v="97.57"/>
    <n v="12.684099999999999"/>
    <n v="0"/>
    <n v="0"/>
    <n v="110.25409999999999"/>
    <m/>
    <s v="1"/>
    <x v="1"/>
  </r>
  <r>
    <x v="6"/>
    <x v="162"/>
    <s v="1"/>
    <x v="0"/>
    <s v="15041RESIN415142021"/>
    <s v="21SD000C"/>
    <x v="4800"/>
    <n v="5919"/>
    <x v="623"/>
    <x v="671"/>
    <n v="0"/>
    <n v="0"/>
    <n v="37.17"/>
    <n v="4.8321000000000005"/>
    <n v="0"/>
    <n v="0"/>
    <n v="42.002099999999999"/>
    <m/>
    <s v="1"/>
    <x v="1"/>
  </r>
  <r>
    <x v="6"/>
    <x v="162"/>
    <s v="1"/>
    <x v="0"/>
    <s v="15041RESIN415142021"/>
    <s v="21SD000C"/>
    <x v="4801"/>
    <n v="5920"/>
    <x v="357"/>
    <x v="417"/>
    <n v="0"/>
    <n v="0"/>
    <n v="124.1"/>
    <n v="16.132999999999999"/>
    <n v="0"/>
    <n v="0"/>
    <n v="140.233"/>
    <m/>
    <s v="1"/>
    <x v="1"/>
  </r>
  <r>
    <x v="6"/>
    <x v="162"/>
    <s v="1"/>
    <x v="0"/>
    <s v="15041RESIN415142021"/>
    <s v="21SD000C"/>
    <x v="4802"/>
    <n v="5921"/>
    <x v="265"/>
    <x v="315"/>
    <n v="0"/>
    <n v="0"/>
    <n v="57.6"/>
    <n v="7.4880000000000004"/>
    <n v="0"/>
    <n v="0"/>
    <n v="65.088000000000008"/>
    <m/>
    <s v="1"/>
    <x v="1"/>
  </r>
  <r>
    <x v="6"/>
    <x v="162"/>
    <s v="1"/>
    <x v="0"/>
    <s v="15041RESIN415142021"/>
    <s v="21SD000C"/>
    <x v="4803"/>
    <n v="5922"/>
    <x v="159"/>
    <x v="183"/>
    <n v="0"/>
    <n v="0"/>
    <n v="74.319999999999993"/>
    <n v="9.6616"/>
    <n v="0"/>
    <n v="0"/>
    <n v="83.981599999999986"/>
    <m/>
    <s v="1"/>
    <x v="1"/>
  </r>
  <r>
    <x v="6"/>
    <x v="162"/>
    <s v="1"/>
    <x v="0"/>
    <s v="15041RESIN415142021"/>
    <s v="21SD000C"/>
    <x v="4804"/>
    <n v="5923"/>
    <x v="10"/>
    <x v="11"/>
    <n v="0"/>
    <n v="0"/>
    <n v="118.09"/>
    <n v="15.351700000000001"/>
    <n v="0"/>
    <n v="0"/>
    <n v="133.4417"/>
    <m/>
    <s v="1"/>
    <x v="1"/>
  </r>
  <r>
    <x v="6"/>
    <x v="162"/>
    <s v="1"/>
    <x v="0"/>
    <s v="15041RESIN415142021"/>
    <s v="21SD000C"/>
    <x v="4805"/>
    <n v="5924"/>
    <x v="75"/>
    <x v="82"/>
    <n v="0"/>
    <n v="0"/>
    <n v="122.35"/>
    <n v="15.9055"/>
    <n v="0"/>
    <n v="0"/>
    <n v="138.25549999999998"/>
    <m/>
    <s v="1"/>
    <x v="1"/>
  </r>
  <r>
    <x v="6"/>
    <x v="162"/>
    <s v="1"/>
    <x v="0"/>
    <s v="15041RESIN415142021"/>
    <s v="21SD000C"/>
    <x v="4806"/>
    <n v="5925"/>
    <x v="264"/>
    <x v="314"/>
    <n v="0"/>
    <n v="0"/>
    <n v="55.71"/>
    <n v="7.2423000000000002"/>
    <n v="0"/>
    <n v="0"/>
    <n v="62.952300000000001"/>
    <m/>
    <s v="1"/>
    <x v="1"/>
  </r>
  <r>
    <x v="6"/>
    <x v="162"/>
    <s v="1"/>
    <x v="0"/>
    <s v="15041RESIN415142021"/>
    <s v="21SD000C"/>
    <x v="4807"/>
    <n v="5926"/>
    <x v="119"/>
    <x v="136"/>
    <n v="0"/>
    <n v="0"/>
    <n v="187.11"/>
    <n v="24.324300000000001"/>
    <n v="0"/>
    <n v="0"/>
    <n v="211.43430000000001"/>
    <m/>
    <s v="1"/>
    <x v="1"/>
  </r>
  <r>
    <x v="6"/>
    <x v="162"/>
    <s v="1"/>
    <x v="0"/>
    <s v="15041RESIN415142021"/>
    <s v="21SD000C"/>
    <x v="4808"/>
    <n v="5927"/>
    <x v="234"/>
    <x v="276"/>
    <n v="0"/>
    <n v="0"/>
    <n v="310"/>
    <n v="40.300000000000004"/>
    <n v="0"/>
    <n v="0"/>
    <n v="350.3"/>
    <m/>
    <s v="1"/>
    <x v="1"/>
  </r>
  <r>
    <x v="6"/>
    <x v="162"/>
    <s v="1"/>
    <x v="0"/>
    <s v="15041RESIN415142021"/>
    <s v="21SD000C"/>
    <x v="4809"/>
    <n v="5928"/>
    <x v="10"/>
    <x v="11"/>
    <n v="0"/>
    <n v="0"/>
    <n v="349.95"/>
    <n v="45.493499999999997"/>
    <n v="0"/>
    <n v="0"/>
    <n v="395.44349999999997"/>
    <m/>
    <s v="1"/>
    <x v="1"/>
  </r>
  <r>
    <x v="6"/>
    <x v="162"/>
    <s v="1"/>
    <x v="0"/>
    <s v="15041RESIN415142021"/>
    <s v="21SD000C"/>
    <x v="4810"/>
    <n v="5929"/>
    <x v="121"/>
    <x v="138"/>
    <n v="0"/>
    <n v="0"/>
    <n v="763.95"/>
    <n v="99.313500000000005"/>
    <n v="0"/>
    <n v="0"/>
    <n v="863.26350000000002"/>
    <m/>
    <s v="1"/>
    <x v="1"/>
  </r>
  <r>
    <x v="6"/>
    <x v="162"/>
    <s v="1"/>
    <x v="0"/>
    <s v="15041RESIN415142021"/>
    <s v="21SD000C"/>
    <x v="4811"/>
    <n v="5930"/>
    <x v="296"/>
    <x v="347"/>
    <n v="0"/>
    <n v="0"/>
    <n v="347.75"/>
    <n v="45.207500000000003"/>
    <n v="0"/>
    <n v="0"/>
    <n v="392.95749999999998"/>
    <m/>
    <s v="1"/>
    <x v="1"/>
  </r>
  <r>
    <x v="6"/>
    <x v="162"/>
    <s v="1"/>
    <x v="0"/>
    <s v="15041RESIN415142021"/>
    <s v="21SD000C"/>
    <x v="4812"/>
    <n v="5931"/>
    <x v="381"/>
    <x v="445"/>
    <n v="0"/>
    <n v="0"/>
    <n v="66.3"/>
    <n v="8.6189999999999998"/>
    <n v="0"/>
    <n v="0"/>
    <n v="74.918999999999997"/>
    <m/>
    <s v="1"/>
    <x v="1"/>
  </r>
  <r>
    <x v="6"/>
    <x v="162"/>
    <s v="1"/>
    <x v="0"/>
    <s v="15041RESIN415142021"/>
    <s v="21SD000C"/>
    <x v="4813"/>
    <n v="5932"/>
    <x v="10"/>
    <x v="11"/>
    <n v="0"/>
    <n v="0"/>
    <n v="1636.9"/>
    <n v="212.79700000000003"/>
    <n v="0"/>
    <n v="0"/>
    <n v="1849.6970000000001"/>
    <m/>
    <s v="1"/>
    <x v="1"/>
  </r>
  <r>
    <x v="6"/>
    <x v="162"/>
    <s v="1"/>
    <x v="0"/>
    <s v="15041RESIN415142021"/>
    <s v="21SD000C"/>
    <x v="4814"/>
    <n v="5933"/>
    <x v="71"/>
    <x v="77"/>
    <n v="0"/>
    <n v="0"/>
    <n v="53.98"/>
    <n v="7.0173999999999994"/>
    <n v="0"/>
    <n v="0"/>
    <n v="60.997399999999999"/>
    <m/>
    <s v="1"/>
    <x v="1"/>
  </r>
  <r>
    <x v="6"/>
    <x v="162"/>
    <s v="1"/>
    <x v="0"/>
    <s v="15041RESIN415142021"/>
    <s v="21SD000C"/>
    <x v="4815"/>
    <n v="5934"/>
    <x v="446"/>
    <x v="522"/>
    <n v="0"/>
    <n v="0"/>
    <n v="65.52"/>
    <n v="8.5175999999999998"/>
    <n v="0"/>
    <n v="0"/>
    <n v="74.037599999999998"/>
    <m/>
    <s v="1"/>
    <x v="1"/>
  </r>
  <r>
    <x v="6"/>
    <x v="156"/>
    <s v="1"/>
    <x v="0"/>
    <s v="15041RESIN415142021"/>
    <s v="21SD000C"/>
    <x v="4816"/>
    <n v="5935"/>
    <x v="275"/>
    <x v="326"/>
    <n v="0"/>
    <n v="0"/>
    <n v="55.44"/>
    <n v="7.2072000000000003"/>
    <n v="0"/>
    <n v="0"/>
    <n v="62.647199999999998"/>
    <m/>
    <s v="1"/>
    <x v="1"/>
  </r>
  <r>
    <x v="6"/>
    <x v="156"/>
    <s v="1"/>
    <x v="0"/>
    <s v="15041RESIN415142021"/>
    <s v="21SD000C"/>
    <x v="4817"/>
    <n v="5936"/>
    <x v="207"/>
    <x v="244"/>
    <n v="0"/>
    <n v="0"/>
    <n v="130.09"/>
    <n v="16.9117"/>
    <n v="0"/>
    <n v="0"/>
    <n v="147.0017"/>
    <m/>
    <s v="1"/>
    <x v="1"/>
  </r>
  <r>
    <x v="6"/>
    <x v="156"/>
    <s v="1"/>
    <x v="0"/>
    <s v="15041RESIN415142021"/>
    <s v="21SD000C"/>
    <x v="4818"/>
    <n v="5937"/>
    <x v="632"/>
    <x v="679"/>
    <n v="0"/>
    <n v="0"/>
    <n v="22.38"/>
    <n v="2.9093999999999998"/>
    <n v="0"/>
    <n v="0"/>
    <n v="25.289400000000001"/>
    <m/>
    <s v="1"/>
    <x v="1"/>
  </r>
  <r>
    <x v="6"/>
    <x v="157"/>
    <s v="1"/>
    <x v="0"/>
    <s v="15041RESIN415142021"/>
    <s v="21SD000C"/>
    <x v="4819"/>
    <n v="5938"/>
    <x v="60"/>
    <x v="65"/>
    <n v="0"/>
    <n v="0"/>
    <n v="167.23"/>
    <n v="21.739899999999999"/>
    <n v="0"/>
    <n v="0"/>
    <n v="188.9699"/>
    <m/>
    <s v="1"/>
    <x v="1"/>
  </r>
  <r>
    <x v="6"/>
    <x v="157"/>
    <s v="1"/>
    <x v="0"/>
    <s v="15041RESIN415142021"/>
    <s v="21SD000C"/>
    <x v="4820"/>
    <n v="5939"/>
    <x v="10"/>
    <x v="11"/>
    <n v="0"/>
    <n v="0"/>
    <n v="419.69"/>
    <n v="54.559699999999999"/>
    <n v="0"/>
    <n v="0"/>
    <n v="474.24970000000002"/>
    <m/>
    <s v="1"/>
    <x v="1"/>
  </r>
  <r>
    <x v="6"/>
    <x v="157"/>
    <s v="1"/>
    <x v="0"/>
    <s v="15041RESIN415142021"/>
    <s v="21SD000C"/>
    <x v="4821"/>
    <n v="5940"/>
    <x v="49"/>
    <x v="54"/>
    <n v="0"/>
    <n v="0"/>
    <n v="305.39999999999998"/>
    <n v="39.701999999999998"/>
    <n v="0"/>
    <n v="0"/>
    <n v="345.10199999999998"/>
    <m/>
    <s v="1"/>
    <x v="1"/>
  </r>
  <r>
    <x v="6"/>
    <x v="157"/>
    <s v="1"/>
    <x v="0"/>
    <s v="15041RESIN415142021"/>
    <s v="21SD000C"/>
    <x v="4822"/>
    <n v="5941"/>
    <x v="504"/>
    <x v="584"/>
    <n v="0"/>
    <n v="0"/>
    <n v="10.62"/>
    <n v="1.3806"/>
    <n v="0"/>
    <n v="0"/>
    <n v="12.000599999999999"/>
    <m/>
    <s v="1"/>
    <x v="1"/>
  </r>
  <r>
    <x v="6"/>
    <x v="157"/>
    <s v="1"/>
    <x v="0"/>
    <s v="15041RESIN415142021"/>
    <s v="21SD000C"/>
    <x v="4823"/>
    <n v="5942"/>
    <x v="10"/>
    <x v="11"/>
    <n v="0"/>
    <n v="0"/>
    <n v="73.959999999999994"/>
    <n v="9.6147999999999989"/>
    <n v="0"/>
    <n v="0"/>
    <n v="83.574799999999996"/>
    <m/>
    <s v="1"/>
    <x v="1"/>
  </r>
  <r>
    <x v="6"/>
    <x v="157"/>
    <s v="1"/>
    <x v="0"/>
    <s v="15041RESIN415142021"/>
    <s v="21SD000C"/>
    <x v="4824"/>
    <n v="5943"/>
    <x v="575"/>
    <x v="95"/>
    <n v="0"/>
    <n v="0"/>
    <n v="2508.85"/>
    <n v="326.15050000000002"/>
    <n v="0"/>
    <n v="0"/>
    <n v="2835.0005000000001"/>
    <m/>
    <s v="1"/>
    <x v="1"/>
  </r>
  <r>
    <x v="6"/>
    <x v="157"/>
    <s v="1"/>
    <x v="0"/>
    <s v="15041RESIN415142021"/>
    <s v="21SD000C"/>
    <x v="4825"/>
    <n v="5944"/>
    <x v="177"/>
    <x v="203"/>
    <n v="0"/>
    <n v="0"/>
    <n v="16991.18"/>
    <n v="2208.8534"/>
    <n v="0"/>
    <n v="0"/>
    <n v="19200.0334"/>
    <m/>
    <s v="1"/>
    <x v="1"/>
  </r>
  <r>
    <x v="6"/>
    <x v="157"/>
    <s v="1"/>
    <x v="0"/>
    <s v="15041RESIN415142021"/>
    <s v="21SD000C"/>
    <x v="4826"/>
    <n v="5945"/>
    <x v="17"/>
    <x v="20"/>
    <n v="0"/>
    <n v="0"/>
    <n v="16991.02"/>
    <n v="2208.8326000000002"/>
    <n v="0"/>
    <n v="0"/>
    <n v="19199.852600000002"/>
    <m/>
    <s v="1"/>
    <x v="1"/>
  </r>
  <r>
    <x v="6"/>
    <x v="157"/>
    <s v="1"/>
    <x v="0"/>
    <s v="15041RESIN415142021"/>
    <s v="21SD000C"/>
    <x v="4827"/>
    <n v="5946"/>
    <x v="51"/>
    <x v="56"/>
    <n v="0"/>
    <n v="0"/>
    <n v="7900.73"/>
    <n v="1027.0949000000001"/>
    <n v="0"/>
    <n v="0"/>
    <n v="8927.8248999999996"/>
    <m/>
    <s v="1"/>
    <x v="1"/>
  </r>
  <r>
    <x v="6"/>
    <x v="157"/>
    <s v="1"/>
    <x v="0"/>
    <s v="15041RESIN415142021"/>
    <s v="21SD000C"/>
    <x v="4828"/>
    <n v="5947"/>
    <x v="51"/>
    <x v="56"/>
    <n v="0"/>
    <n v="0"/>
    <n v="5097.24"/>
    <n v="662.64120000000003"/>
    <n v="0"/>
    <n v="0"/>
    <n v="5759.8811999999998"/>
    <m/>
    <s v="1"/>
    <x v="1"/>
  </r>
  <r>
    <x v="6"/>
    <x v="157"/>
    <s v="1"/>
    <x v="0"/>
    <s v="15041RESIN415142021"/>
    <s v="21SD000C"/>
    <x v="4829"/>
    <n v="5948"/>
    <x v="218"/>
    <x v="256"/>
    <n v="0"/>
    <n v="0"/>
    <n v="5437.05"/>
    <n v="706.81650000000002"/>
    <n v="0"/>
    <n v="0"/>
    <n v="6143.8665000000001"/>
    <m/>
    <s v="1"/>
    <x v="1"/>
  </r>
  <r>
    <x v="6"/>
    <x v="157"/>
    <s v="1"/>
    <x v="0"/>
    <s v="15041RESIN415142021"/>
    <s v="21SD000C"/>
    <x v="4830"/>
    <n v="5949"/>
    <x v="123"/>
    <x v="140"/>
    <n v="0"/>
    <n v="0"/>
    <n v="130.11000000000001"/>
    <n v="16.914300000000001"/>
    <n v="0"/>
    <n v="0"/>
    <n v="147.02430000000001"/>
    <m/>
    <s v="1"/>
    <x v="1"/>
  </r>
  <r>
    <x v="6"/>
    <x v="157"/>
    <s v="1"/>
    <x v="0"/>
    <s v="15041RESIN415142021"/>
    <s v="21SD000C"/>
    <x v="4831"/>
    <n v="5950"/>
    <x v="633"/>
    <x v="680"/>
    <n v="0"/>
    <n v="0"/>
    <n v="9.8699999999999992"/>
    <n v="1.2830999999999999"/>
    <n v="0"/>
    <n v="0"/>
    <n v="11.153099999999998"/>
    <m/>
    <s v="1"/>
    <x v="1"/>
  </r>
  <r>
    <x v="6"/>
    <x v="157"/>
    <s v="1"/>
    <x v="0"/>
    <s v="15041RESIN415142021"/>
    <s v="21SD000C"/>
    <x v="4832"/>
    <n v="5951"/>
    <x v="634"/>
    <x v="681"/>
    <n v="0"/>
    <n v="0"/>
    <n v="17.22"/>
    <n v="2.2385999999999999"/>
    <n v="0"/>
    <n v="0"/>
    <n v="19.458599999999997"/>
    <m/>
    <s v="1"/>
    <x v="1"/>
  </r>
  <r>
    <x v="6"/>
    <x v="157"/>
    <s v="1"/>
    <x v="0"/>
    <s v="15041RESIN415142021"/>
    <s v="21SD000C"/>
    <x v="4833"/>
    <n v="5952"/>
    <x v="58"/>
    <x v="63"/>
    <n v="0"/>
    <n v="0"/>
    <n v="176.54"/>
    <n v="22.950199999999999"/>
    <n v="0"/>
    <n v="0"/>
    <n v="199.49019999999999"/>
    <m/>
    <s v="1"/>
    <x v="1"/>
  </r>
  <r>
    <x v="6"/>
    <x v="157"/>
    <s v="1"/>
    <x v="0"/>
    <s v="15041RESIN415142021"/>
    <s v="21SD000C"/>
    <x v="4834"/>
    <n v="5953"/>
    <x v="80"/>
    <x v="87"/>
    <n v="0"/>
    <n v="0"/>
    <n v="74.33"/>
    <n v="9.6629000000000005"/>
    <n v="0"/>
    <n v="0"/>
    <n v="83.992899999999992"/>
    <m/>
    <s v="1"/>
    <x v="1"/>
  </r>
  <r>
    <x v="6"/>
    <x v="157"/>
    <s v="1"/>
    <x v="0"/>
    <s v="15041RESIN415142021"/>
    <s v="21SD000C"/>
    <x v="4835"/>
    <n v="5954"/>
    <x v="390"/>
    <x v="458"/>
    <n v="0"/>
    <n v="0"/>
    <n v="74.34"/>
    <n v="9.664200000000001"/>
    <n v="0"/>
    <n v="0"/>
    <n v="84.004199999999997"/>
    <m/>
    <s v="1"/>
    <x v="1"/>
  </r>
  <r>
    <x v="6"/>
    <x v="157"/>
    <s v="1"/>
    <x v="0"/>
    <s v="15041RESIN415142021"/>
    <s v="21SD000C"/>
    <x v="4836"/>
    <n v="5955"/>
    <x v="609"/>
    <x v="660"/>
    <n v="0"/>
    <n v="0"/>
    <n v="297.36"/>
    <n v="38.656800000000004"/>
    <n v="0"/>
    <n v="0"/>
    <n v="336.01679999999999"/>
    <m/>
    <s v="1"/>
    <x v="1"/>
  </r>
  <r>
    <x v="6"/>
    <x v="157"/>
    <s v="1"/>
    <x v="0"/>
    <s v="15041RESIN415142021"/>
    <s v="21SD000C"/>
    <x v="4837"/>
    <n v="5956"/>
    <x v="189"/>
    <x v="221"/>
    <n v="0"/>
    <n v="0"/>
    <n v="297.36"/>
    <n v="38.656800000000004"/>
    <n v="0"/>
    <n v="0"/>
    <n v="336.01679999999999"/>
    <m/>
    <s v="1"/>
    <x v="1"/>
  </r>
  <r>
    <x v="6"/>
    <x v="157"/>
    <s v="1"/>
    <x v="0"/>
    <s v="15041RESIN415142021"/>
    <s v="21SD000C"/>
    <x v="4838"/>
    <n v="5957"/>
    <x v="557"/>
    <x v="426"/>
    <n v="0"/>
    <n v="0"/>
    <n v="130.09"/>
    <n v="16.9117"/>
    <n v="0"/>
    <n v="0"/>
    <n v="147.0017"/>
    <m/>
    <s v="1"/>
    <x v="1"/>
  </r>
  <r>
    <x v="6"/>
    <x v="157"/>
    <s v="1"/>
    <x v="0"/>
    <s v="15041RESIN415142021"/>
    <s v="21SD000C"/>
    <x v="4839"/>
    <n v="5958"/>
    <x v="187"/>
    <x v="219"/>
    <n v="0"/>
    <n v="0"/>
    <n v="393.34"/>
    <n v="51.1342"/>
    <n v="0"/>
    <n v="0"/>
    <n v="444.4742"/>
    <m/>
    <s v="1"/>
    <x v="1"/>
  </r>
  <r>
    <x v="6"/>
    <x v="157"/>
    <s v="1"/>
    <x v="0"/>
    <s v="15041RESIN415142021"/>
    <s v="21SD000C"/>
    <x v="4840"/>
    <n v="5959"/>
    <x v="100"/>
    <x v="112"/>
    <n v="0"/>
    <n v="0"/>
    <n v="446.03"/>
    <n v="57.983899999999998"/>
    <n v="0"/>
    <n v="0"/>
    <n v="504.01389999999998"/>
    <m/>
    <s v="1"/>
    <x v="1"/>
  </r>
  <r>
    <x v="6"/>
    <x v="157"/>
    <s v="1"/>
    <x v="0"/>
    <s v="15041RESIN415142021"/>
    <s v="21SD000C"/>
    <x v="4841"/>
    <n v="5960"/>
    <x v="621"/>
    <x v="669"/>
    <n v="0"/>
    <n v="0"/>
    <n v="82.94"/>
    <n v="10.7822"/>
    <n v="0"/>
    <n v="0"/>
    <n v="93.722200000000001"/>
    <m/>
    <s v="1"/>
    <x v="1"/>
  </r>
  <r>
    <x v="6"/>
    <x v="157"/>
    <s v="1"/>
    <x v="0"/>
    <s v="15041RESIN415142021"/>
    <s v="21SD000C"/>
    <x v="4842"/>
    <n v="5961"/>
    <x v="594"/>
    <x v="165"/>
    <n v="0"/>
    <n v="0"/>
    <n v="780.57"/>
    <n v="101.47410000000001"/>
    <n v="0"/>
    <n v="0"/>
    <n v="882.04410000000007"/>
    <m/>
    <s v="1"/>
    <x v="1"/>
  </r>
  <r>
    <x v="6"/>
    <x v="157"/>
    <s v="1"/>
    <x v="0"/>
    <s v="15041RESIN415142021"/>
    <s v="21SD000C"/>
    <x v="4843"/>
    <n v="5962"/>
    <x v="469"/>
    <x v="549"/>
    <n v="0"/>
    <n v="0"/>
    <n v="174.72"/>
    <n v="22.7136"/>
    <n v="0"/>
    <n v="0"/>
    <n v="197.43360000000001"/>
    <m/>
    <s v="1"/>
    <x v="1"/>
  </r>
  <r>
    <x v="6"/>
    <x v="157"/>
    <s v="1"/>
    <x v="0"/>
    <s v="15041RESIN415142021"/>
    <s v="21SD000C"/>
    <x v="4844"/>
    <n v="5963"/>
    <x v="117"/>
    <x v="134"/>
    <n v="0"/>
    <n v="0"/>
    <n v="326"/>
    <n v="42.38"/>
    <n v="0"/>
    <n v="0"/>
    <n v="368.38"/>
    <m/>
    <s v="1"/>
    <x v="1"/>
  </r>
  <r>
    <x v="6"/>
    <x v="157"/>
    <s v="1"/>
    <x v="0"/>
    <s v="15041RESIN415142021"/>
    <s v="21SD000C"/>
    <x v="4845"/>
    <n v="5964"/>
    <x v="469"/>
    <x v="549"/>
    <n v="0"/>
    <n v="0"/>
    <n v="94.9"/>
    <n v="12.337000000000002"/>
    <n v="0"/>
    <n v="0"/>
    <n v="107.23700000000001"/>
    <m/>
    <s v="1"/>
    <x v="1"/>
  </r>
  <r>
    <x v="6"/>
    <x v="157"/>
    <s v="1"/>
    <x v="0"/>
    <s v="15041RESIN415142021"/>
    <s v="21SD000C"/>
    <x v="4846"/>
    <n v="5965"/>
    <x v="62"/>
    <x v="67"/>
    <n v="0"/>
    <n v="0"/>
    <n v="392.27"/>
    <n v="50.995100000000001"/>
    <n v="0"/>
    <n v="0"/>
    <n v="443.26509999999996"/>
    <m/>
    <s v="1"/>
    <x v="1"/>
  </r>
  <r>
    <x v="6"/>
    <x v="157"/>
    <s v="1"/>
    <x v="0"/>
    <s v="15041RESIN415142021"/>
    <s v="21SD000C"/>
    <x v="4847"/>
    <n v="5966"/>
    <x v="84"/>
    <x v="92"/>
    <n v="0"/>
    <n v="0"/>
    <n v="213.71"/>
    <n v="27.782300000000003"/>
    <n v="0"/>
    <n v="0"/>
    <n v="241.4923"/>
    <m/>
    <s v="1"/>
    <x v="1"/>
  </r>
  <r>
    <x v="6"/>
    <x v="157"/>
    <s v="1"/>
    <x v="0"/>
    <s v="15041RESIN415142021"/>
    <s v="21SD000C"/>
    <x v="4848"/>
    <n v="5967"/>
    <x v="543"/>
    <x v="428"/>
    <n v="0"/>
    <n v="0"/>
    <n v="297.36"/>
    <n v="38.656800000000004"/>
    <n v="0"/>
    <n v="0"/>
    <n v="336.01679999999999"/>
    <m/>
    <s v="1"/>
    <x v="1"/>
  </r>
  <r>
    <x v="6"/>
    <x v="157"/>
    <s v="1"/>
    <x v="0"/>
    <s v="15041RESIN415142021"/>
    <s v="21SD000C"/>
    <x v="4849"/>
    <n v="5968"/>
    <x v="147"/>
    <x v="169"/>
    <n v="0"/>
    <n v="0"/>
    <n v="315.93"/>
    <n v="41.070900000000002"/>
    <n v="0"/>
    <n v="0"/>
    <n v="357.0009"/>
    <m/>
    <s v="1"/>
    <x v="1"/>
  </r>
  <r>
    <x v="6"/>
    <x v="157"/>
    <s v="1"/>
    <x v="0"/>
    <s v="15041RESIN415142021"/>
    <s v="21SD000C"/>
    <x v="4850"/>
    <n v="5969"/>
    <x v="635"/>
    <x v="379"/>
    <n v="0"/>
    <n v="0"/>
    <n v="630.53"/>
    <n v="81.968900000000005"/>
    <n v="0"/>
    <n v="0"/>
    <n v="712.49889999999994"/>
    <m/>
    <s v="1"/>
    <x v="1"/>
  </r>
  <r>
    <x v="6"/>
    <x v="157"/>
    <s v="1"/>
    <x v="0"/>
    <s v="15041RESIN415142021"/>
    <s v="21SD000C"/>
    <x v="4851"/>
    <n v="5970"/>
    <x v="290"/>
    <x v="341"/>
    <n v="0"/>
    <n v="0"/>
    <n v="726.79"/>
    <n v="94.482699999999994"/>
    <n v="0"/>
    <n v="0"/>
    <n v="821.27269999999999"/>
    <m/>
    <s v="1"/>
    <x v="1"/>
  </r>
  <r>
    <x v="6"/>
    <x v="157"/>
    <s v="1"/>
    <x v="0"/>
    <s v="15041RESIN415142021"/>
    <s v="21SD000C"/>
    <x v="4852"/>
    <n v="5971"/>
    <x v="302"/>
    <x v="353"/>
    <n v="0"/>
    <n v="0"/>
    <n v="243.58"/>
    <n v="31.665400000000002"/>
    <n v="0"/>
    <n v="0"/>
    <n v="275.24540000000002"/>
    <m/>
    <s v="1"/>
    <x v="1"/>
  </r>
  <r>
    <x v="6"/>
    <x v="157"/>
    <s v="1"/>
    <x v="0"/>
    <s v="15041RESIN415142021"/>
    <s v="21SD000C"/>
    <x v="4853"/>
    <n v="5972"/>
    <x v="72"/>
    <x v="78"/>
    <n v="0"/>
    <n v="0"/>
    <n v="225.01"/>
    <n v="29.251300000000001"/>
    <n v="0"/>
    <n v="0"/>
    <n v="254.26130000000001"/>
    <m/>
    <s v="1"/>
    <x v="1"/>
  </r>
  <r>
    <x v="6"/>
    <x v="157"/>
    <s v="1"/>
    <x v="0"/>
    <s v="15041RESIN415142021"/>
    <s v="21SD000C"/>
    <x v="4854"/>
    <n v="5973"/>
    <x v="229"/>
    <x v="268"/>
    <n v="0"/>
    <n v="0"/>
    <n v="373.7"/>
    <n v="48.581000000000003"/>
    <n v="0"/>
    <n v="0"/>
    <n v="422.28100000000001"/>
    <m/>
    <s v="1"/>
    <x v="1"/>
  </r>
  <r>
    <x v="6"/>
    <x v="157"/>
    <s v="1"/>
    <x v="0"/>
    <s v="15041RESIN415142021"/>
    <s v="21SD000C"/>
    <x v="4855"/>
    <n v="5974"/>
    <x v="251"/>
    <x v="298"/>
    <n v="0"/>
    <n v="0"/>
    <n v="334.52"/>
    <n v="43.4876"/>
    <n v="0"/>
    <n v="0"/>
    <n v="378.00759999999997"/>
    <m/>
    <s v="1"/>
    <x v="1"/>
  </r>
  <r>
    <x v="6"/>
    <x v="157"/>
    <s v="1"/>
    <x v="0"/>
    <s v="15041RESIN415142021"/>
    <s v="21SD000C"/>
    <x v="4856"/>
    <n v="5975"/>
    <x v="600"/>
    <x v="653"/>
    <n v="0"/>
    <n v="0"/>
    <n v="61.95"/>
    <n v="8.0535000000000014"/>
    <n v="0"/>
    <n v="0"/>
    <n v="70.003500000000003"/>
    <m/>
    <s v="1"/>
    <x v="1"/>
  </r>
  <r>
    <x v="6"/>
    <x v="157"/>
    <s v="1"/>
    <x v="0"/>
    <s v="15041RESIN415142021"/>
    <s v="21SD000C"/>
    <x v="4857"/>
    <n v="5976"/>
    <x v="414"/>
    <x v="487"/>
    <n v="0"/>
    <n v="0"/>
    <n v="260.18"/>
    <n v="33.823399999999999"/>
    <n v="0"/>
    <n v="0"/>
    <n v="294.0034"/>
    <m/>
    <s v="1"/>
    <x v="1"/>
  </r>
  <r>
    <x v="6"/>
    <x v="157"/>
    <s v="1"/>
    <x v="0"/>
    <s v="15041RESIN415142021"/>
    <s v="21SD000C"/>
    <x v="4858"/>
    <n v="5977"/>
    <x v="233"/>
    <x v="273"/>
    <n v="0"/>
    <n v="0"/>
    <n v="55.75"/>
    <n v="7.2475000000000005"/>
    <n v="0"/>
    <n v="0"/>
    <n v="62.997500000000002"/>
    <m/>
    <s v="1"/>
    <x v="1"/>
  </r>
  <r>
    <x v="6"/>
    <x v="157"/>
    <s v="1"/>
    <x v="0"/>
    <s v="15041RESIN415142021"/>
    <s v="21SD000C"/>
    <x v="4859"/>
    <n v="5978"/>
    <x v="10"/>
    <x v="11"/>
    <n v="0"/>
    <n v="0"/>
    <n v="225.06"/>
    <n v="29.2578"/>
    <n v="0"/>
    <n v="0"/>
    <n v="254.31780000000001"/>
    <m/>
    <s v="1"/>
    <x v="1"/>
  </r>
  <r>
    <x v="6"/>
    <x v="157"/>
    <s v="1"/>
    <x v="0"/>
    <s v="15041RESIN415142021"/>
    <s v="21SD000C"/>
    <x v="4860"/>
    <n v="5979"/>
    <x v="13"/>
    <x v="16"/>
    <n v="0"/>
    <n v="0"/>
    <n v="13885.2"/>
    <n v="1805.0760000000002"/>
    <n v="0"/>
    <n v="0"/>
    <n v="15690.276000000002"/>
    <m/>
    <s v="1"/>
    <x v="1"/>
  </r>
  <r>
    <x v="6"/>
    <x v="157"/>
    <s v="1"/>
    <x v="0"/>
    <s v="15041RESIN415142021"/>
    <s v="21SD000C"/>
    <x v="4861"/>
    <n v="5980"/>
    <x v="60"/>
    <x v="65"/>
    <n v="0"/>
    <n v="0"/>
    <n v="106.86"/>
    <n v="13.8918"/>
    <n v="0"/>
    <n v="0"/>
    <n v="120.7518"/>
    <m/>
    <s v="1"/>
    <x v="1"/>
  </r>
  <r>
    <x v="6"/>
    <x v="157"/>
    <s v="1"/>
    <x v="0"/>
    <s v="15041RESIN415142021"/>
    <s v="21SD000C"/>
    <x v="4862"/>
    <n v="5981"/>
    <x v="66"/>
    <x v="72"/>
    <n v="0"/>
    <n v="0"/>
    <n v="308.48"/>
    <n v="40.102400000000003"/>
    <n v="0"/>
    <n v="0"/>
    <n v="348.58240000000001"/>
    <m/>
    <s v="1"/>
    <x v="1"/>
  </r>
  <r>
    <x v="6"/>
    <x v="157"/>
    <s v="1"/>
    <x v="0"/>
    <s v="15041RESIN415142021"/>
    <s v="21SD000C"/>
    <x v="4863"/>
    <n v="5982"/>
    <x v="267"/>
    <x v="317"/>
    <n v="0"/>
    <n v="0"/>
    <n v="652.58000000000004"/>
    <n v="84.835400000000007"/>
    <n v="0"/>
    <n v="0"/>
    <n v="737.41540000000009"/>
    <m/>
    <s v="1"/>
    <x v="1"/>
  </r>
  <r>
    <x v="6"/>
    <x v="157"/>
    <s v="1"/>
    <x v="0"/>
    <s v="15041RESIN415142021"/>
    <s v="21SD000C"/>
    <x v="4864"/>
    <n v="5983"/>
    <x v="10"/>
    <x v="11"/>
    <n v="0"/>
    <n v="0"/>
    <n v="84.4"/>
    <n v="10.972000000000001"/>
    <n v="0"/>
    <n v="0"/>
    <n v="95.372000000000014"/>
    <m/>
    <s v="1"/>
    <x v="1"/>
  </r>
  <r>
    <x v="6"/>
    <x v="157"/>
    <s v="1"/>
    <x v="0"/>
    <s v="15041RESIN415142021"/>
    <s v="21SD000C"/>
    <x v="4865"/>
    <n v="5984"/>
    <x v="186"/>
    <x v="217"/>
    <n v="0"/>
    <n v="0"/>
    <n v="408.85"/>
    <n v="53.150500000000008"/>
    <n v="0"/>
    <n v="0"/>
    <n v="462.00050000000005"/>
    <m/>
    <s v="1"/>
    <x v="1"/>
  </r>
  <r>
    <x v="6"/>
    <x v="157"/>
    <s v="1"/>
    <x v="0"/>
    <s v="15041RESIN415142021"/>
    <s v="21SD000C"/>
    <x v="4866"/>
    <n v="5985"/>
    <x v="579"/>
    <x v="277"/>
    <n v="0"/>
    <n v="0"/>
    <n v="150.75"/>
    <n v="19.5975"/>
    <n v="0"/>
    <n v="0"/>
    <n v="170.3475"/>
    <m/>
    <s v="1"/>
    <x v="1"/>
  </r>
  <r>
    <x v="6"/>
    <x v="157"/>
    <s v="1"/>
    <x v="0"/>
    <s v="15041RESIN415142021"/>
    <s v="21SD000C"/>
    <x v="4867"/>
    <n v="5986"/>
    <x v="10"/>
    <x v="11"/>
    <n v="0"/>
    <n v="0"/>
    <n v="203.82"/>
    <n v="26.496600000000001"/>
    <n v="0"/>
    <n v="0"/>
    <n v="230.31659999999999"/>
    <m/>
    <s v="1"/>
    <x v="1"/>
  </r>
  <r>
    <x v="6"/>
    <x v="157"/>
    <s v="1"/>
    <x v="0"/>
    <s v="15041RESIN415142021"/>
    <s v="21SD000C"/>
    <x v="4868"/>
    <n v="5987"/>
    <x v="251"/>
    <x v="298"/>
    <n v="0"/>
    <n v="0"/>
    <n v="55.75"/>
    <n v="7.2475000000000005"/>
    <n v="0"/>
    <n v="0"/>
    <n v="62.997500000000002"/>
    <m/>
    <s v="1"/>
    <x v="1"/>
  </r>
  <r>
    <x v="6"/>
    <x v="157"/>
    <s v="1"/>
    <x v="0"/>
    <s v="15041RESIN415142021"/>
    <s v="21SD000C"/>
    <x v="4869"/>
    <n v="5988"/>
    <x v="296"/>
    <x v="347"/>
    <n v="0"/>
    <n v="0"/>
    <n v="261.24"/>
    <n v="33.961200000000005"/>
    <n v="0"/>
    <n v="0"/>
    <n v="295.20120000000003"/>
    <m/>
    <s v="1"/>
    <x v="1"/>
  </r>
  <r>
    <x v="6"/>
    <x v="157"/>
    <s v="1"/>
    <x v="0"/>
    <s v="15041RESIN415142021"/>
    <s v="21SD000C"/>
    <x v="4870"/>
    <n v="5989"/>
    <x v="241"/>
    <x v="286"/>
    <n v="0"/>
    <n v="0"/>
    <n v="520.36"/>
    <n v="67.646799999999999"/>
    <n v="0"/>
    <n v="0"/>
    <n v="588.0068"/>
    <m/>
    <s v="1"/>
    <x v="1"/>
  </r>
  <r>
    <x v="6"/>
    <x v="157"/>
    <s v="1"/>
    <x v="0"/>
    <s v="15041RESIN415142021"/>
    <s v="21SD000C"/>
    <x v="4871"/>
    <n v="5990"/>
    <x v="88"/>
    <x v="98"/>
    <n v="0"/>
    <n v="0"/>
    <n v="83.61"/>
    <n v="10.869300000000001"/>
    <n v="0"/>
    <n v="0"/>
    <n v="94.479299999999995"/>
    <m/>
    <s v="1"/>
    <x v="1"/>
  </r>
  <r>
    <x v="6"/>
    <x v="157"/>
    <s v="1"/>
    <x v="0"/>
    <s v="15041RESIN415142021"/>
    <s v="21SD000C"/>
    <x v="4872"/>
    <n v="5991"/>
    <x v="157"/>
    <x v="181"/>
    <n v="0"/>
    <n v="0"/>
    <n v="185.82"/>
    <n v="24.156600000000001"/>
    <n v="0"/>
    <n v="0"/>
    <n v="209.97659999999999"/>
    <m/>
    <s v="1"/>
    <x v="1"/>
  </r>
  <r>
    <x v="6"/>
    <x v="157"/>
    <s v="1"/>
    <x v="0"/>
    <s v="15041RESIN415142021"/>
    <s v="21SD000C"/>
    <x v="4873"/>
    <n v="5992"/>
    <x v="232"/>
    <x v="272"/>
    <n v="0"/>
    <n v="0"/>
    <n v="184.67"/>
    <n v="24.007099999999998"/>
    <n v="0"/>
    <n v="0"/>
    <n v="208.6771"/>
    <m/>
    <s v="1"/>
    <x v="1"/>
  </r>
  <r>
    <x v="6"/>
    <x v="157"/>
    <s v="1"/>
    <x v="0"/>
    <s v="15041RESIN415142021"/>
    <s v="21SD000C"/>
    <x v="4874"/>
    <n v="5993"/>
    <x v="395"/>
    <x v="464"/>
    <n v="0"/>
    <n v="0"/>
    <n v="166.42"/>
    <n v="21.634599999999999"/>
    <n v="0"/>
    <n v="0"/>
    <n v="188.05459999999999"/>
    <m/>
    <s v="1"/>
    <x v="1"/>
  </r>
  <r>
    <x v="6"/>
    <x v="157"/>
    <s v="1"/>
    <x v="0"/>
    <s v="15041RESIN415142021"/>
    <s v="21SD000C"/>
    <x v="4875"/>
    <n v="5994"/>
    <x v="40"/>
    <x v="44"/>
    <n v="0"/>
    <n v="0"/>
    <n v="446.02"/>
    <n v="57.982599999999998"/>
    <n v="0"/>
    <n v="0"/>
    <n v="504.00259999999997"/>
    <m/>
    <s v="1"/>
    <x v="1"/>
  </r>
  <r>
    <x v="6"/>
    <x v="157"/>
    <s v="1"/>
    <x v="0"/>
    <s v="15041RESIN415142021"/>
    <s v="21SD000C"/>
    <x v="4876"/>
    <n v="5995"/>
    <x v="34"/>
    <x v="38"/>
    <n v="0"/>
    <n v="0"/>
    <n v="466.61"/>
    <n v="60.659300000000002"/>
    <n v="0"/>
    <n v="0"/>
    <n v="527.26930000000004"/>
    <m/>
    <s v="1"/>
    <x v="1"/>
  </r>
  <r>
    <x v="6"/>
    <x v="157"/>
    <s v="1"/>
    <x v="0"/>
    <s v="15041RESIN415142021"/>
    <s v="21SD000C"/>
    <x v="4877"/>
    <n v="5996"/>
    <x v="159"/>
    <x v="183"/>
    <n v="0"/>
    <n v="0"/>
    <n v="74.319999999999993"/>
    <n v="9.6616"/>
    <n v="0"/>
    <n v="0"/>
    <n v="83.981599999999986"/>
    <m/>
    <s v="1"/>
    <x v="1"/>
  </r>
  <r>
    <x v="6"/>
    <x v="157"/>
    <s v="1"/>
    <x v="0"/>
    <s v="15041RESIN415142021"/>
    <s v="21SD000C"/>
    <x v="4878"/>
    <n v="5997"/>
    <x v="10"/>
    <x v="11"/>
    <n v="0"/>
    <n v="0"/>
    <n v="336.02"/>
    <n v="43.682600000000001"/>
    <n v="0"/>
    <n v="0"/>
    <n v="379.70259999999996"/>
    <m/>
    <s v="1"/>
    <x v="1"/>
  </r>
  <r>
    <x v="6"/>
    <x v="157"/>
    <s v="1"/>
    <x v="0"/>
    <s v="15041RESIN415142021"/>
    <s v="21SD000C"/>
    <x v="4879"/>
    <n v="5998"/>
    <x v="129"/>
    <x v="147"/>
    <n v="0"/>
    <n v="0"/>
    <n v="460.7"/>
    <n v="59.890999999999998"/>
    <n v="0"/>
    <n v="0"/>
    <n v="520.59100000000001"/>
    <m/>
    <s v="1"/>
    <x v="1"/>
  </r>
  <r>
    <x v="6"/>
    <x v="157"/>
    <s v="1"/>
    <x v="0"/>
    <s v="15041RESIN415142021"/>
    <s v="21SD000C"/>
    <x v="4880"/>
    <n v="5999"/>
    <x v="37"/>
    <x v="41"/>
    <n v="0"/>
    <n v="0"/>
    <n v="1969.96"/>
    <n v="256.09480000000002"/>
    <n v="0"/>
    <n v="0"/>
    <n v="2226.0547999999999"/>
    <m/>
    <s v="1"/>
    <x v="1"/>
  </r>
  <r>
    <x v="6"/>
    <x v="157"/>
    <s v="1"/>
    <x v="0"/>
    <s v="15041RESIN068492022"/>
    <s v="22SD004C"/>
    <x v="3797"/>
    <n v="1"/>
    <x v="60"/>
    <x v="65"/>
    <n v="0"/>
    <n v="0"/>
    <n v="130.07"/>
    <n v="16.909099999999999"/>
    <n v="0"/>
    <n v="0"/>
    <n v="146.97909999999999"/>
    <m/>
    <s v="1"/>
    <x v="2"/>
  </r>
  <r>
    <x v="7"/>
    <x v="163"/>
    <m/>
    <x v="2"/>
    <m/>
    <m/>
    <x v="4881"/>
    <m/>
    <x v="432"/>
    <x v="682"/>
    <m/>
    <m/>
    <m/>
    <m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7" indent="0" compact="0" compactData="0" gridDropZones="1" multipleFieldFilters="0">
  <location ref="A5:C8" firstHeaderRow="2" firstDataRow="2" firstDataCol="2" rowPageCount="2" colPageCount="1"/>
  <pivotFields count="20">
    <pivotField axis="axisPage" compact="0" outline="0" showAll="0">
      <items count="14">
        <item m="1" x="12"/>
        <item m="1" x="10"/>
        <item m="1" x="11"/>
        <item m="1" x="8"/>
        <item m="1" x="9"/>
        <item x="7"/>
        <item x="2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axis="axisRow" compact="0" outline="0" showAll="0" sortType="ascending" defaultSubtotal="0">
      <items count="6001"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0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2"/>
        <item x="3401"/>
        <item x="3403"/>
        <item x="3404"/>
        <item x="3405"/>
        <item x="3406"/>
        <item x="3407"/>
        <item x="3958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796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m="1" x="5491"/>
        <item x="2648"/>
        <item x="2649"/>
        <item x="2650"/>
        <item x="2651"/>
        <item x="2652"/>
        <item m="1" x="5543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433"/>
        <item x="2432"/>
        <item x="2431"/>
        <item x="2430"/>
        <item x="2429"/>
        <item x="2428"/>
        <item x="2427"/>
        <item x="2426"/>
        <item x="1574"/>
        <item x="1573"/>
        <item x="1572"/>
        <item x="1571"/>
        <item x="1570"/>
        <item x="1569"/>
        <item x="1568"/>
        <item x="1567"/>
        <item x="1566"/>
        <item x="830"/>
        <item x="829"/>
        <item x="828"/>
        <item x="827"/>
        <item x="826"/>
        <item x="825"/>
        <item x="824"/>
        <item x="823"/>
        <item x="822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1697"/>
        <item x="1698"/>
        <item x="1699"/>
        <item x="2992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2993"/>
        <item x="2994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117"/>
        <item x="118"/>
        <item x="119"/>
        <item x="120"/>
        <item x="121"/>
        <item x="122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m="1" x="5728"/>
        <item m="1" x="4893"/>
        <item m="1" x="5176"/>
        <item m="1" x="5459"/>
        <item m="1" x="5746"/>
        <item m="1" x="4911"/>
        <item m="1" x="5194"/>
        <item m="1" x="5477"/>
        <item m="1" x="5764"/>
        <item m="1" x="4929"/>
        <item m="1" x="5212"/>
        <item m="1" x="5496"/>
        <item m="1" x="5781"/>
        <item m="1" x="4947"/>
        <item m="1" x="5229"/>
        <item m="1" x="5513"/>
        <item m="1" x="5798"/>
        <item m="1" x="4964"/>
        <item m="1" x="5246"/>
        <item m="1" x="5530"/>
        <item m="1" x="5815"/>
        <item m="1" x="4981"/>
        <item m="1" x="5263"/>
        <item m="1" x="5548"/>
        <item m="1" x="5832"/>
        <item m="1" x="4998"/>
        <item m="1" x="5280"/>
        <item m="1" x="5565"/>
        <item m="1" x="5849"/>
        <item m="1" x="5015"/>
        <item m="1" x="5297"/>
        <item m="1" x="5582"/>
        <item m="1" x="5866"/>
        <item m="1" x="5032"/>
        <item m="1" x="5314"/>
        <item m="1" x="5599"/>
        <item m="1" x="5883"/>
        <item m="1" x="5049"/>
        <item m="1" x="5331"/>
        <item m="1" x="5617"/>
        <item m="1" x="5900"/>
        <item m="1" x="5066"/>
        <item m="1" x="5348"/>
        <item m="1" x="5635"/>
        <item m="1" x="5918"/>
        <item m="1" x="5083"/>
        <item m="1" x="5365"/>
        <item m="1" x="5652"/>
        <item m="1" x="5935"/>
        <item m="1" x="5099"/>
        <item m="1" x="5382"/>
        <item m="1" x="5669"/>
        <item m="1" x="5952"/>
        <item m="1" x="5116"/>
        <item m="1" x="5399"/>
        <item m="1" x="5686"/>
        <item m="1" x="5969"/>
        <item m="1" x="5133"/>
        <item m="1" x="5416"/>
        <item m="1" x="5703"/>
        <item m="1" x="5986"/>
        <item m="1" x="5150"/>
        <item m="1" x="5433"/>
        <item m="1" x="5720"/>
        <item m="1" x="4884"/>
        <item m="1" x="5167"/>
        <item m="1" x="5450"/>
        <item m="1" x="5737"/>
        <item m="1" x="4902"/>
        <item m="1" x="5185"/>
        <item m="1" x="5468"/>
        <item m="1" x="5755"/>
        <item m="1" x="4920"/>
        <item m="1" x="5203"/>
        <item m="1" x="5486"/>
        <item m="1" x="5773"/>
        <item m="1" x="4938"/>
        <item m="1" x="5220"/>
        <item m="1" x="5504"/>
        <item m="1" x="5789"/>
        <item m="1" x="4955"/>
        <item m="1" x="5237"/>
        <item m="1" x="5521"/>
        <item m="1" x="5806"/>
        <item m="1" x="4972"/>
        <item m="1" x="5254"/>
        <item m="1" x="5538"/>
        <item m="1" x="5823"/>
        <item m="1" x="4989"/>
        <item m="1" x="5271"/>
        <item m="1" x="5556"/>
        <item m="1" x="5840"/>
        <item m="1" x="5006"/>
        <item m="1" x="5288"/>
        <item m="1" x="5573"/>
        <item m="1" x="5857"/>
        <item m="1" x="5023"/>
        <item m="1" x="5305"/>
        <item m="1" x="5590"/>
        <item m="1" x="5874"/>
        <item m="1" x="5040"/>
        <item m="1" x="5322"/>
        <item m="1" x="5607"/>
        <item m="1" x="5891"/>
        <item m="1" x="5057"/>
        <item m="1" x="5339"/>
        <item m="1" x="5626"/>
        <item m="1" x="5909"/>
        <item m="1" x="5074"/>
        <item m="1" x="5356"/>
        <item m="1" x="5643"/>
        <item m="1" x="5926"/>
        <item m="1" x="5090"/>
        <item m="1" x="5373"/>
        <item m="1" x="5660"/>
        <item m="1" x="5943"/>
        <item m="1" x="5107"/>
        <item m="1" x="5390"/>
        <item m="1" x="5677"/>
        <item m="1" x="5960"/>
        <item m="1" x="5124"/>
        <item m="1" x="5407"/>
        <item m="1" x="5694"/>
        <item m="1" x="5977"/>
        <item m="1" x="5141"/>
        <item m="1" x="5424"/>
        <item m="1" x="5711"/>
        <item m="1" x="5994"/>
        <item m="1" x="5158"/>
        <item m="1" x="5441"/>
        <item m="1" x="5727"/>
        <item m="1" x="4892"/>
        <item m="1" x="5175"/>
        <item m="1" x="5458"/>
        <item m="1" x="5745"/>
        <item m="1" x="4910"/>
        <item m="1" x="5193"/>
        <item m="1" x="5476"/>
        <item m="1" x="5621"/>
        <item m="1" x="5763"/>
        <item m="1" x="5904"/>
        <item m="1" x="4928"/>
        <item m="1" x="5070"/>
        <item m="1" x="5211"/>
        <item m="1" x="5352"/>
        <item m="1" x="5495"/>
        <item m="1" x="5639"/>
        <item m="1" x="5780"/>
        <item m="1" x="5922"/>
        <item m="1" x="4946"/>
        <item m="1" x="5087"/>
        <item m="1" x="5228"/>
        <item m="1" x="5369"/>
        <item m="1" x="5512"/>
        <item m="1" x="5656"/>
        <item m="1" x="5797"/>
        <item m="1" x="5939"/>
        <item m="1" x="4963"/>
        <item m="1" x="5103"/>
        <item m="1" x="5245"/>
        <item m="1" x="5386"/>
        <item m="1" x="5529"/>
        <item m="1" x="5673"/>
        <item m="1" x="5814"/>
        <item m="1" x="5956"/>
        <item m="1" x="4980"/>
        <item m="1" x="5120"/>
        <item m="1" x="5262"/>
        <item m="1" x="5403"/>
        <item m="1" x="5547"/>
        <item m="1" x="5690"/>
        <item m="1" x="5831"/>
        <item m="1" x="5973"/>
        <item m="1" x="4997"/>
        <item m="1" x="5137"/>
        <item m="1" x="5279"/>
        <item m="1" x="5420"/>
        <item m="1" x="5564"/>
        <item m="1" x="5707"/>
        <item m="1" x="5848"/>
        <item m="1" x="5990"/>
        <item m="1" x="5014"/>
        <item m="1" x="5154"/>
        <item m="1" x="5296"/>
        <item m="1" x="5437"/>
        <item m="1" x="5581"/>
        <item m="1" x="5723"/>
        <item m="1" x="5865"/>
        <item m="1" x="4888"/>
        <item m="1" x="5031"/>
        <item m="1" x="5171"/>
        <item m="1" x="5313"/>
        <item m="1" x="5454"/>
        <item m="1" x="5598"/>
        <item m="1" x="5741"/>
        <item m="1" x="5882"/>
        <item m="1" x="4906"/>
        <item m="1" x="5048"/>
        <item m="1" x="5189"/>
        <item m="1" x="5330"/>
        <item m="1" x="5472"/>
        <item m="1" x="5616"/>
        <item m="1" x="5759"/>
        <item m="1" x="5899"/>
        <item m="1" x="4924"/>
        <item m="1" x="5065"/>
        <item m="1" x="5207"/>
        <item m="1" x="5347"/>
        <item m="1" x="5490"/>
        <item m="1" x="5634"/>
        <item m="1" x="5777"/>
        <item m="1" x="5917"/>
        <item m="1" x="4942"/>
        <item m="1" x="5082"/>
        <item m="1" x="5224"/>
        <item m="1" x="5364"/>
        <item m="1" x="5508"/>
        <item m="1" x="5651"/>
        <item m="1" x="5793"/>
        <item m="1" x="5934"/>
        <item m="1" x="4959"/>
        <item m="1" x="5098"/>
        <item m="1" x="5241"/>
        <item m="1" x="5381"/>
        <item m="1" x="5525"/>
        <item m="1" x="5668"/>
        <item m="1" x="5810"/>
        <item m="1" x="5951"/>
        <item m="1" x="4976"/>
        <item m="1" x="5115"/>
        <item m="1" x="5258"/>
        <item m="1" x="5398"/>
        <item m="1" x="5542"/>
        <item m="1" x="5685"/>
        <item m="1" x="5827"/>
        <item m="1" x="5968"/>
        <item m="1" x="4993"/>
        <item m="1" x="5132"/>
        <item m="1" x="5275"/>
        <item m="1" x="5415"/>
        <item m="1" x="5560"/>
        <item m="1" x="5702"/>
        <item m="1" x="5844"/>
        <item m="1" x="5985"/>
        <item m="1" x="5010"/>
        <item m="1" x="5149"/>
        <item m="1" x="5292"/>
        <item m="1" x="5432"/>
        <item m="1" x="5577"/>
        <item m="1" x="5719"/>
        <item m="1" x="5861"/>
        <item m="1" x="4883"/>
        <item m="1" x="5027"/>
        <item m="1" x="5166"/>
        <item m="1" x="5309"/>
        <item m="1" x="5449"/>
        <item m="1" x="5594"/>
        <item m="1" x="5736"/>
        <item m="1" x="5878"/>
        <item m="1" x="4901"/>
        <item m="1" x="5044"/>
        <item m="1" x="5184"/>
        <item m="1" x="5326"/>
        <item m="1" x="5467"/>
        <item m="1" x="5612"/>
        <item m="1" x="5754"/>
        <item m="1" x="5895"/>
        <item m="1" x="4919"/>
        <item m="1" x="5061"/>
        <item m="1" x="5202"/>
        <item m="1" x="5343"/>
        <item m="1" x="5485"/>
        <item m="1" x="5630"/>
        <item m="1" x="5772"/>
        <item m="1" x="5913"/>
        <item m="1" x="4937"/>
        <item m="1" x="5078"/>
        <item m="1" x="5219"/>
        <item m="1" x="5360"/>
        <item m="1" x="5503"/>
        <item m="1" x="5647"/>
        <item m="1" x="5788"/>
        <item m="1" x="5930"/>
        <item m="1" x="4954"/>
        <item m="1" x="5094"/>
        <item m="1" x="5236"/>
        <item m="1" x="5377"/>
        <item m="1" x="5520"/>
        <item m="1" x="5664"/>
        <item m="1" x="5805"/>
        <item m="1" x="5947"/>
        <item m="1" x="4971"/>
        <item m="1" x="5111"/>
        <item m="1" x="5253"/>
        <item m="1" x="5394"/>
        <item m="1" x="5537"/>
        <item m="1" x="5681"/>
        <item m="1" x="5822"/>
        <item m="1" x="5964"/>
        <item m="1" x="4988"/>
        <item m="1" x="5128"/>
        <item m="1" x="5270"/>
        <item m="1" x="5411"/>
        <item m="1" x="5555"/>
        <item m="1" x="5698"/>
        <item m="1" x="5839"/>
        <item m="1" x="5981"/>
        <item m="1" x="5005"/>
        <item m="1" x="5145"/>
        <item m="1" x="5287"/>
        <item m="1" x="5428"/>
        <item m="1" x="5572"/>
        <item m="1" x="5715"/>
        <item m="1" x="5856"/>
        <item m="1" x="5998"/>
        <item m="1" x="5022"/>
        <item m="1" x="5162"/>
        <item m="1" x="5304"/>
        <item m="1" x="5445"/>
        <item m="1" x="5589"/>
        <item m="1" x="5732"/>
        <item m="1" x="5873"/>
        <item m="1" x="4897"/>
        <item m="1" x="5039"/>
        <item m="1" x="5180"/>
        <item m="1" x="5321"/>
        <item m="1" x="5463"/>
        <item m="1" x="5606"/>
        <item m="1" x="5750"/>
        <item m="1" x="5890"/>
        <item m="1" x="4915"/>
        <item m="1" x="5056"/>
        <item m="1" x="5198"/>
        <item m="1" x="5338"/>
        <item m="1" x="5481"/>
        <item m="1" x="5625"/>
        <item m="1" x="5768"/>
        <item m="1" x="5908"/>
        <item m="1" x="4933"/>
        <item m="1" x="5073"/>
        <item m="1" x="5215"/>
        <item m="1" x="5355"/>
        <item m="1" x="5499"/>
        <item m="1" x="5642"/>
        <item m="1" x="5784"/>
        <item m="1" x="5925"/>
        <item m="1" x="4950"/>
        <item m="1" x="5089"/>
        <item m="1" x="5232"/>
        <item m="1" x="5372"/>
        <item m="1" x="5516"/>
        <item m="1" x="5659"/>
        <item m="1" x="5801"/>
        <item m="1" x="5942"/>
        <item m="1" x="4967"/>
        <item m="1" x="5106"/>
        <item m="1" x="5249"/>
        <item m="1" x="5389"/>
        <item m="1" x="5533"/>
        <item m="1" x="5676"/>
        <item m="1" x="5818"/>
        <item m="1" x="5959"/>
        <item m="1" x="4984"/>
        <item m="1" x="5123"/>
        <item m="1" x="5266"/>
        <item m="1" x="5406"/>
        <item m="1" x="5551"/>
        <item m="1" x="5693"/>
        <item m="1" x="5835"/>
        <item m="1" x="5976"/>
        <item m="1" x="5001"/>
        <item m="1" x="5140"/>
        <item m="1" x="5283"/>
        <item m="1" x="5423"/>
        <item m="1" x="5568"/>
        <item m="1" x="5710"/>
        <item m="1" x="5852"/>
        <item m="1" x="5993"/>
        <item m="1" x="5018"/>
        <item m="1" x="5157"/>
        <item m="1" x="5300"/>
        <item m="1" x="5440"/>
        <item m="1" x="5585"/>
        <item m="1" x="5726"/>
        <item m="1" x="5869"/>
        <item m="1" x="4891"/>
        <item m="1" x="5035"/>
        <item m="1" x="5174"/>
        <item m="1" x="5317"/>
        <item m="1" x="5457"/>
        <item m="1" x="5602"/>
        <item m="1" x="5744"/>
        <item m="1" x="5886"/>
        <item m="1" x="4909"/>
        <item m="1" x="5052"/>
        <item m="1" x="5192"/>
        <item m="1" x="5334"/>
        <item m="1" x="5475"/>
        <item m="1" x="5620"/>
        <item m="1" x="5762"/>
        <item m="1" x="5903"/>
        <item m="1" x="4927"/>
        <item m="1" x="5069"/>
        <item m="1" x="5210"/>
        <item m="1" x="5351"/>
        <item m="1" x="5494"/>
        <item m="1" x="5638"/>
        <item m="1" x="5779"/>
        <item m="1" x="5921"/>
        <item m="1" x="4945"/>
        <item m="1" x="5086"/>
        <item m="1" x="5227"/>
        <item m="1" x="5368"/>
        <item m="1" x="5511"/>
        <item m="1" x="5655"/>
        <item m="1" x="5796"/>
        <item m="1" x="5938"/>
        <item m="1" x="4962"/>
        <item m="1" x="5102"/>
        <item m="1" x="5244"/>
        <item m="1" x="5385"/>
        <item m="1" x="5528"/>
        <item m="1" x="5672"/>
        <item m="1" x="5813"/>
        <item m="1" x="5955"/>
        <item m="1" x="4979"/>
        <item m="1" x="5119"/>
        <item m="1" x="5261"/>
        <item m="1" x="5402"/>
        <item m="1" x="5546"/>
        <item m="1" x="5689"/>
        <item m="1" x="5830"/>
        <item m="1" x="5972"/>
        <item m="1" x="4996"/>
        <item m="1" x="5136"/>
        <item m="1" x="5278"/>
        <item m="1" x="5419"/>
        <item m="1" x="5563"/>
        <item m="1" x="5706"/>
        <item m="1" x="5847"/>
        <item m="1" x="5989"/>
        <item m="1" x="5013"/>
        <item m="1" x="5153"/>
        <item m="1" x="5295"/>
        <item m="1" x="5436"/>
        <item m="1" x="5580"/>
        <item m="1" x="5722"/>
        <item m="1" x="5864"/>
        <item m="1" x="4887"/>
        <item m="1" x="5030"/>
        <item m="1" x="5170"/>
        <item m="1" x="5312"/>
        <item m="1" x="5453"/>
        <item m="1" x="5597"/>
        <item m="1" x="5740"/>
        <item m="1" x="5881"/>
        <item m="1" x="4905"/>
        <item m="1" x="5047"/>
        <item m="1" x="5188"/>
        <item m="1" x="5329"/>
        <item m="1" x="5471"/>
        <item m="1" x="5615"/>
        <item m="1" x="5758"/>
        <item m="1" x="5898"/>
        <item m="1" x="4923"/>
        <item m="1" x="5064"/>
        <item m="1" x="5206"/>
        <item m="1" x="5346"/>
        <item m="1" x="5489"/>
        <item m="1" x="5633"/>
        <item m="1" x="5776"/>
        <item m="1" x="5916"/>
        <item m="1" x="4941"/>
        <item m="1" x="5081"/>
        <item m="1" x="5223"/>
        <item m="1" x="5363"/>
        <item m="1" x="5507"/>
        <item m="1" x="5650"/>
        <item m="1" x="5792"/>
        <item m="1" x="5933"/>
        <item m="1" x="4958"/>
        <item m="1" x="5097"/>
        <item m="1" x="5240"/>
        <item m="1" x="5380"/>
        <item m="1" x="5524"/>
        <item m="1" x="5667"/>
        <item m="1" x="5809"/>
        <item m="1" x="5950"/>
        <item m="1" x="4975"/>
        <item m="1" x="5114"/>
        <item m="1" x="5257"/>
        <item m="1" x="5397"/>
        <item m="1" x="5541"/>
        <item m="1" x="5684"/>
        <item m="1" x="5826"/>
        <item m="1" x="5967"/>
        <item m="1" x="4992"/>
        <item m="1" x="5131"/>
        <item m="1" x="5274"/>
        <item m="1" x="5414"/>
        <item m="1" x="5559"/>
        <item m="1" x="5701"/>
        <item m="1" x="5843"/>
        <item m="1" x="5984"/>
        <item m="1" x="5009"/>
        <item m="1" x="5148"/>
        <item m="1" x="5291"/>
        <item m="1" x="5431"/>
        <item m="1" x="5576"/>
        <item m="1" x="5718"/>
        <item m="1" x="5860"/>
        <item m="1" x="4882"/>
        <item m="1" x="5026"/>
        <item m="1" x="5165"/>
        <item m="1" x="5308"/>
        <item m="1" x="5448"/>
        <item m="1" x="5593"/>
        <item m="1" x="5735"/>
        <item m="1" x="5877"/>
        <item m="1" x="4900"/>
        <item m="1" x="5043"/>
        <item m="1" x="5183"/>
        <item m="1" x="5325"/>
        <item m="1" x="5466"/>
        <item m="1" x="5611"/>
        <item m="1" x="5753"/>
        <item m="1" x="5894"/>
        <item m="1" x="4918"/>
        <item m="1" x="5060"/>
        <item m="1" x="5201"/>
        <item m="1" x="5342"/>
        <item m="1" x="5484"/>
        <item m="1" x="5629"/>
        <item m="1" x="5771"/>
        <item m="1" x="5912"/>
        <item m="1" x="4936"/>
        <item m="1" x="5077"/>
        <item m="1" x="5218"/>
        <item m="1" x="5359"/>
        <item m="1" x="5502"/>
        <item m="1" x="5646"/>
        <item m="1" x="5787"/>
        <item m="1" x="5929"/>
        <item m="1" x="4953"/>
        <item m="1" x="5093"/>
        <item m="1" x="5235"/>
        <item m="1" x="5376"/>
        <item m="1" x="5519"/>
        <item m="1" x="5663"/>
        <item m="1" x="5804"/>
        <item m="1" x="5946"/>
        <item m="1" x="4970"/>
        <item m="1" x="5110"/>
        <item m="1" x="5252"/>
        <item m="1" x="5393"/>
        <item m="1" x="5536"/>
        <item m="1" x="5680"/>
        <item m="1" x="5821"/>
        <item m="1" x="5963"/>
        <item m="1" x="4987"/>
        <item m="1" x="5127"/>
        <item m="1" x="5269"/>
        <item m="1" x="5410"/>
        <item m="1" x="5554"/>
        <item m="1" x="5697"/>
        <item m="1" x="5838"/>
        <item m="1" x="5980"/>
        <item m="1" x="5004"/>
        <item m="1" x="5144"/>
        <item m="1" x="5286"/>
        <item m="1" x="5427"/>
        <item m="1" x="5571"/>
        <item m="1" x="5714"/>
        <item m="1" x="5855"/>
        <item m="1" x="5997"/>
        <item m="1" x="5021"/>
        <item m="1" x="5161"/>
        <item m="1" x="5303"/>
        <item m="1" x="5444"/>
        <item m="1" x="5588"/>
        <item m="1" x="5731"/>
        <item m="1" x="5872"/>
        <item m="1" x="4896"/>
        <item m="1" x="5038"/>
        <item m="1" x="5179"/>
        <item m="1" x="5320"/>
        <item m="1" x="5462"/>
        <item m="1" x="5605"/>
        <item m="1" x="5749"/>
        <item m="1" x="5889"/>
        <item m="1" x="4914"/>
        <item m="1" x="5055"/>
        <item m="1" x="5197"/>
        <item m="1" x="5337"/>
        <item m="1" x="5480"/>
        <item m="1" x="5624"/>
        <item m="1" x="5767"/>
        <item m="1" x="5907"/>
        <item m="1" x="4932"/>
        <item m="1" x="5072"/>
        <item m="1" x="5214"/>
        <item m="1" x="5354"/>
        <item m="1" x="5498"/>
        <item m="1" x="5641"/>
        <item m="1" x="5783"/>
        <item m="1" x="5924"/>
        <item m="1" x="4949"/>
        <item m="1" x="5088"/>
        <item m="1" x="5231"/>
        <item m="1" x="5371"/>
        <item m="1" x="5515"/>
        <item m="1" x="5658"/>
        <item m="1" x="5800"/>
        <item m="1" x="5941"/>
        <item m="1" x="4966"/>
        <item m="1" x="5105"/>
        <item m="1" x="5248"/>
        <item m="1" x="5388"/>
        <item m="1" x="5532"/>
        <item m="1" x="5675"/>
        <item m="1" x="5817"/>
        <item m="1" x="5958"/>
        <item m="1" x="4983"/>
        <item m="1" x="5122"/>
        <item m="1" x="5265"/>
        <item m="1" x="5405"/>
        <item m="1" x="5550"/>
        <item m="1" x="5692"/>
        <item m="1" x="5834"/>
        <item m="1" x="5975"/>
        <item m="1" x="5000"/>
        <item m="1" x="5139"/>
        <item m="1" x="5282"/>
        <item m="1" x="5422"/>
        <item m="1" x="5567"/>
        <item m="1" x="5709"/>
        <item m="1" x="5851"/>
        <item m="1" x="5992"/>
        <item m="1" x="5017"/>
        <item m="1" x="5156"/>
        <item m="1" x="5299"/>
        <item m="1" x="5439"/>
        <item m="1" x="5584"/>
        <item m="1" x="5725"/>
        <item m="1" x="5868"/>
        <item m="1" x="4890"/>
        <item m="1" x="5034"/>
        <item m="1" x="5173"/>
        <item m="1" x="5316"/>
        <item m="1" x="5456"/>
        <item m="1" x="5601"/>
        <item m="1" x="5743"/>
        <item m="1" x="5885"/>
        <item m="1" x="4908"/>
        <item m="1" x="5051"/>
        <item m="1" x="5191"/>
        <item m="1" x="5333"/>
        <item m="1" x="5474"/>
        <item m="1" x="5619"/>
        <item m="1" x="5761"/>
        <item m="1" x="5902"/>
        <item m="1" x="4926"/>
        <item m="1" x="5068"/>
        <item m="1" x="5209"/>
        <item m="1" x="5350"/>
        <item m="1" x="5493"/>
        <item m="1" x="5637"/>
        <item m="1" x="5778"/>
        <item m="1" x="5920"/>
        <item m="1" x="4944"/>
        <item m="1" x="5085"/>
        <item m="1" x="5226"/>
        <item m="1" x="5367"/>
        <item m="1" x="5510"/>
        <item m="1" x="5654"/>
        <item m="1" x="5795"/>
        <item m="1" x="5937"/>
        <item m="1" x="4961"/>
        <item m="1" x="5101"/>
        <item m="1" x="5243"/>
        <item m="1" x="5384"/>
        <item m="1" x="5527"/>
        <item m="1" x="5671"/>
        <item m="1" x="5812"/>
        <item m="1" x="5954"/>
        <item m="1" x="4978"/>
        <item m="1" x="5118"/>
        <item m="1" x="5260"/>
        <item m="1" x="5401"/>
        <item m="1" x="5545"/>
        <item m="1" x="5688"/>
        <item m="1" x="5829"/>
        <item m="1" x="5971"/>
        <item m="1" x="4995"/>
        <item m="1" x="5135"/>
        <item m="1" x="5277"/>
        <item m="1" x="5418"/>
        <item m="1" x="5562"/>
        <item m="1" x="5705"/>
        <item m="1" x="5846"/>
        <item m="1" x="5988"/>
        <item m="1" x="5012"/>
        <item m="1" x="5152"/>
        <item m="1" x="5294"/>
        <item m="1" x="5435"/>
        <item m="1" x="5579"/>
        <item m="1" x="5721"/>
        <item m="1" x="5863"/>
        <item m="1" x="4886"/>
        <item m="1" x="5029"/>
        <item m="1" x="5169"/>
        <item m="1" x="5311"/>
        <item m="1" x="5452"/>
        <item m="1" x="5596"/>
        <item m="1" x="5739"/>
        <item m="1" x="5880"/>
        <item m="1" x="4904"/>
        <item m="1" x="5046"/>
        <item m="1" x="5187"/>
        <item m="1" x="5328"/>
        <item m="1" x="5470"/>
        <item m="1" x="5614"/>
        <item m="1" x="5757"/>
        <item m="1" x="5897"/>
        <item m="1" x="4922"/>
        <item m="1" x="5063"/>
        <item m="1" x="5205"/>
        <item m="1" x="5345"/>
        <item m="1" x="5488"/>
        <item m="1" x="5632"/>
        <item m="1" x="5775"/>
        <item m="1" x="5915"/>
        <item m="1" x="4940"/>
        <item m="1" x="5080"/>
        <item m="1" x="5222"/>
        <item m="1" x="5362"/>
        <item m="1" x="5506"/>
        <item m="1" x="5649"/>
        <item m="1" x="5791"/>
        <item m="1" x="5932"/>
        <item m="1" x="4957"/>
        <item m="1" x="5096"/>
        <item m="1" x="5239"/>
        <item m="1" x="5379"/>
        <item m="1" x="5523"/>
        <item m="1" x="5666"/>
        <item m="1" x="5808"/>
        <item m="1" x="5949"/>
        <item m="1" x="4974"/>
        <item m="1" x="5113"/>
        <item m="1" x="5256"/>
        <item m="1" x="5396"/>
        <item m="1" x="5540"/>
        <item m="1" x="5683"/>
        <item m="1" x="5825"/>
        <item m="1" x="5966"/>
        <item m="1" x="4991"/>
        <item m="1" x="5130"/>
        <item m="1" x="5273"/>
        <item m="1" x="5413"/>
        <item m="1" x="5558"/>
        <item m="1" x="5700"/>
        <item m="1" x="5842"/>
        <item m="1" x="5983"/>
        <item m="1" x="5008"/>
        <item m="1" x="5147"/>
        <item m="1" x="5290"/>
        <item m="1" x="5430"/>
        <item m="1" x="5575"/>
        <item m="1" x="5717"/>
        <item m="1" x="5859"/>
        <item m="1" x="6000"/>
        <item m="1" x="5025"/>
        <item m="1" x="5164"/>
        <item m="1" x="5307"/>
        <item m="1" x="5447"/>
        <item m="1" x="5592"/>
        <item m="1" x="5734"/>
        <item m="1" x="5876"/>
        <item m="1" x="4899"/>
        <item m="1" x="5042"/>
        <item m="1" x="5182"/>
        <item m="1" x="5324"/>
        <item m="1" x="5465"/>
        <item m="1" x="5610"/>
        <item m="1" x="5752"/>
        <item m="1" x="5893"/>
        <item m="1" x="4917"/>
        <item m="1" x="5059"/>
        <item m="1" x="5200"/>
        <item m="1" x="5341"/>
        <item m="1" x="5483"/>
        <item m="1" x="5628"/>
        <item m="1" x="5770"/>
        <item m="1" x="5911"/>
        <item m="1" x="4935"/>
        <item m="1" x="5076"/>
        <item m="1" x="5217"/>
        <item m="1" x="5358"/>
        <item m="1" x="5501"/>
        <item m="1" x="5645"/>
        <item m="1" x="5786"/>
        <item m="1" x="5928"/>
        <item m="1" x="4952"/>
        <item m="1" x="5092"/>
        <item m="1" x="5234"/>
        <item m="1" x="5375"/>
        <item m="1" x="5518"/>
        <item m="1" x="5662"/>
        <item m="1" x="5803"/>
        <item m="1" x="5945"/>
        <item m="1" x="4969"/>
        <item m="1" x="5109"/>
        <item m="1" x="5251"/>
        <item m="1" x="5392"/>
        <item m="1" x="5535"/>
        <item m="1" x="5679"/>
        <item m="1" x="5820"/>
        <item m="1" x="5962"/>
        <item m="1" x="4986"/>
        <item m="1" x="5126"/>
        <item m="1" x="5268"/>
        <item m="1" x="5409"/>
        <item m="1" x="5553"/>
        <item m="1" x="5696"/>
        <item m="1" x="5837"/>
        <item m="1" x="5979"/>
        <item m="1" x="5003"/>
        <item m="1" x="5143"/>
        <item m="1" x="5285"/>
        <item m="1" x="5426"/>
        <item m="1" x="5570"/>
        <item m="1" x="5713"/>
        <item m="1" x="5854"/>
        <item m="1" x="5996"/>
        <item m="1" x="5020"/>
        <item m="1" x="5160"/>
        <item m="1" x="5302"/>
        <item m="1" x="5443"/>
        <item m="1" x="5587"/>
        <item m="1" x="5730"/>
        <item m="1" x="5871"/>
        <item m="1" x="4895"/>
        <item m="1" x="5037"/>
        <item m="1" x="5178"/>
        <item m="1" x="5319"/>
        <item m="1" x="5461"/>
        <item m="1" x="5604"/>
        <item m="1" x="5748"/>
        <item m="1" x="5888"/>
        <item m="1" x="4913"/>
        <item m="1" x="5054"/>
        <item m="1" x="5196"/>
        <item m="1" x="5336"/>
        <item m="1" x="5479"/>
        <item m="1" x="5623"/>
        <item m="1" x="5766"/>
        <item m="1" x="5906"/>
        <item m="1" x="4931"/>
        <item m="1" x="5071"/>
        <item m="1" x="5213"/>
        <item m="1" x="5353"/>
        <item m="1" x="5497"/>
        <item m="1" x="5640"/>
        <item m="1" x="5782"/>
        <item m="1" x="5923"/>
        <item m="1" x="4948"/>
        <item m="1" x="5230"/>
        <item m="1" x="5370"/>
        <item m="1" x="5514"/>
        <item m="1" x="5657"/>
        <item m="1" x="5799"/>
        <item m="1" x="5940"/>
        <item m="1" x="4965"/>
        <item m="1" x="5104"/>
        <item m="1" x="5247"/>
        <item m="1" x="5387"/>
        <item m="1" x="5531"/>
        <item m="1" x="5674"/>
        <item m="1" x="5816"/>
        <item m="1" x="5957"/>
        <item m="1" x="4982"/>
        <item m="1" x="5121"/>
        <item m="1" x="5264"/>
        <item m="1" x="5404"/>
        <item m="1" x="5549"/>
        <item m="1" x="5691"/>
        <item m="1" x="5833"/>
        <item m="1" x="5974"/>
        <item m="1" x="4999"/>
        <item m="1" x="5138"/>
        <item m="1" x="5281"/>
        <item m="1" x="5421"/>
        <item m="1" x="5566"/>
        <item m="1" x="5708"/>
        <item m="1" x="5850"/>
        <item m="1" x="5991"/>
        <item m="1" x="5016"/>
        <item m="1" x="5155"/>
        <item m="1" x="5298"/>
        <item m="1" x="5438"/>
        <item m="1" x="5583"/>
        <item m="1" x="5724"/>
        <item m="1" x="5867"/>
        <item m="1" x="4889"/>
        <item m="1" x="5033"/>
        <item m="1" x="5172"/>
        <item m="1" x="5315"/>
        <item m="1" x="5455"/>
        <item m="1" x="5600"/>
        <item m="1" x="5742"/>
        <item m="1" x="5884"/>
        <item m="1" x="4907"/>
        <item m="1" x="5050"/>
        <item m="1" x="5190"/>
        <item m="1" x="5332"/>
        <item m="1" x="5473"/>
        <item m="1" x="5618"/>
        <item m="1" x="5760"/>
        <item m="1" x="5901"/>
        <item m="1" x="4925"/>
        <item m="1" x="5067"/>
        <item m="1" x="5208"/>
        <item m="1" x="5349"/>
        <item m="1" x="5492"/>
        <item m="1" x="5636"/>
        <item x="123"/>
        <item m="1" x="5919"/>
        <item m="1" x="4943"/>
        <item m="1" x="5084"/>
        <item m="1" x="5225"/>
        <item m="1" x="5366"/>
        <item m="1" x="5509"/>
        <item m="1" x="5653"/>
        <item m="1" x="5794"/>
        <item m="1" x="5936"/>
        <item m="1" x="4960"/>
        <item m="1" x="5100"/>
        <item m="1" x="5242"/>
        <item m="1" x="5383"/>
        <item m="1" x="5526"/>
        <item m="1" x="5670"/>
        <item m="1" x="5811"/>
        <item m="1" x="5953"/>
        <item m="1" x="4977"/>
        <item m="1" x="5117"/>
        <item m="1" x="5259"/>
        <item m="1" x="5400"/>
        <item m="1" x="5544"/>
        <item m="1" x="5687"/>
        <item m="1" x="5828"/>
        <item m="1" x="5970"/>
        <item m="1" x="4994"/>
        <item m="1" x="5134"/>
        <item m="1" x="5276"/>
        <item m="1" x="5417"/>
        <item m="1" x="5561"/>
        <item m="1" x="5704"/>
        <item m="1" x="5845"/>
        <item m="1" x="5987"/>
        <item m="1" x="5011"/>
        <item m="1" x="5151"/>
        <item m="1" x="5293"/>
        <item m="1" x="5434"/>
        <item m="1" x="5578"/>
        <item m="1" x="5862"/>
        <item m="1" x="4885"/>
        <item m="1" x="5028"/>
        <item m="1" x="5168"/>
        <item m="1" x="5310"/>
        <item m="1" x="5451"/>
        <item m="1" x="5595"/>
        <item m="1" x="5738"/>
        <item m="1" x="5879"/>
        <item m="1" x="4903"/>
        <item m="1" x="5045"/>
        <item m="1" x="5186"/>
        <item m="1" x="5327"/>
        <item m="1" x="5469"/>
        <item m="1" x="5613"/>
        <item m="1" x="5756"/>
        <item m="1" x="5896"/>
        <item m="1" x="4921"/>
        <item m="1" x="5062"/>
        <item m="1" x="5204"/>
        <item m="1" x="5344"/>
        <item m="1" x="5487"/>
        <item m="1" x="5631"/>
        <item m="1" x="5774"/>
        <item m="1" x="5914"/>
        <item m="1" x="4939"/>
        <item m="1" x="5079"/>
        <item m="1" x="5221"/>
        <item m="1" x="5361"/>
        <item m="1" x="5505"/>
        <item m="1" x="5648"/>
        <item m="1" x="5790"/>
        <item m="1" x="5931"/>
        <item m="1" x="4956"/>
        <item m="1" x="5095"/>
        <item m="1" x="5238"/>
        <item m="1" x="5378"/>
        <item m="1" x="5522"/>
        <item m="1" x="5665"/>
        <item m="1" x="5807"/>
        <item m="1" x="5948"/>
        <item m="1" x="4973"/>
        <item m="1" x="5112"/>
        <item m="1" x="5255"/>
        <item m="1" x="5395"/>
        <item m="1" x="5539"/>
        <item m="1" x="5682"/>
        <item m="1" x="5824"/>
        <item m="1" x="5965"/>
        <item m="1" x="4990"/>
        <item m="1" x="5129"/>
        <item m="1" x="5272"/>
        <item m="1" x="5412"/>
        <item m="1" x="5557"/>
        <item m="1" x="5699"/>
        <item m="1" x="5841"/>
        <item m="1" x="5982"/>
        <item m="1" x="5007"/>
        <item m="1" x="5146"/>
        <item m="1" x="5289"/>
        <item m="1" x="5429"/>
        <item m="1" x="5574"/>
        <item m="1" x="5716"/>
        <item m="1" x="5858"/>
        <item m="1" x="5999"/>
        <item m="1" x="5024"/>
        <item m="1" x="5163"/>
        <item m="1" x="5306"/>
        <item m="1" x="5446"/>
        <item m="1" x="5591"/>
        <item m="1" x="5733"/>
        <item m="1" x="5875"/>
        <item m="1" x="4898"/>
        <item m="1" x="5041"/>
        <item m="1" x="5181"/>
        <item m="1" x="5323"/>
        <item m="1" x="5464"/>
        <item m="1" x="5609"/>
        <item m="1" x="5751"/>
        <item m="1" x="5892"/>
        <item m="1" x="4916"/>
        <item m="1" x="5058"/>
        <item m="1" x="5199"/>
        <item m="1" x="5340"/>
        <item m="1" x="5482"/>
        <item m="1" x="5627"/>
        <item m="1" x="5769"/>
        <item m="1" x="5910"/>
        <item m="1" x="4934"/>
        <item m="1" x="5075"/>
        <item m="1" x="5216"/>
        <item m="1" x="5357"/>
        <item m="1" x="5500"/>
        <item m="1" x="5644"/>
        <item m="1" x="5785"/>
        <item m="1" x="5927"/>
        <item m="1" x="4951"/>
        <item m="1" x="5091"/>
        <item m="1" x="5233"/>
        <item m="1" x="5374"/>
        <item m="1" x="5517"/>
        <item m="1" x="5661"/>
        <item m="1" x="5802"/>
        <item m="1" x="5944"/>
        <item m="1" x="4968"/>
        <item m="1" x="5108"/>
        <item m="1" x="5250"/>
        <item m="1" x="5391"/>
        <item m="1" x="5534"/>
        <item m="1" x="5678"/>
        <item m="1" x="5819"/>
        <item m="1" x="5961"/>
        <item m="1" x="4985"/>
        <item m="1" x="5125"/>
        <item m="1" x="5267"/>
        <item m="1" x="5408"/>
        <item m="1" x="5552"/>
        <item m="1" x="5695"/>
        <item m="1" x="5836"/>
        <item m="1" x="5978"/>
        <item m="1" x="5002"/>
        <item m="1" x="5142"/>
        <item m="1" x="5284"/>
        <item m="1" x="5425"/>
        <item m="1" x="5569"/>
        <item m="1" x="5712"/>
        <item m="1" x="5853"/>
        <item m="1" x="5995"/>
        <item m="1" x="5019"/>
        <item m="1" x="5159"/>
        <item m="1" x="5301"/>
        <item m="1" x="5442"/>
        <item m="1" x="5586"/>
        <item m="1" x="5729"/>
        <item m="1" x="5870"/>
        <item m="1" x="4894"/>
        <item m="1" x="5036"/>
        <item m="1" x="5177"/>
        <item m="1" x="5318"/>
        <item m="1" x="5460"/>
        <item m="1" x="5603"/>
        <item m="1" x="5747"/>
        <item m="1" x="5887"/>
        <item m="1" x="4912"/>
        <item m="1" x="5053"/>
        <item m="1" x="5195"/>
        <item m="1" x="5335"/>
        <item m="1" x="5478"/>
        <item m="1" x="5622"/>
        <item m="1" x="5765"/>
        <item m="1" x="5905"/>
        <item m="1" x="4930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8"/>
        <item x="4209"/>
        <item x="4207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2"/>
        <item x="4641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5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3818"/>
        <item m="1" x="5608"/>
        <item x="2995"/>
        <item x="2996"/>
        <item x="4272"/>
        <item x="4503"/>
        <item x="4502"/>
        <item x="4881"/>
      </items>
    </pivotField>
    <pivotField compact="0" outline="0" showAll="0"/>
    <pivotField axis="axisRow" compact="0" outline="0" showAll="0" defaultSubtotal="0">
      <items count="637">
        <item m="1" x="636"/>
        <item x="432"/>
        <item x="4"/>
        <item x="194"/>
        <item x="6"/>
        <item x="2"/>
        <item x="10"/>
        <item x="1"/>
        <item x="373"/>
        <item x="374"/>
        <item x="0"/>
        <item x="16"/>
        <item x="295"/>
        <item x="133"/>
        <item x="45"/>
        <item x="191"/>
        <item x="102"/>
        <item x="188"/>
        <item x="338"/>
        <item x="375"/>
        <item x="120"/>
        <item x="8"/>
        <item x="344"/>
        <item x="290"/>
        <item x="13"/>
        <item x="113"/>
        <item x="196"/>
        <item x="376"/>
        <item x="40"/>
        <item x="115"/>
        <item x="37"/>
        <item x="377"/>
        <item x="273"/>
        <item x="47"/>
        <item x="378"/>
        <item x="32"/>
        <item x="379"/>
        <item x="36"/>
        <item x="25"/>
        <item x="28"/>
        <item x="284"/>
        <item x="380"/>
        <item x="27"/>
        <item x="267"/>
        <item x="46"/>
        <item x="381"/>
        <item x="296"/>
        <item x="288"/>
        <item x="43"/>
        <item x="14"/>
        <item x="18"/>
        <item x="26"/>
        <item x="382"/>
        <item x="15"/>
        <item x="19"/>
        <item x="283"/>
        <item x="383"/>
        <item x="243"/>
        <item x="201"/>
        <item x="384"/>
        <item x="385"/>
        <item x="386"/>
        <item x="41"/>
        <item x="256"/>
        <item x="182"/>
        <item x="241"/>
        <item x="307"/>
        <item x="138"/>
        <item x="144"/>
        <item x="257"/>
        <item x="60"/>
        <item x="44"/>
        <item x="80"/>
        <item x="387"/>
        <item x="334"/>
        <item x="90"/>
        <item x="238"/>
        <item x="146"/>
        <item x="123"/>
        <item x="12"/>
        <item x="255"/>
        <item x="101"/>
        <item x="109"/>
        <item x="17"/>
        <item x="177"/>
        <item x="142"/>
        <item x="190"/>
        <item x="388"/>
        <item x="389"/>
        <item x="390"/>
        <item x="265"/>
        <item x="391"/>
        <item x="145"/>
        <item x="292"/>
        <item x="59"/>
        <item x="162"/>
        <item x="131"/>
        <item x="212"/>
        <item x="54"/>
        <item x="275"/>
        <item x="247"/>
        <item x="68"/>
        <item x="392"/>
        <item x="393"/>
        <item x="394"/>
        <item x="198"/>
        <item x="320"/>
        <item x="309"/>
        <item x="66"/>
        <item x="11"/>
        <item x="150"/>
        <item x="395"/>
        <item x="300"/>
        <item x="396"/>
        <item x="52"/>
        <item x="329"/>
        <item x="168"/>
        <item x="240"/>
        <item x="397"/>
        <item x="231"/>
        <item x="72"/>
        <item x="176"/>
        <item x="169"/>
        <item x="130"/>
        <item x="20"/>
        <item x="164"/>
        <item x="39"/>
        <item x="76"/>
        <item x="398"/>
        <item x="399"/>
        <item x="200"/>
        <item x="100"/>
        <item x="134"/>
        <item x="119"/>
        <item x="246"/>
        <item x="400"/>
        <item x="352"/>
        <item x="73"/>
        <item x="341"/>
        <item x="239"/>
        <item x="49"/>
        <item x="57"/>
        <item x="321"/>
        <item x="81"/>
        <item x="401"/>
        <item x="192"/>
        <item x="353"/>
        <item x="122"/>
        <item x="82"/>
        <item x="180"/>
        <item x="402"/>
        <item x="403"/>
        <item x="347"/>
        <item x="84"/>
        <item x="85"/>
        <item x="77"/>
        <item x="111"/>
        <item x="70"/>
        <item x="181"/>
        <item x="404"/>
        <item x="405"/>
        <item x="186"/>
        <item x="193"/>
        <item x="406"/>
        <item x="407"/>
        <item x="148"/>
        <item x="408"/>
        <item x="202"/>
        <item x="9"/>
        <item x="232"/>
        <item x="160"/>
        <item x="250"/>
        <item x="50"/>
        <item x="299"/>
        <item x="174"/>
        <item x="106"/>
        <item x="207"/>
        <item x="197"/>
        <item x="245"/>
        <item x="205"/>
        <item x="159"/>
        <item x="103"/>
        <item x="322"/>
        <item x="167"/>
        <item x="204"/>
        <item x="337"/>
        <item x="149"/>
        <item x="175"/>
        <item x="124"/>
        <item x="236"/>
        <item x="409"/>
        <item x="53"/>
        <item x="230"/>
        <item x="269"/>
        <item x="410"/>
        <item x="153"/>
        <item x="355"/>
        <item x="270"/>
        <item x="228"/>
        <item x="206"/>
        <item x="21"/>
        <item x="370"/>
        <item x="64"/>
        <item x="209"/>
        <item x="141"/>
        <item x="62"/>
        <item x="372"/>
        <item x="157"/>
        <item x="249"/>
        <item x="79"/>
        <item x="75"/>
        <item x="208"/>
        <item x="94"/>
        <item x="262"/>
        <item x="233"/>
        <item x="35"/>
        <item x="118"/>
        <item x="237"/>
        <item x="362"/>
        <item x="163"/>
        <item x="178"/>
        <item x="411"/>
        <item x="412"/>
        <item x="125"/>
        <item x="333"/>
        <item x="215"/>
        <item x="252"/>
        <item x="319"/>
        <item x="140"/>
        <item x="58"/>
        <item x="179"/>
        <item x="216"/>
        <item x="413"/>
        <item x="414"/>
        <item x="357"/>
        <item x="415"/>
        <item x="170"/>
        <item x="416"/>
        <item x="417"/>
        <item x="354"/>
        <item x="121"/>
        <item x="136"/>
        <item x="361"/>
        <item x="418"/>
        <item x="419"/>
        <item x="151"/>
        <item x="308"/>
        <item x="104"/>
        <item x="280"/>
        <item x="303"/>
        <item x="92"/>
        <item x="311"/>
        <item x="69"/>
        <item x="420"/>
        <item x="421"/>
        <item x="305"/>
        <item x="422"/>
        <item x="139"/>
        <item x="260"/>
        <item x="156"/>
        <item x="189"/>
        <item x="195"/>
        <item x="114"/>
        <item x="350"/>
        <item x="116"/>
        <item x="97"/>
        <item x="266"/>
        <item x="63"/>
        <item x="423"/>
        <item x="185"/>
        <item x="254"/>
        <item x="424"/>
        <item x="71"/>
        <item x="89"/>
        <item x="137"/>
        <item x="351"/>
        <item x="349"/>
        <item x="183"/>
        <item x="425"/>
        <item x="291"/>
        <item x="67"/>
        <item x="87"/>
        <item x="426"/>
        <item x="427"/>
        <item x="345"/>
        <item x="339"/>
        <item x="61"/>
        <item x="248"/>
        <item x="187"/>
        <item x="51"/>
        <item x="86"/>
        <item x="428"/>
        <item x="171"/>
        <item x="31"/>
        <item x="429"/>
        <item x="117"/>
        <item x="348"/>
        <item x="430"/>
        <item x="431"/>
        <item x="366"/>
        <item x="279"/>
        <item x="433"/>
        <item x="434"/>
        <item x="33"/>
        <item x="276"/>
        <item x="282"/>
        <item x="287"/>
        <item x="281"/>
        <item x="289"/>
        <item x="435"/>
        <item x="436"/>
        <item x="24"/>
        <item x="172"/>
        <item x="346"/>
        <item x="154"/>
        <item x="437"/>
        <item x="438"/>
        <item x="155"/>
        <item x="369"/>
        <item x="439"/>
        <item x="440"/>
        <item x="224"/>
        <item x="441"/>
        <item x="442"/>
        <item x="229"/>
        <item x="107"/>
        <item x="443"/>
        <item x="315"/>
        <item x="304"/>
        <item x="96"/>
        <item x="112"/>
        <item x="444"/>
        <item x="251"/>
        <item x="445"/>
        <item x="446"/>
        <item x="302"/>
        <item x="447"/>
        <item x="222"/>
        <item x="363"/>
        <item x="448"/>
        <item x="449"/>
        <item x="450"/>
        <item x="264"/>
        <item x="451"/>
        <item x="336"/>
        <item x="235"/>
        <item x="98"/>
        <item x="310"/>
        <item x="452"/>
        <item x="453"/>
        <item x="454"/>
        <item x="210"/>
        <item x="219"/>
        <item x="455"/>
        <item x="213"/>
        <item x="456"/>
        <item x="218"/>
        <item x="261"/>
        <item x="457"/>
        <item x="360"/>
        <item x="226"/>
        <item x="88"/>
        <item x="458"/>
        <item x="459"/>
        <item x="460"/>
        <item x="286"/>
        <item x="301"/>
        <item x="461"/>
        <item x="29"/>
        <item x="462"/>
        <item x="135"/>
        <item x="463"/>
        <item x="464"/>
        <item x="110"/>
        <item x="465"/>
        <item x="274"/>
        <item x="466"/>
        <item x="467"/>
        <item x="56"/>
        <item x="468"/>
        <item x="469"/>
        <item x="470"/>
        <item x="34"/>
        <item x="471"/>
        <item x="472"/>
        <item x="473"/>
        <item x="474"/>
        <item x="475"/>
        <item x="476"/>
        <item x="477"/>
        <item x="478"/>
        <item x="221"/>
        <item x="479"/>
        <item x="480"/>
        <item x="481"/>
        <item x="327"/>
        <item x="482"/>
        <item x="483"/>
        <item x="297"/>
        <item x="484"/>
        <item x="485"/>
        <item x="306"/>
        <item x="486"/>
        <item x="129"/>
        <item x="487"/>
        <item x="268"/>
        <item x="488"/>
        <item x="489"/>
        <item x="298"/>
        <item x="244"/>
        <item x="356"/>
        <item x="65"/>
        <item x="367"/>
        <item x="490"/>
        <item x="491"/>
        <item x="126"/>
        <item x="492"/>
        <item x="493"/>
        <item x="494"/>
        <item x="495"/>
        <item x="496"/>
        <item x="184"/>
        <item x="23"/>
        <item x="223"/>
        <item x="359"/>
        <item x="368"/>
        <item x="323"/>
        <item x="211"/>
        <item x="93"/>
        <item x="497"/>
        <item x="332"/>
        <item x="498"/>
        <item x="203"/>
        <item x="499"/>
        <item x="242"/>
        <item x="132"/>
        <item x="500"/>
        <item x="501"/>
        <item x="74"/>
        <item x="258"/>
        <item x="502"/>
        <item x="364"/>
        <item x="503"/>
        <item x="504"/>
        <item x="505"/>
        <item x="22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152"/>
        <item x="524"/>
        <item x="525"/>
        <item x="526"/>
        <item x="128"/>
        <item x="365"/>
        <item x="527"/>
        <item x="528"/>
        <item x="529"/>
        <item x="530"/>
        <item x="531"/>
        <item x="532"/>
        <item x="533"/>
        <item x="371"/>
        <item x="317"/>
        <item x="534"/>
        <item x="312"/>
        <item x="78"/>
        <item x="535"/>
        <item x="536"/>
        <item x="326"/>
        <item x="537"/>
        <item x="538"/>
        <item x="539"/>
        <item x="540"/>
        <item x="83"/>
        <item x="541"/>
        <item x="263"/>
        <item x="542"/>
        <item x="543"/>
        <item x="544"/>
        <item x="545"/>
        <item x="546"/>
        <item x="547"/>
        <item x="548"/>
        <item x="217"/>
        <item x="549"/>
        <item x="550"/>
        <item x="551"/>
        <item x="552"/>
        <item x="165"/>
        <item x="553"/>
        <item x="554"/>
        <item x="555"/>
        <item x="234"/>
        <item x="173"/>
        <item x="556"/>
        <item x="557"/>
        <item x="558"/>
        <item x="559"/>
        <item x="560"/>
        <item x="158"/>
        <item x="166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30"/>
        <item x="574"/>
        <item x="575"/>
        <item x="576"/>
        <item x="577"/>
        <item x="272"/>
        <item x="578"/>
        <item x="579"/>
        <item x="580"/>
        <item x="30"/>
        <item x="581"/>
        <item x="582"/>
        <item x="318"/>
        <item x="583"/>
        <item x="108"/>
        <item x="584"/>
        <item x="585"/>
        <item x="586"/>
        <item x="587"/>
        <item x="588"/>
        <item x="99"/>
        <item x="147"/>
        <item x="589"/>
        <item x="590"/>
        <item x="591"/>
        <item x="199"/>
        <item x="592"/>
        <item x="593"/>
        <item x="594"/>
        <item x="595"/>
        <item x="259"/>
        <item x="596"/>
        <item x="597"/>
        <item x="598"/>
        <item x="599"/>
        <item x="600"/>
        <item x="601"/>
        <item x="602"/>
        <item x="603"/>
        <item x="328"/>
        <item x="604"/>
        <item x="127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5"/>
        <item x="271"/>
        <item x="42"/>
        <item x="277"/>
        <item x="278"/>
        <item x="285"/>
        <item x="293"/>
        <item x="294"/>
        <item x="143"/>
        <item x="313"/>
        <item x="314"/>
        <item x="316"/>
        <item x="324"/>
        <item x="48"/>
        <item x="325"/>
        <item x="225"/>
        <item x="331"/>
        <item x="335"/>
        <item x="340"/>
        <item x="342"/>
        <item x="343"/>
        <item x="358"/>
        <item x="3"/>
        <item x="7"/>
        <item x="38"/>
        <item x="55"/>
        <item x="91"/>
        <item x="95"/>
        <item x="105"/>
        <item x="161"/>
        <item x="214"/>
        <item x="220"/>
        <item x="227"/>
        <item x="253"/>
      </items>
    </pivotField>
    <pivotField compact="0" outline="0" showAll="0"/>
    <pivotField compact="0" numFmtId="44" outline="0" showAll="0"/>
    <pivotField compact="0" numFmtId="44" outline="0" showAll="0"/>
    <pivotField compact="0" outline="0" showAll="0"/>
    <pivotField compact="0" numFmtId="44" outline="0" showAll="0"/>
    <pivotField compact="0" numFmtId="44" outline="0" showAll="0"/>
    <pivotField compact="0" numFmtId="44" outline="0" showAll="0"/>
    <pivotField dataField="1" compact="0" numFmtId="44" outline="0" showAll="0"/>
    <pivotField compact="0" outline="0" showAll="0"/>
    <pivotField compact="0" outline="0" showAll="0"/>
    <pivotField compact="0" outline="0" showAll="0"/>
  </pivotFields>
  <rowFields count="2">
    <field x="6"/>
    <field x="8"/>
  </rowFields>
  <rowItems count="2">
    <i>
      <x v="6000"/>
      <x v="1"/>
    </i>
    <i t="grand">
      <x/>
    </i>
  </rowItems>
  <colItems count="1">
    <i/>
  </colItems>
  <pageFields count="2">
    <pageField fld="0" item="5" hier="-1"/>
    <pageField fld="3" item="2" hier="-1"/>
  </pageFields>
  <dataFields count="1">
    <dataField name="Suma de VENTA TOTAL" fld="16" baseField="0" baseItem="0"/>
  </dataFields>
  <formats count="1">
    <format dxfId="32">
      <pivotArea type="all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8" indent="0" compact="0" compactData="0" gridDropZones="1" multipleFieldFilters="0">
  <location ref="A5:D55" firstHeaderRow="2" firstDataRow="2" firstDataCol="3" rowPageCount="3" colPageCount="1"/>
  <pivotFields count="20">
    <pivotField axis="axisPage" compact="0" outline="0" showAll="0" defaultSubtotal="0">
      <items count="13">
        <item m="1" x="12"/>
        <item m="1" x="10"/>
        <item m="1" x="11"/>
        <item m="1" x="8"/>
        <item m="1" x="9"/>
        <item x="7"/>
        <item x="2"/>
        <item x="3"/>
        <item x="4"/>
        <item x="5"/>
        <item x="6"/>
        <item x="1"/>
        <item x="0"/>
      </items>
    </pivotField>
    <pivotField axis="axisRow" compact="0" outline="0" showAll="0">
      <items count="165">
        <item x="124"/>
        <item x="105"/>
        <item x="75"/>
        <item x="73"/>
        <item x="125"/>
        <item x="107"/>
        <item x="63"/>
        <item x="142"/>
        <item x="123"/>
        <item x="96"/>
        <item x="74"/>
        <item x="65"/>
        <item x="143"/>
        <item x="126"/>
        <item x="108"/>
        <item x="76"/>
        <item x="66"/>
        <item x="144"/>
        <item x="77"/>
        <item x="67"/>
        <item x="145"/>
        <item x="90"/>
        <item x="62"/>
        <item x="146"/>
        <item x="138"/>
        <item x="104"/>
        <item x="78"/>
        <item x="127"/>
        <item x="103"/>
        <item x="79"/>
        <item x="128"/>
        <item x="109"/>
        <item x="68"/>
        <item x="147"/>
        <item x="129"/>
        <item x="97"/>
        <item x="148"/>
        <item x="130"/>
        <item x="110"/>
        <item x="80"/>
        <item x="69"/>
        <item x="149"/>
        <item x="102"/>
        <item x="92"/>
        <item x="64"/>
        <item x="150"/>
        <item x="93"/>
        <item x="61"/>
        <item x="151"/>
        <item x="131"/>
        <item x="98"/>
        <item x="60"/>
        <item x="122"/>
        <item x="101"/>
        <item x="132"/>
        <item x="111"/>
        <item x="59"/>
        <item x="152"/>
        <item x="140"/>
        <item x="139"/>
        <item x="112"/>
        <item x="58"/>
        <item x="153"/>
        <item x="133"/>
        <item x="113"/>
        <item x="81"/>
        <item x="70"/>
        <item x="154"/>
        <item x="82"/>
        <item x="57"/>
        <item x="155"/>
        <item x="83"/>
        <item x="56"/>
        <item x="158"/>
        <item x="121"/>
        <item x="100"/>
        <item x="94"/>
        <item x="55"/>
        <item x="134"/>
        <item x="114"/>
        <item x="84"/>
        <item x="135"/>
        <item x="115"/>
        <item x="71"/>
        <item x="159"/>
        <item x="136"/>
        <item x="116"/>
        <item x="50"/>
        <item x="160"/>
        <item x="137"/>
        <item x="117"/>
        <item x="85"/>
        <item x="72"/>
        <item x="161"/>
        <item x="86"/>
        <item x="54"/>
        <item x="162"/>
        <item x="141"/>
        <item x="87"/>
        <item x="49"/>
        <item x="156"/>
        <item x="120"/>
        <item x="99"/>
        <item x="88"/>
        <item x="53"/>
        <item x="118"/>
        <item x="89"/>
        <item x="52"/>
        <item x="119"/>
        <item x="95"/>
        <item x="51"/>
        <item x="157"/>
        <item x="106"/>
        <item x="48"/>
        <item x="91"/>
        <item x="37"/>
        <item x="36"/>
        <item x="46"/>
        <item x="35"/>
        <item x="34"/>
        <item x="41"/>
        <item x="40"/>
        <item x="33"/>
        <item x="42"/>
        <item x="44"/>
        <item x="47"/>
        <item x="32"/>
        <item x="45"/>
        <item x="31"/>
        <item x="30"/>
        <item x="43"/>
        <item x="29"/>
        <item x="39"/>
        <item x="28"/>
        <item x="27"/>
        <item x="26"/>
        <item x="25"/>
        <item x="24"/>
        <item x="23"/>
        <item x="38"/>
        <item x="17"/>
        <item x="9"/>
        <item x="14"/>
        <item x="8"/>
        <item x="7"/>
        <item x="18"/>
        <item x="19"/>
        <item x="6"/>
        <item x="21"/>
        <item x="13"/>
        <item x="22"/>
        <item x="0"/>
        <item x="12"/>
        <item x="5"/>
        <item x="4"/>
        <item x="3"/>
        <item x="2"/>
        <item x="20"/>
        <item x="15"/>
        <item x="1"/>
        <item x="11"/>
        <item x="16"/>
        <item x="10"/>
        <item x="163"/>
        <item t="default"/>
      </items>
    </pivotField>
    <pivotField compact="0" outline="0" showAll="0"/>
    <pivotField axis="axisPage" compact="0" outline="0" multipleItemSelectionAllowed="1" showAll="0" defaultSubtotal="0">
      <items count="3">
        <item x="0"/>
        <item h="1" x="1"/>
        <item x="2"/>
      </items>
    </pivotField>
    <pivotField compact="0" outline="0" showAll="0"/>
    <pivotField compact="0" outline="0" showAll="0"/>
    <pivotField axis="axisRow" compact="0" outline="0" showAll="0" sortType="ascending" defaultSubtotal="0">
      <items count="6001"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0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2"/>
        <item x="3401"/>
        <item x="3403"/>
        <item x="3404"/>
        <item x="3405"/>
        <item x="3406"/>
        <item x="3407"/>
        <item x="3958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796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m="1" x="5491"/>
        <item x="2648"/>
        <item x="2649"/>
        <item x="2650"/>
        <item x="2651"/>
        <item x="2652"/>
        <item m="1" x="5543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433"/>
        <item x="2432"/>
        <item x="2431"/>
        <item x="2430"/>
        <item x="2429"/>
        <item x="2428"/>
        <item x="2427"/>
        <item x="2426"/>
        <item x="1574"/>
        <item x="1573"/>
        <item x="1572"/>
        <item x="1571"/>
        <item x="1570"/>
        <item x="1569"/>
        <item x="1568"/>
        <item x="1567"/>
        <item x="1566"/>
        <item x="830"/>
        <item x="829"/>
        <item x="828"/>
        <item x="827"/>
        <item x="826"/>
        <item x="825"/>
        <item x="824"/>
        <item x="823"/>
        <item x="822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1697"/>
        <item x="1698"/>
        <item x="1699"/>
        <item x="2992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2993"/>
        <item x="2994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117"/>
        <item x="118"/>
        <item x="119"/>
        <item x="120"/>
        <item x="121"/>
        <item x="122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m="1" x="5728"/>
        <item m="1" x="4893"/>
        <item m="1" x="5176"/>
        <item m="1" x="5459"/>
        <item m="1" x="5746"/>
        <item m="1" x="4911"/>
        <item m="1" x="5194"/>
        <item m="1" x="5477"/>
        <item m="1" x="5764"/>
        <item m="1" x="4929"/>
        <item m="1" x="5212"/>
        <item m="1" x="5496"/>
        <item m="1" x="5781"/>
        <item m="1" x="4947"/>
        <item m="1" x="5229"/>
        <item m="1" x="5513"/>
        <item m="1" x="5798"/>
        <item m="1" x="4964"/>
        <item m="1" x="5246"/>
        <item m="1" x="5530"/>
        <item m="1" x="5815"/>
        <item m="1" x="4981"/>
        <item m="1" x="5263"/>
        <item m="1" x="5548"/>
        <item m="1" x="5832"/>
        <item m="1" x="4998"/>
        <item m="1" x="5280"/>
        <item m="1" x="5565"/>
        <item m="1" x="5849"/>
        <item m="1" x="5015"/>
        <item m="1" x="5297"/>
        <item m="1" x="5582"/>
        <item m="1" x="5866"/>
        <item m="1" x="5032"/>
        <item m="1" x="5314"/>
        <item m="1" x="5599"/>
        <item m="1" x="5883"/>
        <item m="1" x="5049"/>
        <item m="1" x="5331"/>
        <item m="1" x="5617"/>
        <item m="1" x="5900"/>
        <item m="1" x="5066"/>
        <item m="1" x="5348"/>
        <item m="1" x="5635"/>
        <item m="1" x="5918"/>
        <item m="1" x="5083"/>
        <item m="1" x="5365"/>
        <item m="1" x="5652"/>
        <item m="1" x="5935"/>
        <item m="1" x="5099"/>
        <item m="1" x="5382"/>
        <item m="1" x="5669"/>
        <item m="1" x="5952"/>
        <item m="1" x="5116"/>
        <item m="1" x="5399"/>
        <item m="1" x="5686"/>
        <item m="1" x="5969"/>
        <item m="1" x="5133"/>
        <item m="1" x="5416"/>
        <item m="1" x="5703"/>
        <item m="1" x="5986"/>
        <item m="1" x="5150"/>
        <item m="1" x="5433"/>
        <item m="1" x="5720"/>
        <item m="1" x="4884"/>
        <item m="1" x="5167"/>
        <item m="1" x="5450"/>
        <item m="1" x="5737"/>
        <item m="1" x="4902"/>
        <item m="1" x="5185"/>
        <item m="1" x="5468"/>
        <item m="1" x="5755"/>
        <item m="1" x="4920"/>
        <item m="1" x="5203"/>
        <item m="1" x="5486"/>
        <item m="1" x="5773"/>
        <item m="1" x="4938"/>
        <item m="1" x="5220"/>
        <item m="1" x="5504"/>
        <item m="1" x="5789"/>
        <item m="1" x="4955"/>
        <item m="1" x="5237"/>
        <item m="1" x="5521"/>
        <item m="1" x="5806"/>
        <item m="1" x="4972"/>
        <item m="1" x="5254"/>
        <item m="1" x="5538"/>
        <item m="1" x="5823"/>
        <item m="1" x="4989"/>
        <item m="1" x="5271"/>
        <item m="1" x="5556"/>
        <item m="1" x="5840"/>
        <item m="1" x="5006"/>
        <item m="1" x="5288"/>
        <item m="1" x="5573"/>
        <item m="1" x="5857"/>
        <item m="1" x="5023"/>
        <item m="1" x="5305"/>
        <item m="1" x="5590"/>
        <item m="1" x="5874"/>
        <item m="1" x="5040"/>
        <item m="1" x="5322"/>
        <item m="1" x="5607"/>
        <item m="1" x="5891"/>
        <item m="1" x="5057"/>
        <item m="1" x="5339"/>
        <item m="1" x="5626"/>
        <item m="1" x="5909"/>
        <item m="1" x="5074"/>
        <item m="1" x="5356"/>
        <item m="1" x="5643"/>
        <item m="1" x="5926"/>
        <item m="1" x="5090"/>
        <item m="1" x="5373"/>
        <item m="1" x="5660"/>
        <item m="1" x="5943"/>
        <item m="1" x="5107"/>
        <item m="1" x="5390"/>
        <item m="1" x="5677"/>
        <item m="1" x="5960"/>
        <item m="1" x="5124"/>
        <item m="1" x="5407"/>
        <item m="1" x="5694"/>
        <item m="1" x="5977"/>
        <item m="1" x="5141"/>
        <item m="1" x="5424"/>
        <item m="1" x="5711"/>
        <item m="1" x="5994"/>
        <item m="1" x="5158"/>
        <item m="1" x="5441"/>
        <item m="1" x="5727"/>
        <item m="1" x="4892"/>
        <item m="1" x="5175"/>
        <item m="1" x="5458"/>
        <item m="1" x="5745"/>
        <item m="1" x="4910"/>
        <item m="1" x="5193"/>
        <item m="1" x="5476"/>
        <item m="1" x="5621"/>
        <item m="1" x="5763"/>
        <item m="1" x="5904"/>
        <item m="1" x="4928"/>
        <item m="1" x="5070"/>
        <item m="1" x="5211"/>
        <item m="1" x="5352"/>
        <item m="1" x="5495"/>
        <item m="1" x="5639"/>
        <item m="1" x="5780"/>
        <item m="1" x="5922"/>
        <item m="1" x="4946"/>
        <item m="1" x="5087"/>
        <item m="1" x="5228"/>
        <item m="1" x="5369"/>
        <item m="1" x="5512"/>
        <item m="1" x="5656"/>
        <item m="1" x="5797"/>
        <item m="1" x="5939"/>
        <item m="1" x="4963"/>
        <item m="1" x="5103"/>
        <item m="1" x="5245"/>
        <item m="1" x="5386"/>
        <item m="1" x="5529"/>
        <item m="1" x="5673"/>
        <item m="1" x="5814"/>
        <item m="1" x="5956"/>
        <item m="1" x="4980"/>
        <item m="1" x="5120"/>
        <item m="1" x="5262"/>
        <item m="1" x="5403"/>
        <item m="1" x="5547"/>
        <item m="1" x="5690"/>
        <item m="1" x="5831"/>
        <item m="1" x="5973"/>
        <item m="1" x="4997"/>
        <item m="1" x="5137"/>
        <item m="1" x="5279"/>
        <item m="1" x="5420"/>
        <item m="1" x="5564"/>
        <item m="1" x="5707"/>
        <item m="1" x="5848"/>
        <item m="1" x="5990"/>
        <item m="1" x="5014"/>
        <item m="1" x="5154"/>
        <item m="1" x="5296"/>
        <item m="1" x="5437"/>
        <item m="1" x="5581"/>
        <item m="1" x="5723"/>
        <item m="1" x="5865"/>
        <item m="1" x="4888"/>
        <item m="1" x="5031"/>
        <item m="1" x="5171"/>
        <item m="1" x="5313"/>
        <item m="1" x="5454"/>
        <item m="1" x="5598"/>
        <item m="1" x="5741"/>
        <item m="1" x="5882"/>
        <item m="1" x="4906"/>
        <item m="1" x="5048"/>
        <item m="1" x="5189"/>
        <item m="1" x="5330"/>
        <item m="1" x="5472"/>
        <item m="1" x="5616"/>
        <item m="1" x="5759"/>
        <item m="1" x="5899"/>
        <item m="1" x="4924"/>
        <item m="1" x="5065"/>
        <item m="1" x="5207"/>
        <item m="1" x="5347"/>
        <item m="1" x="5490"/>
        <item m="1" x="5634"/>
        <item m="1" x="5777"/>
        <item m="1" x="5917"/>
        <item m="1" x="4942"/>
        <item m="1" x="5082"/>
        <item m="1" x="5224"/>
        <item m="1" x="5364"/>
        <item m="1" x="5508"/>
        <item m="1" x="5651"/>
        <item m="1" x="5793"/>
        <item m="1" x="5934"/>
        <item m="1" x="4959"/>
        <item m="1" x="5098"/>
        <item m="1" x="5241"/>
        <item m="1" x="5381"/>
        <item m="1" x="5525"/>
        <item m="1" x="5668"/>
        <item m="1" x="5810"/>
        <item m="1" x="5951"/>
        <item m="1" x="4976"/>
        <item m="1" x="5115"/>
        <item m="1" x="5258"/>
        <item m="1" x="5398"/>
        <item m="1" x="5542"/>
        <item m="1" x="5685"/>
        <item m="1" x="5827"/>
        <item m="1" x="5968"/>
        <item m="1" x="4993"/>
        <item m="1" x="5132"/>
        <item m="1" x="5275"/>
        <item m="1" x="5415"/>
        <item m="1" x="5560"/>
        <item m="1" x="5702"/>
        <item m="1" x="5844"/>
        <item m="1" x="5985"/>
        <item m="1" x="5010"/>
        <item m="1" x="5149"/>
        <item m="1" x="5292"/>
        <item m="1" x="5432"/>
        <item m="1" x="5577"/>
        <item m="1" x="5719"/>
        <item m="1" x="5861"/>
        <item m="1" x="4883"/>
        <item m="1" x="5027"/>
        <item m="1" x="5166"/>
        <item m="1" x="5309"/>
        <item m="1" x="5449"/>
        <item m="1" x="5594"/>
        <item m="1" x="5736"/>
        <item m="1" x="5878"/>
        <item m="1" x="4901"/>
        <item m="1" x="5044"/>
        <item m="1" x="5184"/>
        <item m="1" x="5326"/>
        <item m="1" x="5467"/>
        <item m="1" x="5612"/>
        <item m="1" x="5754"/>
        <item m="1" x="5895"/>
        <item m="1" x="4919"/>
        <item m="1" x="5061"/>
        <item m="1" x="5202"/>
        <item m="1" x="5343"/>
        <item m="1" x="5485"/>
        <item m="1" x="5630"/>
        <item m="1" x="5772"/>
        <item m="1" x="5913"/>
        <item m="1" x="4937"/>
        <item m="1" x="5078"/>
        <item m="1" x="5219"/>
        <item m="1" x="5360"/>
        <item m="1" x="5503"/>
        <item m="1" x="5647"/>
        <item m="1" x="5788"/>
        <item m="1" x="5930"/>
        <item m="1" x="4954"/>
        <item m="1" x="5094"/>
        <item m="1" x="5236"/>
        <item m="1" x="5377"/>
        <item m="1" x="5520"/>
        <item m="1" x="5664"/>
        <item m="1" x="5805"/>
        <item m="1" x="5947"/>
        <item m="1" x="4971"/>
        <item m="1" x="5111"/>
        <item m="1" x="5253"/>
        <item m="1" x="5394"/>
        <item m="1" x="5537"/>
        <item m="1" x="5681"/>
        <item m="1" x="5822"/>
        <item m="1" x="5964"/>
        <item m="1" x="4988"/>
        <item m="1" x="5128"/>
        <item m="1" x="5270"/>
        <item m="1" x="5411"/>
        <item m="1" x="5555"/>
        <item m="1" x="5698"/>
        <item m="1" x="5839"/>
        <item m="1" x="5981"/>
        <item m="1" x="5005"/>
        <item m="1" x="5145"/>
        <item m="1" x="5287"/>
        <item m="1" x="5428"/>
        <item m="1" x="5572"/>
        <item m="1" x="5715"/>
        <item m="1" x="5856"/>
        <item m="1" x="5998"/>
        <item m="1" x="5022"/>
        <item m="1" x="5162"/>
        <item m="1" x="5304"/>
        <item m="1" x="5445"/>
        <item m="1" x="5589"/>
        <item m="1" x="5732"/>
        <item m="1" x="5873"/>
        <item m="1" x="4897"/>
        <item m="1" x="5039"/>
        <item m="1" x="5180"/>
        <item m="1" x="5321"/>
        <item m="1" x="5463"/>
        <item m="1" x="5606"/>
        <item m="1" x="5750"/>
        <item m="1" x="5890"/>
        <item m="1" x="4915"/>
        <item m="1" x="5056"/>
        <item m="1" x="5198"/>
        <item m="1" x="5338"/>
        <item m="1" x="5481"/>
        <item m="1" x="5625"/>
        <item m="1" x="5768"/>
        <item m="1" x="5908"/>
        <item m="1" x="4933"/>
        <item m="1" x="5073"/>
        <item m="1" x="5215"/>
        <item m="1" x="5355"/>
        <item m="1" x="5499"/>
        <item m="1" x="5642"/>
        <item m="1" x="5784"/>
        <item m="1" x="5925"/>
        <item m="1" x="4950"/>
        <item m="1" x="5089"/>
        <item m="1" x="5232"/>
        <item m="1" x="5372"/>
        <item m="1" x="5516"/>
        <item m="1" x="5659"/>
        <item m="1" x="5801"/>
        <item m="1" x="5942"/>
        <item m="1" x="4967"/>
        <item m="1" x="5106"/>
        <item m="1" x="5249"/>
        <item m="1" x="5389"/>
        <item m="1" x="5533"/>
        <item m="1" x="5676"/>
        <item m="1" x="5818"/>
        <item m="1" x="5959"/>
        <item m="1" x="4984"/>
        <item m="1" x="5123"/>
        <item m="1" x="5266"/>
        <item m="1" x="5406"/>
        <item m="1" x="5551"/>
        <item m="1" x="5693"/>
        <item m="1" x="5835"/>
        <item m="1" x="5976"/>
        <item m="1" x="5001"/>
        <item m="1" x="5140"/>
        <item m="1" x="5283"/>
        <item m="1" x="5423"/>
        <item m="1" x="5568"/>
        <item m="1" x="5710"/>
        <item m="1" x="5852"/>
        <item m="1" x="5993"/>
        <item m="1" x="5018"/>
        <item m="1" x="5157"/>
        <item m="1" x="5300"/>
        <item m="1" x="5440"/>
        <item m="1" x="5585"/>
        <item m="1" x="5726"/>
        <item m="1" x="5869"/>
        <item m="1" x="4891"/>
        <item m="1" x="5035"/>
        <item m="1" x="5174"/>
        <item m="1" x="5317"/>
        <item m="1" x="5457"/>
        <item m="1" x="5602"/>
        <item m="1" x="5744"/>
        <item m="1" x="5886"/>
        <item m="1" x="4909"/>
        <item m="1" x="5052"/>
        <item m="1" x="5192"/>
        <item m="1" x="5334"/>
        <item m="1" x="5475"/>
        <item m="1" x="5620"/>
        <item m="1" x="5762"/>
        <item m="1" x="5903"/>
        <item m="1" x="4927"/>
        <item m="1" x="5069"/>
        <item m="1" x="5210"/>
        <item m="1" x="5351"/>
        <item m="1" x="5494"/>
        <item m="1" x="5638"/>
        <item m="1" x="5779"/>
        <item m="1" x="5921"/>
        <item m="1" x="4945"/>
        <item m="1" x="5086"/>
        <item m="1" x="5227"/>
        <item m="1" x="5368"/>
        <item m="1" x="5511"/>
        <item m="1" x="5655"/>
        <item m="1" x="5796"/>
        <item m="1" x="5938"/>
        <item m="1" x="4962"/>
        <item m="1" x="5102"/>
        <item m="1" x="5244"/>
        <item m="1" x="5385"/>
        <item m="1" x="5528"/>
        <item m="1" x="5672"/>
        <item m="1" x="5813"/>
        <item m="1" x="5955"/>
        <item m="1" x="4979"/>
        <item m="1" x="5119"/>
        <item m="1" x="5261"/>
        <item m="1" x="5402"/>
        <item m="1" x="5546"/>
        <item m="1" x="5689"/>
        <item m="1" x="5830"/>
        <item m="1" x="5972"/>
        <item m="1" x="4996"/>
        <item m="1" x="5136"/>
        <item m="1" x="5278"/>
        <item m="1" x="5419"/>
        <item m="1" x="5563"/>
        <item m="1" x="5706"/>
        <item m="1" x="5847"/>
        <item m="1" x="5989"/>
        <item m="1" x="5013"/>
        <item m="1" x="5153"/>
        <item m="1" x="5295"/>
        <item m="1" x="5436"/>
        <item m="1" x="5580"/>
        <item m="1" x="5722"/>
        <item m="1" x="5864"/>
        <item m="1" x="4887"/>
        <item m="1" x="5030"/>
        <item m="1" x="5170"/>
        <item m="1" x="5312"/>
        <item m="1" x="5453"/>
        <item m="1" x="5597"/>
        <item m="1" x="5740"/>
        <item m="1" x="5881"/>
        <item m="1" x="4905"/>
        <item m="1" x="5047"/>
        <item m="1" x="5188"/>
        <item m="1" x="5329"/>
        <item m="1" x="5471"/>
        <item m="1" x="5615"/>
        <item m="1" x="5758"/>
        <item m="1" x="5898"/>
        <item m="1" x="4923"/>
        <item m="1" x="5064"/>
        <item m="1" x="5206"/>
        <item m="1" x="5346"/>
        <item m="1" x="5489"/>
        <item m="1" x="5633"/>
        <item m="1" x="5776"/>
        <item m="1" x="5916"/>
        <item m="1" x="4941"/>
        <item m="1" x="5081"/>
        <item m="1" x="5223"/>
        <item m="1" x="5363"/>
        <item m="1" x="5507"/>
        <item m="1" x="5650"/>
        <item m="1" x="5792"/>
        <item m="1" x="5933"/>
        <item m="1" x="4958"/>
        <item m="1" x="5097"/>
        <item m="1" x="5240"/>
        <item m="1" x="5380"/>
        <item m="1" x="5524"/>
        <item m="1" x="5667"/>
        <item m="1" x="5809"/>
        <item m="1" x="5950"/>
        <item m="1" x="4975"/>
        <item m="1" x="5114"/>
        <item m="1" x="5257"/>
        <item m="1" x="5397"/>
        <item m="1" x="5541"/>
        <item m="1" x="5684"/>
        <item m="1" x="5826"/>
        <item m="1" x="5967"/>
        <item m="1" x="4992"/>
        <item m="1" x="5131"/>
        <item m="1" x="5274"/>
        <item m="1" x="5414"/>
        <item m="1" x="5559"/>
        <item m="1" x="5701"/>
        <item m="1" x="5843"/>
        <item m="1" x="5984"/>
        <item m="1" x="5009"/>
        <item m="1" x="5148"/>
        <item m="1" x="5291"/>
        <item m="1" x="5431"/>
        <item m="1" x="5576"/>
        <item m="1" x="5718"/>
        <item m="1" x="5860"/>
        <item m="1" x="4882"/>
        <item m="1" x="5026"/>
        <item m="1" x="5165"/>
        <item m="1" x="5308"/>
        <item m="1" x="5448"/>
        <item m="1" x="5593"/>
        <item m="1" x="5735"/>
        <item m="1" x="5877"/>
        <item m="1" x="4900"/>
        <item m="1" x="5043"/>
        <item m="1" x="5183"/>
        <item m="1" x="5325"/>
        <item m="1" x="5466"/>
        <item m="1" x="5611"/>
        <item m="1" x="5753"/>
        <item m="1" x="5894"/>
        <item m="1" x="4918"/>
        <item m="1" x="5060"/>
        <item m="1" x="5201"/>
        <item m="1" x="5342"/>
        <item m="1" x="5484"/>
        <item m="1" x="5629"/>
        <item m="1" x="5771"/>
        <item m="1" x="5912"/>
        <item m="1" x="4936"/>
        <item m="1" x="5077"/>
        <item m="1" x="5218"/>
        <item m="1" x="5359"/>
        <item m="1" x="5502"/>
        <item m="1" x="5646"/>
        <item m="1" x="5787"/>
        <item m="1" x="5929"/>
        <item m="1" x="4953"/>
        <item m="1" x="5093"/>
        <item m="1" x="5235"/>
        <item m="1" x="5376"/>
        <item m="1" x="5519"/>
        <item m="1" x="5663"/>
        <item m="1" x="5804"/>
        <item m="1" x="5946"/>
        <item m="1" x="4970"/>
        <item m="1" x="5110"/>
        <item m="1" x="5252"/>
        <item m="1" x="5393"/>
        <item m="1" x="5536"/>
        <item m="1" x="5680"/>
        <item m="1" x="5821"/>
        <item m="1" x="5963"/>
        <item m="1" x="4987"/>
        <item m="1" x="5127"/>
        <item m="1" x="5269"/>
        <item m="1" x="5410"/>
        <item m="1" x="5554"/>
        <item m="1" x="5697"/>
        <item m="1" x="5838"/>
        <item m="1" x="5980"/>
        <item m="1" x="5004"/>
        <item m="1" x="5144"/>
        <item m="1" x="5286"/>
        <item m="1" x="5427"/>
        <item m="1" x="5571"/>
        <item m="1" x="5714"/>
        <item m="1" x="5855"/>
        <item m="1" x="5997"/>
        <item m="1" x="5021"/>
        <item m="1" x="5161"/>
        <item m="1" x="5303"/>
        <item m="1" x="5444"/>
        <item m="1" x="5588"/>
        <item m="1" x="5731"/>
        <item m="1" x="5872"/>
        <item m="1" x="4896"/>
        <item m="1" x="5038"/>
        <item m="1" x="5179"/>
        <item m="1" x="5320"/>
        <item m="1" x="5462"/>
        <item m="1" x="5605"/>
        <item m="1" x="5749"/>
        <item m="1" x="5889"/>
        <item m="1" x="4914"/>
        <item m="1" x="5055"/>
        <item m="1" x="5197"/>
        <item m="1" x="5337"/>
        <item m="1" x="5480"/>
        <item m="1" x="5624"/>
        <item m="1" x="5767"/>
        <item m="1" x="5907"/>
        <item m="1" x="4932"/>
        <item m="1" x="5072"/>
        <item m="1" x="5214"/>
        <item m="1" x="5354"/>
        <item m="1" x="5498"/>
        <item m="1" x="5641"/>
        <item m="1" x="5783"/>
        <item m="1" x="5924"/>
        <item m="1" x="4949"/>
        <item m="1" x="5088"/>
        <item m="1" x="5231"/>
        <item m="1" x="5371"/>
        <item m="1" x="5515"/>
        <item m="1" x="5658"/>
        <item m="1" x="5800"/>
        <item m="1" x="5941"/>
        <item m="1" x="4966"/>
        <item m="1" x="5105"/>
        <item m="1" x="5248"/>
        <item m="1" x="5388"/>
        <item m="1" x="5532"/>
        <item m="1" x="5675"/>
        <item m="1" x="5817"/>
        <item m="1" x="5958"/>
        <item m="1" x="4983"/>
        <item m="1" x="5122"/>
        <item m="1" x="5265"/>
        <item m="1" x="5405"/>
        <item m="1" x="5550"/>
        <item m="1" x="5692"/>
        <item m="1" x="5834"/>
        <item m="1" x="5975"/>
        <item m="1" x="5000"/>
        <item m="1" x="5139"/>
        <item m="1" x="5282"/>
        <item m="1" x="5422"/>
        <item m="1" x="5567"/>
        <item m="1" x="5709"/>
        <item m="1" x="5851"/>
        <item m="1" x="5992"/>
        <item m="1" x="5017"/>
        <item m="1" x="5156"/>
        <item m="1" x="5299"/>
        <item m="1" x="5439"/>
        <item m="1" x="5584"/>
        <item m="1" x="5725"/>
        <item m="1" x="5868"/>
        <item m="1" x="4890"/>
        <item m="1" x="5034"/>
        <item m="1" x="5173"/>
        <item m="1" x="5316"/>
        <item m="1" x="5456"/>
        <item m="1" x="5601"/>
        <item m="1" x="5743"/>
        <item m="1" x="5885"/>
        <item m="1" x="4908"/>
        <item m="1" x="5051"/>
        <item m="1" x="5191"/>
        <item m="1" x="5333"/>
        <item m="1" x="5474"/>
        <item m="1" x="5619"/>
        <item m="1" x="5761"/>
        <item m="1" x="5902"/>
        <item m="1" x="4926"/>
        <item m="1" x="5068"/>
        <item m="1" x="5209"/>
        <item m="1" x="5350"/>
        <item m="1" x="5493"/>
        <item m="1" x="5637"/>
        <item m="1" x="5778"/>
        <item m="1" x="5920"/>
        <item m="1" x="4944"/>
        <item m="1" x="5085"/>
        <item m="1" x="5226"/>
        <item m="1" x="5367"/>
        <item m="1" x="5510"/>
        <item m="1" x="5654"/>
        <item m="1" x="5795"/>
        <item m="1" x="5937"/>
        <item m="1" x="4961"/>
        <item m="1" x="5101"/>
        <item m="1" x="5243"/>
        <item m="1" x="5384"/>
        <item m="1" x="5527"/>
        <item m="1" x="5671"/>
        <item m="1" x="5812"/>
        <item m="1" x="5954"/>
        <item m="1" x="4978"/>
        <item m="1" x="5118"/>
        <item m="1" x="5260"/>
        <item m="1" x="5401"/>
        <item m="1" x="5545"/>
        <item m="1" x="5688"/>
        <item m="1" x="5829"/>
        <item m="1" x="5971"/>
        <item m="1" x="4995"/>
        <item m="1" x="5135"/>
        <item m="1" x="5277"/>
        <item m="1" x="5418"/>
        <item m="1" x="5562"/>
        <item m="1" x="5705"/>
        <item m="1" x="5846"/>
        <item m="1" x="5988"/>
        <item m="1" x="5012"/>
        <item m="1" x="5152"/>
        <item m="1" x="5294"/>
        <item m="1" x="5435"/>
        <item m="1" x="5579"/>
        <item m="1" x="5721"/>
        <item m="1" x="5863"/>
        <item m="1" x="4886"/>
        <item m="1" x="5029"/>
        <item m="1" x="5169"/>
        <item m="1" x="5311"/>
        <item m="1" x="5452"/>
        <item m="1" x="5596"/>
        <item m="1" x="5739"/>
        <item m="1" x="5880"/>
        <item m="1" x="4904"/>
        <item m="1" x="5046"/>
        <item m="1" x="5187"/>
        <item m="1" x="5328"/>
        <item m="1" x="5470"/>
        <item m="1" x="5614"/>
        <item m="1" x="5757"/>
        <item m="1" x="5897"/>
        <item m="1" x="4922"/>
        <item m="1" x="5063"/>
        <item m="1" x="5205"/>
        <item m="1" x="5345"/>
        <item m="1" x="5488"/>
        <item m="1" x="5632"/>
        <item m="1" x="5775"/>
        <item m="1" x="5915"/>
        <item m="1" x="4940"/>
        <item m="1" x="5080"/>
        <item m="1" x="5222"/>
        <item m="1" x="5362"/>
        <item m="1" x="5506"/>
        <item m="1" x="5649"/>
        <item m="1" x="5791"/>
        <item m="1" x="5932"/>
        <item m="1" x="4957"/>
        <item m="1" x="5096"/>
        <item m="1" x="5239"/>
        <item m="1" x="5379"/>
        <item m="1" x="5523"/>
        <item m="1" x="5666"/>
        <item m="1" x="5808"/>
        <item m="1" x="5949"/>
        <item m="1" x="4974"/>
        <item m="1" x="5113"/>
        <item m="1" x="5256"/>
        <item m="1" x="5396"/>
        <item m="1" x="5540"/>
        <item m="1" x="5683"/>
        <item m="1" x="5825"/>
        <item m="1" x="5966"/>
        <item m="1" x="4991"/>
        <item m="1" x="5130"/>
        <item m="1" x="5273"/>
        <item m="1" x="5413"/>
        <item m="1" x="5558"/>
        <item m="1" x="5700"/>
        <item m="1" x="5842"/>
        <item m="1" x="5983"/>
        <item m="1" x="5008"/>
        <item m="1" x="5147"/>
        <item m="1" x="5290"/>
        <item m="1" x="5430"/>
        <item m="1" x="5575"/>
        <item m="1" x="5717"/>
        <item m="1" x="5859"/>
        <item m="1" x="6000"/>
        <item m="1" x="5025"/>
        <item m="1" x="5164"/>
        <item m="1" x="5307"/>
        <item m="1" x="5447"/>
        <item m="1" x="5592"/>
        <item m="1" x="5734"/>
        <item m="1" x="5876"/>
        <item m="1" x="4899"/>
        <item m="1" x="5042"/>
        <item m="1" x="5182"/>
        <item m="1" x="5324"/>
        <item m="1" x="5465"/>
        <item m="1" x="5610"/>
        <item m="1" x="5752"/>
        <item m="1" x="5893"/>
        <item m="1" x="4917"/>
        <item m="1" x="5059"/>
        <item m="1" x="5200"/>
        <item m="1" x="5341"/>
        <item m="1" x="5483"/>
        <item m="1" x="5628"/>
        <item m="1" x="5770"/>
        <item m="1" x="5911"/>
        <item m="1" x="4935"/>
        <item m="1" x="5076"/>
        <item m="1" x="5217"/>
        <item m="1" x="5358"/>
        <item m="1" x="5501"/>
        <item m="1" x="5645"/>
        <item m="1" x="5786"/>
        <item m="1" x="5928"/>
        <item m="1" x="4952"/>
        <item m="1" x="5092"/>
        <item m="1" x="5234"/>
        <item m="1" x="5375"/>
        <item m="1" x="5518"/>
        <item m="1" x="5662"/>
        <item m="1" x="5803"/>
        <item m="1" x="5945"/>
        <item m="1" x="4969"/>
        <item m="1" x="5109"/>
        <item m="1" x="5251"/>
        <item m="1" x="5392"/>
        <item m="1" x="5535"/>
        <item m="1" x="5679"/>
        <item m="1" x="5820"/>
        <item m="1" x="5962"/>
        <item m="1" x="4986"/>
        <item m="1" x="5126"/>
        <item m="1" x="5268"/>
        <item m="1" x="5409"/>
        <item m="1" x="5553"/>
        <item m="1" x="5696"/>
        <item m="1" x="5837"/>
        <item m="1" x="5979"/>
        <item m="1" x="5003"/>
        <item m="1" x="5143"/>
        <item m="1" x="5285"/>
        <item m="1" x="5426"/>
        <item m="1" x="5570"/>
        <item m="1" x="5713"/>
        <item m="1" x="5854"/>
        <item m="1" x="5996"/>
        <item m="1" x="5020"/>
        <item m="1" x="5160"/>
        <item m="1" x="5302"/>
        <item m="1" x="5443"/>
        <item m="1" x="5587"/>
        <item m="1" x="5730"/>
        <item m="1" x="5871"/>
        <item m="1" x="4895"/>
        <item m="1" x="5037"/>
        <item m="1" x="5178"/>
        <item m="1" x="5319"/>
        <item m="1" x="5461"/>
        <item m="1" x="5604"/>
        <item m="1" x="5748"/>
        <item m="1" x="5888"/>
        <item m="1" x="4913"/>
        <item m="1" x="5054"/>
        <item m="1" x="5196"/>
        <item m="1" x="5336"/>
        <item m="1" x="5479"/>
        <item m="1" x="5623"/>
        <item m="1" x="5766"/>
        <item m="1" x="5906"/>
        <item m="1" x="4931"/>
        <item m="1" x="5071"/>
        <item m="1" x="5213"/>
        <item m="1" x="5353"/>
        <item m="1" x="5497"/>
        <item m="1" x="5640"/>
        <item m="1" x="5782"/>
        <item m="1" x="5923"/>
        <item m="1" x="4948"/>
        <item m="1" x="5230"/>
        <item m="1" x="5370"/>
        <item m="1" x="5514"/>
        <item m="1" x="5657"/>
        <item m="1" x="5799"/>
        <item m="1" x="5940"/>
        <item m="1" x="4965"/>
        <item m="1" x="5104"/>
        <item m="1" x="5247"/>
        <item m="1" x="5387"/>
        <item m="1" x="5531"/>
        <item m="1" x="5674"/>
        <item m="1" x="5816"/>
        <item m="1" x="5957"/>
        <item m="1" x="4982"/>
        <item m="1" x="5121"/>
        <item m="1" x="5264"/>
        <item m="1" x="5404"/>
        <item m="1" x="5549"/>
        <item m="1" x="5691"/>
        <item m="1" x="5833"/>
        <item m="1" x="5974"/>
        <item m="1" x="4999"/>
        <item m="1" x="5138"/>
        <item m="1" x="5281"/>
        <item m="1" x="5421"/>
        <item m="1" x="5566"/>
        <item m="1" x="5708"/>
        <item m="1" x="5850"/>
        <item m="1" x="5991"/>
        <item m="1" x="5016"/>
        <item m="1" x="5155"/>
        <item m="1" x="5298"/>
        <item m="1" x="5438"/>
        <item m="1" x="5583"/>
        <item m="1" x="5724"/>
        <item m="1" x="5867"/>
        <item m="1" x="4889"/>
        <item m="1" x="5033"/>
        <item m="1" x="5172"/>
        <item m="1" x="5315"/>
        <item m="1" x="5455"/>
        <item m="1" x="5600"/>
        <item m="1" x="5742"/>
        <item m="1" x="5884"/>
        <item m="1" x="4907"/>
        <item m="1" x="5050"/>
        <item m="1" x="5190"/>
        <item m="1" x="5332"/>
        <item m="1" x="5473"/>
        <item m="1" x="5618"/>
        <item m="1" x="5760"/>
        <item m="1" x="5901"/>
        <item m="1" x="4925"/>
        <item m="1" x="5067"/>
        <item m="1" x="5208"/>
        <item m="1" x="5349"/>
        <item m="1" x="5492"/>
        <item m="1" x="5636"/>
        <item x="123"/>
        <item m="1" x="5919"/>
        <item m="1" x="4943"/>
        <item m="1" x="5084"/>
        <item m="1" x="5225"/>
        <item m="1" x="5366"/>
        <item m="1" x="5509"/>
        <item m="1" x="5653"/>
        <item m="1" x="5794"/>
        <item m="1" x="5936"/>
        <item m="1" x="4960"/>
        <item m="1" x="5100"/>
        <item m="1" x="5242"/>
        <item m="1" x="5383"/>
        <item m="1" x="5526"/>
        <item m="1" x="5670"/>
        <item m="1" x="5811"/>
        <item m="1" x="5953"/>
        <item m="1" x="4977"/>
        <item m="1" x="5117"/>
        <item m="1" x="5259"/>
        <item m="1" x="5400"/>
        <item m="1" x="5544"/>
        <item m="1" x="5687"/>
        <item m="1" x="5828"/>
        <item m="1" x="5970"/>
        <item m="1" x="4994"/>
        <item m="1" x="5134"/>
        <item m="1" x="5276"/>
        <item m="1" x="5417"/>
        <item m="1" x="5561"/>
        <item m="1" x="5704"/>
        <item m="1" x="5845"/>
        <item m="1" x="5987"/>
        <item m="1" x="5011"/>
        <item m="1" x="5151"/>
        <item m="1" x="5293"/>
        <item m="1" x="5434"/>
        <item m="1" x="5578"/>
        <item m="1" x="5862"/>
        <item m="1" x="4885"/>
        <item m="1" x="5028"/>
        <item m="1" x="5168"/>
        <item m="1" x="5310"/>
        <item m="1" x="5451"/>
        <item m="1" x="5595"/>
        <item m="1" x="5738"/>
        <item m="1" x="5879"/>
        <item m="1" x="4903"/>
        <item m="1" x="5045"/>
        <item m="1" x="5186"/>
        <item m="1" x="5327"/>
        <item m="1" x="5469"/>
        <item m="1" x="5613"/>
        <item m="1" x="5756"/>
        <item m="1" x="5896"/>
        <item m="1" x="4921"/>
        <item m="1" x="5062"/>
        <item m="1" x="5204"/>
        <item m="1" x="5344"/>
        <item m="1" x="5487"/>
        <item m="1" x="5631"/>
        <item m="1" x="5774"/>
        <item m="1" x="5914"/>
        <item m="1" x="4939"/>
        <item m="1" x="5079"/>
        <item m="1" x="5221"/>
        <item m="1" x="5361"/>
        <item m="1" x="5505"/>
        <item m="1" x="5648"/>
        <item m="1" x="5790"/>
        <item m="1" x="5931"/>
        <item m="1" x="4956"/>
        <item m="1" x="5095"/>
        <item m="1" x="5238"/>
        <item m="1" x="5378"/>
        <item m="1" x="5522"/>
        <item m="1" x="5665"/>
        <item m="1" x="5807"/>
        <item m="1" x="5948"/>
        <item m="1" x="4973"/>
        <item m="1" x="5112"/>
        <item m="1" x="5255"/>
        <item m="1" x="5395"/>
        <item m="1" x="5539"/>
        <item m="1" x="5682"/>
        <item m="1" x="5824"/>
        <item m="1" x="5965"/>
        <item m="1" x="4990"/>
        <item m="1" x="5129"/>
        <item m="1" x="5272"/>
        <item m="1" x="5412"/>
        <item m="1" x="5557"/>
        <item m="1" x="5699"/>
        <item m="1" x="5841"/>
        <item m="1" x="5982"/>
        <item m="1" x="5007"/>
        <item m="1" x="5146"/>
        <item m="1" x="5289"/>
        <item m="1" x="5429"/>
        <item m="1" x="5574"/>
        <item m="1" x="5716"/>
        <item m="1" x="5858"/>
        <item m="1" x="5999"/>
        <item m="1" x="5024"/>
        <item m="1" x="5163"/>
        <item m="1" x="5306"/>
        <item m="1" x="5446"/>
        <item m="1" x="5591"/>
        <item m="1" x="5733"/>
        <item m="1" x="5875"/>
        <item m="1" x="4898"/>
        <item m="1" x="5041"/>
        <item m="1" x="5181"/>
        <item m="1" x="5323"/>
        <item m="1" x="5464"/>
        <item m="1" x="5609"/>
        <item m="1" x="5751"/>
        <item m="1" x="5892"/>
        <item m="1" x="4916"/>
        <item m="1" x="5058"/>
        <item m="1" x="5199"/>
        <item m="1" x="5340"/>
        <item m="1" x="5482"/>
        <item m="1" x="5627"/>
        <item m="1" x="5769"/>
        <item m="1" x="5910"/>
        <item m="1" x="4934"/>
        <item m="1" x="5075"/>
        <item m="1" x="5216"/>
        <item m="1" x="5357"/>
        <item m="1" x="5500"/>
        <item m="1" x="5644"/>
        <item m="1" x="5785"/>
        <item m="1" x="5927"/>
        <item m="1" x="4951"/>
        <item m="1" x="5091"/>
        <item m="1" x="5233"/>
        <item m="1" x="5374"/>
        <item m="1" x="5517"/>
        <item m="1" x="5661"/>
        <item m="1" x="5802"/>
        <item m="1" x="5944"/>
        <item m="1" x="4968"/>
        <item m="1" x="5108"/>
        <item m="1" x="5250"/>
        <item m="1" x="5391"/>
        <item m="1" x="5534"/>
        <item m="1" x="5678"/>
        <item m="1" x="5819"/>
        <item m="1" x="5961"/>
        <item m="1" x="4985"/>
        <item m="1" x="5125"/>
        <item m="1" x="5267"/>
        <item m="1" x="5408"/>
        <item m="1" x="5552"/>
        <item m="1" x="5695"/>
        <item m="1" x="5836"/>
        <item m="1" x="5978"/>
        <item m="1" x="5002"/>
        <item m="1" x="5142"/>
        <item m="1" x="5284"/>
        <item m="1" x="5425"/>
        <item m="1" x="5569"/>
        <item m="1" x="5712"/>
        <item m="1" x="5853"/>
        <item m="1" x="5995"/>
        <item m="1" x="5019"/>
        <item m="1" x="5159"/>
        <item m="1" x="5301"/>
        <item m="1" x="5442"/>
        <item m="1" x="5586"/>
        <item m="1" x="5729"/>
        <item m="1" x="5870"/>
        <item m="1" x="4894"/>
        <item m="1" x="5036"/>
        <item m="1" x="5177"/>
        <item m="1" x="5318"/>
        <item m="1" x="5460"/>
        <item m="1" x="5603"/>
        <item m="1" x="5747"/>
        <item m="1" x="5887"/>
        <item m="1" x="4912"/>
        <item m="1" x="5053"/>
        <item m="1" x="5195"/>
        <item m="1" x="5335"/>
        <item m="1" x="5478"/>
        <item m="1" x="5622"/>
        <item m="1" x="5765"/>
        <item m="1" x="5905"/>
        <item m="1" x="4930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8"/>
        <item x="4209"/>
        <item x="4207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2"/>
        <item x="4641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5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3818"/>
        <item m="1" x="5608"/>
        <item x="2995"/>
        <item x="2996"/>
        <item x="4272"/>
        <item x="4503"/>
        <item x="4502"/>
        <item x="4881"/>
      </items>
    </pivotField>
    <pivotField compact="0" outline="0" showAll="0"/>
    <pivotField compact="0" outline="0" showAll="0"/>
    <pivotField name="  " axis="axisRow" compact="0" outline="0" showAll="0" defaultSubtotal="0">
      <items count="684">
        <item x="682"/>
        <item x="226"/>
        <item x="6"/>
        <item h="1" x="2"/>
        <item x="11"/>
        <item x="1"/>
        <item x="438"/>
        <item x="439"/>
        <item x="0"/>
        <item x="19"/>
        <item x="346"/>
        <item x="151"/>
        <item x="49"/>
        <item x="223"/>
        <item x="117"/>
        <item x="220"/>
        <item x="394"/>
        <item x="440"/>
        <item x="137"/>
        <item x="13"/>
        <item x="400"/>
        <item x="341"/>
        <item x="16"/>
        <item x="129"/>
        <item x="228"/>
        <item x="441"/>
        <item x="44"/>
        <item x="131"/>
        <item x="41"/>
        <item x="336"/>
        <item x="323"/>
        <item x="51"/>
        <item x="442"/>
        <item x="36"/>
        <item x="443"/>
        <item x="40"/>
        <item x="28"/>
        <item x="32"/>
        <item x="335"/>
        <item x="444"/>
        <item x="31"/>
        <item x="317"/>
        <item x="50"/>
        <item x="445"/>
        <item x="347"/>
        <item x="446"/>
        <item x="339"/>
        <item x="47"/>
        <item x="17"/>
        <item x="21"/>
        <item x="447"/>
        <item x="30"/>
        <item x="448"/>
        <item x="18"/>
        <item x="22"/>
        <item x="334"/>
        <item x="449"/>
        <item x="288"/>
        <item x="234"/>
        <item x="450"/>
        <item x="451"/>
        <item x="452"/>
        <item x="453"/>
        <item x="45"/>
        <item x="303"/>
        <item x="210"/>
        <item x="286"/>
        <item x="358"/>
        <item x="157"/>
        <item x="164"/>
        <item x="306"/>
        <item x="65"/>
        <item x="173"/>
        <item x="48"/>
        <item x="87"/>
        <item x="454"/>
        <item x="390"/>
        <item x="100"/>
        <item x="281"/>
        <item x="167"/>
        <item x="140"/>
        <item x="15"/>
        <item x="302"/>
        <item x="116"/>
        <item x="124"/>
        <item x="20"/>
        <item x="203"/>
        <item x="161"/>
        <item x="222"/>
        <item x="455"/>
        <item x="456"/>
        <item x="457"/>
        <item x="458"/>
        <item x="315"/>
        <item x="70"/>
        <item x="459"/>
        <item x="166"/>
        <item x="343"/>
        <item x="64"/>
        <item x="186"/>
        <item x="149"/>
        <item x="460"/>
        <item x="249"/>
        <item x="59"/>
        <item x="326"/>
        <item x="293"/>
        <item x="74"/>
        <item x="461"/>
        <item x="462"/>
        <item x="463"/>
        <item x="231"/>
        <item x="105"/>
        <item x="373"/>
        <item x="360"/>
        <item x="72"/>
        <item x="14"/>
        <item x="172"/>
        <item x="464"/>
        <item x="351"/>
        <item x="465"/>
        <item x="57"/>
        <item x="385"/>
        <item x="193"/>
        <item x="132"/>
        <item x="12"/>
        <item x="283"/>
        <item x="466"/>
        <item x="271"/>
        <item x="379"/>
        <item x="78"/>
        <item x="194"/>
        <item x="125"/>
        <item x="8"/>
        <item x="202"/>
        <item x="195"/>
        <item x="148"/>
        <item x="23"/>
        <item x="188"/>
        <item x="43"/>
        <item x="83"/>
        <item x="467"/>
        <item x="468"/>
        <item x="233"/>
        <item x="112"/>
        <item x="153"/>
        <item x="136"/>
        <item x="292"/>
        <item x="469"/>
        <item x="96"/>
        <item x="411"/>
        <item x="79"/>
        <item x="397"/>
        <item x="282"/>
        <item x="54"/>
        <item x="62"/>
        <item x="374"/>
        <item x="88"/>
        <item x="421"/>
        <item x="470"/>
        <item x="224"/>
        <item x="285"/>
        <item x="413"/>
        <item x="95"/>
        <item x="139"/>
        <item x="89"/>
        <item x="207"/>
        <item x="218"/>
        <item x="471"/>
        <item x="472"/>
        <item x="403"/>
        <item x="92"/>
        <item x="93"/>
        <item x="84"/>
        <item x="237"/>
        <item x="127"/>
        <item x="76"/>
        <item x="208"/>
        <item x="473"/>
        <item x="474"/>
        <item x="217"/>
        <item x="225"/>
        <item x="9"/>
        <item x="243"/>
        <item x="475"/>
        <item x="476"/>
        <item x="170"/>
        <item x="477"/>
        <item x="235"/>
        <item x="209"/>
        <item x="10"/>
        <item x="272"/>
        <item x="418"/>
        <item x="184"/>
        <item x="297"/>
        <item x="55"/>
        <item x="350"/>
        <item x="478"/>
        <item x="200"/>
        <item x="426"/>
        <item x="121"/>
        <item x="244"/>
        <item x="230"/>
        <item x="91"/>
        <item x="307"/>
        <item x="229"/>
        <item x="291"/>
        <item x="240"/>
        <item x="109"/>
        <item x="183"/>
        <item x="118"/>
        <item x="375"/>
        <item x="192"/>
        <item x="239"/>
        <item x="393"/>
        <item x="171"/>
        <item x="201"/>
        <item x="141"/>
        <item x="279"/>
        <item x="479"/>
        <item x="163"/>
        <item x="58"/>
        <item x="269"/>
        <item x="319"/>
        <item x="480"/>
        <item x="481"/>
        <item x="415"/>
        <item x="320"/>
        <item x="267"/>
        <item x="242"/>
        <item x="24"/>
        <item x="168"/>
        <item x="434"/>
        <item x="216"/>
        <item x="258"/>
        <item x="409"/>
        <item x="435"/>
        <item x="304"/>
        <item x="69"/>
        <item x="246"/>
        <item x="160"/>
        <item x="67"/>
        <item x="437"/>
        <item x="181"/>
        <item x="296"/>
        <item x="86"/>
        <item x="82"/>
        <item x="245"/>
        <item x="104"/>
        <item x="312"/>
        <item x="273"/>
        <item x="39"/>
        <item x="135"/>
        <item x="280"/>
        <item x="423"/>
        <item x="187"/>
        <item x="482"/>
        <item x="204"/>
        <item x="483"/>
        <item x="484"/>
        <item x="142"/>
        <item x="389"/>
        <item x="252"/>
        <item x="299"/>
        <item x="372"/>
        <item x="485"/>
        <item x="159"/>
        <item x="63"/>
        <item x="206"/>
        <item x="253"/>
        <item x="486"/>
        <item x="487"/>
        <item x="417"/>
        <item x="488"/>
        <item x="196"/>
        <item x="489"/>
        <item x="490"/>
        <item x="414"/>
        <item x="138"/>
        <item x="155"/>
        <item x="422"/>
        <item x="491"/>
        <item x="274"/>
        <item x="492"/>
        <item x="174"/>
        <item x="359"/>
        <item x="119"/>
        <item x="331"/>
        <item x="354"/>
        <item x="102"/>
        <item x="362"/>
        <item x="75"/>
        <item x="493"/>
        <item x="494"/>
        <item x="428"/>
        <item x="368"/>
        <item x="356"/>
        <item x="495"/>
        <item x="158"/>
        <item x="310"/>
        <item x="180"/>
        <item x="221"/>
        <item x="227"/>
        <item x="130"/>
        <item x="408"/>
        <item x="133"/>
        <item x="189"/>
        <item x="340"/>
        <item x="108"/>
        <item x="316"/>
        <item x="68"/>
        <item x="496"/>
        <item x="215"/>
        <item x="301"/>
        <item x="497"/>
        <item x="77"/>
        <item x="152"/>
        <item x="99"/>
        <item x="156"/>
        <item x="213"/>
        <item x="410"/>
        <item x="407"/>
        <item x="212"/>
        <item x="498"/>
        <item x="342"/>
        <item x="73"/>
        <item x="97"/>
        <item x="499"/>
        <item x="500"/>
        <item x="430"/>
        <item x="277"/>
        <item x="401"/>
        <item x="395"/>
        <item x="81"/>
        <item x="66"/>
        <item x="143"/>
        <item x="178"/>
        <item x="295"/>
        <item x="219"/>
        <item x="56"/>
        <item x="94"/>
        <item x="501"/>
        <item x="197"/>
        <item x="35"/>
        <item x="502"/>
        <item x="134"/>
        <item x="404"/>
        <item x="205"/>
        <item x="503"/>
        <item x="504"/>
        <item x="429"/>
        <item x="305"/>
        <item x="505"/>
        <item x="330"/>
        <item x="506"/>
        <item x="507"/>
        <item x="37"/>
        <item x="508"/>
        <item x="327"/>
        <item x="333"/>
        <item x="338"/>
        <item x="332"/>
        <item x="509"/>
        <item x="510"/>
        <item x="29"/>
        <item x="27"/>
        <item x="198"/>
        <item x="402"/>
        <item x="511"/>
        <item x="177"/>
        <item x="512"/>
        <item x="513"/>
        <item x="179"/>
        <item x="433"/>
        <item x="514"/>
        <item x="515"/>
        <item x="263"/>
        <item x="516"/>
        <item x="517"/>
        <item x="268"/>
        <item x="122"/>
        <item x="518"/>
        <item x="519"/>
        <item x="367"/>
        <item x="355"/>
        <item x="107"/>
        <item x="128"/>
        <item x="520"/>
        <item x="298"/>
        <item x="521"/>
        <item x="522"/>
        <item x="353"/>
        <item x="523"/>
        <item x="284"/>
        <item x="261"/>
        <item x="424"/>
        <item x="524"/>
        <item x="525"/>
        <item x="526"/>
        <item x="314"/>
        <item x="527"/>
        <item x="392"/>
        <item x="278"/>
        <item x="110"/>
        <item x="361"/>
        <item x="528"/>
        <item x="529"/>
        <item x="530"/>
        <item x="531"/>
        <item x="247"/>
        <item x="257"/>
        <item x="165"/>
        <item x="532"/>
        <item x="250"/>
        <item x="533"/>
        <item x="236"/>
        <item x="534"/>
        <item x="256"/>
        <item x="311"/>
        <item x="535"/>
        <item x="536"/>
        <item x="420"/>
        <item x="265"/>
        <item x="98"/>
        <item x="537"/>
        <item x="538"/>
        <item x="539"/>
        <item x="337"/>
        <item x="540"/>
        <item x="352"/>
        <item x="541"/>
        <item x="33"/>
        <item x="542"/>
        <item x="154"/>
        <item x="543"/>
        <item x="544"/>
        <item x="126"/>
        <item x="545"/>
        <item x="324"/>
        <item x="546"/>
        <item x="547"/>
        <item x="61"/>
        <item x="548"/>
        <item x="549"/>
        <item x="550"/>
        <item x="38"/>
        <item x="551"/>
        <item x="552"/>
        <item x="553"/>
        <item x="554"/>
        <item x="555"/>
        <item x="556"/>
        <item x="557"/>
        <item x="260"/>
        <item x="558"/>
        <item x="559"/>
        <item x="101"/>
        <item x="560"/>
        <item x="383"/>
        <item x="561"/>
        <item x="562"/>
        <item x="563"/>
        <item x="348"/>
        <item x="564"/>
        <item x="565"/>
        <item x="357"/>
        <item x="566"/>
        <item x="567"/>
        <item x="147"/>
        <item x="568"/>
        <item x="569"/>
        <item x="318"/>
        <item x="570"/>
        <item x="571"/>
        <item x="349"/>
        <item x="289"/>
        <item x="416"/>
        <item x="71"/>
        <item x="431"/>
        <item x="572"/>
        <item x="573"/>
        <item x="144"/>
        <item x="574"/>
        <item x="575"/>
        <item x="576"/>
        <item x="577"/>
        <item x="214"/>
        <item x="578"/>
        <item x="26"/>
        <item x="262"/>
        <item x="419"/>
        <item x="432"/>
        <item x="376"/>
        <item x="412"/>
        <item x="248"/>
        <item x="103"/>
        <item x="579"/>
        <item x="388"/>
        <item x="238"/>
        <item x="580"/>
        <item x="287"/>
        <item x="150"/>
        <item x="581"/>
        <item x="85"/>
        <item x="80"/>
        <item x="308"/>
        <item x="582"/>
        <item x="425"/>
        <item x="583"/>
        <item x="584"/>
        <item x="585"/>
        <item x="2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175"/>
        <item x="602"/>
        <item x="603"/>
        <item x="604"/>
        <item x="146"/>
        <item x="427"/>
        <item x="605"/>
        <item x="606"/>
        <item x="436"/>
        <item x="370"/>
        <item x="607"/>
        <item x="363"/>
        <item x="608"/>
        <item x="381"/>
        <item x="609"/>
        <item x="610"/>
        <item x="611"/>
        <item x="90"/>
        <item x="612"/>
        <item x="313"/>
        <item x="613"/>
        <item x="614"/>
        <item x="615"/>
        <item x="616"/>
        <item x="255"/>
        <item x="617"/>
        <item x="618"/>
        <item x="619"/>
        <item x="620"/>
        <item x="190"/>
        <item x="621"/>
        <item x="622"/>
        <item x="276"/>
        <item x="199"/>
        <item x="623"/>
        <item x="624"/>
        <item x="625"/>
        <item x="182"/>
        <item x="191"/>
        <item x="626"/>
        <item x="627"/>
        <item x="628"/>
        <item x="629"/>
        <item x="630"/>
        <item x="631"/>
        <item x="386"/>
        <item x="632"/>
        <item x="7"/>
        <item x="322"/>
        <item x="633"/>
        <item x="634"/>
        <item x="34"/>
        <item x="635"/>
        <item x="636"/>
        <item x="371"/>
        <item x="637"/>
        <item x="123"/>
        <item x="638"/>
        <item x="639"/>
        <item x="640"/>
        <item x="641"/>
        <item x="642"/>
        <item x="111"/>
        <item x="169"/>
        <item x="643"/>
        <item x="644"/>
        <item x="645"/>
        <item x="232"/>
        <item x="646"/>
        <item x="647"/>
        <item x="648"/>
        <item x="309"/>
        <item x="649"/>
        <item x="650"/>
        <item x="651"/>
        <item x="652"/>
        <item x="653"/>
        <item x="654"/>
        <item x="655"/>
        <item x="384"/>
        <item x="656"/>
        <item x="14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5"/>
        <item x="321"/>
        <item x="325"/>
        <item x="46"/>
        <item x="328"/>
        <item x="329"/>
        <item x="344"/>
        <item x="345"/>
        <item x="162"/>
        <item x="364"/>
        <item x="365"/>
        <item x="366"/>
        <item x="369"/>
        <item m="1" x="683"/>
        <item x="377"/>
        <item x="378"/>
        <item x="53"/>
        <item x="380"/>
        <item x="382"/>
        <item x="264"/>
        <item x="387"/>
        <item x="391"/>
        <item x="396"/>
        <item x="398"/>
        <item x="399"/>
        <item x="405"/>
        <item x="406"/>
        <item x="294"/>
        <item x="3"/>
        <item x="4"/>
        <item x="42"/>
        <item x="52"/>
        <item x="60"/>
        <item x="106"/>
        <item x="113"/>
        <item x="114"/>
        <item x="115"/>
        <item x="120"/>
        <item x="176"/>
        <item x="185"/>
        <item x="211"/>
        <item x="241"/>
        <item x="251"/>
        <item x="254"/>
        <item x="259"/>
        <item x="266"/>
        <item x="270"/>
        <item x="275"/>
        <item x="290"/>
        <item x="3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h="1" x="1"/>
        <item x="0"/>
        <item h="1" x="2"/>
        <item t="default"/>
      </items>
    </pivotField>
  </pivotFields>
  <rowFields count="3">
    <field x="1"/>
    <field x="6"/>
    <field x="9"/>
  </rowFields>
  <rowItems count="49">
    <i>
      <x v="141"/>
      <x v="452"/>
      <x v="662"/>
    </i>
    <i t="default">
      <x v="141"/>
    </i>
    <i>
      <x v="143"/>
      <x v="453"/>
      <x v="8"/>
    </i>
    <i t="default">
      <x v="143"/>
    </i>
    <i>
      <x v="144"/>
      <x v="454"/>
      <x v="662"/>
    </i>
    <i r="1">
      <x v="456"/>
      <x v="5"/>
    </i>
    <i t="default">
      <x v="144"/>
    </i>
    <i>
      <x v="147"/>
      <x v="457"/>
      <x v="5"/>
    </i>
    <i r="1">
      <x v="459"/>
      <x v="5"/>
    </i>
    <i r="1">
      <x v="460"/>
      <x v="5"/>
    </i>
    <i t="default">
      <x v="147"/>
    </i>
    <i>
      <x v="149"/>
      <x v="1677"/>
      <x v="574"/>
    </i>
    <i t="default">
      <x v="149"/>
    </i>
    <i>
      <x v="151"/>
      <x v="249"/>
      <x v="8"/>
    </i>
    <i r="1">
      <x v="1678"/>
      <x v="2"/>
    </i>
    <i t="default">
      <x v="151"/>
    </i>
    <i>
      <x v="152"/>
      <x v="1679"/>
      <x v="574"/>
    </i>
    <i r="1">
      <x v="1680"/>
      <x v="634"/>
    </i>
    <i r="1">
      <x v="1681"/>
      <x v="2"/>
    </i>
    <i t="default">
      <x v="152"/>
    </i>
    <i>
      <x v="153"/>
      <x v="461"/>
      <x v="5"/>
    </i>
    <i r="1">
      <x v="462"/>
      <x v="5"/>
    </i>
    <i r="1">
      <x v="463"/>
      <x v="5"/>
    </i>
    <i t="default">
      <x v="153"/>
    </i>
    <i>
      <x v="154"/>
      <x v="464"/>
      <x v="5"/>
    </i>
    <i r="1">
      <x v="465"/>
      <x v="8"/>
    </i>
    <i r="1">
      <x v="466"/>
      <x v="5"/>
    </i>
    <i t="default">
      <x v="154"/>
    </i>
    <i>
      <x v="155"/>
      <x v="467"/>
      <x v="5"/>
    </i>
    <i t="default">
      <x v="155"/>
    </i>
    <i>
      <x v="156"/>
      <x v="468"/>
      <x v="5"/>
    </i>
    <i r="1">
      <x v="470"/>
      <x v="5"/>
    </i>
    <i r="1">
      <x v="471"/>
      <x v="5"/>
    </i>
    <i r="1">
      <x v="472"/>
      <x v="5"/>
    </i>
    <i t="default">
      <x v="156"/>
    </i>
    <i>
      <x v="159"/>
      <x v="474"/>
      <x v="5"/>
    </i>
    <i r="1">
      <x v="475"/>
      <x v="5"/>
    </i>
    <i r="1">
      <x v="476"/>
      <x v="8"/>
    </i>
    <i t="default">
      <x v="159"/>
    </i>
    <i>
      <x v="160"/>
      <x v="1683"/>
      <x v="634"/>
    </i>
    <i t="default">
      <x v="160"/>
    </i>
    <i>
      <x v="162"/>
      <x v="1684"/>
      <x v="663"/>
    </i>
    <i r="1">
      <x v="1685"/>
      <x v="663"/>
    </i>
    <i r="1">
      <x v="1686"/>
      <x v="663"/>
    </i>
    <i r="1">
      <x v="1687"/>
      <x v="663"/>
    </i>
    <i r="1">
      <x v="1688"/>
      <x v="663"/>
    </i>
    <i r="1">
      <x v="1689"/>
      <x v="663"/>
    </i>
    <i t="default">
      <x v="162"/>
    </i>
    <i t="grand">
      <x/>
    </i>
  </rowItems>
  <colItems count="1">
    <i/>
  </colItems>
  <pageFields count="3">
    <pageField fld="0" item="12" hier="-1"/>
    <pageField fld="19" hier="-1"/>
    <pageField fld="3" hier="-1"/>
  </pageFields>
  <dataFields count="1">
    <dataField name="Suma de VENTA TOTAL" fld="16" baseField="9" baseItem="0" numFmtId="44"/>
  </dataFields>
  <formats count="1">
    <format dxfId="31">
      <pivotArea type="all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3" cacheId="5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8" indent="0" compact="0" compactData="0" gridDropZones="1" multipleFieldFilters="0">
  <location ref="B4:H94" firstHeaderRow="1" firstDataRow="2" firstDataCol="5" rowPageCount="1" colPageCount="1"/>
  <pivotFields count="26">
    <pivotField axis="axisRow" compact="0" outline="0" showAll="0" defaultSubtotal="0">
      <items count="1">
        <item x="0"/>
      </items>
    </pivotField>
    <pivotField compact="0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sortType="ascending" defaultSubtotal="0">
      <items count="6">
        <item x="0"/>
        <item x="1"/>
        <item x="2"/>
        <item x="3"/>
        <item x="4"/>
        <item x="5"/>
      </items>
    </pivotField>
    <pivotField axis="axisRow" compact="0" outline="0" showAll="0" sortType="ascending" defaultSubtotal="0">
      <items count="126">
        <item x="46"/>
        <item x="58"/>
        <item x="69"/>
        <item x="119"/>
        <item x="45"/>
        <item x="59"/>
        <item x="95"/>
        <item x="118"/>
        <item x="0"/>
        <item x="44"/>
        <item x="60"/>
        <item x="94"/>
        <item x="117"/>
        <item x="22"/>
        <item x="1"/>
        <item x="43"/>
        <item x="61"/>
        <item x="125"/>
        <item x="2"/>
        <item x="49"/>
        <item x="73"/>
        <item x="93"/>
        <item x="3"/>
        <item x="70"/>
        <item x="92"/>
        <item x="116"/>
        <item x="4"/>
        <item x="42"/>
        <item x="62"/>
        <item x="115"/>
        <item x="26"/>
        <item x="41"/>
        <item x="63"/>
        <item x="74"/>
        <item x="114"/>
        <item x="40"/>
        <item x="64"/>
        <item x="91"/>
        <item x="113"/>
        <item x="5"/>
        <item x="39"/>
        <item x="112"/>
        <item x="6"/>
        <item x="38"/>
        <item x="65"/>
        <item x="75"/>
        <item x="90"/>
        <item x="124"/>
        <item x="7"/>
        <item x="96"/>
        <item x="8"/>
        <item x="97"/>
        <item x="111"/>
        <item x="9"/>
        <item x="37"/>
        <item x="66"/>
        <item x="89"/>
        <item x="110"/>
        <item x="25"/>
        <item x="36"/>
        <item x="123"/>
        <item x="35"/>
        <item x="98"/>
        <item x="122"/>
        <item x="10"/>
        <item x="34"/>
        <item x="50"/>
        <item x="99"/>
        <item x="11"/>
        <item x="33"/>
        <item x="76"/>
        <item x="12"/>
        <item x="48"/>
        <item x="77"/>
        <item x="88"/>
        <item x="13"/>
        <item x="71"/>
        <item x="100"/>
        <item x="109"/>
        <item x="14"/>
        <item x="32"/>
        <item x="67"/>
        <item x="78"/>
        <item x="87"/>
        <item x="108"/>
        <item x="24"/>
        <item x="31"/>
        <item x="51"/>
        <item x="79"/>
        <item x="121"/>
        <item x="30"/>
        <item x="52"/>
        <item x="86"/>
        <item x="107"/>
        <item x="15"/>
        <item x="29"/>
        <item x="53"/>
        <item x="106"/>
        <item x="16"/>
        <item x="28"/>
        <item x="54"/>
        <item x="80"/>
        <item x="120"/>
        <item x="17"/>
        <item x="47"/>
        <item x="72"/>
        <item x="85"/>
        <item x="18"/>
        <item x="81"/>
        <item x="84"/>
        <item x="105"/>
        <item x="19"/>
        <item x="27"/>
        <item x="55"/>
        <item x="104"/>
        <item x="23"/>
        <item x="20"/>
        <item x="56"/>
        <item x="82"/>
        <item x="103"/>
        <item x="57"/>
        <item x="83"/>
        <item x="102"/>
        <item x="21"/>
        <item x="68"/>
        <item x="101"/>
      </items>
    </pivotField>
    <pivotField compact="0" outline="0" showAll="0" defaultSubtotal="0">
      <items count="1">
        <item x="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725"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08"/>
        <item x="109"/>
        <item x="110"/>
        <item x="111"/>
        <item x="112"/>
        <item x="113"/>
        <item x="114"/>
        <item x="176"/>
        <item x="175"/>
        <item x="174"/>
        <item x="173"/>
        <item x="172"/>
        <item x="190"/>
        <item x="171"/>
        <item x="170"/>
        <item x="169"/>
        <item x="168"/>
        <item x="167"/>
        <item x="166"/>
        <item x="165"/>
        <item x="164"/>
        <item x="163"/>
        <item x="162"/>
        <item x="318"/>
        <item x="319"/>
        <item x="320"/>
        <item x="321"/>
        <item x="40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308"/>
        <item x="309"/>
        <item x="310"/>
        <item x="311"/>
        <item x="312"/>
        <item x="313"/>
        <item x="314"/>
        <item x="315"/>
        <item x="316"/>
        <item x="317"/>
        <item x="191"/>
        <item x="276"/>
        <item x="275"/>
        <item x="402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53"/>
        <item x="661"/>
        <item x="660"/>
        <item x="659"/>
        <item x="658"/>
        <item x="657"/>
        <item x="656"/>
        <item x="655"/>
        <item x="654"/>
        <item x="652"/>
        <item x="651"/>
        <item x="650"/>
        <item x="649"/>
        <item x="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15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69"/>
        <item x="271"/>
        <item x="272"/>
        <item x="273"/>
        <item x="274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2" outline="0" showAll="0"/>
    <pivotField dataField="1"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</pivotFields>
  <rowFields count="5">
    <field x="9"/>
    <field x="4"/>
    <field x="3"/>
    <field x="2"/>
    <field x="0"/>
  </rowFields>
  <rowItems count="89">
    <i>
      <x v="15"/>
      <x v="79"/>
      <x/>
      <x/>
      <x/>
    </i>
    <i>
      <x v="30"/>
      <x v="5"/>
      <x v="2"/>
      <x v="2"/>
      <x/>
    </i>
    <i>
      <x v="31"/>
      <x v="10"/>
      <x v="2"/>
      <x v="2"/>
      <x/>
    </i>
    <i>
      <x v="40"/>
      <x v="124"/>
      <x v="2"/>
      <x v="2"/>
      <x/>
    </i>
    <i>
      <x v="58"/>
      <x v="66"/>
      <x v="2"/>
      <x v="2"/>
      <x/>
    </i>
    <i>
      <x v="59"/>
      <x v="66"/>
      <x v="2"/>
      <x v="2"/>
      <x/>
    </i>
    <i>
      <x v="153"/>
      <x v="29"/>
      <x v="5"/>
      <x v="5"/>
      <x/>
    </i>
    <i>
      <x v="189"/>
      <x v="58"/>
      <x/>
      <x/>
      <x/>
    </i>
    <i>
      <x v="250"/>
      <x v="61"/>
      <x v="1"/>
      <x v="1"/>
      <x/>
    </i>
    <i>
      <x v="258"/>
      <x v="90"/>
      <x v="1"/>
      <x v="1"/>
      <x/>
    </i>
    <i>
      <x v="280"/>
      <x v="120"/>
      <x v="2"/>
      <x v="2"/>
      <x/>
    </i>
    <i>
      <x v="357"/>
      <x v="24"/>
      <x v="4"/>
      <x v="4"/>
      <x/>
    </i>
    <i>
      <x v="409"/>
      <x v="97"/>
      <x v="5"/>
      <x v="5"/>
      <x/>
    </i>
    <i>
      <x v="442"/>
      <x v="14"/>
      <x/>
      <x/>
      <x/>
    </i>
    <i>
      <x v="457"/>
      <x v="22"/>
      <x/>
      <x/>
      <x/>
    </i>
    <i>
      <x v="465"/>
      <x v="39"/>
      <x/>
      <x/>
      <x/>
    </i>
    <i>
      <x v="481"/>
      <x v="53"/>
      <x/>
      <x/>
      <x/>
    </i>
    <i>
      <x v="490"/>
      <x v="64"/>
      <x/>
      <x/>
      <x/>
    </i>
    <i>
      <x v="496"/>
      <x v="68"/>
      <x/>
      <x/>
      <x/>
    </i>
    <i>
      <x v="505"/>
      <x v="64"/>
      <x/>
      <x/>
      <x/>
    </i>
    <i>
      <x v="510"/>
      <x v="75"/>
      <x/>
      <x/>
      <x/>
    </i>
    <i>
      <x v="513"/>
      <x v="75"/>
      <x/>
      <x/>
      <x/>
    </i>
    <i>
      <x v="518"/>
      <x v="79"/>
      <x/>
      <x/>
      <x/>
    </i>
    <i>
      <x v="520"/>
      <x v="94"/>
      <x/>
      <x/>
      <x/>
    </i>
    <i>
      <x v="522"/>
      <x v="107"/>
      <x/>
      <x/>
      <x/>
    </i>
    <i>
      <x v="523"/>
      <x v="94"/>
      <x/>
      <x/>
      <x/>
    </i>
    <i>
      <x v="527"/>
      <x v="103"/>
      <x/>
      <x/>
      <x/>
    </i>
    <i>
      <x v="528"/>
      <x v="103"/>
      <x/>
      <x/>
      <x/>
    </i>
    <i>
      <x v="529"/>
      <x v="103"/>
      <x/>
      <x/>
      <x/>
    </i>
    <i>
      <x v="533"/>
      <x v="107"/>
      <x/>
      <x/>
      <x/>
    </i>
    <i>
      <x v="545"/>
      <x v="123"/>
      <x/>
      <x/>
      <x/>
    </i>
    <i>
      <x v="547"/>
      <x v="123"/>
      <x/>
      <x/>
      <x/>
    </i>
    <i>
      <x v="558"/>
      <x v="4"/>
      <x v="1"/>
      <x v="1"/>
      <x/>
    </i>
    <i>
      <x v="562"/>
      <x v="35"/>
      <x v="1"/>
      <x v="1"/>
      <x/>
    </i>
    <i>
      <x v="563"/>
      <x v="35"/>
      <x v="1"/>
      <x v="1"/>
      <x/>
    </i>
    <i>
      <x v="565"/>
      <x v="54"/>
      <x v="1"/>
      <x v="1"/>
      <x/>
    </i>
    <i>
      <x v="566"/>
      <x v="54"/>
      <x v="1"/>
      <x v="1"/>
      <x/>
    </i>
    <i>
      <x v="567"/>
      <x v="54"/>
      <x v="1"/>
      <x v="1"/>
      <x/>
    </i>
    <i>
      <x v="568"/>
      <x v="54"/>
      <x v="1"/>
      <x v="1"/>
      <x/>
    </i>
    <i>
      <x v="569"/>
      <x v="54"/>
      <x v="1"/>
      <x v="1"/>
      <x/>
    </i>
    <i>
      <x v="574"/>
      <x v="69"/>
      <x v="1"/>
      <x v="1"/>
      <x/>
    </i>
    <i>
      <x v="581"/>
      <x v="95"/>
      <x v="1"/>
      <x v="1"/>
      <x/>
    </i>
    <i>
      <x v="582"/>
      <x v="95"/>
      <x v="1"/>
      <x v="1"/>
      <x/>
    </i>
    <i>
      <x v="587"/>
      <x v="1"/>
      <x v="2"/>
      <x v="2"/>
      <x/>
    </i>
    <i>
      <x v="588"/>
      <x v="1"/>
      <x v="2"/>
      <x v="2"/>
      <x/>
    </i>
    <i>
      <x v="591"/>
      <x v="5"/>
      <x v="2"/>
      <x v="2"/>
      <x/>
    </i>
    <i>
      <x v="599"/>
      <x v="32"/>
      <x v="2"/>
      <x v="2"/>
      <x/>
    </i>
    <i>
      <x v="602"/>
      <x v="44"/>
      <x v="2"/>
      <x v="2"/>
      <x/>
    </i>
    <i>
      <x v="605"/>
      <x v="66"/>
      <x v="2"/>
      <x v="2"/>
      <x/>
    </i>
    <i>
      <x v="607"/>
      <x v="66"/>
      <x v="2"/>
      <x v="2"/>
      <x/>
    </i>
    <i>
      <x v="609"/>
      <x v="66"/>
      <x v="2"/>
      <x v="2"/>
      <x/>
    </i>
    <i>
      <x v="610"/>
      <x v="87"/>
      <x v="2"/>
      <x v="2"/>
      <x/>
    </i>
    <i>
      <x v="616"/>
      <x v="100"/>
      <x v="2"/>
      <x v="2"/>
      <x/>
    </i>
    <i>
      <x v="617"/>
      <x v="113"/>
      <x v="2"/>
      <x v="2"/>
      <x/>
    </i>
    <i>
      <x v="618"/>
      <x v="113"/>
      <x v="2"/>
      <x v="2"/>
      <x/>
    </i>
    <i>
      <x v="627"/>
      <x v="2"/>
      <x v="3"/>
      <x v="3"/>
      <x/>
    </i>
    <i>
      <x v="628"/>
      <x v="2"/>
      <x v="3"/>
      <x v="3"/>
      <x/>
    </i>
    <i>
      <x v="635"/>
      <x v="23"/>
      <x v="3"/>
      <x v="3"/>
      <x/>
    </i>
    <i>
      <x v="640"/>
      <x v="70"/>
      <x v="3"/>
      <x v="3"/>
      <x/>
    </i>
    <i>
      <x v="641"/>
      <x v="73"/>
      <x v="3"/>
      <x v="3"/>
      <x/>
    </i>
    <i>
      <x v="642"/>
      <x v="73"/>
      <x v="3"/>
      <x v="3"/>
      <x/>
    </i>
    <i>
      <x v="645"/>
      <x v="76"/>
      <x v="3"/>
      <x v="3"/>
      <x/>
    </i>
    <i>
      <x v="647"/>
      <x v="76"/>
      <x v="3"/>
      <x v="3"/>
      <x/>
    </i>
    <i>
      <x v="651"/>
      <x v="88"/>
      <x v="3"/>
      <x v="3"/>
      <x/>
    </i>
    <i>
      <x v="655"/>
      <x v="108"/>
      <x v="3"/>
      <x v="3"/>
      <x/>
    </i>
    <i>
      <x v="656"/>
      <x v="108"/>
      <x v="3"/>
      <x v="3"/>
      <x/>
    </i>
    <i>
      <x v="660"/>
      <x v="11"/>
      <x v="4"/>
      <x v="4"/>
      <x/>
    </i>
    <i>
      <x v="664"/>
      <x v="46"/>
      <x v="4"/>
      <x v="4"/>
      <x/>
    </i>
    <i>
      <x v="670"/>
      <x v="62"/>
      <x v="4"/>
      <x v="4"/>
      <x/>
    </i>
    <i>
      <x v="675"/>
      <x v="67"/>
      <x v="4"/>
      <x v="4"/>
      <x/>
    </i>
    <i>
      <x v="677"/>
      <x v="67"/>
      <x v="4"/>
      <x v="4"/>
      <x/>
    </i>
    <i>
      <x v="680"/>
      <x v="74"/>
      <x v="4"/>
      <x v="4"/>
      <x/>
    </i>
    <i>
      <x v="686"/>
      <x v="92"/>
      <x v="4"/>
      <x v="4"/>
      <x/>
    </i>
    <i>
      <x v="689"/>
      <x v="106"/>
      <x v="4"/>
      <x v="4"/>
      <x/>
    </i>
    <i>
      <x v="690"/>
      <x v="121"/>
      <x v="4"/>
      <x v="4"/>
      <x/>
    </i>
    <i>
      <x v="693"/>
      <x v="125"/>
      <x v="4"/>
      <x v="4"/>
      <x/>
    </i>
    <i>
      <x v="694"/>
      <x v="7"/>
      <x v="5"/>
      <x v="5"/>
      <x/>
    </i>
    <i>
      <x v="701"/>
      <x v="25"/>
      <x v="5"/>
      <x v="5"/>
      <x/>
    </i>
    <i>
      <x v="703"/>
      <x v="34"/>
      <x v="5"/>
      <x v="5"/>
      <x/>
    </i>
    <i>
      <x v="704"/>
      <x v="34"/>
      <x v="5"/>
      <x v="5"/>
      <x/>
    </i>
    <i>
      <x v="706"/>
      <x v="41"/>
      <x v="5"/>
      <x v="5"/>
      <x/>
    </i>
    <i>
      <x v="709"/>
      <x v="52"/>
      <x v="5"/>
      <x v="5"/>
      <x/>
    </i>
    <i>
      <x v="717"/>
      <x v="78"/>
      <x v="5"/>
      <x v="5"/>
      <x/>
    </i>
    <i>
      <x v="719"/>
      <x v="78"/>
      <x v="5"/>
      <x v="5"/>
      <x/>
    </i>
    <i>
      <x v="721"/>
      <x v="89"/>
      <x v="5"/>
      <x v="5"/>
      <x/>
    </i>
    <i>
      <x v="722"/>
      <x v="110"/>
      <x v="5"/>
      <x v="5"/>
      <x/>
    </i>
    <i>
      <x v="723"/>
      <x v="114"/>
      <x v="5"/>
      <x v="5"/>
      <x/>
    </i>
    <i>
      <x v="724"/>
      <x v="122"/>
      <x v="5"/>
      <x v="5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25" item="0" hier="-1"/>
  </pageFields>
  <dataFields count="2">
    <dataField name="Suma de V GRAVADAS" fld="17" baseField="0" baseItem="0"/>
    <dataField name="Suma de EX OUT CA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3:T948" totalsRowCount="1">
  <autoFilter ref="A3:T947">
    <filterColumn colId="4">
      <colorFilter dxfId="0"/>
    </filterColumn>
    <filterColumn colId="6">
      <filters>
        <filter val="DROGUERIA PISA, S.A. DE C.V."/>
      </filters>
    </filterColumn>
  </autoFilter>
  <tableColumns count="20">
    <tableColumn id="1" name="MES" totalsRowLabel="Total"/>
    <tableColumn id="2" name="FECHA"/>
    <tableColumn id="3" name="CLASE DE DOC"/>
    <tableColumn id="4" name="TIPO DE DOC"/>
    <tableColumn id="5" name="CORRELATIVO"/>
    <tableColumn id="6" name="NIT PROV"/>
    <tableColumn id="7" name="N PROVEEDOR"/>
    <tableColumn id="8" name="C. EXENTAS" totalsRowFunction="sum" totalsRowDxfId="12" dataCellStyle="Moneda"/>
    <tableColumn id="9" name="I. EXENTAS" totalsRowDxfId="11" dataCellStyle="Moneda"/>
    <tableColumn id="10" name="IMPOR EX" totalsRowDxfId="10" dataCellStyle="Moneda"/>
    <tableColumn id="11" name="C. GRAVADA" totalsRowFunction="sum" totalsRowDxfId="9" dataCellStyle="Moneda"/>
    <tableColumn id="12" name="INTER GRAVA" totalsRowDxfId="8" dataCellStyle="Moneda"/>
    <tableColumn id="13" name="IMPOR BIENES" totalsRowDxfId="7" dataCellStyle="Moneda"/>
    <tableColumn id="14" name="IMPOR SERV" totalsRowDxfId="6" dataCellStyle="Moneda"/>
    <tableColumn id="15" name="IVA" totalsRowFunction="stdDev" totalsRowDxfId="5" dataCellStyle="Moneda"/>
    <tableColumn id="16" name="TOTAL C." totalsRowFunction="sum" totalsRowDxfId="4" dataCellStyle="Moneda"/>
    <tableColumn id="20" name="DUI" dataDxfId="63" totalsRowDxfId="3" dataCellStyle="Moneda"/>
    <tableColumn id="17" name="ANEXO 3"/>
    <tableColumn id="19" name="SERIE"/>
    <tableColumn id="18" name="PERCEPCIONES" totalsRowFunction="sum" dataDxfId="62" totalsRowDxfId="2" dataCellStyle="Moneda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E2:X6860" totalsRowCount="1">
  <autoFilter ref="E2:X6859">
    <filterColumn colId="0">
      <filters>
        <filter val="AGOSTO"/>
      </filters>
    </filterColumn>
    <filterColumn colId="3">
      <filters>
        <filter val="03"/>
      </filters>
    </filterColumn>
    <filterColumn colId="9">
      <filters>
        <filter val="ALBA ERIKA SIBRIAN DE GUZMAN"/>
        <filter val="ALBA LILIAN MARTINEZ"/>
        <filter val="ALBERTO FLORES HERNANDEZ"/>
        <filter val="ALICIA GONZALEZ"/>
        <filter val="ANA CRISTINA GONZALEZ"/>
        <filter val="ANA ELIZABETH PERLERA DE ESCALANTE"/>
        <filter val="ANA KARINA MARTINEZ GUERRERO"/>
        <filter val="ANA LUISA CHILE DE PORTILLO"/>
        <filter val="ANA ROSIBEL HERNANDEZ"/>
        <filter val="ANA VIRGINIA DE LANDAVERDE"/>
        <filter val="ANGEL AGUILLON CRUZ"/>
        <filter val="ARGENIS ANTONIO ORTIZ AGUIÑADA"/>
        <filter val="ARMIDA DE GONZALEZ"/>
        <filter val="ASOCIACION DEMOGRAFICA"/>
        <filter val="ASTRID DENISSE AGUILAR"/>
        <filter val="BARTOLO TRINIDAD BERRIOS POLIO"/>
        <filter val="BE SPORT"/>
        <filter val="BEETHOVEN S.A DE C.V"/>
        <filter val="BERNARDO REYES CONTRERAS"/>
        <filter val="BIOMART, S.A. DE C.V."/>
        <filter val="BLADIMIR ERNESTO AREVALO"/>
        <filter val="BLANCA SARAI ROMERO QUINTEROS"/>
        <filter val="C. UMANZOR"/>
        <filter val="CABRERA ASOCIADOS, S.A. DE C"/>
        <filter val="CALLES BATRES, S.A. DE C.V."/>
        <filter val="CARANTES MARTINEZ, S.A. DE C.V."/>
        <filter val="CARLOS EDERSON ANZORA"/>
        <filter val="CARLOS EDUARDO DOMINGUEZ CACEREZ"/>
        <filter val="CARLOS HUMBERTO CRUZ"/>
        <filter val="CARLOS ISAIAS VASQUEZ DE"/>
        <filter val="CAROLINA ELIZABETH RIVAS"/>
        <filter val="CATALINA ARGENTINA SOSA"/>
        <filter val="CELINA IBETH RODRIGUEZ"/>
        <filter val="CELIO CORDOVA MENJIVAR FARMACIA SANTA LUCIA"/>
        <filter val="CENTRO AMBULATORIO DE CIRUGIA"/>
        <filter val="CENTRO DE DIABETES OCULAR EL DIOS DE ISRAEL, S.A. DE C.V."/>
        <filter val="CENTRO INTEGRAL DE NEFROLOGIA LA DIVINA MISERICORDIA, S.A. DE C.V."/>
        <filter val="CENTRO MEDICO LOURDES"/>
        <filter val="CENTRO OFTALMOLOGICO CANDRAY"/>
        <filter val="CENTRO PEDIATRICO DE EL SALVADOR"/>
        <filter val="CHIVO S.A DE C.V HOSPITAL VETERINARIO CHIVO PETS"/>
        <filter val="CIAMEO SA DE CV"/>
        <filter val="CLAUDIA EVANGELINA MACHON"/>
        <filter val="CLIDER S.A DE C.V."/>
        <filter val="CLINICA CASA DE SALUD, S.A."/>
        <filter val="CLINICA SALUD VITAL S.A. DE C.V."/>
        <filter val="CLINICA SAN JUAN, S.A. DE C.V."/>
        <filter val="COFARSAL DE R.L"/>
        <filter val="COMERCIALIZADORA FARMACEUTICA"/>
        <filter val="CONTRO DE MEDICINA BIOLOGICA"/>
        <filter val="CORPORACION JUAREZ, S.A DE"/>
        <filter val="CORPORACION RIVERZO S.A DE"/>
        <filter val="CRISTIAN ADILIO VALDEZ"/>
        <filter val="CVP, S.A. DE C.V."/>
        <filter val="DANIEL ANTONIO MENJIVAR"/>
        <filter val="DAYRO S.A DE C.V."/>
        <filter val="DELIA AMERICA ARIAS DE"/>
        <filter val="DELMIS CAROLINA PALMA DE"/>
        <filter val="DENIS TEODORO SERRANO LOVO"/>
        <filter val="DERMAPLASTIK, S.A. DE C.V."/>
        <filter val="DESARROLLADORES DEL FUTURO"/>
        <filter val="DINA ARELY ZAVALA DE BERNABEL"/>
        <filter val="DIONISIO JOSE MALTEZ"/>
        <filter val="DISTRIBUIDORA COMERCIAL"/>
        <filter val="DISTRIBUIDORA SANTA ROSA"/>
        <filter val="DONALD ALBERTO GOCHES MACAL"/>
        <filter val="DORIS MARGARITA SALAZAR MARTINEZ"/>
        <filter val="DOUGLAS ARTURO GUEVARA"/>
        <filter val="DR FELIX GERTRUDIS"/>
        <filter val="DROGUERIA UNIVERSAL S. A. DE C. V."/>
        <filter val="EDGAR ABRAHAM MENJIVAR PEÑATE"/>
        <filter val="EDGARD MILTON GARCIA"/>
        <filter val="EIMED S.A DE C.V"/>
        <filter val="ELECTROLAB MEDIC, S.A. DE C.V."/>
        <filter val="EMPRESARIOS EXITOSOS, S.A. DE"/>
        <filter val="EMPREVETER, S.A. DE C.V."/>
        <filter val="ESPERANZA DEL CARMEN CORNEJO"/>
        <filter val="ESTER MARIA MEJIA PERLA"/>
        <filter val="ETHEL CLARISA RIVAS"/>
        <filter val="EVELYN DEL CARMEN AMAYA"/>
        <filter val="EVER OMAR CALDERON ORELLANA"/>
        <filter val="FARDEDI, S.A. DE C.V."/>
        <filter val="FARMACEUTICVOS EQUIVALENTES,"/>
        <filter val="FARMACIA APOLO"/>
        <filter val="FARMACIA BETANIA, S.A. DE C.V."/>
        <filter val="FARMACIA CEFAFA"/>
        <filter val="FARMACIA CRUZ AZUL"/>
        <filter val="FARMACIA DIVINO ROSTRO"/>
        <filter val="FARMACIA ECHEVERRIA, S,A, DE"/>
        <filter val="FARMACIA EL BOSQUE"/>
        <filter val="FARMACIA EMMANUEL"/>
        <filter val="FARMACIA JAEL"/>
        <filter val="FARMACIA LA POPULAR"/>
        <filter val="FARMACIA MEDISALUD"/>
        <filter val="FARMACIA MODELO DE BERLIN S.A DE C.V."/>
        <filter val="FARMACIA NUEVA"/>
        <filter val="FARMACIA SAN REY, S.A. DE"/>
        <filter val="FARMACIA SANTA ANA"/>
        <filter val="FARMACIA SUYAPA CIUDAD"/>
        <filter val="FARMACIA VIDA SANA"/>
        <filter val="FARMACIAS EUROPEAS, S.A. DE"/>
        <filter val="FARMACIAS SAN NICOLAS, S.A."/>
        <filter val="FARMACIAS UNO, S.A. DE C.V."/>
        <filter val="FARS-PRO, S.A. DE C.V."/>
        <filter val="FAST CARE, S.A. DE C.V."/>
        <filter val="FELIX GUILLERMO AGUIRRE"/>
        <filter val="FILEMON VENTURA VILLATORO"/>
        <filter val="FLOGAL, S.A. DE C.V."/>
        <filter val="FLORES HERNANDEZ S.A DE C.V."/>
        <filter val="FRANCISCA DEL CARMEN AQUINO"/>
        <filter val="FRANCISCA FLORES DE GALAN"/>
        <filter val="FRANERN, S.A. DE C.V."/>
        <filter val="FRANSIS ALEXANDER RIVAS LOPEZ"/>
        <filter val="FREDY RUIZ RAMIREZ"/>
        <filter val="FUENTES BONILLA S.A. DE C.V."/>
        <filter val="FUNDACION DE DESARROLLO SOCIAL FUNDESO"/>
        <filter val="FUNDACION MISION MEDICA DE EL SALVADOR"/>
        <filter val="FUNDACION PARA EL DESARROLLO"/>
        <filter val="GILBERTO NAPOLEON FLORES"/>
        <filter val="GIOVANNI DE LETRAN S.A DE"/>
        <filter val="GLADIS CATILLO DE AVILES"/>
        <filter val="GLORIA ESTELA COTO DE"/>
        <filter val="GLORIA MARIA AVILES"/>
        <filter val="GRACE ADALGISA ROMERO GUADRON"/>
        <filter val="GREENMED S.A DE C.V."/>
        <filter val="GRG, S.A. DE C.V."/>
        <filter val="GUADALUPE ORTIZ DE PAZ"/>
        <filter val="GUEVARA SANCHEZ INVERCIONES, S.A. DE C.V."/>
        <filter val="GUEVARA-RIVERA INVERSIONES, S.A. DE C.V."/>
        <filter val="HECTOR ANTONIO PEREZ"/>
        <filter val="HELIDA LUCIA CHAVEZ DE ROMERO"/>
        <filter val="HM CLINIC, S.A. DE C.V."/>
        <filter val="HOSPITAL CLIMESA, S.A. DE"/>
        <filter val="HOSPITAL INTERNACIONAL S.A DE"/>
        <filter val="HOSPITAL SANTA CATARINA"/>
        <filter val="HOSPITAL SANTA FE"/>
        <filter val="HUMAN TECH, S.A. DE C.V."/>
        <filter val="IMPORTADORA LA TIENDONA, S. A. DE C. V."/>
        <filter val="INBOFU, S.A. DE C.V."/>
        <filter val="INFARESPA, S.A. DE C.V."/>
        <filter val="INGRID CAROLINA CORTEZ VILLANUEVA"/>
        <filter val="INMER ALEXANDER HERNANDEZ"/>
        <filter val="INTRA DE EL SALVADOR"/>
        <filter val="INVERSIONES AVANTE, S.A. DE C.V."/>
        <filter val="INVERSIONES EL AGUILA. S.A DE"/>
        <filter val="INVERSIONES ESCOBAR ALBERTO"/>
        <filter val="INVERSIONES J.P.C S.A DE C.V."/>
        <filter val="INVERSIONES LA MERCED, S.A."/>
        <filter val="INVERSIONES MEDICOS SAN FRANSISCO, S.A. DE C.V."/>
        <filter val="INVERSIONES NABILA"/>
        <filter val="INVERSIONES VETERINARIAS SLV"/>
        <filter val="INVERSIONES Y COMERCIO SALVADOREÑO, S.A. DE C.V."/>
        <filter val="INVERSIONES Y NEGOCIOS SANTA"/>
        <filter val="IRMA GOMEZ"/>
        <filter val="IRMA VELIS CHAVEZ DE GALEAS"/>
        <filter val="ISABEL AMPARO FLAMENCO DE MENJIVAR"/>
        <filter val="ISABEL FEDERICO QUINTANILLA"/>
        <filter val="ISABEL SALVADOR PERDOMO"/>
        <filter val="ISAIAS CRUZ LOPEZ"/>
        <filter val="ISMAEL PEREZ"/>
        <filter val="ISRAEL ANTONIO CRUZ MARTINEZ"/>
        <filter val="IVON PATRICIA PORTILLO DE"/>
        <filter val="JAFER, S.A. DE C.V."/>
        <filter val="JAIME ROBERTO BATRES ROMERO"/>
        <filter val="JENNIFER EDITH GUANDIQUE VALDEZ"/>
        <filter val="JESUS ADONAY FUENTES"/>
        <filter val="JESUS CRUZ CASTILLO"/>
        <filter val="JESUS GARCIA ORELLANA"/>
        <filter val="JHERAL FARMA, S.A. DE C.V."/>
        <filter val="JIGGER GUADALUPE QUINTANILLA"/>
        <filter val="JININNA GUADALUPE GODINEZ"/>
        <filter val="JOAQUIN ANGEL PINEDA"/>
        <filter val="JORGE ALBERTO ALVARADO"/>
        <filter val="JORGE ALBERTO AREVALO MEJIA"/>
        <filter val="JOSE ALIRIO ALVARADO"/>
        <filter val="JOSE ANTONIO UMAÑA MIRANDA"/>
        <filter val="JOSE BENEDICIO VENTURA"/>
        <filter val="JOSE EDUARDO MONTERROZA GONZALEZ"/>
        <filter val="JOSE GALVEZ MOLINA"/>
        <filter val="JOSE HERNAN ALVARADO PEREZ"/>
        <filter val="JOSE JOAQUIN REYES HERNANDEZ"/>
        <filter val="JOSE MIGUEL PEÑA PEÑA"/>
        <filter val="JOSE MIGUEL POSADA PRATI"/>
        <filter val="JOSSELINE BEATRIZ MURILLO"/>
        <filter val="JOSUE ISAI ORELLANA CLAROS"/>
        <filter val="JUAN BAUTISTA AMAYA"/>
        <filter val="JUAN JOSE MENJIVAR"/>
        <filter val="JUANA MARLENE GRANADOS"/>
        <filter val="JULIO APARICIO HERNANDEZ LARA"/>
        <filter val="JULIO CESAR BONILLA"/>
        <filter val="KAREN ABIGAIL GALVEZ"/>
        <filter val="KAREN ANTONIA LOPEZ JIMENEZ"/>
        <filter val="KARINA BEATRIZ MARTINEZ DE"/>
        <filter val="KARLA VANESSA SERRANO DE ORELLANA"/>
        <filter val="KATIA MORENA LOPEZ"/>
        <filter val="KOORMAOS, S.A DE C.V."/>
        <filter val="KRISSIA MARISELA ARAUJO"/>
        <filter val="LAURA YANIRA ALFARO DE VIDES"/>
        <filter val="LEIRY VANESSA VASQUEZ LOPEZ"/>
        <filter val="LEMUS COMPANY S.A DE C.V"/>
        <filter val="LEONEL EDGARDO MARTINEZ"/>
        <filter val="LIFE FITNESS GYM"/>
        <filter val="LILIAN ELIZABETH AGUILAR ARIAS"/>
        <filter val="LINDA MAYARIK RODRIGUEZ GONZALEZ"/>
        <filter val="LUIS ERNESTO CERRITOS ESPINOZA"/>
        <filter val="LUISA ADELA VILLALTA"/>
        <filter val="LUZ AVELINA DE RODRIGUEZ"/>
        <filter val="LUZ DE MARIA COLATO DE LEMUS"/>
        <filter val="MANUEL ERNESTO ALBANEZ RODRIGUEZ"/>
        <filter val="MANUEL GREGORIO CHEVEZ RAMIREZ"/>
        <filter val="MARCO ALBERTO HUEZO"/>
        <filter val="MARCO TULIO GIL"/>
        <filter val="MARIA DE JESUS VASQUEZ DE"/>
        <filter val="MARIA DEL CARMEN MARTINEZ DE HENRIQUEZ"/>
        <filter val="MARIA ELENA RAMIREZ"/>
        <filter val="MARIA ELOISA VIDES DE PEREZ"/>
        <filter val="MARIA GLADIS PARADA"/>
        <filter val="MARIA MAGDALENA BARRERA BERMUDEZ"/>
        <filter val="MARIA MAYENCI SALINAS DE"/>
        <filter val="MARIO ERNESTO COPPO"/>
        <filter val="MARTA ALICIA ALFARO MEJIA"/>
        <filter val="MARTA ALICIA DURAN DE NOGALES"/>
        <filter val="MARTA DELIA MARTINEZ DE"/>
        <filter val="MARTINA LORENA BENAVIDES"/>
        <filter val="MAURICIO ENRIQUIE DURAN"/>
        <filter val="MEDICAL RENT, S.A DE C.V."/>
        <filter val="MEDICAL SUPPLY, S.A. DE C.V."/>
        <filter val="MEDIVET, S.A. DE C.V."/>
        <filter val="MEDYTECNY DE EL SALVADOR, S.A. DE C.V."/>
        <filter val="MERLIN GUADALUOE CORDERA"/>
        <filter val="MI SALUD S.A DE C.V."/>
        <filter val="MIGUEL NOE DURAN MIRANDA"/>
        <filter val="MIRNA MAGATI TRUJILLO"/>
        <filter val="MONCY ASTRID PORTILLO"/>
        <filter val="MORALES MORALES, S.A. DE C.V."/>
        <filter val="MORENA ANTONIA MONTANO"/>
        <filter val="MORENA CECILIA MOLINA DE ERAZO"/>
        <filter val="MULTICORPORACIONES DIVERSAS, S.A. DE C.V."/>
        <filter val="MULTIMEDICA INTERNACIONAL,"/>
        <filter val="N Y L VISION S.A. DE C.V."/>
        <filter val="NANCY VICTOCTORINA CALDERON"/>
        <filter val="NELSON ANTONIO UMAÑA"/>
        <filter val="NUBIA LISSETH ROVELO CORNEJO"/>
        <filter val="NUEVA SAN FRANCISCO, S.A. DE"/>
        <filter val="OFTALMOLOGICA, S.A. DE C.V."/>
        <filter val="OMAR ENRIQUE GUARDADO RIVAS"/>
        <filter val="ONCOSAVI S.A DE C.V"/>
        <filter val="PABLO ENRIQUE ALFARO RIVAS"/>
        <filter val="PATRICIA ELIZABETH PAREDES DE VILLEDA"/>
        <filter val="PATRICIA FERRUFINO MELARA"/>
        <filter val="PAULINO ESCOBAR VILLATORO"/>
        <filter val="PEDRO ALONSO HERNANDEZ"/>
        <filter val="PERLA JOSEFINA DE HERNANDEZ"/>
        <filter val="PHARMA SALUD, S.A. DE C.V."/>
        <filter val="PLANET FITNESS GYM S.A. DE C.V."/>
        <filter val="PROMEDICA HOSPITALARIA, S.A."/>
        <filter val="PROMEFAR, S.A. DE C.V."/>
        <filter val="PROYECTOS E INVERSIONES,S.A"/>
        <filter val="PROYECTOS MEDICOS S.A DE C.V."/>
        <filter val="RAFAEL BENJAMIN EDUARDO DAMAS ROMERO"/>
        <filter val="RAFAEL ERNESTO QUEZADA GALDAMEZ"/>
        <filter val="RAMON CORCIOS DIAZ"/>
        <filter val="RECINOS MCCLELLAN, S.A. DE C.V."/>
        <filter val="REINA CORALIA MOLINA DE"/>
        <filter val="REINA ESTER RECINOS"/>
        <filter val="REINALDO SORTO RIVERA"/>
        <filter val="RENOVARE SPA S.A DE C.V."/>
        <filter val="REPRESENTACIONES ML, S.A. DE"/>
        <filter val="REYES BARAHONA MELENDEZ"/>
        <filter val="RICARDO ALBERTO AGUILAR CHAVARRIA"/>
        <filter val="RITA JEANNETTE LOPEZ"/>
        <filter val="ROBERTO ANTONIO ZEPEDA"/>
        <filter val="ROBERTO CARLOS MAGAÑA"/>
        <filter val="ROSA DOLORES MEMBREÑO"/>
        <filter val="ROSA ELVIRA VASQUEZ"/>
        <filter val="ROSAURA ARACELY AVELAR DE GUARDADO"/>
        <filter val="ROSELVIS ESCOBAR DE AGUILAR"/>
        <filter val="RUBIDIA ISABEL BONILLA"/>
        <filter val="RUIZ REYES, S.A DE C.V"/>
        <filter val="SANTOS AZUCENA LOVO DE REYES"/>
        <filter val="SELMA MATAL DE GUEVARA"/>
        <filter val="SELVYN A. ESCOTO"/>
        <filter val="SERAFIN WILFREDO SOLIS"/>
        <filter val="SERME S.A. DE C.V."/>
        <filter val="SERVICIOS AGROPECUARIOS"/>
        <filter val="SERVICIOS DE ATENCION A LA SALUD S.A. DE C.V."/>
        <filter val="SERVICIOS MEDICOS Y FARMACIA"/>
        <filter val="SERVICIOS VETERENIRIOS S.A DE C.V."/>
        <filter val="SERVIMEDICA, S.A. DE C.V."/>
        <filter val="SEV. MEDICOS SAN PEDRO"/>
        <filter val="SHEYLA JOSSABETH GAITAN"/>
        <filter val="SILVIA CRISTINA RODRIGUEZ"/>
        <filter val="SOFIA BEATRIZ RIVAS DE"/>
        <filter val="SOLUCIONES MEDICAS, S.A. DE C.V."/>
        <filter val="SONIA DEL CARMEN BONILLA"/>
        <filter val="SOPROMET, S.A. DE C.V."/>
        <filter val="SORTO BONILLA, S.A. DE C.V."/>
        <filter val="SUPER CERKA S.A DE C.V."/>
        <filter val="TANIA MICHELLE CARDONA TOCHEZ CLINICA VETERINARIA CAT HOME"/>
        <filter val="TITO VLADIMIR CASTRO ROMERO"/>
        <filter val="ULISES ADONAY CHAVEZ MENJIVAR"/>
        <filter val="UNIDAD DE HEMODIALISIS DE SAN LUIS TALPA, S.A. DE C.V."/>
        <filter val="UNISERFA, S.A. DE C.V."/>
        <filter val="VANESA GUADALUPE IDALGO"/>
        <filter val="VEKT, S.A. DE C.V."/>
        <filter val="VETERERINARIA LA RABIDA S.A. DE C.V."/>
        <filter val="VILLABEN S.A DE C.V."/>
        <filter val="WALTER ISAAC CARCAMO RIVAS"/>
        <filter val="WENDY KARINA FUIGUEROA DE RIVAS"/>
        <filter val="WILL ALBERTO CARBALLO ALVAREZ"/>
        <filter val="WILLIAM DE JESUS GONZALES"/>
        <filter val="XIOMARA ADELAIDA DE ZAMORA"/>
        <filter val="YARISABEL RIVERO VILTRES"/>
        <filter val="YESENIA EDITH ROMERO SOSA"/>
        <filter val="YESENIA XIOMARA LARA LARA"/>
        <filter val="YLIANA ESTER FUENTES DE BONILLA"/>
        <filter val="YOSELIN LILIANA MEDRANO DE EGUIZABAL"/>
        <filter val="ZELAYA JIRON, S.A. DE C.V."/>
        <filter val="ZORAIDA BEATRIZ MONTERROZA DE MENDOZA"/>
      </filters>
    </filterColumn>
  </autoFilter>
  <sortState ref="E3:X794">
    <sortCondition ref="K2:K6860"/>
  </sortState>
  <tableColumns count="20">
    <tableColumn id="19" name="MES" totalsRowLabel="Total"/>
    <tableColumn id="2" name="FECHA"/>
    <tableColumn id="3" name="CLASE DE DOC"/>
    <tableColumn id="4" name="TIPO DE DOC"/>
    <tableColumn id="5" name="N° DE RESOLUCION"/>
    <tableColumn id="6" name="SERIE "/>
    <tableColumn id="7" name="N° DOC"/>
    <tableColumn id="8" name="CONTROL"/>
    <tableColumn id="9" name="NIT DE CLIENTE" dataDxfId="43"/>
    <tableColumn id="10" name="NOMBRE DE CLIENTE"/>
    <tableColumn id="11" name="VENTA EXENTA" totalsRowFunction="sum" totalsRowDxfId="42"/>
    <tableColumn id="12" name="VENTA NO SUJETA" totalsRowFunction="sum" totalsRowDxfId="41"/>
    <tableColumn id="13" name="V. GRAVADA" totalsRowFunction="sum" totalsRowDxfId="40"/>
    <tableColumn id="14" name="D.FISCAL" totalsRowFunction="sum" totalsRowDxfId="39"/>
    <tableColumn id="15" name="V CTA DE 3" totalsRowFunction="sum" totalsRowDxfId="38"/>
    <tableColumn id="16" name="D. FISCAL A 3" totalsRowFunction="sum" totalsRowDxfId="37"/>
    <tableColumn id="17" name="VENTA TOTAL" totalsRowFunction="sum" totalsRowDxfId="36"/>
    <tableColumn id="20" name="DUI" dataDxfId="35" totalsRowDxfId="34" dataCellStyle="Moneda"/>
    <tableColumn id="18" name="ANEXO"/>
    <tableColumn id="1" name="SUCURSAL" totalsRowFunction="count" dataDxfId="33">
      <calculatedColumnFormula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2:V1112" totalsRowCount="1">
  <autoFilter ref="A2:V1111">
    <filterColumn colId="0">
      <filters>
        <filter val="AGOSTO"/>
      </filters>
    </filterColumn>
  </autoFilter>
  <tableColumns count="22">
    <tableColumn id="1" name="MES" totalsRowLabel="Total"/>
    <tableColumn id="2" name="FECHA"/>
    <tableColumn id="3" name="CLASE DE DOC"/>
    <tableColumn id="4" name="TIPO DE DOC"/>
    <tableColumn id="5" name="RESOLUCION"/>
    <tableColumn id="6" name="SERIE"/>
    <tableColumn id="7" name="CORRELTIVO"/>
    <tableColumn id="8" name="FINAL"/>
    <tableColumn id="9" name="CORRELTIVO2"/>
    <tableColumn id="10" name="FINAL3"/>
    <tableColumn id="11" name="VACIO"/>
    <tableColumn id="12" name="V EXENTA" totalsRowFunction="sum" totalsRowDxfId="30"/>
    <tableColumn id="13" name="VENTAS NO"/>
    <tableColumn id="14" name="V NO SUJETAS"/>
    <tableColumn id="15" name="V GRAVADAS" totalsRowFunction="sum" dataDxfId="29" totalsRowDxfId="28"/>
    <tableColumn id="16" name="EX IN CA"/>
    <tableColumn id="17" name="EX OUT CA"/>
    <tableColumn id="18" name="EX SERVICE"/>
    <tableColumn id="19" name="V ZONA FRAN"/>
    <tableColumn id="20" name="V CTA A 3ERO"/>
    <tableColumn id="21" name="TOTAL VENTA" totalsRowFunction="sum" totalsRowDxfId="27"/>
    <tableColumn id="22" name="ANEXO" totalsRowFunction="count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5" name="Tabla46" displayName="Tabla46" ref="A1:I75" totalsRowCount="1" headerRowDxfId="26">
  <tableColumns count="9">
    <tableColumn id="1" name="MES" totalsRowLabel="Total"/>
    <tableColumn id="2" name="NIT" dataDxfId="25"/>
    <tableColumn id="3" name="FECHA" dataDxfId="24"/>
    <tableColumn id="4" name="TIPO" dataDxfId="23"/>
    <tableColumn id="5" name="SERIE" dataDxfId="22"/>
    <tableColumn id="6" name="DOC" dataDxfId="21"/>
    <tableColumn id="7" name="MONTO" totalsRowFunction="sum" dataDxfId="20" totalsRowDxfId="19"/>
    <tableColumn id="8" name="RETENCION" totalsRowFunction="sum" dataDxfId="18" totalsRowDxfId="17"/>
    <tableColumn id="9" name="ANEXO" dataDxfId="16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4" name="Tabla4" displayName="Tabla4" ref="A1:B5033" totalsRowShown="0">
  <autoFilter ref="A1:B5033"/>
  <tableColumns count="2">
    <tableColumn id="1" name="NIT" dataDxfId="15"/>
    <tableColumn id="2" name="PROVEE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A738"/>
  <sheetViews>
    <sheetView workbookViewId="0">
      <selection activeCell="C19" sqref="C19"/>
    </sheetView>
  </sheetViews>
  <sheetFormatPr baseColWidth="10" defaultRowHeight="15"/>
  <sheetData>
    <row r="1" spans="1:27">
      <c r="A1" s="68" t="s">
        <v>17</v>
      </c>
      <c r="B1" s="69"/>
      <c r="C1" s="69" t="s">
        <v>8750</v>
      </c>
      <c r="D1" s="69"/>
      <c r="E1" s="69" t="s">
        <v>2</v>
      </c>
      <c r="F1" s="69" t="s">
        <v>3</v>
      </c>
      <c r="G1" s="69" t="s">
        <v>4</v>
      </c>
      <c r="H1" s="69" t="s">
        <v>8764</v>
      </c>
      <c r="I1" s="69"/>
      <c r="J1" s="69"/>
      <c r="K1" s="69"/>
      <c r="L1" s="69" t="s">
        <v>5</v>
      </c>
      <c r="M1" s="69" t="s">
        <v>6</v>
      </c>
      <c r="N1" s="69" t="s">
        <v>70</v>
      </c>
      <c r="O1" s="72" t="s">
        <v>7</v>
      </c>
      <c r="P1" s="72" t="s">
        <v>8</v>
      </c>
      <c r="Q1" s="72" t="s">
        <v>9</v>
      </c>
      <c r="R1" s="72" t="s">
        <v>10</v>
      </c>
      <c r="S1" s="72" t="s">
        <v>11</v>
      </c>
      <c r="T1" s="72" t="s">
        <v>13</v>
      </c>
      <c r="U1" s="72" t="s">
        <v>12</v>
      </c>
      <c r="V1" s="72" t="s">
        <v>14</v>
      </c>
      <c r="W1" s="72" t="s">
        <v>15</v>
      </c>
      <c r="X1" s="72" t="s">
        <v>8119</v>
      </c>
      <c r="Y1" s="69" t="s">
        <v>16</v>
      </c>
      <c r="Z1" s="69" t="s">
        <v>68</v>
      </c>
      <c r="AA1" s="70" t="s">
        <v>8044</v>
      </c>
    </row>
    <row r="2" spans="1:27">
      <c r="A2" t="s">
        <v>8120</v>
      </c>
      <c r="B2" t="str">
        <f>IF(A2="ENERO",REPLACE(A2,2,4,"nero"),IF(A2="FEBRERO",REPLACE(A2,2,6,"ebrero"),IF(A2="MARZO",REPLACE(A2,2,4,"arzo")*IF(A2="ABRIL",REPLACE(A2,2,4,"bril")*IF(A2="MAYO",REPLACE(A2,2,3,"ayo")*IF(A2="JUNIO",REPLACE(A2,2,4,"unio"),0))))))</f>
        <v>Enero</v>
      </c>
      <c r="C2">
        <v>737</v>
      </c>
      <c r="D2">
        <v>2022</v>
      </c>
      <c r="E2" t="s">
        <v>8234</v>
      </c>
      <c r="F2" t="s">
        <v>1</v>
      </c>
      <c r="G2" t="s">
        <v>0</v>
      </c>
      <c r="H2" t="str">
        <f>IF(G2="03","CCF",IF(G2="05","Nota de crédito",IF(G2="12","Factura",0)))</f>
        <v>CCF</v>
      </c>
      <c r="I2" t="str">
        <f>IF(H2="CCF","Impreso por imprenta o tiquetes",IF(H2="Nota de crédito","Impreso por imprenta o tiquetes",IF(H2="Factura","Otros",0)))</f>
        <v>Impreso por imprenta o tiquetes</v>
      </c>
      <c r="J2" s="81" t="s">
        <v>8765</v>
      </c>
      <c r="K2" s="81" t="s">
        <v>8039</v>
      </c>
      <c r="L2">
        <v>4654</v>
      </c>
      <c r="M2" t="s">
        <v>1487</v>
      </c>
      <c r="N2" t="s">
        <v>1488</v>
      </c>
      <c r="O2">
        <v>0</v>
      </c>
      <c r="P2">
        <v>0</v>
      </c>
      <c r="Q2">
        <v>0</v>
      </c>
      <c r="R2">
        <v>3982.3</v>
      </c>
      <c r="S2">
        <v>0</v>
      </c>
      <c r="T2">
        <v>0</v>
      </c>
      <c r="U2">
        <v>0</v>
      </c>
      <c r="V2">
        <v>517.69900000000007</v>
      </c>
      <c r="W2">
        <v>4499.9989999999998</v>
      </c>
      <c r="X2" t="s">
        <v>8039</v>
      </c>
      <c r="Y2" t="s">
        <v>8236</v>
      </c>
      <c r="Z2" t="s">
        <v>8039</v>
      </c>
      <c r="AA2">
        <v>0</v>
      </c>
    </row>
    <row r="3" spans="1:27">
      <c r="A3" t="s">
        <v>8120</v>
      </c>
      <c r="B3" t="str">
        <f t="shared" ref="B3:B66" si="0">IF(A3="ENERO",REPLACE(A3,2,4,"nero"),IF(A3="FEBRERO",REPLACE(A3,2,6,"ebrero"),IF(A3="MARZO",REPLACE(A3,2,4,"arzo")*IF(A3="ABRIL",REPLACE(A3,2,4,"bril")*IF(A3="MAYO",REPLACE(A3,2,3,"ayo")*IF(A3="JUNIO",REPLACE(A3,2,4,"unio"),0))))))</f>
        <v>Enero</v>
      </c>
      <c r="C3">
        <v>736</v>
      </c>
      <c r="D3">
        <v>2022</v>
      </c>
      <c r="E3" t="s">
        <v>8235</v>
      </c>
      <c r="F3" t="s">
        <v>1</v>
      </c>
      <c r="G3" t="s">
        <v>0</v>
      </c>
      <c r="H3" t="str">
        <f t="shared" ref="H3:H66" si="1">IF(G3="03","CCF",IF(G3="05","Nota de crédito",IF(G3="12","Factura",0)))</f>
        <v>CCF</v>
      </c>
      <c r="I3" t="str">
        <f t="shared" ref="I3:I66" si="2">IF(H3="CCF","Impreso por imprenta o tiquetes",IF(H3="Nota de crédito","Impreso por imprenta o tiquetes",IF(H3="Factura","Otros",0)))</f>
        <v>Impreso por imprenta o tiquetes</v>
      </c>
      <c r="J3" s="81" t="s">
        <v>8765</v>
      </c>
      <c r="K3" s="81" t="s">
        <v>8039</v>
      </c>
      <c r="L3">
        <v>192</v>
      </c>
      <c r="M3" t="s">
        <v>1711</v>
      </c>
      <c r="N3" t="s">
        <v>1712</v>
      </c>
      <c r="O3">
        <v>0</v>
      </c>
      <c r="P3">
        <v>0</v>
      </c>
      <c r="Q3">
        <v>0</v>
      </c>
      <c r="R3">
        <v>6000</v>
      </c>
      <c r="S3">
        <v>0</v>
      </c>
      <c r="T3">
        <v>0</v>
      </c>
      <c r="U3">
        <v>0</v>
      </c>
      <c r="V3">
        <v>780</v>
      </c>
      <c r="W3">
        <v>6780</v>
      </c>
      <c r="X3" t="s">
        <v>8039</v>
      </c>
      <c r="Y3" t="s">
        <v>8236</v>
      </c>
      <c r="Z3" t="s">
        <v>8039</v>
      </c>
      <c r="AA3">
        <v>0</v>
      </c>
    </row>
    <row r="4" spans="1:27">
      <c r="A4" t="s">
        <v>8120</v>
      </c>
      <c r="B4" t="str">
        <f t="shared" si="0"/>
        <v>Enero</v>
      </c>
      <c r="C4">
        <v>735</v>
      </c>
      <c r="D4">
        <v>2022</v>
      </c>
      <c r="E4" t="s">
        <v>8235</v>
      </c>
      <c r="F4" t="s">
        <v>1</v>
      </c>
      <c r="G4" t="s">
        <v>0</v>
      </c>
      <c r="H4" t="str">
        <f t="shared" si="1"/>
        <v>CCF</v>
      </c>
      <c r="I4" t="str">
        <f t="shared" si="2"/>
        <v>Impreso por imprenta o tiquetes</v>
      </c>
      <c r="J4" s="81" t="s">
        <v>8765</v>
      </c>
      <c r="K4" s="81" t="s">
        <v>8039</v>
      </c>
      <c r="L4">
        <v>193</v>
      </c>
      <c r="M4" t="s">
        <v>1711</v>
      </c>
      <c r="N4" t="s">
        <v>1712</v>
      </c>
      <c r="O4">
        <v>0</v>
      </c>
      <c r="P4">
        <v>0</v>
      </c>
      <c r="Q4">
        <v>0</v>
      </c>
      <c r="R4">
        <v>6000</v>
      </c>
      <c r="S4">
        <v>0</v>
      </c>
      <c r="T4">
        <v>0</v>
      </c>
      <c r="U4">
        <v>0</v>
      </c>
      <c r="V4">
        <v>780</v>
      </c>
      <c r="W4">
        <v>6780</v>
      </c>
      <c r="X4" t="s">
        <v>8039</v>
      </c>
      <c r="Y4" t="s">
        <v>8236</v>
      </c>
      <c r="Z4" t="s">
        <v>8039</v>
      </c>
      <c r="AA4">
        <v>0</v>
      </c>
    </row>
    <row r="5" spans="1:27">
      <c r="A5" t="s">
        <v>8120</v>
      </c>
      <c r="B5" t="str">
        <f t="shared" si="0"/>
        <v>Enero</v>
      </c>
      <c r="C5">
        <v>734</v>
      </c>
      <c r="D5">
        <v>2022</v>
      </c>
      <c r="E5" t="s">
        <v>8237</v>
      </c>
      <c r="F5" t="s">
        <v>1</v>
      </c>
      <c r="G5" t="s">
        <v>0</v>
      </c>
      <c r="H5" t="str">
        <f t="shared" si="1"/>
        <v>CCF</v>
      </c>
      <c r="I5" t="str">
        <f t="shared" si="2"/>
        <v>Impreso por imprenta o tiquetes</v>
      </c>
      <c r="J5" s="81" t="s">
        <v>8765</v>
      </c>
      <c r="K5" s="81" t="s">
        <v>8039</v>
      </c>
      <c r="L5">
        <v>3708028</v>
      </c>
      <c r="M5" t="s">
        <v>1678</v>
      </c>
      <c r="N5" t="s">
        <v>1679</v>
      </c>
      <c r="O5">
        <v>0</v>
      </c>
      <c r="P5">
        <v>0</v>
      </c>
      <c r="Q5">
        <v>0</v>
      </c>
      <c r="R5">
        <v>230.96</v>
      </c>
      <c r="S5">
        <v>0</v>
      </c>
      <c r="T5">
        <v>0</v>
      </c>
      <c r="U5">
        <v>0</v>
      </c>
      <c r="V5">
        <v>30.024800000000003</v>
      </c>
      <c r="W5">
        <v>260.98480000000001</v>
      </c>
      <c r="X5" t="s">
        <v>8039</v>
      </c>
      <c r="Y5" t="s">
        <v>8236</v>
      </c>
      <c r="Z5" t="s">
        <v>8039</v>
      </c>
      <c r="AA5">
        <v>0</v>
      </c>
    </row>
    <row r="6" spans="1:27">
      <c r="A6" t="s">
        <v>8120</v>
      </c>
      <c r="B6" t="str">
        <f t="shared" si="0"/>
        <v>Enero</v>
      </c>
      <c r="C6">
        <v>733</v>
      </c>
      <c r="D6">
        <v>2022</v>
      </c>
      <c r="E6" t="s">
        <v>8238</v>
      </c>
      <c r="F6" t="s">
        <v>1</v>
      </c>
      <c r="G6" t="s">
        <v>0</v>
      </c>
      <c r="H6" t="str">
        <f t="shared" si="1"/>
        <v>CCF</v>
      </c>
      <c r="I6" t="str">
        <f t="shared" si="2"/>
        <v>Impreso por imprenta o tiquetes</v>
      </c>
      <c r="J6" s="81" t="s">
        <v>8765</v>
      </c>
      <c r="K6" s="81" t="s">
        <v>8039</v>
      </c>
      <c r="L6">
        <v>76</v>
      </c>
      <c r="M6" t="s">
        <v>1519</v>
      </c>
      <c r="N6" t="s">
        <v>7978</v>
      </c>
      <c r="O6">
        <v>0</v>
      </c>
      <c r="P6">
        <v>0</v>
      </c>
      <c r="Q6">
        <v>0</v>
      </c>
      <c r="R6">
        <v>945</v>
      </c>
      <c r="S6">
        <v>0</v>
      </c>
      <c r="T6">
        <v>0</v>
      </c>
      <c r="U6">
        <v>0</v>
      </c>
      <c r="V6">
        <v>122.85000000000001</v>
      </c>
      <c r="W6">
        <v>1067.8499999999999</v>
      </c>
      <c r="X6" t="s">
        <v>8039</v>
      </c>
      <c r="Y6" t="s">
        <v>8236</v>
      </c>
      <c r="Z6" t="s">
        <v>8039</v>
      </c>
      <c r="AA6">
        <v>0</v>
      </c>
    </row>
    <row r="7" spans="1:27">
      <c r="A7" t="s">
        <v>8120</v>
      </c>
      <c r="B7" t="str">
        <f t="shared" si="0"/>
        <v>Enero</v>
      </c>
      <c r="C7">
        <v>732</v>
      </c>
      <c r="D7">
        <v>2022</v>
      </c>
      <c r="E7" t="s">
        <v>8238</v>
      </c>
      <c r="F7" t="s">
        <v>1</v>
      </c>
      <c r="G7" t="s">
        <v>0</v>
      </c>
      <c r="H7" t="str">
        <f t="shared" si="1"/>
        <v>CCF</v>
      </c>
      <c r="I7" t="str">
        <f t="shared" si="2"/>
        <v>Impreso por imprenta o tiquetes</v>
      </c>
      <c r="J7" s="81" t="s">
        <v>8765</v>
      </c>
      <c r="K7" s="81" t="s">
        <v>8039</v>
      </c>
      <c r="L7">
        <v>77</v>
      </c>
      <c r="M7" t="s">
        <v>1519</v>
      </c>
      <c r="N7" t="s">
        <v>7978</v>
      </c>
      <c r="O7">
        <v>0</v>
      </c>
      <c r="P7">
        <v>0</v>
      </c>
      <c r="Q7">
        <v>0</v>
      </c>
      <c r="R7">
        <v>2106</v>
      </c>
      <c r="S7">
        <v>0</v>
      </c>
      <c r="T7">
        <v>0</v>
      </c>
      <c r="U7">
        <v>0</v>
      </c>
      <c r="V7">
        <v>273.78000000000003</v>
      </c>
      <c r="W7">
        <v>2379.7800000000002</v>
      </c>
      <c r="X7" t="s">
        <v>8039</v>
      </c>
      <c r="Y7" t="s">
        <v>8236</v>
      </c>
      <c r="Z7" t="s">
        <v>8039</v>
      </c>
      <c r="AA7">
        <v>0</v>
      </c>
    </row>
    <row r="8" spans="1:27">
      <c r="A8" t="s">
        <v>8120</v>
      </c>
      <c r="B8" t="str">
        <f t="shared" si="0"/>
        <v>Enero</v>
      </c>
      <c r="C8">
        <v>731</v>
      </c>
      <c r="D8">
        <v>2022</v>
      </c>
      <c r="E8" t="s">
        <v>8239</v>
      </c>
      <c r="F8" t="s">
        <v>1</v>
      </c>
      <c r="G8" t="s">
        <v>0</v>
      </c>
      <c r="H8" t="str">
        <f t="shared" si="1"/>
        <v>CCF</v>
      </c>
      <c r="I8" t="str">
        <f t="shared" si="2"/>
        <v>Impreso por imprenta o tiquetes</v>
      </c>
      <c r="J8" s="81" t="s">
        <v>8765</v>
      </c>
      <c r="K8" s="81" t="s">
        <v>8039</v>
      </c>
      <c r="L8">
        <v>1877</v>
      </c>
      <c r="M8" t="s">
        <v>253</v>
      </c>
      <c r="N8" t="s">
        <v>254</v>
      </c>
      <c r="O8">
        <v>0</v>
      </c>
      <c r="P8">
        <v>0</v>
      </c>
      <c r="Q8">
        <v>0</v>
      </c>
      <c r="R8">
        <v>1446.4</v>
      </c>
      <c r="S8">
        <v>0</v>
      </c>
      <c r="T8">
        <v>0</v>
      </c>
      <c r="U8">
        <v>0</v>
      </c>
      <c r="V8">
        <v>188.03200000000001</v>
      </c>
      <c r="W8">
        <v>1634.432</v>
      </c>
      <c r="X8" t="s">
        <v>8039</v>
      </c>
      <c r="Y8" t="s">
        <v>8236</v>
      </c>
      <c r="Z8" t="s">
        <v>8227</v>
      </c>
      <c r="AA8">
        <v>14.46</v>
      </c>
    </row>
    <row r="9" spans="1:27">
      <c r="A9" t="s">
        <v>8120</v>
      </c>
      <c r="B9" t="str">
        <f t="shared" si="0"/>
        <v>Enero</v>
      </c>
      <c r="C9">
        <v>730</v>
      </c>
      <c r="D9">
        <v>2022</v>
      </c>
      <c r="E9" t="s">
        <v>8239</v>
      </c>
      <c r="F9" t="s">
        <v>1</v>
      </c>
      <c r="G9" t="s">
        <v>0</v>
      </c>
      <c r="H9" t="str">
        <f t="shared" si="1"/>
        <v>CCF</v>
      </c>
      <c r="I9" t="str">
        <f t="shared" si="2"/>
        <v>Impreso por imprenta o tiquetes</v>
      </c>
      <c r="J9" s="81" t="s">
        <v>8765</v>
      </c>
      <c r="K9" s="81" t="s">
        <v>8039</v>
      </c>
      <c r="L9">
        <v>1876</v>
      </c>
      <c r="M9" t="s">
        <v>253</v>
      </c>
      <c r="N9" t="s">
        <v>254</v>
      </c>
      <c r="O9">
        <v>0</v>
      </c>
      <c r="P9">
        <v>0</v>
      </c>
      <c r="Q9">
        <v>0</v>
      </c>
      <c r="R9">
        <v>1572.5</v>
      </c>
      <c r="S9">
        <v>0</v>
      </c>
      <c r="T9">
        <v>0</v>
      </c>
      <c r="U9">
        <v>0</v>
      </c>
      <c r="V9">
        <v>204.42500000000001</v>
      </c>
      <c r="W9">
        <v>1776.925</v>
      </c>
      <c r="X9" t="s">
        <v>8039</v>
      </c>
      <c r="Y9" t="s">
        <v>8236</v>
      </c>
      <c r="Z9" t="s">
        <v>8227</v>
      </c>
      <c r="AA9">
        <v>15.73</v>
      </c>
    </row>
    <row r="10" spans="1:27">
      <c r="A10" t="s">
        <v>8120</v>
      </c>
      <c r="B10" t="str">
        <f t="shared" si="0"/>
        <v>Enero</v>
      </c>
      <c r="C10">
        <v>729</v>
      </c>
      <c r="D10">
        <v>2022</v>
      </c>
      <c r="E10" t="s">
        <v>8239</v>
      </c>
      <c r="F10" t="s">
        <v>1</v>
      </c>
      <c r="G10" t="s">
        <v>0</v>
      </c>
      <c r="H10" t="str">
        <f t="shared" si="1"/>
        <v>CCF</v>
      </c>
      <c r="I10" t="str">
        <f t="shared" si="2"/>
        <v>Impreso por imprenta o tiquetes</v>
      </c>
      <c r="J10" s="81" t="s">
        <v>8765</v>
      </c>
      <c r="K10" s="81" t="s">
        <v>8039</v>
      </c>
      <c r="L10">
        <v>1878</v>
      </c>
      <c r="M10" t="s">
        <v>253</v>
      </c>
      <c r="N10" t="s">
        <v>254</v>
      </c>
      <c r="O10">
        <v>0</v>
      </c>
      <c r="P10">
        <v>0</v>
      </c>
      <c r="Q10">
        <v>0</v>
      </c>
      <c r="R10">
        <v>1523.8</v>
      </c>
      <c r="S10">
        <v>0</v>
      </c>
      <c r="T10">
        <v>0</v>
      </c>
      <c r="U10">
        <v>0</v>
      </c>
      <c r="V10">
        <v>198.09399999999999</v>
      </c>
      <c r="W10">
        <v>1721.894</v>
      </c>
      <c r="X10" t="s">
        <v>8039</v>
      </c>
      <c r="Y10" t="s">
        <v>8236</v>
      </c>
      <c r="Z10" t="s">
        <v>8227</v>
      </c>
      <c r="AA10">
        <v>15.24</v>
      </c>
    </row>
    <row r="11" spans="1:27">
      <c r="A11" t="s">
        <v>8120</v>
      </c>
      <c r="B11" t="str">
        <f t="shared" si="0"/>
        <v>Enero</v>
      </c>
      <c r="C11">
        <v>728</v>
      </c>
      <c r="D11">
        <v>2022</v>
      </c>
      <c r="E11" t="s">
        <v>8240</v>
      </c>
      <c r="F11" t="s">
        <v>1</v>
      </c>
      <c r="G11" t="s">
        <v>8228</v>
      </c>
      <c r="H11" t="str">
        <f t="shared" si="1"/>
        <v>Nota de crédito</v>
      </c>
      <c r="I11" t="str">
        <f t="shared" si="2"/>
        <v>Impreso por imprenta o tiquetes</v>
      </c>
      <c r="J11" s="81" t="s">
        <v>8765</v>
      </c>
      <c r="K11" s="81" t="s">
        <v>8039</v>
      </c>
      <c r="L11">
        <v>350</v>
      </c>
      <c r="M11" t="s">
        <v>1481</v>
      </c>
      <c r="N11" t="s">
        <v>1482</v>
      </c>
      <c r="O11">
        <v>0</v>
      </c>
      <c r="P11">
        <v>0</v>
      </c>
      <c r="Q11">
        <v>0</v>
      </c>
      <c r="R11">
        <v>11.86</v>
      </c>
      <c r="S11">
        <v>0</v>
      </c>
      <c r="T11">
        <v>0</v>
      </c>
      <c r="U11">
        <v>0</v>
      </c>
      <c r="V11">
        <v>1.5418000000000001</v>
      </c>
      <c r="W11">
        <v>13.4018</v>
      </c>
      <c r="X11" t="s">
        <v>8039</v>
      </c>
      <c r="Y11" t="s">
        <v>8236</v>
      </c>
      <c r="Z11" t="s">
        <v>8039</v>
      </c>
      <c r="AA11">
        <v>0</v>
      </c>
    </row>
    <row r="12" spans="1:27">
      <c r="A12" t="s">
        <v>8120</v>
      </c>
      <c r="B12" t="str">
        <f t="shared" si="0"/>
        <v>Enero</v>
      </c>
      <c r="C12">
        <v>727</v>
      </c>
      <c r="D12">
        <v>2022</v>
      </c>
      <c r="E12" t="s">
        <v>8241</v>
      </c>
      <c r="F12" t="s">
        <v>1</v>
      </c>
      <c r="G12" t="s">
        <v>0</v>
      </c>
      <c r="H12" t="str">
        <f t="shared" si="1"/>
        <v>CCF</v>
      </c>
      <c r="I12" t="str">
        <f t="shared" si="2"/>
        <v>Impreso por imprenta o tiquetes</v>
      </c>
      <c r="J12" s="81" t="s">
        <v>8765</v>
      </c>
      <c r="K12" s="81" t="s">
        <v>8039</v>
      </c>
      <c r="L12">
        <v>36767</v>
      </c>
      <c r="M12" t="s">
        <v>1510</v>
      </c>
      <c r="N12" t="s">
        <v>1511</v>
      </c>
      <c r="O12">
        <v>0</v>
      </c>
      <c r="P12">
        <v>0</v>
      </c>
      <c r="Q12">
        <v>0</v>
      </c>
      <c r="R12">
        <v>6.64</v>
      </c>
      <c r="S12">
        <v>0</v>
      </c>
      <c r="T12">
        <v>0</v>
      </c>
      <c r="U12">
        <v>0</v>
      </c>
      <c r="V12">
        <v>0.86319999999999997</v>
      </c>
      <c r="W12">
        <v>7.5031999999999996</v>
      </c>
      <c r="X12" t="s">
        <v>8039</v>
      </c>
      <c r="Y12" t="s">
        <v>8236</v>
      </c>
      <c r="Z12" t="s">
        <v>8039</v>
      </c>
      <c r="AA12">
        <v>0</v>
      </c>
    </row>
    <row r="13" spans="1:27">
      <c r="A13" t="s">
        <v>8120</v>
      </c>
      <c r="B13" t="str">
        <f t="shared" si="0"/>
        <v>Enero</v>
      </c>
      <c r="C13">
        <v>726</v>
      </c>
      <c r="D13">
        <v>2022</v>
      </c>
      <c r="E13" t="s">
        <v>8242</v>
      </c>
      <c r="F13" t="s">
        <v>1</v>
      </c>
      <c r="G13" t="s">
        <v>0</v>
      </c>
      <c r="H13" t="str">
        <f t="shared" si="1"/>
        <v>CCF</v>
      </c>
      <c r="I13" t="str">
        <f t="shared" si="2"/>
        <v>Impreso por imprenta o tiquetes</v>
      </c>
      <c r="J13" s="81" t="s">
        <v>8765</v>
      </c>
      <c r="K13" s="81" t="s">
        <v>8039</v>
      </c>
      <c r="L13">
        <v>78</v>
      </c>
      <c r="M13" t="s">
        <v>1519</v>
      </c>
      <c r="N13" t="s">
        <v>7978</v>
      </c>
      <c r="O13">
        <v>0</v>
      </c>
      <c r="P13">
        <v>0</v>
      </c>
      <c r="Q13">
        <v>0</v>
      </c>
      <c r="R13">
        <v>1657</v>
      </c>
      <c r="S13">
        <v>0</v>
      </c>
      <c r="T13">
        <v>0</v>
      </c>
      <c r="U13">
        <v>0</v>
      </c>
      <c r="V13">
        <v>215.41</v>
      </c>
      <c r="W13">
        <v>1872.41</v>
      </c>
      <c r="X13" t="s">
        <v>8039</v>
      </c>
      <c r="Y13" t="s">
        <v>8236</v>
      </c>
      <c r="Z13" t="s">
        <v>8039</v>
      </c>
      <c r="AA13">
        <v>0</v>
      </c>
    </row>
    <row r="14" spans="1:27">
      <c r="A14" t="s">
        <v>8120</v>
      </c>
      <c r="B14" t="str">
        <f t="shared" si="0"/>
        <v>Enero</v>
      </c>
      <c r="C14">
        <v>725</v>
      </c>
      <c r="D14">
        <v>2022</v>
      </c>
      <c r="E14" t="s">
        <v>8243</v>
      </c>
      <c r="F14" t="s">
        <v>0</v>
      </c>
      <c r="G14" t="s">
        <v>8250</v>
      </c>
      <c r="H14" t="str">
        <f t="shared" si="1"/>
        <v>Factura</v>
      </c>
      <c r="I14" t="str">
        <f t="shared" si="2"/>
        <v>Otros</v>
      </c>
      <c r="J14" s="81" t="s">
        <v>8765</v>
      </c>
      <c r="K14" s="81" t="s">
        <v>8039</v>
      </c>
      <c r="L14">
        <v>31526860</v>
      </c>
      <c r="M14" t="s">
        <v>8110</v>
      </c>
      <c r="N14" t="s">
        <v>8111</v>
      </c>
      <c r="O14">
        <v>0</v>
      </c>
      <c r="P14">
        <v>0</v>
      </c>
      <c r="Q14">
        <v>18</v>
      </c>
      <c r="R14">
        <v>0</v>
      </c>
      <c r="S14">
        <v>0</v>
      </c>
      <c r="T14">
        <v>474.82</v>
      </c>
      <c r="U14">
        <v>0</v>
      </c>
      <c r="V14">
        <v>61.726599999999998</v>
      </c>
      <c r="W14">
        <v>554.54660000000001</v>
      </c>
      <c r="X14" t="s">
        <v>8039</v>
      </c>
      <c r="Y14" t="s">
        <v>8236</v>
      </c>
      <c r="Z14" t="s">
        <v>8039</v>
      </c>
      <c r="AA14">
        <v>0</v>
      </c>
    </row>
    <row r="15" spans="1:27">
      <c r="A15" t="s">
        <v>8120</v>
      </c>
      <c r="B15" t="str">
        <f t="shared" si="0"/>
        <v>Enero</v>
      </c>
      <c r="C15">
        <v>724</v>
      </c>
      <c r="D15">
        <v>2022</v>
      </c>
      <c r="E15" t="s">
        <v>8244</v>
      </c>
      <c r="F15" t="s">
        <v>1</v>
      </c>
      <c r="G15" t="s">
        <v>0</v>
      </c>
      <c r="H15" t="str">
        <f t="shared" si="1"/>
        <v>CCF</v>
      </c>
      <c r="I15" t="str">
        <f t="shared" si="2"/>
        <v>Impreso por imprenta o tiquetes</v>
      </c>
      <c r="J15" s="81" t="s">
        <v>8765</v>
      </c>
      <c r="K15" s="81" t="s">
        <v>8039</v>
      </c>
      <c r="L15">
        <v>9638</v>
      </c>
      <c r="M15" t="s">
        <v>1535</v>
      </c>
      <c r="N15" t="s">
        <v>1536</v>
      </c>
      <c r="O15">
        <v>1.8199999999999998</v>
      </c>
      <c r="P15">
        <v>0</v>
      </c>
      <c r="Q15">
        <v>0</v>
      </c>
      <c r="R15">
        <v>16.09</v>
      </c>
      <c r="S15">
        <v>0</v>
      </c>
      <c r="T15">
        <v>0</v>
      </c>
      <c r="U15">
        <v>0</v>
      </c>
      <c r="V15">
        <v>2.0916999999999999</v>
      </c>
      <c r="W15">
        <v>20.0017</v>
      </c>
      <c r="X15" t="s">
        <v>8039</v>
      </c>
      <c r="Y15" t="s">
        <v>8236</v>
      </c>
      <c r="Z15" t="s">
        <v>8039</v>
      </c>
      <c r="AA15">
        <v>0</v>
      </c>
    </row>
    <row r="16" spans="1:27">
      <c r="A16" t="s">
        <v>8120</v>
      </c>
      <c r="B16" t="str">
        <f t="shared" si="0"/>
        <v>Enero</v>
      </c>
      <c r="C16">
        <v>723</v>
      </c>
      <c r="D16">
        <v>2022</v>
      </c>
      <c r="E16" t="s">
        <v>8245</v>
      </c>
      <c r="F16" t="s">
        <v>1</v>
      </c>
      <c r="G16" t="s">
        <v>0</v>
      </c>
      <c r="H16" t="str">
        <f t="shared" si="1"/>
        <v>CCF</v>
      </c>
      <c r="I16" t="str">
        <f t="shared" si="2"/>
        <v>Impreso por imprenta o tiquetes</v>
      </c>
      <c r="J16" s="81" t="s">
        <v>8765</v>
      </c>
      <c r="K16" s="81" t="s">
        <v>8039</v>
      </c>
      <c r="L16">
        <v>253659</v>
      </c>
      <c r="M16" t="s">
        <v>1547</v>
      </c>
      <c r="N16" t="s">
        <v>1548</v>
      </c>
      <c r="O16">
        <v>0.91</v>
      </c>
      <c r="P16">
        <v>0</v>
      </c>
      <c r="Q16">
        <v>0</v>
      </c>
      <c r="R16">
        <v>8.0399999999999991</v>
      </c>
      <c r="S16">
        <v>0</v>
      </c>
      <c r="T16">
        <v>0</v>
      </c>
      <c r="U16">
        <v>0</v>
      </c>
      <c r="V16">
        <v>1.0451999999999999</v>
      </c>
      <c r="W16">
        <v>9.9951999999999988</v>
      </c>
      <c r="X16" t="s">
        <v>8039</v>
      </c>
      <c r="Y16" t="s">
        <v>8236</v>
      </c>
      <c r="Z16" t="s">
        <v>8039</v>
      </c>
      <c r="AA16">
        <v>0</v>
      </c>
    </row>
    <row r="17" spans="1:27">
      <c r="A17" t="s">
        <v>8120</v>
      </c>
      <c r="B17" t="str">
        <f t="shared" si="0"/>
        <v>Enero</v>
      </c>
      <c r="C17">
        <v>722</v>
      </c>
      <c r="D17">
        <v>2022</v>
      </c>
      <c r="E17" t="s">
        <v>8246</v>
      </c>
      <c r="F17" t="s">
        <v>1</v>
      </c>
      <c r="G17" t="s">
        <v>0</v>
      </c>
      <c r="H17" t="str">
        <f t="shared" si="1"/>
        <v>CCF</v>
      </c>
      <c r="I17" t="str">
        <f t="shared" si="2"/>
        <v>Impreso por imprenta o tiquetes</v>
      </c>
      <c r="J17" s="81" t="s">
        <v>8765</v>
      </c>
      <c r="K17" s="81" t="s">
        <v>8039</v>
      </c>
      <c r="L17">
        <v>3725927</v>
      </c>
      <c r="M17" t="s">
        <v>1678</v>
      </c>
      <c r="N17" t="s">
        <v>1679</v>
      </c>
      <c r="O17">
        <v>0</v>
      </c>
      <c r="P17">
        <v>0</v>
      </c>
      <c r="Q17">
        <v>0</v>
      </c>
      <c r="R17">
        <v>217.09</v>
      </c>
      <c r="S17">
        <v>0</v>
      </c>
      <c r="T17">
        <v>0</v>
      </c>
      <c r="U17">
        <v>0</v>
      </c>
      <c r="V17">
        <v>28.221700000000002</v>
      </c>
      <c r="W17">
        <v>245.3117</v>
      </c>
      <c r="X17" t="s">
        <v>8039</v>
      </c>
      <c r="Y17" t="s">
        <v>8236</v>
      </c>
      <c r="Z17" t="s">
        <v>8039</v>
      </c>
      <c r="AA17">
        <v>0</v>
      </c>
    </row>
    <row r="18" spans="1:27">
      <c r="A18" t="s">
        <v>8120</v>
      </c>
      <c r="B18" t="str">
        <f t="shared" si="0"/>
        <v>Enero</v>
      </c>
      <c r="C18">
        <v>721</v>
      </c>
      <c r="D18">
        <v>2022</v>
      </c>
      <c r="E18" t="s">
        <v>8247</v>
      </c>
      <c r="F18" t="s">
        <v>1</v>
      </c>
      <c r="G18" t="s">
        <v>0</v>
      </c>
      <c r="H18" t="str">
        <f t="shared" si="1"/>
        <v>CCF</v>
      </c>
      <c r="I18" t="str">
        <f t="shared" si="2"/>
        <v>Impreso por imprenta o tiquetes</v>
      </c>
      <c r="J18" s="81" t="s">
        <v>8765</v>
      </c>
      <c r="K18" s="81" t="s">
        <v>8039</v>
      </c>
      <c r="L18">
        <v>450531</v>
      </c>
      <c r="M18" t="s">
        <v>1498</v>
      </c>
      <c r="N18" t="s">
        <v>1499</v>
      </c>
      <c r="O18">
        <v>0</v>
      </c>
      <c r="P18">
        <v>0</v>
      </c>
      <c r="Q18">
        <v>0</v>
      </c>
      <c r="R18">
        <v>2.2999999999999998</v>
      </c>
      <c r="S18">
        <v>0</v>
      </c>
      <c r="T18">
        <v>0</v>
      </c>
      <c r="U18">
        <v>0</v>
      </c>
      <c r="V18">
        <v>0.29899999999999999</v>
      </c>
      <c r="W18">
        <v>2.5989999999999998</v>
      </c>
      <c r="X18" t="s">
        <v>8039</v>
      </c>
      <c r="Y18" t="s">
        <v>8236</v>
      </c>
      <c r="Z18" t="s">
        <v>8039</v>
      </c>
      <c r="AA18">
        <v>0</v>
      </c>
    </row>
    <row r="19" spans="1:27">
      <c r="A19" t="s">
        <v>8120</v>
      </c>
      <c r="B19" t="str">
        <f t="shared" si="0"/>
        <v>Enero</v>
      </c>
      <c r="C19">
        <v>720</v>
      </c>
      <c r="D19">
        <v>2022</v>
      </c>
      <c r="E19" t="s">
        <v>8122</v>
      </c>
      <c r="F19" t="s">
        <v>1</v>
      </c>
      <c r="G19" t="s">
        <v>0</v>
      </c>
      <c r="H19" t="str">
        <f t="shared" si="1"/>
        <v>CCF</v>
      </c>
      <c r="I19" t="str">
        <f t="shared" si="2"/>
        <v>Impreso por imprenta o tiquetes</v>
      </c>
      <c r="J19" s="81" t="s">
        <v>8765</v>
      </c>
      <c r="K19" s="81" t="s">
        <v>8039</v>
      </c>
      <c r="L19">
        <v>1132</v>
      </c>
      <c r="M19" t="s">
        <v>8248</v>
      </c>
      <c r="N19" t="s">
        <v>8249</v>
      </c>
      <c r="O19">
        <v>0</v>
      </c>
      <c r="P19">
        <v>0</v>
      </c>
      <c r="Q19">
        <v>0</v>
      </c>
      <c r="R19">
        <v>237.17</v>
      </c>
      <c r="S19">
        <v>0</v>
      </c>
      <c r="T19">
        <v>0</v>
      </c>
      <c r="U19">
        <v>0</v>
      </c>
      <c r="V19">
        <v>30.832100000000001</v>
      </c>
      <c r="W19">
        <v>268.00209999999998</v>
      </c>
      <c r="X19" t="s">
        <v>8039</v>
      </c>
      <c r="Y19" t="s">
        <v>8236</v>
      </c>
      <c r="Z19" t="s">
        <v>8039</v>
      </c>
      <c r="AA19">
        <v>0</v>
      </c>
    </row>
    <row r="20" spans="1:27">
      <c r="A20" t="s">
        <v>8120</v>
      </c>
      <c r="B20" t="str">
        <f t="shared" si="0"/>
        <v>Enero</v>
      </c>
      <c r="C20">
        <v>719</v>
      </c>
      <c r="D20">
        <v>2022</v>
      </c>
      <c r="E20" t="s">
        <v>8122</v>
      </c>
      <c r="F20" t="s">
        <v>1</v>
      </c>
      <c r="G20" t="s">
        <v>0</v>
      </c>
      <c r="H20" t="str">
        <f t="shared" si="1"/>
        <v>CCF</v>
      </c>
      <c r="I20" t="str">
        <f t="shared" si="2"/>
        <v>Impreso por imprenta o tiquetes</v>
      </c>
      <c r="J20" s="81" t="s">
        <v>8765</v>
      </c>
      <c r="K20" s="81" t="s">
        <v>8039</v>
      </c>
      <c r="L20">
        <v>1022</v>
      </c>
      <c r="M20" t="s">
        <v>1689</v>
      </c>
      <c r="N20" t="s">
        <v>1690</v>
      </c>
      <c r="O20">
        <v>0</v>
      </c>
      <c r="P20">
        <v>0</v>
      </c>
      <c r="Q20">
        <v>0</v>
      </c>
      <c r="R20">
        <v>60</v>
      </c>
      <c r="S20">
        <v>0</v>
      </c>
      <c r="T20">
        <v>0</v>
      </c>
      <c r="U20">
        <v>0</v>
      </c>
      <c r="V20">
        <v>7.8000000000000007</v>
      </c>
      <c r="W20">
        <v>67.8</v>
      </c>
      <c r="X20" t="s">
        <v>8039</v>
      </c>
      <c r="Y20" t="s">
        <v>8236</v>
      </c>
      <c r="Z20" t="s">
        <v>8039</v>
      </c>
      <c r="AA20">
        <v>0</v>
      </c>
    </row>
    <row r="21" spans="1:27">
      <c r="A21" t="s">
        <v>8120</v>
      </c>
      <c r="B21" t="str">
        <f t="shared" si="0"/>
        <v>Enero</v>
      </c>
      <c r="C21">
        <v>718</v>
      </c>
      <c r="D21">
        <v>2022</v>
      </c>
      <c r="E21" t="s">
        <v>8122</v>
      </c>
      <c r="F21" t="s">
        <v>1</v>
      </c>
      <c r="G21" t="s">
        <v>0</v>
      </c>
      <c r="H21" t="str">
        <f t="shared" si="1"/>
        <v>CCF</v>
      </c>
      <c r="I21" t="str">
        <f t="shared" si="2"/>
        <v>Impreso por imprenta o tiquetes</v>
      </c>
      <c r="J21" s="81" t="s">
        <v>8765</v>
      </c>
      <c r="K21" s="81" t="s">
        <v>8039</v>
      </c>
      <c r="L21">
        <v>35184</v>
      </c>
      <c r="M21" t="s">
        <v>1537</v>
      </c>
      <c r="N21" t="s">
        <v>1538</v>
      </c>
      <c r="O21">
        <v>0.90999999999999992</v>
      </c>
      <c r="P21">
        <v>0</v>
      </c>
      <c r="Q21">
        <v>0</v>
      </c>
      <c r="R21">
        <v>8.0399999999999991</v>
      </c>
      <c r="S21">
        <v>0</v>
      </c>
      <c r="T21">
        <v>0</v>
      </c>
      <c r="U21">
        <v>0</v>
      </c>
      <c r="V21">
        <v>1.0451999999999999</v>
      </c>
      <c r="W21">
        <v>9.9951999999999988</v>
      </c>
      <c r="X21" t="s">
        <v>8039</v>
      </c>
      <c r="Y21" t="s">
        <v>8236</v>
      </c>
      <c r="Z21" t="s">
        <v>8039</v>
      </c>
      <c r="AA21">
        <v>0</v>
      </c>
    </row>
    <row r="22" spans="1:27">
      <c r="A22" t="s">
        <v>8120</v>
      </c>
      <c r="B22" t="str">
        <f t="shared" si="0"/>
        <v>Enero</v>
      </c>
      <c r="C22">
        <v>717</v>
      </c>
      <c r="D22">
        <v>2022</v>
      </c>
      <c r="E22" t="s">
        <v>8122</v>
      </c>
      <c r="F22" t="s">
        <v>1</v>
      </c>
      <c r="G22" t="s">
        <v>0</v>
      </c>
      <c r="H22" t="str">
        <f t="shared" si="1"/>
        <v>CCF</v>
      </c>
      <c r="I22" t="str">
        <f t="shared" si="2"/>
        <v>Impreso por imprenta o tiquetes</v>
      </c>
      <c r="J22" s="81" t="s">
        <v>8765</v>
      </c>
      <c r="K22" s="81" t="s">
        <v>8039</v>
      </c>
      <c r="L22">
        <v>26198</v>
      </c>
      <c r="M22" t="s">
        <v>1575</v>
      </c>
      <c r="N22" t="s">
        <v>1576</v>
      </c>
      <c r="O22">
        <v>2.73</v>
      </c>
      <c r="P22">
        <v>0</v>
      </c>
      <c r="Q22">
        <v>0</v>
      </c>
      <c r="R22">
        <v>24.13</v>
      </c>
      <c r="S22">
        <v>0</v>
      </c>
      <c r="T22">
        <v>0</v>
      </c>
      <c r="U22">
        <v>0</v>
      </c>
      <c r="V22">
        <v>3.1368999999999998</v>
      </c>
      <c r="W22">
        <v>29.9969</v>
      </c>
      <c r="X22" t="s">
        <v>8039</v>
      </c>
      <c r="Y22" t="s">
        <v>8236</v>
      </c>
      <c r="Z22" t="s">
        <v>8039</v>
      </c>
      <c r="AA22">
        <v>0</v>
      </c>
    </row>
    <row r="23" spans="1:27">
      <c r="A23" t="s">
        <v>8120</v>
      </c>
      <c r="B23" t="str">
        <f t="shared" si="0"/>
        <v>Enero</v>
      </c>
      <c r="C23">
        <v>716</v>
      </c>
      <c r="D23">
        <v>2022</v>
      </c>
      <c r="E23" t="s">
        <v>8122</v>
      </c>
      <c r="F23" t="s">
        <v>1</v>
      </c>
      <c r="G23" t="s">
        <v>0</v>
      </c>
      <c r="H23" t="str">
        <f t="shared" si="1"/>
        <v>CCF</v>
      </c>
      <c r="I23" t="str">
        <f t="shared" si="2"/>
        <v>Impreso por imprenta o tiquetes</v>
      </c>
      <c r="J23" s="81" t="s">
        <v>8765</v>
      </c>
      <c r="K23" s="81" t="s">
        <v>8039</v>
      </c>
      <c r="L23">
        <v>7616</v>
      </c>
      <c r="M23" t="s">
        <v>1196</v>
      </c>
      <c r="N23" t="s">
        <v>1197</v>
      </c>
      <c r="O23">
        <v>0</v>
      </c>
      <c r="P23">
        <v>0</v>
      </c>
      <c r="Q23">
        <v>0</v>
      </c>
      <c r="R23">
        <v>10944.7</v>
      </c>
      <c r="S23">
        <v>0</v>
      </c>
      <c r="T23">
        <v>0</v>
      </c>
      <c r="U23">
        <v>0</v>
      </c>
      <c r="V23">
        <v>1422.8110000000001</v>
      </c>
      <c r="W23">
        <v>12367.511</v>
      </c>
      <c r="X23" t="s">
        <v>8039</v>
      </c>
      <c r="Y23" t="s">
        <v>8236</v>
      </c>
      <c r="Z23" t="s">
        <v>8227</v>
      </c>
      <c r="AA23">
        <v>109.45</v>
      </c>
    </row>
    <row r="24" spans="1:27">
      <c r="A24" t="s">
        <v>8120</v>
      </c>
      <c r="B24" t="str">
        <f t="shared" si="0"/>
        <v>Enero</v>
      </c>
      <c r="C24">
        <v>715</v>
      </c>
      <c r="D24">
        <v>2022</v>
      </c>
      <c r="E24" t="s">
        <v>8122</v>
      </c>
      <c r="F24" t="s">
        <v>1</v>
      </c>
      <c r="G24" t="s">
        <v>0</v>
      </c>
      <c r="H24" t="str">
        <f t="shared" si="1"/>
        <v>CCF</v>
      </c>
      <c r="I24" t="str">
        <f t="shared" si="2"/>
        <v>Impreso por imprenta o tiquetes</v>
      </c>
      <c r="J24" s="81" t="s">
        <v>8765</v>
      </c>
      <c r="K24" s="81" t="s">
        <v>8039</v>
      </c>
      <c r="L24">
        <v>963</v>
      </c>
      <c r="M24" t="s">
        <v>7717</v>
      </c>
      <c r="N24" t="s">
        <v>7718</v>
      </c>
      <c r="O24">
        <v>0</v>
      </c>
      <c r="P24">
        <v>0</v>
      </c>
      <c r="Q24">
        <v>0</v>
      </c>
      <c r="R24">
        <v>440</v>
      </c>
      <c r="S24">
        <v>0</v>
      </c>
      <c r="T24">
        <v>0</v>
      </c>
      <c r="U24">
        <v>0</v>
      </c>
      <c r="V24">
        <v>57.2</v>
      </c>
      <c r="W24">
        <v>497.2</v>
      </c>
      <c r="X24" t="s">
        <v>8039</v>
      </c>
      <c r="Y24" t="s">
        <v>8236</v>
      </c>
      <c r="Z24" t="s">
        <v>8039</v>
      </c>
      <c r="AA24">
        <v>0</v>
      </c>
    </row>
    <row r="25" spans="1:27">
      <c r="A25" t="s">
        <v>8120</v>
      </c>
      <c r="B25" t="str">
        <f t="shared" si="0"/>
        <v>Enero</v>
      </c>
      <c r="C25">
        <v>714</v>
      </c>
      <c r="D25">
        <v>2022</v>
      </c>
      <c r="E25" t="s">
        <v>8124</v>
      </c>
      <c r="F25" t="s">
        <v>1</v>
      </c>
      <c r="G25" t="s">
        <v>0</v>
      </c>
      <c r="H25" t="str">
        <f t="shared" si="1"/>
        <v>CCF</v>
      </c>
      <c r="I25" t="str">
        <f t="shared" si="2"/>
        <v>Impreso por imprenta o tiquetes</v>
      </c>
      <c r="J25" s="81" t="s">
        <v>8765</v>
      </c>
      <c r="K25" s="81" t="s">
        <v>8039</v>
      </c>
      <c r="L25">
        <v>2116</v>
      </c>
      <c r="M25" t="s">
        <v>1724</v>
      </c>
      <c r="N25" t="s">
        <v>1725</v>
      </c>
      <c r="O25">
        <v>0</v>
      </c>
      <c r="P25">
        <v>0</v>
      </c>
      <c r="Q25">
        <v>0</v>
      </c>
      <c r="R25">
        <v>2.31</v>
      </c>
      <c r="S25">
        <v>0</v>
      </c>
      <c r="T25">
        <v>0</v>
      </c>
      <c r="U25">
        <v>0</v>
      </c>
      <c r="V25">
        <v>0.30030000000000001</v>
      </c>
      <c r="W25">
        <v>2.6103000000000001</v>
      </c>
      <c r="X25" t="s">
        <v>8039</v>
      </c>
      <c r="Y25" t="s">
        <v>8236</v>
      </c>
      <c r="Z25" t="s">
        <v>8039</v>
      </c>
      <c r="AA25">
        <v>0</v>
      </c>
    </row>
    <row r="26" spans="1:27">
      <c r="A26" t="s">
        <v>8120</v>
      </c>
      <c r="B26" t="str">
        <f t="shared" si="0"/>
        <v>Enero</v>
      </c>
      <c r="C26">
        <v>713</v>
      </c>
      <c r="D26">
        <v>2022</v>
      </c>
      <c r="E26" t="s">
        <v>8124</v>
      </c>
      <c r="F26" t="s">
        <v>1</v>
      </c>
      <c r="G26" t="s">
        <v>0</v>
      </c>
      <c r="H26" t="str">
        <f t="shared" si="1"/>
        <v>CCF</v>
      </c>
      <c r="I26" t="str">
        <f t="shared" si="2"/>
        <v>Impreso por imprenta o tiquetes</v>
      </c>
      <c r="J26" s="81" t="s">
        <v>8765</v>
      </c>
      <c r="K26" s="81" t="s">
        <v>8039</v>
      </c>
      <c r="L26">
        <v>259067</v>
      </c>
      <c r="M26" t="s">
        <v>1496</v>
      </c>
      <c r="N26" t="s">
        <v>1497</v>
      </c>
      <c r="O26">
        <v>1.7399999999999998</v>
      </c>
      <c r="P26">
        <v>0</v>
      </c>
      <c r="Q26">
        <v>0</v>
      </c>
      <c r="R26">
        <v>16.16</v>
      </c>
      <c r="S26">
        <v>0</v>
      </c>
      <c r="T26">
        <v>0</v>
      </c>
      <c r="U26">
        <v>0</v>
      </c>
      <c r="V26">
        <v>2.1008</v>
      </c>
      <c r="W26">
        <v>20.000799999999998</v>
      </c>
      <c r="X26" t="s">
        <v>8039</v>
      </c>
      <c r="Y26" t="s">
        <v>8236</v>
      </c>
      <c r="Z26" t="s">
        <v>8039</v>
      </c>
      <c r="AA26">
        <v>0</v>
      </c>
    </row>
    <row r="27" spans="1:27">
      <c r="A27" t="s">
        <v>8120</v>
      </c>
      <c r="B27" t="str">
        <f t="shared" si="0"/>
        <v>Enero</v>
      </c>
      <c r="C27">
        <v>712</v>
      </c>
      <c r="D27">
        <v>2022</v>
      </c>
      <c r="E27" t="s">
        <v>8124</v>
      </c>
      <c r="F27" t="s">
        <v>1</v>
      </c>
      <c r="G27" t="s">
        <v>0</v>
      </c>
      <c r="H27" t="str">
        <f t="shared" si="1"/>
        <v>CCF</v>
      </c>
      <c r="I27" t="str">
        <f t="shared" si="2"/>
        <v>Impreso por imprenta o tiquetes</v>
      </c>
      <c r="J27" s="81" t="s">
        <v>8765</v>
      </c>
      <c r="K27" s="81" t="s">
        <v>8039</v>
      </c>
      <c r="L27">
        <v>2024287</v>
      </c>
      <c r="M27" t="s">
        <v>1489</v>
      </c>
      <c r="N27" t="s">
        <v>1490</v>
      </c>
      <c r="O27">
        <v>0</v>
      </c>
      <c r="P27">
        <v>0</v>
      </c>
      <c r="Q27">
        <v>0</v>
      </c>
      <c r="R27">
        <v>73.98</v>
      </c>
      <c r="S27">
        <v>0</v>
      </c>
      <c r="T27">
        <v>0</v>
      </c>
      <c r="U27">
        <v>0</v>
      </c>
      <c r="V27">
        <v>9.6174000000000017</v>
      </c>
      <c r="W27">
        <v>83.597400000000007</v>
      </c>
      <c r="X27" t="s">
        <v>8039</v>
      </c>
      <c r="Y27" t="s">
        <v>8236</v>
      </c>
      <c r="Z27" t="s">
        <v>8039</v>
      </c>
      <c r="AA27">
        <v>0</v>
      </c>
    </row>
    <row r="28" spans="1:27">
      <c r="A28" t="s">
        <v>8120</v>
      </c>
      <c r="B28" t="str">
        <f t="shared" si="0"/>
        <v>Enero</v>
      </c>
      <c r="C28">
        <v>711</v>
      </c>
      <c r="D28">
        <v>2022</v>
      </c>
      <c r="E28" t="s">
        <v>8124</v>
      </c>
      <c r="F28" t="s">
        <v>1</v>
      </c>
      <c r="G28" t="s">
        <v>0</v>
      </c>
      <c r="H28" t="str">
        <f t="shared" si="1"/>
        <v>CCF</v>
      </c>
      <c r="I28" t="str">
        <f t="shared" si="2"/>
        <v>Impreso por imprenta o tiquetes</v>
      </c>
      <c r="J28" s="81" t="s">
        <v>8765</v>
      </c>
      <c r="K28" s="81" t="s">
        <v>8039</v>
      </c>
      <c r="L28">
        <v>7632</v>
      </c>
      <c r="M28" t="s">
        <v>1196</v>
      </c>
      <c r="N28" t="s">
        <v>1197</v>
      </c>
      <c r="O28">
        <v>0</v>
      </c>
      <c r="P28">
        <v>0</v>
      </c>
      <c r="Q28">
        <v>0</v>
      </c>
      <c r="R28">
        <v>67698.399999999994</v>
      </c>
      <c r="S28">
        <v>0</v>
      </c>
      <c r="T28">
        <v>0</v>
      </c>
      <c r="U28">
        <v>0</v>
      </c>
      <c r="V28">
        <v>8800.7919999999995</v>
      </c>
      <c r="W28">
        <v>76499.191999999995</v>
      </c>
      <c r="X28" t="s">
        <v>8039</v>
      </c>
      <c r="Y28" t="s">
        <v>8236</v>
      </c>
      <c r="Z28" t="s">
        <v>8227</v>
      </c>
      <c r="AA28">
        <v>676.98</v>
      </c>
    </row>
    <row r="29" spans="1:27">
      <c r="A29" t="s">
        <v>8120</v>
      </c>
      <c r="B29" t="str">
        <f t="shared" si="0"/>
        <v>Enero</v>
      </c>
      <c r="C29">
        <v>710</v>
      </c>
      <c r="D29">
        <v>2022</v>
      </c>
      <c r="E29" t="s">
        <v>8124</v>
      </c>
      <c r="F29" t="s">
        <v>1</v>
      </c>
      <c r="G29" t="s">
        <v>0</v>
      </c>
      <c r="H29" t="str">
        <f t="shared" si="1"/>
        <v>CCF</v>
      </c>
      <c r="I29" t="str">
        <f t="shared" si="2"/>
        <v>Impreso por imprenta o tiquetes</v>
      </c>
      <c r="J29" s="81" t="s">
        <v>8765</v>
      </c>
      <c r="K29" s="81" t="s">
        <v>8039</v>
      </c>
      <c r="L29">
        <v>7631</v>
      </c>
      <c r="M29" t="s">
        <v>1196</v>
      </c>
      <c r="N29" t="s">
        <v>1197</v>
      </c>
      <c r="O29">
        <v>0</v>
      </c>
      <c r="P29">
        <v>0</v>
      </c>
      <c r="Q29">
        <v>0</v>
      </c>
      <c r="R29">
        <v>105613.2</v>
      </c>
      <c r="S29">
        <v>0</v>
      </c>
      <c r="T29">
        <v>0</v>
      </c>
      <c r="U29">
        <v>0</v>
      </c>
      <c r="V29">
        <v>13729.716</v>
      </c>
      <c r="W29">
        <v>119342.916</v>
      </c>
      <c r="X29" t="s">
        <v>8039</v>
      </c>
      <c r="Y29" t="s">
        <v>8236</v>
      </c>
      <c r="Z29" t="s">
        <v>8227</v>
      </c>
      <c r="AA29">
        <v>1056.1199999999999</v>
      </c>
    </row>
    <row r="30" spans="1:27">
      <c r="A30" t="s">
        <v>8120</v>
      </c>
      <c r="B30" t="str">
        <f t="shared" si="0"/>
        <v>Enero</v>
      </c>
      <c r="C30">
        <v>709</v>
      </c>
      <c r="D30">
        <v>2022</v>
      </c>
      <c r="E30" t="s">
        <v>8124</v>
      </c>
      <c r="F30" t="s">
        <v>1</v>
      </c>
      <c r="G30" t="s">
        <v>0</v>
      </c>
      <c r="H30" t="str">
        <f t="shared" si="1"/>
        <v>CCF</v>
      </c>
      <c r="I30" t="str">
        <f t="shared" si="2"/>
        <v>Impreso por imprenta o tiquetes</v>
      </c>
      <c r="J30" s="81" t="s">
        <v>8765</v>
      </c>
      <c r="K30" s="81" t="s">
        <v>8039</v>
      </c>
      <c r="L30">
        <v>454822</v>
      </c>
      <c r="M30" t="s">
        <v>1498</v>
      </c>
      <c r="N30" t="s">
        <v>1499</v>
      </c>
      <c r="O30">
        <v>0</v>
      </c>
      <c r="P30">
        <v>0</v>
      </c>
      <c r="Q30">
        <v>0</v>
      </c>
      <c r="R30">
        <v>26.68</v>
      </c>
      <c r="S30">
        <v>0</v>
      </c>
      <c r="T30">
        <v>0</v>
      </c>
      <c r="U30">
        <v>0</v>
      </c>
      <c r="V30">
        <v>3.4683999999999999</v>
      </c>
      <c r="W30">
        <v>30.148399999999999</v>
      </c>
      <c r="X30" t="s">
        <v>8039</v>
      </c>
      <c r="Y30" t="s">
        <v>8236</v>
      </c>
      <c r="Z30" t="s">
        <v>8039</v>
      </c>
      <c r="AA30">
        <v>0</v>
      </c>
    </row>
    <row r="31" spans="1:27">
      <c r="A31" t="s">
        <v>8120</v>
      </c>
      <c r="B31" t="str">
        <f t="shared" si="0"/>
        <v>Enero</v>
      </c>
      <c r="C31">
        <v>708</v>
      </c>
      <c r="D31">
        <v>2022</v>
      </c>
      <c r="E31" t="s">
        <v>8124</v>
      </c>
      <c r="F31" t="s">
        <v>1</v>
      </c>
      <c r="G31" t="s">
        <v>0</v>
      </c>
      <c r="H31" t="str">
        <f t="shared" si="1"/>
        <v>CCF</v>
      </c>
      <c r="I31" t="str">
        <f t="shared" si="2"/>
        <v>Impreso por imprenta o tiquetes</v>
      </c>
      <c r="J31" s="81" t="s">
        <v>8765</v>
      </c>
      <c r="K31" s="81" t="s">
        <v>8039</v>
      </c>
      <c r="L31">
        <v>454067</v>
      </c>
      <c r="M31" t="s">
        <v>1498</v>
      </c>
      <c r="N31" t="s">
        <v>1499</v>
      </c>
      <c r="O31">
        <v>0</v>
      </c>
      <c r="P31">
        <v>0</v>
      </c>
      <c r="Q31">
        <v>0</v>
      </c>
      <c r="R31">
        <v>43.19</v>
      </c>
      <c r="S31">
        <v>0</v>
      </c>
      <c r="T31">
        <v>0</v>
      </c>
      <c r="U31">
        <v>0</v>
      </c>
      <c r="V31">
        <v>5.6147</v>
      </c>
      <c r="W31">
        <v>48.804699999999997</v>
      </c>
      <c r="X31" t="s">
        <v>8039</v>
      </c>
      <c r="Y31" t="s">
        <v>8236</v>
      </c>
      <c r="Z31" t="s">
        <v>8039</v>
      </c>
      <c r="AA31">
        <v>0</v>
      </c>
    </row>
    <row r="32" spans="1:27">
      <c r="A32" t="s">
        <v>8120</v>
      </c>
      <c r="B32" t="str">
        <f t="shared" si="0"/>
        <v>Enero</v>
      </c>
      <c r="C32">
        <v>707</v>
      </c>
      <c r="D32">
        <v>2022</v>
      </c>
      <c r="E32" t="s">
        <v>8124</v>
      </c>
      <c r="F32" t="s">
        <v>1</v>
      </c>
      <c r="G32" t="s">
        <v>0</v>
      </c>
      <c r="H32" t="str">
        <f t="shared" si="1"/>
        <v>CCF</v>
      </c>
      <c r="I32" t="str">
        <f t="shared" si="2"/>
        <v>Impreso por imprenta o tiquetes</v>
      </c>
      <c r="J32" s="81" t="s">
        <v>8765</v>
      </c>
      <c r="K32" s="81" t="s">
        <v>8039</v>
      </c>
      <c r="L32">
        <v>1544015</v>
      </c>
      <c r="M32" t="s">
        <v>1489</v>
      </c>
      <c r="N32" t="s">
        <v>1490</v>
      </c>
      <c r="O32">
        <v>0</v>
      </c>
      <c r="P32">
        <v>0</v>
      </c>
      <c r="Q32">
        <v>0</v>
      </c>
      <c r="R32">
        <v>88.23</v>
      </c>
      <c r="S32">
        <v>0</v>
      </c>
      <c r="T32">
        <v>0</v>
      </c>
      <c r="U32">
        <v>0</v>
      </c>
      <c r="V32">
        <v>11.469900000000001</v>
      </c>
      <c r="W32">
        <v>99.6999</v>
      </c>
      <c r="X32" t="s">
        <v>8039</v>
      </c>
      <c r="Y32" t="s">
        <v>8236</v>
      </c>
      <c r="Z32" t="s">
        <v>8039</v>
      </c>
      <c r="AA32">
        <v>0</v>
      </c>
    </row>
    <row r="33" spans="1:27">
      <c r="A33" t="s">
        <v>8120</v>
      </c>
      <c r="B33" t="str">
        <f t="shared" si="0"/>
        <v>Enero</v>
      </c>
      <c r="C33">
        <v>706</v>
      </c>
      <c r="D33">
        <v>2022</v>
      </c>
      <c r="E33" t="s">
        <v>8138</v>
      </c>
      <c r="F33" t="s">
        <v>1</v>
      </c>
      <c r="G33" t="s">
        <v>0</v>
      </c>
      <c r="H33" t="str">
        <f t="shared" si="1"/>
        <v>CCF</v>
      </c>
      <c r="I33" t="str">
        <f t="shared" si="2"/>
        <v>Impreso por imprenta o tiquetes</v>
      </c>
      <c r="J33" s="81" t="s">
        <v>8765</v>
      </c>
      <c r="K33" s="81" t="s">
        <v>8039</v>
      </c>
      <c r="L33">
        <v>17844</v>
      </c>
      <c r="M33" t="s">
        <v>1670</v>
      </c>
      <c r="N33" t="s">
        <v>1671</v>
      </c>
      <c r="O33">
        <v>2.02</v>
      </c>
      <c r="P33">
        <v>0</v>
      </c>
      <c r="Q33">
        <v>0</v>
      </c>
      <c r="R33">
        <v>20.34</v>
      </c>
      <c r="S33">
        <v>0</v>
      </c>
      <c r="T33">
        <v>0</v>
      </c>
      <c r="U33">
        <v>0</v>
      </c>
      <c r="V33">
        <v>2.6442000000000001</v>
      </c>
      <c r="W33">
        <v>25.004200000000001</v>
      </c>
      <c r="X33" t="s">
        <v>8039</v>
      </c>
      <c r="Y33" t="s">
        <v>8236</v>
      </c>
      <c r="Z33" t="s">
        <v>8039</v>
      </c>
      <c r="AA33">
        <v>0</v>
      </c>
    </row>
    <row r="34" spans="1:27">
      <c r="A34" t="s">
        <v>8120</v>
      </c>
      <c r="B34" t="str">
        <f t="shared" si="0"/>
        <v>Enero</v>
      </c>
      <c r="C34">
        <v>705</v>
      </c>
      <c r="D34">
        <v>2022</v>
      </c>
      <c r="E34" t="s">
        <v>8138</v>
      </c>
      <c r="F34" t="s">
        <v>1</v>
      </c>
      <c r="G34" t="s">
        <v>0</v>
      </c>
      <c r="H34" t="str">
        <f t="shared" si="1"/>
        <v>CCF</v>
      </c>
      <c r="I34" t="str">
        <f t="shared" si="2"/>
        <v>Impreso por imprenta o tiquetes</v>
      </c>
      <c r="J34" s="81" t="s">
        <v>8765</v>
      </c>
      <c r="K34" s="81" t="s">
        <v>8039</v>
      </c>
      <c r="L34">
        <v>214173</v>
      </c>
      <c r="M34" t="s">
        <v>1584</v>
      </c>
      <c r="N34" t="s">
        <v>1585</v>
      </c>
      <c r="O34">
        <v>0</v>
      </c>
      <c r="P34">
        <v>0</v>
      </c>
      <c r="Q34">
        <v>0</v>
      </c>
      <c r="R34">
        <v>98.67</v>
      </c>
      <c r="S34">
        <v>0</v>
      </c>
      <c r="T34">
        <v>0</v>
      </c>
      <c r="U34">
        <v>0</v>
      </c>
      <c r="V34">
        <v>12.827100000000002</v>
      </c>
      <c r="W34">
        <v>111.4971</v>
      </c>
      <c r="X34" t="s">
        <v>8039</v>
      </c>
      <c r="Y34" t="s">
        <v>8236</v>
      </c>
      <c r="Z34" t="s">
        <v>8039</v>
      </c>
      <c r="AA34">
        <v>0</v>
      </c>
    </row>
    <row r="35" spans="1:27">
      <c r="A35" t="s">
        <v>8120</v>
      </c>
      <c r="B35" t="str">
        <f t="shared" si="0"/>
        <v>Enero</v>
      </c>
      <c r="C35">
        <v>704</v>
      </c>
      <c r="D35">
        <v>2022</v>
      </c>
      <c r="E35" t="s">
        <v>8138</v>
      </c>
      <c r="F35" t="s">
        <v>1</v>
      </c>
      <c r="G35" t="s">
        <v>0</v>
      </c>
      <c r="H35" t="str">
        <f t="shared" si="1"/>
        <v>CCF</v>
      </c>
      <c r="I35" t="str">
        <f t="shared" si="2"/>
        <v>Impreso por imprenta o tiquetes</v>
      </c>
      <c r="J35" s="81" t="s">
        <v>8765</v>
      </c>
      <c r="K35" s="81" t="s">
        <v>8039</v>
      </c>
      <c r="L35">
        <v>7654</v>
      </c>
      <c r="M35" t="s">
        <v>1196</v>
      </c>
      <c r="N35" t="s">
        <v>1197</v>
      </c>
      <c r="O35">
        <v>0</v>
      </c>
      <c r="P35">
        <v>0</v>
      </c>
      <c r="Q35">
        <v>0</v>
      </c>
      <c r="R35">
        <v>623.6</v>
      </c>
      <c r="S35">
        <v>0</v>
      </c>
      <c r="T35">
        <v>0</v>
      </c>
      <c r="U35">
        <v>0</v>
      </c>
      <c r="V35">
        <v>81.068000000000012</v>
      </c>
      <c r="W35">
        <v>704.66800000000001</v>
      </c>
      <c r="X35" t="s">
        <v>8039</v>
      </c>
      <c r="Y35" t="s">
        <v>8236</v>
      </c>
      <c r="Z35" t="s">
        <v>8227</v>
      </c>
      <c r="AA35">
        <v>6.24</v>
      </c>
    </row>
    <row r="36" spans="1:27">
      <c r="A36" t="s">
        <v>8120</v>
      </c>
      <c r="B36" t="str">
        <f t="shared" si="0"/>
        <v>Enero</v>
      </c>
      <c r="C36">
        <v>703</v>
      </c>
      <c r="D36">
        <v>2022</v>
      </c>
      <c r="E36" t="s">
        <v>8138</v>
      </c>
      <c r="F36" t="s">
        <v>1</v>
      </c>
      <c r="G36" t="s">
        <v>0</v>
      </c>
      <c r="H36" t="str">
        <f t="shared" si="1"/>
        <v>CCF</v>
      </c>
      <c r="I36" t="str">
        <f t="shared" si="2"/>
        <v>Impreso por imprenta o tiquetes</v>
      </c>
      <c r="J36" s="81" t="s">
        <v>8765</v>
      </c>
      <c r="K36" s="81" t="s">
        <v>8039</v>
      </c>
      <c r="L36">
        <v>7650</v>
      </c>
      <c r="M36" t="s">
        <v>1196</v>
      </c>
      <c r="N36" t="s">
        <v>1197</v>
      </c>
      <c r="O36">
        <v>0</v>
      </c>
      <c r="P36">
        <v>0</v>
      </c>
      <c r="Q36">
        <v>0</v>
      </c>
      <c r="R36">
        <v>6745.4</v>
      </c>
      <c r="S36">
        <v>0</v>
      </c>
      <c r="T36">
        <v>0</v>
      </c>
      <c r="U36">
        <v>0</v>
      </c>
      <c r="V36">
        <v>876.90199999999993</v>
      </c>
      <c r="W36">
        <v>7622.3019999999997</v>
      </c>
      <c r="X36" t="s">
        <v>8039</v>
      </c>
      <c r="Y36" t="s">
        <v>8236</v>
      </c>
      <c r="Z36" t="s">
        <v>8227</v>
      </c>
      <c r="AA36">
        <v>67.45</v>
      </c>
    </row>
    <row r="37" spans="1:27">
      <c r="A37" t="s">
        <v>8120</v>
      </c>
      <c r="B37" t="str">
        <f t="shared" si="0"/>
        <v>Enero</v>
      </c>
      <c r="C37">
        <v>702</v>
      </c>
      <c r="D37">
        <v>2022</v>
      </c>
      <c r="E37" t="s">
        <v>8139</v>
      </c>
      <c r="F37" t="s">
        <v>1</v>
      </c>
      <c r="G37" t="s">
        <v>0</v>
      </c>
      <c r="H37" t="str">
        <f t="shared" si="1"/>
        <v>CCF</v>
      </c>
      <c r="I37" t="str">
        <f t="shared" si="2"/>
        <v>Impreso por imprenta o tiquetes</v>
      </c>
      <c r="J37" s="81" t="s">
        <v>8765</v>
      </c>
      <c r="K37" s="81" t="s">
        <v>8039</v>
      </c>
      <c r="L37">
        <v>2126</v>
      </c>
      <c r="M37" t="s">
        <v>1724</v>
      </c>
      <c r="N37" t="s">
        <v>1725</v>
      </c>
      <c r="O37">
        <v>0</v>
      </c>
      <c r="P37">
        <v>0</v>
      </c>
      <c r="Q37">
        <v>0</v>
      </c>
      <c r="R37">
        <v>15.94</v>
      </c>
      <c r="S37">
        <v>0</v>
      </c>
      <c r="T37">
        <v>0</v>
      </c>
      <c r="U37">
        <v>0</v>
      </c>
      <c r="V37">
        <v>2.0722</v>
      </c>
      <c r="W37">
        <v>18.0122</v>
      </c>
      <c r="X37" t="s">
        <v>8039</v>
      </c>
      <c r="Y37" t="s">
        <v>8236</v>
      </c>
      <c r="Z37" t="s">
        <v>8039</v>
      </c>
      <c r="AA37">
        <v>0</v>
      </c>
    </row>
    <row r="38" spans="1:27">
      <c r="A38" t="s">
        <v>8120</v>
      </c>
      <c r="B38" t="str">
        <f t="shared" si="0"/>
        <v>Enero</v>
      </c>
      <c r="C38">
        <v>701</v>
      </c>
      <c r="D38">
        <v>2022</v>
      </c>
      <c r="E38" t="s">
        <v>8139</v>
      </c>
      <c r="F38" t="s">
        <v>1</v>
      </c>
      <c r="G38" t="s">
        <v>0</v>
      </c>
      <c r="H38" t="str">
        <f t="shared" si="1"/>
        <v>CCF</v>
      </c>
      <c r="I38" t="str">
        <f t="shared" si="2"/>
        <v>Impreso por imprenta o tiquetes</v>
      </c>
      <c r="J38" s="81" t="s">
        <v>8765</v>
      </c>
      <c r="K38" s="81" t="s">
        <v>8039</v>
      </c>
      <c r="L38">
        <v>35264</v>
      </c>
      <c r="M38" t="s">
        <v>1481</v>
      </c>
      <c r="N38" t="s">
        <v>1482</v>
      </c>
      <c r="O38">
        <v>0</v>
      </c>
      <c r="P38">
        <v>0</v>
      </c>
      <c r="Q38">
        <v>0</v>
      </c>
      <c r="R38">
        <v>32.76</v>
      </c>
      <c r="S38">
        <v>0</v>
      </c>
      <c r="T38">
        <v>0</v>
      </c>
      <c r="U38">
        <v>0</v>
      </c>
      <c r="V38">
        <v>4.2587999999999999</v>
      </c>
      <c r="W38">
        <v>37.018799999999999</v>
      </c>
      <c r="X38" t="s">
        <v>8039</v>
      </c>
      <c r="Y38" t="s">
        <v>8236</v>
      </c>
      <c r="Z38" t="s">
        <v>8039</v>
      </c>
      <c r="AA38">
        <v>0</v>
      </c>
    </row>
    <row r="39" spans="1:27">
      <c r="A39" t="s">
        <v>8120</v>
      </c>
      <c r="B39" t="str">
        <f t="shared" si="0"/>
        <v>Enero</v>
      </c>
      <c r="C39">
        <v>700</v>
      </c>
      <c r="D39">
        <v>2022</v>
      </c>
      <c r="E39" t="s">
        <v>8139</v>
      </c>
      <c r="F39" t="s">
        <v>1</v>
      </c>
      <c r="G39" t="s">
        <v>0</v>
      </c>
      <c r="H39" t="str">
        <f t="shared" si="1"/>
        <v>CCF</v>
      </c>
      <c r="I39" t="str">
        <f t="shared" si="2"/>
        <v>Impreso por imprenta o tiquetes</v>
      </c>
      <c r="J39" s="81" t="s">
        <v>8765</v>
      </c>
      <c r="K39" s="81" t="s">
        <v>8039</v>
      </c>
      <c r="L39">
        <v>905262</v>
      </c>
      <c r="M39" t="s">
        <v>1541</v>
      </c>
      <c r="N39" t="s">
        <v>1542</v>
      </c>
      <c r="O39">
        <v>4.1999999999999993</v>
      </c>
      <c r="P39">
        <v>0</v>
      </c>
      <c r="Q39">
        <v>0</v>
      </c>
      <c r="R39">
        <v>45.1</v>
      </c>
      <c r="S39">
        <v>0</v>
      </c>
      <c r="T39">
        <v>0</v>
      </c>
      <c r="U39">
        <v>0</v>
      </c>
      <c r="V39">
        <v>5.8630000000000004</v>
      </c>
      <c r="W39">
        <v>55.162999999999997</v>
      </c>
      <c r="X39" t="s">
        <v>8039</v>
      </c>
      <c r="Y39" t="s">
        <v>8236</v>
      </c>
      <c r="Z39" t="s">
        <v>8039</v>
      </c>
      <c r="AA39">
        <v>0</v>
      </c>
    </row>
    <row r="40" spans="1:27">
      <c r="A40" t="s">
        <v>8120</v>
      </c>
      <c r="B40" t="str">
        <f t="shared" si="0"/>
        <v>Enero</v>
      </c>
      <c r="C40">
        <v>699</v>
      </c>
      <c r="D40">
        <v>2022</v>
      </c>
      <c r="E40" t="s">
        <v>8139</v>
      </c>
      <c r="F40" t="s">
        <v>1</v>
      </c>
      <c r="G40" t="s">
        <v>0</v>
      </c>
      <c r="H40" t="str">
        <f t="shared" si="1"/>
        <v>CCF</v>
      </c>
      <c r="I40" t="str">
        <f t="shared" si="2"/>
        <v>Impreso por imprenta o tiquetes</v>
      </c>
      <c r="J40" s="81" t="s">
        <v>8765</v>
      </c>
      <c r="K40" s="81" t="s">
        <v>8039</v>
      </c>
      <c r="L40">
        <v>12210</v>
      </c>
      <c r="M40" t="s">
        <v>1649</v>
      </c>
      <c r="N40" t="s">
        <v>1650</v>
      </c>
      <c r="O40">
        <v>4.1399999999999997</v>
      </c>
      <c r="P40">
        <v>0</v>
      </c>
      <c r="Q40">
        <v>0</v>
      </c>
      <c r="R40">
        <v>40.590000000000003</v>
      </c>
      <c r="S40">
        <v>0</v>
      </c>
      <c r="T40">
        <v>0</v>
      </c>
      <c r="U40">
        <v>0</v>
      </c>
      <c r="V40">
        <v>5.2767000000000008</v>
      </c>
      <c r="W40">
        <v>50.006700000000002</v>
      </c>
      <c r="X40" t="s">
        <v>8039</v>
      </c>
      <c r="Y40" t="s">
        <v>8236</v>
      </c>
      <c r="Z40" t="s">
        <v>8039</v>
      </c>
      <c r="AA40">
        <v>0</v>
      </c>
    </row>
    <row r="41" spans="1:27">
      <c r="A41" t="s">
        <v>8120</v>
      </c>
      <c r="B41" t="str">
        <f t="shared" si="0"/>
        <v>Enero</v>
      </c>
      <c r="C41">
        <v>698</v>
      </c>
      <c r="D41">
        <v>2022</v>
      </c>
      <c r="E41" t="s">
        <v>8139</v>
      </c>
      <c r="F41" t="s">
        <v>1</v>
      </c>
      <c r="G41" t="s">
        <v>0</v>
      </c>
      <c r="H41" t="str">
        <f t="shared" si="1"/>
        <v>CCF</v>
      </c>
      <c r="I41" t="str">
        <f t="shared" si="2"/>
        <v>Impreso por imprenta o tiquetes</v>
      </c>
      <c r="J41" s="81" t="s">
        <v>8765</v>
      </c>
      <c r="K41" s="81" t="s">
        <v>8039</v>
      </c>
      <c r="L41">
        <v>1044</v>
      </c>
      <c r="M41" t="s">
        <v>7717</v>
      </c>
      <c r="N41" t="s">
        <v>7718</v>
      </c>
      <c r="O41">
        <v>0</v>
      </c>
      <c r="P41">
        <v>0</v>
      </c>
      <c r="Q41">
        <v>0</v>
      </c>
      <c r="R41">
        <v>125.28</v>
      </c>
      <c r="S41">
        <v>0</v>
      </c>
      <c r="T41">
        <v>0</v>
      </c>
      <c r="U41">
        <v>0</v>
      </c>
      <c r="V41">
        <v>16.2864</v>
      </c>
      <c r="W41">
        <v>141.56639999999999</v>
      </c>
      <c r="X41" t="s">
        <v>8039</v>
      </c>
      <c r="Y41" t="s">
        <v>8236</v>
      </c>
      <c r="Z41" t="s">
        <v>8039</v>
      </c>
      <c r="AA41">
        <v>0</v>
      </c>
    </row>
    <row r="42" spans="1:27">
      <c r="A42" t="s">
        <v>8120</v>
      </c>
      <c r="B42" t="str">
        <f t="shared" si="0"/>
        <v>Enero</v>
      </c>
      <c r="C42">
        <v>697</v>
      </c>
      <c r="D42">
        <v>2022</v>
      </c>
      <c r="E42" t="s">
        <v>8139</v>
      </c>
      <c r="F42" t="s">
        <v>1</v>
      </c>
      <c r="G42" t="s">
        <v>0</v>
      </c>
      <c r="H42" t="str">
        <f t="shared" si="1"/>
        <v>CCF</v>
      </c>
      <c r="I42" t="str">
        <f t="shared" si="2"/>
        <v>Impreso por imprenta o tiquetes</v>
      </c>
      <c r="J42" s="81" t="s">
        <v>8765</v>
      </c>
      <c r="K42" s="81" t="s">
        <v>8039</v>
      </c>
      <c r="L42">
        <v>7680</v>
      </c>
      <c r="M42" t="s">
        <v>1196</v>
      </c>
      <c r="N42" t="s">
        <v>1197</v>
      </c>
      <c r="O42">
        <v>0</v>
      </c>
      <c r="P42">
        <v>0</v>
      </c>
      <c r="Q42">
        <v>0</v>
      </c>
      <c r="R42">
        <v>400</v>
      </c>
      <c r="S42">
        <v>0</v>
      </c>
      <c r="T42">
        <v>0</v>
      </c>
      <c r="U42">
        <v>0</v>
      </c>
      <c r="V42">
        <v>52</v>
      </c>
      <c r="W42">
        <v>452</v>
      </c>
      <c r="X42" t="s">
        <v>8039</v>
      </c>
      <c r="Y42" t="s">
        <v>8236</v>
      </c>
      <c r="Z42" t="s">
        <v>8227</v>
      </c>
      <c r="AA42">
        <v>4</v>
      </c>
    </row>
    <row r="43" spans="1:27">
      <c r="A43" t="s">
        <v>8120</v>
      </c>
      <c r="B43" t="str">
        <f t="shared" si="0"/>
        <v>Enero</v>
      </c>
      <c r="C43">
        <v>696</v>
      </c>
      <c r="D43">
        <v>2022</v>
      </c>
      <c r="E43" t="s">
        <v>8139</v>
      </c>
      <c r="F43" t="s">
        <v>1</v>
      </c>
      <c r="G43" t="s">
        <v>0</v>
      </c>
      <c r="H43" t="str">
        <f t="shared" si="1"/>
        <v>CCF</v>
      </c>
      <c r="I43" t="str">
        <f t="shared" si="2"/>
        <v>Impreso por imprenta o tiquetes</v>
      </c>
      <c r="J43" s="81" t="s">
        <v>8765</v>
      </c>
      <c r="K43" s="81" t="s">
        <v>8039</v>
      </c>
      <c r="L43">
        <v>19513</v>
      </c>
      <c r="M43" t="s">
        <v>1693</v>
      </c>
      <c r="N43" t="s">
        <v>1694</v>
      </c>
      <c r="O43">
        <v>1.8399999999999999</v>
      </c>
      <c r="P43">
        <v>0</v>
      </c>
      <c r="Q43">
        <v>0</v>
      </c>
      <c r="R43">
        <v>16.07</v>
      </c>
      <c r="S43">
        <v>0</v>
      </c>
      <c r="T43">
        <v>0</v>
      </c>
      <c r="U43">
        <v>0</v>
      </c>
      <c r="V43">
        <v>2.0891000000000002</v>
      </c>
      <c r="W43">
        <v>19.999099999999999</v>
      </c>
      <c r="X43" t="s">
        <v>8039</v>
      </c>
      <c r="Y43" t="s">
        <v>8236</v>
      </c>
      <c r="Z43" t="s">
        <v>8039</v>
      </c>
      <c r="AA43">
        <v>0</v>
      </c>
    </row>
    <row r="44" spans="1:27">
      <c r="A44" t="s">
        <v>8120</v>
      </c>
      <c r="B44" t="str">
        <f t="shared" si="0"/>
        <v>Enero</v>
      </c>
      <c r="C44">
        <v>695</v>
      </c>
      <c r="D44">
        <v>2022</v>
      </c>
      <c r="E44" t="s">
        <v>8148</v>
      </c>
      <c r="F44" t="s">
        <v>1</v>
      </c>
      <c r="G44" t="s">
        <v>0</v>
      </c>
      <c r="H44" t="str">
        <f t="shared" si="1"/>
        <v>CCF</v>
      </c>
      <c r="I44" t="str">
        <f t="shared" si="2"/>
        <v>Impreso por imprenta o tiquetes</v>
      </c>
      <c r="J44" s="81" t="s">
        <v>8765</v>
      </c>
      <c r="K44" s="81" t="s">
        <v>8039</v>
      </c>
      <c r="L44">
        <v>28215</v>
      </c>
      <c r="M44" t="s">
        <v>1535</v>
      </c>
      <c r="N44" t="s">
        <v>1536</v>
      </c>
      <c r="O44">
        <v>1.7999999999999998</v>
      </c>
      <c r="P44">
        <v>0</v>
      </c>
      <c r="Q44">
        <v>0</v>
      </c>
      <c r="R44">
        <v>18.18</v>
      </c>
      <c r="S44">
        <v>0</v>
      </c>
      <c r="T44">
        <v>0</v>
      </c>
      <c r="U44">
        <v>0</v>
      </c>
      <c r="V44">
        <v>2.3633999999999999</v>
      </c>
      <c r="W44">
        <v>22.343399999999999</v>
      </c>
      <c r="X44" t="s">
        <v>8039</v>
      </c>
      <c r="Y44" t="s">
        <v>8236</v>
      </c>
      <c r="Z44" t="s">
        <v>8039</v>
      </c>
      <c r="AA44">
        <v>0</v>
      </c>
    </row>
    <row r="45" spans="1:27">
      <c r="A45" t="s">
        <v>8120</v>
      </c>
      <c r="B45" t="str">
        <f t="shared" si="0"/>
        <v>Enero</v>
      </c>
      <c r="C45">
        <v>694</v>
      </c>
      <c r="D45">
        <v>2022</v>
      </c>
      <c r="E45" t="s">
        <v>8148</v>
      </c>
      <c r="F45" t="s">
        <v>1</v>
      </c>
      <c r="G45" t="s">
        <v>0</v>
      </c>
      <c r="H45" t="str">
        <f t="shared" si="1"/>
        <v>CCF</v>
      </c>
      <c r="I45" t="str">
        <f t="shared" si="2"/>
        <v>Impreso por imprenta o tiquetes</v>
      </c>
      <c r="J45" s="81" t="s">
        <v>8765</v>
      </c>
      <c r="K45" s="81" t="s">
        <v>8039</v>
      </c>
      <c r="L45">
        <v>18578</v>
      </c>
      <c r="M45" t="s">
        <v>1522</v>
      </c>
      <c r="N45" t="s">
        <v>1523</v>
      </c>
      <c r="O45">
        <v>0</v>
      </c>
      <c r="P45">
        <v>0</v>
      </c>
      <c r="Q45">
        <v>0</v>
      </c>
      <c r="R45">
        <v>199.25</v>
      </c>
      <c r="S45">
        <v>0</v>
      </c>
      <c r="T45">
        <v>0</v>
      </c>
      <c r="U45">
        <v>0</v>
      </c>
      <c r="V45">
        <v>25.9025</v>
      </c>
      <c r="W45">
        <v>225.1525</v>
      </c>
      <c r="X45" t="s">
        <v>8039</v>
      </c>
      <c r="Y45" t="s">
        <v>8236</v>
      </c>
      <c r="Z45" t="s">
        <v>8039</v>
      </c>
      <c r="AA45">
        <v>0</v>
      </c>
    </row>
    <row r="46" spans="1:27">
      <c r="A46" t="s">
        <v>8120</v>
      </c>
      <c r="B46" t="str">
        <f t="shared" si="0"/>
        <v>Enero</v>
      </c>
      <c r="C46">
        <v>693</v>
      </c>
      <c r="D46">
        <v>2022</v>
      </c>
      <c r="E46" t="s">
        <v>8125</v>
      </c>
      <c r="F46" t="s">
        <v>1</v>
      </c>
      <c r="G46" t="s">
        <v>0</v>
      </c>
      <c r="H46" t="str">
        <f t="shared" si="1"/>
        <v>CCF</v>
      </c>
      <c r="I46" t="str">
        <f t="shared" si="2"/>
        <v>Impreso por imprenta o tiquetes</v>
      </c>
      <c r="J46" s="81" t="s">
        <v>8765</v>
      </c>
      <c r="K46" s="81" t="s">
        <v>8039</v>
      </c>
      <c r="L46">
        <v>1544314</v>
      </c>
      <c r="M46" t="s">
        <v>1489</v>
      </c>
      <c r="N46" t="s">
        <v>1490</v>
      </c>
      <c r="O46">
        <v>0</v>
      </c>
      <c r="P46">
        <v>0</v>
      </c>
      <c r="Q46">
        <v>0</v>
      </c>
      <c r="R46">
        <v>73.17</v>
      </c>
      <c r="S46">
        <v>0</v>
      </c>
      <c r="T46">
        <v>0</v>
      </c>
      <c r="U46">
        <v>0</v>
      </c>
      <c r="V46">
        <v>9.5121000000000002</v>
      </c>
      <c r="W46">
        <v>82.682100000000005</v>
      </c>
      <c r="X46" t="s">
        <v>8039</v>
      </c>
      <c r="Y46" t="s">
        <v>8236</v>
      </c>
      <c r="Z46" t="s">
        <v>8039</v>
      </c>
      <c r="AA46">
        <v>0</v>
      </c>
    </row>
    <row r="47" spans="1:27">
      <c r="A47" t="s">
        <v>8120</v>
      </c>
      <c r="B47" t="str">
        <f t="shared" si="0"/>
        <v>Enero</v>
      </c>
      <c r="C47">
        <v>692</v>
      </c>
      <c r="D47">
        <v>2022</v>
      </c>
      <c r="E47" t="s">
        <v>8127</v>
      </c>
      <c r="F47" t="s">
        <v>1</v>
      </c>
      <c r="G47" t="s">
        <v>0</v>
      </c>
      <c r="H47" t="str">
        <f t="shared" si="1"/>
        <v>CCF</v>
      </c>
      <c r="I47" t="str">
        <f t="shared" si="2"/>
        <v>Impreso por imprenta o tiquetes</v>
      </c>
      <c r="J47" s="81" t="s">
        <v>8765</v>
      </c>
      <c r="K47" s="81" t="s">
        <v>8039</v>
      </c>
      <c r="L47">
        <v>35422</v>
      </c>
      <c r="M47" t="s">
        <v>1481</v>
      </c>
      <c r="N47" t="s">
        <v>1482</v>
      </c>
      <c r="O47">
        <v>0</v>
      </c>
      <c r="P47">
        <v>0</v>
      </c>
      <c r="Q47">
        <v>0</v>
      </c>
      <c r="R47">
        <v>45.79</v>
      </c>
      <c r="S47">
        <v>0</v>
      </c>
      <c r="T47">
        <v>0</v>
      </c>
      <c r="U47">
        <v>0</v>
      </c>
      <c r="V47">
        <v>5.9527000000000001</v>
      </c>
      <c r="W47">
        <v>51.742699999999999</v>
      </c>
      <c r="X47" t="s">
        <v>8039</v>
      </c>
      <c r="Y47" t="s">
        <v>8236</v>
      </c>
      <c r="Z47" t="s">
        <v>8039</v>
      </c>
      <c r="AA47">
        <v>0</v>
      </c>
    </row>
    <row r="48" spans="1:27">
      <c r="A48" t="s">
        <v>8120</v>
      </c>
      <c r="B48" t="str">
        <f t="shared" si="0"/>
        <v>Enero</v>
      </c>
      <c r="C48">
        <v>691</v>
      </c>
      <c r="D48">
        <v>2022</v>
      </c>
      <c r="E48" t="s">
        <v>8127</v>
      </c>
      <c r="F48" t="s">
        <v>1</v>
      </c>
      <c r="G48" t="s">
        <v>0</v>
      </c>
      <c r="H48" t="str">
        <f t="shared" si="1"/>
        <v>CCF</v>
      </c>
      <c r="I48" t="str">
        <f t="shared" si="2"/>
        <v>Impreso por imprenta o tiquetes</v>
      </c>
      <c r="J48" s="81" t="s">
        <v>8765</v>
      </c>
      <c r="K48" s="81" t="s">
        <v>8039</v>
      </c>
      <c r="L48">
        <v>1403611</v>
      </c>
      <c r="M48" t="s">
        <v>1571</v>
      </c>
      <c r="N48" t="s">
        <v>1572</v>
      </c>
      <c r="O48">
        <v>0</v>
      </c>
      <c r="P48">
        <v>0</v>
      </c>
      <c r="Q48">
        <v>0</v>
      </c>
      <c r="R48">
        <v>766.8</v>
      </c>
      <c r="S48">
        <v>0</v>
      </c>
      <c r="T48">
        <v>0</v>
      </c>
      <c r="U48">
        <v>0</v>
      </c>
      <c r="V48">
        <v>99.683999999999997</v>
      </c>
      <c r="W48">
        <v>866.48399999999992</v>
      </c>
      <c r="X48" t="s">
        <v>8039</v>
      </c>
      <c r="Y48" t="s">
        <v>8236</v>
      </c>
      <c r="Z48" t="s">
        <v>8251</v>
      </c>
      <c r="AA48">
        <v>7.67</v>
      </c>
    </row>
    <row r="49" spans="1:27">
      <c r="A49" t="s">
        <v>8120</v>
      </c>
      <c r="B49" t="str">
        <f t="shared" si="0"/>
        <v>Enero</v>
      </c>
      <c r="C49">
        <v>690</v>
      </c>
      <c r="D49">
        <v>2022</v>
      </c>
      <c r="E49" t="s">
        <v>8127</v>
      </c>
      <c r="F49" t="s">
        <v>1</v>
      </c>
      <c r="G49" t="s">
        <v>0</v>
      </c>
      <c r="H49" t="str">
        <f t="shared" si="1"/>
        <v>CCF</v>
      </c>
      <c r="I49" t="str">
        <f t="shared" si="2"/>
        <v>Impreso por imprenta o tiquetes</v>
      </c>
      <c r="J49" s="81" t="s">
        <v>8765</v>
      </c>
      <c r="K49" s="81" t="s">
        <v>8039</v>
      </c>
      <c r="L49">
        <v>463865</v>
      </c>
      <c r="M49" t="s">
        <v>1541</v>
      </c>
      <c r="N49" t="s">
        <v>1542</v>
      </c>
      <c r="O49">
        <v>4.5</v>
      </c>
      <c r="P49">
        <v>0</v>
      </c>
      <c r="Q49">
        <v>0</v>
      </c>
      <c r="R49">
        <v>42.35</v>
      </c>
      <c r="S49">
        <v>0</v>
      </c>
      <c r="T49">
        <v>0</v>
      </c>
      <c r="U49">
        <v>0</v>
      </c>
      <c r="V49">
        <v>5.5055000000000005</v>
      </c>
      <c r="W49">
        <v>52.355499999999999</v>
      </c>
      <c r="X49" t="s">
        <v>8039</v>
      </c>
      <c r="Y49" t="s">
        <v>8236</v>
      </c>
      <c r="Z49" t="s">
        <v>8039</v>
      </c>
      <c r="AA49">
        <v>0</v>
      </c>
    </row>
    <row r="50" spans="1:27">
      <c r="A50" t="s">
        <v>8120</v>
      </c>
      <c r="B50" t="str">
        <f t="shared" si="0"/>
        <v>Enero</v>
      </c>
      <c r="C50">
        <v>689</v>
      </c>
      <c r="D50">
        <v>2022</v>
      </c>
      <c r="E50" t="s">
        <v>8127</v>
      </c>
      <c r="F50" t="s">
        <v>1</v>
      </c>
      <c r="G50" t="s">
        <v>0</v>
      </c>
      <c r="H50" t="str">
        <f t="shared" si="1"/>
        <v>CCF</v>
      </c>
      <c r="I50" t="str">
        <f t="shared" si="2"/>
        <v>Impreso por imprenta o tiquetes</v>
      </c>
      <c r="J50" s="81" t="s">
        <v>8765</v>
      </c>
      <c r="K50" s="81" t="s">
        <v>8039</v>
      </c>
      <c r="L50">
        <v>1029</v>
      </c>
      <c r="M50" t="s">
        <v>1689</v>
      </c>
      <c r="N50" t="s">
        <v>1690</v>
      </c>
      <c r="O50">
        <v>0</v>
      </c>
      <c r="P50">
        <v>0</v>
      </c>
      <c r="Q50">
        <v>0</v>
      </c>
      <c r="R50">
        <v>290</v>
      </c>
      <c r="S50">
        <v>0</v>
      </c>
      <c r="T50">
        <v>0</v>
      </c>
      <c r="U50">
        <v>0</v>
      </c>
      <c r="V50">
        <v>37.700000000000003</v>
      </c>
      <c r="W50">
        <v>327.7</v>
      </c>
      <c r="X50" t="s">
        <v>8039</v>
      </c>
      <c r="Y50" t="s">
        <v>8236</v>
      </c>
      <c r="Z50" t="s">
        <v>8039</v>
      </c>
      <c r="AA50">
        <v>0</v>
      </c>
    </row>
    <row r="51" spans="1:27">
      <c r="A51" t="s">
        <v>8120</v>
      </c>
      <c r="B51" t="str">
        <f t="shared" si="0"/>
        <v>Enero</v>
      </c>
      <c r="C51">
        <v>688</v>
      </c>
      <c r="D51">
        <v>2022</v>
      </c>
      <c r="E51" t="s">
        <v>8127</v>
      </c>
      <c r="F51" t="s">
        <v>1</v>
      </c>
      <c r="G51" t="s">
        <v>0</v>
      </c>
      <c r="H51" t="str">
        <f t="shared" si="1"/>
        <v>CCF</v>
      </c>
      <c r="I51" t="str">
        <f t="shared" si="2"/>
        <v>Impreso por imprenta o tiquetes</v>
      </c>
      <c r="J51" s="81" t="s">
        <v>8765</v>
      </c>
      <c r="K51" s="81" t="s">
        <v>8039</v>
      </c>
      <c r="L51">
        <v>1028</v>
      </c>
      <c r="M51" t="s">
        <v>1689</v>
      </c>
      <c r="N51" t="s">
        <v>1690</v>
      </c>
      <c r="O51">
        <v>0</v>
      </c>
      <c r="P51">
        <v>0</v>
      </c>
      <c r="Q51">
        <v>0</v>
      </c>
      <c r="R51">
        <v>450</v>
      </c>
      <c r="S51">
        <v>0</v>
      </c>
      <c r="T51">
        <v>0</v>
      </c>
      <c r="U51">
        <v>0</v>
      </c>
      <c r="V51">
        <v>58.5</v>
      </c>
      <c r="W51">
        <v>508.5</v>
      </c>
      <c r="X51" t="s">
        <v>8039</v>
      </c>
      <c r="Y51" t="s">
        <v>8236</v>
      </c>
      <c r="Z51" t="s">
        <v>8039</v>
      </c>
      <c r="AA51">
        <v>0</v>
      </c>
    </row>
    <row r="52" spans="1:27">
      <c r="A52" t="s">
        <v>8120</v>
      </c>
      <c r="B52" t="str">
        <f t="shared" si="0"/>
        <v>Enero</v>
      </c>
      <c r="C52">
        <v>687</v>
      </c>
      <c r="D52">
        <v>2022</v>
      </c>
      <c r="E52" t="s">
        <v>8127</v>
      </c>
      <c r="F52" t="s">
        <v>1</v>
      </c>
      <c r="G52" t="s">
        <v>0</v>
      </c>
      <c r="H52" t="str">
        <f t="shared" si="1"/>
        <v>CCF</v>
      </c>
      <c r="I52" t="str">
        <f t="shared" si="2"/>
        <v>Impreso por imprenta o tiquetes</v>
      </c>
      <c r="J52" s="81" t="s">
        <v>8765</v>
      </c>
      <c r="K52" s="81" t="s">
        <v>8039</v>
      </c>
      <c r="L52">
        <v>7707</v>
      </c>
      <c r="M52" t="s">
        <v>1196</v>
      </c>
      <c r="N52" t="s">
        <v>1197</v>
      </c>
      <c r="O52">
        <v>0</v>
      </c>
      <c r="P52">
        <v>0</v>
      </c>
      <c r="Q52">
        <v>0</v>
      </c>
      <c r="R52">
        <v>72468</v>
      </c>
      <c r="S52">
        <v>0</v>
      </c>
      <c r="T52">
        <v>0</v>
      </c>
      <c r="U52">
        <v>0</v>
      </c>
      <c r="V52">
        <v>9420.84</v>
      </c>
      <c r="W52">
        <v>81888.84</v>
      </c>
      <c r="X52" t="s">
        <v>8039</v>
      </c>
      <c r="Y52" t="s">
        <v>8236</v>
      </c>
      <c r="Z52" t="s">
        <v>8227</v>
      </c>
      <c r="AA52">
        <v>724.69</v>
      </c>
    </row>
    <row r="53" spans="1:27">
      <c r="A53" t="s">
        <v>8120</v>
      </c>
      <c r="B53" t="str">
        <f t="shared" si="0"/>
        <v>Enero</v>
      </c>
      <c r="C53">
        <v>686</v>
      </c>
      <c r="D53">
        <v>2022</v>
      </c>
      <c r="E53" t="s">
        <v>8127</v>
      </c>
      <c r="F53" t="s">
        <v>1</v>
      </c>
      <c r="G53" t="s">
        <v>0</v>
      </c>
      <c r="H53" t="str">
        <f t="shared" si="1"/>
        <v>CCF</v>
      </c>
      <c r="I53" t="str">
        <f t="shared" si="2"/>
        <v>Impreso por imprenta o tiquetes</v>
      </c>
      <c r="J53" s="81" t="s">
        <v>8765</v>
      </c>
      <c r="K53" s="81" t="s">
        <v>8039</v>
      </c>
      <c r="L53">
        <v>7706</v>
      </c>
      <c r="M53" t="s">
        <v>1196</v>
      </c>
      <c r="N53" t="s">
        <v>1197</v>
      </c>
      <c r="O53">
        <v>0</v>
      </c>
      <c r="P53">
        <v>0</v>
      </c>
      <c r="Q53">
        <v>0</v>
      </c>
      <c r="R53">
        <v>81919.199999999997</v>
      </c>
      <c r="S53">
        <v>0</v>
      </c>
      <c r="T53">
        <v>0</v>
      </c>
      <c r="U53">
        <v>0</v>
      </c>
      <c r="V53">
        <v>10649.495999999999</v>
      </c>
      <c r="W53">
        <v>92568.695999999996</v>
      </c>
      <c r="X53" t="s">
        <v>8039</v>
      </c>
      <c r="Y53" t="s">
        <v>8236</v>
      </c>
      <c r="Z53" t="s">
        <v>8227</v>
      </c>
      <c r="AA53">
        <v>819.2</v>
      </c>
    </row>
    <row r="54" spans="1:27">
      <c r="A54" t="s">
        <v>8120</v>
      </c>
      <c r="B54" t="str">
        <f t="shared" si="0"/>
        <v>Enero</v>
      </c>
      <c r="C54">
        <v>685</v>
      </c>
      <c r="D54">
        <v>2022</v>
      </c>
      <c r="E54" t="s">
        <v>8127</v>
      </c>
      <c r="F54" t="s">
        <v>1</v>
      </c>
      <c r="G54" t="s">
        <v>0</v>
      </c>
      <c r="H54" t="str">
        <f t="shared" si="1"/>
        <v>CCF</v>
      </c>
      <c r="I54" t="str">
        <f t="shared" si="2"/>
        <v>Impreso por imprenta o tiquetes</v>
      </c>
      <c r="J54" s="81" t="s">
        <v>8765</v>
      </c>
      <c r="K54" s="81" t="s">
        <v>8039</v>
      </c>
      <c r="L54">
        <v>7703</v>
      </c>
      <c r="M54" t="s">
        <v>1196</v>
      </c>
      <c r="N54" t="s">
        <v>1197</v>
      </c>
      <c r="O54">
        <v>0</v>
      </c>
      <c r="P54">
        <v>0</v>
      </c>
      <c r="Q54">
        <v>0</v>
      </c>
      <c r="R54">
        <v>8984.4</v>
      </c>
      <c r="S54">
        <v>0</v>
      </c>
      <c r="T54">
        <v>0</v>
      </c>
      <c r="U54">
        <v>0</v>
      </c>
      <c r="V54">
        <v>1167.972</v>
      </c>
      <c r="W54">
        <v>10152.371999999999</v>
      </c>
      <c r="X54" t="s">
        <v>8039</v>
      </c>
      <c r="Y54" t="s">
        <v>8236</v>
      </c>
      <c r="Z54" t="s">
        <v>8227</v>
      </c>
      <c r="AA54">
        <v>89.84</v>
      </c>
    </row>
    <row r="55" spans="1:27">
      <c r="A55" t="s">
        <v>8120</v>
      </c>
      <c r="B55" t="str">
        <f t="shared" si="0"/>
        <v>Enero</v>
      </c>
      <c r="C55">
        <v>684</v>
      </c>
      <c r="D55">
        <v>2022</v>
      </c>
      <c r="E55" t="s">
        <v>8127</v>
      </c>
      <c r="F55" t="s">
        <v>1</v>
      </c>
      <c r="G55" t="s">
        <v>0</v>
      </c>
      <c r="H55" t="str">
        <f t="shared" si="1"/>
        <v>CCF</v>
      </c>
      <c r="I55" t="str">
        <f t="shared" si="2"/>
        <v>Impreso por imprenta o tiquetes</v>
      </c>
      <c r="J55" s="81" t="s">
        <v>8765</v>
      </c>
      <c r="K55" s="81" t="s">
        <v>8039</v>
      </c>
      <c r="L55">
        <v>7705</v>
      </c>
      <c r="M55" t="s">
        <v>1196</v>
      </c>
      <c r="N55" t="s">
        <v>1197</v>
      </c>
      <c r="O55">
        <v>0</v>
      </c>
      <c r="P55">
        <v>0</v>
      </c>
      <c r="Q55">
        <v>0</v>
      </c>
      <c r="R55">
        <v>1224</v>
      </c>
      <c r="S55">
        <v>0</v>
      </c>
      <c r="T55">
        <v>0</v>
      </c>
      <c r="U55">
        <v>0</v>
      </c>
      <c r="V55">
        <v>159.12</v>
      </c>
      <c r="W55">
        <v>1383.12</v>
      </c>
      <c r="X55" t="s">
        <v>8039</v>
      </c>
      <c r="Y55" t="s">
        <v>8236</v>
      </c>
      <c r="Z55" t="s">
        <v>8227</v>
      </c>
      <c r="AA55">
        <v>12.24</v>
      </c>
    </row>
    <row r="56" spans="1:27">
      <c r="A56" t="s">
        <v>8120</v>
      </c>
      <c r="B56" t="str">
        <f t="shared" si="0"/>
        <v>Enero</v>
      </c>
      <c r="C56">
        <v>683</v>
      </c>
      <c r="D56">
        <v>2022</v>
      </c>
      <c r="E56" t="s">
        <v>8127</v>
      </c>
      <c r="F56" t="s">
        <v>1</v>
      </c>
      <c r="G56" t="s">
        <v>0</v>
      </c>
      <c r="H56" t="str">
        <f t="shared" si="1"/>
        <v>CCF</v>
      </c>
      <c r="I56" t="str">
        <f t="shared" si="2"/>
        <v>Impreso por imprenta o tiquetes</v>
      </c>
      <c r="J56" s="81" t="s">
        <v>8765</v>
      </c>
      <c r="K56" s="81" t="s">
        <v>8039</v>
      </c>
      <c r="L56">
        <v>9861</v>
      </c>
      <c r="M56" t="s">
        <v>1657</v>
      </c>
      <c r="N56" t="s">
        <v>1658</v>
      </c>
      <c r="O56">
        <v>0</v>
      </c>
      <c r="P56">
        <v>0</v>
      </c>
      <c r="Q56">
        <v>0</v>
      </c>
      <c r="R56">
        <v>221.15</v>
      </c>
      <c r="S56">
        <v>0</v>
      </c>
      <c r="T56">
        <v>0</v>
      </c>
      <c r="U56">
        <v>0</v>
      </c>
      <c r="V56">
        <v>28.749500000000001</v>
      </c>
      <c r="W56">
        <v>249.89950000000002</v>
      </c>
      <c r="X56" t="s">
        <v>8039</v>
      </c>
      <c r="Y56" t="s">
        <v>8236</v>
      </c>
      <c r="Z56" t="s">
        <v>8039</v>
      </c>
      <c r="AA56">
        <v>0</v>
      </c>
    </row>
    <row r="57" spans="1:27">
      <c r="A57" t="s">
        <v>8120</v>
      </c>
      <c r="B57" t="str">
        <f t="shared" si="0"/>
        <v>Enero</v>
      </c>
      <c r="C57">
        <v>682</v>
      </c>
      <c r="D57">
        <v>2022</v>
      </c>
      <c r="E57" t="s">
        <v>8127</v>
      </c>
      <c r="F57" t="s">
        <v>1</v>
      </c>
      <c r="G57" t="s">
        <v>0</v>
      </c>
      <c r="H57" t="str">
        <f t="shared" si="1"/>
        <v>CCF</v>
      </c>
      <c r="I57" t="str">
        <f t="shared" si="2"/>
        <v>Impreso por imprenta o tiquetes</v>
      </c>
      <c r="J57" s="81" t="s">
        <v>8765</v>
      </c>
      <c r="K57" s="81" t="s">
        <v>8039</v>
      </c>
      <c r="L57">
        <v>1197013</v>
      </c>
      <c r="M57" t="s">
        <v>1526</v>
      </c>
      <c r="N57" t="s">
        <v>1527</v>
      </c>
      <c r="O57">
        <v>2.75</v>
      </c>
      <c r="P57">
        <v>0</v>
      </c>
      <c r="Q57">
        <v>0</v>
      </c>
      <c r="R57">
        <v>24.11</v>
      </c>
      <c r="S57">
        <v>0</v>
      </c>
      <c r="T57">
        <v>0</v>
      </c>
      <c r="U57">
        <v>0</v>
      </c>
      <c r="V57">
        <v>3.1343000000000001</v>
      </c>
      <c r="W57">
        <v>29.994299999999999</v>
      </c>
      <c r="X57" t="s">
        <v>8039</v>
      </c>
      <c r="Y57" t="s">
        <v>8236</v>
      </c>
      <c r="Z57" t="s">
        <v>8039</v>
      </c>
      <c r="AA57">
        <v>0</v>
      </c>
    </row>
    <row r="58" spans="1:27">
      <c r="A58" t="s">
        <v>8120</v>
      </c>
      <c r="B58" t="str">
        <f t="shared" si="0"/>
        <v>Enero</v>
      </c>
      <c r="C58">
        <v>681</v>
      </c>
      <c r="D58">
        <v>2022</v>
      </c>
      <c r="E58" t="s">
        <v>8127</v>
      </c>
      <c r="F58" t="s">
        <v>1</v>
      </c>
      <c r="G58" t="s">
        <v>0</v>
      </c>
      <c r="H58" t="str">
        <f t="shared" si="1"/>
        <v>CCF</v>
      </c>
      <c r="I58" t="str">
        <f t="shared" si="2"/>
        <v>Impreso por imprenta o tiquetes</v>
      </c>
      <c r="J58" s="81" t="s">
        <v>8765</v>
      </c>
      <c r="K58" s="81" t="s">
        <v>8039</v>
      </c>
      <c r="L58">
        <v>756</v>
      </c>
      <c r="M58" t="s">
        <v>2478</v>
      </c>
      <c r="N58" t="s">
        <v>2479</v>
      </c>
      <c r="O58">
        <v>0</v>
      </c>
      <c r="P58">
        <v>0</v>
      </c>
      <c r="Q58">
        <v>0</v>
      </c>
      <c r="R58">
        <v>3982.3</v>
      </c>
      <c r="S58">
        <v>0</v>
      </c>
      <c r="T58">
        <v>0</v>
      </c>
      <c r="U58">
        <v>0</v>
      </c>
      <c r="V58">
        <v>517.69900000000007</v>
      </c>
      <c r="W58">
        <v>4499.9989999999998</v>
      </c>
      <c r="X58" t="s">
        <v>8039</v>
      </c>
      <c r="Y58" t="s">
        <v>8236</v>
      </c>
      <c r="Z58" t="s">
        <v>8039</v>
      </c>
      <c r="AA58">
        <v>0</v>
      </c>
    </row>
    <row r="59" spans="1:27">
      <c r="A59" t="s">
        <v>8120</v>
      </c>
      <c r="B59" t="str">
        <f t="shared" si="0"/>
        <v>Enero</v>
      </c>
      <c r="C59">
        <v>680</v>
      </c>
      <c r="D59">
        <v>2022</v>
      </c>
      <c r="E59" t="s">
        <v>8140</v>
      </c>
      <c r="F59" t="s">
        <v>1</v>
      </c>
      <c r="G59" t="s">
        <v>0</v>
      </c>
      <c r="H59" t="str">
        <f t="shared" si="1"/>
        <v>CCF</v>
      </c>
      <c r="I59" t="str">
        <f t="shared" si="2"/>
        <v>Impreso por imprenta o tiquetes</v>
      </c>
      <c r="J59" s="81" t="s">
        <v>8765</v>
      </c>
      <c r="K59" s="81" t="s">
        <v>8039</v>
      </c>
      <c r="L59">
        <v>17995</v>
      </c>
      <c r="M59" t="s">
        <v>1545</v>
      </c>
      <c r="N59" t="s">
        <v>1546</v>
      </c>
      <c r="O59">
        <v>1.6300000000000001</v>
      </c>
      <c r="P59">
        <v>0</v>
      </c>
      <c r="Q59">
        <v>0</v>
      </c>
      <c r="R59">
        <v>16.25</v>
      </c>
      <c r="S59">
        <v>0</v>
      </c>
      <c r="T59">
        <v>0</v>
      </c>
      <c r="U59">
        <v>0</v>
      </c>
      <c r="V59">
        <v>2.1125000000000003</v>
      </c>
      <c r="W59">
        <v>19.9925</v>
      </c>
      <c r="X59" t="s">
        <v>8039</v>
      </c>
      <c r="Y59" t="s">
        <v>8236</v>
      </c>
      <c r="Z59" t="s">
        <v>8039</v>
      </c>
      <c r="AA59">
        <v>0</v>
      </c>
    </row>
    <row r="60" spans="1:27">
      <c r="A60" t="s">
        <v>8120</v>
      </c>
      <c r="B60" t="str">
        <f t="shared" si="0"/>
        <v>Enero</v>
      </c>
      <c r="C60">
        <v>679</v>
      </c>
      <c r="D60">
        <v>2022</v>
      </c>
      <c r="E60" t="s">
        <v>8140</v>
      </c>
      <c r="F60" t="s">
        <v>1</v>
      </c>
      <c r="G60" t="s">
        <v>0</v>
      </c>
      <c r="H60" t="str">
        <f t="shared" si="1"/>
        <v>CCF</v>
      </c>
      <c r="I60" t="str">
        <f t="shared" si="2"/>
        <v>Impreso por imprenta o tiquetes</v>
      </c>
      <c r="J60" s="81" t="s">
        <v>8765</v>
      </c>
      <c r="K60" s="81" t="s">
        <v>8039</v>
      </c>
      <c r="L60">
        <v>18676</v>
      </c>
      <c r="M60" t="s">
        <v>1670</v>
      </c>
      <c r="N60" t="s">
        <v>1671</v>
      </c>
      <c r="O60">
        <v>2.34</v>
      </c>
      <c r="P60">
        <v>0</v>
      </c>
      <c r="Q60">
        <v>0</v>
      </c>
      <c r="R60">
        <v>24.48</v>
      </c>
      <c r="S60">
        <v>0</v>
      </c>
      <c r="T60">
        <v>0</v>
      </c>
      <c r="U60">
        <v>0</v>
      </c>
      <c r="V60">
        <v>3.1824000000000003</v>
      </c>
      <c r="W60">
        <v>30.002400000000002</v>
      </c>
      <c r="X60" t="s">
        <v>8039</v>
      </c>
      <c r="Y60" t="s">
        <v>8236</v>
      </c>
      <c r="Z60" t="s">
        <v>8039</v>
      </c>
      <c r="AA60">
        <v>0</v>
      </c>
    </row>
    <row r="61" spans="1:27">
      <c r="A61" t="s">
        <v>8120</v>
      </c>
      <c r="B61" t="str">
        <f t="shared" si="0"/>
        <v>Enero</v>
      </c>
      <c r="C61">
        <v>678</v>
      </c>
      <c r="D61">
        <v>2022</v>
      </c>
      <c r="E61" t="s">
        <v>8141</v>
      </c>
      <c r="F61" t="s">
        <v>1</v>
      </c>
      <c r="G61" t="s">
        <v>0</v>
      </c>
      <c r="H61" t="str">
        <f t="shared" si="1"/>
        <v>CCF</v>
      </c>
      <c r="I61" t="str">
        <f t="shared" si="2"/>
        <v>Impreso por imprenta o tiquetes</v>
      </c>
      <c r="J61" s="81" t="s">
        <v>8765</v>
      </c>
      <c r="K61" s="81" t="s">
        <v>8039</v>
      </c>
      <c r="L61">
        <v>100</v>
      </c>
      <c r="M61" t="s">
        <v>457</v>
      </c>
      <c r="N61" t="s">
        <v>458</v>
      </c>
      <c r="O61">
        <v>0</v>
      </c>
      <c r="P61">
        <v>0</v>
      </c>
      <c r="Q61">
        <v>0</v>
      </c>
      <c r="R61">
        <v>21.13</v>
      </c>
      <c r="S61">
        <v>0</v>
      </c>
      <c r="T61">
        <v>0</v>
      </c>
      <c r="U61">
        <v>0</v>
      </c>
      <c r="V61">
        <v>2.7469000000000001</v>
      </c>
      <c r="W61">
        <v>23.876899999999999</v>
      </c>
      <c r="X61" t="s">
        <v>8039</v>
      </c>
      <c r="Y61" t="s">
        <v>8236</v>
      </c>
      <c r="Z61" t="s">
        <v>8039</v>
      </c>
      <c r="AA61">
        <v>0</v>
      </c>
    </row>
    <row r="62" spans="1:27">
      <c r="A62" t="s">
        <v>8120</v>
      </c>
      <c r="B62" t="str">
        <f t="shared" si="0"/>
        <v>Enero</v>
      </c>
      <c r="C62">
        <v>677</v>
      </c>
      <c r="D62">
        <v>2022</v>
      </c>
      <c r="E62" t="s">
        <v>8141</v>
      </c>
      <c r="F62" t="s">
        <v>1</v>
      </c>
      <c r="G62" t="s">
        <v>0</v>
      </c>
      <c r="H62" t="str">
        <f t="shared" si="1"/>
        <v>CCF</v>
      </c>
      <c r="I62" t="str">
        <f t="shared" si="2"/>
        <v>Impreso por imprenta o tiquetes</v>
      </c>
      <c r="J62" s="81" t="s">
        <v>8765</v>
      </c>
      <c r="K62" s="81" t="s">
        <v>8039</v>
      </c>
      <c r="L62">
        <v>115</v>
      </c>
      <c r="M62" t="s">
        <v>1635</v>
      </c>
      <c r="N62" t="s">
        <v>1636</v>
      </c>
      <c r="O62">
        <v>0</v>
      </c>
      <c r="P62">
        <v>0</v>
      </c>
      <c r="Q62">
        <v>0</v>
      </c>
      <c r="R62">
        <v>423</v>
      </c>
      <c r="S62">
        <v>0</v>
      </c>
      <c r="T62">
        <v>0</v>
      </c>
      <c r="U62">
        <v>0</v>
      </c>
      <c r="V62">
        <v>54.99</v>
      </c>
      <c r="W62">
        <v>477.99</v>
      </c>
      <c r="X62" t="s">
        <v>8039</v>
      </c>
      <c r="Y62" t="s">
        <v>8236</v>
      </c>
      <c r="Z62" t="s">
        <v>8039</v>
      </c>
      <c r="AA62">
        <v>0</v>
      </c>
    </row>
    <row r="63" spans="1:27">
      <c r="A63" t="s">
        <v>8120</v>
      </c>
      <c r="B63" t="str">
        <f t="shared" si="0"/>
        <v>Enero</v>
      </c>
      <c r="C63">
        <v>676</v>
      </c>
      <c r="D63">
        <v>2022</v>
      </c>
      <c r="E63" t="s">
        <v>8141</v>
      </c>
      <c r="F63" t="s">
        <v>1</v>
      </c>
      <c r="G63" t="s">
        <v>0</v>
      </c>
      <c r="H63" t="str">
        <f t="shared" si="1"/>
        <v>CCF</v>
      </c>
      <c r="I63" t="str">
        <f t="shared" si="2"/>
        <v>Impreso por imprenta o tiquetes</v>
      </c>
      <c r="J63" s="81" t="s">
        <v>8765</v>
      </c>
      <c r="K63" s="81" t="s">
        <v>8039</v>
      </c>
      <c r="L63">
        <v>255581</v>
      </c>
      <c r="M63" t="s">
        <v>1547</v>
      </c>
      <c r="N63" t="s">
        <v>1548</v>
      </c>
      <c r="O63">
        <v>2.66</v>
      </c>
      <c r="P63">
        <v>0</v>
      </c>
      <c r="Q63">
        <v>0</v>
      </c>
      <c r="R63">
        <v>24.19</v>
      </c>
      <c r="S63">
        <v>0</v>
      </c>
      <c r="T63">
        <v>0</v>
      </c>
      <c r="U63">
        <v>0</v>
      </c>
      <c r="V63">
        <v>3.1447000000000003</v>
      </c>
      <c r="W63">
        <v>29.994700000000002</v>
      </c>
      <c r="X63" t="s">
        <v>8039</v>
      </c>
      <c r="Y63" t="s">
        <v>8236</v>
      </c>
      <c r="Z63" t="s">
        <v>8039</v>
      </c>
      <c r="AA63">
        <v>0</v>
      </c>
    </row>
    <row r="64" spans="1:27">
      <c r="A64" t="s">
        <v>8120</v>
      </c>
      <c r="B64" t="str">
        <f t="shared" si="0"/>
        <v>Enero</v>
      </c>
      <c r="C64">
        <v>675</v>
      </c>
      <c r="D64">
        <v>2022</v>
      </c>
      <c r="E64" t="s">
        <v>8141</v>
      </c>
      <c r="F64" t="s">
        <v>1</v>
      </c>
      <c r="G64" t="s">
        <v>0</v>
      </c>
      <c r="H64" t="str">
        <f t="shared" si="1"/>
        <v>CCF</v>
      </c>
      <c r="I64" t="str">
        <f t="shared" si="2"/>
        <v>Impreso por imprenta o tiquetes</v>
      </c>
      <c r="J64" s="81" t="s">
        <v>8765</v>
      </c>
      <c r="K64" s="81" t="s">
        <v>8039</v>
      </c>
      <c r="L64">
        <v>7739</v>
      </c>
      <c r="M64" t="s">
        <v>1196</v>
      </c>
      <c r="N64" t="s">
        <v>1197</v>
      </c>
      <c r="O64">
        <v>0</v>
      </c>
      <c r="P64">
        <v>0</v>
      </c>
      <c r="Q64">
        <v>0</v>
      </c>
      <c r="R64">
        <v>7605.2</v>
      </c>
      <c r="S64">
        <v>0</v>
      </c>
      <c r="T64">
        <v>0</v>
      </c>
      <c r="U64">
        <v>0</v>
      </c>
      <c r="V64">
        <v>988.67600000000004</v>
      </c>
      <c r="W64">
        <v>8593.8760000000002</v>
      </c>
      <c r="X64" t="s">
        <v>8039</v>
      </c>
      <c r="Y64" t="s">
        <v>8236</v>
      </c>
      <c r="Z64" t="s">
        <v>8227</v>
      </c>
      <c r="AA64">
        <v>76.05</v>
      </c>
    </row>
    <row r="65" spans="1:27">
      <c r="A65" t="s">
        <v>8120</v>
      </c>
      <c r="B65" t="str">
        <f t="shared" si="0"/>
        <v>Enero</v>
      </c>
      <c r="C65">
        <v>674</v>
      </c>
      <c r="D65">
        <v>2022</v>
      </c>
      <c r="E65" t="s">
        <v>8141</v>
      </c>
      <c r="F65" t="s">
        <v>1</v>
      </c>
      <c r="G65" t="s">
        <v>0</v>
      </c>
      <c r="H65" t="str">
        <f t="shared" si="1"/>
        <v>CCF</v>
      </c>
      <c r="I65" t="str">
        <f t="shared" si="2"/>
        <v>Impreso por imprenta o tiquetes</v>
      </c>
      <c r="J65" s="81" t="s">
        <v>8765</v>
      </c>
      <c r="K65" s="81" t="s">
        <v>8039</v>
      </c>
      <c r="L65">
        <v>1418888</v>
      </c>
      <c r="M65" t="s">
        <v>1615</v>
      </c>
      <c r="N65" t="s">
        <v>1616</v>
      </c>
      <c r="O65">
        <v>2.4000000000000004</v>
      </c>
      <c r="P65">
        <v>0</v>
      </c>
      <c r="Q65">
        <v>0</v>
      </c>
      <c r="R65">
        <v>24.42</v>
      </c>
      <c r="S65">
        <v>0</v>
      </c>
      <c r="T65">
        <v>0</v>
      </c>
      <c r="U65">
        <v>0</v>
      </c>
      <c r="V65">
        <v>3.1746000000000003</v>
      </c>
      <c r="W65">
        <v>29.994600000000002</v>
      </c>
      <c r="X65" t="s">
        <v>8039</v>
      </c>
      <c r="Y65" t="s">
        <v>8236</v>
      </c>
      <c r="Z65" t="s">
        <v>8039</v>
      </c>
      <c r="AA65">
        <v>0</v>
      </c>
    </row>
    <row r="66" spans="1:27">
      <c r="A66" t="s">
        <v>8120</v>
      </c>
      <c r="B66" t="str">
        <f t="shared" si="0"/>
        <v>Enero</v>
      </c>
      <c r="C66">
        <v>673</v>
      </c>
      <c r="D66">
        <v>2022</v>
      </c>
      <c r="E66" t="s">
        <v>8142</v>
      </c>
      <c r="F66" t="s">
        <v>1</v>
      </c>
      <c r="G66" t="s">
        <v>0</v>
      </c>
      <c r="H66" t="str">
        <f t="shared" si="1"/>
        <v>CCF</v>
      </c>
      <c r="I66" t="str">
        <f t="shared" si="2"/>
        <v>Impreso por imprenta o tiquetes</v>
      </c>
      <c r="J66" s="81" t="s">
        <v>8765</v>
      </c>
      <c r="K66" s="81" t="s">
        <v>8039</v>
      </c>
      <c r="L66">
        <v>2142</v>
      </c>
      <c r="M66" t="s">
        <v>1724</v>
      </c>
      <c r="N66" t="s">
        <v>1725</v>
      </c>
      <c r="O66">
        <v>0</v>
      </c>
      <c r="P66">
        <v>0</v>
      </c>
      <c r="Q66">
        <v>0</v>
      </c>
      <c r="R66">
        <v>2.31</v>
      </c>
      <c r="S66">
        <v>0</v>
      </c>
      <c r="T66">
        <v>0</v>
      </c>
      <c r="U66">
        <v>0</v>
      </c>
      <c r="V66">
        <v>0.30030000000000001</v>
      </c>
      <c r="W66">
        <v>2.6103000000000001</v>
      </c>
      <c r="X66" t="s">
        <v>8039</v>
      </c>
      <c r="Y66" t="s">
        <v>8236</v>
      </c>
      <c r="Z66" t="s">
        <v>8039</v>
      </c>
      <c r="AA66">
        <v>0</v>
      </c>
    </row>
    <row r="67" spans="1:27">
      <c r="A67" t="s">
        <v>8120</v>
      </c>
      <c r="B67" t="str">
        <f t="shared" ref="B67:B130" si="3">IF(A67="ENERO",REPLACE(A67,2,4,"nero"),IF(A67="FEBRERO",REPLACE(A67,2,6,"ebrero"),IF(A67="MARZO",REPLACE(A67,2,4,"arzo")*IF(A67="ABRIL",REPLACE(A67,2,4,"bril")*IF(A67="MAYO",REPLACE(A67,2,3,"ayo")*IF(A67="JUNIO",REPLACE(A67,2,4,"unio"),0))))))</f>
        <v>Enero</v>
      </c>
      <c r="C67">
        <v>672</v>
      </c>
      <c r="D67">
        <v>2022</v>
      </c>
      <c r="E67" t="s">
        <v>8142</v>
      </c>
      <c r="F67" t="s">
        <v>1</v>
      </c>
      <c r="G67" t="s">
        <v>0</v>
      </c>
      <c r="H67" t="str">
        <f t="shared" ref="H67:H130" si="4">IF(G67="03","CCF",IF(G67="05","Nota de crédito",IF(G67="12","Factura",0)))</f>
        <v>CCF</v>
      </c>
      <c r="I67" t="str">
        <f t="shared" ref="I67:I130" si="5">IF(H67="CCF","Impreso por imprenta o tiquetes",IF(H67="Nota de crédito","Impreso por imprenta o tiquetes",IF(H67="Factura","Otros",0)))</f>
        <v>Impreso por imprenta o tiquetes</v>
      </c>
      <c r="J67" s="81" t="s">
        <v>8765</v>
      </c>
      <c r="K67" s="81" t="s">
        <v>8039</v>
      </c>
      <c r="L67">
        <v>527</v>
      </c>
      <c r="M67" t="s">
        <v>1724</v>
      </c>
      <c r="N67" t="s">
        <v>1725</v>
      </c>
      <c r="O67">
        <v>0</v>
      </c>
      <c r="P67">
        <v>0</v>
      </c>
      <c r="Q67">
        <v>0</v>
      </c>
      <c r="R67">
        <v>2.2999999999999998</v>
      </c>
      <c r="S67">
        <v>0</v>
      </c>
      <c r="T67">
        <v>0</v>
      </c>
      <c r="U67">
        <v>0</v>
      </c>
      <c r="V67">
        <v>0.29899999999999999</v>
      </c>
      <c r="W67">
        <v>2.5989999999999998</v>
      </c>
      <c r="X67" t="s">
        <v>8039</v>
      </c>
      <c r="Y67" t="s">
        <v>8236</v>
      </c>
      <c r="Z67" t="s">
        <v>8039</v>
      </c>
      <c r="AA67">
        <v>0</v>
      </c>
    </row>
    <row r="68" spans="1:27">
      <c r="A68" t="s">
        <v>8120</v>
      </c>
      <c r="B68" t="str">
        <f t="shared" si="3"/>
        <v>Enero</v>
      </c>
      <c r="C68">
        <v>671</v>
      </c>
      <c r="D68">
        <v>2022</v>
      </c>
      <c r="E68" t="s">
        <v>8142</v>
      </c>
      <c r="F68" t="s">
        <v>1</v>
      </c>
      <c r="G68" t="s">
        <v>0</v>
      </c>
      <c r="H68" t="str">
        <f t="shared" si="4"/>
        <v>CCF</v>
      </c>
      <c r="I68" t="str">
        <f t="shared" si="5"/>
        <v>Impreso por imprenta o tiquetes</v>
      </c>
      <c r="J68" s="81" t="s">
        <v>8765</v>
      </c>
      <c r="K68" s="81" t="s">
        <v>8039</v>
      </c>
      <c r="L68">
        <v>464303</v>
      </c>
      <c r="M68" t="s">
        <v>1541</v>
      </c>
      <c r="N68" t="s">
        <v>1542</v>
      </c>
      <c r="O68">
        <v>9.49</v>
      </c>
      <c r="P68">
        <v>0</v>
      </c>
      <c r="Q68">
        <v>0</v>
      </c>
      <c r="R68">
        <v>49.91</v>
      </c>
      <c r="S68">
        <v>0</v>
      </c>
      <c r="T68">
        <v>0</v>
      </c>
      <c r="U68">
        <v>0</v>
      </c>
      <c r="V68">
        <v>6.4882999999999997</v>
      </c>
      <c r="W68">
        <v>65.888300000000001</v>
      </c>
      <c r="X68" t="s">
        <v>8039</v>
      </c>
      <c r="Y68" t="s">
        <v>8236</v>
      </c>
      <c r="Z68" t="s">
        <v>8039</v>
      </c>
      <c r="AA68">
        <v>0</v>
      </c>
    </row>
    <row r="69" spans="1:27">
      <c r="A69" t="s">
        <v>8120</v>
      </c>
      <c r="B69" t="str">
        <f t="shared" si="3"/>
        <v>Enero</v>
      </c>
      <c r="C69">
        <v>670</v>
      </c>
      <c r="D69">
        <v>2022</v>
      </c>
      <c r="E69" t="s">
        <v>8142</v>
      </c>
      <c r="F69" t="s">
        <v>1</v>
      </c>
      <c r="G69" t="s">
        <v>0</v>
      </c>
      <c r="H69" t="str">
        <f t="shared" si="4"/>
        <v>CCF</v>
      </c>
      <c r="I69" t="str">
        <f t="shared" si="5"/>
        <v>Impreso por imprenta o tiquetes</v>
      </c>
      <c r="J69" s="81" t="s">
        <v>8765</v>
      </c>
      <c r="K69" s="81" t="s">
        <v>8039</v>
      </c>
      <c r="L69">
        <v>54013</v>
      </c>
      <c r="M69" t="s">
        <v>1734</v>
      </c>
      <c r="N69" t="s">
        <v>1735</v>
      </c>
      <c r="O69">
        <v>0</v>
      </c>
      <c r="P69">
        <v>0</v>
      </c>
      <c r="Q69">
        <v>0</v>
      </c>
      <c r="R69">
        <v>176.99</v>
      </c>
      <c r="S69">
        <v>0</v>
      </c>
      <c r="T69">
        <v>0</v>
      </c>
      <c r="U69">
        <v>0</v>
      </c>
      <c r="V69">
        <v>23.008700000000001</v>
      </c>
      <c r="W69">
        <v>199.99870000000001</v>
      </c>
      <c r="X69" t="s">
        <v>8039</v>
      </c>
      <c r="Y69" t="s">
        <v>8236</v>
      </c>
      <c r="Z69" t="s">
        <v>8039</v>
      </c>
      <c r="AA69">
        <v>0</v>
      </c>
    </row>
    <row r="70" spans="1:27">
      <c r="A70" t="s">
        <v>8120</v>
      </c>
      <c r="B70" t="str">
        <f t="shared" si="3"/>
        <v>Enero</v>
      </c>
      <c r="C70">
        <v>669</v>
      </c>
      <c r="D70">
        <v>2022</v>
      </c>
      <c r="E70" t="s">
        <v>8142</v>
      </c>
      <c r="F70" t="s">
        <v>1</v>
      </c>
      <c r="G70" t="s">
        <v>0</v>
      </c>
      <c r="H70" t="str">
        <f t="shared" si="4"/>
        <v>CCF</v>
      </c>
      <c r="I70" t="str">
        <f t="shared" si="5"/>
        <v>Impreso por imprenta o tiquetes</v>
      </c>
      <c r="J70" s="81" t="s">
        <v>8765</v>
      </c>
      <c r="K70" s="81" t="s">
        <v>8039</v>
      </c>
      <c r="L70">
        <v>35595</v>
      </c>
      <c r="M70" t="s">
        <v>1481</v>
      </c>
      <c r="N70" t="s">
        <v>1482</v>
      </c>
      <c r="O70">
        <v>0</v>
      </c>
      <c r="P70">
        <v>0</v>
      </c>
      <c r="Q70">
        <v>0</v>
      </c>
      <c r="R70">
        <v>29.86</v>
      </c>
      <c r="S70">
        <v>0</v>
      </c>
      <c r="T70">
        <v>0</v>
      </c>
      <c r="U70">
        <v>0</v>
      </c>
      <c r="V70">
        <v>3.8818000000000001</v>
      </c>
      <c r="W70">
        <v>33.741799999999998</v>
      </c>
      <c r="X70" t="s">
        <v>8039</v>
      </c>
      <c r="Y70" t="s">
        <v>8236</v>
      </c>
      <c r="Z70" t="s">
        <v>8039</v>
      </c>
      <c r="AA70">
        <v>0</v>
      </c>
    </row>
    <row r="71" spans="1:27">
      <c r="A71" t="s">
        <v>8120</v>
      </c>
      <c r="B71" t="str">
        <f t="shared" si="3"/>
        <v>Enero</v>
      </c>
      <c r="C71">
        <v>668</v>
      </c>
      <c r="D71">
        <v>2022</v>
      </c>
      <c r="E71" t="s">
        <v>8142</v>
      </c>
      <c r="F71" t="s">
        <v>1</v>
      </c>
      <c r="G71" t="s">
        <v>0</v>
      </c>
      <c r="H71" t="str">
        <f t="shared" si="4"/>
        <v>CCF</v>
      </c>
      <c r="I71" t="str">
        <f t="shared" si="5"/>
        <v>Impreso por imprenta o tiquetes</v>
      </c>
      <c r="J71" s="81" t="s">
        <v>8765</v>
      </c>
      <c r="K71" s="81" t="s">
        <v>8039</v>
      </c>
      <c r="L71">
        <v>6749</v>
      </c>
      <c r="M71" t="s">
        <v>3311</v>
      </c>
      <c r="N71" t="s">
        <v>3312</v>
      </c>
      <c r="O71">
        <v>0</v>
      </c>
      <c r="P71">
        <v>0</v>
      </c>
      <c r="Q71">
        <v>0</v>
      </c>
      <c r="R71">
        <v>8.8699999999999992</v>
      </c>
      <c r="S71">
        <v>0</v>
      </c>
      <c r="T71">
        <v>0</v>
      </c>
      <c r="U71">
        <v>0</v>
      </c>
      <c r="V71">
        <v>1.1531</v>
      </c>
      <c r="W71">
        <v>10.023099999999999</v>
      </c>
      <c r="X71" t="s">
        <v>8039</v>
      </c>
      <c r="Y71" t="s">
        <v>8236</v>
      </c>
      <c r="Z71" t="s">
        <v>8039</v>
      </c>
      <c r="AA71">
        <v>0</v>
      </c>
    </row>
    <row r="72" spans="1:27">
      <c r="A72" t="s">
        <v>8120</v>
      </c>
      <c r="B72" t="str">
        <f t="shared" si="3"/>
        <v>Enero</v>
      </c>
      <c r="C72">
        <v>667</v>
      </c>
      <c r="D72">
        <v>2022</v>
      </c>
      <c r="E72" t="s">
        <v>8142</v>
      </c>
      <c r="F72" t="s">
        <v>1</v>
      </c>
      <c r="G72" t="s">
        <v>0</v>
      </c>
      <c r="H72" t="str">
        <f t="shared" si="4"/>
        <v>CCF</v>
      </c>
      <c r="I72" t="str">
        <f t="shared" si="5"/>
        <v>Impreso por imprenta o tiquetes</v>
      </c>
      <c r="J72" s="81" t="s">
        <v>8765</v>
      </c>
      <c r="K72" s="81" t="s">
        <v>8039</v>
      </c>
      <c r="L72">
        <v>1207</v>
      </c>
      <c r="M72" t="s">
        <v>130</v>
      </c>
      <c r="N72" t="s">
        <v>131</v>
      </c>
      <c r="O72">
        <v>0</v>
      </c>
      <c r="P72">
        <v>0</v>
      </c>
      <c r="Q72">
        <v>0</v>
      </c>
      <c r="R72">
        <v>1256.47</v>
      </c>
      <c r="S72">
        <v>0</v>
      </c>
      <c r="T72">
        <v>0</v>
      </c>
      <c r="U72">
        <v>0</v>
      </c>
      <c r="V72">
        <v>163.34110000000001</v>
      </c>
      <c r="W72">
        <v>1419.8111000000001</v>
      </c>
      <c r="X72" t="s">
        <v>8039</v>
      </c>
      <c r="Y72" t="s">
        <v>8236</v>
      </c>
      <c r="Z72" t="s">
        <v>8039</v>
      </c>
      <c r="AA72">
        <v>0</v>
      </c>
    </row>
    <row r="73" spans="1:27">
      <c r="A73" t="s">
        <v>8120</v>
      </c>
      <c r="B73" t="str">
        <f t="shared" si="3"/>
        <v>Enero</v>
      </c>
      <c r="C73">
        <v>666</v>
      </c>
      <c r="D73">
        <v>2022</v>
      </c>
      <c r="E73" t="s">
        <v>8142</v>
      </c>
      <c r="F73" t="s">
        <v>1</v>
      </c>
      <c r="G73" t="s">
        <v>0</v>
      </c>
      <c r="H73" t="str">
        <f t="shared" si="4"/>
        <v>CCF</v>
      </c>
      <c r="I73" t="str">
        <f t="shared" si="5"/>
        <v>Impreso por imprenta o tiquetes</v>
      </c>
      <c r="J73" s="81" t="s">
        <v>8765</v>
      </c>
      <c r="K73" s="81" t="s">
        <v>8039</v>
      </c>
      <c r="L73">
        <v>21409</v>
      </c>
      <c r="M73" t="s">
        <v>1579</v>
      </c>
      <c r="N73" t="s">
        <v>1580</v>
      </c>
      <c r="O73">
        <v>0</v>
      </c>
      <c r="P73">
        <v>0</v>
      </c>
      <c r="Q73">
        <v>0</v>
      </c>
      <c r="R73">
        <v>420.8</v>
      </c>
      <c r="S73">
        <v>0</v>
      </c>
      <c r="T73">
        <v>0</v>
      </c>
      <c r="U73">
        <v>0</v>
      </c>
      <c r="V73">
        <v>54.704000000000001</v>
      </c>
      <c r="W73">
        <v>475.50400000000002</v>
      </c>
      <c r="X73" t="s">
        <v>8039</v>
      </c>
      <c r="Y73" t="s">
        <v>8236</v>
      </c>
      <c r="Z73" t="s">
        <v>8252</v>
      </c>
      <c r="AA73">
        <v>4.21</v>
      </c>
    </row>
    <row r="74" spans="1:27">
      <c r="A74" t="s">
        <v>8120</v>
      </c>
      <c r="B74" t="str">
        <f t="shared" si="3"/>
        <v>Enero</v>
      </c>
      <c r="C74">
        <v>665</v>
      </c>
      <c r="D74">
        <v>2022</v>
      </c>
      <c r="E74" t="s">
        <v>8142</v>
      </c>
      <c r="F74" t="s">
        <v>1</v>
      </c>
      <c r="G74" t="s">
        <v>0</v>
      </c>
      <c r="H74" t="str">
        <f t="shared" si="4"/>
        <v>CCF</v>
      </c>
      <c r="I74" t="str">
        <f t="shared" si="5"/>
        <v>Impreso por imprenta o tiquetes</v>
      </c>
      <c r="J74" s="81" t="s">
        <v>8765</v>
      </c>
      <c r="K74" s="81" t="s">
        <v>8039</v>
      </c>
      <c r="L74">
        <v>36369</v>
      </c>
      <c r="M74" t="s">
        <v>1537</v>
      </c>
      <c r="N74" t="s">
        <v>1538</v>
      </c>
      <c r="O74">
        <v>2.67</v>
      </c>
      <c r="P74">
        <v>0</v>
      </c>
      <c r="Q74">
        <v>0</v>
      </c>
      <c r="R74">
        <v>24.19</v>
      </c>
      <c r="S74">
        <v>0</v>
      </c>
      <c r="T74">
        <v>0</v>
      </c>
      <c r="U74">
        <v>0</v>
      </c>
      <c r="V74">
        <v>3.1447000000000003</v>
      </c>
      <c r="W74">
        <v>30.0047</v>
      </c>
      <c r="X74" t="s">
        <v>8039</v>
      </c>
      <c r="Y74" t="s">
        <v>8236</v>
      </c>
      <c r="Z74" t="s">
        <v>8039</v>
      </c>
      <c r="AA74">
        <v>0</v>
      </c>
    </row>
    <row r="75" spans="1:27">
      <c r="A75" t="s">
        <v>8120</v>
      </c>
      <c r="B75" t="str">
        <f t="shared" si="3"/>
        <v>Enero</v>
      </c>
      <c r="C75">
        <v>664</v>
      </c>
      <c r="D75">
        <v>2022</v>
      </c>
      <c r="E75" t="s">
        <v>8142</v>
      </c>
      <c r="F75" t="s">
        <v>1</v>
      </c>
      <c r="G75" t="s">
        <v>0</v>
      </c>
      <c r="H75" t="str">
        <f t="shared" si="4"/>
        <v>CCF</v>
      </c>
      <c r="I75" t="str">
        <f t="shared" si="5"/>
        <v>Impreso por imprenta o tiquetes</v>
      </c>
      <c r="J75" s="81" t="s">
        <v>8765</v>
      </c>
      <c r="K75" s="81" t="s">
        <v>8039</v>
      </c>
      <c r="L75">
        <v>7784</v>
      </c>
      <c r="M75" t="s">
        <v>1196</v>
      </c>
      <c r="N75" t="s">
        <v>1197</v>
      </c>
      <c r="O75">
        <v>0</v>
      </c>
      <c r="P75">
        <v>0</v>
      </c>
      <c r="Q75">
        <v>0</v>
      </c>
      <c r="R75">
        <v>2813</v>
      </c>
      <c r="S75">
        <v>0</v>
      </c>
      <c r="T75">
        <v>0</v>
      </c>
      <c r="U75">
        <v>0</v>
      </c>
      <c r="V75">
        <v>365.69</v>
      </c>
      <c r="W75">
        <v>3178.69</v>
      </c>
      <c r="X75" t="s">
        <v>8039</v>
      </c>
      <c r="Y75" t="s">
        <v>8236</v>
      </c>
      <c r="Z75" t="s">
        <v>8227</v>
      </c>
      <c r="AA75">
        <v>28.13</v>
      </c>
    </row>
    <row r="76" spans="1:27">
      <c r="A76" t="s">
        <v>8120</v>
      </c>
      <c r="B76" t="str">
        <f t="shared" si="3"/>
        <v>Enero</v>
      </c>
      <c r="C76">
        <v>663</v>
      </c>
      <c r="D76">
        <v>2022</v>
      </c>
      <c r="E76" t="s">
        <v>8142</v>
      </c>
      <c r="F76" t="s">
        <v>1</v>
      </c>
      <c r="G76" t="s">
        <v>0</v>
      </c>
      <c r="H76" t="str">
        <f t="shared" si="4"/>
        <v>CCF</v>
      </c>
      <c r="I76" t="str">
        <f t="shared" si="5"/>
        <v>Impreso por imprenta o tiquetes</v>
      </c>
      <c r="J76" s="81" t="s">
        <v>8765</v>
      </c>
      <c r="K76" s="81" t="s">
        <v>8039</v>
      </c>
      <c r="L76">
        <v>9525</v>
      </c>
      <c r="M76" t="s">
        <v>1699</v>
      </c>
      <c r="N76" t="s">
        <v>1700</v>
      </c>
      <c r="O76">
        <v>0</v>
      </c>
      <c r="P76">
        <v>0</v>
      </c>
      <c r="Q76">
        <v>0</v>
      </c>
      <c r="R76">
        <v>159.29</v>
      </c>
      <c r="S76">
        <v>0</v>
      </c>
      <c r="T76">
        <v>0</v>
      </c>
      <c r="U76">
        <v>0</v>
      </c>
      <c r="V76">
        <v>20.707699999999999</v>
      </c>
      <c r="W76">
        <v>179.99769999999998</v>
      </c>
      <c r="X76" t="s">
        <v>8039</v>
      </c>
      <c r="Y76" t="s">
        <v>8236</v>
      </c>
      <c r="Z76" t="s">
        <v>8039</v>
      </c>
      <c r="AA76">
        <v>0</v>
      </c>
    </row>
    <row r="77" spans="1:27">
      <c r="A77" t="s">
        <v>8120</v>
      </c>
      <c r="B77" t="str">
        <f t="shared" si="3"/>
        <v>Enero</v>
      </c>
      <c r="C77">
        <v>662</v>
      </c>
      <c r="D77">
        <v>2022</v>
      </c>
      <c r="E77" t="s">
        <v>8143</v>
      </c>
      <c r="F77" t="s">
        <v>1</v>
      </c>
      <c r="G77" t="s">
        <v>0</v>
      </c>
      <c r="H77" t="str">
        <f t="shared" si="4"/>
        <v>CCF</v>
      </c>
      <c r="I77" t="str">
        <f t="shared" si="5"/>
        <v>Impreso por imprenta o tiquetes</v>
      </c>
      <c r="J77" s="81" t="s">
        <v>8765</v>
      </c>
      <c r="K77" s="81" t="s">
        <v>8039</v>
      </c>
      <c r="L77">
        <v>4377</v>
      </c>
      <c r="M77" t="s">
        <v>1633</v>
      </c>
      <c r="N77" t="s">
        <v>1634</v>
      </c>
      <c r="O77">
        <v>0</v>
      </c>
      <c r="P77">
        <v>0</v>
      </c>
      <c r="Q77">
        <v>0</v>
      </c>
      <c r="R77">
        <v>5.76</v>
      </c>
      <c r="S77">
        <v>0</v>
      </c>
      <c r="T77">
        <v>0</v>
      </c>
      <c r="U77">
        <v>0</v>
      </c>
      <c r="V77">
        <v>0.74880000000000002</v>
      </c>
      <c r="W77">
        <v>6.5087999999999999</v>
      </c>
      <c r="X77" t="s">
        <v>8039</v>
      </c>
      <c r="Y77" t="s">
        <v>8236</v>
      </c>
      <c r="Z77" t="s">
        <v>8039</v>
      </c>
      <c r="AA77">
        <v>0</v>
      </c>
    </row>
    <row r="78" spans="1:27">
      <c r="A78" t="s">
        <v>8120</v>
      </c>
      <c r="B78" t="str">
        <f t="shared" si="3"/>
        <v>Enero</v>
      </c>
      <c r="C78">
        <v>661</v>
      </c>
      <c r="D78">
        <v>2022</v>
      </c>
      <c r="E78" t="s">
        <v>8143</v>
      </c>
      <c r="F78" t="s">
        <v>1</v>
      </c>
      <c r="G78" t="s">
        <v>0</v>
      </c>
      <c r="H78" t="str">
        <f t="shared" si="4"/>
        <v>CCF</v>
      </c>
      <c r="I78" t="str">
        <f t="shared" si="5"/>
        <v>Impreso por imprenta o tiquetes</v>
      </c>
      <c r="J78" s="81" t="s">
        <v>8765</v>
      </c>
      <c r="K78" s="81" t="s">
        <v>8039</v>
      </c>
      <c r="L78">
        <v>34811</v>
      </c>
      <c r="M78" t="s">
        <v>1668</v>
      </c>
      <c r="N78" t="s">
        <v>1669</v>
      </c>
      <c r="O78">
        <v>2.34</v>
      </c>
      <c r="P78">
        <v>0</v>
      </c>
      <c r="Q78">
        <v>0</v>
      </c>
      <c r="R78">
        <v>24.48</v>
      </c>
      <c r="S78">
        <v>0</v>
      </c>
      <c r="T78">
        <v>0</v>
      </c>
      <c r="U78">
        <v>0</v>
      </c>
      <c r="V78">
        <v>3.1824000000000003</v>
      </c>
      <c r="W78">
        <v>30.002400000000002</v>
      </c>
      <c r="X78" t="s">
        <v>8039</v>
      </c>
      <c r="Y78" t="s">
        <v>8236</v>
      </c>
      <c r="Z78" t="s">
        <v>8039</v>
      </c>
      <c r="AA78">
        <v>0</v>
      </c>
    </row>
    <row r="79" spans="1:27">
      <c r="A79" t="s">
        <v>8120</v>
      </c>
      <c r="B79" t="str">
        <f t="shared" si="3"/>
        <v>Enero</v>
      </c>
      <c r="C79">
        <v>660</v>
      </c>
      <c r="D79">
        <v>2022</v>
      </c>
      <c r="E79" t="s">
        <v>8126</v>
      </c>
      <c r="F79" t="s">
        <v>1</v>
      </c>
      <c r="G79" t="s">
        <v>0</v>
      </c>
      <c r="H79" t="str">
        <f t="shared" si="4"/>
        <v>CCF</v>
      </c>
      <c r="I79" t="str">
        <f t="shared" si="5"/>
        <v>Impreso por imprenta o tiquetes</v>
      </c>
      <c r="J79" s="81" t="s">
        <v>8765</v>
      </c>
      <c r="K79" s="81" t="s">
        <v>8039</v>
      </c>
      <c r="L79">
        <v>1046</v>
      </c>
      <c r="M79" t="s">
        <v>1689</v>
      </c>
      <c r="N79" t="s">
        <v>1690</v>
      </c>
      <c r="O79">
        <v>0</v>
      </c>
      <c r="P79">
        <v>0</v>
      </c>
      <c r="Q79">
        <v>0</v>
      </c>
      <c r="R79">
        <v>650</v>
      </c>
      <c r="S79">
        <v>0</v>
      </c>
      <c r="T79">
        <v>0</v>
      </c>
      <c r="U79">
        <v>0</v>
      </c>
      <c r="V79">
        <v>84.5</v>
      </c>
      <c r="W79">
        <v>734.5</v>
      </c>
      <c r="X79" t="s">
        <v>8039</v>
      </c>
      <c r="Y79" t="s">
        <v>8236</v>
      </c>
      <c r="Z79" t="s">
        <v>8039</v>
      </c>
      <c r="AA79">
        <v>0</v>
      </c>
    </row>
    <row r="80" spans="1:27">
      <c r="A80" t="s">
        <v>8120</v>
      </c>
      <c r="B80" t="str">
        <f t="shared" si="3"/>
        <v>Enero</v>
      </c>
      <c r="C80">
        <v>659</v>
      </c>
      <c r="D80">
        <v>2022</v>
      </c>
      <c r="E80" t="s">
        <v>8126</v>
      </c>
      <c r="F80" t="s">
        <v>1</v>
      </c>
      <c r="G80" t="s">
        <v>0</v>
      </c>
      <c r="H80" t="str">
        <f t="shared" si="4"/>
        <v>CCF</v>
      </c>
      <c r="I80" t="str">
        <f t="shared" si="5"/>
        <v>Impreso por imprenta o tiquetes</v>
      </c>
      <c r="J80" s="81" t="s">
        <v>8765</v>
      </c>
      <c r="K80" s="81" t="s">
        <v>8039</v>
      </c>
      <c r="L80">
        <v>1045</v>
      </c>
      <c r="M80" t="s">
        <v>1689</v>
      </c>
      <c r="N80" t="s">
        <v>1690</v>
      </c>
      <c r="O80">
        <v>0</v>
      </c>
      <c r="P80">
        <v>0</v>
      </c>
      <c r="Q80">
        <v>0</v>
      </c>
      <c r="R80">
        <v>410</v>
      </c>
      <c r="S80">
        <v>0</v>
      </c>
      <c r="T80">
        <v>0</v>
      </c>
      <c r="U80">
        <v>0</v>
      </c>
      <c r="V80">
        <v>53.300000000000004</v>
      </c>
      <c r="W80">
        <v>463.3</v>
      </c>
      <c r="X80" t="s">
        <v>8039</v>
      </c>
      <c r="Y80" t="s">
        <v>8236</v>
      </c>
      <c r="Z80" t="s">
        <v>8039</v>
      </c>
      <c r="AA80">
        <v>0</v>
      </c>
    </row>
    <row r="81" spans="1:27">
      <c r="A81" t="s">
        <v>8120</v>
      </c>
      <c r="B81" t="str">
        <f t="shared" si="3"/>
        <v>Enero</v>
      </c>
      <c r="C81">
        <v>658</v>
      </c>
      <c r="D81">
        <v>2022</v>
      </c>
      <c r="E81" t="s">
        <v>8144</v>
      </c>
      <c r="F81" t="s">
        <v>1</v>
      </c>
      <c r="G81" t="s">
        <v>0</v>
      </c>
      <c r="H81" t="str">
        <f t="shared" si="4"/>
        <v>CCF</v>
      </c>
      <c r="I81" t="str">
        <f t="shared" si="5"/>
        <v>Impreso por imprenta o tiquetes</v>
      </c>
      <c r="J81" s="81" t="s">
        <v>8765</v>
      </c>
      <c r="K81" s="81" t="s">
        <v>8039</v>
      </c>
      <c r="L81">
        <v>35731</v>
      </c>
      <c r="M81" t="s">
        <v>1481</v>
      </c>
      <c r="N81" t="s">
        <v>1482</v>
      </c>
      <c r="O81">
        <v>0</v>
      </c>
      <c r="P81">
        <v>0</v>
      </c>
      <c r="Q81">
        <v>0</v>
      </c>
      <c r="R81">
        <v>58.9</v>
      </c>
      <c r="S81">
        <v>0</v>
      </c>
      <c r="T81">
        <v>0</v>
      </c>
      <c r="U81">
        <v>0</v>
      </c>
      <c r="V81">
        <v>7.657</v>
      </c>
      <c r="W81">
        <v>66.557000000000002</v>
      </c>
      <c r="X81" t="s">
        <v>8039</v>
      </c>
      <c r="Y81" t="s">
        <v>8236</v>
      </c>
      <c r="Z81" t="s">
        <v>8039</v>
      </c>
      <c r="AA81">
        <v>0</v>
      </c>
    </row>
    <row r="82" spans="1:27">
      <c r="A82" t="s">
        <v>8120</v>
      </c>
      <c r="B82" t="str">
        <f t="shared" si="3"/>
        <v>Enero</v>
      </c>
      <c r="C82">
        <v>657</v>
      </c>
      <c r="D82">
        <v>2022</v>
      </c>
      <c r="E82" t="s">
        <v>8144</v>
      </c>
      <c r="F82" t="s">
        <v>1</v>
      </c>
      <c r="G82" t="s">
        <v>0</v>
      </c>
      <c r="H82" t="str">
        <f t="shared" si="4"/>
        <v>CCF</v>
      </c>
      <c r="I82" t="str">
        <f t="shared" si="5"/>
        <v>Impreso por imprenta o tiquetes</v>
      </c>
      <c r="J82" s="81" t="s">
        <v>8765</v>
      </c>
      <c r="K82" s="81" t="s">
        <v>8039</v>
      </c>
      <c r="L82">
        <v>179823</v>
      </c>
      <c r="M82" t="s">
        <v>1631</v>
      </c>
      <c r="N82" t="s">
        <v>1632</v>
      </c>
      <c r="O82">
        <v>3.12</v>
      </c>
      <c r="P82">
        <v>0</v>
      </c>
      <c r="Q82">
        <v>0</v>
      </c>
      <c r="R82">
        <v>32.64</v>
      </c>
      <c r="S82">
        <v>0</v>
      </c>
      <c r="T82">
        <v>0</v>
      </c>
      <c r="U82">
        <v>0</v>
      </c>
      <c r="V82">
        <v>4.2431999999999999</v>
      </c>
      <c r="W82">
        <v>40.0032</v>
      </c>
      <c r="X82" t="s">
        <v>8039</v>
      </c>
      <c r="Y82" t="s">
        <v>8236</v>
      </c>
      <c r="Z82" t="s">
        <v>8039</v>
      </c>
      <c r="AA82">
        <v>0</v>
      </c>
    </row>
    <row r="83" spans="1:27">
      <c r="A83" t="s">
        <v>8120</v>
      </c>
      <c r="B83" t="str">
        <f t="shared" si="3"/>
        <v>Enero</v>
      </c>
      <c r="C83">
        <v>656</v>
      </c>
      <c r="D83">
        <v>2022</v>
      </c>
      <c r="E83" t="s">
        <v>8144</v>
      </c>
      <c r="F83" t="s">
        <v>1</v>
      </c>
      <c r="G83" t="s">
        <v>0</v>
      </c>
      <c r="H83" t="str">
        <f t="shared" si="4"/>
        <v>CCF</v>
      </c>
      <c r="I83" t="str">
        <f t="shared" si="5"/>
        <v>Impreso por imprenta o tiquetes</v>
      </c>
      <c r="J83" s="81" t="s">
        <v>8765</v>
      </c>
      <c r="K83" s="81" t="s">
        <v>8039</v>
      </c>
      <c r="L83">
        <v>4545</v>
      </c>
      <c r="M83" t="s">
        <v>1556</v>
      </c>
      <c r="N83" t="s">
        <v>1557</v>
      </c>
      <c r="O83">
        <v>2.5499999999999998</v>
      </c>
      <c r="P83">
        <v>0</v>
      </c>
      <c r="Q83">
        <v>0</v>
      </c>
      <c r="R83">
        <v>24.29</v>
      </c>
      <c r="S83">
        <v>0</v>
      </c>
      <c r="T83">
        <v>0</v>
      </c>
      <c r="U83">
        <v>0</v>
      </c>
      <c r="V83">
        <v>3.1577000000000002</v>
      </c>
      <c r="W83">
        <v>29.997700000000002</v>
      </c>
      <c r="X83" t="s">
        <v>8039</v>
      </c>
      <c r="Y83" t="s">
        <v>8236</v>
      </c>
      <c r="Z83" t="s">
        <v>8039</v>
      </c>
      <c r="AA83">
        <v>0</v>
      </c>
    </row>
    <row r="84" spans="1:27">
      <c r="A84" t="s">
        <v>8120</v>
      </c>
      <c r="B84" t="str">
        <f t="shared" si="3"/>
        <v>Enero</v>
      </c>
      <c r="C84">
        <v>655</v>
      </c>
      <c r="D84">
        <v>2022</v>
      </c>
      <c r="E84" t="s">
        <v>8144</v>
      </c>
      <c r="F84" t="s">
        <v>1</v>
      </c>
      <c r="G84" t="s">
        <v>0</v>
      </c>
      <c r="H84" t="str">
        <f t="shared" si="4"/>
        <v>CCF</v>
      </c>
      <c r="I84" t="str">
        <f t="shared" si="5"/>
        <v>Impreso por imprenta o tiquetes</v>
      </c>
      <c r="J84" s="81" t="s">
        <v>8765</v>
      </c>
      <c r="K84" s="81" t="s">
        <v>8039</v>
      </c>
      <c r="L84">
        <v>56538</v>
      </c>
      <c r="M84" t="s">
        <v>1666</v>
      </c>
      <c r="N84" t="s">
        <v>1667</v>
      </c>
      <c r="O84">
        <v>2.64</v>
      </c>
      <c r="P84">
        <v>0</v>
      </c>
      <c r="Q84">
        <v>0</v>
      </c>
      <c r="R84">
        <v>24.21</v>
      </c>
      <c r="S84">
        <v>0</v>
      </c>
      <c r="T84">
        <v>0</v>
      </c>
      <c r="U84">
        <v>0</v>
      </c>
      <c r="V84">
        <v>3.1473000000000004</v>
      </c>
      <c r="W84">
        <v>29.997300000000003</v>
      </c>
      <c r="X84" t="s">
        <v>8039</v>
      </c>
      <c r="Y84" t="s">
        <v>8236</v>
      </c>
      <c r="Z84" t="s">
        <v>8039</v>
      </c>
      <c r="AA84">
        <v>0</v>
      </c>
    </row>
    <row r="85" spans="1:27">
      <c r="A85" t="s">
        <v>8120</v>
      </c>
      <c r="B85" t="str">
        <f t="shared" si="3"/>
        <v>Enero</v>
      </c>
      <c r="C85">
        <v>654</v>
      </c>
      <c r="D85">
        <v>2022</v>
      </c>
      <c r="E85" t="s">
        <v>8144</v>
      </c>
      <c r="F85" t="s">
        <v>1</v>
      </c>
      <c r="G85" t="s">
        <v>0</v>
      </c>
      <c r="H85" t="str">
        <f t="shared" si="4"/>
        <v>CCF</v>
      </c>
      <c r="I85" t="str">
        <f t="shared" si="5"/>
        <v>Impreso por imprenta o tiquetes</v>
      </c>
      <c r="J85" s="81" t="s">
        <v>8765</v>
      </c>
      <c r="K85" s="81" t="s">
        <v>8039</v>
      </c>
      <c r="L85">
        <v>388171</v>
      </c>
      <c r="M85" t="s">
        <v>2784</v>
      </c>
      <c r="N85" t="s">
        <v>2785</v>
      </c>
      <c r="O85">
        <v>0</v>
      </c>
      <c r="P85">
        <v>0</v>
      </c>
      <c r="Q85">
        <v>0</v>
      </c>
      <c r="R85">
        <v>95.08</v>
      </c>
      <c r="S85">
        <v>0</v>
      </c>
      <c r="T85">
        <v>0</v>
      </c>
      <c r="U85">
        <v>0</v>
      </c>
      <c r="V85">
        <v>12.3604</v>
      </c>
      <c r="W85">
        <v>107.4404</v>
      </c>
      <c r="X85" t="s">
        <v>8039</v>
      </c>
      <c r="Y85" t="s">
        <v>8236</v>
      </c>
      <c r="Z85" t="s">
        <v>8039</v>
      </c>
      <c r="AA85">
        <v>0</v>
      </c>
    </row>
    <row r="86" spans="1:27">
      <c r="A86" t="s">
        <v>8120</v>
      </c>
      <c r="B86" t="str">
        <f t="shared" si="3"/>
        <v>Enero</v>
      </c>
      <c r="C86">
        <v>653</v>
      </c>
      <c r="D86">
        <v>2022</v>
      </c>
      <c r="E86" t="s">
        <v>8144</v>
      </c>
      <c r="F86" t="s">
        <v>1</v>
      </c>
      <c r="G86" t="s">
        <v>0</v>
      </c>
      <c r="H86" t="str">
        <f t="shared" si="4"/>
        <v>CCF</v>
      </c>
      <c r="I86" t="str">
        <f t="shared" si="5"/>
        <v>Impreso por imprenta o tiquetes</v>
      </c>
      <c r="J86" s="81" t="s">
        <v>8765</v>
      </c>
      <c r="K86" s="81" t="s">
        <v>8039</v>
      </c>
      <c r="L86">
        <v>2150</v>
      </c>
      <c r="M86" t="s">
        <v>1724</v>
      </c>
      <c r="N86" t="s">
        <v>1725</v>
      </c>
      <c r="O86">
        <v>0</v>
      </c>
      <c r="P86">
        <v>0</v>
      </c>
      <c r="Q86">
        <v>0</v>
      </c>
      <c r="R86">
        <v>4.8600000000000003</v>
      </c>
      <c r="S86">
        <v>0</v>
      </c>
      <c r="T86">
        <v>0</v>
      </c>
      <c r="U86">
        <v>0</v>
      </c>
      <c r="V86">
        <v>0.63180000000000003</v>
      </c>
      <c r="W86">
        <v>5.4918000000000005</v>
      </c>
      <c r="X86" t="s">
        <v>8039</v>
      </c>
      <c r="Y86" t="s">
        <v>8236</v>
      </c>
      <c r="Z86" t="s">
        <v>8039</v>
      </c>
      <c r="AA86">
        <v>0</v>
      </c>
    </row>
    <row r="87" spans="1:27">
      <c r="A87" t="s">
        <v>8120</v>
      </c>
      <c r="B87" t="str">
        <f t="shared" si="3"/>
        <v>Enero</v>
      </c>
      <c r="C87">
        <v>652</v>
      </c>
      <c r="D87">
        <v>2022</v>
      </c>
      <c r="E87" t="s">
        <v>8144</v>
      </c>
      <c r="F87" t="s">
        <v>1</v>
      </c>
      <c r="G87" t="s">
        <v>0</v>
      </c>
      <c r="H87" t="str">
        <f t="shared" si="4"/>
        <v>CCF</v>
      </c>
      <c r="I87" t="str">
        <f t="shared" si="5"/>
        <v>Impreso por imprenta o tiquetes</v>
      </c>
      <c r="J87" s="81" t="s">
        <v>8765</v>
      </c>
      <c r="K87" s="81" t="s">
        <v>8039</v>
      </c>
      <c r="L87">
        <v>74019</v>
      </c>
      <c r="M87" t="s">
        <v>1627</v>
      </c>
      <c r="N87" t="s">
        <v>1628</v>
      </c>
      <c r="O87">
        <v>2.42</v>
      </c>
      <c r="P87">
        <v>0</v>
      </c>
      <c r="Q87">
        <v>0</v>
      </c>
      <c r="R87">
        <v>24.41</v>
      </c>
      <c r="S87">
        <v>0</v>
      </c>
      <c r="T87">
        <v>0</v>
      </c>
      <c r="U87">
        <v>0</v>
      </c>
      <c r="V87">
        <v>3.1733000000000002</v>
      </c>
      <c r="W87">
        <v>30.003299999999999</v>
      </c>
      <c r="X87" t="s">
        <v>8039</v>
      </c>
      <c r="Y87" t="s">
        <v>8236</v>
      </c>
      <c r="Z87" t="s">
        <v>8039</v>
      </c>
      <c r="AA87">
        <v>0</v>
      </c>
    </row>
    <row r="88" spans="1:27">
      <c r="A88" t="s">
        <v>8120</v>
      </c>
      <c r="B88" t="str">
        <f t="shared" si="3"/>
        <v>Enero</v>
      </c>
      <c r="C88">
        <v>651</v>
      </c>
      <c r="D88">
        <v>2022</v>
      </c>
      <c r="E88" t="s">
        <v>8128</v>
      </c>
      <c r="F88" t="s">
        <v>1</v>
      </c>
      <c r="G88" t="s">
        <v>0</v>
      </c>
      <c r="H88" t="str">
        <f t="shared" si="4"/>
        <v>CCF</v>
      </c>
      <c r="I88" t="str">
        <f t="shared" si="5"/>
        <v>Impreso por imprenta o tiquetes</v>
      </c>
      <c r="J88" s="81" t="s">
        <v>8765</v>
      </c>
      <c r="K88" s="81" t="s">
        <v>8039</v>
      </c>
      <c r="L88">
        <v>2029944</v>
      </c>
      <c r="M88" t="s">
        <v>1496</v>
      </c>
      <c r="N88" t="s">
        <v>1497</v>
      </c>
      <c r="O88">
        <v>1.6700000000000002</v>
      </c>
      <c r="P88">
        <v>0</v>
      </c>
      <c r="Q88">
        <v>0</v>
      </c>
      <c r="R88">
        <v>16.22</v>
      </c>
      <c r="S88">
        <v>0</v>
      </c>
      <c r="T88">
        <v>0</v>
      </c>
      <c r="U88">
        <v>0</v>
      </c>
      <c r="V88">
        <v>2.1086</v>
      </c>
      <c r="W88">
        <v>19.9986</v>
      </c>
      <c r="X88" t="s">
        <v>8039</v>
      </c>
      <c r="Y88" t="s">
        <v>8236</v>
      </c>
      <c r="Z88" t="s">
        <v>8039</v>
      </c>
      <c r="AA88">
        <v>0</v>
      </c>
    </row>
    <row r="89" spans="1:27">
      <c r="A89" t="s">
        <v>8120</v>
      </c>
      <c r="B89" t="str">
        <f t="shared" si="3"/>
        <v>Enero</v>
      </c>
      <c r="C89">
        <v>650</v>
      </c>
      <c r="D89">
        <v>2022</v>
      </c>
      <c r="E89" t="s">
        <v>8128</v>
      </c>
      <c r="F89" t="s">
        <v>1</v>
      </c>
      <c r="G89" t="s">
        <v>0</v>
      </c>
      <c r="H89" t="str">
        <f t="shared" si="4"/>
        <v>CCF</v>
      </c>
      <c r="I89" t="str">
        <f t="shared" si="5"/>
        <v>Impreso por imprenta o tiquetes</v>
      </c>
      <c r="J89" s="81" t="s">
        <v>8765</v>
      </c>
      <c r="K89" s="81" t="s">
        <v>8039</v>
      </c>
      <c r="L89">
        <v>464884</v>
      </c>
      <c r="M89" t="s">
        <v>1541</v>
      </c>
      <c r="N89" t="s">
        <v>1542</v>
      </c>
      <c r="O89">
        <v>4.1999999999999993</v>
      </c>
      <c r="P89">
        <v>0</v>
      </c>
      <c r="Q89">
        <v>0</v>
      </c>
      <c r="R89">
        <v>46.58</v>
      </c>
      <c r="S89">
        <v>0</v>
      </c>
      <c r="T89">
        <v>0</v>
      </c>
      <c r="U89">
        <v>0</v>
      </c>
      <c r="V89">
        <v>6.0553999999999997</v>
      </c>
      <c r="W89">
        <v>56.8354</v>
      </c>
      <c r="X89" t="s">
        <v>8039</v>
      </c>
      <c r="Y89" t="s">
        <v>8236</v>
      </c>
      <c r="Z89" t="s">
        <v>8039</v>
      </c>
      <c r="AA89">
        <v>0</v>
      </c>
    </row>
    <row r="90" spans="1:27">
      <c r="A90" t="s">
        <v>8120</v>
      </c>
      <c r="B90" t="str">
        <f t="shared" si="3"/>
        <v>Enero</v>
      </c>
      <c r="C90">
        <v>649</v>
      </c>
      <c r="D90">
        <v>2022</v>
      </c>
      <c r="E90" t="s">
        <v>8128</v>
      </c>
      <c r="F90" t="s">
        <v>1</v>
      </c>
      <c r="G90" t="s">
        <v>0</v>
      </c>
      <c r="H90" t="str">
        <f t="shared" si="4"/>
        <v>CCF</v>
      </c>
      <c r="I90" t="str">
        <f t="shared" si="5"/>
        <v>Impreso por imprenta o tiquetes</v>
      </c>
      <c r="J90" s="81" t="s">
        <v>8765</v>
      </c>
      <c r="K90" s="81" t="s">
        <v>8039</v>
      </c>
      <c r="L90">
        <v>7809</v>
      </c>
      <c r="M90" t="s">
        <v>1196</v>
      </c>
      <c r="N90" t="s">
        <v>1197</v>
      </c>
      <c r="O90">
        <v>0</v>
      </c>
      <c r="P90">
        <v>0</v>
      </c>
      <c r="Q90">
        <v>0</v>
      </c>
      <c r="R90">
        <v>148434</v>
      </c>
      <c r="S90">
        <v>0</v>
      </c>
      <c r="T90">
        <v>0</v>
      </c>
      <c r="U90">
        <v>0</v>
      </c>
      <c r="V90">
        <v>19296.420000000002</v>
      </c>
      <c r="W90">
        <v>167730.42000000001</v>
      </c>
      <c r="X90" t="s">
        <v>8039</v>
      </c>
      <c r="Y90" t="s">
        <v>8236</v>
      </c>
      <c r="Z90" t="s">
        <v>8227</v>
      </c>
      <c r="AA90">
        <v>1484.33</v>
      </c>
    </row>
    <row r="91" spans="1:27">
      <c r="A91" t="s">
        <v>8120</v>
      </c>
      <c r="B91" t="str">
        <f t="shared" si="3"/>
        <v>Enero</v>
      </c>
      <c r="C91">
        <v>648</v>
      </c>
      <c r="D91">
        <v>2022</v>
      </c>
      <c r="E91" t="s">
        <v>8128</v>
      </c>
      <c r="F91" t="s">
        <v>1</v>
      </c>
      <c r="G91" t="s">
        <v>0</v>
      </c>
      <c r="H91" t="str">
        <f t="shared" si="4"/>
        <v>CCF</v>
      </c>
      <c r="I91" t="str">
        <f t="shared" si="5"/>
        <v>Impreso por imprenta o tiquetes</v>
      </c>
      <c r="J91" s="81" t="s">
        <v>8765</v>
      </c>
      <c r="K91" s="81" t="s">
        <v>8039</v>
      </c>
      <c r="L91">
        <v>789</v>
      </c>
      <c r="M91" t="s">
        <v>2478</v>
      </c>
      <c r="N91" t="s">
        <v>2479</v>
      </c>
      <c r="O91">
        <v>0</v>
      </c>
      <c r="P91">
        <v>0</v>
      </c>
      <c r="Q91">
        <v>0</v>
      </c>
      <c r="R91">
        <v>3982.3</v>
      </c>
      <c r="S91">
        <v>0</v>
      </c>
      <c r="T91">
        <v>0</v>
      </c>
      <c r="U91">
        <v>0</v>
      </c>
      <c r="V91">
        <v>517.69900000000007</v>
      </c>
      <c r="W91">
        <v>4499.9989999999998</v>
      </c>
      <c r="X91" t="s">
        <v>8039</v>
      </c>
      <c r="Y91" t="s">
        <v>8236</v>
      </c>
      <c r="Z91" t="s">
        <v>8039</v>
      </c>
      <c r="AA91">
        <v>0</v>
      </c>
    </row>
    <row r="92" spans="1:27">
      <c r="A92" t="s">
        <v>8120</v>
      </c>
      <c r="B92" t="str">
        <f t="shared" si="3"/>
        <v>Enero</v>
      </c>
      <c r="C92">
        <v>647</v>
      </c>
      <c r="D92">
        <v>2022</v>
      </c>
      <c r="E92" t="s">
        <v>8129</v>
      </c>
      <c r="F92" t="s">
        <v>1</v>
      </c>
      <c r="G92" t="s">
        <v>0</v>
      </c>
      <c r="H92" t="str">
        <f t="shared" si="4"/>
        <v>CCF</v>
      </c>
      <c r="I92" t="str">
        <f t="shared" si="5"/>
        <v>Impreso por imprenta o tiquetes</v>
      </c>
      <c r="J92" s="81" t="s">
        <v>8765</v>
      </c>
      <c r="K92" s="81" t="s">
        <v>8039</v>
      </c>
      <c r="L92">
        <v>1049</v>
      </c>
      <c r="M92" t="s">
        <v>1689</v>
      </c>
      <c r="N92" t="s">
        <v>1690</v>
      </c>
      <c r="O92">
        <v>0</v>
      </c>
      <c r="P92">
        <v>0</v>
      </c>
      <c r="Q92">
        <v>0</v>
      </c>
      <c r="R92">
        <v>185</v>
      </c>
      <c r="S92">
        <v>0</v>
      </c>
      <c r="T92">
        <v>0</v>
      </c>
      <c r="U92">
        <v>0</v>
      </c>
      <c r="V92">
        <v>24.05</v>
      </c>
      <c r="W92">
        <v>209.05</v>
      </c>
      <c r="X92" t="s">
        <v>8039</v>
      </c>
      <c r="Y92" t="s">
        <v>8236</v>
      </c>
      <c r="Z92" t="s">
        <v>8039</v>
      </c>
      <c r="AA92">
        <v>0</v>
      </c>
    </row>
    <row r="93" spans="1:27">
      <c r="A93" t="s">
        <v>8120</v>
      </c>
      <c r="B93" t="str">
        <f t="shared" si="3"/>
        <v>Enero</v>
      </c>
      <c r="C93">
        <v>646</v>
      </c>
      <c r="D93">
        <v>2022</v>
      </c>
      <c r="E93" t="s">
        <v>8129</v>
      </c>
      <c r="F93" t="s">
        <v>1</v>
      </c>
      <c r="G93" t="s">
        <v>0</v>
      </c>
      <c r="H93" t="str">
        <f t="shared" si="4"/>
        <v>CCF</v>
      </c>
      <c r="I93" t="str">
        <f t="shared" si="5"/>
        <v>Impreso por imprenta o tiquetes</v>
      </c>
      <c r="J93" s="81" t="s">
        <v>8765</v>
      </c>
      <c r="K93" s="81" t="s">
        <v>8039</v>
      </c>
      <c r="L93">
        <v>7834</v>
      </c>
      <c r="M93" t="s">
        <v>1196</v>
      </c>
      <c r="N93" t="s">
        <v>1197</v>
      </c>
      <c r="O93">
        <v>0</v>
      </c>
      <c r="P93">
        <v>0</v>
      </c>
      <c r="Q93">
        <v>0</v>
      </c>
      <c r="R93">
        <v>46107.6</v>
      </c>
      <c r="S93">
        <v>0</v>
      </c>
      <c r="T93">
        <v>0</v>
      </c>
      <c r="U93">
        <v>0</v>
      </c>
      <c r="V93">
        <v>5993.9880000000003</v>
      </c>
      <c r="W93">
        <v>52101.587999999996</v>
      </c>
      <c r="X93" t="s">
        <v>8039</v>
      </c>
      <c r="Y93" t="s">
        <v>8236</v>
      </c>
      <c r="Z93" t="s">
        <v>8227</v>
      </c>
      <c r="AA93">
        <v>461.08</v>
      </c>
    </row>
    <row r="94" spans="1:27">
      <c r="A94" t="s">
        <v>8120</v>
      </c>
      <c r="B94" t="str">
        <f t="shared" si="3"/>
        <v>Enero</v>
      </c>
      <c r="C94">
        <v>645</v>
      </c>
      <c r="D94">
        <v>2022</v>
      </c>
      <c r="E94" t="s">
        <v>8129</v>
      </c>
      <c r="F94" t="s">
        <v>1</v>
      </c>
      <c r="G94" t="s">
        <v>0</v>
      </c>
      <c r="H94" t="str">
        <f t="shared" si="4"/>
        <v>CCF</v>
      </c>
      <c r="I94" t="str">
        <f t="shared" si="5"/>
        <v>Impreso por imprenta o tiquetes</v>
      </c>
      <c r="J94" s="81" t="s">
        <v>8765</v>
      </c>
      <c r="K94" s="81" t="s">
        <v>8039</v>
      </c>
      <c r="L94">
        <v>7825</v>
      </c>
      <c r="M94" t="s">
        <v>1196</v>
      </c>
      <c r="N94" t="s">
        <v>1197</v>
      </c>
      <c r="O94">
        <v>0</v>
      </c>
      <c r="P94">
        <v>0</v>
      </c>
      <c r="Q94">
        <v>0</v>
      </c>
      <c r="R94">
        <v>6960.5</v>
      </c>
      <c r="S94">
        <v>0</v>
      </c>
      <c r="T94">
        <v>0</v>
      </c>
      <c r="U94">
        <v>0</v>
      </c>
      <c r="V94">
        <v>904.86500000000001</v>
      </c>
      <c r="W94">
        <v>7865.3649999999998</v>
      </c>
      <c r="X94" t="s">
        <v>8039</v>
      </c>
      <c r="Y94" t="s">
        <v>8236</v>
      </c>
      <c r="Z94" t="s">
        <v>8227</v>
      </c>
      <c r="AA94">
        <v>69.61</v>
      </c>
    </row>
    <row r="95" spans="1:27">
      <c r="A95" t="s">
        <v>8120</v>
      </c>
      <c r="B95" t="str">
        <f t="shared" si="3"/>
        <v>Enero</v>
      </c>
      <c r="C95">
        <v>644</v>
      </c>
      <c r="D95">
        <v>2022</v>
      </c>
      <c r="E95" t="s">
        <v>8129</v>
      </c>
      <c r="F95" t="s">
        <v>1</v>
      </c>
      <c r="G95" t="s">
        <v>0</v>
      </c>
      <c r="H95" t="str">
        <f t="shared" si="4"/>
        <v>CCF</v>
      </c>
      <c r="I95" t="str">
        <f t="shared" si="5"/>
        <v>Impreso por imprenta o tiquetes</v>
      </c>
      <c r="J95" s="81" t="s">
        <v>8765</v>
      </c>
      <c r="K95" s="81" t="s">
        <v>8039</v>
      </c>
      <c r="L95">
        <v>7824</v>
      </c>
      <c r="M95" t="s">
        <v>1196</v>
      </c>
      <c r="N95" t="s">
        <v>1197</v>
      </c>
      <c r="O95">
        <v>0</v>
      </c>
      <c r="P95">
        <v>0</v>
      </c>
      <c r="Q95">
        <v>0</v>
      </c>
      <c r="R95">
        <v>7102</v>
      </c>
      <c r="S95">
        <v>0</v>
      </c>
      <c r="T95">
        <v>0</v>
      </c>
      <c r="U95">
        <v>0</v>
      </c>
      <c r="V95">
        <v>923.26</v>
      </c>
      <c r="W95">
        <v>8025.26</v>
      </c>
      <c r="X95" t="s">
        <v>8039</v>
      </c>
      <c r="Y95" t="s">
        <v>8236</v>
      </c>
      <c r="Z95" t="s">
        <v>8227</v>
      </c>
      <c r="AA95">
        <v>71.02</v>
      </c>
    </row>
    <row r="96" spans="1:27">
      <c r="A96" t="s">
        <v>8120</v>
      </c>
      <c r="B96" t="str">
        <f t="shared" si="3"/>
        <v>Enero</v>
      </c>
      <c r="C96">
        <v>643</v>
      </c>
      <c r="D96">
        <v>2022</v>
      </c>
      <c r="E96" t="s">
        <v>8129</v>
      </c>
      <c r="F96" t="s">
        <v>1</v>
      </c>
      <c r="G96" t="s">
        <v>0</v>
      </c>
      <c r="H96" t="str">
        <f t="shared" si="4"/>
        <v>CCF</v>
      </c>
      <c r="I96" t="str">
        <f t="shared" si="5"/>
        <v>Impreso por imprenta o tiquetes</v>
      </c>
      <c r="J96" s="81" t="s">
        <v>8765</v>
      </c>
      <c r="K96" s="81" t="s">
        <v>8039</v>
      </c>
      <c r="L96">
        <v>7821</v>
      </c>
      <c r="M96" t="s">
        <v>1196</v>
      </c>
      <c r="N96" t="s">
        <v>1197</v>
      </c>
      <c r="O96">
        <v>0</v>
      </c>
      <c r="P96">
        <v>0</v>
      </c>
      <c r="Q96">
        <v>0</v>
      </c>
      <c r="R96">
        <v>796.2</v>
      </c>
      <c r="S96">
        <v>0</v>
      </c>
      <c r="T96">
        <v>0</v>
      </c>
      <c r="U96">
        <v>0</v>
      </c>
      <c r="V96">
        <v>103.50600000000001</v>
      </c>
      <c r="W96">
        <v>899.70600000000002</v>
      </c>
      <c r="X96" t="s">
        <v>8039</v>
      </c>
      <c r="Y96" t="s">
        <v>8236</v>
      </c>
      <c r="Z96" t="s">
        <v>8227</v>
      </c>
      <c r="AA96">
        <v>7.96</v>
      </c>
    </row>
    <row r="97" spans="1:27">
      <c r="A97" t="s">
        <v>8120</v>
      </c>
      <c r="B97" t="str">
        <f t="shared" si="3"/>
        <v>Enero</v>
      </c>
      <c r="C97">
        <v>642</v>
      </c>
      <c r="D97">
        <v>2022</v>
      </c>
      <c r="E97" t="s">
        <v>8129</v>
      </c>
      <c r="F97" t="s">
        <v>1</v>
      </c>
      <c r="G97" t="s">
        <v>0</v>
      </c>
      <c r="H97" t="str">
        <f t="shared" si="4"/>
        <v>CCF</v>
      </c>
      <c r="I97" t="str">
        <f t="shared" si="5"/>
        <v>Impreso por imprenta o tiquetes</v>
      </c>
      <c r="J97" s="81" t="s">
        <v>8765</v>
      </c>
      <c r="K97" s="81" t="s">
        <v>8039</v>
      </c>
      <c r="L97">
        <v>256731</v>
      </c>
      <c r="M97" t="s">
        <v>1547</v>
      </c>
      <c r="N97" t="s">
        <v>1548</v>
      </c>
      <c r="O97">
        <v>2.2200000000000002</v>
      </c>
      <c r="P97">
        <v>0</v>
      </c>
      <c r="Q97">
        <v>0</v>
      </c>
      <c r="R97">
        <v>20.16</v>
      </c>
      <c r="S97">
        <v>0</v>
      </c>
      <c r="T97">
        <v>0</v>
      </c>
      <c r="U97">
        <v>0</v>
      </c>
      <c r="V97">
        <v>2.6208</v>
      </c>
      <c r="W97">
        <v>25.000799999999998</v>
      </c>
      <c r="X97" t="s">
        <v>8039</v>
      </c>
      <c r="Y97" t="s">
        <v>8236</v>
      </c>
      <c r="Z97" t="s">
        <v>8039</v>
      </c>
      <c r="AA97">
        <v>0</v>
      </c>
    </row>
    <row r="98" spans="1:27">
      <c r="A98" t="s">
        <v>8120</v>
      </c>
      <c r="B98" t="str">
        <f t="shared" si="3"/>
        <v>Enero</v>
      </c>
      <c r="C98">
        <v>641</v>
      </c>
      <c r="D98">
        <v>2022</v>
      </c>
      <c r="E98" t="s">
        <v>8129</v>
      </c>
      <c r="F98" t="s">
        <v>1</v>
      </c>
      <c r="G98" t="s">
        <v>0</v>
      </c>
      <c r="H98" t="str">
        <f t="shared" si="4"/>
        <v>CCF</v>
      </c>
      <c r="I98" t="str">
        <f t="shared" si="5"/>
        <v>Impreso por imprenta o tiquetes</v>
      </c>
      <c r="J98" s="81" t="s">
        <v>8765</v>
      </c>
      <c r="K98" s="81" t="s">
        <v>8039</v>
      </c>
      <c r="L98">
        <v>1539384</v>
      </c>
      <c r="M98" t="s">
        <v>1489</v>
      </c>
      <c r="N98" t="s">
        <v>1490</v>
      </c>
      <c r="O98">
        <v>0</v>
      </c>
      <c r="P98">
        <v>0</v>
      </c>
      <c r="Q98">
        <v>0</v>
      </c>
      <c r="R98">
        <v>8.81</v>
      </c>
      <c r="S98">
        <v>0</v>
      </c>
      <c r="T98">
        <v>0</v>
      </c>
      <c r="U98">
        <v>0</v>
      </c>
      <c r="V98">
        <v>1.1453000000000002</v>
      </c>
      <c r="W98">
        <v>9.9553000000000011</v>
      </c>
      <c r="X98" t="s">
        <v>8039</v>
      </c>
      <c r="Y98" t="s">
        <v>8236</v>
      </c>
      <c r="Z98" t="s">
        <v>8039</v>
      </c>
      <c r="AA98">
        <v>0</v>
      </c>
    </row>
    <row r="99" spans="1:27">
      <c r="A99" t="s">
        <v>8120</v>
      </c>
      <c r="B99" t="str">
        <f t="shared" si="3"/>
        <v>Enero</v>
      </c>
      <c r="C99">
        <v>640</v>
      </c>
      <c r="D99">
        <v>2022</v>
      </c>
      <c r="E99" t="s">
        <v>8129</v>
      </c>
      <c r="F99" t="s">
        <v>1</v>
      </c>
      <c r="G99" t="s">
        <v>0</v>
      </c>
      <c r="H99" t="str">
        <f t="shared" si="4"/>
        <v>CCF</v>
      </c>
      <c r="I99" t="str">
        <f t="shared" si="5"/>
        <v>Impreso por imprenta o tiquetes</v>
      </c>
      <c r="J99" s="81" t="s">
        <v>8765</v>
      </c>
      <c r="K99" s="81" t="s">
        <v>8039</v>
      </c>
      <c r="L99">
        <v>34930</v>
      </c>
      <c r="M99" t="s">
        <v>1494</v>
      </c>
      <c r="N99" t="s">
        <v>1495</v>
      </c>
      <c r="O99">
        <v>0</v>
      </c>
      <c r="P99">
        <v>0</v>
      </c>
      <c r="Q99">
        <v>0</v>
      </c>
      <c r="R99">
        <v>5.66</v>
      </c>
      <c r="S99">
        <v>0</v>
      </c>
      <c r="T99">
        <v>0</v>
      </c>
      <c r="U99">
        <v>0</v>
      </c>
      <c r="V99">
        <v>0.73580000000000001</v>
      </c>
      <c r="W99">
        <v>6.3958000000000004</v>
      </c>
      <c r="X99" t="s">
        <v>8039</v>
      </c>
      <c r="Y99" t="s">
        <v>8236</v>
      </c>
      <c r="Z99" t="s">
        <v>8039</v>
      </c>
      <c r="AA99">
        <v>0</v>
      </c>
    </row>
    <row r="100" spans="1:27">
      <c r="A100" t="s">
        <v>8120</v>
      </c>
      <c r="B100" t="str">
        <f t="shared" si="3"/>
        <v>Enero</v>
      </c>
      <c r="C100">
        <v>639</v>
      </c>
      <c r="D100">
        <v>2022</v>
      </c>
      <c r="E100" t="s">
        <v>8129</v>
      </c>
      <c r="F100" t="s">
        <v>1</v>
      </c>
      <c r="G100" t="s">
        <v>0</v>
      </c>
      <c r="H100" t="str">
        <f t="shared" si="4"/>
        <v>CCF</v>
      </c>
      <c r="I100" t="str">
        <f t="shared" si="5"/>
        <v>Impreso por imprenta o tiquetes</v>
      </c>
      <c r="J100" s="81" t="s">
        <v>8765</v>
      </c>
      <c r="K100" s="81" t="s">
        <v>8039</v>
      </c>
      <c r="L100">
        <v>1198606</v>
      </c>
      <c r="M100" t="s">
        <v>1526</v>
      </c>
      <c r="N100" t="s">
        <v>1527</v>
      </c>
      <c r="O100">
        <v>1.75</v>
      </c>
      <c r="P100">
        <v>0</v>
      </c>
      <c r="Q100">
        <v>0</v>
      </c>
      <c r="R100">
        <v>16.149999999999999</v>
      </c>
      <c r="S100">
        <v>0</v>
      </c>
      <c r="T100">
        <v>0</v>
      </c>
      <c r="U100">
        <v>0</v>
      </c>
      <c r="V100">
        <v>2.0994999999999999</v>
      </c>
      <c r="W100">
        <v>19.999499999999998</v>
      </c>
      <c r="X100" t="s">
        <v>8039</v>
      </c>
      <c r="Y100" t="s">
        <v>8236</v>
      </c>
      <c r="Z100" t="s">
        <v>8039</v>
      </c>
      <c r="AA100">
        <v>0</v>
      </c>
    </row>
    <row r="101" spans="1:27">
      <c r="A101" t="s">
        <v>8120</v>
      </c>
      <c r="B101" t="str">
        <f t="shared" si="3"/>
        <v>Enero</v>
      </c>
      <c r="C101">
        <v>638</v>
      </c>
      <c r="D101">
        <v>2022</v>
      </c>
      <c r="E101" t="s">
        <v>8129</v>
      </c>
      <c r="F101" t="s">
        <v>1</v>
      </c>
      <c r="G101" t="s">
        <v>0</v>
      </c>
      <c r="H101" t="str">
        <f t="shared" si="4"/>
        <v>CCF</v>
      </c>
      <c r="I101" t="str">
        <f t="shared" si="5"/>
        <v>Impreso por imprenta o tiquetes</v>
      </c>
      <c r="J101" s="81" t="s">
        <v>8765</v>
      </c>
      <c r="K101" s="81" t="s">
        <v>8039</v>
      </c>
      <c r="L101">
        <v>542</v>
      </c>
      <c r="M101" t="s">
        <v>1653</v>
      </c>
      <c r="N101" t="s">
        <v>1654</v>
      </c>
      <c r="O101">
        <v>0</v>
      </c>
      <c r="P101">
        <v>0</v>
      </c>
      <c r="Q101">
        <v>0</v>
      </c>
      <c r="R101">
        <v>6.2</v>
      </c>
      <c r="S101">
        <v>0</v>
      </c>
      <c r="T101">
        <v>0</v>
      </c>
      <c r="U101">
        <v>0</v>
      </c>
      <c r="V101">
        <v>0.80600000000000005</v>
      </c>
      <c r="W101">
        <v>7.0060000000000002</v>
      </c>
      <c r="X101" t="s">
        <v>8039</v>
      </c>
      <c r="Y101" t="s">
        <v>8236</v>
      </c>
      <c r="Z101" t="s">
        <v>8039</v>
      </c>
      <c r="AA101">
        <v>0</v>
      </c>
    </row>
    <row r="102" spans="1:27">
      <c r="A102" t="s">
        <v>8120</v>
      </c>
      <c r="B102" t="str">
        <f t="shared" si="3"/>
        <v>Enero</v>
      </c>
      <c r="C102">
        <v>637</v>
      </c>
      <c r="D102">
        <v>2022</v>
      </c>
      <c r="E102" t="s">
        <v>8131</v>
      </c>
      <c r="F102" t="s">
        <v>1</v>
      </c>
      <c r="G102" t="s">
        <v>0</v>
      </c>
      <c r="H102" t="str">
        <f t="shared" si="4"/>
        <v>CCF</v>
      </c>
      <c r="I102" t="str">
        <f t="shared" si="5"/>
        <v>Impreso por imprenta o tiquetes</v>
      </c>
      <c r="J102" s="81" t="s">
        <v>8765</v>
      </c>
      <c r="K102" s="81" t="s">
        <v>8039</v>
      </c>
      <c r="L102">
        <v>24891</v>
      </c>
      <c r="M102" t="s">
        <v>8072</v>
      </c>
      <c r="N102" t="s">
        <v>8073</v>
      </c>
      <c r="O102">
        <v>2.34</v>
      </c>
      <c r="P102">
        <v>0</v>
      </c>
      <c r="Q102">
        <v>0</v>
      </c>
      <c r="R102">
        <v>24.48</v>
      </c>
      <c r="S102">
        <v>0</v>
      </c>
      <c r="T102">
        <v>0</v>
      </c>
      <c r="U102">
        <v>0</v>
      </c>
      <c r="V102">
        <v>3.1824000000000003</v>
      </c>
      <c r="W102">
        <v>30.002400000000002</v>
      </c>
      <c r="X102" t="s">
        <v>8039</v>
      </c>
      <c r="Y102" t="s">
        <v>8236</v>
      </c>
      <c r="Z102" t="s">
        <v>8039</v>
      </c>
      <c r="AA102">
        <v>0</v>
      </c>
    </row>
    <row r="103" spans="1:27">
      <c r="A103" t="s">
        <v>8120</v>
      </c>
      <c r="B103" t="str">
        <f t="shared" si="3"/>
        <v>Enero</v>
      </c>
      <c r="C103">
        <v>636</v>
      </c>
      <c r="D103">
        <v>2022</v>
      </c>
      <c r="E103" t="s">
        <v>8131</v>
      </c>
      <c r="F103" t="s">
        <v>1</v>
      </c>
      <c r="G103" t="s">
        <v>0</v>
      </c>
      <c r="H103" t="str">
        <f t="shared" si="4"/>
        <v>CCF</v>
      </c>
      <c r="I103" t="str">
        <f t="shared" si="5"/>
        <v>Impreso por imprenta o tiquetes</v>
      </c>
      <c r="J103" s="81" t="s">
        <v>8765</v>
      </c>
      <c r="K103" s="81" t="s">
        <v>8039</v>
      </c>
      <c r="L103">
        <v>1799</v>
      </c>
      <c r="M103" t="s">
        <v>1586</v>
      </c>
      <c r="N103" t="s">
        <v>1587</v>
      </c>
      <c r="O103">
        <v>0</v>
      </c>
      <c r="P103">
        <v>0</v>
      </c>
      <c r="Q103">
        <v>0</v>
      </c>
      <c r="R103">
        <v>743.36</v>
      </c>
      <c r="S103">
        <v>0</v>
      </c>
      <c r="T103">
        <v>0</v>
      </c>
      <c r="U103">
        <v>0</v>
      </c>
      <c r="V103">
        <v>96.636800000000008</v>
      </c>
      <c r="W103">
        <v>839.99680000000001</v>
      </c>
      <c r="X103" t="s">
        <v>8039</v>
      </c>
      <c r="Y103" t="s">
        <v>8236</v>
      </c>
      <c r="Z103" t="s">
        <v>8039</v>
      </c>
      <c r="AA103">
        <v>0</v>
      </c>
    </row>
    <row r="104" spans="1:27">
      <c r="A104" t="s">
        <v>8120</v>
      </c>
      <c r="B104" t="str">
        <f t="shared" si="3"/>
        <v>Enero</v>
      </c>
      <c r="C104">
        <v>635</v>
      </c>
      <c r="D104">
        <v>2022</v>
      </c>
      <c r="E104" t="s">
        <v>8132</v>
      </c>
      <c r="F104" t="s">
        <v>1</v>
      </c>
      <c r="G104" t="s">
        <v>0</v>
      </c>
      <c r="H104" t="str">
        <f t="shared" si="4"/>
        <v>CCF</v>
      </c>
      <c r="I104" t="str">
        <f t="shared" si="5"/>
        <v>Impreso por imprenta o tiquetes</v>
      </c>
      <c r="J104" s="81" t="s">
        <v>8765</v>
      </c>
      <c r="K104" s="81" t="s">
        <v>8039</v>
      </c>
      <c r="L104">
        <v>446</v>
      </c>
      <c r="M104" t="s">
        <v>1724</v>
      </c>
      <c r="N104" t="s">
        <v>1725</v>
      </c>
      <c r="O104">
        <v>0</v>
      </c>
      <c r="P104">
        <v>0</v>
      </c>
      <c r="Q104">
        <v>0</v>
      </c>
      <c r="R104">
        <v>19.29</v>
      </c>
      <c r="S104">
        <v>0</v>
      </c>
      <c r="T104">
        <v>0</v>
      </c>
      <c r="U104">
        <v>0</v>
      </c>
      <c r="V104">
        <v>2.5076999999999998</v>
      </c>
      <c r="W104">
        <v>21.797699999999999</v>
      </c>
      <c r="X104" t="s">
        <v>8039</v>
      </c>
      <c r="Y104" t="s">
        <v>8236</v>
      </c>
      <c r="Z104" t="s">
        <v>8039</v>
      </c>
      <c r="AA104">
        <v>0</v>
      </c>
    </row>
    <row r="105" spans="1:27">
      <c r="A105" t="s">
        <v>8120</v>
      </c>
      <c r="B105" t="str">
        <f t="shared" si="3"/>
        <v>Enero</v>
      </c>
      <c r="C105">
        <v>634</v>
      </c>
      <c r="D105">
        <v>2022</v>
      </c>
      <c r="E105" t="s">
        <v>8132</v>
      </c>
      <c r="F105" t="s">
        <v>1</v>
      </c>
      <c r="G105" t="s">
        <v>0</v>
      </c>
      <c r="H105" t="str">
        <f t="shared" si="4"/>
        <v>CCF</v>
      </c>
      <c r="I105" t="str">
        <f t="shared" si="5"/>
        <v>Impreso por imprenta o tiquetes</v>
      </c>
      <c r="J105" s="81" t="s">
        <v>8765</v>
      </c>
      <c r="K105" s="81" t="s">
        <v>8039</v>
      </c>
      <c r="L105">
        <v>235151</v>
      </c>
      <c r="M105" t="s">
        <v>1584</v>
      </c>
      <c r="N105" t="s">
        <v>1585</v>
      </c>
      <c r="O105">
        <v>0</v>
      </c>
      <c r="P105">
        <v>0</v>
      </c>
      <c r="Q105">
        <v>0</v>
      </c>
      <c r="R105">
        <v>115.93</v>
      </c>
      <c r="S105">
        <v>0</v>
      </c>
      <c r="T105">
        <v>0</v>
      </c>
      <c r="U105">
        <v>0</v>
      </c>
      <c r="V105">
        <v>15.070900000000002</v>
      </c>
      <c r="W105">
        <v>131.0009</v>
      </c>
      <c r="X105" t="s">
        <v>8039</v>
      </c>
      <c r="Y105" t="s">
        <v>8236</v>
      </c>
      <c r="Z105" t="s">
        <v>8253</v>
      </c>
      <c r="AA105">
        <v>1.1599999999999999</v>
      </c>
    </row>
    <row r="106" spans="1:27">
      <c r="A106" t="s">
        <v>8120</v>
      </c>
      <c r="B106" t="str">
        <f t="shared" si="3"/>
        <v>Enero</v>
      </c>
      <c r="C106">
        <v>633</v>
      </c>
      <c r="D106">
        <v>2022</v>
      </c>
      <c r="E106" t="s">
        <v>8145</v>
      </c>
      <c r="F106" t="s">
        <v>1</v>
      </c>
      <c r="G106" t="s">
        <v>0</v>
      </c>
      <c r="H106" t="str">
        <f t="shared" si="4"/>
        <v>CCF</v>
      </c>
      <c r="I106" t="str">
        <f t="shared" si="5"/>
        <v>Impreso por imprenta o tiquetes</v>
      </c>
      <c r="J106" s="81" t="s">
        <v>8765</v>
      </c>
      <c r="K106" s="81" t="s">
        <v>8039</v>
      </c>
      <c r="L106">
        <v>501835</v>
      </c>
      <c r="M106" t="s">
        <v>1498</v>
      </c>
      <c r="N106" t="s">
        <v>1499</v>
      </c>
      <c r="O106">
        <v>0</v>
      </c>
      <c r="P106">
        <v>0</v>
      </c>
      <c r="Q106">
        <v>0</v>
      </c>
      <c r="R106">
        <v>8.8000000000000007</v>
      </c>
      <c r="S106">
        <v>0</v>
      </c>
      <c r="T106">
        <v>0</v>
      </c>
      <c r="U106">
        <v>0</v>
      </c>
      <c r="V106">
        <v>1.1440000000000001</v>
      </c>
      <c r="W106">
        <v>9.9440000000000008</v>
      </c>
      <c r="X106" t="s">
        <v>8039</v>
      </c>
      <c r="Y106" t="s">
        <v>8236</v>
      </c>
      <c r="Z106" t="s">
        <v>8039</v>
      </c>
      <c r="AA106">
        <v>0</v>
      </c>
    </row>
    <row r="107" spans="1:27">
      <c r="A107" t="s">
        <v>8120</v>
      </c>
      <c r="B107" t="str">
        <f t="shared" si="3"/>
        <v>Enero</v>
      </c>
      <c r="C107">
        <v>632</v>
      </c>
      <c r="D107">
        <v>2022</v>
      </c>
      <c r="E107" t="s">
        <v>8145</v>
      </c>
      <c r="F107" t="s">
        <v>1</v>
      </c>
      <c r="G107" t="s">
        <v>0</v>
      </c>
      <c r="H107" t="str">
        <f t="shared" si="4"/>
        <v>CCF</v>
      </c>
      <c r="I107" t="str">
        <f t="shared" si="5"/>
        <v>Impreso por imprenta o tiquetes</v>
      </c>
      <c r="J107" s="81" t="s">
        <v>8765</v>
      </c>
      <c r="K107" s="81" t="s">
        <v>8039</v>
      </c>
      <c r="L107">
        <v>6461</v>
      </c>
      <c r="M107" t="s">
        <v>8254</v>
      </c>
      <c r="N107" t="s">
        <v>8255</v>
      </c>
      <c r="O107">
        <v>0</v>
      </c>
      <c r="P107">
        <v>0</v>
      </c>
      <c r="Q107">
        <v>0</v>
      </c>
      <c r="R107">
        <v>770.95</v>
      </c>
      <c r="S107">
        <v>0</v>
      </c>
      <c r="T107">
        <v>0</v>
      </c>
      <c r="U107">
        <v>0</v>
      </c>
      <c r="V107">
        <v>100.22350000000002</v>
      </c>
      <c r="W107">
        <v>871.1735000000001</v>
      </c>
      <c r="X107" t="s">
        <v>8039</v>
      </c>
      <c r="Y107" t="s">
        <v>8236</v>
      </c>
      <c r="Z107" t="s">
        <v>8039</v>
      </c>
      <c r="AA107">
        <v>0</v>
      </c>
    </row>
    <row r="108" spans="1:27">
      <c r="A108" t="s">
        <v>8120</v>
      </c>
      <c r="B108" t="str">
        <f t="shared" si="3"/>
        <v>Enero</v>
      </c>
      <c r="C108">
        <v>631</v>
      </c>
      <c r="D108">
        <v>2022</v>
      </c>
      <c r="E108" t="s">
        <v>8145</v>
      </c>
      <c r="F108" t="s">
        <v>1</v>
      </c>
      <c r="G108" t="s">
        <v>0</v>
      </c>
      <c r="H108" t="str">
        <f t="shared" si="4"/>
        <v>CCF</v>
      </c>
      <c r="I108" t="str">
        <f t="shared" si="5"/>
        <v>Impreso por imprenta o tiquetes</v>
      </c>
      <c r="J108" s="81" t="s">
        <v>8765</v>
      </c>
      <c r="K108" s="81" t="s">
        <v>8039</v>
      </c>
      <c r="L108">
        <v>1066</v>
      </c>
      <c r="M108" t="s">
        <v>1689</v>
      </c>
      <c r="N108" t="s">
        <v>1690</v>
      </c>
      <c r="O108">
        <v>0</v>
      </c>
      <c r="P108">
        <v>0</v>
      </c>
      <c r="Q108">
        <v>0</v>
      </c>
      <c r="R108">
        <v>115</v>
      </c>
      <c r="S108">
        <v>0</v>
      </c>
      <c r="T108">
        <v>0</v>
      </c>
      <c r="U108">
        <v>0</v>
      </c>
      <c r="V108">
        <v>14.950000000000001</v>
      </c>
      <c r="W108">
        <v>129.94999999999999</v>
      </c>
      <c r="X108" t="s">
        <v>8039</v>
      </c>
      <c r="Y108" t="s">
        <v>8236</v>
      </c>
      <c r="Z108" t="s">
        <v>8039</v>
      </c>
      <c r="AA108">
        <v>0</v>
      </c>
    </row>
    <row r="109" spans="1:27">
      <c r="A109" t="s">
        <v>8120</v>
      </c>
      <c r="B109" t="str">
        <f t="shared" si="3"/>
        <v>Enero</v>
      </c>
      <c r="C109">
        <v>630</v>
      </c>
      <c r="D109">
        <v>2022</v>
      </c>
      <c r="E109" t="s">
        <v>8145</v>
      </c>
      <c r="F109" t="s">
        <v>1</v>
      </c>
      <c r="G109" t="s">
        <v>0</v>
      </c>
      <c r="H109" t="str">
        <f t="shared" si="4"/>
        <v>CCF</v>
      </c>
      <c r="I109" t="str">
        <f t="shared" si="5"/>
        <v>Impreso por imprenta o tiquetes</v>
      </c>
      <c r="J109" s="81" t="s">
        <v>8765</v>
      </c>
      <c r="K109" s="81" t="s">
        <v>8039</v>
      </c>
      <c r="L109">
        <v>57967</v>
      </c>
      <c r="M109" t="s">
        <v>1666</v>
      </c>
      <c r="N109" t="s">
        <v>1667</v>
      </c>
      <c r="O109">
        <v>5.22</v>
      </c>
      <c r="P109">
        <v>0</v>
      </c>
      <c r="Q109">
        <v>0</v>
      </c>
      <c r="R109">
        <v>47.34</v>
      </c>
      <c r="S109">
        <v>0</v>
      </c>
      <c r="T109">
        <v>0</v>
      </c>
      <c r="U109">
        <v>0</v>
      </c>
      <c r="V109">
        <v>6.1542000000000003</v>
      </c>
      <c r="W109">
        <v>58.714200000000005</v>
      </c>
      <c r="X109" t="s">
        <v>8039</v>
      </c>
      <c r="Y109" t="s">
        <v>8236</v>
      </c>
      <c r="Z109" t="s">
        <v>8039</v>
      </c>
      <c r="AA109">
        <v>0</v>
      </c>
    </row>
    <row r="110" spans="1:27">
      <c r="A110" t="s">
        <v>8120</v>
      </c>
      <c r="B110" t="str">
        <f t="shared" si="3"/>
        <v>Enero</v>
      </c>
      <c r="C110">
        <v>629</v>
      </c>
      <c r="D110">
        <v>2022</v>
      </c>
      <c r="E110" t="s">
        <v>8145</v>
      </c>
      <c r="F110" t="s">
        <v>1</v>
      </c>
      <c r="G110" t="s">
        <v>0</v>
      </c>
      <c r="H110" t="str">
        <f t="shared" si="4"/>
        <v>CCF</v>
      </c>
      <c r="I110" t="str">
        <f t="shared" si="5"/>
        <v>Impreso por imprenta o tiquetes</v>
      </c>
      <c r="J110" s="81" t="s">
        <v>8765</v>
      </c>
      <c r="K110" s="81" t="s">
        <v>8039</v>
      </c>
      <c r="L110">
        <v>2530</v>
      </c>
      <c r="M110" t="s">
        <v>735</v>
      </c>
      <c r="N110" t="s">
        <v>736</v>
      </c>
      <c r="O110">
        <v>0</v>
      </c>
      <c r="P110">
        <v>0</v>
      </c>
      <c r="Q110">
        <v>0</v>
      </c>
      <c r="R110">
        <v>136</v>
      </c>
      <c r="S110">
        <v>0</v>
      </c>
      <c r="T110">
        <v>0</v>
      </c>
      <c r="U110">
        <v>0</v>
      </c>
      <c r="V110">
        <v>17.68</v>
      </c>
      <c r="W110">
        <v>153.68</v>
      </c>
      <c r="X110" t="s">
        <v>8039</v>
      </c>
      <c r="Y110" t="s">
        <v>8236</v>
      </c>
      <c r="Z110" t="s">
        <v>8039</v>
      </c>
      <c r="AA110">
        <v>0</v>
      </c>
    </row>
    <row r="111" spans="1:27">
      <c r="A111" t="s">
        <v>8120</v>
      </c>
      <c r="B111" t="str">
        <f t="shared" si="3"/>
        <v>Enero</v>
      </c>
      <c r="C111">
        <v>628</v>
      </c>
      <c r="D111">
        <v>2022</v>
      </c>
      <c r="E111" t="s">
        <v>8145</v>
      </c>
      <c r="F111" t="s">
        <v>1</v>
      </c>
      <c r="G111" t="s">
        <v>0</v>
      </c>
      <c r="H111" t="str">
        <f t="shared" si="4"/>
        <v>CCF</v>
      </c>
      <c r="I111" t="str">
        <f t="shared" si="5"/>
        <v>Impreso por imprenta o tiquetes</v>
      </c>
      <c r="J111" s="81" t="s">
        <v>8765</v>
      </c>
      <c r="K111" s="81" t="s">
        <v>8039</v>
      </c>
      <c r="L111">
        <v>27469</v>
      </c>
      <c r="M111" t="s">
        <v>2943</v>
      </c>
      <c r="N111" t="s">
        <v>2944</v>
      </c>
      <c r="O111">
        <v>2.64</v>
      </c>
      <c r="P111">
        <v>0</v>
      </c>
      <c r="Q111">
        <v>0</v>
      </c>
      <c r="R111">
        <v>24.21</v>
      </c>
      <c r="S111">
        <v>0</v>
      </c>
      <c r="T111">
        <v>0</v>
      </c>
      <c r="U111">
        <v>0</v>
      </c>
      <c r="V111">
        <v>3.1473000000000004</v>
      </c>
      <c r="W111">
        <v>29.997300000000003</v>
      </c>
      <c r="X111" t="s">
        <v>8039</v>
      </c>
      <c r="Y111" t="s">
        <v>8236</v>
      </c>
      <c r="Z111" t="s">
        <v>8039</v>
      </c>
      <c r="AA111">
        <v>0</v>
      </c>
    </row>
    <row r="112" spans="1:27">
      <c r="A112" t="s">
        <v>8120</v>
      </c>
      <c r="B112" t="str">
        <f t="shared" si="3"/>
        <v>Enero</v>
      </c>
      <c r="C112">
        <v>627</v>
      </c>
      <c r="D112">
        <v>2022</v>
      </c>
      <c r="E112" t="s">
        <v>8145</v>
      </c>
      <c r="F112" t="s">
        <v>1</v>
      </c>
      <c r="G112" t="s">
        <v>0</v>
      </c>
      <c r="H112" t="str">
        <f t="shared" si="4"/>
        <v>CCF</v>
      </c>
      <c r="I112" t="str">
        <f t="shared" si="5"/>
        <v>Impreso por imprenta o tiquetes</v>
      </c>
      <c r="J112" s="81" t="s">
        <v>8765</v>
      </c>
      <c r="K112" s="81" t="s">
        <v>8039</v>
      </c>
      <c r="L112">
        <v>2036142</v>
      </c>
      <c r="M112" t="s">
        <v>1496</v>
      </c>
      <c r="N112" t="s">
        <v>1497</v>
      </c>
      <c r="O112">
        <v>1.6</v>
      </c>
      <c r="P112">
        <v>0</v>
      </c>
      <c r="Q112">
        <v>0</v>
      </c>
      <c r="R112">
        <v>16.28</v>
      </c>
      <c r="S112">
        <v>0</v>
      </c>
      <c r="T112">
        <v>0</v>
      </c>
      <c r="U112">
        <v>0</v>
      </c>
      <c r="V112">
        <v>2.1164000000000001</v>
      </c>
      <c r="W112">
        <v>19.996400000000001</v>
      </c>
      <c r="X112" t="s">
        <v>8039</v>
      </c>
      <c r="Y112" t="s">
        <v>8236</v>
      </c>
      <c r="Z112" t="s">
        <v>8039</v>
      </c>
      <c r="AA112">
        <v>0</v>
      </c>
    </row>
    <row r="113" spans="1:27">
      <c r="A113" t="s">
        <v>8120</v>
      </c>
      <c r="B113" t="str">
        <f t="shared" si="3"/>
        <v>Enero</v>
      </c>
      <c r="C113">
        <v>626</v>
      </c>
      <c r="D113">
        <v>2022</v>
      </c>
      <c r="E113" t="s">
        <v>8133</v>
      </c>
      <c r="F113" t="s">
        <v>1</v>
      </c>
      <c r="G113" t="s">
        <v>0</v>
      </c>
      <c r="H113" t="str">
        <f t="shared" si="4"/>
        <v>CCF</v>
      </c>
      <c r="I113" t="str">
        <f t="shared" si="5"/>
        <v>Impreso por imprenta o tiquetes</v>
      </c>
      <c r="J113" s="81" t="s">
        <v>8765</v>
      </c>
      <c r="K113" s="81" t="s">
        <v>8039</v>
      </c>
      <c r="L113">
        <v>605</v>
      </c>
      <c r="M113" t="s">
        <v>1503</v>
      </c>
      <c r="N113" t="s">
        <v>1504</v>
      </c>
      <c r="O113">
        <v>0</v>
      </c>
      <c r="P113">
        <v>0</v>
      </c>
      <c r="Q113">
        <v>0</v>
      </c>
      <c r="R113">
        <v>1468.29</v>
      </c>
      <c r="S113">
        <v>0</v>
      </c>
      <c r="T113">
        <v>0</v>
      </c>
      <c r="U113">
        <v>0</v>
      </c>
      <c r="V113">
        <v>190.8777</v>
      </c>
      <c r="W113">
        <v>1659.1677</v>
      </c>
      <c r="X113" t="s">
        <v>8039</v>
      </c>
      <c r="Y113" t="s">
        <v>8236</v>
      </c>
      <c r="Z113" t="s">
        <v>8039</v>
      </c>
      <c r="AA113">
        <v>0</v>
      </c>
    </row>
    <row r="114" spans="1:27">
      <c r="A114" t="s">
        <v>8120</v>
      </c>
      <c r="B114" t="str">
        <f t="shared" si="3"/>
        <v>Enero</v>
      </c>
      <c r="C114">
        <v>625</v>
      </c>
      <c r="D114">
        <v>2022</v>
      </c>
      <c r="E114" t="s">
        <v>8133</v>
      </c>
      <c r="F114" t="s">
        <v>1</v>
      </c>
      <c r="G114" t="s">
        <v>0</v>
      </c>
      <c r="H114" t="str">
        <f t="shared" si="4"/>
        <v>CCF</v>
      </c>
      <c r="I114" t="str">
        <f t="shared" si="5"/>
        <v>Impreso por imprenta o tiquetes</v>
      </c>
      <c r="J114" s="81" t="s">
        <v>8765</v>
      </c>
      <c r="K114" s="81" t="s">
        <v>8039</v>
      </c>
      <c r="L114">
        <v>22117596</v>
      </c>
      <c r="M114" t="s">
        <v>1566</v>
      </c>
      <c r="N114" t="s">
        <v>1567</v>
      </c>
      <c r="O114">
        <v>0</v>
      </c>
      <c r="P114">
        <v>0</v>
      </c>
      <c r="Q114">
        <v>0</v>
      </c>
      <c r="R114">
        <v>84.48</v>
      </c>
      <c r="S114">
        <v>0</v>
      </c>
      <c r="T114">
        <v>0</v>
      </c>
      <c r="U114">
        <v>0</v>
      </c>
      <c r="V114">
        <v>10.9824</v>
      </c>
      <c r="W114">
        <v>95.462400000000002</v>
      </c>
      <c r="X114" t="s">
        <v>8039</v>
      </c>
      <c r="Y114" t="s">
        <v>8236</v>
      </c>
      <c r="Z114" t="s">
        <v>8039</v>
      </c>
      <c r="AA114">
        <v>0</v>
      </c>
    </row>
    <row r="115" spans="1:27">
      <c r="A115" t="s">
        <v>8120</v>
      </c>
      <c r="B115" t="str">
        <f t="shared" si="3"/>
        <v>Enero</v>
      </c>
      <c r="C115">
        <v>624</v>
      </c>
      <c r="D115">
        <v>2022</v>
      </c>
      <c r="E115" t="s">
        <v>8133</v>
      </c>
      <c r="F115" t="s">
        <v>1</v>
      </c>
      <c r="G115" t="s">
        <v>0</v>
      </c>
      <c r="H115" t="str">
        <f t="shared" si="4"/>
        <v>CCF</v>
      </c>
      <c r="I115" t="str">
        <f t="shared" si="5"/>
        <v>Impreso por imprenta o tiquetes</v>
      </c>
      <c r="J115" s="81" t="s">
        <v>8765</v>
      </c>
      <c r="K115" s="81" t="s">
        <v>8039</v>
      </c>
      <c r="L115">
        <v>7913</v>
      </c>
      <c r="M115" t="s">
        <v>1196</v>
      </c>
      <c r="N115" t="s">
        <v>1197</v>
      </c>
      <c r="O115">
        <v>0</v>
      </c>
      <c r="P115">
        <v>0</v>
      </c>
      <c r="Q115">
        <v>0</v>
      </c>
      <c r="R115">
        <v>56525.7</v>
      </c>
      <c r="S115">
        <v>0</v>
      </c>
      <c r="T115">
        <v>0</v>
      </c>
      <c r="U115">
        <v>0</v>
      </c>
      <c r="V115">
        <v>7348.3409999999994</v>
      </c>
      <c r="W115">
        <v>63874.040999999997</v>
      </c>
      <c r="X115" t="s">
        <v>8039</v>
      </c>
      <c r="Y115" t="s">
        <v>8236</v>
      </c>
      <c r="Z115" t="s">
        <v>8227</v>
      </c>
      <c r="AA115">
        <v>565.26</v>
      </c>
    </row>
    <row r="116" spans="1:27">
      <c r="A116" t="s">
        <v>8120</v>
      </c>
      <c r="B116" t="str">
        <f t="shared" si="3"/>
        <v>Enero</v>
      </c>
      <c r="C116">
        <v>623</v>
      </c>
      <c r="D116">
        <v>2022</v>
      </c>
      <c r="E116" t="s">
        <v>8133</v>
      </c>
      <c r="F116" t="s">
        <v>1</v>
      </c>
      <c r="G116" t="s">
        <v>0</v>
      </c>
      <c r="H116" t="str">
        <f t="shared" si="4"/>
        <v>CCF</v>
      </c>
      <c r="I116" t="str">
        <f t="shared" si="5"/>
        <v>Impreso por imprenta o tiquetes</v>
      </c>
      <c r="J116" s="81" t="s">
        <v>8765</v>
      </c>
      <c r="K116" s="81" t="s">
        <v>8039</v>
      </c>
      <c r="L116">
        <v>7906</v>
      </c>
      <c r="M116" t="s">
        <v>1196</v>
      </c>
      <c r="N116" t="s">
        <v>1197</v>
      </c>
      <c r="O116">
        <v>0</v>
      </c>
      <c r="P116">
        <v>0</v>
      </c>
      <c r="Q116">
        <v>0</v>
      </c>
      <c r="R116">
        <v>6799.5</v>
      </c>
      <c r="S116">
        <v>0</v>
      </c>
      <c r="T116">
        <v>0</v>
      </c>
      <c r="U116">
        <v>0</v>
      </c>
      <c r="V116">
        <v>883.93500000000006</v>
      </c>
      <c r="W116">
        <v>7683.4350000000004</v>
      </c>
      <c r="X116" t="s">
        <v>8039</v>
      </c>
      <c r="Y116" t="s">
        <v>8236</v>
      </c>
      <c r="Z116" t="s">
        <v>8227</v>
      </c>
      <c r="AA116">
        <v>68</v>
      </c>
    </row>
    <row r="117" spans="1:27">
      <c r="A117" t="s">
        <v>8120</v>
      </c>
      <c r="B117" t="str">
        <f t="shared" si="3"/>
        <v>Enero</v>
      </c>
      <c r="C117">
        <v>622</v>
      </c>
      <c r="D117">
        <v>2022</v>
      </c>
      <c r="E117" t="s">
        <v>8133</v>
      </c>
      <c r="F117" t="s">
        <v>1</v>
      </c>
      <c r="G117" t="s">
        <v>0</v>
      </c>
      <c r="H117" t="str">
        <f t="shared" si="4"/>
        <v>CCF</v>
      </c>
      <c r="I117" t="str">
        <f t="shared" si="5"/>
        <v>Impreso por imprenta o tiquetes</v>
      </c>
      <c r="J117" s="81" t="s">
        <v>8765</v>
      </c>
      <c r="K117" s="81" t="s">
        <v>8039</v>
      </c>
      <c r="L117">
        <v>7905</v>
      </c>
      <c r="M117" t="s">
        <v>1196</v>
      </c>
      <c r="N117" t="s">
        <v>1197</v>
      </c>
      <c r="O117">
        <v>0</v>
      </c>
      <c r="P117">
        <v>0</v>
      </c>
      <c r="Q117">
        <v>0</v>
      </c>
      <c r="R117">
        <v>11921</v>
      </c>
      <c r="S117">
        <v>0</v>
      </c>
      <c r="T117">
        <v>0</v>
      </c>
      <c r="U117">
        <v>0</v>
      </c>
      <c r="V117">
        <v>1549.73</v>
      </c>
      <c r="W117">
        <v>13470.73</v>
      </c>
      <c r="X117" t="s">
        <v>8039</v>
      </c>
      <c r="Y117" t="s">
        <v>8236</v>
      </c>
      <c r="Z117" t="s">
        <v>8227</v>
      </c>
      <c r="AA117">
        <v>119.21</v>
      </c>
    </row>
    <row r="118" spans="1:27">
      <c r="A118" t="s">
        <v>8120</v>
      </c>
      <c r="B118" t="str">
        <f t="shared" si="3"/>
        <v>Enero</v>
      </c>
      <c r="C118">
        <v>621</v>
      </c>
      <c r="D118">
        <v>2022</v>
      </c>
      <c r="E118" t="s">
        <v>8133</v>
      </c>
      <c r="F118" t="s">
        <v>1</v>
      </c>
      <c r="G118" t="s">
        <v>0</v>
      </c>
      <c r="H118" t="str">
        <f t="shared" si="4"/>
        <v>CCF</v>
      </c>
      <c r="I118" t="str">
        <f t="shared" si="5"/>
        <v>Impreso por imprenta o tiquetes</v>
      </c>
      <c r="J118" s="81" t="s">
        <v>8765</v>
      </c>
      <c r="K118" s="81" t="s">
        <v>8039</v>
      </c>
      <c r="L118">
        <v>1069</v>
      </c>
      <c r="M118" t="s">
        <v>1689</v>
      </c>
      <c r="N118" t="s">
        <v>1690</v>
      </c>
      <c r="O118">
        <v>0</v>
      </c>
      <c r="P118">
        <v>0</v>
      </c>
      <c r="Q118">
        <v>0</v>
      </c>
      <c r="R118">
        <v>45</v>
      </c>
      <c r="S118">
        <v>0</v>
      </c>
      <c r="T118">
        <v>0</v>
      </c>
      <c r="U118">
        <v>0</v>
      </c>
      <c r="V118">
        <v>5.8500000000000005</v>
      </c>
      <c r="W118">
        <v>50.85</v>
      </c>
      <c r="X118" t="s">
        <v>8039</v>
      </c>
      <c r="Y118" t="s">
        <v>8236</v>
      </c>
      <c r="Z118" t="s">
        <v>8039</v>
      </c>
      <c r="AA118">
        <v>0</v>
      </c>
    </row>
    <row r="119" spans="1:27">
      <c r="A119" t="s">
        <v>8120</v>
      </c>
      <c r="B119" t="str">
        <f t="shared" si="3"/>
        <v>Enero</v>
      </c>
      <c r="C119">
        <v>620</v>
      </c>
      <c r="D119">
        <v>2022</v>
      </c>
      <c r="E119" t="s">
        <v>8133</v>
      </c>
      <c r="F119" t="s">
        <v>1</v>
      </c>
      <c r="G119" t="s">
        <v>0</v>
      </c>
      <c r="H119" t="str">
        <f t="shared" si="4"/>
        <v>CCF</v>
      </c>
      <c r="I119" t="str">
        <f t="shared" si="5"/>
        <v>Impreso por imprenta o tiquetes</v>
      </c>
      <c r="J119" s="81" t="s">
        <v>8765</v>
      </c>
      <c r="K119" s="81" t="s">
        <v>8039</v>
      </c>
      <c r="L119">
        <v>9879</v>
      </c>
      <c r="M119" t="s">
        <v>1699</v>
      </c>
      <c r="N119" t="s">
        <v>1700</v>
      </c>
      <c r="O119">
        <v>0</v>
      </c>
      <c r="P119">
        <v>0</v>
      </c>
      <c r="Q119">
        <v>0</v>
      </c>
      <c r="R119">
        <v>63.72</v>
      </c>
      <c r="S119">
        <v>0</v>
      </c>
      <c r="T119">
        <v>0</v>
      </c>
      <c r="U119">
        <v>0</v>
      </c>
      <c r="V119">
        <v>8.2835999999999999</v>
      </c>
      <c r="W119">
        <v>72.003600000000006</v>
      </c>
      <c r="X119" t="s">
        <v>8039</v>
      </c>
      <c r="Y119" t="s">
        <v>8236</v>
      </c>
      <c r="Z119" t="s">
        <v>8039</v>
      </c>
      <c r="AA119">
        <v>0</v>
      </c>
    </row>
    <row r="120" spans="1:27">
      <c r="A120" t="s">
        <v>8120</v>
      </c>
      <c r="B120" t="str">
        <f t="shared" si="3"/>
        <v>Enero</v>
      </c>
      <c r="C120">
        <v>619</v>
      </c>
      <c r="D120">
        <v>2022</v>
      </c>
      <c r="E120" t="s">
        <v>8134</v>
      </c>
      <c r="F120" t="s">
        <v>1</v>
      </c>
      <c r="G120" t="s">
        <v>0</v>
      </c>
      <c r="H120" t="str">
        <f t="shared" si="4"/>
        <v>CCF</v>
      </c>
      <c r="I120" t="str">
        <f t="shared" si="5"/>
        <v>Impreso por imprenta o tiquetes</v>
      </c>
      <c r="J120" s="81" t="s">
        <v>8765</v>
      </c>
      <c r="K120" s="81" t="s">
        <v>8039</v>
      </c>
      <c r="L120">
        <v>26</v>
      </c>
      <c r="M120" t="s">
        <v>1738</v>
      </c>
      <c r="N120" t="s">
        <v>1739</v>
      </c>
      <c r="O120">
        <v>0</v>
      </c>
      <c r="P120">
        <v>0</v>
      </c>
      <c r="Q120">
        <v>0</v>
      </c>
      <c r="R120">
        <v>28.32</v>
      </c>
      <c r="S120">
        <v>0</v>
      </c>
      <c r="T120">
        <v>0</v>
      </c>
      <c r="U120">
        <v>0</v>
      </c>
      <c r="V120">
        <v>3.6816</v>
      </c>
      <c r="W120">
        <v>32.001600000000003</v>
      </c>
      <c r="X120" t="s">
        <v>8039</v>
      </c>
      <c r="Y120" t="s">
        <v>8236</v>
      </c>
      <c r="Z120" t="s">
        <v>8039</v>
      </c>
      <c r="AA120">
        <v>0</v>
      </c>
    </row>
    <row r="121" spans="1:27">
      <c r="A121" t="s">
        <v>8120</v>
      </c>
      <c r="B121" t="str">
        <f t="shared" si="3"/>
        <v>Enero</v>
      </c>
      <c r="C121">
        <v>618</v>
      </c>
      <c r="D121">
        <v>2022</v>
      </c>
      <c r="E121" t="s">
        <v>8134</v>
      </c>
      <c r="F121" t="s">
        <v>1</v>
      </c>
      <c r="G121" t="s">
        <v>0</v>
      </c>
      <c r="H121" t="str">
        <f t="shared" si="4"/>
        <v>CCF</v>
      </c>
      <c r="I121" t="str">
        <f t="shared" si="5"/>
        <v>Impreso por imprenta o tiquetes</v>
      </c>
      <c r="J121" s="81" t="s">
        <v>8765</v>
      </c>
      <c r="K121" s="81" t="s">
        <v>8039</v>
      </c>
      <c r="L121">
        <v>1356</v>
      </c>
      <c r="M121" t="s">
        <v>130</v>
      </c>
      <c r="N121" t="s">
        <v>131</v>
      </c>
      <c r="O121">
        <v>0</v>
      </c>
      <c r="P121">
        <v>0</v>
      </c>
      <c r="Q121">
        <v>0</v>
      </c>
      <c r="R121">
        <v>4752.83</v>
      </c>
      <c r="S121">
        <v>0</v>
      </c>
      <c r="T121">
        <v>0</v>
      </c>
      <c r="U121">
        <v>0</v>
      </c>
      <c r="V121">
        <v>617.86789999999996</v>
      </c>
      <c r="W121">
        <v>5370.6979000000001</v>
      </c>
      <c r="X121" t="s">
        <v>8039</v>
      </c>
      <c r="Y121" t="s">
        <v>8236</v>
      </c>
      <c r="Z121" t="s">
        <v>8039</v>
      </c>
      <c r="AA121">
        <v>0</v>
      </c>
    </row>
    <row r="122" spans="1:27">
      <c r="A122" t="s">
        <v>8120</v>
      </c>
      <c r="B122" t="str">
        <f t="shared" si="3"/>
        <v>Enero</v>
      </c>
      <c r="C122">
        <v>617</v>
      </c>
      <c r="D122">
        <v>2022</v>
      </c>
      <c r="E122" t="s">
        <v>8134</v>
      </c>
      <c r="F122" t="s">
        <v>1</v>
      </c>
      <c r="G122" t="s">
        <v>0</v>
      </c>
      <c r="H122" t="str">
        <f t="shared" si="4"/>
        <v>CCF</v>
      </c>
      <c r="I122" t="str">
        <f t="shared" si="5"/>
        <v>Impreso por imprenta o tiquetes</v>
      </c>
      <c r="J122" s="81" t="s">
        <v>8765</v>
      </c>
      <c r="K122" s="81" t="s">
        <v>8039</v>
      </c>
      <c r="L122">
        <v>117</v>
      </c>
      <c r="M122" t="s">
        <v>1529</v>
      </c>
      <c r="N122" t="s">
        <v>1530</v>
      </c>
      <c r="O122">
        <v>0</v>
      </c>
      <c r="P122">
        <v>0</v>
      </c>
      <c r="Q122">
        <v>0</v>
      </c>
      <c r="R122">
        <v>104</v>
      </c>
      <c r="S122">
        <v>0</v>
      </c>
      <c r="T122">
        <v>0</v>
      </c>
      <c r="U122">
        <v>0</v>
      </c>
      <c r="V122">
        <v>13.52</v>
      </c>
      <c r="W122">
        <v>117.52</v>
      </c>
      <c r="X122" t="s">
        <v>8039</v>
      </c>
      <c r="Y122" t="s">
        <v>8236</v>
      </c>
      <c r="Z122" t="s">
        <v>8039</v>
      </c>
      <c r="AA122">
        <v>0</v>
      </c>
    </row>
    <row r="123" spans="1:27">
      <c r="A123" t="s">
        <v>8120</v>
      </c>
      <c r="B123" t="str">
        <f t="shared" si="3"/>
        <v>Enero</v>
      </c>
      <c r="C123">
        <v>616</v>
      </c>
      <c r="D123">
        <v>2022</v>
      </c>
      <c r="E123" t="s">
        <v>8134</v>
      </c>
      <c r="F123" t="s">
        <v>1</v>
      </c>
      <c r="G123" t="s">
        <v>0</v>
      </c>
      <c r="H123" t="str">
        <f t="shared" si="4"/>
        <v>CCF</v>
      </c>
      <c r="I123" t="str">
        <f t="shared" si="5"/>
        <v>Impreso por imprenta o tiquetes</v>
      </c>
      <c r="J123" s="81" t="s">
        <v>8765</v>
      </c>
      <c r="K123" s="81" t="s">
        <v>8039</v>
      </c>
      <c r="L123">
        <v>257873</v>
      </c>
      <c r="M123" t="s">
        <v>1547</v>
      </c>
      <c r="N123" t="s">
        <v>1548</v>
      </c>
      <c r="O123">
        <v>2.4900000000000002</v>
      </c>
      <c r="P123">
        <v>0</v>
      </c>
      <c r="Q123">
        <v>0</v>
      </c>
      <c r="R123">
        <v>24.35</v>
      </c>
      <c r="S123">
        <v>0</v>
      </c>
      <c r="T123">
        <v>0</v>
      </c>
      <c r="U123">
        <v>0</v>
      </c>
      <c r="V123">
        <v>3.1655000000000002</v>
      </c>
      <c r="W123">
        <v>30.005500000000005</v>
      </c>
      <c r="X123" t="s">
        <v>8039</v>
      </c>
      <c r="Y123" t="s">
        <v>8236</v>
      </c>
      <c r="Z123" t="s">
        <v>8039</v>
      </c>
      <c r="AA123">
        <v>0</v>
      </c>
    </row>
    <row r="124" spans="1:27">
      <c r="A124" t="s">
        <v>8120</v>
      </c>
      <c r="B124" t="str">
        <f t="shared" si="3"/>
        <v>Enero</v>
      </c>
      <c r="C124">
        <v>615</v>
      </c>
      <c r="D124">
        <v>2022</v>
      </c>
      <c r="E124" t="s">
        <v>8134</v>
      </c>
      <c r="F124" t="s">
        <v>1</v>
      </c>
      <c r="G124" t="s">
        <v>0</v>
      </c>
      <c r="H124" t="str">
        <f t="shared" si="4"/>
        <v>CCF</v>
      </c>
      <c r="I124" t="str">
        <f t="shared" si="5"/>
        <v>Impreso por imprenta o tiquetes</v>
      </c>
      <c r="J124" s="81" t="s">
        <v>8765</v>
      </c>
      <c r="K124" s="81" t="s">
        <v>8039</v>
      </c>
      <c r="L124">
        <v>1374</v>
      </c>
      <c r="M124" t="s">
        <v>7717</v>
      </c>
      <c r="N124" t="s">
        <v>7718</v>
      </c>
      <c r="O124">
        <v>0</v>
      </c>
      <c r="P124">
        <v>0</v>
      </c>
      <c r="Q124">
        <v>0</v>
      </c>
      <c r="R124">
        <v>440</v>
      </c>
      <c r="S124">
        <v>0</v>
      </c>
      <c r="T124">
        <v>0</v>
      </c>
      <c r="U124">
        <v>0</v>
      </c>
      <c r="V124">
        <v>57.2</v>
      </c>
      <c r="W124">
        <v>497.2</v>
      </c>
      <c r="X124" t="s">
        <v>8039</v>
      </c>
      <c r="Y124" t="s">
        <v>8236</v>
      </c>
      <c r="Z124" t="s">
        <v>8039</v>
      </c>
      <c r="AA124">
        <v>0</v>
      </c>
    </row>
    <row r="125" spans="1:27">
      <c r="A125" t="s">
        <v>8120</v>
      </c>
      <c r="B125" t="str">
        <f t="shared" si="3"/>
        <v>Enero</v>
      </c>
      <c r="C125">
        <v>614</v>
      </c>
      <c r="D125">
        <v>2022</v>
      </c>
      <c r="E125" t="s">
        <v>8134</v>
      </c>
      <c r="F125" t="s">
        <v>1</v>
      </c>
      <c r="G125" t="s">
        <v>0</v>
      </c>
      <c r="H125" t="str">
        <f t="shared" si="4"/>
        <v>CCF</v>
      </c>
      <c r="I125" t="str">
        <f t="shared" si="5"/>
        <v>Impreso por imprenta o tiquetes</v>
      </c>
      <c r="J125" s="81" t="s">
        <v>8765</v>
      </c>
      <c r="K125" s="81" t="s">
        <v>8039</v>
      </c>
      <c r="L125">
        <v>1070</v>
      </c>
      <c r="M125" t="s">
        <v>1689</v>
      </c>
      <c r="N125" t="s">
        <v>1690</v>
      </c>
      <c r="O125">
        <v>0</v>
      </c>
      <c r="P125">
        <v>0</v>
      </c>
      <c r="Q125">
        <v>0</v>
      </c>
      <c r="R125">
        <v>325</v>
      </c>
      <c r="S125">
        <v>0</v>
      </c>
      <c r="T125">
        <v>0</v>
      </c>
      <c r="U125">
        <v>0</v>
      </c>
      <c r="V125">
        <v>42.25</v>
      </c>
      <c r="W125">
        <v>367.25</v>
      </c>
      <c r="X125" t="s">
        <v>8039</v>
      </c>
      <c r="Y125" t="s">
        <v>8236</v>
      </c>
      <c r="Z125" t="s">
        <v>8039</v>
      </c>
      <c r="AA125">
        <v>0</v>
      </c>
    </row>
    <row r="126" spans="1:27">
      <c r="A126" t="s">
        <v>8120</v>
      </c>
      <c r="B126" t="str">
        <f t="shared" si="3"/>
        <v>Enero</v>
      </c>
      <c r="C126">
        <v>613</v>
      </c>
      <c r="D126">
        <v>2022</v>
      </c>
      <c r="E126" t="s">
        <v>8134</v>
      </c>
      <c r="F126" t="s">
        <v>1</v>
      </c>
      <c r="G126" t="s">
        <v>0</v>
      </c>
      <c r="H126" t="str">
        <f t="shared" si="4"/>
        <v>CCF</v>
      </c>
      <c r="I126" t="str">
        <f t="shared" si="5"/>
        <v>Impreso por imprenta o tiquetes</v>
      </c>
      <c r="J126" s="81" t="s">
        <v>8765</v>
      </c>
      <c r="K126" s="81" t="s">
        <v>8039</v>
      </c>
      <c r="L126">
        <v>2042498</v>
      </c>
      <c r="M126" t="s">
        <v>1489</v>
      </c>
      <c r="N126" t="s">
        <v>1490</v>
      </c>
      <c r="O126">
        <v>0</v>
      </c>
      <c r="P126">
        <v>0</v>
      </c>
      <c r="Q126">
        <v>0</v>
      </c>
      <c r="R126">
        <v>66.37</v>
      </c>
      <c r="S126">
        <v>0</v>
      </c>
      <c r="T126">
        <v>0</v>
      </c>
      <c r="U126">
        <v>0</v>
      </c>
      <c r="V126">
        <v>8.6281000000000017</v>
      </c>
      <c r="W126">
        <v>74.998100000000008</v>
      </c>
      <c r="X126" t="s">
        <v>8039</v>
      </c>
      <c r="Y126" t="s">
        <v>8236</v>
      </c>
      <c r="Z126" t="s">
        <v>8039</v>
      </c>
      <c r="AA126">
        <v>0</v>
      </c>
    </row>
    <row r="127" spans="1:27">
      <c r="A127" t="s">
        <v>8120</v>
      </c>
      <c r="B127" t="str">
        <f t="shared" si="3"/>
        <v>Enero</v>
      </c>
      <c r="C127">
        <v>612</v>
      </c>
      <c r="D127">
        <v>2022</v>
      </c>
      <c r="E127" t="s">
        <v>8134</v>
      </c>
      <c r="F127" t="s">
        <v>1</v>
      </c>
      <c r="G127" t="s">
        <v>0</v>
      </c>
      <c r="H127" t="str">
        <f t="shared" si="4"/>
        <v>CCF</v>
      </c>
      <c r="I127" t="str">
        <f t="shared" si="5"/>
        <v>Impreso por imprenta o tiquetes</v>
      </c>
      <c r="J127" s="81" t="s">
        <v>8765</v>
      </c>
      <c r="K127" s="81" t="s">
        <v>8039</v>
      </c>
      <c r="L127">
        <v>52152</v>
      </c>
      <c r="M127" t="s">
        <v>1481</v>
      </c>
      <c r="N127" t="s">
        <v>1482</v>
      </c>
      <c r="O127">
        <v>0</v>
      </c>
      <c r="P127">
        <v>0</v>
      </c>
      <c r="Q127">
        <v>0</v>
      </c>
      <c r="R127">
        <v>34.74</v>
      </c>
      <c r="S127">
        <v>0</v>
      </c>
      <c r="T127">
        <v>0</v>
      </c>
      <c r="U127">
        <v>0</v>
      </c>
      <c r="V127">
        <v>4.5162000000000004</v>
      </c>
      <c r="W127">
        <v>39.2562</v>
      </c>
      <c r="X127" t="s">
        <v>8039</v>
      </c>
      <c r="Y127" t="s">
        <v>8236</v>
      </c>
      <c r="Z127" t="s">
        <v>8039</v>
      </c>
      <c r="AA127">
        <v>0</v>
      </c>
    </row>
    <row r="128" spans="1:27">
      <c r="A128" t="s">
        <v>8120</v>
      </c>
      <c r="B128" t="str">
        <f t="shared" si="3"/>
        <v>Enero</v>
      </c>
      <c r="C128">
        <v>611</v>
      </c>
      <c r="D128">
        <v>2022</v>
      </c>
      <c r="E128" t="s">
        <v>8135</v>
      </c>
      <c r="F128" t="s">
        <v>1</v>
      </c>
      <c r="G128" t="s">
        <v>0</v>
      </c>
      <c r="H128" t="str">
        <f t="shared" si="4"/>
        <v>CCF</v>
      </c>
      <c r="I128" t="str">
        <f t="shared" si="5"/>
        <v>Impreso por imprenta o tiquetes</v>
      </c>
      <c r="J128" s="81" t="s">
        <v>8765</v>
      </c>
      <c r="K128" s="81" t="s">
        <v>8039</v>
      </c>
      <c r="L128">
        <v>233253</v>
      </c>
      <c r="M128" t="s">
        <v>1526</v>
      </c>
      <c r="N128" t="s">
        <v>1527</v>
      </c>
      <c r="O128">
        <v>2.61</v>
      </c>
      <c r="P128">
        <v>0</v>
      </c>
      <c r="Q128">
        <v>0</v>
      </c>
      <c r="R128">
        <v>28.67</v>
      </c>
      <c r="S128">
        <v>0</v>
      </c>
      <c r="T128">
        <v>0</v>
      </c>
      <c r="U128">
        <v>0</v>
      </c>
      <c r="V128">
        <v>3.7271000000000005</v>
      </c>
      <c r="W128">
        <v>35.007100000000001</v>
      </c>
      <c r="X128" t="s">
        <v>8039</v>
      </c>
      <c r="Y128" t="s">
        <v>8236</v>
      </c>
      <c r="Z128" t="s">
        <v>8039</v>
      </c>
      <c r="AA128">
        <v>0</v>
      </c>
    </row>
    <row r="129" spans="1:27">
      <c r="A129" t="s">
        <v>8120</v>
      </c>
      <c r="B129" t="str">
        <f t="shared" si="3"/>
        <v>Enero</v>
      </c>
      <c r="C129">
        <v>610</v>
      </c>
      <c r="D129">
        <v>2022</v>
      </c>
      <c r="E129" t="s">
        <v>8135</v>
      </c>
      <c r="F129" t="s">
        <v>1</v>
      </c>
      <c r="G129" t="s">
        <v>0</v>
      </c>
      <c r="H129" t="str">
        <f t="shared" si="4"/>
        <v>CCF</v>
      </c>
      <c r="I129" t="str">
        <f t="shared" si="5"/>
        <v>Impreso por imprenta o tiquetes</v>
      </c>
      <c r="J129" s="81" t="s">
        <v>8765</v>
      </c>
      <c r="K129" s="81" t="s">
        <v>8039</v>
      </c>
      <c r="L129">
        <v>8901</v>
      </c>
      <c r="M129" t="s">
        <v>1514</v>
      </c>
      <c r="N129" t="s">
        <v>1515</v>
      </c>
      <c r="O129">
        <v>0</v>
      </c>
      <c r="P129">
        <v>0</v>
      </c>
      <c r="Q129">
        <v>0</v>
      </c>
      <c r="R129">
        <v>1027</v>
      </c>
      <c r="S129">
        <v>0</v>
      </c>
      <c r="T129">
        <v>0</v>
      </c>
      <c r="U129">
        <v>0</v>
      </c>
      <c r="V129">
        <v>133.51</v>
      </c>
      <c r="W129">
        <v>1160.51</v>
      </c>
      <c r="X129" t="s">
        <v>8039</v>
      </c>
      <c r="Y129" t="s">
        <v>8236</v>
      </c>
      <c r="Z129" t="s">
        <v>8253</v>
      </c>
      <c r="AA129">
        <v>10.27</v>
      </c>
    </row>
    <row r="130" spans="1:27">
      <c r="A130" t="s">
        <v>8120</v>
      </c>
      <c r="B130" t="str">
        <f t="shared" si="3"/>
        <v>Enero</v>
      </c>
      <c r="C130">
        <v>609</v>
      </c>
      <c r="D130">
        <v>2022</v>
      </c>
      <c r="E130" t="s">
        <v>8135</v>
      </c>
      <c r="F130" t="s">
        <v>1</v>
      </c>
      <c r="G130" t="s">
        <v>0</v>
      </c>
      <c r="H130" t="str">
        <f t="shared" si="4"/>
        <v>CCF</v>
      </c>
      <c r="I130" t="str">
        <f t="shared" si="5"/>
        <v>Impreso por imprenta o tiquetes</v>
      </c>
      <c r="J130" s="81" t="s">
        <v>8765</v>
      </c>
      <c r="K130" s="81" t="s">
        <v>8039</v>
      </c>
      <c r="L130">
        <v>289</v>
      </c>
      <c r="M130" t="s">
        <v>1543</v>
      </c>
      <c r="N130" t="s">
        <v>1544</v>
      </c>
      <c r="O130">
        <v>0</v>
      </c>
      <c r="P130">
        <v>0</v>
      </c>
      <c r="Q130">
        <v>0</v>
      </c>
      <c r="R130">
        <v>208.3</v>
      </c>
      <c r="S130">
        <v>0</v>
      </c>
      <c r="T130">
        <v>0</v>
      </c>
      <c r="U130">
        <v>0</v>
      </c>
      <c r="V130">
        <v>27.079000000000004</v>
      </c>
      <c r="W130">
        <v>235.37900000000002</v>
      </c>
      <c r="X130" t="s">
        <v>8039</v>
      </c>
      <c r="Y130" t="s">
        <v>8236</v>
      </c>
      <c r="Z130" t="s">
        <v>8039</v>
      </c>
      <c r="AA130">
        <v>0</v>
      </c>
    </row>
    <row r="131" spans="1:27">
      <c r="A131" t="s">
        <v>8120</v>
      </c>
      <c r="B131" t="str">
        <f t="shared" ref="B131:B194" si="6">IF(A131="ENERO",REPLACE(A131,2,4,"nero"),IF(A131="FEBRERO",REPLACE(A131,2,6,"ebrero"),IF(A131="MARZO",REPLACE(A131,2,4,"arzo")*IF(A131="ABRIL",REPLACE(A131,2,4,"bril")*IF(A131="MAYO",REPLACE(A131,2,3,"ayo")*IF(A131="JUNIO",REPLACE(A131,2,4,"unio"),0))))))</f>
        <v>Enero</v>
      </c>
      <c r="C131">
        <v>608</v>
      </c>
      <c r="D131">
        <v>2022</v>
      </c>
      <c r="E131" t="s">
        <v>8135</v>
      </c>
      <c r="F131" t="s">
        <v>1</v>
      </c>
      <c r="G131" t="s">
        <v>0</v>
      </c>
      <c r="H131" t="str">
        <f t="shared" ref="H131:H194" si="7">IF(G131="03","CCF",IF(G131="05","Nota de crédito",IF(G131="12","Factura",0)))</f>
        <v>CCF</v>
      </c>
      <c r="I131" t="str">
        <f t="shared" ref="I131:I194" si="8">IF(H131="CCF","Impreso por imprenta o tiquetes",IF(H131="Nota de crédito","Impreso por imprenta o tiquetes",IF(H131="Factura","Otros",0)))</f>
        <v>Impreso por imprenta o tiquetes</v>
      </c>
      <c r="J131" s="81" t="s">
        <v>8765</v>
      </c>
      <c r="K131" s="81" t="s">
        <v>8039</v>
      </c>
      <c r="L131">
        <v>4756</v>
      </c>
      <c r="M131" t="s">
        <v>2671</v>
      </c>
      <c r="N131" t="s">
        <v>2672</v>
      </c>
      <c r="O131">
        <v>1.23</v>
      </c>
      <c r="P131">
        <v>0</v>
      </c>
      <c r="Q131">
        <v>0</v>
      </c>
      <c r="R131">
        <v>12.18</v>
      </c>
      <c r="S131">
        <v>0</v>
      </c>
      <c r="T131">
        <v>0</v>
      </c>
      <c r="U131">
        <v>0</v>
      </c>
      <c r="V131">
        <v>1.5833999999999999</v>
      </c>
      <c r="W131">
        <v>14.993399999999999</v>
      </c>
      <c r="X131" t="s">
        <v>8039</v>
      </c>
      <c r="Y131" t="s">
        <v>8236</v>
      </c>
      <c r="Z131" t="s">
        <v>8039</v>
      </c>
      <c r="AA131">
        <v>0</v>
      </c>
    </row>
    <row r="132" spans="1:27">
      <c r="A132" t="s">
        <v>8120</v>
      </c>
      <c r="B132" t="str">
        <f t="shared" si="6"/>
        <v>Enero</v>
      </c>
      <c r="C132">
        <v>607</v>
      </c>
      <c r="D132">
        <v>2022</v>
      </c>
      <c r="E132" t="s">
        <v>8146</v>
      </c>
      <c r="F132" t="s">
        <v>1</v>
      </c>
      <c r="G132" t="s">
        <v>0</v>
      </c>
      <c r="H132" t="str">
        <f t="shared" si="7"/>
        <v>CCF</v>
      </c>
      <c r="I132" t="str">
        <f t="shared" si="8"/>
        <v>Impreso por imprenta o tiquetes</v>
      </c>
      <c r="J132" s="81" t="s">
        <v>8765</v>
      </c>
      <c r="K132" s="81" t="s">
        <v>8039</v>
      </c>
      <c r="L132">
        <v>3488</v>
      </c>
      <c r="M132" t="s">
        <v>6311</v>
      </c>
      <c r="N132" t="s">
        <v>6312</v>
      </c>
      <c r="O132">
        <v>0</v>
      </c>
      <c r="P132">
        <v>0</v>
      </c>
      <c r="Q132">
        <v>0</v>
      </c>
      <c r="R132">
        <v>53.58</v>
      </c>
      <c r="S132">
        <v>0</v>
      </c>
      <c r="T132">
        <v>0</v>
      </c>
      <c r="U132">
        <v>0</v>
      </c>
      <c r="V132">
        <v>6.9653999999999998</v>
      </c>
      <c r="W132">
        <v>60.545400000000001</v>
      </c>
      <c r="X132" t="s">
        <v>8039</v>
      </c>
      <c r="Y132" t="s">
        <v>8236</v>
      </c>
      <c r="Z132" t="s">
        <v>8039</v>
      </c>
      <c r="AA132">
        <v>0</v>
      </c>
    </row>
    <row r="133" spans="1:27">
      <c r="A133" t="s">
        <v>8120</v>
      </c>
      <c r="B133" t="str">
        <f t="shared" si="6"/>
        <v>Enero</v>
      </c>
      <c r="C133">
        <v>606</v>
      </c>
      <c r="D133">
        <v>2022</v>
      </c>
      <c r="E133" t="s">
        <v>8146</v>
      </c>
      <c r="F133" t="s">
        <v>1</v>
      </c>
      <c r="G133" t="s">
        <v>0</v>
      </c>
      <c r="H133" t="str">
        <f t="shared" si="7"/>
        <v>CCF</v>
      </c>
      <c r="I133" t="str">
        <f t="shared" si="8"/>
        <v>Impreso por imprenta o tiquetes</v>
      </c>
      <c r="J133" s="81" t="s">
        <v>8765</v>
      </c>
      <c r="K133" s="81" t="s">
        <v>8039</v>
      </c>
      <c r="L133">
        <v>144</v>
      </c>
      <c r="M133" t="s">
        <v>8256</v>
      </c>
      <c r="N133" t="s">
        <v>8257</v>
      </c>
      <c r="O133">
        <v>0</v>
      </c>
      <c r="P133">
        <v>0</v>
      </c>
      <c r="Q133">
        <v>0</v>
      </c>
      <c r="R133">
        <v>16371.68</v>
      </c>
      <c r="S133">
        <v>0</v>
      </c>
      <c r="T133">
        <v>0</v>
      </c>
      <c r="U133">
        <v>0</v>
      </c>
      <c r="V133">
        <v>2128.3184000000001</v>
      </c>
      <c r="W133">
        <v>18499.9984</v>
      </c>
      <c r="X133" t="s">
        <v>8039</v>
      </c>
      <c r="Y133" t="s">
        <v>8236</v>
      </c>
      <c r="Z133" t="s">
        <v>8039</v>
      </c>
      <c r="AA133">
        <v>0</v>
      </c>
    </row>
    <row r="134" spans="1:27">
      <c r="A134" t="s">
        <v>8120</v>
      </c>
      <c r="B134" t="str">
        <f t="shared" si="6"/>
        <v>Enero</v>
      </c>
      <c r="C134">
        <v>605</v>
      </c>
      <c r="D134">
        <v>2022</v>
      </c>
      <c r="E134" t="s">
        <v>8147</v>
      </c>
      <c r="F134" t="s">
        <v>1</v>
      </c>
      <c r="G134" t="s">
        <v>0</v>
      </c>
      <c r="H134" t="str">
        <f t="shared" si="7"/>
        <v>CCF</v>
      </c>
      <c r="I134" t="str">
        <f t="shared" si="8"/>
        <v>Impreso por imprenta o tiquetes</v>
      </c>
      <c r="J134" s="81" t="s">
        <v>8765</v>
      </c>
      <c r="K134" s="81" t="s">
        <v>8039</v>
      </c>
      <c r="L134">
        <v>6494</v>
      </c>
      <c r="M134" t="s">
        <v>8254</v>
      </c>
      <c r="N134" t="s">
        <v>8255</v>
      </c>
      <c r="O134">
        <v>0</v>
      </c>
      <c r="P134">
        <v>0</v>
      </c>
      <c r="Q134">
        <v>0</v>
      </c>
      <c r="R134">
        <v>586.22</v>
      </c>
      <c r="S134">
        <v>0</v>
      </c>
      <c r="T134">
        <v>0</v>
      </c>
      <c r="U134">
        <v>0</v>
      </c>
      <c r="V134">
        <v>76.208600000000004</v>
      </c>
      <c r="W134">
        <v>662.42860000000007</v>
      </c>
      <c r="X134" t="s">
        <v>8039</v>
      </c>
      <c r="Y134" t="s">
        <v>8236</v>
      </c>
      <c r="Z134" t="s">
        <v>8039</v>
      </c>
      <c r="AA134">
        <v>0</v>
      </c>
    </row>
    <row r="135" spans="1:27">
      <c r="A135" t="s">
        <v>8120</v>
      </c>
      <c r="B135" t="str">
        <f t="shared" si="6"/>
        <v>Enero</v>
      </c>
      <c r="C135">
        <v>604</v>
      </c>
      <c r="D135">
        <v>2022</v>
      </c>
      <c r="E135" t="s">
        <v>8258</v>
      </c>
      <c r="F135" t="s">
        <v>1</v>
      </c>
      <c r="G135" t="s">
        <v>0</v>
      </c>
      <c r="H135" t="str">
        <f t="shared" si="7"/>
        <v>CCF</v>
      </c>
      <c r="I135" t="str">
        <f t="shared" si="8"/>
        <v>Impreso por imprenta o tiquetes</v>
      </c>
      <c r="J135" s="81" t="s">
        <v>8765</v>
      </c>
      <c r="K135" s="81" t="s">
        <v>8039</v>
      </c>
      <c r="L135">
        <v>34659</v>
      </c>
      <c r="M135" t="s">
        <v>1556</v>
      </c>
      <c r="N135" t="s">
        <v>1557</v>
      </c>
      <c r="O135">
        <v>1.5</v>
      </c>
      <c r="P135">
        <v>0</v>
      </c>
      <c r="Q135">
        <v>0</v>
      </c>
      <c r="R135">
        <v>16.37</v>
      </c>
      <c r="S135">
        <v>0</v>
      </c>
      <c r="T135">
        <v>0</v>
      </c>
      <c r="U135">
        <v>0</v>
      </c>
      <c r="V135">
        <v>2.1281000000000003</v>
      </c>
      <c r="W135">
        <v>19.998100000000001</v>
      </c>
      <c r="X135" t="s">
        <v>8039</v>
      </c>
      <c r="Y135" t="s">
        <v>8236</v>
      </c>
      <c r="Z135" t="s">
        <v>8039</v>
      </c>
      <c r="AA135">
        <v>0</v>
      </c>
    </row>
    <row r="136" spans="1:27">
      <c r="A136" t="s">
        <v>8120</v>
      </c>
      <c r="B136" t="str">
        <f t="shared" si="6"/>
        <v>Enero</v>
      </c>
      <c r="C136">
        <v>603</v>
      </c>
      <c r="D136">
        <v>2022</v>
      </c>
      <c r="E136" t="s">
        <v>8137</v>
      </c>
      <c r="F136" t="s">
        <v>1</v>
      </c>
      <c r="G136" t="s">
        <v>0</v>
      </c>
      <c r="H136" t="str">
        <f t="shared" si="7"/>
        <v>CCF</v>
      </c>
      <c r="I136" t="str">
        <f t="shared" si="8"/>
        <v>Impreso por imprenta o tiquetes</v>
      </c>
      <c r="J136" s="81" t="s">
        <v>8765</v>
      </c>
      <c r="K136" s="81" t="s">
        <v>8039</v>
      </c>
      <c r="L136">
        <v>240034</v>
      </c>
      <c r="M136" t="s">
        <v>1547</v>
      </c>
      <c r="N136" t="s">
        <v>1548</v>
      </c>
      <c r="O136">
        <v>2.57</v>
      </c>
      <c r="P136">
        <v>0</v>
      </c>
      <c r="Q136">
        <v>0</v>
      </c>
      <c r="R136">
        <v>24.27</v>
      </c>
      <c r="S136">
        <v>0</v>
      </c>
      <c r="T136">
        <v>0</v>
      </c>
      <c r="U136">
        <v>0</v>
      </c>
      <c r="V136">
        <v>3.1551</v>
      </c>
      <c r="W136">
        <v>29.995100000000001</v>
      </c>
      <c r="X136" t="s">
        <v>8039</v>
      </c>
      <c r="Y136" t="s">
        <v>8236</v>
      </c>
      <c r="Z136" t="s">
        <v>8039</v>
      </c>
      <c r="AA136">
        <v>0</v>
      </c>
    </row>
    <row r="137" spans="1:27">
      <c r="A137" t="s">
        <v>8120</v>
      </c>
      <c r="B137" t="str">
        <f t="shared" si="6"/>
        <v>Enero</v>
      </c>
      <c r="C137">
        <v>602</v>
      </c>
      <c r="D137">
        <v>2022</v>
      </c>
      <c r="E137" t="s">
        <v>8137</v>
      </c>
      <c r="F137" t="s">
        <v>1</v>
      </c>
      <c r="G137" t="s">
        <v>0</v>
      </c>
      <c r="H137" t="str">
        <f t="shared" si="7"/>
        <v>CCF</v>
      </c>
      <c r="I137" t="str">
        <f t="shared" si="8"/>
        <v>Impreso por imprenta o tiquetes</v>
      </c>
      <c r="J137" s="81" t="s">
        <v>8765</v>
      </c>
      <c r="K137" s="81" t="s">
        <v>8039</v>
      </c>
      <c r="L137">
        <v>632</v>
      </c>
      <c r="M137" t="s">
        <v>8259</v>
      </c>
      <c r="N137" t="s">
        <v>8260</v>
      </c>
      <c r="O137">
        <v>0</v>
      </c>
      <c r="P137">
        <v>0</v>
      </c>
      <c r="Q137">
        <v>0</v>
      </c>
      <c r="R137">
        <v>185.84</v>
      </c>
      <c r="S137">
        <v>0</v>
      </c>
      <c r="T137">
        <v>0</v>
      </c>
      <c r="U137">
        <v>0</v>
      </c>
      <c r="V137">
        <v>24.159200000000002</v>
      </c>
      <c r="W137">
        <v>209.9992</v>
      </c>
      <c r="X137" t="s">
        <v>8039</v>
      </c>
      <c r="Y137" t="s">
        <v>8236</v>
      </c>
      <c r="Z137" t="s">
        <v>8039</v>
      </c>
      <c r="AA137">
        <v>0</v>
      </c>
    </row>
    <row r="138" spans="1:27">
      <c r="A138" t="s">
        <v>8120</v>
      </c>
      <c r="B138" t="str">
        <f t="shared" si="6"/>
        <v>Enero</v>
      </c>
      <c r="C138">
        <v>601</v>
      </c>
      <c r="D138">
        <v>2022</v>
      </c>
      <c r="E138" t="s">
        <v>8137</v>
      </c>
      <c r="F138" t="s">
        <v>1</v>
      </c>
      <c r="G138" t="s">
        <v>0</v>
      </c>
      <c r="H138" t="str">
        <f t="shared" si="7"/>
        <v>CCF</v>
      </c>
      <c r="I138" t="str">
        <f t="shared" si="8"/>
        <v>Impreso por imprenta o tiquetes</v>
      </c>
      <c r="J138" s="81" t="s">
        <v>8765</v>
      </c>
      <c r="K138" s="81" t="s">
        <v>8039</v>
      </c>
      <c r="L138">
        <v>29</v>
      </c>
      <c r="M138" t="s">
        <v>789</v>
      </c>
      <c r="N138" t="s">
        <v>790</v>
      </c>
      <c r="O138">
        <v>0</v>
      </c>
      <c r="P138">
        <v>0</v>
      </c>
      <c r="Q138">
        <v>0</v>
      </c>
      <c r="R138">
        <v>325</v>
      </c>
      <c r="S138">
        <v>0</v>
      </c>
      <c r="T138">
        <v>0</v>
      </c>
      <c r="U138">
        <v>0</v>
      </c>
      <c r="V138">
        <v>42.25</v>
      </c>
      <c r="W138">
        <v>367.25</v>
      </c>
      <c r="X138" t="s">
        <v>8039</v>
      </c>
      <c r="Y138" t="s">
        <v>8236</v>
      </c>
      <c r="Z138" t="s">
        <v>8039</v>
      </c>
      <c r="AA138">
        <v>0</v>
      </c>
    </row>
    <row r="139" spans="1:27">
      <c r="A139" t="s">
        <v>8120</v>
      </c>
      <c r="B139" t="str">
        <f t="shared" si="6"/>
        <v>Enero</v>
      </c>
      <c r="C139">
        <v>600</v>
      </c>
      <c r="D139">
        <v>2022</v>
      </c>
      <c r="E139" t="s">
        <v>8138</v>
      </c>
      <c r="F139" t="s">
        <v>1</v>
      </c>
      <c r="G139" t="s">
        <v>0</v>
      </c>
      <c r="H139" t="str">
        <f t="shared" si="7"/>
        <v>CCF</v>
      </c>
      <c r="I139" t="str">
        <f t="shared" si="8"/>
        <v>Impreso por imprenta o tiquetes</v>
      </c>
      <c r="J139" s="81" t="s">
        <v>8765</v>
      </c>
      <c r="K139" s="81" t="s">
        <v>8039</v>
      </c>
      <c r="L139">
        <v>599</v>
      </c>
      <c r="M139" t="s">
        <v>8261</v>
      </c>
      <c r="N139" t="s">
        <v>8262</v>
      </c>
      <c r="O139">
        <v>0</v>
      </c>
      <c r="P139">
        <v>0</v>
      </c>
      <c r="Q139">
        <v>0</v>
      </c>
      <c r="R139">
        <v>53.08</v>
      </c>
      <c r="S139">
        <v>0</v>
      </c>
      <c r="T139">
        <v>0</v>
      </c>
      <c r="U139">
        <v>0</v>
      </c>
      <c r="V139">
        <v>6.9004000000000003</v>
      </c>
      <c r="W139">
        <v>59.980399999999996</v>
      </c>
      <c r="X139" t="s">
        <v>8039</v>
      </c>
      <c r="Y139" t="s">
        <v>8236</v>
      </c>
      <c r="Z139" t="s">
        <v>8039</v>
      </c>
      <c r="AA139">
        <v>0</v>
      </c>
    </row>
    <row r="140" spans="1:27">
      <c r="A140" t="s">
        <v>8120</v>
      </c>
      <c r="B140" t="str">
        <f t="shared" si="6"/>
        <v>Enero</v>
      </c>
      <c r="C140">
        <v>599</v>
      </c>
      <c r="D140">
        <v>2022</v>
      </c>
      <c r="E140" t="s">
        <v>8243</v>
      </c>
      <c r="F140" t="s">
        <v>1</v>
      </c>
      <c r="G140" t="s">
        <v>0</v>
      </c>
      <c r="H140" t="str">
        <f t="shared" si="7"/>
        <v>CCF</v>
      </c>
      <c r="I140" t="str">
        <f t="shared" si="8"/>
        <v>Impreso por imprenta o tiquetes</v>
      </c>
      <c r="J140" s="81" t="s">
        <v>8765</v>
      </c>
      <c r="K140" s="81" t="s">
        <v>8039</v>
      </c>
      <c r="L140">
        <v>681</v>
      </c>
      <c r="M140" t="s">
        <v>8263</v>
      </c>
      <c r="N140" t="s">
        <v>8264</v>
      </c>
      <c r="O140">
        <v>0</v>
      </c>
      <c r="P140">
        <v>0</v>
      </c>
      <c r="Q140">
        <v>0</v>
      </c>
      <c r="R140">
        <v>44.24</v>
      </c>
      <c r="S140">
        <v>0</v>
      </c>
      <c r="T140">
        <v>0</v>
      </c>
      <c r="U140">
        <v>0</v>
      </c>
      <c r="V140">
        <v>5.7512000000000008</v>
      </c>
      <c r="W140">
        <v>49.991200000000006</v>
      </c>
      <c r="X140" t="s">
        <v>8039</v>
      </c>
      <c r="Y140" t="s">
        <v>8236</v>
      </c>
      <c r="Z140" t="s">
        <v>8039</v>
      </c>
      <c r="AA140">
        <v>0</v>
      </c>
    </row>
    <row r="141" spans="1:27">
      <c r="A141" t="s">
        <v>8120</v>
      </c>
      <c r="B141" t="str">
        <f t="shared" si="6"/>
        <v>Enero</v>
      </c>
      <c r="C141">
        <v>598</v>
      </c>
      <c r="D141">
        <v>2022</v>
      </c>
      <c r="E141" t="s">
        <v>8140</v>
      </c>
      <c r="F141" t="s">
        <v>1</v>
      </c>
      <c r="G141" t="s">
        <v>0</v>
      </c>
      <c r="H141" t="str">
        <f t="shared" si="7"/>
        <v>CCF</v>
      </c>
      <c r="I141" t="str">
        <f t="shared" si="8"/>
        <v>Impreso por imprenta o tiquetes</v>
      </c>
      <c r="J141" s="81" t="s">
        <v>8765</v>
      </c>
      <c r="K141" s="81" t="s">
        <v>8039</v>
      </c>
      <c r="L141">
        <v>11397</v>
      </c>
      <c r="M141" t="s">
        <v>3311</v>
      </c>
      <c r="N141" t="s">
        <v>3312</v>
      </c>
      <c r="O141">
        <v>0</v>
      </c>
      <c r="P141">
        <v>0</v>
      </c>
      <c r="Q141">
        <v>0</v>
      </c>
      <c r="R141">
        <v>31.49</v>
      </c>
      <c r="S141">
        <v>0</v>
      </c>
      <c r="T141">
        <v>0</v>
      </c>
      <c r="U141">
        <v>0</v>
      </c>
      <c r="V141">
        <v>4.0937000000000001</v>
      </c>
      <c r="W141">
        <v>35.5837</v>
      </c>
      <c r="X141" t="s">
        <v>8039</v>
      </c>
      <c r="Y141" t="s">
        <v>8236</v>
      </c>
      <c r="Z141" t="s">
        <v>8039</v>
      </c>
      <c r="AA141">
        <v>0</v>
      </c>
    </row>
    <row r="142" spans="1:27">
      <c r="A142" t="s">
        <v>8120</v>
      </c>
      <c r="B142" t="str">
        <f t="shared" si="6"/>
        <v>Enero</v>
      </c>
      <c r="C142">
        <v>597</v>
      </c>
      <c r="D142">
        <v>2022</v>
      </c>
      <c r="E142" t="s">
        <v>8135</v>
      </c>
      <c r="F142" t="s">
        <v>1</v>
      </c>
      <c r="G142" t="s">
        <v>0</v>
      </c>
      <c r="H142" t="str">
        <f t="shared" si="7"/>
        <v>CCF</v>
      </c>
      <c r="I142" t="str">
        <f t="shared" si="8"/>
        <v>Impreso por imprenta o tiquetes</v>
      </c>
      <c r="J142" s="81" t="s">
        <v>8765</v>
      </c>
      <c r="K142" s="81" t="s">
        <v>8039</v>
      </c>
      <c r="L142">
        <v>8828</v>
      </c>
      <c r="M142" t="s">
        <v>1560</v>
      </c>
      <c r="N142" t="s">
        <v>1561</v>
      </c>
      <c r="O142">
        <v>0</v>
      </c>
      <c r="P142">
        <v>0</v>
      </c>
      <c r="Q142">
        <v>0</v>
      </c>
      <c r="R142">
        <v>534.25</v>
      </c>
      <c r="S142">
        <v>0</v>
      </c>
      <c r="T142">
        <v>0</v>
      </c>
      <c r="U142">
        <v>0</v>
      </c>
      <c r="V142">
        <v>69.452500000000001</v>
      </c>
      <c r="W142">
        <v>603.70249999999999</v>
      </c>
      <c r="X142" t="s">
        <v>8039</v>
      </c>
      <c r="Y142" t="s">
        <v>8236</v>
      </c>
      <c r="Z142" t="s">
        <v>8039</v>
      </c>
      <c r="AA142">
        <v>0</v>
      </c>
    </row>
    <row r="143" spans="1:27">
      <c r="A143" t="s">
        <v>8160</v>
      </c>
      <c r="B143" t="str">
        <f t="shared" si="6"/>
        <v>Febrero</v>
      </c>
      <c r="C143">
        <v>596</v>
      </c>
      <c r="D143">
        <v>2022</v>
      </c>
      <c r="E143" t="s">
        <v>8125</v>
      </c>
      <c r="F143" t="s">
        <v>1</v>
      </c>
      <c r="G143" t="s">
        <v>0</v>
      </c>
      <c r="H143" t="str">
        <f t="shared" si="7"/>
        <v>CCF</v>
      </c>
      <c r="I143" t="str">
        <f t="shared" si="8"/>
        <v>Impreso por imprenta o tiquetes</v>
      </c>
      <c r="J143" s="81" t="s">
        <v>8765</v>
      </c>
      <c r="K143" s="81" t="s">
        <v>8039</v>
      </c>
      <c r="L143">
        <v>88</v>
      </c>
      <c r="M143" t="s">
        <v>1519</v>
      </c>
      <c r="N143" t="s">
        <v>7978</v>
      </c>
      <c r="O143">
        <v>0</v>
      </c>
      <c r="P143">
        <v>0</v>
      </c>
      <c r="Q143">
        <v>0</v>
      </c>
      <c r="R143">
        <v>1395</v>
      </c>
      <c r="S143">
        <v>0</v>
      </c>
      <c r="T143">
        <v>0</v>
      </c>
      <c r="U143">
        <v>0</v>
      </c>
      <c r="V143">
        <v>181.35</v>
      </c>
      <c r="W143">
        <v>1576.35</v>
      </c>
      <c r="X143" t="s">
        <v>8039</v>
      </c>
      <c r="Y143" t="s">
        <v>8236</v>
      </c>
      <c r="Z143" t="s">
        <v>8039</v>
      </c>
      <c r="AA143">
        <v>0</v>
      </c>
    </row>
    <row r="144" spans="1:27">
      <c r="A144" t="s">
        <v>8160</v>
      </c>
      <c r="B144" t="str">
        <f t="shared" si="6"/>
        <v>Febrero</v>
      </c>
      <c r="C144">
        <v>595</v>
      </c>
      <c r="D144">
        <v>2022</v>
      </c>
      <c r="E144" t="s">
        <v>8143</v>
      </c>
      <c r="F144" t="s">
        <v>1</v>
      </c>
      <c r="G144" t="s">
        <v>0</v>
      </c>
      <c r="H144" t="str">
        <f t="shared" si="7"/>
        <v>CCF</v>
      </c>
      <c r="I144" t="str">
        <f t="shared" si="8"/>
        <v>Impreso por imprenta o tiquetes</v>
      </c>
      <c r="J144" s="81" t="s">
        <v>8765</v>
      </c>
      <c r="K144" s="81" t="s">
        <v>8039</v>
      </c>
      <c r="L144">
        <v>89</v>
      </c>
      <c r="M144" t="s">
        <v>1519</v>
      </c>
      <c r="N144" t="s">
        <v>7978</v>
      </c>
      <c r="O144">
        <v>0</v>
      </c>
      <c r="P144">
        <v>0</v>
      </c>
      <c r="Q144">
        <v>0</v>
      </c>
      <c r="R144">
        <v>1975</v>
      </c>
      <c r="S144">
        <v>0</v>
      </c>
      <c r="T144">
        <v>0</v>
      </c>
      <c r="U144">
        <v>0</v>
      </c>
      <c r="V144">
        <v>256.75</v>
      </c>
      <c r="W144">
        <v>2231.75</v>
      </c>
      <c r="X144" t="s">
        <v>8039</v>
      </c>
      <c r="Y144" t="s">
        <v>8236</v>
      </c>
      <c r="Z144" t="s">
        <v>8039</v>
      </c>
      <c r="AA144">
        <v>0</v>
      </c>
    </row>
    <row r="145" spans="1:27">
      <c r="A145" t="s">
        <v>8160</v>
      </c>
      <c r="B145" t="str">
        <f t="shared" si="6"/>
        <v>Febrero</v>
      </c>
      <c r="C145">
        <v>594</v>
      </c>
      <c r="D145">
        <v>2022</v>
      </c>
      <c r="E145" t="s">
        <v>8131</v>
      </c>
      <c r="F145" t="s">
        <v>1</v>
      </c>
      <c r="G145" t="s">
        <v>0</v>
      </c>
      <c r="H145" t="str">
        <f t="shared" si="7"/>
        <v>CCF</v>
      </c>
      <c r="I145" t="str">
        <f t="shared" si="8"/>
        <v>Impreso por imprenta o tiquetes</v>
      </c>
      <c r="J145" s="81" t="s">
        <v>8765</v>
      </c>
      <c r="K145" s="81" t="s">
        <v>8039</v>
      </c>
      <c r="L145">
        <v>97</v>
      </c>
      <c r="M145" t="s">
        <v>1519</v>
      </c>
      <c r="N145" t="s">
        <v>7978</v>
      </c>
      <c r="O145">
        <v>0</v>
      </c>
      <c r="P145">
        <v>0</v>
      </c>
      <c r="Q145">
        <v>0</v>
      </c>
      <c r="R145">
        <v>1100</v>
      </c>
      <c r="S145">
        <v>0</v>
      </c>
      <c r="T145">
        <v>0</v>
      </c>
      <c r="U145">
        <v>0</v>
      </c>
      <c r="V145">
        <v>143</v>
      </c>
      <c r="W145">
        <v>1243</v>
      </c>
      <c r="X145" t="s">
        <v>8039</v>
      </c>
      <c r="Y145" t="s">
        <v>8236</v>
      </c>
      <c r="Z145" t="s">
        <v>8039</v>
      </c>
      <c r="AA145">
        <v>0</v>
      </c>
    </row>
    <row r="146" spans="1:27">
      <c r="A146" t="s">
        <v>8160</v>
      </c>
      <c r="B146" t="str">
        <f t="shared" si="6"/>
        <v>Febrero</v>
      </c>
      <c r="C146">
        <v>593</v>
      </c>
      <c r="D146">
        <v>2022</v>
      </c>
      <c r="E146" t="s">
        <v>8131</v>
      </c>
      <c r="F146" t="s">
        <v>1</v>
      </c>
      <c r="G146" t="s">
        <v>0</v>
      </c>
      <c r="H146" t="str">
        <f t="shared" si="7"/>
        <v>CCF</v>
      </c>
      <c r="I146" t="str">
        <f t="shared" si="8"/>
        <v>Impreso por imprenta o tiquetes</v>
      </c>
      <c r="J146" s="81" t="s">
        <v>8765</v>
      </c>
      <c r="K146" s="81" t="s">
        <v>8039</v>
      </c>
      <c r="L146">
        <v>1074</v>
      </c>
      <c r="M146" t="s">
        <v>1689</v>
      </c>
      <c r="N146" t="s">
        <v>1690</v>
      </c>
      <c r="O146">
        <v>0</v>
      </c>
      <c r="P146">
        <v>0</v>
      </c>
      <c r="Q146">
        <v>0</v>
      </c>
      <c r="R146">
        <v>175</v>
      </c>
      <c r="S146">
        <v>0</v>
      </c>
      <c r="T146">
        <v>0</v>
      </c>
      <c r="U146">
        <v>0</v>
      </c>
      <c r="V146">
        <v>22.75</v>
      </c>
      <c r="W146">
        <v>197.75</v>
      </c>
      <c r="X146" t="s">
        <v>8039</v>
      </c>
      <c r="Y146" t="s">
        <v>8236</v>
      </c>
      <c r="Z146" t="s">
        <v>8039</v>
      </c>
      <c r="AA146">
        <v>0</v>
      </c>
    </row>
    <row r="147" spans="1:27">
      <c r="A147" t="s">
        <v>8160</v>
      </c>
      <c r="B147" t="str">
        <f t="shared" si="6"/>
        <v>Febrero</v>
      </c>
      <c r="C147">
        <v>592</v>
      </c>
      <c r="D147">
        <v>2022</v>
      </c>
      <c r="E147" t="s">
        <v>8131</v>
      </c>
      <c r="F147" t="s">
        <v>1</v>
      </c>
      <c r="G147" t="s">
        <v>0</v>
      </c>
      <c r="H147" t="str">
        <f t="shared" si="7"/>
        <v>CCF</v>
      </c>
      <c r="I147" t="str">
        <f t="shared" si="8"/>
        <v>Impreso por imprenta o tiquetes</v>
      </c>
      <c r="J147" s="81" t="s">
        <v>8765</v>
      </c>
      <c r="K147" s="81" t="s">
        <v>8039</v>
      </c>
      <c r="L147">
        <v>465926</v>
      </c>
      <c r="M147" t="s">
        <v>1541</v>
      </c>
      <c r="N147" t="s">
        <v>1542</v>
      </c>
      <c r="O147">
        <v>4.0500000000000007</v>
      </c>
      <c r="P147">
        <v>0</v>
      </c>
      <c r="Q147">
        <v>0</v>
      </c>
      <c r="R147">
        <v>46.96</v>
      </c>
      <c r="S147">
        <v>0</v>
      </c>
      <c r="T147">
        <v>0</v>
      </c>
      <c r="U147">
        <v>0</v>
      </c>
      <c r="V147">
        <v>6.1048</v>
      </c>
      <c r="W147">
        <v>57.114800000000002</v>
      </c>
      <c r="X147" t="s">
        <v>8039</v>
      </c>
      <c r="Y147" t="s">
        <v>8236</v>
      </c>
      <c r="Z147" t="s">
        <v>8039</v>
      </c>
      <c r="AA147">
        <v>0</v>
      </c>
    </row>
    <row r="148" spans="1:27">
      <c r="A148" t="s">
        <v>8160</v>
      </c>
      <c r="B148" t="str">
        <f t="shared" si="6"/>
        <v>Febrero</v>
      </c>
      <c r="C148">
        <v>591</v>
      </c>
      <c r="D148">
        <v>2022</v>
      </c>
      <c r="E148" t="s">
        <v>8131</v>
      </c>
      <c r="F148" t="s">
        <v>1</v>
      </c>
      <c r="G148" t="s">
        <v>0</v>
      </c>
      <c r="H148" t="str">
        <f t="shared" si="7"/>
        <v>CCF</v>
      </c>
      <c r="I148" t="str">
        <f t="shared" si="8"/>
        <v>Impreso por imprenta o tiquetes</v>
      </c>
      <c r="J148" s="81" t="s">
        <v>8765</v>
      </c>
      <c r="K148" s="81" t="s">
        <v>8039</v>
      </c>
      <c r="L148">
        <v>7961</v>
      </c>
      <c r="M148" t="s">
        <v>1196</v>
      </c>
      <c r="N148" t="s">
        <v>1197</v>
      </c>
      <c r="O148">
        <v>0</v>
      </c>
      <c r="P148">
        <v>0</v>
      </c>
      <c r="Q148">
        <v>0</v>
      </c>
      <c r="R148">
        <v>150529.5</v>
      </c>
      <c r="S148">
        <v>0</v>
      </c>
      <c r="T148">
        <v>0</v>
      </c>
      <c r="U148">
        <v>0</v>
      </c>
      <c r="V148">
        <v>19568.834999999999</v>
      </c>
      <c r="W148">
        <v>170098.33499999999</v>
      </c>
      <c r="X148" t="s">
        <v>8039</v>
      </c>
      <c r="Y148" t="s">
        <v>8236</v>
      </c>
      <c r="Z148" t="s">
        <v>8227</v>
      </c>
      <c r="AA148">
        <v>1505.28</v>
      </c>
    </row>
    <row r="149" spans="1:27">
      <c r="A149" t="s">
        <v>8160</v>
      </c>
      <c r="B149" t="str">
        <f t="shared" si="6"/>
        <v>Febrero</v>
      </c>
      <c r="C149">
        <v>590</v>
      </c>
      <c r="D149">
        <v>2022</v>
      </c>
      <c r="E149" t="s">
        <v>8146</v>
      </c>
      <c r="F149" t="s">
        <v>1</v>
      </c>
      <c r="G149" t="s">
        <v>0</v>
      </c>
      <c r="H149" t="str">
        <f t="shared" si="7"/>
        <v>CCF</v>
      </c>
      <c r="I149" t="str">
        <f t="shared" si="8"/>
        <v>Impreso por imprenta o tiquetes</v>
      </c>
      <c r="J149" s="81" t="s">
        <v>8765</v>
      </c>
      <c r="K149" s="81" t="s">
        <v>8039</v>
      </c>
      <c r="L149">
        <v>96</v>
      </c>
      <c r="M149" t="s">
        <v>1519</v>
      </c>
      <c r="N149" t="s">
        <v>7978</v>
      </c>
      <c r="O149">
        <v>0</v>
      </c>
      <c r="P149">
        <v>0</v>
      </c>
      <c r="Q149">
        <v>0</v>
      </c>
      <c r="R149">
        <v>1779</v>
      </c>
      <c r="S149">
        <v>0</v>
      </c>
      <c r="T149">
        <v>0</v>
      </c>
      <c r="U149">
        <v>0</v>
      </c>
      <c r="V149">
        <v>231.27</v>
      </c>
      <c r="W149">
        <v>2010.27</v>
      </c>
      <c r="X149" t="s">
        <v>8039</v>
      </c>
      <c r="Y149" t="s">
        <v>8236</v>
      </c>
      <c r="Z149" t="s">
        <v>8039</v>
      </c>
      <c r="AA149">
        <v>0</v>
      </c>
    </row>
    <row r="150" spans="1:27">
      <c r="A150" t="s">
        <v>8160</v>
      </c>
      <c r="B150" t="str">
        <f t="shared" si="6"/>
        <v>Febrero</v>
      </c>
      <c r="C150">
        <v>589</v>
      </c>
      <c r="D150">
        <v>2022</v>
      </c>
      <c r="E150" t="s">
        <v>8137</v>
      </c>
      <c r="F150" t="s">
        <v>1</v>
      </c>
      <c r="G150" t="s">
        <v>0</v>
      </c>
      <c r="H150" t="str">
        <f t="shared" si="7"/>
        <v>CCF</v>
      </c>
      <c r="I150" t="str">
        <f t="shared" si="8"/>
        <v>Impreso por imprenta o tiquetes</v>
      </c>
      <c r="J150" s="81" t="s">
        <v>8765</v>
      </c>
      <c r="K150" s="81" t="s">
        <v>8039</v>
      </c>
      <c r="L150">
        <v>180572</v>
      </c>
      <c r="M150" t="s">
        <v>1579</v>
      </c>
      <c r="N150" t="s">
        <v>1580</v>
      </c>
      <c r="O150">
        <v>0</v>
      </c>
      <c r="P150">
        <v>0</v>
      </c>
      <c r="Q150">
        <v>0</v>
      </c>
      <c r="R150">
        <v>420.8</v>
      </c>
      <c r="S150">
        <v>0</v>
      </c>
      <c r="T150">
        <v>0</v>
      </c>
      <c r="U150">
        <v>0</v>
      </c>
      <c r="V150">
        <v>54.704000000000001</v>
      </c>
      <c r="W150">
        <v>475.50400000000002</v>
      </c>
      <c r="X150" t="s">
        <v>8039</v>
      </c>
      <c r="Y150" t="s">
        <v>8236</v>
      </c>
      <c r="Z150" t="s">
        <v>8039</v>
      </c>
      <c r="AA150">
        <v>0</v>
      </c>
    </row>
    <row r="151" spans="1:27">
      <c r="A151" t="s">
        <v>8160</v>
      </c>
      <c r="B151" t="str">
        <f t="shared" si="6"/>
        <v>Febrero</v>
      </c>
      <c r="C151">
        <v>588</v>
      </c>
      <c r="D151">
        <v>2022</v>
      </c>
      <c r="E151" t="s">
        <v>8137</v>
      </c>
      <c r="F151" t="s">
        <v>1</v>
      </c>
      <c r="G151" t="s">
        <v>0</v>
      </c>
      <c r="H151" t="str">
        <f t="shared" si="7"/>
        <v>CCF</v>
      </c>
      <c r="I151" t="str">
        <f t="shared" si="8"/>
        <v>Impreso por imprenta o tiquetes</v>
      </c>
      <c r="J151" s="81" t="s">
        <v>8765</v>
      </c>
      <c r="K151" s="81" t="s">
        <v>8039</v>
      </c>
      <c r="L151">
        <v>19207</v>
      </c>
      <c r="M151" t="s">
        <v>1522</v>
      </c>
      <c r="N151" t="s">
        <v>1523</v>
      </c>
      <c r="O151">
        <v>0</v>
      </c>
      <c r="P151">
        <v>0</v>
      </c>
      <c r="Q151">
        <v>0</v>
      </c>
      <c r="R151">
        <v>120.36</v>
      </c>
      <c r="S151">
        <v>0</v>
      </c>
      <c r="T151">
        <v>0</v>
      </c>
      <c r="U151">
        <v>0</v>
      </c>
      <c r="V151">
        <v>15.646800000000001</v>
      </c>
      <c r="W151">
        <v>136.0068</v>
      </c>
      <c r="X151" t="s">
        <v>8039</v>
      </c>
      <c r="Y151" t="s">
        <v>8236</v>
      </c>
      <c r="Z151" t="s">
        <v>8039</v>
      </c>
      <c r="AA151">
        <v>0</v>
      </c>
    </row>
    <row r="152" spans="1:27">
      <c r="A152" t="s">
        <v>8160</v>
      </c>
      <c r="B152" t="str">
        <f t="shared" si="6"/>
        <v>Febrero</v>
      </c>
      <c r="C152">
        <v>587</v>
      </c>
      <c r="D152">
        <v>2022</v>
      </c>
      <c r="E152" t="s">
        <v>8161</v>
      </c>
      <c r="F152" t="s">
        <v>1</v>
      </c>
      <c r="G152" t="s">
        <v>0</v>
      </c>
      <c r="H152" t="str">
        <f t="shared" si="7"/>
        <v>CCF</v>
      </c>
      <c r="I152" t="str">
        <f t="shared" si="8"/>
        <v>Impreso por imprenta o tiquetes</v>
      </c>
      <c r="J152" s="81" t="s">
        <v>8765</v>
      </c>
      <c r="K152" s="81" t="s">
        <v>8039</v>
      </c>
      <c r="L152">
        <v>2034</v>
      </c>
      <c r="M152" t="s">
        <v>1724</v>
      </c>
      <c r="N152" t="s">
        <v>1725</v>
      </c>
      <c r="O152">
        <v>0</v>
      </c>
      <c r="P152">
        <v>0</v>
      </c>
      <c r="Q152">
        <v>0</v>
      </c>
      <c r="R152">
        <v>25.59</v>
      </c>
      <c r="S152">
        <v>0</v>
      </c>
      <c r="T152">
        <v>0</v>
      </c>
      <c r="U152">
        <v>0</v>
      </c>
      <c r="V152">
        <v>3.3267000000000002</v>
      </c>
      <c r="W152">
        <v>28.916699999999999</v>
      </c>
      <c r="X152" t="s">
        <v>8039</v>
      </c>
      <c r="Y152" t="s">
        <v>8236</v>
      </c>
      <c r="Z152" t="s">
        <v>8039</v>
      </c>
      <c r="AA152">
        <v>0</v>
      </c>
    </row>
    <row r="153" spans="1:27">
      <c r="A153" t="s">
        <v>8160</v>
      </c>
      <c r="B153" t="str">
        <f t="shared" si="6"/>
        <v>Febrero</v>
      </c>
      <c r="C153">
        <v>586</v>
      </c>
      <c r="D153">
        <v>2022</v>
      </c>
      <c r="E153" t="s">
        <v>8161</v>
      </c>
      <c r="F153" t="s">
        <v>1</v>
      </c>
      <c r="G153" t="s">
        <v>0</v>
      </c>
      <c r="H153" t="str">
        <f t="shared" si="7"/>
        <v>CCF</v>
      </c>
      <c r="I153" t="str">
        <f t="shared" si="8"/>
        <v>Impreso por imprenta o tiquetes</v>
      </c>
      <c r="J153" s="81" t="s">
        <v>8765</v>
      </c>
      <c r="K153" s="81" t="s">
        <v>8039</v>
      </c>
      <c r="L153">
        <v>1</v>
      </c>
      <c r="M153" t="s">
        <v>8334</v>
      </c>
      <c r="N153" t="s">
        <v>8335</v>
      </c>
      <c r="O153">
        <v>0</v>
      </c>
      <c r="P153">
        <v>0</v>
      </c>
      <c r="Q153">
        <v>0</v>
      </c>
      <c r="R153">
        <v>570</v>
      </c>
      <c r="S153">
        <v>0</v>
      </c>
      <c r="T153">
        <v>0</v>
      </c>
      <c r="U153">
        <v>0</v>
      </c>
      <c r="V153">
        <v>74.100000000000009</v>
      </c>
      <c r="W153">
        <v>644.1</v>
      </c>
      <c r="X153" t="s">
        <v>8039</v>
      </c>
      <c r="Y153" t="s">
        <v>8236</v>
      </c>
      <c r="Z153" t="s">
        <v>8039</v>
      </c>
      <c r="AA153">
        <v>0</v>
      </c>
    </row>
    <row r="154" spans="1:27">
      <c r="A154" t="s">
        <v>8160</v>
      </c>
      <c r="B154" t="str">
        <f t="shared" si="6"/>
        <v>Febrero</v>
      </c>
      <c r="C154">
        <v>585</v>
      </c>
      <c r="D154">
        <v>2022</v>
      </c>
      <c r="E154" t="s">
        <v>8161</v>
      </c>
      <c r="F154" t="s">
        <v>1</v>
      </c>
      <c r="G154" t="s">
        <v>0</v>
      </c>
      <c r="H154" t="str">
        <f t="shared" si="7"/>
        <v>CCF</v>
      </c>
      <c r="I154" t="str">
        <f t="shared" si="8"/>
        <v>Impreso por imprenta o tiquetes</v>
      </c>
      <c r="J154" s="81" t="s">
        <v>8765</v>
      </c>
      <c r="K154" s="81" t="s">
        <v>8039</v>
      </c>
      <c r="L154">
        <v>1080</v>
      </c>
      <c r="M154" t="s">
        <v>1689</v>
      </c>
      <c r="N154" t="s">
        <v>1690</v>
      </c>
      <c r="O154">
        <v>0</v>
      </c>
      <c r="P154">
        <v>0</v>
      </c>
      <c r="Q154">
        <v>0</v>
      </c>
      <c r="R154">
        <v>140</v>
      </c>
      <c r="S154">
        <v>0</v>
      </c>
      <c r="T154">
        <v>0</v>
      </c>
      <c r="U154">
        <v>0</v>
      </c>
      <c r="V154">
        <v>18.2</v>
      </c>
      <c r="W154">
        <v>158.19999999999999</v>
      </c>
      <c r="X154" t="s">
        <v>8039</v>
      </c>
      <c r="Y154" t="s">
        <v>8236</v>
      </c>
      <c r="Z154" t="s">
        <v>8039</v>
      </c>
      <c r="AA154">
        <v>0</v>
      </c>
    </row>
    <row r="155" spans="1:27">
      <c r="A155" t="s">
        <v>8160</v>
      </c>
      <c r="B155" t="str">
        <f t="shared" si="6"/>
        <v>Febrero</v>
      </c>
      <c r="C155">
        <v>584</v>
      </c>
      <c r="D155">
        <v>2022</v>
      </c>
      <c r="E155" t="s">
        <v>8281</v>
      </c>
      <c r="F155" t="s">
        <v>1</v>
      </c>
      <c r="G155" t="s">
        <v>0</v>
      </c>
      <c r="H155" t="str">
        <f t="shared" si="7"/>
        <v>CCF</v>
      </c>
      <c r="I155" t="str">
        <f t="shared" si="8"/>
        <v>Impreso por imprenta o tiquetes</v>
      </c>
      <c r="J155" s="81" t="s">
        <v>8765</v>
      </c>
      <c r="K155" s="81" t="s">
        <v>8039</v>
      </c>
      <c r="L155">
        <v>240339</v>
      </c>
      <c r="M155" t="s">
        <v>1547</v>
      </c>
      <c r="N155" t="s">
        <v>1548</v>
      </c>
      <c r="O155">
        <v>2.57</v>
      </c>
      <c r="P155">
        <v>0</v>
      </c>
      <c r="Q155">
        <v>0</v>
      </c>
      <c r="R155">
        <v>27.59</v>
      </c>
      <c r="S155">
        <v>0</v>
      </c>
      <c r="T155">
        <v>0</v>
      </c>
      <c r="U155">
        <v>0</v>
      </c>
      <c r="V155">
        <v>3.5867</v>
      </c>
      <c r="W155">
        <v>33.746699999999997</v>
      </c>
      <c r="X155" t="s">
        <v>8039</v>
      </c>
      <c r="Y155" t="s">
        <v>8236</v>
      </c>
      <c r="Z155" t="s">
        <v>8039</v>
      </c>
      <c r="AA155">
        <v>0</v>
      </c>
    </row>
    <row r="156" spans="1:27">
      <c r="A156" t="s">
        <v>8160</v>
      </c>
      <c r="B156" t="str">
        <f t="shared" si="6"/>
        <v>Febrero</v>
      </c>
      <c r="C156">
        <v>583</v>
      </c>
      <c r="D156">
        <v>2022</v>
      </c>
      <c r="E156" t="s">
        <v>8281</v>
      </c>
      <c r="F156" t="s">
        <v>1</v>
      </c>
      <c r="G156" t="s">
        <v>0</v>
      </c>
      <c r="H156" t="str">
        <f t="shared" si="7"/>
        <v>CCF</v>
      </c>
      <c r="I156" t="str">
        <f t="shared" si="8"/>
        <v>Impreso por imprenta o tiquetes</v>
      </c>
      <c r="J156" s="81" t="s">
        <v>8765</v>
      </c>
      <c r="K156" s="81" t="s">
        <v>8039</v>
      </c>
      <c r="L156">
        <v>8021</v>
      </c>
      <c r="M156" t="s">
        <v>1196</v>
      </c>
      <c r="N156" t="s">
        <v>1197</v>
      </c>
      <c r="O156">
        <v>0</v>
      </c>
      <c r="P156">
        <v>0</v>
      </c>
      <c r="Q156">
        <v>0</v>
      </c>
      <c r="R156">
        <v>53856</v>
      </c>
      <c r="S156">
        <v>0</v>
      </c>
      <c r="T156">
        <v>0</v>
      </c>
      <c r="U156">
        <v>0</v>
      </c>
      <c r="V156">
        <v>7001.2800000000007</v>
      </c>
      <c r="W156">
        <v>60857.279999999999</v>
      </c>
      <c r="X156" t="s">
        <v>8039</v>
      </c>
      <c r="Y156" t="s">
        <v>8236</v>
      </c>
      <c r="Z156" t="s">
        <v>8227</v>
      </c>
      <c r="AA156">
        <v>538.55999999999995</v>
      </c>
    </row>
    <row r="157" spans="1:27">
      <c r="A157" t="s">
        <v>8160</v>
      </c>
      <c r="B157" t="str">
        <f t="shared" si="6"/>
        <v>Febrero</v>
      </c>
      <c r="C157">
        <v>582</v>
      </c>
      <c r="D157">
        <v>2022</v>
      </c>
      <c r="E157" t="s">
        <v>8281</v>
      </c>
      <c r="F157" t="s">
        <v>1</v>
      </c>
      <c r="G157" t="s">
        <v>0</v>
      </c>
      <c r="H157" t="str">
        <f t="shared" si="7"/>
        <v>CCF</v>
      </c>
      <c r="I157" t="str">
        <f t="shared" si="8"/>
        <v>Impreso por imprenta o tiquetes</v>
      </c>
      <c r="J157" s="81" t="s">
        <v>8765</v>
      </c>
      <c r="K157" s="81" t="s">
        <v>8039</v>
      </c>
      <c r="L157">
        <v>77</v>
      </c>
      <c r="M157" t="s">
        <v>7961</v>
      </c>
      <c r="N157" t="s">
        <v>7962</v>
      </c>
      <c r="O157">
        <v>0</v>
      </c>
      <c r="P157">
        <v>0</v>
      </c>
      <c r="Q157">
        <v>0</v>
      </c>
      <c r="R157">
        <v>127.43</v>
      </c>
      <c r="S157">
        <v>0</v>
      </c>
      <c r="T157">
        <v>0</v>
      </c>
      <c r="U157">
        <v>0</v>
      </c>
      <c r="V157">
        <v>16.565900000000003</v>
      </c>
      <c r="W157">
        <v>143.99590000000001</v>
      </c>
      <c r="X157" t="s">
        <v>8039</v>
      </c>
      <c r="Y157" t="s">
        <v>8236</v>
      </c>
      <c r="Z157" t="s">
        <v>8039</v>
      </c>
      <c r="AA157">
        <v>0</v>
      </c>
    </row>
    <row r="158" spans="1:27">
      <c r="A158" t="s">
        <v>8160</v>
      </c>
      <c r="B158" t="str">
        <f t="shared" si="6"/>
        <v>Febrero</v>
      </c>
      <c r="C158">
        <v>581</v>
      </c>
      <c r="D158">
        <v>2022</v>
      </c>
      <c r="E158" t="s">
        <v>8323</v>
      </c>
      <c r="F158" t="s">
        <v>1</v>
      </c>
      <c r="G158" t="s">
        <v>0</v>
      </c>
      <c r="H158" t="str">
        <f t="shared" si="7"/>
        <v>CCF</v>
      </c>
      <c r="I158" t="str">
        <f t="shared" si="8"/>
        <v>Impreso por imprenta o tiquetes</v>
      </c>
      <c r="J158" s="81" t="s">
        <v>8765</v>
      </c>
      <c r="K158" s="81" t="s">
        <v>8039</v>
      </c>
      <c r="L158">
        <v>8032</v>
      </c>
      <c r="M158" t="s">
        <v>1196</v>
      </c>
      <c r="N158" t="s">
        <v>1197</v>
      </c>
      <c r="O158">
        <v>0</v>
      </c>
      <c r="P158">
        <v>0</v>
      </c>
      <c r="Q158">
        <v>0</v>
      </c>
      <c r="R158">
        <v>53856</v>
      </c>
      <c r="S158">
        <v>0</v>
      </c>
      <c r="T158">
        <v>0</v>
      </c>
      <c r="U158">
        <v>0</v>
      </c>
      <c r="V158">
        <v>7001.2800000000007</v>
      </c>
      <c r="W158">
        <v>60857.279999999999</v>
      </c>
      <c r="X158" t="s">
        <v>8039</v>
      </c>
      <c r="Y158" t="s">
        <v>8236</v>
      </c>
      <c r="Z158" t="s">
        <v>8227</v>
      </c>
      <c r="AA158">
        <v>538.55999999999995</v>
      </c>
    </row>
    <row r="159" spans="1:27">
      <c r="A159" t="s">
        <v>8160</v>
      </c>
      <c r="B159" t="str">
        <f t="shared" si="6"/>
        <v>Febrero</v>
      </c>
      <c r="C159">
        <v>580</v>
      </c>
      <c r="D159">
        <v>2022</v>
      </c>
      <c r="E159" t="s">
        <v>8323</v>
      </c>
      <c r="F159" t="s">
        <v>1</v>
      </c>
      <c r="G159" t="s">
        <v>0</v>
      </c>
      <c r="H159" t="str">
        <f t="shared" si="7"/>
        <v>CCF</v>
      </c>
      <c r="I159" t="str">
        <f t="shared" si="8"/>
        <v>Impreso por imprenta o tiquetes</v>
      </c>
      <c r="J159" s="81" t="s">
        <v>8765</v>
      </c>
      <c r="K159" s="81" t="s">
        <v>8039</v>
      </c>
      <c r="L159">
        <v>203141</v>
      </c>
      <c r="M159" t="s">
        <v>1642</v>
      </c>
      <c r="N159" t="s">
        <v>1643</v>
      </c>
      <c r="O159">
        <v>0</v>
      </c>
      <c r="P159">
        <v>0</v>
      </c>
      <c r="Q159">
        <v>0</v>
      </c>
      <c r="R159">
        <v>121.56</v>
      </c>
      <c r="S159">
        <v>0</v>
      </c>
      <c r="T159">
        <v>0</v>
      </c>
      <c r="U159">
        <v>0</v>
      </c>
      <c r="V159">
        <v>15.802800000000001</v>
      </c>
      <c r="W159">
        <v>137.36279999999999</v>
      </c>
      <c r="X159" t="s">
        <v>8039</v>
      </c>
      <c r="Y159" t="s">
        <v>8236</v>
      </c>
      <c r="Z159" t="s">
        <v>8336</v>
      </c>
      <c r="AA159">
        <v>1.22</v>
      </c>
    </row>
    <row r="160" spans="1:27">
      <c r="A160" t="s">
        <v>8160</v>
      </c>
      <c r="B160" t="str">
        <f t="shared" si="6"/>
        <v>Febrero</v>
      </c>
      <c r="C160">
        <v>579</v>
      </c>
      <c r="D160">
        <v>2022</v>
      </c>
      <c r="E160" t="s">
        <v>8323</v>
      </c>
      <c r="F160" t="s">
        <v>1</v>
      </c>
      <c r="G160" t="s">
        <v>0</v>
      </c>
      <c r="H160" t="str">
        <f t="shared" si="7"/>
        <v>CCF</v>
      </c>
      <c r="I160" t="str">
        <f t="shared" si="8"/>
        <v>Impreso por imprenta o tiquetes</v>
      </c>
      <c r="J160" s="81" t="s">
        <v>8765</v>
      </c>
      <c r="K160" s="81" t="s">
        <v>8039</v>
      </c>
      <c r="L160">
        <v>1087</v>
      </c>
      <c r="M160" t="s">
        <v>1689</v>
      </c>
      <c r="N160" t="s">
        <v>1690</v>
      </c>
      <c r="O160">
        <v>0</v>
      </c>
      <c r="P160">
        <v>0</v>
      </c>
      <c r="Q160">
        <v>0</v>
      </c>
      <c r="R160">
        <v>345</v>
      </c>
      <c r="S160">
        <v>0</v>
      </c>
      <c r="T160">
        <v>0</v>
      </c>
      <c r="U160">
        <v>0</v>
      </c>
      <c r="V160">
        <v>44.85</v>
      </c>
      <c r="W160">
        <v>389.85</v>
      </c>
      <c r="X160" t="s">
        <v>8039</v>
      </c>
      <c r="Y160" t="s">
        <v>8236</v>
      </c>
      <c r="Z160" t="s">
        <v>8039</v>
      </c>
      <c r="AA160">
        <v>0</v>
      </c>
    </row>
    <row r="161" spans="1:27">
      <c r="A161" t="s">
        <v>8160</v>
      </c>
      <c r="B161" t="str">
        <f t="shared" si="6"/>
        <v>Febrero</v>
      </c>
      <c r="C161">
        <v>578</v>
      </c>
      <c r="D161">
        <v>2022</v>
      </c>
      <c r="E161" t="s">
        <v>8323</v>
      </c>
      <c r="F161" t="s">
        <v>1</v>
      </c>
      <c r="G161" t="s">
        <v>0</v>
      </c>
      <c r="H161" t="str">
        <f t="shared" si="7"/>
        <v>CCF</v>
      </c>
      <c r="I161" t="str">
        <f t="shared" si="8"/>
        <v>Impreso por imprenta o tiquetes</v>
      </c>
      <c r="J161" s="81" t="s">
        <v>8765</v>
      </c>
      <c r="K161" s="81" t="s">
        <v>8039</v>
      </c>
      <c r="L161">
        <v>8031</v>
      </c>
      <c r="M161" t="s">
        <v>1196</v>
      </c>
      <c r="N161" t="s">
        <v>1197</v>
      </c>
      <c r="O161">
        <v>0</v>
      </c>
      <c r="P161">
        <v>0</v>
      </c>
      <c r="Q161">
        <v>0</v>
      </c>
      <c r="R161">
        <v>3163.5</v>
      </c>
      <c r="S161">
        <v>0</v>
      </c>
      <c r="T161">
        <v>0</v>
      </c>
      <c r="U161">
        <v>0</v>
      </c>
      <c r="V161">
        <v>411.255</v>
      </c>
      <c r="W161">
        <v>3574.7550000000001</v>
      </c>
      <c r="X161" t="s">
        <v>8039</v>
      </c>
      <c r="Y161" t="s">
        <v>8236</v>
      </c>
      <c r="Z161" t="s">
        <v>8227</v>
      </c>
      <c r="AA161">
        <v>31.64</v>
      </c>
    </row>
    <row r="162" spans="1:27">
      <c r="A162" t="s">
        <v>8160</v>
      </c>
      <c r="B162" t="str">
        <f t="shared" si="6"/>
        <v>Febrero</v>
      </c>
      <c r="C162">
        <v>577</v>
      </c>
      <c r="D162">
        <v>2022</v>
      </c>
      <c r="E162" t="s">
        <v>8280</v>
      </c>
      <c r="F162" t="s">
        <v>1</v>
      </c>
      <c r="G162" t="s">
        <v>0</v>
      </c>
      <c r="H162" t="str">
        <f t="shared" si="7"/>
        <v>CCF</v>
      </c>
      <c r="I162" t="str">
        <f t="shared" si="8"/>
        <v>Impreso por imprenta o tiquetes</v>
      </c>
      <c r="J162" s="81" t="s">
        <v>8765</v>
      </c>
      <c r="K162" s="81" t="s">
        <v>8039</v>
      </c>
      <c r="L162">
        <v>364</v>
      </c>
      <c r="M162" t="s">
        <v>1657</v>
      </c>
      <c r="N162" t="s">
        <v>1658</v>
      </c>
      <c r="O162">
        <v>0</v>
      </c>
      <c r="P162">
        <v>0</v>
      </c>
      <c r="Q162">
        <v>0</v>
      </c>
      <c r="R162">
        <v>221.15</v>
      </c>
      <c r="S162">
        <v>0</v>
      </c>
      <c r="T162">
        <v>0</v>
      </c>
      <c r="U162">
        <v>0</v>
      </c>
      <c r="V162">
        <v>28.749500000000001</v>
      </c>
      <c r="W162">
        <v>249.89950000000002</v>
      </c>
      <c r="X162" t="s">
        <v>8039</v>
      </c>
      <c r="Y162" t="s">
        <v>8236</v>
      </c>
      <c r="Z162" t="s">
        <v>8039</v>
      </c>
      <c r="AA162">
        <v>0</v>
      </c>
    </row>
    <row r="163" spans="1:27">
      <c r="A163" t="s">
        <v>8160</v>
      </c>
      <c r="B163" t="str">
        <f t="shared" si="6"/>
        <v>Febrero</v>
      </c>
      <c r="C163">
        <v>576</v>
      </c>
      <c r="D163">
        <v>2022</v>
      </c>
      <c r="E163" t="s">
        <v>8280</v>
      </c>
      <c r="F163" t="s">
        <v>1</v>
      </c>
      <c r="G163" t="s">
        <v>0</v>
      </c>
      <c r="H163" t="str">
        <f t="shared" si="7"/>
        <v>CCF</v>
      </c>
      <c r="I163" t="str">
        <f t="shared" si="8"/>
        <v>Impreso por imprenta o tiquetes</v>
      </c>
      <c r="J163" s="81" t="s">
        <v>8765</v>
      </c>
      <c r="K163" s="81" t="s">
        <v>8039</v>
      </c>
      <c r="L163">
        <v>240610</v>
      </c>
      <c r="M163" t="s">
        <v>1547</v>
      </c>
      <c r="N163" t="s">
        <v>1548</v>
      </c>
      <c r="O163">
        <v>0.86</v>
      </c>
      <c r="P163">
        <v>0</v>
      </c>
      <c r="Q163">
        <v>0</v>
      </c>
      <c r="R163">
        <v>8.09</v>
      </c>
      <c r="S163">
        <v>0</v>
      </c>
      <c r="T163">
        <v>0</v>
      </c>
      <c r="U163">
        <v>0</v>
      </c>
      <c r="V163">
        <v>1.0517000000000001</v>
      </c>
      <c r="W163">
        <v>10.0017</v>
      </c>
      <c r="X163" t="s">
        <v>8039</v>
      </c>
      <c r="Y163" t="s">
        <v>8236</v>
      </c>
      <c r="Z163" t="s">
        <v>8039</v>
      </c>
      <c r="AA163">
        <v>0</v>
      </c>
    </row>
    <row r="164" spans="1:27">
      <c r="A164" t="s">
        <v>8160</v>
      </c>
      <c r="B164" t="str">
        <f t="shared" si="6"/>
        <v>Febrero</v>
      </c>
      <c r="C164">
        <v>575</v>
      </c>
      <c r="D164">
        <v>2022</v>
      </c>
      <c r="E164" t="s">
        <v>8330</v>
      </c>
      <c r="F164" t="s">
        <v>1</v>
      </c>
      <c r="G164" t="s">
        <v>0</v>
      </c>
      <c r="H164" t="str">
        <f t="shared" si="7"/>
        <v>CCF</v>
      </c>
      <c r="I164" t="str">
        <f t="shared" si="8"/>
        <v>Impreso por imprenta o tiquetes</v>
      </c>
      <c r="J164" s="81" t="s">
        <v>8765</v>
      </c>
      <c r="K164" s="81" t="s">
        <v>8039</v>
      </c>
      <c r="L164">
        <v>824874</v>
      </c>
      <c r="M164" t="s">
        <v>1701</v>
      </c>
      <c r="N164" t="s">
        <v>1702</v>
      </c>
      <c r="O164">
        <v>0</v>
      </c>
      <c r="P164">
        <v>0</v>
      </c>
      <c r="Q164">
        <v>0</v>
      </c>
      <c r="R164">
        <v>7.69</v>
      </c>
      <c r="S164">
        <v>0</v>
      </c>
      <c r="T164">
        <v>0</v>
      </c>
      <c r="U164">
        <v>0</v>
      </c>
      <c r="V164">
        <v>0.99970000000000003</v>
      </c>
      <c r="W164">
        <v>8.6897000000000002</v>
      </c>
      <c r="X164" t="s">
        <v>8039</v>
      </c>
      <c r="Y164" t="s">
        <v>8236</v>
      </c>
      <c r="Z164" t="s">
        <v>8039</v>
      </c>
      <c r="AA164">
        <v>0</v>
      </c>
    </row>
    <row r="165" spans="1:27">
      <c r="A165" t="s">
        <v>8160</v>
      </c>
      <c r="B165" t="str">
        <f t="shared" si="6"/>
        <v>Febrero</v>
      </c>
      <c r="C165">
        <v>574</v>
      </c>
      <c r="D165">
        <v>2022</v>
      </c>
      <c r="E165" t="s">
        <v>8278</v>
      </c>
      <c r="F165" t="s">
        <v>1</v>
      </c>
      <c r="G165" t="s">
        <v>0</v>
      </c>
      <c r="H165" t="str">
        <f t="shared" si="7"/>
        <v>CCF</v>
      </c>
      <c r="I165" t="str">
        <f t="shared" si="8"/>
        <v>Impreso por imprenta o tiquetes</v>
      </c>
      <c r="J165" s="81" t="s">
        <v>8765</v>
      </c>
      <c r="K165" s="81" t="s">
        <v>8039</v>
      </c>
      <c r="L165">
        <v>52600</v>
      </c>
      <c r="M165" t="s">
        <v>1481</v>
      </c>
      <c r="N165" t="s">
        <v>1482</v>
      </c>
      <c r="O165">
        <v>0</v>
      </c>
      <c r="P165">
        <v>0</v>
      </c>
      <c r="Q165">
        <v>0</v>
      </c>
      <c r="R165">
        <v>58.63</v>
      </c>
      <c r="S165">
        <v>0</v>
      </c>
      <c r="T165">
        <v>0</v>
      </c>
      <c r="U165">
        <v>0</v>
      </c>
      <c r="V165">
        <v>7.621900000000001</v>
      </c>
      <c r="W165">
        <v>66.251900000000006</v>
      </c>
      <c r="X165" t="s">
        <v>8039</v>
      </c>
      <c r="Y165" t="s">
        <v>8236</v>
      </c>
      <c r="Z165" t="s">
        <v>8039</v>
      </c>
      <c r="AA165">
        <v>0</v>
      </c>
    </row>
    <row r="166" spans="1:27">
      <c r="A166" t="s">
        <v>8160</v>
      </c>
      <c r="B166" t="str">
        <f t="shared" si="6"/>
        <v>Febrero</v>
      </c>
      <c r="C166">
        <v>573</v>
      </c>
      <c r="D166">
        <v>2022</v>
      </c>
      <c r="E166" t="s">
        <v>8278</v>
      </c>
      <c r="F166" t="s">
        <v>1</v>
      </c>
      <c r="G166" t="s">
        <v>0</v>
      </c>
      <c r="H166" t="str">
        <f t="shared" si="7"/>
        <v>CCF</v>
      </c>
      <c r="I166" t="str">
        <f t="shared" si="8"/>
        <v>Impreso por imprenta o tiquetes</v>
      </c>
      <c r="J166" s="81" t="s">
        <v>8765</v>
      </c>
      <c r="K166" s="81" t="s">
        <v>8039</v>
      </c>
      <c r="L166">
        <v>8069</v>
      </c>
      <c r="M166" t="s">
        <v>1196</v>
      </c>
      <c r="N166" t="s">
        <v>1197</v>
      </c>
      <c r="O166">
        <v>0</v>
      </c>
      <c r="P166">
        <v>0</v>
      </c>
      <c r="Q166">
        <v>0</v>
      </c>
      <c r="R166">
        <v>228.8</v>
      </c>
      <c r="S166">
        <v>0</v>
      </c>
      <c r="T166">
        <v>0</v>
      </c>
      <c r="U166">
        <v>0</v>
      </c>
      <c r="V166">
        <v>29.744000000000003</v>
      </c>
      <c r="W166">
        <v>258.54400000000004</v>
      </c>
      <c r="X166" t="s">
        <v>8039</v>
      </c>
      <c r="Y166" t="s">
        <v>8236</v>
      </c>
      <c r="Z166" t="s">
        <v>8227</v>
      </c>
      <c r="AA166">
        <v>2.29</v>
      </c>
    </row>
    <row r="167" spans="1:27">
      <c r="A167" t="s">
        <v>8160</v>
      </c>
      <c r="B167" t="str">
        <f t="shared" si="6"/>
        <v>Febrero</v>
      </c>
      <c r="C167">
        <v>572</v>
      </c>
      <c r="D167">
        <v>2022</v>
      </c>
      <c r="E167" t="s">
        <v>8278</v>
      </c>
      <c r="F167" t="s">
        <v>1</v>
      </c>
      <c r="G167" t="s">
        <v>0</v>
      </c>
      <c r="H167" t="str">
        <f t="shared" si="7"/>
        <v>CCF</v>
      </c>
      <c r="I167" t="str">
        <f t="shared" si="8"/>
        <v>Impreso por imprenta o tiquetes</v>
      </c>
      <c r="J167" s="81" t="s">
        <v>8765</v>
      </c>
      <c r="K167" s="81" t="s">
        <v>8039</v>
      </c>
      <c r="L167">
        <v>1201245</v>
      </c>
      <c r="M167" t="s">
        <v>1526</v>
      </c>
      <c r="N167" t="s">
        <v>1527</v>
      </c>
      <c r="O167">
        <v>2.4899999999999998</v>
      </c>
      <c r="P167">
        <v>0</v>
      </c>
      <c r="Q167">
        <v>0</v>
      </c>
      <c r="R167">
        <v>24.35</v>
      </c>
      <c r="S167">
        <v>0</v>
      </c>
      <c r="T167">
        <v>0</v>
      </c>
      <c r="U167">
        <v>0</v>
      </c>
      <c r="V167">
        <v>3.1655000000000002</v>
      </c>
      <c r="W167">
        <v>30.005500000000001</v>
      </c>
      <c r="X167" t="s">
        <v>8039</v>
      </c>
      <c r="Y167" t="s">
        <v>8236</v>
      </c>
      <c r="Z167" t="s">
        <v>8039</v>
      </c>
      <c r="AA167">
        <v>0</v>
      </c>
    </row>
    <row r="168" spans="1:27">
      <c r="A168" t="s">
        <v>8160</v>
      </c>
      <c r="B168" t="str">
        <f t="shared" si="6"/>
        <v>Febrero</v>
      </c>
      <c r="C168">
        <v>571</v>
      </c>
      <c r="D168">
        <v>2022</v>
      </c>
      <c r="E168" t="s">
        <v>8278</v>
      </c>
      <c r="F168" t="s">
        <v>1</v>
      </c>
      <c r="G168" t="s">
        <v>0</v>
      </c>
      <c r="H168" t="str">
        <f t="shared" si="7"/>
        <v>CCF</v>
      </c>
      <c r="I168" t="str">
        <f t="shared" si="8"/>
        <v>Impreso por imprenta o tiquetes</v>
      </c>
      <c r="J168" s="81" t="s">
        <v>8765</v>
      </c>
      <c r="K168" s="81" t="s">
        <v>8039</v>
      </c>
      <c r="L168">
        <v>32636</v>
      </c>
      <c r="M168" t="s">
        <v>1556</v>
      </c>
      <c r="N168" t="s">
        <v>1557</v>
      </c>
      <c r="O168">
        <v>2.34</v>
      </c>
      <c r="P168">
        <v>0</v>
      </c>
      <c r="Q168">
        <v>0</v>
      </c>
      <c r="R168">
        <v>24.48</v>
      </c>
      <c r="S168">
        <v>0</v>
      </c>
      <c r="T168">
        <v>0</v>
      </c>
      <c r="U168">
        <v>0</v>
      </c>
      <c r="V168">
        <v>3.1824000000000003</v>
      </c>
      <c r="W168">
        <v>30.002400000000002</v>
      </c>
      <c r="X168" t="s">
        <v>8039</v>
      </c>
      <c r="Y168" t="s">
        <v>8236</v>
      </c>
      <c r="Z168" t="s">
        <v>8039</v>
      </c>
      <c r="AA168">
        <v>0</v>
      </c>
    </row>
    <row r="169" spans="1:27">
      <c r="A169" t="s">
        <v>8160</v>
      </c>
      <c r="B169" t="str">
        <f t="shared" si="6"/>
        <v>Febrero</v>
      </c>
      <c r="C169">
        <v>570</v>
      </c>
      <c r="D169">
        <v>2022</v>
      </c>
      <c r="E169" t="s">
        <v>8279</v>
      </c>
      <c r="F169" t="s">
        <v>1</v>
      </c>
      <c r="G169" t="s">
        <v>0</v>
      </c>
      <c r="H169" t="str">
        <f t="shared" si="7"/>
        <v>CCF</v>
      </c>
      <c r="I169" t="str">
        <f t="shared" si="8"/>
        <v>Impreso por imprenta o tiquetes</v>
      </c>
      <c r="J169" s="81" t="s">
        <v>8765</v>
      </c>
      <c r="K169" s="81" t="s">
        <v>8039</v>
      </c>
      <c r="L169">
        <v>1093</v>
      </c>
      <c r="M169" t="s">
        <v>1689</v>
      </c>
      <c r="N169" t="s">
        <v>1690</v>
      </c>
      <c r="O169">
        <v>0</v>
      </c>
      <c r="P169">
        <v>0</v>
      </c>
      <c r="Q169">
        <v>0</v>
      </c>
      <c r="R169">
        <v>235</v>
      </c>
      <c r="S169">
        <v>0</v>
      </c>
      <c r="T169">
        <v>0</v>
      </c>
      <c r="U169">
        <v>0</v>
      </c>
      <c r="V169">
        <v>30.55</v>
      </c>
      <c r="W169">
        <v>265.55</v>
      </c>
      <c r="X169" t="s">
        <v>8039</v>
      </c>
      <c r="Y169" t="s">
        <v>8236</v>
      </c>
      <c r="Z169" t="s">
        <v>8039</v>
      </c>
      <c r="AA169">
        <v>0</v>
      </c>
    </row>
    <row r="170" spans="1:27">
      <c r="A170" t="s">
        <v>8160</v>
      </c>
      <c r="B170" t="str">
        <f t="shared" si="6"/>
        <v>Febrero</v>
      </c>
      <c r="C170">
        <v>569</v>
      </c>
      <c r="D170">
        <v>2022</v>
      </c>
      <c r="E170" t="s">
        <v>8279</v>
      </c>
      <c r="F170" t="s">
        <v>1</v>
      </c>
      <c r="G170" t="s">
        <v>0</v>
      </c>
      <c r="H170" t="str">
        <f t="shared" si="7"/>
        <v>CCF</v>
      </c>
      <c r="I170" t="str">
        <f t="shared" si="8"/>
        <v>Impreso por imprenta o tiquetes</v>
      </c>
      <c r="J170" s="81" t="s">
        <v>8765</v>
      </c>
      <c r="K170" s="81" t="s">
        <v>8039</v>
      </c>
      <c r="L170">
        <v>8089</v>
      </c>
      <c r="M170" t="s">
        <v>1196</v>
      </c>
      <c r="N170" t="s">
        <v>1197</v>
      </c>
      <c r="O170">
        <v>0</v>
      </c>
      <c r="P170">
        <v>0</v>
      </c>
      <c r="Q170">
        <v>0</v>
      </c>
      <c r="R170">
        <v>41236.800000000003</v>
      </c>
      <c r="S170">
        <v>0</v>
      </c>
      <c r="T170">
        <v>0</v>
      </c>
      <c r="U170">
        <v>0</v>
      </c>
      <c r="V170">
        <v>5360.7840000000006</v>
      </c>
      <c r="W170">
        <v>46597.584000000003</v>
      </c>
      <c r="X170" t="s">
        <v>8039</v>
      </c>
      <c r="Y170" t="s">
        <v>8236</v>
      </c>
      <c r="Z170" t="s">
        <v>8227</v>
      </c>
      <c r="AA170">
        <v>412.37</v>
      </c>
    </row>
    <row r="171" spans="1:27">
      <c r="A171" t="s">
        <v>8160</v>
      </c>
      <c r="B171" t="str">
        <f t="shared" si="6"/>
        <v>Febrero</v>
      </c>
      <c r="C171">
        <v>568</v>
      </c>
      <c r="D171">
        <v>2022</v>
      </c>
      <c r="E171" t="s">
        <v>8279</v>
      </c>
      <c r="F171" t="s">
        <v>1</v>
      </c>
      <c r="G171" t="s">
        <v>0</v>
      </c>
      <c r="H171" t="str">
        <f t="shared" si="7"/>
        <v>CCF</v>
      </c>
      <c r="I171" t="str">
        <f t="shared" si="8"/>
        <v>Impreso por imprenta o tiquetes</v>
      </c>
      <c r="J171" s="81" t="s">
        <v>8765</v>
      </c>
      <c r="K171" s="81" t="s">
        <v>8039</v>
      </c>
      <c r="L171">
        <v>61471</v>
      </c>
      <c r="M171" t="s">
        <v>1666</v>
      </c>
      <c r="N171" t="s">
        <v>1667</v>
      </c>
      <c r="O171">
        <v>2.34</v>
      </c>
      <c r="P171">
        <v>0</v>
      </c>
      <c r="Q171">
        <v>0</v>
      </c>
      <c r="R171">
        <v>24.48</v>
      </c>
      <c r="S171">
        <v>0</v>
      </c>
      <c r="T171">
        <v>0</v>
      </c>
      <c r="U171">
        <v>0</v>
      </c>
      <c r="V171">
        <v>3.1824000000000003</v>
      </c>
      <c r="W171">
        <v>30.002400000000002</v>
      </c>
      <c r="X171" t="s">
        <v>8039</v>
      </c>
      <c r="Y171" t="s">
        <v>8236</v>
      </c>
      <c r="Z171" t="s">
        <v>8039</v>
      </c>
      <c r="AA171">
        <v>0</v>
      </c>
    </row>
    <row r="172" spans="1:27">
      <c r="A172" t="s">
        <v>8160</v>
      </c>
      <c r="B172" t="str">
        <f t="shared" si="6"/>
        <v>Febrero</v>
      </c>
      <c r="C172">
        <v>567</v>
      </c>
      <c r="D172">
        <v>2022</v>
      </c>
      <c r="E172" t="s">
        <v>8277</v>
      </c>
      <c r="F172" t="s">
        <v>1</v>
      </c>
      <c r="G172" t="s">
        <v>0</v>
      </c>
      <c r="H172" t="str">
        <f t="shared" si="7"/>
        <v>CCF</v>
      </c>
      <c r="I172" t="str">
        <f t="shared" si="8"/>
        <v>Impreso por imprenta o tiquetes</v>
      </c>
      <c r="J172" s="81" t="s">
        <v>8765</v>
      </c>
      <c r="K172" s="81" t="s">
        <v>8039</v>
      </c>
      <c r="L172">
        <v>8106</v>
      </c>
      <c r="M172" t="s">
        <v>1196</v>
      </c>
      <c r="N172" t="s">
        <v>1197</v>
      </c>
      <c r="O172">
        <v>0</v>
      </c>
      <c r="P172">
        <v>0</v>
      </c>
      <c r="Q172">
        <v>0</v>
      </c>
      <c r="R172">
        <v>3212</v>
      </c>
      <c r="S172">
        <v>0</v>
      </c>
      <c r="T172">
        <v>0</v>
      </c>
      <c r="U172">
        <v>0</v>
      </c>
      <c r="V172">
        <v>417.56</v>
      </c>
      <c r="W172">
        <v>3629.56</v>
      </c>
      <c r="X172" t="s">
        <v>8039</v>
      </c>
      <c r="Y172" t="s">
        <v>8236</v>
      </c>
      <c r="Z172" t="s">
        <v>8227</v>
      </c>
      <c r="AA172">
        <v>32.119999999999997</v>
      </c>
    </row>
    <row r="173" spans="1:27">
      <c r="A173" t="s">
        <v>8160</v>
      </c>
      <c r="B173" t="str">
        <f t="shared" si="6"/>
        <v>Febrero</v>
      </c>
      <c r="C173">
        <v>566</v>
      </c>
      <c r="D173">
        <v>2022</v>
      </c>
      <c r="E173" t="s">
        <v>8277</v>
      </c>
      <c r="F173" t="s">
        <v>1</v>
      </c>
      <c r="G173" t="s">
        <v>0</v>
      </c>
      <c r="H173" t="str">
        <f t="shared" si="7"/>
        <v>CCF</v>
      </c>
      <c r="I173" t="str">
        <f t="shared" si="8"/>
        <v>Impreso por imprenta o tiquetes</v>
      </c>
      <c r="J173" s="81" t="s">
        <v>8765</v>
      </c>
      <c r="K173" s="81" t="s">
        <v>8039</v>
      </c>
      <c r="L173">
        <v>78</v>
      </c>
      <c r="M173" t="s">
        <v>7961</v>
      </c>
      <c r="N173" t="s">
        <v>7962</v>
      </c>
      <c r="O173">
        <v>0</v>
      </c>
      <c r="P173">
        <v>0</v>
      </c>
      <c r="Q173">
        <v>0</v>
      </c>
      <c r="R173">
        <v>34.51</v>
      </c>
      <c r="S173">
        <v>0</v>
      </c>
      <c r="T173">
        <v>0</v>
      </c>
      <c r="U173">
        <v>0</v>
      </c>
      <c r="V173">
        <v>4.4863</v>
      </c>
      <c r="W173">
        <v>38.996299999999998</v>
      </c>
      <c r="X173" t="s">
        <v>8039</v>
      </c>
      <c r="Y173" t="s">
        <v>8236</v>
      </c>
      <c r="Z173" t="s">
        <v>8039</v>
      </c>
      <c r="AA173">
        <v>0</v>
      </c>
    </row>
    <row r="174" spans="1:27">
      <c r="A174" t="s">
        <v>8160</v>
      </c>
      <c r="B174" t="str">
        <f t="shared" si="6"/>
        <v>Febrero</v>
      </c>
      <c r="C174">
        <v>565</v>
      </c>
      <c r="D174">
        <v>2022</v>
      </c>
      <c r="E174" t="s">
        <v>8277</v>
      </c>
      <c r="F174" t="s">
        <v>1</v>
      </c>
      <c r="G174" t="s">
        <v>0</v>
      </c>
      <c r="H174" t="str">
        <f t="shared" si="7"/>
        <v>CCF</v>
      </c>
      <c r="I174" t="str">
        <f t="shared" si="8"/>
        <v>Impreso por imprenta o tiquetes</v>
      </c>
      <c r="J174" s="81" t="s">
        <v>8765</v>
      </c>
      <c r="K174" s="81" t="s">
        <v>8039</v>
      </c>
      <c r="L174">
        <v>8130</v>
      </c>
      <c r="M174" t="s">
        <v>1196</v>
      </c>
      <c r="N174" t="s">
        <v>1197</v>
      </c>
      <c r="O174">
        <v>0</v>
      </c>
      <c r="P174">
        <v>0</v>
      </c>
      <c r="Q174">
        <v>0</v>
      </c>
      <c r="R174">
        <v>26928</v>
      </c>
      <c r="S174">
        <v>0</v>
      </c>
      <c r="T174">
        <v>0</v>
      </c>
      <c r="U174">
        <v>0</v>
      </c>
      <c r="V174">
        <v>3500.6400000000003</v>
      </c>
      <c r="W174">
        <v>30428.639999999999</v>
      </c>
      <c r="X174" t="s">
        <v>8039</v>
      </c>
      <c r="Y174" t="s">
        <v>8236</v>
      </c>
      <c r="Z174" t="s">
        <v>8227</v>
      </c>
      <c r="AA174">
        <v>269.27999999999997</v>
      </c>
    </row>
    <row r="175" spans="1:27">
      <c r="A175" t="s">
        <v>8160</v>
      </c>
      <c r="B175" t="str">
        <f t="shared" si="6"/>
        <v>Febrero</v>
      </c>
      <c r="C175">
        <v>564</v>
      </c>
      <c r="D175">
        <v>2022</v>
      </c>
      <c r="E175" t="s">
        <v>8277</v>
      </c>
      <c r="F175" t="s">
        <v>1</v>
      </c>
      <c r="G175" t="s">
        <v>0</v>
      </c>
      <c r="H175" t="str">
        <f t="shared" si="7"/>
        <v>CCF</v>
      </c>
      <c r="I175" t="str">
        <f t="shared" si="8"/>
        <v>Impreso por imprenta o tiquetes</v>
      </c>
      <c r="J175" s="81" t="s">
        <v>8765</v>
      </c>
      <c r="K175" s="81" t="s">
        <v>8039</v>
      </c>
      <c r="L175">
        <v>36671</v>
      </c>
      <c r="M175" t="s">
        <v>1494</v>
      </c>
      <c r="N175" t="s">
        <v>1495</v>
      </c>
      <c r="O175">
        <v>0</v>
      </c>
      <c r="P175">
        <v>0</v>
      </c>
      <c r="Q175">
        <v>0</v>
      </c>
      <c r="R175">
        <v>13.1</v>
      </c>
      <c r="S175">
        <v>0</v>
      </c>
      <c r="T175">
        <v>0</v>
      </c>
      <c r="U175">
        <v>0</v>
      </c>
      <c r="V175">
        <v>1.7030000000000001</v>
      </c>
      <c r="W175">
        <v>14.802999999999999</v>
      </c>
      <c r="X175" t="s">
        <v>8039</v>
      </c>
      <c r="Y175" t="s">
        <v>8236</v>
      </c>
      <c r="Z175" t="s">
        <v>8039</v>
      </c>
      <c r="AA175">
        <v>0</v>
      </c>
    </row>
    <row r="176" spans="1:27">
      <c r="A176" t="s">
        <v>8160</v>
      </c>
      <c r="B176" t="str">
        <f t="shared" si="6"/>
        <v>Febrero</v>
      </c>
      <c r="C176">
        <v>563</v>
      </c>
      <c r="D176">
        <v>2022</v>
      </c>
      <c r="E176" t="s">
        <v>8277</v>
      </c>
      <c r="F176" t="s">
        <v>1</v>
      </c>
      <c r="G176" t="s">
        <v>0</v>
      </c>
      <c r="H176" t="str">
        <f t="shared" si="7"/>
        <v>CCF</v>
      </c>
      <c r="I176" t="str">
        <f t="shared" si="8"/>
        <v>Impreso por imprenta o tiquetes</v>
      </c>
      <c r="J176" s="81" t="s">
        <v>8765</v>
      </c>
      <c r="K176" s="81" t="s">
        <v>8039</v>
      </c>
      <c r="L176">
        <v>1094</v>
      </c>
      <c r="M176" t="s">
        <v>1689</v>
      </c>
      <c r="N176" t="s">
        <v>1690</v>
      </c>
      <c r="O176">
        <v>0</v>
      </c>
      <c r="P176">
        <v>0</v>
      </c>
      <c r="Q176">
        <v>0</v>
      </c>
      <c r="R176">
        <v>325</v>
      </c>
      <c r="S176">
        <v>0</v>
      </c>
      <c r="T176">
        <v>0</v>
      </c>
      <c r="U176">
        <v>0</v>
      </c>
      <c r="V176">
        <v>42.25</v>
      </c>
      <c r="W176">
        <v>367.25</v>
      </c>
      <c r="X176" t="s">
        <v>8039</v>
      </c>
      <c r="Y176" t="s">
        <v>8236</v>
      </c>
      <c r="Z176" t="s">
        <v>8039</v>
      </c>
      <c r="AA176">
        <v>0</v>
      </c>
    </row>
    <row r="177" spans="1:27">
      <c r="A177" t="s">
        <v>8160</v>
      </c>
      <c r="B177" t="str">
        <f t="shared" si="6"/>
        <v>Febrero</v>
      </c>
      <c r="C177">
        <v>562</v>
      </c>
      <c r="D177">
        <v>2022</v>
      </c>
      <c r="E177" t="s">
        <v>8277</v>
      </c>
      <c r="F177" t="s">
        <v>1</v>
      </c>
      <c r="G177" t="s">
        <v>0</v>
      </c>
      <c r="H177" t="str">
        <f t="shared" si="7"/>
        <v>CCF</v>
      </c>
      <c r="I177" t="str">
        <f t="shared" si="8"/>
        <v>Impreso por imprenta o tiquetes</v>
      </c>
      <c r="J177" s="81" t="s">
        <v>8765</v>
      </c>
      <c r="K177" s="81" t="s">
        <v>8039</v>
      </c>
      <c r="L177">
        <v>1097</v>
      </c>
      <c r="M177" t="s">
        <v>1689</v>
      </c>
      <c r="N177" t="s">
        <v>1690</v>
      </c>
      <c r="O177">
        <v>0</v>
      </c>
      <c r="P177">
        <v>0</v>
      </c>
      <c r="Q177">
        <v>0</v>
      </c>
      <c r="R177">
        <v>165</v>
      </c>
      <c r="S177">
        <v>0</v>
      </c>
      <c r="T177">
        <v>0</v>
      </c>
      <c r="U177">
        <v>0</v>
      </c>
      <c r="V177">
        <v>21.45</v>
      </c>
      <c r="W177">
        <v>186.45</v>
      </c>
      <c r="X177" t="s">
        <v>8039</v>
      </c>
      <c r="Y177" t="s">
        <v>8236</v>
      </c>
      <c r="Z177" t="s">
        <v>8039</v>
      </c>
      <c r="AA177">
        <v>0</v>
      </c>
    </row>
    <row r="178" spans="1:27">
      <c r="A178" t="s">
        <v>8160</v>
      </c>
      <c r="B178" t="str">
        <f t="shared" si="6"/>
        <v>Febrero</v>
      </c>
      <c r="C178">
        <v>561</v>
      </c>
      <c r="D178">
        <v>2022</v>
      </c>
      <c r="E178" t="s">
        <v>8316</v>
      </c>
      <c r="F178" t="s">
        <v>1</v>
      </c>
      <c r="G178" t="s">
        <v>0</v>
      </c>
      <c r="H178" t="str">
        <f t="shared" si="7"/>
        <v>CCF</v>
      </c>
      <c r="I178" t="str">
        <f t="shared" si="8"/>
        <v>Impreso por imprenta o tiquetes</v>
      </c>
      <c r="J178" s="81" t="s">
        <v>8765</v>
      </c>
      <c r="K178" s="81" t="s">
        <v>8039</v>
      </c>
      <c r="L178">
        <v>8142</v>
      </c>
      <c r="M178" t="s">
        <v>1196</v>
      </c>
      <c r="N178" t="s">
        <v>1197</v>
      </c>
      <c r="O178">
        <v>0</v>
      </c>
      <c r="P178">
        <v>0</v>
      </c>
      <c r="Q178">
        <v>0</v>
      </c>
      <c r="R178">
        <v>8721.9</v>
      </c>
      <c r="S178">
        <v>0</v>
      </c>
      <c r="T178">
        <v>0</v>
      </c>
      <c r="U178">
        <v>0</v>
      </c>
      <c r="V178">
        <v>1133.847</v>
      </c>
      <c r="W178">
        <v>9855.7469999999994</v>
      </c>
      <c r="X178" t="s">
        <v>8039</v>
      </c>
      <c r="Y178" t="s">
        <v>8236</v>
      </c>
      <c r="Z178" t="s">
        <v>8227</v>
      </c>
      <c r="AA178">
        <v>87.22</v>
      </c>
    </row>
    <row r="179" spans="1:27">
      <c r="A179" t="s">
        <v>8160</v>
      </c>
      <c r="B179" t="str">
        <f t="shared" si="6"/>
        <v>Febrero</v>
      </c>
      <c r="C179">
        <v>560</v>
      </c>
      <c r="D179">
        <v>2022</v>
      </c>
      <c r="E179" t="s">
        <v>8316</v>
      </c>
      <c r="F179" t="s">
        <v>1</v>
      </c>
      <c r="G179" t="s">
        <v>0</v>
      </c>
      <c r="H179" t="str">
        <f t="shared" si="7"/>
        <v>CCF</v>
      </c>
      <c r="I179" t="str">
        <f t="shared" si="8"/>
        <v>Impreso por imprenta o tiquetes</v>
      </c>
      <c r="J179" s="81" t="s">
        <v>8765</v>
      </c>
      <c r="K179" s="81" t="s">
        <v>8039</v>
      </c>
      <c r="L179">
        <v>8141</v>
      </c>
      <c r="M179" t="s">
        <v>1196</v>
      </c>
      <c r="N179" t="s">
        <v>1197</v>
      </c>
      <c r="O179">
        <v>0</v>
      </c>
      <c r="P179">
        <v>0</v>
      </c>
      <c r="Q179">
        <v>0</v>
      </c>
      <c r="R179">
        <v>53856</v>
      </c>
      <c r="S179">
        <v>0</v>
      </c>
      <c r="T179">
        <v>0</v>
      </c>
      <c r="U179">
        <v>0</v>
      </c>
      <c r="V179">
        <v>7001.2800000000007</v>
      </c>
      <c r="W179">
        <v>60857.279999999999</v>
      </c>
      <c r="X179" t="s">
        <v>8039</v>
      </c>
      <c r="Y179" t="s">
        <v>8236</v>
      </c>
      <c r="Z179" t="s">
        <v>8227</v>
      </c>
      <c r="AA179">
        <v>538.55999999999995</v>
      </c>
    </row>
    <row r="180" spans="1:27">
      <c r="A180" t="s">
        <v>8160</v>
      </c>
      <c r="B180" t="str">
        <f t="shared" si="6"/>
        <v>Febrero</v>
      </c>
      <c r="C180">
        <v>559</v>
      </c>
      <c r="D180">
        <v>2022</v>
      </c>
      <c r="E180" t="s">
        <v>8316</v>
      </c>
      <c r="F180" t="s">
        <v>1</v>
      </c>
      <c r="G180" t="s">
        <v>0</v>
      </c>
      <c r="H180" t="str">
        <f t="shared" si="7"/>
        <v>CCF</v>
      </c>
      <c r="I180" t="str">
        <f t="shared" si="8"/>
        <v>Impreso por imprenta o tiquetes</v>
      </c>
      <c r="J180" s="81" t="s">
        <v>8765</v>
      </c>
      <c r="K180" s="81" t="s">
        <v>8039</v>
      </c>
      <c r="L180">
        <v>1201981</v>
      </c>
      <c r="M180" t="s">
        <v>1526</v>
      </c>
      <c r="N180" t="s">
        <v>1527</v>
      </c>
      <c r="O180">
        <v>1.56</v>
      </c>
      <c r="P180">
        <v>0</v>
      </c>
      <c r="Q180">
        <v>0</v>
      </c>
      <c r="R180">
        <v>16.309999999999999</v>
      </c>
      <c r="S180">
        <v>0</v>
      </c>
      <c r="T180">
        <v>0</v>
      </c>
      <c r="U180">
        <v>0</v>
      </c>
      <c r="V180">
        <v>2.1202999999999999</v>
      </c>
      <c r="W180">
        <v>19.990299999999998</v>
      </c>
      <c r="X180" t="s">
        <v>8039</v>
      </c>
      <c r="Y180" t="s">
        <v>8236</v>
      </c>
      <c r="Z180" t="s">
        <v>8039</v>
      </c>
      <c r="AA180">
        <v>0</v>
      </c>
    </row>
    <row r="181" spans="1:27">
      <c r="A181" t="s">
        <v>8160</v>
      </c>
      <c r="B181" t="str">
        <f t="shared" si="6"/>
        <v>Febrero</v>
      </c>
      <c r="C181">
        <v>558</v>
      </c>
      <c r="D181">
        <v>2022</v>
      </c>
      <c r="E181" t="s">
        <v>8276</v>
      </c>
      <c r="F181" t="s">
        <v>1</v>
      </c>
      <c r="G181" t="s">
        <v>0</v>
      </c>
      <c r="H181" t="str">
        <f t="shared" si="7"/>
        <v>CCF</v>
      </c>
      <c r="I181" t="str">
        <f t="shared" si="8"/>
        <v>Impreso por imprenta o tiquetes</v>
      </c>
      <c r="J181" s="81" t="s">
        <v>8765</v>
      </c>
      <c r="K181" s="81" t="s">
        <v>8039</v>
      </c>
      <c r="L181">
        <v>8161</v>
      </c>
      <c r="M181" t="s">
        <v>1196</v>
      </c>
      <c r="N181" t="s">
        <v>1197</v>
      </c>
      <c r="O181">
        <v>0</v>
      </c>
      <c r="P181">
        <v>0</v>
      </c>
      <c r="Q181">
        <v>0</v>
      </c>
      <c r="R181">
        <v>39930</v>
      </c>
      <c r="S181">
        <v>0</v>
      </c>
      <c r="T181">
        <v>0</v>
      </c>
      <c r="U181">
        <v>0</v>
      </c>
      <c r="V181">
        <v>5190.9000000000005</v>
      </c>
      <c r="W181">
        <v>45120.9</v>
      </c>
      <c r="X181" t="s">
        <v>8039</v>
      </c>
      <c r="Y181" t="s">
        <v>8236</v>
      </c>
      <c r="Z181" t="s">
        <v>8227</v>
      </c>
      <c r="AA181">
        <v>399.3</v>
      </c>
    </row>
    <row r="182" spans="1:27">
      <c r="A182" t="s">
        <v>8160</v>
      </c>
      <c r="B182" t="str">
        <f t="shared" si="6"/>
        <v>Febrero</v>
      </c>
      <c r="C182">
        <v>557</v>
      </c>
      <c r="D182">
        <v>2022</v>
      </c>
      <c r="E182" t="s">
        <v>8276</v>
      </c>
      <c r="F182" t="s">
        <v>1</v>
      </c>
      <c r="G182" t="s">
        <v>0</v>
      </c>
      <c r="H182" t="str">
        <f t="shared" si="7"/>
        <v>CCF</v>
      </c>
      <c r="I182" t="str">
        <f t="shared" si="8"/>
        <v>Impreso por imprenta o tiquetes</v>
      </c>
      <c r="J182" s="81" t="s">
        <v>8765</v>
      </c>
      <c r="K182" s="81" t="s">
        <v>8039</v>
      </c>
      <c r="L182">
        <v>8173</v>
      </c>
      <c r="M182" t="s">
        <v>1196</v>
      </c>
      <c r="N182" t="s">
        <v>1197</v>
      </c>
      <c r="O182">
        <v>0</v>
      </c>
      <c r="P182">
        <v>0</v>
      </c>
      <c r="Q182">
        <v>0</v>
      </c>
      <c r="R182">
        <v>16397</v>
      </c>
      <c r="S182">
        <v>0</v>
      </c>
      <c r="T182">
        <v>0</v>
      </c>
      <c r="U182">
        <v>0</v>
      </c>
      <c r="V182">
        <v>2131.61</v>
      </c>
      <c r="W182">
        <v>18528.61</v>
      </c>
      <c r="X182" t="s">
        <v>8039</v>
      </c>
      <c r="Y182" t="s">
        <v>8236</v>
      </c>
      <c r="Z182" t="s">
        <v>8227</v>
      </c>
      <c r="AA182">
        <v>163.97</v>
      </c>
    </row>
    <row r="183" spans="1:27">
      <c r="A183" t="s">
        <v>8160</v>
      </c>
      <c r="B183" t="str">
        <f t="shared" si="6"/>
        <v>Febrero</v>
      </c>
      <c r="C183">
        <v>556</v>
      </c>
      <c r="D183">
        <v>2022</v>
      </c>
      <c r="E183" t="s">
        <v>8313</v>
      </c>
      <c r="F183" t="s">
        <v>1</v>
      </c>
      <c r="G183" t="s">
        <v>0</v>
      </c>
      <c r="H183" t="str">
        <f t="shared" si="7"/>
        <v>CCF</v>
      </c>
      <c r="I183" t="str">
        <f t="shared" si="8"/>
        <v>Impreso por imprenta o tiquetes</v>
      </c>
      <c r="J183" s="81" t="s">
        <v>8765</v>
      </c>
      <c r="K183" s="81" t="s">
        <v>8039</v>
      </c>
      <c r="L183">
        <v>8175</v>
      </c>
      <c r="M183" t="s">
        <v>1196</v>
      </c>
      <c r="N183" t="s">
        <v>1197</v>
      </c>
      <c r="O183">
        <v>0</v>
      </c>
      <c r="P183">
        <v>0</v>
      </c>
      <c r="Q183">
        <v>0</v>
      </c>
      <c r="R183">
        <v>38847.599999999999</v>
      </c>
      <c r="S183">
        <v>0</v>
      </c>
      <c r="T183">
        <v>0</v>
      </c>
      <c r="U183">
        <v>0</v>
      </c>
      <c r="V183">
        <v>5050.1880000000001</v>
      </c>
      <c r="W183">
        <v>43897.788</v>
      </c>
      <c r="X183" t="s">
        <v>8039</v>
      </c>
      <c r="Y183" t="s">
        <v>8236</v>
      </c>
      <c r="Z183" t="s">
        <v>8227</v>
      </c>
      <c r="AA183">
        <v>388.48</v>
      </c>
    </row>
    <row r="184" spans="1:27">
      <c r="A184" t="s">
        <v>8160</v>
      </c>
      <c r="B184" t="str">
        <f t="shared" si="6"/>
        <v>Febrero</v>
      </c>
      <c r="C184">
        <v>555</v>
      </c>
      <c r="D184">
        <v>2022</v>
      </c>
      <c r="E184" t="s">
        <v>8313</v>
      </c>
      <c r="F184" t="s">
        <v>1</v>
      </c>
      <c r="G184" t="s">
        <v>0</v>
      </c>
      <c r="H184" t="str">
        <f t="shared" si="7"/>
        <v>CCF</v>
      </c>
      <c r="I184" t="str">
        <f t="shared" si="8"/>
        <v>Impreso por imprenta o tiquetes</v>
      </c>
      <c r="J184" s="81" t="s">
        <v>8765</v>
      </c>
      <c r="K184" s="81" t="s">
        <v>8039</v>
      </c>
      <c r="L184">
        <v>1661</v>
      </c>
      <c r="M184" t="s">
        <v>7717</v>
      </c>
      <c r="N184" t="s">
        <v>7718</v>
      </c>
      <c r="O184">
        <v>0</v>
      </c>
      <c r="P184">
        <v>0</v>
      </c>
      <c r="Q184">
        <v>0</v>
      </c>
      <c r="R184">
        <v>440</v>
      </c>
      <c r="S184">
        <v>0</v>
      </c>
      <c r="T184">
        <v>0</v>
      </c>
      <c r="U184">
        <v>0</v>
      </c>
      <c r="V184">
        <v>57.2</v>
      </c>
      <c r="W184">
        <v>497.2</v>
      </c>
      <c r="X184" t="s">
        <v>8039</v>
      </c>
      <c r="Y184" t="s">
        <v>8236</v>
      </c>
      <c r="Z184" t="s">
        <v>8039</v>
      </c>
      <c r="AA184">
        <v>0</v>
      </c>
    </row>
    <row r="185" spans="1:27">
      <c r="A185" t="s">
        <v>8160</v>
      </c>
      <c r="B185" t="str">
        <f t="shared" si="6"/>
        <v>Febrero</v>
      </c>
      <c r="C185">
        <v>554</v>
      </c>
      <c r="D185">
        <v>2022</v>
      </c>
      <c r="E185" t="s">
        <v>8313</v>
      </c>
      <c r="F185" t="s">
        <v>1</v>
      </c>
      <c r="G185" t="s">
        <v>0</v>
      </c>
      <c r="H185" t="str">
        <f t="shared" si="7"/>
        <v>CCF</v>
      </c>
      <c r="I185" t="str">
        <f t="shared" si="8"/>
        <v>Impreso por imprenta o tiquetes</v>
      </c>
      <c r="J185" s="81" t="s">
        <v>8765</v>
      </c>
      <c r="K185" s="81" t="s">
        <v>8039</v>
      </c>
      <c r="L185">
        <v>5</v>
      </c>
      <c r="M185" t="s">
        <v>1689</v>
      </c>
      <c r="N185" t="s">
        <v>1690</v>
      </c>
      <c r="O185">
        <v>0</v>
      </c>
      <c r="P185">
        <v>0</v>
      </c>
      <c r="Q185">
        <v>0</v>
      </c>
      <c r="R185">
        <v>435</v>
      </c>
      <c r="S185">
        <v>0</v>
      </c>
      <c r="T185">
        <v>0</v>
      </c>
      <c r="U185">
        <v>0</v>
      </c>
      <c r="V185">
        <v>56.550000000000004</v>
      </c>
      <c r="W185">
        <v>491.55</v>
      </c>
      <c r="X185" t="s">
        <v>8039</v>
      </c>
      <c r="Y185" t="s">
        <v>8236</v>
      </c>
      <c r="Z185" t="s">
        <v>8039</v>
      </c>
      <c r="AA185">
        <v>0</v>
      </c>
    </row>
    <row r="186" spans="1:27">
      <c r="A186" t="s">
        <v>8160</v>
      </c>
      <c r="B186" t="str">
        <f t="shared" si="6"/>
        <v>Febrero</v>
      </c>
      <c r="C186">
        <v>553</v>
      </c>
      <c r="D186">
        <v>2022</v>
      </c>
      <c r="E186" t="s">
        <v>8313</v>
      </c>
      <c r="F186" t="s">
        <v>1</v>
      </c>
      <c r="G186" t="s">
        <v>0</v>
      </c>
      <c r="H186" t="str">
        <f t="shared" si="7"/>
        <v>CCF</v>
      </c>
      <c r="I186" t="str">
        <f t="shared" si="8"/>
        <v>Impreso por imprenta o tiquetes</v>
      </c>
      <c r="J186" s="81" t="s">
        <v>8765</v>
      </c>
      <c r="K186" s="81" t="s">
        <v>8039</v>
      </c>
      <c r="L186">
        <v>6</v>
      </c>
      <c r="M186" t="s">
        <v>1689</v>
      </c>
      <c r="N186" t="s">
        <v>1690</v>
      </c>
      <c r="O186">
        <v>0</v>
      </c>
      <c r="P186">
        <v>0</v>
      </c>
      <c r="Q186">
        <v>0</v>
      </c>
      <c r="R186">
        <v>75</v>
      </c>
      <c r="S186">
        <v>0</v>
      </c>
      <c r="T186">
        <v>0</v>
      </c>
      <c r="U186">
        <v>0</v>
      </c>
      <c r="V186">
        <v>9.75</v>
      </c>
      <c r="W186">
        <v>84.75</v>
      </c>
      <c r="X186" t="s">
        <v>8039</v>
      </c>
      <c r="Y186" t="s">
        <v>8236</v>
      </c>
      <c r="Z186" t="s">
        <v>8039</v>
      </c>
      <c r="AA186">
        <v>0</v>
      </c>
    </row>
    <row r="187" spans="1:27">
      <c r="A187" t="s">
        <v>8160</v>
      </c>
      <c r="B187" t="str">
        <f t="shared" si="6"/>
        <v>Febrero</v>
      </c>
      <c r="C187">
        <v>552</v>
      </c>
      <c r="D187">
        <v>2022</v>
      </c>
      <c r="E187" t="s">
        <v>8313</v>
      </c>
      <c r="F187" t="s">
        <v>1</v>
      </c>
      <c r="G187" t="s">
        <v>0</v>
      </c>
      <c r="H187" t="str">
        <f t="shared" si="7"/>
        <v>CCF</v>
      </c>
      <c r="I187" t="str">
        <f t="shared" si="8"/>
        <v>Impreso por imprenta o tiquetes</v>
      </c>
      <c r="J187" s="81" t="s">
        <v>8765</v>
      </c>
      <c r="K187" s="81" t="s">
        <v>8039</v>
      </c>
      <c r="L187">
        <v>261256</v>
      </c>
      <c r="M187" t="s">
        <v>1547</v>
      </c>
      <c r="N187" t="s">
        <v>1548</v>
      </c>
      <c r="O187">
        <v>2.37</v>
      </c>
      <c r="P187">
        <v>0</v>
      </c>
      <c r="Q187">
        <v>0</v>
      </c>
      <c r="R187">
        <v>24.45</v>
      </c>
      <c r="S187">
        <v>0</v>
      </c>
      <c r="T187">
        <v>0</v>
      </c>
      <c r="U187">
        <v>0</v>
      </c>
      <c r="V187">
        <v>3.1785000000000001</v>
      </c>
      <c r="W187">
        <v>29.9985</v>
      </c>
      <c r="X187" t="s">
        <v>8039</v>
      </c>
      <c r="Y187" t="s">
        <v>8236</v>
      </c>
      <c r="Z187" t="s">
        <v>8039</v>
      </c>
      <c r="AA187">
        <v>0</v>
      </c>
    </row>
    <row r="188" spans="1:27">
      <c r="A188" t="s">
        <v>8160</v>
      </c>
      <c r="B188" t="str">
        <f t="shared" si="6"/>
        <v>Febrero</v>
      </c>
      <c r="C188">
        <v>551</v>
      </c>
      <c r="D188">
        <v>2022</v>
      </c>
      <c r="E188" t="s">
        <v>8308</v>
      </c>
      <c r="F188" t="s">
        <v>1</v>
      </c>
      <c r="G188" t="s">
        <v>0</v>
      </c>
      <c r="H188" t="str">
        <f t="shared" si="7"/>
        <v>CCF</v>
      </c>
      <c r="I188" t="str">
        <f t="shared" si="8"/>
        <v>Impreso por imprenta o tiquetes</v>
      </c>
      <c r="J188" s="81" t="s">
        <v>8765</v>
      </c>
      <c r="K188" s="81" t="s">
        <v>8039</v>
      </c>
      <c r="L188">
        <v>87642</v>
      </c>
      <c r="M188" t="s">
        <v>1701</v>
      </c>
      <c r="N188" t="s">
        <v>1702</v>
      </c>
      <c r="O188">
        <v>0</v>
      </c>
      <c r="P188">
        <v>0</v>
      </c>
      <c r="Q188">
        <v>0</v>
      </c>
      <c r="R188">
        <v>20.66</v>
      </c>
      <c r="S188">
        <v>0</v>
      </c>
      <c r="T188">
        <v>0</v>
      </c>
      <c r="U188">
        <v>0</v>
      </c>
      <c r="V188">
        <v>2.6858</v>
      </c>
      <c r="W188">
        <v>23.345800000000001</v>
      </c>
      <c r="X188" t="s">
        <v>8039</v>
      </c>
      <c r="Y188" t="s">
        <v>8236</v>
      </c>
      <c r="Z188" t="s">
        <v>8039</v>
      </c>
      <c r="AA188">
        <v>0</v>
      </c>
    </row>
    <row r="189" spans="1:27">
      <c r="A189" t="s">
        <v>8160</v>
      </c>
      <c r="B189" t="str">
        <f t="shared" si="6"/>
        <v>Febrero</v>
      </c>
      <c r="C189">
        <v>550</v>
      </c>
      <c r="D189">
        <v>2022</v>
      </c>
      <c r="E189" t="s">
        <v>8308</v>
      </c>
      <c r="F189" t="s">
        <v>1</v>
      </c>
      <c r="G189" t="s">
        <v>0</v>
      </c>
      <c r="H189" t="str">
        <f t="shared" si="7"/>
        <v>CCF</v>
      </c>
      <c r="I189" t="str">
        <f t="shared" si="8"/>
        <v>Impreso por imprenta o tiquetes</v>
      </c>
      <c r="J189" s="81" t="s">
        <v>8765</v>
      </c>
      <c r="K189" s="81" t="s">
        <v>8039</v>
      </c>
      <c r="L189">
        <v>638997</v>
      </c>
      <c r="M189" t="s">
        <v>1541</v>
      </c>
      <c r="N189" t="s">
        <v>1542</v>
      </c>
      <c r="O189">
        <v>1.56</v>
      </c>
      <c r="P189">
        <v>0</v>
      </c>
      <c r="Q189">
        <v>0</v>
      </c>
      <c r="R189">
        <v>16.32</v>
      </c>
      <c r="S189">
        <v>0</v>
      </c>
      <c r="T189">
        <v>0</v>
      </c>
      <c r="U189">
        <v>0</v>
      </c>
      <c r="V189">
        <v>2.1215999999999999</v>
      </c>
      <c r="W189">
        <v>20.0016</v>
      </c>
      <c r="X189" t="s">
        <v>8039</v>
      </c>
      <c r="Y189" t="s">
        <v>8236</v>
      </c>
      <c r="Z189" t="s">
        <v>8039</v>
      </c>
      <c r="AA189">
        <v>0</v>
      </c>
    </row>
    <row r="190" spans="1:27">
      <c r="A190" t="s">
        <v>8160</v>
      </c>
      <c r="B190" t="str">
        <f t="shared" si="6"/>
        <v>Febrero</v>
      </c>
      <c r="C190">
        <v>549</v>
      </c>
      <c r="D190">
        <v>2022</v>
      </c>
      <c r="E190" t="s">
        <v>8308</v>
      </c>
      <c r="F190" t="s">
        <v>1</v>
      </c>
      <c r="G190" t="s">
        <v>0</v>
      </c>
      <c r="H190" t="str">
        <f t="shared" si="7"/>
        <v>CCF</v>
      </c>
      <c r="I190" t="str">
        <f t="shared" si="8"/>
        <v>Impreso por imprenta o tiquetes</v>
      </c>
      <c r="J190" s="81" t="s">
        <v>8765</v>
      </c>
      <c r="K190" s="81" t="s">
        <v>8039</v>
      </c>
      <c r="L190">
        <v>8199</v>
      </c>
      <c r="M190" t="s">
        <v>1196</v>
      </c>
      <c r="N190" t="s">
        <v>1197</v>
      </c>
      <c r="O190">
        <v>0</v>
      </c>
      <c r="P190">
        <v>0</v>
      </c>
      <c r="Q190">
        <v>0</v>
      </c>
      <c r="R190">
        <v>40392</v>
      </c>
      <c r="S190">
        <v>0</v>
      </c>
      <c r="T190">
        <v>0</v>
      </c>
      <c r="U190">
        <v>0</v>
      </c>
      <c r="V190">
        <v>5250.96</v>
      </c>
      <c r="W190">
        <v>45642.96</v>
      </c>
      <c r="X190" t="s">
        <v>8039</v>
      </c>
      <c r="Y190" t="s">
        <v>8236</v>
      </c>
      <c r="Z190" t="s">
        <v>8227</v>
      </c>
      <c r="AA190">
        <v>403.92</v>
      </c>
    </row>
    <row r="191" spans="1:27">
      <c r="A191" t="s">
        <v>8160</v>
      </c>
      <c r="B191" t="str">
        <f t="shared" si="6"/>
        <v>Febrero</v>
      </c>
      <c r="C191">
        <v>548</v>
      </c>
      <c r="D191">
        <v>2022</v>
      </c>
      <c r="E191" t="s">
        <v>8304</v>
      </c>
      <c r="F191" t="s">
        <v>1</v>
      </c>
      <c r="G191" t="s">
        <v>0</v>
      </c>
      <c r="H191" t="str">
        <f t="shared" si="7"/>
        <v>CCF</v>
      </c>
      <c r="I191" t="str">
        <f t="shared" si="8"/>
        <v>Impreso por imprenta o tiquetes</v>
      </c>
      <c r="J191" s="81" t="s">
        <v>8765</v>
      </c>
      <c r="K191" s="81" t="s">
        <v>8039</v>
      </c>
      <c r="L191">
        <v>363205</v>
      </c>
      <c r="M191" t="s">
        <v>1547</v>
      </c>
      <c r="N191" t="s">
        <v>1548</v>
      </c>
      <c r="O191">
        <v>2</v>
      </c>
      <c r="P191">
        <v>0</v>
      </c>
      <c r="Q191">
        <v>0</v>
      </c>
      <c r="R191">
        <v>20.350000000000001</v>
      </c>
      <c r="S191">
        <v>0</v>
      </c>
      <c r="T191">
        <v>0</v>
      </c>
      <c r="U191">
        <v>0</v>
      </c>
      <c r="V191">
        <v>2.6455000000000002</v>
      </c>
      <c r="W191">
        <v>24.9955</v>
      </c>
      <c r="X191" t="s">
        <v>8039</v>
      </c>
      <c r="Y191" t="s">
        <v>8236</v>
      </c>
      <c r="Z191" t="s">
        <v>8039</v>
      </c>
      <c r="AA191">
        <v>0</v>
      </c>
    </row>
    <row r="192" spans="1:27">
      <c r="A192" t="s">
        <v>8160</v>
      </c>
      <c r="B192" t="str">
        <f t="shared" si="6"/>
        <v>Febrero</v>
      </c>
      <c r="C192">
        <v>547</v>
      </c>
      <c r="D192">
        <v>2022</v>
      </c>
      <c r="E192" t="s">
        <v>8304</v>
      </c>
      <c r="F192" t="s">
        <v>1</v>
      </c>
      <c r="G192" t="s">
        <v>0</v>
      </c>
      <c r="H192" t="str">
        <f t="shared" si="7"/>
        <v>CCF</v>
      </c>
      <c r="I192" t="str">
        <f t="shared" si="8"/>
        <v>Impreso por imprenta o tiquetes</v>
      </c>
      <c r="J192" s="81" t="s">
        <v>8765</v>
      </c>
      <c r="K192" s="81" t="s">
        <v>8039</v>
      </c>
      <c r="L192">
        <v>26734</v>
      </c>
      <c r="M192" t="s">
        <v>1535</v>
      </c>
      <c r="N192" t="s">
        <v>1536</v>
      </c>
      <c r="O192">
        <v>2.0300000000000002</v>
      </c>
      <c r="P192">
        <v>0</v>
      </c>
      <c r="Q192">
        <v>0</v>
      </c>
      <c r="R192">
        <v>20.329999999999998</v>
      </c>
      <c r="S192">
        <v>0</v>
      </c>
      <c r="T192">
        <v>0</v>
      </c>
      <c r="U192">
        <v>0</v>
      </c>
      <c r="V192">
        <v>2.6429</v>
      </c>
      <c r="W192">
        <v>25.0029</v>
      </c>
      <c r="X192" t="s">
        <v>8039</v>
      </c>
      <c r="Y192" t="s">
        <v>8236</v>
      </c>
      <c r="Z192" t="s">
        <v>8039</v>
      </c>
      <c r="AA192">
        <v>0</v>
      </c>
    </row>
    <row r="193" spans="1:27">
      <c r="A193" t="s">
        <v>8160</v>
      </c>
      <c r="B193" t="str">
        <f t="shared" si="6"/>
        <v>Febrero</v>
      </c>
      <c r="C193">
        <v>546</v>
      </c>
      <c r="D193">
        <v>2022</v>
      </c>
      <c r="E193" t="s">
        <v>8274</v>
      </c>
      <c r="F193" t="s">
        <v>1</v>
      </c>
      <c r="G193" t="s">
        <v>0</v>
      </c>
      <c r="H193" t="str">
        <f t="shared" si="7"/>
        <v>CCF</v>
      </c>
      <c r="I193" t="str">
        <f t="shared" si="8"/>
        <v>Impreso por imprenta o tiquetes</v>
      </c>
      <c r="J193" s="81" t="s">
        <v>8765</v>
      </c>
      <c r="K193" s="81" t="s">
        <v>8039</v>
      </c>
      <c r="L193">
        <v>1203256</v>
      </c>
      <c r="M193" t="s">
        <v>1526</v>
      </c>
      <c r="N193" t="s">
        <v>1527</v>
      </c>
      <c r="O193">
        <v>1.56</v>
      </c>
      <c r="P193">
        <v>0</v>
      </c>
      <c r="Q193">
        <v>0</v>
      </c>
      <c r="R193">
        <v>16.309999999999999</v>
      </c>
      <c r="S193">
        <v>0</v>
      </c>
      <c r="T193">
        <v>0</v>
      </c>
      <c r="U193">
        <v>0</v>
      </c>
      <c r="V193">
        <v>2.1202999999999999</v>
      </c>
      <c r="W193">
        <v>19.990299999999998</v>
      </c>
      <c r="X193" t="s">
        <v>8039</v>
      </c>
      <c r="Y193" t="s">
        <v>8236</v>
      </c>
      <c r="Z193" t="s">
        <v>8039</v>
      </c>
      <c r="AA193">
        <v>0</v>
      </c>
    </row>
    <row r="194" spans="1:27">
      <c r="A194" t="s">
        <v>8160</v>
      </c>
      <c r="B194" t="str">
        <f t="shared" si="6"/>
        <v>Febrero</v>
      </c>
      <c r="C194">
        <v>545</v>
      </c>
      <c r="D194">
        <v>2022</v>
      </c>
      <c r="E194" t="s">
        <v>8274</v>
      </c>
      <c r="F194" t="s">
        <v>1</v>
      </c>
      <c r="G194" t="s">
        <v>0</v>
      </c>
      <c r="H194" t="str">
        <f t="shared" si="7"/>
        <v>CCF</v>
      </c>
      <c r="I194" t="str">
        <f t="shared" si="8"/>
        <v>Impreso por imprenta o tiquetes</v>
      </c>
      <c r="J194" s="81" t="s">
        <v>8765</v>
      </c>
      <c r="K194" s="81" t="s">
        <v>8039</v>
      </c>
      <c r="L194">
        <v>16</v>
      </c>
      <c r="M194" t="s">
        <v>1689</v>
      </c>
      <c r="N194" t="s">
        <v>1690</v>
      </c>
      <c r="O194">
        <v>0</v>
      </c>
      <c r="P194">
        <v>0</v>
      </c>
      <c r="Q194">
        <v>0</v>
      </c>
      <c r="R194">
        <v>175</v>
      </c>
      <c r="S194">
        <v>0</v>
      </c>
      <c r="T194">
        <v>0</v>
      </c>
      <c r="U194">
        <v>0</v>
      </c>
      <c r="V194">
        <v>22.75</v>
      </c>
      <c r="W194">
        <v>197.75</v>
      </c>
      <c r="X194" t="s">
        <v>8039</v>
      </c>
      <c r="Y194" t="s">
        <v>8236</v>
      </c>
      <c r="Z194" t="s">
        <v>8039</v>
      </c>
      <c r="AA194">
        <v>0</v>
      </c>
    </row>
    <row r="195" spans="1:27">
      <c r="A195" t="s">
        <v>8160</v>
      </c>
      <c r="B195" t="str">
        <f t="shared" ref="B195:B258" si="9">IF(A195="ENERO",REPLACE(A195,2,4,"nero"),IF(A195="FEBRERO",REPLACE(A195,2,6,"ebrero"),IF(A195="MARZO",REPLACE(A195,2,4,"arzo")*IF(A195="ABRIL",REPLACE(A195,2,4,"bril")*IF(A195="MAYO",REPLACE(A195,2,3,"ayo")*IF(A195="JUNIO",REPLACE(A195,2,4,"unio"),0))))))</f>
        <v>Febrero</v>
      </c>
      <c r="C195">
        <v>544</v>
      </c>
      <c r="D195">
        <v>2022</v>
      </c>
      <c r="E195" t="s">
        <v>8274</v>
      </c>
      <c r="F195" t="s">
        <v>1</v>
      </c>
      <c r="G195" t="s">
        <v>0</v>
      </c>
      <c r="H195" t="str">
        <f t="shared" ref="H195:H258" si="10">IF(G195="03","CCF",IF(G195="05","Nota de crédito",IF(G195="12","Factura",0)))</f>
        <v>CCF</v>
      </c>
      <c r="I195" t="str">
        <f t="shared" ref="I195:I258" si="11">IF(H195="CCF","Impreso por imprenta o tiquetes",IF(H195="Nota de crédito","Impreso por imprenta o tiquetes",IF(H195="Factura","Otros",0)))</f>
        <v>Impreso por imprenta o tiquetes</v>
      </c>
      <c r="J195" s="81" t="s">
        <v>8765</v>
      </c>
      <c r="K195" s="81" t="s">
        <v>8039</v>
      </c>
      <c r="L195">
        <v>8284</v>
      </c>
      <c r="M195" t="s">
        <v>1196</v>
      </c>
      <c r="N195" t="s">
        <v>1197</v>
      </c>
      <c r="O195">
        <v>0</v>
      </c>
      <c r="P195">
        <v>0</v>
      </c>
      <c r="Q195">
        <v>0</v>
      </c>
      <c r="R195">
        <v>57644.4</v>
      </c>
      <c r="S195">
        <v>0</v>
      </c>
      <c r="T195">
        <v>0</v>
      </c>
      <c r="U195">
        <v>0</v>
      </c>
      <c r="V195">
        <v>7493.7720000000008</v>
      </c>
      <c r="W195">
        <v>65138.172000000006</v>
      </c>
      <c r="X195" t="s">
        <v>8039</v>
      </c>
      <c r="Y195" t="s">
        <v>8236</v>
      </c>
      <c r="Z195" t="s">
        <v>8337</v>
      </c>
      <c r="AA195">
        <v>576.45000000000005</v>
      </c>
    </row>
    <row r="196" spans="1:27">
      <c r="A196" t="s">
        <v>8160</v>
      </c>
      <c r="B196" t="str">
        <f t="shared" si="9"/>
        <v>Febrero</v>
      </c>
      <c r="C196">
        <v>543</v>
      </c>
      <c r="D196">
        <v>2022</v>
      </c>
      <c r="E196" t="s">
        <v>8273</v>
      </c>
      <c r="F196" t="s">
        <v>1</v>
      </c>
      <c r="G196" t="s">
        <v>0</v>
      </c>
      <c r="H196" t="str">
        <f t="shared" si="10"/>
        <v>CCF</v>
      </c>
      <c r="I196" t="str">
        <f t="shared" si="11"/>
        <v>Impreso por imprenta o tiquetes</v>
      </c>
      <c r="J196" s="81" t="s">
        <v>8765</v>
      </c>
      <c r="K196" s="81" t="s">
        <v>8039</v>
      </c>
      <c r="L196">
        <v>35279</v>
      </c>
      <c r="M196" t="s">
        <v>1556</v>
      </c>
      <c r="N196" t="s">
        <v>1557</v>
      </c>
      <c r="O196">
        <v>2.15</v>
      </c>
      <c r="P196">
        <v>0</v>
      </c>
      <c r="Q196">
        <v>0</v>
      </c>
      <c r="R196">
        <v>24.65</v>
      </c>
      <c r="S196">
        <v>0</v>
      </c>
      <c r="T196">
        <v>0</v>
      </c>
      <c r="U196">
        <v>0</v>
      </c>
      <c r="V196">
        <v>3.2044999999999999</v>
      </c>
      <c r="W196">
        <v>30.004499999999997</v>
      </c>
      <c r="X196" t="s">
        <v>8039</v>
      </c>
      <c r="Y196" t="s">
        <v>8236</v>
      </c>
      <c r="Z196" t="s">
        <v>8039</v>
      </c>
      <c r="AA196">
        <v>0</v>
      </c>
    </row>
    <row r="197" spans="1:27">
      <c r="A197" t="s">
        <v>8160</v>
      </c>
      <c r="B197" t="str">
        <f t="shared" si="9"/>
        <v>Febrero</v>
      </c>
      <c r="C197">
        <v>542</v>
      </c>
      <c r="D197">
        <v>2022</v>
      </c>
      <c r="E197" t="s">
        <v>8273</v>
      </c>
      <c r="F197" t="s">
        <v>1</v>
      </c>
      <c r="G197" t="s">
        <v>0</v>
      </c>
      <c r="H197" t="str">
        <f t="shared" si="10"/>
        <v>CCF</v>
      </c>
      <c r="I197" t="str">
        <f t="shared" si="11"/>
        <v>Impreso por imprenta o tiquetes</v>
      </c>
      <c r="J197" s="81" t="s">
        <v>8765</v>
      </c>
      <c r="K197" s="81" t="s">
        <v>8039</v>
      </c>
      <c r="L197">
        <v>8279</v>
      </c>
      <c r="M197" t="s">
        <v>1196</v>
      </c>
      <c r="N197" t="s">
        <v>1197</v>
      </c>
      <c r="O197">
        <v>0</v>
      </c>
      <c r="P197">
        <v>0</v>
      </c>
      <c r="Q197">
        <v>0</v>
      </c>
      <c r="R197">
        <v>52206</v>
      </c>
      <c r="S197">
        <v>0</v>
      </c>
      <c r="T197">
        <v>0</v>
      </c>
      <c r="U197">
        <v>0</v>
      </c>
      <c r="V197">
        <v>6786.7800000000007</v>
      </c>
      <c r="W197">
        <v>58992.78</v>
      </c>
      <c r="X197" t="s">
        <v>8039</v>
      </c>
      <c r="Y197" t="s">
        <v>8236</v>
      </c>
      <c r="Z197" t="s">
        <v>8227</v>
      </c>
      <c r="AA197">
        <v>522.05999999999995</v>
      </c>
    </row>
    <row r="198" spans="1:27">
      <c r="A198" t="s">
        <v>8160</v>
      </c>
      <c r="B198" t="str">
        <f t="shared" si="9"/>
        <v>Febrero</v>
      </c>
      <c r="C198">
        <v>541</v>
      </c>
      <c r="D198">
        <v>2022</v>
      </c>
      <c r="E198" t="s">
        <v>8273</v>
      </c>
      <c r="F198" t="s">
        <v>1</v>
      </c>
      <c r="G198" t="s">
        <v>0</v>
      </c>
      <c r="H198" t="str">
        <f t="shared" si="10"/>
        <v>CCF</v>
      </c>
      <c r="I198" t="str">
        <f t="shared" si="11"/>
        <v>Impreso por imprenta o tiquetes</v>
      </c>
      <c r="J198" s="81" t="s">
        <v>8765</v>
      </c>
      <c r="K198" s="81" t="s">
        <v>8039</v>
      </c>
      <c r="L198">
        <v>64597</v>
      </c>
      <c r="M198" t="s">
        <v>1666</v>
      </c>
      <c r="N198" t="s">
        <v>1667</v>
      </c>
      <c r="O198">
        <v>1.1299999999999999</v>
      </c>
      <c r="P198">
        <v>0</v>
      </c>
      <c r="Q198">
        <v>0</v>
      </c>
      <c r="R198">
        <v>12.27</v>
      </c>
      <c r="S198">
        <v>0</v>
      </c>
      <c r="T198">
        <v>0</v>
      </c>
      <c r="U198">
        <v>0</v>
      </c>
      <c r="V198">
        <v>1.5951</v>
      </c>
      <c r="W198">
        <v>14.995099999999999</v>
      </c>
      <c r="X198" t="s">
        <v>8039</v>
      </c>
      <c r="Y198" t="s">
        <v>8236</v>
      </c>
      <c r="Z198" t="s">
        <v>8039</v>
      </c>
      <c r="AA198">
        <v>0</v>
      </c>
    </row>
    <row r="199" spans="1:27">
      <c r="A199" t="s">
        <v>8160</v>
      </c>
      <c r="B199" t="str">
        <f t="shared" si="9"/>
        <v>Febrero</v>
      </c>
      <c r="C199">
        <v>540</v>
      </c>
      <c r="D199">
        <v>2022</v>
      </c>
      <c r="E199" t="s">
        <v>8273</v>
      </c>
      <c r="F199" t="s">
        <v>1</v>
      </c>
      <c r="G199" t="s">
        <v>0</v>
      </c>
      <c r="H199" t="str">
        <f t="shared" si="10"/>
        <v>CCF</v>
      </c>
      <c r="I199" t="str">
        <f t="shared" si="11"/>
        <v>Impreso por imprenta o tiquetes</v>
      </c>
      <c r="J199" s="81" t="s">
        <v>8765</v>
      </c>
      <c r="K199" s="81" t="s">
        <v>8039</v>
      </c>
      <c r="L199">
        <v>8275</v>
      </c>
      <c r="M199" t="s">
        <v>1196</v>
      </c>
      <c r="N199" t="s">
        <v>1197</v>
      </c>
      <c r="O199">
        <v>0</v>
      </c>
      <c r="P199">
        <v>0</v>
      </c>
      <c r="Q199">
        <v>0</v>
      </c>
      <c r="R199">
        <v>20937.2</v>
      </c>
      <c r="S199">
        <v>0</v>
      </c>
      <c r="T199">
        <v>0</v>
      </c>
      <c r="U199">
        <v>0</v>
      </c>
      <c r="V199">
        <v>2721.8360000000002</v>
      </c>
      <c r="W199">
        <v>23659.036</v>
      </c>
      <c r="X199" t="s">
        <v>8039</v>
      </c>
      <c r="Y199" t="s">
        <v>8236</v>
      </c>
      <c r="Z199" t="s">
        <v>8227</v>
      </c>
      <c r="AA199">
        <v>209.37</v>
      </c>
    </row>
    <row r="200" spans="1:27">
      <c r="A200" t="s">
        <v>8160</v>
      </c>
      <c r="B200" t="str">
        <f t="shared" si="9"/>
        <v>Febrero</v>
      </c>
      <c r="C200">
        <v>539</v>
      </c>
      <c r="D200">
        <v>2022</v>
      </c>
      <c r="E200" t="s">
        <v>8272</v>
      </c>
      <c r="F200" t="s">
        <v>1</v>
      </c>
      <c r="G200" t="s">
        <v>0</v>
      </c>
      <c r="H200" t="str">
        <f t="shared" si="10"/>
        <v>CCF</v>
      </c>
      <c r="I200" t="str">
        <f t="shared" si="11"/>
        <v>Impreso por imprenta o tiquetes</v>
      </c>
      <c r="J200" s="81" t="s">
        <v>8765</v>
      </c>
      <c r="K200" s="81" t="s">
        <v>8039</v>
      </c>
      <c r="L200">
        <v>1897</v>
      </c>
      <c r="M200" t="s">
        <v>1605</v>
      </c>
      <c r="N200" t="s">
        <v>1606</v>
      </c>
      <c r="O200">
        <v>0</v>
      </c>
      <c r="P200">
        <v>0</v>
      </c>
      <c r="Q200">
        <v>0</v>
      </c>
      <c r="R200">
        <v>1152</v>
      </c>
      <c r="S200">
        <v>0</v>
      </c>
      <c r="T200">
        <v>0</v>
      </c>
      <c r="U200">
        <v>0</v>
      </c>
      <c r="V200">
        <v>149.76</v>
      </c>
      <c r="W200">
        <v>1301.76</v>
      </c>
      <c r="X200" t="s">
        <v>8039</v>
      </c>
      <c r="Y200" t="s">
        <v>8236</v>
      </c>
      <c r="Z200" t="s">
        <v>8039</v>
      </c>
      <c r="AA200">
        <v>0</v>
      </c>
    </row>
    <row r="201" spans="1:27">
      <c r="A201" t="s">
        <v>8160</v>
      </c>
      <c r="B201" t="str">
        <f t="shared" si="9"/>
        <v>Febrero</v>
      </c>
      <c r="C201">
        <v>538</v>
      </c>
      <c r="D201">
        <v>2022</v>
      </c>
      <c r="E201" t="s">
        <v>8272</v>
      </c>
      <c r="F201" t="s">
        <v>1</v>
      </c>
      <c r="G201" t="s">
        <v>0</v>
      </c>
      <c r="H201" t="str">
        <f t="shared" si="10"/>
        <v>CCF</v>
      </c>
      <c r="I201" t="str">
        <f t="shared" si="11"/>
        <v>Impreso por imprenta o tiquetes</v>
      </c>
      <c r="J201" s="81" t="s">
        <v>8765</v>
      </c>
      <c r="K201" s="81" t="s">
        <v>8039</v>
      </c>
      <c r="L201">
        <v>31942</v>
      </c>
      <c r="M201" t="s">
        <v>1575</v>
      </c>
      <c r="N201" t="s">
        <v>1576</v>
      </c>
      <c r="O201">
        <v>2.25</v>
      </c>
      <c r="P201">
        <v>0</v>
      </c>
      <c r="Q201">
        <v>0</v>
      </c>
      <c r="R201">
        <v>24.55</v>
      </c>
      <c r="S201">
        <v>0</v>
      </c>
      <c r="T201">
        <v>0</v>
      </c>
      <c r="U201">
        <v>0</v>
      </c>
      <c r="V201">
        <v>3.1915</v>
      </c>
      <c r="W201">
        <v>29.991500000000002</v>
      </c>
      <c r="X201" t="s">
        <v>8039</v>
      </c>
      <c r="Y201" t="s">
        <v>8236</v>
      </c>
      <c r="Z201" t="s">
        <v>8039</v>
      </c>
      <c r="AA201">
        <v>0</v>
      </c>
    </row>
    <row r="202" spans="1:27">
      <c r="A202" t="s">
        <v>8160</v>
      </c>
      <c r="B202" t="str">
        <f t="shared" si="9"/>
        <v>Febrero</v>
      </c>
      <c r="C202">
        <v>537</v>
      </c>
      <c r="D202">
        <v>2022</v>
      </c>
      <c r="E202" t="s">
        <v>8272</v>
      </c>
      <c r="F202" t="s">
        <v>1</v>
      </c>
      <c r="G202" t="s">
        <v>0</v>
      </c>
      <c r="H202" t="str">
        <f t="shared" si="10"/>
        <v>CCF</v>
      </c>
      <c r="I202" t="str">
        <f t="shared" si="11"/>
        <v>Impreso por imprenta o tiquetes</v>
      </c>
      <c r="J202" s="81" t="s">
        <v>8765</v>
      </c>
      <c r="K202" s="81" t="s">
        <v>8039</v>
      </c>
      <c r="L202">
        <v>1708</v>
      </c>
      <c r="M202" t="s">
        <v>130</v>
      </c>
      <c r="N202" t="s">
        <v>131</v>
      </c>
      <c r="O202">
        <v>0</v>
      </c>
      <c r="P202">
        <v>0</v>
      </c>
      <c r="Q202">
        <v>0</v>
      </c>
      <c r="R202">
        <v>736</v>
      </c>
      <c r="S202">
        <v>0</v>
      </c>
      <c r="T202">
        <v>0</v>
      </c>
      <c r="U202">
        <v>0</v>
      </c>
      <c r="V202">
        <v>95.68</v>
      </c>
      <c r="W202">
        <v>831.68000000000006</v>
      </c>
      <c r="X202" t="s">
        <v>8039</v>
      </c>
      <c r="Y202" t="s">
        <v>8236</v>
      </c>
      <c r="Z202" t="s">
        <v>8039</v>
      </c>
      <c r="AA202">
        <v>0</v>
      </c>
    </row>
    <row r="203" spans="1:27">
      <c r="A203" t="s">
        <v>8160</v>
      </c>
      <c r="B203" t="str">
        <f t="shared" si="9"/>
        <v>Febrero</v>
      </c>
      <c r="C203">
        <v>536</v>
      </c>
      <c r="D203">
        <v>2022</v>
      </c>
      <c r="E203" t="s">
        <v>8271</v>
      </c>
      <c r="F203" t="s">
        <v>1</v>
      </c>
      <c r="G203" t="s">
        <v>0</v>
      </c>
      <c r="H203" t="str">
        <f t="shared" si="10"/>
        <v>CCF</v>
      </c>
      <c r="I203" t="str">
        <f t="shared" si="11"/>
        <v>Impreso por imprenta o tiquetes</v>
      </c>
      <c r="J203" s="81" t="s">
        <v>8765</v>
      </c>
      <c r="K203" s="81" t="s">
        <v>8039</v>
      </c>
      <c r="L203">
        <v>8308</v>
      </c>
      <c r="M203" t="s">
        <v>1196</v>
      </c>
      <c r="N203" t="s">
        <v>1197</v>
      </c>
      <c r="O203">
        <v>0</v>
      </c>
      <c r="P203">
        <v>0</v>
      </c>
      <c r="Q203">
        <v>0</v>
      </c>
      <c r="R203">
        <v>14863.2</v>
      </c>
      <c r="S203">
        <v>0</v>
      </c>
      <c r="T203">
        <v>0</v>
      </c>
      <c r="U203">
        <v>0</v>
      </c>
      <c r="V203">
        <v>1932.2160000000001</v>
      </c>
      <c r="W203">
        <v>16795.416000000001</v>
      </c>
      <c r="X203" t="s">
        <v>8039</v>
      </c>
      <c r="Y203" t="s">
        <v>8236</v>
      </c>
      <c r="Z203" t="s">
        <v>8227</v>
      </c>
      <c r="AA203">
        <v>148.62</v>
      </c>
    </row>
    <row r="204" spans="1:27">
      <c r="A204" t="s">
        <v>8160</v>
      </c>
      <c r="B204" t="str">
        <f t="shared" si="9"/>
        <v>Febrero</v>
      </c>
      <c r="C204">
        <v>535</v>
      </c>
      <c r="D204">
        <v>2022</v>
      </c>
      <c r="E204" t="s">
        <v>8271</v>
      </c>
      <c r="F204" t="s">
        <v>1</v>
      </c>
      <c r="G204" t="s">
        <v>0</v>
      </c>
      <c r="H204" t="str">
        <f t="shared" si="10"/>
        <v>CCF</v>
      </c>
      <c r="I204" t="str">
        <f t="shared" si="11"/>
        <v>Impreso por imprenta o tiquetes</v>
      </c>
      <c r="J204" s="81" t="s">
        <v>8765</v>
      </c>
      <c r="K204" s="81" t="s">
        <v>8039</v>
      </c>
      <c r="L204">
        <v>2848</v>
      </c>
      <c r="M204" t="s">
        <v>735</v>
      </c>
      <c r="N204" t="s">
        <v>736</v>
      </c>
      <c r="O204">
        <v>0</v>
      </c>
      <c r="P204">
        <v>0</v>
      </c>
      <c r="Q204">
        <v>0</v>
      </c>
      <c r="R204">
        <v>2550</v>
      </c>
      <c r="S204">
        <v>0</v>
      </c>
      <c r="T204">
        <v>0</v>
      </c>
      <c r="U204">
        <v>0</v>
      </c>
      <c r="V204">
        <v>331.5</v>
      </c>
      <c r="W204">
        <v>2881.5</v>
      </c>
      <c r="X204" t="s">
        <v>8039</v>
      </c>
      <c r="Y204" t="s">
        <v>8236</v>
      </c>
      <c r="Z204" t="s">
        <v>8039</v>
      </c>
      <c r="AA204">
        <v>0</v>
      </c>
    </row>
    <row r="205" spans="1:27">
      <c r="A205" t="s">
        <v>8160</v>
      </c>
      <c r="B205" t="str">
        <f t="shared" si="9"/>
        <v>Febrero</v>
      </c>
      <c r="C205">
        <v>534</v>
      </c>
      <c r="D205">
        <v>2022</v>
      </c>
      <c r="E205" t="s">
        <v>8271</v>
      </c>
      <c r="F205" t="s">
        <v>1</v>
      </c>
      <c r="G205" t="s">
        <v>0</v>
      </c>
      <c r="H205" t="str">
        <f t="shared" si="10"/>
        <v>CCF</v>
      </c>
      <c r="I205" t="str">
        <f t="shared" si="11"/>
        <v>Impreso por imprenta o tiquetes</v>
      </c>
      <c r="J205" s="81" t="s">
        <v>8765</v>
      </c>
      <c r="K205" s="81" t="s">
        <v>8039</v>
      </c>
      <c r="L205">
        <v>22574</v>
      </c>
      <c r="M205" t="s">
        <v>1579</v>
      </c>
      <c r="N205" t="s">
        <v>1580</v>
      </c>
      <c r="O205">
        <v>0</v>
      </c>
      <c r="P205">
        <v>0</v>
      </c>
      <c r="Q205">
        <v>0</v>
      </c>
      <c r="R205">
        <v>526</v>
      </c>
      <c r="S205">
        <v>0</v>
      </c>
      <c r="T205">
        <v>0</v>
      </c>
      <c r="U205">
        <v>0</v>
      </c>
      <c r="V205">
        <v>68.38</v>
      </c>
      <c r="W205">
        <v>594.38</v>
      </c>
      <c r="X205" t="s">
        <v>8039</v>
      </c>
      <c r="Y205" t="s">
        <v>8236</v>
      </c>
      <c r="Z205" t="s">
        <v>8039</v>
      </c>
      <c r="AA205">
        <v>0</v>
      </c>
    </row>
    <row r="206" spans="1:27">
      <c r="A206" t="s">
        <v>8160</v>
      </c>
      <c r="B206" t="str">
        <f t="shared" si="9"/>
        <v>Febrero</v>
      </c>
      <c r="C206">
        <v>533</v>
      </c>
      <c r="D206">
        <v>2022</v>
      </c>
      <c r="E206" t="s">
        <v>8271</v>
      </c>
      <c r="F206" t="s">
        <v>1</v>
      </c>
      <c r="G206" t="s">
        <v>0</v>
      </c>
      <c r="H206" t="str">
        <f t="shared" si="10"/>
        <v>CCF</v>
      </c>
      <c r="I206" t="str">
        <f t="shared" si="11"/>
        <v>Impreso por imprenta o tiquetes</v>
      </c>
      <c r="J206" s="81" t="s">
        <v>8765</v>
      </c>
      <c r="K206" s="81" t="s">
        <v>8039</v>
      </c>
      <c r="L206">
        <v>8312</v>
      </c>
      <c r="M206" t="s">
        <v>1196</v>
      </c>
      <c r="N206" t="s">
        <v>1197</v>
      </c>
      <c r="O206">
        <v>0</v>
      </c>
      <c r="P206">
        <v>0</v>
      </c>
      <c r="Q206">
        <v>0</v>
      </c>
      <c r="R206">
        <v>26928</v>
      </c>
      <c r="S206">
        <v>0</v>
      </c>
      <c r="T206">
        <v>0</v>
      </c>
      <c r="U206">
        <v>0</v>
      </c>
      <c r="V206">
        <v>3500.6400000000003</v>
      </c>
      <c r="W206">
        <v>30428.639999999999</v>
      </c>
      <c r="X206" t="s">
        <v>8039</v>
      </c>
      <c r="Y206" t="s">
        <v>8236</v>
      </c>
      <c r="Z206" t="s">
        <v>8227</v>
      </c>
      <c r="AA206">
        <v>269.27999999999997</v>
      </c>
    </row>
    <row r="207" spans="1:27">
      <c r="A207" t="s">
        <v>8160</v>
      </c>
      <c r="B207" t="str">
        <f t="shared" si="9"/>
        <v>Febrero</v>
      </c>
      <c r="C207">
        <v>532</v>
      </c>
      <c r="D207">
        <v>2022</v>
      </c>
      <c r="E207" t="s">
        <v>8271</v>
      </c>
      <c r="F207" t="s">
        <v>1</v>
      </c>
      <c r="G207" t="s">
        <v>0</v>
      </c>
      <c r="H207" t="str">
        <f t="shared" si="10"/>
        <v>CCF</v>
      </c>
      <c r="I207" t="str">
        <f t="shared" si="11"/>
        <v>Impreso por imprenta o tiquetes</v>
      </c>
      <c r="J207" s="81" t="s">
        <v>8765</v>
      </c>
      <c r="K207" s="81" t="s">
        <v>8039</v>
      </c>
      <c r="L207">
        <v>2502401</v>
      </c>
      <c r="M207" t="s">
        <v>1489</v>
      </c>
      <c r="N207" t="s">
        <v>1490</v>
      </c>
      <c r="O207">
        <v>0</v>
      </c>
      <c r="P207">
        <v>0</v>
      </c>
      <c r="Q207">
        <v>0</v>
      </c>
      <c r="R207">
        <v>36.68</v>
      </c>
      <c r="S207">
        <v>0</v>
      </c>
      <c r="T207">
        <v>0</v>
      </c>
      <c r="U207">
        <v>0</v>
      </c>
      <c r="V207">
        <v>4.7683999999999997</v>
      </c>
      <c r="W207">
        <v>41.448399999999999</v>
      </c>
      <c r="X207" t="s">
        <v>8039</v>
      </c>
      <c r="Y207" t="s">
        <v>8236</v>
      </c>
      <c r="Z207" t="s">
        <v>8039</v>
      </c>
      <c r="AA207">
        <v>0</v>
      </c>
    </row>
    <row r="208" spans="1:27">
      <c r="A208" t="s">
        <v>8160</v>
      </c>
      <c r="B208" t="str">
        <f t="shared" si="9"/>
        <v>Febrero</v>
      </c>
      <c r="C208">
        <v>531</v>
      </c>
      <c r="D208">
        <v>2022</v>
      </c>
      <c r="E208" t="s">
        <v>8270</v>
      </c>
      <c r="F208" t="s">
        <v>1</v>
      </c>
      <c r="G208" t="s">
        <v>0</v>
      </c>
      <c r="H208" t="str">
        <f t="shared" si="10"/>
        <v>CCF</v>
      </c>
      <c r="I208" t="str">
        <f t="shared" si="11"/>
        <v>Impreso por imprenta o tiquetes</v>
      </c>
      <c r="J208" s="81" t="s">
        <v>8765</v>
      </c>
      <c r="K208" s="81" t="s">
        <v>8039</v>
      </c>
      <c r="L208">
        <v>1745</v>
      </c>
      <c r="M208" t="s">
        <v>130</v>
      </c>
      <c r="N208" t="s">
        <v>131</v>
      </c>
      <c r="O208">
        <v>0</v>
      </c>
      <c r="P208">
        <v>0</v>
      </c>
      <c r="Q208">
        <v>0</v>
      </c>
      <c r="R208">
        <v>320.39999999999998</v>
      </c>
      <c r="S208">
        <v>0</v>
      </c>
      <c r="T208">
        <v>0</v>
      </c>
      <c r="U208">
        <v>0</v>
      </c>
      <c r="V208">
        <v>41.652000000000001</v>
      </c>
      <c r="W208">
        <v>362.05199999999996</v>
      </c>
      <c r="X208" t="s">
        <v>8039</v>
      </c>
      <c r="Y208" t="s">
        <v>8236</v>
      </c>
      <c r="Z208" t="s">
        <v>8039</v>
      </c>
      <c r="AA208">
        <v>0</v>
      </c>
    </row>
    <row r="209" spans="1:27">
      <c r="A209" t="s">
        <v>8160</v>
      </c>
      <c r="B209" t="str">
        <f t="shared" si="9"/>
        <v>Febrero</v>
      </c>
      <c r="C209">
        <v>530</v>
      </c>
      <c r="D209">
        <v>2022</v>
      </c>
      <c r="E209" t="s">
        <v>8269</v>
      </c>
      <c r="F209" t="s">
        <v>1</v>
      </c>
      <c r="G209" t="s">
        <v>0</v>
      </c>
      <c r="H209" t="str">
        <f t="shared" si="10"/>
        <v>CCF</v>
      </c>
      <c r="I209" t="str">
        <f t="shared" si="11"/>
        <v>Impreso por imprenta o tiquetes</v>
      </c>
      <c r="J209" s="81" t="s">
        <v>8765</v>
      </c>
      <c r="K209" s="81" t="s">
        <v>8039</v>
      </c>
      <c r="L209">
        <v>8359</v>
      </c>
      <c r="M209" t="s">
        <v>1196</v>
      </c>
      <c r="N209" t="s">
        <v>1197</v>
      </c>
      <c r="O209">
        <v>0</v>
      </c>
      <c r="P209">
        <v>0</v>
      </c>
      <c r="Q209">
        <v>0</v>
      </c>
      <c r="R209">
        <v>14314.6</v>
      </c>
      <c r="S209">
        <v>0</v>
      </c>
      <c r="T209">
        <v>0</v>
      </c>
      <c r="U209">
        <v>0</v>
      </c>
      <c r="V209">
        <v>1860.8980000000001</v>
      </c>
      <c r="W209">
        <v>16175.498</v>
      </c>
      <c r="X209" t="s">
        <v>8039</v>
      </c>
      <c r="Y209" t="s">
        <v>8236</v>
      </c>
      <c r="Z209" t="s">
        <v>8227</v>
      </c>
      <c r="AA209">
        <v>143.15</v>
      </c>
    </row>
    <row r="210" spans="1:27">
      <c r="A210" t="s">
        <v>8160</v>
      </c>
      <c r="B210" t="str">
        <f t="shared" si="9"/>
        <v>Febrero</v>
      </c>
      <c r="C210">
        <v>529</v>
      </c>
      <c r="D210">
        <v>2022</v>
      </c>
      <c r="E210" t="s">
        <v>8269</v>
      </c>
      <c r="F210" t="s">
        <v>1</v>
      </c>
      <c r="G210" t="s">
        <v>0</v>
      </c>
      <c r="H210" t="str">
        <f t="shared" si="10"/>
        <v>CCF</v>
      </c>
      <c r="I210" t="str">
        <f t="shared" si="11"/>
        <v>Impreso por imprenta o tiquetes</v>
      </c>
      <c r="J210" s="81" t="s">
        <v>8765</v>
      </c>
      <c r="K210" s="81" t="s">
        <v>8039</v>
      </c>
      <c r="L210">
        <v>45260</v>
      </c>
      <c r="M210" t="s">
        <v>1651</v>
      </c>
      <c r="N210" t="s">
        <v>1652</v>
      </c>
      <c r="O210">
        <v>2.4699999999999998</v>
      </c>
      <c r="P210">
        <v>0</v>
      </c>
      <c r="Q210">
        <v>0</v>
      </c>
      <c r="R210">
        <v>24.35</v>
      </c>
      <c r="S210">
        <v>0</v>
      </c>
      <c r="T210">
        <v>0</v>
      </c>
      <c r="U210">
        <v>0</v>
      </c>
      <c r="V210">
        <v>3.1655000000000002</v>
      </c>
      <c r="W210">
        <v>29.985500000000002</v>
      </c>
      <c r="X210" t="s">
        <v>8039</v>
      </c>
      <c r="Y210" t="s">
        <v>8236</v>
      </c>
      <c r="Z210" t="s">
        <v>8039</v>
      </c>
      <c r="AA210">
        <v>0</v>
      </c>
    </row>
    <row r="211" spans="1:27">
      <c r="A211" t="s">
        <v>8160</v>
      </c>
      <c r="B211" t="str">
        <f t="shared" si="9"/>
        <v>Febrero</v>
      </c>
      <c r="C211">
        <v>528</v>
      </c>
      <c r="D211">
        <v>2022</v>
      </c>
      <c r="E211" t="s">
        <v>8356</v>
      </c>
      <c r="F211" t="s">
        <v>1</v>
      </c>
      <c r="G211" t="s">
        <v>0</v>
      </c>
      <c r="H211" t="str">
        <f t="shared" si="10"/>
        <v>CCF</v>
      </c>
      <c r="I211" t="str">
        <f t="shared" si="11"/>
        <v>Impreso por imprenta o tiquetes</v>
      </c>
      <c r="J211" s="81" t="s">
        <v>8765</v>
      </c>
      <c r="K211" s="81" t="s">
        <v>8039</v>
      </c>
      <c r="L211">
        <v>139</v>
      </c>
      <c r="M211" t="s">
        <v>7836</v>
      </c>
      <c r="N211" t="s">
        <v>7850</v>
      </c>
      <c r="O211">
        <v>0</v>
      </c>
      <c r="P211">
        <v>0</v>
      </c>
      <c r="Q211">
        <v>0</v>
      </c>
      <c r="R211">
        <v>150</v>
      </c>
      <c r="S211">
        <v>0</v>
      </c>
      <c r="T211">
        <v>0</v>
      </c>
      <c r="U211">
        <v>0</v>
      </c>
      <c r="V211">
        <v>19.5</v>
      </c>
      <c r="W211">
        <v>169.5</v>
      </c>
      <c r="X211" t="s">
        <v>8039</v>
      </c>
      <c r="Y211" t="s">
        <v>8236</v>
      </c>
      <c r="Z211" t="s">
        <v>8039</v>
      </c>
      <c r="AA211">
        <v>0</v>
      </c>
    </row>
    <row r="212" spans="1:27">
      <c r="A212" t="s">
        <v>8160</v>
      </c>
      <c r="B212" t="str">
        <f t="shared" si="9"/>
        <v>Febrero</v>
      </c>
      <c r="C212">
        <v>527</v>
      </c>
      <c r="D212">
        <v>2022</v>
      </c>
      <c r="E212" t="s">
        <v>8241</v>
      </c>
      <c r="F212" t="s">
        <v>1</v>
      </c>
      <c r="G212" t="s">
        <v>0</v>
      </c>
      <c r="H212" t="str">
        <f t="shared" si="10"/>
        <v>CCF</v>
      </c>
      <c r="I212" t="str">
        <f t="shared" si="11"/>
        <v>Impreso por imprenta o tiquetes</v>
      </c>
      <c r="J212" s="81" t="s">
        <v>8765</v>
      </c>
      <c r="K212" s="81" t="s">
        <v>8039</v>
      </c>
      <c r="L212">
        <v>999521</v>
      </c>
      <c r="M212" t="s">
        <v>1489</v>
      </c>
      <c r="N212" t="s">
        <v>1490</v>
      </c>
      <c r="O212">
        <v>0</v>
      </c>
      <c r="P212">
        <v>0</v>
      </c>
      <c r="Q212">
        <v>0</v>
      </c>
      <c r="R212">
        <v>202.65</v>
      </c>
      <c r="S212">
        <v>0</v>
      </c>
      <c r="T212">
        <v>0</v>
      </c>
      <c r="U212">
        <v>0</v>
      </c>
      <c r="V212">
        <v>26.3445</v>
      </c>
      <c r="W212">
        <v>228.99450000000002</v>
      </c>
      <c r="X212" t="s">
        <v>8039</v>
      </c>
      <c r="Y212" t="s">
        <v>8236</v>
      </c>
      <c r="Z212" t="s">
        <v>8039</v>
      </c>
      <c r="AA212">
        <v>0</v>
      </c>
    </row>
    <row r="213" spans="1:27">
      <c r="A213" t="s">
        <v>8160</v>
      </c>
      <c r="B213" t="str">
        <f t="shared" si="9"/>
        <v>Febrero</v>
      </c>
      <c r="C213">
        <v>526</v>
      </c>
      <c r="D213">
        <v>2022</v>
      </c>
      <c r="E213" t="s">
        <v>8357</v>
      </c>
      <c r="F213" t="s">
        <v>1</v>
      </c>
      <c r="G213" t="s">
        <v>0</v>
      </c>
      <c r="H213" t="str">
        <f t="shared" si="10"/>
        <v>CCF</v>
      </c>
      <c r="I213" t="str">
        <f t="shared" si="11"/>
        <v>Impreso por imprenta o tiquetes</v>
      </c>
      <c r="J213" s="81" t="s">
        <v>8765</v>
      </c>
      <c r="K213" s="81" t="s">
        <v>8039</v>
      </c>
      <c r="L213">
        <v>68768</v>
      </c>
      <c r="M213" t="s">
        <v>1734</v>
      </c>
      <c r="N213" t="s">
        <v>1735</v>
      </c>
      <c r="O213">
        <v>0</v>
      </c>
      <c r="P213">
        <v>0</v>
      </c>
      <c r="Q213">
        <v>0</v>
      </c>
      <c r="R213">
        <v>618.58000000000004</v>
      </c>
      <c r="S213">
        <v>0</v>
      </c>
      <c r="T213">
        <v>0</v>
      </c>
      <c r="U213">
        <v>0</v>
      </c>
      <c r="V213">
        <v>80.415400000000005</v>
      </c>
      <c r="W213">
        <v>698.99540000000002</v>
      </c>
      <c r="X213" t="s">
        <v>8039</v>
      </c>
      <c r="Y213" t="s">
        <v>8236</v>
      </c>
      <c r="Z213" t="s">
        <v>8039</v>
      </c>
      <c r="AA213">
        <v>0</v>
      </c>
    </row>
    <row r="214" spans="1:27">
      <c r="A214" t="s">
        <v>8160</v>
      </c>
      <c r="B214" t="str">
        <f t="shared" si="9"/>
        <v>Febrero</v>
      </c>
      <c r="C214">
        <v>525</v>
      </c>
      <c r="D214">
        <v>2022</v>
      </c>
      <c r="E214" t="s">
        <v>8358</v>
      </c>
      <c r="F214" t="s">
        <v>1</v>
      </c>
      <c r="G214" t="s">
        <v>0</v>
      </c>
      <c r="H214" t="str">
        <f t="shared" si="10"/>
        <v>CCF</v>
      </c>
      <c r="I214" t="str">
        <f t="shared" si="11"/>
        <v>Impreso por imprenta o tiquetes</v>
      </c>
      <c r="J214" s="81" t="s">
        <v>8765</v>
      </c>
      <c r="K214" s="81" t="s">
        <v>8039</v>
      </c>
      <c r="L214">
        <v>575</v>
      </c>
      <c r="M214" t="s">
        <v>1684</v>
      </c>
      <c r="N214" t="s">
        <v>1685</v>
      </c>
      <c r="O214">
        <v>0</v>
      </c>
      <c r="P214">
        <v>0</v>
      </c>
      <c r="Q214">
        <v>0</v>
      </c>
      <c r="R214">
        <v>58</v>
      </c>
      <c r="S214">
        <v>0</v>
      </c>
      <c r="T214">
        <v>0</v>
      </c>
      <c r="U214">
        <v>0</v>
      </c>
      <c r="V214">
        <v>7.54</v>
      </c>
      <c r="W214">
        <v>65.540000000000006</v>
      </c>
      <c r="X214" t="s">
        <v>8039</v>
      </c>
      <c r="Y214" t="s">
        <v>8236</v>
      </c>
      <c r="Z214" t="s">
        <v>8039</v>
      </c>
      <c r="AA214">
        <v>0</v>
      </c>
    </row>
    <row r="215" spans="1:27">
      <c r="A215" t="s">
        <v>8160</v>
      </c>
      <c r="B215" t="str">
        <f t="shared" si="9"/>
        <v>Febrero</v>
      </c>
      <c r="C215">
        <v>524</v>
      </c>
      <c r="D215">
        <v>2022</v>
      </c>
      <c r="E215" t="s">
        <v>8359</v>
      </c>
      <c r="F215" t="s">
        <v>1</v>
      </c>
      <c r="G215" t="s">
        <v>0</v>
      </c>
      <c r="H215" t="str">
        <f t="shared" si="10"/>
        <v>CCF</v>
      </c>
      <c r="I215" t="str">
        <f t="shared" si="11"/>
        <v>Impreso por imprenta o tiquetes</v>
      </c>
      <c r="J215" s="81" t="s">
        <v>8765</v>
      </c>
      <c r="K215" s="81" t="s">
        <v>8039</v>
      </c>
      <c r="L215">
        <v>115</v>
      </c>
      <c r="M215" t="s">
        <v>7836</v>
      </c>
      <c r="N215" t="s">
        <v>7850</v>
      </c>
      <c r="O215">
        <v>0</v>
      </c>
      <c r="P215">
        <v>0</v>
      </c>
      <c r="Q215">
        <v>0</v>
      </c>
      <c r="R215">
        <v>350</v>
      </c>
      <c r="S215">
        <v>0</v>
      </c>
      <c r="T215">
        <v>0</v>
      </c>
      <c r="U215">
        <v>0</v>
      </c>
      <c r="V215">
        <v>45.5</v>
      </c>
      <c r="W215">
        <v>395.5</v>
      </c>
      <c r="X215" t="s">
        <v>8039</v>
      </c>
      <c r="Y215" t="s">
        <v>8236</v>
      </c>
      <c r="Z215" t="s">
        <v>8039</v>
      </c>
      <c r="AA215">
        <v>0</v>
      </c>
    </row>
    <row r="216" spans="1:27">
      <c r="A216" t="s">
        <v>8160</v>
      </c>
      <c r="B216" t="str">
        <f t="shared" si="9"/>
        <v>Febrero</v>
      </c>
      <c r="C216">
        <v>523</v>
      </c>
      <c r="D216">
        <v>2022</v>
      </c>
      <c r="E216" t="s">
        <v>8359</v>
      </c>
      <c r="F216" t="s">
        <v>1</v>
      </c>
      <c r="G216" t="s">
        <v>0</v>
      </c>
      <c r="H216" t="str">
        <f t="shared" si="10"/>
        <v>CCF</v>
      </c>
      <c r="I216" t="str">
        <f t="shared" si="11"/>
        <v>Impreso por imprenta o tiquetes</v>
      </c>
      <c r="J216" s="81" t="s">
        <v>8765</v>
      </c>
      <c r="K216" s="81" t="s">
        <v>8039</v>
      </c>
      <c r="L216">
        <v>2378320</v>
      </c>
      <c r="M216" t="s">
        <v>39</v>
      </c>
      <c r="N216" t="s">
        <v>1591</v>
      </c>
      <c r="O216">
        <v>2.41</v>
      </c>
      <c r="P216">
        <v>0</v>
      </c>
      <c r="Q216">
        <v>0</v>
      </c>
      <c r="R216">
        <v>26.19</v>
      </c>
      <c r="S216">
        <v>0</v>
      </c>
      <c r="T216">
        <v>0</v>
      </c>
      <c r="U216">
        <v>0</v>
      </c>
      <c r="V216">
        <v>3.4047000000000005</v>
      </c>
      <c r="W216">
        <v>32.0047</v>
      </c>
      <c r="X216" t="s">
        <v>8039</v>
      </c>
      <c r="Y216" t="s">
        <v>8236</v>
      </c>
      <c r="Z216" t="s">
        <v>8039</v>
      </c>
      <c r="AA216">
        <v>0</v>
      </c>
    </row>
    <row r="217" spans="1:27">
      <c r="A217" t="s">
        <v>8160</v>
      </c>
      <c r="B217" t="str">
        <f t="shared" si="9"/>
        <v>Febrero</v>
      </c>
      <c r="C217">
        <v>522</v>
      </c>
      <c r="D217">
        <v>2022</v>
      </c>
      <c r="E217" t="s">
        <v>8359</v>
      </c>
      <c r="F217" t="s">
        <v>1</v>
      </c>
      <c r="G217" t="s">
        <v>0</v>
      </c>
      <c r="H217" t="str">
        <f t="shared" si="10"/>
        <v>CCF</v>
      </c>
      <c r="I217" t="str">
        <f t="shared" si="11"/>
        <v>Impreso por imprenta o tiquetes</v>
      </c>
      <c r="J217" s="81" t="s">
        <v>8765</v>
      </c>
      <c r="K217" s="81" t="s">
        <v>8039</v>
      </c>
      <c r="L217">
        <v>3744006</v>
      </c>
      <c r="M217" t="s">
        <v>1678</v>
      </c>
      <c r="N217" t="s">
        <v>1679</v>
      </c>
      <c r="O217">
        <v>0</v>
      </c>
      <c r="P217">
        <v>0</v>
      </c>
      <c r="Q217">
        <v>0</v>
      </c>
      <c r="R217">
        <v>223.04</v>
      </c>
      <c r="S217">
        <v>0</v>
      </c>
      <c r="T217">
        <v>0</v>
      </c>
      <c r="U217">
        <v>0</v>
      </c>
      <c r="V217">
        <v>28.995200000000001</v>
      </c>
      <c r="W217">
        <v>252.0352</v>
      </c>
      <c r="X217" t="s">
        <v>8039</v>
      </c>
      <c r="Y217" t="s">
        <v>8236</v>
      </c>
      <c r="Z217" t="s">
        <v>8039</v>
      </c>
      <c r="AA217">
        <v>0</v>
      </c>
    </row>
    <row r="218" spans="1:27">
      <c r="A218" t="s">
        <v>8160</v>
      </c>
      <c r="B218" t="str">
        <f t="shared" si="9"/>
        <v>Febrero</v>
      </c>
      <c r="C218">
        <v>521</v>
      </c>
      <c r="D218">
        <v>2022</v>
      </c>
      <c r="E218" t="s">
        <v>8137</v>
      </c>
      <c r="F218" t="s">
        <v>1</v>
      </c>
      <c r="G218" t="s">
        <v>0</v>
      </c>
      <c r="H218" t="str">
        <f t="shared" si="10"/>
        <v>CCF</v>
      </c>
      <c r="I218" t="str">
        <f t="shared" si="11"/>
        <v>Impreso por imprenta o tiquetes</v>
      </c>
      <c r="J218" s="81" t="s">
        <v>8765</v>
      </c>
      <c r="K218" s="81" t="s">
        <v>8039</v>
      </c>
      <c r="L218">
        <v>326</v>
      </c>
      <c r="M218" t="s">
        <v>1661</v>
      </c>
      <c r="N218" t="s">
        <v>1662</v>
      </c>
      <c r="O218">
        <v>0</v>
      </c>
      <c r="P218">
        <v>0</v>
      </c>
      <c r="Q218">
        <v>0</v>
      </c>
      <c r="R218">
        <v>70.8</v>
      </c>
      <c r="S218">
        <v>0</v>
      </c>
      <c r="T218">
        <v>0</v>
      </c>
      <c r="U218">
        <v>0</v>
      </c>
      <c r="V218">
        <v>9.2040000000000006</v>
      </c>
      <c r="W218">
        <v>80.003999999999991</v>
      </c>
      <c r="X218" t="s">
        <v>8039</v>
      </c>
      <c r="Y218" t="s">
        <v>8236</v>
      </c>
      <c r="Z218" t="s">
        <v>8039</v>
      </c>
      <c r="AA218">
        <v>0</v>
      </c>
    </row>
    <row r="219" spans="1:27">
      <c r="A219" t="s">
        <v>8160</v>
      </c>
      <c r="B219" t="str">
        <f t="shared" si="9"/>
        <v>Febrero</v>
      </c>
      <c r="C219">
        <v>520</v>
      </c>
      <c r="D219">
        <v>2022</v>
      </c>
      <c r="E219" t="s">
        <v>8137</v>
      </c>
      <c r="F219" t="s">
        <v>1</v>
      </c>
      <c r="G219" t="s">
        <v>0</v>
      </c>
      <c r="H219" t="str">
        <f t="shared" si="10"/>
        <v>CCF</v>
      </c>
      <c r="I219" t="str">
        <f t="shared" si="11"/>
        <v>Impreso por imprenta o tiquetes</v>
      </c>
      <c r="J219" s="81" t="s">
        <v>8765</v>
      </c>
      <c r="K219" s="81" t="s">
        <v>8039</v>
      </c>
      <c r="L219">
        <v>396</v>
      </c>
      <c r="M219" t="s">
        <v>8064</v>
      </c>
      <c r="N219" t="s">
        <v>8065</v>
      </c>
      <c r="O219">
        <v>0</v>
      </c>
      <c r="P219">
        <v>0</v>
      </c>
      <c r="Q219">
        <v>0</v>
      </c>
      <c r="R219">
        <v>26.55</v>
      </c>
      <c r="S219">
        <v>0</v>
      </c>
      <c r="T219">
        <v>0</v>
      </c>
      <c r="U219">
        <v>0</v>
      </c>
      <c r="V219">
        <v>3.4515000000000002</v>
      </c>
      <c r="W219">
        <v>30.0015</v>
      </c>
      <c r="X219" t="s">
        <v>8039</v>
      </c>
      <c r="Y219" t="s">
        <v>8236</v>
      </c>
      <c r="Z219" t="s">
        <v>8039</v>
      </c>
      <c r="AA219">
        <v>0</v>
      </c>
    </row>
    <row r="220" spans="1:27">
      <c r="A220" t="s">
        <v>8160</v>
      </c>
      <c r="B220" t="str">
        <f t="shared" si="9"/>
        <v>Febrero</v>
      </c>
      <c r="C220">
        <v>519</v>
      </c>
      <c r="D220">
        <v>2022</v>
      </c>
      <c r="E220" t="s">
        <v>8137</v>
      </c>
      <c r="F220" t="s">
        <v>1</v>
      </c>
      <c r="G220" t="s">
        <v>0</v>
      </c>
      <c r="H220" t="str">
        <f t="shared" si="10"/>
        <v>CCF</v>
      </c>
      <c r="I220" t="str">
        <f t="shared" si="11"/>
        <v>Impreso por imprenta o tiquetes</v>
      </c>
      <c r="J220" s="81" t="s">
        <v>8765</v>
      </c>
      <c r="K220" s="81" t="s">
        <v>8039</v>
      </c>
      <c r="L220">
        <v>395</v>
      </c>
      <c r="M220" t="s">
        <v>8064</v>
      </c>
      <c r="N220" t="s">
        <v>8065</v>
      </c>
      <c r="O220">
        <v>0</v>
      </c>
      <c r="P220">
        <v>0</v>
      </c>
      <c r="Q220">
        <v>0</v>
      </c>
      <c r="R220">
        <v>90.27</v>
      </c>
      <c r="S220">
        <v>0</v>
      </c>
      <c r="T220">
        <v>0</v>
      </c>
      <c r="U220">
        <v>0</v>
      </c>
      <c r="V220">
        <v>11.735099999999999</v>
      </c>
      <c r="W220">
        <v>102.0051</v>
      </c>
      <c r="X220" t="s">
        <v>8039</v>
      </c>
      <c r="Y220" t="s">
        <v>8236</v>
      </c>
      <c r="Z220" t="s">
        <v>8039</v>
      </c>
      <c r="AA220">
        <v>0</v>
      </c>
    </row>
    <row r="221" spans="1:27">
      <c r="A221" t="s">
        <v>8160</v>
      </c>
      <c r="B221" t="str">
        <f t="shared" si="9"/>
        <v>Febrero</v>
      </c>
      <c r="C221">
        <v>518</v>
      </c>
      <c r="D221">
        <v>2022</v>
      </c>
      <c r="E221" t="s">
        <v>8137</v>
      </c>
      <c r="F221" t="s">
        <v>1</v>
      </c>
      <c r="G221" t="s">
        <v>0</v>
      </c>
      <c r="H221" t="str">
        <f t="shared" si="10"/>
        <v>CCF</v>
      </c>
      <c r="I221" t="str">
        <f t="shared" si="11"/>
        <v>Impreso por imprenta o tiquetes</v>
      </c>
      <c r="J221" s="81" t="s">
        <v>8765</v>
      </c>
      <c r="K221" s="81" t="s">
        <v>8039</v>
      </c>
      <c r="L221">
        <v>1338</v>
      </c>
      <c r="M221" t="s">
        <v>1503</v>
      </c>
      <c r="N221" t="s">
        <v>1504</v>
      </c>
      <c r="O221">
        <v>0</v>
      </c>
      <c r="P221">
        <v>0</v>
      </c>
      <c r="Q221">
        <v>0</v>
      </c>
      <c r="R221">
        <v>2774.16</v>
      </c>
      <c r="S221">
        <v>0</v>
      </c>
      <c r="T221">
        <v>0</v>
      </c>
      <c r="U221">
        <v>0</v>
      </c>
      <c r="V221">
        <v>360.64080000000001</v>
      </c>
      <c r="W221">
        <v>3134.8008</v>
      </c>
      <c r="X221" t="s">
        <v>8039</v>
      </c>
      <c r="Y221" t="s">
        <v>8236</v>
      </c>
      <c r="Z221" t="s">
        <v>8039</v>
      </c>
      <c r="AA221">
        <v>0</v>
      </c>
    </row>
    <row r="222" spans="1:27">
      <c r="A222" t="s">
        <v>8160</v>
      </c>
      <c r="B222" t="str">
        <f t="shared" si="9"/>
        <v>Febrero</v>
      </c>
      <c r="C222">
        <v>517</v>
      </c>
      <c r="D222">
        <v>2022</v>
      </c>
      <c r="E222" t="s">
        <v>8161</v>
      </c>
      <c r="F222" t="s">
        <v>1</v>
      </c>
      <c r="G222" t="s">
        <v>0</v>
      </c>
      <c r="H222" t="str">
        <f t="shared" si="10"/>
        <v>CCF</v>
      </c>
      <c r="I222" t="str">
        <f t="shared" si="11"/>
        <v>Impreso por imprenta o tiquetes</v>
      </c>
      <c r="J222" s="81" t="s">
        <v>8765</v>
      </c>
      <c r="K222" s="81" t="s">
        <v>8039</v>
      </c>
      <c r="L222">
        <v>14090</v>
      </c>
      <c r="M222" t="s">
        <v>1602</v>
      </c>
      <c r="N222" t="s">
        <v>1603</v>
      </c>
      <c r="O222">
        <v>3.63</v>
      </c>
      <c r="P222">
        <v>0</v>
      </c>
      <c r="Q222">
        <v>0</v>
      </c>
      <c r="R222">
        <v>41.03</v>
      </c>
      <c r="S222">
        <v>0</v>
      </c>
      <c r="T222">
        <v>0</v>
      </c>
      <c r="U222">
        <v>0</v>
      </c>
      <c r="V222">
        <v>5.3339000000000008</v>
      </c>
      <c r="W222">
        <v>49.993900000000004</v>
      </c>
      <c r="X222" t="s">
        <v>8039</v>
      </c>
      <c r="Y222" t="s">
        <v>8236</v>
      </c>
      <c r="Z222" t="s">
        <v>8039</v>
      </c>
      <c r="AA222">
        <v>0</v>
      </c>
    </row>
    <row r="223" spans="1:27">
      <c r="A223" t="s">
        <v>8160</v>
      </c>
      <c r="B223" t="str">
        <f t="shared" si="9"/>
        <v>Febrero</v>
      </c>
      <c r="C223">
        <v>516</v>
      </c>
      <c r="D223">
        <v>2022</v>
      </c>
      <c r="E223" t="s">
        <v>8281</v>
      </c>
      <c r="F223" t="s">
        <v>1</v>
      </c>
      <c r="G223" t="s">
        <v>0</v>
      </c>
      <c r="H223" t="str">
        <f t="shared" si="10"/>
        <v>CCF</v>
      </c>
      <c r="I223" t="str">
        <f t="shared" si="11"/>
        <v>Impreso por imprenta o tiquetes</v>
      </c>
      <c r="J223" s="81" t="s">
        <v>8765</v>
      </c>
      <c r="K223" s="81" t="s">
        <v>8039</v>
      </c>
      <c r="L223">
        <v>9374</v>
      </c>
      <c r="M223" t="s">
        <v>1514</v>
      </c>
      <c r="N223" t="s">
        <v>1515</v>
      </c>
      <c r="O223">
        <v>0</v>
      </c>
      <c r="P223">
        <v>0</v>
      </c>
      <c r="Q223">
        <v>0</v>
      </c>
      <c r="R223">
        <v>902</v>
      </c>
      <c r="S223">
        <v>0</v>
      </c>
      <c r="T223">
        <v>0</v>
      </c>
      <c r="U223">
        <v>0</v>
      </c>
      <c r="V223">
        <v>117.26</v>
      </c>
      <c r="W223">
        <v>1019.26</v>
      </c>
      <c r="X223" t="s">
        <v>8039</v>
      </c>
      <c r="Y223" t="s">
        <v>8236</v>
      </c>
      <c r="Z223" t="s">
        <v>8253</v>
      </c>
      <c r="AA223">
        <v>9.02</v>
      </c>
    </row>
    <row r="224" spans="1:27">
      <c r="A224" t="s">
        <v>8160</v>
      </c>
      <c r="B224" t="str">
        <f t="shared" si="9"/>
        <v>Febrero</v>
      </c>
      <c r="C224">
        <v>515</v>
      </c>
      <c r="D224">
        <v>2022</v>
      </c>
      <c r="E224" t="s">
        <v>8323</v>
      </c>
      <c r="F224" t="s">
        <v>1</v>
      </c>
      <c r="G224" t="s">
        <v>0</v>
      </c>
      <c r="H224" t="str">
        <f t="shared" si="10"/>
        <v>CCF</v>
      </c>
      <c r="I224" t="str">
        <f t="shared" si="11"/>
        <v>Impreso por imprenta o tiquetes</v>
      </c>
      <c r="J224" s="81" t="s">
        <v>8765</v>
      </c>
      <c r="K224" s="81" t="s">
        <v>8039</v>
      </c>
      <c r="L224">
        <v>52420</v>
      </c>
      <c r="M224" t="s">
        <v>1481</v>
      </c>
      <c r="N224" t="s">
        <v>1482</v>
      </c>
      <c r="O224">
        <v>0</v>
      </c>
      <c r="P224">
        <v>0</v>
      </c>
      <c r="Q224">
        <v>0</v>
      </c>
      <c r="R224">
        <v>27.47</v>
      </c>
      <c r="S224">
        <v>0</v>
      </c>
      <c r="T224">
        <v>0</v>
      </c>
      <c r="U224">
        <v>0</v>
      </c>
      <c r="V224">
        <v>3.5710999999999999</v>
      </c>
      <c r="W224">
        <v>31.0411</v>
      </c>
      <c r="X224" t="s">
        <v>8039</v>
      </c>
      <c r="Y224" t="s">
        <v>8236</v>
      </c>
      <c r="Z224" t="s">
        <v>8039</v>
      </c>
      <c r="AA224">
        <v>0</v>
      </c>
    </row>
    <row r="225" spans="1:27">
      <c r="A225" t="s">
        <v>8160</v>
      </c>
      <c r="B225" t="str">
        <f t="shared" si="9"/>
        <v>Febrero</v>
      </c>
      <c r="C225">
        <v>514</v>
      </c>
      <c r="D225">
        <v>2022</v>
      </c>
      <c r="E225" t="s">
        <v>8323</v>
      </c>
      <c r="F225" t="s">
        <v>1</v>
      </c>
      <c r="G225" t="s">
        <v>0</v>
      </c>
      <c r="H225" t="str">
        <f t="shared" si="10"/>
        <v>CCF</v>
      </c>
      <c r="I225" t="str">
        <f t="shared" si="11"/>
        <v>Impreso por imprenta o tiquetes</v>
      </c>
      <c r="J225" s="81" t="s">
        <v>8765</v>
      </c>
      <c r="K225" s="81" t="s">
        <v>8039</v>
      </c>
      <c r="L225">
        <v>475537</v>
      </c>
      <c r="M225" t="s">
        <v>1526</v>
      </c>
      <c r="N225" t="s">
        <v>1527</v>
      </c>
      <c r="O225">
        <v>1.49</v>
      </c>
      <c r="P225">
        <v>0</v>
      </c>
      <c r="Q225">
        <v>0</v>
      </c>
      <c r="R225">
        <v>16.38</v>
      </c>
      <c r="S225">
        <v>0</v>
      </c>
      <c r="T225">
        <v>0</v>
      </c>
      <c r="U225">
        <v>0</v>
      </c>
      <c r="V225">
        <v>2.1294</v>
      </c>
      <c r="W225">
        <v>19.999399999999998</v>
      </c>
      <c r="X225" t="s">
        <v>8039</v>
      </c>
      <c r="Y225" t="s">
        <v>8236</v>
      </c>
      <c r="Z225" t="s">
        <v>8039</v>
      </c>
      <c r="AA225">
        <v>0</v>
      </c>
    </row>
    <row r="226" spans="1:27">
      <c r="A226" t="s">
        <v>8160</v>
      </c>
      <c r="B226" t="str">
        <f t="shared" si="9"/>
        <v>Febrero</v>
      </c>
      <c r="C226">
        <v>513</v>
      </c>
      <c r="D226">
        <v>2022</v>
      </c>
      <c r="E226" t="s">
        <v>8323</v>
      </c>
      <c r="F226" t="s">
        <v>1</v>
      </c>
      <c r="G226" t="s">
        <v>0</v>
      </c>
      <c r="H226" t="str">
        <f t="shared" si="10"/>
        <v>CCF</v>
      </c>
      <c r="I226" t="str">
        <f t="shared" si="11"/>
        <v>Impreso por imprenta o tiquetes</v>
      </c>
      <c r="J226" s="81" t="s">
        <v>8765</v>
      </c>
      <c r="K226" s="81" t="s">
        <v>8039</v>
      </c>
      <c r="L226">
        <v>466870</v>
      </c>
      <c r="M226" t="s">
        <v>1541</v>
      </c>
      <c r="N226" t="s">
        <v>1542</v>
      </c>
      <c r="O226">
        <v>4.5</v>
      </c>
      <c r="P226">
        <v>0</v>
      </c>
      <c r="Q226">
        <v>0</v>
      </c>
      <c r="R226">
        <v>52.18</v>
      </c>
      <c r="S226">
        <v>0</v>
      </c>
      <c r="T226">
        <v>0</v>
      </c>
      <c r="U226">
        <v>0</v>
      </c>
      <c r="V226">
        <v>6.7834000000000003</v>
      </c>
      <c r="W226">
        <v>63.4634</v>
      </c>
      <c r="X226" t="s">
        <v>8039</v>
      </c>
      <c r="Y226" t="s">
        <v>8236</v>
      </c>
      <c r="Z226" t="s">
        <v>8039</v>
      </c>
      <c r="AA226">
        <v>0</v>
      </c>
    </row>
    <row r="227" spans="1:27">
      <c r="A227" t="s">
        <v>8160</v>
      </c>
      <c r="B227" t="str">
        <f t="shared" si="9"/>
        <v>Febrero</v>
      </c>
      <c r="C227">
        <v>512</v>
      </c>
      <c r="D227">
        <v>2022</v>
      </c>
      <c r="E227" t="s">
        <v>8280</v>
      </c>
      <c r="F227" t="s">
        <v>1</v>
      </c>
      <c r="G227" t="s">
        <v>0</v>
      </c>
      <c r="H227" t="str">
        <f t="shared" si="10"/>
        <v>CCF</v>
      </c>
      <c r="I227" t="str">
        <f t="shared" si="11"/>
        <v>Impreso por imprenta o tiquetes</v>
      </c>
      <c r="J227" s="81" t="s">
        <v>8765</v>
      </c>
      <c r="K227" s="81" t="s">
        <v>8039</v>
      </c>
      <c r="L227">
        <v>36330</v>
      </c>
      <c r="M227" t="s">
        <v>1494</v>
      </c>
      <c r="N227" t="s">
        <v>1495</v>
      </c>
      <c r="O227">
        <v>0</v>
      </c>
      <c r="P227">
        <v>0</v>
      </c>
      <c r="Q227">
        <v>0</v>
      </c>
      <c r="R227">
        <v>51.32</v>
      </c>
      <c r="S227">
        <v>0</v>
      </c>
      <c r="T227">
        <v>0</v>
      </c>
      <c r="U227">
        <v>0</v>
      </c>
      <c r="V227">
        <v>6.6716000000000006</v>
      </c>
      <c r="W227">
        <v>57.991599999999998</v>
      </c>
      <c r="X227" t="s">
        <v>8039</v>
      </c>
      <c r="Y227" t="s">
        <v>8236</v>
      </c>
      <c r="Z227" t="s">
        <v>8039</v>
      </c>
      <c r="AA227">
        <v>0</v>
      </c>
    </row>
    <row r="228" spans="1:27">
      <c r="A228" t="s">
        <v>8160</v>
      </c>
      <c r="B228" t="str">
        <f t="shared" si="9"/>
        <v>Febrero</v>
      </c>
      <c r="C228">
        <v>511</v>
      </c>
      <c r="D228">
        <v>2022</v>
      </c>
      <c r="E228" t="s">
        <v>8280</v>
      </c>
      <c r="F228" t="s">
        <v>1</v>
      </c>
      <c r="G228" t="s">
        <v>0</v>
      </c>
      <c r="H228" t="str">
        <f t="shared" si="10"/>
        <v>CCF</v>
      </c>
      <c r="I228" t="str">
        <f t="shared" si="11"/>
        <v>Impreso por imprenta o tiquetes</v>
      </c>
      <c r="J228" s="81" t="s">
        <v>8765</v>
      </c>
      <c r="K228" s="81" t="s">
        <v>8039</v>
      </c>
      <c r="L228">
        <v>41655</v>
      </c>
      <c r="M228" t="s">
        <v>5689</v>
      </c>
      <c r="N228" t="s">
        <v>5690</v>
      </c>
      <c r="O228">
        <v>3.42</v>
      </c>
      <c r="P228">
        <v>0</v>
      </c>
      <c r="Q228">
        <v>0</v>
      </c>
      <c r="R228">
        <v>38.57</v>
      </c>
      <c r="S228">
        <v>0</v>
      </c>
      <c r="T228">
        <v>0</v>
      </c>
      <c r="U228">
        <v>0</v>
      </c>
      <c r="V228">
        <v>5.0141</v>
      </c>
      <c r="W228">
        <v>47.004100000000001</v>
      </c>
      <c r="X228" t="s">
        <v>8039</v>
      </c>
      <c r="Y228" t="s">
        <v>8236</v>
      </c>
      <c r="Z228" t="s">
        <v>8039</v>
      </c>
      <c r="AA228">
        <v>0</v>
      </c>
    </row>
    <row r="229" spans="1:27">
      <c r="A229" t="s">
        <v>8160</v>
      </c>
      <c r="B229" t="str">
        <f t="shared" si="9"/>
        <v>Febrero</v>
      </c>
      <c r="C229">
        <v>510</v>
      </c>
      <c r="D229">
        <v>2022</v>
      </c>
      <c r="E229" t="s">
        <v>8280</v>
      </c>
      <c r="F229" t="s">
        <v>1</v>
      </c>
      <c r="G229" t="s">
        <v>0</v>
      </c>
      <c r="H229" t="str">
        <f t="shared" si="10"/>
        <v>CCF</v>
      </c>
      <c r="I229" t="str">
        <f t="shared" si="11"/>
        <v>Impreso por imprenta o tiquetes</v>
      </c>
      <c r="J229" s="81" t="s">
        <v>8765</v>
      </c>
      <c r="K229" s="81" t="s">
        <v>8039</v>
      </c>
      <c r="L229">
        <v>467066</v>
      </c>
      <c r="M229" t="s">
        <v>1541</v>
      </c>
      <c r="N229" t="s">
        <v>1542</v>
      </c>
      <c r="O229">
        <v>4.1999999999999993</v>
      </c>
      <c r="P229">
        <v>0</v>
      </c>
      <c r="Q229">
        <v>0</v>
      </c>
      <c r="R229">
        <v>48.69</v>
      </c>
      <c r="S229">
        <v>0</v>
      </c>
      <c r="T229">
        <v>0</v>
      </c>
      <c r="U229">
        <v>0</v>
      </c>
      <c r="V229">
        <v>6.3296999999999999</v>
      </c>
      <c r="W229">
        <v>59.219700000000003</v>
      </c>
      <c r="X229" t="s">
        <v>8039</v>
      </c>
      <c r="Y229" t="s">
        <v>8236</v>
      </c>
      <c r="Z229" t="s">
        <v>8039</v>
      </c>
      <c r="AA229">
        <v>0</v>
      </c>
    </row>
    <row r="230" spans="1:27">
      <c r="A230" t="s">
        <v>8160</v>
      </c>
      <c r="B230" t="str">
        <f t="shared" si="9"/>
        <v>Febrero</v>
      </c>
      <c r="C230">
        <v>509</v>
      </c>
      <c r="D230">
        <v>2022</v>
      </c>
      <c r="E230" t="s">
        <v>8280</v>
      </c>
      <c r="F230" t="s">
        <v>1</v>
      </c>
      <c r="G230" t="s">
        <v>0</v>
      </c>
      <c r="H230" t="str">
        <f t="shared" si="10"/>
        <v>CCF</v>
      </c>
      <c r="I230" t="str">
        <f t="shared" si="11"/>
        <v>Impreso por imprenta o tiquetes</v>
      </c>
      <c r="J230" s="81" t="s">
        <v>8765</v>
      </c>
      <c r="K230" s="81" t="s">
        <v>8039</v>
      </c>
      <c r="L230">
        <v>625999</v>
      </c>
      <c r="M230" t="s">
        <v>39</v>
      </c>
      <c r="N230" t="s">
        <v>1591</v>
      </c>
      <c r="O230">
        <v>2.31</v>
      </c>
      <c r="P230">
        <v>0</v>
      </c>
      <c r="Q230">
        <v>0</v>
      </c>
      <c r="R230">
        <v>24.51</v>
      </c>
      <c r="S230">
        <v>0</v>
      </c>
      <c r="T230">
        <v>0</v>
      </c>
      <c r="U230">
        <v>0</v>
      </c>
      <c r="V230">
        <v>3.1863000000000001</v>
      </c>
      <c r="W230">
        <v>30.0063</v>
      </c>
      <c r="X230" t="s">
        <v>8039</v>
      </c>
      <c r="Y230" t="s">
        <v>8236</v>
      </c>
      <c r="Z230" t="s">
        <v>8039</v>
      </c>
      <c r="AA230">
        <v>0</v>
      </c>
    </row>
    <row r="231" spans="1:27">
      <c r="A231" t="s">
        <v>8160</v>
      </c>
      <c r="B231" t="str">
        <f t="shared" si="9"/>
        <v>Febrero</v>
      </c>
      <c r="C231">
        <v>508</v>
      </c>
      <c r="D231">
        <v>2022</v>
      </c>
      <c r="E231" t="s">
        <v>8330</v>
      </c>
      <c r="F231" t="s">
        <v>1</v>
      </c>
      <c r="G231" t="s">
        <v>0</v>
      </c>
      <c r="H231" t="str">
        <f t="shared" si="10"/>
        <v>CCF</v>
      </c>
      <c r="I231" t="str">
        <f t="shared" si="11"/>
        <v>Impreso por imprenta o tiquetes</v>
      </c>
      <c r="J231" s="81" t="s">
        <v>8765</v>
      </c>
      <c r="K231" s="81" t="s">
        <v>8039</v>
      </c>
      <c r="L231">
        <v>10450</v>
      </c>
      <c r="M231" t="s">
        <v>1517</v>
      </c>
      <c r="N231" t="s">
        <v>1518</v>
      </c>
      <c r="O231">
        <v>1.59</v>
      </c>
      <c r="P231">
        <v>0</v>
      </c>
      <c r="Q231">
        <v>0</v>
      </c>
      <c r="R231">
        <v>16.29</v>
      </c>
      <c r="S231">
        <v>0</v>
      </c>
      <c r="T231">
        <v>0</v>
      </c>
      <c r="U231">
        <v>0</v>
      </c>
      <c r="V231">
        <v>2.1177000000000001</v>
      </c>
      <c r="W231">
        <v>19.997699999999998</v>
      </c>
      <c r="X231" t="s">
        <v>8039</v>
      </c>
      <c r="Y231" t="s">
        <v>8236</v>
      </c>
      <c r="Z231" t="s">
        <v>8039</v>
      </c>
      <c r="AA231">
        <v>0</v>
      </c>
    </row>
    <row r="232" spans="1:27">
      <c r="A232" t="s">
        <v>8160</v>
      </c>
      <c r="B232" t="str">
        <f t="shared" si="9"/>
        <v>Febrero</v>
      </c>
      <c r="C232">
        <v>507</v>
      </c>
      <c r="D232">
        <v>2022</v>
      </c>
      <c r="E232" t="s">
        <v>8278</v>
      </c>
      <c r="F232" t="s">
        <v>1</v>
      </c>
      <c r="G232" t="s">
        <v>0</v>
      </c>
      <c r="H232" t="str">
        <f t="shared" si="10"/>
        <v>CCF</v>
      </c>
      <c r="I232" t="str">
        <f t="shared" si="11"/>
        <v>Impreso por imprenta o tiquetes</v>
      </c>
      <c r="J232" s="81" t="s">
        <v>8765</v>
      </c>
      <c r="K232" s="81" t="s">
        <v>8039</v>
      </c>
      <c r="L232">
        <v>369</v>
      </c>
      <c r="M232" t="s">
        <v>7842</v>
      </c>
      <c r="N232" t="s">
        <v>7843</v>
      </c>
      <c r="O232">
        <v>0</v>
      </c>
      <c r="P232">
        <v>0</v>
      </c>
      <c r="Q232">
        <v>0</v>
      </c>
      <c r="R232">
        <v>88.5</v>
      </c>
      <c r="S232">
        <v>0</v>
      </c>
      <c r="T232">
        <v>0</v>
      </c>
      <c r="U232">
        <v>0</v>
      </c>
      <c r="V232">
        <v>11.505000000000001</v>
      </c>
      <c r="W232">
        <v>100.005</v>
      </c>
      <c r="X232" t="s">
        <v>8039</v>
      </c>
      <c r="Y232" t="s">
        <v>8236</v>
      </c>
      <c r="Z232" t="s">
        <v>8039</v>
      </c>
      <c r="AA232">
        <v>0</v>
      </c>
    </row>
    <row r="233" spans="1:27">
      <c r="A233" t="s">
        <v>8160</v>
      </c>
      <c r="B233" t="str">
        <f t="shared" si="9"/>
        <v>Febrero</v>
      </c>
      <c r="C233">
        <v>506</v>
      </c>
      <c r="D233">
        <v>2022</v>
      </c>
      <c r="E233" t="s">
        <v>8278</v>
      </c>
      <c r="F233" t="s">
        <v>1</v>
      </c>
      <c r="G233" t="s">
        <v>0</v>
      </c>
      <c r="H233" t="str">
        <f t="shared" si="10"/>
        <v>CCF</v>
      </c>
      <c r="I233" t="str">
        <f t="shared" si="11"/>
        <v>Impreso por imprenta o tiquetes</v>
      </c>
      <c r="J233" s="81" t="s">
        <v>8765</v>
      </c>
      <c r="K233" s="81" t="s">
        <v>8039</v>
      </c>
      <c r="L233">
        <v>78883</v>
      </c>
      <c r="M233" t="s">
        <v>1627</v>
      </c>
      <c r="N233" t="s">
        <v>1628</v>
      </c>
      <c r="O233">
        <v>2.31</v>
      </c>
      <c r="P233">
        <v>0</v>
      </c>
      <c r="Q233">
        <v>0</v>
      </c>
      <c r="R233">
        <v>24.5</v>
      </c>
      <c r="S233">
        <v>0</v>
      </c>
      <c r="T233">
        <v>0</v>
      </c>
      <c r="U233">
        <v>0</v>
      </c>
      <c r="V233">
        <v>3.1850000000000001</v>
      </c>
      <c r="W233">
        <v>29.994999999999997</v>
      </c>
      <c r="X233" t="s">
        <v>8039</v>
      </c>
      <c r="Y233" t="s">
        <v>8236</v>
      </c>
      <c r="Z233" t="s">
        <v>8039</v>
      </c>
      <c r="AA233">
        <v>0</v>
      </c>
    </row>
    <row r="234" spans="1:27">
      <c r="A234" t="s">
        <v>8160</v>
      </c>
      <c r="B234" t="str">
        <f t="shared" si="9"/>
        <v>Febrero</v>
      </c>
      <c r="C234">
        <v>505</v>
      </c>
      <c r="D234">
        <v>2022</v>
      </c>
      <c r="E234" t="s">
        <v>8278</v>
      </c>
      <c r="F234" t="s">
        <v>1</v>
      </c>
      <c r="G234" t="s">
        <v>0</v>
      </c>
      <c r="H234" t="str">
        <f t="shared" si="10"/>
        <v>CCF</v>
      </c>
      <c r="I234" t="str">
        <f t="shared" si="11"/>
        <v>Impreso por imprenta o tiquetes</v>
      </c>
      <c r="J234" s="81" t="s">
        <v>8765</v>
      </c>
      <c r="K234" s="81" t="s">
        <v>8039</v>
      </c>
      <c r="L234">
        <v>1238</v>
      </c>
      <c r="M234" t="s">
        <v>8360</v>
      </c>
      <c r="N234" t="s">
        <v>8361</v>
      </c>
      <c r="O234">
        <v>0</v>
      </c>
      <c r="P234">
        <v>0</v>
      </c>
      <c r="Q234">
        <v>0</v>
      </c>
      <c r="R234">
        <v>331.81</v>
      </c>
      <c r="S234">
        <v>0</v>
      </c>
      <c r="T234">
        <v>0</v>
      </c>
      <c r="U234">
        <v>0</v>
      </c>
      <c r="V234">
        <v>43.135300000000001</v>
      </c>
      <c r="W234">
        <v>374.94529999999997</v>
      </c>
      <c r="X234" t="s">
        <v>8039</v>
      </c>
      <c r="Y234" t="s">
        <v>8236</v>
      </c>
      <c r="Z234" t="s">
        <v>8039</v>
      </c>
      <c r="AA234">
        <v>0</v>
      </c>
    </row>
    <row r="235" spans="1:27">
      <c r="A235" t="s">
        <v>8160</v>
      </c>
      <c r="B235" t="str">
        <f t="shared" si="9"/>
        <v>Febrero</v>
      </c>
      <c r="C235">
        <v>504</v>
      </c>
      <c r="D235">
        <v>2022</v>
      </c>
      <c r="E235" t="s">
        <v>8279</v>
      </c>
      <c r="F235" t="s">
        <v>1</v>
      </c>
      <c r="G235" t="s">
        <v>0</v>
      </c>
      <c r="H235" t="str">
        <f t="shared" si="10"/>
        <v>CCF</v>
      </c>
      <c r="I235" t="str">
        <f t="shared" si="11"/>
        <v>Impreso por imprenta o tiquetes</v>
      </c>
      <c r="J235" s="81" t="s">
        <v>8765</v>
      </c>
      <c r="K235" s="81" t="s">
        <v>8039</v>
      </c>
      <c r="L235">
        <v>8091</v>
      </c>
      <c r="M235" t="s">
        <v>1196</v>
      </c>
      <c r="N235" t="s">
        <v>1197</v>
      </c>
      <c r="O235">
        <v>0</v>
      </c>
      <c r="P235">
        <v>0</v>
      </c>
      <c r="Q235">
        <v>0</v>
      </c>
      <c r="R235">
        <v>315</v>
      </c>
      <c r="S235">
        <v>0</v>
      </c>
      <c r="T235">
        <v>0</v>
      </c>
      <c r="U235">
        <v>0</v>
      </c>
      <c r="V235">
        <v>40.950000000000003</v>
      </c>
      <c r="W235">
        <v>355.95</v>
      </c>
      <c r="X235" t="s">
        <v>8039</v>
      </c>
      <c r="Y235" t="s">
        <v>8236</v>
      </c>
      <c r="Z235" t="s">
        <v>8227</v>
      </c>
      <c r="AA235">
        <v>3.15</v>
      </c>
    </row>
    <row r="236" spans="1:27">
      <c r="A236" t="s">
        <v>8160</v>
      </c>
      <c r="B236" t="str">
        <f t="shared" si="9"/>
        <v>Febrero</v>
      </c>
      <c r="C236">
        <v>503</v>
      </c>
      <c r="D236">
        <v>2022</v>
      </c>
      <c r="E236" t="s">
        <v>8279</v>
      </c>
      <c r="F236" t="s">
        <v>1</v>
      </c>
      <c r="G236" t="s">
        <v>0</v>
      </c>
      <c r="H236" t="str">
        <f t="shared" si="10"/>
        <v>CCF</v>
      </c>
      <c r="I236" t="str">
        <f t="shared" si="11"/>
        <v>Impreso por imprenta o tiquetes</v>
      </c>
      <c r="J236" s="81" t="s">
        <v>8765</v>
      </c>
      <c r="K236" s="81" t="s">
        <v>8039</v>
      </c>
      <c r="L236">
        <v>8097</v>
      </c>
      <c r="M236" t="s">
        <v>1196</v>
      </c>
      <c r="N236" t="s">
        <v>1197</v>
      </c>
      <c r="O236">
        <v>0</v>
      </c>
      <c r="P236">
        <v>0</v>
      </c>
      <c r="Q236">
        <v>0</v>
      </c>
      <c r="R236">
        <v>770</v>
      </c>
      <c r="S236">
        <v>0</v>
      </c>
      <c r="T236">
        <v>0</v>
      </c>
      <c r="U236">
        <v>0</v>
      </c>
      <c r="V236">
        <v>100.10000000000001</v>
      </c>
      <c r="W236">
        <v>870.1</v>
      </c>
      <c r="X236" t="s">
        <v>8039</v>
      </c>
      <c r="Y236" t="s">
        <v>8236</v>
      </c>
      <c r="Z236" t="s">
        <v>8227</v>
      </c>
      <c r="AA236">
        <v>7.7</v>
      </c>
    </row>
    <row r="237" spans="1:27">
      <c r="A237" t="s">
        <v>8160</v>
      </c>
      <c r="B237" t="str">
        <f t="shared" si="9"/>
        <v>Febrero</v>
      </c>
      <c r="C237">
        <v>502</v>
      </c>
      <c r="D237">
        <v>2022</v>
      </c>
      <c r="E237" t="s">
        <v>8279</v>
      </c>
      <c r="F237" t="s">
        <v>1</v>
      </c>
      <c r="G237" t="s">
        <v>0</v>
      </c>
      <c r="H237" t="str">
        <f t="shared" si="10"/>
        <v>CCF</v>
      </c>
      <c r="I237" t="str">
        <f t="shared" si="11"/>
        <v>Impreso por imprenta o tiquetes</v>
      </c>
      <c r="J237" s="81" t="s">
        <v>8765</v>
      </c>
      <c r="K237" s="81" t="s">
        <v>8039</v>
      </c>
      <c r="L237">
        <v>8098</v>
      </c>
      <c r="M237" t="s">
        <v>1196</v>
      </c>
      <c r="N237" t="s">
        <v>1197</v>
      </c>
      <c r="O237">
        <v>0</v>
      </c>
      <c r="P237">
        <v>0</v>
      </c>
      <c r="Q237">
        <v>0</v>
      </c>
      <c r="R237">
        <v>735</v>
      </c>
      <c r="S237">
        <v>0</v>
      </c>
      <c r="T237">
        <v>0</v>
      </c>
      <c r="U237">
        <v>0</v>
      </c>
      <c r="V237">
        <v>95.55</v>
      </c>
      <c r="W237">
        <v>830.55</v>
      </c>
      <c r="X237" t="s">
        <v>8039</v>
      </c>
      <c r="Y237" t="s">
        <v>8236</v>
      </c>
      <c r="Z237" t="s">
        <v>8227</v>
      </c>
      <c r="AA237">
        <v>7.35</v>
      </c>
    </row>
    <row r="238" spans="1:27">
      <c r="A238" t="s">
        <v>8160</v>
      </c>
      <c r="B238" t="str">
        <f t="shared" si="9"/>
        <v>Febrero</v>
      </c>
      <c r="C238">
        <v>501</v>
      </c>
      <c r="D238">
        <v>2022</v>
      </c>
      <c r="E238" t="s">
        <v>8277</v>
      </c>
      <c r="F238" t="s">
        <v>1</v>
      </c>
      <c r="G238" t="s">
        <v>0</v>
      </c>
      <c r="H238" t="str">
        <f t="shared" si="10"/>
        <v>CCF</v>
      </c>
      <c r="I238" t="str">
        <f t="shared" si="11"/>
        <v>Impreso por imprenta o tiquetes</v>
      </c>
      <c r="J238" s="81" t="s">
        <v>8765</v>
      </c>
      <c r="K238" s="81" t="s">
        <v>8039</v>
      </c>
      <c r="L238">
        <v>256</v>
      </c>
      <c r="M238" t="s">
        <v>1522</v>
      </c>
      <c r="N238" t="s">
        <v>1523</v>
      </c>
      <c r="O238">
        <v>0</v>
      </c>
      <c r="P238">
        <v>0</v>
      </c>
      <c r="Q238">
        <v>0</v>
      </c>
      <c r="R238">
        <v>40.32</v>
      </c>
      <c r="S238">
        <v>0</v>
      </c>
      <c r="T238">
        <v>0</v>
      </c>
      <c r="U238">
        <v>0</v>
      </c>
      <c r="V238">
        <v>5.2416</v>
      </c>
      <c r="W238">
        <v>45.561599999999999</v>
      </c>
      <c r="X238" t="s">
        <v>8039</v>
      </c>
      <c r="Y238" t="s">
        <v>8236</v>
      </c>
      <c r="Z238" t="s">
        <v>8039</v>
      </c>
      <c r="AA238">
        <v>0</v>
      </c>
    </row>
    <row r="239" spans="1:27">
      <c r="A239" t="s">
        <v>8160</v>
      </c>
      <c r="B239" t="str">
        <f t="shared" si="9"/>
        <v>Febrero</v>
      </c>
      <c r="C239">
        <v>500</v>
      </c>
      <c r="D239">
        <v>2022</v>
      </c>
      <c r="E239" t="s">
        <v>8277</v>
      </c>
      <c r="F239" t="s">
        <v>1</v>
      </c>
      <c r="G239" t="s">
        <v>0</v>
      </c>
      <c r="H239" t="str">
        <f t="shared" si="10"/>
        <v>CCF</v>
      </c>
      <c r="I239" t="str">
        <f t="shared" si="11"/>
        <v>Impreso por imprenta o tiquetes</v>
      </c>
      <c r="J239" s="81" t="s">
        <v>8765</v>
      </c>
      <c r="K239" s="81" t="s">
        <v>8039</v>
      </c>
      <c r="L239">
        <v>256</v>
      </c>
      <c r="M239" t="s">
        <v>1522</v>
      </c>
      <c r="N239" t="s">
        <v>1523</v>
      </c>
      <c r="O239">
        <v>0</v>
      </c>
      <c r="P239">
        <v>0</v>
      </c>
      <c r="Q239">
        <v>0</v>
      </c>
      <c r="R239">
        <v>199.25</v>
      </c>
      <c r="S239">
        <v>0</v>
      </c>
      <c r="T239">
        <v>0</v>
      </c>
      <c r="U239">
        <v>0</v>
      </c>
      <c r="V239">
        <v>25.9025</v>
      </c>
      <c r="W239">
        <v>225.1525</v>
      </c>
      <c r="X239" t="s">
        <v>8039</v>
      </c>
      <c r="Y239" t="s">
        <v>8236</v>
      </c>
      <c r="Z239" t="s">
        <v>8039</v>
      </c>
      <c r="AA239">
        <v>0</v>
      </c>
    </row>
    <row r="240" spans="1:27">
      <c r="A240" t="s">
        <v>8160</v>
      </c>
      <c r="B240" t="str">
        <f t="shared" si="9"/>
        <v>Febrero</v>
      </c>
      <c r="C240">
        <v>499</v>
      </c>
      <c r="D240">
        <v>2022</v>
      </c>
      <c r="E240" t="s">
        <v>8277</v>
      </c>
      <c r="F240" t="s">
        <v>1</v>
      </c>
      <c r="G240" t="s">
        <v>0</v>
      </c>
      <c r="H240" t="str">
        <f t="shared" si="10"/>
        <v>CCF</v>
      </c>
      <c r="I240" t="str">
        <f t="shared" si="11"/>
        <v>Impreso por imprenta o tiquetes</v>
      </c>
      <c r="J240" s="81" t="s">
        <v>8765</v>
      </c>
      <c r="K240" s="81" t="s">
        <v>8039</v>
      </c>
      <c r="L240">
        <v>17547</v>
      </c>
      <c r="M240" t="s">
        <v>1649</v>
      </c>
      <c r="N240" t="s">
        <v>1650</v>
      </c>
      <c r="O240">
        <v>2.68</v>
      </c>
      <c r="P240">
        <v>0</v>
      </c>
      <c r="Q240">
        <v>0</v>
      </c>
      <c r="R240">
        <v>30.38</v>
      </c>
      <c r="S240">
        <v>0</v>
      </c>
      <c r="T240">
        <v>0</v>
      </c>
      <c r="U240">
        <v>0</v>
      </c>
      <c r="V240">
        <v>3.9493999999999998</v>
      </c>
      <c r="W240">
        <v>37.009399999999999</v>
      </c>
      <c r="X240" t="s">
        <v>8039</v>
      </c>
      <c r="Y240" t="s">
        <v>8236</v>
      </c>
      <c r="Z240" t="s">
        <v>8039</v>
      </c>
      <c r="AA240">
        <v>0</v>
      </c>
    </row>
    <row r="241" spans="1:27">
      <c r="A241" t="s">
        <v>8160</v>
      </c>
      <c r="B241" t="str">
        <f t="shared" si="9"/>
        <v>Febrero</v>
      </c>
      <c r="C241">
        <v>498</v>
      </c>
      <c r="D241">
        <v>2022</v>
      </c>
      <c r="E241" t="s">
        <v>8277</v>
      </c>
      <c r="F241" t="s">
        <v>1</v>
      </c>
      <c r="G241" t="s">
        <v>0</v>
      </c>
      <c r="H241" t="str">
        <f t="shared" si="10"/>
        <v>CCF</v>
      </c>
      <c r="I241" t="str">
        <f t="shared" si="11"/>
        <v>Impreso por imprenta o tiquetes</v>
      </c>
      <c r="J241" s="81" t="s">
        <v>8765</v>
      </c>
      <c r="K241" s="81" t="s">
        <v>8039</v>
      </c>
      <c r="L241">
        <v>6545</v>
      </c>
      <c r="M241" t="s">
        <v>1517</v>
      </c>
      <c r="N241" t="s">
        <v>1518</v>
      </c>
      <c r="O241">
        <v>3.37</v>
      </c>
      <c r="P241">
        <v>0</v>
      </c>
      <c r="Q241">
        <v>0</v>
      </c>
      <c r="R241">
        <v>33.299999999999997</v>
      </c>
      <c r="S241">
        <v>0</v>
      </c>
      <c r="T241">
        <v>0</v>
      </c>
      <c r="U241">
        <v>0</v>
      </c>
      <c r="V241">
        <v>4.3289999999999997</v>
      </c>
      <c r="W241">
        <v>40.998999999999995</v>
      </c>
      <c r="X241" t="s">
        <v>8039</v>
      </c>
      <c r="Y241" t="s">
        <v>8236</v>
      </c>
      <c r="Z241" t="s">
        <v>8039</v>
      </c>
      <c r="AA241">
        <v>0</v>
      </c>
    </row>
    <row r="242" spans="1:27">
      <c r="A242" t="s">
        <v>8160</v>
      </c>
      <c r="B242" t="str">
        <f t="shared" si="9"/>
        <v>Febrero</v>
      </c>
      <c r="C242">
        <v>497</v>
      </c>
      <c r="D242">
        <v>2022</v>
      </c>
      <c r="E242" t="s">
        <v>8316</v>
      </c>
      <c r="F242" t="s">
        <v>1</v>
      </c>
      <c r="G242" t="s">
        <v>0</v>
      </c>
      <c r="H242" t="str">
        <f t="shared" si="10"/>
        <v>CCF</v>
      </c>
      <c r="I242" t="str">
        <f t="shared" si="11"/>
        <v>Impreso por imprenta o tiquetes</v>
      </c>
      <c r="J242" s="81" t="s">
        <v>8765</v>
      </c>
      <c r="K242" s="81" t="s">
        <v>8039</v>
      </c>
      <c r="L242">
        <v>1294</v>
      </c>
      <c r="M242" t="s">
        <v>7898</v>
      </c>
      <c r="N242" t="s">
        <v>7899</v>
      </c>
      <c r="O242">
        <v>0</v>
      </c>
      <c r="P242">
        <v>0</v>
      </c>
      <c r="Q242">
        <v>0</v>
      </c>
      <c r="R242">
        <v>40.270000000000003</v>
      </c>
      <c r="S242">
        <v>0</v>
      </c>
      <c r="T242">
        <v>0</v>
      </c>
      <c r="U242">
        <v>0</v>
      </c>
      <c r="V242">
        <v>5.235100000000001</v>
      </c>
      <c r="W242">
        <v>45.505100000000006</v>
      </c>
      <c r="X242" t="s">
        <v>8039</v>
      </c>
      <c r="Y242" t="s">
        <v>8236</v>
      </c>
      <c r="Z242" t="s">
        <v>8039</v>
      </c>
      <c r="AA242">
        <v>0</v>
      </c>
    </row>
    <row r="243" spans="1:27">
      <c r="A243" t="s">
        <v>8160</v>
      </c>
      <c r="B243" t="str">
        <f t="shared" si="9"/>
        <v>Febrero</v>
      </c>
      <c r="C243">
        <v>496</v>
      </c>
      <c r="D243">
        <v>2022</v>
      </c>
      <c r="E243" t="s">
        <v>8276</v>
      </c>
      <c r="F243" t="s">
        <v>1</v>
      </c>
      <c r="G243" t="s">
        <v>0</v>
      </c>
      <c r="H243" t="str">
        <f t="shared" si="10"/>
        <v>CCF</v>
      </c>
      <c r="I243" t="str">
        <f t="shared" si="11"/>
        <v>Impreso por imprenta o tiquetes</v>
      </c>
      <c r="J243" s="81" t="s">
        <v>8765</v>
      </c>
      <c r="K243" s="81" t="s">
        <v>8039</v>
      </c>
      <c r="L243">
        <v>27</v>
      </c>
      <c r="M243" t="s">
        <v>1738</v>
      </c>
      <c r="N243" t="s">
        <v>1739</v>
      </c>
      <c r="O243">
        <v>0</v>
      </c>
      <c r="P243">
        <v>0</v>
      </c>
      <c r="Q243">
        <v>0</v>
      </c>
      <c r="R243">
        <v>8</v>
      </c>
      <c r="S243">
        <v>0</v>
      </c>
      <c r="T243">
        <v>0</v>
      </c>
      <c r="U243">
        <v>0</v>
      </c>
      <c r="V243">
        <v>1.04</v>
      </c>
      <c r="W243">
        <v>9.0399999999999991</v>
      </c>
      <c r="X243" t="s">
        <v>8039</v>
      </c>
      <c r="Y243" t="s">
        <v>8236</v>
      </c>
      <c r="Z243" t="s">
        <v>8039</v>
      </c>
      <c r="AA243">
        <v>0</v>
      </c>
    </row>
    <row r="244" spans="1:27">
      <c r="A244" t="s">
        <v>8160</v>
      </c>
      <c r="B244" t="str">
        <f t="shared" si="9"/>
        <v>Febrero</v>
      </c>
      <c r="C244">
        <v>495</v>
      </c>
      <c r="D244">
        <v>2022</v>
      </c>
      <c r="E244" t="s">
        <v>8276</v>
      </c>
      <c r="F244" t="s">
        <v>1</v>
      </c>
      <c r="G244" t="s">
        <v>0</v>
      </c>
      <c r="H244" t="str">
        <f t="shared" si="10"/>
        <v>CCF</v>
      </c>
      <c r="I244" t="str">
        <f t="shared" si="11"/>
        <v>Impreso por imprenta o tiquetes</v>
      </c>
      <c r="J244" s="81" t="s">
        <v>8765</v>
      </c>
      <c r="K244" s="81" t="s">
        <v>8039</v>
      </c>
      <c r="L244">
        <v>2047760</v>
      </c>
      <c r="M244" t="s">
        <v>1496</v>
      </c>
      <c r="N244" t="s">
        <v>1497</v>
      </c>
      <c r="O244">
        <v>1.51</v>
      </c>
      <c r="P244">
        <v>0</v>
      </c>
      <c r="Q244">
        <v>0</v>
      </c>
      <c r="R244">
        <v>16.36</v>
      </c>
      <c r="S244">
        <v>0</v>
      </c>
      <c r="T244">
        <v>0</v>
      </c>
      <c r="U244">
        <v>0</v>
      </c>
      <c r="V244">
        <v>2.1267999999999998</v>
      </c>
      <c r="W244">
        <v>19.9968</v>
      </c>
      <c r="X244" t="s">
        <v>8039</v>
      </c>
      <c r="Y244" t="s">
        <v>8236</v>
      </c>
      <c r="Z244" t="s">
        <v>8039</v>
      </c>
      <c r="AA244">
        <v>0</v>
      </c>
    </row>
    <row r="245" spans="1:27">
      <c r="A245" t="s">
        <v>8160</v>
      </c>
      <c r="B245" t="str">
        <f t="shared" si="9"/>
        <v>Febrero</v>
      </c>
      <c r="C245">
        <v>494</v>
      </c>
      <c r="D245">
        <v>2022</v>
      </c>
      <c r="E245" t="s">
        <v>8276</v>
      </c>
      <c r="F245" t="s">
        <v>1</v>
      </c>
      <c r="G245" t="s">
        <v>0</v>
      </c>
      <c r="H245" t="str">
        <f t="shared" si="10"/>
        <v>CCF</v>
      </c>
      <c r="I245" t="str">
        <f t="shared" si="11"/>
        <v>Impreso por imprenta o tiquetes</v>
      </c>
      <c r="J245" s="81" t="s">
        <v>8765</v>
      </c>
      <c r="K245" s="81" t="s">
        <v>8039</v>
      </c>
      <c r="L245">
        <v>17930</v>
      </c>
      <c r="M245" t="s">
        <v>1649</v>
      </c>
      <c r="N245" t="s">
        <v>1650</v>
      </c>
      <c r="O245">
        <v>1.45</v>
      </c>
      <c r="P245">
        <v>0</v>
      </c>
      <c r="Q245">
        <v>0</v>
      </c>
      <c r="R245">
        <v>16.420000000000002</v>
      </c>
      <c r="S245">
        <v>0</v>
      </c>
      <c r="T245">
        <v>0</v>
      </c>
      <c r="U245">
        <v>0</v>
      </c>
      <c r="V245">
        <v>2.1346000000000003</v>
      </c>
      <c r="W245">
        <v>20.0046</v>
      </c>
      <c r="X245" t="s">
        <v>8039</v>
      </c>
      <c r="Y245" t="s">
        <v>8236</v>
      </c>
      <c r="Z245" t="s">
        <v>8039</v>
      </c>
      <c r="AA245">
        <v>0</v>
      </c>
    </row>
    <row r="246" spans="1:27">
      <c r="A246" t="s">
        <v>8160</v>
      </c>
      <c r="B246" t="str">
        <f t="shared" si="9"/>
        <v>Febrero</v>
      </c>
      <c r="C246">
        <v>493</v>
      </c>
      <c r="D246">
        <v>2022</v>
      </c>
      <c r="E246" t="s">
        <v>8362</v>
      </c>
      <c r="F246" t="s">
        <v>1</v>
      </c>
      <c r="G246" t="s">
        <v>0</v>
      </c>
      <c r="H246" t="str">
        <f t="shared" si="10"/>
        <v>CCF</v>
      </c>
      <c r="I246" t="str">
        <f t="shared" si="11"/>
        <v>Impreso por imprenta o tiquetes</v>
      </c>
      <c r="J246" s="81" t="s">
        <v>8765</v>
      </c>
      <c r="K246" s="81" t="s">
        <v>8039</v>
      </c>
      <c r="L246">
        <v>12148</v>
      </c>
      <c r="M246" t="s">
        <v>1531</v>
      </c>
      <c r="N246" t="s">
        <v>1532</v>
      </c>
      <c r="O246">
        <v>0</v>
      </c>
      <c r="P246">
        <v>0</v>
      </c>
      <c r="Q246">
        <v>0</v>
      </c>
      <c r="R246">
        <v>49.42</v>
      </c>
      <c r="S246">
        <v>0</v>
      </c>
      <c r="T246">
        <v>0</v>
      </c>
      <c r="U246">
        <v>0</v>
      </c>
      <c r="V246">
        <v>6.4246000000000008</v>
      </c>
      <c r="W246">
        <v>55.8446</v>
      </c>
      <c r="X246" t="s">
        <v>8039</v>
      </c>
      <c r="Y246" t="s">
        <v>8236</v>
      </c>
      <c r="Z246" t="s">
        <v>8039</v>
      </c>
      <c r="AA246">
        <v>0</v>
      </c>
    </row>
    <row r="247" spans="1:27">
      <c r="A247" t="s">
        <v>8160</v>
      </c>
      <c r="B247" t="str">
        <f t="shared" si="9"/>
        <v>Febrero</v>
      </c>
      <c r="C247">
        <v>492</v>
      </c>
      <c r="D247">
        <v>2022</v>
      </c>
      <c r="E247" t="s">
        <v>8313</v>
      </c>
      <c r="F247" t="s">
        <v>1</v>
      </c>
      <c r="G247" t="s">
        <v>0</v>
      </c>
      <c r="H247" t="str">
        <f t="shared" si="10"/>
        <v>CCF</v>
      </c>
      <c r="I247" t="str">
        <f t="shared" si="11"/>
        <v>Impreso por imprenta o tiquetes</v>
      </c>
      <c r="J247" s="81" t="s">
        <v>8765</v>
      </c>
      <c r="K247" s="81" t="s">
        <v>8039</v>
      </c>
      <c r="L247">
        <v>37</v>
      </c>
      <c r="M247" t="s">
        <v>7896</v>
      </c>
      <c r="N247" t="s">
        <v>7897</v>
      </c>
      <c r="O247">
        <v>0</v>
      </c>
      <c r="P247">
        <v>0</v>
      </c>
      <c r="Q247">
        <v>0</v>
      </c>
      <c r="R247">
        <v>312</v>
      </c>
      <c r="S247">
        <v>0</v>
      </c>
      <c r="T247">
        <v>0</v>
      </c>
      <c r="U247">
        <v>0</v>
      </c>
      <c r="V247">
        <v>40.56</v>
      </c>
      <c r="W247">
        <v>352.56</v>
      </c>
      <c r="X247" t="s">
        <v>8039</v>
      </c>
      <c r="Y247" t="s">
        <v>8236</v>
      </c>
      <c r="Z247" t="s">
        <v>8039</v>
      </c>
      <c r="AA247">
        <v>0</v>
      </c>
    </row>
    <row r="248" spans="1:27">
      <c r="A248" t="s">
        <v>8160</v>
      </c>
      <c r="B248" t="str">
        <f t="shared" si="9"/>
        <v>Febrero</v>
      </c>
      <c r="C248">
        <v>491</v>
      </c>
      <c r="D248">
        <v>2022</v>
      </c>
      <c r="E248" t="s">
        <v>8313</v>
      </c>
      <c r="F248" t="s">
        <v>1</v>
      </c>
      <c r="G248" t="s">
        <v>0</v>
      </c>
      <c r="H248" t="str">
        <f t="shared" si="10"/>
        <v>CCF</v>
      </c>
      <c r="I248" t="str">
        <f t="shared" si="11"/>
        <v>Impreso por imprenta o tiquetes</v>
      </c>
      <c r="J248" s="81" t="s">
        <v>8765</v>
      </c>
      <c r="K248" s="81" t="s">
        <v>8039</v>
      </c>
      <c r="L248">
        <v>1767</v>
      </c>
      <c r="M248" t="s">
        <v>8363</v>
      </c>
      <c r="N248" t="s">
        <v>8364</v>
      </c>
      <c r="O248">
        <v>0</v>
      </c>
      <c r="P248">
        <v>0</v>
      </c>
      <c r="Q248">
        <v>0</v>
      </c>
      <c r="R248">
        <v>205</v>
      </c>
      <c r="S248">
        <v>0</v>
      </c>
      <c r="T248">
        <v>0</v>
      </c>
      <c r="U248">
        <v>0</v>
      </c>
      <c r="V248">
        <v>26.650000000000002</v>
      </c>
      <c r="W248">
        <v>231.65</v>
      </c>
      <c r="X248" t="s">
        <v>8039</v>
      </c>
      <c r="Y248" t="s">
        <v>8236</v>
      </c>
      <c r="Z248" t="s">
        <v>8039</v>
      </c>
      <c r="AA248">
        <v>0</v>
      </c>
    </row>
    <row r="249" spans="1:27">
      <c r="A249" t="s">
        <v>8160</v>
      </c>
      <c r="B249" t="str">
        <f t="shared" si="9"/>
        <v>Febrero</v>
      </c>
      <c r="C249">
        <v>490</v>
      </c>
      <c r="D249">
        <v>2022</v>
      </c>
      <c r="E249" t="s">
        <v>8313</v>
      </c>
      <c r="F249" t="s">
        <v>1</v>
      </c>
      <c r="G249" t="s">
        <v>0</v>
      </c>
      <c r="H249" t="str">
        <f t="shared" si="10"/>
        <v>CCF</v>
      </c>
      <c r="I249" t="str">
        <f t="shared" si="11"/>
        <v>Impreso por imprenta o tiquetes</v>
      </c>
      <c r="J249" s="81" t="s">
        <v>8765</v>
      </c>
      <c r="K249" s="81" t="s">
        <v>8039</v>
      </c>
      <c r="L249">
        <v>2770</v>
      </c>
      <c r="M249" t="s">
        <v>1666</v>
      </c>
      <c r="N249" t="s">
        <v>1667</v>
      </c>
      <c r="O249">
        <v>2.8899999999999997</v>
      </c>
      <c r="P249">
        <v>0</v>
      </c>
      <c r="Q249">
        <v>0</v>
      </c>
      <c r="R249">
        <v>32.840000000000003</v>
      </c>
      <c r="S249">
        <v>0</v>
      </c>
      <c r="T249">
        <v>0</v>
      </c>
      <c r="U249">
        <v>0</v>
      </c>
      <c r="V249">
        <v>4.2692000000000005</v>
      </c>
      <c r="W249">
        <v>39.999200000000002</v>
      </c>
      <c r="X249" t="s">
        <v>8039</v>
      </c>
      <c r="Y249" t="s">
        <v>8236</v>
      </c>
      <c r="Z249" t="s">
        <v>8039</v>
      </c>
      <c r="AA249">
        <v>0</v>
      </c>
    </row>
    <row r="250" spans="1:27">
      <c r="A250" t="s">
        <v>8160</v>
      </c>
      <c r="B250" t="str">
        <f t="shared" si="9"/>
        <v>Febrero</v>
      </c>
      <c r="C250">
        <v>489</v>
      </c>
      <c r="D250">
        <v>2022</v>
      </c>
      <c r="E250" t="s">
        <v>8308</v>
      </c>
      <c r="F250" t="s">
        <v>1</v>
      </c>
      <c r="G250" t="s">
        <v>0</v>
      </c>
      <c r="H250" t="str">
        <f t="shared" si="10"/>
        <v>CCF</v>
      </c>
      <c r="I250" t="str">
        <f t="shared" si="11"/>
        <v>Impreso por imprenta o tiquetes</v>
      </c>
      <c r="J250" s="81" t="s">
        <v>8765</v>
      </c>
      <c r="K250" s="81" t="s">
        <v>8039</v>
      </c>
      <c r="L250">
        <v>8197</v>
      </c>
      <c r="M250" t="s">
        <v>1196</v>
      </c>
      <c r="N250" t="s">
        <v>1197</v>
      </c>
      <c r="O250">
        <v>0</v>
      </c>
      <c r="P250">
        <v>0</v>
      </c>
      <c r="Q250">
        <v>0</v>
      </c>
      <c r="R250">
        <v>3200</v>
      </c>
      <c r="S250">
        <v>0</v>
      </c>
      <c r="T250">
        <v>0</v>
      </c>
      <c r="U250">
        <v>0</v>
      </c>
      <c r="V250">
        <v>416</v>
      </c>
      <c r="W250">
        <v>3616</v>
      </c>
      <c r="X250" t="s">
        <v>8039</v>
      </c>
      <c r="Y250" t="s">
        <v>8236</v>
      </c>
      <c r="Z250" t="s">
        <v>8227</v>
      </c>
      <c r="AA250">
        <v>32</v>
      </c>
    </row>
    <row r="251" spans="1:27">
      <c r="A251" t="s">
        <v>8160</v>
      </c>
      <c r="B251" t="str">
        <f t="shared" si="9"/>
        <v>Febrero</v>
      </c>
      <c r="C251">
        <v>488</v>
      </c>
      <c r="D251">
        <v>2022</v>
      </c>
      <c r="E251" t="s">
        <v>8308</v>
      </c>
      <c r="F251" t="s">
        <v>1</v>
      </c>
      <c r="G251" t="s">
        <v>0</v>
      </c>
      <c r="H251" t="str">
        <f t="shared" si="10"/>
        <v>CCF</v>
      </c>
      <c r="I251" t="str">
        <f t="shared" si="11"/>
        <v>Impreso por imprenta o tiquetes</v>
      </c>
      <c r="J251" s="81" t="s">
        <v>8765</v>
      </c>
      <c r="K251" s="81" t="s">
        <v>8039</v>
      </c>
      <c r="L251">
        <v>2050571</v>
      </c>
      <c r="M251" t="s">
        <v>1496</v>
      </c>
      <c r="N251" t="s">
        <v>1497</v>
      </c>
      <c r="O251">
        <v>1.51</v>
      </c>
      <c r="P251">
        <v>0</v>
      </c>
      <c r="Q251">
        <v>0</v>
      </c>
      <c r="R251">
        <v>16.36</v>
      </c>
      <c r="S251">
        <v>0</v>
      </c>
      <c r="T251">
        <v>0</v>
      </c>
      <c r="U251">
        <v>0</v>
      </c>
      <c r="V251">
        <v>2.1267999999999998</v>
      </c>
      <c r="W251">
        <v>19.9968</v>
      </c>
      <c r="X251" t="s">
        <v>8039</v>
      </c>
      <c r="Y251" t="s">
        <v>8236</v>
      </c>
      <c r="Z251" t="s">
        <v>8039</v>
      </c>
      <c r="AA251">
        <v>0</v>
      </c>
    </row>
    <row r="252" spans="1:27">
      <c r="A252" t="s">
        <v>8160</v>
      </c>
      <c r="B252" t="str">
        <f t="shared" si="9"/>
        <v>Febrero</v>
      </c>
      <c r="C252">
        <v>487</v>
      </c>
      <c r="D252">
        <v>2022</v>
      </c>
      <c r="E252" t="s">
        <v>8304</v>
      </c>
      <c r="F252" t="s">
        <v>1</v>
      </c>
      <c r="G252" t="s">
        <v>0</v>
      </c>
      <c r="H252" t="str">
        <f t="shared" si="10"/>
        <v>CCF</v>
      </c>
      <c r="I252" t="str">
        <f t="shared" si="11"/>
        <v>Impreso por imprenta o tiquetes</v>
      </c>
      <c r="J252" s="81" t="s">
        <v>8765</v>
      </c>
      <c r="K252" s="81" t="s">
        <v>8039</v>
      </c>
      <c r="L252">
        <v>260191</v>
      </c>
      <c r="M252" t="s">
        <v>1584</v>
      </c>
      <c r="N252" t="s">
        <v>1585</v>
      </c>
      <c r="O252">
        <v>0</v>
      </c>
      <c r="P252">
        <v>0</v>
      </c>
      <c r="Q252">
        <v>0</v>
      </c>
      <c r="R252">
        <v>168.59</v>
      </c>
      <c r="S252">
        <v>0</v>
      </c>
      <c r="T252">
        <v>0</v>
      </c>
      <c r="U252">
        <v>0</v>
      </c>
      <c r="V252">
        <v>21.916700000000002</v>
      </c>
      <c r="W252">
        <v>190.5067</v>
      </c>
      <c r="X252" t="s">
        <v>8039</v>
      </c>
      <c r="Y252" t="s">
        <v>8236</v>
      </c>
      <c r="Z252" t="s">
        <v>8253</v>
      </c>
      <c r="AA252">
        <v>1.69</v>
      </c>
    </row>
    <row r="253" spans="1:27">
      <c r="A253" t="s">
        <v>8160</v>
      </c>
      <c r="B253" t="str">
        <f t="shared" si="9"/>
        <v>Febrero</v>
      </c>
      <c r="C253">
        <v>486</v>
      </c>
      <c r="D253">
        <v>2022</v>
      </c>
      <c r="E253" t="s">
        <v>8304</v>
      </c>
      <c r="F253" t="s">
        <v>1</v>
      </c>
      <c r="G253" t="s">
        <v>0</v>
      </c>
      <c r="H253" t="str">
        <f t="shared" si="10"/>
        <v>CCF</v>
      </c>
      <c r="I253" t="str">
        <f t="shared" si="11"/>
        <v>Impreso por imprenta o tiquetes</v>
      </c>
      <c r="J253" s="81" t="s">
        <v>8765</v>
      </c>
      <c r="K253" s="81" t="s">
        <v>8039</v>
      </c>
      <c r="L253">
        <v>1202796</v>
      </c>
      <c r="M253" t="s">
        <v>1526</v>
      </c>
      <c r="N253" t="s">
        <v>1527</v>
      </c>
      <c r="O253">
        <v>4.5</v>
      </c>
      <c r="P253">
        <v>0</v>
      </c>
      <c r="Q253">
        <v>0</v>
      </c>
      <c r="R253">
        <v>51.5</v>
      </c>
      <c r="S253">
        <v>0</v>
      </c>
      <c r="T253">
        <v>0</v>
      </c>
      <c r="U253">
        <v>0</v>
      </c>
      <c r="V253">
        <v>6.6950000000000003</v>
      </c>
      <c r="W253">
        <v>62.695</v>
      </c>
      <c r="X253" t="s">
        <v>8039</v>
      </c>
      <c r="Y253" t="s">
        <v>8236</v>
      </c>
      <c r="Z253" t="s">
        <v>8039</v>
      </c>
      <c r="AA253">
        <v>0</v>
      </c>
    </row>
    <row r="254" spans="1:27">
      <c r="A254" t="s">
        <v>8160</v>
      </c>
      <c r="B254" t="str">
        <f t="shared" si="9"/>
        <v>Febrero</v>
      </c>
      <c r="C254">
        <v>485</v>
      </c>
      <c r="D254">
        <v>2022</v>
      </c>
      <c r="E254" t="s">
        <v>8331</v>
      </c>
      <c r="F254" t="s">
        <v>1</v>
      </c>
      <c r="G254" t="s">
        <v>0</v>
      </c>
      <c r="H254" t="str">
        <f t="shared" si="10"/>
        <v>CCF</v>
      </c>
      <c r="I254" t="str">
        <f t="shared" si="11"/>
        <v>Impreso por imprenta o tiquetes</v>
      </c>
      <c r="J254" s="81" t="s">
        <v>8765</v>
      </c>
      <c r="K254" s="81" t="s">
        <v>8039</v>
      </c>
      <c r="L254">
        <v>54113</v>
      </c>
      <c r="M254" t="s">
        <v>1481</v>
      </c>
      <c r="N254" t="s">
        <v>1482</v>
      </c>
      <c r="O254">
        <v>0</v>
      </c>
      <c r="P254">
        <v>0</v>
      </c>
      <c r="Q254">
        <v>0</v>
      </c>
      <c r="R254">
        <v>23.72</v>
      </c>
      <c r="S254">
        <v>0</v>
      </c>
      <c r="T254">
        <v>0</v>
      </c>
      <c r="U254">
        <v>0</v>
      </c>
      <c r="V254">
        <v>3.0836000000000001</v>
      </c>
      <c r="W254">
        <v>26.803599999999999</v>
      </c>
      <c r="X254" t="s">
        <v>8039</v>
      </c>
      <c r="Y254" t="s">
        <v>8236</v>
      </c>
      <c r="Z254" t="s">
        <v>8039</v>
      </c>
      <c r="AA254">
        <v>0</v>
      </c>
    </row>
    <row r="255" spans="1:27">
      <c r="A255" t="s">
        <v>8160</v>
      </c>
      <c r="B255" t="str">
        <f t="shared" si="9"/>
        <v>Febrero</v>
      </c>
      <c r="C255">
        <v>484</v>
      </c>
      <c r="D255">
        <v>2022</v>
      </c>
      <c r="E255" t="s">
        <v>8331</v>
      </c>
      <c r="F255" t="s">
        <v>1</v>
      </c>
      <c r="G255" t="s">
        <v>0</v>
      </c>
      <c r="H255" t="str">
        <f t="shared" si="10"/>
        <v>CCF</v>
      </c>
      <c r="I255" t="str">
        <f t="shared" si="11"/>
        <v>Impreso por imprenta o tiquetes</v>
      </c>
      <c r="J255" s="81" t="s">
        <v>8765</v>
      </c>
      <c r="K255" s="81" t="s">
        <v>8039</v>
      </c>
      <c r="L255">
        <v>1746562</v>
      </c>
      <c r="M255" t="s">
        <v>1489</v>
      </c>
      <c r="N255" t="s">
        <v>1490</v>
      </c>
      <c r="O255">
        <v>0</v>
      </c>
      <c r="P255">
        <v>0</v>
      </c>
      <c r="Q255">
        <v>0</v>
      </c>
      <c r="R255">
        <v>727.97</v>
      </c>
      <c r="S255">
        <v>0</v>
      </c>
      <c r="T255">
        <v>0</v>
      </c>
      <c r="U255">
        <v>0</v>
      </c>
      <c r="V255">
        <v>94.636100000000013</v>
      </c>
      <c r="W255">
        <v>822.60610000000008</v>
      </c>
      <c r="X255" t="s">
        <v>8039</v>
      </c>
      <c r="Y255" t="s">
        <v>8236</v>
      </c>
      <c r="Z255" t="s">
        <v>8039</v>
      </c>
      <c r="AA255">
        <v>0</v>
      </c>
    </row>
    <row r="256" spans="1:27">
      <c r="A256" t="s">
        <v>8160</v>
      </c>
      <c r="B256" t="str">
        <f t="shared" si="9"/>
        <v>Febrero</v>
      </c>
      <c r="C256">
        <v>483</v>
      </c>
      <c r="D256">
        <v>2022</v>
      </c>
      <c r="E256" t="s">
        <v>8331</v>
      </c>
      <c r="F256" t="s">
        <v>1</v>
      </c>
      <c r="G256" t="s">
        <v>0</v>
      </c>
      <c r="H256" t="str">
        <f t="shared" si="10"/>
        <v>CCF</v>
      </c>
      <c r="I256" t="str">
        <f t="shared" si="11"/>
        <v>Impreso por imprenta o tiquetes</v>
      </c>
      <c r="J256" s="81" t="s">
        <v>8765</v>
      </c>
      <c r="K256" s="81" t="s">
        <v>8039</v>
      </c>
      <c r="L256">
        <v>1746563</v>
      </c>
      <c r="M256" t="s">
        <v>1489</v>
      </c>
      <c r="N256" t="s">
        <v>1490</v>
      </c>
      <c r="O256">
        <v>0</v>
      </c>
      <c r="P256">
        <v>0</v>
      </c>
      <c r="Q256">
        <v>0</v>
      </c>
      <c r="R256">
        <v>794.15</v>
      </c>
      <c r="S256">
        <v>0</v>
      </c>
      <c r="T256">
        <v>0</v>
      </c>
      <c r="U256">
        <v>0</v>
      </c>
      <c r="V256">
        <v>103.23950000000001</v>
      </c>
      <c r="W256">
        <v>897.3895</v>
      </c>
      <c r="X256" t="s">
        <v>8039</v>
      </c>
      <c r="Y256" t="s">
        <v>8236</v>
      </c>
      <c r="Z256" t="s">
        <v>8039</v>
      </c>
      <c r="AA256">
        <v>0</v>
      </c>
    </row>
    <row r="257" spans="1:27">
      <c r="A257" t="s">
        <v>8160</v>
      </c>
      <c r="B257" t="str">
        <f t="shared" si="9"/>
        <v>Febrero</v>
      </c>
      <c r="C257">
        <v>482</v>
      </c>
      <c r="D257">
        <v>2022</v>
      </c>
      <c r="E257" t="s">
        <v>8331</v>
      </c>
      <c r="F257" t="s">
        <v>1</v>
      </c>
      <c r="G257" t="s">
        <v>0</v>
      </c>
      <c r="H257" t="str">
        <f t="shared" si="10"/>
        <v>CCF</v>
      </c>
      <c r="I257" t="str">
        <f t="shared" si="11"/>
        <v>Impreso por imprenta o tiquetes</v>
      </c>
      <c r="J257" s="81" t="s">
        <v>8765</v>
      </c>
      <c r="K257" s="81" t="s">
        <v>8039</v>
      </c>
      <c r="L257">
        <v>1746564</v>
      </c>
      <c r="M257" t="s">
        <v>1489</v>
      </c>
      <c r="N257" t="s">
        <v>1490</v>
      </c>
      <c r="O257">
        <v>0</v>
      </c>
      <c r="P257">
        <v>0</v>
      </c>
      <c r="Q257">
        <v>0</v>
      </c>
      <c r="R257">
        <v>763.58</v>
      </c>
      <c r="S257">
        <v>0</v>
      </c>
      <c r="T257">
        <v>0</v>
      </c>
      <c r="U257">
        <v>0</v>
      </c>
      <c r="V257">
        <v>99.265400000000014</v>
      </c>
      <c r="W257">
        <v>862.84540000000004</v>
      </c>
      <c r="X257" t="s">
        <v>8039</v>
      </c>
      <c r="Y257" t="s">
        <v>8236</v>
      </c>
      <c r="Z257" t="s">
        <v>8039</v>
      </c>
      <c r="AA257">
        <v>0</v>
      </c>
    </row>
    <row r="258" spans="1:27">
      <c r="A258" t="s">
        <v>8160</v>
      </c>
      <c r="B258" t="str">
        <f t="shared" si="9"/>
        <v>Febrero</v>
      </c>
      <c r="C258">
        <v>481</v>
      </c>
      <c r="D258">
        <v>2022</v>
      </c>
      <c r="E258" t="s">
        <v>8331</v>
      </c>
      <c r="F258" t="s">
        <v>1</v>
      </c>
      <c r="G258" t="s">
        <v>0</v>
      </c>
      <c r="H258" t="str">
        <f t="shared" si="10"/>
        <v>CCF</v>
      </c>
      <c r="I258" t="str">
        <f t="shared" si="11"/>
        <v>Impreso por imprenta o tiquetes</v>
      </c>
      <c r="J258" s="81" t="s">
        <v>8765</v>
      </c>
      <c r="K258" s="81" t="s">
        <v>8039</v>
      </c>
      <c r="L258">
        <v>29</v>
      </c>
      <c r="M258" t="s">
        <v>8367</v>
      </c>
      <c r="N258" t="s">
        <v>8368</v>
      </c>
      <c r="O258">
        <v>0</v>
      </c>
      <c r="P258">
        <v>0</v>
      </c>
      <c r="Q258">
        <v>0</v>
      </c>
      <c r="R258">
        <v>6</v>
      </c>
      <c r="S258">
        <v>0</v>
      </c>
      <c r="T258">
        <v>0</v>
      </c>
      <c r="U258">
        <v>0</v>
      </c>
      <c r="V258">
        <v>0.78</v>
      </c>
      <c r="W258">
        <v>6.78</v>
      </c>
      <c r="X258" t="s">
        <v>8039</v>
      </c>
      <c r="Y258" t="s">
        <v>8236</v>
      </c>
      <c r="Z258" t="s">
        <v>8039</v>
      </c>
      <c r="AA258">
        <v>0</v>
      </c>
    </row>
    <row r="259" spans="1:27">
      <c r="A259" t="s">
        <v>8160</v>
      </c>
      <c r="B259" t="str">
        <f t="shared" ref="B259:B272" si="12">IF(A259="ENERO",REPLACE(A259,2,4,"nero"),IF(A259="FEBRERO",REPLACE(A259,2,6,"ebrero"),IF(A259="MARZO",REPLACE(A259,2,4,"arzo")*IF(A259="ABRIL",REPLACE(A259,2,4,"bril")*IF(A259="MAYO",REPLACE(A259,2,3,"ayo")*IF(A259="JUNIO",REPLACE(A259,2,4,"unio"),0))))))</f>
        <v>Febrero</v>
      </c>
      <c r="C259">
        <v>480</v>
      </c>
      <c r="D259">
        <v>2022</v>
      </c>
      <c r="E259" t="s">
        <v>8274</v>
      </c>
      <c r="F259" t="s">
        <v>1</v>
      </c>
      <c r="G259" t="s">
        <v>0</v>
      </c>
      <c r="H259" t="str">
        <f t="shared" ref="H259:H322" si="13">IF(G259="03","CCF",IF(G259="05","Nota de crédito",IF(G259="12","Factura",0)))</f>
        <v>CCF</v>
      </c>
      <c r="I259" t="str">
        <f t="shared" ref="I259:I322" si="14">IF(H259="CCF","Impreso por imprenta o tiquetes",IF(H259="Nota de crédito","Impreso por imprenta o tiquetes",IF(H259="Factura","Otros",0)))</f>
        <v>Impreso por imprenta o tiquetes</v>
      </c>
      <c r="J259" s="81" t="s">
        <v>8765</v>
      </c>
      <c r="K259" s="81" t="s">
        <v>8039</v>
      </c>
      <c r="L259">
        <v>469017</v>
      </c>
      <c r="M259" t="s">
        <v>1541</v>
      </c>
      <c r="N259" t="s">
        <v>1542</v>
      </c>
      <c r="O259">
        <v>4.5</v>
      </c>
      <c r="P259">
        <v>0</v>
      </c>
      <c r="Q259">
        <v>0</v>
      </c>
      <c r="R259">
        <v>54.69</v>
      </c>
      <c r="S259">
        <v>0</v>
      </c>
      <c r="T259">
        <v>0</v>
      </c>
      <c r="U259">
        <v>0</v>
      </c>
      <c r="V259">
        <v>7.1097000000000001</v>
      </c>
      <c r="W259">
        <v>66.299700000000001</v>
      </c>
      <c r="X259" t="s">
        <v>8039</v>
      </c>
      <c r="Y259" t="s">
        <v>8236</v>
      </c>
      <c r="Z259" t="s">
        <v>8039</v>
      </c>
      <c r="AA259">
        <v>0</v>
      </c>
    </row>
    <row r="260" spans="1:27">
      <c r="A260" t="s">
        <v>8160</v>
      </c>
      <c r="B260" t="str">
        <f t="shared" si="12"/>
        <v>Febrero</v>
      </c>
      <c r="C260">
        <v>479</v>
      </c>
      <c r="D260">
        <v>2022</v>
      </c>
      <c r="E260" t="s">
        <v>8274</v>
      </c>
      <c r="F260" t="s">
        <v>0</v>
      </c>
      <c r="G260" t="s">
        <v>8250</v>
      </c>
      <c r="H260" t="str">
        <f t="shared" si="13"/>
        <v>Factura</v>
      </c>
      <c r="I260" t="str">
        <f t="shared" si="14"/>
        <v>Otros</v>
      </c>
      <c r="J260" s="81" t="s">
        <v>8765</v>
      </c>
      <c r="K260" s="81" t="s">
        <v>8039</v>
      </c>
      <c r="L260">
        <v>1101667</v>
      </c>
      <c r="M260" t="s">
        <v>8369</v>
      </c>
      <c r="N260" t="s">
        <v>8111</v>
      </c>
      <c r="O260">
        <v>0</v>
      </c>
      <c r="P260">
        <v>0</v>
      </c>
      <c r="Q260">
        <v>18</v>
      </c>
      <c r="R260">
        <v>0</v>
      </c>
      <c r="S260">
        <v>0</v>
      </c>
      <c r="T260">
        <v>27546.240000000002</v>
      </c>
      <c r="U260">
        <v>0</v>
      </c>
      <c r="V260">
        <v>3581.0112000000004</v>
      </c>
      <c r="W260">
        <v>31145.251200000002</v>
      </c>
      <c r="X260" t="s">
        <v>8039</v>
      </c>
      <c r="Y260" t="s">
        <v>8236</v>
      </c>
      <c r="Z260" t="s">
        <v>8039</v>
      </c>
      <c r="AA260">
        <v>0</v>
      </c>
    </row>
    <row r="261" spans="1:27">
      <c r="A261" t="s">
        <v>8160</v>
      </c>
      <c r="B261" t="str">
        <f t="shared" si="12"/>
        <v>Febrero</v>
      </c>
      <c r="C261">
        <v>478</v>
      </c>
      <c r="D261">
        <v>2022</v>
      </c>
      <c r="E261" t="s">
        <v>8274</v>
      </c>
      <c r="F261" t="s">
        <v>7879</v>
      </c>
      <c r="G261" t="s">
        <v>0</v>
      </c>
      <c r="H261" t="str">
        <f t="shared" si="13"/>
        <v>CCF</v>
      </c>
      <c r="I261" t="str">
        <f t="shared" si="14"/>
        <v>Impreso por imprenta o tiquetes</v>
      </c>
      <c r="J261" s="81" t="s">
        <v>8765</v>
      </c>
      <c r="K261" s="81" t="s">
        <v>8039</v>
      </c>
      <c r="L261">
        <v>7949</v>
      </c>
      <c r="M261" t="s">
        <v>8370</v>
      </c>
      <c r="N261" t="s">
        <v>8371</v>
      </c>
      <c r="O261">
        <v>0</v>
      </c>
      <c r="P261">
        <v>0</v>
      </c>
      <c r="Q261">
        <v>0</v>
      </c>
      <c r="R261">
        <v>103.62</v>
      </c>
      <c r="S261">
        <v>0</v>
      </c>
      <c r="T261">
        <v>0</v>
      </c>
      <c r="U261">
        <v>0</v>
      </c>
      <c r="V261">
        <v>13.470600000000001</v>
      </c>
      <c r="W261">
        <v>117.09060000000001</v>
      </c>
      <c r="X261" t="s">
        <v>8039</v>
      </c>
      <c r="Y261" t="s">
        <v>8236</v>
      </c>
      <c r="Z261" t="s">
        <v>8039</v>
      </c>
      <c r="AA261">
        <v>0</v>
      </c>
    </row>
    <row r="262" spans="1:27">
      <c r="A262" t="s">
        <v>8160</v>
      </c>
      <c r="B262" t="str">
        <f t="shared" si="12"/>
        <v>Febrero</v>
      </c>
      <c r="C262">
        <v>477</v>
      </c>
      <c r="D262">
        <v>2022</v>
      </c>
      <c r="E262" t="s">
        <v>8274</v>
      </c>
      <c r="F262" t="s">
        <v>7879</v>
      </c>
      <c r="G262" t="s">
        <v>0</v>
      </c>
      <c r="H262" t="str">
        <f t="shared" si="13"/>
        <v>CCF</v>
      </c>
      <c r="I262" t="str">
        <f t="shared" si="14"/>
        <v>Impreso por imprenta o tiquetes</v>
      </c>
      <c r="J262" s="81" t="s">
        <v>8765</v>
      </c>
      <c r="K262" s="81" t="s">
        <v>8039</v>
      </c>
      <c r="L262">
        <v>81609</v>
      </c>
      <c r="M262" t="s">
        <v>1627</v>
      </c>
      <c r="N262" t="s">
        <v>1628</v>
      </c>
      <c r="O262">
        <v>2.5299999999999998</v>
      </c>
      <c r="P262">
        <v>0</v>
      </c>
      <c r="Q262">
        <v>0</v>
      </c>
      <c r="R262">
        <v>28.73</v>
      </c>
      <c r="S262">
        <v>0</v>
      </c>
      <c r="T262">
        <v>0</v>
      </c>
      <c r="U262">
        <v>0</v>
      </c>
      <c r="V262">
        <v>3.7349000000000001</v>
      </c>
      <c r="W262">
        <v>34.994900000000001</v>
      </c>
      <c r="X262" t="s">
        <v>8039</v>
      </c>
      <c r="Y262" t="s">
        <v>8236</v>
      </c>
      <c r="Z262" t="s">
        <v>8039</v>
      </c>
      <c r="AA262">
        <v>0</v>
      </c>
    </row>
    <row r="263" spans="1:27">
      <c r="A263" t="s">
        <v>8160</v>
      </c>
      <c r="B263" t="str">
        <f t="shared" si="12"/>
        <v>Febrero</v>
      </c>
      <c r="C263">
        <v>476</v>
      </c>
      <c r="D263">
        <v>2022</v>
      </c>
      <c r="E263" t="s">
        <v>8274</v>
      </c>
      <c r="F263" t="s">
        <v>7879</v>
      </c>
      <c r="G263" t="s">
        <v>0</v>
      </c>
      <c r="H263" t="str">
        <f t="shared" si="13"/>
        <v>CCF</v>
      </c>
      <c r="I263" t="str">
        <f t="shared" si="14"/>
        <v>Impreso por imprenta o tiquetes</v>
      </c>
      <c r="J263" s="81" t="s">
        <v>8765</v>
      </c>
      <c r="K263" s="81" t="s">
        <v>8039</v>
      </c>
      <c r="L263">
        <v>638466</v>
      </c>
      <c r="M263" t="s">
        <v>39</v>
      </c>
      <c r="N263" t="s">
        <v>1591</v>
      </c>
      <c r="O263">
        <v>2.54</v>
      </c>
      <c r="P263">
        <v>0</v>
      </c>
      <c r="Q263">
        <v>0</v>
      </c>
      <c r="R263">
        <v>28.73</v>
      </c>
      <c r="S263">
        <v>0</v>
      </c>
      <c r="T263">
        <v>0</v>
      </c>
      <c r="U263">
        <v>0</v>
      </c>
      <c r="V263">
        <v>3.7349000000000001</v>
      </c>
      <c r="W263">
        <v>35.004899999999999</v>
      </c>
      <c r="X263" t="s">
        <v>8039</v>
      </c>
      <c r="Y263" t="s">
        <v>8236</v>
      </c>
      <c r="Z263" t="s">
        <v>8039</v>
      </c>
      <c r="AA263">
        <v>0</v>
      </c>
    </row>
    <row r="264" spans="1:27">
      <c r="A264" t="s">
        <v>8160</v>
      </c>
      <c r="B264" t="str">
        <f t="shared" si="12"/>
        <v>Febrero</v>
      </c>
      <c r="C264">
        <v>475</v>
      </c>
      <c r="D264">
        <v>2022</v>
      </c>
      <c r="E264" t="s">
        <v>8332</v>
      </c>
      <c r="F264" t="s">
        <v>7879</v>
      </c>
      <c r="G264" t="s">
        <v>0</v>
      </c>
      <c r="H264" t="str">
        <f t="shared" si="13"/>
        <v>CCF</v>
      </c>
      <c r="I264" t="str">
        <f t="shared" si="14"/>
        <v>Impreso por imprenta o tiquetes</v>
      </c>
      <c r="J264" s="81" t="s">
        <v>8765</v>
      </c>
      <c r="K264" s="81" t="s">
        <v>8039</v>
      </c>
      <c r="L264">
        <v>362</v>
      </c>
      <c r="M264" t="s">
        <v>8372</v>
      </c>
      <c r="N264" t="s">
        <v>8373</v>
      </c>
      <c r="O264">
        <v>0</v>
      </c>
      <c r="P264">
        <v>0</v>
      </c>
      <c r="Q264">
        <v>0</v>
      </c>
      <c r="R264">
        <v>57.52</v>
      </c>
      <c r="S264">
        <v>0</v>
      </c>
      <c r="T264">
        <v>0</v>
      </c>
      <c r="U264">
        <v>0</v>
      </c>
      <c r="V264">
        <v>7.4776000000000007</v>
      </c>
      <c r="W264">
        <v>64.997600000000006</v>
      </c>
      <c r="X264" t="s">
        <v>8039</v>
      </c>
      <c r="Y264" t="s">
        <v>8236</v>
      </c>
      <c r="Z264" t="s">
        <v>8039</v>
      </c>
      <c r="AA264">
        <v>0</v>
      </c>
    </row>
    <row r="265" spans="1:27">
      <c r="A265" t="s">
        <v>8160</v>
      </c>
      <c r="B265" t="str">
        <f t="shared" si="12"/>
        <v>Febrero</v>
      </c>
      <c r="C265">
        <v>474</v>
      </c>
      <c r="D265">
        <v>2022</v>
      </c>
      <c r="E265" t="s">
        <v>8298</v>
      </c>
      <c r="F265" t="s">
        <v>7879</v>
      </c>
      <c r="G265" t="s">
        <v>0</v>
      </c>
      <c r="H265" t="str">
        <f t="shared" si="13"/>
        <v>CCF</v>
      </c>
      <c r="I265" t="str">
        <f t="shared" si="14"/>
        <v>Impreso por imprenta o tiquetes</v>
      </c>
      <c r="J265" s="81" t="s">
        <v>8765</v>
      </c>
      <c r="K265" s="81" t="s">
        <v>8039</v>
      </c>
      <c r="L265">
        <v>346260</v>
      </c>
      <c r="M265" t="s">
        <v>1496</v>
      </c>
      <c r="N265" t="s">
        <v>1497</v>
      </c>
      <c r="O265">
        <v>2.9</v>
      </c>
      <c r="P265">
        <v>0</v>
      </c>
      <c r="Q265">
        <v>0</v>
      </c>
      <c r="R265">
        <v>32.83</v>
      </c>
      <c r="S265">
        <v>0</v>
      </c>
      <c r="T265">
        <v>0</v>
      </c>
      <c r="U265">
        <v>0</v>
      </c>
      <c r="V265">
        <v>4.2679</v>
      </c>
      <c r="W265">
        <v>39.997899999999994</v>
      </c>
      <c r="X265" t="s">
        <v>8039</v>
      </c>
      <c r="Y265" t="s">
        <v>8236</v>
      </c>
      <c r="Z265" t="s">
        <v>8039</v>
      </c>
      <c r="AA265">
        <v>0</v>
      </c>
    </row>
    <row r="266" spans="1:27">
      <c r="A266" t="s">
        <v>8160</v>
      </c>
      <c r="B266" t="str">
        <f t="shared" si="12"/>
        <v>Febrero</v>
      </c>
      <c r="C266">
        <v>473</v>
      </c>
      <c r="D266">
        <v>2022</v>
      </c>
      <c r="E266" t="s">
        <v>8273</v>
      </c>
      <c r="F266" t="s">
        <v>7879</v>
      </c>
      <c r="G266" t="s">
        <v>0</v>
      </c>
      <c r="H266" t="str">
        <f t="shared" si="13"/>
        <v>CCF</v>
      </c>
      <c r="I266" t="str">
        <f t="shared" si="14"/>
        <v>Impreso por imprenta o tiquetes</v>
      </c>
      <c r="J266" s="81" t="s">
        <v>8765</v>
      </c>
      <c r="K266" s="81" t="s">
        <v>8039</v>
      </c>
      <c r="L266">
        <v>2055920</v>
      </c>
      <c r="M266" t="s">
        <v>1496</v>
      </c>
      <c r="N266" t="s">
        <v>1497</v>
      </c>
      <c r="O266">
        <v>1.45</v>
      </c>
      <c r="P266">
        <v>0</v>
      </c>
      <c r="Q266">
        <v>0</v>
      </c>
      <c r="R266">
        <v>16.420000000000002</v>
      </c>
      <c r="S266">
        <v>0</v>
      </c>
      <c r="T266">
        <v>0</v>
      </c>
      <c r="U266">
        <v>0</v>
      </c>
      <c r="V266">
        <v>2.1346000000000003</v>
      </c>
      <c r="W266">
        <v>20.0046</v>
      </c>
      <c r="X266" t="s">
        <v>8039</v>
      </c>
      <c r="Y266" t="s">
        <v>8236</v>
      </c>
      <c r="Z266" t="s">
        <v>8039</v>
      </c>
      <c r="AA266">
        <v>0</v>
      </c>
    </row>
    <row r="267" spans="1:27">
      <c r="A267" t="s">
        <v>8160</v>
      </c>
      <c r="B267" t="str">
        <f t="shared" si="12"/>
        <v>Febrero</v>
      </c>
      <c r="C267">
        <v>472</v>
      </c>
      <c r="D267">
        <v>2022</v>
      </c>
      <c r="E267" t="s">
        <v>8272</v>
      </c>
      <c r="F267" t="s">
        <v>7879</v>
      </c>
      <c r="G267" t="s">
        <v>0</v>
      </c>
      <c r="H267" t="str">
        <f t="shared" si="13"/>
        <v>CCF</v>
      </c>
      <c r="I267" t="str">
        <f t="shared" si="14"/>
        <v>Impreso por imprenta o tiquetes</v>
      </c>
      <c r="J267" s="81" t="s">
        <v>8765</v>
      </c>
      <c r="K267" s="81" t="s">
        <v>8039</v>
      </c>
      <c r="L267">
        <v>643798</v>
      </c>
      <c r="M267" t="s">
        <v>1496</v>
      </c>
      <c r="N267" t="s">
        <v>1497</v>
      </c>
      <c r="O267">
        <v>1.7599999999999998</v>
      </c>
      <c r="P267">
        <v>0</v>
      </c>
      <c r="Q267">
        <v>0</v>
      </c>
      <c r="R267">
        <v>20.57</v>
      </c>
      <c r="S267">
        <v>0</v>
      </c>
      <c r="T267">
        <v>0</v>
      </c>
      <c r="U267">
        <v>0</v>
      </c>
      <c r="V267">
        <v>2.6741000000000001</v>
      </c>
      <c r="W267">
        <v>25.004099999999998</v>
      </c>
      <c r="X267" t="s">
        <v>8039</v>
      </c>
      <c r="Y267" t="s">
        <v>8236</v>
      </c>
      <c r="Z267" t="s">
        <v>8039</v>
      </c>
      <c r="AA267">
        <v>0</v>
      </c>
    </row>
    <row r="268" spans="1:27">
      <c r="A268" t="s">
        <v>8160</v>
      </c>
      <c r="B268" t="str">
        <f t="shared" si="12"/>
        <v>Febrero</v>
      </c>
      <c r="C268">
        <v>471</v>
      </c>
      <c r="D268">
        <v>2022</v>
      </c>
      <c r="E268" t="s">
        <v>8333</v>
      </c>
      <c r="F268" t="s">
        <v>7879</v>
      </c>
      <c r="G268" t="s">
        <v>0</v>
      </c>
      <c r="H268" t="str">
        <f t="shared" si="13"/>
        <v>CCF</v>
      </c>
      <c r="I268" t="str">
        <f t="shared" si="14"/>
        <v>Impreso por imprenta o tiquetes</v>
      </c>
      <c r="J268" s="81" t="s">
        <v>8765</v>
      </c>
      <c r="K268" s="81" t="s">
        <v>8039</v>
      </c>
      <c r="L268">
        <v>5041874</v>
      </c>
      <c r="M268" t="s">
        <v>2398</v>
      </c>
      <c r="N268" t="s">
        <v>2399</v>
      </c>
      <c r="O268">
        <v>0</v>
      </c>
      <c r="P268">
        <v>0</v>
      </c>
      <c r="Q268">
        <v>0</v>
      </c>
      <c r="R268">
        <v>829.46</v>
      </c>
      <c r="S268">
        <v>0</v>
      </c>
      <c r="T268">
        <v>0</v>
      </c>
      <c r="U268">
        <v>0</v>
      </c>
      <c r="V268">
        <v>107.82980000000001</v>
      </c>
      <c r="W268">
        <v>937.28980000000001</v>
      </c>
      <c r="X268" t="s">
        <v>8039</v>
      </c>
      <c r="Y268" t="s">
        <v>8236</v>
      </c>
      <c r="Z268" t="s">
        <v>8039</v>
      </c>
      <c r="AA268">
        <v>0</v>
      </c>
    </row>
    <row r="269" spans="1:27">
      <c r="A269" t="s">
        <v>8160</v>
      </c>
      <c r="B269" t="str">
        <f t="shared" si="12"/>
        <v>Febrero</v>
      </c>
      <c r="C269">
        <v>470</v>
      </c>
      <c r="D269">
        <v>2022</v>
      </c>
      <c r="E269" t="s">
        <v>8269</v>
      </c>
      <c r="F269" t="s">
        <v>7879</v>
      </c>
      <c r="G269" t="s">
        <v>0</v>
      </c>
      <c r="H269" t="str">
        <f t="shared" si="13"/>
        <v>CCF</v>
      </c>
      <c r="I269" t="str">
        <f t="shared" si="14"/>
        <v>Impreso por imprenta o tiquetes</v>
      </c>
      <c r="J269" s="81" t="s">
        <v>8765</v>
      </c>
      <c r="K269" s="81" t="s">
        <v>8039</v>
      </c>
      <c r="L269">
        <v>39</v>
      </c>
      <c r="M269" t="s">
        <v>7896</v>
      </c>
      <c r="N269" t="s">
        <v>7897</v>
      </c>
      <c r="O269">
        <v>0</v>
      </c>
      <c r="P269">
        <v>0</v>
      </c>
      <c r="Q269">
        <v>0</v>
      </c>
      <c r="R269">
        <v>400</v>
      </c>
      <c r="S269">
        <v>0</v>
      </c>
      <c r="T269">
        <v>0</v>
      </c>
      <c r="U269">
        <v>0</v>
      </c>
      <c r="V269">
        <v>52</v>
      </c>
      <c r="W269">
        <v>452</v>
      </c>
      <c r="X269" t="s">
        <v>8039</v>
      </c>
      <c r="Y269" t="s">
        <v>8236</v>
      </c>
      <c r="Z269" t="s">
        <v>8039</v>
      </c>
      <c r="AA269">
        <v>0</v>
      </c>
    </row>
    <row r="270" spans="1:27">
      <c r="A270" t="s">
        <v>8160</v>
      </c>
      <c r="B270" t="str">
        <f t="shared" si="12"/>
        <v>Febrero</v>
      </c>
      <c r="C270">
        <v>469</v>
      </c>
      <c r="D270">
        <v>2022</v>
      </c>
      <c r="E270" t="s">
        <v>8269</v>
      </c>
      <c r="F270" t="s">
        <v>7879</v>
      </c>
      <c r="G270" t="s">
        <v>0</v>
      </c>
      <c r="H270" t="str">
        <f t="shared" si="13"/>
        <v>CCF</v>
      </c>
      <c r="I270" t="str">
        <f t="shared" si="14"/>
        <v>Impreso por imprenta o tiquetes</v>
      </c>
      <c r="J270" s="81" t="s">
        <v>8765</v>
      </c>
      <c r="K270" s="81" t="s">
        <v>8039</v>
      </c>
      <c r="L270">
        <v>66447</v>
      </c>
      <c r="M270" t="s">
        <v>1666</v>
      </c>
      <c r="N270" t="s">
        <v>1667</v>
      </c>
      <c r="O270">
        <v>4.5</v>
      </c>
      <c r="P270">
        <v>0</v>
      </c>
      <c r="Q270">
        <v>0</v>
      </c>
      <c r="R270">
        <v>53.5</v>
      </c>
      <c r="S270">
        <v>0</v>
      </c>
      <c r="T270">
        <v>0</v>
      </c>
      <c r="U270">
        <v>0</v>
      </c>
      <c r="V270">
        <v>6.9550000000000001</v>
      </c>
      <c r="W270">
        <v>64.954999999999998</v>
      </c>
      <c r="X270" t="s">
        <v>8039</v>
      </c>
      <c r="Y270" t="s">
        <v>8236</v>
      </c>
      <c r="Z270" t="s">
        <v>8039</v>
      </c>
      <c r="AA270">
        <v>0</v>
      </c>
    </row>
    <row r="271" spans="1:27">
      <c r="A271" t="s">
        <v>8160</v>
      </c>
      <c r="B271" t="str">
        <f t="shared" si="12"/>
        <v>Febrero</v>
      </c>
      <c r="C271">
        <v>468</v>
      </c>
      <c r="D271">
        <v>2022</v>
      </c>
      <c r="E271" t="s">
        <v>8269</v>
      </c>
      <c r="F271" t="s">
        <v>7879</v>
      </c>
      <c r="G271" t="s">
        <v>0</v>
      </c>
      <c r="H271" t="str">
        <f t="shared" si="13"/>
        <v>CCF</v>
      </c>
      <c r="I271" t="str">
        <f t="shared" si="14"/>
        <v>Impreso por imprenta o tiquetes</v>
      </c>
      <c r="J271" s="81" t="s">
        <v>8765</v>
      </c>
      <c r="K271" s="81" t="s">
        <v>8039</v>
      </c>
      <c r="L271">
        <v>15380245</v>
      </c>
      <c r="M271" t="s">
        <v>3340</v>
      </c>
      <c r="N271" t="s">
        <v>1630</v>
      </c>
      <c r="O271">
        <v>0</v>
      </c>
      <c r="P271">
        <v>0</v>
      </c>
      <c r="Q271">
        <v>0</v>
      </c>
      <c r="R271">
        <v>1216.0899999999999</v>
      </c>
      <c r="S271">
        <v>0</v>
      </c>
      <c r="T271">
        <v>0</v>
      </c>
      <c r="U271">
        <v>0</v>
      </c>
      <c r="V271">
        <v>158.0917</v>
      </c>
      <c r="W271">
        <v>1374.1816999999999</v>
      </c>
      <c r="X271" t="s">
        <v>8039</v>
      </c>
      <c r="Y271" t="s">
        <v>8236</v>
      </c>
      <c r="Z271" t="s">
        <v>8039</v>
      </c>
      <c r="AA271">
        <v>0</v>
      </c>
    </row>
    <row r="272" spans="1:27">
      <c r="A272" t="s">
        <v>8160</v>
      </c>
      <c r="B272" t="str">
        <f t="shared" si="12"/>
        <v>Febrero</v>
      </c>
      <c r="C272">
        <v>467</v>
      </c>
      <c r="D272">
        <v>2022</v>
      </c>
      <c r="E272" t="s">
        <v>8269</v>
      </c>
      <c r="F272" t="s">
        <v>7879</v>
      </c>
      <c r="G272" t="s">
        <v>0</v>
      </c>
      <c r="H272" t="str">
        <f t="shared" si="13"/>
        <v>CCF</v>
      </c>
      <c r="I272" t="str">
        <f t="shared" si="14"/>
        <v>Impreso por imprenta o tiquetes</v>
      </c>
      <c r="J272" s="81" t="s">
        <v>8765</v>
      </c>
      <c r="K272" s="81" t="s">
        <v>8039</v>
      </c>
      <c r="L272">
        <v>10963</v>
      </c>
      <c r="M272" t="s">
        <v>1514</v>
      </c>
      <c r="N272" t="s">
        <v>1515</v>
      </c>
      <c r="O272">
        <v>0</v>
      </c>
      <c r="P272">
        <v>0</v>
      </c>
      <c r="Q272">
        <v>0</v>
      </c>
      <c r="R272">
        <v>490</v>
      </c>
      <c r="S272">
        <v>0</v>
      </c>
      <c r="T272">
        <v>0</v>
      </c>
      <c r="U272">
        <v>0</v>
      </c>
      <c r="V272">
        <v>63.7</v>
      </c>
      <c r="W272">
        <v>553.70000000000005</v>
      </c>
      <c r="X272" t="s">
        <v>8039</v>
      </c>
      <c r="Y272" t="s">
        <v>8236</v>
      </c>
      <c r="Z272" t="s">
        <v>8253</v>
      </c>
      <c r="AA272">
        <v>4.9000000000000004</v>
      </c>
    </row>
    <row r="273" spans="1:27">
      <c r="A273" t="s">
        <v>8374</v>
      </c>
      <c r="B273" t="str">
        <f>IF(A273="ENERO",REPLACE(A273,2,4,"nero"),IF(A273="FEBRERO",REPLACE(A273,2,6,"ebrero"),IF(A273="MARZO",REPLACE(A273,2,4,"arzo"),IF(A273="ABRIL",REPLACE(A273,2,4,"bril")*IF(A273="MAYO",REPLACE(A273,2,3,"ayo")*IF(A273="JUNIO",REPLACE(A273,2,4,"unio"),0))))))</f>
        <v>Marzo</v>
      </c>
      <c r="C273">
        <v>466</v>
      </c>
      <c r="D273">
        <v>2022</v>
      </c>
      <c r="E273" t="s">
        <v>8487</v>
      </c>
      <c r="F273" t="s">
        <v>0</v>
      </c>
      <c r="G273" t="s">
        <v>8250</v>
      </c>
      <c r="H273" t="str">
        <f t="shared" si="13"/>
        <v>Factura</v>
      </c>
      <c r="I273" t="str">
        <f t="shared" si="14"/>
        <v>Otros</v>
      </c>
      <c r="J273" s="81" t="s">
        <v>8765</v>
      </c>
      <c r="K273" s="81" t="s">
        <v>8039</v>
      </c>
      <c r="L273">
        <v>1344869</v>
      </c>
      <c r="M273" t="s">
        <v>8369</v>
      </c>
      <c r="N273" t="s">
        <v>8111</v>
      </c>
      <c r="O273">
        <v>0</v>
      </c>
      <c r="P273">
        <v>0</v>
      </c>
      <c r="Q273">
        <v>199.22</v>
      </c>
      <c r="R273">
        <v>0</v>
      </c>
      <c r="S273">
        <v>0</v>
      </c>
      <c r="T273">
        <v>4183.72</v>
      </c>
      <c r="U273">
        <v>0</v>
      </c>
      <c r="V273">
        <v>543.8836</v>
      </c>
      <c r="W273">
        <v>4727.6036000000004</v>
      </c>
      <c r="X273" t="s">
        <v>8039</v>
      </c>
      <c r="Y273" t="s">
        <v>8236</v>
      </c>
      <c r="Z273" t="s">
        <v>8039</v>
      </c>
      <c r="AA273">
        <v>0</v>
      </c>
    </row>
    <row r="274" spans="1:27">
      <c r="A274" t="s">
        <v>8374</v>
      </c>
      <c r="B274" t="str">
        <f t="shared" ref="B274:B337" si="15">IF(A274="ENERO",REPLACE(A274,2,4,"nero"),IF(A274="FEBRERO",REPLACE(A274,2,6,"ebrero"),IF(A274="MARZO",REPLACE(A274,2,4,"arzo"),IF(A274="ABRIL",REPLACE(A274,2,4,"bril")*IF(A274="MAYO",REPLACE(A274,2,3,"ayo")*IF(A274="JUNIO",REPLACE(A274,2,4,"unio"),0))))))</f>
        <v>Marzo</v>
      </c>
      <c r="C274">
        <v>465</v>
      </c>
      <c r="D274">
        <v>2022</v>
      </c>
      <c r="E274" t="s">
        <v>8486</v>
      </c>
      <c r="F274" t="s">
        <v>7879</v>
      </c>
      <c r="G274" t="s">
        <v>0</v>
      </c>
      <c r="H274" t="str">
        <f t="shared" si="13"/>
        <v>CCF</v>
      </c>
      <c r="I274" t="str">
        <f t="shared" si="14"/>
        <v>Impreso por imprenta o tiquetes</v>
      </c>
      <c r="J274" s="81" t="s">
        <v>8765</v>
      </c>
      <c r="K274" s="81" t="s">
        <v>8039</v>
      </c>
      <c r="L274">
        <v>201804</v>
      </c>
      <c r="M274" t="s">
        <v>1642</v>
      </c>
      <c r="N274" t="s">
        <v>1643</v>
      </c>
      <c r="O274">
        <v>0</v>
      </c>
      <c r="P274">
        <v>0</v>
      </c>
      <c r="Q274">
        <v>0</v>
      </c>
      <c r="R274">
        <v>496.34</v>
      </c>
      <c r="S274">
        <v>0</v>
      </c>
      <c r="T274">
        <v>0</v>
      </c>
      <c r="U274">
        <v>0</v>
      </c>
      <c r="V274">
        <v>64.524199999999993</v>
      </c>
      <c r="W274">
        <v>560.86419999999998</v>
      </c>
      <c r="X274" t="s">
        <v>8039</v>
      </c>
      <c r="Y274" t="s">
        <v>8236</v>
      </c>
      <c r="Z274" t="s">
        <v>8253</v>
      </c>
      <c r="AA274">
        <v>4.96</v>
      </c>
    </row>
    <row r="275" spans="1:27">
      <c r="A275" t="s">
        <v>8374</v>
      </c>
      <c r="B275" t="str">
        <f t="shared" si="15"/>
        <v>Marzo</v>
      </c>
      <c r="C275">
        <v>464</v>
      </c>
      <c r="D275">
        <v>2022</v>
      </c>
      <c r="E275" t="s">
        <v>8423</v>
      </c>
      <c r="F275" t="s">
        <v>7879</v>
      </c>
      <c r="G275" t="s">
        <v>0</v>
      </c>
      <c r="H275" t="str">
        <f t="shared" si="13"/>
        <v>CCF</v>
      </c>
      <c r="I275" t="str">
        <f t="shared" si="14"/>
        <v>Impreso por imprenta o tiquetes</v>
      </c>
      <c r="J275" s="81" t="s">
        <v>8765</v>
      </c>
      <c r="K275" s="81" t="s">
        <v>8039</v>
      </c>
      <c r="L275">
        <v>8581</v>
      </c>
      <c r="M275" t="s">
        <v>1196</v>
      </c>
      <c r="N275" t="s">
        <v>1197</v>
      </c>
      <c r="O275">
        <v>0</v>
      </c>
      <c r="P275">
        <v>0</v>
      </c>
      <c r="Q275">
        <v>0</v>
      </c>
      <c r="R275">
        <v>3200</v>
      </c>
      <c r="S275">
        <v>0</v>
      </c>
      <c r="T275">
        <v>0</v>
      </c>
      <c r="U275">
        <v>0</v>
      </c>
      <c r="V275">
        <v>416</v>
      </c>
      <c r="W275">
        <v>3616</v>
      </c>
      <c r="X275" t="s">
        <v>8039</v>
      </c>
      <c r="Y275" t="s">
        <v>8236</v>
      </c>
      <c r="AA275">
        <v>0</v>
      </c>
    </row>
    <row r="276" spans="1:27">
      <c r="A276" t="s">
        <v>8374</v>
      </c>
      <c r="B276" t="str">
        <f t="shared" si="15"/>
        <v>Marzo</v>
      </c>
      <c r="C276">
        <v>463</v>
      </c>
      <c r="D276">
        <v>2022</v>
      </c>
      <c r="E276" t="s">
        <v>8426</v>
      </c>
      <c r="F276" t="s">
        <v>7879</v>
      </c>
      <c r="G276" t="s">
        <v>0</v>
      </c>
      <c r="H276" t="str">
        <f t="shared" si="13"/>
        <v>CCF</v>
      </c>
      <c r="I276" t="str">
        <f t="shared" si="14"/>
        <v>Impreso por imprenta o tiquetes</v>
      </c>
      <c r="J276" s="81" t="s">
        <v>8765</v>
      </c>
      <c r="K276" s="81" t="s">
        <v>8039</v>
      </c>
      <c r="L276">
        <v>8558</v>
      </c>
      <c r="M276" t="s">
        <v>1196</v>
      </c>
      <c r="N276" t="s">
        <v>1197</v>
      </c>
      <c r="O276">
        <v>0</v>
      </c>
      <c r="P276">
        <v>0</v>
      </c>
      <c r="Q276">
        <v>0</v>
      </c>
      <c r="R276">
        <v>1085</v>
      </c>
      <c r="S276">
        <v>0</v>
      </c>
      <c r="T276">
        <v>0</v>
      </c>
      <c r="U276">
        <v>0</v>
      </c>
      <c r="V276">
        <v>141.05000000000001</v>
      </c>
      <c r="W276">
        <v>1226.05</v>
      </c>
      <c r="X276" t="s">
        <v>8039</v>
      </c>
      <c r="Y276" t="s">
        <v>8236</v>
      </c>
      <c r="Z276" t="s">
        <v>8227</v>
      </c>
      <c r="AA276">
        <v>10.85</v>
      </c>
    </row>
    <row r="277" spans="1:27">
      <c r="A277" t="s">
        <v>8374</v>
      </c>
      <c r="B277" t="str">
        <f t="shared" si="15"/>
        <v>Marzo</v>
      </c>
      <c r="C277">
        <v>462</v>
      </c>
      <c r="D277">
        <v>2022</v>
      </c>
      <c r="E277" t="s">
        <v>8465</v>
      </c>
      <c r="F277" t="s">
        <v>7879</v>
      </c>
      <c r="G277" t="s">
        <v>0</v>
      </c>
      <c r="H277" t="str">
        <f t="shared" si="13"/>
        <v>CCF</v>
      </c>
      <c r="I277" t="str">
        <f t="shared" si="14"/>
        <v>Impreso por imprenta o tiquetes</v>
      </c>
      <c r="J277" s="81" t="s">
        <v>8765</v>
      </c>
      <c r="K277" s="81" t="s">
        <v>8039</v>
      </c>
      <c r="L277">
        <v>1588</v>
      </c>
      <c r="M277" t="s">
        <v>5989</v>
      </c>
      <c r="N277" t="s">
        <v>5990</v>
      </c>
      <c r="O277">
        <v>0</v>
      </c>
      <c r="P277">
        <v>0</v>
      </c>
      <c r="Q277">
        <v>0</v>
      </c>
      <c r="R277">
        <v>1233.73</v>
      </c>
      <c r="S277">
        <v>0</v>
      </c>
      <c r="T277">
        <v>0</v>
      </c>
      <c r="U277">
        <v>0</v>
      </c>
      <c r="V277">
        <v>160.38490000000002</v>
      </c>
      <c r="W277">
        <v>1394.1149</v>
      </c>
      <c r="X277" t="s">
        <v>8039</v>
      </c>
      <c r="Y277" t="s">
        <v>8236</v>
      </c>
      <c r="Z277" t="s">
        <v>8039</v>
      </c>
      <c r="AA277">
        <v>0</v>
      </c>
    </row>
    <row r="278" spans="1:27">
      <c r="A278" t="s">
        <v>8374</v>
      </c>
      <c r="B278" t="str">
        <f t="shared" si="15"/>
        <v>Marzo</v>
      </c>
      <c r="C278">
        <v>461</v>
      </c>
      <c r="D278">
        <v>2022</v>
      </c>
      <c r="E278" t="s">
        <v>8465</v>
      </c>
      <c r="F278" t="s">
        <v>7879</v>
      </c>
      <c r="G278" t="s">
        <v>0</v>
      </c>
      <c r="H278" t="str">
        <f t="shared" si="13"/>
        <v>CCF</v>
      </c>
      <c r="I278" t="str">
        <f t="shared" si="14"/>
        <v>Impreso por imprenta o tiquetes</v>
      </c>
      <c r="J278" s="81" t="s">
        <v>8765</v>
      </c>
      <c r="K278" s="81" t="s">
        <v>8039</v>
      </c>
      <c r="L278">
        <v>1589</v>
      </c>
      <c r="M278" t="s">
        <v>5989</v>
      </c>
      <c r="N278" t="s">
        <v>5990</v>
      </c>
      <c r="O278">
        <v>0</v>
      </c>
      <c r="P278">
        <v>0</v>
      </c>
      <c r="Q278">
        <v>0</v>
      </c>
      <c r="R278">
        <v>239.24</v>
      </c>
      <c r="S278">
        <v>0</v>
      </c>
      <c r="T278">
        <v>0</v>
      </c>
      <c r="U278">
        <v>0</v>
      </c>
      <c r="V278">
        <v>31.101200000000002</v>
      </c>
      <c r="W278">
        <v>270.34120000000001</v>
      </c>
      <c r="X278" t="s">
        <v>8039</v>
      </c>
      <c r="Y278" t="s">
        <v>8236</v>
      </c>
      <c r="Z278" t="s">
        <v>8039</v>
      </c>
      <c r="AA278">
        <v>0</v>
      </c>
    </row>
    <row r="279" spans="1:27">
      <c r="A279" t="s">
        <v>8374</v>
      </c>
      <c r="B279" t="str">
        <f t="shared" si="15"/>
        <v>Marzo</v>
      </c>
      <c r="C279">
        <v>460</v>
      </c>
      <c r="D279">
        <v>2022</v>
      </c>
      <c r="E279" t="s">
        <v>8409</v>
      </c>
      <c r="F279" t="s">
        <v>7879</v>
      </c>
      <c r="G279" t="s">
        <v>0</v>
      </c>
      <c r="H279" t="str">
        <f t="shared" si="13"/>
        <v>CCF</v>
      </c>
      <c r="I279" t="str">
        <f t="shared" si="14"/>
        <v>Impreso por imprenta o tiquetes</v>
      </c>
      <c r="J279" s="81" t="s">
        <v>8765</v>
      </c>
      <c r="K279" s="81" t="s">
        <v>8039</v>
      </c>
      <c r="L279">
        <v>3762267</v>
      </c>
      <c r="M279" t="s">
        <v>1678</v>
      </c>
      <c r="N279" t="s">
        <v>1679</v>
      </c>
      <c r="O279">
        <v>0</v>
      </c>
      <c r="P279">
        <v>0</v>
      </c>
      <c r="Q279">
        <v>0</v>
      </c>
      <c r="R279">
        <v>222.98</v>
      </c>
      <c r="S279">
        <v>0</v>
      </c>
      <c r="T279">
        <v>0</v>
      </c>
      <c r="U279">
        <v>0</v>
      </c>
      <c r="V279">
        <v>28.987400000000001</v>
      </c>
      <c r="W279">
        <v>251.9674</v>
      </c>
      <c r="X279" t="s">
        <v>8039</v>
      </c>
      <c r="Y279" t="s">
        <v>8236</v>
      </c>
      <c r="Z279" t="s">
        <v>8039</v>
      </c>
      <c r="AA279">
        <v>0</v>
      </c>
    </row>
    <row r="280" spans="1:27">
      <c r="A280" t="s">
        <v>8374</v>
      </c>
      <c r="B280" t="str">
        <f t="shared" si="15"/>
        <v>Marzo</v>
      </c>
      <c r="C280">
        <v>459</v>
      </c>
      <c r="D280">
        <v>2022</v>
      </c>
      <c r="E280" t="s">
        <v>8409</v>
      </c>
      <c r="F280" t="s">
        <v>7879</v>
      </c>
      <c r="G280" t="s">
        <v>0</v>
      </c>
      <c r="H280" t="str">
        <f t="shared" si="13"/>
        <v>CCF</v>
      </c>
      <c r="I280" t="str">
        <f t="shared" si="14"/>
        <v>Impreso por imprenta o tiquetes</v>
      </c>
      <c r="J280" s="81" t="s">
        <v>8765</v>
      </c>
      <c r="K280" s="81" t="s">
        <v>8039</v>
      </c>
      <c r="L280">
        <v>1514</v>
      </c>
      <c r="M280" t="s">
        <v>8484</v>
      </c>
      <c r="N280" t="s">
        <v>8485</v>
      </c>
      <c r="O280">
        <v>0</v>
      </c>
      <c r="P280">
        <v>0</v>
      </c>
      <c r="Q280">
        <v>0</v>
      </c>
      <c r="R280">
        <v>52.5</v>
      </c>
      <c r="S280">
        <v>0</v>
      </c>
      <c r="T280">
        <v>0</v>
      </c>
      <c r="U280">
        <v>0</v>
      </c>
      <c r="V280">
        <v>6.8250000000000002</v>
      </c>
      <c r="W280">
        <v>59.325000000000003</v>
      </c>
      <c r="X280" t="s">
        <v>8039</v>
      </c>
      <c r="Y280" t="s">
        <v>8236</v>
      </c>
      <c r="Z280" t="s">
        <v>8039</v>
      </c>
      <c r="AA280">
        <v>0</v>
      </c>
    </row>
    <row r="281" spans="1:27">
      <c r="A281" t="s">
        <v>8374</v>
      </c>
      <c r="B281" t="str">
        <f t="shared" si="15"/>
        <v>Marzo</v>
      </c>
      <c r="C281">
        <v>458</v>
      </c>
      <c r="D281">
        <v>2022</v>
      </c>
      <c r="E281" t="s">
        <v>8409</v>
      </c>
      <c r="F281" t="s">
        <v>7879</v>
      </c>
      <c r="G281" t="s">
        <v>0</v>
      </c>
      <c r="H281" t="str">
        <f t="shared" si="13"/>
        <v>CCF</v>
      </c>
      <c r="I281" t="str">
        <f t="shared" si="14"/>
        <v>Impreso por imprenta o tiquetes</v>
      </c>
      <c r="J281" s="81" t="s">
        <v>8765</v>
      </c>
      <c r="K281" s="81" t="s">
        <v>8039</v>
      </c>
      <c r="L281">
        <v>2018</v>
      </c>
      <c r="M281" t="s">
        <v>1522</v>
      </c>
      <c r="N281" t="s">
        <v>1523</v>
      </c>
      <c r="O281">
        <v>0</v>
      </c>
      <c r="P281">
        <v>0</v>
      </c>
      <c r="Q281">
        <v>0</v>
      </c>
      <c r="R281">
        <v>199.25</v>
      </c>
      <c r="S281">
        <v>0</v>
      </c>
      <c r="T281">
        <v>0</v>
      </c>
      <c r="U281">
        <v>0</v>
      </c>
      <c r="V281">
        <v>25.9025</v>
      </c>
      <c r="W281">
        <v>225.1525</v>
      </c>
      <c r="X281" t="s">
        <v>8039</v>
      </c>
      <c r="Y281" t="s">
        <v>8236</v>
      </c>
      <c r="Z281" t="s">
        <v>8039</v>
      </c>
      <c r="AA281">
        <v>0</v>
      </c>
    </row>
    <row r="282" spans="1:27">
      <c r="A282" t="s">
        <v>8374</v>
      </c>
      <c r="B282" t="str">
        <f t="shared" si="15"/>
        <v>Marzo</v>
      </c>
      <c r="C282">
        <v>457</v>
      </c>
      <c r="D282">
        <v>2022</v>
      </c>
      <c r="E282" t="s">
        <v>8269</v>
      </c>
      <c r="F282" t="s">
        <v>7879</v>
      </c>
      <c r="G282" t="s">
        <v>0</v>
      </c>
      <c r="H282" t="str">
        <f t="shared" si="13"/>
        <v>CCF</v>
      </c>
      <c r="I282" t="str">
        <f t="shared" si="14"/>
        <v>Impreso por imprenta o tiquetes</v>
      </c>
      <c r="J282" s="81" t="s">
        <v>8765</v>
      </c>
      <c r="K282" s="81" t="s">
        <v>8039</v>
      </c>
      <c r="L282">
        <v>71</v>
      </c>
      <c r="M282" t="s">
        <v>8482</v>
      </c>
      <c r="N282" t="s">
        <v>8483</v>
      </c>
      <c r="O282">
        <v>0</v>
      </c>
      <c r="P282">
        <v>0</v>
      </c>
      <c r="Q282">
        <v>0</v>
      </c>
      <c r="R282">
        <v>212.39</v>
      </c>
      <c r="S282">
        <v>0</v>
      </c>
      <c r="T282">
        <v>0</v>
      </c>
      <c r="U282">
        <v>0</v>
      </c>
      <c r="V282">
        <v>27.610699999999998</v>
      </c>
      <c r="W282">
        <v>240.00069999999999</v>
      </c>
      <c r="X282" t="s">
        <v>8039</v>
      </c>
      <c r="Y282" t="s">
        <v>8236</v>
      </c>
      <c r="Z282" t="s">
        <v>8039</v>
      </c>
      <c r="AA282">
        <v>0</v>
      </c>
    </row>
    <row r="283" spans="1:27">
      <c r="A283" t="s">
        <v>8374</v>
      </c>
      <c r="B283" t="str">
        <f t="shared" si="15"/>
        <v>Marzo</v>
      </c>
      <c r="C283">
        <v>456</v>
      </c>
      <c r="D283">
        <v>2022</v>
      </c>
      <c r="E283" t="s">
        <v>8269</v>
      </c>
      <c r="F283" t="s">
        <v>7879</v>
      </c>
      <c r="G283" t="s">
        <v>0</v>
      </c>
      <c r="H283" t="str">
        <f t="shared" si="13"/>
        <v>CCF</v>
      </c>
      <c r="I283" t="str">
        <f t="shared" si="14"/>
        <v>Impreso por imprenta o tiquetes</v>
      </c>
      <c r="J283" s="81" t="s">
        <v>8765</v>
      </c>
      <c r="K283" s="81" t="s">
        <v>8039</v>
      </c>
      <c r="L283">
        <v>349</v>
      </c>
      <c r="M283" t="s">
        <v>8480</v>
      </c>
      <c r="N283" t="s">
        <v>8481</v>
      </c>
      <c r="O283">
        <v>0</v>
      </c>
      <c r="P283">
        <v>0</v>
      </c>
      <c r="Q283">
        <v>0</v>
      </c>
      <c r="R283">
        <v>84.07</v>
      </c>
      <c r="S283">
        <v>0</v>
      </c>
      <c r="T283">
        <v>0</v>
      </c>
      <c r="U283">
        <v>0</v>
      </c>
      <c r="V283">
        <v>10.9291</v>
      </c>
      <c r="W283">
        <v>94.999099999999999</v>
      </c>
      <c r="X283" t="s">
        <v>8039</v>
      </c>
      <c r="Y283" t="s">
        <v>8236</v>
      </c>
      <c r="Z283" t="s">
        <v>8039</v>
      </c>
      <c r="AA283">
        <v>0</v>
      </c>
    </row>
    <row r="284" spans="1:27">
      <c r="A284" t="s">
        <v>8374</v>
      </c>
      <c r="B284" t="str">
        <f t="shared" si="15"/>
        <v>Marzo</v>
      </c>
      <c r="C284">
        <v>455</v>
      </c>
      <c r="D284">
        <v>2022</v>
      </c>
      <c r="E284" t="s">
        <v>8298</v>
      </c>
      <c r="F284" t="s">
        <v>7879</v>
      </c>
      <c r="G284" t="s">
        <v>0</v>
      </c>
      <c r="H284" t="str">
        <f t="shared" si="13"/>
        <v>CCF</v>
      </c>
      <c r="I284" t="str">
        <f t="shared" si="14"/>
        <v>Impreso por imprenta o tiquetes</v>
      </c>
      <c r="J284" s="81" t="s">
        <v>8765</v>
      </c>
      <c r="K284" s="81" t="s">
        <v>8039</v>
      </c>
      <c r="L284">
        <v>117</v>
      </c>
      <c r="M284" t="s">
        <v>8478</v>
      </c>
      <c r="N284" t="s">
        <v>8479</v>
      </c>
      <c r="O284">
        <v>0</v>
      </c>
      <c r="P284">
        <v>0</v>
      </c>
      <c r="Q284">
        <v>0</v>
      </c>
      <c r="R284">
        <v>35.4</v>
      </c>
      <c r="S284">
        <v>0</v>
      </c>
      <c r="T284">
        <v>0</v>
      </c>
      <c r="U284">
        <v>0</v>
      </c>
      <c r="V284">
        <v>4.6020000000000003</v>
      </c>
      <c r="W284">
        <v>40.001999999999995</v>
      </c>
      <c r="X284" t="s">
        <v>8039</v>
      </c>
      <c r="Y284" t="s">
        <v>8236</v>
      </c>
      <c r="Z284" t="s">
        <v>8039</v>
      </c>
      <c r="AA284">
        <v>0</v>
      </c>
    </row>
    <row r="285" spans="1:27">
      <c r="A285" t="s">
        <v>8374</v>
      </c>
      <c r="B285" t="str">
        <f t="shared" si="15"/>
        <v>Marzo</v>
      </c>
      <c r="C285">
        <v>454</v>
      </c>
      <c r="D285">
        <v>2022</v>
      </c>
      <c r="E285" t="s">
        <v>8426</v>
      </c>
      <c r="F285" t="s">
        <v>7879</v>
      </c>
      <c r="G285" t="s">
        <v>0</v>
      </c>
      <c r="H285" t="str">
        <f t="shared" si="13"/>
        <v>CCF</v>
      </c>
      <c r="I285" t="str">
        <f t="shared" si="14"/>
        <v>Impreso por imprenta o tiquetes</v>
      </c>
      <c r="J285" s="81" t="s">
        <v>8765</v>
      </c>
      <c r="K285" s="81" t="s">
        <v>8039</v>
      </c>
      <c r="L285">
        <v>14169</v>
      </c>
      <c r="M285" t="s">
        <v>2374</v>
      </c>
      <c r="N285" t="s">
        <v>2375</v>
      </c>
      <c r="O285">
        <v>1.86</v>
      </c>
      <c r="P285">
        <v>0</v>
      </c>
      <c r="Q285">
        <v>0</v>
      </c>
      <c r="R285">
        <v>33.75</v>
      </c>
      <c r="S285">
        <v>0</v>
      </c>
      <c r="T285">
        <v>0</v>
      </c>
      <c r="U285">
        <v>0</v>
      </c>
      <c r="V285">
        <v>4.3875000000000002</v>
      </c>
      <c r="W285">
        <v>39.997500000000002</v>
      </c>
      <c r="X285" t="s">
        <v>8039</v>
      </c>
      <c r="Y285" t="s">
        <v>8236</v>
      </c>
      <c r="Z285" t="s">
        <v>8039</v>
      </c>
      <c r="AA285">
        <v>0</v>
      </c>
    </row>
    <row r="286" spans="1:27">
      <c r="A286" t="s">
        <v>8374</v>
      </c>
      <c r="B286" t="str">
        <f t="shared" si="15"/>
        <v>Marzo</v>
      </c>
      <c r="C286">
        <v>453</v>
      </c>
      <c r="D286">
        <v>2022</v>
      </c>
      <c r="E286" t="s">
        <v>8446</v>
      </c>
      <c r="F286" t="s">
        <v>7879</v>
      </c>
      <c r="G286" t="s">
        <v>0</v>
      </c>
      <c r="H286" t="str">
        <f t="shared" si="13"/>
        <v>CCF</v>
      </c>
      <c r="I286" t="str">
        <f t="shared" si="14"/>
        <v>Impreso por imprenta o tiquetes</v>
      </c>
      <c r="J286" s="81" t="s">
        <v>8765</v>
      </c>
      <c r="K286" s="81" t="s">
        <v>8039</v>
      </c>
      <c r="L286">
        <v>38981</v>
      </c>
      <c r="M286" t="s">
        <v>1494</v>
      </c>
      <c r="N286" t="s">
        <v>1495</v>
      </c>
      <c r="O286">
        <v>0</v>
      </c>
      <c r="P286">
        <v>0</v>
      </c>
      <c r="Q286">
        <v>0</v>
      </c>
      <c r="R286">
        <v>24.34</v>
      </c>
      <c r="S286">
        <v>0</v>
      </c>
      <c r="T286">
        <v>0</v>
      </c>
      <c r="U286">
        <v>0</v>
      </c>
      <c r="V286">
        <v>3.1642000000000001</v>
      </c>
      <c r="W286">
        <v>27.504200000000001</v>
      </c>
      <c r="X286" t="s">
        <v>8039</v>
      </c>
      <c r="Y286" t="s">
        <v>8236</v>
      </c>
      <c r="Z286" t="s">
        <v>8039</v>
      </c>
      <c r="AA286">
        <v>0</v>
      </c>
    </row>
    <row r="287" spans="1:27">
      <c r="A287" t="s">
        <v>8374</v>
      </c>
      <c r="B287" t="str">
        <f t="shared" si="15"/>
        <v>Marzo</v>
      </c>
      <c r="C287">
        <v>452</v>
      </c>
      <c r="D287">
        <v>2022</v>
      </c>
      <c r="E287" t="s">
        <v>8450</v>
      </c>
      <c r="F287" t="s">
        <v>7879</v>
      </c>
      <c r="G287" t="s">
        <v>0</v>
      </c>
      <c r="H287" t="str">
        <f t="shared" si="13"/>
        <v>CCF</v>
      </c>
      <c r="I287" t="str">
        <f t="shared" si="14"/>
        <v>Impreso por imprenta o tiquetes</v>
      </c>
      <c r="J287" s="81" t="s">
        <v>8765</v>
      </c>
      <c r="K287" s="81" t="s">
        <v>8039</v>
      </c>
      <c r="L287">
        <v>1758137</v>
      </c>
      <c r="M287" t="s">
        <v>1489</v>
      </c>
      <c r="N287" t="s">
        <v>1490</v>
      </c>
      <c r="O287">
        <v>0</v>
      </c>
      <c r="P287">
        <v>0</v>
      </c>
      <c r="Q287">
        <v>0</v>
      </c>
      <c r="R287">
        <v>229.86</v>
      </c>
      <c r="S287">
        <v>0</v>
      </c>
      <c r="T287">
        <v>0</v>
      </c>
      <c r="U287">
        <v>0</v>
      </c>
      <c r="V287">
        <v>29.881800000000002</v>
      </c>
      <c r="W287">
        <v>259.74180000000001</v>
      </c>
      <c r="X287" t="s">
        <v>8039</v>
      </c>
      <c r="Y287" t="s">
        <v>8236</v>
      </c>
      <c r="Z287" t="s">
        <v>8039</v>
      </c>
      <c r="AA287">
        <v>0</v>
      </c>
    </row>
    <row r="288" spans="1:27">
      <c r="A288" t="s">
        <v>8374</v>
      </c>
      <c r="B288" t="str">
        <f t="shared" si="15"/>
        <v>Marzo</v>
      </c>
      <c r="C288">
        <v>451</v>
      </c>
      <c r="D288">
        <v>2022</v>
      </c>
      <c r="E288" t="s">
        <v>8401</v>
      </c>
      <c r="F288" t="s">
        <v>7879</v>
      </c>
      <c r="G288" t="s">
        <v>0</v>
      </c>
      <c r="H288" t="str">
        <f t="shared" si="13"/>
        <v>CCF</v>
      </c>
      <c r="I288" t="str">
        <f t="shared" si="14"/>
        <v>Impreso por imprenta o tiquetes</v>
      </c>
      <c r="J288" s="81" t="s">
        <v>8765</v>
      </c>
      <c r="K288" s="81" t="s">
        <v>8039</v>
      </c>
      <c r="L288">
        <v>299335</v>
      </c>
      <c r="M288" t="s">
        <v>1584</v>
      </c>
      <c r="N288" t="s">
        <v>1585</v>
      </c>
      <c r="O288">
        <v>0</v>
      </c>
      <c r="P288">
        <v>0</v>
      </c>
      <c r="Q288">
        <v>0</v>
      </c>
      <c r="R288">
        <v>217.93</v>
      </c>
      <c r="S288">
        <v>0</v>
      </c>
      <c r="T288">
        <v>0</v>
      </c>
      <c r="U288">
        <v>0</v>
      </c>
      <c r="V288">
        <v>28.330900000000003</v>
      </c>
      <c r="W288">
        <v>246.26090000000002</v>
      </c>
      <c r="X288" t="s">
        <v>8039</v>
      </c>
      <c r="Y288" t="s">
        <v>8236</v>
      </c>
      <c r="Z288" t="s">
        <v>8253</v>
      </c>
      <c r="AA288">
        <v>2.1800000000000002</v>
      </c>
    </row>
    <row r="289" spans="1:27">
      <c r="A289" t="s">
        <v>8374</v>
      </c>
      <c r="B289" t="str">
        <f t="shared" si="15"/>
        <v>Marzo</v>
      </c>
      <c r="C289">
        <v>450</v>
      </c>
      <c r="D289">
        <v>2022</v>
      </c>
      <c r="E289" t="s">
        <v>8467</v>
      </c>
      <c r="F289" t="s">
        <v>7879</v>
      </c>
      <c r="G289" t="s">
        <v>0</v>
      </c>
      <c r="H289" t="str">
        <f t="shared" si="13"/>
        <v>CCF</v>
      </c>
      <c r="I289" t="str">
        <f t="shared" si="14"/>
        <v>Impreso por imprenta o tiquetes</v>
      </c>
      <c r="J289" s="81" t="s">
        <v>8765</v>
      </c>
      <c r="K289" s="81" t="s">
        <v>8039</v>
      </c>
      <c r="L289">
        <v>57</v>
      </c>
      <c r="M289" t="s">
        <v>1501</v>
      </c>
      <c r="N289" t="s">
        <v>1502</v>
      </c>
      <c r="O289">
        <v>0</v>
      </c>
      <c r="P289">
        <v>0</v>
      </c>
      <c r="Q289">
        <v>0</v>
      </c>
      <c r="R289">
        <v>140</v>
      </c>
      <c r="S289">
        <v>0</v>
      </c>
      <c r="T289">
        <v>0</v>
      </c>
      <c r="U289">
        <v>0</v>
      </c>
      <c r="V289">
        <v>18.2</v>
      </c>
      <c r="W289">
        <v>158.19999999999999</v>
      </c>
      <c r="X289" t="s">
        <v>8039</v>
      </c>
      <c r="Y289" t="s">
        <v>8236</v>
      </c>
      <c r="Z289" t="s">
        <v>8039</v>
      </c>
      <c r="AA289">
        <v>0</v>
      </c>
    </row>
    <row r="290" spans="1:27">
      <c r="A290" t="s">
        <v>8374</v>
      </c>
      <c r="B290" t="str">
        <f t="shared" si="15"/>
        <v>Marzo</v>
      </c>
      <c r="C290">
        <v>449</v>
      </c>
      <c r="D290">
        <v>2022</v>
      </c>
      <c r="E290" t="s">
        <v>8140</v>
      </c>
      <c r="F290" t="s">
        <v>7879</v>
      </c>
      <c r="G290" t="s">
        <v>0</v>
      </c>
      <c r="H290" t="str">
        <f t="shared" si="13"/>
        <v>CCF</v>
      </c>
      <c r="I290" t="str">
        <f t="shared" si="14"/>
        <v>Impreso por imprenta o tiquetes</v>
      </c>
      <c r="J290" s="81" t="s">
        <v>8765</v>
      </c>
      <c r="K290" s="81" t="s">
        <v>8039</v>
      </c>
      <c r="L290">
        <v>53</v>
      </c>
      <c r="M290" t="s">
        <v>1501</v>
      </c>
      <c r="N290" t="s">
        <v>1502</v>
      </c>
      <c r="O290">
        <v>0</v>
      </c>
      <c r="P290">
        <v>0</v>
      </c>
      <c r="Q290">
        <v>0</v>
      </c>
      <c r="R290">
        <v>7565.88</v>
      </c>
      <c r="S290">
        <v>0</v>
      </c>
      <c r="T290">
        <v>0</v>
      </c>
      <c r="U290">
        <v>0</v>
      </c>
      <c r="V290">
        <v>983.56440000000009</v>
      </c>
      <c r="W290">
        <v>8549.4444000000003</v>
      </c>
      <c r="X290" t="s">
        <v>8039</v>
      </c>
      <c r="Y290" t="s">
        <v>8236</v>
      </c>
      <c r="Z290" t="s">
        <v>8039</v>
      </c>
      <c r="AA290">
        <v>0</v>
      </c>
    </row>
    <row r="291" spans="1:27">
      <c r="A291" t="s">
        <v>8374</v>
      </c>
      <c r="B291" t="str">
        <f t="shared" si="15"/>
        <v>Marzo</v>
      </c>
      <c r="C291">
        <v>448</v>
      </c>
      <c r="D291">
        <v>2022</v>
      </c>
      <c r="E291" t="s">
        <v>8242</v>
      </c>
      <c r="F291" t="s">
        <v>7879</v>
      </c>
      <c r="G291" t="s">
        <v>0</v>
      </c>
      <c r="H291" t="str">
        <f t="shared" si="13"/>
        <v>CCF</v>
      </c>
      <c r="I291" t="str">
        <f t="shared" si="14"/>
        <v>Impreso por imprenta o tiquetes</v>
      </c>
      <c r="J291" s="81" t="s">
        <v>8765</v>
      </c>
      <c r="K291" s="81" t="s">
        <v>8039</v>
      </c>
      <c r="L291">
        <v>52</v>
      </c>
      <c r="M291" t="s">
        <v>1501</v>
      </c>
      <c r="N291" t="s">
        <v>1502</v>
      </c>
      <c r="O291">
        <v>0</v>
      </c>
      <c r="P291">
        <v>0</v>
      </c>
      <c r="Q291">
        <v>0</v>
      </c>
      <c r="R291">
        <v>80</v>
      </c>
      <c r="S291">
        <v>0</v>
      </c>
      <c r="T291">
        <v>0</v>
      </c>
      <c r="U291">
        <v>0</v>
      </c>
      <c r="V291">
        <v>10.4</v>
      </c>
      <c r="W291">
        <v>90.4</v>
      </c>
      <c r="X291" t="s">
        <v>8039</v>
      </c>
      <c r="Y291" t="s">
        <v>8236</v>
      </c>
      <c r="Z291" t="s">
        <v>8039</v>
      </c>
      <c r="AA291">
        <v>0</v>
      </c>
    </row>
    <row r="292" spans="1:27">
      <c r="A292" t="s">
        <v>8374</v>
      </c>
      <c r="B292" t="str">
        <f t="shared" si="15"/>
        <v>Marzo</v>
      </c>
      <c r="C292">
        <v>447</v>
      </c>
      <c r="D292">
        <v>2022</v>
      </c>
      <c r="E292" t="s">
        <v>8450</v>
      </c>
      <c r="F292" t="s">
        <v>7879</v>
      </c>
      <c r="G292" t="s">
        <v>0</v>
      </c>
      <c r="H292" t="str">
        <f t="shared" si="13"/>
        <v>CCF</v>
      </c>
      <c r="I292" t="str">
        <f t="shared" si="14"/>
        <v>Impreso por imprenta o tiquetes</v>
      </c>
      <c r="J292" s="81" t="s">
        <v>8765</v>
      </c>
      <c r="K292" s="81" t="s">
        <v>8039</v>
      </c>
      <c r="L292">
        <v>86041</v>
      </c>
      <c r="M292" t="s">
        <v>1627</v>
      </c>
      <c r="N292" t="s">
        <v>1628</v>
      </c>
      <c r="O292">
        <v>3.16</v>
      </c>
      <c r="P292">
        <v>0</v>
      </c>
      <c r="Q292">
        <v>0</v>
      </c>
      <c r="R292">
        <v>37.03</v>
      </c>
      <c r="S292">
        <v>0</v>
      </c>
      <c r="T292">
        <v>0</v>
      </c>
      <c r="U292">
        <v>0</v>
      </c>
      <c r="V292">
        <v>4.8139000000000003</v>
      </c>
      <c r="W292">
        <v>45.003900000000002</v>
      </c>
      <c r="X292" t="s">
        <v>8039</v>
      </c>
      <c r="Y292" t="s">
        <v>8236</v>
      </c>
      <c r="Z292" t="s">
        <v>8039</v>
      </c>
      <c r="AA292">
        <v>0</v>
      </c>
    </row>
    <row r="293" spans="1:27">
      <c r="A293" t="s">
        <v>8374</v>
      </c>
      <c r="B293" t="str">
        <f t="shared" si="15"/>
        <v>Marzo</v>
      </c>
      <c r="C293">
        <v>446</v>
      </c>
      <c r="D293">
        <v>2022</v>
      </c>
      <c r="E293" t="s">
        <v>8468</v>
      </c>
      <c r="F293" t="s">
        <v>7879</v>
      </c>
      <c r="G293" t="s">
        <v>0</v>
      </c>
      <c r="H293" t="str">
        <f t="shared" si="13"/>
        <v>CCF</v>
      </c>
      <c r="I293" t="str">
        <f t="shared" si="14"/>
        <v>Impreso por imprenta o tiquetes</v>
      </c>
      <c r="J293" s="81" t="s">
        <v>8765</v>
      </c>
      <c r="K293" s="81" t="s">
        <v>8039</v>
      </c>
      <c r="L293">
        <v>2591663</v>
      </c>
      <c r="M293" t="s">
        <v>1489</v>
      </c>
      <c r="N293" t="s">
        <v>1490</v>
      </c>
      <c r="O293">
        <v>0</v>
      </c>
      <c r="P293">
        <v>0</v>
      </c>
      <c r="Q293">
        <v>0</v>
      </c>
      <c r="R293">
        <v>14.25</v>
      </c>
      <c r="S293">
        <v>0</v>
      </c>
      <c r="T293">
        <v>0</v>
      </c>
      <c r="U293">
        <v>0</v>
      </c>
      <c r="V293">
        <v>1.8525</v>
      </c>
      <c r="W293">
        <v>16.102499999999999</v>
      </c>
      <c r="X293" t="s">
        <v>8039</v>
      </c>
      <c r="Y293" t="s">
        <v>8236</v>
      </c>
      <c r="Z293" t="s">
        <v>8039</v>
      </c>
      <c r="AA293">
        <v>0</v>
      </c>
    </row>
    <row r="294" spans="1:27">
      <c r="A294" t="s">
        <v>8374</v>
      </c>
      <c r="B294" t="str">
        <f t="shared" si="15"/>
        <v>Marzo</v>
      </c>
      <c r="C294">
        <v>445</v>
      </c>
      <c r="D294">
        <v>2022</v>
      </c>
      <c r="E294" t="s">
        <v>8468</v>
      </c>
      <c r="F294" t="s">
        <v>7879</v>
      </c>
      <c r="G294" t="s">
        <v>0</v>
      </c>
      <c r="H294" t="str">
        <f t="shared" si="13"/>
        <v>CCF</v>
      </c>
      <c r="I294" t="str">
        <f t="shared" si="14"/>
        <v>Impreso por imprenta o tiquetes</v>
      </c>
      <c r="J294" s="81" t="s">
        <v>8765</v>
      </c>
      <c r="K294" s="81" t="s">
        <v>8039</v>
      </c>
      <c r="L294">
        <v>575086</v>
      </c>
      <c r="M294" t="s">
        <v>1512</v>
      </c>
      <c r="N294" t="s">
        <v>1513</v>
      </c>
      <c r="O294">
        <v>0</v>
      </c>
      <c r="P294">
        <v>0</v>
      </c>
      <c r="Q294">
        <v>0</v>
      </c>
      <c r="R294">
        <v>22.56</v>
      </c>
      <c r="S294">
        <v>0</v>
      </c>
      <c r="T294">
        <v>0</v>
      </c>
      <c r="U294">
        <v>0</v>
      </c>
      <c r="V294">
        <v>2.9327999999999999</v>
      </c>
      <c r="W294">
        <v>25.492799999999999</v>
      </c>
      <c r="X294" t="s">
        <v>8039</v>
      </c>
      <c r="Y294" t="s">
        <v>8236</v>
      </c>
      <c r="Z294" t="s">
        <v>8039</v>
      </c>
      <c r="AA294">
        <v>0</v>
      </c>
    </row>
    <row r="295" spans="1:27">
      <c r="A295" t="s">
        <v>8374</v>
      </c>
      <c r="B295" t="str">
        <f t="shared" si="15"/>
        <v>Marzo</v>
      </c>
      <c r="C295">
        <v>444</v>
      </c>
      <c r="D295">
        <v>2022</v>
      </c>
      <c r="E295" t="s">
        <v>8468</v>
      </c>
      <c r="F295" t="s">
        <v>7879</v>
      </c>
      <c r="G295" t="s">
        <v>0</v>
      </c>
      <c r="H295" t="str">
        <f t="shared" si="13"/>
        <v>CCF</v>
      </c>
      <c r="I295" t="str">
        <f t="shared" si="14"/>
        <v>Impreso por imprenta o tiquetes</v>
      </c>
      <c r="J295" s="81" t="s">
        <v>8765</v>
      </c>
      <c r="K295" s="81" t="s">
        <v>8039</v>
      </c>
      <c r="L295">
        <v>1648</v>
      </c>
      <c r="M295" t="s">
        <v>2274</v>
      </c>
      <c r="N295" t="s">
        <v>2275</v>
      </c>
      <c r="O295">
        <v>0</v>
      </c>
      <c r="P295">
        <v>0</v>
      </c>
      <c r="Q295">
        <v>0</v>
      </c>
      <c r="R295">
        <v>77.349999999999994</v>
      </c>
      <c r="S295">
        <v>0</v>
      </c>
      <c r="T295">
        <v>0</v>
      </c>
      <c r="U295">
        <v>0</v>
      </c>
      <c r="V295">
        <v>10.0555</v>
      </c>
      <c r="W295">
        <v>87.405499999999989</v>
      </c>
      <c r="X295" t="s">
        <v>8039</v>
      </c>
      <c r="Y295" t="s">
        <v>8236</v>
      </c>
      <c r="Z295" t="s">
        <v>8039</v>
      </c>
      <c r="AA295">
        <v>0</v>
      </c>
    </row>
    <row r="296" spans="1:27">
      <c r="A296" t="s">
        <v>8374</v>
      </c>
      <c r="B296" t="str">
        <f t="shared" si="15"/>
        <v>Marzo</v>
      </c>
      <c r="C296">
        <v>443</v>
      </c>
      <c r="D296">
        <v>2022</v>
      </c>
      <c r="E296" t="s">
        <v>8285</v>
      </c>
      <c r="F296" t="s">
        <v>7879</v>
      </c>
      <c r="G296" t="s">
        <v>0</v>
      </c>
      <c r="H296" t="str">
        <f t="shared" si="13"/>
        <v>CCF</v>
      </c>
      <c r="I296" t="str">
        <f t="shared" si="14"/>
        <v>Impreso por imprenta o tiquetes</v>
      </c>
      <c r="J296" s="81" t="s">
        <v>8765</v>
      </c>
      <c r="K296" s="81" t="s">
        <v>8039</v>
      </c>
      <c r="L296">
        <v>83845</v>
      </c>
      <c r="M296" t="s">
        <v>1627</v>
      </c>
      <c r="N296" t="s">
        <v>1628</v>
      </c>
      <c r="O296">
        <v>2.81</v>
      </c>
      <c r="P296">
        <v>0</v>
      </c>
      <c r="Q296">
        <v>0</v>
      </c>
      <c r="R296">
        <v>32.909999999999997</v>
      </c>
      <c r="S296">
        <v>0</v>
      </c>
      <c r="T296">
        <v>0</v>
      </c>
      <c r="U296">
        <v>0</v>
      </c>
      <c r="V296">
        <v>4.2782999999999998</v>
      </c>
      <c r="W296">
        <v>39.9983</v>
      </c>
      <c r="X296" t="s">
        <v>8039</v>
      </c>
      <c r="Y296" t="s">
        <v>8236</v>
      </c>
      <c r="Z296" t="s">
        <v>8039</v>
      </c>
      <c r="AA296">
        <v>0</v>
      </c>
    </row>
    <row r="297" spans="1:27">
      <c r="A297" t="s">
        <v>8374</v>
      </c>
      <c r="B297" t="str">
        <f t="shared" si="15"/>
        <v>Marzo</v>
      </c>
      <c r="C297">
        <v>442</v>
      </c>
      <c r="D297">
        <v>2022</v>
      </c>
      <c r="E297" t="s">
        <v>8269</v>
      </c>
      <c r="F297" t="s">
        <v>7879</v>
      </c>
      <c r="G297" t="s">
        <v>0</v>
      </c>
      <c r="H297" t="str">
        <f t="shared" si="13"/>
        <v>CCF</v>
      </c>
      <c r="I297" t="str">
        <f t="shared" si="14"/>
        <v>Impreso por imprenta o tiquetes</v>
      </c>
      <c r="J297" s="81" t="s">
        <v>8765</v>
      </c>
      <c r="K297" s="81" t="s">
        <v>8039</v>
      </c>
      <c r="L297">
        <v>31</v>
      </c>
      <c r="M297" t="s">
        <v>789</v>
      </c>
      <c r="N297" t="s">
        <v>790</v>
      </c>
      <c r="O297">
        <v>0</v>
      </c>
      <c r="P297">
        <v>0</v>
      </c>
      <c r="Q297">
        <v>0</v>
      </c>
      <c r="R297">
        <v>100</v>
      </c>
      <c r="S297">
        <v>0</v>
      </c>
      <c r="T297">
        <v>0</v>
      </c>
      <c r="U297">
        <v>0</v>
      </c>
      <c r="V297">
        <v>13</v>
      </c>
      <c r="W297">
        <v>113</v>
      </c>
      <c r="X297" t="s">
        <v>8039</v>
      </c>
      <c r="Y297" t="s">
        <v>8236</v>
      </c>
      <c r="Z297" t="s">
        <v>8039</v>
      </c>
      <c r="AA297">
        <v>0</v>
      </c>
    </row>
    <row r="298" spans="1:27">
      <c r="A298" t="s">
        <v>8374</v>
      </c>
      <c r="B298" t="str">
        <f t="shared" si="15"/>
        <v>Marzo</v>
      </c>
      <c r="C298">
        <v>441</v>
      </c>
      <c r="D298">
        <v>2022</v>
      </c>
      <c r="E298" t="s">
        <v>8467</v>
      </c>
      <c r="F298" t="s">
        <v>7879</v>
      </c>
      <c r="G298" t="s">
        <v>0</v>
      </c>
      <c r="H298" t="str">
        <f t="shared" si="13"/>
        <v>CCF</v>
      </c>
      <c r="I298" t="str">
        <f t="shared" si="14"/>
        <v>Impreso por imprenta o tiquetes</v>
      </c>
      <c r="J298" s="81" t="s">
        <v>8765</v>
      </c>
      <c r="K298" s="81" t="s">
        <v>8039</v>
      </c>
      <c r="L298">
        <v>44</v>
      </c>
      <c r="M298" t="s">
        <v>8367</v>
      </c>
      <c r="N298" t="s">
        <v>8368</v>
      </c>
      <c r="O298">
        <v>0</v>
      </c>
      <c r="P298">
        <v>0</v>
      </c>
      <c r="Q298">
        <v>0</v>
      </c>
      <c r="R298">
        <v>6</v>
      </c>
      <c r="S298">
        <v>0</v>
      </c>
      <c r="T298">
        <v>0</v>
      </c>
      <c r="U298">
        <v>0</v>
      </c>
      <c r="V298">
        <v>0.78</v>
      </c>
      <c r="W298">
        <v>6.78</v>
      </c>
      <c r="X298" t="s">
        <v>8039</v>
      </c>
      <c r="Y298" t="s">
        <v>8236</v>
      </c>
      <c r="Z298" t="s">
        <v>8039</v>
      </c>
      <c r="AA298">
        <v>0</v>
      </c>
    </row>
    <row r="299" spans="1:27">
      <c r="A299" t="s">
        <v>8374</v>
      </c>
      <c r="B299" t="str">
        <f t="shared" si="15"/>
        <v>Marzo</v>
      </c>
      <c r="C299">
        <v>440</v>
      </c>
      <c r="D299">
        <v>2022</v>
      </c>
      <c r="E299" t="s">
        <v>8477</v>
      </c>
      <c r="F299" t="s">
        <v>7879</v>
      </c>
      <c r="G299" t="s">
        <v>0</v>
      </c>
      <c r="H299" t="str">
        <f t="shared" si="13"/>
        <v>CCF</v>
      </c>
      <c r="I299" t="str">
        <f t="shared" si="14"/>
        <v>Impreso por imprenta o tiquetes</v>
      </c>
      <c r="J299" s="81" t="s">
        <v>8765</v>
      </c>
      <c r="K299" s="81" t="s">
        <v>8039</v>
      </c>
      <c r="L299">
        <v>2602152</v>
      </c>
      <c r="M299" t="s">
        <v>1489</v>
      </c>
      <c r="N299" t="s">
        <v>1490</v>
      </c>
      <c r="O299">
        <v>0</v>
      </c>
      <c r="P299">
        <v>0</v>
      </c>
      <c r="Q299">
        <v>0</v>
      </c>
      <c r="R299">
        <v>94.87</v>
      </c>
      <c r="S299">
        <v>0</v>
      </c>
      <c r="T299">
        <v>0</v>
      </c>
      <c r="U299">
        <v>0</v>
      </c>
      <c r="V299">
        <v>12.333100000000002</v>
      </c>
      <c r="W299">
        <v>107.20310000000001</v>
      </c>
      <c r="X299" t="s">
        <v>8039</v>
      </c>
      <c r="Y299" t="s">
        <v>8236</v>
      </c>
      <c r="Z299" t="s">
        <v>8039</v>
      </c>
      <c r="AA299">
        <v>0</v>
      </c>
    </row>
    <row r="300" spans="1:27">
      <c r="A300" t="s">
        <v>8374</v>
      </c>
      <c r="B300" t="str">
        <f t="shared" si="15"/>
        <v>Marzo</v>
      </c>
      <c r="C300">
        <v>439</v>
      </c>
      <c r="D300">
        <v>2022</v>
      </c>
      <c r="E300" t="s">
        <v>8409</v>
      </c>
      <c r="F300" t="s">
        <v>7879</v>
      </c>
      <c r="G300" t="s">
        <v>0</v>
      </c>
      <c r="H300" t="str">
        <f t="shared" si="13"/>
        <v>CCF</v>
      </c>
      <c r="I300" t="str">
        <f t="shared" si="14"/>
        <v>Impreso por imprenta o tiquetes</v>
      </c>
      <c r="J300" s="81" t="s">
        <v>8765</v>
      </c>
      <c r="K300" s="81" t="s">
        <v>8039</v>
      </c>
      <c r="L300">
        <v>15380369</v>
      </c>
      <c r="M300" t="s">
        <v>3340</v>
      </c>
      <c r="N300" t="s">
        <v>1630</v>
      </c>
      <c r="O300">
        <v>0</v>
      </c>
      <c r="P300">
        <v>0</v>
      </c>
      <c r="Q300">
        <v>0</v>
      </c>
      <c r="R300">
        <v>94.89</v>
      </c>
      <c r="S300">
        <v>0</v>
      </c>
      <c r="T300">
        <v>0</v>
      </c>
      <c r="U300">
        <v>0</v>
      </c>
      <c r="V300">
        <v>12.335700000000001</v>
      </c>
      <c r="W300">
        <v>107.2257</v>
      </c>
      <c r="X300" t="s">
        <v>8039</v>
      </c>
      <c r="Y300" t="s">
        <v>8236</v>
      </c>
      <c r="Z300" t="s">
        <v>8039</v>
      </c>
      <c r="AA300">
        <v>0</v>
      </c>
    </row>
    <row r="301" spans="1:27">
      <c r="A301" t="s">
        <v>8374</v>
      </c>
      <c r="B301" t="str">
        <f t="shared" si="15"/>
        <v>Marzo</v>
      </c>
      <c r="C301">
        <v>438</v>
      </c>
      <c r="D301">
        <v>2022</v>
      </c>
      <c r="E301" t="s">
        <v>8467</v>
      </c>
      <c r="F301" t="s">
        <v>7879</v>
      </c>
      <c r="G301" t="s">
        <v>0</v>
      </c>
      <c r="H301" t="str">
        <f t="shared" si="13"/>
        <v>CCF</v>
      </c>
      <c r="I301" t="str">
        <f t="shared" si="14"/>
        <v>Impreso por imprenta o tiquetes</v>
      </c>
      <c r="J301" s="81" t="s">
        <v>8765</v>
      </c>
      <c r="K301" s="81" t="s">
        <v>8039</v>
      </c>
      <c r="L301">
        <v>2219</v>
      </c>
      <c r="M301" t="s">
        <v>8112</v>
      </c>
      <c r="N301" t="s">
        <v>1600</v>
      </c>
      <c r="O301">
        <v>0</v>
      </c>
      <c r="P301">
        <v>0</v>
      </c>
      <c r="Q301">
        <v>0</v>
      </c>
      <c r="R301">
        <v>44.25</v>
      </c>
      <c r="S301">
        <v>0</v>
      </c>
      <c r="T301">
        <v>0</v>
      </c>
      <c r="U301">
        <v>0</v>
      </c>
      <c r="V301">
        <v>5.7525000000000004</v>
      </c>
      <c r="W301">
        <v>50.002499999999998</v>
      </c>
      <c r="X301" t="s">
        <v>8039</v>
      </c>
      <c r="Y301" t="s">
        <v>8236</v>
      </c>
      <c r="Z301" t="s">
        <v>8039</v>
      </c>
      <c r="AA301">
        <v>0</v>
      </c>
    </row>
    <row r="302" spans="1:27">
      <c r="A302" t="s">
        <v>8374</v>
      </c>
      <c r="B302" t="str">
        <f t="shared" si="15"/>
        <v>Marzo</v>
      </c>
      <c r="C302">
        <v>437</v>
      </c>
      <c r="D302">
        <v>2022</v>
      </c>
      <c r="E302" t="s">
        <v>8465</v>
      </c>
      <c r="F302" t="s">
        <v>7879</v>
      </c>
      <c r="G302" t="s">
        <v>0</v>
      </c>
      <c r="H302" t="str">
        <f t="shared" si="13"/>
        <v>CCF</v>
      </c>
      <c r="I302" t="str">
        <f t="shared" si="14"/>
        <v>Impreso por imprenta o tiquetes</v>
      </c>
      <c r="J302" s="81" t="s">
        <v>8765</v>
      </c>
      <c r="K302" s="81" t="s">
        <v>8039</v>
      </c>
      <c r="L302">
        <v>171</v>
      </c>
      <c r="M302" t="s">
        <v>7836</v>
      </c>
      <c r="N302" t="s">
        <v>7850</v>
      </c>
      <c r="O302">
        <v>0</v>
      </c>
      <c r="P302">
        <v>0</v>
      </c>
      <c r="Q302">
        <v>0</v>
      </c>
      <c r="R302">
        <v>175</v>
      </c>
      <c r="S302">
        <v>0</v>
      </c>
      <c r="T302">
        <v>0</v>
      </c>
      <c r="U302">
        <v>0</v>
      </c>
      <c r="V302">
        <v>22.75</v>
      </c>
      <c r="W302">
        <v>197.75</v>
      </c>
      <c r="X302" t="s">
        <v>8039</v>
      </c>
      <c r="Y302" t="s">
        <v>8236</v>
      </c>
      <c r="Z302" t="s">
        <v>8039</v>
      </c>
      <c r="AA302">
        <v>0</v>
      </c>
    </row>
    <row r="303" spans="1:27">
      <c r="A303" t="s">
        <v>8374</v>
      </c>
      <c r="B303" t="str">
        <f t="shared" si="15"/>
        <v>Marzo</v>
      </c>
      <c r="C303">
        <v>436</v>
      </c>
      <c r="D303">
        <v>2022</v>
      </c>
      <c r="E303" t="s">
        <v>8269</v>
      </c>
      <c r="F303" t="s">
        <v>7879</v>
      </c>
      <c r="G303" t="s">
        <v>0</v>
      </c>
      <c r="H303" t="str">
        <f t="shared" si="13"/>
        <v>CCF</v>
      </c>
      <c r="I303" t="str">
        <f t="shared" si="14"/>
        <v>Impreso por imprenta o tiquetes</v>
      </c>
      <c r="J303" s="81" t="s">
        <v>8765</v>
      </c>
      <c r="K303" s="81" t="s">
        <v>8039</v>
      </c>
      <c r="L303">
        <v>165</v>
      </c>
      <c r="M303" t="s">
        <v>7836</v>
      </c>
      <c r="N303" t="s">
        <v>7850</v>
      </c>
      <c r="O303">
        <v>0</v>
      </c>
      <c r="P303">
        <v>0</v>
      </c>
      <c r="Q303">
        <v>0</v>
      </c>
      <c r="R303">
        <v>150</v>
      </c>
      <c r="S303">
        <v>0</v>
      </c>
      <c r="T303">
        <v>0</v>
      </c>
      <c r="U303">
        <v>0</v>
      </c>
      <c r="V303">
        <v>19.5</v>
      </c>
      <c r="W303">
        <v>169.5</v>
      </c>
      <c r="X303" t="s">
        <v>8039</v>
      </c>
      <c r="Y303" t="s">
        <v>8236</v>
      </c>
      <c r="Z303" t="s">
        <v>8039</v>
      </c>
      <c r="AA303">
        <v>0</v>
      </c>
    </row>
    <row r="304" spans="1:27">
      <c r="A304" t="s">
        <v>8374</v>
      </c>
      <c r="B304" t="str">
        <f t="shared" si="15"/>
        <v>Marzo</v>
      </c>
      <c r="C304">
        <v>435</v>
      </c>
      <c r="D304">
        <v>2022</v>
      </c>
      <c r="E304" t="s">
        <v>8456</v>
      </c>
      <c r="F304" t="s">
        <v>7879</v>
      </c>
      <c r="G304" t="s">
        <v>0</v>
      </c>
      <c r="H304" t="str">
        <f t="shared" si="13"/>
        <v>CCF</v>
      </c>
      <c r="I304" t="str">
        <f t="shared" si="14"/>
        <v>Impreso por imprenta o tiquetes</v>
      </c>
      <c r="J304" s="81" t="s">
        <v>8765</v>
      </c>
      <c r="K304" s="81" t="s">
        <v>8039</v>
      </c>
      <c r="L304">
        <v>3767</v>
      </c>
      <c r="M304" t="s">
        <v>8475</v>
      </c>
      <c r="N304" t="s">
        <v>8476</v>
      </c>
      <c r="O304">
        <v>0</v>
      </c>
      <c r="P304">
        <v>0</v>
      </c>
      <c r="Q304">
        <v>0</v>
      </c>
      <c r="R304">
        <v>56.83</v>
      </c>
      <c r="S304">
        <v>0</v>
      </c>
      <c r="T304">
        <v>0</v>
      </c>
      <c r="U304">
        <v>0</v>
      </c>
      <c r="V304">
        <v>7.3879000000000001</v>
      </c>
      <c r="W304">
        <v>64.2179</v>
      </c>
      <c r="X304" t="s">
        <v>8039</v>
      </c>
      <c r="Y304" t="s">
        <v>8236</v>
      </c>
      <c r="Z304" t="s">
        <v>8039</v>
      </c>
      <c r="AA304">
        <v>0</v>
      </c>
    </row>
    <row r="305" spans="1:27">
      <c r="A305" t="s">
        <v>8374</v>
      </c>
      <c r="B305" t="str">
        <f t="shared" si="15"/>
        <v>Marzo</v>
      </c>
      <c r="C305">
        <v>434</v>
      </c>
      <c r="D305">
        <v>2022</v>
      </c>
      <c r="E305" t="s">
        <v>8467</v>
      </c>
      <c r="F305" t="s">
        <v>7879</v>
      </c>
      <c r="G305" t="s">
        <v>0</v>
      </c>
      <c r="H305" t="str">
        <f t="shared" si="13"/>
        <v>CCF</v>
      </c>
      <c r="I305" t="str">
        <f t="shared" si="14"/>
        <v>Impreso por imprenta o tiquetes</v>
      </c>
      <c r="J305" s="81" t="s">
        <v>8765</v>
      </c>
      <c r="K305" s="81" t="s">
        <v>8039</v>
      </c>
      <c r="L305">
        <v>200880</v>
      </c>
      <c r="M305" t="s">
        <v>1512</v>
      </c>
      <c r="N305" t="s">
        <v>1513</v>
      </c>
      <c r="O305">
        <v>0</v>
      </c>
      <c r="P305">
        <v>0</v>
      </c>
      <c r="Q305">
        <v>0</v>
      </c>
      <c r="R305">
        <v>87.45</v>
      </c>
      <c r="S305">
        <v>0</v>
      </c>
      <c r="T305">
        <v>0</v>
      </c>
      <c r="U305">
        <v>0</v>
      </c>
      <c r="V305">
        <v>11.368500000000001</v>
      </c>
      <c r="W305">
        <v>98.8185</v>
      </c>
      <c r="X305" t="s">
        <v>8039</v>
      </c>
      <c r="Y305" t="s">
        <v>8236</v>
      </c>
      <c r="Z305" t="s">
        <v>8039</v>
      </c>
      <c r="AA305">
        <v>0</v>
      </c>
    </row>
    <row r="306" spans="1:27">
      <c r="A306" t="s">
        <v>8374</v>
      </c>
      <c r="B306" t="str">
        <f t="shared" si="15"/>
        <v>Marzo</v>
      </c>
      <c r="C306">
        <v>433</v>
      </c>
      <c r="D306">
        <v>2022</v>
      </c>
      <c r="E306" t="s">
        <v>8467</v>
      </c>
      <c r="F306" t="s">
        <v>7879</v>
      </c>
      <c r="G306" t="s">
        <v>0</v>
      </c>
      <c r="H306" t="str">
        <f t="shared" si="13"/>
        <v>CCF</v>
      </c>
      <c r="I306" t="str">
        <f t="shared" si="14"/>
        <v>Impreso por imprenta o tiquetes</v>
      </c>
      <c r="J306" s="81" t="s">
        <v>8765</v>
      </c>
      <c r="K306" s="81" t="s">
        <v>8039</v>
      </c>
      <c r="L306">
        <v>4738</v>
      </c>
      <c r="M306" t="s">
        <v>1705</v>
      </c>
      <c r="N306" t="s">
        <v>1706</v>
      </c>
      <c r="O306">
        <v>0</v>
      </c>
      <c r="P306">
        <v>0</v>
      </c>
      <c r="Q306">
        <v>0</v>
      </c>
      <c r="R306">
        <v>42.48</v>
      </c>
      <c r="S306">
        <v>0</v>
      </c>
      <c r="T306">
        <v>0</v>
      </c>
      <c r="U306">
        <v>0</v>
      </c>
      <c r="V306">
        <v>5.5224000000000002</v>
      </c>
      <c r="W306">
        <v>48.002399999999994</v>
      </c>
      <c r="X306" t="s">
        <v>8039</v>
      </c>
      <c r="Y306" t="s">
        <v>8236</v>
      </c>
      <c r="Z306" t="s">
        <v>8039</v>
      </c>
      <c r="AA306">
        <v>0</v>
      </c>
    </row>
    <row r="307" spans="1:27">
      <c r="A307" t="s">
        <v>8374</v>
      </c>
      <c r="B307" t="str">
        <f t="shared" si="15"/>
        <v>Marzo</v>
      </c>
      <c r="C307">
        <v>432</v>
      </c>
      <c r="D307">
        <v>2022</v>
      </c>
      <c r="E307" t="s">
        <v>8401</v>
      </c>
      <c r="F307" t="s">
        <v>7879</v>
      </c>
      <c r="G307" t="s">
        <v>0</v>
      </c>
      <c r="H307" t="str">
        <f t="shared" si="13"/>
        <v>CCF</v>
      </c>
      <c r="I307" t="str">
        <f t="shared" si="14"/>
        <v>Impreso por imprenta o tiquetes</v>
      </c>
      <c r="J307" s="81" t="s">
        <v>8765</v>
      </c>
      <c r="K307" s="81" t="s">
        <v>8039</v>
      </c>
      <c r="L307">
        <v>490221</v>
      </c>
      <c r="M307" t="s">
        <v>1512</v>
      </c>
      <c r="N307" t="s">
        <v>1513</v>
      </c>
      <c r="O307">
        <v>0</v>
      </c>
      <c r="P307">
        <v>0</v>
      </c>
      <c r="Q307">
        <v>0</v>
      </c>
      <c r="R307">
        <v>27.7</v>
      </c>
      <c r="S307">
        <v>0</v>
      </c>
      <c r="T307">
        <v>0</v>
      </c>
      <c r="U307">
        <v>0</v>
      </c>
      <c r="V307">
        <v>3.601</v>
      </c>
      <c r="W307">
        <v>31.300999999999998</v>
      </c>
      <c r="X307" t="s">
        <v>8039</v>
      </c>
      <c r="Y307" t="s">
        <v>8236</v>
      </c>
      <c r="Z307" t="s">
        <v>8039</v>
      </c>
      <c r="AA307">
        <v>0</v>
      </c>
    </row>
    <row r="308" spans="1:27">
      <c r="A308" t="s">
        <v>8374</v>
      </c>
      <c r="B308" t="str">
        <f t="shared" si="15"/>
        <v>Marzo</v>
      </c>
      <c r="C308">
        <v>431</v>
      </c>
      <c r="D308">
        <v>2022</v>
      </c>
      <c r="E308" t="s">
        <v>8274</v>
      </c>
      <c r="F308" t="s">
        <v>7879</v>
      </c>
      <c r="G308" t="s">
        <v>0</v>
      </c>
      <c r="H308" t="str">
        <f t="shared" si="13"/>
        <v>CCF</v>
      </c>
      <c r="I308" t="str">
        <f t="shared" si="14"/>
        <v>Impreso por imprenta o tiquetes</v>
      </c>
      <c r="J308" s="81" t="s">
        <v>8765</v>
      </c>
      <c r="K308" s="81" t="s">
        <v>8039</v>
      </c>
      <c r="L308">
        <v>255</v>
      </c>
      <c r="M308" t="s">
        <v>8473</v>
      </c>
      <c r="N308" t="s">
        <v>8474</v>
      </c>
      <c r="O308">
        <v>0</v>
      </c>
      <c r="P308">
        <v>0</v>
      </c>
      <c r="Q308">
        <v>0</v>
      </c>
      <c r="R308">
        <v>160</v>
      </c>
      <c r="S308">
        <v>0</v>
      </c>
      <c r="T308">
        <v>0</v>
      </c>
      <c r="U308">
        <v>0</v>
      </c>
      <c r="V308">
        <v>20.8</v>
      </c>
      <c r="W308">
        <v>180.8</v>
      </c>
      <c r="X308" t="s">
        <v>8039</v>
      </c>
      <c r="Y308" t="s">
        <v>8236</v>
      </c>
      <c r="Z308" t="s">
        <v>8039</v>
      </c>
      <c r="AA308">
        <v>0</v>
      </c>
    </row>
    <row r="309" spans="1:27">
      <c r="A309" t="s">
        <v>8374</v>
      </c>
      <c r="B309" t="str">
        <f t="shared" si="15"/>
        <v>Marzo</v>
      </c>
      <c r="C309">
        <v>430</v>
      </c>
      <c r="D309">
        <v>2022</v>
      </c>
      <c r="E309" t="s">
        <v>8472</v>
      </c>
      <c r="F309" t="s">
        <v>7879</v>
      </c>
      <c r="G309" t="s">
        <v>0</v>
      </c>
      <c r="H309" t="str">
        <f t="shared" si="13"/>
        <v>CCF</v>
      </c>
      <c r="I309" t="str">
        <f t="shared" si="14"/>
        <v>Impreso por imprenta o tiquetes</v>
      </c>
      <c r="J309" s="81" t="s">
        <v>8765</v>
      </c>
      <c r="K309" s="81" t="s">
        <v>8039</v>
      </c>
      <c r="L309">
        <v>211</v>
      </c>
      <c r="M309" t="s">
        <v>1569</v>
      </c>
      <c r="N309" t="s">
        <v>1570</v>
      </c>
      <c r="O309">
        <v>0</v>
      </c>
      <c r="P309">
        <v>0</v>
      </c>
      <c r="Q309">
        <v>0</v>
      </c>
      <c r="R309">
        <v>225</v>
      </c>
      <c r="S309">
        <v>0</v>
      </c>
      <c r="T309">
        <v>0</v>
      </c>
      <c r="U309">
        <v>0</v>
      </c>
      <c r="V309">
        <v>29.25</v>
      </c>
      <c r="W309">
        <v>254.25</v>
      </c>
      <c r="X309" t="s">
        <v>8039</v>
      </c>
      <c r="Y309" t="s">
        <v>8236</v>
      </c>
      <c r="Z309" t="s">
        <v>8039</v>
      </c>
      <c r="AA309">
        <v>0</v>
      </c>
    </row>
    <row r="310" spans="1:27">
      <c r="A310" t="s">
        <v>8374</v>
      </c>
      <c r="B310" t="str">
        <f t="shared" si="15"/>
        <v>Marzo</v>
      </c>
      <c r="C310">
        <v>429</v>
      </c>
      <c r="D310">
        <v>2022</v>
      </c>
      <c r="E310" t="s">
        <v>8135</v>
      </c>
      <c r="F310" t="s">
        <v>7879</v>
      </c>
      <c r="G310" t="s">
        <v>0</v>
      </c>
      <c r="H310" t="str">
        <f t="shared" si="13"/>
        <v>CCF</v>
      </c>
      <c r="I310" t="str">
        <f t="shared" si="14"/>
        <v>Impreso por imprenta o tiquetes</v>
      </c>
      <c r="J310" s="81" t="s">
        <v>8765</v>
      </c>
      <c r="K310" s="81" t="s">
        <v>8039</v>
      </c>
      <c r="L310">
        <v>200</v>
      </c>
      <c r="M310" t="s">
        <v>7836</v>
      </c>
      <c r="N310" t="s">
        <v>7850</v>
      </c>
      <c r="O310">
        <v>0</v>
      </c>
      <c r="P310">
        <v>0</v>
      </c>
      <c r="Q310">
        <v>0</v>
      </c>
      <c r="R310">
        <v>350</v>
      </c>
      <c r="S310">
        <v>0</v>
      </c>
      <c r="T310">
        <v>0</v>
      </c>
      <c r="U310">
        <v>0</v>
      </c>
      <c r="V310">
        <v>45.5</v>
      </c>
      <c r="W310">
        <v>395.5</v>
      </c>
      <c r="X310" t="s">
        <v>8039</v>
      </c>
      <c r="Y310" t="s">
        <v>8236</v>
      </c>
      <c r="Z310" t="s">
        <v>8039</v>
      </c>
      <c r="AA310">
        <v>0</v>
      </c>
    </row>
    <row r="311" spans="1:27">
      <c r="A311" t="s">
        <v>8374</v>
      </c>
      <c r="B311" t="str">
        <f t="shared" si="15"/>
        <v>Marzo</v>
      </c>
      <c r="C311">
        <v>428</v>
      </c>
      <c r="D311">
        <v>2022</v>
      </c>
      <c r="E311" t="s">
        <v>8379</v>
      </c>
      <c r="F311" t="s">
        <v>7879</v>
      </c>
      <c r="G311" t="s">
        <v>0</v>
      </c>
      <c r="H311" t="str">
        <f t="shared" si="13"/>
        <v>CCF</v>
      </c>
      <c r="I311" t="str">
        <f t="shared" si="14"/>
        <v>Impreso por imprenta o tiquetes</v>
      </c>
      <c r="J311" s="81" t="s">
        <v>8765</v>
      </c>
      <c r="K311" s="81" t="s">
        <v>8039</v>
      </c>
      <c r="L311">
        <v>36015</v>
      </c>
      <c r="M311" t="s">
        <v>1531</v>
      </c>
      <c r="N311" t="s">
        <v>1532</v>
      </c>
      <c r="O311">
        <v>0</v>
      </c>
      <c r="P311">
        <v>0</v>
      </c>
      <c r="Q311">
        <v>0</v>
      </c>
      <c r="R311">
        <v>28.09</v>
      </c>
      <c r="S311">
        <v>0</v>
      </c>
      <c r="T311">
        <v>0</v>
      </c>
      <c r="U311">
        <v>0</v>
      </c>
      <c r="V311">
        <v>3.6516999999999999</v>
      </c>
      <c r="W311">
        <v>31.741700000000002</v>
      </c>
      <c r="X311" t="s">
        <v>8039</v>
      </c>
      <c r="Y311" t="s">
        <v>8236</v>
      </c>
      <c r="Z311" t="s">
        <v>8039</v>
      </c>
      <c r="AA311">
        <v>0</v>
      </c>
    </row>
    <row r="312" spans="1:27">
      <c r="A312" t="s">
        <v>8374</v>
      </c>
      <c r="B312" t="str">
        <f t="shared" si="15"/>
        <v>Marzo</v>
      </c>
      <c r="C312">
        <v>427</v>
      </c>
      <c r="D312">
        <v>2022</v>
      </c>
      <c r="E312" t="s">
        <v>8405</v>
      </c>
      <c r="F312" t="s">
        <v>7879</v>
      </c>
      <c r="G312" t="s">
        <v>0</v>
      </c>
      <c r="H312" t="str">
        <f t="shared" si="13"/>
        <v>CCF</v>
      </c>
      <c r="I312" t="str">
        <f t="shared" si="14"/>
        <v>Impreso por imprenta o tiquetes</v>
      </c>
      <c r="J312" s="81" t="s">
        <v>8765</v>
      </c>
      <c r="K312" s="81" t="s">
        <v>8039</v>
      </c>
      <c r="L312">
        <v>5</v>
      </c>
      <c r="M312" t="s">
        <v>130</v>
      </c>
      <c r="N312" t="s">
        <v>131</v>
      </c>
      <c r="O312">
        <v>0</v>
      </c>
      <c r="P312">
        <v>0</v>
      </c>
      <c r="Q312">
        <v>0</v>
      </c>
      <c r="R312">
        <v>913.27</v>
      </c>
      <c r="S312">
        <v>0</v>
      </c>
      <c r="T312">
        <v>0</v>
      </c>
      <c r="U312">
        <v>0</v>
      </c>
      <c r="V312">
        <v>118.7251</v>
      </c>
      <c r="W312">
        <v>1031.9951000000001</v>
      </c>
      <c r="X312" t="s">
        <v>8039</v>
      </c>
      <c r="Y312" t="s">
        <v>8236</v>
      </c>
      <c r="Z312" t="s">
        <v>8039</v>
      </c>
      <c r="AA312">
        <v>0</v>
      </c>
    </row>
    <row r="313" spans="1:27">
      <c r="A313" t="s">
        <v>8374</v>
      </c>
      <c r="B313" t="str">
        <f t="shared" si="15"/>
        <v>Marzo</v>
      </c>
      <c r="C313">
        <v>426</v>
      </c>
      <c r="D313">
        <v>2022</v>
      </c>
      <c r="E313" t="s">
        <v>8405</v>
      </c>
      <c r="F313" t="s">
        <v>7879</v>
      </c>
      <c r="G313" t="s">
        <v>0</v>
      </c>
      <c r="H313" t="str">
        <f t="shared" si="13"/>
        <v>CCF</v>
      </c>
      <c r="I313" t="str">
        <f t="shared" si="14"/>
        <v>Impreso por imprenta o tiquetes</v>
      </c>
      <c r="J313" s="81" t="s">
        <v>8765</v>
      </c>
      <c r="K313" s="81" t="s">
        <v>8039</v>
      </c>
      <c r="L313">
        <v>1</v>
      </c>
      <c r="M313" t="s">
        <v>130</v>
      </c>
      <c r="N313" t="s">
        <v>131</v>
      </c>
      <c r="O313">
        <v>0</v>
      </c>
      <c r="P313">
        <v>0</v>
      </c>
      <c r="Q313">
        <v>0</v>
      </c>
      <c r="R313">
        <v>259.2</v>
      </c>
      <c r="S313">
        <v>0</v>
      </c>
      <c r="T313">
        <v>0</v>
      </c>
      <c r="U313">
        <v>0</v>
      </c>
      <c r="V313">
        <v>33.695999999999998</v>
      </c>
      <c r="W313">
        <v>292.89599999999996</v>
      </c>
      <c r="X313" t="s">
        <v>8039</v>
      </c>
      <c r="Y313" t="s">
        <v>8236</v>
      </c>
      <c r="Z313" t="s">
        <v>8039</v>
      </c>
      <c r="AA313">
        <v>0</v>
      </c>
    </row>
    <row r="314" spans="1:27">
      <c r="A314" t="s">
        <v>8374</v>
      </c>
      <c r="B314" t="str">
        <f t="shared" si="15"/>
        <v>Marzo</v>
      </c>
      <c r="C314">
        <v>425</v>
      </c>
      <c r="D314">
        <v>2022</v>
      </c>
      <c r="E314" t="s">
        <v>8393</v>
      </c>
      <c r="F314" t="s">
        <v>7879</v>
      </c>
      <c r="G314" t="s">
        <v>0</v>
      </c>
      <c r="H314" t="str">
        <f t="shared" si="13"/>
        <v>CCF</v>
      </c>
      <c r="I314" t="str">
        <f t="shared" si="14"/>
        <v>Impreso por imprenta o tiquetes</v>
      </c>
      <c r="J314" s="81" t="s">
        <v>8765</v>
      </c>
      <c r="K314" s="81" t="s">
        <v>8039</v>
      </c>
      <c r="L314">
        <v>52</v>
      </c>
      <c r="M314" t="s">
        <v>8367</v>
      </c>
      <c r="N314" t="s">
        <v>8368</v>
      </c>
      <c r="O314">
        <v>0</v>
      </c>
      <c r="P314">
        <v>0</v>
      </c>
      <c r="Q314">
        <v>0</v>
      </c>
      <c r="R314">
        <v>6.4</v>
      </c>
      <c r="S314">
        <v>0</v>
      </c>
      <c r="T314">
        <v>0</v>
      </c>
      <c r="U314">
        <v>0</v>
      </c>
      <c r="V314">
        <v>0.83200000000000007</v>
      </c>
      <c r="W314">
        <v>7.2320000000000002</v>
      </c>
      <c r="X314" t="s">
        <v>8039</v>
      </c>
      <c r="Y314" t="s">
        <v>8236</v>
      </c>
      <c r="Z314" t="s">
        <v>8039</v>
      </c>
      <c r="AA314">
        <v>0</v>
      </c>
    </row>
    <row r="315" spans="1:27">
      <c r="A315" t="s">
        <v>8374</v>
      </c>
      <c r="B315" t="str">
        <f t="shared" si="15"/>
        <v>Marzo</v>
      </c>
      <c r="C315">
        <v>424</v>
      </c>
      <c r="D315">
        <v>2022</v>
      </c>
      <c r="E315" t="s">
        <v>8446</v>
      </c>
      <c r="F315" t="s">
        <v>7879</v>
      </c>
      <c r="G315" t="s">
        <v>0</v>
      </c>
      <c r="H315" t="str">
        <f t="shared" si="13"/>
        <v>CCF</v>
      </c>
      <c r="I315" t="str">
        <f t="shared" si="14"/>
        <v>Impreso por imprenta o tiquetes</v>
      </c>
      <c r="J315" s="81" t="s">
        <v>8765</v>
      </c>
      <c r="K315" s="81" t="s">
        <v>8039</v>
      </c>
      <c r="L315">
        <v>2307</v>
      </c>
      <c r="M315" t="s">
        <v>1552</v>
      </c>
      <c r="N315" t="s">
        <v>1553</v>
      </c>
      <c r="O315">
        <v>0</v>
      </c>
      <c r="P315">
        <v>0</v>
      </c>
      <c r="Q315">
        <v>0</v>
      </c>
      <c r="R315">
        <v>240</v>
      </c>
      <c r="S315">
        <v>0</v>
      </c>
      <c r="T315">
        <v>0</v>
      </c>
      <c r="U315">
        <v>0</v>
      </c>
      <c r="V315">
        <v>31.200000000000003</v>
      </c>
      <c r="W315">
        <v>271.2</v>
      </c>
      <c r="X315" t="s">
        <v>8039</v>
      </c>
      <c r="Y315" t="s">
        <v>8236</v>
      </c>
      <c r="Z315" t="s">
        <v>8039</v>
      </c>
      <c r="AA315">
        <v>0</v>
      </c>
    </row>
    <row r="316" spans="1:27">
      <c r="A316" t="s">
        <v>8374</v>
      </c>
      <c r="B316" t="str">
        <f t="shared" si="15"/>
        <v>Marzo</v>
      </c>
      <c r="C316">
        <v>423</v>
      </c>
      <c r="D316">
        <v>2022</v>
      </c>
      <c r="E316" t="s">
        <v>8269</v>
      </c>
      <c r="F316" t="s">
        <v>7879</v>
      </c>
      <c r="G316" t="s">
        <v>0</v>
      </c>
      <c r="H316" t="str">
        <f t="shared" si="13"/>
        <v>CCF</v>
      </c>
      <c r="I316" t="str">
        <f t="shared" si="14"/>
        <v>Impreso por imprenta o tiquetes</v>
      </c>
      <c r="J316" s="81" t="s">
        <v>8765</v>
      </c>
      <c r="K316" s="81" t="s">
        <v>8039</v>
      </c>
      <c r="L316">
        <v>8329</v>
      </c>
      <c r="M316" t="s">
        <v>1196</v>
      </c>
      <c r="N316" t="s">
        <v>1197</v>
      </c>
      <c r="O316">
        <v>0</v>
      </c>
      <c r="P316">
        <v>0</v>
      </c>
      <c r="Q316">
        <v>0</v>
      </c>
      <c r="R316">
        <v>80784</v>
      </c>
      <c r="S316">
        <v>0</v>
      </c>
      <c r="T316">
        <v>0</v>
      </c>
      <c r="U316">
        <v>0</v>
      </c>
      <c r="V316">
        <v>10501.92</v>
      </c>
      <c r="W316">
        <v>91285.92</v>
      </c>
      <c r="X316" t="s">
        <v>8039</v>
      </c>
      <c r="Y316" t="s">
        <v>8236</v>
      </c>
      <c r="Z316" t="s">
        <v>8227</v>
      </c>
      <c r="AA316">
        <v>807.84</v>
      </c>
    </row>
    <row r="317" spans="1:27">
      <c r="A317" t="s">
        <v>8374</v>
      </c>
      <c r="B317" t="str">
        <f t="shared" si="15"/>
        <v>Marzo</v>
      </c>
      <c r="C317">
        <v>422</v>
      </c>
      <c r="D317">
        <v>2022</v>
      </c>
      <c r="E317" t="s">
        <v>8269</v>
      </c>
      <c r="F317" t="s">
        <v>7879</v>
      </c>
      <c r="G317" t="s">
        <v>0</v>
      </c>
      <c r="H317" t="str">
        <f t="shared" si="13"/>
        <v>CCF</v>
      </c>
      <c r="I317" t="str">
        <f t="shared" si="14"/>
        <v>Impreso por imprenta o tiquetes</v>
      </c>
      <c r="J317" s="81" t="s">
        <v>8765</v>
      </c>
      <c r="K317" s="81" t="s">
        <v>8039</v>
      </c>
      <c r="L317">
        <v>8323</v>
      </c>
      <c r="M317" t="s">
        <v>1196</v>
      </c>
      <c r="N317" t="s">
        <v>1197</v>
      </c>
      <c r="O317">
        <v>0</v>
      </c>
      <c r="P317">
        <v>0</v>
      </c>
      <c r="Q317">
        <v>0</v>
      </c>
      <c r="R317">
        <v>1350</v>
      </c>
      <c r="S317">
        <v>0</v>
      </c>
      <c r="T317">
        <v>0</v>
      </c>
      <c r="U317">
        <v>0</v>
      </c>
      <c r="V317">
        <v>175.5</v>
      </c>
      <c r="W317">
        <v>1525.5</v>
      </c>
      <c r="X317" t="s">
        <v>8039</v>
      </c>
      <c r="Y317" t="s">
        <v>8236</v>
      </c>
      <c r="Z317" t="s">
        <v>8227</v>
      </c>
      <c r="AA317">
        <v>13.5</v>
      </c>
    </row>
    <row r="318" spans="1:27">
      <c r="A318" t="s">
        <v>8374</v>
      </c>
      <c r="B318" t="str">
        <f t="shared" si="15"/>
        <v>Marzo</v>
      </c>
      <c r="C318">
        <v>421</v>
      </c>
      <c r="D318">
        <v>2022</v>
      </c>
      <c r="E318" t="s">
        <v>8270</v>
      </c>
      <c r="F318" t="s">
        <v>7879</v>
      </c>
      <c r="G318" t="s">
        <v>0</v>
      </c>
      <c r="H318" t="str">
        <f t="shared" si="13"/>
        <v>CCF</v>
      </c>
      <c r="I318" t="str">
        <f t="shared" si="14"/>
        <v>Impreso por imprenta o tiquetes</v>
      </c>
      <c r="J318" s="81" t="s">
        <v>8765</v>
      </c>
      <c r="K318" s="81" t="s">
        <v>8039</v>
      </c>
      <c r="L318">
        <v>8358</v>
      </c>
      <c r="M318" t="s">
        <v>1196</v>
      </c>
      <c r="N318" t="s">
        <v>1197</v>
      </c>
      <c r="O318">
        <v>0</v>
      </c>
      <c r="P318">
        <v>0</v>
      </c>
      <c r="Q318">
        <v>0</v>
      </c>
      <c r="R318">
        <v>273200.40000000002</v>
      </c>
      <c r="S318">
        <v>0</v>
      </c>
      <c r="T318">
        <v>0</v>
      </c>
      <c r="U318">
        <v>0</v>
      </c>
      <c r="V318">
        <v>35516.052000000003</v>
      </c>
      <c r="W318">
        <v>308716.45200000005</v>
      </c>
      <c r="X318" t="s">
        <v>8039</v>
      </c>
      <c r="Y318" t="s">
        <v>8236</v>
      </c>
      <c r="Z318" t="s">
        <v>8227</v>
      </c>
      <c r="AA318">
        <v>2732.01</v>
      </c>
    </row>
    <row r="319" spans="1:27">
      <c r="A319" t="s">
        <v>8374</v>
      </c>
      <c r="B319" t="str">
        <f t="shared" si="15"/>
        <v>Marzo</v>
      </c>
      <c r="C319">
        <v>420</v>
      </c>
      <c r="D319">
        <v>2022</v>
      </c>
      <c r="E319" t="s">
        <v>8269</v>
      </c>
      <c r="F319" t="s">
        <v>7879</v>
      </c>
      <c r="G319" t="s">
        <v>0</v>
      </c>
      <c r="H319" t="str">
        <f t="shared" si="13"/>
        <v>CCF</v>
      </c>
      <c r="I319" t="str">
        <f t="shared" si="14"/>
        <v>Impreso por imprenta o tiquetes</v>
      </c>
      <c r="J319" s="81" t="s">
        <v>8765</v>
      </c>
      <c r="K319" s="81" t="s">
        <v>8039</v>
      </c>
      <c r="L319">
        <v>8369</v>
      </c>
      <c r="M319" t="s">
        <v>1196</v>
      </c>
      <c r="N319" t="s">
        <v>1197</v>
      </c>
      <c r="O319">
        <v>0</v>
      </c>
      <c r="P319">
        <v>0</v>
      </c>
      <c r="Q319">
        <v>0</v>
      </c>
      <c r="R319">
        <v>91040.4</v>
      </c>
      <c r="S319">
        <v>0</v>
      </c>
      <c r="T319">
        <v>0</v>
      </c>
      <c r="U319">
        <v>0</v>
      </c>
      <c r="V319">
        <v>11835.252</v>
      </c>
      <c r="W319">
        <v>102875.652</v>
      </c>
      <c r="X319" t="s">
        <v>8039</v>
      </c>
      <c r="Y319" t="s">
        <v>8236</v>
      </c>
      <c r="Z319" t="s">
        <v>8227</v>
      </c>
      <c r="AA319">
        <v>910.41</v>
      </c>
    </row>
    <row r="320" spans="1:27">
      <c r="A320" t="s">
        <v>8374</v>
      </c>
      <c r="B320" t="str">
        <f t="shared" si="15"/>
        <v>Marzo</v>
      </c>
      <c r="C320">
        <v>419</v>
      </c>
      <c r="D320">
        <v>2022</v>
      </c>
      <c r="E320" t="s">
        <v>8269</v>
      </c>
      <c r="F320" t="s">
        <v>7879</v>
      </c>
      <c r="G320" t="s">
        <v>0</v>
      </c>
      <c r="H320" t="str">
        <f t="shared" si="13"/>
        <v>CCF</v>
      </c>
      <c r="I320" t="str">
        <f t="shared" si="14"/>
        <v>Impreso por imprenta o tiquetes</v>
      </c>
      <c r="J320" s="81" t="s">
        <v>8765</v>
      </c>
      <c r="K320" s="81" t="s">
        <v>8039</v>
      </c>
      <c r="L320">
        <v>12364</v>
      </c>
      <c r="M320" t="s">
        <v>1514</v>
      </c>
      <c r="N320" t="s">
        <v>1515</v>
      </c>
      <c r="O320">
        <v>0</v>
      </c>
      <c r="P320">
        <v>0</v>
      </c>
      <c r="Q320">
        <v>0</v>
      </c>
      <c r="R320">
        <v>685</v>
      </c>
      <c r="S320">
        <v>0</v>
      </c>
      <c r="T320">
        <v>0</v>
      </c>
      <c r="U320">
        <v>0</v>
      </c>
      <c r="V320">
        <v>89.05</v>
      </c>
      <c r="W320">
        <v>774.05</v>
      </c>
      <c r="X320" t="s">
        <v>8039</v>
      </c>
      <c r="Y320" t="s">
        <v>8236</v>
      </c>
      <c r="Z320" t="s">
        <v>8253</v>
      </c>
      <c r="AA320">
        <v>6.85</v>
      </c>
    </row>
    <row r="321" spans="1:27">
      <c r="A321" t="s">
        <v>8374</v>
      </c>
      <c r="B321" t="str">
        <f t="shared" si="15"/>
        <v>Marzo</v>
      </c>
      <c r="C321">
        <v>418</v>
      </c>
      <c r="D321">
        <v>2022</v>
      </c>
      <c r="E321" t="s">
        <v>8379</v>
      </c>
      <c r="F321" t="s">
        <v>7879</v>
      </c>
      <c r="G321" t="s">
        <v>0</v>
      </c>
      <c r="H321" t="str">
        <f t="shared" si="13"/>
        <v>CCF</v>
      </c>
      <c r="I321" t="str">
        <f t="shared" si="14"/>
        <v>Impreso por imprenta o tiquetes</v>
      </c>
      <c r="J321" s="81" t="s">
        <v>8765</v>
      </c>
      <c r="K321" s="81" t="s">
        <v>8039</v>
      </c>
      <c r="L321">
        <v>8747</v>
      </c>
      <c r="M321" t="s">
        <v>1196</v>
      </c>
      <c r="N321" t="s">
        <v>1197</v>
      </c>
      <c r="O321">
        <v>0</v>
      </c>
      <c r="P321">
        <v>0</v>
      </c>
      <c r="Q321">
        <v>0</v>
      </c>
      <c r="R321">
        <v>51037.8</v>
      </c>
      <c r="S321">
        <v>0</v>
      </c>
      <c r="T321">
        <v>0</v>
      </c>
      <c r="U321">
        <v>0</v>
      </c>
      <c r="V321">
        <v>6634.9140000000007</v>
      </c>
      <c r="W321">
        <v>57672.714000000007</v>
      </c>
      <c r="X321" t="s">
        <v>8039</v>
      </c>
      <c r="Y321" t="s">
        <v>8236</v>
      </c>
      <c r="Z321" t="s">
        <v>8227</v>
      </c>
      <c r="AA321">
        <v>510.39</v>
      </c>
    </row>
    <row r="322" spans="1:27">
      <c r="A322" t="s">
        <v>8374</v>
      </c>
      <c r="B322" t="str">
        <f t="shared" si="15"/>
        <v>Marzo</v>
      </c>
      <c r="C322">
        <v>417</v>
      </c>
      <c r="D322">
        <v>2022</v>
      </c>
      <c r="E322" t="s">
        <v>8379</v>
      </c>
      <c r="F322" t="s">
        <v>7879</v>
      </c>
      <c r="G322" t="s">
        <v>0</v>
      </c>
      <c r="H322" t="str">
        <f t="shared" si="13"/>
        <v>CCF</v>
      </c>
      <c r="I322" t="str">
        <f t="shared" si="14"/>
        <v>Impreso por imprenta o tiquetes</v>
      </c>
      <c r="J322" s="81" t="s">
        <v>8765</v>
      </c>
      <c r="K322" s="81" t="s">
        <v>8039</v>
      </c>
      <c r="L322">
        <v>8746</v>
      </c>
      <c r="M322" t="s">
        <v>1196</v>
      </c>
      <c r="N322" t="s">
        <v>1197</v>
      </c>
      <c r="O322">
        <v>0</v>
      </c>
      <c r="P322">
        <v>0</v>
      </c>
      <c r="Q322">
        <v>0</v>
      </c>
      <c r="R322">
        <v>12767.4</v>
      </c>
      <c r="S322">
        <v>0</v>
      </c>
      <c r="T322">
        <v>0</v>
      </c>
      <c r="U322">
        <v>0</v>
      </c>
      <c r="V322">
        <v>1659.7619999999999</v>
      </c>
      <c r="W322">
        <v>14427.162</v>
      </c>
      <c r="X322" t="s">
        <v>8039</v>
      </c>
      <c r="Y322" t="s">
        <v>8236</v>
      </c>
      <c r="Z322" t="s">
        <v>8227</v>
      </c>
      <c r="AA322">
        <v>127.67</v>
      </c>
    </row>
    <row r="323" spans="1:27">
      <c r="A323" t="s">
        <v>8374</v>
      </c>
      <c r="B323" t="str">
        <f t="shared" si="15"/>
        <v>Marzo</v>
      </c>
      <c r="C323">
        <v>416</v>
      </c>
      <c r="D323">
        <v>2022</v>
      </c>
      <c r="E323" t="s">
        <v>8379</v>
      </c>
      <c r="F323" t="s">
        <v>7879</v>
      </c>
      <c r="G323" t="s">
        <v>0</v>
      </c>
      <c r="H323" t="str">
        <f t="shared" ref="H323:H386" si="16">IF(G323="03","CCF",IF(G323="05","Nota de crédito",IF(G323="12","Factura",0)))</f>
        <v>CCF</v>
      </c>
      <c r="I323" t="str">
        <f t="shared" ref="I323:I386" si="17">IF(H323="CCF","Impreso por imprenta o tiquetes",IF(H323="Nota de crédito","Impreso por imprenta o tiquetes",IF(H323="Factura","Otros",0)))</f>
        <v>Impreso por imprenta o tiquetes</v>
      </c>
      <c r="J323" s="81" t="s">
        <v>8765</v>
      </c>
      <c r="K323" s="81" t="s">
        <v>8039</v>
      </c>
      <c r="L323">
        <v>8465</v>
      </c>
      <c r="M323" t="s">
        <v>1196</v>
      </c>
      <c r="N323" t="s">
        <v>1197</v>
      </c>
      <c r="O323">
        <v>0</v>
      </c>
      <c r="P323">
        <v>0</v>
      </c>
      <c r="Q323">
        <v>0</v>
      </c>
      <c r="R323">
        <v>43560</v>
      </c>
      <c r="S323">
        <v>0</v>
      </c>
      <c r="T323">
        <v>0</v>
      </c>
      <c r="U323">
        <v>0</v>
      </c>
      <c r="V323">
        <v>5662.8</v>
      </c>
      <c r="W323">
        <v>49222.8</v>
      </c>
      <c r="X323" t="s">
        <v>8039</v>
      </c>
      <c r="Y323" t="s">
        <v>8236</v>
      </c>
      <c r="Z323" t="s">
        <v>8227</v>
      </c>
      <c r="AA323">
        <v>435.6</v>
      </c>
    </row>
    <row r="324" spans="1:27">
      <c r="A324" t="s">
        <v>8374</v>
      </c>
      <c r="B324" t="str">
        <f t="shared" si="15"/>
        <v>Marzo</v>
      </c>
      <c r="C324">
        <v>415</v>
      </c>
      <c r="D324">
        <v>2022</v>
      </c>
      <c r="E324" t="s">
        <v>8465</v>
      </c>
      <c r="F324" t="s">
        <v>7879</v>
      </c>
      <c r="G324" t="s">
        <v>0</v>
      </c>
      <c r="H324" t="str">
        <f t="shared" si="16"/>
        <v>CCF</v>
      </c>
      <c r="I324" t="str">
        <f t="shared" si="17"/>
        <v>Impreso por imprenta o tiquetes</v>
      </c>
      <c r="J324" s="81" t="s">
        <v>8765</v>
      </c>
      <c r="K324" s="81" t="s">
        <v>8039</v>
      </c>
      <c r="L324">
        <v>8416</v>
      </c>
      <c r="M324" t="s">
        <v>1196</v>
      </c>
      <c r="N324" t="s">
        <v>1197</v>
      </c>
      <c r="O324">
        <v>0</v>
      </c>
      <c r="P324">
        <v>0</v>
      </c>
      <c r="Q324">
        <v>0</v>
      </c>
      <c r="R324">
        <v>4886.5</v>
      </c>
      <c r="S324">
        <v>0</v>
      </c>
      <c r="T324">
        <v>0</v>
      </c>
      <c r="U324">
        <v>0</v>
      </c>
      <c r="V324">
        <v>635.245</v>
      </c>
      <c r="W324">
        <v>5521.7449999999999</v>
      </c>
      <c r="X324" t="s">
        <v>8039</v>
      </c>
      <c r="Y324" t="s">
        <v>8236</v>
      </c>
      <c r="Z324" t="s">
        <v>8227</v>
      </c>
      <c r="AA324">
        <v>48.87</v>
      </c>
    </row>
    <row r="325" spans="1:27">
      <c r="A325" t="s">
        <v>8374</v>
      </c>
      <c r="B325" t="str">
        <f t="shared" si="15"/>
        <v>Marzo</v>
      </c>
      <c r="C325">
        <v>414</v>
      </c>
      <c r="D325">
        <v>2022</v>
      </c>
      <c r="E325" t="s">
        <v>8489</v>
      </c>
      <c r="F325" t="s">
        <v>7879</v>
      </c>
      <c r="G325" t="s">
        <v>0</v>
      </c>
      <c r="H325" t="str">
        <f t="shared" si="16"/>
        <v>CCF</v>
      </c>
      <c r="I325" t="str">
        <f t="shared" si="17"/>
        <v>Impreso por imprenta o tiquetes</v>
      </c>
      <c r="J325" s="81" t="s">
        <v>8765</v>
      </c>
      <c r="K325" s="81" t="s">
        <v>8039</v>
      </c>
      <c r="L325">
        <v>8462</v>
      </c>
      <c r="M325" t="s">
        <v>1196</v>
      </c>
      <c r="N325" t="s">
        <v>1197</v>
      </c>
      <c r="O325">
        <v>0</v>
      </c>
      <c r="P325">
        <v>0</v>
      </c>
      <c r="Q325">
        <v>0</v>
      </c>
      <c r="R325">
        <v>150</v>
      </c>
      <c r="S325">
        <v>0</v>
      </c>
      <c r="T325">
        <v>0</v>
      </c>
      <c r="U325">
        <v>0</v>
      </c>
      <c r="V325">
        <v>19.5</v>
      </c>
      <c r="W325">
        <v>169.5</v>
      </c>
      <c r="X325" t="s">
        <v>8039</v>
      </c>
      <c r="Y325" t="s">
        <v>8236</v>
      </c>
      <c r="Z325" t="s">
        <v>8227</v>
      </c>
      <c r="AA325">
        <v>1.5</v>
      </c>
    </row>
    <row r="326" spans="1:27">
      <c r="A326" t="s">
        <v>8374</v>
      </c>
      <c r="B326" t="str">
        <f t="shared" si="15"/>
        <v>Marzo</v>
      </c>
      <c r="C326">
        <v>413</v>
      </c>
      <c r="D326">
        <v>2022</v>
      </c>
      <c r="E326" t="s">
        <v>8442</v>
      </c>
      <c r="F326" t="s">
        <v>7879</v>
      </c>
      <c r="G326" t="s">
        <v>0</v>
      </c>
      <c r="H326" t="str">
        <f t="shared" si="16"/>
        <v>CCF</v>
      </c>
      <c r="I326" t="str">
        <f t="shared" si="17"/>
        <v>Impreso por imprenta o tiquetes</v>
      </c>
      <c r="J326" s="81" t="s">
        <v>8765</v>
      </c>
      <c r="K326" s="81" t="s">
        <v>8039</v>
      </c>
      <c r="L326">
        <v>8514</v>
      </c>
      <c r="M326" t="s">
        <v>1196</v>
      </c>
      <c r="N326" t="s">
        <v>1197</v>
      </c>
      <c r="O326">
        <v>0</v>
      </c>
      <c r="P326">
        <v>0</v>
      </c>
      <c r="Q326">
        <v>0</v>
      </c>
      <c r="R326">
        <v>16901</v>
      </c>
      <c r="S326">
        <v>0</v>
      </c>
      <c r="T326">
        <v>0</v>
      </c>
      <c r="U326">
        <v>0</v>
      </c>
      <c r="V326">
        <v>2197.13</v>
      </c>
      <c r="W326">
        <v>19098.13</v>
      </c>
      <c r="X326" t="s">
        <v>8039</v>
      </c>
      <c r="Y326" t="s">
        <v>8236</v>
      </c>
      <c r="Z326" t="s">
        <v>8227</v>
      </c>
      <c r="AA326">
        <v>169.01</v>
      </c>
    </row>
    <row r="327" spans="1:27">
      <c r="A327" t="s">
        <v>8374</v>
      </c>
      <c r="B327" t="str">
        <f t="shared" si="15"/>
        <v>Marzo</v>
      </c>
      <c r="C327">
        <v>412</v>
      </c>
      <c r="D327">
        <v>2022</v>
      </c>
      <c r="E327" t="s">
        <v>8442</v>
      </c>
      <c r="F327" t="s">
        <v>7879</v>
      </c>
      <c r="G327" t="s">
        <v>0</v>
      </c>
      <c r="H327" t="str">
        <f t="shared" si="16"/>
        <v>CCF</v>
      </c>
      <c r="I327" t="str">
        <f t="shared" si="17"/>
        <v>Impreso por imprenta o tiquetes</v>
      </c>
      <c r="J327" s="81" t="s">
        <v>8765</v>
      </c>
      <c r="K327" s="81" t="s">
        <v>8039</v>
      </c>
      <c r="L327">
        <v>8518</v>
      </c>
      <c r="M327" t="s">
        <v>1196</v>
      </c>
      <c r="N327" t="s">
        <v>1197</v>
      </c>
      <c r="O327">
        <v>0</v>
      </c>
      <c r="P327">
        <v>0</v>
      </c>
      <c r="Q327">
        <v>0</v>
      </c>
      <c r="R327">
        <v>3630</v>
      </c>
      <c r="S327">
        <v>0</v>
      </c>
      <c r="T327">
        <v>0</v>
      </c>
      <c r="U327">
        <v>0</v>
      </c>
      <c r="V327">
        <v>471.90000000000003</v>
      </c>
      <c r="W327">
        <v>4101.8999999999996</v>
      </c>
      <c r="X327" t="s">
        <v>8039</v>
      </c>
      <c r="Y327" t="s">
        <v>8236</v>
      </c>
      <c r="Z327" t="s">
        <v>8227</v>
      </c>
      <c r="AA327">
        <v>36.299999999999997</v>
      </c>
    </row>
    <row r="328" spans="1:27">
      <c r="A328" t="s">
        <v>8374</v>
      </c>
      <c r="B328" t="str">
        <f t="shared" si="15"/>
        <v>Marzo</v>
      </c>
      <c r="C328">
        <v>411</v>
      </c>
      <c r="D328">
        <v>2022</v>
      </c>
      <c r="E328" t="s">
        <v>8442</v>
      </c>
      <c r="F328" t="s">
        <v>7879</v>
      </c>
      <c r="G328" t="s">
        <v>0</v>
      </c>
      <c r="H328" t="str">
        <f t="shared" si="16"/>
        <v>CCF</v>
      </c>
      <c r="I328" t="str">
        <f t="shared" si="17"/>
        <v>Impreso por imprenta o tiquetes</v>
      </c>
      <c r="J328" s="81" t="s">
        <v>8765</v>
      </c>
      <c r="K328" s="81" t="s">
        <v>8039</v>
      </c>
      <c r="L328">
        <v>8513</v>
      </c>
      <c r="M328" t="s">
        <v>1196</v>
      </c>
      <c r="N328" t="s">
        <v>1197</v>
      </c>
      <c r="O328">
        <v>0</v>
      </c>
      <c r="P328">
        <v>0</v>
      </c>
      <c r="Q328">
        <v>0</v>
      </c>
      <c r="R328">
        <v>25410</v>
      </c>
      <c r="S328">
        <v>0</v>
      </c>
      <c r="T328">
        <v>0</v>
      </c>
      <c r="U328">
        <v>0</v>
      </c>
      <c r="V328">
        <v>3303.3</v>
      </c>
      <c r="W328">
        <v>28713.3</v>
      </c>
      <c r="X328" t="s">
        <v>8039</v>
      </c>
      <c r="Y328" t="s">
        <v>8236</v>
      </c>
      <c r="Z328" t="s">
        <v>8227</v>
      </c>
      <c r="AA328">
        <v>254.11</v>
      </c>
    </row>
    <row r="329" spans="1:27">
      <c r="A329" t="s">
        <v>8374</v>
      </c>
      <c r="B329" t="str">
        <f t="shared" si="15"/>
        <v>Marzo</v>
      </c>
      <c r="C329">
        <v>410</v>
      </c>
      <c r="D329">
        <v>2022</v>
      </c>
      <c r="E329" t="s">
        <v>8393</v>
      </c>
      <c r="F329" t="s">
        <v>7879</v>
      </c>
      <c r="G329" t="s">
        <v>0</v>
      </c>
      <c r="H329" t="str">
        <f t="shared" si="16"/>
        <v>CCF</v>
      </c>
      <c r="I329" t="str">
        <f t="shared" si="17"/>
        <v>Impreso por imprenta o tiquetes</v>
      </c>
      <c r="J329" s="81" t="s">
        <v>8765</v>
      </c>
      <c r="K329" s="81" t="s">
        <v>8039</v>
      </c>
      <c r="L329">
        <v>8685</v>
      </c>
      <c r="M329" t="s">
        <v>1196</v>
      </c>
      <c r="N329" t="s">
        <v>1197</v>
      </c>
      <c r="O329">
        <v>0</v>
      </c>
      <c r="P329">
        <v>0</v>
      </c>
      <c r="Q329">
        <v>0</v>
      </c>
      <c r="R329">
        <v>7432</v>
      </c>
      <c r="S329">
        <v>0</v>
      </c>
      <c r="T329">
        <v>0</v>
      </c>
      <c r="U329">
        <v>0</v>
      </c>
      <c r="V329">
        <v>966.16000000000008</v>
      </c>
      <c r="W329">
        <v>8398.16</v>
      </c>
      <c r="X329" t="s">
        <v>8039</v>
      </c>
      <c r="Y329" t="s">
        <v>8236</v>
      </c>
      <c r="Z329" t="s">
        <v>8227</v>
      </c>
      <c r="AA329">
        <v>74.319999999999993</v>
      </c>
    </row>
    <row r="330" spans="1:27">
      <c r="A330" t="s">
        <v>8374</v>
      </c>
      <c r="B330" t="str">
        <f t="shared" si="15"/>
        <v>Marzo</v>
      </c>
      <c r="C330">
        <v>409</v>
      </c>
      <c r="D330">
        <v>2022</v>
      </c>
      <c r="E330" t="s">
        <v>8393</v>
      </c>
      <c r="F330" t="s">
        <v>7879</v>
      </c>
      <c r="G330" t="s">
        <v>0</v>
      </c>
      <c r="H330" t="str">
        <f t="shared" si="16"/>
        <v>CCF</v>
      </c>
      <c r="I330" t="str">
        <f t="shared" si="17"/>
        <v>Impreso por imprenta o tiquetes</v>
      </c>
      <c r="J330" s="81" t="s">
        <v>8765</v>
      </c>
      <c r="K330" s="81" t="s">
        <v>8039</v>
      </c>
      <c r="L330">
        <v>8687</v>
      </c>
      <c r="M330" t="s">
        <v>1196</v>
      </c>
      <c r="N330" t="s">
        <v>1197</v>
      </c>
      <c r="O330">
        <v>0</v>
      </c>
      <c r="P330">
        <v>0</v>
      </c>
      <c r="Q330">
        <v>0</v>
      </c>
      <c r="R330">
        <v>16681</v>
      </c>
      <c r="S330">
        <v>0</v>
      </c>
      <c r="T330">
        <v>0</v>
      </c>
      <c r="U330">
        <v>0</v>
      </c>
      <c r="V330">
        <v>2168.5300000000002</v>
      </c>
      <c r="W330">
        <v>18849.53</v>
      </c>
      <c r="X330" t="s">
        <v>8039</v>
      </c>
      <c r="Y330" t="s">
        <v>8236</v>
      </c>
      <c r="Z330" t="s">
        <v>8227</v>
      </c>
      <c r="AA330">
        <v>166.81</v>
      </c>
    </row>
    <row r="331" spans="1:27">
      <c r="A331" t="s">
        <v>8374</v>
      </c>
      <c r="B331" t="str">
        <f t="shared" si="15"/>
        <v>Marzo</v>
      </c>
      <c r="C331">
        <v>408</v>
      </c>
      <c r="D331">
        <v>2022</v>
      </c>
      <c r="E331" t="s">
        <v>8393</v>
      </c>
      <c r="F331" t="s">
        <v>7879</v>
      </c>
      <c r="G331" t="s">
        <v>0</v>
      </c>
      <c r="H331" t="str">
        <f t="shared" si="16"/>
        <v>CCF</v>
      </c>
      <c r="I331" t="str">
        <f t="shared" si="17"/>
        <v>Impreso por imprenta o tiquetes</v>
      </c>
      <c r="J331" s="81" t="s">
        <v>8765</v>
      </c>
      <c r="K331" s="81" t="s">
        <v>8039</v>
      </c>
      <c r="L331">
        <v>8580</v>
      </c>
      <c r="M331" t="s">
        <v>1196</v>
      </c>
      <c r="N331" t="s">
        <v>1197</v>
      </c>
      <c r="O331">
        <v>0</v>
      </c>
      <c r="P331">
        <v>0</v>
      </c>
      <c r="Q331">
        <v>0</v>
      </c>
      <c r="R331">
        <v>3574.1</v>
      </c>
      <c r="S331">
        <v>0</v>
      </c>
      <c r="T331">
        <v>0</v>
      </c>
      <c r="U331">
        <v>0</v>
      </c>
      <c r="V331">
        <v>464.63299999999998</v>
      </c>
      <c r="W331">
        <v>4038.7329999999997</v>
      </c>
      <c r="X331" t="s">
        <v>8039</v>
      </c>
      <c r="Y331" t="s">
        <v>8236</v>
      </c>
      <c r="Z331" t="s">
        <v>8227</v>
      </c>
      <c r="AA331">
        <v>35.74</v>
      </c>
    </row>
    <row r="332" spans="1:27">
      <c r="A332" t="s">
        <v>8374</v>
      </c>
      <c r="B332" t="str">
        <f t="shared" si="15"/>
        <v>Marzo</v>
      </c>
      <c r="C332">
        <v>407</v>
      </c>
      <c r="D332">
        <v>2022</v>
      </c>
      <c r="E332" t="s">
        <v>8393</v>
      </c>
      <c r="F332" t="s">
        <v>7879</v>
      </c>
      <c r="G332" t="s">
        <v>0</v>
      </c>
      <c r="H332" t="str">
        <f t="shared" si="16"/>
        <v>CCF</v>
      </c>
      <c r="I332" t="str">
        <f t="shared" si="17"/>
        <v>Impreso por imprenta o tiquetes</v>
      </c>
      <c r="J332" s="81" t="s">
        <v>8765</v>
      </c>
      <c r="K332" s="81" t="s">
        <v>8039</v>
      </c>
      <c r="L332">
        <v>8563</v>
      </c>
      <c r="M332" t="s">
        <v>1196</v>
      </c>
      <c r="N332" t="s">
        <v>1197</v>
      </c>
      <c r="O332">
        <v>0</v>
      </c>
      <c r="P332">
        <v>0</v>
      </c>
      <c r="Q332">
        <v>0</v>
      </c>
      <c r="R332">
        <v>67953.600000000006</v>
      </c>
      <c r="S332">
        <v>0</v>
      </c>
      <c r="T332">
        <v>0</v>
      </c>
      <c r="U332">
        <v>0</v>
      </c>
      <c r="V332">
        <v>8833.9680000000008</v>
      </c>
      <c r="W332">
        <v>76787.567999999999</v>
      </c>
      <c r="X332" t="s">
        <v>8039</v>
      </c>
      <c r="Y332" t="s">
        <v>8236</v>
      </c>
      <c r="Z332" t="s">
        <v>8227</v>
      </c>
      <c r="AA332">
        <v>679.54</v>
      </c>
    </row>
    <row r="333" spans="1:27">
      <c r="A333" t="s">
        <v>8374</v>
      </c>
      <c r="B333" t="str">
        <f t="shared" si="15"/>
        <v>Marzo</v>
      </c>
      <c r="C333">
        <v>406</v>
      </c>
      <c r="D333">
        <v>2022</v>
      </c>
      <c r="E333" t="s">
        <v>8362</v>
      </c>
      <c r="F333" t="s">
        <v>7879</v>
      </c>
      <c r="G333" t="s">
        <v>0</v>
      </c>
      <c r="H333" t="str">
        <f t="shared" si="16"/>
        <v>CCF</v>
      </c>
      <c r="I333" t="str">
        <f t="shared" si="17"/>
        <v>Impreso por imprenta o tiquetes</v>
      </c>
      <c r="J333" s="81" t="s">
        <v>8765</v>
      </c>
      <c r="K333" s="81" t="s">
        <v>8039</v>
      </c>
      <c r="L333">
        <v>101</v>
      </c>
      <c r="M333" t="s">
        <v>1519</v>
      </c>
      <c r="N333" t="s">
        <v>7978</v>
      </c>
      <c r="O333">
        <v>0</v>
      </c>
      <c r="P333">
        <v>0</v>
      </c>
      <c r="Q333">
        <v>0</v>
      </c>
      <c r="R333">
        <v>1656</v>
      </c>
      <c r="S333">
        <v>0</v>
      </c>
      <c r="T333">
        <v>0</v>
      </c>
      <c r="U333">
        <v>0</v>
      </c>
      <c r="V333">
        <v>215.28</v>
      </c>
      <c r="W333">
        <v>1871.28</v>
      </c>
      <c r="X333" t="s">
        <v>8039</v>
      </c>
      <c r="Y333" t="s">
        <v>8236</v>
      </c>
      <c r="Z333" t="s">
        <v>8039</v>
      </c>
      <c r="AA333">
        <v>0</v>
      </c>
    </row>
    <row r="334" spans="1:27">
      <c r="A334" t="s">
        <v>8374</v>
      </c>
      <c r="B334" t="str">
        <f t="shared" si="15"/>
        <v>Marzo</v>
      </c>
      <c r="C334">
        <v>405</v>
      </c>
      <c r="D334">
        <v>2022</v>
      </c>
      <c r="E334" t="s">
        <v>8280</v>
      </c>
      <c r="F334" t="s">
        <v>7879</v>
      </c>
      <c r="G334" t="s">
        <v>0</v>
      </c>
      <c r="H334" t="str">
        <f t="shared" si="16"/>
        <v>CCF</v>
      </c>
      <c r="I334" t="str">
        <f t="shared" si="17"/>
        <v>Impreso por imprenta o tiquetes</v>
      </c>
      <c r="J334" s="81" t="s">
        <v>8765</v>
      </c>
      <c r="K334" s="81" t="s">
        <v>8039</v>
      </c>
      <c r="L334">
        <v>100</v>
      </c>
      <c r="M334" t="s">
        <v>1519</v>
      </c>
      <c r="N334" t="s">
        <v>7978</v>
      </c>
      <c r="O334">
        <v>0</v>
      </c>
      <c r="P334">
        <v>0</v>
      </c>
      <c r="Q334">
        <v>0</v>
      </c>
      <c r="R334">
        <v>2276</v>
      </c>
      <c r="S334">
        <v>0</v>
      </c>
      <c r="T334">
        <v>0</v>
      </c>
      <c r="U334">
        <v>0</v>
      </c>
      <c r="V334">
        <v>295.88</v>
      </c>
      <c r="W334">
        <v>2571.88</v>
      </c>
      <c r="X334" t="s">
        <v>8039</v>
      </c>
      <c r="Y334" t="s">
        <v>8236</v>
      </c>
      <c r="Z334" t="s">
        <v>8039</v>
      </c>
      <c r="AA334">
        <v>0</v>
      </c>
    </row>
    <row r="335" spans="1:27">
      <c r="A335" t="s">
        <v>8374</v>
      </c>
      <c r="B335" t="str">
        <f t="shared" si="15"/>
        <v>Marzo</v>
      </c>
      <c r="C335">
        <v>404</v>
      </c>
      <c r="D335">
        <v>2022</v>
      </c>
      <c r="E335" t="s">
        <v>8274</v>
      </c>
      <c r="F335" t="s">
        <v>7879</v>
      </c>
      <c r="G335" t="s">
        <v>0</v>
      </c>
      <c r="H335" t="str">
        <f t="shared" si="16"/>
        <v>CCF</v>
      </c>
      <c r="I335" t="str">
        <f t="shared" si="17"/>
        <v>Impreso por imprenta o tiquetes</v>
      </c>
      <c r="J335" s="81" t="s">
        <v>8765</v>
      </c>
      <c r="K335" s="81" t="s">
        <v>8039</v>
      </c>
      <c r="L335">
        <v>102</v>
      </c>
      <c r="M335" t="s">
        <v>1519</v>
      </c>
      <c r="N335" t="s">
        <v>7978</v>
      </c>
      <c r="O335">
        <v>0</v>
      </c>
      <c r="P335">
        <v>0</v>
      </c>
      <c r="Q335">
        <v>0</v>
      </c>
      <c r="R335">
        <v>1591</v>
      </c>
      <c r="S335">
        <v>0</v>
      </c>
      <c r="T335">
        <v>0</v>
      </c>
      <c r="U335">
        <v>0</v>
      </c>
      <c r="V335">
        <v>206.83</v>
      </c>
      <c r="W335">
        <v>1797.83</v>
      </c>
      <c r="X335" t="s">
        <v>8039</v>
      </c>
      <c r="Y335" t="s">
        <v>8236</v>
      </c>
      <c r="Z335" t="s">
        <v>8039</v>
      </c>
      <c r="AA335">
        <v>0</v>
      </c>
    </row>
    <row r="336" spans="1:27">
      <c r="A336" t="s">
        <v>8374</v>
      </c>
      <c r="B336" t="str">
        <f t="shared" si="15"/>
        <v>Marzo</v>
      </c>
      <c r="C336">
        <v>403</v>
      </c>
      <c r="D336">
        <v>2022</v>
      </c>
      <c r="E336" t="s">
        <v>8333</v>
      </c>
      <c r="F336" t="s">
        <v>7879</v>
      </c>
      <c r="G336" t="s">
        <v>0</v>
      </c>
      <c r="H336" t="str">
        <f t="shared" si="16"/>
        <v>CCF</v>
      </c>
      <c r="I336" t="str">
        <f t="shared" si="17"/>
        <v>Impreso por imprenta o tiquetes</v>
      </c>
      <c r="J336" s="81" t="s">
        <v>8765</v>
      </c>
      <c r="K336" s="81" t="s">
        <v>8039</v>
      </c>
      <c r="L336">
        <v>103</v>
      </c>
      <c r="M336" t="s">
        <v>1519</v>
      </c>
      <c r="N336" t="s">
        <v>7978</v>
      </c>
      <c r="O336">
        <v>0</v>
      </c>
      <c r="P336">
        <v>0</v>
      </c>
      <c r="Q336">
        <v>0</v>
      </c>
      <c r="R336">
        <v>1480</v>
      </c>
      <c r="S336">
        <v>0</v>
      </c>
      <c r="T336">
        <v>0</v>
      </c>
      <c r="U336">
        <v>0</v>
      </c>
      <c r="V336">
        <v>192.4</v>
      </c>
      <c r="W336">
        <v>1672.4</v>
      </c>
      <c r="X336" t="s">
        <v>8039</v>
      </c>
      <c r="Y336" t="s">
        <v>8236</v>
      </c>
      <c r="Z336" t="s">
        <v>8039</v>
      </c>
      <c r="AA336">
        <v>0</v>
      </c>
    </row>
    <row r="337" spans="1:27">
      <c r="A337" t="s">
        <v>8374</v>
      </c>
      <c r="B337" t="str">
        <f t="shared" si="15"/>
        <v>Marzo</v>
      </c>
      <c r="C337">
        <v>402</v>
      </c>
      <c r="D337">
        <v>2022</v>
      </c>
      <c r="E337" t="s">
        <v>8468</v>
      </c>
      <c r="F337" t="s">
        <v>7879</v>
      </c>
      <c r="G337" t="s">
        <v>0</v>
      </c>
      <c r="H337" t="str">
        <f t="shared" si="16"/>
        <v>CCF</v>
      </c>
      <c r="I337" t="str">
        <f t="shared" si="17"/>
        <v>Impreso por imprenta o tiquetes</v>
      </c>
      <c r="J337" s="81" t="s">
        <v>8765</v>
      </c>
      <c r="K337" s="81" t="s">
        <v>8039</v>
      </c>
      <c r="L337">
        <v>5</v>
      </c>
      <c r="M337" t="s">
        <v>8334</v>
      </c>
      <c r="N337" t="s">
        <v>8335</v>
      </c>
      <c r="O337">
        <v>0</v>
      </c>
      <c r="P337">
        <v>0</v>
      </c>
      <c r="Q337">
        <v>0</v>
      </c>
      <c r="R337">
        <v>465</v>
      </c>
      <c r="S337">
        <v>0</v>
      </c>
      <c r="T337">
        <v>0</v>
      </c>
      <c r="U337">
        <v>0</v>
      </c>
      <c r="V337">
        <v>60.45</v>
      </c>
      <c r="W337">
        <v>525.45000000000005</v>
      </c>
      <c r="X337" t="s">
        <v>8039</v>
      </c>
      <c r="Y337" t="s">
        <v>8236</v>
      </c>
      <c r="Z337" t="s">
        <v>8039</v>
      </c>
      <c r="AA337">
        <v>0</v>
      </c>
    </row>
    <row r="338" spans="1:27">
      <c r="A338" t="s">
        <v>8374</v>
      </c>
      <c r="B338" t="str">
        <f t="shared" ref="B338:B372" si="18">IF(A338="ENERO",REPLACE(A338,2,4,"nero"),IF(A338="FEBRERO",REPLACE(A338,2,6,"ebrero"),IF(A338="MARZO",REPLACE(A338,2,4,"arzo"),IF(A338="ABRIL",REPLACE(A338,2,4,"bril")*IF(A338="MAYO",REPLACE(A338,2,3,"ayo")*IF(A338="JUNIO",REPLACE(A338,2,4,"unio"),0))))))</f>
        <v>Marzo</v>
      </c>
      <c r="C338">
        <v>401</v>
      </c>
      <c r="D338">
        <v>2022</v>
      </c>
      <c r="E338" t="s">
        <v>8468</v>
      </c>
      <c r="F338" t="s">
        <v>7879</v>
      </c>
      <c r="G338" t="s">
        <v>0</v>
      </c>
      <c r="H338" t="str">
        <f t="shared" si="16"/>
        <v>CCF</v>
      </c>
      <c r="I338" t="str">
        <f t="shared" si="17"/>
        <v>Impreso por imprenta o tiquetes</v>
      </c>
      <c r="J338" s="81" t="s">
        <v>8765</v>
      </c>
      <c r="K338" s="81" t="s">
        <v>8039</v>
      </c>
      <c r="L338">
        <v>2</v>
      </c>
      <c r="M338" t="s">
        <v>8334</v>
      </c>
      <c r="N338" t="s">
        <v>8335</v>
      </c>
      <c r="O338">
        <v>0</v>
      </c>
      <c r="P338">
        <v>0</v>
      </c>
      <c r="Q338">
        <v>0</v>
      </c>
      <c r="R338">
        <v>425</v>
      </c>
      <c r="S338">
        <v>0</v>
      </c>
      <c r="T338">
        <v>0</v>
      </c>
      <c r="U338">
        <v>0</v>
      </c>
      <c r="V338">
        <v>55.25</v>
      </c>
      <c r="W338">
        <v>480.25</v>
      </c>
      <c r="X338" t="s">
        <v>8039</v>
      </c>
      <c r="Y338" t="s">
        <v>8236</v>
      </c>
      <c r="Z338" t="s">
        <v>8039</v>
      </c>
      <c r="AA338">
        <v>0</v>
      </c>
    </row>
    <row r="339" spans="1:27">
      <c r="A339" t="s">
        <v>8374</v>
      </c>
      <c r="B339" t="str">
        <f t="shared" si="18"/>
        <v>Marzo</v>
      </c>
      <c r="C339">
        <v>400</v>
      </c>
      <c r="D339">
        <v>2022</v>
      </c>
      <c r="E339" t="s">
        <v>8432</v>
      </c>
      <c r="F339" t="s">
        <v>7879</v>
      </c>
      <c r="G339" t="s">
        <v>0</v>
      </c>
      <c r="H339" t="str">
        <f t="shared" si="16"/>
        <v>CCF</v>
      </c>
      <c r="I339" t="str">
        <f t="shared" si="17"/>
        <v>Impreso por imprenta o tiquetes</v>
      </c>
      <c r="J339" s="81" t="s">
        <v>8765</v>
      </c>
      <c r="K339" s="81" t="s">
        <v>8039</v>
      </c>
      <c r="L339">
        <v>3017</v>
      </c>
      <c r="M339" t="s">
        <v>735</v>
      </c>
      <c r="N339" t="s">
        <v>736</v>
      </c>
      <c r="O339">
        <v>0</v>
      </c>
      <c r="P339">
        <v>0</v>
      </c>
      <c r="Q339">
        <v>0</v>
      </c>
      <c r="R339">
        <v>40</v>
      </c>
      <c r="S339">
        <v>0</v>
      </c>
      <c r="T339">
        <v>0</v>
      </c>
      <c r="U339">
        <v>0</v>
      </c>
      <c r="V339">
        <v>5.2</v>
      </c>
      <c r="W339">
        <v>45.2</v>
      </c>
      <c r="X339" t="s">
        <v>8039</v>
      </c>
      <c r="Y339" t="s">
        <v>8236</v>
      </c>
      <c r="Z339" t="s">
        <v>8039</v>
      </c>
      <c r="AA339">
        <v>0</v>
      </c>
    </row>
    <row r="340" spans="1:27">
      <c r="A340" t="s">
        <v>8374</v>
      </c>
      <c r="B340" t="str">
        <f t="shared" si="18"/>
        <v>Marzo</v>
      </c>
      <c r="C340">
        <v>399</v>
      </c>
      <c r="D340">
        <v>2022</v>
      </c>
      <c r="E340" t="s">
        <v>8490</v>
      </c>
      <c r="F340" t="s">
        <v>7879</v>
      </c>
      <c r="G340" t="s">
        <v>0</v>
      </c>
      <c r="H340" t="str">
        <f t="shared" si="16"/>
        <v>CCF</v>
      </c>
      <c r="I340" t="str">
        <f t="shared" si="17"/>
        <v>Impreso por imprenta o tiquetes</v>
      </c>
      <c r="J340" s="81" t="s">
        <v>8765</v>
      </c>
      <c r="K340" s="81" t="s">
        <v>8039</v>
      </c>
      <c r="L340">
        <v>48</v>
      </c>
      <c r="M340" t="s">
        <v>1689</v>
      </c>
      <c r="N340" t="s">
        <v>1690</v>
      </c>
      <c r="O340">
        <v>0</v>
      </c>
      <c r="P340">
        <v>0</v>
      </c>
      <c r="Q340">
        <v>0</v>
      </c>
      <c r="R340">
        <v>1143</v>
      </c>
      <c r="S340">
        <v>0</v>
      </c>
      <c r="T340">
        <v>0</v>
      </c>
      <c r="U340">
        <v>0</v>
      </c>
      <c r="V340">
        <v>148.59</v>
      </c>
      <c r="W340">
        <v>1291.5899999999999</v>
      </c>
      <c r="X340" t="s">
        <v>8039</v>
      </c>
      <c r="Y340" t="s">
        <v>8236</v>
      </c>
      <c r="Z340" t="s">
        <v>8039</v>
      </c>
      <c r="AA340">
        <v>0</v>
      </c>
    </row>
    <row r="341" spans="1:27">
      <c r="A341" t="s">
        <v>8374</v>
      </c>
      <c r="B341" t="str">
        <f t="shared" si="18"/>
        <v>Marzo</v>
      </c>
      <c r="C341">
        <v>398</v>
      </c>
      <c r="D341">
        <v>2022</v>
      </c>
      <c r="E341" t="s">
        <v>8432</v>
      </c>
      <c r="F341" t="s">
        <v>7879</v>
      </c>
      <c r="G341" t="s">
        <v>0</v>
      </c>
      <c r="H341" t="str">
        <f t="shared" si="16"/>
        <v>CCF</v>
      </c>
      <c r="I341" t="str">
        <f t="shared" si="17"/>
        <v>Impreso por imprenta o tiquetes</v>
      </c>
      <c r="J341" s="81" t="s">
        <v>8765</v>
      </c>
      <c r="K341" s="81" t="s">
        <v>8039</v>
      </c>
      <c r="L341">
        <v>2280</v>
      </c>
      <c r="M341" t="s">
        <v>761</v>
      </c>
      <c r="N341" t="s">
        <v>762</v>
      </c>
      <c r="O341">
        <v>0</v>
      </c>
      <c r="P341">
        <v>0</v>
      </c>
      <c r="Q341">
        <v>0</v>
      </c>
      <c r="R341">
        <v>182.5</v>
      </c>
      <c r="S341">
        <v>0</v>
      </c>
      <c r="T341">
        <v>0</v>
      </c>
      <c r="U341">
        <v>0</v>
      </c>
      <c r="V341">
        <v>23.725000000000001</v>
      </c>
      <c r="W341">
        <v>206.22499999999999</v>
      </c>
      <c r="X341" t="s">
        <v>8039</v>
      </c>
      <c r="Y341" t="s">
        <v>8236</v>
      </c>
      <c r="Z341" t="s">
        <v>8039</v>
      </c>
      <c r="AA341">
        <v>0</v>
      </c>
    </row>
    <row r="342" spans="1:27">
      <c r="A342" t="s">
        <v>8374</v>
      </c>
      <c r="B342" t="str">
        <f t="shared" si="18"/>
        <v>Marzo</v>
      </c>
      <c r="C342">
        <v>397</v>
      </c>
      <c r="D342">
        <v>2022</v>
      </c>
      <c r="E342" t="s">
        <v>8432</v>
      </c>
      <c r="F342" t="s">
        <v>7879</v>
      </c>
      <c r="G342" t="s">
        <v>0</v>
      </c>
      <c r="H342" t="str">
        <f t="shared" si="16"/>
        <v>CCF</v>
      </c>
      <c r="I342" t="str">
        <f t="shared" si="17"/>
        <v>Impreso por imprenta o tiquetes</v>
      </c>
      <c r="J342" s="81" t="s">
        <v>8765</v>
      </c>
      <c r="K342" s="81" t="s">
        <v>8039</v>
      </c>
      <c r="L342">
        <v>347</v>
      </c>
      <c r="M342" t="s">
        <v>1529</v>
      </c>
      <c r="N342" t="s">
        <v>1530</v>
      </c>
      <c r="O342">
        <v>0</v>
      </c>
      <c r="P342">
        <v>0</v>
      </c>
      <c r="Q342">
        <v>0</v>
      </c>
      <c r="R342">
        <v>78</v>
      </c>
      <c r="S342">
        <v>0</v>
      </c>
      <c r="T342">
        <v>0</v>
      </c>
      <c r="U342">
        <v>0</v>
      </c>
      <c r="V342">
        <v>10.14</v>
      </c>
      <c r="W342">
        <v>88.14</v>
      </c>
      <c r="X342" t="s">
        <v>8039</v>
      </c>
      <c r="Y342" t="s">
        <v>8236</v>
      </c>
      <c r="Z342" t="s">
        <v>8039</v>
      </c>
      <c r="AA342">
        <v>0</v>
      </c>
    </row>
    <row r="343" spans="1:27">
      <c r="A343" t="s">
        <v>8374</v>
      </c>
      <c r="B343" t="str">
        <f t="shared" si="18"/>
        <v>Marzo</v>
      </c>
      <c r="C343">
        <v>396</v>
      </c>
      <c r="D343">
        <v>2022</v>
      </c>
      <c r="E343" t="s">
        <v>8432</v>
      </c>
      <c r="F343" t="s">
        <v>7879</v>
      </c>
      <c r="G343" t="s">
        <v>0</v>
      </c>
      <c r="H343" t="str">
        <f t="shared" si="16"/>
        <v>CCF</v>
      </c>
      <c r="I343" t="str">
        <f t="shared" si="17"/>
        <v>Impreso por imprenta o tiquetes</v>
      </c>
      <c r="J343" s="81" t="s">
        <v>8765</v>
      </c>
      <c r="K343" s="81" t="s">
        <v>8039</v>
      </c>
      <c r="L343">
        <v>2597471</v>
      </c>
      <c r="M343" t="s">
        <v>1489</v>
      </c>
      <c r="N343" t="s">
        <v>1490</v>
      </c>
      <c r="O343">
        <v>0</v>
      </c>
      <c r="P343">
        <v>0</v>
      </c>
      <c r="Q343">
        <v>0</v>
      </c>
      <c r="R343">
        <v>39.96</v>
      </c>
      <c r="S343">
        <v>0</v>
      </c>
      <c r="T343">
        <v>0</v>
      </c>
      <c r="U343">
        <v>0</v>
      </c>
      <c r="V343">
        <v>5.1947999999999999</v>
      </c>
      <c r="W343">
        <v>45.154800000000002</v>
      </c>
      <c r="X343" t="s">
        <v>8039</v>
      </c>
      <c r="Y343" t="s">
        <v>8236</v>
      </c>
      <c r="Z343" t="s">
        <v>8039</v>
      </c>
      <c r="AA343">
        <v>0</v>
      </c>
    </row>
    <row r="344" spans="1:27">
      <c r="A344" t="s">
        <v>8374</v>
      </c>
      <c r="B344" t="str">
        <f t="shared" si="18"/>
        <v>Marzo</v>
      </c>
      <c r="C344">
        <v>395</v>
      </c>
      <c r="D344">
        <v>2022</v>
      </c>
      <c r="E344" t="s">
        <v>8432</v>
      </c>
      <c r="F344" t="s">
        <v>7879</v>
      </c>
      <c r="G344" t="s">
        <v>0</v>
      </c>
      <c r="H344" t="str">
        <f t="shared" si="16"/>
        <v>CCF</v>
      </c>
      <c r="I344" t="str">
        <f t="shared" si="17"/>
        <v>Impreso por imprenta o tiquetes</v>
      </c>
      <c r="J344" s="81" t="s">
        <v>8765</v>
      </c>
      <c r="K344" s="81" t="s">
        <v>8039</v>
      </c>
      <c r="L344">
        <v>2347</v>
      </c>
      <c r="M344" t="s">
        <v>7717</v>
      </c>
      <c r="N344" t="s">
        <v>7718</v>
      </c>
      <c r="O344">
        <v>0</v>
      </c>
      <c r="P344">
        <v>0</v>
      </c>
      <c r="Q344">
        <v>0</v>
      </c>
      <c r="R344">
        <v>440</v>
      </c>
      <c r="S344">
        <v>0</v>
      </c>
      <c r="T344">
        <v>0</v>
      </c>
      <c r="U344">
        <v>0</v>
      </c>
      <c r="V344">
        <v>57.2</v>
      </c>
      <c r="W344">
        <v>497.2</v>
      </c>
      <c r="X344" t="s">
        <v>8039</v>
      </c>
      <c r="Y344" t="s">
        <v>8236</v>
      </c>
      <c r="Z344" t="s">
        <v>8039</v>
      </c>
      <c r="AA344">
        <v>0</v>
      </c>
    </row>
    <row r="345" spans="1:27">
      <c r="A345" t="s">
        <v>8374</v>
      </c>
      <c r="B345" t="str">
        <f t="shared" si="18"/>
        <v>Marzo</v>
      </c>
      <c r="C345">
        <v>394</v>
      </c>
      <c r="D345">
        <v>2022</v>
      </c>
      <c r="E345" t="s">
        <v>8405</v>
      </c>
      <c r="F345" t="s">
        <v>7879</v>
      </c>
      <c r="G345" t="s">
        <v>0</v>
      </c>
      <c r="H345" t="str">
        <f t="shared" si="16"/>
        <v>CCF</v>
      </c>
      <c r="I345" t="str">
        <f t="shared" si="17"/>
        <v>Impreso por imprenta o tiquetes</v>
      </c>
      <c r="J345" s="81" t="s">
        <v>8765</v>
      </c>
      <c r="K345" s="81" t="s">
        <v>8039</v>
      </c>
      <c r="L345">
        <v>839772</v>
      </c>
      <c r="M345" t="s">
        <v>1571</v>
      </c>
      <c r="N345" t="s">
        <v>1572</v>
      </c>
      <c r="O345">
        <v>0</v>
      </c>
      <c r="P345">
        <v>0</v>
      </c>
      <c r="Q345">
        <v>0</v>
      </c>
      <c r="R345">
        <v>766.8</v>
      </c>
      <c r="S345">
        <v>0</v>
      </c>
      <c r="T345">
        <v>0</v>
      </c>
      <c r="U345">
        <v>0</v>
      </c>
      <c r="V345">
        <v>99.683999999999997</v>
      </c>
      <c r="W345">
        <v>866.48399999999992</v>
      </c>
      <c r="X345" t="s">
        <v>8039</v>
      </c>
      <c r="Y345" t="s">
        <v>8236</v>
      </c>
      <c r="Z345" t="s">
        <v>8251</v>
      </c>
      <c r="AA345">
        <v>7.67</v>
      </c>
    </row>
    <row r="346" spans="1:27">
      <c r="A346" t="s">
        <v>8374</v>
      </c>
      <c r="B346" t="str">
        <f t="shared" si="18"/>
        <v>Marzo</v>
      </c>
      <c r="C346">
        <v>393</v>
      </c>
      <c r="D346">
        <v>2022</v>
      </c>
      <c r="E346" t="s">
        <v>8393</v>
      </c>
      <c r="F346" t="s">
        <v>7879</v>
      </c>
      <c r="G346" t="s">
        <v>0</v>
      </c>
      <c r="H346" t="str">
        <f t="shared" si="16"/>
        <v>CCF</v>
      </c>
      <c r="I346" t="str">
        <f t="shared" si="17"/>
        <v>Impreso por imprenta o tiquetes</v>
      </c>
      <c r="J346" s="81" t="s">
        <v>8765</v>
      </c>
      <c r="K346" s="81" t="s">
        <v>8039</v>
      </c>
      <c r="L346">
        <v>844730</v>
      </c>
      <c r="M346" t="s">
        <v>1571</v>
      </c>
      <c r="N346" t="s">
        <v>1572</v>
      </c>
      <c r="O346">
        <v>0</v>
      </c>
      <c r="P346">
        <v>0</v>
      </c>
      <c r="Q346">
        <v>0</v>
      </c>
      <c r="R346">
        <v>51.03</v>
      </c>
      <c r="S346">
        <v>0</v>
      </c>
      <c r="T346">
        <v>0</v>
      </c>
      <c r="U346">
        <v>0</v>
      </c>
      <c r="V346">
        <v>6.6339000000000006</v>
      </c>
      <c r="W346">
        <v>57.663899999999998</v>
      </c>
      <c r="X346" t="s">
        <v>8039</v>
      </c>
      <c r="Y346" t="s">
        <v>8236</v>
      </c>
      <c r="Z346" t="s">
        <v>8039</v>
      </c>
      <c r="AA346">
        <v>0</v>
      </c>
    </row>
    <row r="347" spans="1:27">
      <c r="A347" t="s">
        <v>8374</v>
      </c>
      <c r="B347" t="str">
        <f t="shared" si="18"/>
        <v>Marzo</v>
      </c>
      <c r="C347">
        <v>392</v>
      </c>
      <c r="D347">
        <v>2022</v>
      </c>
      <c r="E347" t="s">
        <v>8393</v>
      </c>
      <c r="F347" t="s">
        <v>7879</v>
      </c>
      <c r="G347" t="s">
        <v>0</v>
      </c>
      <c r="H347" t="str">
        <f t="shared" si="16"/>
        <v>CCF</v>
      </c>
      <c r="I347" t="str">
        <f t="shared" si="17"/>
        <v>Impreso por imprenta o tiquetes</v>
      </c>
      <c r="J347" s="81" t="s">
        <v>8765</v>
      </c>
      <c r="K347" s="81" t="s">
        <v>8039</v>
      </c>
      <c r="L347">
        <v>3455</v>
      </c>
      <c r="M347" t="s">
        <v>1503</v>
      </c>
      <c r="N347" t="s">
        <v>1504</v>
      </c>
      <c r="O347">
        <v>0</v>
      </c>
      <c r="P347">
        <v>0</v>
      </c>
      <c r="Q347">
        <v>0</v>
      </c>
      <c r="R347">
        <v>1716.63</v>
      </c>
      <c r="S347">
        <v>0</v>
      </c>
      <c r="T347">
        <v>0</v>
      </c>
      <c r="U347">
        <v>0</v>
      </c>
      <c r="V347">
        <v>223.16190000000003</v>
      </c>
      <c r="W347">
        <v>1939.7919000000002</v>
      </c>
      <c r="X347" t="s">
        <v>8039</v>
      </c>
      <c r="Y347" t="s">
        <v>8236</v>
      </c>
      <c r="Z347" t="s">
        <v>8039</v>
      </c>
      <c r="AA347">
        <v>0</v>
      </c>
    </row>
    <row r="348" spans="1:27">
      <c r="A348" t="s">
        <v>8374</v>
      </c>
      <c r="B348" t="str">
        <f t="shared" si="18"/>
        <v>Marzo</v>
      </c>
      <c r="C348">
        <v>391</v>
      </c>
      <c r="D348">
        <v>2022</v>
      </c>
      <c r="E348" t="s">
        <v>8401</v>
      </c>
      <c r="F348" t="s">
        <v>7879</v>
      </c>
      <c r="G348" t="s">
        <v>0</v>
      </c>
      <c r="H348" t="str">
        <f t="shared" si="16"/>
        <v>CCF</v>
      </c>
      <c r="I348" t="str">
        <f t="shared" si="17"/>
        <v>Impreso por imprenta o tiquetes</v>
      </c>
      <c r="J348" s="81" t="s">
        <v>8765</v>
      </c>
      <c r="K348" s="81" t="s">
        <v>8039</v>
      </c>
      <c r="L348">
        <v>18931</v>
      </c>
      <c r="M348" t="s">
        <v>1646</v>
      </c>
      <c r="N348" t="s">
        <v>1647</v>
      </c>
      <c r="O348">
        <v>0</v>
      </c>
      <c r="P348">
        <v>0</v>
      </c>
      <c r="Q348">
        <v>0</v>
      </c>
      <c r="R348">
        <v>50</v>
      </c>
      <c r="S348">
        <v>0</v>
      </c>
      <c r="T348">
        <v>0</v>
      </c>
      <c r="U348">
        <v>0</v>
      </c>
      <c r="V348">
        <v>6.5</v>
      </c>
      <c r="W348">
        <v>56.5</v>
      </c>
      <c r="X348" t="s">
        <v>8039</v>
      </c>
      <c r="Y348" t="s">
        <v>8236</v>
      </c>
      <c r="Z348" t="s">
        <v>8039</v>
      </c>
      <c r="AA348">
        <v>0</v>
      </c>
    </row>
    <row r="349" spans="1:27">
      <c r="A349" t="s">
        <v>8374</v>
      </c>
      <c r="B349" t="str">
        <f t="shared" si="18"/>
        <v>Marzo</v>
      </c>
      <c r="C349">
        <v>390</v>
      </c>
      <c r="D349">
        <v>2022</v>
      </c>
      <c r="E349" t="s">
        <v>8405</v>
      </c>
      <c r="F349" t="s">
        <v>7879</v>
      </c>
      <c r="G349" t="s">
        <v>0</v>
      </c>
      <c r="H349" t="str">
        <f t="shared" si="16"/>
        <v>CCF</v>
      </c>
      <c r="I349" t="str">
        <f t="shared" si="17"/>
        <v>Impreso por imprenta o tiquetes</v>
      </c>
      <c r="J349" s="81" t="s">
        <v>8765</v>
      </c>
      <c r="K349" s="81" t="s">
        <v>8039</v>
      </c>
      <c r="L349">
        <v>5</v>
      </c>
      <c r="M349" t="s">
        <v>130</v>
      </c>
      <c r="N349" t="s">
        <v>131</v>
      </c>
      <c r="O349">
        <v>0</v>
      </c>
      <c r="P349">
        <v>0</v>
      </c>
      <c r="Q349">
        <v>0</v>
      </c>
      <c r="R349">
        <v>913.27</v>
      </c>
      <c r="S349">
        <v>0</v>
      </c>
      <c r="T349">
        <v>0</v>
      </c>
      <c r="U349">
        <v>0</v>
      </c>
      <c r="V349">
        <v>118.7251</v>
      </c>
      <c r="W349">
        <v>1031.9951000000001</v>
      </c>
      <c r="X349" t="s">
        <v>8039</v>
      </c>
      <c r="Y349" t="s">
        <v>8236</v>
      </c>
      <c r="Z349" t="s">
        <v>8039</v>
      </c>
      <c r="AA349">
        <v>0</v>
      </c>
    </row>
    <row r="350" spans="1:27">
      <c r="A350" t="s">
        <v>8374</v>
      </c>
      <c r="B350" t="str">
        <f t="shared" si="18"/>
        <v>Marzo</v>
      </c>
      <c r="C350">
        <v>389</v>
      </c>
      <c r="D350">
        <v>2022</v>
      </c>
      <c r="E350" t="s">
        <v>8405</v>
      </c>
      <c r="F350" t="s">
        <v>7879</v>
      </c>
      <c r="G350" t="s">
        <v>0</v>
      </c>
      <c r="H350" t="str">
        <f t="shared" si="16"/>
        <v>CCF</v>
      </c>
      <c r="I350" t="str">
        <f t="shared" si="17"/>
        <v>Impreso por imprenta o tiquetes</v>
      </c>
      <c r="J350" s="81" t="s">
        <v>8765</v>
      </c>
      <c r="K350" s="81" t="s">
        <v>8039</v>
      </c>
      <c r="L350">
        <v>2346</v>
      </c>
      <c r="M350" t="s">
        <v>761</v>
      </c>
      <c r="N350" t="s">
        <v>762</v>
      </c>
      <c r="O350">
        <v>0</v>
      </c>
      <c r="P350">
        <v>0</v>
      </c>
      <c r="Q350">
        <v>0</v>
      </c>
      <c r="R350">
        <v>11.5</v>
      </c>
      <c r="S350">
        <v>0</v>
      </c>
      <c r="T350">
        <v>0</v>
      </c>
      <c r="U350">
        <v>0</v>
      </c>
      <c r="V350">
        <v>1.4950000000000001</v>
      </c>
      <c r="W350">
        <v>12.995000000000001</v>
      </c>
      <c r="X350" t="s">
        <v>8039</v>
      </c>
      <c r="Y350" t="s">
        <v>8236</v>
      </c>
      <c r="Z350" t="s">
        <v>8039</v>
      </c>
      <c r="AA350">
        <v>0</v>
      </c>
    </row>
    <row r="351" spans="1:27">
      <c r="A351" t="s">
        <v>8374</v>
      </c>
      <c r="B351" t="str">
        <f t="shared" si="18"/>
        <v>Marzo</v>
      </c>
      <c r="C351">
        <v>388</v>
      </c>
      <c r="D351">
        <v>2022</v>
      </c>
      <c r="E351" t="s">
        <v>8409</v>
      </c>
      <c r="F351" t="s">
        <v>7879</v>
      </c>
      <c r="G351" t="s">
        <v>0</v>
      </c>
      <c r="H351" t="str">
        <f t="shared" si="16"/>
        <v>CCF</v>
      </c>
      <c r="I351" t="str">
        <f t="shared" si="17"/>
        <v>Impreso por imprenta o tiquetes</v>
      </c>
      <c r="J351" s="81" t="s">
        <v>8765</v>
      </c>
      <c r="K351" s="81" t="s">
        <v>8039</v>
      </c>
      <c r="L351">
        <v>436</v>
      </c>
      <c r="M351" t="s">
        <v>1543</v>
      </c>
      <c r="N351" t="s">
        <v>1544</v>
      </c>
      <c r="O351">
        <v>0</v>
      </c>
      <c r="P351">
        <v>0</v>
      </c>
      <c r="Q351">
        <v>0</v>
      </c>
      <c r="R351">
        <v>229.75</v>
      </c>
      <c r="S351">
        <v>0</v>
      </c>
      <c r="T351">
        <v>0</v>
      </c>
      <c r="U351">
        <v>0</v>
      </c>
      <c r="V351">
        <v>29.8675</v>
      </c>
      <c r="W351">
        <v>259.61750000000001</v>
      </c>
      <c r="X351" t="s">
        <v>8039</v>
      </c>
      <c r="Y351" t="s">
        <v>8236</v>
      </c>
      <c r="Z351" t="s">
        <v>8039</v>
      </c>
      <c r="AA351">
        <v>0</v>
      </c>
    </row>
    <row r="352" spans="1:27">
      <c r="A352" t="s">
        <v>8374</v>
      </c>
      <c r="B352" t="str">
        <f t="shared" si="18"/>
        <v>Marzo</v>
      </c>
      <c r="C352">
        <v>387</v>
      </c>
      <c r="D352">
        <v>2022</v>
      </c>
      <c r="E352" t="s">
        <v>8491</v>
      </c>
      <c r="F352" t="s">
        <v>7879</v>
      </c>
      <c r="G352" t="s">
        <v>0</v>
      </c>
      <c r="H352" t="str">
        <f t="shared" si="16"/>
        <v>CCF</v>
      </c>
      <c r="I352" t="str">
        <f t="shared" si="17"/>
        <v>Impreso por imprenta o tiquetes</v>
      </c>
      <c r="J352" s="81" t="s">
        <v>8765</v>
      </c>
      <c r="K352" s="81" t="s">
        <v>8039</v>
      </c>
      <c r="L352">
        <v>537</v>
      </c>
      <c r="M352" t="s">
        <v>1543</v>
      </c>
      <c r="N352" t="s">
        <v>1544</v>
      </c>
      <c r="O352">
        <v>0</v>
      </c>
      <c r="P352">
        <v>0</v>
      </c>
      <c r="Q352">
        <v>0</v>
      </c>
      <c r="R352">
        <v>362</v>
      </c>
      <c r="S352">
        <v>0</v>
      </c>
      <c r="T352">
        <v>0</v>
      </c>
      <c r="U352">
        <v>0</v>
      </c>
      <c r="V352">
        <v>47.06</v>
      </c>
      <c r="W352">
        <v>409.06</v>
      </c>
      <c r="X352" t="s">
        <v>8039</v>
      </c>
      <c r="Y352" t="s">
        <v>8236</v>
      </c>
      <c r="Z352" t="s">
        <v>8039</v>
      </c>
      <c r="AA352">
        <v>0</v>
      </c>
    </row>
    <row r="353" spans="1:27">
      <c r="A353" t="s">
        <v>8374</v>
      </c>
      <c r="B353" t="str">
        <f t="shared" si="18"/>
        <v>Marzo</v>
      </c>
      <c r="C353">
        <v>386</v>
      </c>
      <c r="D353">
        <v>2022</v>
      </c>
      <c r="E353" t="s">
        <v>8419</v>
      </c>
      <c r="F353" t="s">
        <v>7879</v>
      </c>
      <c r="G353" t="s">
        <v>0</v>
      </c>
      <c r="H353" t="str">
        <f t="shared" si="16"/>
        <v>CCF</v>
      </c>
      <c r="I353" t="str">
        <f t="shared" si="17"/>
        <v>Impreso por imprenta o tiquetes</v>
      </c>
      <c r="J353" s="81" t="s">
        <v>8765</v>
      </c>
      <c r="K353" s="81" t="s">
        <v>8039</v>
      </c>
      <c r="L353">
        <v>121</v>
      </c>
      <c r="M353" t="s">
        <v>471</v>
      </c>
      <c r="N353" t="s">
        <v>472</v>
      </c>
      <c r="O353">
        <v>0</v>
      </c>
      <c r="P353">
        <v>0</v>
      </c>
      <c r="Q353">
        <v>0</v>
      </c>
      <c r="R353">
        <v>14.96</v>
      </c>
      <c r="S353">
        <v>0</v>
      </c>
      <c r="T353">
        <v>0</v>
      </c>
      <c r="U353">
        <v>0</v>
      </c>
      <c r="V353">
        <v>1.9448000000000001</v>
      </c>
      <c r="W353">
        <v>16.904800000000002</v>
      </c>
      <c r="X353" t="s">
        <v>8039</v>
      </c>
      <c r="Y353" t="s">
        <v>8236</v>
      </c>
      <c r="Z353" t="s">
        <v>8039</v>
      </c>
      <c r="AA353">
        <v>0</v>
      </c>
    </row>
    <row r="354" spans="1:27">
      <c r="A354" t="s">
        <v>8374</v>
      </c>
      <c r="B354" t="str">
        <f t="shared" si="18"/>
        <v>Marzo</v>
      </c>
      <c r="C354">
        <v>385</v>
      </c>
      <c r="D354">
        <v>2022</v>
      </c>
      <c r="E354" t="s">
        <v>8419</v>
      </c>
      <c r="F354" t="s">
        <v>7879</v>
      </c>
      <c r="G354" t="s">
        <v>0</v>
      </c>
      <c r="H354" t="str">
        <f t="shared" si="16"/>
        <v>CCF</v>
      </c>
      <c r="I354" t="str">
        <f t="shared" si="17"/>
        <v>Impreso por imprenta o tiquetes</v>
      </c>
      <c r="J354" s="81" t="s">
        <v>8765</v>
      </c>
      <c r="K354" s="81" t="s">
        <v>8039</v>
      </c>
      <c r="L354">
        <v>39683</v>
      </c>
      <c r="M354" t="s">
        <v>1494</v>
      </c>
      <c r="N354" t="s">
        <v>1495</v>
      </c>
      <c r="O354">
        <v>0</v>
      </c>
      <c r="P354">
        <v>0</v>
      </c>
      <c r="Q354">
        <v>0</v>
      </c>
      <c r="R354">
        <v>6.73</v>
      </c>
      <c r="S354">
        <v>0</v>
      </c>
      <c r="T354">
        <v>0</v>
      </c>
      <c r="U354">
        <v>0</v>
      </c>
      <c r="V354">
        <v>0.87490000000000012</v>
      </c>
      <c r="W354">
        <v>7.6049000000000007</v>
      </c>
      <c r="X354" t="s">
        <v>8039</v>
      </c>
      <c r="Y354" t="s">
        <v>8236</v>
      </c>
      <c r="Z354" t="s">
        <v>8039</v>
      </c>
      <c r="AA354">
        <v>0</v>
      </c>
    </row>
    <row r="355" spans="1:27">
      <c r="A355" t="s">
        <v>8374</v>
      </c>
      <c r="B355" t="str">
        <f t="shared" si="18"/>
        <v>Marzo</v>
      </c>
      <c r="C355">
        <v>384</v>
      </c>
      <c r="D355">
        <v>2022</v>
      </c>
      <c r="E355" t="s">
        <v>8419</v>
      </c>
      <c r="F355" t="s">
        <v>7879</v>
      </c>
      <c r="G355" t="s">
        <v>0</v>
      </c>
      <c r="H355" t="str">
        <f t="shared" si="16"/>
        <v>CCF</v>
      </c>
      <c r="I355" t="str">
        <f t="shared" si="17"/>
        <v>Impreso por imprenta o tiquetes</v>
      </c>
      <c r="J355" s="81" t="s">
        <v>8765</v>
      </c>
      <c r="K355" s="81" t="s">
        <v>8039</v>
      </c>
      <c r="L355">
        <v>3067</v>
      </c>
      <c r="M355" t="s">
        <v>735</v>
      </c>
      <c r="N355" t="s">
        <v>736</v>
      </c>
      <c r="O355">
        <v>0</v>
      </c>
      <c r="P355">
        <v>0</v>
      </c>
      <c r="Q355">
        <v>0</v>
      </c>
      <c r="R355">
        <v>160</v>
      </c>
      <c r="S355">
        <v>0</v>
      </c>
      <c r="T355">
        <v>0</v>
      </c>
      <c r="U355">
        <v>0</v>
      </c>
      <c r="V355">
        <v>20.8</v>
      </c>
      <c r="W355">
        <v>180.8</v>
      </c>
      <c r="X355" t="s">
        <v>8039</v>
      </c>
      <c r="Y355" t="s">
        <v>8236</v>
      </c>
      <c r="Z355" t="s">
        <v>8039</v>
      </c>
      <c r="AA355">
        <v>0</v>
      </c>
    </row>
    <row r="356" spans="1:27">
      <c r="A356" t="s">
        <v>8374</v>
      </c>
      <c r="B356" t="str">
        <f t="shared" si="18"/>
        <v>Marzo</v>
      </c>
      <c r="C356">
        <v>383</v>
      </c>
      <c r="D356">
        <v>2022</v>
      </c>
      <c r="E356" t="s">
        <v>8423</v>
      </c>
      <c r="F356" t="s">
        <v>7879</v>
      </c>
      <c r="G356" t="s">
        <v>0</v>
      </c>
      <c r="H356" t="str">
        <f t="shared" si="16"/>
        <v>CCF</v>
      </c>
      <c r="I356" t="str">
        <f t="shared" si="17"/>
        <v>Impreso por imprenta o tiquetes</v>
      </c>
      <c r="J356" s="81" t="s">
        <v>8765</v>
      </c>
      <c r="K356" s="81" t="s">
        <v>8039</v>
      </c>
      <c r="L356">
        <v>534</v>
      </c>
      <c r="M356" t="s">
        <v>1732</v>
      </c>
      <c r="N356" t="s">
        <v>1733</v>
      </c>
      <c r="O356">
        <v>0</v>
      </c>
      <c r="P356">
        <v>0</v>
      </c>
      <c r="Q356">
        <v>0</v>
      </c>
      <c r="R356">
        <v>715</v>
      </c>
      <c r="S356">
        <v>0</v>
      </c>
      <c r="T356">
        <v>0</v>
      </c>
      <c r="U356">
        <v>0</v>
      </c>
      <c r="V356">
        <v>92.95</v>
      </c>
      <c r="W356">
        <v>807.95</v>
      </c>
      <c r="X356" t="s">
        <v>8039</v>
      </c>
      <c r="Y356" t="s">
        <v>8236</v>
      </c>
      <c r="Z356" t="s">
        <v>8039</v>
      </c>
      <c r="AA356">
        <v>0</v>
      </c>
    </row>
    <row r="357" spans="1:27">
      <c r="A357" t="s">
        <v>8374</v>
      </c>
      <c r="B357" t="str">
        <f t="shared" si="18"/>
        <v>Marzo</v>
      </c>
      <c r="C357">
        <v>382</v>
      </c>
      <c r="D357">
        <v>2022</v>
      </c>
      <c r="E357" t="s">
        <v>8423</v>
      </c>
      <c r="F357" t="s">
        <v>7879</v>
      </c>
      <c r="G357" t="s">
        <v>0</v>
      </c>
      <c r="H357" t="str">
        <f t="shared" si="16"/>
        <v>CCF</v>
      </c>
      <c r="I357" t="str">
        <f t="shared" si="17"/>
        <v>Impreso por imprenta o tiquetes</v>
      </c>
      <c r="J357" s="81" t="s">
        <v>8765</v>
      </c>
      <c r="K357" s="81" t="s">
        <v>8039</v>
      </c>
      <c r="L357">
        <v>535</v>
      </c>
      <c r="M357" t="s">
        <v>1732</v>
      </c>
      <c r="N357" t="s">
        <v>1733</v>
      </c>
      <c r="O357">
        <v>0</v>
      </c>
      <c r="P357">
        <v>0</v>
      </c>
      <c r="Q357">
        <v>0</v>
      </c>
      <c r="R357">
        <v>224</v>
      </c>
      <c r="S357">
        <v>0</v>
      </c>
      <c r="T357">
        <v>0</v>
      </c>
      <c r="U357">
        <v>0</v>
      </c>
      <c r="V357">
        <v>29.12</v>
      </c>
      <c r="W357">
        <v>253.12</v>
      </c>
      <c r="X357" t="s">
        <v>8039</v>
      </c>
      <c r="Y357" t="s">
        <v>8236</v>
      </c>
      <c r="Z357" t="s">
        <v>8039</v>
      </c>
      <c r="AA357">
        <v>0</v>
      </c>
    </row>
    <row r="358" spans="1:27">
      <c r="A358" t="s">
        <v>8374</v>
      </c>
      <c r="B358" t="str">
        <f t="shared" si="18"/>
        <v>Marzo</v>
      </c>
      <c r="C358">
        <v>381</v>
      </c>
      <c r="D358">
        <v>2022</v>
      </c>
      <c r="E358" t="s">
        <v>8426</v>
      </c>
      <c r="F358" t="s">
        <v>7879</v>
      </c>
      <c r="G358" t="s">
        <v>0</v>
      </c>
      <c r="H358" t="str">
        <f t="shared" si="16"/>
        <v>CCF</v>
      </c>
      <c r="I358" t="str">
        <f t="shared" si="17"/>
        <v>Impreso por imprenta o tiquetes</v>
      </c>
      <c r="J358" s="81" t="s">
        <v>8765</v>
      </c>
      <c r="K358" s="81" t="s">
        <v>8039</v>
      </c>
      <c r="L358">
        <v>1043</v>
      </c>
      <c r="M358" t="s">
        <v>1657</v>
      </c>
      <c r="N358" t="s">
        <v>1658</v>
      </c>
      <c r="O358">
        <v>0</v>
      </c>
      <c r="P358">
        <v>0</v>
      </c>
      <c r="Q358">
        <v>0</v>
      </c>
      <c r="R358">
        <v>147.43</v>
      </c>
      <c r="S358">
        <v>0</v>
      </c>
      <c r="T358">
        <v>0</v>
      </c>
      <c r="U358">
        <v>0</v>
      </c>
      <c r="V358">
        <v>19.165900000000001</v>
      </c>
      <c r="W358">
        <v>166.5959</v>
      </c>
      <c r="X358" t="s">
        <v>8039</v>
      </c>
      <c r="Y358" t="s">
        <v>8236</v>
      </c>
      <c r="Z358" t="s">
        <v>8039</v>
      </c>
      <c r="AA358">
        <v>0</v>
      </c>
    </row>
    <row r="359" spans="1:27">
      <c r="A359" t="s">
        <v>8374</v>
      </c>
      <c r="B359" t="str">
        <f t="shared" si="18"/>
        <v>Marzo</v>
      </c>
      <c r="C359">
        <v>380</v>
      </c>
      <c r="D359">
        <v>2022</v>
      </c>
      <c r="E359" t="s">
        <v>8436</v>
      </c>
      <c r="F359" t="s">
        <v>7879</v>
      </c>
      <c r="G359" t="s">
        <v>0</v>
      </c>
      <c r="H359" t="str">
        <f t="shared" si="16"/>
        <v>CCF</v>
      </c>
      <c r="I359" t="str">
        <f t="shared" si="17"/>
        <v>Impreso por imprenta o tiquetes</v>
      </c>
      <c r="J359" s="81" t="s">
        <v>8765</v>
      </c>
      <c r="K359" s="81" t="s">
        <v>8039</v>
      </c>
      <c r="L359">
        <v>2198</v>
      </c>
      <c r="M359" t="s">
        <v>1605</v>
      </c>
      <c r="N359" t="s">
        <v>1606</v>
      </c>
      <c r="O359">
        <v>0</v>
      </c>
      <c r="P359">
        <v>0</v>
      </c>
      <c r="Q359">
        <v>0</v>
      </c>
      <c r="R359">
        <v>2710.46</v>
      </c>
      <c r="S359">
        <v>0</v>
      </c>
      <c r="T359">
        <v>0</v>
      </c>
      <c r="U359">
        <v>0</v>
      </c>
      <c r="V359">
        <v>352.35980000000001</v>
      </c>
      <c r="W359">
        <v>3062.8198000000002</v>
      </c>
      <c r="X359" t="s">
        <v>8039</v>
      </c>
      <c r="Y359" t="s">
        <v>8236</v>
      </c>
      <c r="Z359" t="s">
        <v>8039</v>
      </c>
      <c r="AA359">
        <v>0</v>
      </c>
    </row>
    <row r="360" spans="1:27">
      <c r="A360" t="s">
        <v>8374</v>
      </c>
      <c r="B360" t="str">
        <f t="shared" si="18"/>
        <v>Marzo</v>
      </c>
      <c r="C360">
        <v>379</v>
      </c>
      <c r="D360">
        <v>2022</v>
      </c>
      <c r="E360" t="s">
        <v>8436</v>
      </c>
      <c r="F360" t="s">
        <v>7879</v>
      </c>
      <c r="G360" t="s">
        <v>0</v>
      </c>
      <c r="H360" t="str">
        <f t="shared" si="16"/>
        <v>CCF</v>
      </c>
      <c r="I360" t="str">
        <f t="shared" si="17"/>
        <v>Impreso por imprenta o tiquetes</v>
      </c>
      <c r="J360" s="81" t="s">
        <v>8765</v>
      </c>
      <c r="K360" s="81" t="s">
        <v>8039</v>
      </c>
      <c r="L360">
        <v>560525</v>
      </c>
      <c r="M360" t="s">
        <v>1512</v>
      </c>
      <c r="N360" t="s">
        <v>1513</v>
      </c>
      <c r="O360">
        <v>0</v>
      </c>
      <c r="P360">
        <v>0</v>
      </c>
      <c r="Q360">
        <v>0</v>
      </c>
      <c r="R360">
        <v>4.6900000000000004</v>
      </c>
      <c r="S360">
        <v>0</v>
      </c>
      <c r="T360">
        <v>0</v>
      </c>
      <c r="U360">
        <v>0</v>
      </c>
      <c r="V360">
        <v>0.60970000000000002</v>
      </c>
      <c r="W360">
        <v>5.2997000000000005</v>
      </c>
      <c r="X360" t="s">
        <v>8039</v>
      </c>
      <c r="Y360" t="s">
        <v>8236</v>
      </c>
      <c r="Z360" t="s">
        <v>8039</v>
      </c>
      <c r="AA360">
        <v>0</v>
      </c>
    </row>
    <row r="361" spans="1:27">
      <c r="A361" t="s">
        <v>8374</v>
      </c>
      <c r="B361" t="str">
        <f t="shared" si="18"/>
        <v>Marzo</v>
      </c>
      <c r="C361">
        <v>378</v>
      </c>
      <c r="D361">
        <v>2022</v>
      </c>
      <c r="E361" t="s">
        <v>8436</v>
      </c>
      <c r="F361" t="s">
        <v>7879</v>
      </c>
      <c r="G361" t="s">
        <v>0</v>
      </c>
      <c r="H361" t="str">
        <f t="shared" si="16"/>
        <v>CCF</v>
      </c>
      <c r="I361" t="str">
        <f t="shared" si="17"/>
        <v>Impreso por imprenta o tiquetes</v>
      </c>
      <c r="J361" s="81" t="s">
        <v>8765</v>
      </c>
      <c r="K361" s="81" t="s">
        <v>8039</v>
      </c>
      <c r="L361">
        <v>204421</v>
      </c>
      <c r="M361" t="s">
        <v>1642</v>
      </c>
      <c r="N361" t="s">
        <v>1643</v>
      </c>
      <c r="O361">
        <v>0</v>
      </c>
      <c r="P361">
        <v>0</v>
      </c>
      <c r="Q361">
        <v>0</v>
      </c>
      <c r="R361">
        <v>51.98</v>
      </c>
      <c r="S361">
        <v>0</v>
      </c>
      <c r="T361">
        <v>0</v>
      </c>
      <c r="U361">
        <v>0</v>
      </c>
      <c r="V361">
        <v>6.7573999999999996</v>
      </c>
      <c r="W361">
        <v>58.737399999999994</v>
      </c>
      <c r="X361" t="s">
        <v>8039</v>
      </c>
      <c r="Y361" t="s">
        <v>8236</v>
      </c>
      <c r="Z361" t="s">
        <v>8039</v>
      </c>
      <c r="AA361">
        <v>0</v>
      </c>
    </row>
    <row r="362" spans="1:27">
      <c r="A362" t="s">
        <v>8374</v>
      </c>
      <c r="B362" t="str">
        <f t="shared" si="18"/>
        <v>Marzo</v>
      </c>
      <c r="C362">
        <v>377</v>
      </c>
      <c r="D362">
        <v>2022</v>
      </c>
      <c r="E362" t="s">
        <v>8465</v>
      </c>
      <c r="F362" t="s">
        <v>7879</v>
      </c>
      <c r="G362" t="s">
        <v>0</v>
      </c>
      <c r="H362" t="str">
        <f t="shared" si="16"/>
        <v>CCF</v>
      </c>
      <c r="I362" t="str">
        <f t="shared" si="17"/>
        <v>Impreso por imprenta o tiquetes</v>
      </c>
      <c r="J362" s="81" t="s">
        <v>8765</v>
      </c>
      <c r="K362" s="81" t="s">
        <v>8039</v>
      </c>
      <c r="L362">
        <v>447663</v>
      </c>
      <c r="M362" t="s">
        <v>1481</v>
      </c>
      <c r="N362" t="s">
        <v>1482</v>
      </c>
      <c r="O362">
        <v>0</v>
      </c>
      <c r="P362">
        <v>0</v>
      </c>
      <c r="Q362">
        <v>0</v>
      </c>
      <c r="R362">
        <v>19.91</v>
      </c>
      <c r="S362">
        <v>0</v>
      </c>
      <c r="T362">
        <v>0</v>
      </c>
      <c r="U362">
        <v>0</v>
      </c>
      <c r="V362">
        <v>2.5883000000000003</v>
      </c>
      <c r="W362">
        <v>22.4983</v>
      </c>
      <c r="X362" t="s">
        <v>8039</v>
      </c>
      <c r="Y362" t="s">
        <v>8236</v>
      </c>
      <c r="Z362" t="s">
        <v>8039</v>
      </c>
      <c r="AA362">
        <v>0</v>
      </c>
    </row>
    <row r="363" spans="1:27">
      <c r="A363" t="s">
        <v>8374</v>
      </c>
      <c r="B363" t="str">
        <f t="shared" si="18"/>
        <v>Marzo</v>
      </c>
      <c r="C363">
        <v>376</v>
      </c>
      <c r="D363">
        <v>2022</v>
      </c>
      <c r="E363" t="s">
        <v>8419</v>
      </c>
      <c r="F363" t="s">
        <v>7879</v>
      </c>
      <c r="G363" t="s">
        <v>0</v>
      </c>
      <c r="H363" t="str">
        <f t="shared" si="16"/>
        <v>CCF</v>
      </c>
      <c r="I363" t="str">
        <f t="shared" si="17"/>
        <v>Impreso por imprenta o tiquetes</v>
      </c>
      <c r="J363" s="81" t="s">
        <v>8765</v>
      </c>
      <c r="K363" s="81" t="s">
        <v>8039</v>
      </c>
      <c r="L363">
        <v>58559</v>
      </c>
      <c r="M363" t="s">
        <v>1481</v>
      </c>
      <c r="N363" t="s">
        <v>1482</v>
      </c>
      <c r="O363">
        <v>0</v>
      </c>
      <c r="P363">
        <v>0</v>
      </c>
      <c r="Q363">
        <v>0</v>
      </c>
      <c r="R363">
        <v>24.79</v>
      </c>
      <c r="S363">
        <v>0</v>
      </c>
      <c r="T363">
        <v>0</v>
      </c>
      <c r="U363">
        <v>0</v>
      </c>
      <c r="V363">
        <v>3.2227000000000001</v>
      </c>
      <c r="W363">
        <v>28.012699999999999</v>
      </c>
      <c r="X363" t="s">
        <v>8039</v>
      </c>
      <c r="Y363" t="s">
        <v>8236</v>
      </c>
      <c r="Z363" t="s">
        <v>8039</v>
      </c>
      <c r="AA363">
        <v>0</v>
      </c>
    </row>
    <row r="364" spans="1:27">
      <c r="A364" t="s">
        <v>8374</v>
      </c>
      <c r="B364" t="str">
        <f t="shared" si="18"/>
        <v>Marzo</v>
      </c>
      <c r="C364">
        <v>375</v>
      </c>
      <c r="D364">
        <v>2022</v>
      </c>
      <c r="E364" t="s">
        <v>8442</v>
      </c>
      <c r="F364" t="s">
        <v>7879</v>
      </c>
      <c r="G364" t="s">
        <v>0</v>
      </c>
      <c r="H364" t="str">
        <f t="shared" si="16"/>
        <v>CCF</v>
      </c>
      <c r="I364" t="str">
        <f t="shared" si="17"/>
        <v>Impreso por imprenta o tiquetes</v>
      </c>
      <c r="J364" s="81" t="s">
        <v>8765</v>
      </c>
      <c r="K364" s="81" t="s">
        <v>8039</v>
      </c>
      <c r="L364">
        <v>58189</v>
      </c>
      <c r="M364" t="s">
        <v>1481</v>
      </c>
      <c r="N364" t="s">
        <v>1482</v>
      </c>
      <c r="O364">
        <v>0</v>
      </c>
      <c r="P364">
        <v>0</v>
      </c>
      <c r="Q364">
        <v>0</v>
      </c>
      <c r="R364">
        <v>23.89</v>
      </c>
      <c r="S364">
        <v>0</v>
      </c>
      <c r="T364">
        <v>0</v>
      </c>
      <c r="U364">
        <v>0</v>
      </c>
      <c r="V364">
        <v>3.1057000000000001</v>
      </c>
      <c r="W364">
        <v>26.995699999999999</v>
      </c>
      <c r="X364" t="s">
        <v>8039</v>
      </c>
      <c r="Y364" t="s">
        <v>8236</v>
      </c>
      <c r="Z364" t="s">
        <v>8039</v>
      </c>
      <c r="AA364">
        <v>0</v>
      </c>
    </row>
    <row r="365" spans="1:27">
      <c r="A365" t="s">
        <v>8374</v>
      </c>
      <c r="B365" t="str">
        <f t="shared" si="18"/>
        <v>Marzo</v>
      </c>
      <c r="C365">
        <v>374</v>
      </c>
      <c r="D365">
        <v>2022</v>
      </c>
      <c r="E365" t="s">
        <v>8375</v>
      </c>
      <c r="F365" t="s">
        <v>7879</v>
      </c>
      <c r="G365" t="s">
        <v>0</v>
      </c>
      <c r="H365" t="str">
        <f t="shared" si="16"/>
        <v>CCF</v>
      </c>
      <c r="I365" t="str">
        <f t="shared" si="17"/>
        <v>Impreso por imprenta o tiquetes</v>
      </c>
      <c r="J365" s="81" t="s">
        <v>8765</v>
      </c>
      <c r="K365" s="81" t="s">
        <v>8039</v>
      </c>
      <c r="L365">
        <v>65303</v>
      </c>
      <c r="M365" t="s">
        <v>1481</v>
      </c>
      <c r="N365" t="s">
        <v>1482</v>
      </c>
      <c r="O365">
        <v>0</v>
      </c>
      <c r="P365">
        <v>0</v>
      </c>
      <c r="Q365">
        <v>0</v>
      </c>
      <c r="R365">
        <v>23.89</v>
      </c>
      <c r="S365">
        <v>0</v>
      </c>
      <c r="T365">
        <v>0</v>
      </c>
      <c r="U365">
        <v>0</v>
      </c>
      <c r="V365">
        <v>3.1057000000000001</v>
      </c>
      <c r="W365">
        <v>26.995699999999999</v>
      </c>
      <c r="X365" t="s">
        <v>8039</v>
      </c>
      <c r="Y365" t="s">
        <v>8236</v>
      </c>
      <c r="Z365" t="s">
        <v>8039</v>
      </c>
      <c r="AA365">
        <v>0</v>
      </c>
    </row>
    <row r="366" spans="1:27">
      <c r="A366" t="s">
        <v>8374</v>
      </c>
      <c r="B366" t="str">
        <f t="shared" si="18"/>
        <v>Marzo</v>
      </c>
      <c r="C366">
        <v>373</v>
      </c>
      <c r="D366">
        <v>2022</v>
      </c>
      <c r="E366" t="s">
        <v>8269</v>
      </c>
      <c r="F366" t="s">
        <v>7879</v>
      </c>
      <c r="G366" t="s">
        <v>0</v>
      </c>
      <c r="H366" t="str">
        <f t="shared" si="16"/>
        <v>CCF</v>
      </c>
      <c r="I366" t="str">
        <f t="shared" si="17"/>
        <v>Impreso por imprenta o tiquetes</v>
      </c>
      <c r="J366" s="81" t="s">
        <v>8765</v>
      </c>
      <c r="K366" s="81" t="s">
        <v>8039</v>
      </c>
      <c r="L366">
        <v>54636</v>
      </c>
      <c r="M366" t="s">
        <v>1481</v>
      </c>
      <c r="N366" t="s">
        <v>1482</v>
      </c>
      <c r="O366">
        <v>0</v>
      </c>
      <c r="P366">
        <v>0</v>
      </c>
      <c r="Q366">
        <v>0</v>
      </c>
      <c r="R366">
        <v>36.83</v>
      </c>
      <c r="S366">
        <v>0</v>
      </c>
      <c r="T366">
        <v>0</v>
      </c>
      <c r="U366">
        <v>0</v>
      </c>
      <c r="V366">
        <v>4.7878999999999996</v>
      </c>
      <c r="W366">
        <v>41.617899999999999</v>
      </c>
      <c r="X366" t="s">
        <v>8039</v>
      </c>
      <c r="Y366" t="s">
        <v>8236</v>
      </c>
      <c r="Z366" t="s">
        <v>8039</v>
      </c>
      <c r="AA366">
        <v>0</v>
      </c>
    </row>
    <row r="367" spans="1:27">
      <c r="A367" t="s">
        <v>8374</v>
      </c>
      <c r="B367" t="str">
        <f t="shared" si="18"/>
        <v>Marzo</v>
      </c>
      <c r="C367">
        <v>372</v>
      </c>
      <c r="D367">
        <v>2022</v>
      </c>
      <c r="E367" t="s">
        <v>8269</v>
      </c>
      <c r="F367" t="s">
        <v>7879</v>
      </c>
      <c r="G367" t="s">
        <v>0</v>
      </c>
      <c r="H367" t="str">
        <f t="shared" si="16"/>
        <v>CCF</v>
      </c>
      <c r="I367" t="str">
        <f t="shared" si="17"/>
        <v>Impreso por imprenta o tiquetes</v>
      </c>
      <c r="J367" s="81" t="s">
        <v>8765</v>
      </c>
      <c r="K367" s="81" t="s">
        <v>8039</v>
      </c>
      <c r="L367">
        <v>58381</v>
      </c>
      <c r="M367" t="s">
        <v>1481</v>
      </c>
      <c r="N367" t="s">
        <v>1482</v>
      </c>
      <c r="O367">
        <v>0</v>
      </c>
      <c r="P367">
        <v>0</v>
      </c>
      <c r="Q367">
        <v>0</v>
      </c>
      <c r="R367">
        <v>83.32</v>
      </c>
      <c r="S367">
        <v>0</v>
      </c>
      <c r="T367">
        <v>0</v>
      </c>
      <c r="U367">
        <v>0</v>
      </c>
      <c r="V367">
        <v>10.8316</v>
      </c>
      <c r="W367">
        <v>94.151599999999988</v>
      </c>
      <c r="X367" t="s">
        <v>8039</v>
      </c>
      <c r="Y367" t="s">
        <v>8236</v>
      </c>
      <c r="Z367" t="s">
        <v>8039</v>
      </c>
      <c r="AA367">
        <v>0</v>
      </c>
    </row>
    <row r="368" spans="1:27">
      <c r="A368" t="s">
        <v>8374</v>
      </c>
      <c r="B368" t="str">
        <f t="shared" si="18"/>
        <v>Marzo</v>
      </c>
      <c r="C368">
        <v>371</v>
      </c>
      <c r="D368">
        <v>2022</v>
      </c>
      <c r="E368" t="s">
        <v>8269</v>
      </c>
      <c r="F368" t="s">
        <v>7879</v>
      </c>
      <c r="G368" t="s">
        <v>0</v>
      </c>
      <c r="H368" t="str">
        <f t="shared" si="16"/>
        <v>CCF</v>
      </c>
      <c r="I368" t="str">
        <f t="shared" si="17"/>
        <v>Impreso por imprenta o tiquetes</v>
      </c>
      <c r="J368" s="81" t="s">
        <v>8765</v>
      </c>
      <c r="K368" s="81" t="s">
        <v>8039</v>
      </c>
      <c r="L368">
        <v>65131</v>
      </c>
      <c r="M368" t="s">
        <v>1481</v>
      </c>
      <c r="N368" t="s">
        <v>1482</v>
      </c>
      <c r="O368">
        <v>0</v>
      </c>
      <c r="P368">
        <v>0</v>
      </c>
      <c r="Q368">
        <v>0</v>
      </c>
      <c r="R368">
        <v>31.03</v>
      </c>
      <c r="S368">
        <v>0</v>
      </c>
      <c r="T368">
        <v>0</v>
      </c>
      <c r="U368">
        <v>0</v>
      </c>
      <c r="V368">
        <v>4.0339</v>
      </c>
      <c r="W368">
        <v>35.063900000000004</v>
      </c>
      <c r="X368" t="s">
        <v>8039</v>
      </c>
      <c r="Y368" t="s">
        <v>8236</v>
      </c>
      <c r="Z368" t="s">
        <v>8039</v>
      </c>
      <c r="AA368">
        <v>0</v>
      </c>
    </row>
    <row r="369" spans="1:27">
      <c r="A369" t="s">
        <v>8374</v>
      </c>
      <c r="B369" t="str">
        <f t="shared" si="18"/>
        <v>Marzo</v>
      </c>
      <c r="C369">
        <v>370</v>
      </c>
      <c r="D369">
        <v>2022</v>
      </c>
      <c r="E369" t="s">
        <v>8405</v>
      </c>
      <c r="F369" t="s">
        <v>7879</v>
      </c>
      <c r="G369" t="s">
        <v>0</v>
      </c>
      <c r="H369" t="str">
        <f t="shared" si="16"/>
        <v>CCF</v>
      </c>
      <c r="I369" t="str">
        <f t="shared" si="17"/>
        <v>Impreso por imprenta o tiquetes</v>
      </c>
      <c r="J369" s="81" t="s">
        <v>8765</v>
      </c>
      <c r="K369" s="81" t="s">
        <v>8039</v>
      </c>
      <c r="L369">
        <v>1971</v>
      </c>
      <c r="M369" t="s">
        <v>1724</v>
      </c>
      <c r="N369" t="s">
        <v>1725</v>
      </c>
      <c r="O369">
        <v>0</v>
      </c>
      <c r="P369">
        <v>0</v>
      </c>
      <c r="Q369">
        <v>0</v>
      </c>
      <c r="R369">
        <v>20.09</v>
      </c>
      <c r="S369">
        <v>0</v>
      </c>
      <c r="T369">
        <v>0</v>
      </c>
      <c r="U369">
        <v>0</v>
      </c>
      <c r="V369">
        <v>2.6116999999999999</v>
      </c>
      <c r="W369">
        <v>22.701699999999999</v>
      </c>
      <c r="X369" t="s">
        <v>8039</v>
      </c>
      <c r="Y369" t="s">
        <v>8236</v>
      </c>
      <c r="Z369" t="s">
        <v>8039</v>
      </c>
      <c r="AA369">
        <v>0</v>
      </c>
    </row>
    <row r="370" spans="1:27">
      <c r="A370" t="s">
        <v>8374</v>
      </c>
      <c r="B370" t="str">
        <f t="shared" si="18"/>
        <v>Marzo</v>
      </c>
      <c r="C370">
        <v>369</v>
      </c>
      <c r="D370">
        <v>2022</v>
      </c>
      <c r="E370" t="s">
        <v>8405</v>
      </c>
      <c r="F370" t="s">
        <v>7879</v>
      </c>
      <c r="G370" t="s">
        <v>0</v>
      </c>
      <c r="H370" t="str">
        <f t="shared" si="16"/>
        <v>CCF</v>
      </c>
      <c r="I370" t="str">
        <f t="shared" si="17"/>
        <v>Impreso por imprenta o tiquetes</v>
      </c>
      <c r="J370" s="81" t="s">
        <v>8765</v>
      </c>
      <c r="K370" s="81" t="s">
        <v>8039</v>
      </c>
      <c r="L370">
        <v>246</v>
      </c>
      <c r="M370" t="s">
        <v>1724</v>
      </c>
      <c r="N370" t="s">
        <v>1725</v>
      </c>
      <c r="O370">
        <v>0</v>
      </c>
      <c r="P370">
        <v>0</v>
      </c>
      <c r="Q370">
        <v>0</v>
      </c>
      <c r="R370">
        <v>6.19</v>
      </c>
      <c r="S370">
        <v>0</v>
      </c>
      <c r="T370">
        <v>0</v>
      </c>
      <c r="U370">
        <v>0</v>
      </c>
      <c r="V370">
        <v>0.80470000000000008</v>
      </c>
      <c r="W370">
        <v>6.9947000000000008</v>
      </c>
      <c r="X370" t="s">
        <v>8039</v>
      </c>
      <c r="Y370" t="s">
        <v>8236</v>
      </c>
      <c r="Z370" t="s">
        <v>8039</v>
      </c>
      <c r="AA370">
        <v>0</v>
      </c>
    </row>
    <row r="371" spans="1:27">
      <c r="A371" t="s">
        <v>8374</v>
      </c>
      <c r="B371" t="str">
        <f t="shared" si="18"/>
        <v>Marzo</v>
      </c>
      <c r="C371">
        <v>368</v>
      </c>
      <c r="D371">
        <v>2022</v>
      </c>
      <c r="E371" t="s">
        <v>8405</v>
      </c>
      <c r="F371" t="s">
        <v>7879</v>
      </c>
      <c r="G371" t="s">
        <v>0</v>
      </c>
      <c r="H371" t="str">
        <f t="shared" si="16"/>
        <v>CCF</v>
      </c>
      <c r="I371" t="str">
        <f t="shared" si="17"/>
        <v>Impreso por imprenta o tiquetes</v>
      </c>
      <c r="J371" s="81" t="s">
        <v>8765</v>
      </c>
      <c r="K371" s="81" t="s">
        <v>8039</v>
      </c>
      <c r="L371">
        <v>232</v>
      </c>
      <c r="M371" t="s">
        <v>1724</v>
      </c>
      <c r="N371" t="s">
        <v>1725</v>
      </c>
      <c r="O371">
        <v>0</v>
      </c>
      <c r="P371">
        <v>0</v>
      </c>
      <c r="Q371">
        <v>0</v>
      </c>
      <c r="R371">
        <v>2.31</v>
      </c>
      <c r="S371">
        <v>0</v>
      </c>
      <c r="T371">
        <v>0</v>
      </c>
      <c r="U371">
        <v>0</v>
      </c>
      <c r="V371">
        <v>0.30030000000000001</v>
      </c>
      <c r="W371">
        <v>2.6103000000000001</v>
      </c>
      <c r="X371" t="s">
        <v>8039</v>
      </c>
      <c r="Y371" t="s">
        <v>8236</v>
      </c>
      <c r="Z371" t="s">
        <v>8039</v>
      </c>
      <c r="AA371">
        <v>0</v>
      </c>
    </row>
    <row r="372" spans="1:27">
      <c r="A372" t="s">
        <v>8374</v>
      </c>
      <c r="B372" t="str">
        <f t="shared" si="18"/>
        <v>Marzo</v>
      </c>
      <c r="C372">
        <v>367</v>
      </c>
      <c r="D372">
        <v>2022</v>
      </c>
      <c r="E372" t="s">
        <v>8405</v>
      </c>
      <c r="F372" t="s">
        <v>7879</v>
      </c>
      <c r="G372" t="s">
        <v>0</v>
      </c>
      <c r="H372" t="str">
        <f t="shared" si="16"/>
        <v>CCF</v>
      </c>
      <c r="I372" t="str">
        <f t="shared" si="17"/>
        <v>Impreso por imprenta o tiquetes</v>
      </c>
      <c r="J372" s="81" t="s">
        <v>8765</v>
      </c>
      <c r="K372" s="81" t="s">
        <v>8039</v>
      </c>
      <c r="L372">
        <v>942</v>
      </c>
      <c r="M372" t="s">
        <v>1724</v>
      </c>
      <c r="N372" t="s">
        <v>1725</v>
      </c>
      <c r="O372">
        <v>0</v>
      </c>
      <c r="P372">
        <v>0</v>
      </c>
      <c r="Q372">
        <v>0</v>
      </c>
      <c r="R372">
        <v>2.2999999999999998</v>
      </c>
      <c r="S372">
        <v>0</v>
      </c>
      <c r="T372">
        <v>0</v>
      </c>
      <c r="U372">
        <v>0</v>
      </c>
      <c r="V372">
        <v>0.29899999999999999</v>
      </c>
      <c r="W372">
        <v>2.5989999999999998</v>
      </c>
      <c r="X372" t="s">
        <v>8039</v>
      </c>
      <c r="Y372" t="s">
        <v>8236</v>
      </c>
      <c r="Z372" t="s">
        <v>8039</v>
      </c>
      <c r="AA372">
        <v>0</v>
      </c>
    </row>
    <row r="373" spans="1:27">
      <c r="A373" t="s">
        <v>8500</v>
      </c>
      <c r="B373" t="str">
        <f>IF(A373="ENERO",REPLACE(A373,2,4,"nero"),IF(A373="FEBRERO",REPLACE(A373,2,6,"ebrero"),IF(A373="MARZO",REPLACE(A373,2,4,"arzo"),IF(A373="ABRIL",REPLACE(A373,2,4,"bril"),IF(A373="MAYO",REPLACE(A373,2,3,"ayo"),IF(A373="JUNIO",REPLACE(A373,2,4,"unio"),0))))))</f>
        <v>Abril</v>
      </c>
      <c r="C373">
        <v>366</v>
      </c>
      <c r="D373">
        <v>2022</v>
      </c>
      <c r="E373" t="s">
        <v>8140</v>
      </c>
      <c r="F373" t="s">
        <v>7879</v>
      </c>
      <c r="G373" t="s">
        <v>0</v>
      </c>
      <c r="H373" t="str">
        <f t="shared" si="16"/>
        <v>CCF</v>
      </c>
      <c r="I373" t="str">
        <f t="shared" si="17"/>
        <v>Impreso por imprenta o tiquetes</v>
      </c>
      <c r="J373" s="81" t="s">
        <v>8765</v>
      </c>
      <c r="K373" s="81" t="s">
        <v>8039</v>
      </c>
      <c r="L373">
        <v>16530</v>
      </c>
      <c r="M373" t="s">
        <v>2338</v>
      </c>
      <c r="N373" t="s">
        <v>2339</v>
      </c>
      <c r="O373">
        <v>354.79</v>
      </c>
      <c r="P373">
        <v>0</v>
      </c>
      <c r="Q373">
        <v>0</v>
      </c>
      <c r="R373">
        <v>160</v>
      </c>
      <c r="S373">
        <v>0</v>
      </c>
      <c r="T373">
        <v>0</v>
      </c>
      <c r="U373">
        <v>0</v>
      </c>
      <c r="V373">
        <v>20.8</v>
      </c>
      <c r="W373">
        <v>535.58999999999992</v>
      </c>
      <c r="X373" t="s">
        <v>8039</v>
      </c>
      <c r="Y373" t="s">
        <v>8236</v>
      </c>
      <c r="Z373" t="s">
        <v>8039</v>
      </c>
      <c r="AA373">
        <v>0</v>
      </c>
    </row>
    <row r="374" spans="1:27">
      <c r="A374" t="s">
        <v>8500</v>
      </c>
      <c r="B374" t="str">
        <f t="shared" ref="B374:B437" si="19">IF(A374="ENERO",REPLACE(A374,2,4,"nero"),IF(A374="FEBRERO",REPLACE(A374,2,6,"ebrero"),IF(A374="MARZO",REPLACE(A374,2,4,"arzo"),IF(A374="ABRIL",REPLACE(A374,2,4,"bril"),IF(A374="MAYO",REPLACE(A374,2,3,"ayo"),IF(A374="JUNIO",REPLACE(A374,2,4,"unio"),0))))))</f>
        <v>Abril</v>
      </c>
      <c r="C374">
        <v>365</v>
      </c>
      <c r="D374">
        <v>2022</v>
      </c>
      <c r="E374" t="s">
        <v>8142</v>
      </c>
      <c r="F374" t="s">
        <v>7879</v>
      </c>
      <c r="G374" t="s">
        <v>0</v>
      </c>
      <c r="H374" t="str">
        <f t="shared" si="16"/>
        <v>CCF</v>
      </c>
      <c r="I374" t="str">
        <f t="shared" si="17"/>
        <v>Impreso por imprenta o tiquetes</v>
      </c>
      <c r="J374" s="81" t="s">
        <v>8765</v>
      </c>
      <c r="K374" s="81" t="s">
        <v>8039</v>
      </c>
      <c r="L374">
        <v>16624</v>
      </c>
      <c r="M374" t="s">
        <v>2338</v>
      </c>
      <c r="N374" t="s">
        <v>2339</v>
      </c>
      <c r="O374">
        <v>0</v>
      </c>
      <c r="P374">
        <v>0</v>
      </c>
      <c r="Q374">
        <v>0</v>
      </c>
      <c r="R374">
        <v>180</v>
      </c>
      <c r="S374">
        <v>0</v>
      </c>
      <c r="T374">
        <v>0</v>
      </c>
      <c r="U374">
        <v>0</v>
      </c>
      <c r="V374">
        <v>23.400000000000002</v>
      </c>
      <c r="W374">
        <v>203.4</v>
      </c>
      <c r="X374" t="s">
        <v>8039</v>
      </c>
      <c r="Y374" t="s">
        <v>8236</v>
      </c>
      <c r="Z374" t="s">
        <v>8039</v>
      </c>
      <c r="AA374">
        <v>0</v>
      </c>
    </row>
    <row r="375" spans="1:27">
      <c r="A375" t="s">
        <v>8500</v>
      </c>
      <c r="B375" t="str">
        <f t="shared" si="19"/>
        <v>Abril</v>
      </c>
      <c r="C375">
        <v>364</v>
      </c>
      <c r="D375">
        <v>2022</v>
      </c>
      <c r="E375" t="s">
        <v>8142</v>
      </c>
      <c r="F375" s="25" t="s">
        <v>0</v>
      </c>
      <c r="G375" s="25" t="s">
        <v>8250</v>
      </c>
      <c r="H375" t="str">
        <f t="shared" si="16"/>
        <v>Factura</v>
      </c>
      <c r="I375" t="str">
        <f t="shared" si="17"/>
        <v>Otros</v>
      </c>
      <c r="J375" s="81" t="s">
        <v>8765</v>
      </c>
      <c r="K375" s="81" t="s">
        <v>8039</v>
      </c>
      <c r="L375">
        <v>1341005</v>
      </c>
      <c r="M375" t="s">
        <v>8562</v>
      </c>
      <c r="N375" t="s">
        <v>8111</v>
      </c>
      <c r="O375">
        <v>0</v>
      </c>
      <c r="P375">
        <v>0</v>
      </c>
      <c r="Q375">
        <v>18</v>
      </c>
      <c r="R375">
        <v>0</v>
      </c>
      <c r="S375">
        <v>0</v>
      </c>
      <c r="T375">
        <v>6147.56</v>
      </c>
      <c r="U375">
        <v>0</v>
      </c>
      <c r="V375">
        <v>799.18280000000004</v>
      </c>
      <c r="W375">
        <v>6964.7428</v>
      </c>
      <c r="X375" t="s">
        <v>8039</v>
      </c>
      <c r="Y375" t="s">
        <v>8236</v>
      </c>
      <c r="Z375" t="s">
        <v>8039</v>
      </c>
      <c r="AA375">
        <v>0</v>
      </c>
    </row>
    <row r="376" spans="1:27">
      <c r="A376" t="s">
        <v>8500</v>
      </c>
      <c r="B376" t="str">
        <f t="shared" si="19"/>
        <v>Abril</v>
      </c>
      <c r="C376">
        <v>363</v>
      </c>
      <c r="D376">
        <v>2022</v>
      </c>
      <c r="E376" t="s">
        <v>8146</v>
      </c>
      <c r="F376" t="s">
        <v>7879</v>
      </c>
      <c r="G376" t="s">
        <v>0</v>
      </c>
      <c r="H376" t="str">
        <f t="shared" si="16"/>
        <v>CCF</v>
      </c>
      <c r="I376" t="str">
        <f t="shared" si="17"/>
        <v>Impreso por imprenta o tiquetes</v>
      </c>
      <c r="J376" s="81" t="s">
        <v>8765</v>
      </c>
      <c r="K376" s="81" t="s">
        <v>8039</v>
      </c>
      <c r="L376">
        <v>177264</v>
      </c>
      <c r="M376" t="s">
        <v>1512</v>
      </c>
      <c r="N376" t="s">
        <v>1513</v>
      </c>
      <c r="O376">
        <v>0</v>
      </c>
      <c r="P376">
        <v>0</v>
      </c>
      <c r="Q376">
        <v>0</v>
      </c>
      <c r="R376">
        <v>29.12</v>
      </c>
      <c r="S376">
        <v>0</v>
      </c>
      <c r="T376">
        <v>0</v>
      </c>
      <c r="U376">
        <v>0</v>
      </c>
      <c r="V376">
        <v>3.7856000000000001</v>
      </c>
      <c r="W376">
        <v>32.9056</v>
      </c>
      <c r="X376" t="s">
        <v>8039</v>
      </c>
      <c r="Y376" t="s">
        <v>8236</v>
      </c>
      <c r="Z376" t="s">
        <v>8039</v>
      </c>
      <c r="AA376">
        <v>0</v>
      </c>
    </row>
    <row r="377" spans="1:27">
      <c r="A377" t="s">
        <v>8500</v>
      </c>
      <c r="B377" t="str">
        <f t="shared" si="19"/>
        <v>Abril</v>
      </c>
      <c r="C377">
        <v>362</v>
      </c>
      <c r="D377">
        <v>2022</v>
      </c>
      <c r="E377" t="s">
        <v>8277</v>
      </c>
      <c r="F377" t="s">
        <v>7879</v>
      </c>
      <c r="G377" t="s">
        <v>0</v>
      </c>
      <c r="H377" t="str">
        <f t="shared" si="16"/>
        <v>CCF</v>
      </c>
      <c r="I377" t="str">
        <f t="shared" si="17"/>
        <v>Impreso por imprenta o tiquetes</v>
      </c>
      <c r="J377" s="81" t="s">
        <v>8765</v>
      </c>
      <c r="K377" s="81" t="s">
        <v>8039</v>
      </c>
      <c r="L377">
        <v>54</v>
      </c>
      <c r="M377" t="s">
        <v>1501</v>
      </c>
      <c r="N377" t="s">
        <v>1502</v>
      </c>
      <c r="O377">
        <v>0</v>
      </c>
      <c r="P377">
        <v>0</v>
      </c>
      <c r="Q377">
        <v>0</v>
      </c>
      <c r="R377">
        <v>12563.66</v>
      </c>
      <c r="S377">
        <v>0</v>
      </c>
      <c r="T377">
        <v>0</v>
      </c>
      <c r="U377">
        <v>0</v>
      </c>
      <c r="V377">
        <v>1633.2758000000001</v>
      </c>
      <c r="W377">
        <v>14196.935799999999</v>
      </c>
      <c r="X377" t="s">
        <v>8039</v>
      </c>
      <c r="Y377" t="s">
        <v>8236</v>
      </c>
      <c r="Z377" t="s">
        <v>8039</v>
      </c>
      <c r="AA377">
        <v>0</v>
      </c>
    </row>
    <row r="378" spans="1:27">
      <c r="A378" t="s">
        <v>8500</v>
      </c>
      <c r="B378" t="str">
        <f t="shared" si="19"/>
        <v>Abril</v>
      </c>
      <c r="C378">
        <v>361</v>
      </c>
      <c r="D378">
        <v>2022</v>
      </c>
      <c r="E378" t="s">
        <v>8281</v>
      </c>
      <c r="F378" t="s">
        <v>7879</v>
      </c>
      <c r="G378" t="s">
        <v>0</v>
      </c>
      <c r="H378" t="str">
        <f t="shared" si="16"/>
        <v>CCF</v>
      </c>
      <c r="I378" t="str">
        <f t="shared" si="17"/>
        <v>Impreso por imprenta o tiquetes</v>
      </c>
      <c r="J378" s="81" t="s">
        <v>8765</v>
      </c>
      <c r="K378" s="81" t="s">
        <v>8039</v>
      </c>
      <c r="L378">
        <v>56</v>
      </c>
      <c r="M378" t="s">
        <v>1501</v>
      </c>
      <c r="N378" t="s">
        <v>1502</v>
      </c>
      <c r="O378">
        <v>0</v>
      </c>
      <c r="P378">
        <v>0</v>
      </c>
      <c r="Q378">
        <v>0</v>
      </c>
      <c r="R378">
        <v>15112.99</v>
      </c>
      <c r="S378">
        <v>0</v>
      </c>
      <c r="T378">
        <v>0</v>
      </c>
      <c r="U378">
        <v>0</v>
      </c>
      <c r="V378">
        <v>1964.6886999999999</v>
      </c>
      <c r="W378">
        <v>17077.6787</v>
      </c>
      <c r="X378" t="s">
        <v>8039</v>
      </c>
      <c r="Y378" t="s">
        <v>8236</v>
      </c>
      <c r="Z378" t="s">
        <v>8039</v>
      </c>
      <c r="AA378">
        <v>0</v>
      </c>
    </row>
    <row r="379" spans="1:27">
      <c r="A379" t="s">
        <v>8500</v>
      </c>
      <c r="B379" t="str">
        <f t="shared" si="19"/>
        <v>Abril</v>
      </c>
      <c r="C379">
        <v>360</v>
      </c>
      <c r="D379">
        <v>2022</v>
      </c>
      <c r="E379" t="s">
        <v>8456</v>
      </c>
      <c r="F379" t="s">
        <v>7879</v>
      </c>
      <c r="G379" t="s">
        <v>0</v>
      </c>
      <c r="H379" t="str">
        <f t="shared" si="16"/>
        <v>CCF</v>
      </c>
      <c r="I379" t="str">
        <f t="shared" si="17"/>
        <v>Impreso por imprenta o tiquetes</v>
      </c>
      <c r="J379" s="81" t="s">
        <v>8765</v>
      </c>
      <c r="K379" s="81" t="s">
        <v>8039</v>
      </c>
      <c r="L379">
        <v>107</v>
      </c>
      <c r="M379" t="s">
        <v>1519</v>
      </c>
      <c r="N379" t="s">
        <v>7978</v>
      </c>
      <c r="O379">
        <v>0</v>
      </c>
      <c r="P379">
        <v>0</v>
      </c>
      <c r="Q379">
        <v>0</v>
      </c>
      <c r="R379">
        <v>1992</v>
      </c>
      <c r="S379">
        <v>0</v>
      </c>
      <c r="T379">
        <v>0</v>
      </c>
      <c r="U379">
        <v>0</v>
      </c>
      <c r="V379">
        <v>258.96000000000004</v>
      </c>
      <c r="W379">
        <v>2250.96</v>
      </c>
      <c r="X379" t="s">
        <v>8039</v>
      </c>
      <c r="Y379" t="s">
        <v>8236</v>
      </c>
      <c r="Z379" t="s">
        <v>8039</v>
      </c>
      <c r="AA379">
        <v>0</v>
      </c>
    </row>
    <row r="380" spans="1:27">
      <c r="A380" t="s">
        <v>8500</v>
      </c>
      <c r="B380" t="str">
        <f t="shared" si="19"/>
        <v>Abril</v>
      </c>
      <c r="C380">
        <v>359</v>
      </c>
      <c r="D380">
        <v>2022</v>
      </c>
      <c r="E380" t="s">
        <v>8450</v>
      </c>
      <c r="F380" t="s">
        <v>7879</v>
      </c>
      <c r="G380" t="s">
        <v>0</v>
      </c>
      <c r="H380" t="str">
        <f t="shared" si="16"/>
        <v>CCF</v>
      </c>
      <c r="I380" t="str">
        <f t="shared" si="17"/>
        <v>Impreso por imprenta o tiquetes</v>
      </c>
      <c r="J380" s="81" t="s">
        <v>8765</v>
      </c>
      <c r="K380" s="81" t="s">
        <v>8039</v>
      </c>
      <c r="L380">
        <v>19423</v>
      </c>
      <c r="M380" t="s">
        <v>1539</v>
      </c>
      <c r="N380" t="s">
        <v>1540</v>
      </c>
      <c r="O380">
        <v>0</v>
      </c>
      <c r="P380">
        <v>0</v>
      </c>
      <c r="Q380">
        <v>0</v>
      </c>
      <c r="R380">
        <v>170.9</v>
      </c>
      <c r="S380">
        <v>0</v>
      </c>
      <c r="T380">
        <v>0</v>
      </c>
      <c r="U380">
        <v>0</v>
      </c>
      <c r="V380">
        <v>22.217000000000002</v>
      </c>
      <c r="W380">
        <v>193.11700000000002</v>
      </c>
      <c r="X380" t="s">
        <v>8039</v>
      </c>
      <c r="Y380" t="s">
        <v>8236</v>
      </c>
      <c r="Z380" t="s">
        <v>8039</v>
      </c>
      <c r="AA380">
        <v>0</v>
      </c>
    </row>
    <row r="381" spans="1:27">
      <c r="A381" t="s">
        <v>8500</v>
      </c>
      <c r="B381" t="str">
        <f t="shared" si="19"/>
        <v>Abril</v>
      </c>
      <c r="C381">
        <v>358</v>
      </c>
      <c r="D381">
        <v>2022</v>
      </c>
      <c r="E381" t="s">
        <v>8490</v>
      </c>
      <c r="F381" t="s">
        <v>7879</v>
      </c>
      <c r="G381" t="s">
        <v>0</v>
      </c>
      <c r="H381" t="str">
        <f t="shared" si="16"/>
        <v>CCF</v>
      </c>
      <c r="I381" t="str">
        <f t="shared" si="17"/>
        <v>Impreso por imprenta o tiquetes</v>
      </c>
      <c r="J381" s="81" t="s">
        <v>8765</v>
      </c>
      <c r="K381" s="81" t="s">
        <v>8039</v>
      </c>
      <c r="L381">
        <v>108</v>
      </c>
      <c r="M381" t="s">
        <v>1519</v>
      </c>
      <c r="N381" t="s">
        <v>7978</v>
      </c>
      <c r="O381">
        <v>0</v>
      </c>
      <c r="P381">
        <v>0</v>
      </c>
      <c r="Q381">
        <v>0</v>
      </c>
      <c r="R381">
        <v>923</v>
      </c>
      <c r="S381">
        <v>0</v>
      </c>
      <c r="T381">
        <v>0</v>
      </c>
      <c r="U381">
        <v>0</v>
      </c>
      <c r="V381">
        <v>119.99000000000001</v>
      </c>
      <c r="W381">
        <v>1042.99</v>
      </c>
      <c r="X381" t="s">
        <v>8039</v>
      </c>
      <c r="Y381" t="s">
        <v>8236</v>
      </c>
      <c r="Z381" t="s">
        <v>8039</v>
      </c>
      <c r="AA381">
        <v>0</v>
      </c>
    </row>
    <row r="382" spans="1:27">
      <c r="A382" t="s">
        <v>8500</v>
      </c>
      <c r="B382" t="str">
        <f t="shared" si="19"/>
        <v>Abril</v>
      </c>
      <c r="C382">
        <v>357</v>
      </c>
      <c r="D382">
        <v>2022</v>
      </c>
      <c r="E382" t="s">
        <v>8491</v>
      </c>
      <c r="F382" t="s">
        <v>7879</v>
      </c>
      <c r="G382" t="s">
        <v>0</v>
      </c>
      <c r="H382" t="str">
        <f t="shared" si="16"/>
        <v>CCF</v>
      </c>
      <c r="I382" t="str">
        <f t="shared" si="17"/>
        <v>Impreso por imprenta o tiquetes</v>
      </c>
      <c r="J382" s="81" t="s">
        <v>8765</v>
      </c>
      <c r="K382" s="81" t="s">
        <v>8039</v>
      </c>
      <c r="L382">
        <v>119</v>
      </c>
      <c r="M382" t="s">
        <v>1519</v>
      </c>
      <c r="N382" t="s">
        <v>7978</v>
      </c>
      <c r="O382">
        <v>0</v>
      </c>
      <c r="P382">
        <v>0</v>
      </c>
      <c r="Q382">
        <v>0</v>
      </c>
      <c r="R382">
        <v>1325</v>
      </c>
      <c r="S382">
        <v>0</v>
      </c>
      <c r="T382">
        <v>0</v>
      </c>
      <c r="U382">
        <v>0</v>
      </c>
      <c r="V382">
        <v>172.25</v>
      </c>
      <c r="W382">
        <v>1497.25</v>
      </c>
      <c r="X382" t="s">
        <v>8039</v>
      </c>
      <c r="Y382" t="s">
        <v>8236</v>
      </c>
      <c r="Z382" t="s">
        <v>8039</v>
      </c>
      <c r="AA382">
        <v>0</v>
      </c>
    </row>
    <row r="383" spans="1:27">
      <c r="A383" t="s">
        <v>8500</v>
      </c>
      <c r="B383" t="str">
        <f t="shared" si="19"/>
        <v>Abril</v>
      </c>
      <c r="C383">
        <v>356</v>
      </c>
      <c r="D383">
        <v>2022</v>
      </c>
      <c r="E383" t="s">
        <v>8409</v>
      </c>
      <c r="F383" t="s">
        <v>7879</v>
      </c>
      <c r="G383" t="s">
        <v>0</v>
      </c>
      <c r="H383" t="str">
        <f t="shared" si="16"/>
        <v>CCF</v>
      </c>
      <c r="I383" t="str">
        <f t="shared" si="17"/>
        <v>Impreso por imprenta o tiquetes</v>
      </c>
      <c r="J383" s="81" t="s">
        <v>8765</v>
      </c>
      <c r="K383" s="81" t="s">
        <v>8039</v>
      </c>
      <c r="L383">
        <v>133401</v>
      </c>
      <c r="M383" t="s">
        <v>1596</v>
      </c>
      <c r="N383" t="s">
        <v>1597</v>
      </c>
      <c r="O383">
        <v>0.96</v>
      </c>
      <c r="P383">
        <v>0</v>
      </c>
      <c r="Q383">
        <v>0</v>
      </c>
      <c r="R383">
        <v>16.850000000000001</v>
      </c>
      <c r="S383">
        <v>0</v>
      </c>
      <c r="T383">
        <v>0</v>
      </c>
      <c r="U383">
        <v>0</v>
      </c>
      <c r="V383">
        <v>2.1905000000000001</v>
      </c>
      <c r="W383">
        <v>20.000500000000002</v>
      </c>
      <c r="X383" t="s">
        <v>8039</v>
      </c>
      <c r="Y383" t="s">
        <v>8236</v>
      </c>
      <c r="Z383" t="s">
        <v>8039</v>
      </c>
      <c r="AA383">
        <v>0</v>
      </c>
    </row>
    <row r="384" spans="1:27">
      <c r="A384" t="s">
        <v>8500</v>
      </c>
      <c r="B384" t="str">
        <f t="shared" si="19"/>
        <v>Abril</v>
      </c>
      <c r="C384">
        <v>355</v>
      </c>
      <c r="D384">
        <v>2022</v>
      </c>
      <c r="E384" t="s">
        <v>8405</v>
      </c>
      <c r="F384" t="s">
        <v>7879</v>
      </c>
      <c r="G384" t="s">
        <v>0</v>
      </c>
      <c r="H384" t="str">
        <f t="shared" si="16"/>
        <v>CCF</v>
      </c>
      <c r="I384" t="str">
        <f t="shared" si="17"/>
        <v>Impreso por imprenta o tiquetes</v>
      </c>
      <c r="J384" s="81" t="s">
        <v>8765</v>
      </c>
      <c r="K384" s="81" t="s">
        <v>8039</v>
      </c>
      <c r="L384">
        <v>19757</v>
      </c>
      <c r="M384" t="s">
        <v>1539</v>
      </c>
      <c r="N384" t="s">
        <v>1540</v>
      </c>
      <c r="O384">
        <v>0</v>
      </c>
      <c r="P384">
        <v>0</v>
      </c>
      <c r="Q384">
        <v>0</v>
      </c>
      <c r="R384">
        <v>310.7</v>
      </c>
      <c r="S384">
        <v>0</v>
      </c>
      <c r="T384">
        <v>0</v>
      </c>
      <c r="U384">
        <v>0</v>
      </c>
      <c r="V384">
        <v>40.390999999999998</v>
      </c>
      <c r="W384">
        <v>351.09100000000001</v>
      </c>
      <c r="X384" t="s">
        <v>8039</v>
      </c>
      <c r="Y384" t="s">
        <v>8236</v>
      </c>
      <c r="Z384" t="s">
        <v>8039</v>
      </c>
      <c r="AA384">
        <v>0</v>
      </c>
    </row>
    <row r="385" spans="1:27">
      <c r="A385" t="s">
        <v>8500</v>
      </c>
      <c r="B385" t="str">
        <f t="shared" si="19"/>
        <v>Abril</v>
      </c>
      <c r="C385">
        <v>354</v>
      </c>
      <c r="D385">
        <v>2022</v>
      </c>
      <c r="E385" t="s">
        <v>8401</v>
      </c>
      <c r="F385" t="s">
        <v>7879</v>
      </c>
      <c r="G385" t="s">
        <v>0</v>
      </c>
      <c r="H385" t="str">
        <f t="shared" si="16"/>
        <v>CCF</v>
      </c>
      <c r="I385" t="str">
        <f t="shared" si="17"/>
        <v>Impreso por imprenta o tiquetes</v>
      </c>
      <c r="J385" s="81" t="s">
        <v>8765</v>
      </c>
      <c r="K385" s="81" t="s">
        <v>8039</v>
      </c>
      <c r="L385">
        <v>21612</v>
      </c>
      <c r="M385" t="s">
        <v>2338</v>
      </c>
      <c r="N385" t="s">
        <v>2339</v>
      </c>
      <c r="O385">
        <v>360.95</v>
      </c>
      <c r="P385">
        <v>0</v>
      </c>
      <c r="Q385">
        <v>0</v>
      </c>
      <c r="R385">
        <v>165</v>
      </c>
      <c r="S385">
        <v>0</v>
      </c>
      <c r="T385">
        <v>0</v>
      </c>
      <c r="U385">
        <v>0</v>
      </c>
      <c r="V385">
        <v>21.45</v>
      </c>
      <c r="W385">
        <v>547.40000000000009</v>
      </c>
      <c r="X385" t="s">
        <v>8039</v>
      </c>
      <c r="Y385" t="s">
        <v>8236</v>
      </c>
      <c r="Z385" t="s">
        <v>8039</v>
      </c>
      <c r="AA385">
        <v>0</v>
      </c>
    </row>
    <row r="386" spans="1:27">
      <c r="A386" t="s">
        <v>8500</v>
      </c>
      <c r="B386" t="str">
        <f t="shared" si="19"/>
        <v>Abril</v>
      </c>
      <c r="C386">
        <v>353</v>
      </c>
      <c r="D386">
        <v>2022</v>
      </c>
      <c r="E386" t="s">
        <v>8472</v>
      </c>
      <c r="F386" t="s">
        <v>7879</v>
      </c>
      <c r="G386" t="s">
        <v>0</v>
      </c>
      <c r="H386" t="str">
        <f t="shared" si="16"/>
        <v>CCF</v>
      </c>
      <c r="I386" t="str">
        <f t="shared" si="17"/>
        <v>Impreso por imprenta o tiquetes</v>
      </c>
      <c r="J386" s="81" t="s">
        <v>8765</v>
      </c>
      <c r="K386" s="81" t="s">
        <v>8039</v>
      </c>
      <c r="L386">
        <v>120</v>
      </c>
      <c r="M386" t="s">
        <v>1519</v>
      </c>
      <c r="N386" t="s">
        <v>7978</v>
      </c>
      <c r="O386">
        <v>0</v>
      </c>
      <c r="P386">
        <v>0</v>
      </c>
      <c r="Q386">
        <v>0</v>
      </c>
      <c r="R386">
        <v>1230</v>
      </c>
      <c r="S386">
        <v>0</v>
      </c>
      <c r="T386">
        <v>0</v>
      </c>
      <c r="U386">
        <v>0</v>
      </c>
      <c r="V386">
        <v>159.9</v>
      </c>
      <c r="W386">
        <v>1389.9</v>
      </c>
      <c r="X386" t="s">
        <v>8039</v>
      </c>
      <c r="Y386" t="s">
        <v>8236</v>
      </c>
      <c r="Z386" t="s">
        <v>8039</v>
      </c>
      <c r="AA386">
        <v>0</v>
      </c>
    </row>
    <row r="387" spans="1:27">
      <c r="A387" t="s">
        <v>8500</v>
      </c>
      <c r="B387" t="str">
        <f t="shared" si="19"/>
        <v>Abril</v>
      </c>
      <c r="C387">
        <v>352</v>
      </c>
      <c r="D387">
        <v>2022</v>
      </c>
      <c r="E387" t="s">
        <v>8487</v>
      </c>
      <c r="F387" t="s">
        <v>7879</v>
      </c>
      <c r="G387" t="s">
        <v>0</v>
      </c>
      <c r="H387" t="str">
        <f t="shared" ref="H387:H450" si="20">IF(G387="03","CCF",IF(G387="05","Nota de crédito",IF(G387="12","Factura",0)))</f>
        <v>CCF</v>
      </c>
      <c r="I387" t="str">
        <f t="shared" ref="I387:I450" si="21">IF(H387="CCF","Impreso por imprenta o tiquetes",IF(H387="Nota de crédito","Impreso por imprenta o tiquetes",IF(H387="Factura","Otros",0)))</f>
        <v>Impreso por imprenta o tiquetes</v>
      </c>
      <c r="J387" s="81" t="s">
        <v>8765</v>
      </c>
      <c r="K387" s="81" t="s">
        <v>8039</v>
      </c>
      <c r="L387">
        <v>1280</v>
      </c>
      <c r="M387" t="s">
        <v>1627</v>
      </c>
      <c r="N387" t="s">
        <v>1628</v>
      </c>
      <c r="O387">
        <v>2.34</v>
      </c>
      <c r="P387">
        <v>0</v>
      </c>
      <c r="Q387">
        <v>0</v>
      </c>
      <c r="R387">
        <v>45.5</v>
      </c>
      <c r="S387">
        <v>0</v>
      </c>
      <c r="T387">
        <v>0</v>
      </c>
      <c r="U387">
        <v>0</v>
      </c>
      <c r="V387">
        <v>2.1612499999999999</v>
      </c>
      <c r="W387">
        <v>50.001250000000006</v>
      </c>
      <c r="X387" t="s">
        <v>8039</v>
      </c>
      <c r="Y387" t="s">
        <v>8236</v>
      </c>
      <c r="Z387" t="s">
        <v>8039</v>
      </c>
      <c r="AA387">
        <v>0</v>
      </c>
    </row>
    <row r="388" spans="1:27">
      <c r="A388" t="s">
        <v>8500</v>
      </c>
      <c r="B388" t="str">
        <f t="shared" si="19"/>
        <v>Abril</v>
      </c>
      <c r="C388">
        <v>351</v>
      </c>
      <c r="D388">
        <v>2022</v>
      </c>
      <c r="E388" t="s">
        <v>8385</v>
      </c>
      <c r="F388" t="s">
        <v>7879</v>
      </c>
      <c r="G388" t="s">
        <v>0</v>
      </c>
      <c r="H388" t="str">
        <f t="shared" si="20"/>
        <v>CCF</v>
      </c>
      <c r="I388" t="str">
        <f t="shared" si="21"/>
        <v>Impreso por imprenta o tiquetes</v>
      </c>
      <c r="J388" s="81" t="s">
        <v>8765</v>
      </c>
      <c r="K388" s="81" t="s">
        <v>8039</v>
      </c>
      <c r="L388">
        <v>44922</v>
      </c>
      <c r="M388" t="s">
        <v>3755</v>
      </c>
      <c r="N388" t="s">
        <v>3756</v>
      </c>
      <c r="O388">
        <v>0.93</v>
      </c>
      <c r="P388">
        <v>0</v>
      </c>
      <c r="Q388">
        <v>0</v>
      </c>
      <c r="R388">
        <v>18.21</v>
      </c>
      <c r="S388">
        <v>0</v>
      </c>
      <c r="T388">
        <v>0</v>
      </c>
      <c r="U388">
        <v>0</v>
      </c>
      <c r="V388">
        <v>0.86497500000000005</v>
      </c>
      <c r="W388">
        <v>20.004975000000002</v>
      </c>
      <c r="X388" t="s">
        <v>8039</v>
      </c>
      <c r="Y388" t="s">
        <v>8236</v>
      </c>
      <c r="Z388" t="s">
        <v>8039</v>
      </c>
      <c r="AA388">
        <v>0</v>
      </c>
    </row>
    <row r="389" spans="1:27">
      <c r="A389" t="s">
        <v>8500</v>
      </c>
      <c r="B389" t="str">
        <f t="shared" si="19"/>
        <v>Abril</v>
      </c>
      <c r="C389">
        <v>350</v>
      </c>
      <c r="D389">
        <v>2022</v>
      </c>
      <c r="E389" t="s">
        <v>8385</v>
      </c>
      <c r="F389" t="s">
        <v>7879</v>
      </c>
      <c r="G389" t="s">
        <v>0</v>
      </c>
      <c r="H389" t="str">
        <f t="shared" si="20"/>
        <v>CCF</v>
      </c>
      <c r="I389" t="str">
        <f t="shared" si="21"/>
        <v>Impreso por imprenta o tiquetes</v>
      </c>
      <c r="J389" s="81" t="s">
        <v>8765</v>
      </c>
      <c r="K389" s="81" t="s">
        <v>8039</v>
      </c>
      <c r="L389">
        <v>59</v>
      </c>
      <c r="M389" t="s">
        <v>8367</v>
      </c>
      <c r="N389" t="s">
        <v>8368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0</v>
      </c>
      <c r="U389">
        <v>0</v>
      </c>
      <c r="V389">
        <v>0.26</v>
      </c>
      <c r="W389">
        <v>2.2599999999999998</v>
      </c>
      <c r="X389" t="s">
        <v>8039</v>
      </c>
      <c r="Y389" t="s">
        <v>8236</v>
      </c>
      <c r="Z389" t="s">
        <v>8039</v>
      </c>
      <c r="AA389">
        <v>0</v>
      </c>
    </row>
    <row r="390" spans="1:27">
      <c r="A390" t="s">
        <v>8500</v>
      </c>
      <c r="B390" t="str">
        <f t="shared" si="19"/>
        <v>Abril</v>
      </c>
      <c r="C390">
        <v>349</v>
      </c>
      <c r="D390">
        <v>2022</v>
      </c>
      <c r="E390" t="s">
        <v>8379</v>
      </c>
      <c r="F390" t="s">
        <v>7879</v>
      </c>
      <c r="G390" t="s">
        <v>0</v>
      </c>
      <c r="H390" t="str">
        <f t="shared" si="20"/>
        <v>CCF</v>
      </c>
      <c r="I390" t="str">
        <f t="shared" si="21"/>
        <v>Impreso por imprenta o tiquetes</v>
      </c>
      <c r="J390" s="81" t="s">
        <v>8765</v>
      </c>
      <c r="K390" s="81" t="s">
        <v>8039</v>
      </c>
      <c r="L390">
        <v>32</v>
      </c>
      <c r="M390" t="s">
        <v>789</v>
      </c>
      <c r="N390" t="s">
        <v>790</v>
      </c>
      <c r="O390">
        <v>0</v>
      </c>
      <c r="P390">
        <v>0</v>
      </c>
      <c r="Q390">
        <v>0</v>
      </c>
      <c r="R390">
        <v>1035</v>
      </c>
      <c r="S390">
        <v>0</v>
      </c>
      <c r="T390">
        <v>0</v>
      </c>
      <c r="U390">
        <v>0</v>
      </c>
      <c r="V390">
        <v>134.55000000000001</v>
      </c>
      <c r="W390">
        <v>1169.55</v>
      </c>
      <c r="X390" t="s">
        <v>8039</v>
      </c>
      <c r="Y390" t="s">
        <v>8236</v>
      </c>
      <c r="Z390" t="s">
        <v>8039</v>
      </c>
      <c r="AA390">
        <v>0</v>
      </c>
    </row>
    <row r="391" spans="1:27">
      <c r="A391" t="s">
        <v>8500</v>
      </c>
      <c r="B391" t="str">
        <f t="shared" si="19"/>
        <v>Abril</v>
      </c>
      <c r="C391">
        <v>348</v>
      </c>
      <c r="D391">
        <v>2022</v>
      </c>
      <c r="E391" t="s">
        <v>8379</v>
      </c>
      <c r="F391" t="s">
        <v>7879</v>
      </c>
      <c r="G391" t="s">
        <v>0</v>
      </c>
      <c r="H391" t="str">
        <f t="shared" si="20"/>
        <v>CCF</v>
      </c>
      <c r="I391" t="str">
        <f t="shared" si="21"/>
        <v>Impreso por imprenta o tiquetes</v>
      </c>
      <c r="J391" s="81" t="s">
        <v>8765</v>
      </c>
      <c r="K391" s="81" t="s">
        <v>8039</v>
      </c>
      <c r="L391">
        <v>475139</v>
      </c>
      <c r="M391" t="s">
        <v>1541</v>
      </c>
      <c r="N391" t="s">
        <v>1542</v>
      </c>
      <c r="O391">
        <v>2.4</v>
      </c>
      <c r="P391">
        <v>0</v>
      </c>
      <c r="Q391">
        <v>0</v>
      </c>
      <c r="R391">
        <v>49.52</v>
      </c>
      <c r="S391">
        <v>0</v>
      </c>
      <c r="T391">
        <v>0</v>
      </c>
      <c r="U391">
        <v>0</v>
      </c>
      <c r="V391">
        <v>2.3522000000000003</v>
      </c>
      <c r="W391">
        <v>54.272200000000005</v>
      </c>
      <c r="X391" t="s">
        <v>8039</v>
      </c>
      <c r="Y391" t="s">
        <v>8236</v>
      </c>
      <c r="Z391" t="s">
        <v>8039</v>
      </c>
      <c r="AA391">
        <v>0</v>
      </c>
    </row>
    <row r="392" spans="1:27">
      <c r="A392" t="s">
        <v>8500</v>
      </c>
      <c r="B392" t="str">
        <f t="shared" si="19"/>
        <v>Abril</v>
      </c>
      <c r="C392">
        <v>347</v>
      </c>
      <c r="D392">
        <v>2022</v>
      </c>
      <c r="E392" t="s">
        <v>8379</v>
      </c>
      <c r="F392" t="s">
        <v>7879</v>
      </c>
      <c r="G392" t="s">
        <v>0</v>
      </c>
      <c r="H392" t="str">
        <f t="shared" si="20"/>
        <v>CCF</v>
      </c>
      <c r="I392" t="str">
        <f t="shared" si="21"/>
        <v>Impreso por imprenta o tiquetes</v>
      </c>
      <c r="J392" s="81" t="s">
        <v>8765</v>
      </c>
      <c r="K392" s="81" t="s">
        <v>8039</v>
      </c>
      <c r="L392">
        <v>14223</v>
      </c>
      <c r="M392" t="s">
        <v>6474</v>
      </c>
      <c r="N392" t="s">
        <v>6475</v>
      </c>
      <c r="O392">
        <v>0.97</v>
      </c>
      <c r="P392">
        <v>0</v>
      </c>
      <c r="Q392">
        <v>0</v>
      </c>
      <c r="R392">
        <v>18.12</v>
      </c>
      <c r="S392">
        <v>0</v>
      </c>
      <c r="T392">
        <v>0</v>
      </c>
      <c r="U392">
        <v>0</v>
      </c>
      <c r="V392">
        <v>0.90600000000000014</v>
      </c>
      <c r="W392">
        <v>19.995999999999999</v>
      </c>
      <c r="X392" t="s">
        <v>8039</v>
      </c>
      <c r="Y392" t="s">
        <v>8236</v>
      </c>
      <c r="Z392" t="s">
        <v>8039</v>
      </c>
      <c r="AA392">
        <v>0</v>
      </c>
    </row>
    <row r="393" spans="1:27">
      <c r="A393" t="s">
        <v>8500</v>
      </c>
      <c r="B393" t="str">
        <f t="shared" si="19"/>
        <v>Abril</v>
      </c>
      <c r="C393">
        <v>346</v>
      </c>
      <c r="D393">
        <v>2022</v>
      </c>
      <c r="E393" t="s">
        <v>8379</v>
      </c>
      <c r="F393" t="s">
        <v>7879</v>
      </c>
      <c r="G393" t="s">
        <v>0</v>
      </c>
      <c r="H393" t="str">
        <f t="shared" si="20"/>
        <v>CCF</v>
      </c>
      <c r="I393" t="str">
        <f t="shared" si="21"/>
        <v>Impreso por imprenta o tiquetes</v>
      </c>
      <c r="J393" s="81" t="s">
        <v>8765</v>
      </c>
      <c r="K393" s="81" t="s">
        <v>8039</v>
      </c>
      <c r="L393">
        <v>81717</v>
      </c>
      <c r="M393" t="s">
        <v>1535</v>
      </c>
      <c r="N393" t="s">
        <v>1536</v>
      </c>
      <c r="O393">
        <v>1.57</v>
      </c>
      <c r="P393">
        <v>0</v>
      </c>
      <c r="Q393">
        <v>0</v>
      </c>
      <c r="R393">
        <v>30.52</v>
      </c>
      <c r="S393">
        <v>0</v>
      </c>
      <c r="T393">
        <v>0</v>
      </c>
      <c r="U393">
        <v>0</v>
      </c>
      <c r="V393">
        <v>14.497</v>
      </c>
      <c r="W393">
        <v>46.586999999999996</v>
      </c>
      <c r="X393" t="s">
        <v>8039</v>
      </c>
      <c r="Y393" t="s">
        <v>8236</v>
      </c>
      <c r="Z393" t="s">
        <v>8039</v>
      </c>
      <c r="AA393">
        <v>0</v>
      </c>
    </row>
    <row r="394" spans="1:27">
      <c r="A394" t="s">
        <v>8500</v>
      </c>
      <c r="B394" t="str">
        <f t="shared" si="19"/>
        <v>Abril</v>
      </c>
      <c r="C394">
        <v>345</v>
      </c>
      <c r="D394">
        <v>2022</v>
      </c>
      <c r="E394" t="s">
        <v>8379</v>
      </c>
      <c r="F394" t="s">
        <v>7879</v>
      </c>
      <c r="G394" t="s">
        <v>0</v>
      </c>
      <c r="H394" t="str">
        <f t="shared" si="20"/>
        <v>CCF</v>
      </c>
      <c r="I394" t="str">
        <f t="shared" si="21"/>
        <v>Impreso por imprenta o tiquetes</v>
      </c>
      <c r="J394" s="81" t="s">
        <v>8765</v>
      </c>
      <c r="K394" s="81" t="s">
        <v>8039</v>
      </c>
      <c r="L394">
        <v>1210377</v>
      </c>
      <c r="M394" t="s">
        <v>1526</v>
      </c>
      <c r="N394" t="s">
        <v>1527</v>
      </c>
      <c r="O394">
        <v>1.45</v>
      </c>
      <c r="P394">
        <v>0</v>
      </c>
      <c r="Q394">
        <v>0</v>
      </c>
      <c r="R394">
        <v>28.06</v>
      </c>
      <c r="S394">
        <v>0</v>
      </c>
      <c r="T394">
        <v>0</v>
      </c>
      <c r="U394">
        <v>0</v>
      </c>
      <c r="V394">
        <v>0.49105000000000004</v>
      </c>
      <c r="W394">
        <v>30.001049999999999</v>
      </c>
      <c r="X394" t="s">
        <v>8039</v>
      </c>
      <c r="Y394" t="s">
        <v>8236</v>
      </c>
      <c r="Z394" t="s">
        <v>8039</v>
      </c>
      <c r="AA394">
        <v>0</v>
      </c>
    </row>
    <row r="395" spans="1:27">
      <c r="A395" t="s">
        <v>8500</v>
      </c>
      <c r="B395" t="str">
        <f t="shared" si="19"/>
        <v>Abril</v>
      </c>
      <c r="C395">
        <v>344</v>
      </c>
      <c r="D395">
        <v>2022</v>
      </c>
      <c r="E395" t="s">
        <v>8375</v>
      </c>
      <c r="F395" t="s">
        <v>7879</v>
      </c>
      <c r="G395" t="s">
        <v>0</v>
      </c>
      <c r="H395" t="str">
        <f t="shared" si="20"/>
        <v>CCF</v>
      </c>
      <c r="I395" t="str">
        <f t="shared" si="21"/>
        <v>Impreso por imprenta o tiquetes</v>
      </c>
      <c r="J395" s="81" t="s">
        <v>8765</v>
      </c>
      <c r="K395" s="81" t="s">
        <v>8039</v>
      </c>
      <c r="L395">
        <v>8795</v>
      </c>
      <c r="M395" t="s">
        <v>1196</v>
      </c>
      <c r="N395" t="s">
        <v>1197</v>
      </c>
      <c r="O395">
        <v>0</v>
      </c>
      <c r="P395">
        <v>0</v>
      </c>
      <c r="Q395">
        <v>0</v>
      </c>
      <c r="R395">
        <v>10663</v>
      </c>
      <c r="S395">
        <v>0</v>
      </c>
      <c r="T395">
        <v>0</v>
      </c>
      <c r="U395">
        <v>0</v>
      </c>
      <c r="V395">
        <v>13632.247200000002</v>
      </c>
      <c r="W395">
        <v>118495.6872</v>
      </c>
      <c r="X395" t="s">
        <v>8039</v>
      </c>
      <c r="Y395" t="s">
        <v>8236</v>
      </c>
      <c r="Z395" t="s">
        <v>8227</v>
      </c>
      <c r="AA395">
        <v>106.63</v>
      </c>
    </row>
    <row r="396" spans="1:27">
      <c r="A396" t="s">
        <v>8500</v>
      </c>
      <c r="B396" t="str">
        <f t="shared" si="19"/>
        <v>Abril</v>
      </c>
      <c r="C396">
        <v>343</v>
      </c>
      <c r="D396">
        <v>2022</v>
      </c>
      <c r="E396" t="s">
        <v>8375</v>
      </c>
      <c r="F396" t="s">
        <v>7879</v>
      </c>
      <c r="G396" t="s">
        <v>0</v>
      </c>
      <c r="H396" t="str">
        <f t="shared" si="20"/>
        <v>CCF</v>
      </c>
      <c r="I396" t="str">
        <f t="shared" si="21"/>
        <v>Impreso por imprenta o tiquetes</v>
      </c>
      <c r="J396" s="81" t="s">
        <v>8765</v>
      </c>
      <c r="K396" s="81" t="s">
        <v>8039</v>
      </c>
      <c r="L396">
        <v>8796</v>
      </c>
      <c r="M396" t="s">
        <v>1196</v>
      </c>
      <c r="N396" t="s">
        <v>1197</v>
      </c>
      <c r="O396">
        <v>0</v>
      </c>
      <c r="P396">
        <v>0</v>
      </c>
      <c r="Q396">
        <v>0</v>
      </c>
      <c r="R396">
        <v>104863.44</v>
      </c>
      <c r="S396">
        <v>0</v>
      </c>
      <c r="T396">
        <v>0</v>
      </c>
      <c r="U396">
        <v>0</v>
      </c>
      <c r="V396">
        <v>13632.247200000002</v>
      </c>
      <c r="W396">
        <v>118495.6872</v>
      </c>
      <c r="X396" t="s">
        <v>8039</v>
      </c>
      <c r="Y396" t="s">
        <v>8236</v>
      </c>
      <c r="Z396" t="s">
        <v>8227</v>
      </c>
      <c r="AA396">
        <v>1048.6400000000001</v>
      </c>
    </row>
    <row r="397" spans="1:27">
      <c r="A397" t="s">
        <v>8500</v>
      </c>
      <c r="B397" t="str">
        <f t="shared" si="19"/>
        <v>Abril</v>
      </c>
      <c r="C397">
        <v>342</v>
      </c>
      <c r="D397">
        <v>2022</v>
      </c>
      <c r="E397" t="s">
        <v>8375</v>
      </c>
      <c r="F397" t="s">
        <v>7879</v>
      </c>
      <c r="G397" t="s">
        <v>0</v>
      </c>
      <c r="H397" t="str">
        <f t="shared" si="20"/>
        <v>CCF</v>
      </c>
      <c r="I397" t="str">
        <f t="shared" si="21"/>
        <v>Impreso por imprenta o tiquetes</v>
      </c>
      <c r="J397" s="81" t="s">
        <v>8765</v>
      </c>
      <c r="K397" s="81" t="s">
        <v>8039</v>
      </c>
      <c r="L397">
        <v>7061</v>
      </c>
      <c r="M397" t="s">
        <v>1503</v>
      </c>
      <c r="N397" t="s">
        <v>1504</v>
      </c>
      <c r="O397">
        <v>0</v>
      </c>
      <c r="P397">
        <v>0</v>
      </c>
      <c r="Q397">
        <v>0</v>
      </c>
      <c r="R397">
        <v>1944.81</v>
      </c>
      <c r="S397">
        <v>0</v>
      </c>
      <c r="T397">
        <v>0</v>
      </c>
      <c r="U397">
        <v>0</v>
      </c>
      <c r="V397">
        <v>252.8253</v>
      </c>
      <c r="W397">
        <v>2197.6352999999999</v>
      </c>
      <c r="X397" t="s">
        <v>8039</v>
      </c>
      <c r="Y397" t="s">
        <v>8236</v>
      </c>
      <c r="Z397" t="s">
        <v>8039</v>
      </c>
      <c r="AA397">
        <v>0</v>
      </c>
    </row>
    <row r="398" spans="1:27">
      <c r="A398" t="s">
        <v>8500</v>
      </c>
      <c r="B398" t="str">
        <f t="shared" si="19"/>
        <v>Abril</v>
      </c>
      <c r="C398">
        <v>341</v>
      </c>
      <c r="D398">
        <v>2022</v>
      </c>
      <c r="E398" t="s">
        <v>8375</v>
      </c>
      <c r="F398" t="s">
        <v>7879</v>
      </c>
      <c r="G398" t="s">
        <v>0</v>
      </c>
      <c r="H398" t="str">
        <f t="shared" si="20"/>
        <v>CCF</v>
      </c>
      <c r="I398" t="str">
        <f t="shared" si="21"/>
        <v>Impreso por imprenta o tiquetes</v>
      </c>
      <c r="J398" s="81" t="s">
        <v>8765</v>
      </c>
      <c r="K398" s="81" t="s">
        <v>8039</v>
      </c>
      <c r="L398">
        <v>3780705</v>
      </c>
      <c r="M398" t="s">
        <v>1678</v>
      </c>
      <c r="N398" t="s">
        <v>1679</v>
      </c>
      <c r="O398">
        <v>0</v>
      </c>
      <c r="P398">
        <v>0</v>
      </c>
      <c r="Q398">
        <v>0</v>
      </c>
      <c r="R398">
        <v>222.98</v>
      </c>
      <c r="S398">
        <v>0</v>
      </c>
      <c r="T398">
        <v>0</v>
      </c>
      <c r="U398">
        <v>0</v>
      </c>
      <c r="V398">
        <v>28.987400000000001</v>
      </c>
      <c r="W398">
        <v>251.9674</v>
      </c>
      <c r="X398" t="s">
        <v>8039</v>
      </c>
      <c r="Y398" t="s">
        <v>8236</v>
      </c>
      <c r="Z398" t="s">
        <v>8039</v>
      </c>
      <c r="AA398">
        <v>0</v>
      </c>
    </row>
    <row r="399" spans="1:27">
      <c r="A399" t="s">
        <v>8500</v>
      </c>
      <c r="B399" t="str">
        <f t="shared" si="19"/>
        <v>Abril</v>
      </c>
      <c r="C399">
        <v>340</v>
      </c>
      <c r="D399">
        <v>2022</v>
      </c>
      <c r="E399" t="s">
        <v>8375</v>
      </c>
      <c r="F399" t="s">
        <v>7879</v>
      </c>
      <c r="G399" t="s">
        <v>0</v>
      </c>
      <c r="H399" t="str">
        <f t="shared" si="20"/>
        <v>CCF</v>
      </c>
      <c r="I399" t="str">
        <f t="shared" si="21"/>
        <v>Impreso por imprenta o tiquetes</v>
      </c>
      <c r="J399" s="81" t="s">
        <v>8765</v>
      </c>
      <c r="K399" s="81" t="s">
        <v>8039</v>
      </c>
      <c r="L399">
        <v>90533</v>
      </c>
      <c r="M399" t="s">
        <v>1611</v>
      </c>
      <c r="N399" t="s">
        <v>1612</v>
      </c>
      <c r="O399">
        <v>1.95</v>
      </c>
      <c r="P399">
        <v>0</v>
      </c>
      <c r="Q399">
        <v>0</v>
      </c>
      <c r="R399">
        <v>38.229999999999997</v>
      </c>
      <c r="S399">
        <v>0</v>
      </c>
      <c r="T399">
        <v>0</v>
      </c>
      <c r="U399">
        <v>0</v>
      </c>
      <c r="V399">
        <v>1.8159249999999998</v>
      </c>
      <c r="W399">
        <v>41.995925</v>
      </c>
      <c r="X399" t="s">
        <v>8039</v>
      </c>
      <c r="Y399" t="s">
        <v>8236</v>
      </c>
      <c r="Z399" t="s">
        <v>8039</v>
      </c>
      <c r="AA399">
        <v>0</v>
      </c>
    </row>
    <row r="400" spans="1:27">
      <c r="A400" t="s">
        <v>8500</v>
      </c>
      <c r="B400" t="str">
        <f t="shared" si="19"/>
        <v>Abril</v>
      </c>
      <c r="C400">
        <v>339</v>
      </c>
      <c r="D400">
        <v>2022</v>
      </c>
      <c r="E400" t="s">
        <v>8513</v>
      </c>
      <c r="F400" t="s">
        <v>7879</v>
      </c>
      <c r="G400" t="s">
        <v>0</v>
      </c>
      <c r="H400" t="str">
        <f t="shared" si="20"/>
        <v>CCF</v>
      </c>
      <c r="I400" t="str">
        <f t="shared" si="21"/>
        <v>Impreso por imprenta o tiquetes</v>
      </c>
      <c r="J400" s="81" t="s">
        <v>8765</v>
      </c>
      <c r="K400" s="81" t="s">
        <v>8039</v>
      </c>
      <c r="L400">
        <v>7236</v>
      </c>
      <c r="M400" t="s">
        <v>1566</v>
      </c>
      <c r="N400" t="s">
        <v>1567</v>
      </c>
      <c r="O400">
        <v>0</v>
      </c>
      <c r="P400">
        <v>0</v>
      </c>
      <c r="Q400">
        <v>0</v>
      </c>
      <c r="R400">
        <v>70.44</v>
      </c>
      <c r="S400">
        <v>0</v>
      </c>
      <c r="T400">
        <v>0</v>
      </c>
      <c r="U400">
        <v>0</v>
      </c>
      <c r="V400">
        <v>9.1571999999999996</v>
      </c>
      <c r="W400">
        <v>79.597200000000001</v>
      </c>
      <c r="X400" t="s">
        <v>8039</v>
      </c>
      <c r="Y400" t="s">
        <v>8236</v>
      </c>
      <c r="Z400" t="s">
        <v>8039</v>
      </c>
      <c r="AA400">
        <v>0</v>
      </c>
    </row>
    <row r="401" spans="1:27">
      <c r="A401" t="s">
        <v>8500</v>
      </c>
      <c r="B401" t="str">
        <f t="shared" si="19"/>
        <v>Abril</v>
      </c>
      <c r="C401">
        <v>338</v>
      </c>
      <c r="D401">
        <v>2022</v>
      </c>
      <c r="E401" t="s">
        <v>8513</v>
      </c>
      <c r="F401" t="s">
        <v>7879</v>
      </c>
      <c r="G401" t="s">
        <v>0</v>
      </c>
      <c r="H401" t="str">
        <f t="shared" si="20"/>
        <v>CCF</v>
      </c>
      <c r="I401" t="str">
        <f t="shared" si="21"/>
        <v>Impreso por imprenta o tiquetes</v>
      </c>
      <c r="J401" s="81" t="s">
        <v>8765</v>
      </c>
      <c r="K401" s="81" t="s">
        <v>8039</v>
      </c>
      <c r="L401">
        <v>129</v>
      </c>
      <c r="M401" t="s">
        <v>1519</v>
      </c>
      <c r="N401" t="s">
        <v>7978</v>
      </c>
      <c r="O401">
        <v>0</v>
      </c>
      <c r="P401">
        <v>0</v>
      </c>
      <c r="Q401">
        <v>0</v>
      </c>
      <c r="R401">
        <v>1055</v>
      </c>
      <c r="S401">
        <v>0</v>
      </c>
      <c r="T401">
        <v>0</v>
      </c>
      <c r="U401">
        <v>0</v>
      </c>
      <c r="V401">
        <v>137.15</v>
      </c>
      <c r="W401">
        <v>1192.1500000000001</v>
      </c>
      <c r="X401" t="s">
        <v>8039</v>
      </c>
      <c r="Y401" t="s">
        <v>8236</v>
      </c>
      <c r="Z401" t="s">
        <v>8039</v>
      </c>
      <c r="AA401">
        <v>0</v>
      </c>
    </row>
    <row r="402" spans="1:27">
      <c r="A402" t="s">
        <v>8500</v>
      </c>
      <c r="B402" t="str">
        <f t="shared" si="19"/>
        <v>Abril</v>
      </c>
      <c r="C402">
        <v>337</v>
      </c>
      <c r="D402">
        <v>2022</v>
      </c>
      <c r="E402" t="s">
        <v>8513</v>
      </c>
      <c r="F402" t="s">
        <v>7879</v>
      </c>
      <c r="G402" t="s">
        <v>0</v>
      </c>
      <c r="H402" t="str">
        <f t="shared" si="20"/>
        <v>CCF</v>
      </c>
      <c r="I402" t="str">
        <f t="shared" si="21"/>
        <v>Impreso por imprenta o tiquetes</v>
      </c>
      <c r="J402" s="81" t="s">
        <v>8765</v>
      </c>
      <c r="K402" s="81" t="s">
        <v>8039</v>
      </c>
      <c r="L402">
        <v>8821</v>
      </c>
      <c r="M402" t="s">
        <v>1196</v>
      </c>
      <c r="N402" t="s">
        <v>1197</v>
      </c>
      <c r="O402">
        <v>0</v>
      </c>
      <c r="P402">
        <v>0</v>
      </c>
      <c r="Q402">
        <v>0</v>
      </c>
      <c r="R402">
        <v>744</v>
      </c>
      <c r="S402">
        <v>0</v>
      </c>
      <c r="T402">
        <v>0</v>
      </c>
      <c r="U402">
        <v>0</v>
      </c>
      <c r="V402">
        <v>96.72</v>
      </c>
      <c r="W402">
        <v>840.72</v>
      </c>
      <c r="X402" t="s">
        <v>8039</v>
      </c>
      <c r="Y402" t="s">
        <v>8236</v>
      </c>
      <c r="Z402" t="s">
        <v>8227</v>
      </c>
      <c r="AA402">
        <v>7.44</v>
      </c>
    </row>
    <row r="403" spans="1:27">
      <c r="A403" t="s">
        <v>8500</v>
      </c>
      <c r="B403" t="str">
        <f t="shared" si="19"/>
        <v>Abril</v>
      </c>
      <c r="C403">
        <v>336</v>
      </c>
      <c r="D403">
        <v>2022</v>
      </c>
      <c r="E403" t="s">
        <v>8571</v>
      </c>
      <c r="F403" t="s">
        <v>7879</v>
      </c>
      <c r="G403" t="s">
        <v>0</v>
      </c>
      <c r="H403" t="str">
        <f t="shared" si="20"/>
        <v>CCF</v>
      </c>
      <c r="I403" t="str">
        <f t="shared" si="21"/>
        <v>Impreso por imprenta o tiquetes</v>
      </c>
      <c r="J403" s="81" t="s">
        <v>8765</v>
      </c>
      <c r="K403" s="81" t="s">
        <v>8039</v>
      </c>
      <c r="L403">
        <v>2614427</v>
      </c>
      <c r="M403" t="s">
        <v>1489</v>
      </c>
      <c r="N403" t="s">
        <v>1490</v>
      </c>
      <c r="O403">
        <v>0</v>
      </c>
      <c r="P403">
        <v>0</v>
      </c>
      <c r="Q403">
        <v>0</v>
      </c>
      <c r="R403">
        <v>55.81</v>
      </c>
      <c r="S403">
        <v>0</v>
      </c>
      <c r="T403">
        <v>0</v>
      </c>
      <c r="U403">
        <v>0</v>
      </c>
      <c r="V403">
        <v>7.255300000000001</v>
      </c>
      <c r="W403">
        <v>63.065300000000001</v>
      </c>
      <c r="X403" t="s">
        <v>8039</v>
      </c>
      <c r="Y403" t="s">
        <v>8236</v>
      </c>
      <c r="Z403" t="s">
        <v>8039</v>
      </c>
      <c r="AA403">
        <v>0</v>
      </c>
    </row>
    <row r="404" spans="1:27">
      <c r="A404" t="s">
        <v>8500</v>
      </c>
      <c r="B404" t="str">
        <f t="shared" si="19"/>
        <v>Abril</v>
      </c>
      <c r="C404">
        <v>335</v>
      </c>
      <c r="D404">
        <v>2022</v>
      </c>
      <c r="E404" t="s">
        <v>8551</v>
      </c>
      <c r="F404" t="s">
        <v>7879</v>
      </c>
      <c r="G404" t="s">
        <v>0</v>
      </c>
      <c r="H404" t="str">
        <f t="shared" si="20"/>
        <v>CCF</v>
      </c>
      <c r="I404" t="str">
        <f t="shared" si="21"/>
        <v>Impreso por imprenta o tiquetes</v>
      </c>
      <c r="J404" s="81" t="s">
        <v>8765</v>
      </c>
      <c r="K404" s="81" t="s">
        <v>8039</v>
      </c>
      <c r="L404">
        <v>526345</v>
      </c>
      <c r="M404" t="s">
        <v>39</v>
      </c>
      <c r="N404" t="s">
        <v>1591</v>
      </c>
      <c r="O404">
        <v>1.62</v>
      </c>
      <c r="P404">
        <v>0</v>
      </c>
      <c r="Q404">
        <v>0</v>
      </c>
      <c r="R404">
        <v>31.87</v>
      </c>
      <c r="S404">
        <v>0</v>
      </c>
      <c r="T404">
        <v>0</v>
      </c>
      <c r="U404">
        <v>0</v>
      </c>
      <c r="V404">
        <v>1.513825</v>
      </c>
      <c r="W404">
        <v>35.003824999999999</v>
      </c>
      <c r="X404" t="s">
        <v>8039</v>
      </c>
      <c r="Y404" t="s">
        <v>8236</v>
      </c>
      <c r="Z404" t="s">
        <v>8039</v>
      </c>
      <c r="AA404">
        <v>0</v>
      </c>
    </row>
    <row r="405" spans="1:27">
      <c r="A405" t="s">
        <v>8500</v>
      </c>
      <c r="B405" t="str">
        <f t="shared" si="19"/>
        <v>Abril</v>
      </c>
      <c r="C405">
        <v>334</v>
      </c>
      <c r="D405">
        <v>2022</v>
      </c>
      <c r="E405" t="s">
        <v>8551</v>
      </c>
      <c r="F405" t="s">
        <v>7879</v>
      </c>
      <c r="G405" t="s">
        <v>0</v>
      </c>
      <c r="H405" t="str">
        <f t="shared" si="20"/>
        <v>CCF</v>
      </c>
      <c r="I405" t="str">
        <f t="shared" si="21"/>
        <v>Impreso por imprenta o tiquetes</v>
      </c>
      <c r="J405" s="81" t="s">
        <v>8765</v>
      </c>
      <c r="K405" s="81" t="s">
        <v>8039</v>
      </c>
      <c r="L405">
        <v>22474</v>
      </c>
      <c r="M405" t="s">
        <v>1611</v>
      </c>
      <c r="N405" t="s">
        <v>1612</v>
      </c>
      <c r="O405">
        <v>1.52</v>
      </c>
      <c r="P405">
        <v>0</v>
      </c>
      <c r="Q405">
        <v>0</v>
      </c>
      <c r="R405">
        <v>29.77</v>
      </c>
      <c r="S405">
        <v>0</v>
      </c>
      <c r="T405">
        <v>0</v>
      </c>
      <c r="U405">
        <v>0</v>
      </c>
      <c r="V405">
        <v>1.414075</v>
      </c>
      <c r="W405">
        <v>32.704074999999996</v>
      </c>
      <c r="X405" t="s">
        <v>8039</v>
      </c>
      <c r="Y405" t="s">
        <v>8236</v>
      </c>
      <c r="Z405" t="s">
        <v>8039</v>
      </c>
      <c r="AA405">
        <v>0</v>
      </c>
    </row>
    <row r="406" spans="1:27">
      <c r="A406" t="s">
        <v>8500</v>
      </c>
      <c r="B406" t="str">
        <f t="shared" si="19"/>
        <v>Abril</v>
      </c>
      <c r="C406">
        <v>333</v>
      </c>
      <c r="D406">
        <v>2022</v>
      </c>
      <c r="E406" t="s">
        <v>8551</v>
      </c>
      <c r="F406" t="s">
        <v>7879</v>
      </c>
      <c r="G406" t="s">
        <v>0</v>
      </c>
      <c r="H406" t="str">
        <f t="shared" si="20"/>
        <v>CCF</v>
      </c>
      <c r="I406" t="str">
        <f t="shared" si="21"/>
        <v>Impreso por imprenta o tiquetes</v>
      </c>
      <c r="J406" s="81" t="s">
        <v>8765</v>
      </c>
      <c r="K406" s="81" t="s">
        <v>8039</v>
      </c>
      <c r="L406">
        <v>58491</v>
      </c>
      <c r="M406" t="s">
        <v>2424</v>
      </c>
      <c r="N406" t="s">
        <v>2425</v>
      </c>
      <c r="O406">
        <v>0.97</v>
      </c>
      <c r="P406">
        <v>0</v>
      </c>
      <c r="Q406">
        <v>0</v>
      </c>
      <c r="R406">
        <v>18.12</v>
      </c>
      <c r="S406">
        <v>0</v>
      </c>
      <c r="T406">
        <v>0</v>
      </c>
      <c r="U406">
        <v>0</v>
      </c>
      <c r="V406">
        <v>0.90600000000000014</v>
      </c>
      <c r="W406">
        <v>19.995999999999999</v>
      </c>
      <c r="X406" t="s">
        <v>8039</v>
      </c>
      <c r="Y406" t="s">
        <v>8236</v>
      </c>
      <c r="Z406" t="s">
        <v>8039</v>
      </c>
      <c r="AA406">
        <v>0</v>
      </c>
    </row>
    <row r="407" spans="1:27">
      <c r="A407" t="s">
        <v>8500</v>
      </c>
      <c r="B407" t="str">
        <f t="shared" si="19"/>
        <v>Abril</v>
      </c>
      <c r="C407">
        <v>332</v>
      </c>
      <c r="D407">
        <v>2022</v>
      </c>
      <c r="E407" t="s">
        <v>8551</v>
      </c>
      <c r="F407" t="s">
        <v>7879</v>
      </c>
      <c r="G407" t="s">
        <v>0</v>
      </c>
      <c r="H407" t="str">
        <f t="shared" si="20"/>
        <v>CCF</v>
      </c>
      <c r="I407" t="str">
        <f t="shared" si="21"/>
        <v>Impreso por imprenta o tiquetes</v>
      </c>
      <c r="J407" s="81" t="s">
        <v>8765</v>
      </c>
      <c r="K407" s="81" t="s">
        <v>8039</v>
      </c>
      <c r="L407">
        <v>475889</v>
      </c>
      <c r="M407" t="s">
        <v>1541</v>
      </c>
      <c r="N407" t="s">
        <v>1542</v>
      </c>
      <c r="O407">
        <v>2</v>
      </c>
      <c r="P407">
        <v>0</v>
      </c>
      <c r="Q407">
        <v>0</v>
      </c>
      <c r="R407">
        <v>41.24</v>
      </c>
      <c r="S407">
        <v>0</v>
      </c>
      <c r="T407">
        <v>0</v>
      </c>
      <c r="U407">
        <v>0</v>
      </c>
      <c r="V407">
        <v>1.9589000000000001</v>
      </c>
      <c r="W407">
        <v>45.198900000000002</v>
      </c>
      <c r="X407" t="s">
        <v>8039</v>
      </c>
      <c r="Y407" t="s">
        <v>8236</v>
      </c>
      <c r="Z407" t="s">
        <v>8039</v>
      </c>
      <c r="AA407">
        <v>0</v>
      </c>
    </row>
    <row r="408" spans="1:27">
      <c r="A408" t="s">
        <v>8500</v>
      </c>
      <c r="B408" t="str">
        <f t="shared" si="19"/>
        <v>Abril</v>
      </c>
      <c r="C408">
        <v>331</v>
      </c>
      <c r="D408">
        <v>2022</v>
      </c>
      <c r="E408" t="s">
        <v>8551</v>
      </c>
      <c r="F408" t="s">
        <v>7879</v>
      </c>
      <c r="G408" t="s">
        <v>0</v>
      </c>
      <c r="H408" t="str">
        <f t="shared" si="20"/>
        <v>CCF</v>
      </c>
      <c r="I408" t="str">
        <f t="shared" si="21"/>
        <v>Impreso por imprenta o tiquetes</v>
      </c>
      <c r="J408" s="81" t="s">
        <v>8765</v>
      </c>
      <c r="K408" s="81" t="s">
        <v>8039</v>
      </c>
      <c r="L408">
        <v>58</v>
      </c>
      <c r="M408" t="s">
        <v>1501</v>
      </c>
      <c r="N408" t="s">
        <v>1502</v>
      </c>
      <c r="O408">
        <v>0</v>
      </c>
      <c r="P408">
        <v>0</v>
      </c>
      <c r="Q408">
        <v>0</v>
      </c>
      <c r="R408">
        <v>12846.3</v>
      </c>
      <c r="S408">
        <v>0</v>
      </c>
      <c r="T408">
        <v>0</v>
      </c>
      <c r="U408">
        <v>0</v>
      </c>
      <c r="V408">
        <v>1670.019</v>
      </c>
      <c r="W408">
        <v>14516.319</v>
      </c>
      <c r="X408" t="s">
        <v>8039</v>
      </c>
      <c r="Y408" t="s">
        <v>8236</v>
      </c>
      <c r="Z408" t="s">
        <v>8039</v>
      </c>
      <c r="AA408">
        <v>0</v>
      </c>
    </row>
    <row r="409" spans="1:27">
      <c r="A409" t="s">
        <v>8500</v>
      </c>
      <c r="B409" t="str">
        <f t="shared" si="19"/>
        <v>Abril</v>
      </c>
      <c r="C409">
        <v>330</v>
      </c>
      <c r="D409">
        <v>2022</v>
      </c>
      <c r="E409" t="s">
        <v>8551</v>
      </c>
      <c r="F409" t="s">
        <v>7879</v>
      </c>
      <c r="G409" t="s">
        <v>0</v>
      </c>
      <c r="H409" t="str">
        <f t="shared" si="20"/>
        <v>CCF</v>
      </c>
      <c r="I409" t="str">
        <f t="shared" si="21"/>
        <v>Impreso por imprenta o tiquetes</v>
      </c>
      <c r="J409" s="81" t="s">
        <v>8765</v>
      </c>
      <c r="K409" s="81" t="s">
        <v>8039</v>
      </c>
      <c r="L409">
        <v>1145</v>
      </c>
      <c r="M409" t="s">
        <v>2478</v>
      </c>
      <c r="N409" t="s">
        <v>2479</v>
      </c>
      <c r="O409">
        <v>0</v>
      </c>
      <c r="P409">
        <v>0</v>
      </c>
      <c r="Q409">
        <v>0</v>
      </c>
      <c r="R409">
        <v>3982.3</v>
      </c>
      <c r="S409">
        <v>0</v>
      </c>
      <c r="T409">
        <v>0</v>
      </c>
      <c r="U409">
        <v>0</v>
      </c>
      <c r="V409">
        <v>517.69900000000007</v>
      </c>
      <c r="W409">
        <v>4499.9989999999998</v>
      </c>
      <c r="X409" t="s">
        <v>8039</v>
      </c>
      <c r="Y409" t="s">
        <v>8236</v>
      </c>
      <c r="Z409" t="s">
        <v>8039</v>
      </c>
      <c r="AA409">
        <v>0</v>
      </c>
    </row>
    <row r="410" spans="1:27">
      <c r="A410" t="s">
        <v>8500</v>
      </c>
      <c r="B410" t="str">
        <f t="shared" si="19"/>
        <v>Abril</v>
      </c>
      <c r="C410">
        <v>329</v>
      </c>
      <c r="D410">
        <v>2022</v>
      </c>
      <c r="E410" t="s">
        <v>8551</v>
      </c>
      <c r="F410" t="s">
        <v>7879</v>
      </c>
      <c r="G410" t="s">
        <v>0</v>
      </c>
      <c r="H410" t="str">
        <f t="shared" si="20"/>
        <v>CCF</v>
      </c>
      <c r="I410" t="str">
        <f t="shared" si="21"/>
        <v>Impreso por imprenta o tiquetes</v>
      </c>
      <c r="J410" s="81" t="s">
        <v>8765</v>
      </c>
      <c r="K410" s="81" t="s">
        <v>8039</v>
      </c>
      <c r="L410">
        <v>387133</v>
      </c>
      <c r="M410" t="s">
        <v>1547</v>
      </c>
      <c r="N410" t="s">
        <v>1548</v>
      </c>
      <c r="O410">
        <v>1.48</v>
      </c>
      <c r="P410">
        <v>0</v>
      </c>
      <c r="Q410">
        <v>0</v>
      </c>
      <c r="R410">
        <v>28.03</v>
      </c>
      <c r="S410">
        <v>0</v>
      </c>
      <c r="T410">
        <v>0</v>
      </c>
      <c r="U410">
        <v>0</v>
      </c>
      <c r="V410">
        <v>0.49052500000000004</v>
      </c>
      <c r="W410">
        <v>30.000525000000003</v>
      </c>
      <c r="X410" t="s">
        <v>8039</v>
      </c>
      <c r="Y410" t="s">
        <v>8236</v>
      </c>
      <c r="Z410" t="s">
        <v>8039</v>
      </c>
      <c r="AA410">
        <v>0</v>
      </c>
    </row>
    <row r="411" spans="1:27">
      <c r="A411" t="s">
        <v>8500</v>
      </c>
      <c r="B411" t="str">
        <f t="shared" si="19"/>
        <v>Abril</v>
      </c>
      <c r="C411">
        <v>328</v>
      </c>
      <c r="D411">
        <v>2022</v>
      </c>
      <c r="E411" t="s">
        <v>8512</v>
      </c>
      <c r="F411" t="s">
        <v>7879</v>
      </c>
      <c r="G411" t="s">
        <v>0</v>
      </c>
      <c r="H411" t="str">
        <f t="shared" si="20"/>
        <v>CCF</v>
      </c>
      <c r="I411" t="str">
        <f t="shared" si="21"/>
        <v>Impreso por imprenta o tiquetes</v>
      </c>
      <c r="J411" s="81" t="s">
        <v>8765</v>
      </c>
      <c r="K411" s="81" t="s">
        <v>8039</v>
      </c>
      <c r="L411">
        <v>34627</v>
      </c>
      <c r="M411" t="s">
        <v>2252</v>
      </c>
      <c r="N411" t="s">
        <v>2253</v>
      </c>
      <c r="O411">
        <v>0</v>
      </c>
      <c r="P411">
        <v>0</v>
      </c>
      <c r="Q411">
        <v>0</v>
      </c>
      <c r="R411">
        <v>210.22</v>
      </c>
      <c r="S411">
        <v>0</v>
      </c>
      <c r="T411">
        <v>0</v>
      </c>
      <c r="U411">
        <v>0</v>
      </c>
      <c r="V411">
        <v>27.328600000000002</v>
      </c>
      <c r="W411">
        <v>237.54859999999999</v>
      </c>
      <c r="X411" t="s">
        <v>8039</v>
      </c>
      <c r="Y411" t="s">
        <v>8236</v>
      </c>
      <c r="Z411" t="s">
        <v>8572</v>
      </c>
      <c r="AA411">
        <v>2.1</v>
      </c>
    </row>
    <row r="412" spans="1:27">
      <c r="A412" t="s">
        <v>8500</v>
      </c>
      <c r="B412" t="str">
        <f t="shared" si="19"/>
        <v>Abril</v>
      </c>
      <c r="C412">
        <v>327</v>
      </c>
      <c r="D412">
        <v>2022</v>
      </c>
      <c r="E412" t="s">
        <v>8512</v>
      </c>
      <c r="F412" t="s">
        <v>7879</v>
      </c>
      <c r="G412" t="s">
        <v>0</v>
      </c>
      <c r="H412" t="str">
        <f t="shared" si="20"/>
        <v>CCF</v>
      </c>
      <c r="I412" t="str">
        <f t="shared" si="21"/>
        <v>Impreso por imprenta o tiquetes</v>
      </c>
      <c r="J412" s="81" t="s">
        <v>8765</v>
      </c>
      <c r="K412" s="81" t="s">
        <v>8039</v>
      </c>
      <c r="L412">
        <v>922</v>
      </c>
      <c r="M412" t="s">
        <v>1609</v>
      </c>
      <c r="N412" t="s">
        <v>1610</v>
      </c>
      <c r="O412">
        <v>0</v>
      </c>
      <c r="P412">
        <v>0</v>
      </c>
      <c r="Q412">
        <v>0</v>
      </c>
      <c r="R412">
        <v>30</v>
      </c>
      <c r="S412">
        <v>0</v>
      </c>
      <c r="T412">
        <v>0</v>
      </c>
      <c r="U412">
        <v>0</v>
      </c>
      <c r="V412">
        <v>3.9000000000000004</v>
      </c>
      <c r="W412">
        <v>33.9</v>
      </c>
      <c r="X412" t="s">
        <v>8039</v>
      </c>
      <c r="Y412" t="s">
        <v>8236</v>
      </c>
      <c r="Z412" t="s">
        <v>8039</v>
      </c>
      <c r="AA412">
        <v>0</v>
      </c>
    </row>
    <row r="413" spans="1:27">
      <c r="A413" t="s">
        <v>8500</v>
      </c>
      <c r="B413" t="str">
        <f t="shared" si="19"/>
        <v>Abril</v>
      </c>
      <c r="C413">
        <v>326</v>
      </c>
      <c r="D413">
        <v>2022</v>
      </c>
      <c r="E413" t="s">
        <v>8512</v>
      </c>
      <c r="F413" t="s">
        <v>7879</v>
      </c>
      <c r="G413" t="s">
        <v>0</v>
      </c>
      <c r="H413" t="str">
        <f t="shared" si="20"/>
        <v>CCF</v>
      </c>
      <c r="I413" t="str">
        <f t="shared" si="21"/>
        <v>Impreso por imprenta o tiquetes</v>
      </c>
      <c r="J413" s="81" t="s">
        <v>8765</v>
      </c>
      <c r="K413" s="81" t="s">
        <v>8039</v>
      </c>
      <c r="L413">
        <v>12617</v>
      </c>
      <c r="M413" t="s">
        <v>1514</v>
      </c>
      <c r="N413" t="s">
        <v>1515</v>
      </c>
      <c r="O413">
        <v>0</v>
      </c>
      <c r="P413">
        <v>0</v>
      </c>
      <c r="Q413">
        <v>0</v>
      </c>
      <c r="R413">
        <v>1322</v>
      </c>
      <c r="S413">
        <v>0</v>
      </c>
      <c r="T413">
        <v>0</v>
      </c>
      <c r="U413">
        <v>0</v>
      </c>
      <c r="V413">
        <v>171.86</v>
      </c>
      <c r="W413">
        <v>1493.8600000000001</v>
      </c>
      <c r="X413" t="s">
        <v>8039</v>
      </c>
      <c r="Y413" t="s">
        <v>8236</v>
      </c>
      <c r="Z413" t="s">
        <v>8253</v>
      </c>
      <c r="AA413">
        <v>13.22</v>
      </c>
    </row>
    <row r="414" spans="1:27">
      <c r="A414" t="s">
        <v>8500</v>
      </c>
      <c r="B414" t="str">
        <f t="shared" si="19"/>
        <v>Abril</v>
      </c>
      <c r="C414">
        <v>325</v>
      </c>
      <c r="D414">
        <v>2022</v>
      </c>
      <c r="E414" t="s">
        <v>8512</v>
      </c>
      <c r="F414" t="s">
        <v>7879</v>
      </c>
      <c r="G414" t="s">
        <v>0</v>
      </c>
      <c r="H414" t="str">
        <f t="shared" si="20"/>
        <v>CCF</v>
      </c>
      <c r="I414" t="str">
        <f t="shared" si="21"/>
        <v>Impreso por imprenta o tiquetes</v>
      </c>
      <c r="J414" s="81" t="s">
        <v>8765</v>
      </c>
      <c r="K414" s="81" t="s">
        <v>8039</v>
      </c>
      <c r="L414">
        <v>8858</v>
      </c>
      <c r="M414" t="s">
        <v>1196</v>
      </c>
      <c r="N414" t="s">
        <v>1197</v>
      </c>
      <c r="O414">
        <v>0</v>
      </c>
      <c r="P414">
        <v>0</v>
      </c>
      <c r="Q414">
        <v>0</v>
      </c>
      <c r="R414">
        <v>8638.6</v>
      </c>
      <c r="S414">
        <v>0</v>
      </c>
      <c r="T414">
        <v>0</v>
      </c>
      <c r="U414">
        <v>0</v>
      </c>
      <c r="V414">
        <v>1123.018</v>
      </c>
      <c r="W414">
        <v>9761.6180000000004</v>
      </c>
      <c r="X414" t="s">
        <v>8039</v>
      </c>
      <c r="Y414" t="s">
        <v>8236</v>
      </c>
      <c r="Z414" t="s">
        <v>8227</v>
      </c>
      <c r="AA414">
        <v>86.39</v>
      </c>
    </row>
    <row r="415" spans="1:27">
      <c r="A415" t="s">
        <v>8500</v>
      </c>
      <c r="B415" t="str">
        <f t="shared" si="19"/>
        <v>Abril</v>
      </c>
      <c r="C415">
        <v>324</v>
      </c>
      <c r="D415">
        <v>2022</v>
      </c>
      <c r="E415" t="s">
        <v>8511</v>
      </c>
      <c r="F415" t="s">
        <v>7879</v>
      </c>
      <c r="G415" t="s">
        <v>0</v>
      </c>
      <c r="H415" t="str">
        <f t="shared" si="20"/>
        <v>CCF</v>
      </c>
      <c r="I415" t="str">
        <f t="shared" si="21"/>
        <v>Impreso por imprenta o tiquetes</v>
      </c>
      <c r="J415" s="81" t="s">
        <v>8765</v>
      </c>
      <c r="K415" s="81" t="s">
        <v>8039</v>
      </c>
      <c r="L415">
        <v>229</v>
      </c>
      <c r="M415" t="s">
        <v>8037</v>
      </c>
      <c r="N415" t="s">
        <v>8038</v>
      </c>
      <c r="O415">
        <v>0</v>
      </c>
      <c r="P415">
        <v>0</v>
      </c>
      <c r="Q415">
        <v>0</v>
      </c>
      <c r="R415">
        <v>441.59</v>
      </c>
      <c r="S415">
        <v>0</v>
      </c>
      <c r="T415">
        <v>0</v>
      </c>
      <c r="U415">
        <v>0</v>
      </c>
      <c r="V415">
        <v>57.406700000000001</v>
      </c>
      <c r="W415">
        <v>498.99669999999998</v>
      </c>
      <c r="X415" t="s">
        <v>8039</v>
      </c>
      <c r="Y415" t="s">
        <v>8236</v>
      </c>
      <c r="Z415" t="s">
        <v>8039</v>
      </c>
      <c r="AA415">
        <v>0</v>
      </c>
    </row>
    <row r="416" spans="1:27">
      <c r="A416" t="s">
        <v>8500</v>
      </c>
      <c r="B416" t="str">
        <f t="shared" si="19"/>
        <v>Abril</v>
      </c>
      <c r="C416">
        <v>323</v>
      </c>
      <c r="D416">
        <v>2022</v>
      </c>
      <c r="E416" t="s">
        <v>8511</v>
      </c>
      <c r="F416" t="s">
        <v>7879</v>
      </c>
      <c r="G416" t="s">
        <v>0</v>
      </c>
      <c r="H416" t="str">
        <f t="shared" si="20"/>
        <v>CCF</v>
      </c>
      <c r="I416" t="str">
        <f t="shared" si="21"/>
        <v>Impreso por imprenta o tiquetes</v>
      </c>
      <c r="J416" s="81" t="s">
        <v>8765</v>
      </c>
      <c r="K416" s="81" t="s">
        <v>8039</v>
      </c>
      <c r="L416">
        <v>61</v>
      </c>
      <c r="M416" t="s">
        <v>8367</v>
      </c>
      <c r="N416" t="s">
        <v>8368</v>
      </c>
      <c r="O416">
        <v>0</v>
      </c>
      <c r="P416">
        <v>0</v>
      </c>
      <c r="Q416">
        <v>0</v>
      </c>
      <c r="R416">
        <v>2.25</v>
      </c>
      <c r="S416">
        <v>0</v>
      </c>
      <c r="T416">
        <v>0</v>
      </c>
      <c r="U416">
        <v>0</v>
      </c>
      <c r="V416">
        <v>0.29249999999999998</v>
      </c>
      <c r="W416">
        <v>2.5425</v>
      </c>
      <c r="X416" t="s">
        <v>8039</v>
      </c>
      <c r="Y416" t="s">
        <v>8236</v>
      </c>
      <c r="Z416" t="s">
        <v>8039</v>
      </c>
      <c r="AA416">
        <v>0</v>
      </c>
    </row>
    <row r="417" spans="1:27">
      <c r="A417" t="s">
        <v>8500</v>
      </c>
      <c r="B417" t="str">
        <f t="shared" si="19"/>
        <v>Abril</v>
      </c>
      <c r="C417">
        <v>322</v>
      </c>
      <c r="D417">
        <v>2022</v>
      </c>
      <c r="E417" t="s">
        <v>8511</v>
      </c>
      <c r="F417" t="s">
        <v>7879</v>
      </c>
      <c r="G417" t="s">
        <v>0</v>
      </c>
      <c r="H417" t="str">
        <f t="shared" si="20"/>
        <v>CCF</v>
      </c>
      <c r="I417" t="str">
        <f t="shared" si="21"/>
        <v>Impreso por imprenta o tiquetes</v>
      </c>
      <c r="J417" s="81" t="s">
        <v>8765</v>
      </c>
      <c r="K417" s="81" t="s">
        <v>8039</v>
      </c>
      <c r="L417">
        <v>375</v>
      </c>
      <c r="M417" t="s">
        <v>8573</v>
      </c>
      <c r="N417" t="s">
        <v>8574</v>
      </c>
      <c r="O417">
        <v>0</v>
      </c>
      <c r="P417">
        <v>0</v>
      </c>
      <c r="Q417">
        <v>0</v>
      </c>
      <c r="R417">
        <v>2477.88</v>
      </c>
      <c r="S417">
        <v>0</v>
      </c>
      <c r="T417">
        <v>0</v>
      </c>
      <c r="U417">
        <v>0</v>
      </c>
      <c r="V417">
        <v>322.12440000000004</v>
      </c>
      <c r="W417">
        <v>2800.0044000000003</v>
      </c>
      <c r="X417" t="s">
        <v>8039</v>
      </c>
      <c r="Y417" t="s">
        <v>8236</v>
      </c>
      <c r="Z417" t="s">
        <v>8039</v>
      </c>
      <c r="AA417">
        <v>0</v>
      </c>
    </row>
    <row r="418" spans="1:27">
      <c r="A418" t="s">
        <v>8500</v>
      </c>
      <c r="B418" t="str">
        <f t="shared" si="19"/>
        <v>Abril</v>
      </c>
      <c r="C418">
        <v>321</v>
      </c>
      <c r="D418">
        <v>2022</v>
      </c>
      <c r="E418" t="s">
        <v>8511</v>
      </c>
      <c r="F418" t="s">
        <v>7879</v>
      </c>
      <c r="G418" t="s">
        <v>0</v>
      </c>
      <c r="H418" t="str">
        <f t="shared" si="20"/>
        <v>CCF</v>
      </c>
      <c r="I418" t="str">
        <f t="shared" si="21"/>
        <v>Impreso por imprenta o tiquetes</v>
      </c>
      <c r="J418" s="81" t="s">
        <v>8765</v>
      </c>
      <c r="K418" s="81" t="s">
        <v>8039</v>
      </c>
      <c r="L418">
        <v>8902</v>
      </c>
      <c r="M418" t="s">
        <v>1196</v>
      </c>
      <c r="N418" t="s">
        <v>1197</v>
      </c>
      <c r="O418">
        <v>0</v>
      </c>
      <c r="P418">
        <v>0</v>
      </c>
      <c r="Q418">
        <v>0</v>
      </c>
      <c r="R418">
        <v>1190</v>
      </c>
      <c r="S418">
        <v>0</v>
      </c>
      <c r="T418">
        <v>0</v>
      </c>
      <c r="U418">
        <v>0</v>
      </c>
      <c r="V418">
        <v>154.70000000000002</v>
      </c>
      <c r="W418">
        <v>1344.7</v>
      </c>
      <c r="X418" t="s">
        <v>8039</v>
      </c>
      <c r="Y418" t="s">
        <v>8236</v>
      </c>
      <c r="Z418" t="s">
        <v>8227</v>
      </c>
      <c r="AA418">
        <v>11.9</v>
      </c>
    </row>
    <row r="419" spans="1:27">
      <c r="A419" t="s">
        <v>8500</v>
      </c>
      <c r="B419" t="str">
        <f t="shared" si="19"/>
        <v>Abril</v>
      </c>
      <c r="C419">
        <v>320</v>
      </c>
      <c r="D419">
        <v>2022</v>
      </c>
      <c r="E419" t="s">
        <v>8511</v>
      </c>
      <c r="F419" t="s">
        <v>7879</v>
      </c>
      <c r="G419" t="s">
        <v>0</v>
      </c>
      <c r="H419" t="str">
        <f t="shared" si="20"/>
        <v>CCF</v>
      </c>
      <c r="I419" t="str">
        <f t="shared" si="21"/>
        <v>Impreso por imprenta o tiquetes</v>
      </c>
      <c r="J419" s="81" t="s">
        <v>8765</v>
      </c>
      <c r="K419" s="81" t="s">
        <v>8039</v>
      </c>
      <c r="L419">
        <v>74546</v>
      </c>
      <c r="M419" t="s">
        <v>1498</v>
      </c>
      <c r="N419" t="s">
        <v>1499</v>
      </c>
      <c r="O419">
        <v>0</v>
      </c>
      <c r="P419">
        <v>0</v>
      </c>
      <c r="Q419">
        <v>0</v>
      </c>
      <c r="R419">
        <v>32.119999999999997</v>
      </c>
      <c r="S419">
        <v>0</v>
      </c>
      <c r="T419">
        <v>0</v>
      </c>
      <c r="U419">
        <v>0</v>
      </c>
      <c r="V419">
        <v>4.1756000000000002</v>
      </c>
      <c r="W419">
        <v>36.2956</v>
      </c>
      <c r="X419" t="s">
        <v>8039</v>
      </c>
      <c r="Y419" t="s">
        <v>8236</v>
      </c>
      <c r="Z419" t="s">
        <v>8039</v>
      </c>
      <c r="AA419">
        <v>0</v>
      </c>
    </row>
    <row r="420" spans="1:27">
      <c r="A420" t="s">
        <v>8500</v>
      </c>
      <c r="B420" t="str">
        <f t="shared" si="19"/>
        <v>Abril</v>
      </c>
      <c r="C420">
        <v>319</v>
      </c>
      <c r="D420">
        <v>2022</v>
      </c>
      <c r="E420" t="s">
        <v>8511</v>
      </c>
      <c r="F420" t="s">
        <v>7879</v>
      </c>
      <c r="G420" t="s">
        <v>0</v>
      </c>
      <c r="H420" t="str">
        <f t="shared" si="20"/>
        <v>CCF</v>
      </c>
      <c r="I420" t="str">
        <f t="shared" si="21"/>
        <v>Impreso por imprenta o tiquetes</v>
      </c>
      <c r="J420" s="81" t="s">
        <v>8765</v>
      </c>
      <c r="K420" s="81" t="s">
        <v>8039</v>
      </c>
      <c r="L420">
        <v>2169697</v>
      </c>
      <c r="M420" t="s">
        <v>1489</v>
      </c>
      <c r="N420" t="s">
        <v>1490</v>
      </c>
      <c r="O420">
        <v>0</v>
      </c>
      <c r="P420">
        <v>0</v>
      </c>
      <c r="Q420">
        <v>0</v>
      </c>
      <c r="R420">
        <v>17.61</v>
      </c>
      <c r="S420">
        <v>0</v>
      </c>
      <c r="T420">
        <v>0</v>
      </c>
      <c r="U420">
        <v>0</v>
      </c>
      <c r="V420">
        <v>2.2892999999999999</v>
      </c>
      <c r="W420">
        <v>19.8993</v>
      </c>
      <c r="X420" t="s">
        <v>8039</v>
      </c>
      <c r="Y420" t="s">
        <v>8236</v>
      </c>
      <c r="Z420" t="s">
        <v>8039</v>
      </c>
      <c r="AA420">
        <v>0</v>
      </c>
    </row>
    <row r="421" spans="1:27">
      <c r="A421" t="s">
        <v>8500</v>
      </c>
      <c r="B421" t="str">
        <f t="shared" si="19"/>
        <v>Abril</v>
      </c>
      <c r="C421">
        <v>318</v>
      </c>
      <c r="D421">
        <v>2022</v>
      </c>
      <c r="E421" t="s">
        <v>8511</v>
      </c>
      <c r="F421" t="s">
        <v>7879</v>
      </c>
      <c r="G421" t="s">
        <v>0</v>
      </c>
      <c r="H421" t="str">
        <f t="shared" si="20"/>
        <v>CCF</v>
      </c>
      <c r="I421" t="str">
        <f t="shared" si="21"/>
        <v>Impreso por imprenta o tiquetes</v>
      </c>
      <c r="J421" s="81" t="s">
        <v>8765</v>
      </c>
      <c r="K421" s="81" t="s">
        <v>8039</v>
      </c>
      <c r="L421">
        <v>483971</v>
      </c>
      <c r="M421" t="s">
        <v>1496</v>
      </c>
      <c r="N421" t="s">
        <v>1497</v>
      </c>
      <c r="O421">
        <v>1.45</v>
      </c>
      <c r="P421">
        <v>0</v>
      </c>
      <c r="Q421">
        <v>0</v>
      </c>
      <c r="R421">
        <v>25.27</v>
      </c>
      <c r="S421">
        <v>0</v>
      </c>
      <c r="T421">
        <v>0</v>
      </c>
      <c r="U421">
        <v>0</v>
      </c>
      <c r="V421">
        <v>3.2850999999999999</v>
      </c>
      <c r="W421">
        <v>30.005099999999999</v>
      </c>
      <c r="X421" t="s">
        <v>8039</v>
      </c>
      <c r="Y421" t="s">
        <v>8236</v>
      </c>
      <c r="Z421" t="s">
        <v>8039</v>
      </c>
      <c r="AA421">
        <v>0</v>
      </c>
    </row>
    <row r="422" spans="1:27">
      <c r="A422" t="s">
        <v>8500</v>
      </c>
      <c r="B422" t="str">
        <f t="shared" si="19"/>
        <v>Abril</v>
      </c>
      <c r="C422">
        <v>317</v>
      </c>
      <c r="D422">
        <v>2022</v>
      </c>
      <c r="E422" t="s">
        <v>8511</v>
      </c>
      <c r="F422" t="s">
        <v>7879</v>
      </c>
      <c r="G422" t="s">
        <v>0</v>
      </c>
      <c r="H422" t="str">
        <f t="shared" si="20"/>
        <v>CCF</v>
      </c>
      <c r="I422" t="str">
        <f t="shared" si="21"/>
        <v>Impreso por imprenta o tiquetes</v>
      </c>
      <c r="J422" s="81" t="s">
        <v>8765</v>
      </c>
      <c r="K422" s="81" t="s">
        <v>8039</v>
      </c>
      <c r="L422">
        <v>8922</v>
      </c>
      <c r="M422" t="s">
        <v>1196</v>
      </c>
      <c r="N422" t="s">
        <v>1197</v>
      </c>
      <c r="O422">
        <v>0</v>
      </c>
      <c r="P422">
        <v>0</v>
      </c>
      <c r="Q422">
        <v>0</v>
      </c>
      <c r="R422">
        <v>2327</v>
      </c>
      <c r="S422">
        <v>0</v>
      </c>
      <c r="T422">
        <v>0</v>
      </c>
      <c r="U422">
        <v>0</v>
      </c>
      <c r="V422">
        <v>302.51</v>
      </c>
      <c r="W422">
        <v>2629.51</v>
      </c>
      <c r="X422" t="s">
        <v>8039</v>
      </c>
      <c r="Y422" t="s">
        <v>8236</v>
      </c>
      <c r="Z422" t="s">
        <v>8227</v>
      </c>
      <c r="AA422">
        <v>23.27</v>
      </c>
    </row>
    <row r="423" spans="1:27">
      <c r="A423" t="s">
        <v>8500</v>
      </c>
      <c r="B423" t="str">
        <f t="shared" si="19"/>
        <v>Abril</v>
      </c>
      <c r="C423">
        <v>316</v>
      </c>
      <c r="D423">
        <v>2022</v>
      </c>
      <c r="E423" t="s">
        <v>8550</v>
      </c>
      <c r="F423" t="s">
        <v>7879</v>
      </c>
      <c r="G423" t="s">
        <v>0</v>
      </c>
      <c r="H423" t="str">
        <f t="shared" si="20"/>
        <v>CCF</v>
      </c>
      <c r="I423" t="str">
        <f t="shared" si="21"/>
        <v>Impreso por imprenta o tiquetes</v>
      </c>
      <c r="J423" s="81" t="s">
        <v>8765</v>
      </c>
      <c r="K423" s="81" t="s">
        <v>8039</v>
      </c>
      <c r="L423">
        <v>248</v>
      </c>
      <c r="M423" t="s">
        <v>1506</v>
      </c>
      <c r="N423" t="s">
        <v>1507</v>
      </c>
      <c r="O423">
        <v>0</v>
      </c>
      <c r="P423">
        <v>0</v>
      </c>
      <c r="Q423">
        <v>0</v>
      </c>
      <c r="R423">
        <v>1470</v>
      </c>
      <c r="S423">
        <v>0</v>
      </c>
      <c r="T423">
        <v>0</v>
      </c>
      <c r="U423">
        <v>0</v>
      </c>
      <c r="V423">
        <v>191.1</v>
      </c>
      <c r="W423">
        <v>1661.1</v>
      </c>
      <c r="X423" t="s">
        <v>8039</v>
      </c>
      <c r="Y423" t="s">
        <v>8236</v>
      </c>
      <c r="Z423" t="s">
        <v>8039</v>
      </c>
      <c r="AA423">
        <v>0</v>
      </c>
    </row>
    <row r="424" spans="1:27">
      <c r="A424" t="s">
        <v>8500</v>
      </c>
      <c r="B424" t="str">
        <f t="shared" si="19"/>
        <v>Abril</v>
      </c>
      <c r="C424">
        <v>315</v>
      </c>
      <c r="D424">
        <v>2022</v>
      </c>
      <c r="E424" t="s">
        <v>8550</v>
      </c>
      <c r="F424" t="s">
        <v>7879</v>
      </c>
      <c r="G424" t="s">
        <v>0</v>
      </c>
      <c r="H424" t="str">
        <f t="shared" si="20"/>
        <v>CCF</v>
      </c>
      <c r="I424" t="str">
        <f t="shared" si="21"/>
        <v>Impreso por imprenta o tiquetes</v>
      </c>
      <c r="J424" s="81" t="s">
        <v>8765</v>
      </c>
      <c r="K424" s="81" t="s">
        <v>8039</v>
      </c>
      <c r="L424">
        <v>1334712</v>
      </c>
      <c r="M424" t="s">
        <v>1526</v>
      </c>
      <c r="N424" t="s">
        <v>1527</v>
      </c>
      <c r="O424">
        <v>1.86</v>
      </c>
      <c r="P424">
        <v>0</v>
      </c>
      <c r="Q424">
        <v>0</v>
      </c>
      <c r="R424">
        <v>33.76</v>
      </c>
      <c r="S424">
        <v>0</v>
      </c>
      <c r="T424">
        <v>0</v>
      </c>
      <c r="U424">
        <v>0</v>
      </c>
      <c r="V424">
        <v>4.3887999999999998</v>
      </c>
      <c r="W424">
        <v>40.008799999999994</v>
      </c>
      <c r="X424" t="s">
        <v>8039</v>
      </c>
      <c r="Y424" t="s">
        <v>8236</v>
      </c>
      <c r="Z424" t="s">
        <v>8039</v>
      </c>
      <c r="AA424">
        <v>0</v>
      </c>
    </row>
    <row r="425" spans="1:27">
      <c r="A425" t="s">
        <v>8500</v>
      </c>
      <c r="B425" t="str">
        <f t="shared" si="19"/>
        <v>Abril</v>
      </c>
      <c r="C425">
        <v>314</v>
      </c>
      <c r="D425">
        <v>2022</v>
      </c>
      <c r="E425" t="s">
        <v>8550</v>
      </c>
      <c r="F425" t="s">
        <v>7879</v>
      </c>
      <c r="G425" t="s">
        <v>0</v>
      </c>
      <c r="H425" t="str">
        <f t="shared" si="20"/>
        <v>CCF</v>
      </c>
      <c r="I425" t="str">
        <f t="shared" si="21"/>
        <v>Impreso por imprenta o tiquetes</v>
      </c>
      <c r="J425" s="81" t="s">
        <v>8765</v>
      </c>
      <c r="K425" s="81" t="s">
        <v>8039</v>
      </c>
      <c r="L425">
        <v>380</v>
      </c>
      <c r="M425" t="s">
        <v>8573</v>
      </c>
      <c r="N425" t="s">
        <v>8574</v>
      </c>
      <c r="O425">
        <v>0</v>
      </c>
      <c r="P425">
        <v>0</v>
      </c>
      <c r="Q425">
        <v>0</v>
      </c>
      <c r="R425">
        <v>327.52999999999997</v>
      </c>
      <c r="S425">
        <v>0</v>
      </c>
      <c r="T425">
        <v>0</v>
      </c>
      <c r="U425">
        <v>0</v>
      </c>
      <c r="V425">
        <v>42.578899999999997</v>
      </c>
      <c r="W425">
        <v>370.10889999999995</v>
      </c>
      <c r="X425" t="s">
        <v>8039</v>
      </c>
      <c r="Y425" t="s">
        <v>8236</v>
      </c>
      <c r="Z425" t="s">
        <v>8039</v>
      </c>
      <c r="AA425">
        <v>0</v>
      </c>
    </row>
    <row r="426" spans="1:27">
      <c r="A426" t="s">
        <v>8500</v>
      </c>
      <c r="B426" t="str">
        <f t="shared" si="19"/>
        <v>Abril</v>
      </c>
      <c r="C426">
        <v>313</v>
      </c>
      <c r="D426">
        <v>2022</v>
      </c>
      <c r="E426" t="s">
        <v>8550</v>
      </c>
      <c r="F426" t="s">
        <v>7879</v>
      </c>
      <c r="G426" t="s">
        <v>0</v>
      </c>
      <c r="H426" t="str">
        <f t="shared" si="20"/>
        <v>CCF</v>
      </c>
      <c r="I426" t="str">
        <f t="shared" si="21"/>
        <v>Impreso por imprenta o tiquetes</v>
      </c>
      <c r="J426" s="81" t="s">
        <v>8765</v>
      </c>
      <c r="K426" s="81" t="s">
        <v>8039</v>
      </c>
      <c r="L426">
        <v>3986</v>
      </c>
      <c r="M426" t="s">
        <v>1522</v>
      </c>
      <c r="N426" t="s">
        <v>1523</v>
      </c>
      <c r="O426">
        <v>0</v>
      </c>
      <c r="P426">
        <v>0</v>
      </c>
      <c r="Q426">
        <v>0</v>
      </c>
      <c r="R426">
        <v>199.25</v>
      </c>
      <c r="S426">
        <v>0</v>
      </c>
      <c r="T426">
        <v>0</v>
      </c>
      <c r="U426">
        <v>0</v>
      </c>
      <c r="V426">
        <v>25.9025</v>
      </c>
      <c r="W426">
        <v>225.1525</v>
      </c>
      <c r="X426" t="s">
        <v>8039</v>
      </c>
      <c r="Y426" t="s">
        <v>8236</v>
      </c>
      <c r="Z426" t="s">
        <v>8039</v>
      </c>
      <c r="AA426">
        <v>0</v>
      </c>
    </row>
    <row r="427" spans="1:27">
      <c r="A427" t="s">
        <v>8500</v>
      </c>
      <c r="B427" t="str">
        <f t="shared" si="19"/>
        <v>Abril</v>
      </c>
      <c r="C427">
        <v>312</v>
      </c>
      <c r="D427">
        <v>2022</v>
      </c>
      <c r="E427" t="s">
        <v>8550</v>
      </c>
      <c r="F427" t="s">
        <v>7879</v>
      </c>
      <c r="G427" t="s">
        <v>0</v>
      </c>
      <c r="H427" t="str">
        <f t="shared" si="20"/>
        <v>CCF</v>
      </c>
      <c r="I427" t="str">
        <f t="shared" si="21"/>
        <v>Impreso por imprenta o tiquetes</v>
      </c>
      <c r="J427" s="81" t="s">
        <v>8765</v>
      </c>
      <c r="K427" s="81" t="s">
        <v>8039</v>
      </c>
      <c r="L427">
        <v>76145</v>
      </c>
      <c r="M427" t="s">
        <v>1498</v>
      </c>
      <c r="N427" t="s">
        <v>1499</v>
      </c>
      <c r="O427">
        <v>0</v>
      </c>
      <c r="P427">
        <v>0</v>
      </c>
      <c r="Q427">
        <v>0</v>
      </c>
      <c r="R427">
        <v>26.37</v>
      </c>
      <c r="S427">
        <v>0</v>
      </c>
      <c r="T427">
        <v>0</v>
      </c>
      <c r="U427">
        <v>0</v>
      </c>
      <c r="V427">
        <v>3.4281000000000001</v>
      </c>
      <c r="W427">
        <v>29.798100000000002</v>
      </c>
      <c r="X427" t="s">
        <v>8039</v>
      </c>
      <c r="Y427" t="s">
        <v>8236</v>
      </c>
      <c r="Z427" t="s">
        <v>8039</v>
      </c>
      <c r="AA427">
        <v>0</v>
      </c>
    </row>
    <row r="428" spans="1:27">
      <c r="A428" t="s">
        <v>8500</v>
      </c>
      <c r="B428" t="str">
        <f t="shared" si="19"/>
        <v>Abril</v>
      </c>
      <c r="C428">
        <v>311</v>
      </c>
      <c r="D428">
        <v>2022</v>
      </c>
      <c r="E428" t="s">
        <v>8550</v>
      </c>
      <c r="F428" t="s">
        <v>7879</v>
      </c>
      <c r="G428" t="s">
        <v>0</v>
      </c>
      <c r="H428" t="str">
        <f t="shared" si="20"/>
        <v>CCF</v>
      </c>
      <c r="I428" t="str">
        <f t="shared" si="21"/>
        <v>Impreso por imprenta o tiquetes</v>
      </c>
      <c r="J428" s="81" t="s">
        <v>8765</v>
      </c>
      <c r="K428" s="81" t="s">
        <v>8039</v>
      </c>
      <c r="L428">
        <v>4585</v>
      </c>
      <c r="M428" t="s">
        <v>8575</v>
      </c>
      <c r="N428" t="s">
        <v>8576</v>
      </c>
      <c r="O428">
        <v>1.45</v>
      </c>
      <c r="P428">
        <v>0</v>
      </c>
      <c r="Q428">
        <v>0</v>
      </c>
      <c r="R428">
        <v>25.27</v>
      </c>
      <c r="S428">
        <v>0</v>
      </c>
      <c r="T428">
        <v>0</v>
      </c>
      <c r="U428">
        <v>0</v>
      </c>
      <c r="V428">
        <v>3.2850999999999999</v>
      </c>
      <c r="W428">
        <v>30.005099999999999</v>
      </c>
      <c r="X428" t="s">
        <v>8039</v>
      </c>
      <c r="Y428" t="s">
        <v>8236</v>
      </c>
      <c r="Z428" t="s">
        <v>8039</v>
      </c>
      <c r="AA428">
        <v>0</v>
      </c>
    </row>
    <row r="429" spans="1:27">
      <c r="A429" t="s">
        <v>8500</v>
      </c>
      <c r="B429" t="str">
        <f t="shared" si="19"/>
        <v>Abril</v>
      </c>
      <c r="C429">
        <v>310</v>
      </c>
      <c r="D429">
        <v>2022</v>
      </c>
      <c r="E429" t="s">
        <v>8550</v>
      </c>
      <c r="F429" t="s">
        <v>7879</v>
      </c>
      <c r="G429" t="s">
        <v>0</v>
      </c>
      <c r="H429" t="str">
        <f t="shared" si="20"/>
        <v>CCF</v>
      </c>
      <c r="I429" t="str">
        <f t="shared" si="21"/>
        <v>Impreso por imprenta o tiquetes</v>
      </c>
      <c r="J429" s="81" t="s">
        <v>8765</v>
      </c>
      <c r="K429" s="81" t="s">
        <v>8039</v>
      </c>
      <c r="L429">
        <v>7425</v>
      </c>
      <c r="M429" t="s">
        <v>1693</v>
      </c>
      <c r="N429" t="s">
        <v>1694</v>
      </c>
      <c r="O429">
        <v>1.47</v>
      </c>
      <c r="P429">
        <v>0</v>
      </c>
      <c r="Q429">
        <v>0</v>
      </c>
      <c r="R429">
        <v>25.25</v>
      </c>
      <c r="S429">
        <v>0</v>
      </c>
      <c r="T429">
        <v>0</v>
      </c>
      <c r="U429">
        <v>0</v>
      </c>
      <c r="V429">
        <v>3.2825000000000002</v>
      </c>
      <c r="W429">
        <v>30.002499999999998</v>
      </c>
      <c r="X429" t="s">
        <v>8039</v>
      </c>
      <c r="Y429" t="s">
        <v>8236</v>
      </c>
      <c r="Z429" t="s">
        <v>8039</v>
      </c>
      <c r="AA429">
        <v>0</v>
      </c>
    </row>
    <row r="430" spans="1:27">
      <c r="A430" t="s">
        <v>8500</v>
      </c>
      <c r="B430" t="str">
        <f t="shared" si="19"/>
        <v>Abril</v>
      </c>
      <c r="C430">
        <v>309</v>
      </c>
      <c r="D430">
        <v>2022</v>
      </c>
      <c r="E430" t="s">
        <v>8510</v>
      </c>
      <c r="F430" t="s">
        <v>7879</v>
      </c>
      <c r="G430" t="s">
        <v>0</v>
      </c>
      <c r="H430" t="str">
        <f t="shared" si="20"/>
        <v>CCF</v>
      </c>
      <c r="I430" t="str">
        <f t="shared" si="21"/>
        <v>Impreso por imprenta o tiquetes</v>
      </c>
      <c r="J430" s="81" t="s">
        <v>8765</v>
      </c>
      <c r="K430" s="81" t="s">
        <v>8039</v>
      </c>
      <c r="L430">
        <v>130</v>
      </c>
      <c r="M430" t="s">
        <v>1519</v>
      </c>
      <c r="N430" t="s">
        <v>7978</v>
      </c>
      <c r="O430">
        <v>0</v>
      </c>
      <c r="P430">
        <v>0</v>
      </c>
      <c r="Q430">
        <v>0</v>
      </c>
      <c r="R430">
        <v>680</v>
      </c>
      <c r="S430">
        <v>0</v>
      </c>
      <c r="T430">
        <v>0</v>
      </c>
      <c r="U430">
        <v>0</v>
      </c>
      <c r="V430">
        <v>88.4</v>
      </c>
      <c r="W430">
        <v>768.4</v>
      </c>
      <c r="X430" t="s">
        <v>8039</v>
      </c>
      <c r="Y430" t="s">
        <v>8236</v>
      </c>
      <c r="Z430" t="s">
        <v>8039</v>
      </c>
      <c r="AA430">
        <v>0</v>
      </c>
    </row>
    <row r="431" spans="1:27">
      <c r="A431" t="s">
        <v>8500</v>
      </c>
      <c r="B431" t="str">
        <f t="shared" si="19"/>
        <v>Abril</v>
      </c>
      <c r="C431">
        <v>308</v>
      </c>
      <c r="D431">
        <v>2022</v>
      </c>
      <c r="E431" t="s">
        <v>8510</v>
      </c>
      <c r="F431" t="s">
        <v>7879</v>
      </c>
      <c r="G431" t="s">
        <v>0</v>
      </c>
      <c r="H431" t="str">
        <f t="shared" si="20"/>
        <v>CCF</v>
      </c>
      <c r="I431" t="str">
        <f t="shared" si="21"/>
        <v>Impreso por imprenta o tiquetes</v>
      </c>
      <c r="J431" s="81" t="s">
        <v>8765</v>
      </c>
      <c r="K431" s="81" t="s">
        <v>8039</v>
      </c>
      <c r="L431">
        <v>32349</v>
      </c>
      <c r="M431" t="s">
        <v>1670</v>
      </c>
      <c r="N431" t="s">
        <v>1671</v>
      </c>
      <c r="O431">
        <v>0.93</v>
      </c>
      <c r="P431">
        <v>0</v>
      </c>
      <c r="Q431">
        <v>0</v>
      </c>
      <c r="R431">
        <v>16.88</v>
      </c>
      <c r="S431">
        <v>0</v>
      </c>
      <c r="T431">
        <v>0</v>
      </c>
      <c r="U431">
        <v>0</v>
      </c>
      <c r="V431">
        <v>2.1943999999999999</v>
      </c>
      <c r="W431">
        <v>20.004399999999997</v>
      </c>
      <c r="X431" t="s">
        <v>8039</v>
      </c>
      <c r="Y431" t="s">
        <v>8236</v>
      </c>
      <c r="Z431" t="s">
        <v>8039</v>
      </c>
      <c r="AA431">
        <v>0</v>
      </c>
    </row>
    <row r="432" spans="1:27">
      <c r="A432" t="s">
        <v>8500</v>
      </c>
      <c r="B432" t="str">
        <f t="shared" si="19"/>
        <v>Abril</v>
      </c>
      <c r="C432">
        <v>307</v>
      </c>
      <c r="D432">
        <v>2022</v>
      </c>
      <c r="E432" t="s">
        <v>8577</v>
      </c>
      <c r="F432" t="s">
        <v>7879</v>
      </c>
      <c r="G432" t="s">
        <v>0</v>
      </c>
      <c r="H432" t="str">
        <f t="shared" si="20"/>
        <v>CCF</v>
      </c>
      <c r="I432" t="str">
        <f t="shared" si="21"/>
        <v>Impreso por imprenta o tiquetes</v>
      </c>
      <c r="J432" s="81" t="s">
        <v>8765</v>
      </c>
      <c r="K432" s="81" t="s">
        <v>8039</v>
      </c>
      <c r="L432">
        <v>94</v>
      </c>
      <c r="M432" t="s">
        <v>1689</v>
      </c>
      <c r="N432" t="s">
        <v>1690</v>
      </c>
      <c r="O432">
        <v>0</v>
      </c>
      <c r="P432">
        <v>0</v>
      </c>
      <c r="Q432">
        <v>0</v>
      </c>
      <c r="R432">
        <v>793</v>
      </c>
      <c r="S432">
        <v>0</v>
      </c>
      <c r="T432">
        <v>0</v>
      </c>
      <c r="U432">
        <v>0</v>
      </c>
      <c r="V432">
        <v>103.09</v>
      </c>
      <c r="W432">
        <v>896.09</v>
      </c>
      <c r="X432" t="s">
        <v>8039</v>
      </c>
      <c r="Y432" t="s">
        <v>8236</v>
      </c>
      <c r="Z432" t="s">
        <v>8039</v>
      </c>
      <c r="AA432">
        <v>0</v>
      </c>
    </row>
    <row r="433" spans="1:27">
      <c r="A433" t="s">
        <v>8500</v>
      </c>
      <c r="B433" t="str">
        <f t="shared" si="19"/>
        <v>Abril</v>
      </c>
      <c r="C433">
        <v>306</v>
      </c>
      <c r="D433">
        <v>2022</v>
      </c>
      <c r="E433" t="s">
        <v>8548</v>
      </c>
      <c r="F433" t="s">
        <v>7879</v>
      </c>
      <c r="G433" t="s">
        <v>0</v>
      </c>
      <c r="H433" t="str">
        <f t="shared" si="20"/>
        <v>CCF</v>
      </c>
      <c r="I433" t="str">
        <f t="shared" si="21"/>
        <v>Impreso por imprenta o tiquetes</v>
      </c>
      <c r="J433" s="81" t="s">
        <v>8765</v>
      </c>
      <c r="K433" s="81" t="s">
        <v>8039</v>
      </c>
      <c r="L433">
        <v>493401</v>
      </c>
      <c r="M433" t="s">
        <v>1562</v>
      </c>
      <c r="N433" t="s">
        <v>1563</v>
      </c>
      <c r="O433">
        <v>0.97</v>
      </c>
      <c r="P433">
        <v>0</v>
      </c>
      <c r="Q433">
        <v>0</v>
      </c>
      <c r="R433">
        <v>16.84</v>
      </c>
      <c r="S433">
        <v>0</v>
      </c>
      <c r="T433">
        <v>0</v>
      </c>
      <c r="U433">
        <v>0</v>
      </c>
      <c r="V433">
        <v>2.1892</v>
      </c>
      <c r="W433">
        <v>19.999199999999998</v>
      </c>
      <c r="X433" t="s">
        <v>8039</v>
      </c>
      <c r="Y433" t="s">
        <v>8236</v>
      </c>
      <c r="Z433" t="s">
        <v>8039</v>
      </c>
      <c r="AA433">
        <v>0</v>
      </c>
    </row>
    <row r="434" spans="1:27">
      <c r="A434" t="s">
        <v>8500</v>
      </c>
      <c r="B434" t="str">
        <f t="shared" si="19"/>
        <v>Abril</v>
      </c>
      <c r="C434">
        <v>305</v>
      </c>
      <c r="D434">
        <v>2022</v>
      </c>
      <c r="E434" t="s">
        <v>8508</v>
      </c>
      <c r="F434" t="s">
        <v>7879</v>
      </c>
      <c r="G434" t="s">
        <v>0</v>
      </c>
      <c r="H434" t="str">
        <f t="shared" si="20"/>
        <v>CCF</v>
      </c>
      <c r="I434" t="str">
        <f t="shared" si="21"/>
        <v>Impreso por imprenta o tiquetes</v>
      </c>
      <c r="J434" s="81" t="s">
        <v>8765</v>
      </c>
      <c r="K434" s="81" t="s">
        <v>8039</v>
      </c>
      <c r="L434">
        <v>914806</v>
      </c>
      <c r="M434" t="s">
        <v>1541</v>
      </c>
      <c r="N434" t="s">
        <v>1542</v>
      </c>
      <c r="O434">
        <v>2.23</v>
      </c>
      <c r="P434">
        <v>0</v>
      </c>
      <c r="Q434">
        <v>0</v>
      </c>
      <c r="R434">
        <v>42.6</v>
      </c>
      <c r="S434">
        <v>0</v>
      </c>
      <c r="T434">
        <v>0</v>
      </c>
      <c r="U434">
        <v>0</v>
      </c>
      <c r="V434">
        <v>5.5380000000000003</v>
      </c>
      <c r="W434">
        <v>50.367999999999995</v>
      </c>
      <c r="X434" t="s">
        <v>8039</v>
      </c>
      <c r="Y434" t="s">
        <v>8236</v>
      </c>
      <c r="Z434" t="s">
        <v>8039</v>
      </c>
      <c r="AA434">
        <v>0</v>
      </c>
    </row>
    <row r="435" spans="1:27">
      <c r="A435" t="s">
        <v>8500</v>
      </c>
      <c r="B435" t="str">
        <f t="shared" si="19"/>
        <v>Abril</v>
      </c>
      <c r="C435">
        <v>304</v>
      </c>
      <c r="D435">
        <v>2022</v>
      </c>
      <c r="E435" t="s">
        <v>8508</v>
      </c>
      <c r="F435" t="s">
        <v>7879</v>
      </c>
      <c r="G435" t="s">
        <v>0</v>
      </c>
      <c r="H435" t="str">
        <f t="shared" si="20"/>
        <v>CCF</v>
      </c>
      <c r="I435" t="str">
        <f t="shared" si="21"/>
        <v>Impreso por imprenta o tiquetes</v>
      </c>
      <c r="J435" s="81" t="s">
        <v>8765</v>
      </c>
      <c r="K435" s="81" t="s">
        <v>8039</v>
      </c>
      <c r="L435">
        <v>38244</v>
      </c>
      <c r="M435" t="s">
        <v>1575</v>
      </c>
      <c r="N435" t="s">
        <v>1576</v>
      </c>
      <c r="O435">
        <v>1.45</v>
      </c>
      <c r="P435">
        <v>0</v>
      </c>
      <c r="Q435">
        <v>0</v>
      </c>
      <c r="R435">
        <v>25.27</v>
      </c>
      <c r="S435">
        <v>0</v>
      </c>
      <c r="T435">
        <v>0</v>
      </c>
      <c r="U435">
        <v>0</v>
      </c>
      <c r="V435">
        <v>3.2850999999999999</v>
      </c>
      <c r="W435">
        <v>30.005099999999999</v>
      </c>
      <c r="X435" t="s">
        <v>8039</v>
      </c>
      <c r="Y435" t="s">
        <v>8236</v>
      </c>
      <c r="Z435" t="s">
        <v>8039</v>
      </c>
      <c r="AA435">
        <v>0</v>
      </c>
    </row>
    <row r="436" spans="1:27">
      <c r="A436" t="s">
        <v>8500</v>
      </c>
      <c r="B436" t="str">
        <f t="shared" si="19"/>
        <v>Abril</v>
      </c>
      <c r="C436">
        <v>303</v>
      </c>
      <c r="D436">
        <v>2022</v>
      </c>
      <c r="E436" t="s">
        <v>8507</v>
      </c>
      <c r="F436" t="s">
        <v>7879</v>
      </c>
      <c r="G436" t="s">
        <v>0</v>
      </c>
      <c r="H436" t="str">
        <f t="shared" si="20"/>
        <v>CCF</v>
      </c>
      <c r="I436" t="str">
        <f t="shared" si="21"/>
        <v>Impreso por imprenta o tiquetes</v>
      </c>
      <c r="J436" s="81" t="s">
        <v>8765</v>
      </c>
      <c r="K436" s="81" t="s">
        <v>8039</v>
      </c>
      <c r="L436">
        <v>882976</v>
      </c>
      <c r="M436" t="s">
        <v>1492</v>
      </c>
      <c r="N436" t="s">
        <v>1493</v>
      </c>
      <c r="O436">
        <v>0</v>
      </c>
      <c r="P436">
        <v>0</v>
      </c>
      <c r="Q436">
        <v>0</v>
      </c>
      <c r="R436">
        <v>287.77999999999997</v>
      </c>
      <c r="S436">
        <v>0</v>
      </c>
      <c r="T436">
        <v>0</v>
      </c>
      <c r="U436">
        <v>0</v>
      </c>
      <c r="V436">
        <v>37.4114</v>
      </c>
      <c r="W436">
        <v>325.19139999999999</v>
      </c>
      <c r="X436" t="s">
        <v>8039</v>
      </c>
      <c r="Y436" t="s">
        <v>8236</v>
      </c>
      <c r="Z436" t="s">
        <v>8039</v>
      </c>
      <c r="AA436">
        <v>0</v>
      </c>
    </row>
    <row r="437" spans="1:27">
      <c r="A437" t="s">
        <v>8500</v>
      </c>
      <c r="B437" t="str">
        <f t="shared" si="19"/>
        <v>Abril</v>
      </c>
      <c r="C437">
        <v>302</v>
      </c>
      <c r="D437">
        <v>2022</v>
      </c>
      <c r="E437" t="s">
        <v>8507</v>
      </c>
      <c r="F437" t="s">
        <v>7879</v>
      </c>
      <c r="G437" t="s">
        <v>0</v>
      </c>
      <c r="H437" t="str">
        <f t="shared" si="20"/>
        <v>CCF</v>
      </c>
      <c r="I437" t="str">
        <f t="shared" si="21"/>
        <v>Impreso por imprenta o tiquetes</v>
      </c>
      <c r="J437" s="81" t="s">
        <v>8765</v>
      </c>
      <c r="K437" s="81" t="s">
        <v>8039</v>
      </c>
      <c r="L437">
        <v>50372</v>
      </c>
      <c r="M437" t="s">
        <v>1541</v>
      </c>
      <c r="N437" t="s">
        <v>1542</v>
      </c>
      <c r="O437">
        <v>2.94</v>
      </c>
      <c r="P437">
        <v>0</v>
      </c>
      <c r="Q437">
        <v>0</v>
      </c>
      <c r="R437">
        <v>55.81</v>
      </c>
      <c r="S437">
        <v>0</v>
      </c>
      <c r="T437">
        <v>0</v>
      </c>
      <c r="U437">
        <v>0</v>
      </c>
      <c r="V437">
        <v>7.255300000000001</v>
      </c>
      <c r="W437">
        <v>66.005300000000005</v>
      </c>
      <c r="X437" t="s">
        <v>8039</v>
      </c>
      <c r="Y437" t="s">
        <v>8236</v>
      </c>
      <c r="Z437" t="s">
        <v>8039</v>
      </c>
      <c r="AA437">
        <v>0</v>
      </c>
    </row>
    <row r="438" spans="1:27">
      <c r="A438" t="s">
        <v>8500</v>
      </c>
      <c r="B438" t="str">
        <f t="shared" ref="B438:B490" si="22">IF(A438="ENERO",REPLACE(A438,2,4,"nero"),IF(A438="FEBRERO",REPLACE(A438,2,6,"ebrero"),IF(A438="MARZO",REPLACE(A438,2,4,"arzo"),IF(A438="ABRIL",REPLACE(A438,2,4,"bril"),IF(A438="MAYO",REPLACE(A438,2,3,"ayo"),IF(A438="JUNIO",REPLACE(A438,2,4,"unio"),0))))))</f>
        <v>Abril</v>
      </c>
      <c r="C438">
        <v>301</v>
      </c>
      <c r="D438">
        <v>2022</v>
      </c>
      <c r="E438" t="s">
        <v>8507</v>
      </c>
      <c r="F438" t="s">
        <v>7879</v>
      </c>
      <c r="G438" t="s">
        <v>0</v>
      </c>
      <c r="H438" t="str">
        <f t="shared" si="20"/>
        <v>CCF</v>
      </c>
      <c r="I438" t="str">
        <f t="shared" si="21"/>
        <v>Impreso por imprenta o tiquetes</v>
      </c>
      <c r="J438" s="81" t="s">
        <v>8765</v>
      </c>
      <c r="K438" s="81" t="s">
        <v>8039</v>
      </c>
      <c r="L438">
        <v>2097378</v>
      </c>
      <c r="M438" t="s">
        <v>1496</v>
      </c>
      <c r="N438" t="s">
        <v>1497</v>
      </c>
      <c r="O438">
        <v>0.97</v>
      </c>
      <c r="P438">
        <v>0</v>
      </c>
      <c r="Q438">
        <v>0</v>
      </c>
      <c r="R438">
        <v>16.84</v>
      </c>
      <c r="S438">
        <v>0</v>
      </c>
      <c r="T438">
        <v>0</v>
      </c>
      <c r="U438">
        <v>0</v>
      </c>
      <c r="V438">
        <v>2.1892</v>
      </c>
      <c r="W438">
        <v>19.999199999999998</v>
      </c>
      <c r="X438" t="s">
        <v>8039</v>
      </c>
      <c r="Y438" t="s">
        <v>8236</v>
      </c>
      <c r="Z438" t="s">
        <v>8039</v>
      </c>
      <c r="AA438">
        <v>0</v>
      </c>
    </row>
    <row r="439" spans="1:27">
      <c r="A439" t="s">
        <v>8500</v>
      </c>
      <c r="B439" t="str">
        <f t="shared" si="22"/>
        <v>Abril</v>
      </c>
      <c r="C439">
        <v>300</v>
      </c>
      <c r="D439">
        <v>2022</v>
      </c>
      <c r="E439" t="s">
        <v>8507</v>
      </c>
      <c r="F439" t="s">
        <v>7879</v>
      </c>
      <c r="G439" t="s">
        <v>0</v>
      </c>
      <c r="H439" t="str">
        <f t="shared" si="20"/>
        <v>CCF</v>
      </c>
      <c r="I439" t="str">
        <f t="shared" si="21"/>
        <v>Impreso por imprenta o tiquetes</v>
      </c>
      <c r="J439" s="81" t="s">
        <v>8765</v>
      </c>
      <c r="K439" s="81" t="s">
        <v>8039</v>
      </c>
      <c r="L439">
        <v>7621</v>
      </c>
      <c r="M439" t="s">
        <v>3701</v>
      </c>
      <c r="N439" t="s">
        <v>3702</v>
      </c>
      <c r="O439">
        <v>0</v>
      </c>
      <c r="P439">
        <v>0</v>
      </c>
      <c r="Q439">
        <v>0</v>
      </c>
      <c r="R439">
        <v>283.64999999999998</v>
      </c>
      <c r="S439">
        <v>0</v>
      </c>
      <c r="T439">
        <v>0</v>
      </c>
      <c r="U439">
        <v>0</v>
      </c>
      <c r="V439">
        <v>36.874499999999998</v>
      </c>
      <c r="W439">
        <v>320.52449999999999</v>
      </c>
      <c r="X439" t="s">
        <v>8039</v>
      </c>
      <c r="Y439" t="s">
        <v>8236</v>
      </c>
      <c r="Z439" t="s">
        <v>8039</v>
      </c>
      <c r="AA439">
        <v>0</v>
      </c>
    </row>
    <row r="440" spans="1:27">
      <c r="A440" t="s">
        <v>8500</v>
      </c>
      <c r="B440" t="str">
        <f t="shared" si="22"/>
        <v>Abril</v>
      </c>
      <c r="C440">
        <v>299</v>
      </c>
      <c r="D440">
        <v>2022</v>
      </c>
      <c r="E440" t="s">
        <v>8507</v>
      </c>
      <c r="F440" t="s">
        <v>7879</v>
      </c>
      <c r="G440" t="s">
        <v>0</v>
      </c>
      <c r="H440" t="str">
        <f t="shared" si="20"/>
        <v>CCF</v>
      </c>
      <c r="I440" t="str">
        <f t="shared" si="21"/>
        <v>Impreso por imprenta o tiquetes</v>
      </c>
      <c r="J440" s="81" t="s">
        <v>8765</v>
      </c>
      <c r="K440" s="81" t="s">
        <v>8039</v>
      </c>
      <c r="L440">
        <v>69</v>
      </c>
      <c r="M440" t="s">
        <v>8367</v>
      </c>
      <c r="N440" t="s">
        <v>8368</v>
      </c>
      <c r="O440">
        <v>0</v>
      </c>
      <c r="P440">
        <v>0</v>
      </c>
      <c r="Q440">
        <v>0</v>
      </c>
      <c r="R440">
        <v>3.5</v>
      </c>
      <c r="S440">
        <v>0</v>
      </c>
      <c r="T440">
        <v>0</v>
      </c>
      <c r="U440">
        <v>0</v>
      </c>
      <c r="V440">
        <v>0.45500000000000002</v>
      </c>
      <c r="W440">
        <v>3.9550000000000001</v>
      </c>
      <c r="X440" t="s">
        <v>8039</v>
      </c>
      <c r="Y440" t="s">
        <v>8236</v>
      </c>
      <c r="Z440" t="s">
        <v>8039</v>
      </c>
      <c r="AA440">
        <v>0</v>
      </c>
    </row>
    <row r="441" spans="1:27">
      <c r="A441" t="s">
        <v>8500</v>
      </c>
      <c r="B441" t="str">
        <f t="shared" si="22"/>
        <v>Abril</v>
      </c>
      <c r="C441">
        <v>298</v>
      </c>
      <c r="D441">
        <v>2022</v>
      </c>
      <c r="E441" t="s">
        <v>8507</v>
      </c>
      <c r="F441" t="s">
        <v>7879</v>
      </c>
      <c r="G441" t="s">
        <v>0</v>
      </c>
      <c r="H441" t="str">
        <f t="shared" si="20"/>
        <v>CCF</v>
      </c>
      <c r="I441" t="str">
        <f t="shared" si="21"/>
        <v>Impreso por imprenta o tiquetes</v>
      </c>
      <c r="J441" s="81" t="s">
        <v>8765</v>
      </c>
      <c r="K441" s="81" t="s">
        <v>8039</v>
      </c>
      <c r="L441">
        <v>1266</v>
      </c>
      <c r="M441" t="s">
        <v>1483</v>
      </c>
      <c r="N441" t="s">
        <v>1484</v>
      </c>
      <c r="O441">
        <v>1.86</v>
      </c>
      <c r="P441">
        <v>0</v>
      </c>
      <c r="Q441">
        <v>0</v>
      </c>
      <c r="R441">
        <v>33.76</v>
      </c>
      <c r="S441">
        <v>0</v>
      </c>
      <c r="T441">
        <v>0</v>
      </c>
      <c r="U441">
        <v>0</v>
      </c>
      <c r="V441">
        <v>4.3887999999999998</v>
      </c>
      <c r="W441">
        <v>40.008799999999994</v>
      </c>
      <c r="X441" t="s">
        <v>8039</v>
      </c>
      <c r="Y441" t="s">
        <v>8236</v>
      </c>
      <c r="Z441" t="s">
        <v>8039</v>
      </c>
      <c r="AA441">
        <v>0</v>
      </c>
    </row>
    <row r="442" spans="1:27">
      <c r="A442" t="s">
        <v>8500</v>
      </c>
      <c r="B442" t="str">
        <f t="shared" si="22"/>
        <v>Abril</v>
      </c>
      <c r="C442">
        <v>297</v>
      </c>
      <c r="D442">
        <v>2022</v>
      </c>
      <c r="E442" t="s">
        <v>8506</v>
      </c>
      <c r="F442" t="s">
        <v>7879</v>
      </c>
      <c r="G442" t="s">
        <v>0</v>
      </c>
      <c r="H442" t="str">
        <f t="shared" si="20"/>
        <v>CCF</v>
      </c>
      <c r="I442" t="str">
        <f t="shared" si="21"/>
        <v>Impreso por imprenta o tiquetes</v>
      </c>
      <c r="J442" s="81" t="s">
        <v>8765</v>
      </c>
      <c r="K442" s="81" t="s">
        <v>8039</v>
      </c>
      <c r="L442">
        <v>46004791</v>
      </c>
      <c r="M442" t="s">
        <v>3583</v>
      </c>
      <c r="N442" t="s">
        <v>3584</v>
      </c>
      <c r="O442">
        <v>0</v>
      </c>
      <c r="P442">
        <v>0</v>
      </c>
      <c r="Q442">
        <v>0</v>
      </c>
      <c r="R442">
        <v>30.49</v>
      </c>
      <c r="S442">
        <v>0</v>
      </c>
      <c r="T442">
        <v>0</v>
      </c>
      <c r="U442">
        <v>0</v>
      </c>
      <c r="V442">
        <v>3.9636999999999998</v>
      </c>
      <c r="W442">
        <v>34.453699999999998</v>
      </c>
      <c r="X442" t="s">
        <v>8039</v>
      </c>
      <c r="Y442" t="s">
        <v>8236</v>
      </c>
      <c r="Z442" t="s">
        <v>8039</v>
      </c>
      <c r="AA442">
        <v>0</v>
      </c>
    </row>
    <row r="443" spans="1:27">
      <c r="A443" t="s">
        <v>8500</v>
      </c>
      <c r="B443" t="str">
        <f t="shared" si="22"/>
        <v>Abril</v>
      </c>
      <c r="C443">
        <v>296</v>
      </c>
      <c r="D443">
        <v>2022</v>
      </c>
      <c r="E443" t="s">
        <v>8506</v>
      </c>
      <c r="F443" t="s">
        <v>7879</v>
      </c>
      <c r="G443" t="s">
        <v>0</v>
      </c>
      <c r="H443" t="str">
        <f t="shared" si="20"/>
        <v>CCF</v>
      </c>
      <c r="I443" t="str">
        <f t="shared" si="21"/>
        <v>Impreso por imprenta o tiquetes</v>
      </c>
      <c r="J443" s="81" t="s">
        <v>8765</v>
      </c>
      <c r="K443" s="81" t="s">
        <v>8039</v>
      </c>
      <c r="L443">
        <v>6135</v>
      </c>
      <c r="M443" t="s">
        <v>1682</v>
      </c>
      <c r="N443" t="s">
        <v>1683</v>
      </c>
      <c r="O443">
        <v>0</v>
      </c>
      <c r="P443">
        <v>0</v>
      </c>
      <c r="Q443">
        <v>0</v>
      </c>
      <c r="R443">
        <v>15.04</v>
      </c>
      <c r="S443">
        <v>0</v>
      </c>
      <c r="T443">
        <v>0</v>
      </c>
      <c r="U443">
        <v>0</v>
      </c>
      <c r="V443">
        <v>1.9552</v>
      </c>
      <c r="W443">
        <v>16.995200000000001</v>
      </c>
      <c r="X443" t="s">
        <v>8039</v>
      </c>
      <c r="Y443" t="s">
        <v>8236</v>
      </c>
      <c r="Z443" t="s">
        <v>8039</v>
      </c>
      <c r="AA443">
        <v>0</v>
      </c>
    </row>
    <row r="444" spans="1:27">
      <c r="A444" t="s">
        <v>8500</v>
      </c>
      <c r="B444" t="str">
        <f t="shared" si="22"/>
        <v>Abril</v>
      </c>
      <c r="C444">
        <v>295</v>
      </c>
      <c r="D444">
        <v>2022</v>
      </c>
      <c r="E444" t="s">
        <v>8506</v>
      </c>
      <c r="F444" t="s">
        <v>7879</v>
      </c>
      <c r="G444" t="s">
        <v>0</v>
      </c>
      <c r="H444" t="str">
        <f t="shared" si="20"/>
        <v>CCF</v>
      </c>
      <c r="I444" t="str">
        <f t="shared" si="21"/>
        <v>Impreso por imprenta o tiquetes</v>
      </c>
      <c r="J444" s="81" t="s">
        <v>8765</v>
      </c>
      <c r="K444" s="81" t="s">
        <v>8039</v>
      </c>
      <c r="L444">
        <v>1213592</v>
      </c>
      <c r="M444" t="s">
        <v>1526</v>
      </c>
      <c r="N444" t="s">
        <v>1527</v>
      </c>
      <c r="O444">
        <v>1.45</v>
      </c>
      <c r="P444">
        <v>0</v>
      </c>
      <c r="Q444">
        <v>0</v>
      </c>
      <c r="R444">
        <v>25.27</v>
      </c>
      <c r="S444">
        <v>0</v>
      </c>
      <c r="T444">
        <v>0</v>
      </c>
      <c r="U444">
        <v>0</v>
      </c>
      <c r="V444">
        <v>3.2850999999999999</v>
      </c>
      <c r="W444">
        <v>30.005099999999999</v>
      </c>
      <c r="X444" t="s">
        <v>8039</v>
      </c>
      <c r="Y444" t="s">
        <v>8236</v>
      </c>
      <c r="Z444" t="s">
        <v>8039</v>
      </c>
      <c r="AA444">
        <v>0</v>
      </c>
    </row>
    <row r="445" spans="1:27">
      <c r="A445" t="s">
        <v>8500</v>
      </c>
      <c r="B445" t="str">
        <f t="shared" si="22"/>
        <v>Abril</v>
      </c>
      <c r="C445">
        <v>294</v>
      </c>
      <c r="D445">
        <v>2022</v>
      </c>
      <c r="E445" t="s">
        <v>8506</v>
      </c>
      <c r="F445" t="s">
        <v>7879</v>
      </c>
      <c r="G445" t="s">
        <v>0</v>
      </c>
      <c r="H445" t="str">
        <f t="shared" si="20"/>
        <v>CCF</v>
      </c>
      <c r="I445" t="str">
        <f t="shared" si="21"/>
        <v>Impreso por imprenta o tiquetes</v>
      </c>
      <c r="J445" s="81" t="s">
        <v>8765</v>
      </c>
      <c r="K445" s="81" t="s">
        <v>8039</v>
      </c>
      <c r="L445">
        <v>2039</v>
      </c>
      <c r="M445" t="s">
        <v>1699</v>
      </c>
      <c r="N445" t="s">
        <v>1700</v>
      </c>
      <c r="O445">
        <v>0</v>
      </c>
      <c r="P445">
        <v>0</v>
      </c>
      <c r="Q445">
        <v>0</v>
      </c>
      <c r="R445">
        <v>41.59</v>
      </c>
      <c r="S445">
        <v>0</v>
      </c>
      <c r="T445">
        <v>0</v>
      </c>
      <c r="U445">
        <v>0</v>
      </c>
      <c r="V445">
        <v>5.4067000000000007</v>
      </c>
      <c r="W445">
        <v>46.996700000000004</v>
      </c>
      <c r="X445" t="s">
        <v>8039</v>
      </c>
      <c r="Y445" t="s">
        <v>8236</v>
      </c>
      <c r="Z445" t="s">
        <v>8039</v>
      </c>
      <c r="AA445">
        <v>0</v>
      </c>
    </row>
    <row r="446" spans="1:27">
      <c r="A446" t="s">
        <v>8500</v>
      </c>
      <c r="B446" t="str">
        <f t="shared" si="22"/>
        <v>Abril</v>
      </c>
      <c r="C446">
        <v>293</v>
      </c>
      <c r="D446">
        <v>2022</v>
      </c>
      <c r="E446" t="s">
        <v>8506</v>
      </c>
      <c r="F446" t="s">
        <v>7879</v>
      </c>
      <c r="G446" t="s">
        <v>8228</v>
      </c>
      <c r="H446" t="str">
        <f t="shared" si="20"/>
        <v>Nota de crédito</v>
      </c>
      <c r="I446" t="str">
        <f t="shared" si="21"/>
        <v>Impreso por imprenta o tiquetes</v>
      </c>
      <c r="J446" s="81" t="s">
        <v>8765</v>
      </c>
      <c r="K446" s="81" t="s">
        <v>8039</v>
      </c>
      <c r="L446">
        <v>234277</v>
      </c>
      <c r="M446" t="s">
        <v>1492</v>
      </c>
      <c r="N446" t="s">
        <v>1493</v>
      </c>
      <c r="O446">
        <v>0</v>
      </c>
      <c r="P446">
        <v>0</v>
      </c>
      <c r="Q446">
        <v>0</v>
      </c>
      <c r="R446">
        <v>287.77999999999997</v>
      </c>
      <c r="S446">
        <v>0</v>
      </c>
      <c r="T446">
        <v>0</v>
      </c>
      <c r="U446">
        <v>0</v>
      </c>
      <c r="V446">
        <v>37.4114</v>
      </c>
      <c r="W446">
        <v>325.19139999999999</v>
      </c>
      <c r="X446" t="s">
        <v>8039</v>
      </c>
      <c r="Y446" t="s">
        <v>8236</v>
      </c>
      <c r="Z446" t="s">
        <v>8039</v>
      </c>
      <c r="AA446">
        <v>0</v>
      </c>
    </row>
    <row r="447" spans="1:27">
      <c r="A447" t="s">
        <v>8500</v>
      </c>
      <c r="B447" t="str">
        <f t="shared" si="22"/>
        <v>Abril</v>
      </c>
      <c r="C447">
        <v>292</v>
      </c>
      <c r="D447">
        <v>2022</v>
      </c>
      <c r="E447" t="s">
        <v>8506</v>
      </c>
      <c r="F447" t="s">
        <v>7879</v>
      </c>
      <c r="G447" t="s">
        <v>0</v>
      </c>
      <c r="H447" t="str">
        <f t="shared" si="20"/>
        <v>CCF</v>
      </c>
      <c r="I447" t="str">
        <f t="shared" si="21"/>
        <v>Impreso por imprenta o tiquetes</v>
      </c>
      <c r="J447" s="81" t="s">
        <v>8765</v>
      </c>
      <c r="K447" s="81" t="s">
        <v>8039</v>
      </c>
      <c r="L447">
        <v>883002</v>
      </c>
      <c r="M447" t="s">
        <v>1492</v>
      </c>
      <c r="N447" t="s">
        <v>1493</v>
      </c>
      <c r="O447">
        <v>0</v>
      </c>
      <c r="P447">
        <v>0</v>
      </c>
      <c r="Q447">
        <v>0</v>
      </c>
      <c r="R447">
        <v>288.14</v>
      </c>
      <c r="S447">
        <v>0</v>
      </c>
      <c r="T447">
        <v>0</v>
      </c>
      <c r="U447">
        <v>0</v>
      </c>
      <c r="V447">
        <v>37.458199999999998</v>
      </c>
      <c r="W447">
        <v>325.59819999999996</v>
      </c>
      <c r="X447" t="s">
        <v>8039</v>
      </c>
      <c r="Y447" t="s">
        <v>8236</v>
      </c>
      <c r="Z447" t="s">
        <v>8039</v>
      </c>
      <c r="AA447">
        <v>0</v>
      </c>
    </row>
    <row r="448" spans="1:27">
      <c r="A448" t="s">
        <v>8500</v>
      </c>
      <c r="B448" t="str">
        <f t="shared" si="22"/>
        <v>Abril</v>
      </c>
      <c r="C448">
        <v>291</v>
      </c>
      <c r="D448">
        <v>2022</v>
      </c>
      <c r="E448" t="s">
        <v>8505</v>
      </c>
      <c r="F448" t="s">
        <v>7879</v>
      </c>
      <c r="G448" t="s">
        <v>0</v>
      </c>
      <c r="H448" t="str">
        <f t="shared" si="20"/>
        <v>CCF</v>
      </c>
      <c r="I448" t="str">
        <f t="shared" si="21"/>
        <v>Impreso por imprenta o tiquetes</v>
      </c>
      <c r="J448" s="81" t="s">
        <v>8765</v>
      </c>
      <c r="K448" s="81" t="s">
        <v>8039</v>
      </c>
      <c r="L448">
        <v>8617</v>
      </c>
      <c r="M448" t="s">
        <v>1693</v>
      </c>
      <c r="N448" t="s">
        <v>1694</v>
      </c>
      <c r="O448">
        <v>1.42</v>
      </c>
      <c r="P448">
        <v>0</v>
      </c>
      <c r="Q448">
        <v>0</v>
      </c>
      <c r="R448">
        <v>25.29</v>
      </c>
      <c r="S448">
        <v>0</v>
      </c>
      <c r="T448">
        <v>0</v>
      </c>
      <c r="U448">
        <v>0</v>
      </c>
      <c r="V448">
        <v>3.2877000000000001</v>
      </c>
      <c r="W448">
        <v>29.997700000000002</v>
      </c>
      <c r="X448" t="s">
        <v>8039</v>
      </c>
      <c r="Y448" t="s">
        <v>8236</v>
      </c>
      <c r="Z448" t="s">
        <v>8039</v>
      </c>
      <c r="AA448">
        <v>0</v>
      </c>
    </row>
    <row r="449" spans="1:27">
      <c r="A449" t="s">
        <v>8500</v>
      </c>
      <c r="B449" t="str">
        <f t="shared" si="22"/>
        <v>Abril</v>
      </c>
      <c r="C449">
        <v>290</v>
      </c>
      <c r="D449">
        <v>2022</v>
      </c>
      <c r="E449" t="s">
        <v>8505</v>
      </c>
      <c r="F449" t="s">
        <v>7879</v>
      </c>
      <c r="G449" t="s">
        <v>0</v>
      </c>
      <c r="H449" t="str">
        <f t="shared" si="20"/>
        <v>CCF</v>
      </c>
      <c r="I449" t="str">
        <f t="shared" si="21"/>
        <v>Impreso por imprenta o tiquetes</v>
      </c>
      <c r="J449" s="81" t="s">
        <v>8765</v>
      </c>
      <c r="K449" s="81" t="s">
        <v>8039</v>
      </c>
      <c r="L449">
        <v>265</v>
      </c>
      <c r="M449" t="s">
        <v>7717</v>
      </c>
      <c r="N449" t="s">
        <v>7718</v>
      </c>
      <c r="O449">
        <v>0</v>
      </c>
      <c r="P449">
        <v>0</v>
      </c>
      <c r="Q449">
        <v>0</v>
      </c>
      <c r="R449">
        <v>440</v>
      </c>
      <c r="S449">
        <v>0</v>
      </c>
      <c r="T449">
        <v>0</v>
      </c>
      <c r="U449">
        <v>0</v>
      </c>
      <c r="V449">
        <v>57.2</v>
      </c>
      <c r="W449">
        <v>497.2</v>
      </c>
      <c r="X449" t="s">
        <v>8039</v>
      </c>
      <c r="Y449" t="s">
        <v>8236</v>
      </c>
      <c r="Z449" t="s">
        <v>8039</v>
      </c>
      <c r="AA449">
        <v>0</v>
      </c>
    </row>
    <row r="450" spans="1:27">
      <c r="A450" t="s">
        <v>8500</v>
      </c>
      <c r="B450" t="str">
        <f t="shared" si="22"/>
        <v>Abril</v>
      </c>
      <c r="C450">
        <v>289</v>
      </c>
      <c r="D450">
        <v>2022</v>
      </c>
      <c r="E450" t="s">
        <v>8502</v>
      </c>
      <c r="F450" t="s">
        <v>7879</v>
      </c>
      <c r="G450" t="s">
        <v>0</v>
      </c>
      <c r="H450" t="str">
        <f t="shared" si="20"/>
        <v>CCF</v>
      </c>
      <c r="I450" t="str">
        <f t="shared" si="21"/>
        <v>Impreso por imprenta o tiquetes</v>
      </c>
      <c r="J450" s="81" t="s">
        <v>8765</v>
      </c>
      <c r="K450" s="81" t="s">
        <v>8039</v>
      </c>
      <c r="L450">
        <v>9444</v>
      </c>
      <c r="M450" t="s">
        <v>8578</v>
      </c>
      <c r="N450" t="s">
        <v>8579</v>
      </c>
      <c r="O450">
        <v>0.45</v>
      </c>
      <c r="P450">
        <v>0</v>
      </c>
      <c r="Q450">
        <v>0</v>
      </c>
      <c r="R450">
        <v>8.4499999999999993</v>
      </c>
      <c r="S450">
        <v>0</v>
      </c>
      <c r="T450">
        <v>0</v>
      </c>
      <c r="U450">
        <v>0</v>
      </c>
      <c r="V450">
        <v>1.0985</v>
      </c>
      <c r="W450">
        <v>9.9984999999999982</v>
      </c>
      <c r="X450" t="s">
        <v>8039</v>
      </c>
      <c r="Y450" t="s">
        <v>8236</v>
      </c>
      <c r="Z450" t="s">
        <v>8039</v>
      </c>
      <c r="AA450">
        <v>0</v>
      </c>
    </row>
    <row r="451" spans="1:27">
      <c r="A451" t="s">
        <v>8500</v>
      </c>
      <c r="B451" t="str">
        <f t="shared" si="22"/>
        <v>Abril</v>
      </c>
      <c r="C451">
        <v>288</v>
      </c>
      <c r="D451">
        <v>2022</v>
      </c>
      <c r="E451" t="s">
        <v>8502</v>
      </c>
      <c r="F451" t="s">
        <v>7879</v>
      </c>
      <c r="G451" t="s">
        <v>0</v>
      </c>
      <c r="H451" t="str">
        <f t="shared" ref="H451:H514" si="23">IF(G451="03","CCF",IF(G451="05","Nota de crédito",IF(G451="12","Factura",0)))</f>
        <v>CCF</v>
      </c>
      <c r="I451" t="str">
        <f t="shared" ref="I451:I514" si="24">IF(H451="CCF","Impreso por imprenta o tiquetes",IF(H451="Nota de crédito","Impreso por imprenta o tiquetes",IF(H451="Factura","Otros",0)))</f>
        <v>Impreso por imprenta o tiquetes</v>
      </c>
      <c r="J451" s="81" t="s">
        <v>8765</v>
      </c>
      <c r="K451" s="81" t="s">
        <v>8039</v>
      </c>
      <c r="L451">
        <v>1213955</v>
      </c>
      <c r="M451" t="s">
        <v>1526</v>
      </c>
      <c r="N451" t="s">
        <v>1527</v>
      </c>
      <c r="O451">
        <v>0.97</v>
      </c>
      <c r="P451">
        <v>0</v>
      </c>
      <c r="Q451">
        <v>0</v>
      </c>
      <c r="R451">
        <v>16.84</v>
      </c>
      <c r="S451">
        <v>0</v>
      </c>
      <c r="T451">
        <v>0</v>
      </c>
      <c r="U451">
        <v>0</v>
      </c>
      <c r="V451">
        <v>2.1892</v>
      </c>
      <c r="W451">
        <v>19.999199999999998</v>
      </c>
      <c r="X451" t="s">
        <v>8039</v>
      </c>
      <c r="Y451" t="s">
        <v>8236</v>
      </c>
      <c r="Z451" t="s">
        <v>8039</v>
      </c>
      <c r="AA451">
        <v>0</v>
      </c>
    </row>
    <row r="452" spans="1:27">
      <c r="A452" t="s">
        <v>8500</v>
      </c>
      <c r="B452" t="str">
        <f t="shared" si="22"/>
        <v>Abril</v>
      </c>
      <c r="C452">
        <v>287</v>
      </c>
      <c r="D452">
        <v>2022</v>
      </c>
      <c r="E452" t="s">
        <v>8502</v>
      </c>
      <c r="F452" t="s">
        <v>7879</v>
      </c>
      <c r="G452" t="s">
        <v>0</v>
      </c>
      <c r="H452" t="str">
        <f t="shared" si="23"/>
        <v>CCF</v>
      </c>
      <c r="I452" t="str">
        <f t="shared" si="24"/>
        <v>Impreso por imprenta o tiquetes</v>
      </c>
      <c r="J452" s="81" t="s">
        <v>8765</v>
      </c>
      <c r="K452" s="81" t="s">
        <v>8039</v>
      </c>
      <c r="L452">
        <v>9057</v>
      </c>
      <c r="M452" t="s">
        <v>1196</v>
      </c>
      <c r="N452" t="s">
        <v>1197</v>
      </c>
      <c r="O452">
        <v>0</v>
      </c>
      <c r="P452">
        <v>0</v>
      </c>
      <c r="Q452">
        <v>0</v>
      </c>
      <c r="R452">
        <v>1900</v>
      </c>
      <c r="S452">
        <v>0</v>
      </c>
      <c r="T452">
        <v>0</v>
      </c>
      <c r="U452">
        <v>0</v>
      </c>
      <c r="V452">
        <v>247</v>
      </c>
      <c r="W452">
        <v>2147</v>
      </c>
      <c r="X452" t="s">
        <v>8039</v>
      </c>
      <c r="Y452" t="s">
        <v>8236</v>
      </c>
      <c r="Z452" t="s">
        <v>8227</v>
      </c>
      <c r="AA452">
        <v>19</v>
      </c>
    </row>
    <row r="453" spans="1:27">
      <c r="A453" t="s">
        <v>8500</v>
      </c>
      <c r="B453" t="str">
        <f t="shared" si="22"/>
        <v>Abril</v>
      </c>
      <c r="C453">
        <v>286</v>
      </c>
      <c r="D453">
        <v>2022</v>
      </c>
      <c r="E453" t="s">
        <v>8502</v>
      </c>
      <c r="F453" t="s">
        <v>7879</v>
      </c>
      <c r="G453" t="s">
        <v>0</v>
      </c>
      <c r="H453" t="str">
        <f t="shared" si="23"/>
        <v>CCF</v>
      </c>
      <c r="I453" t="str">
        <f t="shared" si="24"/>
        <v>Impreso por imprenta o tiquetes</v>
      </c>
      <c r="J453" s="81" t="s">
        <v>8765</v>
      </c>
      <c r="K453" s="81" t="s">
        <v>8039</v>
      </c>
      <c r="L453">
        <v>308822</v>
      </c>
      <c r="M453" t="s">
        <v>1615</v>
      </c>
      <c r="N453" t="s">
        <v>1616</v>
      </c>
      <c r="O453">
        <v>0.93</v>
      </c>
      <c r="P453">
        <v>0</v>
      </c>
      <c r="Q453">
        <v>0</v>
      </c>
      <c r="R453">
        <v>16.87</v>
      </c>
      <c r="S453">
        <v>0</v>
      </c>
      <c r="T453">
        <v>0</v>
      </c>
      <c r="U453">
        <v>0</v>
      </c>
      <c r="V453">
        <v>2.1931000000000003</v>
      </c>
      <c r="W453">
        <v>19.993100000000002</v>
      </c>
      <c r="X453" t="s">
        <v>8039</v>
      </c>
      <c r="Y453" t="s">
        <v>8236</v>
      </c>
      <c r="Z453" t="s">
        <v>8039</v>
      </c>
      <c r="AA453">
        <v>0</v>
      </c>
    </row>
    <row r="454" spans="1:27">
      <c r="A454" t="s">
        <v>8500</v>
      </c>
      <c r="B454" t="str">
        <f t="shared" si="22"/>
        <v>Abril</v>
      </c>
      <c r="C454">
        <v>285</v>
      </c>
      <c r="D454">
        <v>2022</v>
      </c>
      <c r="E454" t="s">
        <v>8504</v>
      </c>
      <c r="F454" t="s">
        <v>7879</v>
      </c>
      <c r="G454" t="s">
        <v>0</v>
      </c>
      <c r="H454" t="str">
        <f t="shared" si="23"/>
        <v>CCF</v>
      </c>
      <c r="I454" t="str">
        <f t="shared" si="24"/>
        <v>Impreso por imprenta o tiquetes</v>
      </c>
      <c r="J454" s="81" t="s">
        <v>8765</v>
      </c>
      <c r="K454" s="81" t="s">
        <v>8039</v>
      </c>
      <c r="L454">
        <v>214</v>
      </c>
      <c r="M454" t="s">
        <v>7836</v>
      </c>
      <c r="N454" t="s">
        <v>7850</v>
      </c>
      <c r="O454">
        <v>0</v>
      </c>
      <c r="P454">
        <v>0</v>
      </c>
      <c r="Q454">
        <v>0</v>
      </c>
      <c r="R454">
        <v>350</v>
      </c>
      <c r="S454">
        <v>0</v>
      </c>
      <c r="T454">
        <v>0</v>
      </c>
      <c r="U454">
        <v>0</v>
      </c>
      <c r="V454">
        <v>45.5</v>
      </c>
      <c r="W454">
        <v>395.5</v>
      </c>
      <c r="X454" t="s">
        <v>8039</v>
      </c>
      <c r="Y454" t="s">
        <v>8236</v>
      </c>
      <c r="Z454" t="s">
        <v>8039</v>
      </c>
      <c r="AA454">
        <v>0</v>
      </c>
    </row>
    <row r="455" spans="1:27">
      <c r="A455" t="s">
        <v>8500</v>
      </c>
      <c r="B455" t="str">
        <f t="shared" si="22"/>
        <v>Abril</v>
      </c>
      <c r="C455">
        <v>284</v>
      </c>
      <c r="D455">
        <v>2022</v>
      </c>
      <c r="E455" t="s">
        <v>8504</v>
      </c>
      <c r="F455" t="s">
        <v>7879</v>
      </c>
      <c r="G455" t="s">
        <v>0</v>
      </c>
      <c r="H455" t="str">
        <f t="shared" si="23"/>
        <v>CCF</v>
      </c>
      <c r="I455" t="str">
        <f t="shared" si="24"/>
        <v>Impreso por imprenta o tiquetes</v>
      </c>
      <c r="J455" s="81" t="s">
        <v>8765</v>
      </c>
      <c r="K455" s="81" t="s">
        <v>8039</v>
      </c>
      <c r="L455">
        <v>9077</v>
      </c>
      <c r="M455" t="s">
        <v>1196</v>
      </c>
      <c r="N455" t="s">
        <v>1197</v>
      </c>
      <c r="O455">
        <v>0</v>
      </c>
      <c r="P455">
        <v>0</v>
      </c>
      <c r="Q455">
        <v>0</v>
      </c>
      <c r="R455">
        <v>4797</v>
      </c>
      <c r="S455">
        <v>0</v>
      </c>
      <c r="T455">
        <v>0</v>
      </c>
      <c r="U455">
        <v>0</v>
      </c>
      <c r="V455">
        <v>623.61</v>
      </c>
      <c r="W455">
        <v>5420.61</v>
      </c>
      <c r="X455" t="s">
        <v>8039</v>
      </c>
      <c r="Y455" t="s">
        <v>8236</v>
      </c>
      <c r="Z455" t="s">
        <v>8227</v>
      </c>
      <c r="AA455">
        <v>47.97</v>
      </c>
    </row>
    <row r="456" spans="1:27">
      <c r="A456" t="s">
        <v>8500</v>
      </c>
      <c r="B456" t="str">
        <f t="shared" si="22"/>
        <v>Abril</v>
      </c>
      <c r="C456">
        <v>283</v>
      </c>
      <c r="D456">
        <v>2022</v>
      </c>
      <c r="E456" t="s">
        <v>8504</v>
      </c>
      <c r="F456" t="s">
        <v>7879</v>
      </c>
      <c r="G456" t="s">
        <v>0</v>
      </c>
      <c r="H456" t="str">
        <f t="shared" si="23"/>
        <v>CCF</v>
      </c>
      <c r="I456" t="str">
        <f t="shared" si="24"/>
        <v>Impreso por imprenta o tiquetes</v>
      </c>
      <c r="J456" s="81" t="s">
        <v>8765</v>
      </c>
      <c r="K456" s="81" t="s">
        <v>8039</v>
      </c>
      <c r="L456">
        <v>9078</v>
      </c>
      <c r="M456" t="s">
        <v>1196</v>
      </c>
      <c r="N456" t="s">
        <v>1197</v>
      </c>
      <c r="O456">
        <v>0</v>
      </c>
      <c r="P456">
        <v>0</v>
      </c>
      <c r="Q456">
        <v>0</v>
      </c>
      <c r="R456">
        <v>4781.3999999999996</v>
      </c>
      <c r="S456">
        <v>0</v>
      </c>
      <c r="T456">
        <v>0</v>
      </c>
      <c r="U456">
        <v>0</v>
      </c>
      <c r="V456">
        <v>621.58199999999999</v>
      </c>
      <c r="W456">
        <v>5402.982</v>
      </c>
      <c r="X456" t="s">
        <v>8039</v>
      </c>
      <c r="Y456" t="s">
        <v>8236</v>
      </c>
      <c r="Z456" t="s">
        <v>8227</v>
      </c>
      <c r="AA456">
        <v>47.81</v>
      </c>
    </row>
    <row r="457" spans="1:27">
      <c r="A457" t="s">
        <v>8500</v>
      </c>
      <c r="B457" t="str">
        <f t="shared" si="22"/>
        <v>Abril</v>
      </c>
      <c r="C457">
        <v>282</v>
      </c>
      <c r="D457">
        <v>2022</v>
      </c>
      <c r="E457" t="s">
        <v>8504</v>
      </c>
      <c r="F457" t="s">
        <v>7879</v>
      </c>
      <c r="G457" t="s">
        <v>0</v>
      </c>
      <c r="H457" t="str">
        <f t="shared" si="23"/>
        <v>CCF</v>
      </c>
      <c r="I457" t="str">
        <f t="shared" si="24"/>
        <v>Impreso por imprenta o tiquetes</v>
      </c>
      <c r="J457" s="81" t="s">
        <v>8765</v>
      </c>
      <c r="K457" s="81" t="s">
        <v>8039</v>
      </c>
      <c r="L457">
        <v>91962</v>
      </c>
      <c r="M457" t="s">
        <v>1621</v>
      </c>
      <c r="N457" t="s">
        <v>1622</v>
      </c>
      <c r="O457">
        <v>1.45</v>
      </c>
      <c r="P457">
        <v>0</v>
      </c>
      <c r="Q457">
        <v>0</v>
      </c>
      <c r="R457">
        <v>25.27</v>
      </c>
      <c r="S457">
        <v>0</v>
      </c>
      <c r="T457">
        <v>0</v>
      </c>
      <c r="U457">
        <v>0</v>
      </c>
      <c r="V457">
        <v>3.2850999999999999</v>
      </c>
      <c r="W457">
        <v>30.005099999999999</v>
      </c>
      <c r="X457" t="s">
        <v>8039</v>
      </c>
      <c r="Y457" t="s">
        <v>8236</v>
      </c>
      <c r="Z457" t="s">
        <v>8039</v>
      </c>
      <c r="AA457">
        <v>0</v>
      </c>
    </row>
    <row r="458" spans="1:27">
      <c r="A458" t="s">
        <v>8500</v>
      </c>
      <c r="B458" t="str">
        <f t="shared" si="22"/>
        <v>Abril</v>
      </c>
      <c r="C458">
        <v>281</v>
      </c>
      <c r="D458">
        <v>2022</v>
      </c>
      <c r="E458" t="s">
        <v>8504</v>
      </c>
      <c r="F458" t="s">
        <v>7879</v>
      </c>
      <c r="G458" t="s">
        <v>0</v>
      </c>
      <c r="H458" t="str">
        <f t="shared" si="23"/>
        <v>CCF</v>
      </c>
      <c r="I458" t="str">
        <f t="shared" si="24"/>
        <v>Impreso por imprenta o tiquetes</v>
      </c>
      <c r="J458" s="81" t="s">
        <v>8765</v>
      </c>
      <c r="K458" s="81" t="s">
        <v>8039</v>
      </c>
      <c r="L458">
        <v>307</v>
      </c>
      <c r="M458" t="s">
        <v>130</v>
      </c>
      <c r="N458" t="s">
        <v>131</v>
      </c>
      <c r="O458">
        <v>0</v>
      </c>
      <c r="P458">
        <v>0</v>
      </c>
      <c r="Q458">
        <v>0</v>
      </c>
      <c r="R458">
        <v>502.25</v>
      </c>
      <c r="S458">
        <v>0</v>
      </c>
      <c r="T458">
        <v>0</v>
      </c>
      <c r="U458">
        <v>0</v>
      </c>
      <c r="V458">
        <v>65.292500000000004</v>
      </c>
      <c r="W458">
        <v>567.54250000000002</v>
      </c>
      <c r="X458" t="s">
        <v>8039</v>
      </c>
      <c r="Y458" t="s">
        <v>8236</v>
      </c>
      <c r="Z458" t="s">
        <v>8039</v>
      </c>
      <c r="AA458">
        <v>0</v>
      </c>
    </row>
    <row r="459" spans="1:27">
      <c r="A459" t="s">
        <v>8500</v>
      </c>
      <c r="B459" t="str">
        <f t="shared" si="22"/>
        <v>Abril</v>
      </c>
      <c r="C459">
        <v>280</v>
      </c>
      <c r="D459">
        <v>2022</v>
      </c>
      <c r="E459" t="s">
        <v>8520</v>
      </c>
      <c r="F459" t="s">
        <v>7879</v>
      </c>
      <c r="G459" t="s">
        <v>0</v>
      </c>
      <c r="H459" t="str">
        <f t="shared" si="23"/>
        <v>CCF</v>
      </c>
      <c r="I459" t="str">
        <f t="shared" si="24"/>
        <v>Impreso por imprenta o tiquetes</v>
      </c>
      <c r="J459" s="81" t="s">
        <v>8765</v>
      </c>
      <c r="K459" s="81" t="s">
        <v>8039</v>
      </c>
      <c r="L459">
        <v>915795</v>
      </c>
      <c r="M459" t="s">
        <v>1541</v>
      </c>
      <c r="N459" t="s">
        <v>1542</v>
      </c>
      <c r="O459">
        <v>2.2999999999999998</v>
      </c>
      <c r="P459">
        <v>0</v>
      </c>
      <c r="Q459">
        <v>0</v>
      </c>
      <c r="R459">
        <v>43.98</v>
      </c>
      <c r="S459">
        <v>0</v>
      </c>
      <c r="T459">
        <v>0</v>
      </c>
      <c r="U459">
        <v>0</v>
      </c>
      <c r="V459">
        <v>5.7173999999999996</v>
      </c>
      <c r="W459">
        <v>51.997399999999992</v>
      </c>
      <c r="X459" t="s">
        <v>8039</v>
      </c>
      <c r="Y459" t="s">
        <v>8236</v>
      </c>
      <c r="Z459" t="s">
        <v>8039</v>
      </c>
      <c r="AA459">
        <v>0</v>
      </c>
    </row>
    <row r="460" spans="1:27">
      <c r="A460" t="s">
        <v>8500</v>
      </c>
      <c r="B460" t="str">
        <f t="shared" si="22"/>
        <v>Abril</v>
      </c>
      <c r="C460">
        <v>279</v>
      </c>
      <c r="D460">
        <v>2022</v>
      </c>
      <c r="E460" t="s">
        <v>8503</v>
      </c>
      <c r="F460" t="s">
        <v>7879</v>
      </c>
      <c r="G460" t="s">
        <v>0</v>
      </c>
      <c r="H460" t="str">
        <f t="shared" si="23"/>
        <v>CCF</v>
      </c>
      <c r="I460" t="str">
        <f t="shared" si="24"/>
        <v>Impreso por imprenta o tiquetes</v>
      </c>
      <c r="J460" s="81" t="s">
        <v>8765</v>
      </c>
      <c r="K460" s="81" t="s">
        <v>8039</v>
      </c>
      <c r="L460">
        <v>44682</v>
      </c>
      <c r="M460" t="s">
        <v>1531</v>
      </c>
      <c r="N460" t="s">
        <v>1532</v>
      </c>
      <c r="O460">
        <v>0</v>
      </c>
      <c r="P460">
        <v>0</v>
      </c>
      <c r="Q460">
        <v>0</v>
      </c>
      <c r="R460">
        <v>52.14</v>
      </c>
      <c r="S460">
        <v>0</v>
      </c>
      <c r="T460">
        <v>0</v>
      </c>
      <c r="U460">
        <v>0</v>
      </c>
      <c r="V460">
        <v>6.7782</v>
      </c>
      <c r="W460">
        <v>58.918199999999999</v>
      </c>
      <c r="X460" t="s">
        <v>8039</v>
      </c>
      <c r="Y460" t="s">
        <v>8236</v>
      </c>
      <c r="Z460" t="s">
        <v>8039</v>
      </c>
      <c r="AA460">
        <v>0</v>
      </c>
    </row>
    <row r="461" spans="1:27">
      <c r="A461" t="s">
        <v>8500</v>
      </c>
      <c r="B461" t="str">
        <f t="shared" si="22"/>
        <v>Abril</v>
      </c>
      <c r="C461">
        <v>278</v>
      </c>
      <c r="D461">
        <v>2022</v>
      </c>
      <c r="E461" t="s">
        <v>8503</v>
      </c>
      <c r="F461" t="s">
        <v>7879</v>
      </c>
      <c r="G461" t="s">
        <v>0</v>
      </c>
      <c r="H461" t="str">
        <f t="shared" si="23"/>
        <v>CCF</v>
      </c>
      <c r="I461" t="str">
        <f t="shared" si="24"/>
        <v>Impreso por imprenta o tiquetes</v>
      </c>
      <c r="J461" s="81" t="s">
        <v>8765</v>
      </c>
      <c r="K461" s="81" t="s">
        <v>8039</v>
      </c>
      <c r="L461">
        <v>3311</v>
      </c>
      <c r="M461" t="s">
        <v>8580</v>
      </c>
      <c r="N461" t="s">
        <v>8581</v>
      </c>
      <c r="O461">
        <v>0</v>
      </c>
      <c r="P461">
        <v>0</v>
      </c>
      <c r="Q461">
        <v>0</v>
      </c>
      <c r="R461">
        <v>360</v>
      </c>
      <c r="S461">
        <v>0</v>
      </c>
      <c r="T461">
        <v>0</v>
      </c>
      <c r="U461">
        <v>0</v>
      </c>
      <c r="V461">
        <v>46.800000000000004</v>
      </c>
      <c r="W461">
        <v>406.8</v>
      </c>
      <c r="X461" t="s">
        <v>8039</v>
      </c>
      <c r="Y461" t="s">
        <v>8236</v>
      </c>
      <c r="Z461" t="s">
        <v>8039</v>
      </c>
      <c r="AA461">
        <v>0</v>
      </c>
    </row>
    <row r="462" spans="1:27">
      <c r="A462" t="s">
        <v>8500</v>
      </c>
      <c r="B462" t="str">
        <f t="shared" si="22"/>
        <v>Abril</v>
      </c>
      <c r="C462">
        <v>277</v>
      </c>
      <c r="D462">
        <v>2022</v>
      </c>
      <c r="E462" t="s">
        <v>8503</v>
      </c>
      <c r="F462" t="s">
        <v>7879</v>
      </c>
      <c r="G462" t="s">
        <v>0</v>
      </c>
      <c r="H462" t="str">
        <f t="shared" si="23"/>
        <v>CCF</v>
      </c>
      <c r="I462" t="str">
        <f t="shared" si="24"/>
        <v>Impreso por imprenta o tiquetes</v>
      </c>
      <c r="J462" s="81" t="s">
        <v>8765</v>
      </c>
      <c r="K462" s="81" t="s">
        <v>8039</v>
      </c>
      <c r="L462">
        <v>478661</v>
      </c>
      <c r="M462" t="s">
        <v>1541</v>
      </c>
      <c r="N462" t="s">
        <v>1542</v>
      </c>
      <c r="O462">
        <v>2.3199999999999998</v>
      </c>
      <c r="P462">
        <v>0</v>
      </c>
      <c r="Q462">
        <v>0</v>
      </c>
      <c r="R462">
        <v>44.27</v>
      </c>
      <c r="S462">
        <v>0</v>
      </c>
      <c r="T462">
        <v>0</v>
      </c>
      <c r="U462">
        <v>0</v>
      </c>
      <c r="V462">
        <v>5.7551000000000005</v>
      </c>
      <c r="W462">
        <v>52.345100000000002</v>
      </c>
      <c r="X462" t="s">
        <v>8039</v>
      </c>
      <c r="Y462" t="s">
        <v>8236</v>
      </c>
      <c r="Z462" t="s">
        <v>8039</v>
      </c>
      <c r="AA462">
        <v>0</v>
      </c>
    </row>
    <row r="463" spans="1:27">
      <c r="A463" t="s">
        <v>8500</v>
      </c>
      <c r="B463" t="str">
        <f t="shared" si="22"/>
        <v>Abril</v>
      </c>
      <c r="C463">
        <v>276</v>
      </c>
      <c r="D463">
        <v>2022</v>
      </c>
      <c r="E463" t="s">
        <v>8503</v>
      </c>
      <c r="F463" t="s">
        <v>7879</v>
      </c>
      <c r="G463" t="s">
        <v>0</v>
      </c>
      <c r="H463" t="str">
        <f t="shared" si="23"/>
        <v>CCF</v>
      </c>
      <c r="I463" t="str">
        <f t="shared" si="24"/>
        <v>Impreso por imprenta o tiquetes</v>
      </c>
      <c r="J463" s="81" t="s">
        <v>8765</v>
      </c>
      <c r="K463" s="81" t="s">
        <v>8039</v>
      </c>
      <c r="L463">
        <v>951688</v>
      </c>
      <c r="M463" t="s">
        <v>1615</v>
      </c>
      <c r="N463" t="s">
        <v>1616</v>
      </c>
      <c r="O463">
        <v>1.4</v>
      </c>
      <c r="P463">
        <v>0</v>
      </c>
      <c r="Q463">
        <v>0</v>
      </c>
      <c r="R463">
        <v>25.31</v>
      </c>
      <c r="S463">
        <v>0</v>
      </c>
      <c r="T463">
        <v>0</v>
      </c>
      <c r="U463">
        <v>0</v>
      </c>
      <c r="V463">
        <v>3.2902999999999998</v>
      </c>
      <c r="W463">
        <v>30.000299999999996</v>
      </c>
      <c r="X463" t="s">
        <v>8039</v>
      </c>
      <c r="Y463" t="s">
        <v>8236</v>
      </c>
      <c r="Z463" t="s">
        <v>8039</v>
      </c>
      <c r="AA463">
        <v>0</v>
      </c>
    </row>
    <row r="464" spans="1:27">
      <c r="A464" t="s">
        <v>8500</v>
      </c>
      <c r="B464" t="str">
        <f t="shared" si="22"/>
        <v>Abril</v>
      </c>
      <c r="C464">
        <v>275</v>
      </c>
      <c r="D464">
        <v>2022</v>
      </c>
      <c r="E464" t="s">
        <v>8503</v>
      </c>
      <c r="F464" t="s">
        <v>7879</v>
      </c>
      <c r="G464" t="s">
        <v>0</v>
      </c>
      <c r="H464" t="str">
        <f t="shared" si="23"/>
        <v>CCF</v>
      </c>
      <c r="I464" t="str">
        <f t="shared" si="24"/>
        <v>Impreso por imprenta o tiquetes</v>
      </c>
      <c r="J464" s="81" t="s">
        <v>8765</v>
      </c>
      <c r="K464" s="81" t="s">
        <v>8039</v>
      </c>
      <c r="L464">
        <v>9093</v>
      </c>
      <c r="M464" t="s">
        <v>1196</v>
      </c>
      <c r="N464" t="s">
        <v>1197</v>
      </c>
      <c r="O464">
        <v>0</v>
      </c>
      <c r="P464">
        <v>0</v>
      </c>
      <c r="Q464">
        <v>0</v>
      </c>
      <c r="R464">
        <v>4849.2</v>
      </c>
      <c r="S464">
        <v>0</v>
      </c>
      <c r="T464">
        <v>0</v>
      </c>
      <c r="U464">
        <v>0</v>
      </c>
      <c r="V464">
        <v>630.39599999999996</v>
      </c>
      <c r="W464">
        <v>5479.5959999999995</v>
      </c>
      <c r="X464" t="s">
        <v>8039</v>
      </c>
      <c r="Y464" t="s">
        <v>8236</v>
      </c>
      <c r="Z464" t="s">
        <v>8227</v>
      </c>
      <c r="AA464">
        <v>48.5</v>
      </c>
    </row>
    <row r="465" spans="1:27">
      <c r="A465" t="s">
        <v>8500</v>
      </c>
      <c r="B465" t="str">
        <f t="shared" si="22"/>
        <v>Abril</v>
      </c>
      <c r="C465">
        <v>274</v>
      </c>
      <c r="D465">
        <v>2022</v>
      </c>
      <c r="E465" t="s">
        <v>8503</v>
      </c>
      <c r="F465" t="s">
        <v>7879</v>
      </c>
      <c r="G465" t="s">
        <v>0</v>
      </c>
      <c r="H465" t="str">
        <f t="shared" si="23"/>
        <v>CCF</v>
      </c>
      <c r="I465" t="str">
        <f t="shared" si="24"/>
        <v>Impreso por imprenta o tiquetes</v>
      </c>
      <c r="J465" s="81" t="s">
        <v>8765</v>
      </c>
      <c r="K465" s="81" t="s">
        <v>8039</v>
      </c>
      <c r="L465">
        <v>9097</v>
      </c>
      <c r="M465" t="s">
        <v>1196</v>
      </c>
      <c r="N465" t="s">
        <v>1197</v>
      </c>
      <c r="O465">
        <v>0</v>
      </c>
      <c r="P465">
        <v>0</v>
      </c>
      <c r="Q465">
        <v>0</v>
      </c>
      <c r="R465">
        <v>2640</v>
      </c>
      <c r="S465">
        <v>0</v>
      </c>
      <c r="T465">
        <v>0</v>
      </c>
      <c r="U465">
        <v>0</v>
      </c>
      <c r="V465">
        <v>343.2</v>
      </c>
      <c r="W465">
        <v>2983.2</v>
      </c>
      <c r="X465" t="s">
        <v>8039</v>
      </c>
      <c r="Y465" t="s">
        <v>8236</v>
      </c>
      <c r="Z465" t="s">
        <v>8227</v>
      </c>
      <c r="AA465">
        <v>26.4</v>
      </c>
    </row>
    <row r="466" spans="1:27">
      <c r="A466" t="s">
        <v>8500</v>
      </c>
      <c r="B466" t="str">
        <f t="shared" si="22"/>
        <v>Abril</v>
      </c>
      <c r="C466">
        <v>273</v>
      </c>
      <c r="D466">
        <v>2022</v>
      </c>
      <c r="E466" t="s">
        <v>8503</v>
      </c>
      <c r="F466" t="s">
        <v>7879</v>
      </c>
      <c r="G466" t="s">
        <v>0</v>
      </c>
      <c r="H466" t="str">
        <f t="shared" si="23"/>
        <v>CCF</v>
      </c>
      <c r="I466" t="str">
        <f t="shared" si="24"/>
        <v>Impreso por imprenta o tiquetes</v>
      </c>
      <c r="J466" s="81" t="s">
        <v>8765</v>
      </c>
      <c r="K466" s="81" t="s">
        <v>8039</v>
      </c>
      <c r="L466">
        <v>39381</v>
      </c>
      <c r="M466" t="s">
        <v>1575</v>
      </c>
      <c r="N466" t="s">
        <v>1576</v>
      </c>
      <c r="O466">
        <v>1.45</v>
      </c>
      <c r="P466">
        <v>0</v>
      </c>
      <c r="Q466">
        <v>0</v>
      </c>
      <c r="R466">
        <v>25.27</v>
      </c>
      <c r="S466">
        <v>0</v>
      </c>
      <c r="T466">
        <v>0</v>
      </c>
      <c r="U466">
        <v>0</v>
      </c>
      <c r="V466">
        <v>3.2850999999999999</v>
      </c>
      <c r="W466">
        <v>30.005099999999999</v>
      </c>
      <c r="X466" t="s">
        <v>8039</v>
      </c>
      <c r="Y466" t="s">
        <v>8236</v>
      </c>
      <c r="Z466" t="s">
        <v>8039</v>
      </c>
      <c r="AA466">
        <v>0</v>
      </c>
    </row>
    <row r="467" spans="1:27">
      <c r="A467" t="s">
        <v>8500</v>
      </c>
      <c r="B467" t="str">
        <f t="shared" si="22"/>
        <v>Abril</v>
      </c>
      <c r="C467">
        <v>272</v>
      </c>
      <c r="D467">
        <v>2022</v>
      </c>
      <c r="E467" t="s">
        <v>8503</v>
      </c>
      <c r="F467" t="s">
        <v>7879</v>
      </c>
      <c r="G467" t="s">
        <v>0</v>
      </c>
      <c r="H467" t="str">
        <f t="shared" si="23"/>
        <v>CCF</v>
      </c>
      <c r="I467" t="str">
        <f t="shared" si="24"/>
        <v>Impreso por imprenta o tiquetes</v>
      </c>
      <c r="J467" s="81" t="s">
        <v>8765</v>
      </c>
      <c r="K467" s="81" t="s">
        <v>8039</v>
      </c>
      <c r="L467">
        <v>9129</v>
      </c>
      <c r="M467" t="s">
        <v>1196</v>
      </c>
      <c r="N467" t="s">
        <v>1197</v>
      </c>
      <c r="O467">
        <v>0</v>
      </c>
      <c r="P467">
        <v>0</v>
      </c>
      <c r="Q467">
        <v>0</v>
      </c>
      <c r="R467">
        <v>1385</v>
      </c>
      <c r="S467">
        <v>0</v>
      </c>
      <c r="T467">
        <v>0</v>
      </c>
      <c r="U467">
        <v>0</v>
      </c>
      <c r="V467">
        <v>180.05</v>
      </c>
      <c r="W467">
        <v>1565.05</v>
      </c>
      <c r="X467" t="s">
        <v>8039</v>
      </c>
      <c r="Y467" t="s">
        <v>8236</v>
      </c>
      <c r="Z467" t="s">
        <v>8227</v>
      </c>
      <c r="AA467">
        <v>13.85</v>
      </c>
    </row>
    <row r="468" spans="1:27">
      <c r="A468" t="s">
        <v>8500</v>
      </c>
      <c r="B468" t="str">
        <f t="shared" si="22"/>
        <v>Abril</v>
      </c>
      <c r="C468">
        <v>271</v>
      </c>
      <c r="D468">
        <v>2022</v>
      </c>
      <c r="E468" t="s">
        <v>8503</v>
      </c>
      <c r="F468" t="s">
        <v>7879</v>
      </c>
      <c r="G468" t="s">
        <v>0</v>
      </c>
      <c r="H468" t="str">
        <f t="shared" si="23"/>
        <v>CCF</v>
      </c>
      <c r="I468" t="str">
        <f t="shared" si="24"/>
        <v>Impreso por imprenta o tiquetes</v>
      </c>
      <c r="J468" s="81" t="s">
        <v>8765</v>
      </c>
      <c r="K468" s="81" t="s">
        <v>8039</v>
      </c>
      <c r="L468">
        <v>126510</v>
      </c>
      <c r="M468" t="s">
        <v>1498</v>
      </c>
      <c r="N468" t="s">
        <v>1499</v>
      </c>
      <c r="O468">
        <v>0</v>
      </c>
      <c r="P468">
        <v>0</v>
      </c>
      <c r="Q468">
        <v>0</v>
      </c>
      <c r="R468">
        <v>48.35</v>
      </c>
      <c r="S468">
        <v>0</v>
      </c>
      <c r="T468">
        <v>0</v>
      </c>
      <c r="U468">
        <v>0</v>
      </c>
      <c r="V468">
        <v>6.2855000000000008</v>
      </c>
      <c r="W468">
        <v>54.6355</v>
      </c>
      <c r="X468" t="s">
        <v>8039</v>
      </c>
      <c r="Y468" t="s">
        <v>8236</v>
      </c>
      <c r="Z468" t="s">
        <v>8039</v>
      </c>
      <c r="AA468">
        <v>0</v>
      </c>
    </row>
    <row r="469" spans="1:27">
      <c r="A469" t="s">
        <v>8500</v>
      </c>
      <c r="B469" t="str">
        <f t="shared" si="22"/>
        <v>Abril</v>
      </c>
      <c r="C469">
        <v>270</v>
      </c>
      <c r="D469">
        <v>2022</v>
      </c>
      <c r="E469" t="s">
        <v>8519</v>
      </c>
      <c r="F469" t="s">
        <v>7879</v>
      </c>
      <c r="G469" t="s">
        <v>0</v>
      </c>
      <c r="H469" t="str">
        <f t="shared" si="23"/>
        <v>CCF</v>
      </c>
      <c r="I469" t="str">
        <f t="shared" si="24"/>
        <v>Impreso por imprenta o tiquetes</v>
      </c>
      <c r="J469" s="81" t="s">
        <v>8765</v>
      </c>
      <c r="K469" s="81" t="s">
        <v>8039</v>
      </c>
      <c r="L469">
        <v>11062</v>
      </c>
      <c r="M469" t="s">
        <v>126</v>
      </c>
      <c r="N469" t="s">
        <v>127</v>
      </c>
      <c r="O469">
        <v>0</v>
      </c>
      <c r="P469">
        <v>0</v>
      </c>
      <c r="Q469">
        <v>0</v>
      </c>
      <c r="R469">
        <v>1274.2</v>
      </c>
      <c r="S469">
        <v>0</v>
      </c>
      <c r="T469">
        <v>0</v>
      </c>
      <c r="U469">
        <v>0</v>
      </c>
      <c r="V469">
        <v>165.64600000000002</v>
      </c>
      <c r="W469">
        <v>1439.846</v>
      </c>
      <c r="X469" t="s">
        <v>8039</v>
      </c>
      <c r="Y469" t="s">
        <v>8236</v>
      </c>
      <c r="Z469" t="s">
        <v>8039</v>
      </c>
      <c r="AA469">
        <v>0</v>
      </c>
    </row>
    <row r="470" spans="1:27">
      <c r="A470" t="s">
        <v>8500</v>
      </c>
      <c r="B470" t="str">
        <f t="shared" si="22"/>
        <v>Abril</v>
      </c>
      <c r="C470">
        <v>269</v>
      </c>
      <c r="D470">
        <v>2022</v>
      </c>
      <c r="E470" t="s">
        <v>8501</v>
      </c>
      <c r="F470" t="s">
        <v>7879</v>
      </c>
      <c r="G470" t="s">
        <v>0</v>
      </c>
      <c r="H470" t="str">
        <f t="shared" si="23"/>
        <v>CCF</v>
      </c>
      <c r="I470" t="str">
        <f t="shared" si="24"/>
        <v>Impreso por imprenta o tiquetes</v>
      </c>
      <c r="J470" s="81" t="s">
        <v>8765</v>
      </c>
      <c r="K470" s="81" t="s">
        <v>8039</v>
      </c>
      <c r="L470">
        <v>1215170</v>
      </c>
      <c r="M470" t="s">
        <v>1526</v>
      </c>
      <c r="N470" t="s">
        <v>1527</v>
      </c>
      <c r="O470">
        <v>0.97</v>
      </c>
      <c r="P470">
        <v>0</v>
      </c>
      <c r="Q470">
        <v>0</v>
      </c>
      <c r="R470">
        <v>16.84</v>
      </c>
      <c r="S470">
        <v>0</v>
      </c>
      <c r="T470">
        <v>0</v>
      </c>
      <c r="U470">
        <v>0</v>
      </c>
      <c r="V470">
        <v>2.1892</v>
      </c>
      <c r="W470">
        <v>19.999199999999998</v>
      </c>
      <c r="X470" t="s">
        <v>8039</v>
      </c>
      <c r="Y470" t="s">
        <v>8236</v>
      </c>
      <c r="Z470" t="s">
        <v>8039</v>
      </c>
      <c r="AA470">
        <v>0</v>
      </c>
    </row>
    <row r="471" spans="1:27">
      <c r="A471" t="s">
        <v>8500</v>
      </c>
      <c r="B471" t="str">
        <f t="shared" si="22"/>
        <v>Abril</v>
      </c>
      <c r="C471">
        <v>268</v>
      </c>
      <c r="D471">
        <v>2022</v>
      </c>
      <c r="E471" t="s">
        <v>8514</v>
      </c>
      <c r="F471" t="s">
        <v>7879</v>
      </c>
      <c r="G471" t="s">
        <v>0</v>
      </c>
      <c r="H471" t="str">
        <f t="shared" si="23"/>
        <v>CCF</v>
      </c>
      <c r="I471" t="str">
        <f t="shared" si="24"/>
        <v>Impreso por imprenta o tiquetes</v>
      </c>
      <c r="J471" s="81" t="s">
        <v>8765</v>
      </c>
      <c r="K471" s="81" t="s">
        <v>8039</v>
      </c>
      <c r="L471">
        <v>6257</v>
      </c>
      <c r="M471" t="s">
        <v>1682</v>
      </c>
      <c r="N471" t="s">
        <v>1683</v>
      </c>
      <c r="O471">
        <v>0</v>
      </c>
      <c r="P471">
        <v>0</v>
      </c>
      <c r="Q471">
        <v>0</v>
      </c>
      <c r="R471">
        <v>75.22</v>
      </c>
      <c r="S471">
        <v>0</v>
      </c>
      <c r="T471">
        <v>0</v>
      </c>
      <c r="U471">
        <v>0</v>
      </c>
      <c r="V471">
        <v>9.7786000000000008</v>
      </c>
      <c r="W471">
        <v>84.998599999999996</v>
      </c>
      <c r="X471" t="s">
        <v>8039</v>
      </c>
      <c r="Y471" t="s">
        <v>8236</v>
      </c>
      <c r="Z471" t="s">
        <v>8039</v>
      </c>
      <c r="AA471">
        <v>0</v>
      </c>
    </row>
    <row r="472" spans="1:27">
      <c r="A472" t="s">
        <v>8500</v>
      </c>
      <c r="B472" t="str">
        <f t="shared" si="22"/>
        <v>Abril</v>
      </c>
      <c r="C472">
        <v>267</v>
      </c>
      <c r="D472">
        <v>2022</v>
      </c>
      <c r="E472" t="s">
        <v>8514</v>
      </c>
      <c r="F472" t="s">
        <v>7879</v>
      </c>
      <c r="G472" t="s">
        <v>0</v>
      </c>
      <c r="H472" t="str">
        <f t="shared" si="23"/>
        <v>CCF</v>
      </c>
      <c r="I472" t="str">
        <f t="shared" si="24"/>
        <v>Impreso por imprenta o tiquetes</v>
      </c>
      <c r="J472" s="81" t="s">
        <v>8765</v>
      </c>
      <c r="K472" s="81" t="s">
        <v>8039</v>
      </c>
      <c r="L472">
        <v>343884</v>
      </c>
      <c r="M472" t="s">
        <v>1584</v>
      </c>
      <c r="N472" t="s">
        <v>1585</v>
      </c>
      <c r="O472">
        <v>0</v>
      </c>
      <c r="P472">
        <v>0</v>
      </c>
      <c r="Q472">
        <v>0</v>
      </c>
      <c r="R472">
        <v>181.46</v>
      </c>
      <c r="S472">
        <v>0</v>
      </c>
      <c r="T472">
        <v>0</v>
      </c>
      <c r="U472">
        <v>0</v>
      </c>
      <c r="V472">
        <v>23.5898</v>
      </c>
      <c r="W472">
        <v>205.0498</v>
      </c>
      <c r="X472" t="s">
        <v>8039</v>
      </c>
      <c r="Y472" t="s">
        <v>8236</v>
      </c>
      <c r="Z472" t="s">
        <v>8253</v>
      </c>
      <c r="AA472">
        <v>1.81</v>
      </c>
    </row>
    <row r="473" spans="1:27">
      <c r="A473" t="s">
        <v>8500</v>
      </c>
      <c r="B473" t="str">
        <f t="shared" si="22"/>
        <v>Abril</v>
      </c>
      <c r="C473">
        <v>266</v>
      </c>
      <c r="D473">
        <v>2022</v>
      </c>
      <c r="E473" t="s">
        <v>8514</v>
      </c>
      <c r="F473" t="s">
        <v>7879</v>
      </c>
      <c r="G473" t="s">
        <v>0</v>
      </c>
      <c r="H473" t="str">
        <f t="shared" si="23"/>
        <v>CCF</v>
      </c>
      <c r="I473" t="str">
        <f t="shared" si="24"/>
        <v>Impreso por imprenta o tiquetes</v>
      </c>
      <c r="J473" s="81" t="s">
        <v>8765</v>
      </c>
      <c r="K473" s="81" t="s">
        <v>8039</v>
      </c>
      <c r="L473">
        <v>44666</v>
      </c>
      <c r="M473" t="s">
        <v>5989</v>
      </c>
      <c r="N473" t="s">
        <v>5990</v>
      </c>
      <c r="O473">
        <v>0</v>
      </c>
      <c r="P473">
        <v>0</v>
      </c>
      <c r="Q473">
        <v>0</v>
      </c>
      <c r="R473">
        <v>642.04</v>
      </c>
      <c r="S473">
        <v>0</v>
      </c>
      <c r="T473">
        <v>0</v>
      </c>
      <c r="U473">
        <v>0</v>
      </c>
      <c r="V473">
        <v>83.465199999999996</v>
      </c>
      <c r="W473">
        <v>725.50519999999995</v>
      </c>
      <c r="X473" t="s">
        <v>8039</v>
      </c>
      <c r="Y473" t="s">
        <v>8236</v>
      </c>
      <c r="Z473" t="s">
        <v>8039</v>
      </c>
      <c r="AA473">
        <v>0</v>
      </c>
    </row>
    <row r="474" spans="1:27">
      <c r="A474" t="s">
        <v>8500</v>
      </c>
      <c r="B474" t="str">
        <f t="shared" si="22"/>
        <v>Abril</v>
      </c>
      <c r="C474">
        <v>265</v>
      </c>
      <c r="D474">
        <v>2022</v>
      </c>
      <c r="E474" t="s">
        <v>8514</v>
      </c>
      <c r="F474" t="s">
        <v>7879</v>
      </c>
      <c r="G474" t="s">
        <v>0</v>
      </c>
      <c r="H474" t="str">
        <f t="shared" si="23"/>
        <v>CCF</v>
      </c>
      <c r="I474" t="str">
        <f t="shared" si="24"/>
        <v>Impreso por imprenta o tiquetes</v>
      </c>
      <c r="J474" s="81" t="s">
        <v>8765</v>
      </c>
      <c r="K474" s="81" t="s">
        <v>8039</v>
      </c>
      <c r="L474">
        <v>1664</v>
      </c>
      <c r="M474" t="s">
        <v>5989</v>
      </c>
      <c r="N474" t="s">
        <v>5990</v>
      </c>
      <c r="O474">
        <v>0</v>
      </c>
      <c r="P474">
        <v>0</v>
      </c>
      <c r="Q474">
        <v>0</v>
      </c>
      <c r="R474">
        <v>172.04</v>
      </c>
      <c r="S474">
        <v>0</v>
      </c>
      <c r="T474">
        <v>0</v>
      </c>
      <c r="U474">
        <v>0</v>
      </c>
      <c r="V474">
        <v>22.365199999999998</v>
      </c>
      <c r="W474">
        <v>194.40519999999998</v>
      </c>
      <c r="X474" t="s">
        <v>8039</v>
      </c>
      <c r="Y474" t="s">
        <v>8236</v>
      </c>
      <c r="Z474" t="s">
        <v>8039</v>
      </c>
      <c r="AA474">
        <v>0</v>
      </c>
    </row>
    <row r="475" spans="1:27">
      <c r="A475" t="s">
        <v>8500</v>
      </c>
      <c r="B475" t="str">
        <f t="shared" si="22"/>
        <v>Abril</v>
      </c>
      <c r="C475">
        <v>264</v>
      </c>
      <c r="D475">
        <v>2022</v>
      </c>
      <c r="E475" t="s">
        <v>8514</v>
      </c>
      <c r="F475" t="s">
        <v>7879</v>
      </c>
      <c r="G475" t="s">
        <v>0</v>
      </c>
      <c r="H475" t="str">
        <f t="shared" si="23"/>
        <v>CCF</v>
      </c>
      <c r="I475" t="str">
        <f t="shared" si="24"/>
        <v>Impreso por imprenta o tiquetes</v>
      </c>
      <c r="J475" s="81" t="s">
        <v>8765</v>
      </c>
      <c r="K475" s="81" t="s">
        <v>8039</v>
      </c>
      <c r="L475">
        <v>61</v>
      </c>
      <c r="M475" t="s">
        <v>1588</v>
      </c>
      <c r="N475" t="s">
        <v>1589</v>
      </c>
      <c r="O475">
        <v>0</v>
      </c>
      <c r="P475">
        <v>0</v>
      </c>
      <c r="Q475">
        <v>0</v>
      </c>
      <c r="R475">
        <v>160</v>
      </c>
      <c r="S475">
        <v>0</v>
      </c>
      <c r="T475">
        <v>0</v>
      </c>
      <c r="U475">
        <v>0</v>
      </c>
      <c r="V475">
        <v>20.8</v>
      </c>
      <c r="W475">
        <v>180.8</v>
      </c>
      <c r="X475" t="s">
        <v>8039</v>
      </c>
      <c r="Y475" t="s">
        <v>8236</v>
      </c>
      <c r="Z475" t="s">
        <v>8039</v>
      </c>
      <c r="AA475">
        <v>0</v>
      </c>
    </row>
    <row r="476" spans="1:27">
      <c r="A476" t="s">
        <v>8500</v>
      </c>
      <c r="B476" t="str">
        <f t="shared" si="22"/>
        <v>Abril</v>
      </c>
      <c r="C476">
        <v>263</v>
      </c>
      <c r="D476">
        <v>2022</v>
      </c>
      <c r="E476" t="s">
        <v>8514</v>
      </c>
      <c r="F476" t="s">
        <v>7879</v>
      </c>
      <c r="G476" t="s">
        <v>0</v>
      </c>
      <c r="H476" t="str">
        <f t="shared" si="23"/>
        <v>CCF</v>
      </c>
      <c r="I476" t="str">
        <f t="shared" si="24"/>
        <v>Impreso por imprenta o tiquetes</v>
      </c>
      <c r="J476" s="81" t="s">
        <v>8765</v>
      </c>
      <c r="K476" s="81" t="s">
        <v>8039</v>
      </c>
      <c r="L476">
        <v>1670</v>
      </c>
      <c r="M476" t="s">
        <v>1592</v>
      </c>
      <c r="N476" t="s">
        <v>1593</v>
      </c>
      <c r="O476">
        <v>0</v>
      </c>
      <c r="P476">
        <v>0</v>
      </c>
      <c r="Q476">
        <v>0</v>
      </c>
      <c r="R476">
        <v>100</v>
      </c>
      <c r="S476">
        <v>0</v>
      </c>
      <c r="T476">
        <v>0</v>
      </c>
      <c r="U476">
        <v>0</v>
      </c>
      <c r="V476">
        <v>13</v>
      </c>
      <c r="W476">
        <v>113</v>
      </c>
      <c r="X476" t="s">
        <v>8039</v>
      </c>
      <c r="Y476" t="s">
        <v>8236</v>
      </c>
      <c r="Z476" t="s">
        <v>8039</v>
      </c>
      <c r="AA476">
        <v>0</v>
      </c>
    </row>
    <row r="477" spans="1:27">
      <c r="A477" t="s">
        <v>8500</v>
      </c>
      <c r="B477" t="str">
        <f t="shared" si="22"/>
        <v>Abril</v>
      </c>
      <c r="C477">
        <v>262</v>
      </c>
      <c r="D477">
        <v>2022</v>
      </c>
      <c r="E477" t="s">
        <v>8514</v>
      </c>
      <c r="F477" t="s">
        <v>7879</v>
      </c>
      <c r="G477" t="s">
        <v>0</v>
      </c>
      <c r="H477" t="str">
        <f t="shared" si="23"/>
        <v>CCF</v>
      </c>
      <c r="I477" t="str">
        <f t="shared" si="24"/>
        <v>Impreso por imprenta o tiquetes</v>
      </c>
      <c r="J477" s="81" t="s">
        <v>8765</v>
      </c>
      <c r="K477" s="81" t="s">
        <v>8039</v>
      </c>
      <c r="L477">
        <v>316</v>
      </c>
      <c r="M477" t="s">
        <v>8573</v>
      </c>
      <c r="N477" t="s">
        <v>8574</v>
      </c>
      <c r="O477">
        <v>0</v>
      </c>
      <c r="P477">
        <v>0</v>
      </c>
      <c r="Q477">
        <v>0</v>
      </c>
      <c r="R477">
        <v>1580.41</v>
      </c>
      <c r="S477">
        <v>0</v>
      </c>
      <c r="T477">
        <v>0</v>
      </c>
      <c r="U477">
        <v>0</v>
      </c>
      <c r="V477">
        <v>205.45330000000001</v>
      </c>
      <c r="W477">
        <v>1785.8633</v>
      </c>
      <c r="X477" t="s">
        <v>8039</v>
      </c>
      <c r="Y477" t="s">
        <v>8236</v>
      </c>
      <c r="Z477" t="s">
        <v>8039</v>
      </c>
      <c r="AA477">
        <v>0</v>
      </c>
    </row>
    <row r="478" spans="1:27">
      <c r="A478" t="s">
        <v>8500</v>
      </c>
      <c r="B478" t="str">
        <f t="shared" si="22"/>
        <v>Abril</v>
      </c>
      <c r="C478">
        <v>261</v>
      </c>
      <c r="D478">
        <v>2022</v>
      </c>
      <c r="E478" t="s">
        <v>8507</v>
      </c>
      <c r="F478" t="s">
        <v>7879</v>
      </c>
      <c r="G478" t="s">
        <v>0</v>
      </c>
      <c r="H478" t="str">
        <f t="shared" si="23"/>
        <v>CCF</v>
      </c>
      <c r="I478" t="str">
        <f t="shared" si="24"/>
        <v>Impreso por imprenta o tiquetes</v>
      </c>
      <c r="J478" s="81" t="s">
        <v>8765</v>
      </c>
      <c r="K478" s="81" t="s">
        <v>8039</v>
      </c>
      <c r="L478">
        <v>731</v>
      </c>
      <c r="M478" t="s">
        <v>1724</v>
      </c>
      <c r="N478" t="s">
        <v>1725</v>
      </c>
      <c r="O478">
        <v>0</v>
      </c>
      <c r="P478">
        <v>0</v>
      </c>
      <c r="Q478">
        <v>0</v>
      </c>
      <c r="R478">
        <v>19.2</v>
      </c>
      <c r="S478">
        <v>0</v>
      </c>
      <c r="T478">
        <v>0</v>
      </c>
      <c r="U478">
        <v>0</v>
      </c>
      <c r="V478">
        <v>2.496</v>
      </c>
      <c r="W478">
        <v>21.695999999999998</v>
      </c>
      <c r="X478" t="s">
        <v>8039</v>
      </c>
      <c r="Y478" t="s">
        <v>8236</v>
      </c>
      <c r="Z478" t="s">
        <v>8039</v>
      </c>
      <c r="AA478">
        <v>0</v>
      </c>
    </row>
    <row r="479" spans="1:27">
      <c r="A479" t="s">
        <v>8500</v>
      </c>
      <c r="B479" t="str">
        <f t="shared" si="22"/>
        <v>Abril</v>
      </c>
      <c r="C479">
        <v>260</v>
      </c>
      <c r="D479">
        <v>2022</v>
      </c>
      <c r="E479" t="s">
        <v>8519</v>
      </c>
      <c r="F479" t="s">
        <v>7879</v>
      </c>
      <c r="G479" t="s">
        <v>0</v>
      </c>
      <c r="H479" t="str">
        <f t="shared" si="23"/>
        <v>CCF</v>
      </c>
      <c r="I479" t="str">
        <f t="shared" si="24"/>
        <v>Impreso por imprenta o tiquetes</v>
      </c>
      <c r="J479" s="81" t="s">
        <v>8765</v>
      </c>
      <c r="K479" s="81" t="s">
        <v>8039</v>
      </c>
      <c r="L479">
        <v>745</v>
      </c>
      <c r="M479" t="s">
        <v>1724</v>
      </c>
      <c r="N479" t="s">
        <v>1725</v>
      </c>
      <c r="O479">
        <v>0</v>
      </c>
      <c r="P479">
        <v>0</v>
      </c>
      <c r="Q479">
        <v>0</v>
      </c>
      <c r="R479">
        <v>11.05</v>
      </c>
      <c r="S479">
        <v>0</v>
      </c>
      <c r="T479">
        <v>0</v>
      </c>
      <c r="U479">
        <v>0</v>
      </c>
      <c r="V479">
        <v>1.4365000000000001</v>
      </c>
      <c r="W479">
        <v>12.486500000000001</v>
      </c>
      <c r="X479" t="s">
        <v>8039</v>
      </c>
      <c r="Y479" t="s">
        <v>8236</v>
      </c>
      <c r="Z479" t="s">
        <v>8039</v>
      </c>
      <c r="AA479">
        <v>0</v>
      </c>
    </row>
    <row r="480" spans="1:27">
      <c r="A480" t="s">
        <v>8500</v>
      </c>
      <c r="B480" t="str">
        <f t="shared" si="22"/>
        <v>Abril</v>
      </c>
      <c r="C480">
        <v>259</v>
      </c>
      <c r="D480">
        <v>2022</v>
      </c>
      <c r="E480" t="s">
        <v>8514</v>
      </c>
      <c r="F480" t="s">
        <v>7879</v>
      </c>
      <c r="G480" t="s">
        <v>0</v>
      </c>
      <c r="H480" t="str">
        <f t="shared" si="23"/>
        <v>CCF</v>
      </c>
      <c r="I480" t="str">
        <f t="shared" si="24"/>
        <v>Impreso por imprenta o tiquetes</v>
      </c>
      <c r="J480" s="81" t="s">
        <v>8765</v>
      </c>
      <c r="K480" s="81" t="s">
        <v>8039</v>
      </c>
      <c r="L480">
        <v>661</v>
      </c>
      <c r="M480" t="s">
        <v>1724</v>
      </c>
      <c r="N480" t="s">
        <v>1725</v>
      </c>
      <c r="O480">
        <v>0</v>
      </c>
      <c r="P480">
        <v>0</v>
      </c>
      <c r="Q480">
        <v>0</v>
      </c>
      <c r="R480">
        <v>12.92</v>
      </c>
      <c r="S480">
        <v>0</v>
      </c>
      <c r="T480">
        <v>0</v>
      </c>
      <c r="U480">
        <v>0</v>
      </c>
      <c r="V480">
        <v>1.6796</v>
      </c>
      <c r="W480">
        <v>14.599600000000001</v>
      </c>
      <c r="X480" t="s">
        <v>8039</v>
      </c>
      <c r="Y480" t="s">
        <v>8236</v>
      </c>
      <c r="Z480" t="s">
        <v>8039</v>
      </c>
      <c r="AA480">
        <v>0</v>
      </c>
    </row>
    <row r="481" spans="1:27">
      <c r="A481" t="s">
        <v>8500</v>
      </c>
      <c r="B481" t="str">
        <f t="shared" si="22"/>
        <v>Abril</v>
      </c>
      <c r="C481">
        <v>258</v>
      </c>
      <c r="D481">
        <v>2022</v>
      </c>
      <c r="E481" t="s">
        <v>8509</v>
      </c>
      <c r="F481" t="s">
        <v>7879</v>
      </c>
      <c r="G481" t="s">
        <v>0</v>
      </c>
      <c r="H481" t="str">
        <f t="shared" si="23"/>
        <v>CCF</v>
      </c>
      <c r="I481" t="str">
        <f t="shared" si="24"/>
        <v>Impreso por imprenta o tiquetes</v>
      </c>
      <c r="J481" s="81" t="s">
        <v>8765</v>
      </c>
      <c r="K481" s="81" t="s">
        <v>8039</v>
      </c>
      <c r="L481">
        <v>65884</v>
      </c>
      <c r="M481" t="s">
        <v>1481</v>
      </c>
      <c r="N481" t="s">
        <v>1482</v>
      </c>
      <c r="O481">
        <v>0</v>
      </c>
      <c r="P481">
        <v>0</v>
      </c>
      <c r="Q481">
        <v>0</v>
      </c>
      <c r="R481">
        <v>48.69</v>
      </c>
      <c r="S481">
        <v>0</v>
      </c>
      <c r="T481">
        <v>0</v>
      </c>
      <c r="U481">
        <v>0</v>
      </c>
      <c r="V481">
        <v>6.3296999999999999</v>
      </c>
      <c r="W481">
        <v>55.0197</v>
      </c>
      <c r="X481" t="s">
        <v>8039</v>
      </c>
      <c r="Y481" t="s">
        <v>8236</v>
      </c>
      <c r="Z481" t="s">
        <v>8039</v>
      </c>
      <c r="AA481">
        <v>0</v>
      </c>
    </row>
    <row r="482" spans="1:27">
      <c r="A482" t="s">
        <v>8500</v>
      </c>
      <c r="B482" t="str">
        <f t="shared" si="22"/>
        <v>Abril</v>
      </c>
      <c r="C482">
        <v>257</v>
      </c>
      <c r="D482">
        <v>2022</v>
      </c>
      <c r="E482" t="s">
        <v>8405</v>
      </c>
      <c r="F482" t="s">
        <v>7879</v>
      </c>
      <c r="G482" t="s">
        <v>0</v>
      </c>
      <c r="H482" t="str">
        <f t="shared" si="23"/>
        <v>CCF</v>
      </c>
      <c r="I482" t="str">
        <f t="shared" si="24"/>
        <v>Impreso por imprenta o tiquetes</v>
      </c>
      <c r="J482" s="81" t="s">
        <v>8765</v>
      </c>
      <c r="K482" s="81" t="s">
        <v>8039</v>
      </c>
      <c r="L482">
        <v>2164447</v>
      </c>
      <c r="M482" t="s">
        <v>1489</v>
      </c>
      <c r="N482" t="s">
        <v>1490</v>
      </c>
      <c r="O482">
        <v>0</v>
      </c>
      <c r="P482">
        <v>0</v>
      </c>
      <c r="Q482">
        <v>0</v>
      </c>
      <c r="R482">
        <v>143.81</v>
      </c>
      <c r="S482">
        <v>0</v>
      </c>
      <c r="T482">
        <v>0</v>
      </c>
      <c r="U482">
        <v>0</v>
      </c>
      <c r="V482">
        <v>18.6953</v>
      </c>
      <c r="W482">
        <v>162.50530000000001</v>
      </c>
      <c r="X482" t="s">
        <v>8039</v>
      </c>
      <c r="Y482" t="s">
        <v>8236</v>
      </c>
      <c r="Z482" t="s">
        <v>8039</v>
      </c>
      <c r="AA482">
        <v>0</v>
      </c>
    </row>
    <row r="483" spans="1:27">
      <c r="A483" t="s">
        <v>8500</v>
      </c>
      <c r="B483" t="str">
        <f t="shared" si="22"/>
        <v>Abril</v>
      </c>
      <c r="C483">
        <v>256</v>
      </c>
      <c r="D483">
        <v>2022</v>
      </c>
      <c r="E483" t="s">
        <v>8419</v>
      </c>
      <c r="F483" t="s">
        <v>7879</v>
      </c>
      <c r="G483" t="s">
        <v>0</v>
      </c>
      <c r="H483" t="str">
        <f t="shared" si="23"/>
        <v>CCF</v>
      </c>
      <c r="I483" t="str">
        <f t="shared" si="24"/>
        <v>Impreso por imprenta o tiquetes</v>
      </c>
      <c r="J483" s="81" t="s">
        <v>8765</v>
      </c>
      <c r="K483" s="81" t="s">
        <v>8039</v>
      </c>
      <c r="L483">
        <v>780</v>
      </c>
      <c r="M483" t="s">
        <v>8064</v>
      </c>
      <c r="N483" t="s">
        <v>8065</v>
      </c>
      <c r="O483">
        <v>0</v>
      </c>
      <c r="P483">
        <v>0</v>
      </c>
      <c r="Q483">
        <v>0</v>
      </c>
      <c r="R483">
        <v>139.82</v>
      </c>
      <c r="S483">
        <v>0</v>
      </c>
      <c r="T483">
        <v>0</v>
      </c>
      <c r="U483">
        <v>0</v>
      </c>
      <c r="V483">
        <v>18.176600000000001</v>
      </c>
      <c r="W483">
        <v>157.9966</v>
      </c>
      <c r="X483" t="s">
        <v>8039</v>
      </c>
      <c r="Y483" t="s">
        <v>8236</v>
      </c>
      <c r="Z483" t="s">
        <v>8039</v>
      </c>
      <c r="AA483">
        <v>0</v>
      </c>
    </row>
    <row r="484" spans="1:27">
      <c r="A484" t="s">
        <v>8500</v>
      </c>
      <c r="B484" t="str">
        <f t="shared" si="22"/>
        <v>Abril</v>
      </c>
      <c r="C484">
        <v>255</v>
      </c>
      <c r="D484">
        <v>2022</v>
      </c>
      <c r="E484" t="s">
        <v>8549</v>
      </c>
      <c r="F484" t="s">
        <v>7879</v>
      </c>
      <c r="G484" t="s">
        <v>0</v>
      </c>
      <c r="H484" t="str">
        <f t="shared" si="23"/>
        <v>CCF</v>
      </c>
      <c r="I484" t="str">
        <f t="shared" si="24"/>
        <v>Impreso por imprenta o tiquetes</v>
      </c>
      <c r="J484" s="81" t="s">
        <v>8765</v>
      </c>
      <c r="K484" s="81" t="s">
        <v>8039</v>
      </c>
      <c r="L484">
        <v>46</v>
      </c>
      <c r="M484" t="s">
        <v>7896</v>
      </c>
      <c r="N484" t="s">
        <v>7897</v>
      </c>
      <c r="O484">
        <v>0</v>
      </c>
      <c r="P484">
        <v>0</v>
      </c>
      <c r="Q484">
        <v>0</v>
      </c>
      <c r="R484">
        <v>25.66</v>
      </c>
      <c r="S484">
        <v>0</v>
      </c>
      <c r="T484">
        <v>0</v>
      </c>
      <c r="U484">
        <v>0</v>
      </c>
      <c r="V484">
        <v>3.3358000000000003</v>
      </c>
      <c r="W484">
        <v>28.995799999999999</v>
      </c>
      <c r="X484" t="s">
        <v>8039</v>
      </c>
      <c r="Y484" t="s">
        <v>8236</v>
      </c>
      <c r="Z484" t="s">
        <v>8039</v>
      </c>
      <c r="AA484">
        <v>0</v>
      </c>
    </row>
    <row r="485" spans="1:27">
      <c r="A485" t="s">
        <v>8500</v>
      </c>
      <c r="B485" t="str">
        <f t="shared" si="22"/>
        <v>Abril</v>
      </c>
      <c r="C485">
        <v>254</v>
      </c>
      <c r="D485">
        <v>2022</v>
      </c>
      <c r="E485" t="s">
        <v>8549</v>
      </c>
      <c r="F485" t="s">
        <v>7879</v>
      </c>
      <c r="G485" t="s">
        <v>0</v>
      </c>
      <c r="H485" t="str">
        <f t="shared" si="23"/>
        <v>CCF</v>
      </c>
      <c r="I485" t="str">
        <f t="shared" si="24"/>
        <v>Impreso por imprenta o tiquetes</v>
      </c>
      <c r="J485" s="81" t="s">
        <v>8765</v>
      </c>
      <c r="K485" s="81" t="s">
        <v>8039</v>
      </c>
      <c r="L485">
        <v>62</v>
      </c>
      <c r="M485" t="s">
        <v>1588</v>
      </c>
      <c r="N485" t="s">
        <v>1589</v>
      </c>
      <c r="O485">
        <v>0</v>
      </c>
      <c r="P485">
        <v>0</v>
      </c>
      <c r="Q485">
        <v>0</v>
      </c>
      <c r="R485">
        <v>37.5</v>
      </c>
      <c r="S485">
        <v>0</v>
      </c>
      <c r="T485">
        <v>0</v>
      </c>
      <c r="U485">
        <v>0</v>
      </c>
      <c r="V485">
        <v>4.875</v>
      </c>
      <c r="W485">
        <v>42.375</v>
      </c>
      <c r="X485" t="s">
        <v>8039</v>
      </c>
      <c r="Y485" t="s">
        <v>8236</v>
      </c>
      <c r="Z485" t="s">
        <v>8039</v>
      </c>
      <c r="AA485">
        <v>0</v>
      </c>
    </row>
    <row r="486" spans="1:27">
      <c r="A486" t="s">
        <v>8500</v>
      </c>
      <c r="B486" t="str">
        <f t="shared" si="22"/>
        <v>Abril</v>
      </c>
      <c r="C486">
        <v>253</v>
      </c>
      <c r="D486">
        <v>2022</v>
      </c>
      <c r="E486" t="s">
        <v>8507</v>
      </c>
      <c r="F486" t="s">
        <v>7879</v>
      </c>
      <c r="G486" t="s">
        <v>0</v>
      </c>
      <c r="H486" t="str">
        <f t="shared" si="23"/>
        <v>CCF</v>
      </c>
      <c r="I486" t="str">
        <f t="shared" si="24"/>
        <v>Impreso por imprenta o tiquetes</v>
      </c>
      <c r="J486" s="81" t="s">
        <v>8765</v>
      </c>
      <c r="K486" s="81" t="s">
        <v>8039</v>
      </c>
      <c r="L486">
        <v>26231</v>
      </c>
      <c r="M486" t="s">
        <v>3060</v>
      </c>
      <c r="N486" t="s">
        <v>3061</v>
      </c>
      <c r="O486">
        <v>0</v>
      </c>
      <c r="P486">
        <v>0</v>
      </c>
      <c r="Q486">
        <v>0</v>
      </c>
      <c r="R486">
        <v>140.71</v>
      </c>
      <c r="S486">
        <v>0</v>
      </c>
      <c r="T486">
        <v>0</v>
      </c>
      <c r="U486">
        <v>0</v>
      </c>
      <c r="V486">
        <v>18.292300000000001</v>
      </c>
      <c r="W486">
        <v>159.00230000000002</v>
      </c>
      <c r="X486" t="s">
        <v>8039</v>
      </c>
      <c r="Y486" t="s">
        <v>8236</v>
      </c>
      <c r="Z486" t="s">
        <v>8039</v>
      </c>
      <c r="AA486">
        <v>0</v>
      </c>
    </row>
    <row r="487" spans="1:27">
      <c r="A487" t="s">
        <v>8500</v>
      </c>
      <c r="B487" t="str">
        <f t="shared" si="22"/>
        <v>Abril</v>
      </c>
      <c r="C487">
        <v>252</v>
      </c>
      <c r="D487">
        <v>2022</v>
      </c>
      <c r="E487" t="s">
        <v>8507</v>
      </c>
      <c r="F487" t="s">
        <v>7879</v>
      </c>
      <c r="G487" t="s">
        <v>0</v>
      </c>
      <c r="H487" t="str">
        <f t="shared" si="23"/>
        <v>CCF</v>
      </c>
      <c r="I487" t="str">
        <f t="shared" si="24"/>
        <v>Impreso por imprenta o tiquetes</v>
      </c>
      <c r="J487" s="81" t="s">
        <v>8765</v>
      </c>
      <c r="K487" s="81" t="s">
        <v>8039</v>
      </c>
      <c r="L487">
        <v>96</v>
      </c>
      <c r="M487" t="s">
        <v>8584</v>
      </c>
      <c r="N487" t="s">
        <v>8585</v>
      </c>
      <c r="O487">
        <v>0</v>
      </c>
      <c r="P487">
        <v>0</v>
      </c>
      <c r="Q487">
        <v>0</v>
      </c>
      <c r="R487">
        <v>222.12</v>
      </c>
      <c r="S487">
        <v>0</v>
      </c>
      <c r="T487">
        <v>0</v>
      </c>
      <c r="U487">
        <v>0</v>
      </c>
      <c r="V487">
        <v>28.875600000000002</v>
      </c>
      <c r="W487">
        <v>250.9956</v>
      </c>
      <c r="X487" t="s">
        <v>8039</v>
      </c>
      <c r="Y487" t="s">
        <v>8236</v>
      </c>
      <c r="Z487" t="s">
        <v>8039</v>
      </c>
      <c r="AA487">
        <v>0</v>
      </c>
    </row>
    <row r="488" spans="1:27">
      <c r="A488" t="s">
        <v>8500</v>
      </c>
      <c r="B488" t="str">
        <f t="shared" si="22"/>
        <v>Abril</v>
      </c>
      <c r="C488">
        <v>251</v>
      </c>
      <c r="D488">
        <v>2022</v>
      </c>
      <c r="E488" t="s">
        <v>8505</v>
      </c>
      <c r="F488" t="s">
        <v>7879</v>
      </c>
      <c r="G488" t="s">
        <v>0</v>
      </c>
      <c r="H488" t="str">
        <f t="shared" si="23"/>
        <v>CCF</v>
      </c>
      <c r="I488" t="str">
        <f t="shared" si="24"/>
        <v>Impreso por imprenta o tiquetes</v>
      </c>
      <c r="J488" s="81" t="s">
        <v>8765</v>
      </c>
      <c r="K488" s="81" t="s">
        <v>8039</v>
      </c>
      <c r="L488">
        <v>1191</v>
      </c>
      <c r="M488" t="s">
        <v>1653</v>
      </c>
      <c r="N488" t="s">
        <v>1654</v>
      </c>
      <c r="O488">
        <v>0</v>
      </c>
      <c r="P488">
        <v>0</v>
      </c>
      <c r="Q488">
        <v>0</v>
      </c>
      <c r="R488">
        <v>2.2999999999999998</v>
      </c>
      <c r="S488">
        <v>0</v>
      </c>
      <c r="T488">
        <v>0</v>
      </c>
      <c r="U488">
        <v>0</v>
      </c>
      <c r="V488">
        <v>0.29899999999999999</v>
      </c>
      <c r="W488">
        <v>2.5989999999999998</v>
      </c>
      <c r="X488" t="s">
        <v>8039</v>
      </c>
      <c r="Y488" t="s">
        <v>8236</v>
      </c>
      <c r="Z488" t="s">
        <v>8039</v>
      </c>
      <c r="AA488">
        <v>0</v>
      </c>
    </row>
    <row r="489" spans="1:27">
      <c r="A489" t="s">
        <v>8500</v>
      </c>
      <c r="B489" t="str">
        <f t="shared" si="22"/>
        <v>Abril</v>
      </c>
      <c r="C489">
        <v>250</v>
      </c>
      <c r="D489">
        <v>2022</v>
      </c>
      <c r="E489" t="s">
        <v>8548</v>
      </c>
      <c r="F489" t="s">
        <v>7879</v>
      </c>
      <c r="G489" t="s">
        <v>0</v>
      </c>
      <c r="H489" t="str">
        <f t="shared" si="23"/>
        <v>CCF</v>
      </c>
      <c r="I489" t="str">
        <f t="shared" si="24"/>
        <v>Impreso por imprenta o tiquetes</v>
      </c>
      <c r="J489" s="81" t="s">
        <v>8765</v>
      </c>
      <c r="K489" s="81" t="s">
        <v>8039</v>
      </c>
      <c r="L489">
        <v>127477</v>
      </c>
      <c r="M489" t="s">
        <v>1481</v>
      </c>
      <c r="N489" t="s">
        <v>1482</v>
      </c>
      <c r="O489">
        <v>0</v>
      </c>
      <c r="P489">
        <v>0</v>
      </c>
      <c r="Q489">
        <v>0</v>
      </c>
      <c r="R489">
        <v>30.77</v>
      </c>
      <c r="S489">
        <v>0</v>
      </c>
      <c r="T489">
        <v>0</v>
      </c>
      <c r="U489">
        <v>0</v>
      </c>
      <c r="V489">
        <v>4.0000999999999998</v>
      </c>
      <c r="W489">
        <v>34.770099999999999</v>
      </c>
      <c r="X489" t="s">
        <v>8039</v>
      </c>
      <c r="Y489" t="s">
        <v>8236</v>
      </c>
      <c r="Z489" t="s">
        <v>8039</v>
      </c>
      <c r="AA489">
        <v>0</v>
      </c>
    </row>
    <row r="490" spans="1:27">
      <c r="A490" t="s">
        <v>8500</v>
      </c>
      <c r="B490" t="str">
        <f t="shared" si="22"/>
        <v>Abril</v>
      </c>
      <c r="C490">
        <v>249</v>
      </c>
      <c r="D490">
        <v>2022</v>
      </c>
      <c r="E490" t="s">
        <v>8519</v>
      </c>
      <c r="F490" t="s">
        <v>7879</v>
      </c>
      <c r="G490" t="s">
        <v>0</v>
      </c>
      <c r="H490" t="str">
        <f t="shared" si="23"/>
        <v>CCF</v>
      </c>
      <c r="I490" t="str">
        <f t="shared" si="24"/>
        <v>Impreso por imprenta o tiquetes</v>
      </c>
      <c r="J490" s="81" t="s">
        <v>8765</v>
      </c>
      <c r="K490" s="81" t="s">
        <v>8039</v>
      </c>
      <c r="L490">
        <v>60728</v>
      </c>
      <c r="M490" t="s">
        <v>1481</v>
      </c>
      <c r="N490" t="s">
        <v>1482</v>
      </c>
      <c r="O490">
        <v>0</v>
      </c>
      <c r="P490">
        <v>0</v>
      </c>
      <c r="Q490">
        <v>0</v>
      </c>
      <c r="R490">
        <v>25.87</v>
      </c>
      <c r="S490">
        <v>0</v>
      </c>
      <c r="T490">
        <v>0</v>
      </c>
      <c r="U490">
        <v>0</v>
      </c>
      <c r="V490">
        <v>3.3631000000000002</v>
      </c>
      <c r="W490">
        <v>29.2331</v>
      </c>
      <c r="X490" t="s">
        <v>8039</v>
      </c>
      <c r="Y490" t="s">
        <v>8236</v>
      </c>
      <c r="Z490" t="s">
        <v>8039</v>
      </c>
      <c r="AA490">
        <v>0</v>
      </c>
    </row>
    <row r="491" spans="1:27">
      <c r="A491" t="s">
        <v>8500</v>
      </c>
      <c r="B491" t="str">
        <f>IF(A491="ENERO",REPLACE(A491,2,4,"nero"),IF(A491="FEBRERO",REPLACE(A491,2,6,"ebrero"),IF(A491="MARZO",REPLACE(A491,2,4,"arzo"),IF(A491="ABRIL",REPLACE(A491,2,4,"bril"),IF(A491="MAYO",REPLACE(A491,2,3,"ayo"),IF(A491="JUNIO",REPLACE(A491,2,4,"unio"),0))))))</f>
        <v>Abril</v>
      </c>
      <c r="C491">
        <v>248</v>
      </c>
      <c r="D491">
        <v>2022</v>
      </c>
      <c r="E491" t="s">
        <v>8511</v>
      </c>
      <c r="F491" t="s">
        <v>7879</v>
      </c>
      <c r="G491" t="s">
        <v>8228</v>
      </c>
      <c r="H491" t="str">
        <f t="shared" si="23"/>
        <v>Nota de crédito</v>
      </c>
      <c r="I491" t="str">
        <f t="shared" si="24"/>
        <v>Impreso por imprenta o tiquetes</v>
      </c>
      <c r="J491" s="81" t="s">
        <v>8765</v>
      </c>
      <c r="K491" s="81" t="s">
        <v>8039</v>
      </c>
      <c r="L491">
        <v>653</v>
      </c>
      <c r="M491" t="s">
        <v>1560</v>
      </c>
      <c r="N491" t="s">
        <v>1561</v>
      </c>
      <c r="O491">
        <v>0</v>
      </c>
      <c r="P491">
        <v>0</v>
      </c>
      <c r="Q491">
        <v>0</v>
      </c>
      <c r="R491">
        <v>137.5</v>
      </c>
      <c r="S491">
        <v>0</v>
      </c>
      <c r="T491">
        <v>0</v>
      </c>
      <c r="U491">
        <v>0</v>
      </c>
      <c r="V491">
        <v>17.875</v>
      </c>
      <c r="W491">
        <v>155.375</v>
      </c>
      <c r="X491" t="s">
        <v>8039</v>
      </c>
      <c r="Y491" t="s">
        <v>8236</v>
      </c>
      <c r="Z491" t="s">
        <v>8039</v>
      </c>
      <c r="AA491">
        <v>0</v>
      </c>
    </row>
    <row r="492" spans="1:27">
      <c r="A492" t="s">
        <v>8563</v>
      </c>
      <c r="B492" t="str">
        <f t="shared" ref="B492:B555" si="25">IF(A492="ENERO",REPLACE(A492,2,4,"nero"),IF(A492="FEBRERO",REPLACE(A492,2,6,"ebrero"),IF(A492="MARZO",REPLACE(A492,2,4,"arzo"),IF(A492="ABRIL",REPLACE(A492,2,4,"bril"),IF(A492="MAYO",REPLACE(A492,2,3,"ayo"),IF(A492="JUNIO",REPLACE(A492,2,4,"unio"),0))))))</f>
        <v>Mayo</v>
      </c>
      <c r="C492">
        <v>247</v>
      </c>
      <c r="D492">
        <v>2022</v>
      </c>
      <c r="E492" t="s">
        <v>8551</v>
      </c>
      <c r="F492" t="s">
        <v>7879</v>
      </c>
      <c r="G492" t="s">
        <v>0</v>
      </c>
      <c r="H492" t="str">
        <f t="shared" si="23"/>
        <v>CCF</v>
      </c>
      <c r="I492" t="str">
        <f t="shared" si="24"/>
        <v>Impreso por imprenta o tiquetes</v>
      </c>
      <c r="J492" s="81" t="s">
        <v>8765</v>
      </c>
      <c r="K492" s="81" t="s">
        <v>8039</v>
      </c>
      <c r="L492">
        <v>424</v>
      </c>
      <c r="M492" t="s">
        <v>7842</v>
      </c>
      <c r="N492" t="s">
        <v>7843</v>
      </c>
      <c r="O492">
        <v>0</v>
      </c>
      <c r="P492">
        <v>0</v>
      </c>
      <c r="Q492">
        <v>0</v>
      </c>
      <c r="R492">
        <v>88.5</v>
      </c>
      <c r="S492">
        <v>0</v>
      </c>
      <c r="T492">
        <v>0</v>
      </c>
      <c r="U492">
        <v>0</v>
      </c>
      <c r="V492">
        <v>11.505000000000001</v>
      </c>
      <c r="W492">
        <v>100.005</v>
      </c>
      <c r="X492" t="s">
        <v>8039</v>
      </c>
      <c r="Y492" t="s">
        <v>8236</v>
      </c>
      <c r="Z492" t="s">
        <v>8039</v>
      </c>
      <c r="AA492">
        <v>0</v>
      </c>
    </row>
    <row r="493" spans="1:27">
      <c r="A493" t="s">
        <v>8563</v>
      </c>
      <c r="B493" t="str">
        <f t="shared" si="25"/>
        <v>Mayo</v>
      </c>
      <c r="C493">
        <v>246</v>
      </c>
      <c r="D493">
        <v>2022</v>
      </c>
      <c r="E493" t="s">
        <v>8507</v>
      </c>
      <c r="F493" t="s">
        <v>7879</v>
      </c>
      <c r="G493" t="s">
        <v>0</v>
      </c>
      <c r="H493" t="str">
        <f t="shared" si="23"/>
        <v>CCF</v>
      </c>
      <c r="I493" t="str">
        <f t="shared" si="24"/>
        <v>Impreso por imprenta o tiquetes</v>
      </c>
      <c r="J493" s="81" t="s">
        <v>8765</v>
      </c>
      <c r="K493" s="81" t="s">
        <v>8039</v>
      </c>
      <c r="L493">
        <v>6134</v>
      </c>
      <c r="M493" t="s">
        <v>1627</v>
      </c>
      <c r="N493" t="s">
        <v>1628</v>
      </c>
      <c r="O493">
        <v>1.4</v>
      </c>
      <c r="P493">
        <v>0</v>
      </c>
      <c r="Q493">
        <v>0</v>
      </c>
      <c r="R493">
        <v>25.31</v>
      </c>
      <c r="S493">
        <v>0</v>
      </c>
      <c r="T493">
        <v>0</v>
      </c>
      <c r="U493">
        <v>0</v>
      </c>
      <c r="V493">
        <v>3.2902999999999998</v>
      </c>
      <c r="W493">
        <v>30.000299999999996</v>
      </c>
      <c r="X493" t="s">
        <v>8039</v>
      </c>
      <c r="Y493" t="s">
        <v>8236</v>
      </c>
      <c r="Z493" t="s">
        <v>8039</v>
      </c>
      <c r="AA493">
        <v>0</v>
      </c>
    </row>
    <row r="494" spans="1:27">
      <c r="A494" t="s">
        <v>8563</v>
      </c>
      <c r="B494" t="str">
        <f t="shared" si="25"/>
        <v>Mayo</v>
      </c>
      <c r="C494">
        <v>245</v>
      </c>
      <c r="D494">
        <v>2022</v>
      </c>
      <c r="E494" t="s">
        <v>8505</v>
      </c>
      <c r="F494" t="s">
        <v>7879</v>
      </c>
      <c r="G494" t="s">
        <v>0</v>
      </c>
      <c r="H494" t="str">
        <f t="shared" si="23"/>
        <v>CCF</v>
      </c>
      <c r="I494" t="str">
        <f t="shared" si="24"/>
        <v>Impreso por imprenta o tiquetes</v>
      </c>
      <c r="J494" s="81" t="s">
        <v>8765</v>
      </c>
      <c r="K494" s="81" t="s">
        <v>8039</v>
      </c>
      <c r="L494">
        <v>13331</v>
      </c>
      <c r="M494" t="s">
        <v>1514</v>
      </c>
      <c r="N494" t="s">
        <v>1515</v>
      </c>
      <c r="O494">
        <v>0</v>
      </c>
      <c r="P494">
        <v>0</v>
      </c>
      <c r="Q494">
        <v>0</v>
      </c>
      <c r="R494">
        <v>1244</v>
      </c>
      <c r="S494">
        <v>0</v>
      </c>
      <c r="T494">
        <v>0</v>
      </c>
      <c r="U494">
        <v>0</v>
      </c>
      <c r="V494">
        <v>161.72</v>
      </c>
      <c r="W494">
        <v>1405.72</v>
      </c>
      <c r="X494" t="s">
        <v>8039</v>
      </c>
      <c r="Y494" t="s">
        <v>8236</v>
      </c>
      <c r="Z494" t="s">
        <v>8039</v>
      </c>
      <c r="AA494">
        <v>0</v>
      </c>
    </row>
    <row r="495" spans="1:27">
      <c r="A495" t="s">
        <v>8563</v>
      </c>
      <c r="B495" t="str">
        <f t="shared" si="25"/>
        <v>Mayo</v>
      </c>
      <c r="C495">
        <v>244</v>
      </c>
      <c r="D495">
        <v>2022</v>
      </c>
      <c r="E495" t="s">
        <v>8502</v>
      </c>
      <c r="F495" t="s">
        <v>7879</v>
      </c>
      <c r="G495" t="s">
        <v>0</v>
      </c>
      <c r="H495" t="str">
        <f t="shared" si="23"/>
        <v>CCF</v>
      </c>
      <c r="I495" t="str">
        <f t="shared" si="24"/>
        <v>Impreso por imprenta o tiquetes</v>
      </c>
      <c r="J495" s="81" t="s">
        <v>8765</v>
      </c>
      <c r="K495" s="81" t="s">
        <v>8039</v>
      </c>
      <c r="L495">
        <v>6925</v>
      </c>
      <c r="M495" t="s">
        <v>1627</v>
      </c>
      <c r="N495" t="s">
        <v>1628</v>
      </c>
      <c r="O495">
        <v>1.87</v>
      </c>
      <c r="P495">
        <v>0</v>
      </c>
      <c r="Q495">
        <v>0</v>
      </c>
      <c r="R495">
        <v>33.74</v>
      </c>
      <c r="S495">
        <v>0</v>
      </c>
      <c r="T495">
        <v>0</v>
      </c>
      <c r="U495">
        <v>0</v>
      </c>
      <c r="V495">
        <v>4.3862000000000005</v>
      </c>
      <c r="W495">
        <v>39.996200000000002</v>
      </c>
      <c r="X495" t="s">
        <v>8039</v>
      </c>
      <c r="Y495" t="s">
        <v>8236</v>
      </c>
      <c r="Z495" t="s">
        <v>8039</v>
      </c>
      <c r="AA495">
        <v>0</v>
      </c>
    </row>
    <row r="496" spans="1:27">
      <c r="A496" t="s">
        <v>8563</v>
      </c>
      <c r="B496" t="str">
        <f t="shared" si="25"/>
        <v>Mayo</v>
      </c>
      <c r="C496">
        <v>243</v>
      </c>
      <c r="D496">
        <v>2022</v>
      </c>
      <c r="E496" t="s">
        <v>8502</v>
      </c>
      <c r="F496" t="s">
        <v>7879</v>
      </c>
      <c r="G496" t="s">
        <v>0</v>
      </c>
      <c r="H496" t="str">
        <f t="shared" si="23"/>
        <v>CCF</v>
      </c>
      <c r="I496" t="str">
        <f t="shared" si="24"/>
        <v>Impreso por imprenta o tiquetes</v>
      </c>
      <c r="J496" s="81" t="s">
        <v>8765</v>
      </c>
      <c r="K496" s="81" t="s">
        <v>8039</v>
      </c>
      <c r="L496">
        <v>138</v>
      </c>
      <c r="M496" t="s">
        <v>1519</v>
      </c>
      <c r="N496" t="s">
        <v>7978</v>
      </c>
      <c r="O496">
        <v>0</v>
      </c>
      <c r="P496">
        <v>0</v>
      </c>
      <c r="Q496">
        <v>0</v>
      </c>
      <c r="R496">
        <v>875</v>
      </c>
      <c r="S496">
        <v>0</v>
      </c>
      <c r="T496">
        <v>0</v>
      </c>
      <c r="U496">
        <v>0</v>
      </c>
      <c r="V496">
        <v>113.75</v>
      </c>
      <c r="W496">
        <v>988.75</v>
      </c>
      <c r="X496" t="s">
        <v>8039</v>
      </c>
      <c r="Y496" t="s">
        <v>8236</v>
      </c>
      <c r="Z496" t="s">
        <v>8039</v>
      </c>
      <c r="AA496">
        <v>0</v>
      </c>
    </row>
    <row r="497" spans="1:27">
      <c r="A497" t="s">
        <v>8563</v>
      </c>
      <c r="B497" t="str">
        <f t="shared" si="25"/>
        <v>Mayo</v>
      </c>
      <c r="C497">
        <v>242</v>
      </c>
      <c r="D497">
        <v>2022</v>
      </c>
      <c r="E497" t="s">
        <v>8504</v>
      </c>
      <c r="F497" t="s">
        <v>7879</v>
      </c>
      <c r="G497" t="s">
        <v>0</v>
      </c>
      <c r="H497" t="str">
        <f t="shared" si="23"/>
        <v>CCF</v>
      </c>
      <c r="I497" t="str">
        <f t="shared" si="24"/>
        <v>Impreso por imprenta o tiquetes</v>
      </c>
      <c r="J497" s="81" t="s">
        <v>8765</v>
      </c>
      <c r="K497" s="81" t="s">
        <v>8039</v>
      </c>
      <c r="L497">
        <v>4106</v>
      </c>
      <c r="M497" t="s">
        <v>1666</v>
      </c>
      <c r="N497" t="s">
        <v>1667</v>
      </c>
      <c r="O497">
        <v>1.86</v>
      </c>
      <c r="P497">
        <v>0</v>
      </c>
      <c r="Q497">
        <v>0</v>
      </c>
      <c r="R497">
        <v>33.75</v>
      </c>
      <c r="S497">
        <v>0</v>
      </c>
      <c r="T497">
        <v>0</v>
      </c>
      <c r="U497">
        <v>0</v>
      </c>
      <c r="V497">
        <v>4.3875000000000002</v>
      </c>
      <c r="W497">
        <v>39.997500000000002</v>
      </c>
      <c r="X497" t="s">
        <v>8039</v>
      </c>
      <c r="Y497" t="s">
        <v>8236</v>
      </c>
      <c r="Z497" t="s">
        <v>8039</v>
      </c>
      <c r="AA497">
        <v>0</v>
      </c>
    </row>
    <row r="498" spans="1:27">
      <c r="A498" t="s">
        <v>8563</v>
      </c>
      <c r="B498" t="str">
        <f t="shared" si="25"/>
        <v>Mayo</v>
      </c>
      <c r="C498">
        <v>241</v>
      </c>
      <c r="D498">
        <v>2022</v>
      </c>
      <c r="E498" t="s">
        <v>8503</v>
      </c>
      <c r="F498" t="s">
        <v>7879</v>
      </c>
      <c r="G498" t="s">
        <v>0</v>
      </c>
      <c r="H498" t="str">
        <f t="shared" si="23"/>
        <v>CCF</v>
      </c>
      <c r="I498" t="str">
        <f t="shared" si="24"/>
        <v>Impreso por imprenta o tiquetes</v>
      </c>
      <c r="J498" s="81" t="s">
        <v>8765</v>
      </c>
      <c r="K498" s="81" t="s">
        <v>8039</v>
      </c>
      <c r="L498">
        <v>1354</v>
      </c>
      <c r="M498" t="s">
        <v>1483</v>
      </c>
      <c r="N498" t="s">
        <v>1484</v>
      </c>
      <c r="O498">
        <v>1.62</v>
      </c>
      <c r="P498">
        <v>0</v>
      </c>
      <c r="Q498">
        <v>0</v>
      </c>
      <c r="R498">
        <v>29.54</v>
      </c>
      <c r="S498">
        <v>0</v>
      </c>
      <c r="T498">
        <v>0</v>
      </c>
      <c r="U498">
        <v>0</v>
      </c>
      <c r="V498">
        <v>3.8401999999999998</v>
      </c>
      <c r="W498">
        <v>35.0002</v>
      </c>
      <c r="X498" t="s">
        <v>8039</v>
      </c>
      <c r="Y498" t="s">
        <v>8236</v>
      </c>
      <c r="Z498" t="s">
        <v>8039</v>
      </c>
      <c r="AA498">
        <v>0</v>
      </c>
    </row>
    <row r="499" spans="1:27">
      <c r="A499" t="s">
        <v>8563</v>
      </c>
      <c r="B499" t="str">
        <f t="shared" si="25"/>
        <v>Mayo</v>
      </c>
      <c r="C499">
        <v>240</v>
      </c>
      <c r="D499">
        <v>2022</v>
      </c>
      <c r="E499" t="s">
        <v>8503</v>
      </c>
      <c r="F499" t="s">
        <v>7879</v>
      </c>
      <c r="G499" t="s">
        <v>0</v>
      </c>
      <c r="H499" t="str">
        <f t="shared" si="23"/>
        <v>CCF</v>
      </c>
      <c r="I499" t="str">
        <f t="shared" si="24"/>
        <v>Impreso por imprenta o tiquetes</v>
      </c>
      <c r="J499" s="81" t="s">
        <v>8765</v>
      </c>
      <c r="K499" s="81" t="s">
        <v>8039</v>
      </c>
      <c r="L499">
        <v>28416</v>
      </c>
      <c r="M499" t="s">
        <v>1537</v>
      </c>
      <c r="N499" t="s">
        <v>1538</v>
      </c>
      <c r="O499">
        <v>0.96</v>
      </c>
      <c r="P499">
        <v>0</v>
      </c>
      <c r="Q499">
        <v>0</v>
      </c>
      <c r="R499">
        <v>16.850000000000001</v>
      </c>
      <c r="S499">
        <v>0</v>
      </c>
      <c r="T499">
        <v>0</v>
      </c>
      <c r="U499">
        <v>0</v>
      </c>
      <c r="V499">
        <v>2.1905000000000001</v>
      </c>
      <c r="W499">
        <v>20.000500000000002</v>
      </c>
      <c r="X499" t="s">
        <v>8039</v>
      </c>
      <c r="Y499" t="s">
        <v>8236</v>
      </c>
      <c r="Z499" t="s">
        <v>8039</v>
      </c>
      <c r="AA499">
        <v>0</v>
      </c>
    </row>
    <row r="500" spans="1:27">
      <c r="A500" t="s">
        <v>8563</v>
      </c>
      <c r="B500" t="str">
        <f t="shared" si="25"/>
        <v>Mayo</v>
      </c>
      <c r="C500">
        <v>239</v>
      </c>
      <c r="D500">
        <v>2022</v>
      </c>
      <c r="E500" t="s">
        <v>8519</v>
      </c>
      <c r="F500" t="s">
        <v>7879</v>
      </c>
      <c r="G500" t="s">
        <v>0</v>
      </c>
      <c r="H500" t="str">
        <f t="shared" si="23"/>
        <v>CCF</v>
      </c>
      <c r="I500" t="str">
        <f t="shared" si="24"/>
        <v>Impreso por imprenta o tiquetes</v>
      </c>
      <c r="J500" s="81" t="s">
        <v>8765</v>
      </c>
      <c r="K500" s="81" t="s">
        <v>8039</v>
      </c>
      <c r="L500">
        <v>333778</v>
      </c>
      <c r="M500" t="s">
        <v>1615</v>
      </c>
      <c r="N500" t="s">
        <v>1616</v>
      </c>
      <c r="O500">
        <v>1.03</v>
      </c>
      <c r="P500">
        <v>0</v>
      </c>
      <c r="Q500">
        <v>0</v>
      </c>
      <c r="R500">
        <v>18.559999999999999</v>
      </c>
      <c r="S500">
        <v>0</v>
      </c>
      <c r="T500">
        <v>0</v>
      </c>
      <c r="U500">
        <v>0</v>
      </c>
      <c r="V500">
        <v>2.4127999999999998</v>
      </c>
      <c r="W500">
        <v>22.002800000000001</v>
      </c>
      <c r="X500" t="s">
        <v>8039</v>
      </c>
      <c r="Y500" t="s">
        <v>8236</v>
      </c>
      <c r="Z500" t="s">
        <v>8039</v>
      </c>
      <c r="AA500">
        <v>0</v>
      </c>
    </row>
    <row r="501" spans="1:27">
      <c r="A501" t="s">
        <v>8563</v>
      </c>
      <c r="B501" t="str">
        <f t="shared" si="25"/>
        <v>Mayo</v>
      </c>
      <c r="C501">
        <v>238</v>
      </c>
      <c r="D501">
        <v>2022</v>
      </c>
      <c r="E501" t="s">
        <v>8501</v>
      </c>
      <c r="F501" t="s">
        <v>7879</v>
      </c>
      <c r="G501" t="s">
        <v>0</v>
      </c>
      <c r="H501" t="str">
        <f t="shared" si="23"/>
        <v>CCF</v>
      </c>
      <c r="I501" t="str">
        <f t="shared" si="24"/>
        <v>Impreso por imprenta o tiquetes</v>
      </c>
      <c r="J501" s="81" t="s">
        <v>8765</v>
      </c>
      <c r="K501" s="81" t="s">
        <v>8039</v>
      </c>
      <c r="L501">
        <v>23965</v>
      </c>
      <c r="M501" t="s">
        <v>1517</v>
      </c>
      <c r="N501" t="s">
        <v>1453</v>
      </c>
      <c r="O501">
        <v>1.73</v>
      </c>
      <c r="P501">
        <v>0</v>
      </c>
      <c r="Q501">
        <v>0</v>
      </c>
      <c r="R501">
        <v>31.21</v>
      </c>
      <c r="S501">
        <v>0</v>
      </c>
      <c r="T501">
        <v>0</v>
      </c>
      <c r="U501">
        <v>0</v>
      </c>
      <c r="V501">
        <v>4.0573000000000006</v>
      </c>
      <c r="W501">
        <v>36.997299999999996</v>
      </c>
      <c r="X501" t="s">
        <v>8039</v>
      </c>
      <c r="Y501" t="s">
        <v>8236</v>
      </c>
      <c r="Z501" t="s">
        <v>8039</v>
      </c>
      <c r="AA501">
        <v>0</v>
      </c>
    </row>
    <row r="502" spans="1:27">
      <c r="A502" t="s">
        <v>8563</v>
      </c>
      <c r="B502" t="str">
        <f t="shared" si="25"/>
        <v>Mayo</v>
      </c>
      <c r="C502">
        <v>237</v>
      </c>
      <c r="D502">
        <v>2022</v>
      </c>
      <c r="E502" t="s">
        <v>8501</v>
      </c>
      <c r="F502" t="s">
        <v>7879</v>
      </c>
      <c r="G502" t="s">
        <v>0</v>
      </c>
      <c r="H502" t="str">
        <f t="shared" si="23"/>
        <v>CCF</v>
      </c>
      <c r="I502" t="str">
        <f t="shared" si="24"/>
        <v>Impreso por imprenta o tiquetes</v>
      </c>
      <c r="J502" s="81" t="s">
        <v>8765</v>
      </c>
      <c r="K502" s="81" t="s">
        <v>8039</v>
      </c>
      <c r="L502">
        <v>9176</v>
      </c>
      <c r="M502" t="s">
        <v>1196</v>
      </c>
      <c r="N502" t="s">
        <v>1197</v>
      </c>
      <c r="O502">
        <v>0</v>
      </c>
      <c r="P502">
        <v>0</v>
      </c>
      <c r="Q502">
        <v>0</v>
      </c>
      <c r="R502">
        <v>91330.8</v>
      </c>
      <c r="S502">
        <v>0</v>
      </c>
      <c r="T502">
        <v>0</v>
      </c>
      <c r="U502">
        <v>0</v>
      </c>
      <c r="V502">
        <v>11873.004000000001</v>
      </c>
      <c r="W502">
        <v>103203.804</v>
      </c>
      <c r="X502" t="s">
        <v>8039</v>
      </c>
      <c r="Y502" t="s">
        <v>8236</v>
      </c>
      <c r="Z502" t="s">
        <v>8227</v>
      </c>
      <c r="AA502">
        <v>913.3</v>
      </c>
    </row>
    <row r="503" spans="1:27">
      <c r="A503" t="s">
        <v>8563</v>
      </c>
      <c r="B503" t="str">
        <f t="shared" si="25"/>
        <v>Mayo</v>
      </c>
      <c r="C503">
        <v>236</v>
      </c>
      <c r="D503">
        <v>2022</v>
      </c>
      <c r="E503" t="s">
        <v>8501</v>
      </c>
      <c r="F503" t="s">
        <v>7879</v>
      </c>
      <c r="G503" t="s">
        <v>0</v>
      </c>
      <c r="H503" t="str">
        <f t="shared" si="23"/>
        <v>CCF</v>
      </c>
      <c r="I503" t="str">
        <f t="shared" si="24"/>
        <v>Impreso por imprenta o tiquetes</v>
      </c>
      <c r="J503" s="81" t="s">
        <v>8765</v>
      </c>
      <c r="K503" s="81" t="s">
        <v>8039</v>
      </c>
      <c r="L503">
        <v>9177</v>
      </c>
      <c r="M503" t="s">
        <v>1196</v>
      </c>
      <c r="N503" t="s">
        <v>1197</v>
      </c>
      <c r="O503">
        <v>0</v>
      </c>
      <c r="P503">
        <v>0</v>
      </c>
      <c r="Q503">
        <v>0</v>
      </c>
      <c r="R503">
        <v>38187.599999999999</v>
      </c>
      <c r="S503">
        <v>0</v>
      </c>
      <c r="T503">
        <v>0</v>
      </c>
      <c r="U503">
        <v>0</v>
      </c>
      <c r="V503">
        <v>4964.3879999999999</v>
      </c>
      <c r="W503">
        <v>43151.987999999998</v>
      </c>
      <c r="X503" t="s">
        <v>8039</v>
      </c>
      <c r="Y503" t="s">
        <v>8236</v>
      </c>
      <c r="Z503" t="s">
        <v>8227</v>
      </c>
      <c r="AA503">
        <v>381.86</v>
      </c>
    </row>
    <row r="504" spans="1:27">
      <c r="A504" t="s">
        <v>8563</v>
      </c>
      <c r="B504" t="str">
        <f t="shared" si="25"/>
        <v>Mayo</v>
      </c>
      <c r="C504">
        <v>235</v>
      </c>
      <c r="D504">
        <v>2022</v>
      </c>
      <c r="E504" t="s">
        <v>8501</v>
      </c>
      <c r="F504" t="s">
        <v>7879</v>
      </c>
      <c r="G504" t="s">
        <v>0</v>
      </c>
      <c r="H504" t="str">
        <f t="shared" si="23"/>
        <v>CCF</v>
      </c>
      <c r="I504" t="str">
        <f t="shared" si="24"/>
        <v>Impreso por imprenta o tiquetes</v>
      </c>
      <c r="J504" s="81" t="s">
        <v>8765</v>
      </c>
      <c r="K504" s="81" t="s">
        <v>8039</v>
      </c>
      <c r="L504">
        <v>9179</v>
      </c>
      <c r="M504" t="s">
        <v>1196</v>
      </c>
      <c r="N504" t="s">
        <v>1197</v>
      </c>
      <c r="O504">
        <v>0</v>
      </c>
      <c r="P504">
        <v>0</v>
      </c>
      <c r="Q504">
        <v>0</v>
      </c>
      <c r="R504">
        <v>39015.24</v>
      </c>
      <c r="S504">
        <v>0</v>
      </c>
      <c r="T504">
        <v>0</v>
      </c>
      <c r="U504">
        <v>0</v>
      </c>
      <c r="V504">
        <v>5071.9812000000002</v>
      </c>
      <c r="W504">
        <v>44087.2212</v>
      </c>
      <c r="X504" t="s">
        <v>8039</v>
      </c>
      <c r="Y504" t="s">
        <v>8236</v>
      </c>
      <c r="Z504" t="s">
        <v>8227</v>
      </c>
      <c r="AA504">
        <v>390.15</v>
      </c>
    </row>
    <row r="505" spans="1:27">
      <c r="A505" t="s">
        <v>8563</v>
      </c>
      <c r="B505" t="str">
        <f t="shared" si="25"/>
        <v>Mayo</v>
      </c>
      <c r="C505">
        <v>234</v>
      </c>
      <c r="D505">
        <v>2022</v>
      </c>
      <c r="E505" t="s">
        <v>8501</v>
      </c>
      <c r="F505" t="s">
        <v>7879</v>
      </c>
      <c r="G505" t="s">
        <v>0</v>
      </c>
      <c r="H505" t="str">
        <f t="shared" si="23"/>
        <v>CCF</v>
      </c>
      <c r="I505" t="str">
        <f t="shared" si="24"/>
        <v>Impreso por imprenta o tiquetes</v>
      </c>
      <c r="J505" s="81" t="s">
        <v>8765</v>
      </c>
      <c r="K505" s="81" t="s">
        <v>8039</v>
      </c>
      <c r="L505">
        <v>9178</v>
      </c>
      <c r="M505" t="s">
        <v>1196</v>
      </c>
      <c r="N505" t="s">
        <v>1197</v>
      </c>
      <c r="O505">
        <v>0</v>
      </c>
      <c r="P505">
        <v>0</v>
      </c>
      <c r="Q505">
        <v>0</v>
      </c>
      <c r="R505">
        <v>136996.20000000001</v>
      </c>
      <c r="S505">
        <v>0</v>
      </c>
      <c r="T505">
        <v>0</v>
      </c>
      <c r="U505">
        <v>0</v>
      </c>
      <c r="V505">
        <v>17809.506000000001</v>
      </c>
      <c r="W505">
        <v>154805.70600000001</v>
      </c>
      <c r="X505" t="s">
        <v>8039</v>
      </c>
      <c r="Y505" t="s">
        <v>8236</v>
      </c>
      <c r="Z505" t="s">
        <v>8657</v>
      </c>
      <c r="AA505">
        <v>1369.97</v>
      </c>
    </row>
    <row r="506" spans="1:27">
      <c r="A506" t="s">
        <v>8563</v>
      </c>
      <c r="B506" t="str">
        <f t="shared" si="25"/>
        <v>Mayo</v>
      </c>
      <c r="C506">
        <v>233</v>
      </c>
      <c r="D506">
        <v>2022</v>
      </c>
      <c r="E506" t="s">
        <v>8514</v>
      </c>
      <c r="F506" t="s">
        <v>7879</v>
      </c>
      <c r="G506" t="s">
        <v>0</v>
      </c>
      <c r="H506" t="str">
        <f t="shared" si="23"/>
        <v>CCF</v>
      </c>
      <c r="I506" t="str">
        <f t="shared" si="24"/>
        <v>Impreso por imprenta o tiquetes</v>
      </c>
      <c r="J506" s="81" t="s">
        <v>8765</v>
      </c>
      <c r="K506" s="81" t="s">
        <v>8039</v>
      </c>
      <c r="L506">
        <v>8103</v>
      </c>
      <c r="M506" t="s">
        <v>1503</v>
      </c>
      <c r="N506" t="s">
        <v>1504</v>
      </c>
      <c r="O506">
        <v>0</v>
      </c>
      <c r="P506">
        <v>0</v>
      </c>
      <c r="Q506">
        <v>0</v>
      </c>
      <c r="R506">
        <v>1771.89</v>
      </c>
      <c r="S506">
        <v>0</v>
      </c>
      <c r="T506">
        <v>0</v>
      </c>
      <c r="U506">
        <v>0</v>
      </c>
      <c r="V506">
        <v>230.34570000000002</v>
      </c>
      <c r="W506">
        <v>2002.2357000000002</v>
      </c>
      <c r="X506" t="s">
        <v>8039</v>
      </c>
      <c r="Y506" t="s">
        <v>8236</v>
      </c>
      <c r="Z506" t="s">
        <v>8039</v>
      </c>
      <c r="AA506">
        <v>0</v>
      </c>
    </row>
    <row r="507" spans="1:27">
      <c r="A507" t="s">
        <v>8563</v>
      </c>
      <c r="B507" t="str">
        <f t="shared" si="25"/>
        <v>Mayo</v>
      </c>
      <c r="C507">
        <v>232</v>
      </c>
      <c r="D507">
        <v>2022</v>
      </c>
      <c r="E507" t="s">
        <v>8514</v>
      </c>
      <c r="F507" t="s">
        <v>7879</v>
      </c>
      <c r="G507" t="s">
        <v>0</v>
      </c>
      <c r="H507" t="str">
        <f t="shared" si="23"/>
        <v>CCF</v>
      </c>
      <c r="I507" t="str">
        <f t="shared" si="24"/>
        <v>Impreso por imprenta o tiquetes</v>
      </c>
      <c r="J507" s="81" t="s">
        <v>8765</v>
      </c>
      <c r="K507" s="81" t="s">
        <v>8039</v>
      </c>
      <c r="L507">
        <v>144</v>
      </c>
      <c r="M507" t="s">
        <v>1519</v>
      </c>
      <c r="N507" t="s">
        <v>7978</v>
      </c>
      <c r="O507">
        <v>0</v>
      </c>
      <c r="P507">
        <v>0</v>
      </c>
      <c r="Q507">
        <v>0</v>
      </c>
      <c r="R507">
        <v>555</v>
      </c>
      <c r="S507">
        <v>0</v>
      </c>
      <c r="T507">
        <v>0</v>
      </c>
      <c r="U507">
        <v>0</v>
      </c>
      <c r="V507">
        <v>72.150000000000006</v>
      </c>
      <c r="W507">
        <v>627.15</v>
      </c>
      <c r="X507" t="s">
        <v>8039</v>
      </c>
      <c r="Y507" t="s">
        <v>8236</v>
      </c>
      <c r="Z507" t="s">
        <v>8039</v>
      </c>
      <c r="AA507">
        <v>0</v>
      </c>
    </row>
    <row r="508" spans="1:27">
      <c r="A508" t="s">
        <v>8563</v>
      </c>
      <c r="B508" t="str">
        <f t="shared" si="25"/>
        <v>Mayo</v>
      </c>
      <c r="C508">
        <v>231</v>
      </c>
      <c r="D508">
        <v>2022</v>
      </c>
      <c r="E508" t="s">
        <v>8641</v>
      </c>
      <c r="F508" t="s">
        <v>7879</v>
      </c>
      <c r="G508" t="s">
        <v>0</v>
      </c>
      <c r="H508" t="str">
        <f t="shared" si="23"/>
        <v>CCF</v>
      </c>
      <c r="I508" t="str">
        <f t="shared" si="24"/>
        <v>Impreso por imprenta o tiquetes</v>
      </c>
      <c r="J508" s="81" t="s">
        <v>8765</v>
      </c>
      <c r="K508" s="81" t="s">
        <v>8039</v>
      </c>
      <c r="L508">
        <v>1453534</v>
      </c>
      <c r="M508" t="s">
        <v>1571</v>
      </c>
      <c r="N508" t="s">
        <v>1572</v>
      </c>
      <c r="O508">
        <v>0</v>
      </c>
      <c r="P508">
        <v>0</v>
      </c>
      <c r="Q508">
        <v>0</v>
      </c>
      <c r="R508">
        <v>789.8</v>
      </c>
      <c r="S508">
        <v>0</v>
      </c>
      <c r="T508">
        <v>0</v>
      </c>
      <c r="U508">
        <v>0</v>
      </c>
      <c r="V508">
        <v>102.67399999999999</v>
      </c>
      <c r="W508">
        <v>892.47399999999993</v>
      </c>
      <c r="X508" t="s">
        <v>8039</v>
      </c>
      <c r="Y508" t="s">
        <v>8236</v>
      </c>
      <c r="Z508" t="s">
        <v>8251</v>
      </c>
      <c r="AA508">
        <v>7.9</v>
      </c>
    </row>
    <row r="509" spans="1:27">
      <c r="A509" t="s">
        <v>8563</v>
      </c>
      <c r="B509" t="str">
        <f t="shared" si="25"/>
        <v>Mayo</v>
      </c>
      <c r="C509">
        <v>230</v>
      </c>
      <c r="D509">
        <v>2022</v>
      </c>
      <c r="E509" t="s">
        <v>8641</v>
      </c>
      <c r="F509" t="s">
        <v>7879</v>
      </c>
      <c r="G509" t="s">
        <v>0</v>
      </c>
      <c r="H509" t="str">
        <f t="shared" si="23"/>
        <v>CCF</v>
      </c>
      <c r="I509" t="str">
        <f t="shared" si="24"/>
        <v>Impreso por imprenta o tiquetes</v>
      </c>
      <c r="J509" s="81" t="s">
        <v>8765</v>
      </c>
      <c r="K509" s="81" t="s">
        <v>8039</v>
      </c>
      <c r="L509">
        <v>66886</v>
      </c>
      <c r="M509" t="s">
        <v>1481</v>
      </c>
      <c r="N509" t="s">
        <v>1482</v>
      </c>
      <c r="O509">
        <v>0</v>
      </c>
      <c r="P509">
        <v>0</v>
      </c>
      <c r="Q509">
        <v>0</v>
      </c>
      <c r="R509">
        <v>40.19</v>
      </c>
      <c r="S509">
        <v>0</v>
      </c>
      <c r="T509">
        <v>0</v>
      </c>
      <c r="U509">
        <v>0</v>
      </c>
      <c r="V509">
        <v>5.2246999999999995</v>
      </c>
      <c r="W509">
        <v>45.414699999999996</v>
      </c>
      <c r="X509" t="s">
        <v>8039</v>
      </c>
      <c r="Y509" t="s">
        <v>8236</v>
      </c>
      <c r="Z509" t="s">
        <v>8039</v>
      </c>
      <c r="AA509">
        <v>0</v>
      </c>
    </row>
    <row r="510" spans="1:27">
      <c r="A510" t="s">
        <v>8563</v>
      </c>
      <c r="B510" t="str">
        <f t="shared" si="25"/>
        <v>Mayo</v>
      </c>
      <c r="C510">
        <v>229</v>
      </c>
      <c r="D510">
        <v>2022</v>
      </c>
      <c r="E510" t="s">
        <v>8641</v>
      </c>
      <c r="F510" t="s">
        <v>7879</v>
      </c>
      <c r="G510" t="s">
        <v>0</v>
      </c>
      <c r="H510" t="str">
        <f t="shared" si="23"/>
        <v>CCF</v>
      </c>
      <c r="I510" t="str">
        <f t="shared" si="24"/>
        <v>Impreso por imprenta o tiquetes</v>
      </c>
      <c r="J510" s="81" t="s">
        <v>8765</v>
      </c>
      <c r="K510" s="81" t="s">
        <v>8039</v>
      </c>
      <c r="L510">
        <v>1284</v>
      </c>
      <c r="M510" t="s">
        <v>2478</v>
      </c>
      <c r="N510" t="s">
        <v>2479</v>
      </c>
      <c r="O510">
        <v>0</v>
      </c>
      <c r="P510">
        <v>0</v>
      </c>
      <c r="Q510">
        <v>0</v>
      </c>
      <c r="R510">
        <v>3982.3</v>
      </c>
      <c r="S510">
        <v>0</v>
      </c>
      <c r="T510">
        <v>0</v>
      </c>
      <c r="U510">
        <v>0</v>
      </c>
      <c r="V510">
        <v>517.69900000000007</v>
      </c>
      <c r="W510">
        <v>4499.9989999999998</v>
      </c>
      <c r="X510" t="s">
        <v>8039</v>
      </c>
      <c r="Y510" t="s">
        <v>8236</v>
      </c>
      <c r="Z510" t="s">
        <v>8039</v>
      </c>
      <c r="AA510">
        <v>0</v>
      </c>
    </row>
    <row r="511" spans="1:27">
      <c r="A511" t="s">
        <v>8563</v>
      </c>
      <c r="B511" t="str">
        <f t="shared" si="25"/>
        <v>Mayo</v>
      </c>
      <c r="C511">
        <v>228</v>
      </c>
      <c r="D511">
        <v>2022</v>
      </c>
      <c r="E511" t="s">
        <v>8641</v>
      </c>
      <c r="F511" t="s">
        <v>7879</v>
      </c>
      <c r="G511" t="s">
        <v>0</v>
      </c>
      <c r="H511" t="str">
        <f t="shared" si="23"/>
        <v>CCF</v>
      </c>
      <c r="I511" t="str">
        <f t="shared" si="24"/>
        <v>Impreso por imprenta o tiquetes</v>
      </c>
      <c r="J511" s="81" t="s">
        <v>8765</v>
      </c>
      <c r="K511" s="81" t="s">
        <v>8039</v>
      </c>
      <c r="L511">
        <v>16502</v>
      </c>
      <c r="M511" t="s">
        <v>7889</v>
      </c>
      <c r="N511" t="s">
        <v>7890</v>
      </c>
      <c r="O511">
        <v>1.45</v>
      </c>
      <c r="P511">
        <v>0</v>
      </c>
      <c r="Q511">
        <v>0</v>
      </c>
      <c r="R511">
        <v>25.27</v>
      </c>
      <c r="S511">
        <v>0</v>
      </c>
      <c r="T511">
        <v>0</v>
      </c>
      <c r="U511">
        <v>0</v>
      </c>
      <c r="V511">
        <v>3.2850999999999999</v>
      </c>
      <c r="W511">
        <v>30.005099999999999</v>
      </c>
      <c r="X511" t="s">
        <v>8039</v>
      </c>
      <c r="Y511" t="s">
        <v>8236</v>
      </c>
      <c r="Z511" t="s">
        <v>8039</v>
      </c>
      <c r="AA511">
        <v>0</v>
      </c>
    </row>
    <row r="512" spans="1:27">
      <c r="A512" t="s">
        <v>8563</v>
      </c>
      <c r="B512" t="str">
        <f t="shared" si="25"/>
        <v>Mayo</v>
      </c>
      <c r="C512">
        <v>227</v>
      </c>
      <c r="D512">
        <v>2022</v>
      </c>
      <c r="E512" t="s">
        <v>8640</v>
      </c>
      <c r="F512" t="s">
        <v>7879</v>
      </c>
      <c r="G512" t="s">
        <v>0</v>
      </c>
      <c r="H512" t="str">
        <f t="shared" si="23"/>
        <v>CCF</v>
      </c>
      <c r="I512" t="str">
        <f t="shared" si="24"/>
        <v>Impreso por imprenta o tiquetes</v>
      </c>
      <c r="J512" s="81" t="s">
        <v>8765</v>
      </c>
      <c r="K512" s="81" t="s">
        <v>8039</v>
      </c>
      <c r="L512">
        <v>1754</v>
      </c>
      <c r="M512" t="s">
        <v>1657</v>
      </c>
      <c r="N512" t="s">
        <v>1658</v>
      </c>
      <c r="O512">
        <v>0</v>
      </c>
      <c r="P512">
        <v>0</v>
      </c>
      <c r="Q512">
        <v>0</v>
      </c>
      <c r="R512">
        <v>294.87</v>
      </c>
      <c r="S512">
        <v>0</v>
      </c>
      <c r="T512">
        <v>0</v>
      </c>
      <c r="U512">
        <v>0</v>
      </c>
      <c r="V512">
        <v>38.333100000000002</v>
      </c>
      <c r="W512">
        <v>333.20310000000001</v>
      </c>
      <c r="X512" t="s">
        <v>8039</v>
      </c>
      <c r="Y512" t="s">
        <v>8236</v>
      </c>
      <c r="Z512" t="s">
        <v>8039</v>
      </c>
      <c r="AA512">
        <v>0</v>
      </c>
    </row>
    <row r="513" spans="1:27">
      <c r="A513" t="s">
        <v>8563</v>
      </c>
      <c r="B513" t="str">
        <f t="shared" si="25"/>
        <v>Mayo</v>
      </c>
      <c r="C513">
        <v>226</v>
      </c>
      <c r="D513">
        <v>2022</v>
      </c>
      <c r="E513" t="s">
        <v>8640</v>
      </c>
      <c r="F513" t="s">
        <v>7879</v>
      </c>
      <c r="G513" t="s">
        <v>0</v>
      </c>
      <c r="H513" t="str">
        <f t="shared" si="23"/>
        <v>CCF</v>
      </c>
      <c r="I513" t="str">
        <f t="shared" si="24"/>
        <v>Impreso por imprenta o tiquetes</v>
      </c>
      <c r="J513" s="81" t="s">
        <v>8765</v>
      </c>
      <c r="K513" s="81" t="s">
        <v>8039</v>
      </c>
      <c r="L513">
        <v>9202</v>
      </c>
      <c r="M513" t="s">
        <v>1196</v>
      </c>
      <c r="N513" t="s">
        <v>1197</v>
      </c>
      <c r="O513">
        <v>0</v>
      </c>
      <c r="P513">
        <v>0</v>
      </c>
      <c r="Q513">
        <v>0</v>
      </c>
      <c r="R513">
        <v>1368</v>
      </c>
      <c r="S513">
        <v>0</v>
      </c>
      <c r="T513">
        <v>0</v>
      </c>
      <c r="U513">
        <v>0</v>
      </c>
      <c r="V513">
        <v>177.84</v>
      </c>
      <c r="W513">
        <v>1545.84</v>
      </c>
      <c r="X513" t="s">
        <v>8039</v>
      </c>
      <c r="Y513" t="s">
        <v>8236</v>
      </c>
      <c r="Z513" t="s">
        <v>8227</v>
      </c>
      <c r="AA513">
        <v>13.68</v>
      </c>
    </row>
    <row r="514" spans="1:27">
      <c r="A514" t="s">
        <v>8563</v>
      </c>
      <c r="B514" t="str">
        <f t="shared" si="25"/>
        <v>Mayo</v>
      </c>
      <c r="C514">
        <v>225</v>
      </c>
      <c r="D514">
        <v>2022</v>
      </c>
      <c r="E514" t="s">
        <v>8640</v>
      </c>
      <c r="F514" t="s">
        <v>7879</v>
      </c>
      <c r="G514" t="s">
        <v>0</v>
      </c>
      <c r="H514" t="str">
        <f t="shared" si="23"/>
        <v>CCF</v>
      </c>
      <c r="I514" t="str">
        <f t="shared" si="24"/>
        <v>Impreso por imprenta o tiquetes</v>
      </c>
      <c r="J514" s="81" t="s">
        <v>8765</v>
      </c>
      <c r="K514" s="81" t="s">
        <v>8039</v>
      </c>
      <c r="L514">
        <v>9201</v>
      </c>
      <c r="M514" t="s">
        <v>1196</v>
      </c>
      <c r="N514" t="s">
        <v>1197</v>
      </c>
      <c r="O514">
        <v>0</v>
      </c>
      <c r="P514">
        <v>0</v>
      </c>
      <c r="Q514">
        <v>0</v>
      </c>
      <c r="R514">
        <v>11350.9</v>
      </c>
      <c r="S514">
        <v>0</v>
      </c>
      <c r="T514">
        <v>0</v>
      </c>
      <c r="U514">
        <v>0</v>
      </c>
      <c r="V514">
        <v>1475.617</v>
      </c>
      <c r="W514">
        <v>12826.517</v>
      </c>
      <c r="X514" t="s">
        <v>8039</v>
      </c>
      <c r="Y514" t="s">
        <v>8236</v>
      </c>
      <c r="Z514" t="s">
        <v>8227</v>
      </c>
      <c r="AA514">
        <v>113.52</v>
      </c>
    </row>
    <row r="515" spans="1:27">
      <c r="A515" t="s">
        <v>8563</v>
      </c>
      <c r="B515" t="str">
        <f t="shared" si="25"/>
        <v>Mayo</v>
      </c>
      <c r="C515">
        <v>224</v>
      </c>
      <c r="D515">
        <v>2022</v>
      </c>
      <c r="E515" t="s">
        <v>8640</v>
      </c>
      <c r="F515" t="s">
        <v>7879</v>
      </c>
      <c r="G515" t="s">
        <v>0</v>
      </c>
      <c r="H515" t="str">
        <f t="shared" ref="H515:H578" si="26">IF(G515="03","CCF",IF(G515="05","Nota de crédito",IF(G515="12","Factura",0)))</f>
        <v>CCF</v>
      </c>
      <c r="I515" t="str">
        <f t="shared" ref="I515:I578" si="27">IF(H515="CCF","Impreso por imprenta o tiquetes",IF(H515="Nota de crédito","Impreso por imprenta o tiquetes",IF(H515="Factura","Otros",0)))</f>
        <v>Impreso por imprenta o tiquetes</v>
      </c>
      <c r="J515" s="81" t="s">
        <v>8765</v>
      </c>
      <c r="K515" s="81" t="s">
        <v>8039</v>
      </c>
      <c r="L515">
        <v>2107964</v>
      </c>
      <c r="M515" t="s">
        <v>1496</v>
      </c>
      <c r="N515" t="s">
        <v>1497</v>
      </c>
      <c r="O515">
        <v>0.98</v>
      </c>
      <c r="P515">
        <v>0</v>
      </c>
      <c r="Q515">
        <v>0</v>
      </c>
      <c r="R515">
        <v>16.84</v>
      </c>
      <c r="S515">
        <v>0</v>
      </c>
      <c r="T515">
        <v>0</v>
      </c>
      <c r="U515">
        <v>0</v>
      </c>
      <c r="V515">
        <v>2.1892</v>
      </c>
      <c r="W515">
        <v>20.0092</v>
      </c>
      <c r="X515" t="s">
        <v>8039</v>
      </c>
      <c r="Y515" t="s">
        <v>8236</v>
      </c>
      <c r="Z515" t="s">
        <v>8039</v>
      </c>
      <c r="AA515">
        <v>0</v>
      </c>
    </row>
    <row r="516" spans="1:27">
      <c r="A516" t="s">
        <v>8563</v>
      </c>
      <c r="B516" t="str">
        <f t="shared" si="25"/>
        <v>Mayo</v>
      </c>
      <c r="C516">
        <v>223</v>
      </c>
      <c r="D516">
        <v>2022</v>
      </c>
      <c r="E516" t="s">
        <v>8640</v>
      </c>
      <c r="F516" t="s">
        <v>7879</v>
      </c>
      <c r="G516" t="s">
        <v>0</v>
      </c>
      <c r="H516" t="str">
        <f t="shared" si="26"/>
        <v>CCF</v>
      </c>
      <c r="I516" t="str">
        <f t="shared" si="27"/>
        <v>Impreso por imprenta o tiquetes</v>
      </c>
      <c r="J516" s="81" t="s">
        <v>8765</v>
      </c>
      <c r="K516" s="81" t="s">
        <v>8039</v>
      </c>
      <c r="L516">
        <v>5247</v>
      </c>
      <c r="M516" t="s">
        <v>1483</v>
      </c>
      <c r="N516" t="s">
        <v>1484</v>
      </c>
      <c r="O516">
        <v>0.93</v>
      </c>
      <c r="P516">
        <v>0</v>
      </c>
      <c r="Q516">
        <v>0</v>
      </c>
      <c r="R516">
        <v>16.88</v>
      </c>
      <c r="S516">
        <v>0</v>
      </c>
      <c r="T516">
        <v>0</v>
      </c>
      <c r="U516">
        <v>0</v>
      </c>
      <c r="V516">
        <v>2.1943999999999999</v>
      </c>
      <c r="W516">
        <v>20.004399999999997</v>
      </c>
      <c r="X516" t="s">
        <v>8039</v>
      </c>
      <c r="Y516" t="s">
        <v>8236</v>
      </c>
      <c r="Z516" t="s">
        <v>8039</v>
      </c>
      <c r="AA516">
        <v>0</v>
      </c>
    </row>
    <row r="517" spans="1:27">
      <c r="A517" t="s">
        <v>8563</v>
      </c>
      <c r="B517" t="str">
        <f t="shared" si="25"/>
        <v>Mayo</v>
      </c>
      <c r="C517">
        <v>222</v>
      </c>
      <c r="D517">
        <v>2022</v>
      </c>
      <c r="E517" t="s">
        <v>8648</v>
      </c>
      <c r="F517" t="s">
        <v>7879</v>
      </c>
      <c r="G517" t="s">
        <v>0</v>
      </c>
      <c r="H517" t="str">
        <f t="shared" si="26"/>
        <v>CCF</v>
      </c>
      <c r="I517" t="str">
        <f t="shared" si="27"/>
        <v>Impreso por imprenta o tiquetes</v>
      </c>
      <c r="J517" s="81" t="s">
        <v>8765</v>
      </c>
      <c r="K517" s="81" t="s">
        <v>8039</v>
      </c>
      <c r="L517">
        <v>9979</v>
      </c>
      <c r="M517" t="s">
        <v>1627</v>
      </c>
      <c r="N517" t="s">
        <v>1628</v>
      </c>
      <c r="O517">
        <v>1.88</v>
      </c>
      <c r="P517">
        <v>0</v>
      </c>
      <c r="Q517">
        <v>0</v>
      </c>
      <c r="R517">
        <v>33.74</v>
      </c>
      <c r="S517">
        <v>0</v>
      </c>
      <c r="T517">
        <v>0</v>
      </c>
      <c r="U517">
        <v>0</v>
      </c>
      <c r="V517">
        <v>4.3862000000000005</v>
      </c>
      <c r="W517">
        <v>40.006200000000007</v>
      </c>
      <c r="X517" t="s">
        <v>8039</v>
      </c>
      <c r="Y517" t="s">
        <v>8236</v>
      </c>
      <c r="Z517" t="s">
        <v>8039</v>
      </c>
      <c r="AA517">
        <v>0</v>
      </c>
    </row>
    <row r="518" spans="1:27">
      <c r="A518" t="s">
        <v>8563</v>
      </c>
      <c r="B518" t="str">
        <f t="shared" si="25"/>
        <v>Mayo</v>
      </c>
      <c r="C518">
        <v>221</v>
      </c>
      <c r="D518">
        <v>2022</v>
      </c>
      <c r="E518" t="s">
        <v>8648</v>
      </c>
      <c r="F518" t="s">
        <v>7879</v>
      </c>
      <c r="G518" t="s">
        <v>0</v>
      </c>
      <c r="H518" t="str">
        <f t="shared" si="26"/>
        <v>CCF</v>
      </c>
      <c r="I518" t="str">
        <f t="shared" si="27"/>
        <v>Impreso por imprenta o tiquetes</v>
      </c>
      <c r="J518" s="81" t="s">
        <v>8765</v>
      </c>
      <c r="K518" s="81" t="s">
        <v>8039</v>
      </c>
      <c r="L518">
        <v>40287</v>
      </c>
      <c r="M518" t="s">
        <v>1575</v>
      </c>
      <c r="N518" t="s">
        <v>1576</v>
      </c>
      <c r="O518">
        <v>1.45</v>
      </c>
      <c r="P518">
        <v>0</v>
      </c>
      <c r="Q518">
        <v>0</v>
      </c>
      <c r="R518">
        <v>25.27</v>
      </c>
      <c r="S518">
        <v>0</v>
      </c>
      <c r="T518">
        <v>0</v>
      </c>
      <c r="U518">
        <v>0</v>
      </c>
      <c r="V518">
        <v>3.2850999999999999</v>
      </c>
      <c r="W518">
        <v>30.005099999999999</v>
      </c>
      <c r="X518" t="s">
        <v>8039</v>
      </c>
      <c r="Y518" t="s">
        <v>8236</v>
      </c>
      <c r="Z518" t="s">
        <v>8039</v>
      </c>
      <c r="AA518">
        <v>0</v>
      </c>
    </row>
    <row r="519" spans="1:27">
      <c r="A519" t="s">
        <v>8563</v>
      </c>
      <c r="B519" t="str">
        <f t="shared" si="25"/>
        <v>Mayo</v>
      </c>
      <c r="C519">
        <v>220</v>
      </c>
      <c r="D519">
        <v>2022</v>
      </c>
      <c r="E519" t="s">
        <v>8639</v>
      </c>
      <c r="F519" t="s">
        <v>7879</v>
      </c>
      <c r="G519" t="s">
        <v>0</v>
      </c>
      <c r="H519" t="str">
        <f t="shared" si="26"/>
        <v>CCF</v>
      </c>
      <c r="I519" t="str">
        <f t="shared" si="27"/>
        <v>Impreso por imprenta o tiquetes</v>
      </c>
      <c r="J519" s="81" t="s">
        <v>8765</v>
      </c>
      <c r="K519" s="81" t="s">
        <v>8039</v>
      </c>
      <c r="L519">
        <v>5781</v>
      </c>
      <c r="M519" t="s">
        <v>1522</v>
      </c>
      <c r="N519" t="s">
        <v>1523</v>
      </c>
      <c r="O519">
        <v>0</v>
      </c>
      <c r="P519">
        <v>0</v>
      </c>
      <c r="Q519">
        <v>0</v>
      </c>
      <c r="R519">
        <v>199.25</v>
      </c>
      <c r="S519">
        <v>0</v>
      </c>
      <c r="T519">
        <v>0</v>
      </c>
      <c r="U519">
        <v>0</v>
      </c>
      <c r="V519">
        <v>25.9025</v>
      </c>
      <c r="W519">
        <v>225.1525</v>
      </c>
      <c r="X519" t="s">
        <v>8039</v>
      </c>
      <c r="Y519" t="s">
        <v>8236</v>
      </c>
      <c r="Z519" t="s">
        <v>8039</v>
      </c>
      <c r="AA519">
        <v>0</v>
      </c>
    </row>
    <row r="520" spans="1:27">
      <c r="A520" t="s">
        <v>8563</v>
      </c>
      <c r="B520" t="str">
        <f t="shared" si="25"/>
        <v>Mayo</v>
      </c>
      <c r="C520">
        <v>219</v>
      </c>
      <c r="D520">
        <v>2022</v>
      </c>
      <c r="E520" t="s">
        <v>8639</v>
      </c>
      <c r="F520" t="s">
        <v>7879</v>
      </c>
      <c r="G520" t="s">
        <v>0</v>
      </c>
      <c r="H520" t="str">
        <f t="shared" si="26"/>
        <v>CCF</v>
      </c>
      <c r="I520" t="str">
        <f t="shared" si="27"/>
        <v>Impreso por imprenta o tiquetes</v>
      </c>
      <c r="J520" s="81" t="s">
        <v>8765</v>
      </c>
      <c r="K520" s="81" t="s">
        <v>8039</v>
      </c>
      <c r="L520">
        <v>24203</v>
      </c>
      <c r="M520" t="s">
        <v>1611</v>
      </c>
      <c r="N520" t="s">
        <v>1612</v>
      </c>
      <c r="O520">
        <v>1.27</v>
      </c>
      <c r="P520">
        <v>0</v>
      </c>
      <c r="Q520">
        <v>0</v>
      </c>
      <c r="R520">
        <v>22.77</v>
      </c>
      <c r="S520">
        <v>0</v>
      </c>
      <c r="T520">
        <v>0</v>
      </c>
      <c r="U520">
        <v>0</v>
      </c>
      <c r="V520">
        <v>2.9601000000000002</v>
      </c>
      <c r="W520">
        <v>27.0001</v>
      </c>
      <c r="X520" t="s">
        <v>8039</v>
      </c>
      <c r="Y520" t="s">
        <v>8236</v>
      </c>
      <c r="Z520" t="s">
        <v>8039</v>
      </c>
      <c r="AA520">
        <v>0</v>
      </c>
    </row>
    <row r="521" spans="1:27">
      <c r="A521" t="s">
        <v>8563</v>
      </c>
      <c r="B521" t="str">
        <f t="shared" si="25"/>
        <v>Mayo</v>
      </c>
      <c r="C521">
        <v>218</v>
      </c>
      <c r="D521">
        <v>2022</v>
      </c>
      <c r="E521" t="s">
        <v>8639</v>
      </c>
      <c r="F521" t="s">
        <v>7879</v>
      </c>
      <c r="G521" t="s">
        <v>0</v>
      </c>
      <c r="H521" t="str">
        <f t="shared" si="26"/>
        <v>CCF</v>
      </c>
      <c r="I521" t="str">
        <f t="shared" si="27"/>
        <v>Impreso por imprenta o tiquetes</v>
      </c>
      <c r="J521" s="81" t="s">
        <v>8765</v>
      </c>
      <c r="K521" s="81" t="s">
        <v>8039</v>
      </c>
      <c r="L521">
        <v>2507</v>
      </c>
      <c r="M521" t="s">
        <v>1699</v>
      </c>
      <c r="N521" t="s">
        <v>1700</v>
      </c>
      <c r="O521">
        <v>0</v>
      </c>
      <c r="P521">
        <v>0</v>
      </c>
      <c r="Q521">
        <v>0</v>
      </c>
      <c r="R521">
        <v>152.21</v>
      </c>
      <c r="S521">
        <v>0</v>
      </c>
      <c r="T521">
        <v>0</v>
      </c>
      <c r="U521">
        <v>0</v>
      </c>
      <c r="V521">
        <v>19.787300000000002</v>
      </c>
      <c r="W521">
        <v>171.9973</v>
      </c>
      <c r="X521" t="s">
        <v>8039</v>
      </c>
      <c r="Y521" t="s">
        <v>8236</v>
      </c>
      <c r="Z521" t="s">
        <v>8039</v>
      </c>
      <c r="AA521">
        <v>0</v>
      </c>
    </row>
    <row r="522" spans="1:27">
      <c r="A522" t="s">
        <v>8563</v>
      </c>
      <c r="B522" t="str">
        <f t="shared" si="25"/>
        <v>Mayo</v>
      </c>
      <c r="C522">
        <v>217</v>
      </c>
      <c r="D522">
        <v>2022</v>
      </c>
      <c r="E522" t="s">
        <v>8650</v>
      </c>
      <c r="F522" t="s">
        <v>7879</v>
      </c>
      <c r="G522" t="s">
        <v>0</v>
      </c>
      <c r="H522" t="str">
        <f t="shared" si="26"/>
        <v>CCF</v>
      </c>
      <c r="I522" t="str">
        <f t="shared" si="27"/>
        <v>Impreso por imprenta o tiquetes</v>
      </c>
      <c r="J522" s="81" t="s">
        <v>8765</v>
      </c>
      <c r="K522" s="81" t="s">
        <v>8039</v>
      </c>
      <c r="L522">
        <v>4598</v>
      </c>
      <c r="M522" t="s">
        <v>7873</v>
      </c>
      <c r="N522" t="s">
        <v>7874</v>
      </c>
      <c r="O522">
        <v>0</v>
      </c>
      <c r="P522">
        <v>0</v>
      </c>
      <c r="Q522">
        <v>0</v>
      </c>
      <c r="R522">
        <v>55.31</v>
      </c>
      <c r="S522">
        <v>0</v>
      </c>
      <c r="T522">
        <v>0</v>
      </c>
      <c r="U522">
        <v>0</v>
      </c>
      <c r="V522">
        <v>7.1903000000000006</v>
      </c>
      <c r="W522">
        <v>62.500300000000003</v>
      </c>
      <c r="X522" t="s">
        <v>8039</v>
      </c>
      <c r="Y522" t="s">
        <v>8236</v>
      </c>
      <c r="Z522" t="s">
        <v>8039</v>
      </c>
      <c r="AA522">
        <v>0</v>
      </c>
    </row>
    <row r="523" spans="1:27">
      <c r="A523" t="s">
        <v>8563</v>
      </c>
      <c r="B523" t="str">
        <f t="shared" si="25"/>
        <v>Mayo</v>
      </c>
      <c r="C523">
        <v>216</v>
      </c>
      <c r="D523">
        <v>2022</v>
      </c>
      <c r="E523" t="s">
        <v>8650</v>
      </c>
      <c r="F523" t="s">
        <v>7879</v>
      </c>
      <c r="G523" t="s">
        <v>0</v>
      </c>
      <c r="H523" t="str">
        <f t="shared" si="26"/>
        <v>CCF</v>
      </c>
      <c r="I523" t="str">
        <f t="shared" si="27"/>
        <v>Impreso por imprenta o tiquetes</v>
      </c>
      <c r="J523" s="81" t="s">
        <v>8765</v>
      </c>
      <c r="K523" s="81" t="s">
        <v>8039</v>
      </c>
      <c r="L523">
        <v>1216388</v>
      </c>
      <c r="M523" t="s">
        <v>1526</v>
      </c>
      <c r="N523" t="s">
        <v>1527</v>
      </c>
      <c r="O523">
        <v>0.97</v>
      </c>
      <c r="P523">
        <v>0</v>
      </c>
      <c r="Q523">
        <v>0</v>
      </c>
      <c r="R523">
        <v>16.84</v>
      </c>
      <c r="S523">
        <v>0</v>
      </c>
      <c r="T523">
        <v>0</v>
      </c>
      <c r="U523">
        <v>0</v>
      </c>
      <c r="V523">
        <v>2.1892</v>
      </c>
      <c r="W523">
        <v>19.999199999999998</v>
      </c>
      <c r="X523" t="s">
        <v>8039</v>
      </c>
      <c r="Y523" t="s">
        <v>8236</v>
      </c>
      <c r="Z523" t="s">
        <v>8039</v>
      </c>
      <c r="AA523">
        <v>0</v>
      </c>
    </row>
    <row r="524" spans="1:27">
      <c r="A524" t="s">
        <v>8563</v>
      </c>
      <c r="B524" t="str">
        <f t="shared" si="25"/>
        <v>Mayo</v>
      </c>
      <c r="C524">
        <v>215</v>
      </c>
      <c r="D524">
        <v>2022</v>
      </c>
      <c r="E524" t="s">
        <v>8650</v>
      </c>
      <c r="F524" t="s">
        <v>7879</v>
      </c>
      <c r="G524" t="s">
        <v>0</v>
      </c>
      <c r="H524" t="str">
        <f t="shared" si="26"/>
        <v>CCF</v>
      </c>
      <c r="I524" t="str">
        <f t="shared" si="27"/>
        <v>Impreso por imprenta o tiquetes</v>
      </c>
      <c r="J524" s="81" t="s">
        <v>8765</v>
      </c>
      <c r="K524" s="81" t="s">
        <v>8039</v>
      </c>
      <c r="L524">
        <v>7121235</v>
      </c>
      <c r="M524" t="s">
        <v>1566</v>
      </c>
      <c r="N524" t="s">
        <v>1567</v>
      </c>
      <c r="O524">
        <v>0</v>
      </c>
      <c r="P524">
        <v>0</v>
      </c>
      <c r="Q524">
        <v>0</v>
      </c>
      <c r="R524">
        <v>19.73</v>
      </c>
      <c r="S524">
        <v>0</v>
      </c>
      <c r="T524">
        <v>0</v>
      </c>
      <c r="U524">
        <v>0</v>
      </c>
      <c r="V524">
        <v>2.5649000000000002</v>
      </c>
      <c r="W524">
        <v>22.294900000000002</v>
      </c>
      <c r="X524" t="s">
        <v>8039</v>
      </c>
      <c r="Y524" t="s">
        <v>8236</v>
      </c>
      <c r="Z524" t="s">
        <v>8039</v>
      </c>
      <c r="AA524">
        <v>0</v>
      </c>
    </row>
    <row r="525" spans="1:27">
      <c r="A525" t="s">
        <v>8563</v>
      </c>
      <c r="B525" t="str">
        <f t="shared" si="25"/>
        <v>Mayo</v>
      </c>
      <c r="C525">
        <v>214</v>
      </c>
      <c r="D525">
        <v>2022</v>
      </c>
      <c r="E525" t="s">
        <v>8650</v>
      </c>
      <c r="F525" t="s">
        <v>7879</v>
      </c>
      <c r="G525" t="s">
        <v>0</v>
      </c>
      <c r="H525" t="str">
        <f t="shared" si="26"/>
        <v>CCF</v>
      </c>
      <c r="I525" t="str">
        <f t="shared" si="27"/>
        <v>Impreso por imprenta o tiquetes</v>
      </c>
      <c r="J525" s="81" t="s">
        <v>8765</v>
      </c>
      <c r="K525" s="81" t="s">
        <v>8039</v>
      </c>
      <c r="L525">
        <v>182643</v>
      </c>
      <c r="M525" t="s">
        <v>1579</v>
      </c>
      <c r="N525" t="s">
        <v>1580</v>
      </c>
      <c r="O525">
        <v>0</v>
      </c>
      <c r="P525">
        <v>0</v>
      </c>
      <c r="Q525">
        <v>0</v>
      </c>
      <c r="R525">
        <v>526</v>
      </c>
      <c r="S525">
        <v>0</v>
      </c>
      <c r="T525">
        <v>0</v>
      </c>
      <c r="U525">
        <v>0</v>
      </c>
      <c r="V525">
        <v>68.38</v>
      </c>
      <c r="W525">
        <v>594.38</v>
      </c>
      <c r="X525" t="s">
        <v>8039</v>
      </c>
      <c r="Y525" t="s">
        <v>8236</v>
      </c>
      <c r="Z525" t="s">
        <v>8252</v>
      </c>
      <c r="AA525">
        <v>5.26</v>
      </c>
    </row>
    <row r="526" spans="1:27">
      <c r="A526" t="s">
        <v>8563</v>
      </c>
      <c r="B526" t="str">
        <f t="shared" si="25"/>
        <v>Mayo</v>
      </c>
      <c r="C526">
        <v>213</v>
      </c>
      <c r="D526">
        <v>2022</v>
      </c>
      <c r="E526" t="s">
        <v>8650</v>
      </c>
      <c r="F526" t="s">
        <v>7879</v>
      </c>
      <c r="G526" t="s">
        <v>0</v>
      </c>
      <c r="H526" t="str">
        <f t="shared" si="26"/>
        <v>CCF</v>
      </c>
      <c r="I526" t="str">
        <f t="shared" si="27"/>
        <v>Impreso por imprenta o tiquetes</v>
      </c>
      <c r="J526" s="81" t="s">
        <v>8765</v>
      </c>
      <c r="K526" s="81" t="s">
        <v>8039</v>
      </c>
      <c r="L526">
        <v>143</v>
      </c>
      <c r="M526" t="s">
        <v>1519</v>
      </c>
      <c r="N526" t="s">
        <v>7978</v>
      </c>
      <c r="O526">
        <v>0</v>
      </c>
      <c r="P526">
        <v>0</v>
      </c>
      <c r="Q526">
        <v>0</v>
      </c>
      <c r="R526">
        <v>1772</v>
      </c>
      <c r="S526">
        <v>0</v>
      </c>
      <c r="T526">
        <v>0</v>
      </c>
      <c r="U526">
        <v>0</v>
      </c>
      <c r="V526">
        <v>230.36</v>
      </c>
      <c r="W526">
        <v>2002.3600000000001</v>
      </c>
      <c r="X526" t="s">
        <v>8039</v>
      </c>
      <c r="Y526" t="s">
        <v>8236</v>
      </c>
      <c r="Z526" t="s">
        <v>8039</v>
      </c>
      <c r="AA526">
        <v>0</v>
      </c>
    </row>
    <row r="527" spans="1:27">
      <c r="A527" t="s">
        <v>8563</v>
      </c>
      <c r="B527" t="str">
        <f t="shared" si="25"/>
        <v>Mayo</v>
      </c>
      <c r="C527">
        <v>212</v>
      </c>
      <c r="D527">
        <v>2022</v>
      </c>
      <c r="E527" t="s">
        <v>8650</v>
      </c>
      <c r="F527" t="s">
        <v>7879</v>
      </c>
      <c r="G527" t="s">
        <v>0</v>
      </c>
      <c r="H527" t="str">
        <f t="shared" si="26"/>
        <v>CCF</v>
      </c>
      <c r="I527" t="str">
        <f t="shared" si="27"/>
        <v>Impreso por imprenta o tiquetes</v>
      </c>
      <c r="J527" s="81" t="s">
        <v>8765</v>
      </c>
      <c r="K527" s="81" t="s">
        <v>8039</v>
      </c>
      <c r="L527">
        <v>3171</v>
      </c>
      <c r="M527" t="s">
        <v>1483</v>
      </c>
      <c r="N527" t="s">
        <v>1484</v>
      </c>
      <c r="O527">
        <v>1.86</v>
      </c>
      <c r="P527">
        <v>0</v>
      </c>
      <c r="Q527">
        <v>0</v>
      </c>
      <c r="R527">
        <v>33.76</v>
      </c>
      <c r="S527">
        <v>0</v>
      </c>
      <c r="T527">
        <v>0</v>
      </c>
      <c r="U527">
        <v>0</v>
      </c>
      <c r="V527">
        <v>4.3887999999999998</v>
      </c>
      <c r="W527">
        <v>40.008799999999994</v>
      </c>
      <c r="X527" t="s">
        <v>8039</v>
      </c>
      <c r="Y527" t="s">
        <v>8236</v>
      </c>
      <c r="Z527" t="s">
        <v>8039</v>
      </c>
      <c r="AA527">
        <v>0</v>
      </c>
    </row>
    <row r="528" spans="1:27">
      <c r="A528" t="s">
        <v>8563</v>
      </c>
      <c r="B528" t="str">
        <f t="shared" si="25"/>
        <v>Mayo</v>
      </c>
      <c r="C528">
        <v>211</v>
      </c>
      <c r="D528">
        <v>2022</v>
      </c>
      <c r="E528" t="s">
        <v>8635</v>
      </c>
      <c r="F528" t="s">
        <v>7879</v>
      </c>
      <c r="G528" t="s">
        <v>0</v>
      </c>
      <c r="H528" t="str">
        <f t="shared" si="26"/>
        <v>CCF</v>
      </c>
      <c r="I528" t="str">
        <f t="shared" si="27"/>
        <v>Impreso por imprenta o tiquetes</v>
      </c>
      <c r="J528" s="81" t="s">
        <v>8765</v>
      </c>
      <c r="K528" s="81" t="s">
        <v>8039</v>
      </c>
      <c r="L528">
        <v>6839</v>
      </c>
      <c r="M528" t="s">
        <v>1666</v>
      </c>
      <c r="N528" t="s">
        <v>1667</v>
      </c>
      <c r="O528">
        <v>1.39</v>
      </c>
      <c r="P528">
        <v>0</v>
      </c>
      <c r="Q528">
        <v>0</v>
      </c>
      <c r="R528">
        <v>25.32</v>
      </c>
      <c r="S528">
        <v>0</v>
      </c>
      <c r="T528">
        <v>0</v>
      </c>
      <c r="U528">
        <v>0</v>
      </c>
      <c r="V528">
        <v>3.2916000000000003</v>
      </c>
      <c r="W528">
        <v>30.0016</v>
      </c>
      <c r="X528" t="s">
        <v>8039</v>
      </c>
      <c r="Y528" t="s">
        <v>8236</v>
      </c>
      <c r="Z528" t="s">
        <v>8039</v>
      </c>
      <c r="AA528">
        <v>0</v>
      </c>
    </row>
    <row r="529" spans="1:27">
      <c r="A529" t="s">
        <v>8563</v>
      </c>
      <c r="B529" t="str">
        <f t="shared" si="25"/>
        <v>Mayo</v>
      </c>
      <c r="C529">
        <v>210</v>
      </c>
      <c r="D529">
        <v>2022</v>
      </c>
      <c r="E529" t="s">
        <v>8635</v>
      </c>
      <c r="F529" t="s">
        <v>7879</v>
      </c>
      <c r="G529" t="s">
        <v>0</v>
      </c>
      <c r="H529" t="str">
        <f t="shared" si="26"/>
        <v>CCF</v>
      </c>
      <c r="I529" t="str">
        <f t="shared" si="27"/>
        <v>Impreso por imprenta o tiquetes</v>
      </c>
      <c r="J529" s="81" t="s">
        <v>8765</v>
      </c>
      <c r="K529" s="81" t="s">
        <v>8039</v>
      </c>
      <c r="L529">
        <v>5537</v>
      </c>
      <c r="M529" t="s">
        <v>253</v>
      </c>
      <c r="N529" t="s">
        <v>254</v>
      </c>
      <c r="O529">
        <v>0</v>
      </c>
      <c r="P529">
        <v>0</v>
      </c>
      <c r="Q529">
        <v>0</v>
      </c>
      <c r="R529">
        <v>1663.6</v>
      </c>
      <c r="S529">
        <v>0</v>
      </c>
      <c r="T529">
        <v>0</v>
      </c>
      <c r="U529">
        <v>0</v>
      </c>
      <c r="V529">
        <v>216.268</v>
      </c>
      <c r="W529">
        <v>1879.8679999999999</v>
      </c>
      <c r="X529" t="s">
        <v>8039</v>
      </c>
      <c r="Y529" t="s">
        <v>8236</v>
      </c>
      <c r="Z529" t="s">
        <v>8227</v>
      </c>
      <c r="AA529">
        <v>16.64</v>
      </c>
    </row>
    <row r="530" spans="1:27">
      <c r="A530" t="s">
        <v>8563</v>
      </c>
      <c r="B530" t="str">
        <f t="shared" si="25"/>
        <v>Mayo</v>
      </c>
      <c r="C530">
        <v>209</v>
      </c>
      <c r="D530">
        <v>2022</v>
      </c>
      <c r="E530" t="s">
        <v>8635</v>
      </c>
      <c r="F530" t="s">
        <v>7879</v>
      </c>
      <c r="G530" t="s">
        <v>0</v>
      </c>
      <c r="H530" t="str">
        <f t="shared" si="26"/>
        <v>CCF</v>
      </c>
      <c r="I530" t="str">
        <f t="shared" si="27"/>
        <v>Impreso por imprenta o tiquetes</v>
      </c>
      <c r="J530" s="81" t="s">
        <v>8765</v>
      </c>
      <c r="K530" s="81" t="s">
        <v>8039</v>
      </c>
      <c r="L530">
        <v>9283</v>
      </c>
      <c r="M530" t="s">
        <v>1196</v>
      </c>
      <c r="N530" t="s">
        <v>1197</v>
      </c>
      <c r="O530">
        <v>0</v>
      </c>
      <c r="P530">
        <v>0</v>
      </c>
      <c r="Q530">
        <v>0</v>
      </c>
      <c r="R530">
        <v>7323</v>
      </c>
      <c r="S530">
        <v>0</v>
      </c>
      <c r="T530">
        <v>0</v>
      </c>
      <c r="U530">
        <v>0</v>
      </c>
      <c r="V530">
        <v>951.99</v>
      </c>
      <c r="W530">
        <v>8274.99</v>
      </c>
      <c r="X530" t="s">
        <v>8039</v>
      </c>
      <c r="Y530" t="s">
        <v>8236</v>
      </c>
      <c r="Z530" t="s">
        <v>8227</v>
      </c>
      <c r="AA530">
        <v>73.23</v>
      </c>
    </row>
    <row r="531" spans="1:27">
      <c r="A531" t="s">
        <v>8563</v>
      </c>
      <c r="B531" t="str">
        <f t="shared" si="25"/>
        <v>Mayo</v>
      </c>
      <c r="C531">
        <v>208</v>
      </c>
      <c r="D531">
        <v>2022</v>
      </c>
      <c r="E531" t="s">
        <v>8635</v>
      </c>
      <c r="F531" t="s">
        <v>7879</v>
      </c>
      <c r="G531" t="s">
        <v>0</v>
      </c>
      <c r="H531" t="str">
        <f t="shared" si="26"/>
        <v>CCF</v>
      </c>
      <c r="I531" t="str">
        <f t="shared" si="27"/>
        <v>Impreso por imprenta o tiquetes</v>
      </c>
      <c r="J531" s="81" t="s">
        <v>8765</v>
      </c>
      <c r="K531" s="81" t="s">
        <v>8039</v>
      </c>
      <c r="L531">
        <v>51844</v>
      </c>
      <c r="M531" t="s">
        <v>1659</v>
      </c>
      <c r="N531" t="s">
        <v>1660</v>
      </c>
      <c r="O531">
        <v>1.45</v>
      </c>
      <c r="P531">
        <v>0</v>
      </c>
      <c r="Q531">
        <v>0</v>
      </c>
      <c r="R531">
        <v>25.27</v>
      </c>
      <c r="S531">
        <v>0</v>
      </c>
      <c r="T531">
        <v>0</v>
      </c>
      <c r="U531">
        <v>0</v>
      </c>
      <c r="V531">
        <v>3.2850999999999999</v>
      </c>
      <c r="W531">
        <v>30.005099999999999</v>
      </c>
      <c r="X531" t="s">
        <v>8039</v>
      </c>
      <c r="Y531" t="s">
        <v>8236</v>
      </c>
      <c r="Z531" t="s">
        <v>8039</v>
      </c>
      <c r="AA531">
        <v>0</v>
      </c>
    </row>
    <row r="532" spans="1:27">
      <c r="A532" t="s">
        <v>8563</v>
      </c>
      <c r="B532" t="str">
        <f t="shared" si="25"/>
        <v>Mayo</v>
      </c>
      <c r="C532">
        <v>207</v>
      </c>
      <c r="D532">
        <v>2022</v>
      </c>
      <c r="E532" t="s">
        <v>8634</v>
      </c>
      <c r="F532" t="s">
        <v>7879</v>
      </c>
      <c r="G532" t="s">
        <v>0</v>
      </c>
      <c r="H532" t="str">
        <f t="shared" si="26"/>
        <v>CCF</v>
      </c>
      <c r="I532" t="str">
        <f t="shared" si="27"/>
        <v>Impreso por imprenta o tiquetes</v>
      </c>
      <c r="J532" s="81" t="s">
        <v>8765</v>
      </c>
      <c r="K532" s="81" t="s">
        <v>8039</v>
      </c>
      <c r="L532">
        <v>17806</v>
      </c>
      <c r="M532" t="s">
        <v>6474</v>
      </c>
      <c r="N532" t="s">
        <v>6475</v>
      </c>
      <c r="O532">
        <v>0.97</v>
      </c>
      <c r="P532">
        <v>0</v>
      </c>
      <c r="Q532">
        <v>0</v>
      </c>
      <c r="R532">
        <v>16.84</v>
      </c>
      <c r="S532">
        <v>0</v>
      </c>
      <c r="T532">
        <v>0</v>
      </c>
      <c r="U532">
        <v>0</v>
      </c>
      <c r="V532">
        <v>2.1892</v>
      </c>
      <c r="W532">
        <v>19.999199999999998</v>
      </c>
      <c r="X532" t="s">
        <v>8039</v>
      </c>
      <c r="Y532" t="s">
        <v>8236</v>
      </c>
      <c r="Z532" t="s">
        <v>8039</v>
      </c>
      <c r="AA532">
        <v>0</v>
      </c>
    </row>
    <row r="533" spans="1:27">
      <c r="A533" t="s">
        <v>8563</v>
      </c>
      <c r="B533" t="str">
        <f t="shared" si="25"/>
        <v>Mayo</v>
      </c>
      <c r="C533">
        <v>206</v>
      </c>
      <c r="D533">
        <v>2022</v>
      </c>
      <c r="E533" t="s">
        <v>8634</v>
      </c>
      <c r="F533" t="s">
        <v>7879</v>
      </c>
      <c r="G533" t="s">
        <v>0</v>
      </c>
      <c r="H533" t="str">
        <f t="shared" si="26"/>
        <v>CCF</v>
      </c>
      <c r="I533" t="str">
        <f t="shared" si="27"/>
        <v>Impreso por imprenta o tiquetes</v>
      </c>
      <c r="J533" s="81" t="s">
        <v>8765</v>
      </c>
      <c r="K533" s="81" t="s">
        <v>8039</v>
      </c>
      <c r="L533">
        <v>10757</v>
      </c>
      <c r="M533" t="s">
        <v>1631</v>
      </c>
      <c r="N533" t="s">
        <v>1632</v>
      </c>
      <c r="O533">
        <v>1.86</v>
      </c>
      <c r="P533">
        <v>0</v>
      </c>
      <c r="Q533">
        <v>0</v>
      </c>
      <c r="R533">
        <v>33.75</v>
      </c>
      <c r="S533">
        <v>0</v>
      </c>
      <c r="T533">
        <v>0</v>
      </c>
      <c r="U533">
        <v>0</v>
      </c>
      <c r="V533">
        <v>4.3875000000000002</v>
      </c>
      <c r="W533">
        <v>39.997500000000002</v>
      </c>
      <c r="X533" t="s">
        <v>8039</v>
      </c>
      <c r="Y533" t="s">
        <v>8236</v>
      </c>
      <c r="Z533" t="s">
        <v>8039</v>
      </c>
      <c r="AA533">
        <v>0</v>
      </c>
    </row>
    <row r="534" spans="1:27">
      <c r="A534" t="s">
        <v>8563</v>
      </c>
      <c r="B534" t="str">
        <f t="shared" si="25"/>
        <v>Mayo</v>
      </c>
      <c r="C534">
        <v>205</v>
      </c>
      <c r="D534">
        <v>2022</v>
      </c>
      <c r="E534" t="s">
        <v>8634</v>
      </c>
      <c r="F534" t="s">
        <v>7879</v>
      </c>
      <c r="G534" t="s">
        <v>0</v>
      </c>
      <c r="H534" t="str">
        <f t="shared" si="26"/>
        <v>CCF</v>
      </c>
      <c r="I534" t="str">
        <f t="shared" si="27"/>
        <v>Impreso por imprenta o tiquetes</v>
      </c>
      <c r="J534" s="81" t="s">
        <v>8765</v>
      </c>
      <c r="K534" s="81" t="s">
        <v>8039</v>
      </c>
      <c r="L534">
        <v>13363</v>
      </c>
      <c r="M534" t="s">
        <v>2138</v>
      </c>
      <c r="N534" t="s">
        <v>2139</v>
      </c>
      <c r="O534">
        <v>1.78</v>
      </c>
      <c r="P534">
        <v>0</v>
      </c>
      <c r="Q534">
        <v>0</v>
      </c>
      <c r="R534">
        <v>32.22</v>
      </c>
      <c r="S534">
        <v>0</v>
      </c>
      <c r="T534">
        <v>0</v>
      </c>
      <c r="U534">
        <v>0</v>
      </c>
      <c r="V534">
        <v>4.1886000000000001</v>
      </c>
      <c r="W534">
        <v>38.188600000000001</v>
      </c>
      <c r="X534" t="s">
        <v>8039</v>
      </c>
      <c r="Y534" t="s">
        <v>8236</v>
      </c>
      <c r="Z534" t="s">
        <v>8039</v>
      </c>
      <c r="AA534">
        <v>0</v>
      </c>
    </row>
    <row r="535" spans="1:27">
      <c r="A535" t="s">
        <v>8563</v>
      </c>
      <c r="B535" t="str">
        <f t="shared" si="25"/>
        <v>Mayo</v>
      </c>
      <c r="C535">
        <v>204</v>
      </c>
      <c r="D535">
        <v>2022</v>
      </c>
      <c r="E535" t="s">
        <v>8634</v>
      </c>
      <c r="F535" t="s">
        <v>7879</v>
      </c>
      <c r="G535" t="s">
        <v>8228</v>
      </c>
      <c r="H535" t="str">
        <f t="shared" si="26"/>
        <v>Nota de crédito</v>
      </c>
      <c r="I535" t="str">
        <f t="shared" si="27"/>
        <v>Impreso por imprenta o tiquetes</v>
      </c>
      <c r="J535" s="81" t="s">
        <v>8765</v>
      </c>
      <c r="K535" s="81" t="s">
        <v>8039</v>
      </c>
      <c r="L535">
        <v>7377</v>
      </c>
      <c r="M535" t="s">
        <v>1514</v>
      </c>
      <c r="N535" t="s">
        <v>1515</v>
      </c>
      <c r="O535">
        <v>0</v>
      </c>
      <c r="P535">
        <v>0</v>
      </c>
      <c r="Q535">
        <v>0</v>
      </c>
      <c r="R535">
        <v>29.11</v>
      </c>
      <c r="S535">
        <v>0</v>
      </c>
      <c r="T535">
        <v>0</v>
      </c>
      <c r="U535">
        <v>0</v>
      </c>
      <c r="V535">
        <v>3.7843</v>
      </c>
      <c r="W535">
        <v>32.894300000000001</v>
      </c>
      <c r="X535" t="s">
        <v>8039</v>
      </c>
      <c r="Y535" t="s">
        <v>8236</v>
      </c>
      <c r="Z535" t="s">
        <v>8039</v>
      </c>
      <c r="AA535">
        <v>0</v>
      </c>
    </row>
    <row r="536" spans="1:27">
      <c r="A536" t="s">
        <v>8563</v>
      </c>
      <c r="B536" t="str">
        <f t="shared" si="25"/>
        <v>Mayo</v>
      </c>
      <c r="C536">
        <v>203</v>
      </c>
      <c r="D536">
        <v>2022</v>
      </c>
      <c r="E536" t="s">
        <v>8634</v>
      </c>
      <c r="F536" t="s">
        <v>7879</v>
      </c>
      <c r="G536" t="s">
        <v>8228</v>
      </c>
      <c r="H536" t="str">
        <f t="shared" si="26"/>
        <v>Nota de crédito</v>
      </c>
      <c r="I536" t="str">
        <f t="shared" si="27"/>
        <v>Impreso por imprenta o tiquetes</v>
      </c>
      <c r="J536" s="81" t="s">
        <v>8765</v>
      </c>
      <c r="K536" s="81" t="s">
        <v>8039</v>
      </c>
      <c r="L536">
        <v>7398</v>
      </c>
      <c r="M536" t="s">
        <v>1514</v>
      </c>
      <c r="N536" t="s">
        <v>1515</v>
      </c>
      <c r="O536">
        <v>0</v>
      </c>
      <c r="P536">
        <v>0</v>
      </c>
      <c r="Q536">
        <v>0</v>
      </c>
      <c r="R536">
        <v>42.8</v>
      </c>
      <c r="S536">
        <v>0</v>
      </c>
      <c r="T536">
        <v>0</v>
      </c>
      <c r="U536">
        <v>0</v>
      </c>
      <c r="V536">
        <v>5.5640000000000001</v>
      </c>
      <c r="W536">
        <v>48.363999999999997</v>
      </c>
      <c r="X536" t="s">
        <v>8039</v>
      </c>
      <c r="Y536" t="s">
        <v>8236</v>
      </c>
      <c r="Z536" t="s">
        <v>8039</v>
      </c>
      <c r="AA536">
        <v>0</v>
      </c>
    </row>
    <row r="537" spans="1:27">
      <c r="A537" t="s">
        <v>8563</v>
      </c>
      <c r="B537" t="str">
        <f t="shared" si="25"/>
        <v>Mayo</v>
      </c>
      <c r="C537">
        <v>202</v>
      </c>
      <c r="D537">
        <v>2022</v>
      </c>
      <c r="E537" t="s">
        <v>8634</v>
      </c>
      <c r="F537" t="s">
        <v>7879</v>
      </c>
      <c r="G537" t="s">
        <v>0</v>
      </c>
      <c r="H537" t="str">
        <f t="shared" si="26"/>
        <v>CCF</v>
      </c>
      <c r="I537" t="str">
        <f t="shared" si="27"/>
        <v>Impreso por imprenta o tiquetes</v>
      </c>
      <c r="J537" s="81" t="s">
        <v>8765</v>
      </c>
      <c r="K537" s="81" t="s">
        <v>8039</v>
      </c>
      <c r="L537">
        <v>9303</v>
      </c>
      <c r="M537" t="s">
        <v>1196</v>
      </c>
      <c r="N537" t="s">
        <v>1197</v>
      </c>
      <c r="O537">
        <v>0</v>
      </c>
      <c r="P537">
        <v>0</v>
      </c>
      <c r="Q537">
        <v>0</v>
      </c>
      <c r="R537">
        <v>2948.9</v>
      </c>
      <c r="S537">
        <v>0</v>
      </c>
      <c r="T537">
        <v>0</v>
      </c>
      <c r="U537">
        <v>0</v>
      </c>
      <c r="V537">
        <v>383.35700000000003</v>
      </c>
      <c r="W537">
        <v>3332.2570000000001</v>
      </c>
      <c r="X537" t="s">
        <v>8039</v>
      </c>
      <c r="Y537" t="s">
        <v>8236</v>
      </c>
      <c r="Z537" t="s">
        <v>8227</v>
      </c>
      <c r="AA537">
        <v>29.49</v>
      </c>
    </row>
    <row r="538" spans="1:27">
      <c r="A538" t="s">
        <v>8563</v>
      </c>
      <c r="B538" t="str">
        <f t="shared" si="25"/>
        <v>Mayo</v>
      </c>
      <c r="C538">
        <v>201</v>
      </c>
      <c r="D538">
        <v>2022</v>
      </c>
      <c r="E538" t="s">
        <v>8629</v>
      </c>
      <c r="F538" t="s">
        <v>7879</v>
      </c>
      <c r="G538" t="s">
        <v>0</v>
      </c>
      <c r="H538" t="str">
        <f t="shared" si="26"/>
        <v>CCF</v>
      </c>
      <c r="I538" t="str">
        <f t="shared" si="27"/>
        <v>Impreso por imprenta o tiquetes</v>
      </c>
      <c r="J538" s="81" t="s">
        <v>8765</v>
      </c>
      <c r="K538" s="81" t="s">
        <v>8039</v>
      </c>
      <c r="L538">
        <v>1217342</v>
      </c>
      <c r="M538" t="s">
        <v>1526</v>
      </c>
      <c r="N538" t="s">
        <v>1527</v>
      </c>
      <c r="O538">
        <v>1.45</v>
      </c>
      <c r="P538">
        <v>0</v>
      </c>
      <c r="Q538">
        <v>0</v>
      </c>
      <c r="R538">
        <v>25.27</v>
      </c>
      <c r="S538">
        <v>0</v>
      </c>
      <c r="T538">
        <v>0</v>
      </c>
      <c r="U538">
        <v>0</v>
      </c>
      <c r="V538">
        <v>3.2850999999999999</v>
      </c>
      <c r="W538">
        <v>30.005099999999999</v>
      </c>
      <c r="X538" t="s">
        <v>8039</v>
      </c>
      <c r="Y538" t="s">
        <v>8236</v>
      </c>
      <c r="Z538" t="s">
        <v>8039</v>
      </c>
      <c r="AA538">
        <v>0</v>
      </c>
    </row>
    <row r="539" spans="1:27">
      <c r="A539" t="s">
        <v>8563</v>
      </c>
      <c r="B539" t="str">
        <f t="shared" si="25"/>
        <v>Mayo</v>
      </c>
      <c r="C539">
        <v>200</v>
      </c>
      <c r="D539">
        <v>2022</v>
      </c>
      <c r="E539" t="s">
        <v>8629</v>
      </c>
      <c r="F539" t="s">
        <v>7879</v>
      </c>
      <c r="G539" t="s">
        <v>0</v>
      </c>
      <c r="H539" t="str">
        <f t="shared" si="26"/>
        <v>CCF</v>
      </c>
      <c r="I539" t="str">
        <f t="shared" si="27"/>
        <v>Impreso por imprenta o tiquetes</v>
      </c>
      <c r="J539" s="81" t="s">
        <v>8765</v>
      </c>
      <c r="K539" s="81" t="s">
        <v>8039</v>
      </c>
      <c r="L539">
        <v>23671</v>
      </c>
      <c r="M539" t="s">
        <v>1483</v>
      </c>
      <c r="N539" t="s">
        <v>1484</v>
      </c>
      <c r="O539">
        <v>0.46</v>
      </c>
      <c r="P539">
        <v>0</v>
      </c>
      <c r="Q539">
        <v>0</v>
      </c>
      <c r="R539">
        <v>8.44</v>
      </c>
      <c r="S539">
        <v>0</v>
      </c>
      <c r="T539">
        <v>0</v>
      </c>
      <c r="U539">
        <v>0</v>
      </c>
      <c r="V539">
        <v>1.0972</v>
      </c>
      <c r="W539">
        <v>9.9971999999999994</v>
      </c>
      <c r="X539" t="s">
        <v>8039</v>
      </c>
      <c r="Y539" t="s">
        <v>8236</v>
      </c>
      <c r="Z539" t="s">
        <v>8039</v>
      </c>
      <c r="AA539">
        <v>0</v>
      </c>
    </row>
    <row r="540" spans="1:27">
      <c r="A540" t="s">
        <v>8563</v>
      </c>
      <c r="B540" t="str">
        <f t="shared" si="25"/>
        <v>Mayo</v>
      </c>
      <c r="C540">
        <v>199</v>
      </c>
      <c r="D540">
        <v>2022</v>
      </c>
      <c r="E540" t="s">
        <v>8627</v>
      </c>
      <c r="F540" t="s">
        <v>7879</v>
      </c>
      <c r="G540" t="s">
        <v>0</v>
      </c>
      <c r="H540" t="str">
        <f t="shared" si="26"/>
        <v>CCF</v>
      </c>
      <c r="I540" t="str">
        <f t="shared" si="27"/>
        <v>Impreso por imprenta o tiquetes</v>
      </c>
      <c r="J540" s="81" t="s">
        <v>8765</v>
      </c>
      <c r="K540" s="81" t="s">
        <v>8039</v>
      </c>
      <c r="L540">
        <v>8565</v>
      </c>
      <c r="M540" t="s">
        <v>1649</v>
      </c>
      <c r="N540" t="s">
        <v>1650</v>
      </c>
      <c r="O540">
        <v>1.89</v>
      </c>
      <c r="P540">
        <v>0</v>
      </c>
      <c r="Q540">
        <v>0</v>
      </c>
      <c r="R540">
        <v>33.72</v>
      </c>
      <c r="S540">
        <v>0</v>
      </c>
      <c r="T540">
        <v>0</v>
      </c>
      <c r="U540">
        <v>0</v>
      </c>
      <c r="V540">
        <v>4.3836000000000004</v>
      </c>
      <c r="W540">
        <v>39.993600000000001</v>
      </c>
      <c r="X540" t="s">
        <v>8039</v>
      </c>
      <c r="Y540" t="s">
        <v>8236</v>
      </c>
      <c r="Z540" t="s">
        <v>8039</v>
      </c>
      <c r="AA540">
        <v>0</v>
      </c>
    </row>
    <row r="541" spans="1:27">
      <c r="A541" t="s">
        <v>8563</v>
      </c>
      <c r="B541" t="str">
        <f t="shared" si="25"/>
        <v>Mayo</v>
      </c>
      <c r="C541">
        <v>198</v>
      </c>
      <c r="D541">
        <v>2022</v>
      </c>
      <c r="E541" t="s">
        <v>8627</v>
      </c>
      <c r="F541" t="s">
        <v>7879</v>
      </c>
      <c r="G541" t="s">
        <v>0</v>
      </c>
      <c r="H541" t="str">
        <f t="shared" si="26"/>
        <v>CCF</v>
      </c>
      <c r="I541" t="str">
        <f t="shared" si="27"/>
        <v>Impreso por imprenta o tiquetes</v>
      </c>
      <c r="J541" s="81" t="s">
        <v>8765</v>
      </c>
      <c r="K541" s="81" t="s">
        <v>8039</v>
      </c>
      <c r="L541">
        <v>188256</v>
      </c>
      <c r="M541" t="s">
        <v>1631</v>
      </c>
      <c r="N541" t="s">
        <v>1632</v>
      </c>
      <c r="O541">
        <v>0.98</v>
      </c>
      <c r="P541">
        <v>0</v>
      </c>
      <c r="Q541">
        <v>0</v>
      </c>
      <c r="R541">
        <v>16.829999999999998</v>
      </c>
      <c r="S541">
        <v>0</v>
      </c>
      <c r="T541">
        <v>0</v>
      </c>
      <c r="U541">
        <v>0</v>
      </c>
      <c r="V541">
        <v>2.1879</v>
      </c>
      <c r="W541">
        <v>19.997899999999998</v>
      </c>
      <c r="X541" t="s">
        <v>8039</v>
      </c>
      <c r="Y541" t="s">
        <v>8236</v>
      </c>
      <c r="Z541" t="s">
        <v>8039</v>
      </c>
      <c r="AA541">
        <v>0</v>
      </c>
    </row>
    <row r="542" spans="1:27">
      <c r="A542" t="s">
        <v>8563</v>
      </c>
      <c r="B542" t="str">
        <f t="shared" si="25"/>
        <v>Mayo</v>
      </c>
      <c r="C542">
        <v>197</v>
      </c>
      <c r="D542">
        <v>2022</v>
      </c>
      <c r="E542" t="s">
        <v>8627</v>
      </c>
      <c r="F542" t="s">
        <v>7879</v>
      </c>
      <c r="G542" t="s">
        <v>0</v>
      </c>
      <c r="H542" t="str">
        <f t="shared" si="26"/>
        <v>CCF</v>
      </c>
      <c r="I542" t="str">
        <f t="shared" si="27"/>
        <v>Impreso por imprenta o tiquetes</v>
      </c>
      <c r="J542" s="81" t="s">
        <v>8765</v>
      </c>
      <c r="K542" s="81" t="s">
        <v>8039</v>
      </c>
      <c r="L542">
        <v>9356</v>
      </c>
      <c r="M542" t="s">
        <v>1196</v>
      </c>
      <c r="N542" t="s">
        <v>1197</v>
      </c>
      <c r="O542">
        <v>0</v>
      </c>
      <c r="P542">
        <v>0</v>
      </c>
      <c r="Q542">
        <v>0</v>
      </c>
      <c r="R542">
        <v>12523.7</v>
      </c>
      <c r="S542">
        <v>0</v>
      </c>
      <c r="T542">
        <v>0</v>
      </c>
      <c r="U542">
        <v>0</v>
      </c>
      <c r="V542">
        <v>1628.0810000000001</v>
      </c>
      <c r="W542">
        <v>14151.781000000001</v>
      </c>
      <c r="X542" t="s">
        <v>8039</v>
      </c>
      <c r="Y542" t="s">
        <v>8236</v>
      </c>
      <c r="Z542" t="s">
        <v>8227</v>
      </c>
      <c r="AA542">
        <v>125.24</v>
      </c>
    </row>
    <row r="543" spans="1:27">
      <c r="A543" t="s">
        <v>8563</v>
      </c>
      <c r="B543" t="str">
        <f t="shared" si="25"/>
        <v>Mayo</v>
      </c>
      <c r="C543">
        <v>196</v>
      </c>
      <c r="D543">
        <v>2022</v>
      </c>
      <c r="E543" t="s">
        <v>8627</v>
      </c>
      <c r="F543" t="s">
        <v>7879</v>
      </c>
      <c r="G543" t="s">
        <v>0</v>
      </c>
      <c r="H543" t="str">
        <f t="shared" si="26"/>
        <v>CCF</v>
      </c>
      <c r="I543" t="str">
        <f t="shared" si="27"/>
        <v>Impreso por imprenta o tiquetes</v>
      </c>
      <c r="J543" s="81" t="s">
        <v>8765</v>
      </c>
      <c r="K543" s="81" t="s">
        <v>8039</v>
      </c>
      <c r="L543">
        <v>1895</v>
      </c>
      <c r="M543" t="s">
        <v>1657</v>
      </c>
      <c r="N543" t="s">
        <v>1658</v>
      </c>
      <c r="O543">
        <v>0</v>
      </c>
      <c r="P543">
        <v>0</v>
      </c>
      <c r="Q543">
        <v>0</v>
      </c>
      <c r="R543">
        <v>368.58</v>
      </c>
      <c r="S543">
        <v>0</v>
      </c>
      <c r="T543">
        <v>0</v>
      </c>
      <c r="U543">
        <v>0</v>
      </c>
      <c r="V543">
        <v>47.915399999999998</v>
      </c>
      <c r="W543">
        <v>416.49539999999996</v>
      </c>
      <c r="X543" t="s">
        <v>8039</v>
      </c>
      <c r="Y543" t="s">
        <v>8236</v>
      </c>
      <c r="Z543" t="s">
        <v>8039</v>
      </c>
      <c r="AA543">
        <v>0</v>
      </c>
    </row>
    <row r="544" spans="1:27">
      <c r="A544" t="s">
        <v>8563</v>
      </c>
      <c r="B544" t="str">
        <f t="shared" si="25"/>
        <v>Mayo</v>
      </c>
      <c r="C544">
        <v>195</v>
      </c>
      <c r="D544">
        <v>2022</v>
      </c>
      <c r="E544" t="s">
        <v>8627</v>
      </c>
      <c r="F544" t="s">
        <v>7879</v>
      </c>
      <c r="G544" t="s">
        <v>0</v>
      </c>
      <c r="H544" t="str">
        <f t="shared" si="26"/>
        <v>CCF</v>
      </c>
      <c r="I544" t="str">
        <f t="shared" si="27"/>
        <v>Impreso por imprenta o tiquetes</v>
      </c>
      <c r="J544" s="81" t="s">
        <v>8765</v>
      </c>
      <c r="K544" s="81" t="s">
        <v>8039</v>
      </c>
      <c r="L544">
        <v>648</v>
      </c>
      <c r="M544" t="s">
        <v>7717</v>
      </c>
      <c r="N544" t="s">
        <v>7718</v>
      </c>
      <c r="O544">
        <v>0</v>
      </c>
      <c r="P544">
        <v>0</v>
      </c>
      <c r="Q544">
        <v>0</v>
      </c>
      <c r="R544">
        <v>220</v>
      </c>
      <c r="S544">
        <v>0</v>
      </c>
      <c r="T544">
        <v>0</v>
      </c>
      <c r="U544">
        <v>0</v>
      </c>
      <c r="V544">
        <v>28.6</v>
      </c>
      <c r="W544">
        <v>248.6</v>
      </c>
      <c r="X544" t="s">
        <v>8039</v>
      </c>
      <c r="Y544" t="s">
        <v>8236</v>
      </c>
      <c r="Z544" t="s">
        <v>8039</v>
      </c>
      <c r="AA544">
        <v>0</v>
      </c>
    </row>
    <row r="545" spans="1:27">
      <c r="A545" t="s">
        <v>8563</v>
      </c>
      <c r="B545" t="str">
        <f t="shared" si="25"/>
        <v>Mayo</v>
      </c>
      <c r="C545">
        <v>194</v>
      </c>
      <c r="D545">
        <v>2022</v>
      </c>
      <c r="E545" t="s">
        <v>8627</v>
      </c>
      <c r="F545" t="s">
        <v>7879</v>
      </c>
      <c r="G545" t="s">
        <v>0</v>
      </c>
      <c r="H545" t="str">
        <f t="shared" si="26"/>
        <v>CCF</v>
      </c>
      <c r="I545" t="str">
        <f t="shared" si="27"/>
        <v>Impreso por imprenta o tiquetes</v>
      </c>
      <c r="J545" s="81" t="s">
        <v>8765</v>
      </c>
      <c r="K545" s="81" t="s">
        <v>8039</v>
      </c>
      <c r="L545">
        <v>605</v>
      </c>
      <c r="M545" t="s">
        <v>1543</v>
      </c>
      <c r="N545" t="s">
        <v>1544</v>
      </c>
      <c r="O545">
        <v>0</v>
      </c>
      <c r="P545">
        <v>0</v>
      </c>
      <c r="Q545">
        <v>0</v>
      </c>
      <c r="R545">
        <v>387.3</v>
      </c>
      <c r="S545">
        <v>0</v>
      </c>
      <c r="T545">
        <v>0</v>
      </c>
      <c r="U545">
        <v>0</v>
      </c>
      <c r="V545">
        <v>50.349000000000004</v>
      </c>
      <c r="W545">
        <v>437.649</v>
      </c>
      <c r="X545" t="s">
        <v>8039</v>
      </c>
      <c r="Y545" t="s">
        <v>8236</v>
      </c>
      <c r="Z545" t="s">
        <v>8039</v>
      </c>
      <c r="AA545">
        <v>0</v>
      </c>
    </row>
    <row r="546" spans="1:27">
      <c r="A546" t="s">
        <v>8563</v>
      </c>
      <c r="B546" t="str">
        <f t="shared" si="25"/>
        <v>Mayo</v>
      </c>
      <c r="C546">
        <v>193</v>
      </c>
      <c r="D546">
        <v>2022</v>
      </c>
      <c r="E546" t="s">
        <v>8625</v>
      </c>
      <c r="F546" t="s">
        <v>7879</v>
      </c>
      <c r="G546" t="s">
        <v>0</v>
      </c>
      <c r="H546" t="str">
        <f t="shared" si="26"/>
        <v>CCF</v>
      </c>
      <c r="I546" t="str">
        <f t="shared" si="27"/>
        <v>Impreso por imprenta o tiquetes</v>
      </c>
      <c r="J546" s="81" t="s">
        <v>8765</v>
      </c>
      <c r="K546" s="81" t="s">
        <v>8039</v>
      </c>
      <c r="L546">
        <v>248</v>
      </c>
      <c r="M546" t="s">
        <v>1722</v>
      </c>
      <c r="N546" t="s">
        <v>1723</v>
      </c>
      <c r="O546">
        <v>0</v>
      </c>
      <c r="P546">
        <v>0</v>
      </c>
      <c r="Q546">
        <v>0</v>
      </c>
      <c r="R546">
        <v>48</v>
      </c>
      <c r="S546">
        <v>0</v>
      </c>
      <c r="T546">
        <v>0</v>
      </c>
      <c r="U546">
        <v>0</v>
      </c>
      <c r="V546">
        <v>6.24</v>
      </c>
      <c r="W546">
        <v>54.24</v>
      </c>
      <c r="X546" t="s">
        <v>8039</v>
      </c>
      <c r="Y546" t="s">
        <v>8236</v>
      </c>
      <c r="Z546" t="s">
        <v>8039</v>
      </c>
      <c r="AA546">
        <v>0</v>
      </c>
    </row>
    <row r="547" spans="1:27">
      <c r="A547" t="s">
        <v>8563</v>
      </c>
      <c r="B547" t="str">
        <f t="shared" si="25"/>
        <v>Mayo</v>
      </c>
      <c r="C547">
        <v>192</v>
      </c>
      <c r="D547">
        <v>2022</v>
      </c>
      <c r="E547" t="s">
        <v>8625</v>
      </c>
      <c r="F547" t="s">
        <v>7879</v>
      </c>
      <c r="G547" t="s">
        <v>0</v>
      </c>
      <c r="H547" t="str">
        <f t="shared" si="26"/>
        <v>CCF</v>
      </c>
      <c r="I547" t="str">
        <f t="shared" si="27"/>
        <v>Impreso por imprenta o tiquetes</v>
      </c>
      <c r="J547" s="81" t="s">
        <v>8765</v>
      </c>
      <c r="K547" s="81" t="s">
        <v>8039</v>
      </c>
      <c r="L547">
        <v>2117025</v>
      </c>
      <c r="M547" t="s">
        <v>1496</v>
      </c>
      <c r="N547" t="s">
        <v>1497</v>
      </c>
      <c r="O547">
        <v>0.98</v>
      </c>
      <c r="P547">
        <v>0</v>
      </c>
      <c r="Q547">
        <v>0</v>
      </c>
      <c r="R547">
        <v>16.84</v>
      </c>
      <c r="S547">
        <v>0</v>
      </c>
      <c r="T547">
        <v>0</v>
      </c>
      <c r="U547">
        <v>0</v>
      </c>
      <c r="V547">
        <v>2.1892</v>
      </c>
      <c r="W547">
        <v>20.0092</v>
      </c>
      <c r="X547" t="s">
        <v>8039</v>
      </c>
      <c r="Y547" t="s">
        <v>8236</v>
      </c>
      <c r="Z547" t="s">
        <v>8039</v>
      </c>
      <c r="AA547">
        <v>0</v>
      </c>
    </row>
    <row r="548" spans="1:27">
      <c r="A548" t="s">
        <v>8563</v>
      </c>
      <c r="B548" t="str">
        <f t="shared" si="25"/>
        <v>Mayo</v>
      </c>
      <c r="C548">
        <v>191</v>
      </c>
      <c r="D548">
        <v>2022</v>
      </c>
      <c r="E548" t="s">
        <v>8625</v>
      </c>
      <c r="F548" t="s">
        <v>7879</v>
      </c>
      <c r="G548" t="s">
        <v>0</v>
      </c>
      <c r="H548" t="str">
        <f t="shared" si="26"/>
        <v>CCF</v>
      </c>
      <c r="I548" t="str">
        <f t="shared" si="27"/>
        <v>Impreso por imprenta o tiquetes</v>
      </c>
      <c r="J548" s="81" t="s">
        <v>8765</v>
      </c>
      <c r="K548" s="81" t="s">
        <v>8039</v>
      </c>
      <c r="L548">
        <v>4241</v>
      </c>
      <c r="M548" t="s">
        <v>1483</v>
      </c>
      <c r="N548" t="s">
        <v>1484</v>
      </c>
      <c r="O548">
        <v>1.62</v>
      </c>
      <c r="P548">
        <v>0</v>
      </c>
      <c r="Q548">
        <v>0</v>
      </c>
      <c r="R548">
        <v>29.54</v>
      </c>
      <c r="S548">
        <v>0</v>
      </c>
      <c r="T548">
        <v>0</v>
      </c>
      <c r="U548">
        <v>0</v>
      </c>
      <c r="V548">
        <v>3.8401999999999998</v>
      </c>
      <c r="W548">
        <v>35.0002</v>
      </c>
      <c r="X548" t="s">
        <v>8039</v>
      </c>
      <c r="Y548" t="s">
        <v>8236</v>
      </c>
      <c r="Z548" t="s">
        <v>8039</v>
      </c>
      <c r="AA548">
        <v>0</v>
      </c>
    </row>
    <row r="549" spans="1:27">
      <c r="A549" t="s">
        <v>8563</v>
      </c>
      <c r="B549" t="str">
        <f t="shared" si="25"/>
        <v>Mayo</v>
      </c>
      <c r="C549">
        <v>190</v>
      </c>
      <c r="D549">
        <v>2022</v>
      </c>
      <c r="E549" t="s">
        <v>8625</v>
      </c>
      <c r="F549" t="s">
        <v>7879</v>
      </c>
      <c r="G549" t="s">
        <v>0</v>
      </c>
      <c r="H549" t="str">
        <f t="shared" si="26"/>
        <v>CCF</v>
      </c>
      <c r="I549" t="str">
        <f t="shared" si="27"/>
        <v>Impreso por imprenta o tiquetes</v>
      </c>
      <c r="J549" s="81" t="s">
        <v>8765</v>
      </c>
      <c r="K549" s="81" t="s">
        <v>8039</v>
      </c>
      <c r="L549">
        <v>70761</v>
      </c>
      <c r="M549" t="s">
        <v>1481</v>
      </c>
      <c r="N549" t="s">
        <v>1482</v>
      </c>
      <c r="O549">
        <v>0</v>
      </c>
      <c r="P549">
        <v>0</v>
      </c>
      <c r="Q549">
        <v>0</v>
      </c>
      <c r="R549">
        <v>24.88</v>
      </c>
      <c r="S549">
        <v>0</v>
      </c>
      <c r="T549">
        <v>0</v>
      </c>
      <c r="U549">
        <v>0</v>
      </c>
      <c r="V549">
        <v>3.2343999999999999</v>
      </c>
      <c r="W549">
        <v>28.1144</v>
      </c>
      <c r="X549" t="s">
        <v>8039</v>
      </c>
      <c r="Y549" t="s">
        <v>8236</v>
      </c>
      <c r="Z549" t="s">
        <v>8039</v>
      </c>
      <c r="AA549">
        <v>0</v>
      </c>
    </row>
    <row r="550" spans="1:27">
      <c r="A550" t="s">
        <v>8563</v>
      </c>
      <c r="B550" t="str">
        <f t="shared" si="25"/>
        <v>Mayo</v>
      </c>
      <c r="C550">
        <v>189</v>
      </c>
      <c r="D550">
        <v>2022</v>
      </c>
      <c r="E550" t="s">
        <v>8622</v>
      </c>
      <c r="F550" t="s">
        <v>7879</v>
      </c>
      <c r="G550" t="s">
        <v>0</v>
      </c>
      <c r="H550" t="str">
        <f t="shared" si="26"/>
        <v>CCF</v>
      </c>
      <c r="I550" t="str">
        <f t="shared" si="27"/>
        <v>Impreso por imprenta o tiquetes</v>
      </c>
      <c r="J550" s="81" t="s">
        <v>8765</v>
      </c>
      <c r="K550" s="81" t="s">
        <v>8039</v>
      </c>
      <c r="L550">
        <v>9426</v>
      </c>
      <c r="M550" t="s">
        <v>1196</v>
      </c>
      <c r="N550" t="s">
        <v>1197</v>
      </c>
      <c r="O550">
        <v>0</v>
      </c>
      <c r="P550">
        <v>0</v>
      </c>
      <c r="Q550">
        <v>0</v>
      </c>
      <c r="R550">
        <v>59241.599999999999</v>
      </c>
      <c r="S550">
        <v>0</v>
      </c>
      <c r="T550">
        <v>0</v>
      </c>
      <c r="U550">
        <v>0</v>
      </c>
      <c r="V550">
        <v>7701.4080000000004</v>
      </c>
      <c r="W550">
        <v>66943.008000000002</v>
      </c>
      <c r="X550" t="s">
        <v>8039</v>
      </c>
      <c r="Y550" t="s">
        <v>8236</v>
      </c>
      <c r="Z550" t="s">
        <v>8227</v>
      </c>
      <c r="AA550">
        <v>592.41</v>
      </c>
    </row>
    <row r="551" spans="1:27">
      <c r="A551" t="s">
        <v>8563</v>
      </c>
      <c r="B551" t="str">
        <f t="shared" si="25"/>
        <v>Mayo</v>
      </c>
      <c r="C551">
        <v>188</v>
      </c>
      <c r="D551">
        <v>2022</v>
      </c>
      <c r="E551" t="s">
        <v>8622</v>
      </c>
      <c r="F551" t="s">
        <v>7879</v>
      </c>
      <c r="G551" t="s">
        <v>0</v>
      </c>
      <c r="H551" t="str">
        <f t="shared" si="26"/>
        <v>CCF</v>
      </c>
      <c r="I551" t="str">
        <f t="shared" si="27"/>
        <v>Impreso por imprenta o tiquetes</v>
      </c>
      <c r="J551" s="81" t="s">
        <v>8765</v>
      </c>
      <c r="K551" s="81" t="s">
        <v>8039</v>
      </c>
      <c r="L551">
        <v>9425</v>
      </c>
      <c r="M551" t="s">
        <v>1196</v>
      </c>
      <c r="N551" t="s">
        <v>1197</v>
      </c>
      <c r="O551">
        <v>0</v>
      </c>
      <c r="P551">
        <v>0</v>
      </c>
      <c r="Q551">
        <v>0</v>
      </c>
      <c r="R551">
        <v>69841.2</v>
      </c>
      <c r="S551">
        <v>0</v>
      </c>
      <c r="T551">
        <v>0</v>
      </c>
      <c r="U551">
        <v>0</v>
      </c>
      <c r="V551">
        <v>9079.3559999999998</v>
      </c>
      <c r="W551">
        <v>78920.555999999997</v>
      </c>
      <c r="X551" t="s">
        <v>8039</v>
      </c>
      <c r="Y551" t="s">
        <v>8236</v>
      </c>
      <c r="Z551" t="s">
        <v>8227</v>
      </c>
      <c r="AA551">
        <v>698.41</v>
      </c>
    </row>
    <row r="552" spans="1:27">
      <c r="A552" t="s">
        <v>8563</v>
      </c>
      <c r="B552" t="str">
        <f t="shared" si="25"/>
        <v>Mayo</v>
      </c>
      <c r="C552">
        <v>187</v>
      </c>
      <c r="D552">
        <v>2022</v>
      </c>
      <c r="E552" t="s">
        <v>8622</v>
      </c>
      <c r="F552" t="s">
        <v>7879</v>
      </c>
      <c r="G552" t="s">
        <v>0</v>
      </c>
      <c r="H552" t="str">
        <f t="shared" si="26"/>
        <v>CCF</v>
      </c>
      <c r="I552" t="str">
        <f t="shared" si="27"/>
        <v>Impreso por imprenta o tiquetes</v>
      </c>
      <c r="J552" s="81" t="s">
        <v>8765</v>
      </c>
      <c r="K552" s="81" t="s">
        <v>8039</v>
      </c>
      <c r="L552">
        <v>2135623</v>
      </c>
      <c r="M552" t="s">
        <v>1526</v>
      </c>
      <c r="N552" t="s">
        <v>1527</v>
      </c>
      <c r="O552">
        <v>1.45</v>
      </c>
      <c r="P552">
        <v>0</v>
      </c>
      <c r="Q552">
        <v>0</v>
      </c>
      <c r="R552">
        <v>25.27</v>
      </c>
      <c r="S552">
        <v>0</v>
      </c>
      <c r="T552">
        <v>0</v>
      </c>
      <c r="U552">
        <v>0</v>
      </c>
      <c r="V552">
        <v>3.2850999999999999</v>
      </c>
      <c r="W552">
        <v>30.005099999999999</v>
      </c>
      <c r="X552" t="s">
        <v>8039</v>
      </c>
      <c r="Y552" t="s">
        <v>8236</v>
      </c>
      <c r="Z552" t="s">
        <v>8039</v>
      </c>
      <c r="AA552">
        <v>0</v>
      </c>
    </row>
    <row r="553" spans="1:27">
      <c r="A553" t="s">
        <v>8563</v>
      </c>
      <c r="B553" t="str">
        <f t="shared" si="25"/>
        <v>Mayo</v>
      </c>
      <c r="C553">
        <v>186</v>
      </c>
      <c r="D553">
        <v>2022</v>
      </c>
      <c r="E553" t="s">
        <v>8622</v>
      </c>
      <c r="F553" t="s">
        <v>7879</v>
      </c>
      <c r="G553" t="s">
        <v>0</v>
      </c>
      <c r="H553" t="str">
        <f t="shared" si="26"/>
        <v>CCF</v>
      </c>
      <c r="I553" t="str">
        <f t="shared" si="27"/>
        <v>Impreso por imprenta o tiquetes</v>
      </c>
      <c r="J553" s="81" t="s">
        <v>8765</v>
      </c>
      <c r="K553" s="81" t="s">
        <v>8039</v>
      </c>
      <c r="L553">
        <v>700</v>
      </c>
      <c r="M553" t="s">
        <v>7717</v>
      </c>
      <c r="N553" t="s">
        <v>7718</v>
      </c>
      <c r="O553">
        <v>0</v>
      </c>
      <c r="P553">
        <v>0</v>
      </c>
      <c r="Q553">
        <v>0</v>
      </c>
      <c r="R553">
        <v>440</v>
      </c>
      <c r="S553">
        <v>0</v>
      </c>
      <c r="T553">
        <v>0</v>
      </c>
      <c r="U553">
        <v>0</v>
      </c>
      <c r="V553">
        <v>57.2</v>
      </c>
      <c r="W553">
        <v>497.2</v>
      </c>
      <c r="X553" t="s">
        <v>8039</v>
      </c>
      <c r="Y553" t="s">
        <v>8236</v>
      </c>
      <c r="Z553" t="s">
        <v>8039</v>
      </c>
      <c r="AA553">
        <v>0</v>
      </c>
    </row>
    <row r="554" spans="1:27">
      <c r="A554" t="s">
        <v>8563</v>
      </c>
      <c r="B554" t="str">
        <f t="shared" si="25"/>
        <v>Mayo</v>
      </c>
      <c r="C554">
        <v>185</v>
      </c>
      <c r="D554">
        <v>2022</v>
      </c>
      <c r="E554" t="s">
        <v>8619</v>
      </c>
      <c r="F554" t="s">
        <v>7879</v>
      </c>
      <c r="G554" t="s">
        <v>0</v>
      </c>
      <c r="H554" t="str">
        <f t="shared" si="26"/>
        <v>CCF</v>
      </c>
      <c r="I554" t="str">
        <f t="shared" si="27"/>
        <v>Impreso por imprenta o tiquetes</v>
      </c>
      <c r="J554" s="81" t="s">
        <v>8765</v>
      </c>
      <c r="K554" s="81" t="s">
        <v>8039</v>
      </c>
      <c r="L554">
        <v>14561</v>
      </c>
      <c r="M554" t="s">
        <v>1514</v>
      </c>
      <c r="N554" t="s">
        <v>1515</v>
      </c>
      <c r="O554">
        <v>0</v>
      </c>
      <c r="P554">
        <v>0</v>
      </c>
      <c r="Q554">
        <v>0</v>
      </c>
      <c r="R554">
        <v>596</v>
      </c>
      <c r="S554">
        <v>0</v>
      </c>
      <c r="T554">
        <v>0</v>
      </c>
      <c r="U554">
        <v>0</v>
      </c>
      <c r="V554">
        <v>77.48</v>
      </c>
      <c r="W554">
        <v>673.48</v>
      </c>
      <c r="X554" t="s">
        <v>8039</v>
      </c>
      <c r="Y554" t="s">
        <v>8236</v>
      </c>
      <c r="Z554" t="s">
        <v>8253</v>
      </c>
      <c r="AA554">
        <v>5.96</v>
      </c>
    </row>
    <row r="555" spans="1:27">
      <c r="A555" t="s">
        <v>8563</v>
      </c>
      <c r="B555" t="str">
        <f t="shared" si="25"/>
        <v>Mayo</v>
      </c>
      <c r="C555">
        <v>184</v>
      </c>
      <c r="D555">
        <v>2022</v>
      </c>
      <c r="E555" t="s">
        <v>8619</v>
      </c>
      <c r="F555" t="s">
        <v>7879</v>
      </c>
      <c r="G555" t="s">
        <v>0</v>
      </c>
      <c r="H555" t="str">
        <f t="shared" si="26"/>
        <v>CCF</v>
      </c>
      <c r="I555" t="str">
        <f t="shared" si="27"/>
        <v>Impreso por imprenta o tiquetes</v>
      </c>
      <c r="J555" s="81" t="s">
        <v>8765</v>
      </c>
      <c r="K555" s="81" t="s">
        <v>8039</v>
      </c>
      <c r="L555">
        <v>93329</v>
      </c>
      <c r="M555" t="s">
        <v>1627</v>
      </c>
      <c r="N555" t="s">
        <v>1628</v>
      </c>
      <c r="O555">
        <v>1.87</v>
      </c>
      <c r="P555">
        <v>0</v>
      </c>
      <c r="Q555">
        <v>0</v>
      </c>
      <c r="R555">
        <v>33.74</v>
      </c>
      <c r="S555">
        <v>0</v>
      </c>
      <c r="T555">
        <v>0</v>
      </c>
      <c r="U555">
        <v>0</v>
      </c>
      <c r="V555">
        <v>4.3862000000000005</v>
      </c>
      <c r="W555">
        <v>39.996200000000002</v>
      </c>
      <c r="X555" t="s">
        <v>8039</v>
      </c>
      <c r="Y555" t="s">
        <v>8236</v>
      </c>
      <c r="Z555" t="s">
        <v>8039</v>
      </c>
      <c r="AA555">
        <v>0</v>
      </c>
    </row>
    <row r="556" spans="1:27">
      <c r="A556" t="s">
        <v>8563</v>
      </c>
      <c r="B556" t="str">
        <f t="shared" ref="B556:B619" si="28">IF(A556="ENERO",REPLACE(A556,2,4,"nero"),IF(A556="FEBRERO",REPLACE(A556,2,6,"ebrero"),IF(A556="MARZO",REPLACE(A556,2,4,"arzo"),IF(A556="ABRIL",REPLACE(A556,2,4,"bril"),IF(A556="MAYO",REPLACE(A556,2,3,"ayo"),IF(A556="JUNIO",REPLACE(A556,2,4,"unio"),0))))))</f>
        <v>Mayo</v>
      </c>
      <c r="C556">
        <v>183</v>
      </c>
      <c r="D556">
        <v>2022</v>
      </c>
      <c r="E556" t="s">
        <v>8619</v>
      </c>
      <c r="F556" t="s">
        <v>7879</v>
      </c>
      <c r="G556" t="s">
        <v>0</v>
      </c>
      <c r="H556" t="str">
        <f t="shared" si="26"/>
        <v>CCF</v>
      </c>
      <c r="I556" t="str">
        <f t="shared" si="27"/>
        <v>Impreso por imprenta o tiquetes</v>
      </c>
      <c r="J556" s="81" t="s">
        <v>8765</v>
      </c>
      <c r="K556" s="81" t="s">
        <v>8039</v>
      </c>
      <c r="L556">
        <v>6307</v>
      </c>
      <c r="M556" t="s">
        <v>8658</v>
      </c>
      <c r="N556" t="s">
        <v>8659</v>
      </c>
      <c r="O556">
        <v>0</v>
      </c>
      <c r="P556">
        <v>0</v>
      </c>
      <c r="Q556">
        <v>0</v>
      </c>
      <c r="R556">
        <v>22.12</v>
      </c>
      <c r="S556">
        <v>0</v>
      </c>
      <c r="T556">
        <v>0</v>
      </c>
      <c r="U556">
        <v>0</v>
      </c>
      <c r="V556">
        <v>2.8756000000000004</v>
      </c>
      <c r="W556">
        <v>24.995600000000003</v>
      </c>
      <c r="X556" t="s">
        <v>8039</v>
      </c>
      <c r="Y556" t="s">
        <v>8236</v>
      </c>
      <c r="Z556" t="s">
        <v>8039</v>
      </c>
      <c r="AA556">
        <v>0</v>
      </c>
    </row>
    <row r="557" spans="1:27">
      <c r="A557" t="s">
        <v>8563</v>
      </c>
      <c r="B557" t="str">
        <f t="shared" si="28"/>
        <v>Mayo</v>
      </c>
      <c r="C557">
        <v>182</v>
      </c>
      <c r="D557">
        <v>2022</v>
      </c>
      <c r="E557" t="s">
        <v>8619</v>
      </c>
      <c r="F557" t="s">
        <v>7879</v>
      </c>
      <c r="G557" t="s">
        <v>0</v>
      </c>
      <c r="H557" t="str">
        <f t="shared" si="26"/>
        <v>CCF</v>
      </c>
      <c r="I557" t="str">
        <f t="shared" si="27"/>
        <v>Impreso por imprenta o tiquetes</v>
      </c>
      <c r="J557" s="81" t="s">
        <v>8765</v>
      </c>
      <c r="K557" s="81" t="s">
        <v>8039</v>
      </c>
      <c r="L557">
        <v>965</v>
      </c>
      <c r="M557" t="s">
        <v>1537</v>
      </c>
      <c r="N557" t="s">
        <v>1538</v>
      </c>
      <c r="O557">
        <v>1.47</v>
      </c>
      <c r="P557">
        <v>0</v>
      </c>
      <c r="Q557">
        <v>0</v>
      </c>
      <c r="R557">
        <v>25.25</v>
      </c>
      <c r="S557">
        <v>0</v>
      </c>
      <c r="T557">
        <v>0</v>
      </c>
      <c r="U557">
        <v>0</v>
      </c>
      <c r="V557">
        <v>3.2825000000000002</v>
      </c>
      <c r="W557">
        <v>30.002499999999998</v>
      </c>
      <c r="X557" t="s">
        <v>8039</v>
      </c>
      <c r="Y557" t="s">
        <v>8236</v>
      </c>
      <c r="Z557" t="s">
        <v>8039</v>
      </c>
      <c r="AA557">
        <v>0</v>
      </c>
    </row>
    <row r="558" spans="1:27">
      <c r="A558" t="s">
        <v>8563</v>
      </c>
      <c r="B558" t="str">
        <f t="shared" si="28"/>
        <v>Mayo</v>
      </c>
      <c r="C558">
        <v>181</v>
      </c>
      <c r="D558">
        <v>2022</v>
      </c>
      <c r="E558" t="s">
        <v>8616</v>
      </c>
      <c r="F558" t="s">
        <v>7879</v>
      </c>
      <c r="G558" t="s">
        <v>0</v>
      </c>
      <c r="H558" t="str">
        <f t="shared" si="26"/>
        <v>CCF</v>
      </c>
      <c r="I558" t="str">
        <f t="shared" si="27"/>
        <v>Impreso por imprenta o tiquetes</v>
      </c>
      <c r="J558" s="81" t="s">
        <v>8765</v>
      </c>
      <c r="K558" s="81" t="s">
        <v>8039</v>
      </c>
      <c r="L558">
        <v>94013</v>
      </c>
      <c r="M558" t="s">
        <v>1666</v>
      </c>
      <c r="N558" t="s">
        <v>1667</v>
      </c>
      <c r="O558">
        <v>1.76</v>
      </c>
      <c r="P558">
        <v>0</v>
      </c>
      <c r="Q558">
        <v>0</v>
      </c>
      <c r="R558">
        <v>32.07</v>
      </c>
      <c r="S558">
        <v>0</v>
      </c>
      <c r="T558">
        <v>0</v>
      </c>
      <c r="U558">
        <v>0</v>
      </c>
      <c r="V558">
        <v>4.1691000000000003</v>
      </c>
      <c r="W558">
        <v>37.999099999999999</v>
      </c>
      <c r="X558" t="s">
        <v>8039</v>
      </c>
      <c r="Y558" t="s">
        <v>8236</v>
      </c>
      <c r="Z558" t="s">
        <v>8039</v>
      </c>
      <c r="AA558">
        <v>0</v>
      </c>
    </row>
    <row r="559" spans="1:27">
      <c r="A559" t="s">
        <v>8563</v>
      </c>
      <c r="B559" t="str">
        <f t="shared" si="28"/>
        <v>Mayo</v>
      </c>
      <c r="C559">
        <v>180</v>
      </c>
      <c r="D559">
        <v>2022</v>
      </c>
      <c r="E559" t="s">
        <v>8616</v>
      </c>
      <c r="F559" t="s">
        <v>7879</v>
      </c>
      <c r="G559" t="s">
        <v>0</v>
      </c>
      <c r="H559" t="str">
        <f t="shared" si="26"/>
        <v>CCF</v>
      </c>
      <c r="I559" t="str">
        <f t="shared" si="27"/>
        <v>Impreso por imprenta o tiquetes</v>
      </c>
      <c r="J559" s="81" t="s">
        <v>8765</v>
      </c>
      <c r="K559" s="81" t="s">
        <v>8039</v>
      </c>
      <c r="L559">
        <v>8841</v>
      </c>
      <c r="M559" t="s">
        <v>1483</v>
      </c>
      <c r="N559" t="s">
        <v>1484</v>
      </c>
      <c r="O559">
        <v>1.86</v>
      </c>
      <c r="P559">
        <v>0</v>
      </c>
      <c r="Q559">
        <v>0</v>
      </c>
      <c r="R559">
        <v>33.76</v>
      </c>
      <c r="S559">
        <v>0</v>
      </c>
      <c r="T559">
        <v>0</v>
      </c>
      <c r="U559">
        <v>0</v>
      </c>
      <c r="V559">
        <v>4.3887999999999998</v>
      </c>
      <c r="W559">
        <v>40.008799999999994</v>
      </c>
      <c r="X559" t="s">
        <v>8039</v>
      </c>
      <c r="Y559" t="s">
        <v>8236</v>
      </c>
      <c r="Z559" t="s">
        <v>8039</v>
      </c>
      <c r="AA559">
        <v>0</v>
      </c>
    </row>
    <row r="560" spans="1:27">
      <c r="A560" t="s">
        <v>8563</v>
      </c>
      <c r="B560" t="str">
        <f t="shared" si="28"/>
        <v>Mayo</v>
      </c>
      <c r="C560">
        <v>179</v>
      </c>
      <c r="D560">
        <v>2022</v>
      </c>
      <c r="E560" t="s">
        <v>8616</v>
      </c>
      <c r="F560" t="s">
        <v>7879</v>
      </c>
      <c r="G560" t="s">
        <v>0</v>
      </c>
      <c r="H560" t="str">
        <f t="shared" si="26"/>
        <v>CCF</v>
      </c>
      <c r="I560" t="str">
        <f t="shared" si="27"/>
        <v>Impreso por imprenta o tiquetes</v>
      </c>
      <c r="J560" s="81" t="s">
        <v>8765</v>
      </c>
      <c r="K560" s="81" t="s">
        <v>8039</v>
      </c>
      <c r="L560">
        <v>12553</v>
      </c>
      <c r="M560" t="s">
        <v>126</v>
      </c>
      <c r="N560" t="s">
        <v>127</v>
      </c>
      <c r="O560">
        <v>0</v>
      </c>
      <c r="P560">
        <v>0</v>
      </c>
      <c r="Q560">
        <v>0</v>
      </c>
      <c r="R560">
        <v>1467.1</v>
      </c>
      <c r="S560">
        <v>0</v>
      </c>
      <c r="T560">
        <v>0</v>
      </c>
      <c r="U560">
        <v>0</v>
      </c>
      <c r="V560">
        <v>190.72299999999998</v>
      </c>
      <c r="W560">
        <v>1657.8229999999999</v>
      </c>
      <c r="X560" t="s">
        <v>8039</v>
      </c>
      <c r="Y560" t="s">
        <v>8236</v>
      </c>
      <c r="Z560" t="s">
        <v>8039</v>
      </c>
      <c r="AA560">
        <v>0</v>
      </c>
    </row>
    <row r="561" spans="1:27">
      <c r="A561" t="s">
        <v>8563</v>
      </c>
      <c r="B561" t="str">
        <f t="shared" si="28"/>
        <v>Mayo</v>
      </c>
      <c r="C561">
        <v>178</v>
      </c>
      <c r="D561">
        <v>2022</v>
      </c>
      <c r="E561" t="s">
        <v>8616</v>
      </c>
      <c r="F561" t="s">
        <v>7879</v>
      </c>
      <c r="G561" t="s">
        <v>0</v>
      </c>
      <c r="H561" t="str">
        <f t="shared" si="26"/>
        <v>CCF</v>
      </c>
      <c r="I561" t="str">
        <f t="shared" si="27"/>
        <v>Impreso por imprenta o tiquetes</v>
      </c>
      <c r="J561" s="81" t="s">
        <v>8765</v>
      </c>
      <c r="K561" s="81" t="s">
        <v>8039</v>
      </c>
      <c r="L561">
        <v>422</v>
      </c>
      <c r="M561" t="s">
        <v>8480</v>
      </c>
      <c r="N561" t="s">
        <v>8481</v>
      </c>
      <c r="O561">
        <v>0</v>
      </c>
      <c r="P561">
        <v>0</v>
      </c>
      <c r="Q561">
        <v>0</v>
      </c>
      <c r="R561">
        <v>79.650000000000006</v>
      </c>
      <c r="S561">
        <v>0</v>
      </c>
      <c r="T561">
        <v>0</v>
      </c>
      <c r="U561">
        <v>0</v>
      </c>
      <c r="V561">
        <v>10.354500000000002</v>
      </c>
      <c r="W561">
        <v>90.004500000000007</v>
      </c>
      <c r="X561" t="s">
        <v>8039</v>
      </c>
      <c r="Y561" t="s">
        <v>8236</v>
      </c>
      <c r="Z561" t="s">
        <v>8039</v>
      </c>
      <c r="AA561">
        <v>0</v>
      </c>
    </row>
    <row r="562" spans="1:27">
      <c r="A562" t="s">
        <v>8563</v>
      </c>
      <c r="B562" t="str">
        <f t="shared" si="28"/>
        <v>Mayo</v>
      </c>
      <c r="C562">
        <v>177</v>
      </c>
      <c r="D562">
        <v>2022</v>
      </c>
      <c r="E562" t="s">
        <v>8615</v>
      </c>
      <c r="F562" t="s">
        <v>7879</v>
      </c>
      <c r="G562" t="s">
        <v>0</v>
      </c>
      <c r="H562" t="str">
        <f t="shared" si="26"/>
        <v>CCF</v>
      </c>
      <c r="I562" t="str">
        <f t="shared" si="27"/>
        <v>Impreso por imprenta o tiquetes</v>
      </c>
      <c r="J562" s="81" t="s">
        <v>8765</v>
      </c>
      <c r="K562" s="81" t="s">
        <v>8039</v>
      </c>
      <c r="L562">
        <v>89</v>
      </c>
      <c r="M562" t="s">
        <v>8367</v>
      </c>
      <c r="N562" t="s">
        <v>8368</v>
      </c>
      <c r="O562">
        <v>0</v>
      </c>
      <c r="P562">
        <v>0</v>
      </c>
      <c r="Q562">
        <v>0</v>
      </c>
      <c r="R562">
        <v>6</v>
      </c>
      <c r="S562">
        <v>0</v>
      </c>
      <c r="T562">
        <v>0</v>
      </c>
      <c r="U562">
        <v>0</v>
      </c>
      <c r="V562">
        <v>0.78</v>
      </c>
      <c r="W562">
        <v>6.78</v>
      </c>
      <c r="X562" t="s">
        <v>8039</v>
      </c>
      <c r="Y562" t="s">
        <v>8236</v>
      </c>
      <c r="Z562" t="s">
        <v>8039</v>
      </c>
      <c r="AA562">
        <v>0</v>
      </c>
    </row>
    <row r="563" spans="1:27">
      <c r="A563" t="s">
        <v>8563</v>
      </c>
      <c r="B563" t="str">
        <f t="shared" si="28"/>
        <v>Mayo</v>
      </c>
      <c r="C563">
        <v>176</v>
      </c>
      <c r="D563">
        <v>2022</v>
      </c>
      <c r="E563" t="s">
        <v>8615</v>
      </c>
      <c r="F563" t="s">
        <v>7879</v>
      </c>
      <c r="G563" t="s">
        <v>0</v>
      </c>
      <c r="H563" t="str">
        <f t="shared" si="26"/>
        <v>CCF</v>
      </c>
      <c r="I563" t="str">
        <f t="shared" si="27"/>
        <v>Impreso por imprenta o tiquetes</v>
      </c>
      <c r="J563" s="81" t="s">
        <v>8765</v>
      </c>
      <c r="K563" s="81" t="s">
        <v>8039</v>
      </c>
      <c r="L563">
        <v>9471</v>
      </c>
      <c r="M563" t="s">
        <v>1196</v>
      </c>
      <c r="N563" t="s">
        <v>1197</v>
      </c>
      <c r="O563">
        <v>0</v>
      </c>
      <c r="P563">
        <v>0</v>
      </c>
      <c r="Q563">
        <v>0</v>
      </c>
      <c r="R563">
        <v>11282.5</v>
      </c>
      <c r="S563">
        <v>0</v>
      </c>
      <c r="T563">
        <v>0</v>
      </c>
      <c r="U563">
        <v>0</v>
      </c>
      <c r="V563">
        <v>1466.7250000000001</v>
      </c>
      <c r="W563">
        <v>12749.225</v>
      </c>
      <c r="X563" t="s">
        <v>8039</v>
      </c>
      <c r="Y563" t="s">
        <v>8236</v>
      </c>
      <c r="Z563" t="s">
        <v>8227</v>
      </c>
      <c r="AA563">
        <v>112.83</v>
      </c>
    </row>
    <row r="564" spans="1:27">
      <c r="A564" t="s">
        <v>8563</v>
      </c>
      <c r="B564" t="str">
        <f t="shared" si="28"/>
        <v>Mayo</v>
      </c>
      <c r="C564">
        <v>175</v>
      </c>
      <c r="D564">
        <v>2022</v>
      </c>
      <c r="E564" t="s">
        <v>8615</v>
      </c>
      <c r="F564" t="s">
        <v>7879</v>
      </c>
      <c r="G564" t="s">
        <v>0</v>
      </c>
      <c r="H564" t="str">
        <f t="shared" si="26"/>
        <v>CCF</v>
      </c>
      <c r="I564" t="str">
        <f t="shared" si="27"/>
        <v>Impreso por imprenta o tiquetes</v>
      </c>
      <c r="J564" s="81" t="s">
        <v>8765</v>
      </c>
      <c r="K564" s="81" t="s">
        <v>8039</v>
      </c>
      <c r="L564">
        <v>1907</v>
      </c>
      <c r="M564" t="s">
        <v>1575</v>
      </c>
      <c r="N564" t="s">
        <v>1576</v>
      </c>
      <c r="O564">
        <v>0.48</v>
      </c>
      <c r="P564">
        <v>0</v>
      </c>
      <c r="Q564">
        <v>0</v>
      </c>
      <c r="R564">
        <v>8.42</v>
      </c>
      <c r="S564">
        <v>0</v>
      </c>
      <c r="T564">
        <v>0</v>
      </c>
      <c r="U564">
        <v>0</v>
      </c>
      <c r="V564">
        <v>1.0946</v>
      </c>
      <c r="W564">
        <v>9.9946000000000002</v>
      </c>
      <c r="X564" t="s">
        <v>8039</v>
      </c>
      <c r="Y564" t="s">
        <v>8236</v>
      </c>
      <c r="Z564" t="s">
        <v>8039</v>
      </c>
      <c r="AA564">
        <v>0</v>
      </c>
    </row>
    <row r="565" spans="1:27">
      <c r="A565" t="s">
        <v>8563</v>
      </c>
      <c r="B565" t="str">
        <f t="shared" si="28"/>
        <v>Mayo</v>
      </c>
      <c r="C565">
        <v>174</v>
      </c>
      <c r="D565">
        <v>2022</v>
      </c>
      <c r="E565" t="s">
        <v>8615</v>
      </c>
      <c r="F565" t="s">
        <v>7879</v>
      </c>
      <c r="G565" t="s">
        <v>0</v>
      </c>
      <c r="H565" t="str">
        <f t="shared" si="26"/>
        <v>CCF</v>
      </c>
      <c r="I565" t="str">
        <f t="shared" si="27"/>
        <v>Impreso por imprenta o tiquetes</v>
      </c>
      <c r="J565" s="81" t="s">
        <v>8765</v>
      </c>
      <c r="K565" s="81" t="s">
        <v>8039</v>
      </c>
      <c r="L565">
        <v>9470</v>
      </c>
      <c r="M565" t="s">
        <v>1196</v>
      </c>
      <c r="N565" t="s">
        <v>1197</v>
      </c>
      <c r="O565">
        <v>0</v>
      </c>
      <c r="P565">
        <v>0</v>
      </c>
      <c r="Q565">
        <v>0</v>
      </c>
      <c r="R565">
        <v>3337.8</v>
      </c>
      <c r="S565">
        <v>0</v>
      </c>
      <c r="T565">
        <v>0</v>
      </c>
      <c r="U565">
        <v>0</v>
      </c>
      <c r="V565">
        <v>433.91400000000004</v>
      </c>
      <c r="W565">
        <v>3771.7140000000004</v>
      </c>
      <c r="X565" t="s">
        <v>8039</v>
      </c>
      <c r="Y565" t="s">
        <v>8236</v>
      </c>
      <c r="Z565" t="s">
        <v>8227</v>
      </c>
      <c r="AA565">
        <v>33.380000000000003</v>
      </c>
    </row>
    <row r="566" spans="1:27">
      <c r="A566" t="s">
        <v>8563</v>
      </c>
      <c r="B566" t="str">
        <f t="shared" si="28"/>
        <v>Mayo</v>
      </c>
      <c r="C566">
        <v>173</v>
      </c>
      <c r="D566">
        <v>2022</v>
      </c>
      <c r="E566" t="s">
        <v>8615</v>
      </c>
      <c r="F566" t="s">
        <v>7879</v>
      </c>
      <c r="G566" t="s">
        <v>0</v>
      </c>
      <c r="H566" t="str">
        <f t="shared" si="26"/>
        <v>CCF</v>
      </c>
      <c r="I566" t="str">
        <f t="shared" si="27"/>
        <v>Impreso por imprenta o tiquetes</v>
      </c>
      <c r="J566" s="81" t="s">
        <v>8765</v>
      </c>
      <c r="K566" s="81" t="s">
        <v>8039</v>
      </c>
      <c r="L566">
        <v>9</v>
      </c>
      <c r="M566" t="s">
        <v>8334</v>
      </c>
      <c r="N566" t="s">
        <v>8335</v>
      </c>
      <c r="O566">
        <v>0</v>
      </c>
      <c r="P566">
        <v>0</v>
      </c>
      <c r="Q566">
        <v>0</v>
      </c>
      <c r="R566">
        <v>2105</v>
      </c>
      <c r="S566">
        <v>0</v>
      </c>
      <c r="T566">
        <v>0</v>
      </c>
      <c r="U566">
        <v>0</v>
      </c>
      <c r="V566">
        <v>273.65000000000003</v>
      </c>
      <c r="W566">
        <v>2378.65</v>
      </c>
      <c r="X566" t="s">
        <v>8039</v>
      </c>
      <c r="Y566" t="s">
        <v>8236</v>
      </c>
      <c r="Z566" t="s">
        <v>8039</v>
      </c>
      <c r="AA566">
        <v>0</v>
      </c>
    </row>
    <row r="567" spans="1:27">
      <c r="A567" t="s">
        <v>8563</v>
      </c>
      <c r="B567" t="str">
        <f t="shared" si="28"/>
        <v>Mayo</v>
      </c>
      <c r="C567">
        <v>172</v>
      </c>
      <c r="D567">
        <v>2022</v>
      </c>
      <c r="E567" t="s">
        <v>8652</v>
      </c>
      <c r="F567" t="s">
        <v>7879</v>
      </c>
      <c r="G567" t="s">
        <v>0</v>
      </c>
      <c r="H567" t="str">
        <f t="shared" si="26"/>
        <v>CCF</v>
      </c>
      <c r="I567" t="str">
        <f t="shared" si="27"/>
        <v>Impreso por imprenta o tiquetes</v>
      </c>
      <c r="J567" s="81" t="s">
        <v>8765</v>
      </c>
      <c r="K567" s="81" t="s">
        <v>8039</v>
      </c>
      <c r="L567">
        <v>481670</v>
      </c>
      <c r="M567" t="s">
        <v>1541</v>
      </c>
      <c r="N567" t="s">
        <v>1542</v>
      </c>
      <c r="O567">
        <v>3.01</v>
      </c>
      <c r="P567">
        <v>0</v>
      </c>
      <c r="Q567">
        <v>0</v>
      </c>
      <c r="R567">
        <v>57.51</v>
      </c>
      <c r="S567">
        <v>0</v>
      </c>
      <c r="T567">
        <v>0</v>
      </c>
      <c r="U567">
        <v>0</v>
      </c>
      <c r="V567">
        <v>7.4763000000000002</v>
      </c>
      <c r="W567">
        <v>67.996299999999991</v>
      </c>
      <c r="X567" t="s">
        <v>8039</v>
      </c>
      <c r="Y567" t="s">
        <v>8236</v>
      </c>
      <c r="Z567" t="s">
        <v>8039</v>
      </c>
      <c r="AA567">
        <v>0</v>
      </c>
    </row>
    <row r="568" spans="1:27">
      <c r="A568" t="s">
        <v>8563</v>
      </c>
      <c r="B568" t="str">
        <f t="shared" si="28"/>
        <v>Mayo</v>
      </c>
      <c r="C568">
        <v>171</v>
      </c>
      <c r="D568">
        <v>2022</v>
      </c>
      <c r="E568" t="s">
        <v>8652</v>
      </c>
      <c r="F568" t="s">
        <v>7879</v>
      </c>
      <c r="G568" t="s">
        <v>0</v>
      </c>
      <c r="H568" t="str">
        <f t="shared" si="26"/>
        <v>CCF</v>
      </c>
      <c r="I568" t="str">
        <f t="shared" si="27"/>
        <v>Impreso por imprenta o tiquetes</v>
      </c>
      <c r="J568" s="81" t="s">
        <v>8765</v>
      </c>
      <c r="K568" s="81" t="s">
        <v>8039</v>
      </c>
      <c r="L568">
        <v>149</v>
      </c>
      <c r="M568" t="s">
        <v>1519</v>
      </c>
      <c r="N568" t="s">
        <v>7978</v>
      </c>
      <c r="O568">
        <v>0</v>
      </c>
      <c r="P568">
        <v>0</v>
      </c>
      <c r="Q568">
        <v>0</v>
      </c>
      <c r="R568">
        <v>1655</v>
      </c>
      <c r="S568">
        <v>0</v>
      </c>
      <c r="T568">
        <v>0</v>
      </c>
      <c r="U568">
        <v>0</v>
      </c>
      <c r="V568">
        <v>215.15</v>
      </c>
      <c r="W568">
        <v>1870.15</v>
      </c>
      <c r="X568" t="s">
        <v>8039</v>
      </c>
      <c r="Y568" t="s">
        <v>8236</v>
      </c>
      <c r="Z568" t="s">
        <v>8039</v>
      </c>
      <c r="AA568">
        <v>0</v>
      </c>
    </row>
    <row r="569" spans="1:27">
      <c r="A569" t="s">
        <v>8563</v>
      </c>
      <c r="B569" t="str">
        <f t="shared" si="28"/>
        <v>Mayo</v>
      </c>
      <c r="C569">
        <v>170</v>
      </c>
      <c r="D569">
        <v>2022</v>
      </c>
      <c r="E569" t="s">
        <v>8612</v>
      </c>
      <c r="F569" t="s">
        <v>7879</v>
      </c>
      <c r="G569" t="s">
        <v>0</v>
      </c>
      <c r="H569" t="str">
        <f t="shared" si="26"/>
        <v>CCF</v>
      </c>
      <c r="I569" t="str">
        <f t="shared" si="27"/>
        <v>Impreso por imprenta o tiquetes</v>
      </c>
      <c r="J569" s="81" t="s">
        <v>8765</v>
      </c>
      <c r="K569" s="81" t="s">
        <v>8039</v>
      </c>
      <c r="L569">
        <v>94707</v>
      </c>
      <c r="M569" t="s">
        <v>1627</v>
      </c>
      <c r="N569" t="s">
        <v>1628</v>
      </c>
      <c r="O569">
        <v>2.35</v>
      </c>
      <c r="P569">
        <v>0</v>
      </c>
      <c r="Q569">
        <v>0</v>
      </c>
      <c r="R569">
        <v>42.17</v>
      </c>
      <c r="S569">
        <v>0</v>
      </c>
      <c r="T569">
        <v>0</v>
      </c>
      <c r="U569">
        <v>0</v>
      </c>
      <c r="V569">
        <v>5.4821</v>
      </c>
      <c r="W569">
        <v>50.002100000000006</v>
      </c>
      <c r="X569" t="s">
        <v>8039</v>
      </c>
      <c r="Y569" t="s">
        <v>8236</v>
      </c>
      <c r="Z569" t="s">
        <v>8039</v>
      </c>
      <c r="AA569">
        <v>0</v>
      </c>
    </row>
    <row r="570" spans="1:27">
      <c r="A570" t="s">
        <v>8563</v>
      </c>
      <c r="B570" t="str">
        <f t="shared" si="28"/>
        <v>Mayo</v>
      </c>
      <c r="C570">
        <v>169</v>
      </c>
      <c r="D570">
        <v>2022</v>
      </c>
      <c r="E570" t="s">
        <v>8612</v>
      </c>
      <c r="F570" t="s">
        <v>7879</v>
      </c>
      <c r="G570" t="s">
        <v>0</v>
      </c>
      <c r="H570" t="str">
        <f t="shared" si="26"/>
        <v>CCF</v>
      </c>
      <c r="I570" t="str">
        <f t="shared" si="27"/>
        <v>Impreso por imprenta o tiquetes</v>
      </c>
      <c r="J570" s="81" t="s">
        <v>8765</v>
      </c>
      <c r="K570" s="81" t="s">
        <v>8039</v>
      </c>
      <c r="L570">
        <v>1760</v>
      </c>
      <c r="M570" t="s">
        <v>7898</v>
      </c>
      <c r="N570" t="s">
        <v>7899</v>
      </c>
      <c r="O570">
        <v>0</v>
      </c>
      <c r="P570">
        <v>0</v>
      </c>
      <c r="Q570">
        <v>0</v>
      </c>
      <c r="R570">
        <v>101.89</v>
      </c>
      <c r="S570">
        <v>0</v>
      </c>
      <c r="T570">
        <v>0</v>
      </c>
      <c r="U570">
        <v>0</v>
      </c>
      <c r="V570">
        <v>13.245700000000001</v>
      </c>
      <c r="W570">
        <v>115.1357</v>
      </c>
      <c r="X570" t="s">
        <v>8039</v>
      </c>
      <c r="Y570" t="s">
        <v>8236</v>
      </c>
      <c r="Z570" t="s">
        <v>8039</v>
      </c>
      <c r="AA570">
        <v>0</v>
      </c>
    </row>
    <row r="571" spans="1:27">
      <c r="A571" t="s">
        <v>8563</v>
      </c>
      <c r="B571" t="str">
        <f t="shared" si="28"/>
        <v>Mayo</v>
      </c>
      <c r="C571">
        <v>168</v>
      </c>
      <c r="D571">
        <v>2022</v>
      </c>
      <c r="E571" t="s">
        <v>8612</v>
      </c>
      <c r="F571" t="s">
        <v>7879</v>
      </c>
      <c r="G571" t="s">
        <v>0</v>
      </c>
      <c r="H571" t="str">
        <f t="shared" si="26"/>
        <v>CCF</v>
      </c>
      <c r="I571" t="str">
        <f t="shared" si="27"/>
        <v>Impreso por imprenta o tiquetes</v>
      </c>
      <c r="J571" s="81" t="s">
        <v>8765</v>
      </c>
      <c r="K571" s="81" t="s">
        <v>8039</v>
      </c>
      <c r="L571">
        <v>71000</v>
      </c>
      <c r="M571" t="s">
        <v>1481</v>
      </c>
      <c r="N571" t="s">
        <v>1482</v>
      </c>
      <c r="O571">
        <v>0</v>
      </c>
      <c r="P571">
        <v>0</v>
      </c>
      <c r="Q571">
        <v>0</v>
      </c>
      <c r="R571">
        <v>24.79</v>
      </c>
      <c r="S571">
        <v>0</v>
      </c>
      <c r="T571">
        <v>0</v>
      </c>
      <c r="U571">
        <v>0</v>
      </c>
      <c r="V571">
        <v>3.2227000000000001</v>
      </c>
      <c r="W571">
        <v>28.012699999999999</v>
      </c>
      <c r="X571" t="s">
        <v>8039</v>
      </c>
      <c r="Y571" t="s">
        <v>8236</v>
      </c>
      <c r="Z571" t="s">
        <v>8039</v>
      </c>
      <c r="AA571">
        <v>0</v>
      </c>
    </row>
    <row r="572" spans="1:27">
      <c r="A572" t="s">
        <v>8563</v>
      </c>
      <c r="B572" t="str">
        <f t="shared" si="28"/>
        <v>Mayo</v>
      </c>
      <c r="C572">
        <v>167</v>
      </c>
      <c r="D572">
        <v>2022</v>
      </c>
      <c r="E572" t="s">
        <v>8612</v>
      </c>
      <c r="F572" t="s">
        <v>7879</v>
      </c>
      <c r="G572" t="s">
        <v>0</v>
      </c>
      <c r="H572" t="str">
        <f t="shared" si="26"/>
        <v>CCF</v>
      </c>
      <c r="I572" t="str">
        <f t="shared" si="27"/>
        <v>Impreso por imprenta o tiquetes</v>
      </c>
      <c r="J572" s="81" t="s">
        <v>8765</v>
      </c>
      <c r="K572" s="81" t="s">
        <v>8039</v>
      </c>
      <c r="L572">
        <v>18869</v>
      </c>
      <c r="M572" t="s">
        <v>6474</v>
      </c>
      <c r="N572" t="s">
        <v>6475</v>
      </c>
      <c r="O572">
        <v>0.94</v>
      </c>
      <c r="P572">
        <v>0</v>
      </c>
      <c r="Q572">
        <v>0</v>
      </c>
      <c r="R572">
        <v>16.87</v>
      </c>
      <c r="S572">
        <v>0</v>
      </c>
      <c r="T572">
        <v>0</v>
      </c>
      <c r="U572">
        <v>0</v>
      </c>
      <c r="V572">
        <v>2.1931000000000003</v>
      </c>
      <c r="W572">
        <v>20.003100000000003</v>
      </c>
      <c r="X572" t="s">
        <v>8039</v>
      </c>
      <c r="Y572" t="s">
        <v>8236</v>
      </c>
      <c r="Z572" t="s">
        <v>8039</v>
      </c>
      <c r="AA572">
        <v>0</v>
      </c>
    </row>
    <row r="573" spans="1:27">
      <c r="A573" t="s">
        <v>8563</v>
      </c>
      <c r="B573" t="str">
        <f t="shared" si="28"/>
        <v>Mayo</v>
      </c>
      <c r="C573">
        <v>166</v>
      </c>
      <c r="D573">
        <v>2022</v>
      </c>
      <c r="E573" t="s">
        <v>8612</v>
      </c>
      <c r="F573" t="s">
        <v>7879</v>
      </c>
      <c r="G573" t="s">
        <v>0</v>
      </c>
      <c r="H573" t="str">
        <f t="shared" si="26"/>
        <v>CCF</v>
      </c>
      <c r="I573" t="str">
        <f t="shared" si="27"/>
        <v>Impreso por imprenta o tiquetes</v>
      </c>
      <c r="J573" s="81" t="s">
        <v>8765</v>
      </c>
      <c r="K573" s="81" t="s">
        <v>8039</v>
      </c>
      <c r="L573">
        <v>1219241</v>
      </c>
      <c r="M573" t="s">
        <v>1526</v>
      </c>
      <c r="N573" t="s">
        <v>1527</v>
      </c>
      <c r="O573">
        <v>1.45</v>
      </c>
      <c r="P573">
        <v>0</v>
      </c>
      <c r="Q573">
        <v>0</v>
      </c>
      <c r="R573">
        <v>25.27</v>
      </c>
      <c r="S573">
        <v>0</v>
      </c>
      <c r="T573">
        <v>0</v>
      </c>
      <c r="U573">
        <v>0</v>
      </c>
      <c r="V573">
        <v>3.2850999999999999</v>
      </c>
      <c r="W573">
        <v>30.005099999999999</v>
      </c>
      <c r="X573" t="s">
        <v>8039</v>
      </c>
      <c r="Y573" t="s">
        <v>8236</v>
      </c>
      <c r="Z573" t="s">
        <v>8039</v>
      </c>
      <c r="AA573">
        <v>0</v>
      </c>
    </row>
    <row r="574" spans="1:27">
      <c r="A574" t="s">
        <v>8563</v>
      </c>
      <c r="B574" t="str">
        <f t="shared" si="28"/>
        <v>Mayo</v>
      </c>
      <c r="C574">
        <v>165</v>
      </c>
      <c r="D574">
        <v>2022</v>
      </c>
      <c r="E574" t="s">
        <v>8609</v>
      </c>
      <c r="F574" t="s">
        <v>7879</v>
      </c>
      <c r="G574" t="s">
        <v>0</v>
      </c>
      <c r="H574" t="str">
        <f t="shared" si="26"/>
        <v>CCF</v>
      </c>
      <c r="I574" t="str">
        <f t="shared" si="27"/>
        <v>Impreso por imprenta o tiquetes</v>
      </c>
      <c r="J574" s="81" t="s">
        <v>8765</v>
      </c>
      <c r="K574" s="81" t="s">
        <v>8039</v>
      </c>
      <c r="L574">
        <v>9513</v>
      </c>
      <c r="M574" t="s">
        <v>1196</v>
      </c>
      <c r="N574" t="s">
        <v>1197</v>
      </c>
      <c r="O574">
        <v>0</v>
      </c>
      <c r="P574">
        <v>0</v>
      </c>
      <c r="Q574">
        <v>0</v>
      </c>
      <c r="R574">
        <v>53070.6</v>
      </c>
      <c r="S574">
        <v>0</v>
      </c>
      <c r="T574">
        <v>0</v>
      </c>
      <c r="U574">
        <v>0</v>
      </c>
      <c r="V574">
        <v>6899.1779999999999</v>
      </c>
      <c r="W574">
        <v>59969.777999999998</v>
      </c>
      <c r="X574" t="s">
        <v>8039</v>
      </c>
      <c r="Y574" t="s">
        <v>8236</v>
      </c>
      <c r="Z574" t="s">
        <v>8227</v>
      </c>
      <c r="AA574">
        <v>530.71</v>
      </c>
    </row>
    <row r="575" spans="1:27">
      <c r="A575" t="s">
        <v>8563</v>
      </c>
      <c r="B575" t="str">
        <f t="shared" si="28"/>
        <v>Mayo</v>
      </c>
      <c r="C575">
        <v>164</v>
      </c>
      <c r="D575">
        <v>2022</v>
      </c>
      <c r="E575" t="s">
        <v>8609</v>
      </c>
      <c r="F575" t="s">
        <v>7879</v>
      </c>
      <c r="G575" t="s">
        <v>0</v>
      </c>
      <c r="H575" t="str">
        <f t="shared" si="26"/>
        <v>CCF</v>
      </c>
      <c r="I575" t="str">
        <f t="shared" si="27"/>
        <v>Impreso por imprenta o tiquetes</v>
      </c>
      <c r="J575" s="81" t="s">
        <v>8765</v>
      </c>
      <c r="K575" s="81" t="s">
        <v>8039</v>
      </c>
      <c r="L575">
        <v>9514</v>
      </c>
      <c r="M575" t="s">
        <v>1196</v>
      </c>
      <c r="N575" t="s">
        <v>1197</v>
      </c>
      <c r="O575">
        <v>0</v>
      </c>
      <c r="P575">
        <v>0</v>
      </c>
      <c r="Q575">
        <v>0</v>
      </c>
      <c r="R575">
        <v>86394</v>
      </c>
      <c r="S575">
        <v>0</v>
      </c>
      <c r="T575">
        <v>0</v>
      </c>
      <c r="U575">
        <v>0</v>
      </c>
      <c r="V575">
        <v>11231.220000000001</v>
      </c>
      <c r="W575">
        <v>97625.22</v>
      </c>
      <c r="X575" t="s">
        <v>8039</v>
      </c>
      <c r="Y575" t="s">
        <v>8236</v>
      </c>
      <c r="Z575" t="s">
        <v>8227</v>
      </c>
      <c r="AA575">
        <v>863.94</v>
      </c>
    </row>
    <row r="576" spans="1:27">
      <c r="A576" t="s">
        <v>8563</v>
      </c>
      <c r="B576" t="str">
        <f t="shared" si="28"/>
        <v>Mayo</v>
      </c>
      <c r="C576">
        <v>163</v>
      </c>
      <c r="D576">
        <v>2022</v>
      </c>
      <c r="E576" t="s">
        <v>8604</v>
      </c>
      <c r="F576" t="s">
        <v>7879</v>
      </c>
      <c r="G576" t="s">
        <v>0</v>
      </c>
      <c r="H576" t="str">
        <f t="shared" si="26"/>
        <v>CCF</v>
      </c>
      <c r="I576" t="str">
        <f t="shared" si="27"/>
        <v>Impreso por imprenta o tiquetes</v>
      </c>
      <c r="J576" s="81" t="s">
        <v>8765</v>
      </c>
      <c r="K576" s="81" t="s">
        <v>8039</v>
      </c>
      <c r="L576">
        <v>9544</v>
      </c>
      <c r="M576" t="s">
        <v>1196</v>
      </c>
      <c r="N576" t="s">
        <v>1197</v>
      </c>
      <c r="O576">
        <v>0</v>
      </c>
      <c r="P576">
        <v>0</v>
      </c>
      <c r="Q576">
        <v>0</v>
      </c>
      <c r="R576">
        <v>1256.1600000000001</v>
      </c>
      <c r="S576">
        <v>0</v>
      </c>
      <c r="T576">
        <v>0</v>
      </c>
      <c r="U576">
        <v>0</v>
      </c>
      <c r="V576">
        <v>163.30080000000001</v>
      </c>
      <c r="W576">
        <v>1419.4608000000001</v>
      </c>
      <c r="X576" t="s">
        <v>8039</v>
      </c>
      <c r="Y576" t="s">
        <v>8236</v>
      </c>
      <c r="Z576" t="s">
        <v>8227</v>
      </c>
      <c r="AA576">
        <v>12.56</v>
      </c>
    </row>
    <row r="577" spans="1:27">
      <c r="A577" t="s">
        <v>8563</v>
      </c>
      <c r="B577" t="str">
        <f t="shared" si="28"/>
        <v>Mayo</v>
      </c>
      <c r="C577">
        <v>162</v>
      </c>
      <c r="D577">
        <v>2022</v>
      </c>
      <c r="E577" t="s">
        <v>8604</v>
      </c>
      <c r="F577" t="s">
        <v>7879</v>
      </c>
      <c r="G577" t="s">
        <v>0</v>
      </c>
      <c r="H577" t="str">
        <f t="shared" si="26"/>
        <v>CCF</v>
      </c>
      <c r="I577" t="str">
        <f t="shared" si="27"/>
        <v>Impreso por imprenta o tiquetes</v>
      </c>
      <c r="J577" s="81" t="s">
        <v>8765</v>
      </c>
      <c r="K577" s="81" t="s">
        <v>8039</v>
      </c>
      <c r="L577">
        <v>728580</v>
      </c>
      <c r="M577" t="s">
        <v>1512</v>
      </c>
      <c r="N577" t="s">
        <v>1513</v>
      </c>
      <c r="O577">
        <v>0</v>
      </c>
      <c r="P577">
        <v>0</v>
      </c>
      <c r="Q577">
        <v>0</v>
      </c>
      <c r="R577">
        <v>9.61</v>
      </c>
      <c r="S577">
        <v>0</v>
      </c>
      <c r="T577">
        <v>0</v>
      </c>
      <c r="U577">
        <v>0</v>
      </c>
      <c r="V577">
        <v>1.2493000000000001</v>
      </c>
      <c r="W577">
        <v>10.859299999999999</v>
      </c>
      <c r="X577" t="s">
        <v>8039</v>
      </c>
      <c r="Y577" t="s">
        <v>8236</v>
      </c>
      <c r="Z577" t="s">
        <v>8039</v>
      </c>
      <c r="AA577">
        <v>0</v>
      </c>
    </row>
    <row r="578" spans="1:27">
      <c r="A578" t="s">
        <v>8563</v>
      </c>
      <c r="B578" t="str">
        <f t="shared" si="28"/>
        <v>Mayo</v>
      </c>
      <c r="C578">
        <v>161</v>
      </c>
      <c r="D578">
        <v>2022</v>
      </c>
      <c r="E578" t="s">
        <v>8604</v>
      </c>
      <c r="F578" t="s">
        <v>7879</v>
      </c>
      <c r="G578" t="s">
        <v>0</v>
      </c>
      <c r="H578" t="str">
        <f t="shared" si="26"/>
        <v>CCF</v>
      </c>
      <c r="I578" t="str">
        <f t="shared" si="27"/>
        <v>Impreso por imprenta o tiquetes</v>
      </c>
      <c r="J578" s="81" t="s">
        <v>8765</v>
      </c>
      <c r="K578" s="81" t="s">
        <v>8039</v>
      </c>
      <c r="L578">
        <v>6649</v>
      </c>
      <c r="M578" t="s">
        <v>1494</v>
      </c>
      <c r="N578" t="s">
        <v>1495</v>
      </c>
      <c r="O578">
        <v>0</v>
      </c>
      <c r="P578">
        <v>0</v>
      </c>
      <c r="Q578">
        <v>0</v>
      </c>
      <c r="R578">
        <v>6.73</v>
      </c>
      <c r="S578">
        <v>0</v>
      </c>
      <c r="T578">
        <v>0</v>
      </c>
      <c r="U578">
        <v>0</v>
      </c>
      <c r="V578">
        <v>0.87490000000000012</v>
      </c>
      <c r="W578">
        <v>7.6049000000000007</v>
      </c>
      <c r="X578" t="s">
        <v>8039</v>
      </c>
      <c r="Y578" t="s">
        <v>8236</v>
      </c>
      <c r="Z578" t="s">
        <v>8039</v>
      </c>
      <c r="AA578">
        <v>0</v>
      </c>
    </row>
    <row r="579" spans="1:27">
      <c r="A579" t="s">
        <v>8563</v>
      </c>
      <c r="B579" t="str">
        <f t="shared" si="28"/>
        <v>Mayo</v>
      </c>
      <c r="C579">
        <v>160</v>
      </c>
      <c r="D579">
        <v>2022</v>
      </c>
      <c r="E579" t="s">
        <v>8604</v>
      </c>
      <c r="F579" t="s">
        <v>7879</v>
      </c>
      <c r="G579" t="s">
        <v>0</v>
      </c>
      <c r="H579" t="str">
        <f t="shared" ref="H579:H642" si="29">IF(G579="03","CCF",IF(G579="05","Nota de crédito",IF(G579="12","Factura",0)))</f>
        <v>CCF</v>
      </c>
      <c r="I579" t="str">
        <f t="shared" ref="I579:I642" si="30">IF(H579="CCF","Impreso por imprenta o tiquetes",IF(H579="Nota de crédito","Impreso por imprenta o tiquetes",IF(H579="Factura","Otros",0)))</f>
        <v>Impreso por imprenta o tiquetes</v>
      </c>
      <c r="J579" s="81" t="s">
        <v>8765</v>
      </c>
      <c r="K579" s="81" t="s">
        <v>8039</v>
      </c>
      <c r="L579">
        <v>1219603</v>
      </c>
      <c r="M579" t="s">
        <v>1526</v>
      </c>
      <c r="N579" t="s">
        <v>1527</v>
      </c>
      <c r="O579">
        <v>1.45</v>
      </c>
      <c r="P579">
        <v>0</v>
      </c>
      <c r="Q579">
        <v>0</v>
      </c>
      <c r="R579">
        <v>25.27</v>
      </c>
      <c r="S579">
        <v>0</v>
      </c>
      <c r="T579">
        <v>0</v>
      </c>
      <c r="U579">
        <v>0</v>
      </c>
      <c r="V579">
        <v>3.2850999999999999</v>
      </c>
      <c r="W579">
        <v>30.005099999999999</v>
      </c>
      <c r="X579" t="s">
        <v>8039</v>
      </c>
      <c r="Y579" t="s">
        <v>8236</v>
      </c>
      <c r="Z579" t="s">
        <v>8039</v>
      </c>
      <c r="AA579">
        <v>0</v>
      </c>
    </row>
    <row r="580" spans="1:27">
      <c r="A580" t="s">
        <v>8563</v>
      </c>
      <c r="B580" t="str">
        <f t="shared" si="28"/>
        <v>Mayo</v>
      </c>
      <c r="C580">
        <v>159</v>
      </c>
      <c r="D580">
        <v>2022</v>
      </c>
      <c r="E580" t="s">
        <v>8604</v>
      </c>
      <c r="F580" t="s">
        <v>7879</v>
      </c>
      <c r="G580" t="s">
        <v>0</v>
      </c>
      <c r="H580" t="str">
        <f t="shared" si="29"/>
        <v>CCF</v>
      </c>
      <c r="I580" t="str">
        <f t="shared" si="30"/>
        <v>Impreso por imprenta o tiquetes</v>
      </c>
      <c r="J580" s="81" t="s">
        <v>8765</v>
      </c>
      <c r="K580" s="81" t="s">
        <v>8039</v>
      </c>
      <c r="L580">
        <v>22166559</v>
      </c>
      <c r="M580" t="s">
        <v>1526</v>
      </c>
      <c r="N580" t="s">
        <v>1527</v>
      </c>
      <c r="O580">
        <v>3</v>
      </c>
      <c r="P580">
        <v>0</v>
      </c>
      <c r="Q580">
        <v>0</v>
      </c>
      <c r="R580">
        <v>54.56</v>
      </c>
      <c r="S580">
        <v>0</v>
      </c>
      <c r="T580">
        <v>0</v>
      </c>
      <c r="U580">
        <v>0</v>
      </c>
      <c r="V580">
        <v>7.0928000000000004</v>
      </c>
      <c r="W580">
        <v>64.652799999999999</v>
      </c>
      <c r="X580" t="s">
        <v>8039</v>
      </c>
      <c r="Y580" t="s">
        <v>8236</v>
      </c>
      <c r="Z580" t="s">
        <v>8039</v>
      </c>
      <c r="AA580">
        <v>0</v>
      </c>
    </row>
    <row r="581" spans="1:27">
      <c r="A581" t="s">
        <v>8563</v>
      </c>
      <c r="B581" t="str">
        <f t="shared" si="28"/>
        <v>Mayo</v>
      </c>
      <c r="C581">
        <v>158</v>
      </c>
      <c r="D581">
        <v>2022</v>
      </c>
      <c r="E581" t="s">
        <v>8604</v>
      </c>
      <c r="F581" t="s">
        <v>7879</v>
      </c>
      <c r="G581" t="s">
        <v>0</v>
      </c>
      <c r="H581" t="str">
        <f t="shared" si="29"/>
        <v>CCF</v>
      </c>
      <c r="I581" t="str">
        <f t="shared" si="30"/>
        <v>Impreso por imprenta o tiquetes</v>
      </c>
      <c r="J581" s="81" t="s">
        <v>8765</v>
      </c>
      <c r="K581" s="81" t="s">
        <v>8039</v>
      </c>
      <c r="L581">
        <v>14914</v>
      </c>
      <c r="M581" t="s">
        <v>1514</v>
      </c>
      <c r="N581" t="s">
        <v>1515</v>
      </c>
      <c r="O581">
        <v>0</v>
      </c>
      <c r="P581">
        <v>0</v>
      </c>
      <c r="Q581">
        <v>0</v>
      </c>
      <c r="R581">
        <v>1316</v>
      </c>
      <c r="S581">
        <v>0</v>
      </c>
      <c r="T581">
        <v>0</v>
      </c>
      <c r="U581">
        <v>0</v>
      </c>
      <c r="V581">
        <v>171.08</v>
      </c>
      <c r="W581">
        <v>1487.08</v>
      </c>
      <c r="X581" t="s">
        <v>8039</v>
      </c>
      <c r="Y581" t="s">
        <v>8236</v>
      </c>
      <c r="Z581" t="s">
        <v>8253</v>
      </c>
      <c r="AA581">
        <v>13.16</v>
      </c>
    </row>
    <row r="582" spans="1:27">
      <c r="A582" t="s">
        <v>8563</v>
      </c>
      <c r="B582" t="str">
        <f t="shared" si="28"/>
        <v>Mayo</v>
      </c>
      <c r="C582">
        <v>157</v>
      </c>
      <c r="D582">
        <v>2022</v>
      </c>
      <c r="E582" t="s">
        <v>8601</v>
      </c>
      <c r="F582" t="s">
        <v>7879</v>
      </c>
      <c r="G582" t="s">
        <v>0</v>
      </c>
      <c r="H582" t="str">
        <f t="shared" si="29"/>
        <v>CCF</v>
      </c>
      <c r="I582" t="str">
        <f t="shared" si="30"/>
        <v>Impreso por imprenta o tiquetes</v>
      </c>
      <c r="J582" s="81" t="s">
        <v>8765</v>
      </c>
      <c r="K582" s="81" t="s">
        <v>8039</v>
      </c>
      <c r="L582">
        <v>20595</v>
      </c>
      <c r="M582" t="s">
        <v>1539</v>
      </c>
      <c r="N582" t="s">
        <v>1540</v>
      </c>
      <c r="O582">
        <v>0</v>
      </c>
      <c r="P582">
        <v>0</v>
      </c>
      <c r="Q582">
        <v>0</v>
      </c>
      <c r="R582">
        <v>364.06</v>
      </c>
      <c r="S582">
        <v>0</v>
      </c>
      <c r="T582">
        <v>0</v>
      </c>
      <c r="U582">
        <v>0</v>
      </c>
      <c r="V582">
        <v>47.327800000000003</v>
      </c>
      <c r="W582">
        <v>411.38780000000003</v>
      </c>
      <c r="X582" t="s">
        <v>8039</v>
      </c>
      <c r="Y582" t="s">
        <v>8236</v>
      </c>
      <c r="Z582" t="s">
        <v>8039</v>
      </c>
      <c r="AA582">
        <v>0</v>
      </c>
    </row>
    <row r="583" spans="1:27">
      <c r="A583" t="s">
        <v>8563</v>
      </c>
      <c r="B583" t="str">
        <f t="shared" si="28"/>
        <v>Mayo</v>
      </c>
      <c r="C583">
        <v>156</v>
      </c>
      <c r="D583">
        <v>2022</v>
      </c>
      <c r="E583" t="s">
        <v>8601</v>
      </c>
      <c r="F583" t="s">
        <v>7879</v>
      </c>
      <c r="G583" t="s">
        <v>0</v>
      </c>
      <c r="H583" t="str">
        <f t="shared" si="29"/>
        <v>CCF</v>
      </c>
      <c r="I583" t="str">
        <f t="shared" si="30"/>
        <v>Impreso por imprenta o tiquetes</v>
      </c>
      <c r="J583" s="81" t="s">
        <v>8765</v>
      </c>
      <c r="K583" s="81" t="s">
        <v>8039</v>
      </c>
      <c r="L583">
        <v>256</v>
      </c>
      <c r="M583" t="s">
        <v>7836</v>
      </c>
      <c r="N583" t="s">
        <v>7850</v>
      </c>
      <c r="O583">
        <v>0</v>
      </c>
      <c r="P583">
        <v>0</v>
      </c>
      <c r="Q583">
        <v>0</v>
      </c>
      <c r="R583">
        <v>350</v>
      </c>
      <c r="S583">
        <v>0</v>
      </c>
      <c r="T583">
        <v>0</v>
      </c>
      <c r="U583">
        <v>0</v>
      </c>
      <c r="V583">
        <v>45.5</v>
      </c>
      <c r="W583">
        <v>395.5</v>
      </c>
      <c r="X583" t="s">
        <v>8039</v>
      </c>
      <c r="Y583" t="s">
        <v>8236</v>
      </c>
      <c r="Z583" t="s">
        <v>8039</v>
      </c>
      <c r="AA583">
        <v>0</v>
      </c>
    </row>
    <row r="584" spans="1:27">
      <c r="A584" t="s">
        <v>8563</v>
      </c>
      <c r="B584" t="str">
        <f t="shared" si="28"/>
        <v>Mayo</v>
      </c>
      <c r="C584">
        <v>155</v>
      </c>
      <c r="D584">
        <v>2022</v>
      </c>
      <c r="E584" t="s">
        <v>8601</v>
      </c>
      <c r="F584" t="s">
        <v>7879</v>
      </c>
      <c r="G584" t="s">
        <v>0</v>
      </c>
      <c r="H584" t="str">
        <f t="shared" si="29"/>
        <v>CCF</v>
      </c>
      <c r="I584" t="str">
        <f t="shared" si="30"/>
        <v>Impreso por imprenta o tiquetes</v>
      </c>
      <c r="J584" s="81" t="s">
        <v>8765</v>
      </c>
      <c r="K584" s="81" t="s">
        <v>8039</v>
      </c>
      <c r="L584">
        <v>1487</v>
      </c>
      <c r="M584" t="s">
        <v>8660</v>
      </c>
      <c r="N584" t="s">
        <v>8661</v>
      </c>
      <c r="O584">
        <v>0</v>
      </c>
      <c r="P584">
        <v>0</v>
      </c>
      <c r="Q584">
        <v>0</v>
      </c>
      <c r="R584">
        <v>77.88</v>
      </c>
      <c r="S584">
        <v>0</v>
      </c>
      <c r="T584">
        <v>0</v>
      </c>
      <c r="U584">
        <v>0</v>
      </c>
      <c r="V584">
        <v>10.1244</v>
      </c>
      <c r="W584">
        <v>88.00439999999999</v>
      </c>
      <c r="X584" t="s">
        <v>8039</v>
      </c>
      <c r="Y584" t="s">
        <v>8236</v>
      </c>
      <c r="Z584" t="s">
        <v>8039</v>
      </c>
      <c r="AA584">
        <v>0</v>
      </c>
    </row>
    <row r="585" spans="1:27">
      <c r="A585" t="s">
        <v>8563</v>
      </c>
      <c r="B585" t="str">
        <f t="shared" si="28"/>
        <v>Mayo</v>
      </c>
      <c r="C585">
        <v>154</v>
      </c>
      <c r="D585">
        <v>2022</v>
      </c>
      <c r="E585" t="s">
        <v>8601</v>
      </c>
      <c r="F585" t="s">
        <v>7879</v>
      </c>
      <c r="G585" t="s">
        <v>0</v>
      </c>
      <c r="H585" t="str">
        <f t="shared" si="29"/>
        <v>CCF</v>
      </c>
      <c r="I585" t="str">
        <f t="shared" si="30"/>
        <v>Impreso por imprenta o tiquetes</v>
      </c>
      <c r="J585" s="81" t="s">
        <v>8765</v>
      </c>
      <c r="K585" s="81" t="s">
        <v>8039</v>
      </c>
      <c r="L585">
        <v>97</v>
      </c>
      <c r="M585" t="s">
        <v>8367</v>
      </c>
      <c r="N585" t="s">
        <v>8368</v>
      </c>
      <c r="O585">
        <v>0</v>
      </c>
      <c r="P585">
        <v>0</v>
      </c>
      <c r="Q585">
        <v>0</v>
      </c>
      <c r="R585">
        <v>6</v>
      </c>
      <c r="S585">
        <v>0</v>
      </c>
      <c r="T585">
        <v>0</v>
      </c>
      <c r="U585">
        <v>0</v>
      </c>
      <c r="V585">
        <v>0.78</v>
      </c>
      <c r="W585">
        <v>6.78</v>
      </c>
      <c r="X585" t="s">
        <v>8039</v>
      </c>
      <c r="Y585" t="s">
        <v>8236</v>
      </c>
      <c r="Z585" t="s">
        <v>8039</v>
      </c>
      <c r="AA585">
        <v>0</v>
      </c>
    </row>
    <row r="586" spans="1:27">
      <c r="A586" t="s">
        <v>8563</v>
      </c>
      <c r="B586" t="str">
        <f t="shared" si="28"/>
        <v>Mayo</v>
      </c>
      <c r="C586">
        <v>153</v>
      </c>
      <c r="D586">
        <v>2022</v>
      </c>
      <c r="E586" t="s">
        <v>8601</v>
      </c>
      <c r="F586" t="s">
        <v>7879</v>
      </c>
      <c r="G586" t="s">
        <v>0</v>
      </c>
      <c r="H586" t="str">
        <f t="shared" si="29"/>
        <v>CCF</v>
      </c>
      <c r="I586" t="str">
        <f t="shared" si="30"/>
        <v>Impreso por imprenta o tiquetes</v>
      </c>
      <c r="J586" s="81" t="s">
        <v>8765</v>
      </c>
      <c r="K586" s="81" t="s">
        <v>8039</v>
      </c>
      <c r="L586">
        <v>2812923</v>
      </c>
      <c r="M586" t="s">
        <v>1489</v>
      </c>
      <c r="N586" t="s">
        <v>1490</v>
      </c>
      <c r="O586">
        <v>0</v>
      </c>
      <c r="P586">
        <v>0</v>
      </c>
      <c r="Q586">
        <v>0</v>
      </c>
      <c r="R586">
        <v>74.150000000000006</v>
      </c>
      <c r="S586">
        <v>0</v>
      </c>
      <c r="T586">
        <v>0</v>
      </c>
      <c r="U586">
        <v>0</v>
      </c>
      <c r="V586">
        <v>9.6395000000000017</v>
      </c>
      <c r="W586">
        <v>83.789500000000004</v>
      </c>
      <c r="X586" t="s">
        <v>8039</v>
      </c>
      <c r="Y586" t="s">
        <v>8236</v>
      </c>
      <c r="Z586" t="s">
        <v>8039</v>
      </c>
      <c r="AA586">
        <v>0</v>
      </c>
    </row>
    <row r="587" spans="1:27">
      <c r="A587" t="s">
        <v>8563</v>
      </c>
      <c r="B587" t="str">
        <f t="shared" si="28"/>
        <v>Mayo</v>
      </c>
      <c r="C587">
        <v>152</v>
      </c>
      <c r="D587">
        <v>2022</v>
      </c>
      <c r="E587" t="s">
        <v>8601</v>
      </c>
      <c r="F587" t="s">
        <v>7879</v>
      </c>
      <c r="G587" t="s">
        <v>0</v>
      </c>
      <c r="H587" t="str">
        <f t="shared" si="29"/>
        <v>CCF</v>
      </c>
      <c r="I587" t="str">
        <f t="shared" si="30"/>
        <v>Impreso por imprenta o tiquetes</v>
      </c>
      <c r="J587" s="81" t="s">
        <v>8765</v>
      </c>
      <c r="K587" s="81" t="s">
        <v>8039</v>
      </c>
      <c r="L587">
        <v>19166</v>
      </c>
      <c r="M587" t="s">
        <v>6948</v>
      </c>
      <c r="N587" t="s">
        <v>6949</v>
      </c>
      <c r="O587">
        <v>0</v>
      </c>
      <c r="P587">
        <v>0</v>
      </c>
      <c r="Q587">
        <v>0</v>
      </c>
      <c r="R587">
        <v>106.96</v>
      </c>
      <c r="S587">
        <v>0</v>
      </c>
      <c r="T587">
        <v>0</v>
      </c>
      <c r="U587">
        <v>0</v>
      </c>
      <c r="V587">
        <v>13.9048</v>
      </c>
      <c r="W587">
        <v>120.86479999999999</v>
      </c>
      <c r="X587" t="s">
        <v>8039</v>
      </c>
      <c r="Y587" t="s">
        <v>8236</v>
      </c>
      <c r="Z587" t="s">
        <v>8039</v>
      </c>
      <c r="AA587">
        <v>0</v>
      </c>
    </row>
    <row r="588" spans="1:27">
      <c r="A588" t="s">
        <v>8563</v>
      </c>
      <c r="B588" t="str">
        <f t="shared" si="28"/>
        <v>Mayo</v>
      </c>
      <c r="C588">
        <v>151</v>
      </c>
      <c r="D588">
        <v>2022</v>
      </c>
      <c r="E588" t="s">
        <v>8600</v>
      </c>
      <c r="F588" t="s">
        <v>7879</v>
      </c>
      <c r="G588" t="s">
        <v>0</v>
      </c>
      <c r="H588" t="str">
        <f t="shared" si="29"/>
        <v>CCF</v>
      </c>
      <c r="I588" t="str">
        <f t="shared" si="30"/>
        <v>Impreso por imprenta o tiquetes</v>
      </c>
      <c r="J588" s="81" t="s">
        <v>8765</v>
      </c>
      <c r="K588" s="81" t="s">
        <v>8039</v>
      </c>
      <c r="L588">
        <v>200408</v>
      </c>
      <c r="M588" t="s">
        <v>1498</v>
      </c>
      <c r="N588" t="s">
        <v>1499</v>
      </c>
      <c r="O588">
        <v>0</v>
      </c>
      <c r="P588">
        <v>0</v>
      </c>
      <c r="Q588">
        <v>0</v>
      </c>
      <c r="R588">
        <v>69.22</v>
      </c>
      <c r="S588">
        <v>0</v>
      </c>
      <c r="T588">
        <v>0</v>
      </c>
      <c r="U588">
        <v>0</v>
      </c>
      <c r="V588">
        <v>8.9985999999999997</v>
      </c>
      <c r="W588">
        <v>78.218599999999995</v>
      </c>
      <c r="X588" t="s">
        <v>8039</v>
      </c>
      <c r="Y588" t="s">
        <v>8236</v>
      </c>
      <c r="Z588" t="s">
        <v>8039</v>
      </c>
      <c r="AA588">
        <v>0</v>
      </c>
    </row>
    <row r="589" spans="1:27">
      <c r="A589" t="s">
        <v>8563</v>
      </c>
      <c r="B589" t="str">
        <f t="shared" si="28"/>
        <v>Mayo</v>
      </c>
      <c r="C589">
        <v>150</v>
      </c>
      <c r="D589">
        <v>2022</v>
      </c>
      <c r="E589" t="s">
        <v>8600</v>
      </c>
      <c r="F589" t="s">
        <v>7879</v>
      </c>
      <c r="G589" t="s">
        <v>0</v>
      </c>
      <c r="H589" t="str">
        <f t="shared" si="29"/>
        <v>CCF</v>
      </c>
      <c r="I589" t="str">
        <f t="shared" si="30"/>
        <v>Impreso por imprenta o tiquetes</v>
      </c>
      <c r="J589" s="81" t="s">
        <v>8765</v>
      </c>
      <c r="K589" s="81" t="s">
        <v>8039</v>
      </c>
      <c r="L589">
        <v>2136994</v>
      </c>
      <c r="M589" t="s">
        <v>1526</v>
      </c>
      <c r="N589" t="s">
        <v>1527</v>
      </c>
      <c r="O589">
        <v>1.45</v>
      </c>
      <c r="P589">
        <v>0</v>
      </c>
      <c r="Q589">
        <v>0</v>
      </c>
      <c r="R589">
        <v>25.27</v>
      </c>
      <c r="S589">
        <v>0</v>
      </c>
      <c r="T589">
        <v>0</v>
      </c>
      <c r="U589">
        <v>0</v>
      </c>
      <c r="V589">
        <v>3.2850999999999999</v>
      </c>
      <c r="W589">
        <v>30.005099999999999</v>
      </c>
      <c r="X589" t="s">
        <v>8039</v>
      </c>
      <c r="Y589" t="s">
        <v>8236</v>
      </c>
      <c r="Z589" t="s">
        <v>8039</v>
      </c>
      <c r="AA589">
        <v>0</v>
      </c>
    </row>
    <row r="590" spans="1:27">
      <c r="A590" t="s">
        <v>8563</v>
      </c>
      <c r="B590" t="str">
        <f t="shared" si="28"/>
        <v>Mayo</v>
      </c>
      <c r="C590">
        <v>149</v>
      </c>
      <c r="D590">
        <v>2022</v>
      </c>
      <c r="E590" t="s">
        <v>8600</v>
      </c>
      <c r="F590" t="s">
        <v>7879</v>
      </c>
      <c r="G590" t="s">
        <v>0</v>
      </c>
      <c r="H590" t="str">
        <f t="shared" si="29"/>
        <v>CCF</v>
      </c>
      <c r="I590" t="str">
        <f t="shared" si="30"/>
        <v>Impreso por imprenta o tiquetes</v>
      </c>
      <c r="J590" s="81" t="s">
        <v>8765</v>
      </c>
      <c r="K590" s="81" t="s">
        <v>8039</v>
      </c>
      <c r="L590">
        <v>14551</v>
      </c>
      <c r="M590" t="s">
        <v>1678</v>
      </c>
      <c r="N590" t="s">
        <v>1679</v>
      </c>
      <c r="O590">
        <v>0</v>
      </c>
      <c r="P590">
        <v>0</v>
      </c>
      <c r="Q590">
        <v>0</v>
      </c>
      <c r="R590">
        <v>113.12</v>
      </c>
      <c r="S590">
        <v>0</v>
      </c>
      <c r="T590">
        <v>0</v>
      </c>
      <c r="U590">
        <v>0</v>
      </c>
      <c r="V590">
        <v>14.7056</v>
      </c>
      <c r="W590">
        <v>127.82560000000001</v>
      </c>
      <c r="X590" t="s">
        <v>8039</v>
      </c>
      <c r="Y590" t="s">
        <v>8236</v>
      </c>
      <c r="Z590" t="s">
        <v>8039</v>
      </c>
      <c r="AA590">
        <v>0</v>
      </c>
    </row>
    <row r="591" spans="1:27">
      <c r="A591" t="s">
        <v>8563</v>
      </c>
      <c r="B591" t="str">
        <f t="shared" si="28"/>
        <v>Mayo</v>
      </c>
      <c r="C591">
        <v>148</v>
      </c>
      <c r="D591">
        <v>2022</v>
      </c>
      <c r="E591" t="s">
        <v>8592</v>
      </c>
      <c r="F591" t="s">
        <v>7879</v>
      </c>
      <c r="G591" t="s">
        <v>0</v>
      </c>
      <c r="H591" t="str">
        <f t="shared" si="29"/>
        <v>CCF</v>
      </c>
      <c r="I591" t="str">
        <f t="shared" si="30"/>
        <v>Impreso por imprenta o tiquetes</v>
      </c>
      <c r="J591" s="81" t="s">
        <v>8765</v>
      </c>
      <c r="K591" s="81" t="s">
        <v>8039</v>
      </c>
      <c r="L591">
        <v>483</v>
      </c>
      <c r="M591" t="s">
        <v>7842</v>
      </c>
      <c r="N591" t="s">
        <v>7843</v>
      </c>
      <c r="O591">
        <v>0</v>
      </c>
      <c r="P591">
        <v>0</v>
      </c>
      <c r="Q591">
        <v>0</v>
      </c>
      <c r="R591">
        <v>61.95</v>
      </c>
      <c r="S591">
        <v>0</v>
      </c>
      <c r="T591">
        <v>0</v>
      </c>
      <c r="U591">
        <v>0</v>
      </c>
      <c r="V591">
        <v>8.0535000000000014</v>
      </c>
      <c r="W591">
        <v>70.003500000000003</v>
      </c>
      <c r="X591" t="s">
        <v>8039</v>
      </c>
      <c r="Y591" t="s">
        <v>8236</v>
      </c>
      <c r="Z591" t="s">
        <v>8039</v>
      </c>
      <c r="AA591">
        <v>0</v>
      </c>
    </row>
    <row r="592" spans="1:27">
      <c r="A592" t="s">
        <v>8563</v>
      </c>
      <c r="B592" t="str">
        <f t="shared" si="28"/>
        <v>Mayo</v>
      </c>
      <c r="C592">
        <v>147</v>
      </c>
      <c r="D592">
        <v>2022</v>
      </c>
      <c r="E592" t="s">
        <v>8592</v>
      </c>
      <c r="F592" t="s">
        <v>7879</v>
      </c>
      <c r="G592" t="s">
        <v>0</v>
      </c>
      <c r="H592" t="str">
        <f t="shared" si="29"/>
        <v>CCF</v>
      </c>
      <c r="I592" t="str">
        <f t="shared" si="30"/>
        <v>Impreso por imprenta o tiquetes</v>
      </c>
      <c r="J592" s="81" t="s">
        <v>8765</v>
      </c>
      <c r="K592" s="81" t="s">
        <v>8039</v>
      </c>
      <c r="L592">
        <v>68419</v>
      </c>
      <c r="M592" t="s">
        <v>1481</v>
      </c>
      <c r="N592" t="s">
        <v>1482</v>
      </c>
      <c r="O592">
        <v>0</v>
      </c>
      <c r="P592">
        <v>0</v>
      </c>
      <c r="Q592">
        <v>0</v>
      </c>
      <c r="R592">
        <v>30.83</v>
      </c>
      <c r="S592">
        <v>0</v>
      </c>
      <c r="T592">
        <v>0</v>
      </c>
      <c r="U592">
        <v>0</v>
      </c>
      <c r="V592">
        <v>4.0079000000000002</v>
      </c>
      <c r="W592">
        <v>34.837899999999998</v>
      </c>
      <c r="X592" t="s">
        <v>8039</v>
      </c>
      <c r="Y592" t="s">
        <v>8236</v>
      </c>
      <c r="Z592" t="s">
        <v>8039</v>
      </c>
      <c r="AA592">
        <v>0</v>
      </c>
    </row>
    <row r="593" spans="1:27">
      <c r="A593" t="s">
        <v>8563</v>
      </c>
      <c r="B593" t="str">
        <f t="shared" si="28"/>
        <v>Mayo</v>
      </c>
      <c r="C593">
        <v>146</v>
      </c>
      <c r="D593">
        <v>2022</v>
      </c>
      <c r="E593" t="s">
        <v>8592</v>
      </c>
      <c r="F593" t="s">
        <v>7879</v>
      </c>
      <c r="G593" t="s">
        <v>0</v>
      </c>
      <c r="H593" t="str">
        <f t="shared" si="29"/>
        <v>CCF</v>
      </c>
      <c r="I593" t="str">
        <f t="shared" si="30"/>
        <v>Impreso por imprenta o tiquetes</v>
      </c>
      <c r="J593" s="81" t="s">
        <v>8765</v>
      </c>
      <c r="K593" s="81" t="s">
        <v>8039</v>
      </c>
      <c r="L593">
        <v>475</v>
      </c>
      <c r="M593" t="s">
        <v>8573</v>
      </c>
      <c r="N593" t="s">
        <v>8574</v>
      </c>
      <c r="O593">
        <v>0</v>
      </c>
      <c r="P593">
        <v>0</v>
      </c>
      <c r="Q593">
        <v>0</v>
      </c>
      <c r="R593">
        <v>45.86</v>
      </c>
      <c r="S593">
        <v>0</v>
      </c>
      <c r="T593">
        <v>0</v>
      </c>
      <c r="U593">
        <v>0</v>
      </c>
      <c r="V593">
        <v>5.9618000000000002</v>
      </c>
      <c r="W593">
        <v>51.821799999999996</v>
      </c>
      <c r="X593" t="s">
        <v>8039</v>
      </c>
      <c r="Y593" t="s">
        <v>8236</v>
      </c>
      <c r="Z593" t="s">
        <v>8039</v>
      </c>
      <c r="AA593">
        <v>0</v>
      </c>
    </row>
    <row r="594" spans="1:27">
      <c r="A594" t="s">
        <v>8563</v>
      </c>
      <c r="B594" t="str">
        <f t="shared" si="28"/>
        <v>Mayo</v>
      </c>
      <c r="C594">
        <v>145</v>
      </c>
      <c r="D594">
        <v>2022</v>
      </c>
      <c r="E594" t="s">
        <v>8592</v>
      </c>
      <c r="F594" t="s">
        <v>7879</v>
      </c>
      <c r="G594" t="s">
        <v>0</v>
      </c>
      <c r="H594" t="str">
        <f t="shared" si="29"/>
        <v>CCF</v>
      </c>
      <c r="I594" t="str">
        <f t="shared" si="30"/>
        <v>Impreso por imprenta o tiquetes</v>
      </c>
      <c r="J594" s="81" t="s">
        <v>8765</v>
      </c>
      <c r="K594" s="81" t="s">
        <v>8039</v>
      </c>
      <c r="L594">
        <v>9603</v>
      </c>
      <c r="M594" t="s">
        <v>1196</v>
      </c>
      <c r="N594" t="s">
        <v>1197</v>
      </c>
      <c r="O594">
        <v>0</v>
      </c>
      <c r="P594">
        <v>0</v>
      </c>
      <c r="Q594">
        <v>0</v>
      </c>
      <c r="R594">
        <v>11121.6</v>
      </c>
      <c r="S594">
        <v>0</v>
      </c>
      <c r="T594">
        <v>0</v>
      </c>
      <c r="U594">
        <v>0</v>
      </c>
      <c r="V594">
        <v>1445.808</v>
      </c>
      <c r="W594">
        <v>12567.407999999999</v>
      </c>
      <c r="X594" t="s">
        <v>8039</v>
      </c>
      <c r="Y594" t="s">
        <v>8236</v>
      </c>
      <c r="Z594" t="s">
        <v>8227</v>
      </c>
      <c r="AA594">
        <v>111.22</v>
      </c>
    </row>
    <row r="595" spans="1:27">
      <c r="A595" t="s">
        <v>8563</v>
      </c>
      <c r="B595" t="str">
        <f t="shared" si="28"/>
        <v>Mayo</v>
      </c>
      <c r="C595">
        <v>144</v>
      </c>
      <c r="D595">
        <v>2022</v>
      </c>
      <c r="E595" t="s">
        <v>8592</v>
      </c>
      <c r="F595" t="s">
        <v>7879</v>
      </c>
      <c r="G595" t="s">
        <v>0</v>
      </c>
      <c r="H595" t="str">
        <f t="shared" si="29"/>
        <v>CCF</v>
      </c>
      <c r="I595" t="str">
        <f t="shared" si="30"/>
        <v>Impreso por imprenta o tiquetes</v>
      </c>
      <c r="J595" s="81" t="s">
        <v>8765</v>
      </c>
      <c r="K595" s="81" t="s">
        <v>8039</v>
      </c>
      <c r="L595">
        <v>261156</v>
      </c>
      <c r="M595" t="s">
        <v>2446</v>
      </c>
      <c r="N595" t="s">
        <v>2447</v>
      </c>
      <c r="O595">
        <v>1.46</v>
      </c>
      <c r="P595">
        <v>0</v>
      </c>
      <c r="Q595">
        <v>0</v>
      </c>
      <c r="R595">
        <v>25.26</v>
      </c>
      <c r="S595">
        <v>0</v>
      </c>
      <c r="T595">
        <v>0</v>
      </c>
      <c r="U595">
        <v>0</v>
      </c>
      <c r="V595">
        <v>3.2838000000000003</v>
      </c>
      <c r="W595">
        <v>30.003800000000002</v>
      </c>
      <c r="X595" t="s">
        <v>8039</v>
      </c>
      <c r="Y595" t="s">
        <v>8236</v>
      </c>
      <c r="Z595" t="s">
        <v>8039</v>
      </c>
      <c r="AA595">
        <v>0</v>
      </c>
    </row>
    <row r="596" spans="1:27">
      <c r="A596" t="s">
        <v>8563</v>
      </c>
      <c r="B596" t="str">
        <f t="shared" si="28"/>
        <v>Mayo</v>
      </c>
      <c r="C596">
        <v>143</v>
      </c>
      <c r="D596">
        <v>2022</v>
      </c>
      <c r="E596" t="s">
        <v>8586</v>
      </c>
      <c r="F596" t="s">
        <v>7879</v>
      </c>
      <c r="G596" t="s">
        <v>0</v>
      </c>
      <c r="H596" t="str">
        <f t="shared" si="29"/>
        <v>CCF</v>
      </c>
      <c r="I596" t="str">
        <f t="shared" si="30"/>
        <v>Impreso por imprenta o tiquetes</v>
      </c>
      <c r="J596" s="81" t="s">
        <v>8765</v>
      </c>
      <c r="K596" s="81" t="s">
        <v>8039</v>
      </c>
      <c r="L596">
        <v>9644</v>
      </c>
      <c r="M596" t="s">
        <v>1196</v>
      </c>
      <c r="N596" t="s">
        <v>1197</v>
      </c>
      <c r="O596">
        <v>0</v>
      </c>
      <c r="P596">
        <v>0</v>
      </c>
      <c r="Q596">
        <v>0</v>
      </c>
      <c r="R596">
        <v>105124.8</v>
      </c>
      <c r="S596">
        <v>0</v>
      </c>
      <c r="T596">
        <v>0</v>
      </c>
      <c r="U596">
        <v>0</v>
      </c>
      <c r="V596">
        <v>13666.224</v>
      </c>
      <c r="W596">
        <v>118791.024</v>
      </c>
      <c r="X596" t="s">
        <v>8039</v>
      </c>
      <c r="Y596" t="s">
        <v>8236</v>
      </c>
      <c r="Z596" t="s">
        <v>8227</v>
      </c>
      <c r="AA596">
        <v>1051.24</v>
      </c>
    </row>
    <row r="597" spans="1:27">
      <c r="A597" t="s">
        <v>8564</v>
      </c>
      <c r="B597" t="str">
        <f t="shared" si="28"/>
        <v>Junio</v>
      </c>
      <c r="C597">
        <v>142</v>
      </c>
      <c r="D597">
        <v>2022</v>
      </c>
      <c r="E597" t="s">
        <v>8401</v>
      </c>
      <c r="F597" t="s">
        <v>7879</v>
      </c>
      <c r="G597" t="s">
        <v>0</v>
      </c>
      <c r="H597" t="str">
        <f t="shared" si="29"/>
        <v>CCF</v>
      </c>
      <c r="I597" t="str">
        <f t="shared" si="30"/>
        <v>Impreso por imprenta o tiquetes</v>
      </c>
      <c r="J597" s="81" t="s">
        <v>8765</v>
      </c>
      <c r="K597" s="81" t="s">
        <v>8039</v>
      </c>
      <c r="L597">
        <v>82</v>
      </c>
      <c r="M597" t="s">
        <v>1711</v>
      </c>
      <c r="N597" t="s">
        <v>1712</v>
      </c>
      <c r="O597">
        <v>0</v>
      </c>
      <c r="P597">
        <v>0</v>
      </c>
      <c r="Q597">
        <v>0</v>
      </c>
      <c r="R597">
        <v>2293.6999999999998</v>
      </c>
      <c r="S597">
        <v>0</v>
      </c>
      <c r="T597">
        <v>0</v>
      </c>
      <c r="U597">
        <v>0</v>
      </c>
      <c r="V597">
        <v>298.18099999999998</v>
      </c>
      <c r="W597">
        <v>2591.8809999999999</v>
      </c>
      <c r="X597" t="s">
        <v>8039</v>
      </c>
      <c r="Y597" t="s">
        <v>8236</v>
      </c>
      <c r="Z597" t="s">
        <v>8039</v>
      </c>
      <c r="AA597">
        <v>0</v>
      </c>
    </row>
    <row r="598" spans="1:27">
      <c r="A598" t="s">
        <v>8564</v>
      </c>
      <c r="B598" t="str">
        <f t="shared" si="28"/>
        <v>Junio</v>
      </c>
      <c r="C598">
        <v>141</v>
      </c>
      <c r="D598">
        <v>2022</v>
      </c>
      <c r="E598" t="s">
        <v>8503</v>
      </c>
      <c r="F598" t="s">
        <v>7879</v>
      </c>
      <c r="G598" t="s">
        <v>0</v>
      </c>
      <c r="H598" t="str">
        <f t="shared" si="29"/>
        <v>CCF</v>
      </c>
      <c r="I598" t="str">
        <f t="shared" si="30"/>
        <v>Impreso por imprenta o tiquetes</v>
      </c>
      <c r="J598" s="81" t="s">
        <v>8765</v>
      </c>
      <c r="K598" s="81" t="s">
        <v>8039</v>
      </c>
      <c r="L598">
        <v>23675</v>
      </c>
      <c r="M598" t="s">
        <v>1517</v>
      </c>
      <c r="N598" t="s">
        <v>1518</v>
      </c>
      <c r="O598">
        <v>2.2799999999999998</v>
      </c>
      <c r="P598">
        <v>0</v>
      </c>
      <c r="Q598">
        <v>0</v>
      </c>
      <c r="R598">
        <v>39.58</v>
      </c>
      <c r="S598">
        <v>0</v>
      </c>
      <c r="T598">
        <v>0</v>
      </c>
      <c r="U598">
        <v>0</v>
      </c>
      <c r="V598">
        <v>5.1453999999999995</v>
      </c>
      <c r="W598">
        <v>47.005400000000002</v>
      </c>
      <c r="X598" t="s">
        <v>8039</v>
      </c>
      <c r="Y598" t="s">
        <v>8236</v>
      </c>
      <c r="Z598" t="s">
        <v>8039</v>
      </c>
      <c r="AA598">
        <v>0</v>
      </c>
    </row>
    <row r="599" spans="1:27">
      <c r="A599" t="s">
        <v>8564</v>
      </c>
      <c r="B599" t="str">
        <f t="shared" si="28"/>
        <v>Junio</v>
      </c>
      <c r="C599">
        <v>140</v>
      </c>
      <c r="D599">
        <v>2022</v>
      </c>
      <c r="E599" t="s">
        <v>8640</v>
      </c>
      <c r="F599" t="s">
        <v>7879</v>
      </c>
      <c r="G599" t="s">
        <v>0</v>
      </c>
      <c r="H599" t="str">
        <f t="shared" si="29"/>
        <v>CCF</v>
      </c>
      <c r="I599" t="str">
        <f t="shared" si="30"/>
        <v>Impreso por imprenta o tiquetes</v>
      </c>
      <c r="J599" s="81" t="s">
        <v>8765</v>
      </c>
      <c r="K599" s="81" t="s">
        <v>8039</v>
      </c>
      <c r="L599">
        <v>24605</v>
      </c>
      <c r="M599" t="s">
        <v>1517</v>
      </c>
      <c r="N599" t="s">
        <v>1518</v>
      </c>
      <c r="O599">
        <v>2.1</v>
      </c>
      <c r="P599">
        <v>0</v>
      </c>
      <c r="Q599">
        <v>0</v>
      </c>
      <c r="R599">
        <v>37.96</v>
      </c>
      <c r="S599">
        <v>0</v>
      </c>
      <c r="T599">
        <v>0</v>
      </c>
      <c r="U599">
        <v>0</v>
      </c>
      <c r="V599">
        <v>4.9348000000000001</v>
      </c>
      <c r="W599">
        <v>44.994800000000005</v>
      </c>
      <c r="X599" t="s">
        <v>8039</v>
      </c>
      <c r="Y599" t="s">
        <v>8236</v>
      </c>
      <c r="Z599" t="s">
        <v>8039</v>
      </c>
      <c r="AA599">
        <v>0</v>
      </c>
    </row>
    <row r="600" spans="1:27">
      <c r="A600" t="s">
        <v>8564</v>
      </c>
      <c r="B600" t="str">
        <f t="shared" si="28"/>
        <v>Junio</v>
      </c>
      <c r="C600">
        <v>139</v>
      </c>
      <c r="D600">
        <v>2022</v>
      </c>
      <c r="E600" t="s">
        <v>8629</v>
      </c>
      <c r="F600" t="s">
        <v>7879</v>
      </c>
      <c r="G600" t="s">
        <v>0</v>
      </c>
      <c r="H600" t="str">
        <f t="shared" si="29"/>
        <v>CCF</v>
      </c>
      <c r="I600" t="str">
        <f t="shared" si="30"/>
        <v>Impreso por imprenta o tiquetes</v>
      </c>
      <c r="J600" s="81" t="s">
        <v>8765</v>
      </c>
      <c r="K600" s="81" t="s">
        <v>8039</v>
      </c>
      <c r="L600">
        <v>16968</v>
      </c>
      <c r="M600" t="s">
        <v>8070</v>
      </c>
      <c r="N600" t="s">
        <v>8071</v>
      </c>
      <c r="O600">
        <v>2.21</v>
      </c>
      <c r="P600">
        <v>0</v>
      </c>
      <c r="Q600">
        <v>0</v>
      </c>
      <c r="R600">
        <v>39.64</v>
      </c>
      <c r="S600">
        <v>0</v>
      </c>
      <c r="T600">
        <v>0</v>
      </c>
      <c r="U600">
        <v>0</v>
      </c>
      <c r="V600">
        <v>5.1532</v>
      </c>
      <c r="W600">
        <v>47.0032</v>
      </c>
      <c r="X600" t="s">
        <v>8039</v>
      </c>
      <c r="Y600" t="s">
        <v>8236</v>
      </c>
      <c r="Z600" t="s">
        <v>8039</v>
      </c>
      <c r="AA600">
        <v>0</v>
      </c>
    </row>
    <row r="601" spans="1:27">
      <c r="A601" t="s">
        <v>8564</v>
      </c>
      <c r="B601" t="str">
        <f t="shared" si="28"/>
        <v>Junio</v>
      </c>
      <c r="C601">
        <v>138</v>
      </c>
      <c r="D601">
        <v>2022</v>
      </c>
      <c r="E601" t="s">
        <v>8625</v>
      </c>
      <c r="F601" t="s">
        <v>7879</v>
      </c>
      <c r="G601" t="s">
        <v>0</v>
      </c>
      <c r="H601" t="str">
        <f t="shared" si="29"/>
        <v>CCF</v>
      </c>
      <c r="I601" t="str">
        <f t="shared" si="30"/>
        <v>Impreso por imprenta o tiquetes</v>
      </c>
      <c r="J601" s="81" t="s">
        <v>8765</v>
      </c>
      <c r="K601" s="81" t="s">
        <v>8039</v>
      </c>
      <c r="L601">
        <v>50</v>
      </c>
      <c r="M601" t="s">
        <v>7896</v>
      </c>
      <c r="N601" t="s">
        <v>7897</v>
      </c>
      <c r="O601">
        <v>0</v>
      </c>
      <c r="P601">
        <v>0</v>
      </c>
      <c r="Q601">
        <v>0</v>
      </c>
      <c r="R601">
        <v>76.989999999999995</v>
      </c>
      <c r="S601">
        <v>0</v>
      </c>
      <c r="T601">
        <v>0</v>
      </c>
      <c r="U601">
        <v>0</v>
      </c>
      <c r="V601">
        <v>10.008699999999999</v>
      </c>
      <c r="W601">
        <v>86.998699999999999</v>
      </c>
      <c r="X601" t="s">
        <v>8039</v>
      </c>
      <c r="Y601" t="s">
        <v>8236</v>
      </c>
      <c r="Z601" t="s">
        <v>8039</v>
      </c>
      <c r="AA601">
        <v>0</v>
      </c>
    </row>
    <row r="602" spans="1:27">
      <c r="A602" t="s">
        <v>8564</v>
      </c>
      <c r="B602" t="str">
        <f t="shared" si="28"/>
        <v>Junio</v>
      </c>
      <c r="C602">
        <v>137</v>
      </c>
      <c r="D602">
        <v>2022</v>
      </c>
      <c r="E602" t="s">
        <v>8625</v>
      </c>
      <c r="F602" t="s">
        <v>7879</v>
      </c>
      <c r="G602" t="s">
        <v>0</v>
      </c>
      <c r="H602" t="str">
        <f t="shared" si="29"/>
        <v>CCF</v>
      </c>
      <c r="I602" t="str">
        <f t="shared" si="30"/>
        <v>Impreso por imprenta o tiquetes</v>
      </c>
      <c r="J602" s="81" t="s">
        <v>8765</v>
      </c>
      <c r="K602" s="81" t="s">
        <v>8039</v>
      </c>
      <c r="L602">
        <v>49</v>
      </c>
      <c r="M602" t="s">
        <v>7896</v>
      </c>
      <c r="N602" t="s">
        <v>7897</v>
      </c>
      <c r="O602">
        <v>0</v>
      </c>
      <c r="P602">
        <v>0</v>
      </c>
      <c r="Q602">
        <v>0</v>
      </c>
      <c r="R602">
        <v>237.4</v>
      </c>
      <c r="S602">
        <v>0</v>
      </c>
      <c r="T602">
        <v>0</v>
      </c>
      <c r="U602">
        <v>0</v>
      </c>
      <c r="V602">
        <v>30.862000000000002</v>
      </c>
      <c r="W602">
        <v>268.262</v>
      </c>
      <c r="X602" t="s">
        <v>8039</v>
      </c>
      <c r="Y602" t="s">
        <v>8236</v>
      </c>
      <c r="Z602" t="s">
        <v>8039</v>
      </c>
      <c r="AA602">
        <v>0</v>
      </c>
    </row>
    <row r="603" spans="1:27">
      <c r="A603" t="s">
        <v>8564</v>
      </c>
      <c r="B603" t="str">
        <f t="shared" si="28"/>
        <v>Junio</v>
      </c>
      <c r="C603">
        <v>136</v>
      </c>
      <c r="D603">
        <v>2022</v>
      </c>
      <c r="E603" t="s">
        <v>8622</v>
      </c>
      <c r="F603" t="s">
        <v>7879</v>
      </c>
      <c r="G603" t="s">
        <v>0</v>
      </c>
      <c r="H603" t="str">
        <f t="shared" si="29"/>
        <v>CCF</v>
      </c>
      <c r="I603" t="str">
        <f t="shared" si="30"/>
        <v>Impreso por imprenta o tiquetes</v>
      </c>
      <c r="J603" s="81" t="s">
        <v>8765</v>
      </c>
      <c r="K603" s="81" t="s">
        <v>8039</v>
      </c>
      <c r="L603">
        <v>1288</v>
      </c>
      <c r="M603" t="s">
        <v>1653</v>
      </c>
      <c r="N603" t="s">
        <v>1654</v>
      </c>
      <c r="O603">
        <v>0</v>
      </c>
      <c r="P603">
        <v>0</v>
      </c>
      <c r="Q603">
        <v>0</v>
      </c>
      <c r="R603">
        <v>13.17</v>
      </c>
      <c r="S603">
        <v>0</v>
      </c>
      <c r="T603">
        <v>0</v>
      </c>
      <c r="U603">
        <v>0</v>
      </c>
      <c r="V603">
        <v>1.7121</v>
      </c>
      <c r="W603">
        <v>14.882099999999999</v>
      </c>
      <c r="X603" t="s">
        <v>8039</v>
      </c>
      <c r="Y603" t="s">
        <v>8236</v>
      </c>
      <c r="Z603" t="s">
        <v>8039</v>
      </c>
      <c r="AA603">
        <v>0</v>
      </c>
    </row>
    <row r="604" spans="1:27">
      <c r="A604" t="s">
        <v>8564</v>
      </c>
      <c r="B604" t="str">
        <f t="shared" si="28"/>
        <v>Junio</v>
      </c>
      <c r="C604">
        <v>135</v>
      </c>
      <c r="D604">
        <v>2022</v>
      </c>
      <c r="E604" t="s">
        <v>8619</v>
      </c>
      <c r="F604" t="s">
        <v>7879</v>
      </c>
      <c r="G604" t="s">
        <v>0</v>
      </c>
      <c r="H604" t="str">
        <f t="shared" si="29"/>
        <v>CCF</v>
      </c>
      <c r="I604" t="str">
        <f t="shared" si="30"/>
        <v>Impreso por imprenta o tiquetes</v>
      </c>
      <c r="J604" s="81" t="s">
        <v>8765</v>
      </c>
      <c r="K604" s="81" t="s">
        <v>8039</v>
      </c>
      <c r="L604">
        <v>95</v>
      </c>
      <c r="M604" t="s">
        <v>1711</v>
      </c>
      <c r="N604" t="s">
        <v>1712</v>
      </c>
      <c r="O604">
        <v>0</v>
      </c>
      <c r="P604">
        <v>0</v>
      </c>
      <c r="Q604">
        <v>0</v>
      </c>
      <c r="R604">
        <v>5251.2</v>
      </c>
      <c r="S604">
        <v>0</v>
      </c>
      <c r="T604">
        <v>0</v>
      </c>
      <c r="U604">
        <v>0</v>
      </c>
      <c r="V604">
        <v>682.65599999999995</v>
      </c>
      <c r="W604">
        <v>5933.8559999999998</v>
      </c>
      <c r="X604" t="s">
        <v>8039</v>
      </c>
      <c r="Y604" t="s">
        <v>8236</v>
      </c>
      <c r="Z604" t="s">
        <v>8039</v>
      </c>
      <c r="AA604">
        <v>0</v>
      </c>
    </row>
    <row r="605" spans="1:27">
      <c r="A605" t="s">
        <v>8564</v>
      </c>
      <c r="B605" t="str">
        <f t="shared" si="28"/>
        <v>Junio</v>
      </c>
      <c r="C605">
        <v>134</v>
      </c>
      <c r="D605">
        <v>2022</v>
      </c>
      <c r="E605" t="s">
        <v>8652</v>
      </c>
      <c r="F605" t="s">
        <v>7879</v>
      </c>
      <c r="G605" t="s">
        <v>0</v>
      </c>
      <c r="H605" t="str">
        <f t="shared" si="29"/>
        <v>CCF</v>
      </c>
      <c r="I605" t="str">
        <f t="shared" si="30"/>
        <v>Impreso por imprenta o tiquetes</v>
      </c>
      <c r="J605" s="81" t="s">
        <v>8765</v>
      </c>
      <c r="K605" s="81" t="s">
        <v>8039</v>
      </c>
      <c r="L605">
        <v>148</v>
      </c>
      <c r="M605" t="s">
        <v>1689</v>
      </c>
      <c r="N605" t="s">
        <v>1690</v>
      </c>
      <c r="O605">
        <v>0</v>
      </c>
      <c r="P605">
        <v>0</v>
      </c>
      <c r="Q605">
        <v>0</v>
      </c>
      <c r="R605">
        <v>2021</v>
      </c>
      <c r="S605">
        <v>0</v>
      </c>
      <c r="T605">
        <v>0</v>
      </c>
      <c r="U605">
        <v>0</v>
      </c>
      <c r="V605">
        <v>262.73</v>
      </c>
      <c r="W605">
        <v>2283.73</v>
      </c>
      <c r="X605" t="s">
        <v>8039</v>
      </c>
      <c r="Y605" t="s">
        <v>8236</v>
      </c>
      <c r="Z605" t="s">
        <v>8039</v>
      </c>
      <c r="AA605">
        <v>0</v>
      </c>
    </row>
    <row r="606" spans="1:27">
      <c r="A606" t="s">
        <v>8564</v>
      </c>
      <c r="B606" t="str">
        <f t="shared" si="28"/>
        <v>Junio</v>
      </c>
      <c r="C606">
        <v>133</v>
      </c>
      <c r="D606">
        <v>2022</v>
      </c>
      <c r="E606" t="s">
        <v>8604</v>
      </c>
      <c r="F606" t="s">
        <v>7879</v>
      </c>
      <c r="G606" t="s">
        <v>0</v>
      </c>
      <c r="H606" t="str">
        <f t="shared" si="29"/>
        <v>CCF</v>
      </c>
      <c r="I606" t="str">
        <f t="shared" si="30"/>
        <v>Impreso por imprenta o tiquetes</v>
      </c>
      <c r="J606" s="81" t="s">
        <v>8765</v>
      </c>
      <c r="K606" s="81" t="s">
        <v>8039</v>
      </c>
      <c r="L606">
        <v>468561</v>
      </c>
      <c r="M606" t="s">
        <v>1547</v>
      </c>
      <c r="N606" t="s">
        <v>1548</v>
      </c>
      <c r="O606">
        <v>2.41</v>
      </c>
      <c r="P606">
        <v>0</v>
      </c>
      <c r="Q606">
        <v>0</v>
      </c>
      <c r="R606">
        <v>43.88</v>
      </c>
      <c r="S606">
        <v>0</v>
      </c>
      <c r="T606">
        <v>0</v>
      </c>
      <c r="U606">
        <v>0</v>
      </c>
      <c r="V606">
        <v>5.7044000000000006</v>
      </c>
      <c r="W606">
        <v>51.994400000000006</v>
      </c>
      <c r="X606" t="s">
        <v>8039</v>
      </c>
      <c r="Y606" t="s">
        <v>8236</v>
      </c>
      <c r="Z606" t="s">
        <v>8039</v>
      </c>
      <c r="AA606">
        <v>0</v>
      </c>
    </row>
    <row r="607" spans="1:27">
      <c r="A607" t="s">
        <v>8564</v>
      </c>
      <c r="B607" t="str">
        <f t="shared" si="28"/>
        <v>Junio</v>
      </c>
      <c r="C607">
        <v>132</v>
      </c>
      <c r="D607">
        <v>2022</v>
      </c>
      <c r="E607" t="s">
        <v>8604</v>
      </c>
      <c r="F607" t="s">
        <v>7879</v>
      </c>
      <c r="G607" t="s">
        <v>0</v>
      </c>
      <c r="H607" t="str">
        <f t="shared" si="29"/>
        <v>CCF</v>
      </c>
      <c r="I607" t="str">
        <f t="shared" si="30"/>
        <v>Impreso por imprenta o tiquetes</v>
      </c>
      <c r="J607" s="81" t="s">
        <v>8765</v>
      </c>
      <c r="K607" s="81" t="s">
        <v>8039</v>
      </c>
      <c r="L607">
        <v>13658</v>
      </c>
      <c r="M607" t="s">
        <v>1496</v>
      </c>
      <c r="N607" t="s">
        <v>1497</v>
      </c>
      <c r="O607">
        <v>1.88</v>
      </c>
      <c r="P607">
        <v>0</v>
      </c>
      <c r="Q607">
        <v>0</v>
      </c>
      <c r="R607">
        <v>33.74</v>
      </c>
      <c r="S607">
        <v>0</v>
      </c>
      <c r="T607">
        <v>0</v>
      </c>
      <c r="U607">
        <v>0</v>
      </c>
      <c r="V607">
        <v>4.3862000000000005</v>
      </c>
      <c r="W607">
        <v>40.006200000000007</v>
      </c>
      <c r="X607" t="s">
        <v>8039</v>
      </c>
      <c r="Y607" t="s">
        <v>8236</v>
      </c>
      <c r="Z607" t="s">
        <v>8039</v>
      </c>
      <c r="AA607">
        <v>0</v>
      </c>
    </row>
    <row r="608" spans="1:27">
      <c r="A608" t="s">
        <v>8564</v>
      </c>
      <c r="B608" t="str">
        <f t="shared" si="28"/>
        <v>Junio</v>
      </c>
      <c r="C608">
        <v>131</v>
      </c>
      <c r="D608">
        <v>2022</v>
      </c>
      <c r="E608" t="s">
        <v>8601</v>
      </c>
      <c r="F608" t="s">
        <v>7879</v>
      </c>
      <c r="G608" t="s">
        <v>0</v>
      </c>
      <c r="H608" t="str">
        <f t="shared" si="29"/>
        <v>CCF</v>
      </c>
      <c r="I608" t="str">
        <f t="shared" si="30"/>
        <v>Impreso por imprenta o tiquetes</v>
      </c>
      <c r="J608" s="81" t="s">
        <v>8765</v>
      </c>
      <c r="K608" s="81" t="s">
        <v>8039</v>
      </c>
      <c r="L608">
        <v>59</v>
      </c>
      <c r="M608" t="s">
        <v>1501</v>
      </c>
      <c r="N608" t="s">
        <v>1502</v>
      </c>
      <c r="O608">
        <v>0</v>
      </c>
      <c r="P608">
        <v>0</v>
      </c>
      <c r="Q608">
        <v>0</v>
      </c>
      <c r="R608">
        <v>13592.37</v>
      </c>
      <c r="S608">
        <v>0</v>
      </c>
      <c r="T608">
        <v>0</v>
      </c>
      <c r="U608">
        <v>0</v>
      </c>
      <c r="V608">
        <v>1767.0081000000002</v>
      </c>
      <c r="W608">
        <v>15359.378100000002</v>
      </c>
      <c r="X608" t="s">
        <v>8039</v>
      </c>
      <c r="Y608" t="s">
        <v>8236</v>
      </c>
      <c r="Z608" t="s">
        <v>8039</v>
      </c>
      <c r="AA608">
        <v>0</v>
      </c>
    </row>
    <row r="609" spans="1:27">
      <c r="A609" t="s">
        <v>8564</v>
      </c>
      <c r="B609" t="str">
        <f t="shared" si="28"/>
        <v>Junio</v>
      </c>
      <c r="C609">
        <v>130</v>
      </c>
      <c r="D609">
        <v>2022</v>
      </c>
      <c r="E609" t="s">
        <v>8699</v>
      </c>
      <c r="F609" t="s">
        <v>7879</v>
      </c>
      <c r="G609" t="s">
        <v>0</v>
      </c>
      <c r="H609" t="str">
        <f t="shared" si="29"/>
        <v>CCF</v>
      </c>
      <c r="I609" t="str">
        <f t="shared" si="30"/>
        <v>Impreso por imprenta o tiquetes</v>
      </c>
      <c r="J609" s="81" t="s">
        <v>8765</v>
      </c>
      <c r="K609" s="81" t="s">
        <v>8039</v>
      </c>
      <c r="L609">
        <v>437867</v>
      </c>
      <c r="M609" t="s">
        <v>1501</v>
      </c>
      <c r="N609" t="s">
        <v>1502</v>
      </c>
      <c r="O609">
        <v>1.64</v>
      </c>
      <c r="P609">
        <v>0</v>
      </c>
      <c r="Q609">
        <v>0</v>
      </c>
      <c r="R609">
        <v>29.52</v>
      </c>
      <c r="S609">
        <v>0</v>
      </c>
      <c r="T609">
        <v>0</v>
      </c>
      <c r="U609">
        <v>0</v>
      </c>
      <c r="V609">
        <v>3.8376000000000001</v>
      </c>
      <c r="W609">
        <v>34.997599999999998</v>
      </c>
      <c r="X609" t="s">
        <v>8039</v>
      </c>
      <c r="Y609" t="s">
        <v>8236</v>
      </c>
      <c r="Z609" t="s">
        <v>8039</v>
      </c>
      <c r="AA609">
        <v>0</v>
      </c>
    </row>
    <row r="610" spans="1:27">
      <c r="A610" t="s">
        <v>8564</v>
      </c>
      <c r="B610" t="str">
        <f t="shared" si="28"/>
        <v>Junio</v>
      </c>
      <c r="C610">
        <v>129</v>
      </c>
      <c r="D610">
        <v>2022</v>
      </c>
      <c r="E610" t="s">
        <v>8501</v>
      </c>
      <c r="F610" t="s">
        <v>7879</v>
      </c>
      <c r="G610" t="s">
        <v>0</v>
      </c>
      <c r="H610" t="str">
        <f t="shared" si="29"/>
        <v>CCF</v>
      </c>
      <c r="I610" t="str">
        <f t="shared" si="30"/>
        <v>Impreso por imprenta o tiquetes</v>
      </c>
      <c r="J610" s="81" t="s">
        <v>8765</v>
      </c>
      <c r="K610" s="81" t="s">
        <v>8039</v>
      </c>
      <c r="L610">
        <v>370</v>
      </c>
      <c r="M610" t="s">
        <v>130</v>
      </c>
      <c r="N610" t="s">
        <v>131</v>
      </c>
      <c r="O610">
        <v>0</v>
      </c>
      <c r="P610">
        <v>0</v>
      </c>
      <c r="Q610">
        <v>0</v>
      </c>
      <c r="R610">
        <v>1726.31</v>
      </c>
      <c r="S610">
        <v>0</v>
      </c>
      <c r="T610">
        <v>0</v>
      </c>
      <c r="U610">
        <v>0</v>
      </c>
      <c r="V610">
        <v>224.4203</v>
      </c>
      <c r="W610">
        <v>1950.7302999999999</v>
      </c>
      <c r="X610" t="s">
        <v>8039</v>
      </c>
      <c r="Y610" t="s">
        <v>8236</v>
      </c>
      <c r="Z610" t="s">
        <v>8039</v>
      </c>
      <c r="AA610">
        <v>0</v>
      </c>
    </row>
    <row r="611" spans="1:27">
      <c r="A611" t="s">
        <v>8564</v>
      </c>
      <c r="B611" t="str">
        <f t="shared" si="28"/>
        <v>Junio</v>
      </c>
      <c r="C611">
        <v>128</v>
      </c>
      <c r="D611">
        <v>2022</v>
      </c>
      <c r="E611" t="s">
        <v>8592</v>
      </c>
      <c r="F611" t="s">
        <v>7879</v>
      </c>
      <c r="G611" t="s">
        <v>0</v>
      </c>
      <c r="H611" t="str">
        <f t="shared" si="29"/>
        <v>CCF</v>
      </c>
      <c r="I611" t="str">
        <f t="shared" si="30"/>
        <v>Impreso por imprenta o tiquetes</v>
      </c>
      <c r="J611" s="81" t="s">
        <v>8765</v>
      </c>
      <c r="K611" s="81" t="s">
        <v>8039</v>
      </c>
      <c r="L611">
        <v>28347</v>
      </c>
      <c r="M611" t="s">
        <v>6187</v>
      </c>
      <c r="N611" t="s">
        <v>6188</v>
      </c>
      <c r="O611">
        <v>1.62</v>
      </c>
      <c r="P611">
        <v>0</v>
      </c>
      <c r="Q611">
        <v>0</v>
      </c>
      <c r="R611">
        <v>29.54</v>
      </c>
      <c r="S611">
        <v>0</v>
      </c>
      <c r="T611">
        <v>0</v>
      </c>
      <c r="U611">
        <v>0</v>
      </c>
      <c r="V611">
        <v>3.8401999999999998</v>
      </c>
      <c r="W611">
        <v>35.0002</v>
      </c>
      <c r="X611" t="s">
        <v>8039</v>
      </c>
      <c r="Y611" t="s">
        <v>8236</v>
      </c>
      <c r="Z611" t="s">
        <v>8039</v>
      </c>
      <c r="AA611">
        <v>0</v>
      </c>
    </row>
    <row r="612" spans="1:27">
      <c r="A612" t="s">
        <v>8564</v>
      </c>
      <c r="B612" t="str">
        <f t="shared" si="28"/>
        <v>Junio</v>
      </c>
      <c r="C612">
        <v>127</v>
      </c>
      <c r="D612">
        <v>2022</v>
      </c>
      <c r="E612" t="s">
        <v>8592</v>
      </c>
      <c r="F612" t="s">
        <v>7879</v>
      </c>
      <c r="G612" t="s">
        <v>0</v>
      </c>
      <c r="H612" t="str">
        <f t="shared" si="29"/>
        <v>CCF</v>
      </c>
      <c r="I612" t="str">
        <f t="shared" si="30"/>
        <v>Impreso por imprenta o tiquetes</v>
      </c>
      <c r="J612" s="81" t="s">
        <v>8765</v>
      </c>
      <c r="K612" s="81" t="s">
        <v>8039</v>
      </c>
      <c r="L612">
        <v>29113</v>
      </c>
      <c r="M612" t="s">
        <v>1517</v>
      </c>
      <c r="N612" t="s">
        <v>1518</v>
      </c>
      <c r="O612">
        <v>2.4900000000000002</v>
      </c>
      <c r="P612">
        <v>0</v>
      </c>
      <c r="Q612">
        <v>0</v>
      </c>
      <c r="R612">
        <v>44.7</v>
      </c>
      <c r="S612">
        <v>0</v>
      </c>
      <c r="T612">
        <v>0</v>
      </c>
      <c r="U612">
        <v>0</v>
      </c>
      <c r="V612">
        <v>5.8110000000000008</v>
      </c>
      <c r="W612">
        <v>53.001000000000005</v>
      </c>
      <c r="X612" t="s">
        <v>8039</v>
      </c>
      <c r="Y612" t="s">
        <v>8236</v>
      </c>
      <c r="Z612" t="s">
        <v>8039</v>
      </c>
      <c r="AA612">
        <v>0</v>
      </c>
    </row>
    <row r="613" spans="1:27">
      <c r="A613" t="s">
        <v>8564</v>
      </c>
      <c r="B613" t="str">
        <f t="shared" si="28"/>
        <v>Junio</v>
      </c>
      <c r="C613">
        <v>126</v>
      </c>
      <c r="D613">
        <v>2022</v>
      </c>
      <c r="E613" t="s">
        <v>8592</v>
      </c>
      <c r="F613" t="s">
        <v>7879</v>
      </c>
      <c r="G613" t="s">
        <v>0</v>
      </c>
      <c r="H613" t="str">
        <f t="shared" si="29"/>
        <v>CCF</v>
      </c>
      <c r="I613" t="str">
        <f t="shared" si="30"/>
        <v>Impreso por imprenta o tiquetes</v>
      </c>
      <c r="J613" s="81" t="s">
        <v>8765</v>
      </c>
      <c r="K613" s="81" t="s">
        <v>8039</v>
      </c>
      <c r="L613">
        <v>657</v>
      </c>
      <c r="M613" t="s">
        <v>130</v>
      </c>
      <c r="N613" t="s">
        <v>131</v>
      </c>
      <c r="O613">
        <v>0</v>
      </c>
      <c r="P613">
        <v>0</v>
      </c>
      <c r="Q613">
        <v>0</v>
      </c>
      <c r="R613">
        <v>2702.23</v>
      </c>
      <c r="S613">
        <v>0</v>
      </c>
      <c r="T613">
        <v>0</v>
      </c>
      <c r="U613">
        <v>0</v>
      </c>
      <c r="V613">
        <v>351.28989999999999</v>
      </c>
      <c r="W613">
        <v>3053.5199000000002</v>
      </c>
      <c r="X613" t="s">
        <v>8039</v>
      </c>
      <c r="Y613" t="s">
        <v>8236</v>
      </c>
      <c r="Z613" t="s">
        <v>8039</v>
      </c>
      <c r="AA613">
        <v>0</v>
      </c>
    </row>
    <row r="614" spans="1:27">
      <c r="A614" t="s">
        <v>8564</v>
      </c>
      <c r="B614" t="str">
        <f t="shared" si="28"/>
        <v>Junio</v>
      </c>
      <c r="C614">
        <v>125</v>
      </c>
      <c r="D614">
        <v>2022</v>
      </c>
      <c r="E614" t="s">
        <v>8586</v>
      </c>
      <c r="F614" t="s">
        <v>7879</v>
      </c>
      <c r="G614" t="s">
        <v>0</v>
      </c>
      <c r="H614" t="str">
        <f t="shared" si="29"/>
        <v>CCF</v>
      </c>
      <c r="I614" t="str">
        <f t="shared" si="30"/>
        <v>Impreso por imprenta o tiquetes</v>
      </c>
      <c r="J614" s="81" t="s">
        <v>8765</v>
      </c>
      <c r="K614" s="81" t="s">
        <v>8039</v>
      </c>
      <c r="L614">
        <v>5311414</v>
      </c>
      <c r="M614" t="s">
        <v>1968</v>
      </c>
      <c r="N614" t="s">
        <v>1969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0.13</v>
      </c>
      <c r="W614">
        <v>1.1299999999999999</v>
      </c>
      <c r="X614" t="s">
        <v>8039</v>
      </c>
      <c r="Y614" t="s">
        <v>8236</v>
      </c>
      <c r="Z614" t="s">
        <v>8039</v>
      </c>
      <c r="AA614">
        <v>0</v>
      </c>
    </row>
    <row r="615" spans="1:27">
      <c r="A615" t="s">
        <v>8564</v>
      </c>
      <c r="B615" t="str">
        <f t="shared" si="28"/>
        <v>Junio</v>
      </c>
      <c r="C615">
        <v>124</v>
      </c>
      <c r="D615">
        <v>2022</v>
      </c>
      <c r="E615" t="s">
        <v>8586</v>
      </c>
      <c r="F615" t="s">
        <v>7879</v>
      </c>
      <c r="G615" t="s">
        <v>0</v>
      </c>
      <c r="H615" t="str">
        <f t="shared" si="29"/>
        <v>CCF</v>
      </c>
      <c r="I615" t="str">
        <f t="shared" si="30"/>
        <v>Impreso por imprenta o tiquetes</v>
      </c>
      <c r="J615" s="81" t="s">
        <v>8765</v>
      </c>
      <c r="K615" s="81" t="s">
        <v>8039</v>
      </c>
      <c r="L615">
        <v>3818024</v>
      </c>
      <c r="M615" t="s">
        <v>1678</v>
      </c>
      <c r="N615" t="s">
        <v>1679</v>
      </c>
      <c r="O615">
        <v>0</v>
      </c>
      <c r="P615">
        <v>0</v>
      </c>
      <c r="Q615">
        <v>0</v>
      </c>
      <c r="R615">
        <v>540.96</v>
      </c>
      <c r="S615">
        <v>0</v>
      </c>
      <c r="T615">
        <v>0</v>
      </c>
      <c r="U615">
        <v>0</v>
      </c>
      <c r="V615">
        <v>70.32480000000001</v>
      </c>
      <c r="W615">
        <v>611.28480000000002</v>
      </c>
      <c r="X615" t="s">
        <v>8039</v>
      </c>
      <c r="Y615" t="s">
        <v>8236</v>
      </c>
      <c r="Z615" t="s">
        <v>8039</v>
      </c>
      <c r="AA615">
        <v>0</v>
      </c>
    </row>
    <row r="616" spans="1:27">
      <c r="A616" t="s">
        <v>8564</v>
      </c>
      <c r="B616" t="str">
        <f t="shared" si="28"/>
        <v>Junio</v>
      </c>
      <c r="C616">
        <v>123</v>
      </c>
      <c r="D616">
        <v>2022</v>
      </c>
      <c r="E616" t="s">
        <v>8586</v>
      </c>
      <c r="F616" t="s">
        <v>7879</v>
      </c>
      <c r="G616" t="s">
        <v>0</v>
      </c>
      <c r="H616" t="str">
        <f t="shared" si="29"/>
        <v>CCF</v>
      </c>
      <c r="I616" t="str">
        <f t="shared" si="30"/>
        <v>Impreso por imprenta o tiquetes</v>
      </c>
      <c r="J616" s="81" t="s">
        <v>8765</v>
      </c>
      <c r="K616" s="81" t="s">
        <v>8039</v>
      </c>
      <c r="L616">
        <v>3799317</v>
      </c>
      <c r="M616" t="s">
        <v>1678</v>
      </c>
      <c r="N616" t="s">
        <v>1679</v>
      </c>
      <c r="O616">
        <v>0</v>
      </c>
      <c r="P616">
        <v>0</v>
      </c>
      <c r="Q616">
        <v>0</v>
      </c>
      <c r="R616">
        <v>222.98</v>
      </c>
      <c r="S616">
        <v>0</v>
      </c>
      <c r="T616">
        <v>0</v>
      </c>
      <c r="U616">
        <v>0</v>
      </c>
      <c r="V616">
        <v>28.987400000000001</v>
      </c>
      <c r="W616">
        <v>251.9674</v>
      </c>
      <c r="X616" t="s">
        <v>8039</v>
      </c>
      <c r="Y616" t="s">
        <v>8236</v>
      </c>
      <c r="Z616" t="s">
        <v>8039</v>
      </c>
      <c r="AA616">
        <v>0</v>
      </c>
    </row>
    <row r="617" spans="1:27">
      <c r="A617" t="s">
        <v>8564</v>
      </c>
      <c r="B617" t="str">
        <f t="shared" si="28"/>
        <v>Junio</v>
      </c>
      <c r="C617">
        <v>122</v>
      </c>
      <c r="D617">
        <v>2022</v>
      </c>
      <c r="E617" t="s">
        <v>8586</v>
      </c>
      <c r="F617" t="s">
        <v>7879</v>
      </c>
      <c r="G617" t="s">
        <v>0</v>
      </c>
      <c r="H617" t="str">
        <f t="shared" si="29"/>
        <v>CCF</v>
      </c>
      <c r="I617" t="str">
        <f t="shared" si="30"/>
        <v>Impreso por imprenta o tiquetes</v>
      </c>
      <c r="J617" s="81" t="s">
        <v>8765</v>
      </c>
      <c r="K617" s="81" t="s">
        <v>8039</v>
      </c>
      <c r="L617">
        <v>11271</v>
      </c>
      <c r="M617" t="s">
        <v>1503</v>
      </c>
      <c r="N617" t="s">
        <v>1504</v>
      </c>
      <c r="O617">
        <v>0</v>
      </c>
      <c r="P617">
        <v>0</v>
      </c>
      <c r="Q617">
        <v>0</v>
      </c>
      <c r="R617">
        <v>2296.56</v>
      </c>
      <c r="S617">
        <v>0</v>
      </c>
      <c r="T617">
        <v>0</v>
      </c>
      <c r="U617">
        <v>0</v>
      </c>
      <c r="V617">
        <v>298.55279999999999</v>
      </c>
      <c r="W617">
        <v>2595.1127999999999</v>
      </c>
      <c r="X617" t="s">
        <v>8039</v>
      </c>
      <c r="Y617" t="s">
        <v>8236</v>
      </c>
      <c r="Z617" t="s">
        <v>8039</v>
      </c>
      <c r="AA617">
        <v>0</v>
      </c>
    </row>
    <row r="618" spans="1:27">
      <c r="A618" t="s">
        <v>8564</v>
      </c>
      <c r="B618" t="str">
        <f t="shared" si="28"/>
        <v>Junio</v>
      </c>
      <c r="C618">
        <v>121</v>
      </c>
      <c r="D618">
        <v>2022</v>
      </c>
      <c r="E618" t="s">
        <v>8586</v>
      </c>
      <c r="F618" t="s">
        <v>7879</v>
      </c>
      <c r="G618" t="s">
        <v>0</v>
      </c>
      <c r="H618" t="str">
        <f t="shared" si="29"/>
        <v>CCF</v>
      </c>
      <c r="I618" t="str">
        <f t="shared" si="30"/>
        <v>Impreso por imprenta o tiquetes</v>
      </c>
      <c r="J618" s="81" t="s">
        <v>8765</v>
      </c>
      <c r="K618" s="81" t="s">
        <v>8039</v>
      </c>
      <c r="L618">
        <v>3122</v>
      </c>
      <c r="M618" t="s">
        <v>1560</v>
      </c>
      <c r="N618" t="s">
        <v>1561</v>
      </c>
      <c r="O618">
        <v>0</v>
      </c>
      <c r="P618">
        <v>0</v>
      </c>
      <c r="Q618">
        <v>0</v>
      </c>
      <c r="R618">
        <v>178.55</v>
      </c>
      <c r="S618">
        <v>0</v>
      </c>
      <c r="T618">
        <v>0</v>
      </c>
      <c r="U618">
        <v>0</v>
      </c>
      <c r="V618">
        <v>23.211500000000001</v>
      </c>
      <c r="W618">
        <v>201.76150000000001</v>
      </c>
      <c r="X618" t="s">
        <v>8039</v>
      </c>
      <c r="Y618" t="s">
        <v>8236</v>
      </c>
      <c r="Z618" t="s">
        <v>8039</v>
      </c>
      <c r="AA618">
        <v>0</v>
      </c>
    </row>
    <row r="619" spans="1:27">
      <c r="A619" t="s">
        <v>8564</v>
      </c>
      <c r="B619" t="str">
        <f t="shared" si="28"/>
        <v>Junio</v>
      </c>
      <c r="C619">
        <v>120</v>
      </c>
      <c r="D619">
        <v>2022</v>
      </c>
      <c r="E619" t="s">
        <v>8586</v>
      </c>
      <c r="F619" t="s">
        <v>7879</v>
      </c>
      <c r="G619" t="s">
        <v>0</v>
      </c>
      <c r="H619" t="str">
        <f t="shared" si="29"/>
        <v>CCF</v>
      </c>
      <c r="I619" t="str">
        <f t="shared" si="30"/>
        <v>Impreso por imprenta o tiquetes</v>
      </c>
      <c r="J619" s="81" t="s">
        <v>8765</v>
      </c>
      <c r="K619" s="81" t="s">
        <v>8039</v>
      </c>
      <c r="L619">
        <v>470605</v>
      </c>
      <c r="M619" t="s">
        <v>3583</v>
      </c>
      <c r="N619" t="s">
        <v>3584</v>
      </c>
      <c r="O619">
        <v>0</v>
      </c>
      <c r="P619">
        <v>0</v>
      </c>
      <c r="Q619">
        <v>0</v>
      </c>
      <c r="R619">
        <v>8.73</v>
      </c>
      <c r="S619">
        <v>0</v>
      </c>
      <c r="T619">
        <v>0</v>
      </c>
      <c r="U619">
        <v>0</v>
      </c>
      <c r="V619">
        <v>1.1349</v>
      </c>
      <c r="W619">
        <v>9.8649000000000004</v>
      </c>
      <c r="X619" t="s">
        <v>8039</v>
      </c>
      <c r="Y619" t="s">
        <v>8236</v>
      </c>
      <c r="Z619" t="s">
        <v>8039</v>
      </c>
      <c r="AA619">
        <v>0</v>
      </c>
    </row>
    <row r="620" spans="1:27">
      <c r="A620" t="s">
        <v>8564</v>
      </c>
      <c r="B620" t="str">
        <f t="shared" ref="B620:B683" si="31">IF(A620="ENERO",REPLACE(A620,2,4,"nero"),IF(A620="FEBRERO",REPLACE(A620,2,6,"ebrero"),IF(A620="MARZO",REPLACE(A620,2,4,"arzo"),IF(A620="ABRIL",REPLACE(A620,2,4,"bril"),IF(A620="MAYO",REPLACE(A620,2,3,"ayo"),IF(A620="JUNIO",REPLACE(A620,2,4,"unio"),0))))))</f>
        <v>Junio</v>
      </c>
      <c r="C620">
        <v>119</v>
      </c>
      <c r="D620">
        <v>2022</v>
      </c>
      <c r="E620" t="s">
        <v>8698</v>
      </c>
      <c r="F620" t="s">
        <v>7879</v>
      </c>
      <c r="G620" t="s">
        <v>0</v>
      </c>
      <c r="H620" t="str">
        <f t="shared" si="29"/>
        <v>CCF</v>
      </c>
      <c r="I620" t="str">
        <f t="shared" si="30"/>
        <v>Impreso por imprenta o tiquetes</v>
      </c>
      <c r="J620" s="81" t="s">
        <v>8765</v>
      </c>
      <c r="K620" s="81" t="s">
        <v>8039</v>
      </c>
      <c r="L620">
        <v>523</v>
      </c>
      <c r="M620" t="s">
        <v>5989</v>
      </c>
      <c r="N620" t="s">
        <v>5990</v>
      </c>
      <c r="O620">
        <v>0</v>
      </c>
      <c r="P620">
        <v>0</v>
      </c>
      <c r="Q620">
        <v>0</v>
      </c>
      <c r="R620">
        <v>89.96</v>
      </c>
      <c r="S620">
        <v>0</v>
      </c>
      <c r="T620">
        <v>0</v>
      </c>
      <c r="U620">
        <v>0</v>
      </c>
      <c r="V620">
        <v>11.694799999999999</v>
      </c>
      <c r="W620">
        <v>101.65479999999999</v>
      </c>
      <c r="X620" t="s">
        <v>8039</v>
      </c>
      <c r="Y620" t="s">
        <v>8236</v>
      </c>
      <c r="Z620" t="s">
        <v>8039</v>
      </c>
      <c r="AA620">
        <v>0</v>
      </c>
    </row>
    <row r="621" spans="1:27">
      <c r="A621" t="s">
        <v>8564</v>
      </c>
      <c r="B621" t="str">
        <f t="shared" si="31"/>
        <v>Junio</v>
      </c>
      <c r="C621">
        <v>118</v>
      </c>
      <c r="D621">
        <v>2022</v>
      </c>
      <c r="E621" t="s">
        <v>8698</v>
      </c>
      <c r="F621" t="s">
        <v>7879</v>
      </c>
      <c r="G621" t="s">
        <v>0</v>
      </c>
      <c r="H621" t="str">
        <f t="shared" si="29"/>
        <v>CCF</v>
      </c>
      <c r="I621" t="str">
        <f t="shared" si="30"/>
        <v>Impreso por imprenta o tiquetes</v>
      </c>
      <c r="J621" s="81" t="s">
        <v>8765</v>
      </c>
      <c r="K621" s="81" t="s">
        <v>8039</v>
      </c>
      <c r="L621">
        <v>1436</v>
      </c>
      <c r="M621" t="s">
        <v>2478</v>
      </c>
      <c r="N621" t="s">
        <v>2479</v>
      </c>
      <c r="O621">
        <v>0</v>
      </c>
      <c r="P621">
        <v>0</v>
      </c>
      <c r="Q621">
        <v>0</v>
      </c>
      <c r="R621">
        <v>3982.3</v>
      </c>
      <c r="S621">
        <v>0</v>
      </c>
      <c r="T621">
        <v>0</v>
      </c>
      <c r="U621">
        <v>0</v>
      </c>
      <c r="V621">
        <v>517.69900000000007</v>
      </c>
      <c r="W621">
        <v>4499.9989999999998</v>
      </c>
      <c r="X621" t="s">
        <v>8039</v>
      </c>
      <c r="Y621" t="s">
        <v>8236</v>
      </c>
      <c r="Z621" t="s">
        <v>8039</v>
      </c>
      <c r="AA621">
        <v>0</v>
      </c>
    </row>
    <row r="622" spans="1:27">
      <c r="A622" t="s">
        <v>8564</v>
      </c>
      <c r="B622" t="str">
        <f t="shared" si="31"/>
        <v>Junio</v>
      </c>
      <c r="C622">
        <v>117</v>
      </c>
      <c r="D622">
        <v>2022</v>
      </c>
      <c r="E622" t="s">
        <v>8698</v>
      </c>
      <c r="F622" t="s">
        <v>7879</v>
      </c>
      <c r="G622" t="s">
        <v>0</v>
      </c>
      <c r="H622" t="str">
        <f t="shared" si="29"/>
        <v>CCF</v>
      </c>
      <c r="I622" t="str">
        <f t="shared" si="30"/>
        <v>Impreso por imprenta o tiquetes</v>
      </c>
      <c r="J622" s="81" t="s">
        <v>8765</v>
      </c>
      <c r="K622" s="81" t="s">
        <v>8039</v>
      </c>
      <c r="L622">
        <v>238</v>
      </c>
      <c r="M622" t="s">
        <v>8712</v>
      </c>
      <c r="N622" t="s">
        <v>8713</v>
      </c>
      <c r="O622">
        <v>0</v>
      </c>
      <c r="P622">
        <v>0</v>
      </c>
      <c r="Q622">
        <v>0</v>
      </c>
      <c r="R622">
        <v>44.07</v>
      </c>
      <c r="S622">
        <v>0</v>
      </c>
      <c r="T622">
        <v>0</v>
      </c>
      <c r="U622">
        <v>0</v>
      </c>
      <c r="V622">
        <v>5.7290999999999999</v>
      </c>
      <c r="W622">
        <v>49.799100000000003</v>
      </c>
      <c r="X622" t="s">
        <v>8039</v>
      </c>
      <c r="Y622" t="s">
        <v>8236</v>
      </c>
      <c r="Z622" t="s">
        <v>8039</v>
      </c>
      <c r="AA622">
        <v>0</v>
      </c>
    </row>
    <row r="623" spans="1:27">
      <c r="A623" t="s">
        <v>8564</v>
      </c>
      <c r="B623" t="str">
        <f t="shared" si="31"/>
        <v>Junio</v>
      </c>
      <c r="C623">
        <v>116</v>
      </c>
      <c r="D623">
        <v>2022</v>
      </c>
      <c r="E623" t="s">
        <v>8698</v>
      </c>
      <c r="F623" t="s">
        <v>7879</v>
      </c>
      <c r="G623" t="s">
        <v>0</v>
      </c>
      <c r="H623" t="str">
        <f t="shared" si="29"/>
        <v>CCF</v>
      </c>
      <c r="I623" t="str">
        <f t="shared" si="30"/>
        <v>Impreso por imprenta o tiquetes</v>
      </c>
      <c r="J623" s="81" t="s">
        <v>8765</v>
      </c>
      <c r="K623" s="81" t="s">
        <v>8039</v>
      </c>
      <c r="L623">
        <v>379830</v>
      </c>
      <c r="M623" t="s">
        <v>1584</v>
      </c>
      <c r="N623" t="s">
        <v>1585</v>
      </c>
      <c r="O623">
        <v>0</v>
      </c>
      <c r="P623">
        <v>0</v>
      </c>
      <c r="Q623">
        <v>0</v>
      </c>
      <c r="R623">
        <v>127</v>
      </c>
      <c r="S623">
        <v>0</v>
      </c>
      <c r="T623">
        <v>0</v>
      </c>
      <c r="U623">
        <v>0</v>
      </c>
      <c r="V623">
        <v>16.510000000000002</v>
      </c>
      <c r="W623">
        <v>143.51</v>
      </c>
      <c r="X623" t="s">
        <v>8039</v>
      </c>
      <c r="Y623" t="s">
        <v>8236</v>
      </c>
      <c r="Z623" t="s">
        <v>8253</v>
      </c>
      <c r="AA623">
        <v>1.1200000000000001</v>
      </c>
    </row>
    <row r="624" spans="1:27">
      <c r="A624" t="s">
        <v>8564</v>
      </c>
      <c r="B624" t="str">
        <f t="shared" si="31"/>
        <v>Junio</v>
      </c>
      <c r="C624">
        <v>115</v>
      </c>
      <c r="D624">
        <v>2022</v>
      </c>
      <c r="E624" t="s">
        <v>8698</v>
      </c>
      <c r="F624" t="s">
        <v>7879</v>
      </c>
      <c r="G624" t="s">
        <v>0</v>
      </c>
      <c r="H624" t="str">
        <f t="shared" si="29"/>
        <v>CCF</v>
      </c>
      <c r="I624" t="str">
        <f t="shared" si="30"/>
        <v>Impreso por imprenta o tiquetes</v>
      </c>
      <c r="J624" s="81" t="s">
        <v>8765</v>
      </c>
      <c r="K624" s="81" t="s">
        <v>8039</v>
      </c>
      <c r="L624">
        <v>20437</v>
      </c>
      <c r="M624" t="s">
        <v>7598</v>
      </c>
      <c r="N624" t="s">
        <v>7599</v>
      </c>
      <c r="O624">
        <v>0</v>
      </c>
      <c r="P624">
        <v>0</v>
      </c>
      <c r="Q624">
        <v>0</v>
      </c>
      <c r="R624">
        <v>31.28</v>
      </c>
      <c r="S624">
        <v>0</v>
      </c>
      <c r="T624">
        <v>0</v>
      </c>
      <c r="U624">
        <v>0</v>
      </c>
      <c r="V624">
        <v>4.0664000000000007</v>
      </c>
      <c r="W624">
        <v>35.346400000000003</v>
      </c>
      <c r="X624" t="s">
        <v>8039</v>
      </c>
      <c r="Y624" t="s">
        <v>8236</v>
      </c>
      <c r="Z624" t="s">
        <v>8039</v>
      </c>
      <c r="AA624">
        <v>0</v>
      </c>
    </row>
    <row r="625" spans="1:27">
      <c r="A625" t="s">
        <v>8564</v>
      </c>
      <c r="B625" t="str">
        <f t="shared" si="31"/>
        <v>Junio</v>
      </c>
      <c r="C625">
        <v>114</v>
      </c>
      <c r="D625">
        <v>2022</v>
      </c>
      <c r="E625" t="s">
        <v>8698</v>
      </c>
      <c r="F625" t="s">
        <v>7879</v>
      </c>
      <c r="G625" t="s">
        <v>0</v>
      </c>
      <c r="H625" t="str">
        <f t="shared" si="29"/>
        <v>CCF</v>
      </c>
      <c r="I625" t="str">
        <f t="shared" si="30"/>
        <v>Impreso por imprenta o tiquetes</v>
      </c>
      <c r="J625" s="81" t="s">
        <v>8765</v>
      </c>
      <c r="K625" s="81" t="s">
        <v>8039</v>
      </c>
      <c r="L625">
        <v>96800</v>
      </c>
      <c r="M625" t="s">
        <v>1627</v>
      </c>
      <c r="N625" t="s">
        <v>1628</v>
      </c>
      <c r="O625">
        <v>2.11</v>
      </c>
      <c r="P625">
        <v>0</v>
      </c>
      <c r="Q625">
        <v>0</v>
      </c>
      <c r="R625">
        <v>37.950000000000003</v>
      </c>
      <c r="S625">
        <v>0</v>
      </c>
      <c r="T625">
        <v>0</v>
      </c>
      <c r="U625">
        <v>0</v>
      </c>
      <c r="V625">
        <v>4.9335000000000004</v>
      </c>
      <c r="W625">
        <v>44.993500000000004</v>
      </c>
      <c r="X625" t="s">
        <v>8039</v>
      </c>
      <c r="Y625" t="s">
        <v>8236</v>
      </c>
      <c r="Z625" t="s">
        <v>8039</v>
      </c>
      <c r="AA625">
        <v>0</v>
      </c>
    </row>
    <row r="626" spans="1:27">
      <c r="A626" t="s">
        <v>8564</v>
      </c>
      <c r="B626" t="str">
        <f t="shared" si="31"/>
        <v>Junio</v>
      </c>
      <c r="C626">
        <v>113</v>
      </c>
      <c r="D626">
        <v>2022</v>
      </c>
      <c r="E626" t="s">
        <v>8698</v>
      </c>
      <c r="F626" t="s">
        <v>7879</v>
      </c>
      <c r="G626" t="s">
        <v>0</v>
      </c>
      <c r="H626" t="str">
        <f t="shared" si="29"/>
        <v>CCF</v>
      </c>
      <c r="I626" t="str">
        <f t="shared" si="30"/>
        <v>Impreso por imprenta o tiquetes</v>
      </c>
      <c r="J626" s="81" t="s">
        <v>8765</v>
      </c>
      <c r="K626" s="81" t="s">
        <v>8039</v>
      </c>
      <c r="L626">
        <v>2128699</v>
      </c>
      <c r="M626" t="s">
        <v>1496</v>
      </c>
      <c r="N626" t="s">
        <v>1497</v>
      </c>
      <c r="O626">
        <v>1.88</v>
      </c>
      <c r="P626">
        <v>0</v>
      </c>
      <c r="Q626">
        <v>0</v>
      </c>
      <c r="R626">
        <v>33.75</v>
      </c>
      <c r="S626">
        <v>0</v>
      </c>
      <c r="T626">
        <v>0</v>
      </c>
      <c r="U626">
        <v>0</v>
      </c>
      <c r="V626">
        <v>4.3875000000000002</v>
      </c>
      <c r="W626">
        <v>40.017500000000005</v>
      </c>
      <c r="X626" t="s">
        <v>8039</v>
      </c>
      <c r="Y626" t="s">
        <v>8236</v>
      </c>
      <c r="Z626" t="s">
        <v>8039</v>
      </c>
      <c r="AA626">
        <v>0</v>
      </c>
    </row>
    <row r="627" spans="1:27">
      <c r="A627" t="s">
        <v>8564</v>
      </c>
      <c r="B627" t="str">
        <f t="shared" si="31"/>
        <v>Junio</v>
      </c>
      <c r="C627">
        <v>112</v>
      </c>
      <c r="D627">
        <v>2022</v>
      </c>
      <c r="E627" t="s">
        <v>8698</v>
      </c>
      <c r="F627" t="s">
        <v>7879</v>
      </c>
      <c r="G627" t="s">
        <v>0</v>
      </c>
      <c r="H627" t="str">
        <f t="shared" si="29"/>
        <v>CCF</v>
      </c>
      <c r="I627" t="str">
        <f t="shared" si="30"/>
        <v>Impreso por imprenta o tiquetes</v>
      </c>
      <c r="J627" s="81" t="s">
        <v>8765</v>
      </c>
      <c r="K627" s="81" t="s">
        <v>8039</v>
      </c>
      <c r="L627">
        <v>53131446</v>
      </c>
      <c r="M627" t="s">
        <v>1968</v>
      </c>
      <c r="N627" t="s">
        <v>1969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0.13</v>
      </c>
      <c r="W627">
        <v>1.1299999999999999</v>
      </c>
      <c r="X627" t="s">
        <v>8039</v>
      </c>
      <c r="Y627" t="s">
        <v>8236</v>
      </c>
      <c r="Z627" t="s">
        <v>8039</v>
      </c>
      <c r="AA627">
        <v>0</v>
      </c>
    </row>
    <row r="628" spans="1:27">
      <c r="A628" t="s">
        <v>8564</v>
      </c>
      <c r="B628" t="str">
        <f t="shared" si="31"/>
        <v>Junio</v>
      </c>
      <c r="C628">
        <v>111</v>
      </c>
      <c r="D628">
        <v>2022</v>
      </c>
      <c r="E628" t="s">
        <v>8698</v>
      </c>
      <c r="F628" t="s">
        <v>7879</v>
      </c>
      <c r="G628" t="s">
        <v>0</v>
      </c>
      <c r="H628" t="str">
        <f t="shared" si="29"/>
        <v>CCF</v>
      </c>
      <c r="I628" t="str">
        <f t="shared" si="30"/>
        <v>Impreso por imprenta o tiquetes</v>
      </c>
      <c r="J628" s="81" t="s">
        <v>8765</v>
      </c>
      <c r="K628" s="81" t="s">
        <v>8039</v>
      </c>
      <c r="L628">
        <v>99</v>
      </c>
      <c r="M628" t="s">
        <v>8367</v>
      </c>
      <c r="N628" t="s">
        <v>8368</v>
      </c>
      <c r="O628">
        <v>0</v>
      </c>
      <c r="P628">
        <v>0</v>
      </c>
      <c r="Q628">
        <v>0</v>
      </c>
      <c r="R628">
        <v>8</v>
      </c>
      <c r="S628">
        <v>0</v>
      </c>
      <c r="T628">
        <v>0</v>
      </c>
      <c r="U628">
        <v>0</v>
      </c>
      <c r="V628">
        <v>1.04</v>
      </c>
      <c r="W628">
        <v>9.0399999999999991</v>
      </c>
      <c r="X628" t="s">
        <v>8039</v>
      </c>
      <c r="Y628" t="s">
        <v>8236</v>
      </c>
      <c r="Z628" t="s">
        <v>8039</v>
      </c>
      <c r="AA628">
        <v>0</v>
      </c>
    </row>
    <row r="629" spans="1:27">
      <c r="A629" t="s">
        <v>8564</v>
      </c>
      <c r="B629" t="str">
        <f t="shared" si="31"/>
        <v>Junio</v>
      </c>
      <c r="C629">
        <v>110</v>
      </c>
      <c r="D629">
        <v>2022</v>
      </c>
      <c r="E629" t="s">
        <v>8698</v>
      </c>
      <c r="F629" t="s">
        <v>7879</v>
      </c>
      <c r="G629" t="s">
        <v>0</v>
      </c>
      <c r="H629" t="str">
        <f t="shared" si="29"/>
        <v>CCF</v>
      </c>
      <c r="I629" t="str">
        <f t="shared" si="30"/>
        <v>Impreso por imprenta o tiquetes</v>
      </c>
      <c r="J629" s="81" t="s">
        <v>8765</v>
      </c>
      <c r="K629" s="81" t="s">
        <v>8039</v>
      </c>
      <c r="L629">
        <v>7498</v>
      </c>
      <c r="M629" t="s">
        <v>3399</v>
      </c>
      <c r="N629" t="s">
        <v>3400</v>
      </c>
      <c r="O629">
        <v>2.64</v>
      </c>
      <c r="P629">
        <v>0</v>
      </c>
      <c r="Q629">
        <v>0</v>
      </c>
      <c r="R629">
        <v>47.7</v>
      </c>
      <c r="S629">
        <v>0</v>
      </c>
      <c r="T629">
        <v>0</v>
      </c>
      <c r="U629">
        <v>0</v>
      </c>
      <c r="V629">
        <v>6.2010000000000005</v>
      </c>
      <c r="W629">
        <v>56.541000000000004</v>
      </c>
      <c r="X629" t="s">
        <v>8039</v>
      </c>
      <c r="Y629" t="s">
        <v>8236</v>
      </c>
      <c r="Z629" t="s">
        <v>8039</v>
      </c>
      <c r="AA629">
        <v>0</v>
      </c>
    </row>
    <row r="630" spans="1:27">
      <c r="A630" t="s">
        <v>8564</v>
      </c>
      <c r="B630" t="str">
        <f t="shared" si="31"/>
        <v>Junio</v>
      </c>
      <c r="C630">
        <v>109</v>
      </c>
      <c r="D630">
        <v>2022</v>
      </c>
      <c r="E630" t="s">
        <v>8698</v>
      </c>
      <c r="F630" t="s">
        <v>7879</v>
      </c>
      <c r="G630" t="s">
        <v>0</v>
      </c>
      <c r="H630" t="str">
        <f t="shared" si="29"/>
        <v>CCF</v>
      </c>
      <c r="I630" t="str">
        <f t="shared" si="30"/>
        <v>Impreso por imprenta o tiquetes</v>
      </c>
      <c r="J630" s="81" t="s">
        <v>8765</v>
      </c>
      <c r="K630" s="81" t="s">
        <v>8039</v>
      </c>
      <c r="L630">
        <v>10826</v>
      </c>
      <c r="M630" t="s">
        <v>8714</v>
      </c>
      <c r="N630" t="s">
        <v>8715</v>
      </c>
      <c r="O630">
        <v>0.98</v>
      </c>
      <c r="P630">
        <v>0</v>
      </c>
      <c r="Q630">
        <v>0</v>
      </c>
      <c r="R630">
        <v>16.829999999999998</v>
      </c>
      <c r="S630">
        <v>0</v>
      </c>
      <c r="T630">
        <v>0</v>
      </c>
      <c r="U630">
        <v>0</v>
      </c>
      <c r="V630">
        <v>2.1879</v>
      </c>
      <c r="W630">
        <v>19.997899999999998</v>
      </c>
      <c r="X630" t="s">
        <v>8039</v>
      </c>
      <c r="Y630" t="s">
        <v>8236</v>
      </c>
      <c r="Z630" t="s">
        <v>8039</v>
      </c>
      <c r="AA630">
        <v>0</v>
      </c>
    </row>
    <row r="631" spans="1:27">
      <c r="A631" t="s">
        <v>8564</v>
      </c>
      <c r="B631" t="str">
        <f t="shared" si="31"/>
        <v>Junio</v>
      </c>
      <c r="C631">
        <v>108</v>
      </c>
      <c r="D631">
        <v>2022</v>
      </c>
      <c r="E631" t="s">
        <v>8697</v>
      </c>
      <c r="F631" t="s">
        <v>7879</v>
      </c>
      <c r="G631" t="s">
        <v>0</v>
      </c>
      <c r="H631" t="str">
        <f t="shared" si="29"/>
        <v>CCF</v>
      </c>
      <c r="I631" t="str">
        <f t="shared" si="30"/>
        <v>Impreso por imprenta o tiquetes</v>
      </c>
      <c r="J631" s="81" t="s">
        <v>8765</v>
      </c>
      <c r="K631" s="81" t="s">
        <v>8039</v>
      </c>
      <c r="L631">
        <v>1344117</v>
      </c>
      <c r="M631" t="s">
        <v>1526</v>
      </c>
      <c r="N631" t="s">
        <v>1527</v>
      </c>
      <c r="O631">
        <v>1.58</v>
      </c>
      <c r="P631">
        <v>0</v>
      </c>
      <c r="Q631">
        <v>0</v>
      </c>
      <c r="R631">
        <v>28.69</v>
      </c>
      <c r="S631">
        <v>0</v>
      </c>
      <c r="T631">
        <v>0</v>
      </c>
      <c r="U631">
        <v>0</v>
      </c>
      <c r="V631">
        <v>3.7297000000000002</v>
      </c>
      <c r="W631">
        <v>33.999700000000004</v>
      </c>
      <c r="X631" t="s">
        <v>8039</v>
      </c>
      <c r="Y631" t="s">
        <v>8236</v>
      </c>
      <c r="Z631" t="s">
        <v>8039</v>
      </c>
      <c r="AA631">
        <v>0</v>
      </c>
    </row>
    <row r="632" spans="1:27">
      <c r="A632" t="s">
        <v>8564</v>
      </c>
      <c r="B632" t="str">
        <f t="shared" si="31"/>
        <v>Junio</v>
      </c>
      <c r="C632">
        <v>107</v>
      </c>
      <c r="D632">
        <v>2022</v>
      </c>
      <c r="E632" t="s">
        <v>8697</v>
      </c>
      <c r="F632" t="s">
        <v>7879</v>
      </c>
      <c r="G632" t="s">
        <v>0</v>
      </c>
      <c r="H632" t="str">
        <f t="shared" si="29"/>
        <v>CCF</v>
      </c>
      <c r="I632" t="str">
        <f t="shared" si="30"/>
        <v>Impreso por imprenta o tiquetes</v>
      </c>
      <c r="J632" s="81" t="s">
        <v>8765</v>
      </c>
      <c r="K632" s="81" t="s">
        <v>8039</v>
      </c>
      <c r="L632">
        <v>1020622</v>
      </c>
      <c r="M632" t="s">
        <v>5418</v>
      </c>
      <c r="N632" t="s">
        <v>5419</v>
      </c>
      <c r="O632">
        <v>0</v>
      </c>
      <c r="P632">
        <v>0</v>
      </c>
      <c r="Q632">
        <v>0</v>
      </c>
      <c r="R632">
        <v>15.43</v>
      </c>
      <c r="S632">
        <v>0</v>
      </c>
      <c r="T632">
        <v>0</v>
      </c>
      <c r="U632">
        <v>0</v>
      </c>
      <c r="V632">
        <v>2.0059</v>
      </c>
      <c r="W632">
        <v>17.4359</v>
      </c>
      <c r="X632" t="s">
        <v>8039</v>
      </c>
      <c r="Y632" t="s">
        <v>8236</v>
      </c>
      <c r="Z632" t="s">
        <v>8039</v>
      </c>
      <c r="AA632">
        <v>0</v>
      </c>
    </row>
    <row r="633" spans="1:27">
      <c r="A633" t="s">
        <v>8564</v>
      </c>
      <c r="B633" t="str">
        <f t="shared" si="31"/>
        <v>Junio</v>
      </c>
      <c r="C633">
        <v>106</v>
      </c>
      <c r="D633">
        <v>2022</v>
      </c>
      <c r="E633" t="s">
        <v>8697</v>
      </c>
      <c r="F633" t="s">
        <v>7879</v>
      </c>
      <c r="G633" t="s">
        <v>0</v>
      </c>
      <c r="H633" t="str">
        <f t="shared" si="29"/>
        <v>CCF</v>
      </c>
      <c r="I633" t="str">
        <f t="shared" si="30"/>
        <v>Impreso por imprenta o tiquetes</v>
      </c>
      <c r="J633" s="81" t="s">
        <v>8765</v>
      </c>
      <c r="K633" s="81" t="s">
        <v>8039</v>
      </c>
      <c r="L633">
        <v>114623</v>
      </c>
      <c r="M633" t="s">
        <v>1846</v>
      </c>
      <c r="N633" t="s">
        <v>1847</v>
      </c>
      <c r="O633">
        <v>0</v>
      </c>
      <c r="P633">
        <v>0</v>
      </c>
      <c r="Q633">
        <v>0</v>
      </c>
      <c r="R633">
        <v>74.489999999999995</v>
      </c>
      <c r="S633">
        <v>0</v>
      </c>
      <c r="T633">
        <v>0</v>
      </c>
      <c r="U633">
        <v>0</v>
      </c>
      <c r="V633">
        <v>9.6837</v>
      </c>
      <c r="W633">
        <v>84.173699999999997</v>
      </c>
      <c r="X633" t="s">
        <v>8039</v>
      </c>
      <c r="Y633" t="s">
        <v>8236</v>
      </c>
      <c r="Z633" t="s">
        <v>8039</v>
      </c>
      <c r="AA633">
        <v>0</v>
      </c>
    </row>
    <row r="634" spans="1:27">
      <c r="A634" t="s">
        <v>8564</v>
      </c>
      <c r="B634" t="str">
        <f t="shared" si="31"/>
        <v>Junio</v>
      </c>
      <c r="C634">
        <v>105</v>
      </c>
      <c r="D634">
        <v>2022</v>
      </c>
      <c r="E634" t="s">
        <v>8697</v>
      </c>
      <c r="F634" t="s">
        <v>7879</v>
      </c>
      <c r="G634" t="s">
        <v>0</v>
      </c>
      <c r="H634" t="str">
        <f t="shared" si="29"/>
        <v>CCF</v>
      </c>
      <c r="I634" t="str">
        <f t="shared" si="30"/>
        <v>Impreso por imprenta o tiquetes</v>
      </c>
      <c r="J634" s="81" t="s">
        <v>8765</v>
      </c>
      <c r="K634" s="81" t="s">
        <v>8039</v>
      </c>
      <c r="L634">
        <v>2</v>
      </c>
      <c r="M634" t="s">
        <v>8716</v>
      </c>
      <c r="N634" t="s">
        <v>8717</v>
      </c>
      <c r="O634">
        <v>0</v>
      </c>
      <c r="P634">
        <v>0</v>
      </c>
      <c r="Q634">
        <v>0</v>
      </c>
      <c r="R634">
        <v>25</v>
      </c>
      <c r="S634">
        <v>0</v>
      </c>
      <c r="T634">
        <v>0</v>
      </c>
      <c r="U634">
        <v>0</v>
      </c>
      <c r="V634">
        <v>3.25</v>
      </c>
      <c r="W634">
        <v>28.25</v>
      </c>
      <c r="X634" t="s">
        <v>8039</v>
      </c>
      <c r="Y634" t="s">
        <v>8236</v>
      </c>
      <c r="Z634" t="s">
        <v>8039</v>
      </c>
      <c r="AA634">
        <v>0</v>
      </c>
    </row>
    <row r="635" spans="1:27">
      <c r="A635" t="s">
        <v>8564</v>
      </c>
      <c r="B635" t="str">
        <f t="shared" si="31"/>
        <v>Junio</v>
      </c>
      <c r="C635">
        <v>104</v>
      </c>
      <c r="D635">
        <v>2022</v>
      </c>
      <c r="E635" t="s">
        <v>8697</v>
      </c>
      <c r="F635" t="s">
        <v>7879</v>
      </c>
      <c r="G635" t="s">
        <v>0</v>
      </c>
      <c r="H635" t="str">
        <f t="shared" si="29"/>
        <v>CCF</v>
      </c>
      <c r="I635" t="str">
        <f t="shared" si="30"/>
        <v>Impreso por imprenta o tiquetes</v>
      </c>
      <c r="J635" s="81" t="s">
        <v>8765</v>
      </c>
      <c r="K635" s="81" t="s">
        <v>8039</v>
      </c>
      <c r="L635">
        <v>2137878</v>
      </c>
      <c r="M635" t="s">
        <v>1526</v>
      </c>
      <c r="N635" t="s">
        <v>1527</v>
      </c>
      <c r="O635">
        <v>1.21</v>
      </c>
      <c r="P635">
        <v>0</v>
      </c>
      <c r="Q635">
        <v>0</v>
      </c>
      <c r="R635">
        <v>21.06</v>
      </c>
      <c r="S635">
        <v>0</v>
      </c>
      <c r="T635">
        <v>0</v>
      </c>
      <c r="U635">
        <v>0</v>
      </c>
      <c r="V635">
        <v>2.7378</v>
      </c>
      <c r="W635">
        <v>25.0078</v>
      </c>
      <c r="X635" t="s">
        <v>8039</v>
      </c>
      <c r="Y635" t="s">
        <v>8236</v>
      </c>
      <c r="Z635" t="s">
        <v>8039</v>
      </c>
      <c r="AA635">
        <v>0</v>
      </c>
    </row>
    <row r="636" spans="1:27">
      <c r="A636" t="s">
        <v>8564</v>
      </c>
      <c r="B636" t="str">
        <f t="shared" si="31"/>
        <v>Junio</v>
      </c>
      <c r="C636">
        <v>103</v>
      </c>
      <c r="D636">
        <v>2022</v>
      </c>
      <c r="E636" t="s">
        <v>8709</v>
      </c>
      <c r="F636" t="s">
        <v>0</v>
      </c>
      <c r="G636" t="s">
        <v>8250</v>
      </c>
      <c r="H636" t="str">
        <f t="shared" si="29"/>
        <v>Factura</v>
      </c>
      <c r="I636" t="str">
        <f t="shared" si="30"/>
        <v>Otros</v>
      </c>
      <c r="J636" s="81" t="s">
        <v>8765</v>
      </c>
      <c r="K636" s="81" t="s">
        <v>8039</v>
      </c>
      <c r="L636">
        <v>1348482</v>
      </c>
      <c r="M636" t="s">
        <v>8731</v>
      </c>
      <c r="N636" t="s">
        <v>8111</v>
      </c>
      <c r="O636">
        <v>0</v>
      </c>
      <c r="P636">
        <v>0</v>
      </c>
      <c r="Q636">
        <v>18</v>
      </c>
      <c r="R636">
        <v>0</v>
      </c>
      <c r="S636">
        <v>0</v>
      </c>
      <c r="T636">
        <v>10184.77</v>
      </c>
      <c r="U636">
        <v>0</v>
      </c>
      <c r="V636">
        <v>1324.0201000000002</v>
      </c>
      <c r="W636">
        <v>11526.7901</v>
      </c>
      <c r="X636" t="s">
        <v>8039</v>
      </c>
      <c r="Y636" t="s">
        <v>8236</v>
      </c>
      <c r="Z636" t="s">
        <v>8039</v>
      </c>
      <c r="AA636">
        <v>0</v>
      </c>
    </row>
    <row r="637" spans="1:27">
      <c r="A637" t="s">
        <v>8564</v>
      </c>
      <c r="B637" t="str">
        <f t="shared" si="31"/>
        <v>Junio</v>
      </c>
      <c r="C637">
        <v>102</v>
      </c>
      <c r="D637">
        <v>2022</v>
      </c>
      <c r="E637" t="s">
        <v>8709</v>
      </c>
      <c r="F637" t="s">
        <v>7879</v>
      </c>
      <c r="G637" t="s">
        <v>0</v>
      </c>
      <c r="H637" t="str">
        <f t="shared" si="29"/>
        <v>CCF</v>
      </c>
      <c r="I637" t="str">
        <f t="shared" si="30"/>
        <v>Impreso por imprenta o tiquetes</v>
      </c>
      <c r="J637" s="81" t="s">
        <v>8765</v>
      </c>
      <c r="K637" s="81" t="s">
        <v>8039</v>
      </c>
      <c r="L637">
        <v>3554</v>
      </c>
      <c r="M637" t="s">
        <v>1575</v>
      </c>
      <c r="N637" t="s">
        <v>1576</v>
      </c>
      <c r="O637">
        <v>2.17</v>
      </c>
      <c r="P637">
        <v>0</v>
      </c>
      <c r="Q637">
        <v>0</v>
      </c>
      <c r="R637">
        <v>37.89</v>
      </c>
      <c r="S637">
        <v>0</v>
      </c>
      <c r="T637">
        <v>0</v>
      </c>
      <c r="U637">
        <v>0</v>
      </c>
      <c r="V637">
        <v>4.9257</v>
      </c>
      <c r="W637">
        <v>44.985700000000001</v>
      </c>
      <c r="X637" t="s">
        <v>8039</v>
      </c>
      <c r="Y637" t="s">
        <v>8236</v>
      </c>
      <c r="Z637" t="s">
        <v>8039</v>
      </c>
      <c r="AA637">
        <v>0</v>
      </c>
    </row>
    <row r="638" spans="1:27">
      <c r="A638" t="s">
        <v>8564</v>
      </c>
      <c r="B638" t="str">
        <f t="shared" si="31"/>
        <v>Junio</v>
      </c>
      <c r="C638">
        <v>101</v>
      </c>
      <c r="D638">
        <v>2022</v>
      </c>
      <c r="E638" t="s">
        <v>8709</v>
      </c>
      <c r="F638" t="s">
        <v>7879</v>
      </c>
      <c r="G638" t="s">
        <v>0</v>
      </c>
      <c r="H638" t="str">
        <f t="shared" si="29"/>
        <v>CCF</v>
      </c>
      <c r="I638" t="str">
        <f t="shared" si="30"/>
        <v>Impreso por imprenta o tiquetes</v>
      </c>
      <c r="J638" s="81" t="s">
        <v>8765</v>
      </c>
      <c r="K638" s="81" t="s">
        <v>8039</v>
      </c>
      <c r="L638">
        <v>33343</v>
      </c>
      <c r="M638" t="s">
        <v>1552</v>
      </c>
      <c r="N638" t="s">
        <v>1553</v>
      </c>
      <c r="O638">
        <v>0</v>
      </c>
      <c r="P638">
        <v>0</v>
      </c>
      <c r="Q638">
        <v>0</v>
      </c>
      <c r="R638">
        <v>300</v>
      </c>
      <c r="S638">
        <v>0</v>
      </c>
      <c r="T638">
        <v>0</v>
      </c>
      <c r="U638">
        <v>0</v>
      </c>
      <c r="V638">
        <v>39</v>
      </c>
      <c r="W638">
        <v>339</v>
      </c>
      <c r="X638" t="s">
        <v>8039</v>
      </c>
      <c r="Y638" t="s">
        <v>8236</v>
      </c>
      <c r="Z638" t="s">
        <v>8039</v>
      </c>
      <c r="AA638">
        <v>0</v>
      </c>
    </row>
    <row r="639" spans="1:27">
      <c r="A639" t="s">
        <v>8564</v>
      </c>
      <c r="B639" t="str">
        <f t="shared" si="31"/>
        <v>Junio</v>
      </c>
      <c r="C639">
        <v>100</v>
      </c>
      <c r="D639">
        <v>2022</v>
      </c>
      <c r="E639" t="s">
        <v>8709</v>
      </c>
      <c r="F639" t="s">
        <v>7879</v>
      </c>
      <c r="G639" t="s">
        <v>0</v>
      </c>
      <c r="H639" t="str">
        <f t="shared" si="29"/>
        <v>CCF</v>
      </c>
      <c r="I639" t="str">
        <f t="shared" si="30"/>
        <v>Impreso por imprenta o tiquetes</v>
      </c>
      <c r="J639" s="81" t="s">
        <v>8765</v>
      </c>
      <c r="K639" s="81" t="s">
        <v>8039</v>
      </c>
      <c r="L639">
        <v>48015</v>
      </c>
      <c r="M639" t="s">
        <v>1611</v>
      </c>
      <c r="N639" t="s">
        <v>1612</v>
      </c>
      <c r="O639">
        <v>1.2</v>
      </c>
      <c r="P639">
        <v>0</v>
      </c>
      <c r="Q639">
        <v>0</v>
      </c>
      <c r="R639">
        <v>21.06</v>
      </c>
      <c r="S639">
        <v>0</v>
      </c>
      <c r="T639">
        <v>0</v>
      </c>
      <c r="U639">
        <v>0</v>
      </c>
      <c r="V639">
        <v>2.7378</v>
      </c>
      <c r="W639">
        <v>24.997799999999998</v>
      </c>
      <c r="X639" t="s">
        <v>8039</v>
      </c>
      <c r="Y639" t="s">
        <v>8236</v>
      </c>
      <c r="Z639" t="s">
        <v>8039</v>
      </c>
      <c r="AA639">
        <v>0</v>
      </c>
    </row>
    <row r="640" spans="1:27">
      <c r="A640" t="s">
        <v>8564</v>
      </c>
      <c r="B640" t="str">
        <f t="shared" si="31"/>
        <v>Junio</v>
      </c>
      <c r="C640">
        <v>99</v>
      </c>
      <c r="D640">
        <v>2022</v>
      </c>
      <c r="E640" t="s">
        <v>8708</v>
      </c>
      <c r="F640" t="s">
        <v>7879</v>
      </c>
      <c r="G640" t="s">
        <v>0</v>
      </c>
      <c r="H640" t="str">
        <f t="shared" si="29"/>
        <v>CCF</v>
      </c>
      <c r="I640" t="str">
        <f t="shared" si="30"/>
        <v>Impreso por imprenta o tiquetes</v>
      </c>
      <c r="J640" s="81" t="s">
        <v>8765</v>
      </c>
      <c r="K640" s="81" t="s">
        <v>8039</v>
      </c>
      <c r="L640">
        <v>10</v>
      </c>
      <c r="M640" t="s">
        <v>8334</v>
      </c>
      <c r="N640" t="s">
        <v>8335</v>
      </c>
      <c r="O640">
        <v>0</v>
      </c>
      <c r="P640">
        <v>0</v>
      </c>
      <c r="Q640">
        <v>0</v>
      </c>
      <c r="R640">
        <v>1695</v>
      </c>
      <c r="S640">
        <v>0</v>
      </c>
      <c r="T640">
        <v>0</v>
      </c>
      <c r="U640">
        <v>0</v>
      </c>
      <c r="V640">
        <v>220.35</v>
      </c>
      <c r="W640">
        <v>1915.35</v>
      </c>
      <c r="X640" t="s">
        <v>8039</v>
      </c>
      <c r="Y640" t="s">
        <v>8236</v>
      </c>
      <c r="Z640" t="s">
        <v>8039</v>
      </c>
      <c r="AA640">
        <v>0</v>
      </c>
    </row>
    <row r="641" spans="1:27">
      <c r="A641" t="s">
        <v>8564</v>
      </c>
      <c r="B641" t="str">
        <f t="shared" si="31"/>
        <v>Junio</v>
      </c>
      <c r="C641">
        <v>98</v>
      </c>
      <c r="D641">
        <v>2022</v>
      </c>
      <c r="E641" t="s">
        <v>8708</v>
      </c>
      <c r="F641" t="s">
        <v>7879</v>
      </c>
      <c r="G641" t="s">
        <v>0</v>
      </c>
      <c r="H641" t="str">
        <f t="shared" si="29"/>
        <v>CCF</v>
      </c>
      <c r="I641" t="str">
        <f t="shared" si="30"/>
        <v>Impreso por imprenta o tiquetes</v>
      </c>
      <c r="J641" s="81" t="s">
        <v>8765</v>
      </c>
      <c r="K641" s="81" t="s">
        <v>8039</v>
      </c>
      <c r="L641">
        <v>181</v>
      </c>
      <c r="M641" t="s">
        <v>1689</v>
      </c>
      <c r="N641" t="s">
        <v>1690</v>
      </c>
      <c r="O641">
        <v>0</v>
      </c>
      <c r="P641">
        <v>0</v>
      </c>
      <c r="Q641">
        <v>0</v>
      </c>
      <c r="R641">
        <v>675</v>
      </c>
      <c r="S641">
        <v>0</v>
      </c>
      <c r="T641">
        <v>0</v>
      </c>
      <c r="U641">
        <v>0</v>
      </c>
      <c r="V641">
        <v>87.75</v>
      </c>
      <c r="W641">
        <v>762.75</v>
      </c>
      <c r="X641" t="s">
        <v>8039</v>
      </c>
      <c r="Y641" t="s">
        <v>8236</v>
      </c>
      <c r="Z641" t="s">
        <v>8039</v>
      </c>
      <c r="AA641">
        <v>0</v>
      </c>
    </row>
    <row r="642" spans="1:27">
      <c r="A642" t="s">
        <v>8564</v>
      </c>
      <c r="B642" t="str">
        <f t="shared" si="31"/>
        <v>Junio</v>
      </c>
      <c r="C642">
        <v>97</v>
      </c>
      <c r="D642">
        <v>2022</v>
      </c>
      <c r="E642" t="s">
        <v>8708</v>
      </c>
      <c r="F642" t="s">
        <v>7879</v>
      </c>
      <c r="G642" t="s">
        <v>0</v>
      </c>
      <c r="H642" t="str">
        <f t="shared" si="29"/>
        <v>CCF</v>
      </c>
      <c r="I642" t="str">
        <f t="shared" si="30"/>
        <v>Impreso por imprenta o tiquetes</v>
      </c>
      <c r="J642" s="81" t="s">
        <v>8765</v>
      </c>
      <c r="K642" s="81" t="s">
        <v>8039</v>
      </c>
      <c r="L642">
        <v>9714</v>
      </c>
      <c r="M642" t="s">
        <v>1196</v>
      </c>
      <c r="N642" t="s">
        <v>1197</v>
      </c>
      <c r="O642">
        <v>0</v>
      </c>
      <c r="P642">
        <v>0</v>
      </c>
      <c r="Q642">
        <v>0</v>
      </c>
      <c r="R642">
        <v>6065.4</v>
      </c>
      <c r="S642">
        <v>0</v>
      </c>
      <c r="T642">
        <v>0</v>
      </c>
      <c r="U642">
        <v>0</v>
      </c>
      <c r="V642">
        <v>788.50199999999995</v>
      </c>
      <c r="W642">
        <v>6853.902</v>
      </c>
      <c r="X642" t="s">
        <v>8039</v>
      </c>
      <c r="Y642" t="s">
        <v>8236</v>
      </c>
      <c r="Z642" t="s">
        <v>8227</v>
      </c>
      <c r="AA642">
        <v>60.67</v>
      </c>
    </row>
    <row r="643" spans="1:27">
      <c r="A643" t="s">
        <v>8564</v>
      </c>
      <c r="B643" t="str">
        <f t="shared" si="31"/>
        <v>Junio</v>
      </c>
      <c r="C643">
        <v>96</v>
      </c>
      <c r="D643">
        <v>2022</v>
      </c>
      <c r="E643" t="s">
        <v>8708</v>
      </c>
      <c r="F643" t="s">
        <v>7879</v>
      </c>
      <c r="G643" t="s">
        <v>0</v>
      </c>
      <c r="H643" t="str">
        <f t="shared" ref="H643:H706" si="32">IF(G643="03","CCF",IF(G643="05","Nota de crédito",IF(G643="12","Factura",0)))</f>
        <v>CCF</v>
      </c>
      <c r="I643" t="str">
        <f t="shared" ref="I643:I706" si="33">IF(H643="CCF","Impreso por imprenta o tiquetes",IF(H643="Nota de crédito","Impreso por imprenta o tiquetes",IF(H643="Factura","Otros",0)))</f>
        <v>Impreso por imprenta o tiquetes</v>
      </c>
      <c r="J643" s="81" t="s">
        <v>8765</v>
      </c>
      <c r="K643" s="81" t="s">
        <v>8039</v>
      </c>
      <c r="L643">
        <v>4667</v>
      </c>
      <c r="M643" t="s">
        <v>8718</v>
      </c>
      <c r="N643" t="s">
        <v>8719</v>
      </c>
      <c r="O643">
        <v>0</v>
      </c>
      <c r="P643">
        <v>0</v>
      </c>
      <c r="Q643">
        <v>0</v>
      </c>
      <c r="R643">
        <v>101.5</v>
      </c>
      <c r="S643">
        <v>0</v>
      </c>
      <c r="T643">
        <v>0</v>
      </c>
      <c r="U643">
        <v>0</v>
      </c>
      <c r="V643">
        <v>13.195</v>
      </c>
      <c r="W643">
        <v>114.69499999999999</v>
      </c>
      <c r="X643" t="s">
        <v>8039</v>
      </c>
      <c r="Y643" t="s">
        <v>8236</v>
      </c>
      <c r="Z643" t="s">
        <v>8039</v>
      </c>
      <c r="AA643">
        <v>0</v>
      </c>
    </row>
    <row r="644" spans="1:27">
      <c r="A644" t="s">
        <v>8564</v>
      </c>
      <c r="B644" t="str">
        <f t="shared" si="31"/>
        <v>Junio</v>
      </c>
      <c r="C644">
        <v>95</v>
      </c>
      <c r="D644">
        <v>2022</v>
      </c>
      <c r="E644" t="s">
        <v>8708</v>
      </c>
      <c r="F644" t="s">
        <v>7879</v>
      </c>
      <c r="G644" t="s">
        <v>0</v>
      </c>
      <c r="H644" t="str">
        <f t="shared" si="32"/>
        <v>CCF</v>
      </c>
      <c r="I644" t="str">
        <f t="shared" si="33"/>
        <v>Impreso por imprenta o tiquetes</v>
      </c>
      <c r="J644" s="81" t="s">
        <v>8765</v>
      </c>
      <c r="K644" s="81" t="s">
        <v>8039</v>
      </c>
      <c r="L644">
        <v>2964530</v>
      </c>
      <c r="M644" t="s">
        <v>1489</v>
      </c>
      <c r="N644" t="s">
        <v>1490</v>
      </c>
      <c r="O644">
        <v>0</v>
      </c>
      <c r="P644">
        <v>0</v>
      </c>
      <c r="Q644">
        <v>0</v>
      </c>
      <c r="R644">
        <v>18.23</v>
      </c>
      <c r="S644">
        <v>0</v>
      </c>
      <c r="T644">
        <v>0</v>
      </c>
      <c r="U644">
        <v>0</v>
      </c>
      <c r="V644">
        <v>2.3699000000000003</v>
      </c>
      <c r="W644">
        <v>20.599900000000002</v>
      </c>
      <c r="X644" t="s">
        <v>8039</v>
      </c>
      <c r="Y644" t="s">
        <v>8236</v>
      </c>
      <c r="Z644" t="s">
        <v>8039</v>
      </c>
      <c r="AA644">
        <v>0</v>
      </c>
    </row>
    <row r="645" spans="1:27">
      <c r="A645" t="s">
        <v>8564</v>
      </c>
      <c r="B645" t="str">
        <f t="shared" si="31"/>
        <v>Junio</v>
      </c>
      <c r="C645">
        <v>94</v>
      </c>
      <c r="D645">
        <v>2022</v>
      </c>
      <c r="E645" t="s">
        <v>8708</v>
      </c>
      <c r="F645" t="s">
        <v>7879</v>
      </c>
      <c r="G645" t="s">
        <v>0</v>
      </c>
      <c r="H645" t="str">
        <f t="shared" si="32"/>
        <v>CCF</v>
      </c>
      <c r="I645" t="str">
        <f t="shared" si="33"/>
        <v>Impreso por imprenta o tiquetes</v>
      </c>
      <c r="J645" s="81" t="s">
        <v>8765</v>
      </c>
      <c r="K645" s="81" t="s">
        <v>8039</v>
      </c>
      <c r="L645">
        <v>5657</v>
      </c>
      <c r="M645" t="s">
        <v>253</v>
      </c>
      <c r="N645" t="s">
        <v>254</v>
      </c>
      <c r="O645">
        <v>0</v>
      </c>
      <c r="P645">
        <v>0</v>
      </c>
      <c r="Q645">
        <v>0</v>
      </c>
      <c r="R645">
        <v>1550.1</v>
      </c>
      <c r="S645">
        <v>0</v>
      </c>
      <c r="T645">
        <v>0</v>
      </c>
      <c r="U645">
        <v>0</v>
      </c>
      <c r="V645">
        <v>201.51300000000001</v>
      </c>
      <c r="W645">
        <v>1751.6129999999998</v>
      </c>
      <c r="X645" t="s">
        <v>8039</v>
      </c>
      <c r="Y645" t="s">
        <v>8236</v>
      </c>
      <c r="Z645" t="s">
        <v>8227</v>
      </c>
      <c r="AA645">
        <v>15.5</v>
      </c>
    </row>
    <row r="646" spans="1:27">
      <c r="A646" t="s">
        <v>8564</v>
      </c>
      <c r="B646" t="str">
        <f t="shared" si="31"/>
        <v>Junio</v>
      </c>
      <c r="C646">
        <v>93</v>
      </c>
      <c r="D646">
        <v>2022</v>
      </c>
      <c r="E646" t="s">
        <v>8708</v>
      </c>
      <c r="F646" t="s">
        <v>7879</v>
      </c>
      <c r="G646" t="s">
        <v>0</v>
      </c>
      <c r="H646" t="str">
        <f t="shared" si="32"/>
        <v>CCF</v>
      </c>
      <c r="I646" t="str">
        <f t="shared" si="33"/>
        <v>Impreso por imprenta o tiquetes</v>
      </c>
      <c r="J646" s="81" t="s">
        <v>8765</v>
      </c>
      <c r="K646" s="81" t="s">
        <v>8039</v>
      </c>
      <c r="L646">
        <v>5655</v>
      </c>
      <c r="M646" t="s">
        <v>253</v>
      </c>
      <c r="N646" t="s">
        <v>254</v>
      </c>
      <c r="O646">
        <v>0</v>
      </c>
      <c r="P646">
        <v>0</v>
      </c>
      <c r="Q646">
        <v>0</v>
      </c>
      <c r="R646">
        <v>1439.6</v>
      </c>
      <c r="S646">
        <v>0</v>
      </c>
      <c r="T646">
        <v>0</v>
      </c>
      <c r="U646">
        <v>0</v>
      </c>
      <c r="V646">
        <v>187.148</v>
      </c>
      <c r="W646">
        <v>1626.7479999999998</v>
      </c>
      <c r="X646" t="s">
        <v>8039</v>
      </c>
      <c r="Y646" t="s">
        <v>8236</v>
      </c>
      <c r="Z646" t="s">
        <v>8227</v>
      </c>
      <c r="AA646">
        <v>14.4</v>
      </c>
    </row>
    <row r="647" spans="1:27">
      <c r="A647" t="s">
        <v>8564</v>
      </c>
      <c r="B647" t="str">
        <f t="shared" si="31"/>
        <v>Junio</v>
      </c>
      <c r="C647">
        <v>92</v>
      </c>
      <c r="D647">
        <v>2022</v>
      </c>
      <c r="E647" t="s">
        <v>8708</v>
      </c>
      <c r="F647" t="s">
        <v>7879</v>
      </c>
      <c r="G647" t="s">
        <v>0</v>
      </c>
      <c r="H647" t="str">
        <f t="shared" si="32"/>
        <v>CCF</v>
      </c>
      <c r="I647" t="str">
        <f t="shared" si="33"/>
        <v>Impreso por imprenta o tiquetes</v>
      </c>
      <c r="J647" s="81" t="s">
        <v>8765</v>
      </c>
      <c r="K647" s="81" t="s">
        <v>8039</v>
      </c>
      <c r="L647">
        <v>5656</v>
      </c>
      <c r="M647" t="s">
        <v>253</v>
      </c>
      <c r="N647" t="s">
        <v>254</v>
      </c>
      <c r="O647">
        <v>0</v>
      </c>
      <c r="P647">
        <v>0</v>
      </c>
      <c r="Q647">
        <v>0</v>
      </c>
      <c r="R647">
        <v>1596</v>
      </c>
      <c r="S647">
        <v>0</v>
      </c>
      <c r="T647">
        <v>0</v>
      </c>
      <c r="U647">
        <v>0</v>
      </c>
      <c r="V647">
        <v>207.48000000000002</v>
      </c>
      <c r="W647">
        <v>1803.48</v>
      </c>
      <c r="X647" t="s">
        <v>8039</v>
      </c>
      <c r="Y647" t="s">
        <v>8236</v>
      </c>
      <c r="Z647" t="s">
        <v>8227</v>
      </c>
      <c r="AA647">
        <v>15.96</v>
      </c>
    </row>
    <row r="648" spans="1:27">
      <c r="A648" t="s">
        <v>8564</v>
      </c>
      <c r="B648" t="str">
        <f t="shared" si="31"/>
        <v>Junio</v>
      </c>
      <c r="C648">
        <v>91</v>
      </c>
      <c r="D648">
        <v>2022</v>
      </c>
      <c r="E648" t="s">
        <v>8707</v>
      </c>
      <c r="F648" t="s">
        <v>7879</v>
      </c>
      <c r="G648" t="s">
        <v>0</v>
      </c>
      <c r="H648" t="str">
        <f t="shared" si="32"/>
        <v>CCF</v>
      </c>
      <c r="I648" t="str">
        <f t="shared" si="33"/>
        <v>Impreso por imprenta o tiquetes</v>
      </c>
      <c r="J648" s="81" t="s">
        <v>8765</v>
      </c>
      <c r="K648" s="81" t="s">
        <v>8039</v>
      </c>
      <c r="L648">
        <v>1033</v>
      </c>
      <c r="M648" t="s">
        <v>7717</v>
      </c>
      <c r="N648" t="s">
        <v>7718</v>
      </c>
      <c r="O648">
        <v>0</v>
      </c>
      <c r="P648">
        <v>0</v>
      </c>
      <c r="Q648">
        <v>0</v>
      </c>
      <c r="R648">
        <v>440</v>
      </c>
      <c r="S648">
        <v>0</v>
      </c>
      <c r="T648">
        <v>0</v>
      </c>
      <c r="U648">
        <v>0</v>
      </c>
      <c r="V648">
        <v>57.2</v>
      </c>
      <c r="W648">
        <v>497.2</v>
      </c>
      <c r="X648" t="s">
        <v>8039</v>
      </c>
      <c r="Y648" t="s">
        <v>8236</v>
      </c>
      <c r="Z648" t="s">
        <v>8039</v>
      </c>
      <c r="AA648">
        <v>0</v>
      </c>
    </row>
    <row r="649" spans="1:27">
      <c r="A649" t="s">
        <v>8564</v>
      </c>
      <c r="B649" t="str">
        <f t="shared" si="31"/>
        <v>Junio</v>
      </c>
      <c r="C649">
        <v>90</v>
      </c>
      <c r="D649">
        <v>2022</v>
      </c>
      <c r="E649" t="s">
        <v>8707</v>
      </c>
      <c r="F649" t="s">
        <v>7879</v>
      </c>
      <c r="G649" t="s">
        <v>0</v>
      </c>
      <c r="H649" t="str">
        <f t="shared" si="32"/>
        <v>CCF</v>
      </c>
      <c r="I649" t="str">
        <f t="shared" si="33"/>
        <v>Impreso por imprenta o tiquetes</v>
      </c>
      <c r="J649" s="81" t="s">
        <v>8765</v>
      </c>
      <c r="K649" s="81" t="s">
        <v>8039</v>
      </c>
      <c r="L649">
        <v>100900</v>
      </c>
      <c r="M649" t="s">
        <v>1621</v>
      </c>
      <c r="N649" t="s">
        <v>1622</v>
      </c>
      <c r="O649">
        <v>2.17</v>
      </c>
      <c r="P649">
        <v>0</v>
      </c>
      <c r="Q649">
        <v>0</v>
      </c>
      <c r="R649">
        <v>37.9</v>
      </c>
      <c r="S649">
        <v>0</v>
      </c>
      <c r="T649">
        <v>0</v>
      </c>
      <c r="U649">
        <v>0</v>
      </c>
      <c r="V649">
        <v>4.9269999999999996</v>
      </c>
      <c r="W649">
        <v>44.997</v>
      </c>
      <c r="X649" t="s">
        <v>8039</v>
      </c>
      <c r="Y649" t="s">
        <v>8236</v>
      </c>
      <c r="Z649" t="s">
        <v>8039</v>
      </c>
      <c r="AA649">
        <v>0</v>
      </c>
    </row>
    <row r="650" spans="1:27">
      <c r="A650" t="s">
        <v>8564</v>
      </c>
      <c r="B650" t="str">
        <f t="shared" si="31"/>
        <v>Junio</v>
      </c>
      <c r="C650">
        <v>89</v>
      </c>
      <c r="D650">
        <v>2022</v>
      </c>
      <c r="E650" t="s">
        <v>8707</v>
      </c>
      <c r="F650" t="s">
        <v>7879</v>
      </c>
      <c r="G650" t="s">
        <v>0</v>
      </c>
      <c r="H650" t="str">
        <f t="shared" si="32"/>
        <v>CCF</v>
      </c>
      <c r="I650" t="str">
        <f t="shared" si="33"/>
        <v>Impreso por imprenta o tiquetes</v>
      </c>
      <c r="J650" s="81" t="s">
        <v>8765</v>
      </c>
      <c r="K650" s="81" t="s">
        <v>8039</v>
      </c>
      <c r="L650">
        <v>7707</v>
      </c>
      <c r="M650" t="s">
        <v>1522</v>
      </c>
      <c r="N650" t="s">
        <v>1523</v>
      </c>
      <c r="O650">
        <v>0</v>
      </c>
      <c r="P650">
        <v>0</v>
      </c>
      <c r="Q650">
        <v>0</v>
      </c>
      <c r="R650">
        <v>199.25</v>
      </c>
      <c r="S650">
        <v>0</v>
      </c>
      <c r="T650">
        <v>0</v>
      </c>
      <c r="U650">
        <v>0</v>
      </c>
      <c r="V650">
        <v>25.9025</v>
      </c>
      <c r="W650">
        <v>225.1525</v>
      </c>
      <c r="X650" t="s">
        <v>8039</v>
      </c>
      <c r="Y650" t="s">
        <v>8236</v>
      </c>
      <c r="Z650" t="s">
        <v>8039</v>
      </c>
      <c r="AA650">
        <v>0</v>
      </c>
    </row>
    <row r="651" spans="1:27">
      <c r="A651" t="s">
        <v>8564</v>
      </c>
      <c r="B651" t="str">
        <f t="shared" si="31"/>
        <v>Junio</v>
      </c>
      <c r="C651">
        <v>88</v>
      </c>
      <c r="D651">
        <v>2022</v>
      </c>
      <c r="E651" t="s">
        <v>8707</v>
      </c>
      <c r="F651" t="s">
        <v>7879</v>
      </c>
      <c r="G651" t="s">
        <v>0</v>
      </c>
      <c r="H651" t="str">
        <f t="shared" si="32"/>
        <v>CCF</v>
      </c>
      <c r="I651" t="str">
        <f t="shared" si="33"/>
        <v>Impreso por imprenta o tiquetes</v>
      </c>
      <c r="J651" s="81" t="s">
        <v>8765</v>
      </c>
      <c r="K651" s="81" t="s">
        <v>8039</v>
      </c>
      <c r="L651">
        <v>11956</v>
      </c>
      <c r="M651" t="s">
        <v>1684</v>
      </c>
      <c r="N651" t="s">
        <v>1685</v>
      </c>
      <c r="O651">
        <v>0</v>
      </c>
      <c r="P651">
        <v>0</v>
      </c>
      <c r="Q651">
        <v>0</v>
      </c>
      <c r="R651">
        <v>66.599999999999994</v>
      </c>
      <c r="S651">
        <v>0</v>
      </c>
      <c r="T651">
        <v>0</v>
      </c>
      <c r="U651">
        <v>0</v>
      </c>
      <c r="V651">
        <v>8.6579999999999995</v>
      </c>
      <c r="W651">
        <v>75.257999999999996</v>
      </c>
      <c r="X651" t="s">
        <v>8039</v>
      </c>
      <c r="Y651" t="s">
        <v>8236</v>
      </c>
      <c r="Z651" t="s">
        <v>8039</v>
      </c>
      <c r="AA651">
        <v>0</v>
      </c>
    </row>
    <row r="652" spans="1:27">
      <c r="A652" t="s">
        <v>8564</v>
      </c>
      <c r="B652" t="str">
        <f t="shared" si="31"/>
        <v>Junio</v>
      </c>
      <c r="C652">
        <v>87</v>
      </c>
      <c r="D652">
        <v>2022</v>
      </c>
      <c r="E652" t="s">
        <v>8707</v>
      </c>
      <c r="F652" t="s">
        <v>7879</v>
      </c>
      <c r="G652" t="s">
        <v>0</v>
      </c>
      <c r="H652" t="str">
        <f t="shared" si="32"/>
        <v>CCF</v>
      </c>
      <c r="I652" t="str">
        <f t="shared" si="33"/>
        <v>Impreso por imprenta o tiquetes</v>
      </c>
      <c r="J652" s="81" t="s">
        <v>8765</v>
      </c>
      <c r="K652" s="81" t="s">
        <v>8039</v>
      </c>
      <c r="L652">
        <v>6647</v>
      </c>
      <c r="M652" t="s">
        <v>1483</v>
      </c>
      <c r="N652" t="s">
        <v>1484</v>
      </c>
      <c r="O652">
        <v>1.62</v>
      </c>
      <c r="P652">
        <v>0</v>
      </c>
      <c r="Q652">
        <v>0</v>
      </c>
      <c r="R652">
        <v>29.54</v>
      </c>
      <c r="S652">
        <v>0</v>
      </c>
      <c r="T652">
        <v>0</v>
      </c>
      <c r="U652">
        <v>0</v>
      </c>
      <c r="V652">
        <v>3.8401999999999998</v>
      </c>
      <c r="W652">
        <v>35.0002</v>
      </c>
      <c r="X652" t="s">
        <v>8039</v>
      </c>
      <c r="Y652" t="s">
        <v>8236</v>
      </c>
      <c r="Z652" t="s">
        <v>8039</v>
      </c>
      <c r="AA652">
        <v>0</v>
      </c>
    </row>
    <row r="653" spans="1:27">
      <c r="A653" t="s">
        <v>8564</v>
      </c>
      <c r="B653" t="str">
        <f t="shared" si="31"/>
        <v>Junio</v>
      </c>
      <c r="C653">
        <v>86</v>
      </c>
      <c r="D653">
        <v>2022</v>
      </c>
      <c r="E653" t="s">
        <v>8707</v>
      </c>
      <c r="F653" t="s">
        <v>7879</v>
      </c>
      <c r="G653" t="s">
        <v>0</v>
      </c>
      <c r="H653" t="str">
        <f t="shared" si="32"/>
        <v>CCF</v>
      </c>
      <c r="I653" t="str">
        <f t="shared" si="33"/>
        <v>Impreso por imprenta o tiquetes</v>
      </c>
      <c r="J653" s="81" t="s">
        <v>8765</v>
      </c>
      <c r="K653" s="81" t="s">
        <v>8039</v>
      </c>
      <c r="L653">
        <v>25304</v>
      </c>
      <c r="M653" t="s">
        <v>1517</v>
      </c>
      <c r="N653" t="s">
        <v>1518</v>
      </c>
      <c r="O653">
        <v>2.57</v>
      </c>
      <c r="P653">
        <v>0</v>
      </c>
      <c r="Q653">
        <v>0</v>
      </c>
      <c r="R653">
        <v>44.63</v>
      </c>
      <c r="S653">
        <v>0</v>
      </c>
      <c r="T653">
        <v>0</v>
      </c>
      <c r="U653">
        <v>0</v>
      </c>
      <c r="V653">
        <v>5.8019000000000007</v>
      </c>
      <c r="W653">
        <v>53.001900000000006</v>
      </c>
      <c r="X653" t="s">
        <v>8039</v>
      </c>
      <c r="Y653" t="s">
        <v>8236</v>
      </c>
      <c r="Z653" t="s">
        <v>8039</v>
      </c>
      <c r="AA653">
        <v>0</v>
      </c>
    </row>
    <row r="654" spans="1:27">
      <c r="A654" t="s">
        <v>8564</v>
      </c>
      <c r="B654" t="str">
        <f t="shared" si="31"/>
        <v>Junio</v>
      </c>
      <c r="C654">
        <v>85</v>
      </c>
      <c r="D654">
        <v>2022</v>
      </c>
      <c r="E654" t="s">
        <v>8707</v>
      </c>
      <c r="F654" t="s">
        <v>7879</v>
      </c>
      <c r="G654" t="s">
        <v>0</v>
      </c>
      <c r="H654" t="str">
        <f t="shared" si="32"/>
        <v>CCF</v>
      </c>
      <c r="I654" t="str">
        <f t="shared" si="33"/>
        <v>Impreso por imprenta o tiquetes</v>
      </c>
      <c r="J654" s="81" t="s">
        <v>8765</v>
      </c>
      <c r="K654" s="81" t="s">
        <v>8039</v>
      </c>
      <c r="L654">
        <v>329275</v>
      </c>
      <c r="M654" t="s">
        <v>1517</v>
      </c>
      <c r="N654" t="s">
        <v>1518</v>
      </c>
      <c r="O654">
        <v>1.88</v>
      </c>
      <c r="P654">
        <v>0</v>
      </c>
      <c r="Q654">
        <v>0</v>
      </c>
      <c r="R654">
        <v>33.74</v>
      </c>
      <c r="S654">
        <v>0</v>
      </c>
      <c r="T654">
        <v>0</v>
      </c>
      <c r="U654">
        <v>0</v>
      </c>
      <c r="V654">
        <v>4.3862000000000005</v>
      </c>
      <c r="W654">
        <v>40.006200000000007</v>
      </c>
      <c r="X654" t="s">
        <v>8039</v>
      </c>
      <c r="Y654" t="s">
        <v>8236</v>
      </c>
      <c r="Z654" t="s">
        <v>8039</v>
      </c>
      <c r="AA654">
        <v>0</v>
      </c>
    </row>
    <row r="655" spans="1:27">
      <c r="A655" t="s">
        <v>8564</v>
      </c>
      <c r="B655" t="str">
        <f t="shared" si="31"/>
        <v>Junio</v>
      </c>
      <c r="C655">
        <v>84</v>
      </c>
      <c r="D655">
        <v>2022</v>
      </c>
      <c r="E655" t="s">
        <v>8706</v>
      </c>
      <c r="F655" t="s">
        <v>7879</v>
      </c>
      <c r="G655" t="s">
        <v>0</v>
      </c>
      <c r="H655" t="str">
        <f t="shared" si="32"/>
        <v>CCF</v>
      </c>
      <c r="I655" t="str">
        <f t="shared" si="33"/>
        <v>Impreso por imprenta o tiquetes</v>
      </c>
      <c r="J655" s="81" t="s">
        <v>8765</v>
      </c>
      <c r="K655" s="81" t="s">
        <v>8039</v>
      </c>
      <c r="L655">
        <v>9754</v>
      </c>
      <c r="M655" t="s">
        <v>1196</v>
      </c>
      <c r="N655" t="s">
        <v>1197</v>
      </c>
      <c r="O655">
        <v>0</v>
      </c>
      <c r="P655">
        <v>0</v>
      </c>
      <c r="Q655">
        <v>0</v>
      </c>
      <c r="R655">
        <v>140698.79999999999</v>
      </c>
      <c r="S655">
        <v>0</v>
      </c>
      <c r="T655">
        <v>0</v>
      </c>
      <c r="U655">
        <v>0</v>
      </c>
      <c r="V655">
        <v>18290.843999999997</v>
      </c>
      <c r="W655">
        <v>158989.64399999997</v>
      </c>
      <c r="X655" t="s">
        <v>8039</v>
      </c>
      <c r="Y655" t="s">
        <v>8236</v>
      </c>
      <c r="Z655" t="s">
        <v>8227</v>
      </c>
      <c r="AA655">
        <v>1406.99</v>
      </c>
    </row>
    <row r="656" spans="1:27">
      <c r="A656" t="s">
        <v>8564</v>
      </c>
      <c r="B656" t="str">
        <f t="shared" si="31"/>
        <v>Junio</v>
      </c>
      <c r="C656">
        <v>83</v>
      </c>
      <c r="D656">
        <v>2022</v>
      </c>
      <c r="E656" t="s">
        <v>8706</v>
      </c>
      <c r="F656" t="s">
        <v>7879</v>
      </c>
      <c r="G656" t="s">
        <v>0</v>
      </c>
      <c r="H656" t="str">
        <f t="shared" si="32"/>
        <v>CCF</v>
      </c>
      <c r="I656" t="str">
        <f t="shared" si="33"/>
        <v>Impreso por imprenta o tiquetes</v>
      </c>
      <c r="J656" s="81" t="s">
        <v>8765</v>
      </c>
      <c r="K656" s="81" t="s">
        <v>8039</v>
      </c>
      <c r="L656">
        <v>747898</v>
      </c>
      <c r="M656" t="s">
        <v>39</v>
      </c>
      <c r="N656" t="s">
        <v>1591</v>
      </c>
      <c r="O656">
        <v>0.59</v>
      </c>
      <c r="P656">
        <v>0</v>
      </c>
      <c r="Q656">
        <v>0</v>
      </c>
      <c r="R656">
        <v>10.1</v>
      </c>
      <c r="S656">
        <v>0</v>
      </c>
      <c r="T656">
        <v>0</v>
      </c>
      <c r="U656">
        <v>0</v>
      </c>
      <c r="V656">
        <v>1.3129999999999999</v>
      </c>
      <c r="W656">
        <v>12.003</v>
      </c>
      <c r="X656" t="s">
        <v>8039</v>
      </c>
      <c r="Y656" t="s">
        <v>8236</v>
      </c>
      <c r="Z656" t="s">
        <v>8039</v>
      </c>
      <c r="AA656">
        <v>0</v>
      </c>
    </row>
    <row r="657" spans="1:27">
      <c r="A657" t="s">
        <v>8564</v>
      </c>
      <c r="B657" t="str">
        <f t="shared" si="31"/>
        <v>Junio</v>
      </c>
      <c r="C657">
        <v>82</v>
      </c>
      <c r="D657">
        <v>2022</v>
      </c>
      <c r="E657" t="s">
        <v>8706</v>
      </c>
      <c r="F657" t="s">
        <v>7879</v>
      </c>
      <c r="G657" t="s">
        <v>0</v>
      </c>
      <c r="H657" t="str">
        <f t="shared" si="32"/>
        <v>CCF</v>
      </c>
      <c r="I657" t="str">
        <f t="shared" si="33"/>
        <v>Impreso por imprenta o tiquetes</v>
      </c>
      <c r="J657" s="81" t="s">
        <v>8765</v>
      </c>
      <c r="K657" s="81" t="s">
        <v>8039</v>
      </c>
      <c r="L657">
        <v>53</v>
      </c>
      <c r="M657" t="s">
        <v>7896</v>
      </c>
      <c r="N657" t="s">
        <v>7897</v>
      </c>
      <c r="O657">
        <v>0</v>
      </c>
      <c r="P657">
        <v>0</v>
      </c>
      <c r="Q657">
        <v>0</v>
      </c>
      <c r="R657">
        <v>99</v>
      </c>
      <c r="S657">
        <v>0</v>
      </c>
      <c r="T657">
        <v>0</v>
      </c>
      <c r="U657">
        <v>0</v>
      </c>
      <c r="V657">
        <v>12.870000000000001</v>
      </c>
      <c r="W657">
        <v>111.87</v>
      </c>
      <c r="X657" t="s">
        <v>8039</v>
      </c>
      <c r="Y657" t="s">
        <v>8236</v>
      </c>
      <c r="Z657" t="s">
        <v>8039</v>
      </c>
      <c r="AA657">
        <v>0</v>
      </c>
    </row>
    <row r="658" spans="1:27">
      <c r="A658" t="s">
        <v>8564</v>
      </c>
      <c r="B658" t="str">
        <f t="shared" si="31"/>
        <v>Junio</v>
      </c>
      <c r="C658">
        <v>81</v>
      </c>
      <c r="D658">
        <v>2022</v>
      </c>
      <c r="E658" t="s">
        <v>8706</v>
      </c>
      <c r="F658" t="s">
        <v>7879</v>
      </c>
      <c r="G658" t="s">
        <v>0</v>
      </c>
      <c r="H658" t="str">
        <f t="shared" si="32"/>
        <v>CCF</v>
      </c>
      <c r="I658" t="str">
        <f t="shared" si="33"/>
        <v>Impreso por imprenta o tiquetes</v>
      </c>
      <c r="J658" s="81" t="s">
        <v>8765</v>
      </c>
      <c r="K658" s="81" t="s">
        <v>8039</v>
      </c>
      <c r="L658">
        <v>608</v>
      </c>
      <c r="M658" t="s">
        <v>5989</v>
      </c>
      <c r="N658" t="s">
        <v>5990</v>
      </c>
      <c r="O658">
        <v>0</v>
      </c>
      <c r="P658">
        <v>0</v>
      </c>
      <c r="Q658">
        <v>0</v>
      </c>
      <c r="R658">
        <v>1210.33</v>
      </c>
      <c r="S658">
        <v>0</v>
      </c>
      <c r="T658">
        <v>0</v>
      </c>
      <c r="U658">
        <v>0</v>
      </c>
      <c r="V658">
        <v>157.34289999999999</v>
      </c>
      <c r="W658">
        <v>1367.6729</v>
      </c>
      <c r="X658" t="s">
        <v>8039</v>
      </c>
      <c r="Y658" t="s">
        <v>8236</v>
      </c>
      <c r="Z658" t="s">
        <v>8039</v>
      </c>
      <c r="AA658">
        <v>0</v>
      </c>
    </row>
    <row r="659" spans="1:27">
      <c r="A659" t="s">
        <v>8564</v>
      </c>
      <c r="B659" t="str">
        <f t="shared" si="31"/>
        <v>Junio</v>
      </c>
      <c r="C659">
        <v>80</v>
      </c>
      <c r="D659">
        <v>2022</v>
      </c>
      <c r="E659" t="s">
        <v>8706</v>
      </c>
      <c r="F659" t="s">
        <v>7879</v>
      </c>
      <c r="G659" t="s">
        <v>0</v>
      </c>
      <c r="H659" t="str">
        <f t="shared" si="32"/>
        <v>CCF</v>
      </c>
      <c r="I659" t="str">
        <f t="shared" si="33"/>
        <v>Impreso por imprenta o tiquetes</v>
      </c>
      <c r="J659" s="81" t="s">
        <v>8765</v>
      </c>
      <c r="K659" s="81" t="s">
        <v>8039</v>
      </c>
      <c r="L659">
        <v>3398</v>
      </c>
      <c r="M659" t="s">
        <v>2873</v>
      </c>
      <c r="N659" t="s">
        <v>1604</v>
      </c>
      <c r="O659">
        <v>0</v>
      </c>
      <c r="P659">
        <v>0</v>
      </c>
      <c r="Q659">
        <v>0</v>
      </c>
      <c r="R659">
        <v>1306.17</v>
      </c>
      <c r="S659">
        <v>0</v>
      </c>
      <c r="T659">
        <v>0</v>
      </c>
      <c r="U659">
        <v>0</v>
      </c>
      <c r="V659">
        <v>169.80210000000002</v>
      </c>
      <c r="W659">
        <v>1475.9721000000002</v>
      </c>
      <c r="X659" t="s">
        <v>8039</v>
      </c>
      <c r="Y659" t="s">
        <v>8236</v>
      </c>
      <c r="Z659" t="s">
        <v>8039</v>
      </c>
      <c r="AA659">
        <v>0</v>
      </c>
    </row>
    <row r="660" spans="1:27">
      <c r="A660" t="s">
        <v>8564</v>
      </c>
      <c r="B660" t="str">
        <f t="shared" si="31"/>
        <v>Junio</v>
      </c>
      <c r="C660">
        <v>79</v>
      </c>
      <c r="D660">
        <v>2022</v>
      </c>
      <c r="E660" t="s">
        <v>8696</v>
      </c>
      <c r="F660" t="s">
        <v>7879</v>
      </c>
      <c r="G660" t="s">
        <v>0</v>
      </c>
      <c r="H660" t="str">
        <f t="shared" si="32"/>
        <v>CCF</v>
      </c>
      <c r="I660" t="str">
        <f t="shared" si="33"/>
        <v>Impreso por imprenta o tiquetes</v>
      </c>
      <c r="J660" s="81" t="s">
        <v>8765</v>
      </c>
      <c r="K660" s="81" t="s">
        <v>8039</v>
      </c>
      <c r="L660">
        <v>189349</v>
      </c>
      <c r="M660" t="s">
        <v>1512</v>
      </c>
      <c r="N660" t="s">
        <v>1513</v>
      </c>
      <c r="O660">
        <v>0</v>
      </c>
      <c r="P660">
        <v>0</v>
      </c>
      <c r="Q660">
        <v>0</v>
      </c>
      <c r="R660">
        <v>158.36000000000001</v>
      </c>
      <c r="S660">
        <v>0</v>
      </c>
      <c r="T660">
        <v>0</v>
      </c>
      <c r="U660">
        <v>0</v>
      </c>
      <c r="V660">
        <v>20.586800000000004</v>
      </c>
      <c r="W660">
        <v>178.94680000000002</v>
      </c>
      <c r="X660" t="s">
        <v>8039</v>
      </c>
      <c r="Y660" t="s">
        <v>8236</v>
      </c>
      <c r="Z660" t="s">
        <v>8039</v>
      </c>
      <c r="AA660">
        <v>0</v>
      </c>
    </row>
    <row r="661" spans="1:27">
      <c r="A661" t="s">
        <v>8564</v>
      </c>
      <c r="B661" t="str">
        <f t="shared" si="31"/>
        <v>Junio</v>
      </c>
      <c r="C661">
        <v>78</v>
      </c>
      <c r="D661">
        <v>2022</v>
      </c>
      <c r="E661" t="s">
        <v>8696</v>
      </c>
      <c r="F661" t="s">
        <v>7879</v>
      </c>
      <c r="G661" t="s">
        <v>0</v>
      </c>
      <c r="H661" t="str">
        <f t="shared" si="32"/>
        <v>CCF</v>
      </c>
      <c r="I661" t="str">
        <f t="shared" si="33"/>
        <v>Impreso por imprenta o tiquetes</v>
      </c>
      <c r="J661" s="81" t="s">
        <v>8765</v>
      </c>
      <c r="K661" s="81" t="s">
        <v>8039</v>
      </c>
      <c r="L661">
        <v>1986600</v>
      </c>
      <c r="M661" t="s">
        <v>1496</v>
      </c>
      <c r="N661" t="s">
        <v>1497</v>
      </c>
      <c r="O661">
        <v>1.64</v>
      </c>
      <c r="P661">
        <v>0</v>
      </c>
      <c r="Q661">
        <v>0</v>
      </c>
      <c r="R661">
        <v>29.52</v>
      </c>
      <c r="S661">
        <v>0</v>
      </c>
      <c r="T661">
        <v>0</v>
      </c>
      <c r="U661">
        <v>0</v>
      </c>
      <c r="V661">
        <v>3.8376000000000001</v>
      </c>
      <c r="W661">
        <v>34.997599999999998</v>
      </c>
      <c r="X661" t="s">
        <v>8039</v>
      </c>
      <c r="Y661" t="s">
        <v>8236</v>
      </c>
      <c r="Z661" t="s">
        <v>8039</v>
      </c>
      <c r="AA661">
        <v>0</v>
      </c>
    </row>
    <row r="662" spans="1:27">
      <c r="A662" t="s">
        <v>8564</v>
      </c>
      <c r="B662" t="str">
        <f t="shared" si="31"/>
        <v>Junio</v>
      </c>
      <c r="C662">
        <v>77</v>
      </c>
      <c r="D662">
        <v>2022</v>
      </c>
      <c r="E662" t="s">
        <v>8705</v>
      </c>
      <c r="F662" t="s">
        <v>7879</v>
      </c>
      <c r="G662" t="s">
        <v>0</v>
      </c>
      <c r="H662" t="str">
        <f t="shared" si="32"/>
        <v>CCF</v>
      </c>
      <c r="I662" t="str">
        <f t="shared" si="33"/>
        <v>Impreso por imprenta o tiquetes</v>
      </c>
      <c r="J662" s="81" t="s">
        <v>8765</v>
      </c>
      <c r="K662" s="81" t="s">
        <v>8039</v>
      </c>
      <c r="L662">
        <v>7899</v>
      </c>
      <c r="M662" t="s">
        <v>1522</v>
      </c>
      <c r="N662" t="s">
        <v>1523</v>
      </c>
      <c r="O662">
        <v>0</v>
      </c>
      <c r="P662">
        <v>0</v>
      </c>
      <c r="Q662">
        <v>0</v>
      </c>
      <c r="R662">
        <v>18.5</v>
      </c>
      <c r="S662">
        <v>0</v>
      </c>
      <c r="T662">
        <v>0</v>
      </c>
      <c r="U662">
        <v>0</v>
      </c>
      <c r="V662">
        <v>2.4050000000000002</v>
      </c>
      <c r="W662">
        <v>20.905000000000001</v>
      </c>
      <c r="X662" t="s">
        <v>8039</v>
      </c>
      <c r="Y662" t="s">
        <v>8236</v>
      </c>
      <c r="Z662" t="s">
        <v>8039</v>
      </c>
      <c r="AA662">
        <v>0</v>
      </c>
    </row>
    <row r="663" spans="1:27">
      <c r="A663" t="s">
        <v>8564</v>
      </c>
      <c r="B663" t="str">
        <f t="shared" si="31"/>
        <v>Junio</v>
      </c>
      <c r="C663">
        <v>76</v>
      </c>
      <c r="D663">
        <v>2022</v>
      </c>
      <c r="E663" t="s">
        <v>8720</v>
      </c>
      <c r="F663" t="s">
        <v>7879</v>
      </c>
      <c r="G663" t="s">
        <v>0</v>
      </c>
      <c r="H663" t="str">
        <f t="shared" si="32"/>
        <v>CCF</v>
      </c>
      <c r="I663" t="str">
        <f t="shared" si="33"/>
        <v>Impreso por imprenta o tiquetes</v>
      </c>
      <c r="J663" s="81" t="s">
        <v>8765</v>
      </c>
      <c r="K663" s="81" t="s">
        <v>8039</v>
      </c>
      <c r="L663">
        <v>1990972</v>
      </c>
      <c r="M663" t="s">
        <v>1496</v>
      </c>
      <c r="N663" t="s">
        <v>1497</v>
      </c>
      <c r="O663">
        <v>2.8</v>
      </c>
      <c r="P663">
        <v>0</v>
      </c>
      <c r="Q663">
        <v>0</v>
      </c>
      <c r="R663">
        <v>50.32</v>
      </c>
      <c r="S663">
        <v>0</v>
      </c>
      <c r="T663">
        <v>0</v>
      </c>
      <c r="U663">
        <v>0</v>
      </c>
      <c r="V663">
        <v>6.5415999999999999</v>
      </c>
      <c r="W663">
        <v>59.6616</v>
      </c>
      <c r="X663" t="s">
        <v>8039</v>
      </c>
      <c r="Y663" t="s">
        <v>8236</v>
      </c>
      <c r="Z663" t="s">
        <v>8039</v>
      </c>
      <c r="AA663">
        <v>0</v>
      </c>
    </row>
    <row r="664" spans="1:27">
      <c r="A664" t="s">
        <v>8564</v>
      </c>
      <c r="B664" t="str">
        <f t="shared" si="31"/>
        <v>Junio</v>
      </c>
      <c r="C664">
        <v>75</v>
      </c>
      <c r="D664">
        <v>2022</v>
      </c>
      <c r="E664" t="s">
        <v>8704</v>
      </c>
      <c r="F664" t="s">
        <v>7879</v>
      </c>
      <c r="G664" t="s">
        <v>0</v>
      </c>
      <c r="H664" t="str">
        <f t="shared" si="32"/>
        <v>CCF</v>
      </c>
      <c r="I664" t="str">
        <f t="shared" si="33"/>
        <v>Impreso por imprenta o tiquetes</v>
      </c>
      <c r="J664" s="81" t="s">
        <v>8765</v>
      </c>
      <c r="K664" s="81" t="s">
        <v>8039</v>
      </c>
      <c r="L664">
        <v>2139202</v>
      </c>
      <c r="M664" t="s">
        <v>1526</v>
      </c>
      <c r="N664" t="s">
        <v>1527</v>
      </c>
      <c r="O664">
        <v>2.42</v>
      </c>
      <c r="P664">
        <v>0</v>
      </c>
      <c r="Q664">
        <v>0</v>
      </c>
      <c r="R664">
        <v>42.11</v>
      </c>
      <c r="S664">
        <v>0</v>
      </c>
      <c r="T664">
        <v>0</v>
      </c>
      <c r="U664">
        <v>0</v>
      </c>
      <c r="V664">
        <v>5.4743000000000004</v>
      </c>
      <c r="W664">
        <v>50.004300000000001</v>
      </c>
      <c r="X664" t="s">
        <v>8039</v>
      </c>
      <c r="Y664" t="s">
        <v>8236</v>
      </c>
      <c r="Z664" t="s">
        <v>8039</v>
      </c>
      <c r="AA664">
        <v>0</v>
      </c>
    </row>
    <row r="665" spans="1:27">
      <c r="A665" t="s">
        <v>8564</v>
      </c>
      <c r="B665" t="str">
        <f t="shared" si="31"/>
        <v>Junio</v>
      </c>
      <c r="C665">
        <v>74</v>
      </c>
      <c r="D665">
        <v>2022</v>
      </c>
      <c r="E665" t="s">
        <v>8704</v>
      </c>
      <c r="F665" t="s">
        <v>7879</v>
      </c>
      <c r="G665" t="s">
        <v>0</v>
      </c>
      <c r="H665" t="str">
        <f t="shared" si="32"/>
        <v>CCF</v>
      </c>
      <c r="I665" t="str">
        <f t="shared" si="33"/>
        <v>Impreso por imprenta o tiquetes</v>
      </c>
      <c r="J665" s="81" t="s">
        <v>8765</v>
      </c>
      <c r="K665" s="81" t="s">
        <v>8039</v>
      </c>
      <c r="L665">
        <v>7229</v>
      </c>
      <c r="M665" t="s">
        <v>1483</v>
      </c>
      <c r="N665" t="s">
        <v>1484</v>
      </c>
      <c r="O665">
        <v>1.86</v>
      </c>
      <c r="P665">
        <v>0</v>
      </c>
      <c r="Q665">
        <v>0</v>
      </c>
      <c r="R665">
        <v>33.76</v>
      </c>
      <c r="S665">
        <v>0</v>
      </c>
      <c r="T665">
        <v>0</v>
      </c>
      <c r="U665">
        <v>0</v>
      </c>
      <c r="V665">
        <v>4.3887999999999998</v>
      </c>
      <c r="W665">
        <v>40.008799999999994</v>
      </c>
      <c r="X665" t="s">
        <v>8039</v>
      </c>
      <c r="Y665" t="s">
        <v>8236</v>
      </c>
      <c r="Z665" t="s">
        <v>8039</v>
      </c>
      <c r="AA665">
        <v>0</v>
      </c>
    </row>
    <row r="666" spans="1:27">
      <c r="A666" t="s">
        <v>8564</v>
      </c>
      <c r="B666" t="str">
        <f t="shared" si="31"/>
        <v>Junio</v>
      </c>
      <c r="C666">
        <v>73</v>
      </c>
      <c r="D666">
        <v>2022</v>
      </c>
      <c r="E666" t="s">
        <v>8704</v>
      </c>
      <c r="F666" t="s">
        <v>7879</v>
      </c>
      <c r="G666" t="s">
        <v>0</v>
      </c>
      <c r="H666" t="str">
        <f t="shared" si="32"/>
        <v>CCF</v>
      </c>
      <c r="I666" t="str">
        <f t="shared" si="33"/>
        <v>Impreso por imprenta o tiquetes</v>
      </c>
      <c r="J666" s="81" t="s">
        <v>8765</v>
      </c>
      <c r="K666" s="81" t="s">
        <v>8039</v>
      </c>
      <c r="L666">
        <v>9835</v>
      </c>
      <c r="M666" t="s">
        <v>1196</v>
      </c>
      <c r="N666" t="s">
        <v>1197</v>
      </c>
      <c r="O666">
        <v>0</v>
      </c>
      <c r="P666">
        <v>0</v>
      </c>
      <c r="Q666">
        <v>0</v>
      </c>
      <c r="R666">
        <v>30219.200000000001</v>
      </c>
      <c r="S666">
        <v>0</v>
      </c>
      <c r="T666">
        <v>0</v>
      </c>
      <c r="U666">
        <v>0</v>
      </c>
      <c r="V666">
        <v>3928.4960000000001</v>
      </c>
      <c r="W666">
        <v>34147.696000000004</v>
      </c>
      <c r="X666" t="s">
        <v>8039</v>
      </c>
      <c r="Y666" t="s">
        <v>8236</v>
      </c>
      <c r="Z666" t="s">
        <v>8227</v>
      </c>
      <c r="AA666">
        <v>302.2</v>
      </c>
    </row>
    <row r="667" spans="1:27">
      <c r="A667" t="s">
        <v>8564</v>
      </c>
      <c r="B667" t="str">
        <f t="shared" si="31"/>
        <v>Junio</v>
      </c>
      <c r="C667">
        <v>72</v>
      </c>
      <c r="D667">
        <v>2022</v>
      </c>
      <c r="E667" t="s">
        <v>8704</v>
      </c>
      <c r="F667" t="s">
        <v>7879</v>
      </c>
      <c r="G667" t="s">
        <v>0</v>
      </c>
      <c r="H667" t="str">
        <f t="shared" si="32"/>
        <v>CCF</v>
      </c>
      <c r="I667" t="str">
        <f t="shared" si="33"/>
        <v>Impreso por imprenta o tiquetes</v>
      </c>
      <c r="J667" s="81" t="s">
        <v>8765</v>
      </c>
      <c r="K667" s="81" t="s">
        <v>8039</v>
      </c>
      <c r="L667">
        <v>15773</v>
      </c>
      <c r="M667" t="s">
        <v>1514</v>
      </c>
      <c r="N667" t="s">
        <v>1515</v>
      </c>
      <c r="O667">
        <v>0</v>
      </c>
      <c r="P667">
        <v>0</v>
      </c>
      <c r="Q667">
        <v>0</v>
      </c>
      <c r="R667">
        <v>542</v>
      </c>
      <c r="S667">
        <v>0</v>
      </c>
      <c r="T667">
        <v>0</v>
      </c>
      <c r="U667">
        <v>0</v>
      </c>
      <c r="V667">
        <v>70.460000000000008</v>
      </c>
      <c r="W667">
        <v>612.46</v>
      </c>
      <c r="X667" t="s">
        <v>8039</v>
      </c>
      <c r="Y667" t="s">
        <v>8236</v>
      </c>
      <c r="Z667" t="s">
        <v>8253</v>
      </c>
      <c r="AA667">
        <v>5.42</v>
      </c>
    </row>
    <row r="668" spans="1:27">
      <c r="A668" t="s">
        <v>8564</v>
      </c>
      <c r="B668" t="str">
        <f t="shared" si="31"/>
        <v>Junio</v>
      </c>
      <c r="C668">
        <v>71</v>
      </c>
      <c r="D668">
        <v>2022</v>
      </c>
      <c r="E668" t="s">
        <v>8721</v>
      </c>
      <c r="F668" t="s">
        <v>7879</v>
      </c>
      <c r="G668" t="s">
        <v>0</v>
      </c>
      <c r="H668" t="str">
        <f t="shared" si="32"/>
        <v>CCF</v>
      </c>
      <c r="I668" t="str">
        <f t="shared" si="33"/>
        <v>Impreso por imprenta o tiquetes</v>
      </c>
      <c r="J668" s="81" t="s">
        <v>8765</v>
      </c>
      <c r="K668" s="81" t="s">
        <v>8039</v>
      </c>
      <c r="L668">
        <v>31432</v>
      </c>
      <c r="M668" t="s">
        <v>1517</v>
      </c>
      <c r="N668" t="s">
        <v>1518</v>
      </c>
      <c r="O668">
        <v>2.12</v>
      </c>
      <c r="P668">
        <v>0</v>
      </c>
      <c r="Q668">
        <v>0</v>
      </c>
      <c r="R668">
        <v>37.950000000000003</v>
      </c>
      <c r="S668">
        <v>0</v>
      </c>
      <c r="T668">
        <v>0</v>
      </c>
      <c r="U668">
        <v>0</v>
      </c>
      <c r="V668">
        <v>4.9335000000000004</v>
      </c>
      <c r="W668">
        <v>45.003500000000003</v>
      </c>
      <c r="X668" t="s">
        <v>8039</v>
      </c>
      <c r="Y668" t="s">
        <v>8236</v>
      </c>
      <c r="Z668" t="s">
        <v>8039</v>
      </c>
      <c r="AA668">
        <v>0</v>
      </c>
    </row>
    <row r="669" spans="1:27">
      <c r="A669" t="s">
        <v>8564</v>
      </c>
      <c r="B669" t="str">
        <f t="shared" si="31"/>
        <v>Junio</v>
      </c>
      <c r="C669">
        <v>70</v>
      </c>
      <c r="D669">
        <v>2022</v>
      </c>
      <c r="E669" t="s">
        <v>8703</v>
      </c>
      <c r="F669" t="s">
        <v>7879</v>
      </c>
      <c r="G669" t="s">
        <v>0</v>
      </c>
      <c r="H669" t="str">
        <f t="shared" si="32"/>
        <v>CCF</v>
      </c>
      <c r="I669" t="str">
        <f t="shared" si="33"/>
        <v>Impreso por imprenta o tiquetes</v>
      </c>
      <c r="J669" s="81" t="s">
        <v>8765</v>
      </c>
      <c r="K669" s="81" t="s">
        <v>8039</v>
      </c>
      <c r="L669">
        <v>2962458</v>
      </c>
      <c r="M669" t="s">
        <v>1489</v>
      </c>
      <c r="N669" t="s">
        <v>1490</v>
      </c>
      <c r="O669">
        <v>0</v>
      </c>
      <c r="P669">
        <v>0</v>
      </c>
      <c r="Q669">
        <v>0</v>
      </c>
      <c r="R669">
        <v>49.62</v>
      </c>
      <c r="S669">
        <v>0</v>
      </c>
      <c r="T669">
        <v>0</v>
      </c>
      <c r="U669">
        <v>0</v>
      </c>
      <c r="V669">
        <v>6.4505999999999997</v>
      </c>
      <c r="W669">
        <v>56.070599999999999</v>
      </c>
      <c r="X669" t="s">
        <v>8039</v>
      </c>
      <c r="Y669" t="s">
        <v>8236</v>
      </c>
      <c r="Z669" t="s">
        <v>8039</v>
      </c>
      <c r="AA669">
        <v>0</v>
      </c>
    </row>
    <row r="670" spans="1:27">
      <c r="A670" t="s">
        <v>8564</v>
      </c>
      <c r="B670" t="str">
        <f t="shared" si="31"/>
        <v>Junio</v>
      </c>
      <c r="C670">
        <v>69</v>
      </c>
      <c r="D670">
        <v>2022</v>
      </c>
      <c r="E670" t="s">
        <v>8703</v>
      </c>
      <c r="F670" t="s">
        <v>7879</v>
      </c>
      <c r="G670" t="s">
        <v>0</v>
      </c>
      <c r="H670" t="str">
        <f t="shared" si="32"/>
        <v>CCF</v>
      </c>
      <c r="I670" t="str">
        <f t="shared" si="33"/>
        <v>Impreso por imprenta o tiquetes</v>
      </c>
      <c r="J670" s="81" t="s">
        <v>8765</v>
      </c>
      <c r="K670" s="81" t="s">
        <v>8039</v>
      </c>
      <c r="L670">
        <v>3738</v>
      </c>
      <c r="M670" t="s">
        <v>1605</v>
      </c>
      <c r="N670" t="s">
        <v>1606</v>
      </c>
      <c r="O670">
        <v>0</v>
      </c>
      <c r="P670">
        <v>0</v>
      </c>
      <c r="Q670">
        <v>0</v>
      </c>
      <c r="R670">
        <v>23.56</v>
      </c>
      <c r="S670">
        <v>0</v>
      </c>
      <c r="T670">
        <v>0</v>
      </c>
      <c r="U670">
        <v>0</v>
      </c>
      <c r="V670">
        <v>3.0627999999999997</v>
      </c>
      <c r="W670">
        <v>26.622799999999998</v>
      </c>
      <c r="X670" t="s">
        <v>8039</v>
      </c>
      <c r="Y670" t="s">
        <v>8236</v>
      </c>
      <c r="Z670" t="s">
        <v>8039</v>
      </c>
      <c r="AA670">
        <v>0</v>
      </c>
    </row>
    <row r="671" spans="1:27">
      <c r="A671" t="s">
        <v>8564</v>
      </c>
      <c r="B671" t="str">
        <f t="shared" si="31"/>
        <v>Junio</v>
      </c>
      <c r="C671">
        <v>68</v>
      </c>
      <c r="D671">
        <v>2022</v>
      </c>
      <c r="E671" t="s">
        <v>8703</v>
      </c>
      <c r="F671" t="s">
        <v>7879</v>
      </c>
      <c r="G671" t="s">
        <v>0</v>
      </c>
      <c r="H671" t="str">
        <f t="shared" si="32"/>
        <v>CCF</v>
      </c>
      <c r="I671" t="str">
        <f t="shared" si="33"/>
        <v>Impreso por imprenta o tiquetes</v>
      </c>
      <c r="J671" s="81" t="s">
        <v>8765</v>
      </c>
      <c r="K671" s="81" t="s">
        <v>8039</v>
      </c>
      <c r="L671">
        <v>2219018</v>
      </c>
      <c r="M671" t="s">
        <v>1526</v>
      </c>
      <c r="N671" t="s">
        <v>1527</v>
      </c>
      <c r="O671">
        <v>1.57</v>
      </c>
      <c r="P671">
        <v>0</v>
      </c>
      <c r="Q671">
        <v>0</v>
      </c>
      <c r="R671">
        <v>28.48</v>
      </c>
      <c r="S671">
        <v>0</v>
      </c>
      <c r="T671">
        <v>0</v>
      </c>
      <c r="U671">
        <v>0</v>
      </c>
      <c r="V671">
        <v>3.7024000000000004</v>
      </c>
      <c r="W671">
        <v>33.752400000000002</v>
      </c>
      <c r="X671" t="s">
        <v>8039</v>
      </c>
      <c r="Y671" t="s">
        <v>8236</v>
      </c>
      <c r="Z671" t="s">
        <v>8039</v>
      </c>
      <c r="AA671">
        <v>0</v>
      </c>
    </row>
    <row r="672" spans="1:27">
      <c r="A672" t="s">
        <v>8564</v>
      </c>
      <c r="B672" t="str">
        <f t="shared" si="31"/>
        <v>Junio</v>
      </c>
      <c r="C672">
        <v>67</v>
      </c>
      <c r="D672">
        <v>2022</v>
      </c>
      <c r="E672" t="s">
        <v>8703</v>
      </c>
      <c r="F672" t="s">
        <v>7879</v>
      </c>
      <c r="G672" t="s">
        <v>0</v>
      </c>
      <c r="H672" t="str">
        <f t="shared" si="32"/>
        <v>CCF</v>
      </c>
      <c r="I672" t="str">
        <f t="shared" si="33"/>
        <v>Impreso por imprenta o tiquetes</v>
      </c>
      <c r="J672" s="81" t="s">
        <v>8765</v>
      </c>
      <c r="K672" s="81" t="s">
        <v>8039</v>
      </c>
      <c r="L672">
        <v>9887</v>
      </c>
      <c r="M672" t="s">
        <v>1196</v>
      </c>
      <c r="N672" t="s">
        <v>1197</v>
      </c>
      <c r="O672">
        <v>0</v>
      </c>
      <c r="P672">
        <v>0</v>
      </c>
      <c r="Q672">
        <v>0</v>
      </c>
      <c r="R672">
        <v>146695.56</v>
      </c>
      <c r="S672">
        <v>0</v>
      </c>
      <c r="T672">
        <v>0</v>
      </c>
      <c r="U672">
        <v>0</v>
      </c>
      <c r="V672">
        <v>19070.4228</v>
      </c>
      <c r="W672">
        <v>165765.9828</v>
      </c>
      <c r="X672" t="s">
        <v>8039</v>
      </c>
      <c r="Y672" t="s">
        <v>8236</v>
      </c>
      <c r="Z672" t="s">
        <v>8227</v>
      </c>
      <c r="AA672">
        <v>1466.96</v>
      </c>
    </row>
    <row r="673" spans="1:27">
      <c r="A673" t="s">
        <v>8564</v>
      </c>
      <c r="B673" t="str">
        <f t="shared" si="31"/>
        <v>Junio</v>
      </c>
      <c r="C673">
        <v>66</v>
      </c>
      <c r="D673">
        <v>2022</v>
      </c>
      <c r="E673" t="s">
        <v>8703</v>
      </c>
      <c r="F673" t="s">
        <v>7879</v>
      </c>
      <c r="G673" t="s">
        <v>0</v>
      </c>
      <c r="H673" t="str">
        <f t="shared" si="32"/>
        <v>CCF</v>
      </c>
      <c r="I673" t="str">
        <f t="shared" si="33"/>
        <v>Impreso por imprenta o tiquetes</v>
      </c>
      <c r="J673" s="81" t="s">
        <v>8765</v>
      </c>
      <c r="K673" s="81" t="s">
        <v>8039</v>
      </c>
      <c r="L673">
        <v>2739408</v>
      </c>
      <c r="M673" t="s">
        <v>1489</v>
      </c>
      <c r="N673" t="s">
        <v>1490</v>
      </c>
      <c r="O673">
        <v>0</v>
      </c>
      <c r="P673">
        <v>0</v>
      </c>
      <c r="Q673">
        <v>0</v>
      </c>
      <c r="R673">
        <v>34.42</v>
      </c>
      <c r="S673">
        <v>0</v>
      </c>
      <c r="T673">
        <v>0</v>
      </c>
      <c r="U673">
        <v>0</v>
      </c>
      <c r="V673">
        <v>4.4746000000000006</v>
      </c>
      <c r="W673">
        <v>38.894600000000004</v>
      </c>
      <c r="X673" t="s">
        <v>8039</v>
      </c>
      <c r="Y673" t="s">
        <v>8236</v>
      </c>
      <c r="Z673" t="s">
        <v>8039</v>
      </c>
      <c r="AA673">
        <v>0</v>
      </c>
    </row>
    <row r="674" spans="1:27">
      <c r="A674" t="s">
        <v>8564</v>
      </c>
      <c r="B674" t="str">
        <f t="shared" si="31"/>
        <v>Junio</v>
      </c>
      <c r="C674">
        <v>65</v>
      </c>
      <c r="D674">
        <v>2022</v>
      </c>
      <c r="E674" t="s">
        <v>8703</v>
      </c>
      <c r="F674" t="s">
        <v>7879</v>
      </c>
      <c r="G674" t="s">
        <v>0</v>
      </c>
      <c r="H674" t="str">
        <f t="shared" si="32"/>
        <v>CCF</v>
      </c>
      <c r="I674" t="str">
        <f t="shared" si="33"/>
        <v>Impreso por imprenta o tiquetes</v>
      </c>
      <c r="J674" s="81" t="s">
        <v>8765</v>
      </c>
      <c r="K674" s="81" t="s">
        <v>8039</v>
      </c>
      <c r="L674">
        <v>1472393</v>
      </c>
      <c r="M674" t="s">
        <v>1571</v>
      </c>
      <c r="N674" t="s">
        <v>1572</v>
      </c>
      <c r="O674">
        <v>0</v>
      </c>
      <c r="P674">
        <v>0</v>
      </c>
      <c r="Q674">
        <v>0</v>
      </c>
      <c r="R674">
        <v>789.8</v>
      </c>
      <c r="S674">
        <v>0</v>
      </c>
      <c r="T674">
        <v>0</v>
      </c>
      <c r="U674">
        <v>0</v>
      </c>
      <c r="V674">
        <v>102.67399999999999</v>
      </c>
      <c r="W674">
        <v>892.47399999999993</v>
      </c>
      <c r="X674" t="s">
        <v>8039</v>
      </c>
      <c r="Y674" t="s">
        <v>8236</v>
      </c>
      <c r="Z674" t="s">
        <v>8251</v>
      </c>
      <c r="AA674">
        <v>7.9</v>
      </c>
    </row>
    <row r="675" spans="1:27">
      <c r="A675" t="s">
        <v>8564</v>
      </c>
      <c r="B675" t="str">
        <f t="shared" si="31"/>
        <v>Junio</v>
      </c>
      <c r="C675">
        <v>64</v>
      </c>
      <c r="D675">
        <v>2022</v>
      </c>
      <c r="E675" t="s">
        <v>8703</v>
      </c>
      <c r="F675" t="s">
        <v>7879</v>
      </c>
      <c r="G675" t="s">
        <v>0</v>
      </c>
      <c r="H675" t="str">
        <f t="shared" si="32"/>
        <v>CCF</v>
      </c>
      <c r="I675" t="str">
        <f t="shared" si="33"/>
        <v>Impreso por imprenta o tiquetes</v>
      </c>
      <c r="J675" s="81" t="s">
        <v>8765</v>
      </c>
      <c r="K675" s="81" t="s">
        <v>8039</v>
      </c>
      <c r="L675">
        <v>10380</v>
      </c>
      <c r="M675" t="s">
        <v>1627</v>
      </c>
      <c r="N675" t="s">
        <v>1628</v>
      </c>
      <c r="O675">
        <v>18.920000000000002</v>
      </c>
      <c r="P675">
        <v>0</v>
      </c>
      <c r="Q675">
        <v>0</v>
      </c>
      <c r="R675">
        <v>339.89</v>
      </c>
      <c r="S675">
        <v>0</v>
      </c>
      <c r="T675">
        <v>0</v>
      </c>
      <c r="U675">
        <v>0</v>
      </c>
      <c r="V675">
        <v>44.185699999999997</v>
      </c>
      <c r="W675">
        <v>402.9957</v>
      </c>
      <c r="X675" t="s">
        <v>8039</v>
      </c>
      <c r="Y675" t="s">
        <v>8236</v>
      </c>
      <c r="Z675" t="s">
        <v>8039</v>
      </c>
      <c r="AA675">
        <v>0</v>
      </c>
    </row>
    <row r="676" spans="1:27">
      <c r="A676" t="s">
        <v>8564</v>
      </c>
      <c r="B676" t="str">
        <f t="shared" si="31"/>
        <v>Junio</v>
      </c>
      <c r="C676">
        <v>63</v>
      </c>
      <c r="D676">
        <v>2022</v>
      </c>
      <c r="E676" t="s">
        <v>8703</v>
      </c>
      <c r="F676" t="s">
        <v>7879</v>
      </c>
      <c r="G676" t="s">
        <v>0</v>
      </c>
      <c r="H676" t="str">
        <f t="shared" si="32"/>
        <v>CCF</v>
      </c>
      <c r="I676" t="str">
        <f t="shared" si="33"/>
        <v>Impreso por imprenta o tiquetes</v>
      </c>
      <c r="J676" s="81" t="s">
        <v>8765</v>
      </c>
      <c r="K676" s="81" t="s">
        <v>8039</v>
      </c>
      <c r="L676">
        <v>27439</v>
      </c>
      <c r="M676" t="s">
        <v>2338</v>
      </c>
      <c r="N676" t="s">
        <v>2339</v>
      </c>
      <c r="O676">
        <v>0</v>
      </c>
      <c r="P676">
        <v>0</v>
      </c>
      <c r="Q676">
        <v>0</v>
      </c>
      <c r="R676">
        <v>180</v>
      </c>
      <c r="S676">
        <v>0</v>
      </c>
      <c r="T676">
        <v>0</v>
      </c>
      <c r="U676">
        <v>0</v>
      </c>
      <c r="V676">
        <v>23.400000000000002</v>
      </c>
      <c r="W676">
        <v>203.4</v>
      </c>
      <c r="X676" t="s">
        <v>8039</v>
      </c>
      <c r="Y676" t="s">
        <v>8236</v>
      </c>
      <c r="Z676" t="s">
        <v>8039</v>
      </c>
      <c r="AA676">
        <v>0</v>
      </c>
    </row>
    <row r="677" spans="1:27">
      <c r="A677" t="s">
        <v>8564</v>
      </c>
      <c r="B677" t="str">
        <f t="shared" si="31"/>
        <v>Junio</v>
      </c>
      <c r="C677">
        <v>62</v>
      </c>
      <c r="D677">
        <v>2022</v>
      </c>
      <c r="E677" t="s">
        <v>8702</v>
      </c>
      <c r="F677" t="s">
        <v>7879</v>
      </c>
      <c r="G677" t="s">
        <v>0</v>
      </c>
      <c r="H677" t="str">
        <f t="shared" si="32"/>
        <v>CCF</v>
      </c>
      <c r="I677" t="str">
        <f t="shared" si="33"/>
        <v>Impreso por imprenta o tiquetes</v>
      </c>
      <c r="J677" s="81" t="s">
        <v>8765</v>
      </c>
      <c r="K677" s="81" t="s">
        <v>8039</v>
      </c>
      <c r="L677">
        <v>683</v>
      </c>
      <c r="M677" t="s">
        <v>5989</v>
      </c>
      <c r="N677" t="s">
        <v>5990</v>
      </c>
      <c r="O677">
        <v>0</v>
      </c>
      <c r="P677">
        <v>0</v>
      </c>
      <c r="Q677">
        <v>0</v>
      </c>
      <c r="R677">
        <v>614.79</v>
      </c>
      <c r="S677">
        <v>0</v>
      </c>
      <c r="T677">
        <v>0</v>
      </c>
      <c r="U677">
        <v>0</v>
      </c>
      <c r="V677">
        <v>79.922699999999992</v>
      </c>
      <c r="W677">
        <v>694.71269999999993</v>
      </c>
      <c r="X677" t="s">
        <v>8039</v>
      </c>
      <c r="Y677" t="s">
        <v>8236</v>
      </c>
      <c r="Z677" t="s">
        <v>8039</v>
      </c>
      <c r="AA677">
        <v>0</v>
      </c>
    </row>
    <row r="678" spans="1:27">
      <c r="A678" t="s">
        <v>8564</v>
      </c>
      <c r="B678" t="str">
        <f t="shared" si="31"/>
        <v>Junio</v>
      </c>
      <c r="C678">
        <v>61</v>
      </c>
      <c r="D678">
        <v>2022</v>
      </c>
      <c r="E678" t="s">
        <v>8702</v>
      </c>
      <c r="F678" t="s">
        <v>7879</v>
      </c>
      <c r="G678" t="s">
        <v>0</v>
      </c>
      <c r="H678" t="str">
        <f t="shared" si="32"/>
        <v>CCF</v>
      </c>
      <c r="I678" t="str">
        <f t="shared" si="33"/>
        <v>Impreso por imprenta o tiquetes</v>
      </c>
      <c r="J678" s="81" t="s">
        <v>8765</v>
      </c>
      <c r="K678" s="81" t="s">
        <v>8039</v>
      </c>
      <c r="L678">
        <v>2739477</v>
      </c>
      <c r="M678" t="s">
        <v>1489</v>
      </c>
      <c r="N678" t="s">
        <v>1490</v>
      </c>
      <c r="O678">
        <v>0</v>
      </c>
      <c r="P678">
        <v>0</v>
      </c>
      <c r="Q678">
        <v>0</v>
      </c>
      <c r="R678">
        <v>1.24</v>
      </c>
      <c r="S678">
        <v>0</v>
      </c>
      <c r="T678">
        <v>0</v>
      </c>
      <c r="U678">
        <v>0</v>
      </c>
      <c r="V678">
        <v>0.16120000000000001</v>
      </c>
      <c r="W678">
        <v>1.4012</v>
      </c>
      <c r="X678" t="s">
        <v>8039</v>
      </c>
      <c r="Y678" t="s">
        <v>8236</v>
      </c>
      <c r="Z678" t="s">
        <v>8039</v>
      </c>
      <c r="AA678">
        <v>0</v>
      </c>
    </row>
    <row r="679" spans="1:27">
      <c r="A679" t="s">
        <v>8564</v>
      </c>
      <c r="B679" t="str">
        <f t="shared" si="31"/>
        <v>Junio</v>
      </c>
      <c r="C679">
        <v>60</v>
      </c>
      <c r="D679">
        <v>2022</v>
      </c>
      <c r="E679" t="s">
        <v>8702</v>
      </c>
      <c r="F679" t="s">
        <v>7879</v>
      </c>
      <c r="G679" t="s">
        <v>0</v>
      </c>
      <c r="H679" t="str">
        <f t="shared" si="32"/>
        <v>CCF</v>
      </c>
      <c r="I679" t="str">
        <f t="shared" si="33"/>
        <v>Impreso por imprenta o tiquetes</v>
      </c>
      <c r="J679" s="81" t="s">
        <v>8765</v>
      </c>
      <c r="K679" s="81" t="s">
        <v>8039</v>
      </c>
      <c r="L679">
        <v>13152</v>
      </c>
      <c r="M679" t="s">
        <v>8722</v>
      </c>
      <c r="N679" t="s">
        <v>8723</v>
      </c>
      <c r="O679">
        <v>1.93</v>
      </c>
      <c r="P679">
        <v>0</v>
      </c>
      <c r="Q679">
        <v>0</v>
      </c>
      <c r="R679">
        <v>33.69</v>
      </c>
      <c r="S679">
        <v>0</v>
      </c>
      <c r="T679">
        <v>0</v>
      </c>
      <c r="U679">
        <v>0</v>
      </c>
      <c r="V679">
        <v>4.3796999999999997</v>
      </c>
      <c r="W679">
        <v>39.999699999999997</v>
      </c>
      <c r="X679" t="s">
        <v>8039</v>
      </c>
      <c r="Y679" t="s">
        <v>8236</v>
      </c>
      <c r="Z679" t="s">
        <v>8039</v>
      </c>
      <c r="AA679">
        <v>0</v>
      </c>
    </row>
    <row r="680" spans="1:27">
      <c r="A680" t="s">
        <v>8564</v>
      </c>
      <c r="B680" t="str">
        <f t="shared" si="31"/>
        <v>Junio</v>
      </c>
      <c r="C680">
        <v>59</v>
      </c>
      <c r="D680">
        <v>2022</v>
      </c>
      <c r="E680" t="s">
        <v>8702</v>
      </c>
      <c r="F680" t="s">
        <v>7879</v>
      </c>
      <c r="G680" t="s">
        <v>0</v>
      </c>
      <c r="H680" t="str">
        <f t="shared" si="32"/>
        <v>CCF</v>
      </c>
      <c r="I680" t="str">
        <f t="shared" si="33"/>
        <v>Impreso por imprenta o tiquetes</v>
      </c>
      <c r="J680" s="81" t="s">
        <v>8765</v>
      </c>
      <c r="K680" s="81" t="s">
        <v>8039</v>
      </c>
      <c r="L680">
        <v>498899</v>
      </c>
      <c r="M680" t="s">
        <v>1526</v>
      </c>
      <c r="N680" t="s">
        <v>1527</v>
      </c>
      <c r="O680">
        <v>0.54</v>
      </c>
      <c r="P680">
        <v>0</v>
      </c>
      <c r="Q680">
        <v>0</v>
      </c>
      <c r="R680">
        <v>10.14</v>
      </c>
      <c r="S680">
        <v>0</v>
      </c>
      <c r="T680">
        <v>0</v>
      </c>
      <c r="U680">
        <v>0</v>
      </c>
      <c r="V680">
        <v>1.3182</v>
      </c>
      <c r="W680">
        <v>11.998200000000001</v>
      </c>
      <c r="X680" t="s">
        <v>8039</v>
      </c>
      <c r="Y680" t="s">
        <v>8236</v>
      </c>
      <c r="Z680" t="s">
        <v>8039</v>
      </c>
      <c r="AA680">
        <v>0</v>
      </c>
    </row>
    <row r="681" spans="1:27">
      <c r="A681" t="s">
        <v>8564</v>
      </c>
      <c r="B681" t="str">
        <f t="shared" si="31"/>
        <v>Junio</v>
      </c>
      <c r="C681">
        <v>58</v>
      </c>
      <c r="D681">
        <v>2022</v>
      </c>
      <c r="E681" t="s">
        <v>8702</v>
      </c>
      <c r="F681" t="s">
        <v>7879</v>
      </c>
      <c r="G681" t="s">
        <v>0</v>
      </c>
      <c r="H681" t="str">
        <f t="shared" si="32"/>
        <v>CCF</v>
      </c>
      <c r="I681" t="str">
        <f t="shared" si="33"/>
        <v>Impreso por imprenta o tiquetes</v>
      </c>
      <c r="J681" s="81" t="s">
        <v>8765</v>
      </c>
      <c r="K681" s="81" t="s">
        <v>8039</v>
      </c>
      <c r="L681">
        <v>2138500</v>
      </c>
      <c r="M681" t="s">
        <v>1496</v>
      </c>
      <c r="N681" t="s">
        <v>1497</v>
      </c>
      <c r="O681">
        <v>0.98</v>
      </c>
      <c r="P681">
        <v>0</v>
      </c>
      <c r="Q681">
        <v>0</v>
      </c>
      <c r="R681">
        <v>16.84</v>
      </c>
      <c r="S681">
        <v>0</v>
      </c>
      <c r="T681">
        <v>0</v>
      </c>
      <c r="U681">
        <v>0</v>
      </c>
      <c r="V681">
        <v>2.1892</v>
      </c>
      <c r="W681">
        <v>20.0092</v>
      </c>
      <c r="X681" t="s">
        <v>8039</v>
      </c>
      <c r="Y681" t="s">
        <v>8236</v>
      </c>
      <c r="Z681" t="s">
        <v>8039</v>
      </c>
      <c r="AA681">
        <v>0</v>
      </c>
    </row>
    <row r="682" spans="1:27">
      <c r="A682" t="s">
        <v>8564</v>
      </c>
      <c r="B682" t="str">
        <f t="shared" si="31"/>
        <v>Junio</v>
      </c>
      <c r="C682">
        <v>57</v>
      </c>
      <c r="D682">
        <v>2022</v>
      </c>
      <c r="E682" t="s">
        <v>8724</v>
      </c>
      <c r="F682" t="s">
        <v>7879</v>
      </c>
      <c r="G682" t="s">
        <v>0</v>
      </c>
      <c r="H682" t="str">
        <f t="shared" si="32"/>
        <v>CCF</v>
      </c>
      <c r="I682" t="str">
        <f t="shared" si="33"/>
        <v>Impreso por imprenta o tiquetes</v>
      </c>
      <c r="J682" s="81" t="s">
        <v>8765</v>
      </c>
      <c r="K682" s="81" t="s">
        <v>8039</v>
      </c>
      <c r="L682">
        <v>2962616</v>
      </c>
      <c r="M682" t="s">
        <v>1489</v>
      </c>
      <c r="N682" t="s">
        <v>1490</v>
      </c>
      <c r="O682">
        <v>0</v>
      </c>
      <c r="P682">
        <v>0</v>
      </c>
      <c r="Q682">
        <v>0</v>
      </c>
      <c r="R682">
        <v>57.63</v>
      </c>
      <c r="S682">
        <v>0</v>
      </c>
      <c r="T682">
        <v>0</v>
      </c>
      <c r="U682">
        <v>0</v>
      </c>
      <c r="V682">
        <v>7.4919000000000002</v>
      </c>
      <c r="W682">
        <v>65.121899999999997</v>
      </c>
      <c r="X682" t="s">
        <v>8039</v>
      </c>
      <c r="Y682" t="s">
        <v>8236</v>
      </c>
      <c r="Z682" t="s">
        <v>8039</v>
      </c>
      <c r="AA682">
        <v>0</v>
      </c>
    </row>
    <row r="683" spans="1:27">
      <c r="A683" t="s">
        <v>8564</v>
      </c>
      <c r="B683" t="str">
        <f t="shared" si="31"/>
        <v>Junio</v>
      </c>
      <c r="C683">
        <v>56</v>
      </c>
      <c r="D683">
        <v>2022</v>
      </c>
      <c r="E683" t="s">
        <v>8701</v>
      </c>
      <c r="F683" t="s">
        <v>7879</v>
      </c>
      <c r="G683" t="s">
        <v>0</v>
      </c>
      <c r="H683" t="str">
        <f t="shared" si="32"/>
        <v>CCF</v>
      </c>
      <c r="I683" t="str">
        <f t="shared" si="33"/>
        <v>Impreso por imprenta o tiquetes</v>
      </c>
      <c r="J683" s="81" t="s">
        <v>8765</v>
      </c>
      <c r="K683" s="81" t="s">
        <v>8039</v>
      </c>
      <c r="L683">
        <v>3757</v>
      </c>
      <c r="M683" t="s">
        <v>1605</v>
      </c>
      <c r="N683" t="s">
        <v>1606</v>
      </c>
      <c r="O683">
        <v>0</v>
      </c>
      <c r="P683">
        <v>0</v>
      </c>
      <c r="Q683">
        <v>0</v>
      </c>
      <c r="R683">
        <v>359.5</v>
      </c>
      <c r="S683">
        <v>0</v>
      </c>
      <c r="T683">
        <v>0</v>
      </c>
      <c r="U683">
        <v>0</v>
      </c>
      <c r="V683">
        <v>46.734999999999999</v>
      </c>
      <c r="W683">
        <v>406.23500000000001</v>
      </c>
      <c r="X683" t="s">
        <v>8039</v>
      </c>
      <c r="Y683" t="s">
        <v>8236</v>
      </c>
      <c r="Z683" t="s">
        <v>8039</v>
      </c>
      <c r="AA683">
        <v>0</v>
      </c>
    </row>
    <row r="684" spans="1:27">
      <c r="A684" t="s">
        <v>8564</v>
      </c>
      <c r="B684" t="str">
        <f t="shared" ref="B684:B738" si="34">IF(A684="ENERO",REPLACE(A684,2,4,"nero"),IF(A684="FEBRERO",REPLACE(A684,2,6,"ebrero"),IF(A684="MARZO",REPLACE(A684,2,4,"arzo"),IF(A684="ABRIL",REPLACE(A684,2,4,"bril"),IF(A684="MAYO",REPLACE(A684,2,3,"ayo"),IF(A684="JUNIO",REPLACE(A684,2,4,"unio"),0))))))</f>
        <v>Junio</v>
      </c>
      <c r="C684">
        <v>55</v>
      </c>
      <c r="D684">
        <v>2022</v>
      </c>
      <c r="E684" t="s">
        <v>8701</v>
      </c>
      <c r="F684" t="s">
        <v>7879</v>
      </c>
      <c r="G684" t="s">
        <v>0</v>
      </c>
      <c r="H684" t="str">
        <f t="shared" si="32"/>
        <v>CCF</v>
      </c>
      <c r="I684" t="str">
        <f t="shared" si="33"/>
        <v>Impreso por imprenta o tiquetes</v>
      </c>
      <c r="J684" s="81" t="s">
        <v>8765</v>
      </c>
      <c r="K684" s="81" t="s">
        <v>8039</v>
      </c>
      <c r="L684">
        <v>12</v>
      </c>
      <c r="M684" t="s">
        <v>8334</v>
      </c>
      <c r="N684" t="s">
        <v>8335</v>
      </c>
      <c r="O684">
        <v>0</v>
      </c>
      <c r="P684">
        <v>0</v>
      </c>
      <c r="Q684">
        <v>0</v>
      </c>
      <c r="R684">
        <v>1700</v>
      </c>
      <c r="S684">
        <v>0</v>
      </c>
      <c r="T684">
        <v>0</v>
      </c>
      <c r="U684">
        <v>0</v>
      </c>
      <c r="V684">
        <v>221</v>
      </c>
      <c r="W684">
        <v>1921</v>
      </c>
      <c r="X684" t="s">
        <v>8039</v>
      </c>
      <c r="Y684" t="s">
        <v>8236</v>
      </c>
      <c r="Z684" t="s">
        <v>8039</v>
      </c>
      <c r="AA684">
        <v>0</v>
      </c>
    </row>
    <row r="685" spans="1:27">
      <c r="A685" t="s">
        <v>8564</v>
      </c>
      <c r="B685" t="str">
        <f t="shared" si="34"/>
        <v>Junio</v>
      </c>
      <c r="C685">
        <v>54</v>
      </c>
      <c r="D685">
        <v>2022</v>
      </c>
      <c r="E685" t="s">
        <v>8725</v>
      </c>
      <c r="F685" t="s">
        <v>7879</v>
      </c>
      <c r="G685" t="s">
        <v>0</v>
      </c>
      <c r="H685" t="str">
        <f t="shared" si="32"/>
        <v>CCF</v>
      </c>
      <c r="I685" t="str">
        <f t="shared" si="33"/>
        <v>Impreso por imprenta o tiquetes</v>
      </c>
      <c r="J685" s="81" t="s">
        <v>8765</v>
      </c>
      <c r="K685" s="81" t="s">
        <v>8039</v>
      </c>
      <c r="L685">
        <v>2759091</v>
      </c>
      <c r="M685" t="s">
        <v>1489</v>
      </c>
      <c r="N685" t="s">
        <v>1490</v>
      </c>
      <c r="O685">
        <v>0</v>
      </c>
      <c r="P685">
        <v>0</v>
      </c>
      <c r="Q685">
        <v>0</v>
      </c>
      <c r="R685">
        <v>113.61</v>
      </c>
      <c r="S685">
        <v>0</v>
      </c>
      <c r="T685">
        <v>0</v>
      </c>
      <c r="U685">
        <v>0</v>
      </c>
      <c r="V685">
        <v>14.769300000000001</v>
      </c>
      <c r="W685">
        <v>128.3793</v>
      </c>
      <c r="X685" t="s">
        <v>8039</v>
      </c>
      <c r="Y685" t="s">
        <v>8236</v>
      </c>
      <c r="Z685" t="s">
        <v>8039</v>
      </c>
      <c r="AA685">
        <v>0</v>
      </c>
    </row>
    <row r="686" spans="1:27">
      <c r="A686" t="s">
        <v>8564</v>
      </c>
      <c r="B686" t="str">
        <f t="shared" si="34"/>
        <v>Junio</v>
      </c>
      <c r="C686">
        <v>53</v>
      </c>
      <c r="D686">
        <v>2022</v>
      </c>
      <c r="E686" t="s">
        <v>8725</v>
      </c>
      <c r="F686" t="s">
        <v>7879</v>
      </c>
      <c r="G686" t="s">
        <v>0</v>
      </c>
      <c r="H686" t="str">
        <f t="shared" si="32"/>
        <v>CCF</v>
      </c>
      <c r="I686" t="str">
        <f t="shared" si="33"/>
        <v>Impreso por imprenta o tiquetes</v>
      </c>
      <c r="J686" s="81" t="s">
        <v>8765</v>
      </c>
      <c r="K686" s="81" t="s">
        <v>8039</v>
      </c>
      <c r="L686">
        <v>189</v>
      </c>
      <c r="M686" t="s">
        <v>1689</v>
      </c>
      <c r="N686" t="s">
        <v>1690</v>
      </c>
      <c r="O686">
        <v>0</v>
      </c>
      <c r="P686">
        <v>0</v>
      </c>
      <c r="Q686">
        <v>0</v>
      </c>
      <c r="R686">
        <v>1755</v>
      </c>
      <c r="S686">
        <v>0</v>
      </c>
      <c r="T686">
        <v>0</v>
      </c>
      <c r="U686">
        <v>0</v>
      </c>
      <c r="V686">
        <v>228.15</v>
      </c>
      <c r="W686">
        <v>1983.15</v>
      </c>
      <c r="X686" t="s">
        <v>8039</v>
      </c>
      <c r="Y686" t="s">
        <v>8236</v>
      </c>
      <c r="Z686" t="s">
        <v>8039</v>
      </c>
      <c r="AA686">
        <v>0</v>
      </c>
    </row>
    <row r="687" spans="1:27">
      <c r="A687" t="s">
        <v>8564</v>
      </c>
      <c r="B687" t="str">
        <f t="shared" si="34"/>
        <v>Junio</v>
      </c>
      <c r="C687">
        <v>52</v>
      </c>
      <c r="D687">
        <v>2022</v>
      </c>
      <c r="E687" t="s">
        <v>8725</v>
      </c>
      <c r="F687" t="s">
        <v>7879</v>
      </c>
      <c r="G687" t="s">
        <v>0</v>
      </c>
      <c r="H687" t="str">
        <f t="shared" si="32"/>
        <v>CCF</v>
      </c>
      <c r="I687" t="str">
        <f t="shared" si="33"/>
        <v>Impreso por imprenta o tiquetes</v>
      </c>
      <c r="J687" s="81" t="s">
        <v>8765</v>
      </c>
      <c r="K687" s="81" t="s">
        <v>8039</v>
      </c>
      <c r="L687">
        <v>5699</v>
      </c>
      <c r="M687" t="s">
        <v>1575</v>
      </c>
      <c r="N687" t="s">
        <v>1576</v>
      </c>
      <c r="O687">
        <v>1.93</v>
      </c>
      <c r="P687">
        <v>0</v>
      </c>
      <c r="Q687">
        <v>0</v>
      </c>
      <c r="R687">
        <v>33.69</v>
      </c>
      <c r="S687">
        <v>0</v>
      </c>
      <c r="T687">
        <v>0</v>
      </c>
      <c r="U687">
        <v>0</v>
      </c>
      <c r="V687">
        <v>4.3796999999999997</v>
      </c>
      <c r="W687">
        <v>39.999699999999997</v>
      </c>
      <c r="X687" t="s">
        <v>8039</v>
      </c>
      <c r="Y687" t="s">
        <v>8236</v>
      </c>
      <c r="Z687" t="s">
        <v>8039</v>
      </c>
      <c r="AA687">
        <v>0</v>
      </c>
    </row>
    <row r="688" spans="1:27">
      <c r="A688" t="s">
        <v>8564</v>
      </c>
      <c r="B688" t="str">
        <f t="shared" si="34"/>
        <v>Junio</v>
      </c>
      <c r="C688">
        <v>51</v>
      </c>
      <c r="D688">
        <v>2022</v>
      </c>
      <c r="E688" t="s">
        <v>8725</v>
      </c>
      <c r="F688" t="s">
        <v>7879</v>
      </c>
      <c r="G688" t="s">
        <v>0</v>
      </c>
      <c r="H688" t="str">
        <f t="shared" si="32"/>
        <v>CCF</v>
      </c>
      <c r="I688" t="str">
        <f t="shared" si="33"/>
        <v>Impreso por imprenta o tiquetes</v>
      </c>
      <c r="J688" s="81" t="s">
        <v>8765</v>
      </c>
      <c r="K688" s="81" t="s">
        <v>8039</v>
      </c>
      <c r="L688">
        <v>20764</v>
      </c>
      <c r="M688" t="s">
        <v>2706</v>
      </c>
      <c r="N688" t="s">
        <v>2707</v>
      </c>
      <c r="O688">
        <v>2.82</v>
      </c>
      <c r="P688">
        <v>0</v>
      </c>
      <c r="Q688">
        <v>0</v>
      </c>
      <c r="R688">
        <v>50.6</v>
      </c>
      <c r="S688">
        <v>0</v>
      </c>
      <c r="T688">
        <v>0</v>
      </c>
      <c r="U688">
        <v>0</v>
      </c>
      <c r="V688">
        <v>6.5780000000000003</v>
      </c>
      <c r="W688">
        <v>59.998000000000005</v>
      </c>
      <c r="X688" t="s">
        <v>8039</v>
      </c>
      <c r="Y688" t="s">
        <v>8236</v>
      </c>
      <c r="Z688" t="s">
        <v>8039</v>
      </c>
      <c r="AA688">
        <v>0</v>
      </c>
    </row>
    <row r="689" spans="1:27">
      <c r="A689" t="s">
        <v>8564</v>
      </c>
      <c r="B689" t="str">
        <f t="shared" si="34"/>
        <v>Junio</v>
      </c>
      <c r="C689">
        <v>50</v>
      </c>
      <c r="D689">
        <v>2022</v>
      </c>
      <c r="E689" t="s">
        <v>8725</v>
      </c>
      <c r="F689" t="s">
        <v>7879</v>
      </c>
      <c r="G689" t="s">
        <v>0</v>
      </c>
      <c r="H689" t="str">
        <f t="shared" si="32"/>
        <v>CCF</v>
      </c>
      <c r="I689" t="str">
        <f t="shared" si="33"/>
        <v>Impreso por imprenta o tiquetes</v>
      </c>
      <c r="J689" s="81" t="s">
        <v>8765</v>
      </c>
      <c r="K689" s="81" t="s">
        <v>8039</v>
      </c>
      <c r="L689">
        <v>133</v>
      </c>
      <c r="M689" t="s">
        <v>6187</v>
      </c>
      <c r="N689" t="s">
        <v>6188</v>
      </c>
      <c r="O689">
        <v>1.86</v>
      </c>
      <c r="P689">
        <v>0</v>
      </c>
      <c r="Q689">
        <v>0</v>
      </c>
      <c r="R689">
        <v>33.75</v>
      </c>
      <c r="S689">
        <v>0</v>
      </c>
      <c r="T689">
        <v>0</v>
      </c>
      <c r="U689">
        <v>0</v>
      </c>
      <c r="V689">
        <v>4.3875000000000002</v>
      </c>
      <c r="W689">
        <v>39.997500000000002</v>
      </c>
      <c r="X689" t="s">
        <v>8039</v>
      </c>
      <c r="Y689" t="s">
        <v>8236</v>
      </c>
      <c r="Z689" t="s">
        <v>8039</v>
      </c>
      <c r="AA689">
        <v>0</v>
      </c>
    </row>
    <row r="690" spans="1:27">
      <c r="A690" t="s">
        <v>8564</v>
      </c>
      <c r="B690" t="str">
        <f t="shared" si="34"/>
        <v>Junio</v>
      </c>
      <c r="C690">
        <v>49</v>
      </c>
      <c r="D690">
        <v>2022</v>
      </c>
      <c r="E690" t="s">
        <v>8700</v>
      </c>
      <c r="F690" t="s">
        <v>7879</v>
      </c>
      <c r="G690" t="s">
        <v>0</v>
      </c>
      <c r="H690" t="str">
        <f t="shared" si="32"/>
        <v>CCF</v>
      </c>
      <c r="I690" t="str">
        <f t="shared" si="33"/>
        <v>Impreso por imprenta o tiquetes</v>
      </c>
      <c r="J690" s="81" t="s">
        <v>8765</v>
      </c>
      <c r="K690" s="81" t="s">
        <v>8039</v>
      </c>
      <c r="L690">
        <v>1766143</v>
      </c>
      <c r="M690" t="s">
        <v>1510</v>
      </c>
      <c r="N690" t="s">
        <v>1511</v>
      </c>
      <c r="O690">
        <v>0</v>
      </c>
      <c r="P690">
        <v>0</v>
      </c>
      <c r="Q690">
        <v>0</v>
      </c>
      <c r="R690">
        <v>7.52</v>
      </c>
      <c r="S690">
        <v>0</v>
      </c>
      <c r="T690">
        <v>0</v>
      </c>
      <c r="U690">
        <v>0</v>
      </c>
      <c r="V690">
        <v>0.97760000000000002</v>
      </c>
      <c r="W690">
        <v>8.4976000000000003</v>
      </c>
      <c r="X690" t="s">
        <v>8039</v>
      </c>
      <c r="Y690" t="s">
        <v>8236</v>
      </c>
      <c r="Z690" t="s">
        <v>8039</v>
      </c>
      <c r="AA690">
        <v>0</v>
      </c>
    </row>
    <row r="691" spans="1:27">
      <c r="A691" t="s">
        <v>8564</v>
      </c>
      <c r="B691" t="str">
        <f t="shared" si="34"/>
        <v>Junio</v>
      </c>
      <c r="C691">
        <v>48</v>
      </c>
      <c r="D691">
        <v>2022</v>
      </c>
      <c r="E691" t="s">
        <v>8700</v>
      </c>
      <c r="F691" t="s">
        <v>7879</v>
      </c>
      <c r="G691" t="s">
        <v>0</v>
      </c>
      <c r="H691" t="str">
        <f t="shared" si="32"/>
        <v>CCF</v>
      </c>
      <c r="I691" t="str">
        <f t="shared" si="33"/>
        <v>Impreso por imprenta o tiquetes</v>
      </c>
      <c r="J691" s="81" t="s">
        <v>8765</v>
      </c>
      <c r="K691" s="81" t="s">
        <v>8039</v>
      </c>
      <c r="L691">
        <v>1021131</v>
      </c>
      <c r="M691" t="s">
        <v>1615</v>
      </c>
      <c r="N691" t="s">
        <v>1616</v>
      </c>
      <c r="O691">
        <v>2.38</v>
      </c>
      <c r="P691">
        <v>0</v>
      </c>
      <c r="Q691">
        <v>0</v>
      </c>
      <c r="R691">
        <v>42.15</v>
      </c>
      <c r="S691">
        <v>0</v>
      </c>
      <c r="T691">
        <v>0</v>
      </c>
      <c r="U691">
        <v>0</v>
      </c>
      <c r="V691">
        <v>5.4794999999999998</v>
      </c>
      <c r="W691">
        <v>50.009500000000003</v>
      </c>
      <c r="X691" t="s">
        <v>8039</v>
      </c>
      <c r="Y691" t="s">
        <v>8236</v>
      </c>
      <c r="Z691" t="s">
        <v>8039</v>
      </c>
      <c r="AA691">
        <v>0</v>
      </c>
    </row>
    <row r="692" spans="1:27">
      <c r="A692" t="s">
        <v>8564</v>
      </c>
      <c r="B692" t="str">
        <f t="shared" si="34"/>
        <v>Junio</v>
      </c>
      <c r="C692">
        <v>47</v>
      </c>
      <c r="D692">
        <v>2022</v>
      </c>
      <c r="E692" t="s">
        <v>8700</v>
      </c>
      <c r="F692" t="s">
        <v>7879</v>
      </c>
      <c r="G692" t="s">
        <v>0</v>
      </c>
      <c r="H692" t="str">
        <f t="shared" si="32"/>
        <v>CCF</v>
      </c>
      <c r="I692" t="str">
        <f t="shared" si="33"/>
        <v>Impreso por imprenta o tiquetes</v>
      </c>
      <c r="J692" s="81" t="s">
        <v>8765</v>
      </c>
      <c r="K692" s="81" t="s">
        <v>8039</v>
      </c>
      <c r="L692">
        <v>1474554</v>
      </c>
      <c r="M692" t="s">
        <v>1571</v>
      </c>
      <c r="N692" t="s">
        <v>1572</v>
      </c>
      <c r="O692">
        <v>0</v>
      </c>
      <c r="P692">
        <v>0</v>
      </c>
      <c r="Q692">
        <v>0</v>
      </c>
      <c r="R692">
        <v>789.8</v>
      </c>
      <c r="S692">
        <v>0</v>
      </c>
      <c r="T692">
        <v>0</v>
      </c>
      <c r="U692">
        <v>0</v>
      </c>
      <c r="V692">
        <v>102.67399999999999</v>
      </c>
      <c r="W692">
        <v>892.47399999999993</v>
      </c>
      <c r="X692" t="s">
        <v>8039</v>
      </c>
      <c r="Y692" t="s">
        <v>8236</v>
      </c>
      <c r="Z692" t="s">
        <v>8251</v>
      </c>
      <c r="AA692">
        <v>7.9</v>
      </c>
    </row>
    <row r="693" spans="1:27">
      <c r="A693" t="s">
        <v>8564</v>
      </c>
      <c r="B693" t="str">
        <f t="shared" si="34"/>
        <v>Junio</v>
      </c>
      <c r="C693">
        <v>46</v>
      </c>
      <c r="D693">
        <v>2022</v>
      </c>
      <c r="E693" t="s">
        <v>8700</v>
      </c>
      <c r="F693" t="s">
        <v>7879</v>
      </c>
      <c r="G693" t="s">
        <v>0</v>
      </c>
      <c r="H693" t="str">
        <f t="shared" si="32"/>
        <v>CCF</v>
      </c>
      <c r="I693" t="str">
        <f t="shared" si="33"/>
        <v>Impreso por imprenta o tiquetes</v>
      </c>
      <c r="J693" s="81" t="s">
        <v>8765</v>
      </c>
      <c r="K693" s="81" t="s">
        <v>8039</v>
      </c>
      <c r="L693">
        <v>400939</v>
      </c>
      <c r="M693" t="s">
        <v>1584</v>
      </c>
      <c r="N693" t="s">
        <v>1585</v>
      </c>
      <c r="O693">
        <v>0</v>
      </c>
      <c r="P693">
        <v>0</v>
      </c>
      <c r="Q693">
        <v>0</v>
      </c>
      <c r="R693">
        <v>161.72999999999999</v>
      </c>
      <c r="S693">
        <v>0</v>
      </c>
      <c r="T693">
        <v>0</v>
      </c>
      <c r="U693">
        <v>0</v>
      </c>
      <c r="V693">
        <v>21.024899999999999</v>
      </c>
      <c r="W693">
        <v>182.75489999999999</v>
      </c>
      <c r="X693" t="s">
        <v>8039</v>
      </c>
      <c r="Y693" t="s">
        <v>8236</v>
      </c>
      <c r="Z693" t="s">
        <v>8253</v>
      </c>
      <c r="AA693">
        <v>1.62</v>
      </c>
    </row>
    <row r="694" spans="1:27">
      <c r="A694" t="s">
        <v>8564</v>
      </c>
      <c r="B694" t="str">
        <f t="shared" si="34"/>
        <v>Junio</v>
      </c>
      <c r="C694">
        <v>45</v>
      </c>
      <c r="D694">
        <v>2022</v>
      </c>
      <c r="E694" t="s">
        <v>8700</v>
      </c>
      <c r="F694" t="s">
        <v>7879</v>
      </c>
      <c r="G694" t="s">
        <v>0</v>
      </c>
      <c r="H694" t="str">
        <f t="shared" si="32"/>
        <v>CCF</v>
      </c>
      <c r="I694" t="str">
        <f t="shared" si="33"/>
        <v>Impreso por imprenta o tiquetes</v>
      </c>
      <c r="J694" s="81" t="s">
        <v>8765</v>
      </c>
      <c r="K694" s="81" t="s">
        <v>8039</v>
      </c>
      <c r="L694">
        <v>11</v>
      </c>
      <c r="M694" t="s">
        <v>1196</v>
      </c>
      <c r="N694" t="s">
        <v>1197</v>
      </c>
      <c r="O694">
        <v>0</v>
      </c>
      <c r="P694">
        <v>0</v>
      </c>
      <c r="Q694">
        <v>0</v>
      </c>
      <c r="R694">
        <v>5334</v>
      </c>
      <c r="S694">
        <v>0</v>
      </c>
      <c r="T694">
        <v>0</v>
      </c>
      <c r="U694">
        <v>0</v>
      </c>
      <c r="V694">
        <v>693.42000000000007</v>
      </c>
      <c r="W694">
        <v>6027.42</v>
      </c>
      <c r="X694" t="s">
        <v>8039</v>
      </c>
      <c r="Y694" t="s">
        <v>8236</v>
      </c>
      <c r="Z694" t="s">
        <v>8253</v>
      </c>
      <c r="AA694">
        <v>53.35</v>
      </c>
    </row>
    <row r="695" spans="1:27">
      <c r="A695" t="s">
        <v>8564</v>
      </c>
      <c r="B695" t="str">
        <f t="shared" si="34"/>
        <v>Junio</v>
      </c>
      <c r="C695">
        <v>44</v>
      </c>
      <c r="D695">
        <v>2022</v>
      </c>
      <c r="E695" t="s">
        <v>8700</v>
      </c>
      <c r="F695" t="s">
        <v>7879</v>
      </c>
      <c r="G695" t="s">
        <v>0</v>
      </c>
      <c r="H695" t="str">
        <f t="shared" si="32"/>
        <v>CCF</v>
      </c>
      <c r="I695" t="str">
        <f t="shared" si="33"/>
        <v>Impreso por imprenta o tiquetes</v>
      </c>
      <c r="J695" s="81" t="s">
        <v>8765</v>
      </c>
      <c r="K695" s="81" t="s">
        <v>8039</v>
      </c>
      <c r="L695">
        <v>4</v>
      </c>
      <c r="M695" t="s">
        <v>1196</v>
      </c>
      <c r="N695" t="s">
        <v>1197</v>
      </c>
      <c r="O695">
        <v>0</v>
      </c>
      <c r="P695">
        <v>0</v>
      </c>
      <c r="Q695">
        <v>0</v>
      </c>
      <c r="R695">
        <v>6707.5</v>
      </c>
      <c r="S695">
        <v>0</v>
      </c>
      <c r="T695">
        <v>0</v>
      </c>
      <c r="U695">
        <v>0</v>
      </c>
      <c r="V695">
        <v>871.97500000000002</v>
      </c>
      <c r="W695">
        <v>7579.4750000000004</v>
      </c>
      <c r="X695" t="s">
        <v>8039</v>
      </c>
      <c r="Y695" t="s">
        <v>8236</v>
      </c>
      <c r="Z695" t="s">
        <v>8227</v>
      </c>
      <c r="AA695">
        <v>67.08</v>
      </c>
    </row>
    <row r="696" spans="1:27">
      <c r="A696" t="s">
        <v>8564</v>
      </c>
      <c r="B696" t="str">
        <f t="shared" si="34"/>
        <v>Junio</v>
      </c>
      <c r="C696">
        <v>43</v>
      </c>
      <c r="D696">
        <v>2022</v>
      </c>
      <c r="E696" t="s">
        <v>8695</v>
      </c>
      <c r="F696" t="s">
        <v>7879</v>
      </c>
      <c r="G696" t="s">
        <v>0</v>
      </c>
      <c r="H696" t="str">
        <f t="shared" si="32"/>
        <v>CCF</v>
      </c>
      <c r="I696" t="str">
        <f t="shared" si="33"/>
        <v>Impreso por imprenta o tiquetes</v>
      </c>
      <c r="J696" s="81" t="s">
        <v>8765</v>
      </c>
      <c r="K696" s="81" t="s">
        <v>8039</v>
      </c>
      <c r="L696">
        <v>874</v>
      </c>
      <c r="M696" t="s">
        <v>1529</v>
      </c>
      <c r="N696" t="s">
        <v>1530</v>
      </c>
      <c r="O696">
        <v>0</v>
      </c>
      <c r="P696">
        <v>0</v>
      </c>
      <c r="Q696">
        <v>0</v>
      </c>
      <c r="R696">
        <v>300</v>
      </c>
      <c r="S696">
        <v>0</v>
      </c>
      <c r="T696">
        <v>0</v>
      </c>
      <c r="U696">
        <v>0</v>
      </c>
      <c r="V696">
        <v>39</v>
      </c>
      <c r="W696">
        <v>339</v>
      </c>
      <c r="X696" t="s">
        <v>8039</v>
      </c>
      <c r="Y696" t="s">
        <v>8236</v>
      </c>
      <c r="Z696" t="s">
        <v>8039</v>
      </c>
      <c r="AA696">
        <v>0</v>
      </c>
    </row>
    <row r="697" spans="1:27">
      <c r="A697" t="s">
        <v>8564</v>
      </c>
      <c r="B697" t="str">
        <f t="shared" si="34"/>
        <v>Junio</v>
      </c>
      <c r="C697">
        <v>42</v>
      </c>
      <c r="D697">
        <v>2022</v>
      </c>
      <c r="E697" t="s">
        <v>8695</v>
      </c>
      <c r="F697" t="s">
        <v>7879</v>
      </c>
      <c r="G697" t="s">
        <v>0</v>
      </c>
      <c r="H697" t="str">
        <f t="shared" si="32"/>
        <v>CCF</v>
      </c>
      <c r="I697" t="str">
        <f t="shared" si="33"/>
        <v>Impreso por imprenta o tiquetes</v>
      </c>
      <c r="J697" s="81" t="s">
        <v>8765</v>
      </c>
      <c r="K697" s="81" t="s">
        <v>8039</v>
      </c>
      <c r="L697">
        <v>2942</v>
      </c>
      <c r="M697" t="s">
        <v>761</v>
      </c>
      <c r="N697" t="s">
        <v>762</v>
      </c>
      <c r="O697">
        <v>0</v>
      </c>
      <c r="P697">
        <v>0</v>
      </c>
      <c r="Q697">
        <v>0</v>
      </c>
      <c r="R697">
        <v>110</v>
      </c>
      <c r="S697">
        <v>0</v>
      </c>
      <c r="T697">
        <v>0</v>
      </c>
      <c r="U697">
        <v>0</v>
      </c>
      <c r="V697">
        <v>14.3</v>
      </c>
      <c r="W697">
        <v>124.3</v>
      </c>
      <c r="X697" t="s">
        <v>8039</v>
      </c>
      <c r="Y697" t="s">
        <v>8236</v>
      </c>
      <c r="Z697" t="s">
        <v>8039</v>
      </c>
      <c r="AA697">
        <v>0</v>
      </c>
    </row>
    <row r="698" spans="1:27">
      <c r="A698" t="s">
        <v>8564</v>
      </c>
      <c r="B698" t="str">
        <f t="shared" si="34"/>
        <v>Junio</v>
      </c>
      <c r="C698">
        <v>41</v>
      </c>
      <c r="D698">
        <v>2022</v>
      </c>
      <c r="E698" t="s">
        <v>8695</v>
      </c>
      <c r="F698" t="s">
        <v>7879</v>
      </c>
      <c r="G698" t="s">
        <v>0</v>
      </c>
      <c r="H698" t="str">
        <f t="shared" si="32"/>
        <v>CCF</v>
      </c>
      <c r="I698" t="str">
        <f t="shared" si="33"/>
        <v>Impreso por imprenta o tiquetes</v>
      </c>
      <c r="J698" s="81" t="s">
        <v>8765</v>
      </c>
      <c r="K698" s="81" t="s">
        <v>8039</v>
      </c>
      <c r="L698">
        <v>2241223</v>
      </c>
      <c r="M698" t="s">
        <v>1489</v>
      </c>
      <c r="N698" t="s">
        <v>1490</v>
      </c>
      <c r="O698">
        <v>0</v>
      </c>
      <c r="P698">
        <v>0</v>
      </c>
      <c r="Q698">
        <v>0</v>
      </c>
      <c r="R698">
        <v>44.68</v>
      </c>
      <c r="S698">
        <v>0</v>
      </c>
      <c r="T698">
        <v>0</v>
      </c>
      <c r="U698">
        <v>0</v>
      </c>
      <c r="V698">
        <v>5.8083999999999998</v>
      </c>
      <c r="W698">
        <v>50.488399999999999</v>
      </c>
      <c r="X698" t="s">
        <v>8039</v>
      </c>
      <c r="Y698" t="s">
        <v>8236</v>
      </c>
      <c r="Z698" t="s">
        <v>8039</v>
      </c>
      <c r="AA698">
        <v>0</v>
      </c>
    </row>
    <row r="699" spans="1:27">
      <c r="A699" t="s">
        <v>8564</v>
      </c>
      <c r="B699" t="str">
        <f t="shared" si="34"/>
        <v>Junio</v>
      </c>
      <c r="C699">
        <v>40</v>
      </c>
      <c r="D699">
        <v>2022</v>
      </c>
      <c r="E699" t="s">
        <v>8695</v>
      </c>
      <c r="F699" t="s">
        <v>7879</v>
      </c>
      <c r="G699" t="s">
        <v>0</v>
      </c>
      <c r="H699" t="str">
        <f t="shared" si="32"/>
        <v>CCF</v>
      </c>
      <c r="I699" t="str">
        <f t="shared" si="33"/>
        <v>Impreso por imprenta o tiquetes</v>
      </c>
      <c r="J699" s="81" t="s">
        <v>8765</v>
      </c>
      <c r="K699" s="81" t="s">
        <v>8039</v>
      </c>
      <c r="L699">
        <v>2746947</v>
      </c>
      <c r="M699" t="s">
        <v>1489</v>
      </c>
      <c r="N699" t="s">
        <v>1490</v>
      </c>
      <c r="O699">
        <v>0</v>
      </c>
      <c r="P699">
        <v>0</v>
      </c>
      <c r="Q699">
        <v>0</v>
      </c>
      <c r="R699">
        <v>173.42</v>
      </c>
      <c r="S699">
        <v>0</v>
      </c>
      <c r="T699">
        <v>0</v>
      </c>
      <c r="U699">
        <v>0</v>
      </c>
      <c r="V699">
        <v>22.544599999999999</v>
      </c>
      <c r="W699">
        <v>195.96459999999999</v>
      </c>
      <c r="X699" t="s">
        <v>8039</v>
      </c>
      <c r="Y699" t="s">
        <v>8236</v>
      </c>
      <c r="Z699" t="s">
        <v>8039</v>
      </c>
      <c r="AA699">
        <v>0</v>
      </c>
    </row>
    <row r="700" spans="1:27">
      <c r="A700" t="s">
        <v>8564</v>
      </c>
      <c r="B700" t="str">
        <f t="shared" si="34"/>
        <v>Junio</v>
      </c>
      <c r="C700">
        <v>39</v>
      </c>
      <c r="D700">
        <v>2022</v>
      </c>
      <c r="E700" t="s">
        <v>8695</v>
      </c>
      <c r="F700" t="s">
        <v>7879</v>
      </c>
      <c r="G700" t="s">
        <v>0</v>
      </c>
      <c r="H700" t="str">
        <f t="shared" si="32"/>
        <v>CCF</v>
      </c>
      <c r="I700" t="str">
        <f t="shared" si="33"/>
        <v>Impreso por imprenta o tiquetes</v>
      </c>
      <c r="J700" s="81" t="s">
        <v>8765</v>
      </c>
      <c r="K700" s="81" t="s">
        <v>8039</v>
      </c>
      <c r="L700">
        <v>2746948</v>
      </c>
      <c r="M700" t="s">
        <v>1489</v>
      </c>
      <c r="N700" t="s">
        <v>1490</v>
      </c>
      <c r="O700">
        <v>0</v>
      </c>
      <c r="P700">
        <v>0</v>
      </c>
      <c r="Q700">
        <v>0</v>
      </c>
      <c r="R700">
        <v>174.78</v>
      </c>
      <c r="S700">
        <v>0</v>
      </c>
      <c r="T700">
        <v>0</v>
      </c>
      <c r="U700">
        <v>0</v>
      </c>
      <c r="V700">
        <v>22.721399999999999</v>
      </c>
      <c r="W700">
        <v>197.50139999999999</v>
      </c>
      <c r="X700" t="s">
        <v>8039</v>
      </c>
      <c r="Y700" t="s">
        <v>8236</v>
      </c>
      <c r="Z700" t="s">
        <v>8039</v>
      </c>
      <c r="AA700">
        <v>0</v>
      </c>
    </row>
    <row r="701" spans="1:27">
      <c r="A701" t="s">
        <v>8564</v>
      </c>
      <c r="B701" t="str">
        <f t="shared" si="34"/>
        <v>Junio</v>
      </c>
      <c r="C701">
        <v>38</v>
      </c>
      <c r="D701">
        <v>2022</v>
      </c>
      <c r="E701" t="s">
        <v>8695</v>
      </c>
      <c r="F701" t="s">
        <v>7879</v>
      </c>
      <c r="G701" t="s">
        <v>0</v>
      </c>
      <c r="H701" t="str">
        <f t="shared" si="32"/>
        <v>CCF</v>
      </c>
      <c r="I701" t="str">
        <f t="shared" si="33"/>
        <v>Impreso por imprenta o tiquetes</v>
      </c>
      <c r="J701" s="81" t="s">
        <v>8765</v>
      </c>
      <c r="K701" s="81" t="s">
        <v>8039</v>
      </c>
      <c r="L701">
        <v>2241222</v>
      </c>
      <c r="M701" t="s">
        <v>1489</v>
      </c>
      <c r="N701" t="s">
        <v>1490</v>
      </c>
      <c r="O701">
        <v>0</v>
      </c>
      <c r="P701">
        <v>0</v>
      </c>
      <c r="Q701">
        <v>0</v>
      </c>
      <c r="R701">
        <v>7.57</v>
      </c>
      <c r="S701">
        <v>0</v>
      </c>
      <c r="T701">
        <v>0</v>
      </c>
      <c r="U701">
        <v>0</v>
      </c>
      <c r="V701">
        <v>0.98410000000000009</v>
      </c>
      <c r="W701">
        <v>8.5541</v>
      </c>
      <c r="X701" t="s">
        <v>8039</v>
      </c>
      <c r="Y701" t="s">
        <v>8236</v>
      </c>
      <c r="Z701" t="s">
        <v>8039</v>
      </c>
      <c r="AA701">
        <v>0</v>
      </c>
    </row>
    <row r="702" spans="1:27">
      <c r="A702" t="s">
        <v>8564</v>
      </c>
      <c r="B702" t="str">
        <f t="shared" si="34"/>
        <v>Junio</v>
      </c>
      <c r="C702">
        <v>37</v>
      </c>
      <c r="D702">
        <v>2022</v>
      </c>
      <c r="E702" t="s">
        <v>8695</v>
      </c>
      <c r="F702" t="s">
        <v>7879</v>
      </c>
      <c r="G702" t="s">
        <v>0</v>
      </c>
      <c r="H702" t="str">
        <f t="shared" si="32"/>
        <v>CCF</v>
      </c>
      <c r="I702" t="str">
        <f t="shared" si="33"/>
        <v>Impreso por imprenta o tiquetes</v>
      </c>
      <c r="J702" s="81" t="s">
        <v>8765</v>
      </c>
      <c r="K702" s="81" t="s">
        <v>8039</v>
      </c>
      <c r="L702">
        <v>1022054</v>
      </c>
      <c r="M702" t="s">
        <v>1489</v>
      </c>
      <c r="N702" t="s">
        <v>1490</v>
      </c>
      <c r="O702">
        <v>1.57</v>
      </c>
      <c r="P702">
        <v>0</v>
      </c>
      <c r="Q702">
        <v>0</v>
      </c>
      <c r="R702">
        <v>27.82</v>
      </c>
      <c r="S702">
        <v>0</v>
      </c>
      <c r="T702">
        <v>0</v>
      </c>
      <c r="U702">
        <v>0</v>
      </c>
      <c r="V702">
        <v>3.6166</v>
      </c>
      <c r="W702">
        <v>33.006599999999999</v>
      </c>
      <c r="X702" t="s">
        <v>8039</v>
      </c>
      <c r="Y702" t="s">
        <v>8236</v>
      </c>
      <c r="Z702" t="s">
        <v>8039</v>
      </c>
      <c r="AA702">
        <v>0</v>
      </c>
    </row>
    <row r="703" spans="1:27">
      <c r="A703" t="s">
        <v>8564</v>
      </c>
      <c r="B703" t="str">
        <f t="shared" si="34"/>
        <v>Junio</v>
      </c>
      <c r="C703">
        <v>36</v>
      </c>
      <c r="D703">
        <v>2022</v>
      </c>
      <c r="E703" t="s">
        <v>8726</v>
      </c>
      <c r="F703" t="s">
        <v>7879</v>
      </c>
      <c r="G703" t="s">
        <v>0</v>
      </c>
      <c r="H703" t="str">
        <f t="shared" si="32"/>
        <v>CCF</v>
      </c>
      <c r="I703" t="str">
        <f t="shared" si="33"/>
        <v>Impreso por imprenta o tiquetes</v>
      </c>
      <c r="J703" s="81" t="s">
        <v>8765</v>
      </c>
      <c r="K703" s="81" t="s">
        <v>8039</v>
      </c>
      <c r="L703">
        <v>119</v>
      </c>
      <c r="M703" t="s">
        <v>8367</v>
      </c>
      <c r="N703" t="s">
        <v>8368</v>
      </c>
      <c r="O703">
        <v>0</v>
      </c>
      <c r="P703">
        <v>0</v>
      </c>
      <c r="Q703">
        <v>0</v>
      </c>
      <c r="R703">
        <v>3.6</v>
      </c>
      <c r="S703">
        <v>0</v>
      </c>
      <c r="T703">
        <v>0</v>
      </c>
      <c r="U703">
        <v>0</v>
      </c>
      <c r="V703">
        <v>0.46800000000000003</v>
      </c>
      <c r="W703">
        <v>4.0680000000000005</v>
      </c>
      <c r="X703" t="s">
        <v>8039</v>
      </c>
      <c r="Y703" t="s">
        <v>8236</v>
      </c>
      <c r="Z703" t="s">
        <v>8039</v>
      </c>
      <c r="AA703">
        <v>0</v>
      </c>
    </row>
    <row r="704" spans="1:27">
      <c r="A704" t="s">
        <v>8564</v>
      </c>
      <c r="B704" t="str">
        <f t="shared" si="34"/>
        <v>Junio</v>
      </c>
      <c r="C704">
        <v>35</v>
      </c>
      <c r="D704">
        <v>2022</v>
      </c>
      <c r="E704" t="s">
        <v>8726</v>
      </c>
      <c r="F704" t="s">
        <v>7879</v>
      </c>
      <c r="G704" t="s">
        <v>0</v>
      </c>
      <c r="H704" t="str">
        <f t="shared" si="32"/>
        <v>CCF</v>
      </c>
      <c r="I704" t="str">
        <f t="shared" si="33"/>
        <v>Impreso por imprenta o tiquetes</v>
      </c>
      <c r="J704" s="81" t="s">
        <v>8765</v>
      </c>
      <c r="K704" s="81" t="s">
        <v>8039</v>
      </c>
      <c r="L704">
        <v>202860</v>
      </c>
      <c r="M704" t="s">
        <v>39</v>
      </c>
      <c r="N704" t="s">
        <v>1591</v>
      </c>
      <c r="O704">
        <v>1.65</v>
      </c>
      <c r="P704">
        <v>0</v>
      </c>
      <c r="Q704">
        <v>0</v>
      </c>
      <c r="R704">
        <v>29.52</v>
      </c>
      <c r="S704">
        <v>0</v>
      </c>
      <c r="T704">
        <v>0</v>
      </c>
      <c r="U704">
        <v>0</v>
      </c>
      <c r="V704">
        <v>3.8376000000000001</v>
      </c>
      <c r="W704">
        <v>35.007599999999996</v>
      </c>
      <c r="X704" t="s">
        <v>8039</v>
      </c>
      <c r="Y704" t="s">
        <v>8236</v>
      </c>
      <c r="Z704" t="s">
        <v>8039</v>
      </c>
      <c r="AA704">
        <v>0</v>
      </c>
    </row>
    <row r="705" spans="1:27">
      <c r="A705" t="s">
        <v>8564</v>
      </c>
      <c r="B705" t="str">
        <f t="shared" si="34"/>
        <v>Junio</v>
      </c>
      <c r="C705">
        <v>34</v>
      </c>
      <c r="D705">
        <v>2022</v>
      </c>
      <c r="E705" t="s">
        <v>8726</v>
      </c>
      <c r="F705" t="s">
        <v>7879</v>
      </c>
      <c r="G705" t="s">
        <v>0</v>
      </c>
      <c r="H705" t="str">
        <f t="shared" si="32"/>
        <v>CCF</v>
      </c>
      <c r="I705" t="str">
        <f t="shared" si="33"/>
        <v>Impreso por imprenta o tiquetes</v>
      </c>
      <c r="J705" s="81" t="s">
        <v>8765</v>
      </c>
      <c r="K705" s="81" t="s">
        <v>8039</v>
      </c>
      <c r="L705">
        <v>16636</v>
      </c>
      <c r="M705" t="s">
        <v>1678</v>
      </c>
      <c r="N705" t="s">
        <v>1679</v>
      </c>
      <c r="O705">
        <v>0</v>
      </c>
      <c r="P705">
        <v>0</v>
      </c>
      <c r="Q705">
        <v>0</v>
      </c>
      <c r="R705">
        <v>655.61</v>
      </c>
      <c r="S705">
        <v>0</v>
      </c>
      <c r="T705">
        <v>0</v>
      </c>
      <c r="U705">
        <v>0</v>
      </c>
      <c r="V705">
        <v>85.229300000000009</v>
      </c>
      <c r="W705">
        <v>740.83929999999998</v>
      </c>
      <c r="X705" t="s">
        <v>8039</v>
      </c>
      <c r="Y705" t="s">
        <v>8236</v>
      </c>
      <c r="Z705" t="s">
        <v>8039</v>
      </c>
      <c r="AA705">
        <v>0</v>
      </c>
    </row>
    <row r="706" spans="1:27">
      <c r="A706" t="s">
        <v>8564</v>
      </c>
      <c r="B706" t="str">
        <f t="shared" si="34"/>
        <v>Junio</v>
      </c>
      <c r="C706">
        <v>33</v>
      </c>
      <c r="D706">
        <v>2022</v>
      </c>
      <c r="E706" t="s">
        <v>8726</v>
      </c>
      <c r="F706" t="s">
        <v>7879</v>
      </c>
      <c r="G706" t="s">
        <v>0</v>
      </c>
      <c r="H706" t="str">
        <f t="shared" si="32"/>
        <v>CCF</v>
      </c>
      <c r="I706" t="str">
        <f t="shared" si="33"/>
        <v>Impreso por imprenta o tiquetes</v>
      </c>
      <c r="J706" s="81" t="s">
        <v>8765</v>
      </c>
      <c r="K706" s="81" t="s">
        <v>8039</v>
      </c>
      <c r="L706">
        <v>50</v>
      </c>
      <c r="M706" t="s">
        <v>1196</v>
      </c>
      <c r="N706" t="s">
        <v>1197</v>
      </c>
      <c r="O706">
        <v>0</v>
      </c>
      <c r="P706">
        <v>0</v>
      </c>
      <c r="Q706">
        <v>0</v>
      </c>
      <c r="R706">
        <v>140626.20000000001</v>
      </c>
      <c r="S706">
        <v>0</v>
      </c>
      <c r="T706">
        <v>0</v>
      </c>
      <c r="U706">
        <v>0</v>
      </c>
      <c r="V706">
        <v>18281.406000000003</v>
      </c>
      <c r="W706">
        <v>158907.60600000003</v>
      </c>
      <c r="X706" t="s">
        <v>8039</v>
      </c>
      <c r="Y706" t="s">
        <v>8236</v>
      </c>
      <c r="Z706" t="s">
        <v>8227</v>
      </c>
      <c r="AA706">
        <v>1406.26</v>
      </c>
    </row>
    <row r="707" spans="1:27">
      <c r="A707" t="s">
        <v>8564</v>
      </c>
      <c r="B707" t="str">
        <f t="shared" si="34"/>
        <v>Junio</v>
      </c>
      <c r="C707">
        <v>32</v>
      </c>
      <c r="D707">
        <v>2022</v>
      </c>
      <c r="E707" t="s">
        <v>8699</v>
      </c>
      <c r="F707" t="s">
        <v>7879</v>
      </c>
      <c r="G707" t="s">
        <v>0</v>
      </c>
      <c r="H707" t="str">
        <f t="shared" ref="H707:H738" si="35">IF(G707="03","CCF",IF(G707="05","Nota de crédito",IF(G707="12","Factura",0)))</f>
        <v>CCF</v>
      </c>
      <c r="I707" t="str">
        <f t="shared" ref="I707:I738" si="36">IF(H707="CCF","Impreso por imprenta o tiquetes",IF(H707="Nota de crédito","Impreso por imprenta o tiquetes",IF(H707="Factura","Otros",0)))</f>
        <v>Impreso por imprenta o tiquetes</v>
      </c>
      <c r="J707" s="81" t="s">
        <v>8765</v>
      </c>
      <c r="K707" s="81" t="s">
        <v>8039</v>
      </c>
      <c r="L707">
        <v>6403</v>
      </c>
      <c r="M707" t="s">
        <v>1575</v>
      </c>
      <c r="N707" t="s">
        <v>1576</v>
      </c>
      <c r="O707">
        <v>1.93</v>
      </c>
      <c r="P707">
        <v>0</v>
      </c>
      <c r="Q707">
        <v>0</v>
      </c>
      <c r="R707">
        <v>33.69</v>
      </c>
      <c r="S707">
        <v>0</v>
      </c>
      <c r="T707">
        <v>0</v>
      </c>
      <c r="U707">
        <v>0</v>
      </c>
      <c r="V707">
        <v>4.3796999999999997</v>
      </c>
      <c r="W707">
        <v>39.999699999999997</v>
      </c>
      <c r="X707" t="s">
        <v>8039</v>
      </c>
      <c r="Y707" t="s">
        <v>8236</v>
      </c>
      <c r="Z707" t="s">
        <v>8039</v>
      </c>
      <c r="AA707">
        <v>0</v>
      </c>
    </row>
    <row r="708" spans="1:27">
      <c r="A708" t="s">
        <v>8564</v>
      </c>
      <c r="B708" t="str">
        <f t="shared" si="34"/>
        <v>Junio</v>
      </c>
      <c r="C708">
        <v>31</v>
      </c>
      <c r="D708">
        <v>2022</v>
      </c>
      <c r="E708" t="s">
        <v>8699</v>
      </c>
      <c r="F708" t="s">
        <v>7879</v>
      </c>
      <c r="G708" t="s">
        <v>0</v>
      </c>
      <c r="H708" t="str">
        <f t="shared" si="35"/>
        <v>CCF</v>
      </c>
      <c r="I708" t="str">
        <f t="shared" si="36"/>
        <v>Impreso por imprenta o tiquetes</v>
      </c>
      <c r="J708" s="81" t="s">
        <v>8765</v>
      </c>
      <c r="K708" s="81" t="s">
        <v>8039</v>
      </c>
      <c r="L708">
        <v>2963578</v>
      </c>
      <c r="M708" t="s">
        <v>1489</v>
      </c>
      <c r="N708" t="s">
        <v>1490</v>
      </c>
      <c r="O708">
        <v>0</v>
      </c>
      <c r="P708">
        <v>0</v>
      </c>
      <c r="Q708">
        <v>0</v>
      </c>
      <c r="R708">
        <v>4.87</v>
      </c>
      <c r="S708">
        <v>0</v>
      </c>
      <c r="T708">
        <v>0</v>
      </c>
      <c r="U708">
        <v>0</v>
      </c>
      <c r="V708">
        <v>0.6331</v>
      </c>
      <c r="W708">
        <v>5.5030999999999999</v>
      </c>
      <c r="X708" t="s">
        <v>8039</v>
      </c>
      <c r="Y708" t="s">
        <v>8236</v>
      </c>
      <c r="Z708" t="s">
        <v>8039</v>
      </c>
      <c r="AA708">
        <v>0</v>
      </c>
    </row>
    <row r="709" spans="1:27">
      <c r="A709" t="s">
        <v>8564</v>
      </c>
      <c r="B709" t="str">
        <f t="shared" si="34"/>
        <v>Junio</v>
      </c>
      <c r="C709">
        <v>30</v>
      </c>
      <c r="D709">
        <v>2022</v>
      </c>
      <c r="E709" t="s">
        <v>8699</v>
      </c>
      <c r="F709" t="s">
        <v>7879</v>
      </c>
      <c r="G709" t="s">
        <v>0</v>
      </c>
      <c r="H709" t="str">
        <f t="shared" si="35"/>
        <v>CCF</v>
      </c>
      <c r="I709" t="str">
        <f t="shared" si="36"/>
        <v>Impreso por imprenta o tiquetes</v>
      </c>
      <c r="J709" s="81" t="s">
        <v>8765</v>
      </c>
      <c r="K709" s="81" t="s">
        <v>8039</v>
      </c>
      <c r="L709">
        <v>130</v>
      </c>
      <c r="M709" t="s">
        <v>8727</v>
      </c>
      <c r="N709" t="s">
        <v>8728</v>
      </c>
      <c r="O709">
        <v>0</v>
      </c>
      <c r="P709">
        <v>0</v>
      </c>
      <c r="Q709">
        <v>0</v>
      </c>
      <c r="R709">
        <v>682.92</v>
      </c>
      <c r="S709">
        <v>0</v>
      </c>
      <c r="T709">
        <v>0</v>
      </c>
      <c r="U709">
        <v>0</v>
      </c>
      <c r="V709">
        <v>88.779600000000002</v>
      </c>
      <c r="W709">
        <v>771.69959999999992</v>
      </c>
      <c r="X709" t="s">
        <v>8039</v>
      </c>
      <c r="Y709" t="s">
        <v>8236</v>
      </c>
      <c r="Z709" t="s">
        <v>8039</v>
      </c>
      <c r="AA709">
        <v>0</v>
      </c>
    </row>
    <row r="710" spans="1:27">
      <c r="A710" t="s">
        <v>8564</v>
      </c>
      <c r="B710" t="str">
        <f t="shared" si="34"/>
        <v>Junio</v>
      </c>
      <c r="C710">
        <v>29</v>
      </c>
      <c r="D710">
        <v>2022</v>
      </c>
      <c r="E710" t="s">
        <v>8699</v>
      </c>
      <c r="F710" t="s">
        <v>7879</v>
      </c>
      <c r="G710" t="s">
        <v>0</v>
      </c>
      <c r="H710" t="str">
        <f t="shared" si="35"/>
        <v>CCF</v>
      </c>
      <c r="I710" t="str">
        <f t="shared" si="36"/>
        <v>Impreso por imprenta o tiquetes</v>
      </c>
      <c r="J710" s="81" t="s">
        <v>8765</v>
      </c>
      <c r="K710" s="81" t="s">
        <v>8039</v>
      </c>
      <c r="L710">
        <v>2757577</v>
      </c>
      <c r="M710" t="s">
        <v>1489</v>
      </c>
      <c r="N710" t="s">
        <v>1490</v>
      </c>
      <c r="O710">
        <v>0</v>
      </c>
      <c r="P710">
        <v>0</v>
      </c>
      <c r="Q710">
        <v>0</v>
      </c>
      <c r="R710">
        <v>182.65</v>
      </c>
      <c r="S710">
        <v>0</v>
      </c>
      <c r="T710">
        <v>0</v>
      </c>
      <c r="U710">
        <v>0</v>
      </c>
      <c r="V710">
        <v>23.744500000000002</v>
      </c>
      <c r="W710">
        <v>206.39449999999999</v>
      </c>
      <c r="X710" t="s">
        <v>8039</v>
      </c>
      <c r="Y710" t="s">
        <v>8236</v>
      </c>
      <c r="Z710" t="s">
        <v>8039</v>
      </c>
      <c r="AA710">
        <v>0</v>
      </c>
    </row>
    <row r="711" spans="1:27">
      <c r="A711" t="s">
        <v>8564</v>
      </c>
      <c r="B711" t="str">
        <f t="shared" si="34"/>
        <v>Junio</v>
      </c>
      <c r="C711">
        <v>28</v>
      </c>
      <c r="D711">
        <v>2022</v>
      </c>
      <c r="E711" t="s">
        <v>8699</v>
      </c>
      <c r="F711" t="s">
        <v>7879</v>
      </c>
      <c r="G711" t="s">
        <v>0</v>
      </c>
      <c r="H711" t="str">
        <f t="shared" si="35"/>
        <v>CCF</v>
      </c>
      <c r="I711" t="str">
        <f t="shared" si="36"/>
        <v>Impreso por imprenta o tiquetes</v>
      </c>
      <c r="J711" s="81" t="s">
        <v>8765</v>
      </c>
      <c r="K711" s="81" t="s">
        <v>8039</v>
      </c>
      <c r="L711">
        <v>46005073</v>
      </c>
      <c r="M711" t="s">
        <v>3583</v>
      </c>
      <c r="N711" t="s">
        <v>3584</v>
      </c>
      <c r="O711">
        <v>0</v>
      </c>
      <c r="P711">
        <v>0</v>
      </c>
      <c r="Q711">
        <v>0</v>
      </c>
      <c r="R711">
        <v>153.97</v>
      </c>
      <c r="S711">
        <v>0</v>
      </c>
      <c r="T711">
        <v>0</v>
      </c>
      <c r="U711">
        <v>0</v>
      </c>
      <c r="V711">
        <v>20.016100000000002</v>
      </c>
      <c r="W711">
        <v>173.98609999999999</v>
      </c>
      <c r="X711" t="s">
        <v>8039</v>
      </c>
      <c r="Y711" t="s">
        <v>8236</v>
      </c>
      <c r="Z711" t="s">
        <v>8039</v>
      </c>
      <c r="AA711">
        <v>0</v>
      </c>
    </row>
    <row r="712" spans="1:27">
      <c r="A712" t="s">
        <v>8564</v>
      </c>
      <c r="B712" t="str">
        <f t="shared" si="34"/>
        <v>Junio</v>
      </c>
      <c r="C712">
        <v>27</v>
      </c>
      <c r="D712">
        <v>2022</v>
      </c>
      <c r="E712" t="s">
        <v>8699</v>
      </c>
      <c r="F712" t="s">
        <v>7879</v>
      </c>
      <c r="G712" t="s">
        <v>0</v>
      </c>
      <c r="H712" t="str">
        <f t="shared" si="35"/>
        <v>CCF</v>
      </c>
      <c r="I712" t="str">
        <f t="shared" si="36"/>
        <v>Impreso por imprenta o tiquetes</v>
      </c>
      <c r="J712" s="81" t="s">
        <v>8765</v>
      </c>
      <c r="K712" s="81" t="s">
        <v>8039</v>
      </c>
      <c r="L712">
        <v>486317</v>
      </c>
      <c r="M712" t="s">
        <v>1541</v>
      </c>
      <c r="N712" t="s">
        <v>1542</v>
      </c>
      <c r="O712">
        <v>2.4</v>
      </c>
      <c r="P712">
        <v>0</v>
      </c>
      <c r="Q712">
        <v>0</v>
      </c>
      <c r="R712">
        <v>45.88</v>
      </c>
      <c r="S712">
        <v>0</v>
      </c>
      <c r="T712">
        <v>0</v>
      </c>
      <c r="U712">
        <v>0</v>
      </c>
      <c r="V712">
        <v>5.9644000000000004</v>
      </c>
      <c r="W712">
        <v>54.244399999999999</v>
      </c>
      <c r="X712" t="s">
        <v>8039</v>
      </c>
      <c r="Y712" t="s">
        <v>8236</v>
      </c>
      <c r="Z712" t="s">
        <v>8039</v>
      </c>
      <c r="AA712">
        <v>0</v>
      </c>
    </row>
    <row r="713" spans="1:27">
      <c r="A713" t="s">
        <v>8564</v>
      </c>
      <c r="B713" t="str">
        <f t="shared" si="34"/>
        <v>Junio</v>
      </c>
      <c r="C713">
        <v>26</v>
      </c>
      <c r="D713">
        <v>2022</v>
      </c>
      <c r="E713" t="s">
        <v>8685</v>
      </c>
      <c r="F713" t="s">
        <v>7879</v>
      </c>
      <c r="G713" t="s">
        <v>0</v>
      </c>
      <c r="H713" t="str">
        <f t="shared" si="35"/>
        <v>CCF</v>
      </c>
      <c r="I713" t="str">
        <f t="shared" si="36"/>
        <v>Impreso por imprenta o tiquetes</v>
      </c>
      <c r="J713" s="81" t="s">
        <v>8765</v>
      </c>
      <c r="K713" s="81" t="s">
        <v>8039</v>
      </c>
      <c r="L713">
        <v>94</v>
      </c>
      <c r="M713" t="s">
        <v>1196</v>
      </c>
      <c r="N713" t="s">
        <v>1197</v>
      </c>
      <c r="O713">
        <v>0</v>
      </c>
      <c r="P713">
        <v>0</v>
      </c>
      <c r="Q713">
        <v>0</v>
      </c>
      <c r="R713">
        <v>5504</v>
      </c>
      <c r="S713">
        <v>0</v>
      </c>
      <c r="T713">
        <v>0</v>
      </c>
      <c r="U713">
        <v>0</v>
      </c>
      <c r="V713">
        <v>715.52</v>
      </c>
      <c r="W713">
        <v>6219.52</v>
      </c>
      <c r="X713" t="s">
        <v>8039</v>
      </c>
      <c r="Y713" t="s">
        <v>8236</v>
      </c>
      <c r="Z713" t="s">
        <v>8657</v>
      </c>
      <c r="AA713">
        <v>55.04</v>
      </c>
    </row>
    <row r="714" spans="1:27">
      <c r="A714" t="s">
        <v>8564</v>
      </c>
      <c r="B714" t="str">
        <f t="shared" si="34"/>
        <v>Junio</v>
      </c>
      <c r="C714">
        <v>25</v>
      </c>
      <c r="D714">
        <v>2022</v>
      </c>
      <c r="E714" t="s">
        <v>8685</v>
      </c>
      <c r="F714" t="s">
        <v>7879</v>
      </c>
      <c r="G714" t="s">
        <v>0</v>
      </c>
      <c r="H714" t="str">
        <f t="shared" si="35"/>
        <v>CCF</v>
      </c>
      <c r="I714" t="str">
        <f t="shared" si="36"/>
        <v>Impreso por imprenta o tiquetes</v>
      </c>
      <c r="J714" s="81" t="s">
        <v>8765</v>
      </c>
      <c r="K714" s="81" t="s">
        <v>8039</v>
      </c>
      <c r="L714">
        <v>46</v>
      </c>
      <c r="M714" t="s">
        <v>8729</v>
      </c>
      <c r="N714" t="s">
        <v>8730</v>
      </c>
      <c r="O714">
        <v>0</v>
      </c>
      <c r="P714">
        <v>0</v>
      </c>
      <c r="Q714">
        <v>0</v>
      </c>
      <c r="R714">
        <v>633.62</v>
      </c>
      <c r="S714">
        <v>0</v>
      </c>
      <c r="T714">
        <v>0</v>
      </c>
      <c r="U714">
        <v>0</v>
      </c>
      <c r="V714">
        <v>82.37060000000001</v>
      </c>
      <c r="W714">
        <v>715.99059999999997</v>
      </c>
      <c r="X714" t="s">
        <v>8039</v>
      </c>
      <c r="Y714" t="s">
        <v>8236</v>
      </c>
      <c r="Z714" t="s">
        <v>8039</v>
      </c>
      <c r="AA714">
        <v>0</v>
      </c>
    </row>
    <row r="715" spans="1:27">
      <c r="A715" t="s">
        <v>8564</v>
      </c>
      <c r="B715" t="str">
        <f t="shared" si="34"/>
        <v>Junio</v>
      </c>
      <c r="C715">
        <v>24</v>
      </c>
      <c r="D715">
        <v>2022</v>
      </c>
      <c r="E715" t="s">
        <v>8685</v>
      </c>
      <c r="F715" t="s">
        <v>7879</v>
      </c>
      <c r="G715" t="s">
        <v>0</v>
      </c>
      <c r="H715" t="str">
        <f t="shared" si="35"/>
        <v>CCF</v>
      </c>
      <c r="I715" t="str">
        <f t="shared" si="36"/>
        <v>Impreso por imprenta o tiquetes</v>
      </c>
      <c r="J715" s="81" t="s">
        <v>8765</v>
      </c>
      <c r="K715" s="81" t="s">
        <v>8039</v>
      </c>
      <c r="L715">
        <v>3250</v>
      </c>
      <c r="M715" t="s">
        <v>5508</v>
      </c>
      <c r="N715" t="s">
        <v>5509</v>
      </c>
      <c r="O715">
        <v>0</v>
      </c>
      <c r="P715">
        <v>0</v>
      </c>
      <c r="Q715">
        <v>0</v>
      </c>
      <c r="R715">
        <v>247.57</v>
      </c>
      <c r="S715">
        <v>0</v>
      </c>
      <c r="T715">
        <v>0</v>
      </c>
      <c r="U715">
        <v>0</v>
      </c>
      <c r="V715">
        <v>32.184100000000001</v>
      </c>
      <c r="W715">
        <v>279.75409999999999</v>
      </c>
      <c r="X715" t="s">
        <v>8039</v>
      </c>
      <c r="Y715" t="s">
        <v>8236</v>
      </c>
      <c r="Z715" t="s">
        <v>8039</v>
      </c>
      <c r="AA715">
        <v>0</v>
      </c>
    </row>
    <row r="716" spans="1:27">
      <c r="A716" t="s">
        <v>8564</v>
      </c>
      <c r="B716" t="str">
        <f t="shared" si="34"/>
        <v>Junio</v>
      </c>
      <c r="C716">
        <v>23</v>
      </c>
      <c r="D716">
        <v>2022</v>
      </c>
      <c r="E716" t="s">
        <v>8685</v>
      </c>
      <c r="F716" t="s">
        <v>7879</v>
      </c>
      <c r="G716" t="s">
        <v>0</v>
      </c>
      <c r="H716" t="str">
        <f t="shared" si="35"/>
        <v>CCF</v>
      </c>
      <c r="I716" t="str">
        <f t="shared" si="36"/>
        <v>Impreso por imprenta o tiquetes</v>
      </c>
      <c r="J716" s="81" t="s">
        <v>8765</v>
      </c>
      <c r="K716" s="81" t="s">
        <v>8039</v>
      </c>
      <c r="L716">
        <v>78408</v>
      </c>
      <c r="M716" t="s">
        <v>1496</v>
      </c>
      <c r="N716" t="s">
        <v>1497</v>
      </c>
      <c r="O716">
        <v>0.99</v>
      </c>
      <c r="P716">
        <v>0</v>
      </c>
      <c r="Q716">
        <v>0</v>
      </c>
      <c r="R716">
        <v>16.82</v>
      </c>
      <c r="S716">
        <v>0</v>
      </c>
      <c r="T716">
        <v>0</v>
      </c>
      <c r="U716">
        <v>0</v>
      </c>
      <c r="V716">
        <v>2.1866000000000003</v>
      </c>
      <c r="W716">
        <v>19.996600000000001</v>
      </c>
      <c r="X716" t="s">
        <v>8039</v>
      </c>
      <c r="Y716" t="s">
        <v>8236</v>
      </c>
      <c r="Z716" t="s">
        <v>8039</v>
      </c>
      <c r="AA716">
        <v>0</v>
      </c>
    </row>
    <row r="717" spans="1:27">
      <c r="A717" t="s">
        <v>8564</v>
      </c>
      <c r="B717" t="str">
        <f t="shared" si="34"/>
        <v>Junio</v>
      </c>
      <c r="C717">
        <v>22</v>
      </c>
      <c r="D717">
        <v>2022</v>
      </c>
      <c r="E717" t="s">
        <v>8694</v>
      </c>
      <c r="F717" t="s">
        <v>7879</v>
      </c>
      <c r="G717" t="s">
        <v>0</v>
      </c>
      <c r="H717" t="str">
        <f t="shared" si="35"/>
        <v>CCF</v>
      </c>
      <c r="I717" t="str">
        <f t="shared" si="36"/>
        <v>Impreso por imprenta o tiquetes</v>
      </c>
      <c r="J717" s="81" t="s">
        <v>8765</v>
      </c>
      <c r="K717" s="81" t="s">
        <v>8039</v>
      </c>
      <c r="L717">
        <v>40690</v>
      </c>
      <c r="M717" t="s">
        <v>2706</v>
      </c>
      <c r="N717" t="s">
        <v>2707</v>
      </c>
      <c r="O717">
        <v>1.86</v>
      </c>
      <c r="P717">
        <v>0</v>
      </c>
      <c r="Q717">
        <v>0</v>
      </c>
      <c r="R717">
        <v>34.630000000000003</v>
      </c>
      <c r="S717">
        <v>0</v>
      </c>
      <c r="T717">
        <v>0</v>
      </c>
      <c r="U717">
        <v>0</v>
      </c>
      <c r="V717">
        <v>4.5019000000000009</v>
      </c>
      <c r="W717">
        <v>40.991900000000001</v>
      </c>
      <c r="X717" t="s">
        <v>8039</v>
      </c>
      <c r="Y717" t="s">
        <v>8236</v>
      </c>
      <c r="Z717" t="s">
        <v>8039</v>
      </c>
      <c r="AA717">
        <v>0</v>
      </c>
    </row>
    <row r="718" spans="1:27">
      <c r="A718" t="s">
        <v>8564</v>
      </c>
      <c r="B718" t="str">
        <f t="shared" si="34"/>
        <v>Junio</v>
      </c>
      <c r="C718">
        <v>21</v>
      </c>
      <c r="D718">
        <v>2022</v>
      </c>
      <c r="E718" t="s">
        <v>8694</v>
      </c>
      <c r="F718" t="s">
        <v>7879</v>
      </c>
      <c r="G718" t="s">
        <v>0</v>
      </c>
      <c r="H718" t="str">
        <f t="shared" si="35"/>
        <v>CCF</v>
      </c>
      <c r="I718" t="str">
        <f t="shared" si="36"/>
        <v>Impreso por imprenta o tiquetes</v>
      </c>
      <c r="J718" s="81" t="s">
        <v>8765</v>
      </c>
      <c r="K718" s="81" t="s">
        <v>8039</v>
      </c>
      <c r="L718">
        <v>2148423</v>
      </c>
      <c r="M718" t="s">
        <v>1496</v>
      </c>
      <c r="N718" t="s">
        <v>1497</v>
      </c>
      <c r="O718">
        <v>0.99</v>
      </c>
      <c r="P718">
        <v>0</v>
      </c>
      <c r="Q718">
        <v>0</v>
      </c>
      <c r="R718">
        <v>16.82</v>
      </c>
      <c r="S718">
        <v>0</v>
      </c>
      <c r="T718">
        <v>0</v>
      </c>
      <c r="U718">
        <v>0</v>
      </c>
      <c r="V718">
        <v>2.1866000000000003</v>
      </c>
      <c r="W718">
        <v>19.996600000000001</v>
      </c>
      <c r="X718" t="s">
        <v>8039</v>
      </c>
      <c r="Y718" t="s">
        <v>8236</v>
      </c>
      <c r="Z718" t="s">
        <v>8039</v>
      </c>
      <c r="AA718">
        <v>0</v>
      </c>
    </row>
    <row r="719" spans="1:27">
      <c r="A719" t="s">
        <v>8564</v>
      </c>
      <c r="B719" t="str">
        <f t="shared" si="34"/>
        <v>Junio</v>
      </c>
      <c r="C719">
        <v>20</v>
      </c>
      <c r="D719">
        <v>2022</v>
      </c>
      <c r="E719" t="s">
        <v>8694</v>
      </c>
      <c r="F719" t="s">
        <v>7879</v>
      </c>
      <c r="G719" t="s">
        <v>0</v>
      </c>
      <c r="H719" t="str">
        <f t="shared" si="35"/>
        <v>CCF</v>
      </c>
      <c r="I719" t="str">
        <f t="shared" si="36"/>
        <v>Impreso por imprenta o tiquetes</v>
      </c>
      <c r="J719" s="81" t="s">
        <v>8765</v>
      </c>
      <c r="K719" s="81" t="s">
        <v>8039</v>
      </c>
      <c r="L719">
        <v>1412</v>
      </c>
      <c r="M719" t="s">
        <v>7717</v>
      </c>
      <c r="N719" t="s">
        <v>7718</v>
      </c>
      <c r="O719">
        <v>0</v>
      </c>
      <c r="P719">
        <v>0</v>
      </c>
      <c r="Q719">
        <v>0</v>
      </c>
      <c r="R719">
        <v>440</v>
      </c>
      <c r="S719">
        <v>0</v>
      </c>
      <c r="T719">
        <v>0</v>
      </c>
      <c r="U719">
        <v>0</v>
      </c>
      <c r="V719">
        <v>57.2</v>
      </c>
      <c r="W719">
        <v>497.2</v>
      </c>
      <c r="X719" t="s">
        <v>8039</v>
      </c>
      <c r="Y719" t="s">
        <v>8236</v>
      </c>
      <c r="Z719" t="s">
        <v>8039</v>
      </c>
      <c r="AA719">
        <v>0</v>
      </c>
    </row>
    <row r="720" spans="1:27">
      <c r="A720" t="s">
        <v>8564</v>
      </c>
      <c r="B720" t="str">
        <f t="shared" si="34"/>
        <v>Junio</v>
      </c>
      <c r="C720">
        <v>19</v>
      </c>
      <c r="D720">
        <v>2022</v>
      </c>
      <c r="E720" t="s">
        <v>8694</v>
      </c>
      <c r="F720" t="s">
        <v>7879</v>
      </c>
      <c r="G720" t="s">
        <v>0</v>
      </c>
      <c r="H720" t="str">
        <f t="shared" si="35"/>
        <v>CCF</v>
      </c>
      <c r="I720" t="str">
        <f t="shared" si="36"/>
        <v>Impreso por imprenta o tiquetes</v>
      </c>
      <c r="J720" s="81" t="s">
        <v>8765</v>
      </c>
      <c r="K720" s="81" t="s">
        <v>8039</v>
      </c>
      <c r="L720">
        <v>126</v>
      </c>
      <c r="M720" t="s">
        <v>1196</v>
      </c>
      <c r="N720" t="s">
        <v>1197</v>
      </c>
      <c r="O720">
        <v>0</v>
      </c>
      <c r="P720">
        <v>0</v>
      </c>
      <c r="Q720">
        <v>0</v>
      </c>
      <c r="R720">
        <v>100</v>
      </c>
      <c r="S720">
        <v>0</v>
      </c>
      <c r="T720">
        <v>0</v>
      </c>
      <c r="U720">
        <v>0</v>
      </c>
      <c r="V720">
        <v>13</v>
      </c>
      <c r="W720">
        <v>113</v>
      </c>
      <c r="X720" t="s">
        <v>8039</v>
      </c>
      <c r="Y720" t="s">
        <v>8236</v>
      </c>
      <c r="Z720" t="s">
        <v>8227</v>
      </c>
      <c r="AA720">
        <v>1</v>
      </c>
    </row>
    <row r="721" spans="1:27">
      <c r="A721" t="s">
        <v>8564</v>
      </c>
      <c r="B721" t="str">
        <f t="shared" si="34"/>
        <v>Junio</v>
      </c>
      <c r="C721">
        <v>18</v>
      </c>
      <c r="D721">
        <v>2022</v>
      </c>
      <c r="E721" t="s">
        <v>8694</v>
      </c>
      <c r="F721" t="s">
        <v>7879</v>
      </c>
      <c r="G721" t="s">
        <v>0</v>
      </c>
      <c r="H721" t="str">
        <f t="shared" si="35"/>
        <v>CCF</v>
      </c>
      <c r="I721" t="str">
        <f t="shared" si="36"/>
        <v>Impreso por imprenta o tiquetes</v>
      </c>
      <c r="J721" s="81" t="s">
        <v>8765</v>
      </c>
      <c r="K721" s="81" t="s">
        <v>8039</v>
      </c>
      <c r="L721">
        <v>2759990</v>
      </c>
      <c r="M721" t="s">
        <v>1489</v>
      </c>
      <c r="N721" t="s">
        <v>1490</v>
      </c>
      <c r="O721">
        <v>0</v>
      </c>
      <c r="P721">
        <v>0</v>
      </c>
      <c r="Q721">
        <v>0</v>
      </c>
      <c r="R721">
        <v>54.05</v>
      </c>
      <c r="S721">
        <v>0</v>
      </c>
      <c r="T721">
        <v>0</v>
      </c>
      <c r="U721">
        <v>0</v>
      </c>
      <c r="V721">
        <v>7.0264999999999995</v>
      </c>
      <c r="W721">
        <v>61.076499999999996</v>
      </c>
      <c r="X721" t="s">
        <v>8039</v>
      </c>
      <c r="Y721" t="s">
        <v>8236</v>
      </c>
      <c r="Z721" t="s">
        <v>8039</v>
      </c>
      <c r="AA721">
        <v>0</v>
      </c>
    </row>
    <row r="722" spans="1:27">
      <c r="A722" t="s">
        <v>8564</v>
      </c>
      <c r="B722" t="str">
        <f t="shared" si="34"/>
        <v>Junio</v>
      </c>
      <c r="C722">
        <v>17</v>
      </c>
      <c r="D722">
        <v>2022</v>
      </c>
      <c r="E722" t="s">
        <v>8694</v>
      </c>
      <c r="F722" t="s">
        <v>7879</v>
      </c>
      <c r="G722" t="s">
        <v>0</v>
      </c>
      <c r="H722" t="str">
        <f t="shared" si="35"/>
        <v>CCF</v>
      </c>
      <c r="I722" t="str">
        <f t="shared" si="36"/>
        <v>Impreso por imprenta o tiquetes</v>
      </c>
      <c r="J722" s="81" t="s">
        <v>8765</v>
      </c>
      <c r="K722" s="81" t="s">
        <v>8039</v>
      </c>
      <c r="L722">
        <v>15839</v>
      </c>
      <c r="M722" t="s">
        <v>1631</v>
      </c>
      <c r="N722" t="s">
        <v>1632</v>
      </c>
      <c r="O722">
        <v>1.86</v>
      </c>
      <c r="P722">
        <v>0</v>
      </c>
      <c r="Q722">
        <v>0</v>
      </c>
      <c r="R722">
        <v>33.75</v>
      </c>
      <c r="S722">
        <v>0</v>
      </c>
      <c r="T722">
        <v>0</v>
      </c>
      <c r="U722">
        <v>0</v>
      </c>
      <c r="V722">
        <v>4.3875000000000002</v>
      </c>
      <c r="W722">
        <v>39.997500000000002</v>
      </c>
      <c r="X722" t="s">
        <v>8039</v>
      </c>
      <c r="Y722" t="s">
        <v>8236</v>
      </c>
      <c r="Z722" t="s">
        <v>8039</v>
      </c>
      <c r="AA722">
        <v>0</v>
      </c>
    </row>
    <row r="723" spans="1:27">
      <c r="A723" t="s">
        <v>8564</v>
      </c>
      <c r="B723" t="str">
        <f t="shared" si="34"/>
        <v>Junio</v>
      </c>
      <c r="C723">
        <v>16</v>
      </c>
      <c r="D723">
        <v>2022</v>
      </c>
      <c r="E723" t="s">
        <v>8693</v>
      </c>
      <c r="F723" t="s">
        <v>7879</v>
      </c>
      <c r="G723" t="s">
        <v>0</v>
      </c>
      <c r="H723" t="str">
        <f t="shared" si="35"/>
        <v>CCF</v>
      </c>
      <c r="I723" t="str">
        <f t="shared" si="36"/>
        <v>Impreso por imprenta o tiquetes</v>
      </c>
      <c r="J723" s="81" t="s">
        <v>8765</v>
      </c>
      <c r="K723" s="81" t="s">
        <v>8039</v>
      </c>
      <c r="L723">
        <v>161</v>
      </c>
      <c r="M723" t="s">
        <v>1196</v>
      </c>
      <c r="N723" t="s">
        <v>1197</v>
      </c>
      <c r="O723">
        <v>0</v>
      </c>
      <c r="P723">
        <v>0</v>
      </c>
      <c r="Q723">
        <v>0</v>
      </c>
      <c r="R723">
        <v>834</v>
      </c>
      <c r="S723">
        <v>0</v>
      </c>
      <c r="T723">
        <v>0</v>
      </c>
      <c r="U723">
        <v>0</v>
      </c>
      <c r="V723">
        <v>108.42</v>
      </c>
      <c r="W723">
        <v>942.42</v>
      </c>
      <c r="X723" t="s">
        <v>8039</v>
      </c>
      <c r="Y723" t="s">
        <v>8236</v>
      </c>
      <c r="Z723" t="s">
        <v>8227</v>
      </c>
      <c r="AA723">
        <v>8.34</v>
      </c>
    </row>
    <row r="724" spans="1:27">
      <c r="A724" t="s">
        <v>8564</v>
      </c>
      <c r="B724" t="str">
        <f t="shared" si="34"/>
        <v>Junio</v>
      </c>
      <c r="C724">
        <v>15</v>
      </c>
      <c r="D724">
        <v>2022</v>
      </c>
      <c r="E724" t="s">
        <v>8693</v>
      </c>
      <c r="F724" t="s">
        <v>7879</v>
      </c>
      <c r="G724" t="s">
        <v>0</v>
      </c>
      <c r="H724" t="str">
        <f t="shared" si="35"/>
        <v>CCF</v>
      </c>
      <c r="I724" t="str">
        <f t="shared" si="36"/>
        <v>Impreso por imprenta o tiquetes</v>
      </c>
      <c r="J724" s="81" t="s">
        <v>8765</v>
      </c>
      <c r="K724" s="81" t="s">
        <v>8039</v>
      </c>
      <c r="L724">
        <v>179</v>
      </c>
      <c r="M724" t="s">
        <v>1196</v>
      </c>
      <c r="N724" t="s">
        <v>1197</v>
      </c>
      <c r="O724">
        <v>0</v>
      </c>
      <c r="P724">
        <v>0</v>
      </c>
      <c r="Q724">
        <v>0</v>
      </c>
      <c r="R724">
        <v>107593.2</v>
      </c>
      <c r="S724">
        <v>0</v>
      </c>
      <c r="T724">
        <v>0</v>
      </c>
      <c r="U724">
        <v>0</v>
      </c>
      <c r="V724">
        <v>13987.116</v>
      </c>
      <c r="W724">
        <v>121580.31599999999</v>
      </c>
      <c r="X724" t="s">
        <v>8039</v>
      </c>
      <c r="Y724" t="s">
        <v>8236</v>
      </c>
      <c r="Z724" t="s">
        <v>8227</v>
      </c>
      <c r="AA724">
        <v>1075.93</v>
      </c>
    </row>
    <row r="725" spans="1:27">
      <c r="A725" t="s">
        <v>8564</v>
      </c>
      <c r="B725" t="str">
        <f t="shared" si="34"/>
        <v>Junio</v>
      </c>
      <c r="C725">
        <v>14</v>
      </c>
      <c r="D725">
        <v>2022</v>
      </c>
      <c r="E725" t="s">
        <v>8693</v>
      </c>
      <c r="F725" t="s">
        <v>7879</v>
      </c>
      <c r="G725" t="s">
        <v>0</v>
      </c>
      <c r="H725" t="str">
        <f t="shared" si="35"/>
        <v>CCF</v>
      </c>
      <c r="I725" t="str">
        <f t="shared" si="36"/>
        <v>Impreso por imprenta o tiquetes</v>
      </c>
      <c r="J725" s="81" t="s">
        <v>8765</v>
      </c>
      <c r="K725" s="81" t="s">
        <v>8039</v>
      </c>
      <c r="L725">
        <v>166</v>
      </c>
      <c r="M725" t="s">
        <v>1196</v>
      </c>
      <c r="N725" t="s">
        <v>1197</v>
      </c>
      <c r="O725">
        <v>0</v>
      </c>
      <c r="P725">
        <v>0</v>
      </c>
      <c r="Q725">
        <v>0</v>
      </c>
      <c r="R725">
        <v>6426</v>
      </c>
      <c r="S725">
        <v>0</v>
      </c>
      <c r="T725">
        <v>0</v>
      </c>
      <c r="U725">
        <v>0</v>
      </c>
      <c r="V725">
        <v>835.38</v>
      </c>
      <c r="W725">
        <v>7261.38</v>
      </c>
      <c r="X725" t="s">
        <v>8039</v>
      </c>
      <c r="Y725" t="s">
        <v>8236</v>
      </c>
      <c r="Z725" t="s">
        <v>8227</v>
      </c>
      <c r="AA725">
        <v>64.260000000000005</v>
      </c>
    </row>
    <row r="726" spans="1:27">
      <c r="A726" t="s">
        <v>8564</v>
      </c>
      <c r="B726" t="str">
        <f t="shared" si="34"/>
        <v>Junio</v>
      </c>
      <c r="C726">
        <v>13</v>
      </c>
      <c r="D726">
        <v>2022</v>
      </c>
      <c r="E726" t="s">
        <v>8693</v>
      </c>
      <c r="F726" t="s">
        <v>7879</v>
      </c>
      <c r="G726" t="s">
        <v>0</v>
      </c>
      <c r="H726" t="str">
        <f t="shared" si="35"/>
        <v>CCF</v>
      </c>
      <c r="I726" t="str">
        <f t="shared" si="36"/>
        <v>Impreso por imprenta o tiquetes</v>
      </c>
      <c r="J726" s="81" t="s">
        <v>8765</v>
      </c>
      <c r="K726" s="81" t="s">
        <v>8039</v>
      </c>
      <c r="L726">
        <v>47</v>
      </c>
      <c r="M726" t="s">
        <v>8729</v>
      </c>
      <c r="N726" t="s">
        <v>8730</v>
      </c>
      <c r="O726">
        <v>0</v>
      </c>
      <c r="P726">
        <v>0</v>
      </c>
      <c r="Q726">
        <v>0</v>
      </c>
      <c r="R726">
        <v>76.55</v>
      </c>
      <c r="S726">
        <v>0</v>
      </c>
      <c r="T726">
        <v>0</v>
      </c>
      <c r="U726">
        <v>0</v>
      </c>
      <c r="V726">
        <v>9.9514999999999993</v>
      </c>
      <c r="W726">
        <v>86.501499999999993</v>
      </c>
      <c r="X726" t="s">
        <v>8039</v>
      </c>
      <c r="Y726" t="s">
        <v>8236</v>
      </c>
      <c r="Z726" t="s">
        <v>8039</v>
      </c>
      <c r="AA726">
        <v>0</v>
      </c>
    </row>
    <row r="727" spans="1:27">
      <c r="A727" t="s">
        <v>8564</v>
      </c>
      <c r="B727" t="str">
        <f t="shared" si="34"/>
        <v>Junio</v>
      </c>
      <c r="C727">
        <v>12</v>
      </c>
      <c r="D727">
        <v>2022</v>
      </c>
      <c r="E727" t="s">
        <v>8693</v>
      </c>
      <c r="F727" t="s">
        <v>7879</v>
      </c>
      <c r="G727" t="s">
        <v>0</v>
      </c>
      <c r="H727" t="str">
        <f t="shared" si="35"/>
        <v>CCF</v>
      </c>
      <c r="I727" t="str">
        <f t="shared" si="36"/>
        <v>Impreso por imprenta o tiquetes</v>
      </c>
      <c r="J727" s="81" t="s">
        <v>8765</v>
      </c>
      <c r="K727" s="81" t="s">
        <v>8039</v>
      </c>
      <c r="L727">
        <v>831</v>
      </c>
      <c r="M727" t="s">
        <v>5989</v>
      </c>
      <c r="N727" t="s">
        <v>5990</v>
      </c>
      <c r="O727">
        <v>0</v>
      </c>
      <c r="P727">
        <v>0</v>
      </c>
      <c r="Q727">
        <v>0</v>
      </c>
      <c r="R727">
        <v>22.94</v>
      </c>
      <c r="S727">
        <v>0</v>
      </c>
      <c r="T727">
        <v>0</v>
      </c>
      <c r="U727">
        <v>0</v>
      </c>
      <c r="V727">
        <v>2.9822000000000002</v>
      </c>
      <c r="W727">
        <v>25.9222</v>
      </c>
      <c r="X727" t="s">
        <v>8039</v>
      </c>
      <c r="Y727" t="s">
        <v>8236</v>
      </c>
      <c r="Z727" t="s">
        <v>8039</v>
      </c>
      <c r="AA727">
        <v>0</v>
      </c>
    </row>
    <row r="728" spans="1:27">
      <c r="A728" t="s">
        <v>8564</v>
      </c>
      <c r="B728" t="str">
        <f t="shared" si="34"/>
        <v>Junio</v>
      </c>
      <c r="C728">
        <v>11</v>
      </c>
      <c r="D728">
        <v>2022</v>
      </c>
      <c r="E728" t="s">
        <v>8693</v>
      </c>
      <c r="F728" t="s">
        <v>7879</v>
      </c>
      <c r="G728" t="s">
        <v>0</v>
      </c>
      <c r="H728" t="str">
        <f t="shared" si="35"/>
        <v>CCF</v>
      </c>
      <c r="I728" t="str">
        <f t="shared" si="36"/>
        <v>Impreso por imprenta o tiquetes</v>
      </c>
      <c r="J728" s="81" t="s">
        <v>8765</v>
      </c>
      <c r="K728" s="81" t="s">
        <v>8039</v>
      </c>
      <c r="L728">
        <v>8137</v>
      </c>
      <c r="M728" t="s">
        <v>1494</v>
      </c>
      <c r="N728" t="s">
        <v>1495</v>
      </c>
      <c r="O728">
        <v>0</v>
      </c>
      <c r="P728">
        <v>0</v>
      </c>
      <c r="Q728">
        <v>0</v>
      </c>
      <c r="R728">
        <v>142.46</v>
      </c>
      <c r="S728">
        <v>0</v>
      </c>
      <c r="T728">
        <v>0</v>
      </c>
      <c r="U728">
        <v>0</v>
      </c>
      <c r="V728">
        <v>18.5198</v>
      </c>
      <c r="W728">
        <v>160.97980000000001</v>
      </c>
      <c r="X728" t="s">
        <v>8039</v>
      </c>
      <c r="Y728" t="s">
        <v>8236</v>
      </c>
      <c r="Z728" t="s">
        <v>8039</v>
      </c>
      <c r="AA728">
        <v>0</v>
      </c>
    </row>
    <row r="729" spans="1:27">
      <c r="A729" t="s">
        <v>8564</v>
      </c>
      <c r="B729" t="str">
        <f t="shared" si="34"/>
        <v>Junio</v>
      </c>
      <c r="C729">
        <v>10</v>
      </c>
      <c r="D729">
        <v>2022</v>
      </c>
      <c r="E729" t="s">
        <v>8693</v>
      </c>
      <c r="F729" t="s">
        <v>7879</v>
      </c>
      <c r="G729" t="s">
        <v>0</v>
      </c>
      <c r="H729" t="str">
        <f t="shared" si="35"/>
        <v>CCF</v>
      </c>
      <c r="I729" t="str">
        <f t="shared" si="36"/>
        <v>Impreso por imprenta o tiquetes</v>
      </c>
      <c r="J729" s="81" t="s">
        <v>8765</v>
      </c>
      <c r="K729" s="81" t="s">
        <v>8039</v>
      </c>
      <c r="L729">
        <v>2757140</v>
      </c>
      <c r="M729" t="s">
        <v>1489</v>
      </c>
      <c r="N729" t="s">
        <v>1490</v>
      </c>
      <c r="O729">
        <v>0</v>
      </c>
      <c r="P729">
        <v>0</v>
      </c>
      <c r="Q729">
        <v>0</v>
      </c>
      <c r="R729">
        <v>6.42</v>
      </c>
      <c r="S729">
        <v>0</v>
      </c>
      <c r="T729">
        <v>0</v>
      </c>
      <c r="U729">
        <v>0</v>
      </c>
      <c r="V729">
        <v>0.83460000000000001</v>
      </c>
      <c r="W729">
        <v>7.2545999999999999</v>
      </c>
      <c r="X729" t="s">
        <v>8039</v>
      </c>
      <c r="Y729" t="s">
        <v>8236</v>
      </c>
      <c r="Z729" t="s">
        <v>8039</v>
      </c>
      <c r="AA729">
        <v>0</v>
      </c>
    </row>
    <row r="730" spans="1:27">
      <c r="A730" t="s">
        <v>8564</v>
      </c>
      <c r="B730" t="str">
        <f t="shared" si="34"/>
        <v>Junio</v>
      </c>
      <c r="C730">
        <v>9</v>
      </c>
      <c r="D730">
        <v>2022</v>
      </c>
      <c r="E730" t="s">
        <v>8693</v>
      </c>
      <c r="F730" t="s">
        <v>7879</v>
      </c>
      <c r="G730" t="s">
        <v>0</v>
      </c>
      <c r="H730" t="str">
        <f t="shared" si="35"/>
        <v>CCF</v>
      </c>
      <c r="I730" t="str">
        <f t="shared" si="36"/>
        <v>Impreso por imprenta o tiquetes</v>
      </c>
      <c r="J730" s="81" t="s">
        <v>8765</v>
      </c>
      <c r="K730" s="81" t="s">
        <v>8039</v>
      </c>
      <c r="L730">
        <v>2966428</v>
      </c>
      <c r="M730" t="s">
        <v>1489</v>
      </c>
      <c r="N730" t="s">
        <v>1490</v>
      </c>
      <c r="O730">
        <v>0</v>
      </c>
      <c r="P730">
        <v>0</v>
      </c>
      <c r="Q730">
        <v>0</v>
      </c>
      <c r="R730">
        <v>128.26</v>
      </c>
      <c r="S730">
        <v>0</v>
      </c>
      <c r="T730">
        <v>0</v>
      </c>
      <c r="U730">
        <v>0</v>
      </c>
      <c r="V730">
        <v>16.6738</v>
      </c>
      <c r="W730">
        <v>144.93379999999999</v>
      </c>
      <c r="X730" t="s">
        <v>8039</v>
      </c>
      <c r="Y730" t="s">
        <v>8236</v>
      </c>
      <c r="Z730" t="s">
        <v>8039</v>
      </c>
      <c r="AA730">
        <v>0</v>
      </c>
    </row>
    <row r="731" spans="1:27">
      <c r="A731" t="s">
        <v>8564</v>
      </c>
      <c r="B731" t="str">
        <f t="shared" si="34"/>
        <v>Junio</v>
      </c>
      <c r="C731">
        <v>8</v>
      </c>
      <c r="D731">
        <v>2022</v>
      </c>
      <c r="E731" t="s">
        <v>8693</v>
      </c>
      <c r="F731" t="s">
        <v>7879</v>
      </c>
      <c r="G731" t="s">
        <v>0</v>
      </c>
      <c r="H731" t="str">
        <f t="shared" si="35"/>
        <v>CCF</v>
      </c>
      <c r="I731" t="str">
        <f t="shared" si="36"/>
        <v>Impreso por imprenta o tiquetes</v>
      </c>
      <c r="J731" s="81" t="s">
        <v>8765</v>
      </c>
      <c r="K731" s="81" t="s">
        <v>8039</v>
      </c>
      <c r="L731">
        <v>78795</v>
      </c>
      <c r="M731" t="s">
        <v>1517</v>
      </c>
      <c r="N731" t="s">
        <v>1518</v>
      </c>
      <c r="O731">
        <v>2.59</v>
      </c>
      <c r="P731">
        <v>0</v>
      </c>
      <c r="Q731">
        <v>0</v>
      </c>
      <c r="R731">
        <v>26.91</v>
      </c>
      <c r="S731">
        <v>0</v>
      </c>
      <c r="T731">
        <v>0</v>
      </c>
      <c r="U731">
        <v>0</v>
      </c>
      <c r="V731">
        <v>3.4983</v>
      </c>
      <c r="W731">
        <v>32.9983</v>
      </c>
      <c r="X731" t="s">
        <v>8039</v>
      </c>
      <c r="Y731" t="s">
        <v>8236</v>
      </c>
      <c r="Z731" t="s">
        <v>8039</v>
      </c>
      <c r="AA731">
        <v>0</v>
      </c>
    </row>
    <row r="732" spans="1:27">
      <c r="A732" t="s">
        <v>8564</v>
      </c>
      <c r="B732" t="str">
        <f t="shared" si="34"/>
        <v>Junio</v>
      </c>
      <c r="C732">
        <v>7</v>
      </c>
      <c r="D732">
        <v>2022</v>
      </c>
      <c r="E732" t="s">
        <v>8415</v>
      </c>
      <c r="F732" t="s">
        <v>7879</v>
      </c>
      <c r="G732" t="s">
        <v>0</v>
      </c>
      <c r="H732" t="str">
        <f t="shared" si="35"/>
        <v>CCF</v>
      </c>
      <c r="I732" t="str">
        <f t="shared" si="36"/>
        <v>Impreso por imprenta o tiquetes</v>
      </c>
      <c r="J732" s="81" t="s">
        <v>8765</v>
      </c>
      <c r="K732" s="81" t="s">
        <v>8039</v>
      </c>
      <c r="L732">
        <v>17395</v>
      </c>
      <c r="M732" t="s">
        <v>1517</v>
      </c>
      <c r="N732" t="s">
        <v>1518</v>
      </c>
      <c r="O732">
        <v>2.4300000000000002</v>
      </c>
      <c r="P732">
        <v>0</v>
      </c>
      <c r="Q732">
        <v>0</v>
      </c>
      <c r="R732">
        <v>43.87</v>
      </c>
      <c r="S732">
        <v>0</v>
      </c>
      <c r="T732">
        <v>0</v>
      </c>
      <c r="U732">
        <v>0</v>
      </c>
      <c r="V732">
        <v>5.7031000000000001</v>
      </c>
      <c r="W732">
        <v>52.003099999999996</v>
      </c>
      <c r="X732" t="s">
        <v>8039</v>
      </c>
      <c r="Y732" t="s">
        <v>8236</v>
      </c>
      <c r="Z732" t="s">
        <v>8039</v>
      </c>
      <c r="AA732">
        <v>0</v>
      </c>
    </row>
    <row r="733" spans="1:27">
      <c r="A733" t="s">
        <v>8564</v>
      </c>
      <c r="B733" t="str">
        <f t="shared" si="34"/>
        <v>Junio</v>
      </c>
      <c r="C733">
        <v>6</v>
      </c>
      <c r="D733">
        <v>2022</v>
      </c>
      <c r="E733" t="s">
        <v>8415</v>
      </c>
      <c r="F733" t="s">
        <v>7879</v>
      </c>
      <c r="G733" t="s">
        <v>0</v>
      </c>
      <c r="H733" t="str">
        <f t="shared" si="35"/>
        <v>CCF</v>
      </c>
      <c r="I733" t="str">
        <f t="shared" si="36"/>
        <v>Impreso por imprenta o tiquetes</v>
      </c>
      <c r="J733" s="81" t="s">
        <v>8765</v>
      </c>
      <c r="K733" s="81" t="s">
        <v>8039</v>
      </c>
      <c r="L733">
        <v>20080</v>
      </c>
      <c r="M733" t="s">
        <v>1517</v>
      </c>
      <c r="N733" t="s">
        <v>1518</v>
      </c>
      <c r="O733">
        <v>2.2000000000000002</v>
      </c>
      <c r="P733">
        <v>0</v>
      </c>
      <c r="Q733">
        <v>0</v>
      </c>
      <c r="R733">
        <v>42.77</v>
      </c>
      <c r="S733">
        <v>0</v>
      </c>
      <c r="T733">
        <v>0</v>
      </c>
      <c r="U733">
        <v>0</v>
      </c>
      <c r="V733">
        <v>5.5601000000000003</v>
      </c>
      <c r="W733">
        <v>50.530100000000004</v>
      </c>
      <c r="X733" t="s">
        <v>8039</v>
      </c>
      <c r="Y733" t="s">
        <v>8236</v>
      </c>
      <c r="Z733" t="s">
        <v>8039</v>
      </c>
      <c r="AA733">
        <v>0</v>
      </c>
    </row>
    <row r="734" spans="1:27">
      <c r="A734" t="s">
        <v>8564</v>
      </c>
      <c r="B734" t="str">
        <f t="shared" si="34"/>
        <v>Junio</v>
      </c>
      <c r="C734">
        <v>5</v>
      </c>
      <c r="D734">
        <v>2022</v>
      </c>
      <c r="E734" t="s">
        <v>8510</v>
      </c>
      <c r="F734" t="s">
        <v>7879</v>
      </c>
      <c r="G734" t="s">
        <v>0</v>
      </c>
      <c r="H734" t="str">
        <f t="shared" si="35"/>
        <v>CCF</v>
      </c>
      <c r="I734" t="str">
        <f t="shared" si="36"/>
        <v>Impreso por imprenta o tiquetes</v>
      </c>
      <c r="J734" s="81" t="s">
        <v>8765</v>
      </c>
      <c r="K734" s="81" t="s">
        <v>8039</v>
      </c>
      <c r="L734">
        <v>20812</v>
      </c>
      <c r="M734" t="s">
        <v>1517</v>
      </c>
      <c r="N734" t="s">
        <v>1518</v>
      </c>
      <c r="O734">
        <v>1.37</v>
      </c>
      <c r="P734">
        <v>0</v>
      </c>
      <c r="Q734">
        <v>0</v>
      </c>
      <c r="R734">
        <v>24.81</v>
      </c>
      <c r="S734">
        <v>0</v>
      </c>
      <c r="T734">
        <v>0</v>
      </c>
      <c r="U734">
        <v>0</v>
      </c>
      <c r="V734">
        <v>3.2252999999999998</v>
      </c>
      <c r="W734">
        <v>29.4053</v>
      </c>
      <c r="X734" t="s">
        <v>8039</v>
      </c>
      <c r="Y734" t="s">
        <v>8236</v>
      </c>
      <c r="Z734" t="s">
        <v>8039</v>
      </c>
      <c r="AA734">
        <v>0</v>
      </c>
    </row>
    <row r="735" spans="1:27">
      <c r="A735" t="s">
        <v>8564</v>
      </c>
      <c r="B735" t="str">
        <f t="shared" si="34"/>
        <v>Junio</v>
      </c>
      <c r="C735">
        <v>4</v>
      </c>
      <c r="D735">
        <v>2022</v>
      </c>
      <c r="E735" t="s">
        <v>8510</v>
      </c>
      <c r="F735" t="s">
        <v>7879</v>
      </c>
      <c r="G735" t="s">
        <v>0</v>
      </c>
      <c r="H735" t="str">
        <f t="shared" si="35"/>
        <v>CCF</v>
      </c>
      <c r="I735" t="str">
        <f t="shared" si="36"/>
        <v>Impreso por imprenta o tiquetes</v>
      </c>
      <c r="J735" s="81" t="s">
        <v>8765</v>
      </c>
      <c r="K735" s="81" t="s">
        <v>8039</v>
      </c>
      <c r="L735">
        <v>26202</v>
      </c>
      <c r="M735" t="s">
        <v>1602</v>
      </c>
      <c r="N735" t="s">
        <v>1603</v>
      </c>
      <c r="O735">
        <v>2.52</v>
      </c>
      <c r="P735">
        <v>0</v>
      </c>
      <c r="Q735">
        <v>0</v>
      </c>
      <c r="R735">
        <v>47.78</v>
      </c>
      <c r="S735">
        <v>0</v>
      </c>
      <c r="T735">
        <v>0</v>
      </c>
      <c r="U735">
        <v>0</v>
      </c>
      <c r="V735">
        <v>6.2114000000000003</v>
      </c>
      <c r="W735">
        <v>56.511400000000002</v>
      </c>
      <c r="X735" t="s">
        <v>8039</v>
      </c>
      <c r="Y735" t="s">
        <v>8236</v>
      </c>
      <c r="Z735" t="s">
        <v>8039</v>
      </c>
      <c r="AA735">
        <v>0</v>
      </c>
    </row>
    <row r="736" spans="1:27">
      <c r="A736" t="s">
        <v>8564</v>
      </c>
      <c r="B736" t="str">
        <f t="shared" si="34"/>
        <v>Junio</v>
      </c>
      <c r="C736">
        <v>3</v>
      </c>
      <c r="D736">
        <v>2022</v>
      </c>
      <c r="E736" t="s">
        <v>8505</v>
      </c>
      <c r="F736" t="s">
        <v>7879</v>
      </c>
      <c r="G736" t="s">
        <v>0</v>
      </c>
      <c r="H736" t="str">
        <f t="shared" si="35"/>
        <v>CCF</v>
      </c>
      <c r="I736" t="str">
        <f t="shared" si="36"/>
        <v>Impreso por imprenta o tiquetes</v>
      </c>
      <c r="J736" s="81" t="s">
        <v>8765</v>
      </c>
      <c r="K736" s="81" t="s">
        <v>8039</v>
      </c>
      <c r="L736">
        <v>22692</v>
      </c>
      <c r="M736" t="s">
        <v>1517</v>
      </c>
      <c r="N736" t="s">
        <v>1518</v>
      </c>
      <c r="O736">
        <v>1.87</v>
      </c>
      <c r="P736">
        <v>0</v>
      </c>
      <c r="Q736">
        <v>0</v>
      </c>
      <c r="R736">
        <v>33.74</v>
      </c>
      <c r="S736">
        <v>0</v>
      </c>
      <c r="T736">
        <v>0</v>
      </c>
      <c r="U736">
        <v>0</v>
      </c>
      <c r="V736">
        <v>4.3862000000000005</v>
      </c>
      <c r="W736">
        <v>39.996200000000002</v>
      </c>
      <c r="X736" t="s">
        <v>8039</v>
      </c>
      <c r="Y736" t="s">
        <v>8236</v>
      </c>
      <c r="Z736" t="s">
        <v>8039</v>
      </c>
      <c r="AA736">
        <v>0</v>
      </c>
    </row>
    <row r="737" spans="1:27">
      <c r="A737" t="s">
        <v>8564</v>
      </c>
      <c r="B737" t="str">
        <f t="shared" si="34"/>
        <v>Junio</v>
      </c>
      <c r="C737">
        <v>2</v>
      </c>
      <c r="D737">
        <v>2022</v>
      </c>
      <c r="E737" t="s">
        <v>8696</v>
      </c>
      <c r="F737" t="s">
        <v>7879</v>
      </c>
      <c r="G737" t="s">
        <v>0</v>
      </c>
      <c r="H737" t="str">
        <f t="shared" si="35"/>
        <v>CCF</v>
      </c>
      <c r="I737" t="str">
        <f t="shared" si="36"/>
        <v>Impreso por imprenta o tiquetes</v>
      </c>
      <c r="J737" s="81" t="s">
        <v>8765</v>
      </c>
      <c r="K737" s="81" t="s">
        <v>8039</v>
      </c>
      <c r="L737">
        <v>2495</v>
      </c>
      <c r="M737" t="s">
        <v>1724</v>
      </c>
      <c r="N737" t="s">
        <v>1725</v>
      </c>
      <c r="O737">
        <v>0</v>
      </c>
      <c r="P737">
        <v>0</v>
      </c>
      <c r="Q737">
        <v>0</v>
      </c>
      <c r="R737">
        <v>20.53</v>
      </c>
      <c r="S737">
        <v>0</v>
      </c>
      <c r="T737">
        <v>0</v>
      </c>
      <c r="U737">
        <v>0</v>
      </c>
      <c r="V737">
        <v>2.6689000000000003</v>
      </c>
      <c r="W737">
        <v>23.198900000000002</v>
      </c>
      <c r="X737" t="s">
        <v>8039</v>
      </c>
      <c r="Y737" t="s">
        <v>8236</v>
      </c>
      <c r="Z737" t="s">
        <v>8039</v>
      </c>
      <c r="AA737">
        <v>0</v>
      </c>
    </row>
    <row r="738" spans="1:27">
      <c r="A738" t="s">
        <v>8564</v>
      </c>
      <c r="B738" t="str">
        <f t="shared" si="34"/>
        <v>Junio</v>
      </c>
      <c r="C738">
        <v>1</v>
      </c>
      <c r="D738">
        <v>2022</v>
      </c>
      <c r="E738" t="s">
        <v>8696</v>
      </c>
      <c r="F738" t="s">
        <v>7879</v>
      </c>
      <c r="G738" t="s">
        <v>0</v>
      </c>
      <c r="H738" t="str">
        <f t="shared" si="35"/>
        <v>CCF</v>
      </c>
      <c r="I738" t="str">
        <f t="shared" si="36"/>
        <v>Impreso por imprenta o tiquetes</v>
      </c>
      <c r="J738" s="81" t="s">
        <v>8765</v>
      </c>
      <c r="K738" s="81" t="s">
        <v>8039</v>
      </c>
      <c r="L738">
        <v>1752</v>
      </c>
      <c r="M738" t="s">
        <v>1653</v>
      </c>
      <c r="N738" t="s">
        <v>1654</v>
      </c>
      <c r="O738">
        <v>0</v>
      </c>
      <c r="P738">
        <v>0</v>
      </c>
      <c r="Q738">
        <v>0</v>
      </c>
      <c r="R738">
        <v>2.2999999999999998</v>
      </c>
      <c r="S738">
        <v>0</v>
      </c>
      <c r="T738">
        <v>0</v>
      </c>
      <c r="U738">
        <v>0</v>
      </c>
      <c r="V738">
        <v>0.29899999999999999</v>
      </c>
      <c r="W738">
        <v>2.5989999999999998</v>
      </c>
      <c r="X738" t="s">
        <v>8039</v>
      </c>
      <c r="Y738" t="s">
        <v>8236</v>
      </c>
      <c r="Z738" t="s">
        <v>8039</v>
      </c>
      <c r="AA738">
        <v>0</v>
      </c>
    </row>
  </sheetData>
  <autoFilter ref="A1:AA738">
    <sortState ref="A2:AA738">
      <sortCondition descending="1" ref="C1:C738"/>
    </sortState>
  </autoFilter>
  <conditionalFormatting sqref="L1">
    <cfRule type="duplicateValues" dxfId="77" priority="1"/>
    <cfRule type="duplicateValues" dxfId="76" priority="2"/>
  </conditionalFormatting>
  <dataValidations count="1">
    <dataValidation allowBlank="1" showInputMessage="1" showErrorMessage="1" errorTitle="Error" error="Debe elegir uno de los siguientes datos:_x000a_1. Declaración de Mercancía_x000a_2. Formulario Aduanero_x000a_3. FYDUCA_x000a_4. Otro" sqref="K2:K738"/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7030A0"/>
  </sheetPr>
  <dimension ref="B1:J22"/>
  <sheetViews>
    <sheetView showGridLines="0" zoomScale="85" zoomScaleNormal="85" zoomScaleSheetLayoutView="85" workbookViewId="0">
      <selection activeCell="D4" sqref="D4"/>
    </sheetView>
  </sheetViews>
  <sheetFormatPr baseColWidth="10" defaultRowHeight="15"/>
  <cols>
    <col min="2" max="2" width="13.7109375" bestFit="1" customWidth="1"/>
    <col min="3" max="3" width="3.85546875" customWidth="1"/>
    <col min="4" max="4" width="28.28515625" customWidth="1"/>
    <col min="5" max="5" width="7.85546875" customWidth="1"/>
  </cols>
  <sheetData>
    <row r="1" spans="2:10" ht="49.5" customHeight="1"/>
    <row r="2" spans="2:10" ht="15.75" thickBot="1"/>
    <row r="3" spans="2:10">
      <c r="B3" s="87" t="s">
        <v>17</v>
      </c>
      <c r="D3" s="10" t="s">
        <v>8566</v>
      </c>
    </row>
    <row r="4" spans="2:10">
      <c r="B4" s="87" t="s">
        <v>2</v>
      </c>
      <c r="D4" s="88" t="str">
        <f>+J4</f>
        <v>31/08/2022</v>
      </c>
      <c r="E4" s="94" t="s">
        <v>8961</v>
      </c>
      <c r="F4" s="95" t="str">
        <f>+LEFT(E4,2)</f>
        <v>31</v>
      </c>
      <c r="G4" s="95" t="str">
        <f>+RIGHT(E4,2)</f>
        <v>08</v>
      </c>
      <c r="H4" s="96" t="s">
        <v>8890</v>
      </c>
      <c r="I4" s="95" t="s">
        <v>8891</v>
      </c>
      <c r="J4" s="95" t="str">
        <f>+F4&amp;I4&amp;G4&amp;I4&amp;H4</f>
        <v>31/08/2022</v>
      </c>
    </row>
    <row r="5" spans="2:10">
      <c r="B5" s="87" t="s">
        <v>3</v>
      </c>
      <c r="D5" s="89" t="s">
        <v>1</v>
      </c>
    </row>
    <row r="6" spans="2:10">
      <c r="B6" s="87" t="s">
        <v>4</v>
      </c>
      <c r="D6" s="89" t="s">
        <v>0</v>
      </c>
    </row>
    <row r="7" spans="2:10">
      <c r="B7" s="87" t="s">
        <v>5</v>
      </c>
      <c r="D7" s="90"/>
    </row>
    <row r="8" spans="2:10">
      <c r="B8" s="87" t="s">
        <v>6</v>
      </c>
      <c r="D8" s="11" t="s">
        <v>1196</v>
      </c>
    </row>
    <row r="9" spans="2:10">
      <c r="B9" s="87" t="s">
        <v>70</v>
      </c>
      <c r="D9" s="91" t="str">
        <f>IFERROR(VLOOKUP(D8,'base de clientes'!A:B,2,0),"No Exsiste")</f>
        <v>DROGUERIA PISA, S.A. DE C.V.</v>
      </c>
    </row>
    <row r="10" spans="2:10">
      <c r="B10" s="87" t="s">
        <v>7</v>
      </c>
      <c r="D10" s="7">
        <v>0</v>
      </c>
    </row>
    <row r="11" spans="2:10">
      <c r="B11" s="87" t="s">
        <v>8</v>
      </c>
      <c r="D11" s="7">
        <v>0</v>
      </c>
    </row>
    <row r="12" spans="2:10">
      <c r="B12" s="87" t="s">
        <v>9</v>
      </c>
      <c r="D12" s="7">
        <v>0</v>
      </c>
    </row>
    <row r="13" spans="2:10">
      <c r="B13" s="87" t="s">
        <v>10</v>
      </c>
      <c r="D13" s="92"/>
    </row>
    <row r="14" spans="2:10">
      <c r="B14" s="87" t="s">
        <v>11</v>
      </c>
      <c r="D14" s="7">
        <v>0</v>
      </c>
    </row>
    <row r="15" spans="2:10">
      <c r="B15" s="87" t="s">
        <v>13</v>
      </c>
      <c r="D15" s="7">
        <v>0</v>
      </c>
    </row>
    <row r="16" spans="2:10">
      <c r="B16" s="87" t="s">
        <v>12</v>
      </c>
      <c r="D16" s="7">
        <v>0</v>
      </c>
    </row>
    <row r="17" spans="2:4">
      <c r="B17" s="87" t="s">
        <v>14</v>
      </c>
      <c r="D17" s="7">
        <f>+(D16++D15+D14+D13)*0.13</f>
        <v>0</v>
      </c>
    </row>
    <row r="18" spans="2:4">
      <c r="B18" s="87" t="s">
        <v>15</v>
      </c>
      <c r="D18" s="7">
        <f>+SUBTOTAL(9,D10,D11,D12,D13,D14,D15,D16,D17)</f>
        <v>0</v>
      </c>
    </row>
    <row r="19" spans="2:4">
      <c r="B19" s="87" t="s">
        <v>8119</v>
      </c>
      <c r="D19" s="93" t="str">
        <f>IFERROR(VLOOKUP(D8,'[1]BASE DE PROVEEDORES'!$A:$C,3,0),"ACTUALICE")</f>
        <v>ACTUALICE</v>
      </c>
    </row>
    <row r="20" spans="2:4">
      <c r="B20" s="87" t="s">
        <v>16</v>
      </c>
      <c r="D20" s="97">
        <v>3</v>
      </c>
    </row>
    <row r="21" spans="2:4">
      <c r="B21" s="87" t="s">
        <v>68</v>
      </c>
      <c r="D21" s="100" t="s">
        <v>8253</v>
      </c>
    </row>
    <row r="22" spans="2:4" ht="15.75" thickBot="1">
      <c r="B22" s="87" t="s">
        <v>8045</v>
      </c>
      <c r="D22" s="99">
        <v>1535.5</v>
      </c>
    </row>
  </sheetData>
  <conditionalFormatting sqref="D19 D21">
    <cfRule type="containsText" dxfId="75" priority="1" operator="containsText" text="ACTUAL">
      <formula>NOT(ISERROR(SEARCH("ACTUAL",D19)))</formula>
    </cfRule>
  </conditionalFormatting>
  <dataValidations count="3">
    <dataValidation type="textLength" allowBlank="1" showInputMessage="1" showErrorMessage="1" sqref="D8">
      <formula1>9</formula1>
      <formula2>14</formula2>
    </dataValidation>
    <dataValidation type="list" allowBlank="1" showInputMessage="1" showErrorMessage="1" sqref="D6">
      <formula1>"03,05,12"</formula1>
    </dataValidation>
    <dataValidation type="decimal" allowBlank="1" showInputMessage="1" showErrorMessage="1" errorTitle="Error de ingreso" error="Los datos ingresados no son validos solo se aceptan numeros" sqref="D10:D16 D20">
      <formula1>0</formula1>
      <formula2>10000000</formula2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tabColor theme="5"/>
  </sheetPr>
  <dimension ref="A3:U948"/>
  <sheetViews>
    <sheetView tabSelected="1" zoomScaleNormal="100" workbookViewId="0">
      <selection activeCell="L956" sqref="L956"/>
    </sheetView>
  </sheetViews>
  <sheetFormatPr baseColWidth="10" defaultColWidth="11.42578125" defaultRowHeight="15"/>
  <cols>
    <col min="3" max="3" width="15.42578125" customWidth="1"/>
    <col min="4" max="4" width="14.28515625" customWidth="1"/>
    <col min="5" max="5" width="15.42578125" customWidth="1"/>
    <col min="6" max="6" width="14.7109375" customWidth="1"/>
    <col min="7" max="7" width="24" customWidth="1"/>
    <col min="8" max="8" width="13.140625" style="2" customWidth="1"/>
    <col min="9" max="9" width="12.5703125" style="2" customWidth="1"/>
    <col min="10" max="10" width="11.85546875" style="2" customWidth="1"/>
    <col min="11" max="11" width="14.28515625" style="2" customWidth="1"/>
    <col min="12" max="12" width="15.140625" style="2" customWidth="1"/>
    <col min="13" max="13" width="15.85546875" style="2" customWidth="1"/>
    <col min="14" max="14" width="14.140625" style="2" customWidth="1"/>
    <col min="15" max="15" width="12.85546875" style="2" customWidth="1"/>
    <col min="16" max="17" width="14.140625" style="2" customWidth="1"/>
    <col min="18" max="19" width="11.42578125" customWidth="1"/>
  </cols>
  <sheetData>
    <row r="3" spans="1:20">
      <c r="A3" t="s">
        <v>17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70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13</v>
      </c>
      <c r="N3" s="2" t="s">
        <v>12</v>
      </c>
      <c r="O3" s="2" t="s">
        <v>14</v>
      </c>
      <c r="P3" s="2" t="s">
        <v>15</v>
      </c>
      <c r="Q3" s="2" t="s">
        <v>8119</v>
      </c>
      <c r="R3" t="s">
        <v>16</v>
      </c>
      <c r="S3" t="s">
        <v>68</v>
      </c>
      <c r="T3" t="s">
        <v>8044</v>
      </c>
    </row>
    <row r="4" spans="1:20">
      <c r="A4" t="s">
        <v>8566</v>
      </c>
      <c r="B4" t="s">
        <v>8892</v>
      </c>
      <c r="C4" t="s">
        <v>1</v>
      </c>
      <c r="D4" t="s">
        <v>0</v>
      </c>
      <c r="E4">
        <v>1238</v>
      </c>
      <c r="F4" t="s">
        <v>1196</v>
      </c>
      <c r="G4" t="s">
        <v>1197</v>
      </c>
      <c r="H4" s="2">
        <v>0</v>
      </c>
      <c r="I4" s="2">
        <v>0</v>
      </c>
      <c r="J4" s="2">
        <v>0</v>
      </c>
      <c r="K4" s="2">
        <v>153549</v>
      </c>
      <c r="L4" s="2">
        <v>0</v>
      </c>
      <c r="M4" s="2">
        <v>0</v>
      </c>
      <c r="N4" s="2">
        <v>0</v>
      </c>
      <c r="O4" s="2">
        <v>19961.37</v>
      </c>
      <c r="P4" s="2">
        <v>173510.37</v>
      </c>
      <c r="R4">
        <v>3</v>
      </c>
      <c r="S4" t="s">
        <v>8253</v>
      </c>
      <c r="T4">
        <v>1535.5</v>
      </c>
    </row>
    <row r="5" spans="1:20" hidden="1">
      <c r="A5" t="s">
        <v>8566</v>
      </c>
      <c r="B5" t="s">
        <v>8778</v>
      </c>
      <c r="C5" t="s">
        <v>1</v>
      </c>
      <c r="D5" t="s">
        <v>0</v>
      </c>
      <c r="E5">
        <v>564</v>
      </c>
      <c r="F5" t="s">
        <v>8573</v>
      </c>
      <c r="G5" t="s">
        <v>8574</v>
      </c>
      <c r="H5" s="2">
        <v>0</v>
      </c>
      <c r="I5" s="2">
        <v>0</v>
      </c>
      <c r="J5" s="2">
        <v>0</v>
      </c>
      <c r="K5" s="2">
        <v>44.87</v>
      </c>
      <c r="L5" s="2">
        <v>0</v>
      </c>
      <c r="M5" s="2">
        <v>0</v>
      </c>
      <c r="N5" s="2">
        <v>0</v>
      </c>
      <c r="O5" s="2">
        <v>5.8331</v>
      </c>
      <c r="P5" s="2">
        <v>50.703099999999999</v>
      </c>
      <c r="R5">
        <v>3</v>
      </c>
      <c r="S5">
        <v>0</v>
      </c>
      <c r="T5">
        <v>0</v>
      </c>
    </row>
    <row r="6" spans="1:20" hidden="1">
      <c r="A6" t="s">
        <v>8566</v>
      </c>
      <c r="B6" t="s">
        <v>8776</v>
      </c>
      <c r="C6" t="s">
        <v>1</v>
      </c>
      <c r="D6" t="s">
        <v>0</v>
      </c>
      <c r="E6">
        <v>104</v>
      </c>
      <c r="F6" t="s">
        <v>8482</v>
      </c>
      <c r="G6" t="s">
        <v>8483</v>
      </c>
      <c r="H6" s="2">
        <v>0</v>
      </c>
      <c r="I6" s="2">
        <v>0</v>
      </c>
      <c r="J6" s="2">
        <v>0</v>
      </c>
      <c r="K6" s="2">
        <v>292.04000000000002</v>
      </c>
      <c r="L6" s="2">
        <v>0</v>
      </c>
      <c r="M6" s="2">
        <v>0</v>
      </c>
      <c r="N6" s="2">
        <v>0</v>
      </c>
      <c r="O6" s="2">
        <v>37.965200000000003</v>
      </c>
      <c r="P6" s="2">
        <v>330.0052</v>
      </c>
      <c r="R6">
        <v>3</v>
      </c>
      <c r="S6">
        <v>0</v>
      </c>
      <c r="T6">
        <v>0</v>
      </c>
    </row>
    <row r="7" spans="1:20" hidden="1">
      <c r="A7" t="s">
        <v>8566</v>
      </c>
      <c r="B7" t="s">
        <v>8903</v>
      </c>
      <c r="C7" t="s">
        <v>1</v>
      </c>
      <c r="D7" t="s">
        <v>0</v>
      </c>
      <c r="E7">
        <v>940</v>
      </c>
      <c r="F7" t="s">
        <v>2262</v>
      </c>
      <c r="G7" t="s">
        <v>2263</v>
      </c>
      <c r="H7" s="2">
        <v>0</v>
      </c>
      <c r="I7" s="2">
        <v>0</v>
      </c>
      <c r="J7" s="2">
        <v>0</v>
      </c>
      <c r="K7" s="2">
        <v>119.46</v>
      </c>
      <c r="L7" s="2">
        <v>0</v>
      </c>
      <c r="M7" s="2">
        <v>0</v>
      </c>
      <c r="N7" s="2">
        <v>0</v>
      </c>
      <c r="O7" s="2">
        <v>15.5298</v>
      </c>
      <c r="P7" s="2">
        <v>134.9898</v>
      </c>
      <c r="R7">
        <v>3</v>
      </c>
      <c r="S7">
        <v>0</v>
      </c>
      <c r="T7">
        <v>0</v>
      </c>
    </row>
    <row r="8" spans="1:20" hidden="1">
      <c r="A8" t="s">
        <v>8566</v>
      </c>
      <c r="B8" t="s">
        <v>8904</v>
      </c>
      <c r="C8" t="s">
        <v>1</v>
      </c>
      <c r="D8" t="s">
        <v>0</v>
      </c>
      <c r="E8">
        <v>69</v>
      </c>
      <c r="F8" t="s">
        <v>1588</v>
      </c>
      <c r="G8" t="s">
        <v>1589</v>
      </c>
      <c r="H8" s="2">
        <v>0</v>
      </c>
      <c r="I8" s="2">
        <v>0</v>
      </c>
      <c r="J8" s="2">
        <v>0</v>
      </c>
      <c r="K8" s="2">
        <v>160</v>
      </c>
      <c r="L8" s="2">
        <v>0</v>
      </c>
      <c r="M8" s="2">
        <v>0</v>
      </c>
      <c r="N8" s="2">
        <v>0</v>
      </c>
      <c r="O8" s="2">
        <v>20.8</v>
      </c>
      <c r="P8" s="2">
        <v>180.8</v>
      </c>
      <c r="R8">
        <v>3</v>
      </c>
      <c r="S8">
        <v>0</v>
      </c>
      <c r="T8">
        <v>0</v>
      </c>
    </row>
    <row r="9" spans="1:20" hidden="1">
      <c r="A9" t="s">
        <v>8566</v>
      </c>
      <c r="B9" t="s">
        <v>8907</v>
      </c>
      <c r="C9" t="s">
        <v>1</v>
      </c>
      <c r="D9" t="s">
        <v>0</v>
      </c>
      <c r="E9">
        <v>282</v>
      </c>
      <c r="F9" t="s">
        <v>1722</v>
      </c>
      <c r="G9" t="s">
        <v>1723</v>
      </c>
      <c r="H9" s="2">
        <v>0</v>
      </c>
      <c r="I9" s="2">
        <v>0</v>
      </c>
      <c r="J9" s="2">
        <v>0</v>
      </c>
      <c r="K9" s="2">
        <v>114</v>
      </c>
      <c r="L9" s="2">
        <v>0</v>
      </c>
      <c r="M9" s="2">
        <v>0</v>
      </c>
      <c r="N9" s="2">
        <v>0</v>
      </c>
      <c r="O9" s="2">
        <v>14.82</v>
      </c>
      <c r="P9" s="2">
        <v>128.82</v>
      </c>
      <c r="R9">
        <v>3</v>
      </c>
      <c r="S9">
        <v>0</v>
      </c>
      <c r="T9">
        <v>0</v>
      </c>
    </row>
    <row r="10" spans="1:20" hidden="1">
      <c r="A10" t="s">
        <v>8566</v>
      </c>
      <c r="B10" t="s">
        <v>8902</v>
      </c>
      <c r="C10" t="s">
        <v>1</v>
      </c>
      <c r="D10" t="s">
        <v>0</v>
      </c>
      <c r="E10">
        <v>1310108</v>
      </c>
      <c r="F10" t="s">
        <v>1571</v>
      </c>
      <c r="G10" t="s">
        <v>1572</v>
      </c>
      <c r="H10" s="2">
        <v>0</v>
      </c>
      <c r="I10" s="2">
        <v>0</v>
      </c>
      <c r="J10" s="2">
        <v>0</v>
      </c>
      <c r="K10" s="2">
        <v>2369.41</v>
      </c>
      <c r="L10" s="2">
        <v>0</v>
      </c>
      <c r="M10" s="2">
        <v>0</v>
      </c>
      <c r="N10" s="2">
        <v>0</v>
      </c>
      <c r="O10" s="2">
        <v>308.02330000000001</v>
      </c>
      <c r="P10" s="2">
        <v>2677.4332999999997</v>
      </c>
      <c r="R10">
        <v>3</v>
      </c>
      <c r="S10" t="s">
        <v>8251</v>
      </c>
      <c r="T10">
        <v>23.69</v>
      </c>
    </row>
    <row r="11" spans="1:20" hidden="1">
      <c r="A11" t="s">
        <v>8566</v>
      </c>
      <c r="B11" t="s">
        <v>8897</v>
      </c>
      <c r="C11" t="s">
        <v>1</v>
      </c>
      <c r="D11" t="s">
        <v>0</v>
      </c>
      <c r="E11">
        <v>115</v>
      </c>
      <c r="F11" t="s">
        <v>6320</v>
      </c>
      <c r="G11" t="s">
        <v>6321</v>
      </c>
      <c r="H11" s="2">
        <v>0</v>
      </c>
      <c r="I11" s="2">
        <v>0</v>
      </c>
      <c r="J11" s="2">
        <v>0</v>
      </c>
      <c r="K11" s="2">
        <v>191.7</v>
      </c>
      <c r="L11" s="2">
        <v>0</v>
      </c>
      <c r="M11" s="2">
        <v>0</v>
      </c>
      <c r="N11" s="2">
        <v>0</v>
      </c>
      <c r="O11" s="2">
        <v>24.920999999999999</v>
      </c>
      <c r="P11" s="2">
        <v>216.62099999999998</v>
      </c>
      <c r="R11">
        <v>3</v>
      </c>
      <c r="S11">
        <v>0</v>
      </c>
      <c r="T11">
        <v>0</v>
      </c>
    </row>
    <row r="12" spans="1:20" hidden="1">
      <c r="A12" t="s">
        <v>8566</v>
      </c>
      <c r="B12" t="s">
        <v>8907</v>
      </c>
      <c r="C12" t="s">
        <v>1</v>
      </c>
      <c r="D12" t="s">
        <v>0</v>
      </c>
      <c r="E12">
        <v>5672</v>
      </c>
      <c r="F12" t="s">
        <v>1560</v>
      </c>
      <c r="G12" t="s">
        <v>1561</v>
      </c>
      <c r="H12" s="2">
        <v>0</v>
      </c>
      <c r="I12" s="2">
        <v>0</v>
      </c>
      <c r="J12" s="2">
        <v>0</v>
      </c>
      <c r="K12" s="2">
        <v>242.94</v>
      </c>
      <c r="L12" s="2">
        <v>0</v>
      </c>
      <c r="M12" s="2">
        <v>0</v>
      </c>
      <c r="N12" s="2">
        <v>0</v>
      </c>
      <c r="O12" s="2">
        <v>31.5822</v>
      </c>
      <c r="P12" s="2">
        <v>274.5222</v>
      </c>
      <c r="R12">
        <v>3</v>
      </c>
      <c r="S12">
        <v>0</v>
      </c>
      <c r="T12">
        <v>0</v>
      </c>
    </row>
    <row r="13" spans="1:20" hidden="1">
      <c r="A13" t="s">
        <v>8566</v>
      </c>
      <c r="B13" t="s">
        <v>8909</v>
      </c>
      <c r="C13" t="s">
        <v>1</v>
      </c>
      <c r="D13" t="s">
        <v>0</v>
      </c>
      <c r="E13">
        <v>2066</v>
      </c>
      <c r="F13" t="s">
        <v>7717</v>
      </c>
      <c r="G13" t="s">
        <v>7718</v>
      </c>
      <c r="H13" s="2">
        <v>0</v>
      </c>
      <c r="I13" s="2">
        <v>0</v>
      </c>
      <c r="J13" s="2">
        <v>0</v>
      </c>
      <c r="K13" s="2">
        <v>440</v>
      </c>
      <c r="L13" s="2">
        <v>0</v>
      </c>
      <c r="M13" s="2">
        <v>0</v>
      </c>
      <c r="N13" s="2">
        <v>0</v>
      </c>
      <c r="O13" s="2">
        <v>57.2</v>
      </c>
      <c r="P13" s="2">
        <v>497.2</v>
      </c>
      <c r="R13">
        <v>3</v>
      </c>
      <c r="S13">
        <v>0</v>
      </c>
      <c r="T13">
        <v>0</v>
      </c>
    </row>
    <row r="14" spans="1:20" hidden="1">
      <c r="A14" t="s">
        <v>8566</v>
      </c>
      <c r="B14" t="s">
        <v>8935</v>
      </c>
      <c r="C14" t="s">
        <v>1</v>
      </c>
      <c r="D14" t="s">
        <v>0</v>
      </c>
      <c r="E14">
        <v>235</v>
      </c>
      <c r="F14" t="s">
        <v>2478</v>
      </c>
      <c r="G14" t="s">
        <v>2479</v>
      </c>
      <c r="H14" s="2">
        <v>0</v>
      </c>
      <c r="I14" s="2">
        <v>0</v>
      </c>
      <c r="J14" s="2">
        <v>0</v>
      </c>
      <c r="K14" s="2">
        <v>3982.3</v>
      </c>
      <c r="L14" s="2">
        <v>0</v>
      </c>
      <c r="M14" s="2">
        <v>0</v>
      </c>
      <c r="N14" s="2">
        <v>0</v>
      </c>
      <c r="O14" s="2">
        <v>517.69900000000007</v>
      </c>
      <c r="P14" s="2">
        <v>4499.9989999999998</v>
      </c>
      <c r="R14">
        <v>3</v>
      </c>
      <c r="S14">
        <v>0</v>
      </c>
      <c r="T14">
        <v>0</v>
      </c>
    </row>
    <row r="15" spans="1:20" hidden="1">
      <c r="A15" t="s">
        <v>8566</v>
      </c>
      <c r="B15" t="s">
        <v>8908</v>
      </c>
      <c r="C15" t="s">
        <v>1</v>
      </c>
      <c r="D15" t="s">
        <v>0</v>
      </c>
      <c r="E15">
        <v>84</v>
      </c>
      <c r="F15" t="s">
        <v>7961</v>
      </c>
      <c r="G15" t="s">
        <v>7962</v>
      </c>
      <c r="H15" s="2">
        <v>0</v>
      </c>
      <c r="I15" s="2">
        <v>0</v>
      </c>
      <c r="J15" s="2">
        <v>0</v>
      </c>
      <c r="K15" s="2">
        <v>75.22</v>
      </c>
      <c r="L15" s="2">
        <v>0</v>
      </c>
      <c r="M15" s="2">
        <v>0</v>
      </c>
      <c r="N15" s="2">
        <v>0</v>
      </c>
      <c r="O15" s="2">
        <v>9.7786000000000008</v>
      </c>
      <c r="P15" s="2">
        <v>84.998599999999996</v>
      </c>
      <c r="R15">
        <v>3</v>
      </c>
      <c r="S15">
        <v>0</v>
      </c>
      <c r="T15">
        <v>0</v>
      </c>
    </row>
    <row r="16" spans="1:20" hidden="1">
      <c r="A16" t="s">
        <v>8566</v>
      </c>
      <c r="B16" t="s">
        <v>8908</v>
      </c>
      <c r="C16" t="s">
        <v>1</v>
      </c>
      <c r="D16" t="s">
        <v>0</v>
      </c>
      <c r="E16">
        <v>1333</v>
      </c>
      <c r="F16" t="s">
        <v>130</v>
      </c>
      <c r="G16" t="s">
        <v>131</v>
      </c>
      <c r="H16" s="2">
        <v>0</v>
      </c>
      <c r="I16" s="2">
        <v>0</v>
      </c>
      <c r="J16" s="2">
        <v>0</v>
      </c>
      <c r="K16" s="2">
        <v>597.35</v>
      </c>
      <c r="L16" s="2">
        <v>0</v>
      </c>
      <c r="M16" s="2">
        <v>0</v>
      </c>
      <c r="N16" s="2">
        <v>0</v>
      </c>
      <c r="O16" s="2">
        <v>77.655500000000004</v>
      </c>
      <c r="P16" s="2">
        <v>675.00549999999998</v>
      </c>
      <c r="R16">
        <v>3</v>
      </c>
      <c r="S16">
        <v>0</v>
      </c>
      <c r="T16">
        <v>0</v>
      </c>
    </row>
    <row r="17" spans="1:20" hidden="1">
      <c r="A17" t="s">
        <v>8566</v>
      </c>
      <c r="B17" t="s">
        <v>8906</v>
      </c>
      <c r="C17" t="s">
        <v>1</v>
      </c>
      <c r="D17" t="s">
        <v>0</v>
      </c>
      <c r="E17">
        <v>4655</v>
      </c>
      <c r="F17" t="s">
        <v>1605</v>
      </c>
      <c r="G17" t="s">
        <v>1606</v>
      </c>
      <c r="H17" s="2">
        <v>0</v>
      </c>
      <c r="I17" s="2">
        <v>0</v>
      </c>
      <c r="J17" s="2">
        <v>0</v>
      </c>
      <c r="K17" s="2">
        <v>39.25</v>
      </c>
      <c r="L17" s="2">
        <v>0</v>
      </c>
      <c r="M17" s="2">
        <v>0</v>
      </c>
      <c r="N17" s="2">
        <v>0</v>
      </c>
      <c r="O17" s="2">
        <v>5.1025</v>
      </c>
      <c r="P17" s="2">
        <v>44.352499999999999</v>
      </c>
      <c r="R17">
        <v>3</v>
      </c>
      <c r="S17">
        <v>0</v>
      </c>
      <c r="T17">
        <v>0</v>
      </c>
    </row>
    <row r="18" spans="1:20" hidden="1">
      <c r="A18" t="s">
        <v>8566</v>
      </c>
      <c r="B18" t="s">
        <v>8907</v>
      </c>
      <c r="C18" t="s">
        <v>1</v>
      </c>
      <c r="D18" t="s">
        <v>0</v>
      </c>
      <c r="E18">
        <v>29995</v>
      </c>
      <c r="F18" t="s">
        <v>1666</v>
      </c>
      <c r="G18" t="s">
        <v>1667</v>
      </c>
      <c r="H18" s="2">
        <v>1.93</v>
      </c>
      <c r="I18" s="2">
        <v>0</v>
      </c>
      <c r="J18" s="2">
        <v>0</v>
      </c>
      <c r="K18" s="2">
        <v>33.69</v>
      </c>
      <c r="L18" s="2">
        <v>0</v>
      </c>
      <c r="M18" s="2">
        <v>0</v>
      </c>
      <c r="N18" s="2">
        <v>0</v>
      </c>
      <c r="O18" s="2">
        <v>4.3796999999999997</v>
      </c>
      <c r="P18" s="2">
        <v>39.999699999999997</v>
      </c>
      <c r="R18">
        <v>3</v>
      </c>
      <c r="S18">
        <v>0</v>
      </c>
      <c r="T18">
        <v>0</v>
      </c>
    </row>
    <row r="19" spans="1:20" hidden="1">
      <c r="A19" t="s">
        <v>8566</v>
      </c>
      <c r="B19" t="s">
        <v>8906</v>
      </c>
      <c r="C19" t="s">
        <v>1</v>
      </c>
      <c r="D19" t="s">
        <v>0</v>
      </c>
      <c r="E19">
        <v>234</v>
      </c>
      <c r="F19" t="s">
        <v>8912</v>
      </c>
      <c r="G19" t="s">
        <v>8913</v>
      </c>
      <c r="H19" s="2">
        <v>0</v>
      </c>
      <c r="I19" s="2">
        <v>0</v>
      </c>
      <c r="J19" s="2">
        <v>0</v>
      </c>
      <c r="K19" s="2">
        <v>179.8</v>
      </c>
      <c r="L19" s="2">
        <v>0</v>
      </c>
      <c r="M19" s="2">
        <v>0</v>
      </c>
      <c r="N19" s="2">
        <v>0</v>
      </c>
      <c r="O19" s="2">
        <v>23.374000000000002</v>
      </c>
      <c r="P19" s="2">
        <v>203.17400000000001</v>
      </c>
      <c r="R19">
        <v>3</v>
      </c>
      <c r="S19">
        <v>0</v>
      </c>
      <c r="T19">
        <v>0</v>
      </c>
    </row>
    <row r="20" spans="1:20" hidden="1">
      <c r="A20" t="s">
        <v>8566</v>
      </c>
      <c r="B20" t="s">
        <v>8904</v>
      </c>
      <c r="C20" t="s">
        <v>1</v>
      </c>
      <c r="D20" t="s">
        <v>0</v>
      </c>
      <c r="E20">
        <v>19</v>
      </c>
      <c r="F20" t="s">
        <v>8334</v>
      </c>
      <c r="G20" t="s">
        <v>8335</v>
      </c>
      <c r="H20" s="2">
        <v>0</v>
      </c>
      <c r="I20" s="2">
        <v>0</v>
      </c>
      <c r="J20" s="2">
        <v>0</v>
      </c>
      <c r="K20" s="2">
        <v>395</v>
      </c>
      <c r="L20" s="2">
        <v>0</v>
      </c>
      <c r="M20" s="2">
        <v>0</v>
      </c>
      <c r="N20" s="2">
        <v>0</v>
      </c>
      <c r="O20" s="2">
        <v>51.35</v>
      </c>
      <c r="P20" s="2">
        <v>446.35</v>
      </c>
      <c r="R20">
        <v>3</v>
      </c>
      <c r="S20">
        <v>0</v>
      </c>
      <c r="T20">
        <v>0</v>
      </c>
    </row>
    <row r="21" spans="1:20" hidden="1">
      <c r="A21" t="s">
        <v>8566</v>
      </c>
      <c r="B21" t="s">
        <v>8935</v>
      </c>
      <c r="C21" t="s">
        <v>1</v>
      </c>
      <c r="D21" t="s">
        <v>0</v>
      </c>
      <c r="E21">
        <v>18</v>
      </c>
      <c r="F21" t="s">
        <v>8334</v>
      </c>
      <c r="G21" t="s">
        <v>8335</v>
      </c>
      <c r="H21" s="2">
        <v>0</v>
      </c>
      <c r="I21" s="2">
        <v>0</v>
      </c>
      <c r="J21" s="2">
        <v>0</v>
      </c>
      <c r="K21" s="2">
        <v>1790</v>
      </c>
      <c r="L21" s="2">
        <v>0</v>
      </c>
      <c r="M21" s="2">
        <v>0</v>
      </c>
      <c r="N21" s="2">
        <v>0</v>
      </c>
      <c r="O21" s="2">
        <v>232.70000000000002</v>
      </c>
      <c r="P21" s="2">
        <v>2022.7</v>
      </c>
      <c r="R21">
        <v>3</v>
      </c>
      <c r="S21">
        <v>0</v>
      </c>
      <c r="T21">
        <v>0</v>
      </c>
    </row>
    <row r="22" spans="1:20" hidden="1">
      <c r="A22" t="s">
        <v>8566</v>
      </c>
      <c r="B22" t="s">
        <v>8833</v>
      </c>
      <c r="C22" t="s">
        <v>1</v>
      </c>
      <c r="D22" t="s">
        <v>0</v>
      </c>
      <c r="E22">
        <v>15287</v>
      </c>
      <c r="F22" t="s">
        <v>1503</v>
      </c>
      <c r="G22" t="s">
        <v>1504</v>
      </c>
      <c r="H22" s="2">
        <v>0</v>
      </c>
      <c r="I22" s="2">
        <v>0</v>
      </c>
      <c r="J22" s="2">
        <v>0</v>
      </c>
      <c r="K22" s="2">
        <v>2256.21</v>
      </c>
      <c r="L22" s="2">
        <v>0</v>
      </c>
      <c r="M22" s="2">
        <v>0</v>
      </c>
      <c r="N22" s="2">
        <v>0</v>
      </c>
      <c r="O22" s="2">
        <v>293.3073</v>
      </c>
      <c r="P22" s="2">
        <v>2549.5173</v>
      </c>
      <c r="R22">
        <v>3</v>
      </c>
      <c r="S22">
        <v>0</v>
      </c>
      <c r="T22">
        <v>0</v>
      </c>
    </row>
    <row r="23" spans="1:20" hidden="1">
      <c r="A23" t="s">
        <v>8566</v>
      </c>
      <c r="B23" t="s">
        <v>8903</v>
      </c>
      <c r="C23" t="s">
        <v>1</v>
      </c>
      <c r="D23" t="s">
        <v>0</v>
      </c>
      <c r="E23">
        <v>80617</v>
      </c>
      <c r="F23" t="s">
        <v>1547</v>
      </c>
      <c r="G23" t="s">
        <v>1548</v>
      </c>
      <c r="H23" s="2">
        <v>1.96</v>
      </c>
      <c r="I23" s="2">
        <v>0</v>
      </c>
      <c r="J23" s="2">
        <v>0</v>
      </c>
      <c r="K23" s="2">
        <v>33.659999999999997</v>
      </c>
      <c r="L23" s="2">
        <v>0</v>
      </c>
      <c r="M23" s="2">
        <v>0</v>
      </c>
      <c r="N23" s="2">
        <v>0</v>
      </c>
      <c r="O23" s="2">
        <v>4.3757999999999999</v>
      </c>
      <c r="P23" s="2">
        <v>39.995799999999996</v>
      </c>
      <c r="R23">
        <v>3</v>
      </c>
      <c r="S23">
        <v>0</v>
      </c>
      <c r="T23">
        <v>0</v>
      </c>
    </row>
    <row r="24" spans="1:20" hidden="1">
      <c r="A24" t="s">
        <v>8566</v>
      </c>
      <c r="B24" t="s">
        <v>8896</v>
      </c>
      <c r="C24" t="s">
        <v>1</v>
      </c>
      <c r="D24" t="s">
        <v>0</v>
      </c>
      <c r="E24">
        <v>1537</v>
      </c>
      <c r="F24" t="s">
        <v>130</v>
      </c>
      <c r="G24" t="s">
        <v>131</v>
      </c>
      <c r="H24" s="2">
        <v>0</v>
      </c>
      <c r="I24" s="2">
        <v>0</v>
      </c>
      <c r="J24" s="2">
        <v>0</v>
      </c>
      <c r="K24" s="2">
        <v>288</v>
      </c>
      <c r="L24" s="2">
        <v>0</v>
      </c>
      <c r="M24" s="2">
        <v>0</v>
      </c>
      <c r="N24" s="2">
        <v>0</v>
      </c>
      <c r="O24" s="2">
        <v>37.44</v>
      </c>
      <c r="P24" s="2">
        <v>325.44</v>
      </c>
      <c r="R24">
        <v>3</v>
      </c>
      <c r="S24">
        <v>0</v>
      </c>
      <c r="T24">
        <v>0</v>
      </c>
    </row>
    <row r="25" spans="1:20" hidden="1">
      <c r="A25" t="s">
        <v>8566</v>
      </c>
      <c r="B25" t="s">
        <v>8896</v>
      </c>
      <c r="C25" t="s">
        <v>1</v>
      </c>
      <c r="D25" t="s">
        <v>0</v>
      </c>
      <c r="E25">
        <v>2217</v>
      </c>
      <c r="F25" t="s">
        <v>935</v>
      </c>
      <c r="G25" t="s">
        <v>936</v>
      </c>
      <c r="H25" s="2">
        <v>0</v>
      </c>
      <c r="I25" s="2">
        <v>0</v>
      </c>
      <c r="J25" s="2">
        <v>0</v>
      </c>
      <c r="K25" s="2">
        <v>55.31</v>
      </c>
      <c r="L25" s="2">
        <v>0</v>
      </c>
      <c r="M25" s="2">
        <v>0</v>
      </c>
      <c r="N25" s="2">
        <v>0</v>
      </c>
      <c r="O25" s="2">
        <v>7.1903000000000006</v>
      </c>
      <c r="P25" s="2">
        <v>62.500300000000003</v>
      </c>
      <c r="R25">
        <v>3</v>
      </c>
      <c r="S25">
        <v>0</v>
      </c>
      <c r="T25">
        <v>0</v>
      </c>
    </row>
    <row r="26" spans="1:20" hidden="1">
      <c r="A26" t="s">
        <v>8566</v>
      </c>
      <c r="B26" t="s">
        <v>8900</v>
      </c>
      <c r="C26" t="s">
        <v>1</v>
      </c>
      <c r="D26" t="s">
        <v>0</v>
      </c>
      <c r="E26">
        <v>882</v>
      </c>
      <c r="F26" t="s">
        <v>1543</v>
      </c>
      <c r="G26" t="s">
        <v>1544</v>
      </c>
      <c r="H26" s="2">
        <v>0</v>
      </c>
      <c r="I26" s="2">
        <v>0</v>
      </c>
      <c r="J26" s="2">
        <v>0</v>
      </c>
      <c r="K26" s="2">
        <v>205.5</v>
      </c>
      <c r="L26" s="2">
        <v>0</v>
      </c>
      <c r="M26" s="2">
        <v>0</v>
      </c>
      <c r="N26" s="2">
        <v>0</v>
      </c>
      <c r="O26" s="2">
        <v>26.715</v>
      </c>
      <c r="P26" s="2">
        <v>232.215</v>
      </c>
      <c r="R26">
        <v>3</v>
      </c>
      <c r="S26">
        <v>0</v>
      </c>
      <c r="T26">
        <v>0</v>
      </c>
    </row>
    <row r="27" spans="1:20" hidden="1">
      <c r="A27" t="s">
        <v>8566</v>
      </c>
      <c r="B27" t="s">
        <v>8900</v>
      </c>
      <c r="C27" t="s">
        <v>1</v>
      </c>
      <c r="D27" t="s">
        <v>0</v>
      </c>
      <c r="E27">
        <v>56018</v>
      </c>
      <c r="F27" t="s">
        <v>1547</v>
      </c>
      <c r="G27" t="s">
        <v>1548</v>
      </c>
      <c r="H27" s="2">
        <v>2</v>
      </c>
      <c r="I27" s="2">
        <v>0</v>
      </c>
      <c r="J27" s="2">
        <v>0</v>
      </c>
      <c r="K27" s="2">
        <v>33.630000000000003</v>
      </c>
      <c r="L27" s="2">
        <v>0</v>
      </c>
      <c r="M27" s="2">
        <v>0</v>
      </c>
      <c r="N27" s="2">
        <v>0</v>
      </c>
      <c r="O27" s="2">
        <v>4.3719000000000001</v>
      </c>
      <c r="P27" s="2">
        <v>40.001900000000006</v>
      </c>
      <c r="R27">
        <v>3</v>
      </c>
      <c r="S27">
        <v>0</v>
      </c>
      <c r="T27">
        <v>0</v>
      </c>
    </row>
    <row r="28" spans="1:20" hidden="1">
      <c r="A28" t="s">
        <v>8566</v>
      </c>
      <c r="B28" t="s">
        <v>8899</v>
      </c>
      <c r="C28" t="s">
        <v>1</v>
      </c>
      <c r="D28" t="s">
        <v>0</v>
      </c>
      <c r="E28">
        <v>4830</v>
      </c>
      <c r="F28" t="s">
        <v>1605</v>
      </c>
      <c r="G28" t="s">
        <v>1606</v>
      </c>
      <c r="H28" s="2">
        <v>0</v>
      </c>
      <c r="I28" s="2">
        <v>0</v>
      </c>
      <c r="J28" s="2">
        <v>0</v>
      </c>
      <c r="K28" s="2">
        <v>181.72</v>
      </c>
      <c r="L28" s="2">
        <v>0</v>
      </c>
      <c r="M28" s="2">
        <v>0</v>
      </c>
      <c r="N28" s="2">
        <v>0</v>
      </c>
      <c r="O28" s="2">
        <v>23.6236</v>
      </c>
      <c r="P28" s="2">
        <v>205.34360000000001</v>
      </c>
      <c r="R28">
        <v>3</v>
      </c>
      <c r="S28">
        <v>0</v>
      </c>
      <c r="T28">
        <v>0</v>
      </c>
    </row>
    <row r="29" spans="1:20" hidden="1">
      <c r="A29" t="s">
        <v>8566</v>
      </c>
      <c r="B29" t="s">
        <v>8905</v>
      </c>
      <c r="C29" t="s">
        <v>1</v>
      </c>
      <c r="D29" t="s">
        <v>0</v>
      </c>
      <c r="E29">
        <v>248</v>
      </c>
      <c r="F29" t="s">
        <v>1689</v>
      </c>
      <c r="G29" t="s">
        <v>1690</v>
      </c>
      <c r="H29" s="2">
        <v>0</v>
      </c>
      <c r="I29" s="2">
        <v>0</v>
      </c>
      <c r="J29" s="2">
        <v>0</v>
      </c>
      <c r="K29" s="2">
        <v>535</v>
      </c>
      <c r="L29" s="2">
        <v>0</v>
      </c>
      <c r="M29" s="2">
        <v>0</v>
      </c>
      <c r="N29" s="2">
        <v>0</v>
      </c>
      <c r="O29" s="2">
        <v>69.55</v>
      </c>
      <c r="P29" s="2">
        <v>604.54999999999995</v>
      </c>
      <c r="R29">
        <v>3</v>
      </c>
      <c r="S29">
        <v>0</v>
      </c>
      <c r="T29">
        <v>0</v>
      </c>
    </row>
    <row r="30" spans="1:20" hidden="1">
      <c r="A30" t="s">
        <v>8566</v>
      </c>
      <c r="B30" t="s">
        <v>8902</v>
      </c>
      <c r="C30" t="s">
        <v>1</v>
      </c>
      <c r="D30" t="s">
        <v>0</v>
      </c>
      <c r="E30">
        <v>4785</v>
      </c>
      <c r="F30" t="s">
        <v>1605</v>
      </c>
      <c r="G30" t="s">
        <v>1606</v>
      </c>
      <c r="H30" s="2">
        <v>0</v>
      </c>
      <c r="I30" s="2">
        <v>0</v>
      </c>
      <c r="J30" s="2">
        <v>0</v>
      </c>
      <c r="K30" s="2">
        <v>430</v>
      </c>
      <c r="L30" s="2">
        <v>0</v>
      </c>
      <c r="M30" s="2">
        <v>0</v>
      </c>
      <c r="N30" s="2">
        <v>0</v>
      </c>
      <c r="O30" s="2">
        <v>55.9</v>
      </c>
      <c r="P30" s="2">
        <v>485.9</v>
      </c>
      <c r="R30">
        <v>3</v>
      </c>
      <c r="S30">
        <v>0</v>
      </c>
      <c r="T30">
        <v>0</v>
      </c>
    </row>
    <row r="31" spans="1:20" hidden="1">
      <c r="A31" t="s">
        <v>8566</v>
      </c>
      <c r="B31" t="s">
        <v>8909</v>
      </c>
      <c r="C31" t="s">
        <v>1</v>
      </c>
      <c r="D31" t="s">
        <v>0</v>
      </c>
      <c r="E31">
        <v>4804</v>
      </c>
      <c r="F31" t="s">
        <v>1605</v>
      </c>
      <c r="G31" t="s">
        <v>1606</v>
      </c>
      <c r="H31" s="2">
        <v>0</v>
      </c>
      <c r="I31" s="2">
        <v>0</v>
      </c>
      <c r="J31" s="2">
        <v>0</v>
      </c>
      <c r="K31" s="2">
        <v>153.24</v>
      </c>
      <c r="L31" s="2">
        <v>0</v>
      </c>
      <c r="M31" s="2">
        <v>0</v>
      </c>
      <c r="N31" s="2">
        <v>0</v>
      </c>
      <c r="O31" s="2">
        <v>19.921200000000002</v>
      </c>
      <c r="P31" s="2">
        <v>173.16120000000001</v>
      </c>
      <c r="R31">
        <v>3</v>
      </c>
      <c r="S31">
        <v>0</v>
      </c>
      <c r="T31">
        <v>0</v>
      </c>
    </row>
    <row r="32" spans="1:20" hidden="1">
      <c r="A32" t="s">
        <v>8566</v>
      </c>
      <c r="B32" t="s">
        <v>8907</v>
      </c>
      <c r="C32" t="s">
        <v>1</v>
      </c>
      <c r="D32" t="s">
        <v>0</v>
      </c>
      <c r="E32">
        <v>861</v>
      </c>
      <c r="F32" t="s">
        <v>1196</v>
      </c>
      <c r="G32" t="s">
        <v>1197</v>
      </c>
      <c r="H32" s="2">
        <v>0</v>
      </c>
      <c r="I32" s="2">
        <v>0</v>
      </c>
      <c r="J32" s="2">
        <v>0</v>
      </c>
      <c r="K32" s="2">
        <v>180</v>
      </c>
      <c r="L32" s="2">
        <v>0</v>
      </c>
      <c r="M32" s="2">
        <v>0</v>
      </c>
      <c r="N32" s="2">
        <v>0</v>
      </c>
      <c r="O32" s="2">
        <v>23.400000000000002</v>
      </c>
      <c r="P32" s="2">
        <v>203.4</v>
      </c>
      <c r="R32">
        <v>3</v>
      </c>
      <c r="S32" t="s">
        <v>8253</v>
      </c>
      <c r="T32">
        <v>1.8</v>
      </c>
    </row>
    <row r="33" spans="1:20" hidden="1">
      <c r="A33" t="s">
        <v>8566</v>
      </c>
      <c r="B33" t="s">
        <v>8908</v>
      </c>
      <c r="C33" t="s">
        <v>1</v>
      </c>
      <c r="D33" t="s">
        <v>0</v>
      </c>
      <c r="E33">
        <v>840</v>
      </c>
      <c r="F33" t="s">
        <v>1196</v>
      </c>
      <c r="G33" t="s">
        <v>1197</v>
      </c>
      <c r="H33" s="2">
        <v>0</v>
      </c>
      <c r="I33" s="2">
        <v>0</v>
      </c>
      <c r="J33" s="2">
        <v>0</v>
      </c>
      <c r="K33" s="2">
        <v>10009</v>
      </c>
      <c r="L33" s="2">
        <v>0</v>
      </c>
      <c r="M33" s="2">
        <v>0</v>
      </c>
      <c r="N33" s="2">
        <v>0</v>
      </c>
      <c r="O33" s="2">
        <v>1301.17</v>
      </c>
      <c r="P33" s="2">
        <v>11310.17</v>
      </c>
      <c r="R33">
        <v>3</v>
      </c>
      <c r="S33" t="s">
        <v>8253</v>
      </c>
      <c r="T33">
        <v>100.09</v>
      </c>
    </row>
    <row r="34" spans="1:20" hidden="1">
      <c r="A34" t="s">
        <v>8566</v>
      </c>
      <c r="B34" t="s">
        <v>8906</v>
      </c>
      <c r="C34" t="s">
        <v>1</v>
      </c>
      <c r="D34" t="s">
        <v>0</v>
      </c>
      <c r="E34">
        <v>902</v>
      </c>
      <c r="F34" t="s">
        <v>1196</v>
      </c>
      <c r="G34" t="s">
        <v>1197</v>
      </c>
      <c r="H34" s="2">
        <v>0</v>
      </c>
      <c r="I34" s="2">
        <v>0</v>
      </c>
      <c r="J34" s="2">
        <v>0</v>
      </c>
      <c r="K34" s="2">
        <v>5374.8</v>
      </c>
      <c r="L34" s="2">
        <v>0</v>
      </c>
      <c r="M34" s="2">
        <v>0</v>
      </c>
      <c r="N34" s="2">
        <v>0</v>
      </c>
      <c r="O34" s="2">
        <v>698.72400000000005</v>
      </c>
      <c r="P34" s="2">
        <v>6073.5240000000003</v>
      </c>
      <c r="R34">
        <v>3</v>
      </c>
      <c r="S34" t="s">
        <v>8253</v>
      </c>
      <c r="T34">
        <v>53.75</v>
      </c>
    </row>
    <row r="35" spans="1:20" hidden="1">
      <c r="A35" t="s">
        <v>8566</v>
      </c>
      <c r="B35" t="s">
        <v>8906</v>
      </c>
      <c r="C35" t="s">
        <v>1</v>
      </c>
      <c r="D35" t="s">
        <v>0</v>
      </c>
      <c r="E35">
        <v>903</v>
      </c>
      <c r="F35" t="s">
        <v>1196</v>
      </c>
      <c r="G35" t="s">
        <v>1197</v>
      </c>
      <c r="H35" s="2">
        <v>0</v>
      </c>
      <c r="I35" s="2">
        <v>0</v>
      </c>
      <c r="J35" s="2">
        <v>0</v>
      </c>
      <c r="K35" s="2">
        <v>450</v>
      </c>
      <c r="L35" s="2">
        <v>0</v>
      </c>
      <c r="M35" s="2">
        <v>0</v>
      </c>
      <c r="N35" s="2">
        <v>0</v>
      </c>
      <c r="O35" s="2">
        <v>58.5</v>
      </c>
      <c r="P35" s="2">
        <v>508.5</v>
      </c>
      <c r="R35">
        <v>3</v>
      </c>
      <c r="S35" t="s">
        <v>8253</v>
      </c>
      <c r="T35">
        <v>4.5</v>
      </c>
    </row>
    <row r="36" spans="1:20" hidden="1">
      <c r="A36" t="s">
        <v>8566</v>
      </c>
      <c r="B36" t="s">
        <v>8903</v>
      </c>
      <c r="C36" t="s">
        <v>1</v>
      </c>
      <c r="D36" t="s">
        <v>0</v>
      </c>
      <c r="E36">
        <v>959</v>
      </c>
      <c r="F36" t="s">
        <v>1196</v>
      </c>
      <c r="G36" t="s">
        <v>1197</v>
      </c>
      <c r="H36" s="2">
        <v>0</v>
      </c>
      <c r="I36" s="2">
        <v>0</v>
      </c>
      <c r="J36" s="2">
        <v>0</v>
      </c>
      <c r="K36" s="2">
        <v>4896</v>
      </c>
      <c r="L36" s="2">
        <v>0</v>
      </c>
      <c r="M36" s="2">
        <v>0</v>
      </c>
      <c r="N36" s="2">
        <v>0</v>
      </c>
      <c r="O36" s="2">
        <v>636.48</v>
      </c>
      <c r="P36" s="2">
        <v>5532.48</v>
      </c>
      <c r="R36">
        <v>3</v>
      </c>
      <c r="S36" t="s">
        <v>8253</v>
      </c>
      <c r="T36">
        <v>48.96</v>
      </c>
    </row>
    <row r="37" spans="1:20" hidden="1">
      <c r="A37" t="s">
        <v>8566</v>
      </c>
      <c r="B37" t="s">
        <v>8902</v>
      </c>
      <c r="C37" t="s">
        <v>1</v>
      </c>
      <c r="D37" t="s">
        <v>0</v>
      </c>
      <c r="E37">
        <v>969</v>
      </c>
      <c r="F37" t="s">
        <v>1196</v>
      </c>
      <c r="G37" t="s">
        <v>1197</v>
      </c>
      <c r="H37" s="2">
        <v>0</v>
      </c>
      <c r="I37" s="2">
        <v>0</v>
      </c>
      <c r="J37" s="2">
        <v>0</v>
      </c>
      <c r="K37" s="2">
        <v>9500</v>
      </c>
      <c r="L37" s="2">
        <v>0</v>
      </c>
      <c r="M37" s="2">
        <v>0</v>
      </c>
      <c r="N37" s="2">
        <v>0</v>
      </c>
      <c r="O37" s="2">
        <v>1235</v>
      </c>
      <c r="P37" s="2">
        <v>10735</v>
      </c>
      <c r="R37">
        <v>3</v>
      </c>
      <c r="S37" t="s">
        <v>8253</v>
      </c>
      <c r="T37">
        <v>95</v>
      </c>
    </row>
    <row r="38" spans="1:20" hidden="1">
      <c r="A38" t="s">
        <v>8566</v>
      </c>
      <c r="B38" t="s">
        <v>8902</v>
      </c>
      <c r="C38" t="s">
        <v>1</v>
      </c>
      <c r="D38" t="s">
        <v>0</v>
      </c>
      <c r="E38">
        <v>976</v>
      </c>
      <c r="F38" t="s">
        <v>1196</v>
      </c>
      <c r="G38" t="s">
        <v>1197</v>
      </c>
      <c r="H38" s="2">
        <v>0</v>
      </c>
      <c r="I38" s="2">
        <v>0</v>
      </c>
      <c r="J38" s="2">
        <v>0</v>
      </c>
      <c r="K38" s="2">
        <v>59241.599999999999</v>
      </c>
      <c r="L38" s="2">
        <v>0</v>
      </c>
      <c r="M38" s="2">
        <v>0</v>
      </c>
      <c r="N38" s="2">
        <v>0</v>
      </c>
      <c r="O38" s="2">
        <v>7701.4080000000004</v>
      </c>
      <c r="P38" s="2">
        <v>66943.008000000002</v>
      </c>
      <c r="R38">
        <v>3</v>
      </c>
      <c r="S38" t="s">
        <v>8253</v>
      </c>
      <c r="T38">
        <v>592.41</v>
      </c>
    </row>
    <row r="39" spans="1:20" hidden="1">
      <c r="A39" t="s">
        <v>8566</v>
      </c>
      <c r="B39" t="s">
        <v>8901</v>
      </c>
      <c r="C39" t="s">
        <v>1</v>
      </c>
      <c r="D39" t="s">
        <v>0</v>
      </c>
      <c r="E39">
        <v>1001</v>
      </c>
      <c r="F39" t="s">
        <v>1196</v>
      </c>
      <c r="G39" t="s">
        <v>1197</v>
      </c>
      <c r="H39" s="2">
        <v>0</v>
      </c>
      <c r="I39" s="2">
        <v>0</v>
      </c>
      <c r="J39" s="2">
        <v>0</v>
      </c>
      <c r="K39" s="2">
        <v>11857.4</v>
      </c>
      <c r="L39" s="2">
        <v>0</v>
      </c>
      <c r="M39" s="2">
        <v>0</v>
      </c>
      <c r="N39" s="2">
        <v>0</v>
      </c>
      <c r="O39" s="2">
        <v>1541.462</v>
      </c>
      <c r="P39" s="2">
        <v>13398.861999999999</v>
      </c>
      <c r="R39">
        <v>3</v>
      </c>
      <c r="S39" t="s">
        <v>8253</v>
      </c>
      <c r="T39">
        <v>118.57</v>
      </c>
    </row>
    <row r="40" spans="1:20" hidden="1">
      <c r="A40" t="s">
        <v>8566</v>
      </c>
      <c r="B40" t="s">
        <v>8901</v>
      </c>
      <c r="C40" t="s">
        <v>1</v>
      </c>
      <c r="D40" t="s">
        <v>0</v>
      </c>
      <c r="E40">
        <v>996</v>
      </c>
      <c r="F40" t="s">
        <v>1196</v>
      </c>
      <c r="G40" t="s">
        <v>1197</v>
      </c>
      <c r="H40" s="2">
        <v>0</v>
      </c>
      <c r="I40" s="2">
        <v>0</v>
      </c>
      <c r="J40" s="2">
        <v>0</v>
      </c>
      <c r="K40" s="2">
        <v>74705.399999999994</v>
      </c>
      <c r="L40" s="2">
        <v>0</v>
      </c>
      <c r="M40" s="2">
        <v>0</v>
      </c>
      <c r="N40" s="2">
        <v>0</v>
      </c>
      <c r="O40" s="2">
        <v>9711.7019999999993</v>
      </c>
      <c r="P40" s="2">
        <v>84417.101999999999</v>
      </c>
      <c r="R40">
        <v>3</v>
      </c>
      <c r="S40" t="s">
        <v>8253</v>
      </c>
      <c r="T40">
        <v>747.05</v>
      </c>
    </row>
    <row r="41" spans="1:20" hidden="1">
      <c r="A41" t="s">
        <v>8566</v>
      </c>
      <c r="B41" t="s">
        <v>8901</v>
      </c>
      <c r="C41" t="s">
        <v>1</v>
      </c>
      <c r="D41" t="s">
        <v>0</v>
      </c>
      <c r="E41">
        <v>1017</v>
      </c>
      <c r="F41" t="s">
        <v>1196</v>
      </c>
      <c r="G41" t="s">
        <v>1197</v>
      </c>
      <c r="H41" s="2">
        <v>0</v>
      </c>
      <c r="I41" s="2">
        <v>0</v>
      </c>
      <c r="J41" s="2">
        <v>0</v>
      </c>
      <c r="K41" s="2">
        <v>2367.5</v>
      </c>
      <c r="L41" s="2">
        <v>0</v>
      </c>
      <c r="M41" s="2">
        <v>0</v>
      </c>
      <c r="N41" s="2">
        <v>0</v>
      </c>
      <c r="O41" s="2">
        <v>307.77500000000003</v>
      </c>
      <c r="P41" s="2">
        <v>2675.2750000000001</v>
      </c>
      <c r="R41">
        <v>3</v>
      </c>
      <c r="S41" t="s">
        <v>8253</v>
      </c>
      <c r="T41">
        <v>23.68</v>
      </c>
    </row>
    <row r="42" spans="1:20" hidden="1">
      <c r="A42" t="s">
        <v>8566</v>
      </c>
      <c r="B42" t="s">
        <v>8897</v>
      </c>
      <c r="C42" t="s">
        <v>1</v>
      </c>
      <c r="D42" t="s">
        <v>0</v>
      </c>
      <c r="E42">
        <v>1091</v>
      </c>
      <c r="F42" t="s">
        <v>1196</v>
      </c>
      <c r="G42" t="s">
        <v>1197</v>
      </c>
      <c r="H42" s="2">
        <v>0</v>
      </c>
      <c r="I42" s="2">
        <v>0</v>
      </c>
      <c r="J42" s="2">
        <v>0</v>
      </c>
      <c r="K42" s="2">
        <v>21200</v>
      </c>
      <c r="L42" s="2">
        <v>0</v>
      </c>
      <c r="M42" s="2">
        <v>0</v>
      </c>
      <c r="N42" s="2">
        <v>0</v>
      </c>
      <c r="O42" s="2">
        <v>2756</v>
      </c>
      <c r="P42" s="2">
        <v>23956</v>
      </c>
      <c r="R42">
        <v>3</v>
      </c>
      <c r="S42" t="s">
        <v>8253</v>
      </c>
      <c r="T42">
        <v>212</v>
      </c>
    </row>
    <row r="43" spans="1:20" hidden="1">
      <c r="A43" t="s">
        <v>8566</v>
      </c>
      <c r="B43" t="s">
        <v>8897</v>
      </c>
      <c r="C43" t="s">
        <v>1</v>
      </c>
      <c r="D43" t="s">
        <v>0</v>
      </c>
      <c r="E43">
        <v>1081</v>
      </c>
      <c r="F43" t="s">
        <v>1196</v>
      </c>
      <c r="G43" t="s">
        <v>1197</v>
      </c>
      <c r="H43" s="2">
        <v>0</v>
      </c>
      <c r="I43" s="2">
        <v>0</v>
      </c>
      <c r="J43" s="2">
        <v>0</v>
      </c>
      <c r="K43" s="2">
        <v>2400</v>
      </c>
      <c r="L43" s="2">
        <v>0</v>
      </c>
      <c r="M43" s="2">
        <v>0</v>
      </c>
      <c r="N43" s="2">
        <v>0</v>
      </c>
      <c r="O43" s="2">
        <v>312</v>
      </c>
      <c r="P43" s="2">
        <v>2712</v>
      </c>
      <c r="R43">
        <v>3</v>
      </c>
      <c r="S43" t="s">
        <v>8253</v>
      </c>
      <c r="T43">
        <v>24</v>
      </c>
    </row>
    <row r="44" spans="1:20" hidden="1">
      <c r="A44" t="s">
        <v>8566</v>
      </c>
      <c r="B44" t="s">
        <v>8896</v>
      </c>
      <c r="C44" t="s">
        <v>1</v>
      </c>
      <c r="D44" t="s">
        <v>0</v>
      </c>
      <c r="E44">
        <v>1106</v>
      </c>
      <c r="F44" t="s">
        <v>1196</v>
      </c>
      <c r="G44" t="s">
        <v>1197</v>
      </c>
      <c r="H44" s="2">
        <v>0</v>
      </c>
      <c r="I44" s="2">
        <v>0</v>
      </c>
      <c r="J44" s="2">
        <v>0</v>
      </c>
      <c r="K44" s="2">
        <v>8275.25</v>
      </c>
      <c r="L44" s="2">
        <v>0</v>
      </c>
      <c r="M44" s="2">
        <v>0</v>
      </c>
      <c r="N44" s="2">
        <v>0</v>
      </c>
      <c r="O44" s="2">
        <v>1075.7825</v>
      </c>
      <c r="P44" s="2">
        <v>9351.0324999999993</v>
      </c>
      <c r="R44">
        <v>3</v>
      </c>
      <c r="S44" t="s">
        <v>8253</v>
      </c>
      <c r="T44">
        <v>82.75</v>
      </c>
    </row>
    <row r="45" spans="1:20" hidden="1">
      <c r="A45" t="s">
        <v>8566</v>
      </c>
      <c r="B45" t="s">
        <v>8896</v>
      </c>
      <c r="C45" t="s">
        <v>1</v>
      </c>
      <c r="D45" t="s">
        <v>0</v>
      </c>
      <c r="E45">
        <v>1102</v>
      </c>
      <c r="F45" t="s">
        <v>1196</v>
      </c>
      <c r="G45" t="s">
        <v>1197</v>
      </c>
      <c r="H45" s="2">
        <v>0</v>
      </c>
      <c r="I45" s="2">
        <v>0</v>
      </c>
      <c r="J45" s="2">
        <v>0</v>
      </c>
      <c r="K45" s="2">
        <v>68316.600000000006</v>
      </c>
      <c r="L45" s="2">
        <v>0</v>
      </c>
      <c r="M45" s="2">
        <v>0</v>
      </c>
      <c r="N45" s="2">
        <v>0</v>
      </c>
      <c r="O45" s="2">
        <v>8881.1580000000013</v>
      </c>
      <c r="P45" s="2">
        <v>77197.758000000002</v>
      </c>
      <c r="R45">
        <v>3</v>
      </c>
      <c r="S45" t="s">
        <v>8253</v>
      </c>
      <c r="T45">
        <v>683.17</v>
      </c>
    </row>
    <row r="46" spans="1:20" hidden="1">
      <c r="A46" t="s">
        <v>8566</v>
      </c>
      <c r="B46" t="s">
        <v>8897</v>
      </c>
      <c r="C46" t="s">
        <v>1</v>
      </c>
      <c r="D46" t="s">
        <v>0</v>
      </c>
      <c r="E46">
        <v>1079</v>
      </c>
      <c r="F46" t="s">
        <v>1196</v>
      </c>
      <c r="G46" t="s">
        <v>1197</v>
      </c>
      <c r="H46" s="2">
        <v>0</v>
      </c>
      <c r="I46" s="2">
        <v>0</v>
      </c>
      <c r="J46" s="2">
        <v>0</v>
      </c>
      <c r="K46" s="2">
        <v>91984.2</v>
      </c>
      <c r="L46" s="2">
        <v>0</v>
      </c>
      <c r="M46" s="2">
        <v>0</v>
      </c>
      <c r="N46" s="2">
        <v>0</v>
      </c>
      <c r="O46" s="2">
        <v>11957.946</v>
      </c>
      <c r="P46" s="2">
        <v>103942.14599999999</v>
      </c>
      <c r="R46">
        <v>3</v>
      </c>
      <c r="S46" t="s">
        <v>8253</v>
      </c>
      <c r="T46">
        <v>919.84</v>
      </c>
    </row>
    <row r="47" spans="1:20" hidden="1">
      <c r="A47" t="s">
        <v>8566</v>
      </c>
      <c r="B47" t="s">
        <v>8724</v>
      </c>
      <c r="C47" t="s">
        <v>1</v>
      </c>
      <c r="D47" t="s">
        <v>0</v>
      </c>
      <c r="E47">
        <v>19</v>
      </c>
      <c r="F47" t="s">
        <v>1519</v>
      </c>
      <c r="G47" t="s">
        <v>7978</v>
      </c>
      <c r="H47" s="2">
        <v>0</v>
      </c>
      <c r="I47" s="2">
        <v>0</v>
      </c>
      <c r="J47" s="2">
        <v>0</v>
      </c>
      <c r="K47" s="2">
        <v>1799</v>
      </c>
      <c r="L47" s="2">
        <v>0</v>
      </c>
      <c r="M47" s="2">
        <v>0</v>
      </c>
      <c r="N47" s="2">
        <v>0</v>
      </c>
      <c r="O47" s="2">
        <v>233.87</v>
      </c>
      <c r="P47" s="2">
        <v>2032.87</v>
      </c>
      <c r="R47">
        <v>3</v>
      </c>
      <c r="S47">
        <v>0</v>
      </c>
      <c r="T47">
        <v>0</v>
      </c>
    </row>
    <row r="48" spans="1:20" hidden="1">
      <c r="A48" t="s">
        <v>8566</v>
      </c>
      <c r="B48" t="s">
        <v>8709</v>
      </c>
      <c r="C48" t="s">
        <v>1</v>
      </c>
      <c r="D48" t="s">
        <v>0</v>
      </c>
      <c r="E48" s="101">
        <v>9</v>
      </c>
      <c r="F48" t="s">
        <v>1519</v>
      </c>
      <c r="G48" t="s">
        <v>7978</v>
      </c>
      <c r="H48" s="2">
        <v>0</v>
      </c>
      <c r="I48" s="2">
        <v>0</v>
      </c>
      <c r="J48" s="2">
        <v>0</v>
      </c>
      <c r="K48" s="2">
        <v>1535</v>
      </c>
      <c r="L48" s="2">
        <v>0</v>
      </c>
      <c r="M48" s="2">
        <v>0</v>
      </c>
      <c r="N48" s="2">
        <v>0</v>
      </c>
      <c r="O48" s="2">
        <v>199.55</v>
      </c>
      <c r="P48" s="2">
        <v>1734.55</v>
      </c>
      <c r="R48">
        <v>3</v>
      </c>
      <c r="S48">
        <v>0</v>
      </c>
      <c r="T48">
        <v>0</v>
      </c>
    </row>
    <row r="49" spans="1:20" hidden="1">
      <c r="A49" t="s">
        <v>8566</v>
      </c>
      <c r="B49" t="s">
        <v>8787</v>
      </c>
      <c r="C49" t="s">
        <v>1</v>
      </c>
      <c r="D49" t="s">
        <v>0</v>
      </c>
      <c r="E49">
        <v>35</v>
      </c>
      <c r="F49" t="s">
        <v>1519</v>
      </c>
      <c r="G49" t="s">
        <v>7978</v>
      </c>
      <c r="H49" s="2">
        <v>0</v>
      </c>
      <c r="I49" s="2">
        <v>0</v>
      </c>
      <c r="J49" s="2">
        <v>0</v>
      </c>
      <c r="K49" s="2">
        <v>1351</v>
      </c>
      <c r="L49" s="2">
        <v>0</v>
      </c>
      <c r="M49" s="2">
        <v>0</v>
      </c>
      <c r="N49" s="2">
        <v>0</v>
      </c>
      <c r="O49" s="2">
        <v>175.63</v>
      </c>
      <c r="P49" s="2">
        <v>1526.63</v>
      </c>
      <c r="R49">
        <v>3</v>
      </c>
      <c r="S49">
        <v>0</v>
      </c>
      <c r="T49">
        <v>0</v>
      </c>
    </row>
    <row r="50" spans="1:20" hidden="1">
      <c r="A50" t="s">
        <v>8566</v>
      </c>
      <c r="B50" t="s">
        <v>8787</v>
      </c>
      <c r="C50" t="s">
        <v>1</v>
      </c>
      <c r="D50" t="s">
        <v>0</v>
      </c>
      <c r="E50" s="101">
        <v>36</v>
      </c>
      <c r="F50" t="s">
        <v>1519</v>
      </c>
      <c r="G50" t="s">
        <v>7978</v>
      </c>
      <c r="H50" s="2">
        <v>0</v>
      </c>
      <c r="I50" s="2">
        <v>0</v>
      </c>
      <c r="J50" s="2">
        <v>0</v>
      </c>
      <c r="K50" s="2">
        <v>1153</v>
      </c>
      <c r="L50" s="2">
        <v>0</v>
      </c>
      <c r="M50" s="2">
        <v>0</v>
      </c>
      <c r="N50" s="2">
        <v>0</v>
      </c>
      <c r="O50" s="2">
        <v>149.89000000000001</v>
      </c>
      <c r="P50" s="2">
        <v>1302.8900000000001</v>
      </c>
      <c r="R50">
        <v>3</v>
      </c>
      <c r="S50">
        <v>0</v>
      </c>
      <c r="T50">
        <v>0</v>
      </c>
    </row>
    <row r="51" spans="1:20" hidden="1">
      <c r="A51" t="s">
        <v>8566</v>
      </c>
      <c r="B51" t="s">
        <v>8777</v>
      </c>
      <c r="C51" t="s">
        <v>1</v>
      </c>
      <c r="D51" t="s">
        <v>0</v>
      </c>
      <c r="E51" s="101">
        <v>32</v>
      </c>
      <c r="F51" t="s">
        <v>1519</v>
      </c>
      <c r="G51" t="s">
        <v>7978</v>
      </c>
      <c r="H51" s="2">
        <v>0</v>
      </c>
      <c r="I51" s="2">
        <v>0</v>
      </c>
      <c r="J51" s="2">
        <v>0</v>
      </c>
      <c r="K51" s="2">
        <v>1668</v>
      </c>
      <c r="L51" s="2">
        <v>0</v>
      </c>
      <c r="M51" s="2">
        <v>0</v>
      </c>
      <c r="N51" s="2">
        <v>0</v>
      </c>
      <c r="O51" s="2">
        <v>216.84</v>
      </c>
      <c r="P51" s="2">
        <v>1884.84</v>
      </c>
      <c r="R51">
        <v>3</v>
      </c>
      <c r="S51">
        <v>0</v>
      </c>
      <c r="T51">
        <v>0</v>
      </c>
    </row>
    <row r="52" spans="1:20" hidden="1">
      <c r="A52" t="s">
        <v>8566</v>
      </c>
      <c r="B52" t="s">
        <v>8768</v>
      </c>
      <c r="C52" t="s">
        <v>1</v>
      </c>
      <c r="D52" t="s">
        <v>0</v>
      </c>
      <c r="E52">
        <v>28</v>
      </c>
      <c r="F52" t="s">
        <v>1519</v>
      </c>
      <c r="G52" t="s">
        <v>7978</v>
      </c>
      <c r="H52" s="2">
        <v>0</v>
      </c>
      <c r="I52" s="2">
        <v>0</v>
      </c>
      <c r="J52" s="2">
        <v>0</v>
      </c>
      <c r="K52" s="2">
        <v>2003</v>
      </c>
      <c r="L52" s="2">
        <v>0</v>
      </c>
      <c r="M52" s="2">
        <v>0</v>
      </c>
      <c r="N52" s="2">
        <v>0</v>
      </c>
      <c r="O52" s="2">
        <v>260.39</v>
      </c>
      <c r="P52" s="2">
        <v>2263.39</v>
      </c>
      <c r="R52">
        <v>3</v>
      </c>
      <c r="S52">
        <v>0</v>
      </c>
      <c r="T52">
        <v>0</v>
      </c>
    </row>
    <row r="53" spans="1:20" hidden="1">
      <c r="A53" t="s">
        <v>8566</v>
      </c>
      <c r="B53" t="s">
        <v>8895</v>
      </c>
      <c r="C53" t="s">
        <v>1</v>
      </c>
      <c r="D53" t="s">
        <v>0</v>
      </c>
      <c r="E53">
        <v>253</v>
      </c>
      <c r="F53" t="s">
        <v>8912</v>
      </c>
      <c r="G53" t="s">
        <v>8913</v>
      </c>
      <c r="H53" s="2">
        <v>0</v>
      </c>
      <c r="I53" s="2">
        <v>0</v>
      </c>
      <c r="J53" s="2">
        <v>0</v>
      </c>
      <c r="K53" s="2">
        <v>132.74</v>
      </c>
      <c r="L53" s="2">
        <v>0</v>
      </c>
      <c r="M53" s="2">
        <v>0</v>
      </c>
      <c r="N53" s="2">
        <v>0</v>
      </c>
      <c r="O53" s="2">
        <v>17.256200000000003</v>
      </c>
      <c r="P53" s="2">
        <v>149.99620000000002</v>
      </c>
      <c r="R53">
        <v>3</v>
      </c>
      <c r="S53">
        <v>0</v>
      </c>
      <c r="T53">
        <v>0</v>
      </c>
    </row>
    <row r="54" spans="1:20" hidden="1">
      <c r="A54" t="s">
        <v>8566</v>
      </c>
      <c r="B54" t="s">
        <v>8787</v>
      </c>
      <c r="C54" t="s">
        <v>1</v>
      </c>
      <c r="D54" t="s">
        <v>0</v>
      </c>
      <c r="E54">
        <v>62</v>
      </c>
      <c r="F54" t="s">
        <v>1501</v>
      </c>
      <c r="G54" t="s">
        <v>1502</v>
      </c>
      <c r="H54" s="2">
        <v>0</v>
      </c>
      <c r="I54" s="2">
        <v>0</v>
      </c>
      <c r="J54" s="2">
        <v>0</v>
      </c>
      <c r="K54" s="2">
        <v>18647.919999999998</v>
      </c>
      <c r="L54" s="2">
        <v>0</v>
      </c>
      <c r="M54" s="2">
        <v>0</v>
      </c>
      <c r="N54" s="2">
        <v>0</v>
      </c>
      <c r="O54" s="2">
        <v>2424.2295999999997</v>
      </c>
      <c r="P54" s="2">
        <v>21072.149599999997</v>
      </c>
      <c r="R54">
        <v>3</v>
      </c>
      <c r="S54">
        <v>0</v>
      </c>
      <c r="T54">
        <v>0</v>
      </c>
    </row>
    <row r="55" spans="1:20" hidden="1">
      <c r="A55" t="s">
        <v>8566</v>
      </c>
      <c r="B55" t="s">
        <v>8911</v>
      </c>
      <c r="C55" t="s">
        <v>1</v>
      </c>
      <c r="D55" t="s">
        <v>0</v>
      </c>
      <c r="E55">
        <v>456081</v>
      </c>
      <c r="F55" t="s">
        <v>1584</v>
      </c>
      <c r="G55" t="s">
        <v>1585</v>
      </c>
      <c r="H55" s="2">
        <v>0</v>
      </c>
      <c r="I55" s="2">
        <v>0</v>
      </c>
      <c r="J55" s="2">
        <v>0</v>
      </c>
      <c r="K55" s="2">
        <v>219.91</v>
      </c>
      <c r="L55" s="2">
        <v>0</v>
      </c>
      <c r="M55" s="2">
        <v>0</v>
      </c>
      <c r="N55" s="2">
        <v>0</v>
      </c>
      <c r="O55" s="2">
        <v>28.5883</v>
      </c>
      <c r="P55" s="2">
        <v>248.4983</v>
      </c>
      <c r="R55">
        <v>3</v>
      </c>
      <c r="S55" t="s">
        <v>8253</v>
      </c>
      <c r="T55">
        <v>2.2000000000000002</v>
      </c>
    </row>
    <row r="56" spans="1:20" hidden="1">
      <c r="A56" t="s">
        <v>8566</v>
      </c>
      <c r="B56" t="s">
        <v>8909</v>
      </c>
      <c r="C56" t="s">
        <v>1</v>
      </c>
      <c r="D56" t="s">
        <v>0</v>
      </c>
      <c r="E56">
        <v>5951</v>
      </c>
      <c r="F56" t="s">
        <v>253</v>
      </c>
      <c r="G56" t="s">
        <v>254</v>
      </c>
      <c r="H56" s="2">
        <v>0</v>
      </c>
      <c r="I56" s="2">
        <v>0</v>
      </c>
      <c r="J56" s="2">
        <v>0</v>
      </c>
      <c r="K56" s="2">
        <v>1715.4</v>
      </c>
      <c r="L56" s="2">
        <v>0</v>
      </c>
      <c r="M56" s="2">
        <v>0</v>
      </c>
      <c r="N56" s="2">
        <v>0</v>
      </c>
      <c r="O56" s="2">
        <v>223.00200000000001</v>
      </c>
      <c r="P56" s="2">
        <v>1938.402</v>
      </c>
      <c r="R56">
        <v>3</v>
      </c>
      <c r="S56" t="s">
        <v>8227</v>
      </c>
      <c r="T56">
        <v>17.149999999999999</v>
      </c>
    </row>
    <row r="57" spans="1:20" hidden="1">
      <c r="A57" t="s">
        <v>8566</v>
      </c>
      <c r="B57" t="s">
        <v>8900</v>
      </c>
      <c r="C57" t="s">
        <v>1</v>
      </c>
      <c r="D57" t="s">
        <v>0</v>
      </c>
      <c r="E57">
        <v>9298</v>
      </c>
      <c r="F57" t="s">
        <v>7095</v>
      </c>
      <c r="G57" t="s">
        <v>7096</v>
      </c>
      <c r="H57" s="2">
        <v>0</v>
      </c>
      <c r="I57" s="2">
        <v>0</v>
      </c>
      <c r="J57" s="2">
        <v>0</v>
      </c>
      <c r="K57" s="2">
        <v>60</v>
      </c>
      <c r="L57" s="2">
        <v>0</v>
      </c>
      <c r="M57" s="2">
        <v>0</v>
      </c>
      <c r="N57" s="2">
        <v>0</v>
      </c>
      <c r="O57" s="2">
        <v>7.8000000000000007</v>
      </c>
      <c r="P57" s="2">
        <v>67.8</v>
      </c>
      <c r="R57">
        <v>3</v>
      </c>
      <c r="S57">
        <v>0</v>
      </c>
      <c r="T57">
        <v>0</v>
      </c>
    </row>
    <row r="58" spans="1:20" hidden="1">
      <c r="A58" t="s">
        <v>8566</v>
      </c>
      <c r="B58" t="s">
        <v>8707</v>
      </c>
      <c r="C58" t="s">
        <v>1</v>
      </c>
      <c r="D58" t="s">
        <v>0</v>
      </c>
      <c r="E58">
        <v>100</v>
      </c>
      <c r="F58" t="s">
        <v>1711</v>
      </c>
      <c r="G58" t="s">
        <v>1712</v>
      </c>
      <c r="H58" s="2">
        <v>0</v>
      </c>
      <c r="I58" s="2">
        <v>0</v>
      </c>
      <c r="J58" s="2">
        <v>0</v>
      </c>
      <c r="K58" s="2">
        <v>5275.35</v>
      </c>
      <c r="L58" s="2">
        <v>0</v>
      </c>
      <c r="M58" s="2">
        <v>0</v>
      </c>
      <c r="N58" s="2">
        <v>0</v>
      </c>
      <c r="O58" s="2">
        <v>685.79550000000006</v>
      </c>
      <c r="P58" s="2">
        <v>5961.1455000000005</v>
      </c>
      <c r="R58">
        <v>3</v>
      </c>
      <c r="S58">
        <v>0</v>
      </c>
      <c r="T58">
        <v>0</v>
      </c>
    </row>
    <row r="59" spans="1:20" hidden="1">
      <c r="A59" t="s">
        <v>8566</v>
      </c>
      <c r="B59" t="s">
        <v>8898</v>
      </c>
      <c r="C59" t="s">
        <v>1</v>
      </c>
      <c r="D59" t="s">
        <v>0</v>
      </c>
      <c r="E59">
        <v>121</v>
      </c>
      <c r="F59" t="s">
        <v>1711</v>
      </c>
      <c r="G59" t="s">
        <v>1712</v>
      </c>
      <c r="H59" s="2">
        <v>0</v>
      </c>
      <c r="I59" s="2">
        <v>0</v>
      </c>
      <c r="J59" s="2">
        <v>0</v>
      </c>
      <c r="K59" s="2">
        <v>6471.6</v>
      </c>
      <c r="L59" s="2">
        <v>0</v>
      </c>
      <c r="M59" s="2">
        <v>0</v>
      </c>
      <c r="N59" s="2">
        <v>0</v>
      </c>
      <c r="O59" s="2">
        <v>841.30800000000011</v>
      </c>
      <c r="P59" s="2">
        <v>7312.9080000000004</v>
      </c>
      <c r="R59">
        <v>3</v>
      </c>
      <c r="S59">
        <v>0</v>
      </c>
      <c r="T59">
        <v>0</v>
      </c>
    </row>
    <row r="60" spans="1:20" hidden="1">
      <c r="A60" t="s">
        <v>8566</v>
      </c>
      <c r="B60" t="s">
        <v>8832</v>
      </c>
      <c r="C60" t="s">
        <v>1</v>
      </c>
      <c r="D60" t="s">
        <v>0</v>
      </c>
      <c r="E60">
        <v>899</v>
      </c>
      <c r="F60" t="s">
        <v>459</v>
      </c>
      <c r="G60" t="s">
        <v>460</v>
      </c>
      <c r="H60" s="2">
        <v>0</v>
      </c>
      <c r="I60" s="2">
        <v>0</v>
      </c>
      <c r="J60" s="2">
        <v>0</v>
      </c>
      <c r="K60" s="2">
        <v>589.02</v>
      </c>
      <c r="L60" s="2">
        <v>0</v>
      </c>
      <c r="M60" s="2">
        <v>0</v>
      </c>
      <c r="N60" s="2">
        <v>0</v>
      </c>
      <c r="O60" s="2">
        <v>76.572599999999994</v>
      </c>
      <c r="P60" s="2">
        <v>665.59259999999995</v>
      </c>
      <c r="R60">
        <v>3</v>
      </c>
      <c r="S60">
        <v>0</v>
      </c>
      <c r="T60">
        <v>0</v>
      </c>
    </row>
    <row r="61" spans="1:20" hidden="1">
      <c r="A61" t="s">
        <v>8566</v>
      </c>
      <c r="B61" t="s">
        <v>8832</v>
      </c>
      <c r="C61" t="s">
        <v>1</v>
      </c>
      <c r="D61" t="s">
        <v>0</v>
      </c>
      <c r="E61">
        <v>1078</v>
      </c>
      <c r="F61" t="s">
        <v>459</v>
      </c>
      <c r="G61" t="s">
        <v>460</v>
      </c>
      <c r="H61" s="2">
        <v>0</v>
      </c>
      <c r="I61" s="2">
        <v>0</v>
      </c>
      <c r="J61" s="2">
        <v>0</v>
      </c>
      <c r="K61" s="2">
        <v>561.48</v>
      </c>
      <c r="L61" s="2">
        <v>0</v>
      </c>
      <c r="M61" s="2">
        <v>0</v>
      </c>
      <c r="N61" s="2">
        <v>0</v>
      </c>
      <c r="O61" s="2">
        <v>72.992400000000004</v>
      </c>
      <c r="P61" s="2">
        <v>634.47239999999999</v>
      </c>
      <c r="R61">
        <v>3</v>
      </c>
      <c r="S61">
        <v>0</v>
      </c>
      <c r="T61">
        <v>0</v>
      </c>
    </row>
    <row r="62" spans="1:20" hidden="1">
      <c r="A62" t="s">
        <v>8566</v>
      </c>
      <c r="B62" t="s">
        <v>8898</v>
      </c>
      <c r="C62" t="s">
        <v>1</v>
      </c>
      <c r="D62" t="s">
        <v>0</v>
      </c>
      <c r="E62">
        <v>18047</v>
      </c>
      <c r="F62" t="s">
        <v>126</v>
      </c>
      <c r="G62" t="s">
        <v>127</v>
      </c>
      <c r="H62" s="2">
        <v>0</v>
      </c>
      <c r="I62" s="2">
        <v>0</v>
      </c>
      <c r="J62" s="2">
        <v>0</v>
      </c>
      <c r="K62" s="2">
        <v>1665.6</v>
      </c>
      <c r="L62" s="2">
        <v>0</v>
      </c>
      <c r="M62" s="2">
        <v>0</v>
      </c>
      <c r="N62" s="2">
        <v>0</v>
      </c>
      <c r="O62" s="2">
        <v>216.52799999999999</v>
      </c>
      <c r="P62" s="2">
        <v>1882.1279999999999</v>
      </c>
      <c r="R62">
        <v>3</v>
      </c>
      <c r="S62">
        <v>0</v>
      </c>
      <c r="T62">
        <v>0</v>
      </c>
    </row>
    <row r="63" spans="1:20" hidden="1">
      <c r="A63" t="s">
        <v>8566</v>
      </c>
      <c r="B63" t="s">
        <v>8833</v>
      </c>
      <c r="C63" t="s">
        <v>1</v>
      </c>
      <c r="D63" t="s">
        <v>0</v>
      </c>
      <c r="E63">
        <v>3856016</v>
      </c>
      <c r="F63" t="s">
        <v>1678</v>
      </c>
      <c r="G63" t="s">
        <v>1679</v>
      </c>
      <c r="H63" s="2">
        <v>0</v>
      </c>
      <c r="I63" s="2">
        <v>0</v>
      </c>
      <c r="J63" s="2">
        <v>0</v>
      </c>
      <c r="K63" s="2">
        <v>290.17</v>
      </c>
      <c r="L63" s="2">
        <v>0</v>
      </c>
      <c r="M63" s="2">
        <v>0</v>
      </c>
      <c r="N63" s="2">
        <v>0</v>
      </c>
      <c r="O63" s="2">
        <v>37.722100000000005</v>
      </c>
      <c r="P63" s="2">
        <v>327.89210000000003</v>
      </c>
      <c r="R63">
        <v>3</v>
      </c>
      <c r="S63">
        <v>0</v>
      </c>
      <c r="T63">
        <v>0</v>
      </c>
    </row>
    <row r="64" spans="1:20" hidden="1">
      <c r="A64" t="s">
        <v>8566</v>
      </c>
      <c r="B64" t="s">
        <v>8907</v>
      </c>
      <c r="C64" t="s">
        <v>1</v>
      </c>
      <c r="D64" t="s">
        <v>0</v>
      </c>
      <c r="E64">
        <v>18663</v>
      </c>
      <c r="F64" t="s">
        <v>1514</v>
      </c>
      <c r="G64" t="s">
        <v>1515</v>
      </c>
      <c r="H64" s="2">
        <v>0</v>
      </c>
      <c r="I64" s="2">
        <v>0</v>
      </c>
      <c r="J64" s="2">
        <v>0</v>
      </c>
      <c r="K64" s="2">
        <v>682.5</v>
      </c>
      <c r="L64" s="2">
        <v>0</v>
      </c>
      <c r="M64" s="2">
        <v>0</v>
      </c>
      <c r="N64" s="2">
        <v>0</v>
      </c>
      <c r="O64" s="2">
        <v>88.725000000000009</v>
      </c>
      <c r="P64" s="2">
        <v>771.22500000000002</v>
      </c>
      <c r="R64">
        <v>3</v>
      </c>
      <c r="S64" t="s">
        <v>8253</v>
      </c>
      <c r="T64">
        <v>6.83</v>
      </c>
    </row>
    <row r="65" spans="1:20" hidden="1">
      <c r="A65" t="s">
        <v>8566</v>
      </c>
      <c r="B65" t="s">
        <v>8786</v>
      </c>
      <c r="C65" t="s">
        <v>1</v>
      </c>
      <c r="D65" t="s">
        <v>0</v>
      </c>
      <c r="E65">
        <v>23601</v>
      </c>
      <c r="F65" t="s">
        <v>580</v>
      </c>
      <c r="G65" t="s">
        <v>581</v>
      </c>
      <c r="H65" s="2">
        <v>0</v>
      </c>
      <c r="I65" s="2">
        <v>0</v>
      </c>
      <c r="J65" s="2">
        <v>0</v>
      </c>
      <c r="K65" s="2">
        <v>1154.6400000000001</v>
      </c>
      <c r="L65" s="2">
        <v>0</v>
      </c>
      <c r="M65" s="2">
        <v>0</v>
      </c>
      <c r="N65" s="2">
        <v>0</v>
      </c>
      <c r="O65" s="2">
        <v>150.10320000000002</v>
      </c>
      <c r="P65" s="2">
        <v>1304.7432000000001</v>
      </c>
      <c r="R65">
        <v>3</v>
      </c>
      <c r="S65">
        <v>0</v>
      </c>
      <c r="T65">
        <v>0</v>
      </c>
    </row>
    <row r="66" spans="1:20" hidden="1">
      <c r="A66" t="s">
        <v>8566</v>
      </c>
      <c r="B66" t="s">
        <v>8909</v>
      </c>
      <c r="C66" t="s">
        <v>1</v>
      </c>
      <c r="D66" t="s">
        <v>0</v>
      </c>
      <c r="E66">
        <v>11231</v>
      </c>
      <c r="F66" t="s">
        <v>1522</v>
      </c>
      <c r="G66" t="s">
        <v>1523</v>
      </c>
      <c r="H66" s="2">
        <v>0</v>
      </c>
      <c r="I66" s="2">
        <v>0</v>
      </c>
      <c r="J66" s="2">
        <v>0</v>
      </c>
      <c r="K66" s="2">
        <v>199.25</v>
      </c>
      <c r="L66" s="2">
        <v>0</v>
      </c>
      <c r="M66" s="2">
        <v>0</v>
      </c>
      <c r="N66" s="2">
        <v>0</v>
      </c>
      <c r="O66" s="2">
        <v>25.9025</v>
      </c>
      <c r="P66" s="2">
        <v>225.1525</v>
      </c>
      <c r="R66">
        <v>3</v>
      </c>
      <c r="S66">
        <v>0</v>
      </c>
      <c r="T66">
        <v>0</v>
      </c>
    </row>
    <row r="67" spans="1:20" hidden="1">
      <c r="A67" t="s">
        <v>8566</v>
      </c>
      <c r="B67" t="s">
        <v>8901</v>
      </c>
      <c r="C67" t="s">
        <v>1</v>
      </c>
      <c r="D67" t="s">
        <v>0</v>
      </c>
      <c r="E67">
        <v>19069</v>
      </c>
      <c r="F67" t="s">
        <v>1514</v>
      </c>
      <c r="G67" t="s">
        <v>1515</v>
      </c>
      <c r="H67" s="2">
        <v>0</v>
      </c>
      <c r="I67" s="2">
        <v>0</v>
      </c>
      <c r="J67" s="2">
        <v>0</v>
      </c>
      <c r="K67" s="2">
        <v>366</v>
      </c>
      <c r="L67" s="2">
        <v>0</v>
      </c>
      <c r="M67" s="2">
        <v>0</v>
      </c>
      <c r="N67" s="2">
        <v>0</v>
      </c>
      <c r="O67" s="2">
        <v>47.58</v>
      </c>
      <c r="P67" s="2">
        <v>413.58</v>
      </c>
      <c r="R67">
        <v>3</v>
      </c>
      <c r="S67" t="s">
        <v>8253</v>
      </c>
      <c r="T67">
        <v>3.66</v>
      </c>
    </row>
    <row r="68" spans="1:20" hidden="1">
      <c r="A68" t="s">
        <v>8566</v>
      </c>
      <c r="B68" t="s">
        <v>8787</v>
      </c>
      <c r="C68" t="s">
        <v>1</v>
      </c>
      <c r="D68" t="s">
        <v>0</v>
      </c>
      <c r="E68">
        <v>2815</v>
      </c>
      <c r="F68" t="s">
        <v>620</v>
      </c>
      <c r="G68" t="s">
        <v>621</v>
      </c>
      <c r="H68" s="2">
        <v>0</v>
      </c>
      <c r="I68" s="2">
        <v>0</v>
      </c>
      <c r="J68" s="2">
        <v>0</v>
      </c>
      <c r="K68" s="2">
        <v>1216.2</v>
      </c>
      <c r="L68" s="2">
        <v>0</v>
      </c>
      <c r="M68" s="2">
        <v>0</v>
      </c>
      <c r="N68" s="2">
        <v>0</v>
      </c>
      <c r="O68" s="2">
        <v>158.10600000000002</v>
      </c>
      <c r="P68" s="2">
        <v>1374.306</v>
      </c>
      <c r="R68">
        <v>3</v>
      </c>
      <c r="S68" t="s">
        <v>8339</v>
      </c>
      <c r="T68">
        <v>12.16</v>
      </c>
    </row>
    <row r="69" spans="1:20" hidden="1">
      <c r="A69" t="s">
        <v>8566</v>
      </c>
      <c r="B69" t="s">
        <v>8896</v>
      </c>
      <c r="C69" t="s">
        <v>1</v>
      </c>
      <c r="D69" t="s">
        <v>0</v>
      </c>
      <c r="E69">
        <v>1100</v>
      </c>
      <c r="F69" t="s">
        <v>1196</v>
      </c>
      <c r="G69" t="s">
        <v>1197</v>
      </c>
      <c r="H69" s="2">
        <v>0</v>
      </c>
      <c r="I69" s="2">
        <v>0</v>
      </c>
      <c r="J69" s="2">
        <v>0</v>
      </c>
      <c r="K69" s="2">
        <v>3200</v>
      </c>
      <c r="L69" s="2">
        <v>0</v>
      </c>
      <c r="M69" s="2">
        <v>0</v>
      </c>
      <c r="N69" s="2">
        <v>0</v>
      </c>
      <c r="O69" s="2">
        <v>416</v>
      </c>
      <c r="P69" s="2">
        <v>3616</v>
      </c>
      <c r="R69">
        <v>3</v>
      </c>
      <c r="S69" s="98" t="s">
        <v>8253</v>
      </c>
      <c r="T69" s="2">
        <v>32</v>
      </c>
    </row>
    <row r="70" spans="1:20" hidden="1">
      <c r="A70" t="s">
        <v>8566</v>
      </c>
      <c r="B70" t="s">
        <v>8693</v>
      </c>
      <c r="C70" t="s">
        <v>1</v>
      </c>
      <c r="D70" t="s">
        <v>0</v>
      </c>
      <c r="E70">
        <v>106</v>
      </c>
      <c r="F70" t="s">
        <v>1711</v>
      </c>
      <c r="G70" t="s">
        <v>1712</v>
      </c>
      <c r="H70" s="2">
        <v>0</v>
      </c>
      <c r="I70" s="2">
        <v>0</v>
      </c>
      <c r="J70" s="2">
        <v>0</v>
      </c>
      <c r="K70" s="2">
        <v>7335.9</v>
      </c>
      <c r="L70" s="2">
        <v>0</v>
      </c>
      <c r="M70" s="2">
        <v>0</v>
      </c>
      <c r="N70" s="2">
        <v>0</v>
      </c>
      <c r="O70" s="2">
        <v>953.66700000000003</v>
      </c>
      <c r="P70" s="2">
        <v>8289.5669999999991</v>
      </c>
      <c r="R70">
        <v>3</v>
      </c>
      <c r="S70" s="98">
        <v>0</v>
      </c>
      <c r="T70" s="2">
        <v>0</v>
      </c>
    </row>
    <row r="71" spans="1:20" hidden="1">
      <c r="A71" t="s">
        <v>8566</v>
      </c>
      <c r="B71" t="s">
        <v>8892</v>
      </c>
      <c r="C71" t="s">
        <v>1</v>
      </c>
      <c r="D71" t="s">
        <v>0</v>
      </c>
      <c r="E71">
        <v>607</v>
      </c>
      <c r="F71" t="s">
        <v>1586</v>
      </c>
      <c r="G71" t="s">
        <v>1587</v>
      </c>
      <c r="H71" s="2">
        <v>0</v>
      </c>
      <c r="I71" s="2">
        <v>0</v>
      </c>
      <c r="J71" s="2">
        <v>0</v>
      </c>
      <c r="K71" s="2">
        <v>1238.94</v>
      </c>
      <c r="L71" s="2">
        <v>0</v>
      </c>
      <c r="M71" s="2">
        <v>0</v>
      </c>
      <c r="N71" s="2">
        <v>0</v>
      </c>
      <c r="O71" s="2">
        <v>161.06220000000002</v>
      </c>
      <c r="P71" s="2">
        <v>1400.0022000000001</v>
      </c>
      <c r="R71">
        <v>3</v>
      </c>
      <c r="S71" s="98">
        <v>0</v>
      </c>
      <c r="T71" s="2">
        <v>0</v>
      </c>
    </row>
    <row r="72" spans="1:20" hidden="1">
      <c r="A72" t="s">
        <v>8566</v>
      </c>
      <c r="B72" t="s">
        <v>8898</v>
      </c>
      <c r="C72" t="s">
        <v>1</v>
      </c>
      <c r="D72" t="s">
        <v>0</v>
      </c>
      <c r="E72">
        <v>19251</v>
      </c>
      <c r="F72" t="s">
        <v>1514</v>
      </c>
      <c r="G72" t="s">
        <v>1515</v>
      </c>
      <c r="H72" s="2">
        <v>0</v>
      </c>
      <c r="I72" s="2">
        <v>0</v>
      </c>
      <c r="J72" s="2">
        <v>0</v>
      </c>
      <c r="K72" s="2">
        <v>848</v>
      </c>
      <c r="L72" s="2">
        <v>0</v>
      </c>
      <c r="M72" s="2">
        <v>0</v>
      </c>
      <c r="N72" s="2">
        <v>0</v>
      </c>
      <c r="O72" s="2">
        <v>110.24000000000001</v>
      </c>
      <c r="P72" s="2">
        <v>958.24</v>
      </c>
      <c r="R72">
        <v>3</v>
      </c>
      <c r="S72" s="98" t="s">
        <v>8253</v>
      </c>
      <c r="T72" s="2">
        <v>8.48</v>
      </c>
    </row>
    <row r="73" spans="1:20" hidden="1">
      <c r="A73" t="s">
        <v>8566</v>
      </c>
      <c r="B73" t="s">
        <v>8780</v>
      </c>
      <c r="C73" t="s">
        <v>1</v>
      </c>
      <c r="D73" t="s">
        <v>0</v>
      </c>
      <c r="E73">
        <v>22239</v>
      </c>
      <c r="F73" t="s">
        <v>1494</v>
      </c>
      <c r="G73" t="s">
        <v>1495</v>
      </c>
      <c r="H73" s="2">
        <v>0</v>
      </c>
      <c r="I73" s="2">
        <v>0</v>
      </c>
      <c r="J73" s="2">
        <v>0</v>
      </c>
      <c r="K73" s="2">
        <v>59.47</v>
      </c>
      <c r="L73" s="2">
        <v>0</v>
      </c>
      <c r="M73" s="2">
        <v>0</v>
      </c>
      <c r="N73" s="2">
        <v>0</v>
      </c>
      <c r="O73" s="2">
        <v>7.7311000000000005</v>
      </c>
      <c r="P73" s="2">
        <v>67.201099999999997</v>
      </c>
      <c r="R73">
        <v>3</v>
      </c>
      <c r="S73" s="98">
        <v>0</v>
      </c>
      <c r="T73" s="2">
        <v>0</v>
      </c>
    </row>
    <row r="74" spans="1:20" hidden="1">
      <c r="A74" t="s">
        <v>8566</v>
      </c>
      <c r="B74" t="s">
        <v>8892</v>
      </c>
      <c r="C74" t="s">
        <v>1</v>
      </c>
      <c r="D74" t="s">
        <v>0</v>
      </c>
      <c r="E74">
        <v>5456</v>
      </c>
      <c r="F74" t="s">
        <v>1566</v>
      </c>
      <c r="G74" t="s">
        <v>1567</v>
      </c>
      <c r="H74" s="2">
        <v>0</v>
      </c>
      <c r="I74" s="2">
        <v>0</v>
      </c>
      <c r="J74" s="2">
        <v>0</v>
      </c>
      <c r="K74" s="2">
        <v>58.71</v>
      </c>
      <c r="L74" s="2">
        <v>0</v>
      </c>
      <c r="M74" s="2">
        <v>0</v>
      </c>
      <c r="N74" s="2">
        <v>0</v>
      </c>
      <c r="O74" s="2">
        <v>7.6323000000000008</v>
      </c>
      <c r="P74" s="2">
        <v>66.342299999999994</v>
      </c>
      <c r="R74">
        <v>3</v>
      </c>
      <c r="S74" s="98">
        <v>0</v>
      </c>
      <c r="T74" s="2">
        <v>0</v>
      </c>
    </row>
    <row r="75" spans="1:20" hidden="1">
      <c r="A75" t="s">
        <v>8566</v>
      </c>
      <c r="B75" t="s">
        <v>8894</v>
      </c>
      <c r="C75" t="s">
        <v>1</v>
      </c>
      <c r="D75" t="s">
        <v>0</v>
      </c>
      <c r="E75">
        <v>57324</v>
      </c>
      <c r="F75" t="s">
        <v>1547</v>
      </c>
      <c r="G75" t="s">
        <v>1548</v>
      </c>
      <c r="H75" s="2">
        <v>2</v>
      </c>
      <c r="I75" s="2">
        <v>0</v>
      </c>
      <c r="J75" s="2">
        <v>0</v>
      </c>
      <c r="K75" s="2">
        <v>33.630000000000003</v>
      </c>
      <c r="L75" s="2">
        <v>0</v>
      </c>
      <c r="M75" s="2">
        <v>0</v>
      </c>
      <c r="N75" s="2">
        <v>0</v>
      </c>
      <c r="O75" s="2">
        <v>4.3719000000000001</v>
      </c>
      <c r="P75" s="2">
        <v>40.001900000000006</v>
      </c>
      <c r="R75">
        <v>3</v>
      </c>
      <c r="S75" s="98">
        <v>0</v>
      </c>
      <c r="T75" s="2">
        <v>0</v>
      </c>
    </row>
    <row r="76" spans="1:20" hidden="1">
      <c r="A76" t="s">
        <v>8566</v>
      </c>
      <c r="B76" t="s">
        <v>8895</v>
      </c>
      <c r="C76" t="s">
        <v>1</v>
      </c>
      <c r="D76" t="s">
        <v>0</v>
      </c>
      <c r="E76">
        <v>2479</v>
      </c>
      <c r="F76" t="s">
        <v>7717</v>
      </c>
      <c r="G76" t="s">
        <v>7718</v>
      </c>
      <c r="H76" s="2">
        <v>0</v>
      </c>
      <c r="I76" s="2">
        <v>0</v>
      </c>
      <c r="J76" s="2">
        <v>0</v>
      </c>
      <c r="K76" s="2">
        <v>440</v>
      </c>
      <c r="L76" s="2">
        <v>0</v>
      </c>
      <c r="M76" s="2">
        <v>0</v>
      </c>
      <c r="N76" s="2">
        <v>0</v>
      </c>
      <c r="O76" s="2">
        <v>57.2</v>
      </c>
      <c r="P76" s="2">
        <v>497.2</v>
      </c>
      <c r="R76">
        <v>3</v>
      </c>
      <c r="S76" s="98">
        <v>0</v>
      </c>
      <c r="T76" s="2">
        <v>0</v>
      </c>
    </row>
    <row r="77" spans="1:20" hidden="1">
      <c r="A77" t="s">
        <v>8566</v>
      </c>
      <c r="B77" t="s">
        <v>8894</v>
      </c>
      <c r="C77" t="s">
        <v>1</v>
      </c>
      <c r="D77" t="s">
        <v>0</v>
      </c>
      <c r="E77">
        <v>433271</v>
      </c>
      <c r="F77" t="s">
        <v>1498</v>
      </c>
      <c r="G77" t="s">
        <v>1499</v>
      </c>
      <c r="H77" s="2">
        <v>0</v>
      </c>
      <c r="I77" s="2">
        <v>0</v>
      </c>
      <c r="J77" s="2">
        <v>0</v>
      </c>
      <c r="K77" s="2">
        <v>87.17</v>
      </c>
      <c r="L77" s="2">
        <v>0</v>
      </c>
      <c r="M77" s="2">
        <v>0</v>
      </c>
      <c r="N77" s="2">
        <v>0</v>
      </c>
      <c r="O77" s="2">
        <v>11.332100000000001</v>
      </c>
      <c r="P77" s="2">
        <v>98.502099999999999</v>
      </c>
      <c r="R77">
        <v>3</v>
      </c>
      <c r="S77" s="98">
        <v>0</v>
      </c>
      <c r="T77" s="2">
        <v>0</v>
      </c>
    </row>
    <row r="78" spans="1:20" hidden="1">
      <c r="A78" t="s">
        <v>8566</v>
      </c>
      <c r="B78" t="s">
        <v>8906</v>
      </c>
      <c r="C78" t="s">
        <v>1</v>
      </c>
      <c r="D78" t="s">
        <v>0</v>
      </c>
      <c r="E78">
        <v>1766</v>
      </c>
      <c r="F78" t="s">
        <v>1724</v>
      </c>
      <c r="G78" t="s">
        <v>1725</v>
      </c>
      <c r="H78" s="2">
        <v>0</v>
      </c>
      <c r="I78" s="2">
        <v>0</v>
      </c>
      <c r="J78" s="2">
        <v>0</v>
      </c>
      <c r="K78" s="2">
        <v>11.06</v>
      </c>
      <c r="L78" s="2">
        <v>0</v>
      </c>
      <c r="M78" s="2">
        <v>0</v>
      </c>
      <c r="N78" s="2">
        <v>0</v>
      </c>
      <c r="O78" s="2">
        <v>1.4378000000000002</v>
      </c>
      <c r="P78" s="2">
        <v>12.497800000000002</v>
      </c>
      <c r="R78">
        <v>3</v>
      </c>
      <c r="S78" s="98">
        <v>0</v>
      </c>
      <c r="T78" s="2">
        <v>0</v>
      </c>
    </row>
    <row r="79" spans="1:20" hidden="1">
      <c r="A79" t="s">
        <v>8566</v>
      </c>
      <c r="B79" t="s">
        <v>8903</v>
      </c>
      <c r="C79" t="s">
        <v>1</v>
      </c>
      <c r="D79" t="s">
        <v>0</v>
      </c>
      <c r="E79">
        <v>77116</v>
      </c>
      <c r="F79" t="s">
        <v>1481</v>
      </c>
      <c r="G79" t="s">
        <v>1482</v>
      </c>
      <c r="H79" s="2">
        <v>0</v>
      </c>
      <c r="I79" s="2">
        <v>0</v>
      </c>
      <c r="J79" s="2">
        <v>0</v>
      </c>
      <c r="K79" s="2">
        <v>48.58</v>
      </c>
      <c r="L79" s="2">
        <v>0</v>
      </c>
      <c r="M79" s="2">
        <v>0</v>
      </c>
      <c r="N79" s="2">
        <v>0</v>
      </c>
      <c r="O79" s="2">
        <v>6.3154000000000003</v>
      </c>
      <c r="P79" s="2">
        <v>54.895399999999995</v>
      </c>
      <c r="R79">
        <v>3</v>
      </c>
      <c r="S79" s="98">
        <v>0</v>
      </c>
      <c r="T79" s="2">
        <v>0</v>
      </c>
    </row>
    <row r="80" spans="1:20" hidden="1">
      <c r="A80" t="s">
        <v>8566</v>
      </c>
      <c r="B80" t="s">
        <v>8908</v>
      </c>
      <c r="C80" t="s">
        <v>1</v>
      </c>
      <c r="D80" t="s">
        <v>0</v>
      </c>
      <c r="E80">
        <v>89836</v>
      </c>
      <c r="F80" t="s">
        <v>1481</v>
      </c>
      <c r="G80" t="s">
        <v>1482</v>
      </c>
      <c r="H80" s="2">
        <v>0</v>
      </c>
      <c r="I80" s="2">
        <v>0</v>
      </c>
      <c r="J80" s="2">
        <v>0</v>
      </c>
      <c r="K80" s="2">
        <v>60.43</v>
      </c>
      <c r="L80" s="2">
        <v>0</v>
      </c>
      <c r="M80" s="2">
        <v>0</v>
      </c>
      <c r="N80" s="2">
        <v>0</v>
      </c>
      <c r="O80" s="2">
        <v>7.8559000000000001</v>
      </c>
      <c r="P80" s="2">
        <v>68.285899999999998</v>
      </c>
      <c r="R80">
        <v>3</v>
      </c>
      <c r="S80" s="2" t="s">
        <v>8039</v>
      </c>
      <c r="T80" s="2">
        <v>0</v>
      </c>
    </row>
    <row r="81" spans="1:21">
      <c r="A81" t="s">
        <v>8565</v>
      </c>
      <c r="B81" t="s">
        <v>8769</v>
      </c>
      <c r="C81" t="s">
        <v>7879</v>
      </c>
      <c r="D81" t="s">
        <v>0</v>
      </c>
      <c r="E81">
        <v>179</v>
      </c>
      <c r="F81" t="s">
        <v>1196</v>
      </c>
      <c r="G81" s="154" t="s">
        <v>1197</v>
      </c>
      <c r="H81" s="2">
        <v>0</v>
      </c>
      <c r="I81" s="2">
        <v>0</v>
      </c>
      <c r="J81" s="2">
        <v>0</v>
      </c>
      <c r="K81" s="2">
        <v>107593.2</v>
      </c>
      <c r="L81" s="2">
        <v>0</v>
      </c>
      <c r="M81" s="2">
        <v>0</v>
      </c>
      <c r="N81" s="2">
        <v>0</v>
      </c>
      <c r="O81" s="2">
        <v>13987.116</v>
      </c>
      <c r="P81" s="2">
        <v>121580.31599999999</v>
      </c>
      <c r="Q81"/>
      <c r="R81" t="s">
        <v>8236</v>
      </c>
      <c r="S81" s="2" t="s">
        <v>8253</v>
      </c>
      <c r="T81" s="2">
        <v>1075.932</v>
      </c>
      <c r="U81" s="2"/>
    </row>
    <row r="82" spans="1:21" hidden="1">
      <c r="A82" t="s">
        <v>8565</v>
      </c>
      <c r="B82" t="s">
        <v>8709</v>
      </c>
      <c r="C82" t="s">
        <v>7879</v>
      </c>
      <c r="D82" t="s">
        <v>0</v>
      </c>
      <c r="E82">
        <v>255</v>
      </c>
      <c r="F82" t="s">
        <v>1506</v>
      </c>
      <c r="G82" t="s">
        <v>1507</v>
      </c>
      <c r="H82" s="2">
        <v>0</v>
      </c>
      <c r="I82" s="2">
        <v>0</v>
      </c>
      <c r="J82" s="2">
        <v>0</v>
      </c>
      <c r="K82" s="2">
        <v>2670</v>
      </c>
      <c r="L82" s="2">
        <v>0</v>
      </c>
      <c r="M82" s="2">
        <v>0</v>
      </c>
      <c r="N82" s="2">
        <v>0</v>
      </c>
      <c r="O82" s="2">
        <v>347.1</v>
      </c>
      <c r="P82" s="2">
        <v>3017.1</v>
      </c>
      <c r="Q82" t="s">
        <v>8039</v>
      </c>
      <c r="R82" t="s">
        <v>8236</v>
      </c>
      <c r="S82" s="2" t="s">
        <v>8039</v>
      </c>
      <c r="T82" s="2">
        <v>0</v>
      </c>
      <c r="U82" s="2"/>
    </row>
    <row r="83" spans="1:21" hidden="1">
      <c r="A83" t="s">
        <v>8565</v>
      </c>
      <c r="B83" t="s">
        <v>8502</v>
      </c>
      <c r="C83" t="s">
        <v>7879</v>
      </c>
      <c r="D83" t="s">
        <v>0</v>
      </c>
      <c r="E83">
        <v>34</v>
      </c>
      <c r="F83" t="s">
        <v>789</v>
      </c>
      <c r="G83" t="s">
        <v>790</v>
      </c>
      <c r="H83" s="2">
        <v>0</v>
      </c>
      <c r="I83" s="2">
        <v>0</v>
      </c>
      <c r="J83" s="2">
        <v>0</v>
      </c>
      <c r="K83" s="2">
        <v>1620</v>
      </c>
      <c r="L83" s="2">
        <v>0</v>
      </c>
      <c r="M83" s="2">
        <v>0</v>
      </c>
      <c r="N83" s="2">
        <v>0</v>
      </c>
      <c r="O83" s="2">
        <v>210.6</v>
      </c>
      <c r="P83" s="2">
        <v>1830.6</v>
      </c>
      <c r="Q83" t="s">
        <v>8039</v>
      </c>
      <c r="R83" t="s">
        <v>8236</v>
      </c>
      <c r="S83" s="2" t="s">
        <v>8039</v>
      </c>
      <c r="T83" s="2">
        <v>0</v>
      </c>
      <c r="U83" s="2"/>
    </row>
    <row r="84" spans="1:21" hidden="1">
      <c r="A84" t="s">
        <v>8565</v>
      </c>
      <c r="B84" t="s">
        <v>8785</v>
      </c>
      <c r="C84" t="s">
        <v>7879</v>
      </c>
      <c r="D84" t="s">
        <v>0</v>
      </c>
      <c r="E84">
        <v>543</v>
      </c>
      <c r="F84" t="s">
        <v>7842</v>
      </c>
      <c r="G84" t="s">
        <v>7843</v>
      </c>
      <c r="H84" s="2">
        <v>0</v>
      </c>
      <c r="I84" s="2">
        <v>0</v>
      </c>
      <c r="J84" s="2">
        <v>0</v>
      </c>
      <c r="K84" s="2">
        <v>61.95</v>
      </c>
      <c r="L84" s="2">
        <v>0</v>
      </c>
      <c r="M84" s="2">
        <v>0</v>
      </c>
      <c r="N84" s="2">
        <v>0</v>
      </c>
      <c r="O84" s="2">
        <v>8.0535000000000014</v>
      </c>
      <c r="P84" s="2">
        <v>70.003500000000003</v>
      </c>
      <c r="Q84" t="s">
        <v>8039</v>
      </c>
      <c r="R84" t="s">
        <v>8236</v>
      </c>
      <c r="S84" s="2" t="s">
        <v>8039</v>
      </c>
      <c r="T84" s="2">
        <v>0</v>
      </c>
      <c r="U84" s="2"/>
    </row>
    <row r="85" spans="1:21" hidden="1">
      <c r="A85" t="s">
        <v>8565</v>
      </c>
      <c r="B85" t="s">
        <v>8786</v>
      </c>
      <c r="C85" t="s">
        <v>7879</v>
      </c>
      <c r="D85" t="s">
        <v>0</v>
      </c>
      <c r="E85">
        <v>78</v>
      </c>
      <c r="F85" t="s">
        <v>6320</v>
      </c>
      <c r="G85" t="s">
        <v>6321</v>
      </c>
      <c r="H85" s="2">
        <v>0</v>
      </c>
      <c r="I85" s="2">
        <v>0</v>
      </c>
      <c r="J85" s="2">
        <v>0</v>
      </c>
      <c r="K85" s="2">
        <v>287</v>
      </c>
      <c r="L85" s="2">
        <v>0</v>
      </c>
      <c r="M85" s="2">
        <v>0</v>
      </c>
      <c r="N85" s="2">
        <v>0</v>
      </c>
      <c r="O85" s="2">
        <v>37.31</v>
      </c>
      <c r="P85" s="2">
        <v>324.31</v>
      </c>
      <c r="Q85" t="s">
        <v>8039</v>
      </c>
      <c r="R85" t="s">
        <v>8236</v>
      </c>
      <c r="S85" s="2" t="s">
        <v>8039</v>
      </c>
      <c r="T85" s="2">
        <v>0</v>
      </c>
      <c r="U85" s="2"/>
    </row>
    <row r="86" spans="1:21" hidden="1">
      <c r="A86" t="s">
        <v>8565</v>
      </c>
      <c r="B86" t="s">
        <v>8784</v>
      </c>
      <c r="C86" t="s">
        <v>7879</v>
      </c>
      <c r="D86" t="s">
        <v>0</v>
      </c>
      <c r="E86">
        <v>70</v>
      </c>
      <c r="F86" t="s">
        <v>6320</v>
      </c>
      <c r="G86" t="s">
        <v>6321</v>
      </c>
      <c r="H86" s="2">
        <v>0</v>
      </c>
      <c r="I86" s="2">
        <v>0</v>
      </c>
      <c r="J86" s="2">
        <v>0</v>
      </c>
      <c r="K86" s="2">
        <v>52</v>
      </c>
      <c r="L86" s="2">
        <v>0</v>
      </c>
      <c r="M86" s="2">
        <v>0</v>
      </c>
      <c r="N86" s="2">
        <v>0</v>
      </c>
      <c r="O86" s="2">
        <v>6.76</v>
      </c>
      <c r="P86" s="2">
        <v>58.76</v>
      </c>
      <c r="Q86" t="s">
        <v>8039</v>
      </c>
      <c r="R86" t="s">
        <v>8236</v>
      </c>
      <c r="S86" s="2" t="s">
        <v>8039</v>
      </c>
      <c r="T86" s="2">
        <v>0</v>
      </c>
      <c r="U86" s="2"/>
    </row>
    <row r="87" spans="1:21" hidden="1">
      <c r="A87" t="s">
        <v>8565</v>
      </c>
      <c r="B87" t="s">
        <v>8786</v>
      </c>
      <c r="C87" t="s">
        <v>7879</v>
      </c>
      <c r="D87" t="s">
        <v>0</v>
      </c>
      <c r="E87">
        <v>56</v>
      </c>
      <c r="F87" t="s">
        <v>6320</v>
      </c>
      <c r="G87" t="s">
        <v>6321</v>
      </c>
      <c r="H87" s="2">
        <v>0</v>
      </c>
      <c r="I87" s="2">
        <v>0</v>
      </c>
      <c r="J87" s="2">
        <v>0</v>
      </c>
      <c r="K87" s="2">
        <v>591.98</v>
      </c>
      <c r="L87" s="2">
        <v>0</v>
      </c>
      <c r="M87" s="2">
        <v>0</v>
      </c>
      <c r="N87" s="2">
        <v>0</v>
      </c>
      <c r="O87" s="2">
        <v>76.957400000000007</v>
      </c>
      <c r="P87" s="2">
        <v>668.93740000000003</v>
      </c>
      <c r="Q87" t="s">
        <v>8039</v>
      </c>
      <c r="R87" t="s">
        <v>8236</v>
      </c>
      <c r="S87" s="2" t="s">
        <v>8039</v>
      </c>
      <c r="T87" s="2">
        <v>0</v>
      </c>
      <c r="U87" s="2"/>
    </row>
    <row r="88" spans="1:21" hidden="1">
      <c r="A88" t="s">
        <v>8565</v>
      </c>
      <c r="B88" t="s">
        <v>8786</v>
      </c>
      <c r="C88" t="s">
        <v>7879</v>
      </c>
      <c r="D88" t="s">
        <v>0</v>
      </c>
      <c r="E88">
        <v>4159</v>
      </c>
      <c r="F88" t="s">
        <v>1552</v>
      </c>
      <c r="G88" t="s">
        <v>1553</v>
      </c>
      <c r="H88" s="2">
        <v>0</v>
      </c>
      <c r="I88" s="2">
        <v>0</v>
      </c>
      <c r="J88" s="2">
        <v>0</v>
      </c>
      <c r="K88" s="2">
        <v>300</v>
      </c>
      <c r="L88" s="2">
        <v>0</v>
      </c>
      <c r="M88" s="2">
        <v>0</v>
      </c>
      <c r="N88" s="2">
        <v>0</v>
      </c>
      <c r="O88" s="2">
        <v>39</v>
      </c>
      <c r="P88" s="2">
        <v>339</v>
      </c>
      <c r="Q88" t="s">
        <v>8039</v>
      </c>
      <c r="R88" t="s">
        <v>8236</v>
      </c>
      <c r="S88" s="2" t="s">
        <v>8039</v>
      </c>
      <c r="T88" s="2">
        <v>0</v>
      </c>
      <c r="U88" s="2"/>
    </row>
    <row r="89" spans="1:21" hidden="1">
      <c r="A89" t="s">
        <v>8565</v>
      </c>
      <c r="B89" t="s">
        <v>8784</v>
      </c>
      <c r="C89" t="s">
        <v>7879</v>
      </c>
      <c r="D89" t="s">
        <v>0</v>
      </c>
      <c r="E89">
        <v>925697</v>
      </c>
      <c r="F89" t="s">
        <v>1541</v>
      </c>
      <c r="G89" t="s">
        <v>1542</v>
      </c>
      <c r="H89" s="2">
        <v>2.2999999999999998</v>
      </c>
      <c r="I89" s="2">
        <v>0</v>
      </c>
      <c r="J89" s="2">
        <v>0</v>
      </c>
      <c r="K89" s="2">
        <v>43.98</v>
      </c>
      <c r="L89" s="2">
        <v>0</v>
      </c>
      <c r="M89" s="2">
        <v>0</v>
      </c>
      <c r="N89" s="2">
        <v>0</v>
      </c>
      <c r="O89" s="2">
        <v>5.7173999999999996</v>
      </c>
      <c r="P89" s="2">
        <v>51.997399999999992</v>
      </c>
      <c r="Q89" t="s">
        <v>8039</v>
      </c>
      <c r="R89" t="s">
        <v>8236</v>
      </c>
      <c r="S89" s="2" t="s">
        <v>8039</v>
      </c>
      <c r="T89" s="2">
        <v>0</v>
      </c>
      <c r="U89" s="2"/>
    </row>
    <row r="90" spans="1:21" hidden="1">
      <c r="A90" t="s">
        <v>8565</v>
      </c>
      <c r="B90" t="s">
        <v>8777</v>
      </c>
      <c r="C90" t="s">
        <v>7879</v>
      </c>
      <c r="D90" t="s">
        <v>0</v>
      </c>
      <c r="E90">
        <v>2572282</v>
      </c>
      <c r="F90" t="s">
        <v>39</v>
      </c>
      <c r="G90" t="s">
        <v>1591</v>
      </c>
      <c r="H90" s="2">
        <v>2.35</v>
      </c>
      <c r="I90" s="2">
        <v>0</v>
      </c>
      <c r="J90" s="2">
        <v>0</v>
      </c>
      <c r="K90" s="2">
        <v>42.17</v>
      </c>
      <c r="L90" s="2">
        <v>0</v>
      </c>
      <c r="M90" s="2">
        <v>0</v>
      </c>
      <c r="N90" s="2">
        <v>0</v>
      </c>
      <c r="O90" s="2">
        <v>5.4821</v>
      </c>
      <c r="P90" s="2">
        <v>50.002100000000006</v>
      </c>
      <c r="Q90" t="s">
        <v>8039</v>
      </c>
      <c r="R90" t="s">
        <v>8236</v>
      </c>
      <c r="S90" s="2" t="s">
        <v>8039</v>
      </c>
      <c r="T90" s="2">
        <v>0</v>
      </c>
      <c r="U90" s="2"/>
    </row>
    <row r="91" spans="1:21" hidden="1">
      <c r="A91" t="s">
        <v>8565</v>
      </c>
      <c r="B91" t="s">
        <v>8736</v>
      </c>
      <c r="C91" t="s">
        <v>7879</v>
      </c>
      <c r="D91" t="s">
        <v>0</v>
      </c>
      <c r="E91">
        <v>586</v>
      </c>
      <c r="F91" t="s">
        <v>1483</v>
      </c>
      <c r="G91" t="s">
        <v>1484</v>
      </c>
      <c r="H91" s="2">
        <v>2.41</v>
      </c>
      <c r="I91" s="2">
        <v>0</v>
      </c>
      <c r="J91" s="2">
        <v>0</v>
      </c>
      <c r="K91" s="2">
        <v>42.12</v>
      </c>
      <c r="L91" s="2">
        <v>0</v>
      </c>
      <c r="M91" s="2">
        <v>0</v>
      </c>
      <c r="N91" s="2">
        <v>0</v>
      </c>
      <c r="O91" s="2">
        <v>5.4756</v>
      </c>
      <c r="P91" s="2">
        <v>50.005600000000001</v>
      </c>
      <c r="Q91" t="s">
        <v>8039</v>
      </c>
      <c r="R91" t="s">
        <v>8236</v>
      </c>
      <c r="S91" s="2" t="s">
        <v>8039</v>
      </c>
      <c r="T91" s="2">
        <v>0</v>
      </c>
      <c r="U91" s="2"/>
    </row>
    <row r="92" spans="1:21" hidden="1">
      <c r="A92" t="s">
        <v>8565</v>
      </c>
      <c r="B92" t="s">
        <v>8788</v>
      </c>
      <c r="C92" t="s">
        <v>7879</v>
      </c>
      <c r="D92" t="s">
        <v>0</v>
      </c>
      <c r="E92">
        <v>27545</v>
      </c>
      <c r="F92" t="s">
        <v>1535</v>
      </c>
      <c r="G92" t="s">
        <v>1536</v>
      </c>
      <c r="H92" s="2">
        <v>2.4500000000000002</v>
      </c>
      <c r="I92" s="2">
        <v>0</v>
      </c>
      <c r="J92" s="2">
        <v>0</v>
      </c>
      <c r="K92" s="2">
        <v>43.85</v>
      </c>
      <c r="L92" s="2">
        <v>0</v>
      </c>
      <c r="M92" s="2">
        <v>0</v>
      </c>
      <c r="N92" s="2">
        <v>0</v>
      </c>
      <c r="O92" s="2">
        <v>5.7005000000000008</v>
      </c>
      <c r="P92" s="2">
        <v>52.000500000000002</v>
      </c>
      <c r="Q92" t="s">
        <v>8039</v>
      </c>
      <c r="R92" t="s">
        <v>8236</v>
      </c>
      <c r="S92" s="2" t="s">
        <v>8039</v>
      </c>
      <c r="T92" s="2">
        <v>0</v>
      </c>
      <c r="U92" s="2"/>
    </row>
    <row r="93" spans="1:21" hidden="1">
      <c r="A93" t="s">
        <v>8565</v>
      </c>
      <c r="B93" t="s">
        <v>8771</v>
      </c>
      <c r="C93" t="s">
        <v>7879</v>
      </c>
      <c r="D93" t="s">
        <v>0</v>
      </c>
      <c r="E93">
        <v>34900</v>
      </c>
      <c r="F93" t="s">
        <v>1517</v>
      </c>
      <c r="G93" t="s">
        <v>1518</v>
      </c>
      <c r="H93" s="2">
        <v>1.98</v>
      </c>
      <c r="I93" s="2">
        <v>0</v>
      </c>
      <c r="J93" s="2">
        <v>0</v>
      </c>
      <c r="K93" s="2">
        <v>35.42</v>
      </c>
      <c r="L93" s="2">
        <v>0</v>
      </c>
      <c r="M93" s="2">
        <v>0</v>
      </c>
      <c r="N93" s="2">
        <v>0</v>
      </c>
      <c r="O93" s="2">
        <v>4.6046000000000005</v>
      </c>
      <c r="P93" s="2">
        <v>42.004599999999996</v>
      </c>
      <c r="Q93" t="s">
        <v>8039</v>
      </c>
      <c r="R93" t="s">
        <v>8236</v>
      </c>
      <c r="S93" s="2" t="s">
        <v>8039</v>
      </c>
      <c r="T93" s="2">
        <v>0</v>
      </c>
      <c r="U93" s="2"/>
    </row>
    <row r="94" spans="1:21" hidden="1">
      <c r="A94" t="s">
        <v>8565</v>
      </c>
      <c r="B94" t="s">
        <v>8834</v>
      </c>
      <c r="C94" t="s">
        <v>7879</v>
      </c>
      <c r="D94" t="s">
        <v>0</v>
      </c>
      <c r="E94">
        <v>32185</v>
      </c>
      <c r="F94" t="s">
        <v>1517</v>
      </c>
      <c r="G94" t="s">
        <v>1518</v>
      </c>
      <c r="H94" s="2">
        <v>1.93</v>
      </c>
      <c r="I94" s="2">
        <v>0</v>
      </c>
      <c r="J94" s="2">
        <v>0</v>
      </c>
      <c r="K94" s="2">
        <v>34.58</v>
      </c>
      <c r="L94" s="2">
        <v>0</v>
      </c>
      <c r="M94" s="2">
        <v>0</v>
      </c>
      <c r="N94" s="2">
        <v>0</v>
      </c>
      <c r="O94" s="2">
        <v>4.4954000000000001</v>
      </c>
      <c r="P94" s="2">
        <v>41.005399999999995</v>
      </c>
      <c r="Q94" t="s">
        <v>8039</v>
      </c>
      <c r="R94" t="s">
        <v>8236</v>
      </c>
      <c r="S94" s="2" t="s">
        <v>8039</v>
      </c>
      <c r="T94" s="2">
        <v>0</v>
      </c>
      <c r="U94" s="2"/>
    </row>
    <row r="95" spans="1:21" hidden="1">
      <c r="A95" t="s">
        <v>8565</v>
      </c>
      <c r="B95" t="s">
        <v>8693</v>
      </c>
      <c r="C95" t="s">
        <v>7879</v>
      </c>
      <c r="D95" t="s">
        <v>0</v>
      </c>
      <c r="E95">
        <v>533588</v>
      </c>
      <c r="F95" t="s">
        <v>1541</v>
      </c>
      <c r="G95" t="s">
        <v>1542</v>
      </c>
      <c r="H95" s="2">
        <v>1.87</v>
      </c>
      <c r="I95" s="2">
        <v>0</v>
      </c>
      <c r="J95" s="2">
        <v>0</v>
      </c>
      <c r="K95" s="2">
        <v>35.520000000000003</v>
      </c>
      <c r="L95" s="2">
        <v>0</v>
      </c>
      <c r="M95" s="2">
        <v>0</v>
      </c>
      <c r="N95" s="2">
        <v>0</v>
      </c>
      <c r="O95" s="2">
        <v>4.6176000000000004</v>
      </c>
      <c r="P95" s="2">
        <v>42.007600000000004</v>
      </c>
      <c r="Q95" t="s">
        <v>8039</v>
      </c>
      <c r="R95" t="s">
        <v>8236</v>
      </c>
      <c r="S95" s="2" t="s">
        <v>8039</v>
      </c>
      <c r="T95" s="2">
        <v>0</v>
      </c>
      <c r="U95" s="2"/>
    </row>
    <row r="96" spans="1:21" hidden="1">
      <c r="A96" t="s">
        <v>8565</v>
      </c>
      <c r="B96" t="s">
        <v>8726</v>
      </c>
      <c r="C96" t="s">
        <v>7879</v>
      </c>
      <c r="D96" t="s">
        <v>0</v>
      </c>
      <c r="E96">
        <v>78421</v>
      </c>
      <c r="F96" t="s">
        <v>2424</v>
      </c>
      <c r="G96" t="s">
        <v>2425</v>
      </c>
      <c r="H96" s="2">
        <v>2.4500000000000002</v>
      </c>
      <c r="I96" s="2">
        <v>0</v>
      </c>
      <c r="J96" s="2">
        <v>0</v>
      </c>
      <c r="K96" s="2">
        <v>46.5</v>
      </c>
      <c r="L96" s="2">
        <v>0</v>
      </c>
      <c r="M96" s="2">
        <v>0</v>
      </c>
      <c r="N96" s="2">
        <v>0</v>
      </c>
      <c r="O96" s="2">
        <v>6.0449999999999999</v>
      </c>
      <c r="P96" s="2">
        <v>54.995000000000005</v>
      </c>
      <c r="Q96" t="s">
        <v>8039</v>
      </c>
      <c r="R96" t="s">
        <v>8236</v>
      </c>
      <c r="S96" s="2" t="s">
        <v>8039</v>
      </c>
      <c r="T96" s="2">
        <v>0</v>
      </c>
      <c r="U96" s="2"/>
    </row>
    <row r="97" spans="1:21" hidden="1">
      <c r="A97" t="s">
        <v>8565</v>
      </c>
      <c r="B97" t="s">
        <v>8833</v>
      </c>
      <c r="C97" t="s">
        <v>7879</v>
      </c>
      <c r="D97" t="s">
        <v>0</v>
      </c>
      <c r="E97">
        <v>490778</v>
      </c>
      <c r="F97" t="s">
        <v>1541</v>
      </c>
      <c r="G97" t="s">
        <v>1542</v>
      </c>
      <c r="H97" s="2">
        <v>1.7</v>
      </c>
      <c r="I97" s="2">
        <v>0</v>
      </c>
      <c r="J97" s="2">
        <v>0</v>
      </c>
      <c r="K97" s="2">
        <v>32.520000000000003</v>
      </c>
      <c r="L97" s="2">
        <v>0</v>
      </c>
      <c r="M97" s="2">
        <v>0</v>
      </c>
      <c r="N97" s="2">
        <v>0</v>
      </c>
      <c r="O97" s="2">
        <v>4.2276000000000007</v>
      </c>
      <c r="P97" s="2">
        <v>38.447600000000008</v>
      </c>
      <c r="Q97" t="s">
        <v>8039</v>
      </c>
      <c r="R97" t="s">
        <v>8236</v>
      </c>
      <c r="S97" s="2" t="s">
        <v>8039</v>
      </c>
      <c r="T97" s="2">
        <v>0</v>
      </c>
      <c r="U97" s="2"/>
    </row>
    <row r="98" spans="1:21" hidden="1">
      <c r="A98" t="s">
        <v>8565</v>
      </c>
      <c r="B98" t="s">
        <v>8787</v>
      </c>
      <c r="C98" t="s">
        <v>7879</v>
      </c>
      <c r="D98" t="s">
        <v>0</v>
      </c>
      <c r="E98">
        <v>781</v>
      </c>
      <c r="F98" t="s">
        <v>1196</v>
      </c>
      <c r="G98" t="s">
        <v>1197</v>
      </c>
      <c r="H98" s="2">
        <v>0</v>
      </c>
      <c r="I98" s="2">
        <v>0</v>
      </c>
      <c r="J98" s="2">
        <v>0</v>
      </c>
      <c r="K98" s="2">
        <v>450</v>
      </c>
      <c r="L98" s="2">
        <v>0</v>
      </c>
      <c r="M98" s="2">
        <v>0</v>
      </c>
      <c r="N98" s="2">
        <v>0</v>
      </c>
      <c r="O98" s="2">
        <v>58.5</v>
      </c>
      <c r="P98" s="2">
        <v>508.5</v>
      </c>
      <c r="Q98"/>
      <c r="R98" t="s">
        <v>8236</v>
      </c>
      <c r="S98" s="2" t="s">
        <v>8253</v>
      </c>
      <c r="T98" s="2">
        <v>4.5</v>
      </c>
      <c r="U98" s="2"/>
    </row>
    <row r="99" spans="1:21" hidden="1">
      <c r="A99" t="s">
        <v>8565</v>
      </c>
      <c r="B99" t="s">
        <v>8832</v>
      </c>
      <c r="C99" t="s">
        <v>7879</v>
      </c>
      <c r="D99" t="s">
        <v>0</v>
      </c>
      <c r="E99">
        <v>13737</v>
      </c>
      <c r="F99" t="s">
        <v>8718</v>
      </c>
      <c r="G99" t="s">
        <v>8719</v>
      </c>
      <c r="H99" s="2">
        <v>0</v>
      </c>
      <c r="I99" s="2">
        <v>0</v>
      </c>
      <c r="J99" s="2">
        <v>0</v>
      </c>
      <c r="K99" s="2">
        <v>80.959999999999994</v>
      </c>
      <c r="L99" s="2">
        <v>0</v>
      </c>
      <c r="M99" s="2">
        <v>0</v>
      </c>
      <c r="N99" s="2">
        <v>0</v>
      </c>
      <c r="O99" s="2">
        <v>10.524799999999999</v>
      </c>
      <c r="P99" s="2">
        <v>91.484799999999993</v>
      </c>
      <c r="Q99" t="s">
        <v>8039</v>
      </c>
      <c r="R99" t="s">
        <v>8236</v>
      </c>
      <c r="S99" s="2" t="s">
        <v>8039</v>
      </c>
      <c r="T99" s="2">
        <v>0</v>
      </c>
      <c r="U99" s="2"/>
    </row>
    <row r="100" spans="1:21" hidden="1">
      <c r="A100" t="s">
        <v>8565</v>
      </c>
      <c r="B100" t="s">
        <v>8832</v>
      </c>
      <c r="C100" t="s">
        <v>7879</v>
      </c>
      <c r="D100" t="s">
        <v>0</v>
      </c>
      <c r="E100">
        <v>5062</v>
      </c>
      <c r="F100" t="s">
        <v>1699</v>
      </c>
      <c r="G100" t="s">
        <v>1700</v>
      </c>
      <c r="H100" s="2">
        <v>0</v>
      </c>
      <c r="I100" s="2">
        <v>0</v>
      </c>
      <c r="J100" s="2">
        <v>0</v>
      </c>
      <c r="K100" s="2">
        <v>117.7</v>
      </c>
      <c r="L100" s="2">
        <v>0</v>
      </c>
      <c r="M100" s="2">
        <v>0</v>
      </c>
      <c r="N100" s="2">
        <v>0</v>
      </c>
      <c r="O100" s="2">
        <v>15.301</v>
      </c>
      <c r="P100" s="2">
        <v>133.001</v>
      </c>
      <c r="Q100" t="s">
        <v>8039</v>
      </c>
      <c r="R100" t="s">
        <v>8236</v>
      </c>
      <c r="S100" s="2" t="s">
        <v>8039</v>
      </c>
      <c r="T100" s="2">
        <v>0</v>
      </c>
      <c r="U100" s="2"/>
    </row>
    <row r="101" spans="1:21" hidden="1">
      <c r="A101" t="s">
        <v>8565</v>
      </c>
      <c r="B101" t="s">
        <v>8832</v>
      </c>
      <c r="C101" t="s">
        <v>7879</v>
      </c>
      <c r="D101" t="s">
        <v>0</v>
      </c>
      <c r="E101">
        <v>3378914</v>
      </c>
      <c r="F101" t="s">
        <v>1489</v>
      </c>
      <c r="G101" t="s">
        <v>1490</v>
      </c>
      <c r="H101" s="2">
        <v>0</v>
      </c>
      <c r="I101" s="2">
        <v>0</v>
      </c>
      <c r="J101" s="2">
        <v>0</v>
      </c>
      <c r="K101" s="2">
        <v>23.09</v>
      </c>
      <c r="L101" s="2">
        <v>0</v>
      </c>
      <c r="M101" s="2">
        <v>0</v>
      </c>
      <c r="N101" s="2">
        <v>0</v>
      </c>
      <c r="O101" s="2">
        <v>3.0017</v>
      </c>
      <c r="P101" s="2">
        <v>26.091699999999999</v>
      </c>
      <c r="Q101" t="s">
        <v>8039</v>
      </c>
      <c r="R101" t="s">
        <v>8236</v>
      </c>
      <c r="S101" s="2" t="s">
        <v>8039</v>
      </c>
      <c r="T101" s="2">
        <v>0</v>
      </c>
      <c r="U101" s="2"/>
    </row>
    <row r="102" spans="1:21" hidden="1">
      <c r="A102" t="s">
        <v>8565</v>
      </c>
      <c r="B102" t="s">
        <v>8832</v>
      </c>
      <c r="C102" t="s">
        <v>7879</v>
      </c>
      <c r="D102" t="s">
        <v>0</v>
      </c>
      <c r="E102">
        <v>184607</v>
      </c>
      <c r="F102" t="s">
        <v>1579</v>
      </c>
      <c r="G102" t="s">
        <v>1580</v>
      </c>
      <c r="H102" s="2">
        <v>0</v>
      </c>
      <c r="I102" s="2">
        <v>0</v>
      </c>
      <c r="J102" s="2">
        <v>0</v>
      </c>
      <c r="K102" s="2">
        <v>526</v>
      </c>
      <c r="L102" s="2">
        <v>0</v>
      </c>
      <c r="M102" s="2">
        <v>0</v>
      </c>
      <c r="N102" s="2">
        <v>0</v>
      </c>
      <c r="O102" s="2">
        <v>68.38</v>
      </c>
      <c r="P102" s="2">
        <v>594.38</v>
      </c>
      <c r="Q102" t="s">
        <v>8039</v>
      </c>
      <c r="R102" t="s">
        <v>8236</v>
      </c>
      <c r="S102" s="2" t="s">
        <v>8816</v>
      </c>
      <c r="T102" s="2">
        <v>5.26</v>
      </c>
      <c r="U102" s="2"/>
    </row>
    <row r="103" spans="1:21" hidden="1">
      <c r="A103" t="s">
        <v>8565</v>
      </c>
      <c r="B103" t="s">
        <v>8832</v>
      </c>
      <c r="C103" t="s">
        <v>7879</v>
      </c>
      <c r="D103" t="s">
        <v>0</v>
      </c>
      <c r="E103">
        <v>1964</v>
      </c>
      <c r="F103" t="s">
        <v>1653</v>
      </c>
      <c r="G103" t="s">
        <v>1654</v>
      </c>
      <c r="H103" s="2">
        <v>0</v>
      </c>
      <c r="I103" s="2">
        <v>0</v>
      </c>
      <c r="J103" s="2">
        <v>0</v>
      </c>
      <c r="K103" s="2">
        <v>13.36</v>
      </c>
      <c r="L103" s="2">
        <v>0</v>
      </c>
      <c r="M103" s="2">
        <v>0</v>
      </c>
      <c r="N103" s="2">
        <v>0</v>
      </c>
      <c r="O103" s="2">
        <v>1.7367999999999999</v>
      </c>
      <c r="P103" s="2">
        <v>15.0968</v>
      </c>
      <c r="Q103" t="s">
        <v>8039</v>
      </c>
      <c r="R103" t="s">
        <v>8236</v>
      </c>
      <c r="S103" s="2" t="s">
        <v>8039</v>
      </c>
      <c r="T103" s="2">
        <v>0</v>
      </c>
      <c r="U103" s="2"/>
    </row>
    <row r="104" spans="1:21" hidden="1">
      <c r="A104" t="s">
        <v>8565</v>
      </c>
      <c r="B104" t="s">
        <v>8786</v>
      </c>
      <c r="C104" t="s">
        <v>7879</v>
      </c>
      <c r="D104" t="s">
        <v>0</v>
      </c>
      <c r="E104">
        <v>12877</v>
      </c>
      <c r="F104" t="s">
        <v>3581</v>
      </c>
      <c r="G104" t="s">
        <v>3582</v>
      </c>
      <c r="H104" s="2">
        <v>0</v>
      </c>
      <c r="I104" s="2">
        <v>0</v>
      </c>
      <c r="J104" s="2">
        <v>0</v>
      </c>
      <c r="K104" s="2">
        <v>20</v>
      </c>
      <c r="L104" s="2">
        <v>0</v>
      </c>
      <c r="M104" s="2">
        <v>0</v>
      </c>
      <c r="N104" s="2">
        <v>0</v>
      </c>
      <c r="O104" s="2">
        <v>2.6</v>
      </c>
      <c r="P104" s="2">
        <v>22.6</v>
      </c>
      <c r="Q104" t="s">
        <v>8039</v>
      </c>
      <c r="R104" t="s">
        <v>8236</v>
      </c>
      <c r="S104" s="2" t="s">
        <v>8039</v>
      </c>
      <c r="T104" s="2">
        <v>0</v>
      </c>
      <c r="U104" s="2"/>
    </row>
    <row r="105" spans="1:21" hidden="1">
      <c r="A105" t="s">
        <v>8565</v>
      </c>
      <c r="B105" t="s">
        <v>8786</v>
      </c>
      <c r="C105" t="s">
        <v>7879</v>
      </c>
      <c r="D105" t="s">
        <v>0</v>
      </c>
      <c r="E105">
        <v>140505</v>
      </c>
      <c r="F105" t="s">
        <v>1496</v>
      </c>
      <c r="G105" t="s">
        <v>1497</v>
      </c>
      <c r="H105" s="2">
        <v>0.99</v>
      </c>
      <c r="I105" s="2">
        <v>0</v>
      </c>
      <c r="J105" s="2">
        <v>0</v>
      </c>
      <c r="K105" s="2">
        <v>16.82</v>
      </c>
      <c r="L105" s="2">
        <v>0</v>
      </c>
      <c r="M105" s="2">
        <v>0</v>
      </c>
      <c r="N105" s="2">
        <v>0</v>
      </c>
      <c r="O105" s="2">
        <v>2.1866000000000003</v>
      </c>
      <c r="P105" s="2">
        <v>19.996600000000001</v>
      </c>
      <c r="Q105" t="s">
        <v>8039</v>
      </c>
      <c r="R105" t="s">
        <v>8236</v>
      </c>
      <c r="S105" s="2" t="s">
        <v>8039</v>
      </c>
      <c r="T105" s="2">
        <v>0</v>
      </c>
      <c r="U105" s="2"/>
    </row>
    <row r="106" spans="1:21" hidden="1">
      <c r="A106" t="s">
        <v>8565</v>
      </c>
      <c r="B106" t="s">
        <v>8786</v>
      </c>
      <c r="C106" t="s">
        <v>7879</v>
      </c>
      <c r="D106" t="s">
        <v>0</v>
      </c>
      <c r="E106">
        <v>34945</v>
      </c>
      <c r="F106" t="s">
        <v>1535</v>
      </c>
      <c r="G106" t="s">
        <v>1536</v>
      </c>
      <c r="H106" s="2">
        <v>1.95</v>
      </c>
      <c r="I106" s="2">
        <v>0</v>
      </c>
      <c r="J106" s="2">
        <v>0</v>
      </c>
      <c r="K106" s="2">
        <v>33.67</v>
      </c>
      <c r="L106" s="2">
        <v>0</v>
      </c>
      <c r="M106" s="2">
        <v>0</v>
      </c>
      <c r="N106" s="2">
        <v>0</v>
      </c>
      <c r="O106" s="2">
        <v>4.3771000000000004</v>
      </c>
      <c r="P106" s="2">
        <v>39.997100000000003</v>
      </c>
      <c r="Q106" t="s">
        <v>8039</v>
      </c>
      <c r="R106" t="s">
        <v>8236</v>
      </c>
      <c r="S106" s="2" t="s">
        <v>8039</v>
      </c>
      <c r="T106" s="2">
        <v>0</v>
      </c>
      <c r="U106" s="2"/>
    </row>
    <row r="107" spans="1:21" hidden="1">
      <c r="A107" t="s">
        <v>8565</v>
      </c>
      <c r="B107" t="s">
        <v>8786</v>
      </c>
      <c r="C107" t="s">
        <v>7879</v>
      </c>
      <c r="D107" t="s">
        <v>0</v>
      </c>
      <c r="E107">
        <v>735</v>
      </c>
      <c r="F107" t="s">
        <v>1196</v>
      </c>
      <c r="G107" t="s">
        <v>1197</v>
      </c>
      <c r="H107" s="2">
        <v>0</v>
      </c>
      <c r="I107" s="2">
        <v>0</v>
      </c>
      <c r="J107" s="2">
        <v>0</v>
      </c>
      <c r="K107" s="2">
        <v>61201.8</v>
      </c>
      <c r="L107" s="2">
        <v>0</v>
      </c>
      <c r="M107" s="2">
        <v>0</v>
      </c>
      <c r="N107" s="2">
        <v>0</v>
      </c>
      <c r="O107" s="2">
        <v>7956.2340000000004</v>
      </c>
      <c r="P107" s="2">
        <v>69158.034</v>
      </c>
      <c r="Q107"/>
      <c r="R107" t="s">
        <v>8236</v>
      </c>
      <c r="S107" s="2" t="s">
        <v>8253</v>
      </c>
      <c r="T107" s="2">
        <v>612.01</v>
      </c>
      <c r="U107" s="2"/>
    </row>
    <row r="108" spans="1:21" hidden="1">
      <c r="A108" t="s">
        <v>8565</v>
      </c>
      <c r="B108" t="s">
        <v>8786</v>
      </c>
      <c r="C108" t="s">
        <v>7879</v>
      </c>
      <c r="D108" t="s">
        <v>0</v>
      </c>
      <c r="E108">
        <v>734</v>
      </c>
      <c r="F108" t="s">
        <v>1196</v>
      </c>
      <c r="G108" t="s">
        <v>1197</v>
      </c>
      <c r="H108" s="2">
        <v>0</v>
      </c>
      <c r="I108" s="2">
        <v>0</v>
      </c>
      <c r="J108" s="2">
        <v>0</v>
      </c>
      <c r="K108" s="2">
        <v>90096.6</v>
      </c>
      <c r="L108" s="2">
        <v>0</v>
      </c>
      <c r="M108" s="2">
        <v>0</v>
      </c>
      <c r="N108" s="2">
        <v>0</v>
      </c>
      <c r="O108" s="2">
        <v>11712.558000000001</v>
      </c>
      <c r="P108" s="2">
        <v>101809.15800000001</v>
      </c>
      <c r="Q108"/>
      <c r="R108" t="s">
        <v>8236</v>
      </c>
      <c r="S108" s="2" t="s">
        <v>8253</v>
      </c>
      <c r="T108" s="2">
        <v>900.99</v>
      </c>
      <c r="U108" s="2"/>
    </row>
    <row r="109" spans="1:21" hidden="1">
      <c r="A109" t="s">
        <v>8565</v>
      </c>
      <c r="B109" t="s">
        <v>8783</v>
      </c>
      <c r="C109" t="s">
        <v>7879</v>
      </c>
      <c r="D109" t="s">
        <v>0</v>
      </c>
      <c r="E109">
        <v>9678</v>
      </c>
      <c r="F109" t="s">
        <v>1494</v>
      </c>
      <c r="G109" t="s">
        <v>1495</v>
      </c>
      <c r="H109" s="2">
        <v>0</v>
      </c>
      <c r="I109" s="2">
        <v>0</v>
      </c>
      <c r="J109" s="2">
        <v>0</v>
      </c>
      <c r="K109" s="2">
        <v>53.81</v>
      </c>
      <c r="L109" s="2">
        <v>0</v>
      </c>
      <c r="M109" s="2">
        <v>0</v>
      </c>
      <c r="N109" s="2">
        <v>0</v>
      </c>
      <c r="O109" s="2">
        <v>6.9953000000000003</v>
      </c>
      <c r="P109" s="2">
        <v>60.805300000000003</v>
      </c>
      <c r="Q109" t="s">
        <v>8039</v>
      </c>
      <c r="R109" t="s">
        <v>8236</v>
      </c>
      <c r="S109" s="2" t="s">
        <v>8039</v>
      </c>
      <c r="T109" s="2">
        <v>0</v>
      </c>
      <c r="U109" s="2"/>
    </row>
    <row r="110" spans="1:21" hidden="1">
      <c r="A110" t="s">
        <v>8565</v>
      </c>
      <c r="B110" t="s">
        <v>8783</v>
      </c>
      <c r="C110" t="s">
        <v>7879</v>
      </c>
      <c r="D110" t="s">
        <v>0</v>
      </c>
      <c r="E110">
        <v>652</v>
      </c>
      <c r="F110" t="s">
        <v>1196</v>
      </c>
      <c r="G110" t="s">
        <v>1197</v>
      </c>
      <c r="H110" s="2">
        <v>0</v>
      </c>
      <c r="I110" s="2">
        <v>0</v>
      </c>
      <c r="J110" s="2">
        <v>0</v>
      </c>
      <c r="K110" s="2">
        <v>5926.4</v>
      </c>
      <c r="L110" s="2">
        <v>0</v>
      </c>
      <c r="M110" s="2">
        <v>0</v>
      </c>
      <c r="N110" s="2">
        <v>0</v>
      </c>
      <c r="O110" s="2">
        <v>770.43200000000002</v>
      </c>
      <c r="P110" s="2">
        <v>6696.8319999999994</v>
      </c>
      <c r="Q110"/>
      <c r="R110" t="s">
        <v>8236</v>
      </c>
      <c r="S110" s="2" t="s">
        <v>8253</v>
      </c>
      <c r="T110" s="2">
        <v>59.26</v>
      </c>
      <c r="U110" s="2"/>
    </row>
    <row r="111" spans="1:21" hidden="1">
      <c r="A111" t="s">
        <v>8565</v>
      </c>
      <c r="B111" t="s">
        <v>8785</v>
      </c>
      <c r="C111" t="s">
        <v>7879</v>
      </c>
      <c r="D111" t="s">
        <v>0</v>
      </c>
      <c r="E111">
        <v>926409</v>
      </c>
      <c r="F111" t="s">
        <v>1541</v>
      </c>
      <c r="G111" t="s">
        <v>1542</v>
      </c>
      <c r="H111" s="2">
        <v>3.1</v>
      </c>
      <c r="I111" s="2">
        <v>0</v>
      </c>
      <c r="J111" s="2">
        <v>0</v>
      </c>
      <c r="K111" s="2">
        <v>59.26</v>
      </c>
      <c r="L111" s="2">
        <v>0</v>
      </c>
      <c r="M111" s="2">
        <v>0</v>
      </c>
      <c r="N111" s="2">
        <v>0</v>
      </c>
      <c r="O111" s="2">
        <v>7.7038000000000002</v>
      </c>
      <c r="P111" s="2">
        <v>70.063800000000001</v>
      </c>
      <c r="Q111" t="s">
        <v>8039</v>
      </c>
      <c r="R111" t="s">
        <v>8236</v>
      </c>
      <c r="S111" s="2" t="s">
        <v>8039</v>
      </c>
      <c r="T111" s="2">
        <v>0</v>
      </c>
      <c r="U111" s="2"/>
    </row>
    <row r="112" spans="1:21" hidden="1">
      <c r="A112" t="s">
        <v>8565</v>
      </c>
      <c r="B112" t="s">
        <v>8785</v>
      </c>
      <c r="C112" t="s">
        <v>7879</v>
      </c>
      <c r="D112" t="s">
        <v>0</v>
      </c>
      <c r="E112">
        <v>933</v>
      </c>
      <c r="F112" t="s">
        <v>8830</v>
      </c>
      <c r="G112" t="s">
        <v>8831</v>
      </c>
      <c r="H112" s="2">
        <v>0</v>
      </c>
      <c r="I112" s="2">
        <v>0</v>
      </c>
      <c r="J112" s="2">
        <v>0</v>
      </c>
      <c r="K112" s="2">
        <v>234</v>
      </c>
      <c r="L112" s="2">
        <v>0</v>
      </c>
      <c r="M112" s="2">
        <v>0</v>
      </c>
      <c r="N112" s="2">
        <v>0</v>
      </c>
      <c r="O112" s="2">
        <v>30.42</v>
      </c>
      <c r="P112" s="2">
        <v>264.42</v>
      </c>
      <c r="Q112" t="s">
        <v>8039</v>
      </c>
      <c r="R112" t="s">
        <v>8236</v>
      </c>
      <c r="S112" s="2" t="s">
        <v>8039</v>
      </c>
      <c r="T112" s="2">
        <v>0</v>
      </c>
      <c r="U112" s="2"/>
    </row>
    <row r="113" spans="1:21" hidden="1">
      <c r="A113" t="s">
        <v>8565</v>
      </c>
      <c r="B113" t="s">
        <v>8785</v>
      </c>
      <c r="C113" t="s">
        <v>7879</v>
      </c>
      <c r="D113" t="s">
        <v>0</v>
      </c>
      <c r="E113">
        <v>11760</v>
      </c>
      <c r="F113" t="s">
        <v>1494</v>
      </c>
      <c r="G113" t="s">
        <v>1495</v>
      </c>
      <c r="H113" s="2">
        <v>0</v>
      </c>
      <c r="I113" s="2">
        <v>0</v>
      </c>
      <c r="J113" s="2">
        <v>0</v>
      </c>
      <c r="K113" s="2">
        <v>127.15</v>
      </c>
      <c r="L113" s="2">
        <v>0</v>
      </c>
      <c r="M113" s="2">
        <v>0</v>
      </c>
      <c r="N113" s="2">
        <v>0</v>
      </c>
      <c r="O113" s="2">
        <v>16.529500000000002</v>
      </c>
      <c r="P113" s="2">
        <v>143.67950000000002</v>
      </c>
      <c r="Q113" t="s">
        <v>8039</v>
      </c>
      <c r="R113" t="s">
        <v>8236</v>
      </c>
      <c r="S113" s="2" t="s">
        <v>8039</v>
      </c>
      <c r="T113" s="2">
        <v>0</v>
      </c>
      <c r="U113" s="2"/>
    </row>
    <row r="114" spans="1:21" hidden="1">
      <c r="A114" t="s">
        <v>8565</v>
      </c>
      <c r="B114" t="s">
        <v>8785</v>
      </c>
      <c r="C114" t="s">
        <v>7879</v>
      </c>
      <c r="D114" t="s">
        <v>0</v>
      </c>
      <c r="E114">
        <v>1465</v>
      </c>
      <c r="F114" t="s">
        <v>1724</v>
      </c>
      <c r="G114" t="s">
        <v>1725</v>
      </c>
      <c r="H114" s="2">
        <v>0</v>
      </c>
      <c r="I114" s="2">
        <v>0</v>
      </c>
      <c r="J114" s="2">
        <v>0</v>
      </c>
      <c r="K114" s="2">
        <v>37.520000000000003</v>
      </c>
      <c r="L114" s="2">
        <v>0</v>
      </c>
      <c r="M114" s="2">
        <v>0</v>
      </c>
      <c r="N114" s="2">
        <v>0</v>
      </c>
      <c r="O114" s="2">
        <v>4.8776000000000002</v>
      </c>
      <c r="P114" s="2">
        <v>42.397600000000004</v>
      </c>
      <c r="Q114" t="s">
        <v>8039</v>
      </c>
      <c r="R114" t="s">
        <v>8236</v>
      </c>
      <c r="S114" s="2" t="s">
        <v>8039</v>
      </c>
      <c r="T114" s="2">
        <v>0</v>
      </c>
      <c r="U114" s="2"/>
    </row>
    <row r="115" spans="1:21" hidden="1">
      <c r="A115" t="s">
        <v>8565</v>
      </c>
      <c r="B115" t="s">
        <v>8829</v>
      </c>
      <c r="C115" t="s">
        <v>7879</v>
      </c>
      <c r="D115" t="s">
        <v>0</v>
      </c>
      <c r="E115">
        <v>3682</v>
      </c>
      <c r="F115" t="s">
        <v>1666</v>
      </c>
      <c r="G115" t="s">
        <v>1667</v>
      </c>
      <c r="H115" s="2">
        <v>1.93</v>
      </c>
      <c r="I115" s="2">
        <v>0</v>
      </c>
      <c r="J115" s="2">
        <v>0</v>
      </c>
      <c r="K115" s="2">
        <v>33.69</v>
      </c>
      <c r="L115" s="2">
        <v>0</v>
      </c>
      <c r="M115" s="2">
        <v>0</v>
      </c>
      <c r="N115" s="2">
        <v>0</v>
      </c>
      <c r="O115" s="2">
        <v>4.3796999999999997</v>
      </c>
      <c r="P115" s="2">
        <v>39.999699999999997</v>
      </c>
      <c r="Q115" t="s">
        <v>8039</v>
      </c>
      <c r="R115" t="s">
        <v>8236</v>
      </c>
      <c r="S115" s="2" t="s">
        <v>8039</v>
      </c>
      <c r="T115" s="2">
        <v>0</v>
      </c>
      <c r="U115" s="2"/>
    </row>
    <row r="116" spans="1:21" hidden="1">
      <c r="A116" t="s">
        <v>8565</v>
      </c>
      <c r="B116" t="s">
        <v>8781</v>
      </c>
      <c r="C116" t="s">
        <v>7879</v>
      </c>
      <c r="D116" t="s">
        <v>0</v>
      </c>
      <c r="E116">
        <v>403660</v>
      </c>
      <c r="F116" t="s">
        <v>2784</v>
      </c>
      <c r="G116" t="s">
        <v>2785</v>
      </c>
      <c r="H116" s="2">
        <v>0</v>
      </c>
      <c r="I116" s="2">
        <v>0</v>
      </c>
      <c r="J116" s="2">
        <v>0</v>
      </c>
      <c r="K116" s="2">
        <v>56.16</v>
      </c>
      <c r="L116" s="2">
        <v>0</v>
      </c>
      <c r="M116" s="2">
        <v>0</v>
      </c>
      <c r="N116" s="2">
        <v>0</v>
      </c>
      <c r="O116" s="2">
        <v>7.3007999999999997</v>
      </c>
      <c r="P116" s="2">
        <v>63.460799999999999</v>
      </c>
      <c r="Q116" t="s">
        <v>8039</v>
      </c>
      <c r="R116" t="s">
        <v>8236</v>
      </c>
      <c r="S116" s="2" t="s">
        <v>8039</v>
      </c>
      <c r="T116" s="2">
        <v>0</v>
      </c>
      <c r="U116" s="2"/>
    </row>
    <row r="117" spans="1:21" hidden="1">
      <c r="A117" t="s">
        <v>8565</v>
      </c>
      <c r="B117" t="s">
        <v>8781</v>
      </c>
      <c r="C117" t="s">
        <v>7879</v>
      </c>
      <c r="D117" t="s">
        <v>0</v>
      </c>
      <c r="E117">
        <v>18914</v>
      </c>
      <c r="F117" t="s">
        <v>1627</v>
      </c>
      <c r="G117" t="s">
        <v>1628</v>
      </c>
      <c r="H117" s="2">
        <v>1.9</v>
      </c>
      <c r="I117" s="2">
        <v>0</v>
      </c>
      <c r="J117" s="2">
        <v>0</v>
      </c>
      <c r="K117" s="2">
        <v>33.72</v>
      </c>
      <c r="L117" s="2">
        <v>0</v>
      </c>
      <c r="M117" s="2">
        <v>0</v>
      </c>
      <c r="N117" s="2">
        <v>0</v>
      </c>
      <c r="O117" s="2">
        <v>4.3836000000000004</v>
      </c>
      <c r="P117" s="2">
        <v>40.003599999999999</v>
      </c>
      <c r="Q117" t="s">
        <v>8039</v>
      </c>
      <c r="R117" t="s">
        <v>8236</v>
      </c>
      <c r="S117" s="2" t="s">
        <v>8039</v>
      </c>
      <c r="T117" s="2">
        <v>0</v>
      </c>
      <c r="U117" s="2"/>
    </row>
    <row r="118" spans="1:21" hidden="1">
      <c r="A118" t="s">
        <v>8565</v>
      </c>
      <c r="B118" t="s">
        <v>8780</v>
      </c>
      <c r="C118" t="s">
        <v>7879</v>
      </c>
      <c r="D118" t="s">
        <v>0</v>
      </c>
      <c r="E118">
        <v>15010</v>
      </c>
      <c r="F118" t="s">
        <v>8714</v>
      </c>
      <c r="G118" t="s">
        <v>8715</v>
      </c>
      <c r="H118" s="2">
        <v>0.98</v>
      </c>
      <c r="I118" s="2">
        <v>0</v>
      </c>
      <c r="J118" s="2">
        <v>0</v>
      </c>
      <c r="K118" s="2">
        <v>16.829999999999998</v>
      </c>
      <c r="L118" s="2">
        <v>0</v>
      </c>
      <c r="M118" s="2">
        <v>0</v>
      </c>
      <c r="N118" s="2">
        <v>0</v>
      </c>
      <c r="O118" s="2">
        <v>2.1879</v>
      </c>
      <c r="P118" s="2">
        <v>19.997899999999998</v>
      </c>
      <c r="Q118" t="s">
        <v>8039</v>
      </c>
      <c r="R118" t="s">
        <v>8236</v>
      </c>
      <c r="S118" s="2" t="s">
        <v>8039</v>
      </c>
      <c r="T118" s="2">
        <v>0</v>
      </c>
      <c r="U118" s="2"/>
    </row>
    <row r="119" spans="1:21" hidden="1">
      <c r="A119" t="s">
        <v>8565</v>
      </c>
      <c r="B119" t="s">
        <v>8784</v>
      </c>
      <c r="C119" t="s">
        <v>7879</v>
      </c>
      <c r="D119" t="s">
        <v>0</v>
      </c>
      <c r="E119">
        <v>9289</v>
      </c>
      <c r="F119" t="s">
        <v>1575</v>
      </c>
      <c r="G119" t="s">
        <v>1576</v>
      </c>
      <c r="H119" s="2">
        <v>1.93</v>
      </c>
      <c r="I119" s="2">
        <v>0</v>
      </c>
      <c r="J119" s="2">
        <v>0</v>
      </c>
      <c r="K119" s="2">
        <v>33.69</v>
      </c>
      <c r="L119" s="2">
        <v>0</v>
      </c>
      <c r="M119" s="2">
        <v>0</v>
      </c>
      <c r="N119" s="2">
        <v>0</v>
      </c>
      <c r="O119" s="2">
        <v>4.3796999999999997</v>
      </c>
      <c r="P119" s="2">
        <v>39.999699999999997</v>
      </c>
      <c r="Q119" t="s">
        <v>8039</v>
      </c>
      <c r="R119" t="s">
        <v>8236</v>
      </c>
      <c r="S119" s="2" t="s">
        <v>8039</v>
      </c>
      <c r="T119" s="2">
        <v>0</v>
      </c>
      <c r="U119" s="2"/>
    </row>
    <row r="120" spans="1:21" hidden="1">
      <c r="A120" t="s">
        <v>8565</v>
      </c>
      <c r="B120" t="s">
        <v>8784</v>
      </c>
      <c r="C120" t="s">
        <v>7879</v>
      </c>
      <c r="D120" t="s">
        <v>0</v>
      </c>
      <c r="E120">
        <v>1051389</v>
      </c>
      <c r="F120" t="s">
        <v>1615</v>
      </c>
      <c r="G120" t="s">
        <v>1616</v>
      </c>
      <c r="H120" s="2">
        <v>1.9</v>
      </c>
      <c r="I120" s="2">
        <v>0</v>
      </c>
      <c r="J120" s="2">
        <v>0</v>
      </c>
      <c r="K120" s="2">
        <v>33.72</v>
      </c>
      <c r="L120" s="2">
        <v>0</v>
      </c>
      <c r="M120" s="2">
        <v>0</v>
      </c>
      <c r="N120" s="2">
        <v>0</v>
      </c>
      <c r="O120" s="2">
        <v>4.3836000000000004</v>
      </c>
      <c r="P120" s="2">
        <v>40.003599999999999</v>
      </c>
      <c r="Q120" t="s">
        <v>8039</v>
      </c>
      <c r="R120" t="s">
        <v>8236</v>
      </c>
      <c r="S120" s="2" t="s">
        <v>8039</v>
      </c>
      <c r="T120" s="2">
        <v>0</v>
      </c>
      <c r="U120" s="2"/>
    </row>
    <row r="121" spans="1:21" hidden="1">
      <c r="A121" t="s">
        <v>8565</v>
      </c>
      <c r="B121" t="s">
        <v>8784</v>
      </c>
      <c r="C121" t="s">
        <v>7879</v>
      </c>
      <c r="D121" t="s">
        <v>0</v>
      </c>
      <c r="E121">
        <v>4306</v>
      </c>
      <c r="F121" t="s">
        <v>1605</v>
      </c>
      <c r="G121" t="s">
        <v>1606</v>
      </c>
      <c r="H121" s="2">
        <v>0</v>
      </c>
      <c r="I121" s="2">
        <v>0</v>
      </c>
      <c r="J121" s="2">
        <v>0</v>
      </c>
      <c r="K121" s="2">
        <v>72.48</v>
      </c>
      <c r="L121" s="2">
        <v>0</v>
      </c>
      <c r="M121" s="2">
        <v>0</v>
      </c>
      <c r="N121" s="2">
        <v>0</v>
      </c>
      <c r="O121" s="2">
        <v>9.4224000000000014</v>
      </c>
      <c r="P121" s="2">
        <v>81.9024</v>
      </c>
      <c r="Q121" t="s">
        <v>8039</v>
      </c>
      <c r="R121" t="s">
        <v>8236</v>
      </c>
      <c r="S121" s="2" t="s">
        <v>8039</v>
      </c>
      <c r="T121" s="2">
        <v>0</v>
      </c>
      <c r="U121" s="2"/>
    </row>
    <row r="122" spans="1:21" hidden="1">
      <c r="A122" t="s">
        <v>8565</v>
      </c>
      <c r="B122" t="s">
        <v>8784</v>
      </c>
      <c r="C122" t="s">
        <v>7879</v>
      </c>
      <c r="D122" t="s">
        <v>0</v>
      </c>
      <c r="E122">
        <v>332332</v>
      </c>
      <c r="F122" t="s">
        <v>1498</v>
      </c>
      <c r="G122" t="s">
        <v>1499</v>
      </c>
      <c r="H122" s="2">
        <v>0</v>
      </c>
      <c r="I122" s="2">
        <v>0</v>
      </c>
      <c r="J122" s="2">
        <v>0</v>
      </c>
      <c r="K122" s="2">
        <v>48.58</v>
      </c>
      <c r="L122" s="2">
        <v>0</v>
      </c>
      <c r="M122" s="2">
        <v>0</v>
      </c>
      <c r="N122" s="2">
        <v>0</v>
      </c>
      <c r="O122" s="2">
        <v>6.3154000000000003</v>
      </c>
      <c r="P122" s="2">
        <v>54.895399999999995</v>
      </c>
      <c r="Q122" t="s">
        <v>8039</v>
      </c>
      <c r="R122" t="s">
        <v>8236</v>
      </c>
      <c r="S122" s="2" t="s">
        <v>8039</v>
      </c>
      <c r="T122" s="2">
        <v>0</v>
      </c>
      <c r="U122" s="2"/>
    </row>
    <row r="123" spans="1:21" hidden="1">
      <c r="A123" t="s">
        <v>8565</v>
      </c>
      <c r="B123" t="s">
        <v>8784</v>
      </c>
      <c r="C123" t="s">
        <v>7879</v>
      </c>
      <c r="D123" t="s">
        <v>0</v>
      </c>
      <c r="E123">
        <v>503</v>
      </c>
      <c r="F123" t="s">
        <v>1196</v>
      </c>
      <c r="G123" t="s">
        <v>1197</v>
      </c>
      <c r="H123" s="2">
        <v>0</v>
      </c>
      <c r="I123" s="2">
        <v>0</v>
      </c>
      <c r="J123" s="2">
        <v>0</v>
      </c>
      <c r="K123" s="2">
        <v>14536.8</v>
      </c>
      <c r="L123" s="2">
        <v>0</v>
      </c>
      <c r="M123" s="2">
        <v>0</v>
      </c>
      <c r="N123" s="2">
        <v>0</v>
      </c>
      <c r="O123" s="2">
        <v>1889.7839999999999</v>
      </c>
      <c r="P123" s="2">
        <v>16426.583999999999</v>
      </c>
      <c r="Q123"/>
      <c r="R123" t="s">
        <v>8236</v>
      </c>
      <c r="S123" s="2" t="s">
        <v>8253</v>
      </c>
      <c r="T123" s="2">
        <v>145.37</v>
      </c>
      <c r="U123" s="2"/>
    </row>
    <row r="124" spans="1:21" hidden="1">
      <c r="A124" t="s">
        <v>8565</v>
      </c>
      <c r="B124" t="s">
        <v>8778</v>
      </c>
      <c r="C124" t="s">
        <v>7879</v>
      </c>
      <c r="D124" t="s">
        <v>0</v>
      </c>
      <c r="E124">
        <v>2973762</v>
      </c>
      <c r="F124" t="s">
        <v>1489</v>
      </c>
      <c r="G124" t="s">
        <v>1490</v>
      </c>
      <c r="H124" s="2">
        <v>0</v>
      </c>
      <c r="I124" s="2">
        <v>0</v>
      </c>
      <c r="J124" s="2">
        <v>0</v>
      </c>
      <c r="K124" s="2">
        <v>48.98</v>
      </c>
      <c r="L124" s="2">
        <v>0</v>
      </c>
      <c r="M124" s="2">
        <v>0</v>
      </c>
      <c r="N124" s="2">
        <v>0</v>
      </c>
      <c r="O124" s="2">
        <v>6.3673999999999999</v>
      </c>
      <c r="P124" s="2">
        <v>55.347399999999993</v>
      </c>
      <c r="Q124" t="s">
        <v>8039</v>
      </c>
      <c r="R124" t="s">
        <v>8236</v>
      </c>
      <c r="S124" s="2" t="s">
        <v>8039</v>
      </c>
      <c r="T124" s="2">
        <v>0</v>
      </c>
      <c r="U124" s="2"/>
    </row>
    <row r="125" spans="1:21" hidden="1">
      <c r="A125" t="s">
        <v>8565</v>
      </c>
      <c r="B125" t="s">
        <v>8778</v>
      </c>
      <c r="C125" t="s">
        <v>7879</v>
      </c>
      <c r="D125" t="s">
        <v>0</v>
      </c>
      <c r="E125">
        <v>31044148</v>
      </c>
      <c r="F125" t="s">
        <v>1489</v>
      </c>
      <c r="G125" t="s">
        <v>1490</v>
      </c>
      <c r="H125" s="2">
        <v>0</v>
      </c>
      <c r="I125" s="2">
        <v>0</v>
      </c>
      <c r="J125" s="2">
        <v>0</v>
      </c>
      <c r="K125" s="2">
        <v>116.78</v>
      </c>
      <c r="L125" s="2">
        <v>0</v>
      </c>
      <c r="M125" s="2">
        <v>0</v>
      </c>
      <c r="N125" s="2">
        <v>0</v>
      </c>
      <c r="O125" s="2">
        <v>15.1814</v>
      </c>
      <c r="P125" s="2">
        <v>131.9614</v>
      </c>
      <c r="Q125" t="s">
        <v>8039</v>
      </c>
      <c r="R125" t="s">
        <v>8236</v>
      </c>
      <c r="S125" s="2" t="s">
        <v>8039</v>
      </c>
      <c r="T125" s="2">
        <v>0</v>
      </c>
      <c r="U125" s="2"/>
    </row>
    <row r="126" spans="1:21" hidden="1">
      <c r="A126" t="s">
        <v>8565</v>
      </c>
      <c r="B126" t="s">
        <v>8778</v>
      </c>
      <c r="C126" t="s">
        <v>7879</v>
      </c>
      <c r="D126" t="s">
        <v>0</v>
      </c>
      <c r="E126">
        <v>2973458</v>
      </c>
      <c r="F126" t="s">
        <v>1489</v>
      </c>
      <c r="G126" t="s">
        <v>1490</v>
      </c>
      <c r="H126" s="2">
        <v>0</v>
      </c>
      <c r="I126" s="2">
        <v>0</v>
      </c>
      <c r="J126" s="2">
        <v>0</v>
      </c>
      <c r="K126" s="2">
        <v>63.19</v>
      </c>
      <c r="L126" s="2">
        <v>0</v>
      </c>
      <c r="M126" s="2">
        <v>0</v>
      </c>
      <c r="N126" s="2">
        <v>0</v>
      </c>
      <c r="O126" s="2">
        <v>8.2147000000000006</v>
      </c>
      <c r="P126" s="2">
        <v>71.404699999999991</v>
      </c>
      <c r="Q126" t="s">
        <v>8039</v>
      </c>
      <c r="R126" t="s">
        <v>8236</v>
      </c>
      <c r="S126" s="2" t="s">
        <v>8039</v>
      </c>
      <c r="T126" s="2">
        <v>0</v>
      </c>
      <c r="U126" s="2"/>
    </row>
    <row r="127" spans="1:21" hidden="1">
      <c r="A127" t="s">
        <v>8565</v>
      </c>
      <c r="B127" t="s">
        <v>8778</v>
      </c>
      <c r="C127" t="s">
        <v>7879</v>
      </c>
      <c r="D127" t="s">
        <v>0</v>
      </c>
      <c r="E127">
        <v>17529</v>
      </c>
      <c r="F127" t="s">
        <v>1514</v>
      </c>
      <c r="G127" t="s">
        <v>1515</v>
      </c>
      <c r="H127" s="2">
        <v>0</v>
      </c>
      <c r="I127" s="2">
        <v>0</v>
      </c>
      <c r="J127" s="2">
        <v>0</v>
      </c>
      <c r="K127" s="2">
        <v>230</v>
      </c>
      <c r="L127" s="2">
        <v>0</v>
      </c>
      <c r="M127" s="2">
        <v>0</v>
      </c>
      <c r="N127" s="2">
        <v>0</v>
      </c>
      <c r="O127" s="2">
        <v>29.900000000000002</v>
      </c>
      <c r="P127" s="2">
        <v>259.89999999999998</v>
      </c>
      <c r="Q127" t="s">
        <v>8039</v>
      </c>
      <c r="R127" t="s">
        <v>8236</v>
      </c>
      <c r="S127" s="2" t="s">
        <v>8253</v>
      </c>
      <c r="T127" s="2">
        <v>2.2999999999999998</v>
      </c>
      <c r="U127" s="2"/>
    </row>
    <row r="128" spans="1:21" hidden="1">
      <c r="A128" t="s">
        <v>8565</v>
      </c>
      <c r="B128" t="s">
        <v>8778</v>
      </c>
      <c r="C128" t="s">
        <v>7879</v>
      </c>
      <c r="D128" t="s">
        <v>0</v>
      </c>
      <c r="E128">
        <v>480</v>
      </c>
      <c r="F128" t="s">
        <v>1196</v>
      </c>
      <c r="G128" t="s">
        <v>1197</v>
      </c>
      <c r="H128" s="2">
        <v>0</v>
      </c>
      <c r="I128" s="2">
        <v>0</v>
      </c>
      <c r="J128" s="2">
        <v>0</v>
      </c>
      <c r="K128" s="2">
        <v>8634.1</v>
      </c>
      <c r="L128" s="2">
        <v>0</v>
      </c>
      <c r="M128" s="2">
        <v>0</v>
      </c>
      <c r="N128" s="2">
        <v>0</v>
      </c>
      <c r="O128" s="2">
        <v>1122.433</v>
      </c>
      <c r="P128" s="2">
        <v>9756.5329999999994</v>
      </c>
      <c r="Q128"/>
      <c r="R128" t="s">
        <v>8236</v>
      </c>
      <c r="S128" s="2" t="s">
        <v>8253</v>
      </c>
      <c r="T128" s="2">
        <v>86.35</v>
      </c>
      <c r="U128" s="2"/>
    </row>
    <row r="129" spans="1:21" hidden="1">
      <c r="A129" t="s">
        <v>8565</v>
      </c>
      <c r="B129" t="s">
        <v>8778</v>
      </c>
      <c r="C129" t="s">
        <v>7879</v>
      </c>
      <c r="D129" t="s">
        <v>0</v>
      </c>
      <c r="E129">
        <v>82</v>
      </c>
      <c r="F129" t="s">
        <v>7961</v>
      </c>
      <c r="G129" t="s">
        <v>7962</v>
      </c>
      <c r="H129" s="2">
        <v>0</v>
      </c>
      <c r="I129" s="2">
        <v>0</v>
      </c>
      <c r="J129" s="2">
        <v>0</v>
      </c>
      <c r="K129" s="2">
        <v>115.04</v>
      </c>
      <c r="L129" s="2">
        <v>0</v>
      </c>
      <c r="M129" s="2">
        <v>0</v>
      </c>
      <c r="N129" s="2">
        <v>0</v>
      </c>
      <c r="O129" s="2">
        <v>14.955200000000001</v>
      </c>
      <c r="P129" s="2">
        <v>129.99520000000001</v>
      </c>
      <c r="Q129" t="s">
        <v>8039</v>
      </c>
      <c r="R129" t="s">
        <v>8236</v>
      </c>
      <c r="S129" s="2" t="s">
        <v>8039</v>
      </c>
      <c r="T129" s="2">
        <v>0</v>
      </c>
      <c r="U129" s="2"/>
    </row>
    <row r="130" spans="1:21" hidden="1">
      <c r="A130" t="s">
        <v>8565</v>
      </c>
      <c r="B130" t="s">
        <v>8778</v>
      </c>
      <c r="C130" t="s">
        <v>7879</v>
      </c>
      <c r="D130" t="s">
        <v>0</v>
      </c>
      <c r="E130">
        <v>477</v>
      </c>
      <c r="F130" t="s">
        <v>1196</v>
      </c>
      <c r="G130" t="s">
        <v>1197</v>
      </c>
      <c r="H130" s="2">
        <v>0</v>
      </c>
      <c r="I130" s="2">
        <v>0</v>
      </c>
      <c r="J130" s="2">
        <v>0</v>
      </c>
      <c r="K130" s="2">
        <v>116014.8</v>
      </c>
      <c r="L130" s="2">
        <v>0</v>
      </c>
      <c r="M130" s="2">
        <v>0</v>
      </c>
      <c r="N130" s="2">
        <v>0</v>
      </c>
      <c r="O130" s="2">
        <v>15081.924000000001</v>
      </c>
      <c r="P130" s="2">
        <v>132256.87</v>
      </c>
      <c r="Q130"/>
      <c r="R130" t="s">
        <v>8236</v>
      </c>
      <c r="S130" s="2" t="s">
        <v>8253</v>
      </c>
      <c r="T130" s="2">
        <v>1160.1400000000001</v>
      </c>
      <c r="U130" s="2"/>
    </row>
    <row r="131" spans="1:21" hidden="1">
      <c r="A131" t="s">
        <v>8565</v>
      </c>
      <c r="B131" t="s">
        <v>8778</v>
      </c>
      <c r="C131" t="s">
        <v>7879</v>
      </c>
      <c r="D131" t="s">
        <v>0</v>
      </c>
      <c r="E131">
        <v>497</v>
      </c>
      <c r="F131" t="s">
        <v>1196</v>
      </c>
      <c r="G131" t="s">
        <v>1197</v>
      </c>
      <c r="H131" s="2">
        <v>0</v>
      </c>
      <c r="I131" s="2">
        <v>0</v>
      </c>
      <c r="J131" s="2">
        <v>0</v>
      </c>
      <c r="K131" s="2">
        <v>86176.2</v>
      </c>
      <c r="L131" s="2">
        <v>0</v>
      </c>
      <c r="M131" s="2">
        <v>0</v>
      </c>
      <c r="N131" s="2">
        <v>0</v>
      </c>
      <c r="O131" s="2">
        <v>11202.906000000001</v>
      </c>
      <c r="P131" s="2">
        <v>97379.106</v>
      </c>
      <c r="Q131"/>
      <c r="R131" t="s">
        <v>8236</v>
      </c>
      <c r="S131" s="2" t="s">
        <v>8253</v>
      </c>
      <c r="T131" s="2">
        <v>861.76</v>
      </c>
      <c r="U131" s="2"/>
    </row>
    <row r="132" spans="1:21" hidden="1">
      <c r="A132" t="s">
        <v>8565</v>
      </c>
      <c r="B132" t="s">
        <v>8826</v>
      </c>
      <c r="C132" t="s">
        <v>7879</v>
      </c>
      <c r="D132" t="s">
        <v>0</v>
      </c>
      <c r="E132">
        <v>426530</v>
      </c>
      <c r="F132" t="s">
        <v>1584</v>
      </c>
      <c r="G132" t="s">
        <v>1585</v>
      </c>
      <c r="H132" s="2">
        <v>0</v>
      </c>
      <c r="I132" s="2">
        <v>0</v>
      </c>
      <c r="J132" s="2">
        <v>0</v>
      </c>
      <c r="K132" s="2">
        <v>224.78</v>
      </c>
      <c r="L132" s="2">
        <v>0</v>
      </c>
      <c r="M132" s="2">
        <v>0</v>
      </c>
      <c r="N132" s="2">
        <v>0</v>
      </c>
      <c r="O132" s="2">
        <v>29.221400000000003</v>
      </c>
      <c r="P132" s="2">
        <v>254.00139999999999</v>
      </c>
      <c r="Q132" t="s">
        <v>8039</v>
      </c>
      <c r="R132" t="s">
        <v>8236</v>
      </c>
      <c r="S132" s="2" t="s">
        <v>8253</v>
      </c>
      <c r="T132" s="2">
        <v>2.25</v>
      </c>
      <c r="U132" s="2"/>
    </row>
    <row r="133" spans="1:21" hidden="1">
      <c r="A133" t="s">
        <v>8565</v>
      </c>
      <c r="B133" t="s">
        <v>8826</v>
      </c>
      <c r="C133" t="s">
        <v>7879</v>
      </c>
      <c r="D133" t="s">
        <v>0</v>
      </c>
      <c r="E133">
        <v>175</v>
      </c>
      <c r="F133" t="s">
        <v>8827</v>
      </c>
      <c r="G133" t="s">
        <v>8828</v>
      </c>
      <c r="H133" s="2">
        <v>0</v>
      </c>
      <c r="I133" s="2">
        <v>0</v>
      </c>
      <c r="J133" s="2">
        <v>0</v>
      </c>
      <c r="K133" s="2">
        <v>796.46</v>
      </c>
      <c r="L133" s="2">
        <v>0</v>
      </c>
      <c r="M133" s="2">
        <v>0</v>
      </c>
      <c r="N133" s="2">
        <v>0</v>
      </c>
      <c r="O133" s="2">
        <v>103.53980000000001</v>
      </c>
      <c r="P133" s="2">
        <v>899.99980000000005</v>
      </c>
      <c r="Q133" t="s">
        <v>8039</v>
      </c>
      <c r="R133" t="s">
        <v>8236</v>
      </c>
      <c r="S133" s="2" t="s">
        <v>8039</v>
      </c>
      <c r="T133" s="2">
        <v>0</v>
      </c>
      <c r="U133" s="2"/>
    </row>
    <row r="134" spans="1:21" hidden="1">
      <c r="A134" t="s">
        <v>8565</v>
      </c>
      <c r="B134" t="s">
        <v>8826</v>
      </c>
      <c r="C134" t="s">
        <v>7879</v>
      </c>
      <c r="D134" t="s">
        <v>0</v>
      </c>
      <c r="E134">
        <v>2241089</v>
      </c>
      <c r="F134" t="s">
        <v>1489</v>
      </c>
      <c r="G134" t="s">
        <v>1490</v>
      </c>
      <c r="H134" s="2">
        <v>0</v>
      </c>
      <c r="I134" s="2">
        <v>0</v>
      </c>
      <c r="J134" s="2">
        <v>0</v>
      </c>
      <c r="K134" s="2">
        <v>8.27</v>
      </c>
      <c r="L134" s="2">
        <v>0</v>
      </c>
      <c r="M134" s="2">
        <v>0</v>
      </c>
      <c r="N134" s="2">
        <v>0</v>
      </c>
      <c r="O134" s="2">
        <v>1.0750999999999999</v>
      </c>
      <c r="P134" s="2">
        <v>9.3450999999999986</v>
      </c>
      <c r="Q134" t="s">
        <v>8039</v>
      </c>
      <c r="R134" t="s">
        <v>8236</v>
      </c>
      <c r="S134" s="2" t="s">
        <v>8039</v>
      </c>
      <c r="T134" s="2">
        <v>0</v>
      </c>
      <c r="U134" s="2"/>
    </row>
    <row r="135" spans="1:21" hidden="1">
      <c r="A135" t="s">
        <v>8565</v>
      </c>
      <c r="B135" t="s">
        <v>8777</v>
      </c>
      <c r="C135" t="s">
        <v>7879</v>
      </c>
      <c r="D135" t="s">
        <v>0</v>
      </c>
      <c r="E135">
        <v>1729</v>
      </c>
      <c r="F135" t="s">
        <v>7717</v>
      </c>
      <c r="G135" t="s">
        <v>7718</v>
      </c>
      <c r="H135" s="2">
        <v>0</v>
      </c>
      <c r="I135" s="2">
        <v>0</v>
      </c>
      <c r="J135" s="2">
        <v>0</v>
      </c>
      <c r="K135" s="2">
        <v>440</v>
      </c>
      <c r="L135" s="2">
        <v>0</v>
      </c>
      <c r="M135" s="2">
        <v>0</v>
      </c>
      <c r="N135" s="2">
        <v>0</v>
      </c>
      <c r="O135" s="2">
        <v>57.2</v>
      </c>
      <c r="P135" s="2">
        <v>497.2</v>
      </c>
      <c r="Q135" t="s">
        <v>8039</v>
      </c>
      <c r="R135" t="s">
        <v>8236</v>
      </c>
      <c r="S135" s="2" t="s">
        <v>8039</v>
      </c>
      <c r="T135" s="2">
        <v>0</v>
      </c>
      <c r="U135" s="2"/>
    </row>
    <row r="136" spans="1:21" hidden="1">
      <c r="A136" t="s">
        <v>8565</v>
      </c>
      <c r="B136" t="s">
        <v>8777</v>
      </c>
      <c r="C136" t="s">
        <v>7879</v>
      </c>
      <c r="D136" t="s">
        <v>0</v>
      </c>
      <c r="E136">
        <v>3791</v>
      </c>
      <c r="F136" t="s">
        <v>8580</v>
      </c>
      <c r="G136" t="s">
        <v>8581</v>
      </c>
      <c r="H136" s="2">
        <v>0</v>
      </c>
      <c r="I136" s="2">
        <v>0</v>
      </c>
      <c r="J136" s="2">
        <v>0</v>
      </c>
      <c r="K136" s="2">
        <v>218.77</v>
      </c>
      <c r="L136" s="2">
        <v>0</v>
      </c>
      <c r="M136" s="2">
        <v>0</v>
      </c>
      <c r="N136" s="2">
        <v>0</v>
      </c>
      <c r="O136" s="2">
        <v>28.440100000000001</v>
      </c>
      <c r="P136" s="2">
        <v>247.21010000000001</v>
      </c>
      <c r="Q136" t="s">
        <v>8039</v>
      </c>
      <c r="R136" t="s">
        <v>8236</v>
      </c>
      <c r="S136" s="2" t="s">
        <v>8039</v>
      </c>
      <c r="T136" s="2">
        <v>0</v>
      </c>
      <c r="U136" s="2"/>
    </row>
    <row r="137" spans="1:21" hidden="1">
      <c r="A137" t="s">
        <v>8565</v>
      </c>
      <c r="B137" t="s">
        <v>8777</v>
      </c>
      <c r="C137" t="s">
        <v>7879</v>
      </c>
      <c r="D137" t="s">
        <v>0</v>
      </c>
      <c r="E137">
        <v>507996</v>
      </c>
      <c r="F137" t="s">
        <v>1496</v>
      </c>
      <c r="G137" t="s">
        <v>1497</v>
      </c>
      <c r="H137" s="2">
        <v>1.97</v>
      </c>
      <c r="I137" s="2">
        <v>0</v>
      </c>
      <c r="J137" s="2">
        <v>0</v>
      </c>
      <c r="K137" s="2">
        <v>33.659999999999997</v>
      </c>
      <c r="L137" s="2">
        <v>0</v>
      </c>
      <c r="M137" s="2">
        <v>0</v>
      </c>
      <c r="N137" s="2">
        <v>0</v>
      </c>
      <c r="O137" s="2">
        <v>4.3757999999999999</v>
      </c>
      <c r="P137" s="2">
        <v>40.005799999999994</v>
      </c>
      <c r="Q137" t="s">
        <v>8039</v>
      </c>
      <c r="R137" t="s">
        <v>8236</v>
      </c>
      <c r="S137" s="2" t="s">
        <v>8039</v>
      </c>
      <c r="T137" s="2">
        <v>0</v>
      </c>
      <c r="U137" s="2"/>
    </row>
    <row r="138" spans="1:21" hidden="1">
      <c r="A138" t="s">
        <v>8565</v>
      </c>
      <c r="B138" t="s">
        <v>8777</v>
      </c>
      <c r="C138" t="s">
        <v>7879</v>
      </c>
      <c r="D138" t="s">
        <v>0</v>
      </c>
      <c r="E138">
        <v>17484</v>
      </c>
      <c r="F138" t="s">
        <v>1514</v>
      </c>
      <c r="G138" t="s">
        <v>1515</v>
      </c>
      <c r="H138" s="2">
        <v>0</v>
      </c>
      <c r="I138" s="2">
        <v>0</v>
      </c>
      <c r="J138" s="2">
        <v>0</v>
      </c>
      <c r="K138" s="2">
        <v>1073</v>
      </c>
      <c r="L138" s="2">
        <v>0</v>
      </c>
      <c r="M138" s="2">
        <v>0</v>
      </c>
      <c r="N138" s="2">
        <v>0</v>
      </c>
      <c r="O138" s="2">
        <v>139.49</v>
      </c>
      <c r="P138" s="2">
        <v>1212.49</v>
      </c>
      <c r="Q138" t="s">
        <v>8039</v>
      </c>
      <c r="R138" t="s">
        <v>8236</v>
      </c>
      <c r="S138" s="2" t="s">
        <v>8253</v>
      </c>
      <c r="T138" s="2">
        <v>10.73</v>
      </c>
      <c r="U138" s="2"/>
    </row>
    <row r="139" spans="1:21" hidden="1">
      <c r="A139" t="s">
        <v>8565</v>
      </c>
      <c r="B139" t="s">
        <v>8777</v>
      </c>
      <c r="C139" t="s">
        <v>7879</v>
      </c>
      <c r="D139" t="s">
        <v>0</v>
      </c>
      <c r="E139">
        <v>476</v>
      </c>
      <c r="F139" t="s">
        <v>1196</v>
      </c>
      <c r="G139" t="s">
        <v>1197</v>
      </c>
      <c r="H139" s="2">
        <v>0</v>
      </c>
      <c r="I139" s="2">
        <v>0</v>
      </c>
      <c r="J139" s="2">
        <v>0</v>
      </c>
      <c r="K139" s="2">
        <v>11188.4</v>
      </c>
      <c r="L139" s="2">
        <v>0</v>
      </c>
      <c r="M139" s="2">
        <v>0</v>
      </c>
      <c r="N139" s="2">
        <v>0</v>
      </c>
      <c r="O139" s="2">
        <v>1454.492</v>
      </c>
      <c r="P139" s="2">
        <v>12642.892</v>
      </c>
      <c r="Q139"/>
      <c r="R139" t="s">
        <v>8236</v>
      </c>
      <c r="S139" s="2" t="s">
        <v>8253</v>
      </c>
      <c r="T139" s="2">
        <v>111.88</v>
      </c>
      <c r="U139" s="2"/>
    </row>
    <row r="140" spans="1:21" hidden="1">
      <c r="A140" t="s">
        <v>8565</v>
      </c>
      <c r="B140" t="s">
        <v>8776</v>
      </c>
      <c r="C140" t="s">
        <v>7879</v>
      </c>
      <c r="D140" t="s">
        <v>0</v>
      </c>
      <c r="E140">
        <v>15</v>
      </c>
      <c r="F140" t="s">
        <v>8334</v>
      </c>
      <c r="G140" t="s">
        <v>8335</v>
      </c>
      <c r="H140" s="2">
        <v>0</v>
      </c>
      <c r="I140" s="2">
        <v>0</v>
      </c>
      <c r="J140" s="2">
        <v>0</v>
      </c>
      <c r="K140" s="2">
        <v>1085</v>
      </c>
      <c r="L140" s="2">
        <v>0</v>
      </c>
      <c r="M140" s="2">
        <v>0</v>
      </c>
      <c r="N140" s="2">
        <v>0</v>
      </c>
      <c r="O140" s="2">
        <v>141.05000000000001</v>
      </c>
      <c r="P140" s="2">
        <v>1226.05</v>
      </c>
      <c r="Q140" t="s">
        <v>8039</v>
      </c>
      <c r="R140" t="s">
        <v>8236</v>
      </c>
      <c r="S140" s="2" t="s">
        <v>8039</v>
      </c>
      <c r="T140" s="2">
        <v>0</v>
      </c>
      <c r="U140" s="2"/>
    </row>
    <row r="141" spans="1:21" hidden="1">
      <c r="A141" t="s">
        <v>8565</v>
      </c>
      <c r="B141" t="s">
        <v>8776</v>
      </c>
      <c r="C141" t="s">
        <v>7879</v>
      </c>
      <c r="D141" t="s">
        <v>0</v>
      </c>
      <c r="E141">
        <v>451</v>
      </c>
      <c r="F141" t="s">
        <v>1196</v>
      </c>
      <c r="G141" t="s">
        <v>1197</v>
      </c>
      <c r="H141" s="2">
        <v>0</v>
      </c>
      <c r="I141" s="2">
        <v>0</v>
      </c>
      <c r="J141" s="2">
        <v>0</v>
      </c>
      <c r="K141" s="2">
        <v>34557.599999999999</v>
      </c>
      <c r="L141" s="2">
        <v>0</v>
      </c>
      <c r="M141" s="2">
        <v>0</v>
      </c>
      <c r="N141" s="2">
        <v>0</v>
      </c>
      <c r="O141" s="2">
        <v>4492.4880000000003</v>
      </c>
      <c r="P141" s="2">
        <v>39050.087999999996</v>
      </c>
      <c r="Q141"/>
      <c r="R141" t="s">
        <v>8236</v>
      </c>
      <c r="S141" s="2" t="s">
        <v>8253</v>
      </c>
      <c r="T141" s="2">
        <v>345.57</v>
      </c>
      <c r="U141" s="2"/>
    </row>
    <row r="142" spans="1:21" hidden="1">
      <c r="A142" t="s">
        <v>8565</v>
      </c>
      <c r="B142" t="s">
        <v>8776</v>
      </c>
      <c r="C142" t="s">
        <v>7879</v>
      </c>
      <c r="D142" t="s">
        <v>0</v>
      </c>
      <c r="E142">
        <v>452</v>
      </c>
      <c r="F142" t="s">
        <v>1196</v>
      </c>
      <c r="G142" t="s">
        <v>1197</v>
      </c>
      <c r="H142" s="2">
        <v>0</v>
      </c>
      <c r="I142" s="2">
        <v>0</v>
      </c>
      <c r="J142" s="2">
        <v>0</v>
      </c>
      <c r="K142" s="2">
        <v>26353.8</v>
      </c>
      <c r="L142" s="2">
        <v>0</v>
      </c>
      <c r="M142" s="2">
        <v>0</v>
      </c>
      <c r="N142" s="2">
        <v>0</v>
      </c>
      <c r="O142" s="2">
        <v>3425.9940000000001</v>
      </c>
      <c r="P142" s="2">
        <v>29779.793999999998</v>
      </c>
      <c r="Q142"/>
      <c r="R142" t="s">
        <v>8236</v>
      </c>
      <c r="S142" s="2" t="s">
        <v>8253</v>
      </c>
      <c r="T142" s="2">
        <v>263.52999999999997</v>
      </c>
      <c r="U142" s="2"/>
    </row>
    <row r="143" spans="1:21" hidden="1">
      <c r="A143" t="s">
        <v>8565</v>
      </c>
      <c r="B143" t="s">
        <v>8776</v>
      </c>
      <c r="C143" t="s">
        <v>7879</v>
      </c>
      <c r="D143" t="s">
        <v>0</v>
      </c>
      <c r="E143">
        <v>433</v>
      </c>
      <c r="F143" t="s">
        <v>1196</v>
      </c>
      <c r="G143" t="s">
        <v>1197</v>
      </c>
      <c r="H143" s="2">
        <v>0</v>
      </c>
      <c r="I143" s="2">
        <v>0</v>
      </c>
      <c r="J143" s="2">
        <v>0</v>
      </c>
      <c r="K143" s="2">
        <v>58007.4</v>
      </c>
      <c r="L143" s="2">
        <v>0</v>
      </c>
      <c r="M143" s="2">
        <v>0</v>
      </c>
      <c r="N143" s="2">
        <v>0</v>
      </c>
      <c r="O143" s="2">
        <v>7540.9620000000004</v>
      </c>
      <c r="P143" s="2">
        <v>65548.362000000008</v>
      </c>
      <c r="Q143"/>
      <c r="R143" t="s">
        <v>8236</v>
      </c>
      <c r="S143" s="2" t="s">
        <v>8253</v>
      </c>
      <c r="T143" s="2">
        <v>580.07000000000005</v>
      </c>
      <c r="U143" s="2"/>
    </row>
    <row r="144" spans="1:21" hidden="1">
      <c r="A144" t="s">
        <v>8565</v>
      </c>
      <c r="B144" t="s">
        <v>8776</v>
      </c>
      <c r="C144" t="s">
        <v>7879</v>
      </c>
      <c r="D144" t="s">
        <v>0</v>
      </c>
      <c r="E144">
        <v>137357</v>
      </c>
      <c r="F144" t="s">
        <v>1496</v>
      </c>
      <c r="G144" t="s">
        <v>1497</v>
      </c>
      <c r="H144" s="2">
        <v>0.99</v>
      </c>
      <c r="I144" s="2">
        <v>0</v>
      </c>
      <c r="J144" s="2">
        <v>0</v>
      </c>
      <c r="K144" s="2">
        <v>16.82</v>
      </c>
      <c r="L144" s="2">
        <v>0</v>
      </c>
      <c r="M144" s="2">
        <v>0</v>
      </c>
      <c r="N144" s="2">
        <v>0</v>
      </c>
      <c r="O144" s="2">
        <v>2.1866000000000003</v>
      </c>
      <c r="P144" s="2">
        <v>19.996600000000001</v>
      </c>
      <c r="Q144" t="s">
        <v>8039</v>
      </c>
      <c r="R144" t="s">
        <v>8236</v>
      </c>
      <c r="S144" s="2" t="s">
        <v>8039</v>
      </c>
      <c r="T144" s="2">
        <v>0</v>
      </c>
      <c r="U144" s="2"/>
    </row>
    <row r="145" spans="1:21" hidden="1">
      <c r="A145" t="s">
        <v>8565</v>
      </c>
      <c r="B145" t="s">
        <v>8776</v>
      </c>
      <c r="C145" t="s">
        <v>7879</v>
      </c>
      <c r="D145" t="s">
        <v>0</v>
      </c>
      <c r="E145">
        <v>1862</v>
      </c>
      <c r="F145" t="s">
        <v>1653</v>
      </c>
      <c r="G145" t="s">
        <v>1654</v>
      </c>
      <c r="H145" s="2">
        <v>0</v>
      </c>
      <c r="I145" s="2">
        <v>0</v>
      </c>
      <c r="J145" s="2">
        <v>0</v>
      </c>
      <c r="K145" s="2">
        <v>8.49</v>
      </c>
      <c r="L145" s="2">
        <v>0</v>
      </c>
      <c r="M145" s="2">
        <v>0</v>
      </c>
      <c r="N145" s="2">
        <v>0</v>
      </c>
      <c r="O145" s="2">
        <v>1.1037000000000001</v>
      </c>
      <c r="P145" s="2">
        <v>9.5937000000000001</v>
      </c>
      <c r="Q145" t="s">
        <v>8039</v>
      </c>
      <c r="R145" t="s">
        <v>8236</v>
      </c>
      <c r="S145" s="2" t="s">
        <v>8039</v>
      </c>
      <c r="T145" s="2">
        <v>0</v>
      </c>
      <c r="U145" s="2"/>
    </row>
    <row r="146" spans="1:21" hidden="1">
      <c r="A146" t="s">
        <v>8565</v>
      </c>
      <c r="B146" t="s">
        <v>8776</v>
      </c>
      <c r="C146" t="s">
        <v>7879</v>
      </c>
      <c r="D146" t="s">
        <v>0</v>
      </c>
      <c r="E146">
        <v>156</v>
      </c>
      <c r="F146" t="s">
        <v>8824</v>
      </c>
      <c r="G146" t="s">
        <v>8825</v>
      </c>
      <c r="H146" s="2">
        <v>0</v>
      </c>
      <c r="I146" s="2">
        <v>0</v>
      </c>
      <c r="J146" s="2">
        <v>0</v>
      </c>
      <c r="K146" s="2">
        <v>2940</v>
      </c>
      <c r="L146" s="2">
        <v>0</v>
      </c>
      <c r="M146" s="2">
        <v>0</v>
      </c>
      <c r="N146" s="2">
        <v>0</v>
      </c>
      <c r="O146" s="2">
        <v>382.2</v>
      </c>
      <c r="P146" s="2">
        <v>3322.2</v>
      </c>
      <c r="Q146" t="s">
        <v>8039</v>
      </c>
      <c r="R146" t="s">
        <v>8236</v>
      </c>
      <c r="S146" s="2" t="s">
        <v>8039</v>
      </c>
      <c r="T146" s="2">
        <v>0</v>
      </c>
      <c r="U146" s="2"/>
    </row>
    <row r="147" spans="1:21" hidden="1">
      <c r="A147" t="s">
        <v>8565</v>
      </c>
      <c r="B147" t="s">
        <v>8776</v>
      </c>
      <c r="C147" t="s">
        <v>7879</v>
      </c>
      <c r="D147" t="s">
        <v>0</v>
      </c>
      <c r="E147">
        <v>3975</v>
      </c>
      <c r="F147" t="s">
        <v>8837</v>
      </c>
      <c r="G147" t="s">
        <v>8823</v>
      </c>
      <c r="H147" s="2">
        <v>1.48</v>
      </c>
      <c r="I147" s="2">
        <v>0</v>
      </c>
      <c r="J147" s="2">
        <v>0</v>
      </c>
      <c r="K147" s="2">
        <v>27</v>
      </c>
      <c r="L147" s="2">
        <v>0</v>
      </c>
      <c r="M147" s="2">
        <v>0</v>
      </c>
      <c r="N147" s="2">
        <v>0</v>
      </c>
      <c r="O147" s="2">
        <v>3.5100000000000002</v>
      </c>
      <c r="P147" s="2">
        <v>31.990000000000002</v>
      </c>
      <c r="Q147" t="s">
        <v>8039</v>
      </c>
      <c r="R147" t="s">
        <v>8236</v>
      </c>
      <c r="S147" s="2" t="s">
        <v>8039</v>
      </c>
      <c r="T147" s="2">
        <v>0</v>
      </c>
      <c r="U147" s="2"/>
    </row>
    <row r="148" spans="1:21" hidden="1">
      <c r="A148" t="s">
        <v>8565</v>
      </c>
      <c r="B148" t="s">
        <v>8775</v>
      </c>
      <c r="C148" t="s">
        <v>7879</v>
      </c>
      <c r="D148" t="s">
        <v>0</v>
      </c>
      <c r="E148">
        <v>3104687</v>
      </c>
      <c r="F148" t="s">
        <v>1489</v>
      </c>
      <c r="G148" t="s">
        <v>1490</v>
      </c>
      <c r="H148" s="2">
        <v>0</v>
      </c>
      <c r="I148" s="2">
        <v>0</v>
      </c>
      <c r="J148" s="2">
        <v>0</v>
      </c>
      <c r="K148" s="2">
        <v>24.62</v>
      </c>
      <c r="L148" s="2">
        <v>0</v>
      </c>
      <c r="M148" s="2">
        <v>0</v>
      </c>
      <c r="N148" s="2">
        <v>0</v>
      </c>
      <c r="O148" s="2">
        <v>3.2006000000000001</v>
      </c>
      <c r="P148" s="2">
        <v>27.820600000000002</v>
      </c>
      <c r="Q148" t="s">
        <v>8039</v>
      </c>
      <c r="R148" t="s">
        <v>8236</v>
      </c>
      <c r="S148" s="2" t="s">
        <v>8039</v>
      </c>
      <c r="T148" s="2">
        <v>0</v>
      </c>
      <c r="U148" s="2"/>
    </row>
    <row r="149" spans="1:21" hidden="1">
      <c r="A149" t="s">
        <v>8565</v>
      </c>
      <c r="B149" t="s">
        <v>8775</v>
      </c>
      <c r="C149" t="s">
        <v>7879</v>
      </c>
      <c r="D149" t="s">
        <v>0</v>
      </c>
      <c r="E149">
        <v>1304</v>
      </c>
      <c r="F149" t="s">
        <v>935</v>
      </c>
      <c r="G149" t="s">
        <v>936</v>
      </c>
      <c r="H149" s="2">
        <v>0</v>
      </c>
      <c r="I149" s="2">
        <v>0</v>
      </c>
      <c r="J149" s="2">
        <v>0</v>
      </c>
      <c r="K149" s="2">
        <v>27.66</v>
      </c>
      <c r="L149" s="2">
        <v>0</v>
      </c>
      <c r="M149" s="2">
        <v>0</v>
      </c>
      <c r="N149" s="2">
        <v>0</v>
      </c>
      <c r="O149" s="2">
        <v>3.5958000000000001</v>
      </c>
      <c r="P149" s="2">
        <v>31.255800000000001</v>
      </c>
      <c r="Q149" t="s">
        <v>8039</v>
      </c>
      <c r="R149" t="s">
        <v>8236</v>
      </c>
      <c r="S149" s="2" t="s">
        <v>8039</v>
      </c>
      <c r="T149" s="2">
        <v>0</v>
      </c>
      <c r="U149" s="2"/>
    </row>
    <row r="150" spans="1:21" hidden="1">
      <c r="A150" t="s">
        <v>8565</v>
      </c>
      <c r="B150" t="s">
        <v>8775</v>
      </c>
      <c r="C150" t="s">
        <v>7879</v>
      </c>
      <c r="D150" t="s">
        <v>0</v>
      </c>
      <c r="E150">
        <v>845936</v>
      </c>
      <c r="F150" t="s">
        <v>39</v>
      </c>
      <c r="G150" t="s">
        <v>1591</v>
      </c>
      <c r="H150" s="2">
        <v>2.21</v>
      </c>
      <c r="I150" s="2">
        <v>0</v>
      </c>
      <c r="J150" s="2">
        <v>0</v>
      </c>
      <c r="K150" s="2">
        <v>37.869999999999997</v>
      </c>
      <c r="L150" s="2">
        <v>0</v>
      </c>
      <c r="M150" s="2">
        <v>0</v>
      </c>
      <c r="N150" s="2">
        <v>0</v>
      </c>
      <c r="O150" s="2">
        <v>4.9230999999999998</v>
      </c>
      <c r="P150" s="2">
        <v>45.003099999999996</v>
      </c>
      <c r="Q150" t="s">
        <v>8039</v>
      </c>
      <c r="R150" t="s">
        <v>8236</v>
      </c>
      <c r="S150" s="2" t="s">
        <v>8039</v>
      </c>
      <c r="T150" s="2">
        <v>0</v>
      </c>
      <c r="U150" s="2"/>
    </row>
    <row r="151" spans="1:21" hidden="1">
      <c r="A151" t="s">
        <v>8565</v>
      </c>
      <c r="B151" t="s">
        <v>8775</v>
      </c>
      <c r="C151" t="s">
        <v>7879</v>
      </c>
      <c r="D151" t="s">
        <v>0</v>
      </c>
      <c r="E151">
        <v>414</v>
      </c>
      <c r="F151" t="s">
        <v>1196</v>
      </c>
      <c r="G151" t="s">
        <v>1197</v>
      </c>
      <c r="H151" s="2">
        <v>0</v>
      </c>
      <c r="I151" s="2">
        <v>0</v>
      </c>
      <c r="J151" s="2">
        <v>0</v>
      </c>
      <c r="K151" s="2">
        <v>7708</v>
      </c>
      <c r="L151" s="2">
        <v>0</v>
      </c>
      <c r="M151" s="2">
        <v>0</v>
      </c>
      <c r="N151" s="2">
        <v>0</v>
      </c>
      <c r="O151" s="2">
        <v>1002.0400000000001</v>
      </c>
      <c r="P151" s="2">
        <v>8710.0400000000009</v>
      </c>
      <c r="Q151"/>
      <c r="R151" t="s">
        <v>8236</v>
      </c>
      <c r="S151" s="2" t="s">
        <v>8253</v>
      </c>
      <c r="T151" s="2">
        <v>77.08</v>
      </c>
      <c r="U151" s="2"/>
    </row>
    <row r="152" spans="1:21" hidden="1">
      <c r="A152" t="s">
        <v>8565</v>
      </c>
      <c r="B152" t="s">
        <v>8775</v>
      </c>
      <c r="C152" t="s">
        <v>7879</v>
      </c>
      <c r="D152" t="s">
        <v>0</v>
      </c>
      <c r="E152">
        <v>1073024</v>
      </c>
      <c r="F152" t="s">
        <v>1526</v>
      </c>
      <c r="G152" t="s">
        <v>1527</v>
      </c>
      <c r="H152" s="2">
        <v>1.67</v>
      </c>
      <c r="I152" s="2">
        <v>0</v>
      </c>
      <c r="J152" s="2">
        <v>0</v>
      </c>
      <c r="K152" s="2">
        <v>30.38</v>
      </c>
      <c r="L152" s="2">
        <v>0</v>
      </c>
      <c r="M152" s="2">
        <v>0</v>
      </c>
      <c r="N152" s="2">
        <v>0</v>
      </c>
      <c r="O152" s="2">
        <v>3.9493999999999998</v>
      </c>
      <c r="P152" s="2">
        <v>35.999399999999994</v>
      </c>
      <c r="Q152" t="s">
        <v>8039</v>
      </c>
      <c r="R152" t="s">
        <v>8236</v>
      </c>
      <c r="S152" s="2" t="s">
        <v>8039</v>
      </c>
      <c r="T152" s="2">
        <v>0</v>
      </c>
      <c r="U152" s="2"/>
    </row>
    <row r="153" spans="1:21" hidden="1">
      <c r="A153" t="s">
        <v>8565</v>
      </c>
      <c r="B153" t="s">
        <v>8775</v>
      </c>
      <c r="C153" t="s">
        <v>7879</v>
      </c>
      <c r="D153" t="s">
        <v>0</v>
      </c>
      <c r="E153">
        <v>55508</v>
      </c>
      <c r="F153" t="s">
        <v>1718</v>
      </c>
      <c r="G153" t="s">
        <v>1719</v>
      </c>
      <c r="H153" s="2">
        <v>3.41</v>
      </c>
      <c r="I153" s="2">
        <v>0</v>
      </c>
      <c r="J153" s="2">
        <v>0</v>
      </c>
      <c r="K153" s="2">
        <v>58.92</v>
      </c>
      <c r="L153" s="2">
        <v>0</v>
      </c>
      <c r="M153" s="2">
        <v>0</v>
      </c>
      <c r="N153" s="2">
        <v>0</v>
      </c>
      <c r="O153" s="2">
        <v>7.6596000000000002</v>
      </c>
      <c r="P153" s="2">
        <v>69.989599999999996</v>
      </c>
      <c r="Q153" t="s">
        <v>8039</v>
      </c>
      <c r="R153" t="s">
        <v>8236</v>
      </c>
      <c r="S153" s="2" t="s">
        <v>8039</v>
      </c>
      <c r="T153" s="2">
        <v>0</v>
      </c>
      <c r="U153" s="2"/>
    </row>
    <row r="154" spans="1:21" hidden="1">
      <c r="A154" t="s">
        <v>8565</v>
      </c>
      <c r="B154" t="s">
        <v>8775</v>
      </c>
      <c r="C154" t="s">
        <v>7879</v>
      </c>
      <c r="D154" t="s">
        <v>0</v>
      </c>
      <c r="E154">
        <v>58</v>
      </c>
      <c r="F154" t="s">
        <v>7896</v>
      </c>
      <c r="G154" t="s">
        <v>7897</v>
      </c>
      <c r="H154" s="2">
        <v>0</v>
      </c>
      <c r="I154" s="2">
        <v>0</v>
      </c>
      <c r="J154" s="2">
        <v>0</v>
      </c>
      <c r="K154" s="2">
        <v>197</v>
      </c>
      <c r="L154" s="2">
        <v>0</v>
      </c>
      <c r="M154" s="2">
        <v>0</v>
      </c>
      <c r="N154" s="2">
        <v>0</v>
      </c>
      <c r="O154" s="2">
        <v>25.61</v>
      </c>
      <c r="P154" s="2">
        <v>222.61</v>
      </c>
      <c r="Q154" t="s">
        <v>8039</v>
      </c>
      <c r="R154" t="s">
        <v>8236</v>
      </c>
      <c r="S154" s="2" t="s">
        <v>8039</v>
      </c>
      <c r="T154" s="2">
        <v>0</v>
      </c>
      <c r="U154" s="2"/>
    </row>
    <row r="155" spans="1:21" hidden="1">
      <c r="A155" t="s">
        <v>8565</v>
      </c>
      <c r="B155" t="s">
        <v>8775</v>
      </c>
      <c r="C155" t="s">
        <v>7879</v>
      </c>
      <c r="D155" t="s">
        <v>0</v>
      </c>
      <c r="E155">
        <v>43</v>
      </c>
      <c r="F155" t="s">
        <v>7696</v>
      </c>
      <c r="G155" t="s">
        <v>7697</v>
      </c>
      <c r="H155" s="2">
        <v>0</v>
      </c>
      <c r="I155" s="2">
        <v>0</v>
      </c>
      <c r="J155" s="2">
        <v>0</v>
      </c>
      <c r="K155" s="2">
        <v>52</v>
      </c>
      <c r="L155" s="2">
        <v>0</v>
      </c>
      <c r="M155" s="2">
        <v>0</v>
      </c>
      <c r="N155" s="2">
        <v>0</v>
      </c>
      <c r="O155" s="2">
        <v>6.76</v>
      </c>
      <c r="P155" s="2">
        <v>58.76</v>
      </c>
      <c r="Q155" t="s">
        <v>8039</v>
      </c>
      <c r="R155" t="s">
        <v>8236</v>
      </c>
      <c r="S155" s="2" t="s">
        <v>8039</v>
      </c>
      <c r="T155" s="2">
        <v>0</v>
      </c>
      <c r="U155" s="2"/>
    </row>
    <row r="156" spans="1:21" hidden="1">
      <c r="A156" t="s">
        <v>8565</v>
      </c>
      <c r="B156" t="s">
        <v>8774</v>
      </c>
      <c r="C156" t="s">
        <v>7879</v>
      </c>
      <c r="D156" t="s">
        <v>0</v>
      </c>
      <c r="E156">
        <v>2972898</v>
      </c>
      <c r="F156" t="s">
        <v>1489</v>
      </c>
      <c r="G156" t="s">
        <v>1490</v>
      </c>
      <c r="H156" s="2">
        <v>0</v>
      </c>
      <c r="I156" s="2">
        <v>0</v>
      </c>
      <c r="J156" s="2">
        <v>0</v>
      </c>
      <c r="K156" s="2">
        <v>224.35</v>
      </c>
      <c r="L156" s="2">
        <v>0</v>
      </c>
      <c r="M156" s="2">
        <v>0</v>
      </c>
      <c r="N156" s="2">
        <v>0</v>
      </c>
      <c r="O156" s="2">
        <v>29.165500000000002</v>
      </c>
      <c r="P156" s="2">
        <v>253.5155</v>
      </c>
      <c r="Q156" t="s">
        <v>8039</v>
      </c>
      <c r="R156" t="s">
        <v>8236</v>
      </c>
      <c r="S156" s="2" t="s">
        <v>8039</v>
      </c>
      <c r="T156" s="2">
        <v>0</v>
      </c>
      <c r="U156" s="2"/>
    </row>
    <row r="157" spans="1:21" hidden="1">
      <c r="A157" t="s">
        <v>8565</v>
      </c>
      <c r="B157" t="s">
        <v>8788</v>
      </c>
      <c r="C157" t="s">
        <v>7879</v>
      </c>
      <c r="D157" t="s">
        <v>0</v>
      </c>
      <c r="E157">
        <v>55821</v>
      </c>
      <c r="F157" t="s">
        <v>253</v>
      </c>
      <c r="G157" t="s">
        <v>254</v>
      </c>
      <c r="H157" s="2">
        <v>0</v>
      </c>
      <c r="I157" s="2">
        <v>0</v>
      </c>
      <c r="J157" s="2">
        <v>0</v>
      </c>
      <c r="K157" s="2">
        <v>2091</v>
      </c>
      <c r="L157" s="2">
        <v>0</v>
      </c>
      <c r="M157" s="2">
        <v>0</v>
      </c>
      <c r="N157" s="2">
        <v>0</v>
      </c>
      <c r="O157" s="2">
        <v>271.83</v>
      </c>
      <c r="P157" s="2">
        <v>2362.83</v>
      </c>
      <c r="Q157" t="s">
        <v>8039</v>
      </c>
      <c r="R157" t="s">
        <v>8236</v>
      </c>
      <c r="S157" s="2" t="s">
        <v>8227</v>
      </c>
      <c r="T157" s="2">
        <v>20.91</v>
      </c>
      <c r="U157" s="2"/>
    </row>
    <row r="158" spans="1:21" hidden="1">
      <c r="A158" t="s">
        <v>8565</v>
      </c>
      <c r="B158" t="s">
        <v>8788</v>
      </c>
      <c r="C158" t="s">
        <v>7879</v>
      </c>
      <c r="D158" t="s">
        <v>0</v>
      </c>
      <c r="E158">
        <v>36</v>
      </c>
      <c r="F158" t="s">
        <v>1738</v>
      </c>
      <c r="G158" t="s">
        <v>1739</v>
      </c>
      <c r="H158" s="2">
        <v>0</v>
      </c>
      <c r="I158" s="2">
        <v>0</v>
      </c>
      <c r="J158" s="2">
        <v>0</v>
      </c>
      <c r="K158" s="2">
        <v>24</v>
      </c>
      <c r="L158" s="2">
        <v>0</v>
      </c>
      <c r="M158" s="2">
        <v>0</v>
      </c>
      <c r="N158" s="2">
        <v>0</v>
      </c>
      <c r="O158" s="2">
        <v>3.12</v>
      </c>
      <c r="P158" s="2">
        <v>27.12</v>
      </c>
      <c r="Q158" t="s">
        <v>8039</v>
      </c>
      <c r="R158" t="s">
        <v>8236</v>
      </c>
      <c r="S158" s="2" t="s">
        <v>8039</v>
      </c>
      <c r="T158" s="2">
        <v>0</v>
      </c>
      <c r="U158" s="2"/>
    </row>
    <row r="159" spans="1:21" hidden="1">
      <c r="A159" t="s">
        <v>8565</v>
      </c>
      <c r="B159" t="s">
        <v>8788</v>
      </c>
      <c r="C159" t="s">
        <v>7879</v>
      </c>
      <c r="D159" t="s">
        <v>0</v>
      </c>
      <c r="E159">
        <v>2967074</v>
      </c>
      <c r="F159" t="s">
        <v>1489</v>
      </c>
      <c r="G159" t="s">
        <v>1490</v>
      </c>
      <c r="H159" s="2">
        <v>0</v>
      </c>
      <c r="I159" s="2">
        <v>0</v>
      </c>
      <c r="J159" s="2">
        <v>0</v>
      </c>
      <c r="K159" s="2">
        <v>217.7</v>
      </c>
      <c r="L159" s="2">
        <v>0</v>
      </c>
      <c r="M159" s="2">
        <v>0</v>
      </c>
      <c r="N159" s="2">
        <v>0</v>
      </c>
      <c r="O159" s="2">
        <v>28.300999999999998</v>
      </c>
      <c r="P159" s="2">
        <v>246.00099999999998</v>
      </c>
      <c r="Q159" t="s">
        <v>8039</v>
      </c>
      <c r="R159" t="s">
        <v>8236</v>
      </c>
      <c r="S159" s="2" t="s">
        <v>8039</v>
      </c>
      <c r="T159" s="2">
        <v>0</v>
      </c>
      <c r="U159" s="2"/>
    </row>
    <row r="160" spans="1:21" hidden="1">
      <c r="A160" t="s">
        <v>8565</v>
      </c>
      <c r="B160" t="s">
        <v>8788</v>
      </c>
      <c r="C160" t="s">
        <v>7879</v>
      </c>
      <c r="D160" t="s">
        <v>0</v>
      </c>
      <c r="E160">
        <v>814</v>
      </c>
      <c r="F160" t="s">
        <v>7887</v>
      </c>
      <c r="G160" t="s">
        <v>7888</v>
      </c>
      <c r="H160" s="2">
        <v>0</v>
      </c>
      <c r="I160" s="2">
        <v>0</v>
      </c>
      <c r="J160" s="2">
        <v>0</v>
      </c>
      <c r="K160" s="2">
        <v>1743.36</v>
      </c>
      <c r="L160" s="2">
        <v>0</v>
      </c>
      <c r="M160" s="2">
        <v>0</v>
      </c>
      <c r="N160" s="2">
        <v>0</v>
      </c>
      <c r="O160" s="2">
        <v>226.63679999999999</v>
      </c>
      <c r="P160" s="2">
        <v>1969.9967999999999</v>
      </c>
      <c r="Q160" t="s">
        <v>8039</v>
      </c>
      <c r="R160" t="s">
        <v>8236</v>
      </c>
      <c r="S160" s="2" t="s">
        <v>8039</v>
      </c>
      <c r="T160" s="2">
        <v>0</v>
      </c>
      <c r="U160" s="2"/>
    </row>
    <row r="161" spans="1:21" hidden="1">
      <c r="A161" t="s">
        <v>8565</v>
      </c>
      <c r="B161" t="s">
        <v>8788</v>
      </c>
      <c r="C161" t="s">
        <v>7879</v>
      </c>
      <c r="D161" t="s">
        <v>0</v>
      </c>
      <c r="E161">
        <v>142866</v>
      </c>
      <c r="F161" t="s">
        <v>1526</v>
      </c>
      <c r="G161" t="s">
        <v>1527</v>
      </c>
      <c r="H161" s="2">
        <v>1.94</v>
      </c>
      <c r="I161" s="2">
        <v>0</v>
      </c>
      <c r="J161" s="2">
        <v>0</v>
      </c>
      <c r="K161" s="2">
        <v>33.68</v>
      </c>
      <c r="L161" s="2">
        <v>0</v>
      </c>
      <c r="M161" s="2">
        <v>0</v>
      </c>
      <c r="N161" s="2">
        <v>0</v>
      </c>
      <c r="O161" s="2">
        <v>4.3784000000000001</v>
      </c>
      <c r="P161" s="2">
        <v>39.998399999999997</v>
      </c>
      <c r="Q161" t="s">
        <v>8039</v>
      </c>
      <c r="R161" t="s">
        <v>8236</v>
      </c>
      <c r="S161" s="2" t="s">
        <v>8039</v>
      </c>
      <c r="T161" s="2">
        <v>0</v>
      </c>
      <c r="U161" s="2"/>
    </row>
    <row r="162" spans="1:21" hidden="1">
      <c r="A162" t="s">
        <v>8565</v>
      </c>
      <c r="B162" t="s">
        <v>8788</v>
      </c>
      <c r="C162" t="s">
        <v>7879</v>
      </c>
      <c r="D162" t="s">
        <v>0</v>
      </c>
      <c r="E162">
        <v>355</v>
      </c>
      <c r="F162" t="s">
        <v>1196</v>
      </c>
      <c r="G162" t="s">
        <v>1197</v>
      </c>
      <c r="H162" s="2">
        <v>0</v>
      </c>
      <c r="I162" s="2">
        <v>0</v>
      </c>
      <c r="J162" s="2">
        <v>0</v>
      </c>
      <c r="K162" s="2">
        <v>17424</v>
      </c>
      <c r="L162" s="2">
        <v>0</v>
      </c>
      <c r="M162" s="2">
        <v>0</v>
      </c>
      <c r="N162" s="2">
        <v>0</v>
      </c>
      <c r="O162" s="2">
        <v>2265.12</v>
      </c>
      <c r="P162" s="2">
        <v>19689.12</v>
      </c>
      <c r="Q162"/>
      <c r="R162" t="s">
        <v>8236</v>
      </c>
      <c r="S162" s="2" t="s">
        <v>8253</v>
      </c>
      <c r="T162" s="2">
        <v>174.24</v>
      </c>
      <c r="U162" s="2"/>
    </row>
    <row r="163" spans="1:21" hidden="1">
      <c r="A163" t="s">
        <v>8565</v>
      </c>
      <c r="B163" t="s">
        <v>8822</v>
      </c>
      <c r="C163" t="s">
        <v>7879</v>
      </c>
      <c r="D163" t="s">
        <v>0</v>
      </c>
      <c r="E163">
        <v>1350431</v>
      </c>
      <c r="F163" t="s">
        <v>1526</v>
      </c>
      <c r="G163" t="s">
        <v>1527</v>
      </c>
      <c r="H163" s="2">
        <v>0.7</v>
      </c>
      <c r="I163" s="2">
        <v>0</v>
      </c>
      <c r="J163" s="2">
        <v>0</v>
      </c>
      <c r="K163" s="2">
        <v>12.66</v>
      </c>
      <c r="L163" s="2">
        <v>0</v>
      </c>
      <c r="M163" s="2">
        <v>0</v>
      </c>
      <c r="N163" s="2">
        <v>0</v>
      </c>
      <c r="O163" s="2">
        <v>1.6458000000000002</v>
      </c>
      <c r="P163" s="2">
        <v>15.005799999999999</v>
      </c>
      <c r="Q163" t="s">
        <v>8039</v>
      </c>
      <c r="R163" t="s">
        <v>8236</v>
      </c>
      <c r="S163" s="2" t="s">
        <v>8039</v>
      </c>
      <c r="T163" s="2">
        <v>0</v>
      </c>
      <c r="U163" s="2"/>
    </row>
    <row r="164" spans="1:21" hidden="1">
      <c r="A164" t="s">
        <v>8565</v>
      </c>
      <c r="B164" t="s">
        <v>8822</v>
      </c>
      <c r="C164" t="s">
        <v>7879</v>
      </c>
      <c r="D164" t="s">
        <v>0</v>
      </c>
      <c r="E164">
        <v>1303</v>
      </c>
      <c r="F164" t="s">
        <v>1724</v>
      </c>
      <c r="G164" t="s">
        <v>1725</v>
      </c>
      <c r="H164" s="2">
        <v>0</v>
      </c>
      <c r="I164" s="2">
        <v>0</v>
      </c>
      <c r="J164" s="2">
        <v>0</v>
      </c>
      <c r="K164" s="2">
        <v>42.42</v>
      </c>
      <c r="L164" s="2">
        <v>0</v>
      </c>
      <c r="M164" s="2">
        <v>0</v>
      </c>
      <c r="N164" s="2">
        <v>0</v>
      </c>
      <c r="O164" s="2">
        <v>5.5146000000000006</v>
      </c>
      <c r="P164" s="2">
        <v>47.934600000000003</v>
      </c>
      <c r="Q164" t="s">
        <v>8039</v>
      </c>
      <c r="R164" t="s">
        <v>8236</v>
      </c>
      <c r="S164" s="2" t="s">
        <v>8039</v>
      </c>
      <c r="T164" s="2">
        <v>0</v>
      </c>
      <c r="U164" s="2"/>
    </row>
    <row r="165" spans="1:21" hidden="1">
      <c r="A165" t="s">
        <v>8565</v>
      </c>
      <c r="B165" t="s">
        <v>8773</v>
      </c>
      <c r="C165" t="s">
        <v>7879</v>
      </c>
      <c r="D165" t="s">
        <v>0</v>
      </c>
      <c r="E165">
        <v>980</v>
      </c>
      <c r="F165" t="s">
        <v>1529</v>
      </c>
      <c r="G165" t="s">
        <v>1530</v>
      </c>
      <c r="H165" s="2">
        <v>0</v>
      </c>
      <c r="I165" s="2">
        <v>0</v>
      </c>
      <c r="J165" s="2">
        <v>0</v>
      </c>
      <c r="K165" s="2">
        <v>45</v>
      </c>
      <c r="L165" s="2">
        <v>0</v>
      </c>
      <c r="M165" s="2">
        <v>0</v>
      </c>
      <c r="N165" s="2">
        <v>0</v>
      </c>
      <c r="O165" s="2">
        <v>5.8500000000000005</v>
      </c>
      <c r="P165" s="2">
        <v>50.85</v>
      </c>
      <c r="Q165" t="s">
        <v>8039</v>
      </c>
      <c r="R165" t="s">
        <v>8236</v>
      </c>
      <c r="S165" s="2" t="s">
        <v>8039</v>
      </c>
      <c r="T165" s="2">
        <v>0</v>
      </c>
      <c r="U165" s="2"/>
    </row>
    <row r="166" spans="1:21" hidden="1">
      <c r="A166" t="s">
        <v>8565</v>
      </c>
      <c r="B166" t="s">
        <v>8773</v>
      </c>
      <c r="C166" t="s">
        <v>7879</v>
      </c>
      <c r="D166" t="s">
        <v>0</v>
      </c>
      <c r="E166">
        <v>292807</v>
      </c>
      <c r="F166" t="s">
        <v>2968</v>
      </c>
      <c r="G166" t="s">
        <v>2969</v>
      </c>
      <c r="H166" s="2">
        <v>0</v>
      </c>
      <c r="I166" s="2">
        <v>0</v>
      </c>
      <c r="J166" s="2">
        <v>0</v>
      </c>
      <c r="K166" s="2">
        <v>38.880000000000003</v>
      </c>
      <c r="L166" s="2">
        <v>0</v>
      </c>
      <c r="M166" s="2">
        <v>0</v>
      </c>
      <c r="N166" s="2">
        <v>0</v>
      </c>
      <c r="O166" s="2">
        <v>5.0544000000000002</v>
      </c>
      <c r="P166" s="2">
        <v>43.934400000000004</v>
      </c>
      <c r="Q166" t="s">
        <v>8039</v>
      </c>
      <c r="R166" t="s">
        <v>8236</v>
      </c>
      <c r="S166" s="2" t="s">
        <v>8039</v>
      </c>
      <c r="T166" s="2">
        <v>0</v>
      </c>
      <c r="U166" s="2"/>
    </row>
    <row r="167" spans="1:21" hidden="1">
      <c r="A167" t="s">
        <v>8565</v>
      </c>
      <c r="B167" t="s">
        <v>8773</v>
      </c>
      <c r="C167" t="s">
        <v>7879</v>
      </c>
      <c r="D167" t="s">
        <v>0</v>
      </c>
      <c r="E167">
        <v>5401</v>
      </c>
      <c r="G167" t="s">
        <v>8821</v>
      </c>
      <c r="H167" s="2">
        <v>1.1599999999999999</v>
      </c>
      <c r="I167" s="2">
        <v>0</v>
      </c>
      <c r="J167" s="2">
        <v>0</v>
      </c>
      <c r="K167" s="2">
        <v>21.1</v>
      </c>
      <c r="L167" s="2">
        <v>0</v>
      </c>
      <c r="M167" s="2">
        <v>0</v>
      </c>
      <c r="N167" s="2">
        <v>0</v>
      </c>
      <c r="O167" s="2">
        <v>2.7430000000000003</v>
      </c>
      <c r="P167" s="2">
        <v>25.003</v>
      </c>
      <c r="Q167" t="s">
        <v>8820</v>
      </c>
      <c r="R167" t="s">
        <v>8236</v>
      </c>
      <c r="S167" s="2" t="s">
        <v>8039</v>
      </c>
      <c r="T167" s="2">
        <v>0</v>
      </c>
      <c r="U167" s="2"/>
    </row>
    <row r="168" spans="1:21" hidden="1">
      <c r="A168" t="s">
        <v>8565</v>
      </c>
      <c r="B168" t="s">
        <v>8772</v>
      </c>
      <c r="C168" t="s">
        <v>7879</v>
      </c>
      <c r="D168" t="s">
        <v>0</v>
      </c>
      <c r="E168">
        <v>288</v>
      </c>
      <c r="F168" t="s">
        <v>7836</v>
      </c>
      <c r="G168" t="s">
        <v>7850</v>
      </c>
      <c r="H168" s="2">
        <v>0</v>
      </c>
      <c r="I168" s="2">
        <v>0</v>
      </c>
      <c r="J168" s="2">
        <v>0</v>
      </c>
      <c r="K168" s="2">
        <v>149</v>
      </c>
      <c r="L168" s="2">
        <v>0</v>
      </c>
      <c r="M168" s="2">
        <v>0</v>
      </c>
      <c r="N168" s="2">
        <v>0</v>
      </c>
      <c r="O168" s="2">
        <v>19.37</v>
      </c>
      <c r="P168" s="2">
        <v>168.37</v>
      </c>
      <c r="Q168" t="s">
        <v>8039</v>
      </c>
      <c r="R168" t="s">
        <v>8236</v>
      </c>
      <c r="S168" s="2" t="s">
        <v>8039</v>
      </c>
      <c r="T168" s="2">
        <v>0</v>
      </c>
      <c r="U168" s="2"/>
    </row>
    <row r="169" spans="1:21" hidden="1">
      <c r="A169" t="s">
        <v>8565</v>
      </c>
      <c r="B169" t="s">
        <v>8772</v>
      </c>
      <c r="C169" t="s">
        <v>7879</v>
      </c>
      <c r="D169" t="s">
        <v>0</v>
      </c>
      <c r="E169">
        <v>502643</v>
      </c>
      <c r="F169" t="s">
        <v>1526</v>
      </c>
      <c r="G169" t="s">
        <v>1527</v>
      </c>
      <c r="H169" s="2">
        <v>1.93</v>
      </c>
      <c r="I169" s="2">
        <v>0</v>
      </c>
      <c r="J169" s="2">
        <v>0</v>
      </c>
      <c r="K169" s="2">
        <v>33.69</v>
      </c>
      <c r="L169" s="2">
        <v>0</v>
      </c>
      <c r="M169" s="2">
        <v>0</v>
      </c>
      <c r="N169" s="2">
        <v>0</v>
      </c>
      <c r="O169" s="2">
        <v>4.3796999999999997</v>
      </c>
      <c r="P169" s="2">
        <v>39.999699999999997</v>
      </c>
      <c r="Q169" t="s">
        <v>8039</v>
      </c>
      <c r="R169" t="s">
        <v>8236</v>
      </c>
      <c r="S169" s="2" t="s">
        <v>8039</v>
      </c>
      <c r="T169" s="2">
        <v>0</v>
      </c>
      <c r="U169" s="2"/>
    </row>
    <row r="170" spans="1:21" hidden="1">
      <c r="A170" t="s">
        <v>8565</v>
      </c>
      <c r="B170" t="s">
        <v>8772</v>
      </c>
      <c r="C170" t="s">
        <v>7879</v>
      </c>
      <c r="D170" t="s">
        <v>0</v>
      </c>
      <c r="E170">
        <v>15372</v>
      </c>
      <c r="F170" t="s">
        <v>1627</v>
      </c>
      <c r="G170" t="s">
        <v>1628</v>
      </c>
      <c r="H170" s="2">
        <v>2.14</v>
      </c>
      <c r="I170" s="2">
        <v>0</v>
      </c>
      <c r="J170" s="2">
        <v>0</v>
      </c>
      <c r="K170" s="2">
        <v>37.93</v>
      </c>
      <c r="L170" s="2">
        <v>0</v>
      </c>
      <c r="M170" s="2">
        <v>0</v>
      </c>
      <c r="N170" s="2">
        <v>0</v>
      </c>
      <c r="O170" s="2">
        <v>4.9309000000000003</v>
      </c>
      <c r="P170" s="2">
        <v>45.000900000000001</v>
      </c>
      <c r="Q170" t="s">
        <v>8039</v>
      </c>
      <c r="R170" t="s">
        <v>8236</v>
      </c>
      <c r="S170" s="2" t="s">
        <v>8039</v>
      </c>
      <c r="T170" s="2">
        <v>0</v>
      </c>
      <c r="U170" s="2"/>
    </row>
    <row r="171" spans="1:21" hidden="1">
      <c r="A171" t="s">
        <v>8565</v>
      </c>
      <c r="B171" t="s">
        <v>8771</v>
      </c>
      <c r="C171" t="s">
        <v>7879</v>
      </c>
      <c r="D171" t="s">
        <v>0</v>
      </c>
      <c r="E171">
        <v>757</v>
      </c>
      <c r="F171" t="s">
        <v>1543</v>
      </c>
      <c r="G171" t="s">
        <v>1544</v>
      </c>
      <c r="H171" s="2">
        <v>0</v>
      </c>
      <c r="I171" s="2">
        <v>0</v>
      </c>
      <c r="J171" s="2">
        <v>0</v>
      </c>
      <c r="K171" s="2">
        <v>388.2</v>
      </c>
      <c r="L171" s="2">
        <v>0</v>
      </c>
      <c r="M171" s="2">
        <v>0</v>
      </c>
      <c r="N171" s="2">
        <v>0</v>
      </c>
      <c r="O171" s="2">
        <v>50.466000000000001</v>
      </c>
      <c r="P171" s="2">
        <v>438.666</v>
      </c>
      <c r="Q171" t="s">
        <v>8039</v>
      </c>
      <c r="R171" t="s">
        <v>8236</v>
      </c>
      <c r="S171" s="2" t="s">
        <v>8039</v>
      </c>
      <c r="T171" s="2">
        <v>0</v>
      </c>
      <c r="U171" s="2"/>
    </row>
    <row r="172" spans="1:21" hidden="1">
      <c r="A172" t="s">
        <v>8565</v>
      </c>
      <c r="B172" t="s">
        <v>8771</v>
      </c>
      <c r="C172" t="s">
        <v>7879</v>
      </c>
      <c r="D172" t="s">
        <v>0</v>
      </c>
      <c r="E172">
        <v>240</v>
      </c>
      <c r="F172" t="s">
        <v>1196</v>
      </c>
      <c r="G172" t="s">
        <v>1197</v>
      </c>
      <c r="H172" s="2">
        <v>0</v>
      </c>
      <c r="I172" s="2">
        <v>0</v>
      </c>
      <c r="J172" s="2">
        <v>0</v>
      </c>
      <c r="K172" s="2">
        <v>294</v>
      </c>
      <c r="L172" s="2">
        <v>0</v>
      </c>
      <c r="M172" s="2">
        <v>0</v>
      </c>
      <c r="N172" s="2">
        <v>0</v>
      </c>
      <c r="O172" s="2">
        <v>38.22</v>
      </c>
      <c r="P172" s="2">
        <v>332.22</v>
      </c>
      <c r="Q172"/>
      <c r="R172" t="s">
        <v>8236</v>
      </c>
      <c r="S172" s="2" t="s">
        <v>8253</v>
      </c>
      <c r="T172" s="2">
        <v>2.94</v>
      </c>
      <c r="U172" s="2"/>
    </row>
    <row r="173" spans="1:21" hidden="1">
      <c r="A173" t="s">
        <v>8565</v>
      </c>
      <c r="B173" t="s">
        <v>8771</v>
      </c>
      <c r="C173" t="s">
        <v>7879</v>
      </c>
      <c r="D173" t="s">
        <v>0</v>
      </c>
      <c r="E173">
        <v>7557</v>
      </c>
      <c r="F173" t="s">
        <v>1575</v>
      </c>
      <c r="G173" t="s">
        <v>1576</v>
      </c>
      <c r="H173" s="2">
        <v>1.93</v>
      </c>
      <c r="I173" s="2">
        <v>0</v>
      </c>
      <c r="J173" s="2">
        <v>0</v>
      </c>
      <c r="K173" s="2">
        <v>33.69</v>
      </c>
      <c r="L173" s="2">
        <v>0</v>
      </c>
      <c r="M173" s="2">
        <v>0</v>
      </c>
      <c r="N173" s="2">
        <v>0</v>
      </c>
      <c r="O173" s="2">
        <v>4.3796999999999997</v>
      </c>
      <c r="P173" s="2">
        <v>39.999699999999997</v>
      </c>
      <c r="Q173" t="s">
        <v>8039</v>
      </c>
      <c r="R173" t="s">
        <v>8236</v>
      </c>
      <c r="S173" s="2" t="s">
        <v>8039</v>
      </c>
      <c r="T173" s="2">
        <v>0</v>
      </c>
      <c r="U173" s="2"/>
    </row>
    <row r="174" spans="1:21" hidden="1">
      <c r="A174" t="s">
        <v>8565</v>
      </c>
      <c r="B174" t="s">
        <v>8771</v>
      </c>
      <c r="C174" t="s">
        <v>7879</v>
      </c>
      <c r="D174" t="s">
        <v>0</v>
      </c>
      <c r="E174">
        <v>796</v>
      </c>
      <c r="F174" t="s">
        <v>7887</v>
      </c>
      <c r="G174" t="s">
        <v>7888</v>
      </c>
      <c r="H174" s="2">
        <v>0</v>
      </c>
      <c r="I174" s="2">
        <v>0</v>
      </c>
      <c r="J174" s="2">
        <v>0</v>
      </c>
      <c r="K174" s="2">
        <v>247.79</v>
      </c>
      <c r="L174" s="2">
        <v>0</v>
      </c>
      <c r="M174" s="2">
        <v>0</v>
      </c>
      <c r="N174" s="2">
        <v>0</v>
      </c>
      <c r="O174" s="2">
        <v>32.212699999999998</v>
      </c>
      <c r="P174" s="2">
        <v>280.0027</v>
      </c>
      <c r="Q174" t="s">
        <v>8039</v>
      </c>
      <c r="R174" t="s">
        <v>8236</v>
      </c>
      <c r="S174" s="2" t="s">
        <v>8039</v>
      </c>
      <c r="T174" s="2">
        <v>0</v>
      </c>
      <c r="U174" s="2"/>
    </row>
    <row r="175" spans="1:21" hidden="1">
      <c r="A175" t="s">
        <v>8565</v>
      </c>
      <c r="B175" t="s">
        <v>8771</v>
      </c>
      <c r="C175" t="s">
        <v>7879</v>
      </c>
      <c r="D175" t="s">
        <v>0</v>
      </c>
      <c r="E175">
        <v>9401</v>
      </c>
      <c r="F175" t="s">
        <v>1522</v>
      </c>
      <c r="G175" t="s">
        <v>1523</v>
      </c>
      <c r="H175" s="2">
        <v>0</v>
      </c>
      <c r="I175" s="2">
        <v>0</v>
      </c>
      <c r="J175" s="2">
        <v>0</v>
      </c>
      <c r="K175" s="2">
        <v>199.25</v>
      </c>
      <c r="L175" s="2">
        <v>0</v>
      </c>
      <c r="M175" s="2">
        <v>0</v>
      </c>
      <c r="N175" s="2">
        <v>0</v>
      </c>
      <c r="O175" s="2">
        <v>25.9025</v>
      </c>
      <c r="P175" s="2">
        <v>225.1525</v>
      </c>
      <c r="Q175" t="s">
        <v>8039</v>
      </c>
      <c r="R175" t="s">
        <v>8236</v>
      </c>
      <c r="S175" s="2" t="s">
        <v>8039</v>
      </c>
      <c r="T175" s="2">
        <v>0</v>
      </c>
      <c r="U175" s="2"/>
    </row>
    <row r="176" spans="1:21" hidden="1">
      <c r="A176" t="s">
        <v>8565</v>
      </c>
      <c r="B176" t="s">
        <v>8771</v>
      </c>
      <c r="C176" t="s">
        <v>7879</v>
      </c>
      <c r="D176" t="s">
        <v>0</v>
      </c>
      <c r="E176">
        <v>15821</v>
      </c>
      <c r="F176" t="s">
        <v>126</v>
      </c>
      <c r="G176" t="s">
        <v>127</v>
      </c>
      <c r="H176" s="2">
        <v>0</v>
      </c>
      <c r="I176" s="2">
        <v>0</v>
      </c>
      <c r="J176" s="2">
        <v>0</v>
      </c>
      <c r="K176" s="2">
        <v>1955.2</v>
      </c>
      <c r="L176" s="2">
        <v>0</v>
      </c>
      <c r="M176" s="2">
        <v>0</v>
      </c>
      <c r="N176" s="2">
        <v>0</v>
      </c>
      <c r="O176" s="2">
        <v>254.17600000000002</v>
      </c>
      <c r="P176" s="2">
        <v>2209.3760000000002</v>
      </c>
      <c r="Q176" t="s">
        <v>8039</v>
      </c>
      <c r="R176" t="s">
        <v>8236</v>
      </c>
      <c r="S176" s="2" t="s">
        <v>8039</v>
      </c>
      <c r="T176" s="2">
        <v>0</v>
      </c>
      <c r="U176" s="2"/>
    </row>
    <row r="177" spans="1:21" hidden="1">
      <c r="A177" t="s">
        <v>8565</v>
      </c>
      <c r="B177" t="s">
        <v>8771</v>
      </c>
      <c r="C177" t="s">
        <v>7879</v>
      </c>
      <c r="D177" t="s">
        <v>0</v>
      </c>
      <c r="E177">
        <v>71</v>
      </c>
      <c r="F177" t="s">
        <v>8113</v>
      </c>
      <c r="G177" t="s">
        <v>8114</v>
      </c>
      <c r="H177" s="2">
        <v>0</v>
      </c>
      <c r="I177" s="2">
        <v>0</v>
      </c>
      <c r="J177" s="2">
        <v>0</v>
      </c>
      <c r="K177" s="2">
        <v>26.55</v>
      </c>
      <c r="L177" s="2">
        <v>0</v>
      </c>
      <c r="M177" s="2">
        <v>0</v>
      </c>
      <c r="N177" s="2">
        <v>0</v>
      </c>
      <c r="O177" s="2">
        <v>3.4515000000000002</v>
      </c>
      <c r="P177" s="2">
        <v>30.0015</v>
      </c>
      <c r="Q177" t="s">
        <v>8039</v>
      </c>
      <c r="R177" t="s">
        <v>8236</v>
      </c>
      <c r="S177" s="2" t="s">
        <v>8039</v>
      </c>
      <c r="T177" s="2">
        <v>0</v>
      </c>
      <c r="U177" s="2"/>
    </row>
    <row r="178" spans="1:21" hidden="1">
      <c r="A178" t="s">
        <v>8565</v>
      </c>
      <c r="B178" t="s">
        <v>8770</v>
      </c>
      <c r="C178" t="s">
        <v>7879</v>
      </c>
      <c r="D178" t="s">
        <v>0</v>
      </c>
      <c r="E178">
        <v>296621</v>
      </c>
      <c r="F178" t="s">
        <v>1498</v>
      </c>
      <c r="G178" t="s">
        <v>1499</v>
      </c>
      <c r="H178" s="2">
        <v>0</v>
      </c>
      <c r="I178" s="2">
        <v>0</v>
      </c>
      <c r="J178" s="2">
        <v>0</v>
      </c>
      <c r="K178" s="2">
        <v>35.520000000000003</v>
      </c>
      <c r="L178" s="2">
        <v>0</v>
      </c>
      <c r="M178" s="2">
        <v>0</v>
      </c>
      <c r="N178" s="2">
        <v>0</v>
      </c>
      <c r="O178" s="2">
        <v>4.6176000000000004</v>
      </c>
      <c r="P178" s="2">
        <v>40.137600000000006</v>
      </c>
      <c r="Q178" t="s">
        <v>8039</v>
      </c>
      <c r="R178" t="s">
        <v>8236</v>
      </c>
      <c r="S178" s="2" t="s">
        <v>8039</v>
      </c>
      <c r="T178" s="2">
        <v>0</v>
      </c>
      <c r="U178" s="2"/>
    </row>
    <row r="179" spans="1:21" hidden="1">
      <c r="A179" t="s">
        <v>8565</v>
      </c>
      <c r="B179" t="s">
        <v>8770</v>
      </c>
      <c r="C179" t="s">
        <v>7879</v>
      </c>
      <c r="D179" t="s">
        <v>0</v>
      </c>
      <c r="E179">
        <v>4381</v>
      </c>
      <c r="F179" t="s">
        <v>1699</v>
      </c>
      <c r="G179" t="s">
        <v>1700</v>
      </c>
      <c r="H179" s="2">
        <v>0</v>
      </c>
      <c r="I179" s="2">
        <v>0</v>
      </c>
      <c r="J179" s="2">
        <v>0</v>
      </c>
      <c r="K179" s="2">
        <v>162.47999999999999</v>
      </c>
      <c r="L179" s="2">
        <v>0</v>
      </c>
      <c r="M179" s="2">
        <v>0</v>
      </c>
      <c r="N179" s="2">
        <v>0</v>
      </c>
      <c r="O179" s="2">
        <v>21.122399999999999</v>
      </c>
      <c r="P179" s="2">
        <v>183.60239999999999</v>
      </c>
      <c r="Q179" t="s">
        <v>8039</v>
      </c>
      <c r="R179" t="s">
        <v>8236</v>
      </c>
      <c r="S179" s="2" t="s">
        <v>8039</v>
      </c>
      <c r="T179" s="2">
        <v>0</v>
      </c>
      <c r="U179" s="2"/>
    </row>
    <row r="180" spans="1:21" hidden="1">
      <c r="A180" t="s">
        <v>8565</v>
      </c>
      <c r="B180" t="s">
        <v>8770</v>
      </c>
      <c r="C180" t="s">
        <v>7879</v>
      </c>
      <c r="D180" t="s">
        <v>0</v>
      </c>
      <c r="E180">
        <v>362646</v>
      </c>
      <c r="F180" t="s">
        <v>2446</v>
      </c>
      <c r="G180" t="s">
        <v>2447</v>
      </c>
      <c r="H180" s="2">
        <v>1.9</v>
      </c>
      <c r="I180" s="2">
        <v>0</v>
      </c>
      <c r="J180" s="2">
        <v>0</v>
      </c>
      <c r="K180" s="2">
        <v>33.72</v>
      </c>
      <c r="L180" s="2">
        <v>0</v>
      </c>
      <c r="M180" s="2">
        <v>0</v>
      </c>
      <c r="N180" s="2">
        <v>0</v>
      </c>
      <c r="O180" s="2">
        <v>4.3836000000000004</v>
      </c>
      <c r="P180" s="2">
        <v>40.003599999999999</v>
      </c>
      <c r="Q180" t="s">
        <v>8039</v>
      </c>
      <c r="R180" t="s">
        <v>8236</v>
      </c>
      <c r="S180" s="2" t="s">
        <v>8039</v>
      </c>
      <c r="T180" s="2">
        <v>0</v>
      </c>
      <c r="U180" s="2"/>
    </row>
    <row r="181" spans="1:21" hidden="1">
      <c r="A181" t="s">
        <v>8565</v>
      </c>
      <c r="B181" t="s">
        <v>8770</v>
      </c>
      <c r="C181" t="s">
        <v>7879</v>
      </c>
      <c r="D181" t="s">
        <v>0</v>
      </c>
      <c r="E181">
        <v>2415663</v>
      </c>
      <c r="F181" t="s">
        <v>1489</v>
      </c>
      <c r="G181" t="s">
        <v>1490</v>
      </c>
      <c r="H181" s="2">
        <v>0</v>
      </c>
      <c r="I181" s="2">
        <v>0</v>
      </c>
      <c r="J181" s="2">
        <v>0</v>
      </c>
      <c r="K181" s="2">
        <v>18.14</v>
      </c>
      <c r="L181" s="2">
        <v>0</v>
      </c>
      <c r="M181" s="2">
        <v>0</v>
      </c>
      <c r="N181" s="2">
        <v>0</v>
      </c>
      <c r="O181" s="2">
        <v>2.3582000000000001</v>
      </c>
      <c r="P181" s="2">
        <v>20.498200000000001</v>
      </c>
      <c r="Q181" t="s">
        <v>8039</v>
      </c>
      <c r="R181" t="s">
        <v>8236</v>
      </c>
      <c r="S181" s="2" t="s">
        <v>8039</v>
      </c>
      <c r="T181" s="2">
        <v>0</v>
      </c>
      <c r="U181" s="2"/>
    </row>
    <row r="182" spans="1:21" hidden="1">
      <c r="A182" t="s">
        <v>8565</v>
      </c>
      <c r="B182" t="s">
        <v>8770</v>
      </c>
      <c r="C182" t="s">
        <v>7879</v>
      </c>
      <c r="D182" t="s">
        <v>0</v>
      </c>
      <c r="E182">
        <v>948</v>
      </c>
      <c r="F182" t="s">
        <v>1529</v>
      </c>
      <c r="G182" t="s">
        <v>1530</v>
      </c>
      <c r="H182" s="2">
        <v>0</v>
      </c>
      <c r="I182" s="2">
        <v>0</v>
      </c>
      <c r="J182" s="2">
        <v>0</v>
      </c>
      <c r="K182" s="2">
        <v>100</v>
      </c>
      <c r="L182" s="2">
        <v>0</v>
      </c>
      <c r="M182" s="2">
        <v>0</v>
      </c>
      <c r="N182" s="2">
        <v>0</v>
      </c>
      <c r="O182" s="2">
        <v>13</v>
      </c>
      <c r="P182" s="2">
        <v>113</v>
      </c>
      <c r="Q182" t="s">
        <v>8039</v>
      </c>
      <c r="R182" t="s">
        <v>8236</v>
      </c>
      <c r="S182" s="2" t="s">
        <v>8039</v>
      </c>
      <c r="T182" s="2">
        <v>0</v>
      </c>
      <c r="U182" s="2"/>
    </row>
    <row r="183" spans="1:21" hidden="1">
      <c r="A183" t="s">
        <v>8565</v>
      </c>
      <c r="B183" t="s">
        <v>8770</v>
      </c>
      <c r="C183" t="s">
        <v>7879</v>
      </c>
      <c r="D183" t="s">
        <v>0</v>
      </c>
      <c r="E183">
        <v>73831</v>
      </c>
      <c r="F183" t="s">
        <v>1481</v>
      </c>
      <c r="G183" t="s">
        <v>1482</v>
      </c>
      <c r="H183" s="2">
        <v>0</v>
      </c>
      <c r="I183" s="2">
        <v>0</v>
      </c>
      <c r="J183" s="2">
        <v>0</v>
      </c>
      <c r="K183" s="2">
        <v>79.55</v>
      </c>
      <c r="L183" s="2">
        <v>0</v>
      </c>
      <c r="M183" s="2">
        <v>0</v>
      </c>
      <c r="N183" s="2">
        <v>0</v>
      </c>
      <c r="O183" s="2">
        <v>10.3415</v>
      </c>
      <c r="P183" s="2">
        <v>89.891499999999994</v>
      </c>
      <c r="Q183" t="s">
        <v>8039</v>
      </c>
      <c r="R183" t="s">
        <v>8236</v>
      </c>
      <c r="S183" s="2" t="s">
        <v>8039</v>
      </c>
      <c r="T183" s="2">
        <v>0</v>
      </c>
      <c r="U183" s="2"/>
    </row>
    <row r="184" spans="1:21" hidden="1">
      <c r="A184" t="s">
        <v>8565</v>
      </c>
      <c r="B184" t="s">
        <v>8770</v>
      </c>
      <c r="C184" t="s">
        <v>7879</v>
      </c>
      <c r="D184" t="s">
        <v>0</v>
      </c>
      <c r="E184">
        <v>60040</v>
      </c>
      <c r="F184" t="s">
        <v>1728</v>
      </c>
      <c r="G184" t="s">
        <v>1729</v>
      </c>
      <c r="H184" s="2">
        <v>0.99</v>
      </c>
      <c r="I184" s="2">
        <v>0</v>
      </c>
      <c r="J184" s="2">
        <v>0</v>
      </c>
      <c r="K184" s="2">
        <v>16.82</v>
      </c>
      <c r="L184" s="2">
        <v>0</v>
      </c>
      <c r="M184" s="2">
        <v>0</v>
      </c>
      <c r="N184" s="2">
        <v>0</v>
      </c>
      <c r="O184" s="2">
        <v>2.1866000000000003</v>
      </c>
      <c r="P184" s="2">
        <v>19.996600000000001</v>
      </c>
      <c r="Q184" t="s">
        <v>8039</v>
      </c>
      <c r="R184" t="s">
        <v>8236</v>
      </c>
      <c r="S184" s="2" t="s">
        <v>8039</v>
      </c>
      <c r="T184" s="2">
        <v>0</v>
      </c>
      <c r="U184" s="2"/>
    </row>
    <row r="185" spans="1:21" hidden="1">
      <c r="A185" t="s">
        <v>8565</v>
      </c>
      <c r="B185" t="s">
        <v>8770</v>
      </c>
      <c r="C185" t="s">
        <v>7879</v>
      </c>
      <c r="D185" t="s">
        <v>0</v>
      </c>
      <c r="E185">
        <v>487343</v>
      </c>
      <c r="F185" t="s">
        <v>1541</v>
      </c>
      <c r="G185" t="s">
        <v>1542</v>
      </c>
      <c r="H185" s="2">
        <v>2.4</v>
      </c>
      <c r="I185" s="2">
        <v>0</v>
      </c>
      <c r="J185" s="2">
        <v>0</v>
      </c>
      <c r="K185" s="2">
        <v>45.88</v>
      </c>
      <c r="L185" s="2">
        <v>0</v>
      </c>
      <c r="M185" s="2">
        <v>0</v>
      </c>
      <c r="N185" s="2">
        <v>0</v>
      </c>
      <c r="O185" s="2">
        <v>5.9644000000000004</v>
      </c>
      <c r="P185" s="2">
        <v>54.244399999999999</v>
      </c>
      <c r="Q185" t="s">
        <v>8039</v>
      </c>
      <c r="R185" t="s">
        <v>8236</v>
      </c>
      <c r="S185" s="2" t="s">
        <v>8039</v>
      </c>
      <c r="T185" s="2">
        <v>0</v>
      </c>
      <c r="U185" s="2"/>
    </row>
    <row r="186" spans="1:21" hidden="1">
      <c r="A186" t="s">
        <v>8565</v>
      </c>
      <c r="B186" t="s">
        <v>8770</v>
      </c>
      <c r="C186" t="s">
        <v>7879</v>
      </c>
      <c r="D186" t="s">
        <v>0</v>
      </c>
      <c r="E186">
        <v>2746768</v>
      </c>
      <c r="F186" t="s">
        <v>1489</v>
      </c>
      <c r="G186" t="s">
        <v>1490</v>
      </c>
      <c r="H186" s="2">
        <v>0</v>
      </c>
      <c r="I186" s="2">
        <v>0</v>
      </c>
      <c r="J186" s="2">
        <v>0</v>
      </c>
      <c r="K186" s="2">
        <v>40.53</v>
      </c>
      <c r="L186" s="2">
        <v>0</v>
      </c>
      <c r="M186" s="2">
        <v>0</v>
      </c>
      <c r="N186" s="2">
        <v>0</v>
      </c>
      <c r="O186" s="2">
        <v>5.2689000000000004</v>
      </c>
      <c r="P186" s="2">
        <v>45.798900000000003</v>
      </c>
      <c r="Q186" t="s">
        <v>8039</v>
      </c>
      <c r="R186" t="s">
        <v>8236</v>
      </c>
      <c r="S186" s="2" t="s">
        <v>8039</v>
      </c>
      <c r="T186" s="2">
        <v>0</v>
      </c>
    </row>
    <row r="187" spans="1:21" hidden="1">
      <c r="A187" t="s">
        <v>8565</v>
      </c>
      <c r="B187" t="s">
        <v>8769</v>
      </c>
      <c r="C187" t="s">
        <v>7879</v>
      </c>
      <c r="D187" t="s">
        <v>0</v>
      </c>
      <c r="E187">
        <v>19643</v>
      </c>
      <c r="F187" t="s">
        <v>1566</v>
      </c>
      <c r="G187" t="s">
        <v>1567</v>
      </c>
      <c r="H187" s="2">
        <v>0</v>
      </c>
      <c r="I187" s="2">
        <v>0</v>
      </c>
      <c r="J187" s="2">
        <v>0</v>
      </c>
      <c r="K187" s="2">
        <v>176.11</v>
      </c>
      <c r="L187" s="2">
        <v>0</v>
      </c>
      <c r="M187" s="2">
        <v>0</v>
      </c>
      <c r="N187" s="2">
        <v>0</v>
      </c>
      <c r="O187" s="2">
        <v>22.894300000000001</v>
      </c>
      <c r="P187" s="2">
        <v>199.0043</v>
      </c>
      <c r="Q187" t="s">
        <v>8039</v>
      </c>
      <c r="R187" t="s">
        <v>8236</v>
      </c>
      <c r="S187" s="2" t="s">
        <v>8039</v>
      </c>
      <c r="T187" s="2">
        <v>0</v>
      </c>
    </row>
    <row r="188" spans="1:21" hidden="1">
      <c r="A188" t="s">
        <v>8565</v>
      </c>
      <c r="B188" t="s">
        <v>8769</v>
      </c>
      <c r="C188" t="s">
        <v>7879</v>
      </c>
      <c r="D188" t="s">
        <v>0</v>
      </c>
      <c r="E188">
        <v>19649</v>
      </c>
      <c r="F188" t="s">
        <v>1566</v>
      </c>
      <c r="G188" t="s">
        <v>1567</v>
      </c>
      <c r="H188" s="2">
        <v>0</v>
      </c>
      <c r="I188" s="2">
        <v>0</v>
      </c>
      <c r="J188" s="2">
        <v>0</v>
      </c>
      <c r="K188" s="2">
        <v>4.42</v>
      </c>
      <c r="L188" s="2">
        <v>0</v>
      </c>
      <c r="M188" s="2">
        <v>0</v>
      </c>
      <c r="N188" s="2">
        <v>0</v>
      </c>
      <c r="O188" s="2">
        <v>0.5746</v>
      </c>
      <c r="P188" s="2">
        <v>4.9946000000000002</v>
      </c>
      <c r="Q188" t="s">
        <v>8039</v>
      </c>
      <c r="R188" t="s">
        <v>8236</v>
      </c>
      <c r="S188" s="2" t="s">
        <v>8039</v>
      </c>
      <c r="T188" s="2">
        <v>0</v>
      </c>
    </row>
    <row r="189" spans="1:21" hidden="1">
      <c r="A189" t="s">
        <v>8565</v>
      </c>
      <c r="B189" t="s">
        <v>8769</v>
      </c>
      <c r="C189" t="s">
        <v>7879</v>
      </c>
      <c r="D189" t="s">
        <v>0</v>
      </c>
      <c r="E189">
        <v>2746711</v>
      </c>
      <c r="F189" t="s">
        <v>1489</v>
      </c>
      <c r="G189" t="s">
        <v>1490</v>
      </c>
      <c r="H189" s="2">
        <v>0</v>
      </c>
      <c r="I189" s="2">
        <v>0</v>
      </c>
      <c r="J189" s="2">
        <v>0</v>
      </c>
      <c r="K189" s="2">
        <v>112.27</v>
      </c>
      <c r="L189" s="2">
        <v>0</v>
      </c>
      <c r="M189" s="2">
        <v>0</v>
      </c>
      <c r="N189" s="2">
        <v>0</v>
      </c>
      <c r="O189" s="2">
        <v>14.5951</v>
      </c>
      <c r="P189" s="2">
        <v>126.8651</v>
      </c>
      <c r="Q189" t="s">
        <v>8039</v>
      </c>
      <c r="R189" t="s">
        <v>8236</v>
      </c>
      <c r="S189" s="2" t="s">
        <v>8039</v>
      </c>
      <c r="T189" s="2">
        <v>0</v>
      </c>
    </row>
    <row r="190" spans="1:21" hidden="1">
      <c r="A190" t="s">
        <v>8565</v>
      </c>
      <c r="B190" t="s">
        <v>8819</v>
      </c>
      <c r="C190" t="s">
        <v>7879</v>
      </c>
      <c r="D190" t="s">
        <v>0</v>
      </c>
      <c r="E190">
        <v>487068</v>
      </c>
      <c r="F190" t="s">
        <v>1541</v>
      </c>
      <c r="G190" t="s">
        <v>1542</v>
      </c>
      <c r="H190" s="2">
        <v>0.87</v>
      </c>
      <c r="I190" s="2">
        <v>0</v>
      </c>
      <c r="J190" s="2">
        <v>0</v>
      </c>
      <c r="K190" s="2">
        <v>16.7</v>
      </c>
      <c r="L190" s="2">
        <v>0</v>
      </c>
      <c r="M190" s="2">
        <v>0</v>
      </c>
      <c r="N190" s="2">
        <v>0</v>
      </c>
      <c r="O190" s="2">
        <v>2.1709999999999998</v>
      </c>
      <c r="P190" s="2">
        <v>19.741</v>
      </c>
      <c r="Q190" t="s">
        <v>8039</v>
      </c>
      <c r="R190" t="s">
        <v>8236</v>
      </c>
      <c r="S190" s="2" t="s">
        <v>8039</v>
      </c>
      <c r="T190" s="2">
        <v>0</v>
      </c>
    </row>
    <row r="191" spans="1:21" hidden="1">
      <c r="A191" t="s">
        <v>8565</v>
      </c>
      <c r="B191" t="s">
        <v>8768</v>
      </c>
      <c r="C191" t="s">
        <v>7879</v>
      </c>
      <c r="D191" t="s">
        <v>0</v>
      </c>
      <c r="E191">
        <v>14</v>
      </c>
      <c r="F191" t="s">
        <v>8334</v>
      </c>
      <c r="G191" t="s">
        <v>8335</v>
      </c>
      <c r="H191" s="2">
        <v>0</v>
      </c>
      <c r="I191" s="2">
        <v>0</v>
      </c>
      <c r="J191" s="2">
        <v>0</v>
      </c>
      <c r="K191" s="2">
        <v>840</v>
      </c>
      <c r="L191" s="2">
        <v>0</v>
      </c>
      <c r="M191" s="2">
        <v>0</v>
      </c>
      <c r="N191" s="2">
        <v>0</v>
      </c>
      <c r="O191" s="2">
        <v>109.2</v>
      </c>
      <c r="P191" s="2">
        <v>949.2</v>
      </c>
      <c r="Q191" t="s">
        <v>8039</v>
      </c>
      <c r="R191" t="s">
        <v>8236</v>
      </c>
      <c r="S191" s="2" t="s">
        <v>8039</v>
      </c>
      <c r="T191" s="2">
        <v>0</v>
      </c>
    </row>
    <row r="192" spans="1:21" hidden="1">
      <c r="A192" t="s">
        <v>8565</v>
      </c>
      <c r="B192" t="s">
        <v>8768</v>
      </c>
      <c r="C192" t="s">
        <v>7879</v>
      </c>
      <c r="D192" t="s">
        <v>0</v>
      </c>
      <c r="E192">
        <v>6973</v>
      </c>
      <c r="F192" t="s">
        <v>1575</v>
      </c>
      <c r="G192" t="s">
        <v>1576</v>
      </c>
      <c r="H192" s="2">
        <v>1.93</v>
      </c>
      <c r="I192" s="2">
        <v>0</v>
      </c>
      <c r="J192" s="2">
        <v>0</v>
      </c>
      <c r="K192" s="2">
        <v>33.69</v>
      </c>
      <c r="L192" s="2">
        <v>0</v>
      </c>
      <c r="M192" s="2">
        <v>0</v>
      </c>
      <c r="N192" s="2">
        <v>0</v>
      </c>
      <c r="O192" s="2">
        <v>4.3796999999999997</v>
      </c>
      <c r="P192" s="2">
        <v>39.999699999999997</v>
      </c>
      <c r="Q192" t="s">
        <v>8039</v>
      </c>
      <c r="R192" t="s">
        <v>8236</v>
      </c>
      <c r="S192" s="2" t="s">
        <v>8039</v>
      </c>
      <c r="T192" s="2">
        <v>0</v>
      </c>
    </row>
    <row r="193" spans="1:20" hidden="1">
      <c r="A193" t="s">
        <v>8565</v>
      </c>
      <c r="B193" t="s">
        <v>8768</v>
      </c>
      <c r="C193" t="s">
        <v>7879</v>
      </c>
      <c r="D193" t="s">
        <v>0</v>
      </c>
      <c r="E193">
        <v>2756101</v>
      </c>
      <c r="F193" t="s">
        <v>1489</v>
      </c>
      <c r="G193" t="s">
        <v>1490</v>
      </c>
      <c r="H193" s="2">
        <v>0</v>
      </c>
      <c r="I193" s="2">
        <v>0</v>
      </c>
      <c r="J193" s="2">
        <v>0</v>
      </c>
      <c r="K193" s="2">
        <v>153.1</v>
      </c>
      <c r="L193" s="2">
        <v>0</v>
      </c>
      <c r="M193" s="2">
        <v>0</v>
      </c>
      <c r="N193" s="2">
        <v>0</v>
      </c>
      <c r="O193" s="2">
        <v>19.902999999999999</v>
      </c>
      <c r="P193" s="2">
        <v>173.00299999999999</v>
      </c>
      <c r="Q193" t="s">
        <v>8039</v>
      </c>
      <c r="R193" t="s">
        <v>8236</v>
      </c>
      <c r="S193" s="2" t="s">
        <v>8039</v>
      </c>
      <c r="T193" s="2">
        <v>0</v>
      </c>
    </row>
    <row r="194" spans="1:20" hidden="1">
      <c r="A194" t="s">
        <v>8565</v>
      </c>
      <c r="B194" t="s">
        <v>8768</v>
      </c>
      <c r="C194" t="s">
        <v>7879</v>
      </c>
      <c r="D194" t="s">
        <v>0</v>
      </c>
      <c r="E194">
        <v>2967342</v>
      </c>
      <c r="F194" t="s">
        <v>1489</v>
      </c>
      <c r="G194" t="s">
        <v>1490</v>
      </c>
      <c r="H194" s="2">
        <v>0</v>
      </c>
      <c r="I194" s="2">
        <v>0</v>
      </c>
      <c r="J194" s="2">
        <v>0</v>
      </c>
      <c r="K194" s="2">
        <v>37.04</v>
      </c>
      <c r="L194" s="2">
        <v>0</v>
      </c>
      <c r="M194" s="2">
        <v>0</v>
      </c>
      <c r="N194" s="2">
        <v>0</v>
      </c>
      <c r="O194" s="2">
        <v>4.8151999999999999</v>
      </c>
      <c r="P194" s="2">
        <v>41.855199999999996</v>
      </c>
      <c r="Q194" t="s">
        <v>8039</v>
      </c>
      <c r="R194" t="s">
        <v>8236</v>
      </c>
      <c r="S194" s="2" t="s">
        <v>8039</v>
      </c>
      <c r="T194" s="2">
        <v>0</v>
      </c>
    </row>
    <row r="195" spans="1:20" hidden="1">
      <c r="A195" t="s">
        <v>8565</v>
      </c>
      <c r="B195" t="s">
        <v>8768</v>
      </c>
      <c r="C195" t="s">
        <v>7879</v>
      </c>
      <c r="D195" t="s">
        <v>0</v>
      </c>
      <c r="E195">
        <v>84</v>
      </c>
      <c r="F195" t="s">
        <v>2478</v>
      </c>
      <c r="G195" t="s">
        <v>2479</v>
      </c>
      <c r="H195" s="2">
        <v>0</v>
      </c>
      <c r="I195" s="2">
        <v>0</v>
      </c>
      <c r="J195" s="2">
        <v>0</v>
      </c>
      <c r="K195" s="2">
        <v>3982.3</v>
      </c>
      <c r="L195" s="2">
        <v>0</v>
      </c>
      <c r="M195" s="2">
        <v>0</v>
      </c>
      <c r="N195" s="2">
        <v>0</v>
      </c>
      <c r="O195" s="2">
        <v>517.69900000000007</v>
      </c>
      <c r="P195" s="2">
        <v>4499.9989999999998</v>
      </c>
      <c r="Q195" t="s">
        <v>8039</v>
      </c>
      <c r="R195" t="s">
        <v>8236</v>
      </c>
      <c r="S195" s="2" t="s">
        <v>8039</v>
      </c>
      <c r="T195" s="2">
        <v>0</v>
      </c>
    </row>
    <row r="196" spans="1:20" hidden="1">
      <c r="A196" t="s">
        <v>8565</v>
      </c>
      <c r="B196" t="s">
        <v>8693</v>
      </c>
      <c r="C196" t="s">
        <v>7879</v>
      </c>
      <c r="D196" t="s">
        <v>0</v>
      </c>
      <c r="E196">
        <v>3836939</v>
      </c>
      <c r="F196" t="s">
        <v>1678</v>
      </c>
      <c r="G196" t="s">
        <v>1679</v>
      </c>
      <c r="H196" s="2">
        <v>0</v>
      </c>
      <c r="I196" s="2">
        <v>0</v>
      </c>
      <c r="J196" s="2">
        <v>0</v>
      </c>
      <c r="K196" s="2">
        <v>264.31</v>
      </c>
      <c r="L196" s="2">
        <v>0</v>
      </c>
      <c r="M196" s="2">
        <v>0</v>
      </c>
      <c r="N196" s="2">
        <v>0</v>
      </c>
      <c r="O196" s="2">
        <v>34.360300000000002</v>
      </c>
      <c r="P196" s="2">
        <v>298.6703</v>
      </c>
      <c r="Q196" t="s">
        <v>8039</v>
      </c>
      <c r="R196" t="s">
        <v>8236</v>
      </c>
      <c r="S196" s="2" t="s">
        <v>8039</v>
      </c>
      <c r="T196" s="2">
        <v>0</v>
      </c>
    </row>
    <row r="197" spans="1:20" hidden="1">
      <c r="A197" t="s">
        <v>8565</v>
      </c>
      <c r="B197" t="s">
        <v>8693</v>
      </c>
      <c r="C197" t="s">
        <v>7879</v>
      </c>
      <c r="D197" t="s">
        <v>0</v>
      </c>
      <c r="E197">
        <v>22297</v>
      </c>
      <c r="F197" t="s">
        <v>580</v>
      </c>
      <c r="G197" t="s">
        <v>581</v>
      </c>
      <c r="H197" s="2">
        <v>0</v>
      </c>
      <c r="I197" s="2">
        <v>0</v>
      </c>
      <c r="J197" s="2">
        <v>0</v>
      </c>
      <c r="K197" s="2">
        <v>2004.06</v>
      </c>
      <c r="L197" s="2">
        <v>0</v>
      </c>
      <c r="M197" s="2">
        <v>0</v>
      </c>
      <c r="N197" s="2">
        <v>0</v>
      </c>
      <c r="O197" s="2">
        <v>260.52780000000001</v>
      </c>
      <c r="P197" s="2">
        <v>2264.5877999999998</v>
      </c>
      <c r="Q197" t="s">
        <v>8039</v>
      </c>
      <c r="R197" t="s">
        <v>8236</v>
      </c>
      <c r="S197" s="2" t="s">
        <v>8039</v>
      </c>
      <c r="T197" s="2">
        <v>0</v>
      </c>
    </row>
    <row r="198" spans="1:20" hidden="1">
      <c r="A198" t="s">
        <v>8565</v>
      </c>
      <c r="B198" t="s">
        <v>8693</v>
      </c>
      <c r="C198" t="s">
        <v>7879</v>
      </c>
      <c r="D198" t="s">
        <v>0</v>
      </c>
      <c r="E198">
        <v>5207</v>
      </c>
      <c r="F198" t="s">
        <v>239</v>
      </c>
      <c r="G198" t="s">
        <v>240</v>
      </c>
      <c r="H198" s="2">
        <v>0</v>
      </c>
      <c r="I198" s="2">
        <v>0</v>
      </c>
      <c r="J198" s="2">
        <v>0</v>
      </c>
      <c r="K198" s="2">
        <v>1225.74</v>
      </c>
      <c r="L198" s="2">
        <v>0</v>
      </c>
      <c r="M198" s="2">
        <v>0</v>
      </c>
      <c r="N198" s="2">
        <v>0</v>
      </c>
      <c r="O198" s="2">
        <v>159.34620000000001</v>
      </c>
      <c r="P198" s="2">
        <v>1385.0862</v>
      </c>
      <c r="Q198" t="s">
        <v>8039</v>
      </c>
      <c r="R198" t="s">
        <v>8236</v>
      </c>
      <c r="S198" s="2" t="s">
        <v>8039</v>
      </c>
      <c r="T198" s="2">
        <v>0</v>
      </c>
    </row>
    <row r="199" spans="1:20" hidden="1">
      <c r="A199" t="s">
        <v>8565</v>
      </c>
      <c r="B199" t="s">
        <v>8693</v>
      </c>
      <c r="C199" t="s">
        <v>7879</v>
      </c>
      <c r="D199" t="s">
        <v>0</v>
      </c>
      <c r="E199">
        <v>13821</v>
      </c>
      <c r="F199" t="s">
        <v>8818</v>
      </c>
      <c r="G199" t="s">
        <v>1504</v>
      </c>
      <c r="H199" s="2">
        <v>0</v>
      </c>
      <c r="I199" s="2">
        <v>0</v>
      </c>
      <c r="J199" s="2">
        <v>0</v>
      </c>
      <c r="K199" s="2">
        <v>2098.83</v>
      </c>
      <c r="L199" s="2">
        <v>0</v>
      </c>
      <c r="M199" s="2">
        <v>0</v>
      </c>
      <c r="N199" s="2">
        <v>0</v>
      </c>
      <c r="O199" s="2">
        <v>272.84789999999998</v>
      </c>
      <c r="P199" s="2">
        <v>2371.6778999999997</v>
      </c>
      <c r="Q199" t="s">
        <v>8039</v>
      </c>
      <c r="R199" t="s">
        <v>8236</v>
      </c>
      <c r="S199" s="2" t="s">
        <v>8039</v>
      </c>
      <c r="T199" s="2">
        <v>0</v>
      </c>
    </row>
    <row r="200" spans="1:20" hidden="1">
      <c r="A200" t="s">
        <v>8565</v>
      </c>
      <c r="B200" t="s">
        <v>8817</v>
      </c>
      <c r="C200" t="s">
        <v>7879</v>
      </c>
      <c r="D200" t="s">
        <v>0</v>
      </c>
      <c r="E200">
        <v>20661</v>
      </c>
      <c r="F200" t="s">
        <v>580</v>
      </c>
      <c r="G200" t="s">
        <v>581</v>
      </c>
      <c r="H200" s="2">
        <v>0</v>
      </c>
      <c r="I200" s="2">
        <v>0</v>
      </c>
      <c r="J200" s="2">
        <v>0</v>
      </c>
      <c r="K200" s="2">
        <v>977.1</v>
      </c>
      <c r="L200" s="2">
        <v>0</v>
      </c>
      <c r="M200" s="2">
        <v>0</v>
      </c>
      <c r="N200" s="2">
        <v>0</v>
      </c>
      <c r="O200" s="2">
        <v>127.02300000000001</v>
      </c>
      <c r="P200" s="2">
        <v>1104.123</v>
      </c>
      <c r="Q200" t="s">
        <v>8039</v>
      </c>
      <c r="R200" t="s">
        <v>8236</v>
      </c>
      <c r="S200" s="2" t="s">
        <v>8039</v>
      </c>
      <c r="T200" s="2">
        <v>0</v>
      </c>
    </row>
    <row r="201" spans="1:20" hidden="1">
      <c r="A201" t="s">
        <v>8565</v>
      </c>
      <c r="B201" t="s">
        <v>8817</v>
      </c>
      <c r="C201" t="s">
        <v>7879</v>
      </c>
      <c r="D201" t="s">
        <v>0</v>
      </c>
      <c r="E201">
        <v>61</v>
      </c>
      <c r="F201" t="s">
        <v>1501</v>
      </c>
      <c r="G201" t="s">
        <v>1502</v>
      </c>
      <c r="H201" s="2">
        <v>0</v>
      </c>
      <c r="I201" s="2">
        <v>0</v>
      </c>
      <c r="J201" s="2">
        <v>0</v>
      </c>
      <c r="K201" s="2">
        <v>20542.95</v>
      </c>
      <c r="L201" s="2">
        <v>0</v>
      </c>
      <c r="M201" s="2">
        <v>0</v>
      </c>
      <c r="N201" s="2">
        <v>0</v>
      </c>
      <c r="O201" s="2">
        <v>2670.5835000000002</v>
      </c>
      <c r="P201" s="2">
        <v>23213.533500000001</v>
      </c>
      <c r="Q201" t="s">
        <v>8039</v>
      </c>
      <c r="R201" t="s">
        <v>8236</v>
      </c>
      <c r="S201" s="2" t="s">
        <v>8039</v>
      </c>
      <c r="T201" s="2">
        <v>0</v>
      </c>
    </row>
    <row r="202" spans="1:20" hidden="1">
      <c r="A202" t="s">
        <v>8565</v>
      </c>
      <c r="B202" t="s">
        <v>8695</v>
      </c>
      <c r="C202" t="s">
        <v>7879</v>
      </c>
      <c r="D202" t="s">
        <v>0</v>
      </c>
      <c r="E202">
        <v>15715</v>
      </c>
      <c r="F202" t="s">
        <v>1556</v>
      </c>
      <c r="G202" t="s">
        <v>1557</v>
      </c>
      <c r="H202" s="2">
        <v>0.96</v>
      </c>
      <c r="I202" s="2">
        <v>0</v>
      </c>
      <c r="J202" s="2">
        <v>0</v>
      </c>
      <c r="K202" s="2">
        <v>16.850000000000001</v>
      </c>
      <c r="L202" s="2">
        <v>0</v>
      </c>
      <c r="M202" s="2">
        <v>0</v>
      </c>
      <c r="N202" s="2">
        <v>0</v>
      </c>
      <c r="O202" s="2">
        <v>2.1905000000000001</v>
      </c>
      <c r="P202" s="2">
        <v>20.000500000000002</v>
      </c>
      <c r="Q202" t="s">
        <v>8039</v>
      </c>
      <c r="R202" t="s">
        <v>8236</v>
      </c>
      <c r="S202" s="2" t="s">
        <v>8039</v>
      </c>
      <c r="T202" s="2">
        <v>0</v>
      </c>
    </row>
    <row r="203" spans="1:20" hidden="1">
      <c r="A203" t="s">
        <v>8565</v>
      </c>
      <c r="B203" t="s">
        <v>8695</v>
      </c>
      <c r="C203" t="s">
        <v>7879</v>
      </c>
      <c r="D203" t="s">
        <v>0</v>
      </c>
      <c r="E203">
        <v>183718</v>
      </c>
      <c r="F203" t="s">
        <v>1579</v>
      </c>
      <c r="G203" t="s">
        <v>1580</v>
      </c>
      <c r="H203" s="2">
        <v>0</v>
      </c>
      <c r="I203" s="2">
        <v>0</v>
      </c>
      <c r="J203" s="2">
        <v>0</v>
      </c>
      <c r="K203" s="2">
        <v>526</v>
      </c>
      <c r="L203" s="2">
        <v>0</v>
      </c>
      <c r="M203" s="2">
        <v>0</v>
      </c>
      <c r="N203" s="2">
        <v>0</v>
      </c>
      <c r="O203" s="2">
        <v>68.38</v>
      </c>
      <c r="P203" s="2">
        <v>594.38</v>
      </c>
      <c r="Q203" t="s">
        <v>8039</v>
      </c>
      <c r="R203" t="s">
        <v>8236</v>
      </c>
      <c r="S203" s="2" t="s">
        <v>8816</v>
      </c>
      <c r="T203" s="2">
        <v>5.26</v>
      </c>
    </row>
    <row r="204" spans="1:20" hidden="1">
      <c r="A204" t="s">
        <v>8565</v>
      </c>
      <c r="B204" t="s">
        <v>8709</v>
      </c>
      <c r="C204" t="s">
        <v>7879</v>
      </c>
      <c r="D204" t="s">
        <v>0</v>
      </c>
      <c r="E204">
        <v>2788</v>
      </c>
      <c r="F204" t="s">
        <v>239</v>
      </c>
      <c r="G204" t="s">
        <v>240</v>
      </c>
      <c r="H204" s="2">
        <v>0</v>
      </c>
      <c r="I204" s="2">
        <v>0</v>
      </c>
      <c r="J204" s="2">
        <v>0</v>
      </c>
      <c r="K204" s="2">
        <v>1283.76</v>
      </c>
      <c r="L204" s="2">
        <v>0</v>
      </c>
      <c r="M204" s="2">
        <v>0</v>
      </c>
      <c r="N204" s="2">
        <v>0</v>
      </c>
      <c r="O204" s="2">
        <v>166.8888</v>
      </c>
      <c r="P204" s="2">
        <v>1450.6487999999999</v>
      </c>
      <c r="Q204" t="s">
        <v>8039</v>
      </c>
      <c r="R204" t="s">
        <v>8236</v>
      </c>
      <c r="S204" s="2" t="s">
        <v>8039</v>
      </c>
      <c r="T204" s="2">
        <v>0</v>
      </c>
    </row>
    <row r="205" spans="1:20" hidden="1">
      <c r="A205" t="s">
        <v>8565</v>
      </c>
      <c r="B205" t="s">
        <v>8709</v>
      </c>
      <c r="C205" t="s">
        <v>7879</v>
      </c>
      <c r="D205" t="s">
        <v>0</v>
      </c>
      <c r="E205">
        <v>2789</v>
      </c>
      <c r="F205" t="s">
        <v>239</v>
      </c>
      <c r="G205" t="s">
        <v>240</v>
      </c>
      <c r="H205" s="2">
        <v>0</v>
      </c>
      <c r="I205" s="2">
        <v>0</v>
      </c>
      <c r="J205" s="2">
        <v>0</v>
      </c>
      <c r="K205" s="2">
        <v>674.03</v>
      </c>
      <c r="L205" s="2">
        <v>0</v>
      </c>
      <c r="M205" s="2">
        <v>0</v>
      </c>
      <c r="N205" s="2">
        <v>0</v>
      </c>
      <c r="O205" s="2">
        <v>87.623900000000006</v>
      </c>
      <c r="P205" s="2">
        <v>761.65390000000002</v>
      </c>
      <c r="Q205" t="s">
        <v>8039</v>
      </c>
      <c r="R205" t="s">
        <v>8236</v>
      </c>
      <c r="S205" s="2" t="s">
        <v>8039</v>
      </c>
      <c r="T205" s="2">
        <v>0</v>
      </c>
    </row>
    <row r="206" spans="1:20" hidden="1">
      <c r="A206" t="s">
        <v>8565</v>
      </c>
      <c r="B206" t="s">
        <v>8709</v>
      </c>
      <c r="C206" t="s">
        <v>7879</v>
      </c>
      <c r="D206" t="s">
        <v>0</v>
      </c>
      <c r="E206">
        <v>2787</v>
      </c>
      <c r="F206" t="s">
        <v>239</v>
      </c>
      <c r="G206" t="s">
        <v>240</v>
      </c>
      <c r="H206" s="2">
        <v>0</v>
      </c>
      <c r="I206" s="2">
        <v>0</v>
      </c>
      <c r="J206" s="2">
        <v>0</v>
      </c>
      <c r="K206" s="2">
        <v>1492.44</v>
      </c>
      <c r="L206" s="2">
        <v>0</v>
      </c>
      <c r="M206" s="2">
        <v>0</v>
      </c>
      <c r="N206" s="2">
        <v>0</v>
      </c>
      <c r="O206" s="2">
        <v>194.0172</v>
      </c>
      <c r="P206" s="2">
        <v>1686.4572000000001</v>
      </c>
      <c r="Q206" t="s">
        <v>8039</v>
      </c>
      <c r="R206" t="s">
        <v>8236</v>
      </c>
      <c r="S206" s="2" t="s">
        <v>8039</v>
      </c>
      <c r="T206" s="2">
        <v>0</v>
      </c>
    </row>
    <row r="207" spans="1:20" hidden="1">
      <c r="A207" t="s">
        <v>8565</v>
      </c>
      <c r="B207" t="s">
        <v>8506</v>
      </c>
      <c r="C207" t="s">
        <v>7879</v>
      </c>
      <c r="D207" t="s">
        <v>0</v>
      </c>
      <c r="E207">
        <v>308</v>
      </c>
      <c r="F207" t="s">
        <v>8473</v>
      </c>
      <c r="G207" t="s">
        <v>8474</v>
      </c>
      <c r="H207" s="2">
        <v>0</v>
      </c>
      <c r="I207" s="2">
        <v>0</v>
      </c>
      <c r="J207" s="2">
        <v>0</v>
      </c>
      <c r="K207" s="2">
        <v>160</v>
      </c>
      <c r="L207" s="2">
        <v>0</v>
      </c>
      <c r="M207" s="2">
        <v>0</v>
      </c>
      <c r="N207" s="2">
        <v>0</v>
      </c>
      <c r="O207" s="2">
        <v>20.8</v>
      </c>
      <c r="P207" s="2">
        <v>180.8</v>
      </c>
      <c r="Q207" t="s">
        <v>8039</v>
      </c>
      <c r="R207" t="s">
        <v>8236</v>
      </c>
      <c r="S207" s="2" t="s">
        <v>8039</v>
      </c>
      <c r="T207" s="2">
        <v>0</v>
      </c>
    </row>
    <row r="208" spans="1:20" hidden="1">
      <c r="A208" t="s">
        <v>8565</v>
      </c>
      <c r="B208" t="s">
        <v>8507</v>
      </c>
      <c r="C208" t="s">
        <v>7879</v>
      </c>
      <c r="D208" t="s">
        <v>0</v>
      </c>
      <c r="E208">
        <v>41788</v>
      </c>
      <c r="F208" t="s">
        <v>1531</v>
      </c>
      <c r="G208" t="s">
        <v>1532</v>
      </c>
      <c r="H208" s="2">
        <v>0</v>
      </c>
      <c r="I208" s="2">
        <v>0</v>
      </c>
      <c r="J208" s="2">
        <v>0</v>
      </c>
      <c r="K208" s="2">
        <v>5.92</v>
      </c>
      <c r="L208" s="2">
        <v>0</v>
      </c>
      <c r="M208" s="2">
        <v>0</v>
      </c>
      <c r="N208" s="2">
        <v>0</v>
      </c>
      <c r="O208" s="2">
        <v>0.76960000000000006</v>
      </c>
      <c r="P208" s="2">
        <v>6.6896000000000004</v>
      </c>
      <c r="Q208" t="s">
        <v>8039</v>
      </c>
      <c r="R208" t="s">
        <v>8236</v>
      </c>
      <c r="S208" s="2" t="s">
        <v>8039</v>
      </c>
      <c r="T208" s="2">
        <v>0</v>
      </c>
    </row>
    <row r="209" spans="1:20" hidden="1">
      <c r="A209" t="s">
        <v>8565</v>
      </c>
      <c r="B209" t="s">
        <v>8508</v>
      </c>
      <c r="C209" t="s">
        <v>7879</v>
      </c>
      <c r="D209" t="s">
        <v>0</v>
      </c>
      <c r="E209">
        <v>7540</v>
      </c>
      <c r="F209" t="s">
        <v>2205</v>
      </c>
      <c r="G209" t="s">
        <v>2206</v>
      </c>
      <c r="H209" s="2">
        <v>0</v>
      </c>
      <c r="I209" s="2">
        <v>0</v>
      </c>
      <c r="J209" s="2">
        <v>0</v>
      </c>
      <c r="K209" s="2">
        <v>20</v>
      </c>
      <c r="L209" s="2">
        <v>0</v>
      </c>
      <c r="M209" s="2">
        <v>0</v>
      </c>
      <c r="N209" s="2">
        <v>0</v>
      </c>
      <c r="O209" s="2">
        <v>2.6</v>
      </c>
      <c r="P209" s="2">
        <v>22.6</v>
      </c>
      <c r="Q209" t="s">
        <v>8039</v>
      </c>
      <c r="R209" t="s">
        <v>8236</v>
      </c>
      <c r="S209" s="2" t="s">
        <v>8039</v>
      </c>
      <c r="T209" s="2">
        <v>0</v>
      </c>
    </row>
    <row r="210" spans="1:20" hidden="1">
      <c r="A210" t="s">
        <v>8564</v>
      </c>
      <c r="B210" t="s">
        <v>8696</v>
      </c>
      <c r="C210" t="s">
        <v>7879</v>
      </c>
      <c r="D210" t="s">
        <v>0</v>
      </c>
      <c r="E210">
        <v>1752</v>
      </c>
      <c r="F210" t="s">
        <v>1653</v>
      </c>
      <c r="G210" t="s">
        <v>1654</v>
      </c>
      <c r="H210" s="2">
        <v>0</v>
      </c>
      <c r="I210" s="2">
        <v>0</v>
      </c>
      <c r="J210" s="2">
        <v>0</v>
      </c>
      <c r="K210" s="2">
        <v>2.2999999999999998</v>
      </c>
      <c r="L210" s="2">
        <v>0</v>
      </c>
      <c r="M210" s="2">
        <v>0</v>
      </c>
      <c r="N210" s="2">
        <v>0</v>
      </c>
      <c r="O210" s="2">
        <v>0.29899999999999999</v>
      </c>
      <c r="P210" s="2">
        <v>2.5989999999999998</v>
      </c>
      <c r="Q210" t="s">
        <v>8039</v>
      </c>
      <c r="R210" t="s">
        <v>8236</v>
      </c>
      <c r="S210" s="2" t="s">
        <v>8039</v>
      </c>
      <c r="T210" s="2">
        <v>0</v>
      </c>
    </row>
    <row r="211" spans="1:20" hidden="1">
      <c r="A211" t="s">
        <v>8564</v>
      </c>
      <c r="B211" t="s">
        <v>8696</v>
      </c>
      <c r="C211" t="s">
        <v>7879</v>
      </c>
      <c r="D211" t="s">
        <v>0</v>
      </c>
      <c r="E211">
        <v>2495</v>
      </c>
      <c r="F211" t="s">
        <v>1724</v>
      </c>
      <c r="G211" t="s">
        <v>1725</v>
      </c>
      <c r="H211" s="2">
        <v>0</v>
      </c>
      <c r="I211" s="2">
        <v>0</v>
      </c>
      <c r="J211" s="2">
        <v>0</v>
      </c>
      <c r="K211" s="2">
        <v>20.53</v>
      </c>
      <c r="L211" s="2">
        <v>0</v>
      </c>
      <c r="M211" s="2">
        <v>0</v>
      </c>
      <c r="N211" s="2">
        <v>0</v>
      </c>
      <c r="O211" s="2">
        <v>2.6689000000000003</v>
      </c>
      <c r="P211" s="2">
        <v>23.198900000000002</v>
      </c>
      <c r="Q211" t="s">
        <v>8039</v>
      </c>
      <c r="R211" t="s">
        <v>8236</v>
      </c>
      <c r="S211" s="2" t="s">
        <v>8039</v>
      </c>
      <c r="T211" s="2">
        <v>0</v>
      </c>
    </row>
    <row r="212" spans="1:20" hidden="1">
      <c r="A212" t="s">
        <v>8564</v>
      </c>
      <c r="B212" t="s">
        <v>8505</v>
      </c>
      <c r="C212" t="s">
        <v>7879</v>
      </c>
      <c r="D212" t="s">
        <v>0</v>
      </c>
      <c r="E212">
        <v>22692</v>
      </c>
      <c r="F212" t="s">
        <v>1517</v>
      </c>
      <c r="G212" t="s">
        <v>1518</v>
      </c>
      <c r="H212" s="2">
        <v>1.87</v>
      </c>
      <c r="I212" s="2">
        <v>0</v>
      </c>
      <c r="J212" s="2">
        <v>0</v>
      </c>
      <c r="K212" s="2">
        <v>33.74</v>
      </c>
      <c r="L212" s="2">
        <v>0</v>
      </c>
      <c r="M212" s="2">
        <v>0</v>
      </c>
      <c r="N212" s="2">
        <v>0</v>
      </c>
      <c r="O212" s="2">
        <v>4.3862000000000005</v>
      </c>
      <c r="P212" s="2">
        <v>39.996200000000002</v>
      </c>
      <c r="Q212" t="s">
        <v>8039</v>
      </c>
      <c r="R212" t="s">
        <v>8236</v>
      </c>
      <c r="S212" s="2" t="s">
        <v>8039</v>
      </c>
      <c r="T212" s="2">
        <v>0</v>
      </c>
    </row>
    <row r="213" spans="1:20" hidden="1">
      <c r="A213" t="s">
        <v>8564</v>
      </c>
      <c r="B213" t="s">
        <v>8510</v>
      </c>
      <c r="C213" t="s">
        <v>7879</v>
      </c>
      <c r="D213" t="s">
        <v>0</v>
      </c>
      <c r="E213">
        <v>26202</v>
      </c>
      <c r="F213" t="s">
        <v>1602</v>
      </c>
      <c r="G213" t="s">
        <v>1603</v>
      </c>
      <c r="H213" s="2">
        <v>2.52</v>
      </c>
      <c r="I213" s="2">
        <v>0</v>
      </c>
      <c r="J213" s="2">
        <v>0</v>
      </c>
      <c r="K213" s="2">
        <v>47.78</v>
      </c>
      <c r="L213" s="2">
        <v>0</v>
      </c>
      <c r="M213" s="2">
        <v>0</v>
      </c>
      <c r="N213" s="2">
        <v>0</v>
      </c>
      <c r="O213" s="2">
        <v>6.2114000000000003</v>
      </c>
      <c r="P213" s="2">
        <v>56.511400000000002</v>
      </c>
      <c r="Q213" t="s">
        <v>8039</v>
      </c>
      <c r="R213" t="s">
        <v>8236</v>
      </c>
      <c r="S213" s="2" t="s">
        <v>8039</v>
      </c>
      <c r="T213" s="2">
        <v>0</v>
      </c>
    </row>
    <row r="214" spans="1:20" hidden="1">
      <c r="A214" t="s">
        <v>8564</v>
      </c>
      <c r="B214" t="s">
        <v>8510</v>
      </c>
      <c r="C214" t="s">
        <v>7879</v>
      </c>
      <c r="D214" t="s">
        <v>0</v>
      </c>
      <c r="E214">
        <v>20812</v>
      </c>
      <c r="F214" t="s">
        <v>1517</v>
      </c>
      <c r="G214" t="s">
        <v>1518</v>
      </c>
      <c r="H214" s="2">
        <v>1.37</v>
      </c>
      <c r="I214" s="2">
        <v>0</v>
      </c>
      <c r="J214" s="2">
        <v>0</v>
      </c>
      <c r="K214" s="2">
        <v>24.81</v>
      </c>
      <c r="L214" s="2">
        <v>0</v>
      </c>
      <c r="M214" s="2">
        <v>0</v>
      </c>
      <c r="N214" s="2">
        <v>0</v>
      </c>
      <c r="O214" s="2">
        <v>3.2252999999999998</v>
      </c>
      <c r="P214" s="2">
        <v>29.4053</v>
      </c>
      <c r="Q214" t="s">
        <v>8039</v>
      </c>
      <c r="R214" t="s">
        <v>8236</v>
      </c>
      <c r="S214" s="2" t="s">
        <v>8039</v>
      </c>
      <c r="T214" s="2">
        <v>0</v>
      </c>
    </row>
    <row r="215" spans="1:20" hidden="1">
      <c r="A215" t="s">
        <v>8564</v>
      </c>
      <c r="B215" t="s">
        <v>8415</v>
      </c>
      <c r="C215" t="s">
        <v>7879</v>
      </c>
      <c r="D215" t="s">
        <v>0</v>
      </c>
      <c r="E215">
        <v>20080</v>
      </c>
      <c r="F215" t="s">
        <v>1517</v>
      </c>
      <c r="G215" t="s">
        <v>1518</v>
      </c>
      <c r="H215" s="2">
        <v>2.2000000000000002</v>
      </c>
      <c r="I215" s="2">
        <v>0</v>
      </c>
      <c r="J215" s="2">
        <v>0</v>
      </c>
      <c r="K215" s="2">
        <v>42.77</v>
      </c>
      <c r="L215" s="2">
        <v>0</v>
      </c>
      <c r="M215" s="2">
        <v>0</v>
      </c>
      <c r="N215" s="2">
        <v>0</v>
      </c>
      <c r="O215" s="2">
        <v>5.5601000000000003</v>
      </c>
      <c r="P215" s="2">
        <v>50.530100000000004</v>
      </c>
      <c r="Q215" t="s">
        <v>8039</v>
      </c>
      <c r="R215" t="s">
        <v>8236</v>
      </c>
      <c r="S215" s="2" t="s">
        <v>8039</v>
      </c>
      <c r="T215" s="2">
        <v>0</v>
      </c>
    </row>
    <row r="216" spans="1:20" hidden="1">
      <c r="A216" t="s">
        <v>8564</v>
      </c>
      <c r="B216" t="s">
        <v>8415</v>
      </c>
      <c r="C216" t="s">
        <v>7879</v>
      </c>
      <c r="D216" t="s">
        <v>0</v>
      </c>
      <c r="E216">
        <v>17395</v>
      </c>
      <c r="F216" t="s">
        <v>1517</v>
      </c>
      <c r="G216" t="s">
        <v>1518</v>
      </c>
      <c r="H216" s="2">
        <v>2.4300000000000002</v>
      </c>
      <c r="I216" s="2">
        <v>0</v>
      </c>
      <c r="J216" s="2">
        <v>0</v>
      </c>
      <c r="K216" s="2">
        <v>43.87</v>
      </c>
      <c r="L216" s="2">
        <v>0</v>
      </c>
      <c r="M216" s="2">
        <v>0</v>
      </c>
      <c r="N216" s="2">
        <v>0</v>
      </c>
      <c r="O216" s="2">
        <v>5.7031000000000001</v>
      </c>
      <c r="P216" s="2">
        <v>52.003099999999996</v>
      </c>
      <c r="Q216" t="s">
        <v>8039</v>
      </c>
      <c r="R216" t="s">
        <v>8236</v>
      </c>
      <c r="S216" s="2" t="s">
        <v>8039</v>
      </c>
      <c r="T216" s="2">
        <v>0</v>
      </c>
    </row>
    <row r="217" spans="1:20" hidden="1">
      <c r="A217" t="s">
        <v>8564</v>
      </c>
      <c r="B217" t="s">
        <v>8693</v>
      </c>
      <c r="C217" t="s">
        <v>7879</v>
      </c>
      <c r="D217" t="s">
        <v>0</v>
      </c>
      <c r="E217">
        <v>78795</v>
      </c>
      <c r="F217" t="s">
        <v>1517</v>
      </c>
      <c r="G217" t="s">
        <v>1518</v>
      </c>
      <c r="H217" s="2">
        <v>2.59</v>
      </c>
      <c r="I217" s="2">
        <v>0</v>
      </c>
      <c r="J217" s="2">
        <v>0</v>
      </c>
      <c r="K217" s="2">
        <v>26.91</v>
      </c>
      <c r="L217" s="2">
        <v>0</v>
      </c>
      <c r="M217" s="2">
        <v>0</v>
      </c>
      <c r="N217" s="2">
        <v>0</v>
      </c>
      <c r="O217" s="2">
        <v>3.4983</v>
      </c>
      <c r="P217" s="2">
        <v>32.9983</v>
      </c>
      <c r="Q217" t="s">
        <v>8039</v>
      </c>
      <c r="R217" t="s">
        <v>8236</v>
      </c>
      <c r="S217" s="2" t="s">
        <v>8039</v>
      </c>
      <c r="T217" s="2">
        <v>0</v>
      </c>
    </row>
    <row r="218" spans="1:20" hidden="1">
      <c r="A218" t="s">
        <v>8564</v>
      </c>
      <c r="B218" t="s">
        <v>8693</v>
      </c>
      <c r="C218" t="s">
        <v>7879</v>
      </c>
      <c r="D218" t="s">
        <v>0</v>
      </c>
      <c r="E218">
        <v>2966428</v>
      </c>
      <c r="F218" t="s">
        <v>1489</v>
      </c>
      <c r="G218" t="s">
        <v>1490</v>
      </c>
      <c r="H218" s="2">
        <v>0</v>
      </c>
      <c r="I218" s="2">
        <v>0</v>
      </c>
      <c r="J218" s="2">
        <v>0</v>
      </c>
      <c r="K218" s="2">
        <v>128.26</v>
      </c>
      <c r="L218" s="2">
        <v>0</v>
      </c>
      <c r="M218" s="2">
        <v>0</v>
      </c>
      <c r="N218" s="2">
        <v>0</v>
      </c>
      <c r="O218" s="2">
        <v>16.6738</v>
      </c>
      <c r="P218" s="2">
        <v>144.93379999999999</v>
      </c>
      <c r="Q218" t="s">
        <v>8039</v>
      </c>
      <c r="R218" t="s">
        <v>8236</v>
      </c>
      <c r="S218" s="2" t="s">
        <v>8039</v>
      </c>
      <c r="T218" s="2">
        <v>0</v>
      </c>
    </row>
    <row r="219" spans="1:20" hidden="1">
      <c r="A219" t="s">
        <v>8564</v>
      </c>
      <c r="B219" t="s">
        <v>8693</v>
      </c>
      <c r="C219" t="s">
        <v>7879</v>
      </c>
      <c r="D219" t="s">
        <v>0</v>
      </c>
      <c r="E219">
        <v>2757140</v>
      </c>
      <c r="F219" t="s">
        <v>1489</v>
      </c>
      <c r="G219" t="s">
        <v>1490</v>
      </c>
      <c r="H219" s="2">
        <v>0</v>
      </c>
      <c r="I219" s="2">
        <v>0</v>
      </c>
      <c r="J219" s="2">
        <v>0</v>
      </c>
      <c r="K219" s="2">
        <v>6.42</v>
      </c>
      <c r="L219" s="2">
        <v>0</v>
      </c>
      <c r="M219" s="2">
        <v>0</v>
      </c>
      <c r="N219" s="2">
        <v>0</v>
      </c>
      <c r="O219" s="2">
        <v>0.83460000000000001</v>
      </c>
      <c r="P219" s="2">
        <v>7.2545999999999999</v>
      </c>
      <c r="Q219" t="s">
        <v>8039</v>
      </c>
      <c r="R219" t="s">
        <v>8236</v>
      </c>
      <c r="S219" s="2" t="s">
        <v>8039</v>
      </c>
      <c r="T219" s="2">
        <v>0</v>
      </c>
    </row>
    <row r="220" spans="1:20" hidden="1">
      <c r="A220" t="s">
        <v>8564</v>
      </c>
      <c r="B220" t="s">
        <v>8693</v>
      </c>
      <c r="C220" t="s">
        <v>7879</v>
      </c>
      <c r="D220" t="s">
        <v>0</v>
      </c>
      <c r="E220">
        <v>8137</v>
      </c>
      <c r="F220" t="s">
        <v>1494</v>
      </c>
      <c r="G220" t="s">
        <v>1495</v>
      </c>
      <c r="H220" s="2">
        <v>0</v>
      </c>
      <c r="I220" s="2">
        <v>0</v>
      </c>
      <c r="J220" s="2">
        <v>0</v>
      </c>
      <c r="K220" s="2">
        <v>142.46</v>
      </c>
      <c r="L220" s="2">
        <v>0</v>
      </c>
      <c r="M220" s="2">
        <v>0</v>
      </c>
      <c r="N220" s="2">
        <v>0</v>
      </c>
      <c r="O220" s="2">
        <v>18.5198</v>
      </c>
      <c r="P220" s="2">
        <v>160.97980000000001</v>
      </c>
      <c r="Q220" t="s">
        <v>8039</v>
      </c>
      <c r="R220" t="s">
        <v>8236</v>
      </c>
      <c r="S220" s="2" t="s">
        <v>8039</v>
      </c>
      <c r="T220" s="2">
        <v>0</v>
      </c>
    </row>
    <row r="221" spans="1:20" hidden="1">
      <c r="A221" t="s">
        <v>8564</v>
      </c>
      <c r="B221" t="s">
        <v>8693</v>
      </c>
      <c r="C221" t="s">
        <v>7879</v>
      </c>
      <c r="D221" t="s">
        <v>0</v>
      </c>
      <c r="E221">
        <v>831</v>
      </c>
      <c r="F221" t="s">
        <v>5989</v>
      </c>
      <c r="G221" t="s">
        <v>5990</v>
      </c>
      <c r="H221" s="2">
        <v>0</v>
      </c>
      <c r="I221" s="2">
        <v>0</v>
      </c>
      <c r="J221" s="2">
        <v>0</v>
      </c>
      <c r="K221" s="2">
        <v>22.94</v>
      </c>
      <c r="L221" s="2">
        <v>0</v>
      </c>
      <c r="M221" s="2">
        <v>0</v>
      </c>
      <c r="N221" s="2">
        <v>0</v>
      </c>
      <c r="O221" s="2">
        <v>2.9822000000000002</v>
      </c>
      <c r="P221" s="2">
        <v>25.9222</v>
      </c>
      <c r="Q221" t="s">
        <v>8039</v>
      </c>
      <c r="R221" t="s">
        <v>8236</v>
      </c>
      <c r="S221" s="2" t="s">
        <v>8039</v>
      </c>
      <c r="T221" s="2">
        <v>0</v>
      </c>
    </row>
    <row r="222" spans="1:20" hidden="1">
      <c r="A222" t="s">
        <v>8564</v>
      </c>
      <c r="B222" t="s">
        <v>8693</v>
      </c>
      <c r="C222" t="s">
        <v>7879</v>
      </c>
      <c r="D222" t="s">
        <v>0</v>
      </c>
      <c r="E222">
        <v>47</v>
      </c>
      <c r="F222" t="s">
        <v>8729</v>
      </c>
      <c r="G222" t="s">
        <v>8730</v>
      </c>
      <c r="H222" s="2">
        <v>0</v>
      </c>
      <c r="I222" s="2">
        <v>0</v>
      </c>
      <c r="J222" s="2">
        <v>0</v>
      </c>
      <c r="K222" s="2">
        <v>76.55</v>
      </c>
      <c r="L222" s="2">
        <v>0</v>
      </c>
      <c r="M222" s="2">
        <v>0</v>
      </c>
      <c r="N222" s="2">
        <v>0</v>
      </c>
      <c r="O222" s="2">
        <v>9.9514999999999993</v>
      </c>
      <c r="P222" s="2">
        <v>86.501499999999993</v>
      </c>
      <c r="Q222" t="s">
        <v>8039</v>
      </c>
      <c r="R222" t="s">
        <v>8236</v>
      </c>
      <c r="S222" s="2" t="s">
        <v>8039</v>
      </c>
      <c r="T222" s="2">
        <v>0</v>
      </c>
    </row>
    <row r="223" spans="1:20" hidden="1">
      <c r="A223" t="s">
        <v>8564</v>
      </c>
      <c r="B223" t="s">
        <v>8693</v>
      </c>
      <c r="C223" t="s">
        <v>7879</v>
      </c>
      <c r="D223" t="s">
        <v>0</v>
      </c>
      <c r="E223">
        <v>166</v>
      </c>
      <c r="F223" t="s">
        <v>1196</v>
      </c>
      <c r="G223" t="s">
        <v>1197</v>
      </c>
      <c r="H223" s="2">
        <v>0</v>
      </c>
      <c r="I223" s="2">
        <v>0</v>
      </c>
      <c r="J223" s="2">
        <v>0</v>
      </c>
      <c r="K223" s="2">
        <v>6426</v>
      </c>
      <c r="L223" s="2">
        <v>0</v>
      </c>
      <c r="M223" s="2">
        <v>0</v>
      </c>
      <c r="N223" s="2">
        <v>0</v>
      </c>
      <c r="O223" s="2">
        <v>835.38</v>
      </c>
      <c r="P223" s="2">
        <v>7261.38</v>
      </c>
      <c r="Q223"/>
      <c r="R223" t="s">
        <v>8236</v>
      </c>
      <c r="S223" s="2" t="s">
        <v>8227</v>
      </c>
      <c r="T223" s="2">
        <v>64.260000000000005</v>
      </c>
    </row>
    <row r="224" spans="1:20">
      <c r="A224" t="s">
        <v>8564</v>
      </c>
      <c r="B224" t="s">
        <v>8693</v>
      </c>
      <c r="C224" t="s">
        <v>7879</v>
      </c>
      <c r="D224" t="s">
        <v>0</v>
      </c>
      <c r="E224">
        <v>179</v>
      </c>
      <c r="F224" t="s">
        <v>1196</v>
      </c>
      <c r="G224" s="154" t="s">
        <v>1197</v>
      </c>
      <c r="H224" s="2">
        <v>0</v>
      </c>
      <c r="I224" s="2">
        <v>0</v>
      </c>
      <c r="J224" s="2">
        <v>0</v>
      </c>
      <c r="K224" s="2">
        <v>107593.2</v>
      </c>
      <c r="L224" s="2">
        <v>0</v>
      </c>
      <c r="M224" s="2">
        <v>0</v>
      </c>
      <c r="N224" s="2">
        <v>0</v>
      </c>
      <c r="O224" s="2">
        <v>13987.116</v>
      </c>
      <c r="P224" s="2">
        <v>121580.31599999999</v>
      </c>
      <c r="Q224"/>
      <c r="R224" t="s">
        <v>8236</v>
      </c>
      <c r="S224" s="2" t="s">
        <v>8227</v>
      </c>
      <c r="T224" s="2">
        <v>1075.93</v>
      </c>
    </row>
    <row r="225" spans="1:20" hidden="1">
      <c r="A225" t="s">
        <v>8564</v>
      </c>
      <c r="B225" t="s">
        <v>8693</v>
      </c>
      <c r="C225" t="s">
        <v>7879</v>
      </c>
      <c r="D225" t="s">
        <v>0</v>
      </c>
      <c r="E225">
        <v>161</v>
      </c>
      <c r="F225" t="s">
        <v>1196</v>
      </c>
      <c r="G225" t="s">
        <v>1197</v>
      </c>
      <c r="H225" s="2">
        <v>0</v>
      </c>
      <c r="I225" s="2">
        <v>0</v>
      </c>
      <c r="J225" s="2">
        <v>0</v>
      </c>
      <c r="K225" s="2">
        <v>834</v>
      </c>
      <c r="L225" s="2">
        <v>0</v>
      </c>
      <c r="M225" s="2">
        <v>0</v>
      </c>
      <c r="N225" s="2">
        <v>0</v>
      </c>
      <c r="O225" s="2">
        <v>108.42</v>
      </c>
      <c r="P225" s="2">
        <v>942.42</v>
      </c>
      <c r="Q225"/>
      <c r="R225" t="s">
        <v>8236</v>
      </c>
      <c r="S225" s="2" t="s">
        <v>8227</v>
      </c>
      <c r="T225" s="2">
        <v>8.34</v>
      </c>
    </row>
    <row r="226" spans="1:20" hidden="1">
      <c r="A226" t="s">
        <v>8564</v>
      </c>
      <c r="B226" t="s">
        <v>8694</v>
      </c>
      <c r="C226" t="s">
        <v>7879</v>
      </c>
      <c r="D226" t="s">
        <v>0</v>
      </c>
      <c r="E226">
        <v>15839</v>
      </c>
      <c r="F226" t="s">
        <v>1631</v>
      </c>
      <c r="G226" t="s">
        <v>1632</v>
      </c>
      <c r="H226" s="2">
        <v>1.86</v>
      </c>
      <c r="I226" s="2">
        <v>0</v>
      </c>
      <c r="J226" s="2">
        <v>0</v>
      </c>
      <c r="K226" s="2">
        <v>33.75</v>
      </c>
      <c r="L226" s="2">
        <v>0</v>
      </c>
      <c r="M226" s="2">
        <v>0</v>
      </c>
      <c r="N226" s="2">
        <v>0</v>
      </c>
      <c r="O226" s="2">
        <v>4.3875000000000002</v>
      </c>
      <c r="P226" s="2">
        <v>39.997500000000002</v>
      </c>
      <c r="Q226" t="s">
        <v>8039</v>
      </c>
      <c r="R226" t="s">
        <v>8236</v>
      </c>
      <c r="S226" s="2" t="s">
        <v>8039</v>
      </c>
      <c r="T226" s="2">
        <v>0</v>
      </c>
    </row>
    <row r="227" spans="1:20" hidden="1">
      <c r="A227" t="s">
        <v>8564</v>
      </c>
      <c r="B227" t="s">
        <v>8694</v>
      </c>
      <c r="C227" t="s">
        <v>7879</v>
      </c>
      <c r="D227" t="s">
        <v>0</v>
      </c>
      <c r="E227">
        <v>2759990</v>
      </c>
      <c r="F227" t="s">
        <v>1489</v>
      </c>
      <c r="G227" t="s">
        <v>1490</v>
      </c>
      <c r="H227" s="2">
        <v>0</v>
      </c>
      <c r="I227" s="2">
        <v>0</v>
      </c>
      <c r="J227" s="2">
        <v>0</v>
      </c>
      <c r="K227" s="2">
        <v>54.05</v>
      </c>
      <c r="L227" s="2">
        <v>0</v>
      </c>
      <c r="M227" s="2">
        <v>0</v>
      </c>
      <c r="N227" s="2">
        <v>0</v>
      </c>
      <c r="O227" s="2">
        <v>7.0264999999999995</v>
      </c>
      <c r="P227" s="2">
        <v>61.076499999999996</v>
      </c>
      <c r="Q227" t="s">
        <v>8039</v>
      </c>
      <c r="R227" t="s">
        <v>8236</v>
      </c>
      <c r="S227" s="2" t="s">
        <v>8039</v>
      </c>
      <c r="T227" s="2">
        <v>0</v>
      </c>
    </row>
    <row r="228" spans="1:20" hidden="1">
      <c r="A228" t="s">
        <v>8564</v>
      </c>
      <c r="B228" t="s">
        <v>8694</v>
      </c>
      <c r="C228" t="s">
        <v>7879</v>
      </c>
      <c r="D228" t="s">
        <v>0</v>
      </c>
      <c r="E228">
        <v>126</v>
      </c>
      <c r="F228" t="s">
        <v>1196</v>
      </c>
      <c r="G228" t="s">
        <v>1197</v>
      </c>
      <c r="H228" s="2">
        <v>0</v>
      </c>
      <c r="I228" s="2">
        <v>0</v>
      </c>
      <c r="J228" s="2">
        <v>0</v>
      </c>
      <c r="K228" s="2">
        <v>100</v>
      </c>
      <c r="L228" s="2">
        <v>0</v>
      </c>
      <c r="M228" s="2">
        <v>0</v>
      </c>
      <c r="N228" s="2">
        <v>0</v>
      </c>
      <c r="O228" s="2">
        <v>13</v>
      </c>
      <c r="P228" s="2">
        <v>113</v>
      </c>
      <c r="Q228"/>
      <c r="R228" t="s">
        <v>8236</v>
      </c>
      <c r="S228" s="2" t="s">
        <v>8227</v>
      </c>
      <c r="T228" s="2">
        <v>1</v>
      </c>
    </row>
    <row r="229" spans="1:20" hidden="1">
      <c r="A229" t="s">
        <v>8564</v>
      </c>
      <c r="B229" t="s">
        <v>8694</v>
      </c>
      <c r="C229" t="s">
        <v>7879</v>
      </c>
      <c r="D229" t="s">
        <v>0</v>
      </c>
      <c r="E229">
        <v>1412</v>
      </c>
      <c r="F229" t="s">
        <v>7717</v>
      </c>
      <c r="G229" t="s">
        <v>7718</v>
      </c>
      <c r="H229" s="2">
        <v>0</v>
      </c>
      <c r="I229" s="2">
        <v>0</v>
      </c>
      <c r="J229" s="2">
        <v>0</v>
      </c>
      <c r="K229" s="2">
        <v>440</v>
      </c>
      <c r="L229" s="2">
        <v>0</v>
      </c>
      <c r="M229" s="2">
        <v>0</v>
      </c>
      <c r="N229" s="2">
        <v>0</v>
      </c>
      <c r="O229" s="2">
        <v>57.2</v>
      </c>
      <c r="P229" s="2">
        <v>497.2</v>
      </c>
      <c r="Q229" t="s">
        <v>8039</v>
      </c>
      <c r="R229" t="s">
        <v>8236</v>
      </c>
      <c r="S229" s="2" t="s">
        <v>8039</v>
      </c>
      <c r="T229" s="2">
        <v>0</v>
      </c>
    </row>
    <row r="230" spans="1:20" hidden="1">
      <c r="A230" t="s">
        <v>8564</v>
      </c>
      <c r="B230" t="s">
        <v>8694</v>
      </c>
      <c r="C230" t="s">
        <v>7879</v>
      </c>
      <c r="D230" t="s">
        <v>0</v>
      </c>
      <c r="E230">
        <v>2148423</v>
      </c>
      <c r="F230" t="s">
        <v>1496</v>
      </c>
      <c r="G230" t="s">
        <v>1497</v>
      </c>
      <c r="H230" s="2">
        <v>0.99</v>
      </c>
      <c r="I230" s="2">
        <v>0</v>
      </c>
      <c r="J230" s="2">
        <v>0</v>
      </c>
      <c r="K230" s="2">
        <v>16.82</v>
      </c>
      <c r="L230" s="2">
        <v>0</v>
      </c>
      <c r="M230" s="2">
        <v>0</v>
      </c>
      <c r="N230" s="2">
        <v>0</v>
      </c>
      <c r="O230" s="2">
        <v>2.1866000000000003</v>
      </c>
      <c r="P230" s="2">
        <v>19.996600000000001</v>
      </c>
      <c r="Q230" t="s">
        <v>8039</v>
      </c>
      <c r="R230" t="s">
        <v>8236</v>
      </c>
      <c r="S230" s="2" t="s">
        <v>8039</v>
      </c>
      <c r="T230" s="2">
        <v>0</v>
      </c>
    </row>
    <row r="231" spans="1:20" hidden="1">
      <c r="A231" t="s">
        <v>8564</v>
      </c>
      <c r="B231" t="s">
        <v>8694</v>
      </c>
      <c r="C231" t="s">
        <v>7879</v>
      </c>
      <c r="D231" t="s">
        <v>0</v>
      </c>
      <c r="E231">
        <v>40690</v>
      </c>
      <c r="F231" t="s">
        <v>2706</v>
      </c>
      <c r="G231" t="s">
        <v>2707</v>
      </c>
      <c r="H231" s="2">
        <v>1.86</v>
      </c>
      <c r="I231" s="2">
        <v>0</v>
      </c>
      <c r="J231" s="2">
        <v>0</v>
      </c>
      <c r="K231" s="2">
        <v>34.630000000000003</v>
      </c>
      <c r="L231" s="2">
        <v>0</v>
      </c>
      <c r="M231" s="2">
        <v>0</v>
      </c>
      <c r="N231" s="2">
        <v>0</v>
      </c>
      <c r="O231" s="2">
        <v>4.5019000000000009</v>
      </c>
      <c r="P231" s="2">
        <v>40.991900000000001</v>
      </c>
      <c r="Q231" t="s">
        <v>8039</v>
      </c>
      <c r="R231" t="s">
        <v>8236</v>
      </c>
      <c r="S231" s="2" t="s">
        <v>8039</v>
      </c>
      <c r="T231" s="2">
        <v>0</v>
      </c>
    </row>
    <row r="232" spans="1:20" hidden="1">
      <c r="A232" t="s">
        <v>8564</v>
      </c>
      <c r="B232" t="s">
        <v>8685</v>
      </c>
      <c r="C232" t="s">
        <v>7879</v>
      </c>
      <c r="D232" t="s">
        <v>0</v>
      </c>
      <c r="E232">
        <v>78408</v>
      </c>
      <c r="F232" t="s">
        <v>1496</v>
      </c>
      <c r="G232" t="s">
        <v>1497</v>
      </c>
      <c r="H232" s="2">
        <v>0.99</v>
      </c>
      <c r="I232" s="2">
        <v>0</v>
      </c>
      <c r="J232" s="2">
        <v>0</v>
      </c>
      <c r="K232" s="2">
        <v>16.82</v>
      </c>
      <c r="L232" s="2">
        <v>0</v>
      </c>
      <c r="M232" s="2">
        <v>0</v>
      </c>
      <c r="N232" s="2">
        <v>0</v>
      </c>
      <c r="O232" s="2">
        <v>2.1866000000000003</v>
      </c>
      <c r="P232" s="2">
        <v>19.996600000000001</v>
      </c>
      <c r="Q232" t="s">
        <v>8039</v>
      </c>
      <c r="R232" t="s">
        <v>8236</v>
      </c>
      <c r="S232" s="2" t="s">
        <v>8039</v>
      </c>
      <c r="T232" s="2">
        <v>0</v>
      </c>
    </row>
    <row r="233" spans="1:20" hidden="1">
      <c r="A233" t="s">
        <v>8564</v>
      </c>
      <c r="B233" t="s">
        <v>8685</v>
      </c>
      <c r="C233" t="s">
        <v>7879</v>
      </c>
      <c r="D233" t="s">
        <v>0</v>
      </c>
      <c r="E233">
        <v>3250</v>
      </c>
      <c r="F233" t="s">
        <v>5508</v>
      </c>
      <c r="G233" t="s">
        <v>5509</v>
      </c>
      <c r="H233" s="2">
        <v>0</v>
      </c>
      <c r="I233" s="2">
        <v>0</v>
      </c>
      <c r="J233" s="2">
        <v>0</v>
      </c>
      <c r="K233" s="2">
        <v>247.57</v>
      </c>
      <c r="L233" s="2">
        <v>0</v>
      </c>
      <c r="M233" s="2">
        <v>0</v>
      </c>
      <c r="N233" s="2">
        <v>0</v>
      </c>
      <c r="O233" s="2">
        <v>32.184100000000001</v>
      </c>
      <c r="P233" s="2">
        <v>279.75409999999999</v>
      </c>
      <c r="Q233" t="s">
        <v>8039</v>
      </c>
      <c r="R233" t="s">
        <v>8236</v>
      </c>
      <c r="S233" s="2" t="s">
        <v>8039</v>
      </c>
      <c r="T233" s="2">
        <v>0</v>
      </c>
    </row>
    <row r="234" spans="1:20" hidden="1">
      <c r="A234" t="s">
        <v>8564</v>
      </c>
      <c r="B234" t="s">
        <v>8685</v>
      </c>
      <c r="C234" t="s">
        <v>7879</v>
      </c>
      <c r="D234" t="s">
        <v>0</v>
      </c>
      <c r="E234">
        <v>46</v>
      </c>
      <c r="F234" t="s">
        <v>8729</v>
      </c>
      <c r="G234" t="s">
        <v>8730</v>
      </c>
      <c r="H234" s="2">
        <v>0</v>
      </c>
      <c r="I234" s="2">
        <v>0</v>
      </c>
      <c r="J234" s="2">
        <v>0</v>
      </c>
      <c r="K234" s="2">
        <v>633.62</v>
      </c>
      <c r="L234" s="2">
        <v>0</v>
      </c>
      <c r="M234" s="2">
        <v>0</v>
      </c>
      <c r="N234" s="2">
        <v>0</v>
      </c>
      <c r="O234" s="2">
        <v>82.37060000000001</v>
      </c>
      <c r="P234" s="2">
        <v>715.99059999999997</v>
      </c>
      <c r="Q234" t="s">
        <v>8039</v>
      </c>
      <c r="R234" t="s">
        <v>8236</v>
      </c>
      <c r="S234" s="2" t="s">
        <v>8039</v>
      </c>
      <c r="T234" s="2">
        <v>0</v>
      </c>
    </row>
    <row r="235" spans="1:20">
      <c r="A235" t="s">
        <v>8564</v>
      </c>
      <c r="B235" t="s">
        <v>8685</v>
      </c>
      <c r="C235" t="s">
        <v>7879</v>
      </c>
      <c r="D235" t="s">
        <v>0</v>
      </c>
      <c r="E235">
        <v>94</v>
      </c>
      <c r="F235" t="s">
        <v>1196</v>
      </c>
      <c r="G235" t="s">
        <v>1197</v>
      </c>
      <c r="H235" s="2">
        <v>0</v>
      </c>
      <c r="I235" s="2">
        <v>0</v>
      </c>
      <c r="J235" s="2">
        <v>0</v>
      </c>
      <c r="K235" s="2">
        <v>5504</v>
      </c>
      <c r="L235" s="2">
        <v>0</v>
      </c>
      <c r="M235" s="2">
        <v>0</v>
      </c>
      <c r="N235" s="2">
        <v>0</v>
      </c>
      <c r="O235" s="2">
        <v>715.52</v>
      </c>
      <c r="P235" s="2">
        <v>6219.52</v>
      </c>
      <c r="Q235"/>
      <c r="R235" t="s">
        <v>8236</v>
      </c>
      <c r="S235" s="2" t="s">
        <v>8657</v>
      </c>
      <c r="T235" s="2">
        <v>55.04</v>
      </c>
    </row>
    <row r="236" spans="1:20" hidden="1">
      <c r="A236" t="s">
        <v>8564</v>
      </c>
      <c r="B236" t="s">
        <v>8699</v>
      </c>
      <c r="C236" t="s">
        <v>7879</v>
      </c>
      <c r="D236" t="s">
        <v>0</v>
      </c>
      <c r="E236">
        <v>486317</v>
      </c>
      <c r="F236" t="s">
        <v>1541</v>
      </c>
      <c r="G236" t="s">
        <v>1542</v>
      </c>
      <c r="H236" s="2">
        <v>2.4</v>
      </c>
      <c r="I236" s="2">
        <v>0</v>
      </c>
      <c r="J236" s="2">
        <v>0</v>
      </c>
      <c r="K236" s="2">
        <v>45.88</v>
      </c>
      <c r="L236" s="2">
        <v>0</v>
      </c>
      <c r="M236" s="2">
        <v>0</v>
      </c>
      <c r="N236" s="2">
        <v>0</v>
      </c>
      <c r="O236" s="2">
        <v>5.9644000000000004</v>
      </c>
      <c r="P236" s="2">
        <v>54.244399999999999</v>
      </c>
      <c r="Q236" t="s">
        <v>8039</v>
      </c>
      <c r="R236" t="s">
        <v>8236</v>
      </c>
      <c r="S236" s="2" t="s">
        <v>8039</v>
      </c>
      <c r="T236" s="2">
        <v>0</v>
      </c>
    </row>
    <row r="237" spans="1:20" hidden="1">
      <c r="A237" t="s">
        <v>8564</v>
      </c>
      <c r="B237" t="s">
        <v>8699</v>
      </c>
      <c r="C237" t="s">
        <v>7879</v>
      </c>
      <c r="D237" t="s">
        <v>0</v>
      </c>
      <c r="E237">
        <v>46005073</v>
      </c>
      <c r="F237" t="s">
        <v>3583</v>
      </c>
      <c r="G237" t="s">
        <v>3584</v>
      </c>
      <c r="H237" s="2">
        <v>0</v>
      </c>
      <c r="I237" s="2">
        <v>0</v>
      </c>
      <c r="J237" s="2">
        <v>0</v>
      </c>
      <c r="K237" s="2">
        <v>153.97</v>
      </c>
      <c r="L237" s="2">
        <v>0</v>
      </c>
      <c r="M237" s="2">
        <v>0</v>
      </c>
      <c r="N237" s="2">
        <v>0</v>
      </c>
      <c r="O237" s="2">
        <v>20.016100000000002</v>
      </c>
      <c r="P237" s="2">
        <v>173.98609999999999</v>
      </c>
      <c r="Q237" t="s">
        <v>8039</v>
      </c>
      <c r="R237" t="s">
        <v>8236</v>
      </c>
      <c r="S237" s="2" t="s">
        <v>8039</v>
      </c>
      <c r="T237" s="2">
        <v>0</v>
      </c>
    </row>
    <row r="238" spans="1:20" hidden="1">
      <c r="A238" t="s">
        <v>8564</v>
      </c>
      <c r="B238" t="s">
        <v>8699</v>
      </c>
      <c r="C238" t="s">
        <v>7879</v>
      </c>
      <c r="D238" t="s">
        <v>0</v>
      </c>
      <c r="E238">
        <v>2757577</v>
      </c>
      <c r="F238" t="s">
        <v>1489</v>
      </c>
      <c r="G238" t="s">
        <v>1490</v>
      </c>
      <c r="H238" s="2">
        <v>0</v>
      </c>
      <c r="I238" s="2">
        <v>0</v>
      </c>
      <c r="J238" s="2">
        <v>0</v>
      </c>
      <c r="K238" s="2">
        <v>182.65</v>
      </c>
      <c r="L238" s="2">
        <v>0</v>
      </c>
      <c r="M238" s="2">
        <v>0</v>
      </c>
      <c r="N238" s="2">
        <v>0</v>
      </c>
      <c r="O238" s="2">
        <v>23.744500000000002</v>
      </c>
      <c r="P238" s="2">
        <v>206.39449999999999</v>
      </c>
      <c r="Q238" t="s">
        <v>8039</v>
      </c>
      <c r="R238" t="s">
        <v>8236</v>
      </c>
      <c r="S238" s="2" t="s">
        <v>8039</v>
      </c>
      <c r="T238" s="2">
        <v>0</v>
      </c>
    </row>
    <row r="239" spans="1:20" hidden="1">
      <c r="A239" t="s">
        <v>8564</v>
      </c>
      <c r="B239" t="s">
        <v>8699</v>
      </c>
      <c r="C239" t="s">
        <v>7879</v>
      </c>
      <c r="D239" t="s">
        <v>0</v>
      </c>
      <c r="E239">
        <v>130</v>
      </c>
      <c r="F239" t="s">
        <v>8727</v>
      </c>
      <c r="G239" t="s">
        <v>8728</v>
      </c>
      <c r="H239" s="2">
        <v>0</v>
      </c>
      <c r="I239" s="2">
        <v>0</v>
      </c>
      <c r="J239" s="2">
        <v>0</v>
      </c>
      <c r="K239" s="2">
        <v>682.92</v>
      </c>
      <c r="L239" s="2">
        <v>0</v>
      </c>
      <c r="M239" s="2">
        <v>0</v>
      </c>
      <c r="N239" s="2">
        <v>0</v>
      </c>
      <c r="O239" s="2">
        <v>88.779600000000002</v>
      </c>
      <c r="P239" s="2">
        <v>771.69959999999992</v>
      </c>
      <c r="Q239" t="s">
        <v>8039</v>
      </c>
      <c r="R239" t="s">
        <v>8236</v>
      </c>
      <c r="S239" s="2" t="s">
        <v>8039</v>
      </c>
      <c r="T239" s="2">
        <v>0</v>
      </c>
    </row>
    <row r="240" spans="1:20" hidden="1">
      <c r="A240" t="s">
        <v>8564</v>
      </c>
      <c r="B240" t="s">
        <v>8699</v>
      </c>
      <c r="C240" t="s">
        <v>7879</v>
      </c>
      <c r="D240" t="s">
        <v>0</v>
      </c>
      <c r="E240">
        <v>2963578</v>
      </c>
      <c r="F240" t="s">
        <v>1489</v>
      </c>
      <c r="G240" t="s">
        <v>1490</v>
      </c>
      <c r="H240" s="2">
        <v>0</v>
      </c>
      <c r="I240" s="2">
        <v>0</v>
      </c>
      <c r="J240" s="2">
        <v>0</v>
      </c>
      <c r="K240" s="2">
        <v>4.87</v>
      </c>
      <c r="L240" s="2">
        <v>0</v>
      </c>
      <c r="M240" s="2">
        <v>0</v>
      </c>
      <c r="N240" s="2">
        <v>0</v>
      </c>
      <c r="O240" s="2">
        <v>0.6331</v>
      </c>
      <c r="P240" s="2">
        <v>5.5030999999999999</v>
      </c>
      <c r="Q240" t="s">
        <v>8039</v>
      </c>
      <c r="R240" t="s">
        <v>8236</v>
      </c>
      <c r="S240" s="2" t="s">
        <v>8039</v>
      </c>
      <c r="T240" s="2">
        <v>0</v>
      </c>
    </row>
    <row r="241" spans="1:20" hidden="1">
      <c r="A241" t="s">
        <v>8564</v>
      </c>
      <c r="B241" t="s">
        <v>8699</v>
      </c>
      <c r="C241" t="s">
        <v>7879</v>
      </c>
      <c r="D241" t="s">
        <v>0</v>
      </c>
      <c r="E241">
        <v>6403</v>
      </c>
      <c r="F241" t="s">
        <v>1575</v>
      </c>
      <c r="G241" t="s">
        <v>1576</v>
      </c>
      <c r="H241" s="2">
        <v>1.93</v>
      </c>
      <c r="I241" s="2">
        <v>0</v>
      </c>
      <c r="J241" s="2">
        <v>0</v>
      </c>
      <c r="K241" s="2">
        <v>33.69</v>
      </c>
      <c r="L241" s="2">
        <v>0</v>
      </c>
      <c r="M241" s="2">
        <v>0</v>
      </c>
      <c r="N241" s="2">
        <v>0</v>
      </c>
      <c r="O241" s="2">
        <v>4.3796999999999997</v>
      </c>
      <c r="P241" s="2">
        <v>39.999699999999997</v>
      </c>
      <c r="Q241" t="s">
        <v>8039</v>
      </c>
      <c r="R241" t="s">
        <v>8236</v>
      </c>
      <c r="S241" s="2" t="s">
        <v>8039</v>
      </c>
      <c r="T241" s="2">
        <v>0</v>
      </c>
    </row>
    <row r="242" spans="1:20">
      <c r="A242" t="s">
        <v>8564</v>
      </c>
      <c r="B242" t="s">
        <v>8726</v>
      </c>
      <c r="C242" t="s">
        <v>7879</v>
      </c>
      <c r="D242" t="s">
        <v>0</v>
      </c>
      <c r="E242">
        <v>50</v>
      </c>
      <c r="F242" t="s">
        <v>1196</v>
      </c>
      <c r="G242" t="s">
        <v>1197</v>
      </c>
      <c r="H242" s="2">
        <v>0</v>
      </c>
      <c r="I242" s="2">
        <v>0</v>
      </c>
      <c r="J242" s="2">
        <v>0</v>
      </c>
      <c r="K242" s="2">
        <v>140626.20000000001</v>
      </c>
      <c r="L242" s="2">
        <v>0</v>
      </c>
      <c r="M242" s="2">
        <v>0</v>
      </c>
      <c r="N242" s="2">
        <v>0</v>
      </c>
      <c r="O242" s="2">
        <v>18281.406000000003</v>
      </c>
      <c r="P242" s="2">
        <v>158907.60600000003</v>
      </c>
      <c r="Q242"/>
      <c r="R242" t="s">
        <v>8236</v>
      </c>
      <c r="S242" s="2" t="s">
        <v>8227</v>
      </c>
      <c r="T242" s="2">
        <v>1406.26</v>
      </c>
    </row>
    <row r="243" spans="1:20" hidden="1">
      <c r="A243" t="s">
        <v>8564</v>
      </c>
      <c r="B243" t="s">
        <v>8726</v>
      </c>
      <c r="C243" t="s">
        <v>7879</v>
      </c>
      <c r="D243" t="s">
        <v>0</v>
      </c>
      <c r="E243">
        <v>16636</v>
      </c>
      <c r="F243" t="s">
        <v>1678</v>
      </c>
      <c r="G243" t="s">
        <v>1679</v>
      </c>
      <c r="H243" s="2">
        <v>0</v>
      </c>
      <c r="I243" s="2">
        <v>0</v>
      </c>
      <c r="J243" s="2">
        <v>0</v>
      </c>
      <c r="K243" s="2">
        <v>655.61</v>
      </c>
      <c r="L243" s="2">
        <v>0</v>
      </c>
      <c r="M243" s="2">
        <v>0</v>
      </c>
      <c r="N243" s="2">
        <v>0</v>
      </c>
      <c r="O243" s="2">
        <v>85.229300000000009</v>
      </c>
      <c r="P243" s="2">
        <v>740.83929999999998</v>
      </c>
      <c r="Q243" t="s">
        <v>8039</v>
      </c>
      <c r="R243" t="s">
        <v>8236</v>
      </c>
      <c r="S243" s="2" t="s">
        <v>8039</v>
      </c>
      <c r="T243" s="2">
        <v>0</v>
      </c>
    </row>
    <row r="244" spans="1:20" hidden="1">
      <c r="A244" t="s">
        <v>8564</v>
      </c>
      <c r="B244" t="s">
        <v>8726</v>
      </c>
      <c r="C244" t="s">
        <v>7879</v>
      </c>
      <c r="D244" t="s">
        <v>0</v>
      </c>
      <c r="E244">
        <v>202860</v>
      </c>
      <c r="F244" t="s">
        <v>39</v>
      </c>
      <c r="G244" t="s">
        <v>1591</v>
      </c>
      <c r="H244" s="2">
        <v>1.65</v>
      </c>
      <c r="I244" s="2">
        <v>0</v>
      </c>
      <c r="J244" s="2">
        <v>0</v>
      </c>
      <c r="K244" s="2">
        <v>29.52</v>
      </c>
      <c r="L244" s="2">
        <v>0</v>
      </c>
      <c r="M244" s="2">
        <v>0</v>
      </c>
      <c r="N244" s="2">
        <v>0</v>
      </c>
      <c r="O244" s="2">
        <v>3.8376000000000001</v>
      </c>
      <c r="P244" s="2">
        <v>35.007599999999996</v>
      </c>
      <c r="Q244" t="s">
        <v>8039</v>
      </c>
      <c r="R244" t="s">
        <v>8236</v>
      </c>
      <c r="S244" s="2" t="s">
        <v>8039</v>
      </c>
      <c r="T244" s="2">
        <v>0</v>
      </c>
    </row>
    <row r="245" spans="1:20" hidden="1">
      <c r="A245" t="s">
        <v>8564</v>
      </c>
      <c r="B245" t="s">
        <v>8726</v>
      </c>
      <c r="C245" t="s">
        <v>7879</v>
      </c>
      <c r="D245" t="s">
        <v>0</v>
      </c>
      <c r="E245">
        <v>119</v>
      </c>
      <c r="F245" t="s">
        <v>8367</v>
      </c>
      <c r="G245" t="s">
        <v>8368</v>
      </c>
      <c r="H245" s="2">
        <v>0</v>
      </c>
      <c r="I245" s="2">
        <v>0</v>
      </c>
      <c r="J245" s="2">
        <v>0</v>
      </c>
      <c r="K245" s="2">
        <v>3.6</v>
      </c>
      <c r="L245" s="2">
        <v>0</v>
      </c>
      <c r="M245" s="2">
        <v>0</v>
      </c>
      <c r="N245" s="2">
        <v>0</v>
      </c>
      <c r="O245" s="2">
        <v>0.46800000000000003</v>
      </c>
      <c r="P245" s="2">
        <v>4.0680000000000005</v>
      </c>
      <c r="Q245" t="s">
        <v>8039</v>
      </c>
      <c r="R245" t="s">
        <v>8236</v>
      </c>
      <c r="S245" s="2" t="s">
        <v>8039</v>
      </c>
      <c r="T245" s="2">
        <v>0</v>
      </c>
    </row>
    <row r="246" spans="1:20" hidden="1">
      <c r="A246" t="s">
        <v>8564</v>
      </c>
      <c r="B246" t="s">
        <v>8695</v>
      </c>
      <c r="C246" t="s">
        <v>7879</v>
      </c>
      <c r="D246" t="s">
        <v>0</v>
      </c>
      <c r="E246">
        <v>1022054</v>
      </c>
      <c r="F246" t="s">
        <v>1489</v>
      </c>
      <c r="G246" t="s">
        <v>1490</v>
      </c>
      <c r="H246" s="2">
        <v>1.57</v>
      </c>
      <c r="I246" s="2">
        <v>0</v>
      </c>
      <c r="J246" s="2">
        <v>0</v>
      </c>
      <c r="K246" s="2">
        <v>27.82</v>
      </c>
      <c r="L246" s="2">
        <v>0</v>
      </c>
      <c r="M246" s="2">
        <v>0</v>
      </c>
      <c r="N246" s="2">
        <v>0</v>
      </c>
      <c r="O246" s="2">
        <v>3.6166</v>
      </c>
      <c r="P246" s="2">
        <v>33.006599999999999</v>
      </c>
      <c r="Q246" t="s">
        <v>8039</v>
      </c>
      <c r="R246" t="s">
        <v>8236</v>
      </c>
      <c r="S246" s="2" t="s">
        <v>8039</v>
      </c>
      <c r="T246" s="2">
        <v>0</v>
      </c>
    </row>
    <row r="247" spans="1:20" hidden="1">
      <c r="A247" t="s">
        <v>8564</v>
      </c>
      <c r="B247" t="s">
        <v>8695</v>
      </c>
      <c r="C247" t="s">
        <v>7879</v>
      </c>
      <c r="D247" t="s">
        <v>0</v>
      </c>
      <c r="E247">
        <v>2241222</v>
      </c>
      <c r="F247" t="s">
        <v>1489</v>
      </c>
      <c r="G247" t="s">
        <v>1490</v>
      </c>
      <c r="H247" s="2">
        <v>0</v>
      </c>
      <c r="I247" s="2">
        <v>0</v>
      </c>
      <c r="J247" s="2">
        <v>0</v>
      </c>
      <c r="K247" s="2">
        <v>7.57</v>
      </c>
      <c r="L247" s="2">
        <v>0</v>
      </c>
      <c r="M247" s="2">
        <v>0</v>
      </c>
      <c r="N247" s="2">
        <v>0</v>
      </c>
      <c r="O247" s="2">
        <v>0.98410000000000009</v>
      </c>
      <c r="P247" s="2">
        <v>8.5541</v>
      </c>
      <c r="Q247" t="s">
        <v>8039</v>
      </c>
      <c r="R247" t="s">
        <v>8236</v>
      </c>
      <c r="S247" s="2" t="s">
        <v>8039</v>
      </c>
      <c r="T247" s="2">
        <v>0</v>
      </c>
    </row>
    <row r="248" spans="1:20" hidden="1">
      <c r="A248" t="s">
        <v>8564</v>
      </c>
      <c r="B248" t="s">
        <v>8695</v>
      </c>
      <c r="C248" t="s">
        <v>7879</v>
      </c>
      <c r="D248" t="s">
        <v>0</v>
      </c>
      <c r="E248">
        <v>2746948</v>
      </c>
      <c r="F248" t="s">
        <v>1489</v>
      </c>
      <c r="G248" t="s">
        <v>1490</v>
      </c>
      <c r="H248" s="2">
        <v>0</v>
      </c>
      <c r="I248" s="2">
        <v>0</v>
      </c>
      <c r="J248" s="2">
        <v>0</v>
      </c>
      <c r="K248" s="2">
        <v>174.78</v>
      </c>
      <c r="L248" s="2">
        <v>0</v>
      </c>
      <c r="M248" s="2">
        <v>0</v>
      </c>
      <c r="N248" s="2">
        <v>0</v>
      </c>
      <c r="O248" s="2">
        <v>22.721399999999999</v>
      </c>
      <c r="P248" s="2">
        <v>197.50139999999999</v>
      </c>
      <c r="Q248" t="s">
        <v>8039</v>
      </c>
      <c r="R248" t="s">
        <v>8236</v>
      </c>
      <c r="S248" s="2" t="s">
        <v>8039</v>
      </c>
      <c r="T248" s="2">
        <v>0</v>
      </c>
    </row>
    <row r="249" spans="1:20" hidden="1">
      <c r="A249" t="s">
        <v>8564</v>
      </c>
      <c r="B249" t="s">
        <v>8695</v>
      </c>
      <c r="C249" t="s">
        <v>7879</v>
      </c>
      <c r="D249" t="s">
        <v>0</v>
      </c>
      <c r="E249">
        <v>2746947</v>
      </c>
      <c r="F249" t="s">
        <v>1489</v>
      </c>
      <c r="G249" t="s">
        <v>1490</v>
      </c>
      <c r="H249" s="2">
        <v>0</v>
      </c>
      <c r="I249" s="2">
        <v>0</v>
      </c>
      <c r="J249" s="2">
        <v>0</v>
      </c>
      <c r="K249" s="2">
        <v>173.42</v>
      </c>
      <c r="L249" s="2">
        <v>0</v>
      </c>
      <c r="M249" s="2">
        <v>0</v>
      </c>
      <c r="N249" s="2">
        <v>0</v>
      </c>
      <c r="O249" s="2">
        <v>22.544599999999999</v>
      </c>
      <c r="P249" s="2">
        <v>195.96459999999999</v>
      </c>
      <c r="Q249" t="s">
        <v>8039</v>
      </c>
      <c r="R249" t="s">
        <v>8236</v>
      </c>
      <c r="S249" s="2" t="s">
        <v>8039</v>
      </c>
      <c r="T249" s="2">
        <v>0</v>
      </c>
    </row>
    <row r="250" spans="1:20" hidden="1">
      <c r="A250" t="s">
        <v>8564</v>
      </c>
      <c r="B250" t="s">
        <v>8695</v>
      </c>
      <c r="C250" t="s">
        <v>7879</v>
      </c>
      <c r="D250" t="s">
        <v>0</v>
      </c>
      <c r="E250">
        <v>2241223</v>
      </c>
      <c r="F250" t="s">
        <v>1489</v>
      </c>
      <c r="G250" t="s">
        <v>1490</v>
      </c>
      <c r="H250" s="2">
        <v>0</v>
      </c>
      <c r="I250" s="2">
        <v>0</v>
      </c>
      <c r="J250" s="2">
        <v>0</v>
      </c>
      <c r="K250" s="2">
        <v>44.68</v>
      </c>
      <c r="L250" s="2">
        <v>0</v>
      </c>
      <c r="M250" s="2">
        <v>0</v>
      </c>
      <c r="N250" s="2">
        <v>0</v>
      </c>
      <c r="O250" s="2">
        <v>5.8083999999999998</v>
      </c>
      <c r="P250" s="2">
        <v>50.488399999999999</v>
      </c>
      <c r="Q250" t="s">
        <v>8039</v>
      </c>
      <c r="R250" t="s">
        <v>8236</v>
      </c>
      <c r="S250" s="2" t="s">
        <v>8039</v>
      </c>
      <c r="T250" s="2">
        <v>0</v>
      </c>
    </row>
    <row r="251" spans="1:20" hidden="1">
      <c r="A251" t="s">
        <v>8564</v>
      </c>
      <c r="B251" t="s">
        <v>8695</v>
      </c>
      <c r="C251" t="s">
        <v>7879</v>
      </c>
      <c r="D251" t="s">
        <v>0</v>
      </c>
      <c r="E251">
        <v>2942</v>
      </c>
      <c r="F251" t="s">
        <v>761</v>
      </c>
      <c r="G251" t="s">
        <v>762</v>
      </c>
      <c r="H251" s="2">
        <v>0</v>
      </c>
      <c r="I251" s="2">
        <v>0</v>
      </c>
      <c r="J251" s="2">
        <v>0</v>
      </c>
      <c r="K251" s="2">
        <v>110</v>
      </c>
      <c r="L251" s="2">
        <v>0</v>
      </c>
      <c r="M251" s="2">
        <v>0</v>
      </c>
      <c r="N251" s="2">
        <v>0</v>
      </c>
      <c r="O251" s="2">
        <v>14.3</v>
      </c>
      <c r="P251" s="2">
        <v>124.3</v>
      </c>
      <c r="Q251" t="s">
        <v>8039</v>
      </c>
      <c r="R251" t="s">
        <v>8236</v>
      </c>
      <c r="S251" s="2" t="s">
        <v>8039</v>
      </c>
      <c r="T251" s="2">
        <v>0</v>
      </c>
    </row>
    <row r="252" spans="1:20" hidden="1">
      <c r="A252" t="s">
        <v>8564</v>
      </c>
      <c r="B252" t="s">
        <v>8695</v>
      </c>
      <c r="C252" t="s">
        <v>7879</v>
      </c>
      <c r="D252" t="s">
        <v>0</v>
      </c>
      <c r="E252">
        <v>874</v>
      </c>
      <c r="F252" t="s">
        <v>1529</v>
      </c>
      <c r="G252" t="s">
        <v>1530</v>
      </c>
      <c r="H252" s="2">
        <v>0</v>
      </c>
      <c r="I252" s="2">
        <v>0</v>
      </c>
      <c r="J252" s="2">
        <v>0</v>
      </c>
      <c r="K252" s="2">
        <v>300</v>
      </c>
      <c r="L252" s="2">
        <v>0</v>
      </c>
      <c r="M252" s="2">
        <v>0</v>
      </c>
      <c r="N252" s="2">
        <v>0</v>
      </c>
      <c r="O252" s="2">
        <v>39</v>
      </c>
      <c r="P252" s="2">
        <v>339</v>
      </c>
      <c r="Q252" t="s">
        <v>8039</v>
      </c>
      <c r="R252" t="s">
        <v>8236</v>
      </c>
      <c r="S252" s="2" t="s">
        <v>8039</v>
      </c>
      <c r="T252" s="2">
        <v>0</v>
      </c>
    </row>
    <row r="253" spans="1:20" hidden="1">
      <c r="A253" t="s">
        <v>8564</v>
      </c>
      <c r="B253" t="s">
        <v>8700</v>
      </c>
      <c r="C253" t="s">
        <v>7879</v>
      </c>
      <c r="D253" t="s">
        <v>0</v>
      </c>
      <c r="E253">
        <v>4</v>
      </c>
      <c r="F253" t="s">
        <v>1196</v>
      </c>
      <c r="G253" t="s">
        <v>1197</v>
      </c>
      <c r="H253" s="2">
        <v>0</v>
      </c>
      <c r="I253" s="2">
        <v>0</v>
      </c>
      <c r="J253" s="2">
        <v>0</v>
      </c>
      <c r="K253" s="2">
        <v>6707.5</v>
      </c>
      <c r="L253" s="2">
        <v>0</v>
      </c>
      <c r="M253" s="2">
        <v>0</v>
      </c>
      <c r="N253" s="2">
        <v>0</v>
      </c>
      <c r="O253" s="2">
        <v>871.97500000000002</v>
      </c>
      <c r="P253" s="2">
        <v>7579.4750000000004</v>
      </c>
      <c r="Q253"/>
      <c r="R253" t="s">
        <v>8236</v>
      </c>
      <c r="S253" s="2" t="s">
        <v>8227</v>
      </c>
      <c r="T253" s="2">
        <v>67.08</v>
      </c>
    </row>
    <row r="254" spans="1:20" hidden="1">
      <c r="A254" t="s">
        <v>8564</v>
      </c>
      <c r="B254" t="s">
        <v>8700</v>
      </c>
      <c r="C254" t="s">
        <v>7879</v>
      </c>
      <c r="D254" t="s">
        <v>0</v>
      </c>
      <c r="E254">
        <v>11</v>
      </c>
      <c r="F254" t="s">
        <v>1196</v>
      </c>
      <c r="G254" t="s">
        <v>1197</v>
      </c>
      <c r="H254" s="2">
        <v>0</v>
      </c>
      <c r="I254" s="2">
        <v>0</v>
      </c>
      <c r="J254" s="2">
        <v>0</v>
      </c>
      <c r="K254" s="2">
        <v>5334</v>
      </c>
      <c r="L254" s="2">
        <v>0</v>
      </c>
      <c r="M254" s="2">
        <v>0</v>
      </c>
      <c r="N254" s="2">
        <v>0</v>
      </c>
      <c r="O254" s="2">
        <v>693.42000000000007</v>
      </c>
      <c r="P254" s="2">
        <v>6027.42</v>
      </c>
      <c r="Q254"/>
      <c r="R254" t="s">
        <v>8236</v>
      </c>
      <c r="S254" s="2" t="s">
        <v>8253</v>
      </c>
      <c r="T254" s="2">
        <v>53.35</v>
      </c>
    </row>
    <row r="255" spans="1:20" hidden="1">
      <c r="A255" t="s">
        <v>8564</v>
      </c>
      <c r="B255" t="s">
        <v>8700</v>
      </c>
      <c r="C255" t="s">
        <v>7879</v>
      </c>
      <c r="D255" t="s">
        <v>0</v>
      </c>
      <c r="E255">
        <v>400939</v>
      </c>
      <c r="F255" t="s">
        <v>1584</v>
      </c>
      <c r="G255" t="s">
        <v>1585</v>
      </c>
      <c r="H255" s="2">
        <v>0</v>
      </c>
      <c r="I255" s="2">
        <v>0</v>
      </c>
      <c r="J255" s="2">
        <v>0</v>
      </c>
      <c r="K255" s="2">
        <v>161.72999999999999</v>
      </c>
      <c r="L255" s="2">
        <v>0</v>
      </c>
      <c r="M255" s="2">
        <v>0</v>
      </c>
      <c r="N255" s="2">
        <v>0</v>
      </c>
      <c r="O255" s="2">
        <v>21.024899999999999</v>
      </c>
      <c r="P255" s="2">
        <v>182.75489999999999</v>
      </c>
      <c r="Q255" t="s">
        <v>8039</v>
      </c>
      <c r="R255" t="s">
        <v>8236</v>
      </c>
      <c r="S255" s="2" t="s">
        <v>8253</v>
      </c>
      <c r="T255" s="2">
        <v>1.62</v>
      </c>
    </row>
    <row r="256" spans="1:20" hidden="1">
      <c r="A256" t="s">
        <v>8564</v>
      </c>
      <c r="B256" t="s">
        <v>8700</v>
      </c>
      <c r="C256" t="s">
        <v>7879</v>
      </c>
      <c r="D256" t="s">
        <v>0</v>
      </c>
      <c r="E256">
        <v>1474554</v>
      </c>
      <c r="F256" t="s">
        <v>1571</v>
      </c>
      <c r="G256" t="s">
        <v>1572</v>
      </c>
      <c r="H256" s="2">
        <v>0</v>
      </c>
      <c r="I256" s="2">
        <v>0</v>
      </c>
      <c r="J256" s="2">
        <v>0</v>
      </c>
      <c r="K256" s="2">
        <v>789.8</v>
      </c>
      <c r="L256" s="2">
        <v>0</v>
      </c>
      <c r="M256" s="2">
        <v>0</v>
      </c>
      <c r="N256" s="2">
        <v>0</v>
      </c>
      <c r="O256" s="2">
        <v>102.67399999999999</v>
      </c>
      <c r="P256" s="2">
        <v>892.47399999999993</v>
      </c>
      <c r="Q256" t="s">
        <v>8039</v>
      </c>
      <c r="R256" t="s">
        <v>8236</v>
      </c>
      <c r="S256" s="2" t="s">
        <v>8251</v>
      </c>
      <c r="T256" s="2">
        <v>7.9</v>
      </c>
    </row>
    <row r="257" spans="1:20" hidden="1">
      <c r="A257" t="s">
        <v>8564</v>
      </c>
      <c r="B257" t="s">
        <v>8700</v>
      </c>
      <c r="C257" t="s">
        <v>7879</v>
      </c>
      <c r="D257" t="s">
        <v>0</v>
      </c>
      <c r="E257">
        <v>1021131</v>
      </c>
      <c r="F257" t="s">
        <v>1615</v>
      </c>
      <c r="G257" t="s">
        <v>1616</v>
      </c>
      <c r="H257" s="2">
        <v>2.38</v>
      </c>
      <c r="I257" s="2">
        <v>0</v>
      </c>
      <c r="J257" s="2">
        <v>0</v>
      </c>
      <c r="K257" s="2">
        <v>42.15</v>
      </c>
      <c r="L257" s="2">
        <v>0</v>
      </c>
      <c r="M257" s="2">
        <v>0</v>
      </c>
      <c r="N257" s="2">
        <v>0</v>
      </c>
      <c r="O257" s="2">
        <v>5.4794999999999998</v>
      </c>
      <c r="P257" s="2">
        <v>50.009500000000003</v>
      </c>
      <c r="Q257" t="s">
        <v>8039</v>
      </c>
      <c r="R257" t="s">
        <v>8236</v>
      </c>
      <c r="S257" s="2" t="s">
        <v>8039</v>
      </c>
      <c r="T257" s="2">
        <v>0</v>
      </c>
    </row>
    <row r="258" spans="1:20" hidden="1">
      <c r="A258" t="s">
        <v>8564</v>
      </c>
      <c r="B258" t="s">
        <v>8700</v>
      </c>
      <c r="C258" t="s">
        <v>7879</v>
      </c>
      <c r="D258" t="s">
        <v>0</v>
      </c>
      <c r="E258">
        <v>1766143</v>
      </c>
      <c r="F258" t="s">
        <v>1510</v>
      </c>
      <c r="G258" t="s">
        <v>1511</v>
      </c>
      <c r="H258" s="2">
        <v>0</v>
      </c>
      <c r="I258" s="2">
        <v>0</v>
      </c>
      <c r="J258" s="2">
        <v>0</v>
      </c>
      <c r="K258" s="2">
        <v>7.52</v>
      </c>
      <c r="L258" s="2">
        <v>0</v>
      </c>
      <c r="M258" s="2">
        <v>0</v>
      </c>
      <c r="N258" s="2">
        <v>0</v>
      </c>
      <c r="O258" s="2">
        <v>0.97760000000000002</v>
      </c>
      <c r="P258" s="2">
        <v>8.4976000000000003</v>
      </c>
      <c r="Q258" t="s">
        <v>8039</v>
      </c>
      <c r="R258" t="s">
        <v>8236</v>
      </c>
      <c r="S258" s="2" t="s">
        <v>8039</v>
      </c>
      <c r="T258" s="2">
        <v>0</v>
      </c>
    </row>
    <row r="259" spans="1:20" hidden="1">
      <c r="A259" t="s">
        <v>8564</v>
      </c>
      <c r="B259" t="s">
        <v>8725</v>
      </c>
      <c r="C259" t="s">
        <v>7879</v>
      </c>
      <c r="D259" t="s">
        <v>0</v>
      </c>
      <c r="E259">
        <v>133</v>
      </c>
      <c r="F259" t="s">
        <v>6187</v>
      </c>
      <c r="G259" t="s">
        <v>6188</v>
      </c>
      <c r="H259" s="2">
        <v>1.86</v>
      </c>
      <c r="I259" s="2">
        <v>0</v>
      </c>
      <c r="J259" s="2">
        <v>0</v>
      </c>
      <c r="K259" s="2">
        <v>33.75</v>
      </c>
      <c r="L259" s="2">
        <v>0</v>
      </c>
      <c r="M259" s="2">
        <v>0</v>
      </c>
      <c r="N259" s="2">
        <v>0</v>
      </c>
      <c r="O259" s="2">
        <v>4.3875000000000002</v>
      </c>
      <c r="P259" s="2">
        <v>39.997500000000002</v>
      </c>
      <c r="Q259" t="s">
        <v>8039</v>
      </c>
      <c r="R259" t="s">
        <v>8236</v>
      </c>
      <c r="S259" s="2" t="s">
        <v>8039</v>
      </c>
      <c r="T259" s="2">
        <v>0</v>
      </c>
    </row>
    <row r="260" spans="1:20" hidden="1">
      <c r="A260" t="s">
        <v>8564</v>
      </c>
      <c r="B260" t="s">
        <v>8725</v>
      </c>
      <c r="C260" t="s">
        <v>7879</v>
      </c>
      <c r="D260" t="s">
        <v>0</v>
      </c>
      <c r="E260">
        <v>20764</v>
      </c>
      <c r="F260" t="s">
        <v>2706</v>
      </c>
      <c r="G260" t="s">
        <v>2707</v>
      </c>
      <c r="H260" s="2">
        <v>2.82</v>
      </c>
      <c r="I260" s="2">
        <v>0</v>
      </c>
      <c r="J260" s="2">
        <v>0</v>
      </c>
      <c r="K260" s="2">
        <v>50.6</v>
      </c>
      <c r="L260" s="2">
        <v>0</v>
      </c>
      <c r="M260" s="2">
        <v>0</v>
      </c>
      <c r="N260" s="2">
        <v>0</v>
      </c>
      <c r="O260" s="2">
        <v>6.5780000000000003</v>
      </c>
      <c r="P260" s="2">
        <v>59.998000000000005</v>
      </c>
      <c r="Q260" t="s">
        <v>8039</v>
      </c>
      <c r="R260" t="s">
        <v>8236</v>
      </c>
      <c r="S260" s="2" t="s">
        <v>8039</v>
      </c>
      <c r="T260" s="2">
        <v>0</v>
      </c>
    </row>
    <row r="261" spans="1:20" hidden="1">
      <c r="A261" t="s">
        <v>8564</v>
      </c>
      <c r="B261" t="s">
        <v>8725</v>
      </c>
      <c r="C261" t="s">
        <v>7879</v>
      </c>
      <c r="D261" t="s">
        <v>0</v>
      </c>
      <c r="E261">
        <v>5699</v>
      </c>
      <c r="F261" t="s">
        <v>1575</v>
      </c>
      <c r="G261" t="s">
        <v>1576</v>
      </c>
      <c r="H261" s="2">
        <v>1.93</v>
      </c>
      <c r="I261" s="2">
        <v>0</v>
      </c>
      <c r="J261" s="2">
        <v>0</v>
      </c>
      <c r="K261" s="2">
        <v>33.69</v>
      </c>
      <c r="L261" s="2">
        <v>0</v>
      </c>
      <c r="M261" s="2">
        <v>0</v>
      </c>
      <c r="N261" s="2">
        <v>0</v>
      </c>
      <c r="O261" s="2">
        <v>4.3796999999999997</v>
      </c>
      <c r="P261" s="2">
        <v>39.999699999999997</v>
      </c>
      <c r="Q261" t="s">
        <v>8039</v>
      </c>
      <c r="R261" t="s">
        <v>8236</v>
      </c>
      <c r="S261" s="2" t="s">
        <v>8039</v>
      </c>
      <c r="T261" s="2">
        <v>0</v>
      </c>
    </row>
    <row r="262" spans="1:20" hidden="1">
      <c r="A262" t="s">
        <v>8564</v>
      </c>
      <c r="B262" t="s">
        <v>8725</v>
      </c>
      <c r="C262" t="s">
        <v>7879</v>
      </c>
      <c r="D262" t="s">
        <v>0</v>
      </c>
      <c r="E262">
        <v>189</v>
      </c>
      <c r="F262" t="s">
        <v>1689</v>
      </c>
      <c r="G262" t="s">
        <v>1690</v>
      </c>
      <c r="H262" s="2">
        <v>0</v>
      </c>
      <c r="I262" s="2">
        <v>0</v>
      </c>
      <c r="J262" s="2">
        <v>0</v>
      </c>
      <c r="K262" s="2">
        <v>1755</v>
      </c>
      <c r="L262" s="2">
        <v>0</v>
      </c>
      <c r="M262" s="2">
        <v>0</v>
      </c>
      <c r="N262" s="2">
        <v>0</v>
      </c>
      <c r="O262" s="2">
        <v>228.15</v>
      </c>
      <c r="P262" s="2">
        <v>1983.15</v>
      </c>
      <c r="Q262" t="s">
        <v>8039</v>
      </c>
      <c r="R262" t="s">
        <v>8236</v>
      </c>
      <c r="S262" s="2" t="s">
        <v>8039</v>
      </c>
      <c r="T262" s="2">
        <v>0</v>
      </c>
    </row>
    <row r="263" spans="1:20" hidden="1">
      <c r="A263" t="s">
        <v>8564</v>
      </c>
      <c r="B263" t="s">
        <v>8725</v>
      </c>
      <c r="C263" t="s">
        <v>7879</v>
      </c>
      <c r="D263" t="s">
        <v>0</v>
      </c>
      <c r="E263">
        <v>2759091</v>
      </c>
      <c r="F263" t="s">
        <v>1489</v>
      </c>
      <c r="G263" t="s">
        <v>1490</v>
      </c>
      <c r="H263" s="2">
        <v>0</v>
      </c>
      <c r="I263" s="2">
        <v>0</v>
      </c>
      <c r="J263" s="2">
        <v>0</v>
      </c>
      <c r="K263" s="2">
        <v>113.61</v>
      </c>
      <c r="L263" s="2">
        <v>0</v>
      </c>
      <c r="M263" s="2">
        <v>0</v>
      </c>
      <c r="N263" s="2">
        <v>0</v>
      </c>
      <c r="O263" s="2">
        <v>14.769300000000001</v>
      </c>
      <c r="P263" s="2">
        <v>128.3793</v>
      </c>
      <c r="Q263" t="s">
        <v>8039</v>
      </c>
      <c r="R263" t="s">
        <v>8236</v>
      </c>
      <c r="S263" s="2" t="s">
        <v>8039</v>
      </c>
      <c r="T263" s="2">
        <v>0</v>
      </c>
    </row>
    <row r="264" spans="1:20" hidden="1">
      <c r="A264" t="s">
        <v>8564</v>
      </c>
      <c r="B264" t="s">
        <v>8701</v>
      </c>
      <c r="C264" t="s">
        <v>7879</v>
      </c>
      <c r="D264" t="s">
        <v>0</v>
      </c>
      <c r="E264">
        <v>12</v>
      </c>
      <c r="F264" t="s">
        <v>8334</v>
      </c>
      <c r="G264" t="s">
        <v>8335</v>
      </c>
      <c r="H264" s="2">
        <v>0</v>
      </c>
      <c r="I264" s="2">
        <v>0</v>
      </c>
      <c r="J264" s="2">
        <v>0</v>
      </c>
      <c r="K264" s="2">
        <v>1700</v>
      </c>
      <c r="L264" s="2">
        <v>0</v>
      </c>
      <c r="M264" s="2">
        <v>0</v>
      </c>
      <c r="N264" s="2">
        <v>0</v>
      </c>
      <c r="O264" s="2">
        <v>221</v>
      </c>
      <c r="P264" s="2">
        <v>1921</v>
      </c>
      <c r="Q264" t="s">
        <v>8039</v>
      </c>
      <c r="R264" t="s">
        <v>8236</v>
      </c>
      <c r="S264" s="2" t="s">
        <v>8039</v>
      </c>
      <c r="T264" s="2">
        <v>0</v>
      </c>
    </row>
    <row r="265" spans="1:20" hidden="1">
      <c r="A265" t="s">
        <v>8564</v>
      </c>
      <c r="B265" t="s">
        <v>8701</v>
      </c>
      <c r="C265" t="s">
        <v>7879</v>
      </c>
      <c r="D265" t="s">
        <v>0</v>
      </c>
      <c r="E265">
        <v>3757</v>
      </c>
      <c r="F265" t="s">
        <v>1605</v>
      </c>
      <c r="G265" t="s">
        <v>1606</v>
      </c>
      <c r="H265" s="2">
        <v>0</v>
      </c>
      <c r="I265" s="2">
        <v>0</v>
      </c>
      <c r="J265" s="2">
        <v>0</v>
      </c>
      <c r="K265" s="2">
        <v>359.5</v>
      </c>
      <c r="L265" s="2">
        <v>0</v>
      </c>
      <c r="M265" s="2">
        <v>0</v>
      </c>
      <c r="N265" s="2">
        <v>0</v>
      </c>
      <c r="O265" s="2">
        <v>46.734999999999999</v>
      </c>
      <c r="P265" s="2">
        <v>406.23500000000001</v>
      </c>
      <c r="Q265" t="s">
        <v>8039</v>
      </c>
      <c r="R265" t="s">
        <v>8236</v>
      </c>
      <c r="S265" s="2" t="s">
        <v>8039</v>
      </c>
      <c r="T265" s="2">
        <v>0</v>
      </c>
    </row>
    <row r="266" spans="1:20" hidden="1">
      <c r="A266" t="s">
        <v>8564</v>
      </c>
      <c r="B266" t="s">
        <v>8724</v>
      </c>
      <c r="C266" t="s">
        <v>7879</v>
      </c>
      <c r="D266" t="s">
        <v>0</v>
      </c>
      <c r="E266">
        <v>2962616</v>
      </c>
      <c r="F266" t="s">
        <v>1489</v>
      </c>
      <c r="G266" t="s">
        <v>1490</v>
      </c>
      <c r="H266" s="2">
        <v>0</v>
      </c>
      <c r="I266" s="2">
        <v>0</v>
      </c>
      <c r="J266" s="2">
        <v>0</v>
      </c>
      <c r="K266" s="2">
        <v>57.63</v>
      </c>
      <c r="L266" s="2">
        <v>0</v>
      </c>
      <c r="M266" s="2">
        <v>0</v>
      </c>
      <c r="N266" s="2">
        <v>0</v>
      </c>
      <c r="O266" s="2">
        <v>7.4919000000000002</v>
      </c>
      <c r="P266" s="2">
        <v>65.121899999999997</v>
      </c>
      <c r="Q266" t="s">
        <v>8039</v>
      </c>
      <c r="R266" t="s">
        <v>8236</v>
      </c>
      <c r="S266" s="2" t="s">
        <v>8039</v>
      </c>
      <c r="T266" s="2">
        <v>0</v>
      </c>
    </row>
    <row r="267" spans="1:20" hidden="1">
      <c r="A267" t="s">
        <v>8564</v>
      </c>
      <c r="B267" t="s">
        <v>8702</v>
      </c>
      <c r="C267" t="s">
        <v>7879</v>
      </c>
      <c r="D267" t="s">
        <v>0</v>
      </c>
      <c r="E267">
        <v>2138500</v>
      </c>
      <c r="F267" t="s">
        <v>1496</v>
      </c>
      <c r="G267" t="s">
        <v>1497</v>
      </c>
      <c r="H267" s="2">
        <v>0.98</v>
      </c>
      <c r="I267" s="2">
        <v>0</v>
      </c>
      <c r="J267" s="2">
        <v>0</v>
      </c>
      <c r="K267" s="2">
        <v>16.84</v>
      </c>
      <c r="L267" s="2">
        <v>0</v>
      </c>
      <c r="M267" s="2">
        <v>0</v>
      </c>
      <c r="N267" s="2">
        <v>0</v>
      </c>
      <c r="O267" s="2">
        <v>2.1892</v>
      </c>
      <c r="P267" s="2">
        <v>20.0092</v>
      </c>
      <c r="Q267" t="s">
        <v>8039</v>
      </c>
      <c r="R267" t="s">
        <v>8236</v>
      </c>
      <c r="S267" s="2" t="s">
        <v>8039</v>
      </c>
      <c r="T267" s="2">
        <v>0</v>
      </c>
    </row>
    <row r="268" spans="1:20" hidden="1">
      <c r="A268" t="s">
        <v>8564</v>
      </c>
      <c r="B268" t="s">
        <v>8702</v>
      </c>
      <c r="C268" t="s">
        <v>7879</v>
      </c>
      <c r="D268" t="s">
        <v>0</v>
      </c>
      <c r="E268">
        <v>498899</v>
      </c>
      <c r="F268" t="s">
        <v>1526</v>
      </c>
      <c r="G268" t="s">
        <v>1527</v>
      </c>
      <c r="H268" s="2">
        <v>0.54</v>
      </c>
      <c r="I268" s="2">
        <v>0</v>
      </c>
      <c r="J268" s="2">
        <v>0</v>
      </c>
      <c r="K268" s="2">
        <v>10.14</v>
      </c>
      <c r="L268" s="2">
        <v>0</v>
      </c>
      <c r="M268" s="2">
        <v>0</v>
      </c>
      <c r="N268" s="2">
        <v>0</v>
      </c>
      <c r="O268" s="2">
        <v>1.3182</v>
      </c>
      <c r="P268" s="2">
        <v>11.998200000000001</v>
      </c>
      <c r="Q268" t="s">
        <v>8039</v>
      </c>
      <c r="R268" t="s">
        <v>8236</v>
      </c>
      <c r="S268" s="2" t="s">
        <v>8039</v>
      </c>
      <c r="T268" s="2">
        <v>0</v>
      </c>
    </row>
    <row r="269" spans="1:20" hidden="1">
      <c r="A269" t="s">
        <v>8564</v>
      </c>
      <c r="B269" t="s">
        <v>8702</v>
      </c>
      <c r="C269" t="s">
        <v>7879</v>
      </c>
      <c r="D269" t="s">
        <v>0</v>
      </c>
      <c r="E269">
        <v>13152</v>
      </c>
      <c r="F269" t="s">
        <v>8722</v>
      </c>
      <c r="G269" t="s">
        <v>8723</v>
      </c>
      <c r="H269" s="2">
        <v>1.93</v>
      </c>
      <c r="I269" s="2">
        <v>0</v>
      </c>
      <c r="J269" s="2">
        <v>0</v>
      </c>
      <c r="K269" s="2">
        <v>33.69</v>
      </c>
      <c r="L269" s="2">
        <v>0</v>
      </c>
      <c r="M269" s="2">
        <v>0</v>
      </c>
      <c r="N269" s="2">
        <v>0</v>
      </c>
      <c r="O269" s="2">
        <v>4.3796999999999997</v>
      </c>
      <c r="P269" s="2">
        <v>39.999699999999997</v>
      </c>
      <c r="Q269" t="s">
        <v>8039</v>
      </c>
      <c r="R269" t="s">
        <v>8236</v>
      </c>
      <c r="S269" s="2" t="s">
        <v>8039</v>
      </c>
      <c r="T269" s="2">
        <v>0</v>
      </c>
    </row>
    <row r="270" spans="1:20" hidden="1">
      <c r="A270" t="s">
        <v>8564</v>
      </c>
      <c r="B270" t="s">
        <v>8702</v>
      </c>
      <c r="C270" t="s">
        <v>7879</v>
      </c>
      <c r="D270" t="s">
        <v>0</v>
      </c>
      <c r="E270">
        <v>2739477</v>
      </c>
      <c r="F270" t="s">
        <v>1489</v>
      </c>
      <c r="G270" t="s">
        <v>1490</v>
      </c>
      <c r="H270" s="2">
        <v>0</v>
      </c>
      <c r="I270" s="2">
        <v>0</v>
      </c>
      <c r="J270" s="2">
        <v>0</v>
      </c>
      <c r="K270" s="2">
        <v>1.24</v>
      </c>
      <c r="L270" s="2">
        <v>0</v>
      </c>
      <c r="M270" s="2">
        <v>0</v>
      </c>
      <c r="N270" s="2">
        <v>0</v>
      </c>
      <c r="O270" s="2">
        <v>0.16120000000000001</v>
      </c>
      <c r="P270" s="2">
        <v>1.4012</v>
      </c>
      <c r="Q270" t="s">
        <v>8039</v>
      </c>
      <c r="R270" t="s">
        <v>8236</v>
      </c>
      <c r="S270" s="2" t="s">
        <v>8039</v>
      </c>
      <c r="T270" s="2">
        <v>0</v>
      </c>
    </row>
    <row r="271" spans="1:20" hidden="1">
      <c r="A271" t="s">
        <v>8564</v>
      </c>
      <c r="B271" t="s">
        <v>8702</v>
      </c>
      <c r="C271" t="s">
        <v>7879</v>
      </c>
      <c r="D271" t="s">
        <v>0</v>
      </c>
      <c r="E271">
        <v>683</v>
      </c>
      <c r="F271" t="s">
        <v>5989</v>
      </c>
      <c r="G271" t="s">
        <v>5990</v>
      </c>
      <c r="H271" s="2">
        <v>0</v>
      </c>
      <c r="I271" s="2">
        <v>0</v>
      </c>
      <c r="J271" s="2">
        <v>0</v>
      </c>
      <c r="K271" s="2">
        <v>614.79</v>
      </c>
      <c r="L271" s="2">
        <v>0</v>
      </c>
      <c r="M271" s="2">
        <v>0</v>
      </c>
      <c r="N271" s="2">
        <v>0</v>
      </c>
      <c r="O271" s="2">
        <v>79.922699999999992</v>
      </c>
      <c r="P271" s="2">
        <v>694.71269999999993</v>
      </c>
      <c r="Q271" t="s">
        <v>8039</v>
      </c>
      <c r="R271" t="s">
        <v>8236</v>
      </c>
      <c r="S271" s="2" t="s">
        <v>8039</v>
      </c>
      <c r="T271" s="2">
        <v>0</v>
      </c>
    </row>
    <row r="272" spans="1:20" hidden="1">
      <c r="A272" t="s">
        <v>8564</v>
      </c>
      <c r="B272" t="s">
        <v>8703</v>
      </c>
      <c r="C272" t="s">
        <v>7879</v>
      </c>
      <c r="D272" t="s">
        <v>0</v>
      </c>
      <c r="E272">
        <v>27439</v>
      </c>
      <c r="F272" t="s">
        <v>2338</v>
      </c>
      <c r="G272" t="s">
        <v>2339</v>
      </c>
      <c r="H272" s="2">
        <v>0</v>
      </c>
      <c r="I272" s="2">
        <v>0</v>
      </c>
      <c r="J272" s="2">
        <v>0</v>
      </c>
      <c r="K272" s="2">
        <v>180</v>
      </c>
      <c r="L272" s="2">
        <v>0</v>
      </c>
      <c r="M272" s="2">
        <v>0</v>
      </c>
      <c r="N272" s="2">
        <v>0</v>
      </c>
      <c r="O272" s="2">
        <v>23.400000000000002</v>
      </c>
      <c r="P272" s="2">
        <v>203.4</v>
      </c>
      <c r="Q272" t="s">
        <v>8039</v>
      </c>
      <c r="R272" t="s">
        <v>8236</v>
      </c>
      <c r="S272" s="2" t="s">
        <v>8039</v>
      </c>
      <c r="T272" s="2">
        <v>0</v>
      </c>
    </row>
    <row r="273" spans="1:20" hidden="1">
      <c r="A273" t="s">
        <v>8564</v>
      </c>
      <c r="B273" t="s">
        <v>8703</v>
      </c>
      <c r="C273" t="s">
        <v>7879</v>
      </c>
      <c r="D273" t="s">
        <v>0</v>
      </c>
      <c r="E273">
        <v>10380</v>
      </c>
      <c r="F273" t="s">
        <v>1627</v>
      </c>
      <c r="G273" t="s">
        <v>1628</v>
      </c>
      <c r="H273" s="2">
        <v>18.920000000000002</v>
      </c>
      <c r="I273" s="2">
        <v>0</v>
      </c>
      <c r="J273" s="2">
        <v>0</v>
      </c>
      <c r="K273" s="2">
        <v>339.89</v>
      </c>
      <c r="L273" s="2">
        <v>0</v>
      </c>
      <c r="M273" s="2">
        <v>0</v>
      </c>
      <c r="N273" s="2">
        <v>0</v>
      </c>
      <c r="O273" s="2">
        <v>44.185699999999997</v>
      </c>
      <c r="P273" s="2">
        <v>402.9957</v>
      </c>
      <c r="Q273" t="s">
        <v>8039</v>
      </c>
      <c r="R273" t="s">
        <v>8236</v>
      </c>
      <c r="S273" s="2" t="s">
        <v>8039</v>
      </c>
      <c r="T273" s="2">
        <v>0</v>
      </c>
    </row>
    <row r="274" spans="1:20" hidden="1">
      <c r="A274" t="s">
        <v>8564</v>
      </c>
      <c r="B274" t="s">
        <v>8703</v>
      </c>
      <c r="C274" t="s">
        <v>7879</v>
      </c>
      <c r="D274" t="s">
        <v>0</v>
      </c>
      <c r="E274">
        <v>1472393</v>
      </c>
      <c r="F274" t="s">
        <v>1571</v>
      </c>
      <c r="G274" t="s">
        <v>1572</v>
      </c>
      <c r="H274" s="2">
        <v>0</v>
      </c>
      <c r="I274" s="2">
        <v>0</v>
      </c>
      <c r="J274" s="2">
        <v>0</v>
      </c>
      <c r="K274" s="2">
        <v>789.8</v>
      </c>
      <c r="L274" s="2">
        <v>0</v>
      </c>
      <c r="M274" s="2">
        <v>0</v>
      </c>
      <c r="N274" s="2">
        <v>0</v>
      </c>
      <c r="O274" s="2">
        <v>102.67399999999999</v>
      </c>
      <c r="P274" s="2">
        <v>892.47399999999993</v>
      </c>
      <c r="Q274" t="s">
        <v>8039</v>
      </c>
      <c r="R274" t="s">
        <v>8236</v>
      </c>
      <c r="S274" s="2" t="s">
        <v>8251</v>
      </c>
      <c r="T274" s="2">
        <v>7.9</v>
      </c>
    </row>
    <row r="275" spans="1:20" hidden="1">
      <c r="A275" t="s">
        <v>8564</v>
      </c>
      <c r="B275" t="s">
        <v>8703</v>
      </c>
      <c r="C275" t="s">
        <v>7879</v>
      </c>
      <c r="D275" t="s">
        <v>0</v>
      </c>
      <c r="E275">
        <v>2739408</v>
      </c>
      <c r="F275" t="s">
        <v>1489</v>
      </c>
      <c r="G275" t="s">
        <v>1490</v>
      </c>
      <c r="H275" s="2">
        <v>0</v>
      </c>
      <c r="I275" s="2">
        <v>0</v>
      </c>
      <c r="J275" s="2">
        <v>0</v>
      </c>
      <c r="K275" s="2">
        <v>34.42</v>
      </c>
      <c r="L275" s="2">
        <v>0</v>
      </c>
      <c r="M275" s="2">
        <v>0</v>
      </c>
      <c r="N275" s="2">
        <v>0</v>
      </c>
      <c r="O275" s="2">
        <v>4.4746000000000006</v>
      </c>
      <c r="P275" s="2">
        <v>38.894600000000004</v>
      </c>
      <c r="Q275" t="s">
        <v>8039</v>
      </c>
      <c r="R275" t="s">
        <v>8236</v>
      </c>
      <c r="S275" s="2" t="s">
        <v>8039</v>
      </c>
      <c r="T275" s="2">
        <v>0</v>
      </c>
    </row>
    <row r="276" spans="1:20" hidden="1">
      <c r="A276" t="s">
        <v>8564</v>
      </c>
      <c r="B276" t="s">
        <v>8703</v>
      </c>
      <c r="C276" t="s">
        <v>7879</v>
      </c>
      <c r="D276" t="s">
        <v>0</v>
      </c>
      <c r="E276">
        <v>9887</v>
      </c>
      <c r="F276" t="s">
        <v>1196</v>
      </c>
      <c r="G276" t="s">
        <v>1197</v>
      </c>
      <c r="H276" s="2">
        <v>0</v>
      </c>
      <c r="I276" s="2">
        <v>0</v>
      </c>
      <c r="J276" s="2">
        <v>0</v>
      </c>
      <c r="K276" s="2">
        <v>146695.56</v>
      </c>
      <c r="L276" s="2">
        <v>0</v>
      </c>
      <c r="M276" s="2">
        <v>0</v>
      </c>
      <c r="N276" s="2">
        <v>0</v>
      </c>
      <c r="O276" s="2">
        <v>19070.4228</v>
      </c>
      <c r="P276" s="2">
        <v>165765.9828</v>
      </c>
      <c r="Q276"/>
      <c r="R276" t="s">
        <v>8236</v>
      </c>
      <c r="S276" s="2" t="s">
        <v>8227</v>
      </c>
      <c r="T276" s="2">
        <v>1466.96</v>
      </c>
    </row>
    <row r="277" spans="1:20" hidden="1">
      <c r="A277" t="s">
        <v>8564</v>
      </c>
      <c r="B277" t="s">
        <v>8703</v>
      </c>
      <c r="C277" t="s">
        <v>7879</v>
      </c>
      <c r="D277" t="s">
        <v>0</v>
      </c>
      <c r="E277">
        <v>2219018</v>
      </c>
      <c r="F277" t="s">
        <v>1526</v>
      </c>
      <c r="G277" t="s">
        <v>1527</v>
      </c>
      <c r="H277" s="2">
        <v>1.57</v>
      </c>
      <c r="I277" s="2">
        <v>0</v>
      </c>
      <c r="J277" s="2">
        <v>0</v>
      </c>
      <c r="K277" s="2">
        <v>28.48</v>
      </c>
      <c r="L277" s="2">
        <v>0</v>
      </c>
      <c r="M277" s="2">
        <v>0</v>
      </c>
      <c r="N277" s="2">
        <v>0</v>
      </c>
      <c r="O277" s="2">
        <v>3.7024000000000004</v>
      </c>
      <c r="P277" s="2">
        <v>33.752400000000002</v>
      </c>
      <c r="Q277" t="s">
        <v>8039</v>
      </c>
      <c r="R277" t="s">
        <v>8236</v>
      </c>
      <c r="S277" s="2" t="s">
        <v>8039</v>
      </c>
      <c r="T277" s="2">
        <v>0</v>
      </c>
    </row>
    <row r="278" spans="1:20" hidden="1">
      <c r="A278" t="s">
        <v>8564</v>
      </c>
      <c r="B278" t="s">
        <v>8703</v>
      </c>
      <c r="C278" t="s">
        <v>7879</v>
      </c>
      <c r="D278" t="s">
        <v>0</v>
      </c>
      <c r="E278">
        <v>3738</v>
      </c>
      <c r="F278" t="s">
        <v>1605</v>
      </c>
      <c r="G278" t="s">
        <v>1606</v>
      </c>
      <c r="H278" s="2">
        <v>0</v>
      </c>
      <c r="I278" s="2">
        <v>0</v>
      </c>
      <c r="J278" s="2">
        <v>0</v>
      </c>
      <c r="K278" s="2">
        <v>23.56</v>
      </c>
      <c r="L278" s="2">
        <v>0</v>
      </c>
      <c r="M278" s="2">
        <v>0</v>
      </c>
      <c r="N278" s="2">
        <v>0</v>
      </c>
      <c r="O278" s="2">
        <v>3.0627999999999997</v>
      </c>
      <c r="P278" s="2">
        <v>26.622799999999998</v>
      </c>
      <c r="Q278" t="s">
        <v>8039</v>
      </c>
      <c r="R278" t="s">
        <v>8236</v>
      </c>
      <c r="S278" s="2" t="s">
        <v>8039</v>
      </c>
      <c r="T278" s="2">
        <v>0</v>
      </c>
    </row>
    <row r="279" spans="1:20" hidden="1">
      <c r="A279" t="s">
        <v>8564</v>
      </c>
      <c r="B279" t="s">
        <v>8703</v>
      </c>
      <c r="C279" t="s">
        <v>7879</v>
      </c>
      <c r="D279" t="s">
        <v>0</v>
      </c>
      <c r="E279">
        <v>2962458</v>
      </c>
      <c r="F279" t="s">
        <v>1489</v>
      </c>
      <c r="G279" t="s">
        <v>1490</v>
      </c>
      <c r="H279" s="2">
        <v>0</v>
      </c>
      <c r="I279" s="2">
        <v>0</v>
      </c>
      <c r="J279" s="2">
        <v>0</v>
      </c>
      <c r="K279" s="2">
        <v>49.62</v>
      </c>
      <c r="L279" s="2">
        <v>0</v>
      </c>
      <c r="M279" s="2">
        <v>0</v>
      </c>
      <c r="N279" s="2">
        <v>0</v>
      </c>
      <c r="O279" s="2">
        <v>6.4505999999999997</v>
      </c>
      <c r="P279" s="2">
        <v>56.070599999999999</v>
      </c>
      <c r="Q279" t="s">
        <v>8039</v>
      </c>
      <c r="R279" t="s">
        <v>8236</v>
      </c>
      <c r="S279" s="2" t="s">
        <v>8039</v>
      </c>
      <c r="T279" s="2">
        <v>0</v>
      </c>
    </row>
    <row r="280" spans="1:20" hidden="1">
      <c r="A280" t="s">
        <v>8564</v>
      </c>
      <c r="B280" t="s">
        <v>8721</v>
      </c>
      <c r="C280" t="s">
        <v>7879</v>
      </c>
      <c r="D280" t="s">
        <v>0</v>
      </c>
      <c r="E280">
        <v>31432</v>
      </c>
      <c r="F280" t="s">
        <v>1517</v>
      </c>
      <c r="G280" t="s">
        <v>1518</v>
      </c>
      <c r="H280" s="2">
        <v>2.12</v>
      </c>
      <c r="I280" s="2">
        <v>0</v>
      </c>
      <c r="J280" s="2">
        <v>0</v>
      </c>
      <c r="K280" s="2">
        <v>37.950000000000003</v>
      </c>
      <c r="L280" s="2">
        <v>0</v>
      </c>
      <c r="M280" s="2">
        <v>0</v>
      </c>
      <c r="N280" s="2">
        <v>0</v>
      </c>
      <c r="O280" s="2">
        <v>4.9335000000000004</v>
      </c>
      <c r="P280" s="2">
        <v>45.003500000000003</v>
      </c>
      <c r="Q280" t="s">
        <v>8039</v>
      </c>
      <c r="R280" t="s">
        <v>8236</v>
      </c>
      <c r="S280" s="2" t="s">
        <v>8039</v>
      </c>
      <c r="T280" s="2">
        <v>0</v>
      </c>
    </row>
    <row r="281" spans="1:20" hidden="1">
      <c r="A281" t="s">
        <v>8564</v>
      </c>
      <c r="B281" t="s">
        <v>8704</v>
      </c>
      <c r="C281" t="s">
        <v>7879</v>
      </c>
      <c r="D281" t="s">
        <v>0</v>
      </c>
      <c r="E281">
        <v>15773</v>
      </c>
      <c r="F281" t="s">
        <v>1514</v>
      </c>
      <c r="G281" t="s">
        <v>1515</v>
      </c>
      <c r="H281" s="2">
        <v>0</v>
      </c>
      <c r="I281" s="2">
        <v>0</v>
      </c>
      <c r="J281" s="2">
        <v>0</v>
      </c>
      <c r="K281" s="2">
        <v>542</v>
      </c>
      <c r="L281" s="2">
        <v>0</v>
      </c>
      <c r="M281" s="2">
        <v>0</v>
      </c>
      <c r="N281" s="2">
        <v>0</v>
      </c>
      <c r="O281" s="2">
        <v>70.460000000000008</v>
      </c>
      <c r="P281" s="2">
        <v>612.46</v>
      </c>
      <c r="Q281" t="s">
        <v>8039</v>
      </c>
      <c r="R281" t="s">
        <v>8236</v>
      </c>
      <c r="S281" s="2" t="s">
        <v>8253</v>
      </c>
      <c r="T281" s="2">
        <v>5.42</v>
      </c>
    </row>
    <row r="282" spans="1:20" hidden="1">
      <c r="A282" t="s">
        <v>8564</v>
      </c>
      <c r="B282" t="s">
        <v>8704</v>
      </c>
      <c r="C282" t="s">
        <v>7879</v>
      </c>
      <c r="D282" t="s">
        <v>0</v>
      </c>
      <c r="E282">
        <v>9835</v>
      </c>
      <c r="F282" t="s">
        <v>1196</v>
      </c>
      <c r="G282" t="s">
        <v>1197</v>
      </c>
      <c r="H282" s="2">
        <v>0</v>
      </c>
      <c r="I282" s="2">
        <v>0</v>
      </c>
      <c r="J282" s="2">
        <v>0</v>
      </c>
      <c r="K282" s="2">
        <v>30219.200000000001</v>
      </c>
      <c r="L282" s="2">
        <v>0</v>
      </c>
      <c r="M282" s="2">
        <v>0</v>
      </c>
      <c r="N282" s="2">
        <v>0</v>
      </c>
      <c r="O282" s="2">
        <v>3928.4960000000001</v>
      </c>
      <c r="P282" s="2">
        <v>34147.696000000004</v>
      </c>
      <c r="Q282"/>
      <c r="R282" t="s">
        <v>8236</v>
      </c>
      <c r="S282" s="2" t="s">
        <v>8227</v>
      </c>
      <c r="T282" s="2">
        <v>302.2</v>
      </c>
    </row>
    <row r="283" spans="1:20" hidden="1">
      <c r="A283" t="s">
        <v>8564</v>
      </c>
      <c r="B283" t="s">
        <v>8704</v>
      </c>
      <c r="C283" t="s">
        <v>7879</v>
      </c>
      <c r="D283" t="s">
        <v>0</v>
      </c>
      <c r="E283">
        <v>7229</v>
      </c>
      <c r="F283" t="s">
        <v>1483</v>
      </c>
      <c r="G283" t="s">
        <v>1484</v>
      </c>
      <c r="H283" s="2">
        <v>1.86</v>
      </c>
      <c r="I283" s="2">
        <v>0</v>
      </c>
      <c r="J283" s="2">
        <v>0</v>
      </c>
      <c r="K283" s="2">
        <v>33.76</v>
      </c>
      <c r="L283" s="2">
        <v>0</v>
      </c>
      <c r="M283" s="2">
        <v>0</v>
      </c>
      <c r="N283" s="2">
        <v>0</v>
      </c>
      <c r="O283" s="2">
        <v>4.3887999999999998</v>
      </c>
      <c r="P283" s="2">
        <v>40.008799999999994</v>
      </c>
      <c r="Q283" t="s">
        <v>8039</v>
      </c>
      <c r="R283" t="s">
        <v>8236</v>
      </c>
      <c r="S283" s="2" t="s">
        <v>8039</v>
      </c>
      <c r="T283" s="2">
        <v>0</v>
      </c>
    </row>
    <row r="284" spans="1:20" hidden="1">
      <c r="A284" t="s">
        <v>8564</v>
      </c>
      <c r="B284" t="s">
        <v>8704</v>
      </c>
      <c r="C284" t="s">
        <v>7879</v>
      </c>
      <c r="D284" t="s">
        <v>0</v>
      </c>
      <c r="E284">
        <v>2139202</v>
      </c>
      <c r="F284" t="s">
        <v>1526</v>
      </c>
      <c r="G284" t="s">
        <v>1527</v>
      </c>
      <c r="H284" s="2">
        <v>2.42</v>
      </c>
      <c r="I284" s="2">
        <v>0</v>
      </c>
      <c r="J284" s="2">
        <v>0</v>
      </c>
      <c r="K284" s="2">
        <v>42.11</v>
      </c>
      <c r="L284" s="2">
        <v>0</v>
      </c>
      <c r="M284" s="2">
        <v>0</v>
      </c>
      <c r="N284" s="2">
        <v>0</v>
      </c>
      <c r="O284" s="2">
        <v>5.4743000000000004</v>
      </c>
      <c r="P284" s="2">
        <v>50.004300000000001</v>
      </c>
      <c r="Q284" t="s">
        <v>8039</v>
      </c>
      <c r="R284" t="s">
        <v>8236</v>
      </c>
      <c r="S284" s="2" t="s">
        <v>8039</v>
      </c>
      <c r="T284" s="2">
        <v>0</v>
      </c>
    </row>
    <row r="285" spans="1:20" hidden="1">
      <c r="A285" t="s">
        <v>8564</v>
      </c>
      <c r="B285" t="s">
        <v>8720</v>
      </c>
      <c r="C285" t="s">
        <v>7879</v>
      </c>
      <c r="D285" t="s">
        <v>0</v>
      </c>
      <c r="E285">
        <v>1990972</v>
      </c>
      <c r="F285" t="s">
        <v>1496</v>
      </c>
      <c r="G285" t="s">
        <v>1497</v>
      </c>
      <c r="H285" s="2">
        <v>2.8</v>
      </c>
      <c r="I285" s="2">
        <v>0</v>
      </c>
      <c r="J285" s="2">
        <v>0</v>
      </c>
      <c r="K285" s="2">
        <v>50.32</v>
      </c>
      <c r="L285" s="2">
        <v>0</v>
      </c>
      <c r="M285" s="2">
        <v>0</v>
      </c>
      <c r="N285" s="2">
        <v>0</v>
      </c>
      <c r="O285" s="2">
        <v>6.5415999999999999</v>
      </c>
      <c r="P285" s="2">
        <v>59.6616</v>
      </c>
      <c r="Q285" t="s">
        <v>8039</v>
      </c>
      <c r="R285" t="s">
        <v>8236</v>
      </c>
      <c r="S285" s="2" t="s">
        <v>8039</v>
      </c>
      <c r="T285" s="2">
        <v>0</v>
      </c>
    </row>
    <row r="286" spans="1:20" hidden="1">
      <c r="A286" t="s">
        <v>8564</v>
      </c>
      <c r="B286" t="s">
        <v>8705</v>
      </c>
      <c r="C286" t="s">
        <v>7879</v>
      </c>
      <c r="D286" t="s">
        <v>0</v>
      </c>
      <c r="E286">
        <v>7899</v>
      </c>
      <c r="F286" t="s">
        <v>1522</v>
      </c>
      <c r="G286" t="s">
        <v>1523</v>
      </c>
      <c r="H286" s="2">
        <v>0</v>
      </c>
      <c r="I286" s="2">
        <v>0</v>
      </c>
      <c r="J286" s="2">
        <v>0</v>
      </c>
      <c r="K286" s="2">
        <v>18.5</v>
      </c>
      <c r="L286" s="2">
        <v>0</v>
      </c>
      <c r="M286" s="2">
        <v>0</v>
      </c>
      <c r="N286" s="2">
        <v>0</v>
      </c>
      <c r="O286" s="2">
        <v>2.4050000000000002</v>
      </c>
      <c r="P286" s="2">
        <v>20.905000000000001</v>
      </c>
      <c r="Q286" t="s">
        <v>8039</v>
      </c>
      <c r="R286" t="s">
        <v>8236</v>
      </c>
      <c r="S286" s="2" t="s">
        <v>8039</v>
      </c>
      <c r="T286" s="2">
        <v>0</v>
      </c>
    </row>
    <row r="287" spans="1:20" hidden="1">
      <c r="A287" t="s">
        <v>8564</v>
      </c>
      <c r="B287" t="s">
        <v>8696</v>
      </c>
      <c r="C287" t="s">
        <v>7879</v>
      </c>
      <c r="D287" t="s">
        <v>0</v>
      </c>
      <c r="E287">
        <v>1986600</v>
      </c>
      <c r="F287" t="s">
        <v>1496</v>
      </c>
      <c r="G287" t="s">
        <v>1497</v>
      </c>
      <c r="H287" s="2">
        <v>1.64</v>
      </c>
      <c r="I287" s="2">
        <v>0</v>
      </c>
      <c r="J287" s="2">
        <v>0</v>
      </c>
      <c r="K287" s="2">
        <v>29.52</v>
      </c>
      <c r="L287" s="2">
        <v>0</v>
      </c>
      <c r="M287" s="2">
        <v>0</v>
      </c>
      <c r="N287" s="2">
        <v>0</v>
      </c>
      <c r="O287" s="2">
        <v>3.8376000000000001</v>
      </c>
      <c r="P287" s="2">
        <v>34.997599999999998</v>
      </c>
      <c r="Q287" t="s">
        <v>8039</v>
      </c>
      <c r="R287" t="s">
        <v>8236</v>
      </c>
      <c r="S287" s="2" t="s">
        <v>8039</v>
      </c>
      <c r="T287" s="2">
        <v>0</v>
      </c>
    </row>
    <row r="288" spans="1:20" hidden="1">
      <c r="A288" t="s">
        <v>8564</v>
      </c>
      <c r="B288" t="s">
        <v>8696</v>
      </c>
      <c r="C288" t="s">
        <v>7879</v>
      </c>
      <c r="D288" t="s">
        <v>0</v>
      </c>
      <c r="E288">
        <v>189349</v>
      </c>
      <c r="F288" t="s">
        <v>1512</v>
      </c>
      <c r="G288" t="s">
        <v>1513</v>
      </c>
      <c r="H288" s="2">
        <v>0</v>
      </c>
      <c r="I288" s="2">
        <v>0</v>
      </c>
      <c r="J288" s="2">
        <v>0</v>
      </c>
      <c r="K288" s="2">
        <v>158.36000000000001</v>
      </c>
      <c r="L288" s="2">
        <v>0</v>
      </c>
      <c r="M288" s="2">
        <v>0</v>
      </c>
      <c r="N288" s="2">
        <v>0</v>
      </c>
      <c r="O288" s="2">
        <v>20.586800000000004</v>
      </c>
      <c r="P288" s="2">
        <v>178.94680000000002</v>
      </c>
      <c r="Q288" t="s">
        <v>8039</v>
      </c>
      <c r="R288" t="s">
        <v>8236</v>
      </c>
      <c r="S288" s="2" t="s">
        <v>8039</v>
      </c>
      <c r="T288" s="2">
        <v>0</v>
      </c>
    </row>
    <row r="289" spans="1:20" hidden="1">
      <c r="A289" t="s">
        <v>8564</v>
      </c>
      <c r="B289" t="s">
        <v>8706</v>
      </c>
      <c r="C289" t="s">
        <v>7879</v>
      </c>
      <c r="D289" t="s">
        <v>0</v>
      </c>
      <c r="E289">
        <v>3398</v>
      </c>
      <c r="F289" t="s">
        <v>2873</v>
      </c>
      <c r="G289" t="s">
        <v>1604</v>
      </c>
      <c r="H289" s="2">
        <v>0</v>
      </c>
      <c r="I289" s="2">
        <v>0</v>
      </c>
      <c r="J289" s="2">
        <v>0</v>
      </c>
      <c r="K289" s="2">
        <v>1306.17</v>
      </c>
      <c r="L289" s="2">
        <v>0</v>
      </c>
      <c r="M289" s="2">
        <v>0</v>
      </c>
      <c r="N289" s="2">
        <v>0</v>
      </c>
      <c r="O289" s="2">
        <v>169.80210000000002</v>
      </c>
      <c r="P289" s="2">
        <v>1475.9721000000002</v>
      </c>
      <c r="Q289" t="s">
        <v>8039</v>
      </c>
      <c r="R289" t="s">
        <v>8236</v>
      </c>
      <c r="S289" s="2" t="s">
        <v>8039</v>
      </c>
      <c r="T289" s="2">
        <v>0</v>
      </c>
    </row>
    <row r="290" spans="1:20" hidden="1">
      <c r="A290" t="s">
        <v>8564</v>
      </c>
      <c r="B290" t="s">
        <v>8706</v>
      </c>
      <c r="C290" t="s">
        <v>7879</v>
      </c>
      <c r="D290" t="s">
        <v>0</v>
      </c>
      <c r="E290">
        <v>608</v>
      </c>
      <c r="F290" t="s">
        <v>5989</v>
      </c>
      <c r="G290" t="s">
        <v>5990</v>
      </c>
      <c r="H290" s="2">
        <v>0</v>
      </c>
      <c r="I290" s="2">
        <v>0</v>
      </c>
      <c r="J290" s="2">
        <v>0</v>
      </c>
      <c r="K290" s="2">
        <v>1210.33</v>
      </c>
      <c r="L290" s="2">
        <v>0</v>
      </c>
      <c r="M290" s="2">
        <v>0</v>
      </c>
      <c r="N290" s="2">
        <v>0</v>
      </c>
      <c r="O290" s="2">
        <v>157.34289999999999</v>
      </c>
      <c r="P290" s="2">
        <v>1367.6729</v>
      </c>
      <c r="Q290" t="s">
        <v>8039</v>
      </c>
      <c r="R290" t="s">
        <v>8236</v>
      </c>
      <c r="S290" s="2" t="s">
        <v>8039</v>
      </c>
      <c r="T290" s="2">
        <v>0</v>
      </c>
    </row>
    <row r="291" spans="1:20" hidden="1">
      <c r="A291" t="s">
        <v>8564</v>
      </c>
      <c r="B291" t="s">
        <v>8706</v>
      </c>
      <c r="C291" t="s">
        <v>7879</v>
      </c>
      <c r="D291" t="s">
        <v>0</v>
      </c>
      <c r="E291">
        <v>53</v>
      </c>
      <c r="F291" t="s">
        <v>7896</v>
      </c>
      <c r="G291" t="s">
        <v>7897</v>
      </c>
      <c r="H291" s="2">
        <v>0</v>
      </c>
      <c r="I291" s="2">
        <v>0</v>
      </c>
      <c r="J291" s="2">
        <v>0</v>
      </c>
      <c r="K291" s="2">
        <v>99</v>
      </c>
      <c r="L291" s="2">
        <v>0</v>
      </c>
      <c r="M291" s="2">
        <v>0</v>
      </c>
      <c r="N291" s="2">
        <v>0</v>
      </c>
      <c r="O291" s="2">
        <v>12.870000000000001</v>
      </c>
      <c r="P291" s="2">
        <v>111.87</v>
      </c>
      <c r="Q291" t="s">
        <v>8039</v>
      </c>
      <c r="R291" t="s">
        <v>8236</v>
      </c>
      <c r="S291" s="2" t="s">
        <v>8039</v>
      </c>
      <c r="T291" s="2">
        <v>0</v>
      </c>
    </row>
    <row r="292" spans="1:20" hidden="1">
      <c r="A292" t="s">
        <v>8564</v>
      </c>
      <c r="B292" t="s">
        <v>8706</v>
      </c>
      <c r="C292" t="s">
        <v>7879</v>
      </c>
      <c r="D292" t="s">
        <v>0</v>
      </c>
      <c r="E292">
        <v>747898</v>
      </c>
      <c r="F292" t="s">
        <v>39</v>
      </c>
      <c r="G292" t="s">
        <v>1591</v>
      </c>
      <c r="H292" s="2">
        <v>0.59</v>
      </c>
      <c r="I292" s="2">
        <v>0</v>
      </c>
      <c r="J292" s="2">
        <v>0</v>
      </c>
      <c r="K292" s="2">
        <v>10.1</v>
      </c>
      <c r="L292" s="2">
        <v>0</v>
      </c>
      <c r="M292" s="2">
        <v>0</v>
      </c>
      <c r="N292" s="2">
        <v>0</v>
      </c>
      <c r="O292" s="2">
        <v>1.3129999999999999</v>
      </c>
      <c r="P292" s="2">
        <v>12.003</v>
      </c>
      <c r="Q292" t="s">
        <v>8039</v>
      </c>
      <c r="R292" t="s">
        <v>8236</v>
      </c>
      <c r="S292" s="2" t="s">
        <v>8039</v>
      </c>
      <c r="T292" s="2">
        <v>0</v>
      </c>
    </row>
    <row r="293" spans="1:20" hidden="1">
      <c r="A293" t="s">
        <v>8564</v>
      </c>
      <c r="B293" t="s">
        <v>8706</v>
      </c>
      <c r="C293" t="s">
        <v>7879</v>
      </c>
      <c r="D293" t="s">
        <v>0</v>
      </c>
      <c r="E293">
        <v>9754</v>
      </c>
      <c r="F293" t="s">
        <v>1196</v>
      </c>
      <c r="G293" t="s">
        <v>1197</v>
      </c>
      <c r="H293" s="2">
        <v>0</v>
      </c>
      <c r="I293" s="2">
        <v>0</v>
      </c>
      <c r="J293" s="2">
        <v>0</v>
      </c>
      <c r="K293" s="2">
        <v>140698.79999999999</v>
      </c>
      <c r="L293" s="2">
        <v>0</v>
      </c>
      <c r="M293" s="2">
        <v>0</v>
      </c>
      <c r="N293" s="2">
        <v>0</v>
      </c>
      <c r="O293" s="2">
        <v>18290.843999999997</v>
      </c>
      <c r="P293" s="2">
        <v>158989.64399999997</v>
      </c>
      <c r="Q293"/>
      <c r="R293" t="s">
        <v>8236</v>
      </c>
      <c r="S293" s="2" t="s">
        <v>8227</v>
      </c>
      <c r="T293" s="2">
        <v>1406.99</v>
      </c>
    </row>
    <row r="294" spans="1:20" hidden="1">
      <c r="A294" t="s">
        <v>8564</v>
      </c>
      <c r="B294" t="s">
        <v>8707</v>
      </c>
      <c r="C294" t="s">
        <v>7879</v>
      </c>
      <c r="D294" t="s">
        <v>0</v>
      </c>
      <c r="E294">
        <v>329275</v>
      </c>
      <c r="F294" t="s">
        <v>1517</v>
      </c>
      <c r="G294" t="s">
        <v>1518</v>
      </c>
      <c r="H294" s="2">
        <v>1.88</v>
      </c>
      <c r="I294" s="2">
        <v>0</v>
      </c>
      <c r="J294" s="2">
        <v>0</v>
      </c>
      <c r="K294" s="2">
        <v>33.74</v>
      </c>
      <c r="L294" s="2">
        <v>0</v>
      </c>
      <c r="M294" s="2">
        <v>0</v>
      </c>
      <c r="N294" s="2">
        <v>0</v>
      </c>
      <c r="O294" s="2">
        <v>4.3862000000000005</v>
      </c>
      <c r="P294" s="2">
        <v>40.006200000000007</v>
      </c>
      <c r="Q294" t="s">
        <v>8039</v>
      </c>
      <c r="R294" t="s">
        <v>8236</v>
      </c>
      <c r="S294" s="2" t="s">
        <v>8039</v>
      </c>
      <c r="T294" s="2">
        <v>0</v>
      </c>
    </row>
    <row r="295" spans="1:20" hidden="1">
      <c r="A295" t="s">
        <v>8564</v>
      </c>
      <c r="B295" t="s">
        <v>8707</v>
      </c>
      <c r="C295" t="s">
        <v>7879</v>
      </c>
      <c r="D295" t="s">
        <v>0</v>
      </c>
      <c r="E295">
        <v>25304</v>
      </c>
      <c r="F295" t="s">
        <v>1517</v>
      </c>
      <c r="G295" t="s">
        <v>1518</v>
      </c>
      <c r="H295" s="2">
        <v>2.57</v>
      </c>
      <c r="I295" s="2">
        <v>0</v>
      </c>
      <c r="J295" s="2">
        <v>0</v>
      </c>
      <c r="K295" s="2">
        <v>44.63</v>
      </c>
      <c r="L295" s="2">
        <v>0</v>
      </c>
      <c r="M295" s="2">
        <v>0</v>
      </c>
      <c r="N295" s="2">
        <v>0</v>
      </c>
      <c r="O295" s="2">
        <v>5.8019000000000007</v>
      </c>
      <c r="P295" s="2">
        <v>53.001900000000006</v>
      </c>
      <c r="Q295" t="s">
        <v>8039</v>
      </c>
      <c r="R295" t="s">
        <v>8236</v>
      </c>
      <c r="S295" s="2" t="s">
        <v>8039</v>
      </c>
      <c r="T295" s="2">
        <v>0</v>
      </c>
    </row>
    <row r="296" spans="1:20" hidden="1">
      <c r="A296" t="s">
        <v>8564</v>
      </c>
      <c r="B296" t="s">
        <v>8707</v>
      </c>
      <c r="C296" t="s">
        <v>7879</v>
      </c>
      <c r="D296" t="s">
        <v>0</v>
      </c>
      <c r="E296">
        <v>6647</v>
      </c>
      <c r="F296" t="s">
        <v>1483</v>
      </c>
      <c r="G296" t="s">
        <v>1484</v>
      </c>
      <c r="H296" s="2">
        <v>1.62</v>
      </c>
      <c r="I296" s="2">
        <v>0</v>
      </c>
      <c r="J296" s="2">
        <v>0</v>
      </c>
      <c r="K296" s="2">
        <v>29.54</v>
      </c>
      <c r="L296" s="2">
        <v>0</v>
      </c>
      <c r="M296" s="2">
        <v>0</v>
      </c>
      <c r="N296" s="2">
        <v>0</v>
      </c>
      <c r="O296" s="2">
        <v>3.8401999999999998</v>
      </c>
      <c r="P296" s="2">
        <v>35.0002</v>
      </c>
      <c r="Q296" t="s">
        <v>8039</v>
      </c>
      <c r="R296" t="s">
        <v>8236</v>
      </c>
      <c r="S296" s="2" t="s">
        <v>8039</v>
      </c>
      <c r="T296" s="2">
        <v>0</v>
      </c>
    </row>
    <row r="297" spans="1:20" hidden="1">
      <c r="A297" t="s">
        <v>8564</v>
      </c>
      <c r="B297" t="s">
        <v>8707</v>
      </c>
      <c r="C297" t="s">
        <v>7879</v>
      </c>
      <c r="D297" t="s">
        <v>0</v>
      </c>
      <c r="E297">
        <v>11956</v>
      </c>
      <c r="F297" t="s">
        <v>1684</v>
      </c>
      <c r="G297" t="s">
        <v>1685</v>
      </c>
      <c r="H297" s="2">
        <v>0</v>
      </c>
      <c r="I297" s="2">
        <v>0</v>
      </c>
      <c r="J297" s="2">
        <v>0</v>
      </c>
      <c r="K297" s="2">
        <v>66.599999999999994</v>
      </c>
      <c r="L297" s="2">
        <v>0</v>
      </c>
      <c r="M297" s="2">
        <v>0</v>
      </c>
      <c r="N297" s="2">
        <v>0</v>
      </c>
      <c r="O297" s="2">
        <v>8.6579999999999995</v>
      </c>
      <c r="P297" s="2">
        <v>75.257999999999996</v>
      </c>
      <c r="Q297" t="s">
        <v>8039</v>
      </c>
      <c r="R297" t="s">
        <v>8236</v>
      </c>
      <c r="S297" s="2" t="s">
        <v>8039</v>
      </c>
      <c r="T297" s="2">
        <v>0</v>
      </c>
    </row>
    <row r="298" spans="1:20" hidden="1">
      <c r="A298" t="s">
        <v>8564</v>
      </c>
      <c r="B298" t="s">
        <v>8707</v>
      </c>
      <c r="C298" t="s">
        <v>7879</v>
      </c>
      <c r="D298" t="s">
        <v>0</v>
      </c>
      <c r="E298">
        <v>7707</v>
      </c>
      <c r="F298" t="s">
        <v>1522</v>
      </c>
      <c r="G298" t="s">
        <v>1523</v>
      </c>
      <c r="H298" s="2">
        <v>0</v>
      </c>
      <c r="I298" s="2">
        <v>0</v>
      </c>
      <c r="J298" s="2">
        <v>0</v>
      </c>
      <c r="K298" s="2">
        <v>199.25</v>
      </c>
      <c r="L298" s="2">
        <v>0</v>
      </c>
      <c r="M298" s="2">
        <v>0</v>
      </c>
      <c r="N298" s="2">
        <v>0</v>
      </c>
      <c r="O298" s="2">
        <v>25.9025</v>
      </c>
      <c r="P298" s="2">
        <v>225.1525</v>
      </c>
      <c r="Q298" t="s">
        <v>8039</v>
      </c>
      <c r="R298" t="s">
        <v>8236</v>
      </c>
      <c r="S298" s="2" t="s">
        <v>8039</v>
      </c>
      <c r="T298" s="2">
        <v>0</v>
      </c>
    </row>
    <row r="299" spans="1:20" hidden="1">
      <c r="A299" t="s">
        <v>8564</v>
      </c>
      <c r="B299" t="s">
        <v>8707</v>
      </c>
      <c r="C299" t="s">
        <v>7879</v>
      </c>
      <c r="D299" t="s">
        <v>0</v>
      </c>
      <c r="E299">
        <v>100900</v>
      </c>
      <c r="F299" t="s">
        <v>1621</v>
      </c>
      <c r="G299" t="s">
        <v>1622</v>
      </c>
      <c r="H299" s="2">
        <v>2.17</v>
      </c>
      <c r="I299" s="2">
        <v>0</v>
      </c>
      <c r="J299" s="2">
        <v>0</v>
      </c>
      <c r="K299" s="2">
        <v>37.9</v>
      </c>
      <c r="L299" s="2">
        <v>0</v>
      </c>
      <c r="M299" s="2">
        <v>0</v>
      </c>
      <c r="N299" s="2">
        <v>0</v>
      </c>
      <c r="O299" s="2">
        <v>4.9269999999999996</v>
      </c>
      <c r="P299" s="2">
        <v>44.997</v>
      </c>
      <c r="Q299" t="s">
        <v>8039</v>
      </c>
      <c r="R299" t="s">
        <v>8236</v>
      </c>
      <c r="S299" s="2" t="s">
        <v>8039</v>
      </c>
      <c r="T299" s="2">
        <v>0</v>
      </c>
    </row>
    <row r="300" spans="1:20" hidden="1">
      <c r="A300" t="s">
        <v>8564</v>
      </c>
      <c r="B300" t="s">
        <v>8707</v>
      </c>
      <c r="C300" t="s">
        <v>7879</v>
      </c>
      <c r="D300" t="s">
        <v>0</v>
      </c>
      <c r="E300">
        <v>1033</v>
      </c>
      <c r="F300" t="s">
        <v>7717</v>
      </c>
      <c r="G300" t="s">
        <v>7718</v>
      </c>
      <c r="H300" s="2">
        <v>0</v>
      </c>
      <c r="I300" s="2">
        <v>0</v>
      </c>
      <c r="J300" s="2">
        <v>0</v>
      </c>
      <c r="K300" s="2">
        <v>440</v>
      </c>
      <c r="L300" s="2">
        <v>0</v>
      </c>
      <c r="M300" s="2">
        <v>0</v>
      </c>
      <c r="N300" s="2">
        <v>0</v>
      </c>
      <c r="O300" s="2">
        <v>57.2</v>
      </c>
      <c r="P300" s="2">
        <v>497.2</v>
      </c>
      <c r="Q300" t="s">
        <v>8039</v>
      </c>
      <c r="R300" t="s">
        <v>8236</v>
      </c>
      <c r="S300" s="2" t="s">
        <v>8039</v>
      </c>
      <c r="T300" s="2">
        <v>0</v>
      </c>
    </row>
    <row r="301" spans="1:20" hidden="1">
      <c r="A301" t="s">
        <v>8564</v>
      </c>
      <c r="B301" t="s">
        <v>8708</v>
      </c>
      <c r="C301" t="s">
        <v>7879</v>
      </c>
      <c r="D301" t="s">
        <v>0</v>
      </c>
      <c r="E301">
        <v>5656</v>
      </c>
      <c r="F301" t="s">
        <v>253</v>
      </c>
      <c r="G301" t="s">
        <v>254</v>
      </c>
      <c r="H301" s="2">
        <v>0</v>
      </c>
      <c r="I301" s="2">
        <v>0</v>
      </c>
      <c r="J301" s="2">
        <v>0</v>
      </c>
      <c r="K301" s="2">
        <v>1596</v>
      </c>
      <c r="L301" s="2">
        <v>0</v>
      </c>
      <c r="M301" s="2">
        <v>0</v>
      </c>
      <c r="N301" s="2">
        <v>0</v>
      </c>
      <c r="O301" s="2">
        <v>207.48000000000002</v>
      </c>
      <c r="P301" s="2">
        <v>1803.48</v>
      </c>
      <c r="Q301" t="s">
        <v>8039</v>
      </c>
      <c r="R301" t="s">
        <v>8236</v>
      </c>
      <c r="S301" s="2" t="s">
        <v>8227</v>
      </c>
      <c r="T301" s="2">
        <v>15.96</v>
      </c>
    </row>
    <row r="302" spans="1:20" hidden="1">
      <c r="A302" t="s">
        <v>8564</v>
      </c>
      <c r="B302" t="s">
        <v>8708</v>
      </c>
      <c r="C302" t="s">
        <v>7879</v>
      </c>
      <c r="D302" t="s">
        <v>0</v>
      </c>
      <c r="E302">
        <v>5655</v>
      </c>
      <c r="F302" t="s">
        <v>253</v>
      </c>
      <c r="G302" t="s">
        <v>254</v>
      </c>
      <c r="H302" s="2">
        <v>0</v>
      </c>
      <c r="I302" s="2">
        <v>0</v>
      </c>
      <c r="J302" s="2">
        <v>0</v>
      </c>
      <c r="K302" s="2">
        <v>1439.6</v>
      </c>
      <c r="L302" s="2">
        <v>0</v>
      </c>
      <c r="M302" s="2">
        <v>0</v>
      </c>
      <c r="N302" s="2">
        <v>0</v>
      </c>
      <c r="O302" s="2">
        <v>187.148</v>
      </c>
      <c r="P302" s="2">
        <v>1626.7479999999998</v>
      </c>
      <c r="Q302" t="s">
        <v>8039</v>
      </c>
      <c r="R302" t="s">
        <v>8236</v>
      </c>
      <c r="S302" s="2" t="s">
        <v>8227</v>
      </c>
      <c r="T302" s="2">
        <v>14.4</v>
      </c>
    </row>
    <row r="303" spans="1:20" hidden="1">
      <c r="A303" t="s">
        <v>8564</v>
      </c>
      <c r="B303" t="s">
        <v>8708</v>
      </c>
      <c r="C303" t="s">
        <v>7879</v>
      </c>
      <c r="D303" t="s">
        <v>0</v>
      </c>
      <c r="E303">
        <v>5657</v>
      </c>
      <c r="F303" t="s">
        <v>253</v>
      </c>
      <c r="G303" t="s">
        <v>254</v>
      </c>
      <c r="H303" s="2">
        <v>0</v>
      </c>
      <c r="I303" s="2">
        <v>0</v>
      </c>
      <c r="J303" s="2">
        <v>0</v>
      </c>
      <c r="K303" s="2">
        <v>1550.1</v>
      </c>
      <c r="L303" s="2">
        <v>0</v>
      </c>
      <c r="M303" s="2">
        <v>0</v>
      </c>
      <c r="N303" s="2">
        <v>0</v>
      </c>
      <c r="O303" s="2">
        <v>201.51300000000001</v>
      </c>
      <c r="P303" s="2">
        <v>1751.6129999999998</v>
      </c>
      <c r="Q303" t="s">
        <v>8039</v>
      </c>
      <c r="R303" t="s">
        <v>8236</v>
      </c>
      <c r="S303" s="2" t="s">
        <v>8227</v>
      </c>
      <c r="T303" s="2">
        <v>15.5</v>
      </c>
    </row>
    <row r="304" spans="1:20" hidden="1">
      <c r="A304" t="s">
        <v>8564</v>
      </c>
      <c r="B304" t="s">
        <v>8708</v>
      </c>
      <c r="C304" t="s">
        <v>7879</v>
      </c>
      <c r="D304" t="s">
        <v>0</v>
      </c>
      <c r="E304">
        <v>2964530</v>
      </c>
      <c r="F304" t="s">
        <v>1489</v>
      </c>
      <c r="G304" t="s">
        <v>1490</v>
      </c>
      <c r="H304" s="2">
        <v>0</v>
      </c>
      <c r="I304" s="2">
        <v>0</v>
      </c>
      <c r="J304" s="2">
        <v>0</v>
      </c>
      <c r="K304" s="2">
        <v>18.23</v>
      </c>
      <c r="L304" s="2">
        <v>0</v>
      </c>
      <c r="M304" s="2">
        <v>0</v>
      </c>
      <c r="N304" s="2">
        <v>0</v>
      </c>
      <c r="O304" s="2">
        <v>2.3699000000000003</v>
      </c>
      <c r="P304" s="2">
        <v>20.599900000000002</v>
      </c>
      <c r="Q304" t="s">
        <v>8039</v>
      </c>
      <c r="R304" t="s">
        <v>8236</v>
      </c>
      <c r="S304" s="2" t="s">
        <v>8039</v>
      </c>
      <c r="T304" s="2">
        <v>0</v>
      </c>
    </row>
    <row r="305" spans="1:20" hidden="1">
      <c r="A305" t="s">
        <v>8564</v>
      </c>
      <c r="B305" t="s">
        <v>8708</v>
      </c>
      <c r="C305" t="s">
        <v>7879</v>
      </c>
      <c r="D305" t="s">
        <v>0</v>
      </c>
      <c r="E305">
        <v>4667</v>
      </c>
      <c r="F305" t="s">
        <v>8718</v>
      </c>
      <c r="G305" t="s">
        <v>8719</v>
      </c>
      <c r="H305" s="2">
        <v>0</v>
      </c>
      <c r="I305" s="2">
        <v>0</v>
      </c>
      <c r="J305" s="2">
        <v>0</v>
      </c>
      <c r="K305" s="2">
        <v>101.5</v>
      </c>
      <c r="L305" s="2">
        <v>0</v>
      </c>
      <c r="M305" s="2">
        <v>0</v>
      </c>
      <c r="N305" s="2">
        <v>0</v>
      </c>
      <c r="O305" s="2">
        <v>13.195</v>
      </c>
      <c r="P305" s="2">
        <v>114.69499999999999</v>
      </c>
      <c r="Q305" t="s">
        <v>8039</v>
      </c>
      <c r="R305" t="s">
        <v>8236</v>
      </c>
      <c r="S305" s="2" t="s">
        <v>8039</v>
      </c>
      <c r="T305" s="2">
        <v>0</v>
      </c>
    </row>
    <row r="306" spans="1:20" hidden="1">
      <c r="A306" t="s">
        <v>8564</v>
      </c>
      <c r="B306" t="s">
        <v>8708</v>
      </c>
      <c r="C306" t="s">
        <v>7879</v>
      </c>
      <c r="D306" t="s">
        <v>0</v>
      </c>
      <c r="E306">
        <v>9714</v>
      </c>
      <c r="F306" t="s">
        <v>1196</v>
      </c>
      <c r="G306" t="s">
        <v>1197</v>
      </c>
      <c r="H306" s="2">
        <v>0</v>
      </c>
      <c r="I306" s="2">
        <v>0</v>
      </c>
      <c r="J306" s="2">
        <v>0</v>
      </c>
      <c r="K306" s="2">
        <v>6065.4</v>
      </c>
      <c r="L306" s="2">
        <v>0</v>
      </c>
      <c r="M306" s="2">
        <v>0</v>
      </c>
      <c r="N306" s="2">
        <v>0</v>
      </c>
      <c r="O306" s="2">
        <v>788.50199999999995</v>
      </c>
      <c r="P306" s="2">
        <v>6853.902</v>
      </c>
      <c r="Q306"/>
      <c r="R306" t="s">
        <v>8236</v>
      </c>
      <c r="S306" s="2" t="s">
        <v>8227</v>
      </c>
      <c r="T306" s="2">
        <v>60.67</v>
      </c>
    </row>
    <row r="307" spans="1:20" hidden="1">
      <c r="A307" t="s">
        <v>8564</v>
      </c>
      <c r="B307" t="s">
        <v>8708</v>
      </c>
      <c r="C307" t="s">
        <v>7879</v>
      </c>
      <c r="D307" t="s">
        <v>0</v>
      </c>
      <c r="E307">
        <v>181</v>
      </c>
      <c r="F307" t="s">
        <v>1689</v>
      </c>
      <c r="G307" t="s">
        <v>1690</v>
      </c>
      <c r="H307" s="2">
        <v>0</v>
      </c>
      <c r="I307" s="2">
        <v>0</v>
      </c>
      <c r="J307" s="2">
        <v>0</v>
      </c>
      <c r="K307" s="2">
        <v>675</v>
      </c>
      <c r="L307" s="2">
        <v>0</v>
      </c>
      <c r="M307" s="2">
        <v>0</v>
      </c>
      <c r="N307" s="2">
        <v>0</v>
      </c>
      <c r="O307" s="2">
        <v>87.75</v>
      </c>
      <c r="P307" s="2">
        <v>762.75</v>
      </c>
      <c r="Q307" t="s">
        <v>8039</v>
      </c>
      <c r="R307" t="s">
        <v>8236</v>
      </c>
      <c r="S307" s="2" t="s">
        <v>8039</v>
      </c>
      <c r="T307" s="2">
        <v>0</v>
      </c>
    </row>
    <row r="308" spans="1:20" hidden="1">
      <c r="A308" t="s">
        <v>8564</v>
      </c>
      <c r="B308" t="s">
        <v>8708</v>
      </c>
      <c r="C308" t="s">
        <v>7879</v>
      </c>
      <c r="D308" t="s">
        <v>0</v>
      </c>
      <c r="E308">
        <v>10</v>
      </c>
      <c r="F308" t="s">
        <v>8334</v>
      </c>
      <c r="G308" t="s">
        <v>8335</v>
      </c>
      <c r="H308" s="2">
        <v>0</v>
      </c>
      <c r="I308" s="2">
        <v>0</v>
      </c>
      <c r="J308" s="2">
        <v>0</v>
      </c>
      <c r="K308" s="2">
        <v>1695</v>
      </c>
      <c r="L308" s="2">
        <v>0</v>
      </c>
      <c r="M308" s="2">
        <v>0</v>
      </c>
      <c r="N308" s="2">
        <v>0</v>
      </c>
      <c r="O308" s="2">
        <v>220.35</v>
      </c>
      <c r="P308" s="2">
        <v>1915.35</v>
      </c>
      <c r="Q308" t="s">
        <v>8039</v>
      </c>
      <c r="R308" t="s">
        <v>8236</v>
      </c>
      <c r="S308" s="2" t="s">
        <v>8039</v>
      </c>
      <c r="T308" s="2">
        <v>0</v>
      </c>
    </row>
    <row r="309" spans="1:20" hidden="1">
      <c r="A309" t="s">
        <v>8564</v>
      </c>
      <c r="B309" t="s">
        <v>8709</v>
      </c>
      <c r="C309" t="s">
        <v>7879</v>
      </c>
      <c r="D309" t="s">
        <v>0</v>
      </c>
      <c r="E309">
        <v>48015</v>
      </c>
      <c r="F309" t="s">
        <v>1611</v>
      </c>
      <c r="G309" t="s">
        <v>1612</v>
      </c>
      <c r="H309" s="2">
        <v>1.2</v>
      </c>
      <c r="I309" s="2">
        <v>0</v>
      </c>
      <c r="J309" s="2">
        <v>0</v>
      </c>
      <c r="K309" s="2">
        <v>21.06</v>
      </c>
      <c r="L309" s="2">
        <v>0</v>
      </c>
      <c r="M309" s="2">
        <v>0</v>
      </c>
      <c r="N309" s="2">
        <v>0</v>
      </c>
      <c r="O309" s="2">
        <v>2.7378</v>
      </c>
      <c r="P309" s="2">
        <v>24.997799999999998</v>
      </c>
      <c r="Q309" t="s">
        <v>8039</v>
      </c>
      <c r="R309" t="s">
        <v>8236</v>
      </c>
      <c r="S309" s="2" t="s">
        <v>8039</v>
      </c>
      <c r="T309" s="2">
        <v>0</v>
      </c>
    </row>
    <row r="310" spans="1:20" hidden="1">
      <c r="A310" t="s">
        <v>8564</v>
      </c>
      <c r="B310" t="s">
        <v>8709</v>
      </c>
      <c r="C310" t="s">
        <v>7879</v>
      </c>
      <c r="D310" t="s">
        <v>0</v>
      </c>
      <c r="E310">
        <v>33343</v>
      </c>
      <c r="F310" t="s">
        <v>1552</v>
      </c>
      <c r="G310" t="s">
        <v>1553</v>
      </c>
      <c r="H310" s="2">
        <v>0</v>
      </c>
      <c r="I310" s="2">
        <v>0</v>
      </c>
      <c r="J310" s="2">
        <v>0</v>
      </c>
      <c r="K310" s="2">
        <v>300</v>
      </c>
      <c r="L310" s="2">
        <v>0</v>
      </c>
      <c r="M310" s="2">
        <v>0</v>
      </c>
      <c r="N310" s="2">
        <v>0</v>
      </c>
      <c r="O310" s="2">
        <v>39</v>
      </c>
      <c r="P310" s="2">
        <v>339</v>
      </c>
      <c r="Q310" t="s">
        <v>8039</v>
      </c>
      <c r="R310" t="s">
        <v>8236</v>
      </c>
      <c r="S310" s="2" t="s">
        <v>8039</v>
      </c>
      <c r="T310" s="2">
        <v>0</v>
      </c>
    </row>
    <row r="311" spans="1:20" hidden="1">
      <c r="A311" t="s">
        <v>8564</v>
      </c>
      <c r="B311" t="s">
        <v>8709</v>
      </c>
      <c r="C311" t="s">
        <v>7879</v>
      </c>
      <c r="D311" t="s">
        <v>0</v>
      </c>
      <c r="E311">
        <v>3554</v>
      </c>
      <c r="F311" t="s">
        <v>1575</v>
      </c>
      <c r="G311" t="s">
        <v>1576</v>
      </c>
      <c r="H311" s="2">
        <v>2.17</v>
      </c>
      <c r="I311" s="2">
        <v>0</v>
      </c>
      <c r="J311" s="2">
        <v>0</v>
      </c>
      <c r="K311" s="2">
        <v>37.89</v>
      </c>
      <c r="L311" s="2">
        <v>0</v>
      </c>
      <c r="M311" s="2">
        <v>0</v>
      </c>
      <c r="N311" s="2">
        <v>0</v>
      </c>
      <c r="O311" s="2">
        <v>4.9257</v>
      </c>
      <c r="P311" s="2">
        <v>44.985700000000001</v>
      </c>
      <c r="Q311" t="s">
        <v>8039</v>
      </c>
      <c r="R311" t="s">
        <v>8236</v>
      </c>
      <c r="S311" s="2" t="s">
        <v>8039</v>
      </c>
      <c r="T311" s="2">
        <v>0</v>
      </c>
    </row>
    <row r="312" spans="1:20" hidden="1">
      <c r="A312" t="s">
        <v>8564</v>
      </c>
      <c r="B312" t="s">
        <v>8709</v>
      </c>
      <c r="C312" t="s">
        <v>0</v>
      </c>
      <c r="D312" s="25" t="s">
        <v>8250</v>
      </c>
      <c r="E312">
        <v>1348482</v>
      </c>
      <c r="F312" s="25" t="s">
        <v>8731</v>
      </c>
      <c r="G312" t="s">
        <v>8111</v>
      </c>
      <c r="H312" s="2">
        <v>0</v>
      </c>
      <c r="I312" s="2">
        <v>0</v>
      </c>
      <c r="J312" s="2">
        <v>18</v>
      </c>
      <c r="K312" s="2">
        <v>0</v>
      </c>
      <c r="L312" s="2">
        <v>0</v>
      </c>
      <c r="M312" s="2">
        <v>10184.77</v>
      </c>
      <c r="N312" s="2">
        <v>0</v>
      </c>
      <c r="O312" s="2">
        <v>1324.0201000000002</v>
      </c>
      <c r="P312" s="2">
        <v>11526.7901</v>
      </c>
      <c r="Q312" t="s">
        <v>8039</v>
      </c>
      <c r="R312" t="s">
        <v>8236</v>
      </c>
      <c r="S312" s="2" t="s">
        <v>8039</v>
      </c>
      <c r="T312" s="2">
        <v>0</v>
      </c>
    </row>
    <row r="313" spans="1:20" hidden="1">
      <c r="A313" t="s">
        <v>8564</v>
      </c>
      <c r="B313" t="s">
        <v>8697</v>
      </c>
      <c r="C313" t="s">
        <v>7879</v>
      </c>
      <c r="D313" t="s">
        <v>0</v>
      </c>
      <c r="E313">
        <v>2137878</v>
      </c>
      <c r="F313" t="s">
        <v>1526</v>
      </c>
      <c r="G313" t="s">
        <v>1527</v>
      </c>
      <c r="H313" s="2">
        <v>1.21</v>
      </c>
      <c r="I313" s="2">
        <v>0</v>
      </c>
      <c r="J313" s="2">
        <v>0</v>
      </c>
      <c r="K313" s="2">
        <v>21.06</v>
      </c>
      <c r="L313" s="2">
        <v>0</v>
      </c>
      <c r="M313" s="2">
        <v>0</v>
      </c>
      <c r="N313" s="2">
        <v>0</v>
      </c>
      <c r="O313" s="2">
        <v>2.7378</v>
      </c>
      <c r="P313" s="2">
        <v>25.0078</v>
      </c>
      <c r="Q313" t="s">
        <v>8039</v>
      </c>
      <c r="R313" t="s">
        <v>8236</v>
      </c>
      <c r="S313" s="2" t="s">
        <v>8039</v>
      </c>
      <c r="T313" s="2">
        <v>0</v>
      </c>
    </row>
    <row r="314" spans="1:20" hidden="1">
      <c r="A314" t="s">
        <v>8564</v>
      </c>
      <c r="B314" t="s">
        <v>8697</v>
      </c>
      <c r="C314" t="s">
        <v>7879</v>
      </c>
      <c r="D314" t="s">
        <v>0</v>
      </c>
      <c r="E314">
        <v>2</v>
      </c>
      <c r="F314" t="s">
        <v>8716</v>
      </c>
      <c r="G314" t="s">
        <v>8717</v>
      </c>
      <c r="H314" s="2">
        <v>0</v>
      </c>
      <c r="I314" s="2">
        <v>0</v>
      </c>
      <c r="J314" s="2">
        <v>0</v>
      </c>
      <c r="K314" s="2">
        <v>25</v>
      </c>
      <c r="L314" s="2">
        <v>0</v>
      </c>
      <c r="M314" s="2">
        <v>0</v>
      </c>
      <c r="N314" s="2">
        <v>0</v>
      </c>
      <c r="O314" s="2">
        <v>3.25</v>
      </c>
      <c r="P314" s="2">
        <v>28.25</v>
      </c>
      <c r="Q314" t="s">
        <v>8039</v>
      </c>
      <c r="R314" t="s">
        <v>8236</v>
      </c>
      <c r="S314" s="2" t="s">
        <v>8039</v>
      </c>
      <c r="T314" s="2">
        <v>0</v>
      </c>
    </row>
    <row r="315" spans="1:20" hidden="1">
      <c r="A315" t="s">
        <v>8564</v>
      </c>
      <c r="B315" t="s">
        <v>8697</v>
      </c>
      <c r="C315" t="s">
        <v>7879</v>
      </c>
      <c r="D315" t="s">
        <v>0</v>
      </c>
      <c r="E315">
        <v>114623</v>
      </c>
      <c r="F315" t="s">
        <v>1846</v>
      </c>
      <c r="G315" t="s">
        <v>1847</v>
      </c>
      <c r="H315" s="2">
        <v>0</v>
      </c>
      <c r="I315" s="2">
        <v>0</v>
      </c>
      <c r="J315" s="2">
        <v>0</v>
      </c>
      <c r="K315" s="2">
        <v>74.489999999999995</v>
      </c>
      <c r="L315" s="2">
        <v>0</v>
      </c>
      <c r="M315" s="2">
        <v>0</v>
      </c>
      <c r="N315" s="2">
        <v>0</v>
      </c>
      <c r="O315" s="2">
        <v>9.6837</v>
      </c>
      <c r="P315" s="2">
        <v>84.173699999999997</v>
      </c>
      <c r="Q315" t="s">
        <v>8039</v>
      </c>
      <c r="R315" t="s">
        <v>8236</v>
      </c>
      <c r="S315" s="2" t="s">
        <v>8039</v>
      </c>
      <c r="T315" s="2">
        <v>0</v>
      </c>
    </row>
    <row r="316" spans="1:20" hidden="1">
      <c r="A316" t="s">
        <v>8564</v>
      </c>
      <c r="B316" t="s">
        <v>8697</v>
      </c>
      <c r="C316" t="s">
        <v>7879</v>
      </c>
      <c r="D316" t="s">
        <v>0</v>
      </c>
      <c r="E316">
        <v>1020622</v>
      </c>
      <c r="F316" t="s">
        <v>5418</v>
      </c>
      <c r="G316" t="s">
        <v>5419</v>
      </c>
      <c r="H316" s="2">
        <v>0</v>
      </c>
      <c r="I316" s="2">
        <v>0</v>
      </c>
      <c r="J316" s="2">
        <v>0</v>
      </c>
      <c r="K316" s="2">
        <v>15.43</v>
      </c>
      <c r="L316" s="2">
        <v>0</v>
      </c>
      <c r="M316" s="2">
        <v>0</v>
      </c>
      <c r="N316" s="2">
        <v>0</v>
      </c>
      <c r="O316" s="2">
        <v>2.0059</v>
      </c>
      <c r="P316" s="2">
        <v>17.4359</v>
      </c>
      <c r="Q316" t="s">
        <v>8039</v>
      </c>
      <c r="R316" t="s">
        <v>8236</v>
      </c>
      <c r="S316" s="2" t="s">
        <v>8039</v>
      </c>
      <c r="T316" s="2">
        <v>0</v>
      </c>
    </row>
    <row r="317" spans="1:20" hidden="1">
      <c r="A317" t="s">
        <v>8564</v>
      </c>
      <c r="B317" t="s">
        <v>8697</v>
      </c>
      <c r="C317" t="s">
        <v>7879</v>
      </c>
      <c r="D317" t="s">
        <v>0</v>
      </c>
      <c r="E317">
        <v>1344117</v>
      </c>
      <c r="F317" t="s">
        <v>1526</v>
      </c>
      <c r="G317" t="s">
        <v>1527</v>
      </c>
      <c r="H317" s="2">
        <v>1.58</v>
      </c>
      <c r="I317" s="2">
        <v>0</v>
      </c>
      <c r="J317" s="2">
        <v>0</v>
      </c>
      <c r="K317" s="2">
        <v>28.69</v>
      </c>
      <c r="L317" s="2">
        <v>0</v>
      </c>
      <c r="M317" s="2">
        <v>0</v>
      </c>
      <c r="N317" s="2">
        <v>0</v>
      </c>
      <c r="O317" s="2">
        <v>3.7297000000000002</v>
      </c>
      <c r="P317" s="2">
        <v>33.999700000000004</v>
      </c>
      <c r="Q317" t="s">
        <v>8039</v>
      </c>
      <c r="R317" t="s">
        <v>8236</v>
      </c>
      <c r="S317" s="2" t="s">
        <v>8039</v>
      </c>
      <c r="T317" s="2">
        <v>0</v>
      </c>
    </row>
    <row r="318" spans="1:20" hidden="1">
      <c r="A318" t="s">
        <v>8564</v>
      </c>
      <c r="B318" t="s">
        <v>8698</v>
      </c>
      <c r="C318" t="s">
        <v>7879</v>
      </c>
      <c r="D318" t="s">
        <v>0</v>
      </c>
      <c r="E318">
        <v>10826</v>
      </c>
      <c r="F318" t="s">
        <v>8714</v>
      </c>
      <c r="G318" t="s">
        <v>8715</v>
      </c>
      <c r="H318" s="2">
        <v>0.98</v>
      </c>
      <c r="I318" s="2">
        <v>0</v>
      </c>
      <c r="J318" s="2">
        <v>0</v>
      </c>
      <c r="K318" s="2">
        <v>16.829999999999998</v>
      </c>
      <c r="L318" s="2">
        <v>0</v>
      </c>
      <c r="M318" s="2">
        <v>0</v>
      </c>
      <c r="N318" s="2">
        <v>0</v>
      </c>
      <c r="O318" s="2">
        <v>2.1879</v>
      </c>
      <c r="P318" s="2">
        <v>19.997899999999998</v>
      </c>
      <c r="Q318" t="s">
        <v>8039</v>
      </c>
      <c r="R318" t="s">
        <v>8236</v>
      </c>
      <c r="S318" s="2" t="s">
        <v>8039</v>
      </c>
      <c r="T318" s="2">
        <v>0</v>
      </c>
    </row>
    <row r="319" spans="1:20" hidden="1">
      <c r="A319" t="s">
        <v>8564</v>
      </c>
      <c r="B319" t="s">
        <v>8698</v>
      </c>
      <c r="C319" t="s">
        <v>7879</v>
      </c>
      <c r="D319" t="s">
        <v>0</v>
      </c>
      <c r="E319">
        <v>7498</v>
      </c>
      <c r="F319" t="s">
        <v>3399</v>
      </c>
      <c r="G319" t="s">
        <v>3400</v>
      </c>
      <c r="H319" s="2">
        <v>2.64</v>
      </c>
      <c r="I319" s="2">
        <v>0</v>
      </c>
      <c r="J319" s="2">
        <v>0</v>
      </c>
      <c r="K319" s="2">
        <v>47.7</v>
      </c>
      <c r="L319" s="2">
        <v>0</v>
      </c>
      <c r="M319" s="2">
        <v>0</v>
      </c>
      <c r="N319" s="2">
        <v>0</v>
      </c>
      <c r="O319" s="2">
        <v>6.2010000000000005</v>
      </c>
      <c r="P319" s="2">
        <v>56.541000000000004</v>
      </c>
      <c r="Q319" t="s">
        <v>8039</v>
      </c>
      <c r="R319" t="s">
        <v>8236</v>
      </c>
      <c r="S319" s="2" t="s">
        <v>8039</v>
      </c>
      <c r="T319" s="2">
        <v>0</v>
      </c>
    </row>
    <row r="320" spans="1:20" hidden="1">
      <c r="A320" t="s">
        <v>8564</v>
      </c>
      <c r="B320" t="s">
        <v>8698</v>
      </c>
      <c r="C320" t="s">
        <v>7879</v>
      </c>
      <c r="D320" t="s">
        <v>0</v>
      </c>
      <c r="E320">
        <v>99</v>
      </c>
      <c r="F320" t="s">
        <v>8367</v>
      </c>
      <c r="G320" t="s">
        <v>8368</v>
      </c>
      <c r="H320" s="2">
        <v>0</v>
      </c>
      <c r="I320" s="2">
        <v>0</v>
      </c>
      <c r="J320" s="2">
        <v>0</v>
      </c>
      <c r="K320" s="2">
        <v>8</v>
      </c>
      <c r="L320" s="2">
        <v>0</v>
      </c>
      <c r="M320" s="2">
        <v>0</v>
      </c>
      <c r="N320" s="2">
        <v>0</v>
      </c>
      <c r="O320" s="2">
        <v>1.04</v>
      </c>
      <c r="P320" s="2">
        <v>9.0399999999999991</v>
      </c>
      <c r="Q320" t="s">
        <v>8039</v>
      </c>
      <c r="R320" t="s">
        <v>8236</v>
      </c>
      <c r="S320" s="2" t="s">
        <v>8039</v>
      </c>
      <c r="T320" s="2">
        <v>0</v>
      </c>
    </row>
    <row r="321" spans="1:20" hidden="1">
      <c r="A321" t="s">
        <v>8564</v>
      </c>
      <c r="B321" t="s">
        <v>8698</v>
      </c>
      <c r="C321" t="s">
        <v>7879</v>
      </c>
      <c r="D321" t="s">
        <v>0</v>
      </c>
      <c r="E321">
        <v>53131446</v>
      </c>
      <c r="F321" t="s">
        <v>1968</v>
      </c>
      <c r="G321" t="s">
        <v>1969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  <c r="O321" s="2">
        <v>0.13</v>
      </c>
      <c r="P321" s="2">
        <v>1.1299999999999999</v>
      </c>
      <c r="Q321" t="s">
        <v>8039</v>
      </c>
      <c r="R321" t="s">
        <v>8236</v>
      </c>
      <c r="S321" s="2" t="s">
        <v>8039</v>
      </c>
      <c r="T321" s="2">
        <v>0</v>
      </c>
    </row>
    <row r="322" spans="1:20" hidden="1">
      <c r="A322" t="s">
        <v>8564</v>
      </c>
      <c r="B322" t="s">
        <v>8698</v>
      </c>
      <c r="C322" t="s">
        <v>7879</v>
      </c>
      <c r="D322" t="s">
        <v>0</v>
      </c>
      <c r="E322">
        <v>2128699</v>
      </c>
      <c r="F322" t="s">
        <v>1496</v>
      </c>
      <c r="G322" t="s">
        <v>1497</v>
      </c>
      <c r="H322" s="2">
        <v>1.88</v>
      </c>
      <c r="I322" s="2">
        <v>0</v>
      </c>
      <c r="J322" s="2">
        <v>0</v>
      </c>
      <c r="K322" s="2">
        <v>33.75</v>
      </c>
      <c r="L322" s="2">
        <v>0</v>
      </c>
      <c r="M322" s="2">
        <v>0</v>
      </c>
      <c r="N322" s="2">
        <v>0</v>
      </c>
      <c r="O322" s="2">
        <v>4.3875000000000002</v>
      </c>
      <c r="P322" s="2">
        <v>40.017500000000005</v>
      </c>
      <c r="Q322" t="s">
        <v>8039</v>
      </c>
      <c r="R322" t="s">
        <v>8236</v>
      </c>
      <c r="S322" s="2" t="s">
        <v>8039</v>
      </c>
      <c r="T322" s="2">
        <v>0</v>
      </c>
    </row>
    <row r="323" spans="1:20" hidden="1">
      <c r="A323" t="s">
        <v>8564</v>
      </c>
      <c r="B323" t="s">
        <v>8698</v>
      </c>
      <c r="C323" t="s">
        <v>7879</v>
      </c>
      <c r="D323" t="s">
        <v>0</v>
      </c>
      <c r="E323">
        <v>96800</v>
      </c>
      <c r="F323" t="s">
        <v>1627</v>
      </c>
      <c r="G323" t="s">
        <v>1628</v>
      </c>
      <c r="H323" s="2">
        <v>2.11</v>
      </c>
      <c r="I323" s="2">
        <v>0</v>
      </c>
      <c r="J323" s="2">
        <v>0</v>
      </c>
      <c r="K323" s="2">
        <v>37.950000000000003</v>
      </c>
      <c r="L323" s="2">
        <v>0</v>
      </c>
      <c r="M323" s="2">
        <v>0</v>
      </c>
      <c r="N323" s="2">
        <v>0</v>
      </c>
      <c r="O323" s="2">
        <v>4.9335000000000004</v>
      </c>
      <c r="P323" s="2">
        <v>44.993500000000004</v>
      </c>
      <c r="Q323" t="s">
        <v>8039</v>
      </c>
      <c r="R323" t="s">
        <v>8236</v>
      </c>
      <c r="S323" s="2" t="s">
        <v>8039</v>
      </c>
      <c r="T323" s="2">
        <v>0</v>
      </c>
    </row>
    <row r="324" spans="1:20" hidden="1">
      <c r="A324" t="s">
        <v>8564</v>
      </c>
      <c r="B324" t="s">
        <v>8698</v>
      </c>
      <c r="C324" t="s">
        <v>7879</v>
      </c>
      <c r="D324" t="s">
        <v>0</v>
      </c>
      <c r="E324">
        <v>20437</v>
      </c>
      <c r="F324" t="s">
        <v>7598</v>
      </c>
      <c r="G324" t="s">
        <v>7599</v>
      </c>
      <c r="H324" s="2">
        <v>0</v>
      </c>
      <c r="I324" s="2">
        <v>0</v>
      </c>
      <c r="J324" s="2">
        <v>0</v>
      </c>
      <c r="K324" s="2">
        <v>31.28</v>
      </c>
      <c r="L324" s="2">
        <v>0</v>
      </c>
      <c r="M324" s="2">
        <v>0</v>
      </c>
      <c r="N324" s="2">
        <v>0</v>
      </c>
      <c r="O324" s="2">
        <v>4.0664000000000007</v>
      </c>
      <c r="P324" s="2">
        <v>35.346400000000003</v>
      </c>
      <c r="Q324" t="s">
        <v>8039</v>
      </c>
      <c r="R324" t="s">
        <v>8236</v>
      </c>
      <c r="S324" s="2" t="s">
        <v>8039</v>
      </c>
      <c r="T324" s="2">
        <v>0</v>
      </c>
    </row>
    <row r="325" spans="1:20" hidden="1">
      <c r="A325" t="s">
        <v>8564</v>
      </c>
      <c r="B325" t="s">
        <v>8698</v>
      </c>
      <c r="C325" t="s">
        <v>7879</v>
      </c>
      <c r="D325" t="s">
        <v>0</v>
      </c>
      <c r="E325">
        <v>379830</v>
      </c>
      <c r="F325" t="s">
        <v>1584</v>
      </c>
      <c r="G325" t="s">
        <v>1585</v>
      </c>
      <c r="H325" s="2">
        <v>0</v>
      </c>
      <c r="I325" s="2">
        <v>0</v>
      </c>
      <c r="J325" s="2">
        <v>0</v>
      </c>
      <c r="K325" s="2">
        <v>127</v>
      </c>
      <c r="L325" s="2">
        <v>0</v>
      </c>
      <c r="M325" s="2">
        <v>0</v>
      </c>
      <c r="N325" s="2">
        <v>0</v>
      </c>
      <c r="O325" s="2">
        <v>16.510000000000002</v>
      </c>
      <c r="P325" s="2">
        <v>143.51</v>
      </c>
      <c r="Q325" t="s">
        <v>8039</v>
      </c>
      <c r="R325" t="s">
        <v>8236</v>
      </c>
      <c r="S325" s="2" t="s">
        <v>8253</v>
      </c>
      <c r="T325" s="2">
        <v>1.1200000000000001</v>
      </c>
    </row>
    <row r="326" spans="1:20" hidden="1">
      <c r="A326" t="s">
        <v>8564</v>
      </c>
      <c r="B326" t="s">
        <v>8698</v>
      </c>
      <c r="C326" t="s">
        <v>7879</v>
      </c>
      <c r="D326" t="s">
        <v>0</v>
      </c>
      <c r="E326">
        <v>238</v>
      </c>
      <c r="F326" t="s">
        <v>8712</v>
      </c>
      <c r="G326" t="s">
        <v>8713</v>
      </c>
      <c r="H326" s="2">
        <v>0</v>
      </c>
      <c r="I326" s="2">
        <v>0</v>
      </c>
      <c r="J326" s="2">
        <v>0</v>
      </c>
      <c r="K326" s="2">
        <v>44.07</v>
      </c>
      <c r="L326" s="2">
        <v>0</v>
      </c>
      <c r="M326" s="2">
        <v>0</v>
      </c>
      <c r="N326" s="2">
        <v>0</v>
      </c>
      <c r="O326" s="2">
        <v>5.7290999999999999</v>
      </c>
      <c r="P326" s="2">
        <v>49.799100000000003</v>
      </c>
      <c r="Q326" t="s">
        <v>8039</v>
      </c>
      <c r="R326" t="s">
        <v>8236</v>
      </c>
      <c r="S326" s="2" t="s">
        <v>8039</v>
      </c>
      <c r="T326" s="2">
        <v>0</v>
      </c>
    </row>
    <row r="327" spans="1:20" hidden="1">
      <c r="A327" t="s">
        <v>8564</v>
      </c>
      <c r="B327" t="s">
        <v>8698</v>
      </c>
      <c r="C327" t="s">
        <v>7879</v>
      </c>
      <c r="D327" t="s">
        <v>0</v>
      </c>
      <c r="E327">
        <v>1436</v>
      </c>
      <c r="F327" t="s">
        <v>2478</v>
      </c>
      <c r="G327" t="s">
        <v>2479</v>
      </c>
      <c r="H327" s="2">
        <v>0</v>
      </c>
      <c r="I327" s="2">
        <v>0</v>
      </c>
      <c r="J327" s="2">
        <v>0</v>
      </c>
      <c r="K327" s="2">
        <v>3982.3</v>
      </c>
      <c r="L327" s="2">
        <v>0</v>
      </c>
      <c r="M327" s="2">
        <v>0</v>
      </c>
      <c r="N327" s="2">
        <v>0</v>
      </c>
      <c r="O327" s="2">
        <v>517.69900000000007</v>
      </c>
      <c r="P327" s="2">
        <v>4499.9989999999998</v>
      </c>
      <c r="Q327" t="s">
        <v>8039</v>
      </c>
      <c r="R327" t="s">
        <v>8236</v>
      </c>
      <c r="S327" s="2" t="s">
        <v>8039</v>
      </c>
      <c r="T327" s="2">
        <v>0</v>
      </c>
    </row>
    <row r="328" spans="1:20" hidden="1">
      <c r="A328" t="s">
        <v>8564</v>
      </c>
      <c r="B328" t="s">
        <v>8698</v>
      </c>
      <c r="C328" t="s">
        <v>7879</v>
      </c>
      <c r="D328" t="s">
        <v>0</v>
      </c>
      <c r="E328">
        <v>523</v>
      </c>
      <c r="F328" t="s">
        <v>5989</v>
      </c>
      <c r="G328" t="s">
        <v>5990</v>
      </c>
      <c r="H328" s="2">
        <v>0</v>
      </c>
      <c r="I328" s="2">
        <v>0</v>
      </c>
      <c r="J328" s="2">
        <v>0</v>
      </c>
      <c r="K328" s="2">
        <v>89.96</v>
      </c>
      <c r="L328" s="2">
        <v>0</v>
      </c>
      <c r="M328" s="2">
        <v>0</v>
      </c>
      <c r="N328" s="2">
        <v>0</v>
      </c>
      <c r="O328" s="2">
        <v>11.694799999999999</v>
      </c>
      <c r="P328" s="2">
        <v>101.65479999999999</v>
      </c>
      <c r="Q328" t="s">
        <v>8039</v>
      </c>
      <c r="R328" t="s">
        <v>8236</v>
      </c>
      <c r="S328" s="2" t="s">
        <v>8039</v>
      </c>
      <c r="T328" s="2">
        <v>0</v>
      </c>
    </row>
    <row r="329" spans="1:20" hidden="1">
      <c r="A329" t="s">
        <v>8564</v>
      </c>
      <c r="B329" t="s">
        <v>8586</v>
      </c>
      <c r="C329" t="s">
        <v>7879</v>
      </c>
      <c r="D329" t="s">
        <v>0</v>
      </c>
      <c r="E329">
        <v>470605</v>
      </c>
      <c r="F329" t="s">
        <v>3583</v>
      </c>
      <c r="G329" t="s">
        <v>3584</v>
      </c>
      <c r="H329" s="2">
        <v>0</v>
      </c>
      <c r="I329" s="2">
        <v>0</v>
      </c>
      <c r="J329" s="2">
        <v>0</v>
      </c>
      <c r="K329" s="2">
        <v>8.73</v>
      </c>
      <c r="L329" s="2">
        <v>0</v>
      </c>
      <c r="M329" s="2">
        <v>0</v>
      </c>
      <c r="N329" s="2">
        <v>0</v>
      </c>
      <c r="O329" s="2">
        <v>1.1349</v>
      </c>
      <c r="P329" s="2">
        <v>9.8649000000000004</v>
      </c>
      <c r="Q329" t="s">
        <v>8039</v>
      </c>
      <c r="R329" t="s">
        <v>8236</v>
      </c>
      <c r="S329" s="2" t="s">
        <v>8039</v>
      </c>
      <c r="T329" s="2">
        <v>0</v>
      </c>
    </row>
    <row r="330" spans="1:20" hidden="1">
      <c r="A330" t="s">
        <v>8564</v>
      </c>
      <c r="B330" t="s">
        <v>8586</v>
      </c>
      <c r="C330" t="s">
        <v>7879</v>
      </c>
      <c r="D330" t="s">
        <v>0</v>
      </c>
      <c r="E330">
        <v>3122</v>
      </c>
      <c r="F330" t="s">
        <v>1560</v>
      </c>
      <c r="G330" t="s">
        <v>1561</v>
      </c>
      <c r="H330" s="2">
        <v>0</v>
      </c>
      <c r="I330" s="2">
        <v>0</v>
      </c>
      <c r="J330" s="2">
        <v>0</v>
      </c>
      <c r="K330" s="2">
        <v>178.55</v>
      </c>
      <c r="L330" s="2">
        <v>0</v>
      </c>
      <c r="M330" s="2">
        <v>0</v>
      </c>
      <c r="N330" s="2">
        <v>0</v>
      </c>
      <c r="O330" s="2">
        <v>23.211500000000001</v>
      </c>
      <c r="P330" s="2">
        <v>201.76150000000001</v>
      </c>
      <c r="Q330" t="s">
        <v>8039</v>
      </c>
      <c r="R330" t="s">
        <v>8236</v>
      </c>
      <c r="S330" s="2" t="s">
        <v>8039</v>
      </c>
      <c r="T330" s="2">
        <v>0</v>
      </c>
    </row>
    <row r="331" spans="1:20" hidden="1">
      <c r="A331" t="s">
        <v>8564</v>
      </c>
      <c r="B331" t="s">
        <v>8586</v>
      </c>
      <c r="C331" t="s">
        <v>7879</v>
      </c>
      <c r="D331" t="s">
        <v>0</v>
      </c>
      <c r="E331">
        <v>11271</v>
      </c>
      <c r="F331" t="s">
        <v>1503</v>
      </c>
      <c r="G331" t="s">
        <v>1504</v>
      </c>
      <c r="H331" s="2">
        <v>0</v>
      </c>
      <c r="I331" s="2">
        <v>0</v>
      </c>
      <c r="J331" s="2">
        <v>0</v>
      </c>
      <c r="K331" s="2">
        <v>2296.56</v>
      </c>
      <c r="L331" s="2">
        <v>0</v>
      </c>
      <c r="M331" s="2">
        <v>0</v>
      </c>
      <c r="N331" s="2">
        <v>0</v>
      </c>
      <c r="O331" s="2">
        <v>298.55279999999999</v>
      </c>
      <c r="P331" s="2">
        <v>2595.1127999999999</v>
      </c>
      <c r="Q331" t="s">
        <v>8039</v>
      </c>
      <c r="R331" t="s">
        <v>8236</v>
      </c>
      <c r="S331" s="2" t="s">
        <v>8039</v>
      </c>
      <c r="T331" s="2">
        <v>0</v>
      </c>
    </row>
    <row r="332" spans="1:20" hidden="1">
      <c r="A332" t="s">
        <v>8564</v>
      </c>
      <c r="B332" t="s">
        <v>8586</v>
      </c>
      <c r="C332" t="s">
        <v>7879</v>
      </c>
      <c r="D332" t="s">
        <v>0</v>
      </c>
      <c r="E332">
        <v>3799317</v>
      </c>
      <c r="F332" t="s">
        <v>1678</v>
      </c>
      <c r="G332" t="s">
        <v>1679</v>
      </c>
      <c r="H332" s="2">
        <v>0</v>
      </c>
      <c r="I332" s="2">
        <v>0</v>
      </c>
      <c r="J332" s="2">
        <v>0</v>
      </c>
      <c r="K332" s="2">
        <v>222.98</v>
      </c>
      <c r="L332" s="2">
        <v>0</v>
      </c>
      <c r="M332" s="2">
        <v>0</v>
      </c>
      <c r="N332" s="2">
        <v>0</v>
      </c>
      <c r="O332" s="2">
        <v>28.987400000000001</v>
      </c>
      <c r="P332" s="2">
        <v>251.9674</v>
      </c>
      <c r="Q332" t="s">
        <v>8039</v>
      </c>
      <c r="R332" t="s">
        <v>8236</v>
      </c>
      <c r="S332" s="2" t="s">
        <v>8039</v>
      </c>
      <c r="T332" s="2">
        <v>0</v>
      </c>
    </row>
    <row r="333" spans="1:20" hidden="1">
      <c r="A333" t="s">
        <v>8564</v>
      </c>
      <c r="B333" t="s">
        <v>8586</v>
      </c>
      <c r="C333" t="s">
        <v>7879</v>
      </c>
      <c r="D333" t="s">
        <v>0</v>
      </c>
      <c r="E333">
        <v>3818024</v>
      </c>
      <c r="F333" t="s">
        <v>1678</v>
      </c>
      <c r="G333" t="s">
        <v>1679</v>
      </c>
      <c r="H333" s="2">
        <v>0</v>
      </c>
      <c r="I333" s="2">
        <v>0</v>
      </c>
      <c r="J333" s="2">
        <v>0</v>
      </c>
      <c r="K333" s="2">
        <v>540.96</v>
      </c>
      <c r="L333" s="2">
        <v>0</v>
      </c>
      <c r="M333" s="2">
        <v>0</v>
      </c>
      <c r="N333" s="2">
        <v>0</v>
      </c>
      <c r="O333" s="2">
        <v>70.32480000000001</v>
      </c>
      <c r="P333" s="2">
        <v>611.28480000000002</v>
      </c>
      <c r="Q333" t="s">
        <v>8039</v>
      </c>
      <c r="R333" t="s">
        <v>8236</v>
      </c>
      <c r="S333" s="2" t="s">
        <v>8039</v>
      </c>
      <c r="T333" s="2">
        <v>0</v>
      </c>
    </row>
    <row r="334" spans="1:20" hidden="1">
      <c r="A334" t="s">
        <v>8564</v>
      </c>
      <c r="B334" t="s">
        <v>8586</v>
      </c>
      <c r="C334" t="s">
        <v>7879</v>
      </c>
      <c r="D334" t="s">
        <v>0</v>
      </c>
      <c r="E334">
        <v>5311414</v>
      </c>
      <c r="F334" t="s">
        <v>1968</v>
      </c>
      <c r="G334" t="s">
        <v>1969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  <c r="O334" s="2">
        <v>0.13</v>
      </c>
      <c r="P334" s="2">
        <v>1.1299999999999999</v>
      </c>
      <c r="Q334" t="s">
        <v>8039</v>
      </c>
      <c r="R334" t="s">
        <v>8236</v>
      </c>
      <c r="S334" s="2" t="s">
        <v>8039</v>
      </c>
      <c r="T334" s="2">
        <v>0</v>
      </c>
    </row>
    <row r="335" spans="1:20" hidden="1">
      <c r="A335" t="s">
        <v>8564</v>
      </c>
      <c r="B335" t="s">
        <v>8592</v>
      </c>
      <c r="C335" t="s">
        <v>7879</v>
      </c>
      <c r="D335" t="s">
        <v>0</v>
      </c>
      <c r="E335">
        <v>657</v>
      </c>
      <c r="F335" t="s">
        <v>130</v>
      </c>
      <c r="G335" t="s">
        <v>131</v>
      </c>
      <c r="H335" s="2">
        <v>0</v>
      </c>
      <c r="I335" s="2">
        <v>0</v>
      </c>
      <c r="J335" s="2">
        <v>0</v>
      </c>
      <c r="K335" s="2">
        <v>2702.23</v>
      </c>
      <c r="L335" s="2">
        <v>0</v>
      </c>
      <c r="M335" s="2">
        <v>0</v>
      </c>
      <c r="N335" s="2">
        <v>0</v>
      </c>
      <c r="O335" s="2">
        <v>351.28989999999999</v>
      </c>
      <c r="P335" s="2">
        <v>3053.5199000000002</v>
      </c>
      <c r="Q335" t="s">
        <v>8039</v>
      </c>
      <c r="R335" t="s">
        <v>8236</v>
      </c>
      <c r="S335" s="2" t="s">
        <v>8039</v>
      </c>
      <c r="T335" s="2">
        <v>0</v>
      </c>
    </row>
    <row r="336" spans="1:20" hidden="1">
      <c r="A336" t="s">
        <v>8564</v>
      </c>
      <c r="B336" t="s">
        <v>8592</v>
      </c>
      <c r="C336" t="s">
        <v>7879</v>
      </c>
      <c r="D336" t="s">
        <v>0</v>
      </c>
      <c r="E336">
        <v>29113</v>
      </c>
      <c r="F336" t="s">
        <v>1517</v>
      </c>
      <c r="G336" t="s">
        <v>1518</v>
      </c>
      <c r="H336" s="2">
        <v>2.4900000000000002</v>
      </c>
      <c r="I336" s="2">
        <v>0</v>
      </c>
      <c r="J336" s="2">
        <v>0</v>
      </c>
      <c r="K336" s="2">
        <v>44.7</v>
      </c>
      <c r="L336" s="2">
        <v>0</v>
      </c>
      <c r="M336" s="2">
        <v>0</v>
      </c>
      <c r="N336" s="2">
        <v>0</v>
      </c>
      <c r="O336" s="2">
        <v>5.8110000000000008</v>
      </c>
      <c r="P336" s="2">
        <v>53.001000000000005</v>
      </c>
      <c r="Q336" t="s">
        <v>8039</v>
      </c>
      <c r="R336" t="s">
        <v>8236</v>
      </c>
      <c r="S336" s="2" t="s">
        <v>8039</v>
      </c>
      <c r="T336" s="2">
        <v>0</v>
      </c>
    </row>
    <row r="337" spans="1:20" hidden="1">
      <c r="A337" t="s">
        <v>8564</v>
      </c>
      <c r="B337" t="s">
        <v>8592</v>
      </c>
      <c r="C337" t="s">
        <v>7879</v>
      </c>
      <c r="D337" t="s">
        <v>0</v>
      </c>
      <c r="E337">
        <v>28347</v>
      </c>
      <c r="F337" t="s">
        <v>6187</v>
      </c>
      <c r="G337" t="s">
        <v>6188</v>
      </c>
      <c r="H337" s="2">
        <v>1.62</v>
      </c>
      <c r="I337" s="2">
        <v>0</v>
      </c>
      <c r="J337" s="2">
        <v>0</v>
      </c>
      <c r="K337" s="2">
        <v>29.54</v>
      </c>
      <c r="L337" s="2">
        <v>0</v>
      </c>
      <c r="M337" s="2">
        <v>0</v>
      </c>
      <c r="N337" s="2">
        <v>0</v>
      </c>
      <c r="O337" s="2">
        <v>3.8401999999999998</v>
      </c>
      <c r="P337" s="2">
        <v>35.0002</v>
      </c>
      <c r="Q337" t="s">
        <v>8039</v>
      </c>
      <c r="R337" t="s">
        <v>8236</v>
      </c>
      <c r="S337" s="2" t="s">
        <v>8039</v>
      </c>
      <c r="T337" s="2">
        <v>0</v>
      </c>
    </row>
    <row r="338" spans="1:20" hidden="1">
      <c r="A338" t="s">
        <v>8564</v>
      </c>
      <c r="B338" t="s">
        <v>8501</v>
      </c>
      <c r="C338" t="s">
        <v>7879</v>
      </c>
      <c r="D338" t="s">
        <v>0</v>
      </c>
      <c r="E338">
        <v>370</v>
      </c>
      <c r="F338" t="s">
        <v>130</v>
      </c>
      <c r="G338" t="s">
        <v>131</v>
      </c>
      <c r="H338" s="2">
        <v>0</v>
      </c>
      <c r="I338" s="2">
        <v>0</v>
      </c>
      <c r="J338" s="2">
        <v>0</v>
      </c>
      <c r="K338" s="2">
        <v>1726.31</v>
      </c>
      <c r="L338" s="2">
        <v>0</v>
      </c>
      <c r="M338" s="2">
        <v>0</v>
      </c>
      <c r="N338" s="2">
        <v>0</v>
      </c>
      <c r="O338" s="2">
        <v>224.4203</v>
      </c>
      <c r="P338" s="2">
        <v>1950.7302999999999</v>
      </c>
      <c r="Q338" t="s">
        <v>8039</v>
      </c>
      <c r="R338" t="s">
        <v>8236</v>
      </c>
      <c r="S338" s="2" t="s">
        <v>8039</v>
      </c>
      <c r="T338" s="2">
        <v>0</v>
      </c>
    </row>
    <row r="339" spans="1:20" hidden="1">
      <c r="A339" t="s">
        <v>8564</v>
      </c>
      <c r="B339" t="s">
        <v>8699</v>
      </c>
      <c r="C339" t="s">
        <v>7879</v>
      </c>
      <c r="D339" t="s">
        <v>0</v>
      </c>
      <c r="E339">
        <v>437867</v>
      </c>
      <c r="F339" t="s">
        <v>1501</v>
      </c>
      <c r="G339" t="s">
        <v>1502</v>
      </c>
      <c r="H339" s="2">
        <v>1.64</v>
      </c>
      <c r="I339" s="2">
        <v>0</v>
      </c>
      <c r="J339" s="2">
        <v>0</v>
      </c>
      <c r="K339" s="2">
        <v>29.52</v>
      </c>
      <c r="L339" s="2">
        <v>0</v>
      </c>
      <c r="M339" s="2">
        <v>0</v>
      </c>
      <c r="N339" s="2">
        <v>0</v>
      </c>
      <c r="O339" s="2">
        <v>3.8376000000000001</v>
      </c>
      <c r="P339" s="2">
        <v>34.997599999999998</v>
      </c>
      <c r="Q339" t="s">
        <v>8039</v>
      </c>
      <c r="R339" t="s">
        <v>8236</v>
      </c>
      <c r="S339" s="2" t="s">
        <v>8039</v>
      </c>
      <c r="T339" s="2">
        <v>0</v>
      </c>
    </row>
    <row r="340" spans="1:20" hidden="1">
      <c r="A340" t="s">
        <v>8564</v>
      </c>
      <c r="B340" t="s">
        <v>8601</v>
      </c>
      <c r="C340" t="s">
        <v>7879</v>
      </c>
      <c r="D340" t="s">
        <v>0</v>
      </c>
      <c r="E340">
        <v>59</v>
      </c>
      <c r="F340" t="s">
        <v>1501</v>
      </c>
      <c r="G340" t="s">
        <v>1502</v>
      </c>
      <c r="H340" s="2">
        <v>0</v>
      </c>
      <c r="I340" s="2">
        <v>0</v>
      </c>
      <c r="J340" s="2">
        <v>0</v>
      </c>
      <c r="K340" s="2">
        <v>13592.37</v>
      </c>
      <c r="L340" s="2">
        <v>0</v>
      </c>
      <c r="M340" s="2">
        <v>0</v>
      </c>
      <c r="N340" s="2">
        <v>0</v>
      </c>
      <c r="O340" s="2">
        <v>1767.0081000000002</v>
      </c>
      <c r="P340" s="2">
        <v>15359.378100000002</v>
      </c>
      <c r="Q340" t="s">
        <v>8039</v>
      </c>
      <c r="R340" t="s">
        <v>8236</v>
      </c>
      <c r="S340" s="2" t="s">
        <v>8039</v>
      </c>
      <c r="T340" s="2">
        <v>0</v>
      </c>
    </row>
    <row r="341" spans="1:20" hidden="1">
      <c r="A341" t="s">
        <v>8564</v>
      </c>
      <c r="B341" t="s">
        <v>8604</v>
      </c>
      <c r="C341" t="s">
        <v>7879</v>
      </c>
      <c r="D341" t="s">
        <v>0</v>
      </c>
      <c r="E341">
        <v>13658</v>
      </c>
      <c r="F341" t="s">
        <v>1496</v>
      </c>
      <c r="G341" t="s">
        <v>1497</v>
      </c>
      <c r="H341" s="2">
        <v>1.88</v>
      </c>
      <c r="I341" s="2">
        <v>0</v>
      </c>
      <c r="J341" s="2">
        <v>0</v>
      </c>
      <c r="K341" s="2">
        <v>33.74</v>
      </c>
      <c r="L341" s="2">
        <v>0</v>
      </c>
      <c r="M341" s="2">
        <v>0</v>
      </c>
      <c r="N341" s="2">
        <v>0</v>
      </c>
      <c r="O341" s="2">
        <v>4.3862000000000005</v>
      </c>
      <c r="P341" s="2">
        <v>40.006200000000007</v>
      </c>
      <c r="Q341" t="s">
        <v>8039</v>
      </c>
      <c r="R341" t="s">
        <v>8236</v>
      </c>
      <c r="S341" s="2" t="s">
        <v>8039</v>
      </c>
      <c r="T341" s="2">
        <v>0</v>
      </c>
    </row>
    <row r="342" spans="1:20" hidden="1">
      <c r="A342" t="s">
        <v>8564</v>
      </c>
      <c r="B342" t="s">
        <v>8604</v>
      </c>
      <c r="C342" t="s">
        <v>7879</v>
      </c>
      <c r="D342" t="s">
        <v>0</v>
      </c>
      <c r="E342">
        <v>468561</v>
      </c>
      <c r="F342" t="s">
        <v>1547</v>
      </c>
      <c r="G342" t="s">
        <v>1548</v>
      </c>
      <c r="H342" s="2">
        <v>2.41</v>
      </c>
      <c r="I342" s="2">
        <v>0</v>
      </c>
      <c r="J342" s="2">
        <v>0</v>
      </c>
      <c r="K342" s="2">
        <v>43.88</v>
      </c>
      <c r="L342" s="2">
        <v>0</v>
      </c>
      <c r="M342" s="2">
        <v>0</v>
      </c>
      <c r="N342" s="2">
        <v>0</v>
      </c>
      <c r="O342" s="2">
        <v>5.7044000000000006</v>
      </c>
      <c r="P342" s="2">
        <v>51.994400000000006</v>
      </c>
      <c r="Q342" t="s">
        <v>8039</v>
      </c>
      <c r="R342" t="s">
        <v>8236</v>
      </c>
      <c r="S342" s="2" t="s">
        <v>8039</v>
      </c>
      <c r="T342" s="2">
        <v>0</v>
      </c>
    </row>
    <row r="343" spans="1:20" hidden="1">
      <c r="A343" t="s">
        <v>8564</v>
      </c>
      <c r="B343" t="s">
        <v>8652</v>
      </c>
      <c r="C343" t="s">
        <v>7879</v>
      </c>
      <c r="D343" t="s">
        <v>0</v>
      </c>
      <c r="E343">
        <v>148</v>
      </c>
      <c r="F343" t="s">
        <v>1689</v>
      </c>
      <c r="G343" t="s">
        <v>1690</v>
      </c>
      <c r="H343" s="2">
        <v>0</v>
      </c>
      <c r="I343" s="2">
        <v>0</v>
      </c>
      <c r="J343" s="2">
        <v>0</v>
      </c>
      <c r="K343" s="2">
        <v>2021</v>
      </c>
      <c r="L343" s="2">
        <v>0</v>
      </c>
      <c r="M343" s="2">
        <v>0</v>
      </c>
      <c r="N343" s="2">
        <v>0</v>
      </c>
      <c r="O343" s="2">
        <v>262.73</v>
      </c>
      <c r="P343" s="2">
        <v>2283.73</v>
      </c>
      <c r="Q343" t="s">
        <v>8039</v>
      </c>
      <c r="R343" t="s">
        <v>8236</v>
      </c>
      <c r="S343" s="2" t="s">
        <v>8039</v>
      </c>
      <c r="T343" s="2">
        <v>0</v>
      </c>
    </row>
    <row r="344" spans="1:20" hidden="1">
      <c r="A344" t="s">
        <v>8564</v>
      </c>
      <c r="B344" t="s">
        <v>8619</v>
      </c>
      <c r="C344" t="s">
        <v>7879</v>
      </c>
      <c r="D344" t="s">
        <v>0</v>
      </c>
      <c r="E344">
        <v>95</v>
      </c>
      <c r="F344" t="s">
        <v>1711</v>
      </c>
      <c r="G344" t="s">
        <v>1712</v>
      </c>
      <c r="H344" s="2">
        <v>0</v>
      </c>
      <c r="I344" s="2">
        <v>0</v>
      </c>
      <c r="J344" s="2">
        <v>0</v>
      </c>
      <c r="K344" s="2">
        <v>5251.2</v>
      </c>
      <c r="L344" s="2">
        <v>0</v>
      </c>
      <c r="M344" s="2">
        <v>0</v>
      </c>
      <c r="N344" s="2">
        <v>0</v>
      </c>
      <c r="O344" s="2">
        <v>682.65599999999995</v>
      </c>
      <c r="P344" s="2">
        <v>5933.8559999999998</v>
      </c>
      <c r="Q344" t="s">
        <v>8039</v>
      </c>
      <c r="R344" t="s">
        <v>8236</v>
      </c>
      <c r="S344" s="2" t="s">
        <v>8039</v>
      </c>
      <c r="T344" s="2">
        <v>0</v>
      </c>
    </row>
    <row r="345" spans="1:20" hidden="1">
      <c r="A345" t="s">
        <v>8564</v>
      </c>
      <c r="B345" t="s">
        <v>8622</v>
      </c>
      <c r="C345" t="s">
        <v>7879</v>
      </c>
      <c r="D345" t="s">
        <v>0</v>
      </c>
      <c r="E345">
        <v>1288</v>
      </c>
      <c r="F345" t="s">
        <v>1653</v>
      </c>
      <c r="G345" t="s">
        <v>1654</v>
      </c>
      <c r="H345" s="2">
        <v>0</v>
      </c>
      <c r="I345" s="2">
        <v>0</v>
      </c>
      <c r="J345" s="2">
        <v>0</v>
      </c>
      <c r="K345" s="2">
        <v>13.17</v>
      </c>
      <c r="L345" s="2">
        <v>0</v>
      </c>
      <c r="M345" s="2">
        <v>0</v>
      </c>
      <c r="N345" s="2">
        <v>0</v>
      </c>
      <c r="O345" s="2">
        <v>1.7121</v>
      </c>
      <c r="P345" s="2">
        <v>14.882099999999999</v>
      </c>
      <c r="Q345" t="s">
        <v>8039</v>
      </c>
      <c r="R345" t="s">
        <v>8236</v>
      </c>
      <c r="S345" s="2" t="s">
        <v>8039</v>
      </c>
      <c r="T345" s="2">
        <v>0</v>
      </c>
    </row>
    <row r="346" spans="1:20" hidden="1">
      <c r="A346" t="s">
        <v>8564</v>
      </c>
      <c r="B346" t="s">
        <v>8625</v>
      </c>
      <c r="C346" t="s">
        <v>7879</v>
      </c>
      <c r="D346" t="s">
        <v>0</v>
      </c>
      <c r="E346">
        <v>49</v>
      </c>
      <c r="F346" t="s">
        <v>7896</v>
      </c>
      <c r="G346" t="s">
        <v>7897</v>
      </c>
      <c r="H346" s="2">
        <v>0</v>
      </c>
      <c r="I346" s="2">
        <v>0</v>
      </c>
      <c r="J346" s="2">
        <v>0</v>
      </c>
      <c r="K346" s="2">
        <v>237.4</v>
      </c>
      <c r="L346" s="2">
        <v>0</v>
      </c>
      <c r="M346" s="2">
        <v>0</v>
      </c>
      <c r="N346" s="2">
        <v>0</v>
      </c>
      <c r="O346" s="2">
        <v>30.862000000000002</v>
      </c>
      <c r="P346" s="2">
        <v>268.262</v>
      </c>
      <c r="Q346" t="s">
        <v>8039</v>
      </c>
      <c r="R346" t="s">
        <v>8236</v>
      </c>
      <c r="S346" s="2" t="s">
        <v>8039</v>
      </c>
      <c r="T346" s="2">
        <v>0</v>
      </c>
    </row>
    <row r="347" spans="1:20" hidden="1">
      <c r="A347" t="s">
        <v>8564</v>
      </c>
      <c r="B347" t="s">
        <v>8625</v>
      </c>
      <c r="C347" t="s">
        <v>7879</v>
      </c>
      <c r="D347" t="s">
        <v>0</v>
      </c>
      <c r="E347">
        <v>50</v>
      </c>
      <c r="F347" t="s">
        <v>7896</v>
      </c>
      <c r="G347" t="s">
        <v>7897</v>
      </c>
      <c r="H347" s="2">
        <v>0</v>
      </c>
      <c r="I347" s="2">
        <v>0</v>
      </c>
      <c r="J347" s="2">
        <v>0</v>
      </c>
      <c r="K347" s="2">
        <v>76.989999999999995</v>
      </c>
      <c r="L347" s="2">
        <v>0</v>
      </c>
      <c r="M347" s="2">
        <v>0</v>
      </c>
      <c r="N347" s="2">
        <v>0</v>
      </c>
      <c r="O347" s="2">
        <v>10.008699999999999</v>
      </c>
      <c r="P347" s="2">
        <v>86.998699999999999</v>
      </c>
      <c r="Q347" t="s">
        <v>8039</v>
      </c>
      <c r="R347" t="s">
        <v>8236</v>
      </c>
      <c r="S347" s="2" t="s">
        <v>8039</v>
      </c>
      <c r="T347" s="2">
        <v>0</v>
      </c>
    </row>
    <row r="348" spans="1:20" hidden="1">
      <c r="A348" t="s">
        <v>8564</v>
      </c>
      <c r="B348" t="s">
        <v>8629</v>
      </c>
      <c r="C348" t="s">
        <v>7879</v>
      </c>
      <c r="D348" t="s">
        <v>0</v>
      </c>
      <c r="E348">
        <v>16968</v>
      </c>
      <c r="F348" t="s">
        <v>8070</v>
      </c>
      <c r="G348" t="s">
        <v>8071</v>
      </c>
      <c r="H348" s="2">
        <v>2.21</v>
      </c>
      <c r="I348" s="2">
        <v>0</v>
      </c>
      <c r="J348" s="2">
        <v>0</v>
      </c>
      <c r="K348" s="2">
        <v>39.64</v>
      </c>
      <c r="L348" s="2">
        <v>0</v>
      </c>
      <c r="M348" s="2">
        <v>0</v>
      </c>
      <c r="N348" s="2">
        <v>0</v>
      </c>
      <c r="O348" s="2">
        <v>5.1532</v>
      </c>
      <c r="P348" s="2">
        <v>47.0032</v>
      </c>
      <c r="Q348" t="s">
        <v>8039</v>
      </c>
      <c r="R348" t="s">
        <v>8236</v>
      </c>
      <c r="S348" s="2" t="s">
        <v>8039</v>
      </c>
      <c r="T348" s="2">
        <v>0</v>
      </c>
    </row>
    <row r="349" spans="1:20" hidden="1">
      <c r="A349" t="s">
        <v>8564</v>
      </c>
      <c r="B349" t="s">
        <v>8640</v>
      </c>
      <c r="C349" t="s">
        <v>7879</v>
      </c>
      <c r="D349" t="s">
        <v>0</v>
      </c>
      <c r="E349">
        <v>24605</v>
      </c>
      <c r="F349" t="s">
        <v>1517</v>
      </c>
      <c r="G349" t="s">
        <v>1518</v>
      </c>
      <c r="H349" s="2">
        <v>2.1</v>
      </c>
      <c r="I349" s="2">
        <v>0</v>
      </c>
      <c r="J349" s="2">
        <v>0</v>
      </c>
      <c r="K349" s="2">
        <v>37.96</v>
      </c>
      <c r="L349" s="2">
        <v>0</v>
      </c>
      <c r="M349" s="2">
        <v>0</v>
      </c>
      <c r="N349" s="2">
        <v>0</v>
      </c>
      <c r="O349" s="2">
        <v>4.9348000000000001</v>
      </c>
      <c r="P349" s="2">
        <v>44.994800000000005</v>
      </c>
      <c r="Q349" t="s">
        <v>8039</v>
      </c>
      <c r="R349" t="s">
        <v>8236</v>
      </c>
      <c r="S349" s="2" t="s">
        <v>8039</v>
      </c>
      <c r="T349" s="2">
        <v>0</v>
      </c>
    </row>
    <row r="350" spans="1:20" hidden="1">
      <c r="A350" t="s">
        <v>8564</v>
      </c>
      <c r="B350" t="s">
        <v>8503</v>
      </c>
      <c r="C350" t="s">
        <v>7879</v>
      </c>
      <c r="D350" t="s">
        <v>0</v>
      </c>
      <c r="E350">
        <v>23675</v>
      </c>
      <c r="F350" t="s">
        <v>1517</v>
      </c>
      <c r="G350" t="s">
        <v>1518</v>
      </c>
      <c r="H350" s="2">
        <v>2.2799999999999998</v>
      </c>
      <c r="I350" s="2">
        <v>0</v>
      </c>
      <c r="J350" s="2">
        <v>0</v>
      </c>
      <c r="K350" s="2">
        <v>39.58</v>
      </c>
      <c r="L350" s="2">
        <v>0</v>
      </c>
      <c r="M350" s="2">
        <v>0</v>
      </c>
      <c r="N350" s="2">
        <v>0</v>
      </c>
      <c r="O350" s="2">
        <v>5.1453999999999995</v>
      </c>
      <c r="P350" s="2">
        <v>47.005400000000002</v>
      </c>
      <c r="Q350" t="s">
        <v>8039</v>
      </c>
      <c r="R350" t="s">
        <v>8236</v>
      </c>
      <c r="S350" s="2" t="s">
        <v>8039</v>
      </c>
      <c r="T350" s="2">
        <v>0</v>
      </c>
    </row>
    <row r="351" spans="1:20" hidden="1">
      <c r="A351" t="s">
        <v>8564</v>
      </c>
      <c r="B351" t="s">
        <v>8401</v>
      </c>
      <c r="C351" t="s">
        <v>7879</v>
      </c>
      <c r="D351" t="s">
        <v>0</v>
      </c>
      <c r="E351">
        <v>82</v>
      </c>
      <c r="F351" t="s">
        <v>1711</v>
      </c>
      <c r="G351" t="s">
        <v>1712</v>
      </c>
      <c r="H351" s="2">
        <v>0</v>
      </c>
      <c r="I351" s="2">
        <v>0</v>
      </c>
      <c r="J351" s="2">
        <v>0</v>
      </c>
      <c r="K351" s="2">
        <v>2293.6999999999998</v>
      </c>
      <c r="L351" s="2">
        <v>0</v>
      </c>
      <c r="M351" s="2">
        <v>0</v>
      </c>
      <c r="N351" s="2">
        <v>0</v>
      </c>
      <c r="O351" s="2">
        <v>298.18099999999998</v>
      </c>
      <c r="P351" s="2">
        <v>2591.8809999999999</v>
      </c>
      <c r="Q351" t="s">
        <v>8039</v>
      </c>
      <c r="R351" t="s">
        <v>8236</v>
      </c>
      <c r="S351" s="2" t="s">
        <v>8039</v>
      </c>
      <c r="T351" s="2">
        <v>0</v>
      </c>
    </row>
    <row r="352" spans="1:20" hidden="1">
      <c r="A352" t="s">
        <v>8563</v>
      </c>
      <c r="B352" t="s">
        <v>8586</v>
      </c>
      <c r="C352" t="s">
        <v>7879</v>
      </c>
      <c r="D352" t="s">
        <v>0</v>
      </c>
      <c r="E352">
        <v>9644</v>
      </c>
      <c r="F352" t="s">
        <v>1196</v>
      </c>
      <c r="G352" t="s">
        <v>1197</v>
      </c>
      <c r="H352" s="2">
        <v>0</v>
      </c>
      <c r="I352" s="2">
        <v>0</v>
      </c>
      <c r="J352" s="2">
        <v>0</v>
      </c>
      <c r="K352" s="2">
        <v>105124.8</v>
      </c>
      <c r="L352" s="2">
        <v>0</v>
      </c>
      <c r="M352" s="2">
        <v>0</v>
      </c>
      <c r="N352" s="2">
        <v>0</v>
      </c>
      <c r="O352" s="2">
        <v>13666.224</v>
      </c>
      <c r="P352" s="2">
        <v>118791.024</v>
      </c>
      <c r="Q352"/>
      <c r="R352" t="s">
        <v>8236</v>
      </c>
      <c r="S352" s="2" t="s">
        <v>8227</v>
      </c>
      <c r="T352" s="2">
        <v>1051.24</v>
      </c>
    </row>
    <row r="353" spans="1:20" hidden="1">
      <c r="A353" t="s">
        <v>8563</v>
      </c>
      <c r="B353" t="s">
        <v>8592</v>
      </c>
      <c r="C353" t="s">
        <v>7879</v>
      </c>
      <c r="D353" t="s">
        <v>0</v>
      </c>
      <c r="E353">
        <v>261156</v>
      </c>
      <c r="F353" t="s">
        <v>2446</v>
      </c>
      <c r="G353" t="s">
        <v>2447</v>
      </c>
      <c r="H353" s="2">
        <v>1.46</v>
      </c>
      <c r="I353" s="2">
        <v>0</v>
      </c>
      <c r="J353" s="2">
        <v>0</v>
      </c>
      <c r="K353" s="2">
        <v>25.26</v>
      </c>
      <c r="L353" s="2">
        <v>0</v>
      </c>
      <c r="M353" s="2">
        <v>0</v>
      </c>
      <c r="N353" s="2">
        <v>0</v>
      </c>
      <c r="O353" s="2">
        <v>3.2838000000000003</v>
      </c>
      <c r="P353" s="2">
        <v>30.003800000000002</v>
      </c>
      <c r="Q353" t="s">
        <v>8039</v>
      </c>
      <c r="R353" t="s">
        <v>8236</v>
      </c>
      <c r="S353" s="2" t="s">
        <v>8039</v>
      </c>
      <c r="T353" s="2">
        <v>0</v>
      </c>
    </row>
    <row r="354" spans="1:20" hidden="1">
      <c r="A354" t="s">
        <v>8563</v>
      </c>
      <c r="B354" t="s">
        <v>8592</v>
      </c>
      <c r="C354" t="s">
        <v>7879</v>
      </c>
      <c r="D354" t="s">
        <v>0</v>
      </c>
      <c r="E354">
        <v>9603</v>
      </c>
      <c r="F354" t="s">
        <v>1196</v>
      </c>
      <c r="G354" t="s">
        <v>1197</v>
      </c>
      <c r="H354" s="2">
        <v>0</v>
      </c>
      <c r="I354" s="2">
        <v>0</v>
      </c>
      <c r="J354" s="2">
        <v>0</v>
      </c>
      <c r="K354" s="2">
        <v>11121.6</v>
      </c>
      <c r="L354" s="2">
        <v>0</v>
      </c>
      <c r="M354" s="2">
        <v>0</v>
      </c>
      <c r="N354" s="2">
        <v>0</v>
      </c>
      <c r="O354" s="2">
        <v>1445.808</v>
      </c>
      <c r="P354" s="2">
        <v>12567.407999999999</v>
      </c>
      <c r="Q354"/>
      <c r="R354" t="s">
        <v>8236</v>
      </c>
      <c r="S354" s="2" t="s">
        <v>8227</v>
      </c>
      <c r="T354" s="2">
        <v>111.22</v>
      </c>
    </row>
    <row r="355" spans="1:20" hidden="1">
      <c r="A355" t="s">
        <v>8563</v>
      </c>
      <c r="B355" t="s">
        <v>8592</v>
      </c>
      <c r="C355" t="s">
        <v>7879</v>
      </c>
      <c r="D355" t="s">
        <v>0</v>
      </c>
      <c r="E355">
        <v>475</v>
      </c>
      <c r="F355" t="s">
        <v>8573</v>
      </c>
      <c r="G355" t="s">
        <v>8574</v>
      </c>
      <c r="H355" s="2">
        <v>0</v>
      </c>
      <c r="I355" s="2">
        <v>0</v>
      </c>
      <c r="J355" s="2">
        <v>0</v>
      </c>
      <c r="K355" s="2">
        <v>45.86</v>
      </c>
      <c r="L355" s="2">
        <v>0</v>
      </c>
      <c r="M355" s="2">
        <v>0</v>
      </c>
      <c r="N355" s="2">
        <v>0</v>
      </c>
      <c r="O355" s="2">
        <v>5.9618000000000002</v>
      </c>
      <c r="P355" s="2">
        <v>51.821799999999996</v>
      </c>
      <c r="Q355" t="s">
        <v>8039</v>
      </c>
      <c r="R355" t="s">
        <v>8236</v>
      </c>
      <c r="S355" s="2" t="s">
        <v>8039</v>
      </c>
      <c r="T355" s="2">
        <v>0</v>
      </c>
    </row>
    <row r="356" spans="1:20" hidden="1">
      <c r="A356" t="s">
        <v>8563</v>
      </c>
      <c r="B356" t="s">
        <v>8592</v>
      </c>
      <c r="C356" t="s">
        <v>7879</v>
      </c>
      <c r="D356" t="s">
        <v>0</v>
      </c>
      <c r="E356">
        <v>68419</v>
      </c>
      <c r="F356" t="s">
        <v>1481</v>
      </c>
      <c r="G356" t="s">
        <v>1482</v>
      </c>
      <c r="H356" s="2">
        <v>0</v>
      </c>
      <c r="I356" s="2">
        <v>0</v>
      </c>
      <c r="J356" s="2">
        <v>0</v>
      </c>
      <c r="K356" s="2">
        <v>30.83</v>
      </c>
      <c r="L356" s="2">
        <v>0</v>
      </c>
      <c r="M356" s="2">
        <v>0</v>
      </c>
      <c r="N356" s="2">
        <v>0</v>
      </c>
      <c r="O356" s="2">
        <v>4.0079000000000002</v>
      </c>
      <c r="P356" s="2">
        <v>34.837899999999998</v>
      </c>
      <c r="Q356" t="s">
        <v>8039</v>
      </c>
      <c r="R356" t="s">
        <v>8236</v>
      </c>
      <c r="S356" s="2" t="s">
        <v>8039</v>
      </c>
      <c r="T356" s="2">
        <v>0</v>
      </c>
    </row>
    <row r="357" spans="1:20" hidden="1">
      <c r="A357" t="s">
        <v>8563</v>
      </c>
      <c r="B357" t="s">
        <v>8592</v>
      </c>
      <c r="C357" t="s">
        <v>7879</v>
      </c>
      <c r="D357" t="s">
        <v>0</v>
      </c>
      <c r="E357">
        <v>483</v>
      </c>
      <c r="F357" t="s">
        <v>7842</v>
      </c>
      <c r="G357" t="s">
        <v>7843</v>
      </c>
      <c r="H357" s="2">
        <v>0</v>
      </c>
      <c r="I357" s="2">
        <v>0</v>
      </c>
      <c r="J357" s="2">
        <v>0</v>
      </c>
      <c r="K357" s="2">
        <v>61.95</v>
      </c>
      <c r="L357" s="2">
        <v>0</v>
      </c>
      <c r="M357" s="2">
        <v>0</v>
      </c>
      <c r="N357" s="2">
        <v>0</v>
      </c>
      <c r="O357" s="2">
        <v>8.0535000000000014</v>
      </c>
      <c r="P357" s="2">
        <v>70.003500000000003</v>
      </c>
      <c r="Q357" t="s">
        <v>8039</v>
      </c>
      <c r="R357" t="s">
        <v>8236</v>
      </c>
      <c r="S357" s="2" t="s">
        <v>8039</v>
      </c>
      <c r="T357" s="2">
        <v>0</v>
      </c>
    </row>
    <row r="358" spans="1:20" hidden="1">
      <c r="A358" t="s">
        <v>8563</v>
      </c>
      <c r="B358" t="s">
        <v>8600</v>
      </c>
      <c r="C358" t="s">
        <v>7879</v>
      </c>
      <c r="D358" t="s">
        <v>0</v>
      </c>
      <c r="E358">
        <v>14551</v>
      </c>
      <c r="F358" t="s">
        <v>1678</v>
      </c>
      <c r="G358" t="s">
        <v>1679</v>
      </c>
      <c r="H358" s="2">
        <v>0</v>
      </c>
      <c r="I358" s="2">
        <v>0</v>
      </c>
      <c r="J358" s="2">
        <v>0</v>
      </c>
      <c r="K358" s="2">
        <v>113.12</v>
      </c>
      <c r="L358" s="2">
        <v>0</v>
      </c>
      <c r="M358" s="2">
        <v>0</v>
      </c>
      <c r="N358" s="2">
        <v>0</v>
      </c>
      <c r="O358" s="2">
        <v>14.7056</v>
      </c>
      <c r="P358" s="2">
        <v>127.82560000000001</v>
      </c>
      <c r="Q358" t="s">
        <v>8039</v>
      </c>
      <c r="R358" t="s">
        <v>8236</v>
      </c>
      <c r="S358" s="2" t="s">
        <v>8039</v>
      </c>
      <c r="T358" s="2">
        <v>0</v>
      </c>
    </row>
    <row r="359" spans="1:20" hidden="1">
      <c r="A359" t="s">
        <v>8563</v>
      </c>
      <c r="B359" t="s">
        <v>8600</v>
      </c>
      <c r="C359" t="s">
        <v>7879</v>
      </c>
      <c r="D359" t="s">
        <v>0</v>
      </c>
      <c r="E359">
        <v>2136994</v>
      </c>
      <c r="F359" t="s">
        <v>1526</v>
      </c>
      <c r="G359" t="s">
        <v>1527</v>
      </c>
      <c r="H359" s="2">
        <v>1.45</v>
      </c>
      <c r="I359" s="2">
        <v>0</v>
      </c>
      <c r="J359" s="2">
        <v>0</v>
      </c>
      <c r="K359" s="2">
        <v>25.27</v>
      </c>
      <c r="L359" s="2">
        <v>0</v>
      </c>
      <c r="M359" s="2">
        <v>0</v>
      </c>
      <c r="N359" s="2">
        <v>0</v>
      </c>
      <c r="O359" s="2">
        <v>3.2850999999999999</v>
      </c>
      <c r="P359" s="2">
        <v>30.005099999999999</v>
      </c>
      <c r="Q359" t="s">
        <v>8039</v>
      </c>
      <c r="R359" t="s">
        <v>8236</v>
      </c>
      <c r="S359" s="2" t="s">
        <v>8039</v>
      </c>
      <c r="T359" s="2">
        <v>0</v>
      </c>
    </row>
    <row r="360" spans="1:20" hidden="1">
      <c r="A360" t="s">
        <v>8563</v>
      </c>
      <c r="B360" t="s">
        <v>8600</v>
      </c>
      <c r="C360" t="s">
        <v>7879</v>
      </c>
      <c r="D360" t="s">
        <v>0</v>
      </c>
      <c r="E360">
        <v>200408</v>
      </c>
      <c r="F360" t="s">
        <v>1498</v>
      </c>
      <c r="G360" t="s">
        <v>1499</v>
      </c>
      <c r="H360" s="2">
        <v>0</v>
      </c>
      <c r="I360" s="2">
        <v>0</v>
      </c>
      <c r="J360" s="2">
        <v>0</v>
      </c>
      <c r="K360" s="2">
        <v>69.22</v>
      </c>
      <c r="L360" s="2">
        <v>0</v>
      </c>
      <c r="M360" s="2">
        <v>0</v>
      </c>
      <c r="N360" s="2">
        <v>0</v>
      </c>
      <c r="O360" s="2">
        <v>8.9985999999999997</v>
      </c>
      <c r="P360" s="2">
        <v>78.218599999999995</v>
      </c>
      <c r="Q360" t="s">
        <v>8039</v>
      </c>
      <c r="R360" t="s">
        <v>8236</v>
      </c>
      <c r="S360" s="2" t="s">
        <v>8039</v>
      </c>
      <c r="T360" s="2">
        <v>0</v>
      </c>
    </row>
    <row r="361" spans="1:20" hidden="1">
      <c r="A361" t="s">
        <v>8563</v>
      </c>
      <c r="B361" t="s">
        <v>8601</v>
      </c>
      <c r="C361" t="s">
        <v>7879</v>
      </c>
      <c r="D361" t="s">
        <v>0</v>
      </c>
      <c r="E361">
        <v>19166</v>
      </c>
      <c r="F361" t="s">
        <v>6948</v>
      </c>
      <c r="G361" t="s">
        <v>6949</v>
      </c>
      <c r="H361" s="2">
        <v>0</v>
      </c>
      <c r="I361" s="2">
        <v>0</v>
      </c>
      <c r="J361" s="2">
        <v>0</v>
      </c>
      <c r="K361" s="2">
        <v>106.96</v>
      </c>
      <c r="L361" s="2">
        <v>0</v>
      </c>
      <c r="M361" s="2">
        <v>0</v>
      </c>
      <c r="N361" s="2">
        <v>0</v>
      </c>
      <c r="O361" s="2">
        <v>13.9048</v>
      </c>
      <c r="P361" s="2">
        <v>120.86479999999999</v>
      </c>
      <c r="Q361" t="s">
        <v>8039</v>
      </c>
      <c r="R361" t="s">
        <v>8236</v>
      </c>
      <c r="S361" s="2" t="s">
        <v>8039</v>
      </c>
      <c r="T361" s="2">
        <v>0</v>
      </c>
    </row>
    <row r="362" spans="1:20" hidden="1">
      <c r="A362" t="s">
        <v>8563</v>
      </c>
      <c r="B362" t="s">
        <v>8601</v>
      </c>
      <c r="C362" t="s">
        <v>7879</v>
      </c>
      <c r="D362" t="s">
        <v>0</v>
      </c>
      <c r="E362">
        <v>2812923</v>
      </c>
      <c r="F362" t="s">
        <v>1489</v>
      </c>
      <c r="G362" t="s">
        <v>1490</v>
      </c>
      <c r="H362" s="2">
        <v>0</v>
      </c>
      <c r="I362" s="2">
        <v>0</v>
      </c>
      <c r="J362" s="2">
        <v>0</v>
      </c>
      <c r="K362" s="2">
        <v>74.150000000000006</v>
      </c>
      <c r="L362" s="2">
        <v>0</v>
      </c>
      <c r="M362" s="2">
        <v>0</v>
      </c>
      <c r="N362" s="2">
        <v>0</v>
      </c>
      <c r="O362" s="2">
        <v>9.6395000000000017</v>
      </c>
      <c r="P362" s="2">
        <v>83.789500000000004</v>
      </c>
      <c r="Q362" t="s">
        <v>8039</v>
      </c>
      <c r="R362" t="s">
        <v>8236</v>
      </c>
      <c r="S362" s="2" t="s">
        <v>8039</v>
      </c>
      <c r="T362" s="2">
        <v>0</v>
      </c>
    </row>
    <row r="363" spans="1:20" hidden="1">
      <c r="A363" t="s">
        <v>8563</v>
      </c>
      <c r="B363" t="s">
        <v>8601</v>
      </c>
      <c r="C363" t="s">
        <v>7879</v>
      </c>
      <c r="D363" t="s">
        <v>0</v>
      </c>
      <c r="E363">
        <v>97</v>
      </c>
      <c r="F363" t="s">
        <v>8367</v>
      </c>
      <c r="G363" t="s">
        <v>8368</v>
      </c>
      <c r="H363" s="2">
        <v>0</v>
      </c>
      <c r="I363" s="2">
        <v>0</v>
      </c>
      <c r="J363" s="2">
        <v>0</v>
      </c>
      <c r="K363" s="2">
        <v>6</v>
      </c>
      <c r="L363" s="2">
        <v>0</v>
      </c>
      <c r="M363" s="2">
        <v>0</v>
      </c>
      <c r="N363" s="2">
        <v>0</v>
      </c>
      <c r="O363" s="2">
        <v>0.78</v>
      </c>
      <c r="P363" s="2">
        <v>6.78</v>
      </c>
      <c r="Q363" t="s">
        <v>8039</v>
      </c>
      <c r="R363" t="s">
        <v>8236</v>
      </c>
      <c r="S363" s="2" t="s">
        <v>8039</v>
      </c>
      <c r="T363" s="2">
        <v>0</v>
      </c>
    </row>
    <row r="364" spans="1:20" hidden="1">
      <c r="A364" t="s">
        <v>8563</v>
      </c>
      <c r="B364" t="s">
        <v>8601</v>
      </c>
      <c r="C364" t="s">
        <v>7879</v>
      </c>
      <c r="D364" t="s">
        <v>0</v>
      </c>
      <c r="E364">
        <v>1487</v>
      </c>
      <c r="F364" t="s">
        <v>8660</v>
      </c>
      <c r="G364" t="s">
        <v>8661</v>
      </c>
      <c r="H364" s="2">
        <v>0</v>
      </c>
      <c r="I364" s="2">
        <v>0</v>
      </c>
      <c r="J364" s="2">
        <v>0</v>
      </c>
      <c r="K364" s="2">
        <v>77.88</v>
      </c>
      <c r="L364" s="2">
        <v>0</v>
      </c>
      <c r="M364" s="2">
        <v>0</v>
      </c>
      <c r="N364" s="2">
        <v>0</v>
      </c>
      <c r="O364" s="2">
        <v>10.1244</v>
      </c>
      <c r="P364" s="2">
        <v>88.00439999999999</v>
      </c>
      <c r="Q364" t="s">
        <v>8039</v>
      </c>
      <c r="R364" t="s">
        <v>8236</v>
      </c>
      <c r="S364" s="2" t="s">
        <v>8039</v>
      </c>
      <c r="T364" s="2">
        <v>0</v>
      </c>
    </row>
    <row r="365" spans="1:20" hidden="1">
      <c r="A365" t="s">
        <v>8563</v>
      </c>
      <c r="B365" t="s">
        <v>8601</v>
      </c>
      <c r="C365" t="s">
        <v>7879</v>
      </c>
      <c r="D365" t="s">
        <v>0</v>
      </c>
      <c r="E365">
        <v>256</v>
      </c>
      <c r="F365" t="s">
        <v>7836</v>
      </c>
      <c r="G365" t="s">
        <v>7850</v>
      </c>
      <c r="H365" s="2">
        <v>0</v>
      </c>
      <c r="I365" s="2">
        <v>0</v>
      </c>
      <c r="J365" s="2">
        <v>0</v>
      </c>
      <c r="K365" s="2">
        <v>350</v>
      </c>
      <c r="L365" s="2">
        <v>0</v>
      </c>
      <c r="M365" s="2">
        <v>0</v>
      </c>
      <c r="N365" s="2">
        <v>0</v>
      </c>
      <c r="O365" s="2">
        <v>45.5</v>
      </c>
      <c r="P365" s="2">
        <v>395.5</v>
      </c>
      <c r="Q365" t="s">
        <v>8039</v>
      </c>
      <c r="R365" t="s">
        <v>8236</v>
      </c>
      <c r="S365" s="2" t="s">
        <v>8039</v>
      </c>
      <c r="T365" s="2">
        <v>0</v>
      </c>
    </row>
    <row r="366" spans="1:20" hidden="1">
      <c r="A366" t="s">
        <v>8563</v>
      </c>
      <c r="B366" t="s">
        <v>8601</v>
      </c>
      <c r="C366" t="s">
        <v>7879</v>
      </c>
      <c r="D366" t="s">
        <v>0</v>
      </c>
      <c r="E366">
        <v>20595</v>
      </c>
      <c r="F366" t="s">
        <v>1539</v>
      </c>
      <c r="G366" t="s">
        <v>1540</v>
      </c>
      <c r="H366" s="2">
        <v>0</v>
      </c>
      <c r="I366" s="2">
        <v>0</v>
      </c>
      <c r="J366" s="2">
        <v>0</v>
      </c>
      <c r="K366" s="2">
        <v>364.06</v>
      </c>
      <c r="L366" s="2">
        <v>0</v>
      </c>
      <c r="M366" s="2">
        <v>0</v>
      </c>
      <c r="N366" s="2">
        <v>0</v>
      </c>
      <c r="O366" s="2">
        <v>47.327800000000003</v>
      </c>
      <c r="P366" s="2">
        <v>411.38780000000003</v>
      </c>
      <c r="Q366" t="s">
        <v>8039</v>
      </c>
      <c r="R366" t="s">
        <v>8236</v>
      </c>
      <c r="S366" s="2" t="s">
        <v>8039</v>
      </c>
      <c r="T366" s="2">
        <v>0</v>
      </c>
    </row>
    <row r="367" spans="1:20" hidden="1">
      <c r="A367" t="s">
        <v>8563</v>
      </c>
      <c r="B367" t="s">
        <v>8604</v>
      </c>
      <c r="C367" t="s">
        <v>7879</v>
      </c>
      <c r="D367" t="s">
        <v>0</v>
      </c>
      <c r="E367">
        <v>14914</v>
      </c>
      <c r="F367" t="s">
        <v>1514</v>
      </c>
      <c r="G367" t="s">
        <v>1515</v>
      </c>
      <c r="H367" s="2">
        <v>0</v>
      </c>
      <c r="I367" s="2">
        <v>0</v>
      </c>
      <c r="J367" s="2">
        <v>0</v>
      </c>
      <c r="K367" s="2">
        <v>1316</v>
      </c>
      <c r="L367" s="2">
        <v>0</v>
      </c>
      <c r="M367" s="2">
        <v>0</v>
      </c>
      <c r="N367" s="2">
        <v>0</v>
      </c>
      <c r="O367" s="2">
        <v>171.08</v>
      </c>
      <c r="P367" s="2">
        <v>1487.08</v>
      </c>
      <c r="Q367" t="s">
        <v>8039</v>
      </c>
      <c r="R367" t="s">
        <v>8236</v>
      </c>
      <c r="S367" s="2" t="s">
        <v>8253</v>
      </c>
      <c r="T367" s="2">
        <v>13.16</v>
      </c>
    </row>
    <row r="368" spans="1:20" hidden="1">
      <c r="A368" t="s">
        <v>8563</v>
      </c>
      <c r="B368" t="s">
        <v>8604</v>
      </c>
      <c r="C368" t="s">
        <v>7879</v>
      </c>
      <c r="D368" t="s">
        <v>0</v>
      </c>
      <c r="E368">
        <v>22166559</v>
      </c>
      <c r="F368" t="s">
        <v>1526</v>
      </c>
      <c r="G368" t="s">
        <v>1527</v>
      </c>
      <c r="H368" s="2">
        <v>3</v>
      </c>
      <c r="I368" s="2">
        <v>0</v>
      </c>
      <c r="J368" s="2">
        <v>0</v>
      </c>
      <c r="K368" s="2">
        <v>54.56</v>
      </c>
      <c r="L368" s="2">
        <v>0</v>
      </c>
      <c r="M368" s="2">
        <v>0</v>
      </c>
      <c r="N368" s="2">
        <v>0</v>
      </c>
      <c r="O368" s="2">
        <v>7.0928000000000004</v>
      </c>
      <c r="P368" s="2">
        <v>64.652799999999999</v>
      </c>
      <c r="Q368" t="s">
        <v>8039</v>
      </c>
      <c r="R368" t="s">
        <v>8236</v>
      </c>
      <c r="S368" s="2" t="s">
        <v>8039</v>
      </c>
      <c r="T368" s="2">
        <v>0</v>
      </c>
    </row>
    <row r="369" spans="1:20" hidden="1">
      <c r="A369" t="s">
        <v>8563</v>
      </c>
      <c r="B369" t="s">
        <v>8604</v>
      </c>
      <c r="C369" t="s">
        <v>7879</v>
      </c>
      <c r="D369" t="s">
        <v>0</v>
      </c>
      <c r="E369">
        <v>1219603</v>
      </c>
      <c r="F369" t="s">
        <v>1526</v>
      </c>
      <c r="G369" t="s">
        <v>1527</v>
      </c>
      <c r="H369" s="2">
        <v>1.45</v>
      </c>
      <c r="I369" s="2">
        <v>0</v>
      </c>
      <c r="J369" s="2">
        <v>0</v>
      </c>
      <c r="K369" s="2">
        <v>25.27</v>
      </c>
      <c r="L369" s="2">
        <v>0</v>
      </c>
      <c r="M369" s="2">
        <v>0</v>
      </c>
      <c r="N369" s="2">
        <v>0</v>
      </c>
      <c r="O369" s="2">
        <v>3.2850999999999999</v>
      </c>
      <c r="P369" s="2">
        <v>30.005099999999999</v>
      </c>
      <c r="Q369" t="s">
        <v>8039</v>
      </c>
      <c r="R369" t="s">
        <v>8236</v>
      </c>
      <c r="S369" s="2" t="s">
        <v>8039</v>
      </c>
      <c r="T369" s="2">
        <v>0</v>
      </c>
    </row>
    <row r="370" spans="1:20" hidden="1">
      <c r="A370" t="s">
        <v>8563</v>
      </c>
      <c r="B370" t="s">
        <v>8604</v>
      </c>
      <c r="C370" t="s">
        <v>7879</v>
      </c>
      <c r="D370" t="s">
        <v>0</v>
      </c>
      <c r="E370">
        <v>6649</v>
      </c>
      <c r="F370" t="s">
        <v>1494</v>
      </c>
      <c r="G370" t="s">
        <v>1495</v>
      </c>
      <c r="H370" s="2">
        <v>0</v>
      </c>
      <c r="I370" s="2">
        <v>0</v>
      </c>
      <c r="J370" s="2">
        <v>0</v>
      </c>
      <c r="K370" s="2">
        <v>6.73</v>
      </c>
      <c r="L370" s="2">
        <v>0</v>
      </c>
      <c r="M370" s="2">
        <v>0</v>
      </c>
      <c r="N370" s="2">
        <v>0</v>
      </c>
      <c r="O370" s="2">
        <v>0.87490000000000012</v>
      </c>
      <c r="P370" s="2">
        <v>7.6049000000000007</v>
      </c>
      <c r="Q370" t="s">
        <v>8039</v>
      </c>
      <c r="R370" t="s">
        <v>8236</v>
      </c>
      <c r="S370" s="2" t="s">
        <v>8039</v>
      </c>
      <c r="T370" s="2">
        <v>0</v>
      </c>
    </row>
    <row r="371" spans="1:20" hidden="1">
      <c r="A371" t="s">
        <v>8563</v>
      </c>
      <c r="B371" t="s">
        <v>8604</v>
      </c>
      <c r="C371" t="s">
        <v>7879</v>
      </c>
      <c r="D371" t="s">
        <v>0</v>
      </c>
      <c r="E371">
        <v>728580</v>
      </c>
      <c r="F371" t="s">
        <v>1512</v>
      </c>
      <c r="G371" t="s">
        <v>1513</v>
      </c>
      <c r="H371" s="2">
        <v>0</v>
      </c>
      <c r="I371" s="2">
        <v>0</v>
      </c>
      <c r="J371" s="2">
        <v>0</v>
      </c>
      <c r="K371" s="2">
        <v>9.61</v>
      </c>
      <c r="L371" s="2">
        <v>0</v>
      </c>
      <c r="M371" s="2">
        <v>0</v>
      </c>
      <c r="N371" s="2">
        <v>0</v>
      </c>
      <c r="O371" s="2">
        <v>1.2493000000000001</v>
      </c>
      <c r="P371" s="2">
        <v>10.859299999999999</v>
      </c>
      <c r="Q371" t="s">
        <v>8039</v>
      </c>
      <c r="R371" t="s">
        <v>8236</v>
      </c>
      <c r="S371" s="2" t="s">
        <v>8039</v>
      </c>
      <c r="T371" s="2">
        <v>0</v>
      </c>
    </row>
    <row r="372" spans="1:20" hidden="1">
      <c r="A372" t="s">
        <v>8563</v>
      </c>
      <c r="B372" t="s">
        <v>8604</v>
      </c>
      <c r="C372" t="s">
        <v>7879</v>
      </c>
      <c r="D372" t="s">
        <v>0</v>
      </c>
      <c r="E372">
        <v>9544</v>
      </c>
      <c r="F372" t="s">
        <v>1196</v>
      </c>
      <c r="G372" t="s">
        <v>1197</v>
      </c>
      <c r="H372" s="2">
        <v>0</v>
      </c>
      <c r="I372" s="2">
        <v>0</v>
      </c>
      <c r="J372" s="2">
        <v>0</v>
      </c>
      <c r="K372" s="2">
        <v>1256.1600000000001</v>
      </c>
      <c r="L372" s="2">
        <v>0</v>
      </c>
      <c r="M372" s="2">
        <v>0</v>
      </c>
      <c r="N372" s="2">
        <v>0</v>
      </c>
      <c r="O372" s="2">
        <v>163.30080000000001</v>
      </c>
      <c r="P372" s="2">
        <v>1419.4608000000001</v>
      </c>
      <c r="Q372"/>
      <c r="R372" t="s">
        <v>8236</v>
      </c>
      <c r="S372" s="2" t="s">
        <v>8227</v>
      </c>
      <c r="T372" s="2">
        <v>12.56</v>
      </c>
    </row>
    <row r="373" spans="1:20" hidden="1">
      <c r="A373" t="s">
        <v>8563</v>
      </c>
      <c r="B373" t="s">
        <v>8609</v>
      </c>
      <c r="C373" t="s">
        <v>7879</v>
      </c>
      <c r="D373" t="s">
        <v>0</v>
      </c>
      <c r="E373">
        <v>9514</v>
      </c>
      <c r="F373" t="s">
        <v>1196</v>
      </c>
      <c r="G373" t="s">
        <v>1197</v>
      </c>
      <c r="H373" s="2">
        <v>0</v>
      </c>
      <c r="I373" s="2">
        <v>0</v>
      </c>
      <c r="J373" s="2">
        <v>0</v>
      </c>
      <c r="K373" s="2">
        <v>86394</v>
      </c>
      <c r="L373" s="2">
        <v>0</v>
      </c>
      <c r="M373" s="2">
        <v>0</v>
      </c>
      <c r="N373" s="2">
        <v>0</v>
      </c>
      <c r="O373" s="2">
        <v>11231.220000000001</v>
      </c>
      <c r="P373" s="2">
        <v>97625.22</v>
      </c>
      <c r="Q373"/>
      <c r="R373" t="s">
        <v>8236</v>
      </c>
      <c r="S373" s="2" t="s">
        <v>8227</v>
      </c>
      <c r="T373" s="2">
        <v>863.94</v>
      </c>
    </row>
    <row r="374" spans="1:20" hidden="1">
      <c r="A374" t="s">
        <v>8563</v>
      </c>
      <c r="B374" t="s">
        <v>8609</v>
      </c>
      <c r="C374" t="s">
        <v>7879</v>
      </c>
      <c r="D374" t="s">
        <v>0</v>
      </c>
      <c r="E374">
        <v>9513</v>
      </c>
      <c r="F374" t="s">
        <v>1196</v>
      </c>
      <c r="G374" t="s">
        <v>1197</v>
      </c>
      <c r="H374" s="2">
        <v>0</v>
      </c>
      <c r="I374" s="2">
        <v>0</v>
      </c>
      <c r="J374" s="2">
        <v>0</v>
      </c>
      <c r="K374" s="2">
        <v>53070.6</v>
      </c>
      <c r="L374" s="2">
        <v>0</v>
      </c>
      <c r="M374" s="2">
        <v>0</v>
      </c>
      <c r="N374" s="2">
        <v>0</v>
      </c>
      <c r="O374" s="2">
        <v>6899.1779999999999</v>
      </c>
      <c r="P374" s="2">
        <v>59969.777999999998</v>
      </c>
      <c r="Q374"/>
      <c r="R374" t="s">
        <v>8236</v>
      </c>
      <c r="S374" s="2" t="s">
        <v>8227</v>
      </c>
      <c r="T374" s="2">
        <v>530.71</v>
      </c>
    </row>
    <row r="375" spans="1:20" hidden="1">
      <c r="A375" t="s">
        <v>8563</v>
      </c>
      <c r="B375" t="s">
        <v>8612</v>
      </c>
      <c r="C375" t="s">
        <v>7879</v>
      </c>
      <c r="D375" t="s">
        <v>0</v>
      </c>
      <c r="E375">
        <v>1219241</v>
      </c>
      <c r="F375" t="s">
        <v>1526</v>
      </c>
      <c r="G375" t="s">
        <v>1527</v>
      </c>
      <c r="H375" s="2">
        <v>1.45</v>
      </c>
      <c r="I375" s="2">
        <v>0</v>
      </c>
      <c r="J375" s="2">
        <v>0</v>
      </c>
      <c r="K375" s="2">
        <v>25.27</v>
      </c>
      <c r="L375" s="2">
        <v>0</v>
      </c>
      <c r="M375" s="2">
        <v>0</v>
      </c>
      <c r="N375" s="2">
        <v>0</v>
      </c>
      <c r="O375" s="2">
        <v>3.2850999999999999</v>
      </c>
      <c r="P375" s="2">
        <v>30.005099999999999</v>
      </c>
      <c r="Q375" t="s">
        <v>8039</v>
      </c>
      <c r="R375" t="s">
        <v>8236</v>
      </c>
      <c r="S375" s="2" t="s">
        <v>8039</v>
      </c>
      <c r="T375" s="2">
        <v>0</v>
      </c>
    </row>
    <row r="376" spans="1:20" hidden="1">
      <c r="A376" t="s">
        <v>8563</v>
      </c>
      <c r="B376" t="s">
        <v>8612</v>
      </c>
      <c r="C376" t="s">
        <v>7879</v>
      </c>
      <c r="D376" t="s">
        <v>0</v>
      </c>
      <c r="E376">
        <v>18869</v>
      </c>
      <c r="F376" t="s">
        <v>6474</v>
      </c>
      <c r="G376" t="s">
        <v>6475</v>
      </c>
      <c r="H376" s="2">
        <v>0.94</v>
      </c>
      <c r="I376" s="2">
        <v>0</v>
      </c>
      <c r="J376" s="2">
        <v>0</v>
      </c>
      <c r="K376" s="2">
        <v>16.87</v>
      </c>
      <c r="L376" s="2">
        <v>0</v>
      </c>
      <c r="M376" s="2">
        <v>0</v>
      </c>
      <c r="N376" s="2">
        <v>0</v>
      </c>
      <c r="O376" s="2">
        <v>2.1931000000000003</v>
      </c>
      <c r="P376" s="2">
        <v>20.003100000000003</v>
      </c>
      <c r="Q376" t="s">
        <v>8039</v>
      </c>
      <c r="R376" t="s">
        <v>8236</v>
      </c>
      <c r="S376" s="2" t="s">
        <v>8039</v>
      </c>
      <c r="T376" s="2">
        <v>0</v>
      </c>
    </row>
    <row r="377" spans="1:20" hidden="1">
      <c r="A377" t="s">
        <v>8563</v>
      </c>
      <c r="B377" t="s">
        <v>8612</v>
      </c>
      <c r="C377" t="s">
        <v>7879</v>
      </c>
      <c r="D377" t="s">
        <v>0</v>
      </c>
      <c r="E377">
        <v>71000</v>
      </c>
      <c r="F377" t="s">
        <v>1481</v>
      </c>
      <c r="G377" t="s">
        <v>1482</v>
      </c>
      <c r="H377" s="2">
        <v>0</v>
      </c>
      <c r="I377" s="2">
        <v>0</v>
      </c>
      <c r="J377" s="2">
        <v>0</v>
      </c>
      <c r="K377" s="2">
        <v>24.79</v>
      </c>
      <c r="L377" s="2">
        <v>0</v>
      </c>
      <c r="M377" s="2">
        <v>0</v>
      </c>
      <c r="N377" s="2">
        <v>0</v>
      </c>
      <c r="O377" s="2">
        <v>3.2227000000000001</v>
      </c>
      <c r="P377" s="2">
        <v>28.012699999999999</v>
      </c>
      <c r="Q377" t="s">
        <v>8039</v>
      </c>
      <c r="R377" t="s">
        <v>8236</v>
      </c>
      <c r="S377" s="2" t="s">
        <v>8039</v>
      </c>
      <c r="T377" s="2">
        <v>0</v>
      </c>
    </row>
    <row r="378" spans="1:20" hidden="1">
      <c r="A378" t="s">
        <v>8563</v>
      </c>
      <c r="B378" t="s">
        <v>8612</v>
      </c>
      <c r="C378" t="s">
        <v>7879</v>
      </c>
      <c r="D378" t="s">
        <v>0</v>
      </c>
      <c r="E378">
        <v>1760</v>
      </c>
      <c r="F378" t="s">
        <v>7898</v>
      </c>
      <c r="G378" t="s">
        <v>7899</v>
      </c>
      <c r="H378" s="2">
        <v>0</v>
      </c>
      <c r="I378" s="2">
        <v>0</v>
      </c>
      <c r="J378" s="2">
        <v>0</v>
      </c>
      <c r="K378" s="2">
        <v>101.89</v>
      </c>
      <c r="L378" s="2">
        <v>0</v>
      </c>
      <c r="M378" s="2">
        <v>0</v>
      </c>
      <c r="N378" s="2">
        <v>0</v>
      </c>
      <c r="O378" s="2">
        <v>13.245700000000001</v>
      </c>
      <c r="P378" s="2">
        <v>115.1357</v>
      </c>
      <c r="Q378" t="s">
        <v>8039</v>
      </c>
      <c r="R378" t="s">
        <v>8236</v>
      </c>
      <c r="S378" s="2" t="s">
        <v>8039</v>
      </c>
      <c r="T378" s="2">
        <v>0</v>
      </c>
    </row>
    <row r="379" spans="1:20" hidden="1">
      <c r="A379" t="s">
        <v>8563</v>
      </c>
      <c r="B379" t="s">
        <v>8612</v>
      </c>
      <c r="C379" t="s">
        <v>7879</v>
      </c>
      <c r="D379" t="s">
        <v>0</v>
      </c>
      <c r="E379">
        <v>94707</v>
      </c>
      <c r="F379" t="s">
        <v>1627</v>
      </c>
      <c r="G379" t="s">
        <v>1628</v>
      </c>
      <c r="H379" s="2">
        <v>2.35</v>
      </c>
      <c r="I379" s="2">
        <v>0</v>
      </c>
      <c r="J379" s="2">
        <v>0</v>
      </c>
      <c r="K379" s="2">
        <v>42.17</v>
      </c>
      <c r="L379" s="2">
        <v>0</v>
      </c>
      <c r="M379" s="2">
        <v>0</v>
      </c>
      <c r="N379" s="2">
        <v>0</v>
      </c>
      <c r="O379" s="2">
        <v>5.4821</v>
      </c>
      <c r="P379" s="2">
        <v>50.002100000000006</v>
      </c>
      <c r="Q379" t="s">
        <v>8039</v>
      </c>
      <c r="R379" t="s">
        <v>8236</v>
      </c>
      <c r="S379" s="2" t="s">
        <v>8039</v>
      </c>
      <c r="T379" s="2">
        <v>0</v>
      </c>
    </row>
    <row r="380" spans="1:20" hidden="1">
      <c r="A380" t="s">
        <v>8563</v>
      </c>
      <c r="B380" t="s">
        <v>8652</v>
      </c>
      <c r="C380" t="s">
        <v>7879</v>
      </c>
      <c r="D380" t="s">
        <v>0</v>
      </c>
      <c r="E380">
        <v>149</v>
      </c>
      <c r="F380" t="s">
        <v>1519</v>
      </c>
      <c r="G380" t="s">
        <v>7978</v>
      </c>
      <c r="H380" s="2">
        <v>0</v>
      </c>
      <c r="I380" s="2">
        <v>0</v>
      </c>
      <c r="J380" s="2">
        <v>0</v>
      </c>
      <c r="K380" s="2">
        <v>1655</v>
      </c>
      <c r="L380" s="2">
        <v>0</v>
      </c>
      <c r="M380" s="2">
        <v>0</v>
      </c>
      <c r="N380" s="2">
        <v>0</v>
      </c>
      <c r="O380" s="2">
        <v>215.15</v>
      </c>
      <c r="P380" s="2">
        <v>1870.15</v>
      </c>
      <c r="Q380" t="s">
        <v>8039</v>
      </c>
      <c r="R380" t="s">
        <v>8236</v>
      </c>
      <c r="S380" s="2" t="s">
        <v>8039</v>
      </c>
      <c r="T380" s="2">
        <v>0</v>
      </c>
    </row>
    <row r="381" spans="1:20" hidden="1">
      <c r="A381" t="s">
        <v>8563</v>
      </c>
      <c r="B381" t="s">
        <v>8652</v>
      </c>
      <c r="C381" t="s">
        <v>7879</v>
      </c>
      <c r="D381" t="s">
        <v>0</v>
      </c>
      <c r="E381">
        <v>481670</v>
      </c>
      <c r="F381" t="s">
        <v>1541</v>
      </c>
      <c r="G381" t="s">
        <v>1542</v>
      </c>
      <c r="H381" s="2">
        <v>3.01</v>
      </c>
      <c r="I381" s="2">
        <v>0</v>
      </c>
      <c r="J381" s="2">
        <v>0</v>
      </c>
      <c r="K381" s="2">
        <v>57.51</v>
      </c>
      <c r="L381" s="2">
        <v>0</v>
      </c>
      <c r="M381" s="2">
        <v>0</v>
      </c>
      <c r="N381" s="2">
        <v>0</v>
      </c>
      <c r="O381" s="2">
        <v>7.4763000000000002</v>
      </c>
      <c r="P381" s="2">
        <v>67.996299999999991</v>
      </c>
      <c r="Q381" t="s">
        <v>8039</v>
      </c>
      <c r="R381" t="s">
        <v>8236</v>
      </c>
      <c r="S381" s="2" t="s">
        <v>8039</v>
      </c>
      <c r="T381" s="2">
        <v>0</v>
      </c>
    </row>
    <row r="382" spans="1:20" hidden="1">
      <c r="A382" t="s">
        <v>8563</v>
      </c>
      <c r="B382" t="s">
        <v>8615</v>
      </c>
      <c r="C382" t="s">
        <v>7879</v>
      </c>
      <c r="D382" t="s">
        <v>0</v>
      </c>
      <c r="E382">
        <v>9</v>
      </c>
      <c r="F382" t="s">
        <v>8334</v>
      </c>
      <c r="G382" t="s">
        <v>8335</v>
      </c>
      <c r="H382" s="2">
        <v>0</v>
      </c>
      <c r="I382" s="2">
        <v>0</v>
      </c>
      <c r="J382" s="2">
        <v>0</v>
      </c>
      <c r="K382" s="2">
        <v>2105</v>
      </c>
      <c r="L382" s="2">
        <v>0</v>
      </c>
      <c r="M382" s="2">
        <v>0</v>
      </c>
      <c r="N382" s="2">
        <v>0</v>
      </c>
      <c r="O382" s="2">
        <v>273.65000000000003</v>
      </c>
      <c r="P382" s="2">
        <v>2378.65</v>
      </c>
      <c r="Q382" t="s">
        <v>8039</v>
      </c>
      <c r="R382" t="s">
        <v>8236</v>
      </c>
      <c r="S382" s="2" t="s">
        <v>8039</v>
      </c>
      <c r="T382" s="2">
        <v>0</v>
      </c>
    </row>
    <row r="383" spans="1:20" hidden="1">
      <c r="A383" t="s">
        <v>8563</v>
      </c>
      <c r="B383" t="s">
        <v>8615</v>
      </c>
      <c r="C383" t="s">
        <v>7879</v>
      </c>
      <c r="D383" t="s">
        <v>0</v>
      </c>
      <c r="E383">
        <v>9470</v>
      </c>
      <c r="F383" t="s">
        <v>1196</v>
      </c>
      <c r="G383" t="s">
        <v>1197</v>
      </c>
      <c r="H383" s="2">
        <v>0</v>
      </c>
      <c r="I383" s="2">
        <v>0</v>
      </c>
      <c r="J383" s="2">
        <v>0</v>
      </c>
      <c r="K383" s="2">
        <v>3337.8</v>
      </c>
      <c r="L383" s="2">
        <v>0</v>
      </c>
      <c r="M383" s="2">
        <v>0</v>
      </c>
      <c r="N383" s="2">
        <v>0</v>
      </c>
      <c r="O383" s="2">
        <v>433.91400000000004</v>
      </c>
      <c r="P383" s="2">
        <v>3771.7140000000004</v>
      </c>
      <c r="Q383"/>
      <c r="R383" t="s">
        <v>8236</v>
      </c>
      <c r="S383" s="2" t="s">
        <v>8227</v>
      </c>
      <c r="T383" s="2">
        <v>33.380000000000003</v>
      </c>
    </row>
    <row r="384" spans="1:20" hidden="1">
      <c r="A384" t="s">
        <v>8563</v>
      </c>
      <c r="B384" t="s">
        <v>8615</v>
      </c>
      <c r="C384" t="s">
        <v>7879</v>
      </c>
      <c r="D384" t="s">
        <v>0</v>
      </c>
      <c r="E384">
        <v>1907</v>
      </c>
      <c r="F384" t="s">
        <v>1575</v>
      </c>
      <c r="G384" t="s">
        <v>1576</v>
      </c>
      <c r="H384" s="2">
        <v>0.48</v>
      </c>
      <c r="I384" s="2">
        <v>0</v>
      </c>
      <c r="J384" s="2">
        <v>0</v>
      </c>
      <c r="K384" s="2">
        <v>8.42</v>
      </c>
      <c r="L384" s="2">
        <v>0</v>
      </c>
      <c r="M384" s="2">
        <v>0</v>
      </c>
      <c r="N384" s="2">
        <v>0</v>
      </c>
      <c r="O384" s="2">
        <v>1.0946</v>
      </c>
      <c r="P384" s="2">
        <v>9.9946000000000002</v>
      </c>
      <c r="Q384" t="s">
        <v>8039</v>
      </c>
      <c r="R384" t="s">
        <v>8236</v>
      </c>
      <c r="S384" s="2" t="s">
        <v>8039</v>
      </c>
      <c r="T384" s="2">
        <v>0</v>
      </c>
    </row>
    <row r="385" spans="1:20" hidden="1">
      <c r="A385" t="s">
        <v>8563</v>
      </c>
      <c r="B385" t="s">
        <v>8615</v>
      </c>
      <c r="C385" t="s">
        <v>7879</v>
      </c>
      <c r="D385" t="s">
        <v>0</v>
      </c>
      <c r="E385">
        <v>9471</v>
      </c>
      <c r="F385" t="s">
        <v>1196</v>
      </c>
      <c r="G385" t="s">
        <v>1197</v>
      </c>
      <c r="H385" s="2">
        <v>0</v>
      </c>
      <c r="I385" s="2">
        <v>0</v>
      </c>
      <c r="J385" s="2">
        <v>0</v>
      </c>
      <c r="K385" s="2">
        <v>11282.5</v>
      </c>
      <c r="L385" s="2">
        <v>0</v>
      </c>
      <c r="M385" s="2">
        <v>0</v>
      </c>
      <c r="N385" s="2">
        <v>0</v>
      </c>
      <c r="O385" s="2">
        <v>1466.7250000000001</v>
      </c>
      <c r="P385" s="2">
        <v>12749.225</v>
      </c>
      <c r="Q385"/>
      <c r="R385" t="s">
        <v>8236</v>
      </c>
      <c r="S385" s="2" t="s">
        <v>8227</v>
      </c>
      <c r="T385" s="2">
        <v>112.83</v>
      </c>
    </row>
    <row r="386" spans="1:20" hidden="1">
      <c r="A386" t="s">
        <v>8563</v>
      </c>
      <c r="B386" t="s">
        <v>8615</v>
      </c>
      <c r="C386" t="s">
        <v>7879</v>
      </c>
      <c r="D386" t="s">
        <v>0</v>
      </c>
      <c r="E386">
        <v>89</v>
      </c>
      <c r="F386" t="s">
        <v>8367</v>
      </c>
      <c r="G386" t="s">
        <v>8368</v>
      </c>
      <c r="H386" s="2">
        <v>0</v>
      </c>
      <c r="I386" s="2">
        <v>0</v>
      </c>
      <c r="J386" s="2">
        <v>0</v>
      </c>
      <c r="K386" s="2">
        <v>6</v>
      </c>
      <c r="L386" s="2">
        <v>0</v>
      </c>
      <c r="M386" s="2">
        <v>0</v>
      </c>
      <c r="N386" s="2">
        <v>0</v>
      </c>
      <c r="O386" s="2">
        <v>0.78</v>
      </c>
      <c r="P386" s="2">
        <v>6.78</v>
      </c>
      <c r="Q386" t="s">
        <v>8039</v>
      </c>
      <c r="R386" t="s">
        <v>8236</v>
      </c>
      <c r="S386" s="2" t="s">
        <v>8039</v>
      </c>
      <c r="T386" s="2">
        <v>0</v>
      </c>
    </row>
    <row r="387" spans="1:20" hidden="1">
      <c r="A387" t="s">
        <v>8563</v>
      </c>
      <c r="B387" t="s">
        <v>8616</v>
      </c>
      <c r="C387" t="s">
        <v>7879</v>
      </c>
      <c r="D387" t="s">
        <v>0</v>
      </c>
      <c r="E387">
        <v>422</v>
      </c>
      <c r="F387" t="s">
        <v>8480</v>
      </c>
      <c r="G387" t="s">
        <v>8481</v>
      </c>
      <c r="H387" s="2">
        <v>0</v>
      </c>
      <c r="I387" s="2">
        <v>0</v>
      </c>
      <c r="J387" s="2">
        <v>0</v>
      </c>
      <c r="K387" s="2">
        <v>79.650000000000006</v>
      </c>
      <c r="L387" s="2">
        <v>0</v>
      </c>
      <c r="M387" s="2">
        <v>0</v>
      </c>
      <c r="N387" s="2">
        <v>0</v>
      </c>
      <c r="O387" s="2">
        <v>10.354500000000002</v>
      </c>
      <c r="P387" s="2">
        <v>90.004500000000007</v>
      </c>
      <c r="Q387" t="s">
        <v>8039</v>
      </c>
      <c r="R387" t="s">
        <v>8236</v>
      </c>
      <c r="S387" s="2" t="s">
        <v>8039</v>
      </c>
      <c r="T387" s="2">
        <v>0</v>
      </c>
    </row>
    <row r="388" spans="1:20" hidden="1">
      <c r="A388" t="s">
        <v>8563</v>
      </c>
      <c r="B388" t="s">
        <v>8616</v>
      </c>
      <c r="C388" t="s">
        <v>7879</v>
      </c>
      <c r="D388" t="s">
        <v>0</v>
      </c>
      <c r="E388">
        <v>12553</v>
      </c>
      <c r="F388" t="s">
        <v>126</v>
      </c>
      <c r="G388" t="s">
        <v>127</v>
      </c>
      <c r="H388" s="2">
        <v>0</v>
      </c>
      <c r="I388" s="2">
        <v>0</v>
      </c>
      <c r="J388" s="2">
        <v>0</v>
      </c>
      <c r="K388" s="2">
        <v>1467.1</v>
      </c>
      <c r="L388" s="2">
        <v>0</v>
      </c>
      <c r="M388" s="2">
        <v>0</v>
      </c>
      <c r="N388" s="2">
        <v>0</v>
      </c>
      <c r="O388" s="2">
        <v>190.72299999999998</v>
      </c>
      <c r="P388" s="2">
        <v>1657.8229999999999</v>
      </c>
      <c r="Q388" t="s">
        <v>8039</v>
      </c>
      <c r="R388" t="s">
        <v>8236</v>
      </c>
      <c r="S388" s="2" t="s">
        <v>8039</v>
      </c>
      <c r="T388" s="2">
        <v>0</v>
      </c>
    </row>
    <row r="389" spans="1:20" hidden="1">
      <c r="A389" t="s">
        <v>8563</v>
      </c>
      <c r="B389" t="s">
        <v>8616</v>
      </c>
      <c r="C389" t="s">
        <v>7879</v>
      </c>
      <c r="D389" t="s">
        <v>0</v>
      </c>
      <c r="E389">
        <v>8841</v>
      </c>
      <c r="F389" t="s">
        <v>1483</v>
      </c>
      <c r="G389" t="s">
        <v>1484</v>
      </c>
      <c r="H389" s="2">
        <v>1.86</v>
      </c>
      <c r="I389" s="2">
        <v>0</v>
      </c>
      <c r="J389" s="2">
        <v>0</v>
      </c>
      <c r="K389" s="2">
        <v>33.76</v>
      </c>
      <c r="L389" s="2">
        <v>0</v>
      </c>
      <c r="M389" s="2">
        <v>0</v>
      </c>
      <c r="N389" s="2">
        <v>0</v>
      </c>
      <c r="O389" s="2">
        <v>4.3887999999999998</v>
      </c>
      <c r="P389" s="2">
        <v>40.008799999999994</v>
      </c>
      <c r="Q389" t="s">
        <v>8039</v>
      </c>
      <c r="R389" t="s">
        <v>8236</v>
      </c>
      <c r="S389" s="2" t="s">
        <v>8039</v>
      </c>
      <c r="T389" s="2">
        <v>0</v>
      </c>
    </row>
    <row r="390" spans="1:20" hidden="1">
      <c r="A390" t="s">
        <v>8563</v>
      </c>
      <c r="B390" t="s">
        <v>8616</v>
      </c>
      <c r="C390" t="s">
        <v>7879</v>
      </c>
      <c r="D390" t="s">
        <v>0</v>
      </c>
      <c r="E390">
        <v>94013</v>
      </c>
      <c r="F390" t="s">
        <v>1666</v>
      </c>
      <c r="G390" t="s">
        <v>1667</v>
      </c>
      <c r="H390" s="2">
        <v>1.76</v>
      </c>
      <c r="I390" s="2">
        <v>0</v>
      </c>
      <c r="J390" s="2">
        <v>0</v>
      </c>
      <c r="K390" s="2">
        <v>32.07</v>
      </c>
      <c r="L390" s="2">
        <v>0</v>
      </c>
      <c r="M390" s="2">
        <v>0</v>
      </c>
      <c r="N390" s="2">
        <v>0</v>
      </c>
      <c r="O390" s="2">
        <v>4.1691000000000003</v>
      </c>
      <c r="P390" s="2">
        <v>37.999099999999999</v>
      </c>
      <c r="Q390" t="s">
        <v>8039</v>
      </c>
      <c r="R390" t="s">
        <v>8236</v>
      </c>
      <c r="S390" s="2" t="s">
        <v>8039</v>
      </c>
      <c r="T390" s="2">
        <v>0</v>
      </c>
    </row>
    <row r="391" spans="1:20" hidden="1">
      <c r="A391" t="s">
        <v>8563</v>
      </c>
      <c r="B391" t="s">
        <v>8619</v>
      </c>
      <c r="C391" t="s">
        <v>7879</v>
      </c>
      <c r="D391" t="s">
        <v>0</v>
      </c>
      <c r="E391">
        <v>965</v>
      </c>
      <c r="F391" t="s">
        <v>1537</v>
      </c>
      <c r="G391" t="s">
        <v>1538</v>
      </c>
      <c r="H391" s="2">
        <v>1.47</v>
      </c>
      <c r="I391" s="2">
        <v>0</v>
      </c>
      <c r="J391" s="2">
        <v>0</v>
      </c>
      <c r="K391" s="2">
        <v>25.25</v>
      </c>
      <c r="L391" s="2">
        <v>0</v>
      </c>
      <c r="M391" s="2">
        <v>0</v>
      </c>
      <c r="N391" s="2">
        <v>0</v>
      </c>
      <c r="O391" s="2">
        <v>3.2825000000000002</v>
      </c>
      <c r="P391" s="2">
        <v>30.002499999999998</v>
      </c>
      <c r="Q391" t="s">
        <v>8039</v>
      </c>
      <c r="R391" t="s">
        <v>8236</v>
      </c>
      <c r="S391" s="2" t="s">
        <v>8039</v>
      </c>
      <c r="T391" s="2">
        <v>0</v>
      </c>
    </row>
    <row r="392" spans="1:20" hidden="1">
      <c r="A392" t="s">
        <v>8563</v>
      </c>
      <c r="B392" t="s">
        <v>8619</v>
      </c>
      <c r="C392" t="s">
        <v>7879</v>
      </c>
      <c r="D392" t="s">
        <v>0</v>
      </c>
      <c r="E392">
        <v>6307</v>
      </c>
      <c r="F392" t="s">
        <v>8658</v>
      </c>
      <c r="G392" t="s">
        <v>8659</v>
      </c>
      <c r="H392" s="2">
        <v>0</v>
      </c>
      <c r="I392" s="2">
        <v>0</v>
      </c>
      <c r="J392" s="2">
        <v>0</v>
      </c>
      <c r="K392" s="2">
        <v>22.12</v>
      </c>
      <c r="L392" s="2">
        <v>0</v>
      </c>
      <c r="M392" s="2">
        <v>0</v>
      </c>
      <c r="N392" s="2">
        <v>0</v>
      </c>
      <c r="O392" s="2">
        <v>2.8756000000000004</v>
      </c>
      <c r="P392" s="2">
        <v>24.995600000000003</v>
      </c>
      <c r="Q392" t="s">
        <v>8039</v>
      </c>
      <c r="R392" t="s">
        <v>8236</v>
      </c>
      <c r="S392" s="2" t="s">
        <v>8039</v>
      </c>
      <c r="T392" s="2">
        <v>0</v>
      </c>
    </row>
    <row r="393" spans="1:20" hidden="1">
      <c r="A393" t="s">
        <v>8563</v>
      </c>
      <c r="B393" t="s">
        <v>8619</v>
      </c>
      <c r="C393" t="s">
        <v>7879</v>
      </c>
      <c r="D393" t="s">
        <v>0</v>
      </c>
      <c r="E393">
        <v>93329</v>
      </c>
      <c r="F393" t="s">
        <v>1627</v>
      </c>
      <c r="G393" t="s">
        <v>1628</v>
      </c>
      <c r="H393" s="2">
        <v>1.87</v>
      </c>
      <c r="I393" s="2">
        <v>0</v>
      </c>
      <c r="J393" s="2">
        <v>0</v>
      </c>
      <c r="K393" s="2">
        <v>33.74</v>
      </c>
      <c r="L393" s="2">
        <v>0</v>
      </c>
      <c r="M393" s="2">
        <v>0</v>
      </c>
      <c r="N393" s="2">
        <v>0</v>
      </c>
      <c r="O393" s="2">
        <v>4.3862000000000005</v>
      </c>
      <c r="P393" s="2">
        <v>39.996200000000002</v>
      </c>
      <c r="Q393" t="s">
        <v>8039</v>
      </c>
      <c r="R393" t="s">
        <v>8236</v>
      </c>
      <c r="S393" s="2" t="s">
        <v>8039</v>
      </c>
      <c r="T393" s="2">
        <v>0</v>
      </c>
    </row>
    <row r="394" spans="1:20" hidden="1">
      <c r="A394" t="s">
        <v>8563</v>
      </c>
      <c r="B394" t="s">
        <v>8619</v>
      </c>
      <c r="C394" t="s">
        <v>7879</v>
      </c>
      <c r="D394" t="s">
        <v>0</v>
      </c>
      <c r="E394">
        <v>14561</v>
      </c>
      <c r="F394" t="s">
        <v>1514</v>
      </c>
      <c r="G394" t="s">
        <v>1515</v>
      </c>
      <c r="H394" s="2">
        <v>0</v>
      </c>
      <c r="I394" s="2">
        <v>0</v>
      </c>
      <c r="J394" s="2">
        <v>0</v>
      </c>
      <c r="K394" s="2">
        <v>596</v>
      </c>
      <c r="L394" s="2">
        <v>0</v>
      </c>
      <c r="M394" s="2">
        <v>0</v>
      </c>
      <c r="N394" s="2">
        <v>0</v>
      </c>
      <c r="O394" s="2">
        <v>77.48</v>
      </c>
      <c r="P394" s="2">
        <v>673.48</v>
      </c>
      <c r="Q394" t="s">
        <v>8039</v>
      </c>
      <c r="R394" t="s">
        <v>8236</v>
      </c>
      <c r="S394" s="2" t="s">
        <v>8253</v>
      </c>
      <c r="T394" s="2">
        <v>5.96</v>
      </c>
    </row>
    <row r="395" spans="1:20" hidden="1">
      <c r="A395" t="s">
        <v>8563</v>
      </c>
      <c r="B395" t="s">
        <v>8622</v>
      </c>
      <c r="C395" t="s">
        <v>7879</v>
      </c>
      <c r="D395" t="s">
        <v>0</v>
      </c>
      <c r="E395">
        <v>700</v>
      </c>
      <c r="F395" t="s">
        <v>7717</v>
      </c>
      <c r="G395" t="s">
        <v>7718</v>
      </c>
      <c r="H395" s="2">
        <v>0</v>
      </c>
      <c r="I395" s="2">
        <v>0</v>
      </c>
      <c r="J395" s="2">
        <v>0</v>
      </c>
      <c r="K395" s="2">
        <v>440</v>
      </c>
      <c r="L395" s="2">
        <v>0</v>
      </c>
      <c r="M395" s="2">
        <v>0</v>
      </c>
      <c r="N395" s="2">
        <v>0</v>
      </c>
      <c r="O395" s="2">
        <v>57.2</v>
      </c>
      <c r="P395" s="2">
        <v>497.2</v>
      </c>
      <c r="Q395" t="s">
        <v>8039</v>
      </c>
      <c r="R395" t="s">
        <v>8236</v>
      </c>
      <c r="S395" s="2" t="s">
        <v>8039</v>
      </c>
      <c r="T395" s="2">
        <v>0</v>
      </c>
    </row>
    <row r="396" spans="1:20" hidden="1">
      <c r="A396" t="s">
        <v>8563</v>
      </c>
      <c r="B396" t="s">
        <v>8622</v>
      </c>
      <c r="C396" t="s">
        <v>7879</v>
      </c>
      <c r="D396" t="s">
        <v>0</v>
      </c>
      <c r="E396">
        <v>2135623</v>
      </c>
      <c r="F396" t="s">
        <v>1526</v>
      </c>
      <c r="G396" t="s">
        <v>1527</v>
      </c>
      <c r="H396" s="2">
        <v>1.45</v>
      </c>
      <c r="I396" s="2">
        <v>0</v>
      </c>
      <c r="J396" s="2">
        <v>0</v>
      </c>
      <c r="K396" s="2">
        <v>25.27</v>
      </c>
      <c r="L396" s="2">
        <v>0</v>
      </c>
      <c r="M396" s="2">
        <v>0</v>
      </c>
      <c r="N396" s="2">
        <v>0</v>
      </c>
      <c r="O396" s="2">
        <v>3.2850999999999999</v>
      </c>
      <c r="P396" s="2">
        <v>30.005099999999999</v>
      </c>
      <c r="Q396" t="s">
        <v>8039</v>
      </c>
      <c r="R396" t="s">
        <v>8236</v>
      </c>
      <c r="S396" s="2" t="s">
        <v>8039</v>
      </c>
      <c r="T396" s="2">
        <v>0</v>
      </c>
    </row>
    <row r="397" spans="1:20" hidden="1">
      <c r="A397" t="s">
        <v>8563</v>
      </c>
      <c r="B397" t="s">
        <v>8622</v>
      </c>
      <c r="C397" t="s">
        <v>7879</v>
      </c>
      <c r="D397" t="s">
        <v>0</v>
      </c>
      <c r="E397">
        <v>9425</v>
      </c>
      <c r="F397" t="s">
        <v>1196</v>
      </c>
      <c r="G397" t="s">
        <v>1197</v>
      </c>
      <c r="H397" s="2">
        <v>0</v>
      </c>
      <c r="I397" s="2">
        <v>0</v>
      </c>
      <c r="J397" s="2">
        <v>0</v>
      </c>
      <c r="K397" s="2">
        <v>69841.2</v>
      </c>
      <c r="L397" s="2">
        <v>0</v>
      </c>
      <c r="M397" s="2">
        <v>0</v>
      </c>
      <c r="N397" s="2">
        <v>0</v>
      </c>
      <c r="O397" s="2">
        <v>9079.3559999999998</v>
      </c>
      <c r="P397" s="2">
        <v>78920.555999999997</v>
      </c>
      <c r="Q397"/>
      <c r="R397" t="s">
        <v>8236</v>
      </c>
      <c r="S397" s="2" t="s">
        <v>8227</v>
      </c>
      <c r="T397" s="2">
        <v>698.41</v>
      </c>
    </row>
    <row r="398" spans="1:20" hidden="1">
      <c r="A398" t="s">
        <v>8563</v>
      </c>
      <c r="B398" t="s">
        <v>8622</v>
      </c>
      <c r="C398" t="s">
        <v>7879</v>
      </c>
      <c r="D398" t="s">
        <v>0</v>
      </c>
      <c r="E398">
        <v>9426</v>
      </c>
      <c r="F398" t="s">
        <v>1196</v>
      </c>
      <c r="G398" t="s">
        <v>1197</v>
      </c>
      <c r="H398" s="2">
        <v>0</v>
      </c>
      <c r="I398" s="2">
        <v>0</v>
      </c>
      <c r="J398" s="2">
        <v>0</v>
      </c>
      <c r="K398" s="2">
        <v>59241.599999999999</v>
      </c>
      <c r="L398" s="2">
        <v>0</v>
      </c>
      <c r="M398" s="2">
        <v>0</v>
      </c>
      <c r="N398" s="2">
        <v>0</v>
      </c>
      <c r="O398" s="2">
        <v>7701.4080000000004</v>
      </c>
      <c r="P398" s="2">
        <v>66943.008000000002</v>
      </c>
      <c r="Q398"/>
      <c r="R398" t="s">
        <v>8236</v>
      </c>
      <c r="S398" s="2" t="s">
        <v>8227</v>
      </c>
      <c r="T398" s="2">
        <v>592.41</v>
      </c>
    </row>
    <row r="399" spans="1:20" hidden="1">
      <c r="A399" t="s">
        <v>8563</v>
      </c>
      <c r="B399" t="s">
        <v>8625</v>
      </c>
      <c r="C399" t="s">
        <v>7879</v>
      </c>
      <c r="D399" t="s">
        <v>0</v>
      </c>
      <c r="E399">
        <v>70761</v>
      </c>
      <c r="F399" t="s">
        <v>1481</v>
      </c>
      <c r="G399" t="s">
        <v>1482</v>
      </c>
      <c r="H399" s="2">
        <v>0</v>
      </c>
      <c r="I399" s="2">
        <v>0</v>
      </c>
      <c r="J399" s="2">
        <v>0</v>
      </c>
      <c r="K399" s="2">
        <v>24.88</v>
      </c>
      <c r="L399" s="2">
        <v>0</v>
      </c>
      <c r="M399" s="2">
        <v>0</v>
      </c>
      <c r="N399" s="2">
        <v>0</v>
      </c>
      <c r="O399" s="2">
        <v>3.2343999999999999</v>
      </c>
      <c r="P399" s="2">
        <v>28.1144</v>
      </c>
      <c r="Q399" t="s">
        <v>8039</v>
      </c>
      <c r="R399" t="s">
        <v>8236</v>
      </c>
      <c r="S399" s="2" t="s">
        <v>8039</v>
      </c>
      <c r="T399" s="2">
        <v>0</v>
      </c>
    </row>
    <row r="400" spans="1:20" hidden="1">
      <c r="A400" t="s">
        <v>8563</v>
      </c>
      <c r="B400" t="s">
        <v>8625</v>
      </c>
      <c r="C400" t="s">
        <v>7879</v>
      </c>
      <c r="D400" t="s">
        <v>0</v>
      </c>
      <c r="E400">
        <v>4241</v>
      </c>
      <c r="F400" t="s">
        <v>1483</v>
      </c>
      <c r="G400" t="s">
        <v>1484</v>
      </c>
      <c r="H400" s="2">
        <v>1.62</v>
      </c>
      <c r="I400" s="2">
        <v>0</v>
      </c>
      <c r="J400" s="2">
        <v>0</v>
      </c>
      <c r="K400" s="2">
        <v>29.54</v>
      </c>
      <c r="L400" s="2">
        <v>0</v>
      </c>
      <c r="M400" s="2">
        <v>0</v>
      </c>
      <c r="N400" s="2">
        <v>0</v>
      </c>
      <c r="O400" s="2">
        <v>3.8401999999999998</v>
      </c>
      <c r="P400" s="2">
        <v>35.0002</v>
      </c>
      <c r="Q400" t="s">
        <v>8039</v>
      </c>
      <c r="R400" t="s">
        <v>8236</v>
      </c>
      <c r="S400" s="2" t="s">
        <v>8039</v>
      </c>
      <c r="T400" s="2">
        <v>0</v>
      </c>
    </row>
    <row r="401" spans="1:20" hidden="1">
      <c r="A401" t="s">
        <v>8563</v>
      </c>
      <c r="B401" t="s">
        <v>8625</v>
      </c>
      <c r="C401" t="s">
        <v>7879</v>
      </c>
      <c r="D401" t="s">
        <v>0</v>
      </c>
      <c r="E401">
        <v>2117025</v>
      </c>
      <c r="F401" t="s">
        <v>1496</v>
      </c>
      <c r="G401" t="s">
        <v>1497</v>
      </c>
      <c r="H401" s="2">
        <v>0.98</v>
      </c>
      <c r="I401" s="2">
        <v>0</v>
      </c>
      <c r="J401" s="2">
        <v>0</v>
      </c>
      <c r="K401" s="2">
        <v>16.84</v>
      </c>
      <c r="L401" s="2">
        <v>0</v>
      </c>
      <c r="M401" s="2">
        <v>0</v>
      </c>
      <c r="N401" s="2">
        <v>0</v>
      </c>
      <c r="O401" s="2">
        <v>2.1892</v>
      </c>
      <c r="P401" s="2">
        <v>20.0092</v>
      </c>
      <c r="Q401" t="s">
        <v>8039</v>
      </c>
      <c r="R401" t="s">
        <v>8236</v>
      </c>
      <c r="S401" s="2" t="s">
        <v>8039</v>
      </c>
      <c r="T401" s="2">
        <v>0</v>
      </c>
    </row>
    <row r="402" spans="1:20" hidden="1">
      <c r="A402" t="s">
        <v>8563</v>
      </c>
      <c r="B402" t="s">
        <v>8625</v>
      </c>
      <c r="C402" t="s">
        <v>7879</v>
      </c>
      <c r="D402" t="s">
        <v>0</v>
      </c>
      <c r="E402">
        <v>248</v>
      </c>
      <c r="F402" t="s">
        <v>1722</v>
      </c>
      <c r="G402" t="s">
        <v>1723</v>
      </c>
      <c r="H402" s="2">
        <v>0</v>
      </c>
      <c r="I402" s="2">
        <v>0</v>
      </c>
      <c r="J402" s="2">
        <v>0</v>
      </c>
      <c r="K402" s="2">
        <v>48</v>
      </c>
      <c r="L402" s="2">
        <v>0</v>
      </c>
      <c r="M402" s="2">
        <v>0</v>
      </c>
      <c r="N402" s="2">
        <v>0</v>
      </c>
      <c r="O402" s="2">
        <v>6.24</v>
      </c>
      <c r="P402" s="2">
        <v>54.24</v>
      </c>
      <c r="Q402" t="s">
        <v>8039</v>
      </c>
      <c r="R402" t="s">
        <v>8236</v>
      </c>
      <c r="S402" s="2" t="s">
        <v>8039</v>
      </c>
      <c r="T402" s="2">
        <v>0</v>
      </c>
    </row>
    <row r="403" spans="1:20" hidden="1">
      <c r="A403" t="s">
        <v>8563</v>
      </c>
      <c r="B403" t="s">
        <v>8627</v>
      </c>
      <c r="C403" t="s">
        <v>7879</v>
      </c>
      <c r="D403" t="s">
        <v>0</v>
      </c>
      <c r="E403">
        <v>605</v>
      </c>
      <c r="F403" t="s">
        <v>1543</v>
      </c>
      <c r="G403" t="s">
        <v>1544</v>
      </c>
      <c r="H403" s="2">
        <v>0</v>
      </c>
      <c r="I403" s="2">
        <v>0</v>
      </c>
      <c r="J403" s="2">
        <v>0</v>
      </c>
      <c r="K403" s="2">
        <v>387.3</v>
      </c>
      <c r="L403" s="2">
        <v>0</v>
      </c>
      <c r="M403" s="2">
        <v>0</v>
      </c>
      <c r="N403" s="2">
        <v>0</v>
      </c>
      <c r="O403" s="2">
        <v>50.349000000000004</v>
      </c>
      <c r="P403" s="2">
        <v>437.649</v>
      </c>
      <c r="Q403" t="s">
        <v>8039</v>
      </c>
      <c r="R403" t="s">
        <v>8236</v>
      </c>
      <c r="S403" s="2" t="s">
        <v>8039</v>
      </c>
      <c r="T403" s="2">
        <v>0</v>
      </c>
    </row>
    <row r="404" spans="1:20" hidden="1">
      <c r="A404" t="s">
        <v>8563</v>
      </c>
      <c r="B404" t="s">
        <v>8627</v>
      </c>
      <c r="C404" t="s">
        <v>7879</v>
      </c>
      <c r="D404" t="s">
        <v>0</v>
      </c>
      <c r="E404">
        <v>648</v>
      </c>
      <c r="F404" t="s">
        <v>7717</v>
      </c>
      <c r="G404" t="s">
        <v>7718</v>
      </c>
      <c r="H404" s="2">
        <v>0</v>
      </c>
      <c r="I404" s="2">
        <v>0</v>
      </c>
      <c r="J404" s="2">
        <v>0</v>
      </c>
      <c r="K404" s="2">
        <v>220</v>
      </c>
      <c r="L404" s="2">
        <v>0</v>
      </c>
      <c r="M404" s="2">
        <v>0</v>
      </c>
      <c r="N404" s="2">
        <v>0</v>
      </c>
      <c r="O404" s="2">
        <v>28.6</v>
      </c>
      <c r="P404" s="2">
        <v>248.6</v>
      </c>
      <c r="Q404" t="s">
        <v>8039</v>
      </c>
      <c r="R404" t="s">
        <v>8236</v>
      </c>
      <c r="S404" s="2" t="s">
        <v>8039</v>
      </c>
      <c r="T404" s="2">
        <v>0</v>
      </c>
    </row>
    <row r="405" spans="1:20" hidden="1">
      <c r="A405" t="s">
        <v>8563</v>
      </c>
      <c r="B405" t="s">
        <v>8627</v>
      </c>
      <c r="C405" t="s">
        <v>7879</v>
      </c>
      <c r="D405" t="s">
        <v>0</v>
      </c>
      <c r="E405">
        <v>1895</v>
      </c>
      <c r="F405" t="s">
        <v>1657</v>
      </c>
      <c r="G405" t="s">
        <v>1658</v>
      </c>
      <c r="H405" s="2">
        <v>0</v>
      </c>
      <c r="I405" s="2">
        <v>0</v>
      </c>
      <c r="J405" s="2">
        <v>0</v>
      </c>
      <c r="K405" s="2">
        <v>368.58</v>
      </c>
      <c r="L405" s="2">
        <v>0</v>
      </c>
      <c r="M405" s="2">
        <v>0</v>
      </c>
      <c r="N405" s="2">
        <v>0</v>
      </c>
      <c r="O405" s="2">
        <v>47.915399999999998</v>
      </c>
      <c r="P405" s="2">
        <v>416.49539999999996</v>
      </c>
      <c r="Q405" t="s">
        <v>8039</v>
      </c>
      <c r="R405" t="s">
        <v>8236</v>
      </c>
      <c r="S405" s="2" t="s">
        <v>8039</v>
      </c>
      <c r="T405" s="2">
        <v>0</v>
      </c>
    </row>
    <row r="406" spans="1:20" hidden="1">
      <c r="A406" t="s">
        <v>8563</v>
      </c>
      <c r="B406" t="s">
        <v>8627</v>
      </c>
      <c r="C406" t="s">
        <v>7879</v>
      </c>
      <c r="D406" t="s">
        <v>0</v>
      </c>
      <c r="E406">
        <v>9356</v>
      </c>
      <c r="F406" t="s">
        <v>1196</v>
      </c>
      <c r="G406" t="s">
        <v>1197</v>
      </c>
      <c r="H406" s="2">
        <v>0</v>
      </c>
      <c r="I406" s="2">
        <v>0</v>
      </c>
      <c r="J406" s="2">
        <v>0</v>
      </c>
      <c r="K406" s="2">
        <v>12523.7</v>
      </c>
      <c r="L406" s="2">
        <v>0</v>
      </c>
      <c r="M406" s="2">
        <v>0</v>
      </c>
      <c r="N406" s="2">
        <v>0</v>
      </c>
      <c r="O406" s="2">
        <v>1628.0810000000001</v>
      </c>
      <c r="P406" s="2">
        <v>14151.781000000001</v>
      </c>
      <c r="Q406"/>
      <c r="R406" t="s">
        <v>8236</v>
      </c>
      <c r="S406" s="2" t="s">
        <v>8227</v>
      </c>
      <c r="T406" s="2">
        <v>125.24</v>
      </c>
    </row>
    <row r="407" spans="1:20" hidden="1">
      <c r="A407" t="s">
        <v>8563</v>
      </c>
      <c r="B407" t="s">
        <v>8627</v>
      </c>
      <c r="C407" t="s">
        <v>7879</v>
      </c>
      <c r="D407" t="s">
        <v>0</v>
      </c>
      <c r="E407">
        <v>188256</v>
      </c>
      <c r="F407" t="s">
        <v>1631</v>
      </c>
      <c r="G407" t="s">
        <v>1632</v>
      </c>
      <c r="H407" s="2">
        <v>0.98</v>
      </c>
      <c r="I407" s="2">
        <v>0</v>
      </c>
      <c r="J407" s="2">
        <v>0</v>
      </c>
      <c r="K407" s="2">
        <v>16.829999999999998</v>
      </c>
      <c r="L407" s="2">
        <v>0</v>
      </c>
      <c r="M407" s="2">
        <v>0</v>
      </c>
      <c r="N407" s="2">
        <v>0</v>
      </c>
      <c r="O407" s="2">
        <v>2.1879</v>
      </c>
      <c r="P407" s="2">
        <v>19.997899999999998</v>
      </c>
      <c r="Q407" t="s">
        <v>8039</v>
      </c>
      <c r="R407" t="s">
        <v>8236</v>
      </c>
      <c r="S407" s="2" t="s">
        <v>8039</v>
      </c>
      <c r="T407" s="2">
        <v>0</v>
      </c>
    </row>
    <row r="408" spans="1:20" hidden="1">
      <c r="A408" t="s">
        <v>8563</v>
      </c>
      <c r="B408" t="s">
        <v>8627</v>
      </c>
      <c r="C408" t="s">
        <v>7879</v>
      </c>
      <c r="D408" t="s">
        <v>0</v>
      </c>
      <c r="E408">
        <v>8565</v>
      </c>
      <c r="F408" t="s">
        <v>1649</v>
      </c>
      <c r="G408" t="s">
        <v>1650</v>
      </c>
      <c r="H408" s="2">
        <v>1.89</v>
      </c>
      <c r="I408" s="2">
        <v>0</v>
      </c>
      <c r="J408" s="2">
        <v>0</v>
      </c>
      <c r="K408" s="2">
        <v>33.72</v>
      </c>
      <c r="L408" s="2">
        <v>0</v>
      </c>
      <c r="M408" s="2">
        <v>0</v>
      </c>
      <c r="N408" s="2">
        <v>0</v>
      </c>
      <c r="O408" s="2">
        <v>4.3836000000000004</v>
      </c>
      <c r="P408" s="2">
        <v>39.993600000000001</v>
      </c>
      <c r="Q408" t="s">
        <v>8039</v>
      </c>
      <c r="R408" t="s">
        <v>8236</v>
      </c>
      <c r="S408" s="2" t="s">
        <v>8039</v>
      </c>
      <c r="T408" s="2">
        <v>0</v>
      </c>
    </row>
    <row r="409" spans="1:20" hidden="1">
      <c r="A409" t="s">
        <v>8563</v>
      </c>
      <c r="B409" t="s">
        <v>8629</v>
      </c>
      <c r="C409" t="s">
        <v>7879</v>
      </c>
      <c r="D409" t="s">
        <v>0</v>
      </c>
      <c r="E409">
        <v>23671</v>
      </c>
      <c r="F409" t="s">
        <v>1483</v>
      </c>
      <c r="G409" t="s">
        <v>1484</v>
      </c>
      <c r="H409" s="2">
        <v>0.46</v>
      </c>
      <c r="I409" s="2">
        <v>0</v>
      </c>
      <c r="J409" s="2">
        <v>0</v>
      </c>
      <c r="K409" s="2">
        <v>8.44</v>
      </c>
      <c r="L409" s="2">
        <v>0</v>
      </c>
      <c r="M409" s="2">
        <v>0</v>
      </c>
      <c r="N409" s="2">
        <v>0</v>
      </c>
      <c r="O409" s="2">
        <v>1.0972</v>
      </c>
      <c r="P409" s="2">
        <v>9.9971999999999994</v>
      </c>
      <c r="Q409" t="s">
        <v>8039</v>
      </c>
      <c r="R409" t="s">
        <v>8236</v>
      </c>
      <c r="S409" s="2" t="s">
        <v>8039</v>
      </c>
      <c r="T409" s="2">
        <v>0</v>
      </c>
    </row>
    <row r="410" spans="1:20" hidden="1">
      <c r="A410" t="s">
        <v>8563</v>
      </c>
      <c r="B410" t="s">
        <v>8629</v>
      </c>
      <c r="C410" t="s">
        <v>7879</v>
      </c>
      <c r="D410" t="s">
        <v>0</v>
      </c>
      <c r="E410">
        <v>1217342</v>
      </c>
      <c r="F410" t="s">
        <v>1526</v>
      </c>
      <c r="G410" t="s">
        <v>1527</v>
      </c>
      <c r="H410" s="2">
        <v>1.45</v>
      </c>
      <c r="I410" s="2">
        <v>0</v>
      </c>
      <c r="J410" s="2">
        <v>0</v>
      </c>
      <c r="K410" s="2">
        <v>25.27</v>
      </c>
      <c r="L410" s="2">
        <v>0</v>
      </c>
      <c r="M410" s="2">
        <v>0</v>
      </c>
      <c r="N410" s="2">
        <v>0</v>
      </c>
      <c r="O410" s="2">
        <v>3.2850999999999999</v>
      </c>
      <c r="P410" s="2">
        <v>30.005099999999999</v>
      </c>
      <c r="Q410" t="s">
        <v>8039</v>
      </c>
      <c r="R410" t="s">
        <v>8236</v>
      </c>
      <c r="S410" s="2" t="s">
        <v>8039</v>
      </c>
      <c r="T410" s="2">
        <v>0</v>
      </c>
    </row>
    <row r="411" spans="1:20" hidden="1">
      <c r="A411" t="s">
        <v>8563</v>
      </c>
      <c r="B411" t="s">
        <v>8634</v>
      </c>
      <c r="C411" t="s">
        <v>7879</v>
      </c>
      <c r="D411" t="s">
        <v>0</v>
      </c>
      <c r="E411">
        <v>9303</v>
      </c>
      <c r="F411" t="s">
        <v>1196</v>
      </c>
      <c r="G411" t="s">
        <v>1197</v>
      </c>
      <c r="H411" s="2">
        <v>0</v>
      </c>
      <c r="I411" s="2">
        <v>0</v>
      </c>
      <c r="J411" s="2">
        <v>0</v>
      </c>
      <c r="K411" s="2">
        <v>2948.9</v>
      </c>
      <c r="L411" s="2">
        <v>0</v>
      </c>
      <c r="M411" s="2">
        <v>0</v>
      </c>
      <c r="N411" s="2">
        <v>0</v>
      </c>
      <c r="O411" s="2">
        <v>383.35700000000003</v>
      </c>
      <c r="P411" s="2">
        <v>3332.2570000000001</v>
      </c>
      <c r="Q411"/>
      <c r="R411" t="s">
        <v>8236</v>
      </c>
      <c r="S411" s="2" t="s">
        <v>8227</v>
      </c>
      <c r="T411" s="2">
        <v>29.49</v>
      </c>
    </row>
    <row r="412" spans="1:20" hidden="1">
      <c r="A412" t="s">
        <v>8563</v>
      </c>
      <c r="B412" t="s">
        <v>8634</v>
      </c>
      <c r="C412" t="s">
        <v>7879</v>
      </c>
      <c r="D412" t="s">
        <v>8228</v>
      </c>
      <c r="E412">
        <v>7398</v>
      </c>
      <c r="F412" t="s">
        <v>1514</v>
      </c>
      <c r="G412" t="s">
        <v>1515</v>
      </c>
      <c r="H412" s="2">
        <v>0</v>
      </c>
      <c r="I412" s="2">
        <v>0</v>
      </c>
      <c r="J412" s="2">
        <v>0</v>
      </c>
      <c r="K412" s="2">
        <v>42.8</v>
      </c>
      <c r="L412" s="2">
        <v>0</v>
      </c>
      <c r="M412" s="2">
        <v>0</v>
      </c>
      <c r="N412" s="2">
        <v>0</v>
      </c>
      <c r="O412" s="2">
        <v>5.5640000000000001</v>
      </c>
      <c r="P412" s="2">
        <v>48.363999999999997</v>
      </c>
      <c r="Q412" t="s">
        <v>8039</v>
      </c>
      <c r="R412" t="s">
        <v>8236</v>
      </c>
      <c r="S412" s="2" t="s">
        <v>8039</v>
      </c>
      <c r="T412" s="2">
        <v>0</v>
      </c>
    </row>
    <row r="413" spans="1:20" hidden="1">
      <c r="A413" t="s">
        <v>8563</v>
      </c>
      <c r="B413" t="s">
        <v>8634</v>
      </c>
      <c r="C413" t="s">
        <v>7879</v>
      </c>
      <c r="D413" t="s">
        <v>8228</v>
      </c>
      <c r="E413">
        <v>7377</v>
      </c>
      <c r="F413" t="s">
        <v>1514</v>
      </c>
      <c r="G413" t="s">
        <v>1515</v>
      </c>
      <c r="H413" s="2">
        <v>0</v>
      </c>
      <c r="I413" s="2">
        <v>0</v>
      </c>
      <c r="J413" s="2">
        <v>0</v>
      </c>
      <c r="K413" s="2">
        <v>29.11</v>
      </c>
      <c r="L413" s="2">
        <v>0</v>
      </c>
      <c r="M413" s="2">
        <v>0</v>
      </c>
      <c r="N413" s="2">
        <v>0</v>
      </c>
      <c r="O413" s="2">
        <v>3.7843</v>
      </c>
      <c r="P413" s="2">
        <v>32.894300000000001</v>
      </c>
      <c r="Q413" t="s">
        <v>8039</v>
      </c>
      <c r="R413" t="s">
        <v>8236</v>
      </c>
      <c r="S413" s="2" t="s">
        <v>8039</v>
      </c>
      <c r="T413" s="2">
        <v>0</v>
      </c>
    </row>
    <row r="414" spans="1:20" hidden="1">
      <c r="A414" t="s">
        <v>8563</v>
      </c>
      <c r="B414" t="s">
        <v>8634</v>
      </c>
      <c r="C414" t="s">
        <v>7879</v>
      </c>
      <c r="D414" t="s">
        <v>0</v>
      </c>
      <c r="E414">
        <v>13363</v>
      </c>
      <c r="F414" t="s">
        <v>2138</v>
      </c>
      <c r="G414" t="s">
        <v>2139</v>
      </c>
      <c r="H414" s="2">
        <v>1.78</v>
      </c>
      <c r="I414" s="2">
        <v>0</v>
      </c>
      <c r="J414" s="2">
        <v>0</v>
      </c>
      <c r="K414" s="2">
        <v>32.22</v>
      </c>
      <c r="L414" s="2">
        <v>0</v>
      </c>
      <c r="M414" s="2">
        <v>0</v>
      </c>
      <c r="N414" s="2">
        <v>0</v>
      </c>
      <c r="O414" s="2">
        <v>4.1886000000000001</v>
      </c>
      <c r="P414" s="2">
        <v>38.188600000000001</v>
      </c>
      <c r="Q414" t="s">
        <v>8039</v>
      </c>
      <c r="R414" t="s">
        <v>8236</v>
      </c>
      <c r="S414" s="2" t="s">
        <v>8039</v>
      </c>
      <c r="T414" s="2">
        <v>0</v>
      </c>
    </row>
    <row r="415" spans="1:20" hidden="1">
      <c r="A415" t="s">
        <v>8563</v>
      </c>
      <c r="B415" t="s">
        <v>8634</v>
      </c>
      <c r="C415" t="s">
        <v>7879</v>
      </c>
      <c r="D415" t="s">
        <v>0</v>
      </c>
      <c r="E415">
        <v>10757</v>
      </c>
      <c r="F415" t="s">
        <v>1631</v>
      </c>
      <c r="G415" t="s">
        <v>1632</v>
      </c>
      <c r="H415" s="2">
        <v>1.86</v>
      </c>
      <c r="I415" s="2">
        <v>0</v>
      </c>
      <c r="J415" s="2">
        <v>0</v>
      </c>
      <c r="K415" s="2">
        <v>33.75</v>
      </c>
      <c r="L415" s="2">
        <v>0</v>
      </c>
      <c r="M415" s="2">
        <v>0</v>
      </c>
      <c r="N415" s="2">
        <v>0</v>
      </c>
      <c r="O415" s="2">
        <v>4.3875000000000002</v>
      </c>
      <c r="P415" s="2">
        <v>39.997500000000002</v>
      </c>
      <c r="Q415" t="s">
        <v>8039</v>
      </c>
      <c r="R415" t="s">
        <v>8236</v>
      </c>
      <c r="S415" s="2" t="s">
        <v>8039</v>
      </c>
      <c r="T415" s="2">
        <v>0</v>
      </c>
    </row>
    <row r="416" spans="1:20" hidden="1">
      <c r="A416" t="s">
        <v>8563</v>
      </c>
      <c r="B416" t="s">
        <v>8634</v>
      </c>
      <c r="C416" t="s">
        <v>7879</v>
      </c>
      <c r="D416" t="s">
        <v>0</v>
      </c>
      <c r="E416">
        <v>17806</v>
      </c>
      <c r="F416" t="s">
        <v>6474</v>
      </c>
      <c r="G416" t="s">
        <v>6475</v>
      </c>
      <c r="H416" s="2">
        <v>0.97</v>
      </c>
      <c r="I416" s="2">
        <v>0</v>
      </c>
      <c r="J416" s="2">
        <v>0</v>
      </c>
      <c r="K416" s="2">
        <v>16.84</v>
      </c>
      <c r="L416" s="2">
        <v>0</v>
      </c>
      <c r="M416" s="2">
        <v>0</v>
      </c>
      <c r="N416" s="2">
        <v>0</v>
      </c>
      <c r="O416" s="2">
        <v>2.1892</v>
      </c>
      <c r="P416" s="2">
        <v>19.999199999999998</v>
      </c>
      <c r="Q416" t="s">
        <v>8039</v>
      </c>
      <c r="R416" t="s">
        <v>8236</v>
      </c>
      <c r="S416" s="2" t="s">
        <v>8039</v>
      </c>
      <c r="T416" s="2">
        <v>0</v>
      </c>
    </row>
    <row r="417" spans="1:20" hidden="1">
      <c r="A417" t="s">
        <v>8563</v>
      </c>
      <c r="B417" t="s">
        <v>8635</v>
      </c>
      <c r="C417" t="s">
        <v>7879</v>
      </c>
      <c r="D417" t="s">
        <v>0</v>
      </c>
      <c r="E417">
        <v>51844</v>
      </c>
      <c r="F417" t="s">
        <v>1659</v>
      </c>
      <c r="G417" t="s">
        <v>1660</v>
      </c>
      <c r="H417" s="2">
        <v>1.45</v>
      </c>
      <c r="I417" s="2">
        <v>0</v>
      </c>
      <c r="J417" s="2">
        <v>0</v>
      </c>
      <c r="K417" s="2">
        <v>25.27</v>
      </c>
      <c r="L417" s="2">
        <v>0</v>
      </c>
      <c r="M417" s="2">
        <v>0</v>
      </c>
      <c r="N417" s="2">
        <v>0</v>
      </c>
      <c r="O417" s="2">
        <v>3.2850999999999999</v>
      </c>
      <c r="P417" s="2">
        <v>30.005099999999999</v>
      </c>
      <c r="Q417" t="s">
        <v>8039</v>
      </c>
      <c r="R417" t="s">
        <v>8236</v>
      </c>
      <c r="S417" s="2" t="s">
        <v>8039</v>
      </c>
      <c r="T417" s="2">
        <v>0</v>
      </c>
    </row>
    <row r="418" spans="1:20" hidden="1">
      <c r="A418" t="s">
        <v>8563</v>
      </c>
      <c r="B418" t="s">
        <v>8635</v>
      </c>
      <c r="C418" t="s">
        <v>7879</v>
      </c>
      <c r="D418" t="s">
        <v>0</v>
      </c>
      <c r="E418">
        <v>9283</v>
      </c>
      <c r="F418" t="s">
        <v>1196</v>
      </c>
      <c r="G418" t="s">
        <v>1197</v>
      </c>
      <c r="H418" s="2">
        <v>0</v>
      </c>
      <c r="I418" s="2">
        <v>0</v>
      </c>
      <c r="J418" s="2">
        <v>0</v>
      </c>
      <c r="K418" s="2">
        <v>7323</v>
      </c>
      <c r="L418" s="2">
        <v>0</v>
      </c>
      <c r="M418" s="2">
        <v>0</v>
      </c>
      <c r="N418" s="2">
        <v>0</v>
      </c>
      <c r="O418" s="2">
        <v>951.99</v>
      </c>
      <c r="P418" s="2">
        <v>8274.99</v>
      </c>
      <c r="Q418"/>
      <c r="R418" t="s">
        <v>8236</v>
      </c>
      <c r="S418" s="2" t="s">
        <v>8227</v>
      </c>
      <c r="T418" s="2">
        <v>73.23</v>
      </c>
    </row>
    <row r="419" spans="1:20" hidden="1">
      <c r="A419" t="s">
        <v>8563</v>
      </c>
      <c r="B419" t="s">
        <v>8635</v>
      </c>
      <c r="C419" t="s">
        <v>7879</v>
      </c>
      <c r="D419" t="s">
        <v>0</v>
      </c>
      <c r="E419">
        <v>5537</v>
      </c>
      <c r="F419" t="s">
        <v>253</v>
      </c>
      <c r="G419" t="s">
        <v>254</v>
      </c>
      <c r="H419" s="2">
        <v>0</v>
      </c>
      <c r="I419" s="2">
        <v>0</v>
      </c>
      <c r="J419" s="2">
        <v>0</v>
      </c>
      <c r="K419" s="2">
        <v>1663.6</v>
      </c>
      <c r="L419" s="2">
        <v>0</v>
      </c>
      <c r="M419" s="2">
        <v>0</v>
      </c>
      <c r="N419" s="2">
        <v>0</v>
      </c>
      <c r="O419" s="2">
        <v>216.268</v>
      </c>
      <c r="P419" s="2">
        <v>1879.8679999999999</v>
      </c>
      <c r="Q419" t="s">
        <v>8039</v>
      </c>
      <c r="R419" t="s">
        <v>8236</v>
      </c>
      <c r="S419" s="2" t="s">
        <v>8227</v>
      </c>
      <c r="T419" s="2">
        <v>16.64</v>
      </c>
    </row>
    <row r="420" spans="1:20" hidden="1">
      <c r="A420" t="s">
        <v>8563</v>
      </c>
      <c r="B420" t="s">
        <v>8635</v>
      </c>
      <c r="C420" t="s">
        <v>7879</v>
      </c>
      <c r="D420" t="s">
        <v>0</v>
      </c>
      <c r="E420">
        <v>6839</v>
      </c>
      <c r="F420" t="s">
        <v>1666</v>
      </c>
      <c r="G420" t="s">
        <v>1667</v>
      </c>
      <c r="H420" s="2">
        <v>1.39</v>
      </c>
      <c r="I420" s="2">
        <v>0</v>
      </c>
      <c r="J420" s="2">
        <v>0</v>
      </c>
      <c r="K420" s="2">
        <v>25.32</v>
      </c>
      <c r="L420" s="2">
        <v>0</v>
      </c>
      <c r="M420" s="2">
        <v>0</v>
      </c>
      <c r="N420" s="2">
        <v>0</v>
      </c>
      <c r="O420" s="2">
        <v>3.2916000000000003</v>
      </c>
      <c r="P420" s="2">
        <v>30.0016</v>
      </c>
      <c r="Q420" t="s">
        <v>8039</v>
      </c>
      <c r="R420" t="s">
        <v>8236</v>
      </c>
      <c r="S420" s="2" t="s">
        <v>8039</v>
      </c>
      <c r="T420" s="2">
        <v>0</v>
      </c>
    </row>
    <row r="421" spans="1:20" hidden="1">
      <c r="A421" t="s">
        <v>8563</v>
      </c>
      <c r="B421" t="s">
        <v>8650</v>
      </c>
      <c r="C421" t="s">
        <v>7879</v>
      </c>
      <c r="D421" t="s">
        <v>0</v>
      </c>
      <c r="E421">
        <v>3171</v>
      </c>
      <c r="F421" t="s">
        <v>1483</v>
      </c>
      <c r="G421" t="s">
        <v>1484</v>
      </c>
      <c r="H421" s="2">
        <v>1.86</v>
      </c>
      <c r="I421" s="2">
        <v>0</v>
      </c>
      <c r="J421" s="2">
        <v>0</v>
      </c>
      <c r="K421" s="2">
        <v>33.76</v>
      </c>
      <c r="L421" s="2">
        <v>0</v>
      </c>
      <c r="M421" s="2">
        <v>0</v>
      </c>
      <c r="N421" s="2">
        <v>0</v>
      </c>
      <c r="O421" s="2">
        <v>4.3887999999999998</v>
      </c>
      <c r="P421" s="2">
        <v>40.008799999999994</v>
      </c>
      <c r="Q421" t="s">
        <v>8039</v>
      </c>
      <c r="R421" t="s">
        <v>8236</v>
      </c>
      <c r="S421" s="2" t="s">
        <v>8039</v>
      </c>
      <c r="T421" s="2">
        <v>0</v>
      </c>
    </row>
    <row r="422" spans="1:20" hidden="1">
      <c r="A422" t="s">
        <v>8563</v>
      </c>
      <c r="B422" t="s">
        <v>8650</v>
      </c>
      <c r="C422" t="s">
        <v>7879</v>
      </c>
      <c r="D422" t="s">
        <v>0</v>
      </c>
      <c r="E422">
        <v>143</v>
      </c>
      <c r="F422" t="s">
        <v>1519</v>
      </c>
      <c r="G422" t="s">
        <v>7978</v>
      </c>
      <c r="H422" s="2">
        <v>0</v>
      </c>
      <c r="I422" s="2">
        <v>0</v>
      </c>
      <c r="J422" s="2">
        <v>0</v>
      </c>
      <c r="K422" s="2">
        <v>1772</v>
      </c>
      <c r="L422" s="2">
        <v>0</v>
      </c>
      <c r="M422" s="2">
        <v>0</v>
      </c>
      <c r="N422" s="2">
        <v>0</v>
      </c>
      <c r="O422" s="2">
        <v>230.36</v>
      </c>
      <c r="P422" s="2">
        <v>2002.3600000000001</v>
      </c>
      <c r="Q422" t="s">
        <v>8039</v>
      </c>
      <c r="R422" t="s">
        <v>8236</v>
      </c>
      <c r="S422" s="2" t="s">
        <v>8039</v>
      </c>
      <c r="T422" s="2">
        <v>0</v>
      </c>
    </row>
    <row r="423" spans="1:20" hidden="1">
      <c r="A423" t="s">
        <v>8563</v>
      </c>
      <c r="B423" t="s">
        <v>8650</v>
      </c>
      <c r="C423" t="s">
        <v>7879</v>
      </c>
      <c r="D423" t="s">
        <v>0</v>
      </c>
      <c r="E423">
        <v>182643</v>
      </c>
      <c r="F423" t="s">
        <v>1579</v>
      </c>
      <c r="G423" t="s">
        <v>1580</v>
      </c>
      <c r="H423" s="2">
        <v>0</v>
      </c>
      <c r="I423" s="2">
        <v>0</v>
      </c>
      <c r="J423" s="2">
        <v>0</v>
      </c>
      <c r="K423" s="2">
        <v>526</v>
      </c>
      <c r="L423" s="2">
        <v>0</v>
      </c>
      <c r="M423" s="2">
        <v>0</v>
      </c>
      <c r="N423" s="2">
        <v>0</v>
      </c>
      <c r="O423" s="2">
        <v>68.38</v>
      </c>
      <c r="P423" s="2">
        <v>594.38</v>
      </c>
      <c r="Q423" t="s">
        <v>8039</v>
      </c>
      <c r="R423" t="s">
        <v>8236</v>
      </c>
      <c r="S423" s="2" t="s">
        <v>8252</v>
      </c>
      <c r="T423" s="2">
        <v>5.26</v>
      </c>
    </row>
    <row r="424" spans="1:20" hidden="1">
      <c r="A424" t="s">
        <v>8563</v>
      </c>
      <c r="B424" t="s">
        <v>8650</v>
      </c>
      <c r="C424" t="s">
        <v>7879</v>
      </c>
      <c r="D424" t="s">
        <v>0</v>
      </c>
      <c r="E424">
        <v>7121235</v>
      </c>
      <c r="F424" t="s">
        <v>1566</v>
      </c>
      <c r="G424" t="s">
        <v>1567</v>
      </c>
      <c r="H424" s="2">
        <v>0</v>
      </c>
      <c r="I424" s="2">
        <v>0</v>
      </c>
      <c r="J424" s="2">
        <v>0</v>
      </c>
      <c r="K424" s="2">
        <v>19.73</v>
      </c>
      <c r="L424" s="2">
        <v>0</v>
      </c>
      <c r="M424" s="2">
        <v>0</v>
      </c>
      <c r="N424" s="2">
        <v>0</v>
      </c>
      <c r="O424" s="2">
        <v>2.5649000000000002</v>
      </c>
      <c r="P424" s="2">
        <v>22.294900000000002</v>
      </c>
      <c r="Q424" t="s">
        <v>8039</v>
      </c>
      <c r="R424" t="s">
        <v>8236</v>
      </c>
      <c r="S424" s="2" t="s">
        <v>8039</v>
      </c>
      <c r="T424" s="2">
        <v>0</v>
      </c>
    </row>
    <row r="425" spans="1:20" hidden="1">
      <c r="A425" t="s">
        <v>8563</v>
      </c>
      <c r="B425" t="s">
        <v>8650</v>
      </c>
      <c r="C425" t="s">
        <v>7879</v>
      </c>
      <c r="D425" t="s">
        <v>0</v>
      </c>
      <c r="E425">
        <v>1216388</v>
      </c>
      <c r="F425" t="s">
        <v>1526</v>
      </c>
      <c r="G425" t="s">
        <v>1527</v>
      </c>
      <c r="H425" s="2">
        <v>0.97</v>
      </c>
      <c r="I425" s="2">
        <v>0</v>
      </c>
      <c r="J425" s="2">
        <v>0</v>
      </c>
      <c r="K425" s="2">
        <v>16.84</v>
      </c>
      <c r="L425" s="2">
        <v>0</v>
      </c>
      <c r="M425" s="2">
        <v>0</v>
      </c>
      <c r="N425" s="2">
        <v>0</v>
      </c>
      <c r="O425" s="2">
        <v>2.1892</v>
      </c>
      <c r="P425" s="2">
        <v>19.999199999999998</v>
      </c>
      <c r="Q425" t="s">
        <v>8039</v>
      </c>
      <c r="R425" t="s">
        <v>8236</v>
      </c>
      <c r="S425" s="2" t="s">
        <v>8039</v>
      </c>
      <c r="T425" s="2">
        <v>0</v>
      </c>
    </row>
    <row r="426" spans="1:20" hidden="1">
      <c r="A426" t="s">
        <v>8563</v>
      </c>
      <c r="B426" t="s">
        <v>8650</v>
      </c>
      <c r="C426" t="s">
        <v>7879</v>
      </c>
      <c r="D426" t="s">
        <v>0</v>
      </c>
      <c r="E426">
        <v>4598</v>
      </c>
      <c r="F426" t="s">
        <v>7873</v>
      </c>
      <c r="G426" t="s">
        <v>7874</v>
      </c>
      <c r="H426" s="2">
        <v>0</v>
      </c>
      <c r="I426" s="2">
        <v>0</v>
      </c>
      <c r="J426" s="2">
        <v>0</v>
      </c>
      <c r="K426" s="2">
        <v>55.31</v>
      </c>
      <c r="L426" s="2">
        <v>0</v>
      </c>
      <c r="M426" s="2">
        <v>0</v>
      </c>
      <c r="N426" s="2">
        <v>0</v>
      </c>
      <c r="O426" s="2">
        <v>7.1903000000000006</v>
      </c>
      <c r="P426" s="2">
        <v>62.500300000000003</v>
      </c>
      <c r="Q426" t="s">
        <v>8039</v>
      </c>
      <c r="R426" t="s">
        <v>8236</v>
      </c>
      <c r="S426" s="2" t="s">
        <v>8039</v>
      </c>
      <c r="T426" s="2">
        <v>0</v>
      </c>
    </row>
    <row r="427" spans="1:20" hidden="1">
      <c r="A427" t="s">
        <v>8563</v>
      </c>
      <c r="B427" t="s">
        <v>8639</v>
      </c>
      <c r="C427" t="s">
        <v>7879</v>
      </c>
      <c r="D427" t="s">
        <v>0</v>
      </c>
      <c r="E427">
        <v>2507</v>
      </c>
      <c r="F427" t="s">
        <v>1699</v>
      </c>
      <c r="G427" t="s">
        <v>1700</v>
      </c>
      <c r="H427" s="2">
        <v>0</v>
      </c>
      <c r="I427" s="2">
        <v>0</v>
      </c>
      <c r="J427" s="2">
        <v>0</v>
      </c>
      <c r="K427" s="2">
        <v>152.21</v>
      </c>
      <c r="L427" s="2">
        <v>0</v>
      </c>
      <c r="M427" s="2">
        <v>0</v>
      </c>
      <c r="N427" s="2">
        <v>0</v>
      </c>
      <c r="O427" s="2">
        <v>19.787300000000002</v>
      </c>
      <c r="P427" s="2">
        <v>171.9973</v>
      </c>
      <c r="Q427" t="s">
        <v>8039</v>
      </c>
      <c r="R427" t="s">
        <v>8236</v>
      </c>
      <c r="S427" s="2" t="s">
        <v>8039</v>
      </c>
      <c r="T427" s="2">
        <v>0</v>
      </c>
    </row>
    <row r="428" spans="1:20" hidden="1">
      <c r="A428" t="s">
        <v>8563</v>
      </c>
      <c r="B428" t="s">
        <v>8639</v>
      </c>
      <c r="C428" t="s">
        <v>7879</v>
      </c>
      <c r="D428" t="s">
        <v>0</v>
      </c>
      <c r="E428">
        <v>24203</v>
      </c>
      <c r="F428" t="s">
        <v>1611</v>
      </c>
      <c r="G428" t="s">
        <v>1612</v>
      </c>
      <c r="H428" s="2">
        <v>1.27</v>
      </c>
      <c r="I428" s="2">
        <v>0</v>
      </c>
      <c r="J428" s="2">
        <v>0</v>
      </c>
      <c r="K428" s="2">
        <v>22.77</v>
      </c>
      <c r="L428" s="2">
        <v>0</v>
      </c>
      <c r="M428" s="2">
        <v>0</v>
      </c>
      <c r="N428" s="2">
        <v>0</v>
      </c>
      <c r="O428" s="2">
        <v>2.9601000000000002</v>
      </c>
      <c r="P428" s="2">
        <v>27.0001</v>
      </c>
      <c r="Q428" t="s">
        <v>8039</v>
      </c>
      <c r="R428" t="s">
        <v>8236</v>
      </c>
      <c r="S428" s="2" t="s">
        <v>8039</v>
      </c>
      <c r="T428" s="2">
        <v>0</v>
      </c>
    </row>
    <row r="429" spans="1:20" hidden="1">
      <c r="A429" t="s">
        <v>8563</v>
      </c>
      <c r="B429" t="s">
        <v>8639</v>
      </c>
      <c r="C429" t="s">
        <v>7879</v>
      </c>
      <c r="D429" t="s">
        <v>0</v>
      </c>
      <c r="E429">
        <v>5781</v>
      </c>
      <c r="F429" t="s">
        <v>1522</v>
      </c>
      <c r="G429" t="s">
        <v>1523</v>
      </c>
      <c r="H429" s="2">
        <v>0</v>
      </c>
      <c r="I429" s="2">
        <v>0</v>
      </c>
      <c r="J429" s="2">
        <v>0</v>
      </c>
      <c r="K429" s="2">
        <v>199.25</v>
      </c>
      <c r="L429" s="2">
        <v>0</v>
      </c>
      <c r="M429" s="2">
        <v>0</v>
      </c>
      <c r="N429" s="2">
        <v>0</v>
      </c>
      <c r="O429" s="2">
        <v>25.9025</v>
      </c>
      <c r="P429" s="2">
        <v>225.1525</v>
      </c>
      <c r="Q429" t="s">
        <v>8039</v>
      </c>
      <c r="R429" t="s">
        <v>8236</v>
      </c>
      <c r="S429" s="2" t="s">
        <v>8039</v>
      </c>
      <c r="T429" s="2">
        <v>0</v>
      </c>
    </row>
    <row r="430" spans="1:20" hidden="1">
      <c r="A430" t="s">
        <v>8563</v>
      </c>
      <c r="B430" t="s">
        <v>8648</v>
      </c>
      <c r="C430" t="s">
        <v>7879</v>
      </c>
      <c r="D430" t="s">
        <v>0</v>
      </c>
      <c r="E430">
        <v>40287</v>
      </c>
      <c r="F430" t="s">
        <v>1575</v>
      </c>
      <c r="G430" t="s">
        <v>1576</v>
      </c>
      <c r="H430" s="2">
        <v>1.45</v>
      </c>
      <c r="I430" s="2">
        <v>0</v>
      </c>
      <c r="J430" s="2">
        <v>0</v>
      </c>
      <c r="K430" s="2">
        <v>25.27</v>
      </c>
      <c r="L430" s="2">
        <v>0</v>
      </c>
      <c r="M430" s="2">
        <v>0</v>
      </c>
      <c r="N430" s="2">
        <v>0</v>
      </c>
      <c r="O430" s="2">
        <v>3.2850999999999999</v>
      </c>
      <c r="P430" s="2">
        <v>30.005099999999999</v>
      </c>
      <c r="Q430" t="s">
        <v>8039</v>
      </c>
      <c r="R430" t="s">
        <v>8236</v>
      </c>
      <c r="S430" s="2" t="s">
        <v>8039</v>
      </c>
      <c r="T430" s="2">
        <v>0</v>
      </c>
    </row>
    <row r="431" spans="1:20" hidden="1">
      <c r="A431" t="s">
        <v>8563</v>
      </c>
      <c r="B431" t="s">
        <v>8648</v>
      </c>
      <c r="C431" t="s">
        <v>7879</v>
      </c>
      <c r="D431" t="s">
        <v>0</v>
      </c>
      <c r="E431">
        <v>9979</v>
      </c>
      <c r="F431" t="s">
        <v>1627</v>
      </c>
      <c r="G431" t="s">
        <v>1628</v>
      </c>
      <c r="H431" s="2">
        <v>1.88</v>
      </c>
      <c r="I431" s="2">
        <v>0</v>
      </c>
      <c r="J431" s="2">
        <v>0</v>
      </c>
      <c r="K431" s="2">
        <v>33.74</v>
      </c>
      <c r="L431" s="2">
        <v>0</v>
      </c>
      <c r="M431" s="2">
        <v>0</v>
      </c>
      <c r="N431" s="2">
        <v>0</v>
      </c>
      <c r="O431" s="2">
        <v>4.3862000000000005</v>
      </c>
      <c r="P431" s="2">
        <v>40.006200000000007</v>
      </c>
      <c r="Q431" t="s">
        <v>8039</v>
      </c>
      <c r="R431" t="s">
        <v>8236</v>
      </c>
      <c r="S431" s="2" t="s">
        <v>8039</v>
      </c>
      <c r="T431" s="2">
        <v>0</v>
      </c>
    </row>
    <row r="432" spans="1:20" hidden="1">
      <c r="A432" t="s">
        <v>8563</v>
      </c>
      <c r="B432" t="s">
        <v>8640</v>
      </c>
      <c r="C432" t="s">
        <v>7879</v>
      </c>
      <c r="D432" t="s">
        <v>0</v>
      </c>
      <c r="E432">
        <v>5247</v>
      </c>
      <c r="F432" t="s">
        <v>1483</v>
      </c>
      <c r="G432" t="s">
        <v>1484</v>
      </c>
      <c r="H432" s="2">
        <v>0.93</v>
      </c>
      <c r="I432" s="2">
        <v>0</v>
      </c>
      <c r="J432" s="2">
        <v>0</v>
      </c>
      <c r="K432" s="2">
        <v>16.88</v>
      </c>
      <c r="L432" s="2">
        <v>0</v>
      </c>
      <c r="M432" s="2">
        <v>0</v>
      </c>
      <c r="N432" s="2">
        <v>0</v>
      </c>
      <c r="O432" s="2">
        <v>2.1943999999999999</v>
      </c>
      <c r="P432" s="2">
        <v>20.004399999999997</v>
      </c>
      <c r="Q432" t="s">
        <v>8039</v>
      </c>
      <c r="R432" t="s">
        <v>8236</v>
      </c>
      <c r="S432" s="2" t="s">
        <v>8039</v>
      </c>
      <c r="T432" s="2">
        <v>0</v>
      </c>
    </row>
    <row r="433" spans="1:20" hidden="1">
      <c r="A433" t="s">
        <v>8563</v>
      </c>
      <c r="B433" t="s">
        <v>8640</v>
      </c>
      <c r="C433" t="s">
        <v>7879</v>
      </c>
      <c r="D433" t="s">
        <v>0</v>
      </c>
      <c r="E433">
        <v>2107964</v>
      </c>
      <c r="F433" t="s">
        <v>1496</v>
      </c>
      <c r="G433" t="s">
        <v>1497</v>
      </c>
      <c r="H433" s="2">
        <v>0.98</v>
      </c>
      <c r="I433" s="2">
        <v>0</v>
      </c>
      <c r="J433" s="2">
        <v>0</v>
      </c>
      <c r="K433" s="2">
        <v>16.84</v>
      </c>
      <c r="L433" s="2">
        <v>0</v>
      </c>
      <c r="M433" s="2">
        <v>0</v>
      </c>
      <c r="N433" s="2">
        <v>0</v>
      </c>
      <c r="O433" s="2">
        <v>2.1892</v>
      </c>
      <c r="P433" s="2">
        <v>20.0092</v>
      </c>
      <c r="Q433" t="s">
        <v>8039</v>
      </c>
      <c r="R433" t="s">
        <v>8236</v>
      </c>
      <c r="S433" s="2" t="s">
        <v>8039</v>
      </c>
      <c r="T433" s="2">
        <v>0</v>
      </c>
    </row>
    <row r="434" spans="1:20" hidden="1">
      <c r="A434" t="s">
        <v>8563</v>
      </c>
      <c r="B434" t="s">
        <v>8640</v>
      </c>
      <c r="C434" t="s">
        <v>7879</v>
      </c>
      <c r="D434" t="s">
        <v>0</v>
      </c>
      <c r="E434">
        <v>9201</v>
      </c>
      <c r="F434" t="s">
        <v>1196</v>
      </c>
      <c r="G434" t="s">
        <v>1197</v>
      </c>
      <c r="H434" s="2">
        <v>0</v>
      </c>
      <c r="I434" s="2">
        <v>0</v>
      </c>
      <c r="J434" s="2">
        <v>0</v>
      </c>
      <c r="K434" s="2">
        <v>11350.9</v>
      </c>
      <c r="L434" s="2">
        <v>0</v>
      </c>
      <c r="M434" s="2">
        <v>0</v>
      </c>
      <c r="N434" s="2">
        <v>0</v>
      </c>
      <c r="O434" s="2">
        <v>1475.617</v>
      </c>
      <c r="P434" s="2">
        <v>12826.517</v>
      </c>
      <c r="Q434"/>
      <c r="R434" t="s">
        <v>8236</v>
      </c>
      <c r="S434" s="2" t="s">
        <v>8227</v>
      </c>
      <c r="T434" s="2">
        <v>113.52</v>
      </c>
    </row>
    <row r="435" spans="1:20" hidden="1">
      <c r="A435" t="s">
        <v>8563</v>
      </c>
      <c r="B435" t="s">
        <v>8640</v>
      </c>
      <c r="C435" t="s">
        <v>7879</v>
      </c>
      <c r="D435" t="s">
        <v>0</v>
      </c>
      <c r="E435">
        <v>9202</v>
      </c>
      <c r="F435" t="s">
        <v>1196</v>
      </c>
      <c r="G435" t="s">
        <v>1197</v>
      </c>
      <c r="H435" s="2">
        <v>0</v>
      </c>
      <c r="I435" s="2">
        <v>0</v>
      </c>
      <c r="J435" s="2">
        <v>0</v>
      </c>
      <c r="K435" s="2">
        <v>1368</v>
      </c>
      <c r="L435" s="2">
        <v>0</v>
      </c>
      <c r="M435" s="2">
        <v>0</v>
      </c>
      <c r="N435" s="2">
        <v>0</v>
      </c>
      <c r="O435" s="2">
        <v>177.84</v>
      </c>
      <c r="P435" s="2">
        <v>1545.84</v>
      </c>
      <c r="Q435"/>
      <c r="R435" t="s">
        <v>8236</v>
      </c>
      <c r="S435" s="2" t="s">
        <v>8227</v>
      </c>
      <c r="T435" s="2">
        <v>13.68</v>
      </c>
    </row>
    <row r="436" spans="1:20" hidden="1">
      <c r="A436" t="s">
        <v>8563</v>
      </c>
      <c r="B436" t="s">
        <v>8640</v>
      </c>
      <c r="C436" t="s">
        <v>7879</v>
      </c>
      <c r="D436" t="s">
        <v>0</v>
      </c>
      <c r="E436">
        <v>1754</v>
      </c>
      <c r="F436" t="s">
        <v>1657</v>
      </c>
      <c r="G436" t="s">
        <v>1658</v>
      </c>
      <c r="H436" s="2">
        <v>0</v>
      </c>
      <c r="I436" s="2">
        <v>0</v>
      </c>
      <c r="J436" s="2">
        <v>0</v>
      </c>
      <c r="K436" s="2">
        <v>294.87</v>
      </c>
      <c r="L436" s="2">
        <v>0</v>
      </c>
      <c r="M436" s="2">
        <v>0</v>
      </c>
      <c r="N436" s="2">
        <v>0</v>
      </c>
      <c r="O436" s="2">
        <v>38.333100000000002</v>
      </c>
      <c r="P436" s="2">
        <v>333.20310000000001</v>
      </c>
      <c r="Q436" t="s">
        <v>8039</v>
      </c>
      <c r="R436" t="s">
        <v>8236</v>
      </c>
      <c r="S436" s="2" t="s">
        <v>8039</v>
      </c>
      <c r="T436" s="2">
        <v>0</v>
      </c>
    </row>
    <row r="437" spans="1:20" hidden="1">
      <c r="A437" t="s">
        <v>8563</v>
      </c>
      <c r="B437" t="s">
        <v>8641</v>
      </c>
      <c r="C437" t="s">
        <v>7879</v>
      </c>
      <c r="D437" t="s">
        <v>0</v>
      </c>
      <c r="E437">
        <v>16502</v>
      </c>
      <c r="F437" t="s">
        <v>7889</v>
      </c>
      <c r="G437" t="s">
        <v>7890</v>
      </c>
      <c r="H437" s="2">
        <v>1.45</v>
      </c>
      <c r="I437" s="2">
        <v>0</v>
      </c>
      <c r="J437" s="2">
        <v>0</v>
      </c>
      <c r="K437" s="2">
        <v>25.27</v>
      </c>
      <c r="L437" s="2">
        <v>0</v>
      </c>
      <c r="M437" s="2">
        <v>0</v>
      </c>
      <c r="N437" s="2">
        <v>0</v>
      </c>
      <c r="O437" s="2">
        <v>3.2850999999999999</v>
      </c>
      <c r="P437" s="2">
        <v>30.005099999999999</v>
      </c>
      <c r="Q437" t="s">
        <v>8039</v>
      </c>
      <c r="R437" t="s">
        <v>8236</v>
      </c>
      <c r="S437" s="2" t="s">
        <v>8039</v>
      </c>
      <c r="T437" s="2">
        <v>0</v>
      </c>
    </row>
    <row r="438" spans="1:20" hidden="1">
      <c r="A438" t="s">
        <v>8563</v>
      </c>
      <c r="B438" t="s">
        <v>8641</v>
      </c>
      <c r="C438" t="s">
        <v>7879</v>
      </c>
      <c r="D438" t="s">
        <v>0</v>
      </c>
      <c r="E438">
        <v>1284</v>
      </c>
      <c r="F438" t="s">
        <v>2478</v>
      </c>
      <c r="G438" t="s">
        <v>2479</v>
      </c>
      <c r="H438" s="2">
        <v>0</v>
      </c>
      <c r="I438" s="2">
        <v>0</v>
      </c>
      <c r="J438" s="2">
        <v>0</v>
      </c>
      <c r="K438" s="2">
        <v>3982.3</v>
      </c>
      <c r="L438" s="2">
        <v>0</v>
      </c>
      <c r="M438" s="2">
        <v>0</v>
      </c>
      <c r="N438" s="2">
        <v>0</v>
      </c>
      <c r="O438" s="2">
        <v>517.69900000000007</v>
      </c>
      <c r="P438" s="2">
        <v>4499.9989999999998</v>
      </c>
      <c r="Q438" t="s">
        <v>8039</v>
      </c>
      <c r="R438" t="s">
        <v>8236</v>
      </c>
      <c r="S438" s="2" t="s">
        <v>8039</v>
      </c>
      <c r="T438" s="2">
        <v>0</v>
      </c>
    </row>
    <row r="439" spans="1:20" hidden="1">
      <c r="A439" t="s">
        <v>8563</v>
      </c>
      <c r="B439" t="s">
        <v>8641</v>
      </c>
      <c r="C439" t="s">
        <v>7879</v>
      </c>
      <c r="D439" t="s">
        <v>0</v>
      </c>
      <c r="E439">
        <v>66886</v>
      </c>
      <c r="F439" t="s">
        <v>1481</v>
      </c>
      <c r="G439" t="s">
        <v>1482</v>
      </c>
      <c r="H439" s="2">
        <v>0</v>
      </c>
      <c r="I439" s="2">
        <v>0</v>
      </c>
      <c r="J439" s="2">
        <v>0</v>
      </c>
      <c r="K439" s="2">
        <v>40.19</v>
      </c>
      <c r="L439" s="2">
        <v>0</v>
      </c>
      <c r="M439" s="2">
        <v>0</v>
      </c>
      <c r="N439" s="2">
        <v>0</v>
      </c>
      <c r="O439" s="2">
        <v>5.2246999999999995</v>
      </c>
      <c r="P439" s="2">
        <v>45.414699999999996</v>
      </c>
      <c r="Q439" t="s">
        <v>8039</v>
      </c>
      <c r="R439" t="s">
        <v>8236</v>
      </c>
      <c r="S439" s="2" t="s">
        <v>8039</v>
      </c>
      <c r="T439" s="2">
        <v>0</v>
      </c>
    </row>
    <row r="440" spans="1:20" hidden="1">
      <c r="A440" t="s">
        <v>8563</v>
      </c>
      <c r="B440" t="s">
        <v>8641</v>
      </c>
      <c r="C440" t="s">
        <v>7879</v>
      </c>
      <c r="D440" t="s">
        <v>0</v>
      </c>
      <c r="E440">
        <v>1453534</v>
      </c>
      <c r="F440" t="s">
        <v>1571</v>
      </c>
      <c r="G440" t="s">
        <v>1572</v>
      </c>
      <c r="H440" s="2">
        <v>0</v>
      </c>
      <c r="I440" s="2">
        <v>0</v>
      </c>
      <c r="J440" s="2">
        <v>0</v>
      </c>
      <c r="K440" s="2">
        <v>789.8</v>
      </c>
      <c r="L440" s="2">
        <v>0</v>
      </c>
      <c r="M440" s="2">
        <v>0</v>
      </c>
      <c r="N440" s="2">
        <v>0</v>
      </c>
      <c r="O440" s="2">
        <v>102.67399999999999</v>
      </c>
      <c r="P440" s="2">
        <v>892.47399999999993</v>
      </c>
      <c r="Q440" t="s">
        <v>8039</v>
      </c>
      <c r="R440" t="s">
        <v>8236</v>
      </c>
      <c r="S440" s="2" t="s">
        <v>8251</v>
      </c>
      <c r="T440" s="2">
        <v>7.9</v>
      </c>
    </row>
    <row r="441" spans="1:20" hidden="1">
      <c r="A441" t="s">
        <v>8563</v>
      </c>
      <c r="B441" t="s">
        <v>8514</v>
      </c>
      <c r="C441" t="s">
        <v>7879</v>
      </c>
      <c r="D441" t="s">
        <v>0</v>
      </c>
      <c r="E441" s="101">
        <v>144</v>
      </c>
      <c r="F441" t="s">
        <v>1519</v>
      </c>
      <c r="G441" t="s">
        <v>7978</v>
      </c>
      <c r="H441" s="2">
        <v>0</v>
      </c>
      <c r="I441" s="2">
        <v>0</v>
      </c>
      <c r="J441" s="2">
        <v>0</v>
      </c>
      <c r="K441" s="2">
        <v>555</v>
      </c>
      <c r="L441" s="2">
        <v>0</v>
      </c>
      <c r="M441" s="2">
        <v>0</v>
      </c>
      <c r="N441" s="2">
        <v>0</v>
      </c>
      <c r="O441" s="2">
        <v>72.150000000000006</v>
      </c>
      <c r="P441" s="2">
        <v>627.15</v>
      </c>
      <c r="Q441" t="s">
        <v>8039</v>
      </c>
      <c r="R441" t="s">
        <v>8236</v>
      </c>
      <c r="S441" s="2" t="s">
        <v>8039</v>
      </c>
      <c r="T441" s="2">
        <v>0</v>
      </c>
    </row>
    <row r="442" spans="1:20" hidden="1">
      <c r="A442" t="s">
        <v>8563</v>
      </c>
      <c r="B442" t="s">
        <v>8514</v>
      </c>
      <c r="C442" t="s">
        <v>7879</v>
      </c>
      <c r="D442" t="s">
        <v>0</v>
      </c>
      <c r="E442">
        <v>8103</v>
      </c>
      <c r="F442" t="s">
        <v>1503</v>
      </c>
      <c r="G442" t="s">
        <v>1504</v>
      </c>
      <c r="H442" s="2">
        <v>0</v>
      </c>
      <c r="I442" s="2">
        <v>0</v>
      </c>
      <c r="J442" s="2">
        <v>0</v>
      </c>
      <c r="K442" s="2">
        <v>1771.89</v>
      </c>
      <c r="L442" s="2">
        <v>0</v>
      </c>
      <c r="M442" s="2">
        <v>0</v>
      </c>
      <c r="N442" s="2">
        <v>0</v>
      </c>
      <c r="O442" s="2">
        <v>230.34570000000002</v>
      </c>
      <c r="P442" s="2">
        <v>2002.2357000000002</v>
      </c>
      <c r="Q442" t="s">
        <v>8039</v>
      </c>
      <c r="R442" t="s">
        <v>8236</v>
      </c>
      <c r="S442" s="2" t="s">
        <v>8039</v>
      </c>
      <c r="T442" s="2">
        <v>0</v>
      </c>
    </row>
    <row r="443" spans="1:20" hidden="1">
      <c r="A443" t="s">
        <v>8563</v>
      </c>
      <c r="B443" t="s">
        <v>8501</v>
      </c>
      <c r="C443" t="s">
        <v>7879</v>
      </c>
      <c r="D443" t="s">
        <v>0</v>
      </c>
      <c r="E443">
        <v>9178</v>
      </c>
      <c r="F443" t="s">
        <v>1196</v>
      </c>
      <c r="G443" t="s">
        <v>1197</v>
      </c>
      <c r="H443" s="2">
        <v>0</v>
      </c>
      <c r="I443" s="2">
        <v>0</v>
      </c>
      <c r="J443" s="2">
        <v>0</v>
      </c>
      <c r="K443" s="2">
        <v>136996.20000000001</v>
      </c>
      <c r="L443" s="2">
        <v>0</v>
      </c>
      <c r="M443" s="2">
        <v>0</v>
      </c>
      <c r="N443" s="2">
        <v>0</v>
      </c>
      <c r="O443" s="2">
        <v>17809.506000000001</v>
      </c>
      <c r="P443" s="2">
        <v>154805.70600000001</v>
      </c>
      <c r="Q443"/>
      <c r="R443" t="s">
        <v>8236</v>
      </c>
      <c r="S443" s="2" t="s">
        <v>8657</v>
      </c>
      <c r="T443" s="2">
        <v>1369.97</v>
      </c>
    </row>
    <row r="444" spans="1:20" hidden="1">
      <c r="A444" t="s">
        <v>8563</v>
      </c>
      <c r="B444" t="s">
        <v>8501</v>
      </c>
      <c r="C444" t="s">
        <v>7879</v>
      </c>
      <c r="D444" t="s">
        <v>0</v>
      </c>
      <c r="E444">
        <v>9179</v>
      </c>
      <c r="F444" t="s">
        <v>1196</v>
      </c>
      <c r="G444" t="s">
        <v>1197</v>
      </c>
      <c r="H444" s="2">
        <v>0</v>
      </c>
      <c r="I444" s="2">
        <v>0</v>
      </c>
      <c r="J444" s="2">
        <v>0</v>
      </c>
      <c r="K444" s="2">
        <v>39015.24</v>
      </c>
      <c r="L444" s="2">
        <v>0</v>
      </c>
      <c r="M444" s="2">
        <v>0</v>
      </c>
      <c r="N444" s="2">
        <v>0</v>
      </c>
      <c r="O444" s="2">
        <v>5071.9812000000002</v>
      </c>
      <c r="P444" s="2">
        <v>44087.2212</v>
      </c>
      <c r="Q444"/>
      <c r="R444" t="s">
        <v>8236</v>
      </c>
      <c r="S444" s="2" t="s">
        <v>8227</v>
      </c>
      <c r="T444" s="2">
        <v>390.15</v>
      </c>
    </row>
    <row r="445" spans="1:20" hidden="1">
      <c r="A445" t="s">
        <v>8563</v>
      </c>
      <c r="B445" t="s">
        <v>8501</v>
      </c>
      <c r="C445" t="s">
        <v>7879</v>
      </c>
      <c r="D445" t="s">
        <v>0</v>
      </c>
      <c r="E445">
        <v>9177</v>
      </c>
      <c r="F445" t="s">
        <v>1196</v>
      </c>
      <c r="G445" t="s">
        <v>1197</v>
      </c>
      <c r="H445" s="2">
        <v>0</v>
      </c>
      <c r="I445" s="2">
        <v>0</v>
      </c>
      <c r="J445" s="2">
        <v>0</v>
      </c>
      <c r="K445" s="2">
        <v>38187.599999999999</v>
      </c>
      <c r="L445" s="2">
        <v>0</v>
      </c>
      <c r="M445" s="2">
        <v>0</v>
      </c>
      <c r="N445" s="2">
        <v>0</v>
      </c>
      <c r="O445" s="2">
        <v>4964.3879999999999</v>
      </c>
      <c r="P445" s="2">
        <v>43151.987999999998</v>
      </c>
      <c r="Q445"/>
      <c r="R445" t="s">
        <v>8236</v>
      </c>
      <c r="S445" s="2" t="s">
        <v>8227</v>
      </c>
      <c r="T445" s="2">
        <v>381.86</v>
      </c>
    </row>
    <row r="446" spans="1:20" hidden="1">
      <c r="A446" t="s">
        <v>8563</v>
      </c>
      <c r="B446" t="s">
        <v>8501</v>
      </c>
      <c r="C446" t="s">
        <v>7879</v>
      </c>
      <c r="D446" t="s">
        <v>0</v>
      </c>
      <c r="E446">
        <v>9176</v>
      </c>
      <c r="F446" t="s">
        <v>1196</v>
      </c>
      <c r="G446" t="s">
        <v>1197</v>
      </c>
      <c r="H446" s="2">
        <v>0</v>
      </c>
      <c r="I446" s="2">
        <v>0</v>
      </c>
      <c r="J446" s="2">
        <v>0</v>
      </c>
      <c r="K446" s="2">
        <v>91330.8</v>
      </c>
      <c r="L446" s="2">
        <v>0</v>
      </c>
      <c r="M446" s="2">
        <v>0</v>
      </c>
      <c r="N446" s="2">
        <v>0</v>
      </c>
      <c r="O446" s="2">
        <v>11873.004000000001</v>
      </c>
      <c r="P446" s="2">
        <v>103203.804</v>
      </c>
      <c r="Q446"/>
      <c r="R446" t="s">
        <v>8236</v>
      </c>
      <c r="S446" s="2" t="s">
        <v>8227</v>
      </c>
      <c r="T446" s="2">
        <v>913.3</v>
      </c>
    </row>
    <row r="447" spans="1:20" hidden="1">
      <c r="A447" t="s">
        <v>8563</v>
      </c>
      <c r="B447" t="s">
        <v>8501</v>
      </c>
      <c r="C447" t="s">
        <v>7879</v>
      </c>
      <c r="D447" t="s">
        <v>0</v>
      </c>
      <c r="E447">
        <v>23965</v>
      </c>
      <c r="F447" t="s">
        <v>1517</v>
      </c>
      <c r="G447" t="s">
        <v>1453</v>
      </c>
      <c r="H447" s="2">
        <v>1.73</v>
      </c>
      <c r="I447" s="2">
        <v>0</v>
      </c>
      <c r="J447" s="2">
        <v>0</v>
      </c>
      <c r="K447" s="2">
        <v>31.21</v>
      </c>
      <c r="L447" s="2">
        <v>0</v>
      </c>
      <c r="M447" s="2">
        <v>0</v>
      </c>
      <c r="N447" s="2">
        <v>0</v>
      </c>
      <c r="O447" s="2">
        <v>4.0573000000000006</v>
      </c>
      <c r="P447" s="2">
        <v>36.997299999999996</v>
      </c>
      <c r="Q447" t="s">
        <v>8039</v>
      </c>
      <c r="R447" t="s">
        <v>8236</v>
      </c>
      <c r="S447" s="2" t="s">
        <v>8039</v>
      </c>
      <c r="T447" s="2">
        <v>0</v>
      </c>
    </row>
    <row r="448" spans="1:20" hidden="1">
      <c r="A448" t="s">
        <v>8563</v>
      </c>
      <c r="B448" t="s">
        <v>8519</v>
      </c>
      <c r="C448" t="s">
        <v>7879</v>
      </c>
      <c r="D448" t="s">
        <v>0</v>
      </c>
      <c r="E448">
        <v>333778</v>
      </c>
      <c r="F448" t="s">
        <v>1615</v>
      </c>
      <c r="G448" t="s">
        <v>1616</v>
      </c>
      <c r="H448" s="2">
        <v>1.03</v>
      </c>
      <c r="I448" s="2">
        <v>0</v>
      </c>
      <c r="J448" s="2">
        <v>0</v>
      </c>
      <c r="K448" s="2">
        <v>18.559999999999999</v>
      </c>
      <c r="L448" s="2">
        <v>0</v>
      </c>
      <c r="M448" s="2">
        <v>0</v>
      </c>
      <c r="N448" s="2">
        <v>0</v>
      </c>
      <c r="O448" s="2">
        <v>2.4127999999999998</v>
      </c>
      <c r="P448" s="2">
        <v>22.002800000000001</v>
      </c>
      <c r="Q448" t="s">
        <v>8039</v>
      </c>
      <c r="R448" t="s">
        <v>8236</v>
      </c>
      <c r="S448" s="2" t="s">
        <v>8039</v>
      </c>
      <c r="T448" s="2">
        <v>0</v>
      </c>
    </row>
    <row r="449" spans="1:20" hidden="1">
      <c r="A449" t="s">
        <v>8563</v>
      </c>
      <c r="B449" t="s">
        <v>8503</v>
      </c>
      <c r="C449" t="s">
        <v>7879</v>
      </c>
      <c r="D449" t="s">
        <v>0</v>
      </c>
      <c r="E449">
        <v>28416</v>
      </c>
      <c r="F449" t="s">
        <v>1537</v>
      </c>
      <c r="G449" t="s">
        <v>1538</v>
      </c>
      <c r="H449" s="2">
        <v>0.96</v>
      </c>
      <c r="I449" s="2">
        <v>0</v>
      </c>
      <c r="J449" s="2">
        <v>0</v>
      </c>
      <c r="K449" s="2">
        <v>16.850000000000001</v>
      </c>
      <c r="L449" s="2">
        <v>0</v>
      </c>
      <c r="M449" s="2">
        <v>0</v>
      </c>
      <c r="N449" s="2">
        <v>0</v>
      </c>
      <c r="O449" s="2">
        <v>2.1905000000000001</v>
      </c>
      <c r="P449" s="2">
        <v>20.000500000000002</v>
      </c>
      <c r="Q449" t="s">
        <v>8039</v>
      </c>
      <c r="R449" t="s">
        <v>8236</v>
      </c>
      <c r="S449" s="2" t="s">
        <v>8039</v>
      </c>
      <c r="T449" s="2">
        <v>0</v>
      </c>
    </row>
    <row r="450" spans="1:20" hidden="1">
      <c r="A450" t="s">
        <v>8563</v>
      </c>
      <c r="B450" t="s">
        <v>8503</v>
      </c>
      <c r="C450" t="s">
        <v>7879</v>
      </c>
      <c r="D450" t="s">
        <v>0</v>
      </c>
      <c r="E450">
        <v>1354</v>
      </c>
      <c r="F450" t="s">
        <v>1483</v>
      </c>
      <c r="G450" t="s">
        <v>1484</v>
      </c>
      <c r="H450" s="2">
        <v>1.62</v>
      </c>
      <c r="I450" s="2">
        <v>0</v>
      </c>
      <c r="J450" s="2">
        <v>0</v>
      </c>
      <c r="K450" s="2">
        <v>29.54</v>
      </c>
      <c r="L450" s="2">
        <v>0</v>
      </c>
      <c r="M450" s="2">
        <v>0</v>
      </c>
      <c r="N450" s="2">
        <v>0</v>
      </c>
      <c r="O450" s="2">
        <v>3.8401999999999998</v>
      </c>
      <c r="P450" s="2">
        <v>35.0002</v>
      </c>
      <c r="Q450" t="s">
        <v>8039</v>
      </c>
      <c r="R450" t="s">
        <v>8236</v>
      </c>
      <c r="S450" s="2" t="s">
        <v>8039</v>
      </c>
      <c r="T450" s="2">
        <v>0</v>
      </c>
    </row>
    <row r="451" spans="1:20" hidden="1">
      <c r="A451" t="s">
        <v>8563</v>
      </c>
      <c r="B451" t="s">
        <v>8504</v>
      </c>
      <c r="C451" t="s">
        <v>7879</v>
      </c>
      <c r="D451" t="s">
        <v>0</v>
      </c>
      <c r="E451">
        <v>4106</v>
      </c>
      <c r="F451" t="s">
        <v>1666</v>
      </c>
      <c r="G451" t="s">
        <v>1667</v>
      </c>
      <c r="H451" s="2">
        <v>1.86</v>
      </c>
      <c r="I451" s="2">
        <v>0</v>
      </c>
      <c r="J451" s="2">
        <v>0</v>
      </c>
      <c r="K451" s="2">
        <v>33.75</v>
      </c>
      <c r="L451" s="2">
        <v>0</v>
      </c>
      <c r="M451" s="2">
        <v>0</v>
      </c>
      <c r="N451" s="2">
        <v>0</v>
      </c>
      <c r="O451" s="2">
        <v>4.3875000000000002</v>
      </c>
      <c r="P451" s="2">
        <v>39.997500000000002</v>
      </c>
      <c r="Q451" t="s">
        <v>8039</v>
      </c>
      <c r="R451" t="s">
        <v>8236</v>
      </c>
      <c r="S451" s="2" t="s">
        <v>8039</v>
      </c>
      <c r="T451" s="2">
        <v>0</v>
      </c>
    </row>
    <row r="452" spans="1:20" hidden="1">
      <c r="A452" t="s">
        <v>8563</v>
      </c>
      <c r="B452" t="s">
        <v>8502</v>
      </c>
      <c r="C452" t="s">
        <v>7879</v>
      </c>
      <c r="D452" t="s">
        <v>0</v>
      </c>
      <c r="E452">
        <v>138</v>
      </c>
      <c r="F452" t="s">
        <v>1519</v>
      </c>
      <c r="G452" t="s">
        <v>7978</v>
      </c>
      <c r="H452" s="2">
        <v>0</v>
      </c>
      <c r="I452" s="2">
        <v>0</v>
      </c>
      <c r="J452" s="2">
        <v>0</v>
      </c>
      <c r="K452" s="2">
        <v>875</v>
      </c>
      <c r="L452" s="2">
        <v>0</v>
      </c>
      <c r="M452" s="2">
        <v>0</v>
      </c>
      <c r="N452" s="2">
        <v>0</v>
      </c>
      <c r="O452" s="2">
        <v>113.75</v>
      </c>
      <c r="P452" s="2">
        <v>988.75</v>
      </c>
      <c r="Q452" t="s">
        <v>8039</v>
      </c>
      <c r="R452" t="s">
        <v>8236</v>
      </c>
      <c r="S452" s="2" t="s">
        <v>8039</v>
      </c>
      <c r="T452" s="2">
        <v>0</v>
      </c>
    </row>
    <row r="453" spans="1:20" hidden="1">
      <c r="A453" t="s">
        <v>8563</v>
      </c>
      <c r="B453" t="s">
        <v>8502</v>
      </c>
      <c r="C453" t="s">
        <v>7879</v>
      </c>
      <c r="D453" t="s">
        <v>0</v>
      </c>
      <c r="E453">
        <v>6925</v>
      </c>
      <c r="F453" t="s">
        <v>1627</v>
      </c>
      <c r="G453" t="s">
        <v>1628</v>
      </c>
      <c r="H453" s="2">
        <v>1.87</v>
      </c>
      <c r="I453" s="2">
        <v>0</v>
      </c>
      <c r="J453" s="2">
        <v>0</v>
      </c>
      <c r="K453" s="2">
        <v>33.74</v>
      </c>
      <c r="L453" s="2">
        <v>0</v>
      </c>
      <c r="M453" s="2">
        <v>0</v>
      </c>
      <c r="N453" s="2">
        <v>0</v>
      </c>
      <c r="O453" s="2">
        <v>4.3862000000000005</v>
      </c>
      <c r="P453" s="2">
        <v>39.996200000000002</v>
      </c>
      <c r="Q453" t="s">
        <v>8039</v>
      </c>
      <c r="R453" t="s">
        <v>8236</v>
      </c>
      <c r="S453" s="2" t="s">
        <v>8039</v>
      </c>
      <c r="T453" s="2">
        <v>0</v>
      </c>
    </row>
    <row r="454" spans="1:20" hidden="1">
      <c r="A454" t="s">
        <v>8563</v>
      </c>
      <c r="B454" t="s">
        <v>8505</v>
      </c>
      <c r="C454" t="s">
        <v>7879</v>
      </c>
      <c r="D454" t="s">
        <v>0</v>
      </c>
      <c r="E454">
        <v>13331</v>
      </c>
      <c r="F454" t="s">
        <v>1514</v>
      </c>
      <c r="G454" t="s">
        <v>1515</v>
      </c>
      <c r="H454" s="2">
        <v>0</v>
      </c>
      <c r="I454" s="2">
        <v>0</v>
      </c>
      <c r="J454" s="2">
        <v>0</v>
      </c>
      <c r="K454" s="2">
        <v>1244</v>
      </c>
      <c r="L454" s="2">
        <v>0</v>
      </c>
      <c r="M454" s="2">
        <v>0</v>
      </c>
      <c r="N454" s="2">
        <v>0</v>
      </c>
      <c r="O454" s="2">
        <v>161.72</v>
      </c>
      <c r="P454" s="2">
        <v>1405.72</v>
      </c>
      <c r="Q454" t="s">
        <v>8039</v>
      </c>
      <c r="R454" t="s">
        <v>8236</v>
      </c>
      <c r="S454" s="2" t="s">
        <v>8039</v>
      </c>
      <c r="T454" s="2">
        <v>0</v>
      </c>
    </row>
    <row r="455" spans="1:20" hidden="1">
      <c r="A455" t="s">
        <v>8563</v>
      </c>
      <c r="B455" t="s">
        <v>8507</v>
      </c>
      <c r="C455" t="s">
        <v>7879</v>
      </c>
      <c r="D455" t="s">
        <v>0</v>
      </c>
      <c r="E455">
        <v>6134</v>
      </c>
      <c r="F455" t="s">
        <v>1627</v>
      </c>
      <c r="G455" t="s">
        <v>1628</v>
      </c>
      <c r="H455" s="2">
        <v>1.4</v>
      </c>
      <c r="I455" s="2">
        <v>0</v>
      </c>
      <c r="J455" s="2">
        <v>0</v>
      </c>
      <c r="K455" s="2">
        <v>25.31</v>
      </c>
      <c r="L455" s="2">
        <v>0</v>
      </c>
      <c r="M455" s="2">
        <v>0</v>
      </c>
      <c r="N455" s="2">
        <v>0</v>
      </c>
      <c r="O455" s="2">
        <v>3.2902999999999998</v>
      </c>
      <c r="P455" s="2">
        <v>30.000299999999996</v>
      </c>
      <c r="Q455" t="s">
        <v>8039</v>
      </c>
      <c r="R455" t="s">
        <v>8236</v>
      </c>
      <c r="S455" s="2" t="s">
        <v>8039</v>
      </c>
      <c r="T455" s="2">
        <v>0</v>
      </c>
    </row>
    <row r="456" spans="1:20" hidden="1">
      <c r="A456" t="s">
        <v>8563</v>
      </c>
      <c r="B456" t="s">
        <v>8551</v>
      </c>
      <c r="C456" t="s">
        <v>7879</v>
      </c>
      <c r="D456" t="s">
        <v>0</v>
      </c>
      <c r="E456">
        <v>424</v>
      </c>
      <c r="F456" t="s">
        <v>7842</v>
      </c>
      <c r="G456" t="s">
        <v>7843</v>
      </c>
      <c r="H456" s="2">
        <v>0</v>
      </c>
      <c r="I456" s="2">
        <v>0</v>
      </c>
      <c r="J456" s="2">
        <v>0</v>
      </c>
      <c r="K456" s="2">
        <v>88.5</v>
      </c>
      <c r="L456" s="2">
        <v>0</v>
      </c>
      <c r="M456" s="2">
        <v>0</v>
      </c>
      <c r="N456" s="2">
        <v>0</v>
      </c>
      <c r="O456" s="2">
        <v>11.505000000000001</v>
      </c>
      <c r="P456" s="2">
        <v>100.005</v>
      </c>
      <c r="Q456" t="s">
        <v>8039</v>
      </c>
      <c r="R456" t="s">
        <v>8236</v>
      </c>
      <c r="S456" s="2" t="s">
        <v>8039</v>
      </c>
      <c r="T456" s="2">
        <v>0</v>
      </c>
    </row>
    <row r="457" spans="1:20" hidden="1">
      <c r="A457" t="s">
        <v>8500</v>
      </c>
      <c r="B457" t="s">
        <v>8511</v>
      </c>
      <c r="C457" t="s">
        <v>7879</v>
      </c>
      <c r="D457" s="25" t="s">
        <v>8228</v>
      </c>
      <c r="E457">
        <v>653</v>
      </c>
      <c r="F457" t="s">
        <v>1560</v>
      </c>
      <c r="G457" t="s">
        <v>1561</v>
      </c>
      <c r="H457" s="2">
        <v>0</v>
      </c>
      <c r="I457" s="2">
        <v>0</v>
      </c>
      <c r="J457" s="2">
        <v>0</v>
      </c>
      <c r="K457" s="2">
        <v>137.5</v>
      </c>
      <c r="L457" s="2">
        <v>0</v>
      </c>
      <c r="M457" s="2">
        <v>0</v>
      </c>
      <c r="N457" s="2">
        <v>0</v>
      </c>
      <c r="O457" s="2">
        <v>17.875</v>
      </c>
      <c r="P457" s="2">
        <v>155.375</v>
      </c>
      <c r="Q457" t="s">
        <v>8039</v>
      </c>
      <c r="R457" t="s">
        <v>8236</v>
      </c>
      <c r="S457" s="2" t="s">
        <v>8039</v>
      </c>
      <c r="T457" s="2">
        <v>0</v>
      </c>
    </row>
    <row r="458" spans="1:20" hidden="1">
      <c r="A458" t="s">
        <v>8500</v>
      </c>
      <c r="B458" t="s">
        <v>8519</v>
      </c>
      <c r="C458" t="s">
        <v>7879</v>
      </c>
      <c r="D458" t="s">
        <v>0</v>
      </c>
      <c r="E458">
        <v>60728</v>
      </c>
      <c r="F458" t="s">
        <v>1481</v>
      </c>
      <c r="G458" t="s">
        <v>1482</v>
      </c>
      <c r="H458" s="2">
        <v>0</v>
      </c>
      <c r="I458" s="2">
        <v>0</v>
      </c>
      <c r="J458" s="2">
        <v>0</v>
      </c>
      <c r="K458" s="2">
        <v>25.87</v>
      </c>
      <c r="L458" s="2">
        <v>0</v>
      </c>
      <c r="M458" s="2">
        <v>0</v>
      </c>
      <c r="N458" s="2">
        <v>0</v>
      </c>
      <c r="O458" s="2">
        <v>3.3631000000000002</v>
      </c>
      <c r="P458" s="2">
        <v>29.2331</v>
      </c>
      <c r="Q458" t="s">
        <v>8039</v>
      </c>
      <c r="R458" t="s">
        <v>8236</v>
      </c>
      <c r="S458" s="2" t="s">
        <v>8039</v>
      </c>
      <c r="T458" s="2">
        <v>0</v>
      </c>
    </row>
    <row r="459" spans="1:20" hidden="1">
      <c r="A459" t="s">
        <v>8500</v>
      </c>
      <c r="B459" t="s">
        <v>8548</v>
      </c>
      <c r="C459" t="s">
        <v>7879</v>
      </c>
      <c r="D459" t="s">
        <v>0</v>
      </c>
      <c r="E459">
        <v>127477</v>
      </c>
      <c r="F459" t="s">
        <v>1481</v>
      </c>
      <c r="G459" t="s">
        <v>1482</v>
      </c>
      <c r="H459" s="2">
        <v>0</v>
      </c>
      <c r="I459" s="2">
        <v>0</v>
      </c>
      <c r="J459" s="2">
        <v>0</v>
      </c>
      <c r="K459" s="2">
        <v>30.77</v>
      </c>
      <c r="L459" s="2">
        <v>0</v>
      </c>
      <c r="M459" s="2">
        <v>0</v>
      </c>
      <c r="N459" s="2">
        <v>0</v>
      </c>
      <c r="O459" s="2">
        <v>4.0000999999999998</v>
      </c>
      <c r="P459" s="2">
        <v>34.770099999999999</v>
      </c>
      <c r="Q459" t="s">
        <v>8039</v>
      </c>
      <c r="R459" t="s">
        <v>8236</v>
      </c>
      <c r="S459" s="2" t="s">
        <v>8039</v>
      </c>
      <c r="T459" s="2">
        <v>0</v>
      </c>
    </row>
    <row r="460" spans="1:20" hidden="1">
      <c r="A460" t="s">
        <v>8500</v>
      </c>
      <c r="B460" t="s">
        <v>8505</v>
      </c>
      <c r="C460" t="s">
        <v>7879</v>
      </c>
      <c r="D460" t="s">
        <v>0</v>
      </c>
      <c r="E460">
        <v>1191</v>
      </c>
      <c r="F460" t="s">
        <v>1653</v>
      </c>
      <c r="G460" t="s">
        <v>1654</v>
      </c>
      <c r="H460" s="2">
        <v>0</v>
      </c>
      <c r="I460" s="2">
        <v>0</v>
      </c>
      <c r="J460" s="2">
        <v>0</v>
      </c>
      <c r="K460" s="2">
        <v>2.2999999999999998</v>
      </c>
      <c r="L460" s="2">
        <v>0</v>
      </c>
      <c r="M460" s="2">
        <v>0</v>
      </c>
      <c r="N460" s="2">
        <v>0</v>
      </c>
      <c r="O460" s="2">
        <v>0.29899999999999999</v>
      </c>
      <c r="P460" s="2">
        <v>2.5989999999999998</v>
      </c>
      <c r="Q460" t="s">
        <v>8039</v>
      </c>
      <c r="R460" t="s">
        <v>8236</v>
      </c>
      <c r="S460" s="2" t="s">
        <v>8039</v>
      </c>
      <c r="T460" s="2">
        <v>0</v>
      </c>
    </row>
    <row r="461" spans="1:20" hidden="1">
      <c r="A461" t="s">
        <v>8500</v>
      </c>
      <c r="B461" t="s">
        <v>8507</v>
      </c>
      <c r="C461" t="s">
        <v>7879</v>
      </c>
      <c r="D461" t="s">
        <v>0</v>
      </c>
      <c r="E461">
        <v>96</v>
      </c>
      <c r="F461" t="s">
        <v>8584</v>
      </c>
      <c r="G461" t="s">
        <v>8585</v>
      </c>
      <c r="H461" s="2">
        <v>0</v>
      </c>
      <c r="I461" s="2">
        <v>0</v>
      </c>
      <c r="J461" s="2">
        <v>0</v>
      </c>
      <c r="K461" s="2">
        <v>222.12</v>
      </c>
      <c r="L461" s="2">
        <v>0</v>
      </c>
      <c r="M461" s="2">
        <v>0</v>
      </c>
      <c r="N461" s="2">
        <v>0</v>
      </c>
      <c r="O461" s="2">
        <v>28.875600000000002</v>
      </c>
      <c r="P461" s="2">
        <v>250.9956</v>
      </c>
      <c r="Q461" t="s">
        <v>8039</v>
      </c>
      <c r="R461" t="s">
        <v>8236</v>
      </c>
      <c r="S461" s="2" t="s">
        <v>8039</v>
      </c>
      <c r="T461" s="2">
        <v>0</v>
      </c>
    </row>
    <row r="462" spans="1:20" hidden="1">
      <c r="A462" t="s">
        <v>8500</v>
      </c>
      <c r="B462" t="s">
        <v>8507</v>
      </c>
      <c r="C462" t="s">
        <v>7879</v>
      </c>
      <c r="D462" t="s">
        <v>0</v>
      </c>
      <c r="E462">
        <v>26231</v>
      </c>
      <c r="F462" t="s">
        <v>3060</v>
      </c>
      <c r="G462" t="s">
        <v>3061</v>
      </c>
      <c r="H462" s="2">
        <v>0</v>
      </c>
      <c r="I462" s="2">
        <v>0</v>
      </c>
      <c r="J462" s="2">
        <v>0</v>
      </c>
      <c r="K462" s="2">
        <v>140.71</v>
      </c>
      <c r="L462" s="2">
        <v>0</v>
      </c>
      <c r="M462" s="2">
        <v>0</v>
      </c>
      <c r="N462" s="2">
        <v>0</v>
      </c>
      <c r="O462" s="2">
        <v>18.292300000000001</v>
      </c>
      <c r="P462" s="2">
        <v>159.00230000000002</v>
      </c>
      <c r="Q462" t="s">
        <v>8039</v>
      </c>
      <c r="R462" t="s">
        <v>8236</v>
      </c>
      <c r="S462" s="2" t="s">
        <v>8039</v>
      </c>
      <c r="T462" s="2">
        <v>0</v>
      </c>
    </row>
    <row r="463" spans="1:20" hidden="1">
      <c r="A463" t="s">
        <v>8500</v>
      </c>
      <c r="B463" t="s">
        <v>8549</v>
      </c>
      <c r="C463" t="s">
        <v>7879</v>
      </c>
      <c r="D463" t="s">
        <v>0</v>
      </c>
      <c r="E463">
        <v>62</v>
      </c>
      <c r="F463" t="s">
        <v>1588</v>
      </c>
      <c r="G463" t="s">
        <v>1589</v>
      </c>
      <c r="H463" s="2">
        <v>0</v>
      </c>
      <c r="I463" s="2">
        <v>0</v>
      </c>
      <c r="J463" s="2">
        <v>0</v>
      </c>
      <c r="K463" s="2">
        <v>37.5</v>
      </c>
      <c r="L463" s="2">
        <v>0</v>
      </c>
      <c r="M463" s="2">
        <v>0</v>
      </c>
      <c r="N463" s="2">
        <v>0</v>
      </c>
      <c r="O463" s="2">
        <v>4.875</v>
      </c>
      <c r="P463" s="2">
        <v>42.375</v>
      </c>
      <c r="Q463" t="s">
        <v>8039</v>
      </c>
      <c r="R463" t="s">
        <v>8236</v>
      </c>
      <c r="S463" s="2" t="s">
        <v>8039</v>
      </c>
      <c r="T463" s="2">
        <v>0</v>
      </c>
    </row>
    <row r="464" spans="1:20" hidden="1">
      <c r="A464" t="s">
        <v>8500</v>
      </c>
      <c r="B464" t="s">
        <v>8549</v>
      </c>
      <c r="C464" t="s">
        <v>7879</v>
      </c>
      <c r="D464" t="s">
        <v>0</v>
      </c>
      <c r="E464">
        <v>46</v>
      </c>
      <c r="F464" t="s">
        <v>7896</v>
      </c>
      <c r="G464" t="s">
        <v>7897</v>
      </c>
      <c r="H464" s="2">
        <v>0</v>
      </c>
      <c r="I464" s="2">
        <v>0</v>
      </c>
      <c r="J464" s="2">
        <v>0</v>
      </c>
      <c r="K464" s="2">
        <v>25.66</v>
      </c>
      <c r="L464" s="2">
        <v>0</v>
      </c>
      <c r="M464" s="2">
        <v>0</v>
      </c>
      <c r="N464" s="2">
        <v>0</v>
      </c>
      <c r="O464" s="2">
        <v>3.3358000000000003</v>
      </c>
      <c r="P464" s="2">
        <v>28.995799999999999</v>
      </c>
      <c r="Q464" t="s">
        <v>8039</v>
      </c>
      <c r="R464" t="s">
        <v>8236</v>
      </c>
      <c r="S464" s="2" t="s">
        <v>8039</v>
      </c>
      <c r="T464" s="2">
        <v>0</v>
      </c>
    </row>
    <row r="465" spans="1:20" hidden="1">
      <c r="A465" t="s">
        <v>8500</v>
      </c>
      <c r="B465" t="s">
        <v>8419</v>
      </c>
      <c r="C465" t="s">
        <v>7879</v>
      </c>
      <c r="D465" t="s">
        <v>0</v>
      </c>
      <c r="E465">
        <v>780</v>
      </c>
      <c r="F465" t="s">
        <v>8064</v>
      </c>
      <c r="G465" t="s">
        <v>8065</v>
      </c>
      <c r="H465" s="2">
        <v>0</v>
      </c>
      <c r="I465" s="2">
        <v>0</v>
      </c>
      <c r="J465" s="2">
        <v>0</v>
      </c>
      <c r="K465" s="2">
        <v>139.82</v>
      </c>
      <c r="L465" s="2">
        <v>0</v>
      </c>
      <c r="M465" s="2">
        <v>0</v>
      </c>
      <c r="N465" s="2">
        <v>0</v>
      </c>
      <c r="O465" s="2">
        <v>18.176600000000001</v>
      </c>
      <c r="P465" s="2">
        <v>157.9966</v>
      </c>
      <c r="Q465" t="s">
        <v>8039</v>
      </c>
      <c r="R465" t="s">
        <v>8236</v>
      </c>
      <c r="S465" s="2" t="s">
        <v>8039</v>
      </c>
      <c r="T465" s="2">
        <v>0</v>
      </c>
    </row>
    <row r="466" spans="1:20" hidden="1">
      <c r="A466" t="s">
        <v>8500</v>
      </c>
      <c r="B466" t="s">
        <v>8405</v>
      </c>
      <c r="C466" t="s">
        <v>7879</v>
      </c>
      <c r="D466" t="s">
        <v>0</v>
      </c>
      <c r="E466">
        <v>2164447</v>
      </c>
      <c r="F466" t="s">
        <v>1489</v>
      </c>
      <c r="G466" t="s">
        <v>1490</v>
      </c>
      <c r="H466" s="2">
        <v>0</v>
      </c>
      <c r="I466" s="2">
        <v>0</v>
      </c>
      <c r="J466" s="2">
        <v>0</v>
      </c>
      <c r="K466" s="2">
        <v>143.81</v>
      </c>
      <c r="L466" s="2">
        <v>0</v>
      </c>
      <c r="M466" s="2">
        <v>0</v>
      </c>
      <c r="N466" s="2">
        <v>0</v>
      </c>
      <c r="O466" s="2">
        <v>18.6953</v>
      </c>
      <c r="P466" s="2">
        <v>162.50530000000001</v>
      </c>
      <c r="Q466" t="s">
        <v>8039</v>
      </c>
      <c r="R466" t="s">
        <v>8236</v>
      </c>
      <c r="S466" s="2" t="s">
        <v>8039</v>
      </c>
      <c r="T466" s="2">
        <v>0</v>
      </c>
    </row>
    <row r="467" spans="1:20" hidden="1">
      <c r="A467" t="s">
        <v>8500</v>
      </c>
      <c r="B467" t="s">
        <v>8509</v>
      </c>
      <c r="C467" t="s">
        <v>7879</v>
      </c>
      <c r="D467" t="s">
        <v>0</v>
      </c>
      <c r="E467">
        <v>65884</v>
      </c>
      <c r="F467" t="s">
        <v>1481</v>
      </c>
      <c r="G467" t="s">
        <v>1482</v>
      </c>
      <c r="H467" s="2">
        <v>0</v>
      </c>
      <c r="I467" s="2">
        <v>0</v>
      </c>
      <c r="J467" s="2">
        <v>0</v>
      </c>
      <c r="K467" s="2">
        <v>48.69</v>
      </c>
      <c r="L467" s="2">
        <v>0</v>
      </c>
      <c r="M467" s="2">
        <v>0</v>
      </c>
      <c r="N467" s="2">
        <v>0</v>
      </c>
      <c r="O467" s="2">
        <v>6.3296999999999999</v>
      </c>
      <c r="P467" s="2">
        <v>55.0197</v>
      </c>
      <c r="Q467" t="s">
        <v>8039</v>
      </c>
      <c r="R467" t="s">
        <v>8236</v>
      </c>
      <c r="S467" s="2" t="s">
        <v>8039</v>
      </c>
      <c r="T467" s="2">
        <v>0</v>
      </c>
    </row>
    <row r="468" spans="1:20" hidden="1">
      <c r="A468" t="s">
        <v>8500</v>
      </c>
      <c r="B468" t="s">
        <v>8514</v>
      </c>
      <c r="C468" t="s">
        <v>7879</v>
      </c>
      <c r="D468" t="s">
        <v>0</v>
      </c>
      <c r="E468">
        <v>661</v>
      </c>
      <c r="F468" t="s">
        <v>1724</v>
      </c>
      <c r="G468" t="s">
        <v>1725</v>
      </c>
      <c r="H468" s="2">
        <v>0</v>
      </c>
      <c r="I468" s="2">
        <v>0</v>
      </c>
      <c r="J468" s="2">
        <v>0</v>
      </c>
      <c r="K468" s="2">
        <v>12.92</v>
      </c>
      <c r="L468" s="2">
        <v>0</v>
      </c>
      <c r="M468" s="2">
        <v>0</v>
      </c>
      <c r="N468" s="2">
        <v>0</v>
      </c>
      <c r="O468" s="2">
        <v>1.6796</v>
      </c>
      <c r="P468" s="2">
        <v>14.599600000000001</v>
      </c>
      <c r="Q468" t="s">
        <v>8039</v>
      </c>
      <c r="R468" t="s">
        <v>8236</v>
      </c>
      <c r="S468" s="2" t="s">
        <v>8039</v>
      </c>
      <c r="T468" s="2">
        <v>0</v>
      </c>
    </row>
    <row r="469" spans="1:20" hidden="1">
      <c r="A469" t="s">
        <v>8500</v>
      </c>
      <c r="B469" t="s">
        <v>8519</v>
      </c>
      <c r="C469" t="s">
        <v>7879</v>
      </c>
      <c r="D469" t="s">
        <v>0</v>
      </c>
      <c r="E469">
        <v>745</v>
      </c>
      <c r="F469" t="s">
        <v>1724</v>
      </c>
      <c r="G469" t="s">
        <v>1725</v>
      </c>
      <c r="H469" s="2">
        <v>0</v>
      </c>
      <c r="I469" s="2">
        <v>0</v>
      </c>
      <c r="J469" s="2">
        <v>0</v>
      </c>
      <c r="K469" s="2">
        <v>11.05</v>
      </c>
      <c r="L469" s="2">
        <v>0</v>
      </c>
      <c r="M469" s="2">
        <v>0</v>
      </c>
      <c r="N469" s="2">
        <v>0</v>
      </c>
      <c r="O469" s="2">
        <v>1.4365000000000001</v>
      </c>
      <c r="P469" s="2">
        <v>12.486500000000001</v>
      </c>
      <c r="Q469" t="s">
        <v>8039</v>
      </c>
      <c r="R469" t="s">
        <v>8236</v>
      </c>
      <c r="S469" s="2" t="s">
        <v>8039</v>
      </c>
      <c r="T469" s="2">
        <v>0</v>
      </c>
    </row>
    <row r="470" spans="1:20" hidden="1">
      <c r="A470" t="s">
        <v>8500</v>
      </c>
      <c r="B470" t="s">
        <v>8507</v>
      </c>
      <c r="C470" t="s">
        <v>7879</v>
      </c>
      <c r="D470" t="s">
        <v>0</v>
      </c>
      <c r="E470">
        <v>731</v>
      </c>
      <c r="F470" t="s">
        <v>1724</v>
      </c>
      <c r="G470" t="s">
        <v>1725</v>
      </c>
      <c r="H470" s="2">
        <v>0</v>
      </c>
      <c r="I470" s="2">
        <v>0</v>
      </c>
      <c r="J470" s="2">
        <v>0</v>
      </c>
      <c r="K470" s="2">
        <v>19.2</v>
      </c>
      <c r="L470" s="2">
        <v>0</v>
      </c>
      <c r="M470" s="2">
        <v>0</v>
      </c>
      <c r="N470" s="2">
        <v>0</v>
      </c>
      <c r="O470" s="2">
        <v>2.496</v>
      </c>
      <c r="P470" s="2">
        <v>21.695999999999998</v>
      </c>
      <c r="Q470" t="s">
        <v>8039</v>
      </c>
      <c r="R470" t="s">
        <v>8236</v>
      </c>
      <c r="S470" s="2" t="s">
        <v>8039</v>
      </c>
      <c r="T470" s="2">
        <v>0</v>
      </c>
    </row>
    <row r="471" spans="1:20" hidden="1">
      <c r="A471" t="s">
        <v>8500</v>
      </c>
      <c r="B471" t="s">
        <v>8514</v>
      </c>
      <c r="C471" t="s">
        <v>7879</v>
      </c>
      <c r="D471" t="s">
        <v>0</v>
      </c>
      <c r="E471">
        <v>316</v>
      </c>
      <c r="F471" t="s">
        <v>8573</v>
      </c>
      <c r="G471" t="s">
        <v>8574</v>
      </c>
      <c r="H471" s="2">
        <v>0</v>
      </c>
      <c r="I471" s="2">
        <v>0</v>
      </c>
      <c r="J471" s="2">
        <v>0</v>
      </c>
      <c r="K471" s="2">
        <v>1580.41</v>
      </c>
      <c r="L471" s="2">
        <v>0</v>
      </c>
      <c r="M471" s="2">
        <v>0</v>
      </c>
      <c r="N471" s="2">
        <v>0</v>
      </c>
      <c r="O471" s="2">
        <v>205.45330000000001</v>
      </c>
      <c r="P471" s="2">
        <v>1785.8633</v>
      </c>
      <c r="Q471" t="s">
        <v>8039</v>
      </c>
      <c r="R471" t="s">
        <v>8236</v>
      </c>
      <c r="S471" s="2" t="s">
        <v>8039</v>
      </c>
      <c r="T471" s="2">
        <v>0</v>
      </c>
    </row>
    <row r="472" spans="1:20" hidden="1">
      <c r="A472" t="s">
        <v>8500</v>
      </c>
      <c r="B472" t="s">
        <v>8514</v>
      </c>
      <c r="C472" t="s">
        <v>7879</v>
      </c>
      <c r="D472" t="s">
        <v>0</v>
      </c>
      <c r="E472">
        <v>1670</v>
      </c>
      <c r="F472" t="s">
        <v>1592</v>
      </c>
      <c r="G472" t="s">
        <v>1593</v>
      </c>
      <c r="H472" s="2">
        <v>0</v>
      </c>
      <c r="I472" s="2">
        <v>0</v>
      </c>
      <c r="J472" s="2">
        <v>0</v>
      </c>
      <c r="K472" s="2">
        <v>100</v>
      </c>
      <c r="L472" s="2">
        <v>0</v>
      </c>
      <c r="M472" s="2">
        <v>0</v>
      </c>
      <c r="N472" s="2">
        <v>0</v>
      </c>
      <c r="O472" s="2">
        <v>13</v>
      </c>
      <c r="P472" s="2">
        <v>113</v>
      </c>
      <c r="Q472" t="s">
        <v>8039</v>
      </c>
      <c r="R472" t="s">
        <v>8236</v>
      </c>
      <c r="S472" s="2" t="s">
        <v>8039</v>
      </c>
      <c r="T472" s="2">
        <v>0</v>
      </c>
    </row>
    <row r="473" spans="1:20" hidden="1">
      <c r="A473" t="s">
        <v>8500</v>
      </c>
      <c r="B473" t="s">
        <v>8514</v>
      </c>
      <c r="C473" t="s">
        <v>7879</v>
      </c>
      <c r="D473" t="s">
        <v>0</v>
      </c>
      <c r="E473">
        <v>61</v>
      </c>
      <c r="F473" t="s">
        <v>1588</v>
      </c>
      <c r="G473" t="s">
        <v>1589</v>
      </c>
      <c r="H473" s="2">
        <v>0</v>
      </c>
      <c r="I473" s="2">
        <v>0</v>
      </c>
      <c r="J473" s="2">
        <v>0</v>
      </c>
      <c r="K473" s="2">
        <v>160</v>
      </c>
      <c r="L473" s="2">
        <v>0</v>
      </c>
      <c r="M473" s="2">
        <v>0</v>
      </c>
      <c r="N473" s="2">
        <v>0</v>
      </c>
      <c r="O473" s="2">
        <v>20.8</v>
      </c>
      <c r="P473" s="2">
        <v>180.8</v>
      </c>
      <c r="Q473" t="s">
        <v>8039</v>
      </c>
      <c r="R473" t="s">
        <v>8236</v>
      </c>
      <c r="S473" s="2" t="s">
        <v>8039</v>
      </c>
      <c r="T473" s="2">
        <v>0</v>
      </c>
    </row>
    <row r="474" spans="1:20" hidden="1">
      <c r="A474" t="s">
        <v>8500</v>
      </c>
      <c r="B474" t="s">
        <v>8514</v>
      </c>
      <c r="C474" t="s">
        <v>7879</v>
      </c>
      <c r="D474" t="s">
        <v>0</v>
      </c>
      <c r="E474">
        <v>1664</v>
      </c>
      <c r="F474" t="s">
        <v>5989</v>
      </c>
      <c r="G474" t="s">
        <v>5990</v>
      </c>
      <c r="H474" s="2">
        <v>0</v>
      </c>
      <c r="I474" s="2">
        <v>0</v>
      </c>
      <c r="J474" s="2">
        <v>0</v>
      </c>
      <c r="K474" s="2">
        <v>172.04</v>
      </c>
      <c r="L474" s="2">
        <v>0</v>
      </c>
      <c r="M474" s="2">
        <v>0</v>
      </c>
      <c r="N474" s="2">
        <v>0</v>
      </c>
      <c r="O474" s="2">
        <v>22.365199999999998</v>
      </c>
      <c r="P474" s="2">
        <v>194.40519999999998</v>
      </c>
      <c r="Q474" t="s">
        <v>8039</v>
      </c>
      <c r="R474" t="s">
        <v>8236</v>
      </c>
      <c r="S474" s="2" t="s">
        <v>8039</v>
      </c>
      <c r="T474" s="2">
        <v>0</v>
      </c>
    </row>
    <row r="475" spans="1:20" hidden="1">
      <c r="A475" t="s">
        <v>8500</v>
      </c>
      <c r="B475" t="s">
        <v>8514</v>
      </c>
      <c r="C475" t="s">
        <v>7879</v>
      </c>
      <c r="D475" t="s">
        <v>0</v>
      </c>
      <c r="E475">
        <v>44666</v>
      </c>
      <c r="F475" t="s">
        <v>5989</v>
      </c>
      <c r="G475" t="s">
        <v>5990</v>
      </c>
      <c r="H475" s="2">
        <v>0</v>
      </c>
      <c r="I475" s="2">
        <v>0</v>
      </c>
      <c r="J475" s="2">
        <v>0</v>
      </c>
      <c r="K475" s="2">
        <v>642.04</v>
      </c>
      <c r="L475" s="2">
        <v>0</v>
      </c>
      <c r="M475" s="2">
        <v>0</v>
      </c>
      <c r="N475" s="2">
        <v>0</v>
      </c>
      <c r="O475" s="2">
        <v>83.465199999999996</v>
      </c>
      <c r="P475" s="2">
        <v>725.50519999999995</v>
      </c>
      <c r="Q475" t="s">
        <v>8039</v>
      </c>
      <c r="R475" t="s">
        <v>8236</v>
      </c>
      <c r="S475" s="2" t="s">
        <v>8039</v>
      </c>
      <c r="T475" s="2">
        <v>0</v>
      </c>
    </row>
    <row r="476" spans="1:20" hidden="1">
      <c r="A476" t="s">
        <v>8500</v>
      </c>
      <c r="B476" t="s">
        <v>8514</v>
      </c>
      <c r="C476" t="s">
        <v>7879</v>
      </c>
      <c r="D476" t="s">
        <v>0</v>
      </c>
      <c r="E476">
        <v>343884</v>
      </c>
      <c r="F476" t="s">
        <v>1584</v>
      </c>
      <c r="G476" t="s">
        <v>1585</v>
      </c>
      <c r="H476" s="2">
        <v>0</v>
      </c>
      <c r="I476" s="2">
        <v>0</v>
      </c>
      <c r="J476" s="2">
        <v>0</v>
      </c>
      <c r="K476" s="2">
        <v>181.46</v>
      </c>
      <c r="L476" s="2">
        <v>0</v>
      </c>
      <c r="M476" s="2">
        <v>0</v>
      </c>
      <c r="N476" s="2">
        <v>0</v>
      </c>
      <c r="O476" s="2">
        <v>23.5898</v>
      </c>
      <c r="P476" s="2">
        <v>205.0498</v>
      </c>
      <c r="Q476" t="s">
        <v>8039</v>
      </c>
      <c r="R476" t="s">
        <v>8236</v>
      </c>
      <c r="S476" s="2" t="s">
        <v>8253</v>
      </c>
      <c r="T476" s="2">
        <v>1.81</v>
      </c>
    </row>
    <row r="477" spans="1:20" hidden="1">
      <c r="A477" t="s">
        <v>8500</v>
      </c>
      <c r="B477" t="s">
        <v>8514</v>
      </c>
      <c r="C477" t="s">
        <v>7879</v>
      </c>
      <c r="D477" t="s">
        <v>0</v>
      </c>
      <c r="E477">
        <v>6257</v>
      </c>
      <c r="F477" t="s">
        <v>1682</v>
      </c>
      <c r="G477" t="s">
        <v>1683</v>
      </c>
      <c r="H477" s="2">
        <v>0</v>
      </c>
      <c r="I477" s="2">
        <v>0</v>
      </c>
      <c r="J477" s="2">
        <v>0</v>
      </c>
      <c r="K477" s="2">
        <v>75.22</v>
      </c>
      <c r="L477" s="2">
        <v>0</v>
      </c>
      <c r="M477" s="2">
        <v>0</v>
      </c>
      <c r="N477" s="2">
        <v>0</v>
      </c>
      <c r="O477" s="2">
        <v>9.7786000000000008</v>
      </c>
      <c r="P477" s="2">
        <v>84.998599999999996</v>
      </c>
      <c r="Q477" t="s">
        <v>8039</v>
      </c>
      <c r="R477" t="s">
        <v>8236</v>
      </c>
      <c r="S477" s="2" t="s">
        <v>8039</v>
      </c>
      <c r="T477" s="2">
        <v>0</v>
      </c>
    </row>
    <row r="478" spans="1:20" hidden="1">
      <c r="A478" t="s">
        <v>8500</v>
      </c>
      <c r="B478" t="s">
        <v>8501</v>
      </c>
      <c r="C478" t="s">
        <v>7879</v>
      </c>
      <c r="D478" t="s">
        <v>0</v>
      </c>
      <c r="E478">
        <v>1215170</v>
      </c>
      <c r="F478" t="s">
        <v>1526</v>
      </c>
      <c r="G478" t="s">
        <v>1527</v>
      </c>
      <c r="H478" s="2">
        <v>0.97</v>
      </c>
      <c r="I478" s="2">
        <v>0</v>
      </c>
      <c r="J478" s="2">
        <v>0</v>
      </c>
      <c r="K478" s="2">
        <v>16.84</v>
      </c>
      <c r="L478" s="2">
        <v>0</v>
      </c>
      <c r="M478" s="2">
        <v>0</v>
      </c>
      <c r="N478" s="2">
        <v>0</v>
      </c>
      <c r="O478" s="2">
        <v>2.1892</v>
      </c>
      <c r="P478" s="2">
        <v>19.999199999999998</v>
      </c>
      <c r="Q478" t="s">
        <v>8039</v>
      </c>
      <c r="R478" t="s">
        <v>8236</v>
      </c>
      <c r="S478" s="2" t="s">
        <v>8039</v>
      </c>
      <c r="T478" s="2">
        <v>0</v>
      </c>
    </row>
    <row r="479" spans="1:20" hidden="1">
      <c r="A479" t="s">
        <v>8500</v>
      </c>
      <c r="B479" t="s">
        <v>8519</v>
      </c>
      <c r="C479" t="s">
        <v>7879</v>
      </c>
      <c r="D479" t="s">
        <v>0</v>
      </c>
      <c r="E479">
        <v>11062</v>
      </c>
      <c r="F479" t="s">
        <v>126</v>
      </c>
      <c r="G479" t="s">
        <v>127</v>
      </c>
      <c r="H479" s="2">
        <v>0</v>
      </c>
      <c r="I479" s="2">
        <v>0</v>
      </c>
      <c r="J479" s="2">
        <v>0</v>
      </c>
      <c r="K479" s="2">
        <v>1274.2</v>
      </c>
      <c r="L479" s="2">
        <v>0</v>
      </c>
      <c r="M479" s="2">
        <v>0</v>
      </c>
      <c r="N479" s="2">
        <v>0</v>
      </c>
      <c r="O479" s="2">
        <v>165.64600000000002</v>
      </c>
      <c r="P479" s="2">
        <v>1439.846</v>
      </c>
      <c r="Q479" t="s">
        <v>8039</v>
      </c>
      <c r="R479" t="s">
        <v>8236</v>
      </c>
      <c r="S479" s="2" t="s">
        <v>8039</v>
      </c>
      <c r="T479" s="2">
        <v>0</v>
      </c>
    </row>
    <row r="480" spans="1:20" hidden="1">
      <c r="A480" t="s">
        <v>8500</v>
      </c>
      <c r="B480" t="s">
        <v>8503</v>
      </c>
      <c r="C480" t="s">
        <v>7879</v>
      </c>
      <c r="D480" t="s">
        <v>0</v>
      </c>
      <c r="E480">
        <v>126510</v>
      </c>
      <c r="F480" t="s">
        <v>1498</v>
      </c>
      <c r="G480" t="s">
        <v>1499</v>
      </c>
      <c r="H480" s="2">
        <v>0</v>
      </c>
      <c r="I480" s="2">
        <v>0</v>
      </c>
      <c r="J480" s="2">
        <v>0</v>
      </c>
      <c r="K480" s="2">
        <v>48.35</v>
      </c>
      <c r="L480" s="2">
        <v>0</v>
      </c>
      <c r="M480" s="2">
        <v>0</v>
      </c>
      <c r="N480" s="2">
        <v>0</v>
      </c>
      <c r="O480" s="2">
        <v>6.2855000000000008</v>
      </c>
      <c r="P480" s="2">
        <v>54.6355</v>
      </c>
      <c r="Q480" t="s">
        <v>8039</v>
      </c>
      <c r="R480" t="s">
        <v>8236</v>
      </c>
      <c r="S480" s="2" t="s">
        <v>8039</v>
      </c>
      <c r="T480" s="2">
        <v>0</v>
      </c>
    </row>
    <row r="481" spans="1:20" hidden="1">
      <c r="A481" t="s">
        <v>8500</v>
      </c>
      <c r="B481" t="s">
        <v>8503</v>
      </c>
      <c r="C481" t="s">
        <v>7879</v>
      </c>
      <c r="D481" t="s">
        <v>0</v>
      </c>
      <c r="E481">
        <v>9129</v>
      </c>
      <c r="F481" t="s">
        <v>1196</v>
      </c>
      <c r="G481" t="s">
        <v>1197</v>
      </c>
      <c r="H481" s="2">
        <v>0</v>
      </c>
      <c r="I481" s="2">
        <v>0</v>
      </c>
      <c r="J481" s="2">
        <v>0</v>
      </c>
      <c r="K481" s="2">
        <v>1385</v>
      </c>
      <c r="L481" s="2">
        <v>0</v>
      </c>
      <c r="M481" s="2">
        <v>0</v>
      </c>
      <c r="N481" s="2">
        <v>0</v>
      </c>
      <c r="O481" s="2">
        <v>180.05</v>
      </c>
      <c r="P481" s="2">
        <v>1565.05</v>
      </c>
      <c r="Q481"/>
      <c r="R481" t="s">
        <v>8236</v>
      </c>
      <c r="S481" s="2" t="s">
        <v>8227</v>
      </c>
      <c r="T481" s="2">
        <v>13.85</v>
      </c>
    </row>
    <row r="482" spans="1:20" hidden="1">
      <c r="A482" t="s">
        <v>8500</v>
      </c>
      <c r="B482" t="s">
        <v>8503</v>
      </c>
      <c r="C482" t="s">
        <v>7879</v>
      </c>
      <c r="D482" t="s">
        <v>0</v>
      </c>
      <c r="E482">
        <v>39381</v>
      </c>
      <c r="F482" t="s">
        <v>1575</v>
      </c>
      <c r="G482" t="s">
        <v>1576</v>
      </c>
      <c r="H482" s="2">
        <v>1.45</v>
      </c>
      <c r="I482" s="2">
        <v>0</v>
      </c>
      <c r="J482" s="2">
        <v>0</v>
      </c>
      <c r="K482" s="2">
        <v>25.27</v>
      </c>
      <c r="L482" s="2">
        <v>0</v>
      </c>
      <c r="M482" s="2">
        <v>0</v>
      </c>
      <c r="N482" s="2">
        <v>0</v>
      </c>
      <c r="O482" s="2">
        <v>3.2850999999999999</v>
      </c>
      <c r="P482" s="2">
        <v>30.005099999999999</v>
      </c>
      <c r="Q482" t="s">
        <v>8039</v>
      </c>
      <c r="R482" t="s">
        <v>8236</v>
      </c>
      <c r="S482" s="2" t="s">
        <v>8039</v>
      </c>
      <c r="T482" s="2">
        <v>0</v>
      </c>
    </row>
    <row r="483" spans="1:20" hidden="1">
      <c r="A483" t="s">
        <v>8500</v>
      </c>
      <c r="B483" t="s">
        <v>8503</v>
      </c>
      <c r="C483" t="s">
        <v>7879</v>
      </c>
      <c r="D483" t="s">
        <v>0</v>
      </c>
      <c r="E483">
        <v>9097</v>
      </c>
      <c r="F483" t="s">
        <v>1196</v>
      </c>
      <c r="G483" t="s">
        <v>1197</v>
      </c>
      <c r="H483" s="2">
        <v>0</v>
      </c>
      <c r="I483" s="2">
        <v>0</v>
      </c>
      <c r="J483" s="2">
        <v>0</v>
      </c>
      <c r="K483" s="2">
        <v>2640</v>
      </c>
      <c r="L483" s="2">
        <v>0</v>
      </c>
      <c r="M483" s="2">
        <v>0</v>
      </c>
      <c r="N483" s="2">
        <v>0</v>
      </c>
      <c r="O483" s="2">
        <v>343.2</v>
      </c>
      <c r="P483" s="2">
        <v>2983.2</v>
      </c>
      <c r="Q483"/>
      <c r="R483" t="s">
        <v>8236</v>
      </c>
      <c r="S483" s="2" t="s">
        <v>8227</v>
      </c>
      <c r="T483" s="2">
        <v>26.4</v>
      </c>
    </row>
    <row r="484" spans="1:20" hidden="1">
      <c r="A484" t="s">
        <v>8500</v>
      </c>
      <c r="B484" t="s">
        <v>8503</v>
      </c>
      <c r="C484" t="s">
        <v>7879</v>
      </c>
      <c r="D484" t="s">
        <v>0</v>
      </c>
      <c r="E484">
        <v>9093</v>
      </c>
      <c r="F484" t="s">
        <v>1196</v>
      </c>
      <c r="G484" t="s">
        <v>1197</v>
      </c>
      <c r="H484" s="2">
        <v>0</v>
      </c>
      <c r="I484" s="2">
        <v>0</v>
      </c>
      <c r="J484" s="2">
        <v>0</v>
      </c>
      <c r="K484" s="2">
        <v>4849.2</v>
      </c>
      <c r="L484" s="2">
        <v>0</v>
      </c>
      <c r="M484" s="2">
        <v>0</v>
      </c>
      <c r="N484" s="2">
        <v>0</v>
      </c>
      <c r="O484" s="2">
        <v>630.39599999999996</v>
      </c>
      <c r="P484" s="2">
        <v>5479.5959999999995</v>
      </c>
      <c r="Q484"/>
      <c r="R484" t="s">
        <v>8236</v>
      </c>
      <c r="S484" s="2" t="s">
        <v>8227</v>
      </c>
      <c r="T484" s="2">
        <v>48.5</v>
      </c>
    </row>
    <row r="485" spans="1:20" hidden="1">
      <c r="A485" t="s">
        <v>8500</v>
      </c>
      <c r="B485" t="s">
        <v>8503</v>
      </c>
      <c r="C485" t="s">
        <v>7879</v>
      </c>
      <c r="D485" t="s">
        <v>0</v>
      </c>
      <c r="E485">
        <v>951688</v>
      </c>
      <c r="F485" t="s">
        <v>1615</v>
      </c>
      <c r="G485" t="s">
        <v>1616</v>
      </c>
      <c r="H485" s="2">
        <v>1.4</v>
      </c>
      <c r="I485" s="2">
        <v>0</v>
      </c>
      <c r="J485" s="2">
        <v>0</v>
      </c>
      <c r="K485" s="2">
        <v>25.31</v>
      </c>
      <c r="L485" s="2">
        <v>0</v>
      </c>
      <c r="M485" s="2">
        <v>0</v>
      </c>
      <c r="N485" s="2">
        <v>0</v>
      </c>
      <c r="O485" s="2">
        <v>3.2902999999999998</v>
      </c>
      <c r="P485" s="2">
        <v>30.000299999999996</v>
      </c>
      <c r="Q485" t="s">
        <v>8039</v>
      </c>
      <c r="R485" t="s">
        <v>8236</v>
      </c>
      <c r="S485" s="2" t="s">
        <v>8039</v>
      </c>
      <c r="T485" s="2">
        <v>0</v>
      </c>
    </row>
    <row r="486" spans="1:20" hidden="1">
      <c r="A486" t="s">
        <v>8500</v>
      </c>
      <c r="B486" t="s">
        <v>8503</v>
      </c>
      <c r="C486" t="s">
        <v>7879</v>
      </c>
      <c r="D486" t="s">
        <v>0</v>
      </c>
      <c r="E486">
        <v>478661</v>
      </c>
      <c r="F486" t="s">
        <v>1541</v>
      </c>
      <c r="G486" t="s">
        <v>1542</v>
      </c>
      <c r="H486" s="2">
        <v>2.3199999999999998</v>
      </c>
      <c r="I486" s="2">
        <v>0</v>
      </c>
      <c r="J486" s="2">
        <v>0</v>
      </c>
      <c r="K486" s="2">
        <v>44.27</v>
      </c>
      <c r="L486" s="2">
        <v>0</v>
      </c>
      <c r="M486" s="2">
        <v>0</v>
      </c>
      <c r="N486" s="2">
        <v>0</v>
      </c>
      <c r="O486" s="2">
        <v>5.7551000000000005</v>
      </c>
      <c r="P486" s="2">
        <v>52.345100000000002</v>
      </c>
      <c r="Q486" t="s">
        <v>8039</v>
      </c>
      <c r="R486" t="s">
        <v>8236</v>
      </c>
      <c r="S486" s="2" t="s">
        <v>8039</v>
      </c>
      <c r="T486" s="2">
        <v>0</v>
      </c>
    </row>
    <row r="487" spans="1:20" hidden="1">
      <c r="A487" t="s">
        <v>8500</v>
      </c>
      <c r="B487" t="s">
        <v>8503</v>
      </c>
      <c r="C487" t="s">
        <v>7879</v>
      </c>
      <c r="D487" t="s">
        <v>0</v>
      </c>
      <c r="E487">
        <v>3311</v>
      </c>
      <c r="F487" t="s">
        <v>8580</v>
      </c>
      <c r="G487" t="s">
        <v>8581</v>
      </c>
      <c r="H487" s="2">
        <v>0</v>
      </c>
      <c r="I487" s="2">
        <v>0</v>
      </c>
      <c r="J487" s="2">
        <v>0</v>
      </c>
      <c r="K487" s="2">
        <v>360</v>
      </c>
      <c r="L487" s="2">
        <v>0</v>
      </c>
      <c r="M487" s="2">
        <v>0</v>
      </c>
      <c r="N487" s="2">
        <v>0</v>
      </c>
      <c r="O487" s="2">
        <v>46.800000000000004</v>
      </c>
      <c r="P487" s="2">
        <v>406.8</v>
      </c>
      <c r="Q487" t="s">
        <v>8039</v>
      </c>
      <c r="R487" t="s">
        <v>8236</v>
      </c>
      <c r="S487" s="2" t="s">
        <v>8039</v>
      </c>
      <c r="T487" s="2">
        <v>0</v>
      </c>
    </row>
    <row r="488" spans="1:20" hidden="1">
      <c r="A488" t="s">
        <v>8500</v>
      </c>
      <c r="B488" t="s">
        <v>8503</v>
      </c>
      <c r="C488" t="s">
        <v>7879</v>
      </c>
      <c r="D488" t="s">
        <v>0</v>
      </c>
      <c r="E488">
        <v>44682</v>
      </c>
      <c r="F488" t="s">
        <v>1531</v>
      </c>
      <c r="G488" t="s">
        <v>1532</v>
      </c>
      <c r="H488" s="2">
        <v>0</v>
      </c>
      <c r="I488" s="2">
        <v>0</v>
      </c>
      <c r="J488" s="2">
        <v>0</v>
      </c>
      <c r="K488" s="2">
        <v>52.14</v>
      </c>
      <c r="L488" s="2">
        <v>0</v>
      </c>
      <c r="M488" s="2">
        <v>0</v>
      </c>
      <c r="N488" s="2">
        <v>0</v>
      </c>
      <c r="O488" s="2">
        <v>6.7782</v>
      </c>
      <c r="P488" s="2">
        <v>58.918199999999999</v>
      </c>
      <c r="Q488" t="s">
        <v>8039</v>
      </c>
      <c r="R488" t="s">
        <v>8236</v>
      </c>
      <c r="S488" s="2" t="s">
        <v>8039</v>
      </c>
      <c r="T488" s="2">
        <v>0</v>
      </c>
    </row>
    <row r="489" spans="1:20" hidden="1">
      <c r="A489" t="s">
        <v>8500</v>
      </c>
      <c r="B489" t="s">
        <v>8520</v>
      </c>
      <c r="C489" t="s">
        <v>7879</v>
      </c>
      <c r="D489" t="s">
        <v>0</v>
      </c>
      <c r="E489">
        <v>915795</v>
      </c>
      <c r="F489" t="s">
        <v>1541</v>
      </c>
      <c r="G489" t="s">
        <v>1542</v>
      </c>
      <c r="H489" s="2">
        <v>2.2999999999999998</v>
      </c>
      <c r="I489" s="2">
        <v>0</v>
      </c>
      <c r="J489" s="2">
        <v>0</v>
      </c>
      <c r="K489" s="2">
        <v>43.98</v>
      </c>
      <c r="L489" s="2">
        <v>0</v>
      </c>
      <c r="M489" s="2">
        <v>0</v>
      </c>
      <c r="N489" s="2">
        <v>0</v>
      </c>
      <c r="O489" s="2">
        <v>5.7173999999999996</v>
      </c>
      <c r="P489" s="2">
        <v>51.997399999999992</v>
      </c>
      <c r="Q489" t="s">
        <v>8039</v>
      </c>
      <c r="R489" t="s">
        <v>8236</v>
      </c>
      <c r="S489" s="2" t="s">
        <v>8039</v>
      </c>
      <c r="T489" s="2">
        <v>0</v>
      </c>
    </row>
    <row r="490" spans="1:20" hidden="1">
      <c r="A490" t="s">
        <v>8500</v>
      </c>
      <c r="B490" t="s">
        <v>8504</v>
      </c>
      <c r="C490" t="s">
        <v>7879</v>
      </c>
      <c r="D490" t="s">
        <v>0</v>
      </c>
      <c r="E490">
        <v>307</v>
      </c>
      <c r="F490" t="s">
        <v>130</v>
      </c>
      <c r="G490" t="s">
        <v>131</v>
      </c>
      <c r="H490" s="2">
        <v>0</v>
      </c>
      <c r="I490" s="2">
        <v>0</v>
      </c>
      <c r="J490" s="2">
        <v>0</v>
      </c>
      <c r="K490" s="2">
        <v>502.25</v>
      </c>
      <c r="L490" s="2">
        <v>0</v>
      </c>
      <c r="M490" s="2">
        <v>0</v>
      </c>
      <c r="N490" s="2">
        <v>0</v>
      </c>
      <c r="O490" s="2">
        <v>65.292500000000004</v>
      </c>
      <c r="P490" s="2">
        <v>567.54250000000002</v>
      </c>
      <c r="Q490" t="s">
        <v>8039</v>
      </c>
      <c r="R490" t="s">
        <v>8236</v>
      </c>
      <c r="S490" s="2" t="s">
        <v>8039</v>
      </c>
      <c r="T490" s="2">
        <v>0</v>
      </c>
    </row>
    <row r="491" spans="1:20" hidden="1">
      <c r="A491" t="s">
        <v>8500</v>
      </c>
      <c r="B491" t="s">
        <v>8504</v>
      </c>
      <c r="C491" t="s">
        <v>7879</v>
      </c>
      <c r="D491" t="s">
        <v>0</v>
      </c>
      <c r="E491">
        <v>91962</v>
      </c>
      <c r="F491" t="s">
        <v>1621</v>
      </c>
      <c r="G491" t="s">
        <v>1622</v>
      </c>
      <c r="H491" s="2">
        <v>1.45</v>
      </c>
      <c r="I491" s="2">
        <v>0</v>
      </c>
      <c r="J491" s="2">
        <v>0</v>
      </c>
      <c r="K491" s="2">
        <v>25.27</v>
      </c>
      <c r="L491" s="2">
        <v>0</v>
      </c>
      <c r="M491" s="2">
        <v>0</v>
      </c>
      <c r="N491" s="2">
        <v>0</v>
      </c>
      <c r="O491" s="2">
        <v>3.2850999999999999</v>
      </c>
      <c r="P491" s="2">
        <v>30.005099999999999</v>
      </c>
      <c r="Q491" t="s">
        <v>8039</v>
      </c>
      <c r="R491" t="s">
        <v>8236</v>
      </c>
      <c r="S491" s="2" t="s">
        <v>8039</v>
      </c>
      <c r="T491" s="2">
        <v>0</v>
      </c>
    </row>
    <row r="492" spans="1:20" hidden="1">
      <c r="A492" t="s">
        <v>8500</v>
      </c>
      <c r="B492" t="s">
        <v>8504</v>
      </c>
      <c r="C492" t="s">
        <v>7879</v>
      </c>
      <c r="D492" t="s">
        <v>0</v>
      </c>
      <c r="E492">
        <v>9078</v>
      </c>
      <c r="F492" t="s">
        <v>1196</v>
      </c>
      <c r="G492" t="s">
        <v>1197</v>
      </c>
      <c r="H492" s="2">
        <v>0</v>
      </c>
      <c r="I492" s="2">
        <v>0</v>
      </c>
      <c r="J492" s="2">
        <v>0</v>
      </c>
      <c r="K492" s="2">
        <v>4781.3999999999996</v>
      </c>
      <c r="L492" s="2">
        <v>0</v>
      </c>
      <c r="M492" s="2">
        <v>0</v>
      </c>
      <c r="N492" s="2">
        <v>0</v>
      </c>
      <c r="O492" s="2">
        <v>621.58199999999999</v>
      </c>
      <c r="P492" s="2">
        <v>5402.982</v>
      </c>
      <c r="Q492"/>
      <c r="R492" t="s">
        <v>8236</v>
      </c>
      <c r="S492" s="2" t="s">
        <v>8227</v>
      </c>
      <c r="T492" s="2">
        <v>47.81</v>
      </c>
    </row>
    <row r="493" spans="1:20" hidden="1">
      <c r="A493" t="s">
        <v>8500</v>
      </c>
      <c r="B493" t="s">
        <v>8504</v>
      </c>
      <c r="C493" t="s">
        <v>7879</v>
      </c>
      <c r="D493" t="s">
        <v>0</v>
      </c>
      <c r="E493">
        <v>9077</v>
      </c>
      <c r="F493" t="s">
        <v>1196</v>
      </c>
      <c r="G493" t="s">
        <v>1197</v>
      </c>
      <c r="H493" s="2">
        <v>0</v>
      </c>
      <c r="I493" s="2">
        <v>0</v>
      </c>
      <c r="J493" s="2">
        <v>0</v>
      </c>
      <c r="K493" s="2">
        <v>4797</v>
      </c>
      <c r="L493" s="2">
        <v>0</v>
      </c>
      <c r="M493" s="2">
        <v>0</v>
      </c>
      <c r="N493" s="2">
        <v>0</v>
      </c>
      <c r="O493" s="2">
        <v>623.61</v>
      </c>
      <c r="P493" s="2">
        <v>5420.61</v>
      </c>
      <c r="Q493"/>
      <c r="R493" t="s">
        <v>8236</v>
      </c>
      <c r="S493" s="2" t="s">
        <v>8227</v>
      </c>
      <c r="T493" s="2">
        <v>47.97</v>
      </c>
    </row>
    <row r="494" spans="1:20" hidden="1">
      <c r="A494" t="s">
        <v>8500</v>
      </c>
      <c r="B494" t="s">
        <v>8504</v>
      </c>
      <c r="C494" t="s">
        <v>7879</v>
      </c>
      <c r="D494" t="s">
        <v>0</v>
      </c>
      <c r="E494">
        <v>214</v>
      </c>
      <c r="F494" t="s">
        <v>7836</v>
      </c>
      <c r="G494" t="s">
        <v>7850</v>
      </c>
      <c r="H494" s="2">
        <v>0</v>
      </c>
      <c r="I494" s="2">
        <v>0</v>
      </c>
      <c r="J494" s="2">
        <v>0</v>
      </c>
      <c r="K494" s="2">
        <v>350</v>
      </c>
      <c r="L494" s="2">
        <v>0</v>
      </c>
      <c r="M494" s="2">
        <v>0</v>
      </c>
      <c r="N494" s="2">
        <v>0</v>
      </c>
      <c r="O494" s="2">
        <v>45.5</v>
      </c>
      <c r="P494" s="2">
        <v>395.5</v>
      </c>
      <c r="Q494" t="s">
        <v>8039</v>
      </c>
      <c r="R494" t="s">
        <v>8236</v>
      </c>
      <c r="S494" s="2" t="s">
        <v>8039</v>
      </c>
      <c r="T494" s="2">
        <v>0</v>
      </c>
    </row>
    <row r="495" spans="1:20" hidden="1">
      <c r="A495" t="s">
        <v>8500</v>
      </c>
      <c r="B495" t="s">
        <v>8502</v>
      </c>
      <c r="C495" t="s">
        <v>7879</v>
      </c>
      <c r="D495" t="s">
        <v>0</v>
      </c>
      <c r="E495">
        <v>308822</v>
      </c>
      <c r="F495" t="s">
        <v>1615</v>
      </c>
      <c r="G495" t="s">
        <v>1616</v>
      </c>
      <c r="H495" s="2">
        <v>0.93</v>
      </c>
      <c r="I495" s="2">
        <v>0</v>
      </c>
      <c r="J495" s="2">
        <v>0</v>
      </c>
      <c r="K495" s="2">
        <v>16.87</v>
      </c>
      <c r="L495" s="2">
        <v>0</v>
      </c>
      <c r="M495" s="2">
        <v>0</v>
      </c>
      <c r="N495" s="2">
        <v>0</v>
      </c>
      <c r="O495" s="2">
        <v>2.1931000000000003</v>
      </c>
      <c r="P495" s="2">
        <v>19.993100000000002</v>
      </c>
      <c r="Q495" t="s">
        <v>8039</v>
      </c>
      <c r="R495" t="s">
        <v>8236</v>
      </c>
      <c r="S495" s="2" t="s">
        <v>8039</v>
      </c>
      <c r="T495" s="2">
        <v>0</v>
      </c>
    </row>
    <row r="496" spans="1:20" hidden="1">
      <c r="A496" t="s">
        <v>8500</v>
      </c>
      <c r="B496" t="s">
        <v>8502</v>
      </c>
      <c r="C496" t="s">
        <v>7879</v>
      </c>
      <c r="D496" t="s">
        <v>0</v>
      </c>
      <c r="E496">
        <v>9057</v>
      </c>
      <c r="F496" t="s">
        <v>1196</v>
      </c>
      <c r="G496" t="s">
        <v>1197</v>
      </c>
      <c r="H496" s="2">
        <v>0</v>
      </c>
      <c r="I496" s="2">
        <v>0</v>
      </c>
      <c r="J496" s="2">
        <v>0</v>
      </c>
      <c r="K496" s="2">
        <v>1900</v>
      </c>
      <c r="L496" s="2">
        <v>0</v>
      </c>
      <c r="M496" s="2">
        <v>0</v>
      </c>
      <c r="N496" s="2">
        <v>0</v>
      </c>
      <c r="O496" s="2">
        <v>247</v>
      </c>
      <c r="P496" s="2">
        <v>2147</v>
      </c>
      <c r="Q496"/>
      <c r="R496" t="s">
        <v>8236</v>
      </c>
      <c r="S496" s="2" t="s">
        <v>8227</v>
      </c>
      <c r="T496" s="2">
        <v>19</v>
      </c>
    </row>
    <row r="497" spans="1:20" hidden="1">
      <c r="A497" t="s">
        <v>8500</v>
      </c>
      <c r="B497" t="s">
        <v>8502</v>
      </c>
      <c r="C497" t="s">
        <v>7879</v>
      </c>
      <c r="D497" t="s">
        <v>0</v>
      </c>
      <c r="E497">
        <v>1213955</v>
      </c>
      <c r="F497" t="s">
        <v>1526</v>
      </c>
      <c r="G497" t="s">
        <v>1527</v>
      </c>
      <c r="H497" s="2">
        <v>0.97</v>
      </c>
      <c r="I497" s="2">
        <v>0</v>
      </c>
      <c r="J497" s="2">
        <v>0</v>
      </c>
      <c r="K497" s="2">
        <v>16.84</v>
      </c>
      <c r="L497" s="2">
        <v>0</v>
      </c>
      <c r="M497" s="2">
        <v>0</v>
      </c>
      <c r="N497" s="2">
        <v>0</v>
      </c>
      <c r="O497" s="2">
        <v>2.1892</v>
      </c>
      <c r="P497" s="2">
        <v>19.999199999999998</v>
      </c>
      <c r="Q497" t="s">
        <v>8039</v>
      </c>
      <c r="R497" t="s">
        <v>8236</v>
      </c>
      <c r="S497" s="2" t="s">
        <v>8039</v>
      </c>
      <c r="T497" s="2">
        <v>0</v>
      </c>
    </row>
    <row r="498" spans="1:20" hidden="1">
      <c r="A498" t="s">
        <v>8500</v>
      </c>
      <c r="B498" t="s">
        <v>8502</v>
      </c>
      <c r="C498" t="s">
        <v>7879</v>
      </c>
      <c r="D498" t="s">
        <v>0</v>
      </c>
      <c r="E498">
        <v>9444</v>
      </c>
      <c r="F498" t="s">
        <v>8578</v>
      </c>
      <c r="G498" t="s">
        <v>8579</v>
      </c>
      <c r="H498" s="2">
        <v>0.45</v>
      </c>
      <c r="I498" s="2">
        <v>0</v>
      </c>
      <c r="J498" s="2">
        <v>0</v>
      </c>
      <c r="K498" s="2">
        <v>8.4499999999999993</v>
      </c>
      <c r="L498" s="2">
        <v>0</v>
      </c>
      <c r="M498" s="2">
        <v>0</v>
      </c>
      <c r="N498" s="2">
        <v>0</v>
      </c>
      <c r="O498" s="2">
        <v>1.0985</v>
      </c>
      <c r="P498" s="2">
        <v>9.9984999999999982</v>
      </c>
      <c r="Q498" t="s">
        <v>8039</v>
      </c>
      <c r="R498" t="s">
        <v>8236</v>
      </c>
      <c r="S498" s="2" t="s">
        <v>8039</v>
      </c>
      <c r="T498" s="2">
        <v>0</v>
      </c>
    </row>
    <row r="499" spans="1:20" hidden="1">
      <c r="A499" t="s">
        <v>8500</v>
      </c>
      <c r="B499" t="s">
        <v>8505</v>
      </c>
      <c r="C499" t="s">
        <v>7879</v>
      </c>
      <c r="D499" t="s">
        <v>0</v>
      </c>
      <c r="E499">
        <v>265</v>
      </c>
      <c r="F499" t="s">
        <v>7717</v>
      </c>
      <c r="G499" t="s">
        <v>7718</v>
      </c>
      <c r="H499" s="2">
        <v>0</v>
      </c>
      <c r="I499" s="2">
        <v>0</v>
      </c>
      <c r="J499" s="2">
        <v>0</v>
      </c>
      <c r="K499" s="2">
        <v>440</v>
      </c>
      <c r="L499" s="2">
        <v>0</v>
      </c>
      <c r="M499" s="2">
        <v>0</v>
      </c>
      <c r="N499" s="2">
        <v>0</v>
      </c>
      <c r="O499" s="2">
        <v>57.2</v>
      </c>
      <c r="P499" s="2">
        <v>497.2</v>
      </c>
      <c r="Q499" t="s">
        <v>8039</v>
      </c>
      <c r="R499" t="s">
        <v>8236</v>
      </c>
      <c r="S499" s="2" t="s">
        <v>8039</v>
      </c>
      <c r="T499" s="2">
        <v>0</v>
      </c>
    </row>
    <row r="500" spans="1:20" hidden="1">
      <c r="A500" t="s">
        <v>8500</v>
      </c>
      <c r="B500" t="s">
        <v>8505</v>
      </c>
      <c r="C500" t="s">
        <v>7879</v>
      </c>
      <c r="D500" t="s">
        <v>0</v>
      </c>
      <c r="E500">
        <v>8617</v>
      </c>
      <c r="F500" t="s">
        <v>1693</v>
      </c>
      <c r="G500" t="s">
        <v>1694</v>
      </c>
      <c r="H500" s="2">
        <v>1.42</v>
      </c>
      <c r="I500" s="2">
        <v>0</v>
      </c>
      <c r="J500" s="2">
        <v>0</v>
      </c>
      <c r="K500" s="2">
        <v>25.29</v>
      </c>
      <c r="L500" s="2">
        <v>0</v>
      </c>
      <c r="M500" s="2">
        <v>0</v>
      </c>
      <c r="N500" s="2">
        <v>0</v>
      </c>
      <c r="O500" s="2">
        <v>3.2877000000000001</v>
      </c>
      <c r="P500" s="2">
        <v>29.997700000000002</v>
      </c>
      <c r="Q500" t="s">
        <v>8039</v>
      </c>
      <c r="R500" t="s">
        <v>8236</v>
      </c>
      <c r="S500" s="2" t="s">
        <v>8039</v>
      </c>
      <c r="T500" s="2">
        <v>0</v>
      </c>
    </row>
    <row r="501" spans="1:20" hidden="1">
      <c r="A501" t="s">
        <v>8500</v>
      </c>
      <c r="B501" t="s">
        <v>8506</v>
      </c>
      <c r="C501" t="s">
        <v>7879</v>
      </c>
      <c r="D501" t="s">
        <v>0</v>
      </c>
      <c r="E501">
        <v>883002</v>
      </c>
      <c r="F501" t="s">
        <v>1492</v>
      </c>
      <c r="G501" t="s">
        <v>1493</v>
      </c>
      <c r="H501" s="2">
        <v>0</v>
      </c>
      <c r="I501" s="2">
        <v>0</v>
      </c>
      <c r="J501" s="2">
        <v>0</v>
      </c>
      <c r="K501" s="2">
        <v>288.14</v>
      </c>
      <c r="L501" s="2">
        <v>0</v>
      </c>
      <c r="M501" s="2">
        <v>0</v>
      </c>
      <c r="N501" s="2">
        <v>0</v>
      </c>
      <c r="O501" s="2">
        <v>37.458199999999998</v>
      </c>
      <c r="P501" s="2">
        <v>325.59819999999996</v>
      </c>
      <c r="Q501" t="s">
        <v>8039</v>
      </c>
      <c r="R501" t="s">
        <v>8236</v>
      </c>
      <c r="S501" s="2" t="s">
        <v>8039</v>
      </c>
      <c r="T501" s="2">
        <v>0</v>
      </c>
    </row>
    <row r="502" spans="1:20" hidden="1">
      <c r="A502" t="s">
        <v>8500</v>
      </c>
      <c r="B502" t="s">
        <v>8506</v>
      </c>
      <c r="C502" t="s">
        <v>7879</v>
      </c>
      <c r="D502" s="25" t="s">
        <v>8228</v>
      </c>
      <c r="E502">
        <v>234277</v>
      </c>
      <c r="F502" t="s">
        <v>1492</v>
      </c>
      <c r="G502" t="s">
        <v>1493</v>
      </c>
      <c r="H502" s="2">
        <v>0</v>
      </c>
      <c r="I502" s="2">
        <v>0</v>
      </c>
      <c r="J502" s="2">
        <v>0</v>
      </c>
      <c r="K502" s="2">
        <v>287.77999999999997</v>
      </c>
      <c r="L502" s="2">
        <v>0</v>
      </c>
      <c r="M502" s="2">
        <v>0</v>
      </c>
      <c r="N502" s="2">
        <v>0</v>
      </c>
      <c r="O502" s="2">
        <v>37.4114</v>
      </c>
      <c r="P502" s="2">
        <v>325.19139999999999</v>
      </c>
      <c r="Q502" t="s">
        <v>8039</v>
      </c>
      <c r="R502" t="s">
        <v>8236</v>
      </c>
      <c r="S502" s="2" t="s">
        <v>8039</v>
      </c>
      <c r="T502" s="2">
        <v>0</v>
      </c>
    </row>
    <row r="503" spans="1:20" hidden="1">
      <c r="A503" t="s">
        <v>8500</v>
      </c>
      <c r="B503" t="s">
        <v>8506</v>
      </c>
      <c r="C503" t="s">
        <v>7879</v>
      </c>
      <c r="D503" t="s">
        <v>0</v>
      </c>
      <c r="E503">
        <v>2039</v>
      </c>
      <c r="F503" t="s">
        <v>1699</v>
      </c>
      <c r="G503" t="s">
        <v>1700</v>
      </c>
      <c r="H503" s="2">
        <v>0</v>
      </c>
      <c r="I503" s="2">
        <v>0</v>
      </c>
      <c r="J503" s="2">
        <v>0</v>
      </c>
      <c r="K503" s="2">
        <v>41.59</v>
      </c>
      <c r="L503" s="2">
        <v>0</v>
      </c>
      <c r="M503" s="2">
        <v>0</v>
      </c>
      <c r="N503" s="2">
        <v>0</v>
      </c>
      <c r="O503" s="2">
        <v>5.4067000000000007</v>
      </c>
      <c r="P503" s="2">
        <v>46.996700000000004</v>
      </c>
      <c r="Q503" t="s">
        <v>8039</v>
      </c>
      <c r="R503" t="s">
        <v>8236</v>
      </c>
      <c r="S503" s="2" t="s">
        <v>8039</v>
      </c>
      <c r="T503" s="2">
        <v>0</v>
      </c>
    </row>
    <row r="504" spans="1:20" hidden="1">
      <c r="A504" t="s">
        <v>8500</v>
      </c>
      <c r="B504" t="s">
        <v>8506</v>
      </c>
      <c r="C504" t="s">
        <v>7879</v>
      </c>
      <c r="D504" t="s">
        <v>0</v>
      </c>
      <c r="E504">
        <v>1213592</v>
      </c>
      <c r="F504" t="s">
        <v>1526</v>
      </c>
      <c r="G504" t="s">
        <v>1527</v>
      </c>
      <c r="H504" s="2">
        <v>1.45</v>
      </c>
      <c r="I504" s="2">
        <v>0</v>
      </c>
      <c r="J504" s="2">
        <v>0</v>
      </c>
      <c r="K504" s="2">
        <v>25.27</v>
      </c>
      <c r="L504" s="2">
        <v>0</v>
      </c>
      <c r="M504" s="2">
        <v>0</v>
      </c>
      <c r="N504" s="2">
        <v>0</v>
      </c>
      <c r="O504" s="2">
        <v>3.2850999999999999</v>
      </c>
      <c r="P504" s="2">
        <v>30.005099999999999</v>
      </c>
      <c r="Q504" t="s">
        <v>8039</v>
      </c>
      <c r="R504" t="s">
        <v>8236</v>
      </c>
      <c r="S504" s="2" t="s">
        <v>8039</v>
      </c>
      <c r="T504" s="2">
        <v>0</v>
      </c>
    </row>
    <row r="505" spans="1:20" hidden="1">
      <c r="A505" t="s">
        <v>8500</v>
      </c>
      <c r="B505" t="s">
        <v>8506</v>
      </c>
      <c r="C505" t="s">
        <v>7879</v>
      </c>
      <c r="D505" t="s">
        <v>0</v>
      </c>
      <c r="E505">
        <v>6135</v>
      </c>
      <c r="F505" t="s">
        <v>1682</v>
      </c>
      <c r="G505" t="s">
        <v>1683</v>
      </c>
      <c r="H505" s="2">
        <v>0</v>
      </c>
      <c r="I505" s="2">
        <v>0</v>
      </c>
      <c r="J505" s="2">
        <v>0</v>
      </c>
      <c r="K505" s="2">
        <v>15.04</v>
      </c>
      <c r="L505" s="2">
        <v>0</v>
      </c>
      <c r="M505" s="2">
        <v>0</v>
      </c>
      <c r="N505" s="2">
        <v>0</v>
      </c>
      <c r="O505" s="2">
        <v>1.9552</v>
      </c>
      <c r="P505" s="2">
        <v>16.995200000000001</v>
      </c>
      <c r="Q505" t="s">
        <v>8039</v>
      </c>
      <c r="R505" t="s">
        <v>8236</v>
      </c>
      <c r="S505" s="2" t="s">
        <v>8039</v>
      </c>
      <c r="T505" s="2">
        <v>0</v>
      </c>
    </row>
    <row r="506" spans="1:20" hidden="1">
      <c r="A506" t="s">
        <v>8500</v>
      </c>
      <c r="B506" t="s">
        <v>8506</v>
      </c>
      <c r="C506" t="s">
        <v>7879</v>
      </c>
      <c r="D506" t="s">
        <v>0</v>
      </c>
      <c r="E506">
        <v>46004791</v>
      </c>
      <c r="F506" t="s">
        <v>3583</v>
      </c>
      <c r="G506" t="s">
        <v>3584</v>
      </c>
      <c r="H506" s="2">
        <v>0</v>
      </c>
      <c r="I506" s="2">
        <v>0</v>
      </c>
      <c r="J506" s="2">
        <v>0</v>
      </c>
      <c r="K506" s="2">
        <v>30.49</v>
      </c>
      <c r="L506" s="2">
        <v>0</v>
      </c>
      <c r="M506" s="2">
        <v>0</v>
      </c>
      <c r="N506" s="2">
        <v>0</v>
      </c>
      <c r="O506" s="2">
        <v>3.9636999999999998</v>
      </c>
      <c r="P506" s="2">
        <v>34.453699999999998</v>
      </c>
      <c r="Q506" t="s">
        <v>8039</v>
      </c>
      <c r="R506" t="s">
        <v>8236</v>
      </c>
      <c r="S506" s="2" t="s">
        <v>8039</v>
      </c>
      <c r="T506" s="2">
        <v>0</v>
      </c>
    </row>
    <row r="507" spans="1:20" hidden="1">
      <c r="A507" t="s">
        <v>8500</v>
      </c>
      <c r="B507" t="s">
        <v>8507</v>
      </c>
      <c r="C507" t="s">
        <v>7879</v>
      </c>
      <c r="D507" t="s">
        <v>0</v>
      </c>
      <c r="E507">
        <v>1266</v>
      </c>
      <c r="F507" t="s">
        <v>1483</v>
      </c>
      <c r="G507" t="s">
        <v>1484</v>
      </c>
      <c r="H507" s="2">
        <v>1.86</v>
      </c>
      <c r="I507" s="2">
        <v>0</v>
      </c>
      <c r="J507" s="2">
        <v>0</v>
      </c>
      <c r="K507" s="2">
        <v>33.76</v>
      </c>
      <c r="L507" s="2">
        <v>0</v>
      </c>
      <c r="M507" s="2">
        <v>0</v>
      </c>
      <c r="N507" s="2">
        <v>0</v>
      </c>
      <c r="O507" s="2">
        <v>4.3887999999999998</v>
      </c>
      <c r="P507" s="2">
        <v>40.008799999999994</v>
      </c>
      <c r="Q507" t="s">
        <v>8039</v>
      </c>
      <c r="R507" t="s">
        <v>8236</v>
      </c>
      <c r="S507" s="2" t="s">
        <v>8039</v>
      </c>
      <c r="T507" s="2">
        <v>0</v>
      </c>
    </row>
    <row r="508" spans="1:20" hidden="1">
      <c r="A508" t="s">
        <v>8500</v>
      </c>
      <c r="B508" t="s">
        <v>8507</v>
      </c>
      <c r="C508" t="s">
        <v>7879</v>
      </c>
      <c r="D508" t="s">
        <v>0</v>
      </c>
      <c r="E508">
        <v>69</v>
      </c>
      <c r="F508" t="s">
        <v>8367</v>
      </c>
      <c r="G508" t="s">
        <v>8368</v>
      </c>
      <c r="H508" s="2">
        <v>0</v>
      </c>
      <c r="I508" s="2">
        <v>0</v>
      </c>
      <c r="J508" s="2">
        <v>0</v>
      </c>
      <c r="K508" s="2">
        <v>3.5</v>
      </c>
      <c r="L508" s="2">
        <v>0</v>
      </c>
      <c r="M508" s="2">
        <v>0</v>
      </c>
      <c r="N508" s="2">
        <v>0</v>
      </c>
      <c r="O508" s="2">
        <v>0.45500000000000002</v>
      </c>
      <c r="P508" s="2">
        <v>3.9550000000000001</v>
      </c>
      <c r="Q508" t="s">
        <v>8039</v>
      </c>
      <c r="R508" t="s">
        <v>8236</v>
      </c>
      <c r="S508" s="2" t="s">
        <v>8039</v>
      </c>
      <c r="T508" s="2">
        <v>0</v>
      </c>
    </row>
    <row r="509" spans="1:20" hidden="1">
      <c r="A509" t="s">
        <v>8500</v>
      </c>
      <c r="B509" t="s">
        <v>8507</v>
      </c>
      <c r="C509" t="s">
        <v>7879</v>
      </c>
      <c r="D509" t="s">
        <v>0</v>
      </c>
      <c r="E509">
        <v>7621</v>
      </c>
      <c r="F509" t="s">
        <v>3701</v>
      </c>
      <c r="G509" t="s">
        <v>3702</v>
      </c>
      <c r="H509" s="2">
        <v>0</v>
      </c>
      <c r="I509" s="2">
        <v>0</v>
      </c>
      <c r="J509" s="2">
        <v>0</v>
      </c>
      <c r="K509" s="2">
        <v>283.64999999999998</v>
      </c>
      <c r="L509" s="2">
        <v>0</v>
      </c>
      <c r="M509" s="2">
        <v>0</v>
      </c>
      <c r="N509" s="2">
        <v>0</v>
      </c>
      <c r="O509" s="2">
        <v>36.874499999999998</v>
      </c>
      <c r="P509" s="2">
        <v>320.52449999999999</v>
      </c>
      <c r="Q509" t="s">
        <v>8039</v>
      </c>
      <c r="R509" t="s">
        <v>8236</v>
      </c>
      <c r="S509" s="2" t="s">
        <v>8039</v>
      </c>
      <c r="T509" s="2">
        <v>0</v>
      </c>
    </row>
    <row r="510" spans="1:20" hidden="1">
      <c r="A510" t="s">
        <v>8500</v>
      </c>
      <c r="B510" t="s">
        <v>8507</v>
      </c>
      <c r="C510" t="s">
        <v>7879</v>
      </c>
      <c r="D510" t="s">
        <v>0</v>
      </c>
      <c r="E510">
        <v>2097378</v>
      </c>
      <c r="F510" t="s">
        <v>1496</v>
      </c>
      <c r="G510" t="s">
        <v>1497</v>
      </c>
      <c r="H510" s="2">
        <v>0.97</v>
      </c>
      <c r="I510" s="2">
        <v>0</v>
      </c>
      <c r="J510" s="2">
        <v>0</v>
      </c>
      <c r="K510" s="2">
        <v>16.84</v>
      </c>
      <c r="L510" s="2">
        <v>0</v>
      </c>
      <c r="M510" s="2">
        <v>0</v>
      </c>
      <c r="N510" s="2">
        <v>0</v>
      </c>
      <c r="O510" s="2">
        <v>2.1892</v>
      </c>
      <c r="P510" s="2">
        <v>19.999199999999998</v>
      </c>
      <c r="Q510" t="s">
        <v>8039</v>
      </c>
      <c r="R510" t="s">
        <v>8236</v>
      </c>
      <c r="S510" s="2" t="s">
        <v>8039</v>
      </c>
      <c r="T510" s="2">
        <v>0</v>
      </c>
    </row>
    <row r="511" spans="1:20" hidden="1">
      <c r="A511" t="s">
        <v>8500</v>
      </c>
      <c r="B511" t="s">
        <v>8507</v>
      </c>
      <c r="C511" t="s">
        <v>7879</v>
      </c>
      <c r="D511" t="s">
        <v>0</v>
      </c>
      <c r="E511">
        <v>50372</v>
      </c>
      <c r="F511" t="s">
        <v>1541</v>
      </c>
      <c r="G511" t="s">
        <v>1542</v>
      </c>
      <c r="H511" s="2">
        <v>2.94</v>
      </c>
      <c r="I511" s="2">
        <v>0</v>
      </c>
      <c r="J511" s="2">
        <v>0</v>
      </c>
      <c r="K511" s="2">
        <v>55.81</v>
      </c>
      <c r="L511" s="2">
        <v>0</v>
      </c>
      <c r="M511" s="2">
        <v>0</v>
      </c>
      <c r="N511" s="2">
        <v>0</v>
      </c>
      <c r="O511" s="2">
        <v>7.255300000000001</v>
      </c>
      <c r="P511" s="2">
        <v>66.005300000000005</v>
      </c>
      <c r="Q511" t="s">
        <v>8039</v>
      </c>
      <c r="R511" t="s">
        <v>8236</v>
      </c>
      <c r="S511" s="2" t="s">
        <v>8039</v>
      </c>
      <c r="T511" s="2">
        <v>0</v>
      </c>
    </row>
    <row r="512" spans="1:20" hidden="1">
      <c r="A512" t="s">
        <v>8500</v>
      </c>
      <c r="B512" t="s">
        <v>8507</v>
      </c>
      <c r="C512" t="s">
        <v>7879</v>
      </c>
      <c r="D512" t="s">
        <v>0</v>
      </c>
      <c r="E512">
        <v>882976</v>
      </c>
      <c r="F512" t="s">
        <v>1492</v>
      </c>
      <c r="G512" t="s">
        <v>1493</v>
      </c>
      <c r="H512" s="2">
        <v>0</v>
      </c>
      <c r="I512" s="2">
        <v>0</v>
      </c>
      <c r="J512" s="2">
        <v>0</v>
      </c>
      <c r="K512" s="2">
        <v>287.77999999999997</v>
      </c>
      <c r="L512" s="2">
        <v>0</v>
      </c>
      <c r="M512" s="2">
        <v>0</v>
      </c>
      <c r="N512" s="2">
        <v>0</v>
      </c>
      <c r="O512" s="2">
        <v>37.4114</v>
      </c>
      <c r="P512" s="2">
        <v>325.19139999999999</v>
      </c>
      <c r="Q512" t="s">
        <v>8039</v>
      </c>
      <c r="R512" t="s">
        <v>8236</v>
      </c>
      <c r="S512" s="2" t="s">
        <v>8039</v>
      </c>
      <c r="T512" s="2">
        <v>0</v>
      </c>
    </row>
    <row r="513" spans="1:20" hidden="1">
      <c r="A513" t="s">
        <v>8500</v>
      </c>
      <c r="B513" t="s">
        <v>8508</v>
      </c>
      <c r="C513" t="s">
        <v>7879</v>
      </c>
      <c r="D513" t="s">
        <v>0</v>
      </c>
      <c r="E513">
        <v>38244</v>
      </c>
      <c r="F513" t="s">
        <v>1575</v>
      </c>
      <c r="G513" t="s">
        <v>1576</v>
      </c>
      <c r="H513" s="2">
        <v>1.45</v>
      </c>
      <c r="I513" s="2">
        <v>0</v>
      </c>
      <c r="J513" s="2">
        <v>0</v>
      </c>
      <c r="K513" s="2">
        <v>25.27</v>
      </c>
      <c r="L513" s="2">
        <v>0</v>
      </c>
      <c r="M513" s="2">
        <v>0</v>
      </c>
      <c r="N513" s="2">
        <v>0</v>
      </c>
      <c r="O513" s="2">
        <v>3.2850999999999999</v>
      </c>
      <c r="P513" s="2">
        <v>30.005099999999999</v>
      </c>
      <c r="Q513" t="s">
        <v>8039</v>
      </c>
      <c r="R513" t="s">
        <v>8236</v>
      </c>
      <c r="S513" s="2" t="s">
        <v>8039</v>
      </c>
      <c r="T513" s="2">
        <v>0</v>
      </c>
    </row>
    <row r="514" spans="1:20" hidden="1">
      <c r="A514" t="s">
        <v>8500</v>
      </c>
      <c r="B514" t="s">
        <v>8508</v>
      </c>
      <c r="C514" t="s">
        <v>7879</v>
      </c>
      <c r="D514" t="s">
        <v>0</v>
      </c>
      <c r="E514">
        <v>914806</v>
      </c>
      <c r="F514" t="s">
        <v>1541</v>
      </c>
      <c r="G514" t="s">
        <v>1542</v>
      </c>
      <c r="H514" s="2">
        <v>2.23</v>
      </c>
      <c r="I514" s="2">
        <v>0</v>
      </c>
      <c r="J514" s="2">
        <v>0</v>
      </c>
      <c r="K514" s="2">
        <v>42.6</v>
      </c>
      <c r="L514" s="2">
        <v>0</v>
      </c>
      <c r="M514" s="2">
        <v>0</v>
      </c>
      <c r="N514" s="2">
        <v>0</v>
      </c>
      <c r="O514" s="2">
        <v>5.5380000000000003</v>
      </c>
      <c r="P514" s="2">
        <v>50.367999999999995</v>
      </c>
      <c r="Q514" t="s">
        <v>8039</v>
      </c>
      <c r="R514" t="s">
        <v>8236</v>
      </c>
      <c r="S514" s="2" t="s">
        <v>8039</v>
      </c>
      <c r="T514" s="2">
        <v>0</v>
      </c>
    </row>
    <row r="515" spans="1:20" hidden="1">
      <c r="A515" t="s">
        <v>8500</v>
      </c>
      <c r="B515" t="s">
        <v>8548</v>
      </c>
      <c r="C515" t="s">
        <v>7879</v>
      </c>
      <c r="D515" t="s">
        <v>0</v>
      </c>
      <c r="E515">
        <v>493401</v>
      </c>
      <c r="F515" t="s">
        <v>1562</v>
      </c>
      <c r="G515" t="s">
        <v>1563</v>
      </c>
      <c r="H515" s="2">
        <v>0.97</v>
      </c>
      <c r="I515" s="2">
        <v>0</v>
      </c>
      <c r="J515" s="2">
        <v>0</v>
      </c>
      <c r="K515" s="2">
        <v>16.84</v>
      </c>
      <c r="L515" s="2">
        <v>0</v>
      </c>
      <c r="M515" s="2">
        <v>0</v>
      </c>
      <c r="N515" s="2">
        <v>0</v>
      </c>
      <c r="O515" s="2">
        <v>2.1892</v>
      </c>
      <c r="P515" s="2">
        <v>19.999199999999998</v>
      </c>
      <c r="Q515" t="s">
        <v>8039</v>
      </c>
      <c r="R515" t="s">
        <v>8236</v>
      </c>
      <c r="S515" s="2" t="s">
        <v>8039</v>
      </c>
      <c r="T515" s="2">
        <v>0</v>
      </c>
    </row>
    <row r="516" spans="1:20" hidden="1">
      <c r="A516" t="s">
        <v>8500</v>
      </c>
      <c r="B516" t="s">
        <v>8577</v>
      </c>
      <c r="C516" t="s">
        <v>7879</v>
      </c>
      <c r="D516" t="s">
        <v>0</v>
      </c>
      <c r="E516">
        <v>94</v>
      </c>
      <c r="F516" t="s">
        <v>1689</v>
      </c>
      <c r="G516" t="s">
        <v>1690</v>
      </c>
      <c r="H516" s="2">
        <v>0</v>
      </c>
      <c r="I516" s="2">
        <v>0</v>
      </c>
      <c r="J516" s="2">
        <v>0</v>
      </c>
      <c r="K516" s="2">
        <v>793</v>
      </c>
      <c r="L516" s="2">
        <v>0</v>
      </c>
      <c r="M516" s="2">
        <v>0</v>
      </c>
      <c r="N516" s="2">
        <v>0</v>
      </c>
      <c r="O516" s="2">
        <v>103.09</v>
      </c>
      <c r="P516" s="2">
        <v>896.09</v>
      </c>
      <c r="Q516" t="s">
        <v>8039</v>
      </c>
      <c r="R516" t="s">
        <v>8236</v>
      </c>
      <c r="S516" s="2" t="s">
        <v>8039</v>
      </c>
      <c r="T516" s="2">
        <v>0</v>
      </c>
    </row>
    <row r="517" spans="1:20" hidden="1">
      <c r="A517" t="s">
        <v>8500</v>
      </c>
      <c r="B517" t="s">
        <v>8510</v>
      </c>
      <c r="C517" t="s">
        <v>7879</v>
      </c>
      <c r="D517" t="s">
        <v>0</v>
      </c>
      <c r="E517">
        <v>32349</v>
      </c>
      <c r="F517" t="s">
        <v>1670</v>
      </c>
      <c r="G517" t="s">
        <v>1671</v>
      </c>
      <c r="H517" s="2">
        <v>0.93</v>
      </c>
      <c r="I517" s="2">
        <v>0</v>
      </c>
      <c r="J517" s="2">
        <v>0</v>
      </c>
      <c r="K517" s="2">
        <v>16.88</v>
      </c>
      <c r="L517" s="2">
        <v>0</v>
      </c>
      <c r="M517" s="2">
        <v>0</v>
      </c>
      <c r="N517" s="2">
        <v>0</v>
      </c>
      <c r="O517" s="2">
        <v>2.1943999999999999</v>
      </c>
      <c r="P517" s="2">
        <v>20.004399999999997</v>
      </c>
      <c r="Q517" t="s">
        <v>8039</v>
      </c>
      <c r="R517" t="s">
        <v>8236</v>
      </c>
      <c r="S517" s="2" t="s">
        <v>8039</v>
      </c>
      <c r="T517" s="2">
        <v>0</v>
      </c>
    </row>
    <row r="518" spans="1:20" hidden="1">
      <c r="A518" t="s">
        <v>8500</v>
      </c>
      <c r="B518" t="s">
        <v>8510</v>
      </c>
      <c r="C518" t="s">
        <v>7879</v>
      </c>
      <c r="D518" t="s">
        <v>0</v>
      </c>
      <c r="E518" s="101">
        <v>130</v>
      </c>
      <c r="F518" t="s">
        <v>1519</v>
      </c>
      <c r="G518" t="s">
        <v>7978</v>
      </c>
      <c r="H518" s="2">
        <v>0</v>
      </c>
      <c r="I518" s="2">
        <v>0</v>
      </c>
      <c r="J518" s="2">
        <v>0</v>
      </c>
      <c r="K518" s="2">
        <v>680</v>
      </c>
      <c r="L518" s="2">
        <v>0</v>
      </c>
      <c r="M518" s="2">
        <v>0</v>
      </c>
      <c r="N518" s="2">
        <v>0</v>
      </c>
      <c r="O518" s="2">
        <v>88.4</v>
      </c>
      <c r="P518" s="2">
        <v>768.4</v>
      </c>
      <c r="Q518" t="s">
        <v>8039</v>
      </c>
      <c r="R518" t="s">
        <v>8236</v>
      </c>
      <c r="S518" s="2" t="s">
        <v>8039</v>
      </c>
      <c r="T518" s="2">
        <v>0</v>
      </c>
    </row>
    <row r="519" spans="1:20" hidden="1">
      <c r="A519" t="s">
        <v>8500</v>
      </c>
      <c r="B519" t="s">
        <v>8550</v>
      </c>
      <c r="C519" t="s">
        <v>7879</v>
      </c>
      <c r="D519" t="s">
        <v>0</v>
      </c>
      <c r="E519">
        <v>7425</v>
      </c>
      <c r="F519" t="s">
        <v>1693</v>
      </c>
      <c r="G519" t="s">
        <v>1694</v>
      </c>
      <c r="H519" s="2">
        <v>1.47</v>
      </c>
      <c r="I519" s="2">
        <v>0</v>
      </c>
      <c r="J519" s="2">
        <v>0</v>
      </c>
      <c r="K519" s="2">
        <v>25.25</v>
      </c>
      <c r="L519" s="2">
        <v>0</v>
      </c>
      <c r="M519" s="2">
        <v>0</v>
      </c>
      <c r="N519" s="2">
        <v>0</v>
      </c>
      <c r="O519" s="2">
        <v>3.2825000000000002</v>
      </c>
      <c r="P519" s="2">
        <v>30.002499999999998</v>
      </c>
      <c r="Q519" t="s">
        <v>8039</v>
      </c>
      <c r="R519" t="s">
        <v>8236</v>
      </c>
      <c r="S519" s="2" t="s">
        <v>8039</v>
      </c>
      <c r="T519" s="2">
        <v>0</v>
      </c>
    </row>
    <row r="520" spans="1:20" hidden="1">
      <c r="A520" t="s">
        <v>8500</v>
      </c>
      <c r="B520" t="s">
        <v>8550</v>
      </c>
      <c r="C520" t="s">
        <v>7879</v>
      </c>
      <c r="D520" t="s">
        <v>0</v>
      </c>
      <c r="E520">
        <v>4585</v>
      </c>
      <c r="F520" t="s">
        <v>8575</v>
      </c>
      <c r="G520" t="s">
        <v>8576</v>
      </c>
      <c r="H520" s="2">
        <v>1.45</v>
      </c>
      <c r="I520" s="2">
        <v>0</v>
      </c>
      <c r="J520" s="2">
        <v>0</v>
      </c>
      <c r="K520" s="2">
        <v>25.27</v>
      </c>
      <c r="L520" s="2">
        <v>0</v>
      </c>
      <c r="M520" s="2">
        <v>0</v>
      </c>
      <c r="N520" s="2">
        <v>0</v>
      </c>
      <c r="O520" s="2">
        <v>3.2850999999999999</v>
      </c>
      <c r="P520" s="2">
        <v>30.005099999999999</v>
      </c>
      <c r="Q520" t="s">
        <v>8039</v>
      </c>
      <c r="R520" t="s">
        <v>8236</v>
      </c>
      <c r="S520" s="2" t="s">
        <v>8039</v>
      </c>
      <c r="T520" s="2">
        <v>0</v>
      </c>
    </row>
    <row r="521" spans="1:20" hidden="1">
      <c r="A521" t="s">
        <v>8500</v>
      </c>
      <c r="B521" t="s">
        <v>8550</v>
      </c>
      <c r="C521" t="s">
        <v>7879</v>
      </c>
      <c r="D521" t="s">
        <v>0</v>
      </c>
      <c r="E521">
        <v>76145</v>
      </c>
      <c r="F521" t="s">
        <v>1498</v>
      </c>
      <c r="G521" t="s">
        <v>1499</v>
      </c>
      <c r="H521" s="2">
        <v>0</v>
      </c>
      <c r="I521" s="2">
        <v>0</v>
      </c>
      <c r="J521" s="2">
        <v>0</v>
      </c>
      <c r="K521" s="2">
        <v>26.37</v>
      </c>
      <c r="L521" s="2">
        <v>0</v>
      </c>
      <c r="M521" s="2">
        <v>0</v>
      </c>
      <c r="N521" s="2">
        <v>0</v>
      </c>
      <c r="O521" s="2">
        <v>3.4281000000000001</v>
      </c>
      <c r="P521" s="2">
        <v>29.798100000000002</v>
      </c>
      <c r="Q521" t="s">
        <v>8039</v>
      </c>
      <c r="R521" t="s">
        <v>8236</v>
      </c>
      <c r="S521" s="2" t="s">
        <v>8039</v>
      </c>
      <c r="T521" s="2">
        <v>0</v>
      </c>
    </row>
    <row r="522" spans="1:20" hidden="1">
      <c r="A522" t="s">
        <v>8500</v>
      </c>
      <c r="B522" t="s">
        <v>8550</v>
      </c>
      <c r="C522" t="s">
        <v>7879</v>
      </c>
      <c r="D522" t="s">
        <v>0</v>
      </c>
      <c r="E522">
        <v>3986</v>
      </c>
      <c r="F522" t="s">
        <v>1522</v>
      </c>
      <c r="G522" t="s">
        <v>1523</v>
      </c>
      <c r="H522" s="2">
        <v>0</v>
      </c>
      <c r="I522" s="2">
        <v>0</v>
      </c>
      <c r="J522" s="2">
        <v>0</v>
      </c>
      <c r="K522" s="2">
        <v>199.25</v>
      </c>
      <c r="L522" s="2">
        <v>0</v>
      </c>
      <c r="M522" s="2">
        <v>0</v>
      </c>
      <c r="N522" s="2">
        <v>0</v>
      </c>
      <c r="O522" s="2">
        <v>25.9025</v>
      </c>
      <c r="P522" s="2">
        <v>225.1525</v>
      </c>
      <c r="Q522" t="s">
        <v>8039</v>
      </c>
      <c r="R522" t="s">
        <v>8236</v>
      </c>
      <c r="S522" s="2" t="s">
        <v>8039</v>
      </c>
      <c r="T522" s="2">
        <v>0</v>
      </c>
    </row>
    <row r="523" spans="1:20" hidden="1">
      <c r="A523" t="s">
        <v>8500</v>
      </c>
      <c r="B523" t="s">
        <v>8550</v>
      </c>
      <c r="C523" t="s">
        <v>7879</v>
      </c>
      <c r="D523" t="s">
        <v>0</v>
      </c>
      <c r="E523">
        <v>380</v>
      </c>
      <c r="F523" t="s">
        <v>8573</v>
      </c>
      <c r="G523" t="s">
        <v>8574</v>
      </c>
      <c r="H523" s="2">
        <v>0</v>
      </c>
      <c r="I523" s="2">
        <v>0</v>
      </c>
      <c r="J523" s="2">
        <v>0</v>
      </c>
      <c r="K523" s="2">
        <v>327.52999999999997</v>
      </c>
      <c r="L523" s="2">
        <v>0</v>
      </c>
      <c r="M523" s="2">
        <v>0</v>
      </c>
      <c r="N523" s="2">
        <v>0</v>
      </c>
      <c r="O523" s="2">
        <v>42.578899999999997</v>
      </c>
      <c r="P523" s="2">
        <v>370.10889999999995</v>
      </c>
      <c r="Q523" t="s">
        <v>8039</v>
      </c>
      <c r="R523" t="s">
        <v>8236</v>
      </c>
      <c r="S523" s="2" t="s">
        <v>8039</v>
      </c>
      <c r="T523" s="2">
        <v>0</v>
      </c>
    </row>
    <row r="524" spans="1:20" hidden="1">
      <c r="A524" t="s">
        <v>8500</v>
      </c>
      <c r="B524" t="s">
        <v>8550</v>
      </c>
      <c r="C524" t="s">
        <v>7879</v>
      </c>
      <c r="D524" t="s">
        <v>0</v>
      </c>
      <c r="E524">
        <v>1334712</v>
      </c>
      <c r="F524" t="s">
        <v>1526</v>
      </c>
      <c r="G524" t="s">
        <v>1527</v>
      </c>
      <c r="H524" s="2">
        <v>1.86</v>
      </c>
      <c r="I524" s="2">
        <v>0</v>
      </c>
      <c r="J524" s="2">
        <v>0</v>
      </c>
      <c r="K524" s="2">
        <v>33.76</v>
      </c>
      <c r="L524" s="2">
        <v>0</v>
      </c>
      <c r="M524" s="2">
        <v>0</v>
      </c>
      <c r="N524" s="2">
        <v>0</v>
      </c>
      <c r="O524" s="2">
        <v>4.3887999999999998</v>
      </c>
      <c r="P524" s="2">
        <v>40.008799999999994</v>
      </c>
      <c r="Q524" t="s">
        <v>8039</v>
      </c>
      <c r="R524" t="s">
        <v>8236</v>
      </c>
      <c r="S524" s="2" t="s">
        <v>8039</v>
      </c>
      <c r="T524" s="2">
        <v>0</v>
      </c>
    </row>
    <row r="525" spans="1:20" hidden="1">
      <c r="A525" t="s">
        <v>8500</v>
      </c>
      <c r="B525" t="s">
        <v>8550</v>
      </c>
      <c r="C525" t="s">
        <v>7879</v>
      </c>
      <c r="D525" t="s">
        <v>0</v>
      </c>
      <c r="E525">
        <v>248</v>
      </c>
      <c r="F525" t="s">
        <v>1506</v>
      </c>
      <c r="G525" t="s">
        <v>1507</v>
      </c>
      <c r="H525" s="2">
        <v>0</v>
      </c>
      <c r="I525" s="2">
        <v>0</v>
      </c>
      <c r="J525" s="2">
        <v>0</v>
      </c>
      <c r="K525" s="2">
        <v>1470</v>
      </c>
      <c r="L525" s="2">
        <v>0</v>
      </c>
      <c r="M525" s="2">
        <v>0</v>
      </c>
      <c r="N525" s="2">
        <v>0</v>
      </c>
      <c r="O525" s="2">
        <v>191.1</v>
      </c>
      <c r="P525" s="2">
        <v>1661.1</v>
      </c>
      <c r="Q525" t="s">
        <v>8039</v>
      </c>
      <c r="R525" t="s">
        <v>8236</v>
      </c>
      <c r="S525" s="2" t="s">
        <v>8039</v>
      </c>
      <c r="T525" s="2">
        <v>0</v>
      </c>
    </row>
    <row r="526" spans="1:20" hidden="1">
      <c r="A526" t="s">
        <v>8500</v>
      </c>
      <c r="B526" t="s">
        <v>8511</v>
      </c>
      <c r="C526" t="s">
        <v>7879</v>
      </c>
      <c r="D526" t="s">
        <v>0</v>
      </c>
      <c r="E526">
        <v>8922</v>
      </c>
      <c r="F526" t="s">
        <v>1196</v>
      </c>
      <c r="G526" t="s">
        <v>1197</v>
      </c>
      <c r="H526" s="2">
        <v>0</v>
      </c>
      <c r="I526" s="2">
        <v>0</v>
      </c>
      <c r="J526" s="2">
        <v>0</v>
      </c>
      <c r="K526" s="2">
        <v>2327</v>
      </c>
      <c r="L526" s="2">
        <v>0</v>
      </c>
      <c r="M526" s="2">
        <v>0</v>
      </c>
      <c r="N526" s="2">
        <v>0</v>
      </c>
      <c r="O526" s="2">
        <v>302.51</v>
      </c>
      <c r="P526" s="2">
        <v>2629.51</v>
      </c>
      <c r="Q526"/>
      <c r="R526" t="s">
        <v>8236</v>
      </c>
      <c r="S526" s="2" t="s">
        <v>8227</v>
      </c>
      <c r="T526" s="2">
        <v>23.27</v>
      </c>
    </row>
    <row r="527" spans="1:20" hidden="1">
      <c r="A527" t="s">
        <v>8500</v>
      </c>
      <c r="B527" t="s">
        <v>8511</v>
      </c>
      <c r="C527" t="s">
        <v>7879</v>
      </c>
      <c r="D527" t="s">
        <v>0</v>
      </c>
      <c r="E527">
        <v>483971</v>
      </c>
      <c r="F527" t="s">
        <v>1496</v>
      </c>
      <c r="G527" t="s">
        <v>1497</v>
      </c>
      <c r="H527" s="2">
        <v>1.45</v>
      </c>
      <c r="I527" s="2">
        <v>0</v>
      </c>
      <c r="J527" s="2">
        <v>0</v>
      </c>
      <c r="K527" s="2">
        <v>25.27</v>
      </c>
      <c r="L527" s="2">
        <v>0</v>
      </c>
      <c r="M527" s="2">
        <v>0</v>
      </c>
      <c r="N527" s="2">
        <v>0</v>
      </c>
      <c r="O527" s="2">
        <v>3.2850999999999999</v>
      </c>
      <c r="P527" s="2">
        <v>30.005099999999999</v>
      </c>
      <c r="Q527" t="s">
        <v>8039</v>
      </c>
      <c r="R527" t="s">
        <v>8236</v>
      </c>
      <c r="S527" s="2" t="s">
        <v>8039</v>
      </c>
      <c r="T527" s="2">
        <v>0</v>
      </c>
    </row>
    <row r="528" spans="1:20" hidden="1">
      <c r="A528" t="s">
        <v>8500</v>
      </c>
      <c r="B528" t="s">
        <v>8511</v>
      </c>
      <c r="C528" t="s">
        <v>7879</v>
      </c>
      <c r="D528" t="s">
        <v>0</v>
      </c>
      <c r="E528">
        <v>2169697</v>
      </c>
      <c r="F528" t="s">
        <v>1489</v>
      </c>
      <c r="G528" t="s">
        <v>1490</v>
      </c>
      <c r="H528" s="2">
        <v>0</v>
      </c>
      <c r="I528" s="2">
        <v>0</v>
      </c>
      <c r="J528" s="2">
        <v>0</v>
      </c>
      <c r="K528" s="2">
        <v>17.61</v>
      </c>
      <c r="L528" s="2">
        <v>0</v>
      </c>
      <c r="M528" s="2">
        <v>0</v>
      </c>
      <c r="N528" s="2">
        <v>0</v>
      </c>
      <c r="O528" s="2">
        <v>2.2892999999999999</v>
      </c>
      <c r="P528" s="2">
        <v>19.8993</v>
      </c>
      <c r="Q528" t="s">
        <v>8039</v>
      </c>
      <c r="R528" t="s">
        <v>8236</v>
      </c>
      <c r="S528" s="2" t="s">
        <v>8039</v>
      </c>
      <c r="T528" s="2">
        <v>0</v>
      </c>
    </row>
    <row r="529" spans="1:20" hidden="1">
      <c r="A529" t="s">
        <v>8500</v>
      </c>
      <c r="B529" t="s">
        <v>8511</v>
      </c>
      <c r="C529" t="s">
        <v>7879</v>
      </c>
      <c r="D529" t="s">
        <v>0</v>
      </c>
      <c r="E529">
        <v>74546</v>
      </c>
      <c r="F529" t="s">
        <v>1498</v>
      </c>
      <c r="G529" t="s">
        <v>1499</v>
      </c>
      <c r="H529" s="2">
        <v>0</v>
      </c>
      <c r="I529" s="2">
        <v>0</v>
      </c>
      <c r="J529" s="2">
        <v>0</v>
      </c>
      <c r="K529" s="2">
        <v>32.119999999999997</v>
      </c>
      <c r="L529" s="2">
        <v>0</v>
      </c>
      <c r="M529" s="2">
        <v>0</v>
      </c>
      <c r="N529" s="2">
        <v>0</v>
      </c>
      <c r="O529" s="2">
        <v>4.1756000000000002</v>
      </c>
      <c r="P529" s="2">
        <v>36.2956</v>
      </c>
      <c r="Q529" t="s">
        <v>8039</v>
      </c>
      <c r="R529" t="s">
        <v>8236</v>
      </c>
      <c r="S529" s="2" t="s">
        <v>8039</v>
      </c>
      <c r="T529" s="2">
        <v>0</v>
      </c>
    </row>
    <row r="530" spans="1:20" hidden="1">
      <c r="A530" t="s">
        <v>8500</v>
      </c>
      <c r="B530" t="s">
        <v>8511</v>
      </c>
      <c r="C530" t="s">
        <v>7879</v>
      </c>
      <c r="D530" t="s">
        <v>0</v>
      </c>
      <c r="E530">
        <v>8902</v>
      </c>
      <c r="F530" t="s">
        <v>1196</v>
      </c>
      <c r="G530" t="s">
        <v>1197</v>
      </c>
      <c r="H530" s="2">
        <v>0</v>
      </c>
      <c r="I530" s="2">
        <v>0</v>
      </c>
      <c r="J530" s="2">
        <v>0</v>
      </c>
      <c r="K530" s="2">
        <v>1190</v>
      </c>
      <c r="L530" s="2">
        <v>0</v>
      </c>
      <c r="M530" s="2">
        <v>0</v>
      </c>
      <c r="N530" s="2">
        <v>0</v>
      </c>
      <c r="O530" s="2">
        <v>154.70000000000002</v>
      </c>
      <c r="P530" s="2">
        <v>1344.7</v>
      </c>
      <c r="Q530"/>
      <c r="R530" t="s">
        <v>8236</v>
      </c>
      <c r="S530" s="2" t="s">
        <v>8227</v>
      </c>
      <c r="T530" s="2">
        <v>11.9</v>
      </c>
    </row>
    <row r="531" spans="1:20" hidden="1">
      <c r="A531" t="s">
        <v>8500</v>
      </c>
      <c r="B531" t="s">
        <v>8511</v>
      </c>
      <c r="C531" t="s">
        <v>7879</v>
      </c>
      <c r="D531" t="s">
        <v>0</v>
      </c>
      <c r="E531">
        <v>375</v>
      </c>
      <c r="F531" t="s">
        <v>8573</v>
      </c>
      <c r="G531" t="s">
        <v>8574</v>
      </c>
      <c r="H531" s="2">
        <v>0</v>
      </c>
      <c r="I531" s="2">
        <v>0</v>
      </c>
      <c r="J531" s="2">
        <v>0</v>
      </c>
      <c r="K531" s="2">
        <v>2477.88</v>
      </c>
      <c r="L531" s="2">
        <v>0</v>
      </c>
      <c r="M531" s="2">
        <v>0</v>
      </c>
      <c r="N531" s="2">
        <v>0</v>
      </c>
      <c r="O531" s="2">
        <v>322.12440000000004</v>
      </c>
      <c r="P531" s="2">
        <v>2800.0044000000003</v>
      </c>
      <c r="Q531" t="s">
        <v>8039</v>
      </c>
      <c r="R531" t="s">
        <v>8236</v>
      </c>
      <c r="S531" s="2" t="s">
        <v>8039</v>
      </c>
      <c r="T531" s="2">
        <v>0</v>
      </c>
    </row>
    <row r="532" spans="1:20" hidden="1">
      <c r="A532" t="s">
        <v>8500</v>
      </c>
      <c r="B532" t="s">
        <v>8511</v>
      </c>
      <c r="C532" t="s">
        <v>7879</v>
      </c>
      <c r="D532" t="s">
        <v>0</v>
      </c>
      <c r="E532">
        <v>61</v>
      </c>
      <c r="F532" t="s">
        <v>8367</v>
      </c>
      <c r="G532" t="s">
        <v>8368</v>
      </c>
      <c r="H532" s="2">
        <v>0</v>
      </c>
      <c r="I532" s="2">
        <v>0</v>
      </c>
      <c r="J532" s="2">
        <v>0</v>
      </c>
      <c r="K532" s="2">
        <v>2.25</v>
      </c>
      <c r="L532" s="2">
        <v>0</v>
      </c>
      <c r="M532" s="2">
        <v>0</v>
      </c>
      <c r="N532" s="2">
        <v>0</v>
      </c>
      <c r="O532" s="2">
        <v>0.29249999999999998</v>
      </c>
      <c r="P532" s="2">
        <v>2.5425</v>
      </c>
      <c r="Q532" t="s">
        <v>8039</v>
      </c>
      <c r="R532" t="s">
        <v>8236</v>
      </c>
      <c r="S532" s="2" t="s">
        <v>8039</v>
      </c>
      <c r="T532" s="2">
        <v>0</v>
      </c>
    </row>
    <row r="533" spans="1:20" hidden="1">
      <c r="A533" t="s">
        <v>8500</v>
      </c>
      <c r="B533" t="s">
        <v>8511</v>
      </c>
      <c r="C533" t="s">
        <v>7879</v>
      </c>
      <c r="D533" t="s">
        <v>0</v>
      </c>
      <c r="E533">
        <v>229</v>
      </c>
      <c r="F533" t="s">
        <v>8037</v>
      </c>
      <c r="G533" t="s">
        <v>8038</v>
      </c>
      <c r="H533" s="2">
        <v>0</v>
      </c>
      <c r="I533" s="2">
        <v>0</v>
      </c>
      <c r="J533" s="2">
        <v>0</v>
      </c>
      <c r="K533" s="2">
        <v>441.59</v>
      </c>
      <c r="L533" s="2">
        <v>0</v>
      </c>
      <c r="M533" s="2">
        <v>0</v>
      </c>
      <c r="N533" s="2">
        <v>0</v>
      </c>
      <c r="O533" s="2">
        <v>57.406700000000001</v>
      </c>
      <c r="P533" s="2">
        <v>498.99669999999998</v>
      </c>
      <c r="Q533" t="s">
        <v>8039</v>
      </c>
      <c r="R533" t="s">
        <v>8236</v>
      </c>
      <c r="S533" s="2" t="s">
        <v>8039</v>
      </c>
      <c r="T533" s="2">
        <v>0</v>
      </c>
    </row>
    <row r="534" spans="1:20" hidden="1">
      <c r="A534" t="s">
        <v>8500</v>
      </c>
      <c r="B534" t="s">
        <v>8512</v>
      </c>
      <c r="C534" t="s">
        <v>7879</v>
      </c>
      <c r="D534" t="s">
        <v>0</v>
      </c>
      <c r="E534">
        <v>8858</v>
      </c>
      <c r="F534" t="s">
        <v>1196</v>
      </c>
      <c r="G534" t="s">
        <v>1197</v>
      </c>
      <c r="H534" s="2">
        <v>0</v>
      </c>
      <c r="I534" s="2">
        <v>0</v>
      </c>
      <c r="J534" s="2">
        <v>0</v>
      </c>
      <c r="K534" s="2">
        <v>8638.6</v>
      </c>
      <c r="L534" s="2">
        <v>0</v>
      </c>
      <c r="M534" s="2">
        <v>0</v>
      </c>
      <c r="N534" s="2">
        <v>0</v>
      </c>
      <c r="O534" s="2">
        <v>1123.018</v>
      </c>
      <c r="P534" s="2">
        <v>9761.6180000000004</v>
      </c>
      <c r="Q534"/>
      <c r="R534" t="s">
        <v>8236</v>
      </c>
      <c r="S534" s="2" t="s">
        <v>8227</v>
      </c>
      <c r="T534" s="2">
        <v>86.39</v>
      </c>
    </row>
    <row r="535" spans="1:20" hidden="1">
      <c r="A535" t="s">
        <v>8500</v>
      </c>
      <c r="B535" t="s">
        <v>8512</v>
      </c>
      <c r="C535" t="s">
        <v>7879</v>
      </c>
      <c r="D535" t="s">
        <v>0</v>
      </c>
      <c r="E535">
        <v>12617</v>
      </c>
      <c r="F535" t="s">
        <v>1514</v>
      </c>
      <c r="G535" t="s">
        <v>1515</v>
      </c>
      <c r="H535" s="2">
        <v>0</v>
      </c>
      <c r="I535" s="2">
        <v>0</v>
      </c>
      <c r="J535" s="2">
        <v>0</v>
      </c>
      <c r="K535" s="2">
        <v>1322</v>
      </c>
      <c r="L535" s="2">
        <v>0</v>
      </c>
      <c r="M535" s="2">
        <v>0</v>
      </c>
      <c r="N535" s="2">
        <v>0</v>
      </c>
      <c r="O535" s="2">
        <v>171.86</v>
      </c>
      <c r="P535" s="2">
        <v>1493.8600000000001</v>
      </c>
      <c r="Q535" t="s">
        <v>8039</v>
      </c>
      <c r="R535" t="s">
        <v>8236</v>
      </c>
      <c r="S535" s="2" t="s">
        <v>8253</v>
      </c>
      <c r="T535" s="2">
        <v>13.22</v>
      </c>
    </row>
    <row r="536" spans="1:20" hidden="1">
      <c r="A536" t="s">
        <v>8500</v>
      </c>
      <c r="B536" t="s">
        <v>8512</v>
      </c>
      <c r="C536" t="s">
        <v>7879</v>
      </c>
      <c r="D536" t="s">
        <v>0</v>
      </c>
      <c r="E536">
        <v>922</v>
      </c>
      <c r="F536" t="s">
        <v>1609</v>
      </c>
      <c r="G536" t="s">
        <v>1610</v>
      </c>
      <c r="H536" s="2">
        <v>0</v>
      </c>
      <c r="I536" s="2">
        <v>0</v>
      </c>
      <c r="J536" s="2">
        <v>0</v>
      </c>
      <c r="K536" s="2">
        <v>30</v>
      </c>
      <c r="L536" s="2">
        <v>0</v>
      </c>
      <c r="M536" s="2">
        <v>0</v>
      </c>
      <c r="N536" s="2">
        <v>0</v>
      </c>
      <c r="O536" s="2">
        <v>3.9000000000000004</v>
      </c>
      <c r="P536" s="2">
        <v>33.9</v>
      </c>
      <c r="Q536" t="s">
        <v>8039</v>
      </c>
      <c r="R536" t="s">
        <v>8236</v>
      </c>
      <c r="S536" s="2" t="s">
        <v>8039</v>
      </c>
      <c r="T536" s="2">
        <v>0</v>
      </c>
    </row>
    <row r="537" spans="1:20" hidden="1">
      <c r="A537" t="s">
        <v>8500</v>
      </c>
      <c r="B537" t="s">
        <v>8512</v>
      </c>
      <c r="C537" t="s">
        <v>7879</v>
      </c>
      <c r="D537" t="s">
        <v>0</v>
      </c>
      <c r="E537">
        <v>34627</v>
      </c>
      <c r="F537" t="s">
        <v>2252</v>
      </c>
      <c r="G537" t="s">
        <v>2253</v>
      </c>
      <c r="H537" s="2">
        <v>0</v>
      </c>
      <c r="I537" s="2">
        <v>0</v>
      </c>
      <c r="J537" s="2">
        <v>0</v>
      </c>
      <c r="K537" s="2">
        <v>210.22</v>
      </c>
      <c r="L537" s="2">
        <v>0</v>
      </c>
      <c r="M537" s="2">
        <v>0</v>
      </c>
      <c r="N537" s="2">
        <v>0</v>
      </c>
      <c r="O537" s="2">
        <v>27.328600000000002</v>
      </c>
      <c r="P537" s="2">
        <v>237.54859999999999</v>
      </c>
      <c r="Q537" t="s">
        <v>8039</v>
      </c>
      <c r="R537" t="s">
        <v>8236</v>
      </c>
      <c r="S537" s="2" t="s">
        <v>8572</v>
      </c>
      <c r="T537" s="2">
        <v>2.1</v>
      </c>
    </row>
    <row r="538" spans="1:20" hidden="1">
      <c r="A538" s="58" t="s">
        <v>8500</v>
      </c>
      <c r="B538" s="58" t="s">
        <v>8551</v>
      </c>
      <c r="C538" s="58" t="s">
        <v>7879</v>
      </c>
      <c r="D538" s="58" t="s">
        <v>0</v>
      </c>
      <c r="E538" s="58">
        <v>387133</v>
      </c>
      <c r="F538" s="58" t="s">
        <v>1547</v>
      </c>
      <c r="G538" s="58" t="s">
        <v>1548</v>
      </c>
      <c r="H538" s="59">
        <v>1.48</v>
      </c>
      <c r="I538" s="59">
        <v>0</v>
      </c>
      <c r="J538" s="59">
        <v>0</v>
      </c>
      <c r="K538" s="59">
        <v>28.03</v>
      </c>
      <c r="L538" s="59">
        <v>0</v>
      </c>
      <c r="M538" s="59">
        <v>0</v>
      </c>
      <c r="N538" s="59">
        <v>0</v>
      </c>
      <c r="O538" s="59">
        <v>0.49052500000000004</v>
      </c>
      <c r="P538" s="59">
        <v>30.000525000000003</v>
      </c>
      <c r="Q538" s="58" t="s">
        <v>8039</v>
      </c>
      <c r="R538" s="58" t="s">
        <v>8236</v>
      </c>
      <c r="S538" s="59" t="s">
        <v>8039</v>
      </c>
      <c r="T538" s="59">
        <v>0</v>
      </c>
    </row>
    <row r="539" spans="1:20" hidden="1">
      <c r="A539" t="s">
        <v>8500</v>
      </c>
      <c r="B539" t="s">
        <v>8551</v>
      </c>
      <c r="C539" t="s">
        <v>7879</v>
      </c>
      <c r="D539" t="s">
        <v>0</v>
      </c>
      <c r="E539">
        <v>1145</v>
      </c>
      <c r="F539" t="s">
        <v>2478</v>
      </c>
      <c r="G539" t="s">
        <v>2479</v>
      </c>
      <c r="H539" s="2">
        <v>0</v>
      </c>
      <c r="I539" s="2">
        <v>0</v>
      </c>
      <c r="J539" s="2">
        <v>0</v>
      </c>
      <c r="K539" s="2">
        <v>3982.3</v>
      </c>
      <c r="L539" s="2">
        <v>0</v>
      </c>
      <c r="M539" s="2">
        <v>0</v>
      </c>
      <c r="N539" s="2">
        <v>0</v>
      </c>
      <c r="O539" s="2">
        <v>517.69900000000007</v>
      </c>
      <c r="P539" s="2">
        <v>4499.9989999999998</v>
      </c>
      <c r="Q539" t="s">
        <v>8039</v>
      </c>
      <c r="R539" t="s">
        <v>8236</v>
      </c>
      <c r="S539" s="2" t="s">
        <v>8039</v>
      </c>
      <c r="T539" s="2">
        <v>0</v>
      </c>
    </row>
    <row r="540" spans="1:20" hidden="1">
      <c r="A540" t="s">
        <v>8500</v>
      </c>
      <c r="B540" t="s">
        <v>8551</v>
      </c>
      <c r="C540" t="s">
        <v>7879</v>
      </c>
      <c r="D540" t="s">
        <v>0</v>
      </c>
      <c r="E540">
        <v>58</v>
      </c>
      <c r="F540" t="s">
        <v>1501</v>
      </c>
      <c r="G540" t="s">
        <v>1502</v>
      </c>
      <c r="H540" s="2">
        <v>0</v>
      </c>
      <c r="I540" s="2">
        <v>0</v>
      </c>
      <c r="J540" s="2">
        <v>0</v>
      </c>
      <c r="K540" s="2">
        <v>12846.3</v>
      </c>
      <c r="L540" s="2">
        <v>0</v>
      </c>
      <c r="M540" s="2">
        <v>0</v>
      </c>
      <c r="N540" s="2">
        <v>0</v>
      </c>
      <c r="O540" s="2">
        <v>1670.019</v>
      </c>
      <c r="P540" s="2">
        <v>14516.319</v>
      </c>
      <c r="Q540" t="s">
        <v>8039</v>
      </c>
      <c r="R540" t="s">
        <v>8236</v>
      </c>
      <c r="S540" s="2" t="s">
        <v>8039</v>
      </c>
      <c r="T540" s="2">
        <v>0</v>
      </c>
    </row>
    <row r="541" spans="1:20" hidden="1">
      <c r="A541" s="55" t="s">
        <v>8500</v>
      </c>
      <c r="B541" s="55" t="s">
        <v>8551</v>
      </c>
      <c r="C541" s="55" t="s">
        <v>7879</v>
      </c>
      <c r="D541" s="55" t="s">
        <v>0</v>
      </c>
      <c r="E541" s="55">
        <v>475889</v>
      </c>
      <c r="F541" s="55" t="s">
        <v>1541</v>
      </c>
      <c r="G541" s="55" t="s">
        <v>1542</v>
      </c>
      <c r="H541" s="44">
        <v>2</v>
      </c>
      <c r="I541" s="44">
        <v>0</v>
      </c>
      <c r="J541" s="44">
        <v>0</v>
      </c>
      <c r="K541" s="44">
        <v>41.24</v>
      </c>
      <c r="L541" s="44">
        <v>0</v>
      </c>
      <c r="M541" s="44">
        <v>0</v>
      </c>
      <c r="N541" s="44">
        <v>0</v>
      </c>
      <c r="O541" s="44">
        <v>1.9589000000000001</v>
      </c>
      <c r="P541" s="44">
        <v>45.198900000000002</v>
      </c>
      <c r="Q541" s="55" t="s">
        <v>8039</v>
      </c>
      <c r="R541" s="55" t="s">
        <v>8236</v>
      </c>
      <c r="S541" s="44" t="s">
        <v>8039</v>
      </c>
      <c r="T541" s="44">
        <v>0</v>
      </c>
    </row>
    <row r="542" spans="1:20" hidden="1">
      <c r="A542" s="56" t="s">
        <v>8500</v>
      </c>
      <c r="B542" s="56" t="s">
        <v>8551</v>
      </c>
      <c r="C542" s="56" t="s">
        <v>7879</v>
      </c>
      <c r="D542" s="56" t="s">
        <v>0</v>
      </c>
      <c r="E542" s="56">
        <v>58491</v>
      </c>
      <c r="F542" s="56" t="s">
        <v>2424</v>
      </c>
      <c r="G542" s="56" t="s">
        <v>2425</v>
      </c>
      <c r="H542" s="57">
        <v>0.97</v>
      </c>
      <c r="I542" s="57">
        <v>0</v>
      </c>
      <c r="J542" s="57">
        <v>0</v>
      </c>
      <c r="K542" s="57">
        <v>18.12</v>
      </c>
      <c r="L542" s="57">
        <v>0</v>
      </c>
      <c r="M542" s="57">
        <v>0</v>
      </c>
      <c r="N542" s="57">
        <v>0</v>
      </c>
      <c r="O542" s="57">
        <v>0.90600000000000014</v>
      </c>
      <c r="P542" s="57">
        <v>19.995999999999999</v>
      </c>
      <c r="Q542" s="56" t="s">
        <v>8039</v>
      </c>
      <c r="R542" s="56" t="s">
        <v>8236</v>
      </c>
      <c r="S542" s="57" t="s">
        <v>8039</v>
      </c>
      <c r="T542" s="57">
        <v>0</v>
      </c>
    </row>
    <row r="543" spans="1:20" hidden="1">
      <c r="A543" s="55" t="s">
        <v>8500</v>
      </c>
      <c r="B543" s="55" t="s">
        <v>8551</v>
      </c>
      <c r="C543" s="55" t="s">
        <v>7879</v>
      </c>
      <c r="D543" s="55" t="s">
        <v>0</v>
      </c>
      <c r="E543" s="55">
        <v>22474</v>
      </c>
      <c r="F543" s="55" t="s">
        <v>1611</v>
      </c>
      <c r="G543" s="55" t="s">
        <v>1612</v>
      </c>
      <c r="H543" s="44">
        <v>1.52</v>
      </c>
      <c r="I543" s="44">
        <v>0</v>
      </c>
      <c r="J543" s="44">
        <v>0</v>
      </c>
      <c r="K543" s="44">
        <v>29.77</v>
      </c>
      <c r="L543" s="44">
        <v>0</v>
      </c>
      <c r="M543" s="44">
        <v>0</v>
      </c>
      <c r="N543" s="44">
        <v>0</v>
      </c>
      <c r="O543" s="44">
        <v>1.414075</v>
      </c>
      <c r="P543" s="44">
        <v>32.704074999999996</v>
      </c>
      <c r="Q543" s="55" t="s">
        <v>8039</v>
      </c>
      <c r="R543" s="55" t="s">
        <v>8236</v>
      </c>
      <c r="S543" s="44" t="s">
        <v>8039</v>
      </c>
      <c r="T543" s="44">
        <v>0</v>
      </c>
    </row>
    <row r="544" spans="1:20" hidden="1">
      <c r="A544" s="55" t="s">
        <v>8500</v>
      </c>
      <c r="B544" s="55" t="s">
        <v>8551</v>
      </c>
      <c r="C544" s="55" t="s">
        <v>7879</v>
      </c>
      <c r="D544" s="55" t="s">
        <v>0</v>
      </c>
      <c r="E544" s="55">
        <v>526345</v>
      </c>
      <c r="F544" s="55" t="s">
        <v>39</v>
      </c>
      <c r="G544" s="55" t="s">
        <v>1591</v>
      </c>
      <c r="H544" s="44">
        <v>1.62</v>
      </c>
      <c r="I544" s="44">
        <v>0</v>
      </c>
      <c r="J544" s="44">
        <v>0</v>
      </c>
      <c r="K544" s="44">
        <v>31.87</v>
      </c>
      <c r="L544" s="44">
        <v>0</v>
      </c>
      <c r="M544" s="44">
        <v>0</v>
      </c>
      <c r="N544" s="44">
        <v>0</v>
      </c>
      <c r="O544" s="44">
        <v>1.513825</v>
      </c>
      <c r="P544" s="44">
        <v>35.003824999999999</v>
      </c>
      <c r="Q544" s="55" t="s">
        <v>8039</v>
      </c>
      <c r="R544" s="55" t="s">
        <v>8236</v>
      </c>
      <c r="S544" s="44" t="s">
        <v>8039</v>
      </c>
      <c r="T544" s="44">
        <v>0</v>
      </c>
    </row>
    <row r="545" spans="1:20" hidden="1">
      <c r="A545" t="s">
        <v>8500</v>
      </c>
      <c r="B545" t="s">
        <v>8571</v>
      </c>
      <c r="C545" t="s">
        <v>7879</v>
      </c>
      <c r="D545" t="s">
        <v>0</v>
      </c>
      <c r="E545">
        <v>2614427</v>
      </c>
      <c r="F545" t="s">
        <v>1489</v>
      </c>
      <c r="G545" t="s">
        <v>1490</v>
      </c>
      <c r="H545" s="2">
        <v>0</v>
      </c>
      <c r="I545" s="2">
        <v>0</v>
      </c>
      <c r="J545" s="2">
        <v>0</v>
      </c>
      <c r="K545" s="2">
        <v>55.81</v>
      </c>
      <c r="L545" s="2">
        <v>0</v>
      </c>
      <c r="M545" s="2">
        <v>0</v>
      </c>
      <c r="N545" s="2">
        <v>0</v>
      </c>
      <c r="O545" s="2">
        <v>7.255300000000001</v>
      </c>
      <c r="P545" s="2">
        <v>63.065300000000001</v>
      </c>
      <c r="Q545" t="s">
        <v>8039</v>
      </c>
      <c r="R545" t="s">
        <v>8236</v>
      </c>
      <c r="S545" s="2" t="s">
        <v>8039</v>
      </c>
      <c r="T545" s="2">
        <v>0</v>
      </c>
    </row>
    <row r="546" spans="1:20" hidden="1">
      <c r="A546" t="s">
        <v>8500</v>
      </c>
      <c r="B546" t="s">
        <v>8513</v>
      </c>
      <c r="C546" t="s">
        <v>7879</v>
      </c>
      <c r="D546" t="s">
        <v>0</v>
      </c>
      <c r="E546">
        <v>8821</v>
      </c>
      <c r="F546" t="s">
        <v>1196</v>
      </c>
      <c r="G546" t="s">
        <v>1197</v>
      </c>
      <c r="H546" s="2">
        <v>0</v>
      </c>
      <c r="I546" s="2">
        <v>0</v>
      </c>
      <c r="J546" s="2">
        <v>0</v>
      </c>
      <c r="K546" s="2">
        <v>744</v>
      </c>
      <c r="L546" s="2">
        <v>0</v>
      </c>
      <c r="M546" s="2">
        <v>0</v>
      </c>
      <c r="N546" s="2">
        <v>0</v>
      </c>
      <c r="O546" s="2">
        <v>96.72</v>
      </c>
      <c r="P546" s="2">
        <v>840.72</v>
      </c>
      <c r="Q546"/>
      <c r="R546" t="s">
        <v>8236</v>
      </c>
      <c r="S546" s="2" t="s">
        <v>8227</v>
      </c>
      <c r="T546" s="2">
        <v>7.44</v>
      </c>
    </row>
    <row r="547" spans="1:20" hidden="1">
      <c r="A547" t="s">
        <v>8500</v>
      </c>
      <c r="B547" t="s">
        <v>8513</v>
      </c>
      <c r="C547" t="s">
        <v>7879</v>
      </c>
      <c r="D547" t="s">
        <v>0</v>
      </c>
      <c r="E547">
        <v>129</v>
      </c>
      <c r="F547" t="s">
        <v>1519</v>
      </c>
      <c r="G547" t="s">
        <v>7978</v>
      </c>
      <c r="H547" s="2">
        <v>0</v>
      </c>
      <c r="I547" s="2">
        <v>0</v>
      </c>
      <c r="J547" s="2">
        <v>0</v>
      </c>
      <c r="K547" s="2">
        <v>1055</v>
      </c>
      <c r="L547" s="2">
        <v>0</v>
      </c>
      <c r="M547" s="2">
        <v>0</v>
      </c>
      <c r="N547" s="2">
        <v>0</v>
      </c>
      <c r="O547" s="2">
        <v>137.15</v>
      </c>
      <c r="P547" s="2">
        <v>1192.1500000000001</v>
      </c>
      <c r="Q547" t="s">
        <v>8039</v>
      </c>
      <c r="R547" t="s">
        <v>8236</v>
      </c>
      <c r="S547" s="2" t="s">
        <v>8039</v>
      </c>
      <c r="T547" s="2">
        <v>0</v>
      </c>
    </row>
    <row r="548" spans="1:20" hidden="1">
      <c r="A548" t="s">
        <v>8500</v>
      </c>
      <c r="B548" t="s">
        <v>8513</v>
      </c>
      <c r="C548" t="s">
        <v>7879</v>
      </c>
      <c r="D548" t="s">
        <v>0</v>
      </c>
      <c r="E548">
        <v>7236</v>
      </c>
      <c r="F548" t="s">
        <v>1566</v>
      </c>
      <c r="G548" t="s">
        <v>1567</v>
      </c>
      <c r="H548" s="2">
        <v>0</v>
      </c>
      <c r="I548" s="2">
        <v>0</v>
      </c>
      <c r="J548" s="2">
        <v>0</v>
      </c>
      <c r="K548" s="2">
        <v>70.44</v>
      </c>
      <c r="L548" s="2">
        <v>0</v>
      </c>
      <c r="M548" s="2">
        <v>0</v>
      </c>
      <c r="N548" s="2">
        <v>0</v>
      </c>
      <c r="O548" s="2">
        <v>9.1571999999999996</v>
      </c>
      <c r="P548" s="2">
        <v>79.597200000000001</v>
      </c>
      <c r="Q548" t="s">
        <v>8039</v>
      </c>
      <c r="R548" t="s">
        <v>8236</v>
      </c>
      <c r="S548" s="2" t="s">
        <v>8039</v>
      </c>
      <c r="T548" s="2">
        <v>0</v>
      </c>
    </row>
    <row r="549" spans="1:20" hidden="1">
      <c r="A549" s="55" t="s">
        <v>8500</v>
      </c>
      <c r="B549" s="55" t="s">
        <v>8375</v>
      </c>
      <c r="C549" s="55" t="s">
        <v>7879</v>
      </c>
      <c r="D549" s="55" t="s">
        <v>0</v>
      </c>
      <c r="E549" s="55">
        <v>90533</v>
      </c>
      <c r="F549" s="55" t="s">
        <v>1611</v>
      </c>
      <c r="G549" s="55" t="s">
        <v>1612</v>
      </c>
      <c r="H549" s="44">
        <v>1.95</v>
      </c>
      <c r="I549" s="44">
        <v>0</v>
      </c>
      <c r="J549" s="44">
        <v>0</v>
      </c>
      <c r="K549" s="44">
        <v>38.229999999999997</v>
      </c>
      <c r="L549" s="44">
        <v>0</v>
      </c>
      <c r="M549" s="44">
        <v>0</v>
      </c>
      <c r="N549" s="44">
        <v>0</v>
      </c>
      <c r="O549" s="44">
        <v>1.8159249999999998</v>
      </c>
      <c r="P549" s="44">
        <v>41.995925</v>
      </c>
      <c r="Q549" s="55" t="s">
        <v>8039</v>
      </c>
      <c r="R549" s="55" t="s">
        <v>8236</v>
      </c>
      <c r="S549" s="44" t="s">
        <v>8039</v>
      </c>
      <c r="T549" s="44">
        <v>0</v>
      </c>
    </row>
    <row r="550" spans="1:20" hidden="1">
      <c r="A550" t="s">
        <v>8500</v>
      </c>
      <c r="B550" t="s">
        <v>8375</v>
      </c>
      <c r="C550" t="s">
        <v>7879</v>
      </c>
      <c r="D550" t="s">
        <v>0</v>
      </c>
      <c r="E550">
        <v>3780705</v>
      </c>
      <c r="F550" t="s">
        <v>1678</v>
      </c>
      <c r="G550" t="s">
        <v>1679</v>
      </c>
      <c r="H550" s="2">
        <v>0</v>
      </c>
      <c r="I550" s="2">
        <v>0</v>
      </c>
      <c r="J550" s="2">
        <v>0</v>
      </c>
      <c r="K550" s="2">
        <v>222.98</v>
      </c>
      <c r="L550" s="2">
        <v>0</v>
      </c>
      <c r="M550" s="2">
        <v>0</v>
      </c>
      <c r="N550" s="2">
        <v>0</v>
      </c>
      <c r="O550" s="2">
        <v>28.987400000000001</v>
      </c>
      <c r="P550" s="2">
        <v>251.9674</v>
      </c>
      <c r="Q550" t="s">
        <v>8039</v>
      </c>
      <c r="R550" t="s">
        <v>8236</v>
      </c>
      <c r="S550" s="2" t="s">
        <v>8039</v>
      </c>
      <c r="T550" s="2">
        <v>0</v>
      </c>
    </row>
    <row r="551" spans="1:20" s="55" customFormat="1" hidden="1">
      <c r="A551" t="s">
        <v>8500</v>
      </c>
      <c r="B551" t="s">
        <v>8375</v>
      </c>
      <c r="C551" t="s">
        <v>7879</v>
      </c>
      <c r="D551" t="s">
        <v>0</v>
      </c>
      <c r="E551">
        <v>7061</v>
      </c>
      <c r="F551" t="s">
        <v>1503</v>
      </c>
      <c r="G551" t="s">
        <v>1504</v>
      </c>
      <c r="H551" s="2">
        <v>0</v>
      </c>
      <c r="I551" s="2">
        <v>0</v>
      </c>
      <c r="J551" s="2">
        <v>0</v>
      </c>
      <c r="K551" s="2">
        <v>1944.81</v>
      </c>
      <c r="L551" s="2">
        <v>0</v>
      </c>
      <c r="M551" s="2">
        <v>0</v>
      </c>
      <c r="N551" s="2">
        <v>0</v>
      </c>
      <c r="O551" s="2">
        <v>252.8253</v>
      </c>
      <c r="P551" s="2">
        <v>2197.6352999999999</v>
      </c>
      <c r="Q551" t="s">
        <v>8039</v>
      </c>
      <c r="R551" t="s">
        <v>8236</v>
      </c>
      <c r="S551" s="2" t="s">
        <v>8039</v>
      </c>
      <c r="T551" s="2">
        <v>0</v>
      </c>
    </row>
    <row r="552" spans="1:20" hidden="1">
      <c r="A552" t="s">
        <v>8500</v>
      </c>
      <c r="B552" t="s">
        <v>8375</v>
      </c>
      <c r="C552" t="s">
        <v>7879</v>
      </c>
      <c r="D552" t="s">
        <v>0</v>
      </c>
      <c r="E552">
        <v>8796</v>
      </c>
      <c r="F552" t="s">
        <v>1196</v>
      </c>
      <c r="G552" t="s">
        <v>1197</v>
      </c>
      <c r="H552" s="2">
        <v>0</v>
      </c>
      <c r="I552" s="2">
        <v>0</v>
      </c>
      <c r="J552" s="2">
        <v>0</v>
      </c>
      <c r="K552" s="2">
        <v>104863.44</v>
      </c>
      <c r="L552" s="2">
        <v>0</v>
      </c>
      <c r="M552" s="2">
        <v>0</v>
      </c>
      <c r="N552" s="2">
        <v>0</v>
      </c>
      <c r="O552" s="2">
        <v>13632.247200000002</v>
      </c>
      <c r="P552" s="2">
        <v>118495.6872</v>
      </c>
      <c r="Q552"/>
      <c r="R552" t="s">
        <v>8236</v>
      </c>
      <c r="S552" s="2" t="s">
        <v>8227</v>
      </c>
      <c r="T552" s="2">
        <v>1048.6400000000001</v>
      </c>
    </row>
    <row r="553" spans="1:20" hidden="1">
      <c r="A553" t="s">
        <v>8500</v>
      </c>
      <c r="B553" t="s">
        <v>8375</v>
      </c>
      <c r="C553" t="s">
        <v>7879</v>
      </c>
      <c r="D553" t="s">
        <v>0</v>
      </c>
      <c r="E553">
        <v>8795</v>
      </c>
      <c r="F553" t="s">
        <v>1196</v>
      </c>
      <c r="G553" t="s">
        <v>1197</v>
      </c>
      <c r="H553" s="2">
        <v>0</v>
      </c>
      <c r="I553" s="2">
        <v>0</v>
      </c>
      <c r="J553" s="2">
        <v>0</v>
      </c>
      <c r="K553" s="2">
        <v>10663</v>
      </c>
      <c r="L553" s="2">
        <v>0</v>
      </c>
      <c r="M553" s="2">
        <v>0</v>
      </c>
      <c r="N553" s="2">
        <v>0</v>
      </c>
      <c r="O553" s="2">
        <v>13632.247200000002</v>
      </c>
      <c r="P553" s="2">
        <v>118495.6872</v>
      </c>
      <c r="Q553"/>
      <c r="R553" t="s">
        <v>8236</v>
      </c>
      <c r="S553" s="2" t="s">
        <v>8227</v>
      </c>
      <c r="T553" s="2">
        <v>106.63</v>
      </c>
    </row>
    <row r="554" spans="1:20" hidden="1">
      <c r="A554" s="58" t="s">
        <v>8500</v>
      </c>
      <c r="B554" s="58" t="s">
        <v>8379</v>
      </c>
      <c r="C554" s="58" t="s">
        <v>7879</v>
      </c>
      <c r="D554" s="58" t="s">
        <v>0</v>
      </c>
      <c r="E554" s="58">
        <v>1210377</v>
      </c>
      <c r="F554" s="58" t="s">
        <v>1526</v>
      </c>
      <c r="G554" s="58" t="s">
        <v>1527</v>
      </c>
      <c r="H554" s="59">
        <v>1.45</v>
      </c>
      <c r="I554" s="59">
        <v>0</v>
      </c>
      <c r="J554" s="59">
        <v>0</v>
      </c>
      <c r="K554" s="59">
        <v>28.06</v>
      </c>
      <c r="L554" s="59">
        <v>0</v>
      </c>
      <c r="M554" s="59">
        <v>0</v>
      </c>
      <c r="N554" s="59">
        <v>0</v>
      </c>
      <c r="O554" s="59">
        <v>0.49105000000000004</v>
      </c>
      <c r="P554" s="59">
        <v>30.001049999999999</v>
      </c>
      <c r="Q554" s="58" t="s">
        <v>8039</v>
      </c>
      <c r="R554" s="58" t="s">
        <v>8236</v>
      </c>
      <c r="S554" s="59" t="s">
        <v>8039</v>
      </c>
      <c r="T554" s="59">
        <v>0</v>
      </c>
    </row>
    <row r="555" spans="1:20" hidden="1">
      <c r="A555" s="55" t="s">
        <v>8500</v>
      </c>
      <c r="B555" s="55" t="s">
        <v>8379</v>
      </c>
      <c r="C555" s="55" t="s">
        <v>7879</v>
      </c>
      <c r="D555" s="55" t="s">
        <v>0</v>
      </c>
      <c r="E555" s="55">
        <v>81717</v>
      </c>
      <c r="F555" s="55" t="s">
        <v>1535</v>
      </c>
      <c r="G555" s="55" t="s">
        <v>1536</v>
      </c>
      <c r="H555" s="44">
        <v>1.57</v>
      </c>
      <c r="I555" s="44">
        <v>0</v>
      </c>
      <c r="J555" s="44">
        <v>0</v>
      </c>
      <c r="K555" s="44">
        <v>30.52</v>
      </c>
      <c r="L555" s="44">
        <v>0</v>
      </c>
      <c r="M555" s="44">
        <v>0</v>
      </c>
      <c r="N555" s="44">
        <v>0</v>
      </c>
      <c r="O555" s="44">
        <v>14.497</v>
      </c>
      <c r="P555" s="44">
        <v>46.586999999999996</v>
      </c>
      <c r="Q555" s="55" t="s">
        <v>8039</v>
      </c>
      <c r="R555" s="55" t="s">
        <v>8236</v>
      </c>
      <c r="S555" s="44" t="s">
        <v>8039</v>
      </c>
      <c r="T555" s="44">
        <v>0</v>
      </c>
    </row>
    <row r="556" spans="1:20" hidden="1">
      <c r="A556" s="56" t="s">
        <v>8500</v>
      </c>
      <c r="B556" s="56" t="s">
        <v>8379</v>
      </c>
      <c r="C556" s="56" t="s">
        <v>7879</v>
      </c>
      <c r="D556" s="56" t="s">
        <v>0</v>
      </c>
      <c r="E556" s="56">
        <v>14223</v>
      </c>
      <c r="F556" s="56" t="s">
        <v>6474</v>
      </c>
      <c r="G556" s="56" t="s">
        <v>6475</v>
      </c>
      <c r="H556" s="57">
        <v>0.97</v>
      </c>
      <c r="I556" s="57">
        <v>0</v>
      </c>
      <c r="J556" s="57">
        <v>0</v>
      </c>
      <c r="K556" s="57">
        <v>18.12</v>
      </c>
      <c r="L556" s="57">
        <v>0</v>
      </c>
      <c r="M556" s="57">
        <v>0</v>
      </c>
      <c r="N556" s="57">
        <v>0</v>
      </c>
      <c r="O556" s="57">
        <v>0.90600000000000014</v>
      </c>
      <c r="P556" s="57">
        <v>19.995999999999999</v>
      </c>
      <c r="Q556" s="56" t="s">
        <v>8039</v>
      </c>
      <c r="R556" s="56" t="s">
        <v>8236</v>
      </c>
      <c r="S556" s="57" t="s">
        <v>8039</v>
      </c>
      <c r="T556" s="57">
        <v>0</v>
      </c>
    </row>
    <row r="557" spans="1:20" hidden="1">
      <c r="A557" t="s">
        <v>8500</v>
      </c>
      <c r="B557" t="s">
        <v>8379</v>
      </c>
      <c r="C557" t="s">
        <v>7879</v>
      </c>
      <c r="D557" t="s">
        <v>0</v>
      </c>
      <c r="E557">
        <v>475139</v>
      </c>
      <c r="F557" t="s">
        <v>1541</v>
      </c>
      <c r="G557" t="s">
        <v>1542</v>
      </c>
      <c r="H557" s="2">
        <v>2.4</v>
      </c>
      <c r="I557" s="2">
        <v>0</v>
      </c>
      <c r="J557" s="2">
        <v>0</v>
      </c>
      <c r="K557" s="2">
        <v>49.52</v>
      </c>
      <c r="L557" s="2">
        <v>0</v>
      </c>
      <c r="M557" s="2">
        <v>0</v>
      </c>
      <c r="N557" s="2">
        <v>0</v>
      </c>
      <c r="O557" s="2">
        <v>2.3522000000000003</v>
      </c>
      <c r="P557" s="2">
        <v>54.272200000000005</v>
      </c>
      <c r="Q557" t="s">
        <v>8039</v>
      </c>
      <c r="R557" t="s">
        <v>8236</v>
      </c>
      <c r="S557" s="2" t="s">
        <v>8039</v>
      </c>
      <c r="T557" s="2">
        <v>0</v>
      </c>
    </row>
    <row r="558" spans="1:20" hidden="1">
      <c r="A558" t="s">
        <v>8500</v>
      </c>
      <c r="B558" t="s">
        <v>8379</v>
      </c>
      <c r="C558" t="s">
        <v>7879</v>
      </c>
      <c r="D558" t="s">
        <v>0</v>
      </c>
      <c r="E558">
        <v>32</v>
      </c>
      <c r="F558" t="s">
        <v>789</v>
      </c>
      <c r="G558" t="s">
        <v>790</v>
      </c>
      <c r="H558" s="2">
        <v>0</v>
      </c>
      <c r="I558" s="2">
        <v>0</v>
      </c>
      <c r="J558" s="2">
        <v>0</v>
      </c>
      <c r="K558" s="2">
        <v>1035</v>
      </c>
      <c r="L558" s="2">
        <v>0</v>
      </c>
      <c r="M558" s="2">
        <v>0</v>
      </c>
      <c r="N558" s="2">
        <v>0</v>
      </c>
      <c r="O558" s="2">
        <v>134.55000000000001</v>
      </c>
      <c r="P558" s="2">
        <v>1169.55</v>
      </c>
      <c r="Q558" t="s">
        <v>8039</v>
      </c>
      <c r="R558" t="s">
        <v>8236</v>
      </c>
      <c r="S558" s="2" t="s">
        <v>8039</v>
      </c>
      <c r="T558" s="2">
        <v>0</v>
      </c>
    </row>
    <row r="559" spans="1:20" hidden="1">
      <c r="A559" t="s">
        <v>8500</v>
      </c>
      <c r="B559" t="s">
        <v>8385</v>
      </c>
      <c r="C559" t="s">
        <v>7879</v>
      </c>
      <c r="D559" t="s">
        <v>0</v>
      </c>
      <c r="E559">
        <v>59</v>
      </c>
      <c r="F559" t="s">
        <v>8367</v>
      </c>
      <c r="G559" t="s">
        <v>8368</v>
      </c>
      <c r="H559" s="2">
        <v>0</v>
      </c>
      <c r="I559" s="2">
        <v>0</v>
      </c>
      <c r="J559" s="2">
        <v>0</v>
      </c>
      <c r="K559" s="2">
        <v>2</v>
      </c>
      <c r="L559" s="2">
        <v>0</v>
      </c>
      <c r="M559" s="2">
        <v>0</v>
      </c>
      <c r="N559" s="2">
        <v>0</v>
      </c>
      <c r="O559" s="2">
        <v>0.26</v>
      </c>
      <c r="P559" s="2">
        <v>2.2599999999999998</v>
      </c>
      <c r="Q559" t="s">
        <v>8039</v>
      </c>
      <c r="R559" t="s">
        <v>8236</v>
      </c>
      <c r="S559" s="2" t="s">
        <v>8039</v>
      </c>
      <c r="T559" s="2">
        <v>0</v>
      </c>
    </row>
    <row r="560" spans="1:20" hidden="1">
      <c r="A560" s="55" t="s">
        <v>8500</v>
      </c>
      <c r="B560" s="55" t="s">
        <v>8385</v>
      </c>
      <c r="C560" s="55" t="s">
        <v>7879</v>
      </c>
      <c r="D560" s="55" t="s">
        <v>0</v>
      </c>
      <c r="E560" s="55">
        <v>44922</v>
      </c>
      <c r="F560" s="55" t="s">
        <v>3755</v>
      </c>
      <c r="G560" s="55" t="s">
        <v>3756</v>
      </c>
      <c r="H560" s="44">
        <v>0.93</v>
      </c>
      <c r="I560" s="44">
        <v>0</v>
      </c>
      <c r="J560" s="44">
        <v>0</v>
      </c>
      <c r="K560" s="44">
        <v>18.21</v>
      </c>
      <c r="L560" s="44">
        <v>0</v>
      </c>
      <c r="M560" s="44">
        <v>0</v>
      </c>
      <c r="N560" s="44">
        <v>0</v>
      </c>
      <c r="O560" s="44">
        <v>0.86497500000000005</v>
      </c>
      <c r="P560" s="44">
        <v>20.004975000000002</v>
      </c>
      <c r="Q560" s="55" t="s">
        <v>8039</v>
      </c>
      <c r="R560" s="55" t="s">
        <v>8236</v>
      </c>
      <c r="S560" s="44" t="s">
        <v>8039</v>
      </c>
      <c r="T560" s="44">
        <v>0</v>
      </c>
    </row>
    <row r="561" spans="1:20" hidden="1">
      <c r="A561" s="55" t="s">
        <v>8500</v>
      </c>
      <c r="B561" s="55" t="s">
        <v>8487</v>
      </c>
      <c r="C561" s="55" t="s">
        <v>7879</v>
      </c>
      <c r="D561" s="55" t="s">
        <v>0</v>
      </c>
      <c r="E561" s="55">
        <v>1280</v>
      </c>
      <c r="F561" s="55" t="s">
        <v>1627</v>
      </c>
      <c r="G561" s="55" t="s">
        <v>1628</v>
      </c>
      <c r="H561" s="44">
        <v>2.34</v>
      </c>
      <c r="I561" s="44">
        <v>0</v>
      </c>
      <c r="J561" s="44">
        <v>0</v>
      </c>
      <c r="K561" s="44">
        <v>45.5</v>
      </c>
      <c r="L561" s="44">
        <v>0</v>
      </c>
      <c r="M561" s="44">
        <v>0</v>
      </c>
      <c r="N561" s="44">
        <v>0</v>
      </c>
      <c r="O561" s="44">
        <v>2.1612499999999999</v>
      </c>
      <c r="P561" s="44">
        <v>50.001250000000006</v>
      </c>
      <c r="Q561" s="55" t="s">
        <v>8039</v>
      </c>
      <c r="R561" s="55" t="s">
        <v>8236</v>
      </c>
      <c r="S561" s="44" t="s">
        <v>8039</v>
      </c>
      <c r="T561" s="44">
        <v>0</v>
      </c>
    </row>
    <row r="562" spans="1:20" hidden="1">
      <c r="A562" t="s">
        <v>8500</v>
      </c>
      <c r="B562" t="s">
        <v>8472</v>
      </c>
      <c r="C562" t="s">
        <v>7879</v>
      </c>
      <c r="D562" t="s">
        <v>0</v>
      </c>
      <c r="E562">
        <v>120</v>
      </c>
      <c r="F562" t="s">
        <v>1519</v>
      </c>
      <c r="G562" t="s">
        <v>7978</v>
      </c>
      <c r="H562" s="2">
        <v>0</v>
      </c>
      <c r="I562" s="2">
        <v>0</v>
      </c>
      <c r="J562" s="2">
        <v>0</v>
      </c>
      <c r="K562" s="2">
        <v>1230</v>
      </c>
      <c r="L562" s="2">
        <v>0</v>
      </c>
      <c r="M562" s="2">
        <v>0</v>
      </c>
      <c r="N562" s="2">
        <v>0</v>
      </c>
      <c r="O562" s="2">
        <v>159.9</v>
      </c>
      <c r="P562" s="2">
        <v>1389.9</v>
      </c>
      <c r="Q562" t="s">
        <v>8039</v>
      </c>
      <c r="R562" t="s">
        <v>8236</v>
      </c>
      <c r="S562" s="2" t="s">
        <v>8039</v>
      </c>
      <c r="T562" s="2">
        <v>0</v>
      </c>
    </row>
    <row r="563" spans="1:20" hidden="1">
      <c r="A563" t="s">
        <v>8500</v>
      </c>
      <c r="B563" t="s">
        <v>8401</v>
      </c>
      <c r="C563" t="s">
        <v>7879</v>
      </c>
      <c r="D563" t="s">
        <v>0</v>
      </c>
      <c r="E563">
        <v>21612</v>
      </c>
      <c r="F563" t="s">
        <v>2338</v>
      </c>
      <c r="G563" t="s">
        <v>2339</v>
      </c>
      <c r="H563" s="2">
        <v>360.95</v>
      </c>
      <c r="I563" s="2">
        <v>0</v>
      </c>
      <c r="J563" s="2">
        <v>0</v>
      </c>
      <c r="K563" s="2">
        <v>165</v>
      </c>
      <c r="L563" s="2">
        <v>0</v>
      </c>
      <c r="M563" s="2">
        <v>0</v>
      </c>
      <c r="N563" s="2">
        <v>0</v>
      </c>
      <c r="O563" s="2">
        <v>21.45</v>
      </c>
      <c r="P563" s="2">
        <v>547.40000000000009</v>
      </c>
      <c r="Q563" t="s">
        <v>8039</v>
      </c>
      <c r="R563" t="s">
        <v>8236</v>
      </c>
      <c r="S563" s="2" t="s">
        <v>8039</v>
      </c>
      <c r="T563" s="2">
        <v>0</v>
      </c>
    </row>
    <row r="564" spans="1:20" hidden="1">
      <c r="A564" t="s">
        <v>8500</v>
      </c>
      <c r="B564" t="s">
        <v>8405</v>
      </c>
      <c r="C564" t="s">
        <v>7879</v>
      </c>
      <c r="D564" t="s">
        <v>0</v>
      </c>
      <c r="E564">
        <v>19757</v>
      </c>
      <c r="F564" t="s">
        <v>1539</v>
      </c>
      <c r="G564" t="s">
        <v>1540</v>
      </c>
      <c r="H564" s="2">
        <v>0</v>
      </c>
      <c r="I564" s="2">
        <v>0</v>
      </c>
      <c r="J564" s="2">
        <v>0</v>
      </c>
      <c r="K564" s="2">
        <v>310.7</v>
      </c>
      <c r="L564" s="2">
        <v>0</v>
      </c>
      <c r="M564" s="2">
        <v>0</v>
      </c>
      <c r="N564" s="2">
        <v>0</v>
      </c>
      <c r="O564" s="2">
        <v>40.390999999999998</v>
      </c>
      <c r="P564" s="2">
        <v>351.09100000000001</v>
      </c>
      <c r="Q564" t="s">
        <v>8039</v>
      </c>
      <c r="R564" t="s">
        <v>8236</v>
      </c>
      <c r="S564" s="2" t="s">
        <v>8039</v>
      </c>
      <c r="T564" s="2">
        <v>0</v>
      </c>
    </row>
    <row r="565" spans="1:20" hidden="1">
      <c r="A565" t="s">
        <v>8500</v>
      </c>
      <c r="B565" t="s">
        <v>8409</v>
      </c>
      <c r="C565" t="s">
        <v>7879</v>
      </c>
      <c r="D565" t="s">
        <v>0</v>
      </c>
      <c r="E565">
        <v>133401</v>
      </c>
      <c r="F565" t="s">
        <v>1596</v>
      </c>
      <c r="G565" t="s">
        <v>1597</v>
      </c>
      <c r="H565" s="2">
        <v>0.96</v>
      </c>
      <c r="I565" s="2">
        <v>0</v>
      </c>
      <c r="J565" s="2">
        <v>0</v>
      </c>
      <c r="K565" s="2">
        <v>16.850000000000001</v>
      </c>
      <c r="L565" s="2">
        <v>0</v>
      </c>
      <c r="M565" s="2">
        <v>0</v>
      </c>
      <c r="N565" s="2">
        <v>0</v>
      </c>
      <c r="O565" s="2">
        <v>2.1905000000000001</v>
      </c>
      <c r="P565" s="2">
        <v>20.000500000000002</v>
      </c>
      <c r="Q565" t="s">
        <v>8039</v>
      </c>
      <c r="R565" t="s">
        <v>8236</v>
      </c>
      <c r="S565" s="2" t="s">
        <v>8039</v>
      </c>
      <c r="T565" s="2">
        <v>0</v>
      </c>
    </row>
    <row r="566" spans="1:20" hidden="1">
      <c r="A566" t="s">
        <v>8500</v>
      </c>
      <c r="B566" t="s">
        <v>8491</v>
      </c>
      <c r="C566" t="s">
        <v>7879</v>
      </c>
      <c r="D566" t="s">
        <v>0</v>
      </c>
      <c r="E566" s="101">
        <v>119</v>
      </c>
      <c r="F566" t="s">
        <v>1519</v>
      </c>
      <c r="G566" t="s">
        <v>7978</v>
      </c>
      <c r="H566" s="2">
        <v>0</v>
      </c>
      <c r="I566" s="2">
        <v>0</v>
      </c>
      <c r="J566" s="2">
        <v>0</v>
      </c>
      <c r="K566" s="2">
        <v>1325</v>
      </c>
      <c r="L566" s="2">
        <v>0</v>
      </c>
      <c r="M566" s="2">
        <v>0</v>
      </c>
      <c r="N566" s="2">
        <v>0</v>
      </c>
      <c r="O566" s="2">
        <v>172.25</v>
      </c>
      <c r="P566" s="2">
        <v>1497.25</v>
      </c>
      <c r="Q566" t="s">
        <v>8039</v>
      </c>
      <c r="R566" t="s">
        <v>8236</v>
      </c>
      <c r="S566" s="2" t="s">
        <v>8039</v>
      </c>
      <c r="T566" s="2">
        <v>0</v>
      </c>
    </row>
    <row r="567" spans="1:20" hidden="1">
      <c r="A567" t="s">
        <v>8500</v>
      </c>
      <c r="B567" t="s">
        <v>8490</v>
      </c>
      <c r="C567" t="s">
        <v>7879</v>
      </c>
      <c r="D567" t="s">
        <v>0</v>
      </c>
      <c r="E567">
        <v>108</v>
      </c>
      <c r="F567" t="s">
        <v>1519</v>
      </c>
      <c r="G567" t="s">
        <v>7978</v>
      </c>
      <c r="H567" s="2">
        <v>0</v>
      </c>
      <c r="I567" s="2">
        <v>0</v>
      </c>
      <c r="J567" s="2">
        <v>0</v>
      </c>
      <c r="K567" s="2">
        <v>923</v>
      </c>
      <c r="L567" s="2">
        <v>0</v>
      </c>
      <c r="M567" s="2">
        <v>0</v>
      </c>
      <c r="N567" s="2">
        <v>0</v>
      </c>
      <c r="O567" s="2">
        <v>119.99000000000001</v>
      </c>
      <c r="P567" s="2">
        <v>1042.99</v>
      </c>
      <c r="Q567" t="s">
        <v>8039</v>
      </c>
      <c r="R567" t="s">
        <v>8236</v>
      </c>
      <c r="S567" s="2" t="s">
        <v>8039</v>
      </c>
      <c r="T567" s="2">
        <v>0</v>
      </c>
    </row>
    <row r="568" spans="1:20" hidden="1">
      <c r="A568" t="s">
        <v>8500</v>
      </c>
      <c r="B568" t="s">
        <v>8450</v>
      </c>
      <c r="C568" t="s">
        <v>7879</v>
      </c>
      <c r="D568" t="s">
        <v>0</v>
      </c>
      <c r="E568">
        <v>19423</v>
      </c>
      <c r="F568" t="s">
        <v>1539</v>
      </c>
      <c r="G568" t="s">
        <v>1540</v>
      </c>
      <c r="H568" s="2">
        <v>0</v>
      </c>
      <c r="I568" s="2">
        <v>0</v>
      </c>
      <c r="J568" s="2">
        <v>0</v>
      </c>
      <c r="K568" s="2">
        <v>170.9</v>
      </c>
      <c r="L568" s="2">
        <v>0</v>
      </c>
      <c r="M568" s="2">
        <v>0</v>
      </c>
      <c r="N568" s="2">
        <v>0</v>
      </c>
      <c r="O568" s="2">
        <v>22.217000000000002</v>
      </c>
      <c r="P568" s="2">
        <v>193.11700000000002</v>
      </c>
      <c r="Q568" t="s">
        <v>8039</v>
      </c>
      <c r="R568" t="s">
        <v>8236</v>
      </c>
      <c r="S568" s="2" t="s">
        <v>8039</v>
      </c>
      <c r="T568" s="2">
        <v>0</v>
      </c>
    </row>
    <row r="569" spans="1:20" hidden="1">
      <c r="A569" t="s">
        <v>8500</v>
      </c>
      <c r="B569" t="s">
        <v>8456</v>
      </c>
      <c r="C569" t="s">
        <v>7879</v>
      </c>
      <c r="D569" t="s">
        <v>0</v>
      </c>
      <c r="E569">
        <v>107</v>
      </c>
      <c r="F569" t="s">
        <v>1519</v>
      </c>
      <c r="G569" t="s">
        <v>7978</v>
      </c>
      <c r="H569" s="2">
        <v>0</v>
      </c>
      <c r="I569" s="2">
        <v>0</v>
      </c>
      <c r="J569" s="2">
        <v>0</v>
      </c>
      <c r="K569" s="2">
        <v>1992</v>
      </c>
      <c r="L569" s="2">
        <v>0</v>
      </c>
      <c r="M569" s="2">
        <v>0</v>
      </c>
      <c r="N569" s="2">
        <v>0</v>
      </c>
      <c r="O569" s="2">
        <v>258.96000000000004</v>
      </c>
      <c r="P569" s="2">
        <v>2250.96</v>
      </c>
      <c r="Q569" t="s">
        <v>8039</v>
      </c>
      <c r="R569" t="s">
        <v>8236</v>
      </c>
      <c r="S569" s="2" t="s">
        <v>8039</v>
      </c>
      <c r="T569" s="2">
        <v>0</v>
      </c>
    </row>
    <row r="570" spans="1:20" hidden="1">
      <c r="A570" t="s">
        <v>8500</v>
      </c>
      <c r="B570" t="s">
        <v>8281</v>
      </c>
      <c r="C570" t="s">
        <v>7879</v>
      </c>
      <c r="D570" t="s">
        <v>0</v>
      </c>
      <c r="E570">
        <v>56</v>
      </c>
      <c r="F570" t="s">
        <v>1501</v>
      </c>
      <c r="G570" t="s">
        <v>1502</v>
      </c>
      <c r="H570" s="2">
        <v>0</v>
      </c>
      <c r="I570" s="2">
        <v>0</v>
      </c>
      <c r="J570" s="2">
        <v>0</v>
      </c>
      <c r="K570" s="2">
        <v>15112.99</v>
      </c>
      <c r="L570" s="2">
        <v>0</v>
      </c>
      <c r="M570" s="2">
        <v>0</v>
      </c>
      <c r="N570" s="2">
        <v>0</v>
      </c>
      <c r="O570" s="2">
        <v>1964.6886999999999</v>
      </c>
      <c r="P570" s="2">
        <v>17077.6787</v>
      </c>
      <c r="Q570" t="s">
        <v>8039</v>
      </c>
      <c r="R570" t="s">
        <v>8236</v>
      </c>
      <c r="S570" s="2" t="s">
        <v>8039</v>
      </c>
      <c r="T570" s="2">
        <v>0</v>
      </c>
    </row>
    <row r="571" spans="1:20" hidden="1">
      <c r="A571" t="s">
        <v>8500</v>
      </c>
      <c r="B571" t="s">
        <v>8277</v>
      </c>
      <c r="C571" t="s">
        <v>7879</v>
      </c>
      <c r="D571" t="s">
        <v>0</v>
      </c>
      <c r="E571">
        <v>54</v>
      </c>
      <c r="F571" t="s">
        <v>1501</v>
      </c>
      <c r="G571" t="s">
        <v>1502</v>
      </c>
      <c r="H571" s="2">
        <v>0</v>
      </c>
      <c r="I571" s="2">
        <v>0</v>
      </c>
      <c r="J571" s="2">
        <v>0</v>
      </c>
      <c r="K571" s="2">
        <v>12563.66</v>
      </c>
      <c r="L571" s="2">
        <v>0</v>
      </c>
      <c r="M571" s="2">
        <v>0</v>
      </c>
      <c r="N571" s="2">
        <v>0</v>
      </c>
      <c r="O571" s="2">
        <v>1633.2758000000001</v>
      </c>
      <c r="P571" s="2">
        <v>14196.935799999999</v>
      </c>
      <c r="Q571" t="s">
        <v>8039</v>
      </c>
      <c r="R571" t="s">
        <v>8236</v>
      </c>
      <c r="S571" s="2" t="s">
        <v>8039</v>
      </c>
      <c r="T571" s="2">
        <v>0</v>
      </c>
    </row>
    <row r="572" spans="1:20" hidden="1">
      <c r="A572" t="s">
        <v>8500</v>
      </c>
      <c r="B572" t="s">
        <v>8146</v>
      </c>
      <c r="C572" t="s">
        <v>7879</v>
      </c>
      <c r="D572" t="s">
        <v>0</v>
      </c>
      <c r="E572">
        <v>177264</v>
      </c>
      <c r="F572" t="s">
        <v>1512</v>
      </c>
      <c r="G572" t="s">
        <v>1513</v>
      </c>
      <c r="H572" s="2">
        <v>0</v>
      </c>
      <c r="I572" s="2">
        <v>0</v>
      </c>
      <c r="J572" s="2">
        <v>0</v>
      </c>
      <c r="K572" s="2">
        <v>29.12</v>
      </c>
      <c r="L572" s="2">
        <v>0</v>
      </c>
      <c r="M572" s="2">
        <v>0</v>
      </c>
      <c r="N572" s="2">
        <v>0</v>
      </c>
      <c r="O572" s="2">
        <v>3.7856000000000001</v>
      </c>
      <c r="P572" s="2">
        <v>32.9056</v>
      </c>
      <c r="Q572" t="s">
        <v>8039</v>
      </c>
      <c r="R572" t="s">
        <v>8236</v>
      </c>
      <c r="S572" s="2" t="s">
        <v>8039</v>
      </c>
      <c r="T572" s="2">
        <v>0</v>
      </c>
    </row>
    <row r="573" spans="1:20" hidden="1">
      <c r="A573" t="s">
        <v>8500</v>
      </c>
      <c r="B573" t="s">
        <v>8142</v>
      </c>
      <c r="C573" s="25" t="s">
        <v>0</v>
      </c>
      <c r="D573" s="25" t="s">
        <v>8250</v>
      </c>
      <c r="E573">
        <v>1341005</v>
      </c>
      <c r="F573" t="s">
        <v>8562</v>
      </c>
      <c r="G573" t="s">
        <v>8111</v>
      </c>
      <c r="H573" s="2">
        <v>0</v>
      </c>
      <c r="I573" s="2">
        <v>0</v>
      </c>
      <c r="J573" s="2">
        <v>18</v>
      </c>
      <c r="L573" s="2">
        <v>0</v>
      </c>
      <c r="M573" s="2">
        <v>6147.56</v>
      </c>
      <c r="N573" s="2">
        <v>0</v>
      </c>
      <c r="O573" s="2">
        <v>799.18280000000004</v>
      </c>
      <c r="P573" s="2">
        <v>6964.7428</v>
      </c>
      <c r="Q573" t="s">
        <v>8039</v>
      </c>
      <c r="R573" t="s">
        <v>8236</v>
      </c>
      <c r="S573" s="2" t="s">
        <v>8039</v>
      </c>
      <c r="T573" s="2">
        <v>0</v>
      </c>
    </row>
    <row r="574" spans="1:20" hidden="1">
      <c r="A574" t="s">
        <v>8500</v>
      </c>
      <c r="B574" t="s">
        <v>8142</v>
      </c>
      <c r="C574" t="s">
        <v>7879</v>
      </c>
      <c r="D574" t="s">
        <v>0</v>
      </c>
      <c r="E574">
        <v>16624</v>
      </c>
      <c r="F574" t="s">
        <v>2338</v>
      </c>
      <c r="G574" t="s">
        <v>2339</v>
      </c>
      <c r="H574" s="2">
        <v>0</v>
      </c>
      <c r="I574" s="2">
        <v>0</v>
      </c>
      <c r="J574" s="2">
        <v>0</v>
      </c>
      <c r="K574" s="2">
        <v>180</v>
      </c>
      <c r="L574" s="2">
        <v>0</v>
      </c>
      <c r="M574" s="2">
        <v>0</v>
      </c>
      <c r="N574" s="2">
        <v>0</v>
      </c>
      <c r="O574" s="2">
        <v>23.400000000000002</v>
      </c>
      <c r="P574" s="2">
        <v>203.4</v>
      </c>
      <c r="Q574" t="s">
        <v>8039</v>
      </c>
      <c r="R574" t="s">
        <v>8236</v>
      </c>
      <c r="S574" s="2" t="s">
        <v>8039</v>
      </c>
      <c r="T574" s="2">
        <v>0</v>
      </c>
    </row>
    <row r="575" spans="1:20" hidden="1">
      <c r="A575" t="s">
        <v>8500</v>
      </c>
      <c r="B575" t="s">
        <v>8140</v>
      </c>
      <c r="C575" t="s">
        <v>7879</v>
      </c>
      <c r="D575" t="s">
        <v>0</v>
      </c>
      <c r="E575">
        <v>16530</v>
      </c>
      <c r="F575" t="s">
        <v>2338</v>
      </c>
      <c r="G575" t="s">
        <v>2339</v>
      </c>
      <c r="H575" s="2">
        <v>354.79</v>
      </c>
      <c r="I575" s="2">
        <v>0</v>
      </c>
      <c r="J575" s="2">
        <v>0</v>
      </c>
      <c r="K575" s="2">
        <v>160</v>
      </c>
      <c r="L575" s="2">
        <v>0</v>
      </c>
      <c r="M575" s="2">
        <v>0</v>
      </c>
      <c r="N575" s="2">
        <v>0</v>
      </c>
      <c r="O575" s="2">
        <v>20.8</v>
      </c>
      <c r="P575" s="2">
        <v>535.58999999999992</v>
      </c>
      <c r="Q575" t="s">
        <v>8039</v>
      </c>
      <c r="R575" t="s">
        <v>8236</v>
      </c>
      <c r="S575" s="2" t="s">
        <v>8039</v>
      </c>
      <c r="T575" s="2">
        <v>0</v>
      </c>
    </row>
    <row r="576" spans="1:20" hidden="1">
      <c r="A576" t="s">
        <v>8374</v>
      </c>
      <c r="B576" t="s">
        <v>8405</v>
      </c>
      <c r="C576" t="s">
        <v>7879</v>
      </c>
      <c r="D576" t="s">
        <v>0</v>
      </c>
      <c r="E576">
        <v>942</v>
      </c>
      <c r="F576" t="s">
        <v>1724</v>
      </c>
      <c r="G576" t="s">
        <v>1725</v>
      </c>
      <c r="H576" s="2">
        <v>0</v>
      </c>
      <c r="I576" s="2">
        <v>0</v>
      </c>
      <c r="J576" s="2">
        <v>0</v>
      </c>
      <c r="K576" s="2">
        <v>2.2999999999999998</v>
      </c>
      <c r="L576" s="2">
        <v>0</v>
      </c>
      <c r="M576" s="2">
        <v>0</v>
      </c>
      <c r="N576" s="2">
        <v>0</v>
      </c>
      <c r="O576" s="2">
        <v>0.29899999999999999</v>
      </c>
      <c r="P576" s="2">
        <v>2.5989999999999998</v>
      </c>
      <c r="Q576" s="2" t="s">
        <v>8039</v>
      </c>
      <c r="R576" t="s">
        <v>8236</v>
      </c>
      <c r="S576" t="s">
        <v>8039</v>
      </c>
      <c r="T576" s="2">
        <v>0</v>
      </c>
    </row>
    <row r="577" spans="1:20" hidden="1">
      <c r="A577" t="s">
        <v>8374</v>
      </c>
      <c r="B577" t="s">
        <v>8405</v>
      </c>
      <c r="C577" t="s">
        <v>7879</v>
      </c>
      <c r="D577" t="s">
        <v>0</v>
      </c>
      <c r="E577">
        <v>232</v>
      </c>
      <c r="F577" t="s">
        <v>1724</v>
      </c>
      <c r="G577" t="s">
        <v>1725</v>
      </c>
      <c r="H577" s="2">
        <v>0</v>
      </c>
      <c r="I577" s="2">
        <v>0</v>
      </c>
      <c r="J577" s="2">
        <v>0</v>
      </c>
      <c r="K577" s="2">
        <v>2.31</v>
      </c>
      <c r="L577" s="2">
        <v>0</v>
      </c>
      <c r="M577" s="2">
        <v>0</v>
      </c>
      <c r="N577" s="2">
        <v>0</v>
      </c>
      <c r="O577" s="2">
        <v>0.30030000000000001</v>
      </c>
      <c r="P577" s="2">
        <v>2.6103000000000001</v>
      </c>
      <c r="Q577" s="2" t="s">
        <v>8039</v>
      </c>
      <c r="R577" t="s">
        <v>8236</v>
      </c>
      <c r="S577" t="s">
        <v>8039</v>
      </c>
      <c r="T577" s="2">
        <v>0</v>
      </c>
    </row>
    <row r="578" spans="1:20" hidden="1">
      <c r="A578" t="s">
        <v>8374</v>
      </c>
      <c r="B578" t="s">
        <v>8405</v>
      </c>
      <c r="C578" t="s">
        <v>7879</v>
      </c>
      <c r="D578" t="s">
        <v>0</v>
      </c>
      <c r="E578">
        <v>246</v>
      </c>
      <c r="F578" t="s">
        <v>1724</v>
      </c>
      <c r="G578" t="s">
        <v>1725</v>
      </c>
      <c r="H578" s="2">
        <v>0</v>
      </c>
      <c r="I578" s="2">
        <v>0</v>
      </c>
      <c r="J578" s="2">
        <v>0</v>
      </c>
      <c r="K578" s="2">
        <v>6.19</v>
      </c>
      <c r="L578" s="2">
        <v>0</v>
      </c>
      <c r="M578" s="2">
        <v>0</v>
      </c>
      <c r="N578" s="2">
        <v>0</v>
      </c>
      <c r="O578" s="2">
        <v>0.80470000000000008</v>
      </c>
      <c r="P578" s="2">
        <v>6.9947000000000008</v>
      </c>
      <c r="Q578" s="2" t="s">
        <v>8039</v>
      </c>
      <c r="R578" t="s">
        <v>8236</v>
      </c>
      <c r="S578" t="s">
        <v>8039</v>
      </c>
      <c r="T578" s="2">
        <v>0</v>
      </c>
    </row>
    <row r="579" spans="1:20" hidden="1">
      <c r="A579" t="s">
        <v>8374</v>
      </c>
      <c r="B579" t="s">
        <v>8405</v>
      </c>
      <c r="C579" t="s">
        <v>7879</v>
      </c>
      <c r="D579" t="s">
        <v>0</v>
      </c>
      <c r="E579">
        <v>1971</v>
      </c>
      <c r="F579" t="s">
        <v>1724</v>
      </c>
      <c r="G579" t="s">
        <v>1725</v>
      </c>
      <c r="H579" s="2">
        <v>0</v>
      </c>
      <c r="I579" s="2">
        <v>0</v>
      </c>
      <c r="J579" s="2">
        <v>0</v>
      </c>
      <c r="K579" s="2">
        <v>20.09</v>
      </c>
      <c r="L579" s="2">
        <v>0</v>
      </c>
      <c r="M579" s="2">
        <v>0</v>
      </c>
      <c r="N579" s="2">
        <v>0</v>
      </c>
      <c r="O579" s="2">
        <v>2.6116999999999999</v>
      </c>
      <c r="P579" s="2">
        <v>22.701699999999999</v>
      </c>
      <c r="Q579" s="2" t="s">
        <v>8039</v>
      </c>
      <c r="R579" t="s">
        <v>8236</v>
      </c>
      <c r="S579" t="s">
        <v>8039</v>
      </c>
      <c r="T579" s="2">
        <v>0</v>
      </c>
    </row>
    <row r="580" spans="1:20" hidden="1">
      <c r="A580" t="s">
        <v>8374</v>
      </c>
      <c r="B580" t="s">
        <v>8269</v>
      </c>
      <c r="C580" t="s">
        <v>7879</v>
      </c>
      <c r="D580" t="s">
        <v>0</v>
      </c>
      <c r="E580">
        <v>65131</v>
      </c>
      <c r="F580" t="s">
        <v>1481</v>
      </c>
      <c r="G580" t="s">
        <v>1482</v>
      </c>
      <c r="H580" s="2">
        <v>0</v>
      </c>
      <c r="I580" s="2">
        <v>0</v>
      </c>
      <c r="J580" s="2">
        <v>0</v>
      </c>
      <c r="K580" s="2">
        <v>31.03</v>
      </c>
      <c r="L580" s="2">
        <v>0</v>
      </c>
      <c r="M580" s="2">
        <v>0</v>
      </c>
      <c r="N580" s="2">
        <v>0</v>
      </c>
      <c r="O580" s="2">
        <v>4.0339</v>
      </c>
      <c r="P580" s="2">
        <v>35.063900000000004</v>
      </c>
      <c r="Q580" s="2" t="s">
        <v>8039</v>
      </c>
      <c r="R580" t="s">
        <v>8236</v>
      </c>
      <c r="S580" t="s">
        <v>8039</v>
      </c>
      <c r="T580" s="2">
        <v>0</v>
      </c>
    </row>
    <row r="581" spans="1:20" hidden="1">
      <c r="A581" t="s">
        <v>8374</v>
      </c>
      <c r="B581" t="s">
        <v>8269</v>
      </c>
      <c r="C581" t="s">
        <v>7879</v>
      </c>
      <c r="D581" t="s">
        <v>0</v>
      </c>
      <c r="E581">
        <v>58381</v>
      </c>
      <c r="F581" t="s">
        <v>1481</v>
      </c>
      <c r="G581" t="s">
        <v>1482</v>
      </c>
      <c r="H581" s="2">
        <v>0</v>
      </c>
      <c r="I581" s="2">
        <v>0</v>
      </c>
      <c r="J581" s="2">
        <v>0</v>
      </c>
      <c r="K581" s="2">
        <v>83.32</v>
      </c>
      <c r="L581" s="2">
        <v>0</v>
      </c>
      <c r="M581" s="2">
        <v>0</v>
      </c>
      <c r="N581" s="2">
        <v>0</v>
      </c>
      <c r="O581" s="2">
        <v>10.8316</v>
      </c>
      <c r="P581" s="2">
        <v>94.151599999999988</v>
      </c>
      <c r="Q581" s="2" t="s">
        <v>8039</v>
      </c>
      <c r="R581" t="s">
        <v>8236</v>
      </c>
      <c r="S581" t="s">
        <v>8039</v>
      </c>
      <c r="T581" s="2">
        <v>0</v>
      </c>
    </row>
    <row r="582" spans="1:20" hidden="1">
      <c r="A582" t="s">
        <v>8374</v>
      </c>
      <c r="B582" t="s">
        <v>8269</v>
      </c>
      <c r="C582" t="s">
        <v>7879</v>
      </c>
      <c r="D582" t="s">
        <v>0</v>
      </c>
      <c r="E582">
        <v>54636</v>
      </c>
      <c r="F582" t="s">
        <v>1481</v>
      </c>
      <c r="G582" t="s">
        <v>1482</v>
      </c>
      <c r="H582" s="2">
        <v>0</v>
      </c>
      <c r="I582" s="2">
        <v>0</v>
      </c>
      <c r="J582" s="2">
        <v>0</v>
      </c>
      <c r="K582" s="2">
        <v>36.83</v>
      </c>
      <c r="L582" s="2">
        <v>0</v>
      </c>
      <c r="M582" s="2">
        <v>0</v>
      </c>
      <c r="N582" s="2">
        <v>0</v>
      </c>
      <c r="O582" s="2">
        <v>4.7878999999999996</v>
      </c>
      <c r="P582" s="2">
        <v>41.617899999999999</v>
      </c>
      <c r="Q582" s="2" t="s">
        <v>8039</v>
      </c>
      <c r="R582" t="s">
        <v>8236</v>
      </c>
      <c r="S582" t="s">
        <v>8039</v>
      </c>
      <c r="T582" s="2">
        <v>0</v>
      </c>
    </row>
    <row r="583" spans="1:20" hidden="1">
      <c r="A583" t="s">
        <v>8374</v>
      </c>
      <c r="B583" t="s">
        <v>8375</v>
      </c>
      <c r="C583" t="s">
        <v>7879</v>
      </c>
      <c r="D583" t="s">
        <v>0</v>
      </c>
      <c r="E583">
        <v>65303</v>
      </c>
      <c r="F583" t="s">
        <v>1481</v>
      </c>
      <c r="G583" t="s">
        <v>1482</v>
      </c>
      <c r="H583" s="2">
        <v>0</v>
      </c>
      <c r="I583" s="2">
        <v>0</v>
      </c>
      <c r="J583" s="2">
        <v>0</v>
      </c>
      <c r="K583" s="2">
        <v>23.89</v>
      </c>
      <c r="L583" s="2">
        <v>0</v>
      </c>
      <c r="M583" s="2">
        <v>0</v>
      </c>
      <c r="N583" s="2">
        <v>0</v>
      </c>
      <c r="O583" s="2">
        <v>3.1057000000000001</v>
      </c>
      <c r="P583" s="2">
        <v>26.995699999999999</v>
      </c>
      <c r="Q583" s="2" t="s">
        <v>8039</v>
      </c>
      <c r="R583" t="s">
        <v>8236</v>
      </c>
      <c r="S583" t="s">
        <v>8039</v>
      </c>
      <c r="T583" s="2">
        <v>0</v>
      </c>
    </row>
    <row r="584" spans="1:20" hidden="1">
      <c r="A584" t="s">
        <v>8374</v>
      </c>
      <c r="B584" t="s">
        <v>8442</v>
      </c>
      <c r="C584" t="s">
        <v>7879</v>
      </c>
      <c r="D584" t="s">
        <v>0</v>
      </c>
      <c r="E584">
        <v>58189</v>
      </c>
      <c r="F584" t="s">
        <v>1481</v>
      </c>
      <c r="G584" t="s">
        <v>1482</v>
      </c>
      <c r="H584" s="2">
        <v>0</v>
      </c>
      <c r="I584" s="2">
        <v>0</v>
      </c>
      <c r="J584" s="2">
        <v>0</v>
      </c>
      <c r="K584" s="2">
        <v>23.89</v>
      </c>
      <c r="L584" s="2">
        <v>0</v>
      </c>
      <c r="M584" s="2">
        <v>0</v>
      </c>
      <c r="N584" s="2">
        <v>0</v>
      </c>
      <c r="O584" s="2">
        <v>3.1057000000000001</v>
      </c>
      <c r="P584" s="2">
        <v>26.995699999999999</v>
      </c>
      <c r="Q584" s="2" t="s">
        <v>8039</v>
      </c>
      <c r="R584" t="s">
        <v>8236</v>
      </c>
      <c r="S584" t="s">
        <v>8039</v>
      </c>
      <c r="T584" s="2">
        <v>0</v>
      </c>
    </row>
    <row r="585" spans="1:20" hidden="1">
      <c r="A585" t="s">
        <v>8374</v>
      </c>
      <c r="B585" t="s">
        <v>8419</v>
      </c>
      <c r="C585" t="s">
        <v>7879</v>
      </c>
      <c r="D585" t="s">
        <v>0</v>
      </c>
      <c r="E585">
        <v>58559</v>
      </c>
      <c r="F585" t="s">
        <v>1481</v>
      </c>
      <c r="G585" t="s">
        <v>1482</v>
      </c>
      <c r="H585" s="2">
        <v>0</v>
      </c>
      <c r="I585" s="2">
        <v>0</v>
      </c>
      <c r="J585" s="2">
        <v>0</v>
      </c>
      <c r="K585" s="2">
        <v>24.79</v>
      </c>
      <c r="L585" s="2">
        <v>0</v>
      </c>
      <c r="M585" s="2">
        <v>0</v>
      </c>
      <c r="N585" s="2">
        <v>0</v>
      </c>
      <c r="O585" s="2">
        <v>3.2227000000000001</v>
      </c>
      <c r="P585" s="2">
        <v>28.012699999999999</v>
      </c>
      <c r="Q585" s="2" t="s">
        <v>8039</v>
      </c>
      <c r="R585" t="s">
        <v>8236</v>
      </c>
      <c r="S585" t="s">
        <v>8039</v>
      </c>
      <c r="T585" s="2">
        <v>0</v>
      </c>
    </row>
    <row r="586" spans="1:20" hidden="1">
      <c r="A586" t="s">
        <v>8374</v>
      </c>
      <c r="B586" t="s">
        <v>8465</v>
      </c>
      <c r="C586" t="s">
        <v>7879</v>
      </c>
      <c r="D586" t="s">
        <v>0</v>
      </c>
      <c r="E586">
        <v>447663</v>
      </c>
      <c r="F586" t="s">
        <v>1481</v>
      </c>
      <c r="G586" t="s">
        <v>1482</v>
      </c>
      <c r="H586" s="2">
        <v>0</v>
      </c>
      <c r="I586" s="2">
        <v>0</v>
      </c>
      <c r="J586" s="2">
        <v>0</v>
      </c>
      <c r="K586" s="2">
        <v>19.91</v>
      </c>
      <c r="L586" s="2">
        <v>0</v>
      </c>
      <c r="M586" s="2">
        <v>0</v>
      </c>
      <c r="N586" s="2">
        <v>0</v>
      </c>
      <c r="O586" s="2">
        <v>2.5883000000000003</v>
      </c>
      <c r="P586" s="2">
        <v>22.4983</v>
      </c>
      <c r="Q586" s="2" t="s">
        <v>8039</v>
      </c>
      <c r="R586" t="s">
        <v>8236</v>
      </c>
      <c r="S586" t="s">
        <v>8039</v>
      </c>
      <c r="T586" s="2">
        <v>0</v>
      </c>
    </row>
    <row r="587" spans="1:20" hidden="1">
      <c r="A587" t="s">
        <v>8374</v>
      </c>
      <c r="B587" t="s">
        <v>8436</v>
      </c>
      <c r="C587" t="s">
        <v>7879</v>
      </c>
      <c r="D587" t="s">
        <v>0</v>
      </c>
      <c r="E587">
        <v>204421</v>
      </c>
      <c r="F587" t="s">
        <v>1642</v>
      </c>
      <c r="G587" t="s">
        <v>1643</v>
      </c>
      <c r="H587" s="2">
        <v>0</v>
      </c>
      <c r="I587" s="2">
        <v>0</v>
      </c>
      <c r="J587" s="2">
        <v>0</v>
      </c>
      <c r="K587" s="2">
        <v>51.98</v>
      </c>
      <c r="L587" s="2">
        <v>0</v>
      </c>
      <c r="M587" s="2">
        <v>0</v>
      </c>
      <c r="N587" s="2">
        <v>0</v>
      </c>
      <c r="O587" s="2">
        <v>6.7573999999999996</v>
      </c>
      <c r="P587" s="2">
        <v>58.737399999999994</v>
      </c>
      <c r="Q587" s="2" t="s">
        <v>8039</v>
      </c>
      <c r="R587" t="s">
        <v>8236</v>
      </c>
      <c r="S587" t="s">
        <v>8039</v>
      </c>
      <c r="T587" s="2">
        <v>0</v>
      </c>
    </row>
    <row r="588" spans="1:20" hidden="1">
      <c r="A588" t="s">
        <v>8374</v>
      </c>
      <c r="B588" t="s">
        <v>8436</v>
      </c>
      <c r="C588" t="s">
        <v>7879</v>
      </c>
      <c r="D588" t="s">
        <v>0</v>
      </c>
      <c r="E588">
        <v>560525</v>
      </c>
      <c r="F588" t="s">
        <v>1512</v>
      </c>
      <c r="G588" t="s">
        <v>1513</v>
      </c>
      <c r="H588" s="2">
        <v>0</v>
      </c>
      <c r="I588" s="2">
        <v>0</v>
      </c>
      <c r="J588" s="2">
        <v>0</v>
      </c>
      <c r="K588" s="2">
        <v>4.6900000000000004</v>
      </c>
      <c r="L588" s="2">
        <v>0</v>
      </c>
      <c r="M588" s="2">
        <v>0</v>
      </c>
      <c r="N588" s="2">
        <v>0</v>
      </c>
      <c r="O588" s="2">
        <v>0.60970000000000002</v>
      </c>
      <c r="P588" s="2">
        <v>5.2997000000000005</v>
      </c>
      <c r="Q588" s="2" t="s">
        <v>8039</v>
      </c>
      <c r="R588" t="s">
        <v>8236</v>
      </c>
      <c r="S588" t="s">
        <v>8039</v>
      </c>
      <c r="T588" s="2">
        <v>0</v>
      </c>
    </row>
    <row r="589" spans="1:20" hidden="1">
      <c r="A589" t="s">
        <v>8374</v>
      </c>
      <c r="B589" t="s">
        <v>8436</v>
      </c>
      <c r="C589" t="s">
        <v>7879</v>
      </c>
      <c r="D589" t="s">
        <v>0</v>
      </c>
      <c r="E589">
        <v>2198</v>
      </c>
      <c r="F589" t="s">
        <v>1605</v>
      </c>
      <c r="G589" t="s">
        <v>1606</v>
      </c>
      <c r="H589" s="2">
        <v>0</v>
      </c>
      <c r="I589" s="2">
        <v>0</v>
      </c>
      <c r="J589" s="2">
        <v>0</v>
      </c>
      <c r="K589" s="2">
        <v>2710.46</v>
      </c>
      <c r="L589" s="2">
        <v>0</v>
      </c>
      <c r="M589" s="2">
        <v>0</v>
      </c>
      <c r="N589" s="2">
        <v>0</v>
      </c>
      <c r="O589" s="2">
        <v>352.35980000000001</v>
      </c>
      <c r="P589" s="2">
        <v>3062.8198000000002</v>
      </c>
      <c r="Q589" s="2" t="s">
        <v>8039</v>
      </c>
      <c r="R589" t="s">
        <v>8236</v>
      </c>
      <c r="S589" t="s">
        <v>8039</v>
      </c>
      <c r="T589" s="2">
        <v>0</v>
      </c>
    </row>
    <row r="590" spans="1:20" hidden="1">
      <c r="A590" t="s">
        <v>8374</v>
      </c>
      <c r="B590" t="s">
        <v>8426</v>
      </c>
      <c r="C590" t="s">
        <v>7879</v>
      </c>
      <c r="D590" t="s">
        <v>0</v>
      </c>
      <c r="E590">
        <v>1043</v>
      </c>
      <c r="F590" t="s">
        <v>1657</v>
      </c>
      <c r="G590" t="s">
        <v>1658</v>
      </c>
      <c r="H590" s="2">
        <v>0</v>
      </c>
      <c r="I590" s="2">
        <v>0</v>
      </c>
      <c r="J590" s="2">
        <v>0</v>
      </c>
      <c r="K590" s="2">
        <v>147.43</v>
      </c>
      <c r="L590" s="2">
        <v>0</v>
      </c>
      <c r="M590" s="2">
        <v>0</v>
      </c>
      <c r="N590" s="2">
        <v>0</v>
      </c>
      <c r="O590" s="2">
        <v>19.165900000000001</v>
      </c>
      <c r="P590" s="2">
        <v>166.5959</v>
      </c>
      <c r="Q590" s="2" t="s">
        <v>8039</v>
      </c>
      <c r="R590" t="s">
        <v>8236</v>
      </c>
      <c r="S590" t="s">
        <v>8039</v>
      </c>
      <c r="T590" s="2">
        <v>0</v>
      </c>
    </row>
    <row r="591" spans="1:20" hidden="1">
      <c r="A591" t="s">
        <v>8374</v>
      </c>
      <c r="B591" t="s">
        <v>8423</v>
      </c>
      <c r="C591" t="s">
        <v>7879</v>
      </c>
      <c r="D591" t="s">
        <v>0</v>
      </c>
      <c r="E591">
        <v>535</v>
      </c>
      <c r="F591" t="s">
        <v>1732</v>
      </c>
      <c r="G591" t="s">
        <v>1733</v>
      </c>
      <c r="H591" s="2">
        <v>0</v>
      </c>
      <c r="I591" s="2">
        <v>0</v>
      </c>
      <c r="J591" s="2">
        <v>0</v>
      </c>
      <c r="K591" s="2">
        <v>224</v>
      </c>
      <c r="L591" s="2">
        <v>0</v>
      </c>
      <c r="M591" s="2">
        <v>0</v>
      </c>
      <c r="N591" s="2">
        <v>0</v>
      </c>
      <c r="O591" s="2">
        <v>29.12</v>
      </c>
      <c r="P591" s="2">
        <v>253.12</v>
      </c>
      <c r="Q591" s="2" t="s">
        <v>8039</v>
      </c>
      <c r="R591" t="s">
        <v>8236</v>
      </c>
      <c r="S591" t="s">
        <v>8039</v>
      </c>
      <c r="T591" s="2">
        <v>0</v>
      </c>
    </row>
    <row r="592" spans="1:20" hidden="1">
      <c r="A592" t="s">
        <v>8374</v>
      </c>
      <c r="B592" t="s">
        <v>8423</v>
      </c>
      <c r="C592" t="s">
        <v>7879</v>
      </c>
      <c r="D592" t="s">
        <v>0</v>
      </c>
      <c r="E592">
        <v>534</v>
      </c>
      <c r="F592" t="s">
        <v>1732</v>
      </c>
      <c r="G592" t="s">
        <v>1733</v>
      </c>
      <c r="H592" s="2">
        <v>0</v>
      </c>
      <c r="I592" s="2">
        <v>0</v>
      </c>
      <c r="J592" s="2">
        <v>0</v>
      </c>
      <c r="K592" s="2">
        <v>715</v>
      </c>
      <c r="L592" s="2">
        <v>0</v>
      </c>
      <c r="M592" s="2">
        <v>0</v>
      </c>
      <c r="N592" s="2">
        <v>0</v>
      </c>
      <c r="O592" s="2">
        <v>92.95</v>
      </c>
      <c r="P592" s="2">
        <v>807.95</v>
      </c>
      <c r="Q592" s="2" t="s">
        <v>8039</v>
      </c>
      <c r="R592" t="s">
        <v>8236</v>
      </c>
      <c r="S592" t="s">
        <v>8039</v>
      </c>
      <c r="T592" s="2">
        <v>0</v>
      </c>
    </row>
    <row r="593" spans="1:20" hidden="1">
      <c r="A593" t="s">
        <v>8374</v>
      </c>
      <c r="B593" t="s">
        <v>8419</v>
      </c>
      <c r="C593" t="s">
        <v>7879</v>
      </c>
      <c r="D593" t="s">
        <v>0</v>
      </c>
      <c r="E593">
        <v>3067</v>
      </c>
      <c r="F593" t="s">
        <v>735</v>
      </c>
      <c r="G593" t="s">
        <v>736</v>
      </c>
      <c r="H593" s="2">
        <v>0</v>
      </c>
      <c r="I593" s="2">
        <v>0</v>
      </c>
      <c r="J593" s="2">
        <v>0</v>
      </c>
      <c r="K593" s="2">
        <v>160</v>
      </c>
      <c r="L593" s="2">
        <v>0</v>
      </c>
      <c r="M593" s="2">
        <v>0</v>
      </c>
      <c r="N593" s="2">
        <v>0</v>
      </c>
      <c r="O593" s="2">
        <v>20.8</v>
      </c>
      <c r="P593" s="2">
        <v>180.8</v>
      </c>
      <c r="Q593" s="2" t="s">
        <v>8039</v>
      </c>
      <c r="R593" t="s">
        <v>8236</v>
      </c>
      <c r="S593" t="s">
        <v>8039</v>
      </c>
      <c r="T593" s="2">
        <v>0</v>
      </c>
    </row>
    <row r="594" spans="1:20" hidden="1">
      <c r="A594" t="s">
        <v>8374</v>
      </c>
      <c r="B594" t="s">
        <v>8419</v>
      </c>
      <c r="C594" t="s">
        <v>7879</v>
      </c>
      <c r="D594" t="s">
        <v>0</v>
      </c>
      <c r="E594">
        <v>39683</v>
      </c>
      <c r="F594" t="s">
        <v>1494</v>
      </c>
      <c r="G594" t="s">
        <v>1495</v>
      </c>
      <c r="H594" s="2">
        <v>0</v>
      </c>
      <c r="I594" s="2">
        <v>0</v>
      </c>
      <c r="J594" s="2">
        <v>0</v>
      </c>
      <c r="K594" s="2">
        <v>6.73</v>
      </c>
      <c r="L594" s="2">
        <v>0</v>
      </c>
      <c r="M594" s="2">
        <v>0</v>
      </c>
      <c r="N594" s="2">
        <v>0</v>
      </c>
      <c r="O594" s="2">
        <v>0.87490000000000012</v>
      </c>
      <c r="P594" s="2">
        <v>7.6049000000000007</v>
      </c>
      <c r="Q594" s="2" t="s">
        <v>8039</v>
      </c>
      <c r="R594" t="s">
        <v>8236</v>
      </c>
      <c r="S594" t="s">
        <v>8039</v>
      </c>
      <c r="T594" s="2">
        <v>0</v>
      </c>
    </row>
    <row r="595" spans="1:20" hidden="1">
      <c r="A595" t="s">
        <v>8374</v>
      </c>
      <c r="B595" t="s">
        <v>8419</v>
      </c>
      <c r="C595" t="s">
        <v>7879</v>
      </c>
      <c r="D595" t="s">
        <v>0</v>
      </c>
      <c r="E595">
        <v>121</v>
      </c>
      <c r="F595" t="s">
        <v>471</v>
      </c>
      <c r="G595" t="s">
        <v>472</v>
      </c>
      <c r="H595" s="2">
        <v>0</v>
      </c>
      <c r="I595" s="2">
        <v>0</v>
      </c>
      <c r="J595" s="2">
        <v>0</v>
      </c>
      <c r="K595" s="2">
        <v>14.96</v>
      </c>
      <c r="L595" s="2">
        <v>0</v>
      </c>
      <c r="M595" s="2">
        <v>0</v>
      </c>
      <c r="N595" s="2">
        <v>0</v>
      </c>
      <c r="O595" s="2">
        <v>1.9448000000000001</v>
      </c>
      <c r="P595" s="2">
        <v>16.904800000000002</v>
      </c>
      <c r="Q595" s="2" t="s">
        <v>8039</v>
      </c>
      <c r="R595" t="s">
        <v>8236</v>
      </c>
      <c r="S595" t="s">
        <v>8039</v>
      </c>
      <c r="T595" s="2">
        <v>0</v>
      </c>
    </row>
    <row r="596" spans="1:20" hidden="1">
      <c r="A596" t="s">
        <v>8374</v>
      </c>
      <c r="B596" t="s">
        <v>8491</v>
      </c>
      <c r="C596" t="s">
        <v>7879</v>
      </c>
      <c r="D596" t="s">
        <v>0</v>
      </c>
      <c r="E596">
        <v>537</v>
      </c>
      <c r="F596" t="s">
        <v>1543</v>
      </c>
      <c r="G596" t="s">
        <v>1544</v>
      </c>
      <c r="H596" s="2">
        <v>0</v>
      </c>
      <c r="I596" s="2">
        <v>0</v>
      </c>
      <c r="J596" s="2">
        <v>0</v>
      </c>
      <c r="K596" s="2">
        <v>362</v>
      </c>
      <c r="L596" s="2">
        <v>0</v>
      </c>
      <c r="M596" s="2">
        <v>0</v>
      </c>
      <c r="N596" s="2">
        <v>0</v>
      </c>
      <c r="O596" s="2">
        <v>47.06</v>
      </c>
      <c r="P596" s="2">
        <v>409.06</v>
      </c>
      <c r="Q596" s="2" t="s">
        <v>8039</v>
      </c>
      <c r="R596" t="s">
        <v>8236</v>
      </c>
      <c r="S596" t="s">
        <v>8039</v>
      </c>
      <c r="T596" s="2">
        <v>0</v>
      </c>
    </row>
    <row r="597" spans="1:20" hidden="1">
      <c r="A597" t="s">
        <v>8374</v>
      </c>
      <c r="B597" t="s">
        <v>8409</v>
      </c>
      <c r="C597" t="s">
        <v>7879</v>
      </c>
      <c r="D597" t="s">
        <v>0</v>
      </c>
      <c r="E597">
        <v>436</v>
      </c>
      <c r="F597" t="s">
        <v>1543</v>
      </c>
      <c r="G597" t="s">
        <v>1544</v>
      </c>
      <c r="H597" s="2">
        <v>0</v>
      </c>
      <c r="I597" s="2">
        <v>0</v>
      </c>
      <c r="J597" s="2">
        <v>0</v>
      </c>
      <c r="K597" s="2">
        <v>229.75</v>
      </c>
      <c r="L597" s="2">
        <v>0</v>
      </c>
      <c r="M597" s="2">
        <v>0</v>
      </c>
      <c r="N597" s="2">
        <v>0</v>
      </c>
      <c r="O597" s="2">
        <v>29.8675</v>
      </c>
      <c r="P597" s="2">
        <v>259.61750000000001</v>
      </c>
      <c r="Q597" s="2" t="s">
        <v>8039</v>
      </c>
      <c r="R597" t="s">
        <v>8236</v>
      </c>
      <c r="S597" t="s">
        <v>8039</v>
      </c>
      <c r="T597" s="2">
        <v>0</v>
      </c>
    </row>
    <row r="598" spans="1:20" hidden="1">
      <c r="A598" t="s">
        <v>8374</v>
      </c>
      <c r="B598" t="s">
        <v>8405</v>
      </c>
      <c r="C598" t="s">
        <v>7879</v>
      </c>
      <c r="D598" t="s">
        <v>0</v>
      </c>
      <c r="E598">
        <v>2346</v>
      </c>
      <c r="F598" t="s">
        <v>761</v>
      </c>
      <c r="G598" t="s">
        <v>762</v>
      </c>
      <c r="H598" s="2">
        <v>0</v>
      </c>
      <c r="I598" s="2">
        <v>0</v>
      </c>
      <c r="J598" s="2">
        <v>0</v>
      </c>
      <c r="K598" s="2">
        <v>11.5</v>
      </c>
      <c r="L598" s="2">
        <v>0</v>
      </c>
      <c r="M598" s="2">
        <v>0</v>
      </c>
      <c r="N598" s="2">
        <v>0</v>
      </c>
      <c r="O598" s="2">
        <v>1.4950000000000001</v>
      </c>
      <c r="P598" s="2">
        <v>12.995000000000001</v>
      </c>
      <c r="Q598" s="2" t="s">
        <v>8039</v>
      </c>
      <c r="R598" t="s">
        <v>8236</v>
      </c>
      <c r="S598" t="s">
        <v>8039</v>
      </c>
      <c r="T598" s="2">
        <v>0</v>
      </c>
    </row>
    <row r="599" spans="1:20" hidden="1">
      <c r="A599" t="s">
        <v>8374</v>
      </c>
      <c r="B599" t="s">
        <v>8405</v>
      </c>
      <c r="C599" t="s">
        <v>7879</v>
      </c>
      <c r="D599" t="s">
        <v>0</v>
      </c>
      <c r="E599">
        <v>5</v>
      </c>
      <c r="F599" t="s">
        <v>130</v>
      </c>
      <c r="G599" s="154" t="s">
        <v>131</v>
      </c>
      <c r="H599" s="2">
        <v>0</v>
      </c>
      <c r="I599" s="2">
        <v>0</v>
      </c>
      <c r="J599" s="2">
        <v>0</v>
      </c>
      <c r="K599" s="2">
        <v>913.27</v>
      </c>
      <c r="L599" s="2">
        <v>0</v>
      </c>
      <c r="M599" s="2">
        <v>0</v>
      </c>
      <c r="N599" s="2">
        <v>0</v>
      </c>
      <c r="O599" s="2">
        <v>118.7251</v>
      </c>
      <c r="P599" s="2">
        <v>1031.9951000000001</v>
      </c>
      <c r="Q599" s="2" t="s">
        <v>8039</v>
      </c>
      <c r="R599" t="s">
        <v>8236</v>
      </c>
      <c r="S599" t="s">
        <v>8039</v>
      </c>
      <c r="T599" s="2">
        <v>0</v>
      </c>
    </row>
    <row r="600" spans="1:20" hidden="1">
      <c r="A600" t="s">
        <v>8374</v>
      </c>
      <c r="B600" t="s">
        <v>8401</v>
      </c>
      <c r="C600" t="s">
        <v>7879</v>
      </c>
      <c r="D600" t="s">
        <v>0</v>
      </c>
      <c r="E600">
        <v>18931</v>
      </c>
      <c r="F600" t="s">
        <v>1646</v>
      </c>
      <c r="G600" t="s">
        <v>1647</v>
      </c>
      <c r="H600" s="2">
        <v>0</v>
      </c>
      <c r="I600" s="2">
        <v>0</v>
      </c>
      <c r="J600" s="2">
        <v>0</v>
      </c>
      <c r="K600" s="2">
        <v>50</v>
      </c>
      <c r="L600" s="2">
        <v>0</v>
      </c>
      <c r="M600" s="2">
        <v>0</v>
      </c>
      <c r="N600" s="2">
        <v>0</v>
      </c>
      <c r="O600" s="2">
        <v>6.5</v>
      </c>
      <c r="P600" s="2">
        <v>56.5</v>
      </c>
      <c r="Q600" s="2" t="s">
        <v>8039</v>
      </c>
      <c r="R600" t="s">
        <v>8236</v>
      </c>
      <c r="S600" t="s">
        <v>8039</v>
      </c>
      <c r="T600" s="2">
        <v>0</v>
      </c>
    </row>
    <row r="601" spans="1:20" hidden="1">
      <c r="A601" t="s">
        <v>8374</v>
      </c>
      <c r="B601" t="s">
        <v>8393</v>
      </c>
      <c r="C601" t="s">
        <v>7879</v>
      </c>
      <c r="D601" t="s">
        <v>0</v>
      </c>
      <c r="E601">
        <v>3455</v>
      </c>
      <c r="F601" t="s">
        <v>1503</v>
      </c>
      <c r="G601" t="s">
        <v>1504</v>
      </c>
      <c r="H601" s="2">
        <v>0</v>
      </c>
      <c r="I601" s="2">
        <v>0</v>
      </c>
      <c r="J601" s="2">
        <v>0</v>
      </c>
      <c r="K601" s="2">
        <v>1716.63</v>
      </c>
      <c r="L601" s="2">
        <v>0</v>
      </c>
      <c r="M601" s="2">
        <v>0</v>
      </c>
      <c r="N601" s="2">
        <v>0</v>
      </c>
      <c r="O601" s="2">
        <v>223.16190000000003</v>
      </c>
      <c r="P601" s="2">
        <v>1939.7919000000002</v>
      </c>
      <c r="Q601" s="2" t="s">
        <v>8039</v>
      </c>
      <c r="R601" t="s">
        <v>8236</v>
      </c>
      <c r="S601" t="s">
        <v>8039</v>
      </c>
      <c r="T601" s="2">
        <v>0</v>
      </c>
    </row>
    <row r="602" spans="1:20" hidden="1">
      <c r="A602" t="s">
        <v>8374</v>
      </c>
      <c r="B602" t="s">
        <v>8393</v>
      </c>
      <c r="C602" t="s">
        <v>7879</v>
      </c>
      <c r="D602" t="s">
        <v>0</v>
      </c>
      <c r="E602">
        <v>844730</v>
      </c>
      <c r="F602" t="s">
        <v>1571</v>
      </c>
      <c r="G602" t="s">
        <v>1572</v>
      </c>
      <c r="H602" s="2">
        <v>0</v>
      </c>
      <c r="I602" s="2">
        <v>0</v>
      </c>
      <c r="J602" s="2">
        <v>0</v>
      </c>
      <c r="K602" s="2">
        <v>51.03</v>
      </c>
      <c r="L602" s="2">
        <v>0</v>
      </c>
      <c r="M602" s="2">
        <v>0</v>
      </c>
      <c r="N602" s="2">
        <v>0</v>
      </c>
      <c r="O602" s="2">
        <v>6.6339000000000006</v>
      </c>
      <c r="P602" s="2">
        <v>57.663899999999998</v>
      </c>
      <c r="Q602" s="2" t="s">
        <v>8039</v>
      </c>
      <c r="R602" t="s">
        <v>8236</v>
      </c>
      <c r="S602" t="s">
        <v>8039</v>
      </c>
      <c r="T602" s="2">
        <v>0</v>
      </c>
    </row>
    <row r="603" spans="1:20" hidden="1">
      <c r="A603" t="s">
        <v>8374</v>
      </c>
      <c r="B603" t="s">
        <v>8405</v>
      </c>
      <c r="C603" t="s">
        <v>7879</v>
      </c>
      <c r="D603" t="s">
        <v>0</v>
      </c>
      <c r="E603">
        <v>839772</v>
      </c>
      <c r="F603" t="s">
        <v>1571</v>
      </c>
      <c r="G603" t="s">
        <v>1572</v>
      </c>
      <c r="H603" s="2">
        <v>0</v>
      </c>
      <c r="I603" s="2">
        <v>0</v>
      </c>
      <c r="J603" s="2">
        <v>0</v>
      </c>
      <c r="K603" s="2">
        <v>766.8</v>
      </c>
      <c r="L603" s="2">
        <v>0</v>
      </c>
      <c r="M603" s="2">
        <v>0</v>
      </c>
      <c r="N603" s="2">
        <v>0</v>
      </c>
      <c r="O603" s="2">
        <v>99.683999999999997</v>
      </c>
      <c r="P603" s="2">
        <v>866.48399999999992</v>
      </c>
      <c r="Q603" s="2" t="s">
        <v>8039</v>
      </c>
      <c r="R603" t="s">
        <v>8236</v>
      </c>
      <c r="S603" t="s">
        <v>8251</v>
      </c>
      <c r="T603" s="2">
        <v>7.67</v>
      </c>
    </row>
    <row r="604" spans="1:20" hidden="1">
      <c r="A604" t="s">
        <v>8374</v>
      </c>
      <c r="B604" t="s">
        <v>8432</v>
      </c>
      <c r="C604" t="s">
        <v>7879</v>
      </c>
      <c r="D604" t="s">
        <v>0</v>
      </c>
      <c r="E604">
        <v>2347</v>
      </c>
      <c r="F604" t="s">
        <v>7717</v>
      </c>
      <c r="G604" t="s">
        <v>7718</v>
      </c>
      <c r="H604" s="2">
        <v>0</v>
      </c>
      <c r="I604" s="2">
        <v>0</v>
      </c>
      <c r="J604" s="2">
        <v>0</v>
      </c>
      <c r="K604" s="2">
        <v>440</v>
      </c>
      <c r="L604" s="2">
        <v>0</v>
      </c>
      <c r="M604" s="2">
        <v>0</v>
      </c>
      <c r="N604" s="2">
        <v>0</v>
      </c>
      <c r="O604" s="2">
        <v>57.2</v>
      </c>
      <c r="P604" s="2">
        <v>497.2</v>
      </c>
      <c r="Q604" s="2" t="s">
        <v>8039</v>
      </c>
      <c r="R604" t="s">
        <v>8236</v>
      </c>
      <c r="S604" t="s">
        <v>8039</v>
      </c>
      <c r="T604" s="2">
        <v>0</v>
      </c>
    </row>
    <row r="605" spans="1:20" hidden="1">
      <c r="A605" t="s">
        <v>8374</v>
      </c>
      <c r="B605" t="s">
        <v>8432</v>
      </c>
      <c r="C605" t="s">
        <v>7879</v>
      </c>
      <c r="D605" t="s">
        <v>0</v>
      </c>
      <c r="E605">
        <v>2597471</v>
      </c>
      <c r="F605" t="s">
        <v>1489</v>
      </c>
      <c r="G605" t="s">
        <v>1490</v>
      </c>
      <c r="H605" s="2">
        <v>0</v>
      </c>
      <c r="I605" s="2">
        <v>0</v>
      </c>
      <c r="J605" s="2">
        <v>0</v>
      </c>
      <c r="K605" s="2">
        <v>39.96</v>
      </c>
      <c r="L605" s="2">
        <v>0</v>
      </c>
      <c r="M605" s="2">
        <v>0</v>
      </c>
      <c r="N605" s="2">
        <v>0</v>
      </c>
      <c r="O605" s="2">
        <v>5.1947999999999999</v>
      </c>
      <c r="P605" s="2">
        <v>45.154800000000002</v>
      </c>
      <c r="Q605" s="2" t="s">
        <v>8039</v>
      </c>
      <c r="R605" t="s">
        <v>8236</v>
      </c>
      <c r="S605" t="s">
        <v>8039</v>
      </c>
      <c r="T605" s="2">
        <v>0</v>
      </c>
    </row>
    <row r="606" spans="1:20" hidden="1">
      <c r="A606" t="s">
        <v>8374</v>
      </c>
      <c r="B606" t="s">
        <v>8432</v>
      </c>
      <c r="C606" t="s">
        <v>7879</v>
      </c>
      <c r="D606" t="s">
        <v>0</v>
      </c>
      <c r="E606">
        <v>347</v>
      </c>
      <c r="F606" t="s">
        <v>1529</v>
      </c>
      <c r="G606" t="s">
        <v>1530</v>
      </c>
      <c r="H606" s="2">
        <v>0</v>
      </c>
      <c r="I606" s="2">
        <v>0</v>
      </c>
      <c r="J606" s="2">
        <v>0</v>
      </c>
      <c r="K606" s="2">
        <v>78</v>
      </c>
      <c r="L606" s="2">
        <v>0</v>
      </c>
      <c r="M606" s="2">
        <v>0</v>
      </c>
      <c r="N606" s="2">
        <v>0</v>
      </c>
      <c r="O606" s="2">
        <v>10.14</v>
      </c>
      <c r="P606" s="2">
        <v>88.14</v>
      </c>
      <c r="Q606" s="2" t="s">
        <v>8039</v>
      </c>
      <c r="R606" t="s">
        <v>8236</v>
      </c>
      <c r="S606" t="s">
        <v>8039</v>
      </c>
      <c r="T606" s="2">
        <v>0</v>
      </c>
    </row>
    <row r="607" spans="1:20" hidden="1">
      <c r="A607" t="s">
        <v>8374</v>
      </c>
      <c r="B607" t="s">
        <v>8432</v>
      </c>
      <c r="C607" t="s">
        <v>7879</v>
      </c>
      <c r="D607" t="s">
        <v>0</v>
      </c>
      <c r="E607">
        <v>2280</v>
      </c>
      <c r="F607" t="s">
        <v>761</v>
      </c>
      <c r="G607" t="s">
        <v>762</v>
      </c>
      <c r="H607" s="2">
        <v>0</v>
      </c>
      <c r="I607" s="2">
        <v>0</v>
      </c>
      <c r="J607" s="2">
        <v>0</v>
      </c>
      <c r="K607" s="2">
        <v>182.5</v>
      </c>
      <c r="L607" s="2">
        <v>0</v>
      </c>
      <c r="M607" s="2">
        <v>0</v>
      </c>
      <c r="N607" s="2">
        <v>0</v>
      </c>
      <c r="O607" s="2">
        <v>23.725000000000001</v>
      </c>
      <c r="P607" s="2">
        <v>206.22499999999999</v>
      </c>
      <c r="Q607" s="2" t="s">
        <v>8039</v>
      </c>
      <c r="R607" t="s">
        <v>8236</v>
      </c>
      <c r="S607" t="s">
        <v>8039</v>
      </c>
      <c r="T607" s="2">
        <v>0</v>
      </c>
    </row>
    <row r="608" spans="1:20" hidden="1">
      <c r="A608" t="s">
        <v>8374</v>
      </c>
      <c r="B608" t="s">
        <v>8490</v>
      </c>
      <c r="C608" t="s">
        <v>7879</v>
      </c>
      <c r="D608" t="s">
        <v>0</v>
      </c>
      <c r="E608">
        <v>48</v>
      </c>
      <c r="F608" t="s">
        <v>1689</v>
      </c>
      <c r="G608" t="s">
        <v>1690</v>
      </c>
      <c r="H608" s="2">
        <v>0</v>
      </c>
      <c r="I608" s="2">
        <v>0</v>
      </c>
      <c r="J608" s="2">
        <v>0</v>
      </c>
      <c r="K608" s="2">
        <v>1143</v>
      </c>
      <c r="L608" s="2">
        <v>0</v>
      </c>
      <c r="M608" s="2">
        <v>0</v>
      </c>
      <c r="N608" s="2">
        <v>0</v>
      </c>
      <c r="O608" s="2">
        <v>148.59</v>
      </c>
      <c r="P608" s="2">
        <v>1291.5899999999999</v>
      </c>
      <c r="Q608" s="2" t="s">
        <v>8039</v>
      </c>
      <c r="R608" t="s">
        <v>8236</v>
      </c>
      <c r="S608" t="s">
        <v>8039</v>
      </c>
      <c r="T608" s="2">
        <v>0</v>
      </c>
    </row>
    <row r="609" spans="1:20" hidden="1">
      <c r="A609" t="s">
        <v>8374</v>
      </c>
      <c r="B609" t="s">
        <v>8432</v>
      </c>
      <c r="C609" t="s">
        <v>7879</v>
      </c>
      <c r="D609" t="s">
        <v>0</v>
      </c>
      <c r="E609">
        <v>3017</v>
      </c>
      <c r="F609" t="s">
        <v>735</v>
      </c>
      <c r="G609" t="s">
        <v>736</v>
      </c>
      <c r="H609" s="2">
        <v>0</v>
      </c>
      <c r="I609" s="2">
        <v>0</v>
      </c>
      <c r="J609" s="2">
        <v>0</v>
      </c>
      <c r="K609" s="2">
        <v>40</v>
      </c>
      <c r="L609" s="2">
        <v>0</v>
      </c>
      <c r="M609" s="2">
        <v>0</v>
      </c>
      <c r="N609" s="2">
        <v>0</v>
      </c>
      <c r="O609" s="2">
        <v>5.2</v>
      </c>
      <c r="P609" s="2">
        <v>45.2</v>
      </c>
      <c r="Q609" s="2" t="s">
        <v>8039</v>
      </c>
      <c r="R609" t="s">
        <v>8236</v>
      </c>
      <c r="S609" t="s">
        <v>8039</v>
      </c>
      <c r="T609" s="2">
        <v>0</v>
      </c>
    </row>
    <row r="610" spans="1:20" hidden="1">
      <c r="A610" t="s">
        <v>8374</v>
      </c>
      <c r="B610" t="s">
        <v>8468</v>
      </c>
      <c r="C610" t="s">
        <v>7879</v>
      </c>
      <c r="D610" t="s">
        <v>0</v>
      </c>
      <c r="E610">
        <v>2</v>
      </c>
      <c r="F610" t="s">
        <v>8334</v>
      </c>
      <c r="G610" t="s">
        <v>8335</v>
      </c>
      <c r="H610" s="2">
        <v>0</v>
      </c>
      <c r="I610" s="2">
        <v>0</v>
      </c>
      <c r="J610" s="2">
        <v>0</v>
      </c>
      <c r="K610" s="2">
        <v>425</v>
      </c>
      <c r="L610" s="2">
        <v>0</v>
      </c>
      <c r="M610" s="2">
        <v>0</v>
      </c>
      <c r="N610" s="2">
        <v>0</v>
      </c>
      <c r="O610" s="2">
        <v>55.25</v>
      </c>
      <c r="P610" s="2">
        <v>480.25</v>
      </c>
      <c r="Q610" s="2" t="s">
        <v>8039</v>
      </c>
      <c r="R610" t="s">
        <v>8236</v>
      </c>
      <c r="S610" t="s">
        <v>8039</v>
      </c>
      <c r="T610" s="2">
        <v>0</v>
      </c>
    </row>
    <row r="611" spans="1:20" hidden="1">
      <c r="A611" t="s">
        <v>8374</v>
      </c>
      <c r="B611" t="s">
        <v>8468</v>
      </c>
      <c r="C611" t="s">
        <v>7879</v>
      </c>
      <c r="D611" t="s">
        <v>0</v>
      </c>
      <c r="E611">
        <v>5</v>
      </c>
      <c r="F611" t="s">
        <v>8334</v>
      </c>
      <c r="G611" t="s">
        <v>8335</v>
      </c>
      <c r="H611" s="2">
        <v>0</v>
      </c>
      <c r="I611" s="2">
        <v>0</v>
      </c>
      <c r="J611" s="2">
        <v>0</v>
      </c>
      <c r="K611" s="2">
        <v>465</v>
      </c>
      <c r="L611" s="2">
        <v>0</v>
      </c>
      <c r="M611" s="2">
        <v>0</v>
      </c>
      <c r="N611" s="2">
        <v>0</v>
      </c>
      <c r="O611" s="2">
        <v>60.45</v>
      </c>
      <c r="P611" s="2">
        <v>525.45000000000005</v>
      </c>
      <c r="Q611" s="2" t="s">
        <v>8039</v>
      </c>
      <c r="R611" t="s">
        <v>8236</v>
      </c>
      <c r="S611" t="s">
        <v>8039</v>
      </c>
      <c r="T611" s="2">
        <v>0</v>
      </c>
    </row>
    <row r="612" spans="1:20" hidden="1">
      <c r="A612" t="s">
        <v>8374</v>
      </c>
      <c r="B612" t="s">
        <v>8333</v>
      </c>
      <c r="C612" t="s">
        <v>7879</v>
      </c>
      <c r="D612" t="s">
        <v>0</v>
      </c>
      <c r="E612">
        <v>103</v>
      </c>
      <c r="F612" t="s">
        <v>1519</v>
      </c>
      <c r="G612" t="s">
        <v>7978</v>
      </c>
      <c r="H612" s="2">
        <v>0</v>
      </c>
      <c r="I612" s="2">
        <v>0</v>
      </c>
      <c r="J612" s="2">
        <v>0</v>
      </c>
      <c r="K612" s="2">
        <v>1480</v>
      </c>
      <c r="L612" s="2">
        <v>0</v>
      </c>
      <c r="M612" s="2">
        <v>0</v>
      </c>
      <c r="N612" s="2">
        <v>0</v>
      </c>
      <c r="O612" s="2">
        <v>192.4</v>
      </c>
      <c r="P612" s="2">
        <v>1672.4</v>
      </c>
      <c r="Q612" s="2" t="s">
        <v>8039</v>
      </c>
      <c r="R612" t="s">
        <v>8236</v>
      </c>
      <c r="S612" t="s">
        <v>8039</v>
      </c>
      <c r="T612" s="2">
        <v>0</v>
      </c>
    </row>
    <row r="613" spans="1:20" hidden="1">
      <c r="A613" t="s">
        <v>8374</v>
      </c>
      <c r="B613" t="s">
        <v>8274</v>
      </c>
      <c r="C613" t="s">
        <v>7879</v>
      </c>
      <c r="D613" t="s">
        <v>0</v>
      </c>
      <c r="E613">
        <v>102</v>
      </c>
      <c r="F613" t="s">
        <v>1519</v>
      </c>
      <c r="G613" t="s">
        <v>7978</v>
      </c>
      <c r="H613" s="2">
        <v>0</v>
      </c>
      <c r="I613" s="2">
        <v>0</v>
      </c>
      <c r="J613" s="2">
        <v>0</v>
      </c>
      <c r="K613" s="2">
        <v>1591</v>
      </c>
      <c r="L613" s="2">
        <v>0</v>
      </c>
      <c r="M613" s="2">
        <v>0</v>
      </c>
      <c r="N613" s="2">
        <v>0</v>
      </c>
      <c r="O613" s="2">
        <v>206.83</v>
      </c>
      <c r="P613" s="2">
        <v>1797.83</v>
      </c>
      <c r="Q613" s="2" t="s">
        <v>8039</v>
      </c>
      <c r="R613" t="s">
        <v>8236</v>
      </c>
      <c r="S613" t="s">
        <v>8039</v>
      </c>
      <c r="T613" s="2">
        <v>0</v>
      </c>
    </row>
    <row r="614" spans="1:20" hidden="1">
      <c r="A614" t="s">
        <v>8374</v>
      </c>
      <c r="B614" t="s">
        <v>8280</v>
      </c>
      <c r="C614" t="s">
        <v>7879</v>
      </c>
      <c r="D614" t="s">
        <v>0</v>
      </c>
      <c r="E614" s="101">
        <v>100</v>
      </c>
      <c r="F614" t="s">
        <v>1519</v>
      </c>
      <c r="G614" t="s">
        <v>7978</v>
      </c>
      <c r="H614" s="2">
        <v>0</v>
      </c>
      <c r="I614" s="2">
        <v>0</v>
      </c>
      <c r="J614" s="2">
        <v>0</v>
      </c>
      <c r="K614" s="2">
        <v>2276</v>
      </c>
      <c r="L614" s="2">
        <v>0</v>
      </c>
      <c r="M614" s="2">
        <v>0</v>
      </c>
      <c r="N614" s="2">
        <v>0</v>
      </c>
      <c r="O614" s="2">
        <v>295.88</v>
      </c>
      <c r="P614" s="2">
        <v>2571.88</v>
      </c>
      <c r="Q614" s="2" t="s">
        <v>8039</v>
      </c>
      <c r="R614" t="s">
        <v>8236</v>
      </c>
      <c r="S614" t="s">
        <v>8039</v>
      </c>
      <c r="T614" s="2">
        <v>0</v>
      </c>
    </row>
    <row r="615" spans="1:20" hidden="1">
      <c r="A615" t="s">
        <v>8374</v>
      </c>
      <c r="B615" t="s">
        <v>8362</v>
      </c>
      <c r="C615" t="s">
        <v>7879</v>
      </c>
      <c r="D615" t="s">
        <v>0</v>
      </c>
      <c r="E615">
        <v>101</v>
      </c>
      <c r="F615" t="s">
        <v>1519</v>
      </c>
      <c r="G615" t="s">
        <v>7978</v>
      </c>
      <c r="H615" s="2">
        <v>0</v>
      </c>
      <c r="I615" s="2">
        <v>0</v>
      </c>
      <c r="J615" s="2">
        <v>0</v>
      </c>
      <c r="K615" s="2">
        <v>1656</v>
      </c>
      <c r="L615" s="2">
        <v>0</v>
      </c>
      <c r="M615" s="2">
        <v>0</v>
      </c>
      <c r="N615" s="2">
        <v>0</v>
      </c>
      <c r="O615" s="2">
        <v>215.28</v>
      </c>
      <c r="P615" s="2">
        <v>1871.28</v>
      </c>
      <c r="Q615" s="2" t="s">
        <v>8039</v>
      </c>
      <c r="R615" t="s">
        <v>8236</v>
      </c>
      <c r="S615" t="s">
        <v>8039</v>
      </c>
      <c r="T615" s="2">
        <v>0</v>
      </c>
    </row>
    <row r="616" spans="1:20" hidden="1">
      <c r="A616" t="s">
        <v>8374</v>
      </c>
      <c r="B616" t="s">
        <v>8393</v>
      </c>
      <c r="C616" t="s">
        <v>7879</v>
      </c>
      <c r="D616" t="s">
        <v>0</v>
      </c>
      <c r="E616">
        <v>8563</v>
      </c>
      <c r="F616" t="s">
        <v>1196</v>
      </c>
      <c r="G616" t="s">
        <v>1197</v>
      </c>
      <c r="H616" s="2">
        <v>0</v>
      </c>
      <c r="I616" s="2">
        <v>0</v>
      </c>
      <c r="J616" s="2">
        <v>0</v>
      </c>
      <c r="K616" s="2">
        <v>67953.600000000006</v>
      </c>
      <c r="L616" s="2">
        <v>0</v>
      </c>
      <c r="M616" s="2">
        <v>0</v>
      </c>
      <c r="N616" s="2">
        <v>0</v>
      </c>
      <c r="O616" s="2">
        <v>8833.9680000000008</v>
      </c>
      <c r="P616" s="2">
        <v>76787.567999999999</v>
      </c>
      <c r="R616" t="s">
        <v>8236</v>
      </c>
      <c r="S616" t="s">
        <v>8227</v>
      </c>
      <c r="T616" s="2">
        <v>679.54</v>
      </c>
    </row>
    <row r="617" spans="1:20" hidden="1">
      <c r="A617" t="s">
        <v>8374</v>
      </c>
      <c r="B617" t="s">
        <v>8393</v>
      </c>
      <c r="C617" t="s">
        <v>7879</v>
      </c>
      <c r="D617" t="s">
        <v>0</v>
      </c>
      <c r="E617">
        <v>8580</v>
      </c>
      <c r="F617" t="s">
        <v>1196</v>
      </c>
      <c r="G617" t="s">
        <v>1197</v>
      </c>
      <c r="H617" s="2">
        <v>0</v>
      </c>
      <c r="I617" s="2">
        <v>0</v>
      </c>
      <c r="J617" s="2">
        <v>0</v>
      </c>
      <c r="K617" s="2">
        <v>3574.1</v>
      </c>
      <c r="L617" s="2">
        <v>0</v>
      </c>
      <c r="M617" s="2">
        <v>0</v>
      </c>
      <c r="N617" s="2">
        <v>0</v>
      </c>
      <c r="O617" s="2">
        <v>464.63299999999998</v>
      </c>
      <c r="P617" s="2">
        <v>4038.7329999999997</v>
      </c>
      <c r="R617" t="s">
        <v>8236</v>
      </c>
      <c r="S617" t="s">
        <v>8227</v>
      </c>
      <c r="T617" s="2">
        <v>35.74</v>
      </c>
    </row>
    <row r="618" spans="1:20" hidden="1">
      <c r="A618" t="s">
        <v>8374</v>
      </c>
      <c r="B618" t="s">
        <v>8393</v>
      </c>
      <c r="C618" t="s">
        <v>7879</v>
      </c>
      <c r="D618" t="s">
        <v>0</v>
      </c>
      <c r="E618">
        <v>8687</v>
      </c>
      <c r="F618" t="s">
        <v>1196</v>
      </c>
      <c r="G618" t="s">
        <v>1197</v>
      </c>
      <c r="H618" s="2">
        <v>0</v>
      </c>
      <c r="I618" s="2">
        <v>0</v>
      </c>
      <c r="J618" s="2">
        <v>0</v>
      </c>
      <c r="K618" s="2">
        <v>16681</v>
      </c>
      <c r="L618" s="2">
        <v>0</v>
      </c>
      <c r="M618" s="2">
        <v>0</v>
      </c>
      <c r="N618" s="2">
        <v>0</v>
      </c>
      <c r="O618" s="2">
        <v>2168.5300000000002</v>
      </c>
      <c r="P618" s="2">
        <v>18849.53</v>
      </c>
      <c r="R618" t="s">
        <v>8236</v>
      </c>
      <c r="S618" t="s">
        <v>8227</v>
      </c>
      <c r="T618" s="2">
        <v>166.81</v>
      </c>
    </row>
    <row r="619" spans="1:20" hidden="1">
      <c r="A619" t="s">
        <v>8374</v>
      </c>
      <c r="B619" t="s">
        <v>8393</v>
      </c>
      <c r="C619" t="s">
        <v>7879</v>
      </c>
      <c r="D619" t="s">
        <v>0</v>
      </c>
      <c r="E619">
        <v>8685</v>
      </c>
      <c r="F619" t="s">
        <v>1196</v>
      </c>
      <c r="G619" t="s">
        <v>1197</v>
      </c>
      <c r="H619" s="2">
        <v>0</v>
      </c>
      <c r="I619" s="2">
        <v>0</v>
      </c>
      <c r="J619" s="2">
        <v>0</v>
      </c>
      <c r="K619" s="2">
        <v>7432</v>
      </c>
      <c r="L619" s="2">
        <v>0</v>
      </c>
      <c r="M619" s="2">
        <v>0</v>
      </c>
      <c r="N619" s="2">
        <v>0</v>
      </c>
      <c r="O619" s="2">
        <v>966.16000000000008</v>
      </c>
      <c r="P619" s="2">
        <v>8398.16</v>
      </c>
      <c r="R619" t="s">
        <v>8236</v>
      </c>
      <c r="S619" t="s">
        <v>8227</v>
      </c>
      <c r="T619" s="2">
        <v>74.319999999999993</v>
      </c>
    </row>
    <row r="620" spans="1:20" hidden="1">
      <c r="A620" t="s">
        <v>8374</v>
      </c>
      <c r="B620" t="s">
        <v>8442</v>
      </c>
      <c r="C620" t="s">
        <v>7879</v>
      </c>
      <c r="D620" t="s">
        <v>0</v>
      </c>
      <c r="E620">
        <v>8513</v>
      </c>
      <c r="F620" t="s">
        <v>1196</v>
      </c>
      <c r="G620" t="s">
        <v>1197</v>
      </c>
      <c r="H620" s="2">
        <v>0</v>
      </c>
      <c r="I620" s="2">
        <v>0</v>
      </c>
      <c r="J620" s="2">
        <v>0</v>
      </c>
      <c r="K620" s="2">
        <v>25410</v>
      </c>
      <c r="L620" s="2">
        <v>0</v>
      </c>
      <c r="M620" s="2">
        <v>0</v>
      </c>
      <c r="N620" s="2">
        <v>0</v>
      </c>
      <c r="O620" s="2">
        <v>3303.3</v>
      </c>
      <c r="P620" s="2">
        <v>28713.3</v>
      </c>
      <c r="R620" t="s">
        <v>8236</v>
      </c>
      <c r="S620" t="s">
        <v>8227</v>
      </c>
      <c r="T620" s="2">
        <v>254.11</v>
      </c>
    </row>
    <row r="621" spans="1:20" hidden="1">
      <c r="A621" t="s">
        <v>8374</v>
      </c>
      <c r="B621" t="s">
        <v>8442</v>
      </c>
      <c r="C621" t="s">
        <v>7879</v>
      </c>
      <c r="D621" t="s">
        <v>0</v>
      </c>
      <c r="E621">
        <v>8518</v>
      </c>
      <c r="F621" t="s">
        <v>1196</v>
      </c>
      <c r="G621" t="s">
        <v>1197</v>
      </c>
      <c r="H621" s="2">
        <v>0</v>
      </c>
      <c r="I621" s="2">
        <v>0</v>
      </c>
      <c r="J621" s="2">
        <v>0</v>
      </c>
      <c r="K621" s="2">
        <v>3630</v>
      </c>
      <c r="L621" s="2">
        <v>0</v>
      </c>
      <c r="M621" s="2">
        <v>0</v>
      </c>
      <c r="N621" s="2">
        <v>0</v>
      </c>
      <c r="O621" s="2">
        <v>471.90000000000003</v>
      </c>
      <c r="P621" s="2">
        <v>4101.8999999999996</v>
      </c>
      <c r="R621" t="s">
        <v>8236</v>
      </c>
      <c r="S621" t="s">
        <v>8227</v>
      </c>
      <c r="T621" s="2">
        <v>36.299999999999997</v>
      </c>
    </row>
    <row r="622" spans="1:20" hidden="1">
      <c r="A622" t="s">
        <v>8374</v>
      </c>
      <c r="B622" t="s">
        <v>8442</v>
      </c>
      <c r="C622" t="s">
        <v>7879</v>
      </c>
      <c r="D622" t="s">
        <v>0</v>
      </c>
      <c r="E622">
        <v>8514</v>
      </c>
      <c r="F622" t="s">
        <v>1196</v>
      </c>
      <c r="G622" t="s">
        <v>1197</v>
      </c>
      <c r="H622" s="2">
        <v>0</v>
      </c>
      <c r="I622" s="2">
        <v>0</v>
      </c>
      <c r="J622" s="2">
        <v>0</v>
      </c>
      <c r="K622" s="2">
        <v>16901</v>
      </c>
      <c r="L622" s="2">
        <v>0</v>
      </c>
      <c r="M622" s="2">
        <v>0</v>
      </c>
      <c r="N622" s="2">
        <v>0</v>
      </c>
      <c r="O622" s="2">
        <v>2197.13</v>
      </c>
      <c r="P622" s="2">
        <v>19098.13</v>
      </c>
      <c r="R622" t="s">
        <v>8236</v>
      </c>
      <c r="S622" t="s">
        <v>8227</v>
      </c>
      <c r="T622" s="2">
        <v>169.01</v>
      </c>
    </row>
    <row r="623" spans="1:20" hidden="1">
      <c r="A623" t="s">
        <v>8374</v>
      </c>
      <c r="B623" t="s">
        <v>8489</v>
      </c>
      <c r="C623" t="s">
        <v>7879</v>
      </c>
      <c r="D623" t="s">
        <v>0</v>
      </c>
      <c r="E623">
        <v>8462</v>
      </c>
      <c r="F623" t="s">
        <v>1196</v>
      </c>
      <c r="G623" t="s">
        <v>1197</v>
      </c>
      <c r="H623" s="2">
        <v>0</v>
      </c>
      <c r="I623" s="2">
        <v>0</v>
      </c>
      <c r="J623" s="2">
        <v>0</v>
      </c>
      <c r="K623" s="2">
        <v>150</v>
      </c>
      <c r="L623" s="2">
        <v>0</v>
      </c>
      <c r="M623" s="2">
        <v>0</v>
      </c>
      <c r="N623" s="2">
        <v>0</v>
      </c>
      <c r="O623" s="2">
        <v>19.5</v>
      </c>
      <c r="P623" s="2">
        <v>169.5</v>
      </c>
      <c r="R623" t="s">
        <v>8236</v>
      </c>
      <c r="S623" t="s">
        <v>8227</v>
      </c>
      <c r="T623" s="2">
        <v>1.5</v>
      </c>
    </row>
    <row r="624" spans="1:20" hidden="1">
      <c r="A624" t="s">
        <v>8374</v>
      </c>
      <c r="B624" t="s">
        <v>8465</v>
      </c>
      <c r="C624" t="s">
        <v>7879</v>
      </c>
      <c r="D624" t="s">
        <v>0</v>
      </c>
      <c r="E624">
        <v>8416</v>
      </c>
      <c r="F624" t="s">
        <v>1196</v>
      </c>
      <c r="G624" t="s">
        <v>1197</v>
      </c>
      <c r="H624" s="2">
        <v>0</v>
      </c>
      <c r="I624" s="2">
        <v>0</v>
      </c>
      <c r="J624" s="2">
        <v>0</v>
      </c>
      <c r="K624" s="2">
        <v>4886.5</v>
      </c>
      <c r="L624" s="2">
        <v>0</v>
      </c>
      <c r="M624" s="2">
        <v>0</v>
      </c>
      <c r="N624" s="2">
        <v>0</v>
      </c>
      <c r="O624" s="2">
        <v>635.245</v>
      </c>
      <c r="P624" s="2">
        <v>5521.7449999999999</v>
      </c>
      <c r="R624" t="s">
        <v>8236</v>
      </c>
      <c r="S624" t="s">
        <v>8227</v>
      </c>
      <c r="T624" s="2">
        <v>48.87</v>
      </c>
    </row>
    <row r="625" spans="1:20" hidden="1">
      <c r="A625" t="s">
        <v>8374</v>
      </c>
      <c r="B625" t="s">
        <v>8379</v>
      </c>
      <c r="C625" t="s">
        <v>7879</v>
      </c>
      <c r="D625" t="s">
        <v>0</v>
      </c>
      <c r="E625">
        <v>8465</v>
      </c>
      <c r="F625" t="s">
        <v>1196</v>
      </c>
      <c r="G625" t="s">
        <v>1197</v>
      </c>
      <c r="H625" s="2">
        <v>0</v>
      </c>
      <c r="I625" s="2">
        <v>0</v>
      </c>
      <c r="J625" s="2">
        <v>0</v>
      </c>
      <c r="K625" s="2">
        <v>43560</v>
      </c>
      <c r="L625" s="2">
        <v>0</v>
      </c>
      <c r="M625" s="2">
        <v>0</v>
      </c>
      <c r="N625" s="2">
        <v>0</v>
      </c>
      <c r="O625" s="2">
        <v>5662.8</v>
      </c>
      <c r="P625" s="2">
        <v>49222.8</v>
      </c>
      <c r="R625" t="s">
        <v>8236</v>
      </c>
      <c r="S625" t="s">
        <v>8227</v>
      </c>
      <c r="T625" s="2">
        <v>435.6</v>
      </c>
    </row>
    <row r="626" spans="1:20" hidden="1">
      <c r="A626" t="s">
        <v>8374</v>
      </c>
      <c r="B626" t="s">
        <v>8379</v>
      </c>
      <c r="C626" t="s">
        <v>7879</v>
      </c>
      <c r="D626" t="s">
        <v>0</v>
      </c>
      <c r="E626">
        <v>8746</v>
      </c>
      <c r="F626" t="s">
        <v>1196</v>
      </c>
      <c r="G626" t="s">
        <v>1197</v>
      </c>
      <c r="H626" s="2">
        <v>0</v>
      </c>
      <c r="I626" s="2">
        <v>0</v>
      </c>
      <c r="J626" s="2">
        <v>0</v>
      </c>
      <c r="K626" s="2">
        <v>12767.4</v>
      </c>
      <c r="L626" s="2">
        <v>0</v>
      </c>
      <c r="M626" s="2">
        <v>0</v>
      </c>
      <c r="N626" s="2">
        <v>0</v>
      </c>
      <c r="O626" s="2">
        <v>1659.7619999999999</v>
      </c>
      <c r="P626" s="2">
        <v>14427.162</v>
      </c>
      <c r="R626" t="s">
        <v>8236</v>
      </c>
      <c r="S626" t="s">
        <v>8227</v>
      </c>
      <c r="T626" s="2">
        <v>127.67</v>
      </c>
    </row>
    <row r="627" spans="1:20" hidden="1">
      <c r="A627" t="s">
        <v>8374</v>
      </c>
      <c r="B627" t="s">
        <v>8379</v>
      </c>
      <c r="C627" t="s">
        <v>7879</v>
      </c>
      <c r="D627" t="s">
        <v>0</v>
      </c>
      <c r="E627">
        <v>8747</v>
      </c>
      <c r="F627" t="s">
        <v>1196</v>
      </c>
      <c r="G627" t="s">
        <v>1197</v>
      </c>
      <c r="H627" s="2">
        <v>0</v>
      </c>
      <c r="I627" s="2">
        <v>0</v>
      </c>
      <c r="J627" s="2">
        <v>0</v>
      </c>
      <c r="K627" s="2">
        <v>51037.8</v>
      </c>
      <c r="L627" s="2">
        <v>0</v>
      </c>
      <c r="M627" s="2">
        <v>0</v>
      </c>
      <c r="N627" s="2">
        <v>0</v>
      </c>
      <c r="O627" s="2">
        <v>6634.9140000000007</v>
      </c>
      <c r="P627" s="2">
        <v>57672.714000000007</v>
      </c>
      <c r="R627" t="s">
        <v>8236</v>
      </c>
      <c r="S627" t="s">
        <v>8227</v>
      </c>
      <c r="T627" s="2">
        <v>510.39</v>
      </c>
    </row>
    <row r="628" spans="1:20" hidden="1">
      <c r="A628" t="s">
        <v>8374</v>
      </c>
      <c r="B628" t="s">
        <v>8269</v>
      </c>
      <c r="C628" t="s">
        <v>7879</v>
      </c>
      <c r="D628" t="s">
        <v>0</v>
      </c>
      <c r="E628">
        <v>12364</v>
      </c>
      <c r="F628" t="s">
        <v>1514</v>
      </c>
      <c r="G628" t="s">
        <v>1515</v>
      </c>
      <c r="H628" s="2">
        <v>0</v>
      </c>
      <c r="I628" s="2">
        <v>0</v>
      </c>
      <c r="J628" s="2">
        <v>0</v>
      </c>
      <c r="K628" s="2">
        <v>685</v>
      </c>
      <c r="L628" s="2">
        <v>0</v>
      </c>
      <c r="M628" s="2">
        <v>0</v>
      </c>
      <c r="N628" s="2">
        <v>0</v>
      </c>
      <c r="O628" s="2">
        <v>89.05</v>
      </c>
      <c r="P628" s="2">
        <v>774.05</v>
      </c>
      <c r="Q628" s="2" t="s">
        <v>8039</v>
      </c>
      <c r="R628" t="s">
        <v>8236</v>
      </c>
      <c r="S628" t="s">
        <v>8253</v>
      </c>
      <c r="T628" s="2">
        <v>6.85</v>
      </c>
    </row>
    <row r="629" spans="1:20" hidden="1">
      <c r="A629" t="s">
        <v>8374</v>
      </c>
      <c r="B629" t="s">
        <v>8269</v>
      </c>
      <c r="C629" t="s">
        <v>7879</v>
      </c>
      <c r="D629" t="s">
        <v>0</v>
      </c>
      <c r="E629">
        <v>8369</v>
      </c>
      <c r="F629" t="s">
        <v>1196</v>
      </c>
      <c r="G629" t="s">
        <v>1197</v>
      </c>
      <c r="H629" s="2">
        <v>0</v>
      </c>
      <c r="I629" s="2">
        <v>0</v>
      </c>
      <c r="J629" s="2">
        <v>0</v>
      </c>
      <c r="K629" s="2">
        <v>91040.4</v>
      </c>
      <c r="L629" s="2">
        <v>0</v>
      </c>
      <c r="M629" s="2">
        <v>0</v>
      </c>
      <c r="N629" s="2">
        <v>0</v>
      </c>
      <c r="O629" s="2">
        <v>11835.252</v>
      </c>
      <c r="P629" s="2">
        <v>102875.652</v>
      </c>
      <c r="R629" t="s">
        <v>8236</v>
      </c>
      <c r="S629" t="s">
        <v>8227</v>
      </c>
      <c r="T629" s="2">
        <v>910.41</v>
      </c>
    </row>
    <row r="630" spans="1:20" hidden="1">
      <c r="A630" t="s">
        <v>8374</v>
      </c>
      <c r="B630" t="s">
        <v>8270</v>
      </c>
      <c r="C630" t="s">
        <v>7879</v>
      </c>
      <c r="D630" t="s">
        <v>0</v>
      </c>
      <c r="E630">
        <v>8358</v>
      </c>
      <c r="F630" t="s">
        <v>1196</v>
      </c>
      <c r="G630" t="s">
        <v>1197</v>
      </c>
      <c r="H630" s="2">
        <v>0</v>
      </c>
      <c r="I630" s="2">
        <v>0</v>
      </c>
      <c r="J630" s="2">
        <v>0</v>
      </c>
      <c r="K630" s="2">
        <v>273200.40000000002</v>
      </c>
      <c r="L630" s="2">
        <v>0</v>
      </c>
      <c r="M630" s="2">
        <v>0</v>
      </c>
      <c r="N630" s="2">
        <v>0</v>
      </c>
      <c r="O630" s="2">
        <v>35516.052000000003</v>
      </c>
      <c r="P630" s="2">
        <v>308716.45200000005</v>
      </c>
      <c r="R630" t="s">
        <v>8236</v>
      </c>
      <c r="S630" t="s">
        <v>8227</v>
      </c>
      <c r="T630" s="2">
        <v>2732.01</v>
      </c>
    </row>
    <row r="631" spans="1:20" hidden="1">
      <c r="A631" t="s">
        <v>8374</v>
      </c>
      <c r="B631" t="s">
        <v>8269</v>
      </c>
      <c r="C631" t="s">
        <v>7879</v>
      </c>
      <c r="D631" t="s">
        <v>0</v>
      </c>
      <c r="E631">
        <v>8323</v>
      </c>
      <c r="F631" t="s">
        <v>1196</v>
      </c>
      <c r="G631" t="s">
        <v>1197</v>
      </c>
      <c r="H631" s="2">
        <v>0</v>
      </c>
      <c r="I631" s="2">
        <v>0</v>
      </c>
      <c r="J631" s="2">
        <v>0</v>
      </c>
      <c r="K631" s="2">
        <v>1350</v>
      </c>
      <c r="L631" s="2">
        <v>0</v>
      </c>
      <c r="M631" s="2">
        <v>0</v>
      </c>
      <c r="N631" s="2">
        <v>0</v>
      </c>
      <c r="O631" s="2">
        <v>175.5</v>
      </c>
      <c r="P631" s="2">
        <v>1525.5</v>
      </c>
      <c r="R631" t="s">
        <v>8236</v>
      </c>
      <c r="S631" t="s">
        <v>8227</v>
      </c>
      <c r="T631" s="2">
        <v>13.5</v>
      </c>
    </row>
    <row r="632" spans="1:20" hidden="1">
      <c r="A632" t="s">
        <v>8374</v>
      </c>
      <c r="B632" t="s">
        <v>8269</v>
      </c>
      <c r="C632" t="s">
        <v>7879</v>
      </c>
      <c r="D632" t="s">
        <v>0</v>
      </c>
      <c r="E632">
        <v>8329</v>
      </c>
      <c r="F632" t="s">
        <v>1196</v>
      </c>
      <c r="G632" t="s">
        <v>1197</v>
      </c>
      <c r="H632" s="2">
        <v>0</v>
      </c>
      <c r="I632" s="2">
        <v>0</v>
      </c>
      <c r="J632" s="2">
        <v>0</v>
      </c>
      <c r="K632" s="2">
        <v>80784</v>
      </c>
      <c r="L632" s="2">
        <v>0</v>
      </c>
      <c r="M632" s="2">
        <v>0</v>
      </c>
      <c r="N632" s="2">
        <v>0</v>
      </c>
      <c r="O632" s="2">
        <v>10501.92</v>
      </c>
      <c r="P632" s="2">
        <v>91285.92</v>
      </c>
      <c r="R632" t="s">
        <v>8236</v>
      </c>
      <c r="S632" t="s">
        <v>8227</v>
      </c>
      <c r="T632" s="2">
        <v>807.84</v>
      </c>
    </row>
    <row r="633" spans="1:20" hidden="1">
      <c r="A633" t="s">
        <v>8374</v>
      </c>
      <c r="B633" t="s">
        <v>8446</v>
      </c>
      <c r="C633" t="s">
        <v>7879</v>
      </c>
      <c r="D633" t="s">
        <v>0</v>
      </c>
      <c r="E633">
        <v>2307</v>
      </c>
      <c r="F633" t="s">
        <v>1552</v>
      </c>
      <c r="G633" t="s">
        <v>1553</v>
      </c>
      <c r="H633" s="2">
        <v>0</v>
      </c>
      <c r="I633" s="2">
        <v>0</v>
      </c>
      <c r="J633" s="2">
        <v>0</v>
      </c>
      <c r="K633" s="2">
        <v>240</v>
      </c>
      <c r="L633" s="2">
        <v>0</v>
      </c>
      <c r="M633" s="2">
        <v>0</v>
      </c>
      <c r="N633" s="2">
        <v>0</v>
      </c>
      <c r="O633" s="2">
        <v>31.200000000000003</v>
      </c>
      <c r="P633" s="2">
        <v>271.2</v>
      </c>
      <c r="Q633" s="2" t="s">
        <v>8039</v>
      </c>
      <c r="R633" t="s">
        <v>8236</v>
      </c>
      <c r="S633" t="s">
        <v>8039</v>
      </c>
      <c r="T633" s="2">
        <v>0</v>
      </c>
    </row>
    <row r="634" spans="1:20" hidden="1">
      <c r="A634" t="s">
        <v>8374</v>
      </c>
      <c r="B634" t="s">
        <v>8393</v>
      </c>
      <c r="C634" t="s">
        <v>7879</v>
      </c>
      <c r="D634" t="s">
        <v>0</v>
      </c>
      <c r="E634">
        <v>52</v>
      </c>
      <c r="F634" t="s">
        <v>8367</v>
      </c>
      <c r="G634" t="s">
        <v>8368</v>
      </c>
      <c r="H634" s="2">
        <v>0</v>
      </c>
      <c r="I634" s="2">
        <v>0</v>
      </c>
      <c r="J634" s="2">
        <v>0</v>
      </c>
      <c r="K634" s="2">
        <v>6.4</v>
      </c>
      <c r="L634" s="2">
        <v>0</v>
      </c>
      <c r="M634" s="2">
        <v>0</v>
      </c>
      <c r="N634" s="2">
        <v>0</v>
      </c>
      <c r="O634" s="2">
        <v>0.83200000000000007</v>
      </c>
      <c r="P634" s="2">
        <v>7.2320000000000002</v>
      </c>
      <c r="Q634" s="2" t="s">
        <v>8039</v>
      </c>
      <c r="R634" t="s">
        <v>8236</v>
      </c>
      <c r="S634" t="s">
        <v>8039</v>
      </c>
      <c r="T634" s="2">
        <v>0</v>
      </c>
    </row>
    <row r="635" spans="1:20" hidden="1">
      <c r="A635" t="s">
        <v>8374</v>
      </c>
      <c r="B635" t="s">
        <v>8405</v>
      </c>
      <c r="C635" t="s">
        <v>7879</v>
      </c>
      <c r="D635" t="s">
        <v>0</v>
      </c>
      <c r="E635">
        <v>1</v>
      </c>
      <c r="F635" t="s">
        <v>130</v>
      </c>
      <c r="G635" t="s">
        <v>131</v>
      </c>
      <c r="H635" s="2">
        <v>0</v>
      </c>
      <c r="I635" s="2">
        <v>0</v>
      </c>
      <c r="J635" s="2">
        <v>0</v>
      </c>
      <c r="K635" s="2">
        <v>259.2</v>
      </c>
      <c r="L635" s="2">
        <v>0</v>
      </c>
      <c r="M635" s="2">
        <v>0</v>
      </c>
      <c r="N635" s="2">
        <v>0</v>
      </c>
      <c r="O635" s="2">
        <v>33.695999999999998</v>
      </c>
      <c r="P635" s="2">
        <v>292.89599999999996</v>
      </c>
      <c r="Q635" s="2" t="s">
        <v>8039</v>
      </c>
      <c r="R635" t="s">
        <v>8236</v>
      </c>
      <c r="S635" t="s">
        <v>8039</v>
      </c>
      <c r="T635" s="2">
        <v>0</v>
      </c>
    </row>
    <row r="636" spans="1:20" hidden="1">
      <c r="A636" t="s">
        <v>8374</v>
      </c>
      <c r="B636" t="s">
        <v>8405</v>
      </c>
      <c r="C636" t="s">
        <v>7879</v>
      </c>
      <c r="D636" t="s">
        <v>0</v>
      </c>
      <c r="E636">
        <v>5</v>
      </c>
      <c r="F636" t="s">
        <v>130</v>
      </c>
      <c r="G636" s="154" t="s">
        <v>131</v>
      </c>
      <c r="H636" s="2">
        <v>0</v>
      </c>
      <c r="I636" s="2">
        <v>0</v>
      </c>
      <c r="J636" s="2">
        <v>0</v>
      </c>
      <c r="K636" s="2">
        <v>913.27</v>
      </c>
      <c r="L636" s="2">
        <v>0</v>
      </c>
      <c r="M636" s="2">
        <v>0</v>
      </c>
      <c r="N636" s="2">
        <v>0</v>
      </c>
      <c r="O636" s="2">
        <v>118.7251</v>
      </c>
      <c r="P636" s="2">
        <v>1031.9951000000001</v>
      </c>
      <c r="Q636" s="2" t="s">
        <v>8039</v>
      </c>
      <c r="R636" t="s">
        <v>8236</v>
      </c>
      <c r="S636" t="s">
        <v>8039</v>
      </c>
      <c r="T636" s="2">
        <v>0</v>
      </c>
    </row>
    <row r="637" spans="1:20" hidden="1">
      <c r="A637" t="s">
        <v>8374</v>
      </c>
      <c r="B637" t="s">
        <v>8379</v>
      </c>
      <c r="C637" t="s">
        <v>7879</v>
      </c>
      <c r="D637" t="s">
        <v>0</v>
      </c>
      <c r="E637">
        <v>36015</v>
      </c>
      <c r="F637" t="s">
        <v>1531</v>
      </c>
      <c r="G637" t="s">
        <v>1532</v>
      </c>
      <c r="H637" s="2">
        <v>0</v>
      </c>
      <c r="I637" s="2">
        <v>0</v>
      </c>
      <c r="J637" s="2">
        <v>0</v>
      </c>
      <c r="K637" s="2">
        <v>28.09</v>
      </c>
      <c r="L637" s="2">
        <v>0</v>
      </c>
      <c r="M637" s="2">
        <v>0</v>
      </c>
      <c r="N637" s="2">
        <v>0</v>
      </c>
      <c r="O637" s="2">
        <v>3.6516999999999999</v>
      </c>
      <c r="P637" s="2">
        <v>31.741700000000002</v>
      </c>
      <c r="Q637" s="2" t="s">
        <v>8039</v>
      </c>
      <c r="R637" t="s">
        <v>8236</v>
      </c>
      <c r="S637" t="s">
        <v>8039</v>
      </c>
      <c r="T637" s="2">
        <v>0</v>
      </c>
    </row>
    <row r="638" spans="1:20" hidden="1">
      <c r="A638" t="s">
        <v>8374</v>
      </c>
      <c r="B638" t="s">
        <v>8135</v>
      </c>
      <c r="C638" t="s">
        <v>7879</v>
      </c>
      <c r="D638" t="s">
        <v>0</v>
      </c>
      <c r="E638">
        <v>200</v>
      </c>
      <c r="F638" t="s">
        <v>7836</v>
      </c>
      <c r="G638" t="s">
        <v>7850</v>
      </c>
      <c r="H638" s="2">
        <v>0</v>
      </c>
      <c r="I638" s="2">
        <v>0</v>
      </c>
      <c r="J638" s="2">
        <v>0</v>
      </c>
      <c r="K638" s="2">
        <v>350</v>
      </c>
      <c r="L638" s="2">
        <v>0</v>
      </c>
      <c r="M638" s="2">
        <v>0</v>
      </c>
      <c r="N638" s="2">
        <v>0</v>
      </c>
      <c r="O638" s="2">
        <v>45.5</v>
      </c>
      <c r="P638" s="2">
        <v>395.5</v>
      </c>
      <c r="Q638" s="2" t="s">
        <v>8039</v>
      </c>
      <c r="R638" t="s">
        <v>8236</v>
      </c>
      <c r="S638" t="s">
        <v>8039</v>
      </c>
      <c r="T638" s="2">
        <v>0</v>
      </c>
    </row>
    <row r="639" spans="1:20" hidden="1">
      <c r="A639" t="s">
        <v>8374</v>
      </c>
      <c r="B639" t="s">
        <v>8472</v>
      </c>
      <c r="C639" t="s">
        <v>7879</v>
      </c>
      <c r="D639" t="s">
        <v>0</v>
      </c>
      <c r="E639">
        <v>211</v>
      </c>
      <c r="F639" t="s">
        <v>1569</v>
      </c>
      <c r="G639" t="s">
        <v>1570</v>
      </c>
      <c r="H639" s="2">
        <v>0</v>
      </c>
      <c r="I639" s="2">
        <v>0</v>
      </c>
      <c r="J639" s="2">
        <v>0</v>
      </c>
      <c r="K639" s="2">
        <v>225</v>
      </c>
      <c r="L639" s="2">
        <v>0</v>
      </c>
      <c r="M639" s="2">
        <v>0</v>
      </c>
      <c r="N639" s="2">
        <v>0</v>
      </c>
      <c r="O639" s="2">
        <v>29.25</v>
      </c>
      <c r="P639" s="2">
        <v>254.25</v>
      </c>
      <c r="Q639" s="2" t="s">
        <v>8039</v>
      </c>
      <c r="R639" t="s">
        <v>8236</v>
      </c>
      <c r="S639" t="s">
        <v>8039</v>
      </c>
      <c r="T639" s="2">
        <v>0</v>
      </c>
    </row>
    <row r="640" spans="1:20" hidden="1">
      <c r="A640" t="s">
        <v>8374</v>
      </c>
      <c r="B640" t="s">
        <v>8274</v>
      </c>
      <c r="C640" t="s">
        <v>7879</v>
      </c>
      <c r="D640" t="s">
        <v>0</v>
      </c>
      <c r="E640">
        <v>255</v>
      </c>
      <c r="F640" t="s">
        <v>8473</v>
      </c>
      <c r="G640" t="s">
        <v>8474</v>
      </c>
      <c r="H640" s="2">
        <v>0</v>
      </c>
      <c r="I640" s="2">
        <v>0</v>
      </c>
      <c r="J640" s="2">
        <v>0</v>
      </c>
      <c r="K640" s="2">
        <v>160</v>
      </c>
      <c r="L640" s="2">
        <v>0</v>
      </c>
      <c r="M640" s="2">
        <v>0</v>
      </c>
      <c r="N640" s="2">
        <v>0</v>
      </c>
      <c r="O640" s="2">
        <v>20.8</v>
      </c>
      <c r="P640" s="2">
        <v>180.8</v>
      </c>
      <c r="Q640" s="2" t="s">
        <v>8039</v>
      </c>
      <c r="R640" t="s">
        <v>8236</v>
      </c>
      <c r="S640" t="s">
        <v>8039</v>
      </c>
      <c r="T640" s="2">
        <v>0</v>
      </c>
    </row>
    <row r="641" spans="1:20" hidden="1">
      <c r="A641" t="s">
        <v>8374</v>
      </c>
      <c r="B641" t="s">
        <v>8401</v>
      </c>
      <c r="C641" t="s">
        <v>7879</v>
      </c>
      <c r="D641" t="s">
        <v>0</v>
      </c>
      <c r="E641">
        <v>490221</v>
      </c>
      <c r="F641" t="s">
        <v>1512</v>
      </c>
      <c r="G641" t="s">
        <v>1513</v>
      </c>
      <c r="H641" s="2">
        <v>0</v>
      </c>
      <c r="I641" s="2">
        <v>0</v>
      </c>
      <c r="J641" s="2">
        <v>0</v>
      </c>
      <c r="K641" s="2">
        <v>27.7</v>
      </c>
      <c r="L641" s="2">
        <v>0</v>
      </c>
      <c r="M641" s="2">
        <v>0</v>
      </c>
      <c r="N641" s="2">
        <v>0</v>
      </c>
      <c r="O641" s="2">
        <v>3.601</v>
      </c>
      <c r="P641" s="2">
        <v>31.300999999999998</v>
      </c>
      <c r="Q641" s="2" t="s">
        <v>8039</v>
      </c>
      <c r="R641" t="s">
        <v>8236</v>
      </c>
      <c r="S641" t="s">
        <v>8039</v>
      </c>
      <c r="T641" s="2">
        <v>0</v>
      </c>
    </row>
    <row r="642" spans="1:20" hidden="1">
      <c r="A642" t="s">
        <v>8374</v>
      </c>
      <c r="B642" t="s">
        <v>8467</v>
      </c>
      <c r="C642" t="s">
        <v>7879</v>
      </c>
      <c r="D642" t="s">
        <v>0</v>
      </c>
      <c r="E642">
        <v>4738</v>
      </c>
      <c r="F642" t="s">
        <v>1705</v>
      </c>
      <c r="G642" t="s">
        <v>1706</v>
      </c>
      <c r="H642" s="2">
        <v>0</v>
      </c>
      <c r="I642" s="2">
        <v>0</v>
      </c>
      <c r="J642" s="2">
        <v>0</v>
      </c>
      <c r="K642" s="2">
        <v>42.48</v>
      </c>
      <c r="L642" s="2">
        <v>0</v>
      </c>
      <c r="M642" s="2">
        <v>0</v>
      </c>
      <c r="N642" s="2">
        <v>0</v>
      </c>
      <c r="O642" s="2">
        <v>5.5224000000000002</v>
      </c>
      <c r="P642" s="2">
        <v>48.002399999999994</v>
      </c>
      <c r="Q642" s="2" t="s">
        <v>8039</v>
      </c>
      <c r="R642" t="s">
        <v>8236</v>
      </c>
      <c r="S642" t="s">
        <v>8039</v>
      </c>
      <c r="T642" s="2">
        <v>0</v>
      </c>
    </row>
    <row r="643" spans="1:20" hidden="1">
      <c r="A643" t="s">
        <v>8374</v>
      </c>
      <c r="B643" t="s">
        <v>8467</v>
      </c>
      <c r="C643" t="s">
        <v>7879</v>
      </c>
      <c r="D643" t="s">
        <v>0</v>
      </c>
      <c r="E643">
        <v>200880</v>
      </c>
      <c r="F643" t="s">
        <v>1512</v>
      </c>
      <c r="G643" t="s">
        <v>1513</v>
      </c>
      <c r="H643" s="2">
        <v>0</v>
      </c>
      <c r="I643" s="2">
        <v>0</v>
      </c>
      <c r="J643" s="2">
        <v>0</v>
      </c>
      <c r="K643" s="2">
        <v>87.45</v>
      </c>
      <c r="L643" s="2">
        <v>0</v>
      </c>
      <c r="M643" s="2">
        <v>0</v>
      </c>
      <c r="N643" s="2">
        <v>0</v>
      </c>
      <c r="O643" s="2">
        <v>11.368500000000001</v>
      </c>
      <c r="P643" s="2">
        <v>98.8185</v>
      </c>
      <c r="Q643" s="2" t="s">
        <v>8039</v>
      </c>
      <c r="R643" t="s">
        <v>8236</v>
      </c>
      <c r="S643" t="s">
        <v>8039</v>
      </c>
      <c r="T643" s="2">
        <v>0</v>
      </c>
    </row>
    <row r="644" spans="1:20" hidden="1">
      <c r="A644" t="s">
        <v>8374</v>
      </c>
      <c r="B644" t="s">
        <v>8456</v>
      </c>
      <c r="C644" t="s">
        <v>7879</v>
      </c>
      <c r="D644" t="s">
        <v>0</v>
      </c>
      <c r="E644">
        <v>3767</v>
      </c>
      <c r="F644" t="s">
        <v>8475</v>
      </c>
      <c r="G644" t="s">
        <v>8476</v>
      </c>
      <c r="H644" s="2">
        <v>0</v>
      </c>
      <c r="I644" s="2">
        <v>0</v>
      </c>
      <c r="J644" s="2">
        <v>0</v>
      </c>
      <c r="K644" s="2">
        <v>56.83</v>
      </c>
      <c r="L644" s="2">
        <v>0</v>
      </c>
      <c r="M644" s="2">
        <v>0</v>
      </c>
      <c r="N644" s="2">
        <v>0</v>
      </c>
      <c r="O644" s="2">
        <v>7.3879000000000001</v>
      </c>
      <c r="P644" s="2">
        <v>64.2179</v>
      </c>
      <c r="Q644" s="2" t="s">
        <v>8039</v>
      </c>
      <c r="R644" t="s">
        <v>8236</v>
      </c>
      <c r="S644" t="s">
        <v>8039</v>
      </c>
      <c r="T644" s="2">
        <v>0</v>
      </c>
    </row>
    <row r="645" spans="1:20" hidden="1">
      <c r="A645" t="s">
        <v>8374</v>
      </c>
      <c r="B645" t="s">
        <v>8269</v>
      </c>
      <c r="C645" t="s">
        <v>7879</v>
      </c>
      <c r="D645" t="s">
        <v>0</v>
      </c>
      <c r="E645">
        <v>165</v>
      </c>
      <c r="F645" t="s">
        <v>7836</v>
      </c>
      <c r="G645" t="s">
        <v>7850</v>
      </c>
      <c r="H645" s="2">
        <v>0</v>
      </c>
      <c r="I645" s="2">
        <v>0</v>
      </c>
      <c r="J645" s="2">
        <v>0</v>
      </c>
      <c r="K645" s="2">
        <v>150</v>
      </c>
      <c r="L645" s="2">
        <v>0</v>
      </c>
      <c r="M645" s="2">
        <v>0</v>
      </c>
      <c r="N645" s="2">
        <v>0</v>
      </c>
      <c r="O645" s="2">
        <v>19.5</v>
      </c>
      <c r="P645" s="2">
        <v>169.5</v>
      </c>
      <c r="Q645" s="2" t="s">
        <v>8039</v>
      </c>
      <c r="R645" t="s">
        <v>8236</v>
      </c>
      <c r="S645" t="s">
        <v>8039</v>
      </c>
      <c r="T645" s="2">
        <v>0</v>
      </c>
    </row>
    <row r="646" spans="1:20" hidden="1">
      <c r="A646" t="s">
        <v>8374</v>
      </c>
      <c r="B646" t="s">
        <v>8465</v>
      </c>
      <c r="C646" t="s">
        <v>7879</v>
      </c>
      <c r="D646" t="s">
        <v>0</v>
      </c>
      <c r="E646">
        <v>171</v>
      </c>
      <c r="F646" t="s">
        <v>7836</v>
      </c>
      <c r="G646" t="s">
        <v>7850</v>
      </c>
      <c r="H646" s="2">
        <v>0</v>
      </c>
      <c r="I646" s="2">
        <v>0</v>
      </c>
      <c r="J646" s="2">
        <v>0</v>
      </c>
      <c r="K646" s="2">
        <v>175</v>
      </c>
      <c r="L646" s="2">
        <v>0</v>
      </c>
      <c r="M646" s="2">
        <v>0</v>
      </c>
      <c r="N646" s="2">
        <v>0</v>
      </c>
      <c r="O646" s="2">
        <v>22.75</v>
      </c>
      <c r="P646" s="2">
        <v>197.75</v>
      </c>
      <c r="Q646" s="2" t="s">
        <v>8039</v>
      </c>
      <c r="R646" t="s">
        <v>8236</v>
      </c>
      <c r="S646" t="s">
        <v>8039</v>
      </c>
      <c r="T646" s="2">
        <v>0</v>
      </c>
    </row>
    <row r="647" spans="1:20" hidden="1">
      <c r="A647" t="s">
        <v>8374</v>
      </c>
      <c r="B647" t="s">
        <v>8467</v>
      </c>
      <c r="C647" t="s">
        <v>7879</v>
      </c>
      <c r="D647" t="s">
        <v>0</v>
      </c>
      <c r="E647">
        <v>2219</v>
      </c>
      <c r="F647" t="s">
        <v>8112</v>
      </c>
      <c r="G647" t="s">
        <v>1600</v>
      </c>
      <c r="H647" s="2">
        <v>0</v>
      </c>
      <c r="I647" s="2">
        <v>0</v>
      </c>
      <c r="J647" s="2">
        <v>0</v>
      </c>
      <c r="K647" s="2">
        <v>44.25</v>
      </c>
      <c r="L647" s="2">
        <v>0</v>
      </c>
      <c r="M647" s="2">
        <v>0</v>
      </c>
      <c r="N647" s="2">
        <v>0</v>
      </c>
      <c r="O647" s="2">
        <v>5.7525000000000004</v>
      </c>
      <c r="P647" s="2">
        <v>50.002499999999998</v>
      </c>
      <c r="Q647" s="2" t="s">
        <v>8039</v>
      </c>
      <c r="R647" t="s">
        <v>8236</v>
      </c>
      <c r="S647" t="s">
        <v>8039</v>
      </c>
      <c r="T647" s="2">
        <v>0</v>
      </c>
    </row>
    <row r="648" spans="1:20" hidden="1">
      <c r="A648" t="s">
        <v>8374</v>
      </c>
      <c r="B648" t="s">
        <v>8409</v>
      </c>
      <c r="C648" t="s">
        <v>7879</v>
      </c>
      <c r="D648" t="s">
        <v>0</v>
      </c>
      <c r="E648">
        <v>15380369</v>
      </c>
      <c r="F648" t="s">
        <v>3340</v>
      </c>
      <c r="G648" t="s">
        <v>1630</v>
      </c>
      <c r="H648" s="2">
        <v>0</v>
      </c>
      <c r="I648" s="2">
        <v>0</v>
      </c>
      <c r="J648" s="2">
        <v>0</v>
      </c>
      <c r="K648" s="2">
        <v>94.89</v>
      </c>
      <c r="L648" s="2">
        <v>0</v>
      </c>
      <c r="M648" s="2">
        <v>0</v>
      </c>
      <c r="N648" s="2">
        <v>0</v>
      </c>
      <c r="O648" s="2">
        <v>12.335700000000001</v>
      </c>
      <c r="P648" s="2">
        <v>107.2257</v>
      </c>
      <c r="Q648" s="2" t="s">
        <v>8039</v>
      </c>
      <c r="R648" t="s">
        <v>8236</v>
      </c>
      <c r="S648" t="s">
        <v>8039</v>
      </c>
      <c r="T648" s="2">
        <v>0</v>
      </c>
    </row>
    <row r="649" spans="1:20" hidden="1">
      <c r="A649" t="s">
        <v>8374</v>
      </c>
      <c r="B649" t="s">
        <v>8477</v>
      </c>
      <c r="C649" t="s">
        <v>7879</v>
      </c>
      <c r="D649" t="s">
        <v>0</v>
      </c>
      <c r="E649">
        <v>2602152</v>
      </c>
      <c r="F649" t="s">
        <v>1489</v>
      </c>
      <c r="G649" t="s">
        <v>1490</v>
      </c>
      <c r="H649" s="2">
        <v>0</v>
      </c>
      <c r="I649" s="2">
        <v>0</v>
      </c>
      <c r="J649" s="2">
        <v>0</v>
      </c>
      <c r="K649" s="2">
        <v>94.87</v>
      </c>
      <c r="L649" s="2">
        <v>0</v>
      </c>
      <c r="M649" s="2">
        <v>0</v>
      </c>
      <c r="N649" s="2">
        <v>0</v>
      </c>
      <c r="O649" s="2">
        <v>12.333100000000002</v>
      </c>
      <c r="P649" s="2">
        <v>107.20310000000001</v>
      </c>
      <c r="Q649" s="2" t="s">
        <v>8039</v>
      </c>
      <c r="R649" t="s">
        <v>8236</v>
      </c>
      <c r="S649" t="s">
        <v>8039</v>
      </c>
      <c r="T649" s="2">
        <v>0</v>
      </c>
    </row>
    <row r="650" spans="1:20" hidden="1">
      <c r="A650" t="s">
        <v>8374</v>
      </c>
      <c r="B650" t="s">
        <v>8467</v>
      </c>
      <c r="C650" t="s">
        <v>7879</v>
      </c>
      <c r="D650" t="s">
        <v>0</v>
      </c>
      <c r="E650">
        <v>44</v>
      </c>
      <c r="F650" t="s">
        <v>8367</v>
      </c>
      <c r="G650" t="s">
        <v>8368</v>
      </c>
      <c r="H650" s="2">
        <v>0</v>
      </c>
      <c r="I650" s="2">
        <v>0</v>
      </c>
      <c r="J650" s="2">
        <v>0</v>
      </c>
      <c r="K650" s="2">
        <v>6</v>
      </c>
      <c r="L650" s="2">
        <v>0</v>
      </c>
      <c r="M650" s="2">
        <v>0</v>
      </c>
      <c r="N650" s="2">
        <v>0</v>
      </c>
      <c r="O650" s="2">
        <v>0.78</v>
      </c>
      <c r="P650" s="2">
        <v>6.78</v>
      </c>
      <c r="Q650" s="2" t="s">
        <v>8039</v>
      </c>
      <c r="R650" t="s">
        <v>8236</v>
      </c>
      <c r="S650" t="s">
        <v>8039</v>
      </c>
      <c r="T650" s="2">
        <v>0</v>
      </c>
    </row>
    <row r="651" spans="1:20" hidden="1">
      <c r="A651" t="s">
        <v>8374</v>
      </c>
      <c r="B651" t="s">
        <v>8269</v>
      </c>
      <c r="C651" t="s">
        <v>7879</v>
      </c>
      <c r="D651" t="s">
        <v>0</v>
      </c>
      <c r="E651">
        <v>31</v>
      </c>
      <c r="F651" t="s">
        <v>789</v>
      </c>
      <c r="G651" t="s">
        <v>790</v>
      </c>
      <c r="H651" s="2">
        <v>0</v>
      </c>
      <c r="I651" s="2">
        <v>0</v>
      </c>
      <c r="J651" s="2">
        <v>0</v>
      </c>
      <c r="K651" s="2">
        <v>100</v>
      </c>
      <c r="L651" s="2">
        <v>0</v>
      </c>
      <c r="M651" s="2">
        <v>0</v>
      </c>
      <c r="N651" s="2">
        <v>0</v>
      </c>
      <c r="O651" s="2">
        <v>13</v>
      </c>
      <c r="P651" s="2">
        <v>113</v>
      </c>
      <c r="Q651" s="2" t="s">
        <v>8039</v>
      </c>
      <c r="R651" t="s">
        <v>8236</v>
      </c>
      <c r="S651" t="s">
        <v>8039</v>
      </c>
      <c r="T651" s="2">
        <v>0</v>
      </c>
    </row>
    <row r="652" spans="1:20" hidden="1">
      <c r="A652" t="s">
        <v>8374</v>
      </c>
      <c r="B652" t="s">
        <v>8285</v>
      </c>
      <c r="C652" t="s">
        <v>7879</v>
      </c>
      <c r="D652" t="s">
        <v>0</v>
      </c>
      <c r="E652">
        <v>83845</v>
      </c>
      <c r="F652" t="s">
        <v>1627</v>
      </c>
      <c r="G652" t="s">
        <v>1628</v>
      </c>
      <c r="H652" s="2">
        <v>2.81</v>
      </c>
      <c r="I652" s="2">
        <v>0</v>
      </c>
      <c r="J652" s="2">
        <v>0</v>
      </c>
      <c r="K652" s="2">
        <v>32.909999999999997</v>
      </c>
      <c r="L652" s="2">
        <v>0</v>
      </c>
      <c r="M652" s="2">
        <v>0</v>
      </c>
      <c r="N652" s="2">
        <v>0</v>
      </c>
      <c r="O652" s="2">
        <v>4.2782999999999998</v>
      </c>
      <c r="P652" s="2">
        <v>39.9983</v>
      </c>
      <c r="Q652" s="2" t="s">
        <v>8039</v>
      </c>
      <c r="R652" t="s">
        <v>8236</v>
      </c>
      <c r="S652" t="s">
        <v>8039</v>
      </c>
      <c r="T652" s="2">
        <v>0</v>
      </c>
    </row>
    <row r="653" spans="1:20" hidden="1">
      <c r="A653" t="s">
        <v>8374</v>
      </c>
      <c r="B653" t="s">
        <v>8468</v>
      </c>
      <c r="C653" t="s">
        <v>7879</v>
      </c>
      <c r="D653" t="s">
        <v>0</v>
      </c>
      <c r="E653">
        <v>1648</v>
      </c>
      <c r="F653" t="s">
        <v>2274</v>
      </c>
      <c r="G653" t="s">
        <v>2275</v>
      </c>
      <c r="H653" s="2">
        <v>0</v>
      </c>
      <c r="I653" s="2">
        <v>0</v>
      </c>
      <c r="J653" s="2">
        <v>0</v>
      </c>
      <c r="K653" s="2">
        <v>77.349999999999994</v>
      </c>
      <c r="L653" s="2">
        <v>0</v>
      </c>
      <c r="M653" s="2">
        <v>0</v>
      </c>
      <c r="N653" s="2">
        <v>0</v>
      </c>
      <c r="O653" s="2">
        <v>10.0555</v>
      </c>
      <c r="P653" s="2">
        <v>87.405499999999989</v>
      </c>
      <c r="Q653" s="2" t="s">
        <v>8039</v>
      </c>
      <c r="R653" t="s">
        <v>8236</v>
      </c>
      <c r="S653" t="s">
        <v>8039</v>
      </c>
      <c r="T653" s="2">
        <v>0</v>
      </c>
    </row>
    <row r="654" spans="1:20" hidden="1">
      <c r="A654" t="s">
        <v>8374</v>
      </c>
      <c r="B654" t="s">
        <v>8468</v>
      </c>
      <c r="C654" t="s">
        <v>7879</v>
      </c>
      <c r="D654" t="s">
        <v>0</v>
      </c>
      <c r="E654">
        <v>575086</v>
      </c>
      <c r="F654" t="s">
        <v>1512</v>
      </c>
      <c r="G654" t="s">
        <v>1513</v>
      </c>
      <c r="H654" s="2">
        <v>0</v>
      </c>
      <c r="I654" s="2">
        <v>0</v>
      </c>
      <c r="J654" s="2">
        <v>0</v>
      </c>
      <c r="K654" s="2">
        <v>22.56</v>
      </c>
      <c r="L654" s="2">
        <v>0</v>
      </c>
      <c r="M654" s="2">
        <v>0</v>
      </c>
      <c r="N654" s="2">
        <v>0</v>
      </c>
      <c r="O654" s="2">
        <v>2.9327999999999999</v>
      </c>
      <c r="P654" s="2">
        <v>25.492799999999999</v>
      </c>
      <c r="Q654" s="2" t="s">
        <v>8039</v>
      </c>
      <c r="R654" t="s">
        <v>8236</v>
      </c>
      <c r="S654" t="s">
        <v>8039</v>
      </c>
      <c r="T654" s="2">
        <v>0</v>
      </c>
    </row>
    <row r="655" spans="1:20" hidden="1">
      <c r="A655" t="s">
        <v>8374</v>
      </c>
      <c r="B655" t="s">
        <v>8468</v>
      </c>
      <c r="C655" t="s">
        <v>7879</v>
      </c>
      <c r="D655" t="s">
        <v>0</v>
      </c>
      <c r="E655">
        <v>2591663</v>
      </c>
      <c r="F655" t="s">
        <v>1489</v>
      </c>
      <c r="G655" t="s">
        <v>1490</v>
      </c>
      <c r="H655" s="2">
        <v>0</v>
      </c>
      <c r="I655" s="2">
        <v>0</v>
      </c>
      <c r="J655" s="2">
        <v>0</v>
      </c>
      <c r="K655" s="2">
        <v>14.25</v>
      </c>
      <c r="L655" s="2">
        <v>0</v>
      </c>
      <c r="M655" s="2">
        <v>0</v>
      </c>
      <c r="N655" s="2">
        <v>0</v>
      </c>
      <c r="O655" s="2">
        <v>1.8525</v>
      </c>
      <c r="P655" s="2">
        <v>16.102499999999999</v>
      </c>
      <c r="Q655" s="2" t="s">
        <v>8039</v>
      </c>
      <c r="R655" t="s">
        <v>8236</v>
      </c>
      <c r="S655" t="s">
        <v>8039</v>
      </c>
      <c r="T655" s="2">
        <v>0</v>
      </c>
    </row>
    <row r="656" spans="1:20" hidden="1">
      <c r="A656" t="s">
        <v>8374</v>
      </c>
      <c r="B656" t="s">
        <v>8450</v>
      </c>
      <c r="C656" t="s">
        <v>7879</v>
      </c>
      <c r="D656" t="s">
        <v>0</v>
      </c>
      <c r="E656">
        <v>86041</v>
      </c>
      <c r="F656" t="s">
        <v>1627</v>
      </c>
      <c r="G656" t="s">
        <v>1628</v>
      </c>
      <c r="H656" s="2">
        <v>3.16</v>
      </c>
      <c r="I656" s="2">
        <v>0</v>
      </c>
      <c r="J656" s="2">
        <v>0</v>
      </c>
      <c r="K656" s="2">
        <v>37.03</v>
      </c>
      <c r="L656" s="2">
        <v>0</v>
      </c>
      <c r="M656" s="2">
        <v>0</v>
      </c>
      <c r="N656" s="2">
        <v>0</v>
      </c>
      <c r="O656" s="2">
        <v>4.8139000000000003</v>
      </c>
      <c r="P656" s="2">
        <v>45.003900000000002</v>
      </c>
      <c r="Q656" s="2" t="s">
        <v>8039</v>
      </c>
      <c r="R656" t="s">
        <v>8236</v>
      </c>
      <c r="S656" t="s">
        <v>8039</v>
      </c>
      <c r="T656" s="2">
        <v>0</v>
      </c>
    </row>
    <row r="657" spans="1:20" hidden="1">
      <c r="A657" t="s">
        <v>8374</v>
      </c>
      <c r="B657" t="s">
        <v>8242</v>
      </c>
      <c r="C657" t="s">
        <v>7879</v>
      </c>
      <c r="D657" t="s">
        <v>0</v>
      </c>
      <c r="E657">
        <v>52</v>
      </c>
      <c r="F657" t="s">
        <v>1501</v>
      </c>
      <c r="G657" t="s">
        <v>1502</v>
      </c>
      <c r="H657" s="2">
        <v>0</v>
      </c>
      <c r="I657" s="2">
        <v>0</v>
      </c>
      <c r="J657" s="2">
        <v>0</v>
      </c>
      <c r="K657" s="2">
        <v>80</v>
      </c>
      <c r="L657" s="2">
        <v>0</v>
      </c>
      <c r="M657" s="2">
        <v>0</v>
      </c>
      <c r="N657" s="2">
        <v>0</v>
      </c>
      <c r="O657" s="2">
        <v>10.4</v>
      </c>
      <c r="P657" s="2">
        <v>90.4</v>
      </c>
      <c r="Q657" s="2" t="s">
        <v>8039</v>
      </c>
      <c r="R657" t="s">
        <v>8236</v>
      </c>
      <c r="S657" t="s">
        <v>8039</v>
      </c>
      <c r="T657" s="2">
        <v>0</v>
      </c>
    </row>
    <row r="658" spans="1:20" hidden="1">
      <c r="A658" t="s">
        <v>8374</v>
      </c>
      <c r="B658" t="s">
        <v>8140</v>
      </c>
      <c r="C658" t="s">
        <v>7879</v>
      </c>
      <c r="D658" t="s">
        <v>0</v>
      </c>
      <c r="E658">
        <v>53</v>
      </c>
      <c r="F658" t="s">
        <v>1501</v>
      </c>
      <c r="G658" t="s">
        <v>1502</v>
      </c>
      <c r="H658" s="2">
        <v>0</v>
      </c>
      <c r="I658" s="2">
        <v>0</v>
      </c>
      <c r="J658" s="2">
        <v>0</v>
      </c>
      <c r="K658" s="2">
        <v>7565.88</v>
      </c>
      <c r="L658" s="2">
        <v>0</v>
      </c>
      <c r="M658" s="2">
        <v>0</v>
      </c>
      <c r="N658" s="2">
        <v>0</v>
      </c>
      <c r="O658" s="2">
        <v>983.56440000000009</v>
      </c>
      <c r="P658" s="2">
        <v>8549.4444000000003</v>
      </c>
      <c r="Q658" s="2" t="s">
        <v>8039</v>
      </c>
      <c r="R658" t="s">
        <v>8236</v>
      </c>
      <c r="S658" t="s">
        <v>8039</v>
      </c>
      <c r="T658" s="2">
        <v>0</v>
      </c>
    </row>
    <row r="659" spans="1:20" hidden="1">
      <c r="A659" t="s">
        <v>8374</v>
      </c>
      <c r="B659" t="s">
        <v>8467</v>
      </c>
      <c r="C659" t="s">
        <v>7879</v>
      </c>
      <c r="D659" t="s">
        <v>0</v>
      </c>
      <c r="E659">
        <v>57</v>
      </c>
      <c r="F659" t="s">
        <v>1501</v>
      </c>
      <c r="G659" t="s">
        <v>1502</v>
      </c>
      <c r="H659" s="2">
        <v>0</v>
      </c>
      <c r="I659" s="2">
        <v>0</v>
      </c>
      <c r="J659" s="2">
        <v>0</v>
      </c>
      <c r="K659" s="2">
        <v>140</v>
      </c>
      <c r="L659" s="2">
        <v>0</v>
      </c>
      <c r="M659" s="2">
        <v>0</v>
      </c>
      <c r="N659" s="2">
        <v>0</v>
      </c>
      <c r="O659" s="2">
        <v>18.2</v>
      </c>
      <c r="P659" s="2">
        <v>158.19999999999999</v>
      </c>
      <c r="Q659" s="2" t="s">
        <v>8039</v>
      </c>
      <c r="R659" t="s">
        <v>8236</v>
      </c>
      <c r="S659" t="s">
        <v>8039</v>
      </c>
      <c r="T659" s="2">
        <v>0</v>
      </c>
    </row>
    <row r="660" spans="1:20" hidden="1">
      <c r="A660" t="s">
        <v>8374</v>
      </c>
      <c r="B660" t="s">
        <v>8401</v>
      </c>
      <c r="C660" t="s">
        <v>7879</v>
      </c>
      <c r="D660" t="s">
        <v>0</v>
      </c>
      <c r="E660">
        <v>299335</v>
      </c>
      <c r="F660" t="s">
        <v>1584</v>
      </c>
      <c r="G660" t="s">
        <v>1585</v>
      </c>
      <c r="H660" s="2">
        <v>0</v>
      </c>
      <c r="I660" s="2">
        <v>0</v>
      </c>
      <c r="J660" s="2">
        <v>0</v>
      </c>
      <c r="K660" s="2">
        <v>217.93</v>
      </c>
      <c r="L660" s="2">
        <v>0</v>
      </c>
      <c r="M660" s="2">
        <v>0</v>
      </c>
      <c r="N660" s="2">
        <v>0</v>
      </c>
      <c r="O660" s="2">
        <v>28.330900000000003</v>
      </c>
      <c r="P660" s="2">
        <v>246.26090000000002</v>
      </c>
      <c r="Q660" s="2" t="s">
        <v>8039</v>
      </c>
      <c r="R660" t="s">
        <v>8236</v>
      </c>
      <c r="S660" t="s">
        <v>8253</v>
      </c>
      <c r="T660" s="2">
        <v>2.1800000000000002</v>
      </c>
    </row>
    <row r="661" spans="1:20" hidden="1">
      <c r="A661" t="s">
        <v>8374</v>
      </c>
      <c r="B661" t="s">
        <v>8450</v>
      </c>
      <c r="C661" t="s">
        <v>7879</v>
      </c>
      <c r="D661" t="s">
        <v>0</v>
      </c>
      <c r="E661">
        <v>1758137</v>
      </c>
      <c r="F661" t="s">
        <v>1489</v>
      </c>
      <c r="G661" t="s">
        <v>1490</v>
      </c>
      <c r="H661" s="2">
        <v>0</v>
      </c>
      <c r="I661" s="2">
        <v>0</v>
      </c>
      <c r="J661" s="2">
        <v>0</v>
      </c>
      <c r="K661" s="2">
        <v>229.86</v>
      </c>
      <c r="L661" s="2">
        <v>0</v>
      </c>
      <c r="M661" s="2">
        <v>0</v>
      </c>
      <c r="N661" s="2">
        <v>0</v>
      </c>
      <c r="O661" s="2">
        <v>29.881800000000002</v>
      </c>
      <c r="P661" s="2">
        <v>259.74180000000001</v>
      </c>
      <c r="Q661" s="2" t="s">
        <v>8039</v>
      </c>
      <c r="R661" t="s">
        <v>8236</v>
      </c>
      <c r="S661" t="s">
        <v>8039</v>
      </c>
      <c r="T661" s="2">
        <v>0</v>
      </c>
    </row>
    <row r="662" spans="1:20" hidden="1">
      <c r="A662" t="s">
        <v>8374</v>
      </c>
      <c r="B662" t="s">
        <v>8446</v>
      </c>
      <c r="C662" t="s">
        <v>7879</v>
      </c>
      <c r="D662" t="s">
        <v>0</v>
      </c>
      <c r="E662">
        <v>38981</v>
      </c>
      <c r="F662" t="s">
        <v>1494</v>
      </c>
      <c r="G662" t="s">
        <v>1495</v>
      </c>
      <c r="H662" s="2">
        <v>0</v>
      </c>
      <c r="I662" s="2">
        <v>0</v>
      </c>
      <c r="J662" s="2">
        <v>0</v>
      </c>
      <c r="K662" s="2">
        <v>24.34</v>
      </c>
      <c r="L662" s="2">
        <v>0</v>
      </c>
      <c r="M662" s="2">
        <v>0</v>
      </c>
      <c r="N662" s="2">
        <v>0</v>
      </c>
      <c r="O662" s="2">
        <v>3.1642000000000001</v>
      </c>
      <c r="P662" s="2">
        <v>27.504200000000001</v>
      </c>
      <c r="Q662" s="2" t="s">
        <v>8039</v>
      </c>
      <c r="R662" t="s">
        <v>8236</v>
      </c>
      <c r="S662" t="s">
        <v>8039</v>
      </c>
      <c r="T662" s="2">
        <v>0</v>
      </c>
    </row>
    <row r="663" spans="1:20" hidden="1">
      <c r="A663" t="s">
        <v>8374</v>
      </c>
      <c r="B663" t="s">
        <v>8426</v>
      </c>
      <c r="C663" t="s">
        <v>7879</v>
      </c>
      <c r="D663" t="s">
        <v>0</v>
      </c>
      <c r="E663">
        <v>14169</v>
      </c>
      <c r="F663" t="s">
        <v>2374</v>
      </c>
      <c r="G663" t="s">
        <v>2375</v>
      </c>
      <c r="H663" s="2">
        <v>1.86</v>
      </c>
      <c r="I663" s="2">
        <v>0</v>
      </c>
      <c r="J663" s="2">
        <v>0</v>
      </c>
      <c r="K663" s="2">
        <v>33.75</v>
      </c>
      <c r="L663" s="2">
        <v>0</v>
      </c>
      <c r="M663" s="2">
        <v>0</v>
      </c>
      <c r="N663" s="2">
        <v>0</v>
      </c>
      <c r="O663" s="2">
        <v>4.3875000000000002</v>
      </c>
      <c r="P663" s="2">
        <v>39.997500000000002</v>
      </c>
      <c r="Q663" s="2" t="s">
        <v>8039</v>
      </c>
      <c r="R663" t="s">
        <v>8236</v>
      </c>
      <c r="S663" t="s">
        <v>8039</v>
      </c>
      <c r="T663" s="2">
        <v>0</v>
      </c>
    </row>
    <row r="664" spans="1:20" hidden="1">
      <c r="A664" t="s">
        <v>8374</v>
      </c>
      <c r="B664" t="s">
        <v>8298</v>
      </c>
      <c r="C664" t="s">
        <v>7879</v>
      </c>
      <c r="D664" t="s">
        <v>0</v>
      </c>
      <c r="E664">
        <v>117</v>
      </c>
      <c r="F664" t="s">
        <v>8478</v>
      </c>
      <c r="G664" t="s">
        <v>8479</v>
      </c>
      <c r="H664" s="2">
        <v>0</v>
      </c>
      <c r="I664" s="2">
        <v>0</v>
      </c>
      <c r="J664" s="2">
        <v>0</v>
      </c>
      <c r="K664" s="2">
        <v>35.4</v>
      </c>
      <c r="L664" s="2">
        <v>0</v>
      </c>
      <c r="M664" s="2">
        <v>0</v>
      </c>
      <c r="N664" s="2">
        <v>0</v>
      </c>
      <c r="O664" s="2">
        <v>4.6020000000000003</v>
      </c>
      <c r="P664" s="2">
        <v>40.001999999999995</v>
      </c>
      <c r="Q664" s="2" t="s">
        <v>8039</v>
      </c>
      <c r="R664" t="s">
        <v>8236</v>
      </c>
      <c r="S664" t="s">
        <v>8039</v>
      </c>
      <c r="T664" s="2">
        <v>0</v>
      </c>
    </row>
    <row r="665" spans="1:20" hidden="1">
      <c r="A665" t="s">
        <v>8374</v>
      </c>
      <c r="B665" t="s">
        <v>8269</v>
      </c>
      <c r="C665" t="s">
        <v>7879</v>
      </c>
      <c r="D665" t="s">
        <v>0</v>
      </c>
      <c r="E665">
        <v>349</v>
      </c>
      <c r="F665" t="s">
        <v>8480</v>
      </c>
      <c r="G665" t="s">
        <v>8481</v>
      </c>
      <c r="H665" s="2">
        <v>0</v>
      </c>
      <c r="I665" s="2">
        <v>0</v>
      </c>
      <c r="J665" s="2">
        <v>0</v>
      </c>
      <c r="K665" s="2">
        <v>84.07</v>
      </c>
      <c r="L665" s="2">
        <v>0</v>
      </c>
      <c r="M665" s="2">
        <v>0</v>
      </c>
      <c r="N665" s="2">
        <v>0</v>
      </c>
      <c r="O665" s="2">
        <v>10.9291</v>
      </c>
      <c r="P665" s="2">
        <v>94.999099999999999</v>
      </c>
      <c r="Q665" s="2" t="s">
        <v>8039</v>
      </c>
      <c r="R665" t="s">
        <v>8236</v>
      </c>
      <c r="S665" t="s">
        <v>8039</v>
      </c>
      <c r="T665" s="2">
        <v>0</v>
      </c>
    </row>
    <row r="666" spans="1:20" hidden="1">
      <c r="A666" t="s">
        <v>8374</v>
      </c>
      <c r="B666" t="s">
        <v>8269</v>
      </c>
      <c r="C666" t="s">
        <v>7879</v>
      </c>
      <c r="D666" t="s">
        <v>0</v>
      </c>
      <c r="E666">
        <v>71</v>
      </c>
      <c r="F666" t="s">
        <v>8482</v>
      </c>
      <c r="G666" t="s">
        <v>8483</v>
      </c>
      <c r="H666" s="2">
        <v>0</v>
      </c>
      <c r="I666" s="2">
        <v>0</v>
      </c>
      <c r="J666" s="2">
        <v>0</v>
      </c>
      <c r="K666" s="2">
        <v>212.39</v>
      </c>
      <c r="L666" s="2">
        <v>0</v>
      </c>
      <c r="M666" s="2">
        <v>0</v>
      </c>
      <c r="N666" s="2">
        <v>0</v>
      </c>
      <c r="O666" s="2">
        <v>27.610699999999998</v>
      </c>
      <c r="P666" s="2">
        <v>240.00069999999999</v>
      </c>
      <c r="Q666" s="2" t="s">
        <v>8039</v>
      </c>
      <c r="R666" t="s">
        <v>8236</v>
      </c>
      <c r="S666" t="s">
        <v>8039</v>
      </c>
      <c r="T666" s="2">
        <v>0</v>
      </c>
    </row>
    <row r="667" spans="1:20" hidden="1">
      <c r="A667" t="s">
        <v>8374</v>
      </c>
      <c r="B667" t="s">
        <v>8409</v>
      </c>
      <c r="C667" t="s">
        <v>7879</v>
      </c>
      <c r="D667" t="s">
        <v>0</v>
      </c>
      <c r="E667">
        <v>2018</v>
      </c>
      <c r="F667" t="s">
        <v>1522</v>
      </c>
      <c r="G667" t="s">
        <v>1523</v>
      </c>
      <c r="H667" s="2">
        <v>0</v>
      </c>
      <c r="I667" s="2">
        <v>0</v>
      </c>
      <c r="J667" s="2">
        <v>0</v>
      </c>
      <c r="K667" s="2">
        <v>199.25</v>
      </c>
      <c r="L667" s="2">
        <v>0</v>
      </c>
      <c r="M667" s="2">
        <v>0</v>
      </c>
      <c r="N667" s="2">
        <v>0</v>
      </c>
      <c r="O667" s="2">
        <v>25.9025</v>
      </c>
      <c r="P667" s="2">
        <v>225.1525</v>
      </c>
      <c r="Q667" s="2" t="s">
        <v>8039</v>
      </c>
      <c r="R667" t="s">
        <v>8236</v>
      </c>
      <c r="S667" t="s">
        <v>8039</v>
      </c>
      <c r="T667" s="2">
        <v>0</v>
      </c>
    </row>
    <row r="668" spans="1:20" hidden="1">
      <c r="A668" t="s">
        <v>8374</v>
      </c>
      <c r="B668" t="s">
        <v>8409</v>
      </c>
      <c r="C668" t="s">
        <v>7879</v>
      </c>
      <c r="D668" t="s">
        <v>0</v>
      </c>
      <c r="E668">
        <v>1514</v>
      </c>
      <c r="F668" t="s">
        <v>8484</v>
      </c>
      <c r="G668" t="s">
        <v>8485</v>
      </c>
      <c r="H668" s="2">
        <v>0</v>
      </c>
      <c r="I668" s="2">
        <v>0</v>
      </c>
      <c r="J668" s="2">
        <v>0</v>
      </c>
      <c r="K668" s="2">
        <v>52.5</v>
      </c>
      <c r="L668" s="2">
        <v>0</v>
      </c>
      <c r="M668" s="2">
        <v>0</v>
      </c>
      <c r="N668" s="2">
        <v>0</v>
      </c>
      <c r="O668" s="2">
        <v>6.8250000000000002</v>
      </c>
      <c r="P668" s="2">
        <v>59.325000000000003</v>
      </c>
      <c r="Q668" s="2" t="s">
        <v>8039</v>
      </c>
      <c r="R668" t="s">
        <v>8236</v>
      </c>
      <c r="S668" t="s">
        <v>8039</v>
      </c>
      <c r="T668" s="2">
        <v>0</v>
      </c>
    </row>
    <row r="669" spans="1:20" hidden="1">
      <c r="A669" t="s">
        <v>8374</v>
      </c>
      <c r="B669" t="s">
        <v>8409</v>
      </c>
      <c r="C669" t="s">
        <v>7879</v>
      </c>
      <c r="D669" t="s">
        <v>0</v>
      </c>
      <c r="E669">
        <v>3762267</v>
      </c>
      <c r="F669" t="s">
        <v>1678</v>
      </c>
      <c r="G669" t="s">
        <v>1679</v>
      </c>
      <c r="H669" s="2">
        <v>0</v>
      </c>
      <c r="I669" s="2">
        <v>0</v>
      </c>
      <c r="J669" s="2">
        <v>0</v>
      </c>
      <c r="K669" s="2">
        <v>222.98</v>
      </c>
      <c r="L669" s="2">
        <v>0</v>
      </c>
      <c r="M669" s="2">
        <v>0</v>
      </c>
      <c r="N669" s="2">
        <v>0</v>
      </c>
      <c r="O669" s="2">
        <v>28.987400000000001</v>
      </c>
      <c r="P669" s="2">
        <v>251.9674</v>
      </c>
      <c r="Q669" s="2" t="s">
        <v>8039</v>
      </c>
      <c r="R669" t="s">
        <v>8236</v>
      </c>
      <c r="S669" t="s">
        <v>8039</v>
      </c>
      <c r="T669" s="2">
        <v>0</v>
      </c>
    </row>
    <row r="670" spans="1:20" hidden="1">
      <c r="A670" t="s">
        <v>8374</v>
      </c>
      <c r="B670" t="s">
        <v>8465</v>
      </c>
      <c r="C670" t="s">
        <v>7879</v>
      </c>
      <c r="D670" t="s">
        <v>0</v>
      </c>
      <c r="E670">
        <v>1589</v>
      </c>
      <c r="F670" t="s">
        <v>5989</v>
      </c>
      <c r="G670" t="s">
        <v>5990</v>
      </c>
      <c r="H670" s="2">
        <v>0</v>
      </c>
      <c r="I670" s="2">
        <v>0</v>
      </c>
      <c r="J670" s="2">
        <v>0</v>
      </c>
      <c r="K670" s="2">
        <v>239.24</v>
      </c>
      <c r="L670" s="2">
        <v>0</v>
      </c>
      <c r="M670" s="2">
        <v>0</v>
      </c>
      <c r="N670" s="2">
        <v>0</v>
      </c>
      <c r="O670" s="2">
        <v>31.101200000000002</v>
      </c>
      <c r="P670" s="2">
        <v>270.34120000000001</v>
      </c>
      <c r="Q670" s="2" t="s">
        <v>8039</v>
      </c>
      <c r="R670" t="s">
        <v>8236</v>
      </c>
      <c r="S670" t="s">
        <v>8039</v>
      </c>
      <c r="T670" s="2">
        <v>0</v>
      </c>
    </row>
    <row r="671" spans="1:20" hidden="1">
      <c r="A671" t="s">
        <v>8374</v>
      </c>
      <c r="B671" t="s">
        <v>8465</v>
      </c>
      <c r="C671" t="s">
        <v>7879</v>
      </c>
      <c r="D671" t="s">
        <v>0</v>
      </c>
      <c r="E671">
        <v>1588</v>
      </c>
      <c r="F671" t="s">
        <v>5989</v>
      </c>
      <c r="G671" t="s">
        <v>5990</v>
      </c>
      <c r="H671" s="2">
        <v>0</v>
      </c>
      <c r="I671" s="2">
        <v>0</v>
      </c>
      <c r="J671" s="2">
        <v>0</v>
      </c>
      <c r="K671" s="2">
        <v>1233.73</v>
      </c>
      <c r="L671" s="2">
        <v>0</v>
      </c>
      <c r="M671" s="2">
        <v>0</v>
      </c>
      <c r="N671" s="2">
        <v>0</v>
      </c>
      <c r="O671" s="2">
        <v>160.38490000000002</v>
      </c>
      <c r="P671" s="2">
        <v>1394.1149</v>
      </c>
      <c r="Q671" s="2" t="s">
        <v>8039</v>
      </c>
      <c r="R671" t="s">
        <v>8236</v>
      </c>
      <c r="S671" t="s">
        <v>8039</v>
      </c>
      <c r="T671" s="2">
        <v>0</v>
      </c>
    </row>
    <row r="672" spans="1:20" hidden="1">
      <c r="A672" t="s">
        <v>8374</v>
      </c>
      <c r="B672" t="s">
        <v>8426</v>
      </c>
      <c r="C672" t="s">
        <v>7879</v>
      </c>
      <c r="D672" t="s">
        <v>0</v>
      </c>
      <c r="E672">
        <v>8558</v>
      </c>
      <c r="F672" t="s">
        <v>1196</v>
      </c>
      <c r="G672" t="s">
        <v>1197</v>
      </c>
      <c r="H672" s="2">
        <v>0</v>
      </c>
      <c r="I672" s="2">
        <v>0</v>
      </c>
      <c r="J672" s="2">
        <v>0</v>
      </c>
      <c r="K672" s="2">
        <v>1085</v>
      </c>
      <c r="L672" s="2">
        <v>0</v>
      </c>
      <c r="M672" s="2">
        <v>0</v>
      </c>
      <c r="N672" s="2">
        <v>0</v>
      </c>
      <c r="O672" s="2">
        <v>141.05000000000001</v>
      </c>
      <c r="P672" s="2">
        <v>1226.05</v>
      </c>
      <c r="R672" t="s">
        <v>8236</v>
      </c>
      <c r="S672" t="s">
        <v>8227</v>
      </c>
      <c r="T672" s="2">
        <v>10.85</v>
      </c>
    </row>
    <row r="673" spans="1:20" hidden="1">
      <c r="A673" t="s">
        <v>8374</v>
      </c>
      <c r="B673" t="s">
        <v>8423</v>
      </c>
      <c r="C673" t="s">
        <v>7879</v>
      </c>
      <c r="D673" t="s">
        <v>0</v>
      </c>
      <c r="E673">
        <v>8581</v>
      </c>
      <c r="F673" t="s">
        <v>1196</v>
      </c>
      <c r="G673" t="s">
        <v>1197</v>
      </c>
      <c r="H673" s="2">
        <v>0</v>
      </c>
      <c r="I673" s="2">
        <v>0</v>
      </c>
      <c r="J673" s="2">
        <v>0</v>
      </c>
      <c r="K673" s="2">
        <v>3200</v>
      </c>
      <c r="L673" s="2">
        <v>0</v>
      </c>
      <c r="M673" s="2">
        <v>0</v>
      </c>
      <c r="N673" s="2">
        <v>0</v>
      </c>
      <c r="O673" s="2">
        <v>416</v>
      </c>
      <c r="P673" s="2">
        <v>3616</v>
      </c>
      <c r="R673" t="s">
        <v>8236</v>
      </c>
      <c r="T673" s="2">
        <v>32</v>
      </c>
    </row>
    <row r="674" spans="1:20" hidden="1">
      <c r="A674" t="s">
        <v>8374</v>
      </c>
      <c r="B674" t="s">
        <v>8486</v>
      </c>
      <c r="C674" t="s">
        <v>7879</v>
      </c>
      <c r="D674" t="s">
        <v>0</v>
      </c>
      <c r="E674">
        <v>201804</v>
      </c>
      <c r="F674" t="s">
        <v>1642</v>
      </c>
      <c r="G674" t="s">
        <v>1643</v>
      </c>
      <c r="H674" s="2">
        <v>0</v>
      </c>
      <c r="I674" s="2">
        <v>0</v>
      </c>
      <c r="J674" s="2">
        <v>0</v>
      </c>
      <c r="K674" s="2">
        <v>496.34</v>
      </c>
      <c r="L674" s="2">
        <v>0</v>
      </c>
      <c r="M674" s="2">
        <v>0</v>
      </c>
      <c r="N674" s="2">
        <v>0</v>
      </c>
      <c r="O674" s="2">
        <v>64.524199999999993</v>
      </c>
      <c r="P674" s="2">
        <v>560.86419999999998</v>
      </c>
      <c r="Q674" s="2" t="s">
        <v>8039</v>
      </c>
      <c r="R674" t="s">
        <v>8236</v>
      </c>
      <c r="S674" s="2">
        <v>0</v>
      </c>
      <c r="T674" s="2">
        <v>0</v>
      </c>
    </row>
    <row r="675" spans="1:20" hidden="1">
      <c r="A675" t="s">
        <v>8374</v>
      </c>
      <c r="B675" t="s">
        <v>8487</v>
      </c>
      <c r="C675" t="s">
        <v>0</v>
      </c>
      <c r="D675" t="s">
        <v>8250</v>
      </c>
      <c r="E675">
        <v>1344869</v>
      </c>
      <c r="F675" t="s">
        <v>8369</v>
      </c>
      <c r="G675" t="s">
        <v>8111</v>
      </c>
      <c r="H675" s="2">
        <v>0</v>
      </c>
      <c r="I675" s="2">
        <v>0</v>
      </c>
      <c r="J675" s="2">
        <v>199.22</v>
      </c>
      <c r="K675" s="2">
        <v>0</v>
      </c>
      <c r="L675" s="2">
        <v>0</v>
      </c>
      <c r="M675" s="2">
        <v>4183.72</v>
      </c>
      <c r="N675" s="2">
        <v>0</v>
      </c>
      <c r="O675" s="2">
        <v>543.8836</v>
      </c>
      <c r="P675" s="2">
        <v>4727.6036000000004</v>
      </c>
      <c r="Q675" t="s">
        <v>8039</v>
      </c>
      <c r="R675" t="s">
        <v>8236</v>
      </c>
      <c r="S675" s="2" t="s">
        <v>8039</v>
      </c>
      <c r="T675" s="2">
        <v>0</v>
      </c>
    </row>
    <row r="676" spans="1:20" hidden="1">
      <c r="A676" t="s">
        <v>8160</v>
      </c>
      <c r="B676" t="s">
        <v>8269</v>
      </c>
      <c r="C676" t="s">
        <v>7879</v>
      </c>
      <c r="D676" t="s">
        <v>0</v>
      </c>
      <c r="E676">
        <v>10963</v>
      </c>
      <c r="F676" t="s">
        <v>1514</v>
      </c>
      <c r="G676" t="s">
        <v>1515</v>
      </c>
      <c r="H676" s="2">
        <v>0</v>
      </c>
      <c r="I676" s="2">
        <v>0</v>
      </c>
      <c r="J676" s="2">
        <v>0</v>
      </c>
      <c r="K676" s="2">
        <v>490</v>
      </c>
      <c r="L676" s="2">
        <v>0</v>
      </c>
      <c r="M676" s="2">
        <v>0</v>
      </c>
      <c r="N676" s="2">
        <v>0</v>
      </c>
      <c r="O676" s="2">
        <v>63.7</v>
      </c>
      <c r="P676" s="2">
        <v>553.70000000000005</v>
      </c>
      <c r="Q676" t="s">
        <v>8039</v>
      </c>
      <c r="R676" t="s">
        <v>8236</v>
      </c>
      <c r="S676" s="2" t="s">
        <v>8253</v>
      </c>
      <c r="T676" s="2">
        <v>4.9000000000000004</v>
      </c>
    </row>
    <row r="677" spans="1:20" hidden="1">
      <c r="A677" t="s">
        <v>8160</v>
      </c>
      <c r="B677" t="s">
        <v>8269</v>
      </c>
      <c r="C677" t="s">
        <v>7879</v>
      </c>
      <c r="D677" t="s">
        <v>0</v>
      </c>
      <c r="E677">
        <v>15380245</v>
      </c>
      <c r="F677" t="s">
        <v>3340</v>
      </c>
      <c r="G677" t="s">
        <v>1630</v>
      </c>
      <c r="H677" s="2">
        <v>0</v>
      </c>
      <c r="I677" s="2">
        <v>0</v>
      </c>
      <c r="J677" s="2">
        <v>0</v>
      </c>
      <c r="K677" s="2">
        <v>1216.0899999999999</v>
      </c>
      <c r="L677" s="2">
        <v>0</v>
      </c>
      <c r="M677" s="2">
        <v>0</v>
      </c>
      <c r="N677" s="2">
        <v>0</v>
      </c>
      <c r="O677" s="2">
        <v>158.0917</v>
      </c>
      <c r="P677" s="2">
        <v>1374.1816999999999</v>
      </c>
      <c r="Q677" t="s">
        <v>8039</v>
      </c>
      <c r="R677" t="s">
        <v>8236</v>
      </c>
      <c r="S677" s="2" t="s">
        <v>8039</v>
      </c>
      <c r="T677" s="2">
        <v>0</v>
      </c>
    </row>
    <row r="678" spans="1:20" hidden="1">
      <c r="A678" t="s">
        <v>8160</v>
      </c>
      <c r="B678" t="s">
        <v>8269</v>
      </c>
      <c r="C678" t="s">
        <v>7879</v>
      </c>
      <c r="D678" t="s">
        <v>0</v>
      </c>
      <c r="E678">
        <v>66447</v>
      </c>
      <c r="F678" t="s">
        <v>1666</v>
      </c>
      <c r="G678" t="s">
        <v>1667</v>
      </c>
      <c r="H678" s="2">
        <v>4.5</v>
      </c>
      <c r="I678" s="2">
        <v>0</v>
      </c>
      <c r="J678" s="2">
        <v>0</v>
      </c>
      <c r="K678" s="2">
        <v>53.5</v>
      </c>
      <c r="L678" s="2">
        <v>0</v>
      </c>
      <c r="M678" s="2">
        <v>0</v>
      </c>
      <c r="N678" s="2">
        <v>0</v>
      </c>
      <c r="O678" s="2">
        <v>6.9550000000000001</v>
      </c>
      <c r="P678" s="2">
        <v>64.954999999999998</v>
      </c>
      <c r="Q678" t="s">
        <v>8039</v>
      </c>
      <c r="R678" t="s">
        <v>8236</v>
      </c>
      <c r="S678" s="2" t="s">
        <v>8039</v>
      </c>
      <c r="T678" s="2">
        <v>0</v>
      </c>
    </row>
    <row r="679" spans="1:20" hidden="1">
      <c r="A679" t="s">
        <v>8160</v>
      </c>
      <c r="B679" t="s">
        <v>8269</v>
      </c>
      <c r="C679" t="s">
        <v>7879</v>
      </c>
      <c r="D679" t="s">
        <v>0</v>
      </c>
      <c r="E679">
        <v>39</v>
      </c>
      <c r="F679" t="s">
        <v>7896</v>
      </c>
      <c r="G679" t="s">
        <v>7897</v>
      </c>
      <c r="H679" s="2">
        <v>0</v>
      </c>
      <c r="I679" s="2">
        <v>0</v>
      </c>
      <c r="J679" s="2">
        <v>0</v>
      </c>
      <c r="K679" s="2">
        <v>400</v>
      </c>
      <c r="L679" s="2">
        <v>0</v>
      </c>
      <c r="M679" s="2">
        <v>0</v>
      </c>
      <c r="N679" s="2">
        <v>0</v>
      </c>
      <c r="O679" s="2">
        <v>52</v>
      </c>
      <c r="P679" s="2">
        <v>452</v>
      </c>
      <c r="Q679" t="s">
        <v>8039</v>
      </c>
      <c r="R679" t="s">
        <v>8236</v>
      </c>
      <c r="S679" s="2" t="s">
        <v>8039</v>
      </c>
      <c r="T679" s="2">
        <v>0</v>
      </c>
    </row>
    <row r="680" spans="1:20" hidden="1">
      <c r="A680" t="s">
        <v>8160</v>
      </c>
      <c r="B680" t="s">
        <v>8333</v>
      </c>
      <c r="C680" t="s">
        <v>7879</v>
      </c>
      <c r="D680" t="s">
        <v>0</v>
      </c>
      <c r="E680">
        <v>5041874</v>
      </c>
      <c r="F680" t="s">
        <v>2398</v>
      </c>
      <c r="G680" t="s">
        <v>2399</v>
      </c>
      <c r="H680" s="2">
        <v>0</v>
      </c>
      <c r="I680" s="2">
        <v>0</v>
      </c>
      <c r="J680" s="2">
        <v>0</v>
      </c>
      <c r="K680" s="2">
        <v>829.46</v>
      </c>
      <c r="L680" s="2">
        <v>0</v>
      </c>
      <c r="M680" s="2">
        <v>0</v>
      </c>
      <c r="N680" s="2">
        <v>0</v>
      </c>
      <c r="O680" s="2">
        <v>107.82980000000001</v>
      </c>
      <c r="P680" s="2">
        <v>937.28980000000001</v>
      </c>
      <c r="Q680" t="s">
        <v>8039</v>
      </c>
      <c r="R680" t="s">
        <v>8236</v>
      </c>
      <c r="S680" s="2" t="s">
        <v>8039</v>
      </c>
      <c r="T680" s="2">
        <v>0</v>
      </c>
    </row>
    <row r="681" spans="1:20" hidden="1">
      <c r="A681" t="s">
        <v>8160</v>
      </c>
      <c r="B681" t="s">
        <v>8272</v>
      </c>
      <c r="C681" t="s">
        <v>7879</v>
      </c>
      <c r="D681" t="s">
        <v>0</v>
      </c>
      <c r="E681">
        <v>643798</v>
      </c>
      <c r="F681" t="s">
        <v>1496</v>
      </c>
      <c r="G681" t="s">
        <v>1497</v>
      </c>
      <c r="H681" s="2">
        <v>1.7599999999999998</v>
      </c>
      <c r="I681" s="2">
        <v>0</v>
      </c>
      <c r="J681" s="2">
        <v>0</v>
      </c>
      <c r="K681" s="2">
        <v>20.57</v>
      </c>
      <c r="L681" s="2">
        <v>0</v>
      </c>
      <c r="M681" s="2">
        <v>0</v>
      </c>
      <c r="N681" s="2">
        <v>0</v>
      </c>
      <c r="O681" s="2">
        <v>2.6741000000000001</v>
      </c>
      <c r="P681" s="2">
        <v>25.004099999999998</v>
      </c>
      <c r="Q681" t="s">
        <v>8039</v>
      </c>
      <c r="R681" t="s">
        <v>8236</v>
      </c>
      <c r="S681" s="2" t="s">
        <v>8039</v>
      </c>
      <c r="T681" s="2">
        <v>0</v>
      </c>
    </row>
    <row r="682" spans="1:20" hidden="1">
      <c r="A682" t="s">
        <v>8160</v>
      </c>
      <c r="B682" t="s">
        <v>8273</v>
      </c>
      <c r="C682" t="s">
        <v>7879</v>
      </c>
      <c r="D682" t="s">
        <v>0</v>
      </c>
      <c r="E682">
        <v>2055920</v>
      </c>
      <c r="F682" t="s">
        <v>1496</v>
      </c>
      <c r="G682" t="s">
        <v>1497</v>
      </c>
      <c r="H682" s="2">
        <v>1.45</v>
      </c>
      <c r="I682" s="2">
        <v>0</v>
      </c>
      <c r="J682" s="2">
        <v>0</v>
      </c>
      <c r="K682" s="2">
        <v>16.420000000000002</v>
      </c>
      <c r="L682" s="2">
        <v>0</v>
      </c>
      <c r="M682" s="2">
        <v>0</v>
      </c>
      <c r="N682" s="2">
        <v>0</v>
      </c>
      <c r="O682" s="2">
        <v>2.1346000000000003</v>
      </c>
      <c r="P682" s="2">
        <v>20.0046</v>
      </c>
      <c r="Q682" t="s">
        <v>8039</v>
      </c>
      <c r="R682" t="s">
        <v>8236</v>
      </c>
      <c r="S682" s="2" t="s">
        <v>8039</v>
      </c>
      <c r="T682" s="2">
        <v>0</v>
      </c>
    </row>
    <row r="683" spans="1:20" hidden="1">
      <c r="A683" t="s">
        <v>8160</v>
      </c>
      <c r="B683" t="s">
        <v>8298</v>
      </c>
      <c r="C683" t="s">
        <v>7879</v>
      </c>
      <c r="D683" t="s">
        <v>0</v>
      </c>
      <c r="E683">
        <v>346260</v>
      </c>
      <c r="F683" t="s">
        <v>1496</v>
      </c>
      <c r="G683" t="s">
        <v>1497</v>
      </c>
      <c r="H683" s="2">
        <v>2.9</v>
      </c>
      <c r="I683" s="2">
        <v>0</v>
      </c>
      <c r="J683" s="2">
        <v>0</v>
      </c>
      <c r="K683" s="2">
        <v>32.83</v>
      </c>
      <c r="L683" s="2">
        <v>0</v>
      </c>
      <c r="M683" s="2">
        <v>0</v>
      </c>
      <c r="N683" s="2">
        <v>0</v>
      </c>
      <c r="O683" s="2">
        <v>4.2679</v>
      </c>
      <c r="P683" s="2">
        <v>39.997899999999994</v>
      </c>
      <c r="Q683" t="s">
        <v>8039</v>
      </c>
      <c r="R683" t="s">
        <v>8236</v>
      </c>
      <c r="S683" s="2" t="s">
        <v>8039</v>
      </c>
      <c r="T683" s="2">
        <v>0</v>
      </c>
    </row>
    <row r="684" spans="1:20" hidden="1">
      <c r="A684" t="s">
        <v>8160</v>
      </c>
      <c r="B684" t="s">
        <v>8332</v>
      </c>
      <c r="C684" t="s">
        <v>7879</v>
      </c>
      <c r="D684" t="s">
        <v>0</v>
      </c>
      <c r="E684">
        <v>362</v>
      </c>
      <c r="F684" t="s">
        <v>8372</v>
      </c>
      <c r="G684" t="s">
        <v>8373</v>
      </c>
      <c r="H684" s="2">
        <v>0</v>
      </c>
      <c r="I684" s="2">
        <v>0</v>
      </c>
      <c r="J684" s="2">
        <v>0</v>
      </c>
      <c r="K684" s="2">
        <v>57.52</v>
      </c>
      <c r="L684" s="2">
        <v>0</v>
      </c>
      <c r="M684" s="2">
        <v>0</v>
      </c>
      <c r="N684" s="2">
        <v>0</v>
      </c>
      <c r="O684" s="2">
        <v>7.4776000000000007</v>
      </c>
      <c r="P684" s="2">
        <v>64.997600000000006</v>
      </c>
      <c r="Q684" t="s">
        <v>8039</v>
      </c>
      <c r="R684" t="s">
        <v>8236</v>
      </c>
      <c r="S684" s="2" t="s">
        <v>8039</v>
      </c>
      <c r="T684" s="2">
        <v>0</v>
      </c>
    </row>
    <row r="685" spans="1:20" hidden="1">
      <c r="A685" t="s">
        <v>8160</v>
      </c>
      <c r="B685" t="s">
        <v>8274</v>
      </c>
      <c r="C685" t="s">
        <v>7879</v>
      </c>
      <c r="D685" t="s">
        <v>0</v>
      </c>
      <c r="E685">
        <v>638466</v>
      </c>
      <c r="F685" t="s">
        <v>39</v>
      </c>
      <c r="G685" t="s">
        <v>1591</v>
      </c>
      <c r="H685" s="2">
        <v>2.54</v>
      </c>
      <c r="I685" s="2">
        <v>0</v>
      </c>
      <c r="J685" s="2">
        <v>0</v>
      </c>
      <c r="K685" s="2">
        <v>28.73</v>
      </c>
      <c r="L685" s="2">
        <v>0</v>
      </c>
      <c r="M685" s="2">
        <v>0</v>
      </c>
      <c r="N685" s="2">
        <v>0</v>
      </c>
      <c r="O685" s="2">
        <v>3.7349000000000001</v>
      </c>
      <c r="P685" s="2">
        <v>35.004899999999999</v>
      </c>
      <c r="Q685" t="s">
        <v>8039</v>
      </c>
      <c r="R685" t="s">
        <v>8236</v>
      </c>
      <c r="S685" s="2" t="s">
        <v>8039</v>
      </c>
      <c r="T685" s="2">
        <v>0</v>
      </c>
    </row>
    <row r="686" spans="1:20" hidden="1">
      <c r="A686" t="s">
        <v>8160</v>
      </c>
      <c r="B686" t="s">
        <v>8274</v>
      </c>
      <c r="C686" t="s">
        <v>7879</v>
      </c>
      <c r="D686" t="s">
        <v>0</v>
      </c>
      <c r="E686">
        <v>81609</v>
      </c>
      <c r="F686" t="s">
        <v>1627</v>
      </c>
      <c r="G686" t="s">
        <v>1628</v>
      </c>
      <c r="H686" s="2">
        <v>2.5299999999999998</v>
      </c>
      <c r="I686" s="2">
        <v>0</v>
      </c>
      <c r="J686" s="2">
        <v>0</v>
      </c>
      <c r="K686" s="2">
        <v>28.73</v>
      </c>
      <c r="L686" s="2">
        <v>0</v>
      </c>
      <c r="M686" s="2">
        <v>0</v>
      </c>
      <c r="N686" s="2">
        <v>0</v>
      </c>
      <c r="O686" s="2">
        <v>3.7349000000000001</v>
      </c>
      <c r="P686" s="2">
        <v>34.994900000000001</v>
      </c>
      <c r="Q686" t="s">
        <v>8039</v>
      </c>
      <c r="R686" t="s">
        <v>8236</v>
      </c>
      <c r="S686" s="2" t="s">
        <v>8039</v>
      </c>
      <c r="T686" s="2">
        <v>0</v>
      </c>
    </row>
    <row r="687" spans="1:20" hidden="1">
      <c r="A687" t="s">
        <v>8160</v>
      </c>
      <c r="B687" t="s">
        <v>8274</v>
      </c>
      <c r="C687" t="s">
        <v>7879</v>
      </c>
      <c r="D687" t="s">
        <v>0</v>
      </c>
      <c r="E687">
        <v>7949</v>
      </c>
      <c r="F687" t="s">
        <v>8370</v>
      </c>
      <c r="G687" t="s">
        <v>8371</v>
      </c>
      <c r="H687" s="2">
        <v>0</v>
      </c>
      <c r="I687" s="2">
        <v>0</v>
      </c>
      <c r="J687" s="2">
        <v>0</v>
      </c>
      <c r="K687" s="2">
        <v>103.62</v>
      </c>
      <c r="L687" s="2">
        <v>0</v>
      </c>
      <c r="M687" s="2">
        <v>0</v>
      </c>
      <c r="N687" s="2">
        <v>0</v>
      </c>
      <c r="O687" s="2">
        <v>13.470600000000001</v>
      </c>
      <c r="P687" s="2">
        <v>117.09060000000001</v>
      </c>
      <c r="Q687" t="s">
        <v>8039</v>
      </c>
      <c r="R687" t="s">
        <v>8236</v>
      </c>
      <c r="S687" s="2" t="s">
        <v>8039</v>
      </c>
      <c r="T687" s="2">
        <v>0</v>
      </c>
    </row>
    <row r="688" spans="1:20" hidden="1">
      <c r="A688" t="s">
        <v>8160</v>
      </c>
      <c r="B688" t="s">
        <v>8274</v>
      </c>
      <c r="C688" t="s">
        <v>0</v>
      </c>
      <c r="D688" t="s">
        <v>8250</v>
      </c>
      <c r="E688">
        <v>1101667</v>
      </c>
      <c r="F688" t="s">
        <v>8369</v>
      </c>
      <c r="G688" t="s">
        <v>8111</v>
      </c>
      <c r="H688" s="2">
        <v>0</v>
      </c>
      <c r="I688" s="2">
        <v>0</v>
      </c>
      <c r="J688" s="2">
        <v>18</v>
      </c>
      <c r="K688" s="2">
        <v>0</v>
      </c>
      <c r="L688" s="2">
        <v>0</v>
      </c>
      <c r="M688" s="2">
        <v>27546.240000000002</v>
      </c>
      <c r="N688" s="2">
        <v>0</v>
      </c>
      <c r="O688" s="2">
        <v>3581.0112000000004</v>
      </c>
      <c r="P688" s="2">
        <v>31145.251200000002</v>
      </c>
      <c r="Q688" t="s">
        <v>8039</v>
      </c>
      <c r="R688" t="s">
        <v>8236</v>
      </c>
      <c r="S688" s="2" t="s">
        <v>8039</v>
      </c>
      <c r="T688" s="2">
        <v>0</v>
      </c>
    </row>
    <row r="689" spans="1:20" hidden="1">
      <c r="A689" t="s">
        <v>8160</v>
      </c>
      <c r="B689" t="s">
        <v>8274</v>
      </c>
      <c r="C689" t="s">
        <v>1</v>
      </c>
      <c r="D689" t="s">
        <v>0</v>
      </c>
      <c r="E689">
        <v>469017</v>
      </c>
      <c r="F689" t="s">
        <v>1541</v>
      </c>
      <c r="G689" t="s">
        <v>1542</v>
      </c>
      <c r="H689" s="2">
        <v>4.5</v>
      </c>
      <c r="I689" s="2">
        <v>0</v>
      </c>
      <c r="J689" s="2">
        <v>0</v>
      </c>
      <c r="K689" s="2">
        <v>54.69</v>
      </c>
      <c r="L689" s="2">
        <v>0</v>
      </c>
      <c r="M689" s="2">
        <v>0</v>
      </c>
      <c r="N689" s="2">
        <v>0</v>
      </c>
      <c r="O689" s="2">
        <v>7.1097000000000001</v>
      </c>
      <c r="P689" s="2">
        <v>66.299700000000001</v>
      </c>
      <c r="Q689" t="s">
        <v>8039</v>
      </c>
      <c r="R689" t="s">
        <v>8236</v>
      </c>
      <c r="S689" s="2" t="s">
        <v>8039</v>
      </c>
      <c r="T689" s="2">
        <v>0</v>
      </c>
    </row>
    <row r="690" spans="1:20" hidden="1">
      <c r="A690" t="s">
        <v>8160</v>
      </c>
      <c r="B690" t="s">
        <v>8331</v>
      </c>
      <c r="C690" t="s">
        <v>1</v>
      </c>
      <c r="D690" t="s">
        <v>0</v>
      </c>
      <c r="E690">
        <v>29</v>
      </c>
      <c r="F690" t="s">
        <v>8367</v>
      </c>
      <c r="G690" t="s">
        <v>8368</v>
      </c>
      <c r="H690" s="2">
        <v>0</v>
      </c>
      <c r="I690" s="2">
        <v>0</v>
      </c>
      <c r="J690" s="2">
        <v>0</v>
      </c>
      <c r="K690" s="2">
        <v>6</v>
      </c>
      <c r="L690" s="2">
        <v>0</v>
      </c>
      <c r="M690" s="2">
        <v>0</v>
      </c>
      <c r="N690" s="2">
        <v>0</v>
      </c>
      <c r="O690" s="2">
        <v>0.78</v>
      </c>
      <c r="P690" s="2">
        <v>6.78</v>
      </c>
      <c r="Q690" t="s">
        <v>8039</v>
      </c>
      <c r="R690" t="s">
        <v>8236</v>
      </c>
      <c r="S690" s="2" t="s">
        <v>8039</v>
      </c>
      <c r="T690" s="2">
        <v>0</v>
      </c>
    </row>
    <row r="691" spans="1:20" hidden="1">
      <c r="A691" t="s">
        <v>8160</v>
      </c>
      <c r="B691" t="s">
        <v>8331</v>
      </c>
      <c r="C691" t="s">
        <v>1</v>
      </c>
      <c r="D691" t="s">
        <v>0</v>
      </c>
      <c r="E691">
        <v>1746564</v>
      </c>
      <c r="F691" t="s">
        <v>1489</v>
      </c>
      <c r="G691" t="s">
        <v>1490</v>
      </c>
      <c r="H691" s="2">
        <v>0</v>
      </c>
      <c r="I691" s="2">
        <v>0</v>
      </c>
      <c r="J691" s="2">
        <v>0</v>
      </c>
      <c r="K691" s="2">
        <v>763.58</v>
      </c>
      <c r="L691" s="2">
        <v>0</v>
      </c>
      <c r="M691" s="2">
        <v>0</v>
      </c>
      <c r="N691" s="2">
        <v>0</v>
      </c>
      <c r="O691" s="2">
        <v>99.265400000000014</v>
      </c>
      <c r="P691" s="2">
        <v>862.84540000000004</v>
      </c>
      <c r="Q691" t="s">
        <v>8039</v>
      </c>
      <c r="R691" t="s">
        <v>8236</v>
      </c>
      <c r="S691" s="2" t="s">
        <v>8039</v>
      </c>
      <c r="T691" s="2">
        <v>0</v>
      </c>
    </row>
    <row r="692" spans="1:20" hidden="1">
      <c r="A692" t="s">
        <v>8160</v>
      </c>
      <c r="B692" t="s">
        <v>8331</v>
      </c>
      <c r="C692" t="s">
        <v>1</v>
      </c>
      <c r="D692" t="s">
        <v>0</v>
      </c>
      <c r="E692">
        <v>1746563</v>
      </c>
      <c r="F692" t="s">
        <v>1489</v>
      </c>
      <c r="G692" t="s">
        <v>1490</v>
      </c>
      <c r="H692" s="2">
        <v>0</v>
      </c>
      <c r="I692" s="2">
        <v>0</v>
      </c>
      <c r="J692" s="2">
        <v>0</v>
      </c>
      <c r="K692" s="2">
        <v>794.15</v>
      </c>
      <c r="L692" s="2">
        <v>0</v>
      </c>
      <c r="M692" s="2">
        <v>0</v>
      </c>
      <c r="N692" s="2">
        <v>0</v>
      </c>
      <c r="O692" s="2">
        <v>103.23950000000001</v>
      </c>
      <c r="P692" s="2">
        <v>897.3895</v>
      </c>
      <c r="Q692" t="s">
        <v>8039</v>
      </c>
      <c r="R692" t="s">
        <v>8236</v>
      </c>
      <c r="S692" s="2" t="s">
        <v>8039</v>
      </c>
      <c r="T692" s="2">
        <v>0</v>
      </c>
    </row>
    <row r="693" spans="1:20" hidden="1">
      <c r="A693" t="s">
        <v>8160</v>
      </c>
      <c r="B693" t="s">
        <v>8331</v>
      </c>
      <c r="C693" t="s">
        <v>1</v>
      </c>
      <c r="D693" t="s">
        <v>0</v>
      </c>
      <c r="E693">
        <v>1746562</v>
      </c>
      <c r="F693" t="s">
        <v>1489</v>
      </c>
      <c r="G693" t="s">
        <v>1490</v>
      </c>
      <c r="H693" s="2">
        <v>0</v>
      </c>
      <c r="I693" s="2">
        <v>0</v>
      </c>
      <c r="J693" s="2">
        <v>0</v>
      </c>
      <c r="K693" s="2">
        <v>727.97</v>
      </c>
      <c r="L693" s="2">
        <v>0</v>
      </c>
      <c r="M693" s="2">
        <v>0</v>
      </c>
      <c r="N693" s="2">
        <v>0</v>
      </c>
      <c r="O693" s="2">
        <v>94.636100000000013</v>
      </c>
      <c r="P693" s="2">
        <v>822.60610000000008</v>
      </c>
      <c r="Q693" t="s">
        <v>8039</v>
      </c>
      <c r="R693" t="s">
        <v>8236</v>
      </c>
      <c r="S693" s="2" t="s">
        <v>8039</v>
      </c>
      <c r="T693" s="2">
        <v>0</v>
      </c>
    </row>
    <row r="694" spans="1:20" hidden="1">
      <c r="A694" t="s">
        <v>8160</v>
      </c>
      <c r="B694" t="s">
        <v>8331</v>
      </c>
      <c r="C694" t="s">
        <v>1</v>
      </c>
      <c r="D694" t="s">
        <v>0</v>
      </c>
      <c r="E694">
        <v>54113</v>
      </c>
      <c r="F694" t="s">
        <v>1481</v>
      </c>
      <c r="G694" t="s">
        <v>1482</v>
      </c>
      <c r="H694" s="2">
        <v>0</v>
      </c>
      <c r="I694" s="2">
        <v>0</v>
      </c>
      <c r="J694" s="2">
        <v>0</v>
      </c>
      <c r="K694" s="2">
        <v>23.72</v>
      </c>
      <c r="L694" s="2">
        <v>0</v>
      </c>
      <c r="M694" s="2">
        <v>0</v>
      </c>
      <c r="N694" s="2">
        <v>0</v>
      </c>
      <c r="O694" s="2">
        <v>3.0836000000000001</v>
      </c>
      <c r="P694" s="2">
        <v>26.803599999999999</v>
      </c>
      <c r="Q694" t="s">
        <v>8039</v>
      </c>
      <c r="R694" t="s">
        <v>8236</v>
      </c>
      <c r="S694" s="2" t="s">
        <v>8039</v>
      </c>
      <c r="T694" s="2">
        <v>0</v>
      </c>
    </row>
    <row r="695" spans="1:20" hidden="1">
      <c r="A695" t="s">
        <v>8160</v>
      </c>
      <c r="B695" t="s">
        <v>8304</v>
      </c>
      <c r="C695" t="s">
        <v>1</v>
      </c>
      <c r="D695" t="s">
        <v>0</v>
      </c>
      <c r="E695">
        <v>1202796</v>
      </c>
      <c r="F695" t="s">
        <v>1526</v>
      </c>
      <c r="G695" t="s">
        <v>1527</v>
      </c>
      <c r="H695" s="2">
        <v>4.5</v>
      </c>
      <c r="I695" s="2">
        <v>0</v>
      </c>
      <c r="J695" s="2">
        <v>0</v>
      </c>
      <c r="K695" s="2">
        <v>51.5</v>
      </c>
      <c r="L695" s="2">
        <v>0</v>
      </c>
      <c r="M695" s="2">
        <v>0</v>
      </c>
      <c r="N695" s="2">
        <v>0</v>
      </c>
      <c r="O695" s="2">
        <v>6.6950000000000003</v>
      </c>
      <c r="P695" s="2">
        <v>62.695</v>
      </c>
      <c r="Q695" t="s">
        <v>8039</v>
      </c>
      <c r="R695" t="s">
        <v>8236</v>
      </c>
      <c r="S695" s="2" t="s">
        <v>8039</v>
      </c>
      <c r="T695" s="2">
        <v>0</v>
      </c>
    </row>
    <row r="696" spans="1:20" hidden="1">
      <c r="A696" t="s">
        <v>8160</v>
      </c>
      <c r="B696" t="s">
        <v>8304</v>
      </c>
      <c r="C696" t="s">
        <v>1</v>
      </c>
      <c r="D696" t="s">
        <v>0</v>
      </c>
      <c r="E696">
        <v>260191</v>
      </c>
      <c r="F696" t="s">
        <v>1584</v>
      </c>
      <c r="G696" t="s">
        <v>1585</v>
      </c>
      <c r="H696" s="2">
        <v>0</v>
      </c>
      <c r="I696" s="2">
        <v>0</v>
      </c>
      <c r="J696" s="2">
        <v>0</v>
      </c>
      <c r="K696" s="2">
        <v>168.59</v>
      </c>
      <c r="L696" s="2">
        <v>0</v>
      </c>
      <c r="M696" s="2">
        <v>0</v>
      </c>
      <c r="N696" s="2">
        <v>0</v>
      </c>
      <c r="O696" s="2">
        <v>21.916700000000002</v>
      </c>
      <c r="P696" s="2">
        <v>190.5067</v>
      </c>
      <c r="Q696" t="s">
        <v>8039</v>
      </c>
      <c r="R696" t="s">
        <v>8236</v>
      </c>
      <c r="S696" s="2" t="s">
        <v>8253</v>
      </c>
      <c r="T696" s="2">
        <v>1.69</v>
      </c>
    </row>
    <row r="697" spans="1:20" hidden="1">
      <c r="A697" t="s">
        <v>8160</v>
      </c>
      <c r="B697" t="s">
        <v>8308</v>
      </c>
      <c r="C697" t="s">
        <v>1</v>
      </c>
      <c r="D697" t="s">
        <v>0</v>
      </c>
      <c r="E697">
        <v>2050571</v>
      </c>
      <c r="F697" t="s">
        <v>1496</v>
      </c>
      <c r="G697" t="s">
        <v>1497</v>
      </c>
      <c r="H697" s="2">
        <v>1.51</v>
      </c>
      <c r="I697" s="2">
        <v>0</v>
      </c>
      <c r="J697" s="2">
        <v>0</v>
      </c>
      <c r="K697" s="2">
        <v>16.36</v>
      </c>
      <c r="L697" s="2">
        <v>0</v>
      </c>
      <c r="M697" s="2">
        <v>0</v>
      </c>
      <c r="N697" s="2">
        <v>0</v>
      </c>
      <c r="O697" s="2">
        <v>2.1267999999999998</v>
      </c>
      <c r="P697" s="2">
        <v>19.9968</v>
      </c>
      <c r="Q697" t="s">
        <v>8039</v>
      </c>
      <c r="R697" t="s">
        <v>8236</v>
      </c>
      <c r="S697" s="2" t="s">
        <v>8039</v>
      </c>
      <c r="T697" s="2">
        <v>0</v>
      </c>
    </row>
    <row r="698" spans="1:20" hidden="1">
      <c r="A698" t="s">
        <v>8160</v>
      </c>
      <c r="B698" t="s">
        <v>8308</v>
      </c>
      <c r="C698" t="s">
        <v>1</v>
      </c>
      <c r="D698" t="s">
        <v>0</v>
      </c>
      <c r="E698">
        <v>8197</v>
      </c>
      <c r="F698" t="s">
        <v>1196</v>
      </c>
      <c r="G698" t="s">
        <v>1197</v>
      </c>
      <c r="H698" s="2">
        <v>0</v>
      </c>
      <c r="I698" s="2">
        <v>0</v>
      </c>
      <c r="J698" s="2">
        <v>0</v>
      </c>
      <c r="K698" s="2">
        <v>3200</v>
      </c>
      <c r="L698" s="2">
        <v>0</v>
      </c>
      <c r="M698" s="2">
        <v>0</v>
      </c>
      <c r="N698" s="2">
        <v>0</v>
      </c>
      <c r="O698" s="2">
        <v>416</v>
      </c>
      <c r="P698" s="2">
        <v>3616</v>
      </c>
      <c r="Q698"/>
      <c r="R698" t="s">
        <v>8236</v>
      </c>
      <c r="S698" s="2" t="s">
        <v>8227</v>
      </c>
      <c r="T698" s="2">
        <v>32</v>
      </c>
    </row>
    <row r="699" spans="1:20" hidden="1">
      <c r="A699" t="s">
        <v>8160</v>
      </c>
      <c r="B699" t="s">
        <v>8313</v>
      </c>
      <c r="C699" t="s">
        <v>1</v>
      </c>
      <c r="D699" t="s">
        <v>0</v>
      </c>
      <c r="E699">
        <v>2770</v>
      </c>
      <c r="F699" t="s">
        <v>1666</v>
      </c>
      <c r="G699" t="s">
        <v>1667</v>
      </c>
      <c r="H699" s="2">
        <v>2.8899999999999997</v>
      </c>
      <c r="I699" s="2">
        <v>0</v>
      </c>
      <c r="J699" s="2">
        <v>0</v>
      </c>
      <c r="K699" s="2">
        <v>32.840000000000003</v>
      </c>
      <c r="L699" s="2">
        <v>0</v>
      </c>
      <c r="M699" s="2">
        <v>0</v>
      </c>
      <c r="N699" s="2">
        <v>0</v>
      </c>
      <c r="O699" s="2">
        <v>4.2692000000000005</v>
      </c>
      <c r="P699" s="2">
        <v>39.999200000000002</v>
      </c>
      <c r="Q699" t="s">
        <v>8039</v>
      </c>
      <c r="R699" t="s">
        <v>8236</v>
      </c>
      <c r="S699" s="2" t="s">
        <v>8039</v>
      </c>
      <c r="T699" s="2">
        <v>0</v>
      </c>
    </row>
    <row r="700" spans="1:20" hidden="1">
      <c r="A700" t="s">
        <v>8160</v>
      </c>
      <c r="B700" t="s">
        <v>8313</v>
      </c>
      <c r="C700" t="s">
        <v>1</v>
      </c>
      <c r="D700" t="s">
        <v>0</v>
      </c>
      <c r="E700">
        <v>1767</v>
      </c>
      <c r="F700" t="s">
        <v>8363</v>
      </c>
      <c r="G700" t="s">
        <v>8364</v>
      </c>
      <c r="H700" s="2">
        <v>0</v>
      </c>
      <c r="I700" s="2">
        <v>0</v>
      </c>
      <c r="J700" s="2">
        <v>0</v>
      </c>
      <c r="K700" s="2">
        <v>205</v>
      </c>
      <c r="L700" s="2">
        <v>0</v>
      </c>
      <c r="M700" s="2">
        <v>0</v>
      </c>
      <c r="N700" s="2">
        <v>0</v>
      </c>
      <c r="O700" s="2">
        <v>26.650000000000002</v>
      </c>
      <c r="P700" s="2">
        <v>231.65</v>
      </c>
      <c r="Q700" t="s">
        <v>8039</v>
      </c>
      <c r="R700" t="s">
        <v>8236</v>
      </c>
      <c r="S700" s="2" t="s">
        <v>8039</v>
      </c>
      <c r="T700" s="2">
        <v>0</v>
      </c>
    </row>
    <row r="701" spans="1:20" hidden="1">
      <c r="A701" t="s">
        <v>8160</v>
      </c>
      <c r="B701" t="s">
        <v>8313</v>
      </c>
      <c r="C701" t="s">
        <v>1</v>
      </c>
      <c r="D701" t="s">
        <v>0</v>
      </c>
      <c r="E701">
        <v>37</v>
      </c>
      <c r="F701" t="s">
        <v>7896</v>
      </c>
      <c r="G701" t="s">
        <v>7897</v>
      </c>
      <c r="H701" s="2">
        <v>0</v>
      </c>
      <c r="I701" s="2">
        <v>0</v>
      </c>
      <c r="J701" s="2">
        <v>0</v>
      </c>
      <c r="K701" s="2">
        <v>312</v>
      </c>
      <c r="L701" s="2">
        <v>0</v>
      </c>
      <c r="M701" s="2">
        <v>0</v>
      </c>
      <c r="N701" s="2">
        <v>0</v>
      </c>
      <c r="O701" s="2">
        <v>40.56</v>
      </c>
      <c r="P701" s="2">
        <v>352.56</v>
      </c>
      <c r="Q701" t="s">
        <v>8039</v>
      </c>
      <c r="R701" t="s">
        <v>8236</v>
      </c>
      <c r="S701" s="2" t="s">
        <v>8039</v>
      </c>
      <c r="T701" s="2">
        <v>0</v>
      </c>
    </row>
    <row r="702" spans="1:20" hidden="1">
      <c r="A702" t="s">
        <v>8160</v>
      </c>
      <c r="B702" t="s">
        <v>8362</v>
      </c>
      <c r="C702" t="s">
        <v>1</v>
      </c>
      <c r="D702" t="s">
        <v>0</v>
      </c>
      <c r="E702">
        <v>12148</v>
      </c>
      <c r="F702" t="s">
        <v>1531</v>
      </c>
      <c r="G702" t="s">
        <v>1532</v>
      </c>
      <c r="H702" s="2">
        <v>0</v>
      </c>
      <c r="I702" s="2">
        <v>0</v>
      </c>
      <c r="J702" s="2">
        <v>0</v>
      </c>
      <c r="K702" s="2">
        <v>49.42</v>
      </c>
      <c r="L702" s="2">
        <v>0</v>
      </c>
      <c r="M702" s="2">
        <v>0</v>
      </c>
      <c r="N702" s="2">
        <v>0</v>
      </c>
      <c r="O702" s="2">
        <v>6.4246000000000008</v>
      </c>
      <c r="P702" s="2">
        <v>55.8446</v>
      </c>
      <c r="Q702" t="s">
        <v>8039</v>
      </c>
      <c r="R702" t="s">
        <v>8236</v>
      </c>
      <c r="S702" s="2" t="s">
        <v>8039</v>
      </c>
      <c r="T702" s="2">
        <v>0</v>
      </c>
    </row>
    <row r="703" spans="1:20" hidden="1">
      <c r="A703" t="s">
        <v>8160</v>
      </c>
      <c r="B703" t="s">
        <v>8276</v>
      </c>
      <c r="C703" t="s">
        <v>1</v>
      </c>
      <c r="D703" t="s">
        <v>0</v>
      </c>
      <c r="E703">
        <v>17930</v>
      </c>
      <c r="F703" t="s">
        <v>1649</v>
      </c>
      <c r="G703" t="s">
        <v>1650</v>
      </c>
      <c r="H703" s="2">
        <v>1.45</v>
      </c>
      <c r="I703" s="2">
        <v>0</v>
      </c>
      <c r="J703" s="2">
        <v>0</v>
      </c>
      <c r="K703" s="2">
        <v>16.420000000000002</v>
      </c>
      <c r="L703" s="2">
        <v>0</v>
      </c>
      <c r="M703" s="2">
        <v>0</v>
      </c>
      <c r="N703" s="2">
        <v>0</v>
      </c>
      <c r="O703" s="2">
        <v>2.1346000000000003</v>
      </c>
      <c r="P703" s="2">
        <v>20.0046</v>
      </c>
      <c r="Q703" t="s">
        <v>8039</v>
      </c>
      <c r="R703" t="s">
        <v>8236</v>
      </c>
      <c r="S703" s="2" t="s">
        <v>8039</v>
      </c>
      <c r="T703" s="2">
        <v>0</v>
      </c>
    </row>
    <row r="704" spans="1:20" hidden="1">
      <c r="A704" t="s">
        <v>8160</v>
      </c>
      <c r="B704" t="s">
        <v>8276</v>
      </c>
      <c r="C704" t="s">
        <v>1</v>
      </c>
      <c r="D704" t="s">
        <v>0</v>
      </c>
      <c r="E704">
        <v>2047760</v>
      </c>
      <c r="F704" t="s">
        <v>1496</v>
      </c>
      <c r="G704" t="s">
        <v>1497</v>
      </c>
      <c r="H704" s="2">
        <v>1.51</v>
      </c>
      <c r="I704" s="2">
        <v>0</v>
      </c>
      <c r="J704" s="2">
        <v>0</v>
      </c>
      <c r="K704" s="2">
        <v>16.36</v>
      </c>
      <c r="L704" s="2">
        <v>0</v>
      </c>
      <c r="M704" s="2">
        <v>0</v>
      </c>
      <c r="N704" s="2">
        <v>0</v>
      </c>
      <c r="O704" s="2">
        <v>2.1267999999999998</v>
      </c>
      <c r="P704" s="2">
        <v>19.9968</v>
      </c>
      <c r="Q704" t="s">
        <v>8039</v>
      </c>
      <c r="R704" t="s">
        <v>8236</v>
      </c>
      <c r="S704" s="2" t="s">
        <v>8039</v>
      </c>
      <c r="T704" s="2">
        <v>0</v>
      </c>
    </row>
    <row r="705" spans="1:20" hidden="1">
      <c r="A705" t="s">
        <v>8160</v>
      </c>
      <c r="B705" t="s">
        <v>8276</v>
      </c>
      <c r="C705" t="s">
        <v>1</v>
      </c>
      <c r="D705" t="s">
        <v>0</v>
      </c>
      <c r="E705">
        <v>27</v>
      </c>
      <c r="F705" t="s">
        <v>1738</v>
      </c>
      <c r="G705" t="s">
        <v>1739</v>
      </c>
      <c r="H705" s="2">
        <v>0</v>
      </c>
      <c r="I705" s="2">
        <v>0</v>
      </c>
      <c r="J705" s="2">
        <v>0</v>
      </c>
      <c r="K705" s="2">
        <v>8</v>
      </c>
      <c r="L705" s="2">
        <v>0</v>
      </c>
      <c r="M705" s="2">
        <v>0</v>
      </c>
      <c r="N705" s="2">
        <v>0</v>
      </c>
      <c r="O705" s="2">
        <v>1.04</v>
      </c>
      <c r="P705" s="2">
        <v>9.0399999999999991</v>
      </c>
      <c r="Q705" t="s">
        <v>8039</v>
      </c>
      <c r="R705" t="s">
        <v>8236</v>
      </c>
      <c r="S705" s="2" t="s">
        <v>8039</v>
      </c>
      <c r="T705" s="2">
        <v>0</v>
      </c>
    </row>
    <row r="706" spans="1:20" hidden="1">
      <c r="A706" t="s">
        <v>8160</v>
      </c>
      <c r="B706" t="s">
        <v>8316</v>
      </c>
      <c r="C706" t="s">
        <v>1</v>
      </c>
      <c r="D706" t="s">
        <v>0</v>
      </c>
      <c r="E706">
        <v>1294</v>
      </c>
      <c r="F706" t="s">
        <v>7898</v>
      </c>
      <c r="G706" t="s">
        <v>7899</v>
      </c>
      <c r="H706" s="2">
        <v>0</v>
      </c>
      <c r="I706" s="2">
        <v>0</v>
      </c>
      <c r="J706" s="2">
        <v>0</v>
      </c>
      <c r="K706" s="2">
        <v>40.270000000000003</v>
      </c>
      <c r="L706" s="2">
        <v>0</v>
      </c>
      <c r="M706" s="2">
        <v>0</v>
      </c>
      <c r="N706" s="2">
        <v>0</v>
      </c>
      <c r="O706" s="2">
        <v>5.235100000000001</v>
      </c>
      <c r="P706" s="2">
        <v>45.505100000000006</v>
      </c>
      <c r="Q706" t="s">
        <v>8039</v>
      </c>
      <c r="R706" t="s">
        <v>8236</v>
      </c>
      <c r="S706" s="2" t="s">
        <v>8039</v>
      </c>
      <c r="T706" s="2">
        <v>0</v>
      </c>
    </row>
    <row r="707" spans="1:20" hidden="1">
      <c r="A707" t="s">
        <v>8160</v>
      </c>
      <c r="B707" t="s">
        <v>8277</v>
      </c>
      <c r="C707" t="s">
        <v>1</v>
      </c>
      <c r="D707" t="s">
        <v>0</v>
      </c>
      <c r="E707">
        <v>6545</v>
      </c>
      <c r="F707" t="s">
        <v>1517</v>
      </c>
      <c r="G707" t="s">
        <v>1518</v>
      </c>
      <c r="H707" s="2">
        <v>3.37</v>
      </c>
      <c r="I707" s="2">
        <v>0</v>
      </c>
      <c r="J707" s="2">
        <v>0</v>
      </c>
      <c r="K707" s="2">
        <v>33.299999999999997</v>
      </c>
      <c r="L707" s="2">
        <v>0</v>
      </c>
      <c r="M707" s="2">
        <v>0</v>
      </c>
      <c r="N707" s="2">
        <v>0</v>
      </c>
      <c r="O707" s="2">
        <v>4.3289999999999997</v>
      </c>
      <c r="P707" s="2">
        <v>40.998999999999995</v>
      </c>
      <c r="Q707" t="s">
        <v>8039</v>
      </c>
      <c r="R707" t="s">
        <v>8236</v>
      </c>
      <c r="S707" s="2" t="s">
        <v>8039</v>
      </c>
      <c r="T707" s="2">
        <v>0</v>
      </c>
    </row>
    <row r="708" spans="1:20" hidden="1">
      <c r="A708" t="s">
        <v>8160</v>
      </c>
      <c r="B708" t="s">
        <v>8277</v>
      </c>
      <c r="C708" t="s">
        <v>1</v>
      </c>
      <c r="D708" t="s">
        <v>0</v>
      </c>
      <c r="E708">
        <v>17547</v>
      </c>
      <c r="F708" t="s">
        <v>1649</v>
      </c>
      <c r="G708" t="s">
        <v>1650</v>
      </c>
      <c r="H708" s="2">
        <v>2.68</v>
      </c>
      <c r="I708" s="2">
        <v>0</v>
      </c>
      <c r="J708" s="2">
        <v>0</v>
      </c>
      <c r="K708" s="2">
        <v>30.38</v>
      </c>
      <c r="L708" s="2">
        <v>0</v>
      </c>
      <c r="M708" s="2">
        <v>0</v>
      </c>
      <c r="N708" s="2">
        <v>0</v>
      </c>
      <c r="O708" s="2">
        <v>3.9493999999999998</v>
      </c>
      <c r="P708" s="2">
        <v>37.009399999999999</v>
      </c>
      <c r="Q708" t="s">
        <v>8039</v>
      </c>
      <c r="R708" t="s">
        <v>8236</v>
      </c>
      <c r="S708" s="2" t="s">
        <v>8039</v>
      </c>
      <c r="T708" s="2">
        <v>0</v>
      </c>
    </row>
    <row r="709" spans="1:20" hidden="1">
      <c r="A709" t="s">
        <v>8160</v>
      </c>
      <c r="B709" t="s">
        <v>8277</v>
      </c>
      <c r="C709" t="s">
        <v>1</v>
      </c>
      <c r="D709" t="s">
        <v>0</v>
      </c>
      <c r="E709">
        <v>256</v>
      </c>
      <c r="F709" t="s">
        <v>1522</v>
      </c>
      <c r="G709" t="s">
        <v>1523</v>
      </c>
      <c r="H709" s="2">
        <v>0</v>
      </c>
      <c r="I709" s="2">
        <v>0</v>
      </c>
      <c r="J709" s="2">
        <v>0</v>
      </c>
      <c r="K709" s="2">
        <v>199.25</v>
      </c>
      <c r="L709" s="2">
        <v>0</v>
      </c>
      <c r="M709" s="2">
        <v>0</v>
      </c>
      <c r="N709" s="2">
        <v>0</v>
      </c>
      <c r="O709" s="2">
        <v>25.9025</v>
      </c>
      <c r="P709" s="2">
        <v>225.1525</v>
      </c>
      <c r="Q709" t="s">
        <v>8039</v>
      </c>
      <c r="R709" t="s">
        <v>8236</v>
      </c>
      <c r="S709" s="2" t="s">
        <v>8039</v>
      </c>
      <c r="T709" s="2">
        <v>0</v>
      </c>
    </row>
    <row r="710" spans="1:20" hidden="1">
      <c r="A710" t="s">
        <v>8160</v>
      </c>
      <c r="B710" t="s">
        <v>8277</v>
      </c>
      <c r="C710" t="s">
        <v>1</v>
      </c>
      <c r="D710" t="s">
        <v>0</v>
      </c>
      <c r="E710">
        <v>256</v>
      </c>
      <c r="F710" t="s">
        <v>1522</v>
      </c>
      <c r="G710" t="s">
        <v>1523</v>
      </c>
      <c r="H710" s="2">
        <v>0</v>
      </c>
      <c r="I710" s="2">
        <v>0</v>
      </c>
      <c r="J710" s="2">
        <v>0</v>
      </c>
      <c r="K710" s="2">
        <v>40.32</v>
      </c>
      <c r="L710" s="2">
        <v>0</v>
      </c>
      <c r="M710" s="2">
        <v>0</v>
      </c>
      <c r="N710" s="2">
        <v>0</v>
      </c>
      <c r="O710" s="2">
        <v>5.2416</v>
      </c>
      <c r="P710" s="2">
        <v>45.561599999999999</v>
      </c>
      <c r="Q710" t="s">
        <v>8039</v>
      </c>
      <c r="R710" t="s">
        <v>8236</v>
      </c>
      <c r="S710" s="2" t="s">
        <v>8039</v>
      </c>
      <c r="T710" s="2">
        <v>0</v>
      </c>
    </row>
    <row r="711" spans="1:20" hidden="1">
      <c r="A711" t="s">
        <v>8160</v>
      </c>
      <c r="B711" t="s">
        <v>8279</v>
      </c>
      <c r="C711" t="s">
        <v>1</v>
      </c>
      <c r="D711" t="s">
        <v>0</v>
      </c>
      <c r="E711">
        <v>8098</v>
      </c>
      <c r="F711" t="s">
        <v>1196</v>
      </c>
      <c r="G711" t="s">
        <v>1197</v>
      </c>
      <c r="H711" s="2">
        <v>0</v>
      </c>
      <c r="I711" s="2">
        <v>0</v>
      </c>
      <c r="J711" s="2">
        <v>0</v>
      </c>
      <c r="K711" s="2">
        <v>735</v>
      </c>
      <c r="L711" s="2">
        <v>0</v>
      </c>
      <c r="M711" s="2">
        <v>0</v>
      </c>
      <c r="N711" s="2">
        <v>0</v>
      </c>
      <c r="O711" s="2">
        <v>95.55</v>
      </c>
      <c r="P711" s="2">
        <v>830.55</v>
      </c>
      <c r="Q711"/>
      <c r="R711" t="s">
        <v>8236</v>
      </c>
      <c r="S711" s="2" t="s">
        <v>8227</v>
      </c>
      <c r="T711" s="2">
        <v>7.35</v>
      </c>
    </row>
    <row r="712" spans="1:20" hidden="1">
      <c r="A712" t="s">
        <v>8160</v>
      </c>
      <c r="B712" t="s">
        <v>8279</v>
      </c>
      <c r="C712" t="s">
        <v>1</v>
      </c>
      <c r="D712" t="s">
        <v>0</v>
      </c>
      <c r="E712">
        <v>8097</v>
      </c>
      <c r="F712" t="s">
        <v>1196</v>
      </c>
      <c r="G712" t="s">
        <v>1197</v>
      </c>
      <c r="H712" s="2">
        <v>0</v>
      </c>
      <c r="I712" s="2">
        <v>0</v>
      </c>
      <c r="J712" s="2">
        <v>0</v>
      </c>
      <c r="K712" s="2">
        <v>770</v>
      </c>
      <c r="L712" s="2">
        <v>0</v>
      </c>
      <c r="M712" s="2">
        <v>0</v>
      </c>
      <c r="N712" s="2">
        <v>0</v>
      </c>
      <c r="O712" s="2">
        <v>100.10000000000001</v>
      </c>
      <c r="P712" s="2">
        <v>870.1</v>
      </c>
      <c r="Q712"/>
      <c r="R712" t="s">
        <v>8236</v>
      </c>
      <c r="S712" s="2" t="s">
        <v>8227</v>
      </c>
      <c r="T712" s="2">
        <v>7.7</v>
      </c>
    </row>
    <row r="713" spans="1:20" hidden="1">
      <c r="A713" t="s">
        <v>8160</v>
      </c>
      <c r="B713" t="s">
        <v>8279</v>
      </c>
      <c r="C713" t="s">
        <v>1</v>
      </c>
      <c r="D713" t="s">
        <v>0</v>
      </c>
      <c r="E713">
        <v>8091</v>
      </c>
      <c r="F713" t="s">
        <v>1196</v>
      </c>
      <c r="G713" t="s">
        <v>1197</v>
      </c>
      <c r="H713" s="2">
        <v>0</v>
      </c>
      <c r="I713" s="2">
        <v>0</v>
      </c>
      <c r="J713" s="2">
        <v>0</v>
      </c>
      <c r="K713" s="2">
        <v>315</v>
      </c>
      <c r="L713" s="2">
        <v>0</v>
      </c>
      <c r="M713" s="2">
        <v>0</v>
      </c>
      <c r="N713" s="2">
        <v>0</v>
      </c>
      <c r="O713" s="2">
        <v>40.950000000000003</v>
      </c>
      <c r="P713" s="2">
        <v>355.95</v>
      </c>
      <c r="Q713"/>
      <c r="R713" t="s">
        <v>8236</v>
      </c>
      <c r="S713" s="2" t="s">
        <v>8227</v>
      </c>
      <c r="T713" s="2">
        <v>3.15</v>
      </c>
    </row>
    <row r="714" spans="1:20" hidden="1">
      <c r="A714" t="s">
        <v>8160</v>
      </c>
      <c r="B714" t="s">
        <v>8278</v>
      </c>
      <c r="C714" t="s">
        <v>1</v>
      </c>
      <c r="D714" t="s">
        <v>0</v>
      </c>
      <c r="E714">
        <v>1238</v>
      </c>
      <c r="F714" t="s">
        <v>8360</v>
      </c>
      <c r="G714" t="s">
        <v>8361</v>
      </c>
      <c r="H714" s="2">
        <v>0</v>
      </c>
      <c r="I714" s="2">
        <v>0</v>
      </c>
      <c r="J714" s="2">
        <v>0</v>
      </c>
      <c r="K714" s="2">
        <v>331.81</v>
      </c>
      <c r="L714" s="2">
        <v>0</v>
      </c>
      <c r="M714" s="2">
        <v>0</v>
      </c>
      <c r="N714" s="2">
        <v>0</v>
      </c>
      <c r="O714" s="2">
        <v>43.135300000000001</v>
      </c>
      <c r="P714" s="2">
        <v>374.94529999999997</v>
      </c>
      <c r="Q714" t="s">
        <v>8039</v>
      </c>
      <c r="R714" t="s">
        <v>8236</v>
      </c>
      <c r="S714" s="2" t="s">
        <v>8039</v>
      </c>
      <c r="T714" s="2">
        <v>0</v>
      </c>
    </row>
    <row r="715" spans="1:20" hidden="1">
      <c r="A715" t="s">
        <v>8160</v>
      </c>
      <c r="B715" t="s">
        <v>8278</v>
      </c>
      <c r="C715" t="s">
        <v>1</v>
      </c>
      <c r="D715" t="s">
        <v>0</v>
      </c>
      <c r="E715">
        <v>78883</v>
      </c>
      <c r="F715" t="s">
        <v>1627</v>
      </c>
      <c r="G715" t="s">
        <v>1628</v>
      </c>
      <c r="H715" s="2">
        <v>2.31</v>
      </c>
      <c r="I715" s="2">
        <v>0</v>
      </c>
      <c r="J715" s="2">
        <v>0</v>
      </c>
      <c r="K715" s="2">
        <v>24.5</v>
      </c>
      <c r="L715" s="2">
        <v>0</v>
      </c>
      <c r="M715" s="2">
        <v>0</v>
      </c>
      <c r="N715" s="2">
        <v>0</v>
      </c>
      <c r="O715" s="2">
        <v>3.1850000000000001</v>
      </c>
      <c r="P715" s="2">
        <v>29.994999999999997</v>
      </c>
      <c r="Q715" t="s">
        <v>8039</v>
      </c>
      <c r="R715" t="s">
        <v>8236</v>
      </c>
      <c r="S715" s="2" t="s">
        <v>8039</v>
      </c>
      <c r="T715" s="2">
        <v>0</v>
      </c>
    </row>
    <row r="716" spans="1:20" hidden="1">
      <c r="A716" t="s">
        <v>8160</v>
      </c>
      <c r="B716" t="s">
        <v>8278</v>
      </c>
      <c r="C716" t="s">
        <v>1</v>
      </c>
      <c r="D716" t="s">
        <v>0</v>
      </c>
      <c r="E716">
        <v>369</v>
      </c>
      <c r="F716" t="s">
        <v>7842</v>
      </c>
      <c r="G716" t="s">
        <v>7843</v>
      </c>
      <c r="H716" s="2">
        <v>0</v>
      </c>
      <c r="I716" s="2">
        <v>0</v>
      </c>
      <c r="J716" s="2">
        <v>0</v>
      </c>
      <c r="K716" s="2">
        <v>88.5</v>
      </c>
      <c r="L716" s="2">
        <v>0</v>
      </c>
      <c r="M716" s="2">
        <v>0</v>
      </c>
      <c r="N716" s="2">
        <v>0</v>
      </c>
      <c r="O716" s="2">
        <v>11.505000000000001</v>
      </c>
      <c r="P716" s="2">
        <v>100.005</v>
      </c>
      <c r="Q716" t="s">
        <v>8039</v>
      </c>
      <c r="R716" t="s">
        <v>8236</v>
      </c>
      <c r="S716" s="2" t="s">
        <v>8039</v>
      </c>
      <c r="T716" s="2">
        <v>0</v>
      </c>
    </row>
    <row r="717" spans="1:20" hidden="1">
      <c r="A717" t="s">
        <v>8160</v>
      </c>
      <c r="B717" t="s">
        <v>8330</v>
      </c>
      <c r="C717" t="s">
        <v>1</v>
      </c>
      <c r="D717" t="s">
        <v>0</v>
      </c>
      <c r="E717">
        <v>10450</v>
      </c>
      <c r="F717" t="s">
        <v>1517</v>
      </c>
      <c r="G717" t="s">
        <v>1518</v>
      </c>
      <c r="H717" s="2">
        <v>1.59</v>
      </c>
      <c r="I717" s="2">
        <v>0</v>
      </c>
      <c r="J717" s="2">
        <v>0</v>
      </c>
      <c r="K717" s="2">
        <v>16.29</v>
      </c>
      <c r="L717" s="2">
        <v>0</v>
      </c>
      <c r="M717" s="2">
        <v>0</v>
      </c>
      <c r="N717" s="2">
        <v>0</v>
      </c>
      <c r="O717" s="2">
        <v>2.1177000000000001</v>
      </c>
      <c r="P717" s="2">
        <v>19.997699999999998</v>
      </c>
      <c r="Q717" t="s">
        <v>8039</v>
      </c>
      <c r="R717" t="s">
        <v>8236</v>
      </c>
      <c r="S717" s="2" t="s">
        <v>8039</v>
      </c>
      <c r="T717" s="2">
        <v>0</v>
      </c>
    </row>
    <row r="718" spans="1:20" hidden="1">
      <c r="A718" t="s">
        <v>8160</v>
      </c>
      <c r="B718" t="s">
        <v>8280</v>
      </c>
      <c r="C718" t="s">
        <v>1</v>
      </c>
      <c r="D718" t="s">
        <v>0</v>
      </c>
      <c r="E718">
        <v>625999</v>
      </c>
      <c r="F718" t="s">
        <v>39</v>
      </c>
      <c r="G718" t="s">
        <v>1591</v>
      </c>
      <c r="H718" s="2">
        <v>2.31</v>
      </c>
      <c r="I718" s="2">
        <v>0</v>
      </c>
      <c r="J718" s="2">
        <v>0</v>
      </c>
      <c r="K718" s="2">
        <v>24.51</v>
      </c>
      <c r="L718" s="2">
        <v>0</v>
      </c>
      <c r="M718" s="2">
        <v>0</v>
      </c>
      <c r="N718" s="2">
        <v>0</v>
      </c>
      <c r="O718" s="2">
        <v>3.1863000000000001</v>
      </c>
      <c r="P718" s="2">
        <v>30.0063</v>
      </c>
      <c r="Q718" t="s">
        <v>8039</v>
      </c>
      <c r="R718" t="s">
        <v>8236</v>
      </c>
      <c r="S718" s="2" t="s">
        <v>8039</v>
      </c>
      <c r="T718" s="2">
        <v>0</v>
      </c>
    </row>
    <row r="719" spans="1:20" hidden="1">
      <c r="A719" t="s">
        <v>8160</v>
      </c>
      <c r="B719" t="s">
        <v>8280</v>
      </c>
      <c r="C719" t="s">
        <v>1</v>
      </c>
      <c r="D719" t="s">
        <v>0</v>
      </c>
      <c r="E719">
        <v>467066</v>
      </c>
      <c r="F719" t="s">
        <v>1541</v>
      </c>
      <c r="G719" t="s">
        <v>1542</v>
      </c>
      <c r="H719" s="2">
        <v>4.1999999999999993</v>
      </c>
      <c r="I719" s="2">
        <v>0</v>
      </c>
      <c r="J719" s="2">
        <v>0</v>
      </c>
      <c r="K719" s="2">
        <v>48.69</v>
      </c>
      <c r="L719" s="2">
        <v>0</v>
      </c>
      <c r="M719" s="2">
        <v>0</v>
      </c>
      <c r="N719" s="2">
        <v>0</v>
      </c>
      <c r="O719" s="2">
        <v>6.3296999999999999</v>
      </c>
      <c r="P719" s="2">
        <v>59.219700000000003</v>
      </c>
      <c r="Q719" t="s">
        <v>8039</v>
      </c>
      <c r="R719" t="s">
        <v>8236</v>
      </c>
      <c r="S719" s="2" t="s">
        <v>8039</v>
      </c>
      <c r="T719" s="2">
        <v>0</v>
      </c>
    </row>
    <row r="720" spans="1:20" hidden="1">
      <c r="A720" t="s">
        <v>8160</v>
      </c>
      <c r="B720" t="s">
        <v>8280</v>
      </c>
      <c r="C720" t="s">
        <v>1</v>
      </c>
      <c r="D720" t="s">
        <v>0</v>
      </c>
      <c r="E720">
        <v>41655</v>
      </c>
      <c r="F720" t="s">
        <v>5689</v>
      </c>
      <c r="G720" t="s">
        <v>5690</v>
      </c>
      <c r="H720" s="2">
        <v>3.42</v>
      </c>
      <c r="I720" s="2">
        <v>0</v>
      </c>
      <c r="J720" s="2">
        <v>0</v>
      </c>
      <c r="K720" s="2">
        <v>38.57</v>
      </c>
      <c r="L720" s="2">
        <v>0</v>
      </c>
      <c r="M720" s="2">
        <v>0</v>
      </c>
      <c r="N720" s="2">
        <v>0</v>
      </c>
      <c r="O720" s="2">
        <v>5.0141</v>
      </c>
      <c r="P720" s="2">
        <v>47.004100000000001</v>
      </c>
      <c r="Q720" t="s">
        <v>8039</v>
      </c>
      <c r="R720" t="s">
        <v>8236</v>
      </c>
      <c r="S720" s="2" t="s">
        <v>8039</v>
      </c>
      <c r="T720" s="2">
        <v>0</v>
      </c>
    </row>
    <row r="721" spans="1:20" hidden="1">
      <c r="A721" t="s">
        <v>8160</v>
      </c>
      <c r="B721" t="s">
        <v>8280</v>
      </c>
      <c r="C721" t="s">
        <v>1</v>
      </c>
      <c r="D721" t="s">
        <v>0</v>
      </c>
      <c r="E721">
        <v>36330</v>
      </c>
      <c r="F721" t="s">
        <v>1494</v>
      </c>
      <c r="G721" t="s">
        <v>1495</v>
      </c>
      <c r="H721" s="2">
        <v>0</v>
      </c>
      <c r="I721" s="2">
        <v>0</v>
      </c>
      <c r="J721" s="2">
        <v>0</v>
      </c>
      <c r="K721" s="2">
        <v>51.32</v>
      </c>
      <c r="L721" s="2">
        <v>0</v>
      </c>
      <c r="M721" s="2">
        <v>0</v>
      </c>
      <c r="N721" s="2">
        <v>0</v>
      </c>
      <c r="O721" s="2">
        <v>6.6716000000000006</v>
      </c>
      <c r="P721" s="2">
        <v>57.991599999999998</v>
      </c>
      <c r="Q721" t="s">
        <v>8039</v>
      </c>
      <c r="R721" t="s">
        <v>8236</v>
      </c>
      <c r="S721" s="2" t="s">
        <v>8039</v>
      </c>
      <c r="T721" s="2">
        <v>0</v>
      </c>
    </row>
    <row r="722" spans="1:20" hidden="1">
      <c r="A722" t="s">
        <v>8160</v>
      </c>
      <c r="B722" t="s">
        <v>8323</v>
      </c>
      <c r="C722" t="s">
        <v>1</v>
      </c>
      <c r="D722" t="s">
        <v>0</v>
      </c>
      <c r="E722">
        <v>466870</v>
      </c>
      <c r="F722" t="s">
        <v>1541</v>
      </c>
      <c r="G722" t="s">
        <v>1542</v>
      </c>
      <c r="H722" s="2">
        <v>4.5</v>
      </c>
      <c r="I722" s="2">
        <v>0</v>
      </c>
      <c r="J722" s="2">
        <v>0</v>
      </c>
      <c r="K722" s="2">
        <v>52.18</v>
      </c>
      <c r="L722" s="2">
        <v>0</v>
      </c>
      <c r="M722" s="2">
        <v>0</v>
      </c>
      <c r="N722" s="2">
        <v>0</v>
      </c>
      <c r="O722" s="2">
        <v>6.7834000000000003</v>
      </c>
      <c r="P722" s="2">
        <v>63.4634</v>
      </c>
      <c r="Q722" t="s">
        <v>8039</v>
      </c>
      <c r="R722" t="s">
        <v>8236</v>
      </c>
      <c r="S722" s="2" t="s">
        <v>8039</v>
      </c>
      <c r="T722" s="2">
        <v>0</v>
      </c>
    </row>
    <row r="723" spans="1:20" hidden="1">
      <c r="A723" t="s">
        <v>8160</v>
      </c>
      <c r="B723" t="s">
        <v>8323</v>
      </c>
      <c r="C723" t="s">
        <v>1</v>
      </c>
      <c r="D723" t="s">
        <v>0</v>
      </c>
      <c r="E723">
        <v>475537</v>
      </c>
      <c r="F723" t="s">
        <v>1526</v>
      </c>
      <c r="G723" t="s">
        <v>1527</v>
      </c>
      <c r="H723" s="2">
        <v>1.49</v>
      </c>
      <c r="I723" s="2">
        <v>0</v>
      </c>
      <c r="J723" s="2">
        <v>0</v>
      </c>
      <c r="K723" s="2">
        <v>16.38</v>
      </c>
      <c r="L723" s="2">
        <v>0</v>
      </c>
      <c r="M723" s="2">
        <v>0</v>
      </c>
      <c r="N723" s="2">
        <v>0</v>
      </c>
      <c r="O723" s="2">
        <v>2.1294</v>
      </c>
      <c r="P723" s="2">
        <v>19.999399999999998</v>
      </c>
      <c r="Q723" t="s">
        <v>8039</v>
      </c>
      <c r="R723" t="s">
        <v>8236</v>
      </c>
      <c r="S723" s="2" t="s">
        <v>8039</v>
      </c>
      <c r="T723" s="2">
        <v>0</v>
      </c>
    </row>
    <row r="724" spans="1:20" hidden="1">
      <c r="A724" t="s">
        <v>8160</v>
      </c>
      <c r="B724" t="s">
        <v>8323</v>
      </c>
      <c r="C724" t="s">
        <v>1</v>
      </c>
      <c r="D724" t="s">
        <v>0</v>
      </c>
      <c r="E724">
        <v>52420</v>
      </c>
      <c r="F724" t="s">
        <v>1481</v>
      </c>
      <c r="G724" t="s">
        <v>1482</v>
      </c>
      <c r="H724" s="2">
        <v>0</v>
      </c>
      <c r="I724" s="2">
        <v>0</v>
      </c>
      <c r="J724" s="2">
        <v>0</v>
      </c>
      <c r="K724" s="2">
        <v>27.47</v>
      </c>
      <c r="L724" s="2">
        <v>0</v>
      </c>
      <c r="M724" s="2">
        <v>0</v>
      </c>
      <c r="N724" s="2">
        <v>0</v>
      </c>
      <c r="O724" s="2">
        <v>3.5710999999999999</v>
      </c>
      <c r="P724" s="2">
        <v>31.0411</v>
      </c>
      <c r="Q724" t="s">
        <v>8039</v>
      </c>
      <c r="R724" t="s">
        <v>8236</v>
      </c>
      <c r="S724" s="2" t="s">
        <v>8039</v>
      </c>
      <c r="T724" s="2">
        <v>0</v>
      </c>
    </row>
    <row r="725" spans="1:20" hidden="1">
      <c r="A725" t="s">
        <v>8160</v>
      </c>
      <c r="B725" t="s">
        <v>8281</v>
      </c>
      <c r="C725" t="s">
        <v>1</v>
      </c>
      <c r="D725" t="s">
        <v>0</v>
      </c>
      <c r="E725">
        <v>9374</v>
      </c>
      <c r="F725" t="s">
        <v>1514</v>
      </c>
      <c r="G725" t="s">
        <v>1515</v>
      </c>
      <c r="H725" s="2">
        <v>0</v>
      </c>
      <c r="I725" s="2">
        <v>0</v>
      </c>
      <c r="J725" s="2">
        <v>0</v>
      </c>
      <c r="K725" s="2">
        <v>902</v>
      </c>
      <c r="L725" s="2">
        <v>0</v>
      </c>
      <c r="M725" s="2">
        <v>0</v>
      </c>
      <c r="N725" s="2">
        <v>0</v>
      </c>
      <c r="O725" s="2">
        <v>117.26</v>
      </c>
      <c r="P725" s="2">
        <v>1019.26</v>
      </c>
      <c r="Q725" t="s">
        <v>8039</v>
      </c>
      <c r="R725" t="s">
        <v>8236</v>
      </c>
      <c r="S725" s="2" t="s">
        <v>8253</v>
      </c>
      <c r="T725" s="2">
        <v>9.02</v>
      </c>
    </row>
    <row r="726" spans="1:20" hidden="1">
      <c r="A726" t="s">
        <v>8160</v>
      </c>
      <c r="B726" t="s">
        <v>8161</v>
      </c>
      <c r="C726" t="s">
        <v>1</v>
      </c>
      <c r="D726" t="s">
        <v>0</v>
      </c>
      <c r="E726">
        <v>14090</v>
      </c>
      <c r="F726" t="s">
        <v>1602</v>
      </c>
      <c r="G726" t="s">
        <v>1603</v>
      </c>
      <c r="H726" s="2">
        <v>3.63</v>
      </c>
      <c r="I726" s="2">
        <v>0</v>
      </c>
      <c r="J726" s="2">
        <v>0</v>
      </c>
      <c r="K726" s="2">
        <v>41.03</v>
      </c>
      <c r="L726" s="2">
        <v>0</v>
      </c>
      <c r="M726" s="2">
        <v>0</v>
      </c>
      <c r="N726" s="2">
        <v>0</v>
      </c>
      <c r="O726" s="2">
        <v>5.3339000000000008</v>
      </c>
      <c r="P726" s="2">
        <v>49.993900000000004</v>
      </c>
      <c r="Q726" t="s">
        <v>8039</v>
      </c>
      <c r="R726" t="s">
        <v>8236</v>
      </c>
      <c r="S726" s="2" t="s">
        <v>8039</v>
      </c>
      <c r="T726" s="2">
        <v>0</v>
      </c>
    </row>
    <row r="727" spans="1:20" hidden="1">
      <c r="A727" t="s">
        <v>8160</v>
      </c>
      <c r="B727" t="s">
        <v>8137</v>
      </c>
      <c r="C727" t="s">
        <v>1</v>
      </c>
      <c r="D727" t="s">
        <v>0</v>
      </c>
      <c r="E727">
        <v>1338</v>
      </c>
      <c r="F727" t="s">
        <v>1503</v>
      </c>
      <c r="G727" t="s">
        <v>1504</v>
      </c>
      <c r="H727" s="2">
        <v>0</v>
      </c>
      <c r="I727" s="2">
        <v>0</v>
      </c>
      <c r="J727" s="2">
        <v>0</v>
      </c>
      <c r="K727" s="2">
        <v>2774.16</v>
      </c>
      <c r="L727" s="2">
        <v>0</v>
      </c>
      <c r="M727" s="2">
        <v>0</v>
      </c>
      <c r="N727" s="2">
        <v>0</v>
      </c>
      <c r="O727" s="2">
        <v>360.64080000000001</v>
      </c>
      <c r="P727" s="2">
        <v>3134.8008</v>
      </c>
      <c r="Q727" t="s">
        <v>8039</v>
      </c>
      <c r="R727" t="s">
        <v>8236</v>
      </c>
      <c r="S727" s="2" t="s">
        <v>8039</v>
      </c>
      <c r="T727" s="2">
        <v>0</v>
      </c>
    </row>
    <row r="728" spans="1:20" hidden="1">
      <c r="A728" t="s">
        <v>8160</v>
      </c>
      <c r="B728" t="s">
        <v>8137</v>
      </c>
      <c r="C728" t="s">
        <v>1</v>
      </c>
      <c r="D728" t="s">
        <v>0</v>
      </c>
      <c r="E728">
        <v>395</v>
      </c>
      <c r="F728" t="s">
        <v>8064</v>
      </c>
      <c r="G728" t="s">
        <v>8065</v>
      </c>
      <c r="H728" s="2">
        <v>0</v>
      </c>
      <c r="I728" s="2">
        <v>0</v>
      </c>
      <c r="J728" s="2">
        <v>0</v>
      </c>
      <c r="K728" s="2">
        <v>90.27</v>
      </c>
      <c r="L728" s="2">
        <v>0</v>
      </c>
      <c r="M728" s="2">
        <v>0</v>
      </c>
      <c r="N728" s="2">
        <v>0</v>
      </c>
      <c r="O728" s="2">
        <v>11.735099999999999</v>
      </c>
      <c r="P728" s="2">
        <v>102.0051</v>
      </c>
      <c r="Q728" t="s">
        <v>8039</v>
      </c>
      <c r="R728" t="s">
        <v>8236</v>
      </c>
      <c r="S728" s="2" t="s">
        <v>8039</v>
      </c>
      <c r="T728" s="2">
        <v>0</v>
      </c>
    </row>
    <row r="729" spans="1:20" hidden="1">
      <c r="A729" t="s">
        <v>8160</v>
      </c>
      <c r="B729" t="s">
        <v>8137</v>
      </c>
      <c r="C729" t="s">
        <v>1</v>
      </c>
      <c r="D729" t="s">
        <v>0</v>
      </c>
      <c r="E729">
        <v>396</v>
      </c>
      <c r="F729" t="s">
        <v>8064</v>
      </c>
      <c r="G729" t="s">
        <v>8065</v>
      </c>
      <c r="H729" s="2">
        <v>0</v>
      </c>
      <c r="I729" s="2">
        <v>0</v>
      </c>
      <c r="J729" s="2">
        <v>0</v>
      </c>
      <c r="K729" s="2">
        <v>26.55</v>
      </c>
      <c r="L729" s="2">
        <v>0</v>
      </c>
      <c r="M729" s="2">
        <v>0</v>
      </c>
      <c r="N729" s="2">
        <v>0</v>
      </c>
      <c r="O729" s="2">
        <v>3.4515000000000002</v>
      </c>
      <c r="P729" s="2">
        <v>30.0015</v>
      </c>
      <c r="Q729" t="s">
        <v>8039</v>
      </c>
      <c r="R729" t="s">
        <v>8236</v>
      </c>
      <c r="S729" s="2" t="s">
        <v>8039</v>
      </c>
      <c r="T729" s="2">
        <v>0</v>
      </c>
    </row>
    <row r="730" spans="1:20" hidden="1">
      <c r="A730" t="s">
        <v>8160</v>
      </c>
      <c r="B730" t="s">
        <v>8137</v>
      </c>
      <c r="C730" t="s">
        <v>1</v>
      </c>
      <c r="D730" t="s">
        <v>0</v>
      </c>
      <c r="E730">
        <v>326</v>
      </c>
      <c r="F730" t="s">
        <v>1661</v>
      </c>
      <c r="G730" t="s">
        <v>1662</v>
      </c>
      <c r="H730" s="2">
        <v>0</v>
      </c>
      <c r="I730" s="2">
        <v>0</v>
      </c>
      <c r="J730" s="2">
        <v>0</v>
      </c>
      <c r="K730" s="2">
        <v>70.8</v>
      </c>
      <c r="L730" s="2">
        <v>0</v>
      </c>
      <c r="M730" s="2">
        <v>0</v>
      </c>
      <c r="N730" s="2">
        <v>0</v>
      </c>
      <c r="O730" s="2">
        <v>9.2040000000000006</v>
      </c>
      <c r="P730" s="2">
        <v>80.003999999999991</v>
      </c>
      <c r="Q730" t="s">
        <v>8039</v>
      </c>
      <c r="R730" t="s">
        <v>8236</v>
      </c>
      <c r="S730" s="2" t="s">
        <v>8039</v>
      </c>
      <c r="T730" s="2">
        <v>0</v>
      </c>
    </row>
    <row r="731" spans="1:20" hidden="1">
      <c r="A731" t="s">
        <v>8160</v>
      </c>
      <c r="B731" s="25" t="s">
        <v>8135</v>
      </c>
      <c r="C731" t="s">
        <v>1</v>
      </c>
      <c r="D731" t="s">
        <v>0</v>
      </c>
      <c r="E731">
        <v>3744006</v>
      </c>
      <c r="F731" t="s">
        <v>1678</v>
      </c>
      <c r="G731" t="s">
        <v>1679</v>
      </c>
      <c r="H731" s="2">
        <v>0</v>
      </c>
      <c r="I731" s="2">
        <v>0</v>
      </c>
      <c r="J731" s="2">
        <v>0</v>
      </c>
      <c r="K731" s="2">
        <v>223.04</v>
      </c>
      <c r="L731" s="2">
        <v>0</v>
      </c>
      <c r="M731" s="2">
        <v>0</v>
      </c>
      <c r="N731" s="2">
        <v>0</v>
      </c>
      <c r="O731" s="2">
        <v>28.995200000000001</v>
      </c>
      <c r="P731" s="2">
        <v>252.0352</v>
      </c>
      <c r="Q731" t="s">
        <v>8039</v>
      </c>
      <c r="R731" t="s">
        <v>8236</v>
      </c>
      <c r="S731" s="2" t="s">
        <v>8039</v>
      </c>
      <c r="T731" s="2">
        <v>0</v>
      </c>
    </row>
    <row r="732" spans="1:20" hidden="1">
      <c r="A732" t="s">
        <v>8160</v>
      </c>
      <c r="B732" s="25" t="s">
        <v>8135</v>
      </c>
      <c r="C732" t="s">
        <v>1</v>
      </c>
      <c r="D732" t="s">
        <v>0</v>
      </c>
      <c r="E732">
        <v>2378320</v>
      </c>
      <c r="F732" t="s">
        <v>39</v>
      </c>
      <c r="G732" t="s">
        <v>1591</v>
      </c>
      <c r="H732" s="2">
        <v>2.41</v>
      </c>
      <c r="I732" s="2">
        <v>0</v>
      </c>
      <c r="J732" s="2">
        <v>0</v>
      </c>
      <c r="K732" s="2">
        <v>26.19</v>
      </c>
      <c r="L732" s="2">
        <v>0</v>
      </c>
      <c r="M732" s="2">
        <v>0</v>
      </c>
      <c r="N732" s="2">
        <v>0</v>
      </c>
      <c r="O732" s="2">
        <v>3.4047000000000005</v>
      </c>
      <c r="P732" s="2">
        <v>32.0047</v>
      </c>
      <c r="Q732" t="s">
        <v>8039</v>
      </c>
      <c r="R732" t="s">
        <v>8236</v>
      </c>
      <c r="S732" s="2" t="s">
        <v>8039</v>
      </c>
      <c r="T732" s="2">
        <v>0</v>
      </c>
    </row>
    <row r="733" spans="1:20" hidden="1">
      <c r="A733" t="s">
        <v>8160</v>
      </c>
      <c r="B733" s="25" t="s">
        <v>8135</v>
      </c>
      <c r="C733" t="s">
        <v>1</v>
      </c>
      <c r="D733" t="s">
        <v>0</v>
      </c>
      <c r="E733">
        <v>115</v>
      </c>
      <c r="F733" t="s">
        <v>7836</v>
      </c>
      <c r="G733" t="s">
        <v>7850</v>
      </c>
      <c r="H733" s="2">
        <v>0</v>
      </c>
      <c r="I733" s="2">
        <v>0</v>
      </c>
      <c r="J733" s="2">
        <v>0</v>
      </c>
      <c r="K733" s="2">
        <v>350</v>
      </c>
      <c r="L733" s="2">
        <v>0</v>
      </c>
      <c r="M733" s="2">
        <v>0</v>
      </c>
      <c r="N733" s="2">
        <v>0</v>
      </c>
      <c r="O733" s="2">
        <v>45.5</v>
      </c>
      <c r="P733" s="2">
        <v>395.5</v>
      </c>
      <c r="Q733" t="s">
        <v>8039</v>
      </c>
      <c r="R733" t="s">
        <v>8236</v>
      </c>
      <c r="S733" s="2" t="s">
        <v>8039</v>
      </c>
      <c r="T733" s="2">
        <v>0</v>
      </c>
    </row>
    <row r="734" spans="1:20" hidden="1">
      <c r="A734" t="s">
        <v>8160</v>
      </c>
      <c r="B734" s="25" t="s">
        <v>8145</v>
      </c>
      <c r="C734" t="s">
        <v>1</v>
      </c>
      <c r="D734" t="s">
        <v>0</v>
      </c>
      <c r="E734">
        <v>575</v>
      </c>
      <c r="F734" t="s">
        <v>1684</v>
      </c>
      <c r="G734" t="s">
        <v>1685</v>
      </c>
      <c r="H734" s="2">
        <v>0</v>
      </c>
      <c r="I734" s="2">
        <v>0</v>
      </c>
      <c r="J734" s="2">
        <v>0</v>
      </c>
      <c r="K734" s="2">
        <v>58</v>
      </c>
      <c r="L734" s="2">
        <v>0</v>
      </c>
      <c r="M734" s="2">
        <v>0</v>
      </c>
      <c r="N734" s="2">
        <v>0</v>
      </c>
      <c r="O734" s="2">
        <v>7.54</v>
      </c>
      <c r="P734" s="2">
        <v>65.540000000000006</v>
      </c>
      <c r="Q734" t="s">
        <v>8039</v>
      </c>
      <c r="R734" t="s">
        <v>8236</v>
      </c>
      <c r="S734" s="2" t="s">
        <v>8039</v>
      </c>
      <c r="T734" s="2">
        <v>0</v>
      </c>
    </row>
    <row r="735" spans="1:20" hidden="1">
      <c r="A735" t="s">
        <v>8160</v>
      </c>
      <c r="B735" s="82" t="s">
        <v>8766</v>
      </c>
      <c r="C735" t="s">
        <v>1</v>
      </c>
      <c r="D735" t="s">
        <v>0</v>
      </c>
      <c r="E735">
        <v>68768</v>
      </c>
      <c r="F735" t="s">
        <v>1734</v>
      </c>
      <c r="G735" t="s">
        <v>1735</v>
      </c>
      <c r="H735" s="2">
        <v>0</v>
      </c>
      <c r="I735" s="2">
        <v>0</v>
      </c>
      <c r="J735" s="2">
        <v>0</v>
      </c>
      <c r="K735" s="2">
        <v>618.58000000000004</v>
      </c>
      <c r="L735" s="2">
        <v>0</v>
      </c>
      <c r="M735" s="2">
        <v>0</v>
      </c>
      <c r="N735" s="2">
        <v>0</v>
      </c>
      <c r="O735" s="2">
        <v>80.415400000000005</v>
      </c>
      <c r="P735" s="2">
        <v>698.99540000000002</v>
      </c>
      <c r="Q735" t="s">
        <v>8039</v>
      </c>
      <c r="R735" t="s">
        <v>8236</v>
      </c>
      <c r="S735" s="2" t="s">
        <v>8039</v>
      </c>
      <c r="T735" s="2">
        <v>0</v>
      </c>
    </row>
    <row r="736" spans="1:20" hidden="1">
      <c r="A736" t="s">
        <v>8160</v>
      </c>
      <c r="B736" t="s">
        <v>8241</v>
      </c>
      <c r="C736" t="s">
        <v>1</v>
      </c>
      <c r="D736" t="s">
        <v>0</v>
      </c>
      <c r="E736">
        <v>999521</v>
      </c>
      <c r="F736" t="s">
        <v>1489</v>
      </c>
      <c r="G736" t="s">
        <v>1490</v>
      </c>
      <c r="H736" s="2">
        <v>0</v>
      </c>
      <c r="I736" s="2">
        <v>0</v>
      </c>
      <c r="J736" s="2">
        <v>0</v>
      </c>
      <c r="K736" s="2">
        <v>202.65</v>
      </c>
      <c r="L736" s="2">
        <v>0</v>
      </c>
      <c r="M736" s="2">
        <v>0</v>
      </c>
      <c r="N736" s="2">
        <v>0</v>
      </c>
      <c r="O736" s="2">
        <v>26.3445</v>
      </c>
      <c r="P736" s="2">
        <v>228.99450000000002</v>
      </c>
      <c r="Q736" t="s">
        <v>8039</v>
      </c>
      <c r="R736" t="s">
        <v>8236</v>
      </c>
      <c r="S736" s="2" t="s">
        <v>8039</v>
      </c>
      <c r="T736" s="2">
        <v>0</v>
      </c>
    </row>
    <row r="737" spans="1:20" hidden="1">
      <c r="A737" t="s">
        <v>8160</v>
      </c>
      <c r="B737" t="s">
        <v>8356</v>
      </c>
      <c r="C737" t="s">
        <v>1</v>
      </c>
      <c r="D737" t="s">
        <v>0</v>
      </c>
      <c r="E737">
        <v>139</v>
      </c>
      <c r="F737" t="s">
        <v>7836</v>
      </c>
      <c r="G737" t="s">
        <v>7850</v>
      </c>
      <c r="H737" s="2">
        <v>0</v>
      </c>
      <c r="I737" s="2">
        <v>0</v>
      </c>
      <c r="J737" s="2">
        <v>0</v>
      </c>
      <c r="K737" s="2">
        <v>150</v>
      </c>
      <c r="L737" s="2">
        <v>0</v>
      </c>
      <c r="M737" s="2">
        <v>0</v>
      </c>
      <c r="N737" s="2">
        <v>0</v>
      </c>
      <c r="O737" s="2">
        <v>19.5</v>
      </c>
      <c r="P737" s="2">
        <v>169.5</v>
      </c>
      <c r="Q737" t="s">
        <v>8039</v>
      </c>
      <c r="R737" t="s">
        <v>8236</v>
      </c>
      <c r="S737" s="2" t="s">
        <v>8039</v>
      </c>
      <c r="T737" s="2">
        <v>0</v>
      </c>
    </row>
    <row r="738" spans="1:20" hidden="1">
      <c r="A738" t="s">
        <v>8160</v>
      </c>
      <c r="B738" t="s">
        <v>8269</v>
      </c>
      <c r="C738" t="s">
        <v>1</v>
      </c>
      <c r="D738" t="s">
        <v>0</v>
      </c>
      <c r="E738">
        <v>45260</v>
      </c>
      <c r="F738" t="s">
        <v>1651</v>
      </c>
      <c r="G738" t="s">
        <v>1652</v>
      </c>
      <c r="H738" s="2">
        <v>2.4699999999999998</v>
      </c>
      <c r="I738" s="2">
        <v>0</v>
      </c>
      <c r="J738" s="2">
        <v>0</v>
      </c>
      <c r="K738" s="2">
        <v>24.35</v>
      </c>
      <c r="L738" s="2">
        <v>0</v>
      </c>
      <c r="M738" s="2">
        <v>0</v>
      </c>
      <c r="N738" s="2">
        <v>0</v>
      </c>
      <c r="O738" s="2">
        <v>3.1655000000000002</v>
      </c>
      <c r="P738" s="2">
        <v>29.985500000000002</v>
      </c>
      <c r="Q738" t="s">
        <v>8039</v>
      </c>
      <c r="R738" t="s">
        <v>8236</v>
      </c>
      <c r="S738" s="2" t="s">
        <v>8039</v>
      </c>
      <c r="T738" s="2">
        <v>0</v>
      </c>
    </row>
    <row r="739" spans="1:20" hidden="1">
      <c r="A739" t="s">
        <v>8160</v>
      </c>
      <c r="B739" t="s">
        <v>8269</v>
      </c>
      <c r="C739" t="s">
        <v>1</v>
      </c>
      <c r="D739" t="s">
        <v>0</v>
      </c>
      <c r="E739">
        <v>8359</v>
      </c>
      <c r="F739" t="s">
        <v>1196</v>
      </c>
      <c r="G739" t="s">
        <v>1197</v>
      </c>
      <c r="H739" s="2">
        <v>0</v>
      </c>
      <c r="I739" s="2">
        <v>0</v>
      </c>
      <c r="J739" s="2">
        <v>0</v>
      </c>
      <c r="K739" s="2">
        <v>14314.6</v>
      </c>
      <c r="L739" s="2">
        <v>0</v>
      </c>
      <c r="M739" s="2">
        <v>0</v>
      </c>
      <c r="N739" s="2">
        <v>0</v>
      </c>
      <c r="O739" s="2">
        <v>1860.8980000000001</v>
      </c>
      <c r="P739" s="2">
        <v>16175.498</v>
      </c>
      <c r="Q739"/>
      <c r="R739" t="s">
        <v>8236</v>
      </c>
      <c r="S739" s="2" t="s">
        <v>8227</v>
      </c>
      <c r="T739" s="2">
        <v>143.15</v>
      </c>
    </row>
    <row r="740" spans="1:20" hidden="1">
      <c r="A740" t="s">
        <v>8160</v>
      </c>
      <c r="B740" t="s">
        <v>8270</v>
      </c>
      <c r="C740" t="s">
        <v>1</v>
      </c>
      <c r="D740" t="s">
        <v>0</v>
      </c>
      <c r="E740">
        <v>1745</v>
      </c>
      <c r="F740" t="s">
        <v>130</v>
      </c>
      <c r="G740" t="s">
        <v>131</v>
      </c>
      <c r="H740" s="2">
        <v>0</v>
      </c>
      <c r="I740" s="2">
        <v>0</v>
      </c>
      <c r="J740" s="2">
        <v>0</v>
      </c>
      <c r="K740" s="2">
        <v>320.39999999999998</v>
      </c>
      <c r="L740" s="2">
        <v>0</v>
      </c>
      <c r="M740" s="2">
        <v>0</v>
      </c>
      <c r="N740" s="2">
        <v>0</v>
      </c>
      <c r="O740" s="2">
        <v>41.652000000000001</v>
      </c>
      <c r="P740" s="2">
        <v>362.05199999999996</v>
      </c>
      <c r="Q740" t="s">
        <v>8039</v>
      </c>
      <c r="R740" t="s">
        <v>8236</v>
      </c>
      <c r="S740" s="2" t="s">
        <v>8039</v>
      </c>
      <c r="T740" s="2">
        <v>0</v>
      </c>
    </row>
    <row r="741" spans="1:20" hidden="1">
      <c r="A741" t="s">
        <v>8160</v>
      </c>
      <c r="B741" t="s">
        <v>8271</v>
      </c>
      <c r="C741" t="s">
        <v>1</v>
      </c>
      <c r="D741" t="s">
        <v>0</v>
      </c>
      <c r="E741">
        <v>2502401</v>
      </c>
      <c r="F741" t="s">
        <v>1489</v>
      </c>
      <c r="G741" t="s">
        <v>1490</v>
      </c>
      <c r="H741" s="2">
        <v>0</v>
      </c>
      <c r="I741" s="2">
        <v>0</v>
      </c>
      <c r="J741" s="2">
        <v>0</v>
      </c>
      <c r="K741" s="2">
        <v>36.68</v>
      </c>
      <c r="L741" s="2">
        <v>0</v>
      </c>
      <c r="M741" s="2">
        <v>0</v>
      </c>
      <c r="N741" s="2">
        <v>0</v>
      </c>
      <c r="O741" s="2">
        <v>4.7683999999999997</v>
      </c>
      <c r="P741" s="2">
        <v>41.448399999999999</v>
      </c>
      <c r="Q741" t="s">
        <v>8039</v>
      </c>
      <c r="R741" t="s">
        <v>8236</v>
      </c>
      <c r="S741" s="2" t="s">
        <v>8039</v>
      </c>
      <c r="T741" s="2">
        <v>0</v>
      </c>
    </row>
    <row r="742" spans="1:20" hidden="1">
      <c r="A742" t="s">
        <v>8160</v>
      </c>
      <c r="B742" t="s">
        <v>8271</v>
      </c>
      <c r="C742" t="s">
        <v>1</v>
      </c>
      <c r="D742" t="s">
        <v>0</v>
      </c>
      <c r="E742">
        <v>8312</v>
      </c>
      <c r="F742" t="s">
        <v>1196</v>
      </c>
      <c r="G742" t="s">
        <v>1197</v>
      </c>
      <c r="H742" s="2">
        <v>0</v>
      </c>
      <c r="I742" s="2">
        <v>0</v>
      </c>
      <c r="J742" s="2">
        <v>0</v>
      </c>
      <c r="K742" s="2">
        <v>26928</v>
      </c>
      <c r="L742" s="2">
        <v>0</v>
      </c>
      <c r="M742" s="2">
        <v>0</v>
      </c>
      <c r="N742" s="2">
        <v>0</v>
      </c>
      <c r="O742" s="2">
        <v>3500.6400000000003</v>
      </c>
      <c r="P742" s="2">
        <v>30428.639999999999</v>
      </c>
      <c r="Q742"/>
      <c r="R742" t="s">
        <v>8236</v>
      </c>
      <c r="S742" s="2" t="s">
        <v>8227</v>
      </c>
      <c r="T742" s="2">
        <v>269.27999999999997</v>
      </c>
    </row>
    <row r="743" spans="1:20" hidden="1">
      <c r="A743" t="s">
        <v>8160</v>
      </c>
      <c r="B743" t="s">
        <v>8271</v>
      </c>
      <c r="C743" t="s">
        <v>1</v>
      </c>
      <c r="D743" t="s">
        <v>0</v>
      </c>
      <c r="E743">
        <v>22574</v>
      </c>
      <c r="F743" t="s">
        <v>1579</v>
      </c>
      <c r="G743" t="s">
        <v>1580</v>
      </c>
      <c r="H743" s="2">
        <v>0</v>
      </c>
      <c r="I743" s="2">
        <v>0</v>
      </c>
      <c r="J743" s="2">
        <v>0</v>
      </c>
      <c r="K743" s="2">
        <v>526</v>
      </c>
      <c r="L743" s="2">
        <v>0</v>
      </c>
      <c r="M743" s="2">
        <v>0</v>
      </c>
      <c r="N743" s="2">
        <v>0</v>
      </c>
      <c r="O743" s="2">
        <v>68.38</v>
      </c>
      <c r="P743" s="2">
        <v>594.38</v>
      </c>
      <c r="Q743" t="s">
        <v>8039</v>
      </c>
      <c r="R743" t="s">
        <v>8236</v>
      </c>
      <c r="S743" s="2" t="s">
        <v>8039</v>
      </c>
      <c r="T743" s="2">
        <v>0</v>
      </c>
    </row>
    <row r="744" spans="1:20" hidden="1">
      <c r="A744" t="s">
        <v>8160</v>
      </c>
      <c r="B744" t="s">
        <v>8271</v>
      </c>
      <c r="C744" t="s">
        <v>1</v>
      </c>
      <c r="D744" t="s">
        <v>0</v>
      </c>
      <c r="E744">
        <v>2848</v>
      </c>
      <c r="F744" t="s">
        <v>735</v>
      </c>
      <c r="G744" t="s">
        <v>736</v>
      </c>
      <c r="H744" s="2">
        <v>0</v>
      </c>
      <c r="I744" s="2">
        <v>0</v>
      </c>
      <c r="J744" s="2">
        <v>0</v>
      </c>
      <c r="K744" s="2">
        <v>2550</v>
      </c>
      <c r="L744" s="2">
        <v>0</v>
      </c>
      <c r="M744" s="2">
        <v>0</v>
      </c>
      <c r="N744" s="2">
        <v>0</v>
      </c>
      <c r="O744" s="2">
        <v>331.5</v>
      </c>
      <c r="P744" s="2">
        <v>2881.5</v>
      </c>
      <c r="Q744" t="s">
        <v>8039</v>
      </c>
      <c r="R744" t="s">
        <v>8236</v>
      </c>
      <c r="S744" s="2" t="s">
        <v>8039</v>
      </c>
      <c r="T744" s="2">
        <v>0</v>
      </c>
    </row>
    <row r="745" spans="1:20" hidden="1">
      <c r="A745" t="s">
        <v>8160</v>
      </c>
      <c r="B745" t="s">
        <v>8271</v>
      </c>
      <c r="C745" t="s">
        <v>1</v>
      </c>
      <c r="D745" t="s">
        <v>0</v>
      </c>
      <c r="E745">
        <v>8308</v>
      </c>
      <c r="F745" t="s">
        <v>1196</v>
      </c>
      <c r="G745" t="s">
        <v>1197</v>
      </c>
      <c r="H745" s="2">
        <v>0</v>
      </c>
      <c r="I745" s="2">
        <v>0</v>
      </c>
      <c r="J745" s="2">
        <v>0</v>
      </c>
      <c r="K745" s="2">
        <v>14863.2</v>
      </c>
      <c r="L745" s="2">
        <v>0</v>
      </c>
      <c r="M745" s="2">
        <v>0</v>
      </c>
      <c r="N745" s="2">
        <v>0</v>
      </c>
      <c r="O745" s="2">
        <v>1932.2160000000001</v>
      </c>
      <c r="P745" s="2">
        <v>16795.416000000001</v>
      </c>
      <c r="Q745"/>
      <c r="R745" t="s">
        <v>8236</v>
      </c>
      <c r="S745" s="2" t="s">
        <v>8227</v>
      </c>
      <c r="T745" s="2">
        <v>148.62</v>
      </c>
    </row>
    <row r="746" spans="1:20" hidden="1">
      <c r="A746" t="s">
        <v>8160</v>
      </c>
      <c r="B746" t="s">
        <v>8272</v>
      </c>
      <c r="C746" t="s">
        <v>1</v>
      </c>
      <c r="D746" t="s">
        <v>0</v>
      </c>
      <c r="E746">
        <v>1708</v>
      </c>
      <c r="F746" t="s">
        <v>130</v>
      </c>
      <c r="G746" t="s">
        <v>131</v>
      </c>
      <c r="H746" s="2">
        <v>0</v>
      </c>
      <c r="I746" s="2">
        <v>0</v>
      </c>
      <c r="J746" s="2">
        <v>0</v>
      </c>
      <c r="K746" s="2">
        <v>736</v>
      </c>
      <c r="L746" s="2">
        <v>0</v>
      </c>
      <c r="M746" s="2">
        <v>0</v>
      </c>
      <c r="N746" s="2">
        <v>0</v>
      </c>
      <c r="O746" s="2">
        <v>95.68</v>
      </c>
      <c r="P746" s="2">
        <v>831.68000000000006</v>
      </c>
      <c r="Q746" t="s">
        <v>8039</v>
      </c>
      <c r="R746" t="s">
        <v>8236</v>
      </c>
      <c r="S746" s="2" t="s">
        <v>8039</v>
      </c>
      <c r="T746" s="2">
        <v>0</v>
      </c>
    </row>
    <row r="747" spans="1:20" hidden="1">
      <c r="A747" t="s">
        <v>8160</v>
      </c>
      <c r="B747" t="s">
        <v>8272</v>
      </c>
      <c r="C747" t="s">
        <v>1</v>
      </c>
      <c r="D747" t="s">
        <v>0</v>
      </c>
      <c r="E747">
        <v>31942</v>
      </c>
      <c r="F747" t="s">
        <v>1575</v>
      </c>
      <c r="G747" t="s">
        <v>1576</v>
      </c>
      <c r="H747" s="2">
        <v>2.25</v>
      </c>
      <c r="I747" s="2">
        <v>0</v>
      </c>
      <c r="J747" s="2">
        <v>0</v>
      </c>
      <c r="K747" s="2">
        <v>24.55</v>
      </c>
      <c r="L747" s="2">
        <v>0</v>
      </c>
      <c r="M747" s="2">
        <v>0</v>
      </c>
      <c r="N747" s="2">
        <v>0</v>
      </c>
      <c r="O747" s="2">
        <v>3.1915</v>
      </c>
      <c r="P747" s="2">
        <v>29.991500000000002</v>
      </c>
      <c r="Q747" t="s">
        <v>8039</v>
      </c>
      <c r="R747" t="s">
        <v>8236</v>
      </c>
      <c r="S747" s="2" t="s">
        <v>8039</v>
      </c>
      <c r="T747" s="2">
        <v>0</v>
      </c>
    </row>
    <row r="748" spans="1:20" hidden="1">
      <c r="A748" t="s">
        <v>8160</v>
      </c>
      <c r="B748" t="s">
        <v>8272</v>
      </c>
      <c r="C748" t="s">
        <v>1</v>
      </c>
      <c r="D748" t="s">
        <v>0</v>
      </c>
      <c r="E748">
        <v>1897</v>
      </c>
      <c r="F748" t="s">
        <v>1605</v>
      </c>
      <c r="G748" t="s">
        <v>1606</v>
      </c>
      <c r="H748" s="2">
        <v>0</v>
      </c>
      <c r="I748" s="2">
        <v>0</v>
      </c>
      <c r="J748" s="2">
        <v>0</v>
      </c>
      <c r="K748" s="2">
        <v>1152</v>
      </c>
      <c r="L748" s="2">
        <v>0</v>
      </c>
      <c r="M748" s="2">
        <v>0</v>
      </c>
      <c r="N748" s="2">
        <v>0</v>
      </c>
      <c r="O748" s="2">
        <v>149.76</v>
      </c>
      <c r="P748" s="2">
        <v>1301.76</v>
      </c>
      <c r="Q748" t="s">
        <v>8039</v>
      </c>
      <c r="R748" t="s">
        <v>8236</v>
      </c>
      <c r="S748" s="2" t="s">
        <v>8039</v>
      </c>
      <c r="T748" s="2">
        <v>0</v>
      </c>
    </row>
    <row r="749" spans="1:20" hidden="1">
      <c r="A749" t="s">
        <v>8160</v>
      </c>
      <c r="B749" t="s">
        <v>8273</v>
      </c>
      <c r="C749" t="s">
        <v>1</v>
      </c>
      <c r="D749" t="s">
        <v>0</v>
      </c>
      <c r="E749">
        <v>8275</v>
      </c>
      <c r="F749" t="s">
        <v>1196</v>
      </c>
      <c r="G749" t="s">
        <v>1197</v>
      </c>
      <c r="H749" s="2">
        <v>0</v>
      </c>
      <c r="I749" s="2">
        <v>0</v>
      </c>
      <c r="J749" s="2">
        <v>0</v>
      </c>
      <c r="K749" s="2">
        <v>20937.2</v>
      </c>
      <c r="L749" s="2">
        <v>0</v>
      </c>
      <c r="M749" s="2">
        <v>0</v>
      </c>
      <c r="N749" s="2">
        <v>0</v>
      </c>
      <c r="O749" s="2">
        <v>2721.8360000000002</v>
      </c>
      <c r="P749" s="2">
        <v>23659.036</v>
      </c>
      <c r="Q749"/>
      <c r="R749" t="s">
        <v>8236</v>
      </c>
      <c r="S749" s="2" t="s">
        <v>8227</v>
      </c>
      <c r="T749" s="2">
        <v>209.37</v>
      </c>
    </row>
    <row r="750" spans="1:20" hidden="1">
      <c r="A750" t="s">
        <v>8160</v>
      </c>
      <c r="B750" t="s">
        <v>8273</v>
      </c>
      <c r="C750" t="s">
        <v>1</v>
      </c>
      <c r="D750" t="s">
        <v>0</v>
      </c>
      <c r="E750">
        <v>64597</v>
      </c>
      <c r="F750" t="s">
        <v>1666</v>
      </c>
      <c r="G750" t="s">
        <v>1667</v>
      </c>
      <c r="H750" s="2">
        <v>1.1299999999999999</v>
      </c>
      <c r="I750" s="2">
        <v>0</v>
      </c>
      <c r="J750" s="2">
        <v>0</v>
      </c>
      <c r="K750" s="2">
        <v>12.27</v>
      </c>
      <c r="L750" s="2">
        <v>0</v>
      </c>
      <c r="M750" s="2">
        <v>0</v>
      </c>
      <c r="N750" s="2">
        <v>0</v>
      </c>
      <c r="O750" s="2">
        <v>1.5951</v>
      </c>
      <c r="P750" s="2">
        <v>14.995099999999999</v>
      </c>
      <c r="Q750" t="s">
        <v>8039</v>
      </c>
      <c r="R750" t="s">
        <v>8236</v>
      </c>
      <c r="S750" s="2" t="s">
        <v>8039</v>
      </c>
      <c r="T750" s="2">
        <v>0</v>
      </c>
    </row>
    <row r="751" spans="1:20" hidden="1">
      <c r="A751" t="s">
        <v>8160</v>
      </c>
      <c r="B751" t="s">
        <v>8273</v>
      </c>
      <c r="C751" t="s">
        <v>1</v>
      </c>
      <c r="D751" t="s">
        <v>0</v>
      </c>
      <c r="E751">
        <v>8279</v>
      </c>
      <c r="F751" t="s">
        <v>1196</v>
      </c>
      <c r="G751" t="s">
        <v>1197</v>
      </c>
      <c r="H751" s="2">
        <v>0</v>
      </c>
      <c r="I751" s="2">
        <v>0</v>
      </c>
      <c r="J751" s="2">
        <v>0</v>
      </c>
      <c r="K751" s="2">
        <v>52206</v>
      </c>
      <c r="L751" s="2">
        <v>0</v>
      </c>
      <c r="M751" s="2">
        <v>0</v>
      </c>
      <c r="N751" s="2">
        <v>0</v>
      </c>
      <c r="O751" s="2">
        <v>6786.7800000000007</v>
      </c>
      <c r="P751" s="2">
        <v>58992.78</v>
      </c>
      <c r="Q751"/>
      <c r="R751" t="s">
        <v>8236</v>
      </c>
      <c r="S751" s="2" t="s">
        <v>8227</v>
      </c>
      <c r="T751" s="2">
        <v>522.05999999999995</v>
      </c>
    </row>
    <row r="752" spans="1:20" hidden="1">
      <c r="A752" t="s">
        <v>8160</v>
      </c>
      <c r="B752" t="s">
        <v>8273</v>
      </c>
      <c r="C752" t="s">
        <v>1</v>
      </c>
      <c r="D752" t="s">
        <v>0</v>
      </c>
      <c r="E752">
        <v>35279</v>
      </c>
      <c r="F752" t="s">
        <v>1556</v>
      </c>
      <c r="G752" t="s">
        <v>1557</v>
      </c>
      <c r="H752" s="2">
        <v>2.15</v>
      </c>
      <c r="I752" s="2">
        <v>0</v>
      </c>
      <c r="J752" s="2">
        <v>0</v>
      </c>
      <c r="K752" s="2">
        <v>24.65</v>
      </c>
      <c r="L752" s="2">
        <v>0</v>
      </c>
      <c r="M752" s="2">
        <v>0</v>
      </c>
      <c r="N752" s="2">
        <v>0</v>
      </c>
      <c r="O752" s="2">
        <v>3.2044999999999999</v>
      </c>
      <c r="P752" s="2">
        <v>30.004499999999997</v>
      </c>
      <c r="Q752" t="s">
        <v>8039</v>
      </c>
      <c r="R752" t="s">
        <v>8236</v>
      </c>
      <c r="S752" s="2" t="s">
        <v>8039</v>
      </c>
      <c r="T752" s="2">
        <v>0</v>
      </c>
    </row>
    <row r="753" spans="1:20" hidden="1">
      <c r="A753" t="s">
        <v>8160</v>
      </c>
      <c r="B753" t="s">
        <v>8274</v>
      </c>
      <c r="C753" t="s">
        <v>1</v>
      </c>
      <c r="D753" t="s">
        <v>0</v>
      </c>
      <c r="E753">
        <v>8284</v>
      </c>
      <c r="F753" t="s">
        <v>1196</v>
      </c>
      <c r="G753" t="s">
        <v>1197</v>
      </c>
      <c r="H753" s="2">
        <v>0</v>
      </c>
      <c r="I753" s="2">
        <v>0</v>
      </c>
      <c r="J753" s="2">
        <v>0</v>
      </c>
      <c r="K753" s="2">
        <v>57644.4</v>
      </c>
      <c r="L753" s="2">
        <v>0</v>
      </c>
      <c r="M753" s="2">
        <v>0</v>
      </c>
      <c r="N753" s="2">
        <v>0</v>
      </c>
      <c r="O753" s="2">
        <v>7493.7720000000008</v>
      </c>
      <c r="P753" s="2">
        <v>65138.172000000006</v>
      </c>
      <c r="Q753"/>
      <c r="R753" t="s">
        <v>8236</v>
      </c>
      <c r="S753" s="2" t="s">
        <v>8337</v>
      </c>
      <c r="T753" s="2">
        <v>576.45000000000005</v>
      </c>
    </row>
    <row r="754" spans="1:20" hidden="1">
      <c r="A754" t="s">
        <v>8160</v>
      </c>
      <c r="B754" t="s">
        <v>8274</v>
      </c>
      <c r="C754" t="s">
        <v>1</v>
      </c>
      <c r="D754" t="s">
        <v>0</v>
      </c>
      <c r="E754">
        <v>16</v>
      </c>
      <c r="F754" t="s">
        <v>1689</v>
      </c>
      <c r="G754" t="s">
        <v>1690</v>
      </c>
      <c r="H754" s="2">
        <v>0</v>
      </c>
      <c r="I754" s="2">
        <v>0</v>
      </c>
      <c r="J754" s="2">
        <v>0</v>
      </c>
      <c r="K754" s="2">
        <v>175</v>
      </c>
      <c r="L754" s="2">
        <v>0</v>
      </c>
      <c r="M754" s="2">
        <v>0</v>
      </c>
      <c r="N754" s="2">
        <v>0</v>
      </c>
      <c r="O754" s="2">
        <v>22.75</v>
      </c>
      <c r="P754" s="2">
        <v>197.75</v>
      </c>
      <c r="Q754" t="s">
        <v>8039</v>
      </c>
      <c r="R754" t="s">
        <v>8236</v>
      </c>
      <c r="S754" s="2" t="s">
        <v>8039</v>
      </c>
      <c r="T754" s="2">
        <v>0</v>
      </c>
    </row>
    <row r="755" spans="1:20" hidden="1">
      <c r="A755" t="s">
        <v>8160</v>
      </c>
      <c r="B755" t="s">
        <v>8274</v>
      </c>
      <c r="C755" t="s">
        <v>1</v>
      </c>
      <c r="D755" t="s">
        <v>0</v>
      </c>
      <c r="E755">
        <v>1203256</v>
      </c>
      <c r="F755" t="s">
        <v>1526</v>
      </c>
      <c r="G755" t="s">
        <v>1527</v>
      </c>
      <c r="H755" s="2">
        <v>1.56</v>
      </c>
      <c r="I755" s="2">
        <v>0</v>
      </c>
      <c r="J755" s="2">
        <v>0</v>
      </c>
      <c r="K755" s="2">
        <v>16.309999999999999</v>
      </c>
      <c r="L755" s="2">
        <v>0</v>
      </c>
      <c r="M755" s="2">
        <v>0</v>
      </c>
      <c r="N755" s="2">
        <v>0</v>
      </c>
      <c r="O755" s="2">
        <v>2.1202999999999999</v>
      </c>
      <c r="P755" s="2">
        <v>19.990299999999998</v>
      </c>
      <c r="Q755" t="s">
        <v>8039</v>
      </c>
      <c r="R755" t="s">
        <v>8236</v>
      </c>
      <c r="S755" s="2" t="s">
        <v>8039</v>
      </c>
      <c r="T755" s="2">
        <v>0</v>
      </c>
    </row>
    <row r="756" spans="1:20" hidden="1">
      <c r="A756" t="s">
        <v>8160</v>
      </c>
      <c r="B756" t="s">
        <v>8304</v>
      </c>
      <c r="C756" t="s">
        <v>1</v>
      </c>
      <c r="D756" t="s">
        <v>0</v>
      </c>
      <c r="E756">
        <v>26734</v>
      </c>
      <c r="F756" t="s">
        <v>1535</v>
      </c>
      <c r="G756" t="s">
        <v>1536</v>
      </c>
      <c r="H756" s="2">
        <v>2.0300000000000002</v>
      </c>
      <c r="I756" s="2">
        <v>0</v>
      </c>
      <c r="J756" s="2">
        <v>0</v>
      </c>
      <c r="K756" s="2">
        <v>20.329999999999998</v>
      </c>
      <c r="L756" s="2">
        <v>0</v>
      </c>
      <c r="M756" s="2">
        <v>0</v>
      </c>
      <c r="N756" s="2">
        <v>0</v>
      </c>
      <c r="O756" s="2">
        <v>2.6429</v>
      </c>
      <c r="P756" s="2">
        <v>25.0029</v>
      </c>
      <c r="Q756" t="s">
        <v>8039</v>
      </c>
      <c r="R756" t="s">
        <v>8236</v>
      </c>
      <c r="S756" s="2" t="s">
        <v>8039</v>
      </c>
      <c r="T756" s="2">
        <v>0</v>
      </c>
    </row>
    <row r="757" spans="1:20" hidden="1">
      <c r="A757" t="s">
        <v>8160</v>
      </c>
      <c r="B757" t="s">
        <v>8304</v>
      </c>
      <c r="C757" t="s">
        <v>1</v>
      </c>
      <c r="D757" t="s">
        <v>0</v>
      </c>
      <c r="E757">
        <v>363205</v>
      </c>
      <c r="F757" t="s">
        <v>1547</v>
      </c>
      <c r="G757" t="s">
        <v>1548</v>
      </c>
      <c r="H757" s="2">
        <v>2</v>
      </c>
      <c r="I757" s="2">
        <v>0</v>
      </c>
      <c r="J757" s="2">
        <v>0</v>
      </c>
      <c r="K757" s="2">
        <v>20.350000000000001</v>
      </c>
      <c r="L757" s="2">
        <v>0</v>
      </c>
      <c r="M757" s="2">
        <v>0</v>
      </c>
      <c r="N757" s="2">
        <v>0</v>
      </c>
      <c r="O757" s="2">
        <v>2.6455000000000002</v>
      </c>
      <c r="P757" s="2">
        <v>24.9955</v>
      </c>
      <c r="Q757" t="s">
        <v>8039</v>
      </c>
      <c r="R757" t="s">
        <v>8236</v>
      </c>
      <c r="S757" s="2" t="s">
        <v>8039</v>
      </c>
      <c r="T757" s="2">
        <v>0</v>
      </c>
    </row>
    <row r="758" spans="1:20" hidden="1">
      <c r="A758" t="s">
        <v>8160</v>
      </c>
      <c r="B758" t="s">
        <v>8308</v>
      </c>
      <c r="C758" t="s">
        <v>1</v>
      </c>
      <c r="D758" t="s">
        <v>0</v>
      </c>
      <c r="E758">
        <v>8199</v>
      </c>
      <c r="F758" t="s">
        <v>1196</v>
      </c>
      <c r="G758" t="s">
        <v>1197</v>
      </c>
      <c r="H758" s="2">
        <v>0</v>
      </c>
      <c r="I758" s="2">
        <v>0</v>
      </c>
      <c r="J758" s="2">
        <v>0</v>
      </c>
      <c r="K758" s="2">
        <v>40392</v>
      </c>
      <c r="L758" s="2">
        <v>0</v>
      </c>
      <c r="M758" s="2">
        <v>0</v>
      </c>
      <c r="N758" s="2">
        <v>0</v>
      </c>
      <c r="O758" s="2">
        <v>5250.96</v>
      </c>
      <c r="P758" s="2">
        <v>45642.96</v>
      </c>
      <c r="Q758"/>
      <c r="R758" t="s">
        <v>8236</v>
      </c>
      <c r="S758" s="2" t="s">
        <v>8227</v>
      </c>
      <c r="T758" s="2">
        <v>403.92</v>
      </c>
    </row>
    <row r="759" spans="1:20" hidden="1">
      <c r="A759" t="s">
        <v>8160</v>
      </c>
      <c r="B759" t="s">
        <v>8308</v>
      </c>
      <c r="C759" t="s">
        <v>1</v>
      </c>
      <c r="D759" t="s">
        <v>0</v>
      </c>
      <c r="E759">
        <v>638997</v>
      </c>
      <c r="F759" t="s">
        <v>1541</v>
      </c>
      <c r="G759" t="s">
        <v>1542</v>
      </c>
      <c r="H759" s="2">
        <v>1.56</v>
      </c>
      <c r="I759" s="2">
        <v>0</v>
      </c>
      <c r="J759" s="2">
        <v>0</v>
      </c>
      <c r="K759" s="2">
        <v>16.32</v>
      </c>
      <c r="L759" s="2">
        <v>0</v>
      </c>
      <c r="M759" s="2">
        <v>0</v>
      </c>
      <c r="N759" s="2">
        <v>0</v>
      </c>
      <c r="O759" s="2">
        <v>2.1215999999999999</v>
      </c>
      <c r="P759" s="2">
        <v>20.0016</v>
      </c>
      <c r="Q759" t="s">
        <v>8039</v>
      </c>
      <c r="R759" t="s">
        <v>8236</v>
      </c>
      <c r="S759" s="2" t="s">
        <v>8039</v>
      </c>
      <c r="T759" s="2">
        <v>0</v>
      </c>
    </row>
    <row r="760" spans="1:20" hidden="1">
      <c r="A760" t="s">
        <v>8160</v>
      </c>
      <c r="B760" t="s">
        <v>8308</v>
      </c>
      <c r="C760" t="s">
        <v>1</v>
      </c>
      <c r="D760" t="s">
        <v>0</v>
      </c>
      <c r="E760">
        <v>87642</v>
      </c>
      <c r="F760" t="s">
        <v>1701</v>
      </c>
      <c r="G760" t="s">
        <v>1702</v>
      </c>
      <c r="H760" s="2">
        <v>0</v>
      </c>
      <c r="I760" s="2">
        <v>0</v>
      </c>
      <c r="J760" s="2">
        <v>0</v>
      </c>
      <c r="K760" s="2">
        <v>20.66</v>
      </c>
      <c r="L760" s="2">
        <v>0</v>
      </c>
      <c r="M760" s="2">
        <v>0</v>
      </c>
      <c r="N760" s="2">
        <v>0</v>
      </c>
      <c r="O760" s="2">
        <v>2.6858</v>
      </c>
      <c r="P760" s="2">
        <v>23.345800000000001</v>
      </c>
      <c r="Q760" t="s">
        <v>8039</v>
      </c>
      <c r="R760" t="s">
        <v>8236</v>
      </c>
      <c r="S760" s="2" t="s">
        <v>8039</v>
      </c>
      <c r="T760" s="2">
        <v>0</v>
      </c>
    </row>
    <row r="761" spans="1:20" hidden="1">
      <c r="A761" t="s">
        <v>8160</v>
      </c>
      <c r="B761" t="s">
        <v>8313</v>
      </c>
      <c r="C761" t="s">
        <v>1</v>
      </c>
      <c r="D761" t="s">
        <v>0</v>
      </c>
      <c r="E761">
        <v>261256</v>
      </c>
      <c r="F761" t="s">
        <v>1547</v>
      </c>
      <c r="G761" t="s">
        <v>1548</v>
      </c>
      <c r="H761" s="2">
        <v>2.37</v>
      </c>
      <c r="I761" s="2">
        <v>0</v>
      </c>
      <c r="J761" s="2">
        <v>0</v>
      </c>
      <c r="K761" s="2">
        <v>24.45</v>
      </c>
      <c r="L761" s="2">
        <v>0</v>
      </c>
      <c r="M761" s="2">
        <v>0</v>
      </c>
      <c r="N761" s="2">
        <v>0</v>
      </c>
      <c r="O761" s="2">
        <v>3.1785000000000001</v>
      </c>
      <c r="P761" s="2">
        <v>29.9985</v>
      </c>
      <c r="Q761" t="s">
        <v>8039</v>
      </c>
      <c r="R761" t="s">
        <v>8236</v>
      </c>
      <c r="S761" s="2" t="s">
        <v>8039</v>
      </c>
      <c r="T761" s="2">
        <v>0</v>
      </c>
    </row>
    <row r="762" spans="1:20" hidden="1">
      <c r="A762" t="s">
        <v>8160</v>
      </c>
      <c r="B762" t="s">
        <v>8313</v>
      </c>
      <c r="C762" t="s">
        <v>1</v>
      </c>
      <c r="D762" t="s">
        <v>0</v>
      </c>
      <c r="E762">
        <v>6</v>
      </c>
      <c r="F762" t="s">
        <v>1689</v>
      </c>
      <c r="G762" t="s">
        <v>1690</v>
      </c>
      <c r="H762" s="2">
        <v>0</v>
      </c>
      <c r="I762" s="2">
        <v>0</v>
      </c>
      <c r="J762" s="2">
        <v>0</v>
      </c>
      <c r="K762" s="2">
        <v>75</v>
      </c>
      <c r="L762" s="2">
        <v>0</v>
      </c>
      <c r="M762" s="2">
        <v>0</v>
      </c>
      <c r="N762" s="2">
        <v>0</v>
      </c>
      <c r="O762" s="2">
        <v>9.75</v>
      </c>
      <c r="P762" s="2">
        <v>84.75</v>
      </c>
      <c r="Q762" t="s">
        <v>8039</v>
      </c>
      <c r="R762" t="s">
        <v>8236</v>
      </c>
      <c r="S762" s="2" t="s">
        <v>8039</v>
      </c>
      <c r="T762" s="2">
        <v>0</v>
      </c>
    </row>
    <row r="763" spans="1:20" hidden="1">
      <c r="A763" t="s">
        <v>8160</v>
      </c>
      <c r="B763" t="s">
        <v>8313</v>
      </c>
      <c r="C763" t="s">
        <v>1</v>
      </c>
      <c r="D763" t="s">
        <v>0</v>
      </c>
      <c r="E763">
        <v>5</v>
      </c>
      <c r="F763" t="s">
        <v>1689</v>
      </c>
      <c r="G763" t="s">
        <v>1690</v>
      </c>
      <c r="H763" s="2">
        <v>0</v>
      </c>
      <c r="I763" s="2">
        <v>0</v>
      </c>
      <c r="J763" s="2">
        <v>0</v>
      </c>
      <c r="K763" s="2">
        <v>435</v>
      </c>
      <c r="L763" s="2">
        <v>0</v>
      </c>
      <c r="M763" s="2">
        <v>0</v>
      </c>
      <c r="N763" s="2">
        <v>0</v>
      </c>
      <c r="O763" s="2">
        <v>56.550000000000004</v>
      </c>
      <c r="P763" s="2">
        <v>491.55</v>
      </c>
      <c r="Q763" t="s">
        <v>8039</v>
      </c>
      <c r="R763" t="s">
        <v>8236</v>
      </c>
      <c r="S763" s="2" t="s">
        <v>8039</v>
      </c>
      <c r="T763" s="2">
        <v>0</v>
      </c>
    </row>
    <row r="764" spans="1:20" hidden="1">
      <c r="A764" t="s">
        <v>8160</v>
      </c>
      <c r="B764" t="s">
        <v>8313</v>
      </c>
      <c r="C764" t="s">
        <v>1</v>
      </c>
      <c r="D764" t="s">
        <v>0</v>
      </c>
      <c r="E764">
        <v>1661</v>
      </c>
      <c r="F764" t="s">
        <v>7717</v>
      </c>
      <c r="G764" t="s">
        <v>7718</v>
      </c>
      <c r="H764" s="2">
        <v>0</v>
      </c>
      <c r="I764" s="2">
        <v>0</v>
      </c>
      <c r="J764" s="2">
        <v>0</v>
      </c>
      <c r="K764" s="2">
        <v>440</v>
      </c>
      <c r="L764" s="2">
        <v>0</v>
      </c>
      <c r="M764" s="2">
        <v>0</v>
      </c>
      <c r="N764" s="2">
        <v>0</v>
      </c>
      <c r="O764" s="2">
        <v>57.2</v>
      </c>
      <c r="P764" s="2">
        <v>497.2</v>
      </c>
      <c r="Q764" t="s">
        <v>8039</v>
      </c>
      <c r="R764" t="s">
        <v>8236</v>
      </c>
      <c r="S764" s="2" t="s">
        <v>8039</v>
      </c>
      <c r="T764" s="2">
        <v>0</v>
      </c>
    </row>
    <row r="765" spans="1:20" hidden="1">
      <c r="A765" t="s">
        <v>8160</v>
      </c>
      <c r="B765" t="s">
        <v>8313</v>
      </c>
      <c r="C765" t="s">
        <v>1</v>
      </c>
      <c r="D765" t="s">
        <v>0</v>
      </c>
      <c r="E765">
        <v>8175</v>
      </c>
      <c r="F765" t="s">
        <v>1196</v>
      </c>
      <c r="G765" t="s">
        <v>1197</v>
      </c>
      <c r="H765" s="2">
        <v>0</v>
      </c>
      <c r="I765" s="2">
        <v>0</v>
      </c>
      <c r="J765" s="2">
        <v>0</v>
      </c>
      <c r="K765" s="2">
        <v>38847.599999999999</v>
      </c>
      <c r="L765" s="2">
        <v>0</v>
      </c>
      <c r="M765" s="2">
        <v>0</v>
      </c>
      <c r="N765" s="2">
        <v>0</v>
      </c>
      <c r="O765" s="2">
        <v>5050.1880000000001</v>
      </c>
      <c r="P765" s="2">
        <v>43897.788</v>
      </c>
      <c r="Q765"/>
      <c r="R765" t="s">
        <v>8236</v>
      </c>
      <c r="S765" s="2" t="s">
        <v>8227</v>
      </c>
      <c r="T765" s="2">
        <v>388.48</v>
      </c>
    </row>
    <row r="766" spans="1:20" hidden="1">
      <c r="A766" t="s">
        <v>8160</v>
      </c>
      <c r="B766" t="s">
        <v>8276</v>
      </c>
      <c r="C766" t="s">
        <v>1</v>
      </c>
      <c r="D766" t="s">
        <v>0</v>
      </c>
      <c r="E766">
        <v>8173</v>
      </c>
      <c r="F766" t="s">
        <v>1196</v>
      </c>
      <c r="G766" t="s">
        <v>1197</v>
      </c>
      <c r="H766" s="2">
        <v>0</v>
      </c>
      <c r="I766" s="2">
        <v>0</v>
      </c>
      <c r="J766" s="2">
        <v>0</v>
      </c>
      <c r="K766" s="2">
        <v>16397</v>
      </c>
      <c r="L766" s="2">
        <v>0</v>
      </c>
      <c r="M766" s="2">
        <v>0</v>
      </c>
      <c r="N766" s="2">
        <v>0</v>
      </c>
      <c r="O766" s="2">
        <v>2131.61</v>
      </c>
      <c r="P766" s="2">
        <v>18528.61</v>
      </c>
      <c r="Q766"/>
      <c r="R766" t="s">
        <v>8236</v>
      </c>
      <c r="S766" s="2" t="s">
        <v>8227</v>
      </c>
      <c r="T766" s="2">
        <v>163.97</v>
      </c>
    </row>
    <row r="767" spans="1:20" hidden="1">
      <c r="A767" t="s">
        <v>8160</v>
      </c>
      <c r="B767" t="s">
        <v>8276</v>
      </c>
      <c r="C767" t="s">
        <v>1</v>
      </c>
      <c r="D767" t="s">
        <v>0</v>
      </c>
      <c r="E767">
        <v>8161</v>
      </c>
      <c r="F767" t="s">
        <v>1196</v>
      </c>
      <c r="G767" t="s">
        <v>1197</v>
      </c>
      <c r="H767" s="2">
        <v>0</v>
      </c>
      <c r="I767" s="2">
        <v>0</v>
      </c>
      <c r="J767" s="2">
        <v>0</v>
      </c>
      <c r="K767" s="2">
        <v>39930</v>
      </c>
      <c r="L767" s="2">
        <v>0</v>
      </c>
      <c r="M767" s="2">
        <v>0</v>
      </c>
      <c r="N767" s="2">
        <v>0</v>
      </c>
      <c r="O767" s="2">
        <v>5190.9000000000005</v>
      </c>
      <c r="P767" s="2">
        <v>45120.9</v>
      </c>
      <c r="Q767"/>
      <c r="R767" t="s">
        <v>8236</v>
      </c>
      <c r="S767" s="2" t="s">
        <v>8227</v>
      </c>
      <c r="T767" s="2">
        <v>399.3</v>
      </c>
    </row>
    <row r="768" spans="1:20" hidden="1">
      <c r="A768" t="s">
        <v>8160</v>
      </c>
      <c r="B768" t="s">
        <v>8316</v>
      </c>
      <c r="C768" t="s">
        <v>1</v>
      </c>
      <c r="D768" t="s">
        <v>0</v>
      </c>
      <c r="E768">
        <v>1201981</v>
      </c>
      <c r="F768" t="s">
        <v>1526</v>
      </c>
      <c r="G768" t="s">
        <v>1527</v>
      </c>
      <c r="H768" s="2">
        <v>1.56</v>
      </c>
      <c r="I768" s="2">
        <v>0</v>
      </c>
      <c r="J768" s="2">
        <v>0</v>
      </c>
      <c r="K768" s="2">
        <v>16.309999999999999</v>
      </c>
      <c r="L768" s="2">
        <v>0</v>
      </c>
      <c r="M768" s="2">
        <v>0</v>
      </c>
      <c r="N768" s="2">
        <v>0</v>
      </c>
      <c r="O768" s="2">
        <v>2.1202999999999999</v>
      </c>
      <c r="P768" s="2">
        <v>19.990299999999998</v>
      </c>
      <c r="Q768" t="s">
        <v>8039</v>
      </c>
      <c r="R768" t="s">
        <v>8236</v>
      </c>
      <c r="S768" s="2" t="s">
        <v>8039</v>
      </c>
      <c r="T768" s="2">
        <v>0</v>
      </c>
    </row>
    <row r="769" spans="1:20" hidden="1">
      <c r="A769" t="s">
        <v>8160</v>
      </c>
      <c r="B769" t="s">
        <v>8316</v>
      </c>
      <c r="C769" t="s">
        <v>1</v>
      </c>
      <c r="D769" t="s">
        <v>0</v>
      </c>
      <c r="E769">
        <v>8141</v>
      </c>
      <c r="F769" t="s">
        <v>1196</v>
      </c>
      <c r="G769" t="s">
        <v>1197</v>
      </c>
      <c r="H769" s="2">
        <v>0</v>
      </c>
      <c r="I769" s="2">
        <v>0</v>
      </c>
      <c r="J769" s="2">
        <v>0</v>
      </c>
      <c r="K769" s="2">
        <v>53856</v>
      </c>
      <c r="L769" s="2">
        <v>0</v>
      </c>
      <c r="M769" s="2">
        <v>0</v>
      </c>
      <c r="N769" s="2">
        <v>0</v>
      </c>
      <c r="O769" s="2">
        <v>7001.2800000000007</v>
      </c>
      <c r="P769" s="2">
        <v>60857.279999999999</v>
      </c>
      <c r="Q769"/>
      <c r="R769" t="s">
        <v>8236</v>
      </c>
      <c r="S769" s="2" t="s">
        <v>8227</v>
      </c>
      <c r="T769" s="2">
        <v>538.55999999999995</v>
      </c>
    </row>
    <row r="770" spans="1:20" hidden="1">
      <c r="A770" t="s">
        <v>8160</v>
      </c>
      <c r="B770" t="s">
        <v>8316</v>
      </c>
      <c r="C770" t="s">
        <v>1</v>
      </c>
      <c r="D770" t="s">
        <v>0</v>
      </c>
      <c r="E770">
        <v>8142</v>
      </c>
      <c r="F770" t="s">
        <v>1196</v>
      </c>
      <c r="G770" t="s">
        <v>1197</v>
      </c>
      <c r="H770" s="2">
        <v>0</v>
      </c>
      <c r="I770" s="2">
        <v>0</v>
      </c>
      <c r="J770" s="2">
        <v>0</v>
      </c>
      <c r="K770" s="2">
        <v>8721.9</v>
      </c>
      <c r="L770" s="2">
        <v>0</v>
      </c>
      <c r="M770" s="2">
        <v>0</v>
      </c>
      <c r="N770" s="2">
        <v>0</v>
      </c>
      <c r="O770" s="2">
        <v>1133.847</v>
      </c>
      <c r="P770" s="2">
        <v>9855.7469999999994</v>
      </c>
      <c r="Q770"/>
      <c r="R770" t="s">
        <v>8236</v>
      </c>
      <c r="S770" s="2" t="s">
        <v>8227</v>
      </c>
      <c r="T770" s="2">
        <v>87.22</v>
      </c>
    </row>
    <row r="771" spans="1:20" hidden="1">
      <c r="A771" t="s">
        <v>8160</v>
      </c>
      <c r="B771" t="s">
        <v>8277</v>
      </c>
      <c r="C771" t="s">
        <v>1</v>
      </c>
      <c r="D771" t="s">
        <v>0</v>
      </c>
      <c r="E771">
        <v>1097</v>
      </c>
      <c r="F771" t="s">
        <v>1689</v>
      </c>
      <c r="G771" t="s">
        <v>1690</v>
      </c>
      <c r="H771" s="2">
        <v>0</v>
      </c>
      <c r="I771" s="2">
        <v>0</v>
      </c>
      <c r="J771" s="2">
        <v>0</v>
      </c>
      <c r="K771" s="2">
        <v>165</v>
      </c>
      <c r="L771" s="2">
        <v>0</v>
      </c>
      <c r="M771" s="2">
        <v>0</v>
      </c>
      <c r="N771" s="2">
        <v>0</v>
      </c>
      <c r="O771" s="2">
        <v>21.45</v>
      </c>
      <c r="P771" s="2">
        <v>186.45</v>
      </c>
      <c r="Q771" t="s">
        <v>8039</v>
      </c>
      <c r="R771" t="s">
        <v>8236</v>
      </c>
      <c r="S771" s="2" t="s">
        <v>8039</v>
      </c>
      <c r="T771" s="2">
        <v>0</v>
      </c>
    </row>
    <row r="772" spans="1:20" hidden="1">
      <c r="A772" t="s">
        <v>8160</v>
      </c>
      <c r="B772" t="s">
        <v>8277</v>
      </c>
      <c r="C772" t="s">
        <v>1</v>
      </c>
      <c r="D772" t="s">
        <v>0</v>
      </c>
      <c r="E772">
        <v>1094</v>
      </c>
      <c r="F772" t="s">
        <v>1689</v>
      </c>
      <c r="G772" t="s">
        <v>1690</v>
      </c>
      <c r="H772" s="2">
        <v>0</v>
      </c>
      <c r="I772" s="2">
        <v>0</v>
      </c>
      <c r="J772" s="2">
        <v>0</v>
      </c>
      <c r="K772" s="2">
        <v>325</v>
      </c>
      <c r="L772" s="2">
        <v>0</v>
      </c>
      <c r="M772" s="2">
        <v>0</v>
      </c>
      <c r="N772" s="2">
        <v>0</v>
      </c>
      <c r="O772" s="2">
        <v>42.25</v>
      </c>
      <c r="P772" s="2">
        <v>367.25</v>
      </c>
      <c r="Q772" t="s">
        <v>8039</v>
      </c>
      <c r="R772" t="s">
        <v>8236</v>
      </c>
      <c r="S772" s="2" t="s">
        <v>8039</v>
      </c>
      <c r="T772" s="2">
        <v>0</v>
      </c>
    </row>
    <row r="773" spans="1:20" hidden="1">
      <c r="A773" t="s">
        <v>8160</v>
      </c>
      <c r="B773" t="s">
        <v>8277</v>
      </c>
      <c r="C773" t="s">
        <v>1</v>
      </c>
      <c r="D773" t="s">
        <v>0</v>
      </c>
      <c r="E773">
        <v>36671</v>
      </c>
      <c r="F773" t="s">
        <v>1494</v>
      </c>
      <c r="G773" t="s">
        <v>1495</v>
      </c>
      <c r="H773" s="2">
        <v>0</v>
      </c>
      <c r="I773" s="2">
        <v>0</v>
      </c>
      <c r="J773" s="2">
        <v>0</v>
      </c>
      <c r="K773" s="2">
        <v>13.1</v>
      </c>
      <c r="L773" s="2">
        <v>0</v>
      </c>
      <c r="M773" s="2">
        <v>0</v>
      </c>
      <c r="N773" s="2">
        <v>0</v>
      </c>
      <c r="O773" s="2">
        <v>1.7030000000000001</v>
      </c>
      <c r="P773" s="2">
        <v>14.802999999999999</v>
      </c>
      <c r="Q773" t="s">
        <v>8039</v>
      </c>
      <c r="R773" t="s">
        <v>8236</v>
      </c>
      <c r="S773" s="2" t="s">
        <v>8039</v>
      </c>
      <c r="T773" s="2">
        <v>0</v>
      </c>
    </row>
    <row r="774" spans="1:20" hidden="1">
      <c r="A774" t="s">
        <v>8160</v>
      </c>
      <c r="B774" t="s">
        <v>8277</v>
      </c>
      <c r="C774" t="s">
        <v>1</v>
      </c>
      <c r="D774" t="s">
        <v>0</v>
      </c>
      <c r="E774">
        <v>8130</v>
      </c>
      <c r="F774" t="s">
        <v>1196</v>
      </c>
      <c r="G774" t="s">
        <v>1197</v>
      </c>
      <c r="H774" s="2">
        <v>0</v>
      </c>
      <c r="I774" s="2">
        <v>0</v>
      </c>
      <c r="J774" s="2">
        <v>0</v>
      </c>
      <c r="K774" s="2">
        <v>26928</v>
      </c>
      <c r="L774" s="2">
        <v>0</v>
      </c>
      <c r="M774" s="2">
        <v>0</v>
      </c>
      <c r="N774" s="2">
        <v>0</v>
      </c>
      <c r="O774" s="2">
        <v>3500.6400000000003</v>
      </c>
      <c r="P774" s="2">
        <v>30428.639999999999</v>
      </c>
      <c r="Q774"/>
      <c r="R774" t="s">
        <v>8236</v>
      </c>
      <c r="S774" s="2" t="s">
        <v>8227</v>
      </c>
      <c r="T774" s="2">
        <v>269.27999999999997</v>
      </c>
    </row>
    <row r="775" spans="1:20" hidden="1">
      <c r="A775" t="s">
        <v>8160</v>
      </c>
      <c r="B775" t="s">
        <v>8277</v>
      </c>
      <c r="C775" t="s">
        <v>1</v>
      </c>
      <c r="D775" t="s">
        <v>0</v>
      </c>
      <c r="E775">
        <v>78</v>
      </c>
      <c r="F775" t="s">
        <v>7961</v>
      </c>
      <c r="G775" t="s">
        <v>7962</v>
      </c>
      <c r="H775" s="2">
        <v>0</v>
      </c>
      <c r="I775" s="2">
        <v>0</v>
      </c>
      <c r="J775" s="2">
        <v>0</v>
      </c>
      <c r="K775" s="2">
        <v>34.51</v>
      </c>
      <c r="L775" s="2">
        <v>0</v>
      </c>
      <c r="M775" s="2">
        <v>0</v>
      </c>
      <c r="N775" s="2">
        <v>0</v>
      </c>
      <c r="O775" s="2">
        <v>4.4863</v>
      </c>
      <c r="P775" s="2">
        <v>38.996299999999998</v>
      </c>
      <c r="Q775" t="s">
        <v>8039</v>
      </c>
      <c r="R775" t="s">
        <v>8236</v>
      </c>
      <c r="S775" s="2" t="s">
        <v>8039</v>
      </c>
      <c r="T775" s="2">
        <v>0</v>
      </c>
    </row>
    <row r="776" spans="1:20" hidden="1">
      <c r="A776" t="s">
        <v>8160</v>
      </c>
      <c r="B776" t="s">
        <v>8277</v>
      </c>
      <c r="C776" t="s">
        <v>1</v>
      </c>
      <c r="D776" t="s">
        <v>0</v>
      </c>
      <c r="E776">
        <v>8106</v>
      </c>
      <c r="F776" t="s">
        <v>1196</v>
      </c>
      <c r="G776" t="s">
        <v>1197</v>
      </c>
      <c r="H776" s="2">
        <v>0</v>
      </c>
      <c r="I776" s="2">
        <v>0</v>
      </c>
      <c r="J776" s="2">
        <v>0</v>
      </c>
      <c r="K776" s="2">
        <v>3212</v>
      </c>
      <c r="L776" s="2">
        <v>0</v>
      </c>
      <c r="M776" s="2">
        <v>0</v>
      </c>
      <c r="N776" s="2">
        <v>0</v>
      </c>
      <c r="O776" s="2">
        <v>417.56</v>
      </c>
      <c r="P776" s="2">
        <v>3629.56</v>
      </c>
      <c r="Q776"/>
      <c r="R776" t="s">
        <v>8236</v>
      </c>
      <c r="S776" s="2" t="s">
        <v>8227</v>
      </c>
      <c r="T776" s="2">
        <v>32.119999999999997</v>
      </c>
    </row>
    <row r="777" spans="1:20" hidden="1">
      <c r="A777" t="s">
        <v>8160</v>
      </c>
      <c r="B777" t="s">
        <v>8279</v>
      </c>
      <c r="C777" t="s">
        <v>1</v>
      </c>
      <c r="D777" t="s">
        <v>0</v>
      </c>
      <c r="E777">
        <v>61471</v>
      </c>
      <c r="F777" t="s">
        <v>1666</v>
      </c>
      <c r="G777" t="s">
        <v>1667</v>
      </c>
      <c r="H777" s="2">
        <v>2.34</v>
      </c>
      <c r="I777" s="2">
        <v>0</v>
      </c>
      <c r="J777" s="2">
        <v>0</v>
      </c>
      <c r="K777" s="2">
        <v>24.48</v>
      </c>
      <c r="L777" s="2">
        <v>0</v>
      </c>
      <c r="M777" s="2">
        <v>0</v>
      </c>
      <c r="N777" s="2">
        <v>0</v>
      </c>
      <c r="O777" s="2">
        <v>3.1824000000000003</v>
      </c>
      <c r="P777" s="2">
        <v>30.002400000000002</v>
      </c>
      <c r="Q777" t="s">
        <v>8039</v>
      </c>
      <c r="R777" t="s">
        <v>8236</v>
      </c>
      <c r="S777" s="2" t="s">
        <v>8039</v>
      </c>
      <c r="T777" s="2">
        <v>0</v>
      </c>
    </row>
    <row r="778" spans="1:20" hidden="1">
      <c r="A778" t="s">
        <v>8160</v>
      </c>
      <c r="B778" t="s">
        <v>8279</v>
      </c>
      <c r="C778" t="s">
        <v>1</v>
      </c>
      <c r="D778" t="s">
        <v>0</v>
      </c>
      <c r="E778">
        <v>8089</v>
      </c>
      <c r="F778" t="s">
        <v>1196</v>
      </c>
      <c r="G778" t="s">
        <v>1197</v>
      </c>
      <c r="H778" s="2">
        <v>0</v>
      </c>
      <c r="I778" s="2">
        <v>0</v>
      </c>
      <c r="J778" s="2">
        <v>0</v>
      </c>
      <c r="K778" s="2">
        <v>41236.800000000003</v>
      </c>
      <c r="L778" s="2">
        <v>0</v>
      </c>
      <c r="M778" s="2">
        <v>0</v>
      </c>
      <c r="N778" s="2">
        <v>0</v>
      </c>
      <c r="O778" s="2">
        <v>5360.7840000000006</v>
      </c>
      <c r="P778" s="2">
        <v>46597.584000000003</v>
      </c>
      <c r="Q778"/>
      <c r="R778" t="s">
        <v>8236</v>
      </c>
      <c r="S778" s="2" t="s">
        <v>8227</v>
      </c>
      <c r="T778" s="2">
        <v>412.37</v>
      </c>
    </row>
    <row r="779" spans="1:20" hidden="1">
      <c r="A779" t="s">
        <v>8160</v>
      </c>
      <c r="B779" t="s">
        <v>8279</v>
      </c>
      <c r="C779" t="s">
        <v>1</v>
      </c>
      <c r="D779" t="s">
        <v>0</v>
      </c>
      <c r="E779">
        <v>1093</v>
      </c>
      <c r="F779" t="s">
        <v>1689</v>
      </c>
      <c r="G779" t="s">
        <v>1690</v>
      </c>
      <c r="H779" s="2">
        <v>0</v>
      </c>
      <c r="I779" s="2">
        <v>0</v>
      </c>
      <c r="J779" s="2">
        <v>0</v>
      </c>
      <c r="K779" s="2">
        <v>235</v>
      </c>
      <c r="L779" s="2">
        <v>0</v>
      </c>
      <c r="M779" s="2">
        <v>0</v>
      </c>
      <c r="N779" s="2">
        <v>0</v>
      </c>
      <c r="O779" s="2">
        <v>30.55</v>
      </c>
      <c r="P779" s="2">
        <v>265.55</v>
      </c>
      <c r="Q779" t="s">
        <v>8039</v>
      </c>
      <c r="R779" t="s">
        <v>8236</v>
      </c>
      <c r="S779" s="2" t="s">
        <v>8039</v>
      </c>
      <c r="T779" s="2">
        <v>0</v>
      </c>
    </row>
    <row r="780" spans="1:20" hidden="1">
      <c r="A780" t="s">
        <v>8160</v>
      </c>
      <c r="B780" t="s">
        <v>8278</v>
      </c>
      <c r="C780" t="s">
        <v>1</v>
      </c>
      <c r="D780" t="s">
        <v>0</v>
      </c>
      <c r="E780">
        <v>32636</v>
      </c>
      <c r="F780" t="s">
        <v>1556</v>
      </c>
      <c r="G780" t="s">
        <v>1557</v>
      </c>
      <c r="H780" s="2">
        <v>2.34</v>
      </c>
      <c r="I780" s="2">
        <v>0</v>
      </c>
      <c r="J780" s="2">
        <v>0</v>
      </c>
      <c r="K780" s="2">
        <v>24.48</v>
      </c>
      <c r="L780" s="2">
        <v>0</v>
      </c>
      <c r="M780" s="2">
        <v>0</v>
      </c>
      <c r="N780" s="2">
        <v>0</v>
      </c>
      <c r="O780" s="2">
        <v>3.1824000000000003</v>
      </c>
      <c r="P780" s="2">
        <v>30.002400000000002</v>
      </c>
      <c r="Q780" t="s">
        <v>8039</v>
      </c>
      <c r="R780" t="s">
        <v>8236</v>
      </c>
      <c r="S780" s="2" t="s">
        <v>8039</v>
      </c>
      <c r="T780" s="2">
        <v>0</v>
      </c>
    </row>
    <row r="781" spans="1:20" hidden="1">
      <c r="A781" t="s">
        <v>8160</v>
      </c>
      <c r="B781" t="s">
        <v>8278</v>
      </c>
      <c r="C781" t="s">
        <v>1</v>
      </c>
      <c r="D781" t="s">
        <v>0</v>
      </c>
      <c r="E781">
        <v>1201245</v>
      </c>
      <c r="F781" t="s">
        <v>1526</v>
      </c>
      <c r="G781" t="s">
        <v>1527</v>
      </c>
      <c r="H781" s="2">
        <v>2.4899999999999998</v>
      </c>
      <c r="I781" s="2">
        <v>0</v>
      </c>
      <c r="J781" s="2">
        <v>0</v>
      </c>
      <c r="K781" s="2">
        <v>24.35</v>
      </c>
      <c r="L781" s="2">
        <v>0</v>
      </c>
      <c r="M781" s="2">
        <v>0</v>
      </c>
      <c r="N781" s="2">
        <v>0</v>
      </c>
      <c r="O781" s="2">
        <v>3.1655000000000002</v>
      </c>
      <c r="P781" s="2">
        <v>30.005500000000001</v>
      </c>
      <c r="Q781" t="s">
        <v>8039</v>
      </c>
      <c r="R781" t="s">
        <v>8236</v>
      </c>
      <c r="S781" s="2" t="s">
        <v>8039</v>
      </c>
      <c r="T781" s="2">
        <v>0</v>
      </c>
    </row>
    <row r="782" spans="1:20" hidden="1">
      <c r="A782" t="s">
        <v>8160</v>
      </c>
      <c r="B782" t="s">
        <v>8278</v>
      </c>
      <c r="C782" t="s">
        <v>1</v>
      </c>
      <c r="D782" t="s">
        <v>0</v>
      </c>
      <c r="E782">
        <v>8069</v>
      </c>
      <c r="F782" t="s">
        <v>1196</v>
      </c>
      <c r="G782" t="s">
        <v>1197</v>
      </c>
      <c r="H782" s="2">
        <v>0</v>
      </c>
      <c r="I782" s="2">
        <v>0</v>
      </c>
      <c r="J782" s="2">
        <v>0</v>
      </c>
      <c r="K782" s="2">
        <v>228.8</v>
      </c>
      <c r="L782" s="2">
        <v>0</v>
      </c>
      <c r="M782" s="2">
        <v>0</v>
      </c>
      <c r="N782" s="2">
        <v>0</v>
      </c>
      <c r="O782" s="2">
        <v>29.744000000000003</v>
      </c>
      <c r="P782" s="2">
        <v>258.54400000000004</v>
      </c>
      <c r="Q782"/>
      <c r="R782" t="s">
        <v>8236</v>
      </c>
      <c r="S782" s="2" t="s">
        <v>8227</v>
      </c>
      <c r="T782" s="2">
        <v>2.29</v>
      </c>
    </row>
    <row r="783" spans="1:20" hidden="1">
      <c r="A783" t="s">
        <v>8160</v>
      </c>
      <c r="B783" t="s">
        <v>8278</v>
      </c>
      <c r="C783" t="s">
        <v>1</v>
      </c>
      <c r="D783" t="s">
        <v>0</v>
      </c>
      <c r="E783">
        <v>52600</v>
      </c>
      <c r="F783" t="s">
        <v>1481</v>
      </c>
      <c r="G783" t="s">
        <v>1482</v>
      </c>
      <c r="H783" s="2">
        <v>0</v>
      </c>
      <c r="I783" s="2">
        <v>0</v>
      </c>
      <c r="J783" s="2">
        <v>0</v>
      </c>
      <c r="K783" s="2">
        <v>58.63</v>
      </c>
      <c r="L783" s="2">
        <v>0</v>
      </c>
      <c r="M783" s="2">
        <v>0</v>
      </c>
      <c r="N783" s="2">
        <v>0</v>
      </c>
      <c r="O783" s="2">
        <v>7.621900000000001</v>
      </c>
      <c r="P783" s="2">
        <v>66.251900000000006</v>
      </c>
      <c r="Q783" t="s">
        <v>8039</v>
      </c>
      <c r="R783" t="s">
        <v>8236</v>
      </c>
      <c r="S783" s="2" t="s">
        <v>8039</v>
      </c>
      <c r="T783" s="2">
        <v>0</v>
      </c>
    </row>
    <row r="784" spans="1:20" hidden="1">
      <c r="A784" t="s">
        <v>8160</v>
      </c>
      <c r="B784" t="s">
        <v>8330</v>
      </c>
      <c r="C784" t="s">
        <v>1</v>
      </c>
      <c r="D784" t="s">
        <v>0</v>
      </c>
      <c r="E784">
        <v>824874</v>
      </c>
      <c r="F784" t="s">
        <v>1701</v>
      </c>
      <c r="G784" t="s">
        <v>1702</v>
      </c>
      <c r="H784" s="2">
        <v>0</v>
      </c>
      <c r="I784" s="2">
        <v>0</v>
      </c>
      <c r="J784" s="2">
        <v>0</v>
      </c>
      <c r="K784" s="2">
        <v>7.69</v>
      </c>
      <c r="L784" s="2">
        <v>0</v>
      </c>
      <c r="M784" s="2">
        <v>0</v>
      </c>
      <c r="N784" s="2">
        <v>0</v>
      </c>
      <c r="O784" s="2">
        <v>0.99970000000000003</v>
      </c>
      <c r="P784" s="2">
        <v>8.6897000000000002</v>
      </c>
      <c r="Q784" t="s">
        <v>8039</v>
      </c>
      <c r="R784" t="s">
        <v>8236</v>
      </c>
      <c r="S784" s="2" t="s">
        <v>8039</v>
      </c>
      <c r="T784" s="2">
        <v>0</v>
      </c>
    </row>
    <row r="785" spans="1:20" hidden="1">
      <c r="A785" t="s">
        <v>8160</v>
      </c>
      <c r="B785" t="s">
        <v>8280</v>
      </c>
      <c r="C785" t="s">
        <v>1</v>
      </c>
      <c r="D785" t="s">
        <v>0</v>
      </c>
      <c r="E785">
        <v>240610</v>
      </c>
      <c r="F785" t="s">
        <v>1547</v>
      </c>
      <c r="G785" t="s">
        <v>1548</v>
      </c>
      <c r="H785" s="2">
        <v>0.86</v>
      </c>
      <c r="I785" s="2">
        <v>0</v>
      </c>
      <c r="J785" s="2">
        <v>0</v>
      </c>
      <c r="K785" s="2">
        <v>8.09</v>
      </c>
      <c r="L785" s="2">
        <v>0</v>
      </c>
      <c r="M785" s="2">
        <v>0</v>
      </c>
      <c r="N785" s="2">
        <v>0</v>
      </c>
      <c r="O785" s="2">
        <v>1.0517000000000001</v>
      </c>
      <c r="P785" s="2">
        <v>10.0017</v>
      </c>
      <c r="Q785" t="s">
        <v>8039</v>
      </c>
      <c r="R785" t="s">
        <v>8236</v>
      </c>
      <c r="S785" s="2" t="s">
        <v>8039</v>
      </c>
      <c r="T785" s="2">
        <v>0</v>
      </c>
    </row>
    <row r="786" spans="1:20" hidden="1">
      <c r="A786" t="s">
        <v>8160</v>
      </c>
      <c r="B786" t="s">
        <v>8280</v>
      </c>
      <c r="C786" t="s">
        <v>1</v>
      </c>
      <c r="D786" t="s">
        <v>0</v>
      </c>
      <c r="E786">
        <v>364</v>
      </c>
      <c r="F786" t="s">
        <v>1657</v>
      </c>
      <c r="G786" t="s">
        <v>1658</v>
      </c>
      <c r="H786" s="2">
        <v>0</v>
      </c>
      <c r="I786" s="2">
        <v>0</v>
      </c>
      <c r="J786" s="2">
        <v>0</v>
      </c>
      <c r="K786" s="2">
        <v>221.15</v>
      </c>
      <c r="L786" s="2">
        <v>0</v>
      </c>
      <c r="M786" s="2">
        <v>0</v>
      </c>
      <c r="N786" s="2">
        <v>0</v>
      </c>
      <c r="O786" s="2">
        <v>28.749500000000001</v>
      </c>
      <c r="P786" s="2">
        <v>249.89950000000002</v>
      </c>
      <c r="Q786" t="s">
        <v>8039</v>
      </c>
      <c r="R786" t="s">
        <v>8236</v>
      </c>
      <c r="S786" s="2" t="s">
        <v>8039</v>
      </c>
      <c r="T786" s="2">
        <v>0</v>
      </c>
    </row>
    <row r="787" spans="1:20" hidden="1">
      <c r="A787" t="s">
        <v>8160</v>
      </c>
      <c r="B787" t="s">
        <v>8323</v>
      </c>
      <c r="C787" t="s">
        <v>1</v>
      </c>
      <c r="D787" t="s">
        <v>0</v>
      </c>
      <c r="E787">
        <v>8031</v>
      </c>
      <c r="F787" t="s">
        <v>1196</v>
      </c>
      <c r="G787" t="s">
        <v>1197</v>
      </c>
      <c r="H787" s="2">
        <v>0</v>
      </c>
      <c r="I787" s="2">
        <v>0</v>
      </c>
      <c r="J787" s="2">
        <v>0</v>
      </c>
      <c r="K787" s="2">
        <v>3163.5</v>
      </c>
      <c r="L787" s="2">
        <v>0</v>
      </c>
      <c r="M787" s="2">
        <v>0</v>
      </c>
      <c r="N787" s="2">
        <v>0</v>
      </c>
      <c r="O787" s="2">
        <v>411.255</v>
      </c>
      <c r="P787" s="2">
        <v>3574.7550000000001</v>
      </c>
      <c r="Q787"/>
      <c r="R787" t="s">
        <v>8236</v>
      </c>
      <c r="S787" s="2" t="s">
        <v>8227</v>
      </c>
      <c r="T787" s="2">
        <v>31.64</v>
      </c>
    </row>
    <row r="788" spans="1:20" hidden="1">
      <c r="A788" t="s">
        <v>8160</v>
      </c>
      <c r="B788" t="s">
        <v>8323</v>
      </c>
      <c r="C788" t="s">
        <v>1</v>
      </c>
      <c r="D788" t="s">
        <v>0</v>
      </c>
      <c r="E788">
        <v>1087</v>
      </c>
      <c r="F788" t="s">
        <v>1689</v>
      </c>
      <c r="G788" t="s">
        <v>1690</v>
      </c>
      <c r="H788" s="2">
        <v>0</v>
      </c>
      <c r="I788" s="2">
        <v>0</v>
      </c>
      <c r="J788" s="2">
        <v>0</v>
      </c>
      <c r="K788" s="2">
        <v>345</v>
      </c>
      <c r="L788" s="2">
        <v>0</v>
      </c>
      <c r="M788" s="2">
        <v>0</v>
      </c>
      <c r="N788" s="2">
        <v>0</v>
      </c>
      <c r="O788" s="2">
        <v>44.85</v>
      </c>
      <c r="P788" s="2">
        <v>389.85</v>
      </c>
      <c r="Q788" t="s">
        <v>8039</v>
      </c>
      <c r="R788" t="s">
        <v>8236</v>
      </c>
      <c r="S788" s="2" t="s">
        <v>8039</v>
      </c>
      <c r="T788" s="2">
        <v>0</v>
      </c>
    </row>
    <row r="789" spans="1:20" hidden="1">
      <c r="A789" t="s">
        <v>8160</v>
      </c>
      <c r="B789" t="s">
        <v>8323</v>
      </c>
      <c r="C789" t="s">
        <v>1</v>
      </c>
      <c r="D789" t="s">
        <v>0</v>
      </c>
      <c r="E789">
        <v>203141</v>
      </c>
      <c r="F789" t="s">
        <v>1642</v>
      </c>
      <c r="G789" t="s">
        <v>1643</v>
      </c>
      <c r="H789" s="2">
        <v>0</v>
      </c>
      <c r="I789" s="2">
        <v>0</v>
      </c>
      <c r="J789" s="2">
        <v>0</v>
      </c>
      <c r="K789" s="2">
        <v>121.56</v>
      </c>
      <c r="L789" s="2">
        <v>0</v>
      </c>
      <c r="M789" s="2">
        <v>0</v>
      </c>
      <c r="N789" s="2">
        <v>0</v>
      </c>
      <c r="O789" s="2">
        <v>15.802800000000001</v>
      </c>
      <c r="P789" s="2">
        <v>137.36279999999999</v>
      </c>
      <c r="Q789" t="s">
        <v>8039</v>
      </c>
      <c r="R789" t="s">
        <v>8236</v>
      </c>
      <c r="S789" s="2" t="s">
        <v>8336</v>
      </c>
      <c r="T789" s="2">
        <v>1.22</v>
      </c>
    </row>
    <row r="790" spans="1:20" hidden="1">
      <c r="A790" t="s">
        <v>8160</v>
      </c>
      <c r="B790" t="s">
        <v>8323</v>
      </c>
      <c r="C790" t="s">
        <v>1</v>
      </c>
      <c r="D790" t="s">
        <v>0</v>
      </c>
      <c r="E790">
        <v>8032</v>
      </c>
      <c r="F790" t="s">
        <v>1196</v>
      </c>
      <c r="G790" t="s">
        <v>1197</v>
      </c>
      <c r="H790" s="2">
        <v>0</v>
      </c>
      <c r="I790" s="2">
        <v>0</v>
      </c>
      <c r="J790" s="2">
        <v>0</v>
      </c>
      <c r="K790" s="2">
        <v>53856</v>
      </c>
      <c r="L790" s="2">
        <v>0</v>
      </c>
      <c r="M790" s="2">
        <v>0</v>
      </c>
      <c r="N790" s="2">
        <v>0</v>
      </c>
      <c r="O790" s="2">
        <v>7001.2800000000007</v>
      </c>
      <c r="P790" s="2">
        <v>60857.279999999999</v>
      </c>
      <c r="Q790"/>
      <c r="R790" t="s">
        <v>8236</v>
      </c>
      <c r="S790" s="2" t="s">
        <v>8227</v>
      </c>
      <c r="T790" s="2">
        <v>538.55999999999995</v>
      </c>
    </row>
    <row r="791" spans="1:20" hidden="1">
      <c r="A791" t="s">
        <v>8160</v>
      </c>
      <c r="B791" t="s">
        <v>8281</v>
      </c>
      <c r="C791" t="s">
        <v>1</v>
      </c>
      <c r="D791" t="s">
        <v>0</v>
      </c>
      <c r="E791">
        <v>77</v>
      </c>
      <c r="F791" t="s">
        <v>7961</v>
      </c>
      <c r="G791" t="s">
        <v>7962</v>
      </c>
      <c r="H791" s="2">
        <v>0</v>
      </c>
      <c r="I791" s="2">
        <v>0</v>
      </c>
      <c r="J791" s="2">
        <v>0</v>
      </c>
      <c r="K791" s="2">
        <v>127.43</v>
      </c>
      <c r="L791" s="2">
        <v>0</v>
      </c>
      <c r="M791" s="2">
        <v>0</v>
      </c>
      <c r="N791" s="2">
        <v>0</v>
      </c>
      <c r="O791" s="2">
        <v>16.565900000000003</v>
      </c>
      <c r="P791" s="2">
        <v>143.99590000000001</v>
      </c>
      <c r="Q791" t="s">
        <v>8039</v>
      </c>
      <c r="R791" t="s">
        <v>8236</v>
      </c>
      <c r="S791" s="2" t="s">
        <v>8039</v>
      </c>
      <c r="T791" s="2">
        <v>0</v>
      </c>
    </row>
    <row r="792" spans="1:20" hidden="1">
      <c r="A792" t="s">
        <v>8160</v>
      </c>
      <c r="B792" t="s">
        <v>8281</v>
      </c>
      <c r="C792" t="s">
        <v>1</v>
      </c>
      <c r="D792" t="s">
        <v>0</v>
      </c>
      <c r="E792">
        <v>8021</v>
      </c>
      <c r="F792" t="s">
        <v>1196</v>
      </c>
      <c r="G792" t="s">
        <v>1197</v>
      </c>
      <c r="H792" s="2">
        <v>0</v>
      </c>
      <c r="I792" s="2">
        <v>0</v>
      </c>
      <c r="J792" s="2">
        <v>0</v>
      </c>
      <c r="K792" s="2">
        <v>53856</v>
      </c>
      <c r="L792" s="2">
        <v>0</v>
      </c>
      <c r="M792" s="2">
        <v>0</v>
      </c>
      <c r="N792" s="2">
        <v>0</v>
      </c>
      <c r="O792" s="2">
        <v>7001.2800000000007</v>
      </c>
      <c r="P792" s="2">
        <v>60857.279999999999</v>
      </c>
      <c r="Q792"/>
      <c r="R792" t="s">
        <v>8236</v>
      </c>
      <c r="S792" s="2" t="s">
        <v>8227</v>
      </c>
      <c r="T792" s="2">
        <v>538.55999999999995</v>
      </c>
    </row>
    <row r="793" spans="1:20" hidden="1">
      <c r="A793" t="s">
        <v>8160</v>
      </c>
      <c r="B793" t="s">
        <v>8281</v>
      </c>
      <c r="C793" t="s">
        <v>1</v>
      </c>
      <c r="D793" t="s">
        <v>0</v>
      </c>
      <c r="E793">
        <v>240339</v>
      </c>
      <c r="F793" t="s">
        <v>1547</v>
      </c>
      <c r="G793" t="s">
        <v>1548</v>
      </c>
      <c r="H793" s="2">
        <v>2.57</v>
      </c>
      <c r="I793" s="2">
        <v>0</v>
      </c>
      <c r="J793" s="2">
        <v>0</v>
      </c>
      <c r="K793" s="2">
        <v>27.59</v>
      </c>
      <c r="L793" s="2">
        <v>0</v>
      </c>
      <c r="M793" s="2">
        <v>0</v>
      </c>
      <c r="N793" s="2">
        <v>0</v>
      </c>
      <c r="O793" s="2">
        <v>3.5867</v>
      </c>
      <c r="P793" s="2">
        <v>33.746699999999997</v>
      </c>
      <c r="Q793" t="s">
        <v>8039</v>
      </c>
      <c r="R793" t="s">
        <v>8236</v>
      </c>
      <c r="S793" s="2" t="s">
        <v>8039</v>
      </c>
      <c r="T793" s="2">
        <v>0</v>
      </c>
    </row>
    <row r="794" spans="1:20" hidden="1">
      <c r="A794" t="s">
        <v>8160</v>
      </c>
      <c r="B794" t="s">
        <v>8161</v>
      </c>
      <c r="C794" t="s">
        <v>1</v>
      </c>
      <c r="D794" t="s">
        <v>0</v>
      </c>
      <c r="E794">
        <v>1080</v>
      </c>
      <c r="F794" t="s">
        <v>1689</v>
      </c>
      <c r="G794" t="s">
        <v>1690</v>
      </c>
      <c r="H794" s="2">
        <v>0</v>
      </c>
      <c r="I794" s="2">
        <v>0</v>
      </c>
      <c r="J794" s="2">
        <v>0</v>
      </c>
      <c r="K794" s="2">
        <v>140</v>
      </c>
      <c r="L794" s="2">
        <v>0</v>
      </c>
      <c r="M794" s="2">
        <v>0</v>
      </c>
      <c r="N794" s="2">
        <v>0</v>
      </c>
      <c r="O794" s="2">
        <v>18.2</v>
      </c>
      <c r="P794" s="2">
        <v>158.19999999999999</v>
      </c>
      <c r="Q794" t="s">
        <v>8039</v>
      </c>
      <c r="R794" t="s">
        <v>8236</v>
      </c>
      <c r="S794" s="2" t="s">
        <v>8039</v>
      </c>
      <c r="T794" s="2">
        <v>0</v>
      </c>
    </row>
    <row r="795" spans="1:20" hidden="1">
      <c r="A795" t="s">
        <v>8160</v>
      </c>
      <c r="B795" t="s">
        <v>8161</v>
      </c>
      <c r="C795" t="s">
        <v>1</v>
      </c>
      <c r="D795" t="s">
        <v>0</v>
      </c>
      <c r="E795">
        <v>1</v>
      </c>
      <c r="F795" t="s">
        <v>8334</v>
      </c>
      <c r="G795" t="s">
        <v>8335</v>
      </c>
      <c r="H795" s="2">
        <v>0</v>
      </c>
      <c r="I795" s="2">
        <v>0</v>
      </c>
      <c r="J795" s="2">
        <v>0</v>
      </c>
      <c r="K795" s="2">
        <v>570</v>
      </c>
      <c r="L795" s="2">
        <v>0</v>
      </c>
      <c r="M795" s="2">
        <v>0</v>
      </c>
      <c r="N795" s="2">
        <v>0</v>
      </c>
      <c r="O795" s="2">
        <v>74.100000000000009</v>
      </c>
      <c r="P795" s="2">
        <v>644.1</v>
      </c>
      <c r="Q795" t="s">
        <v>8039</v>
      </c>
      <c r="R795" t="s">
        <v>8236</v>
      </c>
      <c r="S795" s="2" t="s">
        <v>8039</v>
      </c>
      <c r="T795" s="2">
        <v>0</v>
      </c>
    </row>
    <row r="796" spans="1:20" hidden="1">
      <c r="A796" t="s">
        <v>8160</v>
      </c>
      <c r="B796" t="s">
        <v>8161</v>
      </c>
      <c r="C796" t="s">
        <v>1</v>
      </c>
      <c r="D796" t="s">
        <v>0</v>
      </c>
      <c r="E796">
        <v>2034</v>
      </c>
      <c r="F796" t="s">
        <v>1724</v>
      </c>
      <c r="G796" t="s">
        <v>1725</v>
      </c>
      <c r="H796" s="2">
        <v>0</v>
      </c>
      <c r="I796" s="2">
        <v>0</v>
      </c>
      <c r="J796" s="2">
        <v>0</v>
      </c>
      <c r="K796" s="2">
        <v>25.59</v>
      </c>
      <c r="L796" s="2">
        <v>0</v>
      </c>
      <c r="M796" s="2">
        <v>0</v>
      </c>
      <c r="N796" s="2">
        <v>0</v>
      </c>
      <c r="O796" s="2">
        <v>3.3267000000000002</v>
      </c>
      <c r="P796" s="2">
        <v>28.916699999999999</v>
      </c>
      <c r="Q796" t="s">
        <v>8039</v>
      </c>
      <c r="R796" t="s">
        <v>8236</v>
      </c>
      <c r="S796" s="2" t="s">
        <v>8039</v>
      </c>
      <c r="T796" s="2">
        <v>0</v>
      </c>
    </row>
    <row r="797" spans="1:20" hidden="1">
      <c r="A797" t="s">
        <v>8160</v>
      </c>
      <c r="B797" t="s">
        <v>8137</v>
      </c>
      <c r="C797" t="s">
        <v>1</v>
      </c>
      <c r="D797" t="s">
        <v>0</v>
      </c>
      <c r="E797">
        <v>19207</v>
      </c>
      <c r="F797" t="s">
        <v>1522</v>
      </c>
      <c r="G797" t="s">
        <v>1523</v>
      </c>
      <c r="H797" s="2">
        <v>0</v>
      </c>
      <c r="I797" s="2">
        <v>0</v>
      </c>
      <c r="J797" s="2">
        <v>0</v>
      </c>
      <c r="K797" s="2">
        <v>120.36</v>
      </c>
      <c r="L797" s="2">
        <v>0</v>
      </c>
      <c r="M797" s="2">
        <v>0</v>
      </c>
      <c r="N797" s="2">
        <v>0</v>
      </c>
      <c r="O797" s="2">
        <v>15.646800000000001</v>
      </c>
      <c r="P797" s="2">
        <v>136.0068</v>
      </c>
      <c r="Q797" t="s">
        <v>8039</v>
      </c>
      <c r="R797" t="s">
        <v>8236</v>
      </c>
      <c r="S797" s="2" t="s">
        <v>8039</v>
      </c>
      <c r="T797" s="2">
        <v>0</v>
      </c>
    </row>
    <row r="798" spans="1:20" hidden="1">
      <c r="A798" t="s">
        <v>8160</v>
      </c>
      <c r="B798" t="s">
        <v>8137</v>
      </c>
      <c r="C798" t="s">
        <v>1</v>
      </c>
      <c r="D798" t="s">
        <v>0</v>
      </c>
      <c r="E798">
        <v>180572</v>
      </c>
      <c r="F798" t="s">
        <v>1579</v>
      </c>
      <c r="G798" t="s">
        <v>1580</v>
      </c>
      <c r="H798" s="2">
        <v>0</v>
      </c>
      <c r="I798" s="2">
        <v>0</v>
      </c>
      <c r="J798" s="2">
        <v>0</v>
      </c>
      <c r="K798" s="2">
        <v>420.8</v>
      </c>
      <c r="L798" s="2">
        <v>0</v>
      </c>
      <c r="M798" s="2">
        <v>0</v>
      </c>
      <c r="N798" s="2">
        <v>0</v>
      </c>
      <c r="O798" s="2">
        <v>54.704000000000001</v>
      </c>
      <c r="P798" s="2">
        <v>475.50400000000002</v>
      </c>
      <c r="Q798" t="s">
        <v>8039</v>
      </c>
      <c r="R798" t="s">
        <v>8236</v>
      </c>
      <c r="S798" s="2" t="s">
        <v>8039</v>
      </c>
      <c r="T798" s="2">
        <v>0</v>
      </c>
    </row>
    <row r="799" spans="1:20" hidden="1">
      <c r="A799" t="s">
        <v>8160</v>
      </c>
      <c r="B799" t="s">
        <v>8146</v>
      </c>
      <c r="C799" t="s">
        <v>1</v>
      </c>
      <c r="D799" t="s">
        <v>0</v>
      </c>
      <c r="E799" s="101">
        <v>96</v>
      </c>
      <c r="F799" t="s">
        <v>1519</v>
      </c>
      <c r="G799" t="s">
        <v>7978</v>
      </c>
      <c r="H799" s="2">
        <v>0</v>
      </c>
      <c r="I799" s="2">
        <v>0</v>
      </c>
      <c r="J799" s="2">
        <v>0</v>
      </c>
      <c r="K799" s="2">
        <v>1779</v>
      </c>
      <c r="L799" s="2">
        <v>0</v>
      </c>
      <c r="M799" s="2">
        <v>0</v>
      </c>
      <c r="N799" s="2">
        <v>0</v>
      </c>
      <c r="O799" s="2">
        <v>231.27</v>
      </c>
      <c r="P799" s="2">
        <v>2010.27</v>
      </c>
      <c r="Q799" t="s">
        <v>8039</v>
      </c>
      <c r="R799" t="s">
        <v>8236</v>
      </c>
      <c r="S799" s="2" t="s">
        <v>8039</v>
      </c>
      <c r="T799" s="2">
        <v>0</v>
      </c>
    </row>
    <row r="800" spans="1:20" hidden="1">
      <c r="A800" t="s">
        <v>8160</v>
      </c>
      <c r="B800" t="s">
        <v>8131</v>
      </c>
      <c r="C800" t="s">
        <v>1</v>
      </c>
      <c r="D800" t="s">
        <v>0</v>
      </c>
      <c r="E800">
        <v>7961</v>
      </c>
      <c r="F800" t="s">
        <v>1196</v>
      </c>
      <c r="G800" t="s">
        <v>1197</v>
      </c>
      <c r="H800" s="2">
        <v>0</v>
      </c>
      <c r="I800" s="2">
        <v>0</v>
      </c>
      <c r="J800" s="2">
        <v>0</v>
      </c>
      <c r="K800" s="2">
        <v>150529.5</v>
      </c>
      <c r="L800" s="2">
        <v>0</v>
      </c>
      <c r="M800" s="2">
        <v>0</v>
      </c>
      <c r="N800" s="2">
        <v>0</v>
      </c>
      <c r="O800" s="2">
        <v>19568.834999999999</v>
      </c>
      <c r="P800" s="2">
        <v>170098.33499999999</v>
      </c>
      <c r="Q800"/>
      <c r="R800" t="s">
        <v>8236</v>
      </c>
      <c r="S800" s="2" t="s">
        <v>8227</v>
      </c>
      <c r="T800" s="2">
        <v>1505.28</v>
      </c>
    </row>
    <row r="801" spans="1:20" hidden="1">
      <c r="A801" t="s">
        <v>8160</v>
      </c>
      <c r="B801" t="s">
        <v>8131</v>
      </c>
      <c r="C801" t="s">
        <v>1</v>
      </c>
      <c r="D801" t="s">
        <v>0</v>
      </c>
      <c r="E801">
        <v>465926</v>
      </c>
      <c r="F801" t="s">
        <v>1541</v>
      </c>
      <c r="G801" t="s">
        <v>1542</v>
      </c>
      <c r="H801" s="2">
        <v>4.0500000000000007</v>
      </c>
      <c r="I801" s="2">
        <v>0</v>
      </c>
      <c r="J801" s="2">
        <v>0</v>
      </c>
      <c r="K801" s="2">
        <v>46.96</v>
      </c>
      <c r="L801" s="2">
        <v>0</v>
      </c>
      <c r="M801" s="2">
        <v>0</v>
      </c>
      <c r="N801" s="2">
        <v>0</v>
      </c>
      <c r="O801" s="2">
        <v>6.1048</v>
      </c>
      <c r="P801" s="2">
        <v>57.114800000000002</v>
      </c>
      <c r="Q801" t="s">
        <v>8039</v>
      </c>
      <c r="R801" t="s">
        <v>8236</v>
      </c>
      <c r="S801" s="2" t="s">
        <v>8039</v>
      </c>
      <c r="T801" s="2">
        <v>0</v>
      </c>
    </row>
    <row r="802" spans="1:20" hidden="1">
      <c r="A802" t="s">
        <v>8160</v>
      </c>
      <c r="B802" t="s">
        <v>8131</v>
      </c>
      <c r="C802" t="s">
        <v>1</v>
      </c>
      <c r="D802" t="s">
        <v>0</v>
      </c>
      <c r="E802">
        <v>1074</v>
      </c>
      <c r="F802" t="s">
        <v>1689</v>
      </c>
      <c r="G802" t="s">
        <v>1690</v>
      </c>
      <c r="H802" s="2">
        <v>0</v>
      </c>
      <c r="I802" s="2">
        <v>0</v>
      </c>
      <c r="J802" s="2">
        <v>0</v>
      </c>
      <c r="K802" s="2">
        <v>175</v>
      </c>
      <c r="L802" s="2">
        <v>0</v>
      </c>
      <c r="M802" s="2">
        <v>0</v>
      </c>
      <c r="N802" s="2">
        <v>0</v>
      </c>
      <c r="O802" s="2">
        <v>22.75</v>
      </c>
      <c r="P802" s="2">
        <v>197.75</v>
      </c>
      <c r="Q802" t="s">
        <v>8039</v>
      </c>
      <c r="R802" t="s">
        <v>8236</v>
      </c>
      <c r="S802" s="2" t="s">
        <v>8039</v>
      </c>
      <c r="T802" s="2">
        <v>0</v>
      </c>
    </row>
    <row r="803" spans="1:20" hidden="1">
      <c r="A803" t="s">
        <v>8160</v>
      </c>
      <c r="B803" t="s">
        <v>8131</v>
      </c>
      <c r="C803" t="s">
        <v>1</v>
      </c>
      <c r="D803" t="s">
        <v>0</v>
      </c>
      <c r="E803" s="101">
        <v>97</v>
      </c>
      <c r="F803" t="s">
        <v>1519</v>
      </c>
      <c r="G803" t="s">
        <v>7978</v>
      </c>
      <c r="H803" s="2">
        <v>0</v>
      </c>
      <c r="I803" s="2">
        <v>0</v>
      </c>
      <c r="J803" s="2">
        <v>0</v>
      </c>
      <c r="K803" s="2">
        <v>1100</v>
      </c>
      <c r="L803" s="2">
        <v>0</v>
      </c>
      <c r="M803" s="2">
        <v>0</v>
      </c>
      <c r="N803" s="2">
        <v>0</v>
      </c>
      <c r="O803" s="2">
        <v>143</v>
      </c>
      <c r="P803" s="2">
        <v>1243</v>
      </c>
      <c r="Q803" t="s">
        <v>8039</v>
      </c>
      <c r="R803" t="s">
        <v>8236</v>
      </c>
      <c r="S803" s="2" t="s">
        <v>8039</v>
      </c>
      <c r="T803" s="2">
        <v>0</v>
      </c>
    </row>
    <row r="804" spans="1:20" hidden="1">
      <c r="A804" t="s">
        <v>8160</v>
      </c>
      <c r="B804" t="s">
        <v>8143</v>
      </c>
      <c r="C804" t="s">
        <v>1</v>
      </c>
      <c r="D804" t="s">
        <v>0</v>
      </c>
      <c r="E804" s="101">
        <v>89</v>
      </c>
      <c r="F804" t="s">
        <v>1519</v>
      </c>
      <c r="G804" t="s">
        <v>7978</v>
      </c>
      <c r="H804" s="2">
        <v>0</v>
      </c>
      <c r="I804" s="2">
        <v>0</v>
      </c>
      <c r="J804" s="2">
        <v>0</v>
      </c>
      <c r="K804" s="2">
        <v>1975</v>
      </c>
      <c r="L804" s="2">
        <v>0</v>
      </c>
      <c r="M804" s="2">
        <v>0</v>
      </c>
      <c r="N804" s="2">
        <v>0</v>
      </c>
      <c r="O804" s="2">
        <v>256.75</v>
      </c>
      <c r="P804" s="2">
        <v>2231.75</v>
      </c>
      <c r="Q804" t="s">
        <v>8039</v>
      </c>
      <c r="R804" t="s">
        <v>8236</v>
      </c>
      <c r="S804" s="2" t="s">
        <v>8039</v>
      </c>
      <c r="T804" s="2">
        <v>0</v>
      </c>
    </row>
    <row r="805" spans="1:20" hidden="1">
      <c r="A805" t="s">
        <v>8160</v>
      </c>
      <c r="B805" t="s">
        <v>8125</v>
      </c>
      <c r="C805" t="s">
        <v>1</v>
      </c>
      <c r="D805" t="s">
        <v>0</v>
      </c>
      <c r="E805">
        <v>88</v>
      </c>
      <c r="F805" t="s">
        <v>1519</v>
      </c>
      <c r="G805" t="s">
        <v>7978</v>
      </c>
      <c r="H805" s="2">
        <v>0</v>
      </c>
      <c r="I805" s="2">
        <v>0</v>
      </c>
      <c r="J805" s="2">
        <v>0</v>
      </c>
      <c r="K805" s="2">
        <v>1395</v>
      </c>
      <c r="L805" s="2">
        <v>0</v>
      </c>
      <c r="M805" s="2">
        <v>0</v>
      </c>
      <c r="N805" s="2">
        <v>0</v>
      </c>
      <c r="O805" s="2">
        <v>181.35</v>
      </c>
      <c r="P805" s="2">
        <v>1576.35</v>
      </c>
      <c r="Q805" t="s">
        <v>8039</v>
      </c>
      <c r="R805" t="s">
        <v>8236</v>
      </c>
      <c r="S805" s="2" t="s">
        <v>8039</v>
      </c>
      <c r="T805" s="2">
        <v>0</v>
      </c>
    </row>
    <row r="806" spans="1:20" hidden="1">
      <c r="A806" t="s">
        <v>8120</v>
      </c>
      <c r="B806" t="s">
        <v>8135</v>
      </c>
      <c r="C806" t="s">
        <v>1</v>
      </c>
      <c r="D806" t="s">
        <v>0</v>
      </c>
      <c r="E806">
        <v>8828</v>
      </c>
      <c r="F806" t="s">
        <v>1560</v>
      </c>
      <c r="G806" t="s">
        <v>1561</v>
      </c>
      <c r="H806" s="2">
        <v>0</v>
      </c>
      <c r="I806" s="2">
        <v>0</v>
      </c>
      <c r="J806" s="2">
        <v>0</v>
      </c>
      <c r="K806" s="2">
        <v>534.25</v>
      </c>
      <c r="L806" s="2">
        <v>0</v>
      </c>
      <c r="M806" s="2">
        <v>0</v>
      </c>
      <c r="N806" s="2">
        <v>0</v>
      </c>
      <c r="O806" s="2">
        <v>69.452500000000001</v>
      </c>
      <c r="P806" s="2">
        <v>603.70249999999999</v>
      </c>
      <c r="Q806" t="s">
        <v>8039</v>
      </c>
      <c r="R806" t="s">
        <v>8236</v>
      </c>
      <c r="S806" s="2" t="s">
        <v>8039</v>
      </c>
      <c r="T806" s="2">
        <v>0</v>
      </c>
    </row>
    <row r="807" spans="1:20" hidden="1">
      <c r="A807" t="s">
        <v>8120</v>
      </c>
      <c r="B807" t="s">
        <v>8140</v>
      </c>
      <c r="C807" t="s">
        <v>1</v>
      </c>
      <c r="D807" t="s">
        <v>0</v>
      </c>
      <c r="E807">
        <v>11397</v>
      </c>
      <c r="F807" t="s">
        <v>3311</v>
      </c>
      <c r="G807" t="s">
        <v>3312</v>
      </c>
      <c r="H807" s="2">
        <v>0</v>
      </c>
      <c r="I807" s="2">
        <v>0</v>
      </c>
      <c r="J807" s="2">
        <v>0</v>
      </c>
      <c r="K807" s="2">
        <v>31.49</v>
      </c>
      <c r="L807" s="2">
        <v>0</v>
      </c>
      <c r="M807" s="2">
        <v>0</v>
      </c>
      <c r="N807" s="2">
        <v>0</v>
      </c>
      <c r="O807" s="2">
        <v>4.0937000000000001</v>
      </c>
      <c r="P807" s="2">
        <v>35.5837</v>
      </c>
      <c r="Q807" t="s">
        <v>8039</v>
      </c>
      <c r="R807" t="s">
        <v>8236</v>
      </c>
      <c r="S807" s="2" t="s">
        <v>8039</v>
      </c>
      <c r="T807" s="2">
        <v>0</v>
      </c>
    </row>
    <row r="808" spans="1:20" hidden="1">
      <c r="A808" t="s">
        <v>8120</v>
      </c>
      <c r="B808" t="s">
        <v>8243</v>
      </c>
      <c r="C808" t="s">
        <v>1</v>
      </c>
      <c r="D808" t="s">
        <v>0</v>
      </c>
      <c r="E808">
        <v>681</v>
      </c>
      <c r="F808" t="s">
        <v>8263</v>
      </c>
      <c r="G808" t="s">
        <v>8264</v>
      </c>
      <c r="H808" s="2">
        <v>0</v>
      </c>
      <c r="I808" s="2">
        <v>0</v>
      </c>
      <c r="J808" s="2">
        <v>0</v>
      </c>
      <c r="K808" s="2">
        <v>44.24</v>
      </c>
      <c r="L808" s="2">
        <v>0</v>
      </c>
      <c r="M808" s="2">
        <v>0</v>
      </c>
      <c r="N808" s="2">
        <v>0</v>
      </c>
      <c r="O808" s="2">
        <v>5.7512000000000008</v>
      </c>
      <c r="P808" s="2">
        <v>49.991200000000006</v>
      </c>
      <c r="Q808" t="s">
        <v>8039</v>
      </c>
      <c r="R808" t="s">
        <v>8236</v>
      </c>
      <c r="S808" s="2" t="s">
        <v>8039</v>
      </c>
      <c r="T808" s="2">
        <v>0</v>
      </c>
    </row>
    <row r="809" spans="1:20" hidden="1">
      <c r="A809" t="s">
        <v>8120</v>
      </c>
      <c r="B809" t="s">
        <v>8138</v>
      </c>
      <c r="C809" t="s">
        <v>1</v>
      </c>
      <c r="D809" t="s">
        <v>0</v>
      </c>
      <c r="E809">
        <v>599</v>
      </c>
      <c r="F809" t="s">
        <v>8261</v>
      </c>
      <c r="G809" t="s">
        <v>8262</v>
      </c>
      <c r="H809" s="2">
        <v>0</v>
      </c>
      <c r="I809" s="2">
        <v>0</v>
      </c>
      <c r="J809" s="2">
        <v>0</v>
      </c>
      <c r="K809" s="2">
        <v>53.08</v>
      </c>
      <c r="L809" s="2">
        <v>0</v>
      </c>
      <c r="M809" s="2">
        <v>0</v>
      </c>
      <c r="N809" s="2">
        <v>0</v>
      </c>
      <c r="O809" s="2">
        <v>6.9004000000000003</v>
      </c>
      <c r="P809" s="2">
        <v>59.980399999999996</v>
      </c>
      <c r="Q809" t="s">
        <v>8039</v>
      </c>
      <c r="R809" t="s">
        <v>8236</v>
      </c>
      <c r="S809" s="2" t="s">
        <v>8039</v>
      </c>
      <c r="T809" s="2">
        <v>0</v>
      </c>
    </row>
    <row r="810" spans="1:20" hidden="1">
      <c r="A810" t="s">
        <v>8120</v>
      </c>
      <c r="B810" t="s">
        <v>8137</v>
      </c>
      <c r="C810" t="s">
        <v>1</v>
      </c>
      <c r="D810" t="s">
        <v>0</v>
      </c>
      <c r="E810">
        <v>29</v>
      </c>
      <c r="F810" t="s">
        <v>789</v>
      </c>
      <c r="G810" t="s">
        <v>790</v>
      </c>
      <c r="H810" s="2">
        <v>0</v>
      </c>
      <c r="I810" s="2">
        <v>0</v>
      </c>
      <c r="J810" s="2">
        <v>0</v>
      </c>
      <c r="K810" s="2">
        <v>325</v>
      </c>
      <c r="L810" s="2">
        <v>0</v>
      </c>
      <c r="M810" s="2">
        <v>0</v>
      </c>
      <c r="N810" s="2">
        <v>0</v>
      </c>
      <c r="O810" s="2">
        <v>42.25</v>
      </c>
      <c r="P810" s="2">
        <v>367.25</v>
      </c>
      <c r="Q810" t="s">
        <v>8039</v>
      </c>
      <c r="R810" t="s">
        <v>8236</v>
      </c>
      <c r="S810" s="2" t="s">
        <v>8039</v>
      </c>
      <c r="T810" s="2">
        <v>0</v>
      </c>
    </row>
    <row r="811" spans="1:20" hidden="1">
      <c r="A811" t="s">
        <v>8120</v>
      </c>
      <c r="B811" t="s">
        <v>8137</v>
      </c>
      <c r="C811" t="s">
        <v>1</v>
      </c>
      <c r="D811" t="s">
        <v>0</v>
      </c>
      <c r="E811">
        <v>632</v>
      </c>
      <c r="F811" t="s">
        <v>8259</v>
      </c>
      <c r="G811" t="s">
        <v>8260</v>
      </c>
      <c r="H811" s="2">
        <v>0</v>
      </c>
      <c r="I811" s="2">
        <v>0</v>
      </c>
      <c r="J811" s="2">
        <v>0</v>
      </c>
      <c r="K811" s="2">
        <v>185.84</v>
      </c>
      <c r="L811" s="2">
        <v>0</v>
      </c>
      <c r="M811" s="2">
        <v>0</v>
      </c>
      <c r="N811" s="2">
        <v>0</v>
      </c>
      <c r="O811" s="2">
        <v>24.159200000000002</v>
      </c>
      <c r="P811" s="2">
        <v>209.9992</v>
      </c>
      <c r="Q811" t="s">
        <v>8039</v>
      </c>
      <c r="R811" t="s">
        <v>8236</v>
      </c>
      <c r="S811" s="2" t="s">
        <v>8039</v>
      </c>
      <c r="T811" s="2">
        <v>0</v>
      </c>
    </row>
    <row r="812" spans="1:20" hidden="1">
      <c r="A812" t="s">
        <v>8120</v>
      </c>
      <c r="B812" t="s">
        <v>8137</v>
      </c>
      <c r="C812" t="s">
        <v>1</v>
      </c>
      <c r="D812" t="s">
        <v>0</v>
      </c>
      <c r="E812">
        <v>240034</v>
      </c>
      <c r="F812" t="s">
        <v>1547</v>
      </c>
      <c r="G812" t="s">
        <v>1548</v>
      </c>
      <c r="H812" s="2">
        <v>2.57</v>
      </c>
      <c r="I812" s="2">
        <v>0</v>
      </c>
      <c r="J812" s="2">
        <v>0</v>
      </c>
      <c r="K812" s="2">
        <v>24.27</v>
      </c>
      <c r="L812" s="2">
        <v>0</v>
      </c>
      <c r="M812" s="2">
        <v>0</v>
      </c>
      <c r="N812" s="2">
        <v>0</v>
      </c>
      <c r="O812" s="2">
        <v>3.1551</v>
      </c>
      <c r="P812" s="2">
        <v>29.995100000000001</v>
      </c>
      <c r="Q812" t="s">
        <v>8039</v>
      </c>
      <c r="R812" t="s">
        <v>8236</v>
      </c>
      <c r="S812" s="2" t="s">
        <v>8039</v>
      </c>
      <c r="T812" s="2">
        <v>0</v>
      </c>
    </row>
    <row r="813" spans="1:20" hidden="1">
      <c r="A813" t="s">
        <v>8120</v>
      </c>
      <c r="B813" t="s">
        <v>8258</v>
      </c>
      <c r="C813" t="s">
        <v>1</v>
      </c>
      <c r="D813" t="s">
        <v>0</v>
      </c>
      <c r="E813">
        <v>34659</v>
      </c>
      <c r="F813" t="s">
        <v>1556</v>
      </c>
      <c r="G813" t="s">
        <v>1557</v>
      </c>
      <c r="H813" s="2">
        <v>1.5</v>
      </c>
      <c r="I813" s="2">
        <v>0</v>
      </c>
      <c r="J813" s="2">
        <v>0</v>
      </c>
      <c r="K813" s="2">
        <v>16.37</v>
      </c>
      <c r="L813" s="2">
        <v>0</v>
      </c>
      <c r="M813" s="2">
        <v>0</v>
      </c>
      <c r="N813" s="2">
        <v>0</v>
      </c>
      <c r="O813" s="2">
        <v>2.1281000000000003</v>
      </c>
      <c r="P813" s="2">
        <v>19.998100000000001</v>
      </c>
      <c r="Q813" t="s">
        <v>8039</v>
      </c>
      <c r="R813" t="s">
        <v>8236</v>
      </c>
      <c r="S813" s="2" t="s">
        <v>8039</v>
      </c>
      <c r="T813" s="2">
        <v>0</v>
      </c>
    </row>
    <row r="814" spans="1:20" hidden="1">
      <c r="A814" t="s">
        <v>8120</v>
      </c>
      <c r="B814" t="s">
        <v>8147</v>
      </c>
      <c r="C814" t="s">
        <v>1</v>
      </c>
      <c r="D814" t="s">
        <v>0</v>
      </c>
      <c r="E814">
        <v>6494</v>
      </c>
      <c r="F814" t="s">
        <v>8254</v>
      </c>
      <c r="G814" t="s">
        <v>8255</v>
      </c>
      <c r="H814" s="2">
        <v>0</v>
      </c>
      <c r="I814" s="2">
        <v>0</v>
      </c>
      <c r="J814" s="2">
        <v>0</v>
      </c>
      <c r="K814" s="2">
        <v>586.22</v>
      </c>
      <c r="L814" s="2">
        <v>0</v>
      </c>
      <c r="M814" s="2">
        <v>0</v>
      </c>
      <c r="N814" s="2">
        <v>0</v>
      </c>
      <c r="O814" s="2">
        <v>76.208600000000004</v>
      </c>
      <c r="P814" s="2">
        <v>662.42860000000007</v>
      </c>
      <c r="Q814" t="s">
        <v>8039</v>
      </c>
      <c r="R814" t="s">
        <v>8236</v>
      </c>
      <c r="S814" s="2" t="s">
        <v>8039</v>
      </c>
      <c r="T814" s="2">
        <v>0</v>
      </c>
    </row>
    <row r="815" spans="1:20" hidden="1">
      <c r="A815" t="s">
        <v>8120</v>
      </c>
      <c r="B815" t="s">
        <v>8146</v>
      </c>
      <c r="C815" t="s">
        <v>1</v>
      </c>
      <c r="D815" t="s">
        <v>0</v>
      </c>
      <c r="E815">
        <v>144</v>
      </c>
      <c r="F815" t="s">
        <v>8256</v>
      </c>
      <c r="G815" t="s">
        <v>8257</v>
      </c>
      <c r="H815" s="2">
        <v>0</v>
      </c>
      <c r="I815" s="2">
        <v>0</v>
      </c>
      <c r="J815" s="2">
        <v>0</v>
      </c>
      <c r="K815" s="2">
        <v>16371.68</v>
      </c>
      <c r="L815" s="2">
        <v>0</v>
      </c>
      <c r="M815" s="2">
        <v>0</v>
      </c>
      <c r="N815" s="2">
        <v>0</v>
      </c>
      <c r="O815" s="2">
        <v>2128.3184000000001</v>
      </c>
      <c r="P815" s="2">
        <v>18499.9984</v>
      </c>
      <c r="Q815" t="s">
        <v>8039</v>
      </c>
      <c r="R815" t="s">
        <v>8236</v>
      </c>
      <c r="S815" s="2" t="s">
        <v>8039</v>
      </c>
      <c r="T815" s="2">
        <v>0</v>
      </c>
    </row>
    <row r="816" spans="1:20" hidden="1">
      <c r="A816" t="s">
        <v>8120</v>
      </c>
      <c r="B816" t="s">
        <v>8146</v>
      </c>
      <c r="C816" t="s">
        <v>1</v>
      </c>
      <c r="D816" t="s">
        <v>0</v>
      </c>
      <c r="E816">
        <v>3488</v>
      </c>
      <c r="F816" t="s">
        <v>6311</v>
      </c>
      <c r="G816" t="s">
        <v>6312</v>
      </c>
      <c r="H816" s="2">
        <v>0</v>
      </c>
      <c r="I816" s="2">
        <v>0</v>
      </c>
      <c r="J816" s="2">
        <v>0</v>
      </c>
      <c r="K816" s="2">
        <v>53.58</v>
      </c>
      <c r="L816" s="2">
        <v>0</v>
      </c>
      <c r="M816" s="2">
        <v>0</v>
      </c>
      <c r="N816" s="2">
        <v>0</v>
      </c>
      <c r="O816" s="2">
        <v>6.9653999999999998</v>
      </c>
      <c r="P816" s="2">
        <v>60.545400000000001</v>
      </c>
      <c r="Q816" t="s">
        <v>8039</v>
      </c>
      <c r="R816" t="s">
        <v>8236</v>
      </c>
      <c r="S816" s="2" t="s">
        <v>8039</v>
      </c>
      <c r="T816" s="2">
        <v>0</v>
      </c>
    </row>
    <row r="817" spans="1:20" hidden="1">
      <c r="A817" t="s">
        <v>8120</v>
      </c>
      <c r="B817" t="s">
        <v>8135</v>
      </c>
      <c r="C817" t="s">
        <v>1</v>
      </c>
      <c r="D817" t="s">
        <v>0</v>
      </c>
      <c r="E817">
        <v>4756</v>
      </c>
      <c r="F817" t="s">
        <v>2671</v>
      </c>
      <c r="G817" t="s">
        <v>2672</v>
      </c>
      <c r="H817" s="2">
        <v>1.23</v>
      </c>
      <c r="I817" s="2">
        <v>0</v>
      </c>
      <c r="J817" s="2">
        <v>0</v>
      </c>
      <c r="K817" s="2">
        <v>12.18</v>
      </c>
      <c r="L817" s="2">
        <v>0</v>
      </c>
      <c r="M817" s="2">
        <v>0</v>
      </c>
      <c r="N817" s="2">
        <v>0</v>
      </c>
      <c r="O817" s="2">
        <v>1.5833999999999999</v>
      </c>
      <c r="P817" s="2">
        <v>14.993399999999999</v>
      </c>
      <c r="Q817" t="s">
        <v>8039</v>
      </c>
      <c r="R817" t="s">
        <v>8236</v>
      </c>
      <c r="S817" s="2" t="s">
        <v>8039</v>
      </c>
      <c r="T817" s="2">
        <v>0</v>
      </c>
    </row>
    <row r="818" spans="1:20" hidden="1">
      <c r="A818" t="s">
        <v>8120</v>
      </c>
      <c r="B818" t="s">
        <v>8135</v>
      </c>
      <c r="C818" t="s">
        <v>1</v>
      </c>
      <c r="D818" t="s">
        <v>0</v>
      </c>
      <c r="E818">
        <v>289</v>
      </c>
      <c r="F818" t="s">
        <v>1543</v>
      </c>
      <c r="G818" t="s">
        <v>1544</v>
      </c>
      <c r="H818" s="2">
        <v>0</v>
      </c>
      <c r="I818" s="2">
        <v>0</v>
      </c>
      <c r="J818" s="2">
        <v>0</v>
      </c>
      <c r="K818" s="2">
        <v>208.3</v>
      </c>
      <c r="L818" s="2">
        <v>0</v>
      </c>
      <c r="M818" s="2">
        <v>0</v>
      </c>
      <c r="N818" s="2">
        <v>0</v>
      </c>
      <c r="O818" s="2">
        <v>27.079000000000004</v>
      </c>
      <c r="P818" s="2">
        <v>235.37900000000002</v>
      </c>
      <c r="Q818" t="s">
        <v>8039</v>
      </c>
      <c r="R818" t="s">
        <v>8236</v>
      </c>
      <c r="S818" s="2" t="s">
        <v>8039</v>
      </c>
      <c r="T818" s="2">
        <v>0</v>
      </c>
    </row>
    <row r="819" spans="1:20" hidden="1">
      <c r="A819" t="s">
        <v>8120</v>
      </c>
      <c r="B819" t="s">
        <v>8135</v>
      </c>
      <c r="C819" t="s">
        <v>1</v>
      </c>
      <c r="D819" t="s">
        <v>0</v>
      </c>
      <c r="E819">
        <v>8901</v>
      </c>
      <c r="F819" t="s">
        <v>1514</v>
      </c>
      <c r="G819" t="s">
        <v>1515</v>
      </c>
      <c r="H819" s="2">
        <v>0</v>
      </c>
      <c r="I819" s="2">
        <v>0</v>
      </c>
      <c r="J819" s="2">
        <v>0</v>
      </c>
      <c r="K819" s="2">
        <v>1027</v>
      </c>
      <c r="L819" s="2">
        <v>0</v>
      </c>
      <c r="M819" s="2">
        <v>0</v>
      </c>
      <c r="N819" s="2">
        <v>0</v>
      </c>
      <c r="O819" s="2">
        <v>133.51</v>
      </c>
      <c r="P819" s="2">
        <v>1160.51</v>
      </c>
      <c r="Q819" t="s">
        <v>8039</v>
      </c>
      <c r="R819" t="s">
        <v>8236</v>
      </c>
      <c r="S819" s="2" t="s">
        <v>8253</v>
      </c>
      <c r="T819" s="2">
        <v>10.27</v>
      </c>
    </row>
    <row r="820" spans="1:20" hidden="1">
      <c r="A820" t="s">
        <v>8120</v>
      </c>
      <c r="B820" t="s">
        <v>8135</v>
      </c>
      <c r="C820" t="s">
        <v>1</v>
      </c>
      <c r="D820" t="s">
        <v>0</v>
      </c>
      <c r="E820">
        <v>233253</v>
      </c>
      <c r="F820" t="s">
        <v>1526</v>
      </c>
      <c r="G820" t="s">
        <v>1527</v>
      </c>
      <c r="H820" s="2">
        <v>2.61</v>
      </c>
      <c r="I820" s="2">
        <v>0</v>
      </c>
      <c r="J820" s="2">
        <v>0</v>
      </c>
      <c r="K820" s="2">
        <v>28.67</v>
      </c>
      <c r="L820" s="2">
        <v>0</v>
      </c>
      <c r="M820" s="2">
        <v>0</v>
      </c>
      <c r="N820" s="2">
        <v>0</v>
      </c>
      <c r="O820" s="2">
        <v>3.7271000000000005</v>
      </c>
      <c r="P820" s="2">
        <v>35.007100000000001</v>
      </c>
      <c r="Q820" t="s">
        <v>8039</v>
      </c>
      <c r="R820" t="s">
        <v>8236</v>
      </c>
      <c r="S820" s="2" t="s">
        <v>8039</v>
      </c>
      <c r="T820" s="2">
        <v>0</v>
      </c>
    </row>
    <row r="821" spans="1:20" hidden="1">
      <c r="A821" t="s">
        <v>8120</v>
      </c>
      <c r="B821" t="s">
        <v>8134</v>
      </c>
      <c r="C821" t="s">
        <v>1</v>
      </c>
      <c r="D821" t="s">
        <v>0</v>
      </c>
      <c r="E821">
        <v>52152</v>
      </c>
      <c r="F821" t="s">
        <v>1481</v>
      </c>
      <c r="G821" t="s">
        <v>1482</v>
      </c>
      <c r="H821" s="2">
        <v>0</v>
      </c>
      <c r="I821" s="2">
        <v>0</v>
      </c>
      <c r="J821" s="2">
        <v>0</v>
      </c>
      <c r="K821" s="2">
        <v>34.74</v>
      </c>
      <c r="L821" s="2">
        <v>0</v>
      </c>
      <c r="M821" s="2">
        <v>0</v>
      </c>
      <c r="N821" s="2">
        <v>0</v>
      </c>
      <c r="O821" s="2">
        <v>4.5162000000000004</v>
      </c>
      <c r="P821" s="2">
        <v>39.2562</v>
      </c>
      <c r="Q821" t="s">
        <v>8039</v>
      </c>
      <c r="R821" t="s">
        <v>8236</v>
      </c>
      <c r="S821" s="2" t="s">
        <v>8039</v>
      </c>
      <c r="T821" s="2">
        <v>0</v>
      </c>
    </row>
    <row r="822" spans="1:20" hidden="1">
      <c r="A822" t="s">
        <v>8120</v>
      </c>
      <c r="B822" t="s">
        <v>8134</v>
      </c>
      <c r="C822" t="s">
        <v>1</v>
      </c>
      <c r="D822" t="s">
        <v>0</v>
      </c>
      <c r="E822">
        <v>2042498</v>
      </c>
      <c r="F822" t="s">
        <v>1489</v>
      </c>
      <c r="G822" t="s">
        <v>1490</v>
      </c>
      <c r="H822" s="2">
        <v>0</v>
      </c>
      <c r="I822" s="2">
        <v>0</v>
      </c>
      <c r="J822" s="2">
        <v>0</v>
      </c>
      <c r="K822" s="2">
        <v>66.37</v>
      </c>
      <c r="L822" s="2">
        <v>0</v>
      </c>
      <c r="M822" s="2">
        <v>0</v>
      </c>
      <c r="N822" s="2">
        <v>0</v>
      </c>
      <c r="O822" s="2">
        <v>8.6281000000000017</v>
      </c>
      <c r="P822" s="2">
        <v>74.998100000000008</v>
      </c>
      <c r="Q822" t="s">
        <v>8039</v>
      </c>
      <c r="R822" t="s">
        <v>8236</v>
      </c>
      <c r="S822" s="2" t="s">
        <v>8039</v>
      </c>
      <c r="T822" s="2">
        <v>0</v>
      </c>
    </row>
    <row r="823" spans="1:20" hidden="1">
      <c r="A823" t="s">
        <v>8120</v>
      </c>
      <c r="B823" t="s">
        <v>8134</v>
      </c>
      <c r="C823" t="s">
        <v>1</v>
      </c>
      <c r="D823" t="s">
        <v>0</v>
      </c>
      <c r="E823">
        <v>1070</v>
      </c>
      <c r="F823" t="s">
        <v>1689</v>
      </c>
      <c r="G823" t="s">
        <v>1690</v>
      </c>
      <c r="H823" s="2">
        <v>0</v>
      </c>
      <c r="I823" s="2">
        <v>0</v>
      </c>
      <c r="J823" s="2">
        <v>0</v>
      </c>
      <c r="K823" s="2">
        <v>325</v>
      </c>
      <c r="L823" s="2">
        <v>0</v>
      </c>
      <c r="M823" s="2">
        <v>0</v>
      </c>
      <c r="N823" s="2">
        <v>0</v>
      </c>
      <c r="O823" s="2">
        <v>42.25</v>
      </c>
      <c r="P823" s="2">
        <v>367.25</v>
      </c>
      <c r="Q823" t="s">
        <v>8039</v>
      </c>
      <c r="R823" t="s">
        <v>8236</v>
      </c>
      <c r="S823" s="2" t="s">
        <v>8039</v>
      </c>
      <c r="T823" s="2">
        <v>0</v>
      </c>
    </row>
    <row r="824" spans="1:20" hidden="1">
      <c r="A824" t="s">
        <v>8120</v>
      </c>
      <c r="B824" t="s">
        <v>8134</v>
      </c>
      <c r="C824" t="s">
        <v>1</v>
      </c>
      <c r="D824" t="s">
        <v>0</v>
      </c>
      <c r="E824">
        <v>1374</v>
      </c>
      <c r="F824" t="s">
        <v>7717</v>
      </c>
      <c r="G824" t="s">
        <v>7718</v>
      </c>
      <c r="H824" s="2">
        <v>0</v>
      </c>
      <c r="I824" s="2">
        <v>0</v>
      </c>
      <c r="J824" s="2">
        <v>0</v>
      </c>
      <c r="K824" s="2">
        <v>440</v>
      </c>
      <c r="L824" s="2">
        <v>0</v>
      </c>
      <c r="M824" s="2">
        <v>0</v>
      </c>
      <c r="N824" s="2">
        <v>0</v>
      </c>
      <c r="O824" s="2">
        <v>57.2</v>
      </c>
      <c r="P824" s="2">
        <v>497.2</v>
      </c>
      <c r="Q824" t="s">
        <v>8039</v>
      </c>
      <c r="R824" t="s">
        <v>8236</v>
      </c>
      <c r="S824" s="2" t="s">
        <v>8039</v>
      </c>
      <c r="T824" s="2">
        <v>0</v>
      </c>
    </row>
    <row r="825" spans="1:20" hidden="1">
      <c r="A825" t="s">
        <v>8120</v>
      </c>
      <c r="B825" t="s">
        <v>8134</v>
      </c>
      <c r="C825" t="s">
        <v>1</v>
      </c>
      <c r="D825" t="s">
        <v>0</v>
      </c>
      <c r="E825">
        <v>257873</v>
      </c>
      <c r="F825" t="s">
        <v>1547</v>
      </c>
      <c r="G825" t="s">
        <v>1548</v>
      </c>
      <c r="H825" s="2">
        <v>2.4900000000000002</v>
      </c>
      <c r="I825" s="2">
        <v>0</v>
      </c>
      <c r="J825" s="2">
        <v>0</v>
      </c>
      <c r="K825" s="2">
        <v>24.35</v>
      </c>
      <c r="L825" s="2">
        <v>0</v>
      </c>
      <c r="M825" s="2">
        <v>0</v>
      </c>
      <c r="N825" s="2">
        <v>0</v>
      </c>
      <c r="O825" s="2">
        <v>3.1655000000000002</v>
      </c>
      <c r="P825" s="2">
        <v>30.005500000000005</v>
      </c>
      <c r="Q825" t="s">
        <v>8039</v>
      </c>
      <c r="R825" t="s">
        <v>8236</v>
      </c>
      <c r="S825" s="2" t="s">
        <v>8039</v>
      </c>
      <c r="T825" s="2">
        <v>0</v>
      </c>
    </row>
    <row r="826" spans="1:20" hidden="1">
      <c r="A826" t="s">
        <v>8120</v>
      </c>
      <c r="B826" t="s">
        <v>8134</v>
      </c>
      <c r="C826" t="s">
        <v>1</v>
      </c>
      <c r="D826" t="s">
        <v>0</v>
      </c>
      <c r="E826">
        <v>117</v>
      </c>
      <c r="F826" t="s">
        <v>1529</v>
      </c>
      <c r="G826" t="s">
        <v>1530</v>
      </c>
      <c r="H826" s="2">
        <v>0</v>
      </c>
      <c r="I826" s="2">
        <v>0</v>
      </c>
      <c r="J826" s="2">
        <v>0</v>
      </c>
      <c r="K826" s="2">
        <v>104</v>
      </c>
      <c r="L826" s="2">
        <v>0</v>
      </c>
      <c r="M826" s="2">
        <v>0</v>
      </c>
      <c r="N826" s="2">
        <v>0</v>
      </c>
      <c r="O826" s="2">
        <v>13.52</v>
      </c>
      <c r="P826" s="2">
        <v>117.52</v>
      </c>
      <c r="Q826" t="s">
        <v>8039</v>
      </c>
      <c r="R826" t="s">
        <v>8236</v>
      </c>
      <c r="S826" s="2" t="s">
        <v>8039</v>
      </c>
      <c r="T826" s="2">
        <v>0</v>
      </c>
    </row>
    <row r="827" spans="1:20" hidden="1">
      <c r="A827" t="s">
        <v>8120</v>
      </c>
      <c r="B827" t="s">
        <v>8134</v>
      </c>
      <c r="C827" t="s">
        <v>1</v>
      </c>
      <c r="D827" t="s">
        <v>0</v>
      </c>
      <c r="E827">
        <v>1356</v>
      </c>
      <c r="F827" t="s">
        <v>130</v>
      </c>
      <c r="G827" t="s">
        <v>131</v>
      </c>
      <c r="H827" s="2">
        <v>0</v>
      </c>
      <c r="I827" s="2">
        <v>0</v>
      </c>
      <c r="J827" s="2">
        <v>0</v>
      </c>
      <c r="K827" s="2">
        <v>4752.83</v>
      </c>
      <c r="L827" s="2">
        <v>0</v>
      </c>
      <c r="M827" s="2">
        <v>0</v>
      </c>
      <c r="N827" s="2">
        <v>0</v>
      </c>
      <c r="O827" s="2">
        <v>617.86789999999996</v>
      </c>
      <c r="P827" s="2">
        <v>5370.6979000000001</v>
      </c>
      <c r="Q827" t="s">
        <v>8039</v>
      </c>
      <c r="R827" t="s">
        <v>8236</v>
      </c>
      <c r="S827" s="2" t="s">
        <v>8039</v>
      </c>
      <c r="T827" s="2">
        <v>0</v>
      </c>
    </row>
    <row r="828" spans="1:20" hidden="1">
      <c r="A828" t="s">
        <v>8120</v>
      </c>
      <c r="B828" t="s">
        <v>8134</v>
      </c>
      <c r="C828" t="s">
        <v>1</v>
      </c>
      <c r="D828" t="s">
        <v>0</v>
      </c>
      <c r="E828">
        <v>26</v>
      </c>
      <c r="F828" t="s">
        <v>1738</v>
      </c>
      <c r="G828" t="s">
        <v>1739</v>
      </c>
      <c r="H828" s="2">
        <v>0</v>
      </c>
      <c r="I828" s="2">
        <v>0</v>
      </c>
      <c r="J828" s="2">
        <v>0</v>
      </c>
      <c r="K828" s="2">
        <v>28.32</v>
      </c>
      <c r="L828" s="2">
        <v>0</v>
      </c>
      <c r="M828" s="2">
        <v>0</v>
      </c>
      <c r="N828" s="2">
        <v>0</v>
      </c>
      <c r="O828" s="2">
        <v>3.6816</v>
      </c>
      <c r="P828" s="2">
        <v>32.001600000000003</v>
      </c>
      <c r="Q828" t="s">
        <v>8039</v>
      </c>
      <c r="R828" t="s">
        <v>8236</v>
      </c>
      <c r="S828" s="2" t="s">
        <v>8039</v>
      </c>
      <c r="T828" s="2">
        <v>0</v>
      </c>
    </row>
    <row r="829" spans="1:20" hidden="1">
      <c r="A829" t="s">
        <v>8120</v>
      </c>
      <c r="B829" t="s">
        <v>8133</v>
      </c>
      <c r="C829" t="s">
        <v>1</v>
      </c>
      <c r="D829" t="s">
        <v>0</v>
      </c>
      <c r="E829">
        <v>9879</v>
      </c>
      <c r="F829" t="s">
        <v>1699</v>
      </c>
      <c r="G829" t="s">
        <v>1700</v>
      </c>
      <c r="H829" s="2">
        <v>0</v>
      </c>
      <c r="I829" s="2">
        <v>0</v>
      </c>
      <c r="J829" s="2">
        <v>0</v>
      </c>
      <c r="K829" s="2">
        <v>63.72</v>
      </c>
      <c r="L829" s="2">
        <v>0</v>
      </c>
      <c r="M829" s="2">
        <v>0</v>
      </c>
      <c r="N829" s="2">
        <v>0</v>
      </c>
      <c r="O829" s="2">
        <v>8.2835999999999999</v>
      </c>
      <c r="P829" s="2">
        <v>72.003600000000006</v>
      </c>
      <c r="Q829" t="s">
        <v>8039</v>
      </c>
      <c r="R829" t="s">
        <v>8236</v>
      </c>
      <c r="S829" s="2" t="s">
        <v>8039</v>
      </c>
      <c r="T829" s="2">
        <v>0</v>
      </c>
    </row>
    <row r="830" spans="1:20" hidden="1">
      <c r="A830" t="s">
        <v>8120</v>
      </c>
      <c r="B830" t="s">
        <v>8133</v>
      </c>
      <c r="C830" t="s">
        <v>1</v>
      </c>
      <c r="D830" t="s">
        <v>0</v>
      </c>
      <c r="E830">
        <v>1069</v>
      </c>
      <c r="F830" t="s">
        <v>1689</v>
      </c>
      <c r="G830" t="s">
        <v>1690</v>
      </c>
      <c r="H830" s="2">
        <v>0</v>
      </c>
      <c r="I830" s="2">
        <v>0</v>
      </c>
      <c r="J830" s="2">
        <v>0</v>
      </c>
      <c r="K830" s="2">
        <v>45</v>
      </c>
      <c r="L830" s="2">
        <v>0</v>
      </c>
      <c r="M830" s="2">
        <v>0</v>
      </c>
      <c r="N830" s="2">
        <v>0</v>
      </c>
      <c r="O830" s="2">
        <v>5.8500000000000005</v>
      </c>
      <c r="P830" s="2">
        <v>50.85</v>
      </c>
      <c r="Q830" t="s">
        <v>8039</v>
      </c>
      <c r="R830" t="s">
        <v>8236</v>
      </c>
      <c r="S830" s="2" t="s">
        <v>8039</v>
      </c>
      <c r="T830" s="2">
        <v>0</v>
      </c>
    </row>
    <row r="831" spans="1:20" hidden="1">
      <c r="A831" t="s">
        <v>8120</v>
      </c>
      <c r="B831" t="s">
        <v>8133</v>
      </c>
      <c r="C831" t="s">
        <v>1</v>
      </c>
      <c r="D831" t="s">
        <v>0</v>
      </c>
      <c r="E831">
        <v>7905</v>
      </c>
      <c r="F831" t="s">
        <v>1196</v>
      </c>
      <c r="G831" t="s">
        <v>1197</v>
      </c>
      <c r="H831" s="2">
        <v>0</v>
      </c>
      <c r="I831" s="2">
        <v>0</v>
      </c>
      <c r="J831" s="2">
        <v>0</v>
      </c>
      <c r="K831" s="2">
        <v>11921</v>
      </c>
      <c r="L831" s="2">
        <v>0</v>
      </c>
      <c r="M831" s="2">
        <v>0</v>
      </c>
      <c r="N831" s="2">
        <v>0</v>
      </c>
      <c r="O831" s="2">
        <v>1549.73</v>
      </c>
      <c r="P831" s="2">
        <v>13470.73</v>
      </c>
      <c r="Q831"/>
      <c r="R831" t="s">
        <v>8236</v>
      </c>
      <c r="S831" s="2" t="s">
        <v>8227</v>
      </c>
      <c r="T831" s="2">
        <v>119.21</v>
      </c>
    </row>
    <row r="832" spans="1:20" hidden="1">
      <c r="A832" t="s">
        <v>8120</v>
      </c>
      <c r="B832" t="s">
        <v>8133</v>
      </c>
      <c r="C832" t="s">
        <v>1</v>
      </c>
      <c r="D832" t="s">
        <v>0</v>
      </c>
      <c r="E832">
        <v>7906</v>
      </c>
      <c r="F832" t="s">
        <v>1196</v>
      </c>
      <c r="G832" t="s">
        <v>1197</v>
      </c>
      <c r="H832" s="2">
        <v>0</v>
      </c>
      <c r="I832" s="2">
        <v>0</v>
      </c>
      <c r="J832" s="2">
        <v>0</v>
      </c>
      <c r="K832" s="2">
        <v>6799.5</v>
      </c>
      <c r="L832" s="2">
        <v>0</v>
      </c>
      <c r="M832" s="2">
        <v>0</v>
      </c>
      <c r="N832" s="2">
        <v>0</v>
      </c>
      <c r="O832" s="2">
        <v>883.93500000000006</v>
      </c>
      <c r="P832" s="2">
        <v>7683.4350000000004</v>
      </c>
      <c r="Q832"/>
      <c r="R832" t="s">
        <v>8236</v>
      </c>
      <c r="S832" s="2" t="s">
        <v>8227</v>
      </c>
      <c r="T832" s="2">
        <v>68</v>
      </c>
    </row>
    <row r="833" spans="1:20" hidden="1">
      <c r="A833" t="s">
        <v>8120</v>
      </c>
      <c r="B833" t="s">
        <v>8133</v>
      </c>
      <c r="C833" t="s">
        <v>1</v>
      </c>
      <c r="D833" t="s">
        <v>0</v>
      </c>
      <c r="E833">
        <v>7913</v>
      </c>
      <c r="F833" t="s">
        <v>1196</v>
      </c>
      <c r="G833" t="s">
        <v>1197</v>
      </c>
      <c r="H833" s="2">
        <v>0</v>
      </c>
      <c r="I833" s="2">
        <v>0</v>
      </c>
      <c r="J833" s="2">
        <v>0</v>
      </c>
      <c r="K833" s="2">
        <v>56525.7</v>
      </c>
      <c r="L833" s="2">
        <v>0</v>
      </c>
      <c r="M833" s="2">
        <v>0</v>
      </c>
      <c r="N833" s="2">
        <v>0</v>
      </c>
      <c r="O833" s="2">
        <v>7348.3409999999994</v>
      </c>
      <c r="P833" s="2">
        <v>63874.040999999997</v>
      </c>
      <c r="Q833"/>
      <c r="R833" t="s">
        <v>8236</v>
      </c>
      <c r="S833" s="2" t="s">
        <v>8227</v>
      </c>
      <c r="T833" s="2">
        <v>565.26</v>
      </c>
    </row>
    <row r="834" spans="1:20" hidden="1">
      <c r="A834" t="s">
        <v>8120</v>
      </c>
      <c r="B834" t="s">
        <v>8133</v>
      </c>
      <c r="C834" t="s">
        <v>1</v>
      </c>
      <c r="D834" t="s">
        <v>0</v>
      </c>
      <c r="E834">
        <v>22117596</v>
      </c>
      <c r="F834" t="s">
        <v>1566</v>
      </c>
      <c r="G834" t="s">
        <v>1567</v>
      </c>
      <c r="H834" s="2">
        <v>0</v>
      </c>
      <c r="I834" s="2">
        <v>0</v>
      </c>
      <c r="J834" s="2">
        <v>0</v>
      </c>
      <c r="K834" s="2">
        <v>84.48</v>
      </c>
      <c r="L834" s="2">
        <v>0</v>
      </c>
      <c r="M834" s="2">
        <v>0</v>
      </c>
      <c r="N834" s="2">
        <v>0</v>
      </c>
      <c r="O834" s="2">
        <v>10.9824</v>
      </c>
      <c r="P834" s="2">
        <v>95.462400000000002</v>
      </c>
      <c r="Q834" t="s">
        <v>8039</v>
      </c>
      <c r="R834" t="s">
        <v>8236</v>
      </c>
      <c r="S834" s="2" t="s">
        <v>8039</v>
      </c>
      <c r="T834" s="2">
        <v>0</v>
      </c>
    </row>
    <row r="835" spans="1:20" hidden="1">
      <c r="A835" t="s">
        <v>8120</v>
      </c>
      <c r="B835" t="s">
        <v>8133</v>
      </c>
      <c r="C835" t="s">
        <v>1</v>
      </c>
      <c r="D835" t="s">
        <v>0</v>
      </c>
      <c r="E835">
        <v>605</v>
      </c>
      <c r="F835" t="s">
        <v>1503</v>
      </c>
      <c r="G835" t="s">
        <v>1504</v>
      </c>
      <c r="H835" s="2">
        <v>0</v>
      </c>
      <c r="I835" s="2">
        <v>0</v>
      </c>
      <c r="J835" s="2">
        <v>0</v>
      </c>
      <c r="K835" s="2">
        <v>1468.29</v>
      </c>
      <c r="L835" s="2">
        <v>0</v>
      </c>
      <c r="M835" s="2">
        <v>0</v>
      </c>
      <c r="N835" s="2">
        <v>0</v>
      </c>
      <c r="O835" s="2">
        <v>190.8777</v>
      </c>
      <c r="P835" s="2">
        <v>1659.1677</v>
      </c>
      <c r="Q835" t="s">
        <v>8039</v>
      </c>
      <c r="R835" t="s">
        <v>8236</v>
      </c>
      <c r="S835" s="2" t="s">
        <v>8039</v>
      </c>
      <c r="T835" s="2">
        <v>0</v>
      </c>
    </row>
    <row r="836" spans="1:20" hidden="1">
      <c r="A836" t="s">
        <v>8120</v>
      </c>
      <c r="B836" t="s">
        <v>8145</v>
      </c>
      <c r="C836" t="s">
        <v>1</v>
      </c>
      <c r="D836" t="s">
        <v>0</v>
      </c>
      <c r="E836">
        <v>2036142</v>
      </c>
      <c r="F836" t="s">
        <v>1496</v>
      </c>
      <c r="G836" t="s">
        <v>1497</v>
      </c>
      <c r="H836" s="2">
        <v>1.6</v>
      </c>
      <c r="I836" s="2">
        <v>0</v>
      </c>
      <c r="J836" s="2">
        <v>0</v>
      </c>
      <c r="K836" s="2">
        <v>16.28</v>
      </c>
      <c r="L836" s="2">
        <v>0</v>
      </c>
      <c r="M836" s="2">
        <v>0</v>
      </c>
      <c r="N836" s="2">
        <v>0</v>
      </c>
      <c r="O836" s="2">
        <v>2.1164000000000001</v>
      </c>
      <c r="P836" s="2">
        <v>19.996400000000001</v>
      </c>
      <c r="Q836" t="s">
        <v>8039</v>
      </c>
      <c r="R836" t="s">
        <v>8236</v>
      </c>
      <c r="S836" s="2" t="s">
        <v>8039</v>
      </c>
      <c r="T836" s="2">
        <v>0</v>
      </c>
    </row>
    <row r="837" spans="1:20" hidden="1">
      <c r="A837" t="s">
        <v>8120</v>
      </c>
      <c r="B837" t="s">
        <v>8145</v>
      </c>
      <c r="C837" t="s">
        <v>1</v>
      </c>
      <c r="D837" t="s">
        <v>0</v>
      </c>
      <c r="E837">
        <v>27469</v>
      </c>
      <c r="F837" t="s">
        <v>2943</v>
      </c>
      <c r="G837" t="s">
        <v>2944</v>
      </c>
      <c r="H837" s="2">
        <v>2.64</v>
      </c>
      <c r="I837" s="2">
        <v>0</v>
      </c>
      <c r="J837" s="2">
        <v>0</v>
      </c>
      <c r="K837" s="2">
        <v>24.21</v>
      </c>
      <c r="L837" s="2">
        <v>0</v>
      </c>
      <c r="M837" s="2">
        <v>0</v>
      </c>
      <c r="N837" s="2">
        <v>0</v>
      </c>
      <c r="O837" s="2">
        <v>3.1473000000000004</v>
      </c>
      <c r="P837" s="2">
        <v>29.997300000000003</v>
      </c>
      <c r="Q837" t="s">
        <v>8039</v>
      </c>
      <c r="R837" t="s">
        <v>8236</v>
      </c>
      <c r="S837" s="2" t="s">
        <v>8039</v>
      </c>
      <c r="T837" s="2">
        <v>0</v>
      </c>
    </row>
    <row r="838" spans="1:20" hidden="1">
      <c r="A838" t="s">
        <v>8120</v>
      </c>
      <c r="B838" t="s">
        <v>8145</v>
      </c>
      <c r="C838" t="s">
        <v>1</v>
      </c>
      <c r="D838" t="s">
        <v>0</v>
      </c>
      <c r="E838">
        <v>2530</v>
      </c>
      <c r="F838" t="s">
        <v>735</v>
      </c>
      <c r="G838" t="s">
        <v>736</v>
      </c>
      <c r="H838" s="2">
        <v>0</v>
      </c>
      <c r="I838" s="2">
        <v>0</v>
      </c>
      <c r="J838" s="2">
        <v>0</v>
      </c>
      <c r="K838" s="2">
        <v>136</v>
      </c>
      <c r="L838" s="2">
        <v>0</v>
      </c>
      <c r="M838" s="2">
        <v>0</v>
      </c>
      <c r="N838" s="2">
        <v>0</v>
      </c>
      <c r="O838" s="2">
        <v>17.68</v>
      </c>
      <c r="P838" s="2">
        <v>153.68</v>
      </c>
      <c r="Q838" t="s">
        <v>8039</v>
      </c>
      <c r="R838" t="s">
        <v>8236</v>
      </c>
      <c r="S838" s="2" t="s">
        <v>8039</v>
      </c>
      <c r="T838" s="2">
        <v>0</v>
      </c>
    </row>
    <row r="839" spans="1:20" hidden="1">
      <c r="A839" t="s">
        <v>8120</v>
      </c>
      <c r="B839" t="s">
        <v>8145</v>
      </c>
      <c r="C839" t="s">
        <v>1</v>
      </c>
      <c r="D839" t="s">
        <v>0</v>
      </c>
      <c r="E839">
        <v>57967</v>
      </c>
      <c r="F839" t="s">
        <v>1666</v>
      </c>
      <c r="G839" t="s">
        <v>1667</v>
      </c>
      <c r="H839" s="2">
        <v>5.22</v>
      </c>
      <c r="I839" s="2">
        <v>0</v>
      </c>
      <c r="J839" s="2">
        <v>0</v>
      </c>
      <c r="K839" s="2">
        <v>47.34</v>
      </c>
      <c r="L839" s="2">
        <v>0</v>
      </c>
      <c r="M839" s="2">
        <v>0</v>
      </c>
      <c r="N839" s="2">
        <v>0</v>
      </c>
      <c r="O839" s="2">
        <v>6.1542000000000003</v>
      </c>
      <c r="P839" s="2">
        <v>58.714200000000005</v>
      </c>
      <c r="Q839" t="s">
        <v>8039</v>
      </c>
      <c r="R839" t="s">
        <v>8236</v>
      </c>
      <c r="S839" s="2" t="s">
        <v>8039</v>
      </c>
      <c r="T839" s="2">
        <v>0</v>
      </c>
    </row>
    <row r="840" spans="1:20" hidden="1">
      <c r="A840" t="s">
        <v>8120</v>
      </c>
      <c r="B840" t="s">
        <v>8145</v>
      </c>
      <c r="C840" t="s">
        <v>1</v>
      </c>
      <c r="D840" t="s">
        <v>0</v>
      </c>
      <c r="E840">
        <v>1066</v>
      </c>
      <c r="F840" t="s">
        <v>1689</v>
      </c>
      <c r="G840" t="s">
        <v>1690</v>
      </c>
      <c r="H840" s="2">
        <v>0</v>
      </c>
      <c r="I840" s="2">
        <v>0</v>
      </c>
      <c r="J840" s="2">
        <v>0</v>
      </c>
      <c r="K840" s="2">
        <v>115</v>
      </c>
      <c r="L840" s="2">
        <v>0</v>
      </c>
      <c r="M840" s="2">
        <v>0</v>
      </c>
      <c r="N840" s="2">
        <v>0</v>
      </c>
      <c r="O840" s="2">
        <v>14.950000000000001</v>
      </c>
      <c r="P840" s="2">
        <v>129.94999999999999</v>
      </c>
      <c r="Q840" t="s">
        <v>8039</v>
      </c>
      <c r="R840" t="s">
        <v>8236</v>
      </c>
      <c r="S840" s="2" t="s">
        <v>8039</v>
      </c>
      <c r="T840" s="2">
        <v>0</v>
      </c>
    </row>
    <row r="841" spans="1:20" hidden="1">
      <c r="A841" t="s">
        <v>8120</v>
      </c>
      <c r="B841" t="s">
        <v>8145</v>
      </c>
      <c r="C841" t="s">
        <v>1</v>
      </c>
      <c r="D841" t="s">
        <v>0</v>
      </c>
      <c r="E841">
        <v>6461</v>
      </c>
      <c r="F841" t="s">
        <v>8254</v>
      </c>
      <c r="G841" t="s">
        <v>8255</v>
      </c>
      <c r="H841" s="2">
        <v>0</v>
      </c>
      <c r="I841" s="2">
        <v>0</v>
      </c>
      <c r="J841" s="2">
        <v>0</v>
      </c>
      <c r="K841" s="2">
        <v>770.95</v>
      </c>
      <c r="L841" s="2">
        <v>0</v>
      </c>
      <c r="M841" s="2">
        <v>0</v>
      </c>
      <c r="N841" s="2">
        <v>0</v>
      </c>
      <c r="O841" s="2">
        <v>100.22350000000002</v>
      </c>
      <c r="P841" s="2">
        <v>871.1735000000001</v>
      </c>
      <c r="Q841" t="s">
        <v>8039</v>
      </c>
      <c r="R841" t="s">
        <v>8236</v>
      </c>
      <c r="S841" s="2" t="s">
        <v>8039</v>
      </c>
      <c r="T841" s="2">
        <v>0</v>
      </c>
    </row>
    <row r="842" spans="1:20" hidden="1">
      <c r="A842" t="s">
        <v>8120</v>
      </c>
      <c r="B842" t="s">
        <v>8145</v>
      </c>
      <c r="C842" t="s">
        <v>1</v>
      </c>
      <c r="D842" t="s">
        <v>0</v>
      </c>
      <c r="E842">
        <v>501835</v>
      </c>
      <c r="F842" t="s">
        <v>1498</v>
      </c>
      <c r="G842" t="s">
        <v>1499</v>
      </c>
      <c r="H842" s="2">
        <v>0</v>
      </c>
      <c r="I842" s="2">
        <v>0</v>
      </c>
      <c r="J842" s="2">
        <v>0</v>
      </c>
      <c r="K842" s="2">
        <v>8.8000000000000007</v>
      </c>
      <c r="L842" s="2">
        <v>0</v>
      </c>
      <c r="M842" s="2">
        <v>0</v>
      </c>
      <c r="N842" s="2">
        <v>0</v>
      </c>
      <c r="O842" s="2">
        <v>1.1440000000000001</v>
      </c>
      <c r="P842" s="2">
        <v>9.9440000000000008</v>
      </c>
      <c r="Q842" t="s">
        <v>8039</v>
      </c>
      <c r="R842" t="s">
        <v>8236</v>
      </c>
      <c r="S842" s="2" t="s">
        <v>8039</v>
      </c>
      <c r="T842" s="2">
        <v>0</v>
      </c>
    </row>
    <row r="843" spans="1:20" hidden="1">
      <c r="A843" t="s">
        <v>8120</v>
      </c>
      <c r="B843" t="s">
        <v>8132</v>
      </c>
      <c r="C843" t="s">
        <v>1</v>
      </c>
      <c r="D843" t="s">
        <v>0</v>
      </c>
      <c r="E843">
        <v>235151</v>
      </c>
      <c r="F843" t="s">
        <v>1584</v>
      </c>
      <c r="G843" t="s">
        <v>1585</v>
      </c>
      <c r="H843" s="2">
        <v>0</v>
      </c>
      <c r="I843" s="2">
        <v>0</v>
      </c>
      <c r="J843" s="2">
        <v>0</v>
      </c>
      <c r="K843" s="2">
        <v>115.93</v>
      </c>
      <c r="L843" s="2">
        <v>0</v>
      </c>
      <c r="M843" s="2">
        <v>0</v>
      </c>
      <c r="N843" s="2">
        <v>0</v>
      </c>
      <c r="O843" s="2">
        <v>15.070900000000002</v>
      </c>
      <c r="P843" s="2">
        <v>131.0009</v>
      </c>
      <c r="Q843" t="s">
        <v>8039</v>
      </c>
      <c r="R843" t="s">
        <v>8236</v>
      </c>
      <c r="S843" s="2" t="s">
        <v>8253</v>
      </c>
      <c r="T843" s="2">
        <v>1.1599999999999999</v>
      </c>
    </row>
    <row r="844" spans="1:20" hidden="1">
      <c r="A844" t="s">
        <v>8120</v>
      </c>
      <c r="B844" t="s">
        <v>8132</v>
      </c>
      <c r="C844" t="s">
        <v>1</v>
      </c>
      <c r="D844" t="s">
        <v>0</v>
      </c>
      <c r="E844">
        <v>446</v>
      </c>
      <c r="F844" t="s">
        <v>1724</v>
      </c>
      <c r="G844" t="s">
        <v>1725</v>
      </c>
      <c r="H844" s="2">
        <v>0</v>
      </c>
      <c r="I844" s="2">
        <v>0</v>
      </c>
      <c r="J844" s="2">
        <v>0</v>
      </c>
      <c r="K844" s="2">
        <v>19.29</v>
      </c>
      <c r="L844" s="2">
        <v>0</v>
      </c>
      <c r="M844" s="2">
        <v>0</v>
      </c>
      <c r="N844" s="2">
        <v>0</v>
      </c>
      <c r="O844" s="2">
        <v>2.5076999999999998</v>
      </c>
      <c r="P844" s="2">
        <v>21.797699999999999</v>
      </c>
      <c r="Q844" t="s">
        <v>8039</v>
      </c>
      <c r="R844" t="s">
        <v>8236</v>
      </c>
      <c r="S844" s="2" t="s">
        <v>8039</v>
      </c>
      <c r="T844" s="2">
        <v>0</v>
      </c>
    </row>
    <row r="845" spans="1:20" hidden="1">
      <c r="A845" t="s">
        <v>8120</v>
      </c>
      <c r="B845" t="s">
        <v>8131</v>
      </c>
      <c r="C845" t="s">
        <v>1</v>
      </c>
      <c r="D845" t="s">
        <v>0</v>
      </c>
      <c r="E845">
        <v>1799</v>
      </c>
      <c r="F845" t="s">
        <v>1586</v>
      </c>
      <c r="G845" t="s">
        <v>1587</v>
      </c>
      <c r="H845" s="2">
        <v>0</v>
      </c>
      <c r="I845" s="2">
        <v>0</v>
      </c>
      <c r="J845" s="2">
        <v>0</v>
      </c>
      <c r="K845" s="2">
        <v>743.36</v>
      </c>
      <c r="L845" s="2">
        <v>0</v>
      </c>
      <c r="M845" s="2">
        <v>0</v>
      </c>
      <c r="N845" s="2">
        <v>0</v>
      </c>
      <c r="O845" s="2">
        <v>96.636800000000008</v>
      </c>
      <c r="P845" s="2">
        <v>839.99680000000001</v>
      </c>
      <c r="Q845" t="s">
        <v>8039</v>
      </c>
      <c r="R845" t="s">
        <v>8236</v>
      </c>
      <c r="S845" s="2" t="s">
        <v>8039</v>
      </c>
      <c r="T845" s="2">
        <v>0</v>
      </c>
    </row>
    <row r="846" spans="1:20" hidden="1">
      <c r="A846" t="s">
        <v>8120</v>
      </c>
      <c r="B846" t="s">
        <v>8131</v>
      </c>
      <c r="C846" t="s">
        <v>1</v>
      </c>
      <c r="D846" t="s">
        <v>0</v>
      </c>
      <c r="E846">
        <v>24891</v>
      </c>
      <c r="F846" t="s">
        <v>8072</v>
      </c>
      <c r="G846" t="s">
        <v>8073</v>
      </c>
      <c r="H846" s="2">
        <v>2.34</v>
      </c>
      <c r="I846" s="2">
        <v>0</v>
      </c>
      <c r="J846" s="2">
        <v>0</v>
      </c>
      <c r="K846" s="2">
        <v>24.48</v>
      </c>
      <c r="L846" s="2">
        <v>0</v>
      </c>
      <c r="M846" s="2">
        <v>0</v>
      </c>
      <c r="N846" s="2">
        <v>0</v>
      </c>
      <c r="O846" s="2">
        <v>3.1824000000000003</v>
      </c>
      <c r="P846" s="2">
        <v>30.002400000000002</v>
      </c>
      <c r="Q846" t="s">
        <v>8039</v>
      </c>
      <c r="R846" t="s">
        <v>8236</v>
      </c>
      <c r="S846" s="2" t="s">
        <v>8039</v>
      </c>
      <c r="T846" s="2">
        <v>0</v>
      </c>
    </row>
    <row r="847" spans="1:20" hidden="1">
      <c r="A847" t="s">
        <v>8120</v>
      </c>
      <c r="B847" t="s">
        <v>8129</v>
      </c>
      <c r="C847" t="s">
        <v>1</v>
      </c>
      <c r="D847" t="s">
        <v>0</v>
      </c>
      <c r="E847">
        <v>542</v>
      </c>
      <c r="F847" t="s">
        <v>1653</v>
      </c>
      <c r="G847" t="s">
        <v>1654</v>
      </c>
      <c r="H847" s="2">
        <v>0</v>
      </c>
      <c r="I847" s="2">
        <v>0</v>
      </c>
      <c r="J847" s="2">
        <v>0</v>
      </c>
      <c r="K847" s="2">
        <v>6.2</v>
      </c>
      <c r="L847" s="2">
        <v>0</v>
      </c>
      <c r="M847" s="2">
        <v>0</v>
      </c>
      <c r="N847" s="2">
        <v>0</v>
      </c>
      <c r="O847" s="2">
        <v>0.80600000000000005</v>
      </c>
      <c r="P847" s="2">
        <v>7.0060000000000002</v>
      </c>
      <c r="Q847" t="s">
        <v>8039</v>
      </c>
      <c r="R847" t="s">
        <v>8236</v>
      </c>
      <c r="S847" s="2" t="s">
        <v>8039</v>
      </c>
      <c r="T847" s="2">
        <v>0</v>
      </c>
    </row>
    <row r="848" spans="1:20" hidden="1">
      <c r="A848" t="s">
        <v>8120</v>
      </c>
      <c r="B848" t="s">
        <v>8129</v>
      </c>
      <c r="C848" t="s">
        <v>1</v>
      </c>
      <c r="D848" t="s">
        <v>0</v>
      </c>
      <c r="E848">
        <v>1198606</v>
      </c>
      <c r="F848" t="s">
        <v>1526</v>
      </c>
      <c r="G848" t="s">
        <v>1527</v>
      </c>
      <c r="H848" s="2">
        <v>1.75</v>
      </c>
      <c r="I848" s="2">
        <v>0</v>
      </c>
      <c r="J848" s="2">
        <v>0</v>
      </c>
      <c r="K848" s="2">
        <v>16.149999999999999</v>
      </c>
      <c r="L848" s="2">
        <v>0</v>
      </c>
      <c r="M848" s="2">
        <v>0</v>
      </c>
      <c r="N848" s="2">
        <v>0</v>
      </c>
      <c r="O848" s="2">
        <v>2.0994999999999999</v>
      </c>
      <c r="P848" s="2">
        <v>19.999499999999998</v>
      </c>
      <c r="Q848" t="s">
        <v>8039</v>
      </c>
      <c r="R848" t="s">
        <v>8236</v>
      </c>
      <c r="S848" s="2" t="s">
        <v>8039</v>
      </c>
      <c r="T848" s="2">
        <v>0</v>
      </c>
    </row>
    <row r="849" spans="1:20" hidden="1">
      <c r="A849" t="s">
        <v>8120</v>
      </c>
      <c r="B849" t="s">
        <v>8129</v>
      </c>
      <c r="C849" t="s">
        <v>1</v>
      </c>
      <c r="D849" t="s">
        <v>0</v>
      </c>
      <c r="E849">
        <v>34930</v>
      </c>
      <c r="F849" t="s">
        <v>1494</v>
      </c>
      <c r="G849" t="s">
        <v>1495</v>
      </c>
      <c r="H849" s="2">
        <v>0</v>
      </c>
      <c r="I849" s="2">
        <v>0</v>
      </c>
      <c r="J849" s="2">
        <v>0</v>
      </c>
      <c r="K849" s="2">
        <v>5.66</v>
      </c>
      <c r="L849" s="2">
        <v>0</v>
      </c>
      <c r="M849" s="2">
        <v>0</v>
      </c>
      <c r="N849" s="2">
        <v>0</v>
      </c>
      <c r="O849" s="2">
        <v>0.73580000000000001</v>
      </c>
      <c r="P849" s="2">
        <v>6.3958000000000004</v>
      </c>
      <c r="Q849" t="s">
        <v>8039</v>
      </c>
      <c r="R849" t="s">
        <v>8236</v>
      </c>
      <c r="S849" s="2" t="s">
        <v>8039</v>
      </c>
      <c r="T849" s="2">
        <v>0</v>
      </c>
    </row>
    <row r="850" spans="1:20" hidden="1">
      <c r="A850" t="s">
        <v>8120</v>
      </c>
      <c r="B850" t="s">
        <v>8129</v>
      </c>
      <c r="C850" t="s">
        <v>1</v>
      </c>
      <c r="D850" t="s">
        <v>0</v>
      </c>
      <c r="E850">
        <v>1539384</v>
      </c>
      <c r="F850" t="s">
        <v>1489</v>
      </c>
      <c r="G850" t="s">
        <v>1490</v>
      </c>
      <c r="H850" s="2">
        <v>0</v>
      </c>
      <c r="I850" s="2">
        <v>0</v>
      </c>
      <c r="J850" s="2">
        <v>0</v>
      </c>
      <c r="K850" s="2">
        <v>8.81</v>
      </c>
      <c r="L850" s="2">
        <v>0</v>
      </c>
      <c r="M850" s="2">
        <v>0</v>
      </c>
      <c r="N850" s="2">
        <v>0</v>
      </c>
      <c r="O850" s="2">
        <v>1.1453000000000002</v>
      </c>
      <c r="P850" s="2">
        <v>9.9553000000000011</v>
      </c>
      <c r="Q850" t="s">
        <v>8039</v>
      </c>
      <c r="R850" t="s">
        <v>8236</v>
      </c>
      <c r="S850" s="2" t="s">
        <v>8039</v>
      </c>
      <c r="T850" s="2">
        <v>0</v>
      </c>
    </row>
    <row r="851" spans="1:20" hidden="1">
      <c r="A851" t="s">
        <v>8120</v>
      </c>
      <c r="B851" t="s">
        <v>8129</v>
      </c>
      <c r="C851" t="s">
        <v>1</v>
      </c>
      <c r="D851" t="s">
        <v>0</v>
      </c>
      <c r="E851">
        <v>256731</v>
      </c>
      <c r="F851" t="s">
        <v>1547</v>
      </c>
      <c r="G851" t="s">
        <v>1548</v>
      </c>
      <c r="H851" s="2">
        <v>2.2200000000000002</v>
      </c>
      <c r="I851" s="2">
        <v>0</v>
      </c>
      <c r="J851" s="2">
        <v>0</v>
      </c>
      <c r="K851" s="2">
        <v>20.16</v>
      </c>
      <c r="L851" s="2">
        <v>0</v>
      </c>
      <c r="M851" s="2">
        <v>0</v>
      </c>
      <c r="N851" s="2">
        <v>0</v>
      </c>
      <c r="O851" s="2">
        <v>2.6208</v>
      </c>
      <c r="P851" s="2">
        <v>25.000799999999998</v>
      </c>
      <c r="Q851" t="s">
        <v>8039</v>
      </c>
      <c r="R851" t="s">
        <v>8236</v>
      </c>
      <c r="S851" s="2" t="s">
        <v>8039</v>
      </c>
      <c r="T851" s="2">
        <v>0</v>
      </c>
    </row>
    <row r="852" spans="1:20" hidden="1">
      <c r="A852" t="s">
        <v>8120</v>
      </c>
      <c r="B852" t="s">
        <v>8129</v>
      </c>
      <c r="C852" t="s">
        <v>1</v>
      </c>
      <c r="D852" t="s">
        <v>0</v>
      </c>
      <c r="E852">
        <v>7821</v>
      </c>
      <c r="F852" t="s">
        <v>1196</v>
      </c>
      <c r="G852" t="s">
        <v>1197</v>
      </c>
      <c r="H852" s="2">
        <v>0</v>
      </c>
      <c r="I852" s="2">
        <v>0</v>
      </c>
      <c r="J852" s="2">
        <v>0</v>
      </c>
      <c r="K852" s="2">
        <v>796.2</v>
      </c>
      <c r="L852" s="2">
        <v>0</v>
      </c>
      <c r="M852" s="2">
        <v>0</v>
      </c>
      <c r="N852" s="2">
        <v>0</v>
      </c>
      <c r="O852" s="2">
        <v>103.50600000000001</v>
      </c>
      <c r="P852" s="2">
        <v>899.70600000000002</v>
      </c>
      <c r="Q852"/>
      <c r="R852" t="s">
        <v>8236</v>
      </c>
      <c r="S852" s="2" t="s">
        <v>8227</v>
      </c>
      <c r="T852" s="2">
        <v>7.96</v>
      </c>
    </row>
    <row r="853" spans="1:20" hidden="1">
      <c r="A853" t="s">
        <v>8120</v>
      </c>
      <c r="B853" t="s">
        <v>8129</v>
      </c>
      <c r="C853" t="s">
        <v>1</v>
      </c>
      <c r="D853" t="s">
        <v>0</v>
      </c>
      <c r="E853">
        <v>7824</v>
      </c>
      <c r="F853" t="s">
        <v>1196</v>
      </c>
      <c r="G853" t="s">
        <v>1197</v>
      </c>
      <c r="H853" s="2">
        <v>0</v>
      </c>
      <c r="I853" s="2">
        <v>0</v>
      </c>
      <c r="J853" s="2">
        <v>0</v>
      </c>
      <c r="K853" s="2">
        <v>7102</v>
      </c>
      <c r="L853" s="2">
        <v>0</v>
      </c>
      <c r="M853" s="2">
        <v>0</v>
      </c>
      <c r="N853" s="2">
        <v>0</v>
      </c>
      <c r="O853" s="2">
        <v>923.26</v>
      </c>
      <c r="P853" s="2">
        <v>8025.26</v>
      </c>
      <c r="Q853"/>
      <c r="R853" t="s">
        <v>8236</v>
      </c>
      <c r="S853" s="2" t="s">
        <v>8227</v>
      </c>
      <c r="T853" s="2">
        <v>71.02</v>
      </c>
    </row>
    <row r="854" spans="1:20" hidden="1">
      <c r="A854" t="s">
        <v>8120</v>
      </c>
      <c r="B854" t="s">
        <v>8129</v>
      </c>
      <c r="C854" t="s">
        <v>1</v>
      </c>
      <c r="D854" t="s">
        <v>0</v>
      </c>
      <c r="E854">
        <v>7825</v>
      </c>
      <c r="F854" t="s">
        <v>1196</v>
      </c>
      <c r="G854" t="s">
        <v>1197</v>
      </c>
      <c r="H854" s="2">
        <v>0</v>
      </c>
      <c r="I854" s="2">
        <v>0</v>
      </c>
      <c r="J854" s="2">
        <v>0</v>
      </c>
      <c r="K854" s="2">
        <v>6960.5</v>
      </c>
      <c r="L854" s="2">
        <v>0</v>
      </c>
      <c r="M854" s="2">
        <v>0</v>
      </c>
      <c r="N854" s="2">
        <v>0</v>
      </c>
      <c r="O854" s="2">
        <v>904.86500000000001</v>
      </c>
      <c r="P854" s="2">
        <v>7865.3649999999998</v>
      </c>
      <c r="Q854"/>
      <c r="R854" t="s">
        <v>8236</v>
      </c>
      <c r="S854" s="2" t="s">
        <v>8227</v>
      </c>
      <c r="T854" s="2">
        <v>69.61</v>
      </c>
    </row>
    <row r="855" spans="1:20" hidden="1">
      <c r="A855" t="s">
        <v>8120</v>
      </c>
      <c r="B855" t="s">
        <v>8129</v>
      </c>
      <c r="C855" t="s">
        <v>1</v>
      </c>
      <c r="D855" t="s">
        <v>0</v>
      </c>
      <c r="E855">
        <v>7834</v>
      </c>
      <c r="F855" t="s">
        <v>1196</v>
      </c>
      <c r="G855" t="s">
        <v>1197</v>
      </c>
      <c r="H855" s="2">
        <v>0</v>
      </c>
      <c r="I855" s="2">
        <v>0</v>
      </c>
      <c r="J855" s="2">
        <v>0</v>
      </c>
      <c r="K855" s="2">
        <v>46107.6</v>
      </c>
      <c r="L855" s="2">
        <v>0</v>
      </c>
      <c r="M855" s="2">
        <v>0</v>
      </c>
      <c r="N855" s="2">
        <v>0</v>
      </c>
      <c r="O855" s="2">
        <v>5993.9880000000003</v>
      </c>
      <c r="P855" s="2">
        <v>52101.587999999996</v>
      </c>
      <c r="Q855"/>
      <c r="R855" t="s">
        <v>8236</v>
      </c>
      <c r="S855" s="2" t="s">
        <v>8227</v>
      </c>
      <c r="T855" s="2">
        <v>461.08</v>
      </c>
    </row>
    <row r="856" spans="1:20" hidden="1">
      <c r="A856" t="s">
        <v>8120</v>
      </c>
      <c r="B856" t="s">
        <v>8129</v>
      </c>
      <c r="C856" t="s">
        <v>1</v>
      </c>
      <c r="D856" t="s">
        <v>0</v>
      </c>
      <c r="E856">
        <v>1049</v>
      </c>
      <c r="F856" t="s">
        <v>1689</v>
      </c>
      <c r="G856" t="s">
        <v>1690</v>
      </c>
      <c r="H856" s="2">
        <v>0</v>
      </c>
      <c r="I856" s="2">
        <v>0</v>
      </c>
      <c r="J856" s="2">
        <v>0</v>
      </c>
      <c r="K856" s="2">
        <v>185</v>
      </c>
      <c r="L856" s="2">
        <v>0</v>
      </c>
      <c r="M856" s="2">
        <v>0</v>
      </c>
      <c r="N856" s="2">
        <v>0</v>
      </c>
      <c r="O856" s="2">
        <v>24.05</v>
      </c>
      <c r="P856" s="2">
        <v>209.05</v>
      </c>
      <c r="Q856" t="s">
        <v>8039</v>
      </c>
      <c r="R856" t="s">
        <v>8236</v>
      </c>
      <c r="S856" s="2" t="s">
        <v>8039</v>
      </c>
      <c r="T856" s="2">
        <v>0</v>
      </c>
    </row>
    <row r="857" spans="1:20" hidden="1">
      <c r="A857" t="s">
        <v>8120</v>
      </c>
      <c r="B857" t="s">
        <v>8128</v>
      </c>
      <c r="C857" t="s">
        <v>1</v>
      </c>
      <c r="D857" t="s">
        <v>0</v>
      </c>
      <c r="E857">
        <v>789</v>
      </c>
      <c r="F857" t="s">
        <v>2478</v>
      </c>
      <c r="G857" t="s">
        <v>2479</v>
      </c>
      <c r="H857" s="2">
        <v>0</v>
      </c>
      <c r="I857" s="2">
        <v>0</v>
      </c>
      <c r="J857" s="2">
        <v>0</v>
      </c>
      <c r="K857" s="2">
        <v>3982.3</v>
      </c>
      <c r="L857" s="2">
        <v>0</v>
      </c>
      <c r="M857" s="2">
        <v>0</v>
      </c>
      <c r="N857" s="2">
        <v>0</v>
      </c>
      <c r="O857" s="2">
        <v>517.69900000000007</v>
      </c>
      <c r="P857" s="2">
        <v>4499.9989999999998</v>
      </c>
      <c r="Q857" t="s">
        <v>8039</v>
      </c>
      <c r="R857" t="s">
        <v>8236</v>
      </c>
      <c r="S857" s="2" t="s">
        <v>8039</v>
      </c>
      <c r="T857" s="2">
        <v>0</v>
      </c>
    </row>
    <row r="858" spans="1:20" hidden="1">
      <c r="A858" t="s">
        <v>8120</v>
      </c>
      <c r="B858" t="s">
        <v>8128</v>
      </c>
      <c r="C858" t="s">
        <v>1</v>
      </c>
      <c r="D858" t="s">
        <v>0</v>
      </c>
      <c r="E858">
        <v>7809</v>
      </c>
      <c r="F858" t="s">
        <v>1196</v>
      </c>
      <c r="G858" t="s">
        <v>1197</v>
      </c>
      <c r="H858" s="2">
        <v>0</v>
      </c>
      <c r="I858" s="2">
        <v>0</v>
      </c>
      <c r="J858" s="2">
        <v>0</v>
      </c>
      <c r="K858" s="2">
        <v>148434</v>
      </c>
      <c r="L858" s="2">
        <v>0</v>
      </c>
      <c r="M858" s="2">
        <v>0</v>
      </c>
      <c r="N858" s="2">
        <v>0</v>
      </c>
      <c r="O858" s="2">
        <v>19296.420000000002</v>
      </c>
      <c r="P858" s="2">
        <v>167730.42000000001</v>
      </c>
      <c r="Q858"/>
      <c r="R858" t="s">
        <v>8236</v>
      </c>
      <c r="S858" s="2" t="s">
        <v>8227</v>
      </c>
      <c r="T858" s="2">
        <v>1484.33</v>
      </c>
    </row>
    <row r="859" spans="1:20" hidden="1">
      <c r="A859" t="s">
        <v>8120</v>
      </c>
      <c r="B859" t="s">
        <v>8128</v>
      </c>
      <c r="C859" t="s">
        <v>1</v>
      </c>
      <c r="D859" t="s">
        <v>0</v>
      </c>
      <c r="E859">
        <v>464884</v>
      </c>
      <c r="F859" t="s">
        <v>1541</v>
      </c>
      <c r="G859" t="s">
        <v>1542</v>
      </c>
      <c r="H859" s="2">
        <v>4.1999999999999993</v>
      </c>
      <c r="I859" s="2">
        <v>0</v>
      </c>
      <c r="J859" s="2">
        <v>0</v>
      </c>
      <c r="K859" s="2">
        <v>46.58</v>
      </c>
      <c r="L859" s="2">
        <v>0</v>
      </c>
      <c r="M859" s="2">
        <v>0</v>
      </c>
      <c r="N859" s="2">
        <v>0</v>
      </c>
      <c r="O859" s="2">
        <v>6.0553999999999997</v>
      </c>
      <c r="P859" s="2">
        <v>56.8354</v>
      </c>
      <c r="Q859" t="s">
        <v>8039</v>
      </c>
      <c r="R859" t="s">
        <v>8236</v>
      </c>
      <c r="S859" s="2" t="s">
        <v>8039</v>
      </c>
      <c r="T859" s="2">
        <v>0</v>
      </c>
    </row>
    <row r="860" spans="1:20" hidden="1">
      <c r="A860" t="s">
        <v>8120</v>
      </c>
      <c r="B860" t="s">
        <v>8128</v>
      </c>
      <c r="C860" t="s">
        <v>1</v>
      </c>
      <c r="D860" t="s">
        <v>0</v>
      </c>
      <c r="E860">
        <v>2029944</v>
      </c>
      <c r="F860" t="s">
        <v>1496</v>
      </c>
      <c r="G860" t="s">
        <v>1497</v>
      </c>
      <c r="H860" s="2">
        <v>1.6700000000000002</v>
      </c>
      <c r="I860" s="2">
        <v>0</v>
      </c>
      <c r="J860" s="2">
        <v>0</v>
      </c>
      <c r="K860" s="2">
        <v>16.22</v>
      </c>
      <c r="L860" s="2">
        <v>0</v>
      </c>
      <c r="M860" s="2">
        <v>0</v>
      </c>
      <c r="N860" s="2">
        <v>0</v>
      </c>
      <c r="O860" s="2">
        <v>2.1086</v>
      </c>
      <c r="P860" s="2">
        <v>19.9986</v>
      </c>
      <c r="Q860" t="s">
        <v>8039</v>
      </c>
      <c r="R860" t="s">
        <v>8236</v>
      </c>
      <c r="S860" s="2" t="s">
        <v>8039</v>
      </c>
      <c r="T860" s="2">
        <v>0</v>
      </c>
    </row>
    <row r="861" spans="1:20" hidden="1">
      <c r="A861" t="s">
        <v>8120</v>
      </c>
      <c r="B861" t="s">
        <v>8144</v>
      </c>
      <c r="C861" t="s">
        <v>1</v>
      </c>
      <c r="D861" t="s">
        <v>0</v>
      </c>
      <c r="E861">
        <v>74019</v>
      </c>
      <c r="F861" t="s">
        <v>1627</v>
      </c>
      <c r="G861" t="s">
        <v>1628</v>
      </c>
      <c r="H861" s="2">
        <v>2.42</v>
      </c>
      <c r="I861" s="2">
        <v>0</v>
      </c>
      <c r="J861" s="2">
        <v>0</v>
      </c>
      <c r="K861" s="2">
        <v>24.41</v>
      </c>
      <c r="L861" s="2">
        <v>0</v>
      </c>
      <c r="M861" s="2">
        <v>0</v>
      </c>
      <c r="N861" s="2">
        <v>0</v>
      </c>
      <c r="O861" s="2">
        <v>3.1733000000000002</v>
      </c>
      <c r="P861" s="2">
        <v>30.003299999999999</v>
      </c>
      <c r="Q861" t="s">
        <v>8039</v>
      </c>
      <c r="R861" t="s">
        <v>8236</v>
      </c>
      <c r="S861" s="2" t="s">
        <v>8039</v>
      </c>
      <c r="T861" s="2">
        <v>0</v>
      </c>
    </row>
    <row r="862" spans="1:20" hidden="1">
      <c r="A862" t="s">
        <v>8120</v>
      </c>
      <c r="B862" t="s">
        <v>8144</v>
      </c>
      <c r="C862" t="s">
        <v>1</v>
      </c>
      <c r="D862" t="s">
        <v>0</v>
      </c>
      <c r="E862">
        <v>2150</v>
      </c>
      <c r="F862" t="s">
        <v>1724</v>
      </c>
      <c r="G862" t="s">
        <v>1725</v>
      </c>
      <c r="H862" s="2">
        <v>0</v>
      </c>
      <c r="I862" s="2">
        <v>0</v>
      </c>
      <c r="J862" s="2">
        <v>0</v>
      </c>
      <c r="K862" s="2">
        <v>4.8600000000000003</v>
      </c>
      <c r="L862" s="2">
        <v>0</v>
      </c>
      <c r="M862" s="2">
        <v>0</v>
      </c>
      <c r="N862" s="2">
        <v>0</v>
      </c>
      <c r="O862" s="2">
        <v>0.63180000000000003</v>
      </c>
      <c r="P862" s="2">
        <v>5.4918000000000005</v>
      </c>
      <c r="Q862" t="s">
        <v>8039</v>
      </c>
      <c r="R862" t="s">
        <v>8236</v>
      </c>
      <c r="S862" s="2" t="s">
        <v>8039</v>
      </c>
      <c r="T862" s="2">
        <v>0</v>
      </c>
    </row>
    <row r="863" spans="1:20" hidden="1">
      <c r="A863" t="s">
        <v>8120</v>
      </c>
      <c r="B863" t="s">
        <v>8144</v>
      </c>
      <c r="C863" t="s">
        <v>1</v>
      </c>
      <c r="D863" t="s">
        <v>0</v>
      </c>
      <c r="E863">
        <v>388171</v>
      </c>
      <c r="F863" t="s">
        <v>2784</v>
      </c>
      <c r="G863" t="s">
        <v>2785</v>
      </c>
      <c r="H863" s="2">
        <v>0</v>
      </c>
      <c r="I863" s="2">
        <v>0</v>
      </c>
      <c r="J863" s="2">
        <v>0</v>
      </c>
      <c r="K863" s="2">
        <v>95.08</v>
      </c>
      <c r="L863" s="2">
        <v>0</v>
      </c>
      <c r="M863" s="2">
        <v>0</v>
      </c>
      <c r="N863" s="2">
        <v>0</v>
      </c>
      <c r="O863" s="2">
        <v>12.3604</v>
      </c>
      <c r="P863" s="2">
        <v>107.4404</v>
      </c>
      <c r="Q863" t="s">
        <v>8039</v>
      </c>
      <c r="R863" t="s">
        <v>8236</v>
      </c>
      <c r="S863" s="2" t="s">
        <v>8039</v>
      </c>
      <c r="T863" s="2">
        <v>0</v>
      </c>
    </row>
    <row r="864" spans="1:20" hidden="1">
      <c r="A864" t="s">
        <v>8120</v>
      </c>
      <c r="B864" t="s">
        <v>8144</v>
      </c>
      <c r="C864" t="s">
        <v>1</v>
      </c>
      <c r="D864" t="s">
        <v>0</v>
      </c>
      <c r="E864">
        <v>56538</v>
      </c>
      <c r="F864" t="s">
        <v>1666</v>
      </c>
      <c r="G864" t="s">
        <v>1667</v>
      </c>
      <c r="H864" s="2">
        <v>2.64</v>
      </c>
      <c r="I864" s="2">
        <v>0</v>
      </c>
      <c r="J864" s="2">
        <v>0</v>
      </c>
      <c r="K864" s="2">
        <v>24.21</v>
      </c>
      <c r="L864" s="2">
        <v>0</v>
      </c>
      <c r="M864" s="2">
        <v>0</v>
      </c>
      <c r="N864" s="2">
        <v>0</v>
      </c>
      <c r="O864" s="2">
        <v>3.1473000000000004</v>
      </c>
      <c r="P864" s="2">
        <v>29.997300000000003</v>
      </c>
      <c r="Q864" t="s">
        <v>8039</v>
      </c>
      <c r="R864" t="s">
        <v>8236</v>
      </c>
      <c r="S864" s="2" t="s">
        <v>8039</v>
      </c>
      <c r="T864" s="2">
        <v>0</v>
      </c>
    </row>
    <row r="865" spans="1:20" hidden="1">
      <c r="A865" t="s">
        <v>8120</v>
      </c>
      <c r="B865" t="s">
        <v>8144</v>
      </c>
      <c r="C865" t="s">
        <v>1</v>
      </c>
      <c r="D865" t="s">
        <v>0</v>
      </c>
      <c r="E865">
        <v>4545</v>
      </c>
      <c r="F865" t="s">
        <v>1556</v>
      </c>
      <c r="G865" t="s">
        <v>1557</v>
      </c>
      <c r="H865" s="2">
        <v>2.5499999999999998</v>
      </c>
      <c r="I865" s="2">
        <v>0</v>
      </c>
      <c r="J865" s="2">
        <v>0</v>
      </c>
      <c r="K865" s="2">
        <v>24.29</v>
      </c>
      <c r="L865" s="2">
        <v>0</v>
      </c>
      <c r="M865" s="2">
        <v>0</v>
      </c>
      <c r="N865" s="2">
        <v>0</v>
      </c>
      <c r="O865" s="2">
        <v>3.1577000000000002</v>
      </c>
      <c r="P865" s="2">
        <v>29.997700000000002</v>
      </c>
      <c r="Q865" t="s">
        <v>8039</v>
      </c>
      <c r="R865" t="s">
        <v>8236</v>
      </c>
      <c r="S865" s="2" t="s">
        <v>8039</v>
      </c>
      <c r="T865" s="2">
        <v>0</v>
      </c>
    </row>
    <row r="866" spans="1:20" hidden="1">
      <c r="A866" t="s">
        <v>8120</v>
      </c>
      <c r="B866" t="s">
        <v>8144</v>
      </c>
      <c r="C866" t="s">
        <v>1</v>
      </c>
      <c r="D866" t="s">
        <v>0</v>
      </c>
      <c r="E866">
        <v>179823</v>
      </c>
      <c r="F866" t="s">
        <v>1631</v>
      </c>
      <c r="G866" t="s">
        <v>1632</v>
      </c>
      <c r="H866" s="2">
        <v>3.12</v>
      </c>
      <c r="I866" s="2">
        <v>0</v>
      </c>
      <c r="J866" s="2">
        <v>0</v>
      </c>
      <c r="K866" s="2">
        <v>32.64</v>
      </c>
      <c r="L866" s="2">
        <v>0</v>
      </c>
      <c r="M866" s="2">
        <v>0</v>
      </c>
      <c r="N866" s="2">
        <v>0</v>
      </c>
      <c r="O866" s="2">
        <v>4.2431999999999999</v>
      </c>
      <c r="P866" s="2">
        <v>40.0032</v>
      </c>
      <c r="Q866" t="s">
        <v>8039</v>
      </c>
      <c r="R866" t="s">
        <v>8236</v>
      </c>
      <c r="S866" s="2" t="s">
        <v>8039</v>
      </c>
      <c r="T866" s="2">
        <v>0</v>
      </c>
    </row>
    <row r="867" spans="1:20" hidden="1">
      <c r="A867" t="s">
        <v>8120</v>
      </c>
      <c r="B867" t="s">
        <v>8144</v>
      </c>
      <c r="C867" t="s">
        <v>1</v>
      </c>
      <c r="D867" t="s">
        <v>0</v>
      </c>
      <c r="E867">
        <v>35731</v>
      </c>
      <c r="F867" t="s">
        <v>1481</v>
      </c>
      <c r="G867" t="s">
        <v>1482</v>
      </c>
      <c r="H867" s="2">
        <v>0</v>
      </c>
      <c r="I867" s="2">
        <v>0</v>
      </c>
      <c r="J867" s="2">
        <v>0</v>
      </c>
      <c r="K867" s="2">
        <v>58.9</v>
      </c>
      <c r="L867" s="2">
        <v>0</v>
      </c>
      <c r="M867" s="2">
        <v>0</v>
      </c>
      <c r="N867" s="2">
        <v>0</v>
      </c>
      <c r="O867" s="2">
        <v>7.657</v>
      </c>
      <c r="P867" s="2">
        <v>66.557000000000002</v>
      </c>
      <c r="Q867" t="s">
        <v>8039</v>
      </c>
      <c r="R867" t="s">
        <v>8236</v>
      </c>
      <c r="S867" s="2" t="s">
        <v>8039</v>
      </c>
      <c r="T867" s="2">
        <v>0</v>
      </c>
    </row>
    <row r="868" spans="1:20" hidden="1">
      <c r="A868" t="s">
        <v>8120</v>
      </c>
      <c r="B868" t="s">
        <v>8126</v>
      </c>
      <c r="C868" t="s">
        <v>1</v>
      </c>
      <c r="D868" t="s">
        <v>0</v>
      </c>
      <c r="E868">
        <v>1045</v>
      </c>
      <c r="F868" t="s">
        <v>1689</v>
      </c>
      <c r="G868" t="s">
        <v>1690</v>
      </c>
      <c r="H868" s="2">
        <v>0</v>
      </c>
      <c r="I868" s="2">
        <v>0</v>
      </c>
      <c r="J868" s="2">
        <v>0</v>
      </c>
      <c r="K868" s="2">
        <v>410</v>
      </c>
      <c r="L868" s="2">
        <v>0</v>
      </c>
      <c r="M868" s="2">
        <v>0</v>
      </c>
      <c r="N868" s="2">
        <v>0</v>
      </c>
      <c r="O868" s="2">
        <v>53.300000000000004</v>
      </c>
      <c r="P868" s="2">
        <v>463.3</v>
      </c>
      <c r="Q868" t="s">
        <v>8039</v>
      </c>
      <c r="R868" t="s">
        <v>8236</v>
      </c>
      <c r="S868" s="2" t="s">
        <v>8039</v>
      </c>
      <c r="T868" s="2">
        <v>0</v>
      </c>
    </row>
    <row r="869" spans="1:20" hidden="1">
      <c r="A869" t="s">
        <v>8120</v>
      </c>
      <c r="B869" t="s">
        <v>8126</v>
      </c>
      <c r="C869" t="s">
        <v>1</v>
      </c>
      <c r="D869" t="s">
        <v>0</v>
      </c>
      <c r="E869">
        <v>1046</v>
      </c>
      <c r="F869" t="s">
        <v>1689</v>
      </c>
      <c r="G869" t="s">
        <v>1690</v>
      </c>
      <c r="H869" s="2">
        <v>0</v>
      </c>
      <c r="I869" s="2">
        <v>0</v>
      </c>
      <c r="J869" s="2">
        <v>0</v>
      </c>
      <c r="K869" s="2">
        <v>650</v>
      </c>
      <c r="L869" s="2">
        <v>0</v>
      </c>
      <c r="M869" s="2">
        <v>0</v>
      </c>
      <c r="N869" s="2">
        <v>0</v>
      </c>
      <c r="O869" s="2">
        <v>84.5</v>
      </c>
      <c r="P869" s="2">
        <v>734.5</v>
      </c>
      <c r="Q869" t="s">
        <v>8039</v>
      </c>
      <c r="R869" t="s">
        <v>8236</v>
      </c>
      <c r="S869" s="2" t="s">
        <v>8039</v>
      </c>
      <c r="T869" s="2">
        <v>0</v>
      </c>
    </row>
    <row r="870" spans="1:20" hidden="1">
      <c r="A870" t="s">
        <v>8120</v>
      </c>
      <c r="B870" t="s">
        <v>8143</v>
      </c>
      <c r="C870" t="s">
        <v>1</v>
      </c>
      <c r="D870" t="s">
        <v>0</v>
      </c>
      <c r="E870">
        <v>34811</v>
      </c>
      <c r="F870" t="s">
        <v>1668</v>
      </c>
      <c r="G870" t="s">
        <v>1669</v>
      </c>
      <c r="H870" s="2">
        <v>2.34</v>
      </c>
      <c r="I870" s="2">
        <v>0</v>
      </c>
      <c r="J870" s="2">
        <v>0</v>
      </c>
      <c r="K870" s="2">
        <v>24.48</v>
      </c>
      <c r="L870" s="2">
        <v>0</v>
      </c>
      <c r="M870" s="2">
        <v>0</v>
      </c>
      <c r="N870" s="2">
        <v>0</v>
      </c>
      <c r="O870" s="2">
        <v>3.1824000000000003</v>
      </c>
      <c r="P870" s="2">
        <v>30.002400000000002</v>
      </c>
      <c r="Q870" t="s">
        <v>8039</v>
      </c>
      <c r="R870" t="s">
        <v>8236</v>
      </c>
      <c r="S870" s="2" t="s">
        <v>8039</v>
      </c>
      <c r="T870" s="2">
        <v>0</v>
      </c>
    </row>
    <row r="871" spans="1:20" hidden="1">
      <c r="A871" t="s">
        <v>8120</v>
      </c>
      <c r="B871" t="s">
        <v>8143</v>
      </c>
      <c r="C871" t="s">
        <v>1</v>
      </c>
      <c r="D871" t="s">
        <v>0</v>
      </c>
      <c r="E871">
        <v>4377</v>
      </c>
      <c r="F871" t="s">
        <v>1633</v>
      </c>
      <c r="G871" t="s">
        <v>1634</v>
      </c>
      <c r="H871" s="2">
        <v>0</v>
      </c>
      <c r="I871" s="2">
        <v>0</v>
      </c>
      <c r="J871" s="2">
        <v>0</v>
      </c>
      <c r="K871" s="2">
        <v>5.76</v>
      </c>
      <c r="L871" s="2">
        <v>0</v>
      </c>
      <c r="M871" s="2">
        <v>0</v>
      </c>
      <c r="N871" s="2">
        <v>0</v>
      </c>
      <c r="O871" s="2">
        <v>0.74880000000000002</v>
      </c>
      <c r="P871" s="2">
        <v>6.5087999999999999</v>
      </c>
      <c r="Q871" t="s">
        <v>8039</v>
      </c>
      <c r="R871" t="s">
        <v>8236</v>
      </c>
      <c r="S871" s="2" t="s">
        <v>8039</v>
      </c>
      <c r="T871" s="2">
        <v>0</v>
      </c>
    </row>
    <row r="872" spans="1:20" hidden="1">
      <c r="A872" t="s">
        <v>8120</v>
      </c>
      <c r="B872" t="s">
        <v>8142</v>
      </c>
      <c r="C872" t="s">
        <v>1</v>
      </c>
      <c r="D872" t="s">
        <v>0</v>
      </c>
      <c r="E872">
        <v>9525</v>
      </c>
      <c r="F872" t="s">
        <v>1699</v>
      </c>
      <c r="G872" t="s">
        <v>1700</v>
      </c>
      <c r="H872" s="2">
        <v>0</v>
      </c>
      <c r="I872" s="2">
        <v>0</v>
      </c>
      <c r="J872" s="2">
        <v>0</v>
      </c>
      <c r="K872" s="2">
        <v>159.29</v>
      </c>
      <c r="L872" s="2">
        <v>0</v>
      </c>
      <c r="M872" s="2">
        <v>0</v>
      </c>
      <c r="N872" s="2">
        <v>0</v>
      </c>
      <c r="O872" s="2">
        <v>20.707699999999999</v>
      </c>
      <c r="P872" s="2">
        <v>179.99769999999998</v>
      </c>
      <c r="Q872" t="s">
        <v>8039</v>
      </c>
      <c r="R872" t="s">
        <v>8236</v>
      </c>
      <c r="S872" s="2" t="s">
        <v>8039</v>
      </c>
      <c r="T872" s="2">
        <v>0</v>
      </c>
    </row>
    <row r="873" spans="1:20" hidden="1">
      <c r="A873" t="s">
        <v>8120</v>
      </c>
      <c r="B873" t="s">
        <v>8142</v>
      </c>
      <c r="C873" t="s">
        <v>1</v>
      </c>
      <c r="D873" t="s">
        <v>0</v>
      </c>
      <c r="E873">
        <v>7784</v>
      </c>
      <c r="F873" t="s">
        <v>1196</v>
      </c>
      <c r="G873" t="s">
        <v>1197</v>
      </c>
      <c r="H873" s="2">
        <v>0</v>
      </c>
      <c r="I873" s="2">
        <v>0</v>
      </c>
      <c r="J873" s="2">
        <v>0</v>
      </c>
      <c r="K873" s="2">
        <v>2813</v>
      </c>
      <c r="L873" s="2">
        <v>0</v>
      </c>
      <c r="M873" s="2">
        <v>0</v>
      </c>
      <c r="N873" s="2">
        <v>0</v>
      </c>
      <c r="O873" s="2">
        <v>365.69</v>
      </c>
      <c r="P873" s="2">
        <v>3178.69</v>
      </c>
      <c r="Q873"/>
      <c r="R873" t="s">
        <v>8236</v>
      </c>
      <c r="S873" s="2" t="s">
        <v>8227</v>
      </c>
      <c r="T873" s="2">
        <v>28.13</v>
      </c>
    </row>
    <row r="874" spans="1:20" hidden="1">
      <c r="A874" t="s">
        <v>8120</v>
      </c>
      <c r="B874" t="s">
        <v>8142</v>
      </c>
      <c r="C874" t="s">
        <v>1</v>
      </c>
      <c r="D874" t="s">
        <v>0</v>
      </c>
      <c r="E874">
        <v>36369</v>
      </c>
      <c r="F874" t="s">
        <v>1537</v>
      </c>
      <c r="G874" t="s">
        <v>1538</v>
      </c>
      <c r="H874" s="2">
        <v>2.67</v>
      </c>
      <c r="I874" s="2">
        <v>0</v>
      </c>
      <c r="J874" s="2">
        <v>0</v>
      </c>
      <c r="K874" s="2">
        <v>24.19</v>
      </c>
      <c r="L874" s="2">
        <v>0</v>
      </c>
      <c r="M874" s="2">
        <v>0</v>
      </c>
      <c r="N874" s="2">
        <v>0</v>
      </c>
      <c r="O874" s="2">
        <v>3.1447000000000003</v>
      </c>
      <c r="P874" s="2">
        <v>30.0047</v>
      </c>
      <c r="Q874" t="s">
        <v>8039</v>
      </c>
      <c r="R874" t="s">
        <v>8236</v>
      </c>
      <c r="S874" s="2" t="s">
        <v>8039</v>
      </c>
      <c r="T874" s="2">
        <v>0</v>
      </c>
    </row>
    <row r="875" spans="1:20" hidden="1">
      <c r="A875" t="s">
        <v>8120</v>
      </c>
      <c r="B875" t="s">
        <v>8142</v>
      </c>
      <c r="C875" t="s">
        <v>1</v>
      </c>
      <c r="D875" t="s">
        <v>0</v>
      </c>
      <c r="E875">
        <v>21409</v>
      </c>
      <c r="F875" t="s">
        <v>1579</v>
      </c>
      <c r="G875" t="s">
        <v>1580</v>
      </c>
      <c r="H875" s="2">
        <v>0</v>
      </c>
      <c r="I875" s="2">
        <v>0</v>
      </c>
      <c r="J875" s="2">
        <v>0</v>
      </c>
      <c r="K875" s="2">
        <v>420.8</v>
      </c>
      <c r="L875" s="2">
        <v>0</v>
      </c>
      <c r="M875" s="2">
        <v>0</v>
      </c>
      <c r="N875" s="2">
        <v>0</v>
      </c>
      <c r="O875" s="2">
        <v>54.704000000000001</v>
      </c>
      <c r="P875" s="2">
        <v>475.50400000000002</v>
      </c>
      <c r="Q875" t="s">
        <v>8039</v>
      </c>
      <c r="R875" t="s">
        <v>8236</v>
      </c>
      <c r="S875" s="2" t="s">
        <v>8252</v>
      </c>
      <c r="T875" s="2">
        <v>4.21</v>
      </c>
    </row>
    <row r="876" spans="1:20" hidden="1">
      <c r="A876" t="s">
        <v>8120</v>
      </c>
      <c r="B876" t="s">
        <v>8142</v>
      </c>
      <c r="C876" t="s">
        <v>1</v>
      </c>
      <c r="D876" t="s">
        <v>0</v>
      </c>
      <c r="E876">
        <v>1207</v>
      </c>
      <c r="F876" t="s">
        <v>130</v>
      </c>
      <c r="G876" t="s">
        <v>131</v>
      </c>
      <c r="H876" s="2">
        <v>0</v>
      </c>
      <c r="I876" s="2">
        <v>0</v>
      </c>
      <c r="J876" s="2">
        <v>0</v>
      </c>
      <c r="K876" s="2">
        <v>1256.47</v>
      </c>
      <c r="L876" s="2">
        <v>0</v>
      </c>
      <c r="M876" s="2">
        <v>0</v>
      </c>
      <c r="N876" s="2">
        <v>0</v>
      </c>
      <c r="O876" s="2">
        <v>163.34110000000001</v>
      </c>
      <c r="P876" s="2">
        <v>1419.8111000000001</v>
      </c>
      <c r="Q876" t="s">
        <v>8039</v>
      </c>
      <c r="R876" t="s">
        <v>8236</v>
      </c>
      <c r="S876" s="2" t="s">
        <v>8039</v>
      </c>
      <c r="T876" s="2">
        <v>0</v>
      </c>
    </row>
    <row r="877" spans="1:20" hidden="1">
      <c r="A877" t="s">
        <v>8120</v>
      </c>
      <c r="B877" t="s">
        <v>8142</v>
      </c>
      <c r="C877" t="s">
        <v>1</v>
      </c>
      <c r="D877" t="s">
        <v>0</v>
      </c>
      <c r="E877">
        <v>6749</v>
      </c>
      <c r="F877" t="s">
        <v>3311</v>
      </c>
      <c r="G877" t="s">
        <v>3312</v>
      </c>
      <c r="H877" s="2">
        <v>0</v>
      </c>
      <c r="I877" s="2">
        <v>0</v>
      </c>
      <c r="J877" s="2">
        <v>0</v>
      </c>
      <c r="K877" s="2">
        <v>8.8699999999999992</v>
      </c>
      <c r="L877" s="2">
        <v>0</v>
      </c>
      <c r="M877" s="2">
        <v>0</v>
      </c>
      <c r="N877" s="2">
        <v>0</v>
      </c>
      <c r="O877" s="2">
        <v>1.1531</v>
      </c>
      <c r="P877" s="2">
        <v>10.023099999999999</v>
      </c>
      <c r="Q877" t="s">
        <v>8039</v>
      </c>
      <c r="R877" t="s">
        <v>8236</v>
      </c>
      <c r="S877" s="2" t="s">
        <v>8039</v>
      </c>
      <c r="T877" s="2">
        <v>0</v>
      </c>
    </row>
    <row r="878" spans="1:20" hidden="1">
      <c r="A878" t="s">
        <v>8120</v>
      </c>
      <c r="B878" t="s">
        <v>8142</v>
      </c>
      <c r="C878" t="s">
        <v>1</v>
      </c>
      <c r="D878" t="s">
        <v>0</v>
      </c>
      <c r="E878">
        <v>35595</v>
      </c>
      <c r="F878" t="s">
        <v>1481</v>
      </c>
      <c r="G878" t="s">
        <v>1482</v>
      </c>
      <c r="H878" s="2">
        <v>0</v>
      </c>
      <c r="I878" s="2">
        <v>0</v>
      </c>
      <c r="J878" s="2">
        <v>0</v>
      </c>
      <c r="K878" s="2">
        <v>29.86</v>
      </c>
      <c r="L878" s="2">
        <v>0</v>
      </c>
      <c r="M878" s="2">
        <v>0</v>
      </c>
      <c r="N878" s="2">
        <v>0</v>
      </c>
      <c r="O878" s="2">
        <v>3.8818000000000001</v>
      </c>
      <c r="P878" s="2">
        <v>33.741799999999998</v>
      </c>
      <c r="Q878" t="s">
        <v>8039</v>
      </c>
      <c r="R878" t="s">
        <v>8236</v>
      </c>
      <c r="S878" s="2" t="s">
        <v>8039</v>
      </c>
      <c r="T878" s="2">
        <v>0</v>
      </c>
    </row>
    <row r="879" spans="1:20" hidden="1">
      <c r="A879" t="s">
        <v>8120</v>
      </c>
      <c r="B879" t="s">
        <v>8142</v>
      </c>
      <c r="C879" t="s">
        <v>1</v>
      </c>
      <c r="D879" t="s">
        <v>0</v>
      </c>
      <c r="E879">
        <v>54013</v>
      </c>
      <c r="F879" t="s">
        <v>1734</v>
      </c>
      <c r="G879" t="s">
        <v>1735</v>
      </c>
      <c r="H879" s="2">
        <v>0</v>
      </c>
      <c r="I879" s="2">
        <v>0</v>
      </c>
      <c r="J879" s="2">
        <v>0</v>
      </c>
      <c r="K879" s="2">
        <v>176.99</v>
      </c>
      <c r="L879" s="2">
        <v>0</v>
      </c>
      <c r="M879" s="2">
        <v>0</v>
      </c>
      <c r="N879" s="2">
        <v>0</v>
      </c>
      <c r="O879" s="2">
        <v>23.008700000000001</v>
      </c>
      <c r="P879" s="2">
        <v>199.99870000000001</v>
      </c>
      <c r="Q879" t="s">
        <v>8039</v>
      </c>
      <c r="R879" t="s">
        <v>8236</v>
      </c>
      <c r="S879" s="2" t="s">
        <v>8039</v>
      </c>
      <c r="T879" s="2">
        <v>0</v>
      </c>
    </row>
    <row r="880" spans="1:20" hidden="1">
      <c r="A880" t="s">
        <v>8120</v>
      </c>
      <c r="B880" t="s">
        <v>8142</v>
      </c>
      <c r="C880" t="s">
        <v>1</v>
      </c>
      <c r="D880" t="s">
        <v>0</v>
      </c>
      <c r="E880">
        <v>464303</v>
      </c>
      <c r="F880" t="s">
        <v>1541</v>
      </c>
      <c r="G880" t="s">
        <v>1542</v>
      </c>
      <c r="H880" s="2">
        <v>9.49</v>
      </c>
      <c r="I880" s="2">
        <v>0</v>
      </c>
      <c r="J880" s="2">
        <v>0</v>
      </c>
      <c r="K880" s="2">
        <v>49.91</v>
      </c>
      <c r="L880" s="2">
        <v>0</v>
      </c>
      <c r="M880" s="2">
        <v>0</v>
      </c>
      <c r="N880" s="2">
        <v>0</v>
      </c>
      <c r="O880" s="2">
        <v>6.4882999999999997</v>
      </c>
      <c r="P880" s="2">
        <v>65.888300000000001</v>
      </c>
      <c r="Q880" t="s">
        <v>8039</v>
      </c>
      <c r="R880" t="s">
        <v>8236</v>
      </c>
      <c r="S880" s="2" t="s">
        <v>8039</v>
      </c>
      <c r="T880" s="2">
        <v>0</v>
      </c>
    </row>
    <row r="881" spans="1:20" hidden="1">
      <c r="A881" t="s">
        <v>8120</v>
      </c>
      <c r="B881" t="s">
        <v>8142</v>
      </c>
      <c r="C881" t="s">
        <v>1</v>
      </c>
      <c r="D881" t="s">
        <v>0</v>
      </c>
      <c r="E881">
        <v>527</v>
      </c>
      <c r="F881" t="s">
        <v>1724</v>
      </c>
      <c r="G881" t="s">
        <v>1725</v>
      </c>
      <c r="H881" s="2">
        <v>0</v>
      </c>
      <c r="I881" s="2">
        <v>0</v>
      </c>
      <c r="J881" s="2">
        <v>0</v>
      </c>
      <c r="K881" s="2">
        <v>2.2999999999999998</v>
      </c>
      <c r="L881" s="2">
        <v>0</v>
      </c>
      <c r="M881" s="2">
        <v>0</v>
      </c>
      <c r="N881" s="2">
        <v>0</v>
      </c>
      <c r="O881" s="2">
        <v>0.29899999999999999</v>
      </c>
      <c r="P881" s="2">
        <v>2.5989999999999998</v>
      </c>
      <c r="Q881" t="s">
        <v>8039</v>
      </c>
      <c r="R881" t="s">
        <v>8236</v>
      </c>
      <c r="S881" s="2" t="s">
        <v>8039</v>
      </c>
      <c r="T881" s="2">
        <v>0</v>
      </c>
    </row>
    <row r="882" spans="1:20" hidden="1">
      <c r="A882" t="s">
        <v>8120</v>
      </c>
      <c r="B882" t="s">
        <v>8142</v>
      </c>
      <c r="C882" t="s">
        <v>1</v>
      </c>
      <c r="D882" t="s">
        <v>0</v>
      </c>
      <c r="E882">
        <v>2142</v>
      </c>
      <c r="F882" t="s">
        <v>1724</v>
      </c>
      <c r="G882" t="s">
        <v>1725</v>
      </c>
      <c r="H882" s="2">
        <v>0</v>
      </c>
      <c r="I882" s="2">
        <v>0</v>
      </c>
      <c r="J882" s="2">
        <v>0</v>
      </c>
      <c r="K882" s="2">
        <v>2.31</v>
      </c>
      <c r="L882" s="2">
        <v>0</v>
      </c>
      <c r="M882" s="2">
        <v>0</v>
      </c>
      <c r="N882" s="2">
        <v>0</v>
      </c>
      <c r="O882" s="2">
        <v>0.30030000000000001</v>
      </c>
      <c r="P882" s="2">
        <v>2.6103000000000001</v>
      </c>
      <c r="Q882" t="s">
        <v>8039</v>
      </c>
      <c r="R882" t="s">
        <v>8236</v>
      </c>
      <c r="S882" s="2" t="s">
        <v>8039</v>
      </c>
      <c r="T882" s="2">
        <v>0</v>
      </c>
    </row>
    <row r="883" spans="1:20" hidden="1">
      <c r="A883" t="s">
        <v>8120</v>
      </c>
      <c r="B883" t="s">
        <v>8141</v>
      </c>
      <c r="C883" t="s">
        <v>1</v>
      </c>
      <c r="D883" t="s">
        <v>0</v>
      </c>
      <c r="E883">
        <v>1418888</v>
      </c>
      <c r="F883" t="s">
        <v>1615</v>
      </c>
      <c r="G883" t="s">
        <v>1616</v>
      </c>
      <c r="H883" s="2">
        <v>2.4000000000000004</v>
      </c>
      <c r="I883" s="2">
        <v>0</v>
      </c>
      <c r="J883" s="2">
        <v>0</v>
      </c>
      <c r="K883" s="2">
        <v>24.42</v>
      </c>
      <c r="L883" s="2">
        <v>0</v>
      </c>
      <c r="M883" s="2">
        <v>0</v>
      </c>
      <c r="N883" s="2">
        <v>0</v>
      </c>
      <c r="O883" s="2">
        <v>3.1746000000000003</v>
      </c>
      <c r="P883" s="2">
        <v>29.994600000000002</v>
      </c>
      <c r="Q883" t="s">
        <v>8039</v>
      </c>
      <c r="R883" t="s">
        <v>8236</v>
      </c>
      <c r="S883" s="2" t="s">
        <v>8039</v>
      </c>
      <c r="T883" s="2">
        <v>0</v>
      </c>
    </row>
    <row r="884" spans="1:20" hidden="1">
      <c r="A884" t="s">
        <v>8120</v>
      </c>
      <c r="B884" t="s">
        <v>8141</v>
      </c>
      <c r="C884" t="s">
        <v>1</v>
      </c>
      <c r="D884" t="s">
        <v>0</v>
      </c>
      <c r="E884">
        <v>7739</v>
      </c>
      <c r="F884" t="s">
        <v>1196</v>
      </c>
      <c r="G884" t="s">
        <v>1197</v>
      </c>
      <c r="H884" s="2">
        <v>0</v>
      </c>
      <c r="I884" s="2">
        <v>0</v>
      </c>
      <c r="J884" s="2">
        <v>0</v>
      </c>
      <c r="K884" s="2">
        <v>7605.2</v>
      </c>
      <c r="L884" s="2">
        <v>0</v>
      </c>
      <c r="M884" s="2">
        <v>0</v>
      </c>
      <c r="N884" s="2">
        <v>0</v>
      </c>
      <c r="O884" s="2">
        <v>988.67600000000004</v>
      </c>
      <c r="P884" s="2">
        <v>8593.8760000000002</v>
      </c>
      <c r="Q884"/>
      <c r="R884" t="s">
        <v>8236</v>
      </c>
      <c r="S884" s="2" t="s">
        <v>8227</v>
      </c>
      <c r="T884" s="2">
        <v>76.05</v>
      </c>
    </row>
    <row r="885" spans="1:20" hidden="1">
      <c r="A885" t="s">
        <v>8120</v>
      </c>
      <c r="B885" t="s">
        <v>8141</v>
      </c>
      <c r="C885" t="s">
        <v>1</v>
      </c>
      <c r="D885" t="s">
        <v>0</v>
      </c>
      <c r="E885">
        <v>255581</v>
      </c>
      <c r="F885" t="s">
        <v>1547</v>
      </c>
      <c r="G885" t="s">
        <v>1548</v>
      </c>
      <c r="H885" s="2">
        <v>2.66</v>
      </c>
      <c r="I885" s="2">
        <v>0</v>
      </c>
      <c r="J885" s="2">
        <v>0</v>
      </c>
      <c r="K885" s="2">
        <v>24.19</v>
      </c>
      <c r="L885" s="2">
        <v>0</v>
      </c>
      <c r="M885" s="2">
        <v>0</v>
      </c>
      <c r="N885" s="2">
        <v>0</v>
      </c>
      <c r="O885" s="2">
        <v>3.1447000000000003</v>
      </c>
      <c r="P885" s="2">
        <v>29.994700000000002</v>
      </c>
      <c r="Q885" t="s">
        <v>8039</v>
      </c>
      <c r="R885" t="s">
        <v>8236</v>
      </c>
      <c r="S885" s="2" t="s">
        <v>8039</v>
      </c>
      <c r="T885" s="2">
        <v>0</v>
      </c>
    </row>
    <row r="886" spans="1:20" hidden="1">
      <c r="A886" t="s">
        <v>8120</v>
      </c>
      <c r="B886" t="s">
        <v>8141</v>
      </c>
      <c r="C886" t="s">
        <v>1</v>
      </c>
      <c r="D886" t="s">
        <v>0</v>
      </c>
      <c r="E886">
        <v>115</v>
      </c>
      <c r="F886" t="s">
        <v>1635</v>
      </c>
      <c r="G886" t="s">
        <v>1636</v>
      </c>
      <c r="H886" s="2">
        <v>0</v>
      </c>
      <c r="I886" s="2">
        <v>0</v>
      </c>
      <c r="J886" s="2">
        <v>0</v>
      </c>
      <c r="K886" s="2">
        <v>423</v>
      </c>
      <c r="L886" s="2">
        <v>0</v>
      </c>
      <c r="M886" s="2">
        <v>0</v>
      </c>
      <c r="N886" s="2">
        <v>0</v>
      </c>
      <c r="O886" s="2">
        <v>54.99</v>
      </c>
      <c r="P886" s="2">
        <v>477.99</v>
      </c>
      <c r="Q886" t="s">
        <v>8039</v>
      </c>
      <c r="R886" t="s">
        <v>8236</v>
      </c>
      <c r="S886" s="2" t="s">
        <v>8039</v>
      </c>
      <c r="T886" s="2">
        <v>0</v>
      </c>
    </row>
    <row r="887" spans="1:20" hidden="1">
      <c r="A887" t="s">
        <v>8120</v>
      </c>
      <c r="B887" t="s">
        <v>8141</v>
      </c>
      <c r="C887" t="s">
        <v>1</v>
      </c>
      <c r="D887" t="s">
        <v>0</v>
      </c>
      <c r="E887">
        <v>100</v>
      </c>
      <c r="F887" t="s">
        <v>457</v>
      </c>
      <c r="G887" t="s">
        <v>458</v>
      </c>
      <c r="H887" s="2">
        <v>0</v>
      </c>
      <c r="I887" s="2">
        <v>0</v>
      </c>
      <c r="J887" s="2">
        <v>0</v>
      </c>
      <c r="K887" s="2">
        <v>21.13</v>
      </c>
      <c r="L887" s="2">
        <v>0</v>
      </c>
      <c r="M887" s="2">
        <v>0</v>
      </c>
      <c r="N887" s="2">
        <v>0</v>
      </c>
      <c r="O887" s="2">
        <v>2.7469000000000001</v>
      </c>
      <c r="P887" s="2">
        <v>23.876899999999999</v>
      </c>
      <c r="Q887" t="s">
        <v>8039</v>
      </c>
      <c r="R887" t="s">
        <v>8236</v>
      </c>
      <c r="S887" s="2" t="s">
        <v>8039</v>
      </c>
      <c r="T887" s="2">
        <v>0</v>
      </c>
    </row>
    <row r="888" spans="1:20" hidden="1">
      <c r="A888" t="s">
        <v>8120</v>
      </c>
      <c r="B888" t="s">
        <v>8140</v>
      </c>
      <c r="C888" t="s">
        <v>1</v>
      </c>
      <c r="D888" t="s">
        <v>0</v>
      </c>
      <c r="E888">
        <v>18676</v>
      </c>
      <c r="F888" t="s">
        <v>1670</v>
      </c>
      <c r="G888" t="s">
        <v>1671</v>
      </c>
      <c r="H888" s="2">
        <v>2.34</v>
      </c>
      <c r="I888" s="2">
        <v>0</v>
      </c>
      <c r="J888" s="2">
        <v>0</v>
      </c>
      <c r="K888" s="2">
        <v>24.48</v>
      </c>
      <c r="L888" s="2">
        <v>0</v>
      </c>
      <c r="M888" s="2">
        <v>0</v>
      </c>
      <c r="N888" s="2">
        <v>0</v>
      </c>
      <c r="O888" s="2">
        <v>3.1824000000000003</v>
      </c>
      <c r="P888" s="2">
        <v>30.002400000000002</v>
      </c>
      <c r="Q888" t="s">
        <v>8039</v>
      </c>
      <c r="R888" t="s">
        <v>8236</v>
      </c>
      <c r="S888" s="2" t="s">
        <v>8039</v>
      </c>
      <c r="T888" s="2">
        <v>0</v>
      </c>
    </row>
    <row r="889" spans="1:20" hidden="1">
      <c r="A889" t="s">
        <v>8120</v>
      </c>
      <c r="B889" t="s">
        <v>8140</v>
      </c>
      <c r="C889" t="s">
        <v>1</v>
      </c>
      <c r="D889" t="s">
        <v>0</v>
      </c>
      <c r="E889">
        <v>17995</v>
      </c>
      <c r="F889" t="s">
        <v>1545</v>
      </c>
      <c r="G889" t="s">
        <v>1546</v>
      </c>
      <c r="H889" s="2">
        <v>1.6300000000000001</v>
      </c>
      <c r="I889" s="2">
        <v>0</v>
      </c>
      <c r="J889" s="2">
        <v>0</v>
      </c>
      <c r="K889" s="2">
        <v>16.25</v>
      </c>
      <c r="L889" s="2">
        <v>0</v>
      </c>
      <c r="M889" s="2">
        <v>0</v>
      </c>
      <c r="N889" s="2">
        <v>0</v>
      </c>
      <c r="O889" s="2">
        <v>2.1125000000000003</v>
      </c>
      <c r="P889" s="2">
        <v>19.9925</v>
      </c>
      <c r="Q889" t="s">
        <v>8039</v>
      </c>
      <c r="R889" t="s">
        <v>8236</v>
      </c>
      <c r="S889" s="2" t="s">
        <v>8039</v>
      </c>
      <c r="T889" s="2">
        <v>0</v>
      </c>
    </row>
    <row r="890" spans="1:20" hidden="1">
      <c r="A890" t="s">
        <v>8120</v>
      </c>
      <c r="B890" t="s">
        <v>8127</v>
      </c>
      <c r="C890" t="s">
        <v>1</v>
      </c>
      <c r="D890" t="s">
        <v>0</v>
      </c>
      <c r="E890">
        <v>756</v>
      </c>
      <c r="F890" t="s">
        <v>2478</v>
      </c>
      <c r="G890" t="s">
        <v>2479</v>
      </c>
      <c r="H890" s="2">
        <v>0</v>
      </c>
      <c r="I890" s="2">
        <v>0</v>
      </c>
      <c r="J890" s="2">
        <v>0</v>
      </c>
      <c r="K890" s="2">
        <v>3982.3</v>
      </c>
      <c r="L890" s="2">
        <v>0</v>
      </c>
      <c r="M890" s="2">
        <v>0</v>
      </c>
      <c r="N890" s="2">
        <v>0</v>
      </c>
      <c r="O890" s="2">
        <v>517.69900000000007</v>
      </c>
      <c r="P890" s="2">
        <v>4499.9989999999998</v>
      </c>
      <c r="Q890" t="s">
        <v>8039</v>
      </c>
      <c r="R890" t="s">
        <v>8236</v>
      </c>
      <c r="S890" s="2" t="s">
        <v>8039</v>
      </c>
      <c r="T890" s="2">
        <v>0</v>
      </c>
    </row>
    <row r="891" spans="1:20" hidden="1">
      <c r="A891" t="s">
        <v>8120</v>
      </c>
      <c r="B891" t="s">
        <v>8127</v>
      </c>
      <c r="C891" t="s">
        <v>1</v>
      </c>
      <c r="D891" t="s">
        <v>0</v>
      </c>
      <c r="E891">
        <v>1197013</v>
      </c>
      <c r="F891" t="s">
        <v>1526</v>
      </c>
      <c r="G891" t="s">
        <v>1527</v>
      </c>
      <c r="H891" s="2">
        <v>2.75</v>
      </c>
      <c r="I891" s="2">
        <v>0</v>
      </c>
      <c r="J891" s="2">
        <v>0</v>
      </c>
      <c r="K891" s="2">
        <v>24.11</v>
      </c>
      <c r="L891" s="2">
        <v>0</v>
      </c>
      <c r="M891" s="2">
        <v>0</v>
      </c>
      <c r="N891" s="2">
        <v>0</v>
      </c>
      <c r="O891" s="2">
        <v>3.1343000000000001</v>
      </c>
      <c r="P891" s="2">
        <v>29.994299999999999</v>
      </c>
      <c r="Q891" t="s">
        <v>8039</v>
      </c>
      <c r="R891" t="s">
        <v>8236</v>
      </c>
      <c r="S891" s="2" t="s">
        <v>8039</v>
      </c>
      <c r="T891" s="2">
        <v>0</v>
      </c>
    </row>
    <row r="892" spans="1:20" hidden="1">
      <c r="A892" t="s">
        <v>8120</v>
      </c>
      <c r="B892" t="s">
        <v>8127</v>
      </c>
      <c r="C892" t="s">
        <v>1</v>
      </c>
      <c r="D892" t="s">
        <v>0</v>
      </c>
      <c r="E892">
        <v>9861</v>
      </c>
      <c r="F892" t="s">
        <v>1657</v>
      </c>
      <c r="G892" t="s">
        <v>1658</v>
      </c>
      <c r="H892" s="2">
        <v>0</v>
      </c>
      <c r="I892" s="2">
        <v>0</v>
      </c>
      <c r="J892" s="2">
        <v>0</v>
      </c>
      <c r="K892" s="2">
        <v>221.15</v>
      </c>
      <c r="L892" s="2">
        <v>0</v>
      </c>
      <c r="M892" s="2">
        <v>0</v>
      </c>
      <c r="N892" s="2">
        <v>0</v>
      </c>
      <c r="O892" s="2">
        <v>28.749500000000001</v>
      </c>
      <c r="P892" s="2">
        <v>249.89950000000002</v>
      </c>
      <c r="Q892" t="s">
        <v>8039</v>
      </c>
      <c r="R892" t="s">
        <v>8236</v>
      </c>
      <c r="S892" s="2" t="s">
        <v>8039</v>
      </c>
      <c r="T892" s="2">
        <v>0</v>
      </c>
    </row>
    <row r="893" spans="1:20" hidden="1">
      <c r="A893" t="s">
        <v>8120</v>
      </c>
      <c r="B893" t="s">
        <v>8127</v>
      </c>
      <c r="C893" t="s">
        <v>1</v>
      </c>
      <c r="D893" t="s">
        <v>0</v>
      </c>
      <c r="E893">
        <v>7705</v>
      </c>
      <c r="F893" t="s">
        <v>1196</v>
      </c>
      <c r="G893" t="s">
        <v>1197</v>
      </c>
      <c r="H893" s="2">
        <v>0</v>
      </c>
      <c r="I893" s="2">
        <v>0</v>
      </c>
      <c r="J893" s="2">
        <v>0</v>
      </c>
      <c r="K893" s="2">
        <v>1224</v>
      </c>
      <c r="L893" s="2">
        <v>0</v>
      </c>
      <c r="M893" s="2">
        <v>0</v>
      </c>
      <c r="N893" s="2">
        <v>0</v>
      </c>
      <c r="O893" s="2">
        <v>159.12</v>
      </c>
      <c r="P893" s="2">
        <v>1383.12</v>
      </c>
      <c r="Q893"/>
      <c r="R893" t="s">
        <v>8236</v>
      </c>
      <c r="S893" s="2" t="s">
        <v>8227</v>
      </c>
      <c r="T893" s="2">
        <v>12.24</v>
      </c>
    </row>
    <row r="894" spans="1:20" hidden="1">
      <c r="A894" t="s">
        <v>8120</v>
      </c>
      <c r="B894" t="s">
        <v>8127</v>
      </c>
      <c r="C894" t="s">
        <v>1</v>
      </c>
      <c r="D894" t="s">
        <v>0</v>
      </c>
      <c r="E894">
        <v>7703</v>
      </c>
      <c r="F894" t="s">
        <v>1196</v>
      </c>
      <c r="G894" t="s">
        <v>1197</v>
      </c>
      <c r="H894" s="2">
        <v>0</v>
      </c>
      <c r="I894" s="2">
        <v>0</v>
      </c>
      <c r="J894" s="2">
        <v>0</v>
      </c>
      <c r="K894" s="2">
        <v>8984.4</v>
      </c>
      <c r="L894" s="2">
        <v>0</v>
      </c>
      <c r="M894" s="2">
        <v>0</v>
      </c>
      <c r="N894" s="2">
        <v>0</v>
      </c>
      <c r="O894" s="2">
        <v>1167.972</v>
      </c>
      <c r="P894" s="2">
        <v>10152.371999999999</v>
      </c>
      <c r="Q894"/>
      <c r="R894" t="s">
        <v>8236</v>
      </c>
      <c r="S894" s="2" t="s">
        <v>8227</v>
      </c>
      <c r="T894" s="2">
        <v>89.84</v>
      </c>
    </row>
    <row r="895" spans="1:20" hidden="1">
      <c r="A895" t="s">
        <v>8120</v>
      </c>
      <c r="B895" t="s">
        <v>8127</v>
      </c>
      <c r="C895" t="s">
        <v>1</v>
      </c>
      <c r="D895" t="s">
        <v>0</v>
      </c>
      <c r="E895">
        <v>7706</v>
      </c>
      <c r="F895" t="s">
        <v>1196</v>
      </c>
      <c r="G895" t="s">
        <v>1197</v>
      </c>
      <c r="H895" s="2">
        <v>0</v>
      </c>
      <c r="I895" s="2">
        <v>0</v>
      </c>
      <c r="J895" s="2">
        <v>0</v>
      </c>
      <c r="K895" s="2">
        <v>81919.199999999997</v>
      </c>
      <c r="L895" s="2">
        <v>0</v>
      </c>
      <c r="M895" s="2">
        <v>0</v>
      </c>
      <c r="N895" s="2">
        <v>0</v>
      </c>
      <c r="O895" s="2">
        <v>10649.495999999999</v>
      </c>
      <c r="P895" s="2">
        <v>92568.695999999996</v>
      </c>
      <c r="Q895"/>
      <c r="R895" t="s">
        <v>8236</v>
      </c>
      <c r="S895" s="2" t="s">
        <v>8227</v>
      </c>
      <c r="T895" s="2">
        <v>819.2</v>
      </c>
    </row>
    <row r="896" spans="1:20">
      <c r="A896" t="s">
        <v>8120</v>
      </c>
      <c r="B896" t="s">
        <v>8127</v>
      </c>
      <c r="C896" t="s">
        <v>1</v>
      </c>
      <c r="D896" t="s">
        <v>0</v>
      </c>
      <c r="E896">
        <v>7707</v>
      </c>
      <c r="F896" t="s">
        <v>1196</v>
      </c>
      <c r="G896" t="s">
        <v>1197</v>
      </c>
      <c r="H896" s="2">
        <v>0</v>
      </c>
      <c r="I896" s="2">
        <v>0</v>
      </c>
      <c r="J896" s="2">
        <v>0</v>
      </c>
      <c r="K896" s="2">
        <v>72468</v>
      </c>
      <c r="L896" s="2">
        <v>0</v>
      </c>
      <c r="M896" s="2">
        <v>0</v>
      </c>
      <c r="N896" s="2">
        <v>0</v>
      </c>
      <c r="O896" s="2">
        <v>9420.84</v>
      </c>
      <c r="P896" s="2">
        <v>81888.84</v>
      </c>
      <c r="Q896"/>
      <c r="R896" t="s">
        <v>8236</v>
      </c>
      <c r="S896" s="2" t="s">
        <v>8227</v>
      </c>
      <c r="T896" s="2">
        <v>724.69</v>
      </c>
    </row>
    <row r="897" spans="1:20" hidden="1">
      <c r="A897" t="s">
        <v>8120</v>
      </c>
      <c r="B897" t="s">
        <v>8127</v>
      </c>
      <c r="C897" t="s">
        <v>1</v>
      </c>
      <c r="D897" t="s">
        <v>0</v>
      </c>
      <c r="E897">
        <v>1028</v>
      </c>
      <c r="F897" t="s">
        <v>1689</v>
      </c>
      <c r="G897" t="s">
        <v>1690</v>
      </c>
      <c r="H897" s="2">
        <v>0</v>
      </c>
      <c r="I897" s="2">
        <v>0</v>
      </c>
      <c r="J897" s="2">
        <v>0</v>
      </c>
      <c r="K897" s="2">
        <v>450</v>
      </c>
      <c r="L897" s="2">
        <v>0</v>
      </c>
      <c r="M897" s="2">
        <v>0</v>
      </c>
      <c r="N897" s="2">
        <v>0</v>
      </c>
      <c r="O897" s="2">
        <v>58.5</v>
      </c>
      <c r="P897" s="2">
        <v>508.5</v>
      </c>
      <c r="Q897" t="s">
        <v>8039</v>
      </c>
      <c r="R897" t="s">
        <v>8236</v>
      </c>
      <c r="S897" s="2" t="s">
        <v>8039</v>
      </c>
      <c r="T897" s="2">
        <v>0</v>
      </c>
    </row>
    <row r="898" spans="1:20" hidden="1">
      <c r="A898" t="s">
        <v>8120</v>
      </c>
      <c r="B898" t="s">
        <v>8127</v>
      </c>
      <c r="C898" t="s">
        <v>1</v>
      </c>
      <c r="D898" t="s">
        <v>0</v>
      </c>
      <c r="E898">
        <v>1029</v>
      </c>
      <c r="F898" t="s">
        <v>1689</v>
      </c>
      <c r="G898" t="s">
        <v>1690</v>
      </c>
      <c r="H898" s="2">
        <v>0</v>
      </c>
      <c r="I898" s="2">
        <v>0</v>
      </c>
      <c r="J898" s="2">
        <v>0</v>
      </c>
      <c r="K898" s="2">
        <v>290</v>
      </c>
      <c r="L898" s="2">
        <v>0</v>
      </c>
      <c r="M898" s="2">
        <v>0</v>
      </c>
      <c r="N898" s="2">
        <v>0</v>
      </c>
      <c r="O898" s="2">
        <v>37.700000000000003</v>
      </c>
      <c r="P898" s="2">
        <v>327.7</v>
      </c>
      <c r="Q898" t="s">
        <v>8039</v>
      </c>
      <c r="R898" t="s">
        <v>8236</v>
      </c>
      <c r="S898" s="2" t="s">
        <v>8039</v>
      </c>
      <c r="T898" s="2">
        <v>0</v>
      </c>
    </row>
    <row r="899" spans="1:20" hidden="1">
      <c r="A899" t="s">
        <v>8120</v>
      </c>
      <c r="B899" t="s">
        <v>8127</v>
      </c>
      <c r="C899" t="s">
        <v>1</v>
      </c>
      <c r="D899" t="s">
        <v>0</v>
      </c>
      <c r="E899">
        <v>463865</v>
      </c>
      <c r="F899" t="s">
        <v>1541</v>
      </c>
      <c r="G899" t="s">
        <v>1542</v>
      </c>
      <c r="H899" s="2">
        <v>4.5</v>
      </c>
      <c r="I899" s="2">
        <v>0</v>
      </c>
      <c r="J899" s="2">
        <v>0</v>
      </c>
      <c r="K899" s="2">
        <v>42.35</v>
      </c>
      <c r="L899" s="2">
        <v>0</v>
      </c>
      <c r="M899" s="2">
        <v>0</v>
      </c>
      <c r="N899" s="2">
        <v>0</v>
      </c>
      <c r="O899" s="2">
        <v>5.5055000000000005</v>
      </c>
      <c r="P899" s="2">
        <v>52.355499999999999</v>
      </c>
      <c r="Q899" t="s">
        <v>8039</v>
      </c>
      <c r="R899" t="s">
        <v>8236</v>
      </c>
      <c r="S899" s="2" t="s">
        <v>8039</v>
      </c>
      <c r="T899" s="2">
        <v>0</v>
      </c>
    </row>
    <row r="900" spans="1:20" hidden="1">
      <c r="A900" t="s">
        <v>8120</v>
      </c>
      <c r="B900" t="s">
        <v>8127</v>
      </c>
      <c r="C900" t="s">
        <v>1</v>
      </c>
      <c r="D900" t="s">
        <v>0</v>
      </c>
      <c r="E900">
        <v>1403611</v>
      </c>
      <c r="F900" t="s">
        <v>1571</v>
      </c>
      <c r="G900" t="s">
        <v>1572</v>
      </c>
      <c r="H900" s="2">
        <v>0</v>
      </c>
      <c r="I900" s="2">
        <v>0</v>
      </c>
      <c r="J900" s="2">
        <v>0</v>
      </c>
      <c r="K900" s="2">
        <v>766.8</v>
      </c>
      <c r="L900" s="2">
        <v>0</v>
      </c>
      <c r="M900" s="2">
        <v>0</v>
      </c>
      <c r="N900" s="2">
        <v>0</v>
      </c>
      <c r="O900" s="2">
        <v>99.683999999999997</v>
      </c>
      <c r="P900" s="2">
        <v>866.48399999999992</v>
      </c>
      <c r="Q900" t="s">
        <v>8039</v>
      </c>
      <c r="R900" t="s">
        <v>8236</v>
      </c>
      <c r="S900" s="2" t="s">
        <v>8251</v>
      </c>
      <c r="T900" s="2">
        <v>7.67</v>
      </c>
    </row>
    <row r="901" spans="1:20" hidden="1">
      <c r="A901" t="s">
        <v>8120</v>
      </c>
      <c r="B901" t="s">
        <v>8127</v>
      </c>
      <c r="C901" t="s">
        <v>1</v>
      </c>
      <c r="D901" t="s">
        <v>0</v>
      </c>
      <c r="E901">
        <v>35422</v>
      </c>
      <c r="F901" t="s">
        <v>1481</v>
      </c>
      <c r="G901" t="s">
        <v>1482</v>
      </c>
      <c r="H901" s="2">
        <v>0</v>
      </c>
      <c r="I901" s="2">
        <v>0</v>
      </c>
      <c r="J901" s="2">
        <v>0</v>
      </c>
      <c r="K901" s="2">
        <v>45.79</v>
      </c>
      <c r="L901" s="2">
        <v>0</v>
      </c>
      <c r="M901" s="2">
        <v>0</v>
      </c>
      <c r="N901" s="2">
        <v>0</v>
      </c>
      <c r="O901" s="2">
        <v>5.9527000000000001</v>
      </c>
      <c r="P901" s="2">
        <v>51.742699999999999</v>
      </c>
      <c r="Q901" t="s">
        <v>8039</v>
      </c>
      <c r="R901" t="s">
        <v>8236</v>
      </c>
      <c r="S901" s="2" t="s">
        <v>8039</v>
      </c>
      <c r="T901" s="2">
        <v>0</v>
      </c>
    </row>
    <row r="902" spans="1:20" hidden="1">
      <c r="A902" t="s">
        <v>8120</v>
      </c>
      <c r="B902" t="s">
        <v>8125</v>
      </c>
      <c r="C902" t="s">
        <v>1</v>
      </c>
      <c r="D902" t="s">
        <v>0</v>
      </c>
      <c r="E902">
        <v>1544314</v>
      </c>
      <c r="F902" t="s">
        <v>1489</v>
      </c>
      <c r="G902" t="s">
        <v>1490</v>
      </c>
      <c r="H902" s="2">
        <v>0</v>
      </c>
      <c r="I902" s="2">
        <v>0</v>
      </c>
      <c r="J902" s="2">
        <v>0</v>
      </c>
      <c r="K902" s="2">
        <v>73.17</v>
      </c>
      <c r="L902" s="2">
        <v>0</v>
      </c>
      <c r="M902" s="2">
        <v>0</v>
      </c>
      <c r="N902" s="2">
        <v>0</v>
      </c>
      <c r="O902" s="2">
        <v>9.5121000000000002</v>
      </c>
      <c r="P902" s="2">
        <v>82.682100000000005</v>
      </c>
      <c r="Q902" t="s">
        <v>8039</v>
      </c>
      <c r="R902" t="s">
        <v>8236</v>
      </c>
      <c r="S902" s="2" t="s">
        <v>8039</v>
      </c>
      <c r="T902" s="2">
        <v>0</v>
      </c>
    </row>
    <row r="903" spans="1:20" hidden="1">
      <c r="A903" t="s">
        <v>8120</v>
      </c>
      <c r="B903" t="s">
        <v>8148</v>
      </c>
      <c r="C903" t="s">
        <v>1</v>
      </c>
      <c r="D903" t="s">
        <v>0</v>
      </c>
      <c r="E903">
        <v>18578</v>
      </c>
      <c r="F903" t="s">
        <v>1522</v>
      </c>
      <c r="G903" t="s">
        <v>1523</v>
      </c>
      <c r="H903" s="2">
        <v>0</v>
      </c>
      <c r="I903" s="2">
        <v>0</v>
      </c>
      <c r="J903" s="2">
        <v>0</v>
      </c>
      <c r="K903" s="2">
        <v>199.25</v>
      </c>
      <c r="L903" s="2">
        <v>0</v>
      </c>
      <c r="M903" s="2">
        <v>0</v>
      </c>
      <c r="N903" s="2">
        <v>0</v>
      </c>
      <c r="O903" s="2">
        <v>25.9025</v>
      </c>
      <c r="P903" s="2">
        <v>225.1525</v>
      </c>
      <c r="Q903" t="s">
        <v>8039</v>
      </c>
      <c r="R903" t="s">
        <v>8236</v>
      </c>
      <c r="S903" s="2" t="s">
        <v>8039</v>
      </c>
      <c r="T903" s="2">
        <v>0</v>
      </c>
    </row>
    <row r="904" spans="1:20" hidden="1">
      <c r="A904" t="s">
        <v>8120</v>
      </c>
      <c r="B904" t="s">
        <v>8148</v>
      </c>
      <c r="C904" t="s">
        <v>1</v>
      </c>
      <c r="D904" t="s">
        <v>0</v>
      </c>
      <c r="E904">
        <v>28215</v>
      </c>
      <c r="F904" t="s">
        <v>1535</v>
      </c>
      <c r="G904" t="s">
        <v>1536</v>
      </c>
      <c r="H904" s="2">
        <v>1.7999999999999998</v>
      </c>
      <c r="I904" s="2">
        <v>0</v>
      </c>
      <c r="J904" s="2">
        <v>0</v>
      </c>
      <c r="K904" s="2">
        <v>18.18</v>
      </c>
      <c r="L904" s="2">
        <v>0</v>
      </c>
      <c r="M904" s="2">
        <v>0</v>
      </c>
      <c r="N904" s="2">
        <v>0</v>
      </c>
      <c r="O904" s="2">
        <v>2.3633999999999999</v>
      </c>
      <c r="P904" s="2">
        <v>22.343399999999999</v>
      </c>
      <c r="Q904" t="s">
        <v>8039</v>
      </c>
      <c r="R904" t="s">
        <v>8236</v>
      </c>
      <c r="S904" s="2" t="s">
        <v>8039</v>
      </c>
      <c r="T904" s="2">
        <v>0</v>
      </c>
    </row>
    <row r="905" spans="1:20" hidden="1">
      <c r="A905" t="s">
        <v>8120</v>
      </c>
      <c r="B905" t="s">
        <v>8139</v>
      </c>
      <c r="C905" t="s">
        <v>1</v>
      </c>
      <c r="D905" t="s">
        <v>0</v>
      </c>
      <c r="E905">
        <v>19513</v>
      </c>
      <c r="F905" t="s">
        <v>1693</v>
      </c>
      <c r="G905" t="s">
        <v>1694</v>
      </c>
      <c r="H905" s="2">
        <v>1.8399999999999999</v>
      </c>
      <c r="I905" s="2">
        <v>0</v>
      </c>
      <c r="J905" s="2">
        <v>0</v>
      </c>
      <c r="K905" s="2">
        <v>16.07</v>
      </c>
      <c r="L905" s="2">
        <v>0</v>
      </c>
      <c r="M905" s="2">
        <v>0</v>
      </c>
      <c r="N905" s="2">
        <v>0</v>
      </c>
      <c r="O905" s="2">
        <v>2.0891000000000002</v>
      </c>
      <c r="P905" s="2">
        <v>19.999099999999999</v>
      </c>
      <c r="Q905" t="s">
        <v>8039</v>
      </c>
      <c r="R905" t="s">
        <v>8236</v>
      </c>
      <c r="S905" s="2" t="s">
        <v>8039</v>
      </c>
      <c r="T905" s="2">
        <v>0</v>
      </c>
    </row>
    <row r="906" spans="1:20" hidden="1">
      <c r="A906" t="s">
        <v>8120</v>
      </c>
      <c r="B906" t="s">
        <v>8139</v>
      </c>
      <c r="C906" t="s">
        <v>1</v>
      </c>
      <c r="D906" t="s">
        <v>0</v>
      </c>
      <c r="E906">
        <v>7680</v>
      </c>
      <c r="F906" t="s">
        <v>1196</v>
      </c>
      <c r="G906" t="s">
        <v>1197</v>
      </c>
      <c r="H906" s="2">
        <v>0</v>
      </c>
      <c r="I906" s="2">
        <v>0</v>
      </c>
      <c r="J906" s="2">
        <v>0</v>
      </c>
      <c r="K906" s="2">
        <v>400</v>
      </c>
      <c r="L906" s="2">
        <v>0</v>
      </c>
      <c r="M906" s="2">
        <v>0</v>
      </c>
      <c r="N906" s="2">
        <v>0</v>
      </c>
      <c r="O906" s="2">
        <v>52</v>
      </c>
      <c r="P906" s="2">
        <v>452</v>
      </c>
      <c r="Q906"/>
      <c r="R906" t="s">
        <v>8236</v>
      </c>
      <c r="S906" s="2" t="s">
        <v>8227</v>
      </c>
      <c r="T906" s="2">
        <v>4</v>
      </c>
    </row>
    <row r="907" spans="1:20" hidden="1">
      <c r="A907" t="s">
        <v>8120</v>
      </c>
      <c r="B907" t="s">
        <v>8139</v>
      </c>
      <c r="C907" t="s">
        <v>1</v>
      </c>
      <c r="D907" t="s">
        <v>0</v>
      </c>
      <c r="E907">
        <v>1044</v>
      </c>
      <c r="F907" t="s">
        <v>7717</v>
      </c>
      <c r="G907" t="s">
        <v>7718</v>
      </c>
      <c r="H907" s="2">
        <v>0</v>
      </c>
      <c r="I907" s="2">
        <v>0</v>
      </c>
      <c r="J907" s="2">
        <v>0</v>
      </c>
      <c r="K907" s="2">
        <v>125.28</v>
      </c>
      <c r="L907" s="2">
        <v>0</v>
      </c>
      <c r="M907" s="2">
        <v>0</v>
      </c>
      <c r="N907" s="2">
        <v>0</v>
      </c>
      <c r="O907" s="2">
        <v>16.2864</v>
      </c>
      <c r="P907" s="2">
        <v>141.56639999999999</v>
      </c>
      <c r="Q907" t="s">
        <v>8039</v>
      </c>
      <c r="R907" t="s">
        <v>8236</v>
      </c>
      <c r="S907" s="2" t="s">
        <v>8039</v>
      </c>
      <c r="T907" s="2">
        <v>0</v>
      </c>
    </row>
    <row r="908" spans="1:20" hidden="1">
      <c r="A908" t="s">
        <v>8120</v>
      </c>
      <c r="B908" t="s">
        <v>8139</v>
      </c>
      <c r="C908" t="s">
        <v>1</v>
      </c>
      <c r="D908" t="s">
        <v>0</v>
      </c>
      <c r="E908">
        <v>12210</v>
      </c>
      <c r="F908" t="s">
        <v>1649</v>
      </c>
      <c r="G908" t="s">
        <v>1650</v>
      </c>
      <c r="H908" s="2">
        <v>4.1399999999999997</v>
      </c>
      <c r="I908" s="2">
        <v>0</v>
      </c>
      <c r="J908" s="2">
        <v>0</v>
      </c>
      <c r="K908" s="2">
        <v>40.590000000000003</v>
      </c>
      <c r="L908" s="2">
        <v>0</v>
      </c>
      <c r="M908" s="2">
        <v>0</v>
      </c>
      <c r="N908" s="2">
        <v>0</v>
      </c>
      <c r="O908" s="2">
        <v>5.2767000000000008</v>
      </c>
      <c r="P908" s="2">
        <v>50.006700000000002</v>
      </c>
      <c r="Q908" t="s">
        <v>8039</v>
      </c>
      <c r="R908" t="s">
        <v>8236</v>
      </c>
      <c r="S908" s="2" t="s">
        <v>8039</v>
      </c>
      <c r="T908" s="2">
        <v>0</v>
      </c>
    </row>
    <row r="909" spans="1:20" hidden="1">
      <c r="A909" t="s">
        <v>8120</v>
      </c>
      <c r="B909" t="s">
        <v>8139</v>
      </c>
      <c r="C909" t="s">
        <v>1</v>
      </c>
      <c r="D909" t="s">
        <v>0</v>
      </c>
      <c r="E909">
        <v>905262</v>
      </c>
      <c r="F909" t="s">
        <v>1541</v>
      </c>
      <c r="G909" t="s">
        <v>1542</v>
      </c>
      <c r="H909" s="2">
        <v>4.1999999999999993</v>
      </c>
      <c r="I909" s="2">
        <v>0</v>
      </c>
      <c r="J909" s="2">
        <v>0</v>
      </c>
      <c r="K909" s="2">
        <v>45.1</v>
      </c>
      <c r="L909" s="2">
        <v>0</v>
      </c>
      <c r="M909" s="2">
        <v>0</v>
      </c>
      <c r="N909" s="2">
        <v>0</v>
      </c>
      <c r="O909" s="2">
        <v>5.8630000000000004</v>
      </c>
      <c r="P909" s="2">
        <v>55.162999999999997</v>
      </c>
      <c r="Q909" t="s">
        <v>8039</v>
      </c>
      <c r="R909" t="s">
        <v>8236</v>
      </c>
      <c r="S909" s="2" t="s">
        <v>8039</v>
      </c>
      <c r="T909" s="2">
        <v>0</v>
      </c>
    </row>
    <row r="910" spans="1:20" hidden="1">
      <c r="A910" t="s">
        <v>8120</v>
      </c>
      <c r="B910" t="s">
        <v>8139</v>
      </c>
      <c r="C910" t="s">
        <v>1</v>
      </c>
      <c r="D910" t="s">
        <v>0</v>
      </c>
      <c r="E910">
        <v>35264</v>
      </c>
      <c r="F910" t="s">
        <v>1481</v>
      </c>
      <c r="G910" t="s">
        <v>1482</v>
      </c>
      <c r="H910" s="2">
        <v>0</v>
      </c>
      <c r="I910" s="2">
        <v>0</v>
      </c>
      <c r="J910" s="2">
        <v>0</v>
      </c>
      <c r="K910" s="2">
        <v>32.76</v>
      </c>
      <c r="L910" s="2">
        <v>0</v>
      </c>
      <c r="M910" s="2">
        <v>0</v>
      </c>
      <c r="N910" s="2">
        <v>0</v>
      </c>
      <c r="O910" s="2">
        <v>4.2587999999999999</v>
      </c>
      <c r="P910" s="2">
        <v>37.018799999999999</v>
      </c>
      <c r="Q910" t="s">
        <v>8039</v>
      </c>
      <c r="R910" t="s">
        <v>8236</v>
      </c>
      <c r="S910" s="2" t="s">
        <v>8039</v>
      </c>
      <c r="T910" s="2">
        <v>0</v>
      </c>
    </row>
    <row r="911" spans="1:20" hidden="1">
      <c r="A911" t="s">
        <v>8120</v>
      </c>
      <c r="B911" t="s">
        <v>8139</v>
      </c>
      <c r="C911" t="s">
        <v>1</v>
      </c>
      <c r="D911" t="s">
        <v>0</v>
      </c>
      <c r="E911">
        <v>2126</v>
      </c>
      <c r="F911" t="s">
        <v>1724</v>
      </c>
      <c r="G911" t="s">
        <v>1725</v>
      </c>
      <c r="H911" s="2">
        <v>0</v>
      </c>
      <c r="I911" s="2">
        <v>0</v>
      </c>
      <c r="J911" s="2">
        <v>0</v>
      </c>
      <c r="K911" s="2">
        <v>15.94</v>
      </c>
      <c r="L911" s="2">
        <v>0</v>
      </c>
      <c r="M911" s="2">
        <v>0</v>
      </c>
      <c r="N911" s="2">
        <v>0</v>
      </c>
      <c r="O911" s="2">
        <v>2.0722</v>
      </c>
      <c r="P911" s="2">
        <v>18.0122</v>
      </c>
      <c r="Q911" t="s">
        <v>8039</v>
      </c>
      <c r="R911" t="s">
        <v>8236</v>
      </c>
      <c r="S911" s="2" t="s">
        <v>8039</v>
      </c>
      <c r="T911" s="2">
        <v>0</v>
      </c>
    </row>
    <row r="912" spans="1:20" hidden="1">
      <c r="A912" t="s">
        <v>8120</v>
      </c>
      <c r="B912" t="s">
        <v>8138</v>
      </c>
      <c r="C912" t="s">
        <v>1</v>
      </c>
      <c r="D912" t="s">
        <v>0</v>
      </c>
      <c r="E912">
        <v>7650</v>
      </c>
      <c r="F912" t="s">
        <v>1196</v>
      </c>
      <c r="G912" t="s">
        <v>1197</v>
      </c>
      <c r="H912" s="2">
        <v>0</v>
      </c>
      <c r="I912" s="2">
        <v>0</v>
      </c>
      <c r="J912" s="2">
        <v>0</v>
      </c>
      <c r="K912" s="2">
        <v>6745.4</v>
      </c>
      <c r="L912" s="2">
        <v>0</v>
      </c>
      <c r="M912" s="2">
        <v>0</v>
      </c>
      <c r="N912" s="2">
        <v>0</v>
      </c>
      <c r="O912" s="2">
        <v>876.90199999999993</v>
      </c>
      <c r="P912" s="2">
        <v>7622.3019999999997</v>
      </c>
      <c r="Q912"/>
      <c r="R912" t="s">
        <v>8236</v>
      </c>
      <c r="S912" s="2" t="s">
        <v>8227</v>
      </c>
      <c r="T912" s="2">
        <v>67.45</v>
      </c>
    </row>
    <row r="913" spans="1:20" hidden="1">
      <c r="A913" t="s">
        <v>8120</v>
      </c>
      <c r="B913" t="s">
        <v>8138</v>
      </c>
      <c r="C913" t="s">
        <v>1</v>
      </c>
      <c r="D913" t="s">
        <v>0</v>
      </c>
      <c r="E913">
        <v>7654</v>
      </c>
      <c r="F913" t="s">
        <v>1196</v>
      </c>
      <c r="G913" t="s">
        <v>1197</v>
      </c>
      <c r="H913" s="2">
        <v>0</v>
      </c>
      <c r="I913" s="2">
        <v>0</v>
      </c>
      <c r="J913" s="2">
        <v>0</v>
      </c>
      <c r="K913" s="2">
        <v>623.6</v>
      </c>
      <c r="L913" s="2">
        <v>0</v>
      </c>
      <c r="M913" s="2">
        <v>0</v>
      </c>
      <c r="N913" s="2">
        <v>0</v>
      </c>
      <c r="O913" s="2">
        <v>81.068000000000012</v>
      </c>
      <c r="P913" s="2">
        <v>704.66800000000001</v>
      </c>
      <c r="Q913"/>
      <c r="R913" t="s">
        <v>8236</v>
      </c>
      <c r="S913" s="2" t="s">
        <v>8227</v>
      </c>
      <c r="T913" s="2">
        <v>6.24</v>
      </c>
    </row>
    <row r="914" spans="1:20" hidden="1">
      <c r="A914" t="s">
        <v>8120</v>
      </c>
      <c r="B914" t="s">
        <v>8138</v>
      </c>
      <c r="C914" t="s">
        <v>1</v>
      </c>
      <c r="D914" t="s">
        <v>0</v>
      </c>
      <c r="E914">
        <v>214173</v>
      </c>
      <c r="F914" t="s">
        <v>1584</v>
      </c>
      <c r="G914" t="s">
        <v>1585</v>
      </c>
      <c r="H914" s="2">
        <v>0</v>
      </c>
      <c r="I914" s="2">
        <v>0</v>
      </c>
      <c r="J914" s="2">
        <v>0</v>
      </c>
      <c r="K914" s="2">
        <v>98.67</v>
      </c>
      <c r="L914" s="2">
        <v>0</v>
      </c>
      <c r="M914" s="2">
        <v>0</v>
      </c>
      <c r="N914" s="2">
        <v>0</v>
      </c>
      <c r="O914" s="2">
        <v>12.827100000000002</v>
      </c>
      <c r="P914" s="2">
        <v>111.4971</v>
      </c>
      <c r="Q914" t="s">
        <v>8039</v>
      </c>
      <c r="R914" t="s">
        <v>8236</v>
      </c>
      <c r="S914" s="2" t="s">
        <v>8039</v>
      </c>
      <c r="T914" s="2">
        <v>0</v>
      </c>
    </row>
    <row r="915" spans="1:20" hidden="1">
      <c r="A915" t="s">
        <v>8120</v>
      </c>
      <c r="B915" t="s">
        <v>8138</v>
      </c>
      <c r="C915" t="s">
        <v>1</v>
      </c>
      <c r="D915" t="s">
        <v>0</v>
      </c>
      <c r="E915">
        <v>17844</v>
      </c>
      <c r="F915" t="s">
        <v>1670</v>
      </c>
      <c r="G915" t="s">
        <v>1671</v>
      </c>
      <c r="H915" s="2">
        <v>2.02</v>
      </c>
      <c r="I915" s="2">
        <v>0</v>
      </c>
      <c r="J915" s="2">
        <v>0</v>
      </c>
      <c r="K915" s="2">
        <v>20.34</v>
      </c>
      <c r="L915" s="2">
        <v>0</v>
      </c>
      <c r="M915" s="2">
        <v>0</v>
      </c>
      <c r="N915" s="2">
        <v>0</v>
      </c>
      <c r="O915" s="2">
        <v>2.6442000000000001</v>
      </c>
      <c r="P915" s="2">
        <v>25.004200000000001</v>
      </c>
      <c r="Q915" t="s">
        <v>8039</v>
      </c>
      <c r="R915" t="s">
        <v>8236</v>
      </c>
      <c r="S915" s="2" t="s">
        <v>8039</v>
      </c>
      <c r="T915" s="2">
        <v>0</v>
      </c>
    </row>
    <row r="916" spans="1:20" hidden="1">
      <c r="A916" t="s">
        <v>8120</v>
      </c>
      <c r="B916" t="s">
        <v>8124</v>
      </c>
      <c r="C916" t="s">
        <v>1</v>
      </c>
      <c r="D916" t="s">
        <v>0</v>
      </c>
      <c r="E916">
        <v>1544015</v>
      </c>
      <c r="F916" t="s">
        <v>1489</v>
      </c>
      <c r="G916" t="s">
        <v>1490</v>
      </c>
      <c r="H916" s="2">
        <v>0</v>
      </c>
      <c r="I916" s="2">
        <v>0</v>
      </c>
      <c r="J916" s="2">
        <v>0</v>
      </c>
      <c r="K916" s="2">
        <v>88.23</v>
      </c>
      <c r="L916" s="2">
        <v>0</v>
      </c>
      <c r="M916" s="2">
        <v>0</v>
      </c>
      <c r="N916" s="2">
        <v>0</v>
      </c>
      <c r="O916" s="2">
        <v>11.469900000000001</v>
      </c>
      <c r="P916" s="2">
        <v>99.6999</v>
      </c>
      <c r="Q916" t="s">
        <v>8039</v>
      </c>
      <c r="R916" t="s">
        <v>8236</v>
      </c>
      <c r="S916" s="2" t="s">
        <v>8039</v>
      </c>
      <c r="T916" s="2">
        <v>0</v>
      </c>
    </row>
    <row r="917" spans="1:20" hidden="1">
      <c r="A917" t="s">
        <v>8120</v>
      </c>
      <c r="B917" t="s">
        <v>8124</v>
      </c>
      <c r="C917" t="s">
        <v>1</v>
      </c>
      <c r="D917" t="s">
        <v>0</v>
      </c>
      <c r="E917">
        <v>454067</v>
      </c>
      <c r="F917" t="s">
        <v>1498</v>
      </c>
      <c r="G917" t="s">
        <v>1499</v>
      </c>
      <c r="H917" s="2">
        <v>0</v>
      </c>
      <c r="I917" s="2">
        <v>0</v>
      </c>
      <c r="J917" s="2">
        <v>0</v>
      </c>
      <c r="K917" s="2">
        <v>43.19</v>
      </c>
      <c r="L917" s="2">
        <v>0</v>
      </c>
      <c r="M917" s="2">
        <v>0</v>
      </c>
      <c r="N917" s="2">
        <v>0</v>
      </c>
      <c r="O917" s="2">
        <v>5.6147</v>
      </c>
      <c r="P917" s="2">
        <v>48.804699999999997</v>
      </c>
      <c r="Q917" t="s">
        <v>8039</v>
      </c>
      <c r="R917" t="s">
        <v>8236</v>
      </c>
      <c r="S917" s="2" t="s">
        <v>8039</v>
      </c>
      <c r="T917" s="2">
        <v>0</v>
      </c>
    </row>
    <row r="918" spans="1:20" hidden="1">
      <c r="A918" t="s">
        <v>8120</v>
      </c>
      <c r="B918" t="s">
        <v>8124</v>
      </c>
      <c r="C918" t="s">
        <v>1</v>
      </c>
      <c r="D918" t="s">
        <v>0</v>
      </c>
      <c r="E918">
        <v>454822</v>
      </c>
      <c r="F918" t="s">
        <v>1498</v>
      </c>
      <c r="G918" t="s">
        <v>1499</v>
      </c>
      <c r="H918" s="2">
        <v>0</v>
      </c>
      <c r="I918" s="2">
        <v>0</v>
      </c>
      <c r="J918" s="2">
        <v>0</v>
      </c>
      <c r="K918" s="2">
        <v>26.68</v>
      </c>
      <c r="L918" s="2">
        <v>0</v>
      </c>
      <c r="M918" s="2">
        <v>0</v>
      </c>
      <c r="N918" s="2">
        <v>0</v>
      </c>
      <c r="O918" s="2">
        <v>3.4683999999999999</v>
      </c>
      <c r="P918" s="2">
        <v>30.148399999999999</v>
      </c>
      <c r="Q918" t="s">
        <v>8039</v>
      </c>
      <c r="R918" t="s">
        <v>8236</v>
      </c>
      <c r="S918" s="2" t="s">
        <v>8039</v>
      </c>
      <c r="T918" s="2">
        <v>0</v>
      </c>
    </row>
    <row r="919" spans="1:20" hidden="1">
      <c r="A919" t="s">
        <v>8120</v>
      </c>
      <c r="B919" t="s">
        <v>8124</v>
      </c>
      <c r="C919" t="s">
        <v>1</v>
      </c>
      <c r="D919" t="s">
        <v>0</v>
      </c>
      <c r="E919">
        <v>7631</v>
      </c>
      <c r="F919" t="s">
        <v>1196</v>
      </c>
      <c r="G919" t="s">
        <v>1197</v>
      </c>
      <c r="H919" s="2">
        <v>0</v>
      </c>
      <c r="I919" s="2">
        <v>0</v>
      </c>
      <c r="J919" s="2">
        <v>0</v>
      </c>
      <c r="K919" s="2">
        <v>105613.2</v>
      </c>
      <c r="L919" s="2">
        <v>0</v>
      </c>
      <c r="M919" s="2">
        <v>0</v>
      </c>
      <c r="N919" s="2">
        <v>0</v>
      </c>
      <c r="O919" s="2">
        <v>13729.716</v>
      </c>
      <c r="P919" s="2">
        <v>119342.916</v>
      </c>
      <c r="Q919"/>
      <c r="R919" t="s">
        <v>8236</v>
      </c>
      <c r="S919" s="2" t="s">
        <v>8227</v>
      </c>
      <c r="T919" s="2">
        <v>1056.1199999999999</v>
      </c>
    </row>
    <row r="920" spans="1:20" hidden="1">
      <c r="A920" t="s">
        <v>8120</v>
      </c>
      <c r="B920" t="s">
        <v>8124</v>
      </c>
      <c r="C920" t="s">
        <v>1</v>
      </c>
      <c r="D920" t="s">
        <v>0</v>
      </c>
      <c r="E920">
        <v>7632</v>
      </c>
      <c r="F920" t="s">
        <v>1196</v>
      </c>
      <c r="G920" t="s">
        <v>1197</v>
      </c>
      <c r="H920" s="2">
        <v>0</v>
      </c>
      <c r="I920" s="2">
        <v>0</v>
      </c>
      <c r="J920" s="2">
        <v>0</v>
      </c>
      <c r="K920" s="2">
        <v>67698.399999999994</v>
      </c>
      <c r="L920" s="2">
        <v>0</v>
      </c>
      <c r="M920" s="2">
        <v>0</v>
      </c>
      <c r="N920" s="2">
        <v>0</v>
      </c>
      <c r="O920" s="2">
        <v>8800.7919999999995</v>
      </c>
      <c r="P920" s="2">
        <v>76499.191999999995</v>
      </c>
      <c r="Q920"/>
      <c r="R920" t="s">
        <v>8236</v>
      </c>
      <c r="S920" s="2" t="s">
        <v>8227</v>
      </c>
      <c r="T920" s="2">
        <v>676.98</v>
      </c>
    </row>
    <row r="921" spans="1:20" hidden="1">
      <c r="A921" t="s">
        <v>8120</v>
      </c>
      <c r="B921" t="s">
        <v>8124</v>
      </c>
      <c r="C921" t="s">
        <v>1</v>
      </c>
      <c r="D921" t="s">
        <v>0</v>
      </c>
      <c r="E921">
        <v>2024287</v>
      </c>
      <c r="F921" t="s">
        <v>1489</v>
      </c>
      <c r="G921" t="s">
        <v>1490</v>
      </c>
      <c r="H921" s="2">
        <v>0</v>
      </c>
      <c r="I921" s="2">
        <v>0</v>
      </c>
      <c r="J921" s="2">
        <v>0</v>
      </c>
      <c r="K921" s="2">
        <v>73.98</v>
      </c>
      <c r="L921" s="2">
        <v>0</v>
      </c>
      <c r="M921" s="2">
        <v>0</v>
      </c>
      <c r="N921" s="2">
        <v>0</v>
      </c>
      <c r="O921" s="2">
        <v>9.6174000000000017</v>
      </c>
      <c r="P921" s="2">
        <v>83.597400000000007</v>
      </c>
      <c r="Q921" t="s">
        <v>8039</v>
      </c>
      <c r="R921" t="s">
        <v>8236</v>
      </c>
      <c r="S921" s="2" t="s">
        <v>8039</v>
      </c>
      <c r="T921" s="2">
        <v>0</v>
      </c>
    </row>
    <row r="922" spans="1:20" hidden="1">
      <c r="A922" t="s">
        <v>8120</v>
      </c>
      <c r="B922" t="s">
        <v>8124</v>
      </c>
      <c r="C922" t="s">
        <v>1</v>
      </c>
      <c r="D922" t="s">
        <v>0</v>
      </c>
      <c r="E922">
        <v>259067</v>
      </c>
      <c r="F922" t="s">
        <v>1496</v>
      </c>
      <c r="G922" t="s">
        <v>1497</v>
      </c>
      <c r="H922" s="2">
        <v>1.7399999999999998</v>
      </c>
      <c r="I922" s="2">
        <v>0</v>
      </c>
      <c r="J922" s="2">
        <v>0</v>
      </c>
      <c r="K922" s="2">
        <v>16.16</v>
      </c>
      <c r="L922" s="2">
        <v>0</v>
      </c>
      <c r="M922" s="2">
        <v>0</v>
      </c>
      <c r="N922" s="2">
        <v>0</v>
      </c>
      <c r="O922" s="2">
        <v>2.1008</v>
      </c>
      <c r="P922" s="2">
        <v>20.000799999999998</v>
      </c>
      <c r="Q922" t="s">
        <v>8039</v>
      </c>
      <c r="R922" t="s">
        <v>8236</v>
      </c>
      <c r="S922" s="2" t="s">
        <v>8039</v>
      </c>
      <c r="T922" s="2">
        <v>0</v>
      </c>
    </row>
    <row r="923" spans="1:20" hidden="1">
      <c r="A923" t="s">
        <v>8120</v>
      </c>
      <c r="B923" t="s">
        <v>8124</v>
      </c>
      <c r="C923" t="s">
        <v>1</v>
      </c>
      <c r="D923" t="s">
        <v>0</v>
      </c>
      <c r="E923">
        <v>2116</v>
      </c>
      <c r="F923" t="s">
        <v>1724</v>
      </c>
      <c r="G923" t="s">
        <v>1725</v>
      </c>
      <c r="H923" s="2">
        <v>0</v>
      </c>
      <c r="I923" s="2">
        <v>0</v>
      </c>
      <c r="J923" s="2">
        <v>0</v>
      </c>
      <c r="K923" s="2">
        <v>2.31</v>
      </c>
      <c r="L923" s="2">
        <v>0</v>
      </c>
      <c r="M923" s="2">
        <v>0</v>
      </c>
      <c r="N923" s="2">
        <v>0</v>
      </c>
      <c r="O923" s="2">
        <v>0.30030000000000001</v>
      </c>
      <c r="P923" s="2">
        <v>2.6103000000000001</v>
      </c>
      <c r="Q923" t="s">
        <v>8039</v>
      </c>
      <c r="R923" t="s">
        <v>8236</v>
      </c>
      <c r="S923" s="2" t="s">
        <v>8039</v>
      </c>
      <c r="T923" s="2">
        <v>0</v>
      </c>
    </row>
    <row r="924" spans="1:20" hidden="1">
      <c r="A924" t="s">
        <v>8120</v>
      </c>
      <c r="B924" t="s">
        <v>8122</v>
      </c>
      <c r="C924" t="s">
        <v>1</v>
      </c>
      <c r="D924" t="s">
        <v>0</v>
      </c>
      <c r="E924">
        <v>963</v>
      </c>
      <c r="F924" t="s">
        <v>7717</v>
      </c>
      <c r="G924" t="s">
        <v>7718</v>
      </c>
      <c r="H924" s="2">
        <v>0</v>
      </c>
      <c r="I924" s="2">
        <v>0</v>
      </c>
      <c r="J924" s="2">
        <v>0</v>
      </c>
      <c r="K924" s="2">
        <v>440</v>
      </c>
      <c r="L924" s="2">
        <v>0</v>
      </c>
      <c r="M924" s="2">
        <v>0</v>
      </c>
      <c r="N924" s="2">
        <v>0</v>
      </c>
      <c r="O924" s="2">
        <v>57.2</v>
      </c>
      <c r="P924" s="2">
        <v>497.2</v>
      </c>
      <c r="Q924" t="s">
        <v>8039</v>
      </c>
      <c r="R924" t="s">
        <v>8236</v>
      </c>
      <c r="S924" s="2" t="s">
        <v>8039</v>
      </c>
      <c r="T924" s="2">
        <v>0</v>
      </c>
    </row>
    <row r="925" spans="1:20" hidden="1">
      <c r="A925" t="s">
        <v>8120</v>
      </c>
      <c r="B925" t="s">
        <v>8122</v>
      </c>
      <c r="C925" t="s">
        <v>1</v>
      </c>
      <c r="D925" t="s">
        <v>0</v>
      </c>
      <c r="E925">
        <v>7616</v>
      </c>
      <c r="F925" t="s">
        <v>1196</v>
      </c>
      <c r="G925" t="s">
        <v>1197</v>
      </c>
      <c r="H925" s="2">
        <v>0</v>
      </c>
      <c r="I925" s="2">
        <v>0</v>
      </c>
      <c r="J925" s="2">
        <v>0</v>
      </c>
      <c r="K925" s="2">
        <v>10944.7</v>
      </c>
      <c r="L925" s="2">
        <v>0</v>
      </c>
      <c r="M925" s="2">
        <v>0</v>
      </c>
      <c r="N925" s="2">
        <v>0</v>
      </c>
      <c r="O925" s="2">
        <v>1422.8110000000001</v>
      </c>
      <c r="P925" s="2">
        <v>12367.511</v>
      </c>
      <c r="Q925"/>
      <c r="R925" t="s">
        <v>8236</v>
      </c>
      <c r="S925" s="2" t="s">
        <v>8227</v>
      </c>
      <c r="T925" s="2">
        <v>109.45</v>
      </c>
    </row>
    <row r="926" spans="1:20" hidden="1">
      <c r="A926" t="s">
        <v>8120</v>
      </c>
      <c r="B926" t="s">
        <v>8122</v>
      </c>
      <c r="C926" t="s">
        <v>1</v>
      </c>
      <c r="D926" t="s">
        <v>0</v>
      </c>
      <c r="E926">
        <v>26198</v>
      </c>
      <c r="F926" t="s">
        <v>1575</v>
      </c>
      <c r="G926" t="s">
        <v>1576</v>
      </c>
      <c r="H926" s="2">
        <v>2.73</v>
      </c>
      <c r="I926" s="2">
        <v>0</v>
      </c>
      <c r="J926" s="2">
        <v>0</v>
      </c>
      <c r="K926" s="2">
        <v>24.13</v>
      </c>
      <c r="L926" s="2">
        <v>0</v>
      </c>
      <c r="M926" s="2">
        <v>0</v>
      </c>
      <c r="N926" s="2">
        <v>0</v>
      </c>
      <c r="O926" s="2">
        <v>3.1368999999999998</v>
      </c>
      <c r="P926" s="2">
        <v>29.9969</v>
      </c>
      <c r="Q926" t="s">
        <v>8039</v>
      </c>
      <c r="R926" t="s">
        <v>8236</v>
      </c>
      <c r="S926" s="2" t="s">
        <v>8039</v>
      </c>
      <c r="T926" s="2">
        <v>0</v>
      </c>
    </row>
    <row r="927" spans="1:20" hidden="1">
      <c r="A927" t="s">
        <v>8120</v>
      </c>
      <c r="B927" t="s">
        <v>8122</v>
      </c>
      <c r="C927" t="s">
        <v>1</v>
      </c>
      <c r="D927" t="s">
        <v>0</v>
      </c>
      <c r="E927">
        <v>35184</v>
      </c>
      <c r="F927" t="s">
        <v>1537</v>
      </c>
      <c r="G927" t="s">
        <v>1538</v>
      </c>
      <c r="H927" s="2">
        <v>0.90999999999999992</v>
      </c>
      <c r="I927" s="2">
        <v>0</v>
      </c>
      <c r="J927" s="2">
        <v>0</v>
      </c>
      <c r="K927" s="2">
        <v>8.0399999999999991</v>
      </c>
      <c r="L927" s="2">
        <v>0</v>
      </c>
      <c r="M927" s="2">
        <v>0</v>
      </c>
      <c r="N927" s="2">
        <v>0</v>
      </c>
      <c r="O927" s="2">
        <v>1.0451999999999999</v>
      </c>
      <c r="P927" s="2">
        <v>9.9951999999999988</v>
      </c>
      <c r="Q927" t="s">
        <v>8039</v>
      </c>
      <c r="R927" t="s">
        <v>8236</v>
      </c>
      <c r="S927" s="2" t="s">
        <v>8039</v>
      </c>
      <c r="T927" s="2">
        <v>0</v>
      </c>
    </row>
    <row r="928" spans="1:20" hidden="1">
      <c r="A928" t="s">
        <v>8120</v>
      </c>
      <c r="B928" t="s">
        <v>8122</v>
      </c>
      <c r="C928" t="s">
        <v>1</v>
      </c>
      <c r="D928" t="s">
        <v>0</v>
      </c>
      <c r="E928">
        <v>1022</v>
      </c>
      <c r="F928" t="s">
        <v>1689</v>
      </c>
      <c r="G928" t="s">
        <v>1690</v>
      </c>
      <c r="H928" s="2">
        <v>0</v>
      </c>
      <c r="I928" s="2">
        <v>0</v>
      </c>
      <c r="J928" s="2">
        <v>0</v>
      </c>
      <c r="K928" s="2">
        <v>60</v>
      </c>
      <c r="L928" s="2">
        <v>0</v>
      </c>
      <c r="M928" s="2">
        <v>0</v>
      </c>
      <c r="N928" s="2">
        <v>0</v>
      </c>
      <c r="O928" s="2">
        <v>7.8000000000000007</v>
      </c>
      <c r="P928" s="2">
        <v>67.8</v>
      </c>
      <c r="Q928" t="s">
        <v>8039</v>
      </c>
      <c r="R928" t="s">
        <v>8236</v>
      </c>
      <c r="S928" s="2" t="s">
        <v>8039</v>
      </c>
      <c r="T928" s="2">
        <v>0</v>
      </c>
    </row>
    <row r="929" spans="1:20" hidden="1">
      <c r="A929" t="s">
        <v>8120</v>
      </c>
      <c r="B929" t="s">
        <v>8122</v>
      </c>
      <c r="C929" t="s">
        <v>1</v>
      </c>
      <c r="D929" t="s">
        <v>0</v>
      </c>
      <c r="E929">
        <v>1132</v>
      </c>
      <c r="F929" t="s">
        <v>8248</v>
      </c>
      <c r="G929" t="s">
        <v>8249</v>
      </c>
      <c r="H929" s="2">
        <v>0</v>
      </c>
      <c r="I929" s="2">
        <v>0</v>
      </c>
      <c r="J929" s="2">
        <v>0</v>
      </c>
      <c r="K929" s="2">
        <v>237.17</v>
      </c>
      <c r="L929" s="2">
        <v>0</v>
      </c>
      <c r="M929" s="2">
        <v>0</v>
      </c>
      <c r="N929" s="2">
        <v>0</v>
      </c>
      <c r="O929" s="2">
        <v>30.832100000000001</v>
      </c>
      <c r="P929" s="2">
        <v>268.00209999999998</v>
      </c>
      <c r="Q929" t="s">
        <v>8039</v>
      </c>
      <c r="R929" t="s">
        <v>8236</v>
      </c>
      <c r="S929" s="2" t="s">
        <v>8039</v>
      </c>
      <c r="T929" s="2">
        <v>0</v>
      </c>
    </row>
    <row r="930" spans="1:20" hidden="1">
      <c r="A930" t="s">
        <v>8120</v>
      </c>
      <c r="B930" t="s">
        <v>8247</v>
      </c>
      <c r="C930" t="s">
        <v>1</v>
      </c>
      <c r="D930" t="s">
        <v>0</v>
      </c>
      <c r="E930">
        <v>450531</v>
      </c>
      <c r="F930" t="s">
        <v>1498</v>
      </c>
      <c r="G930" t="s">
        <v>1499</v>
      </c>
      <c r="H930" s="2">
        <v>0</v>
      </c>
      <c r="I930" s="2">
        <v>0</v>
      </c>
      <c r="J930" s="2">
        <v>0</v>
      </c>
      <c r="K930" s="2">
        <v>2.2999999999999998</v>
      </c>
      <c r="L930" s="2">
        <v>0</v>
      </c>
      <c r="M930" s="2">
        <v>0</v>
      </c>
      <c r="N930" s="2">
        <v>0</v>
      </c>
      <c r="O930" s="2">
        <v>0.29899999999999999</v>
      </c>
      <c r="P930" s="2">
        <v>2.5989999999999998</v>
      </c>
      <c r="Q930" t="s">
        <v>8039</v>
      </c>
      <c r="R930" t="s">
        <v>8236</v>
      </c>
      <c r="S930" s="2" t="s">
        <v>8039</v>
      </c>
      <c r="T930" s="2">
        <v>0</v>
      </c>
    </row>
    <row r="931" spans="1:20" hidden="1">
      <c r="A931" t="s">
        <v>8120</v>
      </c>
      <c r="B931" t="s">
        <v>8246</v>
      </c>
      <c r="C931" t="s">
        <v>1</v>
      </c>
      <c r="D931" t="s">
        <v>0</v>
      </c>
      <c r="E931">
        <v>3725927</v>
      </c>
      <c r="F931" t="s">
        <v>1678</v>
      </c>
      <c r="G931" t="s">
        <v>1679</v>
      </c>
      <c r="H931" s="2">
        <v>0</v>
      </c>
      <c r="I931" s="2">
        <v>0</v>
      </c>
      <c r="J931" s="2">
        <v>0</v>
      </c>
      <c r="K931" s="2">
        <v>217.09</v>
      </c>
      <c r="L931" s="2">
        <v>0</v>
      </c>
      <c r="M931" s="2">
        <v>0</v>
      </c>
      <c r="N931" s="2">
        <v>0</v>
      </c>
      <c r="O931" s="2">
        <v>28.221700000000002</v>
      </c>
      <c r="P931" s="2">
        <v>245.3117</v>
      </c>
      <c r="Q931" t="s">
        <v>8039</v>
      </c>
      <c r="R931" t="s">
        <v>8236</v>
      </c>
      <c r="S931" s="2" t="s">
        <v>8039</v>
      </c>
      <c r="T931" s="2">
        <v>0</v>
      </c>
    </row>
    <row r="932" spans="1:20" hidden="1">
      <c r="A932" t="s">
        <v>8120</v>
      </c>
      <c r="B932" t="s">
        <v>8245</v>
      </c>
      <c r="C932" t="s">
        <v>1</v>
      </c>
      <c r="D932" t="s">
        <v>0</v>
      </c>
      <c r="E932">
        <v>253659</v>
      </c>
      <c r="F932" t="s">
        <v>1547</v>
      </c>
      <c r="G932" t="s">
        <v>1548</v>
      </c>
      <c r="H932" s="2">
        <v>0.91</v>
      </c>
      <c r="I932" s="2">
        <v>0</v>
      </c>
      <c r="J932" s="2">
        <v>0</v>
      </c>
      <c r="K932" s="2">
        <v>8.0399999999999991</v>
      </c>
      <c r="L932" s="2">
        <v>0</v>
      </c>
      <c r="M932" s="2">
        <v>0</v>
      </c>
      <c r="N932" s="2">
        <v>0</v>
      </c>
      <c r="O932" s="2">
        <v>1.0451999999999999</v>
      </c>
      <c r="P932" s="2">
        <v>9.9951999999999988</v>
      </c>
      <c r="Q932" t="s">
        <v>8039</v>
      </c>
      <c r="R932" t="s">
        <v>8236</v>
      </c>
      <c r="S932" s="2" t="s">
        <v>8039</v>
      </c>
      <c r="T932" s="2">
        <v>0</v>
      </c>
    </row>
    <row r="933" spans="1:20" hidden="1">
      <c r="A933" t="s">
        <v>8120</v>
      </c>
      <c r="B933" t="s">
        <v>8244</v>
      </c>
      <c r="C933" t="s">
        <v>1</v>
      </c>
      <c r="D933" t="s">
        <v>0</v>
      </c>
      <c r="E933">
        <v>9638</v>
      </c>
      <c r="F933" t="s">
        <v>1535</v>
      </c>
      <c r="G933" t="s">
        <v>1536</v>
      </c>
      <c r="H933" s="2">
        <v>1.8199999999999998</v>
      </c>
      <c r="I933" s="2">
        <v>0</v>
      </c>
      <c r="J933" s="2">
        <v>0</v>
      </c>
      <c r="K933" s="2">
        <v>16.09</v>
      </c>
      <c r="L933" s="2">
        <v>0</v>
      </c>
      <c r="M933" s="2">
        <v>0</v>
      </c>
      <c r="N933" s="2">
        <v>0</v>
      </c>
      <c r="O933" s="2">
        <v>2.0916999999999999</v>
      </c>
      <c r="P933" s="2">
        <v>20.0017</v>
      </c>
      <c r="Q933" t="s">
        <v>8039</v>
      </c>
      <c r="R933" t="s">
        <v>8236</v>
      </c>
      <c r="S933" s="2" t="s">
        <v>8039</v>
      </c>
      <c r="T933" s="2">
        <v>0</v>
      </c>
    </row>
    <row r="934" spans="1:20" hidden="1">
      <c r="A934" t="s">
        <v>8120</v>
      </c>
      <c r="B934" t="s">
        <v>8243</v>
      </c>
      <c r="C934" s="25" t="s">
        <v>0</v>
      </c>
      <c r="D934" s="25" t="s">
        <v>8250</v>
      </c>
      <c r="E934">
        <v>31526860</v>
      </c>
      <c r="F934" t="s">
        <v>8110</v>
      </c>
      <c r="G934" t="s">
        <v>8111</v>
      </c>
      <c r="H934" s="2">
        <v>0</v>
      </c>
      <c r="I934" s="2">
        <v>0</v>
      </c>
      <c r="J934" s="2">
        <v>18</v>
      </c>
      <c r="K934" s="2">
        <v>0</v>
      </c>
      <c r="L934" s="2">
        <v>0</v>
      </c>
      <c r="M934" s="2">
        <v>474.82</v>
      </c>
      <c r="N934" s="2">
        <v>0</v>
      </c>
      <c r="O934" s="2">
        <v>61.726599999999998</v>
      </c>
      <c r="P934" s="2">
        <v>554.54660000000001</v>
      </c>
      <c r="Q934" t="s">
        <v>8039</v>
      </c>
      <c r="R934" t="s">
        <v>8236</v>
      </c>
      <c r="S934" s="2" t="s">
        <v>8039</v>
      </c>
      <c r="T934" s="2">
        <v>0</v>
      </c>
    </row>
    <row r="935" spans="1:20" hidden="1">
      <c r="A935" t="s">
        <v>8120</v>
      </c>
      <c r="B935" t="s">
        <v>8242</v>
      </c>
      <c r="C935" t="s">
        <v>1</v>
      </c>
      <c r="D935" t="s">
        <v>0</v>
      </c>
      <c r="E935" s="101">
        <v>78</v>
      </c>
      <c r="F935" t="s">
        <v>1519</v>
      </c>
      <c r="G935" t="s">
        <v>7978</v>
      </c>
      <c r="H935" s="2">
        <v>0</v>
      </c>
      <c r="I935" s="2">
        <v>0</v>
      </c>
      <c r="J935" s="2">
        <v>0</v>
      </c>
      <c r="K935" s="2">
        <v>1657</v>
      </c>
      <c r="L935" s="2">
        <v>0</v>
      </c>
      <c r="M935" s="2">
        <v>0</v>
      </c>
      <c r="N935" s="2">
        <v>0</v>
      </c>
      <c r="O935" s="2">
        <v>215.41</v>
      </c>
      <c r="P935" s="2">
        <v>1872.41</v>
      </c>
      <c r="Q935" t="s">
        <v>8039</v>
      </c>
      <c r="R935" t="s">
        <v>8236</v>
      </c>
      <c r="S935" s="2" t="s">
        <v>8039</v>
      </c>
      <c r="T935" s="2">
        <v>0</v>
      </c>
    </row>
    <row r="936" spans="1:20" hidden="1">
      <c r="A936" t="s">
        <v>8120</v>
      </c>
      <c r="B936" t="s">
        <v>8241</v>
      </c>
      <c r="C936" t="s">
        <v>1</v>
      </c>
      <c r="D936" t="s">
        <v>0</v>
      </c>
      <c r="E936">
        <v>36767</v>
      </c>
      <c r="F936" t="s">
        <v>1510</v>
      </c>
      <c r="G936" t="s">
        <v>1511</v>
      </c>
      <c r="H936" s="2">
        <v>0</v>
      </c>
      <c r="I936" s="2">
        <v>0</v>
      </c>
      <c r="J936" s="2">
        <v>0</v>
      </c>
      <c r="K936" s="2">
        <v>6.64</v>
      </c>
      <c r="L936" s="2">
        <v>0</v>
      </c>
      <c r="M936" s="2">
        <v>0</v>
      </c>
      <c r="N936" s="2">
        <v>0</v>
      </c>
      <c r="O936" s="2">
        <v>0.86319999999999997</v>
      </c>
      <c r="P936" s="2">
        <v>7.5031999999999996</v>
      </c>
      <c r="Q936" t="s">
        <v>8039</v>
      </c>
      <c r="R936" t="s">
        <v>8236</v>
      </c>
      <c r="S936" s="2" t="s">
        <v>8039</v>
      </c>
      <c r="T936" s="2">
        <v>0</v>
      </c>
    </row>
    <row r="937" spans="1:20" hidden="1">
      <c r="A937" t="s">
        <v>8120</v>
      </c>
      <c r="B937" t="s">
        <v>8240</v>
      </c>
      <c r="C937" t="s">
        <v>1</v>
      </c>
      <c r="D937" s="25" t="s">
        <v>8228</v>
      </c>
      <c r="E937">
        <v>350</v>
      </c>
      <c r="F937" t="s">
        <v>1481</v>
      </c>
      <c r="G937" t="s">
        <v>1482</v>
      </c>
      <c r="H937" s="2">
        <v>0</v>
      </c>
      <c r="I937" s="2">
        <v>0</v>
      </c>
      <c r="J937" s="2">
        <v>0</v>
      </c>
      <c r="K937" s="2">
        <v>11.86</v>
      </c>
      <c r="L937" s="2">
        <v>0</v>
      </c>
      <c r="M937" s="2">
        <v>0</v>
      </c>
      <c r="N937" s="2">
        <v>0</v>
      </c>
      <c r="O937" s="2">
        <v>1.5418000000000001</v>
      </c>
      <c r="P937" s="2">
        <v>13.4018</v>
      </c>
      <c r="Q937" t="s">
        <v>8039</v>
      </c>
      <c r="R937" t="s">
        <v>8236</v>
      </c>
      <c r="S937" s="2" t="s">
        <v>8039</v>
      </c>
      <c r="T937" s="2">
        <v>0</v>
      </c>
    </row>
    <row r="938" spans="1:20" hidden="1">
      <c r="A938" t="s">
        <v>8120</v>
      </c>
      <c r="B938" t="s">
        <v>8239</v>
      </c>
      <c r="C938" t="s">
        <v>1</v>
      </c>
      <c r="D938" t="s">
        <v>0</v>
      </c>
      <c r="E938">
        <v>1878</v>
      </c>
      <c r="F938" t="s">
        <v>253</v>
      </c>
      <c r="G938" t="s">
        <v>254</v>
      </c>
      <c r="H938" s="2">
        <v>0</v>
      </c>
      <c r="I938" s="2">
        <v>0</v>
      </c>
      <c r="J938" s="2">
        <v>0</v>
      </c>
      <c r="K938" s="2">
        <v>1523.8</v>
      </c>
      <c r="L938" s="2">
        <v>0</v>
      </c>
      <c r="M938" s="2">
        <v>0</v>
      </c>
      <c r="N938" s="2">
        <v>0</v>
      </c>
      <c r="O938" s="2">
        <v>198.09399999999999</v>
      </c>
      <c r="P938" s="2">
        <v>1721.894</v>
      </c>
      <c r="Q938" t="s">
        <v>8039</v>
      </c>
      <c r="R938" t="s">
        <v>8236</v>
      </c>
      <c r="S938" s="2" t="s">
        <v>8227</v>
      </c>
      <c r="T938" s="2">
        <v>15.24</v>
      </c>
    </row>
    <row r="939" spans="1:20" hidden="1">
      <c r="A939" t="s">
        <v>8120</v>
      </c>
      <c r="B939" t="s">
        <v>8239</v>
      </c>
      <c r="C939" t="s">
        <v>1</v>
      </c>
      <c r="D939" t="s">
        <v>0</v>
      </c>
      <c r="E939">
        <v>1876</v>
      </c>
      <c r="F939" t="s">
        <v>253</v>
      </c>
      <c r="G939" t="s">
        <v>254</v>
      </c>
      <c r="H939" s="2">
        <v>0</v>
      </c>
      <c r="I939" s="2">
        <v>0</v>
      </c>
      <c r="J939" s="2">
        <v>0</v>
      </c>
      <c r="K939" s="2">
        <v>1572.5</v>
      </c>
      <c r="L939" s="2">
        <v>0</v>
      </c>
      <c r="M939" s="2">
        <v>0</v>
      </c>
      <c r="N939" s="2">
        <v>0</v>
      </c>
      <c r="O939" s="2">
        <v>204.42500000000001</v>
      </c>
      <c r="P939" s="2">
        <v>1776.925</v>
      </c>
      <c r="Q939" t="s">
        <v>8039</v>
      </c>
      <c r="R939" t="s">
        <v>8236</v>
      </c>
      <c r="S939" s="2" t="s">
        <v>8227</v>
      </c>
      <c r="T939" s="2">
        <v>15.73</v>
      </c>
    </row>
    <row r="940" spans="1:20" hidden="1">
      <c r="A940" t="s">
        <v>8120</v>
      </c>
      <c r="B940" t="s">
        <v>8239</v>
      </c>
      <c r="C940" t="s">
        <v>1</v>
      </c>
      <c r="D940" t="s">
        <v>0</v>
      </c>
      <c r="E940">
        <v>1877</v>
      </c>
      <c r="F940" t="s">
        <v>253</v>
      </c>
      <c r="G940" t="s">
        <v>254</v>
      </c>
      <c r="H940" s="2">
        <v>0</v>
      </c>
      <c r="I940" s="2">
        <v>0</v>
      </c>
      <c r="J940" s="2">
        <v>0</v>
      </c>
      <c r="K940" s="2">
        <v>1446.4</v>
      </c>
      <c r="L940" s="2">
        <v>0</v>
      </c>
      <c r="M940" s="2">
        <v>0</v>
      </c>
      <c r="N940" s="2">
        <v>0</v>
      </c>
      <c r="O940" s="2">
        <v>188.03200000000001</v>
      </c>
      <c r="P940" s="2">
        <v>1634.432</v>
      </c>
      <c r="Q940" t="s">
        <v>8039</v>
      </c>
      <c r="R940" t="s">
        <v>8236</v>
      </c>
      <c r="S940" s="2" t="s">
        <v>8227</v>
      </c>
      <c r="T940" s="2">
        <v>14.46</v>
      </c>
    </row>
    <row r="941" spans="1:20" hidden="1">
      <c r="A941" t="s">
        <v>8120</v>
      </c>
      <c r="B941" t="s">
        <v>8238</v>
      </c>
      <c r="C941" t="s">
        <v>1</v>
      </c>
      <c r="D941" t="s">
        <v>0</v>
      </c>
      <c r="E941" s="101">
        <v>77</v>
      </c>
      <c r="F941" t="s">
        <v>1519</v>
      </c>
      <c r="G941" t="s">
        <v>7978</v>
      </c>
      <c r="H941" s="2">
        <v>0</v>
      </c>
      <c r="I941" s="2">
        <v>0</v>
      </c>
      <c r="J941" s="2">
        <v>0</v>
      </c>
      <c r="K941" s="2">
        <v>2106</v>
      </c>
      <c r="L941" s="2">
        <v>0</v>
      </c>
      <c r="M941" s="2">
        <v>0</v>
      </c>
      <c r="N941" s="2">
        <v>0</v>
      </c>
      <c r="O941" s="2">
        <v>273.78000000000003</v>
      </c>
      <c r="P941" s="2">
        <v>2379.7800000000002</v>
      </c>
      <c r="Q941" t="s">
        <v>8039</v>
      </c>
      <c r="R941" t="s">
        <v>8236</v>
      </c>
      <c r="S941" s="2" t="s">
        <v>8039</v>
      </c>
      <c r="T941" s="2">
        <v>0</v>
      </c>
    </row>
    <row r="942" spans="1:20" hidden="1">
      <c r="A942" t="s">
        <v>8120</v>
      </c>
      <c r="B942" t="s">
        <v>8238</v>
      </c>
      <c r="C942" t="s">
        <v>1</v>
      </c>
      <c r="D942" t="s">
        <v>0</v>
      </c>
      <c r="E942">
        <v>76</v>
      </c>
      <c r="F942" t="s">
        <v>1519</v>
      </c>
      <c r="G942" t="s">
        <v>7978</v>
      </c>
      <c r="H942" s="2">
        <v>0</v>
      </c>
      <c r="I942" s="2">
        <v>0</v>
      </c>
      <c r="J942" s="2">
        <v>0</v>
      </c>
      <c r="K942" s="2">
        <v>945</v>
      </c>
      <c r="L942" s="2">
        <v>0</v>
      </c>
      <c r="M942" s="2">
        <v>0</v>
      </c>
      <c r="N942" s="2">
        <v>0</v>
      </c>
      <c r="O942" s="2">
        <v>122.85000000000001</v>
      </c>
      <c r="P942" s="2">
        <v>1067.8499999999999</v>
      </c>
      <c r="Q942" t="s">
        <v>8039</v>
      </c>
      <c r="R942" t="s">
        <v>8236</v>
      </c>
      <c r="S942" s="2" t="s">
        <v>8039</v>
      </c>
      <c r="T942" s="2">
        <v>0</v>
      </c>
    </row>
    <row r="943" spans="1:20" hidden="1">
      <c r="A943" t="s">
        <v>8120</v>
      </c>
      <c r="B943" t="s">
        <v>8237</v>
      </c>
      <c r="C943" t="s">
        <v>1</v>
      </c>
      <c r="D943" t="s">
        <v>0</v>
      </c>
      <c r="E943">
        <v>3708028</v>
      </c>
      <c r="F943" t="s">
        <v>1678</v>
      </c>
      <c r="G943" t="s">
        <v>1679</v>
      </c>
      <c r="H943" s="2">
        <v>0</v>
      </c>
      <c r="I943" s="2">
        <v>0</v>
      </c>
      <c r="J943" s="2">
        <v>0</v>
      </c>
      <c r="K943" s="2">
        <v>230.96</v>
      </c>
      <c r="L943" s="2">
        <v>0</v>
      </c>
      <c r="M943" s="2">
        <v>0</v>
      </c>
      <c r="N943" s="2">
        <v>0</v>
      </c>
      <c r="O943" s="2">
        <v>30.024800000000003</v>
      </c>
      <c r="P943" s="2">
        <v>260.98480000000001</v>
      </c>
      <c r="Q943" t="s">
        <v>8039</v>
      </c>
      <c r="R943" t="s">
        <v>8236</v>
      </c>
      <c r="S943" s="2" t="s">
        <v>8039</v>
      </c>
      <c r="T943" s="2">
        <v>0</v>
      </c>
    </row>
    <row r="944" spans="1:20" hidden="1">
      <c r="A944" t="s">
        <v>8120</v>
      </c>
      <c r="B944" t="s">
        <v>8235</v>
      </c>
      <c r="C944" t="s">
        <v>1</v>
      </c>
      <c r="D944" t="s">
        <v>0</v>
      </c>
      <c r="E944">
        <v>193</v>
      </c>
      <c r="F944" t="s">
        <v>1711</v>
      </c>
      <c r="G944" t="s">
        <v>1712</v>
      </c>
      <c r="H944" s="2">
        <v>0</v>
      </c>
      <c r="I944" s="2">
        <v>0</v>
      </c>
      <c r="J944" s="2">
        <v>0</v>
      </c>
      <c r="K944" s="2">
        <v>6000</v>
      </c>
      <c r="L944" s="2">
        <v>0</v>
      </c>
      <c r="M944" s="2">
        <v>0</v>
      </c>
      <c r="N944" s="2">
        <v>0</v>
      </c>
      <c r="O944" s="2">
        <v>780</v>
      </c>
      <c r="P944" s="2">
        <v>6780</v>
      </c>
      <c r="Q944" t="s">
        <v>8039</v>
      </c>
      <c r="R944" t="s">
        <v>8236</v>
      </c>
      <c r="S944" s="2" t="s">
        <v>8039</v>
      </c>
      <c r="T944" s="2">
        <v>0</v>
      </c>
    </row>
    <row r="945" spans="1:20" hidden="1">
      <c r="A945" t="s">
        <v>8120</v>
      </c>
      <c r="B945" t="s">
        <v>8235</v>
      </c>
      <c r="C945" t="s">
        <v>1</v>
      </c>
      <c r="D945" t="s">
        <v>0</v>
      </c>
      <c r="E945">
        <v>192</v>
      </c>
      <c r="F945" t="s">
        <v>1711</v>
      </c>
      <c r="G945" t="s">
        <v>1712</v>
      </c>
      <c r="H945" s="2">
        <v>0</v>
      </c>
      <c r="I945" s="2">
        <v>0</v>
      </c>
      <c r="J945" s="2">
        <v>0</v>
      </c>
      <c r="K945" s="2">
        <v>6000</v>
      </c>
      <c r="L945" s="2">
        <v>0</v>
      </c>
      <c r="M945" s="2">
        <v>0</v>
      </c>
      <c r="N945" s="2">
        <v>0</v>
      </c>
      <c r="O945" s="2">
        <v>780</v>
      </c>
      <c r="P945" s="2">
        <v>6780</v>
      </c>
      <c r="Q945" t="s">
        <v>8039</v>
      </c>
      <c r="R945" t="s">
        <v>8236</v>
      </c>
      <c r="S945" s="2" t="s">
        <v>8039</v>
      </c>
      <c r="T945" s="2">
        <v>0</v>
      </c>
    </row>
    <row r="946" spans="1:20" hidden="1">
      <c r="A946" t="s">
        <v>8120</v>
      </c>
      <c r="B946" t="s">
        <v>8234</v>
      </c>
      <c r="C946" t="s">
        <v>1</v>
      </c>
      <c r="D946" t="s">
        <v>0</v>
      </c>
      <c r="E946">
        <v>4654</v>
      </c>
      <c r="F946" t="s">
        <v>1487</v>
      </c>
      <c r="G946" t="s">
        <v>1488</v>
      </c>
      <c r="H946" s="2">
        <v>0</v>
      </c>
      <c r="I946" s="2">
        <v>0</v>
      </c>
      <c r="J946" s="2">
        <v>0</v>
      </c>
      <c r="K946" s="2">
        <v>3982.3</v>
      </c>
      <c r="L946" s="2">
        <v>0</v>
      </c>
      <c r="M946" s="2">
        <v>0</v>
      </c>
      <c r="N946" s="2">
        <v>0</v>
      </c>
      <c r="O946" s="2">
        <v>517.69900000000007</v>
      </c>
      <c r="P946" s="2">
        <v>4499.9989999999998</v>
      </c>
      <c r="Q946" t="s">
        <v>8039</v>
      </c>
      <c r="R946" t="s">
        <v>8236</v>
      </c>
      <c r="S946" s="2" t="s">
        <v>8039</v>
      </c>
      <c r="T946" s="2">
        <v>0</v>
      </c>
    </row>
    <row r="947" spans="1:20" hidden="1">
      <c r="T947" s="2"/>
    </row>
    <row r="948" spans="1:20">
      <c r="A948" t="s">
        <v>7891</v>
      </c>
      <c r="H948" s="132">
        <f>SUBTOTAL(109,Tabla1[C. EXENTAS])</f>
        <v>0</v>
      </c>
      <c r="I948" s="132"/>
      <c r="J948" s="132"/>
      <c r="K948" s="132">
        <f>SUBTOTAL(109,Tabla1[C. GRAVADA])</f>
        <v>587333.60000000009</v>
      </c>
      <c r="L948" s="132"/>
      <c r="M948" s="132"/>
      <c r="N948" s="132"/>
      <c r="O948" s="132">
        <f>SUBTOTAL(107,Tabla1[IVA])</f>
        <v>6950.8223009091162</v>
      </c>
      <c r="P948" s="132">
        <f>SUBTOTAL(109,Tabla1[TOTAL C.])</f>
        <v>663686.96799999999</v>
      </c>
      <c r="Q948" s="131"/>
      <c r="T948" s="22">
        <f>SUBTOTAL(109,Tabla1[PERCEPCIONES])</f>
        <v>5873.3520000000008</v>
      </c>
    </row>
  </sheetData>
  <dataConsolidate/>
  <phoneticPr fontId="8" type="noConversion"/>
  <conditionalFormatting sqref="E676:E947 E949:E1048576 E555:E632 E536:E553 E3:E533">
    <cfRule type="duplicateValues" dxfId="74" priority="10"/>
    <cfRule type="duplicateValues" dxfId="73" priority="11"/>
  </conditionalFormatting>
  <conditionalFormatting sqref="E633:E674">
    <cfRule type="duplicateValues" dxfId="72" priority="8"/>
    <cfRule type="duplicateValues" dxfId="71" priority="9"/>
  </conditionalFormatting>
  <conditionalFormatting sqref="E675">
    <cfRule type="duplicateValues" dxfId="70" priority="6"/>
    <cfRule type="duplicateValues" dxfId="69" priority="7"/>
  </conditionalFormatting>
  <conditionalFormatting sqref="E554">
    <cfRule type="duplicateValues" dxfId="68" priority="4"/>
    <cfRule type="duplicateValues" dxfId="67" priority="5"/>
  </conditionalFormatting>
  <conditionalFormatting sqref="E534:E535">
    <cfRule type="duplicateValues" dxfId="66" priority="2"/>
    <cfRule type="duplicateValues" dxfId="65" priority="3"/>
  </conditionalFormatting>
  <conditionalFormatting sqref="E949:E1048576 E1:E947">
    <cfRule type="duplicateValues" dxfId="64" priority="1"/>
  </conditionalFormatting>
  <pageMargins left="0.7" right="0.7" top="0.75" bottom="0.75" header="0.3" footer="0.3"/>
  <pageSetup orientation="portrait" horizontalDpi="4294967293" verticalDpi="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theme="9" tint="-0.499984740745262"/>
  </sheetPr>
  <dimension ref="B1:XFD22"/>
  <sheetViews>
    <sheetView showGridLines="0" zoomScale="110" zoomScaleNormal="110" zoomScaleSheetLayoutView="100" workbookViewId="0">
      <selection activeCell="D8" sqref="D8"/>
    </sheetView>
  </sheetViews>
  <sheetFormatPr baseColWidth="10" defaultColWidth="11.42578125" defaultRowHeight="15"/>
  <cols>
    <col min="2" max="2" width="15.140625" customWidth="1"/>
    <col min="3" max="3" width="3.85546875" customWidth="1"/>
    <col min="4" max="4" width="25.85546875" customWidth="1"/>
    <col min="5" max="5" width="7.85546875" customWidth="1"/>
    <col min="6" max="6" width="11.5703125" bestFit="1" customWidth="1"/>
    <col min="7" max="7" width="21.28515625" customWidth="1"/>
    <col min="8" max="8" width="29.42578125" bestFit="1" customWidth="1"/>
  </cols>
  <sheetData>
    <row r="1" spans="2:9 16384:16384" ht="90" customHeight="1" thickBot="1"/>
    <row r="2" spans="2:9 16384:16384">
      <c r="B2" s="27" t="s">
        <v>17</v>
      </c>
      <c r="D2" s="52" t="s">
        <v>8566</v>
      </c>
      <c r="F2" s="2"/>
      <c r="XFD2" t="s">
        <v>8120</v>
      </c>
    </row>
    <row r="3" spans="2:9 16384:16384">
      <c r="B3" s="27" t="s">
        <v>2</v>
      </c>
      <c r="D3" s="60">
        <v>44802</v>
      </c>
      <c r="F3" s="51"/>
      <c r="XFD3" t="s">
        <v>8160</v>
      </c>
    </row>
    <row r="4" spans="2:9 16384:16384" hidden="1">
      <c r="B4" s="27" t="s">
        <v>3</v>
      </c>
      <c r="D4" s="12" t="s">
        <v>1</v>
      </c>
      <c r="F4" s="2"/>
      <c r="XFD4" t="s">
        <v>8374</v>
      </c>
    </row>
    <row r="5" spans="2:9 16384:16384" hidden="1">
      <c r="B5" s="27" t="s">
        <v>4</v>
      </c>
      <c r="D5" s="12" t="s">
        <v>0</v>
      </c>
      <c r="F5" s="2"/>
      <c r="XFD5" t="s">
        <v>8500</v>
      </c>
    </row>
    <row r="6" spans="2:9 16384:16384" hidden="1">
      <c r="B6" s="28" t="s">
        <v>28</v>
      </c>
      <c r="D6" s="13" t="s">
        <v>7864</v>
      </c>
      <c r="F6" s="2"/>
      <c r="XFD6" t="s">
        <v>8563</v>
      </c>
    </row>
    <row r="7" spans="2:9 16384:16384" hidden="1">
      <c r="B7" s="27" t="s">
        <v>27</v>
      </c>
      <c r="D7" s="13" t="s">
        <v>8231</v>
      </c>
      <c r="F7" s="2"/>
      <c r="XFD7" t="s">
        <v>8564</v>
      </c>
    </row>
    <row r="8" spans="2:9 16384:16384" ht="16.5" customHeight="1">
      <c r="B8" s="27" t="s">
        <v>26</v>
      </c>
      <c r="D8" s="53"/>
      <c r="F8" s="41"/>
      <c r="XFD8" t="s">
        <v>8565</v>
      </c>
    </row>
    <row r="9" spans="2:9 16384:16384" ht="16.5" customHeight="1">
      <c r="B9" s="27" t="s">
        <v>25</v>
      </c>
      <c r="D9" s="47">
        <f>+D8</f>
        <v>0</v>
      </c>
      <c r="F9" s="48"/>
      <c r="G9" t="s">
        <v>8119</v>
      </c>
      <c r="XFD9" t="s">
        <v>8566</v>
      </c>
    </row>
    <row r="10" spans="2:9 16384:16384" ht="16.5" customHeight="1">
      <c r="B10" s="27" t="s">
        <v>24</v>
      </c>
      <c r="D10" s="54">
        <f>+G11</f>
        <v>0</v>
      </c>
      <c r="F10" s="49"/>
      <c r="G10" s="86" t="s">
        <v>8939</v>
      </c>
      <c r="H10" s="84" t="str">
        <f>IFERROR(VLOOKUP(G10,Tabla4[],2,0),"")</f>
        <v>NUBIA LISSETH ROVELO CORNEJO</v>
      </c>
      <c r="XFD10" t="s">
        <v>8567</v>
      </c>
    </row>
    <row r="11" spans="2:9 16384:16384" ht="16.5" customHeight="1">
      <c r="B11" s="28" t="s">
        <v>71</v>
      </c>
      <c r="D11" s="46" t="str">
        <f>+CONCATENATE(H10&amp;H11)</f>
        <v>NUBIA LISSETH ROVELO CORNEJO</v>
      </c>
      <c r="F11" s="39"/>
      <c r="G11" s="86"/>
      <c r="H11" s="84" t="str">
        <f>IFERROR(VLOOKUP(G11,Tabla4[],2,0),"")</f>
        <v/>
      </c>
      <c r="I11" s="1"/>
      <c r="XFD11" t="s">
        <v>8568</v>
      </c>
    </row>
    <row r="12" spans="2:9 16384:16384" ht="16.5" customHeight="1">
      <c r="B12" s="28" t="s">
        <v>73</v>
      </c>
      <c r="D12" s="15">
        <v>0</v>
      </c>
      <c r="F12" s="2"/>
      <c r="XFD12" t="s">
        <v>8569</v>
      </c>
    </row>
    <row r="13" spans="2:9 16384:16384" ht="12" customHeight="1">
      <c r="B13" s="28" t="s">
        <v>72</v>
      </c>
      <c r="D13" s="7">
        <v>0</v>
      </c>
      <c r="F13" s="2"/>
      <c r="XFD13" t="s">
        <v>8570</v>
      </c>
    </row>
    <row r="14" spans="2:9 16384:16384">
      <c r="B14" s="27" t="s">
        <v>23</v>
      </c>
      <c r="D14" s="8">
        <v>0</v>
      </c>
      <c r="F14" s="39"/>
    </row>
    <row r="15" spans="2:9 16384:16384">
      <c r="B15" s="27" t="s">
        <v>22</v>
      </c>
      <c r="D15" s="15">
        <f>D14*0.13</f>
        <v>0</v>
      </c>
      <c r="F15" s="2"/>
    </row>
    <row r="16" spans="2:9 16384:16384" hidden="1">
      <c r="B16" s="27" t="s">
        <v>21</v>
      </c>
      <c r="D16" s="7">
        <v>0</v>
      </c>
      <c r="F16" s="2"/>
    </row>
    <row r="17" spans="2:8" hidden="1">
      <c r="B17" s="27" t="s">
        <v>20</v>
      </c>
      <c r="D17" s="7">
        <v>0</v>
      </c>
      <c r="F17" s="2"/>
    </row>
    <row r="18" spans="2:8" ht="15" customHeight="1">
      <c r="B18" s="27" t="s">
        <v>74</v>
      </c>
      <c r="D18" s="7">
        <f>+(D12+D13+D14+D15+D16+D17)</f>
        <v>0</v>
      </c>
      <c r="F18" s="39"/>
    </row>
    <row r="19" spans="2:8">
      <c r="B19" s="27" t="s">
        <v>8119</v>
      </c>
      <c r="D19" s="85" t="str">
        <f>+G10</f>
        <v>041549110</v>
      </c>
      <c r="F19" s="2"/>
    </row>
    <row r="20" spans="2:8" ht="15.75" thickBot="1">
      <c r="B20" s="27" t="s">
        <v>18</v>
      </c>
      <c r="D20" s="9" t="s">
        <v>1</v>
      </c>
      <c r="F20" s="2"/>
      <c r="G20" s="1"/>
      <c r="H20" s="1"/>
    </row>
    <row r="21" spans="2:8">
      <c r="F21" s="1"/>
      <c r="G21" s="1"/>
      <c r="H21" s="1"/>
    </row>
    <row r="22" spans="2:8">
      <c r="F22" s="1"/>
      <c r="G22" s="1"/>
      <c r="H22" s="1"/>
    </row>
  </sheetData>
  <phoneticPr fontId="8" type="noConversion"/>
  <dataValidations count="3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  <dataValidation type="decimal" errorStyle="warning" allowBlank="1" showInputMessage="1" showErrorMessage="1" errorTitle="Solo puede introducir numeros" sqref="D14">
      <formula1>1</formula1>
      <formula2>1000000</formula2>
    </dataValidation>
    <dataValidation type="list" allowBlank="1" showInputMessage="1" showErrorMessage="1" sqref="D2">
      <formula1>$XFD$2:$XFD$11</formula1>
    </dataValidation>
  </dataValidations>
  <pageMargins left="0.7" right="0.7" top="0.75" bottom="0.75" header="0.3" footer="0.3"/>
  <pageSetup orientation="landscape" horizontalDpi="429496729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-0.249977111117893"/>
  </sheetPr>
  <dimension ref="E2:AB6915"/>
  <sheetViews>
    <sheetView topLeftCell="E355" zoomScaleNormal="100" workbookViewId="0">
      <selection activeCell="E21" sqref="E21"/>
    </sheetView>
  </sheetViews>
  <sheetFormatPr baseColWidth="10" defaultColWidth="11.42578125" defaultRowHeight="15"/>
  <cols>
    <col min="1" max="4" width="0" hidden="1" customWidth="1"/>
    <col min="7" max="7" width="11.85546875" bestFit="1" customWidth="1"/>
    <col min="12" max="12" width="15.42578125" customWidth="1"/>
    <col min="13" max="13" width="14.28515625" customWidth="1"/>
    <col min="14" max="14" width="19.85546875" customWidth="1"/>
    <col min="17" max="17" width="16" bestFit="1" customWidth="1"/>
    <col min="18" max="18" width="16.28515625" style="1" customWidth="1"/>
    <col min="19" max="19" width="27.28515625" customWidth="1"/>
    <col min="20" max="20" width="16.42578125" style="2" customWidth="1"/>
    <col min="21" max="21" width="19.28515625" style="2" customWidth="1"/>
    <col min="22" max="22" width="14.42578125" style="2" customWidth="1"/>
    <col min="23" max="23" width="12.85546875" style="2" customWidth="1"/>
    <col min="24" max="24" width="12.42578125" style="2" customWidth="1"/>
    <col min="25" max="25" width="14.42578125" style="2" customWidth="1"/>
    <col min="26" max="27" width="15.140625" style="2" customWidth="1"/>
  </cols>
  <sheetData>
    <row r="2" spans="5:27">
      <c r="E2" t="s">
        <v>17</v>
      </c>
      <c r="F2" s="20" t="s">
        <v>2</v>
      </c>
      <c r="G2" t="s">
        <v>3</v>
      </c>
      <c r="H2" t="s">
        <v>4</v>
      </c>
      <c r="I2" t="s">
        <v>28</v>
      </c>
      <c r="J2" t="s">
        <v>27</v>
      </c>
      <c r="K2" t="s">
        <v>26</v>
      </c>
      <c r="L2" t="s">
        <v>25</v>
      </c>
      <c r="M2" s="1" t="s">
        <v>24</v>
      </c>
      <c r="N2" t="s">
        <v>71</v>
      </c>
      <c r="O2" s="2" t="s">
        <v>73</v>
      </c>
      <c r="P2" s="2" t="s">
        <v>72</v>
      </c>
      <c r="Q2" s="2" t="s">
        <v>23</v>
      </c>
      <c r="R2" s="2" t="s">
        <v>22</v>
      </c>
      <c r="S2" s="2" t="s">
        <v>21</v>
      </c>
      <c r="T2" s="2" t="s">
        <v>20</v>
      </c>
      <c r="U2" s="2" t="s">
        <v>74</v>
      </c>
      <c r="V2" s="2" t="s">
        <v>8119</v>
      </c>
      <c r="W2" t="s">
        <v>18</v>
      </c>
      <c r="X2" t="s">
        <v>8662</v>
      </c>
      <c r="Y2"/>
      <c r="Z2"/>
      <c r="AA2"/>
    </row>
    <row r="3" spans="5:27" hidden="1">
      <c r="E3" t="s">
        <v>8566</v>
      </c>
      <c r="F3" s="51" t="s">
        <v>8893</v>
      </c>
      <c r="G3" t="s">
        <v>1</v>
      </c>
      <c r="H3" s="41" t="s">
        <v>8228</v>
      </c>
      <c r="I3" s="41" t="s">
        <v>8229</v>
      </c>
      <c r="J3" s="41" t="s">
        <v>8230</v>
      </c>
      <c r="K3" s="41">
        <v>354</v>
      </c>
      <c r="L3" s="48">
        <v>354</v>
      </c>
      <c r="M3" s="49" t="s">
        <v>140</v>
      </c>
      <c r="N3" s="49" t="s">
        <v>141</v>
      </c>
      <c r="O3" s="2">
        <v>0</v>
      </c>
      <c r="P3" s="2">
        <v>0</v>
      </c>
      <c r="Q3" s="39">
        <v>213.27</v>
      </c>
      <c r="R3" s="2">
        <v>27.73</v>
      </c>
      <c r="S3" s="2">
        <v>0</v>
      </c>
      <c r="T3" s="2">
        <v>0</v>
      </c>
      <c r="U3" s="39">
        <v>241</v>
      </c>
      <c r="W3" s="41" t="s">
        <v>1</v>
      </c>
      <c r="X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"/>
      <c r="Z3"/>
      <c r="AA3"/>
    </row>
    <row r="4" spans="5:27" hidden="1">
      <c r="E4" t="s">
        <v>8566</v>
      </c>
      <c r="F4" s="51" t="s">
        <v>8893</v>
      </c>
      <c r="G4" t="s">
        <v>1</v>
      </c>
      <c r="H4" s="41" t="s">
        <v>8228</v>
      </c>
      <c r="I4" s="41" t="s">
        <v>8229</v>
      </c>
      <c r="J4" s="41" t="s">
        <v>8230</v>
      </c>
      <c r="K4" s="41">
        <v>355</v>
      </c>
      <c r="L4" s="48">
        <v>355</v>
      </c>
      <c r="M4" s="49" t="s">
        <v>383</v>
      </c>
      <c r="N4" s="49" t="s">
        <v>384</v>
      </c>
      <c r="O4" s="2">
        <v>0</v>
      </c>
      <c r="P4" s="2">
        <v>0</v>
      </c>
      <c r="Q4" s="39">
        <v>131.04</v>
      </c>
      <c r="R4" s="2">
        <v>17.0352</v>
      </c>
      <c r="S4" s="2">
        <v>0</v>
      </c>
      <c r="T4" s="2">
        <v>0</v>
      </c>
      <c r="U4" s="39">
        <v>148.0752</v>
      </c>
      <c r="W4" s="41" t="s">
        <v>1</v>
      </c>
      <c r="X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"/>
      <c r="Z4"/>
      <c r="AA4"/>
    </row>
    <row r="5" spans="5:27" hidden="1">
      <c r="E5" t="s">
        <v>8566</v>
      </c>
      <c r="F5" s="51" t="s">
        <v>8893</v>
      </c>
      <c r="G5" t="s">
        <v>1</v>
      </c>
      <c r="H5" s="41" t="s">
        <v>8228</v>
      </c>
      <c r="I5" s="41" t="s">
        <v>8229</v>
      </c>
      <c r="J5" s="41" t="s">
        <v>8230</v>
      </c>
      <c r="K5" s="41">
        <v>356</v>
      </c>
      <c r="L5" s="48">
        <v>356</v>
      </c>
      <c r="M5" s="49" t="s">
        <v>79</v>
      </c>
      <c r="N5" s="49" t="s">
        <v>80</v>
      </c>
      <c r="O5" s="2">
        <v>0</v>
      </c>
      <c r="P5" s="2">
        <v>0</v>
      </c>
      <c r="Q5" s="39">
        <v>103.94</v>
      </c>
      <c r="R5" s="2">
        <v>13.5122</v>
      </c>
      <c r="S5" s="2">
        <v>0</v>
      </c>
      <c r="T5" s="2">
        <v>0</v>
      </c>
      <c r="U5" s="39">
        <v>117.4522</v>
      </c>
      <c r="W5" s="41" t="s">
        <v>1</v>
      </c>
      <c r="X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"/>
      <c r="Z5"/>
      <c r="AA5"/>
    </row>
    <row r="6" spans="5:27" hidden="1">
      <c r="E6" t="s">
        <v>8566</v>
      </c>
      <c r="F6" s="51" t="s">
        <v>8893</v>
      </c>
      <c r="G6" t="s">
        <v>1</v>
      </c>
      <c r="H6" s="41" t="s">
        <v>8228</v>
      </c>
      <c r="I6" s="41" t="s">
        <v>8229</v>
      </c>
      <c r="J6" s="41" t="s">
        <v>8230</v>
      </c>
      <c r="K6" s="41">
        <v>357</v>
      </c>
      <c r="L6" s="48">
        <v>357</v>
      </c>
      <c r="M6" s="49" t="s">
        <v>79</v>
      </c>
      <c r="N6" s="49" t="s">
        <v>80</v>
      </c>
      <c r="O6" s="2">
        <v>0</v>
      </c>
      <c r="P6" s="2">
        <v>0</v>
      </c>
      <c r="Q6" s="39">
        <v>229.74</v>
      </c>
      <c r="R6" s="2">
        <v>29.866200000000003</v>
      </c>
      <c r="S6" s="2">
        <v>0</v>
      </c>
      <c r="T6" s="2">
        <v>0</v>
      </c>
      <c r="U6" s="39">
        <v>259.6062</v>
      </c>
      <c r="W6" s="41" t="s">
        <v>1</v>
      </c>
      <c r="X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"/>
      <c r="Z6"/>
      <c r="AA6"/>
    </row>
    <row r="7" spans="5:27" hidden="1">
      <c r="E7" t="s">
        <v>8566</v>
      </c>
      <c r="F7" s="51" t="s">
        <v>8893</v>
      </c>
      <c r="G7" t="s">
        <v>1</v>
      </c>
      <c r="H7" s="41" t="s">
        <v>8228</v>
      </c>
      <c r="I7" s="41" t="s">
        <v>8229</v>
      </c>
      <c r="J7" s="41" t="s">
        <v>8230</v>
      </c>
      <c r="K7" s="41">
        <v>358</v>
      </c>
      <c r="L7" s="48">
        <v>358</v>
      </c>
      <c r="M7" s="49" t="s">
        <v>79</v>
      </c>
      <c r="N7" s="49" t="s">
        <v>80</v>
      </c>
      <c r="O7" s="2">
        <v>0</v>
      </c>
      <c r="P7" s="2">
        <v>0</v>
      </c>
      <c r="Q7" s="39">
        <v>12.78</v>
      </c>
      <c r="R7" s="2">
        <v>1.6614</v>
      </c>
      <c r="S7" s="2">
        <v>0</v>
      </c>
      <c r="T7" s="2">
        <v>0</v>
      </c>
      <c r="U7" s="39">
        <v>14.4414</v>
      </c>
      <c r="W7" s="41" t="s">
        <v>1</v>
      </c>
      <c r="X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"/>
      <c r="Z7"/>
      <c r="AA7"/>
    </row>
    <row r="8" spans="5:27" hidden="1">
      <c r="E8" t="s">
        <v>8566</v>
      </c>
      <c r="F8" s="51" t="s">
        <v>8893</v>
      </c>
      <c r="G8" t="s">
        <v>1</v>
      </c>
      <c r="H8" s="41" t="s">
        <v>8228</v>
      </c>
      <c r="I8" s="41" t="s">
        <v>8229</v>
      </c>
      <c r="J8" s="41" t="s">
        <v>8230</v>
      </c>
      <c r="K8" s="41">
        <v>359</v>
      </c>
      <c r="L8" s="48">
        <v>359</v>
      </c>
      <c r="M8" s="49" t="s">
        <v>1119</v>
      </c>
      <c r="N8" s="49" t="s">
        <v>1120</v>
      </c>
      <c r="O8" s="2">
        <v>0</v>
      </c>
      <c r="P8" s="2">
        <v>0</v>
      </c>
      <c r="Q8" s="39">
        <v>97.02</v>
      </c>
      <c r="R8" s="2">
        <v>12.6126</v>
      </c>
      <c r="S8" s="2">
        <v>0</v>
      </c>
      <c r="T8" s="2">
        <v>0</v>
      </c>
      <c r="U8" s="39">
        <v>109.6326</v>
      </c>
      <c r="W8" s="41" t="s">
        <v>1</v>
      </c>
      <c r="X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"/>
      <c r="Z8"/>
      <c r="AA8"/>
    </row>
    <row r="9" spans="5:27" hidden="1">
      <c r="E9" t="s">
        <v>8566</v>
      </c>
      <c r="F9" s="51" t="s">
        <v>8893</v>
      </c>
      <c r="G9" t="s">
        <v>1</v>
      </c>
      <c r="H9" s="41" t="s">
        <v>8228</v>
      </c>
      <c r="I9" s="41" t="s">
        <v>8229</v>
      </c>
      <c r="J9" s="41" t="s">
        <v>8230</v>
      </c>
      <c r="K9" s="41">
        <v>360</v>
      </c>
      <c r="L9" s="48">
        <v>360</v>
      </c>
      <c r="M9" s="49" t="s">
        <v>582</v>
      </c>
      <c r="N9" s="49" t="s">
        <v>583</v>
      </c>
      <c r="O9" s="2">
        <v>0</v>
      </c>
      <c r="P9" s="2">
        <v>0</v>
      </c>
      <c r="Q9" s="39">
        <v>480.53</v>
      </c>
      <c r="R9" s="2">
        <v>62.468899999999998</v>
      </c>
      <c r="S9" s="2">
        <v>0</v>
      </c>
      <c r="T9" s="2">
        <v>0</v>
      </c>
      <c r="U9" s="39">
        <v>542.99889999999994</v>
      </c>
      <c r="W9" s="41" t="s">
        <v>1</v>
      </c>
      <c r="X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"/>
      <c r="Z9"/>
      <c r="AA9"/>
    </row>
    <row r="10" spans="5:27" hidden="1">
      <c r="E10" t="s">
        <v>8566</v>
      </c>
      <c r="F10" s="51" t="s">
        <v>8893</v>
      </c>
      <c r="G10" t="s">
        <v>1</v>
      </c>
      <c r="H10" s="41" t="s">
        <v>8228</v>
      </c>
      <c r="I10" s="41" t="s">
        <v>8229</v>
      </c>
      <c r="J10" s="41" t="s">
        <v>8230</v>
      </c>
      <c r="K10" s="41">
        <v>361</v>
      </c>
      <c r="L10" s="48">
        <v>361</v>
      </c>
      <c r="M10" s="49" t="s">
        <v>303</v>
      </c>
      <c r="N10" s="49" t="s">
        <v>304</v>
      </c>
      <c r="O10" s="2">
        <v>0</v>
      </c>
      <c r="P10" s="2">
        <v>0</v>
      </c>
      <c r="Q10" s="39">
        <v>3420.96</v>
      </c>
      <c r="R10" s="2">
        <v>444.72480000000002</v>
      </c>
      <c r="S10" s="2">
        <v>0</v>
      </c>
      <c r="T10" s="2">
        <v>0</v>
      </c>
      <c r="U10" s="39">
        <v>3865.6848</v>
      </c>
      <c r="W10" s="41" t="s">
        <v>1</v>
      </c>
      <c r="X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"/>
      <c r="Z10"/>
      <c r="AA10"/>
    </row>
    <row r="11" spans="5:27" hidden="1">
      <c r="E11" t="s">
        <v>8566</v>
      </c>
      <c r="F11" s="51" t="s">
        <v>8893</v>
      </c>
      <c r="G11" t="s">
        <v>1</v>
      </c>
      <c r="H11" s="41" t="s">
        <v>8228</v>
      </c>
      <c r="I11" s="41" t="s">
        <v>8229</v>
      </c>
      <c r="J11" s="41" t="s">
        <v>8230</v>
      </c>
      <c r="K11" s="41">
        <v>362</v>
      </c>
      <c r="L11" s="48">
        <v>362</v>
      </c>
      <c r="M11" s="49" t="s">
        <v>887</v>
      </c>
      <c r="N11" s="49" t="s">
        <v>888</v>
      </c>
      <c r="O11" s="2">
        <v>0</v>
      </c>
      <c r="P11" s="2">
        <v>0</v>
      </c>
      <c r="Q11" s="39">
        <v>3.5</v>
      </c>
      <c r="R11" s="2">
        <v>0.45500000000000002</v>
      </c>
      <c r="S11" s="2">
        <v>0</v>
      </c>
      <c r="T11" s="2">
        <v>0</v>
      </c>
      <c r="U11" s="39">
        <v>3.9550000000000001</v>
      </c>
      <c r="W11" s="41" t="s">
        <v>1</v>
      </c>
      <c r="X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"/>
      <c r="Z11"/>
      <c r="AA11"/>
    </row>
    <row r="12" spans="5:27" hidden="1">
      <c r="E12" t="s">
        <v>8566</v>
      </c>
      <c r="F12" s="51" t="s">
        <v>8893</v>
      </c>
      <c r="G12" t="s">
        <v>1</v>
      </c>
      <c r="H12" s="41" t="s">
        <v>8228</v>
      </c>
      <c r="I12" s="41" t="s">
        <v>8229</v>
      </c>
      <c r="J12" s="41" t="s">
        <v>8230</v>
      </c>
      <c r="K12" s="41">
        <v>363</v>
      </c>
      <c r="L12" s="48">
        <v>363</v>
      </c>
      <c r="M12" s="49" t="s">
        <v>233</v>
      </c>
      <c r="N12" s="49" t="s">
        <v>234</v>
      </c>
      <c r="O12" s="2">
        <v>0</v>
      </c>
      <c r="P12" s="2">
        <v>0</v>
      </c>
      <c r="Q12" s="39">
        <v>14.28</v>
      </c>
      <c r="R12" s="2">
        <v>1.8564000000000001</v>
      </c>
      <c r="S12" s="2">
        <v>0</v>
      </c>
      <c r="T12" s="2">
        <v>0</v>
      </c>
      <c r="U12" s="39">
        <v>16.136399999999998</v>
      </c>
      <c r="W12" s="41" t="s">
        <v>1</v>
      </c>
      <c r="X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2"/>
      <c r="Z12"/>
      <c r="AA12"/>
    </row>
    <row r="13" spans="5:27" hidden="1">
      <c r="E13" t="s">
        <v>8566</v>
      </c>
      <c r="F13" s="51" t="s">
        <v>8893</v>
      </c>
      <c r="G13" t="s">
        <v>1</v>
      </c>
      <c r="H13" s="41" t="s">
        <v>8228</v>
      </c>
      <c r="I13" s="41" t="s">
        <v>8229</v>
      </c>
      <c r="J13" s="41" t="s">
        <v>8230</v>
      </c>
      <c r="K13" s="41">
        <v>364</v>
      </c>
      <c r="L13" s="48">
        <v>364</v>
      </c>
      <c r="M13" s="49" t="s">
        <v>584</v>
      </c>
      <c r="N13" s="49" t="s">
        <v>585</v>
      </c>
      <c r="O13" s="2">
        <v>0</v>
      </c>
      <c r="P13" s="2">
        <v>0</v>
      </c>
      <c r="Q13" s="39">
        <v>166.03</v>
      </c>
      <c r="R13" s="2">
        <v>21.5839</v>
      </c>
      <c r="S13" s="2">
        <v>0</v>
      </c>
      <c r="T13" s="2">
        <v>0</v>
      </c>
      <c r="U13" s="39">
        <v>187.6139</v>
      </c>
      <c r="W13" s="41" t="s">
        <v>1</v>
      </c>
      <c r="X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3"/>
      <c r="Z13"/>
      <c r="AA13"/>
    </row>
    <row r="14" spans="5:27" hidden="1">
      <c r="E14" t="s">
        <v>8566</v>
      </c>
      <c r="F14" s="51" t="s">
        <v>8893</v>
      </c>
      <c r="G14" t="s">
        <v>1</v>
      </c>
      <c r="H14" s="41" t="s">
        <v>8228</v>
      </c>
      <c r="I14" s="41" t="s">
        <v>8229</v>
      </c>
      <c r="J14" s="41" t="s">
        <v>8230</v>
      </c>
      <c r="K14" s="41">
        <v>365</v>
      </c>
      <c r="L14" s="48">
        <v>365</v>
      </c>
      <c r="M14" s="49" t="s">
        <v>584</v>
      </c>
      <c r="N14" s="49" t="s">
        <v>585</v>
      </c>
      <c r="O14" s="2">
        <v>0</v>
      </c>
      <c r="P14" s="2">
        <v>0</v>
      </c>
      <c r="Q14" s="39">
        <v>166.03</v>
      </c>
      <c r="R14" s="2">
        <v>21.5839</v>
      </c>
      <c r="S14" s="2">
        <v>0</v>
      </c>
      <c r="T14" s="2">
        <v>0</v>
      </c>
      <c r="U14" s="39">
        <v>187.6139</v>
      </c>
      <c r="W14" s="41" t="s">
        <v>1</v>
      </c>
      <c r="X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4"/>
      <c r="Z14"/>
      <c r="AA14"/>
    </row>
    <row r="15" spans="5:27" hidden="1">
      <c r="E15" t="s">
        <v>8566</v>
      </c>
      <c r="F15" s="51" t="s">
        <v>8893</v>
      </c>
      <c r="G15" t="s">
        <v>1</v>
      </c>
      <c r="H15" s="41" t="s">
        <v>8228</v>
      </c>
      <c r="I15" s="41" t="s">
        <v>8229</v>
      </c>
      <c r="J15" s="41" t="s">
        <v>8230</v>
      </c>
      <c r="K15" s="41">
        <v>366</v>
      </c>
      <c r="L15" s="48">
        <v>366</v>
      </c>
      <c r="M15" s="49" t="s">
        <v>165</v>
      </c>
      <c r="N15" s="49" t="s">
        <v>166</v>
      </c>
      <c r="O15" s="2">
        <v>0</v>
      </c>
      <c r="P15" s="2">
        <v>0</v>
      </c>
      <c r="Q15" s="39">
        <v>23.87</v>
      </c>
      <c r="R15" s="2">
        <v>3.1031000000000004</v>
      </c>
      <c r="S15" s="2">
        <v>0</v>
      </c>
      <c r="T15" s="2">
        <v>0</v>
      </c>
      <c r="U15" s="39">
        <v>26.973100000000002</v>
      </c>
      <c r="W15" s="41" t="s">
        <v>1</v>
      </c>
      <c r="X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5"/>
      <c r="Z15"/>
      <c r="AA15"/>
    </row>
    <row r="16" spans="5:27" hidden="1">
      <c r="E16" t="s">
        <v>8566</v>
      </c>
      <c r="F16" s="51" t="s">
        <v>8893</v>
      </c>
      <c r="G16" t="s">
        <v>1</v>
      </c>
      <c r="H16" s="41" t="s">
        <v>8228</v>
      </c>
      <c r="I16" s="41" t="s">
        <v>8229</v>
      </c>
      <c r="J16" s="41" t="s">
        <v>8230</v>
      </c>
      <c r="K16" s="41">
        <v>367</v>
      </c>
      <c r="L16" s="48">
        <v>367</v>
      </c>
      <c r="M16" s="49" t="s">
        <v>584</v>
      </c>
      <c r="N16" s="49" t="s">
        <v>585</v>
      </c>
      <c r="O16" s="2">
        <v>0</v>
      </c>
      <c r="P16" s="2">
        <v>0</v>
      </c>
      <c r="Q16" s="39">
        <v>166.03</v>
      </c>
      <c r="R16" s="2">
        <v>21.5839</v>
      </c>
      <c r="S16" s="2">
        <v>0</v>
      </c>
      <c r="T16" s="2">
        <v>0</v>
      </c>
      <c r="U16" s="39">
        <v>187.6139</v>
      </c>
      <c r="W16" s="41" t="s">
        <v>1</v>
      </c>
      <c r="X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"/>
      <c r="Z16"/>
      <c r="AA16"/>
    </row>
    <row r="17" spans="5:27" hidden="1">
      <c r="E17" t="s">
        <v>8566</v>
      </c>
      <c r="F17" s="51" t="s">
        <v>8893</v>
      </c>
      <c r="G17" t="s">
        <v>1</v>
      </c>
      <c r="H17" s="41" t="s">
        <v>8228</v>
      </c>
      <c r="I17" s="41" t="s">
        <v>8229</v>
      </c>
      <c r="J17" s="41" t="s">
        <v>8230</v>
      </c>
      <c r="K17" s="41">
        <v>368</v>
      </c>
      <c r="L17" s="48">
        <v>368</v>
      </c>
      <c r="M17" s="49" t="s">
        <v>118</v>
      </c>
      <c r="N17" s="49" t="s">
        <v>119</v>
      </c>
      <c r="O17" s="2">
        <v>0</v>
      </c>
      <c r="P17" s="2">
        <v>0</v>
      </c>
      <c r="Q17" s="39">
        <v>2.9</v>
      </c>
      <c r="R17" s="2">
        <v>0.377</v>
      </c>
      <c r="S17" s="2">
        <v>0</v>
      </c>
      <c r="T17" s="2">
        <v>0</v>
      </c>
      <c r="U17" s="39">
        <v>3.2770000000000001</v>
      </c>
      <c r="W17" s="41" t="s">
        <v>1</v>
      </c>
      <c r="X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"/>
      <c r="Z17"/>
      <c r="AA17"/>
    </row>
    <row r="18" spans="5:27" hidden="1">
      <c r="E18" t="s">
        <v>8566</v>
      </c>
      <c r="F18" s="51" t="s">
        <v>8893</v>
      </c>
      <c r="G18" t="s">
        <v>1</v>
      </c>
      <c r="H18" s="41" t="s">
        <v>8228</v>
      </c>
      <c r="I18" s="41" t="s">
        <v>8229</v>
      </c>
      <c r="J18" s="41" t="s">
        <v>8230</v>
      </c>
      <c r="K18" s="41">
        <v>369</v>
      </c>
      <c r="L18" s="48">
        <v>369</v>
      </c>
      <c r="M18" s="49" t="s">
        <v>95</v>
      </c>
      <c r="N18" s="49" t="s">
        <v>96</v>
      </c>
      <c r="O18" s="2">
        <v>0</v>
      </c>
      <c r="P18" s="2">
        <v>0</v>
      </c>
      <c r="Q18" s="39">
        <v>5.98</v>
      </c>
      <c r="R18" s="2">
        <v>0.77740000000000009</v>
      </c>
      <c r="S18" s="2">
        <v>0</v>
      </c>
      <c r="T18" s="2">
        <v>0</v>
      </c>
      <c r="U18" s="39">
        <v>6.7574000000000005</v>
      </c>
      <c r="W18" s="41" t="s">
        <v>1</v>
      </c>
      <c r="X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8"/>
      <c r="Z18"/>
      <c r="AA18"/>
    </row>
    <row r="19" spans="5:27" hidden="1">
      <c r="E19" t="s">
        <v>8566</v>
      </c>
      <c r="F19" s="51" t="s">
        <v>8948</v>
      </c>
      <c r="G19" t="s">
        <v>1</v>
      </c>
      <c r="H19" s="41" t="s">
        <v>8228</v>
      </c>
      <c r="I19" s="41" t="s">
        <v>8229</v>
      </c>
      <c r="J19" s="41" t="s">
        <v>8230</v>
      </c>
      <c r="K19" s="41">
        <v>370</v>
      </c>
      <c r="L19" s="48">
        <v>370</v>
      </c>
      <c r="M19" s="49" t="s">
        <v>118</v>
      </c>
      <c r="N19" s="49" t="s">
        <v>119</v>
      </c>
      <c r="O19" s="2">
        <v>0</v>
      </c>
      <c r="P19" s="2">
        <v>0</v>
      </c>
      <c r="Q19" s="39">
        <v>72.14</v>
      </c>
      <c r="R19" s="2">
        <v>9.3781999999999996</v>
      </c>
      <c r="S19" s="2">
        <v>0</v>
      </c>
      <c r="T19" s="2">
        <v>0</v>
      </c>
      <c r="U19" s="39">
        <v>81.518200000000007</v>
      </c>
      <c r="W19" s="41" t="s">
        <v>1</v>
      </c>
      <c r="X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9"/>
      <c r="Z19"/>
      <c r="AA19"/>
    </row>
    <row r="20" spans="5:27">
      <c r="E20" t="s">
        <v>8566</v>
      </c>
      <c r="F20" s="51" t="s">
        <v>8948</v>
      </c>
      <c r="G20" t="s">
        <v>1</v>
      </c>
      <c r="H20" s="41" t="s">
        <v>0</v>
      </c>
      <c r="I20" s="41" t="s">
        <v>8880</v>
      </c>
      <c r="J20" s="41" t="s">
        <v>8339</v>
      </c>
      <c r="K20" s="41">
        <v>456</v>
      </c>
      <c r="L20" s="48">
        <v>456</v>
      </c>
      <c r="M20" s="49" t="s">
        <v>118</v>
      </c>
      <c r="N20" s="49" t="s">
        <v>119</v>
      </c>
      <c r="O20" s="2">
        <v>0</v>
      </c>
      <c r="P20" s="2">
        <v>0</v>
      </c>
      <c r="Q20" s="39">
        <v>1025.57</v>
      </c>
      <c r="R20" s="2">
        <v>133.32409999999999</v>
      </c>
      <c r="S20" s="2">
        <v>0</v>
      </c>
      <c r="T20" s="2">
        <v>0</v>
      </c>
      <c r="U20" s="39">
        <v>1158.8941</v>
      </c>
      <c r="W20" s="41" t="s">
        <v>1</v>
      </c>
      <c r="X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0"/>
      <c r="Z20"/>
      <c r="AA20"/>
    </row>
    <row r="21" spans="5:27">
      <c r="E21" t="s">
        <v>8566</v>
      </c>
      <c r="F21" s="51" t="s">
        <v>8948</v>
      </c>
      <c r="G21" t="s">
        <v>1</v>
      </c>
      <c r="H21" s="41" t="s">
        <v>0</v>
      </c>
      <c r="I21" s="41" t="s">
        <v>8880</v>
      </c>
      <c r="J21" s="41" t="s">
        <v>8339</v>
      </c>
      <c r="K21" s="41">
        <v>457</v>
      </c>
      <c r="L21" s="48">
        <v>457</v>
      </c>
      <c r="M21" s="49" t="s">
        <v>8690</v>
      </c>
      <c r="N21" s="49" t="s">
        <v>1202</v>
      </c>
      <c r="O21" s="2">
        <v>0</v>
      </c>
      <c r="P21" s="2">
        <v>0</v>
      </c>
      <c r="Q21" s="39">
        <v>110.62</v>
      </c>
      <c r="R21" s="2">
        <v>14.380600000000001</v>
      </c>
      <c r="S21" s="2">
        <v>0</v>
      </c>
      <c r="T21" s="2">
        <v>0</v>
      </c>
      <c r="U21" s="39">
        <v>125.00060000000001</v>
      </c>
      <c r="W21" s="41" t="s">
        <v>1</v>
      </c>
      <c r="X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1"/>
      <c r="Z21"/>
      <c r="AA21"/>
    </row>
    <row r="22" spans="5:27">
      <c r="E22" t="s">
        <v>8566</v>
      </c>
      <c r="F22" s="51" t="s">
        <v>8948</v>
      </c>
      <c r="G22" t="s">
        <v>1</v>
      </c>
      <c r="H22" s="41" t="s">
        <v>0</v>
      </c>
      <c r="I22" s="41" t="s">
        <v>8880</v>
      </c>
      <c r="J22" s="41" t="s">
        <v>8339</v>
      </c>
      <c r="K22" s="41">
        <v>458</v>
      </c>
      <c r="L22" s="48">
        <v>458</v>
      </c>
      <c r="M22" s="49" t="s">
        <v>1476</v>
      </c>
      <c r="N22" s="49" t="s">
        <v>1477</v>
      </c>
      <c r="O22" s="2">
        <v>0</v>
      </c>
      <c r="P22" s="2">
        <v>0</v>
      </c>
      <c r="Q22" s="39">
        <v>68.14</v>
      </c>
      <c r="R22" s="2">
        <v>8.8582000000000001</v>
      </c>
      <c r="S22" s="2">
        <v>0</v>
      </c>
      <c r="T22" s="2">
        <v>0</v>
      </c>
      <c r="U22" s="39">
        <v>76.998199999999997</v>
      </c>
      <c r="W22" s="41" t="s">
        <v>1</v>
      </c>
      <c r="X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2"/>
      <c r="Z22"/>
      <c r="AA22"/>
    </row>
    <row r="23" spans="5:27">
      <c r="E23" t="s">
        <v>8566</v>
      </c>
      <c r="F23" s="51" t="s">
        <v>8948</v>
      </c>
      <c r="G23" t="s">
        <v>1</v>
      </c>
      <c r="H23" s="41" t="s">
        <v>0</v>
      </c>
      <c r="I23" s="41" t="s">
        <v>8880</v>
      </c>
      <c r="J23" s="41" t="s">
        <v>8339</v>
      </c>
      <c r="K23" s="41">
        <v>459</v>
      </c>
      <c r="L23" s="48">
        <v>459</v>
      </c>
      <c r="M23" s="49" t="s">
        <v>205</v>
      </c>
      <c r="N23" s="49" t="s">
        <v>206</v>
      </c>
      <c r="O23" s="2">
        <v>0</v>
      </c>
      <c r="P23" s="2">
        <v>0</v>
      </c>
      <c r="Q23" s="39">
        <v>341.86</v>
      </c>
      <c r="R23" s="2">
        <v>44.441800000000001</v>
      </c>
      <c r="S23" s="2">
        <v>0</v>
      </c>
      <c r="T23" s="2">
        <v>0</v>
      </c>
      <c r="U23" s="39">
        <v>386.30180000000001</v>
      </c>
      <c r="W23" s="41" t="s">
        <v>1</v>
      </c>
      <c r="X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3"/>
      <c r="Z23"/>
      <c r="AA23"/>
    </row>
    <row r="24" spans="5:27">
      <c r="E24" t="s">
        <v>8566</v>
      </c>
      <c r="F24" s="51" t="s">
        <v>8948</v>
      </c>
      <c r="G24" t="s">
        <v>1</v>
      </c>
      <c r="H24" s="41" t="s">
        <v>0</v>
      </c>
      <c r="I24" s="41" t="s">
        <v>8880</v>
      </c>
      <c r="J24" s="41" t="s">
        <v>8339</v>
      </c>
      <c r="K24" s="41">
        <v>460</v>
      </c>
      <c r="L24" s="48">
        <v>460</v>
      </c>
      <c r="M24" s="49" t="s">
        <v>8344</v>
      </c>
      <c r="N24" s="49" t="s">
        <v>8345</v>
      </c>
      <c r="O24" s="2">
        <v>0</v>
      </c>
      <c r="P24" s="2">
        <v>0</v>
      </c>
      <c r="Q24" s="39">
        <v>288.75</v>
      </c>
      <c r="R24" s="2">
        <v>37.537500000000001</v>
      </c>
      <c r="S24" s="2">
        <v>0</v>
      </c>
      <c r="T24" s="2">
        <v>0</v>
      </c>
      <c r="U24" s="39">
        <v>326.28750000000002</v>
      </c>
      <c r="W24" s="41" t="s">
        <v>1</v>
      </c>
      <c r="X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4"/>
      <c r="Z24"/>
      <c r="AA24"/>
    </row>
    <row r="25" spans="5:27">
      <c r="E25" t="s">
        <v>8566</v>
      </c>
      <c r="F25" s="51" t="s">
        <v>8948</v>
      </c>
      <c r="G25" t="s">
        <v>1</v>
      </c>
      <c r="H25" s="41" t="s">
        <v>0</v>
      </c>
      <c r="I25" s="41" t="s">
        <v>8880</v>
      </c>
      <c r="J25" s="41" t="s">
        <v>8339</v>
      </c>
      <c r="K25" s="41">
        <v>461</v>
      </c>
      <c r="L25" s="48">
        <v>461</v>
      </c>
      <c r="M25" s="49" t="s">
        <v>550</v>
      </c>
      <c r="N25" s="49" t="s">
        <v>551</v>
      </c>
      <c r="O25" s="2">
        <v>0</v>
      </c>
      <c r="P25" s="2">
        <v>0</v>
      </c>
      <c r="Q25" s="39">
        <v>7.9</v>
      </c>
      <c r="R25" s="2">
        <v>1.0270000000000001</v>
      </c>
      <c r="S25" s="2">
        <v>0</v>
      </c>
      <c r="T25" s="2">
        <v>0</v>
      </c>
      <c r="U25" s="39">
        <v>8.9269999999999996</v>
      </c>
      <c r="W25" s="41" t="s">
        <v>1</v>
      </c>
      <c r="X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"/>
      <c r="Z25"/>
      <c r="AA25"/>
    </row>
    <row r="26" spans="5:27">
      <c r="E26" t="s">
        <v>8566</v>
      </c>
      <c r="F26" s="51" t="s">
        <v>8948</v>
      </c>
      <c r="G26" t="s">
        <v>1</v>
      </c>
      <c r="H26" s="41" t="s">
        <v>0</v>
      </c>
      <c r="I26" s="41" t="s">
        <v>8880</v>
      </c>
      <c r="J26" s="41" t="s">
        <v>8339</v>
      </c>
      <c r="K26" s="41">
        <v>462</v>
      </c>
      <c r="L26" s="48">
        <v>462</v>
      </c>
      <c r="M26" s="49" t="s">
        <v>118</v>
      </c>
      <c r="N26" s="49" t="s">
        <v>119</v>
      </c>
      <c r="O26" s="2">
        <v>0</v>
      </c>
      <c r="P26" s="2">
        <v>0</v>
      </c>
      <c r="Q26" s="39">
        <v>490.04</v>
      </c>
      <c r="R26" s="2">
        <v>63.705200000000005</v>
      </c>
      <c r="S26" s="2">
        <v>0</v>
      </c>
      <c r="T26" s="2">
        <v>0</v>
      </c>
      <c r="U26" s="39">
        <v>553.74520000000007</v>
      </c>
      <c r="W26" s="41" t="s">
        <v>1</v>
      </c>
      <c r="X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"/>
      <c r="Z26"/>
      <c r="AA26"/>
    </row>
    <row r="27" spans="5:27">
      <c r="E27" t="s">
        <v>8566</v>
      </c>
      <c r="F27" s="51" t="s">
        <v>8948</v>
      </c>
      <c r="G27" t="s">
        <v>1</v>
      </c>
      <c r="H27" s="41" t="s">
        <v>0</v>
      </c>
      <c r="I27" s="41" t="s">
        <v>8880</v>
      </c>
      <c r="J27" s="41" t="s">
        <v>8339</v>
      </c>
      <c r="K27" s="41">
        <v>463</v>
      </c>
      <c r="L27" s="48">
        <v>463</v>
      </c>
      <c r="M27" s="49" t="s">
        <v>7956</v>
      </c>
      <c r="N27" s="49" t="s">
        <v>1171</v>
      </c>
      <c r="O27" s="2">
        <v>0</v>
      </c>
      <c r="P27" s="2">
        <v>0</v>
      </c>
      <c r="Q27" s="39">
        <v>68.14</v>
      </c>
      <c r="R27" s="2">
        <v>8.8582000000000001</v>
      </c>
      <c r="S27" s="2">
        <v>0</v>
      </c>
      <c r="T27" s="2">
        <v>0</v>
      </c>
      <c r="U27" s="39">
        <v>76.998199999999997</v>
      </c>
      <c r="W27" s="41" t="s">
        <v>1</v>
      </c>
      <c r="X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7"/>
      <c r="Z27"/>
      <c r="AA27"/>
    </row>
    <row r="28" spans="5:27">
      <c r="E28" t="s">
        <v>8566</v>
      </c>
      <c r="F28" s="51" t="s">
        <v>8948</v>
      </c>
      <c r="G28" t="s">
        <v>1</v>
      </c>
      <c r="H28" s="41" t="s">
        <v>0</v>
      </c>
      <c r="I28" s="41" t="s">
        <v>8880</v>
      </c>
      <c r="J28" s="41" t="s">
        <v>8339</v>
      </c>
      <c r="K28" s="41">
        <v>464</v>
      </c>
      <c r="L28" s="48">
        <v>464</v>
      </c>
      <c r="M28" s="49" t="s">
        <v>8224</v>
      </c>
      <c r="N28" s="49" t="s">
        <v>8225</v>
      </c>
      <c r="O28" s="2">
        <v>0</v>
      </c>
      <c r="P28" s="2">
        <v>0</v>
      </c>
      <c r="Q28" s="39">
        <v>20.92</v>
      </c>
      <c r="R28" s="2">
        <v>2.7196000000000002</v>
      </c>
      <c r="S28" s="2">
        <v>0</v>
      </c>
      <c r="T28" s="2">
        <v>0</v>
      </c>
      <c r="U28" s="39">
        <v>23.639600000000002</v>
      </c>
      <c r="W28" s="41" t="s">
        <v>1</v>
      </c>
      <c r="X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8"/>
      <c r="Z28"/>
      <c r="AA28"/>
    </row>
    <row r="29" spans="5:27">
      <c r="E29" t="s">
        <v>8566</v>
      </c>
      <c r="F29" s="51" t="s">
        <v>8948</v>
      </c>
      <c r="G29" t="s">
        <v>1</v>
      </c>
      <c r="H29" s="41" t="s">
        <v>0</v>
      </c>
      <c r="I29" s="41" t="s">
        <v>8880</v>
      </c>
      <c r="J29" s="41" t="s">
        <v>8339</v>
      </c>
      <c r="K29" s="41">
        <v>465</v>
      </c>
      <c r="L29" s="48">
        <v>465</v>
      </c>
      <c r="M29" s="49" t="s">
        <v>130</v>
      </c>
      <c r="N29" s="49" t="s">
        <v>131</v>
      </c>
      <c r="O29" s="2">
        <v>0</v>
      </c>
      <c r="P29" s="2">
        <v>0</v>
      </c>
      <c r="Q29" s="39">
        <v>436.8</v>
      </c>
      <c r="R29" s="2">
        <v>56.784000000000006</v>
      </c>
      <c r="S29" s="2">
        <v>0</v>
      </c>
      <c r="T29" s="2">
        <v>0</v>
      </c>
      <c r="U29" s="39">
        <v>493.584</v>
      </c>
      <c r="W29" s="41" t="s">
        <v>1</v>
      </c>
      <c r="X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9"/>
      <c r="Z29"/>
      <c r="AA29"/>
    </row>
    <row r="30" spans="5:27">
      <c r="E30" t="s">
        <v>8566</v>
      </c>
      <c r="F30" s="51" t="s">
        <v>8948</v>
      </c>
      <c r="G30" t="s">
        <v>1</v>
      </c>
      <c r="H30" s="41" t="s">
        <v>0</v>
      </c>
      <c r="I30" s="41" t="s">
        <v>8880</v>
      </c>
      <c r="J30" s="41" t="s">
        <v>8339</v>
      </c>
      <c r="K30" s="41">
        <v>466</v>
      </c>
      <c r="L30" s="48">
        <v>466</v>
      </c>
      <c r="M30" s="49" t="s">
        <v>1261</v>
      </c>
      <c r="N30" s="49" t="s">
        <v>1262</v>
      </c>
      <c r="O30" s="2">
        <v>0</v>
      </c>
      <c r="P30" s="2">
        <v>0</v>
      </c>
      <c r="Q30" s="39">
        <v>32.479999999999997</v>
      </c>
      <c r="R30" s="2">
        <v>4.2223999999999995</v>
      </c>
      <c r="S30" s="2">
        <v>0</v>
      </c>
      <c r="T30" s="2">
        <v>0</v>
      </c>
      <c r="U30" s="39">
        <v>36.702399999999997</v>
      </c>
      <c r="W30" s="41" t="s">
        <v>1</v>
      </c>
      <c r="X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0"/>
      <c r="Z30"/>
      <c r="AA30"/>
    </row>
    <row r="31" spans="5:27">
      <c r="E31" t="s">
        <v>8566</v>
      </c>
      <c r="F31" s="51" t="s">
        <v>8948</v>
      </c>
      <c r="G31" t="s">
        <v>1</v>
      </c>
      <c r="H31" s="41" t="s">
        <v>0</v>
      </c>
      <c r="I31" s="41" t="s">
        <v>8880</v>
      </c>
      <c r="J31" s="41" t="s">
        <v>8339</v>
      </c>
      <c r="K31" s="41">
        <v>467</v>
      </c>
      <c r="L31" s="48">
        <v>467</v>
      </c>
      <c r="M31" s="49" t="s">
        <v>165</v>
      </c>
      <c r="N31" s="49" t="s">
        <v>166</v>
      </c>
      <c r="O31" s="2">
        <v>0</v>
      </c>
      <c r="P31" s="2">
        <v>0</v>
      </c>
      <c r="Q31" s="39">
        <v>66.02</v>
      </c>
      <c r="R31" s="2">
        <v>8.5825999999999993</v>
      </c>
      <c r="S31" s="2">
        <v>0</v>
      </c>
      <c r="T31" s="2">
        <v>0</v>
      </c>
      <c r="U31" s="39">
        <v>74.602599999999995</v>
      </c>
      <c r="W31" s="41" t="s">
        <v>1</v>
      </c>
      <c r="X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1"/>
      <c r="Z31"/>
      <c r="AA31"/>
    </row>
    <row r="32" spans="5:27">
      <c r="E32" t="s">
        <v>8566</v>
      </c>
      <c r="F32" s="51" t="s">
        <v>8948</v>
      </c>
      <c r="G32" t="s">
        <v>1</v>
      </c>
      <c r="H32" s="41" t="s">
        <v>0</v>
      </c>
      <c r="I32" s="41" t="s">
        <v>8880</v>
      </c>
      <c r="J32" s="41" t="s">
        <v>8339</v>
      </c>
      <c r="K32" s="41">
        <v>468</v>
      </c>
      <c r="L32" s="48">
        <v>468</v>
      </c>
      <c r="M32" s="49"/>
      <c r="N32" s="49" t="s">
        <v>8493</v>
      </c>
      <c r="O32" s="2">
        <v>0</v>
      </c>
      <c r="P32" s="2">
        <v>0</v>
      </c>
      <c r="Q32" s="39">
        <v>74.489999999999995</v>
      </c>
      <c r="R32" s="2">
        <v>9.6837</v>
      </c>
      <c r="S32" s="2">
        <v>0</v>
      </c>
      <c r="T32" s="2">
        <v>0</v>
      </c>
      <c r="U32" s="39">
        <v>84.173699999999997</v>
      </c>
      <c r="V32" s="2" t="s">
        <v>8492</v>
      </c>
      <c r="W32" s="41" t="s">
        <v>1</v>
      </c>
      <c r="X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2"/>
      <c r="Z32"/>
      <c r="AA32"/>
    </row>
    <row r="33" spans="5:27">
      <c r="E33" t="s">
        <v>8566</v>
      </c>
      <c r="F33" s="51" t="s">
        <v>8948</v>
      </c>
      <c r="G33" t="s">
        <v>1</v>
      </c>
      <c r="H33" s="41" t="s">
        <v>0</v>
      </c>
      <c r="I33" s="41" t="s">
        <v>8880</v>
      </c>
      <c r="J33" s="41" t="s">
        <v>8339</v>
      </c>
      <c r="K33" s="41">
        <v>469</v>
      </c>
      <c r="L33" s="48">
        <v>469</v>
      </c>
      <c r="M33" s="49" t="s">
        <v>77</v>
      </c>
      <c r="N33" s="49" t="s">
        <v>78</v>
      </c>
      <c r="O33" s="2">
        <v>0</v>
      </c>
      <c r="P33" s="2">
        <v>0</v>
      </c>
      <c r="Q33" s="39">
        <v>220.44</v>
      </c>
      <c r="R33" s="2">
        <v>28.6572</v>
      </c>
      <c r="S33" s="2">
        <v>0</v>
      </c>
      <c r="T33" s="2">
        <v>0</v>
      </c>
      <c r="U33" s="39">
        <v>249.09719999999999</v>
      </c>
      <c r="W33" s="41" t="s">
        <v>1</v>
      </c>
      <c r="X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3"/>
      <c r="Z33"/>
      <c r="AA33"/>
    </row>
    <row r="34" spans="5:27" hidden="1">
      <c r="E34" t="s">
        <v>8566</v>
      </c>
      <c r="F34" s="51" t="s">
        <v>8948</v>
      </c>
      <c r="G34" t="s">
        <v>1</v>
      </c>
      <c r="H34" s="41" t="s">
        <v>0</v>
      </c>
      <c r="I34" s="41" t="s">
        <v>8880</v>
      </c>
      <c r="J34" s="41" t="s">
        <v>8339</v>
      </c>
      <c r="K34" s="41">
        <v>470</v>
      </c>
      <c r="L34" s="48">
        <v>470</v>
      </c>
      <c r="M34" s="49" t="s">
        <v>7848</v>
      </c>
      <c r="N34" s="49" t="s">
        <v>7847</v>
      </c>
      <c r="O34" s="2">
        <v>0</v>
      </c>
      <c r="P34" s="2">
        <v>0</v>
      </c>
      <c r="Q34" s="39">
        <v>0</v>
      </c>
      <c r="R34" s="2">
        <v>0</v>
      </c>
      <c r="S34" s="2">
        <v>0</v>
      </c>
      <c r="T34" s="2">
        <v>0</v>
      </c>
      <c r="U34" s="39">
        <v>0</v>
      </c>
      <c r="V34" s="2">
        <v>0</v>
      </c>
      <c r="W34" s="41" t="s">
        <v>1</v>
      </c>
      <c r="X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"/>
      <c r="Z34"/>
      <c r="AA34"/>
    </row>
    <row r="35" spans="5:27">
      <c r="E35" t="s">
        <v>8566</v>
      </c>
      <c r="F35" s="51" t="s">
        <v>8948</v>
      </c>
      <c r="G35" t="s">
        <v>1</v>
      </c>
      <c r="H35" s="41" t="s">
        <v>0</v>
      </c>
      <c r="I35" s="41" t="s">
        <v>8880</v>
      </c>
      <c r="J35" s="41" t="s">
        <v>8339</v>
      </c>
      <c r="K35" s="41">
        <v>471</v>
      </c>
      <c r="L35" s="48">
        <v>471</v>
      </c>
      <c r="M35" s="49" t="s">
        <v>501</v>
      </c>
      <c r="N35" s="49" t="s">
        <v>502</v>
      </c>
      <c r="O35" s="2">
        <v>0</v>
      </c>
      <c r="P35" s="2">
        <v>0</v>
      </c>
      <c r="Q35" s="39">
        <v>30</v>
      </c>
      <c r="R35" s="2">
        <v>3.9000000000000004</v>
      </c>
      <c r="S35" s="2">
        <v>0</v>
      </c>
      <c r="T35" s="2">
        <v>0</v>
      </c>
      <c r="U35" s="39">
        <v>33.9</v>
      </c>
      <c r="W35" s="41" t="s">
        <v>1</v>
      </c>
      <c r="X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"/>
      <c r="Z35"/>
      <c r="AA35"/>
    </row>
    <row r="36" spans="5:27">
      <c r="E36" t="s">
        <v>8566</v>
      </c>
      <c r="F36" s="51" t="s">
        <v>8948</v>
      </c>
      <c r="G36" t="s">
        <v>1</v>
      </c>
      <c r="H36" s="41" t="s">
        <v>0</v>
      </c>
      <c r="I36" s="41" t="s">
        <v>8880</v>
      </c>
      <c r="J36" s="41" t="s">
        <v>8339</v>
      </c>
      <c r="K36" s="41">
        <v>472</v>
      </c>
      <c r="L36" s="48">
        <v>472</v>
      </c>
      <c r="M36" s="49" t="s">
        <v>130</v>
      </c>
      <c r="N36" s="49" t="s">
        <v>131</v>
      </c>
      <c r="O36" s="2">
        <v>0</v>
      </c>
      <c r="P36" s="2">
        <v>0</v>
      </c>
      <c r="Q36" s="39">
        <v>26.1</v>
      </c>
      <c r="R36" s="2">
        <v>3.3930000000000002</v>
      </c>
      <c r="S36" s="2">
        <v>0</v>
      </c>
      <c r="T36" s="2">
        <v>0</v>
      </c>
      <c r="U36" s="39">
        <v>29.493000000000002</v>
      </c>
      <c r="W36" s="41" t="s">
        <v>1</v>
      </c>
      <c r="X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6"/>
      <c r="Z36"/>
      <c r="AA36"/>
    </row>
    <row r="37" spans="5:27">
      <c r="E37" t="s">
        <v>8566</v>
      </c>
      <c r="F37" s="51" t="s">
        <v>8948</v>
      </c>
      <c r="G37" t="s">
        <v>1</v>
      </c>
      <c r="H37" s="41" t="s">
        <v>0</v>
      </c>
      <c r="I37" s="41" t="s">
        <v>8880</v>
      </c>
      <c r="J37" s="41" t="s">
        <v>8339</v>
      </c>
      <c r="K37" s="41">
        <v>473</v>
      </c>
      <c r="L37" s="48">
        <v>473</v>
      </c>
      <c r="M37" s="49" t="s">
        <v>118</v>
      </c>
      <c r="N37" s="49" t="s">
        <v>119</v>
      </c>
      <c r="O37" s="2">
        <v>0</v>
      </c>
      <c r="P37" s="2">
        <v>0</v>
      </c>
      <c r="Q37" s="39">
        <v>422.7</v>
      </c>
      <c r="R37" s="2">
        <v>54.951000000000001</v>
      </c>
      <c r="S37" s="2">
        <v>0</v>
      </c>
      <c r="T37" s="2">
        <v>0</v>
      </c>
      <c r="U37" s="39">
        <v>477.65100000000001</v>
      </c>
      <c r="W37" s="41" t="s">
        <v>1</v>
      </c>
      <c r="X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7"/>
      <c r="Z37"/>
      <c r="AA37"/>
    </row>
    <row r="38" spans="5:27">
      <c r="E38" t="s">
        <v>8566</v>
      </c>
      <c r="F38" s="51" t="s">
        <v>8948</v>
      </c>
      <c r="G38" t="s">
        <v>1</v>
      </c>
      <c r="H38" s="41" t="s">
        <v>0</v>
      </c>
      <c r="I38" s="41" t="s">
        <v>8880</v>
      </c>
      <c r="J38" s="41" t="s">
        <v>8339</v>
      </c>
      <c r="K38" s="41">
        <v>474</v>
      </c>
      <c r="L38" s="48">
        <v>474</v>
      </c>
      <c r="M38" s="49" t="s">
        <v>1066</v>
      </c>
      <c r="N38" s="49" t="s">
        <v>1067</v>
      </c>
      <c r="O38" s="2">
        <v>0</v>
      </c>
      <c r="P38" s="2">
        <v>0</v>
      </c>
      <c r="Q38" s="39">
        <v>128.91999999999999</v>
      </c>
      <c r="R38" s="2">
        <v>16.759599999999999</v>
      </c>
      <c r="S38" s="2">
        <v>0</v>
      </c>
      <c r="T38" s="2">
        <v>0</v>
      </c>
      <c r="U38" s="39">
        <v>145.67959999999999</v>
      </c>
      <c r="W38" s="41" t="s">
        <v>1</v>
      </c>
      <c r="X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8"/>
      <c r="Z38"/>
      <c r="AA38"/>
    </row>
    <row r="39" spans="5:27">
      <c r="E39" t="s">
        <v>8566</v>
      </c>
      <c r="F39" s="51" t="s">
        <v>8948</v>
      </c>
      <c r="G39" t="s">
        <v>1</v>
      </c>
      <c r="H39" s="41" t="s">
        <v>0</v>
      </c>
      <c r="I39" s="41" t="s">
        <v>8880</v>
      </c>
      <c r="J39" s="41" t="s">
        <v>8339</v>
      </c>
      <c r="K39" s="41">
        <v>475</v>
      </c>
      <c r="L39" s="48">
        <v>475</v>
      </c>
      <c r="M39" s="49" t="s">
        <v>95</v>
      </c>
      <c r="N39" s="49" t="s">
        <v>96</v>
      </c>
      <c r="O39" s="2">
        <v>0</v>
      </c>
      <c r="P39" s="2">
        <v>0</v>
      </c>
      <c r="Q39" s="39">
        <v>70.77</v>
      </c>
      <c r="R39" s="2">
        <v>9.2000999999999991</v>
      </c>
      <c r="S39" s="2">
        <v>0</v>
      </c>
      <c r="T39" s="2">
        <v>0</v>
      </c>
      <c r="U39" s="39">
        <v>79.970100000000002</v>
      </c>
      <c r="W39" s="41" t="s">
        <v>1</v>
      </c>
      <c r="X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9"/>
      <c r="Z39"/>
      <c r="AA39"/>
    </row>
    <row r="40" spans="5:27">
      <c r="E40" t="s">
        <v>8566</v>
      </c>
      <c r="F40" s="51" t="s">
        <v>8948</v>
      </c>
      <c r="G40" t="s">
        <v>1</v>
      </c>
      <c r="H40" s="41" t="s">
        <v>0</v>
      </c>
      <c r="I40" s="41" t="s">
        <v>8880</v>
      </c>
      <c r="J40" s="41" t="s">
        <v>8339</v>
      </c>
      <c r="K40" s="41">
        <v>476</v>
      </c>
      <c r="L40" s="48">
        <v>476</v>
      </c>
      <c r="M40" s="49" t="s">
        <v>501</v>
      </c>
      <c r="N40" s="49" t="s">
        <v>502</v>
      </c>
      <c r="O40" s="2">
        <v>0</v>
      </c>
      <c r="P40" s="2">
        <v>0</v>
      </c>
      <c r="Q40" s="39">
        <v>19.920000000000002</v>
      </c>
      <c r="R40" s="2">
        <v>2.5896000000000003</v>
      </c>
      <c r="S40" s="2">
        <v>0</v>
      </c>
      <c r="T40" s="2">
        <v>0</v>
      </c>
      <c r="U40" s="39">
        <v>22.509600000000002</v>
      </c>
      <c r="W40" s="41" t="s">
        <v>1</v>
      </c>
      <c r="X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0"/>
      <c r="Z40"/>
      <c r="AA40"/>
    </row>
    <row r="41" spans="5:27" hidden="1">
      <c r="E41" t="s">
        <v>8566</v>
      </c>
      <c r="F41" s="51" t="s">
        <v>8948</v>
      </c>
      <c r="G41" t="s">
        <v>1</v>
      </c>
      <c r="H41" s="41" t="s">
        <v>0</v>
      </c>
      <c r="I41" s="41" t="s">
        <v>8880</v>
      </c>
      <c r="J41" s="41" t="s">
        <v>8339</v>
      </c>
      <c r="K41" s="41">
        <v>477</v>
      </c>
      <c r="L41" s="48">
        <v>477</v>
      </c>
      <c r="M41" s="49" t="s">
        <v>7848</v>
      </c>
      <c r="N41" s="49" t="s">
        <v>7847</v>
      </c>
      <c r="O41" s="2">
        <v>0</v>
      </c>
      <c r="P41" s="2">
        <v>0</v>
      </c>
      <c r="Q41" s="39">
        <v>0</v>
      </c>
      <c r="R41" s="2">
        <v>0</v>
      </c>
      <c r="S41" s="2">
        <v>0</v>
      </c>
      <c r="T41" s="2">
        <v>0</v>
      </c>
      <c r="U41" s="39">
        <v>0</v>
      </c>
      <c r="V41" s="2">
        <v>0</v>
      </c>
      <c r="W41" s="41" t="s">
        <v>1</v>
      </c>
      <c r="X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"/>
      <c r="Z41"/>
      <c r="AA41"/>
    </row>
    <row r="42" spans="5:27">
      <c r="E42" t="s">
        <v>8566</v>
      </c>
      <c r="F42" s="20" t="s">
        <v>8935</v>
      </c>
      <c r="G42" t="s">
        <v>1</v>
      </c>
      <c r="H42" t="s">
        <v>0</v>
      </c>
      <c r="I42" t="s">
        <v>8232</v>
      </c>
      <c r="J42" t="s">
        <v>8233</v>
      </c>
      <c r="K42">
        <v>478</v>
      </c>
      <c r="L42">
        <v>478</v>
      </c>
      <c r="M42" s="1" t="s">
        <v>114</v>
      </c>
      <c r="N42" t="s">
        <v>115</v>
      </c>
      <c r="O42" s="2">
        <v>0</v>
      </c>
      <c r="P42" s="2">
        <v>0</v>
      </c>
      <c r="Q42" s="2">
        <v>40.270000000000003</v>
      </c>
      <c r="R42" s="2">
        <v>5.235100000000001</v>
      </c>
      <c r="S42" s="2">
        <v>0</v>
      </c>
      <c r="T42" s="2">
        <v>0</v>
      </c>
      <c r="U42" s="2">
        <v>45.505100000000006</v>
      </c>
      <c r="W42" t="s">
        <v>1</v>
      </c>
      <c r="X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2"/>
      <c r="Z42"/>
      <c r="AA42"/>
    </row>
    <row r="43" spans="5:27">
      <c r="E43" t="s">
        <v>8566</v>
      </c>
      <c r="F43" s="51" t="s">
        <v>8948</v>
      </c>
      <c r="G43" t="s">
        <v>1</v>
      </c>
      <c r="H43" s="41" t="s">
        <v>0</v>
      </c>
      <c r="I43" s="41" t="s">
        <v>8880</v>
      </c>
      <c r="J43" s="41" t="s">
        <v>8339</v>
      </c>
      <c r="K43" s="41">
        <v>478</v>
      </c>
      <c r="L43" s="48">
        <v>478</v>
      </c>
      <c r="M43" s="49" t="s">
        <v>1182</v>
      </c>
      <c r="N43" s="49" t="s">
        <v>1183</v>
      </c>
      <c r="O43" s="2">
        <v>0</v>
      </c>
      <c r="P43" s="2">
        <v>0</v>
      </c>
      <c r="Q43" s="39">
        <v>173.23</v>
      </c>
      <c r="R43" s="2">
        <v>22.5199</v>
      </c>
      <c r="S43" s="2">
        <v>0</v>
      </c>
      <c r="T43" s="2">
        <v>0</v>
      </c>
      <c r="U43" s="39">
        <v>195.7499</v>
      </c>
      <c r="W43" s="41" t="s">
        <v>1</v>
      </c>
      <c r="X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3"/>
      <c r="Z43"/>
      <c r="AA43"/>
    </row>
    <row r="44" spans="5:27">
      <c r="E44" t="s">
        <v>8566</v>
      </c>
      <c r="F44" s="20" t="s">
        <v>8935</v>
      </c>
      <c r="G44" t="s">
        <v>1</v>
      </c>
      <c r="H44" t="s">
        <v>0</v>
      </c>
      <c r="I44" t="s">
        <v>8232</v>
      </c>
      <c r="J44" t="s">
        <v>8233</v>
      </c>
      <c r="K44">
        <v>479</v>
      </c>
      <c r="L44">
        <v>479</v>
      </c>
      <c r="M44" s="1" t="s">
        <v>114</v>
      </c>
      <c r="N44" t="s">
        <v>115</v>
      </c>
      <c r="O44" s="2">
        <v>0</v>
      </c>
      <c r="P44" s="2">
        <v>0</v>
      </c>
      <c r="Q44" s="2">
        <v>26.55</v>
      </c>
      <c r="R44" s="2">
        <v>3.4515000000000002</v>
      </c>
      <c r="S44" s="2">
        <v>0</v>
      </c>
      <c r="T44" s="2">
        <v>0</v>
      </c>
      <c r="U44" s="2">
        <v>30.0015</v>
      </c>
      <c r="W44" t="s">
        <v>1</v>
      </c>
      <c r="X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4"/>
      <c r="Z44"/>
      <c r="AA44"/>
    </row>
    <row r="45" spans="5:27">
      <c r="E45" t="s">
        <v>8566</v>
      </c>
      <c r="F45" s="51" t="s">
        <v>8948</v>
      </c>
      <c r="G45" t="s">
        <v>1</v>
      </c>
      <c r="H45" s="41" t="s">
        <v>0</v>
      </c>
      <c r="I45" s="41" t="s">
        <v>8880</v>
      </c>
      <c r="J45" s="41" t="s">
        <v>8339</v>
      </c>
      <c r="K45" s="41">
        <v>479</v>
      </c>
      <c r="L45" s="48">
        <v>479</v>
      </c>
      <c r="M45" s="49" t="s">
        <v>1204</v>
      </c>
      <c r="N45" s="49" t="s">
        <v>1205</v>
      </c>
      <c r="O45" s="2">
        <v>0</v>
      </c>
      <c r="P45" s="2">
        <v>0</v>
      </c>
      <c r="Q45" s="39">
        <v>66.02</v>
      </c>
      <c r="R45" s="2">
        <v>8.5825999999999993</v>
      </c>
      <c r="S45" s="2">
        <v>0</v>
      </c>
      <c r="T45" s="2">
        <v>0</v>
      </c>
      <c r="U45" s="39">
        <v>74.602599999999995</v>
      </c>
      <c r="W45" s="41" t="s">
        <v>1</v>
      </c>
      <c r="X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5"/>
      <c r="Z45"/>
      <c r="AA45"/>
    </row>
    <row r="46" spans="5:27" hidden="1">
      <c r="E46" t="s">
        <v>8566</v>
      </c>
      <c r="F46" s="20" t="s">
        <v>8935</v>
      </c>
      <c r="G46" t="s">
        <v>1</v>
      </c>
      <c r="H46" t="s">
        <v>0</v>
      </c>
      <c r="I46" t="s">
        <v>8232</v>
      </c>
      <c r="J46" t="s">
        <v>8233</v>
      </c>
      <c r="K46">
        <v>480</v>
      </c>
      <c r="L46">
        <v>480</v>
      </c>
      <c r="M46" s="1" t="s">
        <v>7848</v>
      </c>
      <c r="N46" t="s">
        <v>7847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t="s">
        <v>1</v>
      </c>
      <c r="X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6"/>
      <c r="Z46"/>
      <c r="AA46"/>
    </row>
    <row r="47" spans="5:27">
      <c r="E47" t="s">
        <v>8566</v>
      </c>
      <c r="F47" s="51" t="s">
        <v>8948</v>
      </c>
      <c r="G47" t="s">
        <v>1</v>
      </c>
      <c r="H47" s="41" t="s">
        <v>0</v>
      </c>
      <c r="I47" s="41" t="s">
        <v>8880</v>
      </c>
      <c r="J47" s="41" t="s">
        <v>8339</v>
      </c>
      <c r="K47" s="41">
        <v>480</v>
      </c>
      <c r="L47" s="48">
        <v>480</v>
      </c>
      <c r="M47" s="49" t="s">
        <v>393</v>
      </c>
      <c r="N47" s="49" t="s">
        <v>394</v>
      </c>
      <c r="O47" s="2">
        <v>0</v>
      </c>
      <c r="P47" s="2">
        <v>0</v>
      </c>
      <c r="Q47" s="39">
        <v>61.02</v>
      </c>
      <c r="R47" s="2">
        <v>7.9326000000000008</v>
      </c>
      <c r="S47" s="2">
        <v>0</v>
      </c>
      <c r="T47" s="2">
        <v>0</v>
      </c>
      <c r="U47" s="39">
        <v>68.952600000000004</v>
      </c>
      <c r="W47" s="41" t="s">
        <v>1</v>
      </c>
      <c r="X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7"/>
      <c r="Z47"/>
      <c r="AA47"/>
    </row>
    <row r="48" spans="5:27">
      <c r="E48" t="s">
        <v>8566</v>
      </c>
      <c r="F48" s="20" t="s">
        <v>8910</v>
      </c>
      <c r="G48" t="s">
        <v>1</v>
      </c>
      <c r="H48" t="s">
        <v>0</v>
      </c>
      <c r="I48" t="s">
        <v>8232</v>
      </c>
      <c r="J48" t="s">
        <v>8233</v>
      </c>
      <c r="K48">
        <v>481</v>
      </c>
      <c r="L48">
        <v>481</v>
      </c>
      <c r="M48" s="1" t="s">
        <v>114</v>
      </c>
      <c r="N48" t="s">
        <v>115</v>
      </c>
      <c r="O48" s="2">
        <v>0</v>
      </c>
      <c r="P48" s="2">
        <v>0</v>
      </c>
      <c r="Q48" s="2">
        <v>28.17</v>
      </c>
      <c r="R48" s="2">
        <v>3.6621000000000001</v>
      </c>
      <c r="S48" s="2">
        <v>0</v>
      </c>
      <c r="T48" s="2">
        <v>0</v>
      </c>
      <c r="U48" s="2">
        <v>31.832100000000001</v>
      </c>
      <c r="W48" t="s">
        <v>1</v>
      </c>
      <c r="X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8"/>
      <c r="Z48"/>
      <c r="AA48"/>
    </row>
    <row r="49" spans="5:27">
      <c r="E49" t="s">
        <v>8566</v>
      </c>
      <c r="F49" s="51" t="s">
        <v>8948</v>
      </c>
      <c r="G49" t="s">
        <v>1</v>
      </c>
      <c r="H49" s="41" t="s">
        <v>0</v>
      </c>
      <c r="I49" s="41" t="s">
        <v>8880</v>
      </c>
      <c r="J49" s="41" t="s">
        <v>8339</v>
      </c>
      <c r="K49" s="41">
        <v>481</v>
      </c>
      <c r="L49" s="48">
        <v>481</v>
      </c>
      <c r="M49" s="49" t="s">
        <v>118</v>
      </c>
      <c r="N49" s="49" t="s">
        <v>119</v>
      </c>
      <c r="O49" s="2">
        <v>0</v>
      </c>
      <c r="P49" s="2">
        <v>0</v>
      </c>
      <c r="Q49" s="39">
        <v>304.73</v>
      </c>
      <c r="R49" s="2">
        <v>39.614900000000006</v>
      </c>
      <c r="S49" s="2">
        <v>0</v>
      </c>
      <c r="T49" s="2">
        <v>0</v>
      </c>
      <c r="U49" s="39">
        <v>344.34490000000005</v>
      </c>
      <c r="W49" s="41" t="s">
        <v>1</v>
      </c>
      <c r="X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"/>
      <c r="Z49"/>
      <c r="AA49"/>
    </row>
    <row r="50" spans="5:27">
      <c r="E50" t="s">
        <v>8566</v>
      </c>
      <c r="F50" s="20" t="s">
        <v>8910</v>
      </c>
      <c r="G50" t="s">
        <v>1</v>
      </c>
      <c r="H50" t="s">
        <v>0</v>
      </c>
      <c r="I50" t="s">
        <v>8232</v>
      </c>
      <c r="J50" t="s">
        <v>8233</v>
      </c>
      <c r="K50">
        <v>482</v>
      </c>
      <c r="L50">
        <v>482</v>
      </c>
      <c r="M50" s="1" t="s">
        <v>114</v>
      </c>
      <c r="N50" t="s">
        <v>115</v>
      </c>
      <c r="O50" s="2">
        <v>0</v>
      </c>
      <c r="P50" s="2">
        <v>0</v>
      </c>
      <c r="Q50" s="2">
        <v>40.270000000000003</v>
      </c>
      <c r="R50" s="2">
        <v>5.235100000000001</v>
      </c>
      <c r="S50" s="2">
        <v>0</v>
      </c>
      <c r="T50" s="2">
        <v>0</v>
      </c>
      <c r="U50" s="2">
        <v>45.505100000000006</v>
      </c>
      <c r="W50" t="s">
        <v>1</v>
      </c>
      <c r="X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"/>
      <c r="Z50"/>
      <c r="AA50"/>
    </row>
    <row r="51" spans="5:27">
      <c r="E51" t="s">
        <v>8566</v>
      </c>
      <c r="F51" s="51" t="s">
        <v>8948</v>
      </c>
      <c r="G51" t="s">
        <v>1</v>
      </c>
      <c r="H51" s="41" t="s">
        <v>0</v>
      </c>
      <c r="I51" s="41" t="s">
        <v>8880</v>
      </c>
      <c r="J51" s="41" t="s">
        <v>8339</v>
      </c>
      <c r="K51" s="41">
        <v>482</v>
      </c>
      <c r="L51" s="48">
        <v>482</v>
      </c>
      <c r="M51" s="49" t="s">
        <v>954</v>
      </c>
      <c r="N51" s="49" t="s">
        <v>955</v>
      </c>
      <c r="O51" s="2">
        <v>0</v>
      </c>
      <c r="P51" s="2">
        <v>0</v>
      </c>
      <c r="Q51" s="39">
        <v>328.01</v>
      </c>
      <c r="R51" s="2">
        <v>42.641300000000001</v>
      </c>
      <c r="S51" s="2">
        <v>0</v>
      </c>
      <c r="T51" s="2">
        <v>0</v>
      </c>
      <c r="U51" s="39">
        <v>370.65129999999999</v>
      </c>
      <c r="W51" s="41" t="s">
        <v>1</v>
      </c>
      <c r="X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1"/>
      <c r="Z51"/>
      <c r="AA51"/>
    </row>
    <row r="52" spans="5:27">
      <c r="E52" t="s">
        <v>8566</v>
      </c>
      <c r="F52" s="20" t="s">
        <v>8910</v>
      </c>
      <c r="G52" t="s">
        <v>1</v>
      </c>
      <c r="H52" t="s">
        <v>0</v>
      </c>
      <c r="I52" t="s">
        <v>8232</v>
      </c>
      <c r="J52" t="s">
        <v>8233</v>
      </c>
      <c r="K52">
        <v>483</v>
      </c>
      <c r="L52">
        <v>483</v>
      </c>
      <c r="M52" s="1" t="s">
        <v>114</v>
      </c>
      <c r="N52" t="s">
        <v>115</v>
      </c>
      <c r="O52" s="2">
        <v>0</v>
      </c>
      <c r="P52" s="2">
        <v>0</v>
      </c>
      <c r="Q52" s="2">
        <v>6.73</v>
      </c>
      <c r="R52" s="2">
        <v>0.87490000000000012</v>
      </c>
      <c r="S52" s="2">
        <v>0</v>
      </c>
      <c r="T52" s="2">
        <v>0</v>
      </c>
      <c r="U52" s="2">
        <v>7.6049000000000007</v>
      </c>
      <c r="W52" t="s">
        <v>1</v>
      </c>
      <c r="X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2"/>
      <c r="Z52"/>
      <c r="AA52"/>
    </row>
    <row r="53" spans="5:27">
      <c r="E53" t="s">
        <v>8566</v>
      </c>
      <c r="F53" s="51" t="s">
        <v>8948</v>
      </c>
      <c r="G53" t="s">
        <v>1</v>
      </c>
      <c r="H53" s="41" t="s">
        <v>0</v>
      </c>
      <c r="I53" s="41" t="s">
        <v>8880</v>
      </c>
      <c r="J53" s="41" t="s">
        <v>8339</v>
      </c>
      <c r="K53" s="41">
        <v>483</v>
      </c>
      <c r="L53" s="48">
        <v>483</v>
      </c>
      <c r="M53" s="49" t="s">
        <v>118</v>
      </c>
      <c r="N53" s="49" t="s">
        <v>119</v>
      </c>
      <c r="O53" s="2">
        <v>0</v>
      </c>
      <c r="P53" s="2">
        <v>0</v>
      </c>
      <c r="Q53" s="39">
        <v>107.47</v>
      </c>
      <c r="R53" s="2">
        <v>13.9711</v>
      </c>
      <c r="S53" s="2">
        <v>0</v>
      </c>
      <c r="T53" s="2">
        <v>0</v>
      </c>
      <c r="U53" s="39">
        <v>121.44110000000001</v>
      </c>
      <c r="W53" s="41" t="s">
        <v>1</v>
      </c>
      <c r="X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3"/>
      <c r="Z53"/>
      <c r="AA53"/>
    </row>
    <row r="54" spans="5:27" hidden="1">
      <c r="E54" t="s">
        <v>8566</v>
      </c>
      <c r="F54" s="20" t="s">
        <v>8910</v>
      </c>
      <c r="G54" t="s">
        <v>1</v>
      </c>
      <c r="H54" t="s">
        <v>0</v>
      </c>
      <c r="I54" t="s">
        <v>8232</v>
      </c>
      <c r="J54" t="s">
        <v>8233</v>
      </c>
      <c r="K54">
        <v>484</v>
      </c>
      <c r="L54">
        <v>484</v>
      </c>
      <c r="M54" s="1" t="s">
        <v>7848</v>
      </c>
      <c r="N54" t="s">
        <v>7847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t="s">
        <v>1</v>
      </c>
      <c r="X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4"/>
      <c r="Z54"/>
      <c r="AA54"/>
    </row>
    <row r="55" spans="5:27">
      <c r="E55" t="s">
        <v>8566</v>
      </c>
      <c r="F55" s="51" t="s">
        <v>8948</v>
      </c>
      <c r="G55" t="s">
        <v>1</v>
      </c>
      <c r="H55" s="41" t="s">
        <v>0</v>
      </c>
      <c r="I55" s="41" t="s">
        <v>8880</v>
      </c>
      <c r="J55" s="41" t="s">
        <v>8339</v>
      </c>
      <c r="K55" s="41">
        <v>484</v>
      </c>
      <c r="L55" s="48">
        <v>484</v>
      </c>
      <c r="M55" s="49" t="s">
        <v>1472</v>
      </c>
      <c r="N55" s="49" t="s">
        <v>1473</v>
      </c>
      <c r="O55" s="2">
        <v>0</v>
      </c>
      <c r="P55" s="2">
        <v>0</v>
      </c>
      <c r="Q55" s="39">
        <v>135.75</v>
      </c>
      <c r="R55" s="2">
        <v>17.647500000000001</v>
      </c>
      <c r="S55" s="2">
        <v>0</v>
      </c>
      <c r="T55" s="2">
        <v>0</v>
      </c>
      <c r="U55" s="39">
        <v>153.39750000000001</v>
      </c>
      <c r="W55" s="41" t="s">
        <v>1</v>
      </c>
      <c r="X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5"/>
      <c r="Z55"/>
      <c r="AA55"/>
    </row>
    <row r="56" spans="5:27">
      <c r="E56" t="s">
        <v>8566</v>
      </c>
      <c r="F56" s="20" t="s">
        <v>8907</v>
      </c>
      <c r="G56" t="s">
        <v>1</v>
      </c>
      <c r="H56" t="s">
        <v>0</v>
      </c>
      <c r="I56" t="s">
        <v>8232</v>
      </c>
      <c r="J56" t="s">
        <v>8233</v>
      </c>
      <c r="K56">
        <v>485</v>
      </c>
      <c r="L56">
        <v>485</v>
      </c>
      <c r="M56" s="1" t="s">
        <v>114</v>
      </c>
      <c r="N56" t="s">
        <v>115</v>
      </c>
      <c r="O56" s="2">
        <v>0</v>
      </c>
      <c r="P56" s="2">
        <v>0</v>
      </c>
      <c r="Q56" s="2">
        <v>88.5</v>
      </c>
      <c r="R56" s="2">
        <v>11.505000000000001</v>
      </c>
      <c r="S56" s="2">
        <v>0</v>
      </c>
      <c r="T56" s="2">
        <v>0</v>
      </c>
      <c r="U56" s="2">
        <v>100.005</v>
      </c>
      <c r="W56" t="s">
        <v>1</v>
      </c>
      <c r="X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6"/>
      <c r="Z56"/>
      <c r="AA56"/>
    </row>
    <row r="57" spans="5:27">
      <c r="E57" t="s">
        <v>8566</v>
      </c>
      <c r="F57" s="51" t="s">
        <v>8948</v>
      </c>
      <c r="G57" t="s">
        <v>1</v>
      </c>
      <c r="H57" s="41" t="s">
        <v>0</v>
      </c>
      <c r="I57" s="41" t="s">
        <v>8880</v>
      </c>
      <c r="J57" s="41" t="s">
        <v>8339</v>
      </c>
      <c r="K57" s="41">
        <v>485</v>
      </c>
      <c r="L57" s="48">
        <v>485</v>
      </c>
      <c r="M57" s="49" t="s">
        <v>231</v>
      </c>
      <c r="N57" s="49" t="s">
        <v>232</v>
      </c>
      <c r="O57" s="2">
        <v>0</v>
      </c>
      <c r="P57" s="2">
        <v>0</v>
      </c>
      <c r="Q57" s="39">
        <v>138.28</v>
      </c>
      <c r="R57" s="2">
        <v>17.976400000000002</v>
      </c>
      <c r="S57" s="2">
        <v>0</v>
      </c>
      <c r="T57" s="2">
        <v>0</v>
      </c>
      <c r="U57" s="39">
        <v>156.25640000000001</v>
      </c>
      <c r="W57" s="41" t="s">
        <v>1</v>
      </c>
      <c r="X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"/>
      <c r="Z57"/>
      <c r="AA57"/>
    </row>
    <row r="58" spans="5:27">
      <c r="E58" t="s">
        <v>8566</v>
      </c>
      <c r="F58" s="20" t="s">
        <v>8907</v>
      </c>
      <c r="G58" t="s">
        <v>1</v>
      </c>
      <c r="H58" t="s">
        <v>0</v>
      </c>
      <c r="I58" t="s">
        <v>8232</v>
      </c>
      <c r="J58" t="s">
        <v>8233</v>
      </c>
      <c r="K58">
        <v>486</v>
      </c>
      <c r="L58">
        <v>486</v>
      </c>
      <c r="M58" s="1" t="s">
        <v>114</v>
      </c>
      <c r="N58" t="s">
        <v>115</v>
      </c>
      <c r="O58" s="2">
        <v>0</v>
      </c>
      <c r="P58" s="2">
        <v>0</v>
      </c>
      <c r="Q58" s="2">
        <v>54.46</v>
      </c>
      <c r="R58" s="2">
        <v>7.0798000000000005</v>
      </c>
      <c r="S58" s="2">
        <v>0</v>
      </c>
      <c r="T58" s="2">
        <v>0</v>
      </c>
      <c r="U58" s="2">
        <v>61.5398</v>
      </c>
      <c r="W58" t="s">
        <v>1</v>
      </c>
      <c r="X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8"/>
      <c r="Z58"/>
      <c r="AA58"/>
    </row>
    <row r="59" spans="5:27">
      <c r="E59" t="s">
        <v>8566</v>
      </c>
      <c r="F59" s="51" t="s">
        <v>8948</v>
      </c>
      <c r="G59" t="s">
        <v>1</v>
      </c>
      <c r="H59" s="41" t="s">
        <v>0</v>
      </c>
      <c r="I59" s="41" t="s">
        <v>8880</v>
      </c>
      <c r="J59" s="41" t="s">
        <v>8339</v>
      </c>
      <c r="K59" s="41">
        <v>486</v>
      </c>
      <c r="L59" s="48">
        <v>486</v>
      </c>
      <c r="M59" s="49" t="s">
        <v>7877</v>
      </c>
      <c r="N59" s="49" t="s">
        <v>7878</v>
      </c>
      <c r="O59" s="2">
        <v>0</v>
      </c>
      <c r="P59" s="2">
        <v>0</v>
      </c>
      <c r="Q59" s="39">
        <v>170.93</v>
      </c>
      <c r="R59" s="2">
        <v>22.2209</v>
      </c>
      <c r="S59" s="2">
        <v>0</v>
      </c>
      <c r="T59" s="2">
        <v>0</v>
      </c>
      <c r="U59" s="39">
        <v>193.15090000000001</v>
      </c>
      <c r="W59" s="41" t="s">
        <v>1</v>
      </c>
      <c r="X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"/>
      <c r="Z59"/>
      <c r="AA59"/>
    </row>
    <row r="60" spans="5:27">
      <c r="E60" t="s">
        <v>8566</v>
      </c>
      <c r="F60" s="20" t="s">
        <v>8907</v>
      </c>
      <c r="G60" t="s">
        <v>1</v>
      </c>
      <c r="H60" t="s">
        <v>0</v>
      </c>
      <c r="I60" t="s">
        <v>8232</v>
      </c>
      <c r="J60" t="s">
        <v>8233</v>
      </c>
      <c r="K60">
        <v>487</v>
      </c>
      <c r="L60">
        <v>487</v>
      </c>
      <c r="M60" s="1" t="s">
        <v>114</v>
      </c>
      <c r="N60" t="s">
        <v>115</v>
      </c>
      <c r="O60" s="2">
        <v>0</v>
      </c>
      <c r="P60" s="2">
        <v>0</v>
      </c>
      <c r="Q60" s="2">
        <v>87.17</v>
      </c>
      <c r="R60" s="2">
        <v>11.332100000000001</v>
      </c>
      <c r="S60" s="2">
        <v>0</v>
      </c>
      <c r="T60" s="2">
        <v>0</v>
      </c>
      <c r="U60" s="2">
        <v>98.502099999999999</v>
      </c>
      <c r="W60" t="s">
        <v>1</v>
      </c>
      <c r="X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60"/>
      <c r="Z60"/>
      <c r="AA60"/>
    </row>
    <row r="61" spans="5:27">
      <c r="E61" t="s">
        <v>8566</v>
      </c>
      <c r="F61" s="51" t="s">
        <v>8948</v>
      </c>
      <c r="G61" t="s">
        <v>1</v>
      </c>
      <c r="H61" s="41" t="s">
        <v>0</v>
      </c>
      <c r="I61" s="41" t="s">
        <v>8880</v>
      </c>
      <c r="J61" s="41" t="s">
        <v>8339</v>
      </c>
      <c r="K61" s="41">
        <v>487</v>
      </c>
      <c r="L61" s="48">
        <v>487</v>
      </c>
      <c r="M61" s="49" t="s">
        <v>1470</v>
      </c>
      <c r="N61" s="49" t="s">
        <v>1471</v>
      </c>
      <c r="O61" s="2">
        <v>0</v>
      </c>
      <c r="P61" s="2">
        <v>0</v>
      </c>
      <c r="Q61" s="39">
        <v>136.72</v>
      </c>
      <c r="R61" s="2">
        <v>17.773600000000002</v>
      </c>
      <c r="S61" s="2">
        <v>0</v>
      </c>
      <c r="T61" s="2">
        <v>0</v>
      </c>
      <c r="U61" s="39">
        <v>154.49360000000001</v>
      </c>
      <c r="W61" s="41" t="s">
        <v>1</v>
      </c>
      <c r="X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"/>
      <c r="Z61"/>
      <c r="AA61"/>
    </row>
    <row r="62" spans="5:27" hidden="1">
      <c r="E62" t="s">
        <v>8566</v>
      </c>
      <c r="F62" s="20" t="s">
        <v>8907</v>
      </c>
      <c r="G62" t="s">
        <v>1</v>
      </c>
      <c r="H62" t="s">
        <v>0</v>
      </c>
      <c r="I62" t="s">
        <v>8232</v>
      </c>
      <c r="J62" t="s">
        <v>8233</v>
      </c>
      <c r="K62">
        <v>488</v>
      </c>
      <c r="L62">
        <v>488</v>
      </c>
      <c r="M62" s="1" t="s">
        <v>7848</v>
      </c>
      <c r="N62" t="s">
        <v>7847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t="s">
        <v>1</v>
      </c>
      <c r="X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62"/>
      <c r="Z62"/>
      <c r="AA62"/>
    </row>
    <row r="63" spans="5:27">
      <c r="E63" t="s">
        <v>8566</v>
      </c>
      <c r="F63" s="51" t="s">
        <v>8948</v>
      </c>
      <c r="G63" t="s">
        <v>1</v>
      </c>
      <c r="H63" s="41" t="s">
        <v>0</v>
      </c>
      <c r="I63" s="41" t="s">
        <v>8880</v>
      </c>
      <c r="J63" s="41" t="s">
        <v>8339</v>
      </c>
      <c r="K63" s="41">
        <v>488</v>
      </c>
      <c r="L63" s="48">
        <v>488</v>
      </c>
      <c r="M63" s="49" t="s">
        <v>118</v>
      </c>
      <c r="N63" s="49" t="s">
        <v>119</v>
      </c>
      <c r="O63" s="2">
        <v>0</v>
      </c>
      <c r="P63" s="2">
        <v>0</v>
      </c>
      <c r="Q63" s="39">
        <v>191.86</v>
      </c>
      <c r="R63" s="2">
        <v>24.941800000000004</v>
      </c>
      <c r="S63" s="2">
        <v>0</v>
      </c>
      <c r="T63" s="2">
        <v>0</v>
      </c>
      <c r="U63" s="39">
        <v>216.80180000000001</v>
      </c>
      <c r="W63" s="41" t="s">
        <v>1</v>
      </c>
      <c r="X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"/>
      <c r="Z63"/>
      <c r="AA63"/>
    </row>
    <row r="64" spans="5:27">
      <c r="E64" t="s">
        <v>8566</v>
      </c>
      <c r="F64" s="20" t="s">
        <v>8907</v>
      </c>
      <c r="G64" t="s">
        <v>1</v>
      </c>
      <c r="H64" t="s">
        <v>0</v>
      </c>
      <c r="I64" t="s">
        <v>8232</v>
      </c>
      <c r="J64" t="s">
        <v>8233</v>
      </c>
      <c r="K64">
        <v>489</v>
      </c>
      <c r="L64">
        <v>489</v>
      </c>
      <c r="M64" s="1" t="s">
        <v>114</v>
      </c>
      <c r="N64" t="s">
        <v>115</v>
      </c>
      <c r="O64" s="2">
        <v>0</v>
      </c>
      <c r="P64" s="2">
        <v>0</v>
      </c>
      <c r="Q64" s="2">
        <v>30.98</v>
      </c>
      <c r="R64" s="2">
        <v>4.0274000000000001</v>
      </c>
      <c r="S64" s="2">
        <v>0</v>
      </c>
      <c r="T64" s="2">
        <v>0</v>
      </c>
      <c r="U64" s="2">
        <v>35.007400000000004</v>
      </c>
      <c r="W64" t="s">
        <v>1</v>
      </c>
      <c r="X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64"/>
      <c r="Z64"/>
      <c r="AA64"/>
    </row>
    <row r="65" spans="5:27">
      <c r="E65" t="s">
        <v>8566</v>
      </c>
      <c r="F65" s="51" t="s">
        <v>8948</v>
      </c>
      <c r="G65" t="s">
        <v>1</v>
      </c>
      <c r="H65" s="41" t="s">
        <v>0</v>
      </c>
      <c r="I65" s="41" t="s">
        <v>8880</v>
      </c>
      <c r="J65" s="41" t="s">
        <v>8339</v>
      </c>
      <c r="K65" s="41">
        <v>489</v>
      </c>
      <c r="L65" s="48">
        <v>489</v>
      </c>
      <c r="M65" s="49" t="s">
        <v>118</v>
      </c>
      <c r="N65" s="49" t="s">
        <v>119</v>
      </c>
      <c r="O65" s="2">
        <v>0</v>
      </c>
      <c r="P65" s="2">
        <v>0</v>
      </c>
      <c r="Q65" s="39">
        <v>159.4</v>
      </c>
      <c r="R65" s="2">
        <v>20.722000000000001</v>
      </c>
      <c r="S65" s="2">
        <v>0</v>
      </c>
      <c r="T65" s="2">
        <v>0</v>
      </c>
      <c r="U65" s="39">
        <v>180.12200000000001</v>
      </c>
      <c r="W65" s="41" t="s">
        <v>1</v>
      </c>
      <c r="X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"/>
      <c r="Z65"/>
      <c r="AA65"/>
    </row>
    <row r="66" spans="5:27">
      <c r="E66" t="s">
        <v>8566</v>
      </c>
      <c r="F66" s="20" t="s">
        <v>8907</v>
      </c>
      <c r="G66" t="s">
        <v>1</v>
      </c>
      <c r="H66" t="s">
        <v>0</v>
      </c>
      <c r="I66" t="s">
        <v>8232</v>
      </c>
      <c r="J66" t="s">
        <v>8233</v>
      </c>
      <c r="K66">
        <v>490</v>
      </c>
      <c r="L66">
        <v>490</v>
      </c>
      <c r="M66" s="1" t="s">
        <v>114</v>
      </c>
      <c r="N66" t="s">
        <v>115</v>
      </c>
      <c r="O66" s="2">
        <v>0</v>
      </c>
      <c r="P66" s="2">
        <v>0</v>
      </c>
      <c r="Q66" s="2">
        <v>30.09</v>
      </c>
      <c r="R66" s="2">
        <v>3.9117000000000002</v>
      </c>
      <c r="S66" s="2">
        <v>0</v>
      </c>
      <c r="T66" s="2">
        <v>0</v>
      </c>
      <c r="U66" s="2">
        <v>34.0017</v>
      </c>
      <c r="W66" t="s">
        <v>1</v>
      </c>
      <c r="X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66"/>
      <c r="Z66"/>
      <c r="AA66"/>
    </row>
    <row r="67" spans="5:27">
      <c r="E67" t="s">
        <v>8566</v>
      </c>
      <c r="F67" s="51" t="s">
        <v>8948</v>
      </c>
      <c r="G67" t="s">
        <v>1</v>
      </c>
      <c r="H67" s="41" t="s">
        <v>0</v>
      </c>
      <c r="I67" s="41" t="s">
        <v>8880</v>
      </c>
      <c r="J67" s="41" t="s">
        <v>8339</v>
      </c>
      <c r="K67" s="41">
        <v>490</v>
      </c>
      <c r="L67" s="48">
        <v>490</v>
      </c>
      <c r="M67" s="49" t="s">
        <v>120</v>
      </c>
      <c r="N67" s="49" t="s">
        <v>121</v>
      </c>
      <c r="O67" s="2">
        <v>0</v>
      </c>
      <c r="P67" s="2">
        <v>0</v>
      </c>
      <c r="Q67" s="39">
        <v>19.87</v>
      </c>
      <c r="R67" s="2">
        <v>2.5831000000000004</v>
      </c>
      <c r="S67" s="2">
        <v>0</v>
      </c>
      <c r="T67" s="2">
        <v>0</v>
      </c>
      <c r="U67" s="39">
        <v>22.453100000000003</v>
      </c>
      <c r="W67" s="41" t="s">
        <v>1</v>
      </c>
      <c r="X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"/>
      <c r="Z67"/>
      <c r="AA67"/>
    </row>
    <row r="68" spans="5:27">
      <c r="E68" t="s">
        <v>8566</v>
      </c>
      <c r="F68" s="20" t="s">
        <v>8904</v>
      </c>
      <c r="G68" t="s">
        <v>1</v>
      </c>
      <c r="H68" t="s">
        <v>0</v>
      </c>
      <c r="I68" t="s">
        <v>8232</v>
      </c>
      <c r="J68" t="s">
        <v>8233</v>
      </c>
      <c r="K68">
        <v>491</v>
      </c>
      <c r="L68">
        <v>491</v>
      </c>
      <c r="M68" s="1" t="s">
        <v>114</v>
      </c>
      <c r="N68" t="s">
        <v>115</v>
      </c>
      <c r="O68" s="2">
        <v>0</v>
      </c>
      <c r="P68" s="2">
        <v>0</v>
      </c>
      <c r="Q68" s="2">
        <v>7.52</v>
      </c>
      <c r="R68" s="2">
        <v>0.97760000000000002</v>
      </c>
      <c r="S68" s="2">
        <v>0</v>
      </c>
      <c r="T68" s="2">
        <v>0</v>
      </c>
      <c r="U68" s="2">
        <v>8.4976000000000003</v>
      </c>
      <c r="W68" t="s">
        <v>1</v>
      </c>
      <c r="X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68"/>
      <c r="Z68"/>
      <c r="AA68"/>
    </row>
    <row r="69" spans="5:27">
      <c r="E69" t="s">
        <v>8566</v>
      </c>
      <c r="F69" s="51" t="s">
        <v>8948</v>
      </c>
      <c r="G69" t="s">
        <v>1</v>
      </c>
      <c r="H69" s="41" t="s">
        <v>0</v>
      </c>
      <c r="I69" s="41" t="s">
        <v>8880</v>
      </c>
      <c r="J69" s="41" t="s">
        <v>8339</v>
      </c>
      <c r="K69" s="41">
        <v>491</v>
      </c>
      <c r="L69" s="48">
        <v>491</v>
      </c>
      <c r="M69" s="49" t="s">
        <v>85</v>
      </c>
      <c r="N69" s="49" t="s">
        <v>86</v>
      </c>
      <c r="O69" s="2">
        <v>0</v>
      </c>
      <c r="P69" s="2">
        <v>0</v>
      </c>
      <c r="Q69" s="39">
        <v>68.37</v>
      </c>
      <c r="R69" s="2">
        <v>8.8881000000000014</v>
      </c>
      <c r="S69" s="2">
        <v>0</v>
      </c>
      <c r="T69" s="2">
        <v>0</v>
      </c>
      <c r="U69" s="39">
        <v>77.258100000000013</v>
      </c>
      <c r="W69" s="41" t="s">
        <v>1</v>
      </c>
      <c r="X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9"/>
      <c r="Z69"/>
      <c r="AA69"/>
    </row>
    <row r="70" spans="5:27">
      <c r="E70" t="s">
        <v>8566</v>
      </c>
      <c r="F70" s="20" t="s">
        <v>8904</v>
      </c>
      <c r="G70" t="s">
        <v>1</v>
      </c>
      <c r="H70" t="s">
        <v>0</v>
      </c>
      <c r="I70" t="s">
        <v>8232</v>
      </c>
      <c r="J70" t="s">
        <v>8233</v>
      </c>
      <c r="K70">
        <v>492</v>
      </c>
      <c r="L70">
        <v>492</v>
      </c>
      <c r="M70" s="1" t="s">
        <v>114</v>
      </c>
      <c r="N70" t="s">
        <v>115</v>
      </c>
      <c r="O70" s="2">
        <v>0</v>
      </c>
      <c r="P70" s="2">
        <v>0</v>
      </c>
      <c r="Q70" s="2">
        <v>12.67</v>
      </c>
      <c r="R70" s="2">
        <v>1.6471</v>
      </c>
      <c r="S70" s="2">
        <v>0</v>
      </c>
      <c r="T70" s="2">
        <v>0</v>
      </c>
      <c r="U70" s="2">
        <v>14.3171</v>
      </c>
      <c r="W70" t="s">
        <v>1</v>
      </c>
      <c r="X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0"/>
      <c r="Z70"/>
      <c r="AA70"/>
    </row>
    <row r="71" spans="5:27">
      <c r="E71" t="s">
        <v>8566</v>
      </c>
      <c r="F71" s="51" t="s">
        <v>8948</v>
      </c>
      <c r="G71" t="s">
        <v>1</v>
      </c>
      <c r="H71" s="41" t="s">
        <v>0</v>
      </c>
      <c r="I71" s="41" t="s">
        <v>8880</v>
      </c>
      <c r="J71" s="41" t="s">
        <v>8339</v>
      </c>
      <c r="K71" s="41">
        <v>492</v>
      </c>
      <c r="L71" s="48">
        <v>492</v>
      </c>
      <c r="M71" s="49" t="s">
        <v>253</v>
      </c>
      <c r="N71" s="49" t="s">
        <v>254</v>
      </c>
      <c r="O71" s="2">
        <v>0</v>
      </c>
      <c r="P71" s="2">
        <v>0</v>
      </c>
      <c r="Q71" s="39">
        <v>195.4</v>
      </c>
      <c r="R71" s="2">
        <v>25.402000000000001</v>
      </c>
      <c r="S71" s="2">
        <v>0</v>
      </c>
      <c r="T71" s="2">
        <v>0</v>
      </c>
      <c r="U71" s="39">
        <v>220.80200000000002</v>
      </c>
      <c r="W71" s="41" t="s">
        <v>1</v>
      </c>
      <c r="X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1"/>
      <c r="Z71"/>
      <c r="AA71"/>
    </row>
    <row r="72" spans="5:27">
      <c r="E72" t="s">
        <v>8566</v>
      </c>
      <c r="F72" s="20" t="s">
        <v>8904</v>
      </c>
      <c r="G72" t="s">
        <v>1</v>
      </c>
      <c r="H72" t="s">
        <v>0</v>
      </c>
      <c r="I72" t="s">
        <v>8232</v>
      </c>
      <c r="J72" t="s">
        <v>8233</v>
      </c>
      <c r="K72">
        <v>493</v>
      </c>
      <c r="L72">
        <v>493</v>
      </c>
      <c r="M72" s="1" t="s">
        <v>114</v>
      </c>
      <c r="N72" t="s">
        <v>115</v>
      </c>
      <c r="O72" s="2">
        <v>0</v>
      </c>
      <c r="P72" s="2">
        <v>0</v>
      </c>
      <c r="Q72" s="2">
        <v>23.89</v>
      </c>
      <c r="R72" s="2">
        <v>3.1057000000000001</v>
      </c>
      <c r="S72" s="2">
        <v>0</v>
      </c>
      <c r="T72" s="2">
        <v>0</v>
      </c>
      <c r="U72" s="2">
        <v>26.995699999999999</v>
      </c>
      <c r="W72" t="s">
        <v>1</v>
      </c>
      <c r="X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2"/>
      <c r="Z72"/>
      <c r="AA72"/>
    </row>
    <row r="73" spans="5:27">
      <c r="E73" t="s">
        <v>8566</v>
      </c>
      <c r="F73" s="51" t="s">
        <v>8948</v>
      </c>
      <c r="G73" t="s">
        <v>1</v>
      </c>
      <c r="H73" s="41" t="s">
        <v>0</v>
      </c>
      <c r="I73" s="41" t="s">
        <v>8880</v>
      </c>
      <c r="J73" s="41" t="s">
        <v>8339</v>
      </c>
      <c r="K73" s="41">
        <v>493</v>
      </c>
      <c r="L73" s="48">
        <v>493</v>
      </c>
      <c r="M73" s="49" t="s">
        <v>77</v>
      </c>
      <c r="N73" s="49" t="s">
        <v>78</v>
      </c>
      <c r="O73" s="2">
        <v>0</v>
      </c>
      <c r="P73" s="2">
        <v>0</v>
      </c>
      <c r="Q73" s="39">
        <v>66.02</v>
      </c>
      <c r="R73" s="2">
        <v>8.5825999999999993</v>
      </c>
      <c r="S73" s="2">
        <v>0</v>
      </c>
      <c r="T73" s="2">
        <v>0</v>
      </c>
      <c r="U73" s="39">
        <v>74.602599999999995</v>
      </c>
      <c r="W73" s="41" t="s">
        <v>1</v>
      </c>
      <c r="X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3"/>
      <c r="Z73"/>
      <c r="AA73"/>
    </row>
    <row r="74" spans="5:27">
      <c r="E74" t="s">
        <v>8566</v>
      </c>
      <c r="F74" s="20" t="s">
        <v>8903</v>
      </c>
      <c r="G74" t="s">
        <v>1</v>
      </c>
      <c r="H74" t="s">
        <v>0</v>
      </c>
      <c r="I74" t="s">
        <v>8232</v>
      </c>
      <c r="J74" t="s">
        <v>8233</v>
      </c>
      <c r="K74">
        <v>494</v>
      </c>
      <c r="L74">
        <v>494</v>
      </c>
      <c r="M74" s="1" t="s">
        <v>114</v>
      </c>
      <c r="N74" t="s">
        <v>115</v>
      </c>
      <c r="O74" s="2">
        <v>0</v>
      </c>
      <c r="P74" s="2">
        <v>0</v>
      </c>
      <c r="Q74" s="2">
        <v>11.5</v>
      </c>
      <c r="R74" s="2">
        <v>1.4950000000000001</v>
      </c>
      <c r="S74" s="2">
        <v>0</v>
      </c>
      <c r="T74" s="2">
        <v>0</v>
      </c>
      <c r="U74" s="2">
        <v>12.995000000000001</v>
      </c>
      <c r="W74" t="s">
        <v>1</v>
      </c>
      <c r="X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4"/>
      <c r="Z74"/>
      <c r="AA74"/>
    </row>
    <row r="75" spans="5:27">
      <c r="E75" t="s">
        <v>8566</v>
      </c>
      <c r="F75" s="51" t="s">
        <v>8948</v>
      </c>
      <c r="G75" t="s">
        <v>1</v>
      </c>
      <c r="H75" s="41" t="s">
        <v>0</v>
      </c>
      <c r="I75" s="41" t="s">
        <v>8880</v>
      </c>
      <c r="J75" s="41" t="s">
        <v>8339</v>
      </c>
      <c r="K75" s="41">
        <v>494</v>
      </c>
      <c r="L75" s="48">
        <v>494</v>
      </c>
      <c r="M75" s="49" t="s">
        <v>118</v>
      </c>
      <c r="N75" s="49" t="s">
        <v>119</v>
      </c>
      <c r="O75" s="2">
        <v>0</v>
      </c>
      <c r="P75" s="2">
        <v>0</v>
      </c>
      <c r="Q75" s="39">
        <v>116.82</v>
      </c>
      <c r="R75" s="2">
        <v>15.1866</v>
      </c>
      <c r="S75" s="2">
        <v>0</v>
      </c>
      <c r="T75" s="2">
        <v>0</v>
      </c>
      <c r="U75" s="39">
        <v>132.00659999999999</v>
      </c>
      <c r="W75" s="41" t="s">
        <v>1</v>
      </c>
      <c r="X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5"/>
      <c r="Z75"/>
      <c r="AA75"/>
    </row>
    <row r="76" spans="5:27">
      <c r="E76" t="s">
        <v>8566</v>
      </c>
      <c r="F76" s="20" t="s">
        <v>8903</v>
      </c>
      <c r="G76" t="s">
        <v>1</v>
      </c>
      <c r="H76" t="s">
        <v>0</v>
      </c>
      <c r="I76" t="s">
        <v>8232</v>
      </c>
      <c r="J76" t="s">
        <v>8233</v>
      </c>
      <c r="K76">
        <v>495</v>
      </c>
      <c r="L76">
        <v>495</v>
      </c>
      <c r="M76" s="1" t="s">
        <v>114</v>
      </c>
      <c r="N76" t="s">
        <v>115</v>
      </c>
      <c r="O76" s="2">
        <v>0</v>
      </c>
      <c r="P76" s="2">
        <v>0</v>
      </c>
      <c r="Q76" s="2">
        <v>23</v>
      </c>
      <c r="R76" s="2">
        <v>2.99</v>
      </c>
      <c r="S76" s="2">
        <v>0</v>
      </c>
      <c r="T76" s="2">
        <v>0</v>
      </c>
      <c r="U76" s="2">
        <v>25.990000000000002</v>
      </c>
      <c r="W76" t="s">
        <v>1</v>
      </c>
      <c r="X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6"/>
      <c r="Z76"/>
      <c r="AA76"/>
    </row>
    <row r="77" spans="5:27">
      <c r="E77" t="s">
        <v>8566</v>
      </c>
      <c r="F77" s="51" t="s">
        <v>8948</v>
      </c>
      <c r="G77" t="s">
        <v>1</v>
      </c>
      <c r="H77" s="41" t="s">
        <v>0</v>
      </c>
      <c r="I77" s="41" t="s">
        <v>8880</v>
      </c>
      <c r="J77" s="41" t="s">
        <v>8339</v>
      </c>
      <c r="K77" s="41">
        <v>495</v>
      </c>
      <c r="L77" s="48">
        <v>495</v>
      </c>
      <c r="M77" s="49" t="s">
        <v>237</v>
      </c>
      <c r="N77" s="49" t="s">
        <v>238</v>
      </c>
      <c r="O77" s="2">
        <v>0</v>
      </c>
      <c r="P77" s="2">
        <v>0</v>
      </c>
      <c r="Q77" s="39">
        <v>111.86</v>
      </c>
      <c r="R77" s="2">
        <v>14.5418</v>
      </c>
      <c r="S77" s="2">
        <v>0</v>
      </c>
      <c r="T77" s="2">
        <v>0</v>
      </c>
      <c r="U77" s="39">
        <v>126.40179999999999</v>
      </c>
      <c r="W77" s="41" t="s">
        <v>1</v>
      </c>
      <c r="X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7"/>
      <c r="Z77"/>
      <c r="AA77"/>
    </row>
    <row r="78" spans="5:27">
      <c r="E78" t="s">
        <v>8566</v>
      </c>
      <c r="F78" s="20" t="s">
        <v>8903</v>
      </c>
      <c r="G78" t="s">
        <v>1</v>
      </c>
      <c r="H78" t="s">
        <v>0</v>
      </c>
      <c r="I78" t="s">
        <v>8232</v>
      </c>
      <c r="J78" t="s">
        <v>8233</v>
      </c>
      <c r="K78">
        <v>496</v>
      </c>
      <c r="L78">
        <v>496</v>
      </c>
      <c r="M78" s="1" t="s">
        <v>114</v>
      </c>
      <c r="N78" t="s">
        <v>115</v>
      </c>
      <c r="O78" s="2">
        <v>0</v>
      </c>
      <c r="P78" s="2">
        <v>0</v>
      </c>
      <c r="Q78" s="2">
        <v>29.2</v>
      </c>
      <c r="R78" s="2">
        <v>3.7959999999999998</v>
      </c>
      <c r="S78" s="2">
        <v>0</v>
      </c>
      <c r="T78" s="2">
        <v>0</v>
      </c>
      <c r="U78" s="2">
        <v>32.996000000000002</v>
      </c>
      <c r="W78" t="s">
        <v>1</v>
      </c>
      <c r="X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8"/>
      <c r="Z78"/>
      <c r="AA78"/>
    </row>
    <row r="79" spans="5:27">
      <c r="E79" t="s">
        <v>8566</v>
      </c>
      <c r="F79" s="51" t="s">
        <v>8948</v>
      </c>
      <c r="G79" t="s">
        <v>1</v>
      </c>
      <c r="H79" s="41" t="s">
        <v>0</v>
      </c>
      <c r="I79" s="41" t="s">
        <v>8880</v>
      </c>
      <c r="J79" s="41" t="s">
        <v>8339</v>
      </c>
      <c r="K79" s="41">
        <v>496</v>
      </c>
      <c r="L79" s="48">
        <v>496</v>
      </c>
      <c r="M79" s="49" t="s">
        <v>118</v>
      </c>
      <c r="N79" s="49" t="s">
        <v>119</v>
      </c>
      <c r="O79" s="2">
        <v>0</v>
      </c>
      <c r="P79" s="2">
        <v>0</v>
      </c>
      <c r="Q79" s="39">
        <v>167.83</v>
      </c>
      <c r="R79" s="2">
        <v>21.817900000000002</v>
      </c>
      <c r="S79" s="2">
        <v>0</v>
      </c>
      <c r="T79" s="2">
        <v>0</v>
      </c>
      <c r="U79" s="39">
        <v>189.64790000000002</v>
      </c>
      <c r="W79" s="41" t="s">
        <v>1</v>
      </c>
      <c r="X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79"/>
      <c r="Z79"/>
      <c r="AA79"/>
    </row>
    <row r="80" spans="5:27">
      <c r="E80" t="s">
        <v>8566</v>
      </c>
      <c r="F80" s="20" t="s">
        <v>8903</v>
      </c>
      <c r="G80" t="s">
        <v>1</v>
      </c>
      <c r="H80" t="s">
        <v>0</v>
      </c>
      <c r="I80" t="s">
        <v>8232</v>
      </c>
      <c r="J80" t="s">
        <v>8233</v>
      </c>
      <c r="K80">
        <v>497</v>
      </c>
      <c r="L80">
        <v>497</v>
      </c>
      <c r="M80" s="1" t="s">
        <v>114</v>
      </c>
      <c r="N80" t="s">
        <v>115</v>
      </c>
      <c r="O80" s="2">
        <v>0</v>
      </c>
      <c r="P80" s="2">
        <v>0</v>
      </c>
      <c r="Q80" s="2">
        <v>25.4</v>
      </c>
      <c r="R80" s="2">
        <v>3.302</v>
      </c>
      <c r="S80" s="2">
        <v>0</v>
      </c>
      <c r="T80" s="2">
        <v>0</v>
      </c>
      <c r="U80" s="2">
        <v>28.701999999999998</v>
      </c>
      <c r="W80" t="s">
        <v>1</v>
      </c>
      <c r="X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"/>
      <c r="Z80"/>
      <c r="AA80"/>
    </row>
    <row r="81" spans="5:27">
      <c r="E81" t="s">
        <v>8566</v>
      </c>
      <c r="F81" s="51" t="s">
        <v>8948</v>
      </c>
      <c r="G81" t="s">
        <v>1</v>
      </c>
      <c r="H81" s="41" t="s">
        <v>0</v>
      </c>
      <c r="I81" s="41" t="s">
        <v>8880</v>
      </c>
      <c r="J81" s="41" t="s">
        <v>8339</v>
      </c>
      <c r="K81" s="41">
        <v>497</v>
      </c>
      <c r="L81" s="48">
        <v>497</v>
      </c>
      <c r="M81" s="49" t="s">
        <v>85</v>
      </c>
      <c r="N81" s="49" t="s">
        <v>86</v>
      </c>
      <c r="O81" s="2">
        <v>0</v>
      </c>
      <c r="P81" s="2">
        <v>0</v>
      </c>
      <c r="Q81" s="39">
        <v>170.93</v>
      </c>
      <c r="R81" s="2">
        <v>22.2209</v>
      </c>
      <c r="S81" s="2">
        <v>0</v>
      </c>
      <c r="T81" s="2">
        <v>0</v>
      </c>
      <c r="U81" s="39">
        <v>193.15090000000001</v>
      </c>
      <c r="W81" s="41" t="s">
        <v>1</v>
      </c>
      <c r="X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1"/>
      <c r="Z81"/>
      <c r="AA81"/>
    </row>
    <row r="82" spans="5:27" hidden="1">
      <c r="E82" t="s">
        <v>8566</v>
      </c>
      <c r="F82" s="20" t="s">
        <v>8903</v>
      </c>
      <c r="G82" t="s">
        <v>1</v>
      </c>
      <c r="H82" t="s">
        <v>0</v>
      </c>
      <c r="I82" t="s">
        <v>8232</v>
      </c>
      <c r="J82" t="s">
        <v>8233</v>
      </c>
      <c r="K82">
        <v>498</v>
      </c>
      <c r="L82">
        <v>498</v>
      </c>
      <c r="M82" s="1" t="s">
        <v>7848</v>
      </c>
      <c r="N82" t="s">
        <v>7847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t="s">
        <v>1</v>
      </c>
      <c r="X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"/>
      <c r="Z82"/>
      <c r="AA82"/>
    </row>
    <row r="83" spans="5:27">
      <c r="E83" t="s">
        <v>8566</v>
      </c>
      <c r="F83" s="51" t="s">
        <v>8948</v>
      </c>
      <c r="G83" t="s">
        <v>1</v>
      </c>
      <c r="H83" s="41" t="s">
        <v>0</v>
      </c>
      <c r="I83" s="41" t="s">
        <v>8880</v>
      </c>
      <c r="J83" s="41" t="s">
        <v>8339</v>
      </c>
      <c r="K83" s="41">
        <v>498</v>
      </c>
      <c r="L83" s="48">
        <v>498</v>
      </c>
      <c r="M83" s="49" t="s">
        <v>118</v>
      </c>
      <c r="N83" s="49" t="s">
        <v>119</v>
      </c>
      <c r="O83" s="2">
        <v>0</v>
      </c>
      <c r="P83" s="2">
        <v>0</v>
      </c>
      <c r="Q83" s="39">
        <v>72.069999999999993</v>
      </c>
      <c r="R83" s="2">
        <v>9.3690999999999995</v>
      </c>
      <c r="S83" s="2">
        <v>0</v>
      </c>
      <c r="T83" s="2">
        <v>0</v>
      </c>
      <c r="U83" s="39">
        <v>81.439099999999996</v>
      </c>
      <c r="W83" s="41" t="s">
        <v>1</v>
      </c>
      <c r="X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"/>
      <c r="Z83"/>
      <c r="AA83"/>
    </row>
    <row r="84" spans="5:27">
      <c r="E84" t="s">
        <v>8566</v>
      </c>
      <c r="F84" s="20" t="s">
        <v>8903</v>
      </c>
      <c r="G84" t="s">
        <v>1</v>
      </c>
      <c r="H84" t="s">
        <v>0</v>
      </c>
      <c r="I84" t="s">
        <v>8232</v>
      </c>
      <c r="J84" t="s">
        <v>8233</v>
      </c>
      <c r="K84">
        <v>499</v>
      </c>
      <c r="L84">
        <v>499</v>
      </c>
      <c r="M84" s="1" t="s">
        <v>1360</v>
      </c>
      <c r="N84" t="s">
        <v>1361</v>
      </c>
      <c r="O84" s="2">
        <v>0</v>
      </c>
      <c r="P84" s="2">
        <v>0</v>
      </c>
      <c r="Q84" s="2">
        <v>24.68</v>
      </c>
      <c r="R84" s="2">
        <v>3.2084000000000001</v>
      </c>
      <c r="S84" s="2">
        <v>0</v>
      </c>
      <c r="T84" s="2">
        <v>0</v>
      </c>
      <c r="U84" s="2">
        <v>27.888400000000001</v>
      </c>
      <c r="W84" t="s">
        <v>1</v>
      </c>
      <c r="X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4"/>
      <c r="Z84"/>
      <c r="AA84"/>
    </row>
    <row r="85" spans="5:27">
      <c r="E85" t="s">
        <v>8566</v>
      </c>
      <c r="F85" s="51" t="s">
        <v>8948</v>
      </c>
      <c r="G85" t="s">
        <v>1</v>
      </c>
      <c r="H85" s="41" t="s">
        <v>0</v>
      </c>
      <c r="I85" s="41" t="s">
        <v>8880</v>
      </c>
      <c r="J85" s="41" t="s">
        <v>8339</v>
      </c>
      <c r="K85" s="41">
        <v>499</v>
      </c>
      <c r="L85" s="48">
        <v>499</v>
      </c>
      <c r="M85" s="49" t="s">
        <v>8076</v>
      </c>
      <c r="N85" s="49" t="s">
        <v>8077</v>
      </c>
      <c r="O85" s="2">
        <v>0</v>
      </c>
      <c r="P85" s="2">
        <v>0</v>
      </c>
      <c r="Q85" s="39">
        <v>82.96</v>
      </c>
      <c r="R85" s="2">
        <v>10.784799999999999</v>
      </c>
      <c r="S85" s="2">
        <v>0</v>
      </c>
      <c r="T85" s="2">
        <v>0</v>
      </c>
      <c r="U85" s="39">
        <v>93.744799999999998</v>
      </c>
      <c r="W85" s="41" t="s">
        <v>1</v>
      </c>
      <c r="X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"/>
      <c r="Z85"/>
      <c r="AA85"/>
    </row>
    <row r="86" spans="5:27">
      <c r="E86" t="s">
        <v>8566</v>
      </c>
      <c r="F86" s="20" t="s">
        <v>8901</v>
      </c>
      <c r="G86" t="s">
        <v>1</v>
      </c>
      <c r="H86" t="s">
        <v>0</v>
      </c>
      <c r="I86" t="s">
        <v>8232</v>
      </c>
      <c r="J86" t="s">
        <v>8233</v>
      </c>
      <c r="K86">
        <v>500</v>
      </c>
      <c r="L86">
        <v>500</v>
      </c>
      <c r="M86" s="1" t="s">
        <v>114</v>
      </c>
      <c r="N86" t="s">
        <v>115</v>
      </c>
      <c r="O86" s="2">
        <v>0</v>
      </c>
      <c r="P86" s="2">
        <v>0</v>
      </c>
      <c r="Q86" s="2">
        <v>30.97</v>
      </c>
      <c r="R86" s="2">
        <v>4.0260999999999996</v>
      </c>
      <c r="S86" s="2">
        <v>0</v>
      </c>
      <c r="T86" s="2">
        <v>0</v>
      </c>
      <c r="U86" s="2">
        <v>34.996099999999998</v>
      </c>
      <c r="W86" t="s">
        <v>1</v>
      </c>
      <c r="X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6"/>
      <c r="Z86"/>
      <c r="AA86"/>
    </row>
    <row r="87" spans="5:27">
      <c r="E87" t="s">
        <v>8566</v>
      </c>
      <c r="F87" s="51" t="s">
        <v>8948</v>
      </c>
      <c r="G87" t="s">
        <v>1</v>
      </c>
      <c r="H87" s="41" t="s">
        <v>0</v>
      </c>
      <c r="I87" s="41" t="s">
        <v>8880</v>
      </c>
      <c r="J87" s="41" t="s">
        <v>8339</v>
      </c>
      <c r="K87" s="41">
        <v>500</v>
      </c>
      <c r="L87" s="48">
        <v>500</v>
      </c>
      <c r="M87" s="49" t="s">
        <v>118</v>
      </c>
      <c r="N87" s="49" t="s">
        <v>119</v>
      </c>
      <c r="O87" s="2">
        <v>0</v>
      </c>
      <c r="P87" s="2">
        <v>0</v>
      </c>
      <c r="Q87" s="39">
        <v>358.36</v>
      </c>
      <c r="R87" s="2">
        <v>46.586800000000004</v>
      </c>
      <c r="S87" s="2">
        <v>0</v>
      </c>
      <c r="T87" s="2">
        <v>0</v>
      </c>
      <c r="U87" s="39">
        <v>404.9468</v>
      </c>
      <c r="W87" s="41" t="s">
        <v>1</v>
      </c>
      <c r="X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"/>
      <c r="Z87"/>
      <c r="AA87"/>
    </row>
    <row r="88" spans="5:27">
      <c r="E88" t="s">
        <v>8566</v>
      </c>
      <c r="F88" s="51" t="s">
        <v>8948</v>
      </c>
      <c r="G88" t="s">
        <v>1</v>
      </c>
      <c r="H88" s="41" t="s">
        <v>0</v>
      </c>
      <c r="I88" s="41" t="s">
        <v>8880</v>
      </c>
      <c r="J88" s="41" t="s">
        <v>8339</v>
      </c>
      <c r="K88" s="41">
        <v>501</v>
      </c>
      <c r="L88" s="48">
        <v>501</v>
      </c>
      <c r="M88" s="49" t="s">
        <v>1305</v>
      </c>
      <c r="N88" s="49" t="s">
        <v>1306</v>
      </c>
      <c r="O88" s="2">
        <v>0</v>
      </c>
      <c r="P88" s="2">
        <v>0</v>
      </c>
      <c r="Q88" s="39">
        <v>68.14</v>
      </c>
      <c r="R88" s="2">
        <v>8.8582000000000001</v>
      </c>
      <c r="S88" s="2">
        <v>0</v>
      </c>
      <c r="T88" s="2">
        <v>0</v>
      </c>
      <c r="U88" s="39">
        <v>76.998199999999997</v>
      </c>
      <c r="W88" s="41" t="s">
        <v>1</v>
      </c>
      <c r="X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"/>
      <c r="Z88"/>
      <c r="AA88"/>
    </row>
    <row r="89" spans="5:27">
      <c r="E89" t="s">
        <v>8566</v>
      </c>
      <c r="F89" s="51" t="s">
        <v>8948</v>
      </c>
      <c r="G89" t="s">
        <v>1</v>
      </c>
      <c r="H89" s="41" t="s">
        <v>0</v>
      </c>
      <c r="I89" s="41" t="s">
        <v>8880</v>
      </c>
      <c r="J89" s="41" t="s">
        <v>8339</v>
      </c>
      <c r="K89" s="41">
        <v>502</v>
      </c>
      <c r="L89" s="48">
        <v>502</v>
      </c>
      <c r="M89" s="49" t="s">
        <v>303</v>
      </c>
      <c r="N89" s="49" t="s">
        <v>304</v>
      </c>
      <c r="O89" s="2">
        <v>0</v>
      </c>
      <c r="P89" s="2">
        <v>0</v>
      </c>
      <c r="Q89" s="39">
        <v>3420.96</v>
      </c>
      <c r="R89" s="2">
        <v>444.72480000000002</v>
      </c>
      <c r="S89" s="2">
        <v>0</v>
      </c>
      <c r="T89" s="2">
        <v>0</v>
      </c>
      <c r="U89" s="39">
        <v>3865.6848</v>
      </c>
      <c r="W89" s="41" t="s">
        <v>1</v>
      </c>
      <c r="X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"/>
      <c r="Z89"/>
      <c r="AA89"/>
    </row>
    <row r="90" spans="5:27">
      <c r="E90" t="s">
        <v>8566</v>
      </c>
      <c r="F90" s="51" t="s">
        <v>8948</v>
      </c>
      <c r="G90" t="s">
        <v>1</v>
      </c>
      <c r="H90" s="41" t="s">
        <v>0</v>
      </c>
      <c r="I90" s="41" t="s">
        <v>8880</v>
      </c>
      <c r="J90" s="41" t="s">
        <v>8339</v>
      </c>
      <c r="K90" s="41">
        <v>503</v>
      </c>
      <c r="L90" s="48">
        <v>503</v>
      </c>
      <c r="M90" s="49" t="s">
        <v>106</v>
      </c>
      <c r="N90" s="49" t="s">
        <v>107</v>
      </c>
      <c r="O90" s="2">
        <v>0</v>
      </c>
      <c r="P90" s="2">
        <v>0</v>
      </c>
      <c r="Q90" s="39">
        <v>61.94</v>
      </c>
      <c r="R90" s="2">
        <v>8.0521999999999991</v>
      </c>
      <c r="S90" s="2">
        <v>0</v>
      </c>
      <c r="T90" s="2">
        <v>0</v>
      </c>
      <c r="U90" s="39">
        <v>69.992199999999997</v>
      </c>
      <c r="W90" s="41" t="s">
        <v>1</v>
      </c>
      <c r="X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"/>
      <c r="Z90"/>
      <c r="AA90"/>
    </row>
    <row r="91" spans="5:27">
      <c r="E91" t="s">
        <v>8566</v>
      </c>
      <c r="F91" s="51" t="s">
        <v>8948</v>
      </c>
      <c r="G91" t="s">
        <v>1</v>
      </c>
      <c r="H91" s="41" t="s">
        <v>0</v>
      </c>
      <c r="I91" s="41" t="s">
        <v>8880</v>
      </c>
      <c r="J91" s="41" t="s">
        <v>8339</v>
      </c>
      <c r="K91" s="41">
        <v>504</v>
      </c>
      <c r="L91" s="48">
        <v>504</v>
      </c>
      <c r="M91" s="49" t="s">
        <v>118</v>
      </c>
      <c r="N91" s="49" t="s">
        <v>119</v>
      </c>
      <c r="O91" s="2">
        <v>0</v>
      </c>
      <c r="P91" s="2">
        <v>0</v>
      </c>
      <c r="Q91" s="39">
        <v>45.84</v>
      </c>
      <c r="R91" s="2">
        <v>5.9592000000000009</v>
      </c>
      <c r="S91" s="2">
        <v>0</v>
      </c>
      <c r="T91" s="2">
        <v>0</v>
      </c>
      <c r="U91" s="39">
        <v>51.799200000000006</v>
      </c>
      <c r="W91" s="41" t="s">
        <v>1</v>
      </c>
      <c r="X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"/>
      <c r="Z91"/>
      <c r="AA91"/>
    </row>
    <row r="92" spans="5:27">
      <c r="E92" t="s">
        <v>8566</v>
      </c>
      <c r="F92" s="51" t="s">
        <v>8948</v>
      </c>
      <c r="G92" t="s">
        <v>1</v>
      </c>
      <c r="H92" s="41" t="s">
        <v>0</v>
      </c>
      <c r="I92" s="41" t="s">
        <v>8880</v>
      </c>
      <c r="J92" s="41" t="s">
        <v>8339</v>
      </c>
      <c r="K92" s="41">
        <v>505</v>
      </c>
      <c r="L92" s="48">
        <v>505</v>
      </c>
      <c r="M92" s="49" t="s">
        <v>550</v>
      </c>
      <c r="N92" s="49" t="s">
        <v>551</v>
      </c>
      <c r="O92" s="2">
        <v>0</v>
      </c>
      <c r="P92" s="2">
        <v>0</v>
      </c>
      <c r="Q92" s="39">
        <v>31.42</v>
      </c>
      <c r="R92" s="2">
        <v>4.0846</v>
      </c>
      <c r="S92" s="2">
        <v>0</v>
      </c>
      <c r="T92" s="2">
        <v>0</v>
      </c>
      <c r="U92" s="39">
        <v>35.504600000000003</v>
      </c>
      <c r="W92" s="41" t="s">
        <v>1</v>
      </c>
      <c r="X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2"/>
      <c r="Z92"/>
      <c r="AA92"/>
    </row>
    <row r="93" spans="5:27">
      <c r="E93" t="s">
        <v>8566</v>
      </c>
      <c r="F93" s="51" t="s">
        <v>8948</v>
      </c>
      <c r="G93" t="s">
        <v>1</v>
      </c>
      <c r="H93" s="41" t="s">
        <v>0</v>
      </c>
      <c r="I93" s="41" t="s">
        <v>8880</v>
      </c>
      <c r="J93" s="41" t="s">
        <v>8339</v>
      </c>
      <c r="K93" s="41">
        <v>506</v>
      </c>
      <c r="L93" s="48">
        <v>506</v>
      </c>
      <c r="M93" s="49" t="s">
        <v>118</v>
      </c>
      <c r="N93" s="49" t="s">
        <v>119</v>
      </c>
      <c r="O93" s="2">
        <v>0</v>
      </c>
      <c r="P93" s="2">
        <v>0</v>
      </c>
      <c r="Q93" s="39">
        <v>63.76</v>
      </c>
      <c r="R93" s="2">
        <v>8.2888000000000002</v>
      </c>
      <c r="S93" s="2">
        <v>0</v>
      </c>
      <c r="T93" s="2">
        <v>0</v>
      </c>
      <c r="U93" s="39">
        <v>72.0488</v>
      </c>
      <c r="W93" s="41" t="s">
        <v>1</v>
      </c>
      <c r="X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3"/>
      <c r="Z93"/>
      <c r="AA93"/>
    </row>
    <row r="94" spans="5:27">
      <c r="E94" t="s">
        <v>8566</v>
      </c>
      <c r="F94" s="51" t="s">
        <v>8948</v>
      </c>
      <c r="G94" t="s">
        <v>1</v>
      </c>
      <c r="H94" s="41" t="s">
        <v>0</v>
      </c>
      <c r="I94" s="41" t="s">
        <v>8880</v>
      </c>
      <c r="J94" s="41" t="s">
        <v>8339</v>
      </c>
      <c r="K94" s="41">
        <v>507</v>
      </c>
      <c r="L94" s="48">
        <v>507</v>
      </c>
      <c r="M94" s="49" t="s">
        <v>739</v>
      </c>
      <c r="N94" s="49" t="s">
        <v>740</v>
      </c>
      <c r="O94" s="2">
        <v>0</v>
      </c>
      <c r="P94" s="2">
        <v>0</v>
      </c>
      <c r="Q94" s="39">
        <v>48.72</v>
      </c>
      <c r="R94" s="2">
        <v>6.3335999999999997</v>
      </c>
      <c r="S94" s="2">
        <v>0</v>
      </c>
      <c r="T94" s="2">
        <v>0</v>
      </c>
      <c r="U94" s="39">
        <v>55.053599999999996</v>
      </c>
      <c r="W94" s="41" t="s">
        <v>1</v>
      </c>
      <c r="X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4"/>
      <c r="Z94"/>
      <c r="AA94"/>
    </row>
    <row r="95" spans="5:27">
      <c r="E95" t="s">
        <v>8566</v>
      </c>
      <c r="F95" s="51" t="s">
        <v>8948</v>
      </c>
      <c r="G95" t="s">
        <v>1</v>
      </c>
      <c r="H95" s="41" t="s">
        <v>0</v>
      </c>
      <c r="I95" s="41" t="s">
        <v>8880</v>
      </c>
      <c r="J95" s="41" t="s">
        <v>8339</v>
      </c>
      <c r="K95" s="41">
        <v>508</v>
      </c>
      <c r="L95" s="48">
        <v>508</v>
      </c>
      <c r="M95" s="49" t="s">
        <v>77</v>
      </c>
      <c r="N95" s="49" t="s">
        <v>78</v>
      </c>
      <c r="O95" s="2">
        <v>0</v>
      </c>
      <c r="P95" s="2">
        <v>0</v>
      </c>
      <c r="Q95" s="39">
        <v>66.02</v>
      </c>
      <c r="R95" s="2">
        <v>8.5825999999999993</v>
      </c>
      <c r="S95" s="2">
        <v>0</v>
      </c>
      <c r="T95" s="2">
        <v>0</v>
      </c>
      <c r="U95" s="39">
        <v>74.602599999999995</v>
      </c>
      <c r="W95" s="41" t="s">
        <v>1</v>
      </c>
      <c r="X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5"/>
      <c r="Z95"/>
      <c r="AA95"/>
    </row>
    <row r="96" spans="5:27">
      <c r="E96" t="s">
        <v>8566</v>
      </c>
      <c r="F96" s="51" t="s">
        <v>8948</v>
      </c>
      <c r="G96" t="s">
        <v>1</v>
      </c>
      <c r="H96" s="41" t="s">
        <v>0</v>
      </c>
      <c r="I96" s="41" t="s">
        <v>8880</v>
      </c>
      <c r="J96" s="41" t="s">
        <v>8339</v>
      </c>
      <c r="K96" s="41">
        <v>509</v>
      </c>
      <c r="L96" s="48">
        <v>509</v>
      </c>
      <c r="M96" s="49"/>
      <c r="N96" s="49" t="s">
        <v>8884</v>
      </c>
      <c r="O96" s="2">
        <v>0</v>
      </c>
      <c r="P96" s="2">
        <v>0</v>
      </c>
      <c r="Q96" s="39">
        <v>204.42</v>
      </c>
      <c r="R96" s="2">
        <v>26.5746</v>
      </c>
      <c r="S96" s="2">
        <v>0</v>
      </c>
      <c r="T96" s="2">
        <v>0</v>
      </c>
      <c r="U96" s="39">
        <v>230.99459999999999</v>
      </c>
      <c r="V96" s="2" t="s">
        <v>8883</v>
      </c>
      <c r="W96" s="41" t="s">
        <v>1</v>
      </c>
      <c r="X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6"/>
      <c r="Z96"/>
      <c r="AA96"/>
    </row>
    <row r="97" spans="5:27">
      <c r="E97" t="s">
        <v>8566</v>
      </c>
      <c r="F97" s="51" t="s">
        <v>8948</v>
      </c>
      <c r="G97" t="s">
        <v>1</v>
      </c>
      <c r="H97" s="41" t="s">
        <v>0</v>
      </c>
      <c r="I97" s="41" t="s">
        <v>8880</v>
      </c>
      <c r="J97" s="41" t="s">
        <v>8339</v>
      </c>
      <c r="K97" s="41">
        <v>510</v>
      </c>
      <c r="L97" s="48">
        <v>510</v>
      </c>
      <c r="M97" s="49" t="s">
        <v>469</v>
      </c>
      <c r="N97" s="49" t="s">
        <v>470</v>
      </c>
      <c r="O97" s="2">
        <v>0</v>
      </c>
      <c r="P97" s="2">
        <v>0</v>
      </c>
      <c r="Q97" s="39">
        <v>68.14</v>
      </c>
      <c r="R97" s="2">
        <v>8.8582000000000001</v>
      </c>
      <c r="S97" s="2">
        <v>0</v>
      </c>
      <c r="T97" s="2">
        <v>0</v>
      </c>
      <c r="U97" s="39">
        <v>76.998199999999997</v>
      </c>
      <c r="W97" s="41" t="s">
        <v>1</v>
      </c>
      <c r="X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7"/>
      <c r="Z97"/>
      <c r="AA97"/>
    </row>
    <row r="98" spans="5:27">
      <c r="E98" t="s">
        <v>8566</v>
      </c>
      <c r="F98" s="51" t="s">
        <v>8948</v>
      </c>
      <c r="G98" t="s">
        <v>1</v>
      </c>
      <c r="H98" s="41" t="s">
        <v>0</v>
      </c>
      <c r="I98" s="41" t="s">
        <v>8880</v>
      </c>
      <c r="J98" s="41" t="s">
        <v>8339</v>
      </c>
      <c r="K98" s="41">
        <v>511</v>
      </c>
      <c r="L98" s="48">
        <v>511</v>
      </c>
      <c r="M98" s="49" t="s">
        <v>118</v>
      </c>
      <c r="N98" s="49" t="s">
        <v>119</v>
      </c>
      <c r="O98" s="2">
        <v>0</v>
      </c>
      <c r="P98" s="2">
        <v>0</v>
      </c>
      <c r="Q98" s="39">
        <v>87.79</v>
      </c>
      <c r="R98" s="2">
        <v>11.412700000000001</v>
      </c>
      <c r="S98" s="2">
        <v>0</v>
      </c>
      <c r="T98" s="2">
        <v>0</v>
      </c>
      <c r="U98" s="39">
        <v>99.202700000000007</v>
      </c>
      <c r="W98" s="41" t="s">
        <v>1</v>
      </c>
      <c r="X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8"/>
      <c r="Z98"/>
      <c r="AA98"/>
    </row>
    <row r="99" spans="5:27">
      <c r="E99" t="s">
        <v>8566</v>
      </c>
      <c r="F99" s="51" t="s">
        <v>8948</v>
      </c>
      <c r="G99" t="s">
        <v>1</v>
      </c>
      <c r="H99" s="41" t="s">
        <v>0</v>
      </c>
      <c r="I99" s="41" t="s">
        <v>8880</v>
      </c>
      <c r="J99" s="41" t="s">
        <v>8339</v>
      </c>
      <c r="K99" s="41">
        <v>512</v>
      </c>
      <c r="L99" s="48">
        <v>512</v>
      </c>
      <c r="M99" s="49" t="s">
        <v>118</v>
      </c>
      <c r="N99" s="49" t="s">
        <v>119</v>
      </c>
      <c r="O99" s="2">
        <v>0</v>
      </c>
      <c r="P99" s="2">
        <v>0</v>
      </c>
      <c r="Q99" s="39">
        <v>201.01</v>
      </c>
      <c r="R99" s="2">
        <v>26.1313</v>
      </c>
      <c r="S99" s="2">
        <v>0</v>
      </c>
      <c r="T99" s="2">
        <v>0</v>
      </c>
      <c r="U99" s="39">
        <v>227.1413</v>
      </c>
      <c r="W99" s="41" t="s">
        <v>1</v>
      </c>
      <c r="X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9"/>
      <c r="Z99"/>
      <c r="AA99"/>
    </row>
    <row r="100" spans="5:27">
      <c r="E100" t="s">
        <v>8566</v>
      </c>
      <c r="F100" s="51" t="s">
        <v>8948</v>
      </c>
      <c r="G100" t="s">
        <v>1</v>
      </c>
      <c r="H100" s="41" t="s">
        <v>0</v>
      </c>
      <c r="I100" s="41" t="s">
        <v>8880</v>
      </c>
      <c r="J100" s="41" t="s">
        <v>8339</v>
      </c>
      <c r="K100" s="41">
        <v>513</v>
      </c>
      <c r="L100" s="48">
        <v>513</v>
      </c>
      <c r="M100" s="49" t="s">
        <v>118</v>
      </c>
      <c r="N100" s="49" t="s">
        <v>119</v>
      </c>
      <c r="O100" s="2">
        <v>0</v>
      </c>
      <c r="P100" s="2">
        <v>0</v>
      </c>
      <c r="Q100" s="39">
        <v>500.13</v>
      </c>
      <c r="R100" s="2">
        <v>65.016900000000007</v>
      </c>
      <c r="S100" s="2">
        <v>0</v>
      </c>
      <c r="T100" s="2">
        <v>0</v>
      </c>
      <c r="U100" s="39">
        <v>565.14689999999996</v>
      </c>
      <c r="W100" s="41" t="s">
        <v>1</v>
      </c>
      <c r="X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0"/>
      <c r="Z100"/>
      <c r="AA100"/>
    </row>
    <row r="101" spans="5:27">
      <c r="E101" t="s">
        <v>8566</v>
      </c>
      <c r="F101" s="51" t="s">
        <v>8948</v>
      </c>
      <c r="G101" t="s">
        <v>1</v>
      </c>
      <c r="H101" s="41" t="s">
        <v>0</v>
      </c>
      <c r="I101" s="41" t="s">
        <v>8880</v>
      </c>
      <c r="J101" s="41" t="s">
        <v>8339</v>
      </c>
      <c r="K101" s="41">
        <v>514</v>
      </c>
      <c r="L101" s="48">
        <v>514</v>
      </c>
      <c r="M101" s="49" t="s">
        <v>118</v>
      </c>
      <c r="N101" s="49" t="s">
        <v>119</v>
      </c>
      <c r="O101" s="2">
        <v>0</v>
      </c>
      <c r="P101" s="2">
        <v>0</v>
      </c>
      <c r="Q101" s="39">
        <v>52.04</v>
      </c>
      <c r="R101" s="2">
        <v>6.7652000000000001</v>
      </c>
      <c r="S101" s="2">
        <v>0</v>
      </c>
      <c r="T101" s="2">
        <v>0</v>
      </c>
      <c r="U101" s="39">
        <v>58.805199999999999</v>
      </c>
      <c r="W101" s="41" t="s">
        <v>1</v>
      </c>
      <c r="X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1"/>
      <c r="Z101"/>
      <c r="AA101"/>
    </row>
    <row r="102" spans="5:27">
      <c r="E102" t="s">
        <v>8566</v>
      </c>
      <c r="F102" s="51" t="s">
        <v>8948</v>
      </c>
      <c r="G102" t="s">
        <v>1</v>
      </c>
      <c r="H102" s="41" t="s">
        <v>0</v>
      </c>
      <c r="I102" s="41" t="s">
        <v>8880</v>
      </c>
      <c r="J102" s="41" t="s">
        <v>8339</v>
      </c>
      <c r="K102" s="41">
        <v>515</v>
      </c>
      <c r="L102" s="48">
        <v>515</v>
      </c>
      <c r="M102" s="49" t="s">
        <v>197</v>
      </c>
      <c r="N102" s="49" t="s">
        <v>198</v>
      </c>
      <c r="O102" s="2">
        <v>0</v>
      </c>
      <c r="P102" s="2">
        <v>0</v>
      </c>
      <c r="Q102" s="39">
        <v>912</v>
      </c>
      <c r="R102" s="2">
        <v>118.56</v>
      </c>
      <c r="S102" s="2">
        <v>0</v>
      </c>
      <c r="T102" s="2">
        <v>0</v>
      </c>
      <c r="U102" s="39">
        <v>1030.56</v>
      </c>
      <c r="W102" s="41" t="s">
        <v>1</v>
      </c>
      <c r="X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2"/>
      <c r="Z102"/>
      <c r="AA102"/>
    </row>
    <row r="103" spans="5:27">
      <c r="E103" t="s">
        <v>8566</v>
      </c>
      <c r="F103" s="51" t="s">
        <v>8948</v>
      </c>
      <c r="G103" t="s">
        <v>1</v>
      </c>
      <c r="H103" s="41" t="s">
        <v>0</v>
      </c>
      <c r="I103" s="41" t="s">
        <v>8880</v>
      </c>
      <c r="J103" s="41" t="s">
        <v>8339</v>
      </c>
      <c r="K103" s="41">
        <v>516</v>
      </c>
      <c r="L103" s="48">
        <v>516</v>
      </c>
      <c r="M103" s="49" t="s">
        <v>118</v>
      </c>
      <c r="N103" s="49" t="s">
        <v>119</v>
      </c>
      <c r="O103" s="2">
        <v>0</v>
      </c>
      <c r="P103" s="2">
        <v>0</v>
      </c>
      <c r="Q103" s="39">
        <v>42.27</v>
      </c>
      <c r="R103" s="2">
        <v>5.4951000000000008</v>
      </c>
      <c r="S103" s="2">
        <v>0</v>
      </c>
      <c r="T103" s="2">
        <v>0</v>
      </c>
      <c r="U103" s="39">
        <v>47.765100000000004</v>
      </c>
      <c r="W103" s="41" t="s">
        <v>1</v>
      </c>
      <c r="X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3"/>
      <c r="Z103"/>
      <c r="AA103"/>
    </row>
    <row r="104" spans="5:27">
      <c r="E104" t="s">
        <v>8566</v>
      </c>
      <c r="F104" s="51" t="s">
        <v>8948</v>
      </c>
      <c r="G104" t="s">
        <v>1</v>
      </c>
      <c r="H104" s="41" t="s">
        <v>0</v>
      </c>
      <c r="I104" s="41" t="s">
        <v>8880</v>
      </c>
      <c r="J104" s="41" t="s">
        <v>8339</v>
      </c>
      <c r="K104" s="41">
        <v>517</v>
      </c>
      <c r="L104" s="48">
        <v>517</v>
      </c>
      <c r="M104" s="49" t="s">
        <v>112</v>
      </c>
      <c r="N104" s="49" t="s">
        <v>113</v>
      </c>
      <c r="O104" s="2">
        <v>0</v>
      </c>
      <c r="P104" s="2">
        <v>0</v>
      </c>
      <c r="Q104" s="39">
        <v>68.14</v>
      </c>
      <c r="R104" s="2">
        <v>8.8582000000000001</v>
      </c>
      <c r="S104" s="2">
        <v>0</v>
      </c>
      <c r="T104" s="2">
        <v>0</v>
      </c>
      <c r="U104" s="39">
        <v>76.998199999999997</v>
      </c>
      <c r="W104" s="41" t="s">
        <v>1</v>
      </c>
      <c r="X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4"/>
      <c r="Z104"/>
      <c r="AA104"/>
    </row>
    <row r="105" spans="5:27">
      <c r="E105" t="s">
        <v>8566</v>
      </c>
      <c r="F105" s="51" t="s">
        <v>8948</v>
      </c>
      <c r="G105" t="s">
        <v>1</v>
      </c>
      <c r="H105" s="41" t="s">
        <v>0</v>
      </c>
      <c r="I105" s="41" t="s">
        <v>8880</v>
      </c>
      <c r="J105" s="41" t="s">
        <v>8339</v>
      </c>
      <c r="K105" s="41">
        <v>518</v>
      </c>
      <c r="L105" s="48">
        <v>518</v>
      </c>
      <c r="M105" s="49" t="s">
        <v>118</v>
      </c>
      <c r="N105" s="49" t="s">
        <v>119</v>
      </c>
      <c r="O105" s="2">
        <v>0</v>
      </c>
      <c r="P105" s="2">
        <v>0</v>
      </c>
      <c r="Q105" s="39">
        <v>281.8</v>
      </c>
      <c r="R105" s="2">
        <v>36.634</v>
      </c>
      <c r="S105" s="2">
        <v>0</v>
      </c>
      <c r="T105" s="2">
        <v>0</v>
      </c>
      <c r="U105" s="39">
        <v>318.43400000000003</v>
      </c>
      <c r="W105" s="41" t="s">
        <v>1</v>
      </c>
      <c r="X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5"/>
      <c r="Z105"/>
      <c r="AA105"/>
    </row>
    <row r="106" spans="5:27">
      <c r="E106" t="s">
        <v>8566</v>
      </c>
      <c r="F106" s="51" t="s">
        <v>8948</v>
      </c>
      <c r="G106" t="s">
        <v>1</v>
      </c>
      <c r="H106" s="41" t="s">
        <v>0</v>
      </c>
      <c r="I106" s="41" t="s">
        <v>8880</v>
      </c>
      <c r="J106" s="41" t="s">
        <v>8339</v>
      </c>
      <c r="K106" s="41">
        <v>519</v>
      </c>
      <c r="L106" s="48">
        <v>519</v>
      </c>
      <c r="M106" s="49" t="s">
        <v>118</v>
      </c>
      <c r="N106" s="49" t="s">
        <v>119</v>
      </c>
      <c r="O106" s="2">
        <v>0</v>
      </c>
      <c r="P106" s="2">
        <v>0</v>
      </c>
      <c r="Q106" s="39">
        <v>28.18</v>
      </c>
      <c r="R106" s="2">
        <v>3.6634000000000002</v>
      </c>
      <c r="S106" s="2">
        <v>0</v>
      </c>
      <c r="T106" s="2">
        <v>0</v>
      </c>
      <c r="U106" s="39">
        <v>31.843399999999999</v>
      </c>
      <c r="W106" s="41" t="s">
        <v>1</v>
      </c>
      <c r="X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6"/>
      <c r="Z106"/>
      <c r="AA106"/>
    </row>
    <row r="107" spans="5:27" hidden="1">
      <c r="E107" t="s">
        <v>8566</v>
      </c>
      <c r="F107" s="51" t="s">
        <v>8948</v>
      </c>
      <c r="G107" t="s">
        <v>1</v>
      </c>
      <c r="H107" s="41" t="s">
        <v>0</v>
      </c>
      <c r="I107" s="41" t="s">
        <v>8880</v>
      </c>
      <c r="J107" s="41" t="s">
        <v>8339</v>
      </c>
      <c r="K107" s="41">
        <v>520</v>
      </c>
      <c r="L107" s="48">
        <v>520</v>
      </c>
      <c r="M107" s="49" t="s">
        <v>7848</v>
      </c>
      <c r="N107" s="49" t="s">
        <v>7847</v>
      </c>
      <c r="O107" s="2">
        <v>0</v>
      </c>
      <c r="P107" s="2">
        <v>0</v>
      </c>
      <c r="Q107" s="39">
        <v>0</v>
      </c>
      <c r="R107" s="2">
        <v>0</v>
      </c>
      <c r="S107" s="2">
        <v>0</v>
      </c>
      <c r="T107" s="2">
        <v>0</v>
      </c>
      <c r="U107" s="39">
        <v>0</v>
      </c>
      <c r="V107" s="2">
        <v>0</v>
      </c>
      <c r="W107" s="41" t="s">
        <v>1</v>
      </c>
      <c r="X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7"/>
      <c r="Z107"/>
      <c r="AA107"/>
    </row>
    <row r="108" spans="5:27">
      <c r="E108" t="s">
        <v>8566</v>
      </c>
      <c r="F108" s="51" t="s">
        <v>8948</v>
      </c>
      <c r="G108" t="s">
        <v>1</v>
      </c>
      <c r="H108" s="41" t="s">
        <v>0</v>
      </c>
      <c r="I108" s="41" t="s">
        <v>8880</v>
      </c>
      <c r="J108" s="41" t="s">
        <v>8339</v>
      </c>
      <c r="K108" s="41">
        <v>521</v>
      </c>
      <c r="L108" s="48">
        <v>521</v>
      </c>
      <c r="M108" s="49" t="s">
        <v>118</v>
      </c>
      <c r="N108" s="49" t="s">
        <v>119</v>
      </c>
      <c r="O108" s="2">
        <v>0</v>
      </c>
      <c r="P108" s="2">
        <v>0</v>
      </c>
      <c r="Q108" s="39">
        <v>253.04</v>
      </c>
      <c r="R108" s="2">
        <v>32.895200000000003</v>
      </c>
      <c r="S108" s="2">
        <v>0</v>
      </c>
      <c r="T108" s="2">
        <v>0</v>
      </c>
      <c r="U108" s="39">
        <v>285.93520000000001</v>
      </c>
      <c r="W108" s="41" t="s">
        <v>1</v>
      </c>
      <c r="X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8"/>
      <c r="Z108"/>
      <c r="AA108"/>
    </row>
    <row r="109" spans="5:27">
      <c r="E109" t="s">
        <v>8566</v>
      </c>
      <c r="F109" s="51" t="s">
        <v>8948</v>
      </c>
      <c r="G109" t="s">
        <v>1</v>
      </c>
      <c r="H109" s="41" t="s">
        <v>0</v>
      </c>
      <c r="I109" s="41" t="s">
        <v>8880</v>
      </c>
      <c r="J109" s="41" t="s">
        <v>8339</v>
      </c>
      <c r="K109" s="41">
        <v>522</v>
      </c>
      <c r="L109" s="48">
        <v>522</v>
      </c>
      <c r="M109" s="49" t="s">
        <v>333</v>
      </c>
      <c r="N109" s="49" t="s">
        <v>334</v>
      </c>
      <c r="O109" s="2">
        <v>0</v>
      </c>
      <c r="P109" s="2">
        <v>0</v>
      </c>
      <c r="Q109" s="39">
        <v>17.52</v>
      </c>
      <c r="R109" s="2">
        <v>2.2776000000000001</v>
      </c>
      <c r="S109" s="2">
        <v>0</v>
      </c>
      <c r="T109" s="2">
        <v>0</v>
      </c>
      <c r="U109" s="39">
        <v>19.797599999999999</v>
      </c>
      <c r="W109" s="41" t="s">
        <v>1</v>
      </c>
      <c r="X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09"/>
      <c r="Z109"/>
      <c r="AA109"/>
    </row>
    <row r="110" spans="5:27">
      <c r="E110" t="s">
        <v>8566</v>
      </c>
      <c r="F110" s="51" t="s">
        <v>8948</v>
      </c>
      <c r="G110" t="s">
        <v>1</v>
      </c>
      <c r="H110" s="41" t="s">
        <v>0</v>
      </c>
      <c r="I110" s="41" t="s">
        <v>8880</v>
      </c>
      <c r="J110" s="41" t="s">
        <v>8339</v>
      </c>
      <c r="K110" s="41">
        <v>523</v>
      </c>
      <c r="L110" s="48">
        <v>523</v>
      </c>
      <c r="M110" s="49" t="s">
        <v>118</v>
      </c>
      <c r="N110" s="49" t="s">
        <v>119</v>
      </c>
      <c r="O110" s="2">
        <v>0</v>
      </c>
      <c r="P110" s="2">
        <v>0</v>
      </c>
      <c r="Q110" s="39">
        <v>78.41</v>
      </c>
      <c r="R110" s="2">
        <v>10.193300000000001</v>
      </c>
      <c r="S110" s="2">
        <v>0</v>
      </c>
      <c r="T110" s="2">
        <v>0</v>
      </c>
      <c r="U110" s="39">
        <v>88.60329999999999</v>
      </c>
      <c r="W110" s="41" t="s">
        <v>1</v>
      </c>
      <c r="X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0"/>
      <c r="Z110"/>
      <c r="AA110"/>
    </row>
    <row r="111" spans="5:27">
      <c r="E111" t="s">
        <v>8566</v>
      </c>
      <c r="F111" s="51" t="s">
        <v>8948</v>
      </c>
      <c r="G111" t="s">
        <v>1</v>
      </c>
      <c r="H111" s="41" t="s">
        <v>0</v>
      </c>
      <c r="I111" s="41" t="s">
        <v>8880</v>
      </c>
      <c r="J111" s="41" t="s">
        <v>8339</v>
      </c>
      <c r="K111" s="41">
        <v>524</v>
      </c>
      <c r="L111" s="48">
        <v>524</v>
      </c>
      <c r="M111" s="49" t="s">
        <v>95</v>
      </c>
      <c r="N111" s="49" t="s">
        <v>96</v>
      </c>
      <c r="O111" s="2">
        <v>0</v>
      </c>
      <c r="P111" s="2">
        <v>0</v>
      </c>
      <c r="Q111" s="39">
        <v>28.43</v>
      </c>
      <c r="R111" s="2">
        <v>3.6959</v>
      </c>
      <c r="S111" s="2">
        <v>0</v>
      </c>
      <c r="T111" s="2">
        <v>0</v>
      </c>
      <c r="U111" s="39">
        <v>32.125900000000001</v>
      </c>
      <c r="W111" s="41" t="s">
        <v>1</v>
      </c>
      <c r="X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1"/>
      <c r="Z111"/>
      <c r="AA111"/>
    </row>
    <row r="112" spans="5:27">
      <c r="E112" t="s">
        <v>8566</v>
      </c>
      <c r="F112" s="51" t="s">
        <v>8948</v>
      </c>
      <c r="G112" t="s">
        <v>1</v>
      </c>
      <c r="H112" s="41" t="s">
        <v>0</v>
      </c>
      <c r="I112" s="41" t="s">
        <v>8880</v>
      </c>
      <c r="J112" s="41" t="s">
        <v>8339</v>
      </c>
      <c r="K112" s="41">
        <v>525</v>
      </c>
      <c r="L112" s="48">
        <v>525</v>
      </c>
      <c r="M112" s="49" t="s">
        <v>177</v>
      </c>
      <c r="N112" s="49" t="s">
        <v>178</v>
      </c>
      <c r="O112" s="2">
        <v>0</v>
      </c>
      <c r="P112" s="2">
        <v>0</v>
      </c>
      <c r="Q112" s="39">
        <v>170.93</v>
      </c>
      <c r="R112" s="2">
        <v>22.2209</v>
      </c>
      <c r="S112" s="2">
        <v>0</v>
      </c>
      <c r="T112" s="2">
        <v>0</v>
      </c>
      <c r="U112" s="39">
        <v>193.15090000000001</v>
      </c>
      <c r="W112" s="41" t="s">
        <v>1</v>
      </c>
      <c r="X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2"/>
      <c r="Z112"/>
      <c r="AA112"/>
    </row>
    <row r="113" spans="5:27" hidden="1">
      <c r="E113" t="s">
        <v>8566</v>
      </c>
      <c r="F113" s="51" t="s">
        <v>8948</v>
      </c>
      <c r="G113" t="s">
        <v>1</v>
      </c>
      <c r="H113" s="41" t="s">
        <v>0</v>
      </c>
      <c r="I113" s="41" t="s">
        <v>8880</v>
      </c>
      <c r="J113" s="41" t="s">
        <v>8339</v>
      </c>
      <c r="K113" s="41">
        <v>526</v>
      </c>
      <c r="L113" s="48">
        <v>526</v>
      </c>
      <c r="M113" s="49" t="s">
        <v>7848</v>
      </c>
      <c r="N113" s="49" t="s">
        <v>7847</v>
      </c>
      <c r="O113" s="2">
        <v>0</v>
      </c>
      <c r="P113" s="2">
        <v>0</v>
      </c>
      <c r="Q113" s="39">
        <v>0</v>
      </c>
      <c r="R113" s="2">
        <v>0</v>
      </c>
      <c r="S113" s="2">
        <v>0</v>
      </c>
      <c r="T113" s="2">
        <v>0</v>
      </c>
      <c r="U113" s="39">
        <v>0</v>
      </c>
      <c r="V113" s="2">
        <v>0</v>
      </c>
      <c r="W113" s="41" t="s">
        <v>1</v>
      </c>
      <c r="X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3"/>
      <c r="Z113"/>
      <c r="AA113"/>
    </row>
    <row r="114" spans="5:27">
      <c r="E114" t="s">
        <v>8566</v>
      </c>
      <c r="F114" s="51" t="s">
        <v>8948</v>
      </c>
      <c r="G114" t="s">
        <v>1</v>
      </c>
      <c r="H114" s="41" t="s">
        <v>0</v>
      </c>
      <c r="I114" s="41" t="s">
        <v>8880</v>
      </c>
      <c r="J114" s="41" t="s">
        <v>8339</v>
      </c>
      <c r="K114" s="41">
        <v>527</v>
      </c>
      <c r="L114" s="48">
        <v>527</v>
      </c>
      <c r="M114" s="49"/>
      <c r="N114" s="49" t="s">
        <v>8882</v>
      </c>
      <c r="O114" s="2">
        <v>0</v>
      </c>
      <c r="P114" s="2">
        <v>0</v>
      </c>
      <c r="Q114" s="39">
        <v>304.06</v>
      </c>
      <c r="R114" s="2">
        <v>39.527799999999999</v>
      </c>
      <c r="S114" s="2">
        <v>0</v>
      </c>
      <c r="T114" s="2">
        <v>0</v>
      </c>
      <c r="U114" s="39">
        <v>343.58780000000002</v>
      </c>
      <c r="V114" s="2" t="s">
        <v>8881</v>
      </c>
      <c r="W114" s="41" t="s">
        <v>1</v>
      </c>
      <c r="X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4"/>
      <c r="Z114"/>
      <c r="AA114"/>
    </row>
    <row r="115" spans="5:27" hidden="1">
      <c r="E115" t="s">
        <v>8566</v>
      </c>
      <c r="F115" s="51" t="s">
        <v>8948</v>
      </c>
      <c r="G115" t="s">
        <v>1</v>
      </c>
      <c r="H115" s="41" t="s">
        <v>0</v>
      </c>
      <c r="I115" s="41" t="s">
        <v>8880</v>
      </c>
      <c r="J115" s="41" t="s">
        <v>8339</v>
      </c>
      <c r="K115" s="41">
        <v>528</v>
      </c>
      <c r="L115" s="48">
        <v>528</v>
      </c>
      <c r="M115" s="49" t="s">
        <v>7848</v>
      </c>
      <c r="N115" s="49" t="s">
        <v>7847</v>
      </c>
      <c r="O115" s="2">
        <v>0</v>
      </c>
      <c r="P115" s="2">
        <v>0</v>
      </c>
      <c r="Q115" s="39">
        <v>0</v>
      </c>
      <c r="R115" s="2">
        <v>0</v>
      </c>
      <c r="S115" s="2">
        <v>0</v>
      </c>
      <c r="T115" s="2">
        <v>0</v>
      </c>
      <c r="U115" s="39">
        <v>0</v>
      </c>
      <c r="V115" s="2">
        <v>0</v>
      </c>
      <c r="W115" s="41" t="s">
        <v>1</v>
      </c>
      <c r="X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5"/>
      <c r="Z115"/>
      <c r="AA115"/>
    </row>
    <row r="116" spans="5:27">
      <c r="E116" t="s">
        <v>8566</v>
      </c>
      <c r="F116" s="51" t="s">
        <v>8948</v>
      </c>
      <c r="G116" t="s">
        <v>1</v>
      </c>
      <c r="H116" s="41" t="s">
        <v>0</v>
      </c>
      <c r="I116" s="41" t="s">
        <v>8880</v>
      </c>
      <c r="J116" s="41" t="s">
        <v>8339</v>
      </c>
      <c r="K116" s="41">
        <v>532</v>
      </c>
      <c r="L116" s="48">
        <v>532</v>
      </c>
      <c r="M116" s="49" t="s">
        <v>201</v>
      </c>
      <c r="N116" s="49" t="s">
        <v>202</v>
      </c>
      <c r="O116" s="2">
        <v>0</v>
      </c>
      <c r="P116" s="2">
        <v>0</v>
      </c>
      <c r="Q116" s="39">
        <v>136.74</v>
      </c>
      <c r="R116" s="2">
        <v>17.78</v>
      </c>
      <c r="S116" s="2">
        <v>0</v>
      </c>
      <c r="T116" s="2">
        <v>0</v>
      </c>
      <c r="U116" s="39">
        <v>154.52000000000001</v>
      </c>
      <c r="W116" s="41" t="s">
        <v>1</v>
      </c>
      <c r="X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16"/>
      <c r="Z116"/>
      <c r="AA116"/>
    </row>
    <row r="117" spans="5:27">
      <c r="E117" t="s">
        <v>8566</v>
      </c>
      <c r="F117" s="20" t="s">
        <v>8894</v>
      </c>
      <c r="G117" t="s">
        <v>1</v>
      </c>
      <c r="H117" t="s">
        <v>0</v>
      </c>
      <c r="I117" t="s">
        <v>7864</v>
      </c>
      <c r="J117" t="s">
        <v>8231</v>
      </c>
      <c r="K117">
        <v>1692</v>
      </c>
      <c r="L117">
        <v>1692</v>
      </c>
      <c r="M117" s="1"/>
      <c r="N117" t="s">
        <v>8940</v>
      </c>
      <c r="O117" s="2">
        <v>0</v>
      </c>
      <c r="P117" s="2">
        <v>0</v>
      </c>
      <c r="Q117" s="2">
        <v>12.8</v>
      </c>
      <c r="R117" s="2">
        <v>1.6640000000000001</v>
      </c>
      <c r="S117" s="2">
        <v>0</v>
      </c>
      <c r="T117" s="2">
        <v>0</v>
      </c>
      <c r="U117" s="2">
        <v>14.464</v>
      </c>
      <c r="V117" s="2" t="s">
        <v>8939</v>
      </c>
      <c r="W117" t="s">
        <v>1</v>
      </c>
      <c r="X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17"/>
      <c r="Z117"/>
      <c r="AA117"/>
    </row>
    <row r="118" spans="5:27">
      <c r="E118" t="s">
        <v>8566</v>
      </c>
      <c r="F118" s="20" t="s">
        <v>8894</v>
      </c>
      <c r="G118" t="s">
        <v>1</v>
      </c>
      <c r="H118" t="s">
        <v>0</v>
      </c>
      <c r="I118" t="s">
        <v>7864</v>
      </c>
      <c r="J118" t="s">
        <v>8231</v>
      </c>
      <c r="K118">
        <v>1693</v>
      </c>
      <c r="L118">
        <v>1693</v>
      </c>
      <c r="M118" s="1"/>
      <c r="N118" t="s">
        <v>8940</v>
      </c>
      <c r="O118" s="2">
        <v>0</v>
      </c>
      <c r="P118" s="2">
        <v>0</v>
      </c>
      <c r="Q118" s="2">
        <v>46.55</v>
      </c>
      <c r="R118" s="2">
        <v>6.0514999999999999</v>
      </c>
      <c r="S118" s="2">
        <v>0</v>
      </c>
      <c r="T118" s="2">
        <v>0</v>
      </c>
      <c r="U118" s="2">
        <v>52.601499999999994</v>
      </c>
      <c r="V118" s="2" t="s">
        <v>8939</v>
      </c>
      <c r="W118" t="s">
        <v>1</v>
      </c>
      <c r="X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18"/>
      <c r="Z118"/>
      <c r="AA118"/>
    </row>
    <row r="119" spans="5:27">
      <c r="E119" t="s">
        <v>8566</v>
      </c>
      <c r="F119" s="20" t="s">
        <v>8894</v>
      </c>
      <c r="G119" t="s">
        <v>1</v>
      </c>
      <c r="H119" t="s">
        <v>0</v>
      </c>
      <c r="I119" t="s">
        <v>7864</v>
      </c>
      <c r="J119" t="s">
        <v>8231</v>
      </c>
      <c r="K119">
        <v>1696</v>
      </c>
      <c r="L119">
        <v>1696</v>
      </c>
      <c r="M119" s="1"/>
      <c r="N119" t="s">
        <v>8940</v>
      </c>
      <c r="O119" s="2">
        <v>0</v>
      </c>
      <c r="P119" s="2">
        <v>0</v>
      </c>
      <c r="Q119" s="2">
        <v>342.94</v>
      </c>
      <c r="R119" s="2">
        <v>44.5822</v>
      </c>
      <c r="S119" s="2">
        <v>0</v>
      </c>
      <c r="T119" s="2">
        <v>0</v>
      </c>
      <c r="U119" s="2">
        <v>387.5222</v>
      </c>
      <c r="V119" s="2" t="s">
        <v>8939</v>
      </c>
      <c r="W119" t="s">
        <v>1</v>
      </c>
      <c r="X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19"/>
      <c r="Z119"/>
      <c r="AA119"/>
    </row>
    <row r="120" spans="5:27">
      <c r="E120" t="s">
        <v>8566</v>
      </c>
      <c r="F120" s="20" t="s">
        <v>8894</v>
      </c>
      <c r="G120" t="s">
        <v>1</v>
      </c>
      <c r="H120" t="s">
        <v>0</v>
      </c>
      <c r="I120" t="s">
        <v>7864</v>
      </c>
      <c r="J120" t="s">
        <v>8231</v>
      </c>
      <c r="K120">
        <v>1697</v>
      </c>
      <c r="L120">
        <v>1697</v>
      </c>
      <c r="M120" s="1"/>
      <c r="N120" t="s">
        <v>8940</v>
      </c>
      <c r="O120" s="2">
        <v>0</v>
      </c>
      <c r="P120" s="2">
        <v>0</v>
      </c>
      <c r="Q120" s="2">
        <v>241.85</v>
      </c>
      <c r="R120" s="2">
        <v>31.4405</v>
      </c>
      <c r="S120" s="2">
        <v>0</v>
      </c>
      <c r="T120" s="2">
        <v>0</v>
      </c>
      <c r="U120" s="2">
        <v>273.29050000000001</v>
      </c>
      <c r="V120" s="2" t="s">
        <v>8939</v>
      </c>
      <c r="W120" t="s">
        <v>1</v>
      </c>
      <c r="X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20"/>
      <c r="Z120"/>
      <c r="AA120"/>
    </row>
    <row r="121" spans="5:27">
      <c r="E121" t="s">
        <v>8566</v>
      </c>
      <c r="F121" s="20" t="s">
        <v>8894</v>
      </c>
      <c r="G121" t="s">
        <v>1</v>
      </c>
      <c r="H121" t="s">
        <v>0</v>
      </c>
      <c r="I121" t="s">
        <v>7864</v>
      </c>
      <c r="J121" t="s">
        <v>8231</v>
      </c>
      <c r="K121">
        <v>1698</v>
      </c>
      <c r="L121">
        <v>1698</v>
      </c>
      <c r="M121" s="1"/>
      <c r="N121" t="s">
        <v>8940</v>
      </c>
      <c r="O121" s="2">
        <v>0</v>
      </c>
      <c r="P121" s="2">
        <v>0</v>
      </c>
      <c r="Q121" s="2">
        <v>144.44</v>
      </c>
      <c r="R121" s="2">
        <v>18.777200000000001</v>
      </c>
      <c r="S121" s="2">
        <v>0</v>
      </c>
      <c r="T121" s="2">
        <v>0</v>
      </c>
      <c r="U121" s="2">
        <v>163.21719999999999</v>
      </c>
      <c r="V121" s="2" t="s">
        <v>8939</v>
      </c>
      <c r="W121" t="s">
        <v>1</v>
      </c>
      <c r="X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21"/>
      <c r="Z121"/>
      <c r="AA121"/>
    </row>
    <row r="122" spans="5:27">
      <c r="E122" t="s">
        <v>8566</v>
      </c>
      <c r="F122" s="20" t="s">
        <v>8894</v>
      </c>
      <c r="G122" t="s">
        <v>1</v>
      </c>
      <c r="H122" t="s">
        <v>0</v>
      </c>
      <c r="I122" t="s">
        <v>7864</v>
      </c>
      <c r="J122" t="s">
        <v>8231</v>
      </c>
      <c r="K122">
        <v>1699</v>
      </c>
      <c r="L122">
        <v>1699</v>
      </c>
      <c r="M122" s="1"/>
      <c r="N122" t="s">
        <v>8940</v>
      </c>
      <c r="O122" s="2">
        <v>0</v>
      </c>
      <c r="P122" s="2">
        <v>0</v>
      </c>
      <c r="Q122" s="2">
        <v>172.51</v>
      </c>
      <c r="R122" s="2">
        <v>22.426300000000001</v>
      </c>
      <c r="S122" s="2">
        <v>0</v>
      </c>
      <c r="T122" s="2">
        <v>0</v>
      </c>
      <c r="U122" s="2">
        <v>194.93629999999999</v>
      </c>
      <c r="V122" s="2" t="s">
        <v>8939</v>
      </c>
      <c r="W122" t="s">
        <v>1</v>
      </c>
      <c r="X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22"/>
      <c r="Z122"/>
      <c r="AA122"/>
    </row>
    <row r="123" spans="5:27">
      <c r="E123" t="s">
        <v>8566</v>
      </c>
      <c r="F123" s="51" t="s">
        <v>8948</v>
      </c>
      <c r="G123" t="s">
        <v>1</v>
      </c>
      <c r="H123" s="41" t="s">
        <v>0</v>
      </c>
      <c r="I123" s="41" t="s">
        <v>8149</v>
      </c>
      <c r="J123" s="41" t="s">
        <v>8150</v>
      </c>
      <c r="K123" s="41">
        <v>3959</v>
      </c>
      <c r="L123" s="48">
        <v>3959</v>
      </c>
      <c r="M123" s="49" t="s">
        <v>277</v>
      </c>
      <c r="N123" s="49" t="s">
        <v>278</v>
      </c>
      <c r="O123" s="2">
        <v>0</v>
      </c>
      <c r="P123" s="2">
        <v>0</v>
      </c>
      <c r="Q123" s="39">
        <v>592.55999999999995</v>
      </c>
      <c r="R123" s="2">
        <v>77.032799999999995</v>
      </c>
      <c r="S123" s="2">
        <v>0</v>
      </c>
      <c r="T123" s="2">
        <v>0</v>
      </c>
      <c r="U123" s="39">
        <v>669.5927999999999</v>
      </c>
      <c r="W123" s="41" t="s">
        <v>1</v>
      </c>
      <c r="X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"/>
      <c r="Z123"/>
      <c r="AA123"/>
    </row>
    <row r="124" spans="5:27">
      <c r="E124" t="s">
        <v>8566</v>
      </c>
      <c r="F124" s="51" t="s">
        <v>8948</v>
      </c>
      <c r="G124" t="s">
        <v>1</v>
      </c>
      <c r="H124" s="41" t="s">
        <v>0</v>
      </c>
      <c r="I124" s="41" t="s">
        <v>8149</v>
      </c>
      <c r="J124" s="41" t="s">
        <v>8150</v>
      </c>
      <c r="K124" s="41">
        <v>3960</v>
      </c>
      <c r="L124" s="48">
        <v>3960</v>
      </c>
      <c r="M124" s="49" t="s">
        <v>7859</v>
      </c>
      <c r="N124" s="49" t="s">
        <v>7860</v>
      </c>
      <c r="O124" s="2">
        <v>0</v>
      </c>
      <c r="P124" s="2">
        <v>0</v>
      </c>
      <c r="Q124" s="39">
        <v>98.47</v>
      </c>
      <c r="R124" s="2">
        <v>12.8011</v>
      </c>
      <c r="S124" s="2">
        <v>0</v>
      </c>
      <c r="T124" s="2">
        <v>0</v>
      </c>
      <c r="U124" s="39">
        <v>111.2711</v>
      </c>
      <c r="W124" s="41" t="s">
        <v>1</v>
      </c>
      <c r="X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"/>
      <c r="Z124"/>
      <c r="AA124"/>
    </row>
    <row r="125" spans="5:27">
      <c r="E125" t="s">
        <v>8566</v>
      </c>
      <c r="F125" s="51" t="s">
        <v>8948</v>
      </c>
      <c r="G125" t="s">
        <v>1</v>
      </c>
      <c r="H125" s="41" t="s">
        <v>0</v>
      </c>
      <c r="I125" s="41" t="s">
        <v>8149</v>
      </c>
      <c r="J125" s="41" t="s">
        <v>8150</v>
      </c>
      <c r="K125" s="41">
        <v>3961</v>
      </c>
      <c r="L125" s="48">
        <v>3961</v>
      </c>
      <c r="M125" s="49" t="s">
        <v>7859</v>
      </c>
      <c r="N125" s="49" t="s">
        <v>7860</v>
      </c>
      <c r="O125" s="2">
        <v>0</v>
      </c>
      <c r="P125" s="2">
        <v>0</v>
      </c>
      <c r="Q125" s="39">
        <v>245.32</v>
      </c>
      <c r="R125" s="2">
        <v>31.8916</v>
      </c>
      <c r="S125" s="2">
        <v>0</v>
      </c>
      <c r="T125" s="2">
        <v>0</v>
      </c>
      <c r="U125" s="39">
        <v>277.21159999999998</v>
      </c>
      <c r="W125" s="41" t="s">
        <v>1</v>
      </c>
      <c r="X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"/>
      <c r="Z125"/>
      <c r="AA125"/>
    </row>
    <row r="126" spans="5:27">
      <c r="E126" t="s">
        <v>8566</v>
      </c>
      <c r="F126" s="51" t="s">
        <v>8948</v>
      </c>
      <c r="G126" t="s">
        <v>1</v>
      </c>
      <c r="H126" s="41" t="s">
        <v>0</v>
      </c>
      <c r="I126" s="41" t="s">
        <v>8149</v>
      </c>
      <c r="J126" s="41" t="s">
        <v>8150</v>
      </c>
      <c r="K126" s="41">
        <v>3962</v>
      </c>
      <c r="L126" s="48">
        <v>3962</v>
      </c>
      <c r="M126" s="49" t="s">
        <v>118</v>
      </c>
      <c r="N126" s="49" t="s">
        <v>119</v>
      </c>
      <c r="O126" s="2">
        <v>0</v>
      </c>
      <c r="P126" s="2">
        <v>0</v>
      </c>
      <c r="Q126" s="39">
        <v>247.09</v>
      </c>
      <c r="R126" s="2">
        <v>32.121700000000004</v>
      </c>
      <c r="S126" s="2">
        <v>0</v>
      </c>
      <c r="T126" s="2">
        <v>0</v>
      </c>
      <c r="U126" s="39">
        <v>279.21170000000001</v>
      </c>
      <c r="W126" s="41" t="s">
        <v>1</v>
      </c>
      <c r="X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"/>
      <c r="Z126"/>
      <c r="AA126"/>
    </row>
    <row r="127" spans="5:27">
      <c r="E127" t="s">
        <v>8566</v>
      </c>
      <c r="F127" s="51" t="s">
        <v>8948</v>
      </c>
      <c r="G127" t="s">
        <v>1</v>
      </c>
      <c r="H127" s="41" t="s">
        <v>0</v>
      </c>
      <c r="I127" s="41" t="s">
        <v>8149</v>
      </c>
      <c r="J127" s="41" t="s">
        <v>8150</v>
      </c>
      <c r="K127" s="41">
        <v>3963</v>
      </c>
      <c r="L127" s="48">
        <v>3963</v>
      </c>
      <c r="M127" s="49" t="s">
        <v>118</v>
      </c>
      <c r="N127" s="49" t="s">
        <v>119</v>
      </c>
      <c r="O127" s="2">
        <v>0</v>
      </c>
      <c r="P127" s="2">
        <v>0</v>
      </c>
      <c r="Q127" s="39">
        <v>263.17</v>
      </c>
      <c r="R127" s="2">
        <v>34.212100000000007</v>
      </c>
      <c r="S127" s="2">
        <v>0</v>
      </c>
      <c r="T127" s="2">
        <v>0</v>
      </c>
      <c r="U127" s="39">
        <v>297.38210000000004</v>
      </c>
      <c r="W127" s="41" t="s">
        <v>1</v>
      </c>
      <c r="X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"/>
      <c r="Z127"/>
      <c r="AA127"/>
    </row>
    <row r="128" spans="5:27">
      <c r="E128" t="s">
        <v>8566</v>
      </c>
      <c r="F128" s="51" t="s">
        <v>8948</v>
      </c>
      <c r="G128" t="s">
        <v>1</v>
      </c>
      <c r="H128" s="41" t="s">
        <v>0</v>
      </c>
      <c r="I128" s="41" t="s">
        <v>8149</v>
      </c>
      <c r="J128" s="41" t="s">
        <v>8150</v>
      </c>
      <c r="K128" s="41">
        <v>3964</v>
      </c>
      <c r="L128" s="48">
        <v>3964</v>
      </c>
      <c r="M128" s="49" t="s">
        <v>243</v>
      </c>
      <c r="N128" s="49" t="s">
        <v>244</v>
      </c>
      <c r="O128" s="2">
        <v>0</v>
      </c>
      <c r="P128" s="2">
        <v>0</v>
      </c>
      <c r="Q128" s="39">
        <v>540.92999999999995</v>
      </c>
      <c r="R128" s="2">
        <v>70.320899999999995</v>
      </c>
      <c r="S128" s="2">
        <v>0</v>
      </c>
      <c r="T128" s="2">
        <v>0</v>
      </c>
      <c r="U128" s="39">
        <v>611.2509</v>
      </c>
      <c r="W128" s="41" t="s">
        <v>1</v>
      </c>
      <c r="X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"/>
      <c r="Z128"/>
      <c r="AA128"/>
    </row>
    <row r="129" spans="5:27">
      <c r="E129" t="s">
        <v>8566</v>
      </c>
      <c r="F129" s="51" t="s">
        <v>8909</v>
      </c>
      <c r="G129" t="s">
        <v>1</v>
      </c>
      <c r="H129" s="41" t="s">
        <v>0</v>
      </c>
      <c r="I129" s="41" t="s">
        <v>8149</v>
      </c>
      <c r="J129" s="41" t="s">
        <v>8150</v>
      </c>
      <c r="K129" s="41">
        <v>3965</v>
      </c>
      <c r="L129" s="48">
        <v>3965</v>
      </c>
      <c r="M129" s="49" t="s">
        <v>333</v>
      </c>
      <c r="N129" s="49" t="s">
        <v>334</v>
      </c>
      <c r="O129" s="2">
        <v>0</v>
      </c>
      <c r="P129" s="2">
        <v>0</v>
      </c>
      <c r="Q129" s="39">
        <v>21.13</v>
      </c>
      <c r="R129" s="2">
        <v>2.7469000000000001</v>
      </c>
      <c r="S129" s="2">
        <v>0</v>
      </c>
      <c r="T129" s="2">
        <v>0</v>
      </c>
      <c r="U129" s="39">
        <v>23.876899999999999</v>
      </c>
      <c r="W129" s="41" t="s">
        <v>1</v>
      </c>
      <c r="X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"/>
      <c r="Z129"/>
      <c r="AA129"/>
    </row>
    <row r="130" spans="5:27">
      <c r="E130" t="s">
        <v>8566</v>
      </c>
      <c r="F130" s="51" t="s">
        <v>8909</v>
      </c>
      <c r="G130" t="s">
        <v>1</v>
      </c>
      <c r="H130" s="41" t="s">
        <v>0</v>
      </c>
      <c r="I130" s="41" t="s">
        <v>8149</v>
      </c>
      <c r="J130" s="41" t="s">
        <v>8150</v>
      </c>
      <c r="K130" s="41">
        <v>3966</v>
      </c>
      <c r="L130" s="48">
        <v>3966</v>
      </c>
      <c r="M130" s="49" t="s">
        <v>187</v>
      </c>
      <c r="N130" s="49" t="s">
        <v>188</v>
      </c>
      <c r="O130" s="2">
        <v>0</v>
      </c>
      <c r="P130" s="2">
        <v>0</v>
      </c>
      <c r="Q130" s="39">
        <v>160.49</v>
      </c>
      <c r="R130" s="2">
        <v>20.863700000000001</v>
      </c>
      <c r="S130" s="2">
        <v>0</v>
      </c>
      <c r="T130" s="2">
        <v>0</v>
      </c>
      <c r="U130" s="39">
        <v>181.3537</v>
      </c>
      <c r="W130" s="41" t="s">
        <v>1</v>
      </c>
      <c r="X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"/>
      <c r="Z130"/>
      <c r="AA130"/>
    </row>
    <row r="131" spans="5:27">
      <c r="E131" t="s">
        <v>8566</v>
      </c>
      <c r="F131" s="51" t="s">
        <v>8909</v>
      </c>
      <c r="G131" t="s">
        <v>1</v>
      </c>
      <c r="H131" s="41" t="s">
        <v>0</v>
      </c>
      <c r="I131" s="41" t="s">
        <v>8149</v>
      </c>
      <c r="J131" s="41" t="s">
        <v>8150</v>
      </c>
      <c r="K131" s="41">
        <v>3967</v>
      </c>
      <c r="L131" s="48">
        <v>3967</v>
      </c>
      <c r="M131" s="49" t="s">
        <v>307</v>
      </c>
      <c r="N131" s="49" t="s">
        <v>308</v>
      </c>
      <c r="O131" s="2">
        <v>0</v>
      </c>
      <c r="P131" s="2">
        <v>0</v>
      </c>
      <c r="Q131" s="39">
        <v>36.56</v>
      </c>
      <c r="R131" s="2">
        <v>4.7528000000000006</v>
      </c>
      <c r="S131" s="2">
        <v>0</v>
      </c>
      <c r="T131" s="2">
        <v>0</v>
      </c>
      <c r="U131" s="39">
        <v>41.312800000000003</v>
      </c>
      <c r="W131" s="41" t="s">
        <v>1</v>
      </c>
      <c r="X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"/>
      <c r="Z131"/>
      <c r="AA131"/>
    </row>
    <row r="132" spans="5:27">
      <c r="E132" t="s">
        <v>8566</v>
      </c>
      <c r="F132" s="51" t="s">
        <v>8909</v>
      </c>
      <c r="G132" t="s">
        <v>1</v>
      </c>
      <c r="H132" s="41" t="s">
        <v>0</v>
      </c>
      <c r="I132" s="41" t="s">
        <v>8149</v>
      </c>
      <c r="J132" s="41" t="s">
        <v>8150</v>
      </c>
      <c r="K132" s="41">
        <v>3968</v>
      </c>
      <c r="L132" s="48">
        <v>3968</v>
      </c>
      <c r="M132" s="49" t="s">
        <v>118</v>
      </c>
      <c r="N132" s="49" t="s">
        <v>119</v>
      </c>
      <c r="O132" s="2">
        <v>0</v>
      </c>
      <c r="P132" s="2">
        <v>0</v>
      </c>
      <c r="Q132" s="39">
        <v>39.450000000000003</v>
      </c>
      <c r="R132" s="2">
        <v>5.1285000000000007</v>
      </c>
      <c r="S132" s="2">
        <v>0</v>
      </c>
      <c r="T132" s="2">
        <v>0</v>
      </c>
      <c r="U132" s="39">
        <v>44.578500000000005</v>
      </c>
      <c r="W132" s="41" t="s">
        <v>1</v>
      </c>
      <c r="X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"/>
      <c r="Z132"/>
      <c r="AA132"/>
    </row>
    <row r="133" spans="5:27">
      <c r="E133" t="s">
        <v>8566</v>
      </c>
      <c r="F133" s="51" t="s">
        <v>8909</v>
      </c>
      <c r="G133" t="s">
        <v>1</v>
      </c>
      <c r="H133" s="41" t="s">
        <v>0</v>
      </c>
      <c r="I133" s="41" t="s">
        <v>8149</v>
      </c>
      <c r="J133" s="41" t="s">
        <v>8150</v>
      </c>
      <c r="K133" s="41">
        <v>3969</v>
      </c>
      <c r="L133" s="48">
        <v>3969</v>
      </c>
      <c r="M133" s="49" t="s">
        <v>333</v>
      </c>
      <c r="N133" s="49" t="s">
        <v>334</v>
      </c>
      <c r="O133" s="2">
        <v>0</v>
      </c>
      <c r="P133" s="2">
        <v>0</v>
      </c>
      <c r="Q133" s="39">
        <v>244.68</v>
      </c>
      <c r="R133" s="2">
        <v>31.808400000000002</v>
      </c>
      <c r="S133" s="2">
        <v>0</v>
      </c>
      <c r="T133" s="2">
        <v>0</v>
      </c>
      <c r="U133" s="39">
        <v>276.48840000000001</v>
      </c>
      <c r="W133" s="41" t="s">
        <v>1</v>
      </c>
      <c r="X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"/>
      <c r="Z133"/>
      <c r="AA133"/>
    </row>
    <row r="134" spans="5:27">
      <c r="E134" t="s">
        <v>8566</v>
      </c>
      <c r="F134" s="51" t="s">
        <v>8909</v>
      </c>
      <c r="G134" t="s">
        <v>1</v>
      </c>
      <c r="H134" s="41" t="s">
        <v>0</v>
      </c>
      <c r="I134" s="41" t="s">
        <v>8149</v>
      </c>
      <c r="J134" s="41" t="s">
        <v>8150</v>
      </c>
      <c r="K134" s="41">
        <v>3970</v>
      </c>
      <c r="L134" s="48">
        <v>3970</v>
      </c>
      <c r="M134" s="49" t="s">
        <v>118</v>
      </c>
      <c r="N134" s="49" t="s">
        <v>119</v>
      </c>
      <c r="O134" s="2">
        <v>0</v>
      </c>
      <c r="P134" s="2">
        <v>0</v>
      </c>
      <c r="Q134" s="39">
        <v>29.87</v>
      </c>
      <c r="R134" s="2">
        <v>3.8831000000000002</v>
      </c>
      <c r="S134" s="2">
        <v>0</v>
      </c>
      <c r="T134" s="2">
        <v>0</v>
      </c>
      <c r="U134" s="39">
        <v>33.753100000000003</v>
      </c>
      <c r="W134" s="41" t="s">
        <v>1</v>
      </c>
      <c r="X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"/>
      <c r="Z134"/>
      <c r="AA134"/>
    </row>
    <row r="135" spans="5:27">
      <c r="E135" t="s">
        <v>8566</v>
      </c>
      <c r="F135" s="51" t="s">
        <v>8909</v>
      </c>
      <c r="G135" t="s">
        <v>1</v>
      </c>
      <c r="H135" s="41" t="s">
        <v>0</v>
      </c>
      <c r="I135" s="41" t="s">
        <v>8149</v>
      </c>
      <c r="J135" s="41" t="s">
        <v>8150</v>
      </c>
      <c r="K135" s="41">
        <v>3971</v>
      </c>
      <c r="L135" s="48">
        <v>3971</v>
      </c>
      <c r="M135" s="49" t="s">
        <v>550</v>
      </c>
      <c r="N135" s="49" t="s">
        <v>551</v>
      </c>
      <c r="O135" s="2">
        <v>0</v>
      </c>
      <c r="P135" s="2">
        <v>0</v>
      </c>
      <c r="Q135" s="39">
        <v>1790.53</v>
      </c>
      <c r="R135" s="2">
        <v>232.7689</v>
      </c>
      <c r="S135" s="2">
        <v>0</v>
      </c>
      <c r="T135" s="2">
        <v>0</v>
      </c>
      <c r="U135" s="39">
        <v>2023.2989</v>
      </c>
      <c r="W135" s="41" t="s">
        <v>1</v>
      </c>
      <c r="X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"/>
      <c r="Z135"/>
      <c r="AA135"/>
    </row>
    <row r="136" spans="5:27">
      <c r="E136" t="s">
        <v>8566</v>
      </c>
      <c r="F136" s="51" t="s">
        <v>8909</v>
      </c>
      <c r="G136" t="s">
        <v>1</v>
      </c>
      <c r="H136" s="41" t="s">
        <v>0</v>
      </c>
      <c r="I136" s="41" t="s">
        <v>8149</v>
      </c>
      <c r="J136" s="41" t="s">
        <v>8150</v>
      </c>
      <c r="K136" s="41">
        <v>3972</v>
      </c>
      <c r="L136" s="48">
        <v>3972</v>
      </c>
      <c r="M136" s="49" t="s">
        <v>483</v>
      </c>
      <c r="N136" s="49" t="s">
        <v>484</v>
      </c>
      <c r="O136" s="2">
        <v>0</v>
      </c>
      <c r="P136" s="2">
        <v>0</v>
      </c>
      <c r="Q136" s="39">
        <v>83.56</v>
      </c>
      <c r="R136" s="2">
        <v>10.8628</v>
      </c>
      <c r="S136" s="2">
        <v>0</v>
      </c>
      <c r="T136" s="2">
        <v>0</v>
      </c>
      <c r="U136" s="39">
        <v>94.422799999999995</v>
      </c>
      <c r="W136" s="41" t="s">
        <v>1</v>
      </c>
      <c r="X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"/>
      <c r="Z136"/>
      <c r="AA136"/>
    </row>
    <row r="137" spans="5:27">
      <c r="E137" t="s">
        <v>8566</v>
      </c>
      <c r="F137" s="51" t="s">
        <v>8909</v>
      </c>
      <c r="G137" t="s">
        <v>1</v>
      </c>
      <c r="H137" s="41" t="s">
        <v>0</v>
      </c>
      <c r="I137" s="41" t="s">
        <v>8149</v>
      </c>
      <c r="J137" s="41" t="s">
        <v>8150</v>
      </c>
      <c r="K137" s="41">
        <v>3973</v>
      </c>
      <c r="L137" s="48">
        <v>3973</v>
      </c>
      <c r="M137" s="49"/>
      <c r="N137" s="49" t="s">
        <v>1335</v>
      </c>
      <c r="O137" s="2">
        <v>0</v>
      </c>
      <c r="P137" s="2">
        <v>0</v>
      </c>
      <c r="Q137" s="39">
        <v>267.07</v>
      </c>
      <c r="R137" s="2">
        <v>34.719099999999997</v>
      </c>
      <c r="S137" s="2">
        <v>0</v>
      </c>
      <c r="T137" s="2">
        <v>0</v>
      </c>
      <c r="U137" s="39">
        <v>301.78909999999996</v>
      </c>
      <c r="V137" s="2" t="s">
        <v>8452</v>
      </c>
      <c r="W137" s="41" t="s">
        <v>1</v>
      </c>
      <c r="X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"/>
      <c r="Z137"/>
      <c r="AA137"/>
    </row>
    <row r="138" spans="5:27">
      <c r="E138" t="s">
        <v>8566</v>
      </c>
      <c r="F138" s="51" t="s">
        <v>8909</v>
      </c>
      <c r="G138" t="s">
        <v>1</v>
      </c>
      <c r="H138" s="41" t="s">
        <v>0</v>
      </c>
      <c r="I138" s="41" t="s">
        <v>8149</v>
      </c>
      <c r="J138" s="41" t="s">
        <v>8150</v>
      </c>
      <c r="K138" s="41">
        <v>3974</v>
      </c>
      <c r="L138" s="48">
        <v>3974</v>
      </c>
      <c r="M138" s="49" t="s">
        <v>526</v>
      </c>
      <c r="N138" s="49" t="s">
        <v>527</v>
      </c>
      <c r="O138" s="2">
        <v>0</v>
      </c>
      <c r="P138" s="2">
        <v>0</v>
      </c>
      <c r="Q138" s="39">
        <v>414.71</v>
      </c>
      <c r="R138" s="2">
        <v>53.912300000000002</v>
      </c>
      <c r="S138" s="2">
        <v>0</v>
      </c>
      <c r="T138" s="2">
        <v>0</v>
      </c>
      <c r="U138" s="39">
        <v>468.6223</v>
      </c>
      <c r="W138" s="41" t="s">
        <v>1</v>
      </c>
      <c r="X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"/>
      <c r="Z138"/>
      <c r="AA138"/>
    </row>
    <row r="139" spans="5:27">
      <c r="E139" t="s">
        <v>8566</v>
      </c>
      <c r="F139" s="51" t="s">
        <v>8909</v>
      </c>
      <c r="G139" t="s">
        <v>1</v>
      </c>
      <c r="H139" s="41" t="s">
        <v>0</v>
      </c>
      <c r="I139" s="41" t="s">
        <v>8149</v>
      </c>
      <c r="J139" s="41" t="s">
        <v>8150</v>
      </c>
      <c r="K139" s="41">
        <v>3975</v>
      </c>
      <c r="L139" s="48">
        <v>3975</v>
      </c>
      <c r="M139" s="49" t="s">
        <v>526</v>
      </c>
      <c r="N139" s="49" t="s">
        <v>527</v>
      </c>
      <c r="O139" s="2">
        <v>0</v>
      </c>
      <c r="P139" s="2">
        <v>0</v>
      </c>
      <c r="Q139" s="39">
        <v>137.69999999999999</v>
      </c>
      <c r="R139" s="2">
        <v>17.901</v>
      </c>
      <c r="S139" s="2">
        <v>0</v>
      </c>
      <c r="T139" s="2">
        <v>0</v>
      </c>
      <c r="U139" s="39">
        <v>155.601</v>
      </c>
      <c r="W139" s="41" t="s">
        <v>1</v>
      </c>
      <c r="X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"/>
      <c r="Z139"/>
      <c r="AA139"/>
    </row>
    <row r="140" spans="5:27">
      <c r="E140" t="s">
        <v>8566</v>
      </c>
      <c r="F140" s="51" t="s">
        <v>8909</v>
      </c>
      <c r="G140" t="s">
        <v>1</v>
      </c>
      <c r="H140" s="41" t="s">
        <v>0</v>
      </c>
      <c r="I140" s="41" t="s">
        <v>8149</v>
      </c>
      <c r="J140" s="41" t="s">
        <v>8150</v>
      </c>
      <c r="K140" s="41">
        <v>3976</v>
      </c>
      <c r="L140" s="48">
        <v>3976</v>
      </c>
      <c r="M140" s="49" t="s">
        <v>526</v>
      </c>
      <c r="N140" s="49" t="s">
        <v>527</v>
      </c>
      <c r="O140" s="2">
        <v>0</v>
      </c>
      <c r="P140" s="2">
        <v>0</v>
      </c>
      <c r="Q140" s="39">
        <v>1008.86</v>
      </c>
      <c r="R140" s="2">
        <v>131.15180000000001</v>
      </c>
      <c r="S140" s="2">
        <v>0</v>
      </c>
      <c r="T140" s="2">
        <v>0</v>
      </c>
      <c r="U140" s="39">
        <v>1140.0118</v>
      </c>
      <c r="W140" s="41" t="s">
        <v>1</v>
      </c>
      <c r="X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"/>
      <c r="Z140"/>
      <c r="AA140"/>
    </row>
    <row r="141" spans="5:27">
      <c r="E141" t="s">
        <v>8566</v>
      </c>
      <c r="F141" s="51" t="s">
        <v>8908</v>
      </c>
      <c r="G141" t="s">
        <v>1</v>
      </c>
      <c r="H141" s="41" t="s">
        <v>0</v>
      </c>
      <c r="I141" s="41" t="s">
        <v>8149</v>
      </c>
      <c r="J141" s="41" t="s">
        <v>8150</v>
      </c>
      <c r="K141" s="41">
        <v>3977</v>
      </c>
      <c r="L141" s="48">
        <v>3977</v>
      </c>
      <c r="M141" s="49" t="s">
        <v>475</v>
      </c>
      <c r="N141" s="49" t="s">
        <v>476</v>
      </c>
      <c r="O141" s="2">
        <v>0</v>
      </c>
      <c r="P141" s="2">
        <v>0</v>
      </c>
      <c r="Q141" s="39">
        <v>593.30999999999995</v>
      </c>
      <c r="R141" s="2">
        <v>77.130299999999991</v>
      </c>
      <c r="S141" s="2">
        <v>0</v>
      </c>
      <c r="T141" s="2">
        <v>0</v>
      </c>
      <c r="U141" s="39">
        <v>670.44029999999998</v>
      </c>
      <c r="W141" s="41" t="s">
        <v>1</v>
      </c>
      <c r="X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"/>
      <c r="Z141"/>
      <c r="AA141"/>
    </row>
    <row r="142" spans="5:27">
      <c r="E142" t="s">
        <v>8566</v>
      </c>
      <c r="F142" s="51" t="s">
        <v>8908</v>
      </c>
      <c r="G142" t="s">
        <v>1</v>
      </c>
      <c r="H142" s="41" t="s">
        <v>0</v>
      </c>
      <c r="I142" s="41" t="s">
        <v>8149</v>
      </c>
      <c r="J142" s="41" t="s">
        <v>8150</v>
      </c>
      <c r="K142" s="41">
        <v>3978</v>
      </c>
      <c r="L142" s="48">
        <v>3978</v>
      </c>
      <c r="M142" s="49" t="s">
        <v>1110</v>
      </c>
      <c r="N142" s="49" t="s">
        <v>1111</v>
      </c>
      <c r="O142" s="2">
        <v>0</v>
      </c>
      <c r="P142" s="2">
        <v>0</v>
      </c>
      <c r="Q142" s="39">
        <v>348.63</v>
      </c>
      <c r="R142" s="2">
        <v>45.321899999999999</v>
      </c>
      <c r="S142" s="2">
        <v>0</v>
      </c>
      <c r="T142" s="2">
        <v>0</v>
      </c>
      <c r="U142" s="39">
        <v>393.95190000000002</v>
      </c>
      <c r="W142" s="41" t="s">
        <v>1</v>
      </c>
      <c r="X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"/>
      <c r="Z142"/>
      <c r="AA142"/>
    </row>
    <row r="143" spans="5:27">
      <c r="E143" t="s">
        <v>8566</v>
      </c>
      <c r="F143" s="51" t="s">
        <v>8908</v>
      </c>
      <c r="G143" t="s">
        <v>1</v>
      </c>
      <c r="H143" s="41" t="s">
        <v>0</v>
      </c>
      <c r="I143" s="41" t="s">
        <v>8149</v>
      </c>
      <c r="J143" s="41" t="s">
        <v>8150</v>
      </c>
      <c r="K143" s="41">
        <v>3979</v>
      </c>
      <c r="L143" s="48">
        <v>3979</v>
      </c>
      <c r="M143" s="49" t="s">
        <v>1110</v>
      </c>
      <c r="N143" s="49" t="s">
        <v>1111</v>
      </c>
      <c r="O143" s="2">
        <v>0</v>
      </c>
      <c r="P143" s="2">
        <v>0</v>
      </c>
      <c r="Q143" s="39">
        <v>572.91999999999996</v>
      </c>
      <c r="R143" s="2">
        <v>74.479599999999991</v>
      </c>
      <c r="S143" s="2">
        <v>0</v>
      </c>
      <c r="T143" s="2">
        <v>0</v>
      </c>
      <c r="U143" s="39">
        <v>647.39959999999996</v>
      </c>
      <c r="W143" s="41" t="s">
        <v>1</v>
      </c>
      <c r="X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"/>
      <c r="Z143"/>
      <c r="AA143"/>
    </row>
    <row r="144" spans="5:27">
      <c r="E144" t="s">
        <v>8566</v>
      </c>
      <c r="F144" s="51" t="s">
        <v>8908</v>
      </c>
      <c r="G144" t="s">
        <v>1</v>
      </c>
      <c r="H144" s="41" t="s">
        <v>0</v>
      </c>
      <c r="I144" s="41" t="s">
        <v>8149</v>
      </c>
      <c r="J144" s="41" t="s">
        <v>8150</v>
      </c>
      <c r="K144" s="41">
        <v>3980</v>
      </c>
      <c r="L144" s="48">
        <v>3980</v>
      </c>
      <c r="M144" s="49" t="s">
        <v>777</v>
      </c>
      <c r="N144" s="49" t="s">
        <v>778</v>
      </c>
      <c r="O144" s="2">
        <v>0</v>
      </c>
      <c r="P144" s="2">
        <v>0</v>
      </c>
      <c r="Q144" s="39">
        <v>205.9</v>
      </c>
      <c r="R144" s="2">
        <v>26.767000000000003</v>
      </c>
      <c r="S144" s="2">
        <v>0</v>
      </c>
      <c r="T144" s="2">
        <v>0</v>
      </c>
      <c r="U144" s="39">
        <v>232.667</v>
      </c>
      <c r="W144" s="41" t="s">
        <v>1</v>
      </c>
      <c r="X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"/>
      <c r="Z144"/>
      <c r="AA144"/>
    </row>
    <row r="145" spans="5:27">
      <c r="E145" t="s">
        <v>8566</v>
      </c>
      <c r="F145" s="51" t="s">
        <v>8908</v>
      </c>
      <c r="G145" t="s">
        <v>1</v>
      </c>
      <c r="H145" s="41" t="s">
        <v>0</v>
      </c>
      <c r="I145" s="41" t="s">
        <v>8149</v>
      </c>
      <c r="J145" s="41" t="s">
        <v>8150</v>
      </c>
      <c r="K145" s="41">
        <v>3981</v>
      </c>
      <c r="L145" s="48">
        <v>3981</v>
      </c>
      <c r="M145" s="49" t="s">
        <v>8380</v>
      </c>
      <c r="N145" s="49" t="s">
        <v>8381</v>
      </c>
      <c r="O145" s="2">
        <v>0</v>
      </c>
      <c r="P145" s="2">
        <v>0</v>
      </c>
      <c r="Q145" s="39">
        <v>165.12</v>
      </c>
      <c r="R145" s="2">
        <v>21.465600000000002</v>
      </c>
      <c r="S145" s="2">
        <v>0</v>
      </c>
      <c r="T145" s="2">
        <v>0</v>
      </c>
      <c r="U145" s="39">
        <v>186.5856</v>
      </c>
      <c r="W145" s="41" t="s">
        <v>1</v>
      </c>
      <c r="X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"/>
      <c r="Z145"/>
      <c r="AA145"/>
    </row>
    <row r="146" spans="5:27">
      <c r="E146" t="s">
        <v>8566</v>
      </c>
      <c r="F146" s="51" t="s">
        <v>8908</v>
      </c>
      <c r="G146" t="s">
        <v>1</v>
      </c>
      <c r="H146" s="41" t="s">
        <v>0</v>
      </c>
      <c r="I146" s="41" t="s">
        <v>8149</v>
      </c>
      <c r="J146" s="41" t="s">
        <v>8150</v>
      </c>
      <c r="K146" s="41">
        <v>3982</v>
      </c>
      <c r="L146" s="48">
        <v>3982</v>
      </c>
      <c r="M146" s="49" t="s">
        <v>227</v>
      </c>
      <c r="N146" s="49" t="s">
        <v>228</v>
      </c>
      <c r="O146" s="2">
        <v>0</v>
      </c>
      <c r="P146" s="2">
        <v>0</v>
      </c>
      <c r="Q146" s="39">
        <v>252.48</v>
      </c>
      <c r="R146" s="2">
        <v>32.822400000000002</v>
      </c>
      <c r="S146" s="2">
        <v>0</v>
      </c>
      <c r="T146" s="2">
        <v>0</v>
      </c>
      <c r="U146" s="39">
        <v>285.30239999999998</v>
      </c>
      <c r="W146" s="41" t="s">
        <v>1</v>
      </c>
      <c r="X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"/>
      <c r="Z146"/>
      <c r="AA146"/>
    </row>
    <row r="147" spans="5:27">
      <c r="E147" t="s">
        <v>8566</v>
      </c>
      <c r="F147" s="51" t="s">
        <v>8908</v>
      </c>
      <c r="G147" t="s">
        <v>1</v>
      </c>
      <c r="H147" s="41" t="s">
        <v>0</v>
      </c>
      <c r="I147" s="41" t="s">
        <v>8149</v>
      </c>
      <c r="J147" s="41" t="s">
        <v>8150</v>
      </c>
      <c r="K147" s="41">
        <v>3983</v>
      </c>
      <c r="L147" s="48">
        <v>3983</v>
      </c>
      <c r="M147" s="49" t="s">
        <v>132</v>
      </c>
      <c r="N147" s="49" t="s">
        <v>133</v>
      </c>
      <c r="O147" s="2">
        <v>0</v>
      </c>
      <c r="P147" s="2">
        <v>0</v>
      </c>
      <c r="Q147" s="39">
        <v>48.05</v>
      </c>
      <c r="R147" s="2">
        <v>6.2465000000000002</v>
      </c>
      <c r="S147" s="2">
        <v>0</v>
      </c>
      <c r="T147" s="2">
        <v>0</v>
      </c>
      <c r="U147" s="39">
        <v>54.296499999999995</v>
      </c>
      <c r="W147" s="41" t="s">
        <v>1</v>
      </c>
      <c r="X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"/>
      <c r="Z147"/>
      <c r="AA147"/>
    </row>
    <row r="148" spans="5:27">
      <c r="E148" t="s">
        <v>8566</v>
      </c>
      <c r="F148" s="51" t="s">
        <v>8908</v>
      </c>
      <c r="G148" t="s">
        <v>1</v>
      </c>
      <c r="H148" s="41" t="s">
        <v>0</v>
      </c>
      <c r="I148" s="41" t="s">
        <v>8149</v>
      </c>
      <c r="J148" s="41" t="s">
        <v>8150</v>
      </c>
      <c r="K148" s="41">
        <v>3984</v>
      </c>
      <c r="L148" s="48">
        <v>3984</v>
      </c>
      <c r="M148" s="49" t="s">
        <v>333</v>
      </c>
      <c r="N148" s="49" t="s">
        <v>334</v>
      </c>
      <c r="O148" s="2">
        <v>0</v>
      </c>
      <c r="P148" s="2">
        <v>0</v>
      </c>
      <c r="Q148" s="39">
        <v>2.9</v>
      </c>
      <c r="R148" s="2">
        <v>0.377</v>
      </c>
      <c r="S148" s="2">
        <v>0</v>
      </c>
      <c r="T148" s="2">
        <v>0</v>
      </c>
      <c r="U148" s="39">
        <v>3.2770000000000001</v>
      </c>
      <c r="W148" s="41" t="s">
        <v>1</v>
      </c>
      <c r="X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"/>
      <c r="Z148"/>
      <c r="AA148"/>
    </row>
    <row r="149" spans="5:27">
      <c r="E149" t="s">
        <v>8566</v>
      </c>
      <c r="F149" s="51" t="s">
        <v>8908</v>
      </c>
      <c r="G149" t="s">
        <v>1</v>
      </c>
      <c r="H149" s="41" t="s">
        <v>0</v>
      </c>
      <c r="I149" s="41" t="s">
        <v>8149</v>
      </c>
      <c r="J149" s="41" t="s">
        <v>8150</v>
      </c>
      <c r="K149" s="41">
        <v>3985</v>
      </c>
      <c r="L149" s="48">
        <v>3985</v>
      </c>
      <c r="M149" s="49" t="s">
        <v>283</v>
      </c>
      <c r="N149" s="49" t="s">
        <v>284</v>
      </c>
      <c r="O149" s="2">
        <v>0</v>
      </c>
      <c r="P149" s="2">
        <v>0</v>
      </c>
      <c r="Q149" s="39">
        <v>600</v>
      </c>
      <c r="R149" s="2">
        <v>78</v>
      </c>
      <c r="S149" s="2">
        <v>0</v>
      </c>
      <c r="T149" s="2">
        <v>0</v>
      </c>
      <c r="U149" s="39">
        <v>678</v>
      </c>
      <c r="W149" s="41" t="s">
        <v>1</v>
      </c>
      <c r="X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"/>
      <c r="Z149"/>
      <c r="AA149"/>
    </row>
    <row r="150" spans="5:27">
      <c r="E150" t="s">
        <v>8566</v>
      </c>
      <c r="F150" s="51" t="s">
        <v>8908</v>
      </c>
      <c r="G150" t="s">
        <v>1</v>
      </c>
      <c r="H150" s="41" t="s">
        <v>0</v>
      </c>
      <c r="I150" s="41" t="s">
        <v>8149</v>
      </c>
      <c r="J150" s="41" t="s">
        <v>8150</v>
      </c>
      <c r="K150" s="41">
        <v>3986</v>
      </c>
      <c r="L150" s="48">
        <v>3986</v>
      </c>
      <c r="M150" s="49" t="s">
        <v>8013</v>
      </c>
      <c r="N150" s="49" t="s">
        <v>8014</v>
      </c>
      <c r="O150" s="2">
        <v>0</v>
      </c>
      <c r="P150" s="2">
        <v>0</v>
      </c>
      <c r="Q150" s="39">
        <v>48.7</v>
      </c>
      <c r="R150" s="2">
        <v>6.3310000000000004</v>
      </c>
      <c r="S150" s="2">
        <v>0</v>
      </c>
      <c r="T150" s="2">
        <v>0</v>
      </c>
      <c r="U150" s="39">
        <v>55.031000000000006</v>
      </c>
      <c r="W150" s="41" t="s">
        <v>1</v>
      </c>
      <c r="X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"/>
      <c r="Z150"/>
      <c r="AA150"/>
    </row>
    <row r="151" spans="5:27">
      <c r="E151" t="s">
        <v>8566</v>
      </c>
      <c r="F151" s="51" t="s">
        <v>8908</v>
      </c>
      <c r="G151" t="s">
        <v>1</v>
      </c>
      <c r="H151" s="41" t="s">
        <v>0</v>
      </c>
      <c r="I151" s="41" t="s">
        <v>8149</v>
      </c>
      <c r="J151" s="41" t="s">
        <v>8150</v>
      </c>
      <c r="K151" s="41">
        <v>3987</v>
      </c>
      <c r="L151" s="48">
        <v>3987</v>
      </c>
      <c r="M151" s="49" t="s">
        <v>459</v>
      </c>
      <c r="N151" s="49" t="s">
        <v>460</v>
      </c>
      <c r="O151" s="2">
        <v>0</v>
      </c>
      <c r="P151" s="2">
        <v>0</v>
      </c>
      <c r="Q151" s="39">
        <v>9098.64</v>
      </c>
      <c r="R151" s="2">
        <v>1182.8232</v>
      </c>
      <c r="S151" s="2">
        <v>0</v>
      </c>
      <c r="T151" s="2">
        <v>0</v>
      </c>
      <c r="U151" s="39">
        <v>10281.4632</v>
      </c>
      <c r="W151" s="41" t="s">
        <v>1</v>
      </c>
      <c r="X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"/>
      <c r="Z151"/>
      <c r="AA151"/>
    </row>
    <row r="152" spans="5:27">
      <c r="E152" t="s">
        <v>8566</v>
      </c>
      <c r="F152" s="51" t="s">
        <v>8908</v>
      </c>
      <c r="G152" t="s">
        <v>1</v>
      </c>
      <c r="H152" s="41" t="s">
        <v>0</v>
      </c>
      <c r="I152" s="41" t="s">
        <v>8149</v>
      </c>
      <c r="J152" s="41" t="s">
        <v>8150</v>
      </c>
      <c r="K152" s="41">
        <v>3988</v>
      </c>
      <c r="L152" s="48">
        <v>3988</v>
      </c>
      <c r="M152" s="49" t="s">
        <v>185</v>
      </c>
      <c r="N152" s="49" t="s">
        <v>186</v>
      </c>
      <c r="O152" s="2">
        <v>0</v>
      </c>
      <c r="P152" s="2">
        <v>0</v>
      </c>
      <c r="Q152" s="39">
        <v>142.72</v>
      </c>
      <c r="R152" s="2">
        <v>18.553599999999999</v>
      </c>
      <c r="S152" s="2">
        <v>0</v>
      </c>
      <c r="T152" s="2">
        <v>0</v>
      </c>
      <c r="U152" s="39">
        <v>161.27359999999999</v>
      </c>
      <c r="W152" s="41" t="s">
        <v>1</v>
      </c>
      <c r="X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"/>
      <c r="Z152"/>
      <c r="AA152"/>
    </row>
    <row r="153" spans="5:27">
      <c r="E153" t="s">
        <v>8566</v>
      </c>
      <c r="F153" s="51" t="s">
        <v>8908</v>
      </c>
      <c r="G153" t="s">
        <v>1</v>
      </c>
      <c r="H153" s="41" t="s">
        <v>0</v>
      </c>
      <c r="I153" s="41" t="s">
        <v>8149</v>
      </c>
      <c r="J153" s="41" t="s">
        <v>8150</v>
      </c>
      <c r="K153" s="41">
        <v>3989</v>
      </c>
      <c r="L153" s="48">
        <v>3989</v>
      </c>
      <c r="M153" s="49" t="s">
        <v>173</v>
      </c>
      <c r="N153" s="49" t="s">
        <v>174</v>
      </c>
      <c r="O153" s="2">
        <v>0</v>
      </c>
      <c r="P153" s="2">
        <v>0</v>
      </c>
      <c r="Q153" s="39">
        <v>101.95</v>
      </c>
      <c r="R153" s="2">
        <v>13.253500000000001</v>
      </c>
      <c r="S153" s="2">
        <v>0</v>
      </c>
      <c r="T153" s="2">
        <v>0</v>
      </c>
      <c r="U153" s="39">
        <v>115.20350000000001</v>
      </c>
      <c r="W153" s="41" t="s">
        <v>1</v>
      </c>
      <c r="X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"/>
      <c r="Z153"/>
      <c r="AA153"/>
    </row>
    <row r="154" spans="5:27">
      <c r="E154" t="s">
        <v>8566</v>
      </c>
      <c r="F154" s="51" t="s">
        <v>8908</v>
      </c>
      <c r="G154" t="s">
        <v>1</v>
      </c>
      <c r="H154" s="41" t="s">
        <v>0</v>
      </c>
      <c r="I154" s="41" t="s">
        <v>8149</v>
      </c>
      <c r="J154" s="41" t="s">
        <v>8150</v>
      </c>
      <c r="K154" s="41">
        <v>3990</v>
      </c>
      <c r="L154" s="48">
        <v>3990</v>
      </c>
      <c r="M154" s="49"/>
      <c r="N154" s="49" t="s">
        <v>593</v>
      </c>
      <c r="O154" s="2">
        <v>0</v>
      </c>
      <c r="P154" s="2">
        <v>0</v>
      </c>
      <c r="Q154" s="39">
        <v>71.36</v>
      </c>
      <c r="R154" s="2">
        <v>9.2767999999999997</v>
      </c>
      <c r="S154" s="2">
        <v>0</v>
      </c>
      <c r="T154" s="2">
        <v>0</v>
      </c>
      <c r="U154" s="39">
        <v>80.636799999999994</v>
      </c>
      <c r="V154" s="2" t="s">
        <v>8386</v>
      </c>
      <c r="W154" s="41" t="s">
        <v>1</v>
      </c>
      <c r="X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"/>
      <c r="Z154"/>
      <c r="AA154"/>
    </row>
    <row r="155" spans="5:27">
      <c r="E155" t="s">
        <v>8566</v>
      </c>
      <c r="F155" s="51" t="s">
        <v>8908</v>
      </c>
      <c r="G155" t="s">
        <v>1</v>
      </c>
      <c r="H155" s="41" t="s">
        <v>0</v>
      </c>
      <c r="I155" s="41" t="s">
        <v>8149</v>
      </c>
      <c r="J155" s="41" t="s">
        <v>8150</v>
      </c>
      <c r="K155" s="41">
        <v>3991</v>
      </c>
      <c r="L155" s="48">
        <v>3991</v>
      </c>
      <c r="M155" s="49" t="s">
        <v>685</v>
      </c>
      <c r="N155" s="49" t="s">
        <v>686</v>
      </c>
      <c r="O155" s="2">
        <v>0</v>
      </c>
      <c r="P155" s="2">
        <v>0</v>
      </c>
      <c r="Q155" s="39">
        <v>917.51</v>
      </c>
      <c r="R155" s="2">
        <v>119.27630000000001</v>
      </c>
      <c r="S155" s="2">
        <v>0</v>
      </c>
      <c r="T155" s="2">
        <v>0</v>
      </c>
      <c r="U155" s="39">
        <v>1036.7863</v>
      </c>
      <c r="W155" s="41" t="s">
        <v>1</v>
      </c>
      <c r="X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"/>
      <c r="Z155"/>
      <c r="AA155"/>
    </row>
    <row r="156" spans="5:27">
      <c r="E156" t="s">
        <v>8566</v>
      </c>
      <c r="F156" s="51" t="s">
        <v>8908</v>
      </c>
      <c r="G156" t="s">
        <v>1</v>
      </c>
      <c r="H156" s="41" t="s">
        <v>0</v>
      </c>
      <c r="I156" s="41" t="s">
        <v>8149</v>
      </c>
      <c r="J156" s="41" t="s">
        <v>8150</v>
      </c>
      <c r="K156" s="41">
        <v>3992</v>
      </c>
      <c r="L156" s="48">
        <v>3992</v>
      </c>
      <c r="M156" s="49" t="s">
        <v>118</v>
      </c>
      <c r="N156" s="49" t="s">
        <v>119</v>
      </c>
      <c r="O156" s="2">
        <v>0</v>
      </c>
      <c r="P156" s="2">
        <v>0</v>
      </c>
      <c r="Q156" s="39">
        <v>331.26</v>
      </c>
      <c r="R156" s="2">
        <v>43.063800000000001</v>
      </c>
      <c r="S156" s="2">
        <v>0</v>
      </c>
      <c r="T156" s="2">
        <v>0</v>
      </c>
      <c r="U156" s="39">
        <v>374.32380000000001</v>
      </c>
      <c r="W156" s="41" t="s">
        <v>1</v>
      </c>
      <c r="X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"/>
      <c r="Z156"/>
      <c r="AA156"/>
    </row>
    <row r="157" spans="5:27">
      <c r="E157" t="s">
        <v>8566</v>
      </c>
      <c r="F157" s="51" t="s">
        <v>8908</v>
      </c>
      <c r="G157" t="s">
        <v>1</v>
      </c>
      <c r="H157" s="41" t="s">
        <v>0</v>
      </c>
      <c r="I157" s="41" t="s">
        <v>8149</v>
      </c>
      <c r="J157" s="41" t="s">
        <v>8150</v>
      </c>
      <c r="K157" s="41">
        <v>3993</v>
      </c>
      <c r="L157" s="48">
        <v>3993</v>
      </c>
      <c r="M157" s="49" t="s">
        <v>118</v>
      </c>
      <c r="N157" s="49" t="s">
        <v>119</v>
      </c>
      <c r="O157" s="2">
        <v>0</v>
      </c>
      <c r="P157" s="2">
        <v>0</v>
      </c>
      <c r="Q157" s="39">
        <v>28.05</v>
      </c>
      <c r="R157" s="2">
        <v>3.6465000000000001</v>
      </c>
      <c r="S157" s="2">
        <v>0</v>
      </c>
      <c r="T157" s="2">
        <v>0</v>
      </c>
      <c r="U157" s="39">
        <v>31.6965</v>
      </c>
      <c r="W157" s="41" t="s">
        <v>1</v>
      </c>
      <c r="X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"/>
      <c r="Z157"/>
      <c r="AA157"/>
    </row>
    <row r="158" spans="5:27">
      <c r="E158" t="s">
        <v>8566</v>
      </c>
      <c r="F158" s="51" t="s">
        <v>8908</v>
      </c>
      <c r="G158" t="s">
        <v>1</v>
      </c>
      <c r="H158" s="41" t="s">
        <v>0</v>
      </c>
      <c r="I158" s="41" t="s">
        <v>8149</v>
      </c>
      <c r="J158" s="41" t="s">
        <v>8150</v>
      </c>
      <c r="K158" s="41">
        <v>3994</v>
      </c>
      <c r="L158" s="48">
        <v>3994</v>
      </c>
      <c r="M158" s="49"/>
      <c r="N158" s="49" t="s">
        <v>8669</v>
      </c>
      <c r="O158" s="2">
        <v>0</v>
      </c>
      <c r="P158" s="2">
        <v>0</v>
      </c>
      <c r="Q158" s="39">
        <v>194</v>
      </c>
      <c r="R158" s="2">
        <v>25.220000000000002</v>
      </c>
      <c r="S158" s="2">
        <v>0</v>
      </c>
      <c r="T158" s="2">
        <v>0</v>
      </c>
      <c r="U158" s="39">
        <v>219.22</v>
      </c>
      <c r="V158" s="2" t="s">
        <v>8668</v>
      </c>
      <c r="W158" s="41" t="s">
        <v>1</v>
      </c>
      <c r="X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"/>
      <c r="Z158"/>
      <c r="AA158"/>
    </row>
    <row r="159" spans="5:27" hidden="1">
      <c r="E159" t="s">
        <v>8566</v>
      </c>
      <c r="F159" s="51" t="s">
        <v>8908</v>
      </c>
      <c r="G159" t="s">
        <v>1</v>
      </c>
      <c r="H159" s="41" t="s">
        <v>0</v>
      </c>
      <c r="I159" s="41" t="s">
        <v>8149</v>
      </c>
      <c r="J159" s="41" t="s">
        <v>8150</v>
      </c>
      <c r="K159" s="41">
        <v>3995</v>
      </c>
      <c r="L159" s="48">
        <v>3995</v>
      </c>
      <c r="M159" s="49" t="s">
        <v>7848</v>
      </c>
      <c r="N159" s="49" t="s">
        <v>7847</v>
      </c>
      <c r="O159" s="2">
        <v>0</v>
      </c>
      <c r="P159" s="2">
        <v>0</v>
      </c>
      <c r="Q159" s="39">
        <v>0</v>
      </c>
      <c r="R159" s="2">
        <v>0</v>
      </c>
      <c r="S159" s="2">
        <v>0</v>
      </c>
      <c r="T159" s="2">
        <v>0</v>
      </c>
      <c r="U159" s="39">
        <v>0</v>
      </c>
      <c r="V159" s="2">
        <v>0</v>
      </c>
      <c r="W159" s="41" t="s">
        <v>1</v>
      </c>
      <c r="X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"/>
      <c r="Z159"/>
      <c r="AA159"/>
    </row>
    <row r="160" spans="5:27">
      <c r="E160" t="s">
        <v>8566</v>
      </c>
      <c r="F160" s="51" t="s">
        <v>8908</v>
      </c>
      <c r="G160" t="s">
        <v>1</v>
      </c>
      <c r="H160" s="41" t="s">
        <v>0</v>
      </c>
      <c r="I160" s="41" t="s">
        <v>8149</v>
      </c>
      <c r="J160" s="41" t="s">
        <v>8150</v>
      </c>
      <c r="K160" s="41">
        <v>3996</v>
      </c>
      <c r="L160" s="48">
        <v>3996</v>
      </c>
      <c r="M160" s="49"/>
      <c r="N160" s="49" t="s">
        <v>8422</v>
      </c>
      <c r="O160" s="2">
        <v>0</v>
      </c>
      <c r="P160" s="2">
        <v>0</v>
      </c>
      <c r="Q160" s="39">
        <v>44.48</v>
      </c>
      <c r="R160" s="2">
        <v>5.7824</v>
      </c>
      <c r="S160" s="2">
        <v>0</v>
      </c>
      <c r="T160" s="2">
        <v>0</v>
      </c>
      <c r="U160" s="39">
        <v>50.2624</v>
      </c>
      <c r="V160" s="2" t="s">
        <v>8421</v>
      </c>
      <c r="W160" s="41" t="s">
        <v>1</v>
      </c>
      <c r="X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"/>
      <c r="Z160"/>
      <c r="AA160"/>
    </row>
    <row r="161" spans="5:27">
      <c r="E161" t="s">
        <v>8566</v>
      </c>
      <c r="F161" s="51" t="s">
        <v>8908</v>
      </c>
      <c r="G161" t="s">
        <v>1</v>
      </c>
      <c r="H161" s="41" t="s">
        <v>0</v>
      </c>
      <c r="I161" s="41" t="s">
        <v>8149</v>
      </c>
      <c r="J161" s="41" t="s">
        <v>8150</v>
      </c>
      <c r="K161" s="41">
        <v>3997</v>
      </c>
      <c r="L161" s="48">
        <v>3997</v>
      </c>
      <c r="M161" s="49" t="s">
        <v>118</v>
      </c>
      <c r="N161" s="49" t="s">
        <v>119</v>
      </c>
      <c r="O161" s="2">
        <v>0</v>
      </c>
      <c r="P161" s="2">
        <v>0</v>
      </c>
      <c r="Q161" s="39">
        <v>6464.74</v>
      </c>
      <c r="R161" s="2">
        <v>840.4162</v>
      </c>
      <c r="S161" s="2">
        <v>0</v>
      </c>
      <c r="T161" s="2">
        <v>0</v>
      </c>
      <c r="U161" s="39">
        <v>7305.1561999999994</v>
      </c>
      <c r="W161" s="41" t="s">
        <v>1</v>
      </c>
      <c r="X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"/>
      <c r="Z161"/>
      <c r="AA161"/>
    </row>
    <row r="162" spans="5:27">
      <c r="E162" t="s">
        <v>8566</v>
      </c>
      <c r="F162" s="51" t="s">
        <v>8908</v>
      </c>
      <c r="G162" t="s">
        <v>1</v>
      </c>
      <c r="H162" s="41" t="s">
        <v>0</v>
      </c>
      <c r="I162" s="41" t="s">
        <v>8149</v>
      </c>
      <c r="J162" s="41" t="s">
        <v>8150</v>
      </c>
      <c r="K162" s="41">
        <v>3998</v>
      </c>
      <c r="L162" s="48">
        <v>3998</v>
      </c>
      <c r="M162" s="49" t="s">
        <v>727</v>
      </c>
      <c r="N162" s="49" t="s">
        <v>728</v>
      </c>
      <c r="O162" s="2">
        <v>0</v>
      </c>
      <c r="P162" s="2">
        <v>0</v>
      </c>
      <c r="Q162" s="39">
        <v>611.67999999999995</v>
      </c>
      <c r="R162" s="2">
        <v>79.5184</v>
      </c>
      <c r="S162" s="2">
        <v>0</v>
      </c>
      <c r="T162" s="2">
        <v>0</v>
      </c>
      <c r="U162" s="39">
        <v>691.19839999999999</v>
      </c>
      <c r="W162" s="41" t="s">
        <v>1</v>
      </c>
      <c r="X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"/>
      <c r="Z162"/>
      <c r="AA162"/>
    </row>
    <row r="163" spans="5:27">
      <c r="E163" t="s">
        <v>8566</v>
      </c>
      <c r="F163" s="51" t="s">
        <v>8908</v>
      </c>
      <c r="G163" t="s">
        <v>1</v>
      </c>
      <c r="H163" s="41" t="s">
        <v>0</v>
      </c>
      <c r="I163" s="41" t="s">
        <v>8149</v>
      </c>
      <c r="J163" s="41" t="s">
        <v>8150</v>
      </c>
      <c r="K163" s="41">
        <v>3999</v>
      </c>
      <c r="L163" s="48">
        <v>3999</v>
      </c>
      <c r="M163" s="49" t="s">
        <v>249</v>
      </c>
      <c r="N163" s="49" t="s">
        <v>250</v>
      </c>
      <c r="O163" s="2">
        <v>0</v>
      </c>
      <c r="P163" s="2">
        <v>0</v>
      </c>
      <c r="Q163" s="39">
        <v>509.4</v>
      </c>
      <c r="R163" s="2">
        <v>66.221999999999994</v>
      </c>
      <c r="S163" s="2">
        <v>0</v>
      </c>
      <c r="T163" s="2">
        <v>0</v>
      </c>
      <c r="U163" s="39">
        <v>575.62199999999996</v>
      </c>
      <c r="W163" s="41" t="s">
        <v>1</v>
      </c>
      <c r="X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3"/>
      <c r="Z163"/>
      <c r="AA163"/>
    </row>
    <row r="164" spans="5:27">
      <c r="E164" t="s">
        <v>8566</v>
      </c>
      <c r="F164" s="51" t="s">
        <v>8908</v>
      </c>
      <c r="G164" t="s">
        <v>1</v>
      </c>
      <c r="H164" s="41" t="s">
        <v>0</v>
      </c>
      <c r="I164" s="41" t="s">
        <v>8149</v>
      </c>
      <c r="J164" s="41" t="s">
        <v>8150</v>
      </c>
      <c r="K164" s="41">
        <v>4000</v>
      </c>
      <c r="L164" s="48">
        <v>4000</v>
      </c>
      <c r="M164" s="49" t="s">
        <v>8413</v>
      </c>
      <c r="N164" s="49" t="s">
        <v>8414</v>
      </c>
      <c r="O164" s="2">
        <v>0</v>
      </c>
      <c r="P164" s="2">
        <v>0</v>
      </c>
      <c r="Q164" s="39">
        <v>470.96</v>
      </c>
      <c r="R164" s="2">
        <v>61.224800000000002</v>
      </c>
      <c r="S164" s="2">
        <v>0</v>
      </c>
      <c r="T164" s="2">
        <v>0</v>
      </c>
      <c r="U164" s="39">
        <v>532.1848</v>
      </c>
      <c r="W164" s="41" t="s">
        <v>1</v>
      </c>
      <c r="X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4"/>
      <c r="Z164"/>
      <c r="AA164"/>
    </row>
    <row r="165" spans="5:27">
      <c r="E165" t="s">
        <v>8566</v>
      </c>
      <c r="F165" s="51" t="s">
        <v>8908</v>
      </c>
      <c r="G165" t="s">
        <v>1</v>
      </c>
      <c r="H165" s="41" t="s">
        <v>0</v>
      </c>
      <c r="I165" s="41" t="s">
        <v>8149</v>
      </c>
      <c r="J165" s="41" t="s">
        <v>8150</v>
      </c>
      <c r="K165" s="41">
        <v>4001</v>
      </c>
      <c r="L165" s="48">
        <v>4001</v>
      </c>
      <c r="M165" s="49"/>
      <c r="N165" s="49" t="s">
        <v>8056</v>
      </c>
      <c r="O165" s="2">
        <v>0</v>
      </c>
      <c r="P165" s="2">
        <v>0</v>
      </c>
      <c r="Q165" s="39">
        <v>550.83000000000004</v>
      </c>
      <c r="R165" s="2">
        <v>71.607900000000001</v>
      </c>
      <c r="S165" s="2">
        <v>0</v>
      </c>
      <c r="T165" s="2">
        <v>0</v>
      </c>
      <c r="U165" s="39">
        <v>622.43790000000001</v>
      </c>
      <c r="V165" s="2" t="s">
        <v>8389</v>
      </c>
      <c r="W165" s="41" t="s">
        <v>1</v>
      </c>
      <c r="X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5"/>
      <c r="Z165"/>
      <c r="AA165"/>
    </row>
    <row r="166" spans="5:27">
      <c r="E166" t="s">
        <v>8566</v>
      </c>
      <c r="F166" s="51" t="s">
        <v>8908</v>
      </c>
      <c r="G166" t="s">
        <v>1</v>
      </c>
      <c r="H166" s="41" t="s">
        <v>0</v>
      </c>
      <c r="I166" s="41" t="s">
        <v>8149</v>
      </c>
      <c r="J166" s="41" t="s">
        <v>8150</v>
      </c>
      <c r="K166" s="41">
        <v>4002</v>
      </c>
      <c r="L166" s="48">
        <v>4002</v>
      </c>
      <c r="M166" s="49" t="s">
        <v>237</v>
      </c>
      <c r="N166" s="49" t="s">
        <v>238</v>
      </c>
      <c r="O166" s="2">
        <v>0</v>
      </c>
      <c r="P166" s="2">
        <v>0</v>
      </c>
      <c r="Q166" s="39">
        <v>124.3</v>
      </c>
      <c r="R166" s="2">
        <v>16.158999999999999</v>
      </c>
      <c r="S166" s="2">
        <v>0</v>
      </c>
      <c r="T166" s="2">
        <v>0</v>
      </c>
      <c r="U166" s="39">
        <v>140.459</v>
      </c>
      <c r="W166" s="41" t="s">
        <v>1</v>
      </c>
      <c r="X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6"/>
      <c r="Z166"/>
      <c r="AA166"/>
    </row>
    <row r="167" spans="5:27">
      <c r="E167" t="s">
        <v>8566</v>
      </c>
      <c r="F167" s="51" t="s">
        <v>8908</v>
      </c>
      <c r="G167" t="s">
        <v>1</v>
      </c>
      <c r="H167" s="41" t="s">
        <v>0</v>
      </c>
      <c r="I167" s="41" t="s">
        <v>8149</v>
      </c>
      <c r="J167" s="41" t="s">
        <v>8150</v>
      </c>
      <c r="K167" s="41">
        <v>4003</v>
      </c>
      <c r="L167" s="48">
        <v>4003</v>
      </c>
      <c r="M167" s="49" t="s">
        <v>87</v>
      </c>
      <c r="N167" s="49" t="s">
        <v>88</v>
      </c>
      <c r="O167" s="2">
        <v>0</v>
      </c>
      <c r="P167" s="2">
        <v>0</v>
      </c>
      <c r="Q167" s="39">
        <v>65.5</v>
      </c>
      <c r="R167" s="2">
        <v>8.5150000000000006</v>
      </c>
      <c r="S167" s="2">
        <v>0</v>
      </c>
      <c r="T167" s="2">
        <v>0</v>
      </c>
      <c r="U167" s="39">
        <v>74.015000000000001</v>
      </c>
      <c r="W167" s="41" t="s">
        <v>1</v>
      </c>
      <c r="X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7"/>
      <c r="Z167"/>
      <c r="AA167"/>
    </row>
    <row r="168" spans="5:27">
      <c r="E168" t="s">
        <v>8566</v>
      </c>
      <c r="F168" s="51" t="s">
        <v>8908</v>
      </c>
      <c r="G168" t="s">
        <v>1</v>
      </c>
      <c r="H168" s="41" t="s">
        <v>0</v>
      </c>
      <c r="I168" s="41" t="s">
        <v>8149</v>
      </c>
      <c r="J168" s="41" t="s">
        <v>8150</v>
      </c>
      <c r="K168" s="41">
        <v>4004</v>
      </c>
      <c r="L168" s="48">
        <v>4004</v>
      </c>
      <c r="M168" s="49" t="s">
        <v>532</v>
      </c>
      <c r="N168" s="49" t="s">
        <v>533</v>
      </c>
      <c r="O168" s="2">
        <v>0</v>
      </c>
      <c r="P168" s="2">
        <v>0</v>
      </c>
      <c r="Q168" s="39">
        <v>470.97</v>
      </c>
      <c r="R168" s="2">
        <v>61.226100000000002</v>
      </c>
      <c r="S168" s="2">
        <v>0</v>
      </c>
      <c r="T168" s="2">
        <v>0</v>
      </c>
      <c r="U168" s="39">
        <v>532.1961</v>
      </c>
      <c r="W168" s="41" t="s">
        <v>1</v>
      </c>
      <c r="X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8"/>
      <c r="Z168"/>
      <c r="AA168"/>
    </row>
    <row r="169" spans="5:27">
      <c r="E169" t="s">
        <v>8566</v>
      </c>
      <c r="F169" s="51" t="s">
        <v>8908</v>
      </c>
      <c r="G169" t="s">
        <v>1</v>
      </c>
      <c r="H169" s="41" t="s">
        <v>0</v>
      </c>
      <c r="I169" s="41" t="s">
        <v>8149</v>
      </c>
      <c r="J169" s="41" t="s">
        <v>8150</v>
      </c>
      <c r="K169" s="41">
        <v>4005</v>
      </c>
      <c r="L169" s="48">
        <v>4005</v>
      </c>
      <c r="M169" s="49" t="s">
        <v>8224</v>
      </c>
      <c r="N169" s="49" t="s">
        <v>8225</v>
      </c>
      <c r="O169" s="2">
        <v>0</v>
      </c>
      <c r="P169" s="2">
        <v>0</v>
      </c>
      <c r="Q169" s="39">
        <v>24.52</v>
      </c>
      <c r="R169" s="2">
        <v>3.1876000000000002</v>
      </c>
      <c r="S169" s="2">
        <v>0</v>
      </c>
      <c r="T169" s="2">
        <v>0</v>
      </c>
      <c r="U169" s="39">
        <v>27.707599999999999</v>
      </c>
      <c r="W169" s="41" t="s">
        <v>1</v>
      </c>
      <c r="X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9"/>
      <c r="Z169"/>
      <c r="AA169"/>
    </row>
    <row r="170" spans="5:27">
      <c r="E170" t="s">
        <v>8566</v>
      </c>
      <c r="F170" s="51" t="s">
        <v>8908</v>
      </c>
      <c r="G170" t="s">
        <v>1</v>
      </c>
      <c r="H170" s="41" t="s">
        <v>0</v>
      </c>
      <c r="I170" s="41" t="s">
        <v>8149</v>
      </c>
      <c r="J170" s="41" t="s">
        <v>8150</v>
      </c>
      <c r="K170" s="41">
        <v>4006</v>
      </c>
      <c r="L170" s="48">
        <v>4006</v>
      </c>
      <c r="M170" s="49" t="s">
        <v>277</v>
      </c>
      <c r="N170" s="49" t="s">
        <v>278</v>
      </c>
      <c r="O170" s="2">
        <v>0</v>
      </c>
      <c r="P170" s="2">
        <v>0</v>
      </c>
      <c r="Q170" s="39">
        <v>955.74</v>
      </c>
      <c r="R170" s="2">
        <v>124.2462</v>
      </c>
      <c r="S170" s="2">
        <v>0</v>
      </c>
      <c r="T170" s="2">
        <v>0</v>
      </c>
      <c r="U170" s="39">
        <v>1079.9862000000001</v>
      </c>
      <c r="W170" s="41" t="s">
        <v>1</v>
      </c>
      <c r="X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0"/>
      <c r="Z170"/>
      <c r="AA170"/>
    </row>
    <row r="171" spans="5:27">
      <c r="E171" t="s">
        <v>8566</v>
      </c>
      <c r="F171" s="51" t="s">
        <v>8908</v>
      </c>
      <c r="G171" t="s">
        <v>1</v>
      </c>
      <c r="H171" s="41" t="s">
        <v>0</v>
      </c>
      <c r="I171" s="41" t="s">
        <v>8149</v>
      </c>
      <c r="J171" s="41" t="s">
        <v>8150</v>
      </c>
      <c r="K171" s="41">
        <v>4007</v>
      </c>
      <c r="L171" s="48">
        <v>4007</v>
      </c>
      <c r="M171" s="49" t="s">
        <v>8610</v>
      </c>
      <c r="N171" s="49" t="s">
        <v>8611</v>
      </c>
      <c r="O171" s="2">
        <v>0</v>
      </c>
      <c r="P171" s="2">
        <v>0</v>
      </c>
      <c r="Q171" s="39">
        <v>101.95</v>
      </c>
      <c r="R171" s="2">
        <v>13.253500000000001</v>
      </c>
      <c r="S171" s="2">
        <v>0</v>
      </c>
      <c r="T171" s="2">
        <v>0</v>
      </c>
      <c r="U171" s="39">
        <v>115.20350000000001</v>
      </c>
      <c r="W171" s="41" t="s">
        <v>1</v>
      </c>
      <c r="X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1"/>
      <c r="Z171"/>
      <c r="AA171"/>
    </row>
    <row r="172" spans="5:27">
      <c r="E172" t="s">
        <v>8566</v>
      </c>
      <c r="F172" s="51" t="s">
        <v>8908</v>
      </c>
      <c r="G172" t="s">
        <v>1</v>
      </c>
      <c r="H172" s="41" t="s">
        <v>0</v>
      </c>
      <c r="I172" s="41" t="s">
        <v>8149</v>
      </c>
      <c r="J172" s="41" t="s">
        <v>8150</v>
      </c>
      <c r="K172" s="41">
        <v>4008</v>
      </c>
      <c r="L172" s="48">
        <v>4008</v>
      </c>
      <c r="M172" s="49" t="s">
        <v>8089</v>
      </c>
      <c r="N172" s="49" t="s">
        <v>8090</v>
      </c>
      <c r="O172" s="2">
        <v>0</v>
      </c>
      <c r="P172" s="2">
        <v>0</v>
      </c>
      <c r="Q172" s="39">
        <v>101.77</v>
      </c>
      <c r="R172" s="2">
        <v>13.2301</v>
      </c>
      <c r="S172" s="2">
        <v>0</v>
      </c>
      <c r="T172" s="2">
        <v>0</v>
      </c>
      <c r="U172" s="39">
        <v>115.0001</v>
      </c>
      <c r="W172" s="41" t="s">
        <v>1</v>
      </c>
      <c r="X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2"/>
      <c r="Z172"/>
      <c r="AA172"/>
    </row>
    <row r="173" spans="5:27">
      <c r="E173" t="s">
        <v>8566</v>
      </c>
      <c r="F173" s="51" t="s">
        <v>8908</v>
      </c>
      <c r="G173" t="s">
        <v>1</v>
      </c>
      <c r="H173" s="41" t="s">
        <v>0</v>
      </c>
      <c r="I173" s="41" t="s">
        <v>8149</v>
      </c>
      <c r="J173" s="41" t="s">
        <v>8150</v>
      </c>
      <c r="K173" s="41">
        <v>4009</v>
      </c>
      <c r="L173" s="48">
        <v>4009</v>
      </c>
      <c r="M173" s="49" t="s">
        <v>189</v>
      </c>
      <c r="N173" s="49" t="s">
        <v>190</v>
      </c>
      <c r="O173" s="2">
        <v>0</v>
      </c>
      <c r="P173" s="2">
        <v>0</v>
      </c>
      <c r="Q173" s="39">
        <v>277.10000000000002</v>
      </c>
      <c r="R173" s="2">
        <v>36.023000000000003</v>
      </c>
      <c r="S173" s="2">
        <v>0</v>
      </c>
      <c r="T173" s="2">
        <v>0</v>
      </c>
      <c r="U173" s="39">
        <v>313.12300000000005</v>
      </c>
      <c r="W173" s="41" t="s">
        <v>1</v>
      </c>
      <c r="X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3"/>
      <c r="Z173"/>
      <c r="AA173"/>
    </row>
    <row r="174" spans="5:27">
      <c r="E174" t="s">
        <v>8566</v>
      </c>
      <c r="F174" s="51" t="s">
        <v>8908</v>
      </c>
      <c r="G174" t="s">
        <v>1</v>
      </c>
      <c r="H174" s="41" t="s">
        <v>0</v>
      </c>
      <c r="I174" s="41" t="s">
        <v>8149</v>
      </c>
      <c r="J174" s="41" t="s">
        <v>8150</v>
      </c>
      <c r="K174" s="41">
        <v>4010</v>
      </c>
      <c r="L174" s="48">
        <v>4010</v>
      </c>
      <c r="M174" s="49" t="s">
        <v>140</v>
      </c>
      <c r="N174" s="49" t="s">
        <v>141</v>
      </c>
      <c r="O174" s="2">
        <v>0</v>
      </c>
      <c r="P174" s="2">
        <v>0</v>
      </c>
      <c r="Q174" s="39">
        <v>215.95</v>
      </c>
      <c r="R174" s="2">
        <v>28.073499999999999</v>
      </c>
      <c r="S174" s="2">
        <v>0</v>
      </c>
      <c r="T174" s="2">
        <v>0</v>
      </c>
      <c r="U174" s="39">
        <v>244.02349999999998</v>
      </c>
      <c r="W174" s="41" t="s">
        <v>1</v>
      </c>
      <c r="X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4"/>
      <c r="Z174"/>
      <c r="AA174"/>
    </row>
    <row r="175" spans="5:27">
      <c r="E175" t="s">
        <v>8566</v>
      </c>
      <c r="F175" s="51" t="s">
        <v>8908</v>
      </c>
      <c r="G175" t="s">
        <v>1</v>
      </c>
      <c r="H175" s="41" t="s">
        <v>0</v>
      </c>
      <c r="I175" s="41" t="s">
        <v>8149</v>
      </c>
      <c r="J175" s="41" t="s">
        <v>8150</v>
      </c>
      <c r="K175" s="41">
        <v>4011</v>
      </c>
      <c r="L175" s="48">
        <v>4011</v>
      </c>
      <c r="M175" s="49" t="s">
        <v>333</v>
      </c>
      <c r="N175" s="49" t="s">
        <v>334</v>
      </c>
      <c r="O175" s="2">
        <v>0</v>
      </c>
      <c r="P175" s="2">
        <v>0</v>
      </c>
      <c r="Q175" s="39">
        <v>2.9</v>
      </c>
      <c r="R175" s="2">
        <v>0.377</v>
      </c>
      <c r="S175" s="2">
        <v>0</v>
      </c>
      <c r="T175" s="2">
        <v>0</v>
      </c>
      <c r="U175" s="39">
        <v>3.2770000000000001</v>
      </c>
      <c r="W175" s="41" t="s">
        <v>1</v>
      </c>
      <c r="X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5"/>
      <c r="Z175"/>
      <c r="AA175"/>
    </row>
    <row r="176" spans="5:27">
      <c r="E176" t="s">
        <v>8566</v>
      </c>
      <c r="F176" s="51" t="s">
        <v>8908</v>
      </c>
      <c r="G176" t="s">
        <v>1</v>
      </c>
      <c r="H176" s="41" t="s">
        <v>0</v>
      </c>
      <c r="I176" s="41" t="s">
        <v>8149</v>
      </c>
      <c r="J176" s="41" t="s">
        <v>8150</v>
      </c>
      <c r="K176" s="41">
        <v>4012</v>
      </c>
      <c r="L176" s="48">
        <v>4012</v>
      </c>
      <c r="M176" s="49" t="s">
        <v>95</v>
      </c>
      <c r="N176" s="49" t="s">
        <v>96</v>
      </c>
      <c r="O176" s="2">
        <v>0</v>
      </c>
      <c r="P176" s="2">
        <v>0</v>
      </c>
      <c r="Q176" s="39">
        <v>39.43</v>
      </c>
      <c r="R176" s="2">
        <v>5.1259000000000006</v>
      </c>
      <c r="S176" s="2">
        <v>0</v>
      </c>
      <c r="T176" s="2">
        <v>0</v>
      </c>
      <c r="U176" s="39">
        <v>44.555900000000001</v>
      </c>
      <c r="W176" s="41" t="s">
        <v>1</v>
      </c>
      <c r="X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6"/>
      <c r="Z176"/>
      <c r="AA176"/>
    </row>
    <row r="177" spans="5:27">
      <c r="E177" t="s">
        <v>8566</v>
      </c>
      <c r="F177" s="51" t="s">
        <v>8908</v>
      </c>
      <c r="G177" t="s">
        <v>1</v>
      </c>
      <c r="H177" s="41" t="s">
        <v>0</v>
      </c>
      <c r="I177" s="41" t="s">
        <v>8149</v>
      </c>
      <c r="J177" s="41" t="s">
        <v>8150</v>
      </c>
      <c r="K177" s="41">
        <v>4013</v>
      </c>
      <c r="L177" s="48">
        <v>4013</v>
      </c>
      <c r="M177" s="49" t="s">
        <v>95</v>
      </c>
      <c r="N177" s="49" t="s">
        <v>96</v>
      </c>
      <c r="O177" s="2">
        <v>0</v>
      </c>
      <c r="P177" s="2">
        <v>0</v>
      </c>
      <c r="Q177" s="39">
        <v>4.84</v>
      </c>
      <c r="R177" s="2">
        <v>0.62919999999999998</v>
      </c>
      <c r="S177" s="2">
        <v>0</v>
      </c>
      <c r="T177" s="2">
        <v>0</v>
      </c>
      <c r="U177" s="39">
        <v>5.4691999999999998</v>
      </c>
      <c r="W177" s="41" t="s">
        <v>1</v>
      </c>
      <c r="X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7"/>
      <c r="Z177"/>
      <c r="AA177"/>
    </row>
    <row r="178" spans="5:27">
      <c r="E178" t="s">
        <v>8566</v>
      </c>
      <c r="F178" s="51" t="s">
        <v>8908</v>
      </c>
      <c r="G178" t="s">
        <v>1</v>
      </c>
      <c r="H178" s="41" t="s">
        <v>0</v>
      </c>
      <c r="I178" s="41" t="s">
        <v>8149</v>
      </c>
      <c r="J178" s="41" t="s">
        <v>8150</v>
      </c>
      <c r="K178" s="41">
        <v>4014</v>
      </c>
      <c r="L178" s="48">
        <v>4014</v>
      </c>
      <c r="M178" s="49" t="s">
        <v>95</v>
      </c>
      <c r="N178" s="49" t="s">
        <v>96</v>
      </c>
      <c r="O178" s="2">
        <v>0</v>
      </c>
      <c r="P178" s="2">
        <v>0</v>
      </c>
      <c r="Q178" s="39">
        <v>12.64</v>
      </c>
      <c r="R178" s="2">
        <v>1.6432000000000002</v>
      </c>
      <c r="S178" s="2">
        <v>0</v>
      </c>
      <c r="T178" s="2">
        <v>0</v>
      </c>
      <c r="U178" s="39">
        <v>14.283200000000001</v>
      </c>
      <c r="W178" s="41" t="s">
        <v>1</v>
      </c>
      <c r="X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8"/>
      <c r="Z178"/>
      <c r="AA178"/>
    </row>
    <row r="179" spans="5:27">
      <c r="E179" t="s">
        <v>8566</v>
      </c>
      <c r="F179" s="51" t="s">
        <v>8908</v>
      </c>
      <c r="G179" t="s">
        <v>1</v>
      </c>
      <c r="H179" s="41" t="s">
        <v>0</v>
      </c>
      <c r="I179" s="41" t="s">
        <v>8149</v>
      </c>
      <c r="J179" s="41" t="s">
        <v>8150</v>
      </c>
      <c r="K179" s="41">
        <v>4015</v>
      </c>
      <c r="L179" s="48">
        <v>4015</v>
      </c>
      <c r="M179" s="49" t="s">
        <v>95</v>
      </c>
      <c r="N179" s="49" t="s">
        <v>96</v>
      </c>
      <c r="O179" s="2">
        <v>0</v>
      </c>
      <c r="P179" s="2">
        <v>0</v>
      </c>
      <c r="Q179" s="39">
        <v>14.32</v>
      </c>
      <c r="R179" s="2">
        <v>1.8616000000000001</v>
      </c>
      <c r="S179" s="2">
        <v>0</v>
      </c>
      <c r="T179" s="2">
        <v>0</v>
      </c>
      <c r="U179" s="39">
        <v>16.1816</v>
      </c>
      <c r="W179" s="41" t="s">
        <v>1</v>
      </c>
      <c r="X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79"/>
      <c r="Z179"/>
      <c r="AA179"/>
    </row>
    <row r="180" spans="5:27">
      <c r="E180" t="s">
        <v>8566</v>
      </c>
      <c r="F180" s="51" t="s">
        <v>8908</v>
      </c>
      <c r="G180" t="s">
        <v>1</v>
      </c>
      <c r="H180" s="41" t="s">
        <v>0</v>
      </c>
      <c r="I180" s="41" t="s">
        <v>8149</v>
      </c>
      <c r="J180" s="41" t="s">
        <v>8150</v>
      </c>
      <c r="K180" s="41">
        <v>4016</v>
      </c>
      <c r="L180" s="48">
        <v>4016</v>
      </c>
      <c r="M180" s="49" t="s">
        <v>95</v>
      </c>
      <c r="N180" s="49" t="s">
        <v>96</v>
      </c>
      <c r="O180" s="2">
        <v>0</v>
      </c>
      <c r="P180" s="2">
        <v>0</v>
      </c>
      <c r="Q180" s="39">
        <v>23.24</v>
      </c>
      <c r="R180" s="2">
        <v>3.0211999999999999</v>
      </c>
      <c r="S180" s="2">
        <v>0</v>
      </c>
      <c r="T180" s="2">
        <v>0</v>
      </c>
      <c r="U180" s="39">
        <v>26.261199999999999</v>
      </c>
      <c r="W180" s="41" t="s">
        <v>1</v>
      </c>
      <c r="X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"/>
      <c r="Z180"/>
      <c r="AA180"/>
    </row>
    <row r="181" spans="5:27">
      <c r="E181" t="s">
        <v>8566</v>
      </c>
      <c r="F181" s="51" t="s">
        <v>8908</v>
      </c>
      <c r="G181" t="s">
        <v>1</v>
      </c>
      <c r="H181" s="41" t="s">
        <v>0</v>
      </c>
      <c r="I181" s="41" t="s">
        <v>8149</v>
      </c>
      <c r="J181" s="41" t="s">
        <v>8150</v>
      </c>
      <c r="K181" s="41">
        <v>4017</v>
      </c>
      <c r="L181" s="48">
        <v>4017</v>
      </c>
      <c r="M181" s="49" t="s">
        <v>95</v>
      </c>
      <c r="N181" s="49" t="s">
        <v>96</v>
      </c>
      <c r="O181" s="2">
        <v>0</v>
      </c>
      <c r="P181" s="2">
        <v>0</v>
      </c>
      <c r="Q181" s="39">
        <v>5.3</v>
      </c>
      <c r="R181" s="2">
        <v>0.68899999999999995</v>
      </c>
      <c r="S181" s="2">
        <v>0</v>
      </c>
      <c r="T181" s="2">
        <v>0</v>
      </c>
      <c r="U181" s="39">
        <v>5.9889999999999999</v>
      </c>
      <c r="W181" s="41" t="s">
        <v>1</v>
      </c>
      <c r="X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"/>
      <c r="Z181"/>
      <c r="AA181"/>
    </row>
    <row r="182" spans="5:27">
      <c r="E182" t="s">
        <v>8566</v>
      </c>
      <c r="F182" s="51" t="s">
        <v>8908</v>
      </c>
      <c r="G182" t="s">
        <v>1</v>
      </c>
      <c r="H182" s="41" t="s">
        <v>0</v>
      </c>
      <c r="I182" s="41" t="s">
        <v>8149</v>
      </c>
      <c r="J182" s="41" t="s">
        <v>8150</v>
      </c>
      <c r="K182" s="41">
        <v>4018</v>
      </c>
      <c r="L182" s="48">
        <v>4018</v>
      </c>
      <c r="M182" s="49" t="s">
        <v>95</v>
      </c>
      <c r="N182" s="49" t="s">
        <v>96</v>
      </c>
      <c r="O182" s="2">
        <v>0</v>
      </c>
      <c r="P182" s="2">
        <v>0</v>
      </c>
      <c r="Q182" s="39">
        <v>10.47</v>
      </c>
      <c r="R182" s="2">
        <v>1.3611000000000002</v>
      </c>
      <c r="S182" s="2">
        <v>0</v>
      </c>
      <c r="T182" s="2">
        <v>0</v>
      </c>
      <c r="U182" s="39">
        <v>11.831100000000001</v>
      </c>
      <c r="W182" s="41" t="s">
        <v>1</v>
      </c>
      <c r="X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"/>
      <c r="Z182"/>
      <c r="AA182"/>
    </row>
    <row r="183" spans="5:27">
      <c r="E183" t="s">
        <v>8566</v>
      </c>
      <c r="F183" s="51" t="s">
        <v>8908</v>
      </c>
      <c r="G183" t="s">
        <v>1</v>
      </c>
      <c r="H183" s="41" t="s">
        <v>0</v>
      </c>
      <c r="I183" s="41" t="s">
        <v>8149</v>
      </c>
      <c r="J183" s="41" t="s">
        <v>8150</v>
      </c>
      <c r="K183" s="41">
        <v>4019</v>
      </c>
      <c r="L183" s="48">
        <v>4019</v>
      </c>
      <c r="M183" s="49" t="s">
        <v>95</v>
      </c>
      <c r="N183" s="49" t="s">
        <v>96</v>
      </c>
      <c r="O183" s="2">
        <v>0</v>
      </c>
      <c r="P183" s="2">
        <v>0</v>
      </c>
      <c r="Q183" s="39">
        <v>14.74</v>
      </c>
      <c r="R183" s="2">
        <v>1.9162000000000001</v>
      </c>
      <c r="S183" s="2">
        <v>0</v>
      </c>
      <c r="T183" s="2">
        <v>0</v>
      </c>
      <c r="U183" s="39">
        <v>16.656200000000002</v>
      </c>
      <c r="W183" s="41" t="s">
        <v>1</v>
      </c>
      <c r="X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"/>
      <c r="Z183"/>
      <c r="AA183"/>
    </row>
    <row r="184" spans="5:27">
      <c r="E184" t="s">
        <v>8566</v>
      </c>
      <c r="F184" s="51" t="s">
        <v>8908</v>
      </c>
      <c r="G184" t="s">
        <v>1</v>
      </c>
      <c r="H184" s="41" t="s">
        <v>0</v>
      </c>
      <c r="I184" s="41" t="s">
        <v>8149</v>
      </c>
      <c r="J184" s="41" t="s">
        <v>8150</v>
      </c>
      <c r="K184" s="41">
        <v>4020</v>
      </c>
      <c r="L184" s="48">
        <v>4020</v>
      </c>
      <c r="M184" s="49" t="s">
        <v>95</v>
      </c>
      <c r="N184" s="49" t="s">
        <v>96</v>
      </c>
      <c r="O184" s="2">
        <v>0</v>
      </c>
      <c r="P184" s="2">
        <v>0</v>
      </c>
      <c r="Q184" s="39">
        <v>29.06</v>
      </c>
      <c r="R184" s="2">
        <v>3.7778</v>
      </c>
      <c r="S184" s="2">
        <v>0</v>
      </c>
      <c r="T184" s="2">
        <v>0</v>
      </c>
      <c r="U184" s="39">
        <v>32.837800000000001</v>
      </c>
      <c r="W184" s="41" t="s">
        <v>1</v>
      </c>
      <c r="X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"/>
      <c r="Z184"/>
      <c r="AA184"/>
    </row>
    <row r="185" spans="5:27">
      <c r="E185" t="s">
        <v>8566</v>
      </c>
      <c r="F185" s="51" t="s">
        <v>8908</v>
      </c>
      <c r="G185" t="s">
        <v>1</v>
      </c>
      <c r="H185" s="41" t="s">
        <v>0</v>
      </c>
      <c r="I185" s="41" t="s">
        <v>8149</v>
      </c>
      <c r="J185" s="41" t="s">
        <v>8150</v>
      </c>
      <c r="K185" s="41">
        <v>4021</v>
      </c>
      <c r="L185" s="48">
        <v>4021</v>
      </c>
      <c r="M185" s="49" t="s">
        <v>95</v>
      </c>
      <c r="N185" s="49" t="s">
        <v>96</v>
      </c>
      <c r="O185" s="2">
        <v>0</v>
      </c>
      <c r="P185" s="2">
        <v>0</v>
      </c>
      <c r="Q185" s="39">
        <v>10.6</v>
      </c>
      <c r="R185" s="2">
        <v>1.3779999999999999</v>
      </c>
      <c r="S185" s="2">
        <v>0</v>
      </c>
      <c r="T185" s="2">
        <v>0</v>
      </c>
      <c r="U185" s="39">
        <v>11.978</v>
      </c>
      <c r="W185" s="41" t="s">
        <v>1</v>
      </c>
      <c r="X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"/>
      <c r="Z185"/>
      <c r="AA185"/>
    </row>
    <row r="186" spans="5:27">
      <c r="E186" t="s">
        <v>8566</v>
      </c>
      <c r="F186" s="51" t="s">
        <v>8908</v>
      </c>
      <c r="G186" t="s">
        <v>1</v>
      </c>
      <c r="H186" s="41" t="s">
        <v>0</v>
      </c>
      <c r="I186" s="41" t="s">
        <v>8149</v>
      </c>
      <c r="J186" s="41" t="s">
        <v>8150</v>
      </c>
      <c r="K186" s="41">
        <v>4022</v>
      </c>
      <c r="L186" s="48">
        <v>4022</v>
      </c>
      <c r="M186" s="49" t="s">
        <v>95</v>
      </c>
      <c r="N186" s="49" t="s">
        <v>96</v>
      </c>
      <c r="O186" s="2">
        <v>0</v>
      </c>
      <c r="P186" s="2">
        <v>0</v>
      </c>
      <c r="Q186" s="39">
        <v>20.04</v>
      </c>
      <c r="R186" s="2">
        <v>2.6052</v>
      </c>
      <c r="S186" s="2">
        <v>0</v>
      </c>
      <c r="T186" s="2">
        <v>0</v>
      </c>
      <c r="U186" s="39">
        <v>22.645199999999999</v>
      </c>
      <c r="W186" s="41" t="s">
        <v>1</v>
      </c>
      <c r="X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"/>
      <c r="Z186"/>
      <c r="AA186"/>
    </row>
    <row r="187" spans="5:27">
      <c r="E187" t="s">
        <v>8566</v>
      </c>
      <c r="F187" s="51" t="s">
        <v>8908</v>
      </c>
      <c r="G187" t="s">
        <v>1</v>
      </c>
      <c r="H187" s="41" t="s">
        <v>0</v>
      </c>
      <c r="I187" s="41" t="s">
        <v>8149</v>
      </c>
      <c r="J187" s="41" t="s">
        <v>8150</v>
      </c>
      <c r="K187" s="41">
        <v>4023</v>
      </c>
      <c r="L187" s="48">
        <v>4023</v>
      </c>
      <c r="M187" s="49" t="s">
        <v>95</v>
      </c>
      <c r="N187" s="49" t="s">
        <v>96</v>
      </c>
      <c r="O187" s="2">
        <v>0</v>
      </c>
      <c r="P187" s="2">
        <v>0</v>
      </c>
      <c r="Q187" s="39">
        <v>14.32</v>
      </c>
      <c r="R187" s="2">
        <v>1.8616000000000001</v>
      </c>
      <c r="S187" s="2">
        <v>0</v>
      </c>
      <c r="T187" s="2">
        <v>0</v>
      </c>
      <c r="U187" s="39">
        <v>16.1816</v>
      </c>
      <c r="W187" s="41" t="s">
        <v>1</v>
      </c>
      <c r="X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"/>
      <c r="Z187"/>
      <c r="AA187"/>
    </row>
    <row r="188" spans="5:27">
      <c r="E188" t="s">
        <v>8566</v>
      </c>
      <c r="F188" s="51" t="s">
        <v>8908</v>
      </c>
      <c r="G188" t="s">
        <v>1</v>
      </c>
      <c r="H188" s="41" t="s">
        <v>0</v>
      </c>
      <c r="I188" s="41" t="s">
        <v>8149</v>
      </c>
      <c r="J188" s="41" t="s">
        <v>8150</v>
      </c>
      <c r="K188" s="41">
        <v>4024</v>
      </c>
      <c r="L188" s="48">
        <v>4024</v>
      </c>
      <c r="M188" s="49" t="s">
        <v>95</v>
      </c>
      <c r="N188" s="49" t="s">
        <v>96</v>
      </c>
      <c r="O188" s="2">
        <v>0</v>
      </c>
      <c r="P188" s="2">
        <v>0</v>
      </c>
      <c r="Q188" s="39">
        <v>18.829999999999998</v>
      </c>
      <c r="R188" s="2">
        <v>2.4478999999999997</v>
      </c>
      <c r="S188" s="2">
        <v>0</v>
      </c>
      <c r="T188" s="2">
        <v>0</v>
      </c>
      <c r="U188" s="39">
        <v>21.277899999999999</v>
      </c>
      <c r="W188" s="41" t="s">
        <v>1</v>
      </c>
      <c r="X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"/>
      <c r="Z188"/>
      <c r="AA188"/>
    </row>
    <row r="189" spans="5:27">
      <c r="E189" t="s">
        <v>8566</v>
      </c>
      <c r="F189" s="51" t="s">
        <v>8908</v>
      </c>
      <c r="G189" t="s">
        <v>1</v>
      </c>
      <c r="H189" s="41" t="s">
        <v>0</v>
      </c>
      <c r="I189" s="41" t="s">
        <v>8149</v>
      </c>
      <c r="J189" s="41" t="s">
        <v>8150</v>
      </c>
      <c r="K189" s="41">
        <v>4025</v>
      </c>
      <c r="L189" s="48">
        <v>4025</v>
      </c>
      <c r="M189" s="49" t="s">
        <v>95</v>
      </c>
      <c r="N189" s="49" t="s">
        <v>96</v>
      </c>
      <c r="O189" s="2">
        <v>0</v>
      </c>
      <c r="P189" s="2">
        <v>0</v>
      </c>
      <c r="Q189" s="39">
        <v>10.18</v>
      </c>
      <c r="R189" s="2">
        <v>1.3233999999999999</v>
      </c>
      <c r="S189" s="2">
        <v>0</v>
      </c>
      <c r="T189" s="2">
        <v>0</v>
      </c>
      <c r="U189" s="39">
        <v>11.503399999999999</v>
      </c>
      <c r="W189" s="41" t="s">
        <v>1</v>
      </c>
      <c r="X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"/>
      <c r="Z189"/>
      <c r="AA189"/>
    </row>
    <row r="190" spans="5:27">
      <c r="E190" t="s">
        <v>8566</v>
      </c>
      <c r="F190" s="51" t="s">
        <v>8908</v>
      </c>
      <c r="G190" t="s">
        <v>1</v>
      </c>
      <c r="H190" s="41" t="s">
        <v>0</v>
      </c>
      <c r="I190" s="41" t="s">
        <v>8149</v>
      </c>
      <c r="J190" s="41" t="s">
        <v>8150</v>
      </c>
      <c r="K190" s="41">
        <v>4026</v>
      </c>
      <c r="L190" s="48">
        <v>4026</v>
      </c>
      <c r="M190" s="49" t="s">
        <v>95</v>
      </c>
      <c r="N190" s="49" t="s">
        <v>96</v>
      </c>
      <c r="O190" s="2">
        <v>0</v>
      </c>
      <c r="P190" s="2">
        <v>0</v>
      </c>
      <c r="Q190" s="39">
        <v>351.72</v>
      </c>
      <c r="R190" s="2">
        <v>45.723600000000005</v>
      </c>
      <c r="S190" s="2">
        <v>0</v>
      </c>
      <c r="T190" s="2">
        <v>0</v>
      </c>
      <c r="U190" s="39">
        <v>397.44360000000006</v>
      </c>
      <c r="W190" s="41" t="s">
        <v>1</v>
      </c>
      <c r="X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"/>
      <c r="Z190"/>
      <c r="AA190"/>
    </row>
    <row r="191" spans="5:27">
      <c r="E191" t="s">
        <v>8566</v>
      </c>
      <c r="F191" s="51" t="s">
        <v>8908</v>
      </c>
      <c r="G191" t="s">
        <v>1</v>
      </c>
      <c r="H191" s="41" t="s">
        <v>0</v>
      </c>
      <c r="I191" s="41" t="s">
        <v>8149</v>
      </c>
      <c r="J191" s="41" t="s">
        <v>8150</v>
      </c>
      <c r="K191" s="41">
        <v>4027</v>
      </c>
      <c r="L191" s="48">
        <v>4027</v>
      </c>
      <c r="M191" s="49" t="s">
        <v>95</v>
      </c>
      <c r="N191" s="49" t="s">
        <v>96</v>
      </c>
      <c r="O191" s="2">
        <v>0</v>
      </c>
      <c r="P191" s="2">
        <v>0</v>
      </c>
      <c r="Q191" s="39">
        <v>6.32</v>
      </c>
      <c r="R191" s="2">
        <v>0.82160000000000011</v>
      </c>
      <c r="S191" s="2">
        <v>0</v>
      </c>
      <c r="T191" s="2">
        <v>0</v>
      </c>
      <c r="U191" s="39">
        <v>7.1416000000000004</v>
      </c>
      <c r="W191" s="41" t="s">
        <v>1</v>
      </c>
      <c r="X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"/>
      <c r="Z191"/>
      <c r="AA191"/>
    </row>
    <row r="192" spans="5:27">
      <c r="E192" t="s">
        <v>8566</v>
      </c>
      <c r="F192" s="51" t="s">
        <v>8908</v>
      </c>
      <c r="G192" t="s">
        <v>1</v>
      </c>
      <c r="H192" s="41" t="s">
        <v>0</v>
      </c>
      <c r="I192" s="41" t="s">
        <v>8149</v>
      </c>
      <c r="J192" s="41" t="s">
        <v>8150</v>
      </c>
      <c r="K192" s="41">
        <v>4028</v>
      </c>
      <c r="L192" s="48">
        <v>4028</v>
      </c>
      <c r="M192" s="49" t="s">
        <v>95</v>
      </c>
      <c r="N192" s="49" t="s">
        <v>96</v>
      </c>
      <c r="O192" s="2">
        <v>0</v>
      </c>
      <c r="P192" s="2">
        <v>0</v>
      </c>
      <c r="Q192" s="39">
        <v>10.6</v>
      </c>
      <c r="R192" s="2">
        <v>1.3779999999999999</v>
      </c>
      <c r="S192" s="2">
        <v>0</v>
      </c>
      <c r="T192" s="2">
        <v>0</v>
      </c>
      <c r="U192" s="39">
        <v>11.978</v>
      </c>
      <c r="W192" s="41" t="s">
        <v>1</v>
      </c>
      <c r="X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"/>
      <c r="Z192"/>
      <c r="AA192"/>
    </row>
    <row r="193" spans="5:27">
      <c r="E193" t="s">
        <v>8566</v>
      </c>
      <c r="F193" s="51" t="s">
        <v>8908</v>
      </c>
      <c r="G193" t="s">
        <v>1</v>
      </c>
      <c r="H193" s="41" t="s">
        <v>0</v>
      </c>
      <c r="I193" s="41" t="s">
        <v>8149</v>
      </c>
      <c r="J193" s="41" t="s">
        <v>8150</v>
      </c>
      <c r="K193" s="41">
        <v>4029</v>
      </c>
      <c r="L193" s="48">
        <v>4029</v>
      </c>
      <c r="M193" s="49" t="s">
        <v>95</v>
      </c>
      <c r="N193" s="49" t="s">
        <v>96</v>
      </c>
      <c r="O193" s="2">
        <v>0</v>
      </c>
      <c r="P193" s="2">
        <v>0</v>
      </c>
      <c r="Q193" s="39">
        <v>3.55</v>
      </c>
      <c r="R193" s="2">
        <v>0.46149999999999997</v>
      </c>
      <c r="S193" s="2">
        <v>0</v>
      </c>
      <c r="T193" s="2">
        <v>0</v>
      </c>
      <c r="U193" s="39">
        <v>4.0114999999999998</v>
      </c>
      <c r="W193" s="41" t="s">
        <v>1</v>
      </c>
      <c r="X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"/>
      <c r="Z193"/>
      <c r="AA193"/>
    </row>
    <row r="194" spans="5:27">
      <c r="E194" t="s">
        <v>8566</v>
      </c>
      <c r="F194" s="51" t="s">
        <v>8908</v>
      </c>
      <c r="G194" t="s">
        <v>1</v>
      </c>
      <c r="H194" s="41" t="s">
        <v>0</v>
      </c>
      <c r="I194" s="41" t="s">
        <v>8149</v>
      </c>
      <c r="J194" s="41" t="s">
        <v>8150</v>
      </c>
      <c r="K194" s="41">
        <v>4030</v>
      </c>
      <c r="L194" s="48">
        <v>4030</v>
      </c>
      <c r="M194" s="49" t="s">
        <v>95</v>
      </c>
      <c r="N194" s="49" t="s">
        <v>96</v>
      </c>
      <c r="O194" s="2">
        <v>0</v>
      </c>
      <c r="P194" s="2">
        <v>0</v>
      </c>
      <c r="Q194" s="39">
        <v>21.84</v>
      </c>
      <c r="R194" s="2">
        <v>2.8391999999999999</v>
      </c>
      <c r="S194" s="2">
        <v>0</v>
      </c>
      <c r="T194" s="2">
        <v>0</v>
      </c>
      <c r="U194" s="39">
        <v>24.679200000000002</v>
      </c>
      <c r="W194" s="41" t="s">
        <v>1</v>
      </c>
      <c r="X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"/>
      <c r="Z194"/>
      <c r="AA194"/>
    </row>
    <row r="195" spans="5:27">
      <c r="E195" t="s">
        <v>8566</v>
      </c>
      <c r="F195" s="51" t="s">
        <v>8908</v>
      </c>
      <c r="G195" t="s">
        <v>1</v>
      </c>
      <c r="H195" s="41" t="s">
        <v>0</v>
      </c>
      <c r="I195" s="41" t="s">
        <v>8149</v>
      </c>
      <c r="J195" s="41" t="s">
        <v>8150</v>
      </c>
      <c r="K195" s="41">
        <v>4031</v>
      </c>
      <c r="L195" s="48">
        <v>4031</v>
      </c>
      <c r="M195" s="49" t="s">
        <v>95</v>
      </c>
      <c r="N195" s="49" t="s">
        <v>96</v>
      </c>
      <c r="O195" s="2">
        <v>0</v>
      </c>
      <c r="P195" s="2">
        <v>0</v>
      </c>
      <c r="Q195" s="39">
        <v>14.02</v>
      </c>
      <c r="R195" s="2">
        <v>1.8226</v>
      </c>
      <c r="S195" s="2">
        <v>0</v>
      </c>
      <c r="T195" s="2">
        <v>0</v>
      </c>
      <c r="U195" s="39">
        <v>15.842599999999999</v>
      </c>
      <c r="W195" s="41" t="s">
        <v>1</v>
      </c>
      <c r="X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"/>
      <c r="Z195"/>
      <c r="AA195"/>
    </row>
    <row r="196" spans="5:27">
      <c r="E196" t="s">
        <v>8566</v>
      </c>
      <c r="F196" s="51" t="s">
        <v>8908</v>
      </c>
      <c r="G196" t="s">
        <v>1</v>
      </c>
      <c r="H196" s="41" t="s">
        <v>0</v>
      </c>
      <c r="I196" s="41" t="s">
        <v>8149</v>
      </c>
      <c r="J196" s="41" t="s">
        <v>8150</v>
      </c>
      <c r="K196" s="41">
        <v>4032</v>
      </c>
      <c r="L196" s="48">
        <v>4032</v>
      </c>
      <c r="M196" s="49" t="s">
        <v>95</v>
      </c>
      <c r="N196" s="49" t="s">
        <v>96</v>
      </c>
      <c r="O196" s="2">
        <v>0</v>
      </c>
      <c r="P196" s="2">
        <v>0</v>
      </c>
      <c r="Q196" s="39">
        <v>6.32</v>
      </c>
      <c r="R196" s="2">
        <v>0.82160000000000011</v>
      </c>
      <c r="S196" s="2">
        <v>0</v>
      </c>
      <c r="T196" s="2">
        <v>0</v>
      </c>
      <c r="U196" s="39">
        <v>7.1416000000000004</v>
      </c>
      <c r="W196" s="41" t="s">
        <v>1</v>
      </c>
      <c r="X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"/>
      <c r="Z196"/>
      <c r="AA196"/>
    </row>
    <row r="197" spans="5:27">
      <c r="E197" t="s">
        <v>8566</v>
      </c>
      <c r="F197" s="51" t="s">
        <v>8908</v>
      </c>
      <c r="G197" t="s">
        <v>1</v>
      </c>
      <c r="H197" s="41" t="s">
        <v>0</v>
      </c>
      <c r="I197" s="41" t="s">
        <v>8149</v>
      </c>
      <c r="J197" s="41" t="s">
        <v>8150</v>
      </c>
      <c r="K197" s="41">
        <v>4033</v>
      </c>
      <c r="L197" s="48">
        <v>4033</v>
      </c>
      <c r="M197" s="49" t="s">
        <v>95</v>
      </c>
      <c r="N197" s="49" t="s">
        <v>96</v>
      </c>
      <c r="O197" s="2">
        <v>0</v>
      </c>
      <c r="P197" s="2">
        <v>0</v>
      </c>
      <c r="Q197" s="39">
        <v>7.16</v>
      </c>
      <c r="R197" s="2">
        <v>0.93080000000000007</v>
      </c>
      <c r="S197" s="2">
        <v>0</v>
      </c>
      <c r="T197" s="2">
        <v>0</v>
      </c>
      <c r="U197" s="39">
        <v>8.0907999999999998</v>
      </c>
      <c r="W197" s="41" t="s">
        <v>1</v>
      </c>
      <c r="X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"/>
      <c r="Z197"/>
      <c r="AA197"/>
    </row>
    <row r="198" spans="5:27">
      <c r="E198" t="s">
        <v>8566</v>
      </c>
      <c r="F198" s="51" t="s">
        <v>8908</v>
      </c>
      <c r="G198" t="s">
        <v>1</v>
      </c>
      <c r="H198" s="41" t="s">
        <v>0</v>
      </c>
      <c r="I198" s="41" t="s">
        <v>8149</v>
      </c>
      <c r="J198" s="41" t="s">
        <v>8150</v>
      </c>
      <c r="K198" s="41">
        <v>4034</v>
      </c>
      <c r="L198" s="48">
        <v>4034</v>
      </c>
      <c r="M198" s="49" t="s">
        <v>95</v>
      </c>
      <c r="N198" s="49" t="s">
        <v>96</v>
      </c>
      <c r="O198" s="2">
        <v>0</v>
      </c>
      <c r="P198" s="2">
        <v>0</v>
      </c>
      <c r="Q198" s="39">
        <v>63.28</v>
      </c>
      <c r="R198" s="2">
        <v>8.2263999999999999</v>
      </c>
      <c r="S198" s="2">
        <v>0</v>
      </c>
      <c r="T198" s="2">
        <v>0</v>
      </c>
      <c r="U198" s="39">
        <v>71.506399999999999</v>
      </c>
      <c r="W198" s="41" t="s">
        <v>1</v>
      </c>
      <c r="X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"/>
      <c r="Z198"/>
      <c r="AA198"/>
    </row>
    <row r="199" spans="5:27">
      <c r="E199" t="s">
        <v>8566</v>
      </c>
      <c r="F199" s="51" t="s">
        <v>8908</v>
      </c>
      <c r="G199" t="s">
        <v>1</v>
      </c>
      <c r="H199" s="41" t="s">
        <v>0</v>
      </c>
      <c r="I199" s="41" t="s">
        <v>8149</v>
      </c>
      <c r="J199" s="41" t="s">
        <v>8150</v>
      </c>
      <c r="K199" s="41">
        <v>4035</v>
      </c>
      <c r="L199" s="48">
        <v>4035</v>
      </c>
      <c r="M199" s="49" t="s">
        <v>95</v>
      </c>
      <c r="N199" s="49" t="s">
        <v>96</v>
      </c>
      <c r="O199" s="2">
        <v>0</v>
      </c>
      <c r="P199" s="2">
        <v>0</v>
      </c>
      <c r="Q199" s="39">
        <v>20.04</v>
      </c>
      <c r="R199" s="2">
        <v>2.6052</v>
      </c>
      <c r="S199" s="2">
        <v>0</v>
      </c>
      <c r="T199" s="2">
        <v>0</v>
      </c>
      <c r="U199" s="39">
        <v>22.645199999999999</v>
      </c>
      <c r="W199" s="41" t="s">
        <v>1</v>
      </c>
      <c r="X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"/>
      <c r="Z199"/>
      <c r="AA199"/>
    </row>
    <row r="200" spans="5:27">
      <c r="E200" t="s">
        <v>8566</v>
      </c>
      <c r="F200" s="51" t="s">
        <v>8908</v>
      </c>
      <c r="G200" t="s">
        <v>1</v>
      </c>
      <c r="H200" s="41" t="s">
        <v>0</v>
      </c>
      <c r="I200" s="41" t="s">
        <v>8149</v>
      </c>
      <c r="J200" s="41" t="s">
        <v>8150</v>
      </c>
      <c r="K200" s="41">
        <v>4036</v>
      </c>
      <c r="L200" s="48">
        <v>4036</v>
      </c>
      <c r="M200" s="49" t="s">
        <v>95</v>
      </c>
      <c r="N200" s="49" t="s">
        <v>96</v>
      </c>
      <c r="O200" s="2">
        <v>0</v>
      </c>
      <c r="P200" s="2">
        <v>0</v>
      </c>
      <c r="Q200" s="39">
        <v>13.66</v>
      </c>
      <c r="R200" s="2">
        <v>1.7758</v>
      </c>
      <c r="S200" s="2">
        <v>0</v>
      </c>
      <c r="T200" s="2">
        <v>0</v>
      </c>
      <c r="U200" s="39">
        <v>15.4358</v>
      </c>
      <c r="W200" s="41" t="s">
        <v>1</v>
      </c>
      <c r="X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"/>
      <c r="Z200"/>
      <c r="AA200"/>
    </row>
    <row r="201" spans="5:27">
      <c r="E201" t="s">
        <v>8566</v>
      </c>
      <c r="F201" s="51" t="s">
        <v>8908</v>
      </c>
      <c r="G201" t="s">
        <v>1</v>
      </c>
      <c r="H201" s="41" t="s">
        <v>0</v>
      </c>
      <c r="I201" s="41" t="s">
        <v>8149</v>
      </c>
      <c r="J201" s="41" t="s">
        <v>8150</v>
      </c>
      <c r="K201" s="41">
        <v>4037</v>
      </c>
      <c r="L201" s="48">
        <v>4037</v>
      </c>
      <c r="M201" s="49" t="s">
        <v>95</v>
      </c>
      <c r="N201" s="49" t="s">
        <v>96</v>
      </c>
      <c r="O201" s="2">
        <v>0</v>
      </c>
      <c r="P201" s="2">
        <v>0</v>
      </c>
      <c r="Q201" s="39">
        <v>18.5</v>
      </c>
      <c r="R201" s="2">
        <v>2.4050000000000002</v>
      </c>
      <c r="S201" s="2">
        <v>0</v>
      </c>
      <c r="T201" s="2">
        <v>0</v>
      </c>
      <c r="U201" s="39">
        <v>20.905000000000001</v>
      </c>
      <c r="W201" s="41" t="s">
        <v>1</v>
      </c>
      <c r="X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"/>
      <c r="Z201"/>
      <c r="AA201"/>
    </row>
    <row r="202" spans="5:27">
      <c r="E202" t="s">
        <v>8566</v>
      </c>
      <c r="F202" s="51" t="s">
        <v>8908</v>
      </c>
      <c r="G202" t="s">
        <v>1</v>
      </c>
      <c r="H202" s="41" t="s">
        <v>0</v>
      </c>
      <c r="I202" s="41" t="s">
        <v>8149</v>
      </c>
      <c r="J202" s="41" t="s">
        <v>8150</v>
      </c>
      <c r="K202" s="41">
        <v>4038</v>
      </c>
      <c r="L202" s="48">
        <v>4038</v>
      </c>
      <c r="M202" s="49" t="s">
        <v>95</v>
      </c>
      <c r="N202" s="49" t="s">
        <v>96</v>
      </c>
      <c r="O202" s="2">
        <v>0</v>
      </c>
      <c r="P202" s="2">
        <v>0</v>
      </c>
      <c r="Q202" s="39">
        <v>12</v>
      </c>
      <c r="R202" s="2">
        <v>1.56</v>
      </c>
      <c r="S202" s="2">
        <v>0</v>
      </c>
      <c r="T202" s="2">
        <v>0</v>
      </c>
      <c r="U202" s="39">
        <v>13.56</v>
      </c>
      <c r="W202" s="41" t="s">
        <v>1</v>
      </c>
      <c r="X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"/>
      <c r="Z202"/>
      <c r="AA202"/>
    </row>
    <row r="203" spans="5:27">
      <c r="E203" t="s">
        <v>8566</v>
      </c>
      <c r="F203" s="51" t="s">
        <v>8908</v>
      </c>
      <c r="G203" t="s">
        <v>1</v>
      </c>
      <c r="H203" s="41" t="s">
        <v>0</v>
      </c>
      <c r="I203" s="41" t="s">
        <v>8149</v>
      </c>
      <c r="J203" s="41" t="s">
        <v>8150</v>
      </c>
      <c r="K203" s="41">
        <v>4039</v>
      </c>
      <c r="L203" s="48">
        <v>4039</v>
      </c>
      <c r="M203" s="49" t="s">
        <v>95</v>
      </c>
      <c r="N203" s="49" t="s">
        <v>96</v>
      </c>
      <c r="O203" s="2">
        <v>0</v>
      </c>
      <c r="P203" s="2">
        <v>0</v>
      </c>
      <c r="Q203" s="39">
        <v>27.14</v>
      </c>
      <c r="R203" s="2">
        <v>3.5282</v>
      </c>
      <c r="S203" s="2">
        <v>0</v>
      </c>
      <c r="T203" s="2">
        <v>0</v>
      </c>
      <c r="U203" s="39">
        <v>30.668199999999999</v>
      </c>
      <c r="W203" s="41" t="s">
        <v>1</v>
      </c>
      <c r="X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"/>
      <c r="Z203"/>
      <c r="AA203"/>
    </row>
    <row r="204" spans="5:27" hidden="1">
      <c r="E204" t="s">
        <v>8566</v>
      </c>
      <c r="F204" s="51" t="s">
        <v>8908</v>
      </c>
      <c r="G204" t="s">
        <v>1</v>
      </c>
      <c r="H204" s="41" t="s">
        <v>0</v>
      </c>
      <c r="I204" s="41" t="s">
        <v>8149</v>
      </c>
      <c r="J204" s="41" t="s">
        <v>8150</v>
      </c>
      <c r="K204" s="41">
        <v>4040</v>
      </c>
      <c r="L204" s="48">
        <v>4040</v>
      </c>
      <c r="M204" s="49" t="s">
        <v>7848</v>
      </c>
      <c r="N204" s="49" t="s">
        <v>7847</v>
      </c>
      <c r="O204" s="2">
        <v>0</v>
      </c>
      <c r="P204" s="2">
        <v>0</v>
      </c>
      <c r="Q204" s="39">
        <v>0</v>
      </c>
      <c r="R204" s="2">
        <v>0</v>
      </c>
      <c r="S204" s="2">
        <v>0</v>
      </c>
      <c r="T204" s="2">
        <v>0</v>
      </c>
      <c r="U204" s="39">
        <v>0</v>
      </c>
      <c r="V204" s="2">
        <v>0</v>
      </c>
      <c r="W204" s="41" t="s">
        <v>1</v>
      </c>
      <c r="X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"/>
      <c r="Z204"/>
      <c r="AA204"/>
    </row>
    <row r="205" spans="5:27">
      <c r="E205" t="s">
        <v>8566</v>
      </c>
      <c r="F205" s="51" t="s">
        <v>8908</v>
      </c>
      <c r="G205" t="s">
        <v>1</v>
      </c>
      <c r="H205" s="41" t="s">
        <v>0</v>
      </c>
      <c r="I205" s="41" t="s">
        <v>8149</v>
      </c>
      <c r="J205" s="41" t="s">
        <v>8150</v>
      </c>
      <c r="K205" s="41">
        <v>4041</v>
      </c>
      <c r="L205" s="48">
        <v>4041</v>
      </c>
      <c r="M205" s="49" t="s">
        <v>95</v>
      </c>
      <c r="N205" s="49" t="s">
        <v>96</v>
      </c>
      <c r="O205" s="2">
        <v>0</v>
      </c>
      <c r="P205" s="2">
        <v>0</v>
      </c>
      <c r="Q205" s="39">
        <v>21.9</v>
      </c>
      <c r="R205" s="2">
        <v>2.847</v>
      </c>
      <c r="S205" s="2">
        <v>0</v>
      </c>
      <c r="T205" s="2">
        <v>0</v>
      </c>
      <c r="U205" s="39">
        <v>24.747</v>
      </c>
      <c r="W205" s="41" t="s">
        <v>1</v>
      </c>
      <c r="X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"/>
      <c r="Z205"/>
      <c r="AA205"/>
    </row>
    <row r="206" spans="5:27">
      <c r="E206" t="s">
        <v>8566</v>
      </c>
      <c r="F206" s="51" t="s">
        <v>8908</v>
      </c>
      <c r="G206" t="s">
        <v>1</v>
      </c>
      <c r="H206" s="41" t="s">
        <v>0</v>
      </c>
      <c r="I206" s="41" t="s">
        <v>8149</v>
      </c>
      <c r="J206" s="41" t="s">
        <v>8150</v>
      </c>
      <c r="K206" s="41">
        <v>4042</v>
      </c>
      <c r="L206" s="48">
        <v>4042</v>
      </c>
      <c r="M206" s="49" t="s">
        <v>95</v>
      </c>
      <c r="N206" s="49" t="s">
        <v>96</v>
      </c>
      <c r="O206" s="2">
        <v>0</v>
      </c>
      <c r="P206" s="2">
        <v>0</v>
      </c>
      <c r="Q206" s="39">
        <v>63.76</v>
      </c>
      <c r="R206" s="2">
        <v>8.2888000000000002</v>
      </c>
      <c r="S206" s="2">
        <v>0</v>
      </c>
      <c r="T206" s="2">
        <v>0</v>
      </c>
      <c r="U206" s="39">
        <v>72.0488</v>
      </c>
      <c r="W206" s="41" t="s">
        <v>1</v>
      </c>
      <c r="X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"/>
      <c r="Z206"/>
      <c r="AA206"/>
    </row>
    <row r="207" spans="5:27">
      <c r="E207" t="s">
        <v>8566</v>
      </c>
      <c r="F207" s="51" t="s">
        <v>8908</v>
      </c>
      <c r="G207" t="s">
        <v>1</v>
      </c>
      <c r="H207" s="41" t="s">
        <v>0</v>
      </c>
      <c r="I207" s="41" t="s">
        <v>8149</v>
      </c>
      <c r="J207" s="41" t="s">
        <v>8150</v>
      </c>
      <c r="K207" s="41">
        <v>4043</v>
      </c>
      <c r="L207" s="48">
        <v>4043</v>
      </c>
      <c r="M207" s="49" t="s">
        <v>95</v>
      </c>
      <c r="N207" s="49" t="s">
        <v>96</v>
      </c>
      <c r="O207" s="2">
        <v>0</v>
      </c>
      <c r="P207" s="2">
        <v>0</v>
      </c>
      <c r="Q207" s="39">
        <v>34.78</v>
      </c>
      <c r="R207" s="2">
        <v>4.5213999999999999</v>
      </c>
      <c r="S207" s="2">
        <v>0</v>
      </c>
      <c r="T207" s="2">
        <v>0</v>
      </c>
      <c r="U207" s="39">
        <v>39.301400000000001</v>
      </c>
      <c r="W207" s="41" t="s">
        <v>1</v>
      </c>
      <c r="X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"/>
      <c r="Z207"/>
      <c r="AA207"/>
    </row>
    <row r="208" spans="5:27">
      <c r="E208" t="s">
        <v>8566</v>
      </c>
      <c r="F208" s="51" t="s">
        <v>8908</v>
      </c>
      <c r="G208" t="s">
        <v>1</v>
      </c>
      <c r="H208" s="41" t="s">
        <v>0</v>
      </c>
      <c r="I208" s="41" t="s">
        <v>8149</v>
      </c>
      <c r="J208" s="41" t="s">
        <v>8150</v>
      </c>
      <c r="K208" s="41">
        <v>4044</v>
      </c>
      <c r="L208" s="48">
        <v>4044</v>
      </c>
      <c r="M208" s="49" t="s">
        <v>95</v>
      </c>
      <c r="N208" s="49" t="s">
        <v>96</v>
      </c>
      <c r="O208" s="2">
        <v>0</v>
      </c>
      <c r="P208" s="2">
        <v>0</v>
      </c>
      <c r="Q208" s="39">
        <v>5.3</v>
      </c>
      <c r="R208" s="2">
        <v>0.68899999999999995</v>
      </c>
      <c r="S208" s="2">
        <v>0</v>
      </c>
      <c r="T208" s="2">
        <v>0</v>
      </c>
      <c r="U208" s="39">
        <v>5.9889999999999999</v>
      </c>
      <c r="W208" s="41" t="s">
        <v>1</v>
      </c>
      <c r="X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"/>
      <c r="Z208"/>
      <c r="AA208"/>
    </row>
    <row r="209" spans="5:27">
      <c r="E209" t="s">
        <v>8566</v>
      </c>
      <c r="F209" s="51" t="s">
        <v>8908</v>
      </c>
      <c r="G209" t="s">
        <v>1</v>
      </c>
      <c r="H209" s="41" t="s">
        <v>0</v>
      </c>
      <c r="I209" s="41" t="s">
        <v>8149</v>
      </c>
      <c r="J209" s="41" t="s">
        <v>8150</v>
      </c>
      <c r="K209" s="41">
        <v>4045</v>
      </c>
      <c r="L209" s="48">
        <v>4045</v>
      </c>
      <c r="M209" s="49" t="s">
        <v>95</v>
      </c>
      <c r="N209" s="49" t="s">
        <v>96</v>
      </c>
      <c r="O209" s="2">
        <v>0</v>
      </c>
      <c r="P209" s="2">
        <v>0</v>
      </c>
      <c r="Q209" s="39">
        <v>31.2</v>
      </c>
      <c r="R209" s="2">
        <v>4.056</v>
      </c>
      <c r="S209" s="2">
        <v>0</v>
      </c>
      <c r="T209" s="2">
        <v>0</v>
      </c>
      <c r="U209" s="39">
        <v>35.256</v>
      </c>
      <c r="W209" s="41" t="s">
        <v>1</v>
      </c>
      <c r="X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"/>
      <c r="Z209"/>
      <c r="AA209"/>
    </row>
    <row r="210" spans="5:27">
      <c r="E210" t="s">
        <v>8566</v>
      </c>
      <c r="F210" s="51" t="s">
        <v>8908</v>
      </c>
      <c r="G210" t="s">
        <v>1</v>
      </c>
      <c r="H210" s="41" t="s">
        <v>0</v>
      </c>
      <c r="I210" s="41" t="s">
        <v>8149</v>
      </c>
      <c r="J210" s="41" t="s">
        <v>8150</v>
      </c>
      <c r="K210" s="41">
        <v>4046</v>
      </c>
      <c r="L210" s="48">
        <v>4046</v>
      </c>
      <c r="M210" s="49" t="s">
        <v>95</v>
      </c>
      <c r="N210" s="49" t="s">
        <v>96</v>
      </c>
      <c r="O210" s="2">
        <v>0</v>
      </c>
      <c r="P210" s="2">
        <v>0</v>
      </c>
      <c r="Q210" s="39">
        <v>39.659999999999997</v>
      </c>
      <c r="R210" s="2">
        <v>5.1558000000000002</v>
      </c>
      <c r="S210" s="2">
        <v>0</v>
      </c>
      <c r="T210" s="2">
        <v>0</v>
      </c>
      <c r="U210" s="39">
        <v>44.815799999999996</v>
      </c>
      <c r="W210" s="41" t="s">
        <v>1</v>
      </c>
      <c r="X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"/>
      <c r="Z210"/>
      <c r="AA210"/>
    </row>
    <row r="211" spans="5:27">
      <c r="E211" t="s">
        <v>8566</v>
      </c>
      <c r="F211" s="51" t="s">
        <v>8908</v>
      </c>
      <c r="G211" t="s">
        <v>1</v>
      </c>
      <c r="H211" s="41" t="s">
        <v>0</v>
      </c>
      <c r="I211" s="41" t="s">
        <v>8149</v>
      </c>
      <c r="J211" s="41" t="s">
        <v>8150</v>
      </c>
      <c r="K211" s="41">
        <v>4047</v>
      </c>
      <c r="L211" s="48">
        <v>4047</v>
      </c>
      <c r="M211" s="49" t="s">
        <v>95</v>
      </c>
      <c r="N211" s="49" t="s">
        <v>96</v>
      </c>
      <c r="O211" s="2">
        <v>0</v>
      </c>
      <c r="P211" s="2">
        <v>0</v>
      </c>
      <c r="Q211" s="39">
        <v>14.68</v>
      </c>
      <c r="R211" s="2">
        <v>1.9084000000000001</v>
      </c>
      <c r="S211" s="2">
        <v>0</v>
      </c>
      <c r="T211" s="2">
        <v>0</v>
      </c>
      <c r="U211" s="39">
        <v>16.5884</v>
      </c>
      <c r="W211" s="41" t="s">
        <v>1</v>
      </c>
      <c r="X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"/>
      <c r="Z211"/>
      <c r="AA211"/>
    </row>
    <row r="212" spans="5:27">
      <c r="E212" t="s">
        <v>8566</v>
      </c>
      <c r="F212" s="51" t="s">
        <v>8908</v>
      </c>
      <c r="G212" t="s">
        <v>1</v>
      </c>
      <c r="H212" s="41" t="s">
        <v>0</v>
      </c>
      <c r="I212" s="41" t="s">
        <v>8149</v>
      </c>
      <c r="J212" s="41" t="s">
        <v>8150</v>
      </c>
      <c r="K212" s="41">
        <v>4048</v>
      </c>
      <c r="L212" s="48">
        <v>4048</v>
      </c>
      <c r="M212" s="49" t="s">
        <v>95</v>
      </c>
      <c r="N212" s="49" t="s">
        <v>96</v>
      </c>
      <c r="O212" s="2">
        <v>0</v>
      </c>
      <c r="P212" s="2">
        <v>0</v>
      </c>
      <c r="Q212" s="39">
        <v>29.56</v>
      </c>
      <c r="R212" s="2">
        <v>3.8428</v>
      </c>
      <c r="S212" s="2">
        <v>0</v>
      </c>
      <c r="T212" s="2">
        <v>0</v>
      </c>
      <c r="U212" s="39">
        <v>33.402799999999999</v>
      </c>
      <c r="W212" s="41" t="s">
        <v>1</v>
      </c>
      <c r="X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"/>
      <c r="Z212"/>
      <c r="AA212"/>
    </row>
    <row r="213" spans="5:27">
      <c r="E213" t="s">
        <v>8566</v>
      </c>
      <c r="F213" s="51" t="s">
        <v>8908</v>
      </c>
      <c r="G213" t="s">
        <v>1</v>
      </c>
      <c r="H213" s="41" t="s">
        <v>0</v>
      </c>
      <c r="I213" s="41" t="s">
        <v>8149</v>
      </c>
      <c r="J213" s="41" t="s">
        <v>8150</v>
      </c>
      <c r="K213" s="41">
        <v>4049</v>
      </c>
      <c r="L213" s="48">
        <v>4049</v>
      </c>
      <c r="M213" s="49" t="s">
        <v>95</v>
      </c>
      <c r="N213" s="49" t="s">
        <v>96</v>
      </c>
      <c r="O213" s="2">
        <v>0</v>
      </c>
      <c r="P213" s="2">
        <v>0</v>
      </c>
      <c r="Q213" s="39">
        <v>34.6</v>
      </c>
      <c r="R213" s="2">
        <v>4.4980000000000002</v>
      </c>
      <c r="S213" s="2">
        <v>0</v>
      </c>
      <c r="T213" s="2">
        <v>0</v>
      </c>
      <c r="U213" s="39">
        <v>39.097999999999999</v>
      </c>
      <c r="W213" s="41" t="s">
        <v>1</v>
      </c>
      <c r="X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"/>
      <c r="Z213"/>
      <c r="AA213"/>
    </row>
    <row r="214" spans="5:27">
      <c r="E214" t="s">
        <v>8566</v>
      </c>
      <c r="F214" s="51" t="s">
        <v>8908</v>
      </c>
      <c r="G214" t="s">
        <v>1</v>
      </c>
      <c r="H214" s="41" t="s">
        <v>0</v>
      </c>
      <c r="I214" s="41" t="s">
        <v>8149</v>
      </c>
      <c r="J214" s="41" t="s">
        <v>8150</v>
      </c>
      <c r="K214" s="41">
        <v>4050</v>
      </c>
      <c r="L214" s="48">
        <v>4050</v>
      </c>
      <c r="M214" s="49" t="s">
        <v>95</v>
      </c>
      <c r="N214" s="49" t="s">
        <v>96</v>
      </c>
      <c r="O214" s="2">
        <v>0</v>
      </c>
      <c r="P214" s="2">
        <v>0</v>
      </c>
      <c r="Q214" s="39">
        <v>33.81</v>
      </c>
      <c r="R214" s="2">
        <v>4.3953000000000007</v>
      </c>
      <c r="S214" s="2">
        <v>0</v>
      </c>
      <c r="T214" s="2">
        <v>0</v>
      </c>
      <c r="U214" s="39">
        <v>38.205300000000001</v>
      </c>
      <c r="W214" s="41" t="s">
        <v>1</v>
      </c>
      <c r="X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"/>
      <c r="Z214"/>
      <c r="AA214"/>
    </row>
    <row r="215" spans="5:27">
      <c r="E215" t="s">
        <v>8566</v>
      </c>
      <c r="F215" s="51" t="s">
        <v>8908</v>
      </c>
      <c r="G215" t="s">
        <v>1</v>
      </c>
      <c r="H215" s="41" t="s">
        <v>0</v>
      </c>
      <c r="I215" s="41" t="s">
        <v>8149</v>
      </c>
      <c r="J215" s="41" t="s">
        <v>8150</v>
      </c>
      <c r="K215" s="41">
        <v>4051</v>
      </c>
      <c r="L215" s="48">
        <v>4051</v>
      </c>
      <c r="M215" s="49" t="s">
        <v>95</v>
      </c>
      <c r="N215" s="49" t="s">
        <v>96</v>
      </c>
      <c r="O215" s="2">
        <v>0</v>
      </c>
      <c r="P215" s="2">
        <v>0</v>
      </c>
      <c r="Q215" s="39">
        <v>22.22</v>
      </c>
      <c r="R215" s="2">
        <v>2.8885999999999998</v>
      </c>
      <c r="S215" s="2">
        <v>0</v>
      </c>
      <c r="T215" s="2">
        <v>0</v>
      </c>
      <c r="U215" s="39">
        <v>25.108599999999999</v>
      </c>
      <c r="W215" s="41" t="s">
        <v>1</v>
      </c>
      <c r="X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"/>
      <c r="Z215"/>
      <c r="AA215"/>
    </row>
    <row r="216" spans="5:27">
      <c r="E216" t="s">
        <v>8566</v>
      </c>
      <c r="F216" s="51" t="s">
        <v>8908</v>
      </c>
      <c r="G216" t="s">
        <v>1</v>
      </c>
      <c r="H216" s="41" t="s">
        <v>0</v>
      </c>
      <c r="I216" s="41" t="s">
        <v>8149</v>
      </c>
      <c r="J216" s="41" t="s">
        <v>8150</v>
      </c>
      <c r="K216" s="41">
        <v>4052</v>
      </c>
      <c r="L216" s="48">
        <v>4052</v>
      </c>
      <c r="M216" s="49" t="s">
        <v>95</v>
      </c>
      <c r="N216" s="49" t="s">
        <v>96</v>
      </c>
      <c r="O216" s="2">
        <v>0</v>
      </c>
      <c r="P216" s="2">
        <v>0</v>
      </c>
      <c r="Q216" s="39">
        <v>7.16</v>
      </c>
      <c r="R216" s="2">
        <v>0.93080000000000007</v>
      </c>
      <c r="S216" s="2">
        <v>0</v>
      </c>
      <c r="T216" s="2">
        <v>0</v>
      </c>
      <c r="U216" s="39">
        <v>8.0907999999999998</v>
      </c>
      <c r="W216" s="41" t="s">
        <v>1</v>
      </c>
      <c r="X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"/>
      <c r="Z216"/>
      <c r="AA216"/>
    </row>
    <row r="217" spans="5:27">
      <c r="E217" t="s">
        <v>8566</v>
      </c>
      <c r="F217" s="51" t="s">
        <v>8908</v>
      </c>
      <c r="G217" t="s">
        <v>1</v>
      </c>
      <c r="H217" s="41" t="s">
        <v>0</v>
      </c>
      <c r="I217" s="41" t="s">
        <v>8149</v>
      </c>
      <c r="J217" s="41" t="s">
        <v>8150</v>
      </c>
      <c r="K217" s="41">
        <v>4053</v>
      </c>
      <c r="L217" s="48">
        <v>4053</v>
      </c>
      <c r="M217" s="49" t="s">
        <v>95</v>
      </c>
      <c r="N217" s="49" t="s">
        <v>96</v>
      </c>
      <c r="O217" s="2">
        <v>0</v>
      </c>
      <c r="P217" s="2">
        <v>0</v>
      </c>
      <c r="Q217" s="39">
        <v>16.61</v>
      </c>
      <c r="R217" s="2">
        <v>2.1593</v>
      </c>
      <c r="S217" s="2">
        <v>0</v>
      </c>
      <c r="T217" s="2">
        <v>0</v>
      </c>
      <c r="U217" s="39">
        <v>18.769300000000001</v>
      </c>
      <c r="W217" s="41" t="s">
        <v>1</v>
      </c>
      <c r="X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"/>
      <c r="Z217"/>
      <c r="AA217"/>
    </row>
    <row r="218" spans="5:27">
      <c r="E218" t="s">
        <v>8566</v>
      </c>
      <c r="F218" s="51" t="s">
        <v>8908</v>
      </c>
      <c r="G218" t="s">
        <v>1</v>
      </c>
      <c r="H218" s="41" t="s">
        <v>0</v>
      </c>
      <c r="I218" s="41" t="s">
        <v>8149</v>
      </c>
      <c r="J218" s="41" t="s">
        <v>8150</v>
      </c>
      <c r="K218" s="41">
        <v>4054</v>
      </c>
      <c r="L218" s="48">
        <v>4054</v>
      </c>
      <c r="M218" s="49" t="s">
        <v>95</v>
      </c>
      <c r="N218" s="49" t="s">
        <v>96</v>
      </c>
      <c r="O218" s="2">
        <v>0</v>
      </c>
      <c r="P218" s="2">
        <v>0</v>
      </c>
      <c r="Q218" s="39">
        <v>20.64</v>
      </c>
      <c r="R218" s="2">
        <v>2.6832000000000003</v>
      </c>
      <c r="S218" s="2">
        <v>0</v>
      </c>
      <c r="T218" s="2">
        <v>0</v>
      </c>
      <c r="U218" s="39">
        <v>23.3232</v>
      </c>
      <c r="W218" s="41" t="s">
        <v>1</v>
      </c>
      <c r="X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"/>
      <c r="Z218"/>
      <c r="AA218"/>
    </row>
    <row r="219" spans="5:27">
      <c r="E219" t="s">
        <v>8566</v>
      </c>
      <c r="F219" s="51" t="s">
        <v>8908</v>
      </c>
      <c r="G219" t="s">
        <v>1</v>
      </c>
      <c r="H219" s="41" t="s">
        <v>0</v>
      </c>
      <c r="I219" s="41" t="s">
        <v>8149</v>
      </c>
      <c r="J219" s="41" t="s">
        <v>8150</v>
      </c>
      <c r="K219" s="41">
        <v>4055</v>
      </c>
      <c r="L219" s="48">
        <v>4055</v>
      </c>
      <c r="M219" s="49" t="s">
        <v>95</v>
      </c>
      <c r="N219" s="49" t="s">
        <v>96</v>
      </c>
      <c r="O219" s="2">
        <v>0</v>
      </c>
      <c r="P219" s="2">
        <v>0</v>
      </c>
      <c r="Q219" s="39">
        <v>15.9</v>
      </c>
      <c r="R219" s="2">
        <v>2.0670000000000002</v>
      </c>
      <c r="S219" s="2">
        <v>0</v>
      </c>
      <c r="T219" s="2">
        <v>0</v>
      </c>
      <c r="U219" s="39">
        <v>17.966999999999999</v>
      </c>
      <c r="W219" s="41" t="s">
        <v>1</v>
      </c>
      <c r="X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"/>
      <c r="Z219"/>
      <c r="AA219"/>
    </row>
    <row r="220" spans="5:27">
      <c r="E220" t="s">
        <v>8566</v>
      </c>
      <c r="F220" s="51" t="s">
        <v>8908</v>
      </c>
      <c r="G220" t="s">
        <v>1</v>
      </c>
      <c r="H220" s="41" t="s">
        <v>0</v>
      </c>
      <c r="I220" s="41" t="s">
        <v>8149</v>
      </c>
      <c r="J220" s="41" t="s">
        <v>8150</v>
      </c>
      <c r="K220" s="41">
        <v>4056</v>
      </c>
      <c r="L220" s="48">
        <v>4056</v>
      </c>
      <c r="M220" s="49" t="s">
        <v>95</v>
      </c>
      <c r="N220" s="49" t="s">
        <v>96</v>
      </c>
      <c r="O220" s="2">
        <v>0</v>
      </c>
      <c r="P220" s="2">
        <v>0</v>
      </c>
      <c r="Q220" s="39">
        <v>17.940000000000001</v>
      </c>
      <c r="R220" s="2">
        <v>2.3322000000000003</v>
      </c>
      <c r="S220" s="2">
        <v>0</v>
      </c>
      <c r="T220" s="2">
        <v>0</v>
      </c>
      <c r="U220" s="39">
        <v>20.272200000000002</v>
      </c>
      <c r="W220" s="41" t="s">
        <v>1</v>
      </c>
      <c r="X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"/>
      <c r="Z220"/>
      <c r="AA220"/>
    </row>
    <row r="221" spans="5:27">
      <c r="E221" t="s">
        <v>8566</v>
      </c>
      <c r="F221" s="51" t="s">
        <v>8908</v>
      </c>
      <c r="G221" t="s">
        <v>1</v>
      </c>
      <c r="H221" s="41" t="s">
        <v>0</v>
      </c>
      <c r="I221" s="41" t="s">
        <v>8149</v>
      </c>
      <c r="J221" s="41" t="s">
        <v>8150</v>
      </c>
      <c r="K221" s="41">
        <v>4057</v>
      </c>
      <c r="L221" s="48">
        <v>4057</v>
      </c>
      <c r="M221" s="49" t="s">
        <v>95</v>
      </c>
      <c r="N221" s="49" t="s">
        <v>96</v>
      </c>
      <c r="O221" s="2">
        <v>0</v>
      </c>
      <c r="P221" s="2">
        <v>0</v>
      </c>
      <c r="Q221" s="39">
        <v>4.1500000000000004</v>
      </c>
      <c r="R221" s="2">
        <v>0.53950000000000009</v>
      </c>
      <c r="S221" s="2">
        <v>0</v>
      </c>
      <c r="T221" s="2">
        <v>0</v>
      </c>
      <c r="U221" s="39">
        <v>4.6895000000000007</v>
      </c>
      <c r="W221" s="41" t="s">
        <v>1</v>
      </c>
      <c r="X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"/>
      <c r="Z221"/>
      <c r="AA221"/>
    </row>
    <row r="222" spans="5:27">
      <c r="E222" t="s">
        <v>8566</v>
      </c>
      <c r="F222" s="51" t="s">
        <v>8908</v>
      </c>
      <c r="G222" t="s">
        <v>1</v>
      </c>
      <c r="H222" s="41" t="s">
        <v>0</v>
      </c>
      <c r="I222" s="41" t="s">
        <v>8149</v>
      </c>
      <c r="J222" s="41" t="s">
        <v>8150</v>
      </c>
      <c r="K222" s="41">
        <v>4058</v>
      </c>
      <c r="L222" s="48">
        <v>4058</v>
      </c>
      <c r="M222" s="49" t="s">
        <v>95</v>
      </c>
      <c r="N222" s="49" t="s">
        <v>96</v>
      </c>
      <c r="O222" s="2">
        <v>0</v>
      </c>
      <c r="P222" s="2">
        <v>0</v>
      </c>
      <c r="Q222" s="39">
        <v>24.92</v>
      </c>
      <c r="R222" s="2">
        <v>3.2396000000000003</v>
      </c>
      <c r="S222" s="2">
        <v>0</v>
      </c>
      <c r="T222" s="2">
        <v>0</v>
      </c>
      <c r="U222" s="39">
        <v>28.159600000000001</v>
      </c>
      <c r="W222" s="41" t="s">
        <v>1</v>
      </c>
      <c r="X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"/>
      <c r="Z222"/>
      <c r="AA222"/>
    </row>
    <row r="223" spans="5:27">
      <c r="E223" t="s">
        <v>8566</v>
      </c>
      <c r="F223" s="51" t="s">
        <v>8908</v>
      </c>
      <c r="G223" t="s">
        <v>1</v>
      </c>
      <c r="H223" s="41" t="s">
        <v>0</v>
      </c>
      <c r="I223" s="41" t="s">
        <v>8149</v>
      </c>
      <c r="J223" s="41" t="s">
        <v>8150</v>
      </c>
      <c r="K223" s="41">
        <v>4059</v>
      </c>
      <c r="L223" s="48">
        <v>4059</v>
      </c>
      <c r="M223" s="49" t="s">
        <v>95</v>
      </c>
      <c r="N223" s="49" t="s">
        <v>96</v>
      </c>
      <c r="O223" s="2">
        <v>0</v>
      </c>
      <c r="P223" s="2">
        <v>0</v>
      </c>
      <c r="Q223" s="39">
        <v>5.3</v>
      </c>
      <c r="R223" s="2">
        <v>0.68899999999999995</v>
      </c>
      <c r="S223" s="2">
        <v>0</v>
      </c>
      <c r="T223" s="2">
        <v>0</v>
      </c>
      <c r="U223" s="39">
        <v>5.9889999999999999</v>
      </c>
      <c r="W223" s="41" t="s">
        <v>1</v>
      </c>
      <c r="X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"/>
      <c r="Z223"/>
      <c r="AA223"/>
    </row>
    <row r="224" spans="5:27">
      <c r="E224" t="s">
        <v>8566</v>
      </c>
      <c r="F224" s="51" t="s">
        <v>8908</v>
      </c>
      <c r="G224" t="s">
        <v>1</v>
      </c>
      <c r="H224" s="41" t="s">
        <v>0</v>
      </c>
      <c r="I224" s="41" t="s">
        <v>8149</v>
      </c>
      <c r="J224" s="41" t="s">
        <v>8150</v>
      </c>
      <c r="K224" s="41">
        <v>4060</v>
      </c>
      <c r="L224" s="48">
        <v>4060</v>
      </c>
      <c r="M224" s="49" t="s">
        <v>95</v>
      </c>
      <c r="N224" s="49" t="s">
        <v>96</v>
      </c>
      <c r="O224" s="2">
        <v>0</v>
      </c>
      <c r="P224" s="2">
        <v>0</v>
      </c>
      <c r="Q224" s="39">
        <v>12.46</v>
      </c>
      <c r="R224" s="2">
        <v>1.6198000000000001</v>
      </c>
      <c r="S224" s="2">
        <v>0</v>
      </c>
      <c r="T224" s="2">
        <v>0</v>
      </c>
      <c r="U224" s="39">
        <v>14.079800000000001</v>
      </c>
      <c r="W224" s="41" t="s">
        <v>1</v>
      </c>
      <c r="X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"/>
      <c r="Z224"/>
      <c r="AA224"/>
    </row>
    <row r="225" spans="5:27">
      <c r="E225" t="s">
        <v>8566</v>
      </c>
      <c r="F225" s="51" t="s">
        <v>8908</v>
      </c>
      <c r="G225" t="s">
        <v>1</v>
      </c>
      <c r="H225" s="41" t="s">
        <v>0</v>
      </c>
      <c r="I225" s="41" t="s">
        <v>8149</v>
      </c>
      <c r="J225" s="41" t="s">
        <v>8150</v>
      </c>
      <c r="K225" s="41">
        <v>4061</v>
      </c>
      <c r="L225" s="48">
        <v>4061</v>
      </c>
      <c r="M225" s="49" t="s">
        <v>95</v>
      </c>
      <c r="N225" s="49" t="s">
        <v>96</v>
      </c>
      <c r="O225" s="2">
        <v>0</v>
      </c>
      <c r="P225" s="2">
        <v>0</v>
      </c>
      <c r="Q225" s="39">
        <v>23.88</v>
      </c>
      <c r="R225" s="2">
        <v>3.1044</v>
      </c>
      <c r="S225" s="2">
        <v>0</v>
      </c>
      <c r="T225" s="2">
        <v>0</v>
      </c>
      <c r="U225" s="39">
        <v>26.984400000000001</v>
      </c>
      <c r="W225" s="41" t="s">
        <v>1</v>
      </c>
      <c r="X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"/>
      <c r="Z225"/>
      <c r="AA225"/>
    </row>
    <row r="226" spans="5:27">
      <c r="E226" t="s">
        <v>8566</v>
      </c>
      <c r="F226" s="51" t="s">
        <v>8908</v>
      </c>
      <c r="G226" t="s">
        <v>1</v>
      </c>
      <c r="H226" s="41" t="s">
        <v>0</v>
      </c>
      <c r="I226" s="41" t="s">
        <v>8149</v>
      </c>
      <c r="J226" s="41" t="s">
        <v>8150</v>
      </c>
      <c r="K226" s="41">
        <v>4062</v>
      </c>
      <c r="L226" s="48">
        <v>4062</v>
      </c>
      <c r="M226" s="49" t="s">
        <v>95</v>
      </c>
      <c r="N226" s="49" t="s">
        <v>96</v>
      </c>
      <c r="O226" s="2">
        <v>0</v>
      </c>
      <c r="P226" s="2">
        <v>0</v>
      </c>
      <c r="Q226" s="39">
        <v>8.36</v>
      </c>
      <c r="R226" s="2">
        <v>1.0868</v>
      </c>
      <c r="S226" s="2">
        <v>0</v>
      </c>
      <c r="T226" s="2">
        <v>0</v>
      </c>
      <c r="U226" s="39">
        <v>9.4467999999999996</v>
      </c>
      <c r="W226" s="41" t="s">
        <v>1</v>
      </c>
      <c r="X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"/>
      <c r="Z226"/>
      <c r="AA226"/>
    </row>
    <row r="227" spans="5:27">
      <c r="E227" t="s">
        <v>8566</v>
      </c>
      <c r="F227" s="51" t="s">
        <v>8908</v>
      </c>
      <c r="G227" t="s">
        <v>1</v>
      </c>
      <c r="H227" s="41" t="s">
        <v>0</v>
      </c>
      <c r="I227" s="41" t="s">
        <v>8149</v>
      </c>
      <c r="J227" s="41" t="s">
        <v>8150</v>
      </c>
      <c r="K227" s="41">
        <v>4063</v>
      </c>
      <c r="L227" s="48">
        <v>4063</v>
      </c>
      <c r="M227" s="49" t="s">
        <v>95</v>
      </c>
      <c r="N227" s="49" t="s">
        <v>96</v>
      </c>
      <c r="O227" s="2">
        <v>0</v>
      </c>
      <c r="P227" s="2">
        <v>0</v>
      </c>
      <c r="Q227" s="39">
        <v>21.9</v>
      </c>
      <c r="R227" s="2">
        <v>2.847</v>
      </c>
      <c r="S227" s="2">
        <v>0</v>
      </c>
      <c r="T227" s="2">
        <v>0</v>
      </c>
      <c r="U227" s="39">
        <v>24.747</v>
      </c>
      <c r="W227" s="41" t="s">
        <v>1</v>
      </c>
      <c r="X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"/>
      <c r="Z227"/>
      <c r="AA227"/>
    </row>
    <row r="228" spans="5:27">
      <c r="E228" t="s">
        <v>8566</v>
      </c>
      <c r="F228" s="51" t="s">
        <v>8908</v>
      </c>
      <c r="G228" t="s">
        <v>1</v>
      </c>
      <c r="H228" s="41" t="s">
        <v>0</v>
      </c>
      <c r="I228" s="41" t="s">
        <v>8149</v>
      </c>
      <c r="J228" s="41" t="s">
        <v>8150</v>
      </c>
      <c r="K228" s="41">
        <v>4064</v>
      </c>
      <c r="L228" s="48">
        <v>4064</v>
      </c>
      <c r="M228" s="49" t="s">
        <v>95</v>
      </c>
      <c r="N228" s="49" t="s">
        <v>96</v>
      </c>
      <c r="O228" s="2">
        <v>0</v>
      </c>
      <c r="P228" s="2">
        <v>0</v>
      </c>
      <c r="Q228" s="39">
        <v>23.1</v>
      </c>
      <c r="R228" s="2">
        <v>3.0030000000000001</v>
      </c>
      <c r="S228" s="2">
        <v>0</v>
      </c>
      <c r="T228" s="2">
        <v>0</v>
      </c>
      <c r="U228" s="39">
        <v>26.103000000000002</v>
      </c>
      <c r="W228" s="41" t="s">
        <v>1</v>
      </c>
      <c r="X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"/>
      <c r="Z228"/>
      <c r="AA228"/>
    </row>
    <row r="229" spans="5:27">
      <c r="E229" t="s">
        <v>8566</v>
      </c>
      <c r="F229" s="51" t="s">
        <v>8908</v>
      </c>
      <c r="G229" t="s">
        <v>1</v>
      </c>
      <c r="H229" s="41" t="s">
        <v>0</v>
      </c>
      <c r="I229" s="41" t="s">
        <v>8149</v>
      </c>
      <c r="J229" s="41" t="s">
        <v>8150</v>
      </c>
      <c r="K229" s="41">
        <v>4065</v>
      </c>
      <c r="L229" s="48">
        <v>4065</v>
      </c>
      <c r="M229" s="49" t="s">
        <v>95</v>
      </c>
      <c r="N229" s="49" t="s">
        <v>96</v>
      </c>
      <c r="O229" s="2">
        <v>0</v>
      </c>
      <c r="P229" s="2">
        <v>0</v>
      </c>
      <c r="Q229" s="39">
        <v>10.14</v>
      </c>
      <c r="R229" s="2">
        <v>1.3182</v>
      </c>
      <c r="S229" s="2">
        <v>0</v>
      </c>
      <c r="T229" s="2">
        <v>0</v>
      </c>
      <c r="U229" s="39">
        <v>11.458200000000001</v>
      </c>
      <c r="W229" s="41" t="s">
        <v>1</v>
      </c>
      <c r="X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"/>
      <c r="Z229"/>
      <c r="AA229"/>
    </row>
    <row r="230" spans="5:27">
      <c r="E230" t="s">
        <v>8566</v>
      </c>
      <c r="F230" s="51" t="s">
        <v>8908</v>
      </c>
      <c r="G230" t="s">
        <v>1</v>
      </c>
      <c r="H230" s="41" t="s">
        <v>0</v>
      </c>
      <c r="I230" s="41" t="s">
        <v>8149</v>
      </c>
      <c r="J230" s="41" t="s">
        <v>8150</v>
      </c>
      <c r="K230" s="41">
        <v>4066</v>
      </c>
      <c r="L230" s="48">
        <v>4066</v>
      </c>
      <c r="M230" s="49" t="s">
        <v>95</v>
      </c>
      <c r="N230" s="49" t="s">
        <v>96</v>
      </c>
      <c r="O230" s="2">
        <v>0</v>
      </c>
      <c r="P230" s="2">
        <v>0</v>
      </c>
      <c r="Q230" s="39">
        <v>21.84</v>
      </c>
      <c r="R230" s="2">
        <v>2.8391999999999999</v>
      </c>
      <c r="S230" s="2">
        <v>0</v>
      </c>
      <c r="T230" s="2">
        <v>0</v>
      </c>
      <c r="U230" s="39">
        <v>24.679200000000002</v>
      </c>
      <c r="W230" s="41" t="s">
        <v>1</v>
      </c>
      <c r="X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"/>
      <c r="Z230"/>
      <c r="AA230"/>
    </row>
    <row r="231" spans="5:27">
      <c r="E231" t="s">
        <v>8566</v>
      </c>
      <c r="F231" s="51" t="s">
        <v>8908</v>
      </c>
      <c r="G231" t="s">
        <v>1</v>
      </c>
      <c r="H231" s="41" t="s">
        <v>0</v>
      </c>
      <c r="I231" s="41" t="s">
        <v>8149</v>
      </c>
      <c r="J231" s="41" t="s">
        <v>8150</v>
      </c>
      <c r="K231" s="41">
        <v>4067</v>
      </c>
      <c r="L231" s="48">
        <v>4067</v>
      </c>
      <c r="M231" s="49" t="s">
        <v>95</v>
      </c>
      <c r="N231" s="49" t="s">
        <v>96</v>
      </c>
      <c r="O231" s="2">
        <v>0</v>
      </c>
      <c r="P231" s="2">
        <v>0</v>
      </c>
      <c r="Q231" s="39">
        <v>5.3</v>
      </c>
      <c r="R231" s="2">
        <v>0.68899999999999995</v>
      </c>
      <c r="S231" s="2">
        <v>0</v>
      </c>
      <c r="T231" s="2">
        <v>0</v>
      </c>
      <c r="U231" s="39">
        <v>5.9889999999999999</v>
      </c>
      <c r="W231" s="41" t="s">
        <v>1</v>
      </c>
      <c r="X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"/>
      <c r="Z231"/>
      <c r="AA231"/>
    </row>
    <row r="232" spans="5:27">
      <c r="E232" t="s">
        <v>8566</v>
      </c>
      <c r="F232" s="51" t="s">
        <v>8908</v>
      </c>
      <c r="G232" t="s">
        <v>1</v>
      </c>
      <c r="H232" s="41" t="s">
        <v>0</v>
      </c>
      <c r="I232" s="41" t="s">
        <v>8149</v>
      </c>
      <c r="J232" s="41" t="s">
        <v>8150</v>
      </c>
      <c r="K232" s="41">
        <v>4068</v>
      </c>
      <c r="L232" s="48">
        <v>4068</v>
      </c>
      <c r="M232" s="49" t="s">
        <v>95</v>
      </c>
      <c r="N232" s="49" t="s">
        <v>96</v>
      </c>
      <c r="O232" s="2">
        <v>0</v>
      </c>
      <c r="P232" s="2">
        <v>0</v>
      </c>
      <c r="Q232" s="39">
        <v>35.92</v>
      </c>
      <c r="R232" s="2">
        <v>4.6696</v>
      </c>
      <c r="S232" s="2">
        <v>0</v>
      </c>
      <c r="T232" s="2">
        <v>0</v>
      </c>
      <c r="U232" s="39">
        <v>40.589600000000004</v>
      </c>
      <c r="W232" s="41" t="s">
        <v>1</v>
      </c>
      <c r="X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"/>
      <c r="Z232"/>
      <c r="AA232"/>
    </row>
    <row r="233" spans="5:27">
      <c r="E233" t="s">
        <v>8566</v>
      </c>
      <c r="F233" s="51" t="s">
        <v>8908</v>
      </c>
      <c r="G233" t="s">
        <v>1</v>
      </c>
      <c r="H233" s="41" t="s">
        <v>0</v>
      </c>
      <c r="I233" s="41" t="s">
        <v>8149</v>
      </c>
      <c r="J233" s="41" t="s">
        <v>8150</v>
      </c>
      <c r="K233" s="41">
        <v>4069</v>
      </c>
      <c r="L233" s="48">
        <v>4069</v>
      </c>
      <c r="M233" s="49" t="s">
        <v>95</v>
      </c>
      <c r="N233" s="49" t="s">
        <v>96</v>
      </c>
      <c r="O233" s="2">
        <v>0</v>
      </c>
      <c r="P233" s="2">
        <v>0</v>
      </c>
      <c r="Q233" s="39">
        <v>10.47</v>
      </c>
      <c r="R233" s="2">
        <v>1.3611000000000002</v>
      </c>
      <c r="S233" s="2">
        <v>0</v>
      </c>
      <c r="T233" s="2">
        <v>0</v>
      </c>
      <c r="U233" s="39">
        <v>11.831100000000001</v>
      </c>
      <c r="W233" s="41" t="s">
        <v>1</v>
      </c>
      <c r="X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"/>
      <c r="Z233"/>
      <c r="AA233"/>
    </row>
    <row r="234" spans="5:27">
      <c r="E234" t="s">
        <v>8566</v>
      </c>
      <c r="F234" s="51" t="s">
        <v>8908</v>
      </c>
      <c r="G234" t="s">
        <v>1</v>
      </c>
      <c r="H234" s="41" t="s">
        <v>0</v>
      </c>
      <c r="I234" s="41" t="s">
        <v>8149</v>
      </c>
      <c r="J234" s="41" t="s">
        <v>8150</v>
      </c>
      <c r="K234" s="41">
        <v>4070</v>
      </c>
      <c r="L234" s="48">
        <v>4070</v>
      </c>
      <c r="M234" s="49" t="s">
        <v>95</v>
      </c>
      <c r="N234" s="49" t="s">
        <v>96</v>
      </c>
      <c r="O234" s="2">
        <v>0</v>
      </c>
      <c r="P234" s="2">
        <v>0</v>
      </c>
      <c r="Q234" s="39">
        <v>17.87</v>
      </c>
      <c r="R234" s="2">
        <v>2.3231000000000002</v>
      </c>
      <c r="S234" s="2">
        <v>0</v>
      </c>
      <c r="T234" s="2">
        <v>0</v>
      </c>
      <c r="U234" s="39">
        <v>20.193100000000001</v>
      </c>
      <c r="W234" s="41" t="s">
        <v>1</v>
      </c>
      <c r="X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"/>
      <c r="Z234"/>
      <c r="AA234"/>
    </row>
    <row r="235" spans="5:27">
      <c r="E235" t="s">
        <v>8566</v>
      </c>
      <c r="F235" s="51" t="s">
        <v>8908</v>
      </c>
      <c r="G235" t="s">
        <v>1</v>
      </c>
      <c r="H235" s="41" t="s">
        <v>0</v>
      </c>
      <c r="I235" s="41" t="s">
        <v>8149</v>
      </c>
      <c r="J235" s="41" t="s">
        <v>8150</v>
      </c>
      <c r="K235" s="41">
        <v>4071</v>
      </c>
      <c r="L235" s="48">
        <v>4071</v>
      </c>
      <c r="M235" s="49" t="s">
        <v>95</v>
      </c>
      <c r="N235" s="49" t="s">
        <v>96</v>
      </c>
      <c r="O235" s="2">
        <v>0</v>
      </c>
      <c r="P235" s="2">
        <v>0</v>
      </c>
      <c r="Q235" s="39">
        <v>40.68</v>
      </c>
      <c r="R235" s="2">
        <v>5.2884000000000002</v>
      </c>
      <c r="S235" s="2">
        <v>0</v>
      </c>
      <c r="T235" s="2">
        <v>0</v>
      </c>
      <c r="U235" s="39">
        <v>45.968400000000003</v>
      </c>
      <c r="W235" s="41" t="s">
        <v>1</v>
      </c>
      <c r="X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"/>
      <c r="Z235"/>
      <c r="AA235"/>
    </row>
    <row r="236" spans="5:27">
      <c r="E236" t="s">
        <v>8566</v>
      </c>
      <c r="F236" s="51" t="s">
        <v>8908</v>
      </c>
      <c r="G236" t="s">
        <v>1</v>
      </c>
      <c r="H236" s="41" t="s">
        <v>0</v>
      </c>
      <c r="I236" s="41" t="s">
        <v>8149</v>
      </c>
      <c r="J236" s="41" t="s">
        <v>8150</v>
      </c>
      <c r="K236" s="41">
        <v>4072</v>
      </c>
      <c r="L236" s="48">
        <v>4072</v>
      </c>
      <c r="M236" s="49" t="s">
        <v>303</v>
      </c>
      <c r="N236" s="49" t="s">
        <v>304</v>
      </c>
      <c r="O236" s="2">
        <v>0</v>
      </c>
      <c r="P236" s="2">
        <v>0</v>
      </c>
      <c r="Q236" s="39">
        <v>3594.91</v>
      </c>
      <c r="R236" s="2">
        <v>467.3383</v>
      </c>
      <c r="S236" s="2">
        <v>0</v>
      </c>
      <c r="T236" s="2">
        <v>0</v>
      </c>
      <c r="U236" s="39">
        <v>4062.2482999999997</v>
      </c>
      <c r="W236" s="41" t="s">
        <v>1</v>
      </c>
      <c r="X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"/>
      <c r="Z236"/>
      <c r="AA236"/>
    </row>
    <row r="237" spans="5:27">
      <c r="E237" t="s">
        <v>8566</v>
      </c>
      <c r="F237" s="51" t="s">
        <v>8908</v>
      </c>
      <c r="G237" t="s">
        <v>1</v>
      </c>
      <c r="H237" s="41" t="s">
        <v>0</v>
      </c>
      <c r="I237" s="41" t="s">
        <v>8149</v>
      </c>
      <c r="J237" s="41" t="s">
        <v>8150</v>
      </c>
      <c r="K237" s="41">
        <v>4073</v>
      </c>
      <c r="L237" s="48">
        <v>4073</v>
      </c>
      <c r="M237" s="49" t="s">
        <v>582</v>
      </c>
      <c r="N237" s="49" t="s">
        <v>583</v>
      </c>
      <c r="O237" s="2">
        <v>0</v>
      </c>
      <c r="P237" s="2">
        <v>0</v>
      </c>
      <c r="Q237" s="39">
        <v>17298.900000000001</v>
      </c>
      <c r="R237" s="2">
        <v>2248.8570000000004</v>
      </c>
      <c r="S237" s="2">
        <v>0</v>
      </c>
      <c r="T237" s="2">
        <v>0</v>
      </c>
      <c r="U237" s="39">
        <v>19547.757000000001</v>
      </c>
      <c r="W237" s="41" t="s">
        <v>1</v>
      </c>
      <c r="X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"/>
      <c r="Z237"/>
      <c r="AA237"/>
    </row>
    <row r="238" spans="5:27">
      <c r="E238" t="s">
        <v>8566</v>
      </c>
      <c r="F238" s="51" t="s">
        <v>8908</v>
      </c>
      <c r="G238" t="s">
        <v>1</v>
      </c>
      <c r="H238" s="41" t="s">
        <v>0</v>
      </c>
      <c r="I238" s="41" t="s">
        <v>8149</v>
      </c>
      <c r="J238" s="41" t="s">
        <v>8150</v>
      </c>
      <c r="K238" s="41">
        <v>4074</v>
      </c>
      <c r="L238" s="48">
        <v>4074</v>
      </c>
      <c r="M238" s="49" t="s">
        <v>437</v>
      </c>
      <c r="N238" s="49" t="s">
        <v>438</v>
      </c>
      <c r="O238" s="2">
        <v>0</v>
      </c>
      <c r="P238" s="2">
        <v>0</v>
      </c>
      <c r="Q238" s="39">
        <v>7550.34</v>
      </c>
      <c r="R238" s="2">
        <v>981.54420000000005</v>
      </c>
      <c r="S238" s="2">
        <v>0</v>
      </c>
      <c r="T238" s="2">
        <v>0</v>
      </c>
      <c r="U238" s="39">
        <v>8531.8842000000004</v>
      </c>
      <c r="W238" s="41" t="s">
        <v>1</v>
      </c>
      <c r="X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"/>
      <c r="Z238"/>
      <c r="AA238"/>
    </row>
    <row r="239" spans="5:27">
      <c r="E239" t="s">
        <v>8566</v>
      </c>
      <c r="F239" s="51" t="s">
        <v>8908</v>
      </c>
      <c r="G239" t="s">
        <v>1</v>
      </c>
      <c r="H239" s="41" t="s">
        <v>0</v>
      </c>
      <c r="I239" s="41" t="s">
        <v>8149</v>
      </c>
      <c r="J239" s="41" t="s">
        <v>8150</v>
      </c>
      <c r="K239" s="41">
        <v>4075</v>
      </c>
      <c r="L239" s="48">
        <v>4075</v>
      </c>
      <c r="M239" s="49" t="s">
        <v>2438</v>
      </c>
      <c r="N239" s="49" t="s">
        <v>2439</v>
      </c>
      <c r="O239" s="2">
        <v>0</v>
      </c>
      <c r="P239" s="2">
        <v>0</v>
      </c>
      <c r="Q239" s="39">
        <v>3000</v>
      </c>
      <c r="R239" s="2">
        <v>390</v>
      </c>
      <c r="S239" s="2">
        <v>0</v>
      </c>
      <c r="T239" s="2">
        <v>0</v>
      </c>
      <c r="U239" s="39">
        <v>3390</v>
      </c>
      <c r="W239" s="41" t="s">
        <v>1</v>
      </c>
      <c r="X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"/>
      <c r="Z239"/>
      <c r="AA239"/>
    </row>
    <row r="240" spans="5:27">
      <c r="E240" t="s">
        <v>8566</v>
      </c>
      <c r="F240" s="51" t="s">
        <v>8908</v>
      </c>
      <c r="G240" t="s">
        <v>1</v>
      </c>
      <c r="H240" s="41" t="s">
        <v>0</v>
      </c>
      <c r="I240" s="41" t="s">
        <v>8149</v>
      </c>
      <c r="J240" s="41" t="s">
        <v>8150</v>
      </c>
      <c r="K240" s="41">
        <v>4076</v>
      </c>
      <c r="L240" s="48">
        <v>4076</v>
      </c>
      <c r="M240" s="49" t="s">
        <v>95</v>
      </c>
      <c r="N240" s="49" t="s">
        <v>96</v>
      </c>
      <c r="O240" s="2">
        <v>0</v>
      </c>
      <c r="P240" s="2">
        <v>0</v>
      </c>
      <c r="Q240" s="39">
        <v>6.32</v>
      </c>
      <c r="R240" s="2">
        <v>0.82160000000000011</v>
      </c>
      <c r="S240" s="2">
        <v>0</v>
      </c>
      <c r="T240" s="2">
        <v>0</v>
      </c>
      <c r="U240" s="39">
        <v>7.1416000000000004</v>
      </c>
      <c r="W240" s="41" t="s">
        <v>1</v>
      </c>
      <c r="X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"/>
      <c r="Z240"/>
      <c r="AA240"/>
    </row>
    <row r="241" spans="5:27">
      <c r="E241" t="s">
        <v>8566</v>
      </c>
      <c r="F241" s="51" t="s">
        <v>8908</v>
      </c>
      <c r="G241" t="s">
        <v>1</v>
      </c>
      <c r="H241" s="41" t="s">
        <v>0</v>
      </c>
      <c r="I241" s="41" t="s">
        <v>8149</v>
      </c>
      <c r="J241" s="41" t="s">
        <v>8150</v>
      </c>
      <c r="K241" s="41">
        <v>4077</v>
      </c>
      <c r="L241" s="48">
        <v>4077</v>
      </c>
      <c r="M241" s="49" t="s">
        <v>130</v>
      </c>
      <c r="N241" s="49" t="s">
        <v>131</v>
      </c>
      <c r="O241" s="2">
        <v>0</v>
      </c>
      <c r="P241" s="2">
        <v>0</v>
      </c>
      <c r="Q241" s="39">
        <v>26.47</v>
      </c>
      <c r="R241" s="2">
        <v>3.4411</v>
      </c>
      <c r="S241" s="2">
        <v>0</v>
      </c>
      <c r="T241" s="2">
        <v>0</v>
      </c>
      <c r="U241" s="39">
        <v>29.911099999999998</v>
      </c>
      <c r="W241" s="41" t="s">
        <v>1</v>
      </c>
      <c r="X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"/>
      <c r="Z241"/>
      <c r="AA241"/>
    </row>
    <row r="242" spans="5:27">
      <c r="E242" t="s">
        <v>8566</v>
      </c>
      <c r="F242" s="51" t="s">
        <v>8908</v>
      </c>
      <c r="G242" t="s">
        <v>1</v>
      </c>
      <c r="H242" s="41" t="s">
        <v>0</v>
      </c>
      <c r="I242" s="41" t="s">
        <v>8149</v>
      </c>
      <c r="J242" s="41" t="s">
        <v>8150</v>
      </c>
      <c r="K242" s="41">
        <v>4078</v>
      </c>
      <c r="L242" s="48">
        <v>4078</v>
      </c>
      <c r="M242" s="49" t="s">
        <v>95</v>
      </c>
      <c r="N242" s="49" t="s">
        <v>96</v>
      </c>
      <c r="O242" s="2">
        <v>0</v>
      </c>
      <c r="P242" s="2">
        <v>0</v>
      </c>
      <c r="Q242" s="39">
        <v>8.36</v>
      </c>
      <c r="R242" s="2">
        <v>1.0868</v>
      </c>
      <c r="S242" s="2">
        <v>0</v>
      </c>
      <c r="T242" s="2">
        <v>0</v>
      </c>
      <c r="U242" s="39">
        <v>9.4467999999999996</v>
      </c>
      <c r="W242" s="41" t="s">
        <v>1</v>
      </c>
      <c r="X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"/>
      <c r="Z242"/>
      <c r="AA242"/>
    </row>
    <row r="243" spans="5:27">
      <c r="E243" t="s">
        <v>8566</v>
      </c>
      <c r="F243" s="51" t="s">
        <v>8908</v>
      </c>
      <c r="G243" t="s">
        <v>1</v>
      </c>
      <c r="H243" s="41" t="s">
        <v>0</v>
      </c>
      <c r="I243" s="41" t="s">
        <v>8149</v>
      </c>
      <c r="J243" s="41" t="s">
        <v>8150</v>
      </c>
      <c r="K243" s="41">
        <v>4079</v>
      </c>
      <c r="L243" s="48">
        <v>4079</v>
      </c>
      <c r="M243" s="49" t="s">
        <v>95</v>
      </c>
      <c r="N243" s="49" t="s">
        <v>96</v>
      </c>
      <c r="O243" s="2">
        <v>0</v>
      </c>
      <c r="P243" s="2">
        <v>0</v>
      </c>
      <c r="Q243" s="39">
        <v>14.74</v>
      </c>
      <c r="R243" s="2">
        <v>1.9162000000000001</v>
      </c>
      <c r="S243" s="2">
        <v>0</v>
      </c>
      <c r="T243" s="2">
        <v>0</v>
      </c>
      <c r="U243" s="39">
        <v>16.656200000000002</v>
      </c>
      <c r="W243" s="41" t="s">
        <v>1</v>
      </c>
      <c r="X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"/>
      <c r="Z243"/>
      <c r="AA243"/>
    </row>
    <row r="244" spans="5:27">
      <c r="E244" t="s">
        <v>8566</v>
      </c>
      <c r="F244" s="51" t="s">
        <v>8908</v>
      </c>
      <c r="G244" t="s">
        <v>1</v>
      </c>
      <c r="H244" s="41" t="s">
        <v>0</v>
      </c>
      <c r="I244" s="41" t="s">
        <v>8149</v>
      </c>
      <c r="J244" s="41" t="s">
        <v>8150</v>
      </c>
      <c r="K244" s="41">
        <v>4080</v>
      </c>
      <c r="L244" s="48">
        <v>4080</v>
      </c>
      <c r="M244" s="49" t="s">
        <v>95</v>
      </c>
      <c r="N244" s="49" t="s">
        <v>96</v>
      </c>
      <c r="O244" s="2">
        <v>0</v>
      </c>
      <c r="P244" s="2">
        <v>0</v>
      </c>
      <c r="Q244" s="39">
        <v>36.5</v>
      </c>
      <c r="R244" s="2">
        <v>4.7450000000000001</v>
      </c>
      <c r="S244" s="2">
        <v>0</v>
      </c>
      <c r="T244" s="2">
        <v>0</v>
      </c>
      <c r="U244" s="39">
        <v>41.244999999999997</v>
      </c>
      <c r="W244" s="41" t="s">
        <v>1</v>
      </c>
      <c r="X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"/>
      <c r="Z244"/>
      <c r="AA244"/>
    </row>
    <row r="245" spans="5:27" hidden="1">
      <c r="E245" t="s">
        <v>8566</v>
      </c>
      <c r="F245" s="51" t="s">
        <v>8908</v>
      </c>
      <c r="G245" t="s">
        <v>1</v>
      </c>
      <c r="H245" s="41" t="s">
        <v>0</v>
      </c>
      <c r="I245" s="41" t="s">
        <v>8149</v>
      </c>
      <c r="J245" s="41" t="s">
        <v>8150</v>
      </c>
      <c r="K245" s="41">
        <v>4081</v>
      </c>
      <c r="L245" s="48">
        <v>4081</v>
      </c>
      <c r="M245" s="49" t="s">
        <v>7848</v>
      </c>
      <c r="N245" s="49" t="s">
        <v>7847</v>
      </c>
      <c r="O245" s="2">
        <v>0</v>
      </c>
      <c r="P245" s="2">
        <v>0</v>
      </c>
      <c r="Q245" s="39">
        <v>0</v>
      </c>
      <c r="R245" s="2">
        <v>0</v>
      </c>
      <c r="S245" s="2">
        <v>0</v>
      </c>
      <c r="T245" s="2">
        <v>0</v>
      </c>
      <c r="U245" s="39">
        <v>0</v>
      </c>
      <c r="V245" s="2">
        <v>0</v>
      </c>
      <c r="W245" s="41" t="s">
        <v>1</v>
      </c>
      <c r="X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"/>
      <c r="Z245"/>
      <c r="AA245"/>
    </row>
    <row r="246" spans="5:27">
      <c r="E246" t="s">
        <v>8566</v>
      </c>
      <c r="F246" s="51" t="s">
        <v>8908</v>
      </c>
      <c r="G246" t="s">
        <v>1</v>
      </c>
      <c r="H246" s="41" t="s">
        <v>0</v>
      </c>
      <c r="I246" s="41" t="s">
        <v>8149</v>
      </c>
      <c r="J246" s="41" t="s">
        <v>8150</v>
      </c>
      <c r="K246" s="41">
        <v>4082</v>
      </c>
      <c r="L246" s="48">
        <v>4082</v>
      </c>
      <c r="M246" s="49" t="s">
        <v>95</v>
      </c>
      <c r="N246" s="49" t="s">
        <v>96</v>
      </c>
      <c r="O246" s="2">
        <v>0</v>
      </c>
      <c r="P246" s="2">
        <v>0</v>
      </c>
      <c r="Q246" s="39">
        <v>14.74</v>
      </c>
      <c r="R246" s="2">
        <v>1.9162000000000001</v>
      </c>
      <c r="S246" s="2">
        <v>0</v>
      </c>
      <c r="T246" s="2">
        <v>0</v>
      </c>
      <c r="U246" s="39">
        <v>16.656200000000002</v>
      </c>
      <c r="W246" s="41" t="s">
        <v>1</v>
      </c>
      <c r="X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6"/>
      <c r="Z246"/>
      <c r="AA246"/>
    </row>
    <row r="247" spans="5:27">
      <c r="E247" t="s">
        <v>8566</v>
      </c>
      <c r="F247" s="51" t="s">
        <v>8908</v>
      </c>
      <c r="G247" t="s">
        <v>1</v>
      </c>
      <c r="H247" s="41" t="s">
        <v>0</v>
      </c>
      <c r="I247" s="41" t="s">
        <v>8149</v>
      </c>
      <c r="J247" s="41" t="s">
        <v>8150</v>
      </c>
      <c r="K247" s="41">
        <v>4083</v>
      </c>
      <c r="L247" s="48">
        <v>4083</v>
      </c>
      <c r="M247" s="49" t="s">
        <v>95</v>
      </c>
      <c r="N247" s="49" t="s">
        <v>96</v>
      </c>
      <c r="O247" s="2">
        <v>0</v>
      </c>
      <c r="P247" s="2">
        <v>0</v>
      </c>
      <c r="Q247" s="39">
        <v>38.229999999999997</v>
      </c>
      <c r="R247" s="2">
        <v>4.9699</v>
      </c>
      <c r="S247" s="2">
        <v>0</v>
      </c>
      <c r="T247" s="2">
        <v>0</v>
      </c>
      <c r="U247" s="39">
        <v>43.1999</v>
      </c>
      <c r="W247" s="41" t="s">
        <v>1</v>
      </c>
      <c r="X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7"/>
      <c r="Z247"/>
      <c r="AA247"/>
    </row>
    <row r="248" spans="5:27">
      <c r="E248" t="s">
        <v>8566</v>
      </c>
      <c r="F248" s="51" t="s">
        <v>8908</v>
      </c>
      <c r="G248" t="s">
        <v>1</v>
      </c>
      <c r="H248" s="41" t="s">
        <v>0</v>
      </c>
      <c r="I248" s="41" t="s">
        <v>8149</v>
      </c>
      <c r="J248" s="41" t="s">
        <v>8150</v>
      </c>
      <c r="K248" s="41">
        <v>4084</v>
      </c>
      <c r="L248" s="48">
        <v>4084</v>
      </c>
      <c r="M248" s="49" t="s">
        <v>118</v>
      </c>
      <c r="N248" s="49" t="s">
        <v>119</v>
      </c>
      <c r="O248" s="2">
        <v>0</v>
      </c>
      <c r="P248" s="2">
        <v>0</v>
      </c>
      <c r="Q248" s="39">
        <v>205.49</v>
      </c>
      <c r="R248" s="2">
        <v>26.713700000000003</v>
      </c>
      <c r="S248" s="2">
        <v>0</v>
      </c>
      <c r="T248" s="2">
        <v>0</v>
      </c>
      <c r="U248" s="39">
        <v>232.20370000000003</v>
      </c>
      <c r="W248" s="41" t="s">
        <v>1</v>
      </c>
      <c r="X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8"/>
      <c r="Z248"/>
      <c r="AA248"/>
    </row>
    <row r="249" spans="5:27">
      <c r="E249" t="s">
        <v>8566</v>
      </c>
      <c r="F249" s="51" t="s">
        <v>8908</v>
      </c>
      <c r="G249" t="s">
        <v>1</v>
      </c>
      <c r="H249" s="41" t="s">
        <v>0</v>
      </c>
      <c r="I249" s="41" t="s">
        <v>8149</v>
      </c>
      <c r="J249" s="41" t="s">
        <v>8150</v>
      </c>
      <c r="K249" s="41">
        <v>4085</v>
      </c>
      <c r="L249" s="48">
        <v>4085</v>
      </c>
      <c r="M249" s="49" t="s">
        <v>520</v>
      </c>
      <c r="N249" s="49" t="s">
        <v>521</v>
      </c>
      <c r="O249" s="2">
        <v>0</v>
      </c>
      <c r="P249" s="2">
        <v>0</v>
      </c>
      <c r="Q249" s="39">
        <v>83.56</v>
      </c>
      <c r="R249" s="2">
        <v>10.8628</v>
      </c>
      <c r="S249" s="2">
        <v>0</v>
      </c>
      <c r="T249" s="2">
        <v>0</v>
      </c>
      <c r="U249" s="39">
        <v>94.422799999999995</v>
      </c>
      <c r="W249" s="41" t="s">
        <v>1</v>
      </c>
      <c r="X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9"/>
      <c r="Z249"/>
      <c r="AA249"/>
    </row>
    <row r="250" spans="5:27">
      <c r="E250" t="s">
        <v>8566</v>
      </c>
      <c r="F250" s="51" t="s">
        <v>8908</v>
      </c>
      <c r="G250" t="s">
        <v>1</v>
      </c>
      <c r="H250" s="41" t="s">
        <v>0</v>
      </c>
      <c r="I250" s="41" t="s">
        <v>8149</v>
      </c>
      <c r="J250" s="41" t="s">
        <v>8150</v>
      </c>
      <c r="K250" s="41">
        <v>4086</v>
      </c>
      <c r="L250" s="48">
        <v>4086</v>
      </c>
      <c r="M250" s="49"/>
      <c r="N250" s="49" t="s">
        <v>428</v>
      </c>
      <c r="O250" s="2">
        <v>0</v>
      </c>
      <c r="P250" s="2">
        <v>0</v>
      </c>
      <c r="Q250" s="39">
        <v>12.8</v>
      </c>
      <c r="R250" s="2">
        <v>1.6640000000000001</v>
      </c>
      <c r="S250" s="2">
        <v>0</v>
      </c>
      <c r="T250" s="2">
        <v>0</v>
      </c>
      <c r="U250" s="39">
        <v>14.464</v>
      </c>
      <c r="V250" s="2" t="s">
        <v>8382</v>
      </c>
      <c r="W250" s="41" t="s">
        <v>1</v>
      </c>
      <c r="X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0"/>
      <c r="Z250"/>
      <c r="AA250"/>
    </row>
    <row r="251" spans="5:27">
      <c r="E251" t="s">
        <v>8566</v>
      </c>
      <c r="F251" s="51" t="s">
        <v>8908</v>
      </c>
      <c r="G251" t="s">
        <v>1</v>
      </c>
      <c r="H251" s="41" t="s">
        <v>0</v>
      </c>
      <c r="I251" s="41" t="s">
        <v>8149</v>
      </c>
      <c r="J251" s="41" t="s">
        <v>8150</v>
      </c>
      <c r="K251" s="41">
        <v>4087</v>
      </c>
      <c r="L251" s="48">
        <v>4087</v>
      </c>
      <c r="M251" s="49" t="s">
        <v>118</v>
      </c>
      <c r="N251" s="49" t="s">
        <v>119</v>
      </c>
      <c r="O251" s="2">
        <v>0</v>
      </c>
      <c r="P251" s="2">
        <v>0</v>
      </c>
      <c r="Q251" s="39">
        <v>17.809999999999999</v>
      </c>
      <c r="R251" s="2">
        <v>2.3152999999999997</v>
      </c>
      <c r="S251" s="2">
        <v>0</v>
      </c>
      <c r="T251" s="2">
        <v>0</v>
      </c>
      <c r="U251" s="39">
        <v>20.125299999999999</v>
      </c>
      <c r="W251" s="41" t="s">
        <v>1</v>
      </c>
      <c r="X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1"/>
      <c r="Z251"/>
      <c r="AA251"/>
    </row>
    <row r="252" spans="5:27">
      <c r="E252" t="s">
        <v>8566</v>
      </c>
      <c r="F252" s="51" t="s">
        <v>8908</v>
      </c>
      <c r="G252" t="s">
        <v>1</v>
      </c>
      <c r="H252" s="41" t="s">
        <v>0</v>
      </c>
      <c r="I252" s="41" t="s">
        <v>8149</v>
      </c>
      <c r="J252" s="41" t="s">
        <v>8150</v>
      </c>
      <c r="K252" s="41">
        <v>4088</v>
      </c>
      <c r="L252" s="48">
        <v>4088</v>
      </c>
      <c r="M252" s="49" t="s">
        <v>675</v>
      </c>
      <c r="N252" s="49" t="s">
        <v>676</v>
      </c>
      <c r="O252" s="2">
        <v>0</v>
      </c>
      <c r="P252" s="2">
        <v>0</v>
      </c>
      <c r="Q252" s="39">
        <v>226.29</v>
      </c>
      <c r="R252" s="2">
        <v>29.4177</v>
      </c>
      <c r="S252" s="2">
        <v>0</v>
      </c>
      <c r="T252" s="2">
        <v>0</v>
      </c>
      <c r="U252" s="39">
        <v>255.70769999999999</v>
      </c>
      <c r="W252" s="41" t="s">
        <v>1</v>
      </c>
      <c r="X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2"/>
      <c r="Z252"/>
      <c r="AA252"/>
    </row>
    <row r="253" spans="5:27">
      <c r="E253" t="s">
        <v>8566</v>
      </c>
      <c r="F253" s="51" t="s">
        <v>8906</v>
      </c>
      <c r="G253" t="s">
        <v>1</v>
      </c>
      <c r="H253" s="41" t="s">
        <v>0</v>
      </c>
      <c r="I253" s="41" t="s">
        <v>8149</v>
      </c>
      <c r="J253" s="41" t="s">
        <v>8150</v>
      </c>
      <c r="K253" s="41">
        <v>4089</v>
      </c>
      <c r="L253" s="48">
        <v>4089</v>
      </c>
      <c r="M253" s="49" t="s">
        <v>413</v>
      </c>
      <c r="N253" s="49" t="s">
        <v>414</v>
      </c>
      <c r="O253" s="2">
        <v>0</v>
      </c>
      <c r="P253" s="2">
        <v>0</v>
      </c>
      <c r="Q253" s="39">
        <v>103.96</v>
      </c>
      <c r="R253" s="2">
        <v>13.514799999999999</v>
      </c>
      <c r="S253" s="2">
        <v>0</v>
      </c>
      <c r="T253" s="2">
        <v>0</v>
      </c>
      <c r="U253" s="39">
        <v>117.47479999999999</v>
      </c>
      <c r="W253" s="41" t="s">
        <v>1</v>
      </c>
      <c r="X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3"/>
      <c r="Z253"/>
      <c r="AA253"/>
    </row>
    <row r="254" spans="5:27">
      <c r="E254" t="s">
        <v>8566</v>
      </c>
      <c r="F254" s="51" t="s">
        <v>8906</v>
      </c>
      <c r="G254" t="s">
        <v>1</v>
      </c>
      <c r="H254" s="41" t="s">
        <v>0</v>
      </c>
      <c r="I254" s="41" t="s">
        <v>8149</v>
      </c>
      <c r="J254" s="41" t="s">
        <v>8150</v>
      </c>
      <c r="K254" s="41">
        <v>4090</v>
      </c>
      <c r="L254" s="48">
        <v>4090</v>
      </c>
      <c r="M254" s="49"/>
      <c r="N254" s="49" t="s">
        <v>8606</v>
      </c>
      <c r="O254" s="2">
        <v>0</v>
      </c>
      <c r="P254" s="2">
        <v>0</v>
      </c>
      <c r="Q254" s="39">
        <v>307.85000000000002</v>
      </c>
      <c r="R254" s="2">
        <v>40.020500000000006</v>
      </c>
      <c r="S254" s="2">
        <v>0</v>
      </c>
      <c r="T254" s="2">
        <v>0</v>
      </c>
      <c r="U254" s="39">
        <v>347.87050000000005</v>
      </c>
      <c r="V254" s="2" t="s">
        <v>8605</v>
      </c>
      <c r="W254" s="41" t="s">
        <v>1</v>
      </c>
      <c r="X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4"/>
      <c r="Z254"/>
      <c r="AA254"/>
    </row>
    <row r="255" spans="5:27">
      <c r="E255" t="s">
        <v>8566</v>
      </c>
      <c r="F255" s="51" t="s">
        <v>8906</v>
      </c>
      <c r="G255" t="s">
        <v>1</v>
      </c>
      <c r="H255" s="41" t="s">
        <v>0</v>
      </c>
      <c r="I255" s="41" t="s">
        <v>8149</v>
      </c>
      <c r="J255" s="41" t="s">
        <v>8150</v>
      </c>
      <c r="K255" s="41">
        <v>4091</v>
      </c>
      <c r="L255" s="48">
        <v>4091</v>
      </c>
      <c r="M255" s="49" t="s">
        <v>1460</v>
      </c>
      <c r="N255" s="49" t="s">
        <v>1461</v>
      </c>
      <c r="O255" s="2">
        <v>0</v>
      </c>
      <c r="P255" s="2">
        <v>0</v>
      </c>
      <c r="Q255" s="39">
        <v>20.81</v>
      </c>
      <c r="R255" s="2">
        <v>2.7052999999999998</v>
      </c>
      <c r="S255" s="2">
        <v>0</v>
      </c>
      <c r="T255" s="2">
        <v>0</v>
      </c>
      <c r="U255" s="39">
        <v>23.5153</v>
      </c>
      <c r="W255" s="41" t="s">
        <v>1</v>
      </c>
      <c r="X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5"/>
      <c r="Z255"/>
      <c r="AA255"/>
    </row>
    <row r="256" spans="5:27">
      <c r="E256" t="s">
        <v>8566</v>
      </c>
      <c r="F256" s="51" t="s">
        <v>8906</v>
      </c>
      <c r="G256" t="s">
        <v>1</v>
      </c>
      <c r="H256" s="41" t="s">
        <v>0</v>
      </c>
      <c r="I256" s="41" t="s">
        <v>8149</v>
      </c>
      <c r="J256" s="41" t="s">
        <v>8150</v>
      </c>
      <c r="K256" s="41">
        <v>4092</v>
      </c>
      <c r="L256" s="48">
        <v>4092</v>
      </c>
      <c r="M256" s="49" t="s">
        <v>347</v>
      </c>
      <c r="N256" s="49" t="s">
        <v>348</v>
      </c>
      <c r="O256" s="2">
        <v>0</v>
      </c>
      <c r="P256" s="2">
        <v>0</v>
      </c>
      <c r="Q256" s="39">
        <v>81.55</v>
      </c>
      <c r="R256" s="2">
        <v>10.6015</v>
      </c>
      <c r="S256" s="2">
        <v>0</v>
      </c>
      <c r="T256" s="2">
        <v>0</v>
      </c>
      <c r="U256" s="39">
        <v>92.151499999999999</v>
      </c>
      <c r="W256" s="41" t="s">
        <v>1</v>
      </c>
      <c r="X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6"/>
      <c r="Z256"/>
      <c r="AA256"/>
    </row>
    <row r="257" spans="5:27">
      <c r="E257" t="s">
        <v>8566</v>
      </c>
      <c r="F257" s="51" t="s">
        <v>8906</v>
      </c>
      <c r="G257" t="s">
        <v>1</v>
      </c>
      <c r="H257" s="41" t="s">
        <v>0</v>
      </c>
      <c r="I257" s="41" t="s">
        <v>8149</v>
      </c>
      <c r="J257" s="41" t="s">
        <v>8150</v>
      </c>
      <c r="K257" s="41">
        <v>4093</v>
      </c>
      <c r="L257" s="48">
        <v>4093</v>
      </c>
      <c r="M257" s="49" t="s">
        <v>518</v>
      </c>
      <c r="N257" s="49" t="s">
        <v>519</v>
      </c>
      <c r="O257" s="2">
        <v>0</v>
      </c>
      <c r="P257" s="2">
        <v>0</v>
      </c>
      <c r="Q257" s="39">
        <v>430.19</v>
      </c>
      <c r="R257" s="2">
        <v>55.924700000000001</v>
      </c>
      <c r="S257" s="2">
        <v>0</v>
      </c>
      <c r="T257" s="2">
        <v>0</v>
      </c>
      <c r="U257" s="39">
        <v>486.11469999999997</v>
      </c>
      <c r="W257" s="41" t="s">
        <v>1</v>
      </c>
      <c r="X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7"/>
      <c r="Z257"/>
      <c r="AA257"/>
    </row>
    <row r="258" spans="5:27">
      <c r="E258" t="s">
        <v>8566</v>
      </c>
      <c r="F258" s="51" t="s">
        <v>8906</v>
      </c>
      <c r="G258" t="s">
        <v>1</v>
      </c>
      <c r="H258" s="41" t="s">
        <v>0</v>
      </c>
      <c r="I258" s="41" t="s">
        <v>8149</v>
      </c>
      <c r="J258" s="41" t="s">
        <v>8150</v>
      </c>
      <c r="K258" s="41">
        <v>4094</v>
      </c>
      <c r="L258" s="48">
        <v>4094</v>
      </c>
      <c r="M258" s="49" t="s">
        <v>307</v>
      </c>
      <c r="N258" s="49" t="s">
        <v>308</v>
      </c>
      <c r="O258" s="2">
        <v>0</v>
      </c>
      <c r="P258" s="2">
        <v>0</v>
      </c>
      <c r="Q258" s="39">
        <v>663.04</v>
      </c>
      <c r="R258" s="2">
        <v>86.1952</v>
      </c>
      <c r="S258" s="2">
        <v>0</v>
      </c>
      <c r="T258" s="2">
        <v>0</v>
      </c>
      <c r="U258" s="39">
        <v>749.23519999999996</v>
      </c>
      <c r="W258" s="41" t="s">
        <v>1</v>
      </c>
      <c r="X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8"/>
      <c r="Z258"/>
      <c r="AA258"/>
    </row>
    <row r="259" spans="5:27">
      <c r="E259" t="s">
        <v>8566</v>
      </c>
      <c r="F259" s="51" t="s">
        <v>8906</v>
      </c>
      <c r="G259" t="s">
        <v>1</v>
      </c>
      <c r="H259" s="41" t="s">
        <v>0</v>
      </c>
      <c r="I259" s="41" t="s">
        <v>8149</v>
      </c>
      <c r="J259" s="41" t="s">
        <v>8150</v>
      </c>
      <c r="K259" s="41">
        <v>4095</v>
      </c>
      <c r="L259" s="48">
        <v>4095</v>
      </c>
      <c r="M259" s="49" t="s">
        <v>227</v>
      </c>
      <c r="N259" s="49" t="s">
        <v>228</v>
      </c>
      <c r="O259" s="2">
        <v>0</v>
      </c>
      <c r="P259" s="2">
        <v>0</v>
      </c>
      <c r="Q259" s="39">
        <v>206.46</v>
      </c>
      <c r="R259" s="2">
        <v>26.8398</v>
      </c>
      <c r="S259" s="2">
        <v>0</v>
      </c>
      <c r="T259" s="2">
        <v>0</v>
      </c>
      <c r="U259" s="39">
        <v>233.2998</v>
      </c>
      <c r="W259" s="41" t="s">
        <v>1</v>
      </c>
      <c r="X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59"/>
      <c r="Z259"/>
      <c r="AA259"/>
    </row>
    <row r="260" spans="5:27">
      <c r="E260" t="s">
        <v>8566</v>
      </c>
      <c r="F260" s="51" t="s">
        <v>8906</v>
      </c>
      <c r="G260" t="s">
        <v>1</v>
      </c>
      <c r="H260" s="41" t="s">
        <v>0</v>
      </c>
      <c r="I260" s="41" t="s">
        <v>8149</v>
      </c>
      <c r="J260" s="41" t="s">
        <v>8150</v>
      </c>
      <c r="K260" s="41">
        <v>4096</v>
      </c>
      <c r="L260" s="48">
        <v>4096</v>
      </c>
      <c r="M260" s="49" t="s">
        <v>870</v>
      </c>
      <c r="N260" s="49" t="s">
        <v>871</v>
      </c>
      <c r="O260" s="2">
        <v>0</v>
      </c>
      <c r="P260" s="2">
        <v>0</v>
      </c>
      <c r="Q260" s="39">
        <v>124.33</v>
      </c>
      <c r="R260" s="2">
        <v>16.1629</v>
      </c>
      <c r="S260" s="2">
        <v>0</v>
      </c>
      <c r="T260" s="2">
        <v>0</v>
      </c>
      <c r="U260" s="39">
        <v>140.49289999999999</v>
      </c>
      <c r="W260" s="41" t="s">
        <v>1</v>
      </c>
      <c r="X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0"/>
      <c r="Z260"/>
      <c r="AA260"/>
    </row>
    <row r="261" spans="5:27">
      <c r="E261" t="s">
        <v>8566</v>
      </c>
      <c r="F261" s="51" t="s">
        <v>8906</v>
      </c>
      <c r="G261" t="s">
        <v>1</v>
      </c>
      <c r="H261" s="41" t="s">
        <v>0</v>
      </c>
      <c r="I261" s="41" t="s">
        <v>8149</v>
      </c>
      <c r="J261" s="41" t="s">
        <v>8150</v>
      </c>
      <c r="K261" s="41">
        <v>4097</v>
      </c>
      <c r="L261" s="48">
        <v>4097</v>
      </c>
      <c r="M261" s="49" t="s">
        <v>81</v>
      </c>
      <c r="N261" s="49" t="s">
        <v>82</v>
      </c>
      <c r="O261" s="2">
        <v>0</v>
      </c>
      <c r="P261" s="2">
        <v>0</v>
      </c>
      <c r="Q261" s="39">
        <v>155.97999999999999</v>
      </c>
      <c r="R261" s="2">
        <v>20.2774</v>
      </c>
      <c r="S261" s="2">
        <v>0</v>
      </c>
      <c r="T261" s="2">
        <v>0</v>
      </c>
      <c r="U261" s="39">
        <v>176.25739999999999</v>
      </c>
      <c r="W261" s="41" t="s">
        <v>1</v>
      </c>
      <c r="X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1"/>
      <c r="Z261"/>
      <c r="AA261"/>
    </row>
    <row r="262" spans="5:27">
      <c r="E262" t="s">
        <v>8566</v>
      </c>
      <c r="F262" s="51" t="s">
        <v>8906</v>
      </c>
      <c r="G262" t="s">
        <v>1</v>
      </c>
      <c r="H262" s="41" t="s">
        <v>0</v>
      </c>
      <c r="I262" s="41" t="s">
        <v>8149</v>
      </c>
      <c r="J262" s="41" t="s">
        <v>8150</v>
      </c>
      <c r="K262" s="41">
        <v>4098</v>
      </c>
      <c r="L262" s="48">
        <v>4098</v>
      </c>
      <c r="M262" s="49" t="s">
        <v>8163</v>
      </c>
      <c r="N262" s="49" t="s">
        <v>8164</v>
      </c>
      <c r="O262" s="2">
        <v>0</v>
      </c>
      <c r="P262" s="2">
        <v>0</v>
      </c>
      <c r="Q262" s="39">
        <v>205.9</v>
      </c>
      <c r="R262" s="2">
        <v>26.767000000000003</v>
      </c>
      <c r="S262" s="2">
        <v>0</v>
      </c>
      <c r="T262" s="2">
        <v>0</v>
      </c>
      <c r="U262" s="39">
        <v>232.667</v>
      </c>
      <c r="W262" s="41" t="s">
        <v>1</v>
      </c>
      <c r="X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2"/>
      <c r="Z262"/>
      <c r="AA262"/>
    </row>
    <row r="263" spans="5:27">
      <c r="E263" t="s">
        <v>8566</v>
      </c>
      <c r="F263" s="51" t="s">
        <v>8906</v>
      </c>
      <c r="G263" t="s">
        <v>1</v>
      </c>
      <c r="H263" s="41" t="s">
        <v>0</v>
      </c>
      <c r="I263" s="41" t="s">
        <v>8149</v>
      </c>
      <c r="J263" s="41" t="s">
        <v>8150</v>
      </c>
      <c r="K263" s="41">
        <v>4099</v>
      </c>
      <c r="L263" s="48">
        <v>4099</v>
      </c>
      <c r="M263" s="49" t="s">
        <v>8165</v>
      </c>
      <c r="N263" s="49" t="s">
        <v>8166</v>
      </c>
      <c r="O263" s="2">
        <v>0</v>
      </c>
      <c r="P263" s="2">
        <v>0</v>
      </c>
      <c r="Q263" s="39">
        <v>674.86</v>
      </c>
      <c r="R263" s="2">
        <v>87.731800000000007</v>
      </c>
      <c r="S263" s="2">
        <v>0</v>
      </c>
      <c r="T263" s="2">
        <v>0</v>
      </c>
      <c r="U263" s="39">
        <v>762.59180000000003</v>
      </c>
      <c r="W263" s="41" t="s">
        <v>1</v>
      </c>
      <c r="X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3"/>
      <c r="Z263"/>
      <c r="AA263"/>
    </row>
    <row r="264" spans="5:27">
      <c r="E264" t="s">
        <v>8566</v>
      </c>
      <c r="F264" s="51" t="s">
        <v>8906</v>
      </c>
      <c r="G264" t="s">
        <v>1</v>
      </c>
      <c r="H264" s="41" t="s">
        <v>0</v>
      </c>
      <c r="I264" s="41" t="s">
        <v>8149</v>
      </c>
      <c r="J264" s="41" t="s">
        <v>8150</v>
      </c>
      <c r="K264" s="41">
        <v>4100</v>
      </c>
      <c r="L264" s="48">
        <v>4100</v>
      </c>
      <c r="M264" s="49" t="s">
        <v>503</v>
      </c>
      <c r="N264" s="49" t="s">
        <v>504</v>
      </c>
      <c r="O264" s="2">
        <v>0</v>
      </c>
      <c r="P264" s="2">
        <v>0</v>
      </c>
      <c r="Q264" s="39">
        <v>5</v>
      </c>
      <c r="R264" s="2">
        <v>0.65</v>
      </c>
      <c r="S264" s="2">
        <v>0</v>
      </c>
      <c r="T264" s="2">
        <v>0</v>
      </c>
      <c r="U264" s="39">
        <v>5.65</v>
      </c>
      <c r="W264" s="41" t="s">
        <v>1</v>
      </c>
      <c r="X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4"/>
      <c r="Z264"/>
      <c r="AA264"/>
    </row>
    <row r="265" spans="5:27">
      <c r="E265" t="s">
        <v>8566</v>
      </c>
      <c r="F265" s="51" t="s">
        <v>8906</v>
      </c>
      <c r="G265" t="s">
        <v>1</v>
      </c>
      <c r="H265" s="41" t="s">
        <v>0</v>
      </c>
      <c r="I265" s="41" t="s">
        <v>8149</v>
      </c>
      <c r="J265" s="41" t="s">
        <v>8150</v>
      </c>
      <c r="K265" s="41">
        <v>4101</v>
      </c>
      <c r="L265" s="48">
        <v>4101</v>
      </c>
      <c r="M265" s="49" t="s">
        <v>189</v>
      </c>
      <c r="N265" s="49" t="s">
        <v>190</v>
      </c>
      <c r="O265" s="2">
        <v>0</v>
      </c>
      <c r="P265" s="2">
        <v>0</v>
      </c>
      <c r="Q265" s="39">
        <v>216.5</v>
      </c>
      <c r="R265" s="2">
        <v>28.145</v>
      </c>
      <c r="S265" s="2">
        <v>0</v>
      </c>
      <c r="T265" s="2">
        <v>0</v>
      </c>
      <c r="U265" s="39">
        <v>244.64500000000001</v>
      </c>
      <c r="W265" s="41" t="s">
        <v>1</v>
      </c>
      <c r="X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"/>
      <c r="Z265"/>
      <c r="AA265"/>
    </row>
    <row r="266" spans="5:27">
      <c r="E266" t="s">
        <v>8566</v>
      </c>
      <c r="F266" s="51" t="s">
        <v>8906</v>
      </c>
      <c r="G266" t="s">
        <v>1</v>
      </c>
      <c r="H266" s="41" t="s">
        <v>0</v>
      </c>
      <c r="I266" s="41" t="s">
        <v>8149</v>
      </c>
      <c r="J266" s="41" t="s">
        <v>8150</v>
      </c>
      <c r="K266" s="41">
        <v>4102</v>
      </c>
      <c r="L266" s="48">
        <v>4102</v>
      </c>
      <c r="M266" s="49" t="s">
        <v>550</v>
      </c>
      <c r="N266" s="49" t="s">
        <v>551</v>
      </c>
      <c r="O266" s="2">
        <v>0</v>
      </c>
      <c r="P266" s="2">
        <v>0</v>
      </c>
      <c r="Q266" s="39">
        <v>459.25</v>
      </c>
      <c r="R266" s="2">
        <v>59.702500000000001</v>
      </c>
      <c r="S266" s="2">
        <v>0</v>
      </c>
      <c r="T266" s="2">
        <v>0</v>
      </c>
      <c r="U266" s="39">
        <v>518.95249999999999</v>
      </c>
      <c r="W266" s="41" t="s">
        <v>1</v>
      </c>
      <c r="X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"/>
      <c r="Z266"/>
      <c r="AA266"/>
    </row>
    <row r="267" spans="5:27">
      <c r="E267" t="s">
        <v>8566</v>
      </c>
      <c r="F267" s="51" t="s">
        <v>8906</v>
      </c>
      <c r="G267" t="s">
        <v>1</v>
      </c>
      <c r="H267" s="41" t="s">
        <v>0</v>
      </c>
      <c r="I267" s="41" t="s">
        <v>8149</v>
      </c>
      <c r="J267" s="41" t="s">
        <v>8150</v>
      </c>
      <c r="K267" s="41">
        <v>4103</v>
      </c>
      <c r="L267" s="48">
        <v>4103</v>
      </c>
      <c r="M267" s="49" t="s">
        <v>118</v>
      </c>
      <c r="N267" s="49" t="s">
        <v>119</v>
      </c>
      <c r="O267" s="2">
        <v>0</v>
      </c>
      <c r="P267" s="2">
        <v>0</v>
      </c>
      <c r="Q267" s="39">
        <v>795.72</v>
      </c>
      <c r="R267" s="2">
        <v>103.4436</v>
      </c>
      <c r="S267" s="2">
        <v>0</v>
      </c>
      <c r="T267" s="2">
        <v>0</v>
      </c>
      <c r="U267" s="39">
        <v>899.16360000000009</v>
      </c>
      <c r="W267" s="41" t="s">
        <v>1</v>
      </c>
      <c r="X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"/>
      <c r="Z267"/>
      <c r="AA267"/>
    </row>
    <row r="268" spans="5:27">
      <c r="E268" t="s">
        <v>8566</v>
      </c>
      <c r="F268" s="51" t="s">
        <v>8906</v>
      </c>
      <c r="G268" t="s">
        <v>1</v>
      </c>
      <c r="H268" s="41" t="s">
        <v>0</v>
      </c>
      <c r="I268" s="41" t="s">
        <v>8149</v>
      </c>
      <c r="J268" s="41" t="s">
        <v>8150</v>
      </c>
      <c r="K268" s="41">
        <v>4104</v>
      </c>
      <c r="L268" s="48">
        <v>4104</v>
      </c>
      <c r="M268" s="49" t="s">
        <v>211</v>
      </c>
      <c r="N268" s="49" t="s">
        <v>212</v>
      </c>
      <c r="O268" s="2">
        <v>0</v>
      </c>
      <c r="P268" s="2">
        <v>0</v>
      </c>
      <c r="Q268" s="39">
        <v>121.54</v>
      </c>
      <c r="R268" s="2">
        <v>15.800200000000002</v>
      </c>
      <c r="S268" s="2">
        <v>0</v>
      </c>
      <c r="T268" s="2">
        <v>0</v>
      </c>
      <c r="U268" s="39">
        <v>137.34020000000001</v>
      </c>
      <c r="W268" s="41" t="s">
        <v>1</v>
      </c>
      <c r="X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"/>
      <c r="Z268"/>
      <c r="AA268"/>
    </row>
    <row r="269" spans="5:27">
      <c r="E269" t="s">
        <v>8566</v>
      </c>
      <c r="F269" s="51" t="s">
        <v>8906</v>
      </c>
      <c r="G269" t="s">
        <v>1</v>
      </c>
      <c r="H269" s="41" t="s">
        <v>0</v>
      </c>
      <c r="I269" s="41" t="s">
        <v>8149</v>
      </c>
      <c r="J269" s="41" t="s">
        <v>8150</v>
      </c>
      <c r="K269" s="41">
        <v>4105</v>
      </c>
      <c r="L269" s="48">
        <v>4105</v>
      </c>
      <c r="M269" s="49" t="s">
        <v>253</v>
      </c>
      <c r="N269" s="49" t="s">
        <v>254</v>
      </c>
      <c r="O269" s="2">
        <v>0</v>
      </c>
      <c r="P269" s="2">
        <v>0</v>
      </c>
      <c r="Q269" s="39">
        <v>156.63999999999999</v>
      </c>
      <c r="R269" s="2">
        <v>20.363199999999999</v>
      </c>
      <c r="S269" s="2">
        <v>0</v>
      </c>
      <c r="T269" s="2">
        <v>0</v>
      </c>
      <c r="U269" s="39">
        <v>177.00319999999999</v>
      </c>
      <c r="W269" s="41" t="s">
        <v>1</v>
      </c>
      <c r="X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"/>
      <c r="Z269"/>
      <c r="AA269"/>
    </row>
    <row r="270" spans="5:27">
      <c r="E270" t="s">
        <v>8566</v>
      </c>
      <c r="F270" s="51" t="s">
        <v>8906</v>
      </c>
      <c r="G270" t="s">
        <v>1</v>
      </c>
      <c r="H270" s="41" t="s">
        <v>0</v>
      </c>
      <c r="I270" s="41" t="s">
        <v>8149</v>
      </c>
      <c r="J270" s="41" t="s">
        <v>8150</v>
      </c>
      <c r="K270" s="41">
        <v>4106</v>
      </c>
      <c r="L270" s="48">
        <v>4106</v>
      </c>
      <c r="M270" s="49" t="s">
        <v>1448</v>
      </c>
      <c r="N270" s="49" t="s">
        <v>1449</v>
      </c>
      <c r="O270" s="2">
        <v>0</v>
      </c>
      <c r="P270" s="2">
        <v>0</v>
      </c>
      <c r="Q270" s="39">
        <v>69.73</v>
      </c>
      <c r="R270" s="2">
        <v>9.0649000000000015</v>
      </c>
      <c r="S270" s="2">
        <v>0</v>
      </c>
      <c r="T270" s="2">
        <v>0</v>
      </c>
      <c r="U270" s="39">
        <v>78.794900000000013</v>
      </c>
      <c r="W270" s="41" t="s">
        <v>1</v>
      </c>
      <c r="X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"/>
      <c r="Z270"/>
      <c r="AA270"/>
    </row>
    <row r="271" spans="5:27">
      <c r="E271" t="s">
        <v>8566</v>
      </c>
      <c r="F271" s="51" t="s">
        <v>8906</v>
      </c>
      <c r="G271" t="s">
        <v>1</v>
      </c>
      <c r="H271" s="41" t="s">
        <v>0</v>
      </c>
      <c r="I271" s="41" t="s">
        <v>8149</v>
      </c>
      <c r="J271" s="41" t="s">
        <v>8150</v>
      </c>
      <c r="K271" s="41">
        <v>4107</v>
      </c>
      <c r="L271" s="48">
        <v>4107</v>
      </c>
      <c r="M271" s="49" t="s">
        <v>165</v>
      </c>
      <c r="N271" s="49" t="s">
        <v>166</v>
      </c>
      <c r="O271" s="2">
        <v>0</v>
      </c>
      <c r="P271" s="2">
        <v>0</v>
      </c>
      <c r="Q271" s="39">
        <v>489.36</v>
      </c>
      <c r="R271" s="2">
        <v>63.616800000000005</v>
      </c>
      <c r="S271" s="2">
        <v>0</v>
      </c>
      <c r="T271" s="2">
        <v>0</v>
      </c>
      <c r="U271" s="39">
        <v>552.97680000000003</v>
      </c>
      <c r="W271" s="41" t="s">
        <v>1</v>
      </c>
      <c r="X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"/>
      <c r="Z271"/>
      <c r="AA271"/>
    </row>
    <row r="272" spans="5:27">
      <c r="E272" t="s">
        <v>8566</v>
      </c>
      <c r="F272" s="51" t="s">
        <v>8906</v>
      </c>
      <c r="G272" t="s">
        <v>1</v>
      </c>
      <c r="H272" s="41" t="s">
        <v>0</v>
      </c>
      <c r="I272" s="41" t="s">
        <v>8149</v>
      </c>
      <c r="J272" s="41" t="s">
        <v>8150</v>
      </c>
      <c r="K272" s="41">
        <v>4108</v>
      </c>
      <c r="L272" s="48">
        <v>4108</v>
      </c>
      <c r="M272" s="49" t="s">
        <v>118</v>
      </c>
      <c r="N272" s="49" t="s">
        <v>119</v>
      </c>
      <c r="O272" s="2">
        <v>0</v>
      </c>
      <c r="P272" s="2">
        <v>0</v>
      </c>
      <c r="Q272" s="39">
        <v>114.98</v>
      </c>
      <c r="R272" s="2">
        <v>14.947400000000002</v>
      </c>
      <c r="S272" s="2">
        <v>0</v>
      </c>
      <c r="T272" s="2">
        <v>0</v>
      </c>
      <c r="U272" s="39">
        <v>129.92740000000001</v>
      </c>
      <c r="W272" s="41" t="s">
        <v>1</v>
      </c>
      <c r="X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"/>
      <c r="Z272"/>
      <c r="AA272"/>
    </row>
    <row r="273" spans="5:27">
      <c r="E273" t="s">
        <v>8566</v>
      </c>
      <c r="F273" s="51" t="s">
        <v>8906</v>
      </c>
      <c r="G273" t="s">
        <v>1</v>
      </c>
      <c r="H273" s="41" t="s">
        <v>0</v>
      </c>
      <c r="I273" s="41" t="s">
        <v>8149</v>
      </c>
      <c r="J273" s="41" t="s">
        <v>8150</v>
      </c>
      <c r="K273" s="41">
        <v>4109</v>
      </c>
      <c r="L273" s="48">
        <v>4109</v>
      </c>
      <c r="M273" s="49" t="s">
        <v>333</v>
      </c>
      <c r="N273" s="49" t="s">
        <v>334</v>
      </c>
      <c r="O273" s="2">
        <v>0</v>
      </c>
      <c r="P273" s="2">
        <v>0</v>
      </c>
      <c r="Q273" s="39">
        <v>11.61</v>
      </c>
      <c r="R273" s="2">
        <v>1.5093000000000001</v>
      </c>
      <c r="S273" s="2">
        <v>0</v>
      </c>
      <c r="T273" s="2">
        <v>0</v>
      </c>
      <c r="U273" s="39">
        <v>13.119299999999999</v>
      </c>
      <c r="W273" s="41" t="s">
        <v>1</v>
      </c>
      <c r="X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"/>
      <c r="Z273"/>
      <c r="AA273"/>
    </row>
    <row r="274" spans="5:27">
      <c r="E274" t="s">
        <v>8566</v>
      </c>
      <c r="F274" s="51" t="s">
        <v>8906</v>
      </c>
      <c r="G274" t="s">
        <v>1</v>
      </c>
      <c r="H274" s="41" t="s">
        <v>0</v>
      </c>
      <c r="I274" s="41" t="s">
        <v>8149</v>
      </c>
      <c r="J274" s="41" t="s">
        <v>8150</v>
      </c>
      <c r="K274" s="41">
        <v>4110</v>
      </c>
      <c r="L274" s="48">
        <v>4110</v>
      </c>
      <c r="M274" s="49" t="s">
        <v>333</v>
      </c>
      <c r="N274" s="49" t="s">
        <v>334</v>
      </c>
      <c r="O274" s="2">
        <v>0</v>
      </c>
      <c r="P274" s="2">
        <v>0</v>
      </c>
      <c r="Q274" s="39">
        <v>2.9</v>
      </c>
      <c r="R274" s="2">
        <v>0.377</v>
      </c>
      <c r="S274" s="2">
        <v>0</v>
      </c>
      <c r="T274" s="2">
        <v>0</v>
      </c>
      <c r="U274" s="39">
        <v>3.2770000000000001</v>
      </c>
      <c r="W274" s="41" t="s">
        <v>1</v>
      </c>
      <c r="X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"/>
      <c r="Z274"/>
      <c r="AA274"/>
    </row>
    <row r="275" spans="5:27">
      <c r="E275" t="s">
        <v>8566</v>
      </c>
      <c r="F275" s="51" t="s">
        <v>8906</v>
      </c>
      <c r="G275" t="s">
        <v>1</v>
      </c>
      <c r="H275" s="41" t="s">
        <v>0</v>
      </c>
      <c r="I275" s="41" t="s">
        <v>8149</v>
      </c>
      <c r="J275" s="41" t="s">
        <v>8150</v>
      </c>
      <c r="K275" s="41">
        <v>4111</v>
      </c>
      <c r="L275" s="48">
        <v>4111</v>
      </c>
      <c r="M275" s="49" t="s">
        <v>1073</v>
      </c>
      <c r="N275" s="49" t="s">
        <v>1074</v>
      </c>
      <c r="O275" s="2">
        <v>0</v>
      </c>
      <c r="P275" s="2">
        <v>0</v>
      </c>
      <c r="Q275" s="39">
        <v>478.64</v>
      </c>
      <c r="R275" s="2">
        <v>62.223199999999999</v>
      </c>
      <c r="S275" s="2">
        <v>0</v>
      </c>
      <c r="T275" s="2">
        <v>0</v>
      </c>
      <c r="U275" s="39">
        <v>540.86320000000001</v>
      </c>
      <c r="W275" s="41" t="s">
        <v>1</v>
      </c>
      <c r="X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"/>
      <c r="Z275"/>
      <c r="AA275"/>
    </row>
    <row r="276" spans="5:27">
      <c r="E276" t="s">
        <v>8566</v>
      </c>
      <c r="F276" s="51" t="s">
        <v>8906</v>
      </c>
      <c r="G276" t="s">
        <v>1</v>
      </c>
      <c r="H276" s="41" t="s">
        <v>0</v>
      </c>
      <c r="I276" s="41" t="s">
        <v>8149</v>
      </c>
      <c r="J276" s="41" t="s">
        <v>8150</v>
      </c>
      <c r="K276" s="41">
        <v>4112</v>
      </c>
      <c r="L276" s="48">
        <v>4112</v>
      </c>
      <c r="M276" s="49" t="s">
        <v>7959</v>
      </c>
      <c r="N276" s="49" t="s">
        <v>889</v>
      </c>
      <c r="O276" s="2">
        <v>0</v>
      </c>
      <c r="P276" s="2">
        <v>0</v>
      </c>
      <c r="Q276" s="39">
        <v>260.18</v>
      </c>
      <c r="R276" s="2">
        <v>33.823399999999999</v>
      </c>
      <c r="S276" s="2">
        <v>0</v>
      </c>
      <c r="T276" s="2">
        <v>0</v>
      </c>
      <c r="U276" s="39">
        <v>294.0034</v>
      </c>
      <c r="W276" s="41" t="s">
        <v>1</v>
      </c>
      <c r="X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"/>
      <c r="Z276"/>
      <c r="AA276"/>
    </row>
    <row r="277" spans="5:27">
      <c r="E277" t="s">
        <v>8566</v>
      </c>
      <c r="F277" s="51" t="s">
        <v>8906</v>
      </c>
      <c r="G277" t="s">
        <v>1</v>
      </c>
      <c r="H277" s="41" t="s">
        <v>0</v>
      </c>
      <c r="I277" s="41" t="s">
        <v>8149</v>
      </c>
      <c r="J277" s="41" t="s">
        <v>8150</v>
      </c>
      <c r="K277" s="41">
        <v>4113</v>
      </c>
      <c r="L277" s="48">
        <v>4113</v>
      </c>
      <c r="M277" s="49" t="s">
        <v>1408</v>
      </c>
      <c r="N277" s="49" t="s">
        <v>1409</v>
      </c>
      <c r="O277" s="2">
        <v>0</v>
      </c>
      <c r="P277" s="2">
        <v>0</v>
      </c>
      <c r="Q277" s="39">
        <v>61.57</v>
      </c>
      <c r="R277" s="2">
        <v>8.0041000000000011</v>
      </c>
      <c r="S277" s="2">
        <v>0</v>
      </c>
      <c r="T277" s="2">
        <v>0</v>
      </c>
      <c r="U277" s="39">
        <v>69.574100000000001</v>
      </c>
      <c r="W277" s="41" t="s">
        <v>1</v>
      </c>
      <c r="X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"/>
      <c r="Z277"/>
      <c r="AA277"/>
    </row>
    <row r="278" spans="5:27">
      <c r="E278" t="s">
        <v>8566</v>
      </c>
      <c r="F278" s="51" t="s">
        <v>8906</v>
      </c>
      <c r="G278" t="s">
        <v>1</v>
      </c>
      <c r="H278" s="41" t="s">
        <v>0</v>
      </c>
      <c r="I278" s="41" t="s">
        <v>8149</v>
      </c>
      <c r="J278" s="41" t="s">
        <v>8150</v>
      </c>
      <c r="K278" s="41">
        <v>4114</v>
      </c>
      <c r="L278" s="48">
        <v>4114</v>
      </c>
      <c r="M278" s="49" t="s">
        <v>118</v>
      </c>
      <c r="N278" s="49" t="s">
        <v>119</v>
      </c>
      <c r="O278" s="2">
        <v>0</v>
      </c>
      <c r="P278" s="2">
        <v>0</v>
      </c>
      <c r="Q278" s="39">
        <v>194.94</v>
      </c>
      <c r="R278" s="2">
        <v>25.342200000000002</v>
      </c>
      <c r="S278" s="2">
        <v>0</v>
      </c>
      <c r="T278" s="2">
        <v>0</v>
      </c>
      <c r="U278" s="39">
        <v>220.28219999999999</v>
      </c>
      <c r="W278" s="41" t="s">
        <v>1</v>
      </c>
      <c r="X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"/>
      <c r="Z278"/>
      <c r="AA278"/>
    </row>
    <row r="279" spans="5:27">
      <c r="E279" t="s">
        <v>8566</v>
      </c>
      <c r="F279" s="51" t="s">
        <v>8906</v>
      </c>
      <c r="G279" t="s">
        <v>1</v>
      </c>
      <c r="H279" s="41" t="s">
        <v>0</v>
      </c>
      <c r="I279" s="41" t="s">
        <v>8149</v>
      </c>
      <c r="J279" s="41" t="s">
        <v>8150</v>
      </c>
      <c r="K279" s="41">
        <v>4115</v>
      </c>
      <c r="L279" s="48">
        <v>4115</v>
      </c>
      <c r="M279" s="49" t="s">
        <v>435</v>
      </c>
      <c r="N279" s="49" t="s">
        <v>436</v>
      </c>
      <c r="O279" s="2">
        <v>0</v>
      </c>
      <c r="P279" s="2">
        <v>0</v>
      </c>
      <c r="Q279" s="39">
        <v>1921.5</v>
      </c>
      <c r="R279" s="2">
        <v>249.79500000000002</v>
      </c>
      <c r="S279" s="2">
        <v>0</v>
      </c>
      <c r="T279" s="2">
        <v>0</v>
      </c>
      <c r="U279" s="39">
        <v>2171.2950000000001</v>
      </c>
      <c r="W279" s="41" t="s">
        <v>1</v>
      </c>
      <c r="X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"/>
      <c r="Z279"/>
      <c r="AA279"/>
    </row>
    <row r="280" spans="5:27">
      <c r="E280" t="s">
        <v>8566</v>
      </c>
      <c r="F280" s="51" t="s">
        <v>8906</v>
      </c>
      <c r="G280" t="s">
        <v>1</v>
      </c>
      <c r="H280" s="41" t="s">
        <v>0</v>
      </c>
      <c r="I280" s="41" t="s">
        <v>8149</v>
      </c>
      <c r="J280" s="41" t="s">
        <v>8150</v>
      </c>
      <c r="K280" s="41">
        <v>4116</v>
      </c>
      <c r="L280" s="48">
        <v>4116</v>
      </c>
      <c r="M280" s="49"/>
      <c r="N280" s="49" t="s">
        <v>8811</v>
      </c>
      <c r="O280" s="2">
        <v>0</v>
      </c>
      <c r="P280" s="2">
        <v>0</v>
      </c>
      <c r="Q280" s="39">
        <v>399.15</v>
      </c>
      <c r="R280" s="2">
        <v>51.889499999999998</v>
      </c>
      <c r="S280" s="2">
        <v>0</v>
      </c>
      <c r="T280" s="2">
        <v>0</v>
      </c>
      <c r="U280" s="39">
        <v>451.03949999999998</v>
      </c>
      <c r="V280" s="2" t="s">
        <v>8810</v>
      </c>
      <c r="W280" s="41" t="s">
        <v>1</v>
      </c>
      <c r="X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"/>
      <c r="Z280"/>
      <c r="AA280"/>
    </row>
    <row r="281" spans="5:27">
      <c r="E281" t="s">
        <v>8566</v>
      </c>
      <c r="F281" s="51" t="s">
        <v>8906</v>
      </c>
      <c r="G281" t="s">
        <v>1</v>
      </c>
      <c r="H281" s="41" t="s">
        <v>0</v>
      </c>
      <c r="I281" s="41" t="s">
        <v>8149</v>
      </c>
      <c r="J281" s="41" t="s">
        <v>8150</v>
      </c>
      <c r="K281" s="41">
        <v>4117</v>
      </c>
      <c r="L281" s="48">
        <v>4117</v>
      </c>
      <c r="M281" s="49" t="s">
        <v>285</v>
      </c>
      <c r="N281" s="49" t="s">
        <v>286</v>
      </c>
      <c r="O281" s="2">
        <v>0</v>
      </c>
      <c r="P281" s="2">
        <v>0</v>
      </c>
      <c r="Q281" s="39">
        <v>260.18</v>
      </c>
      <c r="R281" s="2">
        <v>33.823399999999999</v>
      </c>
      <c r="S281" s="2">
        <v>0</v>
      </c>
      <c r="T281" s="2">
        <v>0</v>
      </c>
      <c r="U281" s="39">
        <v>294.0034</v>
      </c>
      <c r="W281" s="41" t="s">
        <v>1</v>
      </c>
      <c r="X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"/>
      <c r="Z281"/>
      <c r="AA281"/>
    </row>
    <row r="282" spans="5:27">
      <c r="E282" t="s">
        <v>8566</v>
      </c>
      <c r="F282" s="51" t="s">
        <v>8906</v>
      </c>
      <c r="G282" t="s">
        <v>1</v>
      </c>
      <c r="H282" s="41" t="s">
        <v>0</v>
      </c>
      <c r="I282" s="41" t="s">
        <v>8149</v>
      </c>
      <c r="J282" s="41" t="s">
        <v>8150</v>
      </c>
      <c r="K282" s="41">
        <v>4118</v>
      </c>
      <c r="L282" s="48">
        <v>4118</v>
      </c>
      <c r="M282" s="49"/>
      <c r="N282" s="49" t="s">
        <v>8879</v>
      </c>
      <c r="O282" s="2">
        <v>0</v>
      </c>
      <c r="P282" s="2">
        <v>0</v>
      </c>
      <c r="Q282" s="39">
        <v>44.81</v>
      </c>
      <c r="R282" s="2">
        <v>5.8253000000000004</v>
      </c>
      <c r="S282" s="2">
        <v>0</v>
      </c>
      <c r="T282" s="2">
        <v>0</v>
      </c>
      <c r="U282" s="39">
        <v>50.635300000000001</v>
      </c>
      <c r="V282" s="2" t="s">
        <v>8878</v>
      </c>
      <c r="W282" s="41" t="s">
        <v>1</v>
      </c>
      <c r="X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"/>
      <c r="Z282"/>
      <c r="AA282"/>
    </row>
    <row r="283" spans="5:27">
      <c r="E283" t="s">
        <v>8566</v>
      </c>
      <c r="F283" s="51" t="s">
        <v>8906</v>
      </c>
      <c r="G283" t="s">
        <v>1</v>
      </c>
      <c r="H283" s="41" t="s">
        <v>0</v>
      </c>
      <c r="I283" s="41" t="s">
        <v>8149</v>
      </c>
      <c r="J283" s="41" t="s">
        <v>8150</v>
      </c>
      <c r="K283" s="41">
        <v>4119</v>
      </c>
      <c r="L283" s="48">
        <v>4119</v>
      </c>
      <c r="M283" s="49" t="s">
        <v>333</v>
      </c>
      <c r="N283" s="49" t="s">
        <v>334</v>
      </c>
      <c r="O283" s="2">
        <v>0</v>
      </c>
      <c r="P283" s="2">
        <v>0</v>
      </c>
      <c r="Q283" s="39">
        <v>158.88</v>
      </c>
      <c r="R283" s="2">
        <v>20.654399999999999</v>
      </c>
      <c r="S283" s="2">
        <v>0</v>
      </c>
      <c r="T283" s="2">
        <v>0</v>
      </c>
      <c r="U283" s="39">
        <v>179.53440000000001</v>
      </c>
      <c r="W283" s="41" t="s">
        <v>1</v>
      </c>
      <c r="X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"/>
      <c r="Z283"/>
      <c r="AA283"/>
    </row>
    <row r="284" spans="5:27">
      <c r="E284" t="s">
        <v>8566</v>
      </c>
      <c r="F284" s="51" t="s">
        <v>8906</v>
      </c>
      <c r="G284" t="s">
        <v>1</v>
      </c>
      <c r="H284" s="41" t="s">
        <v>0</v>
      </c>
      <c r="I284" s="41" t="s">
        <v>8149</v>
      </c>
      <c r="J284" s="41" t="s">
        <v>8150</v>
      </c>
      <c r="K284" s="41">
        <v>4120</v>
      </c>
      <c r="L284" s="48">
        <v>4120</v>
      </c>
      <c r="M284" s="49" t="s">
        <v>8305</v>
      </c>
      <c r="N284" s="49" t="s">
        <v>105</v>
      </c>
      <c r="O284" s="2">
        <v>0</v>
      </c>
      <c r="P284" s="2">
        <v>0</v>
      </c>
      <c r="Q284" s="39">
        <v>468</v>
      </c>
      <c r="R284" s="2">
        <v>60.84</v>
      </c>
      <c r="S284" s="2">
        <v>0</v>
      </c>
      <c r="T284" s="2">
        <v>0</v>
      </c>
      <c r="U284" s="39">
        <v>528.84</v>
      </c>
      <c r="W284" s="41" t="s">
        <v>1</v>
      </c>
      <c r="X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"/>
      <c r="Z284"/>
      <c r="AA284"/>
    </row>
    <row r="285" spans="5:27">
      <c r="E285" t="s">
        <v>8566</v>
      </c>
      <c r="F285" s="51" t="s">
        <v>8906</v>
      </c>
      <c r="G285" t="s">
        <v>1</v>
      </c>
      <c r="H285" s="41" t="s">
        <v>0</v>
      </c>
      <c r="I285" s="41" t="s">
        <v>8149</v>
      </c>
      <c r="J285" s="41" t="s">
        <v>8150</v>
      </c>
      <c r="K285" s="41">
        <v>4121</v>
      </c>
      <c r="L285" s="48">
        <v>4121</v>
      </c>
      <c r="M285" s="49" t="s">
        <v>1456</v>
      </c>
      <c r="N285" s="49" t="s">
        <v>1457</v>
      </c>
      <c r="O285" s="2">
        <v>0</v>
      </c>
      <c r="P285" s="2">
        <v>0</v>
      </c>
      <c r="Q285" s="39">
        <v>438.91</v>
      </c>
      <c r="R285" s="2">
        <v>57.058300000000003</v>
      </c>
      <c r="S285" s="2">
        <v>0</v>
      </c>
      <c r="T285" s="2">
        <v>0</v>
      </c>
      <c r="U285" s="39">
        <v>495.9683</v>
      </c>
      <c r="W285" s="41" t="s">
        <v>1</v>
      </c>
      <c r="X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"/>
      <c r="Z285"/>
      <c r="AA285"/>
    </row>
    <row r="286" spans="5:27">
      <c r="E286" t="s">
        <v>8566</v>
      </c>
      <c r="F286" s="51" t="s">
        <v>8906</v>
      </c>
      <c r="G286" t="s">
        <v>1</v>
      </c>
      <c r="H286" s="41" t="s">
        <v>0</v>
      </c>
      <c r="I286" s="41" t="s">
        <v>8149</v>
      </c>
      <c r="J286" s="41" t="s">
        <v>8150</v>
      </c>
      <c r="K286" s="41">
        <v>4122</v>
      </c>
      <c r="L286" s="48">
        <v>4122</v>
      </c>
      <c r="M286" s="49" t="s">
        <v>1211</v>
      </c>
      <c r="N286" s="49" t="s">
        <v>1212</v>
      </c>
      <c r="O286" s="2">
        <v>0</v>
      </c>
      <c r="P286" s="2">
        <v>0</v>
      </c>
      <c r="Q286" s="39">
        <v>240.32</v>
      </c>
      <c r="R286" s="2">
        <v>31.241600000000002</v>
      </c>
      <c r="S286" s="2">
        <v>0</v>
      </c>
      <c r="T286" s="2">
        <v>0</v>
      </c>
      <c r="U286" s="39">
        <v>271.5616</v>
      </c>
      <c r="W286" s="41" t="s">
        <v>1</v>
      </c>
      <c r="X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"/>
      <c r="Z286"/>
      <c r="AA286"/>
    </row>
    <row r="287" spans="5:27">
      <c r="E287" t="s">
        <v>8566</v>
      </c>
      <c r="F287" s="51" t="s">
        <v>8906</v>
      </c>
      <c r="G287" t="s">
        <v>1</v>
      </c>
      <c r="H287" s="41" t="s">
        <v>0</v>
      </c>
      <c r="I287" s="41" t="s">
        <v>8149</v>
      </c>
      <c r="J287" s="41" t="s">
        <v>8150</v>
      </c>
      <c r="K287" s="41">
        <v>4123</v>
      </c>
      <c r="L287" s="48">
        <v>4123</v>
      </c>
      <c r="M287" s="49" t="s">
        <v>8305</v>
      </c>
      <c r="N287" s="49" t="s">
        <v>105</v>
      </c>
      <c r="O287" s="2">
        <v>0</v>
      </c>
      <c r="P287" s="2">
        <v>0</v>
      </c>
      <c r="Q287" s="39">
        <v>175</v>
      </c>
      <c r="R287" s="2">
        <v>22.75</v>
      </c>
      <c r="S287" s="2">
        <v>0</v>
      </c>
      <c r="T287" s="2">
        <v>0</v>
      </c>
      <c r="U287" s="39">
        <v>197.75</v>
      </c>
      <c r="W287" s="41" t="s">
        <v>1</v>
      </c>
      <c r="X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"/>
      <c r="Z287"/>
      <c r="AA287"/>
    </row>
    <row r="288" spans="5:27">
      <c r="E288" t="s">
        <v>8566</v>
      </c>
      <c r="F288" s="51" t="s">
        <v>8906</v>
      </c>
      <c r="G288" t="s">
        <v>1</v>
      </c>
      <c r="H288" s="41" t="s">
        <v>0</v>
      </c>
      <c r="I288" s="41" t="s">
        <v>8149</v>
      </c>
      <c r="J288" s="41" t="s">
        <v>8150</v>
      </c>
      <c r="K288" s="41">
        <v>4124</v>
      </c>
      <c r="L288" s="48">
        <v>4124</v>
      </c>
      <c r="M288" s="49" t="s">
        <v>227</v>
      </c>
      <c r="N288" s="49" t="s">
        <v>228</v>
      </c>
      <c r="O288" s="2">
        <v>0</v>
      </c>
      <c r="P288" s="2">
        <v>0</v>
      </c>
      <c r="Q288" s="39">
        <v>46.25</v>
      </c>
      <c r="R288" s="2">
        <v>6.0125000000000002</v>
      </c>
      <c r="S288" s="2">
        <v>0</v>
      </c>
      <c r="T288" s="2">
        <v>0</v>
      </c>
      <c r="U288" s="39">
        <v>52.262500000000003</v>
      </c>
      <c r="W288" s="41" t="s">
        <v>1</v>
      </c>
      <c r="X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"/>
      <c r="Z288"/>
      <c r="AA288"/>
    </row>
    <row r="289" spans="5:27">
      <c r="E289" t="s">
        <v>8566</v>
      </c>
      <c r="F289" s="51" t="s">
        <v>8906</v>
      </c>
      <c r="G289" t="s">
        <v>1</v>
      </c>
      <c r="H289" s="41" t="s">
        <v>0</v>
      </c>
      <c r="I289" s="41" t="s">
        <v>8149</v>
      </c>
      <c r="J289" s="41" t="s">
        <v>8150</v>
      </c>
      <c r="K289" s="41">
        <v>4125</v>
      </c>
      <c r="L289" s="48">
        <v>4125</v>
      </c>
      <c r="M289" s="49" t="s">
        <v>189</v>
      </c>
      <c r="N289" s="49" t="s">
        <v>190</v>
      </c>
      <c r="O289" s="2">
        <v>0</v>
      </c>
      <c r="P289" s="2">
        <v>0</v>
      </c>
      <c r="Q289" s="39">
        <v>22</v>
      </c>
      <c r="R289" s="2">
        <v>2.8600000000000003</v>
      </c>
      <c r="S289" s="2">
        <v>0</v>
      </c>
      <c r="T289" s="2">
        <v>0</v>
      </c>
      <c r="U289" s="39">
        <v>24.86</v>
      </c>
      <c r="W289" s="41" t="s">
        <v>1</v>
      </c>
      <c r="X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"/>
      <c r="Z289"/>
      <c r="AA289"/>
    </row>
    <row r="290" spans="5:27">
      <c r="E290" t="s">
        <v>8566</v>
      </c>
      <c r="F290" s="51" t="s">
        <v>8906</v>
      </c>
      <c r="G290" t="s">
        <v>1</v>
      </c>
      <c r="H290" s="41" t="s">
        <v>0</v>
      </c>
      <c r="I290" s="41" t="s">
        <v>8149</v>
      </c>
      <c r="J290" s="41" t="s">
        <v>8150</v>
      </c>
      <c r="K290" s="41">
        <v>4126</v>
      </c>
      <c r="L290" s="48">
        <v>4126</v>
      </c>
      <c r="M290" s="49" t="s">
        <v>7851</v>
      </c>
      <c r="N290" s="49" t="s">
        <v>7852</v>
      </c>
      <c r="O290" s="2">
        <v>0</v>
      </c>
      <c r="P290" s="2">
        <v>0</v>
      </c>
      <c r="Q290" s="39">
        <v>41</v>
      </c>
      <c r="R290" s="2">
        <v>5.33</v>
      </c>
      <c r="S290" s="2">
        <v>0</v>
      </c>
      <c r="T290" s="2">
        <v>0</v>
      </c>
      <c r="U290" s="39">
        <v>46.33</v>
      </c>
      <c r="W290" s="41" t="s">
        <v>1</v>
      </c>
      <c r="X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"/>
      <c r="Z290"/>
      <c r="AA290"/>
    </row>
    <row r="291" spans="5:27">
      <c r="E291" t="s">
        <v>8566</v>
      </c>
      <c r="F291" s="51" t="s">
        <v>8906</v>
      </c>
      <c r="G291" t="s">
        <v>1</v>
      </c>
      <c r="H291" s="41" t="s">
        <v>0</v>
      </c>
      <c r="I291" s="41" t="s">
        <v>8149</v>
      </c>
      <c r="J291" s="41" t="s">
        <v>8150</v>
      </c>
      <c r="K291" s="41">
        <v>4127</v>
      </c>
      <c r="L291" s="48">
        <v>4127</v>
      </c>
      <c r="M291" s="49" t="s">
        <v>8013</v>
      </c>
      <c r="N291" s="49" t="s">
        <v>8014</v>
      </c>
      <c r="O291" s="2">
        <v>0</v>
      </c>
      <c r="P291" s="2">
        <v>0</v>
      </c>
      <c r="Q291" s="39">
        <v>297.04000000000002</v>
      </c>
      <c r="R291" s="2">
        <v>38.615200000000002</v>
      </c>
      <c r="S291" s="2">
        <v>0</v>
      </c>
      <c r="T291" s="2">
        <v>0</v>
      </c>
      <c r="U291" s="39">
        <v>335.65520000000004</v>
      </c>
      <c r="W291" s="41" t="s">
        <v>1</v>
      </c>
      <c r="X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"/>
      <c r="Z291"/>
      <c r="AA291"/>
    </row>
    <row r="292" spans="5:27">
      <c r="E292" t="s">
        <v>8566</v>
      </c>
      <c r="F292" s="51" t="s">
        <v>8906</v>
      </c>
      <c r="G292" t="s">
        <v>1</v>
      </c>
      <c r="H292" s="41" t="s">
        <v>0</v>
      </c>
      <c r="I292" s="41" t="s">
        <v>8149</v>
      </c>
      <c r="J292" s="41" t="s">
        <v>8150</v>
      </c>
      <c r="K292" s="41">
        <v>4128</v>
      </c>
      <c r="L292" s="48">
        <v>4128</v>
      </c>
      <c r="M292" s="49" t="s">
        <v>118</v>
      </c>
      <c r="N292" s="49" t="s">
        <v>119</v>
      </c>
      <c r="O292" s="2">
        <v>0</v>
      </c>
      <c r="P292" s="2">
        <v>0</v>
      </c>
      <c r="Q292" s="39">
        <v>215.78</v>
      </c>
      <c r="R292" s="2">
        <v>28.051400000000001</v>
      </c>
      <c r="S292" s="2">
        <v>0</v>
      </c>
      <c r="T292" s="2">
        <v>0</v>
      </c>
      <c r="U292" s="39">
        <v>243.8314</v>
      </c>
      <c r="W292" s="41" t="s">
        <v>1</v>
      </c>
      <c r="X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"/>
      <c r="Z292"/>
      <c r="AA292"/>
    </row>
    <row r="293" spans="5:27">
      <c r="E293" t="s">
        <v>8566</v>
      </c>
      <c r="F293" s="51" t="s">
        <v>8906</v>
      </c>
      <c r="G293" t="s">
        <v>1</v>
      </c>
      <c r="H293" s="41" t="s">
        <v>0</v>
      </c>
      <c r="I293" s="41" t="s">
        <v>8149</v>
      </c>
      <c r="J293" s="41" t="s">
        <v>8150</v>
      </c>
      <c r="K293" s="41">
        <v>4129</v>
      </c>
      <c r="L293" s="48">
        <v>4129</v>
      </c>
      <c r="M293" s="49" t="s">
        <v>8013</v>
      </c>
      <c r="N293" s="49" t="s">
        <v>8014</v>
      </c>
      <c r="O293" s="2">
        <v>0</v>
      </c>
      <c r="P293" s="2">
        <v>0</v>
      </c>
      <c r="Q293" s="39">
        <v>300</v>
      </c>
      <c r="R293" s="2">
        <v>39</v>
      </c>
      <c r="S293" s="2">
        <v>0</v>
      </c>
      <c r="T293" s="2">
        <v>0</v>
      </c>
      <c r="U293" s="39">
        <v>339</v>
      </c>
      <c r="W293" s="41" t="s">
        <v>1</v>
      </c>
      <c r="X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"/>
      <c r="Z293"/>
      <c r="AA293"/>
    </row>
    <row r="294" spans="5:27">
      <c r="E294" t="s">
        <v>8566</v>
      </c>
      <c r="F294" s="51" t="s">
        <v>8906</v>
      </c>
      <c r="G294" t="s">
        <v>1</v>
      </c>
      <c r="H294" s="41" t="s">
        <v>0</v>
      </c>
      <c r="I294" s="41" t="s">
        <v>8149</v>
      </c>
      <c r="J294" s="41" t="s">
        <v>8150</v>
      </c>
      <c r="K294" s="41">
        <v>4130</v>
      </c>
      <c r="L294" s="48">
        <v>4130</v>
      </c>
      <c r="M294" s="49" t="s">
        <v>118</v>
      </c>
      <c r="N294" s="49" t="s">
        <v>119</v>
      </c>
      <c r="O294" s="2">
        <v>0</v>
      </c>
      <c r="P294" s="2">
        <v>0</v>
      </c>
      <c r="Q294" s="39">
        <v>139.59</v>
      </c>
      <c r="R294" s="2">
        <v>18.146700000000003</v>
      </c>
      <c r="S294" s="2">
        <v>0</v>
      </c>
      <c r="T294" s="2">
        <v>0</v>
      </c>
      <c r="U294" s="39">
        <v>157.73670000000001</v>
      </c>
      <c r="W294" s="41" t="s">
        <v>1</v>
      </c>
      <c r="X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"/>
      <c r="Z294"/>
      <c r="AA294"/>
    </row>
    <row r="295" spans="5:27">
      <c r="E295" t="s">
        <v>8566</v>
      </c>
      <c r="F295" s="51" t="s">
        <v>8904</v>
      </c>
      <c r="G295" t="s">
        <v>1</v>
      </c>
      <c r="H295" s="41" t="s">
        <v>0</v>
      </c>
      <c r="I295" s="41" t="s">
        <v>8149</v>
      </c>
      <c r="J295" s="41" t="s">
        <v>8150</v>
      </c>
      <c r="K295" s="41">
        <v>4131</v>
      </c>
      <c r="L295" s="48">
        <v>4131</v>
      </c>
      <c r="M295" s="49" t="s">
        <v>830</v>
      </c>
      <c r="N295" s="49" t="s">
        <v>831</v>
      </c>
      <c r="O295" s="2">
        <v>0</v>
      </c>
      <c r="P295" s="2">
        <v>0</v>
      </c>
      <c r="Q295" s="39">
        <v>444.48</v>
      </c>
      <c r="R295" s="2">
        <v>57.782400000000003</v>
      </c>
      <c r="S295" s="2">
        <v>0</v>
      </c>
      <c r="T295" s="2">
        <v>0</v>
      </c>
      <c r="U295" s="39">
        <v>502.26240000000001</v>
      </c>
      <c r="W295" s="41" t="s">
        <v>1</v>
      </c>
      <c r="X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"/>
      <c r="Z295"/>
      <c r="AA295"/>
    </row>
    <row r="296" spans="5:27">
      <c r="E296" t="s">
        <v>8566</v>
      </c>
      <c r="F296" s="51" t="s">
        <v>8904</v>
      </c>
      <c r="G296" t="s">
        <v>1</v>
      </c>
      <c r="H296" s="41" t="s">
        <v>0</v>
      </c>
      <c r="I296" s="41" t="s">
        <v>8149</v>
      </c>
      <c r="J296" s="41" t="s">
        <v>8150</v>
      </c>
      <c r="K296" s="41">
        <v>4132</v>
      </c>
      <c r="L296" s="48">
        <v>4132</v>
      </c>
      <c r="M296" s="49" t="s">
        <v>483</v>
      </c>
      <c r="N296" s="49" t="s">
        <v>484</v>
      </c>
      <c r="O296" s="2">
        <v>0</v>
      </c>
      <c r="P296" s="2">
        <v>0</v>
      </c>
      <c r="Q296" s="39">
        <v>478.64</v>
      </c>
      <c r="R296" s="2">
        <v>62.223199999999999</v>
      </c>
      <c r="S296" s="2">
        <v>0</v>
      </c>
      <c r="T296" s="2">
        <v>0</v>
      </c>
      <c r="U296" s="39">
        <v>540.86320000000001</v>
      </c>
      <c r="W296" s="41" t="s">
        <v>1</v>
      </c>
      <c r="X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"/>
      <c r="Z296"/>
      <c r="AA296"/>
    </row>
    <row r="297" spans="5:27" hidden="1">
      <c r="E297" t="s">
        <v>8566</v>
      </c>
      <c r="F297" s="51" t="s">
        <v>8904</v>
      </c>
      <c r="G297" t="s">
        <v>1</v>
      </c>
      <c r="H297" s="41" t="s">
        <v>0</v>
      </c>
      <c r="I297" s="41" t="s">
        <v>8149</v>
      </c>
      <c r="J297" s="41" t="s">
        <v>8150</v>
      </c>
      <c r="K297" s="41">
        <v>4133</v>
      </c>
      <c r="L297" s="48">
        <v>4133</v>
      </c>
      <c r="M297" s="49" t="s">
        <v>7848</v>
      </c>
      <c r="N297" s="49" t="s">
        <v>7847</v>
      </c>
      <c r="O297" s="2">
        <v>0</v>
      </c>
      <c r="P297" s="2">
        <v>0</v>
      </c>
      <c r="Q297" s="39">
        <v>0</v>
      </c>
      <c r="R297" s="2">
        <v>0</v>
      </c>
      <c r="S297" s="2">
        <v>0</v>
      </c>
      <c r="T297" s="2">
        <v>0</v>
      </c>
      <c r="U297" s="39">
        <v>0</v>
      </c>
      <c r="V297" s="2">
        <v>0</v>
      </c>
      <c r="W297" s="41" t="s">
        <v>1</v>
      </c>
      <c r="X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"/>
      <c r="Z297"/>
      <c r="AA297"/>
    </row>
    <row r="298" spans="5:27">
      <c r="E298" t="s">
        <v>8566</v>
      </c>
      <c r="F298" s="51" t="s">
        <v>8904</v>
      </c>
      <c r="G298" t="s">
        <v>1</v>
      </c>
      <c r="H298" s="41" t="s">
        <v>0</v>
      </c>
      <c r="I298" s="41" t="s">
        <v>8149</v>
      </c>
      <c r="J298" s="41" t="s">
        <v>8150</v>
      </c>
      <c r="K298" s="41">
        <v>4134</v>
      </c>
      <c r="L298" s="48">
        <v>4134</v>
      </c>
      <c r="M298" s="49"/>
      <c r="N298" s="49" t="s">
        <v>8209</v>
      </c>
      <c r="O298" s="2">
        <v>0</v>
      </c>
      <c r="P298" s="2">
        <v>0</v>
      </c>
      <c r="Q298" s="39">
        <v>220.58</v>
      </c>
      <c r="R298" s="2">
        <v>28.675400000000003</v>
      </c>
      <c r="S298" s="2">
        <v>0</v>
      </c>
      <c r="T298" s="2">
        <v>0</v>
      </c>
      <c r="U298" s="39">
        <v>249.25540000000001</v>
      </c>
      <c r="V298" s="2" t="s">
        <v>8868</v>
      </c>
      <c r="W298" s="41" t="s">
        <v>1</v>
      </c>
      <c r="X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"/>
      <c r="Z298"/>
      <c r="AA298"/>
    </row>
    <row r="299" spans="5:27">
      <c r="E299" t="s">
        <v>8566</v>
      </c>
      <c r="F299" s="51" t="s">
        <v>8904</v>
      </c>
      <c r="G299" t="s">
        <v>1</v>
      </c>
      <c r="H299" s="41" t="s">
        <v>0</v>
      </c>
      <c r="I299" s="41" t="s">
        <v>8149</v>
      </c>
      <c r="J299" s="41" t="s">
        <v>8150</v>
      </c>
      <c r="K299" s="41">
        <v>4135</v>
      </c>
      <c r="L299" s="48">
        <v>4135</v>
      </c>
      <c r="M299" s="49" t="s">
        <v>142</v>
      </c>
      <c r="N299" s="49" t="s">
        <v>143</v>
      </c>
      <c r="O299" s="2">
        <v>0</v>
      </c>
      <c r="P299" s="2">
        <v>0</v>
      </c>
      <c r="Q299" s="39">
        <v>238.94</v>
      </c>
      <c r="R299" s="2">
        <v>31.062200000000001</v>
      </c>
      <c r="S299" s="2">
        <v>0</v>
      </c>
      <c r="T299" s="2">
        <v>0</v>
      </c>
      <c r="U299" s="39">
        <v>270.00220000000002</v>
      </c>
      <c r="W299" s="41" t="s">
        <v>1</v>
      </c>
      <c r="X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"/>
      <c r="Z299"/>
      <c r="AA299"/>
    </row>
    <row r="300" spans="5:27">
      <c r="E300" t="s">
        <v>8566</v>
      </c>
      <c r="F300" s="51" t="s">
        <v>8904</v>
      </c>
      <c r="G300" t="s">
        <v>1</v>
      </c>
      <c r="H300" s="41" t="s">
        <v>0</v>
      </c>
      <c r="I300" s="41" t="s">
        <v>8149</v>
      </c>
      <c r="J300" s="41" t="s">
        <v>8150</v>
      </c>
      <c r="K300" s="41">
        <v>4136</v>
      </c>
      <c r="L300" s="48">
        <v>4136</v>
      </c>
      <c r="M300" s="49" t="s">
        <v>81</v>
      </c>
      <c r="N300" s="49" t="s">
        <v>82</v>
      </c>
      <c r="O300" s="2">
        <v>0</v>
      </c>
      <c r="P300" s="2">
        <v>0</v>
      </c>
      <c r="Q300" s="39">
        <v>80710.39</v>
      </c>
      <c r="R300" s="2">
        <v>10492.350700000001</v>
      </c>
      <c r="S300" s="2">
        <v>0</v>
      </c>
      <c r="T300" s="2">
        <v>0</v>
      </c>
      <c r="U300" s="39">
        <v>91202.740699999995</v>
      </c>
      <c r="W300" s="41" t="s">
        <v>1</v>
      </c>
      <c r="X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"/>
      <c r="Z300"/>
      <c r="AA300"/>
    </row>
    <row r="301" spans="5:27">
      <c r="E301" t="s">
        <v>8566</v>
      </c>
      <c r="F301" s="51" t="s">
        <v>8904</v>
      </c>
      <c r="G301" t="s">
        <v>1</v>
      </c>
      <c r="H301" s="41" t="s">
        <v>0</v>
      </c>
      <c r="I301" s="41" t="s">
        <v>8149</v>
      </c>
      <c r="J301" s="41" t="s">
        <v>8150</v>
      </c>
      <c r="K301" s="41">
        <v>4137</v>
      </c>
      <c r="L301" s="48">
        <v>4137</v>
      </c>
      <c r="M301" s="49" t="s">
        <v>383</v>
      </c>
      <c r="N301" s="49" t="s">
        <v>384</v>
      </c>
      <c r="O301" s="2">
        <v>0</v>
      </c>
      <c r="P301" s="2">
        <v>0</v>
      </c>
      <c r="Q301" s="39">
        <v>79</v>
      </c>
      <c r="R301" s="2">
        <v>10.27</v>
      </c>
      <c r="S301" s="2">
        <v>0</v>
      </c>
      <c r="T301" s="2">
        <v>0</v>
      </c>
      <c r="U301" s="39">
        <v>89.27</v>
      </c>
      <c r="W301" s="41" t="s">
        <v>1</v>
      </c>
      <c r="X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"/>
      <c r="Z301"/>
      <c r="AA301"/>
    </row>
    <row r="302" spans="5:27">
      <c r="E302" t="s">
        <v>8566</v>
      </c>
      <c r="F302" s="51" t="s">
        <v>8904</v>
      </c>
      <c r="G302" t="s">
        <v>1</v>
      </c>
      <c r="H302" s="41" t="s">
        <v>0</v>
      </c>
      <c r="I302" s="41" t="s">
        <v>8149</v>
      </c>
      <c r="J302" s="41" t="s">
        <v>8150</v>
      </c>
      <c r="K302" s="41">
        <v>4138</v>
      </c>
      <c r="L302" s="48">
        <v>4138</v>
      </c>
      <c r="M302" s="49" t="s">
        <v>1424</v>
      </c>
      <c r="N302" s="49" t="s">
        <v>1425</v>
      </c>
      <c r="O302" s="2">
        <v>0</v>
      </c>
      <c r="P302" s="2">
        <v>0</v>
      </c>
      <c r="Q302" s="39">
        <v>59.58</v>
      </c>
      <c r="R302" s="2">
        <v>7.7454000000000001</v>
      </c>
      <c r="S302" s="2">
        <v>0</v>
      </c>
      <c r="T302" s="2">
        <v>0</v>
      </c>
      <c r="U302" s="39">
        <v>67.325400000000002</v>
      </c>
      <c r="W302" s="41" t="s">
        <v>1</v>
      </c>
      <c r="X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"/>
      <c r="Z302"/>
      <c r="AA302"/>
    </row>
    <row r="303" spans="5:27">
      <c r="E303" t="s">
        <v>8566</v>
      </c>
      <c r="F303" s="51" t="s">
        <v>8904</v>
      </c>
      <c r="G303" t="s">
        <v>1</v>
      </c>
      <c r="H303" s="41" t="s">
        <v>0</v>
      </c>
      <c r="I303" s="41" t="s">
        <v>8149</v>
      </c>
      <c r="J303" s="41" t="s">
        <v>8150</v>
      </c>
      <c r="K303" s="41">
        <v>4139</v>
      </c>
      <c r="L303" s="48">
        <v>4139</v>
      </c>
      <c r="M303" s="49" t="s">
        <v>333</v>
      </c>
      <c r="N303" s="49" t="s">
        <v>334</v>
      </c>
      <c r="O303" s="2">
        <v>0</v>
      </c>
      <c r="P303" s="2">
        <v>0</v>
      </c>
      <c r="Q303" s="39">
        <v>148.94999999999999</v>
      </c>
      <c r="R303" s="2">
        <v>19.363499999999998</v>
      </c>
      <c r="S303" s="2">
        <v>0</v>
      </c>
      <c r="T303" s="2">
        <v>0</v>
      </c>
      <c r="U303" s="39">
        <v>168.31349999999998</v>
      </c>
      <c r="W303" s="41" t="s">
        <v>1</v>
      </c>
      <c r="X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"/>
      <c r="Z303"/>
      <c r="AA303"/>
    </row>
    <row r="304" spans="5:27">
      <c r="E304" t="s">
        <v>8566</v>
      </c>
      <c r="F304" s="51" t="s">
        <v>8904</v>
      </c>
      <c r="G304" t="s">
        <v>1</v>
      </c>
      <c r="H304" s="41" t="s">
        <v>0</v>
      </c>
      <c r="I304" s="41" t="s">
        <v>8149</v>
      </c>
      <c r="J304" s="41" t="s">
        <v>8150</v>
      </c>
      <c r="K304" s="41">
        <v>4140</v>
      </c>
      <c r="L304" s="48">
        <v>4140</v>
      </c>
      <c r="M304" s="49" t="s">
        <v>333</v>
      </c>
      <c r="N304" s="49" t="s">
        <v>334</v>
      </c>
      <c r="O304" s="2">
        <v>0</v>
      </c>
      <c r="P304" s="2">
        <v>0</v>
      </c>
      <c r="Q304" s="39">
        <v>536.22</v>
      </c>
      <c r="R304" s="2">
        <v>69.708600000000004</v>
      </c>
      <c r="S304" s="2">
        <v>0</v>
      </c>
      <c r="T304" s="2">
        <v>0</v>
      </c>
      <c r="U304" s="39">
        <v>605.92860000000007</v>
      </c>
      <c r="W304" s="41" t="s">
        <v>1</v>
      </c>
      <c r="X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"/>
      <c r="Z304"/>
      <c r="AA304"/>
    </row>
    <row r="305" spans="5:27">
      <c r="E305" t="s">
        <v>8566</v>
      </c>
      <c r="F305" s="51" t="s">
        <v>8904</v>
      </c>
      <c r="G305" t="s">
        <v>1</v>
      </c>
      <c r="H305" s="41" t="s">
        <v>0</v>
      </c>
      <c r="I305" s="41" t="s">
        <v>8149</v>
      </c>
      <c r="J305" s="41" t="s">
        <v>8150</v>
      </c>
      <c r="K305" s="41">
        <v>4141</v>
      </c>
      <c r="L305" s="48">
        <v>4141</v>
      </c>
      <c r="M305" s="49" t="s">
        <v>333</v>
      </c>
      <c r="N305" s="49" t="s">
        <v>334</v>
      </c>
      <c r="O305" s="2">
        <v>0</v>
      </c>
      <c r="P305" s="2">
        <v>0</v>
      </c>
      <c r="Q305" s="39">
        <v>59.58</v>
      </c>
      <c r="R305" s="2">
        <v>7.7454000000000001</v>
      </c>
      <c r="S305" s="2">
        <v>0</v>
      </c>
      <c r="T305" s="2">
        <v>0</v>
      </c>
      <c r="U305" s="39">
        <v>67.325400000000002</v>
      </c>
      <c r="W305" s="41" t="s">
        <v>1</v>
      </c>
      <c r="X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"/>
      <c r="Z305"/>
      <c r="AA305"/>
    </row>
    <row r="306" spans="5:27">
      <c r="E306" t="s">
        <v>8566</v>
      </c>
      <c r="F306" s="51" t="s">
        <v>8904</v>
      </c>
      <c r="G306" t="s">
        <v>1</v>
      </c>
      <c r="H306" s="41" t="s">
        <v>0</v>
      </c>
      <c r="I306" s="41" t="s">
        <v>8149</v>
      </c>
      <c r="J306" s="41" t="s">
        <v>8150</v>
      </c>
      <c r="K306" s="41">
        <v>4142</v>
      </c>
      <c r="L306" s="48">
        <v>4142</v>
      </c>
      <c r="M306" s="49" t="s">
        <v>333</v>
      </c>
      <c r="N306" s="49" t="s">
        <v>334</v>
      </c>
      <c r="O306" s="2">
        <v>0</v>
      </c>
      <c r="P306" s="2">
        <v>0</v>
      </c>
      <c r="Q306" s="39">
        <v>69.510000000000005</v>
      </c>
      <c r="R306" s="2">
        <v>9.0363000000000007</v>
      </c>
      <c r="S306" s="2">
        <v>0</v>
      </c>
      <c r="T306" s="2">
        <v>0</v>
      </c>
      <c r="U306" s="39">
        <v>78.546300000000002</v>
      </c>
      <c r="W306" s="41" t="s">
        <v>1</v>
      </c>
      <c r="X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"/>
      <c r="Z306"/>
      <c r="AA306"/>
    </row>
    <row r="307" spans="5:27">
      <c r="E307" t="s">
        <v>8566</v>
      </c>
      <c r="F307" s="51" t="s">
        <v>8904</v>
      </c>
      <c r="G307" t="s">
        <v>1</v>
      </c>
      <c r="H307" s="41" t="s">
        <v>0</v>
      </c>
      <c r="I307" s="41" t="s">
        <v>8149</v>
      </c>
      <c r="J307" s="41" t="s">
        <v>8150</v>
      </c>
      <c r="K307" s="41">
        <v>4143</v>
      </c>
      <c r="L307" s="48">
        <v>4143</v>
      </c>
      <c r="M307" s="49" t="s">
        <v>118</v>
      </c>
      <c r="N307" s="49" t="s">
        <v>119</v>
      </c>
      <c r="O307" s="2">
        <v>0</v>
      </c>
      <c r="P307" s="2">
        <v>0</v>
      </c>
      <c r="Q307" s="39">
        <v>7096.25</v>
      </c>
      <c r="R307" s="2">
        <v>922.51250000000005</v>
      </c>
      <c r="S307" s="2">
        <v>0</v>
      </c>
      <c r="T307" s="2">
        <v>0</v>
      </c>
      <c r="U307" s="39">
        <v>8018.7624999999998</v>
      </c>
      <c r="W307" s="41" t="s">
        <v>1</v>
      </c>
      <c r="X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"/>
      <c r="Z307"/>
      <c r="AA307"/>
    </row>
    <row r="308" spans="5:27">
      <c r="E308" t="s">
        <v>8566</v>
      </c>
      <c r="F308" s="51" t="s">
        <v>8904</v>
      </c>
      <c r="G308" t="s">
        <v>1</v>
      </c>
      <c r="H308" s="41" t="s">
        <v>0</v>
      </c>
      <c r="I308" s="41" t="s">
        <v>8149</v>
      </c>
      <c r="J308" s="41" t="s">
        <v>8150</v>
      </c>
      <c r="K308" s="41">
        <v>4144</v>
      </c>
      <c r="L308" s="48">
        <v>4144</v>
      </c>
      <c r="M308" s="49" t="s">
        <v>118</v>
      </c>
      <c r="N308" s="49" t="s">
        <v>119</v>
      </c>
      <c r="O308" s="2">
        <v>0</v>
      </c>
      <c r="P308" s="2">
        <v>0</v>
      </c>
      <c r="Q308" s="39">
        <v>110.22</v>
      </c>
      <c r="R308" s="2">
        <v>14.3286</v>
      </c>
      <c r="S308" s="2">
        <v>0</v>
      </c>
      <c r="T308" s="2">
        <v>0</v>
      </c>
      <c r="U308" s="39">
        <v>124.54859999999999</v>
      </c>
      <c r="W308" s="41" t="s">
        <v>1</v>
      </c>
      <c r="X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"/>
      <c r="Z308"/>
      <c r="AA308"/>
    </row>
    <row r="309" spans="5:27">
      <c r="E309" t="s">
        <v>8566</v>
      </c>
      <c r="F309" s="51" t="s">
        <v>8904</v>
      </c>
      <c r="G309" t="s">
        <v>1</v>
      </c>
      <c r="H309" s="41" t="s">
        <v>0</v>
      </c>
      <c r="I309" s="41" t="s">
        <v>8149</v>
      </c>
      <c r="J309" s="41" t="s">
        <v>8150</v>
      </c>
      <c r="K309" s="41">
        <v>4145</v>
      </c>
      <c r="L309" s="48">
        <v>4145</v>
      </c>
      <c r="M309" s="49" t="s">
        <v>130</v>
      </c>
      <c r="N309" s="49" t="s">
        <v>131</v>
      </c>
      <c r="O309" s="2">
        <v>0</v>
      </c>
      <c r="P309" s="2">
        <v>0</v>
      </c>
      <c r="Q309" s="39">
        <v>96.2</v>
      </c>
      <c r="R309" s="2">
        <v>12.506</v>
      </c>
      <c r="S309" s="2">
        <v>0</v>
      </c>
      <c r="T309" s="2">
        <v>0</v>
      </c>
      <c r="U309" s="39">
        <v>108.706</v>
      </c>
      <c r="W309" s="41" t="s">
        <v>1</v>
      </c>
      <c r="X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"/>
      <c r="Z309"/>
      <c r="AA309"/>
    </row>
    <row r="310" spans="5:27">
      <c r="E310" t="s">
        <v>8566</v>
      </c>
      <c r="F310" s="51" t="s">
        <v>8904</v>
      </c>
      <c r="G310" t="s">
        <v>1</v>
      </c>
      <c r="H310" s="41" t="s">
        <v>0</v>
      </c>
      <c r="I310" s="41" t="s">
        <v>8149</v>
      </c>
      <c r="J310" s="41" t="s">
        <v>8150</v>
      </c>
      <c r="K310" s="41">
        <v>4146</v>
      </c>
      <c r="L310" s="48">
        <v>4146</v>
      </c>
      <c r="M310" s="49" t="s">
        <v>8876</v>
      </c>
      <c r="N310" s="49" t="s">
        <v>8877</v>
      </c>
      <c r="O310" s="2">
        <v>0</v>
      </c>
      <c r="P310" s="2">
        <v>0</v>
      </c>
      <c r="Q310" s="39">
        <v>44.92</v>
      </c>
      <c r="R310" s="2">
        <v>5.8396000000000008</v>
      </c>
      <c r="S310" s="2">
        <v>0</v>
      </c>
      <c r="T310" s="2">
        <v>0</v>
      </c>
      <c r="U310" s="39">
        <v>50.759600000000006</v>
      </c>
      <c r="W310" s="41" t="s">
        <v>1</v>
      </c>
      <c r="X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"/>
      <c r="Z310"/>
      <c r="AA310"/>
    </row>
    <row r="311" spans="5:27">
      <c r="E311" t="s">
        <v>8566</v>
      </c>
      <c r="F311" s="51" t="s">
        <v>8904</v>
      </c>
      <c r="G311" t="s">
        <v>1</v>
      </c>
      <c r="H311" s="41" t="s">
        <v>0</v>
      </c>
      <c r="I311" s="41" t="s">
        <v>8149</v>
      </c>
      <c r="J311" s="41" t="s">
        <v>8150</v>
      </c>
      <c r="K311" s="41">
        <v>4147</v>
      </c>
      <c r="L311" s="48">
        <v>4147</v>
      </c>
      <c r="M311" s="49" t="s">
        <v>249</v>
      </c>
      <c r="N311" s="49" t="s">
        <v>250</v>
      </c>
      <c r="O311" s="2">
        <v>0</v>
      </c>
      <c r="P311" s="2">
        <v>0</v>
      </c>
      <c r="Q311" s="39">
        <v>118.1</v>
      </c>
      <c r="R311" s="2">
        <v>15.353</v>
      </c>
      <c r="S311" s="2">
        <v>0</v>
      </c>
      <c r="T311" s="2">
        <v>0</v>
      </c>
      <c r="U311" s="39">
        <v>133.453</v>
      </c>
      <c r="W311" s="41" t="s">
        <v>1</v>
      </c>
      <c r="X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"/>
      <c r="Z311"/>
      <c r="AA311"/>
    </row>
    <row r="312" spans="5:27">
      <c r="E312" t="s">
        <v>8566</v>
      </c>
      <c r="F312" s="51" t="s">
        <v>8904</v>
      </c>
      <c r="G312" t="s">
        <v>1</v>
      </c>
      <c r="H312" s="41" t="s">
        <v>0</v>
      </c>
      <c r="I312" s="41" t="s">
        <v>8149</v>
      </c>
      <c r="J312" s="41" t="s">
        <v>8150</v>
      </c>
      <c r="K312" s="41">
        <v>4148</v>
      </c>
      <c r="L312" s="48">
        <v>4148</v>
      </c>
      <c r="M312" s="49" t="s">
        <v>741</v>
      </c>
      <c r="N312" s="49" t="s">
        <v>742</v>
      </c>
      <c r="O312" s="2">
        <v>0</v>
      </c>
      <c r="P312" s="2">
        <v>0</v>
      </c>
      <c r="Q312" s="39">
        <v>58</v>
      </c>
      <c r="R312" s="2">
        <v>7.54</v>
      </c>
      <c r="S312" s="2">
        <v>0</v>
      </c>
      <c r="T312" s="2">
        <v>0</v>
      </c>
      <c r="U312" s="39">
        <v>65.540000000000006</v>
      </c>
      <c r="W312" s="41" t="s">
        <v>1</v>
      </c>
      <c r="X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"/>
      <c r="Z312"/>
      <c r="AA312"/>
    </row>
    <row r="313" spans="5:27">
      <c r="E313" t="s">
        <v>8566</v>
      </c>
      <c r="F313" s="51" t="s">
        <v>8904</v>
      </c>
      <c r="G313" t="s">
        <v>1</v>
      </c>
      <c r="H313" s="41" t="s">
        <v>0</v>
      </c>
      <c r="I313" s="41" t="s">
        <v>8149</v>
      </c>
      <c r="J313" s="41" t="s">
        <v>8150</v>
      </c>
      <c r="K313" s="41">
        <v>4149</v>
      </c>
      <c r="L313" s="48">
        <v>4149</v>
      </c>
      <c r="M313" s="49"/>
      <c r="N313" s="49" t="s">
        <v>8404</v>
      </c>
      <c r="O313" s="2">
        <v>0</v>
      </c>
      <c r="P313" s="2">
        <v>0</v>
      </c>
      <c r="Q313" s="39">
        <v>26.48</v>
      </c>
      <c r="R313" s="2">
        <v>3.4424000000000001</v>
      </c>
      <c r="S313" s="2">
        <v>0</v>
      </c>
      <c r="T313" s="2">
        <v>0</v>
      </c>
      <c r="U313" s="39">
        <v>29.9224</v>
      </c>
      <c r="V313" s="2" t="s">
        <v>8403</v>
      </c>
      <c r="W313" s="41" t="s">
        <v>1</v>
      </c>
      <c r="X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"/>
      <c r="Z313"/>
      <c r="AA313"/>
    </row>
    <row r="314" spans="5:27">
      <c r="E314" t="s">
        <v>8566</v>
      </c>
      <c r="F314" s="51" t="s">
        <v>8904</v>
      </c>
      <c r="G314" t="s">
        <v>1</v>
      </c>
      <c r="H314" s="41" t="s">
        <v>0</v>
      </c>
      <c r="I314" s="41" t="s">
        <v>8149</v>
      </c>
      <c r="J314" s="41" t="s">
        <v>8150</v>
      </c>
      <c r="K314" s="41">
        <v>4150</v>
      </c>
      <c r="L314" s="48">
        <v>4150</v>
      </c>
      <c r="M314" s="49" t="s">
        <v>255</v>
      </c>
      <c r="N314" s="49" t="s">
        <v>256</v>
      </c>
      <c r="O314" s="2">
        <v>0</v>
      </c>
      <c r="P314" s="2">
        <v>0</v>
      </c>
      <c r="Q314" s="39">
        <v>1449.69</v>
      </c>
      <c r="R314" s="2">
        <v>188.45970000000003</v>
      </c>
      <c r="S314" s="2">
        <v>0</v>
      </c>
      <c r="T314" s="2">
        <v>0</v>
      </c>
      <c r="U314" s="39">
        <v>1638.1497000000002</v>
      </c>
      <c r="W314" s="41" t="s">
        <v>1</v>
      </c>
      <c r="X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"/>
      <c r="Z314"/>
      <c r="AA314"/>
    </row>
    <row r="315" spans="5:27">
      <c r="E315" t="s">
        <v>8566</v>
      </c>
      <c r="F315" s="51" t="s">
        <v>8904</v>
      </c>
      <c r="G315" t="s">
        <v>1</v>
      </c>
      <c r="H315" s="41" t="s">
        <v>0</v>
      </c>
      <c r="I315" s="41" t="s">
        <v>8149</v>
      </c>
      <c r="J315" s="41" t="s">
        <v>8150</v>
      </c>
      <c r="K315" s="41">
        <v>4151</v>
      </c>
      <c r="L315" s="48">
        <v>4151</v>
      </c>
      <c r="M315" s="49"/>
      <c r="N315" s="49" t="s">
        <v>8603</v>
      </c>
      <c r="O315" s="2">
        <v>0</v>
      </c>
      <c r="P315" s="2">
        <v>0</v>
      </c>
      <c r="Q315" s="39">
        <v>189.04</v>
      </c>
      <c r="R315" s="2">
        <v>24.575199999999999</v>
      </c>
      <c r="S315" s="2">
        <v>0</v>
      </c>
      <c r="T315" s="2">
        <v>0</v>
      </c>
      <c r="U315" s="39">
        <v>213.61519999999999</v>
      </c>
      <c r="V315" s="2" t="s">
        <v>8602</v>
      </c>
      <c r="W315" s="41" t="s">
        <v>1</v>
      </c>
      <c r="X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"/>
      <c r="Z315"/>
      <c r="AA315"/>
    </row>
    <row r="316" spans="5:27">
      <c r="E316" t="s">
        <v>8566</v>
      </c>
      <c r="F316" s="51" t="s">
        <v>8904</v>
      </c>
      <c r="G316" t="s">
        <v>1</v>
      </c>
      <c r="H316" s="41" t="s">
        <v>0</v>
      </c>
      <c r="I316" s="41" t="s">
        <v>8149</v>
      </c>
      <c r="J316" s="41" t="s">
        <v>8150</v>
      </c>
      <c r="K316" s="41">
        <v>4152</v>
      </c>
      <c r="L316" s="48">
        <v>4152</v>
      </c>
      <c r="M316" s="49" t="s">
        <v>255</v>
      </c>
      <c r="N316" s="49" t="s">
        <v>256</v>
      </c>
      <c r="O316" s="2">
        <v>0</v>
      </c>
      <c r="P316" s="2">
        <v>0</v>
      </c>
      <c r="Q316" s="39">
        <v>2025.63</v>
      </c>
      <c r="R316" s="2">
        <v>263.33190000000002</v>
      </c>
      <c r="S316" s="2">
        <v>0</v>
      </c>
      <c r="T316" s="2">
        <v>0</v>
      </c>
      <c r="U316" s="39">
        <v>2288.9619000000002</v>
      </c>
      <c r="W316" s="41" t="s">
        <v>1</v>
      </c>
      <c r="X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"/>
      <c r="Z316"/>
      <c r="AA316"/>
    </row>
    <row r="317" spans="5:27">
      <c r="E317" t="s">
        <v>8566</v>
      </c>
      <c r="F317" s="51" t="s">
        <v>8904</v>
      </c>
      <c r="G317" t="s">
        <v>1</v>
      </c>
      <c r="H317" s="41" t="s">
        <v>0</v>
      </c>
      <c r="I317" s="41" t="s">
        <v>8149</v>
      </c>
      <c r="J317" s="41" t="s">
        <v>8150</v>
      </c>
      <c r="K317" s="41">
        <v>4153</v>
      </c>
      <c r="L317" s="48">
        <v>4153</v>
      </c>
      <c r="M317" s="49" t="s">
        <v>1204</v>
      </c>
      <c r="N317" s="49" t="s">
        <v>1205</v>
      </c>
      <c r="O317" s="2">
        <v>0</v>
      </c>
      <c r="P317" s="2">
        <v>0</v>
      </c>
      <c r="Q317" s="39">
        <v>81.150000000000006</v>
      </c>
      <c r="R317" s="2">
        <v>10.549500000000002</v>
      </c>
      <c r="S317" s="2">
        <v>0</v>
      </c>
      <c r="T317" s="2">
        <v>0</v>
      </c>
      <c r="U317" s="39">
        <v>91.6995</v>
      </c>
      <c r="W317" s="41" t="s">
        <v>1</v>
      </c>
      <c r="X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"/>
      <c r="Z317"/>
      <c r="AA317"/>
    </row>
    <row r="318" spans="5:27">
      <c r="E318" t="s">
        <v>8566</v>
      </c>
      <c r="F318" s="51" t="s">
        <v>8904</v>
      </c>
      <c r="G318" t="s">
        <v>1</v>
      </c>
      <c r="H318" s="41" t="s">
        <v>0</v>
      </c>
      <c r="I318" s="41" t="s">
        <v>8149</v>
      </c>
      <c r="J318" s="41" t="s">
        <v>8150</v>
      </c>
      <c r="K318" s="41">
        <v>4154</v>
      </c>
      <c r="L318" s="48">
        <v>4154</v>
      </c>
      <c r="M318" s="49" t="s">
        <v>606</v>
      </c>
      <c r="N318" s="49" t="s">
        <v>607</v>
      </c>
      <c r="O318" s="2">
        <v>0</v>
      </c>
      <c r="P318" s="2">
        <v>0</v>
      </c>
      <c r="Q318" s="39">
        <v>301.38</v>
      </c>
      <c r="R318" s="2">
        <v>39.179400000000001</v>
      </c>
      <c r="S318" s="2">
        <v>0</v>
      </c>
      <c r="T318" s="2">
        <v>0</v>
      </c>
      <c r="U318" s="39">
        <v>340.55939999999998</v>
      </c>
      <c r="W318" s="41" t="s">
        <v>1</v>
      </c>
      <c r="X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"/>
      <c r="Z318"/>
      <c r="AA318"/>
    </row>
    <row r="319" spans="5:27">
      <c r="E319" t="s">
        <v>8566</v>
      </c>
      <c r="F319" s="51" t="s">
        <v>8904</v>
      </c>
      <c r="G319" t="s">
        <v>1</v>
      </c>
      <c r="H319" s="41" t="s">
        <v>0</v>
      </c>
      <c r="I319" s="41" t="s">
        <v>8149</v>
      </c>
      <c r="J319" s="41" t="s">
        <v>8150</v>
      </c>
      <c r="K319" s="41">
        <v>4155</v>
      </c>
      <c r="L319" s="48">
        <v>4155</v>
      </c>
      <c r="M319" s="49" t="s">
        <v>711</v>
      </c>
      <c r="N319" s="49" t="s">
        <v>712</v>
      </c>
      <c r="O319" s="2">
        <v>0</v>
      </c>
      <c r="P319" s="2">
        <v>0</v>
      </c>
      <c r="Q319" s="39">
        <v>63.12</v>
      </c>
      <c r="R319" s="2">
        <v>8.2056000000000004</v>
      </c>
      <c r="S319" s="2">
        <v>0</v>
      </c>
      <c r="T319" s="2">
        <v>0</v>
      </c>
      <c r="U319" s="39">
        <v>71.325599999999994</v>
      </c>
      <c r="W319" s="41" t="s">
        <v>1</v>
      </c>
      <c r="X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"/>
      <c r="Z319"/>
      <c r="AA319"/>
    </row>
    <row r="320" spans="5:27">
      <c r="E320" t="s">
        <v>8566</v>
      </c>
      <c r="F320" s="51" t="s">
        <v>8904</v>
      </c>
      <c r="G320" t="s">
        <v>1</v>
      </c>
      <c r="H320" s="41" t="s">
        <v>0</v>
      </c>
      <c r="I320" s="41" t="s">
        <v>8149</v>
      </c>
      <c r="J320" s="41" t="s">
        <v>8150</v>
      </c>
      <c r="K320" s="41">
        <v>4156</v>
      </c>
      <c r="L320" s="48">
        <v>4156</v>
      </c>
      <c r="M320" s="49"/>
      <c r="N320" s="49" t="s">
        <v>8295</v>
      </c>
      <c r="O320" s="2">
        <v>0</v>
      </c>
      <c r="P320" s="2">
        <v>0</v>
      </c>
      <c r="Q320" s="39">
        <v>8548.81</v>
      </c>
      <c r="R320" s="2">
        <v>1111.3453</v>
      </c>
      <c r="S320" s="2">
        <v>0</v>
      </c>
      <c r="T320" s="2">
        <v>0</v>
      </c>
      <c r="U320" s="39">
        <v>9660.1552999999985</v>
      </c>
      <c r="V320" s="2" t="s">
        <v>8522</v>
      </c>
      <c r="W320" s="41" t="s">
        <v>1</v>
      </c>
      <c r="X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"/>
      <c r="Z320"/>
      <c r="AA320"/>
    </row>
    <row r="321" spans="5:27">
      <c r="E321" t="s">
        <v>8566</v>
      </c>
      <c r="F321" s="51" t="s">
        <v>8904</v>
      </c>
      <c r="G321" t="s">
        <v>1</v>
      </c>
      <c r="H321" s="41" t="s">
        <v>0</v>
      </c>
      <c r="I321" s="41" t="s">
        <v>8149</v>
      </c>
      <c r="J321" s="41" t="s">
        <v>8150</v>
      </c>
      <c r="K321" s="41">
        <v>4157</v>
      </c>
      <c r="L321" s="48">
        <v>4157</v>
      </c>
      <c r="M321" s="49" t="s">
        <v>683</v>
      </c>
      <c r="N321" s="49" t="s">
        <v>684</v>
      </c>
      <c r="O321" s="2">
        <v>0</v>
      </c>
      <c r="P321" s="2">
        <v>0</v>
      </c>
      <c r="Q321" s="39">
        <v>276.02999999999997</v>
      </c>
      <c r="R321" s="2">
        <v>35.883899999999997</v>
      </c>
      <c r="S321" s="2">
        <v>0</v>
      </c>
      <c r="T321" s="2">
        <v>0</v>
      </c>
      <c r="U321" s="39">
        <v>311.91389999999996</v>
      </c>
      <c r="W321" s="41" t="s">
        <v>1</v>
      </c>
      <c r="X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"/>
      <c r="Z321"/>
      <c r="AA321"/>
    </row>
    <row r="322" spans="5:27">
      <c r="E322" t="s">
        <v>8566</v>
      </c>
      <c r="F322" s="51" t="s">
        <v>8904</v>
      </c>
      <c r="G322" t="s">
        <v>1</v>
      </c>
      <c r="H322" s="41" t="s">
        <v>0</v>
      </c>
      <c r="I322" s="41" t="s">
        <v>8149</v>
      </c>
      <c r="J322" s="41" t="s">
        <v>8150</v>
      </c>
      <c r="K322" s="41">
        <v>4158</v>
      </c>
      <c r="L322" s="48">
        <v>4158</v>
      </c>
      <c r="M322" s="49" t="s">
        <v>211</v>
      </c>
      <c r="N322" s="49" t="s">
        <v>212</v>
      </c>
      <c r="O322" s="2">
        <v>0</v>
      </c>
      <c r="P322" s="2">
        <v>0</v>
      </c>
      <c r="Q322" s="39">
        <v>250.73</v>
      </c>
      <c r="R322" s="2">
        <v>32.594900000000003</v>
      </c>
      <c r="S322" s="2">
        <v>0</v>
      </c>
      <c r="T322" s="2">
        <v>0</v>
      </c>
      <c r="U322" s="39">
        <v>283.32490000000001</v>
      </c>
      <c r="W322" s="41" t="s">
        <v>1</v>
      </c>
      <c r="X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"/>
      <c r="Z322"/>
      <c r="AA322"/>
    </row>
    <row r="323" spans="5:27">
      <c r="E323" t="s">
        <v>8566</v>
      </c>
      <c r="F323" s="51" t="s">
        <v>8904</v>
      </c>
      <c r="G323" t="s">
        <v>1</v>
      </c>
      <c r="H323" s="41" t="s">
        <v>0</v>
      </c>
      <c r="I323" s="41" t="s">
        <v>8149</v>
      </c>
      <c r="J323" s="41" t="s">
        <v>8150</v>
      </c>
      <c r="K323" s="41">
        <v>4159</v>
      </c>
      <c r="L323" s="48">
        <v>4159</v>
      </c>
      <c r="M323" s="49" t="s">
        <v>580</v>
      </c>
      <c r="N323" s="49" t="s">
        <v>581</v>
      </c>
      <c r="O323" s="2">
        <v>0</v>
      </c>
      <c r="P323" s="2">
        <v>0</v>
      </c>
      <c r="Q323" s="39">
        <v>15796.73</v>
      </c>
      <c r="R323" s="2">
        <v>2053.5749000000001</v>
      </c>
      <c r="S323" s="2">
        <v>0</v>
      </c>
      <c r="T323" s="2">
        <v>0</v>
      </c>
      <c r="U323" s="39">
        <v>17850.304899999999</v>
      </c>
      <c r="W323" s="41" t="s">
        <v>1</v>
      </c>
      <c r="X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"/>
      <c r="Z323"/>
      <c r="AA323"/>
    </row>
    <row r="324" spans="5:27" hidden="1">
      <c r="E324" t="s">
        <v>8566</v>
      </c>
      <c r="F324" s="51" t="s">
        <v>8904</v>
      </c>
      <c r="G324" t="s">
        <v>1</v>
      </c>
      <c r="H324" s="41" t="s">
        <v>0</v>
      </c>
      <c r="I324" s="41" t="s">
        <v>8149</v>
      </c>
      <c r="J324" s="41" t="s">
        <v>8150</v>
      </c>
      <c r="K324" s="41">
        <v>4160</v>
      </c>
      <c r="L324" s="48">
        <v>4160</v>
      </c>
      <c r="M324" s="49" t="s">
        <v>7848</v>
      </c>
      <c r="N324" s="49" t="s">
        <v>7847</v>
      </c>
      <c r="O324" s="2">
        <v>0</v>
      </c>
      <c r="P324" s="2">
        <v>0</v>
      </c>
      <c r="Q324" s="39">
        <v>0</v>
      </c>
      <c r="R324" s="2">
        <v>0</v>
      </c>
      <c r="S324" s="2">
        <v>0</v>
      </c>
      <c r="T324" s="2">
        <v>0</v>
      </c>
      <c r="U324" s="39">
        <v>0</v>
      </c>
      <c r="V324" s="2">
        <v>0</v>
      </c>
      <c r="W324" s="41" t="s">
        <v>1</v>
      </c>
      <c r="X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"/>
      <c r="Z324"/>
      <c r="AA324"/>
    </row>
    <row r="325" spans="5:27">
      <c r="E325" t="s">
        <v>8566</v>
      </c>
      <c r="F325" s="51" t="s">
        <v>8904</v>
      </c>
      <c r="G325" t="s">
        <v>1</v>
      </c>
      <c r="H325" s="41" t="s">
        <v>0</v>
      </c>
      <c r="I325" s="41" t="s">
        <v>8149</v>
      </c>
      <c r="J325" s="41" t="s">
        <v>8150</v>
      </c>
      <c r="K325" s="41">
        <v>4161</v>
      </c>
      <c r="L325" s="48">
        <v>4161</v>
      </c>
      <c r="M325" s="49" t="s">
        <v>389</v>
      </c>
      <c r="N325" s="49" t="s">
        <v>390</v>
      </c>
      <c r="O325" s="2">
        <v>0</v>
      </c>
      <c r="P325" s="2">
        <v>0</v>
      </c>
      <c r="Q325" s="39">
        <v>61.94</v>
      </c>
      <c r="R325" s="2">
        <v>8.0521999999999991</v>
      </c>
      <c r="S325" s="2">
        <v>0</v>
      </c>
      <c r="T325" s="2">
        <v>0</v>
      </c>
      <c r="U325" s="39">
        <v>69.992199999999997</v>
      </c>
      <c r="W325" s="41" t="s">
        <v>1</v>
      </c>
      <c r="X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"/>
      <c r="Z325"/>
      <c r="AA325"/>
    </row>
    <row r="326" spans="5:27">
      <c r="E326" t="s">
        <v>8566</v>
      </c>
      <c r="F326" s="51" t="s">
        <v>8904</v>
      </c>
      <c r="G326" t="s">
        <v>1</v>
      </c>
      <c r="H326" s="41" t="s">
        <v>0</v>
      </c>
      <c r="I326" s="41" t="s">
        <v>8149</v>
      </c>
      <c r="J326" s="41" t="s">
        <v>8150</v>
      </c>
      <c r="K326" s="41">
        <v>4162</v>
      </c>
      <c r="L326" s="48">
        <v>4162</v>
      </c>
      <c r="M326" s="49" t="s">
        <v>1402</v>
      </c>
      <c r="N326" s="49" t="s">
        <v>1403</v>
      </c>
      <c r="O326" s="2">
        <v>0</v>
      </c>
      <c r="P326" s="2">
        <v>0</v>
      </c>
      <c r="Q326" s="39">
        <v>74.790000000000006</v>
      </c>
      <c r="R326" s="2">
        <v>9.7227000000000015</v>
      </c>
      <c r="S326" s="2">
        <v>0</v>
      </c>
      <c r="T326" s="2">
        <v>0</v>
      </c>
      <c r="U326" s="39">
        <v>84.512700000000009</v>
      </c>
      <c r="W326" s="41" t="s">
        <v>1</v>
      </c>
      <c r="X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"/>
      <c r="Z326"/>
      <c r="AA326"/>
    </row>
    <row r="327" spans="5:27">
      <c r="E327" t="s">
        <v>8566</v>
      </c>
      <c r="F327" s="51" t="s">
        <v>8904</v>
      </c>
      <c r="G327" t="s">
        <v>1</v>
      </c>
      <c r="H327" s="41" t="s">
        <v>0</v>
      </c>
      <c r="I327" s="41" t="s">
        <v>8149</v>
      </c>
      <c r="J327" s="41" t="s">
        <v>8150</v>
      </c>
      <c r="K327" s="41">
        <v>4163</v>
      </c>
      <c r="L327" s="48">
        <v>4163</v>
      </c>
      <c r="M327" s="49" t="s">
        <v>679</v>
      </c>
      <c r="N327" s="49" t="s">
        <v>680</v>
      </c>
      <c r="O327" s="2">
        <v>0</v>
      </c>
      <c r="P327" s="2">
        <v>0</v>
      </c>
      <c r="Q327" s="39">
        <v>99.3</v>
      </c>
      <c r="R327" s="2">
        <v>12.909000000000001</v>
      </c>
      <c r="S327" s="2">
        <v>0</v>
      </c>
      <c r="T327" s="2">
        <v>0</v>
      </c>
      <c r="U327" s="39">
        <v>112.209</v>
      </c>
      <c r="W327" s="41" t="s">
        <v>1</v>
      </c>
      <c r="X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"/>
      <c r="Z327"/>
      <c r="AA327"/>
    </row>
    <row r="328" spans="5:27">
      <c r="E328" t="s">
        <v>8566</v>
      </c>
      <c r="F328" s="51" t="s">
        <v>8904</v>
      </c>
      <c r="G328" t="s">
        <v>1</v>
      </c>
      <c r="H328" s="41" t="s">
        <v>0</v>
      </c>
      <c r="I328" s="41" t="s">
        <v>8149</v>
      </c>
      <c r="J328" s="41" t="s">
        <v>8150</v>
      </c>
      <c r="K328" s="41">
        <v>4164</v>
      </c>
      <c r="L328" s="48">
        <v>4164</v>
      </c>
      <c r="M328" s="49" t="s">
        <v>503</v>
      </c>
      <c r="N328" s="49" t="s">
        <v>504</v>
      </c>
      <c r="O328" s="2">
        <v>0</v>
      </c>
      <c r="P328" s="2">
        <v>0</v>
      </c>
      <c r="Q328" s="39">
        <v>2.5</v>
      </c>
      <c r="R328" s="2">
        <v>0.32500000000000001</v>
      </c>
      <c r="S328" s="2">
        <v>0</v>
      </c>
      <c r="T328" s="2">
        <v>0</v>
      </c>
      <c r="U328" s="39">
        <v>2.8250000000000002</v>
      </c>
      <c r="W328" s="41" t="s">
        <v>1</v>
      </c>
      <c r="X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"/>
      <c r="Z328"/>
      <c r="AA328"/>
    </row>
    <row r="329" spans="5:27">
      <c r="E329" t="s">
        <v>8566</v>
      </c>
      <c r="F329" s="51" t="s">
        <v>8904</v>
      </c>
      <c r="G329" t="s">
        <v>1</v>
      </c>
      <c r="H329" s="41" t="s">
        <v>0</v>
      </c>
      <c r="I329" s="41" t="s">
        <v>8149</v>
      </c>
      <c r="J329" s="41" t="s">
        <v>8150</v>
      </c>
      <c r="K329" s="41">
        <v>4165</v>
      </c>
      <c r="L329" s="48">
        <v>4165</v>
      </c>
      <c r="M329" s="49"/>
      <c r="N329" s="49" t="s">
        <v>356</v>
      </c>
      <c r="O329" s="2">
        <v>0</v>
      </c>
      <c r="P329" s="2">
        <v>0</v>
      </c>
      <c r="Q329" s="39">
        <v>875.8</v>
      </c>
      <c r="R329" s="2">
        <v>113.854</v>
      </c>
      <c r="S329" s="2">
        <v>0</v>
      </c>
      <c r="T329" s="2">
        <v>0</v>
      </c>
      <c r="U329" s="39">
        <v>989.654</v>
      </c>
      <c r="V329" s="2" t="s">
        <v>8410</v>
      </c>
      <c r="W329" s="41" t="s">
        <v>1</v>
      </c>
      <c r="X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"/>
      <c r="Z329"/>
      <c r="AA329"/>
    </row>
    <row r="330" spans="5:27">
      <c r="E330" t="s">
        <v>8566</v>
      </c>
      <c r="F330" s="51" t="s">
        <v>8904</v>
      </c>
      <c r="G330" t="s">
        <v>1</v>
      </c>
      <c r="H330" s="41" t="s">
        <v>0</v>
      </c>
      <c r="I330" s="41" t="s">
        <v>8149</v>
      </c>
      <c r="J330" s="41" t="s">
        <v>8150</v>
      </c>
      <c r="K330" s="41">
        <v>4166</v>
      </c>
      <c r="L330" s="48">
        <v>4166</v>
      </c>
      <c r="M330" s="49" t="s">
        <v>779</v>
      </c>
      <c r="N330" s="49" t="s">
        <v>780</v>
      </c>
      <c r="O330" s="2">
        <v>0</v>
      </c>
      <c r="P330" s="2">
        <v>0</v>
      </c>
      <c r="Q330" s="39">
        <v>190.77</v>
      </c>
      <c r="R330" s="2">
        <v>24.8001</v>
      </c>
      <c r="S330" s="2">
        <v>0</v>
      </c>
      <c r="T330" s="2">
        <v>0</v>
      </c>
      <c r="U330" s="39">
        <v>215.57010000000002</v>
      </c>
      <c r="W330" s="41" t="s">
        <v>1</v>
      </c>
      <c r="X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"/>
      <c r="Z330"/>
      <c r="AA330"/>
    </row>
    <row r="331" spans="5:27">
      <c r="E331" t="s">
        <v>8566</v>
      </c>
      <c r="F331" s="51" t="s">
        <v>8904</v>
      </c>
      <c r="G331" t="s">
        <v>1</v>
      </c>
      <c r="H331" s="41" t="s">
        <v>0</v>
      </c>
      <c r="I331" s="41" t="s">
        <v>8149</v>
      </c>
      <c r="J331" s="41" t="s">
        <v>8150</v>
      </c>
      <c r="K331" s="41">
        <v>4167</v>
      </c>
      <c r="L331" s="48">
        <v>4167</v>
      </c>
      <c r="M331" s="49"/>
      <c r="N331" s="49" t="s">
        <v>637</v>
      </c>
      <c r="O331" s="2">
        <v>0</v>
      </c>
      <c r="P331" s="2">
        <v>0</v>
      </c>
      <c r="Q331" s="39">
        <v>201.26</v>
      </c>
      <c r="R331" s="2">
        <v>26.163799999999998</v>
      </c>
      <c r="S331" s="2">
        <v>0</v>
      </c>
      <c r="T331" s="2">
        <v>0</v>
      </c>
      <c r="U331" s="39">
        <v>227.4238</v>
      </c>
      <c r="V331" s="2" t="s">
        <v>8431</v>
      </c>
      <c r="W331" s="41" t="s">
        <v>1</v>
      </c>
      <c r="X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"/>
      <c r="Z331"/>
      <c r="AA331"/>
    </row>
    <row r="332" spans="5:27">
      <c r="E332" t="s">
        <v>8566</v>
      </c>
      <c r="F332" s="51" t="s">
        <v>8904</v>
      </c>
      <c r="G332" t="s">
        <v>1</v>
      </c>
      <c r="H332" s="41" t="s">
        <v>0</v>
      </c>
      <c r="I332" s="41" t="s">
        <v>8149</v>
      </c>
      <c r="J332" s="41" t="s">
        <v>8150</v>
      </c>
      <c r="K332" s="41">
        <v>4168</v>
      </c>
      <c r="L332" s="48">
        <v>4168</v>
      </c>
      <c r="M332" s="49" t="s">
        <v>269</v>
      </c>
      <c r="N332" s="49" t="s">
        <v>270</v>
      </c>
      <c r="O332" s="2">
        <v>0</v>
      </c>
      <c r="P332" s="2">
        <v>0</v>
      </c>
      <c r="Q332" s="39">
        <v>433.06</v>
      </c>
      <c r="R332" s="2">
        <v>56.297800000000002</v>
      </c>
      <c r="S332" s="2">
        <v>0</v>
      </c>
      <c r="T332" s="2">
        <v>0</v>
      </c>
      <c r="U332" s="39">
        <v>489.3578</v>
      </c>
      <c r="W332" s="41" t="s">
        <v>1</v>
      </c>
      <c r="X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"/>
      <c r="Z332"/>
      <c r="AA332"/>
    </row>
    <row r="333" spans="5:27">
      <c r="E333" t="s">
        <v>8566</v>
      </c>
      <c r="F333" s="51" t="s">
        <v>8904</v>
      </c>
      <c r="G333" t="s">
        <v>1</v>
      </c>
      <c r="H333" s="41" t="s">
        <v>0</v>
      </c>
      <c r="I333" s="41" t="s">
        <v>8149</v>
      </c>
      <c r="J333" s="41" t="s">
        <v>8150</v>
      </c>
      <c r="K333" s="41">
        <v>4169</v>
      </c>
      <c r="L333" s="48">
        <v>4169</v>
      </c>
      <c r="M333" s="49" t="s">
        <v>7990</v>
      </c>
      <c r="N333" s="49" t="s">
        <v>7991</v>
      </c>
      <c r="O333" s="2">
        <v>0</v>
      </c>
      <c r="P333" s="2">
        <v>0</v>
      </c>
      <c r="Q333" s="39">
        <v>35.56</v>
      </c>
      <c r="R333" s="2">
        <v>4.6228000000000007</v>
      </c>
      <c r="S333" s="2">
        <v>0</v>
      </c>
      <c r="T333" s="2">
        <v>0</v>
      </c>
      <c r="U333" s="39">
        <v>40.1828</v>
      </c>
      <c r="W333" s="41" t="s">
        <v>1</v>
      </c>
      <c r="X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"/>
      <c r="Z333"/>
      <c r="AA333"/>
    </row>
    <row r="334" spans="5:27">
      <c r="E334" t="s">
        <v>8566</v>
      </c>
      <c r="F334" s="51" t="s">
        <v>8904</v>
      </c>
      <c r="G334" t="s">
        <v>1</v>
      </c>
      <c r="H334" s="41" t="s">
        <v>0</v>
      </c>
      <c r="I334" s="41" t="s">
        <v>8149</v>
      </c>
      <c r="J334" s="41" t="s">
        <v>8150</v>
      </c>
      <c r="K334" s="41">
        <v>4170</v>
      </c>
      <c r="L334" s="48">
        <v>4170</v>
      </c>
      <c r="M334" s="49" t="s">
        <v>455</v>
      </c>
      <c r="N334" s="49" t="s">
        <v>456</v>
      </c>
      <c r="O334" s="2">
        <v>0</v>
      </c>
      <c r="P334" s="2">
        <v>0</v>
      </c>
      <c r="Q334" s="39">
        <v>840.01</v>
      </c>
      <c r="R334" s="2">
        <v>109.2013</v>
      </c>
      <c r="S334" s="2">
        <v>0</v>
      </c>
      <c r="T334" s="2">
        <v>0</v>
      </c>
      <c r="U334" s="39">
        <v>949.21129999999994</v>
      </c>
      <c r="W334" s="41" t="s">
        <v>1</v>
      </c>
      <c r="X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"/>
      <c r="Z334"/>
      <c r="AA334"/>
    </row>
    <row r="335" spans="5:27">
      <c r="E335" t="s">
        <v>8566</v>
      </c>
      <c r="F335" s="51" t="s">
        <v>8904</v>
      </c>
      <c r="G335" t="s">
        <v>1</v>
      </c>
      <c r="H335" s="41" t="s">
        <v>0</v>
      </c>
      <c r="I335" s="41" t="s">
        <v>8149</v>
      </c>
      <c r="J335" s="41" t="s">
        <v>8150</v>
      </c>
      <c r="K335" s="41">
        <v>4171</v>
      </c>
      <c r="L335" s="48">
        <v>4171</v>
      </c>
      <c r="M335" s="49" t="s">
        <v>303</v>
      </c>
      <c r="N335" s="49" t="s">
        <v>304</v>
      </c>
      <c r="O335" s="2">
        <v>0</v>
      </c>
      <c r="P335" s="2">
        <v>0</v>
      </c>
      <c r="Q335" s="39">
        <v>7673</v>
      </c>
      <c r="R335" s="2">
        <v>997.49</v>
      </c>
      <c r="S335" s="2">
        <v>0</v>
      </c>
      <c r="T335" s="2">
        <v>0</v>
      </c>
      <c r="U335" s="39">
        <v>8670.49</v>
      </c>
      <c r="W335" s="41" t="s">
        <v>1</v>
      </c>
      <c r="X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"/>
      <c r="Z335"/>
      <c r="AA335"/>
    </row>
    <row r="336" spans="5:27">
      <c r="E336" t="s">
        <v>8566</v>
      </c>
      <c r="F336" s="51" t="s">
        <v>8904</v>
      </c>
      <c r="G336" t="s">
        <v>1</v>
      </c>
      <c r="H336" s="41" t="s">
        <v>0</v>
      </c>
      <c r="I336" s="41" t="s">
        <v>8149</v>
      </c>
      <c r="J336" s="41" t="s">
        <v>8150</v>
      </c>
      <c r="K336" s="41">
        <v>4172</v>
      </c>
      <c r="L336" s="48">
        <v>4172</v>
      </c>
      <c r="M336" s="49" t="s">
        <v>8793</v>
      </c>
      <c r="N336" s="49" t="s">
        <v>8794</v>
      </c>
      <c r="O336" s="2">
        <v>0</v>
      </c>
      <c r="P336" s="2">
        <v>0</v>
      </c>
      <c r="Q336" s="39">
        <v>45.88</v>
      </c>
      <c r="R336" s="2">
        <v>5.9644000000000004</v>
      </c>
      <c r="S336" s="2">
        <v>0</v>
      </c>
      <c r="T336" s="2">
        <v>0</v>
      </c>
      <c r="U336" s="39">
        <v>51.8444</v>
      </c>
      <c r="W336" s="41" t="s">
        <v>1</v>
      </c>
      <c r="X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"/>
      <c r="Z336"/>
      <c r="AA336"/>
    </row>
    <row r="337" spans="5:27">
      <c r="E337" t="s">
        <v>8566</v>
      </c>
      <c r="F337" s="51" t="s">
        <v>8904</v>
      </c>
      <c r="G337" t="s">
        <v>1</v>
      </c>
      <c r="H337" s="41" t="s">
        <v>0</v>
      </c>
      <c r="I337" s="41" t="s">
        <v>8149</v>
      </c>
      <c r="J337" s="41" t="s">
        <v>8150</v>
      </c>
      <c r="K337" s="41">
        <v>4173</v>
      </c>
      <c r="L337" s="48">
        <v>4173</v>
      </c>
      <c r="M337" s="49" t="s">
        <v>118</v>
      </c>
      <c r="N337" s="49" t="s">
        <v>119</v>
      </c>
      <c r="O337" s="2">
        <v>0</v>
      </c>
      <c r="P337" s="2">
        <v>0</v>
      </c>
      <c r="Q337" s="39">
        <v>135.47999999999999</v>
      </c>
      <c r="R337" s="2">
        <v>17.612400000000001</v>
      </c>
      <c r="S337" s="2">
        <v>0</v>
      </c>
      <c r="T337" s="2">
        <v>0</v>
      </c>
      <c r="U337" s="39">
        <v>153.0924</v>
      </c>
      <c r="W337" s="41" t="s">
        <v>1</v>
      </c>
      <c r="X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"/>
      <c r="Z337"/>
      <c r="AA337"/>
    </row>
    <row r="338" spans="5:27">
      <c r="E338" t="s">
        <v>8566</v>
      </c>
      <c r="F338" s="51" t="s">
        <v>8904</v>
      </c>
      <c r="G338" t="s">
        <v>1</v>
      </c>
      <c r="H338" s="41" t="s">
        <v>0</v>
      </c>
      <c r="I338" s="41" t="s">
        <v>8149</v>
      </c>
      <c r="J338" s="41" t="s">
        <v>8150</v>
      </c>
      <c r="K338" s="41">
        <v>4174</v>
      </c>
      <c r="L338" s="48">
        <v>4174</v>
      </c>
      <c r="M338" s="49" t="s">
        <v>7924</v>
      </c>
      <c r="N338" s="49" t="s">
        <v>7925</v>
      </c>
      <c r="O338" s="2">
        <v>0</v>
      </c>
      <c r="P338" s="2">
        <v>0</v>
      </c>
      <c r="Q338" s="39">
        <v>79.44</v>
      </c>
      <c r="R338" s="2">
        <v>10.327199999999999</v>
      </c>
      <c r="S338" s="2">
        <v>0</v>
      </c>
      <c r="T338" s="2">
        <v>0</v>
      </c>
      <c r="U338" s="39">
        <v>89.767200000000003</v>
      </c>
      <c r="W338" s="41" t="s">
        <v>1</v>
      </c>
      <c r="X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"/>
      <c r="Z338"/>
      <c r="AA338"/>
    </row>
    <row r="339" spans="5:27">
      <c r="E339" t="s">
        <v>8566</v>
      </c>
      <c r="F339" s="51" t="s">
        <v>8904</v>
      </c>
      <c r="G339" t="s">
        <v>1</v>
      </c>
      <c r="H339" s="41" t="s">
        <v>0</v>
      </c>
      <c r="I339" s="41" t="s">
        <v>8149</v>
      </c>
      <c r="J339" s="41" t="s">
        <v>8150</v>
      </c>
      <c r="K339" s="41">
        <v>4175</v>
      </c>
      <c r="L339" s="48">
        <v>4175</v>
      </c>
      <c r="M339" s="49" t="s">
        <v>596</v>
      </c>
      <c r="N339" s="49" t="s">
        <v>597</v>
      </c>
      <c r="O339" s="2">
        <v>0</v>
      </c>
      <c r="P339" s="2">
        <v>0</v>
      </c>
      <c r="Q339" s="39">
        <v>1092.26</v>
      </c>
      <c r="R339" s="2">
        <v>141.99379999999999</v>
      </c>
      <c r="S339" s="2">
        <v>0</v>
      </c>
      <c r="T339" s="2">
        <v>0</v>
      </c>
      <c r="U339" s="39">
        <v>1234.2538</v>
      </c>
      <c r="W339" s="41" t="s">
        <v>1</v>
      </c>
      <c r="X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"/>
      <c r="Z339"/>
      <c r="AA339"/>
    </row>
    <row r="340" spans="5:27">
      <c r="E340" t="s">
        <v>8566</v>
      </c>
      <c r="F340" s="51" t="s">
        <v>8904</v>
      </c>
      <c r="G340" t="s">
        <v>1</v>
      </c>
      <c r="H340" s="41" t="s">
        <v>0</v>
      </c>
      <c r="I340" s="41" t="s">
        <v>8149</v>
      </c>
      <c r="J340" s="41" t="s">
        <v>8150</v>
      </c>
      <c r="K340" s="41">
        <v>4176</v>
      </c>
      <c r="L340" s="48">
        <v>4176</v>
      </c>
      <c r="M340" s="49" t="s">
        <v>596</v>
      </c>
      <c r="N340" s="49" t="s">
        <v>597</v>
      </c>
      <c r="O340" s="2">
        <v>0</v>
      </c>
      <c r="P340" s="2">
        <v>0</v>
      </c>
      <c r="Q340" s="39">
        <v>1012.82</v>
      </c>
      <c r="R340" s="2">
        <v>131.66660000000002</v>
      </c>
      <c r="S340" s="2">
        <v>0</v>
      </c>
      <c r="T340" s="2">
        <v>0</v>
      </c>
      <c r="U340" s="39">
        <v>1144.4866000000002</v>
      </c>
      <c r="W340" s="41" t="s">
        <v>1</v>
      </c>
      <c r="X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"/>
      <c r="Z340"/>
      <c r="AA340"/>
    </row>
    <row r="341" spans="5:27">
      <c r="E341" t="s">
        <v>8566</v>
      </c>
      <c r="F341" s="51" t="s">
        <v>8904</v>
      </c>
      <c r="G341" t="s">
        <v>1</v>
      </c>
      <c r="H341" s="41" t="s">
        <v>0</v>
      </c>
      <c r="I341" s="41" t="s">
        <v>8149</v>
      </c>
      <c r="J341" s="41" t="s">
        <v>8150</v>
      </c>
      <c r="K341" s="41">
        <v>4177</v>
      </c>
      <c r="L341" s="48">
        <v>4177</v>
      </c>
      <c r="M341" s="49" t="s">
        <v>1092</v>
      </c>
      <c r="N341" s="49" t="s">
        <v>1093</v>
      </c>
      <c r="O341" s="2">
        <v>0</v>
      </c>
      <c r="P341" s="2">
        <v>0</v>
      </c>
      <c r="Q341" s="39">
        <v>293.58</v>
      </c>
      <c r="R341" s="2">
        <v>38.165399999999998</v>
      </c>
      <c r="S341" s="2">
        <v>0</v>
      </c>
      <c r="T341" s="2">
        <v>0</v>
      </c>
      <c r="U341" s="39">
        <v>331.74539999999996</v>
      </c>
      <c r="W341" s="41" t="s">
        <v>1</v>
      </c>
      <c r="X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1"/>
      <c r="Z341"/>
      <c r="AA341"/>
    </row>
    <row r="342" spans="5:27">
      <c r="E342" t="s">
        <v>8566</v>
      </c>
      <c r="F342" s="51" t="s">
        <v>8904</v>
      </c>
      <c r="G342" t="s">
        <v>1</v>
      </c>
      <c r="H342" s="41" t="s">
        <v>0</v>
      </c>
      <c r="I342" s="41" t="s">
        <v>8149</v>
      </c>
      <c r="J342" s="41" t="s">
        <v>8150</v>
      </c>
      <c r="K342" s="41">
        <v>4178</v>
      </c>
      <c r="L342" s="48">
        <v>4178</v>
      </c>
      <c r="M342" s="49" t="s">
        <v>7912</v>
      </c>
      <c r="N342" s="49" t="s">
        <v>1148</v>
      </c>
      <c r="O342" s="2">
        <v>0</v>
      </c>
      <c r="P342" s="2">
        <v>0</v>
      </c>
      <c r="Q342" s="39">
        <v>2973.48</v>
      </c>
      <c r="R342" s="2">
        <v>386.55240000000003</v>
      </c>
      <c r="S342" s="2">
        <v>0</v>
      </c>
      <c r="T342" s="2">
        <v>0</v>
      </c>
      <c r="U342" s="39">
        <v>3360.0324000000001</v>
      </c>
      <c r="W342" s="41" t="s">
        <v>1</v>
      </c>
      <c r="X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2"/>
      <c r="Z342"/>
      <c r="AA342"/>
    </row>
    <row r="343" spans="5:27">
      <c r="E343" t="s">
        <v>8566</v>
      </c>
      <c r="F343" s="51" t="s">
        <v>8904</v>
      </c>
      <c r="G343" t="s">
        <v>1</v>
      </c>
      <c r="H343" s="41" t="s">
        <v>0</v>
      </c>
      <c r="I343" s="41" t="s">
        <v>8149</v>
      </c>
      <c r="J343" s="41" t="s">
        <v>8150</v>
      </c>
      <c r="K343" s="41">
        <v>4179</v>
      </c>
      <c r="L343" s="48">
        <v>4179</v>
      </c>
      <c r="M343" s="49" t="s">
        <v>552</v>
      </c>
      <c r="N343" s="49" t="s">
        <v>553</v>
      </c>
      <c r="O343" s="2">
        <v>0</v>
      </c>
      <c r="P343" s="2">
        <v>0</v>
      </c>
      <c r="Q343" s="39">
        <v>166</v>
      </c>
      <c r="R343" s="2">
        <v>21.580000000000002</v>
      </c>
      <c r="S343" s="2">
        <v>0</v>
      </c>
      <c r="T343" s="2">
        <v>0</v>
      </c>
      <c r="U343" s="39">
        <v>187.58</v>
      </c>
      <c r="W343" s="41" t="s">
        <v>1</v>
      </c>
      <c r="X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3"/>
      <c r="Z343"/>
      <c r="AA343"/>
    </row>
    <row r="344" spans="5:27">
      <c r="E344" t="s">
        <v>8566</v>
      </c>
      <c r="F344" s="51" t="s">
        <v>8904</v>
      </c>
      <c r="G344" t="s">
        <v>1</v>
      </c>
      <c r="H344" s="41" t="s">
        <v>0</v>
      </c>
      <c r="I344" s="41" t="s">
        <v>8149</v>
      </c>
      <c r="J344" s="41" t="s">
        <v>8150</v>
      </c>
      <c r="K344" s="41">
        <v>4180</v>
      </c>
      <c r="L344" s="48">
        <v>4180</v>
      </c>
      <c r="M344" s="49" t="s">
        <v>239</v>
      </c>
      <c r="N344" s="49" t="s">
        <v>240</v>
      </c>
      <c r="O344" s="2">
        <v>0</v>
      </c>
      <c r="P344" s="2">
        <v>0</v>
      </c>
      <c r="Q344" s="39">
        <v>18584.400000000001</v>
      </c>
      <c r="R344" s="2">
        <v>2415.9720000000002</v>
      </c>
      <c r="S344" s="2">
        <v>0</v>
      </c>
      <c r="T344" s="2">
        <v>0</v>
      </c>
      <c r="U344" s="39">
        <v>21000.372000000003</v>
      </c>
      <c r="W344" s="41" t="s">
        <v>1</v>
      </c>
      <c r="X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4"/>
      <c r="Z344"/>
      <c r="AA344"/>
    </row>
    <row r="345" spans="5:27">
      <c r="E345" t="s">
        <v>8566</v>
      </c>
      <c r="F345" s="51" t="s">
        <v>8904</v>
      </c>
      <c r="G345" t="s">
        <v>1</v>
      </c>
      <c r="H345" s="41" t="s">
        <v>0</v>
      </c>
      <c r="I345" s="41" t="s">
        <v>8149</v>
      </c>
      <c r="J345" s="41" t="s">
        <v>8150</v>
      </c>
      <c r="K345" s="41">
        <v>4181</v>
      </c>
      <c r="L345" s="48">
        <v>4181</v>
      </c>
      <c r="M345" s="49" t="s">
        <v>881</v>
      </c>
      <c r="N345" s="49" t="s">
        <v>882</v>
      </c>
      <c r="O345" s="2">
        <v>0</v>
      </c>
      <c r="P345" s="2">
        <v>0</v>
      </c>
      <c r="Q345" s="39">
        <v>796.33</v>
      </c>
      <c r="R345" s="2">
        <v>103.52290000000001</v>
      </c>
      <c r="S345" s="2">
        <v>0</v>
      </c>
      <c r="T345" s="2">
        <v>0</v>
      </c>
      <c r="U345" s="39">
        <v>899.85290000000009</v>
      </c>
      <c r="W345" s="41" t="s">
        <v>1</v>
      </c>
      <c r="X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5"/>
      <c r="Z345"/>
      <c r="AA345"/>
    </row>
    <row r="346" spans="5:27">
      <c r="E346" t="s">
        <v>8566</v>
      </c>
      <c r="F346" s="51" t="s">
        <v>8904</v>
      </c>
      <c r="G346" t="s">
        <v>1</v>
      </c>
      <c r="H346" s="41" t="s">
        <v>0</v>
      </c>
      <c r="I346" s="41" t="s">
        <v>8149</v>
      </c>
      <c r="J346" s="41" t="s">
        <v>8150</v>
      </c>
      <c r="K346" s="41">
        <v>4182</v>
      </c>
      <c r="L346" s="48">
        <v>4182</v>
      </c>
      <c r="M346" s="49" t="s">
        <v>343</v>
      </c>
      <c r="N346" s="49" t="s">
        <v>344</v>
      </c>
      <c r="O346" s="2">
        <v>0</v>
      </c>
      <c r="P346" s="2">
        <v>0</v>
      </c>
      <c r="Q346" s="39">
        <v>31.52</v>
      </c>
      <c r="R346" s="2">
        <v>4.0975999999999999</v>
      </c>
      <c r="S346" s="2">
        <v>0</v>
      </c>
      <c r="T346" s="2">
        <v>0</v>
      </c>
      <c r="U346" s="39">
        <v>35.617599999999996</v>
      </c>
      <c r="W346" s="41" t="s">
        <v>1</v>
      </c>
      <c r="X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6"/>
      <c r="Z346"/>
      <c r="AA346"/>
    </row>
    <row r="347" spans="5:27">
      <c r="E347" t="s">
        <v>8566</v>
      </c>
      <c r="F347" s="51" t="s">
        <v>8904</v>
      </c>
      <c r="G347" t="s">
        <v>1</v>
      </c>
      <c r="H347" s="41" t="s">
        <v>0</v>
      </c>
      <c r="I347" s="41" t="s">
        <v>8149</v>
      </c>
      <c r="J347" s="41" t="s">
        <v>8150</v>
      </c>
      <c r="K347" s="41">
        <v>4183</v>
      </c>
      <c r="L347" s="48">
        <v>4183</v>
      </c>
      <c r="M347" s="49" t="s">
        <v>7917</v>
      </c>
      <c r="N347" s="49" t="s">
        <v>7918</v>
      </c>
      <c r="O347" s="2">
        <v>0</v>
      </c>
      <c r="P347" s="2">
        <v>0</v>
      </c>
      <c r="Q347" s="39">
        <v>57.43</v>
      </c>
      <c r="R347" s="2">
        <v>7.4659000000000004</v>
      </c>
      <c r="S347" s="2">
        <v>0</v>
      </c>
      <c r="T347" s="2">
        <v>0</v>
      </c>
      <c r="U347" s="39">
        <v>64.895899999999997</v>
      </c>
      <c r="W347" s="41" t="s">
        <v>1</v>
      </c>
      <c r="X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7"/>
      <c r="Z347"/>
      <c r="AA347"/>
    </row>
    <row r="348" spans="5:27">
      <c r="E348" t="s">
        <v>8566</v>
      </c>
      <c r="F348" s="51" t="s">
        <v>8904</v>
      </c>
      <c r="G348" t="s">
        <v>1</v>
      </c>
      <c r="H348" s="41" t="s">
        <v>0</v>
      </c>
      <c r="I348" s="41" t="s">
        <v>8149</v>
      </c>
      <c r="J348" s="41" t="s">
        <v>8150</v>
      </c>
      <c r="K348" s="41">
        <v>4184</v>
      </c>
      <c r="L348" s="48">
        <v>4184</v>
      </c>
      <c r="M348" s="49" t="s">
        <v>142</v>
      </c>
      <c r="N348" s="49" t="s">
        <v>143</v>
      </c>
      <c r="O348" s="2">
        <v>0</v>
      </c>
      <c r="P348" s="2">
        <v>0</v>
      </c>
      <c r="Q348" s="39">
        <v>79.650000000000006</v>
      </c>
      <c r="R348" s="2">
        <v>10.354500000000002</v>
      </c>
      <c r="S348" s="2">
        <v>0</v>
      </c>
      <c r="T348" s="2">
        <v>0</v>
      </c>
      <c r="U348" s="39">
        <v>90.004500000000007</v>
      </c>
      <c r="W348" s="41" t="s">
        <v>1</v>
      </c>
      <c r="X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8"/>
      <c r="Z348"/>
      <c r="AA348"/>
    </row>
    <row r="349" spans="5:27">
      <c r="E349" t="s">
        <v>8566</v>
      </c>
      <c r="F349" s="51" t="s">
        <v>8904</v>
      </c>
      <c r="G349" t="s">
        <v>1</v>
      </c>
      <c r="H349" s="41" t="s">
        <v>0</v>
      </c>
      <c r="I349" s="41" t="s">
        <v>8149</v>
      </c>
      <c r="J349" s="41" t="s">
        <v>8150</v>
      </c>
      <c r="K349" s="41">
        <v>4185</v>
      </c>
      <c r="L349" s="48">
        <v>4185</v>
      </c>
      <c r="M349" s="49" t="s">
        <v>227</v>
      </c>
      <c r="N349" s="49" t="s">
        <v>228</v>
      </c>
      <c r="O349" s="2">
        <v>0</v>
      </c>
      <c r="P349" s="2">
        <v>0</v>
      </c>
      <c r="Q349" s="39">
        <v>45.46</v>
      </c>
      <c r="R349" s="2">
        <v>5.9098000000000006</v>
      </c>
      <c r="S349" s="2">
        <v>0</v>
      </c>
      <c r="T349" s="2">
        <v>0</v>
      </c>
      <c r="U349" s="39">
        <v>51.369799999999998</v>
      </c>
      <c r="W349" s="41" t="s">
        <v>1</v>
      </c>
      <c r="X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9"/>
      <c r="Z349"/>
      <c r="AA349"/>
    </row>
    <row r="350" spans="5:27">
      <c r="E350" t="s">
        <v>8566</v>
      </c>
      <c r="F350" s="51" t="s">
        <v>8904</v>
      </c>
      <c r="G350" t="s">
        <v>1</v>
      </c>
      <c r="H350" s="41" t="s">
        <v>0</v>
      </c>
      <c r="I350" s="41" t="s">
        <v>8149</v>
      </c>
      <c r="J350" s="41" t="s">
        <v>8150</v>
      </c>
      <c r="K350" s="41">
        <v>4186</v>
      </c>
      <c r="L350" s="48">
        <v>4186</v>
      </c>
      <c r="M350" s="49" t="s">
        <v>479</v>
      </c>
      <c r="N350" s="49" t="s">
        <v>480</v>
      </c>
      <c r="O350" s="2">
        <v>0</v>
      </c>
      <c r="P350" s="2">
        <v>0</v>
      </c>
      <c r="Q350" s="39">
        <v>236.94</v>
      </c>
      <c r="R350" s="2">
        <v>30.802199999999999</v>
      </c>
      <c r="S350" s="2">
        <v>0</v>
      </c>
      <c r="T350" s="2">
        <v>0</v>
      </c>
      <c r="U350" s="39">
        <v>267.74220000000003</v>
      </c>
      <c r="W350" s="41" t="s">
        <v>1</v>
      </c>
      <c r="X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0"/>
      <c r="Z350"/>
      <c r="AA350"/>
    </row>
    <row r="351" spans="5:27">
      <c r="E351" t="s">
        <v>8566</v>
      </c>
      <c r="F351" s="51" t="s">
        <v>8904</v>
      </c>
      <c r="G351" t="s">
        <v>1</v>
      </c>
      <c r="H351" s="41" t="s">
        <v>0</v>
      </c>
      <c r="I351" s="41" t="s">
        <v>8149</v>
      </c>
      <c r="J351" s="41" t="s">
        <v>8150</v>
      </c>
      <c r="K351" s="41">
        <v>4187</v>
      </c>
      <c r="L351" s="48">
        <v>4187</v>
      </c>
      <c r="M351" s="49" t="s">
        <v>1273</v>
      </c>
      <c r="N351" s="49" t="s">
        <v>1274</v>
      </c>
      <c r="O351" s="2">
        <v>0</v>
      </c>
      <c r="P351" s="2">
        <v>0</v>
      </c>
      <c r="Q351" s="39">
        <v>59.58</v>
      </c>
      <c r="R351" s="2">
        <v>7.7454000000000001</v>
      </c>
      <c r="S351" s="2">
        <v>0</v>
      </c>
      <c r="T351" s="2">
        <v>0</v>
      </c>
      <c r="U351" s="39">
        <v>67.325400000000002</v>
      </c>
      <c r="W351" s="41" t="s">
        <v>1</v>
      </c>
      <c r="X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1"/>
      <c r="Z351"/>
      <c r="AA351"/>
    </row>
    <row r="352" spans="5:27">
      <c r="E352" t="s">
        <v>8566</v>
      </c>
      <c r="F352" s="51" t="s">
        <v>8904</v>
      </c>
      <c r="G352" t="s">
        <v>1</v>
      </c>
      <c r="H352" s="41" t="s">
        <v>0</v>
      </c>
      <c r="I352" s="41" t="s">
        <v>8149</v>
      </c>
      <c r="J352" s="41" t="s">
        <v>8150</v>
      </c>
      <c r="K352" s="41">
        <v>4188</v>
      </c>
      <c r="L352" s="48">
        <v>4188</v>
      </c>
      <c r="M352" s="49" t="s">
        <v>118</v>
      </c>
      <c r="N352" s="49" t="s">
        <v>119</v>
      </c>
      <c r="O352" s="2">
        <v>0</v>
      </c>
      <c r="P352" s="2">
        <v>0</v>
      </c>
      <c r="Q352" s="39">
        <v>46.86</v>
      </c>
      <c r="R352" s="2">
        <v>6.0918000000000001</v>
      </c>
      <c r="S352" s="2">
        <v>0</v>
      </c>
      <c r="T352" s="2">
        <v>0</v>
      </c>
      <c r="U352" s="39">
        <v>52.951799999999999</v>
      </c>
      <c r="W352" s="41" t="s">
        <v>1</v>
      </c>
      <c r="X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2"/>
      <c r="Z352"/>
      <c r="AA352"/>
    </row>
    <row r="353" spans="5:27">
      <c r="E353" t="s">
        <v>8566</v>
      </c>
      <c r="F353" s="51" t="s">
        <v>8904</v>
      </c>
      <c r="G353" t="s">
        <v>1</v>
      </c>
      <c r="H353" s="41" t="s">
        <v>0</v>
      </c>
      <c r="I353" s="41" t="s">
        <v>8149</v>
      </c>
      <c r="J353" s="41" t="s">
        <v>8150</v>
      </c>
      <c r="K353" s="41">
        <v>4189</v>
      </c>
      <c r="L353" s="48">
        <v>4189</v>
      </c>
      <c r="M353" s="49" t="s">
        <v>118</v>
      </c>
      <c r="N353" s="49" t="s">
        <v>119</v>
      </c>
      <c r="O353" s="2">
        <v>0</v>
      </c>
      <c r="P353" s="2">
        <v>0</v>
      </c>
      <c r="Q353" s="39">
        <v>108.77</v>
      </c>
      <c r="R353" s="2">
        <v>14.1401</v>
      </c>
      <c r="S353" s="2">
        <v>0</v>
      </c>
      <c r="T353" s="2">
        <v>0</v>
      </c>
      <c r="U353" s="39">
        <v>122.9101</v>
      </c>
      <c r="W353" s="41" t="s">
        <v>1</v>
      </c>
      <c r="X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3"/>
      <c r="Z353"/>
      <c r="AA353"/>
    </row>
    <row r="354" spans="5:27">
      <c r="E354" t="s">
        <v>8566</v>
      </c>
      <c r="F354" s="51" t="s">
        <v>8904</v>
      </c>
      <c r="G354" t="s">
        <v>1</v>
      </c>
      <c r="H354" s="41" t="s">
        <v>0</v>
      </c>
      <c r="I354" s="41" t="s">
        <v>8149</v>
      </c>
      <c r="J354" s="41" t="s">
        <v>8150</v>
      </c>
      <c r="K354" s="41">
        <v>4190</v>
      </c>
      <c r="L354" s="48">
        <v>4190</v>
      </c>
      <c r="M354" s="49" t="s">
        <v>7932</v>
      </c>
      <c r="N354" s="49" t="s">
        <v>358</v>
      </c>
      <c r="O354" s="2">
        <v>0</v>
      </c>
      <c r="P354" s="2">
        <v>0</v>
      </c>
      <c r="Q354" s="39">
        <v>260.18</v>
      </c>
      <c r="R354" s="2">
        <v>33.823399999999999</v>
      </c>
      <c r="S354" s="2">
        <v>0</v>
      </c>
      <c r="T354" s="2">
        <v>0</v>
      </c>
      <c r="U354" s="39">
        <v>294.0034</v>
      </c>
      <c r="W354" s="41" t="s">
        <v>1</v>
      </c>
      <c r="X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4"/>
      <c r="Z354"/>
      <c r="AA354"/>
    </row>
    <row r="355" spans="5:27">
      <c r="E355" t="s">
        <v>8566</v>
      </c>
      <c r="F355" s="51" t="s">
        <v>8904</v>
      </c>
      <c r="G355" t="s">
        <v>1</v>
      </c>
      <c r="H355" s="41" t="s">
        <v>0</v>
      </c>
      <c r="I355" s="41" t="s">
        <v>8149</v>
      </c>
      <c r="J355" s="41" t="s">
        <v>8150</v>
      </c>
      <c r="K355" s="41">
        <v>4191</v>
      </c>
      <c r="L355" s="48">
        <v>4191</v>
      </c>
      <c r="M355" s="49"/>
      <c r="N355" s="49" t="s">
        <v>332</v>
      </c>
      <c r="O355" s="2">
        <v>0</v>
      </c>
      <c r="P355" s="2">
        <v>0</v>
      </c>
      <c r="Q355" s="39">
        <v>352.4</v>
      </c>
      <c r="R355" s="2">
        <v>45.811999999999998</v>
      </c>
      <c r="S355" s="2">
        <v>0</v>
      </c>
      <c r="T355" s="2">
        <v>0</v>
      </c>
      <c r="U355" s="39">
        <v>398.21199999999999</v>
      </c>
      <c r="V355" s="2" t="s">
        <v>8428</v>
      </c>
      <c r="W355" s="41" t="s">
        <v>1</v>
      </c>
      <c r="X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"/>
      <c r="Z355"/>
      <c r="AA355"/>
    </row>
    <row r="356" spans="5:27">
      <c r="E356" t="s">
        <v>8566</v>
      </c>
      <c r="F356" s="51" t="s">
        <v>8904</v>
      </c>
      <c r="G356" t="s">
        <v>1</v>
      </c>
      <c r="H356" s="41" t="s">
        <v>0</v>
      </c>
      <c r="I356" s="41" t="s">
        <v>8149</v>
      </c>
      <c r="J356" s="41" t="s">
        <v>8150</v>
      </c>
      <c r="K356" s="41">
        <v>4192</v>
      </c>
      <c r="L356" s="48">
        <v>4192</v>
      </c>
      <c r="M356" s="49" t="s">
        <v>929</v>
      </c>
      <c r="N356" s="49" t="s">
        <v>930</v>
      </c>
      <c r="O356" s="2">
        <v>0</v>
      </c>
      <c r="P356" s="2">
        <v>0</v>
      </c>
      <c r="Q356" s="39">
        <v>89.6</v>
      </c>
      <c r="R356" s="2">
        <v>11.648</v>
      </c>
      <c r="S356" s="2">
        <v>0</v>
      </c>
      <c r="T356" s="2">
        <v>0</v>
      </c>
      <c r="U356" s="39">
        <v>101.24799999999999</v>
      </c>
      <c r="W356" s="41" t="s">
        <v>1</v>
      </c>
      <c r="X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"/>
      <c r="Z356"/>
      <c r="AA356"/>
    </row>
    <row r="357" spans="5:27">
      <c r="E357" t="s">
        <v>8566</v>
      </c>
      <c r="F357" s="51" t="s">
        <v>8904</v>
      </c>
      <c r="G357" t="s">
        <v>1</v>
      </c>
      <c r="H357" s="41" t="s">
        <v>0</v>
      </c>
      <c r="I357" s="41" t="s">
        <v>8149</v>
      </c>
      <c r="J357" s="41" t="s">
        <v>8150</v>
      </c>
      <c r="K357" s="41">
        <v>4193</v>
      </c>
      <c r="L357" s="48">
        <v>4193</v>
      </c>
      <c r="M357" s="49" t="s">
        <v>884</v>
      </c>
      <c r="N357" s="49" t="s">
        <v>885</v>
      </c>
      <c r="O357" s="2">
        <v>0</v>
      </c>
      <c r="P357" s="2">
        <v>0</v>
      </c>
      <c r="Q357" s="39">
        <v>523.03</v>
      </c>
      <c r="R357" s="2">
        <v>67.993899999999996</v>
      </c>
      <c r="S357" s="2">
        <v>0</v>
      </c>
      <c r="T357" s="2">
        <v>0</v>
      </c>
      <c r="U357" s="39">
        <v>591.02389999999991</v>
      </c>
      <c r="W357" s="41" t="s">
        <v>1</v>
      </c>
      <c r="X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"/>
      <c r="Z357"/>
      <c r="AA357"/>
    </row>
    <row r="358" spans="5:27">
      <c r="E358" t="s">
        <v>8566</v>
      </c>
      <c r="F358" s="51" t="s">
        <v>8904</v>
      </c>
      <c r="G358" t="s">
        <v>1</v>
      </c>
      <c r="H358" s="41" t="s">
        <v>0</v>
      </c>
      <c r="I358" s="41" t="s">
        <v>8149</v>
      </c>
      <c r="J358" s="41" t="s">
        <v>8150</v>
      </c>
      <c r="K358" s="41">
        <v>4194</v>
      </c>
      <c r="L358" s="48">
        <v>4194</v>
      </c>
      <c r="M358" s="49" t="s">
        <v>353</v>
      </c>
      <c r="N358" s="49" t="s">
        <v>354</v>
      </c>
      <c r="O358" s="2">
        <v>0</v>
      </c>
      <c r="P358" s="2">
        <v>0</v>
      </c>
      <c r="Q358" s="39">
        <v>41.72</v>
      </c>
      <c r="R358" s="2">
        <v>5.4236000000000004</v>
      </c>
      <c r="S358" s="2">
        <v>0</v>
      </c>
      <c r="T358" s="2">
        <v>0</v>
      </c>
      <c r="U358" s="39">
        <v>47.143599999999999</v>
      </c>
      <c r="W358" s="41" t="s">
        <v>1</v>
      </c>
      <c r="X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"/>
      <c r="Z358"/>
      <c r="AA358"/>
    </row>
    <row r="359" spans="5:27">
      <c r="E359" t="s">
        <v>8566</v>
      </c>
      <c r="F359" s="51" t="s">
        <v>8904</v>
      </c>
      <c r="G359" t="s">
        <v>1</v>
      </c>
      <c r="H359" s="41" t="s">
        <v>0</v>
      </c>
      <c r="I359" s="41" t="s">
        <v>8149</v>
      </c>
      <c r="J359" s="41" t="s">
        <v>8150</v>
      </c>
      <c r="K359" s="41">
        <v>4195</v>
      </c>
      <c r="L359" s="48">
        <v>4195</v>
      </c>
      <c r="M359" s="49" t="s">
        <v>409</v>
      </c>
      <c r="N359" s="49" t="s">
        <v>410</v>
      </c>
      <c r="O359" s="2">
        <v>0</v>
      </c>
      <c r="P359" s="2">
        <v>0</v>
      </c>
      <c r="Q359" s="39">
        <v>41.72</v>
      </c>
      <c r="R359" s="2">
        <v>5.4236000000000004</v>
      </c>
      <c r="S359" s="2">
        <v>0</v>
      </c>
      <c r="T359" s="2">
        <v>0</v>
      </c>
      <c r="U359" s="39">
        <v>47.143599999999999</v>
      </c>
      <c r="W359" s="41" t="s">
        <v>1</v>
      </c>
      <c r="X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"/>
      <c r="Z359"/>
      <c r="AA359"/>
    </row>
    <row r="360" spans="5:27">
      <c r="E360" t="s">
        <v>8566</v>
      </c>
      <c r="F360" s="51" t="s">
        <v>8904</v>
      </c>
      <c r="G360" t="s">
        <v>1</v>
      </c>
      <c r="H360" s="41" t="s">
        <v>0</v>
      </c>
      <c r="I360" s="41" t="s">
        <v>8149</v>
      </c>
      <c r="J360" s="41" t="s">
        <v>8150</v>
      </c>
      <c r="K360" s="41">
        <v>4196</v>
      </c>
      <c r="L360" s="48">
        <v>4196</v>
      </c>
      <c r="M360" s="49" t="s">
        <v>459</v>
      </c>
      <c r="N360" s="49" t="s">
        <v>460</v>
      </c>
      <c r="O360" s="2">
        <v>0</v>
      </c>
      <c r="P360" s="2">
        <v>0</v>
      </c>
      <c r="Q360" s="39">
        <v>191.15</v>
      </c>
      <c r="R360" s="2">
        <v>24.849500000000003</v>
      </c>
      <c r="S360" s="2">
        <v>0</v>
      </c>
      <c r="T360" s="2">
        <v>0</v>
      </c>
      <c r="U360" s="39">
        <v>215.99950000000001</v>
      </c>
      <c r="W360" s="41" t="s">
        <v>1</v>
      </c>
      <c r="X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"/>
      <c r="Z360"/>
      <c r="AA360"/>
    </row>
    <row r="361" spans="5:27">
      <c r="E361" t="s">
        <v>8566</v>
      </c>
      <c r="F361" s="51" t="s">
        <v>8903</v>
      </c>
      <c r="G361" t="s">
        <v>1</v>
      </c>
      <c r="H361" s="41" t="s">
        <v>0</v>
      </c>
      <c r="I361" s="41" t="s">
        <v>8149</v>
      </c>
      <c r="J361" s="41" t="s">
        <v>8150</v>
      </c>
      <c r="K361" s="41">
        <v>4197</v>
      </c>
      <c r="L361" s="48">
        <v>4197</v>
      </c>
      <c r="M361" s="49" t="s">
        <v>118</v>
      </c>
      <c r="N361" s="49" t="s">
        <v>119</v>
      </c>
      <c r="O361" s="2">
        <v>0</v>
      </c>
      <c r="P361" s="2">
        <v>0</v>
      </c>
      <c r="Q361" s="39">
        <v>543.64</v>
      </c>
      <c r="R361" s="2">
        <v>70.673199999999994</v>
      </c>
      <c r="S361" s="2">
        <v>0</v>
      </c>
      <c r="T361" s="2">
        <v>0</v>
      </c>
      <c r="U361" s="39">
        <v>614.31319999999994</v>
      </c>
      <c r="W361" s="41" t="s">
        <v>1</v>
      </c>
      <c r="X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"/>
      <c r="Z361"/>
      <c r="AA361"/>
    </row>
    <row r="362" spans="5:27">
      <c r="E362" t="s">
        <v>8566</v>
      </c>
      <c r="F362" s="51" t="s">
        <v>8903</v>
      </c>
      <c r="G362" t="s">
        <v>1</v>
      </c>
      <c r="H362" s="41" t="s">
        <v>0</v>
      </c>
      <c r="I362" s="41" t="s">
        <v>8149</v>
      </c>
      <c r="J362" s="41" t="s">
        <v>8150</v>
      </c>
      <c r="K362" s="41">
        <v>4198</v>
      </c>
      <c r="L362" s="48">
        <v>4198</v>
      </c>
      <c r="M362" s="49" t="s">
        <v>277</v>
      </c>
      <c r="N362" s="49" t="s">
        <v>278</v>
      </c>
      <c r="O362" s="2">
        <v>0</v>
      </c>
      <c r="P362" s="2">
        <v>0</v>
      </c>
      <c r="Q362" s="39">
        <v>929.2</v>
      </c>
      <c r="R362" s="2">
        <v>120.79600000000001</v>
      </c>
      <c r="S362" s="2">
        <v>0</v>
      </c>
      <c r="T362" s="2">
        <v>0</v>
      </c>
      <c r="U362" s="39">
        <v>1049.9960000000001</v>
      </c>
      <c r="W362" s="41" t="s">
        <v>1</v>
      </c>
      <c r="X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"/>
      <c r="Z362"/>
      <c r="AA362"/>
    </row>
    <row r="363" spans="5:27">
      <c r="E363" t="s">
        <v>8566</v>
      </c>
      <c r="F363" s="51" t="s">
        <v>8903</v>
      </c>
      <c r="G363" t="s">
        <v>1</v>
      </c>
      <c r="H363" s="41" t="s">
        <v>0</v>
      </c>
      <c r="I363" s="41" t="s">
        <v>8149</v>
      </c>
      <c r="J363" s="41" t="s">
        <v>8150</v>
      </c>
      <c r="K363" s="41">
        <v>4199</v>
      </c>
      <c r="L363" s="48">
        <v>4199</v>
      </c>
      <c r="M363" s="49" t="s">
        <v>834</v>
      </c>
      <c r="N363" s="49" t="s">
        <v>835</v>
      </c>
      <c r="O363" s="2">
        <v>0</v>
      </c>
      <c r="P363" s="2">
        <v>0</v>
      </c>
      <c r="Q363" s="39">
        <v>25.25</v>
      </c>
      <c r="R363" s="2">
        <v>3.2825000000000002</v>
      </c>
      <c r="S363" s="2">
        <v>0</v>
      </c>
      <c r="T363" s="2">
        <v>0</v>
      </c>
      <c r="U363" s="39">
        <v>28.532499999999999</v>
      </c>
      <c r="W363" s="41" t="s">
        <v>1</v>
      </c>
      <c r="X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"/>
      <c r="Z363"/>
      <c r="AA363"/>
    </row>
    <row r="364" spans="5:27">
      <c r="E364" t="s">
        <v>8566</v>
      </c>
      <c r="F364" s="51" t="s">
        <v>8903</v>
      </c>
      <c r="G364" t="s">
        <v>1</v>
      </c>
      <c r="H364" s="41" t="s">
        <v>0</v>
      </c>
      <c r="I364" s="41" t="s">
        <v>8149</v>
      </c>
      <c r="J364" s="41" t="s">
        <v>8150</v>
      </c>
      <c r="K364" s="41">
        <v>4200</v>
      </c>
      <c r="L364" s="48">
        <v>4200</v>
      </c>
      <c r="M364" s="49" t="s">
        <v>558</v>
      </c>
      <c r="N364" s="49" t="s">
        <v>559</v>
      </c>
      <c r="O364" s="2">
        <v>0</v>
      </c>
      <c r="P364" s="2">
        <v>0</v>
      </c>
      <c r="Q364" s="39">
        <v>369.6</v>
      </c>
      <c r="R364" s="2">
        <v>48.048000000000002</v>
      </c>
      <c r="S364" s="2">
        <v>0</v>
      </c>
      <c r="T364" s="2">
        <v>0</v>
      </c>
      <c r="U364" s="39">
        <v>417.64800000000002</v>
      </c>
      <c r="W364" s="41" t="s">
        <v>1</v>
      </c>
      <c r="X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"/>
      <c r="Z364"/>
      <c r="AA364"/>
    </row>
    <row r="365" spans="5:27">
      <c r="E365" t="s">
        <v>8566</v>
      </c>
      <c r="F365" s="51" t="s">
        <v>8903</v>
      </c>
      <c r="G365" t="s">
        <v>1</v>
      </c>
      <c r="H365" s="41" t="s">
        <v>0</v>
      </c>
      <c r="I365" s="41" t="s">
        <v>8149</v>
      </c>
      <c r="J365" s="41" t="s">
        <v>8150</v>
      </c>
      <c r="K365" s="41">
        <v>4201</v>
      </c>
      <c r="L365" s="48">
        <v>4201</v>
      </c>
      <c r="M365" s="49" t="s">
        <v>91</v>
      </c>
      <c r="N365" s="49" t="s">
        <v>92</v>
      </c>
      <c r="O365" s="2">
        <v>0</v>
      </c>
      <c r="P365" s="2">
        <v>0</v>
      </c>
      <c r="Q365" s="39">
        <v>83.25</v>
      </c>
      <c r="R365" s="2">
        <v>10.8225</v>
      </c>
      <c r="S365" s="2">
        <v>0</v>
      </c>
      <c r="T365" s="2">
        <v>0</v>
      </c>
      <c r="U365" s="39">
        <v>94.072500000000005</v>
      </c>
      <c r="W365" s="41" t="s">
        <v>1</v>
      </c>
      <c r="X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"/>
      <c r="Z365"/>
      <c r="AA365"/>
    </row>
    <row r="366" spans="5:27">
      <c r="E366" t="s">
        <v>8566</v>
      </c>
      <c r="F366" s="51" t="s">
        <v>8903</v>
      </c>
      <c r="G366" t="s">
        <v>1</v>
      </c>
      <c r="H366" s="41" t="s">
        <v>0</v>
      </c>
      <c r="I366" s="41" t="s">
        <v>8149</v>
      </c>
      <c r="J366" s="41" t="s">
        <v>8150</v>
      </c>
      <c r="K366" s="41">
        <v>4202</v>
      </c>
      <c r="L366" s="48">
        <v>4202</v>
      </c>
      <c r="M366" s="49" t="s">
        <v>558</v>
      </c>
      <c r="N366" s="49" t="s">
        <v>559</v>
      </c>
      <c r="O366" s="2">
        <v>0</v>
      </c>
      <c r="P366" s="2">
        <v>0</v>
      </c>
      <c r="Q366" s="39">
        <v>99.82</v>
      </c>
      <c r="R366" s="2">
        <v>12.976599999999999</v>
      </c>
      <c r="S366" s="2">
        <v>0</v>
      </c>
      <c r="T366" s="2">
        <v>0</v>
      </c>
      <c r="U366" s="39">
        <v>112.7966</v>
      </c>
      <c r="W366" s="41" t="s">
        <v>1</v>
      </c>
      <c r="X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"/>
      <c r="Z366"/>
      <c r="AA366"/>
    </row>
    <row r="367" spans="5:27">
      <c r="E367" t="s">
        <v>8566</v>
      </c>
      <c r="F367" s="51" t="s">
        <v>8903</v>
      </c>
      <c r="G367" t="s">
        <v>1</v>
      </c>
      <c r="H367" s="41" t="s">
        <v>0</v>
      </c>
      <c r="I367" s="41" t="s">
        <v>8149</v>
      </c>
      <c r="J367" s="41" t="s">
        <v>8150</v>
      </c>
      <c r="K367" s="41">
        <v>4203</v>
      </c>
      <c r="L367" s="48">
        <v>4203</v>
      </c>
      <c r="M367" s="49" t="s">
        <v>667</v>
      </c>
      <c r="N367" s="49" t="s">
        <v>668</v>
      </c>
      <c r="O367" s="2">
        <v>0</v>
      </c>
      <c r="P367" s="2">
        <v>0</v>
      </c>
      <c r="Q367" s="39">
        <v>275</v>
      </c>
      <c r="R367" s="2">
        <v>35.75</v>
      </c>
      <c r="S367" s="2">
        <v>0</v>
      </c>
      <c r="T367" s="2">
        <v>0</v>
      </c>
      <c r="U367" s="39">
        <v>310.75</v>
      </c>
      <c r="W367" s="41" t="s">
        <v>1</v>
      </c>
      <c r="X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"/>
      <c r="Z367"/>
      <c r="AA367"/>
    </row>
    <row r="368" spans="5:27">
      <c r="E368" t="s">
        <v>8566</v>
      </c>
      <c r="F368" s="51" t="s">
        <v>8903</v>
      </c>
      <c r="G368" t="s">
        <v>1</v>
      </c>
      <c r="H368" s="41" t="s">
        <v>0</v>
      </c>
      <c r="I368" s="41" t="s">
        <v>8149</v>
      </c>
      <c r="J368" s="41" t="s">
        <v>8150</v>
      </c>
      <c r="K368" s="41">
        <v>4204</v>
      </c>
      <c r="L368" s="48">
        <v>4204</v>
      </c>
      <c r="M368" s="49" t="s">
        <v>253</v>
      </c>
      <c r="N368" s="49" t="s">
        <v>254</v>
      </c>
      <c r="O368" s="2">
        <v>0</v>
      </c>
      <c r="P368" s="2">
        <v>0</v>
      </c>
      <c r="Q368" s="39">
        <v>9691.1</v>
      </c>
      <c r="R368" s="2">
        <v>1259.8430000000001</v>
      </c>
      <c r="S368" s="2">
        <v>0</v>
      </c>
      <c r="T368" s="2">
        <v>0</v>
      </c>
      <c r="U368" s="39">
        <v>10950.943000000001</v>
      </c>
      <c r="W368" s="41" t="s">
        <v>1</v>
      </c>
      <c r="X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"/>
      <c r="Z368"/>
      <c r="AA368"/>
    </row>
    <row r="369" spans="5:27">
      <c r="E369" t="s">
        <v>8566</v>
      </c>
      <c r="F369" s="51" t="s">
        <v>8903</v>
      </c>
      <c r="G369" t="s">
        <v>1</v>
      </c>
      <c r="H369" s="41" t="s">
        <v>0</v>
      </c>
      <c r="I369" s="41" t="s">
        <v>8149</v>
      </c>
      <c r="J369" s="41" t="s">
        <v>8150</v>
      </c>
      <c r="K369" s="41">
        <v>4205</v>
      </c>
      <c r="L369" s="48">
        <v>4205</v>
      </c>
      <c r="M369" s="49" t="s">
        <v>393</v>
      </c>
      <c r="N369" s="49" t="s">
        <v>394</v>
      </c>
      <c r="O369" s="2">
        <v>0</v>
      </c>
      <c r="P369" s="2">
        <v>0</v>
      </c>
      <c r="Q369" s="39">
        <v>240.32</v>
      </c>
      <c r="R369" s="2">
        <v>31.241600000000002</v>
      </c>
      <c r="S369" s="2">
        <v>0</v>
      </c>
      <c r="T369" s="2">
        <v>0</v>
      </c>
      <c r="U369" s="39">
        <v>271.5616</v>
      </c>
      <c r="W369" s="41" t="s">
        <v>1</v>
      </c>
      <c r="X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"/>
      <c r="Z369"/>
      <c r="AA369"/>
    </row>
    <row r="370" spans="5:27">
      <c r="E370" t="s">
        <v>8566</v>
      </c>
      <c r="F370" s="51" t="s">
        <v>8903</v>
      </c>
      <c r="G370" t="s">
        <v>1</v>
      </c>
      <c r="H370" s="41" t="s">
        <v>0</v>
      </c>
      <c r="I370" s="41" t="s">
        <v>8149</v>
      </c>
      <c r="J370" s="41" t="s">
        <v>8150</v>
      </c>
      <c r="K370" s="41">
        <v>4206</v>
      </c>
      <c r="L370" s="48">
        <v>4206</v>
      </c>
      <c r="M370" s="49" t="s">
        <v>610</v>
      </c>
      <c r="N370" s="49" t="s">
        <v>611</v>
      </c>
      <c r="O370" s="2">
        <v>0</v>
      </c>
      <c r="P370" s="2">
        <v>0</v>
      </c>
      <c r="Q370" s="39">
        <v>260.18</v>
      </c>
      <c r="R370" s="2">
        <v>33.823399999999999</v>
      </c>
      <c r="S370" s="2">
        <v>0</v>
      </c>
      <c r="T370" s="2">
        <v>0</v>
      </c>
      <c r="U370" s="39">
        <v>294.0034</v>
      </c>
      <c r="W370" s="41" t="s">
        <v>1</v>
      </c>
      <c r="X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"/>
      <c r="Z370"/>
      <c r="AA370"/>
    </row>
    <row r="371" spans="5:27">
      <c r="E371" t="s">
        <v>8566</v>
      </c>
      <c r="F371" s="51" t="s">
        <v>8903</v>
      </c>
      <c r="G371" t="s">
        <v>1</v>
      </c>
      <c r="H371" s="41" t="s">
        <v>0</v>
      </c>
      <c r="I371" s="41" t="s">
        <v>8149</v>
      </c>
      <c r="J371" s="41" t="s">
        <v>8150</v>
      </c>
      <c r="K371" s="41">
        <v>4207</v>
      </c>
      <c r="L371" s="48">
        <v>4207</v>
      </c>
      <c r="M371" s="49" t="s">
        <v>767</v>
      </c>
      <c r="N371" s="49" t="s">
        <v>768</v>
      </c>
      <c r="O371" s="2">
        <v>0</v>
      </c>
      <c r="P371" s="2">
        <v>0</v>
      </c>
      <c r="Q371" s="39">
        <v>91.46</v>
      </c>
      <c r="R371" s="2">
        <v>11.889799999999999</v>
      </c>
      <c r="S371" s="2">
        <v>0</v>
      </c>
      <c r="T371" s="2">
        <v>0</v>
      </c>
      <c r="U371" s="39">
        <v>103.34979999999999</v>
      </c>
      <c r="W371" s="41" t="s">
        <v>1</v>
      </c>
      <c r="X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"/>
      <c r="Z371"/>
      <c r="AA371"/>
    </row>
    <row r="372" spans="5:27">
      <c r="E372" t="s">
        <v>8566</v>
      </c>
      <c r="F372" s="51" t="s">
        <v>8903</v>
      </c>
      <c r="G372" t="s">
        <v>1</v>
      </c>
      <c r="H372" s="41" t="s">
        <v>0</v>
      </c>
      <c r="I372" s="41" t="s">
        <v>8149</v>
      </c>
      <c r="J372" s="41" t="s">
        <v>8150</v>
      </c>
      <c r="K372" s="41">
        <v>4208</v>
      </c>
      <c r="L372" s="48">
        <v>4208</v>
      </c>
      <c r="M372" s="49" t="s">
        <v>343</v>
      </c>
      <c r="N372" s="49" t="s">
        <v>344</v>
      </c>
      <c r="O372" s="2">
        <v>0</v>
      </c>
      <c r="P372" s="2">
        <v>0</v>
      </c>
      <c r="Q372" s="39">
        <v>260.18</v>
      </c>
      <c r="R372" s="2">
        <v>33.823399999999999</v>
      </c>
      <c r="S372" s="2">
        <v>0</v>
      </c>
      <c r="T372" s="2">
        <v>0</v>
      </c>
      <c r="U372" s="39">
        <v>294.0034</v>
      </c>
      <c r="W372" s="41" t="s">
        <v>1</v>
      </c>
      <c r="X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"/>
      <c r="Z372"/>
      <c r="AA372"/>
    </row>
    <row r="373" spans="5:27">
      <c r="E373" t="s">
        <v>8566</v>
      </c>
      <c r="F373" s="51" t="s">
        <v>8903</v>
      </c>
      <c r="G373" t="s">
        <v>1</v>
      </c>
      <c r="H373" s="41" t="s">
        <v>0</v>
      </c>
      <c r="I373" s="41" t="s">
        <v>8149</v>
      </c>
      <c r="J373" s="41" t="s">
        <v>8150</v>
      </c>
      <c r="K373" s="41">
        <v>4209</v>
      </c>
      <c r="L373" s="48">
        <v>4209</v>
      </c>
      <c r="M373" s="49" t="s">
        <v>588</v>
      </c>
      <c r="N373" s="49" t="s">
        <v>589</v>
      </c>
      <c r="O373" s="2">
        <v>0</v>
      </c>
      <c r="P373" s="2">
        <v>0</v>
      </c>
      <c r="Q373" s="39">
        <v>260.17</v>
      </c>
      <c r="R373" s="2">
        <v>33.822100000000006</v>
      </c>
      <c r="S373" s="2">
        <v>0</v>
      </c>
      <c r="T373" s="2">
        <v>0</v>
      </c>
      <c r="U373" s="39">
        <v>293.99210000000005</v>
      </c>
      <c r="W373" s="41" t="s">
        <v>1</v>
      </c>
      <c r="X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"/>
      <c r="Z373"/>
      <c r="AA373"/>
    </row>
    <row r="374" spans="5:27">
      <c r="E374" t="s">
        <v>8566</v>
      </c>
      <c r="F374" s="51" t="s">
        <v>8903</v>
      </c>
      <c r="G374" t="s">
        <v>1</v>
      </c>
      <c r="H374" s="41" t="s">
        <v>0</v>
      </c>
      <c r="I374" s="41" t="s">
        <v>8149</v>
      </c>
      <c r="J374" s="41" t="s">
        <v>8150</v>
      </c>
      <c r="K374" s="41">
        <v>4210</v>
      </c>
      <c r="L374" s="48">
        <v>4210</v>
      </c>
      <c r="M374" s="49" t="s">
        <v>588</v>
      </c>
      <c r="N374" s="49" t="s">
        <v>589</v>
      </c>
      <c r="O374" s="2">
        <v>0</v>
      </c>
      <c r="P374" s="2">
        <v>0</v>
      </c>
      <c r="Q374" s="39">
        <v>260.18</v>
      </c>
      <c r="R374" s="2">
        <v>33.823399999999999</v>
      </c>
      <c r="S374" s="2">
        <v>0</v>
      </c>
      <c r="T374" s="2">
        <v>0</v>
      </c>
      <c r="U374" s="39">
        <v>294.0034</v>
      </c>
      <c r="W374" s="41" t="s">
        <v>1</v>
      </c>
      <c r="X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"/>
      <c r="Z374"/>
      <c r="AA374"/>
    </row>
    <row r="375" spans="5:27" hidden="1">
      <c r="E375" t="s">
        <v>8566</v>
      </c>
      <c r="F375" s="51" t="s">
        <v>8903</v>
      </c>
      <c r="G375" t="s">
        <v>1</v>
      </c>
      <c r="H375" s="41" t="s">
        <v>0</v>
      </c>
      <c r="I375" s="41" t="s">
        <v>8149</v>
      </c>
      <c r="J375" s="41" t="s">
        <v>8150</v>
      </c>
      <c r="K375" s="41">
        <v>4211</v>
      </c>
      <c r="L375" s="48">
        <v>4211</v>
      </c>
      <c r="M375" s="49" t="s">
        <v>7848</v>
      </c>
      <c r="N375" s="49" t="s">
        <v>7847</v>
      </c>
      <c r="O375" s="2">
        <v>0</v>
      </c>
      <c r="P375" s="2">
        <v>0</v>
      </c>
      <c r="Q375" s="39">
        <v>0</v>
      </c>
      <c r="R375" s="2">
        <v>0</v>
      </c>
      <c r="S375" s="2">
        <v>0</v>
      </c>
      <c r="T375" s="2">
        <v>0</v>
      </c>
      <c r="U375" s="39">
        <v>0</v>
      </c>
      <c r="V375" s="2">
        <v>0</v>
      </c>
      <c r="W375" s="41" t="s">
        <v>1</v>
      </c>
      <c r="X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"/>
      <c r="Z375"/>
      <c r="AA375"/>
    </row>
    <row r="376" spans="5:27">
      <c r="E376" t="s">
        <v>8566</v>
      </c>
      <c r="F376" s="51" t="s">
        <v>8903</v>
      </c>
      <c r="G376" t="s">
        <v>1</v>
      </c>
      <c r="H376" s="41" t="s">
        <v>0</v>
      </c>
      <c r="I376" s="41" t="s">
        <v>8149</v>
      </c>
      <c r="J376" s="41" t="s">
        <v>8150</v>
      </c>
      <c r="K376" s="41">
        <v>4212</v>
      </c>
      <c r="L376" s="48">
        <v>4212</v>
      </c>
      <c r="M376" s="49" t="s">
        <v>1182</v>
      </c>
      <c r="N376" s="49" t="s">
        <v>1183</v>
      </c>
      <c r="O376" s="2">
        <v>0</v>
      </c>
      <c r="P376" s="2">
        <v>0</v>
      </c>
      <c r="Q376" s="39">
        <v>91.63</v>
      </c>
      <c r="R376" s="2">
        <v>11.911899999999999</v>
      </c>
      <c r="S376" s="2">
        <v>0</v>
      </c>
      <c r="T376" s="2">
        <v>0</v>
      </c>
      <c r="U376" s="39">
        <v>103.5419</v>
      </c>
      <c r="W376" s="41" t="s">
        <v>1</v>
      </c>
      <c r="X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"/>
      <c r="Z376"/>
      <c r="AA376"/>
    </row>
    <row r="377" spans="5:27" hidden="1">
      <c r="E377" t="s">
        <v>8566</v>
      </c>
      <c r="F377" s="51" t="s">
        <v>8903</v>
      </c>
      <c r="G377" t="s">
        <v>1</v>
      </c>
      <c r="H377" s="41" t="s">
        <v>0</v>
      </c>
      <c r="I377" s="41" t="s">
        <v>8149</v>
      </c>
      <c r="J377" s="41" t="s">
        <v>8150</v>
      </c>
      <c r="K377" s="41">
        <v>4213</v>
      </c>
      <c r="L377" s="48">
        <v>4213</v>
      </c>
      <c r="M377" s="49" t="s">
        <v>7848</v>
      </c>
      <c r="N377" s="49" t="s">
        <v>7847</v>
      </c>
      <c r="O377" s="2">
        <v>0</v>
      </c>
      <c r="P377" s="2">
        <v>0</v>
      </c>
      <c r="Q377" s="39">
        <v>0</v>
      </c>
      <c r="R377" s="2">
        <v>0</v>
      </c>
      <c r="S377" s="2">
        <v>0</v>
      </c>
      <c r="T377" s="2">
        <v>0</v>
      </c>
      <c r="U377" s="39">
        <v>0</v>
      </c>
      <c r="V377" s="2">
        <v>0</v>
      </c>
      <c r="W377" s="41" t="s">
        <v>1</v>
      </c>
      <c r="X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"/>
      <c r="Z377"/>
      <c r="AA377"/>
    </row>
    <row r="378" spans="5:27">
      <c r="E378" t="s">
        <v>8566</v>
      </c>
      <c r="F378" s="51" t="s">
        <v>8903</v>
      </c>
      <c r="G378" t="s">
        <v>1</v>
      </c>
      <c r="H378" s="41" t="s">
        <v>0</v>
      </c>
      <c r="I378" s="41" t="s">
        <v>8149</v>
      </c>
      <c r="J378" s="41" t="s">
        <v>8150</v>
      </c>
      <c r="K378" s="41">
        <v>4214</v>
      </c>
      <c r="L378" s="48">
        <v>4214</v>
      </c>
      <c r="M378" s="49" t="s">
        <v>2482</v>
      </c>
      <c r="N378" s="49" t="s">
        <v>2483</v>
      </c>
      <c r="O378" s="2">
        <v>0</v>
      </c>
      <c r="P378" s="2">
        <v>0</v>
      </c>
      <c r="Q378" s="39">
        <v>224</v>
      </c>
      <c r="R378" s="2">
        <v>29.12</v>
      </c>
      <c r="S378" s="2">
        <v>0</v>
      </c>
      <c r="T378" s="2">
        <v>0</v>
      </c>
      <c r="U378" s="39">
        <v>253.12</v>
      </c>
      <c r="W378" s="41" t="s">
        <v>1</v>
      </c>
      <c r="X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"/>
      <c r="Z378"/>
      <c r="AA378"/>
    </row>
    <row r="379" spans="5:27">
      <c r="E379" t="s">
        <v>8566</v>
      </c>
      <c r="F379" s="51" t="s">
        <v>8903</v>
      </c>
      <c r="G379" t="s">
        <v>1</v>
      </c>
      <c r="H379" s="41" t="s">
        <v>0</v>
      </c>
      <c r="I379" s="41" t="s">
        <v>8149</v>
      </c>
      <c r="J379" s="41" t="s">
        <v>8150</v>
      </c>
      <c r="K379" s="41">
        <v>4215</v>
      </c>
      <c r="L379" s="48">
        <v>4215</v>
      </c>
      <c r="M379" s="49" t="s">
        <v>8874</v>
      </c>
      <c r="N379" s="49" t="s">
        <v>8875</v>
      </c>
      <c r="O379" s="2">
        <v>0</v>
      </c>
      <c r="P379" s="2">
        <v>0</v>
      </c>
      <c r="Q379" s="39">
        <v>25.37</v>
      </c>
      <c r="R379" s="2">
        <v>3.2981000000000003</v>
      </c>
      <c r="S379" s="2">
        <v>0</v>
      </c>
      <c r="T379" s="2">
        <v>0</v>
      </c>
      <c r="U379" s="39">
        <v>28.668100000000003</v>
      </c>
      <c r="W379" s="41" t="s">
        <v>1</v>
      </c>
      <c r="X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"/>
      <c r="Z379"/>
      <c r="AA379"/>
    </row>
    <row r="380" spans="5:27">
      <c r="E380" t="s">
        <v>8566</v>
      </c>
      <c r="F380" s="51" t="s">
        <v>8903</v>
      </c>
      <c r="G380" t="s">
        <v>1</v>
      </c>
      <c r="H380" s="41" t="s">
        <v>0</v>
      </c>
      <c r="I380" s="41" t="s">
        <v>8149</v>
      </c>
      <c r="J380" s="41" t="s">
        <v>8150</v>
      </c>
      <c r="K380" s="41">
        <v>4216</v>
      </c>
      <c r="L380" s="48">
        <v>4216</v>
      </c>
      <c r="M380" s="49" t="s">
        <v>721</v>
      </c>
      <c r="N380" s="49" t="s">
        <v>722</v>
      </c>
      <c r="O380" s="2">
        <v>0</v>
      </c>
      <c r="P380" s="2">
        <v>0</v>
      </c>
      <c r="Q380" s="39">
        <v>478.62</v>
      </c>
      <c r="R380" s="2">
        <v>62.220600000000005</v>
      </c>
      <c r="S380" s="2">
        <v>0</v>
      </c>
      <c r="T380" s="2">
        <v>0</v>
      </c>
      <c r="U380" s="39">
        <v>540.84059999999999</v>
      </c>
      <c r="W380" s="41" t="s">
        <v>1</v>
      </c>
      <c r="X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"/>
      <c r="Z380"/>
      <c r="AA380"/>
    </row>
    <row r="381" spans="5:27">
      <c r="E381" t="s">
        <v>8566</v>
      </c>
      <c r="F381" s="51" t="s">
        <v>8903</v>
      </c>
      <c r="G381" t="s">
        <v>1</v>
      </c>
      <c r="H381" s="41" t="s">
        <v>0</v>
      </c>
      <c r="I381" s="41" t="s">
        <v>8149</v>
      </c>
      <c r="J381" s="41" t="s">
        <v>8150</v>
      </c>
      <c r="K381" s="41">
        <v>4217</v>
      </c>
      <c r="L381" s="48">
        <v>4217</v>
      </c>
      <c r="M381" s="49" t="s">
        <v>118</v>
      </c>
      <c r="N381" s="49" t="s">
        <v>119</v>
      </c>
      <c r="O381" s="2">
        <v>0</v>
      </c>
      <c r="P381" s="2">
        <v>0</v>
      </c>
      <c r="Q381" s="39">
        <v>163.56</v>
      </c>
      <c r="R381" s="2">
        <v>21.262800000000002</v>
      </c>
      <c r="S381" s="2">
        <v>0</v>
      </c>
      <c r="T381" s="2">
        <v>0</v>
      </c>
      <c r="U381" s="39">
        <v>184.8228</v>
      </c>
      <c r="W381" s="41" t="s">
        <v>1</v>
      </c>
      <c r="X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"/>
      <c r="Z381"/>
      <c r="AA381"/>
    </row>
    <row r="382" spans="5:27">
      <c r="E382" t="s">
        <v>8566</v>
      </c>
      <c r="F382" s="51" t="s">
        <v>8903</v>
      </c>
      <c r="G382" t="s">
        <v>1</v>
      </c>
      <c r="H382" s="41" t="s">
        <v>0</v>
      </c>
      <c r="I382" s="41" t="s">
        <v>8149</v>
      </c>
      <c r="J382" s="41" t="s">
        <v>8150</v>
      </c>
      <c r="K382" s="41">
        <v>4218</v>
      </c>
      <c r="L382" s="48">
        <v>4218</v>
      </c>
      <c r="M382" s="49" t="s">
        <v>391</v>
      </c>
      <c r="N382" s="49" t="s">
        <v>392</v>
      </c>
      <c r="O382" s="2">
        <v>0</v>
      </c>
      <c r="P382" s="2">
        <v>0</v>
      </c>
      <c r="Q382" s="39">
        <v>478.62</v>
      </c>
      <c r="R382" s="2">
        <v>62.220600000000005</v>
      </c>
      <c r="S382" s="2">
        <v>0</v>
      </c>
      <c r="T382" s="2">
        <v>0</v>
      </c>
      <c r="U382" s="39">
        <v>540.84059999999999</v>
      </c>
      <c r="W382" s="41" t="s">
        <v>1</v>
      </c>
      <c r="X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"/>
      <c r="Z382"/>
      <c r="AA382"/>
    </row>
    <row r="383" spans="5:27">
      <c r="E383" t="s">
        <v>8566</v>
      </c>
      <c r="F383" s="51" t="s">
        <v>8903</v>
      </c>
      <c r="G383" t="s">
        <v>1</v>
      </c>
      <c r="H383" s="41" t="s">
        <v>0</v>
      </c>
      <c r="I383" s="41" t="s">
        <v>8149</v>
      </c>
      <c r="J383" s="41" t="s">
        <v>8150</v>
      </c>
      <c r="K383" s="41">
        <v>4219</v>
      </c>
      <c r="L383" s="48">
        <v>4219</v>
      </c>
      <c r="M383" s="49"/>
      <c r="N383" s="49" t="s">
        <v>322</v>
      </c>
      <c r="O383" s="2">
        <v>0</v>
      </c>
      <c r="P383" s="2">
        <v>0</v>
      </c>
      <c r="Q383" s="39">
        <v>293.45999999999998</v>
      </c>
      <c r="R383" s="2">
        <v>38.149799999999999</v>
      </c>
      <c r="S383" s="2">
        <v>0</v>
      </c>
      <c r="T383" s="2">
        <v>0</v>
      </c>
      <c r="U383" s="39">
        <v>331.60979999999995</v>
      </c>
      <c r="V383" s="2" t="s">
        <v>8383</v>
      </c>
      <c r="W383" s="41" t="s">
        <v>1</v>
      </c>
      <c r="X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"/>
      <c r="Z383"/>
      <c r="AA383"/>
    </row>
    <row r="384" spans="5:27">
      <c r="E384" t="s">
        <v>8566</v>
      </c>
      <c r="F384" s="51" t="s">
        <v>8903</v>
      </c>
      <c r="G384" t="s">
        <v>1</v>
      </c>
      <c r="H384" s="41" t="s">
        <v>0</v>
      </c>
      <c r="I384" s="41" t="s">
        <v>8149</v>
      </c>
      <c r="J384" s="41" t="s">
        <v>8150</v>
      </c>
      <c r="K384" s="41">
        <v>4220</v>
      </c>
      <c r="L384" s="48">
        <v>4220</v>
      </c>
      <c r="M384" s="49" t="s">
        <v>1024</v>
      </c>
      <c r="N384" s="49" t="s">
        <v>1025</v>
      </c>
      <c r="O384" s="2">
        <v>0</v>
      </c>
      <c r="P384" s="2">
        <v>0</v>
      </c>
      <c r="Q384" s="39">
        <v>70.31</v>
      </c>
      <c r="R384" s="2">
        <v>9.1402999999999999</v>
      </c>
      <c r="S384" s="2">
        <v>0</v>
      </c>
      <c r="T384" s="2">
        <v>0</v>
      </c>
      <c r="U384" s="39">
        <v>79.450299999999999</v>
      </c>
      <c r="W384" s="41" t="s">
        <v>1</v>
      </c>
      <c r="X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"/>
      <c r="Z384"/>
      <c r="AA384"/>
    </row>
    <row r="385" spans="5:27">
      <c r="E385" t="s">
        <v>8566</v>
      </c>
      <c r="F385" s="51" t="s">
        <v>8903</v>
      </c>
      <c r="G385" t="s">
        <v>1</v>
      </c>
      <c r="H385" s="41" t="s">
        <v>0</v>
      </c>
      <c r="I385" s="41" t="s">
        <v>8149</v>
      </c>
      <c r="J385" s="41" t="s">
        <v>8150</v>
      </c>
      <c r="K385" s="41">
        <v>4221</v>
      </c>
      <c r="L385" s="48">
        <v>4221</v>
      </c>
      <c r="M385" s="49"/>
      <c r="N385" s="49" t="s">
        <v>428</v>
      </c>
      <c r="O385" s="2">
        <v>0</v>
      </c>
      <c r="P385" s="2">
        <v>0</v>
      </c>
      <c r="Q385" s="39">
        <v>18.190000000000001</v>
      </c>
      <c r="R385" s="2">
        <v>2.3647000000000005</v>
      </c>
      <c r="S385" s="2">
        <v>0</v>
      </c>
      <c r="T385" s="2">
        <v>0</v>
      </c>
      <c r="U385" s="39">
        <v>20.5547</v>
      </c>
      <c r="V385" s="2" t="s">
        <v>8382</v>
      </c>
      <c r="W385" s="41" t="s">
        <v>1</v>
      </c>
      <c r="X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"/>
      <c r="Z385"/>
      <c r="AA385"/>
    </row>
    <row r="386" spans="5:27">
      <c r="E386" t="s">
        <v>8566</v>
      </c>
      <c r="F386" s="51" t="s">
        <v>8903</v>
      </c>
      <c r="G386" t="s">
        <v>1</v>
      </c>
      <c r="H386" s="41" t="s">
        <v>0</v>
      </c>
      <c r="I386" s="41" t="s">
        <v>8149</v>
      </c>
      <c r="J386" s="41" t="s">
        <v>8150</v>
      </c>
      <c r="K386" s="41">
        <v>4222</v>
      </c>
      <c r="L386" s="48">
        <v>4222</v>
      </c>
      <c r="M386" s="49" t="s">
        <v>830</v>
      </c>
      <c r="N386" s="49" t="s">
        <v>831</v>
      </c>
      <c r="O386" s="2">
        <v>0</v>
      </c>
      <c r="P386" s="2">
        <v>0</v>
      </c>
      <c r="Q386" s="39">
        <v>75.92</v>
      </c>
      <c r="R386" s="2">
        <v>9.8696000000000002</v>
      </c>
      <c r="S386" s="2">
        <v>0</v>
      </c>
      <c r="T386" s="2">
        <v>0</v>
      </c>
      <c r="U386" s="39">
        <v>85.789600000000007</v>
      </c>
      <c r="W386" s="41" t="s">
        <v>1</v>
      </c>
      <c r="X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"/>
      <c r="Z386"/>
      <c r="AA386"/>
    </row>
    <row r="387" spans="5:27">
      <c r="E387" t="s">
        <v>8566</v>
      </c>
      <c r="F387" s="51" t="s">
        <v>8902</v>
      </c>
      <c r="G387" t="s">
        <v>1</v>
      </c>
      <c r="H387" s="41" t="s">
        <v>0</v>
      </c>
      <c r="I387" s="41" t="s">
        <v>8149</v>
      </c>
      <c r="J387" s="41" t="s">
        <v>8150</v>
      </c>
      <c r="K387" s="41">
        <v>4223</v>
      </c>
      <c r="L387" s="48">
        <v>4223</v>
      </c>
      <c r="M387" s="49"/>
      <c r="N387" s="49" t="s">
        <v>8872</v>
      </c>
      <c r="O387" s="2">
        <v>0</v>
      </c>
      <c r="P387" s="2">
        <v>0</v>
      </c>
      <c r="Q387" s="39">
        <v>41.7</v>
      </c>
      <c r="R387" s="2">
        <v>5.4210000000000003</v>
      </c>
      <c r="S387" s="2">
        <v>0</v>
      </c>
      <c r="T387" s="2">
        <v>0</v>
      </c>
      <c r="U387" s="39">
        <v>47.121000000000002</v>
      </c>
      <c r="V387" s="2" t="s">
        <v>8871</v>
      </c>
      <c r="W387" s="41" t="s">
        <v>1</v>
      </c>
      <c r="X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"/>
      <c r="Z387"/>
      <c r="AA387"/>
    </row>
    <row r="388" spans="5:27">
      <c r="E388" t="s">
        <v>8566</v>
      </c>
      <c r="F388" s="51" t="s">
        <v>8902</v>
      </c>
      <c r="G388" t="s">
        <v>1</v>
      </c>
      <c r="H388" s="41" t="s">
        <v>0</v>
      </c>
      <c r="I388" s="41" t="s">
        <v>8149</v>
      </c>
      <c r="J388" s="41" t="s">
        <v>8150</v>
      </c>
      <c r="K388" s="41">
        <v>4224</v>
      </c>
      <c r="L388" s="48">
        <v>4224</v>
      </c>
      <c r="M388" s="49" t="s">
        <v>118</v>
      </c>
      <c r="N388" s="49" t="s">
        <v>119</v>
      </c>
      <c r="O388" s="2">
        <v>0</v>
      </c>
      <c r="P388" s="2">
        <v>0</v>
      </c>
      <c r="Q388" s="39">
        <v>1557.92</v>
      </c>
      <c r="R388" s="2">
        <v>202.52960000000002</v>
      </c>
      <c r="S388" s="2">
        <v>0</v>
      </c>
      <c r="T388" s="2">
        <v>0</v>
      </c>
      <c r="U388" s="39">
        <v>1760.4496000000001</v>
      </c>
      <c r="W388" s="41" t="s">
        <v>1</v>
      </c>
      <c r="X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"/>
      <c r="Z388"/>
      <c r="AA388"/>
    </row>
    <row r="389" spans="5:27">
      <c r="E389" t="s">
        <v>8566</v>
      </c>
      <c r="F389" s="51" t="s">
        <v>8902</v>
      </c>
      <c r="G389" t="s">
        <v>1</v>
      </c>
      <c r="H389" s="41" t="s">
        <v>0</v>
      </c>
      <c r="I389" s="41" t="s">
        <v>8149</v>
      </c>
      <c r="J389" s="41" t="s">
        <v>8150</v>
      </c>
      <c r="K389" s="41">
        <v>4225</v>
      </c>
      <c r="L389" s="48">
        <v>4225</v>
      </c>
      <c r="M389" s="49" t="s">
        <v>303</v>
      </c>
      <c r="N389" s="49" t="s">
        <v>304</v>
      </c>
      <c r="O389" s="2">
        <v>0</v>
      </c>
      <c r="P389" s="2">
        <v>0</v>
      </c>
      <c r="Q389" s="39">
        <v>3594.91</v>
      </c>
      <c r="R389" s="2">
        <v>467.3383</v>
      </c>
      <c r="S389" s="2">
        <v>0</v>
      </c>
      <c r="T389" s="2">
        <v>0</v>
      </c>
      <c r="U389" s="39">
        <v>4062.2482999999997</v>
      </c>
      <c r="W389" s="41" t="s">
        <v>1</v>
      </c>
      <c r="X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"/>
      <c r="Z389"/>
      <c r="AA389"/>
    </row>
    <row r="390" spans="5:27">
      <c r="E390" t="s">
        <v>8566</v>
      </c>
      <c r="F390" s="51" t="s">
        <v>8902</v>
      </c>
      <c r="G390" t="s">
        <v>1</v>
      </c>
      <c r="H390" s="41" t="s">
        <v>0</v>
      </c>
      <c r="I390" s="41" t="s">
        <v>8149</v>
      </c>
      <c r="J390" s="41" t="s">
        <v>8150</v>
      </c>
      <c r="K390" s="41">
        <v>4226</v>
      </c>
      <c r="L390" s="48">
        <v>4226</v>
      </c>
      <c r="M390" s="49" t="s">
        <v>1040</v>
      </c>
      <c r="N390" s="49" t="s">
        <v>1041</v>
      </c>
      <c r="O390" s="2">
        <v>0</v>
      </c>
      <c r="P390" s="2">
        <v>0</v>
      </c>
      <c r="Q390" s="39">
        <v>46.34</v>
      </c>
      <c r="R390" s="2">
        <v>6.0242000000000004</v>
      </c>
      <c r="S390" s="2">
        <v>0</v>
      </c>
      <c r="T390" s="2">
        <v>0</v>
      </c>
      <c r="U390" s="39">
        <v>52.364200000000004</v>
      </c>
      <c r="W390" s="41" t="s">
        <v>1</v>
      </c>
      <c r="X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"/>
      <c r="Z390"/>
      <c r="AA390"/>
    </row>
    <row r="391" spans="5:27">
      <c r="E391" t="s">
        <v>8566</v>
      </c>
      <c r="F391" s="51" t="s">
        <v>8902</v>
      </c>
      <c r="G391" t="s">
        <v>1</v>
      </c>
      <c r="H391" s="41" t="s">
        <v>0</v>
      </c>
      <c r="I391" s="41" t="s">
        <v>8149</v>
      </c>
      <c r="J391" s="41" t="s">
        <v>8150</v>
      </c>
      <c r="K391" s="41">
        <v>4227</v>
      </c>
      <c r="L391" s="48">
        <v>4227</v>
      </c>
      <c r="M391" s="49" t="s">
        <v>8185</v>
      </c>
      <c r="N391" s="49" t="s">
        <v>8186</v>
      </c>
      <c r="O391" s="2">
        <v>0</v>
      </c>
      <c r="P391" s="2">
        <v>0</v>
      </c>
      <c r="Q391" s="39">
        <v>101.3</v>
      </c>
      <c r="R391" s="2">
        <v>13.169</v>
      </c>
      <c r="S391" s="2">
        <v>0</v>
      </c>
      <c r="T391" s="2">
        <v>0</v>
      </c>
      <c r="U391" s="39">
        <v>114.46899999999999</v>
      </c>
      <c r="W391" s="41" t="s">
        <v>1</v>
      </c>
      <c r="X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"/>
      <c r="Z391"/>
      <c r="AA391"/>
    </row>
    <row r="392" spans="5:27">
      <c r="E392" t="s">
        <v>8566</v>
      </c>
      <c r="F392" s="51" t="s">
        <v>8902</v>
      </c>
      <c r="G392" t="s">
        <v>1</v>
      </c>
      <c r="H392" s="41" t="s">
        <v>0</v>
      </c>
      <c r="I392" s="41" t="s">
        <v>8149</v>
      </c>
      <c r="J392" s="41" t="s">
        <v>8150</v>
      </c>
      <c r="K392" s="41">
        <v>4228</v>
      </c>
      <c r="L392" s="48">
        <v>4228</v>
      </c>
      <c r="M392" s="49"/>
      <c r="N392" s="49" t="s">
        <v>8412</v>
      </c>
      <c r="O392" s="2">
        <v>0</v>
      </c>
      <c r="P392" s="2">
        <v>0</v>
      </c>
      <c r="Q392" s="39">
        <v>39.72</v>
      </c>
      <c r="R392" s="2">
        <v>5.1635999999999997</v>
      </c>
      <c r="S392" s="2">
        <v>0</v>
      </c>
      <c r="T392" s="2">
        <v>0</v>
      </c>
      <c r="U392" s="39">
        <v>44.883600000000001</v>
      </c>
      <c r="V392" s="2" t="s">
        <v>8411</v>
      </c>
      <c r="W392" s="41" t="s">
        <v>1</v>
      </c>
      <c r="X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"/>
      <c r="Z392"/>
      <c r="AA392"/>
    </row>
    <row r="393" spans="5:27">
      <c r="E393" t="s">
        <v>8566</v>
      </c>
      <c r="F393" s="51" t="s">
        <v>8902</v>
      </c>
      <c r="G393" t="s">
        <v>1</v>
      </c>
      <c r="H393" s="41" t="s">
        <v>0</v>
      </c>
      <c r="I393" s="41" t="s">
        <v>8149</v>
      </c>
      <c r="J393" s="41" t="s">
        <v>8150</v>
      </c>
      <c r="K393" s="41">
        <v>4229</v>
      </c>
      <c r="L393" s="48">
        <v>4229</v>
      </c>
      <c r="M393" s="49" t="s">
        <v>317</v>
      </c>
      <c r="N393" s="49" t="s">
        <v>318</v>
      </c>
      <c r="O393" s="2">
        <v>0</v>
      </c>
      <c r="P393" s="2">
        <v>0</v>
      </c>
      <c r="Q393" s="39">
        <v>39.71</v>
      </c>
      <c r="R393" s="2">
        <v>5.1623000000000001</v>
      </c>
      <c r="S393" s="2">
        <v>0</v>
      </c>
      <c r="T393" s="2">
        <v>0</v>
      </c>
      <c r="U393" s="39">
        <v>44.872300000000003</v>
      </c>
      <c r="W393" s="41" t="s">
        <v>1</v>
      </c>
      <c r="X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"/>
      <c r="Z393"/>
      <c r="AA393"/>
    </row>
    <row r="394" spans="5:27">
      <c r="E394" t="s">
        <v>8566</v>
      </c>
      <c r="F394" s="51" t="s">
        <v>8902</v>
      </c>
      <c r="G394" t="s">
        <v>1</v>
      </c>
      <c r="H394" s="41" t="s">
        <v>0</v>
      </c>
      <c r="I394" s="41" t="s">
        <v>8149</v>
      </c>
      <c r="J394" s="41" t="s">
        <v>8150</v>
      </c>
      <c r="K394" s="41">
        <v>4230</v>
      </c>
      <c r="L394" s="48">
        <v>4230</v>
      </c>
      <c r="M394" s="49"/>
      <c r="N394" s="49" t="s">
        <v>8800</v>
      </c>
      <c r="O394" s="2">
        <v>0</v>
      </c>
      <c r="P394" s="2">
        <v>0</v>
      </c>
      <c r="Q394" s="39">
        <v>41.7</v>
      </c>
      <c r="R394" s="2">
        <v>5.4210000000000003</v>
      </c>
      <c r="S394" s="2">
        <v>0</v>
      </c>
      <c r="T394" s="2">
        <v>0</v>
      </c>
      <c r="U394" s="39">
        <v>47.121000000000002</v>
      </c>
      <c r="V394" s="2" t="s">
        <v>8799</v>
      </c>
      <c r="W394" s="41" t="s">
        <v>1</v>
      </c>
      <c r="X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"/>
      <c r="Z394"/>
      <c r="AA394"/>
    </row>
    <row r="395" spans="5:27">
      <c r="E395" t="s">
        <v>8566</v>
      </c>
      <c r="F395" s="51" t="s">
        <v>8902</v>
      </c>
      <c r="G395" t="s">
        <v>1</v>
      </c>
      <c r="H395" s="41" t="s">
        <v>0</v>
      </c>
      <c r="I395" s="41" t="s">
        <v>8149</v>
      </c>
      <c r="J395" s="41" t="s">
        <v>8150</v>
      </c>
      <c r="K395" s="41">
        <v>4231</v>
      </c>
      <c r="L395" s="48">
        <v>4231</v>
      </c>
      <c r="M395" s="49" t="s">
        <v>77</v>
      </c>
      <c r="N395" s="49" t="s">
        <v>78</v>
      </c>
      <c r="O395" s="2">
        <v>0</v>
      </c>
      <c r="P395" s="2">
        <v>0</v>
      </c>
      <c r="Q395" s="39">
        <v>9432.94</v>
      </c>
      <c r="R395" s="2">
        <v>1226.2822000000001</v>
      </c>
      <c r="S395" s="2">
        <v>0</v>
      </c>
      <c r="T395" s="2">
        <v>0</v>
      </c>
      <c r="U395" s="39">
        <v>10659.2222</v>
      </c>
      <c r="W395" s="41" t="s">
        <v>1</v>
      </c>
      <c r="X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"/>
      <c r="Z395"/>
      <c r="AA395"/>
    </row>
    <row r="396" spans="5:27">
      <c r="E396" t="s">
        <v>8566</v>
      </c>
      <c r="F396" s="51" t="s">
        <v>8902</v>
      </c>
      <c r="G396" t="s">
        <v>1</v>
      </c>
      <c r="H396" s="41" t="s">
        <v>0</v>
      </c>
      <c r="I396" s="41" t="s">
        <v>8149</v>
      </c>
      <c r="J396" s="41" t="s">
        <v>8150</v>
      </c>
      <c r="K396" s="41">
        <v>4232</v>
      </c>
      <c r="L396" s="48">
        <v>4232</v>
      </c>
      <c r="M396" s="49" t="s">
        <v>239</v>
      </c>
      <c r="N396" s="49" t="s">
        <v>240</v>
      </c>
      <c r="O396" s="2">
        <v>0</v>
      </c>
      <c r="P396" s="2">
        <v>0</v>
      </c>
      <c r="Q396" s="39">
        <v>18472.900000000001</v>
      </c>
      <c r="R396" s="2">
        <v>2401.4770000000003</v>
      </c>
      <c r="S396" s="2">
        <v>0</v>
      </c>
      <c r="T396" s="2">
        <v>0</v>
      </c>
      <c r="U396" s="39">
        <v>20874.377</v>
      </c>
      <c r="W396" s="41" t="s">
        <v>1</v>
      </c>
      <c r="X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"/>
      <c r="Z396"/>
      <c r="AA396"/>
    </row>
    <row r="397" spans="5:27">
      <c r="E397" t="s">
        <v>8566</v>
      </c>
      <c r="F397" s="51" t="s">
        <v>8902</v>
      </c>
      <c r="G397" t="s">
        <v>1</v>
      </c>
      <c r="H397" s="41" t="s">
        <v>0</v>
      </c>
      <c r="I397" s="41" t="s">
        <v>8149</v>
      </c>
      <c r="J397" s="41" t="s">
        <v>8150</v>
      </c>
      <c r="K397" s="41">
        <v>4233</v>
      </c>
      <c r="L397" s="48">
        <v>4233</v>
      </c>
      <c r="M397" s="49"/>
      <c r="N397" s="49" t="s">
        <v>8219</v>
      </c>
      <c r="O397" s="2">
        <v>0</v>
      </c>
      <c r="P397" s="2">
        <v>0</v>
      </c>
      <c r="Q397" s="39">
        <v>59.47</v>
      </c>
      <c r="R397" s="2">
        <v>7.7311000000000005</v>
      </c>
      <c r="S397" s="2">
        <v>0</v>
      </c>
      <c r="T397" s="2">
        <v>0</v>
      </c>
      <c r="U397" s="39">
        <v>67.201099999999997</v>
      </c>
      <c r="V397" s="2" t="s">
        <v>8523</v>
      </c>
      <c r="W397" s="41" t="s">
        <v>1</v>
      </c>
      <c r="X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"/>
      <c r="Z397"/>
      <c r="AA397"/>
    </row>
    <row r="398" spans="5:27">
      <c r="E398" t="s">
        <v>8566</v>
      </c>
      <c r="F398" s="51" t="s">
        <v>8902</v>
      </c>
      <c r="G398" t="s">
        <v>1</v>
      </c>
      <c r="H398" s="41" t="s">
        <v>0</v>
      </c>
      <c r="I398" s="41" t="s">
        <v>8149</v>
      </c>
      <c r="J398" s="41" t="s">
        <v>8150</v>
      </c>
      <c r="K398" s="41">
        <v>4234</v>
      </c>
      <c r="L398" s="48">
        <v>4234</v>
      </c>
      <c r="M398" s="49" t="s">
        <v>233</v>
      </c>
      <c r="N398" s="49" t="s">
        <v>234</v>
      </c>
      <c r="O398" s="2">
        <v>0</v>
      </c>
      <c r="P398" s="2">
        <v>0</v>
      </c>
      <c r="Q398" s="39">
        <v>1129.2</v>
      </c>
      <c r="R398" s="2">
        <v>146.79600000000002</v>
      </c>
      <c r="S398" s="2">
        <v>0</v>
      </c>
      <c r="T398" s="2">
        <v>0</v>
      </c>
      <c r="U398" s="39">
        <v>1275.9960000000001</v>
      </c>
      <c r="W398" s="41" t="s">
        <v>1</v>
      </c>
      <c r="X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"/>
      <c r="Z398"/>
      <c r="AA398"/>
    </row>
    <row r="399" spans="5:27">
      <c r="E399" t="s">
        <v>8566</v>
      </c>
      <c r="F399" s="51" t="s">
        <v>8902</v>
      </c>
      <c r="G399" t="s">
        <v>1</v>
      </c>
      <c r="H399" s="41" t="s">
        <v>0</v>
      </c>
      <c r="I399" s="41" t="s">
        <v>8149</v>
      </c>
      <c r="J399" s="41" t="s">
        <v>8150</v>
      </c>
      <c r="K399" s="41">
        <v>4235</v>
      </c>
      <c r="L399" s="48">
        <v>4235</v>
      </c>
      <c r="M399" s="49" t="s">
        <v>574</v>
      </c>
      <c r="N399" s="49" t="s">
        <v>575</v>
      </c>
      <c r="O399" s="2">
        <v>0</v>
      </c>
      <c r="P399" s="2">
        <v>0</v>
      </c>
      <c r="Q399" s="39">
        <v>18584.400000000001</v>
      </c>
      <c r="R399" s="2">
        <v>2415.9720000000002</v>
      </c>
      <c r="S399" s="2">
        <v>0</v>
      </c>
      <c r="T399" s="2">
        <v>0</v>
      </c>
      <c r="U399" s="39">
        <v>21000.372000000003</v>
      </c>
      <c r="W399" s="41" t="s">
        <v>1</v>
      </c>
      <c r="X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"/>
      <c r="Z399"/>
      <c r="AA399"/>
    </row>
    <row r="400" spans="5:27">
      <c r="E400" t="s">
        <v>8566</v>
      </c>
      <c r="F400" s="51" t="s">
        <v>8902</v>
      </c>
      <c r="G400" t="s">
        <v>1</v>
      </c>
      <c r="H400" s="41" t="s">
        <v>0</v>
      </c>
      <c r="I400" s="41" t="s">
        <v>8149</v>
      </c>
      <c r="J400" s="41" t="s">
        <v>8150</v>
      </c>
      <c r="K400" s="41">
        <v>4236</v>
      </c>
      <c r="L400" s="48">
        <v>4236</v>
      </c>
      <c r="M400" s="49" t="s">
        <v>435</v>
      </c>
      <c r="N400" s="49" t="s">
        <v>436</v>
      </c>
      <c r="O400" s="2">
        <v>0</v>
      </c>
      <c r="P400" s="2">
        <v>0</v>
      </c>
      <c r="Q400" s="39">
        <v>487.8</v>
      </c>
      <c r="R400" s="2">
        <v>63.414000000000001</v>
      </c>
      <c r="S400" s="2">
        <v>0</v>
      </c>
      <c r="T400" s="2">
        <v>0</v>
      </c>
      <c r="U400" s="39">
        <v>551.21400000000006</v>
      </c>
      <c r="W400" s="41" t="s">
        <v>1</v>
      </c>
      <c r="X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"/>
      <c r="Z400"/>
      <c r="AA400"/>
    </row>
    <row r="401" spans="5:27">
      <c r="E401" t="s">
        <v>8566</v>
      </c>
      <c r="F401" s="51" t="s">
        <v>8902</v>
      </c>
      <c r="G401" t="s">
        <v>1</v>
      </c>
      <c r="H401" s="41" t="s">
        <v>0</v>
      </c>
      <c r="I401" s="41" t="s">
        <v>8149</v>
      </c>
      <c r="J401" s="41" t="s">
        <v>8150</v>
      </c>
      <c r="K401" s="41">
        <v>4237</v>
      </c>
      <c r="L401" s="48">
        <v>4237</v>
      </c>
      <c r="M401" s="49" t="s">
        <v>435</v>
      </c>
      <c r="N401" s="49" t="s">
        <v>436</v>
      </c>
      <c r="O401" s="2">
        <v>0</v>
      </c>
      <c r="P401" s="2">
        <v>0</v>
      </c>
      <c r="Q401" s="39">
        <v>12.5</v>
      </c>
      <c r="R401" s="2">
        <v>1.625</v>
      </c>
      <c r="S401" s="2">
        <v>0</v>
      </c>
      <c r="T401" s="2">
        <v>0</v>
      </c>
      <c r="U401" s="39">
        <v>14.125</v>
      </c>
      <c r="W401" s="41" t="s">
        <v>1</v>
      </c>
      <c r="X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"/>
      <c r="Z401"/>
      <c r="AA401"/>
    </row>
    <row r="402" spans="5:27">
      <c r="E402" t="s">
        <v>8566</v>
      </c>
      <c r="F402" s="51" t="s">
        <v>8902</v>
      </c>
      <c r="G402" t="s">
        <v>1</v>
      </c>
      <c r="H402" s="41" t="s">
        <v>0</v>
      </c>
      <c r="I402" s="41" t="s">
        <v>8149</v>
      </c>
      <c r="J402" s="41" t="s">
        <v>8150</v>
      </c>
      <c r="K402" s="41">
        <v>4238</v>
      </c>
      <c r="L402" s="48">
        <v>4238</v>
      </c>
      <c r="M402" s="49" t="s">
        <v>435</v>
      </c>
      <c r="N402" s="49" t="s">
        <v>436</v>
      </c>
      <c r="O402" s="2">
        <v>0</v>
      </c>
      <c r="P402" s="2">
        <v>0</v>
      </c>
      <c r="Q402" s="39">
        <v>5.58</v>
      </c>
      <c r="R402" s="2">
        <v>0.72540000000000004</v>
      </c>
      <c r="S402" s="2">
        <v>0</v>
      </c>
      <c r="T402" s="2">
        <v>0</v>
      </c>
      <c r="U402" s="39">
        <v>6.3054000000000006</v>
      </c>
      <c r="W402" s="41" t="s">
        <v>1</v>
      </c>
      <c r="X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"/>
      <c r="Z402"/>
      <c r="AA402"/>
    </row>
    <row r="403" spans="5:27">
      <c r="E403" t="s">
        <v>8566</v>
      </c>
      <c r="F403" s="51" t="s">
        <v>8902</v>
      </c>
      <c r="G403" t="s">
        <v>1</v>
      </c>
      <c r="H403" s="41" t="s">
        <v>0</v>
      </c>
      <c r="I403" s="41" t="s">
        <v>8149</v>
      </c>
      <c r="J403" s="41" t="s">
        <v>8150</v>
      </c>
      <c r="K403" s="41">
        <v>4239</v>
      </c>
      <c r="L403" s="48">
        <v>4239</v>
      </c>
      <c r="M403" s="49" t="s">
        <v>435</v>
      </c>
      <c r="N403" s="49" t="s">
        <v>436</v>
      </c>
      <c r="O403" s="2">
        <v>0</v>
      </c>
      <c r="P403" s="2">
        <v>0</v>
      </c>
      <c r="Q403" s="39">
        <v>132</v>
      </c>
      <c r="R403" s="2">
        <v>17.16</v>
      </c>
      <c r="S403" s="2">
        <v>0</v>
      </c>
      <c r="T403" s="2">
        <v>0</v>
      </c>
      <c r="U403" s="39">
        <v>149.16</v>
      </c>
      <c r="W403" s="41" t="s">
        <v>1</v>
      </c>
      <c r="X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"/>
      <c r="Z403"/>
      <c r="AA403"/>
    </row>
    <row r="404" spans="5:27">
      <c r="E404" t="s">
        <v>8566</v>
      </c>
      <c r="F404" s="51" t="s">
        <v>8902</v>
      </c>
      <c r="G404" t="s">
        <v>1</v>
      </c>
      <c r="H404" s="41" t="s">
        <v>0</v>
      </c>
      <c r="I404" s="41" t="s">
        <v>8149</v>
      </c>
      <c r="J404" s="41" t="s">
        <v>8150</v>
      </c>
      <c r="K404" s="41">
        <v>4240</v>
      </c>
      <c r="L404" s="48">
        <v>4240</v>
      </c>
      <c r="M404" s="49" t="s">
        <v>435</v>
      </c>
      <c r="N404" s="49" t="s">
        <v>436</v>
      </c>
      <c r="O404" s="2">
        <v>0</v>
      </c>
      <c r="P404" s="2">
        <v>0</v>
      </c>
      <c r="Q404" s="39">
        <v>96</v>
      </c>
      <c r="R404" s="2">
        <v>12.48</v>
      </c>
      <c r="S404" s="2">
        <v>0</v>
      </c>
      <c r="T404" s="2">
        <v>0</v>
      </c>
      <c r="U404" s="39">
        <v>108.48</v>
      </c>
      <c r="W404" s="41" t="s">
        <v>1</v>
      </c>
      <c r="X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"/>
      <c r="Z404"/>
      <c r="AA404"/>
    </row>
    <row r="405" spans="5:27">
      <c r="E405" t="s">
        <v>8566</v>
      </c>
      <c r="F405" s="51" t="s">
        <v>8902</v>
      </c>
      <c r="G405" t="s">
        <v>1</v>
      </c>
      <c r="H405" s="41" t="s">
        <v>0</v>
      </c>
      <c r="I405" s="41" t="s">
        <v>8149</v>
      </c>
      <c r="J405" s="41" t="s">
        <v>8150</v>
      </c>
      <c r="K405" s="41">
        <v>4241</v>
      </c>
      <c r="L405" s="48">
        <v>4241</v>
      </c>
      <c r="M405" s="49" t="s">
        <v>634</v>
      </c>
      <c r="N405" s="49" t="s">
        <v>635</v>
      </c>
      <c r="O405" s="2">
        <v>0</v>
      </c>
      <c r="P405" s="2">
        <v>0</v>
      </c>
      <c r="Q405" s="39">
        <v>252.16</v>
      </c>
      <c r="R405" s="2">
        <v>32.780799999999999</v>
      </c>
      <c r="S405" s="2">
        <v>0</v>
      </c>
      <c r="T405" s="2">
        <v>0</v>
      </c>
      <c r="U405" s="39">
        <v>284.94079999999997</v>
      </c>
      <c r="W405" s="41" t="s">
        <v>1</v>
      </c>
      <c r="X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"/>
      <c r="Z405"/>
      <c r="AA405"/>
    </row>
    <row r="406" spans="5:27">
      <c r="E406" t="s">
        <v>8566</v>
      </c>
      <c r="F406" s="51" t="s">
        <v>8902</v>
      </c>
      <c r="G406" t="s">
        <v>1</v>
      </c>
      <c r="H406" s="41" t="s">
        <v>0</v>
      </c>
      <c r="I406" s="41" t="s">
        <v>8149</v>
      </c>
      <c r="J406" s="41" t="s">
        <v>8150</v>
      </c>
      <c r="K406" s="41">
        <v>4242</v>
      </c>
      <c r="L406" s="48">
        <v>4242</v>
      </c>
      <c r="M406" s="49" t="s">
        <v>253</v>
      </c>
      <c r="N406" s="49" t="s">
        <v>254</v>
      </c>
      <c r="O406" s="2">
        <v>0</v>
      </c>
      <c r="P406" s="2">
        <v>0</v>
      </c>
      <c r="Q406" s="39">
        <v>1441.81</v>
      </c>
      <c r="R406" s="2">
        <v>187.43530000000001</v>
      </c>
      <c r="S406" s="2">
        <v>0</v>
      </c>
      <c r="T406" s="2">
        <v>0</v>
      </c>
      <c r="U406" s="39">
        <v>1629.2453</v>
      </c>
      <c r="W406" s="41" t="s">
        <v>1</v>
      </c>
      <c r="X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"/>
      <c r="Z406"/>
      <c r="AA406"/>
    </row>
    <row r="407" spans="5:27">
      <c r="E407" t="s">
        <v>8566</v>
      </c>
      <c r="F407" s="51" t="s">
        <v>8902</v>
      </c>
      <c r="G407" t="s">
        <v>1</v>
      </c>
      <c r="H407" s="41" t="s">
        <v>0</v>
      </c>
      <c r="I407" s="41" t="s">
        <v>8149</v>
      </c>
      <c r="J407" s="41" t="s">
        <v>8150</v>
      </c>
      <c r="K407" s="41">
        <v>4243</v>
      </c>
      <c r="L407" s="48">
        <v>4243</v>
      </c>
      <c r="M407" s="49" t="s">
        <v>77</v>
      </c>
      <c r="N407" s="49" t="s">
        <v>78</v>
      </c>
      <c r="O407" s="2">
        <v>0</v>
      </c>
      <c r="P407" s="2">
        <v>0</v>
      </c>
      <c r="Q407" s="39">
        <v>1210.6199999999999</v>
      </c>
      <c r="R407" s="2">
        <v>157.38059999999999</v>
      </c>
      <c r="S407" s="2">
        <v>0</v>
      </c>
      <c r="T407" s="2">
        <v>0</v>
      </c>
      <c r="U407" s="39">
        <v>1368.0005999999998</v>
      </c>
      <c r="W407" s="41" t="s">
        <v>1</v>
      </c>
      <c r="X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"/>
      <c r="Z407"/>
      <c r="AA407"/>
    </row>
    <row r="408" spans="5:27">
      <c r="E408" t="s">
        <v>8566</v>
      </c>
      <c r="F408" s="51" t="s">
        <v>8902</v>
      </c>
      <c r="G408" t="s">
        <v>1</v>
      </c>
      <c r="H408" s="41" t="s">
        <v>0</v>
      </c>
      <c r="I408" s="41" t="s">
        <v>8149</v>
      </c>
      <c r="J408" s="41" t="s">
        <v>8150</v>
      </c>
      <c r="K408" s="41">
        <v>4244</v>
      </c>
      <c r="L408" s="48">
        <v>4244</v>
      </c>
      <c r="M408" s="49" t="s">
        <v>7954</v>
      </c>
      <c r="N408" s="49" t="s">
        <v>7955</v>
      </c>
      <c r="O408" s="2">
        <v>0</v>
      </c>
      <c r="P408" s="2">
        <v>0</v>
      </c>
      <c r="Q408" s="39">
        <v>379.34</v>
      </c>
      <c r="R408" s="2">
        <v>49.3142</v>
      </c>
      <c r="S408" s="2">
        <v>0</v>
      </c>
      <c r="T408" s="2">
        <v>0</v>
      </c>
      <c r="U408" s="39">
        <v>428.65419999999995</v>
      </c>
      <c r="W408" s="41" t="s">
        <v>1</v>
      </c>
      <c r="X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8"/>
      <c r="Z408"/>
      <c r="AA408"/>
    </row>
    <row r="409" spans="5:27">
      <c r="E409" t="s">
        <v>8566</v>
      </c>
      <c r="F409" s="51" t="s">
        <v>8902</v>
      </c>
      <c r="G409" t="s">
        <v>1</v>
      </c>
      <c r="H409" s="41" t="s">
        <v>0</v>
      </c>
      <c r="I409" s="41" t="s">
        <v>8149</v>
      </c>
      <c r="J409" s="41" t="s">
        <v>8150</v>
      </c>
      <c r="K409" s="41">
        <v>4245</v>
      </c>
      <c r="L409" s="48">
        <v>4245</v>
      </c>
      <c r="M409" s="49" t="s">
        <v>297</v>
      </c>
      <c r="N409" s="49" t="s">
        <v>298</v>
      </c>
      <c r="O409" s="2">
        <v>0</v>
      </c>
      <c r="P409" s="2">
        <v>0</v>
      </c>
      <c r="Q409" s="39">
        <v>319.73</v>
      </c>
      <c r="R409" s="2">
        <v>41.564900000000002</v>
      </c>
      <c r="S409" s="2">
        <v>0</v>
      </c>
      <c r="T409" s="2">
        <v>0</v>
      </c>
      <c r="U409" s="39">
        <v>361.29490000000004</v>
      </c>
      <c r="W409" s="41" t="s">
        <v>1</v>
      </c>
      <c r="X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9"/>
      <c r="Z409"/>
      <c r="AA409"/>
    </row>
    <row r="410" spans="5:27">
      <c r="E410" t="s">
        <v>8566</v>
      </c>
      <c r="F410" s="51" t="s">
        <v>8902</v>
      </c>
      <c r="G410" t="s">
        <v>1</v>
      </c>
      <c r="H410" s="41" t="s">
        <v>0</v>
      </c>
      <c r="I410" s="41" t="s">
        <v>8149</v>
      </c>
      <c r="J410" s="41" t="s">
        <v>8150</v>
      </c>
      <c r="K410" s="41">
        <v>4246</v>
      </c>
      <c r="L410" s="48">
        <v>4246</v>
      </c>
      <c r="M410" s="49" t="s">
        <v>943</v>
      </c>
      <c r="N410" s="49" t="s">
        <v>944</v>
      </c>
      <c r="O410" s="2">
        <v>0</v>
      </c>
      <c r="P410" s="2">
        <v>0</v>
      </c>
      <c r="Q410" s="39">
        <v>478.62</v>
      </c>
      <c r="R410" s="2">
        <v>62.220600000000005</v>
      </c>
      <c r="S410" s="2">
        <v>0</v>
      </c>
      <c r="T410" s="2">
        <v>0</v>
      </c>
      <c r="U410" s="39">
        <v>540.84059999999999</v>
      </c>
      <c r="W410" s="41" t="s">
        <v>1</v>
      </c>
      <c r="X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0"/>
      <c r="Z410"/>
      <c r="AA410"/>
    </row>
    <row r="411" spans="5:27">
      <c r="E411" t="s">
        <v>8566</v>
      </c>
      <c r="F411" s="51" t="s">
        <v>8902</v>
      </c>
      <c r="G411" t="s">
        <v>1</v>
      </c>
      <c r="H411" s="41" t="s">
        <v>0</v>
      </c>
      <c r="I411" s="41" t="s">
        <v>8149</v>
      </c>
      <c r="J411" s="41" t="s">
        <v>8150</v>
      </c>
      <c r="K411" s="41">
        <v>4247</v>
      </c>
      <c r="L411" s="48">
        <v>4247</v>
      </c>
      <c r="M411" s="49"/>
      <c r="N411" s="49" t="s">
        <v>8870</v>
      </c>
      <c r="O411" s="2">
        <v>0</v>
      </c>
      <c r="P411" s="2">
        <v>0</v>
      </c>
      <c r="Q411" s="39">
        <v>524.27</v>
      </c>
      <c r="R411" s="2">
        <v>68.155100000000004</v>
      </c>
      <c r="S411" s="2">
        <v>0</v>
      </c>
      <c r="T411" s="2">
        <v>0</v>
      </c>
      <c r="U411" s="39">
        <v>592.42509999999993</v>
      </c>
      <c r="V411" s="2" t="s">
        <v>8869</v>
      </c>
      <c r="W411" s="41" t="s">
        <v>1</v>
      </c>
      <c r="X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1"/>
      <c r="Z411"/>
      <c r="AA411"/>
    </row>
    <row r="412" spans="5:27">
      <c r="E412" t="s">
        <v>8566</v>
      </c>
      <c r="F412" s="51" t="s">
        <v>8902</v>
      </c>
      <c r="G412" t="s">
        <v>1</v>
      </c>
      <c r="H412" s="41" t="s">
        <v>0</v>
      </c>
      <c r="I412" s="41" t="s">
        <v>8149</v>
      </c>
      <c r="J412" s="41" t="s">
        <v>8150</v>
      </c>
      <c r="K412" s="41">
        <v>4248</v>
      </c>
      <c r="L412" s="48">
        <v>4248</v>
      </c>
      <c r="M412" s="49" t="s">
        <v>118</v>
      </c>
      <c r="N412" s="49" t="s">
        <v>119</v>
      </c>
      <c r="O412" s="2">
        <v>0</v>
      </c>
      <c r="P412" s="2">
        <v>0</v>
      </c>
      <c r="Q412" s="39">
        <v>137.63</v>
      </c>
      <c r="R412" s="2">
        <v>17.8919</v>
      </c>
      <c r="S412" s="2">
        <v>0</v>
      </c>
      <c r="T412" s="2">
        <v>0</v>
      </c>
      <c r="U412" s="39">
        <v>155.52189999999999</v>
      </c>
      <c r="W412" s="41" t="s">
        <v>1</v>
      </c>
      <c r="X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2"/>
      <c r="Z412"/>
      <c r="AA412"/>
    </row>
    <row r="413" spans="5:27">
      <c r="E413" t="s">
        <v>8566</v>
      </c>
      <c r="F413" s="51" t="s">
        <v>8902</v>
      </c>
      <c r="G413" t="s">
        <v>1</v>
      </c>
      <c r="H413" s="41" t="s">
        <v>0</v>
      </c>
      <c r="I413" s="41" t="s">
        <v>8149</v>
      </c>
      <c r="J413" s="41" t="s">
        <v>8150</v>
      </c>
      <c r="K413" s="41">
        <v>4249</v>
      </c>
      <c r="L413" s="48">
        <v>4249</v>
      </c>
      <c r="M413" s="49" t="s">
        <v>118</v>
      </c>
      <c r="N413" s="49" t="s">
        <v>119</v>
      </c>
      <c r="O413" s="2">
        <v>0</v>
      </c>
      <c r="P413" s="2">
        <v>0</v>
      </c>
      <c r="Q413" s="39">
        <v>182.9</v>
      </c>
      <c r="R413" s="2">
        <v>23.777000000000001</v>
      </c>
      <c r="S413" s="2">
        <v>0</v>
      </c>
      <c r="T413" s="2">
        <v>0</v>
      </c>
      <c r="U413" s="39">
        <v>206.67700000000002</v>
      </c>
      <c r="W413" s="41" t="s">
        <v>1</v>
      </c>
      <c r="X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3"/>
      <c r="Z413"/>
      <c r="AA413"/>
    </row>
    <row r="414" spans="5:27">
      <c r="E414" t="s">
        <v>8566</v>
      </c>
      <c r="F414" s="51" t="s">
        <v>8902</v>
      </c>
      <c r="G414" t="s">
        <v>1</v>
      </c>
      <c r="H414" s="41" t="s">
        <v>0</v>
      </c>
      <c r="I414" s="41" t="s">
        <v>8149</v>
      </c>
      <c r="J414" s="41" t="s">
        <v>8150</v>
      </c>
      <c r="K414" s="41">
        <v>4250</v>
      </c>
      <c r="L414" s="48">
        <v>4250</v>
      </c>
      <c r="M414" s="49" t="s">
        <v>118</v>
      </c>
      <c r="N414" s="49" t="s">
        <v>119</v>
      </c>
      <c r="O414" s="2">
        <v>0</v>
      </c>
      <c r="P414" s="2">
        <v>0</v>
      </c>
      <c r="Q414" s="39">
        <v>179.29</v>
      </c>
      <c r="R414" s="2">
        <v>23.307700000000001</v>
      </c>
      <c r="S414" s="2">
        <v>0</v>
      </c>
      <c r="T414" s="2">
        <v>0</v>
      </c>
      <c r="U414" s="39">
        <v>202.5977</v>
      </c>
      <c r="W414" s="41" t="s">
        <v>1</v>
      </c>
      <c r="X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4"/>
      <c r="Z414"/>
      <c r="AA414"/>
    </row>
    <row r="415" spans="5:27">
      <c r="E415" t="s">
        <v>8566</v>
      </c>
      <c r="F415" s="51" t="s">
        <v>8902</v>
      </c>
      <c r="G415" t="s">
        <v>1</v>
      </c>
      <c r="H415" s="41" t="s">
        <v>0</v>
      </c>
      <c r="I415" s="41" t="s">
        <v>8149</v>
      </c>
      <c r="J415" s="41" t="s">
        <v>8150</v>
      </c>
      <c r="K415" s="41">
        <v>4251</v>
      </c>
      <c r="L415" s="48">
        <v>4251</v>
      </c>
      <c r="M415" s="49" t="s">
        <v>118</v>
      </c>
      <c r="N415" s="49" t="s">
        <v>119</v>
      </c>
      <c r="O415" s="2">
        <v>0</v>
      </c>
      <c r="P415" s="2">
        <v>0</v>
      </c>
      <c r="Q415" s="39">
        <v>41.28</v>
      </c>
      <c r="R415" s="2">
        <v>5.3664000000000005</v>
      </c>
      <c r="S415" s="2">
        <v>0</v>
      </c>
      <c r="T415" s="2">
        <v>0</v>
      </c>
      <c r="U415" s="39">
        <v>46.6464</v>
      </c>
      <c r="W415" s="41" t="s">
        <v>1</v>
      </c>
      <c r="X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5"/>
      <c r="Z415"/>
      <c r="AA415"/>
    </row>
    <row r="416" spans="5:27">
      <c r="E416" t="s">
        <v>8566</v>
      </c>
      <c r="F416" s="51" t="s">
        <v>8902</v>
      </c>
      <c r="G416" t="s">
        <v>1</v>
      </c>
      <c r="H416" s="41" t="s">
        <v>0</v>
      </c>
      <c r="I416" s="41" t="s">
        <v>8149</v>
      </c>
      <c r="J416" s="41" t="s">
        <v>8150</v>
      </c>
      <c r="K416" s="41">
        <v>4252</v>
      </c>
      <c r="L416" s="48">
        <v>4252</v>
      </c>
      <c r="M416" s="49"/>
      <c r="N416" s="49" t="s">
        <v>8209</v>
      </c>
      <c r="O416" s="2">
        <v>0</v>
      </c>
      <c r="P416" s="2">
        <v>0</v>
      </c>
      <c r="Q416" s="39">
        <v>157.61000000000001</v>
      </c>
      <c r="R416" s="2">
        <v>20.489300000000004</v>
      </c>
      <c r="S416" s="2">
        <v>0</v>
      </c>
      <c r="T416" s="2">
        <v>0</v>
      </c>
      <c r="U416" s="39">
        <v>178.09930000000003</v>
      </c>
      <c r="V416" s="2" t="s">
        <v>8868</v>
      </c>
      <c r="W416" s="41" t="s">
        <v>1</v>
      </c>
      <c r="X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6"/>
      <c r="Z416"/>
      <c r="AA416"/>
    </row>
    <row r="417" spans="5:27">
      <c r="E417" t="s">
        <v>8566</v>
      </c>
      <c r="F417" s="51" t="s">
        <v>8902</v>
      </c>
      <c r="G417" t="s">
        <v>1</v>
      </c>
      <c r="H417" s="41" t="s">
        <v>0</v>
      </c>
      <c r="I417" s="41" t="s">
        <v>8149</v>
      </c>
      <c r="J417" s="41" t="s">
        <v>8150</v>
      </c>
      <c r="K417" s="41">
        <v>4253</v>
      </c>
      <c r="L417" s="48">
        <v>4253</v>
      </c>
      <c r="M417" s="49" t="s">
        <v>606</v>
      </c>
      <c r="N417" s="49" t="s">
        <v>607</v>
      </c>
      <c r="O417" s="2">
        <v>0</v>
      </c>
      <c r="P417" s="2">
        <v>0</v>
      </c>
      <c r="Q417" s="39">
        <v>13.75</v>
      </c>
      <c r="R417" s="2">
        <v>1.7875000000000001</v>
      </c>
      <c r="S417" s="2">
        <v>0</v>
      </c>
      <c r="T417" s="2">
        <v>0</v>
      </c>
      <c r="U417" s="39">
        <v>15.5375</v>
      </c>
      <c r="W417" s="41" t="s">
        <v>1</v>
      </c>
      <c r="X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7"/>
      <c r="Z417"/>
      <c r="AA417"/>
    </row>
    <row r="418" spans="5:27">
      <c r="E418" t="s">
        <v>8566</v>
      </c>
      <c r="F418" s="51" t="s">
        <v>8902</v>
      </c>
      <c r="G418" t="s">
        <v>1</v>
      </c>
      <c r="H418" s="41" t="s">
        <v>0</v>
      </c>
      <c r="I418" s="41" t="s">
        <v>8149</v>
      </c>
      <c r="J418" s="41" t="s">
        <v>8150</v>
      </c>
      <c r="K418" s="41">
        <v>4254</v>
      </c>
      <c r="L418" s="48">
        <v>4254</v>
      </c>
      <c r="M418" s="49" t="s">
        <v>564</v>
      </c>
      <c r="N418" s="49" t="s">
        <v>565</v>
      </c>
      <c r="O418" s="2">
        <v>0</v>
      </c>
      <c r="P418" s="2">
        <v>0</v>
      </c>
      <c r="Q418" s="39">
        <v>476.62</v>
      </c>
      <c r="R418" s="2">
        <v>61.960599999999999</v>
      </c>
      <c r="S418" s="2">
        <v>0</v>
      </c>
      <c r="T418" s="2">
        <v>0</v>
      </c>
      <c r="U418" s="39">
        <v>538.5806</v>
      </c>
      <c r="W418" s="41" t="s">
        <v>1</v>
      </c>
      <c r="X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8"/>
      <c r="Z418"/>
      <c r="AA418"/>
    </row>
    <row r="419" spans="5:27">
      <c r="E419" t="s">
        <v>8566</v>
      </c>
      <c r="F419" s="51" t="s">
        <v>8902</v>
      </c>
      <c r="G419" t="s">
        <v>1</v>
      </c>
      <c r="H419" s="41" t="s">
        <v>0</v>
      </c>
      <c r="I419" s="41" t="s">
        <v>8149</v>
      </c>
      <c r="J419" s="41" t="s">
        <v>8150</v>
      </c>
      <c r="K419" s="41">
        <v>4255</v>
      </c>
      <c r="L419" s="48">
        <v>4255</v>
      </c>
      <c r="M419" s="49" t="s">
        <v>435</v>
      </c>
      <c r="N419" s="49" t="s">
        <v>436</v>
      </c>
      <c r="O419" s="2">
        <v>0</v>
      </c>
      <c r="P419" s="2">
        <v>0</v>
      </c>
      <c r="Q419" s="39">
        <v>2844.85</v>
      </c>
      <c r="R419" s="2">
        <v>369.83050000000003</v>
      </c>
      <c r="S419" s="2">
        <v>0</v>
      </c>
      <c r="T419" s="2">
        <v>0</v>
      </c>
      <c r="U419" s="39">
        <v>3214.6804999999999</v>
      </c>
      <c r="W419" s="41" t="s">
        <v>1</v>
      </c>
      <c r="X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19"/>
      <c r="Z419"/>
      <c r="AA419"/>
    </row>
    <row r="420" spans="5:27">
      <c r="E420" t="s">
        <v>8566</v>
      </c>
      <c r="F420" s="51" t="s">
        <v>8902</v>
      </c>
      <c r="G420" t="s">
        <v>1</v>
      </c>
      <c r="H420" s="41" t="s">
        <v>0</v>
      </c>
      <c r="I420" s="41" t="s">
        <v>8149</v>
      </c>
      <c r="J420" s="41" t="s">
        <v>8150</v>
      </c>
      <c r="K420" s="41">
        <v>4256</v>
      </c>
      <c r="L420" s="48">
        <v>4256</v>
      </c>
      <c r="M420" s="49" t="s">
        <v>851</v>
      </c>
      <c r="N420" s="49" t="s">
        <v>852</v>
      </c>
      <c r="O420" s="2">
        <v>0</v>
      </c>
      <c r="P420" s="2">
        <v>0</v>
      </c>
      <c r="Q420" s="39">
        <v>317.2</v>
      </c>
      <c r="R420" s="2">
        <v>41.235999999999997</v>
      </c>
      <c r="S420" s="2">
        <v>0</v>
      </c>
      <c r="T420" s="2">
        <v>0</v>
      </c>
      <c r="U420" s="39">
        <v>358.43599999999998</v>
      </c>
      <c r="W420" s="41" t="s">
        <v>1</v>
      </c>
      <c r="X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0"/>
      <c r="Z420"/>
      <c r="AA420"/>
    </row>
    <row r="421" spans="5:27">
      <c r="E421" t="s">
        <v>8566</v>
      </c>
      <c r="F421" s="51" t="s">
        <v>8902</v>
      </c>
      <c r="G421" t="s">
        <v>1</v>
      </c>
      <c r="H421" s="41" t="s">
        <v>0</v>
      </c>
      <c r="I421" s="41" t="s">
        <v>8149</v>
      </c>
      <c r="J421" s="41" t="s">
        <v>8150</v>
      </c>
      <c r="K421" s="41">
        <v>4257</v>
      </c>
      <c r="L421" s="48">
        <v>4257</v>
      </c>
      <c r="M421" s="49"/>
      <c r="N421" s="49" t="s">
        <v>1393</v>
      </c>
      <c r="O421" s="2">
        <v>0</v>
      </c>
      <c r="P421" s="2">
        <v>0</v>
      </c>
      <c r="Q421" s="39">
        <v>748.44</v>
      </c>
      <c r="R421" s="2">
        <v>97.297200000000004</v>
      </c>
      <c r="S421" s="2">
        <v>0</v>
      </c>
      <c r="T421" s="2">
        <v>0</v>
      </c>
      <c r="U421" s="39">
        <v>845.73720000000003</v>
      </c>
      <c r="V421" s="2" t="s">
        <v>8399</v>
      </c>
      <c r="W421" s="41" t="s">
        <v>1</v>
      </c>
      <c r="X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1"/>
      <c r="Z421"/>
      <c r="AA421"/>
    </row>
    <row r="422" spans="5:27">
      <c r="E422" t="s">
        <v>8566</v>
      </c>
      <c r="F422" s="51" t="s">
        <v>8902</v>
      </c>
      <c r="G422" t="s">
        <v>1</v>
      </c>
      <c r="H422" s="41" t="s">
        <v>0</v>
      </c>
      <c r="I422" s="41" t="s">
        <v>8149</v>
      </c>
      <c r="J422" s="41" t="s">
        <v>8150</v>
      </c>
      <c r="K422" s="41">
        <v>4258</v>
      </c>
      <c r="L422" s="48">
        <v>4258</v>
      </c>
      <c r="M422" s="49" t="s">
        <v>487</v>
      </c>
      <c r="N422" s="49" t="s">
        <v>488</v>
      </c>
      <c r="O422" s="2">
        <v>0</v>
      </c>
      <c r="P422" s="2">
        <v>0</v>
      </c>
      <c r="Q422" s="39">
        <v>61.58</v>
      </c>
      <c r="R422" s="2">
        <v>8.0053999999999998</v>
      </c>
      <c r="S422" s="2">
        <v>0</v>
      </c>
      <c r="T422" s="2">
        <v>0</v>
      </c>
      <c r="U422" s="39">
        <v>69.585399999999993</v>
      </c>
      <c r="W422" s="41" t="s">
        <v>1</v>
      </c>
      <c r="X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2"/>
      <c r="Z422"/>
      <c r="AA422"/>
    </row>
    <row r="423" spans="5:27">
      <c r="E423" t="s">
        <v>8566</v>
      </c>
      <c r="F423" s="51" t="s">
        <v>8902</v>
      </c>
      <c r="G423" t="s">
        <v>1</v>
      </c>
      <c r="H423" s="41" t="s">
        <v>0</v>
      </c>
      <c r="I423" s="41" t="s">
        <v>8149</v>
      </c>
      <c r="J423" s="41" t="s">
        <v>8150</v>
      </c>
      <c r="K423" s="41">
        <v>4259</v>
      </c>
      <c r="L423" s="48">
        <v>4259</v>
      </c>
      <c r="M423" s="49" t="s">
        <v>574</v>
      </c>
      <c r="N423" s="49" t="s">
        <v>575</v>
      </c>
      <c r="O423" s="2">
        <v>0</v>
      </c>
      <c r="P423" s="2">
        <v>0</v>
      </c>
      <c r="Q423" s="39">
        <v>1992</v>
      </c>
      <c r="R423" s="2">
        <v>258.96000000000004</v>
      </c>
      <c r="S423" s="2">
        <v>0</v>
      </c>
      <c r="T423" s="2">
        <v>0</v>
      </c>
      <c r="U423" s="39">
        <v>2250.96</v>
      </c>
      <c r="W423" s="41" t="s">
        <v>1</v>
      </c>
      <c r="X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3"/>
      <c r="Z423"/>
      <c r="AA423"/>
    </row>
    <row r="424" spans="5:27">
      <c r="E424" t="s">
        <v>8566</v>
      </c>
      <c r="F424" s="51" t="s">
        <v>8902</v>
      </c>
      <c r="G424" t="s">
        <v>1</v>
      </c>
      <c r="H424" s="41" t="s">
        <v>0</v>
      </c>
      <c r="I424" s="41" t="s">
        <v>8149</v>
      </c>
      <c r="J424" s="41" t="s">
        <v>8150</v>
      </c>
      <c r="K424" s="41">
        <v>4260</v>
      </c>
      <c r="L424" s="48">
        <v>4260</v>
      </c>
      <c r="M424" s="49" t="s">
        <v>239</v>
      </c>
      <c r="N424" s="49" t="s">
        <v>240</v>
      </c>
      <c r="O424" s="2">
        <v>0</v>
      </c>
      <c r="P424" s="2">
        <v>0</v>
      </c>
      <c r="Q424" s="39">
        <v>5835.5</v>
      </c>
      <c r="R424" s="2">
        <v>758.61500000000001</v>
      </c>
      <c r="S424" s="2">
        <v>0</v>
      </c>
      <c r="T424" s="2">
        <v>0</v>
      </c>
      <c r="U424" s="39">
        <v>6594.1149999999998</v>
      </c>
      <c r="W424" s="41" t="s">
        <v>1</v>
      </c>
      <c r="X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4"/>
      <c r="Z424"/>
      <c r="AA424"/>
    </row>
    <row r="425" spans="5:27">
      <c r="E425" t="s">
        <v>8566</v>
      </c>
      <c r="F425" s="51" t="s">
        <v>8901</v>
      </c>
      <c r="G425" t="s">
        <v>1</v>
      </c>
      <c r="H425" s="41" t="s">
        <v>0</v>
      </c>
      <c r="I425" s="41" t="s">
        <v>8149</v>
      </c>
      <c r="J425" s="41" t="s">
        <v>8150</v>
      </c>
      <c r="K425" s="41">
        <v>4261</v>
      </c>
      <c r="L425" s="48">
        <v>4261</v>
      </c>
      <c r="M425" s="49" t="s">
        <v>528</v>
      </c>
      <c r="N425" s="49" t="s">
        <v>529</v>
      </c>
      <c r="O425" s="2">
        <v>0</v>
      </c>
      <c r="P425" s="2">
        <v>0</v>
      </c>
      <c r="Q425" s="39">
        <v>28372.33</v>
      </c>
      <c r="R425" s="2">
        <v>3688.4029000000005</v>
      </c>
      <c r="S425" s="2">
        <v>0</v>
      </c>
      <c r="T425" s="2">
        <v>0</v>
      </c>
      <c r="U425" s="39">
        <v>32060.732900000003</v>
      </c>
      <c r="W425" s="41" t="s">
        <v>1</v>
      </c>
      <c r="X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5"/>
      <c r="Z425"/>
      <c r="AA425"/>
    </row>
    <row r="426" spans="5:27">
      <c r="E426" t="s">
        <v>8566</v>
      </c>
      <c r="F426" s="51" t="s">
        <v>8901</v>
      </c>
      <c r="G426" t="s">
        <v>1</v>
      </c>
      <c r="H426" s="41" t="s">
        <v>0</v>
      </c>
      <c r="I426" s="41" t="s">
        <v>8149</v>
      </c>
      <c r="J426" s="41" t="s">
        <v>8150</v>
      </c>
      <c r="K426" s="41">
        <v>4262</v>
      </c>
      <c r="L426" s="48">
        <v>4262</v>
      </c>
      <c r="M426" s="49" t="s">
        <v>528</v>
      </c>
      <c r="N426" s="49" t="s">
        <v>529</v>
      </c>
      <c r="O426" s="2">
        <v>0</v>
      </c>
      <c r="P426" s="2">
        <v>0</v>
      </c>
      <c r="Q426" s="39">
        <v>3716.62</v>
      </c>
      <c r="R426" s="2">
        <v>483.16059999999999</v>
      </c>
      <c r="S426" s="2">
        <v>0</v>
      </c>
      <c r="T426" s="2">
        <v>0</v>
      </c>
      <c r="U426" s="39">
        <v>4199.7806</v>
      </c>
      <c r="W426" s="41" t="s">
        <v>1</v>
      </c>
      <c r="X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6"/>
      <c r="Z426"/>
      <c r="AA426"/>
    </row>
    <row r="427" spans="5:27">
      <c r="E427" t="s">
        <v>8566</v>
      </c>
      <c r="F427" s="51" t="s">
        <v>8901</v>
      </c>
      <c r="G427" t="s">
        <v>1</v>
      </c>
      <c r="H427" s="41" t="s">
        <v>0</v>
      </c>
      <c r="I427" s="41" t="s">
        <v>8149</v>
      </c>
      <c r="J427" s="41" t="s">
        <v>8150</v>
      </c>
      <c r="K427" s="41">
        <v>4263</v>
      </c>
      <c r="L427" s="48">
        <v>4263</v>
      </c>
      <c r="M427" s="49" t="s">
        <v>307</v>
      </c>
      <c r="N427" s="49" t="s">
        <v>308</v>
      </c>
      <c r="O427" s="2">
        <v>0</v>
      </c>
      <c r="P427" s="2">
        <v>0</v>
      </c>
      <c r="Q427" s="39">
        <v>428.32</v>
      </c>
      <c r="R427" s="2">
        <v>55.681600000000003</v>
      </c>
      <c r="S427" s="2">
        <v>0</v>
      </c>
      <c r="T427" s="2">
        <v>0</v>
      </c>
      <c r="U427" s="39">
        <v>484.0016</v>
      </c>
      <c r="W427" s="41" t="s">
        <v>1</v>
      </c>
      <c r="X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"/>
      <c r="Z427"/>
      <c r="AA427"/>
    </row>
    <row r="428" spans="5:27">
      <c r="E428" t="s">
        <v>8566</v>
      </c>
      <c r="F428" s="51" t="s">
        <v>8901</v>
      </c>
      <c r="G428" t="s">
        <v>1</v>
      </c>
      <c r="H428" s="41" t="s">
        <v>0</v>
      </c>
      <c r="I428" s="41" t="s">
        <v>8149</v>
      </c>
      <c r="J428" s="41" t="s">
        <v>8150</v>
      </c>
      <c r="K428" s="41">
        <v>4264</v>
      </c>
      <c r="L428" s="48">
        <v>4264</v>
      </c>
      <c r="M428" s="49" t="s">
        <v>77</v>
      </c>
      <c r="N428" s="49" t="s">
        <v>78</v>
      </c>
      <c r="O428" s="2">
        <v>0</v>
      </c>
      <c r="P428" s="2">
        <v>0</v>
      </c>
      <c r="Q428" s="39">
        <v>424.78</v>
      </c>
      <c r="R428" s="2">
        <v>55.221399999999996</v>
      </c>
      <c r="S428" s="2">
        <v>0</v>
      </c>
      <c r="T428" s="2">
        <v>0</v>
      </c>
      <c r="U428" s="39">
        <v>480.00139999999999</v>
      </c>
      <c r="W428" s="41" t="s">
        <v>1</v>
      </c>
      <c r="X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"/>
      <c r="Z428"/>
      <c r="AA428"/>
    </row>
    <row r="429" spans="5:27">
      <c r="E429" t="s">
        <v>8566</v>
      </c>
      <c r="F429" s="51" t="s">
        <v>8901</v>
      </c>
      <c r="G429" t="s">
        <v>1</v>
      </c>
      <c r="H429" s="41" t="s">
        <v>0</v>
      </c>
      <c r="I429" s="41" t="s">
        <v>8149</v>
      </c>
      <c r="J429" s="41" t="s">
        <v>8150</v>
      </c>
      <c r="K429" s="41">
        <v>4265</v>
      </c>
      <c r="L429" s="48">
        <v>4265</v>
      </c>
      <c r="M429" s="49" t="s">
        <v>846</v>
      </c>
      <c r="N429" s="49" t="s">
        <v>847</v>
      </c>
      <c r="O429" s="2">
        <v>0</v>
      </c>
      <c r="P429" s="2">
        <v>0</v>
      </c>
      <c r="Q429" s="39">
        <v>478.62</v>
      </c>
      <c r="R429" s="2">
        <v>62.220600000000005</v>
      </c>
      <c r="S429" s="2">
        <v>0</v>
      </c>
      <c r="T429" s="2">
        <v>0</v>
      </c>
      <c r="U429" s="39">
        <v>540.84059999999999</v>
      </c>
      <c r="W429" s="41" t="s">
        <v>1</v>
      </c>
      <c r="X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"/>
      <c r="Z429"/>
      <c r="AA429"/>
    </row>
    <row r="430" spans="5:27">
      <c r="E430" t="s">
        <v>8566</v>
      </c>
      <c r="F430" s="51" t="s">
        <v>8901</v>
      </c>
      <c r="G430" t="s">
        <v>1</v>
      </c>
      <c r="H430" s="41" t="s">
        <v>0</v>
      </c>
      <c r="I430" s="41" t="s">
        <v>8149</v>
      </c>
      <c r="J430" s="41" t="s">
        <v>8150</v>
      </c>
      <c r="K430" s="41">
        <v>4266</v>
      </c>
      <c r="L430" s="48">
        <v>4266</v>
      </c>
      <c r="M430" s="49" t="s">
        <v>8440</v>
      </c>
      <c r="N430" s="49" t="s">
        <v>658</v>
      </c>
      <c r="O430" s="2">
        <v>0</v>
      </c>
      <c r="P430" s="2">
        <v>0</v>
      </c>
      <c r="Q430" s="39">
        <v>260.18</v>
      </c>
      <c r="R430" s="2">
        <v>33.823399999999999</v>
      </c>
      <c r="S430" s="2">
        <v>0</v>
      </c>
      <c r="T430" s="2">
        <v>0</v>
      </c>
      <c r="U430" s="39">
        <v>294.0034</v>
      </c>
      <c r="W430" s="41" t="s">
        <v>1</v>
      </c>
      <c r="X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"/>
      <c r="Z430"/>
      <c r="AA430"/>
    </row>
    <row r="431" spans="5:27">
      <c r="E431" t="s">
        <v>8566</v>
      </c>
      <c r="F431" s="51" t="s">
        <v>8901</v>
      </c>
      <c r="G431" t="s">
        <v>1</v>
      </c>
      <c r="H431" s="41" t="s">
        <v>0</v>
      </c>
      <c r="I431" s="41" t="s">
        <v>8149</v>
      </c>
      <c r="J431" s="41" t="s">
        <v>8150</v>
      </c>
      <c r="K431" s="41">
        <v>4267</v>
      </c>
      <c r="L431" s="48">
        <v>4267</v>
      </c>
      <c r="M431" s="49" t="s">
        <v>574</v>
      </c>
      <c r="N431" s="49" t="s">
        <v>575</v>
      </c>
      <c r="O431" s="2">
        <v>0</v>
      </c>
      <c r="P431" s="2">
        <v>0</v>
      </c>
      <c r="Q431" s="39">
        <v>18584.400000000001</v>
      </c>
      <c r="R431" s="2">
        <v>2415.9720000000002</v>
      </c>
      <c r="S431" s="2">
        <v>0</v>
      </c>
      <c r="T431" s="2">
        <v>0</v>
      </c>
      <c r="U431" s="39">
        <v>21000.372000000003</v>
      </c>
      <c r="W431" s="41" t="s">
        <v>1</v>
      </c>
      <c r="X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"/>
      <c r="Z431"/>
      <c r="AA431"/>
    </row>
    <row r="432" spans="5:27" hidden="1">
      <c r="E432" t="s">
        <v>8566</v>
      </c>
      <c r="F432" s="51" t="s">
        <v>8901</v>
      </c>
      <c r="G432" t="s">
        <v>1</v>
      </c>
      <c r="H432" s="41" t="s">
        <v>0</v>
      </c>
      <c r="I432" s="41" t="s">
        <v>8149</v>
      </c>
      <c r="J432" s="41" t="s">
        <v>8150</v>
      </c>
      <c r="K432" s="41">
        <v>4268</v>
      </c>
      <c r="L432" s="48">
        <v>4268</v>
      </c>
      <c r="M432" s="49" t="s">
        <v>7848</v>
      </c>
      <c r="N432" s="49" t="s">
        <v>7847</v>
      </c>
      <c r="O432" s="2">
        <v>0</v>
      </c>
      <c r="P432" s="2">
        <v>0</v>
      </c>
      <c r="Q432" s="39">
        <v>0</v>
      </c>
      <c r="R432" s="2">
        <v>0</v>
      </c>
      <c r="S432" s="2">
        <v>0</v>
      </c>
      <c r="T432" s="2">
        <v>0</v>
      </c>
      <c r="U432" s="39">
        <v>0</v>
      </c>
      <c r="V432" s="2">
        <v>0</v>
      </c>
      <c r="W432" s="41" t="s">
        <v>1</v>
      </c>
      <c r="X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"/>
      <c r="Z432"/>
      <c r="AA432"/>
    </row>
    <row r="433" spans="5:27">
      <c r="E433" t="s">
        <v>8566</v>
      </c>
      <c r="F433" s="51" t="s">
        <v>8901</v>
      </c>
      <c r="G433" t="s">
        <v>1</v>
      </c>
      <c r="H433" s="41" t="s">
        <v>0</v>
      </c>
      <c r="I433" s="41" t="s">
        <v>8149</v>
      </c>
      <c r="J433" s="41" t="s">
        <v>8150</v>
      </c>
      <c r="K433" s="41">
        <v>4269</v>
      </c>
      <c r="L433" s="48">
        <v>4269</v>
      </c>
      <c r="M433" s="49"/>
      <c r="N433" s="49" t="s">
        <v>8209</v>
      </c>
      <c r="O433" s="2">
        <v>0</v>
      </c>
      <c r="P433" s="2">
        <v>0</v>
      </c>
      <c r="Q433" s="39">
        <v>221.24</v>
      </c>
      <c r="R433" s="2">
        <v>28.761200000000002</v>
      </c>
      <c r="S433" s="2">
        <v>0</v>
      </c>
      <c r="T433" s="2">
        <v>0</v>
      </c>
      <c r="U433" s="39">
        <v>250.00120000000001</v>
      </c>
      <c r="V433" s="2" t="s">
        <v>8868</v>
      </c>
      <c r="W433" s="41" t="s">
        <v>1</v>
      </c>
      <c r="X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"/>
      <c r="Z433"/>
      <c r="AA433"/>
    </row>
    <row r="434" spans="5:27">
      <c r="E434" t="s">
        <v>8566</v>
      </c>
      <c r="F434" s="51" t="s">
        <v>8901</v>
      </c>
      <c r="G434" t="s">
        <v>1</v>
      </c>
      <c r="H434" s="41" t="s">
        <v>0</v>
      </c>
      <c r="I434" s="41" t="s">
        <v>8149</v>
      </c>
      <c r="J434" s="41" t="s">
        <v>8150</v>
      </c>
      <c r="K434" s="41">
        <v>4270</v>
      </c>
      <c r="L434" s="48">
        <v>4270</v>
      </c>
      <c r="M434" s="49" t="s">
        <v>349</v>
      </c>
      <c r="N434" s="49" t="s">
        <v>350</v>
      </c>
      <c r="O434" s="2">
        <v>0</v>
      </c>
      <c r="P434" s="2">
        <v>0</v>
      </c>
      <c r="Q434" s="39">
        <v>478.63</v>
      </c>
      <c r="R434" s="2">
        <v>62.221899999999998</v>
      </c>
      <c r="S434" s="2">
        <v>0</v>
      </c>
      <c r="T434" s="2">
        <v>0</v>
      </c>
      <c r="U434" s="39">
        <v>540.8519</v>
      </c>
      <c r="W434" s="41" t="s">
        <v>1</v>
      </c>
      <c r="X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"/>
      <c r="Z434"/>
      <c r="AA434"/>
    </row>
    <row r="435" spans="5:27">
      <c r="E435" t="s">
        <v>8566</v>
      </c>
      <c r="F435" s="51" t="s">
        <v>8901</v>
      </c>
      <c r="G435" t="s">
        <v>1</v>
      </c>
      <c r="H435" s="41" t="s">
        <v>0</v>
      </c>
      <c r="I435" s="41" t="s">
        <v>8149</v>
      </c>
      <c r="J435" s="41" t="s">
        <v>8150</v>
      </c>
      <c r="K435" s="41">
        <v>4271</v>
      </c>
      <c r="L435" s="48">
        <v>4271</v>
      </c>
      <c r="M435" s="49" t="s">
        <v>719</v>
      </c>
      <c r="N435" s="49" t="s">
        <v>720</v>
      </c>
      <c r="O435" s="2">
        <v>0</v>
      </c>
      <c r="P435" s="2">
        <v>0</v>
      </c>
      <c r="Q435" s="39">
        <v>260.18</v>
      </c>
      <c r="R435" s="2">
        <v>33.823399999999999</v>
      </c>
      <c r="S435" s="2">
        <v>0</v>
      </c>
      <c r="T435" s="2">
        <v>0</v>
      </c>
      <c r="U435" s="39">
        <v>294.0034</v>
      </c>
      <c r="W435" s="41" t="s">
        <v>1</v>
      </c>
      <c r="X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"/>
      <c r="Z435"/>
      <c r="AA435"/>
    </row>
    <row r="436" spans="5:27">
      <c r="E436" t="s">
        <v>8566</v>
      </c>
      <c r="F436" s="51" t="s">
        <v>8901</v>
      </c>
      <c r="G436" t="s">
        <v>1</v>
      </c>
      <c r="H436" s="41" t="s">
        <v>0</v>
      </c>
      <c r="I436" s="41" t="s">
        <v>8149</v>
      </c>
      <c r="J436" s="41" t="s">
        <v>8150</v>
      </c>
      <c r="K436" s="41">
        <v>4272</v>
      </c>
      <c r="L436" s="48">
        <v>4272</v>
      </c>
      <c r="M436" s="49" t="s">
        <v>118</v>
      </c>
      <c r="N436" s="49" t="s">
        <v>119</v>
      </c>
      <c r="O436" s="2">
        <v>0</v>
      </c>
      <c r="P436" s="2">
        <v>0</v>
      </c>
      <c r="Q436" s="39">
        <v>10.57</v>
      </c>
      <c r="R436" s="2">
        <v>1.3741000000000001</v>
      </c>
      <c r="S436" s="2">
        <v>0</v>
      </c>
      <c r="T436" s="2">
        <v>0</v>
      </c>
      <c r="U436" s="39">
        <v>11.944100000000001</v>
      </c>
      <c r="W436" s="41" t="s">
        <v>1</v>
      </c>
      <c r="X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"/>
      <c r="Z436"/>
      <c r="AA436"/>
    </row>
    <row r="437" spans="5:27">
      <c r="E437" t="s">
        <v>8566</v>
      </c>
      <c r="F437" s="51" t="s">
        <v>8901</v>
      </c>
      <c r="G437" t="s">
        <v>1</v>
      </c>
      <c r="H437" s="41" t="s">
        <v>0</v>
      </c>
      <c r="I437" s="41" t="s">
        <v>8149</v>
      </c>
      <c r="J437" s="41" t="s">
        <v>8150</v>
      </c>
      <c r="K437" s="41">
        <v>4273</v>
      </c>
      <c r="L437" s="48">
        <v>4273</v>
      </c>
      <c r="M437" s="49" t="s">
        <v>118</v>
      </c>
      <c r="N437" s="49" t="s">
        <v>119</v>
      </c>
      <c r="O437" s="2">
        <v>0</v>
      </c>
      <c r="P437" s="2">
        <v>0</v>
      </c>
      <c r="Q437" s="39">
        <v>141.15</v>
      </c>
      <c r="R437" s="2">
        <v>18.349500000000003</v>
      </c>
      <c r="S437" s="2">
        <v>0</v>
      </c>
      <c r="T437" s="2">
        <v>0</v>
      </c>
      <c r="U437" s="39">
        <v>159.49950000000001</v>
      </c>
      <c r="W437" s="41" t="s">
        <v>1</v>
      </c>
      <c r="X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"/>
      <c r="Z437"/>
      <c r="AA437"/>
    </row>
    <row r="438" spans="5:27">
      <c r="E438" t="s">
        <v>8566</v>
      </c>
      <c r="F438" s="51" t="s">
        <v>8901</v>
      </c>
      <c r="G438" t="s">
        <v>1</v>
      </c>
      <c r="H438" s="41" t="s">
        <v>0</v>
      </c>
      <c r="I438" s="41" t="s">
        <v>8149</v>
      </c>
      <c r="J438" s="41" t="s">
        <v>8150</v>
      </c>
      <c r="K438" s="41">
        <v>4274</v>
      </c>
      <c r="L438" s="48">
        <v>4274</v>
      </c>
      <c r="M438" s="49"/>
      <c r="N438" s="49" t="s">
        <v>482</v>
      </c>
      <c r="O438" s="2">
        <v>0</v>
      </c>
      <c r="P438" s="2">
        <v>0</v>
      </c>
      <c r="Q438" s="39">
        <v>953.23</v>
      </c>
      <c r="R438" s="2">
        <v>123.91990000000001</v>
      </c>
      <c r="S438" s="2">
        <v>0</v>
      </c>
      <c r="T438" s="2">
        <v>0</v>
      </c>
      <c r="U438" s="39">
        <v>1077.1499000000001</v>
      </c>
      <c r="V438" s="2" t="s">
        <v>8398</v>
      </c>
      <c r="W438" s="41" t="s">
        <v>1</v>
      </c>
      <c r="X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"/>
      <c r="Z438"/>
      <c r="AA438"/>
    </row>
    <row r="439" spans="5:27">
      <c r="E439" t="s">
        <v>8566</v>
      </c>
      <c r="F439" s="51" t="s">
        <v>8901</v>
      </c>
      <c r="G439" t="s">
        <v>1</v>
      </c>
      <c r="H439" s="41" t="s">
        <v>0</v>
      </c>
      <c r="I439" s="41" t="s">
        <v>8149</v>
      </c>
      <c r="J439" s="41" t="s">
        <v>8150</v>
      </c>
      <c r="K439" s="41">
        <v>4275</v>
      </c>
      <c r="L439" s="48">
        <v>4275</v>
      </c>
      <c r="M439" s="49" t="s">
        <v>425</v>
      </c>
      <c r="N439" s="49" t="s">
        <v>426</v>
      </c>
      <c r="O439" s="2">
        <v>0</v>
      </c>
      <c r="P439" s="2">
        <v>0</v>
      </c>
      <c r="Q439" s="39">
        <v>478.63</v>
      </c>
      <c r="R439" s="2">
        <v>62.221899999999998</v>
      </c>
      <c r="S439" s="2">
        <v>0</v>
      </c>
      <c r="T439" s="2">
        <v>0</v>
      </c>
      <c r="U439" s="39">
        <v>540.8519</v>
      </c>
      <c r="W439" s="41" t="s">
        <v>1</v>
      </c>
      <c r="X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"/>
      <c r="Z439"/>
      <c r="AA439"/>
    </row>
    <row r="440" spans="5:27">
      <c r="E440" t="s">
        <v>8566</v>
      </c>
      <c r="F440" s="51" t="s">
        <v>8901</v>
      </c>
      <c r="G440" t="s">
        <v>1</v>
      </c>
      <c r="H440" s="41" t="s">
        <v>0</v>
      </c>
      <c r="I440" s="41" t="s">
        <v>8149</v>
      </c>
      <c r="J440" s="41" t="s">
        <v>8150</v>
      </c>
      <c r="K440" s="41">
        <v>4276</v>
      </c>
      <c r="L440" s="48">
        <v>4276</v>
      </c>
      <c r="M440" s="49" t="s">
        <v>1328</v>
      </c>
      <c r="N440" s="49" t="s">
        <v>1329</v>
      </c>
      <c r="O440" s="2">
        <v>0</v>
      </c>
      <c r="P440" s="2">
        <v>0</v>
      </c>
      <c r="Q440" s="39">
        <v>26.99</v>
      </c>
      <c r="R440" s="2">
        <v>3.5086999999999997</v>
      </c>
      <c r="S440" s="2">
        <v>0</v>
      </c>
      <c r="T440" s="2">
        <v>0</v>
      </c>
      <c r="U440" s="39">
        <v>30.498699999999999</v>
      </c>
      <c r="W440" s="41" t="s">
        <v>1</v>
      </c>
      <c r="X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"/>
      <c r="Z440"/>
      <c r="AA440"/>
    </row>
    <row r="441" spans="5:27">
      <c r="E441" t="s">
        <v>8566</v>
      </c>
      <c r="F441" s="51" t="s">
        <v>8901</v>
      </c>
      <c r="G441" t="s">
        <v>1</v>
      </c>
      <c r="H441" s="41" t="s">
        <v>0</v>
      </c>
      <c r="I441" s="41" t="s">
        <v>8149</v>
      </c>
      <c r="J441" s="41" t="s">
        <v>8150</v>
      </c>
      <c r="K441" s="41">
        <v>4277</v>
      </c>
      <c r="L441" s="48">
        <v>4277</v>
      </c>
      <c r="M441" s="49" t="s">
        <v>501</v>
      </c>
      <c r="N441" s="49" t="s">
        <v>502</v>
      </c>
      <c r="O441" s="2">
        <v>0</v>
      </c>
      <c r="P441" s="2">
        <v>0</v>
      </c>
      <c r="Q441" s="39">
        <v>312.2</v>
      </c>
      <c r="R441" s="2">
        <v>40.585999999999999</v>
      </c>
      <c r="S441" s="2">
        <v>0</v>
      </c>
      <c r="T441" s="2">
        <v>0</v>
      </c>
      <c r="U441" s="39">
        <v>352.786</v>
      </c>
      <c r="W441" s="41" t="s">
        <v>1</v>
      </c>
      <c r="X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"/>
      <c r="Z441"/>
      <c r="AA441"/>
    </row>
    <row r="442" spans="5:27">
      <c r="E442" t="s">
        <v>8566</v>
      </c>
      <c r="F442" s="51" t="s">
        <v>8901</v>
      </c>
      <c r="G442" t="s">
        <v>1</v>
      </c>
      <c r="H442" s="41" t="s">
        <v>0</v>
      </c>
      <c r="I442" s="41" t="s">
        <v>8149</v>
      </c>
      <c r="J442" s="41" t="s">
        <v>8150</v>
      </c>
      <c r="K442" s="41">
        <v>4278</v>
      </c>
      <c r="L442" s="48">
        <v>4278</v>
      </c>
      <c r="M442" s="49" t="s">
        <v>8424</v>
      </c>
      <c r="N442" s="49" t="s">
        <v>8425</v>
      </c>
      <c r="O442" s="2">
        <v>0</v>
      </c>
      <c r="P442" s="2">
        <v>0</v>
      </c>
      <c r="Q442" s="39">
        <v>726.17</v>
      </c>
      <c r="R442" s="2">
        <v>94.402100000000004</v>
      </c>
      <c r="S442" s="2">
        <v>0</v>
      </c>
      <c r="T442" s="2">
        <v>0</v>
      </c>
      <c r="U442" s="39">
        <v>820.57209999999998</v>
      </c>
      <c r="W442" s="41" t="s">
        <v>1</v>
      </c>
      <c r="X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"/>
      <c r="Z442"/>
      <c r="AA442"/>
    </row>
    <row r="443" spans="5:27">
      <c r="E443" t="s">
        <v>8566</v>
      </c>
      <c r="F443" s="51" t="s">
        <v>8901</v>
      </c>
      <c r="G443" t="s">
        <v>1</v>
      </c>
      <c r="H443" s="41" t="s">
        <v>0</v>
      </c>
      <c r="I443" s="41" t="s">
        <v>8149</v>
      </c>
      <c r="J443" s="41" t="s">
        <v>8150</v>
      </c>
      <c r="K443" s="41">
        <v>4279</v>
      </c>
      <c r="L443" s="48">
        <v>4279</v>
      </c>
      <c r="M443" s="49"/>
      <c r="N443" s="49" t="s">
        <v>8866</v>
      </c>
      <c r="O443" s="2">
        <v>0</v>
      </c>
      <c r="P443" s="2">
        <v>0</v>
      </c>
      <c r="Q443" s="39">
        <v>1024.04</v>
      </c>
      <c r="R443" s="2">
        <v>133.12520000000001</v>
      </c>
      <c r="S443" s="2">
        <v>0</v>
      </c>
      <c r="T443" s="2">
        <v>0</v>
      </c>
      <c r="U443" s="39">
        <v>1157.1651999999999</v>
      </c>
      <c r="V443" s="2" t="s">
        <v>8865</v>
      </c>
      <c r="W443" s="41" t="s">
        <v>1</v>
      </c>
      <c r="X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"/>
      <c r="Z443"/>
      <c r="AA443"/>
    </row>
    <row r="444" spans="5:27">
      <c r="E444" t="s">
        <v>8566</v>
      </c>
      <c r="F444" s="51" t="s">
        <v>8901</v>
      </c>
      <c r="G444" t="s">
        <v>1</v>
      </c>
      <c r="H444" s="41" t="s">
        <v>0</v>
      </c>
      <c r="I444" s="41" t="s">
        <v>8149</v>
      </c>
      <c r="J444" s="41" t="s">
        <v>8150</v>
      </c>
      <c r="K444" s="41">
        <v>4280</v>
      </c>
      <c r="L444" s="48">
        <v>4280</v>
      </c>
      <c r="M444" s="49" t="s">
        <v>327</v>
      </c>
      <c r="N444" s="49" t="s">
        <v>328</v>
      </c>
      <c r="O444" s="2">
        <v>0</v>
      </c>
      <c r="P444" s="2">
        <v>0</v>
      </c>
      <c r="Q444" s="39">
        <v>1906.45</v>
      </c>
      <c r="R444" s="2">
        <v>247.83850000000001</v>
      </c>
      <c r="S444" s="2">
        <v>0</v>
      </c>
      <c r="T444" s="2">
        <v>0</v>
      </c>
      <c r="U444" s="39">
        <v>2154.2885000000001</v>
      </c>
      <c r="W444" s="41" t="s">
        <v>1</v>
      </c>
      <c r="X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"/>
      <c r="Z444"/>
      <c r="AA444"/>
    </row>
    <row r="445" spans="5:27">
      <c r="E445" t="s">
        <v>8566</v>
      </c>
      <c r="F445" s="51" t="s">
        <v>8901</v>
      </c>
      <c r="G445" t="s">
        <v>1</v>
      </c>
      <c r="H445" s="41" t="s">
        <v>0</v>
      </c>
      <c r="I445" s="41" t="s">
        <v>8149</v>
      </c>
      <c r="J445" s="41" t="s">
        <v>8150</v>
      </c>
      <c r="K445" s="41">
        <v>4281</v>
      </c>
      <c r="L445" s="48">
        <v>4281</v>
      </c>
      <c r="M445" s="49" t="s">
        <v>132</v>
      </c>
      <c r="N445" s="49" t="s">
        <v>133</v>
      </c>
      <c r="O445" s="2">
        <v>0</v>
      </c>
      <c r="P445" s="2">
        <v>0</v>
      </c>
      <c r="Q445" s="39">
        <v>160.18</v>
      </c>
      <c r="R445" s="2">
        <v>20.823400000000003</v>
      </c>
      <c r="S445" s="2">
        <v>0</v>
      </c>
      <c r="T445" s="2">
        <v>0</v>
      </c>
      <c r="U445" s="39">
        <v>181.0034</v>
      </c>
      <c r="W445" s="41" t="s">
        <v>1</v>
      </c>
      <c r="X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"/>
      <c r="Z445"/>
      <c r="AA445"/>
    </row>
    <row r="446" spans="5:27">
      <c r="E446" t="s">
        <v>8566</v>
      </c>
      <c r="F446" s="51" t="s">
        <v>8901</v>
      </c>
      <c r="G446" t="s">
        <v>1</v>
      </c>
      <c r="H446" s="41" t="s">
        <v>0</v>
      </c>
      <c r="I446" s="41" t="s">
        <v>8149</v>
      </c>
      <c r="J446" s="41" t="s">
        <v>8150</v>
      </c>
      <c r="K446" s="41">
        <v>4282</v>
      </c>
      <c r="L446" s="48">
        <v>4282</v>
      </c>
      <c r="M446" s="49" t="s">
        <v>1460</v>
      </c>
      <c r="N446" s="49" t="s">
        <v>1461</v>
      </c>
      <c r="O446" s="2">
        <v>0</v>
      </c>
      <c r="P446" s="2">
        <v>0</v>
      </c>
      <c r="Q446" s="39">
        <v>43.03</v>
      </c>
      <c r="R446" s="2">
        <v>5.5939000000000005</v>
      </c>
      <c r="S446" s="2">
        <v>0</v>
      </c>
      <c r="T446" s="2">
        <v>0</v>
      </c>
      <c r="U446" s="39">
        <v>48.623899999999999</v>
      </c>
      <c r="W446" s="41" t="s">
        <v>1</v>
      </c>
      <c r="X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"/>
      <c r="Z446"/>
      <c r="AA446"/>
    </row>
    <row r="447" spans="5:27">
      <c r="E447" t="s">
        <v>8566</v>
      </c>
      <c r="F447" s="51" t="s">
        <v>8900</v>
      </c>
      <c r="G447" t="s">
        <v>1</v>
      </c>
      <c r="H447" s="41" t="s">
        <v>0</v>
      </c>
      <c r="I447" s="41" t="s">
        <v>8149</v>
      </c>
      <c r="J447" s="41" t="s">
        <v>8150</v>
      </c>
      <c r="K447" s="41">
        <v>4283</v>
      </c>
      <c r="L447" s="48">
        <v>4283</v>
      </c>
      <c r="M447" s="49" t="s">
        <v>765</v>
      </c>
      <c r="N447" s="49" t="s">
        <v>766</v>
      </c>
      <c r="O447" s="2">
        <v>0</v>
      </c>
      <c r="P447" s="2">
        <v>0</v>
      </c>
      <c r="Q447" s="39">
        <v>4388.8</v>
      </c>
      <c r="R447" s="2">
        <v>570.5440000000001</v>
      </c>
      <c r="S447" s="2">
        <v>0</v>
      </c>
      <c r="T447" s="2">
        <v>0</v>
      </c>
      <c r="U447" s="39">
        <v>4959.3440000000001</v>
      </c>
      <c r="W447" s="41" t="s">
        <v>1</v>
      </c>
      <c r="X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"/>
      <c r="Z447"/>
      <c r="AA447"/>
    </row>
    <row r="448" spans="5:27">
      <c r="E448" t="s">
        <v>8566</v>
      </c>
      <c r="F448" s="51" t="s">
        <v>8900</v>
      </c>
      <c r="G448" t="s">
        <v>1</v>
      </c>
      <c r="H448" s="41" t="s">
        <v>0</v>
      </c>
      <c r="I448" s="41" t="s">
        <v>8149</v>
      </c>
      <c r="J448" s="41" t="s">
        <v>8150</v>
      </c>
      <c r="K448" s="41">
        <v>4284</v>
      </c>
      <c r="L448" s="48">
        <v>4284</v>
      </c>
      <c r="M448" s="49" t="s">
        <v>5850</v>
      </c>
      <c r="N448" s="49" t="s">
        <v>5851</v>
      </c>
      <c r="O448" s="2">
        <v>0</v>
      </c>
      <c r="P448" s="2">
        <v>0</v>
      </c>
      <c r="Q448" s="39">
        <v>79.44</v>
      </c>
      <c r="R448" s="2">
        <v>10.327199999999999</v>
      </c>
      <c r="S448" s="2">
        <v>0</v>
      </c>
      <c r="T448" s="2">
        <v>0</v>
      </c>
      <c r="U448" s="39">
        <v>89.767200000000003</v>
      </c>
      <c r="W448" s="41" t="s">
        <v>1</v>
      </c>
      <c r="X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"/>
      <c r="Z448"/>
      <c r="AA448"/>
    </row>
    <row r="449" spans="5:27">
      <c r="E449" t="s">
        <v>8566</v>
      </c>
      <c r="F449" s="51" t="s">
        <v>8900</v>
      </c>
      <c r="G449" t="s">
        <v>1</v>
      </c>
      <c r="H449" s="41" t="s">
        <v>0</v>
      </c>
      <c r="I449" s="41" t="s">
        <v>8149</v>
      </c>
      <c r="J449" s="41" t="s">
        <v>8150</v>
      </c>
      <c r="K449" s="41">
        <v>4285</v>
      </c>
      <c r="L449" s="48">
        <v>4285</v>
      </c>
      <c r="M449" s="49" t="s">
        <v>8089</v>
      </c>
      <c r="N449" s="49" t="s">
        <v>8090</v>
      </c>
      <c r="O449" s="2">
        <v>0</v>
      </c>
      <c r="P449" s="2">
        <v>0</v>
      </c>
      <c r="Q449" s="39">
        <v>4305.3100000000004</v>
      </c>
      <c r="R449" s="2">
        <v>559.69030000000009</v>
      </c>
      <c r="S449" s="2">
        <v>0</v>
      </c>
      <c r="T449" s="2">
        <v>0</v>
      </c>
      <c r="U449" s="39">
        <v>4865.0003000000006</v>
      </c>
      <c r="W449" s="41" t="s">
        <v>1</v>
      </c>
      <c r="X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"/>
      <c r="Z449"/>
      <c r="AA449"/>
    </row>
    <row r="450" spans="5:27">
      <c r="E450" t="s">
        <v>8566</v>
      </c>
      <c r="F450" s="51" t="s">
        <v>8900</v>
      </c>
      <c r="G450" t="s">
        <v>1</v>
      </c>
      <c r="H450" s="41" t="s">
        <v>0</v>
      </c>
      <c r="I450" s="41" t="s">
        <v>8149</v>
      </c>
      <c r="J450" s="41" t="s">
        <v>8150</v>
      </c>
      <c r="K450" s="41">
        <v>4286</v>
      </c>
      <c r="L450" s="48">
        <v>4286</v>
      </c>
      <c r="M450" s="49" t="s">
        <v>512</v>
      </c>
      <c r="N450" s="49" t="s">
        <v>513</v>
      </c>
      <c r="O450" s="2">
        <v>0</v>
      </c>
      <c r="P450" s="2">
        <v>0</v>
      </c>
      <c r="Q450" s="39">
        <v>855.93</v>
      </c>
      <c r="R450" s="2">
        <v>111.2709</v>
      </c>
      <c r="S450" s="2">
        <v>0</v>
      </c>
      <c r="T450" s="2">
        <v>0</v>
      </c>
      <c r="U450" s="39">
        <v>967.20089999999993</v>
      </c>
      <c r="W450" s="41" t="s">
        <v>1</v>
      </c>
      <c r="X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"/>
      <c r="Z450"/>
      <c r="AA450"/>
    </row>
    <row r="451" spans="5:27">
      <c r="E451" t="s">
        <v>8566</v>
      </c>
      <c r="F451" s="51" t="s">
        <v>8900</v>
      </c>
      <c r="G451" t="s">
        <v>1</v>
      </c>
      <c r="H451" s="41" t="s">
        <v>0</v>
      </c>
      <c r="I451" s="41" t="s">
        <v>8149</v>
      </c>
      <c r="J451" s="41" t="s">
        <v>8150</v>
      </c>
      <c r="K451" s="41">
        <v>4287</v>
      </c>
      <c r="L451" s="48">
        <v>4287</v>
      </c>
      <c r="M451" s="49" t="s">
        <v>373</v>
      </c>
      <c r="N451" s="49" t="s">
        <v>374</v>
      </c>
      <c r="O451" s="2">
        <v>0</v>
      </c>
      <c r="P451" s="2">
        <v>0</v>
      </c>
      <c r="Q451" s="39">
        <v>260.17</v>
      </c>
      <c r="R451" s="2">
        <v>33.822100000000006</v>
      </c>
      <c r="S451" s="2">
        <v>0</v>
      </c>
      <c r="T451" s="2">
        <v>0</v>
      </c>
      <c r="U451" s="39">
        <v>293.99210000000005</v>
      </c>
      <c r="W451" s="41" t="s">
        <v>1</v>
      </c>
      <c r="X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"/>
      <c r="Z451"/>
      <c r="AA451"/>
    </row>
    <row r="452" spans="5:27">
      <c r="E452" t="s">
        <v>8566</v>
      </c>
      <c r="F452" s="51" t="s">
        <v>8900</v>
      </c>
      <c r="G452" t="s">
        <v>1</v>
      </c>
      <c r="H452" s="41" t="s">
        <v>0</v>
      </c>
      <c r="I452" s="41" t="s">
        <v>8149</v>
      </c>
      <c r="J452" s="41" t="s">
        <v>8150</v>
      </c>
      <c r="K452" s="41">
        <v>4288</v>
      </c>
      <c r="L452" s="48">
        <v>4288</v>
      </c>
      <c r="M452" s="49" t="s">
        <v>267</v>
      </c>
      <c r="N452" s="49" t="s">
        <v>268</v>
      </c>
      <c r="O452" s="2">
        <v>0</v>
      </c>
      <c r="P452" s="2">
        <v>0</v>
      </c>
      <c r="Q452" s="39">
        <v>7433.76</v>
      </c>
      <c r="R452" s="2">
        <v>966.38880000000006</v>
      </c>
      <c r="S452" s="2">
        <v>0</v>
      </c>
      <c r="T452" s="2">
        <v>0</v>
      </c>
      <c r="U452" s="39">
        <v>8400.1488000000008</v>
      </c>
      <c r="W452" s="41" t="s">
        <v>1</v>
      </c>
      <c r="X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"/>
      <c r="Z452"/>
      <c r="AA452"/>
    </row>
    <row r="453" spans="5:27">
      <c r="E453" t="s">
        <v>8566</v>
      </c>
      <c r="F453" s="51" t="s">
        <v>8900</v>
      </c>
      <c r="G453" t="s">
        <v>1</v>
      </c>
      <c r="H453" s="41" t="s">
        <v>0</v>
      </c>
      <c r="I453" s="41" t="s">
        <v>8149</v>
      </c>
      <c r="J453" s="41" t="s">
        <v>8150</v>
      </c>
      <c r="K453" s="41">
        <v>4289</v>
      </c>
      <c r="L453" s="48">
        <v>4289</v>
      </c>
      <c r="M453" s="49" t="s">
        <v>77</v>
      </c>
      <c r="N453" s="49" t="s">
        <v>78</v>
      </c>
      <c r="O453" s="2">
        <v>0</v>
      </c>
      <c r="P453" s="2">
        <v>0</v>
      </c>
      <c r="Q453" s="39">
        <v>894</v>
      </c>
      <c r="R453" s="2">
        <v>116.22</v>
      </c>
      <c r="S453" s="2">
        <v>0</v>
      </c>
      <c r="T453" s="2">
        <v>0</v>
      </c>
      <c r="U453" s="39">
        <v>1010.22</v>
      </c>
      <c r="W453" s="41" t="s">
        <v>1</v>
      </c>
      <c r="X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"/>
      <c r="Z453"/>
      <c r="AA453"/>
    </row>
    <row r="454" spans="5:27">
      <c r="E454" t="s">
        <v>8566</v>
      </c>
      <c r="F454" s="51" t="s">
        <v>8900</v>
      </c>
      <c r="G454" t="s">
        <v>1</v>
      </c>
      <c r="H454" s="41" t="s">
        <v>0</v>
      </c>
      <c r="I454" s="41" t="s">
        <v>8149</v>
      </c>
      <c r="J454" s="41" t="s">
        <v>8150</v>
      </c>
      <c r="K454" s="41">
        <v>4290</v>
      </c>
      <c r="L454" s="48">
        <v>4290</v>
      </c>
      <c r="M454" s="49" t="s">
        <v>126</v>
      </c>
      <c r="N454" s="49" t="s">
        <v>127</v>
      </c>
      <c r="O454" s="2">
        <v>0</v>
      </c>
      <c r="P454" s="2">
        <v>0</v>
      </c>
      <c r="Q454" s="39">
        <v>4717.13</v>
      </c>
      <c r="R454" s="2">
        <v>613.2269</v>
      </c>
      <c r="S454" s="2">
        <v>0</v>
      </c>
      <c r="T454" s="2">
        <v>0</v>
      </c>
      <c r="U454" s="39">
        <v>5330.3568999999998</v>
      </c>
      <c r="W454" s="41" t="s">
        <v>1</v>
      </c>
      <c r="X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"/>
      <c r="Z454"/>
      <c r="AA454"/>
    </row>
    <row r="455" spans="5:27">
      <c r="E455" t="s">
        <v>8566</v>
      </c>
      <c r="F455" s="51" t="s">
        <v>8900</v>
      </c>
      <c r="G455" t="s">
        <v>1</v>
      </c>
      <c r="H455" s="41" t="s">
        <v>0</v>
      </c>
      <c r="I455" s="41" t="s">
        <v>8149</v>
      </c>
      <c r="J455" s="41" t="s">
        <v>8150</v>
      </c>
      <c r="K455" s="41">
        <v>4291</v>
      </c>
      <c r="L455" s="48">
        <v>4291</v>
      </c>
      <c r="M455" s="49"/>
      <c r="N455" s="49" t="s">
        <v>464</v>
      </c>
      <c r="O455" s="2">
        <v>0</v>
      </c>
      <c r="P455" s="2">
        <v>0</v>
      </c>
      <c r="Q455" s="39">
        <v>359.45</v>
      </c>
      <c r="R455" s="2">
        <v>46.728499999999997</v>
      </c>
      <c r="S455" s="2">
        <v>0</v>
      </c>
      <c r="T455" s="2">
        <v>0</v>
      </c>
      <c r="U455" s="39">
        <v>406.17849999999999</v>
      </c>
      <c r="V455" s="2" t="s">
        <v>8408</v>
      </c>
      <c r="W455" s="41" t="s">
        <v>1</v>
      </c>
      <c r="X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"/>
      <c r="Z455"/>
      <c r="AA455"/>
    </row>
    <row r="456" spans="5:27">
      <c r="E456" t="s">
        <v>8566</v>
      </c>
      <c r="F456" s="51" t="s">
        <v>8900</v>
      </c>
      <c r="G456" t="s">
        <v>1</v>
      </c>
      <c r="H456" s="41" t="s">
        <v>0</v>
      </c>
      <c r="I456" s="41" t="s">
        <v>8149</v>
      </c>
      <c r="J456" s="41" t="s">
        <v>8150</v>
      </c>
      <c r="K456" s="41">
        <v>4292</v>
      </c>
      <c r="L456" s="48">
        <v>4292</v>
      </c>
      <c r="M456" s="49" t="s">
        <v>451</v>
      </c>
      <c r="N456" s="49" t="s">
        <v>452</v>
      </c>
      <c r="O456" s="2">
        <v>0</v>
      </c>
      <c r="P456" s="2">
        <v>0</v>
      </c>
      <c r="Q456" s="39">
        <v>477.77</v>
      </c>
      <c r="R456" s="2">
        <v>62.110100000000003</v>
      </c>
      <c r="S456" s="2">
        <v>0</v>
      </c>
      <c r="T456" s="2">
        <v>0</v>
      </c>
      <c r="U456" s="39">
        <v>539.88009999999997</v>
      </c>
      <c r="W456" s="41" t="s">
        <v>1</v>
      </c>
      <c r="X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"/>
      <c r="Z456"/>
      <c r="AA456"/>
    </row>
    <row r="457" spans="5:27">
      <c r="E457" t="s">
        <v>8566</v>
      </c>
      <c r="F457" s="51" t="s">
        <v>8900</v>
      </c>
      <c r="G457" t="s">
        <v>1</v>
      </c>
      <c r="H457" s="41" t="s">
        <v>0</v>
      </c>
      <c r="I457" s="41" t="s">
        <v>8149</v>
      </c>
      <c r="J457" s="41" t="s">
        <v>8150</v>
      </c>
      <c r="K457" s="41">
        <v>4293</v>
      </c>
      <c r="L457" s="48">
        <v>4293</v>
      </c>
      <c r="M457" s="49" t="s">
        <v>1458</v>
      </c>
      <c r="N457" s="49" t="s">
        <v>1459</v>
      </c>
      <c r="O457" s="2">
        <v>0</v>
      </c>
      <c r="P457" s="2">
        <v>0</v>
      </c>
      <c r="Q457" s="39">
        <v>478.61</v>
      </c>
      <c r="R457" s="2">
        <v>62.219300000000004</v>
      </c>
      <c r="S457" s="2">
        <v>0</v>
      </c>
      <c r="T457" s="2">
        <v>0</v>
      </c>
      <c r="U457" s="39">
        <v>540.82929999999999</v>
      </c>
      <c r="W457" s="41" t="s">
        <v>1</v>
      </c>
      <c r="X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"/>
      <c r="Z457"/>
      <c r="AA457"/>
    </row>
    <row r="458" spans="5:27" hidden="1">
      <c r="E458" t="s">
        <v>8566</v>
      </c>
      <c r="F458" s="51" t="s">
        <v>8900</v>
      </c>
      <c r="G458" t="s">
        <v>1</v>
      </c>
      <c r="H458" s="41" t="s">
        <v>0</v>
      </c>
      <c r="I458" s="41" t="s">
        <v>8149</v>
      </c>
      <c r="J458" s="41" t="s">
        <v>8150</v>
      </c>
      <c r="K458" s="41">
        <v>4294</v>
      </c>
      <c r="L458" s="48">
        <v>4294</v>
      </c>
      <c r="M458" s="49" t="s">
        <v>7848</v>
      </c>
      <c r="N458" s="49" t="s">
        <v>7847</v>
      </c>
      <c r="O458" s="2">
        <v>0</v>
      </c>
      <c r="P458" s="2">
        <v>0</v>
      </c>
      <c r="Q458" s="39">
        <v>0</v>
      </c>
      <c r="R458" s="2">
        <v>0</v>
      </c>
      <c r="S458" s="2">
        <v>0</v>
      </c>
      <c r="T458" s="2">
        <v>0</v>
      </c>
      <c r="U458" s="39">
        <v>0</v>
      </c>
      <c r="V458" s="2">
        <v>0</v>
      </c>
      <c r="W458" s="41" t="s">
        <v>1</v>
      </c>
      <c r="X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"/>
      <c r="Z458"/>
      <c r="AA458"/>
    </row>
    <row r="459" spans="5:27">
      <c r="E459" t="s">
        <v>8566</v>
      </c>
      <c r="F459" s="51" t="s">
        <v>8900</v>
      </c>
      <c r="G459" t="s">
        <v>1</v>
      </c>
      <c r="H459" s="41" t="s">
        <v>0</v>
      </c>
      <c r="I459" s="41" t="s">
        <v>8149</v>
      </c>
      <c r="J459" s="41" t="s">
        <v>8150</v>
      </c>
      <c r="K459" s="41">
        <v>4295</v>
      </c>
      <c r="L459" s="48">
        <v>4295</v>
      </c>
      <c r="M459" s="49" t="s">
        <v>896</v>
      </c>
      <c r="N459" s="49" t="s">
        <v>897</v>
      </c>
      <c r="O459" s="2">
        <v>0</v>
      </c>
      <c r="P459" s="2">
        <v>0</v>
      </c>
      <c r="Q459" s="39">
        <v>169.78</v>
      </c>
      <c r="R459" s="2">
        <v>22.071400000000001</v>
      </c>
      <c r="S459" s="2">
        <v>0</v>
      </c>
      <c r="T459" s="2">
        <v>0</v>
      </c>
      <c r="U459" s="39">
        <v>191.85140000000001</v>
      </c>
      <c r="W459" s="41" t="s">
        <v>1</v>
      </c>
      <c r="X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"/>
      <c r="Z459"/>
      <c r="AA459"/>
    </row>
    <row r="460" spans="5:27">
      <c r="E460" t="s">
        <v>8566</v>
      </c>
      <c r="F460" s="51" t="s">
        <v>8900</v>
      </c>
      <c r="G460" t="s">
        <v>1</v>
      </c>
      <c r="H460" s="41" t="s">
        <v>0</v>
      </c>
      <c r="I460" s="41" t="s">
        <v>8149</v>
      </c>
      <c r="J460" s="41" t="s">
        <v>8150</v>
      </c>
      <c r="K460" s="41">
        <v>4296</v>
      </c>
      <c r="L460" s="48">
        <v>4296</v>
      </c>
      <c r="M460" s="49" t="s">
        <v>173</v>
      </c>
      <c r="N460" s="49" t="s">
        <v>174</v>
      </c>
      <c r="O460" s="2">
        <v>0</v>
      </c>
      <c r="P460" s="2">
        <v>0</v>
      </c>
      <c r="Q460" s="39">
        <v>292.2</v>
      </c>
      <c r="R460" s="2">
        <v>37.985999999999997</v>
      </c>
      <c r="S460" s="2">
        <v>0</v>
      </c>
      <c r="T460" s="2">
        <v>0</v>
      </c>
      <c r="U460" s="39">
        <v>330.18599999999998</v>
      </c>
      <c r="W460" s="41" t="s">
        <v>1</v>
      </c>
      <c r="X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"/>
      <c r="Z460"/>
      <c r="AA460"/>
    </row>
    <row r="461" spans="5:27">
      <c r="E461" t="s">
        <v>8566</v>
      </c>
      <c r="F461" s="51" t="s">
        <v>8900</v>
      </c>
      <c r="G461" t="s">
        <v>1</v>
      </c>
      <c r="H461" s="41" t="s">
        <v>0</v>
      </c>
      <c r="I461" s="41" t="s">
        <v>8149</v>
      </c>
      <c r="J461" s="41" t="s">
        <v>8150</v>
      </c>
      <c r="K461" s="41">
        <v>4297</v>
      </c>
      <c r="L461" s="48">
        <v>4297</v>
      </c>
      <c r="M461" s="49" t="s">
        <v>277</v>
      </c>
      <c r="N461" s="49" t="s">
        <v>278</v>
      </c>
      <c r="O461" s="2">
        <v>0</v>
      </c>
      <c r="P461" s="2">
        <v>0</v>
      </c>
      <c r="Q461" s="39">
        <v>111.51</v>
      </c>
      <c r="R461" s="2">
        <v>14.496300000000002</v>
      </c>
      <c r="S461" s="2">
        <v>0</v>
      </c>
      <c r="T461" s="2">
        <v>0</v>
      </c>
      <c r="U461" s="39">
        <v>126.00630000000001</v>
      </c>
      <c r="W461" s="41" t="s">
        <v>1</v>
      </c>
      <c r="X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"/>
      <c r="Z461"/>
      <c r="AA461"/>
    </row>
    <row r="462" spans="5:27">
      <c r="E462" t="s">
        <v>8566</v>
      </c>
      <c r="F462" s="51" t="s">
        <v>8900</v>
      </c>
      <c r="G462" t="s">
        <v>1</v>
      </c>
      <c r="H462" s="41" t="s">
        <v>0</v>
      </c>
      <c r="I462" s="41" t="s">
        <v>8149</v>
      </c>
      <c r="J462" s="41" t="s">
        <v>8150</v>
      </c>
      <c r="K462" s="41">
        <v>4298</v>
      </c>
      <c r="L462" s="48">
        <v>4298</v>
      </c>
      <c r="M462" s="49" t="s">
        <v>445</v>
      </c>
      <c r="N462" s="49" t="s">
        <v>446</v>
      </c>
      <c r="O462" s="2">
        <v>0</v>
      </c>
      <c r="P462" s="2">
        <v>0</v>
      </c>
      <c r="Q462" s="39">
        <v>308.81</v>
      </c>
      <c r="R462" s="2">
        <v>40.145299999999999</v>
      </c>
      <c r="S462" s="2">
        <v>0</v>
      </c>
      <c r="T462" s="2">
        <v>0</v>
      </c>
      <c r="U462" s="39">
        <v>348.95530000000002</v>
      </c>
      <c r="W462" s="41" t="s">
        <v>1</v>
      </c>
      <c r="X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"/>
      <c r="Z462"/>
      <c r="AA462"/>
    </row>
    <row r="463" spans="5:27">
      <c r="E463" t="s">
        <v>8566</v>
      </c>
      <c r="F463" s="51" t="s">
        <v>8900</v>
      </c>
      <c r="G463" t="s">
        <v>1</v>
      </c>
      <c r="H463" s="41" t="s">
        <v>0</v>
      </c>
      <c r="I463" s="41" t="s">
        <v>8149</v>
      </c>
      <c r="J463" s="41" t="s">
        <v>8150</v>
      </c>
      <c r="K463" s="41">
        <v>4299</v>
      </c>
      <c r="L463" s="48">
        <v>4299</v>
      </c>
      <c r="M463" s="49"/>
      <c r="N463" s="49" t="s">
        <v>8864</v>
      </c>
      <c r="O463" s="2">
        <v>0</v>
      </c>
      <c r="P463" s="2">
        <v>0</v>
      </c>
      <c r="Q463" s="39">
        <v>478.64</v>
      </c>
      <c r="R463" s="2">
        <v>62.223199999999999</v>
      </c>
      <c r="S463" s="2">
        <v>0</v>
      </c>
      <c r="T463" s="2">
        <v>0</v>
      </c>
      <c r="U463" s="39">
        <v>540.86320000000001</v>
      </c>
      <c r="V463" s="2" t="s">
        <v>8863</v>
      </c>
      <c r="W463" s="41" t="s">
        <v>1</v>
      </c>
      <c r="X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"/>
      <c r="Z463"/>
      <c r="AA463"/>
    </row>
    <row r="464" spans="5:27">
      <c r="E464" t="s">
        <v>8566</v>
      </c>
      <c r="F464" s="51" t="s">
        <v>8900</v>
      </c>
      <c r="G464" t="s">
        <v>1</v>
      </c>
      <c r="H464" s="41" t="s">
        <v>0</v>
      </c>
      <c r="I464" s="41" t="s">
        <v>8149</v>
      </c>
      <c r="J464" s="41" t="s">
        <v>8150</v>
      </c>
      <c r="K464" s="41">
        <v>4300</v>
      </c>
      <c r="L464" s="48">
        <v>4300</v>
      </c>
      <c r="M464" s="49" t="s">
        <v>499</v>
      </c>
      <c r="N464" s="49" t="s">
        <v>500</v>
      </c>
      <c r="O464" s="2">
        <v>0</v>
      </c>
      <c r="P464" s="2">
        <v>0</v>
      </c>
      <c r="Q464" s="39">
        <v>50</v>
      </c>
      <c r="R464" s="2">
        <v>6.5</v>
      </c>
      <c r="S464" s="2">
        <v>0</v>
      </c>
      <c r="T464" s="2">
        <v>0</v>
      </c>
      <c r="U464" s="39">
        <v>56.5</v>
      </c>
      <c r="W464" s="41" t="s">
        <v>1</v>
      </c>
      <c r="X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"/>
      <c r="Z464"/>
      <c r="AA464"/>
    </row>
    <row r="465" spans="5:27">
      <c r="E465" t="s">
        <v>8566</v>
      </c>
      <c r="F465" s="51" t="s">
        <v>8900</v>
      </c>
      <c r="G465" t="s">
        <v>1</v>
      </c>
      <c r="H465" s="41" t="s">
        <v>0</v>
      </c>
      <c r="I465" s="41" t="s">
        <v>8149</v>
      </c>
      <c r="J465" s="41" t="s">
        <v>8150</v>
      </c>
      <c r="K465" s="41">
        <v>4301</v>
      </c>
      <c r="L465" s="48">
        <v>4301</v>
      </c>
      <c r="M465" s="49" t="s">
        <v>227</v>
      </c>
      <c r="N465" s="49" t="s">
        <v>228</v>
      </c>
      <c r="O465" s="2">
        <v>0</v>
      </c>
      <c r="P465" s="2">
        <v>0</v>
      </c>
      <c r="Q465" s="39">
        <v>420</v>
      </c>
      <c r="R465" s="2">
        <v>54.6</v>
      </c>
      <c r="S465" s="2">
        <v>0</v>
      </c>
      <c r="T465" s="2">
        <v>0</v>
      </c>
      <c r="U465" s="39">
        <v>474.6</v>
      </c>
      <c r="W465" s="41" t="s">
        <v>1</v>
      </c>
      <c r="X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"/>
      <c r="Z465"/>
      <c r="AA465"/>
    </row>
    <row r="466" spans="5:27">
      <c r="E466" t="s">
        <v>8566</v>
      </c>
      <c r="F466" s="51" t="s">
        <v>8900</v>
      </c>
      <c r="G466" t="s">
        <v>1</v>
      </c>
      <c r="H466" s="41" t="s">
        <v>0</v>
      </c>
      <c r="I466" s="41" t="s">
        <v>8149</v>
      </c>
      <c r="J466" s="41" t="s">
        <v>8150</v>
      </c>
      <c r="K466" s="41">
        <v>4302</v>
      </c>
      <c r="L466" s="48">
        <v>4302</v>
      </c>
      <c r="M466" s="49" t="s">
        <v>227</v>
      </c>
      <c r="N466" s="49" t="s">
        <v>228</v>
      </c>
      <c r="O466" s="2">
        <v>0</v>
      </c>
      <c r="P466" s="2">
        <v>0</v>
      </c>
      <c r="Q466" s="39">
        <v>147.27000000000001</v>
      </c>
      <c r="R466" s="2">
        <v>19.145100000000003</v>
      </c>
      <c r="S466" s="2">
        <v>0</v>
      </c>
      <c r="T466" s="2">
        <v>0</v>
      </c>
      <c r="U466" s="39">
        <v>166.41510000000002</v>
      </c>
      <c r="W466" s="41" t="s">
        <v>1</v>
      </c>
      <c r="X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"/>
      <c r="Z466"/>
      <c r="AA466"/>
    </row>
    <row r="467" spans="5:27">
      <c r="E467" t="s">
        <v>8566</v>
      </c>
      <c r="F467" s="51" t="s">
        <v>8900</v>
      </c>
      <c r="G467" t="s">
        <v>1</v>
      </c>
      <c r="H467" s="41" t="s">
        <v>0</v>
      </c>
      <c r="I467" s="41" t="s">
        <v>8149</v>
      </c>
      <c r="J467" s="41" t="s">
        <v>8150</v>
      </c>
      <c r="K467" s="41">
        <v>4303</v>
      </c>
      <c r="L467" s="48">
        <v>4303</v>
      </c>
      <c r="M467" s="49"/>
      <c r="N467" s="49" t="s">
        <v>346</v>
      </c>
      <c r="O467" s="2">
        <v>0</v>
      </c>
      <c r="P467" s="2">
        <v>0</v>
      </c>
      <c r="Q467" s="39">
        <v>260.18</v>
      </c>
      <c r="R467" s="2">
        <v>33.823399999999999</v>
      </c>
      <c r="S467" s="2">
        <v>0</v>
      </c>
      <c r="T467" s="2">
        <v>0</v>
      </c>
      <c r="U467" s="39">
        <v>294.0034</v>
      </c>
      <c r="V467" s="2" t="s">
        <v>8387</v>
      </c>
      <c r="W467" s="41" t="s">
        <v>1</v>
      </c>
      <c r="X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"/>
      <c r="Z467"/>
      <c r="AA467"/>
    </row>
    <row r="468" spans="5:27">
      <c r="E468" t="s">
        <v>8566</v>
      </c>
      <c r="F468" s="51" t="s">
        <v>8900</v>
      </c>
      <c r="G468" t="s">
        <v>1</v>
      </c>
      <c r="H468" s="41" t="s">
        <v>0</v>
      </c>
      <c r="I468" s="41" t="s">
        <v>8149</v>
      </c>
      <c r="J468" s="41" t="s">
        <v>8150</v>
      </c>
      <c r="K468" s="41">
        <v>4304</v>
      </c>
      <c r="L468" s="48">
        <v>4304</v>
      </c>
      <c r="M468" s="49"/>
      <c r="N468" s="49" t="s">
        <v>1005</v>
      </c>
      <c r="O468" s="2">
        <v>0</v>
      </c>
      <c r="P468" s="2">
        <v>0</v>
      </c>
      <c r="Q468" s="39">
        <v>1429.84</v>
      </c>
      <c r="R468" s="2">
        <v>185.8792</v>
      </c>
      <c r="S468" s="2">
        <v>0</v>
      </c>
      <c r="T468" s="2">
        <v>0</v>
      </c>
      <c r="U468" s="39">
        <v>1615.7192</v>
      </c>
      <c r="V468" s="2" t="s">
        <v>8461</v>
      </c>
      <c r="W468" s="41" t="s">
        <v>1</v>
      </c>
      <c r="X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"/>
      <c r="Z468"/>
      <c r="AA468"/>
    </row>
    <row r="469" spans="5:27">
      <c r="E469" t="s">
        <v>8566</v>
      </c>
      <c r="F469" s="51" t="s">
        <v>8900</v>
      </c>
      <c r="G469" t="s">
        <v>1</v>
      </c>
      <c r="H469" s="41" t="s">
        <v>0</v>
      </c>
      <c r="I469" s="41" t="s">
        <v>8149</v>
      </c>
      <c r="J469" s="41" t="s">
        <v>8150</v>
      </c>
      <c r="K469" s="41">
        <v>4305</v>
      </c>
      <c r="L469" s="48">
        <v>4305</v>
      </c>
      <c r="M469" s="49" t="s">
        <v>333</v>
      </c>
      <c r="N469" s="49" t="s">
        <v>334</v>
      </c>
      <c r="O469" s="2">
        <v>0</v>
      </c>
      <c r="P469" s="2">
        <v>0</v>
      </c>
      <c r="Q469" s="39">
        <v>198.6</v>
      </c>
      <c r="R469" s="2">
        <v>25.818000000000001</v>
      </c>
      <c r="S469" s="2">
        <v>0</v>
      </c>
      <c r="T469" s="2">
        <v>0</v>
      </c>
      <c r="U469" s="39">
        <v>224.41800000000001</v>
      </c>
      <c r="W469" s="41" t="s">
        <v>1</v>
      </c>
      <c r="X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"/>
      <c r="Z469"/>
      <c r="AA469"/>
    </row>
    <row r="470" spans="5:27">
      <c r="E470" t="s">
        <v>8566</v>
      </c>
      <c r="F470" s="51" t="s">
        <v>8900</v>
      </c>
      <c r="G470" t="s">
        <v>1</v>
      </c>
      <c r="H470" s="41" t="s">
        <v>0</v>
      </c>
      <c r="I470" s="41" t="s">
        <v>8149</v>
      </c>
      <c r="J470" s="41" t="s">
        <v>8150</v>
      </c>
      <c r="K470" s="41">
        <v>4306</v>
      </c>
      <c r="L470" s="48">
        <v>4306</v>
      </c>
      <c r="M470" s="49" t="s">
        <v>333</v>
      </c>
      <c r="N470" s="49" t="s">
        <v>334</v>
      </c>
      <c r="O470" s="2">
        <v>0</v>
      </c>
      <c r="P470" s="2">
        <v>0</v>
      </c>
      <c r="Q470" s="39">
        <v>168.81</v>
      </c>
      <c r="R470" s="2">
        <v>21.9453</v>
      </c>
      <c r="S470" s="2">
        <v>0</v>
      </c>
      <c r="T470" s="2">
        <v>0</v>
      </c>
      <c r="U470" s="39">
        <v>190.75530000000001</v>
      </c>
      <c r="W470" s="41" t="s">
        <v>1</v>
      </c>
      <c r="X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"/>
      <c r="Z470"/>
      <c r="AA470"/>
    </row>
    <row r="471" spans="5:27">
      <c r="E471" t="s">
        <v>8566</v>
      </c>
      <c r="F471" s="51" t="s">
        <v>8900</v>
      </c>
      <c r="G471" t="s">
        <v>1</v>
      </c>
      <c r="H471" s="41" t="s">
        <v>0</v>
      </c>
      <c r="I471" s="41" t="s">
        <v>8149</v>
      </c>
      <c r="J471" s="41" t="s">
        <v>8150</v>
      </c>
      <c r="K471" s="41">
        <v>4307</v>
      </c>
      <c r="L471" s="48">
        <v>4307</v>
      </c>
      <c r="M471" s="49" t="s">
        <v>566</v>
      </c>
      <c r="N471" s="49" t="s">
        <v>567</v>
      </c>
      <c r="O471" s="2">
        <v>0</v>
      </c>
      <c r="P471" s="2">
        <v>0</v>
      </c>
      <c r="Q471" s="39">
        <v>99.3</v>
      </c>
      <c r="R471" s="2">
        <v>12.909000000000001</v>
      </c>
      <c r="S471" s="2">
        <v>0</v>
      </c>
      <c r="T471" s="2">
        <v>0</v>
      </c>
      <c r="U471" s="39">
        <v>112.209</v>
      </c>
      <c r="W471" s="41" t="s">
        <v>1</v>
      </c>
      <c r="X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"/>
      <c r="Z471"/>
      <c r="AA471"/>
    </row>
    <row r="472" spans="5:27">
      <c r="E472" t="s">
        <v>8566</v>
      </c>
      <c r="F472" s="51" t="s">
        <v>8899</v>
      </c>
      <c r="G472" t="s">
        <v>1</v>
      </c>
      <c r="H472" s="41" t="s">
        <v>0</v>
      </c>
      <c r="I472" s="41" t="s">
        <v>8149</v>
      </c>
      <c r="J472" s="41" t="s">
        <v>8150</v>
      </c>
      <c r="K472" s="41">
        <v>4308</v>
      </c>
      <c r="L472" s="48">
        <v>4308</v>
      </c>
      <c r="M472" s="49" t="s">
        <v>8424</v>
      </c>
      <c r="N472" s="49" t="s">
        <v>8425</v>
      </c>
      <c r="O472" s="2">
        <v>0</v>
      </c>
      <c r="P472" s="2">
        <v>0</v>
      </c>
      <c r="Q472" s="39">
        <v>129.81</v>
      </c>
      <c r="R472" s="2">
        <v>16.875299999999999</v>
      </c>
      <c r="S472" s="2">
        <v>0</v>
      </c>
      <c r="T472" s="2">
        <v>0</v>
      </c>
      <c r="U472" s="39">
        <v>146.68530000000001</v>
      </c>
      <c r="W472" s="41" t="s">
        <v>1</v>
      </c>
      <c r="X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"/>
      <c r="Z472"/>
      <c r="AA472"/>
    </row>
    <row r="473" spans="5:27">
      <c r="E473" t="s">
        <v>8566</v>
      </c>
      <c r="F473" s="51" t="s">
        <v>8899</v>
      </c>
      <c r="G473" t="s">
        <v>1</v>
      </c>
      <c r="H473" s="41" t="s">
        <v>0</v>
      </c>
      <c r="I473" s="41" t="s">
        <v>8149</v>
      </c>
      <c r="J473" s="41" t="s">
        <v>8150</v>
      </c>
      <c r="K473" s="41">
        <v>4309</v>
      </c>
      <c r="L473" s="48">
        <v>4309</v>
      </c>
      <c r="M473" s="49" t="s">
        <v>8159</v>
      </c>
      <c r="N473" s="49" t="s">
        <v>8162</v>
      </c>
      <c r="O473" s="2">
        <v>0</v>
      </c>
      <c r="P473" s="2">
        <v>0</v>
      </c>
      <c r="Q473" s="39">
        <v>105.31</v>
      </c>
      <c r="R473" s="2">
        <v>13.690300000000001</v>
      </c>
      <c r="S473" s="2">
        <v>0</v>
      </c>
      <c r="T473" s="2">
        <v>0</v>
      </c>
      <c r="U473" s="39">
        <v>119.00030000000001</v>
      </c>
      <c r="W473" s="41" t="s">
        <v>1</v>
      </c>
      <c r="X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"/>
      <c r="Z473"/>
      <c r="AA473"/>
    </row>
    <row r="474" spans="5:27">
      <c r="E474" t="s">
        <v>8566</v>
      </c>
      <c r="F474" s="51" t="s">
        <v>8899</v>
      </c>
      <c r="G474" t="s">
        <v>1</v>
      </c>
      <c r="H474" s="41" t="s">
        <v>0</v>
      </c>
      <c r="I474" s="41" t="s">
        <v>8149</v>
      </c>
      <c r="J474" s="41" t="s">
        <v>8150</v>
      </c>
      <c r="K474" s="41">
        <v>4310</v>
      </c>
      <c r="L474" s="48">
        <v>4310</v>
      </c>
      <c r="M474" s="49" t="s">
        <v>7859</v>
      </c>
      <c r="N474" s="49" t="s">
        <v>7860</v>
      </c>
      <c r="O474" s="2">
        <v>0</v>
      </c>
      <c r="P474" s="2">
        <v>0</v>
      </c>
      <c r="Q474" s="39">
        <v>922.2</v>
      </c>
      <c r="R474" s="2">
        <v>119.88600000000001</v>
      </c>
      <c r="S474" s="2">
        <v>0</v>
      </c>
      <c r="T474" s="2">
        <v>0</v>
      </c>
      <c r="U474" s="39">
        <v>1042.086</v>
      </c>
      <c r="W474" s="41" t="s">
        <v>1</v>
      </c>
      <c r="X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"/>
      <c r="Z474"/>
      <c r="AA474"/>
    </row>
    <row r="475" spans="5:27">
      <c r="E475" t="s">
        <v>8566</v>
      </c>
      <c r="F475" s="51" t="s">
        <v>8899</v>
      </c>
      <c r="G475" t="s">
        <v>1</v>
      </c>
      <c r="H475" s="41" t="s">
        <v>0</v>
      </c>
      <c r="I475" s="41" t="s">
        <v>8149</v>
      </c>
      <c r="J475" s="41" t="s">
        <v>8150</v>
      </c>
      <c r="K475" s="41">
        <v>4311</v>
      </c>
      <c r="L475" s="48">
        <v>4311</v>
      </c>
      <c r="M475" s="49" t="s">
        <v>118</v>
      </c>
      <c r="N475" s="49" t="s">
        <v>119</v>
      </c>
      <c r="O475" s="2">
        <v>0</v>
      </c>
      <c r="P475" s="2">
        <v>0</v>
      </c>
      <c r="Q475" s="39">
        <v>110.63</v>
      </c>
      <c r="R475" s="2">
        <v>14.3819</v>
      </c>
      <c r="S475" s="2">
        <v>0</v>
      </c>
      <c r="T475" s="2">
        <v>0</v>
      </c>
      <c r="U475" s="39">
        <v>125.0119</v>
      </c>
      <c r="W475" s="41" t="s">
        <v>1</v>
      </c>
      <c r="X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"/>
      <c r="Z475"/>
      <c r="AA475"/>
    </row>
    <row r="476" spans="5:27">
      <c r="E476" t="s">
        <v>8566</v>
      </c>
      <c r="F476" s="51" t="s">
        <v>8899</v>
      </c>
      <c r="G476" t="s">
        <v>1</v>
      </c>
      <c r="H476" s="41" t="s">
        <v>0</v>
      </c>
      <c r="I476" s="41" t="s">
        <v>8149</v>
      </c>
      <c r="J476" s="41" t="s">
        <v>8150</v>
      </c>
      <c r="K476" s="41">
        <v>4312</v>
      </c>
      <c r="L476" s="48">
        <v>4312</v>
      </c>
      <c r="M476" s="49" t="s">
        <v>118</v>
      </c>
      <c r="N476" s="49" t="s">
        <v>119</v>
      </c>
      <c r="O476" s="2">
        <v>0</v>
      </c>
      <c r="P476" s="2">
        <v>0</v>
      </c>
      <c r="Q476" s="39">
        <v>152.38</v>
      </c>
      <c r="R476" s="2">
        <v>19.8094</v>
      </c>
      <c r="S476" s="2">
        <v>0</v>
      </c>
      <c r="T476" s="2">
        <v>0</v>
      </c>
      <c r="U476" s="39">
        <v>172.18940000000001</v>
      </c>
      <c r="W476" s="41" t="s">
        <v>1</v>
      </c>
      <c r="X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"/>
      <c r="Z476"/>
      <c r="AA476"/>
    </row>
    <row r="477" spans="5:27">
      <c r="E477" t="s">
        <v>8566</v>
      </c>
      <c r="F477" s="51" t="s">
        <v>8899</v>
      </c>
      <c r="G477" t="s">
        <v>1</v>
      </c>
      <c r="H477" s="41" t="s">
        <v>0</v>
      </c>
      <c r="I477" s="41" t="s">
        <v>8149</v>
      </c>
      <c r="J477" s="41" t="s">
        <v>8150</v>
      </c>
      <c r="K477" s="41">
        <v>4313</v>
      </c>
      <c r="L477" s="48">
        <v>4313</v>
      </c>
      <c r="M477" s="49" t="s">
        <v>383</v>
      </c>
      <c r="N477" s="49" t="s">
        <v>384</v>
      </c>
      <c r="O477" s="2">
        <v>0</v>
      </c>
      <c r="P477" s="2">
        <v>0</v>
      </c>
      <c r="Q477" s="39">
        <v>129.44</v>
      </c>
      <c r="R477" s="2">
        <v>16.827200000000001</v>
      </c>
      <c r="S477" s="2">
        <v>0</v>
      </c>
      <c r="T477" s="2">
        <v>0</v>
      </c>
      <c r="U477" s="39">
        <v>146.2672</v>
      </c>
      <c r="W477" s="41" t="s">
        <v>1</v>
      </c>
      <c r="X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"/>
      <c r="Z477"/>
      <c r="AA477"/>
    </row>
    <row r="478" spans="5:27">
      <c r="E478" t="s">
        <v>8566</v>
      </c>
      <c r="F478" s="51" t="s">
        <v>8899</v>
      </c>
      <c r="G478" t="s">
        <v>1</v>
      </c>
      <c r="H478" s="41" t="s">
        <v>0</v>
      </c>
      <c r="I478" s="41" t="s">
        <v>8149</v>
      </c>
      <c r="J478" s="41" t="s">
        <v>8150</v>
      </c>
      <c r="K478" s="41">
        <v>4314</v>
      </c>
      <c r="L478" s="48">
        <v>4314</v>
      </c>
      <c r="M478" s="49" t="s">
        <v>812</v>
      </c>
      <c r="N478" s="49" t="s">
        <v>813</v>
      </c>
      <c r="O478" s="2">
        <v>0</v>
      </c>
      <c r="P478" s="2">
        <v>0</v>
      </c>
      <c r="Q478" s="39">
        <v>160.87</v>
      </c>
      <c r="R478" s="2">
        <v>20.9131</v>
      </c>
      <c r="S478" s="2">
        <v>0</v>
      </c>
      <c r="T478" s="2">
        <v>0</v>
      </c>
      <c r="U478" s="39">
        <v>181.78309999999999</v>
      </c>
      <c r="W478" s="41" t="s">
        <v>1</v>
      </c>
      <c r="X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"/>
      <c r="Z478"/>
      <c r="AA478"/>
    </row>
    <row r="479" spans="5:27">
      <c r="E479" t="s">
        <v>8566</v>
      </c>
      <c r="F479" s="51" t="s">
        <v>8899</v>
      </c>
      <c r="G479" t="s">
        <v>1</v>
      </c>
      <c r="H479" s="41" t="s">
        <v>0</v>
      </c>
      <c r="I479" s="41" t="s">
        <v>8149</v>
      </c>
      <c r="J479" s="41" t="s">
        <v>8150</v>
      </c>
      <c r="K479" s="41">
        <v>4315</v>
      </c>
      <c r="L479" s="48">
        <v>4315</v>
      </c>
      <c r="M479" s="49" t="s">
        <v>503</v>
      </c>
      <c r="N479" s="49" t="s">
        <v>504</v>
      </c>
      <c r="O479" s="2">
        <v>0</v>
      </c>
      <c r="P479" s="2">
        <v>0</v>
      </c>
      <c r="Q479" s="39">
        <v>12.32</v>
      </c>
      <c r="R479" s="2">
        <v>1.6016000000000001</v>
      </c>
      <c r="S479" s="2">
        <v>0</v>
      </c>
      <c r="T479" s="2">
        <v>0</v>
      </c>
      <c r="U479" s="39">
        <v>13.9216</v>
      </c>
      <c r="W479" s="41" t="s">
        <v>1</v>
      </c>
      <c r="X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"/>
      <c r="Z479"/>
      <c r="AA479"/>
    </row>
    <row r="480" spans="5:27">
      <c r="E480" t="s">
        <v>8566</v>
      </c>
      <c r="F480" s="51" t="s">
        <v>8899</v>
      </c>
      <c r="G480" t="s">
        <v>1</v>
      </c>
      <c r="H480" s="41" t="s">
        <v>0</v>
      </c>
      <c r="I480" s="41" t="s">
        <v>8149</v>
      </c>
      <c r="J480" s="41" t="s">
        <v>8150</v>
      </c>
      <c r="K480" s="41">
        <v>4316</v>
      </c>
      <c r="L480" s="48">
        <v>4316</v>
      </c>
      <c r="M480" s="49" t="s">
        <v>614</v>
      </c>
      <c r="N480" s="49" t="s">
        <v>615</v>
      </c>
      <c r="O480" s="2">
        <v>0</v>
      </c>
      <c r="P480" s="2">
        <v>0</v>
      </c>
      <c r="Q480" s="39">
        <v>86.85</v>
      </c>
      <c r="R480" s="2">
        <v>11.2905</v>
      </c>
      <c r="S480" s="2">
        <v>0</v>
      </c>
      <c r="T480" s="2">
        <v>0</v>
      </c>
      <c r="U480" s="39">
        <v>98.140499999999989</v>
      </c>
      <c r="W480" s="41" t="s">
        <v>1</v>
      </c>
      <c r="X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"/>
      <c r="Z480"/>
      <c r="AA480"/>
    </row>
    <row r="481" spans="5:27">
      <c r="E481" t="s">
        <v>8566</v>
      </c>
      <c r="F481" s="51" t="s">
        <v>8899</v>
      </c>
      <c r="G481" t="s">
        <v>1</v>
      </c>
      <c r="H481" s="41" t="s">
        <v>0</v>
      </c>
      <c r="I481" s="41" t="s">
        <v>8149</v>
      </c>
      <c r="J481" s="41" t="s">
        <v>8150</v>
      </c>
      <c r="K481" s="41">
        <v>4317</v>
      </c>
      <c r="L481" s="48">
        <v>4317</v>
      </c>
      <c r="M481" s="49"/>
      <c r="N481" s="49" t="s">
        <v>8862</v>
      </c>
      <c r="O481" s="2">
        <v>0</v>
      </c>
      <c r="P481" s="2">
        <v>0</v>
      </c>
      <c r="Q481" s="39">
        <v>26.99</v>
      </c>
      <c r="R481" s="2">
        <v>3.5086999999999997</v>
      </c>
      <c r="S481" s="2">
        <v>0</v>
      </c>
      <c r="T481" s="2">
        <v>0</v>
      </c>
      <c r="U481" s="39">
        <v>30.498699999999999</v>
      </c>
      <c r="V481" s="2" t="s">
        <v>8861</v>
      </c>
      <c r="W481" s="41" t="s">
        <v>1</v>
      </c>
      <c r="X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"/>
      <c r="Z481"/>
      <c r="AA481"/>
    </row>
    <row r="482" spans="5:27">
      <c r="E482" t="s">
        <v>8566</v>
      </c>
      <c r="F482" s="51" t="s">
        <v>8899</v>
      </c>
      <c r="G482" t="s">
        <v>1</v>
      </c>
      <c r="H482" s="41" t="s">
        <v>0</v>
      </c>
      <c r="I482" s="41" t="s">
        <v>8149</v>
      </c>
      <c r="J482" s="41" t="s">
        <v>8150</v>
      </c>
      <c r="K482" s="41">
        <v>4318</v>
      </c>
      <c r="L482" s="48">
        <v>4318</v>
      </c>
      <c r="M482" s="49" t="s">
        <v>455</v>
      </c>
      <c r="N482" s="49" t="s">
        <v>456</v>
      </c>
      <c r="O482" s="2">
        <v>0</v>
      </c>
      <c r="P482" s="2">
        <v>0</v>
      </c>
      <c r="Q482" s="39">
        <v>186</v>
      </c>
      <c r="R482" s="2">
        <v>24.18</v>
      </c>
      <c r="S482" s="2">
        <v>0</v>
      </c>
      <c r="T482" s="2">
        <v>0</v>
      </c>
      <c r="U482" s="39">
        <v>210.18</v>
      </c>
      <c r="W482" s="41" t="s">
        <v>1</v>
      </c>
      <c r="X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"/>
      <c r="Z482"/>
      <c r="AA482"/>
    </row>
    <row r="483" spans="5:27">
      <c r="E483" t="s">
        <v>8566</v>
      </c>
      <c r="F483" s="51" t="s">
        <v>8899</v>
      </c>
      <c r="G483" t="s">
        <v>1</v>
      </c>
      <c r="H483" s="41" t="s">
        <v>0</v>
      </c>
      <c r="I483" s="41" t="s">
        <v>8149</v>
      </c>
      <c r="J483" s="41" t="s">
        <v>8150</v>
      </c>
      <c r="K483" s="41">
        <v>4319</v>
      </c>
      <c r="L483" s="48">
        <v>4319</v>
      </c>
      <c r="M483" s="49" t="s">
        <v>574</v>
      </c>
      <c r="N483" s="49" t="s">
        <v>575</v>
      </c>
      <c r="O483" s="2">
        <v>0</v>
      </c>
      <c r="P483" s="2">
        <v>0</v>
      </c>
      <c r="Q483" s="39">
        <v>22301.279999999999</v>
      </c>
      <c r="R483" s="2">
        <v>2899.1664000000001</v>
      </c>
      <c r="S483" s="2">
        <v>0</v>
      </c>
      <c r="T483" s="2">
        <v>0</v>
      </c>
      <c r="U483" s="39">
        <v>25200.446400000001</v>
      </c>
      <c r="W483" s="41" t="s">
        <v>1</v>
      </c>
      <c r="X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"/>
      <c r="Z483"/>
      <c r="AA483"/>
    </row>
    <row r="484" spans="5:27">
      <c r="E484" t="s">
        <v>8566</v>
      </c>
      <c r="F484" s="51" t="s">
        <v>8899</v>
      </c>
      <c r="G484" t="s">
        <v>1</v>
      </c>
      <c r="H484" s="41" t="s">
        <v>0</v>
      </c>
      <c r="I484" s="41" t="s">
        <v>8149</v>
      </c>
      <c r="J484" s="41" t="s">
        <v>8150</v>
      </c>
      <c r="K484" s="41">
        <v>4320</v>
      </c>
      <c r="L484" s="48">
        <v>4320</v>
      </c>
      <c r="M484" s="49"/>
      <c r="N484" s="49" t="s">
        <v>8430</v>
      </c>
      <c r="O484" s="2">
        <v>0</v>
      </c>
      <c r="P484" s="2">
        <v>0</v>
      </c>
      <c r="Q484" s="39">
        <v>478.64</v>
      </c>
      <c r="R484" s="2">
        <v>62.223199999999999</v>
      </c>
      <c r="S484" s="2">
        <v>0</v>
      </c>
      <c r="T484" s="2">
        <v>0</v>
      </c>
      <c r="U484" s="39">
        <v>540.86320000000001</v>
      </c>
      <c r="V484" s="2" t="s">
        <v>8429</v>
      </c>
      <c r="W484" s="41" t="s">
        <v>1</v>
      </c>
      <c r="X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"/>
      <c r="Z484"/>
      <c r="AA484"/>
    </row>
    <row r="485" spans="5:27">
      <c r="E485" t="s">
        <v>8566</v>
      </c>
      <c r="F485" s="51" t="s">
        <v>8899</v>
      </c>
      <c r="G485" t="s">
        <v>1</v>
      </c>
      <c r="H485" s="41" t="s">
        <v>0</v>
      </c>
      <c r="I485" s="41" t="s">
        <v>8149</v>
      </c>
      <c r="J485" s="41" t="s">
        <v>8150</v>
      </c>
      <c r="K485" s="41">
        <v>4321</v>
      </c>
      <c r="L485" s="48">
        <v>4321</v>
      </c>
      <c r="M485" s="49" t="s">
        <v>971</v>
      </c>
      <c r="N485" s="49" t="s">
        <v>972</v>
      </c>
      <c r="O485" s="2">
        <v>0</v>
      </c>
      <c r="P485" s="2">
        <v>0</v>
      </c>
      <c r="Q485" s="39">
        <v>171.91</v>
      </c>
      <c r="R485" s="2">
        <v>22.348300000000002</v>
      </c>
      <c r="S485" s="2">
        <v>0</v>
      </c>
      <c r="T485" s="2">
        <v>0</v>
      </c>
      <c r="U485" s="39">
        <v>194.25829999999999</v>
      </c>
      <c r="W485" s="41" t="s">
        <v>1</v>
      </c>
      <c r="X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"/>
      <c r="Z485"/>
      <c r="AA485"/>
    </row>
    <row r="486" spans="5:27">
      <c r="E486" t="s">
        <v>8566</v>
      </c>
      <c r="F486" s="51" t="s">
        <v>8899</v>
      </c>
      <c r="G486" t="s">
        <v>1</v>
      </c>
      <c r="H486" s="41" t="s">
        <v>0</v>
      </c>
      <c r="I486" s="41" t="s">
        <v>8149</v>
      </c>
      <c r="J486" s="41" t="s">
        <v>8150</v>
      </c>
      <c r="K486" s="41">
        <v>4322</v>
      </c>
      <c r="L486" s="48">
        <v>4322</v>
      </c>
      <c r="M486" s="49" t="s">
        <v>798</v>
      </c>
      <c r="N486" s="49" t="s">
        <v>799</v>
      </c>
      <c r="O486" s="2">
        <v>0</v>
      </c>
      <c r="P486" s="2">
        <v>0</v>
      </c>
      <c r="Q486" s="39">
        <v>1144.3699999999999</v>
      </c>
      <c r="R486" s="2">
        <v>148.7681</v>
      </c>
      <c r="S486" s="2">
        <v>0</v>
      </c>
      <c r="T486" s="2">
        <v>0</v>
      </c>
      <c r="U486" s="39">
        <v>1293.1380999999999</v>
      </c>
      <c r="W486" s="41" t="s">
        <v>1</v>
      </c>
      <c r="X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"/>
      <c r="Z486"/>
      <c r="AA486"/>
    </row>
    <row r="487" spans="5:27">
      <c r="E487" t="s">
        <v>8566</v>
      </c>
      <c r="F487" s="51" t="s">
        <v>8899</v>
      </c>
      <c r="G487" t="s">
        <v>1</v>
      </c>
      <c r="H487" s="41" t="s">
        <v>0</v>
      </c>
      <c r="I487" s="41" t="s">
        <v>8149</v>
      </c>
      <c r="J487" s="41" t="s">
        <v>8150</v>
      </c>
      <c r="K487" s="41">
        <v>4323</v>
      </c>
      <c r="L487" s="48">
        <v>4323</v>
      </c>
      <c r="M487" s="49" t="s">
        <v>501</v>
      </c>
      <c r="N487" s="49" t="s">
        <v>502</v>
      </c>
      <c r="O487" s="2">
        <v>0</v>
      </c>
      <c r="P487" s="2">
        <v>0</v>
      </c>
      <c r="Q487" s="39">
        <v>300</v>
      </c>
      <c r="R487" s="2">
        <v>39</v>
      </c>
      <c r="S487" s="2">
        <v>0</v>
      </c>
      <c r="T487" s="2">
        <v>0</v>
      </c>
      <c r="U487" s="39">
        <v>339</v>
      </c>
      <c r="W487" s="41" t="s">
        <v>1</v>
      </c>
      <c r="X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"/>
      <c r="Z487"/>
      <c r="AA487"/>
    </row>
    <row r="488" spans="5:27">
      <c r="E488" t="s">
        <v>8566</v>
      </c>
      <c r="F488" s="51" t="s">
        <v>8899</v>
      </c>
      <c r="G488" t="s">
        <v>1</v>
      </c>
      <c r="H488" s="41" t="s">
        <v>0</v>
      </c>
      <c r="I488" s="41" t="s">
        <v>8149</v>
      </c>
      <c r="J488" s="41" t="s">
        <v>8150</v>
      </c>
      <c r="K488" s="41">
        <v>4324</v>
      </c>
      <c r="L488" s="48">
        <v>4324</v>
      </c>
      <c r="M488" s="49" t="s">
        <v>307</v>
      </c>
      <c r="N488" s="49" t="s">
        <v>308</v>
      </c>
      <c r="O488" s="2">
        <v>0</v>
      </c>
      <c r="P488" s="2">
        <v>0</v>
      </c>
      <c r="Q488" s="39">
        <v>438.56</v>
      </c>
      <c r="R488" s="2">
        <v>57.012800000000006</v>
      </c>
      <c r="S488" s="2">
        <v>0</v>
      </c>
      <c r="T488" s="2">
        <v>0</v>
      </c>
      <c r="U488" s="39">
        <v>495.57280000000003</v>
      </c>
      <c r="W488" s="41" t="s">
        <v>1</v>
      </c>
      <c r="X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"/>
      <c r="Z488"/>
      <c r="AA488"/>
    </row>
    <row r="489" spans="5:27">
      <c r="E489" t="s">
        <v>8566</v>
      </c>
      <c r="F489" s="51" t="s">
        <v>8899</v>
      </c>
      <c r="G489" t="s">
        <v>1</v>
      </c>
      <c r="H489" s="41" t="s">
        <v>0</v>
      </c>
      <c r="I489" s="41" t="s">
        <v>8149</v>
      </c>
      <c r="J489" s="41" t="s">
        <v>8150</v>
      </c>
      <c r="K489" s="41">
        <v>4325</v>
      </c>
      <c r="L489" s="48">
        <v>4325</v>
      </c>
      <c r="M489" s="49" t="s">
        <v>118</v>
      </c>
      <c r="N489" s="49" t="s">
        <v>119</v>
      </c>
      <c r="O489" s="2">
        <v>0</v>
      </c>
      <c r="P489" s="2">
        <v>0</v>
      </c>
      <c r="Q489" s="39">
        <v>70.319999999999993</v>
      </c>
      <c r="R489" s="2">
        <v>9.1415999999999986</v>
      </c>
      <c r="S489" s="2">
        <v>0</v>
      </c>
      <c r="T489" s="2">
        <v>0</v>
      </c>
      <c r="U489" s="39">
        <v>79.46159999999999</v>
      </c>
      <c r="W489" s="41" t="s">
        <v>1</v>
      </c>
      <c r="X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"/>
      <c r="Z489"/>
      <c r="AA489"/>
    </row>
    <row r="490" spans="5:27">
      <c r="E490" t="s">
        <v>8566</v>
      </c>
      <c r="F490" s="51" t="s">
        <v>8899</v>
      </c>
      <c r="G490" t="s">
        <v>1</v>
      </c>
      <c r="H490" s="41" t="s">
        <v>0</v>
      </c>
      <c r="I490" s="41" t="s">
        <v>8149</v>
      </c>
      <c r="J490" s="41" t="s">
        <v>8150</v>
      </c>
      <c r="K490" s="41">
        <v>4326</v>
      </c>
      <c r="L490" s="48">
        <v>4326</v>
      </c>
      <c r="M490" s="49" t="s">
        <v>118</v>
      </c>
      <c r="N490" s="49" t="s">
        <v>119</v>
      </c>
      <c r="O490" s="2">
        <v>0</v>
      </c>
      <c r="P490" s="2">
        <v>0</v>
      </c>
      <c r="Q490" s="39">
        <v>169.9</v>
      </c>
      <c r="R490" s="2">
        <v>22.087</v>
      </c>
      <c r="S490" s="2">
        <v>0</v>
      </c>
      <c r="T490" s="2">
        <v>0</v>
      </c>
      <c r="U490" s="39">
        <v>191.98699999999999</v>
      </c>
      <c r="W490" s="41" t="s">
        <v>1</v>
      </c>
      <c r="X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"/>
      <c r="Z490"/>
      <c r="AA490"/>
    </row>
    <row r="491" spans="5:27">
      <c r="E491" t="s">
        <v>8566</v>
      </c>
      <c r="F491" s="51" t="s">
        <v>8899</v>
      </c>
      <c r="G491" t="s">
        <v>1</v>
      </c>
      <c r="H491" s="41" t="s">
        <v>0</v>
      </c>
      <c r="I491" s="41" t="s">
        <v>8149</v>
      </c>
      <c r="J491" s="41" t="s">
        <v>8150</v>
      </c>
      <c r="K491" s="41">
        <v>4327</v>
      </c>
      <c r="L491" s="48">
        <v>4327</v>
      </c>
      <c r="M491" s="49" t="s">
        <v>118</v>
      </c>
      <c r="N491" s="49" t="s">
        <v>119</v>
      </c>
      <c r="O491" s="2">
        <v>0</v>
      </c>
      <c r="P491" s="2">
        <v>0</v>
      </c>
      <c r="Q491" s="39">
        <v>71.55</v>
      </c>
      <c r="R491" s="2">
        <v>9.3015000000000008</v>
      </c>
      <c r="S491" s="2">
        <v>0</v>
      </c>
      <c r="T491" s="2">
        <v>0</v>
      </c>
      <c r="U491" s="39">
        <v>80.851500000000001</v>
      </c>
      <c r="W491" s="41" t="s">
        <v>1</v>
      </c>
      <c r="X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"/>
      <c r="Z491"/>
      <c r="AA491"/>
    </row>
    <row r="492" spans="5:27">
      <c r="E492" t="s">
        <v>8566</v>
      </c>
      <c r="F492" s="51" t="s">
        <v>8899</v>
      </c>
      <c r="G492" t="s">
        <v>1</v>
      </c>
      <c r="H492" s="41" t="s">
        <v>0</v>
      </c>
      <c r="I492" s="41" t="s">
        <v>8149</v>
      </c>
      <c r="J492" s="41" t="s">
        <v>8150</v>
      </c>
      <c r="K492" s="41">
        <v>4328</v>
      </c>
      <c r="L492" s="48">
        <v>4328</v>
      </c>
      <c r="M492" s="49" t="s">
        <v>79</v>
      </c>
      <c r="N492" s="49" t="s">
        <v>80</v>
      </c>
      <c r="O492" s="2">
        <v>0</v>
      </c>
      <c r="P492" s="2">
        <v>0</v>
      </c>
      <c r="Q492" s="39">
        <v>235.21</v>
      </c>
      <c r="R492" s="2">
        <v>30.577300000000001</v>
      </c>
      <c r="S492" s="2">
        <v>0</v>
      </c>
      <c r="T492" s="2">
        <v>0</v>
      </c>
      <c r="U492" s="39">
        <v>265.78730000000002</v>
      </c>
      <c r="W492" s="41" t="s">
        <v>1</v>
      </c>
      <c r="X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"/>
      <c r="Z492"/>
      <c r="AA492"/>
    </row>
    <row r="493" spans="5:27">
      <c r="E493" t="s">
        <v>8566</v>
      </c>
      <c r="F493" s="51" t="s">
        <v>8899</v>
      </c>
      <c r="G493" t="s">
        <v>1</v>
      </c>
      <c r="H493" s="41" t="s">
        <v>0</v>
      </c>
      <c r="I493" s="41" t="s">
        <v>8149</v>
      </c>
      <c r="J493" s="41" t="s">
        <v>8150</v>
      </c>
      <c r="K493" s="41">
        <v>4329</v>
      </c>
      <c r="L493" s="48">
        <v>4329</v>
      </c>
      <c r="M493" s="49" t="s">
        <v>267</v>
      </c>
      <c r="N493" s="49" t="s">
        <v>268</v>
      </c>
      <c r="O493" s="2">
        <v>0</v>
      </c>
      <c r="P493" s="2">
        <v>0</v>
      </c>
      <c r="Q493" s="39">
        <v>1858.44</v>
      </c>
      <c r="R493" s="2">
        <v>241.59720000000002</v>
      </c>
      <c r="S493" s="2">
        <v>0</v>
      </c>
      <c r="T493" s="2">
        <v>0</v>
      </c>
      <c r="U493" s="39">
        <v>2100.0372000000002</v>
      </c>
      <c r="W493" s="41" t="s">
        <v>1</v>
      </c>
      <c r="X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"/>
      <c r="Z493"/>
      <c r="AA493"/>
    </row>
    <row r="494" spans="5:27">
      <c r="E494" t="s">
        <v>8566</v>
      </c>
      <c r="F494" s="51" t="s">
        <v>8899</v>
      </c>
      <c r="G494" t="s">
        <v>1</v>
      </c>
      <c r="H494" s="41" t="s">
        <v>0</v>
      </c>
      <c r="I494" s="41" t="s">
        <v>8149</v>
      </c>
      <c r="J494" s="41" t="s">
        <v>8150</v>
      </c>
      <c r="K494" s="41">
        <v>4330</v>
      </c>
      <c r="L494" s="48">
        <v>4330</v>
      </c>
      <c r="M494" s="49" t="s">
        <v>947</v>
      </c>
      <c r="N494" s="49" t="s">
        <v>948</v>
      </c>
      <c r="O494" s="2">
        <v>0</v>
      </c>
      <c r="P494" s="2">
        <v>0</v>
      </c>
      <c r="Q494" s="39">
        <v>280.02999999999997</v>
      </c>
      <c r="R494" s="2">
        <v>36.4039</v>
      </c>
      <c r="S494" s="2">
        <v>0</v>
      </c>
      <c r="T494" s="2">
        <v>0</v>
      </c>
      <c r="U494" s="39">
        <v>316.43389999999999</v>
      </c>
      <c r="W494" s="41" t="s">
        <v>1</v>
      </c>
      <c r="X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"/>
      <c r="Z494"/>
      <c r="AA494"/>
    </row>
    <row r="495" spans="5:27">
      <c r="E495" t="s">
        <v>8566</v>
      </c>
      <c r="F495" s="51" t="s">
        <v>8899</v>
      </c>
      <c r="G495" t="s">
        <v>1</v>
      </c>
      <c r="H495" s="41" t="s">
        <v>0</v>
      </c>
      <c r="I495" s="41" t="s">
        <v>8149</v>
      </c>
      <c r="J495" s="41" t="s">
        <v>8150</v>
      </c>
      <c r="K495" s="41">
        <v>4331</v>
      </c>
      <c r="L495" s="48">
        <v>4331</v>
      </c>
      <c r="M495" s="49" t="s">
        <v>576</v>
      </c>
      <c r="N495" s="49" t="s">
        <v>577</v>
      </c>
      <c r="O495" s="2">
        <v>0</v>
      </c>
      <c r="P495" s="2">
        <v>0</v>
      </c>
      <c r="Q495" s="39">
        <v>893.67</v>
      </c>
      <c r="R495" s="2">
        <v>116.1771</v>
      </c>
      <c r="S495" s="2">
        <v>0</v>
      </c>
      <c r="T495" s="2">
        <v>0</v>
      </c>
      <c r="U495" s="39">
        <v>1009.8471</v>
      </c>
      <c r="W495" s="41" t="s">
        <v>1</v>
      </c>
      <c r="X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"/>
      <c r="Z495"/>
      <c r="AA495"/>
    </row>
    <row r="496" spans="5:27">
      <c r="E496" t="s">
        <v>8566</v>
      </c>
      <c r="F496" s="51" t="s">
        <v>8899</v>
      </c>
      <c r="G496" t="s">
        <v>1</v>
      </c>
      <c r="H496" s="41" t="s">
        <v>0</v>
      </c>
      <c r="I496" s="41" t="s">
        <v>8149</v>
      </c>
      <c r="J496" s="41" t="s">
        <v>8150</v>
      </c>
      <c r="K496" s="41">
        <v>4332</v>
      </c>
      <c r="L496" s="48">
        <v>4332</v>
      </c>
      <c r="M496" s="49" t="s">
        <v>528</v>
      </c>
      <c r="N496" s="49" t="s">
        <v>529</v>
      </c>
      <c r="O496" s="2">
        <v>0</v>
      </c>
      <c r="P496" s="2">
        <v>0</v>
      </c>
      <c r="Q496" s="39">
        <v>811.12</v>
      </c>
      <c r="R496" s="2">
        <v>105.4456</v>
      </c>
      <c r="S496" s="2">
        <v>0</v>
      </c>
      <c r="T496" s="2">
        <v>0</v>
      </c>
      <c r="U496" s="39">
        <v>916.56560000000002</v>
      </c>
      <c r="W496" s="41" t="s">
        <v>1</v>
      </c>
      <c r="X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6"/>
      <c r="Z496"/>
      <c r="AA496"/>
    </row>
    <row r="497" spans="5:27">
      <c r="E497" t="s">
        <v>8566</v>
      </c>
      <c r="F497" s="51" t="s">
        <v>8899</v>
      </c>
      <c r="G497" t="s">
        <v>1</v>
      </c>
      <c r="H497" s="41" t="s">
        <v>0</v>
      </c>
      <c r="I497" s="41" t="s">
        <v>8149</v>
      </c>
      <c r="J497" s="41" t="s">
        <v>8150</v>
      </c>
      <c r="K497" s="41">
        <v>4333</v>
      </c>
      <c r="L497" s="48">
        <v>4333</v>
      </c>
      <c r="M497" s="49" t="s">
        <v>431</v>
      </c>
      <c r="N497" s="49" t="s">
        <v>432</v>
      </c>
      <c r="O497" s="2">
        <v>0</v>
      </c>
      <c r="P497" s="2">
        <v>0</v>
      </c>
      <c r="Q497" s="39">
        <v>5659.76</v>
      </c>
      <c r="R497" s="2">
        <v>735.76880000000006</v>
      </c>
      <c r="S497" s="2">
        <v>0</v>
      </c>
      <c r="T497" s="2">
        <v>0</v>
      </c>
      <c r="U497" s="39">
        <v>6395.5288</v>
      </c>
      <c r="W497" s="41" t="s">
        <v>1</v>
      </c>
      <c r="X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7"/>
      <c r="Z497"/>
      <c r="AA497"/>
    </row>
    <row r="498" spans="5:27">
      <c r="E498" t="s">
        <v>8566</v>
      </c>
      <c r="F498" s="51" t="s">
        <v>8899</v>
      </c>
      <c r="G498" t="s">
        <v>1</v>
      </c>
      <c r="H498" s="41" t="s">
        <v>0</v>
      </c>
      <c r="I498" s="41" t="s">
        <v>8149</v>
      </c>
      <c r="J498" s="41" t="s">
        <v>8150</v>
      </c>
      <c r="K498" s="41">
        <v>4334</v>
      </c>
      <c r="L498" s="48">
        <v>4334</v>
      </c>
      <c r="M498" s="49" t="s">
        <v>431</v>
      </c>
      <c r="N498" s="49" t="s">
        <v>432</v>
      </c>
      <c r="O498" s="2">
        <v>0</v>
      </c>
      <c r="P498" s="2">
        <v>0</v>
      </c>
      <c r="Q498" s="39">
        <v>5659.76</v>
      </c>
      <c r="R498" s="2">
        <v>735.76880000000006</v>
      </c>
      <c r="S498" s="2">
        <v>0</v>
      </c>
      <c r="T498" s="2">
        <v>0</v>
      </c>
      <c r="U498" s="39">
        <v>6395.5288</v>
      </c>
      <c r="W498" s="41" t="s">
        <v>1</v>
      </c>
      <c r="X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8"/>
      <c r="Z498"/>
      <c r="AA498"/>
    </row>
    <row r="499" spans="5:27">
      <c r="E499" t="s">
        <v>8566</v>
      </c>
      <c r="F499" s="51" t="s">
        <v>8898</v>
      </c>
      <c r="G499" t="s">
        <v>1</v>
      </c>
      <c r="H499" s="41" t="s">
        <v>0</v>
      </c>
      <c r="I499" s="41" t="s">
        <v>8149</v>
      </c>
      <c r="J499" s="41" t="s">
        <v>8150</v>
      </c>
      <c r="K499" s="41">
        <v>4335</v>
      </c>
      <c r="L499" s="48">
        <v>4335</v>
      </c>
      <c r="M499" s="49" t="s">
        <v>528</v>
      </c>
      <c r="N499" s="49" t="s">
        <v>529</v>
      </c>
      <c r="O499" s="2">
        <v>0</v>
      </c>
      <c r="P499" s="2">
        <v>0</v>
      </c>
      <c r="Q499" s="39">
        <v>541.13</v>
      </c>
      <c r="R499" s="2">
        <v>70.346900000000005</v>
      </c>
      <c r="S499" s="2">
        <v>0</v>
      </c>
      <c r="T499" s="2">
        <v>0</v>
      </c>
      <c r="U499" s="39">
        <v>611.4769</v>
      </c>
      <c r="W499" s="41" t="s">
        <v>1</v>
      </c>
      <c r="X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9"/>
      <c r="Z499"/>
      <c r="AA499"/>
    </row>
    <row r="500" spans="5:27">
      <c r="E500" t="s">
        <v>8566</v>
      </c>
      <c r="F500" s="51" t="s">
        <v>8898</v>
      </c>
      <c r="G500" t="s">
        <v>1</v>
      </c>
      <c r="H500" s="41" t="s">
        <v>0</v>
      </c>
      <c r="I500" s="41" t="s">
        <v>8149</v>
      </c>
      <c r="J500" s="41" t="s">
        <v>8150</v>
      </c>
      <c r="K500" s="41">
        <v>4336</v>
      </c>
      <c r="L500" s="48">
        <v>4336</v>
      </c>
      <c r="M500" s="49" t="s">
        <v>118</v>
      </c>
      <c r="N500" s="49" t="s">
        <v>119</v>
      </c>
      <c r="O500" s="2">
        <v>0</v>
      </c>
      <c r="P500" s="2">
        <v>0</v>
      </c>
      <c r="Q500" s="39">
        <v>1394.48</v>
      </c>
      <c r="R500" s="2">
        <v>181.2824</v>
      </c>
      <c r="S500" s="2">
        <v>0</v>
      </c>
      <c r="T500" s="2">
        <v>0</v>
      </c>
      <c r="U500" s="39">
        <v>1575.7624000000001</v>
      </c>
      <c r="W500" s="41" t="s">
        <v>1</v>
      </c>
      <c r="X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0"/>
      <c r="Z500"/>
      <c r="AA500"/>
    </row>
    <row r="501" spans="5:27">
      <c r="E501" t="s">
        <v>8566</v>
      </c>
      <c r="F501" s="51" t="s">
        <v>8898</v>
      </c>
      <c r="G501" t="s">
        <v>1</v>
      </c>
      <c r="H501" s="41" t="s">
        <v>0</v>
      </c>
      <c r="I501" s="41" t="s">
        <v>8149</v>
      </c>
      <c r="J501" s="41" t="s">
        <v>8150</v>
      </c>
      <c r="K501" s="41">
        <v>4337</v>
      </c>
      <c r="L501" s="48">
        <v>4337</v>
      </c>
      <c r="M501" s="49" t="s">
        <v>118</v>
      </c>
      <c r="N501" s="49" t="s">
        <v>119</v>
      </c>
      <c r="O501" s="2">
        <v>0</v>
      </c>
      <c r="P501" s="2">
        <v>0</v>
      </c>
      <c r="Q501" s="39">
        <v>475.06</v>
      </c>
      <c r="R501" s="2">
        <v>61.757800000000003</v>
      </c>
      <c r="S501" s="2">
        <v>0</v>
      </c>
      <c r="T501" s="2">
        <v>0</v>
      </c>
      <c r="U501" s="39">
        <v>536.81780000000003</v>
      </c>
      <c r="W501" s="41" t="s">
        <v>1</v>
      </c>
      <c r="X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1"/>
      <c r="Z501"/>
      <c r="AA501"/>
    </row>
    <row r="502" spans="5:27">
      <c r="E502" t="s">
        <v>8566</v>
      </c>
      <c r="F502" s="51" t="s">
        <v>8898</v>
      </c>
      <c r="G502" t="s">
        <v>1</v>
      </c>
      <c r="H502" s="41" t="s">
        <v>0</v>
      </c>
      <c r="I502" s="41" t="s">
        <v>8149</v>
      </c>
      <c r="J502" s="41" t="s">
        <v>8150</v>
      </c>
      <c r="K502" s="41">
        <v>4338</v>
      </c>
      <c r="L502" s="48">
        <v>4338</v>
      </c>
      <c r="M502" s="49"/>
      <c r="N502" s="49" t="s">
        <v>8588</v>
      </c>
      <c r="O502" s="2">
        <v>0</v>
      </c>
      <c r="P502" s="2">
        <v>0</v>
      </c>
      <c r="Q502" s="39">
        <v>22.41</v>
      </c>
      <c r="R502" s="2">
        <v>2.9133</v>
      </c>
      <c r="S502" s="2">
        <v>0</v>
      </c>
      <c r="T502" s="2">
        <v>0</v>
      </c>
      <c r="U502" s="39">
        <v>25.3233</v>
      </c>
      <c r="V502" s="2" t="s">
        <v>8587</v>
      </c>
      <c r="W502" s="41" t="s">
        <v>1</v>
      </c>
      <c r="X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2"/>
      <c r="Z502"/>
      <c r="AA502"/>
    </row>
    <row r="503" spans="5:27">
      <c r="E503" t="s">
        <v>8566</v>
      </c>
      <c r="F503" s="51" t="s">
        <v>8898</v>
      </c>
      <c r="G503" t="s">
        <v>1</v>
      </c>
      <c r="H503" s="41" t="s">
        <v>0</v>
      </c>
      <c r="I503" s="41" t="s">
        <v>8149</v>
      </c>
      <c r="J503" s="41" t="s">
        <v>8150</v>
      </c>
      <c r="K503" s="41">
        <v>4339</v>
      </c>
      <c r="L503" s="48">
        <v>4339</v>
      </c>
      <c r="M503" s="49" t="s">
        <v>435</v>
      </c>
      <c r="N503" s="49" t="s">
        <v>436</v>
      </c>
      <c r="O503" s="2">
        <v>0</v>
      </c>
      <c r="P503" s="2">
        <v>0</v>
      </c>
      <c r="Q503" s="39">
        <v>252.21</v>
      </c>
      <c r="R503" s="2">
        <v>32.787300000000002</v>
      </c>
      <c r="S503" s="2">
        <v>0</v>
      </c>
      <c r="T503" s="2">
        <v>0</v>
      </c>
      <c r="U503" s="39">
        <v>284.9973</v>
      </c>
      <c r="W503" s="41" t="s">
        <v>1</v>
      </c>
      <c r="X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3"/>
      <c r="Z503"/>
      <c r="AA503"/>
    </row>
    <row r="504" spans="5:27">
      <c r="E504" t="s">
        <v>8566</v>
      </c>
      <c r="F504" s="51" t="s">
        <v>8898</v>
      </c>
      <c r="G504" t="s">
        <v>1</v>
      </c>
      <c r="H504" s="41" t="s">
        <v>0</v>
      </c>
      <c r="I504" s="41" t="s">
        <v>8149</v>
      </c>
      <c r="J504" s="41" t="s">
        <v>8150</v>
      </c>
      <c r="K504" s="41">
        <v>4340</v>
      </c>
      <c r="L504" s="48">
        <v>4340</v>
      </c>
      <c r="M504" s="49" t="s">
        <v>241</v>
      </c>
      <c r="N504" s="49" t="s">
        <v>242</v>
      </c>
      <c r="O504" s="2">
        <v>0</v>
      </c>
      <c r="P504" s="2">
        <v>0</v>
      </c>
      <c r="Q504" s="39">
        <v>316.37</v>
      </c>
      <c r="R504" s="2">
        <v>41.128100000000003</v>
      </c>
      <c r="S504" s="2">
        <v>0</v>
      </c>
      <c r="T504" s="2">
        <v>0</v>
      </c>
      <c r="U504" s="39">
        <v>357.49810000000002</v>
      </c>
      <c r="W504" s="41" t="s">
        <v>1</v>
      </c>
      <c r="X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4"/>
      <c r="Z504"/>
      <c r="AA504"/>
    </row>
    <row r="505" spans="5:27">
      <c r="E505" t="s">
        <v>8566</v>
      </c>
      <c r="F505" s="51" t="s">
        <v>8898</v>
      </c>
      <c r="G505" t="s">
        <v>1</v>
      </c>
      <c r="H505" s="41" t="s">
        <v>0</v>
      </c>
      <c r="I505" s="41" t="s">
        <v>8149</v>
      </c>
      <c r="J505" s="41" t="s">
        <v>8150</v>
      </c>
      <c r="K505" s="41">
        <v>4341</v>
      </c>
      <c r="L505" s="48">
        <v>4341</v>
      </c>
      <c r="M505" s="49" t="s">
        <v>8340</v>
      </c>
      <c r="N505" s="49" t="s">
        <v>8341</v>
      </c>
      <c r="O505" s="2">
        <v>0</v>
      </c>
      <c r="P505" s="2">
        <v>0</v>
      </c>
      <c r="Q505" s="39">
        <v>39.71</v>
      </c>
      <c r="R505" s="2">
        <v>5.1623000000000001</v>
      </c>
      <c r="S505" s="2">
        <v>0</v>
      </c>
      <c r="T505" s="2">
        <v>0</v>
      </c>
      <c r="U505" s="39">
        <v>44.872300000000003</v>
      </c>
      <c r="W505" s="41" t="s">
        <v>1</v>
      </c>
      <c r="X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5"/>
      <c r="Z505"/>
      <c r="AA505"/>
    </row>
    <row r="506" spans="5:27">
      <c r="E506" t="s">
        <v>8566</v>
      </c>
      <c r="F506" s="51" t="s">
        <v>8898</v>
      </c>
      <c r="G506" t="s">
        <v>1</v>
      </c>
      <c r="H506" s="41" t="s">
        <v>0</v>
      </c>
      <c r="I506" s="41" t="s">
        <v>8149</v>
      </c>
      <c r="J506" s="41" t="s">
        <v>8150</v>
      </c>
      <c r="K506" s="41">
        <v>4342</v>
      </c>
      <c r="L506" s="48">
        <v>4342</v>
      </c>
      <c r="M506" s="49" t="s">
        <v>8340</v>
      </c>
      <c r="N506" s="49" t="s">
        <v>8341</v>
      </c>
      <c r="O506" s="2">
        <v>0</v>
      </c>
      <c r="P506" s="2">
        <v>0</v>
      </c>
      <c r="Q506" s="39">
        <v>27.82</v>
      </c>
      <c r="R506" s="2">
        <v>3.6166</v>
      </c>
      <c r="S506" s="2">
        <v>0</v>
      </c>
      <c r="T506" s="2">
        <v>0</v>
      </c>
      <c r="U506" s="39">
        <v>31.436599999999999</v>
      </c>
      <c r="W506" s="41" t="s">
        <v>1</v>
      </c>
      <c r="X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6"/>
      <c r="Z506"/>
      <c r="AA506"/>
    </row>
    <row r="507" spans="5:27">
      <c r="E507" t="s">
        <v>8566</v>
      </c>
      <c r="F507" s="51" t="s">
        <v>8898</v>
      </c>
      <c r="G507" t="s">
        <v>1</v>
      </c>
      <c r="H507" s="41" t="s">
        <v>0</v>
      </c>
      <c r="I507" s="41" t="s">
        <v>8149</v>
      </c>
      <c r="J507" s="41" t="s">
        <v>8150</v>
      </c>
      <c r="K507" s="41">
        <v>4343</v>
      </c>
      <c r="L507" s="48">
        <v>4343</v>
      </c>
      <c r="M507" s="49" t="s">
        <v>1208</v>
      </c>
      <c r="N507" s="49" t="s">
        <v>1209</v>
      </c>
      <c r="O507" s="2">
        <v>0</v>
      </c>
      <c r="P507" s="2">
        <v>0</v>
      </c>
      <c r="Q507" s="39">
        <v>3103.58</v>
      </c>
      <c r="R507" s="2">
        <v>403.46539999999999</v>
      </c>
      <c r="S507" s="2">
        <v>0</v>
      </c>
      <c r="T507" s="2">
        <v>0</v>
      </c>
      <c r="U507" s="39">
        <v>3507.0454</v>
      </c>
      <c r="W507" s="41" t="s">
        <v>1</v>
      </c>
      <c r="X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7"/>
      <c r="Z507"/>
      <c r="AA507"/>
    </row>
    <row r="508" spans="5:27">
      <c r="E508" t="s">
        <v>8566</v>
      </c>
      <c r="F508" s="51" t="s">
        <v>8898</v>
      </c>
      <c r="G508" t="s">
        <v>1</v>
      </c>
      <c r="H508" s="41" t="s">
        <v>0</v>
      </c>
      <c r="I508" s="41" t="s">
        <v>8149</v>
      </c>
      <c r="J508" s="41" t="s">
        <v>8150</v>
      </c>
      <c r="K508" s="41">
        <v>4344</v>
      </c>
      <c r="L508" s="48">
        <v>4344</v>
      </c>
      <c r="M508" s="49" t="s">
        <v>1338</v>
      </c>
      <c r="N508" s="49" t="s">
        <v>1339</v>
      </c>
      <c r="O508" s="2">
        <v>0</v>
      </c>
      <c r="P508" s="2">
        <v>0</v>
      </c>
      <c r="Q508" s="39">
        <v>87.6</v>
      </c>
      <c r="R508" s="2">
        <v>11.388</v>
      </c>
      <c r="S508" s="2">
        <v>0</v>
      </c>
      <c r="T508" s="2">
        <v>0</v>
      </c>
      <c r="U508" s="39">
        <v>98.988</v>
      </c>
      <c r="W508" s="41" t="s">
        <v>1</v>
      </c>
      <c r="X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8"/>
      <c r="Z508"/>
      <c r="AA508"/>
    </row>
    <row r="509" spans="5:27">
      <c r="E509" t="s">
        <v>8566</v>
      </c>
      <c r="F509" s="51" t="s">
        <v>8898</v>
      </c>
      <c r="G509" t="s">
        <v>1</v>
      </c>
      <c r="H509" s="41" t="s">
        <v>0</v>
      </c>
      <c r="I509" s="41" t="s">
        <v>8149</v>
      </c>
      <c r="J509" s="41" t="s">
        <v>8150</v>
      </c>
      <c r="K509" s="41">
        <v>4345</v>
      </c>
      <c r="L509" s="48">
        <v>4345</v>
      </c>
      <c r="M509" s="49"/>
      <c r="N509" s="49" t="s">
        <v>464</v>
      </c>
      <c r="O509" s="2">
        <v>0</v>
      </c>
      <c r="P509" s="2">
        <v>0</v>
      </c>
      <c r="Q509" s="39">
        <v>558.04</v>
      </c>
      <c r="R509" s="2">
        <v>72.545199999999994</v>
      </c>
      <c r="S509" s="2">
        <v>0</v>
      </c>
      <c r="T509" s="2">
        <v>0</v>
      </c>
      <c r="U509" s="39">
        <v>630.58519999999999</v>
      </c>
      <c r="V509" s="2" t="s">
        <v>8408</v>
      </c>
      <c r="W509" s="41" t="s">
        <v>1</v>
      </c>
      <c r="X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09"/>
      <c r="Z509"/>
      <c r="AA509"/>
    </row>
    <row r="510" spans="5:27">
      <c r="E510" t="s">
        <v>8566</v>
      </c>
      <c r="F510" s="51" t="s">
        <v>8898</v>
      </c>
      <c r="G510" t="s">
        <v>1</v>
      </c>
      <c r="H510" s="41" t="s">
        <v>0</v>
      </c>
      <c r="I510" s="41" t="s">
        <v>8149</v>
      </c>
      <c r="J510" s="41" t="s">
        <v>8150</v>
      </c>
      <c r="K510" s="41">
        <v>4346</v>
      </c>
      <c r="L510" s="48">
        <v>4346</v>
      </c>
      <c r="M510" s="49" t="s">
        <v>7845</v>
      </c>
      <c r="N510" s="49" t="s">
        <v>7846</v>
      </c>
      <c r="O510" s="2">
        <v>0</v>
      </c>
      <c r="P510" s="2">
        <v>0</v>
      </c>
      <c r="Q510" s="39">
        <v>148.75</v>
      </c>
      <c r="R510" s="2">
        <v>19.337500000000002</v>
      </c>
      <c r="S510" s="2">
        <v>0</v>
      </c>
      <c r="T510" s="2">
        <v>0</v>
      </c>
      <c r="U510" s="39">
        <v>168.08750000000001</v>
      </c>
      <c r="W510" s="41" t="s">
        <v>1</v>
      </c>
      <c r="X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0"/>
      <c r="Z510"/>
      <c r="AA510"/>
    </row>
    <row r="511" spans="5:27">
      <c r="E511" t="s">
        <v>8566</v>
      </c>
      <c r="F511" s="51" t="s">
        <v>8898</v>
      </c>
      <c r="G511" t="s">
        <v>1</v>
      </c>
      <c r="H511" s="41" t="s">
        <v>0</v>
      </c>
      <c r="I511" s="41" t="s">
        <v>8149</v>
      </c>
      <c r="J511" s="41" t="s">
        <v>8150</v>
      </c>
      <c r="K511" s="41">
        <v>4347</v>
      </c>
      <c r="L511" s="48">
        <v>4347</v>
      </c>
      <c r="M511" s="49" t="s">
        <v>257</v>
      </c>
      <c r="N511" s="49" t="s">
        <v>258</v>
      </c>
      <c r="O511" s="2">
        <v>0</v>
      </c>
      <c r="P511" s="2">
        <v>0</v>
      </c>
      <c r="Q511" s="39">
        <v>56.88</v>
      </c>
      <c r="R511" s="2">
        <v>7.394400000000001</v>
      </c>
      <c r="S511" s="2">
        <v>0</v>
      </c>
      <c r="T511" s="2">
        <v>0</v>
      </c>
      <c r="U511" s="39">
        <v>64.2744</v>
      </c>
      <c r="W511" s="41" t="s">
        <v>1</v>
      </c>
      <c r="X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1"/>
      <c r="Z511"/>
      <c r="AA511"/>
    </row>
    <row r="512" spans="5:27">
      <c r="E512" t="s">
        <v>8566</v>
      </c>
      <c r="F512" s="51" t="s">
        <v>8898</v>
      </c>
      <c r="G512" t="s">
        <v>1</v>
      </c>
      <c r="H512" s="41" t="s">
        <v>0</v>
      </c>
      <c r="I512" s="41" t="s">
        <v>8149</v>
      </c>
      <c r="J512" s="41" t="s">
        <v>8150</v>
      </c>
      <c r="K512" s="41">
        <v>4348</v>
      </c>
      <c r="L512" s="48">
        <v>4348</v>
      </c>
      <c r="M512" s="49" t="s">
        <v>739</v>
      </c>
      <c r="N512" s="49" t="s">
        <v>740</v>
      </c>
      <c r="O512" s="2">
        <v>0</v>
      </c>
      <c r="P512" s="2">
        <v>0</v>
      </c>
      <c r="Q512" s="39">
        <v>7.65</v>
      </c>
      <c r="R512" s="2">
        <v>0.99450000000000005</v>
      </c>
      <c r="S512" s="2">
        <v>0</v>
      </c>
      <c r="T512" s="2">
        <v>0</v>
      </c>
      <c r="U512" s="39">
        <v>8.6445000000000007</v>
      </c>
      <c r="W512" s="41" t="s">
        <v>1</v>
      </c>
      <c r="X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"/>
      <c r="Z512"/>
      <c r="AA512"/>
    </row>
    <row r="513" spans="5:27">
      <c r="E513" t="s">
        <v>8566</v>
      </c>
      <c r="F513" s="51" t="s">
        <v>8898</v>
      </c>
      <c r="G513" t="s">
        <v>1</v>
      </c>
      <c r="H513" s="41" t="s">
        <v>0</v>
      </c>
      <c r="I513" s="41" t="s">
        <v>8149</v>
      </c>
      <c r="J513" s="41" t="s">
        <v>8150</v>
      </c>
      <c r="K513" s="41">
        <v>4349</v>
      </c>
      <c r="L513" s="48">
        <v>4349</v>
      </c>
      <c r="M513" s="49" t="s">
        <v>1416</v>
      </c>
      <c r="N513" s="49" t="s">
        <v>1417</v>
      </c>
      <c r="O513" s="2">
        <v>0</v>
      </c>
      <c r="P513" s="2">
        <v>0</v>
      </c>
      <c r="Q513" s="39">
        <v>150.22</v>
      </c>
      <c r="R513" s="2">
        <v>19.528600000000001</v>
      </c>
      <c r="S513" s="2">
        <v>0</v>
      </c>
      <c r="T513" s="2">
        <v>0</v>
      </c>
      <c r="U513" s="39">
        <v>169.74860000000001</v>
      </c>
      <c r="W513" s="41" t="s">
        <v>1</v>
      </c>
      <c r="X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"/>
      <c r="Z513"/>
      <c r="AA513"/>
    </row>
    <row r="514" spans="5:27">
      <c r="E514" t="s">
        <v>8566</v>
      </c>
      <c r="F514" s="51" t="s">
        <v>8898</v>
      </c>
      <c r="G514" t="s">
        <v>1</v>
      </c>
      <c r="H514" s="41" t="s">
        <v>0</v>
      </c>
      <c r="I514" s="41" t="s">
        <v>8149</v>
      </c>
      <c r="J514" s="41" t="s">
        <v>8150</v>
      </c>
      <c r="K514" s="41">
        <v>4350</v>
      </c>
      <c r="L514" s="48">
        <v>4350</v>
      </c>
      <c r="M514" s="49" t="s">
        <v>333</v>
      </c>
      <c r="N514" s="49" t="s">
        <v>334</v>
      </c>
      <c r="O514" s="2">
        <v>0</v>
      </c>
      <c r="P514" s="2">
        <v>0</v>
      </c>
      <c r="Q514" s="39">
        <v>79.44</v>
      </c>
      <c r="R514" s="2">
        <v>10.327199999999999</v>
      </c>
      <c r="S514" s="2">
        <v>0</v>
      </c>
      <c r="T514" s="2">
        <v>0</v>
      </c>
      <c r="U514" s="39">
        <v>89.767200000000003</v>
      </c>
      <c r="W514" s="41" t="s">
        <v>1</v>
      </c>
      <c r="X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"/>
      <c r="Z514"/>
      <c r="AA514"/>
    </row>
    <row r="515" spans="5:27">
      <c r="E515" t="s">
        <v>8566</v>
      </c>
      <c r="F515" s="51" t="s">
        <v>8898</v>
      </c>
      <c r="G515" t="s">
        <v>1</v>
      </c>
      <c r="H515" s="41" t="s">
        <v>0</v>
      </c>
      <c r="I515" s="41" t="s">
        <v>8149</v>
      </c>
      <c r="J515" s="41" t="s">
        <v>8150</v>
      </c>
      <c r="K515" s="41">
        <v>4351</v>
      </c>
      <c r="L515" s="48">
        <v>4351</v>
      </c>
      <c r="M515" s="49" t="s">
        <v>512</v>
      </c>
      <c r="N515" s="49" t="s">
        <v>513</v>
      </c>
      <c r="O515" s="2">
        <v>0</v>
      </c>
      <c r="P515" s="2">
        <v>0</v>
      </c>
      <c r="Q515" s="39">
        <v>213.33</v>
      </c>
      <c r="R515" s="2">
        <v>27.732900000000004</v>
      </c>
      <c r="S515" s="2">
        <v>0</v>
      </c>
      <c r="T515" s="2">
        <v>0</v>
      </c>
      <c r="U515" s="39">
        <v>241.06290000000001</v>
      </c>
      <c r="W515" s="41" t="s">
        <v>1</v>
      </c>
      <c r="X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"/>
      <c r="Z515"/>
      <c r="AA515"/>
    </row>
    <row r="516" spans="5:27">
      <c r="E516" t="s">
        <v>8566</v>
      </c>
      <c r="F516" s="51" t="s">
        <v>8898</v>
      </c>
      <c r="G516" t="s">
        <v>1</v>
      </c>
      <c r="H516" s="41" t="s">
        <v>0</v>
      </c>
      <c r="I516" s="41" t="s">
        <v>8149</v>
      </c>
      <c r="J516" s="41" t="s">
        <v>8150</v>
      </c>
      <c r="K516" s="41">
        <v>4352</v>
      </c>
      <c r="L516" s="48">
        <v>4352</v>
      </c>
      <c r="M516" s="49" t="s">
        <v>124</v>
      </c>
      <c r="N516" s="49" t="s">
        <v>125</v>
      </c>
      <c r="O516" s="2">
        <v>0</v>
      </c>
      <c r="P516" s="2">
        <v>0</v>
      </c>
      <c r="Q516" s="39">
        <v>220.2</v>
      </c>
      <c r="R516" s="2">
        <v>28.626000000000001</v>
      </c>
      <c r="S516" s="2">
        <v>0</v>
      </c>
      <c r="T516" s="2">
        <v>0</v>
      </c>
      <c r="U516" s="39">
        <v>248.82599999999999</v>
      </c>
      <c r="W516" s="41" t="s">
        <v>1</v>
      </c>
      <c r="X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"/>
      <c r="Z516"/>
      <c r="AA516"/>
    </row>
    <row r="517" spans="5:27">
      <c r="E517" t="s">
        <v>8566</v>
      </c>
      <c r="F517" s="51" t="s">
        <v>8898</v>
      </c>
      <c r="G517" t="s">
        <v>1</v>
      </c>
      <c r="H517" s="41" t="s">
        <v>0</v>
      </c>
      <c r="I517" s="41" t="s">
        <v>8149</v>
      </c>
      <c r="J517" s="41" t="s">
        <v>8150</v>
      </c>
      <c r="K517" s="41">
        <v>4353</v>
      </c>
      <c r="L517" s="48">
        <v>4353</v>
      </c>
      <c r="M517" s="49" t="s">
        <v>187</v>
      </c>
      <c r="N517" s="49" t="s">
        <v>188</v>
      </c>
      <c r="O517" s="2">
        <v>0</v>
      </c>
      <c r="P517" s="2">
        <v>0</v>
      </c>
      <c r="Q517" s="39">
        <v>166.55</v>
      </c>
      <c r="R517" s="2">
        <v>21.651500000000002</v>
      </c>
      <c r="S517" s="2">
        <v>0</v>
      </c>
      <c r="T517" s="2">
        <v>0</v>
      </c>
      <c r="U517" s="39">
        <v>188.20150000000001</v>
      </c>
      <c r="W517" s="41" t="s">
        <v>1</v>
      </c>
      <c r="X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"/>
      <c r="Z517"/>
      <c r="AA517"/>
    </row>
    <row r="518" spans="5:27">
      <c r="E518" t="s">
        <v>8566</v>
      </c>
      <c r="F518" s="51" t="s">
        <v>8898</v>
      </c>
      <c r="G518" t="s">
        <v>1</v>
      </c>
      <c r="H518" s="41" t="s">
        <v>0</v>
      </c>
      <c r="I518" s="41" t="s">
        <v>8149</v>
      </c>
      <c r="J518" s="41" t="s">
        <v>8150</v>
      </c>
      <c r="K518" s="41">
        <v>4354</v>
      </c>
      <c r="L518" s="48">
        <v>4354</v>
      </c>
      <c r="M518" s="49" t="s">
        <v>303</v>
      </c>
      <c r="N518" s="49" t="s">
        <v>304</v>
      </c>
      <c r="O518" s="2">
        <v>0</v>
      </c>
      <c r="P518" s="2">
        <v>0</v>
      </c>
      <c r="Q518" s="39">
        <v>3459.61</v>
      </c>
      <c r="R518" s="2">
        <v>449.74930000000001</v>
      </c>
      <c r="S518" s="2">
        <v>0</v>
      </c>
      <c r="T518" s="2">
        <v>0</v>
      </c>
      <c r="U518" s="39">
        <v>3909.3593000000001</v>
      </c>
      <c r="W518" s="41" t="s">
        <v>1</v>
      </c>
      <c r="X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"/>
      <c r="Z518"/>
      <c r="AA518"/>
    </row>
    <row r="519" spans="5:27">
      <c r="E519" t="s">
        <v>8566</v>
      </c>
      <c r="F519" s="51" t="s">
        <v>8898</v>
      </c>
      <c r="G519" t="s">
        <v>1</v>
      </c>
      <c r="H519" s="41" t="s">
        <v>0</v>
      </c>
      <c r="I519" s="41" t="s">
        <v>8149</v>
      </c>
      <c r="J519" s="41" t="s">
        <v>8150</v>
      </c>
      <c r="K519" s="41">
        <v>4355</v>
      </c>
      <c r="L519" s="48">
        <v>4355</v>
      </c>
      <c r="M519" s="49" t="s">
        <v>118</v>
      </c>
      <c r="N519" s="49" t="s">
        <v>119</v>
      </c>
      <c r="O519" s="2">
        <v>0</v>
      </c>
      <c r="P519" s="2">
        <v>0</v>
      </c>
      <c r="Q519" s="39">
        <v>573.99</v>
      </c>
      <c r="R519" s="2">
        <v>74.618700000000004</v>
      </c>
      <c r="S519" s="2">
        <v>0</v>
      </c>
      <c r="T519" s="2">
        <v>0</v>
      </c>
      <c r="U519" s="39">
        <v>648.6087</v>
      </c>
      <c r="W519" s="41" t="s">
        <v>1</v>
      </c>
      <c r="X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"/>
      <c r="Z519"/>
      <c r="AA519"/>
    </row>
    <row r="520" spans="5:27">
      <c r="E520" t="s">
        <v>8566</v>
      </c>
      <c r="F520" s="51" t="s">
        <v>8898</v>
      </c>
      <c r="G520" t="s">
        <v>1</v>
      </c>
      <c r="H520" s="41" t="s">
        <v>0</v>
      </c>
      <c r="I520" s="41" t="s">
        <v>8149</v>
      </c>
      <c r="J520" s="41" t="s">
        <v>8150</v>
      </c>
      <c r="K520" s="41">
        <v>4356</v>
      </c>
      <c r="L520" s="48">
        <v>4356</v>
      </c>
      <c r="M520" s="49"/>
      <c r="N520" s="49" t="s">
        <v>322</v>
      </c>
      <c r="O520" s="2">
        <v>0</v>
      </c>
      <c r="P520" s="2">
        <v>0</v>
      </c>
      <c r="Q520" s="39">
        <v>75.5</v>
      </c>
      <c r="R520" s="2">
        <v>9.8149999999999995</v>
      </c>
      <c r="S520" s="2">
        <v>0</v>
      </c>
      <c r="T520" s="2">
        <v>0</v>
      </c>
      <c r="U520" s="39">
        <v>85.314999999999998</v>
      </c>
      <c r="V520" s="2" t="s">
        <v>8383</v>
      </c>
      <c r="W520" s="41" t="s">
        <v>1</v>
      </c>
      <c r="X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"/>
      <c r="Z520"/>
      <c r="AA520"/>
    </row>
    <row r="521" spans="5:27">
      <c r="E521" t="s">
        <v>8566</v>
      </c>
      <c r="F521" s="51" t="s">
        <v>8898</v>
      </c>
      <c r="G521" t="s">
        <v>1</v>
      </c>
      <c r="H521" s="41" t="s">
        <v>0</v>
      </c>
      <c r="I521" s="41" t="s">
        <v>8149</v>
      </c>
      <c r="J521" s="41" t="s">
        <v>8150</v>
      </c>
      <c r="K521" s="41">
        <v>4357</v>
      </c>
      <c r="L521" s="48">
        <v>4357</v>
      </c>
      <c r="M521" s="49" t="s">
        <v>1033</v>
      </c>
      <c r="N521" s="49" t="s">
        <v>1034</v>
      </c>
      <c r="O521" s="2">
        <v>0</v>
      </c>
      <c r="P521" s="2">
        <v>0</v>
      </c>
      <c r="Q521" s="39">
        <v>478.63</v>
      </c>
      <c r="R521" s="2">
        <v>62.221899999999998</v>
      </c>
      <c r="S521" s="2">
        <v>0</v>
      </c>
      <c r="T521" s="2">
        <v>0</v>
      </c>
      <c r="U521" s="39">
        <v>540.8519</v>
      </c>
      <c r="W521" s="41" t="s">
        <v>1</v>
      </c>
      <c r="X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"/>
      <c r="Z521"/>
      <c r="AA521"/>
    </row>
    <row r="522" spans="5:27">
      <c r="E522" t="s">
        <v>8566</v>
      </c>
      <c r="F522" s="51" t="s">
        <v>8898</v>
      </c>
      <c r="G522" t="s">
        <v>1</v>
      </c>
      <c r="H522" s="41" t="s">
        <v>0</v>
      </c>
      <c r="I522" s="41" t="s">
        <v>8149</v>
      </c>
      <c r="J522" s="41" t="s">
        <v>8150</v>
      </c>
      <c r="K522" s="41">
        <v>4358</v>
      </c>
      <c r="L522" s="48">
        <v>4358</v>
      </c>
      <c r="M522" s="49"/>
      <c r="N522" s="49" t="s">
        <v>346</v>
      </c>
      <c r="O522" s="2">
        <v>0</v>
      </c>
      <c r="P522" s="2">
        <v>0</v>
      </c>
      <c r="Q522" s="39">
        <v>82.35</v>
      </c>
      <c r="R522" s="2">
        <v>10.705499999999999</v>
      </c>
      <c r="S522" s="2">
        <v>0</v>
      </c>
      <c r="T522" s="2">
        <v>0</v>
      </c>
      <c r="U522" s="39">
        <v>93.055499999999995</v>
      </c>
      <c r="V522" s="2" t="s">
        <v>8387</v>
      </c>
      <c r="W522" s="41" t="s">
        <v>1</v>
      </c>
      <c r="X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"/>
      <c r="Z522"/>
      <c r="AA522"/>
    </row>
    <row r="523" spans="5:27">
      <c r="E523" t="s">
        <v>8566</v>
      </c>
      <c r="F523" s="51" t="s">
        <v>8898</v>
      </c>
      <c r="G523" t="s">
        <v>1</v>
      </c>
      <c r="H523" s="41" t="s">
        <v>0</v>
      </c>
      <c r="I523" s="41" t="s">
        <v>8149</v>
      </c>
      <c r="J523" s="41" t="s">
        <v>8150</v>
      </c>
      <c r="K523" s="41">
        <v>4359</v>
      </c>
      <c r="L523" s="48">
        <v>4359</v>
      </c>
      <c r="M523" s="49" t="s">
        <v>8309</v>
      </c>
      <c r="N523" s="49" t="s">
        <v>8310</v>
      </c>
      <c r="O523" s="2">
        <v>0</v>
      </c>
      <c r="P523" s="2">
        <v>0</v>
      </c>
      <c r="Q523" s="39">
        <v>260.17</v>
      </c>
      <c r="R523" s="2">
        <v>33.822100000000006</v>
      </c>
      <c r="S523" s="2">
        <v>0</v>
      </c>
      <c r="T523" s="2">
        <v>0</v>
      </c>
      <c r="U523" s="39">
        <v>293.99210000000005</v>
      </c>
      <c r="W523" s="41" t="s">
        <v>1</v>
      </c>
      <c r="X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"/>
      <c r="Z523"/>
      <c r="AA523"/>
    </row>
    <row r="524" spans="5:27">
      <c r="E524" t="s">
        <v>8566</v>
      </c>
      <c r="F524" s="51" t="s">
        <v>8898</v>
      </c>
      <c r="G524" t="s">
        <v>1</v>
      </c>
      <c r="H524" s="41" t="s">
        <v>0</v>
      </c>
      <c r="I524" s="41" t="s">
        <v>8149</v>
      </c>
      <c r="J524" s="41" t="s">
        <v>8150</v>
      </c>
      <c r="K524" s="41">
        <v>4360</v>
      </c>
      <c r="L524" s="48">
        <v>4360</v>
      </c>
      <c r="M524" s="49" t="s">
        <v>1416</v>
      </c>
      <c r="N524" s="49" t="s">
        <v>1417</v>
      </c>
      <c r="O524" s="2">
        <v>0</v>
      </c>
      <c r="P524" s="2">
        <v>0</v>
      </c>
      <c r="Q524" s="39">
        <v>29</v>
      </c>
      <c r="R524" s="2">
        <v>3.77</v>
      </c>
      <c r="S524" s="2">
        <v>0</v>
      </c>
      <c r="T524" s="2">
        <v>0</v>
      </c>
      <c r="U524" s="39">
        <v>32.770000000000003</v>
      </c>
      <c r="W524" s="41" t="s">
        <v>1</v>
      </c>
      <c r="X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"/>
      <c r="Z524"/>
      <c r="AA524"/>
    </row>
    <row r="525" spans="5:27" hidden="1">
      <c r="E525" t="s">
        <v>8566</v>
      </c>
      <c r="F525" s="51" t="s">
        <v>8898</v>
      </c>
      <c r="G525" t="s">
        <v>1</v>
      </c>
      <c r="H525" s="41" t="s">
        <v>0</v>
      </c>
      <c r="I525" s="41" t="s">
        <v>8149</v>
      </c>
      <c r="J525" s="41" t="s">
        <v>8150</v>
      </c>
      <c r="K525" s="41">
        <v>4361</v>
      </c>
      <c r="L525" s="48">
        <v>4361</v>
      </c>
      <c r="M525" s="49" t="s">
        <v>7848</v>
      </c>
      <c r="N525" s="49" t="s">
        <v>7847</v>
      </c>
      <c r="O525" s="2">
        <v>0</v>
      </c>
      <c r="P525" s="2">
        <v>0</v>
      </c>
      <c r="Q525" s="39">
        <v>0</v>
      </c>
      <c r="R525" s="2">
        <v>0</v>
      </c>
      <c r="S525" s="2">
        <v>0</v>
      </c>
      <c r="T525" s="2">
        <v>0</v>
      </c>
      <c r="U525" s="39">
        <v>0</v>
      </c>
      <c r="V525" s="2">
        <v>0</v>
      </c>
      <c r="W525" s="41" t="s">
        <v>1</v>
      </c>
      <c r="X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"/>
      <c r="Z525"/>
      <c r="AA525"/>
    </row>
    <row r="526" spans="5:27">
      <c r="E526" t="s">
        <v>8566</v>
      </c>
      <c r="F526" s="51" t="s">
        <v>8898</v>
      </c>
      <c r="G526" t="s">
        <v>1</v>
      </c>
      <c r="H526" s="41" t="s">
        <v>0</v>
      </c>
      <c r="I526" s="41" t="s">
        <v>8149</v>
      </c>
      <c r="J526" s="41" t="s">
        <v>8150</v>
      </c>
      <c r="K526" s="41">
        <v>4362</v>
      </c>
      <c r="L526" s="48">
        <v>4362</v>
      </c>
      <c r="M526" s="49" t="s">
        <v>95</v>
      </c>
      <c r="N526" s="49" t="s">
        <v>96</v>
      </c>
      <c r="O526" s="2">
        <v>0</v>
      </c>
      <c r="P526" s="2">
        <v>0</v>
      </c>
      <c r="Q526" s="39">
        <v>16.72</v>
      </c>
      <c r="R526" s="2">
        <v>2.1736</v>
      </c>
      <c r="S526" s="2">
        <v>0</v>
      </c>
      <c r="T526" s="2">
        <v>0</v>
      </c>
      <c r="U526" s="39">
        <v>18.893599999999999</v>
      </c>
      <c r="W526" s="41" t="s">
        <v>1</v>
      </c>
      <c r="X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"/>
      <c r="Z526"/>
      <c r="AA526"/>
    </row>
    <row r="527" spans="5:27">
      <c r="E527" t="s">
        <v>8566</v>
      </c>
      <c r="F527" s="51" t="s">
        <v>8898</v>
      </c>
      <c r="G527" t="s">
        <v>1</v>
      </c>
      <c r="H527" s="41" t="s">
        <v>0</v>
      </c>
      <c r="I527" s="41" t="s">
        <v>8149</v>
      </c>
      <c r="J527" s="41" t="s">
        <v>8150</v>
      </c>
      <c r="K527" s="41">
        <v>4363</v>
      </c>
      <c r="L527" s="48">
        <v>4363</v>
      </c>
      <c r="M527" s="49" t="s">
        <v>95</v>
      </c>
      <c r="N527" s="49" t="s">
        <v>96</v>
      </c>
      <c r="O527" s="2">
        <v>0</v>
      </c>
      <c r="P527" s="2">
        <v>0</v>
      </c>
      <c r="Q527" s="39">
        <v>35.799999999999997</v>
      </c>
      <c r="R527" s="2">
        <v>4.6539999999999999</v>
      </c>
      <c r="S527" s="2">
        <v>0</v>
      </c>
      <c r="T527" s="2">
        <v>0</v>
      </c>
      <c r="U527" s="39">
        <v>40.453999999999994</v>
      </c>
      <c r="W527" s="41" t="s">
        <v>1</v>
      </c>
      <c r="X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"/>
      <c r="Z527"/>
      <c r="AA527"/>
    </row>
    <row r="528" spans="5:27" hidden="1">
      <c r="E528" t="s">
        <v>8566</v>
      </c>
      <c r="F528" s="51" t="s">
        <v>8898</v>
      </c>
      <c r="G528" t="s">
        <v>1</v>
      </c>
      <c r="H528" s="41" t="s">
        <v>0</v>
      </c>
      <c r="I528" s="41" t="s">
        <v>8149</v>
      </c>
      <c r="J528" s="41" t="s">
        <v>8150</v>
      </c>
      <c r="K528" s="41">
        <v>4364</v>
      </c>
      <c r="L528" s="48">
        <v>4364</v>
      </c>
      <c r="M528" s="49" t="s">
        <v>7848</v>
      </c>
      <c r="N528" s="49" t="s">
        <v>7847</v>
      </c>
      <c r="O528" s="2">
        <v>0</v>
      </c>
      <c r="P528" s="2">
        <v>0</v>
      </c>
      <c r="Q528" s="39">
        <v>0</v>
      </c>
      <c r="R528" s="2">
        <v>0</v>
      </c>
      <c r="S528" s="2">
        <v>0</v>
      </c>
      <c r="T528" s="2">
        <v>0</v>
      </c>
      <c r="U528" s="39">
        <v>0</v>
      </c>
      <c r="V528" s="2">
        <v>0</v>
      </c>
      <c r="W528" s="41" t="s">
        <v>1</v>
      </c>
      <c r="X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"/>
      <c r="Z528"/>
      <c r="AA528"/>
    </row>
    <row r="529" spans="5:27">
      <c r="E529" t="s">
        <v>8566</v>
      </c>
      <c r="F529" s="51" t="s">
        <v>8898</v>
      </c>
      <c r="G529" t="s">
        <v>1</v>
      </c>
      <c r="H529" s="41" t="s">
        <v>0</v>
      </c>
      <c r="I529" s="41" t="s">
        <v>8149</v>
      </c>
      <c r="J529" s="41" t="s">
        <v>8150</v>
      </c>
      <c r="K529" s="41">
        <v>4365</v>
      </c>
      <c r="L529" s="48">
        <v>4365</v>
      </c>
      <c r="M529" s="49" t="s">
        <v>95</v>
      </c>
      <c r="N529" s="49" t="s">
        <v>96</v>
      </c>
      <c r="O529" s="2">
        <v>0</v>
      </c>
      <c r="P529" s="2">
        <v>0</v>
      </c>
      <c r="Q529" s="39">
        <v>16.72</v>
      </c>
      <c r="R529" s="2">
        <v>2.1736</v>
      </c>
      <c r="S529" s="2">
        <v>0</v>
      </c>
      <c r="T529" s="2">
        <v>0</v>
      </c>
      <c r="U529" s="39">
        <v>18.893599999999999</v>
      </c>
      <c r="W529" s="41" t="s">
        <v>1</v>
      </c>
      <c r="X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"/>
      <c r="Z529"/>
      <c r="AA529"/>
    </row>
    <row r="530" spans="5:27">
      <c r="E530" t="s">
        <v>8566</v>
      </c>
      <c r="F530" s="51" t="s">
        <v>8898</v>
      </c>
      <c r="G530" t="s">
        <v>1</v>
      </c>
      <c r="H530" s="41" t="s">
        <v>0</v>
      </c>
      <c r="I530" s="41" t="s">
        <v>8149</v>
      </c>
      <c r="J530" s="41" t="s">
        <v>8150</v>
      </c>
      <c r="K530" s="41">
        <v>4366</v>
      </c>
      <c r="L530" s="48">
        <v>4366</v>
      </c>
      <c r="M530" s="49" t="s">
        <v>95</v>
      </c>
      <c r="N530" s="49" t="s">
        <v>96</v>
      </c>
      <c r="O530" s="2">
        <v>0</v>
      </c>
      <c r="P530" s="2">
        <v>0</v>
      </c>
      <c r="Q530" s="39">
        <v>6.32</v>
      </c>
      <c r="R530" s="2">
        <v>0.82160000000000011</v>
      </c>
      <c r="S530" s="2">
        <v>0</v>
      </c>
      <c r="T530" s="2">
        <v>0</v>
      </c>
      <c r="U530" s="39">
        <v>7.1416000000000004</v>
      </c>
      <c r="W530" s="41" t="s">
        <v>1</v>
      </c>
      <c r="X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"/>
      <c r="Z530"/>
      <c r="AA530"/>
    </row>
    <row r="531" spans="5:27" hidden="1">
      <c r="E531" t="s">
        <v>8566</v>
      </c>
      <c r="F531" s="51" t="s">
        <v>8898</v>
      </c>
      <c r="G531" t="s">
        <v>1</v>
      </c>
      <c r="H531" s="41" t="s">
        <v>0</v>
      </c>
      <c r="I531" s="41" t="s">
        <v>8149</v>
      </c>
      <c r="J531" s="41" t="s">
        <v>8150</v>
      </c>
      <c r="K531" s="41">
        <v>4367</v>
      </c>
      <c r="L531" s="48">
        <v>4367</v>
      </c>
      <c r="M531" s="49" t="s">
        <v>7848</v>
      </c>
      <c r="N531" s="49" t="s">
        <v>7847</v>
      </c>
      <c r="O531" s="2">
        <v>0</v>
      </c>
      <c r="P531" s="2">
        <v>0</v>
      </c>
      <c r="Q531" s="39">
        <v>0</v>
      </c>
      <c r="R531" s="2">
        <v>0</v>
      </c>
      <c r="S531" s="2">
        <v>0</v>
      </c>
      <c r="T531" s="2">
        <v>0</v>
      </c>
      <c r="U531" s="39">
        <v>0</v>
      </c>
      <c r="V531" s="2">
        <v>0</v>
      </c>
      <c r="W531" s="41" t="s">
        <v>1</v>
      </c>
      <c r="X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"/>
      <c r="Z531"/>
      <c r="AA531"/>
    </row>
    <row r="532" spans="5:27">
      <c r="E532" t="s">
        <v>8566</v>
      </c>
      <c r="F532" s="51" t="s">
        <v>8898</v>
      </c>
      <c r="G532" t="s">
        <v>1</v>
      </c>
      <c r="H532" s="41" t="s">
        <v>0</v>
      </c>
      <c r="I532" s="41" t="s">
        <v>8149</v>
      </c>
      <c r="J532" s="41" t="s">
        <v>8150</v>
      </c>
      <c r="K532" s="41">
        <v>4368</v>
      </c>
      <c r="L532" s="48">
        <v>4368</v>
      </c>
      <c r="M532" s="49" t="s">
        <v>110</v>
      </c>
      <c r="N532" s="49" t="s">
        <v>111</v>
      </c>
      <c r="O532" s="2">
        <v>0</v>
      </c>
      <c r="P532" s="2">
        <v>0</v>
      </c>
      <c r="Q532" s="39">
        <v>478.62</v>
      </c>
      <c r="R532" s="2">
        <v>62.220600000000005</v>
      </c>
      <c r="S532" s="2">
        <v>0</v>
      </c>
      <c r="T532" s="2">
        <v>0</v>
      </c>
      <c r="U532" s="39">
        <v>540.84059999999999</v>
      </c>
      <c r="W532" s="41" t="s">
        <v>1</v>
      </c>
      <c r="X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"/>
      <c r="Z532"/>
      <c r="AA532"/>
    </row>
    <row r="533" spans="5:27">
      <c r="E533" t="s">
        <v>8566</v>
      </c>
      <c r="F533" s="51" t="s">
        <v>8898</v>
      </c>
      <c r="G533" t="s">
        <v>1</v>
      </c>
      <c r="H533" s="41" t="s">
        <v>0</v>
      </c>
      <c r="I533" s="41" t="s">
        <v>8149</v>
      </c>
      <c r="J533" s="41" t="s">
        <v>8150</v>
      </c>
      <c r="K533" s="41">
        <v>4369</v>
      </c>
      <c r="L533" s="48">
        <v>4369</v>
      </c>
      <c r="M533" s="49" t="s">
        <v>1289</v>
      </c>
      <c r="N533" s="49" t="s">
        <v>1290</v>
      </c>
      <c r="O533" s="2">
        <v>0</v>
      </c>
      <c r="P533" s="2">
        <v>0</v>
      </c>
      <c r="Q533" s="39">
        <v>478.61</v>
      </c>
      <c r="R533" s="2">
        <v>62.219300000000004</v>
      </c>
      <c r="S533" s="2">
        <v>0</v>
      </c>
      <c r="T533" s="2">
        <v>0</v>
      </c>
      <c r="U533" s="39">
        <v>540.82929999999999</v>
      </c>
      <c r="W533" s="41" t="s">
        <v>1</v>
      </c>
      <c r="X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"/>
      <c r="Z533"/>
      <c r="AA533"/>
    </row>
    <row r="534" spans="5:27">
      <c r="E534" t="s">
        <v>8566</v>
      </c>
      <c r="F534" s="51" t="s">
        <v>8898</v>
      </c>
      <c r="G534" t="s">
        <v>1</v>
      </c>
      <c r="H534" s="41" t="s">
        <v>0</v>
      </c>
      <c r="I534" s="41" t="s">
        <v>8149</v>
      </c>
      <c r="J534" s="41" t="s">
        <v>8150</v>
      </c>
      <c r="K534" s="41">
        <v>4370</v>
      </c>
      <c r="L534" s="48">
        <v>4370</v>
      </c>
      <c r="M534" s="49" t="s">
        <v>962</v>
      </c>
      <c r="N534" s="49" t="s">
        <v>963</v>
      </c>
      <c r="O534" s="2">
        <v>0</v>
      </c>
      <c r="P534" s="2">
        <v>0</v>
      </c>
      <c r="Q534" s="39">
        <v>260.18</v>
      </c>
      <c r="R534" s="2">
        <v>33.823399999999999</v>
      </c>
      <c r="S534" s="2">
        <v>0</v>
      </c>
      <c r="T534" s="2">
        <v>0</v>
      </c>
      <c r="U534" s="39">
        <v>294.0034</v>
      </c>
      <c r="W534" s="41" t="s">
        <v>1</v>
      </c>
      <c r="X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"/>
      <c r="Z534"/>
      <c r="AA534"/>
    </row>
    <row r="535" spans="5:27">
      <c r="E535" t="s">
        <v>8566</v>
      </c>
      <c r="F535" s="51" t="s">
        <v>8898</v>
      </c>
      <c r="G535" t="s">
        <v>1</v>
      </c>
      <c r="H535" s="41" t="s">
        <v>0</v>
      </c>
      <c r="I535" s="41" t="s">
        <v>8149</v>
      </c>
      <c r="J535" s="41" t="s">
        <v>8150</v>
      </c>
      <c r="K535" s="41">
        <v>4371</v>
      </c>
      <c r="L535" s="48">
        <v>4371</v>
      </c>
      <c r="M535" s="49" t="s">
        <v>8203</v>
      </c>
      <c r="N535" s="49" t="s">
        <v>842</v>
      </c>
      <c r="O535" s="2">
        <v>0</v>
      </c>
      <c r="P535" s="2">
        <v>0</v>
      </c>
      <c r="Q535" s="39">
        <v>260.18</v>
      </c>
      <c r="R535" s="2">
        <v>33.823399999999999</v>
      </c>
      <c r="S535" s="2">
        <v>0</v>
      </c>
      <c r="T535" s="2">
        <v>0</v>
      </c>
      <c r="U535" s="39">
        <v>294.0034</v>
      </c>
      <c r="W535" s="41" t="s">
        <v>1</v>
      </c>
      <c r="X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"/>
      <c r="Z535"/>
      <c r="AA535"/>
    </row>
    <row r="536" spans="5:27" hidden="1">
      <c r="E536" t="s">
        <v>8566</v>
      </c>
      <c r="F536" s="51" t="s">
        <v>8898</v>
      </c>
      <c r="G536" t="s">
        <v>1</v>
      </c>
      <c r="H536" s="41" t="s">
        <v>0</v>
      </c>
      <c r="I536" s="41" t="s">
        <v>8149</v>
      </c>
      <c r="J536" s="41" t="s">
        <v>8150</v>
      </c>
      <c r="K536" s="41">
        <v>4372</v>
      </c>
      <c r="L536" s="48">
        <v>4372</v>
      </c>
      <c r="M536" s="49" t="s">
        <v>7848</v>
      </c>
      <c r="N536" s="49" t="s">
        <v>7847</v>
      </c>
      <c r="O536" s="2">
        <v>0</v>
      </c>
      <c r="P536" s="2">
        <v>0</v>
      </c>
      <c r="Q536" s="39">
        <v>0</v>
      </c>
      <c r="R536" s="2">
        <v>0</v>
      </c>
      <c r="S536" s="2">
        <v>0</v>
      </c>
      <c r="T536" s="2">
        <v>0</v>
      </c>
      <c r="U536" s="39">
        <v>0</v>
      </c>
      <c r="V536" s="2">
        <v>0</v>
      </c>
      <c r="W536" s="41" t="s">
        <v>1</v>
      </c>
      <c r="X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"/>
      <c r="Z536"/>
      <c r="AA536"/>
    </row>
    <row r="537" spans="5:27">
      <c r="E537" t="s">
        <v>8566</v>
      </c>
      <c r="F537" s="51" t="s">
        <v>8898</v>
      </c>
      <c r="G537" t="s">
        <v>1</v>
      </c>
      <c r="H537" s="41" t="s">
        <v>0</v>
      </c>
      <c r="I537" s="41" t="s">
        <v>8149</v>
      </c>
      <c r="J537" s="41" t="s">
        <v>8150</v>
      </c>
      <c r="K537" s="41">
        <v>4373</v>
      </c>
      <c r="L537" s="48">
        <v>4373</v>
      </c>
      <c r="M537" s="49" t="s">
        <v>7930</v>
      </c>
      <c r="N537" s="49" t="s">
        <v>7931</v>
      </c>
      <c r="O537" s="2">
        <v>0</v>
      </c>
      <c r="P537" s="2">
        <v>0</v>
      </c>
      <c r="Q537" s="39">
        <v>260.17</v>
      </c>
      <c r="R537" s="2">
        <v>33.822100000000006</v>
      </c>
      <c r="S537" s="2">
        <v>0</v>
      </c>
      <c r="T537" s="2">
        <v>0</v>
      </c>
      <c r="U537" s="39">
        <v>293.99210000000005</v>
      </c>
      <c r="W537" s="41" t="s">
        <v>1</v>
      </c>
      <c r="X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"/>
      <c r="Z537"/>
      <c r="AA537"/>
    </row>
    <row r="538" spans="5:27">
      <c r="E538" t="s">
        <v>8566</v>
      </c>
      <c r="F538" s="51" t="s">
        <v>8898</v>
      </c>
      <c r="G538" t="s">
        <v>1</v>
      </c>
      <c r="H538" s="41" t="s">
        <v>0</v>
      </c>
      <c r="I538" s="41" t="s">
        <v>8149</v>
      </c>
      <c r="J538" s="41" t="s">
        <v>8150</v>
      </c>
      <c r="K538" s="41">
        <v>4374</v>
      </c>
      <c r="L538" s="48">
        <v>4374</v>
      </c>
      <c r="M538" s="49" t="s">
        <v>95</v>
      </c>
      <c r="N538" s="49" t="s">
        <v>96</v>
      </c>
      <c r="O538" s="2">
        <v>0</v>
      </c>
      <c r="P538" s="2">
        <v>0</v>
      </c>
      <c r="Q538" s="39">
        <v>5.3</v>
      </c>
      <c r="R538" s="2">
        <v>0.68899999999999995</v>
      </c>
      <c r="S538" s="2">
        <v>0</v>
      </c>
      <c r="T538" s="2">
        <v>0</v>
      </c>
      <c r="U538" s="39">
        <v>5.9889999999999999</v>
      </c>
      <c r="W538" s="41" t="s">
        <v>1</v>
      </c>
      <c r="X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"/>
      <c r="Z538"/>
      <c r="AA538"/>
    </row>
    <row r="539" spans="5:27" hidden="1">
      <c r="E539" t="s">
        <v>8566</v>
      </c>
      <c r="F539" s="51" t="s">
        <v>8898</v>
      </c>
      <c r="G539" t="s">
        <v>1</v>
      </c>
      <c r="H539" s="41" t="s">
        <v>0</v>
      </c>
      <c r="I539" s="41" t="s">
        <v>8149</v>
      </c>
      <c r="J539" s="41" t="s">
        <v>8150</v>
      </c>
      <c r="K539" s="41">
        <v>4375</v>
      </c>
      <c r="L539" s="48">
        <v>4375</v>
      </c>
      <c r="M539" s="49" t="s">
        <v>7848</v>
      </c>
      <c r="N539" s="49" t="s">
        <v>7847</v>
      </c>
      <c r="O539" s="2">
        <v>0</v>
      </c>
      <c r="P539" s="2">
        <v>0</v>
      </c>
      <c r="Q539" s="39">
        <v>0</v>
      </c>
      <c r="R539" s="2">
        <v>0</v>
      </c>
      <c r="S539" s="2">
        <v>0</v>
      </c>
      <c r="T539" s="2">
        <v>0</v>
      </c>
      <c r="U539" s="39">
        <v>0</v>
      </c>
      <c r="V539" s="2">
        <v>0</v>
      </c>
      <c r="W539" s="41" t="s">
        <v>1</v>
      </c>
      <c r="X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"/>
      <c r="Z539"/>
      <c r="AA539"/>
    </row>
    <row r="540" spans="5:27">
      <c r="E540" t="s">
        <v>8566</v>
      </c>
      <c r="F540" s="51" t="s">
        <v>8898</v>
      </c>
      <c r="G540" t="s">
        <v>1</v>
      </c>
      <c r="H540" s="41" t="s">
        <v>0</v>
      </c>
      <c r="I540" s="41" t="s">
        <v>8149</v>
      </c>
      <c r="J540" s="41" t="s">
        <v>8150</v>
      </c>
      <c r="K540" s="41">
        <v>4376</v>
      </c>
      <c r="L540" s="48">
        <v>4376</v>
      </c>
      <c r="M540" s="49" t="s">
        <v>95</v>
      </c>
      <c r="N540" s="49" t="s">
        <v>96</v>
      </c>
      <c r="O540" s="2">
        <v>0</v>
      </c>
      <c r="P540" s="2">
        <v>0</v>
      </c>
      <c r="Q540" s="39">
        <v>12.64</v>
      </c>
      <c r="R540" s="2">
        <v>1.6432000000000002</v>
      </c>
      <c r="S540" s="2">
        <v>0</v>
      </c>
      <c r="T540" s="2">
        <v>0</v>
      </c>
      <c r="U540" s="39">
        <v>14.283200000000001</v>
      </c>
      <c r="W540" s="41" t="s">
        <v>1</v>
      </c>
      <c r="X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"/>
      <c r="Z540"/>
      <c r="AA540"/>
    </row>
    <row r="541" spans="5:27">
      <c r="E541" t="s">
        <v>8566</v>
      </c>
      <c r="F541" s="51" t="s">
        <v>8898</v>
      </c>
      <c r="G541" t="s">
        <v>1</v>
      </c>
      <c r="H541" s="41" t="s">
        <v>0</v>
      </c>
      <c r="I541" s="41" t="s">
        <v>8149</v>
      </c>
      <c r="J541" s="41" t="s">
        <v>8150</v>
      </c>
      <c r="K541" s="41">
        <v>4377</v>
      </c>
      <c r="L541" s="48">
        <v>4377</v>
      </c>
      <c r="M541" s="49" t="s">
        <v>95</v>
      </c>
      <c r="N541" s="49" t="s">
        <v>96</v>
      </c>
      <c r="O541" s="2">
        <v>0</v>
      </c>
      <c r="P541" s="2">
        <v>0</v>
      </c>
      <c r="Q541" s="39">
        <v>7.1</v>
      </c>
      <c r="R541" s="2">
        <v>0.92299999999999993</v>
      </c>
      <c r="S541" s="2">
        <v>0</v>
      </c>
      <c r="T541" s="2">
        <v>0</v>
      </c>
      <c r="U541" s="39">
        <v>8.0229999999999997</v>
      </c>
      <c r="W541" s="41" t="s">
        <v>1</v>
      </c>
      <c r="X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"/>
      <c r="Z541"/>
      <c r="AA541"/>
    </row>
    <row r="542" spans="5:27">
      <c r="E542" t="s">
        <v>8566</v>
      </c>
      <c r="F542" s="51" t="s">
        <v>8898</v>
      </c>
      <c r="G542" t="s">
        <v>1</v>
      </c>
      <c r="H542" s="41" t="s">
        <v>0</v>
      </c>
      <c r="I542" s="41" t="s">
        <v>8149</v>
      </c>
      <c r="J542" s="41" t="s">
        <v>8150</v>
      </c>
      <c r="K542" s="41">
        <v>4378</v>
      </c>
      <c r="L542" s="48">
        <v>4378</v>
      </c>
      <c r="M542" s="49" t="s">
        <v>95</v>
      </c>
      <c r="N542" s="49" t="s">
        <v>96</v>
      </c>
      <c r="O542" s="2">
        <v>0</v>
      </c>
      <c r="P542" s="2">
        <v>0</v>
      </c>
      <c r="Q542" s="39">
        <v>18.72</v>
      </c>
      <c r="R542" s="2">
        <v>2.4335999999999998</v>
      </c>
      <c r="S542" s="2">
        <v>0</v>
      </c>
      <c r="T542" s="2">
        <v>0</v>
      </c>
      <c r="U542" s="39">
        <v>21.153599999999997</v>
      </c>
      <c r="W542" s="41" t="s">
        <v>1</v>
      </c>
      <c r="X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"/>
      <c r="Z542"/>
      <c r="AA542"/>
    </row>
    <row r="543" spans="5:27">
      <c r="E543" t="s">
        <v>8566</v>
      </c>
      <c r="F543" s="51" t="s">
        <v>8898</v>
      </c>
      <c r="G543" t="s">
        <v>1</v>
      </c>
      <c r="H543" s="41" t="s">
        <v>0</v>
      </c>
      <c r="I543" s="41" t="s">
        <v>8149</v>
      </c>
      <c r="J543" s="41" t="s">
        <v>8150</v>
      </c>
      <c r="K543" s="41">
        <v>4379</v>
      </c>
      <c r="L543" s="48">
        <v>4379</v>
      </c>
      <c r="M543" s="49" t="s">
        <v>95</v>
      </c>
      <c r="N543" s="49" t="s">
        <v>96</v>
      </c>
      <c r="O543" s="2">
        <v>0</v>
      </c>
      <c r="P543" s="2">
        <v>0</v>
      </c>
      <c r="Q543" s="39">
        <v>5.3</v>
      </c>
      <c r="R543" s="2">
        <v>0.68899999999999995</v>
      </c>
      <c r="S543" s="2">
        <v>0</v>
      </c>
      <c r="T543" s="2">
        <v>0</v>
      </c>
      <c r="U543" s="39">
        <v>5.9889999999999999</v>
      </c>
      <c r="W543" s="41" t="s">
        <v>1</v>
      </c>
      <c r="X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"/>
      <c r="Z543"/>
      <c r="AA543"/>
    </row>
    <row r="544" spans="5:27" hidden="1">
      <c r="E544" t="s">
        <v>8566</v>
      </c>
      <c r="F544" s="51" t="s">
        <v>8898</v>
      </c>
      <c r="G544" t="s">
        <v>1</v>
      </c>
      <c r="H544" s="41" t="s">
        <v>0</v>
      </c>
      <c r="I544" s="41" t="s">
        <v>8149</v>
      </c>
      <c r="J544" s="41" t="s">
        <v>8150</v>
      </c>
      <c r="K544" s="41">
        <v>4380</v>
      </c>
      <c r="L544" s="48">
        <v>4380</v>
      </c>
      <c r="M544" s="49" t="s">
        <v>7848</v>
      </c>
      <c r="N544" s="49" t="s">
        <v>7847</v>
      </c>
      <c r="O544" s="2">
        <v>0</v>
      </c>
      <c r="P544" s="2">
        <v>0</v>
      </c>
      <c r="Q544" s="39">
        <v>0</v>
      </c>
      <c r="R544" s="2">
        <v>0</v>
      </c>
      <c r="S544" s="2">
        <v>0</v>
      </c>
      <c r="T544" s="2">
        <v>0</v>
      </c>
      <c r="U544" s="39">
        <v>0</v>
      </c>
      <c r="V544" s="2">
        <v>0</v>
      </c>
      <c r="W544" s="41" t="s">
        <v>1</v>
      </c>
      <c r="X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"/>
      <c r="Z544"/>
      <c r="AA544"/>
    </row>
    <row r="545" spans="5:27" hidden="1">
      <c r="E545" t="s">
        <v>8566</v>
      </c>
      <c r="F545" s="51" t="s">
        <v>8898</v>
      </c>
      <c r="G545" t="s">
        <v>1</v>
      </c>
      <c r="H545" s="41" t="s">
        <v>0</v>
      </c>
      <c r="I545" s="41" t="s">
        <v>8149</v>
      </c>
      <c r="J545" s="41" t="s">
        <v>8150</v>
      </c>
      <c r="K545" s="41">
        <v>4381</v>
      </c>
      <c r="L545" s="48">
        <v>4381</v>
      </c>
      <c r="M545" s="49" t="s">
        <v>7848</v>
      </c>
      <c r="N545" s="49" t="s">
        <v>7847</v>
      </c>
      <c r="O545" s="2">
        <v>0</v>
      </c>
      <c r="P545" s="2">
        <v>0</v>
      </c>
      <c r="Q545" s="39">
        <v>0</v>
      </c>
      <c r="R545" s="2">
        <v>0</v>
      </c>
      <c r="S545" s="2">
        <v>0</v>
      </c>
      <c r="T545" s="2">
        <v>0</v>
      </c>
      <c r="U545" s="39">
        <v>0</v>
      </c>
      <c r="V545" s="2">
        <v>0</v>
      </c>
      <c r="W545" s="41" t="s">
        <v>1</v>
      </c>
      <c r="X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"/>
      <c r="Z545"/>
      <c r="AA545"/>
    </row>
    <row r="546" spans="5:27">
      <c r="E546" t="s">
        <v>8566</v>
      </c>
      <c r="F546" s="51" t="s">
        <v>8898</v>
      </c>
      <c r="G546" t="s">
        <v>1</v>
      </c>
      <c r="H546" s="41" t="s">
        <v>0</v>
      </c>
      <c r="I546" s="41" t="s">
        <v>8149</v>
      </c>
      <c r="J546" s="41" t="s">
        <v>8150</v>
      </c>
      <c r="K546" s="41">
        <v>4382</v>
      </c>
      <c r="L546" s="48">
        <v>4382</v>
      </c>
      <c r="M546" s="49" t="s">
        <v>95</v>
      </c>
      <c r="N546" s="49" t="s">
        <v>96</v>
      </c>
      <c r="O546" s="2">
        <v>0</v>
      </c>
      <c r="P546" s="2">
        <v>0</v>
      </c>
      <c r="Q546" s="39">
        <v>5.3</v>
      </c>
      <c r="R546" s="2">
        <v>0.68899999999999995</v>
      </c>
      <c r="S546" s="2">
        <v>0</v>
      </c>
      <c r="T546" s="2">
        <v>0</v>
      </c>
      <c r="U546" s="39">
        <v>5.9889999999999999</v>
      </c>
      <c r="W546" s="41" t="s">
        <v>1</v>
      </c>
      <c r="X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"/>
      <c r="Z546"/>
      <c r="AA546"/>
    </row>
    <row r="547" spans="5:27" hidden="1">
      <c r="E547" t="s">
        <v>8566</v>
      </c>
      <c r="F547" s="51" t="s">
        <v>8898</v>
      </c>
      <c r="G547" t="s">
        <v>1</v>
      </c>
      <c r="H547" s="41" t="s">
        <v>0</v>
      </c>
      <c r="I547" s="41" t="s">
        <v>8149</v>
      </c>
      <c r="J547" s="41" t="s">
        <v>8150</v>
      </c>
      <c r="K547" s="41">
        <v>4383</v>
      </c>
      <c r="L547" s="48">
        <v>4383</v>
      </c>
      <c r="M547" s="49" t="s">
        <v>7848</v>
      </c>
      <c r="N547" s="49" t="s">
        <v>7847</v>
      </c>
      <c r="O547" s="2">
        <v>0</v>
      </c>
      <c r="P547" s="2">
        <v>0</v>
      </c>
      <c r="Q547" s="39">
        <v>0</v>
      </c>
      <c r="R547" s="2">
        <v>0</v>
      </c>
      <c r="S547" s="2">
        <v>0</v>
      </c>
      <c r="T547" s="2">
        <v>0</v>
      </c>
      <c r="U547" s="39">
        <v>0</v>
      </c>
      <c r="V547" s="2">
        <v>0</v>
      </c>
      <c r="W547" s="41" t="s">
        <v>1</v>
      </c>
      <c r="X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"/>
      <c r="Z547"/>
      <c r="AA547"/>
    </row>
    <row r="548" spans="5:27">
      <c r="E548" t="s">
        <v>8566</v>
      </c>
      <c r="F548" s="51" t="s">
        <v>8898</v>
      </c>
      <c r="G548" t="s">
        <v>1</v>
      </c>
      <c r="H548" s="41" t="s">
        <v>0</v>
      </c>
      <c r="I548" s="41" t="s">
        <v>8149</v>
      </c>
      <c r="J548" s="41" t="s">
        <v>8150</v>
      </c>
      <c r="K548" s="41">
        <v>4384</v>
      </c>
      <c r="L548" s="48">
        <v>4384</v>
      </c>
      <c r="M548" s="49" t="s">
        <v>95</v>
      </c>
      <c r="N548" s="49" t="s">
        <v>96</v>
      </c>
      <c r="O548" s="2">
        <v>0</v>
      </c>
      <c r="P548" s="2">
        <v>0</v>
      </c>
      <c r="Q548" s="39">
        <v>6.32</v>
      </c>
      <c r="R548" s="2">
        <v>0.82160000000000011</v>
      </c>
      <c r="S548" s="2">
        <v>0</v>
      </c>
      <c r="T548" s="2">
        <v>0</v>
      </c>
      <c r="U548" s="39">
        <v>7.1416000000000004</v>
      </c>
      <c r="W548" s="41" t="s">
        <v>1</v>
      </c>
      <c r="X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"/>
      <c r="Z548"/>
      <c r="AA548"/>
    </row>
    <row r="549" spans="5:27">
      <c r="E549" t="s">
        <v>8566</v>
      </c>
      <c r="F549" s="51" t="s">
        <v>8898</v>
      </c>
      <c r="G549" t="s">
        <v>1</v>
      </c>
      <c r="H549" s="41" t="s">
        <v>0</v>
      </c>
      <c r="I549" s="41" t="s">
        <v>8149</v>
      </c>
      <c r="J549" s="41" t="s">
        <v>8150</v>
      </c>
      <c r="K549" s="41">
        <v>4385</v>
      </c>
      <c r="L549" s="48">
        <v>4385</v>
      </c>
      <c r="M549" s="49" t="s">
        <v>95</v>
      </c>
      <c r="N549" s="49" t="s">
        <v>96</v>
      </c>
      <c r="O549" s="2">
        <v>0</v>
      </c>
      <c r="P549" s="2">
        <v>0</v>
      </c>
      <c r="Q549" s="39">
        <v>5.3</v>
      </c>
      <c r="R549" s="2">
        <v>0.68899999999999995</v>
      </c>
      <c r="S549" s="2">
        <v>0</v>
      </c>
      <c r="T549" s="2">
        <v>0</v>
      </c>
      <c r="U549" s="39">
        <v>5.9889999999999999</v>
      </c>
      <c r="W549" s="41" t="s">
        <v>1</v>
      </c>
      <c r="X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"/>
      <c r="Z549"/>
      <c r="AA549"/>
    </row>
    <row r="550" spans="5:27">
      <c r="E550" t="s">
        <v>8566</v>
      </c>
      <c r="F550" s="51" t="s">
        <v>8898</v>
      </c>
      <c r="G550" t="s">
        <v>1</v>
      </c>
      <c r="H550" s="41" t="s">
        <v>0</v>
      </c>
      <c r="I550" s="41" t="s">
        <v>8149</v>
      </c>
      <c r="J550" s="41" t="s">
        <v>8150</v>
      </c>
      <c r="K550" s="41">
        <v>4386</v>
      </c>
      <c r="L550" s="48">
        <v>4386</v>
      </c>
      <c r="M550" s="49" t="s">
        <v>95</v>
      </c>
      <c r="N550" s="49" t="s">
        <v>96</v>
      </c>
      <c r="O550" s="2">
        <v>0</v>
      </c>
      <c r="P550" s="2">
        <v>0</v>
      </c>
      <c r="Q550" s="39">
        <v>26.59</v>
      </c>
      <c r="R550" s="2">
        <v>3.4567000000000001</v>
      </c>
      <c r="S550" s="2">
        <v>0</v>
      </c>
      <c r="T550" s="2">
        <v>0</v>
      </c>
      <c r="U550" s="39">
        <v>30.046700000000001</v>
      </c>
      <c r="W550" s="41" t="s">
        <v>1</v>
      </c>
      <c r="X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"/>
      <c r="Z550"/>
      <c r="AA550"/>
    </row>
    <row r="551" spans="5:27">
      <c r="E551" t="s">
        <v>8566</v>
      </c>
      <c r="F551" s="51" t="s">
        <v>8898</v>
      </c>
      <c r="G551" t="s">
        <v>1</v>
      </c>
      <c r="H551" s="41" t="s">
        <v>0</v>
      </c>
      <c r="I551" s="41" t="s">
        <v>8149</v>
      </c>
      <c r="J551" s="41" t="s">
        <v>8150</v>
      </c>
      <c r="K551" s="41">
        <v>4387</v>
      </c>
      <c r="L551" s="48">
        <v>4387</v>
      </c>
      <c r="M551" s="49" t="s">
        <v>95</v>
      </c>
      <c r="N551" s="49" t="s">
        <v>96</v>
      </c>
      <c r="O551" s="2">
        <v>0</v>
      </c>
      <c r="P551" s="2">
        <v>0</v>
      </c>
      <c r="Q551" s="39">
        <v>5.3</v>
      </c>
      <c r="R551" s="2">
        <v>0.68899999999999995</v>
      </c>
      <c r="S551" s="2">
        <v>0</v>
      </c>
      <c r="T551" s="2">
        <v>0</v>
      </c>
      <c r="U551" s="39">
        <v>5.9889999999999999</v>
      </c>
      <c r="W551" s="41" t="s">
        <v>1</v>
      </c>
      <c r="X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"/>
      <c r="Z551"/>
      <c r="AA551"/>
    </row>
    <row r="552" spans="5:27">
      <c r="E552" t="s">
        <v>8566</v>
      </c>
      <c r="F552" s="51" t="s">
        <v>8898</v>
      </c>
      <c r="G552" t="s">
        <v>1</v>
      </c>
      <c r="H552" s="41" t="s">
        <v>0</v>
      </c>
      <c r="I552" s="41" t="s">
        <v>8149</v>
      </c>
      <c r="J552" s="41" t="s">
        <v>8150</v>
      </c>
      <c r="K552" s="41">
        <v>4388</v>
      </c>
      <c r="L552" s="48">
        <v>4388</v>
      </c>
      <c r="M552" s="49" t="s">
        <v>95</v>
      </c>
      <c r="N552" s="49" t="s">
        <v>96</v>
      </c>
      <c r="O552" s="2">
        <v>0</v>
      </c>
      <c r="P552" s="2">
        <v>0</v>
      </c>
      <c r="Q552" s="39">
        <v>8.3000000000000007</v>
      </c>
      <c r="R552" s="2">
        <v>1.0790000000000002</v>
      </c>
      <c r="S552" s="2">
        <v>0</v>
      </c>
      <c r="T552" s="2">
        <v>0</v>
      </c>
      <c r="U552" s="39">
        <v>9.3790000000000013</v>
      </c>
      <c r="W552" s="41" t="s">
        <v>1</v>
      </c>
      <c r="X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"/>
      <c r="Z552"/>
      <c r="AA552"/>
    </row>
    <row r="553" spans="5:27">
      <c r="E553" t="s">
        <v>8566</v>
      </c>
      <c r="F553" s="51" t="s">
        <v>8898</v>
      </c>
      <c r="G553" t="s">
        <v>1</v>
      </c>
      <c r="H553" s="41" t="s">
        <v>0</v>
      </c>
      <c r="I553" s="41" t="s">
        <v>8149</v>
      </c>
      <c r="J553" s="41" t="s">
        <v>8150</v>
      </c>
      <c r="K553" s="41">
        <v>4389</v>
      </c>
      <c r="L553" s="48">
        <v>4389</v>
      </c>
      <c r="M553" s="49" t="s">
        <v>95</v>
      </c>
      <c r="N553" s="49" t="s">
        <v>96</v>
      </c>
      <c r="O553" s="2">
        <v>0</v>
      </c>
      <c r="P553" s="2">
        <v>0</v>
      </c>
      <c r="Q553" s="39">
        <v>10.47</v>
      </c>
      <c r="R553" s="2">
        <v>1.3611000000000002</v>
      </c>
      <c r="S553" s="2">
        <v>0</v>
      </c>
      <c r="T553" s="2">
        <v>0</v>
      </c>
      <c r="U553" s="39">
        <v>11.831100000000001</v>
      </c>
      <c r="W553" s="41" t="s">
        <v>1</v>
      </c>
      <c r="X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"/>
      <c r="Z553"/>
      <c r="AA553"/>
    </row>
    <row r="554" spans="5:27" hidden="1">
      <c r="E554" t="s">
        <v>8566</v>
      </c>
      <c r="F554" s="51" t="s">
        <v>8898</v>
      </c>
      <c r="G554" t="s">
        <v>1</v>
      </c>
      <c r="H554" s="41" t="s">
        <v>0</v>
      </c>
      <c r="I554" s="41" t="s">
        <v>8149</v>
      </c>
      <c r="J554" s="41" t="s">
        <v>8150</v>
      </c>
      <c r="K554" s="41">
        <v>4390</v>
      </c>
      <c r="L554" s="48">
        <v>4390</v>
      </c>
      <c r="M554" s="49" t="s">
        <v>7848</v>
      </c>
      <c r="N554" s="49" t="s">
        <v>7847</v>
      </c>
      <c r="O554" s="2">
        <v>0</v>
      </c>
      <c r="P554" s="2">
        <v>0</v>
      </c>
      <c r="Q554" s="39">
        <v>0</v>
      </c>
      <c r="R554" s="2">
        <v>0</v>
      </c>
      <c r="S554" s="2">
        <v>0</v>
      </c>
      <c r="T554" s="2">
        <v>0</v>
      </c>
      <c r="U554" s="39">
        <v>0</v>
      </c>
      <c r="V554" s="2">
        <v>0</v>
      </c>
      <c r="W554" s="41" t="s">
        <v>1</v>
      </c>
      <c r="X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"/>
      <c r="Z554"/>
      <c r="AA554"/>
    </row>
    <row r="555" spans="5:27">
      <c r="E555" t="s">
        <v>8566</v>
      </c>
      <c r="F555" s="51" t="s">
        <v>8898</v>
      </c>
      <c r="G555" t="s">
        <v>1</v>
      </c>
      <c r="H555" s="41" t="s">
        <v>0</v>
      </c>
      <c r="I555" s="41" t="s">
        <v>8149</v>
      </c>
      <c r="J555" s="41" t="s">
        <v>8150</v>
      </c>
      <c r="K555" s="41">
        <v>4391</v>
      </c>
      <c r="L555" s="48">
        <v>4391</v>
      </c>
      <c r="M555" s="49" t="s">
        <v>520</v>
      </c>
      <c r="N555" s="49" t="s">
        <v>521</v>
      </c>
      <c r="O555" s="2">
        <v>0</v>
      </c>
      <c r="P555" s="2">
        <v>0</v>
      </c>
      <c r="Q555" s="39">
        <v>40.08</v>
      </c>
      <c r="R555" s="2">
        <v>5.2103999999999999</v>
      </c>
      <c r="S555" s="2">
        <v>0</v>
      </c>
      <c r="T555" s="2">
        <v>0</v>
      </c>
      <c r="U555" s="39">
        <v>45.290399999999998</v>
      </c>
      <c r="W555" s="41" t="s">
        <v>1</v>
      </c>
      <c r="X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"/>
      <c r="Z555"/>
      <c r="AA555"/>
    </row>
    <row r="556" spans="5:27">
      <c r="E556" t="s">
        <v>8566</v>
      </c>
      <c r="F556" s="51" t="s">
        <v>8898</v>
      </c>
      <c r="G556" t="s">
        <v>1</v>
      </c>
      <c r="H556" s="41" t="s">
        <v>0</v>
      </c>
      <c r="I556" s="41" t="s">
        <v>8149</v>
      </c>
      <c r="J556" s="41" t="s">
        <v>8150</v>
      </c>
      <c r="K556" s="41">
        <v>4392</v>
      </c>
      <c r="L556" s="48">
        <v>4392</v>
      </c>
      <c r="M556" s="49" t="s">
        <v>520</v>
      </c>
      <c r="N556" s="49" t="s">
        <v>521</v>
      </c>
      <c r="O556" s="2">
        <v>0</v>
      </c>
      <c r="P556" s="2">
        <v>0</v>
      </c>
      <c r="Q556" s="39">
        <v>484.25</v>
      </c>
      <c r="R556" s="2">
        <v>62.952500000000001</v>
      </c>
      <c r="S556" s="2">
        <v>0</v>
      </c>
      <c r="T556" s="2">
        <v>0</v>
      </c>
      <c r="U556" s="39">
        <v>547.20249999999999</v>
      </c>
      <c r="W556" s="41" t="s">
        <v>1</v>
      </c>
      <c r="X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"/>
      <c r="Z556"/>
      <c r="AA556"/>
    </row>
    <row r="557" spans="5:27" hidden="1">
      <c r="E557" t="s">
        <v>8566</v>
      </c>
      <c r="F557" s="51" t="s">
        <v>8898</v>
      </c>
      <c r="G557" t="s">
        <v>1</v>
      </c>
      <c r="H557" s="41" t="s">
        <v>0</v>
      </c>
      <c r="I557" s="41" t="s">
        <v>8149</v>
      </c>
      <c r="J557" s="41" t="s">
        <v>8150</v>
      </c>
      <c r="K557" s="41">
        <v>4393</v>
      </c>
      <c r="L557" s="48">
        <v>4393</v>
      </c>
      <c r="M557" s="49" t="s">
        <v>7848</v>
      </c>
      <c r="N557" s="49" t="s">
        <v>7847</v>
      </c>
      <c r="O557" s="2">
        <v>0</v>
      </c>
      <c r="P557" s="2">
        <v>0</v>
      </c>
      <c r="Q557" s="39">
        <v>0</v>
      </c>
      <c r="R557" s="2">
        <v>0</v>
      </c>
      <c r="S557" s="2">
        <v>0</v>
      </c>
      <c r="T557" s="2">
        <v>0</v>
      </c>
      <c r="U557" s="39">
        <v>0</v>
      </c>
      <c r="V557" s="2">
        <v>0</v>
      </c>
      <c r="W557" s="41" t="s">
        <v>1</v>
      </c>
      <c r="X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"/>
      <c r="Z557"/>
      <c r="AA557"/>
    </row>
    <row r="558" spans="5:27">
      <c r="E558" t="s">
        <v>8566</v>
      </c>
      <c r="F558" s="51" t="s">
        <v>8898</v>
      </c>
      <c r="G558" t="s">
        <v>1</v>
      </c>
      <c r="H558" s="41" t="s">
        <v>0</v>
      </c>
      <c r="I558" s="41" t="s">
        <v>8149</v>
      </c>
      <c r="J558" s="41" t="s">
        <v>8150</v>
      </c>
      <c r="K558" s="41">
        <v>4394</v>
      </c>
      <c r="L558" s="48">
        <v>4394</v>
      </c>
      <c r="M558" s="49" t="s">
        <v>95</v>
      </c>
      <c r="N558" s="49" t="s">
        <v>96</v>
      </c>
      <c r="O558" s="2">
        <v>0</v>
      </c>
      <c r="P558" s="2">
        <v>0</v>
      </c>
      <c r="Q558" s="39">
        <v>10.6</v>
      </c>
      <c r="R558" s="2">
        <v>1.3779999999999999</v>
      </c>
      <c r="S558" s="2">
        <v>0</v>
      </c>
      <c r="T558" s="2">
        <v>0</v>
      </c>
      <c r="U558" s="39">
        <v>11.978</v>
      </c>
      <c r="W558" s="41" t="s">
        <v>1</v>
      </c>
      <c r="X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"/>
      <c r="Z558"/>
      <c r="AA558"/>
    </row>
    <row r="559" spans="5:27">
      <c r="E559" t="s">
        <v>8566</v>
      </c>
      <c r="F559" s="51" t="s">
        <v>8898</v>
      </c>
      <c r="G559" t="s">
        <v>1</v>
      </c>
      <c r="H559" s="41" t="s">
        <v>0</v>
      </c>
      <c r="I559" s="41" t="s">
        <v>8149</v>
      </c>
      <c r="J559" s="41" t="s">
        <v>8150</v>
      </c>
      <c r="K559" s="41">
        <v>4395</v>
      </c>
      <c r="L559" s="48">
        <v>4395</v>
      </c>
      <c r="M559" s="49" t="s">
        <v>95</v>
      </c>
      <c r="N559" s="49" t="s">
        <v>96</v>
      </c>
      <c r="O559" s="2">
        <v>0</v>
      </c>
      <c r="P559" s="2">
        <v>0</v>
      </c>
      <c r="Q559" s="39">
        <v>5.3</v>
      </c>
      <c r="R559" s="2">
        <v>0.68899999999999995</v>
      </c>
      <c r="S559" s="2">
        <v>0</v>
      </c>
      <c r="T559" s="2">
        <v>0</v>
      </c>
      <c r="U559" s="39">
        <v>5.9889999999999999</v>
      </c>
      <c r="W559" s="41" t="s">
        <v>1</v>
      </c>
      <c r="X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"/>
      <c r="Z559"/>
      <c r="AA559"/>
    </row>
    <row r="560" spans="5:27">
      <c r="E560" t="s">
        <v>8566</v>
      </c>
      <c r="F560" s="51" t="s">
        <v>8898</v>
      </c>
      <c r="G560" t="s">
        <v>1</v>
      </c>
      <c r="H560" s="41" t="s">
        <v>0</v>
      </c>
      <c r="I560" s="41" t="s">
        <v>8149</v>
      </c>
      <c r="J560" s="41" t="s">
        <v>8150</v>
      </c>
      <c r="K560" s="41">
        <v>4396</v>
      </c>
      <c r="L560" s="48">
        <v>4396</v>
      </c>
      <c r="M560" s="49" t="s">
        <v>95</v>
      </c>
      <c r="N560" s="49" t="s">
        <v>96</v>
      </c>
      <c r="O560" s="2">
        <v>0</v>
      </c>
      <c r="P560" s="2">
        <v>0</v>
      </c>
      <c r="Q560" s="39">
        <v>15.9</v>
      </c>
      <c r="R560" s="2">
        <v>2.0670000000000002</v>
      </c>
      <c r="S560" s="2">
        <v>0</v>
      </c>
      <c r="T560" s="2">
        <v>0</v>
      </c>
      <c r="U560" s="39">
        <v>17.966999999999999</v>
      </c>
      <c r="W560" s="41" t="s">
        <v>1</v>
      </c>
      <c r="X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"/>
      <c r="Z560"/>
      <c r="AA560"/>
    </row>
    <row r="561" spans="5:27">
      <c r="E561" t="s">
        <v>8566</v>
      </c>
      <c r="F561" s="51" t="s">
        <v>8898</v>
      </c>
      <c r="G561" t="s">
        <v>1</v>
      </c>
      <c r="H561" s="41" t="s">
        <v>0</v>
      </c>
      <c r="I561" s="41" t="s">
        <v>8149</v>
      </c>
      <c r="J561" s="41" t="s">
        <v>8150</v>
      </c>
      <c r="K561" s="41">
        <v>4397</v>
      </c>
      <c r="L561" s="48">
        <v>4397</v>
      </c>
      <c r="M561" s="49" t="s">
        <v>95</v>
      </c>
      <c r="N561" s="49" t="s">
        <v>96</v>
      </c>
      <c r="O561" s="2">
        <v>0</v>
      </c>
      <c r="P561" s="2">
        <v>0</v>
      </c>
      <c r="Q561" s="39">
        <v>7.1</v>
      </c>
      <c r="R561" s="2">
        <v>0.92299999999999993</v>
      </c>
      <c r="S561" s="2">
        <v>0</v>
      </c>
      <c r="T561" s="2">
        <v>0</v>
      </c>
      <c r="U561" s="39">
        <v>8.0229999999999997</v>
      </c>
      <c r="W561" s="41" t="s">
        <v>1</v>
      </c>
      <c r="X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"/>
      <c r="Z561"/>
      <c r="AA561"/>
    </row>
    <row r="562" spans="5:27">
      <c r="E562" t="s">
        <v>8566</v>
      </c>
      <c r="F562" s="51" t="s">
        <v>8898</v>
      </c>
      <c r="G562" t="s">
        <v>1</v>
      </c>
      <c r="H562" s="41" t="s">
        <v>0</v>
      </c>
      <c r="I562" s="41" t="s">
        <v>8149</v>
      </c>
      <c r="J562" s="41" t="s">
        <v>8150</v>
      </c>
      <c r="K562" s="41">
        <v>4398</v>
      </c>
      <c r="L562" s="48">
        <v>4398</v>
      </c>
      <c r="M562" s="49" t="s">
        <v>95</v>
      </c>
      <c r="N562" s="49" t="s">
        <v>96</v>
      </c>
      <c r="O562" s="2">
        <v>0</v>
      </c>
      <c r="P562" s="2">
        <v>0</v>
      </c>
      <c r="Q562" s="39">
        <v>5.3</v>
      </c>
      <c r="R562" s="2">
        <v>0.68899999999999995</v>
      </c>
      <c r="S562" s="2">
        <v>0</v>
      </c>
      <c r="T562" s="2">
        <v>0</v>
      </c>
      <c r="U562" s="39">
        <v>5.9889999999999999</v>
      </c>
      <c r="W562" s="41" t="s">
        <v>1</v>
      </c>
      <c r="X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"/>
      <c r="Z562"/>
      <c r="AA562"/>
    </row>
    <row r="563" spans="5:27">
      <c r="E563" t="s">
        <v>8566</v>
      </c>
      <c r="F563" s="51" t="s">
        <v>8898</v>
      </c>
      <c r="G563" t="s">
        <v>1</v>
      </c>
      <c r="H563" s="41" t="s">
        <v>0</v>
      </c>
      <c r="I563" s="41" t="s">
        <v>8149</v>
      </c>
      <c r="J563" s="41" t="s">
        <v>8150</v>
      </c>
      <c r="K563" s="41">
        <v>4399</v>
      </c>
      <c r="L563" s="48">
        <v>4399</v>
      </c>
      <c r="M563" s="49" t="s">
        <v>95</v>
      </c>
      <c r="N563" s="49" t="s">
        <v>96</v>
      </c>
      <c r="O563" s="2">
        <v>0</v>
      </c>
      <c r="P563" s="2">
        <v>0</v>
      </c>
      <c r="Q563" s="39">
        <v>15.9</v>
      </c>
      <c r="R563" s="2">
        <v>2.0670000000000002</v>
      </c>
      <c r="S563" s="2">
        <v>0</v>
      </c>
      <c r="T563" s="2">
        <v>0</v>
      </c>
      <c r="U563" s="39">
        <v>17.966999999999999</v>
      </c>
      <c r="W563" s="41" t="s">
        <v>1</v>
      </c>
      <c r="X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"/>
      <c r="Z563"/>
      <c r="AA563"/>
    </row>
    <row r="564" spans="5:27">
      <c r="E564" t="s">
        <v>8566</v>
      </c>
      <c r="F564" s="51" t="s">
        <v>8898</v>
      </c>
      <c r="G564" t="s">
        <v>1</v>
      </c>
      <c r="H564" s="41" t="s">
        <v>0</v>
      </c>
      <c r="I564" s="41" t="s">
        <v>8149</v>
      </c>
      <c r="J564" s="41" t="s">
        <v>8150</v>
      </c>
      <c r="K564" s="41">
        <v>4400</v>
      </c>
      <c r="L564" s="48">
        <v>4400</v>
      </c>
      <c r="M564" s="49" t="s">
        <v>95</v>
      </c>
      <c r="N564" s="49" t="s">
        <v>96</v>
      </c>
      <c r="O564" s="2">
        <v>0</v>
      </c>
      <c r="P564" s="2">
        <v>0</v>
      </c>
      <c r="Q564" s="39">
        <v>13.42</v>
      </c>
      <c r="R564" s="2">
        <v>1.7446000000000002</v>
      </c>
      <c r="S564" s="2">
        <v>0</v>
      </c>
      <c r="T564" s="2">
        <v>0</v>
      </c>
      <c r="U564" s="39">
        <v>15.1646</v>
      </c>
      <c r="W564" s="41" t="s">
        <v>1</v>
      </c>
      <c r="X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"/>
      <c r="Z564"/>
      <c r="AA564"/>
    </row>
    <row r="565" spans="5:27">
      <c r="E565" t="s">
        <v>8566</v>
      </c>
      <c r="F565" s="51" t="s">
        <v>8898</v>
      </c>
      <c r="G565" t="s">
        <v>1</v>
      </c>
      <c r="H565" s="41" t="s">
        <v>0</v>
      </c>
      <c r="I565" s="41" t="s">
        <v>8149</v>
      </c>
      <c r="J565" s="41" t="s">
        <v>8150</v>
      </c>
      <c r="K565" s="41">
        <v>4401</v>
      </c>
      <c r="L565" s="48">
        <v>4401</v>
      </c>
      <c r="M565" s="49" t="s">
        <v>95</v>
      </c>
      <c r="N565" s="49" t="s">
        <v>96</v>
      </c>
      <c r="O565" s="2">
        <v>0</v>
      </c>
      <c r="P565" s="2">
        <v>0</v>
      </c>
      <c r="Q565" s="39">
        <v>11.62</v>
      </c>
      <c r="R565" s="2">
        <v>1.5105999999999999</v>
      </c>
      <c r="S565" s="2">
        <v>0</v>
      </c>
      <c r="T565" s="2">
        <v>0</v>
      </c>
      <c r="U565" s="39">
        <v>13.130599999999999</v>
      </c>
      <c r="W565" s="41" t="s">
        <v>1</v>
      </c>
      <c r="X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"/>
      <c r="Z565"/>
      <c r="AA565"/>
    </row>
    <row r="566" spans="5:27" hidden="1">
      <c r="E566" t="s">
        <v>8566</v>
      </c>
      <c r="F566" s="51" t="s">
        <v>8898</v>
      </c>
      <c r="G566" t="s">
        <v>1</v>
      </c>
      <c r="H566" s="41" t="s">
        <v>0</v>
      </c>
      <c r="I566" s="41" t="s">
        <v>8149</v>
      </c>
      <c r="J566" s="41" t="s">
        <v>8150</v>
      </c>
      <c r="K566" s="41">
        <v>4402</v>
      </c>
      <c r="L566" s="48">
        <v>4402</v>
      </c>
      <c r="M566" s="49" t="s">
        <v>7848</v>
      </c>
      <c r="N566" s="49" t="s">
        <v>7847</v>
      </c>
      <c r="O566" s="2">
        <v>0</v>
      </c>
      <c r="P566" s="2">
        <v>0</v>
      </c>
      <c r="Q566" s="39">
        <v>0</v>
      </c>
      <c r="R566" s="2">
        <v>0</v>
      </c>
      <c r="S566" s="2">
        <v>0</v>
      </c>
      <c r="T566" s="2">
        <v>0</v>
      </c>
      <c r="U566" s="39">
        <v>0</v>
      </c>
      <c r="V566" s="2">
        <v>0</v>
      </c>
      <c r="W566" s="41" t="s">
        <v>1</v>
      </c>
      <c r="X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"/>
      <c r="Z566"/>
      <c r="AA566"/>
    </row>
    <row r="567" spans="5:27" hidden="1">
      <c r="E567" t="s">
        <v>8566</v>
      </c>
      <c r="F567" s="51" t="s">
        <v>8898</v>
      </c>
      <c r="G567" t="s">
        <v>1</v>
      </c>
      <c r="H567" s="41" t="s">
        <v>0</v>
      </c>
      <c r="I567" s="41" t="s">
        <v>8149</v>
      </c>
      <c r="J567" s="41" t="s">
        <v>8150</v>
      </c>
      <c r="K567" s="41">
        <v>4403</v>
      </c>
      <c r="L567" s="48">
        <v>4403</v>
      </c>
      <c r="M567" s="49" t="s">
        <v>7848</v>
      </c>
      <c r="N567" s="49" t="s">
        <v>7847</v>
      </c>
      <c r="O567" s="2">
        <v>0</v>
      </c>
      <c r="P567" s="2">
        <v>0</v>
      </c>
      <c r="Q567" s="39">
        <v>0</v>
      </c>
      <c r="R567" s="2">
        <v>0</v>
      </c>
      <c r="S567" s="2">
        <v>0</v>
      </c>
      <c r="T567" s="2">
        <v>0</v>
      </c>
      <c r="U567" s="39">
        <v>0</v>
      </c>
      <c r="V567" s="2">
        <v>0</v>
      </c>
      <c r="W567" s="41" t="s">
        <v>1</v>
      </c>
      <c r="X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"/>
      <c r="Z567"/>
      <c r="AA567"/>
    </row>
    <row r="568" spans="5:27">
      <c r="E568" t="s">
        <v>8566</v>
      </c>
      <c r="F568" s="51" t="s">
        <v>8898</v>
      </c>
      <c r="G568" t="s">
        <v>1</v>
      </c>
      <c r="H568" s="41" t="s">
        <v>0</v>
      </c>
      <c r="I568" s="41" t="s">
        <v>8149</v>
      </c>
      <c r="J568" s="41" t="s">
        <v>8150</v>
      </c>
      <c r="K568" s="41">
        <v>4404</v>
      </c>
      <c r="L568" s="48">
        <v>4404</v>
      </c>
      <c r="M568" s="49" t="s">
        <v>95</v>
      </c>
      <c r="N568" s="49" t="s">
        <v>96</v>
      </c>
      <c r="O568" s="2">
        <v>0</v>
      </c>
      <c r="P568" s="2">
        <v>0</v>
      </c>
      <c r="Q568" s="39">
        <v>5.3</v>
      </c>
      <c r="R568" s="2">
        <v>0.68899999999999995</v>
      </c>
      <c r="S568" s="2">
        <v>0</v>
      </c>
      <c r="T568" s="2">
        <v>0</v>
      </c>
      <c r="U568" s="39">
        <v>5.9889999999999999</v>
      </c>
      <c r="W568" s="41" t="s">
        <v>1</v>
      </c>
      <c r="X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"/>
      <c r="Z568"/>
      <c r="AA568"/>
    </row>
    <row r="569" spans="5:27" hidden="1">
      <c r="E569" t="s">
        <v>8566</v>
      </c>
      <c r="F569" s="51" t="s">
        <v>8898</v>
      </c>
      <c r="G569" t="s">
        <v>1</v>
      </c>
      <c r="H569" s="41" t="s">
        <v>0</v>
      </c>
      <c r="I569" s="41" t="s">
        <v>8149</v>
      </c>
      <c r="J569" s="41" t="s">
        <v>8150</v>
      </c>
      <c r="K569" s="41">
        <v>4405</v>
      </c>
      <c r="L569" s="48">
        <v>4405</v>
      </c>
      <c r="M569" s="49" t="s">
        <v>7848</v>
      </c>
      <c r="N569" s="49" t="s">
        <v>7847</v>
      </c>
      <c r="O569" s="2">
        <v>0</v>
      </c>
      <c r="P569" s="2">
        <v>0</v>
      </c>
      <c r="Q569" s="39">
        <v>0</v>
      </c>
      <c r="R569" s="2">
        <v>0</v>
      </c>
      <c r="S569" s="2">
        <v>0</v>
      </c>
      <c r="T569" s="2">
        <v>0</v>
      </c>
      <c r="U569" s="39">
        <v>0</v>
      </c>
      <c r="V569" s="2">
        <v>0</v>
      </c>
      <c r="W569" s="41" t="s">
        <v>1</v>
      </c>
      <c r="X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"/>
      <c r="Z569"/>
      <c r="AA569"/>
    </row>
    <row r="570" spans="5:27">
      <c r="E570" t="s">
        <v>8566</v>
      </c>
      <c r="F570" s="51" t="s">
        <v>8898</v>
      </c>
      <c r="G570" t="s">
        <v>1</v>
      </c>
      <c r="H570" s="41" t="s">
        <v>0</v>
      </c>
      <c r="I570" s="41" t="s">
        <v>8149</v>
      </c>
      <c r="J570" s="41" t="s">
        <v>8150</v>
      </c>
      <c r="K570" s="41">
        <v>4406</v>
      </c>
      <c r="L570" s="48">
        <v>4406</v>
      </c>
      <c r="M570" s="49" t="s">
        <v>95</v>
      </c>
      <c r="N570" s="49" t="s">
        <v>96</v>
      </c>
      <c r="O570" s="2">
        <v>0</v>
      </c>
      <c r="P570" s="2">
        <v>0</v>
      </c>
      <c r="Q570" s="39">
        <v>29.48</v>
      </c>
      <c r="R570" s="2">
        <v>3.8324000000000003</v>
      </c>
      <c r="S570" s="2">
        <v>0</v>
      </c>
      <c r="T570" s="2">
        <v>0</v>
      </c>
      <c r="U570" s="39">
        <v>33.312400000000004</v>
      </c>
      <c r="W570" s="41" t="s">
        <v>1</v>
      </c>
      <c r="X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"/>
      <c r="Z570"/>
      <c r="AA570"/>
    </row>
    <row r="571" spans="5:27">
      <c r="E571" t="s">
        <v>8566</v>
      </c>
      <c r="F571" s="51" t="s">
        <v>8898</v>
      </c>
      <c r="G571" t="s">
        <v>1</v>
      </c>
      <c r="H571" s="41" t="s">
        <v>0</v>
      </c>
      <c r="I571" s="41" t="s">
        <v>8149</v>
      </c>
      <c r="J571" s="41" t="s">
        <v>8150</v>
      </c>
      <c r="K571" s="41">
        <v>4407</v>
      </c>
      <c r="L571" s="48">
        <v>4407</v>
      </c>
      <c r="M571" s="49" t="s">
        <v>95</v>
      </c>
      <c r="N571" s="49" t="s">
        <v>96</v>
      </c>
      <c r="O571" s="2">
        <v>0</v>
      </c>
      <c r="P571" s="2">
        <v>0</v>
      </c>
      <c r="Q571" s="39">
        <v>6.32</v>
      </c>
      <c r="R571" s="2">
        <v>0.82160000000000011</v>
      </c>
      <c r="S571" s="2">
        <v>0</v>
      </c>
      <c r="T571" s="2">
        <v>0</v>
      </c>
      <c r="U571" s="39">
        <v>7.1416000000000004</v>
      </c>
      <c r="W571" s="41" t="s">
        <v>1</v>
      </c>
      <c r="X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"/>
      <c r="Z571"/>
      <c r="AA571"/>
    </row>
    <row r="572" spans="5:27">
      <c r="E572" t="s">
        <v>8566</v>
      </c>
      <c r="F572" s="51" t="s">
        <v>8898</v>
      </c>
      <c r="G572" t="s">
        <v>1</v>
      </c>
      <c r="H572" s="41" t="s">
        <v>0</v>
      </c>
      <c r="I572" s="41" t="s">
        <v>8149</v>
      </c>
      <c r="J572" s="41" t="s">
        <v>8150</v>
      </c>
      <c r="K572" s="41">
        <v>4408</v>
      </c>
      <c r="L572" s="48">
        <v>4408</v>
      </c>
      <c r="M572" s="49" t="s">
        <v>95</v>
      </c>
      <c r="N572" s="49" t="s">
        <v>96</v>
      </c>
      <c r="O572" s="2">
        <v>0</v>
      </c>
      <c r="P572" s="2">
        <v>0</v>
      </c>
      <c r="Q572" s="39">
        <v>8.3000000000000007</v>
      </c>
      <c r="R572" s="2">
        <v>1.0790000000000002</v>
      </c>
      <c r="S572" s="2">
        <v>0</v>
      </c>
      <c r="T572" s="2">
        <v>0</v>
      </c>
      <c r="U572" s="39">
        <v>9.3790000000000013</v>
      </c>
      <c r="W572" s="41" t="s">
        <v>1</v>
      </c>
      <c r="X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"/>
      <c r="Z572"/>
      <c r="AA572"/>
    </row>
    <row r="573" spans="5:27">
      <c r="E573" t="s">
        <v>8566</v>
      </c>
      <c r="F573" s="51" t="s">
        <v>8898</v>
      </c>
      <c r="G573" t="s">
        <v>1</v>
      </c>
      <c r="H573" s="41" t="s">
        <v>0</v>
      </c>
      <c r="I573" s="41" t="s">
        <v>8149</v>
      </c>
      <c r="J573" s="41" t="s">
        <v>8150</v>
      </c>
      <c r="K573" s="41">
        <v>4409</v>
      </c>
      <c r="L573" s="48">
        <v>4409</v>
      </c>
      <c r="M573" s="49" t="s">
        <v>95</v>
      </c>
      <c r="N573" s="49" t="s">
        <v>96</v>
      </c>
      <c r="O573" s="2">
        <v>0</v>
      </c>
      <c r="P573" s="2">
        <v>0</v>
      </c>
      <c r="Q573" s="39">
        <v>44.1</v>
      </c>
      <c r="R573" s="2">
        <v>5.7330000000000005</v>
      </c>
      <c r="S573" s="2">
        <v>0</v>
      </c>
      <c r="T573" s="2">
        <v>0</v>
      </c>
      <c r="U573" s="39">
        <v>49.832999999999998</v>
      </c>
      <c r="W573" s="41" t="s">
        <v>1</v>
      </c>
      <c r="X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"/>
      <c r="Z573"/>
      <c r="AA573"/>
    </row>
    <row r="574" spans="5:27" hidden="1">
      <c r="E574" t="s">
        <v>8566</v>
      </c>
      <c r="F574" s="51" t="s">
        <v>8898</v>
      </c>
      <c r="G574" t="s">
        <v>1</v>
      </c>
      <c r="H574" s="41" t="s">
        <v>0</v>
      </c>
      <c r="I574" s="41" t="s">
        <v>8149</v>
      </c>
      <c r="J574" s="41" t="s">
        <v>8150</v>
      </c>
      <c r="K574" s="41">
        <v>4410</v>
      </c>
      <c r="L574" s="48">
        <v>4410</v>
      </c>
      <c r="M574" s="49" t="s">
        <v>7848</v>
      </c>
      <c r="N574" s="49" t="s">
        <v>7847</v>
      </c>
      <c r="O574" s="2">
        <v>0</v>
      </c>
      <c r="P574" s="2">
        <v>0</v>
      </c>
      <c r="Q574" s="39">
        <v>0</v>
      </c>
      <c r="R574" s="2">
        <v>0</v>
      </c>
      <c r="S574" s="2">
        <v>0</v>
      </c>
      <c r="T574" s="2">
        <v>0</v>
      </c>
      <c r="U574" s="39">
        <v>0</v>
      </c>
      <c r="V574" s="2">
        <v>0</v>
      </c>
      <c r="W574" s="41" t="s">
        <v>1</v>
      </c>
      <c r="X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4"/>
      <c r="Z574"/>
      <c r="AA574"/>
    </row>
    <row r="575" spans="5:27" hidden="1">
      <c r="E575" t="s">
        <v>8566</v>
      </c>
      <c r="F575" s="51" t="s">
        <v>8898</v>
      </c>
      <c r="G575" t="s">
        <v>1</v>
      </c>
      <c r="H575" s="41" t="s">
        <v>0</v>
      </c>
      <c r="I575" s="41" t="s">
        <v>8149</v>
      </c>
      <c r="J575" s="41" t="s">
        <v>8150</v>
      </c>
      <c r="K575" s="41">
        <v>4411</v>
      </c>
      <c r="L575" s="48">
        <v>4411</v>
      </c>
      <c r="M575" s="49" t="s">
        <v>7848</v>
      </c>
      <c r="N575" s="49" t="s">
        <v>7847</v>
      </c>
      <c r="O575" s="2">
        <v>0</v>
      </c>
      <c r="P575" s="2">
        <v>0</v>
      </c>
      <c r="Q575" s="39">
        <v>0</v>
      </c>
      <c r="R575" s="2">
        <v>0</v>
      </c>
      <c r="S575" s="2">
        <v>0</v>
      </c>
      <c r="T575" s="2">
        <v>0</v>
      </c>
      <c r="U575" s="39">
        <v>0</v>
      </c>
      <c r="V575" s="2">
        <v>0</v>
      </c>
      <c r="W575" s="41" t="s">
        <v>1</v>
      </c>
      <c r="X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5"/>
      <c r="Z575"/>
      <c r="AA575"/>
    </row>
    <row r="576" spans="5:27">
      <c r="E576" t="s">
        <v>8566</v>
      </c>
      <c r="F576" s="51" t="s">
        <v>8898</v>
      </c>
      <c r="G576" t="s">
        <v>1</v>
      </c>
      <c r="H576" s="41" t="s">
        <v>0</v>
      </c>
      <c r="I576" s="41" t="s">
        <v>8149</v>
      </c>
      <c r="J576" s="41" t="s">
        <v>8150</v>
      </c>
      <c r="K576" s="41">
        <v>4412</v>
      </c>
      <c r="L576" s="48">
        <v>4412</v>
      </c>
      <c r="M576" s="49" t="s">
        <v>8224</v>
      </c>
      <c r="N576" s="49" t="s">
        <v>8225</v>
      </c>
      <c r="O576" s="2">
        <v>0</v>
      </c>
      <c r="P576" s="2">
        <v>0</v>
      </c>
      <c r="Q576" s="39">
        <v>35.44</v>
      </c>
      <c r="R576" s="2">
        <v>4.6071999999999997</v>
      </c>
      <c r="S576" s="2">
        <v>0</v>
      </c>
      <c r="T576" s="2">
        <v>0</v>
      </c>
      <c r="U576" s="39">
        <v>40.047199999999997</v>
      </c>
      <c r="W576" s="41" t="s">
        <v>1</v>
      </c>
      <c r="X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6"/>
      <c r="Z576"/>
      <c r="AA576"/>
    </row>
    <row r="577" spans="5:27">
      <c r="E577" t="s">
        <v>8566</v>
      </c>
      <c r="F577" s="51" t="s">
        <v>8898</v>
      </c>
      <c r="G577" t="s">
        <v>1</v>
      </c>
      <c r="H577" s="41" t="s">
        <v>0</v>
      </c>
      <c r="I577" s="41" t="s">
        <v>8149</v>
      </c>
      <c r="J577" s="41" t="s">
        <v>8150</v>
      </c>
      <c r="K577" s="41">
        <v>4413</v>
      </c>
      <c r="L577" s="48">
        <v>4413</v>
      </c>
      <c r="M577" s="49"/>
      <c r="N577" s="49" t="s">
        <v>714</v>
      </c>
      <c r="O577" s="2">
        <v>0</v>
      </c>
      <c r="P577" s="2">
        <v>0</v>
      </c>
      <c r="Q577" s="39">
        <v>432.71</v>
      </c>
      <c r="R577" s="2">
        <v>56.252299999999998</v>
      </c>
      <c r="S577" s="2">
        <v>0</v>
      </c>
      <c r="T577" s="2">
        <v>0</v>
      </c>
      <c r="U577" s="39">
        <v>488.96229999999997</v>
      </c>
      <c r="V577" s="2" t="s">
        <v>8400</v>
      </c>
      <c r="W577" s="41" t="s">
        <v>1</v>
      </c>
      <c r="X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7"/>
      <c r="Z577"/>
      <c r="AA577"/>
    </row>
    <row r="578" spans="5:27">
      <c r="E578" t="s">
        <v>8566</v>
      </c>
      <c r="F578" s="51" t="s">
        <v>8898</v>
      </c>
      <c r="G578" t="s">
        <v>1</v>
      </c>
      <c r="H578" s="41" t="s">
        <v>0</v>
      </c>
      <c r="I578" s="41" t="s">
        <v>8149</v>
      </c>
      <c r="J578" s="41" t="s">
        <v>8150</v>
      </c>
      <c r="K578" s="41">
        <v>4414</v>
      </c>
      <c r="L578" s="48">
        <v>4414</v>
      </c>
      <c r="M578" s="49" t="s">
        <v>8151</v>
      </c>
      <c r="N578" s="49" t="s">
        <v>8152</v>
      </c>
      <c r="O578" s="2">
        <v>0</v>
      </c>
      <c r="P578" s="2">
        <v>0</v>
      </c>
      <c r="Q578" s="39">
        <v>79.44</v>
      </c>
      <c r="R578" s="2">
        <v>10.327199999999999</v>
      </c>
      <c r="S578" s="2">
        <v>0</v>
      </c>
      <c r="T578" s="2">
        <v>0</v>
      </c>
      <c r="U578" s="39">
        <v>89.767200000000003</v>
      </c>
      <c r="W578" s="41" t="s">
        <v>1</v>
      </c>
      <c r="X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8"/>
      <c r="Z578"/>
      <c r="AA578"/>
    </row>
    <row r="579" spans="5:27">
      <c r="E579" t="s">
        <v>8566</v>
      </c>
      <c r="F579" s="51" t="s">
        <v>8898</v>
      </c>
      <c r="G579" t="s">
        <v>1</v>
      </c>
      <c r="H579" s="41" t="s">
        <v>0</v>
      </c>
      <c r="I579" s="41" t="s">
        <v>8149</v>
      </c>
      <c r="J579" s="41" t="s">
        <v>8150</v>
      </c>
      <c r="K579" s="41">
        <v>4415</v>
      </c>
      <c r="L579" s="48">
        <v>4415</v>
      </c>
      <c r="M579" s="49" t="s">
        <v>333</v>
      </c>
      <c r="N579" s="49" t="s">
        <v>334</v>
      </c>
      <c r="O579" s="2">
        <v>0</v>
      </c>
      <c r="P579" s="2">
        <v>0</v>
      </c>
      <c r="Q579" s="39">
        <v>158.88</v>
      </c>
      <c r="R579" s="2">
        <v>20.654399999999999</v>
      </c>
      <c r="S579" s="2">
        <v>0</v>
      </c>
      <c r="T579" s="2">
        <v>0</v>
      </c>
      <c r="U579" s="39">
        <v>179.53440000000001</v>
      </c>
      <c r="W579" s="41" t="s">
        <v>1</v>
      </c>
      <c r="X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9"/>
      <c r="Z579"/>
      <c r="AA579"/>
    </row>
    <row r="580" spans="5:27">
      <c r="E580" t="s">
        <v>8566</v>
      </c>
      <c r="F580" s="51" t="s">
        <v>8897</v>
      </c>
      <c r="G580" t="s">
        <v>1</v>
      </c>
      <c r="H580" s="41" t="s">
        <v>0</v>
      </c>
      <c r="I580" s="41" t="s">
        <v>8149</v>
      </c>
      <c r="J580" s="41" t="s">
        <v>8150</v>
      </c>
      <c r="K580" s="41">
        <v>4416</v>
      </c>
      <c r="L580" s="48">
        <v>4416</v>
      </c>
      <c r="M580" s="49" t="s">
        <v>211</v>
      </c>
      <c r="N580" s="49" t="s">
        <v>212</v>
      </c>
      <c r="O580" s="2">
        <v>0</v>
      </c>
      <c r="P580" s="2">
        <v>0</v>
      </c>
      <c r="Q580" s="39">
        <v>65.849999999999994</v>
      </c>
      <c r="R580" s="2">
        <v>8.5604999999999993</v>
      </c>
      <c r="S580" s="2">
        <v>0</v>
      </c>
      <c r="T580" s="2">
        <v>0</v>
      </c>
      <c r="U580" s="39">
        <v>74.410499999999999</v>
      </c>
      <c r="W580" s="41" t="s">
        <v>1</v>
      </c>
      <c r="X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0"/>
      <c r="Z580"/>
      <c r="AA580"/>
    </row>
    <row r="581" spans="5:27">
      <c r="E581" t="s">
        <v>8566</v>
      </c>
      <c r="F581" s="51" t="s">
        <v>8897</v>
      </c>
      <c r="G581" t="s">
        <v>1</v>
      </c>
      <c r="H581" s="41" t="s">
        <v>0</v>
      </c>
      <c r="I581" s="41" t="s">
        <v>8149</v>
      </c>
      <c r="J581" s="41" t="s">
        <v>8150</v>
      </c>
      <c r="K581" s="41">
        <v>4417</v>
      </c>
      <c r="L581" s="48">
        <v>4417</v>
      </c>
      <c r="M581" s="49"/>
      <c r="N581" s="49" t="s">
        <v>8434</v>
      </c>
      <c r="O581" s="2">
        <v>0</v>
      </c>
      <c r="P581" s="2">
        <v>0</v>
      </c>
      <c r="Q581" s="39">
        <v>538.17999999999995</v>
      </c>
      <c r="R581" s="2">
        <v>69.963399999999993</v>
      </c>
      <c r="S581" s="2">
        <v>0</v>
      </c>
      <c r="T581" s="2">
        <v>0</v>
      </c>
      <c r="U581" s="39">
        <v>608.14339999999993</v>
      </c>
      <c r="V581" s="2" t="s">
        <v>8433</v>
      </c>
      <c r="W581" s="41" t="s">
        <v>1</v>
      </c>
      <c r="X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1"/>
      <c r="Z581"/>
      <c r="AA581"/>
    </row>
    <row r="582" spans="5:27">
      <c r="E582" t="s">
        <v>8566</v>
      </c>
      <c r="F582" s="51" t="s">
        <v>8897</v>
      </c>
      <c r="G582" t="s">
        <v>1</v>
      </c>
      <c r="H582" s="41" t="s">
        <v>0</v>
      </c>
      <c r="I582" s="41" t="s">
        <v>8149</v>
      </c>
      <c r="J582" s="41" t="s">
        <v>8150</v>
      </c>
      <c r="K582" s="41">
        <v>4418</v>
      </c>
      <c r="L582" s="48">
        <v>4418</v>
      </c>
      <c r="M582" s="49" t="s">
        <v>1454</v>
      </c>
      <c r="N582" s="49" t="s">
        <v>1455</v>
      </c>
      <c r="O582" s="2">
        <v>0</v>
      </c>
      <c r="P582" s="2">
        <v>0</v>
      </c>
      <c r="Q582" s="39">
        <v>145.63</v>
      </c>
      <c r="R582" s="2">
        <v>18.931899999999999</v>
      </c>
      <c r="S582" s="2">
        <v>0</v>
      </c>
      <c r="T582" s="2">
        <v>0</v>
      </c>
      <c r="U582" s="39">
        <v>164.56189999999998</v>
      </c>
      <c r="W582" s="41" t="s">
        <v>1</v>
      </c>
      <c r="X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2"/>
      <c r="Z582"/>
      <c r="AA582"/>
    </row>
    <row r="583" spans="5:27">
      <c r="E583" t="s">
        <v>8566</v>
      </c>
      <c r="F583" s="51" t="s">
        <v>8897</v>
      </c>
      <c r="G583" t="s">
        <v>1</v>
      </c>
      <c r="H583" s="41" t="s">
        <v>0</v>
      </c>
      <c r="I583" s="41" t="s">
        <v>8149</v>
      </c>
      <c r="J583" s="41" t="s">
        <v>8150</v>
      </c>
      <c r="K583" s="41">
        <v>4419</v>
      </c>
      <c r="L583" s="48">
        <v>4419</v>
      </c>
      <c r="M583" s="49" t="s">
        <v>118</v>
      </c>
      <c r="N583" s="49" t="s">
        <v>119</v>
      </c>
      <c r="O583" s="2">
        <v>0</v>
      </c>
      <c r="P583" s="2">
        <v>0</v>
      </c>
      <c r="Q583" s="39">
        <v>249.45</v>
      </c>
      <c r="R583" s="2">
        <v>32.4285</v>
      </c>
      <c r="S583" s="2">
        <v>0</v>
      </c>
      <c r="T583" s="2">
        <v>0</v>
      </c>
      <c r="U583" s="39">
        <v>281.87849999999997</v>
      </c>
      <c r="W583" s="41" t="s">
        <v>1</v>
      </c>
      <c r="X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3"/>
      <c r="Z583"/>
      <c r="AA583"/>
    </row>
    <row r="584" spans="5:27">
      <c r="E584" t="s">
        <v>8566</v>
      </c>
      <c r="F584" s="51" t="s">
        <v>8897</v>
      </c>
      <c r="G584" t="s">
        <v>1</v>
      </c>
      <c r="H584" s="41" t="s">
        <v>0</v>
      </c>
      <c r="I584" s="41" t="s">
        <v>8149</v>
      </c>
      <c r="J584" s="41" t="s">
        <v>8150</v>
      </c>
      <c r="K584" s="41">
        <v>4420</v>
      </c>
      <c r="L584" s="48">
        <v>4420</v>
      </c>
      <c r="M584" s="49" t="s">
        <v>383</v>
      </c>
      <c r="N584" s="49" t="s">
        <v>384</v>
      </c>
      <c r="O584" s="2">
        <v>0</v>
      </c>
      <c r="P584" s="2">
        <v>0</v>
      </c>
      <c r="Q584" s="39">
        <v>305.29000000000002</v>
      </c>
      <c r="R584" s="2">
        <v>39.687700000000007</v>
      </c>
      <c r="S584" s="2">
        <v>0</v>
      </c>
      <c r="T584" s="2">
        <v>0</v>
      </c>
      <c r="U584" s="39">
        <v>344.97770000000003</v>
      </c>
      <c r="W584" s="41" t="s">
        <v>1</v>
      </c>
      <c r="X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4"/>
      <c r="Z584"/>
      <c r="AA584"/>
    </row>
    <row r="585" spans="5:27">
      <c r="E585" t="s">
        <v>8566</v>
      </c>
      <c r="F585" s="51" t="s">
        <v>8897</v>
      </c>
      <c r="G585" t="s">
        <v>1</v>
      </c>
      <c r="H585" s="41" t="s">
        <v>0</v>
      </c>
      <c r="I585" s="41" t="s">
        <v>8149</v>
      </c>
      <c r="J585" s="41" t="s">
        <v>8150</v>
      </c>
      <c r="K585" s="41">
        <v>4421</v>
      </c>
      <c r="L585" s="48">
        <v>4421</v>
      </c>
      <c r="M585" s="49"/>
      <c r="N585" s="49" t="s">
        <v>593</v>
      </c>
      <c r="O585" s="2">
        <v>0</v>
      </c>
      <c r="P585" s="2">
        <v>0</v>
      </c>
      <c r="Q585" s="39">
        <v>23.2</v>
      </c>
      <c r="R585" s="2">
        <v>3.016</v>
      </c>
      <c r="S585" s="2">
        <v>0</v>
      </c>
      <c r="T585" s="2">
        <v>0</v>
      </c>
      <c r="U585" s="39">
        <v>26.216000000000001</v>
      </c>
      <c r="V585" s="2" t="s">
        <v>8386</v>
      </c>
      <c r="W585" s="41" t="s">
        <v>1</v>
      </c>
      <c r="X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5"/>
      <c r="Z585"/>
      <c r="AA585"/>
    </row>
    <row r="586" spans="5:27">
      <c r="E586" t="s">
        <v>8566</v>
      </c>
      <c r="F586" s="51" t="s">
        <v>8897</v>
      </c>
      <c r="G586" t="s">
        <v>1</v>
      </c>
      <c r="H586" s="41" t="s">
        <v>0</v>
      </c>
      <c r="I586" s="41" t="s">
        <v>8149</v>
      </c>
      <c r="J586" s="41" t="s">
        <v>8150</v>
      </c>
      <c r="K586" s="41">
        <v>4422</v>
      </c>
      <c r="L586" s="48">
        <v>4422</v>
      </c>
      <c r="M586" s="49" t="s">
        <v>616</v>
      </c>
      <c r="N586" s="49" t="s">
        <v>617</v>
      </c>
      <c r="O586" s="2">
        <v>0</v>
      </c>
      <c r="P586" s="2">
        <v>0</v>
      </c>
      <c r="Q586" s="39">
        <v>209.69</v>
      </c>
      <c r="R586" s="2">
        <v>27.259700000000002</v>
      </c>
      <c r="S586" s="2">
        <v>0</v>
      </c>
      <c r="T586" s="2">
        <v>0</v>
      </c>
      <c r="U586" s="39">
        <v>236.94970000000001</v>
      </c>
      <c r="W586" s="41" t="s">
        <v>1</v>
      </c>
      <c r="X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6"/>
      <c r="Z586"/>
      <c r="AA586"/>
    </row>
    <row r="587" spans="5:27">
      <c r="E587" t="s">
        <v>8566</v>
      </c>
      <c r="F587" s="51" t="s">
        <v>8897</v>
      </c>
      <c r="G587" t="s">
        <v>1</v>
      </c>
      <c r="H587" s="41" t="s">
        <v>0</v>
      </c>
      <c r="I587" s="41" t="s">
        <v>8149</v>
      </c>
      <c r="J587" s="41" t="s">
        <v>8150</v>
      </c>
      <c r="K587" s="41">
        <v>4423</v>
      </c>
      <c r="L587" s="48">
        <v>4423</v>
      </c>
      <c r="M587" s="49" t="s">
        <v>118</v>
      </c>
      <c r="N587" s="49" t="s">
        <v>119</v>
      </c>
      <c r="O587" s="2">
        <v>0</v>
      </c>
      <c r="P587" s="2">
        <v>0</v>
      </c>
      <c r="Q587" s="39">
        <v>91.85</v>
      </c>
      <c r="R587" s="2">
        <v>11.9405</v>
      </c>
      <c r="S587" s="2">
        <v>0</v>
      </c>
      <c r="T587" s="2">
        <v>0</v>
      </c>
      <c r="U587" s="39">
        <v>103.79049999999999</v>
      </c>
      <c r="W587" s="41" t="s">
        <v>1</v>
      </c>
      <c r="X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7"/>
      <c r="Z587"/>
      <c r="AA587"/>
    </row>
    <row r="588" spans="5:27">
      <c r="E588" t="s">
        <v>8566</v>
      </c>
      <c r="F588" s="51" t="s">
        <v>8897</v>
      </c>
      <c r="G588" t="s">
        <v>1</v>
      </c>
      <c r="H588" s="41" t="s">
        <v>0</v>
      </c>
      <c r="I588" s="41" t="s">
        <v>8149</v>
      </c>
      <c r="J588" s="41" t="s">
        <v>8150</v>
      </c>
      <c r="K588" s="41">
        <v>4424</v>
      </c>
      <c r="L588" s="48">
        <v>4424</v>
      </c>
      <c r="M588" s="49" t="s">
        <v>620</v>
      </c>
      <c r="N588" s="49" t="s">
        <v>621</v>
      </c>
      <c r="O588" s="2">
        <v>0</v>
      </c>
      <c r="P588" s="2">
        <v>0</v>
      </c>
      <c r="Q588" s="39">
        <v>1715.07</v>
      </c>
      <c r="R588" s="2">
        <v>222.95910000000001</v>
      </c>
      <c r="S588" s="2">
        <v>0</v>
      </c>
      <c r="T588" s="2">
        <v>0</v>
      </c>
      <c r="U588" s="39">
        <v>1938.0291</v>
      </c>
      <c r="W588" s="41" t="s">
        <v>1</v>
      </c>
      <c r="X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8"/>
      <c r="Z588"/>
      <c r="AA588"/>
    </row>
    <row r="589" spans="5:27">
      <c r="E589" t="s">
        <v>8566</v>
      </c>
      <c r="F589" s="51" t="s">
        <v>8897</v>
      </c>
      <c r="G589" t="s">
        <v>1</v>
      </c>
      <c r="H589" s="41" t="s">
        <v>0</v>
      </c>
      <c r="I589" s="41" t="s">
        <v>8149</v>
      </c>
      <c r="J589" s="41" t="s">
        <v>8150</v>
      </c>
      <c r="K589" s="41">
        <v>4425</v>
      </c>
      <c r="L589" s="48">
        <v>4425</v>
      </c>
      <c r="M589" s="49" t="s">
        <v>333</v>
      </c>
      <c r="N589" s="49" t="s">
        <v>334</v>
      </c>
      <c r="O589" s="2">
        <v>0</v>
      </c>
      <c r="P589" s="2">
        <v>0</v>
      </c>
      <c r="Q589" s="39">
        <v>17.7</v>
      </c>
      <c r="R589" s="2">
        <v>2.3010000000000002</v>
      </c>
      <c r="S589" s="2">
        <v>0</v>
      </c>
      <c r="T589" s="2">
        <v>0</v>
      </c>
      <c r="U589" s="39">
        <v>20.000999999999998</v>
      </c>
      <c r="W589" s="41" t="s">
        <v>1</v>
      </c>
      <c r="X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89"/>
      <c r="Z589"/>
      <c r="AA589"/>
    </row>
    <row r="590" spans="5:27">
      <c r="E590" t="s">
        <v>8566</v>
      </c>
      <c r="F590" s="51" t="s">
        <v>8897</v>
      </c>
      <c r="G590" t="s">
        <v>1</v>
      </c>
      <c r="H590" s="41" t="s">
        <v>0</v>
      </c>
      <c r="I590" s="41" t="s">
        <v>8149</v>
      </c>
      <c r="J590" s="41" t="s">
        <v>8150</v>
      </c>
      <c r="K590" s="41">
        <v>4426</v>
      </c>
      <c r="L590" s="48">
        <v>4426</v>
      </c>
      <c r="M590" s="49" t="s">
        <v>477</v>
      </c>
      <c r="N590" s="49" t="s">
        <v>478</v>
      </c>
      <c r="O590" s="2">
        <v>0</v>
      </c>
      <c r="P590" s="2">
        <v>0</v>
      </c>
      <c r="Q590" s="39">
        <v>5282.42</v>
      </c>
      <c r="R590" s="2">
        <v>686.71460000000002</v>
      </c>
      <c r="S590" s="2">
        <v>0</v>
      </c>
      <c r="T590" s="2">
        <v>0</v>
      </c>
      <c r="U590" s="39">
        <v>5969.1346000000003</v>
      </c>
      <c r="W590" s="41" t="s">
        <v>1</v>
      </c>
      <c r="X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0"/>
      <c r="Z590"/>
      <c r="AA590"/>
    </row>
    <row r="591" spans="5:27">
      <c r="E591" t="s">
        <v>8566</v>
      </c>
      <c r="F591" s="51" t="s">
        <v>8897</v>
      </c>
      <c r="G591" t="s">
        <v>1</v>
      </c>
      <c r="H591" s="41" t="s">
        <v>0</v>
      </c>
      <c r="I591" s="41" t="s">
        <v>8149</v>
      </c>
      <c r="J591" s="41" t="s">
        <v>8150</v>
      </c>
      <c r="K591" s="41">
        <v>4427</v>
      </c>
      <c r="L591" s="48">
        <v>4427</v>
      </c>
      <c r="M591" s="49" t="s">
        <v>477</v>
      </c>
      <c r="N591" s="49" t="s">
        <v>478</v>
      </c>
      <c r="O591" s="2">
        <v>0</v>
      </c>
      <c r="P591" s="2">
        <v>0</v>
      </c>
      <c r="Q591" s="39">
        <v>363.19</v>
      </c>
      <c r="R591" s="2">
        <v>47.214700000000001</v>
      </c>
      <c r="S591" s="2">
        <v>0</v>
      </c>
      <c r="T591" s="2">
        <v>0</v>
      </c>
      <c r="U591" s="39">
        <v>410.40469999999999</v>
      </c>
      <c r="W591" s="41" t="s">
        <v>1</v>
      </c>
      <c r="X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1"/>
      <c r="Z591"/>
      <c r="AA591"/>
    </row>
    <row r="592" spans="5:27">
      <c r="E592" t="s">
        <v>8566</v>
      </c>
      <c r="F592" s="51" t="s">
        <v>8897</v>
      </c>
      <c r="G592" t="s">
        <v>1</v>
      </c>
      <c r="H592" s="41" t="s">
        <v>0</v>
      </c>
      <c r="I592" s="41" t="s">
        <v>8149</v>
      </c>
      <c r="J592" s="41" t="s">
        <v>8150</v>
      </c>
      <c r="K592" s="41">
        <v>4428</v>
      </c>
      <c r="L592" s="48">
        <v>4428</v>
      </c>
      <c r="M592" s="49" t="s">
        <v>233</v>
      </c>
      <c r="N592" s="49" t="s">
        <v>234</v>
      </c>
      <c r="O592" s="2">
        <v>0</v>
      </c>
      <c r="P592" s="2">
        <v>0</v>
      </c>
      <c r="Q592" s="39">
        <v>266.39999999999998</v>
      </c>
      <c r="R592" s="2">
        <v>34.631999999999998</v>
      </c>
      <c r="S592" s="2">
        <v>0</v>
      </c>
      <c r="T592" s="2">
        <v>0</v>
      </c>
      <c r="U592" s="39">
        <v>301.03199999999998</v>
      </c>
      <c r="W592" s="41" t="s">
        <v>1</v>
      </c>
      <c r="X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2"/>
      <c r="Z592"/>
      <c r="AA592"/>
    </row>
    <row r="593" spans="5:27">
      <c r="E593" t="s">
        <v>8566</v>
      </c>
      <c r="F593" s="51" t="s">
        <v>8897</v>
      </c>
      <c r="G593" t="s">
        <v>1</v>
      </c>
      <c r="H593" s="41" t="s">
        <v>0</v>
      </c>
      <c r="I593" s="41" t="s">
        <v>8149</v>
      </c>
      <c r="J593" s="41" t="s">
        <v>8150</v>
      </c>
      <c r="K593" s="41">
        <v>4429</v>
      </c>
      <c r="L593" s="48">
        <v>4429</v>
      </c>
      <c r="M593" s="49" t="s">
        <v>140</v>
      </c>
      <c r="N593" s="49" t="s">
        <v>141</v>
      </c>
      <c r="O593" s="2">
        <v>0</v>
      </c>
      <c r="P593" s="2">
        <v>0</v>
      </c>
      <c r="Q593" s="39">
        <v>213.86</v>
      </c>
      <c r="R593" s="2">
        <v>27.801800000000004</v>
      </c>
      <c r="S593" s="2">
        <v>0</v>
      </c>
      <c r="T593" s="2">
        <v>0</v>
      </c>
      <c r="U593" s="39">
        <v>241.66180000000003</v>
      </c>
      <c r="W593" s="41" t="s">
        <v>1</v>
      </c>
      <c r="X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3"/>
      <c r="Z593"/>
      <c r="AA593"/>
    </row>
    <row r="594" spans="5:27">
      <c r="E594" t="s">
        <v>8566</v>
      </c>
      <c r="F594" s="51" t="s">
        <v>8897</v>
      </c>
      <c r="G594" t="s">
        <v>1</v>
      </c>
      <c r="H594" s="41" t="s">
        <v>0</v>
      </c>
      <c r="I594" s="41" t="s">
        <v>8149</v>
      </c>
      <c r="J594" s="41" t="s">
        <v>8150</v>
      </c>
      <c r="K594" s="41">
        <v>4430</v>
      </c>
      <c r="L594" s="48">
        <v>4430</v>
      </c>
      <c r="M594" s="49" t="s">
        <v>118</v>
      </c>
      <c r="N594" s="49" t="s">
        <v>119</v>
      </c>
      <c r="O594" s="2">
        <v>0</v>
      </c>
      <c r="P594" s="2">
        <v>0</v>
      </c>
      <c r="Q594" s="39">
        <v>313.27999999999997</v>
      </c>
      <c r="R594" s="2">
        <v>40.726399999999998</v>
      </c>
      <c r="S594" s="2">
        <v>0</v>
      </c>
      <c r="T594" s="2">
        <v>0</v>
      </c>
      <c r="U594" s="39">
        <v>354.00639999999999</v>
      </c>
      <c r="W594" s="41" t="s">
        <v>1</v>
      </c>
      <c r="X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4"/>
      <c r="Z594"/>
      <c r="AA594"/>
    </row>
    <row r="595" spans="5:27">
      <c r="E595" t="s">
        <v>8566</v>
      </c>
      <c r="F595" s="51" t="s">
        <v>8897</v>
      </c>
      <c r="G595" t="s">
        <v>1</v>
      </c>
      <c r="H595" s="41" t="s">
        <v>0</v>
      </c>
      <c r="I595" s="41" t="s">
        <v>8149</v>
      </c>
      <c r="J595" s="41" t="s">
        <v>8150</v>
      </c>
      <c r="K595" s="41">
        <v>4431</v>
      </c>
      <c r="L595" s="48">
        <v>4431</v>
      </c>
      <c r="M595" s="49" t="s">
        <v>118</v>
      </c>
      <c r="N595" s="49" t="s">
        <v>119</v>
      </c>
      <c r="O595" s="2">
        <v>0</v>
      </c>
      <c r="P595" s="2">
        <v>0</v>
      </c>
      <c r="Q595" s="39">
        <v>158.65</v>
      </c>
      <c r="R595" s="2">
        <v>20.624500000000001</v>
      </c>
      <c r="S595" s="2">
        <v>0</v>
      </c>
      <c r="T595" s="2">
        <v>0</v>
      </c>
      <c r="U595" s="39">
        <v>179.27450000000002</v>
      </c>
      <c r="W595" s="41" t="s">
        <v>1</v>
      </c>
      <c r="X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5"/>
      <c r="Z595"/>
      <c r="AA595"/>
    </row>
    <row r="596" spans="5:27">
      <c r="E596" t="s">
        <v>8566</v>
      </c>
      <c r="F596" s="51" t="s">
        <v>8897</v>
      </c>
      <c r="G596" t="s">
        <v>1</v>
      </c>
      <c r="H596" s="41" t="s">
        <v>0</v>
      </c>
      <c r="I596" s="41" t="s">
        <v>8149</v>
      </c>
      <c r="J596" s="41" t="s">
        <v>8150</v>
      </c>
      <c r="K596" s="41">
        <v>4432</v>
      </c>
      <c r="L596" s="48">
        <v>4432</v>
      </c>
      <c r="M596" s="49" t="s">
        <v>118</v>
      </c>
      <c r="N596" s="49" t="s">
        <v>119</v>
      </c>
      <c r="O596" s="2">
        <v>0</v>
      </c>
      <c r="P596" s="2">
        <v>0</v>
      </c>
      <c r="Q596" s="39">
        <v>121.06</v>
      </c>
      <c r="R596" s="2">
        <v>15.7378</v>
      </c>
      <c r="S596" s="2">
        <v>0</v>
      </c>
      <c r="T596" s="2">
        <v>0</v>
      </c>
      <c r="U596" s="39">
        <v>136.7978</v>
      </c>
      <c r="W596" s="41" t="s">
        <v>1</v>
      </c>
      <c r="X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6"/>
      <c r="Z596"/>
      <c r="AA596"/>
    </row>
    <row r="597" spans="5:27">
      <c r="E597" t="s">
        <v>8566</v>
      </c>
      <c r="F597" s="51" t="s">
        <v>8897</v>
      </c>
      <c r="G597" t="s">
        <v>1</v>
      </c>
      <c r="H597" s="41" t="s">
        <v>0</v>
      </c>
      <c r="I597" s="41" t="s">
        <v>8149</v>
      </c>
      <c r="J597" s="41" t="s">
        <v>8150</v>
      </c>
      <c r="K597" s="41">
        <v>4433</v>
      </c>
      <c r="L597" s="48">
        <v>4433</v>
      </c>
      <c r="M597" s="49" t="s">
        <v>118</v>
      </c>
      <c r="N597" s="49" t="s">
        <v>119</v>
      </c>
      <c r="O597" s="2">
        <v>0</v>
      </c>
      <c r="P597" s="2">
        <v>0</v>
      </c>
      <c r="Q597" s="39">
        <v>191.09</v>
      </c>
      <c r="R597" s="2">
        <v>24.841700000000003</v>
      </c>
      <c r="S597" s="2">
        <v>0</v>
      </c>
      <c r="T597" s="2">
        <v>0</v>
      </c>
      <c r="U597" s="39">
        <v>215.93170000000001</v>
      </c>
      <c r="W597" s="41" t="s">
        <v>1</v>
      </c>
      <c r="X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7"/>
      <c r="Z597"/>
      <c r="AA597"/>
    </row>
    <row r="598" spans="5:27">
      <c r="E598" t="s">
        <v>8566</v>
      </c>
      <c r="F598" s="51" t="s">
        <v>8897</v>
      </c>
      <c r="G598" t="s">
        <v>1</v>
      </c>
      <c r="H598" s="41" t="s">
        <v>0</v>
      </c>
      <c r="I598" s="41" t="s">
        <v>8149</v>
      </c>
      <c r="J598" s="41" t="s">
        <v>8150</v>
      </c>
      <c r="K598" s="41">
        <v>4434</v>
      </c>
      <c r="L598" s="48">
        <v>4434</v>
      </c>
      <c r="M598" s="49" t="s">
        <v>333</v>
      </c>
      <c r="N598" s="49" t="s">
        <v>334</v>
      </c>
      <c r="O598" s="2">
        <v>0</v>
      </c>
      <c r="P598" s="2">
        <v>0</v>
      </c>
      <c r="Q598" s="39">
        <v>119.16</v>
      </c>
      <c r="R598" s="2">
        <v>15.4908</v>
      </c>
      <c r="S598" s="2">
        <v>0</v>
      </c>
      <c r="T598" s="2">
        <v>0</v>
      </c>
      <c r="U598" s="39">
        <v>134.6508</v>
      </c>
      <c r="W598" s="41" t="s">
        <v>1</v>
      </c>
      <c r="X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8"/>
      <c r="Z598"/>
      <c r="AA598"/>
    </row>
    <row r="599" spans="5:27">
      <c r="E599" t="s">
        <v>8566</v>
      </c>
      <c r="F599" s="51" t="s">
        <v>8897</v>
      </c>
      <c r="G599" t="s">
        <v>1</v>
      </c>
      <c r="H599" s="41" t="s">
        <v>0</v>
      </c>
      <c r="I599" s="41" t="s">
        <v>8149</v>
      </c>
      <c r="J599" s="41" t="s">
        <v>8150</v>
      </c>
      <c r="K599" s="41">
        <v>4435</v>
      </c>
      <c r="L599" s="48">
        <v>4435</v>
      </c>
      <c r="M599" s="49" t="s">
        <v>570</v>
      </c>
      <c r="N599" s="49" t="s">
        <v>571</v>
      </c>
      <c r="O599" s="2">
        <v>0</v>
      </c>
      <c r="P599" s="2">
        <v>0</v>
      </c>
      <c r="Q599" s="39">
        <v>258.18</v>
      </c>
      <c r="R599" s="2">
        <v>33.563400000000001</v>
      </c>
      <c r="S599" s="2">
        <v>0</v>
      </c>
      <c r="T599" s="2">
        <v>0</v>
      </c>
      <c r="U599" s="39">
        <v>291.74340000000001</v>
      </c>
      <c r="W599" s="41" t="s">
        <v>1</v>
      </c>
      <c r="X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99"/>
      <c r="Z599"/>
      <c r="AA599"/>
    </row>
    <row r="600" spans="5:27">
      <c r="E600" t="s">
        <v>8566</v>
      </c>
      <c r="F600" s="51" t="s">
        <v>8897</v>
      </c>
      <c r="G600" t="s">
        <v>1</v>
      </c>
      <c r="H600" s="41" t="s">
        <v>0</v>
      </c>
      <c r="I600" s="41" t="s">
        <v>8149</v>
      </c>
      <c r="J600" s="41" t="s">
        <v>8150</v>
      </c>
      <c r="K600" s="41">
        <v>4436</v>
      </c>
      <c r="L600" s="48">
        <v>4436</v>
      </c>
      <c r="M600" s="49"/>
      <c r="N600" s="49" t="s">
        <v>549</v>
      </c>
      <c r="O600" s="2">
        <v>0</v>
      </c>
      <c r="P600" s="2">
        <v>0</v>
      </c>
      <c r="Q600" s="39">
        <v>227.88</v>
      </c>
      <c r="R600" s="2">
        <v>29.624400000000001</v>
      </c>
      <c r="S600" s="2">
        <v>0</v>
      </c>
      <c r="T600" s="2">
        <v>0</v>
      </c>
      <c r="U600" s="39">
        <v>257.50439999999998</v>
      </c>
      <c r="V600" s="2" t="s">
        <v>8388</v>
      </c>
      <c r="W600" s="41" t="s">
        <v>1</v>
      </c>
      <c r="X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0"/>
      <c r="Z600"/>
      <c r="AA600"/>
    </row>
    <row r="601" spans="5:27">
      <c r="E601" t="s">
        <v>8566</v>
      </c>
      <c r="F601" s="51" t="s">
        <v>8897</v>
      </c>
      <c r="G601" t="s">
        <v>1</v>
      </c>
      <c r="H601" s="41" t="s">
        <v>0</v>
      </c>
      <c r="I601" s="41" t="s">
        <v>8149</v>
      </c>
      <c r="J601" s="41" t="s">
        <v>8150</v>
      </c>
      <c r="K601" s="41">
        <v>4437</v>
      </c>
      <c r="L601" s="48">
        <v>4437</v>
      </c>
      <c r="M601" s="49" t="s">
        <v>8183</v>
      </c>
      <c r="N601" s="49" t="s">
        <v>8184</v>
      </c>
      <c r="O601" s="2">
        <v>0</v>
      </c>
      <c r="P601" s="2">
        <v>0</v>
      </c>
      <c r="Q601" s="39">
        <v>478.63</v>
      </c>
      <c r="R601" s="2">
        <v>62.221899999999998</v>
      </c>
      <c r="S601" s="2">
        <v>0</v>
      </c>
      <c r="T601" s="2">
        <v>0</v>
      </c>
      <c r="U601" s="39">
        <v>540.8519</v>
      </c>
      <c r="W601" s="41" t="s">
        <v>1</v>
      </c>
      <c r="X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1"/>
      <c r="Z601"/>
      <c r="AA601"/>
    </row>
    <row r="602" spans="5:27">
      <c r="E602" t="s">
        <v>8566</v>
      </c>
      <c r="F602" s="51" t="s">
        <v>8897</v>
      </c>
      <c r="G602" t="s">
        <v>1</v>
      </c>
      <c r="H602" s="41" t="s">
        <v>0</v>
      </c>
      <c r="I602" s="41" t="s">
        <v>8149</v>
      </c>
      <c r="J602" s="41" t="s">
        <v>8150</v>
      </c>
      <c r="K602" s="41">
        <v>4438</v>
      </c>
      <c r="L602" s="48">
        <v>4438</v>
      </c>
      <c r="M602" s="49" t="s">
        <v>7942</v>
      </c>
      <c r="N602" s="49" t="s">
        <v>7943</v>
      </c>
      <c r="O602" s="2">
        <v>0</v>
      </c>
      <c r="P602" s="2">
        <v>0</v>
      </c>
      <c r="Q602" s="39">
        <v>258.18</v>
      </c>
      <c r="R602" s="2">
        <v>33.563400000000001</v>
      </c>
      <c r="S602" s="2">
        <v>0</v>
      </c>
      <c r="T602" s="2">
        <v>0</v>
      </c>
      <c r="U602" s="39">
        <v>291.74340000000001</v>
      </c>
      <c r="W602" s="41" t="s">
        <v>1</v>
      </c>
      <c r="X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2"/>
      <c r="Z602"/>
      <c r="AA602"/>
    </row>
    <row r="603" spans="5:27">
      <c r="E603" t="s">
        <v>8566</v>
      </c>
      <c r="F603" s="51" t="s">
        <v>8897</v>
      </c>
      <c r="G603" t="s">
        <v>1</v>
      </c>
      <c r="H603" s="41" t="s">
        <v>0</v>
      </c>
      <c r="I603" s="41" t="s">
        <v>8149</v>
      </c>
      <c r="J603" s="41" t="s">
        <v>8150</v>
      </c>
      <c r="K603" s="41">
        <v>4439</v>
      </c>
      <c r="L603" s="48">
        <v>4439</v>
      </c>
      <c r="M603" s="49"/>
      <c r="N603" s="49" t="s">
        <v>332</v>
      </c>
      <c r="O603" s="2">
        <v>0</v>
      </c>
      <c r="P603" s="2">
        <v>0</v>
      </c>
      <c r="Q603" s="39">
        <v>346.07</v>
      </c>
      <c r="R603" s="2">
        <v>44.989100000000001</v>
      </c>
      <c r="S603" s="2">
        <v>0</v>
      </c>
      <c r="T603" s="2">
        <v>0</v>
      </c>
      <c r="U603" s="39">
        <v>391.0591</v>
      </c>
      <c r="V603" s="2" t="s">
        <v>8428</v>
      </c>
      <c r="W603" s="41" t="s">
        <v>1</v>
      </c>
      <c r="X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3"/>
      <c r="Z603"/>
      <c r="AA603"/>
    </row>
    <row r="604" spans="5:27">
      <c r="E604" t="s">
        <v>8566</v>
      </c>
      <c r="F604" s="51" t="s">
        <v>8896</v>
      </c>
      <c r="G604" t="s">
        <v>1</v>
      </c>
      <c r="H604" s="41" t="s">
        <v>0</v>
      </c>
      <c r="I604" s="41" t="s">
        <v>8149</v>
      </c>
      <c r="J604" s="41" t="s">
        <v>8150</v>
      </c>
      <c r="K604" s="41">
        <v>4440</v>
      </c>
      <c r="L604" s="48">
        <v>4440</v>
      </c>
      <c r="M604" s="49"/>
      <c r="N604" s="49" t="s">
        <v>428</v>
      </c>
      <c r="O604" s="2">
        <v>0</v>
      </c>
      <c r="P604" s="2">
        <v>0</v>
      </c>
      <c r="Q604" s="39">
        <v>49</v>
      </c>
      <c r="R604" s="2">
        <v>6.37</v>
      </c>
      <c r="S604" s="2">
        <v>0</v>
      </c>
      <c r="T604" s="2">
        <v>0</v>
      </c>
      <c r="U604" s="39">
        <v>55.37</v>
      </c>
      <c r="V604" s="2" t="s">
        <v>8382</v>
      </c>
      <c r="W604" s="41" t="s">
        <v>1</v>
      </c>
      <c r="X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4"/>
      <c r="Z604"/>
      <c r="AA604"/>
    </row>
    <row r="605" spans="5:27">
      <c r="E605" t="s">
        <v>8566</v>
      </c>
      <c r="F605" s="51" t="s">
        <v>8896</v>
      </c>
      <c r="G605" t="s">
        <v>1</v>
      </c>
      <c r="H605" s="41" t="s">
        <v>0</v>
      </c>
      <c r="I605" s="41" t="s">
        <v>8149</v>
      </c>
      <c r="J605" s="41" t="s">
        <v>8150</v>
      </c>
      <c r="K605" s="41">
        <v>4441</v>
      </c>
      <c r="L605" s="48">
        <v>4441</v>
      </c>
      <c r="M605" s="49" t="s">
        <v>435</v>
      </c>
      <c r="N605" s="49" t="s">
        <v>436</v>
      </c>
      <c r="O605" s="2">
        <v>0</v>
      </c>
      <c r="P605" s="2">
        <v>0</v>
      </c>
      <c r="Q605" s="39">
        <v>351.21</v>
      </c>
      <c r="R605" s="2">
        <v>45.657299999999999</v>
      </c>
      <c r="S605" s="2">
        <v>0</v>
      </c>
      <c r="T605" s="2">
        <v>0</v>
      </c>
      <c r="U605" s="39">
        <v>396.8673</v>
      </c>
      <c r="W605" s="41" t="s">
        <v>1</v>
      </c>
      <c r="X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5"/>
      <c r="Z605"/>
      <c r="AA605"/>
    </row>
    <row r="606" spans="5:27">
      <c r="E606" t="s">
        <v>8566</v>
      </c>
      <c r="F606" s="51" t="s">
        <v>8896</v>
      </c>
      <c r="G606" t="s">
        <v>1</v>
      </c>
      <c r="H606" s="41" t="s">
        <v>0</v>
      </c>
      <c r="I606" s="41" t="s">
        <v>8149</v>
      </c>
      <c r="J606" s="41" t="s">
        <v>8150</v>
      </c>
      <c r="K606" s="41">
        <v>4442</v>
      </c>
      <c r="L606" s="48">
        <v>4442</v>
      </c>
      <c r="M606" s="49" t="s">
        <v>333</v>
      </c>
      <c r="N606" s="49" t="s">
        <v>334</v>
      </c>
      <c r="O606" s="2">
        <v>0</v>
      </c>
      <c r="P606" s="2">
        <v>0</v>
      </c>
      <c r="Q606" s="39">
        <v>72.64</v>
      </c>
      <c r="R606" s="2">
        <v>9.4432000000000009</v>
      </c>
      <c r="S606" s="2">
        <v>0</v>
      </c>
      <c r="T606" s="2">
        <v>0</v>
      </c>
      <c r="U606" s="39">
        <v>82.083200000000005</v>
      </c>
      <c r="W606" s="41" t="s">
        <v>1</v>
      </c>
      <c r="X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6"/>
      <c r="Z606"/>
      <c r="AA606"/>
    </row>
    <row r="607" spans="5:27">
      <c r="E607" t="s">
        <v>8566</v>
      </c>
      <c r="F607" s="51" t="s">
        <v>8896</v>
      </c>
      <c r="G607" t="s">
        <v>1</v>
      </c>
      <c r="H607" s="41" t="s">
        <v>0</v>
      </c>
      <c r="I607" s="41" t="s">
        <v>8149</v>
      </c>
      <c r="J607" s="41" t="s">
        <v>8150</v>
      </c>
      <c r="K607" s="41">
        <v>4443</v>
      </c>
      <c r="L607" s="48">
        <v>4443</v>
      </c>
      <c r="M607" s="49" t="s">
        <v>8175</v>
      </c>
      <c r="N607" s="49" t="s">
        <v>8176</v>
      </c>
      <c r="O607" s="2">
        <v>0</v>
      </c>
      <c r="P607" s="2">
        <v>0</v>
      </c>
      <c r="Q607" s="39">
        <v>5.31</v>
      </c>
      <c r="R607" s="2">
        <v>0.69030000000000002</v>
      </c>
      <c r="S607" s="2">
        <v>0</v>
      </c>
      <c r="T607" s="2">
        <v>0</v>
      </c>
      <c r="U607" s="39">
        <v>6.0002999999999993</v>
      </c>
      <c r="W607" s="41" t="s">
        <v>1</v>
      </c>
      <c r="X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7"/>
      <c r="Z607"/>
      <c r="AA607"/>
    </row>
    <row r="608" spans="5:27">
      <c r="E608" t="s">
        <v>8566</v>
      </c>
      <c r="F608" s="51" t="s">
        <v>8896</v>
      </c>
      <c r="G608" t="s">
        <v>1</v>
      </c>
      <c r="H608" s="41" t="s">
        <v>0</v>
      </c>
      <c r="I608" s="41" t="s">
        <v>8149</v>
      </c>
      <c r="J608" s="41" t="s">
        <v>8150</v>
      </c>
      <c r="K608" s="41">
        <v>4444</v>
      </c>
      <c r="L608" s="48">
        <v>4444</v>
      </c>
      <c r="M608" s="49" t="s">
        <v>715</v>
      </c>
      <c r="N608" s="49" t="s">
        <v>716</v>
      </c>
      <c r="O608" s="2">
        <v>0</v>
      </c>
      <c r="P608" s="2">
        <v>0</v>
      </c>
      <c r="Q608" s="39">
        <v>69.91</v>
      </c>
      <c r="R608" s="2">
        <v>9.0883000000000003</v>
      </c>
      <c r="S608" s="2">
        <v>0</v>
      </c>
      <c r="T608" s="2">
        <v>0</v>
      </c>
      <c r="U608" s="39">
        <v>78.9983</v>
      </c>
      <c r="W608" s="41" t="s">
        <v>1</v>
      </c>
      <c r="X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8"/>
      <c r="Z608"/>
      <c r="AA608"/>
    </row>
    <row r="609" spans="5:27">
      <c r="E609" t="s">
        <v>8566</v>
      </c>
      <c r="F609" s="51" t="s">
        <v>8896</v>
      </c>
      <c r="G609" t="s">
        <v>1</v>
      </c>
      <c r="H609" s="41" t="s">
        <v>0</v>
      </c>
      <c r="I609" s="41" t="s">
        <v>8149</v>
      </c>
      <c r="J609" s="41" t="s">
        <v>8150</v>
      </c>
      <c r="K609" s="41">
        <v>4445</v>
      </c>
      <c r="L609" s="48">
        <v>4445</v>
      </c>
      <c r="M609" s="49" t="s">
        <v>1338</v>
      </c>
      <c r="N609" s="49" t="s">
        <v>1339</v>
      </c>
      <c r="O609" s="2">
        <v>0</v>
      </c>
      <c r="P609" s="2">
        <v>0</v>
      </c>
      <c r="Q609" s="39">
        <v>138.97999999999999</v>
      </c>
      <c r="R609" s="2">
        <v>18.067399999999999</v>
      </c>
      <c r="S609" s="2">
        <v>0</v>
      </c>
      <c r="T609" s="2">
        <v>0</v>
      </c>
      <c r="U609" s="39">
        <v>157.04739999999998</v>
      </c>
      <c r="W609" s="41" t="s">
        <v>1</v>
      </c>
      <c r="X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09"/>
      <c r="Z609"/>
      <c r="AA609"/>
    </row>
    <row r="610" spans="5:27">
      <c r="E610" t="s">
        <v>8566</v>
      </c>
      <c r="F610" s="51" t="s">
        <v>8896</v>
      </c>
      <c r="G610" t="s">
        <v>1</v>
      </c>
      <c r="H610" s="41" t="s">
        <v>0</v>
      </c>
      <c r="I610" s="41" t="s">
        <v>8149</v>
      </c>
      <c r="J610" s="41" t="s">
        <v>8150</v>
      </c>
      <c r="K610" s="41">
        <v>4446</v>
      </c>
      <c r="L610" s="48">
        <v>4446</v>
      </c>
      <c r="M610" s="49" t="s">
        <v>297</v>
      </c>
      <c r="N610" s="49" t="s">
        <v>298</v>
      </c>
      <c r="O610" s="2">
        <v>0</v>
      </c>
      <c r="P610" s="2">
        <v>0</v>
      </c>
      <c r="Q610" s="39">
        <v>260.16000000000003</v>
      </c>
      <c r="R610" s="2">
        <v>33.820800000000006</v>
      </c>
      <c r="S610" s="2">
        <v>0</v>
      </c>
      <c r="T610" s="2">
        <v>0</v>
      </c>
      <c r="U610" s="39">
        <v>293.98080000000004</v>
      </c>
      <c r="W610" s="41" t="s">
        <v>1</v>
      </c>
      <c r="X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0"/>
      <c r="Z610"/>
      <c r="AA610"/>
    </row>
    <row r="611" spans="5:27">
      <c r="E611" t="s">
        <v>8566</v>
      </c>
      <c r="F611" s="51" t="s">
        <v>8896</v>
      </c>
      <c r="G611" t="s">
        <v>1</v>
      </c>
      <c r="H611" s="41" t="s">
        <v>0</v>
      </c>
      <c r="I611" s="41" t="s">
        <v>8149</v>
      </c>
      <c r="J611" s="41" t="s">
        <v>8150</v>
      </c>
      <c r="K611" s="41">
        <v>4447</v>
      </c>
      <c r="L611" s="48">
        <v>4447</v>
      </c>
      <c r="M611" s="49" t="s">
        <v>787</v>
      </c>
      <c r="N611" s="49" t="s">
        <v>788</v>
      </c>
      <c r="O611" s="2">
        <v>0</v>
      </c>
      <c r="P611" s="2">
        <v>0</v>
      </c>
      <c r="Q611" s="39">
        <v>371.29</v>
      </c>
      <c r="R611" s="2">
        <v>48.267700000000005</v>
      </c>
      <c r="S611" s="2">
        <v>0</v>
      </c>
      <c r="T611" s="2">
        <v>0</v>
      </c>
      <c r="U611" s="39">
        <v>419.55770000000001</v>
      </c>
      <c r="W611" s="41" t="s">
        <v>1</v>
      </c>
      <c r="X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1"/>
      <c r="Z611"/>
      <c r="AA611"/>
    </row>
    <row r="612" spans="5:27">
      <c r="E612" t="s">
        <v>8566</v>
      </c>
      <c r="F612" s="51" t="s">
        <v>8896</v>
      </c>
      <c r="G612" t="s">
        <v>1</v>
      </c>
      <c r="H612" s="41" t="s">
        <v>0</v>
      </c>
      <c r="I612" s="41" t="s">
        <v>8149</v>
      </c>
      <c r="J612" s="41" t="s">
        <v>8150</v>
      </c>
      <c r="K612" s="41">
        <v>4448</v>
      </c>
      <c r="L612" s="48">
        <v>4448</v>
      </c>
      <c r="M612" s="49"/>
      <c r="N612" s="49" t="s">
        <v>7952</v>
      </c>
      <c r="O612" s="2">
        <v>0</v>
      </c>
      <c r="P612" s="2">
        <v>0</v>
      </c>
      <c r="Q612" s="39">
        <v>296</v>
      </c>
      <c r="R612" s="2">
        <v>38.480000000000004</v>
      </c>
      <c r="S612" s="2">
        <v>0</v>
      </c>
      <c r="T612" s="2">
        <v>0</v>
      </c>
      <c r="U612" s="39">
        <v>334.48</v>
      </c>
      <c r="V612" s="2" t="s">
        <v>8539</v>
      </c>
      <c r="W612" s="41" t="s">
        <v>1</v>
      </c>
      <c r="X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2"/>
      <c r="Z612"/>
      <c r="AA612"/>
    </row>
    <row r="613" spans="5:27">
      <c r="E613" t="s">
        <v>8566</v>
      </c>
      <c r="F613" s="51" t="s">
        <v>8896</v>
      </c>
      <c r="G613" t="s">
        <v>1</v>
      </c>
      <c r="H613" s="41" t="s">
        <v>0</v>
      </c>
      <c r="I613" s="41" t="s">
        <v>8149</v>
      </c>
      <c r="J613" s="41" t="s">
        <v>8150</v>
      </c>
      <c r="K613" s="41">
        <v>4449</v>
      </c>
      <c r="L613" s="48">
        <v>4449</v>
      </c>
      <c r="M613" s="49" t="s">
        <v>649</v>
      </c>
      <c r="N613" s="49" t="s">
        <v>650</v>
      </c>
      <c r="O613" s="2">
        <v>0</v>
      </c>
      <c r="P613" s="2">
        <v>0</v>
      </c>
      <c r="Q613" s="39">
        <v>25470</v>
      </c>
      <c r="R613" s="2">
        <v>3311.1</v>
      </c>
      <c r="S613" s="2">
        <v>0</v>
      </c>
      <c r="T613" s="2">
        <v>0</v>
      </c>
      <c r="U613" s="39">
        <v>28781.1</v>
      </c>
      <c r="W613" s="41" t="s">
        <v>1</v>
      </c>
      <c r="X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3"/>
      <c r="Z613"/>
      <c r="AA613"/>
    </row>
    <row r="614" spans="5:27">
      <c r="E614" t="s">
        <v>8566</v>
      </c>
      <c r="F614" s="51" t="s">
        <v>8896</v>
      </c>
      <c r="G614" t="s">
        <v>1</v>
      </c>
      <c r="H614" s="41" t="s">
        <v>0</v>
      </c>
      <c r="I614" s="41" t="s">
        <v>8149</v>
      </c>
      <c r="J614" s="41" t="s">
        <v>8150</v>
      </c>
      <c r="K614" s="41">
        <v>4450</v>
      </c>
      <c r="L614" s="48">
        <v>4450</v>
      </c>
      <c r="M614" s="49" t="s">
        <v>118</v>
      </c>
      <c r="N614" s="49" t="s">
        <v>119</v>
      </c>
      <c r="O614" s="2">
        <v>0</v>
      </c>
      <c r="P614" s="2">
        <v>0</v>
      </c>
      <c r="Q614" s="39">
        <v>17.93</v>
      </c>
      <c r="R614" s="2">
        <v>2.3309000000000002</v>
      </c>
      <c r="S614" s="2">
        <v>0</v>
      </c>
      <c r="T614" s="2">
        <v>0</v>
      </c>
      <c r="U614" s="39">
        <v>20.260899999999999</v>
      </c>
      <c r="W614" s="41" t="s">
        <v>1</v>
      </c>
      <c r="X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4"/>
      <c r="Z614"/>
      <c r="AA614"/>
    </row>
    <row r="615" spans="5:27">
      <c r="E615" t="s">
        <v>8566</v>
      </c>
      <c r="F615" s="51" t="s">
        <v>8896</v>
      </c>
      <c r="G615" t="s">
        <v>1</v>
      </c>
      <c r="H615" s="41" t="s">
        <v>0</v>
      </c>
      <c r="I615" s="41" t="s">
        <v>8149</v>
      </c>
      <c r="J615" s="41" t="s">
        <v>8150</v>
      </c>
      <c r="K615" s="41">
        <v>4451</v>
      </c>
      <c r="L615" s="48">
        <v>4451</v>
      </c>
      <c r="M615" s="49"/>
      <c r="N615" s="49" t="s">
        <v>172</v>
      </c>
      <c r="O615" s="2">
        <v>0</v>
      </c>
      <c r="P615" s="2">
        <v>0</v>
      </c>
      <c r="Q615" s="39">
        <v>1290.83</v>
      </c>
      <c r="R615" s="2">
        <v>167.80789999999999</v>
      </c>
      <c r="S615" s="2">
        <v>0</v>
      </c>
      <c r="T615" s="2">
        <v>0</v>
      </c>
      <c r="U615" s="39">
        <v>1458.6378999999999</v>
      </c>
      <c r="V615" s="2" t="s">
        <v>8521</v>
      </c>
      <c r="W615" s="41" t="s">
        <v>1</v>
      </c>
      <c r="X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5"/>
      <c r="Z615"/>
      <c r="AA615"/>
    </row>
    <row r="616" spans="5:27">
      <c r="E616" t="s">
        <v>8566</v>
      </c>
      <c r="F616" s="51" t="s">
        <v>8896</v>
      </c>
      <c r="G616" t="s">
        <v>1</v>
      </c>
      <c r="H616" s="41" t="s">
        <v>0</v>
      </c>
      <c r="I616" s="41" t="s">
        <v>8149</v>
      </c>
      <c r="J616" s="41" t="s">
        <v>8150</v>
      </c>
      <c r="K616" s="41">
        <v>4452</v>
      </c>
      <c r="L616" s="48">
        <v>4452</v>
      </c>
      <c r="M616" s="49" t="s">
        <v>118</v>
      </c>
      <c r="N616" s="49" t="s">
        <v>119</v>
      </c>
      <c r="O616" s="2">
        <v>0</v>
      </c>
      <c r="P616" s="2">
        <v>0</v>
      </c>
      <c r="Q616" s="39">
        <v>213.93</v>
      </c>
      <c r="R616" s="2">
        <v>27.8109</v>
      </c>
      <c r="S616" s="2">
        <v>0</v>
      </c>
      <c r="T616" s="2">
        <v>0</v>
      </c>
      <c r="U616" s="39">
        <v>241.74090000000001</v>
      </c>
      <c r="W616" s="41" t="s">
        <v>1</v>
      </c>
      <c r="X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6"/>
      <c r="Z616"/>
      <c r="AA616"/>
    </row>
    <row r="617" spans="5:27">
      <c r="E617" t="s">
        <v>8566</v>
      </c>
      <c r="F617" s="51" t="s">
        <v>8896</v>
      </c>
      <c r="G617" t="s">
        <v>1</v>
      </c>
      <c r="H617" s="41" t="s">
        <v>0</v>
      </c>
      <c r="I617" s="41" t="s">
        <v>8149</v>
      </c>
      <c r="J617" s="41" t="s">
        <v>8150</v>
      </c>
      <c r="K617" s="41">
        <v>4453</v>
      </c>
      <c r="L617" s="48">
        <v>4453</v>
      </c>
      <c r="M617" s="49" t="s">
        <v>118</v>
      </c>
      <c r="N617" s="49" t="s">
        <v>119</v>
      </c>
      <c r="O617" s="2">
        <v>0</v>
      </c>
      <c r="P617" s="2">
        <v>0</v>
      </c>
      <c r="Q617" s="39">
        <v>60.53</v>
      </c>
      <c r="R617" s="2">
        <v>7.8689</v>
      </c>
      <c r="S617" s="2">
        <v>0</v>
      </c>
      <c r="T617" s="2">
        <v>0</v>
      </c>
      <c r="U617" s="39">
        <v>68.398899999999998</v>
      </c>
      <c r="W617" s="41" t="s">
        <v>1</v>
      </c>
      <c r="X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7"/>
      <c r="Z617"/>
      <c r="AA617"/>
    </row>
    <row r="618" spans="5:27">
      <c r="E618" t="s">
        <v>8566</v>
      </c>
      <c r="F618" s="51" t="s">
        <v>8896</v>
      </c>
      <c r="G618" t="s">
        <v>1</v>
      </c>
      <c r="H618" s="41" t="s">
        <v>0</v>
      </c>
      <c r="I618" s="41" t="s">
        <v>8149</v>
      </c>
      <c r="J618" s="41" t="s">
        <v>8150</v>
      </c>
      <c r="K618" s="41">
        <v>4454</v>
      </c>
      <c r="L618" s="48">
        <v>4454</v>
      </c>
      <c r="M618" s="49" t="s">
        <v>1402</v>
      </c>
      <c r="N618" s="49" t="s">
        <v>1403</v>
      </c>
      <c r="O618" s="2">
        <v>0</v>
      </c>
      <c r="P618" s="2">
        <v>0</v>
      </c>
      <c r="Q618" s="39">
        <v>42.38</v>
      </c>
      <c r="R618" s="2">
        <v>5.5094000000000003</v>
      </c>
      <c r="S618" s="2">
        <v>0</v>
      </c>
      <c r="T618" s="2">
        <v>0</v>
      </c>
      <c r="U618" s="39">
        <v>47.889400000000002</v>
      </c>
      <c r="W618" s="41" t="s">
        <v>1</v>
      </c>
      <c r="X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8"/>
      <c r="Z618"/>
      <c r="AA618"/>
    </row>
    <row r="619" spans="5:27">
      <c r="E619" t="s">
        <v>8566</v>
      </c>
      <c r="F619" s="51" t="s">
        <v>8896</v>
      </c>
      <c r="G619" t="s">
        <v>1</v>
      </c>
      <c r="H619" s="41" t="s">
        <v>0</v>
      </c>
      <c r="I619" s="41" t="s">
        <v>8149</v>
      </c>
      <c r="J619" s="41" t="s">
        <v>8150</v>
      </c>
      <c r="K619" s="41">
        <v>4455</v>
      </c>
      <c r="L619" s="48">
        <v>4455</v>
      </c>
      <c r="M619" s="49" t="s">
        <v>1428</v>
      </c>
      <c r="N619" s="49" t="s">
        <v>1429</v>
      </c>
      <c r="O619" s="2">
        <v>0</v>
      </c>
      <c r="P619" s="2">
        <v>0</v>
      </c>
      <c r="Q619" s="39">
        <v>913.51</v>
      </c>
      <c r="R619" s="2">
        <v>118.7563</v>
      </c>
      <c r="S619" s="2">
        <v>0</v>
      </c>
      <c r="T619" s="2">
        <v>0</v>
      </c>
      <c r="U619" s="39">
        <v>1032.2663</v>
      </c>
      <c r="W619" s="41" t="s">
        <v>1</v>
      </c>
      <c r="X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19"/>
      <c r="Z619"/>
      <c r="AA619"/>
    </row>
    <row r="620" spans="5:27">
      <c r="E620" t="s">
        <v>8566</v>
      </c>
      <c r="F620" s="51" t="s">
        <v>8896</v>
      </c>
      <c r="G620" t="s">
        <v>1</v>
      </c>
      <c r="H620" s="41" t="s">
        <v>0</v>
      </c>
      <c r="I620" s="41" t="s">
        <v>8149</v>
      </c>
      <c r="J620" s="41" t="s">
        <v>8150</v>
      </c>
      <c r="K620" s="41">
        <v>4456</v>
      </c>
      <c r="L620" s="48">
        <v>4456</v>
      </c>
      <c r="M620" s="49" t="s">
        <v>140</v>
      </c>
      <c r="N620" s="49" t="s">
        <v>141</v>
      </c>
      <c r="O620" s="2">
        <v>0</v>
      </c>
      <c r="P620" s="2">
        <v>0</v>
      </c>
      <c r="Q620" s="39">
        <v>141.59</v>
      </c>
      <c r="R620" s="2">
        <v>18.406700000000001</v>
      </c>
      <c r="S620" s="2">
        <v>0</v>
      </c>
      <c r="T620" s="2">
        <v>0</v>
      </c>
      <c r="U620" s="39">
        <v>159.9967</v>
      </c>
      <c r="W620" s="41" t="s">
        <v>1</v>
      </c>
      <c r="X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0"/>
      <c r="Z620"/>
      <c r="AA620"/>
    </row>
    <row r="621" spans="5:27">
      <c r="E621" t="s">
        <v>8566</v>
      </c>
      <c r="F621" s="51" t="s">
        <v>8896</v>
      </c>
      <c r="G621" t="s">
        <v>1</v>
      </c>
      <c r="H621" s="41" t="s">
        <v>0</v>
      </c>
      <c r="I621" s="41" t="s">
        <v>8149</v>
      </c>
      <c r="J621" s="41" t="s">
        <v>8150</v>
      </c>
      <c r="K621" s="41">
        <v>4457</v>
      </c>
      <c r="L621" s="48">
        <v>4457</v>
      </c>
      <c r="M621" s="49" t="s">
        <v>118</v>
      </c>
      <c r="N621" s="49" t="s">
        <v>119</v>
      </c>
      <c r="O621" s="2">
        <v>0</v>
      </c>
      <c r="P621" s="2">
        <v>0</v>
      </c>
      <c r="Q621" s="39">
        <v>188.93</v>
      </c>
      <c r="R621" s="2">
        <v>24.5609</v>
      </c>
      <c r="S621" s="2">
        <v>0</v>
      </c>
      <c r="T621" s="2">
        <v>0</v>
      </c>
      <c r="U621" s="39">
        <v>213.49090000000001</v>
      </c>
      <c r="W621" s="41" t="s">
        <v>1</v>
      </c>
      <c r="X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1"/>
      <c r="Z621"/>
      <c r="AA621"/>
    </row>
    <row r="622" spans="5:27">
      <c r="E622" t="s">
        <v>8566</v>
      </c>
      <c r="F622" s="51" t="s">
        <v>8896</v>
      </c>
      <c r="G622" t="s">
        <v>1</v>
      </c>
      <c r="H622" s="41" t="s">
        <v>0</v>
      </c>
      <c r="I622" s="41" t="s">
        <v>8149</v>
      </c>
      <c r="J622" s="41" t="s">
        <v>8150</v>
      </c>
      <c r="K622" s="41">
        <v>4458</v>
      </c>
      <c r="L622" s="48">
        <v>4458</v>
      </c>
      <c r="M622" s="49" t="s">
        <v>8095</v>
      </c>
      <c r="N622" s="49" t="s">
        <v>8096</v>
      </c>
      <c r="O622" s="2">
        <v>0</v>
      </c>
      <c r="P622" s="2">
        <v>0</v>
      </c>
      <c r="Q622" s="39">
        <v>80.849999999999994</v>
      </c>
      <c r="R622" s="2">
        <v>10.5105</v>
      </c>
      <c r="S622" s="2">
        <v>0</v>
      </c>
      <c r="T622" s="2">
        <v>0</v>
      </c>
      <c r="U622" s="39">
        <v>91.360500000000002</v>
      </c>
      <c r="W622" s="41" t="s">
        <v>1</v>
      </c>
      <c r="X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2"/>
      <c r="Z622"/>
      <c r="AA622"/>
    </row>
    <row r="623" spans="5:27">
      <c r="E623" t="s">
        <v>8566</v>
      </c>
      <c r="F623" s="51" t="s">
        <v>8896</v>
      </c>
      <c r="G623" t="s">
        <v>1</v>
      </c>
      <c r="H623" s="41" t="s">
        <v>0</v>
      </c>
      <c r="I623" s="41" t="s">
        <v>8149</v>
      </c>
      <c r="J623" s="41" t="s">
        <v>8150</v>
      </c>
      <c r="K623" s="41">
        <v>4459</v>
      </c>
      <c r="L623" s="48">
        <v>4459</v>
      </c>
      <c r="M623" s="49" t="s">
        <v>755</v>
      </c>
      <c r="N623" s="49" t="s">
        <v>756</v>
      </c>
      <c r="O623" s="2">
        <v>0</v>
      </c>
      <c r="P623" s="2">
        <v>0</v>
      </c>
      <c r="Q623" s="39">
        <v>4999.1899999999996</v>
      </c>
      <c r="R623" s="2">
        <v>649.89469999999994</v>
      </c>
      <c r="S623" s="2">
        <v>0</v>
      </c>
      <c r="T623" s="2">
        <v>0</v>
      </c>
      <c r="U623" s="39">
        <v>5649.0846999999994</v>
      </c>
      <c r="W623" s="41" t="s">
        <v>1</v>
      </c>
      <c r="X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3"/>
      <c r="Z623"/>
      <c r="AA623"/>
    </row>
    <row r="624" spans="5:27">
      <c r="E624" t="s">
        <v>8566</v>
      </c>
      <c r="F624" s="51" t="s">
        <v>8896</v>
      </c>
      <c r="G624" t="s">
        <v>1</v>
      </c>
      <c r="H624" s="41" t="s">
        <v>0</v>
      </c>
      <c r="I624" s="41" t="s">
        <v>8149</v>
      </c>
      <c r="J624" s="41" t="s">
        <v>8150</v>
      </c>
      <c r="K624" s="41">
        <v>4460</v>
      </c>
      <c r="L624" s="48">
        <v>4460</v>
      </c>
      <c r="M624" s="49" t="s">
        <v>118</v>
      </c>
      <c r="N624" s="49" t="s">
        <v>119</v>
      </c>
      <c r="O624" s="2">
        <v>0</v>
      </c>
      <c r="P624" s="2">
        <v>0</v>
      </c>
      <c r="Q624" s="39">
        <v>358.16</v>
      </c>
      <c r="R624" s="2">
        <v>46.560800000000008</v>
      </c>
      <c r="S624" s="2">
        <v>0</v>
      </c>
      <c r="T624" s="2">
        <v>0</v>
      </c>
      <c r="U624" s="39">
        <v>404.72080000000005</v>
      </c>
      <c r="W624" s="41" t="s">
        <v>1</v>
      </c>
      <c r="X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4"/>
      <c r="Z624"/>
      <c r="AA624"/>
    </row>
    <row r="625" spans="5:27">
      <c r="E625" t="s">
        <v>8566</v>
      </c>
      <c r="F625" s="51" t="s">
        <v>8896</v>
      </c>
      <c r="G625" t="s">
        <v>1</v>
      </c>
      <c r="H625" s="41" t="s">
        <v>0</v>
      </c>
      <c r="I625" s="41" t="s">
        <v>8149</v>
      </c>
      <c r="J625" s="41" t="s">
        <v>8150</v>
      </c>
      <c r="K625" s="41">
        <v>4461</v>
      </c>
      <c r="L625" s="48">
        <v>4461</v>
      </c>
      <c r="M625" s="49" t="s">
        <v>309</v>
      </c>
      <c r="N625" s="49" t="s">
        <v>310</v>
      </c>
      <c r="O625" s="2">
        <v>0</v>
      </c>
      <c r="P625" s="2">
        <v>0</v>
      </c>
      <c r="Q625" s="39">
        <v>258.18</v>
      </c>
      <c r="R625" s="2">
        <v>33.563400000000001</v>
      </c>
      <c r="S625" s="2">
        <v>0</v>
      </c>
      <c r="T625" s="2">
        <v>0</v>
      </c>
      <c r="U625" s="39">
        <v>291.74340000000001</v>
      </c>
      <c r="W625" s="41" t="s">
        <v>1</v>
      </c>
      <c r="X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5"/>
      <c r="Z625"/>
      <c r="AA625"/>
    </row>
    <row r="626" spans="5:27">
      <c r="E626" t="s">
        <v>8566</v>
      </c>
      <c r="F626" s="51" t="s">
        <v>8896</v>
      </c>
      <c r="G626" t="s">
        <v>1</v>
      </c>
      <c r="H626" s="41" t="s">
        <v>0</v>
      </c>
      <c r="I626" s="41" t="s">
        <v>8149</v>
      </c>
      <c r="J626" s="41" t="s">
        <v>8150</v>
      </c>
      <c r="K626" s="41">
        <v>4462</v>
      </c>
      <c r="L626" s="48">
        <v>4462</v>
      </c>
      <c r="M626" s="49" t="s">
        <v>365</v>
      </c>
      <c r="N626" s="49" t="s">
        <v>366</v>
      </c>
      <c r="O626" s="2">
        <v>0</v>
      </c>
      <c r="P626" s="2">
        <v>0</v>
      </c>
      <c r="Q626" s="39">
        <v>478.63</v>
      </c>
      <c r="R626" s="2">
        <v>62.221899999999998</v>
      </c>
      <c r="S626" s="2">
        <v>0</v>
      </c>
      <c r="T626" s="2">
        <v>0</v>
      </c>
      <c r="U626" s="39">
        <v>540.8519</v>
      </c>
      <c r="W626" s="41" t="s">
        <v>1</v>
      </c>
      <c r="X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6"/>
      <c r="Z626"/>
      <c r="AA626"/>
    </row>
    <row r="627" spans="5:27" hidden="1">
      <c r="E627" t="s">
        <v>8566</v>
      </c>
      <c r="F627" s="51" t="s">
        <v>8896</v>
      </c>
      <c r="G627" t="s">
        <v>1</v>
      </c>
      <c r="H627" s="41" t="s">
        <v>0</v>
      </c>
      <c r="I627" s="41" t="s">
        <v>8149</v>
      </c>
      <c r="J627" s="41" t="s">
        <v>8150</v>
      </c>
      <c r="K627" s="41">
        <v>4463</v>
      </c>
      <c r="L627" s="48">
        <v>4463</v>
      </c>
      <c r="M627" s="49" t="s">
        <v>7848</v>
      </c>
      <c r="N627" s="49" t="s">
        <v>7847</v>
      </c>
      <c r="O627" s="2">
        <v>0</v>
      </c>
      <c r="P627" s="2">
        <v>0</v>
      </c>
      <c r="Q627" s="39">
        <v>0</v>
      </c>
      <c r="R627" s="2">
        <v>0</v>
      </c>
      <c r="S627" s="2">
        <v>0</v>
      </c>
      <c r="T627" s="2">
        <v>0</v>
      </c>
      <c r="U627" s="39">
        <v>0</v>
      </c>
      <c r="V627" s="2">
        <v>0</v>
      </c>
      <c r="W627" s="41" t="s">
        <v>1</v>
      </c>
      <c r="X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7"/>
      <c r="Z627"/>
      <c r="AA627"/>
    </row>
    <row r="628" spans="5:27">
      <c r="E628" t="s">
        <v>8566</v>
      </c>
      <c r="F628" s="51" t="s">
        <v>8896</v>
      </c>
      <c r="G628" t="s">
        <v>1</v>
      </c>
      <c r="H628" s="41" t="s">
        <v>0</v>
      </c>
      <c r="I628" s="41" t="s">
        <v>8149</v>
      </c>
      <c r="J628" s="41" t="s">
        <v>8150</v>
      </c>
      <c r="K628" s="41">
        <v>4464</v>
      </c>
      <c r="L628" s="48">
        <v>4464</v>
      </c>
      <c r="M628" s="49" t="s">
        <v>167</v>
      </c>
      <c r="N628" s="49" t="s">
        <v>168</v>
      </c>
      <c r="O628" s="2">
        <v>0</v>
      </c>
      <c r="P628" s="2">
        <v>0</v>
      </c>
      <c r="Q628" s="39">
        <v>80.09</v>
      </c>
      <c r="R628" s="2">
        <v>10.411700000000002</v>
      </c>
      <c r="S628" s="2">
        <v>0</v>
      </c>
      <c r="T628" s="2">
        <v>0</v>
      </c>
      <c r="U628" s="39">
        <v>90.5017</v>
      </c>
      <c r="W628" s="41" t="s">
        <v>1</v>
      </c>
      <c r="X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8"/>
      <c r="Z628"/>
      <c r="AA628"/>
    </row>
    <row r="629" spans="5:27">
      <c r="E629" t="s">
        <v>8566</v>
      </c>
      <c r="F629" s="51" t="s">
        <v>8896</v>
      </c>
      <c r="G629" t="s">
        <v>1</v>
      </c>
      <c r="H629" s="41" t="s">
        <v>0</v>
      </c>
      <c r="I629" s="41" t="s">
        <v>8149</v>
      </c>
      <c r="J629" s="41" t="s">
        <v>8150</v>
      </c>
      <c r="K629" s="41">
        <v>4465</v>
      </c>
      <c r="L629" s="48">
        <v>4465</v>
      </c>
      <c r="M629" s="49"/>
      <c r="N629" s="49" t="s">
        <v>296</v>
      </c>
      <c r="O629" s="2">
        <v>0</v>
      </c>
      <c r="P629" s="2">
        <v>0</v>
      </c>
      <c r="Q629" s="39">
        <v>260.18</v>
      </c>
      <c r="R629" s="2">
        <v>33.823399999999999</v>
      </c>
      <c r="S629" s="2">
        <v>0</v>
      </c>
      <c r="T629" s="2">
        <v>0</v>
      </c>
      <c r="U629" s="39">
        <v>294.0034</v>
      </c>
      <c r="V629" s="2" t="s">
        <v>8441</v>
      </c>
      <c r="W629" s="41" t="s">
        <v>1</v>
      </c>
      <c r="X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29"/>
      <c r="Z629"/>
      <c r="AA629"/>
    </row>
    <row r="630" spans="5:27">
      <c r="E630" t="s">
        <v>8566</v>
      </c>
      <c r="F630" s="51" t="s">
        <v>8896</v>
      </c>
      <c r="G630" t="s">
        <v>1</v>
      </c>
      <c r="H630" s="41" t="s">
        <v>0</v>
      </c>
      <c r="I630" s="41" t="s">
        <v>8149</v>
      </c>
      <c r="J630" s="41" t="s">
        <v>8150</v>
      </c>
      <c r="K630" s="41">
        <v>4466</v>
      </c>
      <c r="L630" s="48">
        <v>4466</v>
      </c>
      <c r="M630" s="49"/>
      <c r="N630" s="49" t="s">
        <v>952</v>
      </c>
      <c r="O630" s="2">
        <v>0</v>
      </c>
      <c r="P630" s="2">
        <v>0</v>
      </c>
      <c r="Q630" s="39">
        <v>529.35</v>
      </c>
      <c r="R630" s="2">
        <v>68.8155</v>
      </c>
      <c r="S630" s="2">
        <v>0</v>
      </c>
      <c r="T630" s="2">
        <v>0</v>
      </c>
      <c r="U630" s="39">
        <v>598.16550000000007</v>
      </c>
      <c r="V630" s="2" t="s">
        <v>8643</v>
      </c>
      <c r="W630" s="41" t="s">
        <v>1</v>
      </c>
      <c r="X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0"/>
      <c r="Z630"/>
      <c r="AA630"/>
    </row>
    <row r="631" spans="5:27">
      <c r="E631" t="s">
        <v>8566</v>
      </c>
      <c r="F631" s="51" t="s">
        <v>8895</v>
      </c>
      <c r="G631" t="s">
        <v>1</v>
      </c>
      <c r="H631" s="41" t="s">
        <v>0</v>
      </c>
      <c r="I631" s="41" t="s">
        <v>8149</v>
      </c>
      <c r="J631" s="41" t="s">
        <v>8150</v>
      </c>
      <c r="K631" s="41">
        <v>4467</v>
      </c>
      <c r="L631" s="48">
        <v>4467</v>
      </c>
      <c r="M631" s="49" t="s">
        <v>118</v>
      </c>
      <c r="N631" s="49" t="s">
        <v>119</v>
      </c>
      <c r="O631" s="2">
        <v>0</v>
      </c>
      <c r="P631" s="2">
        <v>0</v>
      </c>
      <c r="Q631" s="39">
        <v>21</v>
      </c>
      <c r="R631" s="2">
        <v>2.73</v>
      </c>
      <c r="S631" s="2">
        <v>0</v>
      </c>
      <c r="T631" s="2">
        <v>0</v>
      </c>
      <c r="U631" s="39">
        <v>23.73</v>
      </c>
      <c r="W631" s="41" t="s">
        <v>1</v>
      </c>
      <c r="X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1"/>
      <c r="Z631"/>
      <c r="AA631"/>
    </row>
    <row r="632" spans="5:27">
      <c r="E632" t="s">
        <v>8566</v>
      </c>
      <c r="F632" s="51" t="s">
        <v>8895</v>
      </c>
      <c r="G632" t="s">
        <v>1</v>
      </c>
      <c r="H632" s="41" t="s">
        <v>0</v>
      </c>
      <c r="I632" s="41" t="s">
        <v>8149</v>
      </c>
      <c r="J632" s="41" t="s">
        <v>8150</v>
      </c>
      <c r="K632" s="41">
        <v>4468</v>
      </c>
      <c r="L632" s="48">
        <v>4468</v>
      </c>
      <c r="M632" s="49" t="s">
        <v>118</v>
      </c>
      <c r="N632" s="49" t="s">
        <v>119</v>
      </c>
      <c r="O632" s="2">
        <v>0</v>
      </c>
      <c r="P632" s="2">
        <v>0</v>
      </c>
      <c r="Q632" s="39">
        <v>39.82</v>
      </c>
      <c r="R632" s="2">
        <v>5.1766000000000005</v>
      </c>
      <c r="S632" s="2">
        <v>0</v>
      </c>
      <c r="T632" s="2">
        <v>0</v>
      </c>
      <c r="U632" s="39">
        <v>44.996600000000001</v>
      </c>
      <c r="W632" s="41" t="s">
        <v>1</v>
      </c>
      <c r="X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2"/>
      <c r="Z632"/>
      <c r="AA632"/>
    </row>
    <row r="633" spans="5:27">
      <c r="E633" t="s">
        <v>8566</v>
      </c>
      <c r="F633" s="51" t="s">
        <v>8895</v>
      </c>
      <c r="G633" t="s">
        <v>1</v>
      </c>
      <c r="H633" s="41" t="s">
        <v>0</v>
      </c>
      <c r="I633" s="41" t="s">
        <v>8149</v>
      </c>
      <c r="J633" s="41" t="s">
        <v>8150</v>
      </c>
      <c r="K633" s="41">
        <v>4469</v>
      </c>
      <c r="L633" s="48">
        <v>4469</v>
      </c>
      <c r="M633" s="49" t="s">
        <v>558</v>
      </c>
      <c r="N633" s="49" t="s">
        <v>559</v>
      </c>
      <c r="O633" s="2">
        <v>0</v>
      </c>
      <c r="P633" s="2">
        <v>0</v>
      </c>
      <c r="Q633" s="39">
        <v>282.39999999999998</v>
      </c>
      <c r="R633" s="2">
        <v>36.711999999999996</v>
      </c>
      <c r="S633" s="2">
        <v>0</v>
      </c>
      <c r="T633" s="2">
        <v>0</v>
      </c>
      <c r="U633" s="39">
        <v>319.11199999999997</v>
      </c>
      <c r="W633" s="41" t="s">
        <v>1</v>
      </c>
      <c r="X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3"/>
      <c r="Z633"/>
      <c r="AA633"/>
    </row>
    <row r="634" spans="5:27">
      <c r="E634" t="s">
        <v>8566</v>
      </c>
      <c r="F634" s="51" t="s">
        <v>8895</v>
      </c>
      <c r="G634" t="s">
        <v>1</v>
      </c>
      <c r="H634" s="41" t="s">
        <v>0</v>
      </c>
      <c r="I634" s="41" t="s">
        <v>8149</v>
      </c>
      <c r="J634" s="41" t="s">
        <v>8150</v>
      </c>
      <c r="K634" s="41">
        <v>4470</v>
      </c>
      <c r="L634" s="48">
        <v>4470</v>
      </c>
      <c r="M634" s="49" t="s">
        <v>313</v>
      </c>
      <c r="N634" s="49" t="s">
        <v>314</v>
      </c>
      <c r="O634" s="2">
        <v>0</v>
      </c>
      <c r="P634" s="2">
        <v>0</v>
      </c>
      <c r="Q634" s="39">
        <v>54.16</v>
      </c>
      <c r="R634" s="2">
        <v>7.0407999999999999</v>
      </c>
      <c r="S634" s="2">
        <v>0</v>
      </c>
      <c r="T634" s="2">
        <v>0</v>
      </c>
      <c r="U634" s="39">
        <v>61.200799999999994</v>
      </c>
      <c r="W634" s="41" t="s">
        <v>1</v>
      </c>
      <c r="X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4"/>
      <c r="Z634"/>
      <c r="AA634"/>
    </row>
    <row r="635" spans="5:27">
      <c r="E635" t="s">
        <v>8566</v>
      </c>
      <c r="F635" s="51" t="s">
        <v>8895</v>
      </c>
      <c r="G635" t="s">
        <v>1</v>
      </c>
      <c r="H635" s="41" t="s">
        <v>0</v>
      </c>
      <c r="I635" s="41" t="s">
        <v>8149</v>
      </c>
      <c r="J635" s="41" t="s">
        <v>8150</v>
      </c>
      <c r="K635" s="41">
        <v>4471</v>
      </c>
      <c r="L635" s="48">
        <v>4471</v>
      </c>
      <c r="M635" s="49" t="s">
        <v>1416</v>
      </c>
      <c r="N635" s="49" t="s">
        <v>1417</v>
      </c>
      <c r="O635" s="2">
        <v>0</v>
      </c>
      <c r="P635" s="2">
        <v>0</v>
      </c>
      <c r="Q635" s="39">
        <v>60.41</v>
      </c>
      <c r="R635" s="2">
        <v>7.8532999999999999</v>
      </c>
      <c r="S635" s="2">
        <v>0</v>
      </c>
      <c r="T635" s="2">
        <v>0</v>
      </c>
      <c r="U635" s="39">
        <v>68.263300000000001</v>
      </c>
      <c r="W635" s="41" t="s">
        <v>1</v>
      </c>
      <c r="X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5"/>
      <c r="Z635"/>
      <c r="AA635"/>
    </row>
    <row r="636" spans="5:27">
      <c r="E636" t="s">
        <v>8566</v>
      </c>
      <c r="F636" s="51" t="s">
        <v>8895</v>
      </c>
      <c r="G636" t="s">
        <v>1</v>
      </c>
      <c r="H636" s="41" t="s">
        <v>0</v>
      </c>
      <c r="I636" s="41" t="s">
        <v>8149</v>
      </c>
      <c r="J636" s="41" t="s">
        <v>8150</v>
      </c>
      <c r="K636" s="41">
        <v>4472</v>
      </c>
      <c r="L636" s="48">
        <v>4472</v>
      </c>
      <c r="M636" s="49" t="s">
        <v>118</v>
      </c>
      <c r="N636" s="49" t="s">
        <v>119</v>
      </c>
      <c r="O636" s="2">
        <v>0</v>
      </c>
      <c r="P636" s="2">
        <v>0</v>
      </c>
      <c r="Q636" s="39">
        <v>69.58</v>
      </c>
      <c r="R636" s="2">
        <v>9.0454000000000008</v>
      </c>
      <c r="S636" s="2">
        <v>0</v>
      </c>
      <c r="T636" s="2">
        <v>0</v>
      </c>
      <c r="U636" s="39">
        <v>78.625399999999999</v>
      </c>
      <c r="W636" s="41" t="s">
        <v>1</v>
      </c>
      <c r="X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6"/>
      <c r="Z636"/>
      <c r="AA636"/>
    </row>
    <row r="637" spans="5:27">
      <c r="E637" t="s">
        <v>8566</v>
      </c>
      <c r="F637" s="51" t="s">
        <v>8895</v>
      </c>
      <c r="G637" t="s">
        <v>1</v>
      </c>
      <c r="H637" s="41" t="s">
        <v>0</v>
      </c>
      <c r="I637" s="41" t="s">
        <v>8149</v>
      </c>
      <c r="J637" s="41" t="s">
        <v>8150</v>
      </c>
      <c r="K637" s="41">
        <v>4473</v>
      </c>
      <c r="L637" s="48">
        <v>4473</v>
      </c>
      <c r="M637" s="49" t="s">
        <v>118</v>
      </c>
      <c r="N637" s="49" t="s">
        <v>119</v>
      </c>
      <c r="O637" s="2">
        <v>0</v>
      </c>
      <c r="P637" s="2">
        <v>0</v>
      </c>
      <c r="Q637" s="39">
        <v>50.21</v>
      </c>
      <c r="R637" s="2">
        <v>6.5273000000000003</v>
      </c>
      <c r="S637" s="2">
        <v>0</v>
      </c>
      <c r="T637" s="2">
        <v>0</v>
      </c>
      <c r="U637" s="39">
        <v>56.737300000000005</v>
      </c>
      <c r="W637" s="41" t="s">
        <v>1</v>
      </c>
      <c r="X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7"/>
      <c r="Z637"/>
      <c r="AA637"/>
    </row>
    <row r="638" spans="5:27">
      <c r="E638" t="s">
        <v>8566</v>
      </c>
      <c r="F638" s="51" t="s">
        <v>8895</v>
      </c>
      <c r="G638" t="s">
        <v>1</v>
      </c>
      <c r="H638" s="41" t="s">
        <v>0</v>
      </c>
      <c r="I638" s="41" t="s">
        <v>8149</v>
      </c>
      <c r="J638" s="41" t="s">
        <v>8150</v>
      </c>
      <c r="K638" s="41">
        <v>4474</v>
      </c>
      <c r="L638" s="48">
        <v>4474</v>
      </c>
      <c r="M638" s="49" t="s">
        <v>1340</v>
      </c>
      <c r="N638" s="49" t="s">
        <v>1341</v>
      </c>
      <c r="O638" s="2">
        <v>0</v>
      </c>
      <c r="P638" s="2">
        <v>0</v>
      </c>
      <c r="Q638" s="39">
        <v>61.58</v>
      </c>
      <c r="R638" s="2">
        <v>8.0053999999999998</v>
      </c>
      <c r="S638" s="2">
        <v>0</v>
      </c>
      <c r="T638" s="2">
        <v>0</v>
      </c>
      <c r="U638" s="39">
        <v>69.585399999999993</v>
      </c>
      <c r="W638" s="41" t="s">
        <v>1</v>
      </c>
      <c r="X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8"/>
      <c r="Z638"/>
      <c r="AA638"/>
    </row>
    <row r="639" spans="5:27">
      <c r="E639" t="s">
        <v>8566</v>
      </c>
      <c r="F639" s="51" t="s">
        <v>8895</v>
      </c>
      <c r="G639" t="s">
        <v>1</v>
      </c>
      <c r="H639" s="41" t="s">
        <v>0</v>
      </c>
      <c r="I639" s="41" t="s">
        <v>8149</v>
      </c>
      <c r="J639" s="41" t="s">
        <v>8150</v>
      </c>
      <c r="K639" s="41">
        <v>4475</v>
      </c>
      <c r="L639" s="48">
        <v>4475</v>
      </c>
      <c r="M639" s="49" t="s">
        <v>8157</v>
      </c>
      <c r="N639" s="49" t="s">
        <v>8158</v>
      </c>
      <c r="O639" s="2">
        <v>0</v>
      </c>
      <c r="P639" s="2">
        <v>0</v>
      </c>
      <c r="Q639" s="39">
        <v>1210.6199999999999</v>
      </c>
      <c r="R639" s="2">
        <v>157.38059999999999</v>
      </c>
      <c r="S639" s="2">
        <v>0</v>
      </c>
      <c r="T639" s="2">
        <v>0</v>
      </c>
      <c r="U639" s="39">
        <v>1368.0005999999998</v>
      </c>
      <c r="W639" s="41" t="s">
        <v>1</v>
      </c>
      <c r="X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39"/>
      <c r="Z639"/>
      <c r="AA639"/>
    </row>
    <row r="640" spans="5:27">
      <c r="E640" t="s">
        <v>8566</v>
      </c>
      <c r="F640" s="51" t="s">
        <v>8895</v>
      </c>
      <c r="G640" t="s">
        <v>1</v>
      </c>
      <c r="H640" s="41" t="s">
        <v>0</v>
      </c>
      <c r="I640" s="41" t="s">
        <v>8149</v>
      </c>
      <c r="J640" s="41" t="s">
        <v>8150</v>
      </c>
      <c r="K640" s="41">
        <v>4476</v>
      </c>
      <c r="L640" s="48">
        <v>4476</v>
      </c>
      <c r="M640" s="49" t="s">
        <v>626</v>
      </c>
      <c r="N640" s="49" t="s">
        <v>627</v>
      </c>
      <c r="O640" s="2">
        <v>0</v>
      </c>
      <c r="P640" s="2">
        <v>0</v>
      </c>
      <c r="Q640" s="39">
        <v>17.84</v>
      </c>
      <c r="R640" s="2">
        <v>2.3191999999999999</v>
      </c>
      <c r="S640" s="2">
        <v>0</v>
      </c>
      <c r="T640" s="2">
        <v>0</v>
      </c>
      <c r="U640" s="39">
        <v>20.159199999999998</v>
      </c>
      <c r="W640" s="41" t="s">
        <v>1</v>
      </c>
      <c r="X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0"/>
      <c r="Z640"/>
      <c r="AA640"/>
    </row>
    <row r="641" spans="5:27">
      <c r="E641" t="s">
        <v>8566</v>
      </c>
      <c r="F641" s="51" t="s">
        <v>8895</v>
      </c>
      <c r="G641" t="s">
        <v>1</v>
      </c>
      <c r="H641" s="41" t="s">
        <v>0</v>
      </c>
      <c r="I641" s="41" t="s">
        <v>8149</v>
      </c>
      <c r="J641" s="41" t="s">
        <v>8150</v>
      </c>
      <c r="K641" s="41">
        <v>4477</v>
      </c>
      <c r="L641" s="48">
        <v>4477</v>
      </c>
      <c r="M641" s="49" t="s">
        <v>626</v>
      </c>
      <c r="N641" s="49" t="s">
        <v>627</v>
      </c>
      <c r="O641" s="2">
        <v>0</v>
      </c>
      <c r="P641" s="2">
        <v>0</v>
      </c>
      <c r="Q641" s="39">
        <v>174</v>
      </c>
      <c r="R641" s="2">
        <v>22.62</v>
      </c>
      <c r="S641" s="2">
        <v>0</v>
      </c>
      <c r="T641" s="2">
        <v>0</v>
      </c>
      <c r="U641" s="39">
        <v>196.62</v>
      </c>
      <c r="W641" s="41" t="s">
        <v>1</v>
      </c>
      <c r="X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1"/>
      <c r="Z641"/>
      <c r="AA641"/>
    </row>
    <row r="642" spans="5:27">
      <c r="E642" t="s">
        <v>8566</v>
      </c>
      <c r="F642" s="51" t="s">
        <v>8895</v>
      </c>
      <c r="G642" t="s">
        <v>1</v>
      </c>
      <c r="H642" s="41" t="s">
        <v>0</v>
      </c>
      <c r="I642" s="41" t="s">
        <v>8149</v>
      </c>
      <c r="J642" s="41" t="s">
        <v>8150</v>
      </c>
      <c r="K642" s="41">
        <v>4478</v>
      </c>
      <c r="L642" s="48">
        <v>4478</v>
      </c>
      <c r="M642" s="49" t="s">
        <v>626</v>
      </c>
      <c r="N642" s="49" t="s">
        <v>627</v>
      </c>
      <c r="O642" s="2">
        <v>0</v>
      </c>
      <c r="P642" s="2">
        <v>0</v>
      </c>
      <c r="Q642" s="39">
        <v>174</v>
      </c>
      <c r="R642" s="2">
        <v>22.62</v>
      </c>
      <c r="S642" s="2">
        <v>0</v>
      </c>
      <c r="T642" s="2">
        <v>0</v>
      </c>
      <c r="U642" s="39">
        <v>196.62</v>
      </c>
      <c r="W642" s="41" t="s">
        <v>1</v>
      </c>
      <c r="X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2"/>
      <c r="Z642"/>
      <c r="AA642"/>
    </row>
    <row r="643" spans="5:27">
      <c r="E643" t="s">
        <v>8566</v>
      </c>
      <c r="F643" s="51" t="s">
        <v>8895</v>
      </c>
      <c r="G643" t="s">
        <v>1</v>
      </c>
      <c r="H643" s="41" t="s">
        <v>0</v>
      </c>
      <c r="I643" s="41" t="s">
        <v>8149</v>
      </c>
      <c r="J643" s="41" t="s">
        <v>8150</v>
      </c>
      <c r="K643" s="41">
        <v>4479</v>
      </c>
      <c r="L643" s="48">
        <v>4479</v>
      </c>
      <c r="M643" s="49" t="s">
        <v>626</v>
      </c>
      <c r="N643" s="49" t="s">
        <v>627</v>
      </c>
      <c r="O643" s="2">
        <v>0</v>
      </c>
      <c r="P643" s="2">
        <v>0</v>
      </c>
      <c r="Q643" s="39">
        <v>174</v>
      </c>
      <c r="R643" s="2">
        <v>22.62</v>
      </c>
      <c r="S643" s="2">
        <v>0</v>
      </c>
      <c r="T643" s="2">
        <v>0</v>
      </c>
      <c r="U643" s="39">
        <v>196.62</v>
      </c>
      <c r="W643" s="41" t="s">
        <v>1</v>
      </c>
      <c r="X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3"/>
      <c r="Z643"/>
      <c r="AA643"/>
    </row>
    <row r="644" spans="5:27">
      <c r="E644" t="s">
        <v>8566</v>
      </c>
      <c r="F644" s="51" t="s">
        <v>8895</v>
      </c>
      <c r="G644" t="s">
        <v>1</v>
      </c>
      <c r="H644" s="41" t="s">
        <v>0</v>
      </c>
      <c r="I644" s="41" t="s">
        <v>8149</v>
      </c>
      <c r="J644" s="41" t="s">
        <v>8150</v>
      </c>
      <c r="K644" s="41">
        <v>4480</v>
      </c>
      <c r="L644" s="48">
        <v>4480</v>
      </c>
      <c r="M644" s="49" t="s">
        <v>626</v>
      </c>
      <c r="N644" s="49" t="s">
        <v>627</v>
      </c>
      <c r="O644" s="2">
        <v>0</v>
      </c>
      <c r="P644" s="2">
        <v>0</v>
      </c>
      <c r="Q644" s="39">
        <v>78</v>
      </c>
      <c r="R644" s="2">
        <v>10.14</v>
      </c>
      <c r="S644" s="2">
        <v>0</v>
      </c>
      <c r="T644" s="2">
        <v>0</v>
      </c>
      <c r="U644" s="39">
        <v>88.14</v>
      </c>
      <c r="W644" s="41" t="s">
        <v>1</v>
      </c>
      <c r="X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4"/>
      <c r="Z644"/>
      <c r="AA644"/>
    </row>
    <row r="645" spans="5:27">
      <c r="E645" t="s">
        <v>8566</v>
      </c>
      <c r="F645" s="51" t="s">
        <v>8895</v>
      </c>
      <c r="G645" t="s">
        <v>1</v>
      </c>
      <c r="H645" s="41" t="s">
        <v>0</v>
      </c>
      <c r="I645" s="41" t="s">
        <v>8149</v>
      </c>
      <c r="J645" s="41" t="s">
        <v>8150</v>
      </c>
      <c r="K645" s="41">
        <v>4481</v>
      </c>
      <c r="L645" s="48">
        <v>4481</v>
      </c>
      <c r="M645" s="49"/>
      <c r="N645" s="49" t="s">
        <v>8859</v>
      </c>
      <c r="O645" s="2">
        <v>0</v>
      </c>
      <c r="P645" s="2">
        <v>0</v>
      </c>
      <c r="Q645" s="39">
        <v>61.58</v>
      </c>
      <c r="R645" s="2">
        <v>8.0053999999999998</v>
      </c>
      <c r="S645" s="2">
        <v>0</v>
      </c>
      <c r="T645" s="2">
        <v>0</v>
      </c>
      <c r="U645" s="39">
        <v>69.585399999999993</v>
      </c>
      <c r="V645" s="2" t="s">
        <v>8858</v>
      </c>
      <c r="W645" s="41" t="s">
        <v>1</v>
      </c>
      <c r="X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5"/>
      <c r="Z645"/>
      <c r="AA645"/>
    </row>
    <row r="646" spans="5:27">
      <c r="E646" t="s">
        <v>8566</v>
      </c>
      <c r="F646" s="51" t="s">
        <v>8895</v>
      </c>
      <c r="G646" t="s">
        <v>1</v>
      </c>
      <c r="H646" s="41" t="s">
        <v>0</v>
      </c>
      <c r="I646" s="41" t="s">
        <v>8149</v>
      </c>
      <c r="J646" s="41" t="s">
        <v>8150</v>
      </c>
      <c r="K646" s="41">
        <v>4482</v>
      </c>
      <c r="L646" s="48">
        <v>4482</v>
      </c>
      <c r="M646" s="49" t="s">
        <v>333</v>
      </c>
      <c r="N646" s="49" t="s">
        <v>334</v>
      </c>
      <c r="O646" s="2">
        <v>0</v>
      </c>
      <c r="P646" s="2">
        <v>0</v>
      </c>
      <c r="Q646" s="39">
        <v>198.6</v>
      </c>
      <c r="R646" s="2">
        <v>25.818000000000001</v>
      </c>
      <c r="S646" s="2">
        <v>0</v>
      </c>
      <c r="T646" s="2">
        <v>0</v>
      </c>
      <c r="U646" s="39">
        <v>224.41800000000001</v>
      </c>
      <c r="W646" s="41" t="s">
        <v>1</v>
      </c>
      <c r="X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6"/>
      <c r="Z646"/>
      <c r="AA646"/>
    </row>
    <row r="647" spans="5:27">
      <c r="E647" t="s">
        <v>8566</v>
      </c>
      <c r="F647" s="51" t="s">
        <v>8895</v>
      </c>
      <c r="G647" t="s">
        <v>1</v>
      </c>
      <c r="H647" s="41" t="s">
        <v>0</v>
      </c>
      <c r="I647" s="41" t="s">
        <v>8149</v>
      </c>
      <c r="J647" s="41" t="s">
        <v>8150</v>
      </c>
      <c r="K647" s="41">
        <v>4483</v>
      </c>
      <c r="L647" s="48">
        <v>4483</v>
      </c>
      <c r="M647" s="49" t="s">
        <v>1402</v>
      </c>
      <c r="N647" s="49" t="s">
        <v>1403</v>
      </c>
      <c r="O647" s="2">
        <v>0</v>
      </c>
      <c r="P647" s="2">
        <v>0</v>
      </c>
      <c r="Q647" s="39">
        <v>900</v>
      </c>
      <c r="R647" s="2">
        <v>117</v>
      </c>
      <c r="S647" s="2">
        <v>0</v>
      </c>
      <c r="T647" s="2">
        <v>0</v>
      </c>
      <c r="U647" s="39">
        <v>1017</v>
      </c>
      <c r="W647" s="41" t="s">
        <v>1</v>
      </c>
      <c r="X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7"/>
      <c r="Z647"/>
      <c r="AA647"/>
    </row>
    <row r="648" spans="5:27">
      <c r="E648" t="s">
        <v>8566</v>
      </c>
      <c r="F648" s="51" t="s">
        <v>8895</v>
      </c>
      <c r="G648" t="s">
        <v>1</v>
      </c>
      <c r="H648" s="41" t="s">
        <v>0</v>
      </c>
      <c r="I648" s="41" t="s">
        <v>8149</v>
      </c>
      <c r="J648" s="41" t="s">
        <v>8150</v>
      </c>
      <c r="K648" s="41">
        <v>4484</v>
      </c>
      <c r="L648" s="48">
        <v>4484</v>
      </c>
      <c r="M648" s="49" t="s">
        <v>7859</v>
      </c>
      <c r="N648" s="49" t="s">
        <v>7860</v>
      </c>
      <c r="O648" s="2">
        <v>0</v>
      </c>
      <c r="P648" s="2">
        <v>0</v>
      </c>
      <c r="Q648" s="39">
        <v>230.09</v>
      </c>
      <c r="R648" s="2">
        <v>29.9117</v>
      </c>
      <c r="S648" s="2">
        <v>0</v>
      </c>
      <c r="T648" s="2">
        <v>0</v>
      </c>
      <c r="U648" s="39">
        <v>260.00170000000003</v>
      </c>
      <c r="W648" s="41" t="s">
        <v>1</v>
      </c>
      <c r="X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8"/>
      <c r="Z648"/>
      <c r="AA648"/>
    </row>
    <row r="649" spans="5:27">
      <c r="E649" t="s">
        <v>8566</v>
      </c>
      <c r="F649" s="51" t="s">
        <v>8895</v>
      </c>
      <c r="G649" t="s">
        <v>1</v>
      </c>
      <c r="H649" s="41" t="s">
        <v>0</v>
      </c>
      <c r="I649" s="41" t="s">
        <v>8149</v>
      </c>
      <c r="J649" s="41" t="s">
        <v>8150</v>
      </c>
      <c r="K649" s="41">
        <v>4485</v>
      </c>
      <c r="L649" s="48">
        <v>4485</v>
      </c>
      <c r="M649" s="49" t="s">
        <v>287</v>
      </c>
      <c r="N649" s="49" t="s">
        <v>288</v>
      </c>
      <c r="O649" s="2">
        <v>0</v>
      </c>
      <c r="P649" s="2">
        <v>0</v>
      </c>
      <c r="Q649" s="39">
        <v>170.81</v>
      </c>
      <c r="R649" s="2">
        <v>22.205300000000001</v>
      </c>
      <c r="S649" s="2">
        <v>0</v>
      </c>
      <c r="T649" s="2">
        <v>0</v>
      </c>
      <c r="U649" s="39">
        <v>193.0153</v>
      </c>
      <c r="W649" s="41" t="s">
        <v>1</v>
      </c>
      <c r="X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49"/>
      <c r="Z649"/>
      <c r="AA649"/>
    </row>
    <row r="650" spans="5:27">
      <c r="E650" t="s">
        <v>8566</v>
      </c>
      <c r="F650" s="51" t="s">
        <v>8895</v>
      </c>
      <c r="G650" t="s">
        <v>1</v>
      </c>
      <c r="H650" s="41" t="s">
        <v>0</v>
      </c>
      <c r="I650" s="41" t="s">
        <v>8149</v>
      </c>
      <c r="J650" s="41" t="s">
        <v>8150</v>
      </c>
      <c r="K650" s="41">
        <v>4486</v>
      </c>
      <c r="L650" s="48">
        <v>4486</v>
      </c>
      <c r="M650" s="49" t="s">
        <v>8528</v>
      </c>
      <c r="N650" s="49" t="s">
        <v>8529</v>
      </c>
      <c r="O650" s="2">
        <v>0</v>
      </c>
      <c r="P650" s="2">
        <v>0</v>
      </c>
      <c r="Q650" s="39">
        <v>258.18</v>
      </c>
      <c r="R650" s="2">
        <v>33.563400000000001</v>
      </c>
      <c r="S650" s="2">
        <v>0</v>
      </c>
      <c r="T650" s="2">
        <v>0</v>
      </c>
      <c r="U650" s="39">
        <v>291.74340000000001</v>
      </c>
      <c r="W650" s="41" t="s">
        <v>1</v>
      </c>
      <c r="X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0"/>
      <c r="Z650"/>
      <c r="AA650"/>
    </row>
    <row r="651" spans="5:27">
      <c r="E651" t="s">
        <v>8566</v>
      </c>
      <c r="F651" s="51" t="s">
        <v>8895</v>
      </c>
      <c r="G651" t="s">
        <v>1</v>
      </c>
      <c r="H651" s="41" t="s">
        <v>0</v>
      </c>
      <c r="I651" s="41" t="s">
        <v>8149</v>
      </c>
      <c r="J651" s="41" t="s">
        <v>8150</v>
      </c>
      <c r="K651" s="41">
        <v>4487</v>
      </c>
      <c r="L651" s="48">
        <v>4487</v>
      </c>
      <c r="M651" s="49" t="s">
        <v>687</v>
      </c>
      <c r="N651" s="49" t="s">
        <v>688</v>
      </c>
      <c r="O651" s="2">
        <v>0</v>
      </c>
      <c r="P651" s="2">
        <v>0</v>
      </c>
      <c r="Q651" s="39">
        <v>478.64</v>
      </c>
      <c r="R651" s="2">
        <v>62.223199999999999</v>
      </c>
      <c r="S651" s="2">
        <v>0</v>
      </c>
      <c r="T651" s="2">
        <v>0</v>
      </c>
      <c r="U651" s="39">
        <v>540.86320000000001</v>
      </c>
      <c r="W651" s="41" t="s">
        <v>1</v>
      </c>
      <c r="X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1"/>
      <c r="Z651"/>
      <c r="AA651"/>
    </row>
    <row r="652" spans="5:27">
      <c r="E652" t="s">
        <v>8566</v>
      </c>
      <c r="F652" s="51" t="s">
        <v>8895</v>
      </c>
      <c r="G652" t="s">
        <v>1</v>
      </c>
      <c r="H652" s="41" t="s">
        <v>0</v>
      </c>
      <c r="I652" s="41" t="s">
        <v>8149</v>
      </c>
      <c r="J652" s="41" t="s">
        <v>8150</v>
      </c>
      <c r="K652" s="41">
        <v>4488</v>
      </c>
      <c r="L652" s="48">
        <v>4488</v>
      </c>
      <c r="M652" s="49" t="s">
        <v>532</v>
      </c>
      <c r="N652" s="49" t="s">
        <v>533</v>
      </c>
      <c r="O652" s="2">
        <v>0</v>
      </c>
      <c r="P652" s="2">
        <v>0</v>
      </c>
      <c r="Q652" s="39">
        <v>478.62</v>
      </c>
      <c r="R652" s="2">
        <v>62.220600000000005</v>
      </c>
      <c r="S652" s="2">
        <v>0</v>
      </c>
      <c r="T652" s="2">
        <v>0</v>
      </c>
      <c r="U652" s="39">
        <v>540.84059999999999</v>
      </c>
      <c r="W652" s="41" t="s">
        <v>1</v>
      </c>
      <c r="X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2"/>
      <c r="Z652"/>
      <c r="AA652"/>
    </row>
    <row r="653" spans="5:27">
      <c r="E653" t="s">
        <v>8566</v>
      </c>
      <c r="F653" s="51" t="s">
        <v>8895</v>
      </c>
      <c r="G653" t="s">
        <v>1</v>
      </c>
      <c r="H653" s="41" t="s">
        <v>0</v>
      </c>
      <c r="I653" s="41" t="s">
        <v>8149</v>
      </c>
      <c r="J653" s="41" t="s">
        <v>8150</v>
      </c>
      <c r="K653" s="41">
        <v>4489</v>
      </c>
      <c r="L653" s="48">
        <v>4489</v>
      </c>
      <c r="M653" s="49"/>
      <c r="N653" s="49" t="s">
        <v>638</v>
      </c>
      <c r="O653" s="2">
        <v>0</v>
      </c>
      <c r="P653" s="2">
        <v>0</v>
      </c>
      <c r="Q653" s="39">
        <v>500.63</v>
      </c>
      <c r="R653" s="2">
        <v>65.081900000000005</v>
      </c>
      <c r="S653" s="2">
        <v>0</v>
      </c>
      <c r="T653" s="2">
        <v>0</v>
      </c>
      <c r="U653" s="39">
        <v>565.71190000000001</v>
      </c>
      <c r="V653" s="2" t="s">
        <v>8593</v>
      </c>
      <c r="W653" s="41" t="s">
        <v>1</v>
      </c>
      <c r="X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3"/>
      <c r="Z653"/>
      <c r="AA653"/>
    </row>
    <row r="654" spans="5:27">
      <c r="E654" t="s">
        <v>8566</v>
      </c>
      <c r="F654" s="51" t="s">
        <v>8895</v>
      </c>
      <c r="G654" t="s">
        <v>1</v>
      </c>
      <c r="H654" s="41" t="s">
        <v>0</v>
      </c>
      <c r="I654" s="41" t="s">
        <v>8149</v>
      </c>
      <c r="J654" s="41" t="s">
        <v>8150</v>
      </c>
      <c r="K654" s="41">
        <v>4490</v>
      </c>
      <c r="L654" s="48">
        <v>4490</v>
      </c>
      <c r="M654" s="49"/>
      <c r="N654" s="49" t="s">
        <v>1298</v>
      </c>
      <c r="O654" s="2">
        <v>0</v>
      </c>
      <c r="P654" s="2">
        <v>0</v>
      </c>
      <c r="Q654" s="39">
        <v>380.15</v>
      </c>
      <c r="R654" s="2">
        <v>49.419499999999999</v>
      </c>
      <c r="S654" s="2">
        <v>0</v>
      </c>
      <c r="T654" s="2">
        <v>0</v>
      </c>
      <c r="U654" s="39">
        <v>429.56949999999995</v>
      </c>
      <c r="V654" s="2" t="s">
        <v>8416</v>
      </c>
      <c r="W654" s="41" t="s">
        <v>1</v>
      </c>
      <c r="X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4"/>
      <c r="Z654"/>
      <c r="AA654"/>
    </row>
    <row r="655" spans="5:27">
      <c r="E655" t="s">
        <v>8566</v>
      </c>
      <c r="F655" s="51" t="s">
        <v>8895</v>
      </c>
      <c r="G655" t="s">
        <v>1</v>
      </c>
      <c r="H655" s="41" t="s">
        <v>0</v>
      </c>
      <c r="I655" s="41" t="s">
        <v>8149</v>
      </c>
      <c r="J655" s="41" t="s">
        <v>8150</v>
      </c>
      <c r="K655" s="41">
        <v>4491</v>
      </c>
      <c r="L655" s="48">
        <v>4491</v>
      </c>
      <c r="M655" s="49" t="s">
        <v>620</v>
      </c>
      <c r="N655" s="49" t="s">
        <v>621</v>
      </c>
      <c r="O655" s="2">
        <v>0</v>
      </c>
      <c r="P655" s="2">
        <v>0</v>
      </c>
      <c r="Q655" s="39">
        <v>225.64</v>
      </c>
      <c r="R655" s="2">
        <v>29.333199999999998</v>
      </c>
      <c r="S655" s="2">
        <v>0</v>
      </c>
      <c r="T655" s="2">
        <v>0</v>
      </c>
      <c r="U655" s="39">
        <v>254.97319999999999</v>
      </c>
      <c r="W655" s="41" t="s">
        <v>1</v>
      </c>
      <c r="X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5"/>
      <c r="Z655"/>
      <c r="AA655"/>
    </row>
    <row r="656" spans="5:27">
      <c r="E656" t="s">
        <v>8566</v>
      </c>
      <c r="F656" s="51" t="s">
        <v>8895</v>
      </c>
      <c r="G656" t="s">
        <v>1</v>
      </c>
      <c r="H656" s="41" t="s">
        <v>0</v>
      </c>
      <c r="I656" s="41" t="s">
        <v>8149</v>
      </c>
      <c r="J656" s="41" t="s">
        <v>8150</v>
      </c>
      <c r="K656" s="41">
        <v>4492</v>
      </c>
      <c r="L656" s="48">
        <v>4492</v>
      </c>
      <c r="M656" s="49" t="s">
        <v>142</v>
      </c>
      <c r="N656" s="49" t="s">
        <v>143</v>
      </c>
      <c r="O656" s="2">
        <v>0</v>
      </c>
      <c r="P656" s="2">
        <v>0</v>
      </c>
      <c r="Q656" s="39">
        <v>76.5</v>
      </c>
      <c r="R656" s="2">
        <v>9.9450000000000003</v>
      </c>
      <c r="S656" s="2">
        <v>0</v>
      </c>
      <c r="T656" s="2">
        <v>0</v>
      </c>
      <c r="U656" s="39">
        <v>86.444999999999993</v>
      </c>
      <c r="W656" s="41" t="s">
        <v>1</v>
      </c>
      <c r="X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6"/>
      <c r="Z656"/>
      <c r="AA656"/>
    </row>
    <row r="657" spans="5:27">
      <c r="E657" t="s">
        <v>8566</v>
      </c>
      <c r="F657" s="51" t="s">
        <v>8895</v>
      </c>
      <c r="G657" t="s">
        <v>1</v>
      </c>
      <c r="H657" s="41" t="s">
        <v>0</v>
      </c>
      <c r="I657" s="41" t="s">
        <v>8149</v>
      </c>
      <c r="J657" s="41" t="s">
        <v>8150</v>
      </c>
      <c r="K657" s="41">
        <v>4493</v>
      </c>
      <c r="L657" s="48">
        <v>4493</v>
      </c>
      <c r="M657" s="49" t="s">
        <v>91</v>
      </c>
      <c r="N657" s="49" t="s">
        <v>92</v>
      </c>
      <c r="O657" s="2">
        <v>0</v>
      </c>
      <c r="P657" s="2">
        <v>0</v>
      </c>
      <c r="Q657" s="39">
        <v>3311.86</v>
      </c>
      <c r="R657" s="2">
        <v>430.54180000000002</v>
      </c>
      <c r="S657" s="2">
        <v>0</v>
      </c>
      <c r="T657" s="2">
        <v>0</v>
      </c>
      <c r="U657" s="39">
        <v>3742.4018000000001</v>
      </c>
      <c r="W657" s="41" t="s">
        <v>1</v>
      </c>
      <c r="X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7"/>
      <c r="Z657"/>
      <c r="AA657"/>
    </row>
    <row r="658" spans="5:27">
      <c r="E658" t="s">
        <v>8566</v>
      </c>
      <c r="F658" s="51" t="s">
        <v>8895</v>
      </c>
      <c r="G658" t="s">
        <v>1</v>
      </c>
      <c r="H658" s="41" t="s">
        <v>0</v>
      </c>
      <c r="I658" s="41" t="s">
        <v>8149</v>
      </c>
      <c r="J658" s="41" t="s">
        <v>8150</v>
      </c>
      <c r="K658" s="41">
        <v>4494</v>
      </c>
      <c r="L658" s="48">
        <v>4494</v>
      </c>
      <c r="M658" s="49" t="s">
        <v>307</v>
      </c>
      <c r="N658" s="49" t="s">
        <v>308</v>
      </c>
      <c r="O658" s="2">
        <v>0</v>
      </c>
      <c r="P658" s="2">
        <v>0</v>
      </c>
      <c r="Q658" s="39">
        <v>288.52999999999997</v>
      </c>
      <c r="R658" s="2">
        <v>37.508899999999997</v>
      </c>
      <c r="S658" s="2">
        <v>0</v>
      </c>
      <c r="T658" s="2">
        <v>0</v>
      </c>
      <c r="U658" s="39">
        <v>326.03889999999996</v>
      </c>
      <c r="W658" s="41" t="s">
        <v>1</v>
      </c>
      <c r="X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8"/>
      <c r="Z658"/>
      <c r="AA658"/>
    </row>
    <row r="659" spans="5:27">
      <c r="E659" t="s">
        <v>8566</v>
      </c>
      <c r="F659" s="51" t="s">
        <v>8894</v>
      </c>
      <c r="G659" t="s">
        <v>1</v>
      </c>
      <c r="H659" s="41" t="s">
        <v>0</v>
      </c>
      <c r="I659" s="41" t="s">
        <v>8149</v>
      </c>
      <c r="J659" s="41" t="s">
        <v>8150</v>
      </c>
      <c r="K659" s="41">
        <v>4495</v>
      </c>
      <c r="L659" s="48">
        <v>4495</v>
      </c>
      <c r="M659" s="49" t="s">
        <v>118</v>
      </c>
      <c r="N659" s="49" t="s">
        <v>119</v>
      </c>
      <c r="O659" s="2">
        <v>0</v>
      </c>
      <c r="P659" s="2">
        <v>0</v>
      </c>
      <c r="Q659" s="39">
        <v>31.33</v>
      </c>
      <c r="R659" s="2">
        <v>4.0728999999999997</v>
      </c>
      <c r="S659" s="2">
        <v>0</v>
      </c>
      <c r="T659" s="2">
        <v>0</v>
      </c>
      <c r="U659" s="39">
        <v>35.402899999999995</v>
      </c>
      <c r="W659" s="41" t="s">
        <v>1</v>
      </c>
      <c r="X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59"/>
      <c r="Z659"/>
      <c r="AA659"/>
    </row>
    <row r="660" spans="5:27">
      <c r="E660" t="s">
        <v>8566</v>
      </c>
      <c r="F660" s="51" t="s">
        <v>8894</v>
      </c>
      <c r="G660" t="s">
        <v>1</v>
      </c>
      <c r="H660" s="41" t="s">
        <v>0</v>
      </c>
      <c r="I660" s="41" t="s">
        <v>8149</v>
      </c>
      <c r="J660" s="41" t="s">
        <v>8150</v>
      </c>
      <c r="K660" s="41">
        <v>4496</v>
      </c>
      <c r="L660" s="48">
        <v>4496</v>
      </c>
      <c r="M660" s="49" t="s">
        <v>229</v>
      </c>
      <c r="N660" s="49" t="s">
        <v>230</v>
      </c>
      <c r="O660" s="2">
        <v>0</v>
      </c>
      <c r="P660" s="2">
        <v>0</v>
      </c>
      <c r="Q660" s="39">
        <v>198.6</v>
      </c>
      <c r="R660" s="2">
        <v>25.818000000000001</v>
      </c>
      <c r="S660" s="2">
        <v>0</v>
      </c>
      <c r="T660" s="2">
        <v>0</v>
      </c>
      <c r="U660" s="39">
        <v>224.41800000000001</v>
      </c>
      <c r="W660" s="41" t="s">
        <v>1</v>
      </c>
      <c r="X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0"/>
      <c r="Z660"/>
      <c r="AA660"/>
    </row>
    <row r="661" spans="5:27">
      <c r="E661" t="s">
        <v>8566</v>
      </c>
      <c r="F661" s="51" t="s">
        <v>8894</v>
      </c>
      <c r="G661" t="s">
        <v>1</v>
      </c>
      <c r="H661" s="41" t="s">
        <v>0</v>
      </c>
      <c r="I661" s="41" t="s">
        <v>8149</v>
      </c>
      <c r="J661" s="41" t="s">
        <v>8150</v>
      </c>
      <c r="K661" s="41">
        <v>4497</v>
      </c>
      <c r="L661" s="48">
        <v>4497</v>
      </c>
      <c r="M661" s="49" t="s">
        <v>459</v>
      </c>
      <c r="N661" s="49" t="s">
        <v>460</v>
      </c>
      <c r="O661" s="2">
        <v>0</v>
      </c>
      <c r="P661" s="2">
        <v>0</v>
      </c>
      <c r="Q661" s="39">
        <v>3438.1</v>
      </c>
      <c r="R661" s="2">
        <v>446.95300000000003</v>
      </c>
      <c r="S661" s="2">
        <v>0</v>
      </c>
      <c r="T661" s="2">
        <v>0</v>
      </c>
      <c r="U661" s="39">
        <v>3885.0529999999999</v>
      </c>
      <c r="W661" s="41" t="s">
        <v>1</v>
      </c>
      <c r="X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1"/>
      <c r="Z661"/>
      <c r="AA661"/>
    </row>
    <row r="662" spans="5:27">
      <c r="E662" t="s">
        <v>8566</v>
      </c>
      <c r="F662" s="51" t="s">
        <v>8894</v>
      </c>
      <c r="G662" t="s">
        <v>1</v>
      </c>
      <c r="H662" s="41" t="s">
        <v>0</v>
      </c>
      <c r="I662" s="41" t="s">
        <v>8149</v>
      </c>
      <c r="J662" s="41" t="s">
        <v>8150</v>
      </c>
      <c r="K662" s="41">
        <v>4498</v>
      </c>
      <c r="L662" s="48">
        <v>4498</v>
      </c>
      <c r="M662" s="49" t="s">
        <v>937</v>
      </c>
      <c r="N662" s="49" t="s">
        <v>938</v>
      </c>
      <c r="O662" s="2">
        <v>0</v>
      </c>
      <c r="P662" s="2">
        <v>0</v>
      </c>
      <c r="Q662" s="39">
        <v>4646.1000000000004</v>
      </c>
      <c r="R662" s="2">
        <v>603.99300000000005</v>
      </c>
      <c r="S662" s="2">
        <v>0</v>
      </c>
      <c r="T662" s="2">
        <v>0</v>
      </c>
      <c r="U662" s="39">
        <v>5250.0930000000008</v>
      </c>
      <c r="W662" s="41" t="s">
        <v>1</v>
      </c>
      <c r="X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2"/>
      <c r="Z662"/>
      <c r="AA662"/>
    </row>
    <row r="663" spans="5:27">
      <c r="E663" t="s">
        <v>8566</v>
      </c>
      <c r="F663" s="51" t="s">
        <v>8894</v>
      </c>
      <c r="G663" t="s">
        <v>1</v>
      </c>
      <c r="H663" s="41" t="s">
        <v>0</v>
      </c>
      <c r="I663" s="41" t="s">
        <v>8149</v>
      </c>
      <c r="J663" s="41" t="s">
        <v>8150</v>
      </c>
      <c r="K663" s="41">
        <v>4499</v>
      </c>
      <c r="L663" s="48">
        <v>4499</v>
      </c>
      <c r="M663" s="49" t="s">
        <v>937</v>
      </c>
      <c r="N663" s="49" t="s">
        <v>938</v>
      </c>
      <c r="O663" s="2">
        <v>0</v>
      </c>
      <c r="P663" s="2">
        <v>0</v>
      </c>
      <c r="Q663" s="39">
        <v>478.63</v>
      </c>
      <c r="R663" s="2">
        <v>62.221899999999998</v>
      </c>
      <c r="S663" s="2">
        <v>0</v>
      </c>
      <c r="T663" s="2">
        <v>0</v>
      </c>
      <c r="U663" s="39">
        <v>540.8519</v>
      </c>
      <c r="W663" s="41" t="s">
        <v>1</v>
      </c>
      <c r="X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3"/>
      <c r="Z663"/>
      <c r="AA663"/>
    </row>
    <row r="664" spans="5:27">
      <c r="E664" t="s">
        <v>8566</v>
      </c>
      <c r="F664" s="51" t="s">
        <v>8894</v>
      </c>
      <c r="G664" t="s">
        <v>1</v>
      </c>
      <c r="H664" s="41" t="s">
        <v>0</v>
      </c>
      <c r="I664" s="41" t="s">
        <v>8149</v>
      </c>
      <c r="J664" s="41" t="s">
        <v>8150</v>
      </c>
      <c r="K664" s="41">
        <v>4500</v>
      </c>
      <c r="L664" s="48">
        <v>4500</v>
      </c>
      <c r="M664" s="49" t="s">
        <v>497</v>
      </c>
      <c r="N664" s="49" t="s">
        <v>498</v>
      </c>
      <c r="O664" s="2">
        <v>0</v>
      </c>
      <c r="P664" s="2">
        <v>0</v>
      </c>
      <c r="Q664" s="39">
        <v>362.66</v>
      </c>
      <c r="R664" s="2">
        <v>47.145800000000008</v>
      </c>
      <c r="S664" s="2">
        <v>0</v>
      </c>
      <c r="T664" s="2">
        <v>0</v>
      </c>
      <c r="U664" s="39">
        <v>409.80580000000003</v>
      </c>
      <c r="W664" s="41" t="s">
        <v>1</v>
      </c>
      <c r="X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4"/>
      <c r="Z664"/>
      <c r="AA664"/>
    </row>
    <row r="665" spans="5:27">
      <c r="E665" t="s">
        <v>8566</v>
      </c>
      <c r="F665" s="51" t="s">
        <v>8894</v>
      </c>
      <c r="G665" t="s">
        <v>1</v>
      </c>
      <c r="H665" s="41" t="s">
        <v>0</v>
      </c>
      <c r="I665" s="41" t="s">
        <v>8149</v>
      </c>
      <c r="J665" s="41" t="s">
        <v>8150</v>
      </c>
      <c r="K665" s="41">
        <v>4501</v>
      </c>
      <c r="L665" s="48">
        <v>4501</v>
      </c>
      <c r="M665" s="49" t="s">
        <v>455</v>
      </c>
      <c r="N665" s="49" t="s">
        <v>456</v>
      </c>
      <c r="O665" s="2">
        <v>0</v>
      </c>
      <c r="P665" s="2">
        <v>0</v>
      </c>
      <c r="Q665" s="39">
        <v>143.03</v>
      </c>
      <c r="R665" s="2">
        <v>18.593900000000001</v>
      </c>
      <c r="S665" s="2">
        <v>0</v>
      </c>
      <c r="T665" s="2">
        <v>0</v>
      </c>
      <c r="U665" s="39">
        <v>161.62389999999999</v>
      </c>
      <c r="W665" s="41" t="s">
        <v>1</v>
      </c>
      <c r="X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5"/>
      <c r="Z665"/>
      <c r="AA665"/>
    </row>
    <row r="666" spans="5:27">
      <c r="E666" t="s">
        <v>8566</v>
      </c>
      <c r="F666" s="51" t="s">
        <v>8894</v>
      </c>
      <c r="G666" t="s">
        <v>1</v>
      </c>
      <c r="H666" s="41" t="s">
        <v>0</v>
      </c>
      <c r="I666" s="41" t="s">
        <v>8149</v>
      </c>
      <c r="J666" s="41" t="s">
        <v>8150</v>
      </c>
      <c r="K666" s="41">
        <v>4502</v>
      </c>
      <c r="L666" s="48">
        <v>4502</v>
      </c>
      <c r="M666" s="49" t="s">
        <v>8000</v>
      </c>
      <c r="N666" s="49" t="s">
        <v>8001</v>
      </c>
      <c r="O666" s="2">
        <v>0</v>
      </c>
      <c r="P666" s="2">
        <v>0</v>
      </c>
      <c r="Q666" s="39">
        <v>262</v>
      </c>
      <c r="R666" s="2">
        <v>34.06</v>
      </c>
      <c r="S666" s="2">
        <v>0</v>
      </c>
      <c r="T666" s="2">
        <v>0</v>
      </c>
      <c r="U666" s="39">
        <v>296.06</v>
      </c>
      <c r="W666" s="41" t="s">
        <v>1</v>
      </c>
      <c r="X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6"/>
      <c r="Z666"/>
      <c r="AA666"/>
    </row>
    <row r="667" spans="5:27">
      <c r="E667" t="s">
        <v>8566</v>
      </c>
      <c r="F667" s="51" t="s">
        <v>8894</v>
      </c>
      <c r="G667" t="s">
        <v>1</v>
      </c>
      <c r="H667" s="41" t="s">
        <v>0</v>
      </c>
      <c r="I667" s="41" t="s">
        <v>8149</v>
      </c>
      <c r="J667" s="41" t="s">
        <v>8150</v>
      </c>
      <c r="K667" s="41">
        <v>4503</v>
      </c>
      <c r="L667" s="48">
        <v>4503</v>
      </c>
      <c r="M667" s="49" t="s">
        <v>7871</v>
      </c>
      <c r="N667" s="49" t="s">
        <v>7872</v>
      </c>
      <c r="O667" s="2">
        <v>0</v>
      </c>
      <c r="P667" s="2">
        <v>0</v>
      </c>
      <c r="Q667" s="39">
        <v>498.49</v>
      </c>
      <c r="R667" s="2">
        <v>64.803700000000006</v>
      </c>
      <c r="S667" s="2">
        <v>0</v>
      </c>
      <c r="T667" s="2">
        <v>0</v>
      </c>
      <c r="U667" s="39">
        <v>563.29370000000006</v>
      </c>
      <c r="W667" s="41" t="s">
        <v>1</v>
      </c>
      <c r="X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7"/>
      <c r="Z667"/>
      <c r="AA667"/>
    </row>
    <row r="668" spans="5:27">
      <c r="E668" t="s">
        <v>8566</v>
      </c>
      <c r="F668" s="51" t="s">
        <v>8894</v>
      </c>
      <c r="G668" t="s">
        <v>1</v>
      </c>
      <c r="H668" s="41" t="s">
        <v>0</v>
      </c>
      <c r="I668" s="41" t="s">
        <v>8149</v>
      </c>
      <c r="J668" s="41" t="s">
        <v>8150</v>
      </c>
      <c r="K668" s="41">
        <v>4504</v>
      </c>
      <c r="L668" s="48">
        <v>4504</v>
      </c>
      <c r="M668" s="49" t="s">
        <v>455</v>
      </c>
      <c r="N668" s="49" t="s">
        <v>456</v>
      </c>
      <c r="O668" s="2">
        <v>0</v>
      </c>
      <c r="P668" s="2">
        <v>0</v>
      </c>
      <c r="Q668" s="39">
        <v>114.94</v>
      </c>
      <c r="R668" s="2">
        <v>14.9422</v>
      </c>
      <c r="S668" s="2">
        <v>0</v>
      </c>
      <c r="T668" s="2">
        <v>0</v>
      </c>
      <c r="U668" s="39">
        <v>129.88220000000001</v>
      </c>
      <c r="W668" s="41" t="s">
        <v>1</v>
      </c>
      <c r="X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8"/>
      <c r="Z668"/>
      <c r="AA668"/>
    </row>
    <row r="669" spans="5:27">
      <c r="E669" t="s">
        <v>8566</v>
      </c>
      <c r="F669" s="51" t="s">
        <v>8894</v>
      </c>
      <c r="G669" t="s">
        <v>1</v>
      </c>
      <c r="H669" s="41" t="s">
        <v>0</v>
      </c>
      <c r="I669" s="41" t="s">
        <v>8149</v>
      </c>
      <c r="J669" s="41" t="s">
        <v>8150</v>
      </c>
      <c r="K669" s="41">
        <v>4505</v>
      </c>
      <c r="L669" s="48">
        <v>4505</v>
      </c>
      <c r="M669" s="49" t="s">
        <v>253</v>
      </c>
      <c r="N669" s="49" t="s">
        <v>254</v>
      </c>
      <c r="O669" s="2">
        <v>0</v>
      </c>
      <c r="P669" s="2">
        <v>0</v>
      </c>
      <c r="Q669" s="39">
        <v>9929.4</v>
      </c>
      <c r="R669" s="2">
        <v>1290.8219999999999</v>
      </c>
      <c r="S669" s="2">
        <v>0</v>
      </c>
      <c r="T669" s="2">
        <v>0</v>
      </c>
      <c r="U669" s="39">
        <v>11220.222</v>
      </c>
      <c r="W669" s="41" t="s">
        <v>1</v>
      </c>
      <c r="X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69"/>
      <c r="Z669"/>
      <c r="AA669"/>
    </row>
    <row r="670" spans="5:27">
      <c r="E670" t="s">
        <v>8566</v>
      </c>
      <c r="F670" s="51" t="s">
        <v>8894</v>
      </c>
      <c r="G670" t="s">
        <v>1</v>
      </c>
      <c r="H670" s="41" t="s">
        <v>0</v>
      </c>
      <c r="I670" s="41" t="s">
        <v>8149</v>
      </c>
      <c r="J670" s="41" t="s">
        <v>8150</v>
      </c>
      <c r="K670" s="41">
        <v>4506</v>
      </c>
      <c r="L670" s="48">
        <v>4506</v>
      </c>
      <c r="M670" s="49" t="s">
        <v>8302</v>
      </c>
      <c r="N670" s="49" t="s">
        <v>8303</v>
      </c>
      <c r="O670" s="2">
        <v>0</v>
      </c>
      <c r="P670" s="2">
        <v>0</v>
      </c>
      <c r="Q670" s="39">
        <v>146.80000000000001</v>
      </c>
      <c r="R670" s="2">
        <v>19.084000000000003</v>
      </c>
      <c r="S670" s="2">
        <v>0</v>
      </c>
      <c r="T670" s="2">
        <v>0</v>
      </c>
      <c r="U670" s="39">
        <v>165.88400000000001</v>
      </c>
      <c r="W670" s="41" t="s">
        <v>1</v>
      </c>
      <c r="X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0"/>
      <c r="Z670"/>
      <c r="AA670"/>
    </row>
    <row r="671" spans="5:27">
      <c r="E671" t="s">
        <v>8566</v>
      </c>
      <c r="F671" s="51" t="s">
        <v>8894</v>
      </c>
      <c r="G671" t="s">
        <v>1</v>
      </c>
      <c r="H671" s="41" t="s">
        <v>0</v>
      </c>
      <c r="I671" s="41" t="s">
        <v>8149</v>
      </c>
      <c r="J671" s="41" t="s">
        <v>8150</v>
      </c>
      <c r="K671" s="41">
        <v>4507</v>
      </c>
      <c r="L671" s="48">
        <v>4507</v>
      </c>
      <c r="M671" s="49" t="s">
        <v>8302</v>
      </c>
      <c r="N671" s="49" t="s">
        <v>8303</v>
      </c>
      <c r="O671" s="2">
        <v>0</v>
      </c>
      <c r="P671" s="2">
        <v>0</v>
      </c>
      <c r="Q671" s="39">
        <v>260.16000000000003</v>
      </c>
      <c r="R671" s="2">
        <v>33.820800000000006</v>
      </c>
      <c r="S671" s="2">
        <v>0</v>
      </c>
      <c r="T671" s="2">
        <v>0</v>
      </c>
      <c r="U671" s="39">
        <v>293.98080000000004</v>
      </c>
      <c r="W671" s="41" t="s">
        <v>1</v>
      </c>
      <c r="X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1"/>
      <c r="Z671"/>
      <c r="AA671"/>
    </row>
    <row r="672" spans="5:27">
      <c r="E672" t="s">
        <v>8566</v>
      </c>
      <c r="F672" s="51" t="s">
        <v>8894</v>
      </c>
      <c r="G672" t="s">
        <v>1</v>
      </c>
      <c r="H672" s="41" t="s">
        <v>0</v>
      </c>
      <c r="I672" s="41" t="s">
        <v>8149</v>
      </c>
      <c r="J672" s="41" t="s">
        <v>8150</v>
      </c>
      <c r="K672" s="41">
        <v>4508</v>
      </c>
      <c r="L672" s="48">
        <v>4508</v>
      </c>
      <c r="M672" s="49" t="s">
        <v>291</v>
      </c>
      <c r="N672" s="49" t="s">
        <v>292</v>
      </c>
      <c r="O672" s="2">
        <v>0</v>
      </c>
      <c r="P672" s="2">
        <v>0</v>
      </c>
      <c r="Q672" s="39">
        <v>1985.87</v>
      </c>
      <c r="R672" s="2">
        <v>258.16309999999999</v>
      </c>
      <c r="S672" s="2">
        <v>0</v>
      </c>
      <c r="T672" s="2">
        <v>0</v>
      </c>
      <c r="U672" s="39">
        <v>2244.0330999999996</v>
      </c>
      <c r="W672" s="41" t="s">
        <v>1</v>
      </c>
      <c r="X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2"/>
      <c r="Z672"/>
      <c r="AA672"/>
    </row>
    <row r="673" spans="5:27">
      <c r="E673" t="s">
        <v>8566</v>
      </c>
      <c r="F673" s="51" t="s">
        <v>8894</v>
      </c>
      <c r="G673" t="s">
        <v>1</v>
      </c>
      <c r="H673" s="41" t="s">
        <v>0</v>
      </c>
      <c r="I673" s="41" t="s">
        <v>8149</v>
      </c>
      <c r="J673" s="41" t="s">
        <v>8150</v>
      </c>
      <c r="K673" s="41">
        <v>4509</v>
      </c>
      <c r="L673" s="48">
        <v>4509</v>
      </c>
      <c r="M673" s="49" t="s">
        <v>1420</v>
      </c>
      <c r="N673" s="49" t="s">
        <v>1421</v>
      </c>
      <c r="O673" s="2">
        <v>0</v>
      </c>
      <c r="P673" s="2">
        <v>0</v>
      </c>
      <c r="Q673" s="39">
        <v>260.18</v>
      </c>
      <c r="R673" s="2">
        <v>33.823399999999999</v>
      </c>
      <c r="S673" s="2">
        <v>0</v>
      </c>
      <c r="T673" s="2">
        <v>0</v>
      </c>
      <c r="U673" s="39">
        <v>294.0034</v>
      </c>
      <c r="W673" s="41" t="s">
        <v>1</v>
      </c>
      <c r="X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3"/>
      <c r="Z673"/>
      <c r="AA673"/>
    </row>
    <row r="674" spans="5:27">
      <c r="E674" t="s">
        <v>8566</v>
      </c>
      <c r="F674" s="51" t="s">
        <v>8894</v>
      </c>
      <c r="G674" t="s">
        <v>1</v>
      </c>
      <c r="H674" s="41" t="s">
        <v>0</v>
      </c>
      <c r="I674" s="41" t="s">
        <v>8149</v>
      </c>
      <c r="J674" s="41" t="s">
        <v>8150</v>
      </c>
      <c r="K674" s="41">
        <v>4510</v>
      </c>
      <c r="L674" s="48">
        <v>4510</v>
      </c>
      <c r="M674" s="49" t="s">
        <v>526</v>
      </c>
      <c r="N674" s="49" t="s">
        <v>527</v>
      </c>
      <c r="O674" s="2">
        <v>0</v>
      </c>
      <c r="P674" s="2">
        <v>0</v>
      </c>
      <c r="Q674" s="39">
        <v>1112.0999999999999</v>
      </c>
      <c r="R674" s="2">
        <v>144.57299999999998</v>
      </c>
      <c r="S674" s="2">
        <v>0</v>
      </c>
      <c r="T674" s="2">
        <v>0</v>
      </c>
      <c r="U674" s="39">
        <v>1256.6729999999998</v>
      </c>
      <c r="W674" s="41" t="s">
        <v>1</v>
      </c>
      <c r="X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4"/>
      <c r="Z674"/>
      <c r="AA674"/>
    </row>
    <row r="675" spans="5:27">
      <c r="E675" t="s">
        <v>8566</v>
      </c>
      <c r="F675" s="51" t="s">
        <v>8894</v>
      </c>
      <c r="G675" t="s">
        <v>1</v>
      </c>
      <c r="H675" s="41" t="s">
        <v>0</v>
      </c>
      <c r="I675" s="41" t="s">
        <v>8149</v>
      </c>
      <c r="J675" s="41" t="s">
        <v>8150</v>
      </c>
      <c r="K675" s="41">
        <v>4511</v>
      </c>
      <c r="L675" s="48">
        <v>4511</v>
      </c>
      <c r="M675" s="49" t="s">
        <v>253</v>
      </c>
      <c r="N675" s="49" t="s">
        <v>254</v>
      </c>
      <c r="O675" s="2">
        <v>0</v>
      </c>
      <c r="P675" s="2">
        <v>0</v>
      </c>
      <c r="Q675" s="39">
        <v>9929.41</v>
      </c>
      <c r="R675" s="2">
        <v>1290.8233</v>
      </c>
      <c r="S675" s="2">
        <v>0</v>
      </c>
      <c r="T675" s="2">
        <v>0</v>
      </c>
      <c r="U675" s="39">
        <v>11220.2333</v>
      </c>
      <c r="W675" s="41" t="s">
        <v>1</v>
      </c>
      <c r="X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5"/>
      <c r="Z675"/>
      <c r="AA675"/>
    </row>
    <row r="676" spans="5:27">
      <c r="E676" t="s">
        <v>8566</v>
      </c>
      <c r="F676" s="51" t="s">
        <v>8894</v>
      </c>
      <c r="G676" t="s">
        <v>1</v>
      </c>
      <c r="H676" s="41" t="s">
        <v>0</v>
      </c>
      <c r="I676" s="41" t="s">
        <v>8149</v>
      </c>
      <c r="J676" s="41" t="s">
        <v>8150</v>
      </c>
      <c r="K676" s="41">
        <v>4512</v>
      </c>
      <c r="L676" s="48">
        <v>4512</v>
      </c>
      <c r="M676" s="49" t="s">
        <v>253</v>
      </c>
      <c r="N676" s="49" t="s">
        <v>254</v>
      </c>
      <c r="O676" s="2">
        <v>0</v>
      </c>
      <c r="P676" s="2">
        <v>0</v>
      </c>
      <c r="Q676" s="39">
        <v>9929.4</v>
      </c>
      <c r="R676" s="2">
        <v>1290.8219999999999</v>
      </c>
      <c r="S676" s="2">
        <v>0</v>
      </c>
      <c r="T676" s="2">
        <v>0</v>
      </c>
      <c r="U676" s="39">
        <v>11220.222</v>
      </c>
      <c r="W676" s="41" t="s">
        <v>1</v>
      </c>
      <c r="X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6"/>
      <c r="Z676"/>
      <c r="AA676"/>
    </row>
    <row r="677" spans="5:27">
      <c r="E677" t="s">
        <v>8566</v>
      </c>
      <c r="F677" s="51" t="s">
        <v>8894</v>
      </c>
      <c r="G677" t="s">
        <v>1</v>
      </c>
      <c r="H677" s="41" t="s">
        <v>0</v>
      </c>
      <c r="I677" s="41" t="s">
        <v>8149</v>
      </c>
      <c r="J677" s="41" t="s">
        <v>8150</v>
      </c>
      <c r="K677" s="41">
        <v>4513</v>
      </c>
      <c r="L677" s="48">
        <v>4513</v>
      </c>
      <c r="M677" s="49" t="s">
        <v>8197</v>
      </c>
      <c r="N677" s="49" t="s">
        <v>8198</v>
      </c>
      <c r="O677" s="2">
        <v>0</v>
      </c>
      <c r="P677" s="2">
        <v>0</v>
      </c>
      <c r="Q677" s="39">
        <v>121.14</v>
      </c>
      <c r="R677" s="2">
        <v>15.748200000000001</v>
      </c>
      <c r="S677" s="2">
        <v>0</v>
      </c>
      <c r="T677" s="2">
        <v>0</v>
      </c>
      <c r="U677" s="39">
        <v>136.88820000000001</v>
      </c>
      <c r="W677" s="41" t="s">
        <v>1</v>
      </c>
      <c r="X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7"/>
      <c r="Z677"/>
      <c r="AA677"/>
    </row>
    <row r="678" spans="5:27">
      <c r="E678" t="s">
        <v>8566</v>
      </c>
      <c r="F678" s="51" t="s">
        <v>8894</v>
      </c>
      <c r="G678" t="s">
        <v>1</v>
      </c>
      <c r="H678" s="41" t="s">
        <v>0</v>
      </c>
      <c r="I678" s="41" t="s">
        <v>8149</v>
      </c>
      <c r="J678" s="41" t="s">
        <v>8150</v>
      </c>
      <c r="K678" s="41">
        <v>4514</v>
      </c>
      <c r="L678" s="48">
        <v>4514</v>
      </c>
      <c r="M678" s="49" t="s">
        <v>1444</v>
      </c>
      <c r="N678" s="49" t="s">
        <v>1445</v>
      </c>
      <c r="O678" s="2">
        <v>0</v>
      </c>
      <c r="P678" s="2">
        <v>0</v>
      </c>
      <c r="Q678" s="39">
        <v>79.44</v>
      </c>
      <c r="R678" s="2">
        <v>10.327199999999999</v>
      </c>
      <c r="S678" s="2">
        <v>0</v>
      </c>
      <c r="T678" s="2">
        <v>0</v>
      </c>
      <c r="U678" s="39">
        <v>89.767200000000003</v>
      </c>
      <c r="W678" s="41" t="s">
        <v>1</v>
      </c>
      <c r="X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8"/>
      <c r="Z678"/>
      <c r="AA678"/>
    </row>
    <row r="679" spans="5:27">
      <c r="E679" t="s">
        <v>8566</v>
      </c>
      <c r="F679" s="51" t="s">
        <v>8894</v>
      </c>
      <c r="G679" t="s">
        <v>1</v>
      </c>
      <c r="H679" s="41" t="s">
        <v>0</v>
      </c>
      <c r="I679" s="41" t="s">
        <v>8149</v>
      </c>
      <c r="J679" s="41" t="s">
        <v>8150</v>
      </c>
      <c r="K679" s="41">
        <v>4515</v>
      </c>
      <c r="L679" s="48">
        <v>4515</v>
      </c>
      <c r="M679" s="49"/>
      <c r="N679" s="49" t="s">
        <v>8588</v>
      </c>
      <c r="O679" s="2">
        <v>0</v>
      </c>
      <c r="P679" s="2">
        <v>0</v>
      </c>
      <c r="Q679" s="39">
        <v>22.41</v>
      </c>
      <c r="R679" s="2">
        <v>2.9133</v>
      </c>
      <c r="S679" s="2">
        <v>0</v>
      </c>
      <c r="T679" s="2">
        <v>0</v>
      </c>
      <c r="U679" s="39">
        <v>25.3233</v>
      </c>
      <c r="V679" s="2" t="s">
        <v>8587</v>
      </c>
      <c r="W679" s="41" t="s">
        <v>1</v>
      </c>
      <c r="X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79"/>
      <c r="Z679"/>
      <c r="AA679"/>
    </row>
    <row r="680" spans="5:27">
      <c r="E680" t="s">
        <v>8566</v>
      </c>
      <c r="F680" s="51" t="s">
        <v>8894</v>
      </c>
      <c r="G680" t="s">
        <v>1</v>
      </c>
      <c r="H680" s="41" t="s">
        <v>0</v>
      </c>
      <c r="I680" s="41" t="s">
        <v>8149</v>
      </c>
      <c r="J680" s="41" t="s">
        <v>8150</v>
      </c>
      <c r="K680" s="41">
        <v>4516</v>
      </c>
      <c r="L680" s="48">
        <v>4516</v>
      </c>
      <c r="M680" s="49" t="s">
        <v>269</v>
      </c>
      <c r="N680" s="49" t="s">
        <v>270</v>
      </c>
      <c r="O680" s="2">
        <v>0</v>
      </c>
      <c r="P680" s="2">
        <v>0</v>
      </c>
      <c r="Q680" s="39">
        <v>478.63</v>
      </c>
      <c r="R680" s="2">
        <v>62.221899999999998</v>
      </c>
      <c r="S680" s="2">
        <v>0</v>
      </c>
      <c r="T680" s="2">
        <v>0</v>
      </c>
      <c r="U680" s="39">
        <v>540.8519</v>
      </c>
      <c r="W680" s="41" t="s">
        <v>1</v>
      </c>
      <c r="X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0"/>
      <c r="Z680"/>
      <c r="AA680"/>
    </row>
    <row r="681" spans="5:27">
      <c r="E681" t="s">
        <v>8566</v>
      </c>
      <c r="F681" s="51" t="s">
        <v>8894</v>
      </c>
      <c r="G681" t="s">
        <v>1</v>
      </c>
      <c r="H681" s="41" t="s">
        <v>0</v>
      </c>
      <c r="I681" s="41" t="s">
        <v>8149</v>
      </c>
      <c r="J681" s="41" t="s">
        <v>8150</v>
      </c>
      <c r="K681" s="41">
        <v>4517</v>
      </c>
      <c r="L681" s="48">
        <v>4517</v>
      </c>
      <c r="M681" s="49" t="s">
        <v>269</v>
      </c>
      <c r="N681" s="49" t="s">
        <v>270</v>
      </c>
      <c r="O681" s="2">
        <v>0</v>
      </c>
      <c r="P681" s="2">
        <v>0</v>
      </c>
      <c r="Q681" s="39">
        <v>478.64</v>
      </c>
      <c r="R681" s="2">
        <v>62.223199999999999</v>
      </c>
      <c r="S681" s="2">
        <v>0</v>
      </c>
      <c r="T681" s="2">
        <v>0</v>
      </c>
      <c r="U681" s="39">
        <v>540.86320000000001</v>
      </c>
      <c r="W681" s="41" t="s">
        <v>1</v>
      </c>
      <c r="X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1"/>
      <c r="Z681"/>
      <c r="AA681"/>
    </row>
    <row r="682" spans="5:27">
      <c r="E682" t="s">
        <v>8566</v>
      </c>
      <c r="F682" s="51" t="s">
        <v>8894</v>
      </c>
      <c r="G682" t="s">
        <v>1</v>
      </c>
      <c r="H682" s="41" t="s">
        <v>0</v>
      </c>
      <c r="I682" s="41" t="s">
        <v>8149</v>
      </c>
      <c r="J682" s="41" t="s">
        <v>8150</v>
      </c>
      <c r="K682" s="41">
        <v>4518</v>
      </c>
      <c r="L682" s="48">
        <v>4518</v>
      </c>
      <c r="M682" s="49"/>
      <c r="N682" s="49" t="s">
        <v>464</v>
      </c>
      <c r="O682" s="2">
        <v>0</v>
      </c>
      <c r="P682" s="2">
        <v>0</v>
      </c>
      <c r="Q682" s="39">
        <v>299.87</v>
      </c>
      <c r="R682" s="2">
        <v>38.9831</v>
      </c>
      <c r="S682" s="2">
        <v>0</v>
      </c>
      <c r="T682" s="2">
        <v>0</v>
      </c>
      <c r="U682" s="39">
        <v>338.85309999999998</v>
      </c>
      <c r="V682" s="2" t="s">
        <v>8408</v>
      </c>
      <c r="W682" s="41" t="s">
        <v>1</v>
      </c>
      <c r="X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2"/>
      <c r="Z682"/>
      <c r="AA682"/>
    </row>
    <row r="683" spans="5:27">
      <c r="E683" t="s">
        <v>8566</v>
      </c>
      <c r="F683" s="51" t="s">
        <v>8894</v>
      </c>
      <c r="G683" t="s">
        <v>1</v>
      </c>
      <c r="H683" s="41" t="s">
        <v>0</v>
      </c>
      <c r="I683" s="41" t="s">
        <v>8149</v>
      </c>
      <c r="J683" s="41" t="s">
        <v>8150</v>
      </c>
      <c r="K683" s="41">
        <v>4519</v>
      </c>
      <c r="L683" s="48">
        <v>4519</v>
      </c>
      <c r="M683" s="49" t="s">
        <v>1446</v>
      </c>
      <c r="N683" s="49" t="s">
        <v>1447</v>
      </c>
      <c r="O683" s="2">
        <v>0</v>
      </c>
      <c r="P683" s="2">
        <v>0</v>
      </c>
      <c r="Q683" s="39">
        <v>478.64</v>
      </c>
      <c r="R683" s="2">
        <v>62.223199999999999</v>
      </c>
      <c r="S683" s="2">
        <v>0</v>
      </c>
      <c r="T683" s="2">
        <v>0</v>
      </c>
      <c r="U683" s="39">
        <v>540.86320000000001</v>
      </c>
      <c r="W683" s="41" t="s">
        <v>1</v>
      </c>
      <c r="X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3"/>
      <c r="Z683"/>
      <c r="AA683"/>
    </row>
    <row r="684" spans="5:27">
      <c r="E684" t="s">
        <v>8566</v>
      </c>
      <c r="F684" s="51" t="s">
        <v>8894</v>
      </c>
      <c r="G684" t="s">
        <v>1</v>
      </c>
      <c r="H684" s="41" t="s">
        <v>0</v>
      </c>
      <c r="I684" s="41" t="s">
        <v>8149</v>
      </c>
      <c r="J684" s="41" t="s">
        <v>8150</v>
      </c>
      <c r="K684" s="41">
        <v>4520</v>
      </c>
      <c r="L684" s="48">
        <v>4520</v>
      </c>
      <c r="M684" s="49" t="s">
        <v>91</v>
      </c>
      <c r="N684" s="49" t="s">
        <v>92</v>
      </c>
      <c r="O684" s="2">
        <v>0</v>
      </c>
      <c r="P684" s="2">
        <v>0</v>
      </c>
      <c r="Q684" s="39">
        <v>478.61</v>
      </c>
      <c r="R684" s="2">
        <v>62.219300000000004</v>
      </c>
      <c r="S684" s="2">
        <v>0</v>
      </c>
      <c r="T684" s="2">
        <v>0</v>
      </c>
      <c r="U684" s="39">
        <v>540.82929999999999</v>
      </c>
      <c r="W684" s="41" t="s">
        <v>1</v>
      </c>
      <c r="X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4"/>
      <c r="Z684"/>
      <c r="AA684"/>
    </row>
    <row r="685" spans="5:27">
      <c r="E685" t="s">
        <v>8566</v>
      </c>
      <c r="F685" s="51" t="s">
        <v>8894</v>
      </c>
      <c r="G685" t="s">
        <v>1</v>
      </c>
      <c r="H685" s="41" t="s">
        <v>0</v>
      </c>
      <c r="I685" s="41" t="s">
        <v>8149</v>
      </c>
      <c r="J685" s="41" t="s">
        <v>8150</v>
      </c>
      <c r="K685" s="41">
        <v>4521</v>
      </c>
      <c r="L685" s="48">
        <v>4521</v>
      </c>
      <c r="M685" s="49" t="s">
        <v>140</v>
      </c>
      <c r="N685" s="49" t="s">
        <v>141</v>
      </c>
      <c r="O685" s="2">
        <v>0</v>
      </c>
      <c r="P685" s="2">
        <v>0</v>
      </c>
      <c r="Q685" s="39">
        <v>103.16</v>
      </c>
      <c r="R685" s="2">
        <v>13.4108</v>
      </c>
      <c r="S685" s="2">
        <v>0</v>
      </c>
      <c r="T685" s="2">
        <v>0</v>
      </c>
      <c r="U685" s="39">
        <v>116.57079999999999</v>
      </c>
      <c r="W685" s="41" t="s">
        <v>1</v>
      </c>
      <c r="X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5"/>
      <c r="Z685"/>
      <c r="AA685"/>
    </row>
    <row r="686" spans="5:27">
      <c r="E686" t="s">
        <v>8566</v>
      </c>
      <c r="F686" s="51" t="s">
        <v>8894</v>
      </c>
      <c r="G686" t="s">
        <v>1</v>
      </c>
      <c r="H686" s="41" t="s">
        <v>0</v>
      </c>
      <c r="I686" s="41" t="s">
        <v>8149</v>
      </c>
      <c r="J686" s="41" t="s">
        <v>8150</v>
      </c>
      <c r="K686" s="41">
        <v>4522</v>
      </c>
      <c r="L686" s="48">
        <v>4522</v>
      </c>
      <c r="M686" s="49" t="s">
        <v>118</v>
      </c>
      <c r="N686" s="49" t="s">
        <v>119</v>
      </c>
      <c r="O686" s="2">
        <v>0</v>
      </c>
      <c r="P686" s="2">
        <v>0</v>
      </c>
      <c r="Q686" s="39">
        <v>2296.84</v>
      </c>
      <c r="R686" s="2">
        <v>298.58920000000001</v>
      </c>
      <c r="S686" s="2">
        <v>0</v>
      </c>
      <c r="T686" s="2">
        <v>0</v>
      </c>
      <c r="U686" s="39">
        <v>2595.4292</v>
      </c>
      <c r="W686" s="41" t="s">
        <v>1</v>
      </c>
      <c r="X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6"/>
      <c r="Z686"/>
      <c r="AA686"/>
    </row>
    <row r="687" spans="5:27">
      <c r="E687" t="s">
        <v>8566</v>
      </c>
      <c r="F687" s="51" t="s">
        <v>8893</v>
      </c>
      <c r="G687" t="s">
        <v>1</v>
      </c>
      <c r="H687" s="41" t="s">
        <v>0</v>
      </c>
      <c r="I687" s="41" t="s">
        <v>8149</v>
      </c>
      <c r="J687" s="41" t="s">
        <v>8150</v>
      </c>
      <c r="K687" s="41">
        <v>4523</v>
      </c>
      <c r="L687" s="48">
        <v>4523</v>
      </c>
      <c r="M687" s="49" t="s">
        <v>1342</v>
      </c>
      <c r="N687" s="49" t="s">
        <v>1343</v>
      </c>
      <c r="O687" s="2">
        <v>0</v>
      </c>
      <c r="P687" s="2">
        <v>0</v>
      </c>
      <c r="Q687" s="39">
        <v>108.77</v>
      </c>
      <c r="R687" s="2">
        <v>14.1401</v>
      </c>
      <c r="S687" s="2">
        <v>0</v>
      </c>
      <c r="T687" s="2">
        <v>0</v>
      </c>
      <c r="U687" s="39">
        <v>122.9101</v>
      </c>
      <c r="W687" s="41" t="s">
        <v>1</v>
      </c>
      <c r="X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7"/>
      <c r="Z687"/>
      <c r="AA687"/>
    </row>
    <row r="688" spans="5:27">
      <c r="E688" t="s">
        <v>8566</v>
      </c>
      <c r="F688" s="51" t="s">
        <v>8893</v>
      </c>
      <c r="G688" t="s">
        <v>1</v>
      </c>
      <c r="H688" s="41" t="s">
        <v>0</v>
      </c>
      <c r="I688" s="41" t="s">
        <v>8149</v>
      </c>
      <c r="J688" s="41" t="s">
        <v>8150</v>
      </c>
      <c r="K688" s="41">
        <v>4524</v>
      </c>
      <c r="L688" s="48">
        <v>4524</v>
      </c>
      <c r="M688" s="49" t="s">
        <v>81</v>
      </c>
      <c r="N688" s="49" t="s">
        <v>82</v>
      </c>
      <c r="O688" s="2">
        <v>0</v>
      </c>
      <c r="P688" s="2">
        <v>0</v>
      </c>
      <c r="Q688" s="39">
        <v>16106</v>
      </c>
      <c r="R688" s="2">
        <v>2093.7800000000002</v>
      </c>
      <c r="S688" s="2">
        <v>0</v>
      </c>
      <c r="T688" s="2">
        <v>0</v>
      </c>
      <c r="U688" s="39">
        <v>18199.78</v>
      </c>
      <c r="W688" s="41" t="s">
        <v>1</v>
      </c>
      <c r="X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8"/>
      <c r="Z688"/>
      <c r="AA688"/>
    </row>
    <row r="689" spans="5:27">
      <c r="E689" t="s">
        <v>8566</v>
      </c>
      <c r="F689" s="51" t="s">
        <v>8893</v>
      </c>
      <c r="G689" t="s">
        <v>1</v>
      </c>
      <c r="H689" s="41" t="s">
        <v>0</v>
      </c>
      <c r="I689" s="41" t="s">
        <v>8149</v>
      </c>
      <c r="J689" s="41" t="s">
        <v>8150</v>
      </c>
      <c r="K689" s="41">
        <v>4525</v>
      </c>
      <c r="L689" s="48">
        <v>4525</v>
      </c>
      <c r="M689" s="49"/>
      <c r="N689" s="49" t="s">
        <v>642</v>
      </c>
      <c r="O689" s="2">
        <v>0</v>
      </c>
      <c r="P689" s="2">
        <v>0</v>
      </c>
      <c r="Q689" s="39">
        <v>260.18</v>
      </c>
      <c r="R689" s="2">
        <v>33.823399999999999</v>
      </c>
      <c r="S689" s="2">
        <v>0</v>
      </c>
      <c r="T689" s="2">
        <v>0</v>
      </c>
      <c r="U689" s="39">
        <v>294.0034</v>
      </c>
      <c r="V689" s="2" t="s">
        <v>8402</v>
      </c>
      <c r="W689" s="41" t="s">
        <v>1</v>
      </c>
      <c r="X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9"/>
      <c r="Z689"/>
      <c r="AA689"/>
    </row>
    <row r="690" spans="5:27">
      <c r="E690" t="s">
        <v>8566</v>
      </c>
      <c r="F690" s="51" t="s">
        <v>8893</v>
      </c>
      <c r="G690" t="s">
        <v>1</v>
      </c>
      <c r="H690" s="41" t="s">
        <v>0</v>
      </c>
      <c r="I690" s="41" t="s">
        <v>8149</v>
      </c>
      <c r="J690" s="41" t="s">
        <v>8150</v>
      </c>
      <c r="K690" s="41">
        <v>4526</v>
      </c>
      <c r="L690" s="48">
        <v>4526</v>
      </c>
      <c r="M690" s="49" t="s">
        <v>580</v>
      </c>
      <c r="N690" s="49" t="s">
        <v>581</v>
      </c>
      <c r="O690" s="2">
        <v>0</v>
      </c>
      <c r="P690" s="2">
        <v>0</v>
      </c>
      <c r="Q690" s="39">
        <v>18584.39</v>
      </c>
      <c r="R690" s="2">
        <v>2415.9706999999999</v>
      </c>
      <c r="S690" s="2">
        <v>0</v>
      </c>
      <c r="T690" s="2">
        <v>0</v>
      </c>
      <c r="U690" s="39">
        <v>21000.360699999997</v>
      </c>
      <c r="W690" s="41" t="s">
        <v>1</v>
      </c>
      <c r="X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0"/>
      <c r="Z690"/>
      <c r="AA690"/>
    </row>
    <row r="691" spans="5:27">
      <c r="E691" t="s">
        <v>8566</v>
      </c>
      <c r="F691" s="51" t="s">
        <v>8893</v>
      </c>
      <c r="G691" t="s">
        <v>1</v>
      </c>
      <c r="H691" s="41" t="s">
        <v>0</v>
      </c>
      <c r="I691" s="41" t="s">
        <v>8149</v>
      </c>
      <c r="J691" s="41" t="s">
        <v>8150</v>
      </c>
      <c r="K691" s="41">
        <v>4527</v>
      </c>
      <c r="L691" s="48">
        <v>4527</v>
      </c>
      <c r="M691" s="49" t="s">
        <v>580</v>
      </c>
      <c r="N691" s="49" t="s">
        <v>581</v>
      </c>
      <c r="O691" s="2">
        <v>0</v>
      </c>
      <c r="P691" s="2">
        <v>0</v>
      </c>
      <c r="Q691" s="39">
        <v>16725.95</v>
      </c>
      <c r="R691" s="2">
        <v>2174.3735000000001</v>
      </c>
      <c r="S691" s="2">
        <v>0</v>
      </c>
      <c r="T691" s="2">
        <v>0</v>
      </c>
      <c r="U691" s="39">
        <v>18900.323500000002</v>
      </c>
      <c r="W691" s="41" t="s">
        <v>1</v>
      </c>
      <c r="X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1"/>
      <c r="Z691"/>
      <c r="AA691"/>
    </row>
    <row r="692" spans="5:27">
      <c r="E692" t="s">
        <v>8566</v>
      </c>
      <c r="F692" s="51" t="s">
        <v>8893</v>
      </c>
      <c r="G692" t="s">
        <v>1</v>
      </c>
      <c r="H692" s="41" t="s">
        <v>0</v>
      </c>
      <c r="I692" s="41" t="s">
        <v>8149</v>
      </c>
      <c r="J692" s="41" t="s">
        <v>8150</v>
      </c>
      <c r="K692" s="41">
        <v>4528</v>
      </c>
      <c r="L692" s="48">
        <v>4528</v>
      </c>
      <c r="M692" s="49" t="s">
        <v>237</v>
      </c>
      <c r="N692" s="49" t="s">
        <v>238</v>
      </c>
      <c r="O692" s="2">
        <v>0</v>
      </c>
      <c r="P692" s="2">
        <v>0</v>
      </c>
      <c r="Q692" s="39">
        <v>1150</v>
      </c>
      <c r="R692" s="2">
        <v>149.5</v>
      </c>
      <c r="S692" s="2">
        <v>0</v>
      </c>
      <c r="T692" s="2">
        <v>0</v>
      </c>
      <c r="U692" s="39">
        <v>1299.5</v>
      </c>
      <c r="W692" s="41" t="s">
        <v>1</v>
      </c>
      <c r="X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2"/>
      <c r="Z692"/>
      <c r="AA692"/>
    </row>
    <row r="693" spans="5:27">
      <c r="E693" t="s">
        <v>8566</v>
      </c>
      <c r="F693" s="51" t="s">
        <v>8893</v>
      </c>
      <c r="G693" t="s">
        <v>1</v>
      </c>
      <c r="H693" s="41" t="s">
        <v>0</v>
      </c>
      <c r="I693" s="41" t="s">
        <v>8149</v>
      </c>
      <c r="J693" s="41" t="s">
        <v>8150</v>
      </c>
      <c r="K693" s="41">
        <v>4529</v>
      </c>
      <c r="L693" s="48">
        <v>4529</v>
      </c>
      <c r="M693" s="49"/>
      <c r="N693" s="49" t="s">
        <v>1298</v>
      </c>
      <c r="O693" s="2">
        <v>0</v>
      </c>
      <c r="P693" s="2">
        <v>0</v>
      </c>
      <c r="Q693" s="39">
        <v>362.62</v>
      </c>
      <c r="R693" s="2">
        <v>47.140599999999999</v>
      </c>
      <c r="S693" s="2">
        <v>0</v>
      </c>
      <c r="T693" s="2">
        <v>0</v>
      </c>
      <c r="U693" s="39">
        <v>409.76060000000001</v>
      </c>
      <c r="V693" s="2" t="s">
        <v>8416</v>
      </c>
      <c r="W693" s="41" t="s">
        <v>1</v>
      </c>
      <c r="X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3"/>
      <c r="Z693"/>
      <c r="AA693"/>
    </row>
    <row r="694" spans="5:27">
      <c r="E694" t="s">
        <v>8566</v>
      </c>
      <c r="F694" s="51" t="s">
        <v>8893</v>
      </c>
      <c r="G694" t="s">
        <v>1</v>
      </c>
      <c r="H694" s="41" t="s">
        <v>0</v>
      </c>
      <c r="I694" s="41" t="s">
        <v>8149</v>
      </c>
      <c r="J694" s="41" t="s">
        <v>8150</v>
      </c>
      <c r="K694" s="41">
        <v>4530</v>
      </c>
      <c r="L694" s="48">
        <v>4530</v>
      </c>
      <c r="M694" s="49" t="s">
        <v>211</v>
      </c>
      <c r="N694" s="49" t="s">
        <v>212</v>
      </c>
      <c r="O694" s="2">
        <v>0</v>
      </c>
      <c r="P694" s="2">
        <v>0</v>
      </c>
      <c r="Q694" s="39">
        <v>250.73</v>
      </c>
      <c r="R694" s="2">
        <v>32.594900000000003</v>
      </c>
      <c r="S694" s="2">
        <v>0</v>
      </c>
      <c r="T694" s="2">
        <v>0</v>
      </c>
      <c r="U694" s="39">
        <v>283.32490000000001</v>
      </c>
      <c r="W694" s="41" t="s">
        <v>1</v>
      </c>
      <c r="X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4"/>
      <c r="Z694"/>
      <c r="AA694"/>
    </row>
    <row r="695" spans="5:27">
      <c r="E695" t="s">
        <v>8566</v>
      </c>
      <c r="F695" s="51" t="s">
        <v>8893</v>
      </c>
      <c r="G695" t="s">
        <v>1</v>
      </c>
      <c r="H695" s="41" t="s">
        <v>0</v>
      </c>
      <c r="I695" s="41" t="s">
        <v>8149</v>
      </c>
      <c r="J695" s="41" t="s">
        <v>8150</v>
      </c>
      <c r="K695" s="41">
        <v>4531</v>
      </c>
      <c r="L695" s="48">
        <v>4531</v>
      </c>
      <c r="M695" s="49" t="s">
        <v>501</v>
      </c>
      <c r="N695" s="49" t="s">
        <v>502</v>
      </c>
      <c r="O695" s="2">
        <v>0</v>
      </c>
      <c r="P695" s="2">
        <v>0</v>
      </c>
      <c r="Q695" s="39">
        <v>193.77</v>
      </c>
      <c r="R695" s="2">
        <v>25.190100000000001</v>
      </c>
      <c r="S695" s="2">
        <v>0</v>
      </c>
      <c r="T695" s="2">
        <v>0</v>
      </c>
      <c r="U695" s="39">
        <v>218.96010000000001</v>
      </c>
      <c r="W695" s="41" t="s">
        <v>1</v>
      </c>
      <c r="X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5"/>
      <c r="Z695"/>
      <c r="AA695"/>
    </row>
    <row r="696" spans="5:27">
      <c r="E696" t="s">
        <v>8566</v>
      </c>
      <c r="F696" s="51" t="s">
        <v>8893</v>
      </c>
      <c r="G696" t="s">
        <v>1</v>
      </c>
      <c r="H696" s="41" t="s">
        <v>0</v>
      </c>
      <c r="I696" s="41" t="s">
        <v>8149</v>
      </c>
      <c r="J696" s="41" t="s">
        <v>8150</v>
      </c>
      <c r="K696" s="41">
        <v>4532</v>
      </c>
      <c r="L696" s="48">
        <v>4532</v>
      </c>
      <c r="M696" s="49" t="s">
        <v>725</v>
      </c>
      <c r="N696" s="49" t="s">
        <v>726</v>
      </c>
      <c r="O696" s="2">
        <v>0</v>
      </c>
      <c r="P696" s="2">
        <v>0</v>
      </c>
      <c r="Q696" s="39">
        <v>992.94</v>
      </c>
      <c r="R696" s="2">
        <v>129.0822</v>
      </c>
      <c r="S696" s="2">
        <v>0</v>
      </c>
      <c r="T696" s="2">
        <v>0</v>
      </c>
      <c r="U696" s="39">
        <v>1122.0222000000001</v>
      </c>
      <c r="W696" s="41" t="s">
        <v>1</v>
      </c>
      <c r="X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6"/>
      <c r="Z696"/>
      <c r="AA696"/>
    </row>
    <row r="697" spans="5:27">
      <c r="E697" t="s">
        <v>8566</v>
      </c>
      <c r="F697" s="51" t="s">
        <v>8893</v>
      </c>
      <c r="G697" t="s">
        <v>1</v>
      </c>
      <c r="H697" s="41" t="s">
        <v>0</v>
      </c>
      <c r="I697" s="41" t="s">
        <v>8149</v>
      </c>
      <c r="J697" s="41" t="s">
        <v>8150</v>
      </c>
      <c r="K697" s="41">
        <v>4533</v>
      </c>
      <c r="L697" s="48">
        <v>4533</v>
      </c>
      <c r="M697" s="49" t="s">
        <v>915</v>
      </c>
      <c r="N697" s="49" t="s">
        <v>916</v>
      </c>
      <c r="O697" s="2">
        <v>0</v>
      </c>
      <c r="P697" s="2">
        <v>0</v>
      </c>
      <c r="Q697" s="39">
        <v>1608.57</v>
      </c>
      <c r="R697" s="2">
        <v>209.11410000000001</v>
      </c>
      <c r="S697" s="2">
        <v>0</v>
      </c>
      <c r="T697" s="2">
        <v>0</v>
      </c>
      <c r="U697" s="39">
        <v>1817.6840999999999</v>
      </c>
      <c r="W697" s="41" t="s">
        <v>1</v>
      </c>
      <c r="X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7"/>
      <c r="Z697"/>
      <c r="AA697"/>
    </row>
    <row r="698" spans="5:27">
      <c r="E698" t="s">
        <v>8566</v>
      </c>
      <c r="F698" s="51" t="s">
        <v>8893</v>
      </c>
      <c r="G698" t="s">
        <v>1</v>
      </c>
      <c r="H698" s="41" t="s">
        <v>0</v>
      </c>
      <c r="I698" s="41" t="s">
        <v>8149</v>
      </c>
      <c r="J698" s="41" t="s">
        <v>8150</v>
      </c>
      <c r="K698" s="41">
        <v>4534</v>
      </c>
      <c r="L698" s="48">
        <v>4534</v>
      </c>
      <c r="M698" s="49"/>
      <c r="N698" s="49" t="s">
        <v>464</v>
      </c>
      <c r="O698" s="2">
        <v>0</v>
      </c>
      <c r="P698" s="2">
        <v>0</v>
      </c>
      <c r="Q698" s="39">
        <v>200.58</v>
      </c>
      <c r="R698" s="2">
        <v>26.075400000000002</v>
      </c>
      <c r="S698" s="2">
        <v>0</v>
      </c>
      <c r="T698" s="2">
        <v>0</v>
      </c>
      <c r="U698" s="39">
        <v>226.65540000000001</v>
      </c>
      <c r="V698" s="2" t="s">
        <v>8408</v>
      </c>
      <c r="W698" s="41" t="s">
        <v>1</v>
      </c>
      <c r="X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8"/>
      <c r="Z698"/>
      <c r="AA698"/>
    </row>
    <row r="699" spans="5:27">
      <c r="E699" t="s">
        <v>8566</v>
      </c>
      <c r="F699" s="51" t="s">
        <v>8893</v>
      </c>
      <c r="G699" t="s">
        <v>1</v>
      </c>
      <c r="H699" s="41" t="s">
        <v>0</v>
      </c>
      <c r="I699" s="41" t="s">
        <v>8149</v>
      </c>
      <c r="J699" s="41" t="s">
        <v>8150</v>
      </c>
      <c r="K699" s="41">
        <v>4535</v>
      </c>
      <c r="L699" s="48">
        <v>4535</v>
      </c>
      <c r="M699" s="49"/>
      <c r="N699" s="49" t="s">
        <v>844</v>
      </c>
      <c r="O699" s="2">
        <v>0</v>
      </c>
      <c r="P699" s="2">
        <v>0</v>
      </c>
      <c r="Q699" s="39">
        <v>478.63</v>
      </c>
      <c r="R699" s="2">
        <v>62.221899999999998</v>
      </c>
      <c r="S699" s="2">
        <v>0</v>
      </c>
      <c r="T699" s="2">
        <v>0</v>
      </c>
      <c r="U699" s="39">
        <v>540.8519</v>
      </c>
      <c r="V699" s="2" t="s">
        <v>8377</v>
      </c>
      <c r="W699" s="41" t="s">
        <v>1</v>
      </c>
      <c r="X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99"/>
      <c r="Z699"/>
      <c r="AA699"/>
    </row>
    <row r="700" spans="5:27">
      <c r="E700" t="s">
        <v>8566</v>
      </c>
      <c r="F700" s="51" t="s">
        <v>8893</v>
      </c>
      <c r="G700" t="s">
        <v>1</v>
      </c>
      <c r="H700" s="41" t="s">
        <v>0</v>
      </c>
      <c r="I700" s="41" t="s">
        <v>8149</v>
      </c>
      <c r="J700" s="41" t="s">
        <v>8150</v>
      </c>
      <c r="K700" s="41">
        <v>4536</v>
      </c>
      <c r="L700" s="48">
        <v>4536</v>
      </c>
      <c r="M700" s="49" t="s">
        <v>451</v>
      </c>
      <c r="N700" s="49" t="s">
        <v>452</v>
      </c>
      <c r="O700" s="2">
        <v>0</v>
      </c>
      <c r="P700" s="2">
        <v>0</v>
      </c>
      <c r="Q700" s="39">
        <v>3177.42</v>
      </c>
      <c r="R700" s="2">
        <v>413.06460000000004</v>
      </c>
      <c r="S700" s="2">
        <v>0</v>
      </c>
      <c r="T700" s="2">
        <v>0</v>
      </c>
      <c r="U700" s="39">
        <v>3590.4846000000002</v>
      </c>
      <c r="W700" s="41" t="s">
        <v>1</v>
      </c>
      <c r="X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0"/>
      <c r="Z700"/>
      <c r="AA700"/>
    </row>
    <row r="701" spans="5:27">
      <c r="E701" t="s">
        <v>8566</v>
      </c>
      <c r="F701" s="51" t="s">
        <v>8893</v>
      </c>
      <c r="G701" t="s">
        <v>1</v>
      </c>
      <c r="H701" s="41" t="s">
        <v>0</v>
      </c>
      <c r="I701" s="41" t="s">
        <v>8149</v>
      </c>
      <c r="J701" s="41" t="s">
        <v>8150</v>
      </c>
      <c r="K701" s="41">
        <v>4537</v>
      </c>
      <c r="L701" s="48">
        <v>4537</v>
      </c>
      <c r="M701" s="49" t="s">
        <v>271</v>
      </c>
      <c r="N701" s="49" t="s">
        <v>272</v>
      </c>
      <c r="O701" s="2">
        <v>0</v>
      </c>
      <c r="P701" s="2">
        <v>0</v>
      </c>
      <c r="Q701" s="39">
        <v>143.72</v>
      </c>
      <c r="R701" s="2">
        <v>18.683600000000002</v>
      </c>
      <c r="S701" s="2">
        <v>0</v>
      </c>
      <c r="T701" s="2">
        <v>0</v>
      </c>
      <c r="U701" s="39">
        <v>162.40360000000001</v>
      </c>
      <c r="W701" s="41" t="s">
        <v>1</v>
      </c>
      <c r="X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1"/>
      <c r="Z701"/>
      <c r="AA701"/>
    </row>
    <row r="702" spans="5:27">
      <c r="E702" t="s">
        <v>8566</v>
      </c>
      <c r="F702" s="51" t="s">
        <v>8893</v>
      </c>
      <c r="G702" t="s">
        <v>1</v>
      </c>
      <c r="H702" s="41" t="s">
        <v>0</v>
      </c>
      <c r="I702" s="41" t="s">
        <v>8149</v>
      </c>
      <c r="J702" s="41" t="s">
        <v>8150</v>
      </c>
      <c r="K702" s="41">
        <v>4538</v>
      </c>
      <c r="L702" s="48">
        <v>4538</v>
      </c>
      <c r="M702" s="49" t="s">
        <v>333</v>
      </c>
      <c r="N702" s="49" t="s">
        <v>334</v>
      </c>
      <c r="O702" s="2">
        <v>0</v>
      </c>
      <c r="P702" s="2">
        <v>0</v>
      </c>
      <c r="Q702" s="39">
        <v>198.6</v>
      </c>
      <c r="R702" s="2">
        <v>25.818000000000001</v>
      </c>
      <c r="S702" s="2">
        <v>0</v>
      </c>
      <c r="T702" s="2">
        <v>0</v>
      </c>
      <c r="U702" s="39">
        <v>224.41800000000001</v>
      </c>
      <c r="W702" s="41" t="s">
        <v>1</v>
      </c>
      <c r="X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2"/>
      <c r="Z702"/>
      <c r="AA702"/>
    </row>
    <row r="703" spans="5:27">
      <c r="E703" t="s">
        <v>8566</v>
      </c>
      <c r="F703" s="51" t="s">
        <v>8893</v>
      </c>
      <c r="G703" t="s">
        <v>1</v>
      </c>
      <c r="H703" s="41" t="s">
        <v>0</v>
      </c>
      <c r="I703" s="41" t="s">
        <v>8149</v>
      </c>
      <c r="J703" s="41" t="s">
        <v>8150</v>
      </c>
      <c r="K703" s="41">
        <v>4539</v>
      </c>
      <c r="L703" s="48">
        <v>4539</v>
      </c>
      <c r="M703" s="49"/>
      <c r="N703" s="49" t="s">
        <v>1335</v>
      </c>
      <c r="O703" s="2">
        <v>0</v>
      </c>
      <c r="P703" s="2">
        <v>0</v>
      </c>
      <c r="Q703" s="39">
        <v>405.45</v>
      </c>
      <c r="R703" s="2">
        <v>52.708500000000001</v>
      </c>
      <c r="S703" s="2">
        <v>0</v>
      </c>
      <c r="T703" s="2">
        <v>0</v>
      </c>
      <c r="U703" s="39">
        <v>458.1585</v>
      </c>
      <c r="V703" s="2" t="s">
        <v>8452</v>
      </c>
      <c r="W703" s="41" t="s">
        <v>1</v>
      </c>
      <c r="X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3"/>
      <c r="Z703"/>
      <c r="AA703"/>
    </row>
    <row r="704" spans="5:27">
      <c r="E704" t="s">
        <v>8566</v>
      </c>
      <c r="F704" s="51" t="s">
        <v>8893</v>
      </c>
      <c r="G704" t="s">
        <v>1</v>
      </c>
      <c r="H704" s="41" t="s">
        <v>0</v>
      </c>
      <c r="I704" s="41" t="s">
        <v>8149</v>
      </c>
      <c r="J704" s="41" t="s">
        <v>8150</v>
      </c>
      <c r="K704" s="41">
        <v>4540</v>
      </c>
      <c r="L704" s="48">
        <v>4540</v>
      </c>
      <c r="M704" s="49" t="s">
        <v>777</v>
      </c>
      <c r="N704" s="49" t="s">
        <v>778</v>
      </c>
      <c r="O704" s="2">
        <v>0</v>
      </c>
      <c r="P704" s="2">
        <v>0</v>
      </c>
      <c r="Q704" s="39">
        <v>260.18</v>
      </c>
      <c r="R704" s="2">
        <v>33.823399999999999</v>
      </c>
      <c r="S704" s="2">
        <v>0</v>
      </c>
      <c r="T704" s="2">
        <v>0</v>
      </c>
      <c r="U704" s="39">
        <v>294.0034</v>
      </c>
      <c r="W704" s="41" t="s">
        <v>1</v>
      </c>
      <c r="X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4"/>
      <c r="Z704"/>
      <c r="AA704"/>
    </row>
    <row r="705" spans="5:27">
      <c r="E705" t="s">
        <v>8566</v>
      </c>
      <c r="F705" s="51" t="s">
        <v>8893</v>
      </c>
      <c r="G705" t="s">
        <v>1</v>
      </c>
      <c r="H705" s="41" t="s">
        <v>0</v>
      </c>
      <c r="I705" s="41" t="s">
        <v>8149</v>
      </c>
      <c r="J705" s="41" t="s">
        <v>8150</v>
      </c>
      <c r="K705" s="41">
        <v>4541</v>
      </c>
      <c r="L705" s="48">
        <v>4541</v>
      </c>
      <c r="M705" s="49" t="s">
        <v>1424</v>
      </c>
      <c r="N705" s="49" t="s">
        <v>1425</v>
      </c>
      <c r="O705" s="2">
        <v>0</v>
      </c>
      <c r="P705" s="2">
        <v>0</v>
      </c>
      <c r="Q705" s="39">
        <v>59.58</v>
      </c>
      <c r="R705" s="2">
        <v>7.7454000000000001</v>
      </c>
      <c r="S705" s="2">
        <v>0</v>
      </c>
      <c r="T705" s="2">
        <v>0</v>
      </c>
      <c r="U705" s="39">
        <v>67.325400000000002</v>
      </c>
      <c r="W705" s="41" t="s">
        <v>1</v>
      </c>
      <c r="X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5"/>
      <c r="Z705"/>
      <c r="AA705"/>
    </row>
    <row r="706" spans="5:27">
      <c r="E706" t="s">
        <v>8566</v>
      </c>
      <c r="F706" s="51" t="s">
        <v>8893</v>
      </c>
      <c r="G706" t="s">
        <v>1</v>
      </c>
      <c r="H706" s="41" t="s">
        <v>0</v>
      </c>
      <c r="I706" s="41" t="s">
        <v>8149</v>
      </c>
      <c r="J706" s="41" t="s">
        <v>8150</v>
      </c>
      <c r="K706" s="41">
        <v>4542</v>
      </c>
      <c r="L706" s="48">
        <v>4542</v>
      </c>
      <c r="M706" s="49" t="s">
        <v>931</v>
      </c>
      <c r="N706" s="49" t="s">
        <v>932</v>
      </c>
      <c r="O706" s="2">
        <v>0</v>
      </c>
      <c r="P706" s="2">
        <v>0</v>
      </c>
      <c r="Q706" s="39">
        <v>2184.46</v>
      </c>
      <c r="R706" s="2">
        <v>283.97980000000001</v>
      </c>
      <c r="S706" s="2">
        <v>0</v>
      </c>
      <c r="T706" s="2">
        <v>0</v>
      </c>
      <c r="U706" s="39">
        <v>2468.4398000000001</v>
      </c>
      <c r="W706" s="41" t="s">
        <v>1</v>
      </c>
      <c r="X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6"/>
      <c r="Z706"/>
      <c r="AA706"/>
    </row>
    <row r="707" spans="5:27">
      <c r="E707" t="s">
        <v>8566</v>
      </c>
      <c r="F707" s="51" t="s">
        <v>8893</v>
      </c>
      <c r="G707" t="s">
        <v>1</v>
      </c>
      <c r="H707" s="41" t="s">
        <v>0</v>
      </c>
      <c r="I707" s="41" t="s">
        <v>8149</v>
      </c>
      <c r="J707" s="41" t="s">
        <v>8150</v>
      </c>
      <c r="K707" s="41">
        <v>4543</v>
      </c>
      <c r="L707" s="48">
        <v>4543</v>
      </c>
      <c r="M707" s="49" t="s">
        <v>1134</v>
      </c>
      <c r="N707" s="49" t="s">
        <v>1135</v>
      </c>
      <c r="O707" s="2">
        <v>0</v>
      </c>
      <c r="P707" s="2">
        <v>0</v>
      </c>
      <c r="Q707" s="39">
        <v>61.57</v>
      </c>
      <c r="R707" s="2">
        <v>8.0041000000000011</v>
      </c>
      <c r="S707" s="2">
        <v>0</v>
      </c>
      <c r="T707" s="2">
        <v>0</v>
      </c>
      <c r="U707" s="39">
        <v>69.574100000000001</v>
      </c>
      <c r="W707" s="41" t="s">
        <v>1</v>
      </c>
      <c r="X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7"/>
      <c r="Z707"/>
      <c r="AA707"/>
    </row>
    <row r="708" spans="5:27">
      <c r="E708" t="s">
        <v>8566</v>
      </c>
      <c r="F708" s="51" t="s">
        <v>8893</v>
      </c>
      <c r="G708" t="s">
        <v>1</v>
      </c>
      <c r="H708" s="41" t="s">
        <v>0</v>
      </c>
      <c r="I708" s="41" t="s">
        <v>8149</v>
      </c>
      <c r="J708" s="41" t="s">
        <v>8150</v>
      </c>
      <c r="K708" s="41">
        <v>4544</v>
      </c>
      <c r="L708" s="48">
        <v>4544</v>
      </c>
      <c r="M708" s="49" t="s">
        <v>417</v>
      </c>
      <c r="N708" s="49" t="s">
        <v>418</v>
      </c>
      <c r="O708" s="2">
        <v>0</v>
      </c>
      <c r="P708" s="2">
        <v>0</v>
      </c>
      <c r="Q708" s="39">
        <v>101.3</v>
      </c>
      <c r="R708" s="2">
        <v>13.169</v>
      </c>
      <c r="S708" s="2">
        <v>0</v>
      </c>
      <c r="T708" s="2">
        <v>0</v>
      </c>
      <c r="U708" s="39">
        <v>114.46899999999999</v>
      </c>
      <c r="W708" s="41" t="s">
        <v>1</v>
      </c>
      <c r="X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8"/>
      <c r="Z708"/>
      <c r="AA708"/>
    </row>
    <row r="709" spans="5:27">
      <c r="E709" t="s">
        <v>8566</v>
      </c>
      <c r="F709" s="51" t="s">
        <v>8893</v>
      </c>
      <c r="G709" t="s">
        <v>1</v>
      </c>
      <c r="H709" s="41" t="s">
        <v>0</v>
      </c>
      <c r="I709" s="41" t="s">
        <v>8149</v>
      </c>
      <c r="J709" s="41" t="s">
        <v>8150</v>
      </c>
      <c r="K709" s="41">
        <v>4545</v>
      </c>
      <c r="L709" s="48">
        <v>4545</v>
      </c>
      <c r="M709" s="49" t="s">
        <v>118</v>
      </c>
      <c r="N709" s="49" t="s">
        <v>119</v>
      </c>
      <c r="O709" s="2">
        <v>0</v>
      </c>
      <c r="P709" s="2">
        <v>0</v>
      </c>
      <c r="Q709" s="39">
        <v>48.68</v>
      </c>
      <c r="R709" s="2">
        <v>6.3284000000000002</v>
      </c>
      <c r="S709" s="2">
        <v>0</v>
      </c>
      <c r="T709" s="2">
        <v>0</v>
      </c>
      <c r="U709" s="39">
        <v>55.008400000000002</v>
      </c>
      <c r="W709" s="41" t="s">
        <v>1</v>
      </c>
      <c r="X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09"/>
      <c r="Z709"/>
      <c r="AA709"/>
    </row>
    <row r="710" spans="5:27">
      <c r="E710" t="s">
        <v>8566</v>
      </c>
      <c r="F710" s="51" t="s">
        <v>8893</v>
      </c>
      <c r="G710" t="s">
        <v>1</v>
      </c>
      <c r="H710" s="41" t="s">
        <v>0</v>
      </c>
      <c r="I710" s="41" t="s">
        <v>8149</v>
      </c>
      <c r="J710" s="41" t="s">
        <v>8150</v>
      </c>
      <c r="K710" s="41">
        <v>4546</v>
      </c>
      <c r="L710" s="48">
        <v>4546</v>
      </c>
      <c r="M710" s="49" t="s">
        <v>741</v>
      </c>
      <c r="N710" s="49" t="s">
        <v>742</v>
      </c>
      <c r="O710" s="2">
        <v>0</v>
      </c>
      <c r="P710" s="2">
        <v>0</v>
      </c>
      <c r="Q710" s="39">
        <v>365.61</v>
      </c>
      <c r="R710" s="2">
        <v>47.529300000000006</v>
      </c>
      <c r="S710" s="2">
        <v>0</v>
      </c>
      <c r="T710" s="2">
        <v>0</v>
      </c>
      <c r="U710" s="39">
        <v>413.13930000000005</v>
      </c>
      <c r="W710" s="41" t="s">
        <v>1</v>
      </c>
      <c r="X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0"/>
      <c r="Z710"/>
      <c r="AA710"/>
    </row>
    <row r="711" spans="5:27">
      <c r="E711" t="s">
        <v>8566</v>
      </c>
      <c r="F711" s="51" t="s">
        <v>8893</v>
      </c>
      <c r="G711" t="s">
        <v>1</v>
      </c>
      <c r="H711" s="41" t="s">
        <v>0</v>
      </c>
      <c r="I711" s="41" t="s">
        <v>8149</v>
      </c>
      <c r="J711" s="41" t="s">
        <v>8150</v>
      </c>
      <c r="K711" s="41">
        <v>4547</v>
      </c>
      <c r="L711" s="48">
        <v>4547</v>
      </c>
      <c r="M711" s="49" t="s">
        <v>8596</v>
      </c>
      <c r="N711" s="49" t="s">
        <v>8597</v>
      </c>
      <c r="O711" s="2">
        <v>0</v>
      </c>
      <c r="P711" s="2">
        <v>0</v>
      </c>
      <c r="Q711" s="39">
        <v>260.18</v>
      </c>
      <c r="R711" s="2">
        <v>33.82</v>
      </c>
      <c r="S711" s="2">
        <v>0</v>
      </c>
      <c r="T711" s="2">
        <v>0</v>
      </c>
      <c r="U711" s="39">
        <v>294</v>
      </c>
      <c r="W711" s="41" t="s">
        <v>1</v>
      </c>
      <c r="X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1"/>
      <c r="Z711"/>
      <c r="AA711"/>
    </row>
    <row r="712" spans="5:27">
      <c r="E712" t="s">
        <v>8566</v>
      </c>
      <c r="F712" s="51" t="s">
        <v>8893</v>
      </c>
      <c r="G712" t="s">
        <v>1</v>
      </c>
      <c r="H712" s="41" t="s">
        <v>0</v>
      </c>
      <c r="I712" s="41" t="s">
        <v>8149</v>
      </c>
      <c r="J712" s="41" t="s">
        <v>8150</v>
      </c>
      <c r="K712" s="41">
        <v>4548</v>
      </c>
      <c r="L712" s="48">
        <v>4548</v>
      </c>
      <c r="M712" s="49" t="s">
        <v>118</v>
      </c>
      <c r="N712" s="49" t="s">
        <v>119</v>
      </c>
      <c r="O712" s="2">
        <v>0</v>
      </c>
      <c r="P712" s="2">
        <v>0</v>
      </c>
      <c r="Q712" s="39">
        <v>77.33</v>
      </c>
      <c r="R712" s="2">
        <v>10.052899999999999</v>
      </c>
      <c r="S712" s="2">
        <v>0</v>
      </c>
      <c r="T712" s="2">
        <v>0</v>
      </c>
      <c r="U712" s="39">
        <v>87.382899999999992</v>
      </c>
      <c r="W712" s="41" t="s">
        <v>1</v>
      </c>
      <c r="X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2"/>
      <c r="Z712"/>
      <c r="AA712"/>
    </row>
    <row r="713" spans="5:27">
      <c r="E713" t="s">
        <v>8566</v>
      </c>
      <c r="F713" s="51" t="s">
        <v>8893</v>
      </c>
      <c r="G713" t="s">
        <v>1</v>
      </c>
      <c r="H713" s="41" t="s">
        <v>0</v>
      </c>
      <c r="I713" s="41" t="s">
        <v>8149</v>
      </c>
      <c r="J713" s="41" t="s">
        <v>8150</v>
      </c>
      <c r="K713" s="41">
        <v>4549</v>
      </c>
      <c r="L713" s="48">
        <v>4549</v>
      </c>
      <c r="M713" s="49" t="s">
        <v>7912</v>
      </c>
      <c r="N713" s="49" t="s">
        <v>1148</v>
      </c>
      <c r="O713" s="2">
        <v>0</v>
      </c>
      <c r="P713" s="2">
        <v>0</v>
      </c>
      <c r="Q713" s="39">
        <v>2137.1799999999998</v>
      </c>
      <c r="R713" s="2">
        <v>277.83339999999998</v>
      </c>
      <c r="S713" s="2">
        <v>0</v>
      </c>
      <c r="T713" s="2">
        <v>0</v>
      </c>
      <c r="U713" s="39">
        <v>2415.0133999999998</v>
      </c>
      <c r="W713" s="41" t="s">
        <v>1</v>
      </c>
      <c r="X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3"/>
      <c r="Z713"/>
      <c r="AA713"/>
    </row>
    <row r="714" spans="5:27">
      <c r="E714" t="s">
        <v>8566</v>
      </c>
      <c r="F714" s="51" t="s">
        <v>8893</v>
      </c>
      <c r="G714" t="s">
        <v>1</v>
      </c>
      <c r="H714" s="41" t="s">
        <v>0</v>
      </c>
      <c r="I714" s="41" t="s">
        <v>8149</v>
      </c>
      <c r="J714" s="41" t="s">
        <v>8150</v>
      </c>
      <c r="K714" s="41">
        <v>4550</v>
      </c>
      <c r="L714" s="48">
        <v>4550</v>
      </c>
      <c r="M714" s="49" t="s">
        <v>114</v>
      </c>
      <c r="N714" s="49" t="s">
        <v>115</v>
      </c>
      <c r="O714" s="2">
        <v>0</v>
      </c>
      <c r="P714" s="2">
        <v>0</v>
      </c>
      <c r="Q714" s="39">
        <v>58.05</v>
      </c>
      <c r="R714" s="2">
        <v>7.5465</v>
      </c>
      <c r="S714" s="2">
        <v>0</v>
      </c>
      <c r="T714" s="2">
        <v>0</v>
      </c>
      <c r="U714" s="39">
        <v>65.596499999999992</v>
      </c>
      <c r="W714" s="41" t="s">
        <v>1</v>
      </c>
      <c r="X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4"/>
      <c r="Z714"/>
      <c r="AA714"/>
    </row>
    <row r="715" spans="5:27">
      <c r="E715" t="s">
        <v>8566</v>
      </c>
      <c r="F715" s="51" t="s">
        <v>8893</v>
      </c>
      <c r="G715" t="s">
        <v>1</v>
      </c>
      <c r="H715" s="41" t="s">
        <v>0</v>
      </c>
      <c r="I715" s="41" t="s">
        <v>8149</v>
      </c>
      <c r="J715" s="41" t="s">
        <v>8150</v>
      </c>
      <c r="K715" s="41">
        <v>4551</v>
      </c>
      <c r="L715" s="48">
        <v>4551</v>
      </c>
      <c r="M715" s="49" t="s">
        <v>126</v>
      </c>
      <c r="N715" s="49" t="s">
        <v>127</v>
      </c>
      <c r="O715" s="2">
        <v>0</v>
      </c>
      <c r="P715" s="2">
        <v>0</v>
      </c>
      <c r="Q715" s="39">
        <v>48453.25</v>
      </c>
      <c r="R715" s="2">
        <v>6298.9225000000006</v>
      </c>
      <c r="S715" s="2">
        <v>0</v>
      </c>
      <c r="T715" s="2">
        <v>0</v>
      </c>
      <c r="U715" s="39">
        <v>54752.172500000001</v>
      </c>
      <c r="W715" s="41" t="s">
        <v>1</v>
      </c>
      <c r="X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5"/>
      <c r="Z715"/>
      <c r="AA715"/>
    </row>
    <row r="716" spans="5:27">
      <c r="E716" t="s">
        <v>8566</v>
      </c>
      <c r="F716" s="51" t="s">
        <v>8893</v>
      </c>
      <c r="G716" t="s">
        <v>1</v>
      </c>
      <c r="H716" s="41" t="s">
        <v>0</v>
      </c>
      <c r="I716" s="41" t="s">
        <v>8149</v>
      </c>
      <c r="J716" s="41" t="s">
        <v>8150</v>
      </c>
      <c r="K716" s="41">
        <v>4552</v>
      </c>
      <c r="L716" s="48">
        <v>4552</v>
      </c>
      <c r="M716" s="49" t="s">
        <v>1052</v>
      </c>
      <c r="N716" s="49" t="s">
        <v>1053</v>
      </c>
      <c r="O716" s="2">
        <v>0</v>
      </c>
      <c r="P716" s="2">
        <v>0</v>
      </c>
      <c r="Q716" s="39">
        <v>1827.02</v>
      </c>
      <c r="R716" s="2">
        <v>237.51259999999999</v>
      </c>
      <c r="S716" s="2">
        <v>0</v>
      </c>
      <c r="T716" s="2">
        <v>0</v>
      </c>
      <c r="U716" s="39">
        <v>2064.5326</v>
      </c>
      <c r="W716" s="41" t="s">
        <v>1</v>
      </c>
      <c r="X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6"/>
      <c r="Z716"/>
      <c r="AA716"/>
    </row>
    <row r="717" spans="5:27">
      <c r="E717" t="s">
        <v>8566</v>
      </c>
      <c r="F717" s="51" t="s">
        <v>8893</v>
      </c>
      <c r="G717" t="s">
        <v>1</v>
      </c>
      <c r="H717" s="41" t="s">
        <v>0</v>
      </c>
      <c r="I717" s="41" t="s">
        <v>8149</v>
      </c>
      <c r="J717" s="41" t="s">
        <v>8150</v>
      </c>
      <c r="K717" s="41">
        <v>4553</v>
      </c>
      <c r="L717" s="48">
        <v>4553</v>
      </c>
      <c r="M717" s="49"/>
      <c r="N717" s="49" t="s">
        <v>7878</v>
      </c>
      <c r="O717" s="2">
        <v>0</v>
      </c>
      <c r="P717" s="2">
        <v>0</v>
      </c>
      <c r="Q717" s="39">
        <v>280.04000000000002</v>
      </c>
      <c r="R717" s="2">
        <v>36.405200000000001</v>
      </c>
      <c r="S717" s="2">
        <v>0</v>
      </c>
      <c r="T717" s="2">
        <v>0</v>
      </c>
      <c r="U717" s="39">
        <v>316.4452</v>
      </c>
      <c r="V717" s="2" t="s">
        <v>8376</v>
      </c>
      <c r="W717" s="41" t="s">
        <v>1</v>
      </c>
      <c r="X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7"/>
      <c r="Z717"/>
      <c r="AA717"/>
    </row>
    <row r="718" spans="5:27">
      <c r="E718" t="s">
        <v>8566</v>
      </c>
      <c r="F718" s="51" t="s">
        <v>8893</v>
      </c>
      <c r="G718" t="s">
        <v>1</v>
      </c>
      <c r="H718" s="41" t="s">
        <v>0</v>
      </c>
      <c r="I718" s="41" t="s">
        <v>8149</v>
      </c>
      <c r="J718" s="41" t="s">
        <v>8150</v>
      </c>
      <c r="K718" s="41">
        <v>4554</v>
      </c>
      <c r="L718" s="48">
        <v>4554</v>
      </c>
      <c r="M718" s="49"/>
      <c r="N718" s="49" t="s">
        <v>593</v>
      </c>
      <c r="O718" s="2">
        <v>0</v>
      </c>
      <c r="P718" s="2">
        <v>0</v>
      </c>
      <c r="Q718" s="39">
        <v>264.68</v>
      </c>
      <c r="R718" s="2">
        <v>34.4084</v>
      </c>
      <c r="S718" s="2">
        <v>0</v>
      </c>
      <c r="T718" s="2">
        <v>0</v>
      </c>
      <c r="U718" s="39">
        <v>299.08839999999998</v>
      </c>
      <c r="V718" s="2" t="s">
        <v>8386</v>
      </c>
      <c r="W718" s="41" t="s">
        <v>1</v>
      </c>
      <c r="X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8"/>
      <c r="Z718"/>
      <c r="AA718"/>
    </row>
    <row r="719" spans="5:27">
      <c r="E719" t="s">
        <v>8566</v>
      </c>
      <c r="F719" s="51" t="s">
        <v>8893</v>
      </c>
      <c r="G719" t="s">
        <v>1</v>
      </c>
      <c r="H719" s="41" t="s">
        <v>0</v>
      </c>
      <c r="I719" s="41" t="s">
        <v>8149</v>
      </c>
      <c r="J719" s="41" t="s">
        <v>8150</v>
      </c>
      <c r="K719" s="41">
        <v>4555</v>
      </c>
      <c r="L719" s="48">
        <v>4555</v>
      </c>
      <c r="M719" s="49"/>
      <c r="N719" s="49" t="s">
        <v>322</v>
      </c>
      <c r="O719" s="2">
        <v>0</v>
      </c>
      <c r="P719" s="2">
        <v>0</v>
      </c>
      <c r="Q719" s="39">
        <v>258.18</v>
      </c>
      <c r="R719" s="2">
        <v>33.563400000000001</v>
      </c>
      <c r="S719" s="2">
        <v>0</v>
      </c>
      <c r="T719" s="2">
        <v>0</v>
      </c>
      <c r="U719" s="39">
        <v>291.74340000000001</v>
      </c>
      <c r="V719" s="2" t="s">
        <v>8383</v>
      </c>
      <c r="W719" s="41" t="s">
        <v>1</v>
      </c>
      <c r="X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19"/>
      <c r="Z719"/>
      <c r="AA719"/>
    </row>
    <row r="720" spans="5:27">
      <c r="E720" t="s">
        <v>8566</v>
      </c>
      <c r="F720" s="51" t="s">
        <v>8893</v>
      </c>
      <c r="G720" t="s">
        <v>1</v>
      </c>
      <c r="H720" s="41" t="s">
        <v>0</v>
      </c>
      <c r="I720" s="41" t="s">
        <v>8149</v>
      </c>
      <c r="J720" s="41" t="s">
        <v>8150</v>
      </c>
      <c r="K720" s="41">
        <v>4556</v>
      </c>
      <c r="L720" s="48">
        <v>4556</v>
      </c>
      <c r="M720" s="49" t="s">
        <v>108</v>
      </c>
      <c r="N720" s="49" t="s">
        <v>109</v>
      </c>
      <c r="O720" s="2">
        <v>0</v>
      </c>
      <c r="P720" s="2">
        <v>0</v>
      </c>
      <c r="Q720" s="39">
        <v>173.49</v>
      </c>
      <c r="R720" s="2">
        <v>22.553700000000003</v>
      </c>
      <c r="S720" s="2">
        <v>0</v>
      </c>
      <c r="T720" s="2">
        <v>0</v>
      </c>
      <c r="U720" s="39">
        <v>196.0437</v>
      </c>
      <c r="W720" s="41" t="s">
        <v>1</v>
      </c>
      <c r="X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0"/>
      <c r="Z720"/>
      <c r="AA720"/>
    </row>
    <row r="721" spans="5:27">
      <c r="E721" t="s">
        <v>8566</v>
      </c>
      <c r="F721" s="51" t="s">
        <v>8893</v>
      </c>
      <c r="G721" t="s">
        <v>1</v>
      </c>
      <c r="H721" s="41" t="s">
        <v>0</v>
      </c>
      <c r="I721" s="41" t="s">
        <v>8149</v>
      </c>
      <c r="J721" s="41" t="s">
        <v>8150</v>
      </c>
      <c r="K721" s="41">
        <v>4557</v>
      </c>
      <c r="L721" s="48">
        <v>4557</v>
      </c>
      <c r="M721" s="49" t="s">
        <v>477</v>
      </c>
      <c r="N721" s="49" t="s">
        <v>478</v>
      </c>
      <c r="O721" s="2">
        <v>0</v>
      </c>
      <c r="P721" s="2">
        <v>0</v>
      </c>
      <c r="Q721" s="39">
        <v>327</v>
      </c>
      <c r="R721" s="2">
        <v>42.51</v>
      </c>
      <c r="S721" s="2">
        <v>0</v>
      </c>
      <c r="T721" s="2">
        <v>0</v>
      </c>
      <c r="U721" s="39">
        <v>369.51</v>
      </c>
      <c r="W721" s="41" t="s">
        <v>1</v>
      </c>
      <c r="X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1"/>
      <c r="Z721"/>
      <c r="AA721"/>
    </row>
    <row r="722" spans="5:27">
      <c r="E722" t="s">
        <v>8566</v>
      </c>
      <c r="F722" s="51" t="s">
        <v>8892</v>
      </c>
      <c r="G722" t="s">
        <v>1</v>
      </c>
      <c r="H722" s="41" t="s">
        <v>0</v>
      </c>
      <c r="I722" s="41" t="s">
        <v>8149</v>
      </c>
      <c r="J722" s="41" t="s">
        <v>8150</v>
      </c>
      <c r="K722" s="41">
        <v>4558</v>
      </c>
      <c r="L722" s="48">
        <v>4558</v>
      </c>
      <c r="M722" s="49" t="s">
        <v>1214</v>
      </c>
      <c r="N722" s="49" t="s">
        <v>1215</v>
      </c>
      <c r="O722" s="2">
        <v>0</v>
      </c>
      <c r="P722" s="2">
        <v>0</v>
      </c>
      <c r="Q722" s="39">
        <v>478.63</v>
      </c>
      <c r="R722" s="2">
        <v>62.221899999999998</v>
      </c>
      <c r="S722" s="2">
        <v>0</v>
      </c>
      <c r="T722" s="2">
        <v>0</v>
      </c>
      <c r="U722" s="39">
        <v>540.8519</v>
      </c>
      <c r="W722" s="41" t="s">
        <v>1</v>
      </c>
      <c r="X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2"/>
      <c r="Z722"/>
      <c r="AA722"/>
    </row>
    <row r="723" spans="5:27" hidden="1">
      <c r="E723" t="s">
        <v>8566</v>
      </c>
      <c r="F723" s="51" t="s">
        <v>8892</v>
      </c>
      <c r="G723" t="s">
        <v>1</v>
      </c>
      <c r="H723" s="41" t="s">
        <v>0</v>
      </c>
      <c r="I723" s="41" t="s">
        <v>8149</v>
      </c>
      <c r="J723" s="41" t="s">
        <v>8150</v>
      </c>
      <c r="K723" s="41">
        <v>4559</v>
      </c>
      <c r="L723" s="48">
        <v>4559</v>
      </c>
      <c r="M723" s="49" t="s">
        <v>7848</v>
      </c>
      <c r="N723" s="49" t="s">
        <v>7847</v>
      </c>
      <c r="O723" s="2">
        <v>0</v>
      </c>
      <c r="P723" s="2">
        <v>0</v>
      </c>
      <c r="Q723" s="39">
        <v>0</v>
      </c>
      <c r="R723" s="2">
        <v>0</v>
      </c>
      <c r="S723" s="2">
        <v>0</v>
      </c>
      <c r="T723" s="2">
        <v>0</v>
      </c>
      <c r="U723" s="39">
        <v>0</v>
      </c>
      <c r="V723" s="2">
        <v>0</v>
      </c>
      <c r="W723" s="41" t="s">
        <v>1</v>
      </c>
      <c r="X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3"/>
      <c r="Z723"/>
      <c r="AA723"/>
    </row>
    <row r="724" spans="5:27">
      <c r="E724" t="s">
        <v>8566</v>
      </c>
      <c r="F724" s="51" t="s">
        <v>8892</v>
      </c>
      <c r="G724" t="s">
        <v>1</v>
      </c>
      <c r="H724" s="41" t="s">
        <v>0</v>
      </c>
      <c r="I724" s="41" t="s">
        <v>8149</v>
      </c>
      <c r="J724" s="41" t="s">
        <v>8150</v>
      </c>
      <c r="K724" s="41">
        <v>4560</v>
      </c>
      <c r="L724" s="48">
        <v>4560</v>
      </c>
      <c r="M724" s="49" t="s">
        <v>675</v>
      </c>
      <c r="N724" s="49" t="s">
        <v>676</v>
      </c>
      <c r="O724" s="2">
        <v>0</v>
      </c>
      <c r="P724" s="2">
        <v>0</v>
      </c>
      <c r="Q724" s="39">
        <v>141.02000000000001</v>
      </c>
      <c r="R724" s="2">
        <v>18.332600000000003</v>
      </c>
      <c r="S724" s="2">
        <v>0</v>
      </c>
      <c r="T724" s="2">
        <v>0</v>
      </c>
      <c r="U724" s="39">
        <v>159.35260000000002</v>
      </c>
      <c r="W724" s="41" t="s">
        <v>1</v>
      </c>
      <c r="X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4"/>
      <c r="Z724"/>
      <c r="AA724"/>
    </row>
    <row r="725" spans="5:27">
      <c r="E725" t="s">
        <v>8566</v>
      </c>
      <c r="F725" s="51" t="s">
        <v>8892</v>
      </c>
      <c r="G725" t="s">
        <v>1</v>
      </c>
      <c r="H725" s="41" t="s">
        <v>0</v>
      </c>
      <c r="I725" s="41" t="s">
        <v>8149</v>
      </c>
      <c r="J725" s="41" t="s">
        <v>8150</v>
      </c>
      <c r="K725" s="41">
        <v>4561</v>
      </c>
      <c r="L725" s="48">
        <v>4561</v>
      </c>
      <c r="M725" s="49"/>
      <c r="N725" s="49" t="s">
        <v>8790</v>
      </c>
      <c r="O725" s="2">
        <v>0</v>
      </c>
      <c r="P725" s="2">
        <v>0</v>
      </c>
      <c r="Q725" s="39">
        <v>39.72</v>
      </c>
      <c r="R725" s="2">
        <v>5.1635999999999997</v>
      </c>
      <c r="S725" s="2">
        <v>0</v>
      </c>
      <c r="T725" s="2">
        <v>0</v>
      </c>
      <c r="U725" s="39">
        <v>44.883600000000001</v>
      </c>
      <c r="V725" s="2" t="s">
        <v>8789</v>
      </c>
      <c r="W725" s="41" t="s">
        <v>1</v>
      </c>
      <c r="X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5"/>
      <c r="Z725"/>
      <c r="AA725"/>
    </row>
    <row r="726" spans="5:27">
      <c r="E726" t="s">
        <v>8566</v>
      </c>
      <c r="F726" s="51" t="s">
        <v>8892</v>
      </c>
      <c r="G726" t="s">
        <v>1</v>
      </c>
      <c r="H726" s="41" t="s">
        <v>0</v>
      </c>
      <c r="I726" s="41" t="s">
        <v>8149</v>
      </c>
      <c r="J726" s="41" t="s">
        <v>8150</v>
      </c>
      <c r="K726" s="41">
        <v>4562</v>
      </c>
      <c r="L726" s="48">
        <v>4562</v>
      </c>
      <c r="M726" s="49" t="s">
        <v>771</v>
      </c>
      <c r="N726" s="49" t="s">
        <v>772</v>
      </c>
      <c r="O726" s="2">
        <v>0</v>
      </c>
      <c r="P726" s="2">
        <v>0</v>
      </c>
      <c r="Q726" s="39">
        <v>198.6</v>
      </c>
      <c r="R726" s="2">
        <v>25.818000000000001</v>
      </c>
      <c r="S726" s="2">
        <v>0</v>
      </c>
      <c r="T726" s="2">
        <v>0</v>
      </c>
      <c r="U726" s="39">
        <v>224.41800000000001</v>
      </c>
      <c r="W726" s="41" t="s">
        <v>1</v>
      </c>
      <c r="X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6"/>
      <c r="Z726"/>
      <c r="AA726"/>
    </row>
    <row r="727" spans="5:27">
      <c r="E727" t="s">
        <v>8566</v>
      </c>
      <c r="F727" s="51" t="s">
        <v>8892</v>
      </c>
      <c r="G727" t="s">
        <v>1</v>
      </c>
      <c r="H727" s="41" t="s">
        <v>0</v>
      </c>
      <c r="I727" s="41" t="s">
        <v>8149</v>
      </c>
      <c r="J727" s="41" t="s">
        <v>8150</v>
      </c>
      <c r="K727" s="41">
        <v>4563</v>
      </c>
      <c r="L727" s="48">
        <v>4563</v>
      </c>
      <c r="M727" s="49" t="s">
        <v>1344</v>
      </c>
      <c r="N727" s="49" t="s">
        <v>1345</v>
      </c>
      <c r="O727" s="2">
        <v>0</v>
      </c>
      <c r="P727" s="2">
        <v>0</v>
      </c>
      <c r="Q727" s="39">
        <v>160.88</v>
      </c>
      <c r="R727" s="2">
        <v>20.914400000000001</v>
      </c>
      <c r="S727" s="2">
        <v>0</v>
      </c>
      <c r="T727" s="2">
        <v>0</v>
      </c>
      <c r="U727" s="39">
        <v>181.7944</v>
      </c>
      <c r="W727" s="41" t="s">
        <v>1</v>
      </c>
      <c r="X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7"/>
      <c r="Z727"/>
      <c r="AA727"/>
    </row>
    <row r="728" spans="5:27">
      <c r="E728" t="s">
        <v>8566</v>
      </c>
      <c r="F728" s="51" t="s">
        <v>8892</v>
      </c>
      <c r="G728" t="s">
        <v>1</v>
      </c>
      <c r="H728" s="41" t="s">
        <v>0</v>
      </c>
      <c r="I728" s="41" t="s">
        <v>8149</v>
      </c>
      <c r="J728" s="41" t="s">
        <v>8150</v>
      </c>
      <c r="K728" s="41">
        <v>4564</v>
      </c>
      <c r="L728" s="48">
        <v>4564</v>
      </c>
      <c r="M728" s="49" t="s">
        <v>373</v>
      </c>
      <c r="N728" s="49" t="s">
        <v>374</v>
      </c>
      <c r="O728" s="2">
        <v>0</v>
      </c>
      <c r="P728" s="2">
        <v>0</v>
      </c>
      <c r="Q728" s="39">
        <v>289.76</v>
      </c>
      <c r="R728" s="2">
        <v>37.668799999999997</v>
      </c>
      <c r="S728" s="2">
        <v>0</v>
      </c>
      <c r="T728" s="2">
        <v>0</v>
      </c>
      <c r="U728" s="39">
        <v>327.42879999999997</v>
      </c>
      <c r="W728" s="41" t="s">
        <v>1</v>
      </c>
      <c r="X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8"/>
      <c r="Z728"/>
      <c r="AA728"/>
    </row>
    <row r="729" spans="5:27">
      <c r="E729" t="s">
        <v>8566</v>
      </c>
      <c r="F729" s="51" t="s">
        <v>8892</v>
      </c>
      <c r="G729" t="s">
        <v>1</v>
      </c>
      <c r="H729" s="41" t="s">
        <v>0</v>
      </c>
      <c r="I729" s="41" t="s">
        <v>8149</v>
      </c>
      <c r="J729" s="41" t="s">
        <v>8150</v>
      </c>
      <c r="K729" s="41">
        <v>4565</v>
      </c>
      <c r="L729" s="48">
        <v>4565</v>
      </c>
      <c r="M729" s="49" t="s">
        <v>373</v>
      </c>
      <c r="N729" s="49" t="s">
        <v>374</v>
      </c>
      <c r="O729" s="2">
        <v>0</v>
      </c>
      <c r="P729" s="2">
        <v>0</v>
      </c>
      <c r="Q729" s="39">
        <v>199.94</v>
      </c>
      <c r="R729" s="2">
        <v>25.9922</v>
      </c>
      <c r="S729" s="2">
        <v>0</v>
      </c>
      <c r="T729" s="2">
        <v>0</v>
      </c>
      <c r="U729" s="39">
        <v>225.93219999999999</v>
      </c>
      <c r="W729" s="41" t="s">
        <v>1</v>
      </c>
      <c r="X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29"/>
      <c r="Z729"/>
      <c r="AA729"/>
    </row>
    <row r="730" spans="5:27">
      <c r="E730" t="s">
        <v>8566</v>
      </c>
      <c r="F730" s="51" t="s">
        <v>8892</v>
      </c>
      <c r="G730" t="s">
        <v>1</v>
      </c>
      <c r="H730" s="41" t="s">
        <v>0</v>
      </c>
      <c r="I730" s="41" t="s">
        <v>8149</v>
      </c>
      <c r="J730" s="41" t="s">
        <v>8150</v>
      </c>
      <c r="K730" s="41">
        <v>4566</v>
      </c>
      <c r="L730" s="48">
        <v>4566</v>
      </c>
      <c r="M730" s="49" t="s">
        <v>7944</v>
      </c>
      <c r="N730" s="49" t="s">
        <v>7945</v>
      </c>
      <c r="O730" s="2">
        <v>0</v>
      </c>
      <c r="P730" s="2">
        <v>0</v>
      </c>
      <c r="Q730" s="39">
        <v>337.62</v>
      </c>
      <c r="R730" s="2">
        <v>43.890599999999999</v>
      </c>
      <c r="S730" s="2">
        <v>0</v>
      </c>
      <c r="T730" s="2">
        <v>0</v>
      </c>
      <c r="U730" s="39">
        <v>381.51060000000001</v>
      </c>
      <c r="W730" s="41" t="s">
        <v>1</v>
      </c>
      <c r="X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0"/>
      <c r="Z730"/>
      <c r="AA730"/>
    </row>
    <row r="731" spans="5:27">
      <c r="E731" t="s">
        <v>8566</v>
      </c>
      <c r="F731" s="51" t="s">
        <v>8892</v>
      </c>
      <c r="G731" t="s">
        <v>1</v>
      </c>
      <c r="H731" s="41" t="s">
        <v>0</v>
      </c>
      <c r="I731" s="41" t="s">
        <v>8149</v>
      </c>
      <c r="J731" s="41" t="s">
        <v>8150</v>
      </c>
      <c r="K731" s="41">
        <v>4567</v>
      </c>
      <c r="L731" s="48">
        <v>4567</v>
      </c>
      <c r="M731" s="49" t="s">
        <v>293</v>
      </c>
      <c r="N731" s="49" t="s">
        <v>294</v>
      </c>
      <c r="O731" s="2">
        <v>0</v>
      </c>
      <c r="P731" s="2">
        <v>0</v>
      </c>
      <c r="Q731" s="39">
        <v>6318.7</v>
      </c>
      <c r="R731" s="2">
        <v>821.43100000000004</v>
      </c>
      <c r="S731" s="2">
        <v>0</v>
      </c>
      <c r="T731" s="2">
        <v>0</v>
      </c>
      <c r="U731" s="39">
        <v>7140.1309999999994</v>
      </c>
      <c r="W731" s="41" t="s">
        <v>1</v>
      </c>
      <c r="X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1"/>
      <c r="Z731"/>
      <c r="AA731"/>
    </row>
    <row r="732" spans="5:27">
      <c r="E732" t="s">
        <v>8566</v>
      </c>
      <c r="F732" s="51" t="s">
        <v>8892</v>
      </c>
      <c r="G732" t="s">
        <v>1</v>
      </c>
      <c r="H732" s="41" t="s">
        <v>0</v>
      </c>
      <c r="I732" s="41" t="s">
        <v>8149</v>
      </c>
      <c r="J732" s="41" t="s">
        <v>8150</v>
      </c>
      <c r="K732" s="41">
        <v>4568</v>
      </c>
      <c r="L732" s="48">
        <v>4568</v>
      </c>
      <c r="M732" s="49" t="s">
        <v>461</v>
      </c>
      <c r="N732" s="49" t="s">
        <v>462</v>
      </c>
      <c r="O732" s="2">
        <v>0</v>
      </c>
      <c r="P732" s="2">
        <v>0</v>
      </c>
      <c r="Q732" s="39">
        <v>6132.85</v>
      </c>
      <c r="R732" s="2">
        <v>797.27050000000008</v>
      </c>
      <c r="S732" s="2">
        <v>0</v>
      </c>
      <c r="T732" s="2">
        <v>0</v>
      </c>
      <c r="U732" s="39">
        <v>6930.1205000000009</v>
      </c>
      <c r="W732" s="41" t="s">
        <v>1</v>
      </c>
      <c r="X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2"/>
      <c r="Z732"/>
      <c r="AA732"/>
    </row>
    <row r="733" spans="5:27">
      <c r="E733" t="s">
        <v>8566</v>
      </c>
      <c r="F733" s="51" t="s">
        <v>8892</v>
      </c>
      <c r="G733" t="s">
        <v>1</v>
      </c>
      <c r="H733" s="41" t="s">
        <v>0</v>
      </c>
      <c r="I733" s="41" t="s">
        <v>8149</v>
      </c>
      <c r="J733" s="41" t="s">
        <v>8150</v>
      </c>
      <c r="K733" s="41">
        <v>4569</v>
      </c>
      <c r="L733" s="48">
        <v>4569</v>
      </c>
      <c r="M733" s="49" t="s">
        <v>817</v>
      </c>
      <c r="N733" s="49" t="s">
        <v>818</v>
      </c>
      <c r="O733" s="2">
        <v>0</v>
      </c>
      <c r="P733" s="2">
        <v>0</v>
      </c>
      <c r="Q733" s="39">
        <v>790.26</v>
      </c>
      <c r="R733" s="2">
        <v>102.7338</v>
      </c>
      <c r="S733" s="2">
        <v>0</v>
      </c>
      <c r="T733" s="2">
        <v>0</v>
      </c>
      <c r="U733" s="39">
        <v>892.99379999999996</v>
      </c>
      <c r="W733" s="41" t="s">
        <v>1</v>
      </c>
      <c r="X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3"/>
      <c r="Z733"/>
      <c r="AA733"/>
    </row>
    <row r="734" spans="5:27">
      <c r="E734" t="s">
        <v>8566</v>
      </c>
      <c r="F734" s="51" t="s">
        <v>8892</v>
      </c>
      <c r="G734" t="s">
        <v>1</v>
      </c>
      <c r="H734" s="41" t="s">
        <v>0</v>
      </c>
      <c r="I734" s="41" t="s">
        <v>8149</v>
      </c>
      <c r="J734" s="41" t="s">
        <v>8150</v>
      </c>
      <c r="K734" s="41">
        <v>4570</v>
      </c>
      <c r="L734" s="48">
        <v>4570</v>
      </c>
      <c r="M734" s="49"/>
      <c r="N734" s="49" t="s">
        <v>8796</v>
      </c>
      <c r="O734" s="2">
        <v>0</v>
      </c>
      <c r="P734" s="2">
        <v>0</v>
      </c>
      <c r="Q734" s="39">
        <v>69.73</v>
      </c>
      <c r="R734" s="2">
        <v>9.0649000000000015</v>
      </c>
      <c r="S734" s="2">
        <v>0</v>
      </c>
      <c r="T734" s="2">
        <v>0</v>
      </c>
      <c r="U734" s="39">
        <v>78.794900000000013</v>
      </c>
      <c r="V734" s="2" t="s">
        <v>8795</v>
      </c>
      <c r="W734" s="41" t="s">
        <v>1</v>
      </c>
      <c r="X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4"/>
      <c r="Z734"/>
      <c r="AA734"/>
    </row>
    <row r="735" spans="5:27">
      <c r="E735" t="s">
        <v>8566</v>
      </c>
      <c r="F735" s="51" t="s">
        <v>8892</v>
      </c>
      <c r="G735" t="s">
        <v>1</v>
      </c>
      <c r="H735" s="41" t="s">
        <v>0</v>
      </c>
      <c r="I735" s="41" t="s">
        <v>8149</v>
      </c>
      <c r="J735" s="41" t="s">
        <v>8150</v>
      </c>
      <c r="K735" s="41">
        <v>4571</v>
      </c>
      <c r="L735" s="48">
        <v>4571</v>
      </c>
      <c r="M735" s="49" t="s">
        <v>333</v>
      </c>
      <c r="N735" s="49" t="s">
        <v>334</v>
      </c>
      <c r="O735" s="2">
        <v>0</v>
      </c>
      <c r="P735" s="2">
        <v>0</v>
      </c>
      <c r="Q735" s="39">
        <v>79.44</v>
      </c>
      <c r="R735" s="2">
        <v>10.327199999999999</v>
      </c>
      <c r="S735" s="2">
        <v>0</v>
      </c>
      <c r="T735" s="2">
        <v>0</v>
      </c>
      <c r="U735" s="39">
        <v>89.767200000000003</v>
      </c>
      <c r="W735" s="41" t="s">
        <v>1</v>
      </c>
      <c r="X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5"/>
      <c r="Z735"/>
      <c r="AA735"/>
    </row>
    <row r="736" spans="5:27">
      <c r="E736" t="s">
        <v>8566</v>
      </c>
      <c r="F736" s="51" t="s">
        <v>8892</v>
      </c>
      <c r="G736" t="s">
        <v>1</v>
      </c>
      <c r="H736" s="41" t="s">
        <v>0</v>
      </c>
      <c r="I736" s="41" t="s">
        <v>8149</v>
      </c>
      <c r="J736" s="41" t="s">
        <v>8150</v>
      </c>
      <c r="K736" s="41">
        <v>4572</v>
      </c>
      <c r="L736" s="48">
        <v>4572</v>
      </c>
      <c r="M736" s="49" t="s">
        <v>741</v>
      </c>
      <c r="N736" s="49" t="s">
        <v>742</v>
      </c>
      <c r="O736" s="2">
        <v>0</v>
      </c>
      <c r="P736" s="2">
        <v>0</v>
      </c>
      <c r="Q736" s="39">
        <v>163.66</v>
      </c>
      <c r="R736" s="2">
        <v>21.2758</v>
      </c>
      <c r="S736" s="2">
        <v>0</v>
      </c>
      <c r="T736" s="2">
        <v>0</v>
      </c>
      <c r="U736" s="39">
        <v>184.9358</v>
      </c>
      <c r="W736" s="41" t="s">
        <v>1</v>
      </c>
      <c r="X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6"/>
      <c r="Z736"/>
      <c r="AA736"/>
    </row>
    <row r="737" spans="5:27">
      <c r="E737" t="s">
        <v>8566</v>
      </c>
      <c r="F737" s="51" t="s">
        <v>8892</v>
      </c>
      <c r="G737" t="s">
        <v>1</v>
      </c>
      <c r="H737" s="41" t="s">
        <v>0</v>
      </c>
      <c r="I737" s="41" t="s">
        <v>8149</v>
      </c>
      <c r="J737" s="41" t="s">
        <v>8150</v>
      </c>
      <c r="K737" s="41">
        <v>4573</v>
      </c>
      <c r="L737" s="48">
        <v>4573</v>
      </c>
      <c r="M737" s="49" t="s">
        <v>118</v>
      </c>
      <c r="N737" s="49" t="s">
        <v>119</v>
      </c>
      <c r="O737" s="2">
        <v>0</v>
      </c>
      <c r="P737" s="2">
        <v>0</v>
      </c>
      <c r="Q737" s="39">
        <v>242.12</v>
      </c>
      <c r="R737" s="2">
        <v>31.4756</v>
      </c>
      <c r="S737" s="2">
        <v>0</v>
      </c>
      <c r="T737" s="2">
        <v>0</v>
      </c>
      <c r="U737" s="39">
        <v>273.59559999999999</v>
      </c>
      <c r="W737" s="41" t="s">
        <v>1</v>
      </c>
      <c r="X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7"/>
      <c r="Z737"/>
      <c r="AA737"/>
    </row>
    <row r="738" spans="5:27">
      <c r="E738" t="s">
        <v>8566</v>
      </c>
      <c r="F738" s="51" t="s">
        <v>8892</v>
      </c>
      <c r="G738" t="s">
        <v>1</v>
      </c>
      <c r="H738" s="41" t="s">
        <v>0</v>
      </c>
      <c r="I738" s="41" t="s">
        <v>8149</v>
      </c>
      <c r="J738" s="41" t="s">
        <v>8150</v>
      </c>
      <c r="K738" s="41">
        <v>4574</v>
      </c>
      <c r="L738" s="48">
        <v>4574</v>
      </c>
      <c r="M738" s="49" t="s">
        <v>118</v>
      </c>
      <c r="N738" s="49" t="s">
        <v>119</v>
      </c>
      <c r="O738" s="2">
        <v>0</v>
      </c>
      <c r="P738" s="2">
        <v>0</v>
      </c>
      <c r="Q738" s="39">
        <v>171.82</v>
      </c>
      <c r="R738" s="2">
        <v>22.336600000000001</v>
      </c>
      <c r="S738" s="2">
        <v>0</v>
      </c>
      <c r="T738" s="2">
        <v>0</v>
      </c>
      <c r="U738" s="39">
        <v>194.1566</v>
      </c>
      <c r="W738" s="41" t="s">
        <v>1</v>
      </c>
      <c r="X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8"/>
      <c r="Z738"/>
      <c r="AA738"/>
    </row>
    <row r="739" spans="5:27">
      <c r="E739" t="s">
        <v>8566</v>
      </c>
      <c r="F739" s="51" t="s">
        <v>8892</v>
      </c>
      <c r="G739" t="s">
        <v>1</v>
      </c>
      <c r="H739" s="41" t="s">
        <v>0</v>
      </c>
      <c r="I739" s="41" t="s">
        <v>8149</v>
      </c>
      <c r="J739" s="41" t="s">
        <v>8150</v>
      </c>
      <c r="K739" s="41">
        <v>4575</v>
      </c>
      <c r="L739" s="48">
        <v>4575</v>
      </c>
      <c r="M739" s="49" t="s">
        <v>620</v>
      </c>
      <c r="N739" s="49" t="s">
        <v>621</v>
      </c>
      <c r="O739" s="2">
        <v>0</v>
      </c>
      <c r="P739" s="2">
        <v>0</v>
      </c>
      <c r="Q739" s="39">
        <v>20164.080000000002</v>
      </c>
      <c r="R739" s="2">
        <v>2621.3304000000003</v>
      </c>
      <c r="S739" s="2">
        <v>0</v>
      </c>
      <c r="T739" s="2">
        <v>0</v>
      </c>
      <c r="U739" s="39">
        <v>22785.410400000001</v>
      </c>
      <c r="W739" s="41" t="s">
        <v>1</v>
      </c>
      <c r="X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39"/>
      <c r="Z739"/>
      <c r="AA739"/>
    </row>
    <row r="740" spans="5:27">
      <c r="E740" t="s">
        <v>8566</v>
      </c>
      <c r="F740" s="51" t="s">
        <v>8892</v>
      </c>
      <c r="G740" t="s">
        <v>1</v>
      </c>
      <c r="H740" s="41" t="s">
        <v>0</v>
      </c>
      <c r="I740" s="41" t="s">
        <v>8149</v>
      </c>
      <c r="J740" s="41" t="s">
        <v>8150</v>
      </c>
      <c r="K740" s="41">
        <v>4576</v>
      </c>
      <c r="L740" s="48">
        <v>4576</v>
      </c>
      <c r="M740" s="49" t="s">
        <v>8016</v>
      </c>
      <c r="N740" s="49" t="s">
        <v>8017</v>
      </c>
      <c r="O740" s="2">
        <v>0</v>
      </c>
      <c r="P740" s="2">
        <v>0</v>
      </c>
      <c r="Q740" s="39">
        <v>478.64</v>
      </c>
      <c r="R740" s="2">
        <v>62.223199999999999</v>
      </c>
      <c r="S740" s="2">
        <v>0</v>
      </c>
      <c r="T740" s="2">
        <v>0</v>
      </c>
      <c r="U740" s="39">
        <v>540.86320000000001</v>
      </c>
      <c r="W740" s="41" t="s">
        <v>1</v>
      </c>
      <c r="X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0"/>
      <c r="Z740"/>
      <c r="AA740"/>
    </row>
    <row r="741" spans="5:27">
      <c r="E741" t="s">
        <v>8566</v>
      </c>
      <c r="F741" s="51" t="s">
        <v>8892</v>
      </c>
      <c r="G741" t="s">
        <v>1</v>
      </c>
      <c r="H741" s="41" t="s">
        <v>0</v>
      </c>
      <c r="I741" s="41" t="s">
        <v>8149</v>
      </c>
      <c r="J741" s="41" t="s">
        <v>8150</v>
      </c>
      <c r="K741" s="41">
        <v>4577</v>
      </c>
      <c r="L741" s="48">
        <v>4577</v>
      </c>
      <c r="M741" s="49" t="s">
        <v>1152</v>
      </c>
      <c r="N741" s="49" t="s">
        <v>1153</v>
      </c>
      <c r="O741" s="2">
        <v>0</v>
      </c>
      <c r="P741" s="2">
        <v>0</v>
      </c>
      <c r="Q741" s="39">
        <v>94.77</v>
      </c>
      <c r="R741" s="2">
        <v>12.3201</v>
      </c>
      <c r="S741" s="2">
        <v>0</v>
      </c>
      <c r="T741" s="2">
        <v>0</v>
      </c>
      <c r="U741" s="39">
        <v>107.09009999999999</v>
      </c>
      <c r="W741" s="41" t="s">
        <v>1</v>
      </c>
      <c r="X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1"/>
      <c r="Z741"/>
      <c r="AA741"/>
    </row>
    <row r="742" spans="5:27">
      <c r="E742" t="s">
        <v>8566</v>
      </c>
      <c r="F742" s="51" t="s">
        <v>8892</v>
      </c>
      <c r="G742" t="s">
        <v>1</v>
      </c>
      <c r="H742" s="41" t="s">
        <v>0</v>
      </c>
      <c r="I742" s="41" t="s">
        <v>8149</v>
      </c>
      <c r="J742" s="41" t="s">
        <v>8150</v>
      </c>
      <c r="K742" s="41">
        <v>4578</v>
      </c>
      <c r="L742" s="48">
        <v>4578</v>
      </c>
      <c r="M742" s="49" t="s">
        <v>435</v>
      </c>
      <c r="N742" s="49" t="s">
        <v>436</v>
      </c>
      <c r="O742" s="2">
        <v>0</v>
      </c>
      <c r="P742" s="2">
        <v>0</v>
      </c>
      <c r="Q742" s="39">
        <v>120</v>
      </c>
      <c r="R742" s="2">
        <v>15.600000000000001</v>
      </c>
      <c r="S742" s="2">
        <v>0</v>
      </c>
      <c r="T742" s="2">
        <v>0</v>
      </c>
      <c r="U742" s="39">
        <v>135.6</v>
      </c>
      <c r="W742" s="41" t="s">
        <v>1</v>
      </c>
      <c r="X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2"/>
      <c r="Z742"/>
      <c r="AA742"/>
    </row>
    <row r="743" spans="5:27">
      <c r="E743" t="s">
        <v>8566</v>
      </c>
      <c r="F743" s="51" t="s">
        <v>8892</v>
      </c>
      <c r="G743" t="s">
        <v>1</v>
      </c>
      <c r="H743" s="41" t="s">
        <v>0</v>
      </c>
      <c r="I743" s="41" t="s">
        <v>8149</v>
      </c>
      <c r="J743" s="41" t="s">
        <v>8150</v>
      </c>
      <c r="K743" s="41">
        <v>4579</v>
      </c>
      <c r="L743" s="48">
        <v>4579</v>
      </c>
      <c r="M743" s="49" t="s">
        <v>8424</v>
      </c>
      <c r="N743" s="49" t="s">
        <v>8425</v>
      </c>
      <c r="O743" s="2">
        <v>0</v>
      </c>
      <c r="P743" s="2">
        <v>0</v>
      </c>
      <c r="Q743" s="39">
        <v>458.94</v>
      </c>
      <c r="R743" s="2">
        <v>59.662199999999999</v>
      </c>
      <c r="S743" s="2">
        <v>0</v>
      </c>
      <c r="T743" s="2">
        <v>0</v>
      </c>
      <c r="U743" s="39">
        <v>518.60220000000004</v>
      </c>
      <c r="W743" s="41" t="s">
        <v>1</v>
      </c>
      <c r="X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3"/>
      <c r="Z743"/>
      <c r="AA743"/>
    </row>
    <row r="744" spans="5:27">
      <c r="E744" t="s">
        <v>8566</v>
      </c>
      <c r="F744" s="51" t="s">
        <v>8892</v>
      </c>
      <c r="G744" t="s">
        <v>1</v>
      </c>
      <c r="H744" s="41" t="s">
        <v>0</v>
      </c>
      <c r="I744" s="41" t="s">
        <v>8149</v>
      </c>
      <c r="J744" s="41" t="s">
        <v>8150</v>
      </c>
      <c r="K744" s="41">
        <v>4580</v>
      </c>
      <c r="L744" s="48">
        <v>4580</v>
      </c>
      <c r="M744" s="49" t="s">
        <v>299</v>
      </c>
      <c r="N744" s="49" t="s">
        <v>300</v>
      </c>
      <c r="O744" s="2">
        <v>0</v>
      </c>
      <c r="P744" s="2">
        <v>0</v>
      </c>
      <c r="Q744" s="39">
        <v>258.16000000000003</v>
      </c>
      <c r="R744" s="2">
        <v>33.560800000000008</v>
      </c>
      <c r="S744" s="2">
        <v>0</v>
      </c>
      <c r="T744" s="2">
        <v>0</v>
      </c>
      <c r="U744" s="39">
        <v>291.72080000000005</v>
      </c>
      <c r="W744" s="41" t="s">
        <v>1</v>
      </c>
      <c r="X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4"/>
      <c r="Z744"/>
      <c r="AA744"/>
    </row>
    <row r="745" spans="5:27">
      <c r="E745" t="s">
        <v>8566</v>
      </c>
      <c r="F745" s="51" t="s">
        <v>8892</v>
      </c>
      <c r="G745" t="s">
        <v>1</v>
      </c>
      <c r="H745" s="41" t="s">
        <v>0</v>
      </c>
      <c r="I745" s="41" t="s">
        <v>8149</v>
      </c>
      <c r="J745" s="41" t="s">
        <v>8150</v>
      </c>
      <c r="K745" s="41">
        <v>4581</v>
      </c>
      <c r="L745" s="48">
        <v>4581</v>
      </c>
      <c r="M745" s="49" t="s">
        <v>433</v>
      </c>
      <c r="N745" s="49" t="s">
        <v>434</v>
      </c>
      <c r="O745" s="2">
        <v>0</v>
      </c>
      <c r="P745" s="2">
        <v>0</v>
      </c>
      <c r="Q745" s="39">
        <v>752.05</v>
      </c>
      <c r="R745" s="2">
        <v>97.766499999999994</v>
      </c>
      <c r="S745" s="2">
        <v>0</v>
      </c>
      <c r="T745" s="2">
        <v>0</v>
      </c>
      <c r="U745" s="39">
        <v>849.81649999999991</v>
      </c>
      <c r="W745" s="41" t="s">
        <v>1</v>
      </c>
      <c r="X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5"/>
      <c r="Z745"/>
      <c r="AA745"/>
    </row>
    <row r="746" spans="5:27" hidden="1">
      <c r="E746" t="s">
        <v>8566</v>
      </c>
      <c r="F746" s="51" t="s">
        <v>8892</v>
      </c>
      <c r="G746" t="s">
        <v>1</v>
      </c>
      <c r="H746" s="41" t="s">
        <v>0</v>
      </c>
      <c r="I746" s="41" t="s">
        <v>8149</v>
      </c>
      <c r="J746" s="41" t="s">
        <v>8150</v>
      </c>
      <c r="K746" s="41">
        <v>4582</v>
      </c>
      <c r="L746" s="48">
        <v>4582</v>
      </c>
      <c r="M746" s="49" t="s">
        <v>7848</v>
      </c>
      <c r="N746" s="49" t="s">
        <v>7847</v>
      </c>
      <c r="O746" s="2">
        <v>0</v>
      </c>
      <c r="P746" s="2">
        <v>0</v>
      </c>
      <c r="Q746" s="39">
        <v>0</v>
      </c>
      <c r="R746" s="2">
        <v>0</v>
      </c>
      <c r="S746" s="2">
        <v>0</v>
      </c>
      <c r="T746" s="2">
        <v>0</v>
      </c>
      <c r="U746" s="39">
        <v>0</v>
      </c>
      <c r="V746" s="2">
        <v>0</v>
      </c>
      <c r="W746" s="41" t="s">
        <v>1</v>
      </c>
      <c r="X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6"/>
      <c r="Z746"/>
      <c r="AA746"/>
    </row>
    <row r="747" spans="5:27">
      <c r="E747" t="s">
        <v>8566</v>
      </c>
      <c r="F747" s="51" t="s">
        <v>8892</v>
      </c>
      <c r="G747" t="s">
        <v>1</v>
      </c>
      <c r="H747" s="41" t="s">
        <v>0</v>
      </c>
      <c r="I747" s="41" t="s">
        <v>8149</v>
      </c>
      <c r="J747" s="41" t="s">
        <v>8150</v>
      </c>
      <c r="K747" s="41">
        <v>4583</v>
      </c>
      <c r="L747" s="48">
        <v>4583</v>
      </c>
      <c r="M747" s="49" t="s">
        <v>118</v>
      </c>
      <c r="N747" s="49" t="s">
        <v>119</v>
      </c>
      <c r="O747" s="2">
        <v>0</v>
      </c>
      <c r="P747" s="2">
        <v>0</v>
      </c>
      <c r="Q747" s="39">
        <v>4015.15</v>
      </c>
      <c r="R747" s="2">
        <v>521.96950000000004</v>
      </c>
      <c r="S747" s="2">
        <v>0</v>
      </c>
      <c r="T747" s="2">
        <v>0</v>
      </c>
      <c r="U747" s="39">
        <v>4537.1194999999998</v>
      </c>
      <c r="W747" s="41" t="s">
        <v>1</v>
      </c>
      <c r="X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7"/>
      <c r="Z747"/>
      <c r="AA747"/>
    </row>
    <row r="748" spans="5:27">
      <c r="E748" t="s">
        <v>8566</v>
      </c>
      <c r="F748" s="51" t="s">
        <v>8892</v>
      </c>
      <c r="G748" t="s">
        <v>1</v>
      </c>
      <c r="H748" s="41" t="s">
        <v>0</v>
      </c>
      <c r="I748" s="41" t="s">
        <v>8149</v>
      </c>
      <c r="J748" s="41" t="s">
        <v>8150</v>
      </c>
      <c r="K748" s="41">
        <v>4584</v>
      </c>
      <c r="L748" s="48">
        <v>4584</v>
      </c>
      <c r="M748" s="49" t="s">
        <v>1124</v>
      </c>
      <c r="N748" s="49" t="s">
        <v>8737</v>
      </c>
      <c r="O748" s="2">
        <v>0</v>
      </c>
      <c r="P748" s="2">
        <v>0</v>
      </c>
      <c r="Q748" s="39">
        <v>500</v>
      </c>
      <c r="R748" s="2">
        <v>65</v>
      </c>
      <c r="S748" s="2">
        <v>0</v>
      </c>
      <c r="T748" s="2">
        <v>0</v>
      </c>
      <c r="U748" s="39">
        <v>565</v>
      </c>
      <c r="W748" s="41" t="s">
        <v>1</v>
      </c>
      <c r="X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8"/>
      <c r="Z748"/>
      <c r="AA748"/>
    </row>
    <row r="749" spans="5:27">
      <c r="E749" t="s">
        <v>8566</v>
      </c>
      <c r="F749" s="51" t="s">
        <v>8892</v>
      </c>
      <c r="G749" t="s">
        <v>1</v>
      </c>
      <c r="H749" s="41" t="s">
        <v>0</v>
      </c>
      <c r="I749" s="41" t="s">
        <v>8149</v>
      </c>
      <c r="J749" s="41" t="s">
        <v>8150</v>
      </c>
      <c r="K749" s="41">
        <v>4585</v>
      </c>
      <c r="L749" s="48">
        <v>4585</v>
      </c>
      <c r="M749" s="49" t="s">
        <v>118</v>
      </c>
      <c r="N749" s="49" t="s">
        <v>119</v>
      </c>
      <c r="O749" s="2">
        <v>0</v>
      </c>
      <c r="P749" s="2">
        <v>0</v>
      </c>
      <c r="Q749" s="39">
        <v>43.01</v>
      </c>
      <c r="R749" s="2">
        <v>5.5912999999999995</v>
      </c>
      <c r="S749" s="2">
        <v>0</v>
      </c>
      <c r="T749" s="2">
        <v>0</v>
      </c>
      <c r="U749" s="39">
        <v>48.601299999999995</v>
      </c>
      <c r="W749" s="41" t="s">
        <v>1</v>
      </c>
      <c r="X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49"/>
      <c r="Z749"/>
      <c r="AA749"/>
    </row>
    <row r="750" spans="5:27">
      <c r="E750" t="s">
        <v>8566</v>
      </c>
      <c r="F750" s="51" t="s">
        <v>8892</v>
      </c>
      <c r="G750" t="s">
        <v>1</v>
      </c>
      <c r="H750" s="41" t="s">
        <v>0</v>
      </c>
      <c r="I750" s="41" t="s">
        <v>8149</v>
      </c>
      <c r="J750" s="41" t="s">
        <v>8150</v>
      </c>
      <c r="K750" s="41">
        <v>4586</v>
      </c>
      <c r="L750" s="48">
        <v>4586</v>
      </c>
      <c r="M750" s="49" t="s">
        <v>711</v>
      </c>
      <c r="N750" s="49" t="s">
        <v>712</v>
      </c>
      <c r="O750" s="2">
        <v>0</v>
      </c>
      <c r="P750" s="2">
        <v>0</v>
      </c>
      <c r="Q750" s="39">
        <v>258.18</v>
      </c>
      <c r="R750" s="2">
        <v>33.563400000000001</v>
      </c>
      <c r="S750" s="2">
        <v>0</v>
      </c>
      <c r="T750" s="2">
        <v>0</v>
      </c>
      <c r="U750" s="39">
        <v>291.74340000000001</v>
      </c>
      <c r="W750" s="41" t="s">
        <v>1</v>
      </c>
      <c r="X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0"/>
      <c r="Z750"/>
      <c r="AA750"/>
    </row>
    <row r="751" spans="5:27">
      <c r="E751" t="s">
        <v>8566</v>
      </c>
      <c r="F751" s="51" t="s">
        <v>8892</v>
      </c>
      <c r="G751" t="s">
        <v>1</v>
      </c>
      <c r="H751" s="41" t="s">
        <v>0</v>
      </c>
      <c r="I751" s="41" t="s">
        <v>8149</v>
      </c>
      <c r="J751" s="41" t="s">
        <v>8150</v>
      </c>
      <c r="K751" s="41">
        <v>4587</v>
      </c>
      <c r="L751" s="48">
        <v>4587</v>
      </c>
      <c r="M751" s="49"/>
      <c r="N751" s="49" t="s">
        <v>8813</v>
      </c>
      <c r="O751" s="2">
        <v>0</v>
      </c>
      <c r="P751" s="2">
        <v>0</v>
      </c>
      <c r="Q751" s="39">
        <v>444.48</v>
      </c>
      <c r="R751" s="2">
        <v>57.782400000000003</v>
      </c>
      <c r="S751" s="2">
        <v>0</v>
      </c>
      <c r="T751" s="2">
        <v>0</v>
      </c>
      <c r="U751" s="39">
        <v>502.26240000000001</v>
      </c>
      <c r="V751" s="2" t="s">
        <v>8812</v>
      </c>
      <c r="W751" s="41" t="s">
        <v>1</v>
      </c>
      <c r="X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1"/>
      <c r="Z751"/>
      <c r="AA751"/>
    </row>
    <row r="752" spans="5:27">
      <c r="E752" t="s">
        <v>8566</v>
      </c>
      <c r="F752" s="51" t="s">
        <v>8892</v>
      </c>
      <c r="G752" t="s">
        <v>1</v>
      </c>
      <c r="H752" s="41" t="s">
        <v>0</v>
      </c>
      <c r="I752" s="41" t="s">
        <v>8149</v>
      </c>
      <c r="J752" s="41" t="s">
        <v>8150</v>
      </c>
      <c r="K752" s="41">
        <v>4588</v>
      </c>
      <c r="L752" s="48">
        <v>4588</v>
      </c>
      <c r="M752" s="49" t="s">
        <v>632</v>
      </c>
      <c r="N752" s="49" t="s">
        <v>633</v>
      </c>
      <c r="O752" s="2">
        <v>0</v>
      </c>
      <c r="P752" s="2">
        <v>0</v>
      </c>
      <c r="Q752" s="39">
        <v>478.63</v>
      </c>
      <c r="R752" s="2">
        <v>62.221899999999998</v>
      </c>
      <c r="S752" s="2">
        <v>0</v>
      </c>
      <c r="T752" s="2">
        <v>0</v>
      </c>
      <c r="U752" s="39">
        <v>540.8519</v>
      </c>
      <c r="W752" s="41" t="s">
        <v>1</v>
      </c>
      <c r="X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2"/>
      <c r="Z752"/>
      <c r="AA752"/>
    </row>
    <row r="753" spans="5:27">
      <c r="E753" t="s">
        <v>8566</v>
      </c>
      <c r="F753" s="51" t="s">
        <v>8892</v>
      </c>
      <c r="G753" t="s">
        <v>1</v>
      </c>
      <c r="H753" s="41" t="s">
        <v>0</v>
      </c>
      <c r="I753" s="41" t="s">
        <v>8149</v>
      </c>
      <c r="J753" s="41" t="s">
        <v>8150</v>
      </c>
      <c r="K753" s="41">
        <v>4589</v>
      </c>
      <c r="L753" s="48">
        <v>4589</v>
      </c>
      <c r="M753" s="49" t="s">
        <v>8157</v>
      </c>
      <c r="N753" s="49" t="s">
        <v>8158</v>
      </c>
      <c r="O753" s="2">
        <v>0</v>
      </c>
      <c r="P753" s="2">
        <v>0</v>
      </c>
      <c r="Q753" s="39">
        <v>260.17</v>
      </c>
      <c r="R753" s="2">
        <v>33.822100000000006</v>
      </c>
      <c r="S753" s="2">
        <v>0</v>
      </c>
      <c r="T753" s="2">
        <v>0</v>
      </c>
      <c r="U753" s="39">
        <v>293.99210000000005</v>
      </c>
      <c r="W753" s="41" t="s">
        <v>1</v>
      </c>
      <c r="X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3"/>
      <c r="Z753"/>
      <c r="AA753"/>
    </row>
    <row r="754" spans="5:27">
      <c r="E754" t="s">
        <v>8566</v>
      </c>
      <c r="F754" s="51" t="s">
        <v>8892</v>
      </c>
      <c r="G754" t="s">
        <v>1</v>
      </c>
      <c r="H754" s="41" t="s">
        <v>0</v>
      </c>
      <c r="I754" s="41" t="s">
        <v>8149</v>
      </c>
      <c r="J754" s="41" t="s">
        <v>8150</v>
      </c>
      <c r="K754" s="41">
        <v>4590</v>
      </c>
      <c r="L754" s="48">
        <v>4590</v>
      </c>
      <c r="M754" s="49"/>
      <c r="N754" s="49" t="s">
        <v>356</v>
      </c>
      <c r="O754" s="2">
        <v>0</v>
      </c>
      <c r="P754" s="2">
        <v>0</v>
      </c>
      <c r="Q754" s="39">
        <v>738.68</v>
      </c>
      <c r="R754" s="2">
        <v>96.028399999999991</v>
      </c>
      <c r="S754" s="2">
        <v>0</v>
      </c>
      <c r="T754" s="2">
        <v>0</v>
      </c>
      <c r="U754" s="39">
        <v>834.70839999999998</v>
      </c>
      <c r="V754" s="2" t="s">
        <v>8410</v>
      </c>
      <c r="W754" s="41" t="s">
        <v>1</v>
      </c>
      <c r="X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4"/>
      <c r="Z754"/>
      <c r="AA754"/>
    </row>
    <row r="755" spans="5:27">
      <c r="E755" t="s">
        <v>8566</v>
      </c>
      <c r="F755" s="51" t="s">
        <v>8892</v>
      </c>
      <c r="G755" t="s">
        <v>1</v>
      </c>
      <c r="H755" s="41" t="s">
        <v>0</v>
      </c>
      <c r="I755" s="41" t="s">
        <v>8149</v>
      </c>
      <c r="J755" s="41" t="s">
        <v>8150</v>
      </c>
      <c r="K755" s="41">
        <v>4591</v>
      </c>
      <c r="L755" s="48">
        <v>4591</v>
      </c>
      <c r="M755" s="49" t="s">
        <v>908</v>
      </c>
      <c r="N755" s="49" t="s">
        <v>909</v>
      </c>
      <c r="O755" s="2">
        <v>0</v>
      </c>
      <c r="P755" s="2">
        <v>0</v>
      </c>
      <c r="Q755" s="39">
        <v>260.18</v>
      </c>
      <c r="R755" s="2">
        <v>33.823399999999999</v>
      </c>
      <c r="S755" s="2">
        <v>0</v>
      </c>
      <c r="T755" s="2">
        <v>0</v>
      </c>
      <c r="U755" s="39">
        <v>294.0034</v>
      </c>
      <c r="W755" s="41" t="s">
        <v>1</v>
      </c>
      <c r="X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5"/>
      <c r="Z755"/>
      <c r="AA755"/>
    </row>
    <row r="756" spans="5:27">
      <c r="E756" t="s">
        <v>8566</v>
      </c>
      <c r="F756" s="51" t="s">
        <v>8892</v>
      </c>
      <c r="G756" t="s">
        <v>1</v>
      </c>
      <c r="H756" s="41" t="s">
        <v>0</v>
      </c>
      <c r="I756" s="41" t="s">
        <v>8149</v>
      </c>
      <c r="J756" s="41" t="s">
        <v>8150</v>
      </c>
      <c r="K756" s="41">
        <v>4592</v>
      </c>
      <c r="L756" s="48">
        <v>4592</v>
      </c>
      <c r="M756" s="49" t="s">
        <v>8311</v>
      </c>
      <c r="N756" s="49" t="s">
        <v>8312</v>
      </c>
      <c r="O756" s="2">
        <v>0</v>
      </c>
      <c r="P756" s="2">
        <v>0</v>
      </c>
      <c r="Q756" s="39">
        <v>478.64</v>
      </c>
      <c r="R756" s="2">
        <v>62.223199999999999</v>
      </c>
      <c r="S756" s="2">
        <v>0</v>
      </c>
      <c r="T756" s="2">
        <v>0</v>
      </c>
      <c r="U756" s="39">
        <v>540.86320000000001</v>
      </c>
      <c r="W756" s="41" t="s">
        <v>1</v>
      </c>
      <c r="X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6"/>
      <c r="Z756"/>
      <c r="AA756"/>
    </row>
    <row r="757" spans="5:27">
      <c r="E757" t="s">
        <v>8566</v>
      </c>
      <c r="F757" s="51" t="s">
        <v>8892</v>
      </c>
      <c r="G757" t="s">
        <v>1</v>
      </c>
      <c r="H757" s="41" t="s">
        <v>0</v>
      </c>
      <c r="I757" s="41" t="s">
        <v>8149</v>
      </c>
      <c r="J757" s="41" t="s">
        <v>8150</v>
      </c>
      <c r="K757" s="41">
        <v>4593</v>
      </c>
      <c r="L757" s="48">
        <v>4593</v>
      </c>
      <c r="M757" s="49" t="s">
        <v>363</v>
      </c>
      <c r="N757" s="49" t="s">
        <v>364</v>
      </c>
      <c r="O757" s="2">
        <v>0</v>
      </c>
      <c r="P757" s="2">
        <v>0</v>
      </c>
      <c r="Q757" s="39">
        <v>34.43</v>
      </c>
      <c r="R757" s="2">
        <v>4.4759000000000002</v>
      </c>
      <c r="S757" s="2">
        <v>0</v>
      </c>
      <c r="T757" s="2">
        <v>0</v>
      </c>
      <c r="U757" s="39">
        <v>38.905900000000003</v>
      </c>
      <c r="W757" s="41" t="s">
        <v>1</v>
      </c>
      <c r="X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7"/>
      <c r="Z757"/>
      <c r="AA757"/>
    </row>
    <row r="758" spans="5:27">
      <c r="E758" t="s">
        <v>8566</v>
      </c>
      <c r="F758" s="51" t="s">
        <v>8892</v>
      </c>
      <c r="G758" t="s">
        <v>1</v>
      </c>
      <c r="H758" s="41" t="s">
        <v>0</v>
      </c>
      <c r="I758" s="41" t="s">
        <v>8149</v>
      </c>
      <c r="J758" s="41" t="s">
        <v>8150</v>
      </c>
      <c r="K758" s="41">
        <v>4594</v>
      </c>
      <c r="L758" s="48">
        <v>4594</v>
      </c>
      <c r="M758" s="49"/>
      <c r="N758" s="49" t="s">
        <v>1326</v>
      </c>
      <c r="O758" s="2">
        <v>0</v>
      </c>
      <c r="P758" s="2">
        <v>0</v>
      </c>
      <c r="Q758" s="39">
        <v>1906.44</v>
      </c>
      <c r="R758" s="2">
        <v>247.83720000000002</v>
      </c>
      <c r="S758" s="2">
        <v>0</v>
      </c>
      <c r="T758" s="2">
        <v>0</v>
      </c>
      <c r="U758" s="39">
        <v>2154.2772</v>
      </c>
      <c r="V758" s="2" t="s">
        <v>8628</v>
      </c>
      <c r="W758" s="41" t="s">
        <v>1</v>
      </c>
      <c r="X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8"/>
      <c r="Z758"/>
      <c r="AA758"/>
    </row>
    <row r="759" spans="5:27">
      <c r="E759" t="s">
        <v>8566</v>
      </c>
      <c r="F759" s="51" t="s">
        <v>8892</v>
      </c>
      <c r="G759" t="s">
        <v>1</v>
      </c>
      <c r="H759" s="41" t="s">
        <v>0</v>
      </c>
      <c r="I759" s="41" t="s">
        <v>8149</v>
      </c>
      <c r="J759" s="41" t="s">
        <v>8150</v>
      </c>
      <c r="K759" s="41">
        <v>4595</v>
      </c>
      <c r="L759" s="48">
        <v>4595</v>
      </c>
      <c r="M759" s="49" t="s">
        <v>7959</v>
      </c>
      <c r="N759" s="49" t="s">
        <v>889</v>
      </c>
      <c r="O759" s="2">
        <v>0</v>
      </c>
      <c r="P759" s="2">
        <v>0</v>
      </c>
      <c r="Q759" s="39">
        <v>258.18</v>
      </c>
      <c r="R759" s="2">
        <v>33.563400000000001</v>
      </c>
      <c r="S759" s="2">
        <v>0</v>
      </c>
      <c r="T759" s="2">
        <v>0</v>
      </c>
      <c r="U759" s="39">
        <v>291.74340000000001</v>
      </c>
      <c r="W759" s="41" t="s">
        <v>1</v>
      </c>
      <c r="X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59"/>
      <c r="Z759"/>
      <c r="AA759"/>
    </row>
    <row r="760" spans="5:27">
      <c r="E760" t="s">
        <v>8566</v>
      </c>
      <c r="F760" s="51" t="s">
        <v>8892</v>
      </c>
      <c r="G760" t="s">
        <v>1</v>
      </c>
      <c r="H760" s="41" t="s">
        <v>0</v>
      </c>
      <c r="I760" s="41" t="s">
        <v>8149</v>
      </c>
      <c r="J760" s="41" t="s">
        <v>8150</v>
      </c>
      <c r="K760" s="41">
        <v>4596</v>
      </c>
      <c r="L760" s="48">
        <v>4596</v>
      </c>
      <c r="M760" s="49" t="s">
        <v>937</v>
      </c>
      <c r="N760" s="49" t="s">
        <v>938</v>
      </c>
      <c r="O760" s="2">
        <v>0</v>
      </c>
      <c r="P760" s="2">
        <v>0</v>
      </c>
      <c r="Q760" s="39">
        <v>699.63</v>
      </c>
      <c r="R760" s="2">
        <v>90.951900000000009</v>
      </c>
      <c r="S760" s="2">
        <v>0</v>
      </c>
      <c r="T760" s="2">
        <v>0</v>
      </c>
      <c r="U760" s="39">
        <v>790.58190000000002</v>
      </c>
      <c r="W760" s="41" t="s">
        <v>1</v>
      </c>
      <c r="X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0"/>
      <c r="Z760"/>
      <c r="AA760"/>
    </row>
    <row r="761" spans="5:27">
      <c r="E761" t="s">
        <v>8566</v>
      </c>
      <c r="F761" s="51" t="s">
        <v>8892</v>
      </c>
      <c r="G761" t="s">
        <v>1</v>
      </c>
      <c r="H761" s="41" t="s">
        <v>0</v>
      </c>
      <c r="I761" s="41" t="s">
        <v>8149</v>
      </c>
      <c r="J761" s="41" t="s">
        <v>8150</v>
      </c>
      <c r="K761" s="41">
        <v>4597</v>
      </c>
      <c r="L761" s="48">
        <v>4597</v>
      </c>
      <c r="M761" s="49"/>
      <c r="N761" s="49" t="s">
        <v>8857</v>
      </c>
      <c r="O761" s="2">
        <v>0</v>
      </c>
      <c r="P761" s="2">
        <v>0</v>
      </c>
      <c r="Q761" s="39">
        <v>476.61</v>
      </c>
      <c r="R761" s="2">
        <v>61.959300000000006</v>
      </c>
      <c r="S761" s="2">
        <v>0</v>
      </c>
      <c r="T761" s="2">
        <v>0</v>
      </c>
      <c r="U761" s="39">
        <v>538.5693</v>
      </c>
      <c r="V761" s="2" t="s">
        <v>8856</v>
      </c>
      <c r="W761" s="41" t="s">
        <v>1</v>
      </c>
      <c r="X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1"/>
      <c r="Z761"/>
      <c r="AA761"/>
    </row>
    <row r="762" spans="5:27">
      <c r="E762" t="s">
        <v>8566</v>
      </c>
      <c r="F762" s="51" t="s">
        <v>8892</v>
      </c>
      <c r="G762" t="s">
        <v>1</v>
      </c>
      <c r="H762" s="41" t="s">
        <v>0</v>
      </c>
      <c r="I762" s="41" t="s">
        <v>8149</v>
      </c>
      <c r="J762" s="41" t="s">
        <v>8150</v>
      </c>
      <c r="K762" s="41">
        <v>4598</v>
      </c>
      <c r="L762" s="48">
        <v>4598</v>
      </c>
      <c r="M762" s="49"/>
      <c r="N762" s="49" t="s">
        <v>8857</v>
      </c>
      <c r="O762" s="2">
        <v>0</v>
      </c>
      <c r="P762" s="2">
        <v>0</v>
      </c>
      <c r="Q762" s="39">
        <v>476.62</v>
      </c>
      <c r="R762" s="2">
        <v>61.960599999999999</v>
      </c>
      <c r="S762" s="2">
        <v>0</v>
      </c>
      <c r="T762" s="2">
        <v>0</v>
      </c>
      <c r="U762" s="39">
        <v>538.5806</v>
      </c>
      <c r="V762" s="2" t="s">
        <v>8856</v>
      </c>
      <c r="W762" s="41" t="s">
        <v>1</v>
      </c>
      <c r="X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2"/>
      <c r="Z762"/>
      <c r="AA762"/>
    </row>
    <row r="763" spans="5:27">
      <c r="E763" t="s">
        <v>8566</v>
      </c>
      <c r="F763" s="51" t="s">
        <v>8892</v>
      </c>
      <c r="G763" t="s">
        <v>1</v>
      </c>
      <c r="H763" s="41" t="s">
        <v>0</v>
      </c>
      <c r="I763" s="41" t="s">
        <v>8149</v>
      </c>
      <c r="J763" s="41" t="s">
        <v>8150</v>
      </c>
      <c r="K763" s="41">
        <v>4599</v>
      </c>
      <c r="L763" s="48">
        <v>4599</v>
      </c>
      <c r="M763" s="49" t="s">
        <v>8854</v>
      </c>
      <c r="N763" s="49" t="s">
        <v>8855</v>
      </c>
      <c r="O763" s="2">
        <v>0</v>
      </c>
      <c r="P763" s="2">
        <v>0</v>
      </c>
      <c r="Q763" s="39">
        <v>478.63</v>
      </c>
      <c r="R763" s="2">
        <v>62.221899999999998</v>
      </c>
      <c r="S763" s="2">
        <v>0</v>
      </c>
      <c r="T763" s="2">
        <v>0</v>
      </c>
      <c r="U763" s="39">
        <v>540.8519</v>
      </c>
      <c r="W763" s="41" t="s">
        <v>1</v>
      </c>
      <c r="X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3"/>
      <c r="Z763"/>
      <c r="AA763"/>
    </row>
    <row r="764" spans="5:27">
      <c r="E764" t="s">
        <v>8566</v>
      </c>
      <c r="F764" s="51" t="s">
        <v>8892</v>
      </c>
      <c r="G764" t="s">
        <v>1</v>
      </c>
      <c r="H764" s="41" t="s">
        <v>0</v>
      </c>
      <c r="I764" s="41" t="s">
        <v>8149</v>
      </c>
      <c r="J764" s="41" t="s">
        <v>8150</v>
      </c>
      <c r="K764" s="41">
        <v>4600</v>
      </c>
      <c r="L764" s="48">
        <v>4600</v>
      </c>
      <c r="M764" s="49"/>
      <c r="N764" s="49" t="s">
        <v>8434</v>
      </c>
      <c r="O764" s="2">
        <v>0</v>
      </c>
      <c r="P764" s="2">
        <v>0</v>
      </c>
      <c r="Q764" s="39">
        <v>478.6</v>
      </c>
      <c r="R764" s="2">
        <v>62.218000000000004</v>
      </c>
      <c r="S764" s="2">
        <v>0</v>
      </c>
      <c r="T764" s="2">
        <v>0</v>
      </c>
      <c r="U764" s="39">
        <v>540.81799999999998</v>
      </c>
      <c r="V764" s="2" t="s">
        <v>8433</v>
      </c>
      <c r="W764" s="41" t="s">
        <v>1</v>
      </c>
      <c r="X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4"/>
      <c r="Z764"/>
      <c r="AA764"/>
    </row>
    <row r="765" spans="5:27">
      <c r="E765" t="s">
        <v>8566</v>
      </c>
      <c r="F765" s="51" t="s">
        <v>8892</v>
      </c>
      <c r="G765" t="s">
        <v>1</v>
      </c>
      <c r="H765" s="41" t="s">
        <v>0</v>
      </c>
      <c r="I765" s="41" t="s">
        <v>8149</v>
      </c>
      <c r="J765" s="41" t="s">
        <v>8150</v>
      </c>
      <c r="K765" s="41">
        <v>4601</v>
      </c>
      <c r="L765" s="48">
        <v>4601</v>
      </c>
      <c r="M765" s="49" t="s">
        <v>118</v>
      </c>
      <c r="N765" s="49" t="s">
        <v>119</v>
      </c>
      <c r="O765" s="2">
        <v>0</v>
      </c>
      <c r="P765" s="2">
        <v>0</v>
      </c>
      <c r="Q765" s="39">
        <v>1264.8699999999999</v>
      </c>
      <c r="R765" s="2">
        <v>164.4331</v>
      </c>
      <c r="S765" s="2">
        <v>0</v>
      </c>
      <c r="T765" s="2">
        <v>0</v>
      </c>
      <c r="U765" s="39">
        <v>1429.3030999999999</v>
      </c>
      <c r="W765" s="41" t="s">
        <v>1</v>
      </c>
      <c r="X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5"/>
      <c r="Z765"/>
      <c r="AA765"/>
    </row>
    <row r="766" spans="5:27">
      <c r="E766" t="s">
        <v>8566</v>
      </c>
      <c r="F766" s="51" t="s">
        <v>8892</v>
      </c>
      <c r="G766" t="s">
        <v>1</v>
      </c>
      <c r="H766" s="41" t="s">
        <v>0</v>
      </c>
      <c r="I766" s="41" t="s">
        <v>8149</v>
      </c>
      <c r="J766" s="41" t="s">
        <v>8150</v>
      </c>
      <c r="K766" s="41">
        <v>4602</v>
      </c>
      <c r="L766" s="48">
        <v>4602</v>
      </c>
      <c r="M766" s="49" t="s">
        <v>1336</v>
      </c>
      <c r="N766" s="49" t="s">
        <v>1337</v>
      </c>
      <c r="O766" s="2">
        <v>0</v>
      </c>
      <c r="P766" s="2">
        <v>0</v>
      </c>
      <c r="Q766" s="39">
        <v>81.44</v>
      </c>
      <c r="R766" s="2">
        <v>10.587199999999999</v>
      </c>
      <c r="S766" s="2">
        <v>0</v>
      </c>
      <c r="T766" s="2">
        <v>0</v>
      </c>
      <c r="U766" s="39">
        <v>92.027199999999993</v>
      </c>
      <c r="W766" s="41" t="s">
        <v>1</v>
      </c>
      <c r="X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6"/>
      <c r="Z766"/>
      <c r="AA766"/>
    </row>
    <row r="767" spans="5:27">
      <c r="E767" t="s">
        <v>8566</v>
      </c>
      <c r="F767" s="51" t="s">
        <v>8892</v>
      </c>
      <c r="G767" t="s">
        <v>1</v>
      </c>
      <c r="H767" s="41" t="s">
        <v>0</v>
      </c>
      <c r="I767" s="41" t="s">
        <v>8149</v>
      </c>
      <c r="J767" s="41" t="s">
        <v>8150</v>
      </c>
      <c r="K767" s="41">
        <v>4603</v>
      </c>
      <c r="L767" s="48">
        <v>4603</v>
      </c>
      <c r="M767" s="49" t="s">
        <v>747</v>
      </c>
      <c r="N767" s="49" t="s">
        <v>748</v>
      </c>
      <c r="O767" s="2">
        <v>0</v>
      </c>
      <c r="P767" s="2">
        <v>0</v>
      </c>
      <c r="Q767" s="39">
        <v>81.44</v>
      </c>
      <c r="R767" s="2">
        <v>10.587199999999999</v>
      </c>
      <c r="S767" s="2">
        <v>0</v>
      </c>
      <c r="T767" s="2">
        <v>0</v>
      </c>
      <c r="U767" s="39">
        <v>92.027199999999993</v>
      </c>
      <c r="W767" s="41" t="s">
        <v>1</v>
      </c>
      <c r="X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7"/>
      <c r="Z767"/>
      <c r="AA767"/>
    </row>
    <row r="768" spans="5:27">
      <c r="E768" t="s">
        <v>8566</v>
      </c>
      <c r="F768" s="51" t="s">
        <v>8892</v>
      </c>
      <c r="G768" t="s">
        <v>1</v>
      </c>
      <c r="H768" s="41" t="s">
        <v>0</v>
      </c>
      <c r="I768" s="41" t="s">
        <v>8149</v>
      </c>
      <c r="J768" s="41" t="s">
        <v>8150</v>
      </c>
      <c r="K768" s="41">
        <v>4604</v>
      </c>
      <c r="L768" s="48">
        <v>4604</v>
      </c>
      <c r="M768" s="49" t="s">
        <v>1408</v>
      </c>
      <c r="N768" s="49" t="s">
        <v>1409</v>
      </c>
      <c r="O768" s="2">
        <v>0</v>
      </c>
      <c r="P768" s="2">
        <v>0</v>
      </c>
      <c r="Q768" s="39">
        <v>3574.58</v>
      </c>
      <c r="R768" s="2">
        <v>464.69540000000001</v>
      </c>
      <c r="S768" s="2">
        <v>0</v>
      </c>
      <c r="T768" s="2">
        <v>0</v>
      </c>
      <c r="U768" s="39">
        <v>4039.2754</v>
      </c>
      <c r="W768" s="41" t="s">
        <v>1</v>
      </c>
      <c r="X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8"/>
      <c r="Z768"/>
      <c r="AA768"/>
    </row>
    <row r="769" spans="5:27">
      <c r="E769" t="s">
        <v>8566</v>
      </c>
      <c r="F769" s="51" t="s">
        <v>8892</v>
      </c>
      <c r="G769" t="s">
        <v>1</v>
      </c>
      <c r="H769" s="41" t="s">
        <v>0</v>
      </c>
      <c r="I769" s="41" t="s">
        <v>8149</v>
      </c>
      <c r="J769" s="41" t="s">
        <v>8150</v>
      </c>
      <c r="K769" s="41">
        <v>4623</v>
      </c>
      <c r="L769" s="48">
        <v>4623</v>
      </c>
      <c r="M769" s="49" t="s">
        <v>459</v>
      </c>
      <c r="N769" s="49" t="s">
        <v>460</v>
      </c>
      <c r="O769" s="2">
        <v>0</v>
      </c>
      <c r="P769" s="2">
        <v>0</v>
      </c>
      <c r="Q769" s="39">
        <v>12265.72</v>
      </c>
      <c r="R769" s="2">
        <v>1594.5436</v>
      </c>
      <c r="S769" s="2">
        <v>0</v>
      </c>
      <c r="T769" s="2">
        <v>0</v>
      </c>
      <c r="U769" s="39">
        <v>13860.263599999998</v>
      </c>
      <c r="W769" s="41" t="s">
        <v>1</v>
      </c>
      <c r="X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69"/>
      <c r="Z769"/>
      <c r="AA769"/>
    </row>
    <row r="770" spans="5:27">
      <c r="E770" t="s">
        <v>8566</v>
      </c>
      <c r="F770" s="51" t="s">
        <v>8892</v>
      </c>
      <c r="G770" t="s">
        <v>1</v>
      </c>
      <c r="H770" s="41" t="s">
        <v>0</v>
      </c>
      <c r="I770" s="41" t="s">
        <v>8149</v>
      </c>
      <c r="J770" s="41" t="s">
        <v>8150</v>
      </c>
      <c r="K770" s="41">
        <v>4624</v>
      </c>
      <c r="L770" s="48">
        <v>4624</v>
      </c>
      <c r="M770" s="49" t="s">
        <v>239</v>
      </c>
      <c r="N770" s="49" t="s">
        <v>240</v>
      </c>
      <c r="O770" s="2">
        <v>0</v>
      </c>
      <c r="P770" s="2">
        <v>0</v>
      </c>
      <c r="Q770" s="39">
        <v>13102.01</v>
      </c>
      <c r="R770" s="2">
        <v>1703.2613000000001</v>
      </c>
      <c r="S770" s="2">
        <v>0</v>
      </c>
      <c r="T770" s="2">
        <v>0</v>
      </c>
      <c r="U770" s="39">
        <v>14805.2713</v>
      </c>
      <c r="W770" s="41" t="s">
        <v>1</v>
      </c>
      <c r="X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0"/>
      <c r="Z770"/>
      <c r="AA770"/>
    </row>
    <row r="771" spans="5:27">
      <c r="E771" t="s">
        <v>8566</v>
      </c>
      <c r="F771" s="51" t="s">
        <v>8892</v>
      </c>
      <c r="G771" t="s">
        <v>1</v>
      </c>
      <c r="H771" s="41" t="s">
        <v>0</v>
      </c>
      <c r="I771" s="41" t="s">
        <v>8149</v>
      </c>
      <c r="J771" s="41" t="s">
        <v>8150</v>
      </c>
      <c r="K771" s="41">
        <v>4625</v>
      </c>
      <c r="L771" s="48">
        <v>4625</v>
      </c>
      <c r="M771" s="49" t="s">
        <v>582</v>
      </c>
      <c r="N771" s="49" t="s">
        <v>583</v>
      </c>
      <c r="O771" s="2">
        <v>0</v>
      </c>
      <c r="P771" s="2">
        <v>0</v>
      </c>
      <c r="Q771" s="39">
        <v>10537.35</v>
      </c>
      <c r="R771" s="2">
        <v>1369.8555000000001</v>
      </c>
      <c r="S771" s="2">
        <v>0</v>
      </c>
      <c r="T771" s="2">
        <v>0</v>
      </c>
      <c r="U771" s="39">
        <v>11907.2055</v>
      </c>
      <c r="W771" s="41" t="s">
        <v>1</v>
      </c>
      <c r="X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1"/>
      <c r="Z771"/>
      <c r="AA771"/>
    </row>
    <row r="772" spans="5:27" hidden="1">
      <c r="E772" t="s">
        <v>8566</v>
      </c>
      <c r="F772" s="51" t="s">
        <v>8892</v>
      </c>
      <c r="G772" t="s">
        <v>1</v>
      </c>
      <c r="H772" s="41" t="s">
        <v>0</v>
      </c>
      <c r="I772" s="41" t="s">
        <v>8149</v>
      </c>
      <c r="J772" s="41" t="s">
        <v>8150</v>
      </c>
      <c r="K772" s="41">
        <v>4626</v>
      </c>
      <c r="L772" s="48">
        <v>4626</v>
      </c>
      <c r="M772" s="1" t="s">
        <v>7848</v>
      </c>
      <c r="N772" t="s">
        <v>7847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t="s">
        <v>1</v>
      </c>
      <c r="X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2"/>
      <c r="Z772"/>
      <c r="AA772"/>
    </row>
    <row r="773" spans="5:27">
      <c r="E773" t="s">
        <v>8566</v>
      </c>
      <c r="F773" s="51" t="s">
        <v>8892</v>
      </c>
      <c r="G773" t="s">
        <v>1</v>
      </c>
      <c r="H773" s="41" t="s">
        <v>0</v>
      </c>
      <c r="I773" s="41" t="s">
        <v>8149</v>
      </c>
      <c r="J773" s="41" t="s">
        <v>8150</v>
      </c>
      <c r="K773" s="41">
        <v>4627</v>
      </c>
      <c r="L773" s="41">
        <v>4627</v>
      </c>
      <c r="M773" s="49" t="s">
        <v>546</v>
      </c>
      <c r="N773" s="49" t="s">
        <v>547</v>
      </c>
      <c r="O773" s="2">
        <v>0</v>
      </c>
      <c r="P773" s="2">
        <v>0</v>
      </c>
      <c r="Q773" s="39">
        <v>10584.74</v>
      </c>
      <c r="R773" s="2">
        <v>1376.02</v>
      </c>
      <c r="S773" s="2">
        <v>0</v>
      </c>
      <c r="T773" s="2">
        <v>0</v>
      </c>
      <c r="U773" s="39">
        <v>11960.7562</v>
      </c>
      <c r="W773" s="41" t="s">
        <v>1</v>
      </c>
      <c r="X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3"/>
      <c r="Z773"/>
      <c r="AA773"/>
    </row>
    <row r="774" spans="5:27">
      <c r="E774" t="s">
        <v>8566</v>
      </c>
      <c r="F774" s="51" t="s">
        <v>8892</v>
      </c>
      <c r="G774" t="s">
        <v>1</v>
      </c>
      <c r="H774" s="41" t="s">
        <v>0</v>
      </c>
      <c r="I774" s="41" t="s">
        <v>8149</v>
      </c>
      <c r="J774" s="41" t="s">
        <v>8150</v>
      </c>
      <c r="K774" s="41">
        <v>4646</v>
      </c>
      <c r="L774" s="48">
        <v>4646</v>
      </c>
      <c r="M774" s="49" t="s">
        <v>1408</v>
      </c>
      <c r="N774" s="49" t="s">
        <v>1409</v>
      </c>
      <c r="O774" s="2">
        <v>0</v>
      </c>
      <c r="P774" s="2">
        <v>0</v>
      </c>
      <c r="Q774" s="39">
        <v>61.54</v>
      </c>
      <c r="R774" s="2">
        <v>8.0001999999999995</v>
      </c>
      <c r="S774" s="2">
        <v>0</v>
      </c>
      <c r="T774" s="2">
        <v>0</v>
      </c>
      <c r="U774" s="39">
        <v>69.540199999999999</v>
      </c>
      <c r="W774" s="41" t="s">
        <v>1</v>
      </c>
      <c r="X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4"/>
      <c r="Z774"/>
      <c r="AA774"/>
    </row>
    <row r="775" spans="5:27" hidden="1">
      <c r="E775" t="s">
        <v>8566</v>
      </c>
      <c r="F775" s="20" t="s">
        <v>8901</v>
      </c>
      <c r="G775" t="s">
        <v>1</v>
      </c>
      <c r="H775" t="s">
        <v>0</v>
      </c>
      <c r="I775" t="s">
        <v>8936</v>
      </c>
      <c r="J775" t="s">
        <v>8150</v>
      </c>
      <c r="K775">
        <v>6001</v>
      </c>
      <c r="L775">
        <v>6001</v>
      </c>
      <c r="M775" s="1" t="s">
        <v>7848</v>
      </c>
      <c r="N775" t="s">
        <v>7847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t="s">
        <v>1</v>
      </c>
      <c r="X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5"/>
      <c r="Z775"/>
      <c r="AA775"/>
    </row>
    <row r="776" spans="5:27">
      <c r="E776" t="s">
        <v>8566</v>
      </c>
      <c r="F776" s="20" t="s">
        <v>8901</v>
      </c>
      <c r="G776" t="s">
        <v>1</v>
      </c>
      <c r="H776" t="s">
        <v>0</v>
      </c>
      <c r="I776" t="s">
        <v>8936</v>
      </c>
      <c r="J776" t="s">
        <v>8150</v>
      </c>
      <c r="K776">
        <v>6002</v>
      </c>
      <c r="L776">
        <v>6002</v>
      </c>
      <c r="M776" s="1" t="s">
        <v>1360</v>
      </c>
      <c r="N776" t="s">
        <v>1361</v>
      </c>
      <c r="O776" s="2">
        <v>0</v>
      </c>
      <c r="P776" s="2">
        <v>0</v>
      </c>
      <c r="Q776" s="2">
        <v>68.260000000000005</v>
      </c>
      <c r="R776" s="2">
        <v>8.873800000000001</v>
      </c>
      <c r="S776" s="2">
        <v>0</v>
      </c>
      <c r="T776" s="2">
        <v>0</v>
      </c>
      <c r="U776" s="2">
        <v>77.133800000000008</v>
      </c>
      <c r="W776" t="s">
        <v>1</v>
      </c>
      <c r="X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6"/>
      <c r="Z776"/>
      <c r="AA776"/>
    </row>
    <row r="777" spans="5:27">
      <c r="E777" t="s">
        <v>8566</v>
      </c>
      <c r="F777" s="20" t="s">
        <v>8901</v>
      </c>
      <c r="G777" t="s">
        <v>1</v>
      </c>
      <c r="H777" t="s">
        <v>0</v>
      </c>
      <c r="I777" t="s">
        <v>8936</v>
      </c>
      <c r="J777" t="s">
        <v>8150</v>
      </c>
      <c r="K777">
        <v>6003</v>
      </c>
      <c r="L777">
        <v>6003</v>
      </c>
      <c r="M777" s="1" t="s">
        <v>114</v>
      </c>
      <c r="N777" t="s">
        <v>115</v>
      </c>
      <c r="O777" s="2">
        <v>0</v>
      </c>
      <c r="P777" s="2">
        <v>0</v>
      </c>
      <c r="Q777" s="2">
        <v>42.82</v>
      </c>
      <c r="R777" s="2">
        <v>5.5666000000000002</v>
      </c>
      <c r="S777" s="2">
        <v>0</v>
      </c>
      <c r="T777" s="2">
        <v>0</v>
      </c>
      <c r="U777" s="2">
        <v>48.386600000000001</v>
      </c>
      <c r="W777" t="s">
        <v>1</v>
      </c>
      <c r="X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7"/>
      <c r="Z777"/>
      <c r="AA777"/>
    </row>
    <row r="778" spans="5:27">
      <c r="E778" t="s">
        <v>8566</v>
      </c>
      <c r="F778" s="20" t="s">
        <v>8900</v>
      </c>
      <c r="G778" t="s">
        <v>1</v>
      </c>
      <c r="H778" t="s">
        <v>0</v>
      </c>
      <c r="I778" t="s">
        <v>8936</v>
      </c>
      <c r="J778" t="s">
        <v>8150</v>
      </c>
      <c r="K778">
        <v>6004</v>
      </c>
      <c r="L778">
        <v>6004</v>
      </c>
      <c r="M778" s="1" t="s">
        <v>114</v>
      </c>
      <c r="N778" t="s">
        <v>115</v>
      </c>
      <c r="O778" s="2">
        <v>0</v>
      </c>
      <c r="P778" s="2">
        <v>0</v>
      </c>
      <c r="Q778" s="2">
        <v>13.75</v>
      </c>
      <c r="R778" s="2">
        <v>1.7875000000000001</v>
      </c>
      <c r="S778" s="2">
        <v>0</v>
      </c>
      <c r="T778" s="2">
        <v>0</v>
      </c>
      <c r="U778" s="2">
        <v>15.5375</v>
      </c>
      <c r="W778" t="s">
        <v>1</v>
      </c>
      <c r="X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8"/>
      <c r="Z778"/>
      <c r="AA778"/>
    </row>
    <row r="779" spans="5:27">
      <c r="E779" t="s">
        <v>8566</v>
      </c>
      <c r="F779" s="20" t="s">
        <v>8900</v>
      </c>
      <c r="G779" t="s">
        <v>1</v>
      </c>
      <c r="H779" t="s">
        <v>0</v>
      </c>
      <c r="I779" t="s">
        <v>8936</v>
      </c>
      <c r="J779" t="s">
        <v>8150</v>
      </c>
      <c r="K779">
        <v>6005</v>
      </c>
      <c r="L779">
        <v>6005</v>
      </c>
      <c r="M779" s="1" t="s">
        <v>114</v>
      </c>
      <c r="N779" t="s">
        <v>115</v>
      </c>
      <c r="O779" s="2">
        <v>0</v>
      </c>
      <c r="P779" s="2">
        <v>0</v>
      </c>
      <c r="Q779" s="2">
        <v>10.88</v>
      </c>
      <c r="R779" s="2">
        <v>1.4144000000000001</v>
      </c>
      <c r="S779" s="2">
        <v>0</v>
      </c>
      <c r="T779" s="2">
        <v>0</v>
      </c>
      <c r="U779" s="2">
        <v>12.294400000000001</v>
      </c>
      <c r="W779" t="s">
        <v>1</v>
      </c>
      <c r="X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79"/>
      <c r="Z779"/>
      <c r="AA779"/>
    </row>
    <row r="780" spans="5:27">
      <c r="E780" t="s">
        <v>8566</v>
      </c>
      <c r="F780" s="20" t="s">
        <v>8900</v>
      </c>
      <c r="G780" t="s">
        <v>1</v>
      </c>
      <c r="H780" t="s">
        <v>0</v>
      </c>
      <c r="I780" t="s">
        <v>8936</v>
      </c>
      <c r="J780" t="s">
        <v>8150</v>
      </c>
      <c r="K780">
        <v>6006</v>
      </c>
      <c r="L780">
        <v>6006</v>
      </c>
      <c r="M780" s="1" t="s">
        <v>114</v>
      </c>
      <c r="N780" t="s">
        <v>115</v>
      </c>
      <c r="O780" s="2">
        <v>0</v>
      </c>
      <c r="P780" s="2">
        <v>0</v>
      </c>
      <c r="Q780" s="2">
        <v>26.55</v>
      </c>
      <c r="R780" s="2">
        <v>3.4515000000000002</v>
      </c>
      <c r="S780" s="2">
        <v>0</v>
      </c>
      <c r="T780" s="2">
        <v>0</v>
      </c>
      <c r="U780" s="2">
        <v>30.0015</v>
      </c>
      <c r="W780" t="s">
        <v>1</v>
      </c>
      <c r="X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0"/>
      <c r="Z780"/>
      <c r="AA780"/>
    </row>
    <row r="781" spans="5:27">
      <c r="E781" t="s">
        <v>8566</v>
      </c>
      <c r="F781" s="20" t="s">
        <v>8899</v>
      </c>
      <c r="G781" t="s">
        <v>1</v>
      </c>
      <c r="H781" t="s">
        <v>0</v>
      </c>
      <c r="I781" t="s">
        <v>8936</v>
      </c>
      <c r="J781" t="s">
        <v>8150</v>
      </c>
      <c r="K781">
        <v>6007</v>
      </c>
      <c r="L781">
        <v>6007</v>
      </c>
      <c r="M781" s="1" t="s">
        <v>114</v>
      </c>
      <c r="N781" t="s">
        <v>115</v>
      </c>
      <c r="O781" s="2">
        <v>0</v>
      </c>
      <c r="P781" s="2">
        <v>0</v>
      </c>
      <c r="Q781" s="2">
        <v>30.97</v>
      </c>
      <c r="R781" s="2">
        <v>4.0260999999999996</v>
      </c>
      <c r="S781" s="2">
        <v>0</v>
      </c>
      <c r="T781" s="2">
        <v>0</v>
      </c>
      <c r="U781" s="2">
        <v>34.996099999999998</v>
      </c>
      <c r="W781" t="s">
        <v>1</v>
      </c>
      <c r="X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1"/>
      <c r="Z781"/>
      <c r="AA781"/>
    </row>
    <row r="782" spans="5:27">
      <c r="E782" t="s">
        <v>8566</v>
      </c>
      <c r="F782" s="20" t="s">
        <v>8899</v>
      </c>
      <c r="G782" t="s">
        <v>1</v>
      </c>
      <c r="H782" t="s">
        <v>0</v>
      </c>
      <c r="I782" t="s">
        <v>8936</v>
      </c>
      <c r="J782" t="s">
        <v>8150</v>
      </c>
      <c r="K782">
        <v>6008</v>
      </c>
      <c r="L782">
        <v>6008</v>
      </c>
      <c r="M782" s="1" t="s">
        <v>114</v>
      </c>
      <c r="N782" t="s">
        <v>115</v>
      </c>
      <c r="O782" s="2">
        <v>0</v>
      </c>
      <c r="P782" s="2">
        <v>0</v>
      </c>
      <c r="Q782" s="2">
        <v>65.81</v>
      </c>
      <c r="R782" s="2">
        <v>8.5553000000000008</v>
      </c>
      <c r="S782" s="2">
        <v>0</v>
      </c>
      <c r="T782" s="2">
        <v>0</v>
      </c>
      <c r="U782" s="2">
        <v>74.365300000000005</v>
      </c>
      <c r="W782" t="s">
        <v>1</v>
      </c>
      <c r="X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2"/>
      <c r="Z782"/>
      <c r="AA782"/>
    </row>
    <row r="783" spans="5:27">
      <c r="E783" t="s">
        <v>8566</v>
      </c>
      <c r="F783" s="20" t="s">
        <v>8898</v>
      </c>
      <c r="G783" t="s">
        <v>1</v>
      </c>
      <c r="H783" t="s">
        <v>0</v>
      </c>
      <c r="I783" t="s">
        <v>8936</v>
      </c>
      <c r="J783" t="s">
        <v>8150</v>
      </c>
      <c r="K783">
        <v>6009</v>
      </c>
      <c r="L783">
        <v>6009</v>
      </c>
      <c r="M783" s="1" t="s">
        <v>114</v>
      </c>
      <c r="N783" t="s">
        <v>115</v>
      </c>
      <c r="O783" s="2">
        <v>0</v>
      </c>
      <c r="P783" s="2">
        <v>0</v>
      </c>
      <c r="Q783" s="2">
        <v>14.44</v>
      </c>
      <c r="R783" s="2">
        <v>1.8772</v>
      </c>
      <c r="S783" s="2">
        <v>0</v>
      </c>
      <c r="T783" s="2">
        <v>0</v>
      </c>
      <c r="U783" s="2">
        <v>16.3172</v>
      </c>
      <c r="W783" t="s">
        <v>1</v>
      </c>
      <c r="X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3"/>
      <c r="Z783"/>
      <c r="AA783"/>
    </row>
    <row r="784" spans="5:27">
      <c r="E784" t="s">
        <v>8566</v>
      </c>
      <c r="F784" s="20" t="s">
        <v>8898</v>
      </c>
      <c r="G784" t="s">
        <v>1</v>
      </c>
      <c r="H784" t="s">
        <v>0</v>
      </c>
      <c r="I784" t="s">
        <v>8936</v>
      </c>
      <c r="J784" t="s">
        <v>8150</v>
      </c>
      <c r="K784">
        <v>6010</v>
      </c>
      <c r="L784">
        <v>6010</v>
      </c>
      <c r="M784" s="1" t="s">
        <v>114</v>
      </c>
      <c r="N784" t="s">
        <v>115</v>
      </c>
      <c r="O784" s="2">
        <v>0</v>
      </c>
      <c r="P784" s="2">
        <v>0</v>
      </c>
      <c r="Q784" s="2">
        <v>12.03</v>
      </c>
      <c r="R784" s="2">
        <v>1.5639000000000001</v>
      </c>
      <c r="S784" s="2">
        <v>0</v>
      </c>
      <c r="T784" s="2">
        <v>0</v>
      </c>
      <c r="U784" s="2">
        <v>13.5939</v>
      </c>
      <c r="W784" t="s">
        <v>1</v>
      </c>
      <c r="X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4"/>
      <c r="Z784"/>
      <c r="AA784"/>
    </row>
    <row r="785" spans="5:27">
      <c r="E785" t="s">
        <v>8566</v>
      </c>
      <c r="F785" s="20" t="s">
        <v>8898</v>
      </c>
      <c r="G785" t="s">
        <v>1</v>
      </c>
      <c r="H785" t="s">
        <v>0</v>
      </c>
      <c r="I785" t="s">
        <v>8936</v>
      </c>
      <c r="J785" t="s">
        <v>8150</v>
      </c>
      <c r="K785">
        <v>6011</v>
      </c>
      <c r="L785">
        <v>6011</v>
      </c>
      <c r="M785" s="1" t="s">
        <v>114</v>
      </c>
      <c r="N785" t="s">
        <v>115</v>
      </c>
      <c r="O785" s="2">
        <v>0</v>
      </c>
      <c r="P785" s="2">
        <v>0</v>
      </c>
      <c r="Q785" s="2">
        <v>47.25</v>
      </c>
      <c r="R785" s="2">
        <v>6.1425000000000001</v>
      </c>
      <c r="S785" s="2">
        <v>0</v>
      </c>
      <c r="T785" s="2">
        <v>0</v>
      </c>
      <c r="U785" s="2">
        <v>53.392499999999998</v>
      </c>
      <c r="W785" t="s">
        <v>1</v>
      </c>
      <c r="X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5"/>
      <c r="Z785"/>
      <c r="AA785"/>
    </row>
    <row r="786" spans="5:27">
      <c r="E786" t="s">
        <v>8566</v>
      </c>
      <c r="F786" s="20" t="s">
        <v>8898</v>
      </c>
      <c r="G786" t="s">
        <v>1</v>
      </c>
      <c r="H786" t="s">
        <v>0</v>
      </c>
      <c r="I786" t="s">
        <v>8936</v>
      </c>
      <c r="J786" t="s">
        <v>8150</v>
      </c>
      <c r="K786">
        <v>6012</v>
      </c>
      <c r="L786">
        <v>6012</v>
      </c>
      <c r="M786" s="1" t="s">
        <v>114</v>
      </c>
      <c r="N786" t="s">
        <v>115</v>
      </c>
      <c r="O786" s="2">
        <v>0</v>
      </c>
      <c r="P786" s="2">
        <v>0</v>
      </c>
      <c r="Q786" s="2">
        <v>30.97</v>
      </c>
      <c r="R786" s="2">
        <v>4.0260999999999996</v>
      </c>
      <c r="S786" s="2">
        <v>0</v>
      </c>
      <c r="T786" s="2">
        <v>0</v>
      </c>
      <c r="U786" s="2">
        <v>34.996099999999998</v>
      </c>
      <c r="W786" t="s">
        <v>1</v>
      </c>
      <c r="X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6"/>
      <c r="Z786"/>
      <c r="AA786"/>
    </row>
    <row r="787" spans="5:27">
      <c r="E787" t="s">
        <v>8566</v>
      </c>
      <c r="F787" s="20" t="s">
        <v>8898</v>
      </c>
      <c r="G787" t="s">
        <v>1</v>
      </c>
      <c r="H787" t="s">
        <v>0</v>
      </c>
      <c r="I787" t="s">
        <v>8936</v>
      </c>
      <c r="J787" t="s">
        <v>8150</v>
      </c>
      <c r="K787">
        <v>6013</v>
      </c>
      <c r="L787">
        <v>6013</v>
      </c>
      <c r="M787" s="1" t="s">
        <v>114</v>
      </c>
      <c r="N787" t="s">
        <v>115</v>
      </c>
      <c r="O787" s="2">
        <v>0</v>
      </c>
      <c r="P787" s="2">
        <v>0</v>
      </c>
      <c r="Q787" s="2">
        <v>24.78</v>
      </c>
      <c r="R787" s="2">
        <v>3.2214</v>
      </c>
      <c r="S787" s="2">
        <v>0</v>
      </c>
      <c r="T787" s="2">
        <v>0</v>
      </c>
      <c r="U787" s="2">
        <v>28.0014</v>
      </c>
      <c r="W787" t="s">
        <v>1</v>
      </c>
      <c r="X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7"/>
      <c r="Z787"/>
      <c r="AA787"/>
    </row>
    <row r="788" spans="5:27">
      <c r="E788" t="s">
        <v>8566</v>
      </c>
      <c r="F788" s="20" t="s">
        <v>8898</v>
      </c>
      <c r="G788" t="s">
        <v>1</v>
      </c>
      <c r="H788" t="s">
        <v>0</v>
      </c>
      <c r="I788" t="s">
        <v>8936</v>
      </c>
      <c r="J788" t="s">
        <v>8150</v>
      </c>
      <c r="K788">
        <v>6014</v>
      </c>
      <c r="L788">
        <v>6014</v>
      </c>
      <c r="M788" s="1" t="s">
        <v>114</v>
      </c>
      <c r="N788" t="s">
        <v>115</v>
      </c>
      <c r="O788" s="2">
        <v>0</v>
      </c>
      <c r="P788" s="2">
        <v>0</v>
      </c>
      <c r="Q788" s="2">
        <v>80.53</v>
      </c>
      <c r="R788" s="2">
        <v>10.4689</v>
      </c>
      <c r="S788" s="2">
        <v>0</v>
      </c>
      <c r="T788" s="2">
        <v>0</v>
      </c>
      <c r="U788" s="2">
        <v>90.998900000000006</v>
      </c>
      <c r="W788" t="s">
        <v>1</v>
      </c>
      <c r="X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8"/>
      <c r="Z788"/>
      <c r="AA788"/>
    </row>
    <row r="789" spans="5:27" hidden="1">
      <c r="E789" t="s">
        <v>8566</v>
      </c>
      <c r="F789" s="20" t="s">
        <v>8898</v>
      </c>
      <c r="G789" t="s">
        <v>1</v>
      </c>
      <c r="H789" t="s">
        <v>0</v>
      </c>
      <c r="I789" t="s">
        <v>8936</v>
      </c>
      <c r="J789" t="s">
        <v>8150</v>
      </c>
      <c r="K789">
        <v>6015</v>
      </c>
      <c r="L789">
        <v>6015</v>
      </c>
      <c r="M789" s="1" t="s">
        <v>7848</v>
      </c>
      <c r="N789" t="s">
        <v>7847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t="s">
        <v>1</v>
      </c>
      <c r="X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89"/>
      <c r="Z789"/>
      <c r="AA789"/>
    </row>
    <row r="790" spans="5:27">
      <c r="E790" t="s">
        <v>8566</v>
      </c>
      <c r="F790" s="20" t="s">
        <v>8898</v>
      </c>
      <c r="G790" t="s">
        <v>1</v>
      </c>
      <c r="H790" t="s">
        <v>0</v>
      </c>
      <c r="I790" t="s">
        <v>8936</v>
      </c>
      <c r="J790" t="s">
        <v>8150</v>
      </c>
      <c r="K790">
        <v>6016</v>
      </c>
      <c r="L790">
        <v>6016</v>
      </c>
      <c r="M790" s="1" t="s">
        <v>114</v>
      </c>
      <c r="N790" t="s">
        <v>115</v>
      </c>
      <c r="O790" s="2">
        <v>0</v>
      </c>
      <c r="P790" s="2">
        <v>0</v>
      </c>
      <c r="Q790" s="2">
        <v>13.33</v>
      </c>
      <c r="R790" s="2">
        <v>1.7329000000000001</v>
      </c>
      <c r="S790" s="2">
        <v>0</v>
      </c>
      <c r="T790" s="2">
        <v>0</v>
      </c>
      <c r="U790" s="2">
        <v>15.062900000000001</v>
      </c>
      <c r="W790" t="s">
        <v>1</v>
      </c>
      <c r="X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90"/>
      <c r="Z790"/>
      <c r="AA790"/>
    </row>
    <row r="791" spans="5:27">
      <c r="E791" t="s">
        <v>8566</v>
      </c>
      <c r="F791" s="20" t="s">
        <v>8894</v>
      </c>
      <c r="G791" t="s">
        <v>1</v>
      </c>
      <c r="H791" t="s">
        <v>0</v>
      </c>
      <c r="I791" t="s">
        <v>8936</v>
      </c>
      <c r="J791" t="s">
        <v>8150</v>
      </c>
      <c r="K791">
        <v>6017</v>
      </c>
      <c r="L791">
        <v>6017</v>
      </c>
      <c r="M791" s="1" t="s">
        <v>114</v>
      </c>
      <c r="N791" t="s">
        <v>115</v>
      </c>
      <c r="O791" s="2">
        <v>0</v>
      </c>
      <c r="P791" s="2">
        <v>0</v>
      </c>
      <c r="Q791" s="2">
        <v>30.29</v>
      </c>
      <c r="R791" s="2">
        <v>3.9377</v>
      </c>
      <c r="S791" s="2">
        <v>0</v>
      </c>
      <c r="T791" s="2">
        <v>0</v>
      </c>
      <c r="U791" s="2">
        <v>34.227699999999999</v>
      </c>
      <c r="W791" t="s">
        <v>1</v>
      </c>
      <c r="X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91"/>
      <c r="Z791"/>
      <c r="AA791"/>
    </row>
    <row r="792" spans="5:27">
      <c r="E792" t="s">
        <v>8566</v>
      </c>
      <c r="F792" s="20" t="s">
        <v>8894</v>
      </c>
      <c r="G792" t="s">
        <v>1</v>
      </c>
      <c r="H792" t="s">
        <v>0</v>
      </c>
      <c r="I792" t="s">
        <v>8936</v>
      </c>
      <c r="J792" t="s">
        <v>8150</v>
      </c>
      <c r="K792">
        <v>6018</v>
      </c>
      <c r="L792">
        <v>6018</v>
      </c>
      <c r="M792" s="1" t="s">
        <v>114</v>
      </c>
      <c r="N792" t="s">
        <v>115</v>
      </c>
      <c r="O792" s="2">
        <v>0</v>
      </c>
      <c r="P792" s="2">
        <v>0</v>
      </c>
      <c r="Q792" s="2">
        <v>31.01</v>
      </c>
      <c r="R792" s="2">
        <v>4.0313000000000008</v>
      </c>
      <c r="S792" s="2">
        <v>0</v>
      </c>
      <c r="T792" s="2">
        <v>0</v>
      </c>
      <c r="U792" s="2">
        <v>35.0413</v>
      </c>
      <c r="W792" t="s">
        <v>1</v>
      </c>
      <c r="X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92"/>
      <c r="Z792"/>
      <c r="AA792"/>
    </row>
    <row r="793" spans="5:27">
      <c r="E793" t="s">
        <v>8566</v>
      </c>
      <c r="F793" s="20" t="s">
        <v>8894</v>
      </c>
      <c r="G793" t="s">
        <v>1</v>
      </c>
      <c r="H793" t="s">
        <v>0</v>
      </c>
      <c r="I793" t="s">
        <v>8936</v>
      </c>
      <c r="J793" t="s">
        <v>8150</v>
      </c>
      <c r="K793">
        <v>6019</v>
      </c>
      <c r="L793">
        <v>6019</v>
      </c>
      <c r="M793" s="1" t="s">
        <v>114</v>
      </c>
      <c r="N793" t="s">
        <v>115</v>
      </c>
      <c r="O793" s="2">
        <v>0</v>
      </c>
      <c r="P793" s="2">
        <v>0</v>
      </c>
      <c r="Q793" s="2">
        <v>16.52</v>
      </c>
      <c r="R793" s="2">
        <v>2.1476000000000002</v>
      </c>
      <c r="S793" s="2">
        <v>0</v>
      </c>
      <c r="T793" s="2">
        <v>0</v>
      </c>
      <c r="U793" s="2">
        <v>18.6676</v>
      </c>
      <c r="W793" t="s">
        <v>1</v>
      </c>
      <c r="X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793"/>
      <c r="Z793"/>
      <c r="AA793"/>
    </row>
    <row r="794" spans="5:27" hidden="1">
      <c r="E794" s="2" t="s">
        <v>8565</v>
      </c>
      <c r="F794" s="51">
        <v>44756</v>
      </c>
      <c r="G794" s="2" t="s">
        <v>1</v>
      </c>
      <c r="H794" s="2" t="s">
        <v>0</v>
      </c>
      <c r="I794" s="2" t="s">
        <v>8835</v>
      </c>
      <c r="J794" s="2" t="s">
        <v>8836</v>
      </c>
      <c r="K794" s="41">
        <v>250</v>
      </c>
      <c r="L794" s="48">
        <v>250</v>
      </c>
      <c r="M794" s="49" t="s">
        <v>645</v>
      </c>
      <c r="N794" s="39" t="s">
        <v>646</v>
      </c>
      <c r="O794" s="2">
        <v>0</v>
      </c>
      <c r="P794" s="2">
        <v>0</v>
      </c>
      <c r="Q794" s="39">
        <v>156.30000000000001</v>
      </c>
      <c r="R794" s="2">
        <v>20.319000000000003</v>
      </c>
      <c r="S794" s="2">
        <v>0</v>
      </c>
      <c r="T794" s="2">
        <v>0</v>
      </c>
      <c r="U794" s="39">
        <v>176.61900000000003</v>
      </c>
      <c r="V794" s="2">
        <v>0</v>
      </c>
      <c r="W794" s="2" t="s">
        <v>1</v>
      </c>
      <c r="X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4"/>
      <c r="Z794"/>
      <c r="AA794"/>
    </row>
    <row r="795" spans="5:27" hidden="1">
      <c r="E795" s="2" t="s">
        <v>8565</v>
      </c>
      <c r="F795" s="51">
        <v>44768</v>
      </c>
      <c r="G795" s="2" t="s">
        <v>1</v>
      </c>
      <c r="H795" s="2" t="s">
        <v>0</v>
      </c>
      <c r="I795" s="2" t="s">
        <v>8232</v>
      </c>
      <c r="J795" s="2" t="s">
        <v>8233</v>
      </c>
      <c r="K795" s="41">
        <v>477</v>
      </c>
      <c r="L795" s="48">
        <v>477</v>
      </c>
      <c r="M795" s="49" t="s">
        <v>645</v>
      </c>
      <c r="N795" s="39" t="s">
        <v>646</v>
      </c>
      <c r="O795" s="2">
        <v>0</v>
      </c>
      <c r="P795" s="2">
        <v>0</v>
      </c>
      <c r="Q795" s="39">
        <v>7.08</v>
      </c>
      <c r="R795" s="2">
        <v>0.9204</v>
      </c>
      <c r="S795" s="2">
        <v>0</v>
      </c>
      <c r="T795" s="2">
        <v>0</v>
      </c>
      <c r="U795" s="39">
        <v>8.0004000000000008</v>
      </c>
      <c r="V795" s="2">
        <v>0</v>
      </c>
      <c r="W795" s="2" t="s">
        <v>1</v>
      </c>
      <c r="X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5"/>
      <c r="Z795"/>
      <c r="AA795"/>
    </row>
    <row r="796" spans="5:27" hidden="1">
      <c r="E796" s="2" t="s">
        <v>8565</v>
      </c>
      <c r="F796" s="51">
        <v>44768</v>
      </c>
      <c r="G796" s="2" t="s">
        <v>1</v>
      </c>
      <c r="H796" s="2" t="s">
        <v>0</v>
      </c>
      <c r="I796" s="2" t="s">
        <v>8232</v>
      </c>
      <c r="J796" s="2" t="s">
        <v>8233</v>
      </c>
      <c r="K796" s="41">
        <v>476</v>
      </c>
      <c r="L796" s="48">
        <v>476</v>
      </c>
      <c r="M796" s="49" t="s">
        <v>114</v>
      </c>
      <c r="N796" s="39" t="s">
        <v>115</v>
      </c>
      <c r="O796" s="2">
        <v>0</v>
      </c>
      <c r="P796" s="2">
        <v>0</v>
      </c>
      <c r="Q796" s="39">
        <v>59.68</v>
      </c>
      <c r="R796" s="2">
        <v>7.7584</v>
      </c>
      <c r="S796" s="2">
        <v>0</v>
      </c>
      <c r="T796" s="2">
        <v>0</v>
      </c>
      <c r="U796" s="39">
        <v>67.438400000000001</v>
      </c>
      <c r="V796" s="2">
        <v>0</v>
      </c>
      <c r="W796" s="2" t="s">
        <v>1</v>
      </c>
      <c r="X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6"/>
      <c r="Z796"/>
      <c r="AA796"/>
    </row>
    <row r="797" spans="5:27" hidden="1">
      <c r="E797" s="2" t="s">
        <v>8565</v>
      </c>
      <c r="F797" s="51">
        <v>44768</v>
      </c>
      <c r="G797" s="2" t="s">
        <v>1</v>
      </c>
      <c r="H797" s="2" t="s">
        <v>0</v>
      </c>
      <c r="I797" s="2" t="s">
        <v>8232</v>
      </c>
      <c r="J797" s="2" t="s">
        <v>8233</v>
      </c>
      <c r="K797" s="41">
        <v>475</v>
      </c>
      <c r="L797" s="48">
        <v>475</v>
      </c>
      <c r="M797" s="49" t="s">
        <v>114</v>
      </c>
      <c r="N797" s="39" t="s">
        <v>115</v>
      </c>
      <c r="O797" s="2">
        <v>0</v>
      </c>
      <c r="P797" s="2">
        <v>0</v>
      </c>
      <c r="Q797" s="39">
        <v>65.95</v>
      </c>
      <c r="R797" s="2">
        <v>8.573500000000001</v>
      </c>
      <c r="S797" s="2">
        <v>0</v>
      </c>
      <c r="T797" s="2">
        <v>0</v>
      </c>
      <c r="U797" s="39">
        <v>74.523499999999999</v>
      </c>
      <c r="V797" s="2">
        <v>0</v>
      </c>
      <c r="W797" s="2" t="s">
        <v>1</v>
      </c>
      <c r="X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7"/>
      <c r="Z797"/>
      <c r="AA797"/>
    </row>
    <row r="798" spans="5:27" hidden="1">
      <c r="E798" s="2" t="s">
        <v>8565</v>
      </c>
      <c r="F798" s="51">
        <v>44763</v>
      </c>
      <c r="G798" s="2" t="s">
        <v>1</v>
      </c>
      <c r="H798" s="2" t="s">
        <v>0</v>
      </c>
      <c r="I798" s="2" t="s">
        <v>8232</v>
      </c>
      <c r="J798" s="2" t="s">
        <v>8233</v>
      </c>
      <c r="K798" s="41">
        <v>474</v>
      </c>
      <c r="L798" s="48">
        <v>474</v>
      </c>
      <c r="M798" s="49" t="s">
        <v>7848</v>
      </c>
      <c r="N798" s="39" t="s">
        <v>7847</v>
      </c>
      <c r="O798" s="2">
        <v>0</v>
      </c>
      <c r="P798" s="2">
        <v>0</v>
      </c>
      <c r="Q798" s="39">
        <v>0</v>
      </c>
      <c r="R798" s="2">
        <v>0</v>
      </c>
      <c r="S798" s="2">
        <v>0</v>
      </c>
      <c r="T798" s="2">
        <v>0</v>
      </c>
      <c r="U798" s="39">
        <v>0</v>
      </c>
      <c r="V798" s="2">
        <v>0</v>
      </c>
      <c r="W798" s="2" t="s">
        <v>1</v>
      </c>
      <c r="X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8"/>
      <c r="Z798"/>
      <c r="AA798"/>
    </row>
    <row r="799" spans="5:27" hidden="1">
      <c r="E799" s="2" t="s">
        <v>8565</v>
      </c>
      <c r="F799" s="51">
        <v>44763</v>
      </c>
      <c r="G799" s="2" t="s">
        <v>1</v>
      </c>
      <c r="H799" s="2" t="s">
        <v>0</v>
      </c>
      <c r="I799" s="2" t="s">
        <v>8232</v>
      </c>
      <c r="J799" s="2" t="s">
        <v>8233</v>
      </c>
      <c r="K799" s="41">
        <v>473</v>
      </c>
      <c r="L799" s="48">
        <v>473</v>
      </c>
      <c r="M799" s="49" t="s">
        <v>114</v>
      </c>
      <c r="N799" s="39" t="s">
        <v>115</v>
      </c>
      <c r="O799" s="2">
        <v>0</v>
      </c>
      <c r="P799" s="2">
        <v>0</v>
      </c>
      <c r="Q799" s="39">
        <v>68.06</v>
      </c>
      <c r="R799" s="2">
        <v>8.8478000000000012</v>
      </c>
      <c r="S799" s="2">
        <v>0</v>
      </c>
      <c r="T799" s="2">
        <v>0</v>
      </c>
      <c r="U799" s="39">
        <v>76.907800000000009</v>
      </c>
      <c r="V799" s="2">
        <v>0</v>
      </c>
      <c r="W799" s="2" t="s">
        <v>1</v>
      </c>
      <c r="X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799"/>
      <c r="Z799"/>
      <c r="AA799"/>
    </row>
    <row r="800" spans="5:27" hidden="1">
      <c r="E800" s="2" t="s">
        <v>8565</v>
      </c>
      <c r="F800" s="51">
        <v>44763</v>
      </c>
      <c r="G800" s="2" t="s">
        <v>1</v>
      </c>
      <c r="H800" s="2" t="s">
        <v>0</v>
      </c>
      <c r="I800" s="2" t="s">
        <v>8232</v>
      </c>
      <c r="J800" s="2" t="s">
        <v>8233</v>
      </c>
      <c r="K800" s="41">
        <v>472</v>
      </c>
      <c r="L800" s="48">
        <v>472</v>
      </c>
      <c r="M800" s="49" t="s">
        <v>114</v>
      </c>
      <c r="N800" s="39" t="s">
        <v>115</v>
      </c>
      <c r="O800" s="2">
        <v>0</v>
      </c>
      <c r="P800" s="2">
        <v>0</v>
      </c>
      <c r="Q800" s="39">
        <v>18.41</v>
      </c>
      <c r="R800" s="2">
        <v>2.3933</v>
      </c>
      <c r="S800" s="2">
        <v>0</v>
      </c>
      <c r="T800" s="2">
        <v>0</v>
      </c>
      <c r="U800" s="39">
        <v>20.8033</v>
      </c>
      <c r="V800" s="2">
        <v>0</v>
      </c>
      <c r="W800" s="2" t="s">
        <v>1</v>
      </c>
      <c r="X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0"/>
      <c r="Z800"/>
      <c r="AA800"/>
    </row>
    <row r="801" spans="5:27" hidden="1">
      <c r="E801" s="2" t="s">
        <v>8565</v>
      </c>
      <c r="F801" s="51">
        <v>44763</v>
      </c>
      <c r="G801" s="2" t="s">
        <v>1</v>
      </c>
      <c r="H801" s="2" t="s">
        <v>0</v>
      </c>
      <c r="I801" s="2" t="s">
        <v>8232</v>
      </c>
      <c r="J801" s="2" t="s">
        <v>8233</v>
      </c>
      <c r="K801" s="41">
        <v>471</v>
      </c>
      <c r="L801" s="48">
        <v>471</v>
      </c>
      <c r="M801" s="49" t="s">
        <v>114</v>
      </c>
      <c r="N801" s="39" t="s">
        <v>115</v>
      </c>
      <c r="O801" s="2">
        <v>0</v>
      </c>
      <c r="P801" s="2">
        <v>0</v>
      </c>
      <c r="Q801" s="39">
        <v>87.02</v>
      </c>
      <c r="R801" s="2">
        <v>11.3126</v>
      </c>
      <c r="S801" s="2">
        <v>0</v>
      </c>
      <c r="T801" s="2">
        <v>0</v>
      </c>
      <c r="U801" s="39">
        <v>98.332599999999999</v>
      </c>
      <c r="V801" s="2">
        <v>0</v>
      </c>
      <c r="W801" s="2" t="s">
        <v>1</v>
      </c>
      <c r="X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1"/>
      <c r="Z801"/>
      <c r="AA801"/>
    </row>
    <row r="802" spans="5:27" hidden="1">
      <c r="E802" s="2" t="s">
        <v>8565</v>
      </c>
      <c r="F802" s="51">
        <v>44763</v>
      </c>
      <c r="G802" s="2" t="s">
        <v>1</v>
      </c>
      <c r="H802" s="2" t="s">
        <v>0</v>
      </c>
      <c r="I802" s="2" t="s">
        <v>8232</v>
      </c>
      <c r="J802" s="2" t="s">
        <v>8233</v>
      </c>
      <c r="K802" s="41">
        <v>470</v>
      </c>
      <c r="L802" s="48">
        <v>470</v>
      </c>
      <c r="M802" s="49" t="s">
        <v>7848</v>
      </c>
      <c r="N802" s="39" t="s">
        <v>7847</v>
      </c>
      <c r="O802" s="2">
        <v>0</v>
      </c>
      <c r="P802" s="2">
        <v>0</v>
      </c>
      <c r="Q802" s="39">
        <v>0</v>
      </c>
      <c r="R802" s="2">
        <v>0</v>
      </c>
      <c r="S802" s="2">
        <v>0</v>
      </c>
      <c r="T802" s="2">
        <v>0</v>
      </c>
      <c r="U802" s="39">
        <v>0</v>
      </c>
      <c r="V802" s="2">
        <v>0</v>
      </c>
      <c r="W802" s="2" t="s">
        <v>1</v>
      </c>
      <c r="X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2"/>
      <c r="Z802"/>
      <c r="AA802"/>
    </row>
    <row r="803" spans="5:27" hidden="1">
      <c r="E803" s="2" t="s">
        <v>8565</v>
      </c>
      <c r="F803" s="51">
        <v>44763</v>
      </c>
      <c r="G803" s="2" t="s">
        <v>1</v>
      </c>
      <c r="H803" s="2" t="s">
        <v>0</v>
      </c>
      <c r="I803" s="2" t="s">
        <v>8232</v>
      </c>
      <c r="J803" s="2" t="s">
        <v>8233</v>
      </c>
      <c r="K803" s="41">
        <v>469</v>
      </c>
      <c r="L803" s="48">
        <v>469</v>
      </c>
      <c r="M803" s="49" t="s">
        <v>114</v>
      </c>
      <c r="N803" s="39" t="s">
        <v>115</v>
      </c>
      <c r="O803" s="2">
        <v>0</v>
      </c>
      <c r="P803" s="2">
        <v>0</v>
      </c>
      <c r="Q803" s="39">
        <v>70.69</v>
      </c>
      <c r="R803" s="2">
        <v>9.1897000000000002</v>
      </c>
      <c r="S803" s="2">
        <v>0</v>
      </c>
      <c r="T803" s="2">
        <v>0</v>
      </c>
      <c r="U803" s="39">
        <v>79.8797</v>
      </c>
      <c r="V803" s="2">
        <v>0</v>
      </c>
      <c r="W803" s="2" t="s">
        <v>1</v>
      </c>
      <c r="X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3"/>
      <c r="Z803"/>
      <c r="AA803"/>
    </row>
    <row r="804" spans="5:27" hidden="1">
      <c r="E804" s="2" t="s">
        <v>8565</v>
      </c>
      <c r="F804" s="51">
        <v>44762</v>
      </c>
      <c r="G804" s="2" t="s">
        <v>1</v>
      </c>
      <c r="H804" s="2" t="s">
        <v>0</v>
      </c>
      <c r="I804" s="2" t="s">
        <v>8232</v>
      </c>
      <c r="J804" s="2" t="s">
        <v>8233</v>
      </c>
      <c r="K804" s="41">
        <v>468</v>
      </c>
      <c r="L804" s="48">
        <v>468</v>
      </c>
      <c r="M804" s="49" t="s">
        <v>114</v>
      </c>
      <c r="N804" s="39" t="s">
        <v>115</v>
      </c>
      <c r="O804" s="2">
        <v>0</v>
      </c>
      <c r="P804" s="2">
        <v>0</v>
      </c>
      <c r="Q804" s="39">
        <v>39.380000000000003</v>
      </c>
      <c r="R804" s="2">
        <v>5.1194000000000006</v>
      </c>
      <c r="S804" s="2">
        <v>0</v>
      </c>
      <c r="T804" s="2">
        <v>0</v>
      </c>
      <c r="U804" s="39">
        <v>44.499400000000001</v>
      </c>
      <c r="V804" s="2">
        <v>0</v>
      </c>
      <c r="W804" s="2" t="s">
        <v>1</v>
      </c>
      <c r="X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4"/>
      <c r="Z804"/>
      <c r="AA804"/>
    </row>
    <row r="805" spans="5:27" hidden="1">
      <c r="E805" s="2" t="s">
        <v>8565</v>
      </c>
      <c r="F805" s="51">
        <v>44761</v>
      </c>
      <c r="G805" s="2" t="s">
        <v>1</v>
      </c>
      <c r="H805" s="2" t="s">
        <v>0</v>
      </c>
      <c r="I805" s="2" t="s">
        <v>8232</v>
      </c>
      <c r="J805" s="2" t="s">
        <v>8233</v>
      </c>
      <c r="K805" s="41">
        <v>467</v>
      </c>
      <c r="L805" s="48">
        <v>467</v>
      </c>
      <c r="M805" s="49" t="s">
        <v>114</v>
      </c>
      <c r="N805" s="39" t="s">
        <v>115</v>
      </c>
      <c r="O805" s="2">
        <v>0</v>
      </c>
      <c r="P805" s="2">
        <v>0</v>
      </c>
      <c r="Q805" s="39">
        <v>48.93</v>
      </c>
      <c r="R805" s="2">
        <v>6.3609</v>
      </c>
      <c r="S805" s="2">
        <v>0</v>
      </c>
      <c r="T805" s="2">
        <v>0</v>
      </c>
      <c r="U805" s="39">
        <v>55.290900000000001</v>
      </c>
      <c r="V805" s="2">
        <v>0</v>
      </c>
      <c r="W805" s="2" t="s">
        <v>1</v>
      </c>
      <c r="X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5"/>
      <c r="Z805"/>
      <c r="AA805"/>
    </row>
    <row r="806" spans="5:27" hidden="1">
      <c r="E806" s="2" t="s">
        <v>8565</v>
      </c>
      <c r="F806" s="51">
        <v>44761</v>
      </c>
      <c r="G806" s="2" t="s">
        <v>1</v>
      </c>
      <c r="H806" s="2" t="s">
        <v>0</v>
      </c>
      <c r="I806" s="2" t="s">
        <v>8232</v>
      </c>
      <c r="J806" s="2" t="s">
        <v>8233</v>
      </c>
      <c r="K806" s="41">
        <v>466</v>
      </c>
      <c r="L806" s="48">
        <v>466</v>
      </c>
      <c r="M806" s="49" t="s">
        <v>645</v>
      </c>
      <c r="N806" s="39" t="s">
        <v>646</v>
      </c>
      <c r="O806" s="2">
        <v>0</v>
      </c>
      <c r="P806" s="2">
        <v>0</v>
      </c>
      <c r="Q806" s="39">
        <v>13.19</v>
      </c>
      <c r="R806" s="2">
        <v>1.7146999999999999</v>
      </c>
      <c r="S806" s="2">
        <v>0</v>
      </c>
      <c r="T806" s="2">
        <v>0</v>
      </c>
      <c r="U806" s="39">
        <v>14.9047</v>
      </c>
      <c r="V806" s="2">
        <v>0</v>
      </c>
      <c r="W806" s="2" t="s">
        <v>1</v>
      </c>
      <c r="X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6"/>
      <c r="Z806"/>
      <c r="AA806"/>
    </row>
    <row r="807" spans="5:27" hidden="1">
      <c r="E807" s="2" t="s">
        <v>8565</v>
      </c>
      <c r="F807" s="51">
        <v>44761</v>
      </c>
      <c r="G807" s="2" t="s">
        <v>1</v>
      </c>
      <c r="H807" s="2" t="s">
        <v>0</v>
      </c>
      <c r="I807" s="2" t="s">
        <v>8232</v>
      </c>
      <c r="J807" s="2" t="s">
        <v>8233</v>
      </c>
      <c r="K807" s="41">
        <v>465</v>
      </c>
      <c r="L807" s="48">
        <v>465</v>
      </c>
      <c r="M807" s="49" t="s">
        <v>114</v>
      </c>
      <c r="N807" s="39" t="s">
        <v>115</v>
      </c>
      <c r="O807" s="2">
        <v>0</v>
      </c>
      <c r="P807" s="2">
        <v>0</v>
      </c>
      <c r="Q807" s="39">
        <v>5.05</v>
      </c>
      <c r="R807" s="2">
        <v>0.65649999999999997</v>
      </c>
      <c r="S807" s="2">
        <v>0</v>
      </c>
      <c r="T807" s="2">
        <v>0</v>
      </c>
      <c r="U807" s="39">
        <v>5.7065000000000001</v>
      </c>
      <c r="V807" s="2">
        <v>0</v>
      </c>
      <c r="W807" s="2" t="s">
        <v>1</v>
      </c>
      <c r="X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7"/>
      <c r="Z807"/>
      <c r="AA807"/>
    </row>
    <row r="808" spans="5:27" hidden="1">
      <c r="E808" s="2" t="s">
        <v>8565</v>
      </c>
      <c r="F808" s="51">
        <v>44760</v>
      </c>
      <c r="G808" s="2" t="s">
        <v>1</v>
      </c>
      <c r="H808" s="2" t="s">
        <v>0</v>
      </c>
      <c r="I808" s="2" t="s">
        <v>8232</v>
      </c>
      <c r="J808" s="2" t="s">
        <v>8233</v>
      </c>
      <c r="K808" s="41">
        <v>464</v>
      </c>
      <c r="L808" s="48">
        <v>464</v>
      </c>
      <c r="M808" s="49" t="s">
        <v>114</v>
      </c>
      <c r="N808" s="39" t="s">
        <v>115</v>
      </c>
      <c r="O808" s="2">
        <v>0</v>
      </c>
      <c r="P808" s="2">
        <v>0</v>
      </c>
      <c r="Q808" s="39">
        <v>21.32</v>
      </c>
      <c r="R808" s="2">
        <v>2.7716000000000003</v>
      </c>
      <c r="S808" s="2">
        <v>0</v>
      </c>
      <c r="T808" s="2">
        <v>0</v>
      </c>
      <c r="U808" s="39">
        <v>24.0916</v>
      </c>
      <c r="V808" s="2">
        <v>0</v>
      </c>
      <c r="W808" s="2" t="s">
        <v>1</v>
      </c>
      <c r="X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8"/>
      <c r="Z808"/>
      <c r="AA808"/>
    </row>
    <row r="809" spans="5:27" hidden="1">
      <c r="E809" s="2" t="s">
        <v>8565</v>
      </c>
      <c r="F809" s="51">
        <v>44760</v>
      </c>
      <c r="G809" s="2" t="s">
        <v>1</v>
      </c>
      <c r="H809" s="2" t="s">
        <v>0</v>
      </c>
      <c r="I809" s="2" t="s">
        <v>8232</v>
      </c>
      <c r="J809" s="2" t="s">
        <v>8233</v>
      </c>
      <c r="K809" s="41">
        <v>463</v>
      </c>
      <c r="L809" s="48">
        <v>463</v>
      </c>
      <c r="M809" s="49" t="s">
        <v>114</v>
      </c>
      <c r="N809" s="39" t="s">
        <v>115</v>
      </c>
      <c r="O809" s="2">
        <v>0</v>
      </c>
      <c r="P809" s="2">
        <v>0</v>
      </c>
      <c r="Q809" s="39">
        <v>48.57</v>
      </c>
      <c r="R809" s="2">
        <v>6.3140999999999998</v>
      </c>
      <c r="S809" s="2">
        <v>0</v>
      </c>
      <c r="T809" s="2">
        <v>0</v>
      </c>
      <c r="U809" s="39">
        <v>54.884100000000004</v>
      </c>
      <c r="V809" s="2">
        <v>0</v>
      </c>
      <c r="W809" s="2" t="s">
        <v>1</v>
      </c>
      <c r="X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09"/>
      <c r="Z809"/>
      <c r="AA809"/>
    </row>
    <row r="810" spans="5:27" hidden="1">
      <c r="E810" s="2" t="s">
        <v>8565</v>
      </c>
      <c r="F810" s="51">
        <v>44760</v>
      </c>
      <c r="G810" s="2" t="s">
        <v>1</v>
      </c>
      <c r="H810" s="2" t="s">
        <v>0</v>
      </c>
      <c r="I810" s="2" t="s">
        <v>8232</v>
      </c>
      <c r="J810" s="2" t="s">
        <v>8233</v>
      </c>
      <c r="K810" s="41">
        <v>462</v>
      </c>
      <c r="L810" s="48">
        <v>462</v>
      </c>
      <c r="M810" s="49" t="s">
        <v>114</v>
      </c>
      <c r="N810" s="39" t="s">
        <v>115</v>
      </c>
      <c r="O810" s="2">
        <v>0</v>
      </c>
      <c r="P810" s="2">
        <v>0</v>
      </c>
      <c r="Q810" s="39">
        <v>39.35</v>
      </c>
      <c r="R810" s="2">
        <v>5.1154999999999999</v>
      </c>
      <c r="S810" s="2">
        <v>0</v>
      </c>
      <c r="T810" s="2">
        <v>0</v>
      </c>
      <c r="U810" s="39">
        <v>44.465499999999999</v>
      </c>
      <c r="V810" s="2">
        <v>0</v>
      </c>
      <c r="W810" s="2" t="s">
        <v>1</v>
      </c>
      <c r="X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0"/>
      <c r="Z810"/>
      <c r="AA810"/>
    </row>
    <row r="811" spans="5:27" hidden="1">
      <c r="E811" s="2" t="s">
        <v>8565</v>
      </c>
      <c r="F811" s="51">
        <v>44751</v>
      </c>
      <c r="G811" s="2" t="s">
        <v>1</v>
      </c>
      <c r="H811" s="2" t="s">
        <v>0</v>
      </c>
      <c r="I811" s="2" t="s">
        <v>8232</v>
      </c>
      <c r="J811" s="2" t="s">
        <v>8233</v>
      </c>
      <c r="K811" s="41">
        <v>461</v>
      </c>
      <c r="L811" s="48">
        <v>461</v>
      </c>
      <c r="M811" s="49" t="s">
        <v>114</v>
      </c>
      <c r="N811" s="39" t="s">
        <v>115</v>
      </c>
      <c r="O811" s="2">
        <v>0</v>
      </c>
      <c r="P811" s="2">
        <v>0</v>
      </c>
      <c r="Q811" s="39">
        <v>21.9</v>
      </c>
      <c r="R811" s="2">
        <v>2.847</v>
      </c>
      <c r="S811" s="2">
        <v>0</v>
      </c>
      <c r="T811" s="2">
        <v>0</v>
      </c>
      <c r="U811" s="39">
        <v>24.747</v>
      </c>
      <c r="V811" s="2">
        <v>0</v>
      </c>
      <c r="W811" s="2" t="s">
        <v>1</v>
      </c>
      <c r="X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1"/>
      <c r="Z811"/>
      <c r="AA811"/>
    </row>
    <row r="812" spans="5:27" hidden="1">
      <c r="E812" s="2" t="s">
        <v>8565</v>
      </c>
      <c r="F812" s="51">
        <v>44751</v>
      </c>
      <c r="G812" s="2" t="s">
        <v>1</v>
      </c>
      <c r="H812" s="2" t="s">
        <v>0</v>
      </c>
      <c r="I812" s="2" t="s">
        <v>8232</v>
      </c>
      <c r="J812" s="2" t="s">
        <v>8233</v>
      </c>
      <c r="K812" s="41">
        <v>460</v>
      </c>
      <c r="L812" s="48">
        <v>460</v>
      </c>
      <c r="M812" s="49" t="s">
        <v>114</v>
      </c>
      <c r="N812" s="39" t="s">
        <v>115</v>
      </c>
      <c r="O812" s="2">
        <v>0</v>
      </c>
      <c r="P812" s="2">
        <v>0</v>
      </c>
      <c r="Q812" s="39">
        <v>45.08</v>
      </c>
      <c r="R812" s="2">
        <v>5.8604000000000003</v>
      </c>
      <c r="S812" s="2">
        <v>0</v>
      </c>
      <c r="T812" s="2">
        <v>0</v>
      </c>
      <c r="U812" s="39">
        <v>50.940399999999997</v>
      </c>
      <c r="V812" s="2">
        <v>0</v>
      </c>
      <c r="W812" s="2" t="s">
        <v>1</v>
      </c>
      <c r="X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2"/>
      <c r="Z812"/>
      <c r="AA812"/>
    </row>
    <row r="813" spans="5:27" hidden="1">
      <c r="E813" s="2" t="s">
        <v>8565</v>
      </c>
      <c r="F813" s="51">
        <v>44751</v>
      </c>
      <c r="G813" s="2" t="s">
        <v>1</v>
      </c>
      <c r="H813" s="2" t="s">
        <v>0</v>
      </c>
      <c r="I813" s="2" t="s">
        <v>8232</v>
      </c>
      <c r="J813" s="2" t="s">
        <v>8233</v>
      </c>
      <c r="K813" s="41">
        <v>459</v>
      </c>
      <c r="L813" s="48">
        <v>459</v>
      </c>
      <c r="M813" s="49" t="s">
        <v>7848</v>
      </c>
      <c r="N813" s="39" t="s">
        <v>7847</v>
      </c>
      <c r="O813" s="2">
        <v>0</v>
      </c>
      <c r="P813" s="2">
        <v>0</v>
      </c>
      <c r="Q813" s="39">
        <v>0</v>
      </c>
      <c r="R813" s="2">
        <v>0</v>
      </c>
      <c r="S813" s="2">
        <v>0</v>
      </c>
      <c r="T813" s="2">
        <v>0</v>
      </c>
      <c r="U813" s="39">
        <v>0</v>
      </c>
      <c r="V813" s="2">
        <v>0</v>
      </c>
      <c r="W813" s="2" t="s">
        <v>1</v>
      </c>
      <c r="X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3"/>
      <c r="Z813"/>
      <c r="AA813"/>
    </row>
    <row r="814" spans="5:27" hidden="1">
      <c r="E814" s="2" t="s">
        <v>8565</v>
      </c>
      <c r="F814" s="51">
        <v>44751</v>
      </c>
      <c r="G814" s="2" t="s">
        <v>1</v>
      </c>
      <c r="H814" s="2" t="s">
        <v>0</v>
      </c>
      <c r="I814" s="2" t="s">
        <v>8232</v>
      </c>
      <c r="J814" s="2" t="s">
        <v>8233</v>
      </c>
      <c r="K814" s="41">
        <v>458</v>
      </c>
      <c r="L814" s="48">
        <v>458</v>
      </c>
      <c r="M814" s="49" t="s">
        <v>114</v>
      </c>
      <c r="N814" s="39" t="s">
        <v>115</v>
      </c>
      <c r="O814" s="2">
        <v>0</v>
      </c>
      <c r="P814" s="2">
        <v>0</v>
      </c>
      <c r="Q814" s="39">
        <v>48.9</v>
      </c>
      <c r="R814" s="2">
        <v>6.3570000000000002</v>
      </c>
      <c r="S814" s="2">
        <v>0</v>
      </c>
      <c r="T814" s="2">
        <v>0</v>
      </c>
      <c r="U814" s="39">
        <v>55.256999999999998</v>
      </c>
      <c r="V814" s="2">
        <v>0</v>
      </c>
      <c r="W814" s="2" t="s">
        <v>1</v>
      </c>
      <c r="X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4"/>
      <c r="Z814"/>
      <c r="AA814"/>
    </row>
    <row r="815" spans="5:27" hidden="1">
      <c r="E815" s="2" t="s">
        <v>8565</v>
      </c>
      <c r="F815" s="51">
        <v>44748</v>
      </c>
      <c r="G815" s="2" t="s">
        <v>1</v>
      </c>
      <c r="H815" s="2" t="s">
        <v>0</v>
      </c>
      <c r="I815" s="2" t="s">
        <v>8232</v>
      </c>
      <c r="J815" s="2" t="s">
        <v>8233</v>
      </c>
      <c r="K815" s="41">
        <v>457</v>
      </c>
      <c r="L815" s="48">
        <v>457</v>
      </c>
      <c r="M815" s="49" t="s">
        <v>114</v>
      </c>
      <c r="N815" s="39" t="s">
        <v>115</v>
      </c>
      <c r="O815" s="2">
        <v>0</v>
      </c>
      <c r="P815" s="2">
        <v>0</v>
      </c>
      <c r="Q815" s="39">
        <v>40.35</v>
      </c>
      <c r="R815" s="2">
        <v>5.2455000000000007</v>
      </c>
      <c r="S815" s="2">
        <v>0</v>
      </c>
      <c r="T815" s="2">
        <v>0</v>
      </c>
      <c r="U815" s="39">
        <v>45.595500000000001</v>
      </c>
      <c r="V815" s="2">
        <v>0</v>
      </c>
      <c r="W815" s="2" t="s">
        <v>1</v>
      </c>
      <c r="X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5"/>
      <c r="Z815"/>
      <c r="AA815"/>
    </row>
    <row r="816" spans="5:27" hidden="1">
      <c r="E816" s="2" t="s">
        <v>8565</v>
      </c>
      <c r="F816" s="51">
        <v>44748</v>
      </c>
      <c r="G816" s="2" t="s">
        <v>1</v>
      </c>
      <c r="H816" s="2" t="s">
        <v>0</v>
      </c>
      <c r="I816" s="2" t="s">
        <v>8232</v>
      </c>
      <c r="J816" s="2" t="s">
        <v>8233</v>
      </c>
      <c r="K816" s="41">
        <v>456</v>
      </c>
      <c r="L816" s="48">
        <v>456</v>
      </c>
      <c r="M816" s="49" t="s">
        <v>7848</v>
      </c>
      <c r="N816" s="39" t="s">
        <v>7847</v>
      </c>
      <c r="O816" s="2">
        <v>0</v>
      </c>
      <c r="P816" s="2">
        <v>0</v>
      </c>
      <c r="Q816" s="39">
        <v>0</v>
      </c>
      <c r="R816" s="2">
        <v>0</v>
      </c>
      <c r="S816" s="2">
        <v>0</v>
      </c>
      <c r="T816" s="2">
        <v>0</v>
      </c>
      <c r="U816" s="39">
        <v>0</v>
      </c>
      <c r="V816" s="2">
        <v>0</v>
      </c>
      <c r="W816" s="2" t="s">
        <v>1</v>
      </c>
      <c r="X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6"/>
      <c r="Z816"/>
      <c r="AA816"/>
    </row>
    <row r="817" spans="5:27" hidden="1">
      <c r="E817" s="2" t="s">
        <v>8565</v>
      </c>
      <c r="F817" s="51">
        <v>44748</v>
      </c>
      <c r="G817" s="2" t="s">
        <v>1</v>
      </c>
      <c r="H817" s="2" t="s">
        <v>0</v>
      </c>
      <c r="I817" s="2" t="s">
        <v>8232</v>
      </c>
      <c r="J817" s="2" t="s">
        <v>8233</v>
      </c>
      <c r="K817" s="41">
        <v>455</v>
      </c>
      <c r="L817" s="48">
        <v>455</v>
      </c>
      <c r="M817" s="49" t="s">
        <v>1363</v>
      </c>
      <c r="N817" s="39" t="s">
        <v>1364</v>
      </c>
      <c r="O817" s="2">
        <v>0</v>
      </c>
      <c r="P817" s="2">
        <v>0</v>
      </c>
      <c r="Q817" s="39">
        <v>11.22</v>
      </c>
      <c r="R817" s="2">
        <v>1.4586000000000001</v>
      </c>
      <c r="S817" s="2">
        <v>0</v>
      </c>
      <c r="T817" s="2">
        <v>0</v>
      </c>
      <c r="U817" s="39">
        <v>12.678600000000001</v>
      </c>
      <c r="V817" s="2">
        <v>0</v>
      </c>
      <c r="W817" s="2" t="s">
        <v>1</v>
      </c>
      <c r="X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7"/>
      <c r="Z817"/>
      <c r="AA817"/>
    </row>
    <row r="818" spans="5:27" hidden="1">
      <c r="E818" s="2" t="s">
        <v>8565</v>
      </c>
      <c r="F818" s="51">
        <v>44747</v>
      </c>
      <c r="G818" s="2" t="s">
        <v>1</v>
      </c>
      <c r="H818" s="2" t="s">
        <v>0</v>
      </c>
      <c r="I818" s="2" t="s">
        <v>8232</v>
      </c>
      <c r="J818" s="2" t="s">
        <v>8233</v>
      </c>
      <c r="K818" s="41">
        <v>454</v>
      </c>
      <c r="L818" s="48">
        <v>454</v>
      </c>
      <c r="M818" s="49" t="s">
        <v>645</v>
      </c>
      <c r="N818" s="39" t="s">
        <v>646</v>
      </c>
      <c r="O818" s="2">
        <v>0</v>
      </c>
      <c r="P818" s="2">
        <v>0</v>
      </c>
      <c r="Q818" s="39">
        <v>53.98</v>
      </c>
      <c r="R818" s="2">
        <v>7.0173999999999994</v>
      </c>
      <c r="S818" s="2">
        <v>0</v>
      </c>
      <c r="T818" s="2">
        <v>0</v>
      </c>
      <c r="U818" s="39">
        <v>60.997399999999999</v>
      </c>
      <c r="V818" s="2">
        <v>0</v>
      </c>
      <c r="W818" s="2" t="s">
        <v>1</v>
      </c>
      <c r="X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8"/>
      <c r="Z818"/>
      <c r="AA818"/>
    </row>
    <row r="819" spans="5:27" hidden="1">
      <c r="E819" s="2" t="s">
        <v>8565</v>
      </c>
      <c r="F819" s="51">
        <v>44744</v>
      </c>
      <c r="G819" s="2" t="s">
        <v>1</v>
      </c>
      <c r="H819" s="2" t="s">
        <v>0</v>
      </c>
      <c r="I819" s="2" t="s">
        <v>8232</v>
      </c>
      <c r="J819" s="2" t="s">
        <v>8233</v>
      </c>
      <c r="K819" s="41">
        <v>453</v>
      </c>
      <c r="L819" s="48">
        <v>453</v>
      </c>
      <c r="M819" s="49" t="s">
        <v>1363</v>
      </c>
      <c r="N819" s="39" t="s">
        <v>1364</v>
      </c>
      <c r="O819" s="2">
        <v>0</v>
      </c>
      <c r="P819" s="2">
        <v>0</v>
      </c>
      <c r="Q819" s="39">
        <v>17.079999999999998</v>
      </c>
      <c r="R819" s="2">
        <v>2.2203999999999997</v>
      </c>
      <c r="S819" s="2">
        <v>0</v>
      </c>
      <c r="T819" s="2">
        <v>0</v>
      </c>
      <c r="U819" s="39">
        <v>19.300399999999996</v>
      </c>
      <c r="V819" s="2">
        <v>0</v>
      </c>
      <c r="W819" s="2" t="s">
        <v>1</v>
      </c>
      <c r="X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19"/>
      <c r="Z819"/>
      <c r="AA819"/>
    </row>
    <row r="820" spans="5:27" hidden="1">
      <c r="E820" s="2" t="s">
        <v>8565</v>
      </c>
      <c r="F820" s="51">
        <v>44771</v>
      </c>
      <c r="G820" s="2" t="s">
        <v>1</v>
      </c>
      <c r="H820" s="2" t="s">
        <v>0</v>
      </c>
      <c r="I820" s="2" t="s">
        <v>7864</v>
      </c>
      <c r="J820" s="2" t="s">
        <v>8231</v>
      </c>
      <c r="K820" s="41">
        <v>1691</v>
      </c>
      <c r="L820" s="48">
        <v>1691</v>
      </c>
      <c r="M820" s="49" t="s">
        <v>7985</v>
      </c>
      <c r="N820" s="39" t="s">
        <v>8767</v>
      </c>
      <c r="O820" s="2">
        <v>0</v>
      </c>
      <c r="P820" s="2">
        <v>0</v>
      </c>
      <c r="Q820" s="39">
        <v>116.61</v>
      </c>
      <c r="R820" s="2">
        <v>15.1593</v>
      </c>
      <c r="S820" s="2">
        <v>0</v>
      </c>
      <c r="T820" s="2">
        <v>0</v>
      </c>
      <c r="U820" s="39">
        <v>131.76929999999999</v>
      </c>
      <c r="V820" s="2">
        <v>0</v>
      </c>
      <c r="W820" s="2" t="s">
        <v>1</v>
      </c>
      <c r="X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0"/>
      <c r="Z820"/>
      <c r="AA820"/>
    </row>
    <row r="821" spans="5:27" hidden="1">
      <c r="E821" s="2" t="s">
        <v>8565</v>
      </c>
      <c r="F821" s="51">
        <v>44771</v>
      </c>
      <c r="G821" s="2" t="s">
        <v>1</v>
      </c>
      <c r="H821" s="2" t="s">
        <v>0</v>
      </c>
      <c r="I821" s="2" t="s">
        <v>7864</v>
      </c>
      <c r="J821" s="2" t="s">
        <v>8231</v>
      </c>
      <c r="K821" s="41">
        <v>1690</v>
      </c>
      <c r="L821" s="48">
        <v>1690</v>
      </c>
      <c r="M821" s="49" t="s">
        <v>7985</v>
      </c>
      <c r="N821" s="39" t="s">
        <v>8767</v>
      </c>
      <c r="O821" s="2">
        <v>0</v>
      </c>
      <c r="P821" s="2">
        <v>0</v>
      </c>
      <c r="Q821" s="39">
        <v>483.99</v>
      </c>
      <c r="R821" s="2">
        <v>62.918700000000001</v>
      </c>
      <c r="S821" s="2">
        <v>0</v>
      </c>
      <c r="T821" s="2">
        <v>0</v>
      </c>
      <c r="U821" s="39">
        <v>546.90869999999995</v>
      </c>
      <c r="V821" s="2">
        <v>0</v>
      </c>
      <c r="W821" s="2" t="s">
        <v>1</v>
      </c>
      <c r="X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1"/>
      <c r="Z821"/>
      <c r="AA821"/>
    </row>
    <row r="822" spans="5:27" hidden="1">
      <c r="E822" s="2" t="s">
        <v>8565</v>
      </c>
      <c r="F822" s="51">
        <v>44771</v>
      </c>
      <c r="G822" s="2" t="s">
        <v>1</v>
      </c>
      <c r="H822" s="2" t="s">
        <v>0</v>
      </c>
      <c r="I822" s="2" t="s">
        <v>7864</v>
      </c>
      <c r="J822" s="2" t="s">
        <v>8231</v>
      </c>
      <c r="K822" s="41">
        <v>1689</v>
      </c>
      <c r="L822" s="48">
        <v>1689</v>
      </c>
      <c r="M822" s="49" t="s">
        <v>7985</v>
      </c>
      <c r="N822" s="39" t="s">
        <v>8767</v>
      </c>
      <c r="O822" s="2">
        <v>0</v>
      </c>
      <c r="P822" s="2">
        <v>0</v>
      </c>
      <c r="Q822" s="39">
        <v>197.34</v>
      </c>
      <c r="R822" s="2">
        <v>25.654200000000003</v>
      </c>
      <c r="S822" s="2">
        <v>0</v>
      </c>
      <c r="T822" s="2">
        <v>0</v>
      </c>
      <c r="U822" s="39">
        <v>222.99420000000001</v>
      </c>
      <c r="V822" s="2">
        <v>0</v>
      </c>
      <c r="W822" s="2" t="s">
        <v>1</v>
      </c>
      <c r="X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2"/>
      <c r="Z822"/>
      <c r="AA822"/>
    </row>
    <row r="823" spans="5:27" hidden="1">
      <c r="E823" s="2" t="s">
        <v>8565</v>
      </c>
      <c r="F823" s="51">
        <v>44771</v>
      </c>
      <c r="G823" s="2" t="s">
        <v>1</v>
      </c>
      <c r="H823" s="2" t="s">
        <v>0</v>
      </c>
      <c r="I823" s="2" t="s">
        <v>7864</v>
      </c>
      <c r="J823" s="2" t="s">
        <v>8231</v>
      </c>
      <c r="K823" s="41">
        <v>1688</v>
      </c>
      <c r="L823" s="48">
        <v>1688</v>
      </c>
      <c r="M823" s="49" t="s">
        <v>7985</v>
      </c>
      <c r="N823" s="39" t="s">
        <v>8767</v>
      </c>
      <c r="O823" s="2">
        <v>0</v>
      </c>
      <c r="P823" s="2">
        <v>0</v>
      </c>
      <c r="Q823" s="39">
        <v>317.04000000000002</v>
      </c>
      <c r="R823" s="2">
        <v>41.215200000000003</v>
      </c>
      <c r="S823" s="2">
        <v>0</v>
      </c>
      <c r="T823" s="2">
        <v>0</v>
      </c>
      <c r="U823" s="39">
        <v>358.2552</v>
      </c>
      <c r="V823" s="2">
        <v>0</v>
      </c>
      <c r="W823" s="2" t="s">
        <v>1</v>
      </c>
      <c r="X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3"/>
      <c r="Z823"/>
      <c r="AA823"/>
    </row>
    <row r="824" spans="5:27" hidden="1">
      <c r="E824" s="2" t="s">
        <v>8565</v>
      </c>
      <c r="F824" s="51">
        <v>44771</v>
      </c>
      <c r="G824" s="2" t="s">
        <v>1</v>
      </c>
      <c r="H824" s="2" t="s">
        <v>0</v>
      </c>
      <c r="I824" s="2" t="s">
        <v>7864</v>
      </c>
      <c r="J824" s="2" t="s">
        <v>8231</v>
      </c>
      <c r="K824" s="41">
        <v>1687</v>
      </c>
      <c r="L824" s="48">
        <v>1687</v>
      </c>
      <c r="M824" s="49" t="s">
        <v>7985</v>
      </c>
      <c r="N824" s="39" t="s">
        <v>8767</v>
      </c>
      <c r="O824" s="2">
        <v>0</v>
      </c>
      <c r="P824" s="2">
        <v>0</v>
      </c>
      <c r="Q824" s="39">
        <v>685.09</v>
      </c>
      <c r="R824" s="2">
        <v>89.061700000000002</v>
      </c>
      <c r="S824" s="2">
        <v>0</v>
      </c>
      <c r="T824" s="2">
        <v>0</v>
      </c>
      <c r="U824" s="39">
        <v>774.15170000000001</v>
      </c>
      <c r="V824" s="2">
        <v>0</v>
      </c>
      <c r="W824" s="2" t="s">
        <v>1</v>
      </c>
      <c r="X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4"/>
      <c r="Z824"/>
      <c r="AA824"/>
    </row>
    <row r="825" spans="5:27" hidden="1">
      <c r="E825" s="2" t="s">
        <v>8565</v>
      </c>
      <c r="F825" s="51">
        <v>44771</v>
      </c>
      <c r="G825" s="2" t="s">
        <v>1</v>
      </c>
      <c r="H825" s="2" t="s">
        <v>0</v>
      </c>
      <c r="I825" s="2" t="s">
        <v>7864</v>
      </c>
      <c r="J825" s="2" t="s">
        <v>8231</v>
      </c>
      <c r="K825" s="41">
        <v>1686</v>
      </c>
      <c r="L825" s="48">
        <v>1686</v>
      </c>
      <c r="M825" s="49" t="s">
        <v>7985</v>
      </c>
      <c r="N825" s="39" t="s">
        <v>8767</v>
      </c>
      <c r="O825" s="2">
        <v>0</v>
      </c>
      <c r="P825" s="2">
        <v>0</v>
      </c>
      <c r="Q825" s="39">
        <v>311.52</v>
      </c>
      <c r="R825" s="2">
        <v>40.497599999999998</v>
      </c>
      <c r="S825" s="2">
        <v>0</v>
      </c>
      <c r="T825" s="2">
        <v>0</v>
      </c>
      <c r="U825" s="39">
        <v>352.01759999999996</v>
      </c>
      <c r="V825" s="2">
        <v>0</v>
      </c>
      <c r="W825" s="2" t="s">
        <v>1</v>
      </c>
      <c r="X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5"/>
      <c r="Z825"/>
      <c r="AA825"/>
    </row>
    <row r="826" spans="5:27" hidden="1">
      <c r="E826" s="2" t="s">
        <v>8565</v>
      </c>
      <c r="F826" s="51">
        <v>44769</v>
      </c>
      <c r="G826" s="2" t="s">
        <v>1</v>
      </c>
      <c r="H826" s="2" t="s">
        <v>0</v>
      </c>
      <c r="I826" s="2" t="s">
        <v>7864</v>
      </c>
      <c r="J826" s="2" t="s">
        <v>8231</v>
      </c>
      <c r="K826" s="41">
        <v>1685</v>
      </c>
      <c r="L826" s="48">
        <v>1685</v>
      </c>
      <c r="M826" s="49" t="s">
        <v>1478</v>
      </c>
      <c r="N826" s="39" t="s">
        <v>1479</v>
      </c>
      <c r="O826" s="2">
        <v>0</v>
      </c>
      <c r="P826" s="2">
        <v>0</v>
      </c>
      <c r="Q826" s="39">
        <v>143.76</v>
      </c>
      <c r="R826" s="2">
        <v>18.688800000000001</v>
      </c>
      <c r="S826" s="2">
        <v>0</v>
      </c>
      <c r="T826" s="2">
        <v>0</v>
      </c>
      <c r="U826" s="39">
        <v>162.44880000000001</v>
      </c>
      <c r="V826" s="2">
        <v>0</v>
      </c>
      <c r="W826" s="2" t="s">
        <v>1</v>
      </c>
      <c r="X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6"/>
      <c r="Z826"/>
      <c r="AA826"/>
    </row>
    <row r="827" spans="5:27" hidden="1">
      <c r="E827" s="2" t="s">
        <v>8565</v>
      </c>
      <c r="F827" s="51">
        <v>44757</v>
      </c>
      <c r="G827" s="2" t="s">
        <v>1</v>
      </c>
      <c r="H827" s="2" t="s">
        <v>0</v>
      </c>
      <c r="I827" s="2" t="s">
        <v>7864</v>
      </c>
      <c r="J827" s="2" t="s">
        <v>8231</v>
      </c>
      <c r="K827" s="41">
        <v>1684</v>
      </c>
      <c r="L827" s="48">
        <v>1684</v>
      </c>
      <c r="M827" s="49" t="s">
        <v>7848</v>
      </c>
      <c r="N827" s="39" t="s">
        <v>7847</v>
      </c>
      <c r="O827" s="2">
        <v>0</v>
      </c>
      <c r="P827" s="2">
        <v>0</v>
      </c>
      <c r="Q827" s="39">
        <v>0</v>
      </c>
      <c r="R827" s="2">
        <v>0</v>
      </c>
      <c r="S827" s="2">
        <v>0</v>
      </c>
      <c r="T827" s="2">
        <v>0</v>
      </c>
      <c r="U827" s="39">
        <v>0</v>
      </c>
      <c r="V827" s="2">
        <v>0</v>
      </c>
      <c r="W827" s="2" t="s">
        <v>1</v>
      </c>
      <c r="X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7"/>
      <c r="Z827"/>
      <c r="AA827"/>
    </row>
    <row r="828" spans="5:27" hidden="1">
      <c r="E828" s="2" t="s">
        <v>8565</v>
      </c>
      <c r="F828" s="51">
        <v>44757</v>
      </c>
      <c r="G828" s="2" t="s">
        <v>1</v>
      </c>
      <c r="H828" s="2" t="s">
        <v>0</v>
      </c>
      <c r="I828" s="2" t="s">
        <v>7864</v>
      </c>
      <c r="J828" s="2" t="s">
        <v>8231</v>
      </c>
      <c r="K828" s="41">
        <v>1683</v>
      </c>
      <c r="L828" s="48">
        <v>1683</v>
      </c>
      <c r="M828" s="49" t="s">
        <v>1350</v>
      </c>
      <c r="N828" s="39" t="s">
        <v>1351</v>
      </c>
      <c r="O828" s="2">
        <v>0</v>
      </c>
      <c r="P828" s="2">
        <v>0</v>
      </c>
      <c r="Q828" s="39">
        <v>8.9700000000000006</v>
      </c>
      <c r="R828" s="2">
        <v>1.1661000000000001</v>
      </c>
      <c r="S828" s="2">
        <v>0</v>
      </c>
      <c r="T828" s="2">
        <v>0</v>
      </c>
      <c r="U828" s="39">
        <v>10.136100000000001</v>
      </c>
      <c r="V828" s="2">
        <v>0</v>
      </c>
      <c r="W828" s="2" t="s">
        <v>1</v>
      </c>
      <c r="X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8"/>
      <c r="Z828"/>
      <c r="AA828"/>
    </row>
    <row r="829" spans="5:27" hidden="1">
      <c r="E829" s="2" t="s">
        <v>8565</v>
      </c>
      <c r="F829" s="51">
        <v>44757</v>
      </c>
      <c r="G829" s="2" t="s">
        <v>1</v>
      </c>
      <c r="H829" s="2" t="s">
        <v>0</v>
      </c>
      <c r="I829" s="2" t="s">
        <v>7864</v>
      </c>
      <c r="J829" s="2" t="s">
        <v>8231</v>
      </c>
      <c r="K829" s="41">
        <v>1682</v>
      </c>
      <c r="L829" s="48">
        <v>1682</v>
      </c>
      <c r="M829" s="49" t="s">
        <v>1478</v>
      </c>
      <c r="N829" s="39" t="s">
        <v>1479</v>
      </c>
      <c r="O829" s="2">
        <v>0</v>
      </c>
      <c r="P829" s="2">
        <v>0</v>
      </c>
      <c r="Q829" s="39">
        <v>28.22</v>
      </c>
      <c r="R829" s="2">
        <v>3.6686000000000001</v>
      </c>
      <c r="S829" s="2">
        <v>0</v>
      </c>
      <c r="T829" s="2">
        <v>0</v>
      </c>
      <c r="U829" s="39">
        <v>31.8886</v>
      </c>
      <c r="V829" s="2">
        <v>0</v>
      </c>
      <c r="W829" s="2" t="s">
        <v>1</v>
      </c>
      <c r="X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29"/>
      <c r="Z829"/>
      <c r="AA829"/>
    </row>
    <row r="830" spans="5:27" hidden="1">
      <c r="E830" s="2" t="s">
        <v>8565</v>
      </c>
      <c r="F830" s="51">
        <v>44757</v>
      </c>
      <c r="G830" s="2" t="s">
        <v>1</v>
      </c>
      <c r="H830" s="2" t="s">
        <v>0</v>
      </c>
      <c r="I830" s="2" t="s">
        <v>7864</v>
      </c>
      <c r="J830" s="2" t="s">
        <v>8231</v>
      </c>
      <c r="K830" s="41">
        <v>1681</v>
      </c>
      <c r="L830" s="48">
        <v>1681</v>
      </c>
      <c r="M830" s="49" t="s">
        <v>8103</v>
      </c>
      <c r="N830" s="39" t="s">
        <v>1357</v>
      </c>
      <c r="O830" s="2">
        <v>0</v>
      </c>
      <c r="P830" s="2">
        <v>0</v>
      </c>
      <c r="Q830" s="39">
        <v>174.09</v>
      </c>
      <c r="R830" s="2">
        <v>22.631700000000002</v>
      </c>
      <c r="S830" s="2">
        <v>0</v>
      </c>
      <c r="T830" s="2">
        <v>0</v>
      </c>
      <c r="U830" s="39">
        <v>196.7217</v>
      </c>
      <c r="V830" s="2">
        <v>0</v>
      </c>
      <c r="W830" s="2" t="s">
        <v>1</v>
      </c>
      <c r="X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30"/>
      <c r="Z830"/>
      <c r="AA830"/>
    </row>
    <row r="831" spans="5:27" hidden="1">
      <c r="E831" s="2" t="s">
        <v>8565</v>
      </c>
      <c r="F831" s="51">
        <v>44756</v>
      </c>
      <c r="G831" s="2" t="s">
        <v>1</v>
      </c>
      <c r="H831" s="2" t="s">
        <v>0</v>
      </c>
      <c r="I831" s="2" t="s">
        <v>7864</v>
      </c>
      <c r="J831" s="2" t="s">
        <v>8231</v>
      </c>
      <c r="K831" s="41">
        <v>1680</v>
      </c>
      <c r="L831" s="48">
        <v>1680</v>
      </c>
      <c r="M831" s="49" t="s">
        <v>1350</v>
      </c>
      <c r="N831" s="39" t="s">
        <v>1351</v>
      </c>
      <c r="O831" s="2">
        <v>0</v>
      </c>
      <c r="P831" s="2">
        <v>0</v>
      </c>
      <c r="Q831" s="39">
        <v>8.9499999999999993</v>
      </c>
      <c r="R831" s="2">
        <v>1.1635</v>
      </c>
      <c r="S831" s="2">
        <v>0</v>
      </c>
      <c r="T831" s="2">
        <v>0</v>
      </c>
      <c r="U831" s="39">
        <v>10.113499999999998</v>
      </c>
      <c r="V831" s="2">
        <v>0</v>
      </c>
      <c r="W831" s="2" t="s">
        <v>1</v>
      </c>
      <c r="X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31"/>
      <c r="Z831"/>
      <c r="AA831"/>
    </row>
    <row r="832" spans="5:27" hidden="1">
      <c r="E832" s="2" t="s">
        <v>8565</v>
      </c>
      <c r="F832" s="51">
        <v>44754</v>
      </c>
      <c r="G832" s="2" t="s">
        <v>1</v>
      </c>
      <c r="H832" s="2" t="s">
        <v>0</v>
      </c>
      <c r="I832" s="2" t="s">
        <v>7864</v>
      </c>
      <c r="J832" s="2" t="s">
        <v>8231</v>
      </c>
      <c r="K832" s="41">
        <v>1679</v>
      </c>
      <c r="L832" s="48">
        <v>1679</v>
      </c>
      <c r="M832" s="49" t="s">
        <v>8103</v>
      </c>
      <c r="N832" s="39" t="s">
        <v>1357</v>
      </c>
      <c r="O832" s="2">
        <v>0</v>
      </c>
      <c r="P832" s="2">
        <v>0</v>
      </c>
      <c r="Q832" s="39">
        <v>62.06</v>
      </c>
      <c r="R832" s="2">
        <v>8.0678000000000001</v>
      </c>
      <c r="S832" s="2">
        <v>0</v>
      </c>
      <c r="T832" s="2">
        <v>0</v>
      </c>
      <c r="U832" s="39">
        <v>70.127800000000008</v>
      </c>
      <c r="V832" s="2">
        <v>0</v>
      </c>
      <c r="W832" s="2" t="s">
        <v>1</v>
      </c>
      <c r="X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832"/>
      <c r="Z832"/>
      <c r="AA832"/>
    </row>
    <row r="833" spans="5:27" hidden="1">
      <c r="E833" s="2" t="s">
        <v>8565</v>
      </c>
      <c r="F833" s="51">
        <v>44746</v>
      </c>
      <c r="G833" s="2" t="s">
        <v>1</v>
      </c>
      <c r="H833" s="2" t="s">
        <v>8228</v>
      </c>
      <c r="I833" s="2" t="s">
        <v>8229</v>
      </c>
      <c r="J833" s="2" t="s">
        <v>8230</v>
      </c>
      <c r="K833" s="41">
        <v>333</v>
      </c>
      <c r="L833" s="48">
        <v>333</v>
      </c>
      <c r="M833" s="49">
        <v>0</v>
      </c>
      <c r="N833" s="39" t="s">
        <v>952</v>
      </c>
      <c r="O833" s="2">
        <v>0</v>
      </c>
      <c r="P833" s="2">
        <v>0</v>
      </c>
      <c r="Q833" s="39">
        <v>10.27</v>
      </c>
      <c r="R833" s="2">
        <v>1.3351</v>
      </c>
      <c r="S833" s="2">
        <v>0</v>
      </c>
      <c r="T833" s="2">
        <v>0</v>
      </c>
      <c r="U833" s="39">
        <v>11.6051</v>
      </c>
      <c r="V833" s="2" t="s">
        <v>8643</v>
      </c>
      <c r="W833" s="2" t="s">
        <v>1</v>
      </c>
      <c r="X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3"/>
      <c r="Z833"/>
      <c r="AA833"/>
    </row>
    <row r="834" spans="5:27" hidden="1">
      <c r="E834" s="2" t="s">
        <v>8565</v>
      </c>
      <c r="F834" s="51">
        <v>44748</v>
      </c>
      <c r="G834" s="2" t="s">
        <v>1</v>
      </c>
      <c r="H834" s="2" t="s">
        <v>8228</v>
      </c>
      <c r="I834" s="2" t="s">
        <v>8229</v>
      </c>
      <c r="J834" s="2" t="s">
        <v>8230</v>
      </c>
      <c r="K834" s="41">
        <v>334</v>
      </c>
      <c r="L834" s="48">
        <v>334</v>
      </c>
      <c r="M834" s="49">
        <v>0</v>
      </c>
      <c r="N834" s="39" t="s">
        <v>8537</v>
      </c>
      <c r="O834" s="2">
        <v>0</v>
      </c>
      <c r="P834" s="2">
        <v>0</v>
      </c>
      <c r="Q834" s="39">
        <v>53.1</v>
      </c>
      <c r="R834" s="2">
        <v>6.9030000000000005</v>
      </c>
      <c r="S834" s="2">
        <v>0</v>
      </c>
      <c r="T834" s="2">
        <v>0</v>
      </c>
      <c r="U834" s="39">
        <v>60.003</v>
      </c>
      <c r="V834" s="2" t="s">
        <v>8536</v>
      </c>
      <c r="W834" s="2" t="s">
        <v>1</v>
      </c>
      <c r="X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4"/>
      <c r="Z834"/>
      <c r="AA834"/>
    </row>
    <row r="835" spans="5:27" hidden="1">
      <c r="E835" s="2" t="s">
        <v>8565</v>
      </c>
      <c r="F835" s="51">
        <v>44754</v>
      </c>
      <c r="G835" s="2" t="s">
        <v>1</v>
      </c>
      <c r="H835" s="2" t="s">
        <v>8228</v>
      </c>
      <c r="I835" s="2" t="s">
        <v>8229</v>
      </c>
      <c r="J835" s="2" t="s">
        <v>8230</v>
      </c>
      <c r="K835" s="41">
        <v>335</v>
      </c>
      <c r="L835" s="48">
        <v>335</v>
      </c>
      <c r="M835" s="49" t="s">
        <v>233</v>
      </c>
      <c r="N835" s="39" t="s">
        <v>234</v>
      </c>
      <c r="O835" s="2">
        <v>0</v>
      </c>
      <c r="P835" s="2">
        <v>0</v>
      </c>
      <c r="Q835" s="39">
        <v>44.1</v>
      </c>
      <c r="R835" s="2">
        <v>5.7330000000000005</v>
      </c>
      <c r="S835" s="2">
        <v>0</v>
      </c>
      <c r="T835" s="2">
        <v>0</v>
      </c>
      <c r="U835" s="39">
        <v>49.832999999999998</v>
      </c>
      <c r="V835" s="2">
        <v>0</v>
      </c>
      <c r="W835" s="2" t="s">
        <v>1</v>
      </c>
      <c r="X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5"/>
      <c r="Z835"/>
      <c r="AA835"/>
    </row>
    <row r="836" spans="5:27" hidden="1">
      <c r="E836" s="2" t="s">
        <v>8565</v>
      </c>
      <c r="F836" s="51">
        <v>44760</v>
      </c>
      <c r="G836" s="2" t="s">
        <v>1</v>
      </c>
      <c r="H836" s="2" t="s">
        <v>8228</v>
      </c>
      <c r="I836" s="2" t="s">
        <v>8229</v>
      </c>
      <c r="J836" s="2" t="s">
        <v>8230</v>
      </c>
      <c r="K836" s="41">
        <v>336</v>
      </c>
      <c r="L836" s="48">
        <v>336</v>
      </c>
      <c r="M836" s="49" t="s">
        <v>118</v>
      </c>
      <c r="N836" s="39" t="s">
        <v>119</v>
      </c>
      <c r="O836" s="2">
        <v>0</v>
      </c>
      <c r="P836" s="2">
        <v>0</v>
      </c>
      <c r="Q836" s="39">
        <v>52.96</v>
      </c>
      <c r="R836" s="2">
        <v>6.8848000000000003</v>
      </c>
      <c r="S836" s="2">
        <v>0</v>
      </c>
      <c r="T836" s="2">
        <v>0</v>
      </c>
      <c r="U836" s="39">
        <v>59.844799999999999</v>
      </c>
      <c r="V836" s="2">
        <v>0</v>
      </c>
      <c r="W836" s="2" t="s">
        <v>1</v>
      </c>
      <c r="X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6"/>
      <c r="Z836"/>
      <c r="AA836"/>
    </row>
    <row r="837" spans="5:27" hidden="1">
      <c r="E837" s="2" t="s">
        <v>8565</v>
      </c>
      <c r="F837" s="51">
        <v>44760</v>
      </c>
      <c r="G837" s="2" t="s">
        <v>1</v>
      </c>
      <c r="H837" s="2" t="s">
        <v>8228</v>
      </c>
      <c r="I837" s="2" t="s">
        <v>8229</v>
      </c>
      <c r="J837" s="2" t="s">
        <v>8230</v>
      </c>
      <c r="K837" s="41">
        <v>337</v>
      </c>
      <c r="L837" s="48">
        <v>337</v>
      </c>
      <c r="M837" s="49">
        <v>0</v>
      </c>
      <c r="N837" s="39" t="s">
        <v>322</v>
      </c>
      <c r="O837" s="2">
        <v>0</v>
      </c>
      <c r="P837" s="2">
        <v>0</v>
      </c>
      <c r="Q837" s="39">
        <v>23.19</v>
      </c>
      <c r="R837" s="2">
        <v>3.0147000000000004</v>
      </c>
      <c r="S837" s="2">
        <v>0</v>
      </c>
      <c r="T837" s="2">
        <v>0</v>
      </c>
      <c r="U837" s="39">
        <v>26.204700000000003</v>
      </c>
      <c r="V837" s="2" t="s">
        <v>8383</v>
      </c>
      <c r="W837" s="2" t="s">
        <v>1</v>
      </c>
      <c r="X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7"/>
      <c r="Z837"/>
      <c r="AA837"/>
    </row>
    <row r="838" spans="5:27" hidden="1">
      <c r="E838" s="2" t="s">
        <v>8565</v>
      </c>
      <c r="F838" s="51">
        <v>44760</v>
      </c>
      <c r="G838" s="2" t="s">
        <v>1</v>
      </c>
      <c r="H838" s="2" t="s">
        <v>8228</v>
      </c>
      <c r="I838" s="2" t="s">
        <v>8229</v>
      </c>
      <c r="J838" s="2" t="s">
        <v>8230</v>
      </c>
      <c r="K838" s="41">
        <v>338</v>
      </c>
      <c r="L838" s="48">
        <v>338</v>
      </c>
      <c r="M838" s="49">
        <v>0</v>
      </c>
      <c r="N838" s="39" t="s">
        <v>428</v>
      </c>
      <c r="O838" s="2">
        <v>0</v>
      </c>
      <c r="P838" s="2">
        <v>0</v>
      </c>
      <c r="Q838" s="39">
        <v>5.4</v>
      </c>
      <c r="R838" s="2">
        <v>0.70200000000000007</v>
      </c>
      <c r="S838" s="2">
        <v>0</v>
      </c>
      <c r="T838" s="2">
        <v>0</v>
      </c>
      <c r="U838" s="39">
        <v>6.1020000000000003</v>
      </c>
      <c r="V838" s="2" t="s">
        <v>8382</v>
      </c>
      <c r="W838" s="2" t="s">
        <v>1</v>
      </c>
      <c r="X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8"/>
      <c r="Z838"/>
      <c r="AA838"/>
    </row>
    <row r="839" spans="5:27" hidden="1">
      <c r="E839" s="2" t="s">
        <v>8565</v>
      </c>
      <c r="F839" s="51">
        <v>44767</v>
      </c>
      <c r="G839" s="2" t="s">
        <v>1</v>
      </c>
      <c r="H839" s="2" t="s">
        <v>8228</v>
      </c>
      <c r="I839" s="2" t="s">
        <v>8229</v>
      </c>
      <c r="J839" s="2" t="s">
        <v>8230</v>
      </c>
      <c r="K839" s="41">
        <v>339</v>
      </c>
      <c r="L839" s="48">
        <v>339</v>
      </c>
      <c r="M839" s="49" t="s">
        <v>574</v>
      </c>
      <c r="N839" s="39" t="s">
        <v>575</v>
      </c>
      <c r="O839" s="2">
        <v>0</v>
      </c>
      <c r="P839" s="2">
        <v>0</v>
      </c>
      <c r="Q839" s="39">
        <v>28.75</v>
      </c>
      <c r="R839" s="2">
        <v>3.7375000000000003</v>
      </c>
      <c r="S839" s="2">
        <v>0</v>
      </c>
      <c r="T839" s="2">
        <v>0</v>
      </c>
      <c r="U839" s="39">
        <v>32.487499999999997</v>
      </c>
      <c r="V839" s="2">
        <v>0</v>
      </c>
      <c r="W839" s="2" t="s">
        <v>1</v>
      </c>
      <c r="X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39"/>
      <c r="Z839"/>
      <c r="AA839"/>
    </row>
    <row r="840" spans="5:27" hidden="1">
      <c r="E840" s="2" t="s">
        <v>8565</v>
      </c>
      <c r="F840" s="51">
        <v>44767</v>
      </c>
      <c r="G840" s="2" t="s">
        <v>1</v>
      </c>
      <c r="H840" s="2" t="s">
        <v>8228</v>
      </c>
      <c r="I840" s="2" t="s">
        <v>8229</v>
      </c>
      <c r="J840" s="2" t="s">
        <v>8230</v>
      </c>
      <c r="K840" s="41">
        <v>340</v>
      </c>
      <c r="L840" s="48">
        <v>340</v>
      </c>
      <c r="M840" s="49" t="s">
        <v>1204</v>
      </c>
      <c r="N840" s="39" t="s">
        <v>1205</v>
      </c>
      <c r="O840" s="2">
        <v>0</v>
      </c>
      <c r="P840" s="2">
        <v>0</v>
      </c>
      <c r="Q840" s="39">
        <v>26</v>
      </c>
      <c r="R840" s="2">
        <v>3.38</v>
      </c>
      <c r="S840" s="2">
        <v>0</v>
      </c>
      <c r="T840" s="2">
        <v>0</v>
      </c>
      <c r="U840" s="39">
        <v>29.38</v>
      </c>
      <c r="V840" s="2">
        <v>0</v>
      </c>
      <c r="W840" s="2" t="s">
        <v>1</v>
      </c>
      <c r="X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0"/>
      <c r="Z840"/>
      <c r="AA840"/>
    </row>
    <row r="841" spans="5:27" hidden="1">
      <c r="E841" s="2" t="s">
        <v>8565</v>
      </c>
      <c r="F841" s="51">
        <v>44769</v>
      </c>
      <c r="G841" s="2" t="s">
        <v>1</v>
      </c>
      <c r="H841" s="2" t="s">
        <v>8228</v>
      </c>
      <c r="I841" s="2" t="s">
        <v>8229</v>
      </c>
      <c r="J841" s="2" t="s">
        <v>8230</v>
      </c>
      <c r="K841" s="41">
        <v>341</v>
      </c>
      <c r="L841" s="48">
        <v>341</v>
      </c>
      <c r="M841" s="49" t="s">
        <v>303</v>
      </c>
      <c r="N841" s="39" t="s">
        <v>304</v>
      </c>
      <c r="O841" s="2">
        <v>0</v>
      </c>
      <c r="P841" s="2">
        <v>0</v>
      </c>
      <c r="Q841" s="39">
        <v>1957</v>
      </c>
      <c r="R841" s="2">
        <v>254.41</v>
      </c>
      <c r="S841" s="2">
        <v>0</v>
      </c>
      <c r="T841" s="2">
        <v>0</v>
      </c>
      <c r="U841" s="39">
        <v>2211.41</v>
      </c>
      <c r="V841" s="2">
        <v>0</v>
      </c>
      <c r="W841" s="2" t="s">
        <v>1</v>
      </c>
      <c r="X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1"/>
      <c r="Z841"/>
      <c r="AA841"/>
    </row>
    <row r="842" spans="5:27" hidden="1">
      <c r="E842" s="2" t="s">
        <v>8565</v>
      </c>
      <c r="F842" s="51">
        <v>44769</v>
      </c>
      <c r="G842" s="2" t="s">
        <v>1</v>
      </c>
      <c r="H842" s="2" t="s">
        <v>8228</v>
      </c>
      <c r="I842" s="2" t="s">
        <v>8229</v>
      </c>
      <c r="J842" s="2" t="s">
        <v>8230</v>
      </c>
      <c r="K842" s="41">
        <v>342</v>
      </c>
      <c r="L842" s="48">
        <v>342</v>
      </c>
      <c r="M842" s="49" t="s">
        <v>118</v>
      </c>
      <c r="N842" s="39" t="s">
        <v>119</v>
      </c>
      <c r="O842" s="2">
        <v>0</v>
      </c>
      <c r="P842" s="2">
        <v>0</v>
      </c>
      <c r="Q842" s="39">
        <v>164.6</v>
      </c>
      <c r="R842" s="2">
        <v>21.398</v>
      </c>
      <c r="S842" s="2">
        <v>0</v>
      </c>
      <c r="T842" s="2">
        <v>0</v>
      </c>
      <c r="U842" s="39">
        <v>185.99799999999999</v>
      </c>
      <c r="V842" s="2">
        <v>0</v>
      </c>
      <c r="W842" s="2" t="s">
        <v>1</v>
      </c>
      <c r="X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2"/>
      <c r="Z842"/>
      <c r="AA842"/>
    </row>
    <row r="843" spans="5:27" hidden="1">
      <c r="E843" s="2" t="s">
        <v>8565</v>
      </c>
      <c r="F843" s="51">
        <v>44769</v>
      </c>
      <c r="G843" s="2" t="s">
        <v>1</v>
      </c>
      <c r="H843" s="2" t="s">
        <v>8228</v>
      </c>
      <c r="I843" s="2" t="s">
        <v>8229</v>
      </c>
      <c r="J843" s="2" t="s">
        <v>8230</v>
      </c>
      <c r="K843" s="41">
        <v>343</v>
      </c>
      <c r="L843" s="48">
        <v>343</v>
      </c>
      <c r="M843" s="49" t="s">
        <v>118</v>
      </c>
      <c r="N843" s="39" t="s">
        <v>119</v>
      </c>
      <c r="O843" s="2">
        <v>0</v>
      </c>
      <c r="P843" s="2">
        <v>0</v>
      </c>
      <c r="Q843" s="39">
        <v>13.74</v>
      </c>
      <c r="R843" s="2">
        <v>1.7862</v>
      </c>
      <c r="S843" s="2">
        <v>0</v>
      </c>
      <c r="T843" s="2">
        <v>0</v>
      </c>
      <c r="U843" s="39">
        <v>15.526199999999999</v>
      </c>
      <c r="V843" s="2">
        <v>0</v>
      </c>
      <c r="W843" s="2" t="s">
        <v>1</v>
      </c>
      <c r="X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3"/>
      <c r="Z843"/>
      <c r="AA843"/>
    </row>
    <row r="844" spans="5:27" hidden="1">
      <c r="E844" s="2" t="s">
        <v>8565</v>
      </c>
      <c r="F844" s="51">
        <v>44769</v>
      </c>
      <c r="G844" s="2" t="s">
        <v>1</v>
      </c>
      <c r="H844" s="2" t="s">
        <v>8228</v>
      </c>
      <c r="I844" s="2" t="s">
        <v>8229</v>
      </c>
      <c r="J844" s="2" t="s">
        <v>8230</v>
      </c>
      <c r="K844" s="41">
        <v>344</v>
      </c>
      <c r="L844" s="48">
        <v>344</v>
      </c>
      <c r="M844" s="49" t="s">
        <v>95</v>
      </c>
      <c r="N844" s="39" t="s">
        <v>96</v>
      </c>
      <c r="O844" s="2">
        <v>0</v>
      </c>
      <c r="P844" s="2">
        <v>0</v>
      </c>
      <c r="Q844" s="39">
        <v>5.3</v>
      </c>
      <c r="R844" s="2">
        <v>0.68899999999999995</v>
      </c>
      <c r="S844" s="2">
        <v>0</v>
      </c>
      <c r="T844" s="2">
        <v>0</v>
      </c>
      <c r="U844" s="39">
        <v>5.9889999999999999</v>
      </c>
      <c r="V844" s="2">
        <v>0</v>
      </c>
      <c r="W844" s="2" t="s">
        <v>1</v>
      </c>
      <c r="X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4"/>
      <c r="Z844"/>
      <c r="AA844"/>
    </row>
    <row r="845" spans="5:27" hidden="1">
      <c r="E845" s="2" t="s">
        <v>8565</v>
      </c>
      <c r="F845" s="51">
        <v>44770</v>
      </c>
      <c r="G845" s="2" t="s">
        <v>1</v>
      </c>
      <c r="H845" s="2" t="s">
        <v>8228</v>
      </c>
      <c r="I845" s="2" t="s">
        <v>8229</v>
      </c>
      <c r="J845" s="2" t="s">
        <v>8230</v>
      </c>
      <c r="K845" s="41">
        <v>345</v>
      </c>
      <c r="L845" s="48">
        <v>345</v>
      </c>
      <c r="M845" s="49" t="s">
        <v>1313</v>
      </c>
      <c r="N845" s="39" t="s">
        <v>1314</v>
      </c>
      <c r="O845" s="2">
        <v>0</v>
      </c>
      <c r="P845" s="2">
        <v>0</v>
      </c>
      <c r="Q845" s="39">
        <v>137.38999999999999</v>
      </c>
      <c r="R845" s="2">
        <v>17.860699999999998</v>
      </c>
      <c r="S845" s="2">
        <v>0</v>
      </c>
      <c r="T845" s="2">
        <v>0</v>
      </c>
      <c r="U845" s="39">
        <v>155.25069999999999</v>
      </c>
      <c r="V845" s="2">
        <v>0</v>
      </c>
      <c r="W845" s="2" t="s">
        <v>1</v>
      </c>
      <c r="X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5"/>
      <c r="Z845"/>
      <c r="AA845"/>
    </row>
    <row r="846" spans="5:27" hidden="1">
      <c r="E846" s="2" t="s">
        <v>8565</v>
      </c>
      <c r="F846" s="51">
        <v>44770</v>
      </c>
      <c r="G846" s="2" t="s">
        <v>1</v>
      </c>
      <c r="H846" s="2" t="s">
        <v>8228</v>
      </c>
      <c r="I846" s="2" t="s">
        <v>8229</v>
      </c>
      <c r="J846" s="2" t="s">
        <v>8230</v>
      </c>
      <c r="K846" s="41">
        <v>346</v>
      </c>
      <c r="L846" s="48">
        <v>346</v>
      </c>
      <c r="M846" s="49" t="s">
        <v>118</v>
      </c>
      <c r="N846" s="39" t="s">
        <v>119</v>
      </c>
      <c r="O846" s="2">
        <v>0</v>
      </c>
      <c r="P846" s="2">
        <v>0</v>
      </c>
      <c r="Q846" s="39">
        <v>72.14</v>
      </c>
      <c r="R846" s="2">
        <v>9.3781999999999996</v>
      </c>
      <c r="S846" s="2">
        <v>0</v>
      </c>
      <c r="T846" s="2">
        <v>0</v>
      </c>
      <c r="U846" s="39">
        <v>81.518200000000007</v>
      </c>
      <c r="V846" s="2">
        <v>0</v>
      </c>
      <c r="W846" s="2" t="s">
        <v>1</v>
      </c>
      <c r="X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6"/>
      <c r="Z846"/>
      <c r="AA846"/>
    </row>
    <row r="847" spans="5:27" hidden="1">
      <c r="E847" s="2" t="s">
        <v>8565</v>
      </c>
      <c r="F847" s="51">
        <v>44770</v>
      </c>
      <c r="G847" s="2" t="s">
        <v>1</v>
      </c>
      <c r="H847" s="2" t="s">
        <v>8228</v>
      </c>
      <c r="I847" s="2" t="s">
        <v>8229</v>
      </c>
      <c r="J847" s="2" t="s">
        <v>8230</v>
      </c>
      <c r="K847" s="41">
        <v>347</v>
      </c>
      <c r="L847" s="48">
        <v>347</v>
      </c>
      <c r="M847" s="49" t="s">
        <v>95</v>
      </c>
      <c r="N847" s="39" t="s">
        <v>96</v>
      </c>
      <c r="O847" s="2">
        <v>0</v>
      </c>
      <c r="P847" s="2">
        <v>0</v>
      </c>
      <c r="Q847" s="39">
        <v>16.11</v>
      </c>
      <c r="R847" s="2">
        <v>2.0943000000000001</v>
      </c>
      <c r="S847" s="2">
        <v>0</v>
      </c>
      <c r="T847" s="2">
        <v>0</v>
      </c>
      <c r="U847" s="39">
        <v>18.2043</v>
      </c>
      <c r="V847" s="2">
        <v>0</v>
      </c>
      <c r="W847" s="2" t="s">
        <v>1</v>
      </c>
      <c r="X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7"/>
      <c r="Z847"/>
      <c r="AA847"/>
    </row>
    <row r="848" spans="5:27" hidden="1">
      <c r="E848" s="2" t="s">
        <v>8565</v>
      </c>
      <c r="F848" s="51">
        <v>44770</v>
      </c>
      <c r="G848" s="2" t="s">
        <v>1</v>
      </c>
      <c r="H848" s="2" t="s">
        <v>8228</v>
      </c>
      <c r="I848" s="2" t="s">
        <v>8229</v>
      </c>
      <c r="J848" s="2" t="s">
        <v>8230</v>
      </c>
      <c r="K848" s="41">
        <v>348</v>
      </c>
      <c r="L848" s="48">
        <v>348</v>
      </c>
      <c r="M848" s="49" t="s">
        <v>95</v>
      </c>
      <c r="N848" s="39" t="s">
        <v>96</v>
      </c>
      <c r="O848" s="2">
        <v>0</v>
      </c>
      <c r="P848" s="2">
        <v>0</v>
      </c>
      <c r="Q848" s="39">
        <v>4.1500000000000004</v>
      </c>
      <c r="R848" s="2">
        <v>0.53950000000000009</v>
      </c>
      <c r="S848" s="2">
        <v>0</v>
      </c>
      <c r="T848" s="2">
        <v>0</v>
      </c>
      <c r="U848" s="39">
        <v>4.6895000000000007</v>
      </c>
      <c r="V848" s="2">
        <v>0</v>
      </c>
      <c r="W848" s="2" t="s">
        <v>1</v>
      </c>
      <c r="X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8"/>
      <c r="Z848"/>
      <c r="AA848"/>
    </row>
    <row r="849" spans="5:27" hidden="1">
      <c r="E849" s="2" t="s">
        <v>8565</v>
      </c>
      <c r="F849" s="51">
        <v>44771</v>
      </c>
      <c r="G849" s="2" t="s">
        <v>1</v>
      </c>
      <c r="H849" s="2" t="s">
        <v>8228</v>
      </c>
      <c r="I849" s="2" t="s">
        <v>8229</v>
      </c>
      <c r="J849" s="2" t="s">
        <v>8230</v>
      </c>
      <c r="K849" s="41">
        <v>349</v>
      </c>
      <c r="L849" s="48">
        <v>349</v>
      </c>
      <c r="M849" s="49" t="s">
        <v>528</v>
      </c>
      <c r="N849" s="39" t="s">
        <v>529</v>
      </c>
      <c r="O849" s="2">
        <v>0</v>
      </c>
      <c r="P849" s="2">
        <v>0</v>
      </c>
      <c r="Q849" s="39">
        <v>22.05</v>
      </c>
      <c r="R849" s="2">
        <v>2.8665000000000003</v>
      </c>
      <c r="S849" s="2">
        <v>0</v>
      </c>
      <c r="T849" s="2">
        <v>0</v>
      </c>
      <c r="U849" s="39">
        <v>24.916499999999999</v>
      </c>
      <c r="V849" s="2">
        <v>0</v>
      </c>
      <c r="W849" s="2" t="s">
        <v>1</v>
      </c>
      <c r="X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49"/>
      <c r="Z849"/>
      <c r="AA849"/>
    </row>
    <row r="850" spans="5:27" hidden="1">
      <c r="E850" s="2" t="s">
        <v>8565</v>
      </c>
      <c r="F850" s="51">
        <v>44771</v>
      </c>
      <c r="G850" s="2" t="s">
        <v>1</v>
      </c>
      <c r="H850" s="2" t="s">
        <v>8228</v>
      </c>
      <c r="I850" s="2" t="s">
        <v>8229</v>
      </c>
      <c r="J850" s="2" t="s">
        <v>8230</v>
      </c>
      <c r="K850" s="41">
        <v>350</v>
      </c>
      <c r="L850" s="48">
        <v>350</v>
      </c>
      <c r="M850" s="49" t="s">
        <v>528</v>
      </c>
      <c r="N850" s="39" t="s">
        <v>529</v>
      </c>
      <c r="O850" s="2">
        <v>0</v>
      </c>
      <c r="P850" s="2">
        <v>0</v>
      </c>
      <c r="Q850" s="39">
        <v>8.1300000000000008</v>
      </c>
      <c r="R850" s="2">
        <v>1.0569000000000002</v>
      </c>
      <c r="S850" s="2">
        <v>0</v>
      </c>
      <c r="T850" s="2">
        <v>0</v>
      </c>
      <c r="U850" s="39">
        <v>9.1869000000000014</v>
      </c>
      <c r="V850" s="2">
        <v>0</v>
      </c>
      <c r="W850" s="2" t="s">
        <v>1</v>
      </c>
      <c r="X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0"/>
      <c r="Z850"/>
      <c r="AA850"/>
    </row>
    <row r="851" spans="5:27" hidden="1">
      <c r="E851" s="2" t="s">
        <v>8565</v>
      </c>
      <c r="F851" s="51">
        <v>44771</v>
      </c>
      <c r="G851" s="2" t="s">
        <v>1</v>
      </c>
      <c r="H851" s="2" t="s">
        <v>8228</v>
      </c>
      <c r="I851" s="2" t="s">
        <v>8229</v>
      </c>
      <c r="J851" s="2" t="s">
        <v>8230</v>
      </c>
      <c r="K851" s="41">
        <v>351</v>
      </c>
      <c r="L851" s="48">
        <v>351</v>
      </c>
      <c r="M851" s="49" t="s">
        <v>755</v>
      </c>
      <c r="N851" s="39" t="s">
        <v>756</v>
      </c>
      <c r="O851" s="2">
        <v>0</v>
      </c>
      <c r="P851" s="2">
        <v>0</v>
      </c>
      <c r="Q851" s="39">
        <v>1.59</v>
      </c>
      <c r="R851" s="2">
        <v>0.20670000000000002</v>
      </c>
      <c r="S851" s="2">
        <v>0</v>
      </c>
      <c r="T851" s="2">
        <v>0</v>
      </c>
      <c r="U851" s="39">
        <v>1.7967000000000002</v>
      </c>
      <c r="V851" s="2">
        <v>0</v>
      </c>
      <c r="W851" s="2" t="s">
        <v>1</v>
      </c>
      <c r="X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1"/>
      <c r="Z851"/>
      <c r="AA851"/>
    </row>
    <row r="852" spans="5:27" hidden="1">
      <c r="E852" s="2" t="s">
        <v>8565</v>
      </c>
      <c r="F852" s="51">
        <v>44771</v>
      </c>
      <c r="G852" s="2" t="s">
        <v>1</v>
      </c>
      <c r="H852" s="2" t="s">
        <v>8228</v>
      </c>
      <c r="I852" s="2" t="s">
        <v>8229</v>
      </c>
      <c r="J852" s="2" t="s">
        <v>8230</v>
      </c>
      <c r="K852" s="41">
        <v>352</v>
      </c>
      <c r="L852" s="48">
        <v>352</v>
      </c>
      <c r="M852" s="49" t="s">
        <v>755</v>
      </c>
      <c r="N852" s="39" t="s">
        <v>756</v>
      </c>
      <c r="O852" s="2">
        <v>0</v>
      </c>
      <c r="P852" s="2">
        <v>0</v>
      </c>
      <c r="Q852" s="39">
        <v>1072.92</v>
      </c>
      <c r="R852" s="2">
        <v>139.4796</v>
      </c>
      <c r="S852" s="2">
        <v>0</v>
      </c>
      <c r="T852" s="2">
        <v>0</v>
      </c>
      <c r="U852" s="39">
        <v>1212.3996000000002</v>
      </c>
      <c r="V852" s="2">
        <v>0</v>
      </c>
      <c r="W852" s="2" t="s">
        <v>1</v>
      </c>
      <c r="X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2"/>
      <c r="Z852"/>
      <c r="AA852"/>
    </row>
    <row r="853" spans="5:27" hidden="1">
      <c r="E853" s="2" t="s">
        <v>8565</v>
      </c>
      <c r="F853" s="51">
        <v>44771</v>
      </c>
      <c r="G853" s="2" t="s">
        <v>1</v>
      </c>
      <c r="H853" s="50" t="s">
        <v>8228</v>
      </c>
      <c r="I853" s="2" t="s">
        <v>8229</v>
      </c>
      <c r="J853" s="2" t="s">
        <v>8230</v>
      </c>
      <c r="K853" s="41">
        <v>353</v>
      </c>
      <c r="L853" s="48">
        <v>353</v>
      </c>
      <c r="M853" s="49" t="s">
        <v>7848</v>
      </c>
      <c r="N853" s="39" t="s">
        <v>7847</v>
      </c>
      <c r="O853" s="2">
        <v>0</v>
      </c>
      <c r="P853" s="2">
        <v>0</v>
      </c>
      <c r="Q853" s="39">
        <v>0</v>
      </c>
      <c r="R853" s="2">
        <v>0</v>
      </c>
      <c r="S853" s="2">
        <v>0</v>
      </c>
      <c r="T853" s="2">
        <v>0</v>
      </c>
      <c r="U853" s="39">
        <v>0</v>
      </c>
      <c r="V853" s="2">
        <v>0</v>
      </c>
      <c r="W853" s="2" t="s">
        <v>1</v>
      </c>
      <c r="X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3"/>
      <c r="Z853"/>
      <c r="AA853"/>
    </row>
    <row r="854" spans="5:27" hidden="1">
      <c r="E854" s="2" t="s">
        <v>8565</v>
      </c>
      <c r="F854" s="51">
        <v>44743</v>
      </c>
      <c r="G854" s="2" t="s">
        <v>1</v>
      </c>
      <c r="H854" s="2" t="s">
        <v>0</v>
      </c>
      <c r="I854" s="2" t="s">
        <v>8338</v>
      </c>
      <c r="J854" s="2" t="s">
        <v>8339</v>
      </c>
      <c r="K854" s="41">
        <v>396</v>
      </c>
      <c r="L854" s="48">
        <v>396</v>
      </c>
      <c r="M854" s="49" t="s">
        <v>339</v>
      </c>
      <c r="N854" s="39" t="s">
        <v>340</v>
      </c>
      <c r="O854" s="2">
        <v>0</v>
      </c>
      <c r="P854" s="2">
        <v>0</v>
      </c>
      <c r="Q854" s="39">
        <v>298.43</v>
      </c>
      <c r="R854" s="2">
        <v>38.795900000000003</v>
      </c>
      <c r="S854" s="2">
        <v>0</v>
      </c>
      <c r="T854" s="2">
        <v>0</v>
      </c>
      <c r="U854" s="39">
        <v>337.22590000000002</v>
      </c>
      <c r="V854" s="2">
        <v>0</v>
      </c>
      <c r="W854" s="2" t="s">
        <v>1</v>
      </c>
      <c r="X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4"/>
      <c r="Z854"/>
      <c r="AA854"/>
    </row>
    <row r="855" spans="5:27" hidden="1">
      <c r="E855" s="2" t="s">
        <v>8565</v>
      </c>
      <c r="F855" s="51">
        <v>44749</v>
      </c>
      <c r="G855" s="2" t="s">
        <v>1</v>
      </c>
      <c r="H855" s="2" t="s">
        <v>0</v>
      </c>
      <c r="I855" s="2" t="s">
        <v>8338</v>
      </c>
      <c r="J855" s="2" t="s">
        <v>8339</v>
      </c>
      <c r="K855" s="41">
        <v>397</v>
      </c>
      <c r="L855" s="48">
        <v>397</v>
      </c>
      <c r="M855" s="49" t="s">
        <v>339</v>
      </c>
      <c r="N855" s="39" t="s">
        <v>340</v>
      </c>
      <c r="O855" s="2">
        <v>0</v>
      </c>
      <c r="P855" s="2">
        <v>0</v>
      </c>
      <c r="Q855" s="39">
        <v>6.6</v>
      </c>
      <c r="R855" s="2">
        <v>0.85799999999999998</v>
      </c>
      <c r="S855" s="2">
        <v>0</v>
      </c>
      <c r="T855" s="2">
        <v>0</v>
      </c>
      <c r="U855" s="39">
        <v>7.4579999999999993</v>
      </c>
      <c r="V855" s="2">
        <v>0</v>
      </c>
      <c r="W855" s="2" t="s">
        <v>1</v>
      </c>
      <c r="X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5"/>
      <c r="Z855"/>
      <c r="AA855"/>
    </row>
    <row r="856" spans="5:27" hidden="1">
      <c r="E856" s="2" t="s">
        <v>8565</v>
      </c>
      <c r="F856" s="51">
        <v>44749</v>
      </c>
      <c r="G856" s="2" t="s">
        <v>1</v>
      </c>
      <c r="H856" s="2" t="s">
        <v>0</v>
      </c>
      <c r="I856" s="2" t="s">
        <v>8338</v>
      </c>
      <c r="J856" s="2" t="s">
        <v>8339</v>
      </c>
      <c r="K856" s="41">
        <v>398</v>
      </c>
      <c r="L856" s="48">
        <v>398</v>
      </c>
      <c r="M856" s="49" t="s">
        <v>193</v>
      </c>
      <c r="N856" s="39" t="s">
        <v>194</v>
      </c>
      <c r="O856" s="2">
        <v>0</v>
      </c>
      <c r="P856" s="2">
        <v>0</v>
      </c>
      <c r="Q856" s="39">
        <v>31.65</v>
      </c>
      <c r="R856" s="2">
        <v>4.1144999999999996</v>
      </c>
      <c r="S856" s="2">
        <v>0</v>
      </c>
      <c r="T856" s="2">
        <v>0</v>
      </c>
      <c r="U856" s="39">
        <v>35.764499999999998</v>
      </c>
      <c r="V856" s="2">
        <v>0</v>
      </c>
      <c r="W856" s="2" t="s">
        <v>1</v>
      </c>
      <c r="X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6"/>
      <c r="Z856"/>
      <c r="AA856"/>
    </row>
    <row r="857" spans="5:27" hidden="1">
      <c r="E857" s="2" t="s">
        <v>8565</v>
      </c>
      <c r="F857" s="51">
        <v>44749</v>
      </c>
      <c r="G857" s="2" t="s">
        <v>1</v>
      </c>
      <c r="H857" s="2" t="s">
        <v>0</v>
      </c>
      <c r="I857" s="2" t="s">
        <v>8338</v>
      </c>
      <c r="J857" s="2" t="s">
        <v>8339</v>
      </c>
      <c r="K857" s="41">
        <v>399</v>
      </c>
      <c r="L857" s="48">
        <v>399</v>
      </c>
      <c r="M857" s="49" t="s">
        <v>1338</v>
      </c>
      <c r="N857" s="39" t="s">
        <v>1339</v>
      </c>
      <c r="O857" s="2">
        <v>0</v>
      </c>
      <c r="P857" s="2">
        <v>0</v>
      </c>
      <c r="Q857" s="39">
        <v>210</v>
      </c>
      <c r="R857" s="2">
        <v>27.3</v>
      </c>
      <c r="S857" s="2">
        <v>0</v>
      </c>
      <c r="T857" s="2">
        <v>0</v>
      </c>
      <c r="U857" s="39">
        <v>237.3</v>
      </c>
      <c r="V857" s="2">
        <v>0</v>
      </c>
      <c r="W857" s="2" t="s">
        <v>1</v>
      </c>
      <c r="X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7"/>
      <c r="Z857"/>
      <c r="AA857"/>
    </row>
    <row r="858" spans="5:27" hidden="1">
      <c r="E858" s="2" t="s">
        <v>8565</v>
      </c>
      <c r="F858" s="51">
        <v>44749</v>
      </c>
      <c r="G858" s="2" t="s">
        <v>1</v>
      </c>
      <c r="H858" s="2" t="s">
        <v>0</v>
      </c>
      <c r="I858" s="2" t="s">
        <v>8338</v>
      </c>
      <c r="J858" s="2" t="s">
        <v>8339</v>
      </c>
      <c r="K858" s="41">
        <v>400</v>
      </c>
      <c r="L858" s="48">
        <v>400</v>
      </c>
      <c r="M858" s="49" t="s">
        <v>118</v>
      </c>
      <c r="N858" s="39" t="s">
        <v>119</v>
      </c>
      <c r="O858" s="2">
        <v>0</v>
      </c>
      <c r="P858" s="2">
        <v>0</v>
      </c>
      <c r="Q858" s="39">
        <v>499.96</v>
      </c>
      <c r="R858" s="2">
        <v>64.994799999999998</v>
      </c>
      <c r="S858" s="2">
        <v>0</v>
      </c>
      <c r="T858" s="2">
        <v>0</v>
      </c>
      <c r="U858" s="39">
        <v>564.95479999999998</v>
      </c>
      <c r="V858" s="2">
        <v>0</v>
      </c>
      <c r="W858" s="2" t="s">
        <v>1</v>
      </c>
      <c r="X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8"/>
      <c r="Z858"/>
      <c r="AA858"/>
    </row>
    <row r="859" spans="5:27" hidden="1">
      <c r="E859" s="2" t="s">
        <v>8565</v>
      </c>
      <c r="F859" s="51">
        <v>44749</v>
      </c>
      <c r="G859" s="2" t="s">
        <v>1</v>
      </c>
      <c r="H859" s="2" t="s">
        <v>0</v>
      </c>
      <c r="I859" s="2" t="s">
        <v>8338</v>
      </c>
      <c r="J859" s="2" t="s">
        <v>8339</v>
      </c>
      <c r="K859" s="41">
        <v>401</v>
      </c>
      <c r="L859" s="48">
        <v>401</v>
      </c>
      <c r="M859" s="49" t="s">
        <v>118</v>
      </c>
      <c r="N859" s="39" t="s">
        <v>119</v>
      </c>
      <c r="O859" s="2">
        <v>0</v>
      </c>
      <c r="P859" s="2">
        <v>0</v>
      </c>
      <c r="Q859" s="39">
        <v>148.97</v>
      </c>
      <c r="R859" s="2">
        <v>19.366099999999999</v>
      </c>
      <c r="S859" s="2">
        <v>0</v>
      </c>
      <c r="T859" s="2">
        <v>0</v>
      </c>
      <c r="U859" s="39">
        <v>168.33609999999999</v>
      </c>
      <c r="V859" s="2">
        <v>0</v>
      </c>
      <c r="W859" s="2" t="s">
        <v>1</v>
      </c>
      <c r="X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59"/>
      <c r="Z859"/>
      <c r="AA859"/>
    </row>
    <row r="860" spans="5:27" hidden="1">
      <c r="E860" s="2" t="s">
        <v>8565</v>
      </c>
      <c r="F860" s="51">
        <v>44749</v>
      </c>
      <c r="G860" s="2" t="s">
        <v>1</v>
      </c>
      <c r="H860" s="2" t="s">
        <v>0</v>
      </c>
      <c r="I860" s="2" t="s">
        <v>8338</v>
      </c>
      <c r="J860" s="2" t="s">
        <v>8339</v>
      </c>
      <c r="K860" s="41">
        <v>402</v>
      </c>
      <c r="L860" s="48">
        <v>402</v>
      </c>
      <c r="M860" s="49" t="s">
        <v>497</v>
      </c>
      <c r="N860" s="39" t="s">
        <v>498</v>
      </c>
      <c r="O860" s="2">
        <v>0</v>
      </c>
      <c r="P860" s="2">
        <v>0</v>
      </c>
      <c r="Q860" s="39">
        <v>66.02</v>
      </c>
      <c r="R860" s="2">
        <v>8.5825999999999993</v>
      </c>
      <c r="S860" s="2">
        <v>0</v>
      </c>
      <c r="T860" s="2">
        <v>0</v>
      </c>
      <c r="U860" s="39">
        <v>74.602599999999995</v>
      </c>
      <c r="V860" s="2">
        <v>0</v>
      </c>
      <c r="W860" s="2" t="s">
        <v>1</v>
      </c>
      <c r="X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0"/>
      <c r="Z860"/>
      <c r="AA860"/>
    </row>
    <row r="861" spans="5:27" hidden="1">
      <c r="E861" s="2" t="s">
        <v>8565</v>
      </c>
      <c r="F861" s="51">
        <v>44749</v>
      </c>
      <c r="G861" s="2" t="s">
        <v>1</v>
      </c>
      <c r="H861" s="2" t="s">
        <v>0</v>
      </c>
      <c r="I861" s="2" t="s">
        <v>8338</v>
      </c>
      <c r="J861" s="2" t="s">
        <v>8339</v>
      </c>
      <c r="K861" s="41">
        <v>403</v>
      </c>
      <c r="L861" s="48">
        <v>403</v>
      </c>
      <c r="M861" s="49" t="s">
        <v>118</v>
      </c>
      <c r="N861" s="39" t="s">
        <v>119</v>
      </c>
      <c r="O861" s="2">
        <v>0</v>
      </c>
      <c r="P861" s="2">
        <v>0</v>
      </c>
      <c r="Q861" s="39">
        <v>70.8</v>
      </c>
      <c r="R861" s="2">
        <v>9.2040000000000006</v>
      </c>
      <c r="S861" s="2">
        <v>0</v>
      </c>
      <c r="T861" s="2">
        <v>0</v>
      </c>
      <c r="U861" s="39">
        <v>80.003999999999991</v>
      </c>
      <c r="V861" s="2">
        <v>0</v>
      </c>
      <c r="W861" s="2" t="s">
        <v>1</v>
      </c>
      <c r="X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1"/>
      <c r="Z861"/>
      <c r="AA861"/>
    </row>
    <row r="862" spans="5:27" hidden="1">
      <c r="E862" s="2" t="s">
        <v>8565</v>
      </c>
      <c r="F862" s="51">
        <v>44749</v>
      </c>
      <c r="G862" s="2" t="s">
        <v>1</v>
      </c>
      <c r="H862" s="2" t="s">
        <v>0</v>
      </c>
      <c r="I862" s="2" t="s">
        <v>8338</v>
      </c>
      <c r="J862" s="2" t="s">
        <v>8339</v>
      </c>
      <c r="K862" s="41">
        <v>404</v>
      </c>
      <c r="L862" s="48">
        <v>404</v>
      </c>
      <c r="M862" s="49" t="s">
        <v>118</v>
      </c>
      <c r="N862" s="39" t="s">
        <v>119</v>
      </c>
      <c r="O862" s="2">
        <v>0</v>
      </c>
      <c r="P862" s="2">
        <v>0</v>
      </c>
      <c r="Q862" s="39">
        <v>315.93</v>
      </c>
      <c r="R862" s="2">
        <v>41.070900000000002</v>
      </c>
      <c r="S862" s="2">
        <v>0</v>
      </c>
      <c r="T862" s="2">
        <v>0</v>
      </c>
      <c r="U862" s="39">
        <v>357.0009</v>
      </c>
      <c r="V862" s="2">
        <v>0</v>
      </c>
      <c r="W862" s="2" t="s">
        <v>1</v>
      </c>
      <c r="X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2"/>
      <c r="Z862"/>
      <c r="AA862"/>
    </row>
    <row r="863" spans="5:27" hidden="1">
      <c r="E863" s="2" t="s">
        <v>8565</v>
      </c>
      <c r="F863" s="51">
        <v>44749</v>
      </c>
      <c r="G863" s="2" t="s">
        <v>1</v>
      </c>
      <c r="H863" s="2" t="s">
        <v>0</v>
      </c>
      <c r="I863" s="2" t="s">
        <v>8338</v>
      </c>
      <c r="J863" s="2" t="s">
        <v>8339</v>
      </c>
      <c r="K863" s="41">
        <v>405</v>
      </c>
      <c r="L863" s="48">
        <v>405</v>
      </c>
      <c r="M863" s="49" t="s">
        <v>7972</v>
      </c>
      <c r="N863" s="39" t="s">
        <v>7973</v>
      </c>
      <c r="O863" s="2">
        <v>0</v>
      </c>
      <c r="P863" s="2">
        <v>0</v>
      </c>
      <c r="Q863" s="39">
        <v>85.04</v>
      </c>
      <c r="R863" s="2">
        <v>11.055200000000001</v>
      </c>
      <c r="S863" s="2">
        <v>0</v>
      </c>
      <c r="T863" s="2">
        <v>0</v>
      </c>
      <c r="U863" s="39">
        <v>96.095200000000006</v>
      </c>
      <c r="V863" s="2">
        <v>0</v>
      </c>
      <c r="W863" s="2" t="s">
        <v>1</v>
      </c>
      <c r="X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3"/>
      <c r="Z863"/>
      <c r="AA863"/>
    </row>
    <row r="864" spans="5:27" hidden="1">
      <c r="E864" s="2" t="s">
        <v>8565</v>
      </c>
      <c r="F864" s="51">
        <v>44749</v>
      </c>
      <c r="G864" s="2" t="s">
        <v>1</v>
      </c>
      <c r="H864" s="2" t="s">
        <v>0</v>
      </c>
      <c r="I864" s="2" t="s">
        <v>8338</v>
      </c>
      <c r="J864" s="2" t="s">
        <v>8339</v>
      </c>
      <c r="K864" s="41">
        <v>406</v>
      </c>
      <c r="L864" s="48">
        <v>406</v>
      </c>
      <c r="M864" s="49" t="s">
        <v>1261</v>
      </c>
      <c r="N864" s="39" t="s">
        <v>1262</v>
      </c>
      <c r="O864" s="2">
        <v>0</v>
      </c>
      <c r="P864" s="2">
        <v>0</v>
      </c>
      <c r="Q864" s="39">
        <v>32.479999999999997</v>
      </c>
      <c r="R864" s="2">
        <v>4.2223999999999995</v>
      </c>
      <c r="S864" s="2">
        <v>0</v>
      </c>
      <c r="T864" s="2">
        <v>0</v>
      </c>
      <c r="U864" s="39">
        <v>36.702399999999997</v>
      </c>
      <c r="V864" s="2">
        <v>0</v>
      </c>
      <c r="W864" s="2" t="s">
        <v>1</v>
      </c>
      <c r="X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4"/>
      <c r="Z864"/>
      <c r="AA864"/>
    </row>
    <row r="865" spans="5:27" hidden="1">
      <c r="E865" s="2" t="s">
        <v>8565</v>
      </c>
      <c r="F865" s="51">
        <v>44749</v>
      </c>
      <c r="G865" s="2" t="s">
        <v>1</v>
      </c>
      <c r="H865" s="2" t="s">
        <v>0</v>
      </c>
      <c r="I865" s="2" t="s">
        <v>8338</v>
      </c>
      <c r="J865" s="2" t="s">
        <v>8339</v>
      </c>
      <c r="K865" s="41">
        <v>407</v>
      </c>
      <c r="L865" s="48">
        <v>407</v>
      </c>
      <c r="M865" s="49" t="s">
        <v>118</v>
      </c>
      <c r="N865" s="39" t="s">
        <v>119</v>
      </c>
      <c r="O865" s="2">
        <v>0</v>
      </c>
      <c r="P865" s="2">
        <v>0</v>
      </c>
      <c r="Q865" s="39">
        <v>74.489999999999995</v>
      </c>
      <c r="R865" s="2">
        <v>9.6837</v>
      </c>
      <c r="S865" s="2">
        <v>0</v>
      </c>
      <c r="T865" s="2">
        <v>0</v>
      </c>
      <c r="U865" s="39">
        <v>84.173699999999997</v>
      </c>
      <c r="V865" s="2">
        <v>0</v>
      </c>
      <c r="W865" s="2" t="s">
        <v>1</v>
      </c>
      <c r="X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5"/>
      <c r="Z865"/>
      <c r="AA865"/>
    </row>
    <row r="866" spans="5:27" hidden="1">
      <c r="E866" s="2" t="s">
        <v>8565</v>
      </c>
      <c r="F866" s="51">
        <v>44750</v>
      </c>
      <c r="G866" s="2" t="s">
        <v>1</v>
      </c>
      <c r="H866" s="2" t="s">
        <v>0</v>
      </c>
      <c r="I866" s="2" t="s">
        <v>8338</v>
      </c>
      <c r="J866" s="2" t="s">
        <v>8339</v>
      </c>
      <c r="K866" s="41">
        <v>408</v>
      </c>
      <c r="L866" s="48">
        <v>408</v>
      </c>
      <c r="M866" s="49" t="s">
        <v>114</v>
      </c>
      <c r="N866" s="39" t="s">
        <v>115</v>
      </c>
      <c r="O866" s="2">
        <v>0</v>
      </c>
      <c r="P866" s="2">
        <v>0</v>
      </c>
      <c r="Q866" s="39">
        <v>1261.08</v>
      </c>
      <c r="R866" s="2">
        <v>163.94039999999998</v>
      </c>
      <c r="S866" s="2">
        <v>0</v>
      </c>
      <c r="T866" s="2">
        <v>0</v>
      </c>
      <c r="U866" s="39">
        <v>1425.0203999999999</v>
      </c>
      <c r="V866" s="2">
        <v>0</v>
      </c>
      <c r="W866" s="2" t="s">
        <v>1</v>
      </c>
      <c r="X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6"/>
      <c r="Z866"/>
      <c r="AA866"/>
    </row>
    <row r="867" spans="5:27" hidden="1">
      <c r="E867" s="2" t="s">
        <v>8565</v>
      </c>
      <c r="F867" s="51">
        <v>44750</v>
      </c>
      <c r="G867" s="2" t="s">
        <v>1</v>
      </c>
      <c r="H867" s="2" t="s">
        <v>0</v>
      </c>
      <c r="I867" s="2" t="s">
        <v>8338</v>
      </c>
      <c r="J867" s="2" t="s">
        <v>8339</v>
      </c>
      <c r="K867" s="41">
        <v>409</v>
      </c>
      <c r="L867" s="48">
        <v>409</v>
      </c>
      <c r="M867" s="49" t="s">
        <v>1182</v>
      </c>
      <c r="N867" s="39" t="s">
        <v>1183</v>
      </c>
      <c r="O867" s="2">
        <v>0</v>
      </c>
      <c r="P867" s="2">
        <v>0</v>
      </c>
      <c r="Q867" s="39">
        <v>85.04</v>
      </c>
      <c r="R867" s="2">
        <v>11.055200000000001</v>
      </c>
      <c r="S867" s="2">
        <v>0</v>
      </c>
      <c r="T867" s="2">
        <v>0</v>
      </c>
      <c r="U867" s="39">
        <v>96.095200000000006</v>
      </c>
      <c r="V867" s="2">
        <v>0</v>
      </c>
      <c r="W867" s="2" t="s">
        <v>1</v>
      </c>
      <c r="X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7"/>
      <c r="Z867"/>
      <c r="AA867"/>
    </row>
    <row r="868" spans="5:27" hidden="1">
      <c r="E868" s="2" t="s">
        <v>8565</v>
      </c>
      <c r="F868" s="51">
        <v>44756</v>
      </c>
      <c r="G868" s="2" t="s">
        <v>1</v>
      </c>
      <c r="H868" s="2" t="s">
        <v>0</v>
      </c>
      <c r="I868" s="2" t="s">
        <v>8338</v>
      </c>
      <c r="J868" s="2" t="s">
        <v>8339</v>
      </c>
      <c r="K868" s="41">
        <v>410</v>
      </c>
      <c r="L868" s="48">
        <v>410</v>
      </c>
      <c r="M868" s="49" t="s">
        <v>85</v>
      </c>
      <c r="N868" s="39" t="s">
        <v>86</v>
      </c>
      <c r="O868" s="2">
        <v>0</v>
      </c>
      <c r="P868" s="2">
        <v>0</v>
      </c>
      <c r="Q868" s="39">
        <v>125.2</v>
      </c>
      <c r="R868" s="2">
        <v>16.276</v>
      </c>
      <c r="S868" s="2">
        <v>0</v>
      </c>
      <c r="T868" s="2">
        <v>0</v>
      </c>
      <c r="U868" s="39">
        <v>141.476</v>
      </c>
      <c r="V868" s="2">
        <v>0</v>
      </c>
      <c r="W868" s="2" t="s">
        <v>1</v>
      </c>
      <c r="X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8"/>
      <c r="Z868"/>
      <c r="AA868"/>
    </row>
    <row r="869" spans="5:27" hidden="1">
      <c r="E869" s="2" t="s">
        <v>8565</v>
      </c>
      <c r="F869" s="51">
        <v>44756</v>
      </c>
      <c r="G869" s="2" t="s">
        <v>1</v>
      </c>
      <c r="H869" s="2" t="s">
        <v>0</v>
      </c>
      <c r="I869" s="2" t="s">
        <v>8338</v>
      </c>
      <c r="J869" s="2" t="s">
        <v>8339</v>
      </c>
      <c r="K869" s="41">
        <v>411</v>
      </c>
      <c r="L869" s="48">
        <v>411</v>
      </c>
      <c r="M869" s="49">
        <v>0</v>
      </c>
      <c r="N869" s="39" t="s">
        <v>8557</v>
      </c>
      <c r="O869" s="2">
        <v>0</v>
      </c>
      <c r="P869" s="2">
        <v>0</v>
      </c>
      <c r="Q869" s="39">
        <v>68.14</v>
      </c>
      <c r="R869" s="2">
        <v>8.8582000000000001</v>
      </c>
      <c r="S869" s="2">
        <v>0</v>
      </c>
      <c r="T869" s="2">
        <v>0</v>
      </c>
      <c r="U869" s="39">
        <v>76.998199999999997</v>
      </c>
      <c r="V869" s="2" t="s">
        <v>8556</v>
      </c>
      <c r="W869" s="2" t="s">
        <v>1</v>
      </c>
      <c r="X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69"/>
      <c r="Z869"/>
      <c r="AA869"/>
    </row>
    <row r="870" spans="5:27" hidden="1">
      <c r="E870" s="2" t="s">
        <v>8565</v>
      </c>
      <c r="F870" s="51">
        <v>44756</v>
      </c>
      <c r="G870" s="2" t="s">
        <v>1</v>
      </c>
      <c r="H870" s="2" t="s">
        <v>0</v>
      </c>
      <c r="I870" s="2" t="s">
        <v>8338</v>
      </c>
      <c r="J870" s="2" t="s">
        <v>8339</v>
      </c>
      <c r="K870" s="41">
        <v>412</v>
      </c>
      <c r="L870" s="48">
        <v>412</v>
      </c>
      <c r="M870" s="49" t="s">
        <v>118</v>
      </c>
      <c r="N870" s="39" t="s">
        <v>119</v>
      </c>
      <c r="O870" s="2">
        <v>0</v>
      </c>
      <c r="P870" s="2">
        <v>0</v>
      </c>
      <c r="Q870" s="39">
        <v>304.73</v>
      </c>
      <c r="R870" s="2">
        <v>39.614900000000006</v>
      </c>
      <c r="S870" s="2">
        <v>0</v>
      </c>
      <c r="T870" s="2">
        <v>0</v>
      </c>
      <c r="U870" s="39">
        <v>344.34490000000005</v>
      </c>
      <c r="V870" s="2">
        <v>0</v>
      </c>
      <c r="W870" s="2" t="s">
        <v>1</v>
      </c>
      <c r="X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0"/>
      <c r="Z870"/>
      <c r="AA870"/>
    </row>
    <row r="871" spans="5:27" hidden="1">
      <c r="E871" s="2" t="s">
        <v>8565</v>
      </c>
      <c r="F871" s="51">
        <v>44756</v>
      </c>
      <c r="G871" s="2" t="s">
        <v>1</v>
      </c>
      <c r="H871" s="2" t="s">
        <v>0</v>
      </c>
      <c r="I871" s="2" t="s">
        <v>8338</v>
      </c>
      <c r="J871" s="2" t="s">
        <v>8339</v>
      </c>
      <c r="K871" s="41">
        <v>413</v>
      </c>
      <c r="L871" s="48">
        <v>413</v>
      </c>
      <c r="M871" s="49" t="s">
        <v>130</v>
      </c>
      <c r="N871" s="39" t="s">
        <v>131</v>
      </c>
      <c r="O871" s="2">
        <v>0</v>
      </c>
      <c r="P871" s="2">
        <v>0</v>
      </c>
      <c r="Q871" s="39">
        <v>40</v>
      </c>
      <c r="R871" s="2">
        <v>5.2</v>
      </c>
      <c r="S871" s="2">
        <v>0</v>
      </c>
      <c r="T871" s="2">
        <v>0</v>
      </c>
      <c r="U871" s="39">
        <v>45.2</v>
      </c>
      <c r="V871" s="2">
        <v>0</v>
      </c>
      <c r="W871" s="2" t="s">
        <v>1</v>
      </c>
      <c r="X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1"/>
      <c r="Z871"/>
      <c r="AA871"/>
    </row>
    <row r="872" spans="5:27" hidden="1">
      <c r="E872" s="2" t="s">
        <v>8565</v>
      </c>
      <c r="F872" s="51">
        <v>44756</v>
      </c>
      <c r="G872" s="2" t="s">
        <v>1</v>
      </c>
      <c r="H872" s="2" t="s">
        <v>0</v>
      </c>
      <c r="I872" s="2" t="s">
        <v>8338</v>
      </c>
      <c r="J872" s="2" t="s">
        <v>8339</v>
      </c>
      <c r="K872" s="41">
        <v>414</v>
      </c>
      <c r="L872" s="48">
        <v>414</v>
      </c>
      <c r="M872" s="49" t="s">
        <v>253</v>
      </c>
      <c r="N872" s="39" t="s">
        <v>254</v>
      </c>
      <c r="O872" s="2">
        <v>0</v>
      </c>
      <c r="P872" s="2">
        <v>0</v>
      </c>
      <c r="Q872" s="39">
        <v>942.01</v>
      </c>
      <c r="R872" s="2">
        <v>122.46130000000001</v>
      </c>
      <c r="S872" s="2">
        <v>0</v>
      </c>
      <c r="T872" s="2">
        <v>0</v>
      </c>
      <c r="U872" s="39">
        <v>1064.4712999999999</v>
      </c>
      <c r="V872" s="2">
        <v>0</v>
      </c>
      <c r="W872" s="2" t="s">
        <v>1</v>
      </c>
      <c r="X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2"/>
      <c r="Z872"/>
      <c r="AA872"/>
    </row>
    <row r="873" spans="5:27" hidden="1">
      <c r="E873" s="2" t="s">
        <v>8565</v>
      </c>
      <c r="F873" s="51">
        <v>44756</v>
      </c>
      <c r="G873" s="2" t="s">
        <v>1</v>
      </c>
      <c r="H873" s="2" t="s">
        <v>0</v>
      </c>
      <c r="I873" s="2" t="s">
        <v>8338</v>
      </c>
      <c r="J873" s="2" t="s">
        <v>8339</v>
      </c>
      <c r="K873" s="41">
        <v>415</v>
      </c>
      <c r="L873" s="48">
        <v>415</v>
      </c>
      <c r="M873" s="49" t="s">
        <v>120</v>
      </c>
      <c r="N873" s="39" t="s">
        <v>121</v>
      </c>
      <c r="O873" s="2">
        <v>0</v>
      </c>
      <c r="P873" s="2">
        <v>0</v>
      </c>
      <c r="Q873" s="39">
        <v>8.9600000000000009</v>
      </c>
      <c r="R873" s="2">
        <v>1.1648000000000001</v>
      </c>
      <c r="S873" s="2">
        <v>0</v>
      </c>
      <c r="T873" s="2">
        <v>0</v>
      </c>
      <c r="U873" s="39">
        <v>10.1248</v>
      </c>
      <c r="V873" s="2">
        <v>0</v>
      </c>
      <c r="W873" s="2" t="s">
        <v>1</v>
      </c>
      <c r="X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3"/>
      <c r="Z873"/>
      <c r="AA873"/>
    </row>
    <row r="874" spans="5:27" hidden="1">
      <c r="E874" s="2" t="s">
        <v>8565</v>
      </c>
      <c r="F874" s="51">
        <v>44756</v>
      </c>
      <c r="G874" s="2" t="s">
        <v>1</v>
      </c>
      <c r="H874" s="2" t="s">
        <v>0</v>
      </c>
      <c r="I874" s="2" t="s">
        <v>8338</v>
      </c>
      <c r="J874" s="2" t="s">
        <v>8339</v>
      </c>
      <c r="K874" s="41">
        <v>416</v>
      </c>
      <c r="L874" s="48">
        <v>416</v>
      </c>
      <c r="M874" s="49" t="s">
        <v>817</v>
      </c>
      <c r="N874" s="39" t="s">
        <v>818</v>
      </c>
      <c r="O874" s="2">
        <v>0</v>
      </c>
      <c r="P874" s="2">
        <v>0</v>
      </c>
      <c r="Q874" s="39">
        <v>158</v>
      </c>
      <c r="R874" s="2">
        <v>20.54</v>
      </c>
      <c r="S874" s="2">
        <v>0</v>
      </c>
      <c r="T874" s="2">
        <v>0</v>
      </c>
      <c r="U874" s="39">
        <v>178.54</v>
      </c>
      <c r="V874" s="2">
        <v>0</v>
      </c>
      <c r="W874" s="2" t="s">
        <v>1</v>
      </c>
      <c r="X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4"/>
      <c r="Z874"/>
      <c r="AA874"/>
    </row>
    <row r="875" spans="5:27" hidden="1">
      <c r="E875" s="2" t="s">
        <v>8565</v>
      </c>
      <c r="F875" s="51">
        <v>44756</v>
      </c>
      <c r="G875" s="2" t="s">
        <v>1</v>
      </c>
      <c r="H875" s="2" t="s">
        <v>0</v>
      </c>
      <c r="I875" s="2" t="s">
        <v>8338</v>
      </c>
      <c r="J875" s="2" t="s">
        <v>8339</v>
      </c>
      <c r="K875" s="41">
        <v>417</v>
      </c>
      <c r="L875" s="48">
        <v>417</v>
      </c>
      <c r="M875" s="49" t="s">
        <v>85</v>
      </c>
      <c r="N875" s="39" t="s">
        <v>86</v>
      </c>
      <c r="O875" s="2">
        <v>0</v>
      </c>
      <c r="P875" s="2">
        <v>0</v>
      </c>
      <c r="Q875" s="39">
        <v>200.44</v>
      </c>
      <c r="R875" s="2">
        <v>26.057200000000002</v>
      </c>
      <c r="S875" s="2">
        <v>0</v>
      </c>
      <c r="T875" s="2">
        <v>0</v>
      </c>
      <c r="U875" s="39">
        <v>226.49719999999999</v>
      </c>
      <c r="V875" s="2">
        <v>0</v>
      </c>
      <c r="W875" s="2" t="s">
        <v>1</v>
      </c>
      <c r="X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5"/>
      <c r="Z875"/>
      <c r="AA875"/>
    </row>
    <row r="876" spans="5:27" hidden="1">
      <c r="E876" s="2" t="s">
        <v>8565</v>
      </c>
      <c r="F876" s="51">
        <v>44756</v>
      </c>
      <c r="G876" s="2" t="s">
        <v>1</v>
      </c>
      <c r="H876" s="2" t="s">
        <v>0</v>
      </c>
      <c r="I876" s="2" t="s">
        <v>8338</v>
      </c>
      <c r="J876" s="2" t="s">
        <v>8339</v>
      </c>
      <c r="K876" s="41">
        <v>418</v>
      </c>
      <c r="L876" s="48">
        <v>418</v>
      </c>
      <c r="M876" s="49" t="s">
        <v>8032</v>
      </c>
      <c r="N876" s="39" t="s">
        <v>1062</v>
      </c>
      <c r="O876" s="2">
        <v>0</v>
      </c>
      <c r="P876" s="2">
        <v>0</v>
      </c>
      <c r="Q876" s="39">
        <v>31.62</v>
      </c>
      <c r="R876" s="2">
        <v>4.1106000000000007</v>
      </c>
      <c r="S876" s="2">
        <v>0</v>
      </c>
      <c r="T876" s="2">
        <v>0</v>
      </c>
      <c r="U876" s="39">
        <v>35.730600000000003</v>
      </c>
      <c r="V876" s="2">
        <v>0</v>
      </c>
      <c r="W876" s="2" t="s">
        <v>1</v>
      </c>
      <c r="X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6"/>
      <c r="Z876"/>
      <c r="AA876"/>
    </row>
    <row r="877" spans="5:27" hidden="1">
      <c r="E877" s="2" t="s">
        <v>8565</v>
      </c>
      <c r="F877" s="51">
        <v>44757</v>
      </c>
      <c r="G877" s="2" t="s">
        <v>1</v>
      </c>
      <c r="H877" s="2" t="s">
        <v>0</v>
      </c>
      <c r="I877" s="2" t="s">
        <v>8338</v>
      </c>
      <c r="J877" s="2" t="s">
        <v>8339</v>
      </c>
      <c r="K877" s="41">
        <v>419</v>
      </c>
      <c r="L877" s="48">
        <v>419</v>
      </c>
      <c r="M877" s="49" t="s">
        <v>118</v>
      </c>
      <c r="N877" s="39" t="s">
        <v>119</v>
      </c>
      <c r="O877" s="2">
        <v>0</v>
      </c>
      <c r="P877" s="2">
        <v>0</v>
      </c>
      <c r="Q877" s="39">
        <v>14.09</v>
      </c>
      <c r="R877" s="2">
        <v>1.8317000000000001</v>
      </c>
      <c r="S877" s="2">
        <v>0</v>
      </c>
      <c r="T877" s="2">
        <v>0</v>
      </c>
      <c r="U877" s="39">
        <v>15.9217</v>
      </c>
      <c r="V877" s="2">
        <v>0</v>
      </c>
      <c r="W877" s="2" t="s">
        <v>1</v>
      </c>
      <c r="X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7"/>
      <c r="Z877"/>
      <c r="AA877"/>
    </row>
    <row r="878" spans="5:27" hidden="1">
      <c r="E878" s="2" t="s">
        <v>8565</v>
      </c>
      <c r="F878" s="51">
        <v>44757</v>
      </c>
      <c r="G878" s="2" t="s">
        <v>1</v>
      </c>
      <c r="H878" s="2" t="s">
        <v>0</v>
      </c>
      <c r="I878" s="2" t="s">
        <v>8338</v>
      </c>
      <c r="J878" s="2" t="s">
        <v>8339</v>
      </c>
      <c r="K878" s="41">
        <v>420</v>
      </c>
      <c r="L878" s="48">
        <v>420</v>
      </c>
      <c r="M878" s="49" t="s">
        <v>7848</v>
      </c>
      <c r="N878" s="39" t="s">
        <v>7847</v>
      </c>
      <c r="O878" s="2">
        <v>0</v>
      </c>
      <c r="P878" s="2">
        <v>0</v>
      </c>
      <c r="Q878" s="39">
        <v>0</v>
      </c>
      <c r="R878" s="2">
        <v>0</v>
      </c>
      <c r="S878" s="2">
        <v>0</v>
      </c>
      <c r="T878" s="2">
        <v>0</v>
      </c>
      <c r="U878" s="39">
        <v>0</v>
      </c>
      <c r="V878" s="2">
        <v>0</v>
      </c>
      <c r="W878" s="2" t="s">
        <v>1</v>
      </c>
      <c r="X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8"/>
      <c r="Z878"/>
      <c r="AA878"/>
    </row>
    <row r="879" spans="5:27" hidden="1">
      <c r="E879" s="2" t="s">
        <v>8565</v>
      </c>
      <c r="F879" s="51">
        <v>44757</v>
      </c>
      <c r="G879" s="2" t="s">
        <v>1</v>
      </c>
      <c r="H879" s="2" t="s">
        <v>0</v>
      </c>
      <c r="I879" s="2" t="s">
        <v>8338</v>
      </c>
      <c r="J879" s="2" t="s">
        <v>8339</v>
      </c>
      <c r="K879" s="41">
        <v>421</v>
      </c>
      <c r="L879" s="48">
        <v>421</v>
      </c>
      <c r="M879" s="49" t="s">
        <v>211</v>
      </c>
      <c r="N879" s="39" t="s">
        <v>212</v>
      </c>
      <c r="O879" s="2">
        <v>0</v>
      </c>
      <c r="P879" s="2">
        <v>0</v>
      </c>
      <c r="Q879" s="39">
        <v>265.49</v>
      </c>
      <c r="R879" s="2">
        <v>34.5137</v>
      </c>
      <c r="S879" s="2">
        <v>0</v>
      </c>
      <c r="T879" s="2">
        <v>0</v>
      </c>
      <c r="U879" s="39">
        <v>300.00369999999998</v>
      </c>
      <c r="V879" s="2">
        <v>0</v>
      </c>
      <c r="W879" s="2" t="s">
        <v>1</v>
      </c>
      <c r="X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79"/>
      <c r="Z879"/>
      <c r="AA879"/>
    </row>
    <row r="880" spans="5:27" hidden="1">
      <c r="E880" s="2" t="s">
        <v>8565</v>
      </c>
      <c r="F880" s="51">
        <v>44757</v>
      </c>
      <c r="G880" s="2" t="s">
        <v>1</v>
      </c>
      <c r="H880" s="2" t="s">
        <v>0</v>
      </c>
      <c r="I880" s="2" t="s">
        <v>8338</v>
      </c>
      <c r="J880" s="2" t="s">
        <v>8339</v>
      </c>
      <c r="K880" s="41">
        <v>422</v>
      </c>
      <c r="L880" s="48">
        <v>422</v>
      </c>
      <c r="M880" s="49" t="s">
        <v>7859</v>
      </c>
      <c r="N880" s="39" t="s">
        <v>7860</v>
      </c>
      <c r="O880" s="2">
        <v>0</v>
      </c>
      <c r="P880" s="2">
        <v>0</v>
      </c>
      <c r="Q880" s="39">
        <v>20.5</v>
      </c>
      <c r="R880" s="2">
        <v>2.665</v>
      </c>
      <c r="S880" s="2">
        <v>0</v>
      </c>
      <c r="T880" s="2">
        <v>0</v>
      </c>
      <c r="U880" s="39">
        <v>23.164999999999999</v>
      </c>
      <c r="V880" s="2">
        <v>0</v>
      </c>
      <c r="W880" s="2" t="s">
        <v>1</v>
      </c>
      <c r="X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0"/>
      <c r="Z880"/>
      <c r="AA880"/>
    </row>
    <row r="881" spans="5:27" hidden="1">
      <c r="E881" s="2" t="s">
        <v>8565</v>
      </c>
      <c r="F881" s="51">
        <v>44763</v>
      </c>
      <c r="G881" s="2" t="s">
        <v>1</v>
      </c>
      <c r="H881" s="2" t="s">
        <v>0</v>
      </c>
      <c r="I881" s="2" t="s">
        <v>8338</v>
      </c>
      <c r="J881" s="2" t="s">
        <v>8339</v>
      </c>
      <c r="K881" s="41">
        <v>423</v>
      </c>
      <c r="L881" s="48">
        <v>423</v>
      </c>
      <c r="M881" s="49" t="s">
        <v>1309</v>
      </c>
      <c r="N881" s="39" t="s">
        <v>1310</v>
      </c>
      <c r="O881" s="2">
        <v>0</v>
      </c>
      <c r="P881" s="2">
        <v>0</v>
      </c>
      <c r="Q881" s="39">
        <v>78.98</v>
      </c>
      <c r="R881" s="2">
        <v>10.2674</v>
      </c>
      <c r="S881" s="2">
        <v>0</v>
      </c>
      <c r="T881" s="2">
        <v>0</v>
      </c>
      <c r="U881" s="39">
        <v>89.247399999999999</v>
      </c>
      <c r="V881" s="2">
        <v>0</v>
      </c>
      <c r="W881" s="2" t="s">
        <v>1</v>
      </c>
      <c r="X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1"/>
      <c r="Z881"/>
      <c r="AA881"/>
    </row>
    <row r="882" spans="5:27" hidden="1">
      <c r="E882" s="2" t="s">
        <v>8565</v>
      </c>
      <c r="F882" s="51">
        <v>44763</v>
      </c>
      <c r="G882" s="2" t="s">
        <v>1</v>
      </c>
      <c r="H882" s="2" t="s">
        <v>0</v>
      </c>
      <c r="I882" s="2" t="s">
        <v>8338</v>
      </c>
      <c r="J882" s="2" t="s">
        <v>8339</v>
      </c>
      <c r="K882" s="41">
        <v>424</v>
      </c>
      <c r="L882" s="48">
        <v>424</v>
      </c>
      <c r="M882" s="49" t="s">
        <v>803</v>
      </c>
      <c r="N882" s="39" t="s">
        <v>804</v>
      </c>
      <c r="O882" s="2">
        <v>0</v>
      </c>
      <c r="P882" s="2">
        <v>0</v>
      </c>
      <c r="Q882" s="39">
        <v>164</v>
      </c>
      <c r="R882" s="2">
        <v>21.32</v>
      </c>
      <c r="S882" s="2">
        <v>0</v>
      </c>
      <c r="T882" s="2">
        <v>0</v>
      </c>
      <c r="U882" s="39">
        <v>185.32</v>
      </c>
      <c r="V882" s="2">
        <v>0</v>
      </c>
      <c r="W882" s="2" t="s">
        <v>1</v>
      </c>
      <c r="X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2"/>
      <c r="Z882"/>
      <c r="AA882"/>
    </row>
    <row r="883" spans="5:27" hidden="1">
      <c r="E883" s="2" t="s">
        <v>8565</v>
      </c>
      <c r="F883" s="51">
        <v>44763</v>
      </c>
      <c r="G883" s="2" t="s">
        <v>1</v>
      </c>
      <c r="H883" s="2" t="s">
        <v>0</v>
      </c>
      <c r="I883" s="2" t="s">
        <v>8338</v>
      </c>
      <c r="J883" s="2" t="s">
        <v>8339</v>
      </c>
      <c r="K883" s="41">
        <v>425</v>
      </c>
      <c r="L883" s="48">
        <v>425</v>
      </c>
      <c r="M883" s="49" t="s">
        <v>7924</v>
      </c>
      <c r="N883" s="39" t="s">
        <v>7925</v>
      </c>
      <c r="O883" s="2">
        <v>0</v>
      </c>
      <c r="P883" s="2">
        <v>0</v>
      </c>
      <c r="Q883" s="39">
        <v>134.34</v>
      </c>
      <c r="R883" s="2">
        <v>17.464200000000002</v>
      </c>
      <c r="S883" s="2">
        <v>0</v>
      </c>
      <c r="T883" s="2">
        <v>0</v>
      </c>
      <c r="U883" s="39">
        <v>151.80420000000001</v>
      </c>
      <c r="V883" s="2">
        <v>0</v>
      </c>
      <c r="W883" s="2" t="s">
        <v>1</v>
      </c>
      <c r="X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3"/>
      <c r="Z883"/>
      <c r="AA883"/>
    </row>
    <row r="884" spans="5:27" hidden="1">
      <c r="E884" s="2" t="s">
        <v>8565</v>
      </c>
      <c r="F884" s="51">
        <v>44763</v>
      </c>
      <c r="G884" s="2" t="s">
        <v>1</v>
      </c>
      <c r="H884" s="2" t="s">
        <v>0</v>
      </c>
      <c r="I884" s="2" t="s">
        <v>8338</v>
      </c>
      <c r="J884" s="2" t="s">
        <v>8339</v>
      </c>
      <c r="K884" s="41">
        <v>426</v>
      </c>
      <c r="L884" s="48">
        <v>426</v>
      </c>
      <c r="M884" s="49" t="s">
        <v>118</v>
      </c>
      <c r="N884" s="39" t="s">
        <v>119</v>
      </c>
      <c r="O884" s="2">
        <v>0</v>
      </c>
      <c r="P884" s="2">
        <v>0</v>
      </c>
      <c r="Q884" s="39">
        <v>139.47</v>
      </c>
      <c r="R884" s="2">
        <v>18.1311</v>
      </c>
      <c r="S884" s="2">
        <v>0</v>
      </c>
      <c r="T884" s="2">
        <v>0</v>
      </c>
      <c r="U884" s="39">
        <v>157.6011</v>
      </c>
      <c r="V884" s="2">
        <v>0</v>
      </c>
      <c r="W884" s="2" t="s">
        <v>1</v>
      </c>
      <c r="X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4"/>
      <c r="Z884"/>
      <c r="AA884"/>
    </row>
    <row r="885" spans="5:27" hidden="1">
      <c r="E885" s="2" t="s">
        <v>8565</v>
      </c>
      <c r="F885" s="51">
        <v>44763</v>
      </c>
      <c r="G885" s="2" t="s">
        <v>1</v>
      </c>
      <c r="H885" s="2" t="s">
        <v>0</v>
      </c>
      <c r="I885" s="2" t="s">
        <v>8338</v>
      </c>
      <c r="J885" s="2" t="s">
        <v>8339</v>
      </c>
      <c r="K885" s="41">
        <v>427</v>
      </c>
      <c r="L885" s="48">
        <v>427</v>
      </c>
      <c r="M885" s="49" t="s">
        <v>118</v>
      </c>
      <c r="N885" s="39" t="s">
        <v>119</v>
      </c>
      <c r="O885" s="2">
        <v>0</v>
      </c>
      <c r="P885" s="2">
        <v>0</v>
      </c>
      <c r="Q885" s="39">
        <v>159.4</v>
      </c>
      <c r="R885" s="2">
        <v>20.722000000000001</v>
      </c>
      <c r="S885" s="2">
        <v>0</v>
      </c>
      <c r="T885" s="2">
        <v>0</v>
      </c>
      <c r="U885" s="39">
        <v>180.12200000000001</v>
      </c>
      <c r="V885" s="2">
        <v>0</v>
      </c>
      <c r="W885" s="2" t="s">
        <v>1</v>
      </c>
      <c r="X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5"/>
      <c r="Z885"/>
      <c r="AA885"/>
    </row>
    <row r="886" spans="5:27" hidden="1">
      <c r="E886" s="2" t="s">
        <v>8565</v>
      </c>
      <c r="F886" s="51">
        <v>44763</v>
      </c>
      <c r="G886" s="2" t="s">
        <v>1</v>
      </c>
      <c r="H886" s="2" t="s">
        <v>0</v>
      </c>
      <c r="I886" s="2" t="s">
        <v>8338</v>
      </c>
      <c r="J886" s="2" t="s">
        <v>8339</v>
      </c>
      <c r="K886" s="41">
        <v>428</v>
      </c>
      <c r="L886" s="48">
        <v>428</v>
      </c>
      <c r="M886" s="49" t="s">
        <v>501</v>
      </c>
      <c r="N886" s="39" t="s">
        <v>502</v>
      </c>
      <c r="O886" s="2">
        <v>0</v>
      </c>
      <c r="P886" s="2">
        <v>0</v>
      </c>
      <c r="Q886" s="39">
        <v>585.65</v>
      </c>
      <c r="R886" s="2">
        <v>76.134500000000003</v>
      </c>
      <c r="S886" s="2">
        <v>0</v>
      </c>
      <c r="T886" s="2">
        <v>0</v>
      </c>
      <c r="U886" s="39">
        <v>661.78449999999998</v>
      </c>
      <c r="V886" s="2">
        <v>0</v>
      </c>
      <c r="W886" s="2" t="s">
        <v>1</v>
      </c>
      <c r="X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6"/>
      <c r="Z886"/>
      <c r="AA886"/>
    </row>
    <row r="887" spans="5:27" hidden="1">
      <c r="E887" s="2" t="s">
        <v>8565</v>
      </c>
      <c r="F887" s="51">
        <v>44763</v>
      </c>
      <c r="G887" s="2" t="s">
        <v>1</v>
      </c>
      <c r="H887" s="2" t="s">
        <v>0</v>
      </c>
      <c r="I887" s="2" t="s">
        <v>8338</v>
      </c>
      <c r="J887" s="2" t="s">
        <v>8339</v>
      </c>
      <c r="K887" s="41">
        <v>429</v>
      </c>
      <c r="L887" s="48">
        <v>429</v>
      </c>
      <c r="M887" s="49" t="s">
        <v>501</v>
      </c>
      <c r="N887" s="39" t="s">
        <v>502</v>
      </c>
      <c r="O887" s="2">
        <v>0</v>
      </c>
      <c r="P887" s="2">
        <v>0</v>
      </c>
      <c r="Q887" s="39">
        <v>80</v>
      </c>
      <c r="R887" s="2">
        <v>10.4</v>
      </c>
      <c r="S887" s="2">
        <v>0</v>
      </c>
      <c r="T887" s="2">
        <v>0</v>
      </c>
      <c r="U887" s="39">
        <v>90.4</v>
      </c>
      <c r="V887" s="2">
        <v>0</v>
      </c>
      <c r="W887" s="2" t="s">
        <v>1</v>
      </c>
      <c r="X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7"/>
      <c r="Z887"/>
      <c r="AA887"/>
    </row>
    <row r="888" spans="5:27" hidden="1">
      <c r="E888" s="2" t="s">
        <v>8565</v>
      </c>
      <c r="F888" s="51">
        <v>44763</v>
      </c>
      <c r="G888" s="2" t="s">
        <v>1</v>
      </c>
      <c r="H888" s="2" t="s">
        <v>0</v>
      </c>
      <c r="I888" s="2" t="s">
        <v>8338</v>
      </c>
      <c r="J888" s="2" t="s">
        <v>8339</v>
      </c>
      <c r="K888" s="41">
        <v>430</v>
      </c>
      <c r="L888" s="48">
        <v>430</v>
      </c>
      <c r="M888" s="49" t="s">
        <v>1472</v>
      </c>
      <c r="N888" s="39" t="s">
        <v>1473</v>
      </c>
      <c r="O888" s="2">
        <v>0</v>
      </c>
      <c r="P888" s="2">
        <v>0</v>
      </c>
      <c r="Q888" s="39">
        <v>273.14</v>
      </c>
      <c r="R888" s="2">
        <v>35.508200000000002</v>
      </c>
      <c r="S888" s="2">
        <v>0</v>
      </c>
      <c r="T888" s="2">
        <v>0</v>
      </c>
      <c r="U888" s="39">
        <v>308.64819999999997</v>
      </c>
      <c r="V888" s="2">
        <v>0</v>
      </c>
      <c r="W888" s="2" t="s">
        <v>1</v>
      </c>
      <c r="X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8"/>
      <c r="Z888"/>
      <c r="AA888"/>
    </row>
    <row r="889" spans="5:27" hidden="1">
      <c r="E889" s="2" t="s">
        <v>8565</v>
      </c>
      <c r="F889" s="51">
        <v>44763</v>
      </c>
      <c r="G889" s="2" t="s">
        <v>1</v>
      </c>
      <c r="H889" s="2" t="s">
        <v>0</v>
      </c>
      <c r="I889" s="2" t="s">
        <v>8338</v>
      </c>
      <c r="J889" s="2" t="s">
        <v>8339</v>
      </c>
      <c r="K889" s="41">
        <v>431</v>
      </c>
      <c r="L889" s="48">
        <v>431</v>
      </c>
      <c r="M889" s="49" t="s">
        <v>118</v>
      </c>
      <c r="N889" s="39" t="s">
        <v>119</v>
      </c>
      <c r="O889" s="2">
        <v>0</v>
      </c>
      <c r="P889" s="2">
        <v>0</v>
      </c>
      <c r="Q889" s="39">
        <v>325.31</v>
      </c>
      <c r="R889" s="2">
        <v>42.290300000000002</v>
      </c>
      <c r="S889" s="2">
        <v>0</v>
      </c>
      <c r="T889" s="2">
        <v>0</v>
      </c>
      <c r="U889" s="39">
        <v>367.6003</v>
      </c>
      <c r="V889" s="2">
        <v>0</v>
      </c>
      <c r="W889" s="2" t="s">
        <v>1</v>
      </c>
      <c r="X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89"/>
      <c r="Z889"/>
      <c r="AA889"/>
    </row>
    <row r="890" spans="5:27" hidden="1">
      <c r="E890" s="2" t="s">
        <v>8565</v>
      </c>
      <c r="F890" s="51">
        <v>44763</v>
      </c>
      <c r="G890" s="2" t="s">
        <v>1</v>
      </c>
      <c r="H890" s="2" t="s">
        <v>0</v>
      </c>
      <c r="I890" s="2" t="s">
        <v>8338</v>
      </c>
      <c r="J890" s="2" t="s">
        <v>8339</v>
      </c>
      <c r="K890" s="41">
        <v>432</v>
      </c>
      <c r="L890" s="48">
        <v>432</v>
      </c>
      <c r="M890" s="49" t="s">
        <v>828</v>
      </c>
      <c r="N890" s="39" t="s">
        <v>829</v>
      </c>
      <c r="O890" s="2">
        <v>0</v>
      </c>
      <c r="P890" s="2">
        <v>0</v>
      </c>
      <c r="Q890" s="39">
        <v>32.799999999999997</v>
      </c>
      <c r="R890" s="2">
        <v>4.2639999999999993</v>
      </c>
      <c r="S890" s="2">
        <v>0</v>
      </c>
      <c r="T890" s="2">
        <v>0</v>
      </c>
      <c r="U890" s="39">
        <v>37.063999999999993</v>
      </c>
      <c r="V890" s="2">
        <v>0</v>
      </c>
      <c r="W890" s="2" t="s">
        <v>1</v>
      </c>
      <c r="X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0"/>
      <c r="Z890"/>
      <c r="AA890"/>
    </row>
    <row r="891" spans="5:27" hidden="1">
      <c r="E891" s="2" t="s">
        <v>8565</v>
      </c>
      <c r="F891" s="51">
        <v>44763</v>
      </c>
      <c r="G891" s="2" t="s">
        <v>1</v>
      </c>
      <c r="H891" s="2" t="s">
        <v>0</v>
      </c>
      <c r="I891" s="2" t="s">
        <v>8338</v>
      </c>
      <c r="J891" s="2" t="s">
        <v>8339</v>
      </c>
      <c r="K891" s="41">
        <v>433</v>
      </c>
      <c r="L891" s="48">
        <v>433</v>
      </c>
      <c r="M891" s="49" t="s">
        <v>130</v>
      </c>
      <c r="N891" s="39" t="s">
        <v>131</v>
      </c>
      <c r="O891" s="2">
        <v>0</v>
      </c>
      <c r="P891" s="2">
        <v>0</v>
      </c>
      <c r="Q891" s="39">
        <v>55.99</v>
      </c>
      <c r="R891" s="2">
        <v>7.2787000000000006</v>
      </c>
      <c r="S891" s="2">
        <v>0</v>
      </c>
      <c r="T891" s="2">
        <v>0</v>
      </c>
      <c r="U891" s="39">
        <v>63.268700000000003</v>
      </c>
      <c r="V891" s="2">
        <v>0</v>
      </c>
      <c r="W891" s="2" t="s">
        <v>1</v>
      </c>
      <c r="X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1"/>
      <c r="Z891"/>
      <c r="AA891"/>
    </row>
    <row r="892" spans="5:27" hidden="1">
      <c r="E892" s="2" t="s">
        <v>8565</v>
      </c>
      <c r="F892" s="51">
        <v>44768</v>
      </c>
      <c r="G892" s="2" t="s">
        <v>1</v>
      </c>
      <c r="H892" s="2" t="s">
        <v>0</v>
      </c>
      <c r="I892" s="2" t="s">
        <v>8338</v>
      </c>
      <c r="J892" s="2" t="s">
        <v>8339</v>
      </c>
      <c r="K892" s="41">
        <v>434</v>
      </c>
      <c r="L892" s="48">
        <v>434</v>
      </c>
      <c r="M892" s="49" t="s">
        <v>118</v>
      </c>
      <c r="N892" s="39" t="s">
        <v>119</v>
      </c>
      <c r="O892" s="2">
        <v>0</v>
      </c>
      <c r="P892" s="2">
        <v>0</v>
      </c>
      <c r="Q892" s="39">
        <v>223.46</v>
      </c>
      <c r="R892" s="2">
        <v>29.049800000000001</v>
      </c>
      <c r="S892" s="2">
        <v>0</v>
      </c>
      <c r="T892" s="2">
        <v>0</v>
      </c>
      <c r="U892" s="39">
        <v>252.50980000000001</v>
      </c>
      <c r="V892" s="2">
        <v>0</v>
      </c>
      <c r="W892" s="2" t="s">
        <v>1</v>
      </c>
      <c r="X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2"/>
      <c r="Z892"/>
      <c r="AA892"/>
    </row>
    <row r="893" spans="5:27" hidden="1">
      <c r="E893" s="2" t="s">
        <v>8565</v>
      </c>
      <c r="F893" s="51">
        <v>44768</v>
      </c>
      <c r="G893" s="2" t="s">
        <v>1</v>
      </c>
      <c r="H893" s="2" t="s">
        <v>0</v>
      </c>
      <c r="I893" s="2" t="s">
        <v>8338</v>
      </c>
      <c r="J893" s="2" t="s">
        <v>8339</v>
      </c>
      <c r="K893" s="41">
        <v>435</v>
      </c>
      <c r="L893" s="48">
        <v>435</v>
      </c>
      <c r="M893" s="49" t="s">
        <v>7924</v>
      </c>
      <c r="N893" s="39" t="s">
        <v>7925</v>
      </c>
      <c r="O893" s="2">
        <v>0</v>
      </c>
      <c r="P893" s="2">
        <v>0</v>
      </c>
      <c r="Q893" s="39">
        <v>134.34</v>
      </c>
      <c r="R893" s="2">
        <v>17.464200000000002</v>
      </c>
      <c r="S893" s="2">
        <v>0</v>
      </c>
      <c r="T893" s="2">
        <v>0</v>
      </c>
      <c r="U893" s="39">
        <v>151.80420000000001</v>
      </c>
      <c r="V893" s="2">
        <v>0</v>
      </c>
      <c r="W893" s="2" t="s">
        <v>1</v>
      </c>
      <c r="X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3"/>
      <c r="Z893"/>
      <c r="AA893"/>
    </row>
    <row r="894" spans="5:27" hidden="1">
      <c r="E894" s="2" t="s">
        <v>8565</v>
      </c>
      <c r="F894" s="51">
        <v>44768</v>
      </c>
      <c r="G894" s="2" t="s">
        <v>1</v>
      </c>
      <c r="H894" s="2" t="s">
        <v>0</v>
      </c>
      <c r="I894" s="2" t="s">
        <v>8338</v>
      </c>
      <c r="J894" s="2" t="s">
        <v>8339</v>
      </c>
      <c r="K894" s="41">
        <v>436</v>
      </c>
      <c r="L894" s="48">
        <v>436</v>
      </c>
      <c r="M894" s="49" t="s">
        <v>118</v>
      </c>
      <c r="N894" s="39" t="s">
        <v>119</v>
      </c>
      <c r="O894" s="2">
        <v>0</v>
      </c>
      <c r="P894" s="2">
        <v>0</v>
      </c>
      <c r="Q894" s="39">
        <v>304.73</v>
      </c>
      <c r="R894" s="2">
        <v>39.614900000000006</v>
      </c>
      <c r="S894" s="2">
        <v>0</v>
      </c>
      <c r="T894" s="2">
        <v>0</v>
      </c>
      <c r="U894" s="39">
        <v>344.34490000000005</v>
      </c>
      <c r="V894" s="2">
        <v>0</v>
      </c>
      <c r="W894" s="2" t="s">
        <v>1</v>
      </c>
      <c r="X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4"/>
      <c r="Z894"/>
      <c r="AA894"/>
    </row>
    <row r="895" spans="5:27" hidden="1">
      <c r="E895" s="2" t="s">
        <v>8565</v>
      </c>
      <c r="F895" s="51">
        <v>44768</v>
      </c>
      <c r="G895" s="2" t="s">
        <v>1</v>
      </c>
      <c r="H895" s="2" t="s">
        <v>0</v>
      </c>
      <c r="I895" s="2" t="s">
        <v>8338</v>
      </c>
      <c r="J895" s="2" t="s">
        <v>8339</v>
      </c>
      <c r="K895" s="41">
        <v>437</v>
      </c>
      <c r="L895" s="48">
        <v>437</v>
      </c>
      <c r="M895" s="49" t="s">
        <v>118</v>
      </c>
      <c r="N895" s="39" t="s">
        <v>119</v>
      </c>
      <c r="O895" s="2">
        <v>0</v>
      </c>
      <c r="P895" s="2">
        <v>0</v>
      </c>
      <c r="Q895" s="39">
        <v>512.79</v>
      </c>
      <c r="R895" s="2">
        <v>66.662700000000001</v>
      </c>
      <c r="S895" s="2">
        <v>0</v>
      </c>
      <c r="T895" s="2">
        <v>0</v>
      </c>
      <c r="U895" s="39">
        <v>579.45269999999994</v>
      </c>
      <c r="V895" s="2">
        <v>0</v>
      </c>
      <c r="W895" s="2" t="s">
        <v>1</v>
      </c>
      <c r="X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5"/>
      <c r="Z895"/>
      <c r="AA895"/>
    </row>
    <row r="896" spans="5:27" hidden="1">
      <c r="E896" s="2" t="s">
        <v>8565</v>
      </c>
      <c r="F896" s="51">
        <v>44768</v>
      </c>
      <c r="G896" s="2" t="s">
        <v>1</v>
      </c>
      <c r="H896" s="2" t="s">
        <v>0</v>
      </c>
      <c r="I896" s="2" t="s">
        <v>8338</v>
      </c>
      <c r="J896" s="2" t="s">
        <v>8339</v>
      </c>
      <c r="K896" s="41">
        <v>438</v>
      </c>
      <c r="L896" s="48">
        <v>438</v>
      </c>
      <c r="M896" s="49" t="s">
        <v>85</v>
      </c>
      <c r="N896" s="39" t="s">
        <v>86</v>
      </c>
      <c r="O896" s="2">
        <v>0</v>
      </c>
      <c r="P896" s="2">
        <v>0</v>
      </c>
      <c r="Q896" s="39">
        <v>442.01</v>
      </c>
      <c r="R896" s="2">
        <v>57.461300000000001</v>
      </c>
      <c r="S896" s="2">
        <v>0</v>
      </c>
      <c r="T896" s="2">
        <v>0</v>
      </c>
      <c r="U896" s="39">
        <v>499.47129999999999</v>
      </c>
      <c r="V896" s="2">
        <v>0</v>
      </c>
      <c r="W896" s="2" t="s">
        <v>1</v>
      </c>
      <c r="X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6"/>
      <c r="Z896"/>
      <c r="AA896"/>
    </row>
    <row r="897" spans="5:27" hidden="1">
      <c r="E897" s="2" t="s">
        <v>8565</v>
      </c>
      <c r="F897" s="51">
        <v>44768</v>
      </c>
      <c r="G897" s="2" t="s">
        <v>1</v>
      </c>
      <c r="H897" s="2" t="s">
        <v>0</v>
      </c>
      <c r="I897" s="2" t="s">
        <v>8338</v>
      </c>
      <c r="J897" s="2" t="s">
        <v>8339</v>
      </c>
      <c r="K897" s="41">
        <v>439</v>
      </c>
      <c r="L897" s="48">
        <v>439</v>
      </c>
      <c r="M897" s="49" t="s">
        <v>253</v>
      </c>
      <c r="N897" s="39" t="s">
        <v>254</v>
      </c>
      <c r="O897" s="2">
        <v>0</v>
      </c>
      <c r="P897" s="2">
        <v>0</v>
      </c>
      <c r="Q897" s="39">
        <v>174.34</v>
      </c>
      <c r="R897" s="2">
        <v>22.664200000000001</v>
      </c>
      <c r="S897" s="2">
        <v>0</v>
      </c>
      <c r="T897" s="2">
        <v>0</v>
      </c>
      <c r="U897" s="39">
        <v>197.0042</v>
      </c>
      <c r="V897" s="2">
        <v>0</v>
      </c>
      <c r="W897" s="2" t="s">
        <v>1</v>
      </c>
      <c r="X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7"/>
      <c r="Z897"/>
      <c r="AA897"/>
    </row>
    <row r="898" spans="5:27" hidden="1">
      <c r="E898" s="2" t="s">
        <v>8565</v>
      </c>
      <c r="F898" s="51">
        <v>44768</v>
      </c>
      <c r="G898" s="2" t="s">
        <v>1</v>
      </c>
      <c r="H898" s="2" t="s">
        <v>0</v>
      </c>
      <c r="I898" s="2" t="s">
        <v>8338</v>
      </c>
      <c r="J898" s="2" t="s">
        <v>8339</v>
      </c>
      <c r="K898" s="41">
        <v>440</v>
      </c>
      <c r="L898" s="48">
        <v>440</v>
      </c>
      <c r="M898" s="49" t="s">
        <v>7871</v>
      </c>
      <c r="N898" s="39" t="s">
        <v>7872</v>
      </c>
      <c r="O898" s="2">
        <v>0</v>
      </c>
      <c r="P898" s="2">
        <v>0</v>
      </c>
      <c r="Q898" s="39">
        <v>92.3</v>
      </c>
      <c r="R898" s="2">
        <v>11.999000000000001</v>
      </c>
      <c r="S898" s="2">
        <v>0</v>
      </c>
      <c r="T898" s="2">
        <v>0</v>
      </c>
      <c r="U898" s="39">
        <v>104.29899999999999</v>
      </c>
      <c r="V898" s="2">
        <v>0</v>
      </c>
      <c r="W898" s="2" t="s">
        <v>1</v>
      </c>
      <c r="X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8"/>
      <c r="Z898"/>
      <c r="AA898"/>
    </row>
    <row r="899" spans="5:27" hidden="1">
      <c r="E899" s="2" t="s">
        <v>8565</v>
      </c>
      <c r="F899" s="51">
        <v>44768</v>
      </c>
      <c r="G899" s="2" t="s">
        <v>1</v>
      </c>
      <c r="H899" s="2" t="s">
        <v>0</v>
      </c>
      <c r="I899" s="2" t="s">
        <v>8338</v>
      </c>
      <c r="J899" s="2" t="s">
        <v>8339</v>
      </c>
      <c r="K899" s="41">
        <v>441</v>
      </c>
      <c r="L899" s="48">
        <v>441</v>
      </c>
      <c r="M899" s="49" t="s">
        <v>7942</v>
      </c>
      <c r="N899" s="39" t="s">
        <v>7943</v>
      </c>
      <c r="O899" s="2">
        <v>0</v>
      </c>
      <c r="P899" s="2">
        <v>0</v>
      </c>
      <c r="Q899" s="39">
        <v>58.41</v>
      </c>
      <c r="R899" s="2">
        <v>7.5933000000000002</v>
      </c>
      <c r="S899" s="2">
        <v>0</v>
      </c>
      <c r="T899" s="2">
        <v>0</v>
      </c>
      <c r="U899" s="39">
        <v>66.003299999999996</v>
      </c>
      <c r="V899" s="2">
        <v>0</v>
      </c>
      <c r="W899" s="2" t="s">
        <v>1</v>
      </c>
      <c r="X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899"/>
      <c r="Z899"/>
      <c r="AA899"/>
    </row>
    <row r="900" spans="5:27" hidden="1">
      <c r="E900" s="2" t="s">
        <v>8565</v>
      </c>
      <c r="F900" s="51">
        <v>44768</v>
      </c>
      <c r="G900" s="2" t="s">
        <v>1</v>
      </c>
      <c r="H900" s="2" t="s">
        <v>0</v>
      </c>
      <c r="I900" s="2" t="s">
        <v>8338</v>
      </c>
      <c r="J900" s="2" t="s">
        <v>8339</v>
      </c>
      <c r="K900" s="41">
        <v>442</v>
      </c>
      <c r="L900" s="48">
        <v>442</v>
      </c>
      <c r="M900" s="49" t="s">
        <v>118</v>
      </c>
      <c r="N900" s="39" t="s">
        <v>119</v>
      </c>
      <c r="O900" s="2">
        <v>0</v>
      </c>
      <c r="P900" s="2">
        <v>0</v>
      </c>
      <c r="Q900" s="39">
        <v>279.70999999999998</v>
      </c>
      <c r="R900" s="2">
        <v>36.362299999999998</v>
      </c>
      <c r="S900" s="2">
        <v>0</v>
      </c>
      <c r="T900" s="2">
        <v>0</v>
      </c>
      <c r="U900" s="39">
        <v>316.07229999999998</v>
      </c>
      <c r="V900" s="2">
        <v>0</v>
      </c>
      <c r="W900" s="2" t="s">
        <v>1</v>
      </c>
      <c r="X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0"/>
      <c r="Z900"/>
      <c r="AA900"/>
    </row>
    <row r="901" spans="5:27" hidden="1">
      <c r="E901" s="2" t="s">
        <v>8565</v>
      </c>
      <c r="F901" s="51">
        <v>44768</v>
      </c>
      <c r="G901" s="2" t="s">
        <v>1</v>
      </c>
      <c r="H901" s="2" t="s">
        <v>0</v>
      </c>
      <c r="I901" s="2" t="s">
        <v>8338</v>
      </c>
      <c r="J901" s="2" t="s">
        <v>8339</v>
      </c>
      <c r="K901" s="41">
        <v>443</v>
      </c>
      <c r="L901" s="48">
        <v>443</v>
      </c>
      <c r="M901" s="49" t="s">
        <v>118</v>
      </c>
      <c r="N901" s="39" t="s">
        <v>119</v>
      </c>
      <c r="O901" s="2">
        <v>0</v>
      </c>
      <c r="P901" s="2">
        <v>0</v>
      </c>
      <c r="Q901" s="39">
        <v>512.79</v>
      </c>
      <c r="R901" s="2">
        <v>66.662700000000001</v>
      </c>
      <c r="S901" s="2">
        <v>0</v>
      </c>
      <c r="T901" s="2">
        <v>0</v>
      </c>
      <c r="U901" s="39">
        <v>579.45269999999994</v>
      </c>
      <c r="V901" s="2">
        <v>0</v>
      </c>
      <c r="W901" s="2" t="s">
        <v>1</v>
      </c>
      <c r="X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1"/>
      <c r="Z901"/>
      <c r="AA901"/>
    </row>
    <row r="902" spans="5:27" hidden="1">
      <c r="E902" s="2" t="s">
        <v>8565</v>
      </c>
      <c r="F902" s="51">
        <v>44768</v>
      </c>
      <c r="G902" s="2" t="s">
        <v>1</v>
      </c>
      <c r="H902" s="2" t="s">
        <v>0</v>
      </c>
      <c r="I902" s="2" t="s">
        <v>8338</v>
      </c>
      <c r="J902" s="2" t="s">
        <v>8339</v>
      </c>
      <c r="K902" s="41">
        <v>444</v>
      </c>
      <c r="L902" s="48">
        <v>444</v>
      </c>
      <c r="M902" s="49" t="s">
        <v>118</v>
      </c>
      <c r="N902" s="39" t="s">
        <v>119</v>
      </c>
      <c r="O902" s="2">
        <v>0</v>
      </c>
      <c r="P902" s="2">
        <v>0</v>
      </c>
      <c r="Q902" s="39">
        <v>634.04999999999995</v>
      </c>
      <c r="R902" s="2">
        <v>82.42649999999999</v>
      </c>
      <c r="S902" s="2">
        <v>0</v>
      </c>
      <c r="T902" s="2">
        <v>0</v>
      </c>
      <c r="U902" s="39">
        <v>716.47649999999999</v>
      </c>
      <c r="V902" s="2">
        <v>0</v>
      </c>
      <c r="W902" s="2" t="s">
        <v>1</v>
      </c>
      <c r="X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2"/>
      <c r="Z902"/>
      <c r="AA902"/>
    </row>
    <row r="903" spans="5:27" hidden="1">
      <c r="E903" s="2" t="s">
        <v>8565</v>
      </c>
      <c r="F903" s="51">
        <v>44768</v>
      </c>
      <c r="G903" s="2" t="s">
        <v>1</v>
      </c>
      <c r="H903" s="2" t="s">
        <v>0</v>
      </c>
      <c r="I903" s="2" t="s">
        <v>8338</v>
      </c>
      <c r="J903" s="2" t="s">
        <v>8339</v>
      </c>
      <c r="K903" s="41">
        <v>445</v>
      </c>
      <c r="L903" s="48">
        <v>445</v>
      </c>
      <c r="M903" s="49" t="s">
        <v>8053</v>
      </c>
      <c r="N903" s="39" t="s">
        <v>8054</v>
      </c>
      <c r="O903" s="2">
        <v>0</v>
      </c>
      <c r="P903" s="2">
        <v>0</v>
      </c>
      <c r="Q903" s="39">
        <v>348.67</v>
      </c>
      <c r="R903" s="2">
        <v>45.327100000000002</v>
      </c>
      <c r="S903" s="2">
        <v>0</v>
      </c>
      <c r="T903" s="2">
        <v>0</v>
      </c>
      <c r="U903" s="39">
        <v>393.99710000000005</v>
      </c>
      <c r="V903" s="2">
        <v>0</v>
      </c>
      <c r="W903" s="2" t="s">
        <v>1</v>
      </c>
      <c r="X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3"/>
      <c r="Z903"/>
      <c r="AA903"/>
    </row>
    <row r="904" spans="5:27" hidden="1">
      <c r="E904" s="2" t="s">
        <v>8565</v>
      </c>
      <c r="F904" s="51">
        <v>44768</v>
      </c>
      <c r="G904" s="2" t="s">
        <v>1</v>
      </c>
      <c r="H904" s="2" t="s">
        <v>0</v>
      </c>
      <c r="I904" s="2" t="s">
        <v>8338</v>
      </c>
      <c r="J904" s="2" t="s">
        <v>8339</v>
      </c>
      <c r="K904" s="41">
        <v>446</v>
      </c>
      <c r="L904" s="48">
        <v>446</v>
      </c>
      <c r="M904" s="49" t="s">
        <v>118</v>
      </c>
      <c r="N904" s="39" t="s">
        <v>119</v>
      </c>
      <c r="O904" s="2">
        <v>0</v>
      </c>
      <c r="P904" s="2">
        <v>0</v>
      </c>
      <c r="Q904" s="39">
        <v>435.62</v>
      </c>
      <c r="R904" s="2">
        <v>56.630600000000001</v>
      </c>
      <c r="S904" s="2">
        <v>0</v>
      </c>
      <c r="T904" s="2">
        <v>0</v>
      </c>
      <c r="U904" s="39">
        <v>492.25060000000002</v>
      </c>
      <c r="V904" s="2">
        <v>0</v>
      </c>
      <c r="W904" s="2" t="s">
        <v>1</v>
      </c>
      <c r="X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4"/>
      <c r="Z904"/>
      <c r="AA904"/>
    </row>
    <row r="905" spans="5:27" hidden="1">
      <c r="E905" s="2" t="s">
        <v>8565</v>
      </c>
      <c r="F905" s="51">
        <v>44768</v>
      </c>
      <c r="G905" s="2" t="s">
        <v>1</v>
      </c>
      <c r="H905" s="2" t="s">
        <v>0</v>
      </c>
      <c r="I905" s="2" t="s">
        <v>8338</v>
      </c>
      <c r="J905" s="2" t="s">
        <v>8339</v>
      </c>
      <c r="K905" s="41">
        <v>447</v>
      </c>
      <c r="L905" s="48">
        <v>447</v>
      </c>
      <c r="M905" s="49" t="s">
        <v>8690</v>
      </c>
      <c r="N905" s="39" t="s">
        <v>1202</v>
      </c>
      <c r="O905" s="2">
        <v>0</v>
      </c>
      <c r="P905" s="2">
        <v>0</v>
      </c>
      <c r="Q905" s="39">
        <v>165.93</v>
      </c>
      <c r="R905" s="2">
        <v>21.570900000000002</v>
      </c>
      <c r="S905" s="2">
        <v>0</v>
      </c>
      <c r="T905" s="2">
        <v>0</v>
      </c>
      <c r="U905" s="39">
        <v>187.5009</v>
      </c>
      <c r="V905" s="2">
        <v>0</v>
      </c>
      <c r="W905" s="2" t="s">
        <v>1</v>
      </c>
      <c r="X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5"/>
      <c r="Z905"/>
      <c r="AA905"/>
    </row>
    <row r="906" spans="5:27" hidden="1">
      <c r="E906" s="2" t="s">
        <v>8565</v>
      </c>
      <c r="F906" s="51">
        <v>44768</v>
      </c>
      <c r="G906" s="2" t="s">
        <v>1</v>
      </c>
      <c r="H906" s="2" t="s">
        <v>0</v>
      </c>
      <c r="I906" s="2" t="s">
        <v>8338</v>
      </c>
      <c r="J906" s="2" t="s">
        <v>8339</v>
      </c>
      <c r="K906" s="41">
        <v>448</v>
      </c>
      <c r="L906" s="48">
        <v>448</v>
      </c>
      <c r="M906" s="49" t="s">
        <v>231</v>
      </c>
      <c r="N906" s="39" t="s">
        <v>232</v>
      </c>
      <c r="O906" s="2">
        <v>0</v>
      </c>
      <c r="P906" s="2">
        <v>0</v>
      </c>
      <c r="Q906" s="39">
        <v>276.55</v>
      </c>
      <c r="R906" s="2">
        <v>35.951500000000003</v>
      </c>
      <c r="S906" s="2">
        <v>0</v>
      </c>
      <c r="T906" s="2">
        <v>0</v>
      </c>
      <c r="U906" s="39">
        <v>312.50150000000002</v>
      </c>
      <c r="V906" s="2">
        <v>0</v>
      </c>
      <c r="W906" s="2" t="s">
        <v>1</v>
      </c>
      <c r="X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6"/>
      <c r="Z906"/>
      <c r="AA906"/>
    </row>
    <row r="907" spans="5:27" hidden="1">
      <c r="E907" s="2" t="s">
        <v>8565</v>
      </c>
      <c r="F907" s="51">
        <v>44768</v>
      </c>
      <c r="G907" s="2" t="s">
        <v>1</v>
      </c>
      <c r="H907" s="2" t="s">
        <v>0</v>
      </c>
      <c r="I907" s="2" t="s">
        <v>8338</v>
      </c>
      <c r="J907" s="2" t="s">
        <v>8339</v>
      </c>
      <c r="K907" s="41">
        <v>449</v>
      </c>
      <c r="L907" s="48">
        <v>449</v>
      </c>
      <c r="M907" s="49" t="s">
        <v>118</v>
      </c>
      <c r="N907" s="39" t="s">
        <v>119</v>
      </c>
      <c r="O907" s="2">
        <v>0</v>
      </c>
      <c r="P907" s="2">
        <v>0</v>
      </c>
      <c r="Q907" s="39">
        <v>511.33</v>
      </c>
      <c r="R907" s="2">
        <v>66.472899999999996</v>
      </c>
      <c r="S907" s="2">
        <v>0</v>
      </c>
      <c r="T907" s="2">
        <v>0</v>
      </c>
      <c r="U907" s="39">
        <v>577.80290000000002</v>
      </c>
      <c r="V907" s="2">
        <v>0</v>
      </c>
      <c r="W907" s="2" t="s">
        <v>1</v>
      </c>
      <c r="X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7"/>
      <c r="Z907"/>
      <c r="AA907"/>
    </row>
    <row r="908" spans="5:27" hidden="1">
      <c r="E908" s="2" t="s">
        <v>8565</v>
      </c>
      <c r="F908" s="51">
        <v>44768</v>
      </c>
      <c r="G908" s="2" t="s">
        <v>1</v>
      </c>
      <c r="H908" s="2" t="s">
        <v>0</v>
      </c>
      <c r="I908" s="2" t="s">
        <v>8338</v>
      </c>
      <c r="J908" s="2" t="s">
        <v>8339</v>
      </c>
      <c r="K908" s="41">
        <v>450</v>
      </c>
      <c r="L908" s="48">
        <v>450</v>
      </c>
      <c r="M908" s="49" t="s">
        <v>142</v>
      </c>
      <c r="N908" s="39" t="s">
        <v>143</v>
      </c>
      <c r="O908" s="2">
        <v>0</v>
      </c>
      <c r="P908" s="2">
        <v>0</v>
      </c>
      <c r="Q908" s="39">
        <v>150</v>
      </c>
      <c r="R908" s="2">
        <v>19.5</v>
      </c>
      <c r="S908" s="2">
        <v>0</v>
      </c>
      <c r="T908" s="2">
        <v>0</v>
      </c>
      <c r="U908" s="39">
        <v>169.5</v>
      </c>
      <c r="V908" s="2">
        <v>0</v>
      </c>
      <c r="W908" s="2" t="s">
        <v>1</v>
      </c>
      <c r="X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8"/>
      <c r="Z908"/>
      <c r="AA908"/>
    </row>
    <row r="909" spans="5:27" hidden="1">
      <c r="E909" s="2" t="s">
        <v>8565</v>
      </c>
      <c r="F909" s="51">
        <v>44768</v>
      </c>
      <c r="G909" s="2" t="s">
        <v>1</v>
      </c>
      <c r="H909" s="2" t="s">
        <v>0</v>
      </c>
      <c r="I909" s="2" t="s">
        <v>8338</v>
      </c>
      <c r="J909" s="2" t="s">
        <v>8339</v>
      </c>
      <c r="K909" s="41">
        <v>451</v>
      </c>
      <c r="L909" s="48">
        <v>451</v>
      </c>
      <c r="M909" s="49" t="s">
        <v>118</v>
      </c>
      <c r="N909" s="39" t="s">
        <v>119</v>
      </c>
      <c r="O909" s="2">
        <v>0</v>
      </c>
      <c r="P909" s="2">
        <v>0</v>
      </c>
      <c r="Q909" s="39">
        <v>512.79</v>
      </c>
      <c r="R909" s="2">
        <v>66.662700000000001</v>
      </c>
      <c r="S909" s="2">
        <v>0</v>
      </c>
      <c r="T909" s="2">
        <v>0</v>
      </c>
      <c r="U909" s="39">
        <v>579.45269999999994</v>
      </c>
      <c r="V909" s="2">
        <v>0</v>
      </c>
      <c r="W909" s="2" t="s">
        <v>1</v>
      </c>
      <c r="X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09"/>
      <c r="Z909"/>
      <c r="AA909"/>
    </row>
    <row r="910" spans="5:27" hidden="1">
      <c r="E910" s="2" t="s">
        <v>8565</v>
      </c>
      <c r="F910" s="83">
        <v>44769</v>
      </c>
      <c r="G910" s="2" t="s">
        <v>1</v>
      </c>
      <c r="H910" s="2" t="s">
        <v>0</v>
      </c>
      <c r="I910" s="2" t="s">
        <v>8338</v>
      </c>
      <c r="J910" s="2" t="s">
        <v>8339</v>
      </c>
      <c r="K910" s="41">
        <v>452</v>
      </c>
      <c r="L910" s="48">
        <v>452</v>
      </c>
      <c r="M910" s="49" t="s">
        <v>126</v>
      </c>
      <c r="N910" s="39" t="s">
        <v>127</v>
      </c>
      <c r="O910" s="2">
        <v>0</v>
      </c>
      <c r="P910" s="2">
        <v>0</v>
      </c>
      <c r="Q910" s="39">
        <v>895.93</v>
      </c>
      <c r="R910" s="2">
        <v>116.4709</v>
      </c>
      <c r="S910" s="2">
        <v>0</v>
      </c>
      <c r="T910" s="2">
        <v>0</v>
      </c>
      <c r="U910" s="39">
        <v>1012.4009</v>
      </c>
      <c r="V910" s="2">
        <v>0</v>
      </c>
      <c r="W910" s="2" t="s">
        <v>1</v>
      </c>
      <c r="X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0"/>
      <c r="Z910"/>
      <c r="AA910"/>
    </row>
    <row r="911" spans="5:27" hidden="1">
      <c r="E911" s="2" t="s">
        <v>8565</v>
      </c>
      <c r="F911" s="83">
        <v>44769</v>
      </c>
      <c r="G911" s="2" t="s">
        <v>1</v>
      </c>
      <c r="H911" s="2" t="s">
        <v>0</v>
      </c>
      <c r="I911" s="2" t="s">
        <v>8338</v>
      </c>
      <c r="J911" s="2" t="s">
        <v>8339</v>
      </c>
      <c r="K911" s="41">
        <v>453</v>
      </c>
      <c r="L911" s="48">
        <v>453</v>
      </c>
      <c r="M911" s="49" t="s">
        <v>1385</v>
      </c>
      <c r="N911" s="39" t="s">
        <v>1386</v>
      </c>
      <c r="O911" s="2">
        <v>0</v>
      </c>
      <c r="P911" s="2">
        <v>0</v>
      </c>
      <c r="Q911" s="39">
        <v>602.83000000000004</v>
      </c>
      <c r="R911" s="2">
        <v>78.367900000000006</v>
      </c>
      <c r="S911" s="2">
        <v>0</v>
      </c>
      <c r="T911" s="2">
        <v>0</v>
      </c>
      <c r="U911" s="39">
        <v>681.1979</v>
      </c>
      <c r="V911" s="2">
        <v>0</v>
      </c>
      <c r="W911" s="2" t="s">
        <v>1</v>
      </c>
      <c r="X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1"/>
      <c r="Z911"/>
      <c r="AA911"/>
    </row>
    <row r="912" spans="5:27" hidden="1">
      <c r="E912" s="2" t="s">
        <v>8565</v>
      </c>
      <c r="F912" s="83">
        <v>44769</v>
      </c>
      <c r="G912" s="2" t="s">
        <v>1</v>
      </c>
      <c r="H912" s="2" t="s">
        <v>0</v>
      </c>
      <c r="I912" s="2" t="s">
        <v>8338</v>
      </c>
      <c r="J912" s="2" t="s">
        <v>8339</v>
      </c>
      <c r="K912" s="41">
        <v>454</v>
      </c>
      <c r="L912" s="48">
        <v>454</v>
      </c>
      <c r="M912" s="49" t="s">
        <v>167</v>
      </c>
      <c r="N912" s="39" t="s">
        <v>168</v>
      </c>
      <c r="O912" s="2">
        <v>0</v>
      </c>
      <c r="P912" s="2">
        <v>0</v>
      </c>
      <c r="Q912" s="39">
        <v>165.93</v>
      </c>
      <c r="R912" s="2">
        <v>21.570900000000002</v>
      </c>
      <c r="S912" s="2">
        <v>0</v>
      </c>
      <c r="T912" s="2">
        <v>0</v>
      </c>
      <c r="U912" s="39">
        <v>187.5009</v>
      </c>
      <c r="V912" s="2">
        <v>0</v>
      </c>
      <c r="W912" s="2" t="s">
        <v>1</v>
      </c>
      <c r="X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2"/>
      <c r="Z912"/>
      <c r="AA912"/>
    </row>
    <row r="913" spans="5:27" hidden="1">
      <c r="E913" s="2" t="s">
        <v>8565</v>
      </c>
      <c r="F913" s="51">
        <v>44771</v>
      </c>
      <c r="G913" s="2" t="s">
        <v>1</v>
      </c>
      <c r="H913" s="2" t="s">
        <v>0</v>
      </c>
      <c r="I913" s="2" t="s">
        <v>8338</v>
      </c>
      <c r="J913" s="2" t="s">
        <v>8339</v>
      </c>
      <c r="K913" s="41">
        <v>455</v>
      </c>
      <c r="L913" s="48">
        <v>455</v>
      </c>
      <c r="M913" s="49">
        <v>0</v>
      </c>
      <c r="N913" s="39" t="s">
        <v>8815</v>
      </c>
      <c r="O913" s="2">
        <v>0</v>
      </c>
      <c r="P913" s="2">
        <v>0</v>
      </c>
      <c r="Q913" s="39">
        <v>98.01</v>
      </c>
      <c r="R913" s="2">
        <v>12.741300000000001</v>
      </c>
      <c r="S913" s="2">
        <v>0</v>
      </c>
      <c r="T913" s="2">
        <v>0</v>
      </c>
      <c r="U913" s="39">
        <v>110.7513</v>
      </c>
      <c r="V913" s="2" t="s">
        <v>8814</v>
      </c>
      <c r="W913" s="2" t="s">
        <v>1</v>
      </c>
      <c r="X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3"/>
      <c r="Z913"/>
      <c r="AA913"/>
    </row>
    <row r="914" spans="5:27" hidden="1">
      <c r="E914" s="2" t="s">
        <v>8565</v>
      </c>
      <c r="F914" s="51">
        <v>44749</v>
      </c>
      <c r="G914" s="2" t="s">
        <v>1</v>
      </c>
      <c r="H914" s="2" t="s">
        <v>0</v>
      </c>
      <c r="I914" s="2" t="s">
        <v>8226</v>
      </c>
      <c r="J914" s="2" t="s">
        <v>8227</v>
      </c>
      <c r="K914" s="41">
        <v>3729</v>
      </c>
      <c r="L914" s="48">
        <v>3729</v>
      </c>
      <c r="M914" s="49" t="s">
        <v>52</v>
      </c>
      <c r="N914" s="39" t="s">
        <v>154</v>
      </c>
      <c r="O914" s="2">
        <v>0</v>
      </c>
      <c r="P914" s="2">
        <v>0</v>
      </c>
      <c r="Q914" s="39">
        <v>13.77</v>
      </c>
      <c r="R914" s="2">
        <v>1.7901</v>
      </c>
      <c r="S914" s="2">
        <v>0</v>
      </c>
      <c r="T914" s="2">
        <v>0</v>
      </c>
      <c r="U914" s="39">
        <v>15.5601</v>
      </c>
      <c r="V914" s="2">
        <v>0</v>
      </c>
      <c r="W914" s="2" t="s">
        <v>1</v>
      </c>
      <c r="X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4"/>
      <c r="Z914"/>
      <c r="AA914"/>
    </row>
    <row r="915" spans="5:27" hidden="1">
      <c r="E915" s="2" t="s">
        <v>8565</v>
      </c>
      <c r="F915" s="51">
        <v>44749</v>
      </c>
      <c r="G915" s="2" t="s">
        <v>1</v>
      </c>
      <c r="H915" s="2" t="s">
        <v>0</v>
      </c>
      <c r="I915" s="2" t="s">
        <v>8226</v>
      </c>
      <c r="J915" s="2" t="s">
        <v>8227</v>
      </c>
      <c r="K915" s="41">
        <v>3730</v>
      </c>
      <c r="L915" s="48">
        <v>3730</v>
      </c>
      <c r="M915" s="49" t="s">
        <v>616</v>
      </c>
      <c r="N915" s="39" t="s">
        <v>617</v>
      </c>
      <c r="O915" s="2">
        <v>0</v>
      </c>
      <c r="P915" s="2">
        <v>0</v>
      </c>
      <c r="Q915" s="39">
        <v>1106.19</v>
      </c>
      <c r="R915" s="2">
        <v>143.80470000000003</v>
      </c>
      <c r="S915" s="2">
        <v>0</v>
      </c>
      <c r="T915" s="2">
        <v>0</v>
      </c>
      <c r="U915" s="39">
        <v>1249.9947000000002</v>
      </c>
      <c r="V915" s="2">
        <v>0</v>
      </c>
      <c r="W915" s="2" t="s">
        <v>1</v>
      </c>
      <c r="X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5"/>
      <c r="Z915"/>
      <c r="AA915"/>
    </row>
    <row r="916" spans="5:27" hidden="1">
      <c r="E916" s="2" t="s">
        <v>8565</v>
      </c>
      <c r="F916" s="51">
        <v>44764</v>
      </c>
      <c r="G916" s="2" t="s">
        <v>1</v>
      </c>
      <c r="H916" s="2" t="s">
        <v>0</v>
      </c>
      <c r="I916" s="2" t="s">
        <v>8226</v>
      </c>
      <c r="J916" s="2" t="s">
        <v>8227</v>
      </c>
      <c r="K916" s="41">
        <v>3731</v>
      </c>
      <c r="L916" s="48">
        <v>3731</v>
      </c>
      <c r="M916" s="49" t="s">
        <v>130</v>
      </c>
      <c r="N916" s="39" t="s">
        <v>131</v>
      </c>
      <c r="O916" s="2">
        <v>0</v>
      </c>
      <c r="P916" s="2">
        <v>0</v>
      </c>
      <c r="Q916" s="39">
        <v>56.4</v>
      </c>
      <c r="R916" s="2">
        <v>7.3319999999999999</v>
      </c>
      <c r="S916" s="2">
        <v>0</v>
      </c>
      <c r="T916" s="2">
        <v>0</v>
      </c>
      <c r="U916" s="39">
        <v>63.731999999999999</v>
      </c>
      <c r="V916" s="2">
        <v>0</v>
      </c>
      <c r="W916" s="2" t="s">
        <v>1</v>
      </c>
      <c r="X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6"/>
      <c r="Z916"/>
      <c r="AA916"/>
    </row>
    <row r="917" spans="5:27" hidden="1">
      <c r="E917" s="2" t="s">
        <v>8565</v>
      </c>
      <c r="F917" s="51">
        <v>44764</v>
      </c>
      <c r="G917" s="2" t="s">
        <v>1</v>
      </c>
      <c r="H917" s="2" t="s">
        <v>0</v>
      </c>
      <c r="I917" s="2" t="s">
        <v>8226</v>
      </c>
      <c r="J917" s="2" t="s">
        <v>8227</v>
      </c>
      <c r="K917" s="41">
        <v>3732</v>
      </c>
      <c r="L917" s="48">
        <v>3732</v>
      </c>
      <c r="M917" s="49" t="s">
        <v>118</v>
      </c>
      <c r="N917" s="39" t="s">
        <v>119</v>
      </c>
      <c r="O917" s="2">
        <v>0</v>
      </c>
      <c r="P917" s="2">
        <v>0</v>
      </c>
      <c r="Q917" s="39">
        <v>19.91</v>
      </c>
      <c r="R917" s="2">
        <v>2.5883000000000003</v>
      </c>
      <c r="S917" s="2">
        <v>0</v>
      </c>
      <c r="T917" s="2">
        <v>0</v>
      </c>
      <c r="U917" s="39">
        <v>22.4983</v>
      </c>
      <c r="V917" s="2">
        <v>0</v>
      </c>
      <c r="W917" s="2" t="s">
        <v>1</v>
      </c>
      <c r="X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7"/>
      <c r="Z917"/>
      <c r="AA917"/>
    </row>
    <row r="918" spans="5:27" hidden="1">
      <c r="E918" s="2" t="s">
        <v>8565</v>
      </c>
      <c r="F918" s="51">
        <v>44764</v>
      </c>
      <c r="G918" s="2" t="s">
        <v>1</v>
      </c>
      <c r="H918" s="2" t="s">
        <v>0</v>
      </c>
      <c r="I918" s="2" t="s">
        <v>8226</v>
      </c>
      <c r="J918" s="2" t="s">
        <v>8227</v>
      </c>
      <c r="K918" s="41">
        <v>3733</v>
      </c>
      <c r="L918" s="48">
        <v>3733</v>
      </c>
      <c r="M918" s="49" t="s">
        <v>130</v>
      </c>
      <c r="N918" s="39" t="s">
        <v>131</v>
      </c>
      <c r="O918" s="2">
        <v>0</v>
      </c>
      <c r="P918" s="2">
        <v>0</v>
      </c>
      <c r="Q918" s="39">
        <v>65.88</v>
      </c>
      <c r="R918" s="2">
        <v>8.5643999999999991</v>
      </c>
      <c r="S918" s="2">
        <v>0</v>
      </c>
      <c r="T918" s="2">
        <v>0</v>
      </c>
      <c r="U918" s="39">
        <v>74.444400000000002</v>
      </c>
      <c r="V918" s="2">
        <v>0</v>
      </c>
      <c r="W918" s="2" t="s">
        <v>1</v>
      </c>
      <c r="X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8"/>
      <c r="Z918"/>
      <c r="AA918"/>
    </row>
    <row r="919" spans="5:27" hidden="1">
      <c r="E919" s="2" t="s">
        <v>8565</v>
      </c>
      <c r="F919" s="51">
        <v>44771</v>
      </c>
      <c r="G919" s="2" t="s">
        <v>1</v>
      </c>
      <c r="H919" s="2" t="s">
        <v>0</v>
      </c>
      <c r="I919" s="2" t="s">
        <v>8226</v>
      </c>
      <c r="J919" s="2" t="s">
        <v>8227</v>
      </c>
      <c r="K919" s="41">
        <v>3734</v>
      </c>
      <c r="L919" s="48">
        <v>3734</v>
      </c>
      <c r="M919" s="49" t="s">
        <v>626</v>
      </c>
      <c r="N919" s="39" t="s">
        <v>627</v>
      </c>
      <c r="O919" s="2">
        <v>0</v>
      </c>
      <c r="P919" s="2">
        <v>0</v>
      </c>
      <c r="Q919" s="39">
        <v>602</v>
      </c>
      <c r="R919" s="2">
        <v>78.260000000000005</v>
      </c>
      <c r="S919" s="2">
        <v>0</v>
      </c>
      <c r="T919" s="2">
        <v>0</v>
      </c>
      <c r="U919" s="39">
        <v>680.26</v>
      </c>
      <c r="V919" s="2">
        <v>0</v>
      </c>
      <c r="W919" s="2" t="s">
        <v>1</v>
      </c>
      <c r="X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919"/>
      <c r="Z919"/>
      <c r="AA919"/>
    </row>
    <row r="920" spans="5:27" hidden="1">
      <c r="E920" s="2" t="s">
        <v>8565</v>
      </c>
      <c r="F920" s="51">
        <v>44753</v>
      </c>
      <c r="G920" s="2" t="s">
        <v>1</v>
      </c>
      <c r="H920" s="2" t="s">
        <v>0</v>
      </c>
      <c r="I920" s="2" t="s">
        <v>8149</v>
      </c>
      <c r="J920" s="2" t="s">
        <v>8150</v>
      </c>
      <c r="K920" s="41">
        <v>4886</v>
      </c>
      <c r="L920" s="48">
        <v>4886</v>
      </c>
      <c r="M920" s="49" t="s">
        <v>7848</v>
      </c>
      <c r="N920" s="39" t="s">
        <v>7847</v>
      </c>
      <c r="O920" s="2">
        <v>0</v>
      </c>
      <c r="P920" s="2">
        <v>0</v>
      </c>
      <c r="Q920" s="39">
        <v>0</v>
      </c>
      <c r="R920" s="2">
        <v>0</v>
      </c>
      <c r="S920" s="2">
        <v>0</v>
      </c>
      <c r="T920" s="2">
        <v>0</v>
      </c>
      <c r="U920" s="39">
        <v>0</v>
      </c>
      <c r="V920" s="2">
        <v>0</v>
      </c>
      <c r="W920" s="2" t="s">
        <v>1</v>
      </c>
      <c r="X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0"/>
      <c r="Z920"/>
      <c r="AA920"/>
    </row>
    <row r="921" spans="5:27" hidden="1">
      <c r="E921" s="2" t="s">
        <v>8565</v>
      </c>
      <c r="F921" s="51">
        <v>44746</v>
      </c>
      <c r="G921" s="2" t="s">
        <v>1</v>
      </c>
      <c r="H921" s="2" t="s">
        <v>0</v>
      </c>
      <c r="I921" s="2" t="s">
        <v>8149</v>
      </c>
      <c r="J921" s="2" t="s">
        <v>8150</v>
      </c>
      <c r="K921" s="41">
        <v>3255</v>
      </c>
      <c r="L921" s="48">
        <v>3255</v>
      </c>
      <c r="M921" s="49" t="s">
        <v>118</v>
      </c>
      <c r="N921" s="39" t="s">
        <v>119</v>
      </c>
      <c r="O921" s="2">
        <v>0</v>
      </c>
      <c r="P921" s="2">
        <v>0</v>
      </c>
      <c r="Q921" s="39">
        <v>77.73</v>
      </c>
      <c r="R921" s="2">
        <v>10.104900000000001</v>
      </c>
      <c r="S921" s="2">
        <v>0</v>
      </c>
      <c r="T921" s="2">
        <v>0</v>
      </c>
      <c r="U921" s="39">
        <v>87.834900000000005</v>
      </c>
      <c r="V921" s="2">
        <v>0</v>
      </c>
      <c r="W921" s="2" t="s">
        <v>1</v>
      </c>
      <c r="X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1"/>
      <c r="Z921"/>
      <c r="AA921"/>
    </row>
    <row r="922" spans="5:27" hidden="1">
      <c r="E922" s="2" t="s">
        <v>8565</v>
      </c>
      <c r="F922" s="51">
        <v>44746</v>
      </c>
      <c r="G922" s="2" t="s">
        <v>1</v>
      </c>
      <c r="H922" s="2" t="s">
        <v>0</v>
      </c>
      <c r="I922" s="2" t="s">
        <v>8149</v>
      </c>
      <c r="J922" s="2" t="s">
        <v>8150</v>
      </c>
      <c r="K922" s="41">
        <v>3256</v>
      </c>
      <c r="L922" s="48">
        <v>3256</v>
      </c>
      <c r="M922" s="49" t="s">
        <v>437</v>
      </c>
      <c r="N922" s="39" t="s">
        <v>438</v>
      </c>
      <c r="O922" s="2">
        <v>0</v>
      </c>
      <c r="P922" s="2">
        <v>0</v>
      </c>
      <c r="Q922" s="39">
        <v>4115</v>
      </c>
      <c r="R922" s="2">
        <v>534.95000000000005</v>
      </c>
      <c r="S922" s="2">
        <v>0</v>
      </c>
      <c r="T922" s="2">
        <v>0</v>
      </c>
      <c r="U922" s="39">
        <v>4649.95</v>
      </c>
      <c r="V922" s="2">
        <v>0</v>
      </c>
      <c r="W922" s="2" t="s">
        <v>1</v>
      </c>
      <c r="X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2"/>
      <c r="Z922"/>
      <c r="AA922"/>
    </row>
    <row r="923" spans="5:27" hidden="1">
      <c r="E923" s="2" t="s">
        <v>8565</v>
      </c>
      <c r="F923" s="51">
        <v>44746</v>
      </c>
      <c r="G923" s="2" t="s">
        <v>1</v>
      </c>
      <c r="H923" s="2" t="s">
        <v>0</v>
      </c>
      <c r="I923" s="2" t="s">
        <v>8149</v>
      </c>
      <c r="J923" s="2" t="s">
        <v>8150</v>
      </c>
      <c r="K923" s="41">
        <v>3257</v>
      </c>
      <c r="L923" s="48">
        <v>3257</v>
      </c>
      <c r="M923" s="49" t="s">
        <v>118</v>
      </c>
      <c r="N923" s="39" t="s">
        <v>119</v>
      </c>
      <c r="O923" s="2">
        <v>0</v>
      </c>
      <c r="P923" s="2">
        <v>0</v>
      </c>
      <c r="Q923" s="39">
        <v>90.52</v>
      </c>
      <c r="R923" s="2">
        <v>11.7676</v>
      </c>
      <c r="S923" s="2">
        <v>0</v>
      </c>
      <c r="T923" s="2">
        <v>0</v>
      </c>
      <c r="U923" s="39">
        <v>102.2876</v>
      </c>
      <c r="V923" s="2">
        <v>0</v>
      </c>
      <c r="W923" s="2" t="s">
        <v>1</v>
      </c>
      <c r="X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3"/>
      <c r="Z923"/>
      <c r="AA923"/>
    </row>
    <row r="924" spans="5:27" hidden="1">
      <c r="E924" s="2" t="s">
        <v>8565</v>
      </c>
      <c r="F924" s="51">
        <v>44746</v>
      </c>
      <c r="G924" s="2" t="s">
        <v>1</v>
      </c>
      <c r="H924" s="2" t="s">
        <v>0</v>
      </c>
      <c r="I924" s="2" t="s">
        <v>8149</v>
      </c>
      <c r="J924" s="2" t="s">
        <v>8150</v>
      </c>
      <c r="K924" s="41">
        <v>3258</v>
      </c>
      <c r="L924" s="48">
        <v>3258</v>
      </c>
      <c r="M924" s="49" t="s">
        <v>518</v>
      </c>
      <c r="N924" s="39" t="s">
        <v>519</v>
      </c>
      <c r="O924" s="2">
        <v>0</v>
      </c>
      <c r="P924" s="2">
        <v>0</v>
      </c>
      <c r="Q924" s="39">
        <v>511.75</v>
      </c>
      <c r="R924" s="2">
        <v>66.527500000000003</v>
      </c>
      <c r="S924" s="2">
        <v>0</v>
      </c>
      <c r="T924" s="2">
        <v>0</v>
      </c>
      <c r="U924" s="39">
        <v>578.27750000000003</v>
      </c>
      <c r="V924" s="2">
        <v>0</v>
      </c>
      <c r="W924" s="2" t="s">
        <v>1</v>
      </c>
      <c r="X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4"/>
      <c r="Z924"/>
      <c r="AA924"/>
    </row>
    <row r="925" spans="5:27" hidden="1">
      <c r="E925" s="2" t="s">
        <v>8565</v>
      </c>
      <c r="F925" s="51">
        <v>44746</v>
      </c>
      <c r="G925" s="2" t="s">
        <v>1</v>
      </c>
      <c r="H925" s="2" t="s">
        <v>0</v>
      </c>
      <c r="I925" s="2" t="s">
        <v>8149</v>
      </c>
      <c r="J925" s="2" t="s">
        <v>8150</v>
      </c>
      <c r="K925" s="41">
        <v>3259</v>
      </c>
      <c r="L925" s="48">
        <v>3259</v>
      </c>
      <c r="M925" s="49" t="s">
        <v>255</v>
      </c>
      <c r="N925" s="39" t="s">
        <v>256</v>
      </c>
      <c r="O925" s="2">
        <v>0</v>
      </c>
      <c r="P925" s="2">
        <v>0</v>
      </c>
      <c r="Q925" s="39">
        <v>511.73</v>
      </c>
      <c r="R925" s="2">
        <v>66.524900000000002</v>
      </c>
      <c r="S925" s="2">
        <v>0</v>
      </c>
      <c r="T925" s="2">
        <v>0</v>
      </c>
      <c r="U925" s="39">
        <v>578.25490000000002</v>
      </c>
      <c r="V925" s="2">
        <v>0</v>
      </c>
      <c r="W925" s="2" t="s">
        <v>1</v>
      </c>
      <c r="X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5"/>
      <c r="Z925"/>
      <c r="AA925"/>
    </row>
    <row r="926" spans="5:27" hidden="1">
      <c r="E926" s="2" t="s">
        <v>8565</v>
      </c>
      <c r="F926" s="51">
        <v>44746</v>
      </c>
      <c r="G926" s="2" t="s">
        <v>1</v>
      </c>
      <c r="H926" s="2" t="s">
        <v>0</v>
      </c>
      <c r="I926" s="2" t="s">
        <v>8149</v>
      </c>
      <c r="J926" s="2" t="s">
        <v>8150</v>
      </c>
      <c r="K926" s="41">
        <v>3260</v>
      </c>
      <c r="L926" s="48">
        <v>3260</v>
      </c>
      <c r="M926" s="49" t="s">
        <v>277</v>
      </c>
      <c r="N926" s="39" t="s">
        <v>278</v>
      </c>
      <c r="O926" s="2">
        <v>0</v>
      </c>
      <c r="P926" s="2">
        <v>0</v>
      </c>
      <c r="Q926" s="39">
        <v>401.41</v>
      </c>
      <c r="R926" s="2">
        <v>52.183300000000003</v>
      </c>
      <c r="S926" s="2">
        <v>0</v>
      </c>
      <c r="T926" s="2">
        <v>0</v>
      </c>
      <c r="U926" s="39">
        <v>453.5933</v>
      </c>
      <c r="V926" s="2">
        <v>0</v>
      </c>
      <c r="W926" s="2" t="s">
        <v>1</v>
      </c>
      <c r="X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6"/>
      <c r="Z926"/>
      <c r="AA926"/>
    </row>
    <row r="927" spans="5:27" hidden="1">
      <c r="E927" s="2" t="s">
        <v>8565</v>
      </c>
      <c r="F927" s="51">
        <v>44746</v>
      </c>
      <c r="G927" s="2" t="s">
        <v>1</v>
      </c>
      <c r="H927" s="2" t="s">
        <v>0</v>
      </c>
      <c r="I927" s="2" t="s">
        <v>8149</v>
      </c>
      <c r="J927" s="2" t="s">
        <v>8150</v>
      </c>
      <c r="K927" s="41">
        <v>3261</v>
      </c>
      <c r="L927" s="48">
        <v>3261</v>
      </c>
      <c r="M927" s="49" t="s">
        <v>1245</v>
      </c>
      <c r="N927" s="39" t="s">
        <v>1246</v>
      </c>
      <c r="O927" s="2">
        <v>0</v>
      </c>
      <c r="P927" s="2">
        <v>0</v>
      </c>
      <c r="Q927" s="39">
        <v>27.3</v>
      </c>
      <c r="R927" s="2">
        <v>3.5490000000000004</v>
      </c>
      <c r="S927" s="2">
        <v>0</v>
      </c>
      <c r="T927" s="2">
        <v>0</v>
      </c>
      <c r="U927" s="39">
        <v>30.849</v>
      </c>
      <c r="V927" s="2">
        <v>0</v>
      </c>
      <c r="W927" s="2" t="s">
        <v>1</v>
      </c>
      <c r="X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7"/>
      <c r="Z927"/>
      <c r="AA927"/>
    </row>
    <row r="928" spans="5:27" hidden="1">
      <c r="E928" s="2" t="s">
        <v>8565</v>
      </c>
      <c r="F928" s="51">
        <v>44746</v>
      </c>
      <c r="G928" s="2" t="s">
        <v>1</v>
      </c>
      <c r="H928" s="2" t="s">
        <v>0</v>
      </c>
      <c r="I928" s="2" t="s">
        <v>8149</v>
      </c>
      <c r="J928" s="2" t="s">
        <v>8150</v>
      </c>
      <c r="K928" s="41">
        <v>3262</v>
      </c>
      <c r="L928" s="48">
        <v>3262</v>
      </c>
      <c r="M928" s="49" t="s">
        <v>8106</v>
      </c>
      <c r="N928" s="39" t="s">
        <v>8107</v>
      </c>
      <c r="O928" s="2">
        <v>0</v>
      </c>
      <c r="P928" s="2">
        <v>0</v>
      </c>
      <c r="Q928" s="39">
        <v>105.31</v>
      </c>
      <c r="R928" s="2">
        <v>13.690300000000001</v>
      </c>
      <c r="S928" s="2">
        <v>0</v>
      </c>
      <c r="T928" s="2">
        <v>0</v>
      </c>
      <c r="U928" s="39">
        <v>119.00030000000001</v>
      </c>
      <c r="V928" s="2">
        <v>0</v>
      </c>
      <c r="W928" s="2" t="s">
        <v>1</v>
      </c>
      <c r="X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8"/>
      <c r="Z928"/>
      <c r="AA928"/>
    </row>
    <row r="929" spans="5:27" hidden="1">
      <c r="E929" s="2" t="s">
        <v>8565</v>
      </c>
      <c r="F929" s="51">
        <v>44746</v>
      </c>
      <c r="G929" s="2" t="s">
        <v>1</v>
      </c>
      <c r="H929" s="2" t="s">
        <v>0</v>
      </c>
      <c r="I929" s="2" t="s">
        <v>8149</v>
      </c>
      <c r="J929" s="2" t="s">
        <v>8150</v>
      </c>
      <c r="K929" s="41">
        <v>3263</v>
      </c>
      <c r="L929" s="48">
        <v>3263</v>
      </c>
      <c r="M929" s="49" t="s">
        <v>616</v>
      </c>
      <c r="N929" s="39" t="s">
        <v>617</v>
      </c>
      <c r="O929" s="2">
        <v>0</v>
      </c>
      <c r="P929" s="2">
        <v>0</v>
      </c>
      <c r="Q929" s="39">
        <v>135.03</v>
      </c>
      <c r="R929" s="2">
        <v>17.553900000000002</v>
      </c>
      <c r="S929" s="2">
        <v>0</v>
      </c>
      <c r="T929" s="2">
        <v>0</v>
      </c>
      <c r="U929" s="39">
        <v>152.5839</v>
      </c>
      <c r="V929" s="2">
        <v>0</v>
      </c>
      <c r="W929" s="2" t="s">
        <v>1</v>
      </c>
      <c r="X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29"/>
      <c r="Z929"/>
      <c r="AA929"/>
    </row>
    <row r="930" spans="5:27" hidden="1">
      <c r="E930" s="2" t="s">
        <v>8565</v>
      </c>
      <c r="F930" s="51">
        <v>44746</v>
      </c>
      <c r="G930" s="2" t="s">
        <v>1</v>
      </c>
      <c r="H930" s="2" t="s">
        <v>0</v>
      </c>
      <c r="I930" s="2" t="s">
        <v>8149</v>
      </c>
      <c r="J930" s="2" t="s">
        <v>8150</v>
      </c>
      <c r="K930" s="41">
        <v>3264</v>
      </c>
      <c r="L930" s="48">
        <v>3264</v>
      </c>
      <c r="M930" s="49" t="s">
        <v>142</v>
      </c>
      <c r="N930" s="39" t="s">
        <v>143</v>
      </c>
      <c r="O930" s="2">
        <v>0</v>
      </c>
      <c r="P930" s="2">
        <v>0</v>
      </c>
      <c r="Q930" s="39">
        <v>124.8</v>
      </c>
      <c r="R930" s="2">
        <v>16.224</v>
      </c>
      <c r="S930" s="2">
        <v>0</v>
      </c>
      <c r="T930" s="2">
        <v>0</v>
      </c>
      <c r="U930" s="39">
        <v>141.024</v>
      </c>
      <c r="V930" s="2">
        <v>0</v>
      </c>
      <c r="W930" s="2" t="s">
        <v>1</v>
      </c>
      <c r="X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0"/>
      <c r="Z930"/>
      <c r="AA930"/>
    </row>
    <row r="931" spans="5:27" hidden="1">
      <c r="E931" s="2" t="s">
        <v>8565</v>
      </c>
      <c r="F931" s="51">
        <v>44746</v>
      </c>
      <c r="G931" s="2" t="s">
        <v>1</v>
      </c>
      <c r="H931" s="2" t="s">
        <v>0</v>
      </c>
      <c r="I931" s="2" t="s">
        <v>8149</v>
      </c>
      <c r="J931" s="2" t="s">
        <v>8150</v>
      </c>
      <c r="K931" s="41">
        <v>3265</v>
      </c>
      <c r="L931" s="48">
        <v>3265</v>
      </c>
      <c r="M931" s="49" t="s">
        <v>229</v>
      </c>
      <c r="N931" s="39" t="s">
        <v>230</v>
      </c>
      <c r="O931" s="2">
        <v>0</v>
      </c>
      <c r="P931" s="2">
        <v>0</v>
      </c>
      <c r="Q931" s="39">
        <v>203.9</v>
      </c>
      <c r="R931" s="2">
        <v>26.507000000000001</v>
      </c>
      <c r="S931" s="2">
        <v>0</v>
      </c>
      <c r="T931" s="2">
        <v>0</v>
      </c>
      <c r="U931" s="39">
        <v>230.40700000000001</v>
      </c>
      <c r="V931" s="2">
        <v>0</v>
      </c>
      <c r="W931" s="2" t="s">
        <v>1</v>
      </c>
      <c r="X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1"/>
      <c r="Z931"/>
      <c r="AA931"/>
    </row>
    <row r="932" spans="5:27" hidden="1">
      <c r="E932" s="2" t="s">
        <v>8565</v>
      </c>
      <c r="F932" s="51">
        <v>44746</v>
      </c>
      <c r="G932" s="2" t="s">
        <v>1</v>
      </c>
      <c r="H932" s="2" t="s">
        <v>0</v>
      </c>
      <c r="I932" s="2" t="s">
        <v>8149</v>
      </c>
      <c r="J932" s="2" t="s">
        <v>8150</v>
      </c>
      <c r="K932" s="41">
        <v>3266</v>
      </c>
      <c r="L932" s="48">
        <v>3266</v>
      </c>
      <c r="M932" s="49" t="s">
        <v>610</v>
      </c>
      <c r="N932" s="39" t="s">
        <v>611</v>
      </c>
      <c r="O932" s="2">
        <v>0</v>
      </c>
      <c r="P932" s="2">
        <v>0</v>
      </c>
      <c r="Q932" s="39">
        <v>103.95</v>
      </c>
      <c r="R932" s="2">
        <v>13.513500000000001</v>
      </c>
      <c r="S932" s="2">
        <v>0</v>
      </c>
      <c r="T932" s="2">
        <v>0</v>
      </c>
      <c r="U932" s="39">
        <v>117.46350000000001</v>
      </c>
      <c r="V932" s="2">
        <v>0</v>
      </c>
      <c r="W932" s="2" t="s">
        <v>1</v>
      </c>
      <c r="X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2"/>
      <c r="Z932"/>
      <c r="AA932"/>
    </row>
    <row r="933" spans="5:27" hidden="1">
      <c r="E933" s="2" t="s">
        <v>8565</v>
      </c>
      <c r="F933" s="51">
        <v>44746</v>
      </c>
      <c r="G933" s="2" t="s">
        <v>1</v>
      </c>
      <c r="H933" s="2" t="s">
        <v>0</v>
      </c>
      <c r="I933" s="2" t="s">
        <v>8149</v>
      </c>
      <c r="J933" s="2" t="s">
        <v>8150</v>
      </c>
      <c r="K933" s="41">
        <v>3267</v>
      </c>
      <c r="L933" s="48">
        <v>3267</v>
      </c>
      <c r="M933" s="49" t="s">
        <v>347</v>
      </c>
      <c r="N933" s="39" t="s">
        <v>348</v>
      </c>
      <c r="O933" s="2">
        <v>0</v>
      </c>
      <c r="P933" s="2">
        <v>0</v>
      </c>
      <c r="Q933" s="39">
        <v>107.6</v>
      </c>
      <c r="R933" s="2">
        <v>13.988</v>
      </c>
      <c r="S933" s="2">
        <v>0</v>
      </c>
      <c r="T933" s="2">
        <v>0</v>
      </c>
      <c r="U933" s="39">
        <v>121.58799999999999</v>
      </c>
      <c r="V933" s="2">
        <v>0</v>
      </c>
      <c r="W933" s="2" t="s">
        <v>1</v>
      </c>
      <c r="X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3"/>
      <c r="Z933"/>
      <c r="AA933"/>
    </row>
    <row r="934" spans="5:27" hidden="1">
      <c r="E934" s="2" t="s">
        <v>8565</v>
      </c>
      <c r="F934" s="51">
        <v>44746</v>
      </c>
      <c r="G934" s="2" t="s">
        <v>1</v>
      </c>
      <c r="H934" s="2" t="s">
        <v>0</v>
      </c>
      <c r="I934" s="2" t="s">
        <v>8149</v>
      </c>
      <c r="J934" s="2" t="s">
        <v>8150</v>
      </c>
      <c r="K934" s="41">
        <v>3268</v>
      </c>
      <c r="L934" s="48">
        <v>3268</v>
      </c>
      <c r="M934" s="49" t="s">
        <v>333</v>
      </c>
      <c r="N934" s="39" t="s">
        <v>334</v>
      </c>
      <c r="O934" s="2">
        <v>0</v>
      </c>
      <c r="P934" s="2">
        <v>0</v>
      </c>
      <c r="Q934" s="39">
        <v>132.53</v>
      </c>
      <c r="R934" s="2">
        <v>17.228899999999999</v>
      </c>
      <c r="S934" s="2">
        <v>0</v>
      </c>
      <c r="T934" s="2">
        <v>0</v>
      </c>
      <c r="U934" s="39">
        <v>149.75890000000001</v>
      </c>
      <c r="V934" s="2">
        <v>0</v>
      </c>
      <c r="W934" s="2" t="s">
        <v>1</v>
      </c>
      <c r="X9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4"/>
      <c r="Z934"/>
      <c r="AA934"/>
    </row>
    <row r="935" spans="5:27" hidden="1">
      <c r="E935" s="2" t="s">
        <v>8565</v>
      </c>
      <c r="F935" s="51">
        <v>44746</v>
      </c>
      <c r="G935" s="2" t="s">
        <v>1</v>
      </c>
      <c r="H935" s="2" t="s">
        <v>0</v>
      </c>
      <c r="I935" s="2" t="s">
        <v>8149</v>
      </c>
      <c r="J935" s="2" t="s">
        <v>8150</v>
      </c>
      <c r="K935" s="41">
        <v>3269</v>
      </c>
      <c r="L935" s="48">
        <v>3269</v>
      </c>
      <c r="M935" s="49" t="s">
        <v>333</v>
      </c>
      <c r="N935" s="39" t="s">
        <v>334</v>
      </c>
      <c r="O935" s="2">
        <v>0</v>
      </c>
      <c r="P935" s="2">
        <v>0</v>
      </c>
      <c r="Q935" s="39">
        <v>183.51</v>
      </c>
      <c r="R935" s="2">
        <v>23.856300000000001</v>
      </c>
      <c r="S935" s="2">
        <v>0</v>
      </c>
      <c r="T935" s="2">
        <v>0</v>
      </c>
      <c r="U935" s="39">
        <v>207.3663</v>
      </c>
      <c r="V935" s="2">
        <v>0</v>
      </c>
      <c r="W935" s="2" t="s">
        <v>1</v>
      </c>
      <c r="X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5"/>
      <c r="Z935"/>
      <c r="AA935"/>
    </row>
    <row r="936" spans="5:27" hidden="1">
      <c r="E936" s="2" t="s">
        <v>8565</v>
      </c>
      <c r="F936" s="51">
        <v>44746</v>
      </c>
      <c r="G936" s="2" t="s">
        <v>1</v>
      </c>
      <c r="H936" s="2" t="s">
        <v>0</v>
      </c>
      <c r="I936" s="2" t="s">
        <v>8149</v>
      </c>
      <c r="J936" s="2" t="s">
        <v>8150</v>
      </c>
      <c r="K936" s="41">
        <v>3270</v>
      </c>
      <c r="L936" s="48">
        <v>3270</v>
      </c>
      <c r="M936" s="49" t="s">
        <v>501</v>
      </c>
      <c r="N936" s="39" t="s">
        <v>502</v>
      </c>
      <c r="O936" s="2">
        <v>0</v>
      </c>
      <c r="P936" s="2">
        <v>0</v>
      </c>
      <c r="Q936" s="39">
        <v>156.1</v>
      </c>
      <c r="R936" s="2">
        <v>20.292999999999999</v>
      </c>
      <c r="S936" s="2">
        <v>0</v>
      </c>
      <c r="T936" s="2">
        <v>0</v>
      </c>
      <c r="U936" s="39">
        <v>176.393</v>
      </c>
      <c r="V936" s="2">
        <v>0</v>
      </c>
      <c r="W936" s="2" t="s">
        <v>1</v>
      </c>
      <c r="X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6"/>
      <c r="Z936"/>
      <c r="AA936"/>
    </row>
    <row r="937" spans="5:27" hidden="1">
      <c r="E937" s="2" t="s">
        <v>8565</v>
      </c>
      <c r="F937" s="51">
        <v>44746</v>
      </c>
      <c r="G937" s="2" t="s">
        <v>1</v>
      </c>
      <c r="H937" s="2" t="s">
        <v>0</v>
      </c>
      <c r="I937" s="2" t="s">
        <v>8149</v>
      </c>
      <c r="J937" s="2" t="s">
        <v>8150</v>
      </c>
      <c r="K937" s="41">
        <v>3271</v>
      </c>
      <c r="L937" s="48">
        <v>3271</v>
      </c>
      <c r="M937" s="49" t="s">
        <v>8594</v>
      </c>
      <c r="N937" s="39" t="s">
        <v>8595</v>
      </c>
      <c r="O937" s="2">
        <v>0</v>
      </c>
      <c r="P937" s="2">
        <v>0</v>
      </c>
      <c r="Q937" s="39">
        <v>756.43</v>
      </c>
      <c r="R937" s="2">
        <v>98.335899999999995</v>
      </c>
      <c r="S937" s="2">
        <v>0</v>
      </c>
      <c r="T937" s="2">
        <v>0</v>
      </c>
      <c r="U937" s="39">
        <v>854.76589999999999</v>
      </c>
      <c r="V937" s="2">
        <v>0</v>
      </c>
      <c r="W937" s="2" t="s">
        <v>1</v>
      </c>
      <c r="X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7"/>
      <c r="Z937"/>
      <c r="AA937"/>
    </row>
    <row r="938" spans="5:27" hidden="1">
      <c r="E938" s="2" t="s">
        <v>8565</v>
      </c>
      <c r="F938" s="51">
        <v>44746</v>
      </c>
      <c r="G938" s="2" t="s">
        <v>1</v>
      </c>
      <c r="H938" s="2" t="s">
        <v>0</v>
      </c>
      <c r="I938" s="2" t="s">
        <v>8149</v>
      </c>
      <c r="J938" s="2" t="s">
        <v>8150</v>
      </c>
      <c r="K938" s="41">
        <v>3272</v>
      </c>
      <c r="L938" s="48">
        <v>3272</v>
      </c>
      <c r="M938" s="49" t="s">
        <v>683</v>
      </c>
      <c r="N938" s="39" t="s">
        <v>684</v>
      </c>
      <c r="O938" s="2">
        <v>0</v>
      </c>
      <c r="P938" s="2">
        <v>0</v>
      </c>
      <c r="Q938" s="39">
        <v>267.07</v>
      </c>
      <c r="R938" s="2">
        <v>34.719099999999997</v>
      </c>
      <c r="S938" s="2">
        <v>0</v>
      </c>
      <c r="T938" s="2">
        <v>0</v>
      </c>
      <c r="U938" s="39">
        <v>301.78909999999996</v>
      </c>
      <c r="V938" s="2">
        <v>0</v>
      </c>
      <c r="W938" s="2" t="s">
        <v>1</v>
      </c>
      <c r="X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8"/>
      <c r="Z938"/>
      <c r="AA938"/>
    </row>
    <row r="939" spans="5:27" hidden="1">
      <c r="E939" s="2" t="s">
        <v>8565</v>
      </c>
      <c r="F939" s="51">
        <v>44746</v>
      </c>
      <c r="G939" s="2" t="s">
        <v>1</v>
      </c>
      <c r="H939" s="2" t="s">
        <v>0</v>
      </c>
      <c r="I939" s="2" t="s">
        <v>8149</v>
      </c>
      <c r="J939" s="2" t="s">
        <v>8150</v>
      </c>
      <c r="K939" s="41">
        <v>3273</v>
      </c>
      <c r="L939" s="48">
        <v>3273</v>
      </c>
      <c r="M939" s="49" t="s">
        <v>1379</v>
      </c>
      <c r="N939" s="39" t="s">
        <v>1380</v>
      </c>
      <c r="O939" s="2">
        <v>0</v>
      </c>
      <c r="P939" s="2">
        <v>0</v>
      </c>
      <c r="Q939" s="39">
        <v>2962.77</v>
      </c>
      <c r="R939" s="2">
        <v>385.1601</v>
      </c>
      <c r="S939" s="2">
        <v>0</v>
      </c>
      <c r="T939" s="2">
        <v>0</v>
      </c>
      <c r="U939" s="39">
        <v>3347.9301</v>
      </c>
      <c r="V939" s="2">
        <v>0</v>
      </c>
      <c r="W939" s="2" t="s">
        <v>1</v>
      </c>
      <c r="X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39"/>
      <c r="Z939"/>
      <c r="AA939"/>
    </row>
    <row r="940" spans="5:27" hidden="1">
      <c r="E940" s="2" t="s">
        <v>8565</v>
      </c>
      <c r="F940" s="51">
        <v>44746</v>
      </c>
      <c r="G940" s="2" t="s">
        <v>1</v>
      </c>
      <c r="H940" s="2" t="s">
        <v>0</v>
      </c>
      <c r="I940" s="2" t="s">
        <v>8149</v>
      </c>
      <c r="J940" s="2" t="s">
        <v>8150</v>
      </c>
      <c r="K940" s="41">
        <v>3274</v>
      </c>
      <c r="L940" s="48">
        <v>3274</v>
      </c>
      <c r="M940" s="49" t="s">
        <v>1454</v>
      </c>
      <c r="N940" s="39" t="s">
        <v>1455</v>
      </c>
      <c r="O940" s="2">
        <v>0</v>
      </c>
      <c r="P940" s="2">
        <v>0</v>
      </c>
      <c r="Q940" s="39">
        <v>103.95</v>
      </c>
      <c r="R940" s="2">
        <v>13.513500000000001</v>
      </c>
      <c r="S940" s="2">
        <v>0</v>
      </c>
      <c r="T940" s="2">
        <v>0</v>
      </c>
      <c r="U940" s="39">
        <v>117.46350000000001</v>
      </c>
      <c r="V940" s="2">
        <v>0</v>
      </c>
      <c r="W940" s="2" t="s">
        <v>1</v>
      </c>
      <c r="X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0"/>
      <c r="Z940"/>
      <c r="AA940"/>
    </row>
    <row r="941" spans="5:27" hidden="1">
      <c r="E941" s="2" t="s">
        <v>8565</v>
      </c>
      <c r="F941" s="51">
        <v>44746</v>
      </c>
      <c r="G941" s="2" t="s">
        <v>1</v>
      </c>
      <c r="H941" s="2" t="s">
        <v>0</v>
      </c>
      <c r="I941" s="2" t="s">
        <v>8149</v>
      </c>
      <c r="J941" s="2" t="s">
        <v>8150</v>
      </c>
      <c r="K941" s="41">
        <v>3275</v>
      </c>
      <c r="L941" s="48">
        <v>3275</v>
      </c>
      <c r="M941" s="49" t="s">
        <v>85</v>
      </c>
      <c r="N941" s="39" t="s">
        <v>86</v>
      </c>
      <c r="O941" s="2">
        <v>0</v>
      </c>
      <c r="P941" s="2">
        <v>0</v>
      </c>
      <c r="Q941" s="39">
        <v>3666.87</v>
      </c>
      <c r="R941" s="2">
        <v>476.69310000000002</v>
      </c>
      <c r="S941" s="2">
        <v>0</v>
      </c>
      <c r="T941" s="2">
        <v>0</v>
      </c>
      <c r="U941" s="39">
        <v>4143.5631000000003</v>
      </c>
      <c r="V941" s="2">
        <v>0</v>
      </c>
      <c r="W941" s="2" t="s">
        <v>1</v>
      </c>
      <c r="X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1"/>
      <c r="Z941"/>
      <c r="AA941"/>
    </row>
    <row r="942" spans="5:27" hidden="1">
      <c r="E942" s="2" t="s">
        <v>8565</v>
      </c>
      <c r="F942" s="51">
        <v>44746</v>
      </c>
      <c r="G942" s="2" t="s">
        <v>1</v>
      </c>
      <c r="H942" s="2" t="s">
        <v>0</v>
      </c>
      <c r="I942" s="2" t="s">
        <v>8149</v>
      </c>
      <c r="J942" s="2" t="s">
        <v>8150</v>
      </c>
      <c r="K942" s="41">
        <v>3276</v>
      </c>
      <c r="L942" s="48">
        <v>3276</v>
      </c>
      <c r="M942" s="49" t="s">
        <v>255</v>
      </c>
      <c r="N942" s="39" t="s">
        <v>256</v>
      </c>
      <c r="O942" s="2">
        <v>0</v>
      </c>
      <c r="P942" s="2">
        <v>0</v>
      </c>
      <c r="Q942" s="39">
        <v>552.5</v>
      </c>
      <c r="R942" s="2">
        <v>71.825000000000003</v>
      </c>
      <c r="S942" s="2">
        <v>0</v>
      </c>
      <c r="T942" s="2">
        <v>0</v>
      </c>
      <c r="U942" s="39">
        <v>624.32500000000005</v>
      </c>
      <c r="V942" s="2">
        <v>0</v>
      </c>
      <c r="W942" s="2" t="s">
        <v>1</v>
      </c>
      <c r="X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2"/>
      <c r="Z942"/>
      <c r="AA942"/>
    </row>
    <row r="943" spans="5:27" hidden="1">
      <c r="E943" s="2" t="s">
        <v>8565</v>
      </c>
      <c r="F943" s="51">
        <v>44746</v>
      </c>
      <c r="G943" s="2" t="s">
        <v>1</v>
      </c>
      <c r="H943" s="2" t="s">
        <v>0</v>
      </c>
      <c r="I943" s="2" t="s">
        <v>8149</v>
      </c>
      <c r="J943" s="2" t="s">
        <v>8150</v>
      </c>
      <c r="K943" s="41">
        <v>3277</v>
      </c>
      <c r="L943" s="48">
        <v>3277</v>
      </c>
      <c r="M943" s="49">
        <v>0</v>
      </c>
      <c r="N943" s="39" t="s">
        <v>658</v>
      </c>
      <c r="O943" s="2">
        <v>0</v>
      </c>
      <c r="P943" s="2">
        <v>0</v>
      </c>
      <c r="Q943" s="39">
        <v>246.68</v>
      </c>
      <c r="R943" s="2">
        <v>32.068400000000004</v>
      </c>
      <c r="S943" s="2">
        <v>0</v>
      </c>
      <c r="T943" s="2">
        <v>0</v>
      </c>
      <c r="U943" s="39">
        <v>278.7484</v>
      </c>
      <c r="V943" s="2" t="s">
        <v>8440</v>
      </c>
      <c r="W943" s="2" t="s">
        <v>1</v>
      </c>
      <c r="X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3"/>
      <c r="Z943"/>
      <c r="AA943"/>
    </row>
    <row r="944" spans="5:27" hidden="1">
      <c r="E944" s="2" t="s">
        <v>8565</v>
      </c>
      <c r="F944" s="51">
        <v>44746</v>
      </c>
      <c r="G944" s="2" t="s">
        <v>1</v>
      </c>
      <c r="H944" s="2" t="s">
        <v>0</v>
      </c>
      <c r="I944" s="2" t="s">
        <v>8149</v>
      </c>
      <c r="J944" s="2" t="s">
        <v>8150</v>
      </c>
      <c r="K944" s="41">
        <v>3278</v>
      </c>
      <c r="L944" s="48">
        <v>3278</v>
      </c>
      <c r="M944" s="49" t="s">
        <v>8309</v>
      </c>
      <c r="N944" s="39" t="s">
        <v>8310</v>
      </c>
      <c r="O944" s="2">
        <v>0</v>
      </c>
      <c r="P944" s="2">
        <v>0</v>
      </c>
      <c r="Q944" s="39">
        <v>42.79</v>
      </c>
      <c r="R944" s="2">
        <v>5.5627000000000004</v>
      </c>
      <c r="S944" s="2">
        <v>0</v>
      </c>
      <c r="T944" s="2">
        <v>0</v>
      </c>
      <c r="U944" s="39">
        <v>48.352699999999999</v>
      </c>
      <c r="V944" s="2">
        <v>0</v>
      </c>
      <c r="W944" s="2" t="s">
        <v>1</v>
      </c>
      <c r="X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4"/>
      <c r="Z944"/>
      <c r="AA944"/>
    </row>
    <row r="945" spans="5:27" hidden="1">
      <c r="E945" s="2" t="s">
        <v>8565</v>
      </c>
      <c r="F945" s="51">
        <v>44746</v>
      </c>
      <c r="G945" s="2" t="s">
        <v>1</v>
      </c>
      <c r="H945" s="2" t="s">
        <v>0</v>
      </c>
      <c r="I945" s="2" t="s">
        <v>8149</v>
      </c>
      <c r="J945" s="2" t="s">
        <v>8150</v>
      </c>
      <c r="K945" s="41">
        <v>3279</v>
      </c>
      <c r="L945" s="48">
        <v>3279</v>
      </c>
      <c r="M945" s="49" t="s">
        <v>307</v>
      </c>
      <c r="N945" s="39" t="s">
        <v>308</v>
      </c>
      <c r="O945" s="2">
        <v>0</v>
      </c>
      <c r="P945" s="2">
        <v>0</v>
      </c>
      <c r="Q945" s="39">
        <v>390.06</v>
      </c>
      <c r="R945" s="2">
        <v>50.707799999999999</v>
      </c>
      <c r="S945" s="2">
        <v>0</v>
      </c>
      <c r="T945" s="2">
        <v>0</v>
      </c>
      <c r="U945" s="39">
        <v>440.76780000000002</v>
      </c>
      <c r="V945" s="2">
        <v>0</v>
      </c>
      <c r="W945" s="2" t="s">
        <v>1</v>
      </c>
      <c r="X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5"/>
      <c r="Z945"/>
      <c r="AA945"/>
    </row>
    <row r="946" spans="5:27" hidden="1">
      <c r="E946" s="2" t="s">
        <v>8565</v>
      </c>
      <c r="F946" s="51">
        <v>44746</v>
      </c>
      <c r="G946" s="2" t="s">
        <v>1</v>
      </c>
      <c r="H946" s="2" t="s">
        <v>0</v>
      </c>
      <c r="I946" s="2" t="s">
        <v>8149</v>
      </c>
      <c r="J946" s="2" t="s">
        <v>8150</v>
      </c>
      <c r="K946" s="41">
        <v>3280</v>
      </c>
      <c r="L946" s="48">
        <v>3280</v>
      </c>
      <c r="M946" s="49" t="s">
        <v>301</v>
      </c>
      <c r="N946" s="39" t="s">
        <v>302</v>
      </c>
      <c r="O946" s="2">
        <v>0</v>
      </c>
      <c r="P946" s="2">
        <v>0</v>
      </c>
      <c r="Q946" s="39">
        <v>20.39</v>
      </c>
      <c r="R946" s="2">
        <v>2.6507000000000001</v>
      </c>
      <c r="S946" s="2">
        <v>0</v>
      </c>
      <c r="T946" s="2">
        <v>0</v>
      </c>
      <c r="U946" s="39">
        <v>23.040700000000001</v>
      </c>
      <c r="V946" s="2">
        <v>0</v>
      </c>
      <c r="W946" s="2" t="s">
        <v>1</v>
      </c>
      <c r="X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6"/>
      <c r="Z946"/>
      <c r="AA946"/>
    </row>
    <row r="947" spans="5:27" hidden="1">
      <c r="E947" s="2" t="s">
        <v>8565</v>
      </c>
      <c r="F947" s="51">
        <v>44746</v>
      </c>
      <c r="G947" s="2" t="s">
        <v>1</v>
      </c>
      <c r="H947" s="2" t="s">
        <v>0</v>
      </c>
      <c r="I947" s="2" t="s">
        <v>8149</v>
      </c>
      <c r="J947" s="2" t="s">
        <v>8150</v>
      </c>
      <c r="K947" s="41">
        <v>3281</v>
      </c>
      <c r="L947" s="48">
        <v>3281</v>
      </c>
      <c r="M947" s="49" t="s">
        <v>8197</v>
      </c>
      <c r="N947" s="39" t="s">
        <v>8198</v>
      </c>
      <c r="O947" s="2">
        <v>0</v>
      </c>
      <c r="P947" s="2">
        <v>0</v>
      </c>
      <c r="Q947" s="39">
        <v>124.35</v>
      </c>
      <c r="R947" s="2">
        <v>16.165500000000002</v>
      </c>
      <c r="S947" s="2">
        <v>0</v>
      </c>
      <c r="T947" s="2">
        <v>0</v>
      </c>
      <c r="U947" s="39">
        <v>140.5155</v>
      </c>
      <c r="V947" s="2">
        <v>0</v>
      </c>
      <c r="W947" s="2" t="s">
        <v>1</v>
      </c>
      <c r="X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7"/>
      <c r="Z947"/>
      <c r="AA947"/>
    </row>
    <row r="948" spans="5:27" hidden="1">
      <c r="E948" s="2" t="s">
        <v>8565</v>
      </c>
      <c r="F948" s="51">
        <v>44746</v>
      </c>
      <c r="G948" s="2" t="s">
        <v>1</v>
      </c>
      <c r="H948" s="2" t="s">
        <v>0</v>
      </c>
      <c r="I948" s="2" t="s">
        <v>8149</v>
      </c>
      <c r="J948" s="2" t="s">
        <v>8150</v>
      </c>
      <c r="K948" s="41">
        <v>3282</v>
      </c>
      <c r="L948" s="48">
        <v>3282</v>
      </c>
      <c r="M948" s="49" t="s">
        <v>727</v>
      </c>
      <c r="N948" s="39" t="s">
        <v>728</v>
      </c>
      <c r="O948" s="2">
        <v>0</v>
      </c>
      <c r="P948" s="2">
        <v>0</v>
      </c>
      <c r="Q948" s="39">
        <v>511.74</v>
      </c>
      <c r="R948" s="2">
        <v>66.526200000000003</v>
      </c>
      <c r="S948" s="2">
        <v>0</v>
      </c>
      <c r="T948" s="2">
        <v>0</v>
      </c>
      <c r="U948" s="39">
        <v>578.26620000000003</v>
      </c>
      <c r="V948" s="2">
        <v>0</v>
      </c>
      <c r="W948" s="2" t="s">
        <v>1</v>
      </c>
      <c r="X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8"/>
      <c r="Z948"/>
      <c r="AA948"/>
    </row>
    <row r="949" spans="5:27" hidden="1">
      <c r="E949" s="2" t="s">
        <v>8565</v>
      </c>
      <c r="F949" s="51">
        <v>44746</v>
      </c>
      <c r="G949" s="2" t="s">
        <v>1</v>
      </c>
      <c r="H949" s="2" t="s">
        <v>0</v>
      </c>
      <c r="I949" s="2" t="s">
        <v>8149</v>
      </c>
      <c r="J949" s="2" t="s">
        <v>8150</v>
      </c>
      <c r="K949" s="41">
        <v>3283</v>
      </c>
      <c r="L949" s="48">
        <v>3283</v>
      </c>
      <c r="M949" s="49" t="s">
        <v>299</v>
      </c>
      <c r="N949" s="39" t="s">
        <v>300</v>
      </c>
      <c r="O949" s="2">
        <v>0</v>
      </c>
      <c r="P949" s="2">
        <v>0</v>
      </c>
      <c r="Q949" s="39">
        <v>713.62</v>
      </c>
      <c r="R949" s="2">
        <v>92.770600000000002</v>
      </c>
      <c r="S949" s="2">
        <v>0</v>
      </c>
      <c r="T949" s="2">
        <v>0</v>
      </c>
      <c r="U949" s="39">
        <v>806.39059999999995</v>
      </c>
      <c r="V949" s="2">
        <v>0</v>
      </c>
      <c r="W949" s="2" t="s">
        <v>1</v>
      </c>
      <c r="X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49"/>
      <c r="Z949"/>
      <c r="AA949"/>
    </row>
    <row r="950" spans="5:27" hidden="1">
      <c r="E950" s="2" t="s">
        <v>8565</v>
      </c>
      <c r="F950" s="51">
        <v>44746</v>
      </c>
      <c r="G950" s="2" t="s">
        <v>1</v>
      </c>
      <c r="H950" s="2" t="s">
        <v>0</v>
      </c>
      <c r="I950" s="2" t="s">
        <v>8149</v>
      </c>
      <c r="J950" s="2" t="s">
        <v>8150</v>
      </c>
      <c r="K950" s="41">
        <v>3284</v>
      </c>
      <c r="L950" s="48">
        <v>3284</v>
      </c>
      <c r="M950" s="49" t="s">
        <v>1338</v>
      </c>
      <c r="N950" s="39" t="s">
        <v>1339</v>
      </c>
      <c r="O950" s="2">
        <v>0</v>
      </c>
      <c r="P950" s="2">
        <v>0</v>
      </c>
      <c r="Q950" s="39">
        <v>172.31</v>
      </c>
      <c r="R950" s="2">
        <v>22.400300000000001</v>
      </c>
      <c r="S950" s="2">
        <v>0</v>
      </c>
      <c r="T950" s="2">
        <v>0</v>
      </c>
      <c r="U950" s="39">
        <v>194.71030000000002</v>
      </c>
      <c r="V950" s="2">
        <v>0</v>
      </c>
      <c r="W950" s="2" t="s">
        <v>1</v>
      </c>
      <c r="X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0"/>
      <c r="Z950"/>
      <c r="AA950"/>
    </row>
    <row r="951" spans="5:27" hidden="1">
      <c r="E951" s="2" t="s">
        <v>8565</v>
      </c>
      <c r="F951" s="51">
        <v>44746</v>
      </c>
      <c r="G951" s="2" t="s">
        <v>1</v>
      </c>
      <c r="H951" s="2" t="s">
        <v>0</v>
      </c>
      <c r="I951" s="2" t="s">
        <v>8149</v>
      </c>
      <c r="J951" s="2" t="s">
        <v>8150</v>
      </c>
      <c r="K951" s="41">
        <v>3285</v>
      </c>
      <c r="L951" s="48">
        <v>3285</v>
      </c>
      <c r="M951" s="49" t="s">
        <v>333</v>
      </c>
      <c r="N951" s="39" t="s">
        <v>334</v>
      </c>
      <c r="O951" s="2">
        <v>0</v>
      </c>
      <c r="P951" s="2">
        <v>0</v>
      </c>
      <c r="Q951" s="39">
        <v>101.95</v>
      </c>
      <c r="R951" s="2">
        <v>13.253500000000001</v>
      </c>
      <c r="S951" s="2">
        <v>0</v>
      </c>
      <c r="T951" s="2">
        <v>0</v>
      </c>
      <c r="U951" s="39">
        <v>115.20350000000001</v>
      </c>
      <c r="V951" s="2">
        <v>0</v>
      </c>
      <c r="W951" s="2" t="s">
        <v>1</v>
      </c>
      <c r="X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1"/>
      <c r="Z951"/>
      <c r="AA951"/>
    </row>
    <row r="952" spans="5:27" hidden="1">
      <c r="E952" s="2" t="s">
        <v>8565</v>
      </c>
      <c r="F952" s="51">
        <v>44746</v>
      </c>
      <c r="G952" s="2" t="s">
        <v>1</v>
      </c>
      <c r="H952" s="2" t="s">
        <v>0</v>
      </c>
      <c r="I952" s="2" t="s">
        <v>8149</v>
      </c>
      <c r="J952" s="2" t="s">
        <v>8150</v>
      </c>
      <c r="K952" s="41">
        <v>3286</v>
      </c>
      <c r="L952" s="48">
        <v>3286</v>
      </c>
      <c r="M952" s="49" t="s">
        <v>313</v>
      </c>
      <c r="N952" s="39" t="s">
        <v>314</v>
      </c>
      <c r="O952" s="2">
        <v>0</v>
      </c>
      <c r="P952" s="2">
        <v>0</v>
      </c>
      <c r="Q952" s="39">
        <v>54.16</v>
      </c>
      <c r="R952" s="2">
        <v>7.0407999999999999</v>
      </c>
      <c r="S952" s="2">
        <v>0</v>
      </c>
      <c r="T952" s="2">
        <v>0</v>
      </c>
      <c r="U952" s="39">
        <v>61.200799999999994</v>
      </c>
      <c r="V952" s="2">
        <v>0</v>
      </c>
      <c r="W952" s="2" t="s">
        <v>1</v>
      </c>
      <c r="X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2"/>
      <c r="Z952"/>
      <c r="AA952"/>
    </row>
    <row r="953" spans="5:27" hidden="1">
      <c r="E953" s="2" t="s">
        <v>8565</v>
      </c>
      <c r="F953" s="51">
        <v>44746</v>
      </c>
      <c r="G953" s="2" t="s">
        <v>1</v>
      </c>
      <c r="H953" s="2" t="s">
        <v>0</v>
      </c>
      <c r="I953" s="2" t="s">
        <v>8149</v>
      </c>
      <c r="J953" s="2" t="s">
        <v>8150</v>
      </c>
      <c r="K953" s="41">
        <v>3287</v>
      </c>
      <c r="L953" s="48">
        <v>3287</v>
      </c>
      <c r="M953" s="49" t="s">
        <v>1340</v>
      </c>
      <c r="N953" s="39" t="s">
        <v>1341</v>
      </c>
      <c r="O953" s="2">
        <v>0</v>
      </c>
      <c r="P953" s="2">
        <v>0</v>
      </c>
      <c r="Q953" s="39">
        <v>103.95</v>
      </c>
      <c r="R953" s="2">
        <v>13.513500000000001</v>
      </c>
      <c r="S953" s="2">
        <v>0</v>
      </c>
      <c r="T953" s="2">
        <v>0</v>
      </c>
      <c r="U953" s="39">
        <v>117.46350000000001</v>
      </c>
      <c r="V953" s="2">
        <v>0</v>
      </c>
      <c r="W953" s="2" t="s">
        <v>1</v>
      </c>
      <c r="X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3"/>
      <c r="Z953"/>
      <c r="AA953"/>
    </row>
    <row r="954" spans="5:27" hidden="1">
      <c r="E954" s="2" t="s">
        <v>8565</v>
      </c>
      <c r="F954" s="51">
        <v>44746</v>
      </c>
      <c r="G954" s="2" t="s">
        <v>1</v>
      </c>
      <c r="H954" s="2" t="s">
        <v>0</v>
      </c>
      <c r="I954" s="2" t="s">
        <v>8149</v>
      </c>
      <c r="J954" s="2" t="s">
        <v>8150</v>
      </c>
      <c r="K954" s="41">
        <v>3288</v>
      </c>
      <c r="L954" s="48">
        <v>3288</v>
      </c>
      <c r="M954" s="49" t="s">
        <v>8089</v>
      </c>
      <c r="N954" s="39" t="s">
        <v>8090</v>
      </c>
      <c r="O954" s="2">
        <v>0</v>
      </c>
      <c r="P954" s="2">
        <v>0</v>
      </c>
      <c r="Q954" s="39">
        <v>2250.89</v>
      </c>
      <c r="R954" s="2">
        <v>292.6157</v>
      </c>
      <c r="S954" s="2">
        <v>0</v>
      </c>
      <c r="T954" s="2">
        <v>0</v>
      </c>
      <c r="U954" s="39">
        <v>2543.5056999999997</v>
      </c>
      <c r="V954" s="2">
        <v>0</v>
      </c>
      <c r="W954" s="2" t="s">
        <v>1</v>
      </c>
      <c r="X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4"/>
      <c r="Z954"/>
      <c r="AA954"/>
    </row>
    <row r="955" spans="5:27" hidden="1">
      <c r="E955" s="2" t="s">
        <v>8565</v>
      </c>
      <c r="F955" s="51">
        <v>44746</v>
      </c>
      <c r="G955" s="2" t="s">
        <v>1</v>
      </c>
      <c r="H955" s="2" t="s">
        <v>0</v>
      </c>
      <c r="I955" s="2" t="s">
        <v>8149</v>
      </c>
      <c r="J955" s="2" t="s">
        <v>8150</v>
      </c>
      <c r="K955" s="41">
        <v>3289</v>
      </c>
      <c r="L955" s="48">
        <v>3289</v>
      </c>
      <c r="M955" s="49" t="s">
        <v>1169</v>
      </c>
      <c r="N955" s="39" t="s">
        <v>1170</v>
      </c>
      <c r="O955" s="2">
        <v>0</v>
      </c>
      <c r="P955" s="2">
        <v>0</v>
      </c>
      <c r="Q955" s="39">
        <v>15.4</v>
      </c>
      <c r="R955" s="2">
        <v>2.0020000000000002</v>
      </c>
      <c r="S955" s="2">
        <v>0</v>
      </c>
      <c r="T955" s="2">
        <v>0</v>
      </c>
      <c r="U955" s="39">
        <v>17.402000000000001</v>
      </c>
      <c r="V955" s="2">
        <v>0</v>
      </c>
      <c r="W955" s="2" t="s">
        <v>1</v>
      </c>
      <c r="X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5"/>
      <c r="Z955"/>
      <c r="AA955"/>
    </row>
    <row r="956" spans="5:27" hidden="1">
      <c r="E956" s="2" t="s">
        <v>8565</v>
      </c>
      <c r="F956" s="51">
        <v>44746</v>
      </c>
      <c r="G956" s="2" t="s">
        <v>1</v>
      </c>
      <c r="H956" s="2" t="s">
        <v>0</v>
      </c>
      <c r="I956" s="2" t="s">
        <v>8149</v>
      </c>
      <c r="J956" s="2" t="s">
        <v>8150</v>
      </c>
      <c r="K956" s="41">
        <v>3290</v>
      </c>
      <c r="L956" s="48">
        <v>3290</v>
      </c>
      <c r="M956" s="49" t="s">
        <v>339</v>
      </c>
      <c r="N956" s="39" t="s">
        <v>340</v>
      </c>
      <c r="O956" s="2">
        <v>0</v>
      </c>
      <c r="P956" s="2">
        <v>0</v>
      </c>
      <c r="Q956" s="39">
        <v>357.11</v>
      </c>
      <c r="R956" s="2">
        <v>46.424300000000002</v>
      </c>
      <c r="S956" s="2">
        <v>0</v>
      </c>
      <c r="T956" s="2">
        <v>0</v>
      </c>
      <c r="U956" s="39">
        <v>403.53430000000003</v>
      </c>
      <c r="V956" s="2">
        <v>0</v>
      </c>
      <c r="W956" s="2" t="s">
        <v>1</v>
      </c>
      <c r="X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6"/>
      <c r="Z956"/>
      <c r="AA956"/>
    </row>
    <row r="957" spans="5:27" hidden="1">
      <c r="E957" s="2" t="s">
        <v>8565</v>
      </c>
      <c r="F957" s="51">
        <v>44746</v>
      </c>
      <c r="G957" s="2" t="s">
        <v>1</v>
      </c>
      <c r="H957" s="2" t="s">
        <v>0</v>
      </c>
      <c r="I957" s="2" t="s">
        <v>8149</v>
      </c>
      <c r="J957" s="2" t="s">
        <v>8150</v>
      </c>
      <c r="K957" s="41">
        <v>3291</v>
      </c>
      <c r="L957" s="48">
        <v>3291</v>
      </c>
      <c r="M957" s="49">
        <v>0</v>
      </c>
      <c r="N957" s="39" t="s">
        <v>8422</v>
      </c>
      <c r="O957" s="2">
        <v>0</v>
      </c>
      <c r="P957" s="2">
        <v>0</v>
      </c>
      <c r="Q957" s="39">
        <v>130.11000000000001</v>
      </c>
      <c r="R957" s="2">
        <v>16.914300000000001</v>
      </c>
      <c r="S957" s="2">
        <v>0</v>
      </c>
      <c r="T957" s="2">
        <v>0</v>
      </c>
      <c r="U957" s="39">
        <v>147.02430000000001</v>
      </c>
      <c r="V957" s="2" t="s">
        <v>8421</v>
      </c>
      <c r="W957" s="2" t="s">
        <v>1</v>
      </c>
      <c r="X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7"/>
      <c r="Z957"/>
      <c r="AA957"/>
    </row>
    <row r="958" spans="5:27" hidden="1">
      <c r="E958" s="2" t="s">
        <v>8565</v>
      </c>
      <c r="F958" s="51">
        <v>44746</v>
      </c>
      <c r="G958" s="2" t="s">
        <v>1</v>
      </c>
      <c r="H958" s="2" t="s">
        <v>0</v>
      </c>
      <c r="I958" s="2" t="s">
        <v>8149</v>
      </c>
      <c r="J958" s="2" t="s">
        <v>8150</v>
      </c>
      <c r="K958" s="41">
        <v>3292</v>
      </c>
      <c r="L958" s="48">
        <v>3292</v>
      </c>
      <c r="M958" s="49" t="s">
        <v>558</v>
      </c>
      <c r="N958" s="39" t="s">
        <v>559</v>
      </c>
      <c r="O958" s="2">
        <v>0</v>
      </c>
      <c r="P958" s="2">
        <v>0</v>
      </c>
      <c r="Q958" s="39">
        <v>181.95</v>
      </c>
      <c r="R958" s="2">
        <v>23.653500000000001</v>
      </c>
      <c r="S958" s="2">
        <v>0</v>
      </c>
      <c r="T958" s="2">
        <v>0</v>
      </c>
      <c r="U958" s="39">
        <v>205.6035</v>
      </c>
      <c r="V958" s="2">
        <v>0</v>
      </c>
      <c r="W958" s="2" t="s">
        <v>1</v>
      </c>
      <c r="X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8"/>
      <c r="Z958"/>
      <c r="AA958"/>
    </row>
    <row r="959" spans="5:27" hidden="1">
      <c r="E959" s="2" t="s">
        <v>8565</v>
      </c>
      <c r="F959" s="51">
        <v>44746</v>
      </c>
      <c r="G959" s="2" t="s">
        <v>1</v>
      </c>
      <c r="H959" s="2" t="s">
        <v>0</v>
      </c>
      <c r="I959" s="2" t="s">
        <v>8149</v>
      </c>
      <c r="J959" s="2" t="s">
        <v>8150</v>
      </c>
      <c r="K959" s="41">
        <v>3293</v>
      </c>
      <c r="L959" s="48">
        <v>3293</v>
      </c>
      <c r="M959" s="49" t="s">
        <v>741</v>
      </c>
      <c r="N959" s="39" t="s">
        <v>742</v>
      </c>
      <c r="O959" s="2">
        <v>0</v>
      </c>
      <c r="P959" s="2">
        <v>0</v>
      </c>
      <c r="Q959" s="39">
        <v>184.07</v>
      </c>
      <c r="R959" s="2">
        <v>23.929099999999998</v>
      </c>
      <c r="S959" s="2">
        <v>0</v>
      </c>
      <c r="T959" s="2">
        <v>0</v>
      </c>
      <c r="U959" s="39">
        <v>207.9991</v>
      </c>
      <c r="V959" s="2">
        <v>0</v>
      </c>
      <c r="W959" s="2" t="s">
        <v>1</v>
      </c>
      <c r="X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59"/>
      <c r="Z959"/>
      <c r="AA959"/>
    </row>
    <row r="960" spans="5:27" hidden="1">
      <c r="E960" s="2" t="s">
        <v>8565</v>
      </c>
      <c r="F960" s="51">
        <v>44746</v>
      </c>
      <c r="G960" s="2" t="s">
        <v>1</v>
      </c>
      <c r="H960" s="2" t="s">
        <v>0</v>
      </c>
      <c r="I960" s="2" t="s">
        <v>8149</v>
      </c>
      <c r="J960" s="2" t="s">
        <v>8150</v>
      </c>
      <c r="K960" s="41">
        <v>3294</v>
      </c>
      <c r="L960" s="48">
        <v>3294</v>
      </c>
      <c r="M960" s="49" t="s">
        <v>193</v>
      </c>
      <c r="N960" s="39" t="s">
        <v>194</v>
      </c>
      <c r="O960" s="2">
        <v>0</v>
      </c>
      <c r="P960" s="2">
        <v>0</v>
      </c>
      <c r="Q960" s="39">
        <v>117.42</v>
      </c>
      <c r="R960" s="2">
        <v>15.264600000000002</v>
      </c>
      <c r="S960" s="2">
        <v>0</v>
      </c>
      <c r="T960" s="2">
        <v>0</v>
      </c>
      <c r="U960" s="39">
        <v>132.68459999999999</v>
      </c>
      <c r="V960" s="2">
        <v>0</v>
      </c>
      <c r="W960" s="2" t="s">
        <v>1</v>
      </c>
      <c r="X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0"/>
      <c r="Z960"/>
      <c r="AA960"/>
    </row>
    <row r="961" spans="5:27" hidden="1">
      <c r="E961" s="2" t="s">
        <v>8565</v>
      </c>
      <c r="F961" s="51">
        <v>44746</v>
      </c>
      <c r="G961" s="2" t="s">
        <v>1</v>
      </c>
      <c r="H961" s="2" t="s">
        <v>0</v>
      </c>
      <c r="I961" s="2" t="s">
        <v>8149</v>
      </c>
      <c r="J961" s="2" t="s">
        <v>8150</v>
      </c>
      <c r="K961" s="41">
        <v>3295</v>
      </c>
      <c r="L961" s="48">
        <v>3295</v>
      </c>
      <c r="M961" s="49" t="s">
        <v>7848</v>
      </c>
      <c r="N961" s="39" t="s">
        <v>7847</v>
      </c>
      <c r="O961" s="2">
        <v>0</v>
      </c>
      <c r="P961" s="2">
        <v>0</v>
      </c>
      <c r="Q961" s="39">
        <v>0</v>
      </c>
      <c r="R961" s="2">
        <v>0</v>
      </c>
      <c r="S961" s="2">
        <v>0</v>
      </c>
      <c r="T961" s="2">
        <v>0</v>
      </c>
      <c r="U961" s="39">
        <v>0</v>
      </c>
      <c r="V961" s="2">
        <v>0</v>
      </c>
      <c r="W961" s="2" t="s">
        <v>1</v>
      </c>
      <c r="X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1"/>
      <c r="Z961"/>
      <c r="AA961"/>
    </row>
    <row r="962" spans="5:27" hidden="1">
      <c r="E962" s="2" t="s">
        <v>8565</v>
      </c>
      <c r="F962" s="51">
        <v>44746</v>
      </c>
      <c r="G962" s="2" t="s">
        <v>1</v>
      </c>
      <c r="H962" s="2" t="s">
        <v>0</v>
      </c>
      <c r="I962" s="2" t="s">
        <v>8149</v>
      </c>
      <c r="J962" s="2" t="s">
        <v>8150</v>
      </c>
      <c r="K962" s="41">
        <v>3296</v>
      </c>
      <c r="L962" s="48">
        <v>3296</v>
      </c>
      <c r="M962" s="49" t="s">
        <v>501</v>
      </c>
      <c r="N962" s="39" t="s">
        <v>502</v>
      </c>
      <c r="O962" s="2">
        <v>0</v>
      </c>
      <c r="P962" s="2">
        <v>0</v>
      </c>
      <c r="Q962" s="39">
        <v>300</v>
      </c>
      <c r="R962" s="2">
        <v>39</v>
      </c>
      <c r="S962" s="2">
        <v>0</v>
      </c>
      <c r="T962" s="2">
        <v>0</v>
      </c>
      <c r="U962" s="39">
        <v>339</v>
      </c>
      <c r="V962" s="2">
        <v>0</v>
      </c>
      <c r="W962" s="2" t="s">
        <v>1</v>
      </c>
      <c r="X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2"/>
      <c r="Z962"/>
      <c r="AA962"/>
    </row>
    <row r="963" spans="5:27" hidden="1">
      <c r="E963" s="2" t="s">
        <v>8565</v>
      </c>
      <c r="F963" s="51">
        <v>44746</v>
      </c>
      <c r="G963" s="2" t="s">
        <v>1</v>
      </c>
      <c r="H963" s="2" t="s">
        <v>0</v>
      </c>
      <c r="I963" s="2" t="s">
        <v>8149</v>
      </c>
      <c r="J963" s="2" t="s">
        <v>8150</v>
      </c>
      <c r="K963" s="41">
        <v>3297</v>
      </c>
      <c r="L963" s="48">
        <v>3297</v>
      </c>
      <c r="M963" s="49" t="s">
        <v>913</v>
      </c>
      <c r="N963" s="39" t="s">
        <v>914</v>
      </c>
      <c r="O963" s="2">
        <v>0</v>
      </c>
      <c r="P963" s="2">
        <v>0</v>
      </c>
      <c r="Q963" s="39">
        <v>367</v>
      </c>
      <c r="R963" s="2">
        <v>47.71</v>
      </c>
      <c r="S963" s="2">
        <v>0</v>
      </c>
      <c r="T963" s="2">
        <v>0</v>
      </c>
      <c r="U963" s="39">
        <v>414.71</v>
      </c>
      <c r="V963" s="2">
        <v>0</v>
      </c>
      <c r="W963" s="2" t="s">
        <v>1</v>
      </c>
      <c r="X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3"/>
      <c r="Z963"/>
      <c r="AA963"/>
    </row>
    <row r="964" spans="5:27" hidden="1">
      <c r="E964" s="2" t="s">
        <v>8565</v>
      </c>
      <c r="F964" s="51">
        <v>44746</v>
      </c>
      <c r="G964" s="2" t="s">
        <v>1</v>
      </c>
      <c r="H964" s="2" t="s">
        <v>0</v>
      </c>
      <c r="I964" s="2" t="s">
        <v>8149</v>
      </c>
      <c r="J964" s="2" t="s">
        <v>8150</v>
      </c>
      <c r="K964" s="41">
        <v>3298</v>
      </c>
      <c r="L964" s="48">
        <v>3298</v>
      </c>
      <c r="M964" s="49" t="s">
        <v>8305</v>
      </c>
      <c r="N964" s="39" t="s">
        <v>105</v>
      </c>
      <c r="O964" s="2">
        <v>0</v>
      </c>
      <c r="P964" s="2">
        <v>0</v>
      </c>
      <c r="Q964" s="39">
        <v>304.66000000000003</v>
      </c>
      <c r="R964" s="2">
        <v>39.605800000000002</v>
      </c>
      <c r="S964" s="2">
        <v>0</v>
      </c>
      <c r="T964" s="2">
        <v>0</v>
      </c>
      <c r="U964" s="39">
        <v>344.26580000000001</v>
      </c>
      <c r="V964" s="2">
        <v>0</v>
      </c>
      <c r="W964" s="2" t="s">
        <v>1</v>
      </c>
      <c r="X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4"/>
      <c r="Z964"/>
      <c r="AA964"/>
    </row>
    <row r="965" spans="5:27" hidden="1">
      <c r="E965" s="2" t="s">
        <v>8565</v>
      </c>
      <c r="F965" s="51">
        <v>44746</v>
      </c>
      <c r="G965" s="2" t="s">
        <v>1</v>
      </c>
      <c r="H965" s="2" t="s">
        <v>0</v>
      </c>
      <c r="I965" s="2" t="s">
        <v>8149</v>
      </c>
      <c r="J965" s="2" t="s">
        <v>8150</v>
      </c>
      <c r="K965" s="41">
        <v>3299</v>
      </c>
      <c r="L965" s="48">
        <v>3299</v>
      </c>
      <c r="M965" s="49" t="s">
        <v>1446</v>
      </c>
      <c r="N965" s="39" t="s">
        <v>1447</v>
      </c>
      <c r="O965" s="2">
        <v>0</v>
      </c>
      <c r="P965" s="2">
        <v>0</v>
      </c>
      <c r="Q965" s="39">
        <v>287.45999999999998</v>
      </c>
      <c r="R965" s="2">
        <v>37.369799999999998</v>
      </c>
      <c r="S965" s="2">
        <v>0</v>
      </c>
      <c r="T965" s="2">
        <v>0</v>
      </c>
      <c r="U965" s="39">
        <v>324.82979999999998</v>
      </c>
      <c r="V965" s="2">
        <v>0</v>
      </c>
      <c r="W965" s="2" t="s">
        <v>1</v>
      </c>
      <c r="X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5"/>
      <c r="Z965"/>
      <c r="AA965"/>
    </row>
    <row r="966" spans="5:27" hidden="1">
      <c r="E966" s="2" t="s">
        <v>8565</v>
      </c>
      <c r="F966" s="51">
        <v>44746</v>
      </c>
      <c r="G966" s="2" t="s">
        <v>1</v>
      </c>
      <c r="H966" s="2" t="s">
        <v>0</v>
      </c>
      <c r="I966" s="2" t="s">
        <v>8149</v>
      </c>
      <c r="J966" s="2" t="s">
        <v>8150</v>
      </c>
      <c r="K966" s="41">
        <v>3300</v>
      </c>
      <c r="L966" s="48">
        <v>3300</v>
      </c>
      <c r="M966" s="49" t="s">
        <v>363</v>
      </c>
      <c r="N966" s="39" t="s">
        <v>364</v>
      </c>
      <c r="O966" s="2">
        <v>0</v>
      </c>
      <c r="P966" s="2">
        <v>0</v>
      </c>
      <c r="Q966" s="39">
        <v>116.87</v>
      </c>
      <c r="R966" s="2">
        <v>15.193100000000001</v>
      </c>
      <c r="S966" s="2">
        <v>0</v>
      </c>
      <c r="T966" s="2">
        <v>0</v>
      </c>
      <c r="U966" s="39">
        <v>132.06310000000002</v>
      </c>
      <c r="V966" s="2">
        <v>0</v>
      </c>
      <c r="W966" s="2" t="s">
        <v>1</v>
      </c>
      <c r="X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6"/>
      <c r="Z966"/>
      <c r="AA966"/>
    </row>
    <row r="967" spans="5:27" hidden="1">
      <c r="E967" s="2" t="s">
        <v>8565</v>
      </c>
      <c r="F967" s="51">
        <v>44746</v>
      </c>
      <c r="G967" s="2" t="s">
        <v>1</v>
      </c>
      <c r="H967" s="2" t="s">
        <v>0</v>
      </c>
      <c r="I967" s="2" t="s">
        <v>8149</v>
      </c>
      <c r="J967" s="2" t="s">
        <v>8150</v>
      </c>
      <c r="K967" s="41">
        <v>3301</v>
      </c>
      <c r="L967" s="48">
        <v>3301</v>
      </c>
      <c r="M967" s="49" t="s">
        <v>333</v>
      </c>
      <c r="N967" s="39" t="s">
        <v>334</v>
      </c>
      <c r="O967" s="2">
        <v>0</v>
      </c>
      <c r="P967" s="2">
        <v>0</v>
      </c>
      <c r="Q967" s="39">
        <v>163.12</v>
      </c>
      <c r="R967" s="2">
        <v>21.2056</v>
      </c>
      <c r="S967" s="2">
        <v>0</v>
      </c>
      <c r="T967" s="2">
        <v>0</v>
      </c>
      <c r="U967" s="39">
        <v>184.32560000000001</v>
      </c>
      <c r="V967" s="2">
        <v>0</v>
      </c>
      <c r="W967" s="2" t="s">
        <v>1</v>
      </c>
      <c r="X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7"/>
      <c r="Z967"/>
      <c r="AA967"/>
    </row>
    <row r="968" spans="5:27" hidden="1">
      <c r="E968" s="2" t="s">
        <v>8565</v>
      </c>
      <c r="F968" s="51">
        <v>44746</v>
      </c>
      <c r="G968" s="2" t="s">
        <v>1</v>
      </c>
      <c r="H968" s="2" t="s">
        <v>0</v>
      </c>
      <c r="I968" s="2" t="s">
        <v>8149</v>
      </c>
      <c r="J968" s="2" t="s">
        <v>8150</v>
      </c>
      <c r="K968" s="41">
        <v>3302</v>
      </c>
      <c r="L968" s="48">
        <v>3302</v>
      </c>
      <c r="M968" s="49" t="s">
        <v>95</v>
      </c>
      <c r="N968" s="39" t="s">
        <v>96</v>
      </c>
      <c r="O968" s="2">
        <v>0</v>
      </c>
      <c r="P968" s="2">
        <v>0</v>
      </c>
      <c r="Q968" s="39">
        <v>15.79</v>
      </c>
      <c r="R968" s="2">
        <v>2.0526999999999997</v>
      </c>
      <c r="S968" s="2">
        <v>0</v>
      </c>
      <c r="T968" s="2">
        <v>0</v>
      </c>
      <c r="U968" s="39">
        <v>17.842700000000001</v>
      </c>
      <c r="V968" s="2">
        <v>0</v>
      </c>
      <c r="W968" s="2" t="s">
        <v>1</v>
      </c>
      <c r="X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8"/>
      <c r="Z968"/>
      <c r="AA968"/>
    </row>
    <row r="969" spans="5:27" hidden="1">
      <c r="E969" s="2" t="s">
        <v>8565</v>
      </c>
      <c r="F969" s="51">
        <v>44746</v>
      </c>
      <c r="G969" s="2" t="s">
        <v>1</v>
      </c>
      <c r="H969" s="2" t="s">
        <v>0</v>
      </c>
      <c r="I969" s="2" t="s">
        <v>8149</v>
      </c>
      <c r="J969" s="2" t="s">
        <v>8150</v>
      </c>
      <c r="K969" s="41">
        <v>3303</v>
      </c>
      <c r="L969" s="48">
        <v>3303</v>
      </c>
      <c r="M969" s="49" t="s">
        <v>459</v>
      </c>
      <c r="N969" s="39" t="s">
        <v>460</v>
      </c>
      <c r="O969" s="2">
        <v>0</v>
      </c>
      <c r="P969" s="2">
        <v>0</v>
      </c>
      <c r="Q969" s="39">
        <v>9098.64</v>
      </c>
      <c r="R969" s="2">
        <v>1182.8232</v>
      </c>
      <c r="S969" s="2">
        <v>0</v>
      </c>
      <c r="T969" s="2">
        <v>0</v>
      </c>
      <c r="U969" s="39">
        <v>10281.4632</v>
      </c>
      <c r="V969" s="2">
        <v>0</v>
      </c>
      <c r="W969" s="2" t="s">
        <v>1</v>
      </c>
      <c r="X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69"/>
      <c r="Z969"/>
      <c r="AA969"/>
    </row>
    <row r="970" spans="5:27" hidden="1">
      <c r="E970" s="2" t="s">
        <v>8565</v>
      </c>
      <c r="F970" s="51">
        <v>44746</v>
      </c>
      <c r="G970" s="2" t="s">
        <v>1</v>
      </c>
      <c r="H970" s="2" t="s">
        <v>0</v>
      </c>
      <c r="I970" s="2" t="s">
        <v>8149</v>
      </c>
      <c r="J970" s="2" t="s">
        <v>8150</v>
      </c>
      <c r="K970" s="41">
        <v>3304</v>
      </c>
      <c r="L970" s="48">
        <v>3304</v>
      </c>
      <c r="M970" s="49" t="s">
        <v>8309</v>
      </c>
      <c r="N970" s="39" t="s">
        <v>8310</v>
      </c>
      <c r="O970" s="2">
        <v>0</v>
      </c>
      <c r="P970" s="2">
        <v>0</v>
      </c>
      <c r="Q970" s="39">
        <v>40.79</v>
      </c>
      <c r="R970" s="2">
        <v>5.3026999999999997</v>
      </c>
      <c r="S970" s="2">
        <v>0</v>
      </c>
      <c r="T970" s="2">
        <v>0</v>
      </c>
      <c r="U970" s="39">
        <v>46.092700000000001</v>
      </c>
      <c r="V970" s="2">
        <v>0</v>
      </c>
      <c r="W970" s="2" t="s">
        <v>1</v>
      </c>
      <c r="X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0"/>
      <c r="Z970"/>
      <c r="AA970"/>
    </row>
    <row r="971" spans="5:27" hidden="1">
      <c r="E971" s="2" t="s">
        <v>8565</v>
      </c>
      <c r="F971" s="51">
        <v>44746</v>
      </c>
      <c r="G971" s="2" t="s">
        <v>1</v>
      </c>
      <c r="H971" s="2" t="s">
        <v>0</v>
      </c>
      <c r="I971" s="2" t="s">
        <v>8149</v>
      </c>
      <c r="J971" s="2" t="s">
        <v>8150</v>
      </c>
      <c r="K971" s="41">
        <v>3305</v>
      </c>
      <c r="L971" s="48">
        <v>3305</v>
      </c>
      <c r="M971" s="49" t="s">
        <v>333</v>
      </c>
      <c r="N971" s="39" t="s">
        <v>334</v>
      </c>
      <c r="O971" s="2">
        <v>0</v>
      </c>
      <c r="P971" s="2">
        <v>0</v>
      </c>
      <c r="Q971" s="39">
        <v>203.9</v>
      </c>
      <c r="R971" s="2">
        <v>26.507000000000001</v>
      </c>
      <c r="S971" s="2">
        <v>0</v>
      </c>
      <c r="T971" s="2">
        <v>0</v>
      </c>
      <c r="U971" s="39">
        <v>230.40700000000001</v>
      </c>
      <c r="V971" s="2">
        <v>0</v>
      </c>
      <c r="W971" s="2" t="s">
        <v>1</v>
      </c>
      <c r="X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1"/>
      <c r="Z971"/>
      <c r="AA971"/>
    </row>
    <row r="972" spans="5:27" hidden="1">
      <c r="E972" s="2" t="s">
        <v>8565</v>
      </c>
      <c r="F972" s="51">
        <v>44746</v>
      </c>
      <c r="G972" s="2" t="s">
        <v>1</v>
      </c>
      <c r="H972" s="2" t="s">
        <v>0</v>
      </c>
      <c r="I972" s="2" t="s">
        <v>8149</v>
      </c>
      <c r="J972" s="2" t="s">
        <v>8150</v>
      </c>
      <c r="K972" s="41">
        <v>3306</v>
      </c>
      <c r="L972" s="48">
        <v>3306</v>
      </c>
      <c r="M972" s="49" t="s">
        <v>391</v>
      </c>
      <c r="N972" s="39" t="s">
        <v>392</v>
      </c>
      <c r="O972" s="2">
        <v>0</v>
      </c>
      <c r="P972" s="2">
        <v>0</v>
      </c>
      <c r="Q972" s="39">
        <v>409.8</v>
      </c>
      <c r="R972" s="2">
        <v>53.274000000000001</v>
      </c>
      <c r="S972" s="2">
        <v>0</v>
      </c>
      <c r="T972" s="2">
        <v>0</v>
      </c>
      <c r="U972" s="39">
        <v>463.07400000000001</v>
      </c>
      <c r="V972" s="2">
        <v>0</v>
      </c>
      <c r="W972" s="2" t="s">
        <v>1</v>
      </c>
      <c r="X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2"/>
      <c r="Z972"/>
      <c r="AA972"/>
    </row>
    <row r="973" spans="5:27" hidden="1">
      <c r="E973" s="2" t="s">
        <v>8565</v>
      </c>
      <c r="F973" s="51">
        <v>44746</v>
      </c>
      <c r="G973" s="2" t="s">
        <v>1</v>
      </c>
      <c r="H973" s="2" t="s">
        <v>0</v>
      </c>
      <c r="I973" s="2" t="s">
        <v>8149</v>
      </c>
      <c r="J973" s="2" t="s">
        <v>8150</v>
      </c>
      <c r="K973" s="41">
        <v>3307</v>
      </c>
      <c r="L973" s="48">
        <v>3307</v>
      </c>
      <c r="M973" s="49" t="s">
        <v>365</v>
      </c>
      <c r="N973" s="39" t="s">
        <v>366</v>
      </c>
      <c r="O973" s="2">
        <v>0</v>
      </c>
      <c r="P973" s="2">
        <v>0</v>
      </c>
      <c r="Q973" s="39">
        <v>103.95</v>
      </c>
      <c r="R973" s="2">
        <v>13.513500000000001</v>
      </c>
      <c r="S973" s="2">
        <v>0</v>
      </c>
      <c r="T973" s="2">
        <v>0</v>
      </c>
      <c r="U973" s="39">
        <v>117.46350000000001</v>
      </c>
      <c r="V973" s="2">
        <v>0</v>
      </c>
      <c r="W973" s="2" t="s">
        <v>1</v>
      </c>
      <c r="X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3"/>
      <c r="Z973"/>
      <c r="AA973"/>
    </row>
    <row r="974" spans="5:27" hidden="1">
      <c r="E974" s="2" t="s">
        <v>8565</v>
      </c>
      <c r="F974" s="51">
        <v>44746</v>
      </c>
      <c r="G974" s="2" t="s">
        <v>1</v>
      </c>
      <c r="H974" s="2" t="s">
        <v>0</v>
      </c>
      <c r="I974" s="2" t="s">
        <v>8149</v>
      </c>
      <c r="J974" s="2" t="s">
        <v>8150</v>
      </c>
      <c r="K974" s="41">
        <v>3308</v>
      </c>
      <c r="L974" s="48">
        <v>3308</v>
      </c>
      <c r="M974" s="49" t="s">
        <v>167</v>
      </c>
      <c r="N974" s="39" t="s">
        <v>168</v>
      </c>
      <c r="O974" s="2">
        <v>0</v>
      </c>
      <c r="P974" s="2">
        <v>0</v>
      </c>
      <c r="Q974" s="39">
        <v>285.31</v>
      </c>
      <c r="R974" s="2">
        <v>37.090299999999999</v>
      </c>
      <c r="S974" s="2">
        <v>0</v>
      </c>
      <c r="T974" s="2">
        <v>0</v>
      </c>
      <c r="U974" s="39">
        <v>322.40030000000002</v>
      </c>
      <c r="V974" s="2">
        <v>0</v>
      </c>
      <c r="W974" s="2" t="s">
        <v>1</v>
      </c>
      <c r="X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4"/>
      <c r="Z974"/>
      <c r="AA974"/>
    </row>
    <row r="975" spans="5:27" hidden="1">
      <c r="E975" s="2" t="s">
        <v>8565</v>
      </c>
      <c r="F975" s="51">
        <v>44746</v>
      </c>
      <c r="G975" s="2" t="s">
        <v>1</v>
      </c>
      <c r="H975" s="2" t="s">
        <v>0</v>
      </c>
      <c r="I975" s="2" t="s">
        <v>8149</v>
      </c>
      <c r="J975" s="2" t="s">
        <v>8150</v>
      </c>
      <c r="K975" s="41">
        <v>3309</v>
      </c>
      <c r="L975" s="48">
        <v>3309</v>
      </c>
      <c r="M975" s="49" t="s">
        <v>231</v>
      </c>
      <c r="N975" s="39" t="s">
        <v>232</v>
      </c>
      <c r="O975" s="2">
        <v>0</v>
      </c>
      <c r="P975" s="2">
        <v>0</v>
      </c>
      <c r="Q975" s="39">
        <v>50.44</v>
      </c>
      <c r="R975" s="2">
        <v>6.5571999999999999</v>
      </c>
      <c r="S975" s="2">
        <v>0</v>
      </c>
      <c r="T975" s="2">
        <v>0</v>
      </c>
      <c r="U975" s="39">
        <v>56.997199999999999</v>
      </c>
      <c r="V975" s="2">
        <v>0</v>
      </c>
      <c r="W975" s="2" t="s">
        <v>1</v>
      </c>
      <c r="X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5"/>
      <c r="Z975"/>
      <c r="AA975"/>
    </row>
    <row r="976" spans="5:27" hidden="1">
      <c r="E976" s="2" t="s">
        <v>8565</v>
      </c>
      <c r="F976" s="51">
        <v>44746</v>
      </c>
      <c r="G976" s="2" t="s">
        <v>1</v>
      </c>
      <c r="H976" s="2" t="s">
        <v>0</v>
      </c>
      <c r="I976" s="2" t="s">
        <v>8149</v>
      </c>
      <c r="J976" s="2" t="s">
        <v>8150</v>
      </c>
      <c r="K976" s="41">
        <v>3310</v>
      </c>
      <c r="L976" s="48">
        <v>3310</v>
      </c>
      <c r="M976" s="49">
        <v>0</v>
      </c>
      <c r="N976" s="39" t="s">
        <v>1086</v>
      </c>
      <c r="O976" s="2">
        <v>0</v>
      </c>
      <c r="P976" s="2">
        <v>0</v>
      </c>
      <c r="Q976" s="39">
        <v>470.97</v>
      </c>
      <c r="R976" s="2">
        <v>61.226100000000002</v>
      </c>
      <c r="S976" s="2">
        <v>0</v>
      </c>
      <c r="T976" s="2">
        <v>0</v>
      </c>
      <c r="U976" s="39">
        <v>532.1961</v>
      </c>
      <c r="V976" s="2" t="s">
        <v>8427</v>
      </c>
      <c r="W976" s="2" t="s">
        <v>1</v>
      </c>
      <c r="X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6"/>
      <c r="Z976"/>
      <c r="AA976"/>
    </row>
    <row r="977" spans="5:27" hidden="1">
      <c r="E977" s="2" t="s">
        <v>8565</v>
      </c>
      <c r="F977" s="51">
        <v>44747</v>
      </c>
      <c r="G977" s="2" t="s">
        <v>1</v>
      </c>
      <c r="H977" s="2" t="s">
        <v>0</v>
      </c>
      <c r="I977" s="2" t="s">
        <v>8149</v>
      </c>
      <c r="J977" s="2" t="s">
        <v>8150</v>
      </c>
      <c r="K977" s="41">
        <v>3311</v>
      </c>
      <c r="L977" s="48">
        <v>3311</v>
      </c>
      <c r="M977" s="49" t="s">
        <v>333</v>
      </c>
      <c r="N977" s="39" t="s">
        <v>334</v>
      </c>
      <c r="O977" s="2">
        <v>0</v>
      </c>
      <c r="P977" s="2">
        <v>0</v>
      </c>
      <c r="Q977" s="39">
        <v>203.9</v>
      </c>
      <c r="R977" s="2">
        <v>26.507000000000001</v>
      </c>
      <c r="S977" s="2">
        <v>0</v>
      </c>
      <c r="T977" s="2">
        <v>0</v>
      </c>
      <c r="U977" s="39">
        <v>230.40700000000001</v>
      </c>
      <c r="V977" s="2">
        <v>0</v>
      </c>
      <c r="W977" s="2" t="s">
        <v>1</v>
      </c>
      <c r="X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7"/>
      <c r="Z977"/>
      <c r="AA977"/>
    </row>
    <row r="978" spans="5:27" hidden="1">
      <c r="E978" s="2" t="s">
        <v>8565</v>
      </c>
      <c r="F978" s="51">
        <v>44747</v>
      </c>
      <c r="G978" s="2" t="s">
        <v>1</v>
      </c>
      <c r="H978" s="2" t="s">
        <v>0</v>
      </c>
      <c r="I978" s="2" t="s">
        <v>8149</v>
      </c>
      <c r="J978" s="2" t="s">
        <v>8150</v>
      </c>
      <c r="K978" s="41">
        <v>3312</v>
      </c>
      <c r="L978" s="48">
        <v>3312</v>
      </c>
      <c r="M978" s="49" t="s">
        <v>118</v>
      </c>
      <c r="N978" s="39" t="s">
        <v>119</v>
      </c>
      <c r="O978" s="2">
        <v>0</v>
      </c>
      <c r="P978" s="2">
        <v>0</v>
      </c>
      <c r="Q978" s="39">
        <v>1344.85</v>
      </c>
      <c r="R978" s="2">
        <v>174.8305</v>
      </c>
      <c r="S978" s="2">
        <v>0</v>
      </c>
      <c r="T978" s="2">
        <v>0</v>
      </c>
      <c r="U978" s="39">
        <v>1519.6804999999999</v>
      </c>
      <c r="V978" s="2">
        <v>0</v>
      </c>
      <c r="W978" s="2" t="s">
        <v>1</v>
      </c>
      <c r="X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8"/>
      <c r="Z978"/>
      <c r="AA978"/>
    </row>
    <row r="979" spans="5:27" hidden="1">
      <c r="E979" s="2" t="s">
        <v>8565</v>
      </c>
      <c r="F979" s="51">
        <v>44747</v>
      </c>
      <c r="G979" s="2" t="s">
        <v>1</v>
      </c>
      <c r="H979" s="2" t="s">
        <v>0</v>
      </c>
      <c r="I979" s="2" t="s">
        <v>8149</v>
      </c>
      <c r="J979" s="2" t="s">
        <v>8150</v>
      </c>
      <c r="K979" s="41">
        <v>3313</v>
      </c>
      <c r="L979" s="48">
        <v>3313</v>
      </c>
      <c r="M979" s="49" t="s">
        <v>277</v>
      </c>
      <c r="N979" s="39" t="s">
        <v>278</v>
      </c>
      <c r="O979" s="2">
        <v>0</v>
      </c>
      <c r="P979" s="2">
        <v>0</v>
      </c>
      <c r="Q979" s="39">
        <v>248.49</v>
      </c>
      <c r="R979" s="2">
        <v>32.303699999999999</v>
      </c>
      <c r="S979" s="2">
        <v>0</v>
      </c>
      <c r="T979" s="2">
        <v>0</v>
      </c>
      <c r="U979" s="39">
        <v>280.7937</v>
      </c>
      <c r="V979" s="2">
        <v>0</v>
      </c>
      <c r="W979" s="2" t="s">
        <v>1</v>
      </c>
      <c r="X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79"/>
      <c r="Z979"/>
      <c r="AA979"/>
    </row>
    <row r="980" spans="5:27" hidden="1">
      <c r="E980" s="2" t="s">
        <v>8565</v>
      </c>
      <c r="F980" s="51">
        <v>44747</v>
      </c>
      <c r="G980" s="2" t="s">
        <v>1</v>
      </c>
      <c r="H980" s="2" t="s">
        <v>0</v>
      </c>
      <c r="I980" s="2" t="s">
        <v>8149</v>
      </c>
      <c r="J980" s="2" t="s">
        <v>8150</v>
      </c>
      <c r="K980" s="41">
        <v>3314</v>
      </c>
      <c r="L980" s="48">
        <v>3314</v>
      </c>
      <c r="M980" s="49" t="s">
        <v>95</v>
      </c>
      <c r="N980" s="39" t="s">
        <v>96</v>
      </c>
      <c r="O980" s="2">
        <v>0</v>
      </c>
      <c r="P980" s="2">
        <v>0</v>
      </c>
      <c r="Q980" s="39">
        <v>180.31</v>
      </c>
      <c r="R980" s="2">
        <v>23.440300000000001</v>
      </c>
      <c r="S980" s="2">
        <v>0</v>
      </c>
      <c r="T980" s="2">
        <v>0</v>
      </c>
      <c r="U980" s="39">
        <v>203.75030000000001</v>
      </c>
      <c r="V980" s="2">
        <v>0</v>
      </c>
      <c r="W980" s="2" t="s">
        <v>1</v>
      </c>
      <c r="X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0"/>
      <c r="Z980"/>
      <c r="AA980"/>
    </row>
    <row r="981" spans="5:27" hidden="1">
      <c r="E981" s="2" t="s">
        <v>8565</v>
      </c>
      <c r="F981" s="51">
        <v>44747</v>
      </c>
      <c r="G981" s="2" t="s">
        <v>1</v>
      </c>
      <c r="H981" s="2" t="s">
        <v>0</v>
      </c>
      <c r="I981" s="2" t="s">
        <v>8149</v>
      </c>
      <c r="J981" s="2" t="s">
        <v>8150</v>
      </c>
      <c r="K981" s="41">
        <v>3315</v>
      </c>
      <c r="L981" s="48">
        <v>3315</v>
      </c>
      <c r="M981" s="49" t="s">
        <v>95</v>
      </c>
      <c r="N981" s="39" t="s">
        <v>96</v>
      </c>
      <c r="O981" s="2">
        <v>0</v>
      </c>
      <c r="P981" s="2">
        <v>0</v>
      </c>
      <c r="Q981" s="39">
        <v>2408.73</v>
      </c>
      <c r="R981" s="2">
        <v>313.13490000000002</v>
      </c>
      <c r="S981" s="2">
        <v>0</v>
      </c>
      <c r="T981" s="2">
        <v>0</v>
      </c>
      <c r="U981" s="39">
        <v>2721.8649</v>
      </c>
      <c r="V981" s="2">
        <v>0</v>
      </c>
      <c r="W981" s="2" t="s">
        <v>1</v>
      </c>
      <c r="X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1"/>
      <c r="Z981"/>
      <c r="AA981"/>
    </row>
    <row r="982" spans="5:27" hidden="1">
      <c r="E982" s="2" t="s">
        <v>8565</v>
      </c>
      <c r="F982" s="51">
        <v>44747</v>
      </c>
      <c r="G982" s="2" t="s">
        <v>1</v>
      </c>
      <c r="H982" s="2" t="s">
        <v>0</v>
      </c>
      <c r="I982" s="2" t="s">
        <v>8149</v>
      </c>
      <c r="J982" s="2" t="s">
        <v>8150</v>
      </c>
      <c r="K982" s="41">
        <v>3316</v>
      </c>
      <c r="L982" s="48">
        <v>3316</v>
      </c>
      <c r="M982" s="49" t="s">
        <v>95</v>
      </c>
      <c r="N982" s="39" t="s">
        <v>96</v>
      </c>
      <c r="O982" s="2">
        <v>0</v>
      </c>
      <c r="P982" s="2">
        <v>0</v>
      </c>
      <c r="Q982" s="39">
        <v>22.02</v>
      </c>
      <c r="R982" s="2">
        <v>2.8626</v>
      </c>
      <c r="S982" s="2">
        <v>0</v>
      </c>
      <c r="T982" s="2">
        <v>0</v>
      </c>
      <c r="U982" s="39">
        <v>24.8826</v>
      </c>
      <c r="V982" s="2">
        <v>0</v>
      </c>
      <c r="W982" s="2" t="s">
        <v>1</v>
      </c>
      <c r="X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2"/>
      <c r="Z982"/>
      <c r="AA982"/>
    </row>
    <row r="983" spans="5:27" hidden="1">
      <c r="E983" s="2" t="s">
        <v>8565</v>
      </c>
      <c r="F983" s="51">
        <v>44747</v>
      </c>
      <c r="G983" s="2" t="s">
        <v>1</v>
      </c>
      <c r="H983" s="2" t="s">
        <v>0</v>
      </c>
      <c r="I983" s="2" t="s">
        <v>8149</v>
      </c>
      <c r="J983" s="2" t="s">
        <v>8150</v>
      </c>
      <c r="K983" s="41">
        <v>3317</v>
      </c>
      <c r="L983" s="48">
        <v>3317</v>
      </c>
      <c r="M983" s="49" t="s">
        <v>95</v>
      </c>
      <c r="N983" s="39" t="s">
        <v>96</v>
      </c>
      <c r="O983" s="2">
        <v>0</v>
      </c>
      <c r="P983" s="2">
        <v>0</v>
      </c>
      <c r="Q983" s="39">
        <v>15.9</v>
      </c>
      <c r="R983" s="2">
        <v>2.0670000000000002</v>
      </c>
      <c r="S983" s="2">
        <v>0</v>
      </c>
      <c r="T983" s="2">
        <v>0</v>
      </c>
      <c r="U983" s="39">
        <v>17.966999999999999</v>
      </c>
      <c r="V983" s="2">
        <v>0</v>
      </c>
      <c r="W983" s="2" t="s">
        <v>1</v>
      </c>
      <c r="X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3"/>
      <c r="Z983"/>
      <c r="AA983"/>
    </row>
    <row r="984" spans="5:27" hidden="1">
      <c r="E984" s="2" t="s">
        <v>8565</v>
      </c>
      <c r="F984" s="51">
        <v>44747</v>
      </c>
      <c r="G984" s="2" t="s">
        <v>1</v>
      </c>
      <c r="H984" s="2" t="s">
        <v>0</v>
      </c>
      <c r="I984" s="2" t="s">
        <v>8149</v>
      </c>
      <c r="J984" s="2" t="s">
        <v>8150</v>
      </c>
      <c r="K984" s="41">
        <v>3318</v>
      </c>
      <c r="L984" s="48">
        <v>3318</v>
      </c>
      <c r="M984" s="49" t="s">
        <v>95</v>
      </c>
      <c r="N984" s="39" t="s">
        <v>96</v>
      </c>
      <c r="O984" s="2">
        <v>0</v>
      </c>
      <c r="P984" s="2">
        <v>0</v>
      </c>
      <c r="Q984" s="39">
        <v>35.799999999999997</v>
      </c>
      <c r="R984" s="2">
        <v>4.6539999999999999</v>
      </c>
      <c r="S984" s="2">
        <v>0</v>
      </c>
      <c r="T984" s="2">
        <v>0</v>
      </c>
      <c r="U984" s="39">
        <v>40.453999999999994</v>
      </c>
      <c r="V984" s="2">
        <v>0</v>
      </c>
      <c r="W984" s="2" t="s">
        <v>1</v>
      </c>
      <c r="X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4"/>
      <c r="Z984"/>
      <c r="AA984"/>
    </row>
    <row r="985" spans="5:27" hidden="1">
      <c r="E985" s="2" t="s">
        <v>8565</v>
      </c>
      <c r="F985" s="51">
        <v>44747</v>
      </c>
      <c r="G985" s="2" t="s">
        <v>1</v>
      </c>
      <c r="H985" s="2" t="s">
        <v>0</v>
      </c>
      <c r="I985" s="2" t="s">
        <v>8149</v>
      </c>
      <c r="J985" s="2" t="s">
        <v>8150</v>
      </c>
      <c r="K985" s="41">
        <v>3319</v>
      </c>
      <c r="L985" s="48">
        <v>3319</v>
      </c>
      <c r="M985" s="49" t="s">
        <v>95</v>
      </c>
      <c r="N985" s="39" t="s">
        <v>96</v>
      </c>
      <c r="O985" s="2">
        <v>0</v>
      </c>
      <c r="P985" s="2">
        <v>0</v>
      </c>
      <c r="Q985" s="39">
        <v>17.760000000000002</v>
      </c>
      <c r="R985" s="2">
        <v>2.3088000000000002</v>
      </c>
      <c r="S985" s="2">
        <v>0</v>
      </c>
      <c r="T985" s="2">
        <v>0</v>
      </c>
      <c r="U985" s="39">
        <v>20.068800000000003</v>
      </c>
      <c r="V985" s="2">
        <v>0</v>
      </c>
      <c r="W985" s="2" t="s">
        <v>1</v>
      </c>
      <c r="X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5"/>
      <c r="Z985"/>
      <c r="AA985"/>
    </row>
    <row r="986" spans="5:27" hidden="1">
      <c r="E986" s="2" t="s">
        <v>8565</v>
      </c>
      <c r="F986" s="51">
        <v>44747</v>
      </c>
      <c r="G986" s="2" t="s">
        <v>1</v>
      </c>
      <c r="H986" s="2" t="s">
        <v>0</v>
      </c>
      <c r="I986" s="2" t="s">
        <v>8149</v>
      </c>
      <c r="J986" s="2" t="s">
        <v>8150</v>
      </c>
      <c r="K986" s="41">
        <v>3320</v>
      </c>
      <c r="L986" s="48">
        <v>3320</v>
      </c>
      <c r="M986" s="49" t="s">
        <v>95</v>
      </c>
      <c r="N986" s="39" t="s">
        <v>96</v>
      </c>
      <c r="O986" s="2">
        <v>0</v>
      </c>
      <c r="P986" s="2">
        <v>0</v>
      </c>
      <c r="Q986" s="39">
        <v>29.06</v>
      </c>
      <c r="R986" s="2">
        <v>3.7778</v>
      </c>
      <c r="S986" s="2">
        <v>0</v>
      </c>
      <c r="T986" s="2">
        <v>0</v>
      </c>
      <c r="U986" s="39">
        <v>32.837800000000001</v>
      </c>
      <c r="V986" s="2">
        <v>0</v>
      </c>
      <c r="W986" s="2" t="s">
        <v>1</v>
      </c>
      <c r="X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6"/>
      <c r="Z986"/>
      <c r="AA986"/>
    </row>
    <row r="987" spans="5:27" hidden="1">
      <c r="E987" s="2" t="s">
        <v>8565</v>
      </c>
      <c r="F987" s="51">
        <v>44747</v>
      </c>
      <c r="G987" s="2" t="s">
        <v>1</v>
      </c>
      <c r="H987" s="2" t="s">
        <v>0</v>
      </c>
      <c r="I987" s="2" t="s">
        <v>8149</v>
      </c>
      <c r="J987" s="2" t="s">
        <v>8150</v>
      </c>
      <c r="K987" s="41">
        <v>3321</v>
      </c>
      <c r="L987" s="48">
        <v>3321</v>
      </c>
      <c r="M987" s="49" t="s">
        <v>95</v>
      </c>
      <c r="N987" s="39" t="s">
        <v>96</v>
      </c>
      <c r="O987" s="2">
        <v>0</v>
      </c>
      <c r="P987" s="2">
        <v>0</v>
      </c>
      <c r="Q987" s="39">
        <v>29.06</v>
      </c>
      <c r="R987" s="2">
        <v>3.7778</v>
      </c>
      <c r="S987" s="2">
        <v>0</v>
      </c>
      <c r="T987" s="2">
        <v>0</v>
      </c>
      <c r="U987" s="39">
        <v>32.837800000000001</v>
      </c>
      <c r="V987" s="2">
        <v>0</v>
      </c>
      <c r="W987" s="2" t="s">
        <v>1</v>
      </c>
      <c r="X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7"/>
      <c r="Z987"/>
      <c r="AA987"/>
    </row>
    <row r="988" spans="5:27" hidden="1">
      <c r="E988" s="2" t="s">
        <v>8565</v>
      </c>
      <c r="F988" s="51">
        <v>44747</v>
      </c>
      <c r="G988" s="2" t="s">
        <v>1</v>
      </c>
      <c r="H988" s="2" t="s">
        <v>0</v>
      </c>
      <c r="I988" s="2" t="s">
        <v>8149</v>
      </c>
      <c r="J988" s="2" t="s">
        <v>8150</v>
      </c>
      <c r="K988" s="41">
        <v>3322</v>
      </c>
      <c r="L988" s="48">
        <v>3322</v>
      </c>
      <c r="M988" s="49" t="s">
        <v>95</v>
      </c>
      <c r="N988" s="39" t="s">
        <v>96</v>
      </c>
      <c r="O988" s="2">
        <v>0</v>
      </c>
      <c r="P988" s="2">
        <v>0</v>
      </c>
      <c r="Q988" s="39">
        <v>27.8</v>
      </c>
      <c r="R988" s="2">
        <v>3.6140000000000003</v>
      </c>
      <c r="S988" s="2">
        <v>0</v>
      </c>
      <c r="T988" s="2">
        <v>0</v>
      </c>
      <c r="U988" s="39">
        <v>31.414000000000001</v>
      </c>
      <c r="V988" s="2">
        <v>0</v>
      </c>
      <c r="W988" s="2" t="s">
        <v>1</v>
      </c>
      <c r="X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8"/>
      <c r="Z988"/>
      <c r="AA988"/>
    </row>
    <row r="989" spans="5:27" hidden="1">
      <c r="E989" s="2" t="s">
        <v>8565</v>
      </c>
      <c r="F989" s="51">
        <v>44747</v>
      </c>
      <c r="G989" s="2" t="s">
        <v>1</v>
      </c>
      <c r="H989" s="2" t="s">
        <v>0</v>
      </c>
      <c r="I989" s="2" t="s">
        <v>8149</v>
      </c>
      <c r="J989" s="2" t="s">
        <v>8150</v>
      </c>
      <c r="K989" s="41">
        <v>3323</v>
      </c>
      <c r="L989" s="48">
        <v>3323</v>
      </c>
      <c r="M989" s="49" t="s">
        <v>95</v>
      </c>
      <c r="N989" s="39" t="s">
        <v>96</v>
      </c>
      <c r="O989" s="2">
        <v>0</v>
      </c>
      <c r="P989" s="2">
        <v>0</v>
      </c>
      <c r="Q989" s="39">
        <v>19.16</v>
      </c>
      <c r="R989" s="2">
        <v>2.4908000000000001</v>
      </c>
      <c r="S989" s="2">
        <v>0</v>
      </c>
      <c r="T989" s="2">
        <v>0</v>
      </c>
      <c r="U989" s="39">
        <v>21.6508</v>
      </c>
      <c r="V989" s="2">
        <v>0</v>
      </c>
      <c r="W989" s="2" t="s">
        <v>1</v>
      </c>
      <c r="X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89"/>
      <c r="Z989"/>
      <c r="AA989"/>
    </row>
    <row r="990" spans="5:27" hidden="1">
      <c r="E990" s="2" t="s">
        <v>8565</v>
      </c>
      <c r="F990" s="51">
        <v>44747</v>
      </c>
      <c r="G990" s="2" t="s">
        <v>1</v>
      </c>
      <c r="H990" s="2" t="s">
        <v>0</v>
      </c>
      <c r="I990" s="2" t="s">
        <v>8149</v>
      </c>
      <c r="J990" s="2" t="s">
        <v>8150</v>
      </c>
      <c r="K990" s="41">
        <v>3324</v>
      </c>
      <c r="L990" s="48">
        <v>3324</v>
      </c>
      <c r="M990" s="49" t="s">
        <v>95</v>
      </c>
      <c r="N990" s="39" t="s">
        <v>96</v>
      </c>
      <c r="O990" s="2">
        <v>0</v>
      </c>
      <c r="P990" s="2">
        <v>0</v>
      </c>
      <c r="Q990" s="39">
        <v>49.76</v>
      </c>
      <c r="R990" s="2">
        <v>6.4687999999999999</v>
      </c>
      <c r="S990" s="2">
        <v>0</v>
      </c>
      <c r="T990" s="2">
        <v>0</v>
      </c>
      <c r="U990" s="39">
        <v>56.2288</v>
      </c>
      <c r="V990" s="2">
        <v>0</v>
      </c>
      <c r="W990" s="2" t="s">
        <v>1</v>
      </c>
      <c r="X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0"/>
      <c r="Z990"/>
      <c r="AA990"/>
    </row>
    <row r="991" spans="5:27" hidden="1">
      <c r="E991" s="2" t="s">
        <v>8565</v>
      </c>
      <c r="F991" s="51">
        <v>44747</v>
      </c>
      <c r="G991" s="2" t="s">
        <v>1</v>
      </c>
      <c r="H991" s="2" t="s">
        <v>0</v>
      </c>
      <c r="I991" s="2" t="s">
        <v>8149</v>
      </c>
      <c r="J991" s="2" t="s">
        <v>8150</v>
      </c>
      <c r="K991" s="41">
        <v>3325</v>
      </c>
      <c r="L991" s="48">
        <v>3325</v>
      </c>
      <c r="M991" s="49" t="s">
        <v>95</v>
      </c>
      <c r="N991" s="39" t="s">
        <v>96</v>
      </c>
      <c r="O991" s="2">
        <v>0</v>
      </c>
      <c r="P991" s="2">
        <v>0</v>
      </c>
      <c r="Q991" s="39">
        <v>33.99</v>
      </c>
      <c r="R991" s="2">
        <v>4.4187000000000003</v>
      </c>
      <c r="S991" s="2">
        <v>0</v>
      </c>
      <c r="T991" s="2">
        <v>0</v>
      </c>
      <c r="U991" s="39">
        <v>38.408700000000003</v>
      </c>
      <c r="V991" s="2">
        <v>0</v>
      </c>
      <c r="W991" s="2" t="s">
        <v>1</v>
      </c>
      <c r="X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1"/>
      <c r="Z991"/>
      <c r="AA991"/>
    </row>
    <row r="992" spans="5:27" hidden="1">
      <c r="E992" s="2" t="s">
        <v>8565</v>
      </c>
      <c r="F992" s="51">
        <v>44747</v>
      </c>
      <c r="G992" s="2" t="s">
        <v>1</v>
      </c>
      <c r="H992" s="2" t="s">
        <v>0</v>
      </c>
      <c r="I992" s="2" t="s">
        <v>8149</v>
      </c>
      <c r="J992" s="2" t="s">
        <v>8150</v>
      </c>
      <c r="K992" s="41">
        <v>3326</v>
      </c>
      <c r="L992" s="48">
        <v>3326</v>
      </c>
      <c r="M992" s="49" t="s">
        <v>95</v>
      </c>
      <c r="N992" s="39" t="s">
        <v>96</v>
      </c>
      <c r="O992" s="2">
        <v>0</v>
      </c>
      <c r="P992" s="2">
        <v>0</v>
      </c>
      <c r="Q992" s="39">
        <v>21.56</v>
      </c>
      <c r="R992" s="2">
        <v>2.8028</v>
      </c>
      <c r="S992" s="2">
        <v>0</v>
      </c>
      <c r="T992" s="2">
        <v>0</v>
      </c>
      <c r="U992" s="39">
        <v>24.3628</v>
      </c>
      <c r="V992" s="2">
        <v>0</v>
      </c>
      <c r="W992" s="2" t="s">
        <v>1</v>
      </c>
      <c r="X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2"/>
      <c r="Z992"/>
      <c r="AA992"/>
    </row>
    <row r="993" spans="5:27" hidden="1">
      <c r="E993" s="2" t="s">
        <v>8565</v>
      </c>
      <c r="F993" s="51">
        <v>44747</v>
      </c>
      <c r="G993" s="2" t="s">
        <v>1</v>
      </c>
      <c r="H993" s="2" t="s">
        <v>0</v>
      </c>
      <c r="I993" s="2" t="s">
        <v>8149</v>
      </c>
      <c r="J993" s="2" t="s">
        <v>8150</v>
      </c>
      <c r="K993" s="41">
        <v>3327</v>
      </c>
      <c r="L993" s="48">
        <v>3327</v>
      </c>
      <c r="M993" s="49" t="s">
        <v>95</v>
      </c>
      <c r="N993" s="39" t="s">
        <v>96</v>
      </c>
      <c r="O993" s="2">
        <v>0</v>
      </c>
      <c r="P993" s="2">
        <v>0</v>
      </c>
      <c r="Q993" s="39">
        <v>20.76</v>
      </c>
      <c r="R993" s="2">
        <v>2.6988000000000003</v>
      </c>
      <c r="S993" s="2">
        <v>0</v>
      </c>
      <c r="T993" s="2">
        <v>0</v>
      </c>
      <c r="U993" s="39">
        <v>23.458800000000004</v>
      </c>
      <c r="V993" s="2">
        <v>0</v>
      </c>
      <c r="W993" s="2" t="s">
        <v>1</v>
      </c>
      <c r="X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3"/>
      <c r="Z993"/>
      <c r="AA993"/>
    </row>
    <row r="994" spans="5:27" hidden="1">
      <c r="E994" s="2" t="s">
        <v>8565</v>
      </c>
      <c r="F994" s="51">
        <v>44747</v>
      </c>
      <c r="G994" s="2" t="s">
        <v>1</v>
      </c>
      <c r="H994" s="2" t="s">
        <v>0</v>
      </c>
      <c r="I994" s="2" t="s">
        <v>8149</v>
      </c>
      <c r="J994" s="2" t="s">
        <v>8150</v>
      </c>
      <c r="K994" s="41">
        <v>3328</v>
      </c>
      <c r="L994" s="48">
        <v>3328</v>
      </c>
      <c r="M994" s="49" t="s">
        <v>95</v>
      </c>
      <c r="N994" s="39" t="s">
        <v>96</v>
      </c>
      <c r="O994" s="2">
        <v>0</v>
      </c>
      <c r="P994" s="2">
        <v>0</v>
      </c>
      <c r="Q994" s="39">
        <v>18.29</v>
      </c>
      <c r="R994" s="2">
        <v>2.3776999999999999</v>
      </c>
      <c r="S994" s="2">
        <v>0</v>
      </c>
      <c r="T994" s="2">
        <v>0</v>
      </c>
      <c r="U994" s="39">
        <v>20.6677</v>
      </c>
      <c r="V994" s="2">
        <v>0</v>
      </c>
      <c r="W994" s="2" t="s">
        <v>1</v>
      </c>
      <c r="X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4"/>
      <c r="Z994"/>
      <c r="AA994"/>
    </row>
    <row r="995" spans="5:27" hidden="1">
      <c r="E995" s="2" t="s">
        <v>8565</v>
      </c>
      <c r="F995" s="51">
        <v>44747</v>
      </c>
      <c r="G995" s="2" t="s">
        <v>1</v>
      </c>
      <c r="H995" s="2" t="s">
        <v>0</v>
      </c>
      <c r="I995" s="2" t="s">
        <v>8149</v>
      </c>
      <c r="J995" s="2" t="s">
        <v>8150</v>
      </c>
      <c r="K995" s="41">
        <v>3329</v>
      </c>
      <c r="L995" s="48">
        <v>3329</v>
      </c>
      <c r="M995" s="49" t="s">
        <v>95</v>
      </c>
      <c r="N995" s="39" t="s">
        <v>96</v>
      </c>
      <c r="O995" s="2">
        <v>0</v>
      </c>
      <c r="P995" s="2">
        <v>0</v>
      </c>
      <c r="Q995" s="39">
        <v>26.36</v>
      </c>
      <c r="R995" s="2">
        <v>3.4268000000000001</v>
      </c>
      <c r="S995" s="2">
        <v>0</v>
      </c>
      <c r="T995" s="2">
        <v>0</v>
      </c>
      <c r="U995" s="39">
        <v>29.786799999999999</v>
      </c>
      <c r="V995" s="2">
        <v>0</v>
      </c>
      <c r="W995" s="2" t="s">
        <v>1</v>
      </c>
      <c r="X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5"/>
      <c r="Z995"/>
      <c r="AA995"/>
    </row>
    <row r="996" spans="5:27" hidden="1">
      <c r="E996" s="2" t="s">
        <v>8565</v>
      </c>
      <c r="F996" s="51">
        <v>44747</v>
      </c>
      <c r="G996" s="2" t="s">
        <v>1</v>
      </c>
      <c r="H996" s="2" t="s">
        <v>0</v>
      </c>
      <c r="I996" s="2" t="s">
        <v>8149</v>
      </c>
      <c r="J996" s="2" t="s">
        <v>8150</v>
      </c>
      <c r="K996" s="41">
        <v>3330</v>
      </c>
      <c r="L996" s="48">
        <v>3330</v>
      </c>
      <c r="M996" s="49" t="s">
        <v>95</v>
      </c>
      <c r="N996" s="39" t="s">
        <v>96</v>
      </c>
      <c r="O996" s="2">
        <v>0</v>
      </c>
      <c r="P996" s="2">
        <v>0</v>
      </c>
      <c r="Q996" s="39">
        <v>13.48</v>
      </c>
      <c r="R996" s="2">
        <v>1.7524000000000002</v>
      </c>
      <c r="S996" s="2">
        <v>0</v>
      </c>
      <c r="T996" s="2">
        <v>0</v>
      </c>
      <c r="U996" s="39">
        <v>15.2324</v>
      </c>
      <c r="V996" s="2">
        <v>0</v>
      </c>
      <c r="W996" s="2" t="s">
        <v>1</v>
      </c>
      <c r="X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6"/>
      <c r="Z996"/>
      <c r="AA996"/>
    </row>
    <row r="997" spans="5:27" hidden="1">
      <c r="E997" s="2" t="s">
        <v>8565</v>
      </c>
      <c r="F997" s="51">
        <v>44747</v>
      </c>
      <c r="G997" s="2" t="s">
        <v>1</v>
      </c>
      <c r="H997" s="2" t="s">
        <v>0</v>
      </c>
      <c r="I997" s="2" t="s">
        <v>8149</v>
      </c>
      <c r="J997" s="2" t="s">
        <v>8150</v>
      </c>
      <c r="K997" s="41">
        <v>3331</v>
      </c>
      <c r="L997" s="48">
        <v>3331</v>
      </c>
      <c r="M997" s="49" t="s">
        <v>95</v>
      </c>
      <c r="N997" s="39" t="s">
        <v>96</v>
      </c>
      <c r="O997" s="2">
        <v>0</v>
      </c>
      <c r="P997" s="2">
        <v>0</v>
      </c>
      <c r="Q997" s="39">
        <v>29.84</v>
      </c>
      <c r="R997" s="2">
        <v>3.8792</v>
      </c>
      <c r="S997" s="2">
        <v>0</v>
      </c>
      <c r="T997" s="2">
        <v>0</v>
      </c>
      <c r="U997" s="39">
        <v>33.719200000000001</v>
      </c>
      <c r="V997" s="2">
        <v>0</v>
      </c>
      <c r="W997" s="2" t="s">
        <v>1</v>
      </c>
      <c r="X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7"/>
      <c r="Z997"/>
      <c r="AA997"/>
    </row>
    <row r="998" spans="5:27" hidden="1">
      <c r="E998" s="2" t="s">
        <v>8565</v>
      </c>
      <c r="F998" s="51">
        <v>44747</v>
      </c>
      <c r="G998" s="2" t="s">
        <v>1</v>
      </c>
      <c r="H998" s="2" t="s">
        <v>0</v>
      </c>
      <c r="I998" s="2" t="s">
        <v>8149</v>
      </c>
      <c r="J998" s="2" t="s">
        <v>8150</v>
      </c>
      <c r="K998" s="41">
        <v>3332</v>
      </c>
      <c r="L998" s="48">
        <v>3332</v>
      </c>
      <c r="M998" s="49" t="s">
        <v>95</v>
      </c>
      <c r="N998" s="39" t="s">
        <v>96</v>
      </c>
      <c r="O998" s="2">
        <v>0</v>
      </c>
      <c r="P998" s="2">
        <v>0</v>
      </c>
      <c r="Q998" s="39">
        <v>46.34</v>
      </c>
      <c r="R998" s="2">
        <v>6.0242000000000004</v>
      </c>
      <c r="S998" s="2">
        <v>0</v>
      </c>
      <c r="T998" s="2">
        <v>0</v>
      </c>
      <c r="U998" s="39">
        <v>52.364200000000004</v>
      </c>
      <c r="V998" s="2">
        <v>0</v>
      </c>
      <c r="W998" s="2" t="s">
        <v>1</v>
      </c>
      <c r="X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8"/>
      <c r="Z998"/>
      <c r="AA998"/>
    </row>
    <row r="999" spans="5:27" hidden="1">
      <c r="E999" s="2" t="s">
        <v>8565</v>
      </c>
      <c r="F999" s="51">
        <v>44747</v>
      </c>
      <c r="G999" s="2" t="s">
        <v>1</v>
      </c>
      <c r="H999" s="2" t="s">
        <v>0</v>
      </c>
      <c r="I999" s="2" t="s">
        <v>8149</v>
      </c>
      <c r="J999" s="2" t="s">
        <v>8150</v>
      </c>
      <c r="K999" s="41">
        <v>3333</v>
      </c>
      <c r="L999" s="48">
        <v>3333</v>
      </c>
      <c r="M999" s="49" t="s">
        <v>95</v>
      </c>
      <c r="N999" s="39" t="s">
        <v>96</v>
      </c>
      <c r="O999" s="2">
        <v>0</v>
      </c>
      <c r="P999" s="2">
        <v>0</v>
      </c>
      <c r="Q999" s="39">
        <v>27.38</v>
      </c>
      <c r="R999" s="2">
        <v>3.5594000000000001</v>
      </c>
      <c r="S999" s="2">
        <v>0</v>
      </c>
      <c r="T999" s="2">
        <v>0</v>
      </c>
      <c r="U999" s="39">
        <v>30.939399999999999</v>
      </c>
      <c r="V999" s="2">
        <v>0</v>
      </c>
      <c r="W999" s="2" t="s">
        <v>1</v>
      </c>
      <c r="X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999"/>
      <c r="Z999"/>
      <c r="AA999"/>
    </row>
    <row r="1000" spans="5:27" hidden="1">
      <c r="E1000" s="2" t="s">
        <v>8565</v>
      </c>
      <c r="F1000" s="51">
        <v>44747</v>
      </c>
      <c r="G1000" s="2" t="s">
        <v>1</v>
      </c>
      <c r="H1000" s="2" t="s">
        <v>0</v>
      </c>
      <c r="I1000" s="2" t="s">
        <v>8149</v>
      </c>
      <c r="J1000" s="2" t="s">
        <v>8150</v>
      </c>
      <c r="K1000" s="41">
        <v>3334</v>
      </c>
      <c r="L1000" s="48">
        <v>3334</v>
      </c>
      <c r="M1000" s="49" t="s">
        <v>95</v>
      </c>
      <c r="N1000" s="39" t="s">
        <v>96</v>
      </c>
      <c r="O1000" s="2">
        <v>0</v>
      </c>
      <c r="P1000" s="2">
        <v>0</v>
      </c>
      <c r="Q1000" s="39">
        <v>26.36</v>
      </c>
      <c r="R1000" s="2">
        <v>3.4268000000000001</v>
      </c>
      <c r="S1000" s="2">
        <v>0</v>
      </c>
      <c r="T1000" s="2">
        <v>0</v>
      </c>
      <c r="U1000" s="39">
        <v>29.786799999999999</v>
      </c>
      <c r="V1000" s="2">
        <v>0</v>
      </c>
      <c r="W1000" s="2" t="s">
        <v>1</v>
      </c>
      <c r="X1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0"/>
      <c r="Z1000"/>
      <c r="AA1000"/>
    </row>
    <row r="1001" spans="5:27" hidden="1">
      <c r="E1001" s="2" t="s">
        <v>8565</v>
      </c>
      <c r="F1001" s="51">
        <v>44747</v>
      </c>
      <c r="G1001" s="2" t="s">
        <v>1</v>
      </c>
      <c r="H1001" s="2" t="s">
        <v>0</v>
      </c>
      <c r="I1001" s="2" t="s">
        <v>8149</v>
      </c>
      <c r="J1001" s="2" t="s">
        <v>8150</v>
      </c>
      <c r="K1001" s="41">
        <v>3335</v>
      </c>
      <c r="L1001" s="48">
        <v>3335</v>
      </c>
      <c r="M1001" s="49" t="s">
        <v>95</v>
      </c>
      <c r="N1001" s="39" t="s">
        <v>96</v>
      </c>
      <c r="O1001" s="2">
        <v>0</v>
      </c>
      <c r="P1001" s="2">
        <v>0</v>
      </c>
      <c r="Q1001" s="39">
        <v>28.36</v>
      </c>
      <c r="R1001" s="2">
        <v>3.6867999999999999</v>
      </c>
      <c r="S1001" s="2">
        <v>0</v>
      </c>
      <c r="T1001" s="2">
        <v>0</v>
      </c>
      <c r="U1001" s="39">
        <v>32.046799999999998</v>
      </c>
      <c r="V1001" s="2">
        <v>0</v>
      </c>
      <c r="W1001" s="2" t="s">
        <v>1</v>
      </c>
      <c r="X1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1"/>
      <c r="Z1001"/>
      <c r="AA1001"/>
    </row>
    <row r="1002" spans="5:27" hidden="1">
      <c r="E1002" s="2" t="s">
        <v>8565</v>
      </c>
      <c r="F1002" s="51">
        <v>44747</v>
      </c>
      <c r="G1002" s="2" t="s">
        <v>1</v>
      </c>
      <c r="H1002" s="2" t="s">
        <v>0</v>
      </c>
      <c r="I1002" s="2" t="s">
        <v>8149</v>
      </c>
      <c r="J1002" s="2" t="s">
        <v>8150</v>
      </c>
      <c r="K1002" s="41">
        <v>3336</v>
      </c>
      <c r="L1002" s="48">
        <v>3336</v>
      </c>
      <c r="M1002" s="49" t="s">
        <v>95</v>
      </c>
      <c r="N1002" s="39" t="s">
        <v>96</v>
      </c>
      <c r="O1002" s="2">
        <v>0</v>
      </c>
      <c r="P1002" s="2">
        <v>0</v>
      </c>
      <c r="Q1002" s="39">
        <v>12.46</v>
      </c>
      <c r="R1002" s="2">
        <v>1.6198000000000001</v>
      </c>
      <c r="S1002" s="2">
        <v>0</v>
      </c>
      <c r="T1002" s="2">
        <v>0</v>
      </c>
      <c r="U1002" s="39">
        <v>14.079800000000001</v>
      </c>
      <c r="V1002" s="2">
        <v>0</v>
      </c>
      <c r="W1002" s="2" t="s">
        <v>1</v>
      </c>
      <c r="X1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2"/>
      <c r="Z1002"/>
      <c r="AA1002"/>
    </row>
    <row r="1003" spans="5:27" hidden="1">
      <c r="E1003" s="2" t="s">
        <v>8565</v>
      </c>
      <c r="F1003" s="51">
        <v>44747</v>
      </c>
      <c r="G1003" s="2" t="s">
        <v>1</v>
      </c>
      <c r="H1003" s="2" t="s">
        <v>0</v>
      </c>
      <c r="I1003" s="2" t="s">
        <v>8149</v>
      </c>
      <c r="J1003" s="2" t="s">
        <v>8150</v>
      </c>
      <c r="K1003" s="41">
        <v>3337</v>
      </c>
      <c r="L1003" s="48">
        <v>3337</v>
      </c>
      <c r="M1003" s="49" t="s">
        <v>95</v>
      </c>
      <c r="N1003" s="39" t="s">
        <v>96</v>
      </c>
      <c r="O1003" s="2">
        <v>0</v>
      </c>
      <c r="P1003" s="2">
        <v>0</v>
      </c>
      <c r="Q1003" s="39">
        <v>44.54</v>
      </c>
      <c r="R1003" s="2">
        <v>5.7902000000000005</v>
      </c>
      <c r="S1003" s="2">
        <v>0</v>
      </c>
      <c r="T1003" s="2">
        <v>0</v>
      </c>
      <c r="U1003" s="39">
        <v>50.330199999999998</v>
      </c>
      <c r="V1003" s="2">
        <v>0</v>
      </c>
      <c r="W1003" s="2" t="s">
        <v>1</v>
      </c>
      <c r="X1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3"/>
      <c r="Z1003"/>
      <c r="AA1003"/>
    </row>
    <row r="1004" spans="5:27" hidden="1">
      <c r="E1004" s="2" t="s">
        <v>8565</v>
      </c>
      <c r="F1004" s="51">
        <v>44747</v>
      </c>
      <c r="G1004" s="2" t="s">
        <v>1</v>
      </c>
      <c r="H1004" s="2" t="s">
        <v>0</v>
      </c>
      <c r="I1004" s="2" t="s">
        <v>8149</v>
      </c>
      <c r="J1004" s="2" t="s">
        <v>8150</v>
      </c>
      <c r="K1004" s="41">
        <v>3338</v>
      </c>
      <c r="L1004" s="48">
        <v>3338</v>
      </c>
      <c r="M1004" s="49" t="s">
        <v>95</v>
      </c>
      <c r="N1004" s="39" t="s">
        <v>96</v>
      </c>
      <c r="O1004" s="2">
        <v>0</v>
      </c>
      <c r="P1004" s="2">
        <v>0</v>
      </c>
      <c r="Q1004" s="39">
        <v>48.92</v>
      </c>
      <c r="R1004" s="2">
        <v>6.3596000000000004</v>
      </c>
      <c r="S1004" s="2">
        <v>0</v>
      </c>
      <c r="T1004" s="2">
        <v>0</v>
      </c>
      <c r="U1004" s="39">
        <v>55.279600000000002</v>
      </c>
      <c r="V1004" s="2">
        <v>0</v>
      </c>
      <c r="W1004" s="2" t="s">
        <v>1</v>
      </c>
      <c r="X1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4"/>
      <c r="Z1004"/>
      <c r="AA1004"/>
    </row>
    <row r="1005" spans="5:27" hidden="1">
      <c r="E1005" s="2" t="s">
        <v>8565</v>
      </c>
      <c r="F1005" s="51">
        <v>44747</v>
      </c>
      <c r="G1005" s="2" t="s">
        <v>1</v>
      </c>
      <c r="H1005" s="2" t="s">
        <v>0</v>
      </c>
      <c r="I1005" s="2" t="s">
        <v>8149</v>
      </c>
      <c r="J1005" s="2" t="s">
        <v>8150</v>
      </c>
      <c r="K1005" s="41">
        <v>3339</v>
      </c>
      <c r="L1005" s="48">
        <v>3339</v>
      </c>
      <c r="M1005" s="49" t="s">
        <v>95</v>
      </c>
      <c r="N1005" s="39" t="s">
        <v>96</v>
      </c>
      <c r="O1005" s="2">
        <v>0</v>
      </c>
      <c r="P1005" s="2">
        <v>0</v>
      </c>
      <c r="Q1005" s="39">
        <v>28.47</v>
      </c>
      <c r="R1005" s="2">
        <v>3.7010999999999998</v>
      </c>
      <c r="S1005" s="2">
        <v>0</v>
      </c>
      <c r="T1005" s="2">
        <v>0</v>
      </c>
      <c r="U1005" s="39">
        <v>32.171099999999996</v>
      </c>
      <c r="V1005" s="2">
        <v>0</v>
      </c>
      <c r="W1005" s="2" t="s">
        <v>1</v>
      </c>
      <c r="X1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5"/>
      <c r="Z1005"/>
      <c r="AA1005"/>
    </row>
    <row r="1006" spans="5:27" hidden="1">
      <c r="E1006" s="2" t="s">
        <v>8565</v>
      </c>
      <c r="F1006" s="51">
        <v>44747</v>
      </c>
      <c r="G1006" s="2" t="s">
        <v>1</v>
      </c>
      <c r="H1006" s="2" t="s">
        <v>0</v>
      </c>
      <c r="I1006" s="2" t="s">
        <v>8149</v>
      </c>
      <c r="J1006" s="2" t="s">
        <v>8150</v>
      </c>
      <c r="K1006" s="41">
        <v>3340</v>
      </c>
      <c r="L1006" s="48">
        <v>3340</v>
      </c>
      <c r="M1006" s="49" t="s">
        <v>95</v>
      </c>
      <c r="N1006" s="39" t="s">
        <v>96</v>
      </c>
      <c r="O1006" s="2">
        <v>0</v>
      </c>
      <c r="P1006" s="2">
        <v>0</v>
      </c>
      <c r="Q1006" s="39">
        <v>21.06</v>
      </c>
      <c r="R1006" s="2">
        <v>2.7378</v>
      </c>
      <c r="S1006" s="2">
        <v>0</v>
      </c>
      <c r="T1006" s="2">
        <v>0</v>
      </c>
      <c r="U1006" s="39">
        <v>23.797799999999999</v>
      </c>
      <c r="V1006" s="2">
        <v>0</v>
      </c>
      <c r="W1006" s="2" t="s">
        <v>1</v>
      </c>
      <c r="X1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6"/>
      <c r="Z1006"/>
      <c r="AA1006"/>
    </row>
    <row r="1007" spans="5:27" hidden="1">
      <c r="E1007" s="2" t="s">
        <v>8565</v>
      </c>
      <c r="F1007" s="51">
        <v>44747</v>
      </c>
      <c r="G1007" s="2" t="s">
        <v>1</v>
      </c>
      <c r="H1007" s="2" t="s">
        <v>0</v>
      </c>
      <c r="I1007" s="2" t="s">
        <v>8149</v>
      </c>
      <c r="J1007" s="2" t="s">
        <v>8150</v>
      </c>
      <c r="K1007" s="41">
        <v>3341</v>
      </c>
      <c r="L1007" s="48">
        <v>3341</v>
      </c>
      <c r="M1007" s="49" t="s">
        <v>95</v>
      </c>
      <c r="N1007" s="39" t="s">
        <v>96</v>
      </c>
      <c r="O1007" s="2">
        <v>0</v>
      </c>
      <c r="P1007" s="2">
        <v>0</v>
      </c>
      <c r="Q1007" s="39">
        <v>74.91</v>
      </c>
      <c r="R1007" s="2">
        <v>9.7383000000000006</v>
      </c>
      <c r="S1007" s="2">
        <v>0</v>
      </c>
      <c r="T1007" s="2">
        <v>0</v>
      </c>
      <c r="U1007" s="39">
        <v>84.648299999999992</v>
      </c>
      <c r="V1007" s="2">
        <v>0</v>
      </c>
      <c r="W1007" s="2" t="s">
        <v>1</v>
      </c>
      <c r="X1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7"/>
      <c r="Z1007"/>
      <c r="AA1007"/>
    </row>
    <row r="1008" spans="5:27" hidden="1">
      <c r="E1008" s="2" t="s">
        <v>8565</v>
      </c>
      <c r="F1008" s="51">
        <v>44747</v>
      </c>
      <c r="G1008" s="2" t="s">
        <v>1</v>
      </c>
      <c r="H1008" s="2" t="s">
        <v>0</v>
      </c>
      <c r="I1008" s="2" t="s">
        <v>8149</v>
      </c>
      <c r="J1008" s="2" t="s">
        <v>8150</v>
      </c>
      <c r="K1008" s="41">
        <v>3342</v>
      </c>
      <c r="L1008" s="48">
        <v>3342</v>
      </c>
      <c r="M1008" s="49" t="s">
        <v>7848</v>
      </c>
      <c r="N1008" s="39" t="s">
        <v>7847</v>
      </c>
      <c r="O1008" s="2">
        <v>0</v>
      </c>
      <c r="P1008" s="2">
        <v>0</v>
      </c>
      <c r="Q1008" s="39">
        <v>0</v>
      </c>
      <c r="R1008" s="2">
        <v>0</v>
      </c>
      <c r="S1008" s="2">
        <v>0</v>
      </c>
      <c r="T1008" s="2">
        <v>0</v>
      </c>
      <c r="U1008" s="39">
        <v>0</v>
      </c>
      <c r="V1008" s="2">
        <v>0</v>
      </c>
      <c r="W1008" s="2" t="s">
        <v>1</v>
      </c>
      <c r="X1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8"/>
      <c r="Z1008"/>
      <c r="AA1008"/>
    </row>
    <row r="1009" spans="5:27" hidden="1">
      <c r="E1009" s="2" t="s">
        <v>8565</v>
      </c>
      <c r="F1009" s="51">
        <v>44747</v>
      </c>
      <c r="G1009" s="2" t="s">
        <v>1</v>
      </c>
      <c r="H1009" s="2" t="s">
        <v>0</v>
      </c>
      <c r="I1009" s="2" t="s">
        <v>8149</v>
      </c>
      <c r="J1009" s="2" t="s">
        <v>8150</v>
      </c>
      <c r="K1009" s="41">
        <v>3343</v>
      </c>
      <c r="L1009" s="48">
        <v>3343</v>
      </c>
      <c r="M1009" s="49" t="s">
        <v>95</v>
      </c>
      <c r="N1009" s="39" t="s">
        <v>96</v>
      </c>
      <c r="O1009" s="2">
        <v>0</v>
      </c>
      <c r="P1009" s="2">
        <v>0</v>
      </c>
      <c r="Q1009" s="39">
        <v>32.08</v>
      </c>
      <c r="R1009" s="2">
        <v>4.1703999999999999</v>
      </c>
      <c r="S1009" s="2">
        <v>0</v>
      </c>
      <c r="T1009" s="2">
        <v>0</v>
      </c>
      <c r="U1009" s="39">
        <v>36.250399999999999</v>
      </c>
      <c r="V1009" s="2">
        <v>0</v>
      </c>
      <c r="W1009" s="2" t="s">
        <v>1</v>
      </c>
      <c r="X1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09"/>
      <c r="Z1009"/>
      <c r="AA1009"/>
    </row>
    <row r="1010" spans="5:27" hidden="1">
      <c r="E1010" s="2" t="s">
        <v>8565</v>
      </c>
      <c r="F1010" s="51">
        <v>44747</v>
      </c>
      <c r="G1010" s="2" t="s">
        <v>1</v>
      </c>
      <c r="H1010" s="2" t="s">
        <v>0</v>
      </c>
      <c r="I1010" s="2" t="s">
        <v>8149</v>
      </c>
      <c r="J1010" s="2" t="s">
        <v>8150</v>
      </c>
      <c r="K1010" s="41">
        <v>3344</v>
      </c>
      <c r="L1010" s="48">
        <v>3344</v>
      </c>
      <c r="M1010" s="49" t="s">
        <v>95</v>
      </c>
      <c r="N1010" s="39" t="s">
        <v>96</v>
      </c>
      <c r="O1010" s="2">
        <v>0</v>
      </c>
      <c r="P1010" s="2">
        <v>0</v>
      </c>
      <c r="Q1010" s="39">
        <v>45.04</v>
      </c>
      <c r="R1010" s="2">
        <v>5.8552</v>
      </c>
      <c r="S1010" s="2">
        <v>0</v>
      </c>
      <c r="T1010" s="2">
        <v>0</v>
      </c>
      <c r="U1010" s="39">
        <v>50.895200000000003</v>
      </c>
      <c r="V1010" s="2">
        <v>0</v>
      </c>
      <c r="W1010" s="2" t="s">
        <v>1</v>
      </c>
      <c r="X1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0"/>
      <c r="Z1010"/>
      <c r="AA1010"/>
    </row>
    <row r="1011" spans="5:27" hidden="1">
      <c r="E1011" s="2" t="s">
        <v>8565</v>
      </c>
      <c r="F1011" s="51">
        <v>44747</v>
      </c>
      <c r="G1011" s="2" t="s">
        <v>1</v>
      </c>
      <c r="H1011" s="2" t="s">
        <v>0</v>
      </c>
      <c r="I1011" s="2" t="s">
        <v>8149</v>
      </c>
      <c r="J1011" s="2" t="s">
        <v>8150</v>
      </c>
      <c r="K1011" s="41">
        <v>3345</v>
      </c>
      <c r="L1011" s="48">
        <v>3345</v>
      </c>
      <c r="M1011" s="49" t="s">
        <v>95</v>
      </c>
      <c r="N1011" s="39" t="s">
        <v>96</v>
      </c>
      <c r="O1011" s="2">
        <v>0</v>
      </c>
      <c r="P1011" s="2">
        <v>0</v>
      </c>
      <c r="Q1011" s="39">
        <v>17.63</v>
      </c>
      <c r="R1011" s="2">
        <v>2.2919</v>
      </c>
      <c r="S1011" s="2">
        <v>0</v>
      </c>
      <c r="T1011" s="2">
        <v>0</v>
      </c>
      <c r="U1011" s="39">
        <v>19.921900000000001</v>
      </c>
      <c r="V1011" s="2">
        <v>0</v>
      </c>
      <c r="W1011" s="2" t="s">
        <v>1</v>
      </c>
      <c r="X1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1"/>
      <c r="Z1011"/>
      <c r="AA1011"/>
    </row>
    <row r="1012" spans="5:27" hidden="1">
      <c r="E1012" s="2" t="s">
        <v>8565</v>
      </c>
      <c r="F1012" s="51">
        <v>44747</v>
      </c>
      <c r="G1012" s="2" t="s">
        <v>1</v>
      </c>
      <c r="H1012" s="2" t="s">
        <v>0</v>
      </c>
      <c r="I1012" s="2" t="s">
        <v>8149</v>
      </c>
      <c r="J1012" s="2" t="s">
        <v>8150</v>
      </c>
      <c r="K1012" s="41">
        <v>3346</v>
      </c>
      <c r="L1012" s="48">
        <v>3346</v>
      </c>
      <c r="M1012" s="49" t="s">
        <v>95</v>
      </c>
      <c r="N1012" s="39" t="s">
        <v>96</v>
      </c>
      <c r="O1012" s="2">
        <v>0</v>
      </c>
      <c r="P1012" s="2">
        <v>0</v>
      </c>
      <c r="Q1012" s="39">
        <v>36.159999999999997</v>
      </c>
      <c r="R1012" s="2">
        <v>4.7008000000000001</v>
      </c>
      <c r="S1012" s="2">
        <v>0</v>
      </c>
      <c r="T1012" s="2">
        <v>0</v>
      </c>
      <c r="U1012" s="39">
        <v>40.860799999999998</v>
      </c>
      <c r="V1012" s="2">
        <v>0</v>
      </c>
      <c r="W1012" s="2" t="s">
        <v>1</v>
      </c>
      <c r="X1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2"/>
      <c r="Z1012"/>
      <c r="AA1012"/>
    </row>
    <row r="1013" spans="5:27" hidden="1">
      <c r="E1013" s="2" t="s">
        <v>8565</v>
      </c>
      <c r="F1013" s="51">
        <v>44747</v>
      </c>
      <c r="G1013" s="2" t="s">
        <v>1</v>
      </c>
      <c r="H1013" s="2" t="s">
        <v>0</v>
      </c>
      <c r="I1013" s="2" t="s">
        <v>8149</v>
      </c>
      <c r="J1013" s="2" t="s">
        <v>8150</v>
      </c>
      <c r="K1013" s="41">
        <v>3347</v>
      </c>
      <c r="L1013" s="48">
        <v>3347</v>
      </c>
      <c r="M1013" s="49" t="s">
        <v>7848</v>
      </c>
      <c r="N1013" s="39" t="s">
        <v>7847</v>
      </c>
      <c r="O1013" s="2">
        <v>0</v>
      </c>
      <c r="P1013" s="2">
        <v>0</v>
      </c>
      <c r="Q1013" s="39">
        <v>0</v>
      </c>
      <c r="R1013" s="2">
        <v>0</v>
      </c>
      <c r="S1013" s="2">
        <v>0</v>
      </c>
      <c r="T1013" s="2">
        <v>0</v>
      </c>
      <c r="U1013" s="39">
        <v>0</v>
      </c>
      <c r="V1013" s="2">
        <v>0</v>
      </c>
      <c r="W1013" s="2" t="s">
        <v>1</v>
      </c>
      <c r="X1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3"/>
      <c r="Z1013"/>
      <c r="AA1013"/>
    </row>
    <row r="1014" spans="5:27" hidden="1">
      <c r="E1014" s="2" t="s">
        <v>8565</v>
      </c>
      <c r="F1014" s="51">
        <v>44747</v>
      </c>
      <c r="G1014" s="2" t="s">
        <v>1</v>
      </c>
      <c r="H1014" s="2" t="s">
        <v>0</v>
      </c>
      <c r="I1014" s="2" t="s">
        <v>8149</v>
      </c>
      <c r="J1014" s="2" t="s">
        <v>8150</v>
      </c>
      <c r="K1014" s="41">
        <v>3348</v>
      </c>
      <c r="L1014" s="48">
        <v>3348</v>
      </c>
      <c r="M1014" s="49" t="s">
        <v>95</v>
      </c>
      <c r="N1014" s="39" t="s">
        <v>96</v>
      </c>
      <c r="O1014" s="2">
        <v>0</v>
      </c>
      <c r="P1014" s="2">
        <v>0</v>
      </c>
      <c r="Q1014" s="39">
        <v>38.58</v>
      </c>
      <c r="R1014" s="2">
        <v>5.0153999999999996</v>
      </c>
      <c r="S1014" s="2">
        <v>0</v>
      </c>
      <c r="T1014" s="2">
        <v>0</v>
      </c>
      <c r="U1014" s="39">
        <v>43.595399999999998</v>
      </c>
      <c r="V1014" s="2">
        <v>0</v>
      </c>
      <c r="W1014" s="2" t="s">
        <v>1</v>
      </c>
      <c r="X1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4"/>
      <c r="Z1014"/>
      <c r="AA1014"/>
    </row>
    <row r="1015" spans="5:27" hidden="1">
      <c r="E1015" s="2" t="s">
        <v>8565</v>
      </c>
      <c r="F1015" s="51">
        <v>44747</v>
      </c>
      <c r="G1015" s="2" t="s">
        <v>1</v>
      </c>
      <c r="H1015" s="2" t="s">
        <v>0</v>
      </c>
      <c r="I1015" s="2" t="s">
        <v>8149</v>
      </c>
      <c r="J1015" s="2" t="s">
        <v>8150</v>
      </c>
      <c r="K1015" s="41">
        <v>3349</v>
      </c>
      <c r="L1015" s="48">
        <v>3349</v>
      </c>
      <c r="M1015" s="49" t="s">
        <v>95</v>
      </c>
      <c r="N1015" s="39" t="s">
        <v>96</v>
      </c>
      <c r="O1015" s="2">
        <v>0</v>
      </c>
      <c r="P1015" s="2">
        <v>0</v>
      </c>
      <c r="Q1015" s="39">
        <v>34.96</v>
      </c>
      <c r="R1015" s="2">
        <v>4.5448000000000004</v>
      </c>
      <c r="S1015" s="2">
        <v>0</v>
      </c>
      <c r="T1015" s="2">
        <v>0</v>
      </c>
      <c r="U1015" s="39">
        <v>39.504800000000003</v>
      </c>
      <c r="V1015" s="2">
        <v>0</v>
      </c>
      <c r="W1015" s="2" t="s">
        <v>1</v>
      </c>
      <c r="X1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5"/>
      <c r="Z1015"/>
      <c r="AA1015"/>
    </row>
    <row r="1016" spans="5:27" hidden="1">
      <c r="E1016" s="2" t="s">
        <v>8565</v>
      </c>
      <c r="F1016" s="51">
        <v>44747</v>
      </c>
      <c r="G1016" s="2" t="s">
        <v>1</v>
      </c>
      <c r="H1016" s="2" t="s">
        <v>0</v>
      </c>
      <c r="I1016" s="2" t="s">
        <v>8149</v>
      </c>
      <c r="J1016" s="2" t="s">
        <v>8150</v>
      </c>
      <c r="K1016" s="41">
        <v>3350</v>
      </c>
      <c r="L1016" s="48">
        <v>3350</v>
      </c>
      <c r="M1016" s="49" t="s">
        <v>95</v>
      </c>
      <c r="N1016" s="39" t="s">
        <v>96</v>
      </c>
      <c r="O1016" s="2">
        <v>0</v>
      </c>
      <c r="P1016" s="2">
        <v>0</v>
      </c>
      <c r="Q1016" s="39">
        <v>37.96</v>
      </c>
      <c r="R1016" s="2">
        <v>4.9348000000000001</v>
      </c>
      <c r="S1016" s="2">
        <v>0</v>
      </c>
      <c r="T1016" s="2">
        <v>0</v>
      </c>
      <c r="U1016" s="39">
        <v>42.894800000000004</v>
      </c>
      <c r="V1016" s="2">
        <v>0</v>
      </c>
      <c r="W1016" s="2" t="s">
        <v>1</v>
      </c>
      <c r="X1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6"/>
      <c r="Z1016"/>
      <c r="AA1016"/>
    </row>
    <row r="1017" spans="5:27" hidden="1">
      <c r="E1017" s="2" t="s">
        <v>8565</v>
      </c>
      <c r="F1017" s="51">
        <v>44747</v>
      </c>
      <c r="G1017" s="2" t="s">
        <v>1</v>
      </c>
      <c r="H1017" s="2" t="s">
        <v>0</v>
      </c>
      <c r="I1017" s="2" t="s">
        <v>8149</v>
      </c>
      <c r="J1017" s="2" t="s">
        <v>8150</v>
      </c>
      <c r="K1017" s="41">
        <v>3351</v>
      </c>
      <c r="L1017" s="48">
        <v>3351</v>
      </c>
      <c r="M1017" s="49" t="s">
        <v>95</v>
      </c>
      <c r="N1017" s="39" t="s">
        <v>96</v>
      </c>
      <c r="O1017" s="2">
        <v>0</v>
      </c>
      <c r="P1017" s="2">
        <v>0</v>
      </c>
      <c r="Q1017" s="39">
        <v>20.05</v>
      </c>
      <c r="R1017" s="2">
        <v>2.6065</v>
      </c>
      <c r="S1017" s="2">
        <v>0</v>
      </c>
      <c r="T1017" s="2">
        <v>0</v>
      </c>
      <c r="U1017" s="39">
        <v>22.656500000000001</v>
      </c>
      <c r="V1017" s="2">
        <v>0</v>
      </c>
      <c r="W1017" s="2" t="s">
        <v>1</v>
      </c>
      <c r="X1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7"/>
      <c r="Z1017"/>
      <c r="AA1017"/>
    </row>
    <row r="1018" spans="5:27" hidden="1">
      <c r="E1018" s="2" t="s">
        <v>8565</v>
      </c>
      <c r="F1018" s="51">
        <v>44747</v>
      </c>
      <c r="G1018" s="2" t="s">
        <v>1</v>
      </c>
      <c r="H1018" s="2" t="s">
        <v>0</v>
      </c>
      <c r="I1018" s="2" t="s">
        <v>8149</v>
      </c>
      <c r="J1018" s="2" t="s">
        <v>8150</v>
      </c>
      <c r="K1018" s="41">
        <v>3352</v>
      </c>
      <c r="L1018" s="48">
        <v>3352</v>
      </c>
      <c r="M1018" s="49" t="s">
        <v>95</v>
      </c>
      <c r="N1018" s="39" t="s">
        <v>96</v>
      </c>
      <c r="O1018" s="2">
        <v>0</v>
      </c>
      <c r="P1018" s="2">
        <v>0</v>
      </c>
      <c r="Q1018" s="39">
        <v>14.32</v>
      </c>
      <c r="R1018" s="2">
        <v>1.8616000000000001</v>
      </c>
      <c r="S1018" s="2">
        <v>0</v>
      </c>
      <c r="T1018" s="2">
        <v>0</v>
      </c>
      <c r="U1018" s="39">
        <v>16.1816</v>
      </c>
      <c r="V1018" s="2">
        <v>0</v>
      </c>
      <c r="W1018" s="2" t="s">
        <v>1</v>
      </c>
      <c r="X1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8"/>
      <c r="Z1018"/>
      <c r="AA1018"/>
    </row>
    <row r="1019" spans="5:27" hidden="1">
      <c r="E1019" s="2" t="s">
        <v>8565</v>
      </c>
      <c r="F1019" s="51">
        <v>44747</v>
      </c>
      <c r="G1019" s="2" t="s">
        <v>1</v>
      </c>
      <c r="H1019" s="2" t="s">
        <v>0</v>
      </c>
      <c r="I1019" s="2" t="s">
        <v>8149</v>
      </c>
      <c r="J1019" s="2" t="s">
        <v>8150</v>
      </c>
      <c r="K1019" s="41">
        <v>3353</v>
      </c>
      <c r="L1019" s="48">
        <v>3353</v>
      </c>
      <c r="M1019" s="49" t="s">
        <v>95</v>
      </c>
      <c r="N1019" s="39" t="s">
        <v>96</v>
      </c>
      <c r="O1019" s="2">
        <v>0</v>
      </c>
      <c r="P1019" s="2">
        <v>0</v>
      </c>
      <c r="Q1019" s="39">
        <v>12.46</v>
      </c>
      <c r="R1019" s="2">
        <v>1.6198000000000001</v>
      </c>
      <c r="S1019" s="2">
        <v>0</v>
      </c>
      <c r="T1019" s="2">
        <v>0</v>
      </c>
      <c r="U1019" s="39">
        <v>14.079800000000001</v>
      </c>
      <c r="V1019" s="2">
        <v>0</v>
      </c>
      <c r="W1019" s="2" t="s">
        <v>1</v>
      </c>
      <c r="X1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19"/>
      <c r="Z1019"/>
      <c r="AA1019"/>
    </row>
    <row r="1020" spans="5:27" hidden="1">
      <c r="E1020" s="2" t="s">
        <v>8565</v>
      </c>
      <c r="F1020" s="51">
        <v>44747</v>
      </c>
      <c r="G1020" s="2" t="s">
        <v>1</v>
      </c>
      <c r="H1020" s="2" t="s">
        <v>0</v>
      </c>
      <c r="I1020" s="2" t="s">
        <v>8149</v>
      </c>
      <c r="J1020" s="2" t="s">
        <v>8150</v>
      </c>
      <c r="K1020" s="41">
        <v>3354</v>
      </c>
      <c r="L1020" s="48">
        <v>3354</v>
      </c>
      <c r="M1020" s="49" t="s">
        <v>95</v>
      </c>
      <c r="N1020" s="39" t="s">
        <v>96</v>
      </c>
      <c r="O1020" s="2">
        <v>0</v>
      </c>
      <c r="P1020" s="2">
        <v>0</v>
      </c>
      <c r="Q1020" s="39">
        <v>29.6</v>
      </c>
      <c r="R1020" s="2">
        <v>3.8480000000000003</v>
      </c>
      <c r="S1020" s="2">
        <v>0</v>
      </c>
      <c r="T1020" s="2">
        <v>0</v>
      </c>
      <c r="U1020" s="39">
        <v>33.448</v>
      </c>
      <c r="V1020" s="2">
        <v>0</v>
      </c>
      <c r="W1020" s="2" t="s">
        <v>1</v>
      </c>
      <c r="X1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0"/>
      <c r="Z1020"/>
      <c r="AA1020"/>
    </row>
    <row r="1021" spans="5:27" hidden="1">
      <c r="E1021" s="2" t="s">
        <v>8565</v>
      </c>
      <c r="F1021" s="51">
        <v>44747</v>
      </c>
      <c r="G1021" s="2" t="s">
        <v>1</v>
      </c>
      <c r="H1021" s="2" t="s">
        <v>0</v>
      </c>
      <c r="I1021" s="2" t="s">
        <v>8149</v>
      </c>
      <c r="J1021" s="2" t="s">
        <v>8150</v>
      </c>
      <c r="K1021" s="41">
        <v>3355</v>
      </c>
      <c r="L1021" s="48">
        <v>3355</v>
      </c>
      <c r="M1021" s="49" t="s">
        <v>95</v>
      </c>
      <c r="N1021" s="39" t="s">
        <v>96</v>
      </c>
      <c r="O1021" s="2">
        <v>0</v>
      </c>
      <c r="P1021" s="2">
        <v>0</v>
      </c>
      <c r="Q1021" s="39">
        <v>53.67</v>
      </c>
      <c r="R1021" s="2">
        <v>6.9771000000000001</v>
      </c>
      <c r="S1021" s="2">
        <v>0</v>
      </c>
      <c r="T1021" s="2">
        <v>0</v>
      </c>
      <c r="U1021" s="39">
        <v>60.647100000000002</v>
      </c>
      <c r="V1021" s="2">
        <v>0</v>
      </c>
      <c r="W1021" s="2" t="s">
        <v>1</v>
      </c>
      <c r="X1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1"/>
      <c r="Z1021"/>
      <c r="AA1021"/>
    </row>
    <row r="1022" spans="5:27" hidden="1">
      <c r="E1022" s="2" t="s">
        <v>8565</v>
      </c>
      <c r="F1022" s="51">
        <v>44747</v>
      </c>
      <c r="G1022" s="2" t="s">
        <v>1</v>
      </c>
      <c r="H1022" s="2" t="s">
        <v>0</v>
      </c>
      <c r="I1022" s="2" t="s">
        <v>8149</v>
      </c>
      <c r="J1022" s="2" t="s">
        <v>8150</v>
      </c>
      <c r="K1022" s="41">
        <v>3356</v>
      </c>
      <c r="L1022" s="48">
        <v>3356</v>
      </c>
      <c r="M1022" s="49" t="s">
        <v>95</v>
      </c>
      <c r="N1022" s="39" t="s">
        <v>96</v>
      </c>
      <c r="O1022" s="2">
        <v>0</v>
      </c>
      <c r="P1022" s="2">
        <v>0</v>
      </c>
      <c r="Q1022" s="39">
        <v>19.62</v>
      </c>
      <c r="R1022" s="2">
        <v>2.5506000000000002</v>
      </c>
      <c r="S1022" s="2">
        <v>0</v>
      </c>
      <c r="T1022" s="2">
        <v>0</v>
      </c>
      <c r="U1022" s="39">
        <v>22.1706</v>
      </c>
      <c r="V1022" s="2">
        <v>0</v>
      </c>
      <c r="W1022" s="2" t="s">
        <v>1</v>
      </c>
      <c r="X1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2"/>
      <c r="Z1022"/>
      <c r="AA1022"/>
    </row>
    <row r="1023" spans="5:27" hidden="1">
      <c r="E1023" s="2" t="s">
        <v>8565</v>
      </c>
      <c r="F1023" s="51">
        <v>44747</v>
      </c>
      <c r="G1023" s="2" t="s">
        <v>1</v>
      </c>
      <c r="H1023" s="2" t="s">
        <v>0</v>
      </c>
      <c r="I1023" s="2" t="s">
        <v>8149</v>
      </c>
      <c r="J1023" s="2" t="s">
        <v>8150</v>
      </c>
      <c r="K1023" s="41">
        <v>3357</v>
      </c>
      <c r="L1023" s="48">
        <v>3357</v>
      </c>
      <c r="M1023" s="49" t="s">
        <v>95</v>
      </c>
      <c r="N1023" s="39" t="s">
        <v>96</v>
      </c>
      <c r="O1023" s="2">
        <v>0</v>
      </c>
      <c r="P1023" s="2">
        <v>0</v>
      </c>
      <c r="Q1023" s="39">
        <v>25.9</v>
      </c>
      <c r="R1023" s="2">
        <v>3.367</v>
      </c>
      <c r="S1023" s="2">
        <v>0</v>
      </c>
      <c r="T1023" s="2">
        <v>0</v>
      </c>
      <c r="U1023" s="39">
        <v>29.266999999999999</v>
      </c>
      <c r="V1023" s="2">
        <v>0</v>
      </c>
      <c r="W1023" s="2" t="s">
        <v>1</v>
      </c>
      <c r="X1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3"/>
      <c r="Z1023"/>
      <c r="AA1023"/>
    </row>
    <row r="1024" spans="5:27" hidden="1">
      <c r="E1024" s="2" t="s">
        <v>8565</v>
      </c>
      <c r="F1024" s="51">
        <v>44747</v>
      </c>
      <c r="G1024" s="2" t="s">
        <v>1</v>
      </c>
      <c r="H1024" s="2" t="s">
        <v>0</v>
      </c>
      <c r="I1024" s="2" t="s">
        <v>8149</v>
      </c>
      <c r="J1024" s="2" t="s">
        <v>8150</v>
      </c>
      <c r="K1024" s="41">
        <v>3358</v>
      </c>
      <c r="L1024" s="48">
        <v>3358</v>
      </c>
      <c r="M1024" s="49" t="s">
        <v>95</v>
      </c>
      <c r="N1024" s="39" t="s">
        <v>96</v>
      </c>
      <c r="O1024" s="2">
        <v>0</v>
      </c>
      <c r="P1024" s="2">
        <v>0</v>
      </c>
      <c r="Q1024" s="39">
        <v>14.74</v>
      </c>
      <c r="R1024" s="2">
        <v>1.9162000000000001</v>
      </c>
      <c r="S1024" s="2">
        <v>0</v>
      </c>
      <c r="T1024" s="2">
        <v>0</v>
      </c>
      <c r="U1024" s="39">
        <v>16.656200000000002</v>
      </c>
      <c r="V1024" s="2">
        <v>0</v>
      </c>
      <c r="W1024" s="2" t="s">
        <v>1</v>
      </c>
      <c r="X1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4"/>
      <c r="Z1024"/>
      <c r="AA1024"/>
    </row>
    <row r="1025" spans="5:27" hidden="1">
      <c r="E1025" s="2" t="s">
        <v>8565</v>
      </c>
      <c r="F1025" s="51">
        <v>44747</v>
      </c>
      <c r="G1025" s="2" t="s">
        <v>1</v>
      </c>
      <c r="H1025" s="2" t="s">
        <v>0</v>
      </c>
      <c r="I1025" s="2" t="s">
        <v>8149</v>
      </c>
      <c r="J1025" s="2" t="s">
        <v>8150</v>
      </c>
      <c r="K1025" s="41">
        <v>3359</v>
      </c>
      <c r="L1025" s="48">
        <v>3359</v>
      </c>
      <c r="M1025" s="49" t="s">
        <v>95</v>
      </c>
      <c r="N1025" s="39" t="s">
        <v>96</v>
      </c>
      <c r="O1025" s="2">
        <v>0</v>
      </c>
      <c r="P1025" s="2">
        <v>0</v>
      </c>
      <c r="Q1025" s="39">
        <v>27.32</v>
      </c>
      <c r="R1025" s="2">
        <v>3.5516000000000001</v>
      </c>
      <c r="S1025" s="2">
        <v>0</v>
      </c>
      <c r="T1025" s="2">
        <v>0</v>
      </c>
      <c r="U1025" s="39">
        <v>30.871600000000001</v>
      </c>
      <c r="V1025" s="2">
        <v>0</v>
      </c>
      <c r="W1025" s="2" t="s">
        <v>1</v>
      </c>
      <c r="X1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5"/>
      <c r="Z1025"/>
      <c r="AA1025"/>
    </row>
    <row r="1026" spans="5:27" hidden="1">
      <c r="E1026" s="2" t="s">
        <v>8565</v>
      </c>
      <c r="F1026" s="51">
        <v>44747</v>
      </c>
      <c r="G1026" s="2" t="s">
        <v>1</v>
      </c>
      <c r="H1026" s="2" t="s">
        <v>0</v>
      </c>
      <c r="I1026" s="2" t="s">
        <v>8149</v>
      </c>
      <c r="J1026" s="2" t="s">
        <v>8150</v>
      </c>
      <c r="K1026" s="41">
        <v>3360</v>
      </c>
      <c r="L1026" s="48">
        <v>3360</v>
      </c>
      <c r="M1026" s="49" t="s">
        <v>95</v>
      </c>
      <c r="N1026" s="39" t="s">
        <v>96</v>
      </c>
      <c r="O1026" s="2">
        <v>0</v>
      </c>
      <c r="P1026" s="2">
        <v>0</v>
      </c>
      <c r="Q1026" s="39">
        <v>14.32</v>
      </c>
      <c r="R1026" s="2">
        <v>1.8616000000000001</v>
      </c>
      <c r="S1026" s="2">
        <v>0</v>
      </c>
      <c r="T1026" s="2">
        <v>0</v>
      </c>
      <c r="U1026" s="39">
        <v>16.1816</v>
      </c>
      <c r="V1026" s="2">
        <v>0</v>
      </c>
      <c r="W1026" s="2" t="s">
        <v>1</v>
      </c>
      <c r="X1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6"/>
      <c r="Z1026"/>
      <c r="AA1026"/>
    </row>
    <row r="1027" spans="5:27" hidden="1">
      <c r="E1027" s="2" t="s">
        <v>8565</v>
      </c>
      <c r="F1027" s="51">
        <v>44747</v>
      </c>
      <c r="G1027" s="2" t="s">
        <v>1</v>
      </c>
      <c r="H1027" s="2" t="s">
        <v>0</v>
      </c>
      <c r="I1027" s="2" t="s">
        <v>8149</v>
      </c>
      <c r="J1027" s="2" t="s">
        <v>8150</v>
      </c>
      <c r="K1027" s="41">
        <v>3361</v>
      </c>
      <c r="L1027" s="48">
        <v>3361</v>
      </c>
      <c r="M1027" s="49" t="s">
        <v>95</v>
      </c>
      <c r="N1027" s="39" t="s">
        <v>96</v>
      </c>
      <c r="O1027" s="2">
        <v>0</v>
      </c>
      <c r="P1027" s="2">
        <v>0</v>
      </c>
      <c r="Q1027" s="39">
        <v>25.94</v>
      </c>
      <c r="R1027" s="2">
        <v>3.3722000000000003</v>
      </c>
      <c r="S1027" s="2">
        <v>0</v>
      </c>
      <c r="T1027" s="2">
        <v>0</v>
      </c>
      <c r="U1027" s="39">
        <v>29.312200000000001</v>
      </c>
      <c r="V1027" s="2">
        <v>0</v>
      </c>
      <c r="W1027" s="2" t="s">
        <v>1</v>
      </c>
      <c r="X1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7"/>
      <c r="Z1027"/>
      <c r="AA1027"/>
    </row>
    <row r="1028" spans="5:27" hidden="1">
      <c r="E1028" s="2" t="s">
        <v>8565</v>
      </c>
      <c r="F1028" s="51">
        <v>44747</v>
      </c>
      <c r="G1028" s="2" t="s">
        <v>1</v>
      </c>
      <c r="H1028" s="2" t="s">
        <v>0</v>
      </c>
      <c r="I1028" s="2" t="s">
        <v>8149</v>
      </c>
      <c r="J1028" s="2" t="s">
        <v>8150</v>
      </c>
      <c r="K1028" s="41">
        <v>3362</v>
      </c>
      <c r="L1028" s="48">
        <v>3362</v>
      </c>
      <c r="M1028" s="49" t="s">
        <v>95</v>
      </c>
      <c r="N1028" s="39" t="s">
        <v>96</v>
      </c>
      <c r="O1028" s="2">
        <v>0</v>
      </c>
      <c r="P1028" s="2">
        <v>0</v>
      </c>
      <c r="Q1028" s="39">
        <v>22.68</v>
      </c>
      <c r="R1028" s="2">
        <v>2.9483999999999999</v>
      </c>
      <c r="S1028" s="2">
        <v>0</v>
      </c>
      <c r="T1028" s="2">
        <v>0</v>
      </c>
      <c r="U1028" s="39">
        <v>25.628399999999999</v>
      </c>
      <c r="V1028" s="2">
        <v>0</v>
      </c>
      <c r="W1028" s="2" t="s">
        <v>1</v>
      </c>
      <c r="X1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8"/>
      <c r="Z1028"/>
      <c r="AA1028"/>
    </row>
    <row r="1029" spans="5:27" hidden="1">
      <c r="E1029" s="2" t="s">
        <v>8565</v>
      </c>
      <c r="F1029" s="51">
        <v>44747</v>
      </c>
      <c r="G1029" s="2" t="s">
        <v>1</v>
      </c>
      <c r="H1029" s="2" t="s">
        <v>0</v>
      </c>
      <c r="I1029" s="2" t="s">
        <v>8149</v>
      </c>
      <c r="J1029" s="2" t="s">
        <v>8150</v>
      </c>
      <c r="K1029" s="41">
        <v>3363</v>
      </c>
      <c r="L1029" s="48">
        <v>3363</v>
      </c>
      <c r="M1029" s="49" t="s">
        <v>95</v>
      </c>
      <c r="N1029" s="39" t="s">
        <v>96</v>
      </c>
      <c r="O1029" s="2">
        <v>0</v>
      </c>
      <c r="P1029" s="2">
        <v>0</v>
      </c>
      <c r="Q1029" s="39">
        <v>26.05</v>
      </c>
      <c r="R1029" s="2">
        <v>3.3865000000000003</v>
      </c>
      <c r="S1029" s="2">
        <v>0</v>
      </c>
      <c r="T1029" s="2">
        <v>0</v>
      </c>
      <c r="U1029" s="39">
        <v>29.436500000000002</v>
      </c>
      <c r="V1029" s="2">
        <v>0</v>
      </c>
      <c r="W1029" s="2" t="s">
        <v>1</v>
      </c>
      <c r="X1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29"/>
      <c r="Z1029"/>
      <c r="AA1029"/>
    </row>
    <row r="1030" spans="5:27" hidden="1">
      <c r="E1030" s="2" t="s">
        <v>8565</v>
      </c>
      <c r="F1030" s="51">
        <v>44747</v>
      </c>
      <c r="G1030" s="2" t="s">
        <v>1</v>
      </c>
      <c r="H1030" s="2" t="s">
        <v>0</v>
      </c>
      <c r="I1030" s="2" t="s">
        <v>8149</v>
      </c>
      <c r="J1030" s="2" t="s">
        <v>8150</v>
      </c>
      <c r="K1030" s="41">
        <v>3364</v>
      </c>
      <c r="L1030" s="48">
        <v>3364</v>
      </c>
      <c r="M1030" s="49" t="s">
        <v>95</v>
      </c>
      <c r="N1030" s="39" t="s">
        <v>96</v>
      </c>
      <c r="O1030" s="2">
        <v>0</v>
      </c>
      <c r="P1030" s="2">
        <v>0</v>
      </c>
      <c r="Q1030" s="39">
        <v>21.9</v>
      </c>
      <c r="R1030" s="2">
        <v>2.847</v>
      </c>
      <c r="S1030" s="2">
        <v>0</v>
      </c>
      <c r="T1030" s="2">
        <v>0</v>
      </c>
      <c r="U1030" s="39">
        <v>24.747</v>
      </c>
      <c r="V1030" s="2">
        <v>0</v>
      </c>
      <c r="W1030" s="2" t="s">
        <v>1</v>
      </c>
      <c r="X1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0"/>
      <c r="Z1030"/>
      <c r="AA1030"/>
    </row>
    <row r="1031" spans="5:27" hidden="1">
      <c r="E1031" s="2" t="s">
        <v>8565</v>
      </c>
      <c r="F1031" s="51">
        <v>44747</v>
      </c>
      <c r="G1031" s="2" t="s">
        <v>1</v>
      </c>
      <c r="H1031" s="2" t="s">
        <v>0</v>
      </c>
      <c r="I1031" s="2" t="s">
        <v>8149</v>
      </c>
      <c r="J1031" s="2" t="s">
        <v>8150</v>
      </c>
      <c r="K1031" s="41">
        <v>3365</v>
      </c>
      <c r="L1031" s="48">
        <v>3365</v>
      </c>
      <c r="M1031" s="49" t="s">
        <v>285</v>
      </c>
      <c r="N1031" s="39" t="s">
        <v>286</v>
      </c>
      <c r="O1031" s="2">
        <v>0</v>
      </c>
      <c r="P1031" s="2">
        <v>0</v>
      </c>
      <c r="Q1031" s="39">
        <v>275.25</v>
      </c>
      <c r="R1031" s="2">
        <v>35.782499999999999</v>
      </c>
      <c r="S1031" s="2">
        <v>0</v>
      </c>
      <c r="T1031" s="2">
        <v>0</v>
      </c>
      <c r="U1031" s="39">
        <v>311.03250000000003</v>
      </c>
      <c r="V1031" s="2">
        <v>0</v>
      </c>
      <c r="W1031" s="2" t="s">
        <v>1</v>
      </c>
      <c r="X1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1"/>
      <c r="Z1031"/>
      <c r="AA1031"/>
    </row>
    <row r="1032" spans="5:27" hidden="1">
      <c r="E1032" s="2" t="s">
        <v>8565</v>
      </c>
      <c r="F1032" s="51">
        <v>44747</v>
      </c>
      <c r="G1032" s="2" t="s">
        <v>1</v>
      </c>
      <c r="H1032" s="2" t="s">
        <v>0</v>
      </c>
      <c r="I1032" s="2" t="s">
        <v>8149</v>
      </c>
      <c r="J1032" s="2" t="s">
        <v>8150</v>
      </c>
      <c r="K1032" s="41">
        <v>3366</v>
      </c>
      <c r="L1032" s="48">
        <v>3366</v>
      </c>
      <c r="M1032" s="49" t="s">
        <v>1396</v>
      </c>
      <c r="N1032" s="39" t="s">
        <v>1397</v>
      </c>
      <c r="O1032" s="2">
        <v>0</v>
      </c>
      <c r="P1032" s="2">
        <v>0</v>
      </c>
      <c r="Q1032" s="39">
        <v>52.67</v>
      </c>
      <c r="R1032" s="2">
        <v>6.8471000000000002</v>
      </c>
      <c r="S1032" s="2">
        <v>0</v>
      </c>
      <c r="T1032" s="2">
        <v>0</v>
      </c>
      <c r="U1032" s="39">
        <v>59.517099999999999</v>
      </c>
      <c r="V1032" s="2">
        <v>0</v>
      </c>
      <c r="W1032" s="2" t="s">
        <v>1</v>
      </c>
      <c r="X1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2"/>
      <c r="Z1032"/>
      <c r="AA1032"/>
    </row>
    <row r="1033" spans="5:27" hidden="1">
      <c r="E1033" s="2" t="s">
        <v>8565</v>
      </c>
      <c r="F1033" s="51">
        <v>44747</v>
      </c>
      <c r="G1033" s="2" t="s">
        <v>1</v>
      </c>
      <c r="H1033" s="2" t="s">
        <v>0</v>
      </c>
      <c r="I1033" s="2" t="s">
        <v>8149</v>
      </c>
      <c r="J1033" s="2" t="s">
        <v>8150</v>
      </c>
      <c r="K1033" s="41">
        <v>3367</v>
      </c>
      <c r="L1033" s="48">
        <v>3367</v>
      </c>
      <c r="M1033" s="49" t="s">
        <v>709</v>
      </c>
      <c r="N1033" s="39" t="s">
        <v>710</v>
      </c>
      <c r="O1033" s="2">
        <v>0</v>
      </c>
      <c r="P1033" s="2">
        <v>0</v>
      </c>
      <c r="Q1033" s="39">
        <v>158.33000000000001</v>
      </c>
      <c r="R1033" s="2">
        <v>20.582900000000002</v>
      </c>
      <c r="S1033" s="2">
        <v>0</v>
      </c>
      <c r="T1033" s="2">
        <v>0</v>
      </c>
      <c r="U1033" s="39">
        <v>178.91290000000001</v>
      </c>
      <c r="V1033" s="2">
        <v>0</v>
      </c>
      <c r="W1033" s="2" t="s">
        <v>1</v>
      </c>
      <c r="X1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3"/>
      <c r="Z1033"/>
      <c r="AA1033"/>
    </row>
    <row r="1034" spans="5:27" hidden="1">
      <c r="E1034" s="2" t="s">
        <v>8565</v>
      </c>
      <c r="F1034" s="51">
        <v>44747</v>
      </c>
      <c r="G1034" s="2" t="s">
        <v>1</v>
      </c>
      <c r="H1034" s="2" t="s">
        <v>0</v>
      </c>
      <c r="I1034" s="2" t="s">
        <v>8149</v>
      </c>
      <c r="J1034" s="2" t="s">
        <v>8150</v>
      </c>
      <c r="K1034" s="41">
        <v>3368</v>
      </c>
      <c r="L1034" s="48">
        <v>3368</v>
      </c>
      <c r="M1034" s="49" t="s">
        <v>255</v>
      </c>
      <c r="N1034" s="39" t="s">
        <v>256</v>
      </c>
      <c r="O1034" s="2">
        <v>0</v>
      </c>
      <c r="P1034" s="2">
        <v>0</v>
      </c>
      <c r="Q1034" s="39">
        <v>1325.3</v>
      </c>
      <c r="R1034" s="2">
        <v>172.28899999999999</v>
      </c>
      <c r="S1034" s="2">
        <v>0</v>
      </c>
      <c r="T1034" s="2">
        <v>0</v>
      </c>
      <c r="U1034" s="39">
        <v>1497.5889999999999</v>
      </c>
      <c r="V1034" s="2">
        <v>0</v>
      </c>
      <c r="W1034" s="2" t="s">
        <v>1</v>
      </c>
      <c r="X1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4"/>
      <c r="Z1034"/>
      <c r="AA1034"/>
    </row>
    <row r="1035" spans="5:27" hidden="1">
      <c r="E1035" s="2" t="s">
        <v>8565</v>
      </c>
      <c r="F1035" s="51">
        <v>44747</v>
      </c>
      <c r="G1035" s="2" t="s">
        <v>1</v>
      </c>
      <c r="H1035" s="2" t="s">
        <v>0</v>
      </c>
      <c r="I1035" s="2" t="s">
        <v>8149</v>
      </c>
      <c r="J1035" s="2" t="s">
        <v>8150</v>
      </c>
      <c r="K1035" s="41">
        <v>3369</v>
      </c>
      <c r="L1035" s="48">
        <v>3369</v>
      </c>
      <c r="M1035" s="49">
        <v>0</v>
      </c>
      <c r="N1035" s="39" t="s">
        <v>464</v>
      </c>
      <c r="O1035" s="2">
        <v>0</v>
      </c>
      <c r="P1035" s="2">
        <v>0</v>
      </c>
      <c r="Q1035" s="39">
        <v>817.58</v>
      </c>
      <c r="R1035" s="2">
        <v>106.28540000000001</v>
      </c>
      <c r="S1035" s="2">
        <v>0</v>
      </c>
      <c r="T1035" s="2">
        <v>0</v>
      </c>
      <c r="U1035" s="39">
        <v>923.86540000000002</v>
      </c>
      <c r="V1035" s="2" t="s">
        <v>8408</v>
      </c>
      <c r="W1035" s="2" t="s">
        <v>1</v>
      </c>
      <c r="X1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5"/>
      <c r="Z1035"/>
      <c r="AA1035"/>
    </row>
    <row r="1036" spans="5:27" hidden="1">
      <c r="E1036" s="2" t="s">
        <v>8565</v>
      </c>
      <c r="F1036" s="51">
        <v>44747</v>
      </c>
      <c r="G1036" s="2" t="s">
        <v>1</v>
      </c>
      <c r="H1036" s="2" t="s">
        <v>0</v>
      </c>
      <c r="I1036" s="2" t="s">
        <v>8149</v>
      </c>
      <c r="J1036" s="2" t="s">
        <v>8150</v>
      </c>
      <c r="K1036" s="41">
        <v>3370</v>
      </c>
      <c r="L1036" s="48">
        <v>3370</v>
      </c>
      <c r="M1036" s="49">
        <v>0</v>
      </c>
      <c r="N1036" s="39" t="s">
        <v>8412</v>
      </c>
      <c r="O1036" s="2">
        <v>0</v>
      </c>
      <c r="P1036" s="2">
        <v>0</v>
      </c>
      <c r="Q1036" s="39">
        <v>40.76</v>
      </c>
      <c r="R1036" s="2">
        <v>5.2988</v>
      </c>
      <c r="S1036" s="2">
        <v>0</v>
      </c>
      <c r="T1036" s="2">
        <v>0</v>
      </c>
      <c r="U1036" s="39">
        <v>46.058799999999998</v>
      </c>
      <c r="V1036" s="2" t="s">
        <v>8411</v>
      </c>
      <c r="W1036" s="2" t="s">
        <v>1</v>
      </c>
      <c r="X1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6"/>
      <c r="Z1036"/>
      <c r="AA1036"/>
    </row>
    <row r="1037" spans="5:27" hidden="1">
      <c r="E1037" s="2" t="s">
        <v>8565</v>
      </c>
      <c r="F1037" s="51">
        <v>44747</v>
      </c>
      <c r="G1037" s="2" t="s">
        <v>1</v>
      </c>
      <c r="H1037" s="2" t="s">
        <v>0</v>
      </c>
      <c r="I1037" s="2" t="s">
        <v>8149</v>
      </c>
      <c r="J1037" s="2" t="s">
        <v>8150</v>
      </c>
      <c r="K1037" s="41">
        <v>3371</v>
      </c>
      <c r="L1037" s="48">
        <v>3371</v>
      </c>
      <c r="M1037" s="49" t="s">
        <v>671</v>
      </c>
      <c r="N1037" s="39" t="s">
        <v>672</v>
      </c>
      <c r="O1037" s="2">
        <v>0</v>
      </c>
      <c r="P1037" s="2">
        <v>0</v>
      </c>
      <c r="Q1037" s="39">
        <v>195.69</v>
      </c>
      <c r="R1037" s="2">
        <v>25.439700000000002</v>
      </c>
      <c r="S1037" s="2">
        <v>0</v>
      </c>
      <c r="T1037" s="2">
        <v>0</v>
      </c>
      <c r="U1037" s="39">
        <v>221.12970000000001</v>
      </c>
      <c r="V1037" s="2">
        <v>0</v>
      </c>
      <c r="W1037" s="2" t="s">
        <v>1</v>
      </c>
      <c r="X1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7"/>
      <c r="Z1037"/>
      <c r="AA1037"/>
    </row>
    <row r="1038" spans="5:27" hidden="1">
      <c r="E1038" s="2" t="s">
        <v>8565</v>
      </c>
      <c r="F1038" s="51">
        <v>44747</v>
      </c>
      <c r="G1038" s="2" t="s">
        <v>1</v>
      </c>
      <c r="H1038" s="2" t="s">
        <v>0</v>
      </c>
      <c r="I1038" s="2" t="s">
        <v>8149</v>
      </c>
      <c r="J1038" s="2" t="s">
        <v>8150</v>
      </c>
      <c r="K1038" s="41">
        <v>3372</v>
      </c>
      <c r="L1038" s="48">
        <v>3372</v>
      </c>
      <c r="M1038" s="49" t="s">
        <v>509</v>
      </c>
      <c r="N1038" s="39" t="s">
        <v>510</v>
      </c>
      <c r="O1038" s="2">
        <v>0</v>
      </c>
      <c r="P1038" s="2">
        <v>0</v>
      </c>
      <c r="Q1038" s="39">
        <v>114.1</v>
      </c>
      <c r="R1038" s="2">
        <v>14.833</v>
      </c>
      <c r="S1038" s="2">
        <v>0</v>
      </c>
      <c r="T1038" s="2">
        <v>0</v>
      </c>
      <c r="U1038" s="39">
        <v>128.93299999999999</v>
      </c>
      <c r="V1038" s="2">
        <v>0</v>
      </c>
      <c r="W1038" s="2" t="s">
        <v>1</v>
      </c>
      <c r="X1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8"/>
      <c r="Z1038"/>
      <c r="AA1038"/>
    </row>
    <row r="1039" spans="5:27" hidden="1">
      <c r="E1039" s="2" t="s">
        <v>8565</v>
      </c>
      <c r="F1039" s="51">
        <v>44747</v>
      </c>
      <c r="G1039" s="2" t="s">
        <v>1</v>
      </c>
      <c r="H1039" s="2" t="s">
        <v>0</v>
      </c>
      <c r="I1039" s="2" t="s">
        <v>8149</v>
      </c>
      <c r="J1039" s="2" t="s">
        <v>8150</v>
      </c>
      <c r="K1039" s="41">
        <v>3373</v>
      </c>
      <c r="L1039" s="48">
        <v>3373</v>
      </c>
      <c r="M1039" s="49" t="s">
        <v>777</v>
      </c>
      <c r="N1039" s="39" t="s">
        <v>778</v>
      </c>
      <c r="O1039" s="2">
        <v>0</v>
      </c>
      <c r="P1039" s="2">
        <v>0</v>
      </c>
      <c r="Q1039" s="39">
        <v>205.9</v>
      </c>
      <c r="R1039" s="2">
        <v>26.767000000000003</v>
      </c>
      <c r="S1039" s="2">
        <v>0</v>
      </c>
      <c r="T1039" s="2">
        <v>0</v>
      </c>
      <c r="U1039" s="39">
        <v>232.667</v>
      </c>
      <c r="V1039" s="2">
        <v>0</v>
      </c>
      <c r="W1039" s="2" t="s">
        <v>1</v>
      </c>
      <c r="X1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39"/>
      <c r="Z1039"/>
      <c r="AA1039"/>
    </row>
    <row r="1040" spans="5:27" hidden="1">
      <c r="E1040" s="2" t="s">
        <v>8565</v>
      </c>
      <c r="F1040" s="51">
        <v>44747</v>
      </c>
      <c r="G1040" s="2" t="s">
        <v>1</v>
      </c>
      <c r="H1040" s="2" t="s">
        <v>0</v>
      </c>
      <c r="I1040" s="2" t="s">
        <v>8149</v>
      </c>
      <c r="J1040" s="2" t="s">
        <v>8150</v>
      </c>
      <c r="K1040" s="41">
        <v>3374</v>
      </c>
      <c r="L1040" s="48">
        <v>3374</v>
      </c>
      <c r="M1040" s="49" t="s">
        <v>359</v>
      </c>
      <c r="N1040" s="39" t="s">
        <v>360</v>
      </c>
      <c r="O1040" s="2">
        <v>0</v>
      </c>
      <c r="P1040" s="2">
        <v>0</v>
      </c>
      <c r="Q1040" s="39">
        <v>144.72999999999999</v>
      </c>
      <c r="R1040" s="2">
        <v>18.814899999999998</v>
      </c>
      <c r="S1040" s="2">
        <v>0</v>
      </c>
      <c r="T1040" s="2">
        <v>0</v>
      </c>
      <c r="U1040" s="39">
        <v>163.54489999999998</v>
      </c>
      <c r="V1040" s="2">
        <v>0</v>
      </c>
      <c r="W1040" s="2" t="s">
        <v>1</v>
      </c>
      <c r="X1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0"/>
      <c r="Z1040"/>
      <c r="AA1040"/>
    </row>
    <row r="1041" spans="5:27" hidden="1">
      <c r="E1041" s="2" t="s">
        <v>8565</v>
      </c>
      <c r="F1041" s="51">
        <v>44747</v>
      </c>
      <c r="G1041" s="2" t="s">
        <v>1</v>
      </c>
      <c r="H1041" s="2" t="s">
        <v>0</v>
      </c>
      <c r="I1041" s="2" t="s">
        <v>8149</v>
      </c>
      <c r="J1041" s="2" t="s">
        <v>8150</v>
      </c>
      <c r="K1041" s="41">
        <v>3375</v>
      </c>
      <c r="L1041" s="48">
        <v>3375</v>
      </c>
      <c r="M1041" s="49" t="s">
        <v>1204</v>
      </c>
      <c r="N1041" s="39" t="s">
        <v>1205</v>
      </c>
      <c r="O1041" s="2">
        <v>0</v>
      </c>
      <c r="P1041" s="2">
        <v>0</v>
      </c>
      <c r="Q1041" s="39">
        <v>142.80000000000001</v>
      </c>
      <c r="R1041" s="2">
        <v>18.564000000000004</v>
      </c>
      <c r="S1041" s="2">
        <v>0</v>
      </c>
      <c r="T1041" s="2">
        <v>0</v>
      </c>
      <c r="U1041" s="39">
        <v>161.364</v>
      </c>
      <c r="V1041" s="2">
        <v>0</v>
      </c>
      <c r="W1041" s="2" t="s">
        <v>1</v>
      </c>
      <c r="X1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1"/>
      <c r="Z1041"/>
      <c r="AA1041"/>
    </row>
    <row r="1042" spans="5:27" hidden="1">
      <c r="E1042" s="2" t="s">
        <v>8565</v>
      </c>
      <c r="F1042" s="51">
        <v>44747</v>
      </c>
      <c r="G1042" s="2" t="s">
        <v>1</v>
      </c>
      <c r="H1042" s="2" t="s">
        <v>0</v>
      </c>
      <c r="I1042" s="2" t="s">
        <v>8149</v>
      </c>
      <c r="J1042" s="2" t="s">
        <v>8150</v>
      </c>
      <c r="K1042" s="41">
        <v>3376</v>
      </c>
      <c r="L1042" s="48">
        <v>3376</v>
      </c>
      <c r="M1042" s="49" t="s">
        <v>8462</v>
      </c>
      <c r="N1042" s="39" t="s">
        <v>724</v>
      </c>
      <c r="O1042" s="2">
        <v>0</v>
      </c>
      <c r="P1042" s="2">
        <v>0</v>
      </c>
      <c r="Q1042" s="39">
        <v>307.83999999999997</v>
      </c>
      <c r="R1042" s="2">
        <v>40.019199999999998</v>
      </c>
      <c r="S1042" s="2">
        <v>0</v>
      </c>
      <c r="T1042" s="2">
        <v>0</v>
      </c>
      <c r="U1042" s="39">
        <v>347.85919999999999</v>
      </c>
      <c r="V1042" s="2">
        <v>0</v>
      </c>
      <c r="W1042" s="2" t="s">
        <v>1</v>
      </c>
      <c r="X1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2"/>
      <c r="Z1042"/>
      <c r="AA1042"/>
    </row>
    <row r="1043" spans="5:27" hidden="1">
      <c r="E1043" s="2" t="s">
        <v>8565</v>
      </c>
      <c r="F1043" s="51">
        <v>44747</v>
      </c>
      <c r="G1043" s="2" t="s">
        <v>1</v>
      </c>
      <c r="H1043" s="2" t="s">
        <v>0</v>
      </c>
      <c r="I1043" s="2" t="s">
        <v>8149</v>
      </c>
      <c r="J1043" s="2" t="s">
        <v>8150</v>
      </c>
      <c r="K1043" s="41">
        <v>3377</v>
      </c>
      <c r="L1043" s="48">
        <v>3377</v>
      </c>
      <c r="M1043" s="49" t="s">
        <v>118</v>
      </c>
      <c r="N1043" s="39" t="s">
        <v>119</v>
      </c>
      <c r="O1043" s="2">
        <v>0</v>
      </c>
      <c r="P1043" s="2">
        <v>0</v>
      </c>
      <c r="Q1043" s="39">
        <v>7.67</v>
      </c>
      <c r="R1043" s="2">
        <v>0.99709999999999999</v>
      </c>
      <c r="S1043" s="2">
        <v>0</v>
      </c>
      <c r="T1043" s="2">
        <v>0</v>
      </c>
      <c r="U1043" s="39">
        <v>8.6670999999999996</v>
      </c>
      <c r="V1043" s="2">
        <v>0</v>
      </c>
      <c r="W1043" s="2" t="s">
        <v>1</v>
      </c>
      <c r="X1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3"/>
      <c r="Z1043"/>
      <c r="AA1043"/>
    </row>
    <row r="1044" spans="5:27" hidden="1">
      <c r="E1044" s="2" t="s">
        <v>8565</v>
      </c>
      <c r="F1044" s="51">
        <v>44747</v>
      </c>
      <c r="G1044" s="2" t="s">
        <v>1</v>
      </c>
      <c r="H1044" s="2" t="s">
        <v>0</v>
      </c>
      <c r="I1044" s="2" t="s">
        <v>8149</v>
      </c>
      <c r="J1044" s="2" t="s">
        <v>8150</v>
      </c>
      <c r="K1044" s="41">
        <v>3378</v>
      </c>
      <c r="L1044" s="48">
        <v>3378</v>
      </c>
      <c r="M1044" s="49" t="s">
        <v>333</v>
      </c>
      <c r="N1044" s="39" t="s">
        <v>334</v>
      </c>
      <c r="O1044" s="2">
        <v>0</v>
      </c>
      <c r="P1044" s="2">
        <v>0</v>
      </c>
      <c r="Q1044" s="39">
        <v>152.91</v>
      </c>
      <c r="R1044" s="2">
        <v>19.878299999999999</v>
      </c>
      <c r="S1044" s="2">
        <v>0</v>
      </c>
      <c r="T1044" s="2">
        <v>0</v>
      </c>
      <c r="U1044" s="39">
        <v>172.78829999999999</v>
      </c>
      <c r="V1044" s="2">
        <v>0</v>
      </c>
      <c r="W1044" s="2" t="s">
        <v>1</v>
      </c>
      <c r="X1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4"/>
      <c r="Z1044"/>
      <c r="AA1044"/>
    </row>
    <row r="1045" spans="5:27" hidden="1">
      <c r="E1045" s="2" t="s">
        <v>8565</v>
      </c>
      <c r="F1045" s="51">
        <v>44747</v>
      </c>
      <c r="G1045" s="2" t="s">
        <v>1</v>
      </c>
      <c r="H1045" s="2" t="s">
        <v>0</v>
      </c>
      <c r="I1045" s="2" t="s">
        <v>8149</v>
      </c>
      <c r="J1045" s="2" t="s">
        <v>8150</v>
      </c>
      <c r="K1045" s="41">
        <v>3379</v>
      </c>
      <c r="L1045" s="48">
        <v>3379</v>
      </c>
      <c r="M1045" s="49" t="s">
        <v>118</v>
      </c>
      <c r="N1045" s="39" t="s">
        <v>119</v>
      </c>
      <c r="O1045" s="2">
        <v>0</v>
      </c>
      <c r="P1045" s="2">
        <v>0</v>
      </c>
      <c r="Q1045" s="39">
        <v>73.14</v>
      </c>
      <c r="R1045" s="2">
        <v>9.5082000000000004</v>
      </c>
      <c r="S1045" s="2">
        <v>0</v>
      </c>
      <c r="T1045" s="2">
        <v>0</v>
      </c>
      <c r="U1045" s="39">
        <v>82.648200000000003</v>
      </c>
      <c r="V1045" s="2">
        <v>0</v>
      </c>
      <c r="W1045" s="2" t="s">
        <v>1</v>
      </c>
      <c r="X1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5"/>
      <c r="Z1045"/>
      <c r="AA1045"/>
    </row>
    <row r="1046" spans="5:27" hidden="1">
      <c r="E1046" s="2" t="s">
        <v>8565</v>
      </c>
      <c r="F1046" s="51">
        <v>44747</v>
      </c>
      <c r="G1046" s="2" t="s">
        <v>1</v>
      </c>
      <c r="H1046" s="2" t="s">
        <v>0</v>
      </c>
      <c r="I1046" s="2" t="s">
        <v>8149</v>
      </c>
      <c r="J1046" s="2" t="s">
        <v>8150</v>
      </c>
      <c r="K1046" s="41">
        <v>3380</v>
      </c>
      <c r="L1046" s="48">
        <v>3380</v>
      </c>
      <c r="M1046" s="49" t="s">
        <v>469</v>
      </c>
      <c r="N1046" s="39" t="s">
        <v>470</v>
      </c>
      <c r="O1046" s="2">
        <v>0</v>
      </c>
      <c r="P1046" s="2">
        <v>0</v>
      </c>
      <c r="Q1046" s="39">
        <v>63.16</v>
      </c>
      <c r="R1046" s="2">
        <v>8.210799999999999</v>
      </c>
      <c r="S1046" s="2">
        <v>0</v>
      </c>
      <c r="T1046" s="2">
        <v>0</v>
      </c>
      <c r="U1046" s="39">
        <v>71.370800000000003</v>
      </c>
      <c r="V1046" s="2">
        <v>0</v>
      </c>
      <c r="W1046" s="2" t="s">
        <v>1</v>
      </c>
      <c r="X1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6"/>
      <c r="Z1046"/>
      <c r="AA1046"/>
    </row>
    <row r="1047" spans="5:27" hidden="1">
      <c r="E1047" s="2" t="s">
        <v>8565</v>
      </c>
      <c r="F1047" s="51">
        <v>44747</v>
      </c>
      <c r="G1047" s="2" t="s">
        <v>1</v>
      </c>
      <c r="H1047" s="2" t="s">
        <v>0</v>
      </c>
      <c r="I1047" s="2" t="s">
        <v>8149</v>
      </c>
      <c r="J1047" s="2" t="s">
        <v>8150</v>
      </c>
      <c r="K1047" s="41">
        <v>3381</v>
      </c>
      <c r="L1047" s="48">
        <v>3381</v>
      </c>
      <c r="M1047" s="49" t="s">
        <v>858</v>
      </c>
      <c r="N1047" s="39" t="s">
        <v>859</v>
      </c>
      <c r="O1047" s="2">
        <v>0</v>
      </c>
      <c r="P1047" s="2">
        <v>0</v>
      </c>
      <c r="Q1047" s="39">
        <v>58</v>
      </c>
      <c r="R1047" s="2">
        <v>7.54</v>
      </c>
      <c r="S1047" s="2">
        <v>0</v>
      </c>
      <c r="T1047" s="2">
        <v>0</v>
      </c>
      <c r="U1047" s="39">
        <v>65.540000000000006</v>
      </c>
      <c r="V1047" s="2">
        <v>0</v>
      </c>
      <c r="W1047" s="2" t="s">
        <v>1</v>
      </c>
      <c r="X1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7"/>
      <c r="Z1047"/>
      <c r="AA1047"/>
    </row>
    <row r="1048" spans="5:27" hidden="1">
      <c r="E1048" s="2" t="s">
        <v>8565</v>
      </c>
      <c r="F1048" s="51">
        <v>44747</v>
      </c>
      <c r="G1048" s="2" t="s">
        <v>1</v>
      </c>
      <c r="H1048" s="2" t="s">
        <v>0</v>
      </c>
      <c r="I1048" s="2" t="s">
        <v>8149</v>
      </c>
      <c r="J1048" s="2" t="s">
        <v>8150</v>
      </c>
      <c r="K1048" s="41">
        <v>3382</v>
      </c>
      <c r="L1048" s="48">
        <v>3382</v>
      </c>
      <c r="M1048" s="49" t="s">
        <v>303</v>
      </c>
      <c r="N1048" s="39" t="s">
        <v>304</v>
      </c>
      <c r="O1048" s="2">
        <v>0</v>
      </c>
      <c r="P1048" s="2">
        <v>0</v>
      </c>
      <c r="Q1048" s="39">
        <v>3420.96</v>
      </c>
      <c r="R1048" s="2">
        <v>444.72480000000002</v>
      </c>
      <c r="S1048" s="2">
        <v>0</v>
      </c>
      <c r="T1048" s="2">
        <v>0</v>
      </c>
      <c r="U1048" s="39">
        <v>3865.6848</v>
      </c>
      <c r="V1048" s="2">
        <v>0</v>
      </c>
      <c r="W1048" s="2" t="s">
        <v>1</v>
      </c>
      <c r="X1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8"/>
      <c r="Z1048"/>
      <c r="AA1048"/>
    </row>
    <row r="1049" spans="5:27" hidden="1">
      <c r="E1049" s="2" t="s">
        <v>8565</v>
      </c>
      <c r="F1049" s="51">
        <v>44747</v>
      </c>
      <c r="G1049" s="2" t="s">
        <v>1</v>
      </c>
      <c r="H1049" s="2" t="s">
        <v>0</v>
      </c>
      <c r="I1049" s="2" t="s">
        <v>8149</v>
      </c>
      <c r="J1049" s="2" t="s">
        <v>8150</v>
      </c>
      <c r="K1049" s="41">
        <v>3383</v>
      </c>
      <c r="L1049" s="48">
        <v>3383</v>
      </c>
      <c r="M1049" s="49" t="s">
        <v>8620</v>
      </c>
      <c r="N1049" s="39" t="s">
        <v>8621</v>
      </c>
      <c r="O1049" s="2">
        <v>0</v>
      </c>
      <c r="P1049" s="2">
        <v>0</v>
      </c>
      <c r="Q1049" s="39">
        <v>101.95</v>
      </c>
      <c r="R1049" s="2">
        <v>13.253500000000001</v>
      </c>
      <c r="S1049" s="2">
        <v>0</v>
      </c>
      <c r="T1049" s="2">
        <v>0</v>
      </c>
      <c r="U1049" s="39">
        <v>115.20350000000001</v>
      </c>
      <c r="V1049" s="2">
        <v>0</v>
      </c>
      <c r="W1049" s="2" t="s">
        <v>1</v>
      </c>
      <c r="X1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49"/>
      <c r="Z1049"/>
      <c r="AA1049"/>
    </row>
    <row r="1050" spans="5:27" hidden="1">
      <c r="E1050" s="2" t="s">
        <v>8565</v>
      </c>
      <c r="F1050" s="51">
        <v>44747</v>
      </c>
      <c r="G1050" s="2" t="s">
        <v>1</v>
      </c>
      <c r="H1050" s="2" t="s">
        <v>0</v>
      </c>
      <c r="I1050" s="2" t="s">
        <v>8149</v>
      </c>
      <c r="J1050" s="2" t="s">
        <v>8150</v>
      </c>
      <c r="K1050" s="41">
        <v>3384</v>
      </c>
      <c r="L1050" s="48">
        <v>3384</v>
      </c>
      <c r="M1050" s="49">
        <v>0</v>
      </c>
      <c r="N1050" s="39" t="s">
        <v>844</v>
      </c>
      <c r="O1050" s="2">
        <v>0</v>
      </c>
      <c r="P1050" s="2">
        <v>0</v>
      </c>
      <c r="Q1050" s="39">
        <v>389.41</v>
      </c>
      <c r="R1050" s="2">
        <v>50.623300000000008</v>
      </c>
      <c r="S1050" s="2">
        <v>0</v>
      </c>
      <c r="T1050" s="2">
        <v>0</v>
      </c>
      <c r="U1050" s="39">
        <v>440.03330000000005</v>
      </c>
      <c r="V1050" s="49" t="s">
        <v>8377</v>
      </c>
      <c r="W1050" s="2" t="s">
        <v>1</v>
      </c>
      <c r="X1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0"/>
      <c r="Z1050"/>
      <c r="AA1050"/>
    </row>
    <row r="1051" spans="5:27" hidden="1">
      <c r="E1051" s="2" t="s">
        <v>8565</v>
      </c>
      <c r="F1051" s="51">
        <v>44748</v>
      </c>
      <c r="G1051" s="2" t="s">
        <v>1</v>
      </c>
      <c r="H1051" s="2" t="s">
        <v>0</v>
      </c>
      <c r="I1051" s="2" t="s">
        <v>8149</v>
      </c>
      <c r="J1051" s="2" t="s">
        <v>8150</v>
      </c>
      <c r="K1051" s="41">
        <v>3385</v>
      </c>
      <c r="L1051" s="48">
        <v>3385</v>
      </c>
      <c r="M1051" s="49" t="s">
        <v>558</v>
      </c>
      <c r="N1051" s="39" t="s">
        <v>559</v>
      </c>
      <c r="O1051" s="2">
        <v>0</v>
      </c>
      <c r="P1051" s="2">
        <v>0</v>
      </c>
      <c r="Q1051" s="39">
        <v>150</v>
      </c>
      <c r="R1051" s="2">
        <v>19.5</v>
      </c>
      <c r="S1051" s="2">
        <v>0</v>
      </c>
      <c r="T1051" s="2">
        <v>0</v>
      </c>
      <c r="U1051" s="39">
        <v>169.5</v>
      </c>
      <c r="V1051" s="2">
        <v>0</v>
      </c>
      <c r="W1051" s="2" t="s">
        <v>1</v>
      </c>
      <c r="X1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1"/>
      <c r="Z1051"/>
      <c r="AA1051"/>
    </row>
    <row r="1052" spans="5:27" hidden="1">
      <c r="E1052" s="2" t="s">
        <v>8565</v>
      </c>
      <c r="F1052" s="51">
        <v>44748</v>
      </c>
      <c r="G1052" s="2" t="s">
        <v>1</v>
      </c>
      <c r="H1052" s="2" t="s">
        <v>0</v>
      </c>
      <c r="I1052" s="2" t="s">
        <v>8149</v>
      </c>
      <c r="J1052" s="2" t="s">
        <v>8150</v>
      </c>
      <c r="K1052" s="41">
        <v>3386</v>
      </c>
      <c r="L1052" s="48">
        <v>3386</v>
      </c>
      <c r="M1052" s="49" t="s">
        <v>118</v>
      </c>
      <c r="N1052" s="39" t="s">
        <v>119</v>
      </c>
      <c r="O1052" s="2">
        <v>0</v>
      </c>
      <c r="P1052" s="2">
        <v>0</v>
      </c>
      <c r="Q1052" s="39">
        <v>82.65</v>
      </c>
      <c r="R1052" s="2">
        <v>10.7445</v>
      </c>
      <c r="S1052" s="2">
        <v>0</v>
      </c>
      <c r="T1052" s="2">
        <v>0</v>
      </c>
      <c r="U1052" s="39">
        <v>93.394500000000008</v>
      </c>
      <c r="V1052" s="2">
        <v>0</v>
      </c>
      <c r="W1052" s="2" t="s">
        <v>1</v>
      </c>
      <c r="X1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2"/>
      <c r="Z1052"/>
      <c r="AA1052"/>
    </row>
    <row r="1053" spans="5:27" hidden="1">
      <c r="E1053" s="2" t="s">
        <v>8565</v>
      </c>
      <c r="F1053" s="51">
        <v>44748</v>
      </c>
      <c r="G1053" s="2" t="s">
        <v>1</v>
      </c>
      <c r="H1053" s="2" t="s">
        <v>0</v>
      </c>
      <c r="I1053" s="2" t="s">
        <v>8149</v>
      </c>
      <c r="J1053" s="2" t="s">
        <v>8150</v>
      </c>
      <c r="K1053" s="41">
        <v>3387</v>
      </c>
      <c r="L1053" s="48">
        <v>3387</v>
      </c>
      <c r="M1053" s="49" t="s">
        <v>333</v>
      </c>
      <c r="N1053" s="39" t="s">
        <v>334</v>
      </c>
      <c r="O1053" s="2">
        <v>0</v>
      </c>
      <c r="P1053" s="2">
        <v>0</v>
      </c>
      <c r="Q1053" s="39">
        <v>216.37</v>
      </c>
      <c r="R1053" s="2">
        <v>28.1281</v>
      </c>
      <c r="S1053" s="2">
        <v>0</v>
      </c>
      <c r="T1053" s="2">
        <v>0</v>
      </c>
      <c r="U1053" s="39">
        <v>244.49809999999999</v>
      </c>
      <c r="V1053" s="2">
        <v>0</v>
      </c>
      <c r="W1053" s="2" t="s">
        <v>1</v>
      </c>
      <c r="X1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3"/>
      <c r="Z1053"/>
      <c r="AA1053"/>
    </row>
    <row r="1054" spans="5:27" hidden="1">
      <c r="E1054" s="2" t="s">
        <v>8565</v>
      </c>
      <c r="F1054" s="51">
        <v>44748</v>
      </c>
      <c r="G1054" s="2" t="s">
        <v>1</v>
      </c>
      <c r="H1054" s="2" t="s">
        <v>0</v>
      </c>
      <c r="I1054" s="2" t="s">
        <v>8149</v>
      </c>
      <c r="J1054" s="2" t="s">
        <v>8150</v>
      </c>
      <c r="K1054" s="41">
        <v>3388</v>
      </c>
      <c r="L1054" s="48">
        <v>3388</v>
      </c>
      <c r="M1054" s="49" t="s">
        <v>142</v>
      </c>
      <c r="N1054" s="39" t="s">
        <v>143</v>
      </c>
      <c r="O1054" s="2">
        <v>0</v>
      </c>
      <c r="P1054" s="2">
        <v>0</v>
      </c>
      <c r="Q1054" s="39">
        <v>100</v>
      </c>
      <c r="R1054" s="2">
        <v>13</v>
      </c>
      <c r="S1054" s="2">
        <v>0</v>
      </c>
      <c r="T1054" s="2">
        <v>0</v>
      </c>
      <c r="U1054" s="39">
        <v>113</v>
      </c>
      <c r="V1054" s="2">
        <v>0</v>
      </c>
      <c r="W1054" s="2" t="s">
        <v>1</v>
      </c>
      <c r="X1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4"/>
      <c r="Z1054"/>
      <c r="AA1054"/>
    </row>
    <row r="1055" spans="5:27" hidden="1">
      <c r="E1055" s="2" t="s">
        <v>8565</v>
      </c>
      <c r="F1055" s="51">
        <v>44748</v>
      </c>
      <c r="G1055" s="2" t="s">
        <v>1</v>
      </c>
      <c r="H1055" s="2" t="s">
        <v>0</v>
      </c>
      <c r="I1055" s="2" t="s">
        <v>8149</v>
      </c>
      <c r="J1055" s="2" t="s">
        <v>8150</v>
      </c>
      <c r="K1055" s="41">
        <v>3389</v>
      </c>
      <c r="L1055" s="48">
        <v>3389</v>
      </c>
      <c r="M1055" s="49" t="s">
        <v>118</v>
      </c>
      <c r="N1055" s="39" t="s">
        <v>119</v>
      </c>
      <c r="O1055" s="2">
        <v>0</v>
      </c>
      <c r="P1055" s="2">
        <v>0</v>
      </c>
      <c r="Q1055" s="39">
        <v>276.42</v>
      </c>
      <c r="R1055" s="2">
        <v>35.934600000000003</v>
      </c>
      <c r="S1055" s="2">
        <v>0</v>
      </c>
      <c r="T1055" s="2">
        <v>0</v>
      </c>
      <c r="U1055" s="39">
        <v>312.3546</v>
      </c>
      <c r="V1055" s="2">
        <v>0</v>
      </c>
      <c r="W1055" s="2" t="s">
        <v>1</v>
      </c>
      <c r="X1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5"/>
      <c r="Z1055"/>
      <c r="AA1055"/>
    </row>
    <row r="1056" spans="5:27" hidden="1">
      <c r="E1056" s="2" t="s">
        <v>8565</v>
      </c>
      <c r="F1056" s="51">
        <v>44748</v>
      </c>
      <c r="G1056" s="2" t="s">
        <v>1</v>
      </c>
      <c r="H1056" s="2" t="s">
        <v>0</v>
      </c>
      <c r="I1056" s="2" t="s">
        <v>8149</v>
      </c>
      <c r="J1056" s="2" t="s">
        <v>8150</v>
      </c>
      <c r="K1056" s="41">
        <v>3390</v>
      </c>
      <c r="L1056" s="48">
        <v>3390</v>
      </c>
      <c r="M1056" s="1" t="s">
        <v>8039</v>
      </c>
      <c r="N1056" s="39" t="s">
        <v>8813</v>
      </c>
      <c r="O1056" s="2">
        <v>0</v>
      </c>
      <c r="P1056" s="2">
        <v>0</v>
      </c>
      <c r="Q1056" s="39">
        <v>40.28</v>
      </c>
      <c r="R1056" s="2">
        <v>5.2364000000000006</v>
      </c>
      <c r="S1056" s="2">
        <v>0</v>
      </c>
      <c r="T1056" s="2">
        <v>0</v>
      </c>
      <c r="U1056" s="39">
        <v>45.516400000000004</v>
      </c>
      <c r="V1056" s="49" t="s">
        <v>8812</v>
      </c>
      <c r="W1056" s="2" t="s">
        <v>1</v>
      </c>
      <c r="X1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6"/>
      <c r="Z1056"/>
      <c r="AA1056"/>
    </row>
    <row r="1057" spans="5:27" hidden="1">
      <c r="E1057" s="2" t="s">
        <v>8565</v>
      </c>
      <c r="F1057" s="51">
        <v>44748</v>
      </c>
      <c r="G1057" s="2" t="s">
        <v>1</v>
      </c>
      <c r="H1057" s="2" t="s">
        <v>0</v>
      </c>
      <c r="I1057" s="2" t="s">
        <v>8149</v>
      </c>
      <c r="J1057" s="2" t="s">
        <v>8150</v>
      </c>
      <c r="K1057" s="41">
        <v>3391</v>
      </c>
      <c r="L1057" s="48">
        <v>3391</v>
      </c>
      <c r="M1057" s="49" t="s">
        <v>689</v>
      </c>
      <c r="N1057" s="39" t="s">
        <v>690</v>
      </c>
      <c r="O1057" s="2">
        <v>0</v>
      </c>
      <c r="P1057" s="2">
        <v>0</v>
      </c>
      <c r="Q1057" s="39">
        <v>311.74</v>
      </c>
      <c r="R1057" s="2">
        <v>40.526200000000003</v>
      </c>
      <c r="S1057" s="2">
        <v>0</v>
      </c>
      <c r="T1057" s="2">
        <v>0</v>
      </c>
      <c r="U1057" s="39">
        <v>352.26620000000003</v>
      </c>
      <c r="V1057" s="2">
        <v>0</v>
      </c>
      <c r="W1057" s="2" t="s">
        <v>1</v>
      </c>
      <c r="X1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7"/>
      <c r="Z1057"/>
      <c r="AA1057"/>
    </row>
    <row r="1058" spans="5:27" hidden="1">
      <c r="E1058" s="2" t="s">
        <v>8565</v>
      </c>
      <c r="F1058" s="51">
        <v>44748</v>
      </c>
      <c r="G1058" s="2" t="s">
        <v>1</v>
      </c>
      <c r="H1058" s="2" t="s">
        <v>0</v>
      </c>
      <c r="I1058" s="2" t="s">
        <v>8149</v>
      </c>
      <c r="J1058" s="2" t="s">
        <v>8150</v>
      </c>
      <c r="K1058" s="41">
        <v>3392</v>
      </c>
      <c r="L1058" s="48">
        <v>3392</v>
      </c>
      <c r="M1058" s="49" t="s">
        <v>487</v>
      </c>
      <c r="N1058" s="39" t="s">
        <v>488</v>
      </c>
      <c r="O1058" s="2">
        <v>0</v>
      </c>
      <c r="P1058" s="2">
        <v>0</v>
      </c>
      <c r="Q1058" s="39">
        <v>83.53</v>
      </c>
      <c r="R1058" s="2">
        <v>10.8589</v>
      </c>
      <c r="S1058" s="2">
        <v>0</v>
      </c>
      <c r="T1058" s="2">
        <v>0</v>
      </c>
      <c r="U1058" s="39">
        <v>94.388900000000007</v>
      </c>
      <c r="V1058" s="2">
        <v>0</v>
      </c>
      <c r="W1058" s="2" t="s">
        <v>1</v>
      </c>
      <c r="X1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8"/>
      <c r="Z1058"/>
      <c r="AA1058"/>
    </row>
    <row r="1059" spans="5:27" hidden="1">
      <c r="E1059" s="2" t="s">
        <v>8565</v>
      </c>
      <c r="F1059" s="51">
        <v>44748</v>
      </c>
      <c r="G1059" s="2" t="s">
        <v>1</v>
      </c>
      <c r="H1059" s="2" t="s">
        <v>0</v>
      </c>
      <c r="I1059" s="2" t="s">
        <v>8149</v>
      </c>
      <c r="J1059" s="2" t="s">
        <v>8150</v>
      </c>
      <c r="K1059" s="41">
        <v>3393</v>
      </c>
      <c r="L1059" s="48">
        <v>3393</v>
      </c>
      <c r="M1059" s="49" t="s">
        <v>333</v>
      </c>
      <c r="N1059" s="39" t="s">
        <v>334</v>
      </c>
      <c r="O1059" s="2">
        <v>0</v>
      </c>
      <c r="P1059" s="2">
        <v>0</v>
      </c>
      <c r="Q1059" s="39">
        <v>203.9</v>
      </c>
      <c r="R1059" s="2">
        <v>26.507000000000001</v>
      </c>
      <c r="S1059" s="2">
        <v>0</v>
      </c>
      <c r="T1059" s="2">
        <v>0</v>
      </c>
      <c r="U1059" s="39">
        <v>230.40700000000001</v>
      </c>
      <c r="V1059" s="2">
        <v>0</v>
      </c>
      <c r="W1059" s="2" t="s">
        <v>1</v>
      </c>
      <c r="X1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59"/>
      <c r="Z1059"/>
      <c r="AA1059"/>
    </row>
    <row r="1060" spans="5:27" hidden="1">
      <c r="E1060" s="2" t="s">
        <v>8565</v>
      </c>
      <c r="F1060" s="51">
        <v>44748</v>
      </c>
      <c r="G1060" s="2" t="s">
        <v>1</v>
      </c>
      <c r="H1060" s="2" t="s">
        <v>0</v>
      </c>
      <c r="I1060" s="2" t="s">
        <v>8149</v>
      </c>
      <c r="J1060" s="2" t="s">
        <v>8150</v>
      </c>
      <c r="K1060" s="41">
        <v>3394</v>
      </c>
      <c r="L1060" s="48">
        <v>3394</v>
      </c>
      <c r="M1060" s="49">
        <v>0</v>
      </c>
      <c r="N1060" s="39" t="s">
        <v>8056</v>
      </c>
      <c r="O1060" s="2">
        <v>0</v>
      </c>
      <c r="P1060" s="2">
        <v>0</v>
      </c>
      <c r="Q1060" s="39">
        <v>99.68</v>
      </c>
      <c r="R1060" s="2">
        <v>12.958400000000001</v>
      </c>
      <c r="S1060" s="2">
        <v>0</v>
      </c>
      <c r="T1060" s="2">
        <v>0</v>
      </c>
      <c r="U1060" s="39">
        <v>112.6384</v>
      </c>
      <c r="V1060" s="2" t="s">
        <v>8389</v>
      </c>
      <c r="W1060" s="2" t="s">
        <v>1</v>
      </c>
      <c r="X1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0"/>
      <c r="Z1060"/>
      <c r="AA1060"/>
    </row>
    <row r="1061" spans="5:27" hidden="1">
      <c r="E1061" s="2" t="s">
        <v>8565</v>
      </c>
      <c r="F1061" s="51">
        <v>44748</v>
      </c>
      <c r="G1061" s="2" t="s">
        <v>1</v>
      </c>
      <c r="H1061" s="2" t="s">
        <v>0</v>
      </c>
      <c r="I1061" s="2" t="s">
        <v>8149</v>
      </c>
      <c r="J1061" s="2" t="s">
        <v>8150</v>
      </c>
      <c r="K1061" s="41">
        <v>3395</v>
      </c>
      <c r="L1061" s="48">
        <v>3395</v>
      </c>
      <c r="M1061" s="49" t="s">
        <v>118</v>
      </c>
      <c r="N1061" s="39" t="s">
        <v>119</v>
      </c>
      <c r="O1061" s="2">
        <v>0</v>
      </c>
      <c r="P1061" s="2">
        <v>0</v>
      </c>
      <c r="Q1061" s="39">
        <v>60.86</v>
      </c>
      <c r="R1061" s="2">
        <v>7.9118000000000004</v>
      </c>
      <c r="S1061" s="2">
        <v>0</v>
      </c>
      <c r="T1061" s="2">
        <v>0</v>
      </c>
      <c r="U1061" s="39">
        <v>68.771799999999999</v>
      </c>
      <c r="V1061" s="2">
        <v>0</v>
      </c>
      <c r="W1061" s="2" t="s">
        <v>1</v>
      </c>
      <c r="X1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1"/>
      <c r="Z1061"/>
      <c r="AA1061"/>
    </row>
    <row r="1062" spans="5:27" hidden="1">
      <c r="E1062" s="2" t="s">
        <v>8565</v>
      </c>
      <c r="F1062" s="51">
        <v>44748</v>
      </c>
      <c r="G1062" s="2" t="s">
        <v>1</v>
      </c>
      <c r="H1062" s="2" t="s">
        <v>0</v>
      </c>
      <c r="I1062" s="2" t="s">
        <v>8149</v>
      </c>
      <c r="J1062" s="2" t="s">
        <v>8150</v>
      </c>
      <c r="K1062" s="41">
        <v>3396</v>
      </c>
      <c r="L1062" s="48">
        <v>3396</v>
      </c>
      <c r="M1062" s="49" t="s">
        <v>715</v>
      </c>
      <c r="N1062" s="39" t="s">
        <v>716</v>
      </c>
      <c r="O1062" s="2">
        <v>0</v>
      </c>
      <c r="P1062" s="2">
        <v>0</v>
      </c>
      <c r="Q1062" s="39">
        <v>100.67</v>
      </c>
      <c r="R1062" s="2">
        <v>13.087100000000001</v>
      </c>
      <c r="S1062" s="2">
        <v>0</v>
      </c>
      <c r="T1062" s="2">
        <v>0</v>
      </c>
      <c r="U1062" s="39">
        <v>113.75710000000001</v>
      </c>
      <c r="V1062" s="2">
        <v>0</v>
      </c>
      <c r="W1062" s="2" t="s">
        <v>1</v>
      </c>
      <c r="X1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2"/>
      <c r="Z1062"/>
      <c r="AA1062"/>
    </row>
    <row r="1063" spans="5:27" hidden="1">
      <c r="E1063" s="2" t="s">
        <v>8565</v>
      </c>
      <c r="F1063" s="51">
        <v>44748</v>
      </c>
      <c r="G1063" s="2" t="s">
        <v>1</v>
      </c>
      <c r="H1063" s="2" t="s">
        <v>0</v>
      </c>
      <c r="I1063" s="2" t="s">
        <v>8149</v>
      </c>
      <c r="J1063" s="2" t="s">
        <v>8150</v>
      </c>
      <c r="K1063" s="41">
        <v>3397</v>
      </c>
      <c r="L1063" s="48">
        <v>3397</v>
      </c>
      <c r="M1063" s="49" t="s">
        <v>118</v>
      </c>
      <c r="N1063" s="39" t="s">
        <v>119</v>
      </c>
      <c r="O1063" s="2">
        <v>0</v>
      </c>
      <c r="P1063" s="2">
        <v>0</v>
      </c>
      <c r="Q1063" s="39">
        <v>76.650000000000006</v>
      </c>
      <c r="R1063" s="2">
        <v>9.964500000000001</v>
      </c>
      <c r="S1063" s="2">
        <v>0</v>
      </c>
      <c r="T1063" s="2">
        <v>0</v>
      </c>
      <c r="U1063" s="39">
        <v>86.614500000000007</v>
      </c>
      <c r="V1063" s="2">
        <v>0</v>
      </c>
      <c r="W1063" s="2" t="s">
        <v>1</v>
      </c>
      <c r="X1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3"/>
      <c r="Z1063"/>
      <c r="AA1063"/>
    </row>
    <row r="1064" spans="5:27" hidden="1">
      <c r="E1064" s="2" t="s">
        <v>8565</v>
      </c>
      <c r="F1064" s="51">
        <v>44748</v>
      </c>
      <c r="G1064" s="2" t="s">
        <v>1</v>
      </c>
      <c r="H1064" s="2" t="s">
        <v>0</v>
      </c>
      <c r="I1064" s="2" t="s">
        <v>8149</v>
      </c>
      <c r="J1064" s="2" t="s">
        <v>8150</v>
      </c>
      <c r="K1064" s="41">
        <v>3398</v>
      </c>
      <c r="L1064" s="48">
        <v>3398</v>
      </c>
      <c r="M1064" s="49" t="s">
        <v>497</v>
      </c>
      <c r="N1064" s="39" t="s">
        <v>498</v>
      </c>
      <c r="O1064" s="2">
        <v>0</v>
      </c>
      <c r="P1064" s="2">
        <v>0</v>
      </c>
      <c r="Q1064" s="39">
        <v>94.83</v>
      </c>
      <c r="R1064" s="2">
        <v>12.3279</v>
      </c>
      <c r="S1064" s="2">
        <v>0</v>
      </c>
      <c r="T1064" s="2">
        <v>0</v>
      </c>
      <c r="U1064" s="39">
        <v>107.1579</v>
      </c>
      <c r="V1064" s="2">
        <v>0</v>
      </c>
      <c r="W1064" s="2" t="s">
        <v>1</v>
      </c>
      <c r="X1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4"/>
      <c r="Z1064"/>
      <c r="AA1064"/>
    </row>
    <row r="1065" spans="5:27" hidden="1">
      <c r="E1065" s="2" t="s">
        <v>8565</v>
      </c>
      <c r="F1065" s="51">
        <v>44748</v>
      </c>
      <c r="G1065" s="2" t="s">
        <v>1</v>
      </c>
      <c r="H1065" s="2" t="s">
        <v>0</v>
      </c>
      <c r="I1065" s="2" t="s">
        <v>8149</v>
      </c>
      <c r="J1065" s="2" t="s">
        <v>8150</v>
      </c>
      <c r="K1065" s="41">
        <v>3399</v>
      </c>
      <c r="L1065" s="48">
        <v>3399</v>
      </c>
      <c r="M1065" s="49" t="s">
        <v>719</v>
      </c>
      <c r="N1065" s="39" t="s">
        <v>720</v>
      </c>
      <c r="O1065" s="2">
        <v>0</v>
      </c>
      <c r="P1065" s="2">
        <v>0</v>
      </c>
      <c r="Q1065" s="39">
        <v>144.72999999999999</v>
      </c>
      <c r="R1065" s="2">
        <v>18.814899999999998</v>
      </c>
      <c r="S1065" s="2">
        <v>0</v>
      </c>
      <c r="T1065" s="2">
        <v>0</v>
      </c>
      <c r="U1065" s="39">
        <v>163.54489999999998</v>
      </c>
      <c r="V1065" s="2">
        <v>0</v>
      </c>
      <c r="W1065" s="2" t="s">
        <v>1</v>
      </c>
      <c r="X1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5"/>
      <c r="Z1065"/>
      <c r="AA1065"/>
    </row>
    <row r="1066" spans="5:27" hidden="1">
      <c r="E1066" s="2" t="s">
        <v>8565</v>
      </c>
      <c r="F1066" s="51">
        <v>44748</v>
      </c>
      <c r="G1066" s="2" t="s">
        <v>1</v>
      </c>
      <c r="H1066" s="2" t="s">
        <v>0</v>
      </c>
      <c r="I1066" s="2" t="s">
        <v>8149</v>
      </c>
      <c r="J1066" s="2" t="s">
        <v>8150</v>
      </c>
      <c r="K1066" s="41">
        <v>3400</v>
      </c>
      <c r="L1066" s="48">
        <v>3400</v>
      </c>
      <c r="M1066" s="49">
        <v>0</v>
      </c>
      <c r="N1066" s="39" t="s">
        <v>322</v>
      </c>
      <c r="O1066" s="2">
        <v>0</v>
      </c>
      <c r="P1066" s="2">
        <v>0</v>
      </c>
      <c r="Q1066" s="39">
        <v>101.66</v>
      </c>
      <c r="R1066" s="2">
        <v>13.2158</v>
      </c>
      <c r="S1066" s="2">
        <v>0</v>
      </c>
      <c r="T1066" s="2">
        <v>0</v>
      </c>
      <c r="U1066" s="39">
        <v>114.8758</v>
      </c>
      <c r="V1066" s="2" t="s">
        <v>8383</v>
      </c>
      <c r="W1066" s="2" t="s">
        <v>1</v>
      </c>
      <c r="X1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6"/>
      <c r="Z1066"/>
      <c r="AA1066"/>
    </row>
    <row r="1067" spans="5:27" hidden="1">
      <c r="E1067" s="2" t="s">
        <v>8565</v>
      </c>
      <c r="F1067" s="51">
        <v>44748</v>
      </c>
      <c r="G1067" s="2" t="s">
        <v>1</v>
      </c>
      <c r="H1067" s="2" t="s">
        <v>0</v>
      </c>
      <c r="I1067" s="2" t="s">
        <v>8149</v>
      </c>
      <c r="J1067" s="2" t="s">
        <v>8150</v>
      </c>
      <c r="K1067" s="41">
        <v>3401</v>
      </c>
      <c r="L1067" s="48">
        <v>3401</v>
      </c>
      <c r="M1067" s="49" t="s">
        <v>769</v>
      </c>
      <c r="N1067" s="39" t="s">
        <v>770</v>
      </c>
      <c r="O1067" s="2">
        <v>0</v>
      </c>
      <c r="P1067" s="2">
        <v>0</v>
      </c>
      <c r="Q1067" s="39">
        <v>654.46</v>
      </c>
      <c r="R1067" s="2">
        <v>85.079800000000006</v>
      </c>
      <c r="S1067" s="2">
        <v>0</v>
      </c>
      <c r="T1067" s="2">
        <v>0</v>
      </c>
      <c r="U1067" s="39">
        <v>739.53980000000001</v>
      </c>
      <c r="V1067" s="2">
        <v>0</v>
      </c>
      <c r="W1067" s="2" t="s">
        <v>1</v>
      </c>
      <c r="X1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7"/>
      <c r="Z1067"/>
      <c r="AA1067"/>
    </row>
    <row r="1068" spans="5:27" hidden="1">
      <c r="E1068" s="2" t="s">
        <v>8565</v>
      </c>
      <c r="F1068" s="51">
        <v>44748</v>
      </c>
      <c r="G1068" s="2" t="s">
        <v>1</v>
      </c>
      <c r="H1068" s="2" t="s">
        <v>0</v>
      </c>
      <c r="I1068" s="2" t="s">
        <v>8149</v>
      </c>
      <c r="J1068" s="2" t="s">
        <v>8150</v>
      </c>
      <c r="K1068" s="41">
        <v>3402</v>
      </c>
      <c r="L1068" s="48">
        <v>3402</v>
      </c>
      <c r="M1068" s="49">
        <v>0</v>
      </c>
      <c r="N1068" s="39" t="s">
        <v>8811</v>
      </c>
      <c r="O1068" s="2">
        <v>0</v>
      </c>
      <c r="P1068" s="2">
        <v>0</v>
      </c>
      <c r="Q1068" s="39">
        <v>205.89</v>
      </c>
      <c r="R1068" s="2">
        <v>26.765699999999999</v>
      </c>
      <c r="S1068" s="2">
        <v>0</v>
      </c>
      <c r="T1068" s="2">
        <v>0</v>
      </c>
      <c r="U1068" s="39">
        <v>232.6557</v>
      </c>
      <c r="V1068" s="2" t="s">
        <v>8810</v>
      </c>
      <c r="W1068" s="2" t="s">
        <v>1</v>
      </c>
      <c r="X1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8"/>
      <c r="Z1068"/>
      <c r="AA1068"/>
    </row>
    <row r="1069" spans="5:27" hidden="1">
      <c r="E1069" s="2" t="s">
        <v>8565</v>
      </c>
      <c r="F1069" s="51">
        <v>44748</v>
      </c>
      <c r="G1069" s="2" t="s">
        <v>1</v>
      </c>
      <c r="H1069" s="2" t="s">
        <v>0</v>
      </c>
      <c r="I1069" s="2" t="s">
        <v>8149</v>
      </c>
      <c r="J1069" s="2" t="s">
        <v>8150</v>
      </c>
      <c r="K1069" s="41">
        <v>3403</v>
      </c>
      <c r="L1069" s="48">
        <v>3403</v>
      </c>
      <c r="M1069" s="49">
        <v>0</v>
      </c>
      <c r="N1069" s="39" t="s">
        <v>8800</v>
      </c>
      <c r="O1069" s="2">
        <v>0</v>
      </c>
      <c r="P1069" s="2">
        <v>0</v>
      </c>
      <c r="Q1069" s="39">
        <v>103.91</v>
      </c>
      <c r="R1069" s="2">
        <v>13.5083</v>
      </c>
      <c r="S1069" s="2">
        <v>0</v>
      </c>
      <c r="T1069" s="2">
        <v>0</v>
      </c>
      <c r="U1069" s="39">
        <v>117.4183</v>
      </c>
      <c r="V1069" s="2" t="s">
        <v>8799</v>
      </c>
      <c r="W1069" s="2" t="s">
        <v>1</v>
      </c>
      <c r="X1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69"/>
      <c r="Z1069"/>
      <c r="AA1069"/>
    </row>
    <row r="1070" spans="5:27" hidden="1">
      <c r="E1070" s="2" t="s">
        <v>8565</v>
      </c>
      <c r="F1070" s="51">
        <v>44748</v>
      </c>
      <c r="G1070" s="2" t="s">
        <v>1</v>
      </c>
      <c r="H1070" s="2" t="s">
        <v>0</v>
      </c>
      <c r="I1070" s="2" t="s">
        <v>8149</v>
      </c>
      <c r="J1070" s="2" t="s">
        <v>8150</v>
      </c>
      <c r="K1070" s="41">
        <v>3404</v>
      </c>
      <c r="L1070" s="48">
        <v>3404</v>
      </c>
      <c r="M1070" s="49">
        <v>0</v>
      </c>
      <c r="N1070" s="39" t="s">
        <v>8809</v>
      </c>
      <c r="O1070" s="2">
        <v>0</v>
      </c>
      <c r="P1070" s="2">
        <v>0</v>
      </c>
      <c r="Q1070" s="39">
        <v>40.76</v>
      </c>
      <c r="R1070" s="2">
        <v>5.2988</v>
      </c>
      <c r="S1070" s="2">
        <v>0</v>
      </c>
      <c r="T1070" s="2">
        <v>0</v>
      </c>
      <c r="U1070" s="39">
        <v>46.058799999999998</v>
      </c>
      <c r="V1070" s="2" t="s">
        <v>8808</v>
      </c>
      <c r="W1070" s="2" t="s">
        <v>1</v>
      </c>
      <c r="X1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0"/>
      <c r="Z1070"/>
      <c r="AA1070"/>
    </row>
    <row r="1071" spans="5:27" hidden="1">
      <c r="E1071" s="2" t="s">
        <v>8565</v>
      </c>
      <c r="F1071" s="51">
        <v>44749</v>
      </c>
      <c r="G1071" s="2" t="s">
        <v>1</v>
      </c>
      <c r="H1071" s="2" t="s">
        <v>0</v>
      </c>
      <c r="I1071" s="2" t="s">
        <v>8149</v>
      </c>
      <c r="J1071" s="2" t="s">
        <v>8150</v>
      </c>
      <c r="K1071" s="41">
        <v>3405</v>
      </c>
      <c r="L1071" s="48">
        <v>3405</v>
      </c>
      <c r="M1071" s="49" t="s">
        <v>118</v>
      </c>
      <c r="N1071" s="39" t="s">
        <v>119</v>
      </c>
      <c r="O1071" s="2">
        <v>0</v>
      </c>
      <c r="P1071" s="2">
        <v>0</v>
      </c>
      <c r="Q1071" s="39">
        <v>2142.38</v>
      </c>
      <c r="R1071" s="2">
        <v>278.50940000000003</v>
      </c>
      <c r="S1071" s="2">
        <v>0</v>
      </c>
      <c r="T1071" s="2">
        <v>0</v>
      </c>
      <c r="U1071" s="39">
        <v>2420.8894</v>
      </c>
      <c r="V1071" s="2">
        <v>0</v>
      </c>
      <c r="W1071" s="2" t="s">
        <v>1</v>
      </c>
      <c r="X1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1"/>
      <c r="Z1071"/>
      <c r="AA1071"/>
    </row>
    <row r="1072" spans="5:27" hidden="1">
      <c r="E1072" s="2" t="s">
        <v>8565</v>
      </c>
      <c r="F1072" s="51">
        <v>44749</v>
      </c>
      <c r="G1072" s="2" t="s">
        <v>1</v>
      </c>
      <c r="H1072" s="2" t="s">
        <v>0</v>
      </c>
      <c r="I1072" s="2" t="s">
        <v>8149</v>
      </c>
      <c r="J1072" s="2" t="s">
        <v>8150</v>
      </c>
      <c r="K1072" s="41">
        <v>3406</v>
      </c>
      <c r="L1072" s="48">
        <v>3406</v>
      </c>
      <c r="M1072" s="49" t="s">
        <v>1416</v>
      </c>
      <c r="N1072" s="39" t="s">
        <v>1417</v>
      </c>
      <c r="O1072" s="2">
        <v>0</v>
      </c>
      <c r="P1072" s="2">
        <v>0</v>
      </c>
      <c r="Q1072" s="39">
        <v>120.21</v>
      </c>
      <c r="R1072" s="2">
        <v>15.6273</v>
      </c>
      <c r="S1072" s="2">
        <v>0</v>
      </c>
      <c r="T1072" s="2">
        <v>0</v>
      </c>
      <c r="U1072" s="39">
        <v>135.8373</v>
      </c>
      <c r="V1072" s="2">
        <v>0</v>
      </c>
      <c r="W1072" s="2" t="s">
        <v>1</v>
      </c>
      <c r="X1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2"/>
      <c r="Z1072"/>
      <c r="AA1072"/>
    </row>
    <row r="1073" spans="5:27" hidden="1">
      <c r="E1073" s="2" t="s">
        <v>8565</v>
      </c>
      <c r="F1073" s="51">
        <v>44749</v>
      </c>
      <c r="G1073" s="2" t="s">
        <v>1</v>
      </c>
      <c r="H1073" s="2" t="s">
        <v>0</v>
      </c>
      <c r="I1073" s="2" t="s">
        <v>8149</v>
      </c>
      <c r="J1073" s="2" t="s">
        <v>8150</v>
      </c>
      <c r="K1073" s="41">
        <v>3407</v>
      </c>
      <c r="L1073" s="48">
        <v>3407</v>
      </c>
      <c r="M1073" s="49" t="s">
        <v>550</v>
      </c>
      <c r="N1073" s="39" t="s">
        <v>551</v>
      </c>
      <c r="O1073" s="2">
        <v>0</v>
      </c>
      <c r="P1073" s="2">
        <v>0</v>
      </c>
      <c r="Q1073" s="39">
        <v>4077.84</v>
      </c>
      <c r="R1073" s="2">
        <v>530.11920000000009</v>
      </c>
      <c r="S1073" s="2">
        <v>0</v>
      </c>
      <c r="T1073" s="2">
        <v>0</v>
      </c>
      <c r="U1073" s="39">
        <v>4607.9592000000002</v>
      </c>
      <c r="V1073" s="2">
        <v>0</v>
      </c>
      <c r="W1073" s="2" t="s">
        <v>1</v>
      </c>
      <c r="X1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3"/>
      <c r="Z1073"/>
      <c r="AA1073"/>
    </row>
    <row r="1074" spans="5:27" hidden="1">
      <c r="E1074" s="2" t="s">
        <v>8565</v>
      </c>
      <c r="F1074" s="51">
        <v>44749</v>
      </c>
      <c r="G1074" s="2" t="s">
        <v>1</v>
      </c>
      <c r="H1074" s="2" t="s">
        <v>0</v>
      </c>
      <c r="I1074" s="2" t="s">
        <v>8149</v>
      </c>
      <c r="J1074" s="2" t="s">
        <v>8150</v>
      </c>
      <c r="K1074" s="41">
        <v>3408</v>
      </c>
      <c r="L1074" s="48">
        <v>3408</v>
      </c>
      <c r="M1074" s="49" t="s">
        <v>333</v>
      </c>
      <c r="N1074" s="39" t="s">
        <v>334</v>
      </c>
      <c r="O1074" s="2">
        <v>0</v>
      </c>
      <c r="P1074" s="2">
        <v>0</v>
      </c>
      <c r="Q1074" s="39">
        <v>252.43</v>
      </c>
      <c r="R1074" s="2">
        <v>32.815899999999999</v>
      </c>
      <c r="S1074" s="2">
        <v>0</v>
      </c>
      <c r="T1074" s="2">
        <v>0</v>
      </c>
      <c r="U1074" s="39">
        <v>285.24590000000001</v>
      </c>
      <c r="V1074" s="2">
        <v>0</v>
      </c>
      <c r="W1074" s="2" t="s">
        <v>1</v>
      </c>
      <c r="X1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4"/>
      <c r="Z1074"/>
      <c r="AA1074"/>
    </row>
    <row r="1075" spans="5:27" hidden="1">
      <c r="E1075" s="2" t="s">
        <v>8565</v>
      </c>
      <c r="F1075" s="51">
        <v>44749</v>
      </c>
      <c r="G1075" s="2" t="s">
        <v>1</v>
      </c>
      <c r="H1075" s="2" t="s">
        <v>0</v>
      </c>
      <c r="I1075" s="2" t="s">
        <v>8149</v>
      </c>
      <c r="J1075" s="2" t="s">
        <v>8150</v>
      </c>
      <c r="K1075" s="41">
        <v>3409</v>
      </c>
      <c r="L1075" s="48">
        <v>3409</v>
      </c>
      <c r="M1075" s="49" t="s">
        <v>277</v>
      </c>
      <c r="N1075" s="39" t="s">
        <v>278</v>
      </c>
      <c r="O1075" s="2">
        <v>0</v>
      </c>
      <c r="P1075" s="2">
        <v>0</v>
      </c>
      <c r="Q1075" s="39">
        <v>764.59</v>
      </c>
      <c r="R1075" s="2">
        <v>99.39670000000001</v>
      </c>
      <c r="S1075" s="2">
        <v>0</v>
      </c>
      <c r="T1075" s="2">
        <v>0</v>
      </c>
      <c r="U1075" s="39">
        <v>863.98670000000004</v>
      </c>
      <c r="V1075" s="2">
        <v>0</v>
      </c>
      <c r="W1075" s="2" t="s">
        <v>1</v>
      </c>
      <c r="X1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5"/>
      <c r="Z1075"/>
      <c r="AA1075"/>
    </row>
    <row r="1076" spans="5:27" hidden="1">
      <c r="E1076" s="2" t="s">
        <v>8565</v>
      </c>
      <c r="F1076" s="51">
        <v>44749</v>
      </c>
      <c r="G1076" s="2" t="s">
        <v>1</v>
      </c>
      <c r="H1076" s="2" t="s">
        <v>0</v>
      </c>
      <c r="I1076" s="2" t="s">
        <v>8149</v>
      </c>
      <c r="J1076" s="2" t="s">
        <v>8150</v>
      </c>
      <c r="K1076" s="41">
        <v>3410</v>
      </c>
      <c r="L1076" s="48">
        <v>3410</v>
      </c>
      <c r="M1076" s="49" t="s">
        <v>333</v>
      </c>
      <c r="N1076" s="39" t="s">
        <v>334</v>
      </c>
      <c r="O1076" s="2">
        <v>0</v>
      </c>
      <c r="P1076" s="2">
        <v>0</v>
      </c>
      <c r="Q1076" s="39">
        <v>346.63</v>
      </c>
      <c r="R1076" s="2">
        <v>45.061900000000001</v>
      </c>
      <c r="S1076" s="2">
        <v>0</v>
      </c>
      <c r="T1076" s="2">
        <v>0</v>
      </c>
      <c r="U1076" s="39">
        <v>391.69189999999998</v>
      </c>
      <c r="V1076" s="2">
        <v>0</v>
      </c>
      <c r="W1076" s="2" t="s">
        <v>1</v>
      </c>
      <c r="X1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6"/>
      <c r="Z1076"/>
      <c r="AA1076"/>
    </row>
    <row r="1077" spans="5:27" hidden="1">
      <c r="E1077" s="2" t="s">
        <v>8565</v>
      </c>
      <c r="F1077" s="51">
        <v>44749</v>
      </c>
      <c r="G1077" s="2" t="s">
        <v>1</v>
      </c>
      <c r="H1077" s="2" t="s">
        <v>0</v>
      </c>
      <c r="I1077" s="2" t="s">
        <v>8149</v>
      </c>
      <c r="J1077" s="2" t="s">
        <v>8150</v>
      </c>
      <c r="K1077" s="41">
        <v>3411</v>
      </c>
      <c r="L1077" s="48">
        <v>3411</v>
      </c>
      <c r="M1077" s="49" t="s">
        <v>1460</v>
      </c>
      <c r="N1077" s="39" t="s">
        <v>1461</v>
      </c>
      <c r="O1077" s="2">
        <v>0</v>
      </c>
      <c r="P1077" s="2">
        <v>0</v>
      </c>
      <c r="Q1077" s="39">
        <v>40.78</v>
      </c>
      <c r="R1077" s="2">
        <v>5.3014000000000001</v>
      </c>
      <c r="S1077" s="2">
        <v>0</v>
      </c>
      <c r="T1077" s="2">
        <v>0</v>
      </c>
      <c r="U1077" s="39">
        <v>46.081400000000002</v>
      </c>
      <c r="V1077" s="2">
        <v>0</v>
      </c>
      <c r="W1077" s="2" t="s">
        <v>1</v>
      </c>
      <c r="X1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7"/>
      <c r="Z1077"/>
      <c r="AA1077"/>
    </row>
    <row r="1078" spans="5:27" hidden="1">
      <c r="E1078" s="2" t="s">
        <v>8565</v>
      </c>
      <c r="F1078" s="51">
        <v>44749</v>
      </c>
      <c r="G1078" s="2" t="s">
        <v>1</v>
      </c>
      <c r="H1078" s="2" t="s">
        <v>0</v>
      </c>
      <c r="I1078" s="2" t="s">
        <v>8149</v>
      </c>
      <c r="J1078" s="2" t="s">
        <v>8150</v>
      </c>
      <c r="K1078" s="41">
        <v>3412</v>
      </c>
      <c r="L1078" s="48">
        <v>3412</v>
      </c>
      <c r="M1078" s="49" t="s">
        <v>118</v>
      </c>
      <c r="N1078" s="39" t="s">
        <v>119</v>
      </c>
      <c r="O1078" s="2">
        <v>0</v>
      </c>
      <c r="P1078" s="2">
        <v>0</v>
      </c>
      <c r="Q1078" s="39">
        <v>477.4</v>
      </c>
      <c r="R1078" s="2">
        <v>62.061999999999998</v>
      </c>
      <c r="S1078" s="2">
        <v>0</v>
      </c>
      <c r="T1078" s="2">
        <v>0</v>
      </c>
      <c r="U1078" s="39">
        <v>539.46199999999999</v>
      </c>
      <c r="V1078" s="2">
        <v>0</v>
      </c>
      <c r="W1078" s="2" t="s">
        <v>1</v>
      </c>
      <c r="X1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8"/>
      <c r="Z1078"/>
      <c r="AA1078"/>
    </row>
    <row r="1079" spans="5:27" hidden="1">
      <c r="E1079" s="2" t="s">
        <v>8565</v>
      </c>
      <c r="F1079" s="51">
        <v>44749</v>
      </c>
      <c r="G1079" s="2" t="s">
        <v>1</v>
      </c>
      <c r="H1079" s="2" t="s">
        <v>0</v>
      </c>
      <c r="I1079" s="2" t="s">
        <v>8149</v>
      </c>
      <c r="J1079" s="2" t="s">
        <v>8150</v>
      </c>
      <c r="K1079" s="41">
        <v>3413</v>
      </c>
      <c r="L1079" s="48">
        <v>3413</v>
      </c>
      <c r="M1079" s="49" t="s">
        <v>467</v>
      </c>
      <c r="N1079" s="39" t="s">
        <v>468</v>
      </c>
      <c r="O1079" s="2">
        <v>0</v>
      </c>
      <c r="P1079" s="2">
        <v>0</v>
      </c>
      <c r="Q1079" s="39">
        <v>16.2</v>
      </c>
      <c r="R1079" s="2">
        <v>2.1059999999999999</v>
      </c>
      <c r="S1079" s="2">
        <v>0</v>
      </c>
      <c r="T1079" s="2">
        <v>0</v>
      </c>
      <c r="U1079" s="39">
        <v>18.305999999999997</v>
      </c>
      <c r="V1079" s="2">
        <v>0</v>
      </c>
      <c r="W1079" s="2" t="s">
        <v>1</v>
      </c>
      <c r="X1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79"/>
      <c r="Z1079"/>
      <c r="AA1079"/>
    </row>
    <row r="1080" spans="5:27" hidden="1">
      <c r="E1080" s="2" t="s">
        <v>8565</v>
      </c>
      <c r="F1080" s="51">
        <v>44749</v>
      </c>
      <c r="G1080" s="2" t="s">
        <v>1</v>
      </c>
      <c r="H1080" s="2" t="s">
        <v>0</v>
      </c>
      <c r="I1080" s="2" t="s">
        <v>8149</v>
      </c>
      <c r="J1080" s="2" t="s">
        <v>8150</v>
      </c>
      <c r="K1080" s="41">
        <v>3414</v>
      </c>
      <c r="L1080" s="48">
        <v>3414</v>
      </c>
      <c r="M1080" s="49" t="s">
        <v>8806</v>
      </c>
      <c r="N1080" s="39" t="s">
        <v>8807</v>
      </c>
      <c r="O1080" s="2">
        <v>0</v>
      </c>
      <c r="P1080" s="2">
        <v>0</v>
      </c>
      <c r="Q1080" s="39">
        <v>26.99</v>
      </c>
      <c r="R1080" s="2">
        <v>3.5086999999999997</v>
      </c>
      <c r="S1080" s="2">
        <v>0</v>
      </c>
      <c r="T1080" s="2">
        <v>0</v>
      </c>
      <c r="U1080" s="39">
        <v>30.498699999999999</v>
      </c>
      <c r="V1080" s="2">
        <v>0</v>
      </c>
      <c r="W1080" s="2" t="s">
        <v>1</v>
      </c>
      <c r="X1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0"/>
      <c r="Z1080"/>
      <c r="AA1080"/>
    </row>
    <row r="1081" spans="5:27" hidden="1">
      <c r="E1081" s="2" t="s">
        <v>8565</v>
      </c>
      <c r="F1081" s="51">
        <v>44749</v>
      </c>
      <c r="G1081" s="2" t="s">
        <v>1</v>
      </c>
      <c r="H1081" s="2" t="s">
        <v>0</v>
      </c>
      <c r="I1081" s="2" t="s">
        <v>8149</v>
      </c>
      <c r="J1081" s="2" t="s">
        <v>8150</v>
      </c>
      <c r="K1081" s="41">
        <v>3415</v>
      </c>
      <c r="L1081" s="48">
        <v>3415</v>
      </c>
      <c r="M1081" s="49" t="s">
        <v>315</v>
      </c>
      <c r="N1081" s="39" t="s">
        <v>316</v>
      </c>
      <c r="O1081" s="2">
        <v>0</v>
      </c>
      <c r="P1081" s="2">
        <v>0</v>
      </c>
      <c r="Q1081" s="39">
        <v>1210.6099999999999</v>
      </c>
      <c r="R1081" s="2">
        <v>157.3793</v>
      </c>
      <c r="S1081" s="2">
        <v>0</v>
      </c>
      <c r="T1081" s="2">
        <v>0</v>
      </c>
      <c r="U1081" s="39">
        <v>1367.9893</v>
      </c>
      <c r="V1081" s="2">
        <v>0</v>
      </c>
      <c r="W1081" s="2" t="s">
        <v>1</v>
      </c>
      <c r="X1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1"/>
      <c r="Z1081"/>
      <c r="AA1081"/>
    </row>
    <row r="1082" spans="5:27" hidden="1">
      <c r="E1082" s="2" t="s">
        <v>8565</v>
      </c>
      <c r="F1082" s="51">
        <v>44749</v>
      </c>
      <c r="G1082" s="2" t="s">
        <v>1</v>
      </c>
      <c r="H1082" s="2" t="s">
        <v>0</v>
      </c>
      <c r="I1082" s="2" t="s">
        <v>8149</v>
      </c>
      <c r="J1082" s="2" t="s">
        <v>8150</v>
      </c>
      <c r="K1082" s="41">
        <v>3416</v>
      </c>
      <c r="L1082" s="48">
        <v>3416</v>
      </c>
      <c r="M1082" s="49" t="s">
        <v>7848</v>
      </c>
      <c r="N1082" s="39" t="s">
        <v>7847</v>
      </c>
      <c r="O1082" s="2">
        <v>0</v>
      </c>
      <c r="P1082" s="2">
        <v>0</v>
      </c>
      <c r="Q1082" s="39">
        <v>0</v>
      </c>
      <c r="R1082" s="2">
        <v>0</v>
      </c>
      <c r="S1082" s="2">
        <v>0</v>
      </c>
      <c r="T1082" s="2">
        <v>0</v>
      </c>
      <c r="U1082" s="39">
        <v>0</v>
      </c>
      <c r="V1082" s="2">
        <v>0</v>
      </c>
      <c r="W1082" s="2" t="s">
        <v>1</v>
      </c>
      <c r="X1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2"/>
      <c r="Z1082"/>
      <c r="AA1082"/>
    </row>
    <row r="1083" spans="5:27" hidden="1">
      <c r="E1083" s="2" t="s">
        <v>8565</v>
      </c>
      <c r="F1083" s="51">
        <v>44749</v>
      </c>
      <c r="G1083" s="2" t="s">
        <v>1</v>
      </c>
      <c r="H1083" s="2" t="s">
        <v>0</v>
      </c>
      <c r="I1083" s="2" t="s">
        <v>8149</v>
      </c>
      <c r="J1083" s="2" t="s">
        <v>8150</v>
      </c>
      <c r="K1083" s="41">
        <v>3417</v>
      </c>
      <c r="L1083" s="48">
        <v>3417</v>
      </c>
      <c r="M1083" s="49" t="s">
        <v>235</v>
      </c>
      <c r="N1083" s="39" t="s">
        <v>236</v>
      </c>
      <c r="O1083" s="2">
        <v>0</v>
      </c>
      <c r="P1083" s="2">
        <v>0</v>
      </c>
      <c r="Q1083" s="39">
        <v>135.4</v>
      </c>
      <c r="R1083" s="2">
        <v>17.602</v>
      </c>
      <c r="S1083" s="2">
        <v>0</v>
      </c>
      <c r="T1083" s="2">
        <v>0</v>
      </c>
      <c r="U1083" s="39">
        <v>153.00200000000001</v>
      </c>
      <c r="V1083" s="2">
        <v>0</v>
      </c>
      <c r="W1083" s="2" t="s">
        <v>1</v>
      </c>
      <c r="X1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3"/>
      <c r="Z1083"/>
      <c r="AA1083"/>
    </row>
    <row r="1084" spans="5:27" hidden="1">
      <c r="E1084" s="2" t="s">
        <v>8565</v>
      </c>
      <c r="F1084" s="51">
        <v>44749</v>
      </c>
      <c r="G1084" s="2" t="s">
        <v>1</v>
      </c>
      <c r="H1084" s="2" t="s">
        <v>0</v>
      </c>
      <c r="I1084" s="2" t="s">
        <v>8149</v>
      </c>
      <c r="J1084" s="2" t="s">
        <v>8150</v>
      </c>
      <c r="K1084" s="41">
        <v>3418</v>
      </c>
      <c r="L1084" s="48">
        <v>3418</v>
      </c>
      <c r="M1084" s="49" t="s">
        <v>8189</v>
      </c>
      <c r="N1084" s="39" t="s">
        <v>8190</v>
      </c>
      <c r="O1084" s="2">
        <v>0</v>
      </c>
      <c r="P1084" s="2">
        <v>0</v>
      </c>
      <c r="Q1084" s="39">
        <v>55.1</v>
      </c>
      <c r="R1084" s="2">
        <v>7.1630000000000003</v>
      </c>
      <c r="S1084" s="2">
        <v>0</v>
      </c>
      <c r="T1084" s="2">
        <v>0</v>
      </c>
      <c r="U1084" s="39">
        <v>62.263000000000005</v>
      </c>
      <c r="V1084" s="2">
        <v>0</v>
      </c>
      <c r="W1084" s="2" t="s">
        <v>1</v>
      </c>
      <c r="X1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4"/>
      <c r="Z1084"/>
      <c r="AA1084"/>
    </row>
    <row r="1085" spans="5:27" hidden="1">
      <c r="E1085" s="2" t="s">
        <v>8565</v>
      </c>
      <c r="F1085" s="51">
        <v>44749</v>
      </c>
      <c r="G1085" s="2" t="s">
        <v>1</v>
      </c>
      <c r="H1085" s="2" t="s">
        <v>0</v>
      </c>
      <c r="I1085" s="2" t="s">
        <v>8149</v>
      </c>
      <c r="J1085" s="2" t="s">
        <v>8150</v>
      </c>
      <c r="K1085" s="41">
        <v>3419</v>
      </c>
      <c r="L1085" s="48">
        <v>3419</v>
      </c>
      <c r="M1085" s="49" t="s">
        <v>118</v>
      </c>
      <c r="N1085" s="39" t="s">
        <v>119</v>
      </c>
      <c r="O1085" s="2">
        <v>0</v>
      </c>
      <c r="P1085" s="2">
        <v>0</v>
      </c>
      <c r="Q1085" s="39">
        <v>143.94</v>
      </c>
      <c r="R1085" s="2">
        <v>18.712199999999999</v>
      </c>
      <c r="S1085" s="2">
        <v>0</v>
      </c>
      <c r="T1085" s="2">
        <v>0</v>
      </c>
      <c r="U1085" s="39">
        <v>162.65219999999999</v>
      </c>
      <c r="V1085" s="2">
        <v>0</v>
      </c>
      <c r="W1085" s="2" t="s">
        <v>1</v>
      </c>
      <c r="X1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5"/>
      <c r="Z1085"/>
      <c r="AA1085"/>
    </row>
    <row r="1086" spans="5:27" hidden="1">
      <c r="E1086" s="2" t="s">
        <v>8565</v>
      </c>
      <c r="F1086" s="51">
        <v>44749</v>
      </c>
      <c r="G1086" s="2" t="s">
        <v>1</v>
      </c>
      <c r="H1086" s="2" t="s">
        <v>0</v>
      </c>
      <c r="I1086" s="2" t="s">
        <v>8149</v>
      </c>
      <c r="J1086" s="2" t="s">
        <v>8150</v>
      </c>
      <c r="K1086" s="41">
        <v>3420</v>
      </c>
      <c r="L1086" s="48">
        <v>3420</v>
      </c>
      <c r="M1086" s="49" t="s">
        <v>808</v>
      </c>
      <c r="N1086" s="39" t="s">
        <v>809</v>
      </c>
      <c r="O1086" s="2">
        <v>0</v>
      </c>
      <c r="P1086" s="2">
        <v>0</v>
      </c>
      <c r="Q1086" s="39">
        <v>41.1</v>
      </c>
      <c r="R1086" s="2">
        <v>5.343</v>
      </c>
      <c r="S1086" s="2">
        <v>0</v>
      </c>
      <c r="T1086" s="2">
        <v>0</v>
      </c>
      <c r="U1086" s="39">
        <v>46.442999999999998</v>
      </c>
      <c r="V1086" s="2">
        <v>0</v>
      </c>
      <c r="W1086" s="2" t="s">
        <v>1</v>
      </c>
      <c r="X1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6"/>
      <c r="Z1086"/>
      <c r="AA1086"/>
    </row>
    <row r="1087" spans="5:27" hidden="1">
      <c r="E1087" s="2" t="s">
        <v>8565</v>
      </c>
      <c r="F1087" s="51">
        <v>44749</v>
      </c>
      <c r="G1087" s="2" t="s">
        <v>1</v>
      </c>
      <c r="H1087" s="2" t="s">
        <v>0</v>
      </c>
      <c r="I1087" s="2" t="s">
        <v>8149</v>
      </c>
      <c r="J1087" s="2" t="s">
        <v>8150</v>
      </c>
      <c r="K1087" s="41">
        <v>3421</v>
      </c>
      <c r="L1087" s="48">
        <v>3421</v>
      </c>
      <c r="M1087" s="49">
        <v>0</v>
      </c>
      <c r="N1087" s="39" t="s">
        <v>8418</v>
      </c>
      <c r="O1087" s="2">
        <v>0</v>
      </c>
      <c r="P1087" s="2">
        <v>0</v>
      </c>
      <c r="Q1087" s="39">
        <v>46.81</v>
      </c>
      <c r="R1087" s="2">
        <v>6.0853000000000002</v>
      </c>
      <c r="S1087" s="2">
        <v>0</v>
      </c>
      <c r="T1087" s="2">
        <v>0</v>
      </c>
      <c r="U1087" s="39">
        <v>52.895300000000006</v>
      </c>
      <c r="V1087" s="2" t="s">
        <v>8417</v>
      </c>
      <c r="W1087" s="2" t="s">
        <v>1</v>
      </c>
      <c r="X1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7"/>
      <c r="Z1087"/>
      <c r="AA1087"/>
    </row>
    <row r="1088" spans="5:27" hidden="1">
      <c r="E1088" s="2" t="s">
        <v>8565</v>
      </c>
      <c r="F1088" s="51">
        <v>44749</v>
      </c>
      <c r="G1088" s="2" t="s">
        <v>1</v>
      </c>
      <c r="H1088" s="2" t="s">
        <v>0</v>
      </c>
      <c r="I1088" s="2" t="s">
        <v>8149</v>
      </c>
      <c r="J1088" s="2" t="s">
        <v>8150</v>
      </c>
      <c r="K1088" s="41">
        <v>3422</v>
      </c>
      <c r="L1088" s="48">
        <v>3422</v>
      </c>
      <c r="M1088" s="49" t="s">
        <v>118</v>
      </c>
      <c r="N1088" s="39" t="s">
        <v>119</v>
      </c>
      <c r="O1088" s="2">
        <v>0</v>
      </c>
      <c r="P1088" s="2">
        <v>0</v>
      </c>
      <c r="Q1088" s="39">
        <v>17.170000000000002</v>
      </c>
      <c r="R1088" s="2">
        <v>2.2321000000000004</v>
      </c>
      <c r="S1088" s="2">
        <v>0</v>
      </c>
      <c r="T1088" s="2">
        <v>0</v>
      </c>
      <c r="U1088" s="39">
        <v>19.402100000000001</v>
      </c>
      <c r="V1088" s="2">
        <v>0</v>
      </c>
      <c r="W1088" s="2" t="s">
        <v>1</v>
      </c>
      <c r="X1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8"/>
      <c r="Z1088"/>
      <c r="AA1088"/>
    </row>
    <row r="1089" spans="5:27" hidden="1">
      <c r="E1089" s="2" t="s">
        <v>8565</v>
      </c>
      <c r="F1089" s="51">
        <v>44749</v>
      </c>
      <c r="G1089" s="2" t="s">
        <v>1</v>
      </c>
      <c r="H1089" s="2" t="s">
        <v>0</v>
      </c>
      <c r="I1089" s="2" t="s">
        <v>8149</v>
      </c>
      <c r="J1089" s="2" t="s">
        <v>8150</v>
      </c>
      <c r="K1089" s="41">
        <v>3423</v>
      </c>
      <c r="L1089" s="48">
        <v>3423</v>
      </c>
      <c r="M1089" s="49" t="s">
        <v>433</v>
      </c>
      <c r="N1089" s="39" t="s">
        <v>434</v>
      </c>
      <c r="O1089" s="2">
        <v>0</v>
      </c>
      <c r="P1089" s="2">
        <v>0</v>
      </c>
      <c r="Q1089" s="39">
        <v>503.96</v>
      </c>
      <c r="R1089" s="2">
        <v>65.514799999999994</v>
      </c>
      <c r="S1089" s="2">
        <v>0</v>
      </c>
      <c r="T1089" s="2">
        <v>0</v>
      </c>
      <c r="U1089" s="39">
        <v>569.47479999999996</v>
      </c>
      <c r="V1089" s="2">
        <v>0</v>
      </c>
      <c r="W1089" s="2" t="s">
        <v>1</v>
      </c>
      <c r="X1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89"/>
      <c r="Z1089"/>
      <c r="AA1089"/>
    </row>
    <row r="1090" spans="5:27" hidden="1">
      <c r="E1090" s="2" t="s">
        <v>8565</v>
      </c>
      <c r="F1090" s="51">
        <v>44749</v>
      </c>
      <c r="G1090" s="2" t="s">
        <v>1</v>
      </c>
      <c r="H1090" s="2" t="s">
        <v>0</v>
      </c>
      <c r="I1090" s="2" t="s">
        <v>8149</v>
      </c>
      <c r="J1090" s="2" t="s">
        <v>8150</v>
      </c>
      <c r="K1090" s="41">
        <v>3424</v>
      </c>
      <c r="L1090" s="48">
        <v>3424</v>
      </c>
      <c r="M1090" s="49" t="s">
        <v>126</v>
      </c>
      <c r="N1090" s="39" t="s">
        <v>127</v>
      </c>
      <c r="O1090" s="2">
        <v>0</v>
      </c>
      <c r="P1090" s="2">
        <v>0</v>
      </c>
      <c r="Q1090" s="39">
        <v>42298.23</v>
      </c>
      <c r="R1090" s="2">
        <v>5498.7699000000002</v>
      </c>
      <c r="S1090" s="2">
        <v>0</v>
      </c>
      <c r="T1090" s="2">
        <v>0</v>
      </c>
      <c r="U1090" s="39">
        <v>47796.999900000003</v>
      </c>
      <c r="V1090" s="2">
        <v>0</v>
      </c>
      <c r="W1090" s="2" t="s">
        <v>1</v>
      </c>
      <c r="X1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0"/>
      <c r="Z1090"/>
      <c r="AA1090"/>
    </row>
    <row r="1091" spans="5:27" hidden="1">
      <c r="E1091" s="2" t="s">
        <v>8565</v>
      </c>
      <c r="F1091" s="51">
        <v>44750</v>
      </c>
      <c r="G1091" s="2" t="s">
        <v>1</v>
      </c>
      <c r="H1091" s="2" t="s">
        <v>0</v>
      </c>
      <c r="I1091" s="2" t="s">
        <v>8149</v>
      </c>
      <c r="J1091" s="2" t="s">
        <v>8150</v>
      </c>
      <c r="K1091" s="41">
        <v>3425</v>
      </c>
      <c r="L1091" s="48">
        <v>3425</v>
      </c>
      <c r="M1091" s="49" t="s">
        <v>383</v>
      </c>
      <c r="N1091" s="39" t="s">
        <v>384</v>
      </c>
      <c r="O1091" s="2">
        <v>0</v>
      </c>
      <c r="P1091" s="2">
        <v>0</v>
      </c>
      <c r="Q1091" s="39">
        <v>2163.6</v>
      </c>
      <c r="R1091" s="2">
        <v>281.26799999999997</v>
      </c>
      <c r="S1091" s="2">
        <v>0</v>
      </c>
      <c r="T1091" s="2">
        <v>0</v>
      </c>
      <c r="U1091" s="39">
        <v>2444.8679999999999</v>
      </c>
      <c r="V1091" s="2">
        <v>0</v>
      </c>
      <c r="W1091" s="2" t="s">
        <v>1</v>
      </c>
      <c r="X1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1"/>
      <c r="Z1091"/>
      <c r="AA1091"/>
    </row>
    <row r="1092" spans="5:27" hidden="1">
      <c r="E1092" s="2" t="s">
        <v>8565</v>
      </c>
      <c r="F1092" s="51">
        <v>44750</v>
      </c>
      <c r="G1092" s="2" t="s">
        <v>1</v>
      </c>
      <c r="H1092" s="2" t="s">
        <v>0</v>
      </c>
      <c r="I1092" s="2" t="s">
        <v>8149</v>
      </c>
      <c r="J1092" s="2" t="s">
        <v>8150</v>
      </c>
      <c r="K1092" s="41">
        <v>3426</v>
      </c>
      <c r="L1092" s="48">
        <v>3426</v>
      </c>
      <c r="M1092" s="49" t="s">
        <v>333</v>
      </c>
      <c r="N1092" s="39" t="s">
        <v>334</v>
      </c>
      <c r="O1092" s="2">
        <v>0</v>
      </c>
      <c r="P1092" s="2">
        <v>0</v>
      </c>
      <c r="Q1092" s="39">
        <v>28.76</v>
      </c>
      <c r="R1092" s="2">
        <v>3.7388000000000003</v>
      </c>
      <c r="S1092" s="2">
        <v>0</v>
      </c>
      <c r="T1092" s="2">
        <v>0</v>
      </c>
      <c r="U1092" s="39">
        <v>32.498800000000003</v>
      </c>
      <c r="V1092" s="2">
        <v>0</v>
      </c>
      <c r="W1092" s="2" t="s">
        <v>1</v>
      </c>
      <c r="X1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2"/>
      <c r="Z1092"/>
      <c r="AA1092"/>
    </row>
    <row r="1093" spans="5:27" hidden="1">
      <c r="E1093" s="2" t="s">
        <v>8565</v>
      </c>
      <c r="F1093" s="51">
        <v>44750</v>
      </c>
      <c r="G1093" s="2" t="s">
        <v>1</v>
      </c>
      <c r="H1093" s="2" t="s">
        <v>0</v>
      </c>
      <c r="I1093" s="2" t="s">
        <v>8149</v>
      </c>
      <c r="J1093" s="2" t="s">
        <v>8150</v>
      </c>
      <c r="K1093" s="41">
        <v>3427</v>
      </c>
      <c r="L1093" s="48">
        <v>3427</v>
      </c>
      <c r="M1093" s="49" t="s">
        <v>7845</v>
      </c>
      <c r="N1093" s="39" t="s">
        <v>7846</v>
      </c>
      <c r="O1093" s="2">
        <v>0</v>
      </c>
      <c r="P1093" s="2">
        <v>0</v>
      </c>
      <c r="Q1093" s="39">
        <v>394.88</v>
      </c>
      <c r="R1093" s="2">
        <v>51.334400000000002</v>
      </c>
      <c r="S1093" s="2">
        <v>0</v>
      </c>
      <c r="T1093" s="2">
        <v>0</v>
      </c>
      <c r="U1093" s="39">
        <v>446.21440000000001</v>
      </c>
      <c r="V1093" s="2">
        <v>0</v>
      </c>
      <c r="W1093" s="2" t="s">
        <v>1</v>
      </c>
      <c r="X1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3"/>
      <c r="Z1093"/>
      <c r="AA1093"/>
    </row>
    <row r="1094" spans="5:27" hidden="1">
      <c r="E1094" s="2" t="s">
        <v>8565</v>
      </c>
      <c r="F1094" s="51">
        <v>44750</v>
      </c>
      <c r="G1094" s="2" t="s">
        <v>1</v>
      </c>
      <c r="H1094" s="2" t="s">
        <v>0</v>
      </c>
      <c r="I1094" s="2" t="s">
        <v>8149</v>
      </c>
      <c r="J1094" s="2" t="s">
        <v>8150</v>
      </c>
      <c r="K1094" s="41">
        <v>3428</v>
      </c>
      <c r="L1094" s="48">
        <v>3428</v>
      </c>
      <c r="M1094" s="49" t="s">
        <v>239</v>
      </c>
      <c r="N1094" s="39" t="s">
        <v>240</v>
      </c>
      <c r="O1094" s="2">
        <v>0</v>
      </c>
      <c r="P1094" s="2">
        <v>0</v>
      </c>
      <c r="Q1094" s="39">
        <v>8506.07</v>
      </c>
      <c r="R1094" s="2">
        <v>1105.7891</v>
      </c>
      <c r="S1094" s="2">
        <v>0</v>
      </c>
      <c r="T1094" s="2">
        <v>0</v>
      </c>
      <c r="U1094" s="39">
        <v>9611.8590999999997</v>
      </c>
      <c r="V1094" s="2">
        <v>0</v>
      </c>
      <c r="W1094" s="2" t="s">
        <v>1</v>
      </c>
      <c r="X1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4"/>
      <c r="Z1094"/>
      <c r="AA1094"/>
    </row>
    <row r="1095" spans="5:27" hidden="1">
      <c r="E1095" s="2" t="s">
        <v>8565</v>
      </c>
      <c r="F1095" s="51">
        <v>44750</v>
      </c>
      <c r="G1095" s="2" t="s">
        <v>1</v>
      </c>
      <c r="H1095" s="2" t="s">
        <v>0</v>
      </c>
      <c r="I1095" s="2" t="s">
        <v>8149</v>
      </c>
      <c r="J1095" s="2" t="s">
        <v>8150</v>
      </c>
      <c r="K1095" s="41">
        <v>3429</v>
      </c>
      <c r="L1095" s="48">
        <v>3429</v>
      </c>
      <c r="M1095" s="49" t="s">
        <v>341</v>
      </c>
      <c r="N1095" s="39" t="s">
        <v>342</v>
      </c>
      <c r="O1095" s="2">
        <v>0</v>
      </c>
      <c r="P1095" s="2">
        <v>0</v>
      </c>
      <c r="Q1095" s="39">
        <v>467.61</v>
      </c>
      <c r="R1095" s="2">
        <v>60.789300000000004</v>
      </c>
      <c r="S1095" s="2">
        <v>0</v>
      </c>
      <c r="T1095" s="2">
        <v>0</v>
      </c>
      <c r="U1095" s="39">
        <v>528.39930000000004</v>
      </c>
      <c r="V1095" s="2">
        <v>0</v>
      </c>
      <c r="W1095" s="2" t="s">
        <v>1</v>
      </c>
      <c r="X1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5"/>
      <c r="Z1095"/>
      <c r="AA1095"/>
    </row>
    <row r="1096" spans="5:27" hidden="1">
      <c r="E1096" s="2" t="s">
        <v>8565</v>
      </c>
      <c r="F1096" s="51">
        <v>44750</v>
      </c>
      <c r="G1096" s="2" t="s">
        <v>1</v>
      </c>
      <c r="H1096" s="2" t="s">
        <v>0</v>
      </c>
      <c r="I1096" s="2" t="s">
        <v>8149</v>
      </c>
      <c r="J1096" s="2" t="s">
        <v>8150</v>
      </c>
      <c r="K1096" s="41">
        <v>3430</v>
      </c>
      <c r="L1096" s="48">
        <v>3430</v>
      </c>
      <c r="M1096" s="49" t="s">
        <v>1196</v>
      </c>
      <c r="N1096" s="39" t="s">
        <v>1197</v>
      </c>
      <c r="O1096" s="2">
        <v>0</v>
      </c>
      <c r="P1096" s="2">
        <v>0</v>
      </c>
      <c r="Q1096" s="39">
        <v>1955.2</v>
      </c>
      <c r="R1096" s="2">
        <v>254.17600000000002</v>
      </c>
      <c r="S1096" s="2">
        <v>0</v>
      </c>
      <c r="T1096" s="2">
        <v>0</v>
      </c>
      <c r="U1096" s="39">
        <v>2209.3760000000002</v>
      </c>
      <c r="V1096" s="2">
        <v>0</v>
      </c>
      <c r="W1096" s="2" t="s">
        <v>1</v>
      </c>
      <c r="X1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6"/>
      <c r="Z1096"/>
      <c r="AA1096"/>
    </row>
    <row r="1097" spans="5:27" hidden="1">
      <c r="E1097" s="2" t="s">
        <v>8565</v>
      </c>
      <c r="F1097" s="51">
        <v>44750</v>
      </c>
      <c r="G1097" s="2" t="s">
        <v>1</v>
      </c>
      <c r="H1097" s="2" t="s">
        <v>0</v>
      </c>
      <c r="I1097" s="2" t="s">
        <v>8149</v>
      </c>
      <c r="J1097" s="2" t="s">
        <v>8150</v>
      </c>
      <c r="K1097" s="41">
        <v>3431</v>
      </c>
      <c r="L1097" s="48">
        <v>3431</v>
      </c>
      <c r="M1097" s="49" t="s">
        <v>333</v>
      </c>
      <c r="N1097" s="39" t="s">
        <v>334</v>
      </c>
      <c r="O1097" s="2">
        <v>0</v>
      </c>
      <c r="P1097" s="2">
        <v>0</v>
      </c>
      <c r="Q1097" s="39">
        <v>224.29</v>
      </c>
      <c r="R1097" s="2">
        <v>29.157699999999998</v>
      </c>
      <c r="S1097" s="2">
        <v>0</v>
      </c>
      <c r="T1097" s="2">
        <v>0</v>
      </c>
      <c r="U1097" s="39">
        <v>253.4477</v>
      </c>
      <c r="V1097" s="2">
        <v>0</v>
      </c>
      <c r="W1097" s="2" t="s">
        <v>1</v>
      </c>
      <c r="X1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7"/>
      <c r="Z1097"/>
      <c r="AA1097"/>
    </row>
    <row r="1098" spans="5:27" hidden="1">
      <c r="E1098" s="2" t="s">
        <v>8565</v>
      </c>
      <c r="F1098" s="51">
        <v>44750</v>
      </c>
      <c r="G1098" s="2" t="s">
        <v>1</v>
      </c>
      <c r="H1098" s="2" t="s">
        <v>0</v>
      </c>
      <c r="I1098" s="2" t="s">
        <v>8149</v>
      </c>
      <c r="J1098" s="2" t="s">
        <v>8150</v>
      </c>
      <c r="K1098" s="41">
        <v>3432</v>
      </c>
      <c r="L1098" s="48">
        <v>3432</v>
      </c>
      <c r="M1098" s="49" t="s">
        <v>118</v>
      </c>
      <c r="N1098" s="39" t="s">
        <v>119</v>
      </c>
      <c r="O1098" s="2">
        <v>0</v>
      </c>
      <c r="P1098" s="2">
        <v>0</v>
      </c>
      <c r="Q1098" s="39">
        <v>327.8</v>
      </c>
      <c r="R1098" s="2">
        <v>42.614000000000004</v>
      </c>
      <c r="S1098" s="2">
        <v>0</v>
      </c>
      <c r="T1098" s="2">
        <v>0</v>
      </c>
      <c r="U1098" s="39">
        <v>370.41399999999999</v>
      </c>
      <c r="V1098" s="2">
        <v>0</v>
      </c>
      <c r="W1098" s="2" t="s">
        <v>1</v>
      </c>
      <c r="X1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8"/>
      <c r="Z1098"/>
      <c r="AA1098"/>
    </row>
    <row r="1099" spans="5:27" hidden="1">
      <c r="E1099" s="2" t="s">
        <v>8565</v>
      </c>
      <c r="F1099" s="51">
        <v>44750</v>
      </c>
      <c r="G1099" s="2" t="s">
        <v>1</v>
      </c>
      <c r="H1099" s="2" t="s">
        <v>0</v>
      </c>
      <c r="I1099" s="2" t="s">
        <v>8149</v>
      </c>
      <c r="J1099" s="2" t="s">
        <v>8150</v>
      </c>
      <c r="K1099" s="41">
        <v>3433</v>
      </c>
      <c r="L1099" s="48">
        <v>3433</v>
      </c>
      <c r="M1099" s="49">
        <v>0</v>
      </c>
      <c r="N1099" s="39" t="s">
        <v>8553</v>
      </c>
      <c r="O1099" s="2">
        <v>0</v>
      </c>
      <c r="P1099" s="2">
        <v>0</v>
      </c>
      <c r="Q1099" s="39">
        <v>20.399999999999999</v>
      </c>
      <c r="R1099" s="2">
        <v>2.6519999999999997</v>
      </c>
      <c r="S1099" s="2">
        <v>0</v>
      </c>
      <c r="T1099" s="2">
        <v>0</v>
      </c>
      <c r="U1099" s="39">
        <v>23.052</v>
      </c>
      <c r="V1099" s="2" t="s">
        <v>8552</v>
      </c>
      <c r="W1099" s="2" t="s">
        <v>1</v>
      </c>
      <c r="X1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099"/>
      <c r="Z1099"/>
      <c r="AA1099"/>
    </row>
    <row r="1100" spans="5:27" hidden="1">
      <c r="E1100" s="2" t="s">
        <v>8565</v>
      </c>
      <c r="F1100" s="51">
        <v>44750</v>
      </c>
      <c r="G1100" s="2" t="s">
        <v>1</v>
      </c>
      <c r="H1100" s="2" t="s">
        <v>0</v>
      </c>
      <c r="I1100" s="2" t="s">
        <v>8149</v>
      </c>
      <c r="J1100" s="2" t="s">
        <v>8150</v>
      </c>
      <c r="K1100" s="41">
        <v>3434</v>
      </c>
      <c r="L1100" s="48">
        <v>3434</v>
      </c>
      <c r="M1100" s="49">
        <v>0</v>
      </c>
      <c r="N1100" s="39" t="s">
        <v>8412</v>
      </c>
      <c r="O1100" s="2">
        <v>0</v>
      </c>
      <c r="P1100" s="2">
        <v>0</v>
      </c>
      <c r="Q1100" s="39">
        <v>20.38</v>
      </c>
      <c r="R1100" s="2">
        <v>2.6494</v>
      </c>
      <c r="S1100" s="2">
        <v>0</v>
      </c>
      <c r="T1100" s="2">
        <v>0</v>
      </c>
      <c r="U1100" s="39">
        <v>23.029399999999999</v>
      </c>
      <c r="V1100" s="2" t="s">
        <v>8411</v>
      </c>
      <c r="W1100" s="2" t="s">
        <v>1</v>
      </c>
      <c r="X1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0"/>
      <c r="Z1100"/>
      <c r="AA1100"/>
    </row>
    <row r="1101" spans="5:27" hidden="1">
      <c r="E1101" s="2" t="s">
        <v>8565</v>
      </c>
      <c r="F1101" s="51">
        <v>44750</v>
      </c>
      <c r="G1101" s="2" t="s">
        <v>1</v>
      </c>
      <c r="H1101" s="2" t="s">
        <v>0</v>
      </c>
      <c r="I1101" s="2" t="s">
        <v>8149</v>
      </c>
      <c r="J1101" s="2" t="s">
        <v>8150</v>
      </c>
      <c r="K1101" s="41">
        <v>3435</v>
      </c>
      <c r="L1101" s="48">
        <v>3435</v>
      </c>
      <c r="M1101" s="49" t="s">
        <v>1430</v>
      </c>
      <c r="N1101" s="39" t="s">
        <v>1431</v>
      </c>
      <c r="O1101" s="2">
        <v>0</v>
      </c>
      <c r="P1101" s="2">
        <v>0</v>
      </c>
      <c r="Q1101" s="39">
        <v>42.76</v>
      </c>
      <c r="R1101" s="2">
        <v>5.5587999999999997</v>
      </c>
      <c r="S1101" s="2">
        <v>0</v>
      </c>
      <c r="T1101" s="2">
        <v>0</v>
      </c>
      <c r="U1101" s="39">
        <v>48.318799999999996</v>
      </c>
      <c r="V1101" s="2">
        <v>0</v>
      </c>
      <c r="W1101" s="2" t="s">
        <v>1</v>
      </c>
      <c r="X1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1"/>
      <c r="Z1101"/>
      <c r="AA1101"/>
    </row>
    <row r="1102" spans="5:27" hidden="1">
      <c r="E1102" s="2" t="s">
        <v>8565</v>
      </c>
      <c r="F1102" s="51">
        <v>44750</v>
      </c>
      <c r="G1102" s="2" t="s">
        <v>1</v>
      </c>
      <c r="H1102" s="2" t="s">
        <v>0</v>
      </c>
      <c r="I1102" s="2" t="s">
        <v>8149</v>
      </c>
      <c r="J1102" s="2" t="s">
        <v>8150</v>
      </c>
      <c r="K1102" s="41">
        <v>3436</v>
      </c>
      <c r="L1102" s="48">
        <v>3436</v>
      </c>
      <c r="M1102" s="49" t="s">
        <v>118</v>
      </c>
      <c r="N1102" s="39" t="s">
        <v>119</v>
      </c>
      <c r="O1102" s="2">
        <v>0</v>
      </c>
      <c r="P1102" s="2">
        <v>0</v>
      </c>
      <c r="Q1102" s="39">
        <v>29.73</v>
      </c>
      <c r="R1102" s="2">
        <v>3.8649</v>
      </c>
      <c r="S1102" s="2">
        <v>0</v>
      </c>
      <c r="T1102" s="2">
        <v>0</v>
      </c>
      <c r="U1102" s="39">
        <v>33.594900000000003</v>
      </c>
      <c r="V1102" s="2">
        <v>0</v>
      </c>
      <c r="W1102" s="2" t="s">
        <v>1</v>
      </c>
      <c r="X1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2"/>
      <c r="Z1102"/>
      <c r="AA1102"/>
    </row>
    <row r="1103" spans="5:27" hidden="1">
      <c r="E1103" s="2" t="s">
        <v>8565</v>
      </c>
      <c r="F1103" s="51">
        <v>44750</v>
      </c>
      <c r="G1103" s="2" t="s">
        <v>1</v>
      </c>
      <c r="H1103" s="2" t="s">
        <v>0</v>
      </c>
      <c r="I1103" s="2" t="s">
        <v>8149</v>
      </c>
      <c r="J1103" s="2" t="s">
        <v>8150</v>
      </c>
      <c r="K1103" s="41">
        <v>3437</v>
      </c>
      <c r="L1103" s="48">
        <v>3437</v>
      </c>
      <c r="M1103" s="49" t="s">
        <v>237</v>
      </c>
      <c r="N1103" s="39" t="s">
        <v>238</v>
      </c>
      <c r="O1103" s="2">
        <v>0</v>
      </c>
      <c r="P1103" s="2">
        <v>0</v>
      </c>
      <c r="Q1103" s="39">
        <v>1152</v>
      </c>
      <c r="R1103" s="2">
        <v>149.76</v>
      </c>
      <c r="S1103" s="2">
        <v>0</v>
      </c>
      <c r="T1103" s="2">
        <v>0</v>
      </c>
      <c r="U1103" s="39">
        <v>1301.76</v>
      </c>
      <c r="V1103" s="2">
        <v>0</v>
      </c>
      <c r="W1103" s="2" t="s">
        <v>1</v>
      </c>
      <c r="X1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3"/>
      <c r="Z1103"/>
      <c r="AA1103"/>
    </row>
    <row r="1104" spans="5:27" hidden="1">
      <c r="E1104" s="2" t="s">
        <v>8565</v>
      </c>
      <c r="F1104" s="51">
        <v>44750</v>
      </c>
      <c r="G1104" s="2" t="s">
        <v>1</v>
      </c>
      <c r="H1104" s="2" t="s">
        <v>0</v>
      </c>
      <c r="I1104" s="2" t="s">
        <v>8149</v>
      </c>
      <c r="J1104" s="2" t="s">
        <v>8150</v>
      </c>
      <c r="K1104" s="41">
        <v>3438</v>
      </c>
      <c r="L1104" s="48">
        <v>3438</v>
      </c>
      <c r="M1104" s="49" t="s">
        <v>309</v>
      </c>
      <c r="N1104" s="39" t="s">
        <v>310</v>
      </c>
      <c r="O1104" s="2">
        <v>0</v>
      </c>
      <c r="P1104" s="2">
        <v>0</v>
      </c>
      <c r="Q1104" s="39">
        <v>154.85</v>
      </c>
      <c r="R1104" s="2">
        <v>20.130500000000001</v>
      </c>
      <c r="S1104" s="2">
        <v>0</v>
      </c>
      <c r="T1104" s="2">
        <v>0</v>
      </c>
      <c r="U1104" s="39">
        <v>174.98050000000001</v>
      </c>
      <c r="V1104" s="2">
        <v>0</v>
      </c>
      <c r="W1104" s="2" t="s">
        <v>1</v>
      </c>
      <c r="X1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4"/>
      <c r="Z1104"/>
      <c r="AA1104"/>
    </row>
    <row r="1105" spans="5:27" hidden="1">
      <c r="E1105" s="2" t="s">
        <v>8565</v>
      </c>
      <c r="F1105" s="51">
        <v>44750</v>
      </c>
      <c r="G1105" s="2" t="s">
        <v>1</v>
      </c>
      <c r="H1105" s="2" t="s">
        <v>0</v>
      </c>
      <c r="I1105" s="2" t="s">
        <v>8149</v>
      </c>
      <c r="J1105" s="2" t="s">
        <v>8150</v>
      </c>
      <c r="K1105" s="41">
        <v>3439</v>
      </c>
      <c r="L1105" s="48">
        <v>3439</v>
      </c>
      <c r="M1105" s="49" t="s">
        <v>445</v>
      </c>
      <c r="N1105" s="39" t="s">
        <v>446</v>
      </c>
      <c r="O1105" s="2">
        <v>0</v>
      </c>
      <c r="P1105" s="2">
        <v>0</v>
      </c>
      <c r="Q1105" s="39">
        <v>117.54</v>
      </c>
      <c r="R1105" s="2">
        <v>15.280200000000001</v>
      </c>
      <c r="S1105" s="2">
        <v>0</v>
      </c>
      <c r="T1105" s="2">
        <v>0</v>
      </c>
      <c r="U1105" s="39">
        <v>132.8202</v>
      </c>
      <c r="V1105" s="2">
        <v>0</v>
      </c>
      <c r="W1105" s="2" t="s">
        <v>1</v>
      </c>
      <c r="X1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5"/>
      <c r="Z1105"/>
      <c r="AA1105"/>
    </row>
    <row r="1106" spans="5:27" hidden="1">
      <c r="E1106" s="2" t="s">
        <v>8565</v>
      </c>
      <c r="F1106" s="51">
        <v>44750</v>
      </c>
      <c r="G1106" s="2" t="s">
        <v>1</v>
      </c>
      <c r="H1106" s="2" t="s">
        <v>0</v>
      </c>
      <c r="I1106" s="2" t="s">
        <v>8149</v>
      </c>
      <c r="J1106" s="2" t="s">
        <v>8150</v>
      </c>
      <c r="K1106" s="41">
        <v>3440</v>
      </c>
      <c r="L1106" s="48">
        <v>3440</v>
      </c>
      <c r="M1106" s="49" t="s">
        <v>249</v>
      </c>
      <c r="N1106" s="39" t="s">
        <v>250</v>
      </c>
      <c r="O1106" s="2">
        <v>0</v>
      </c>
      <c r="P1106" s="2">
        <v>0</v>
      </c>
      <c r="Q1106" s="39">
        <v>491.36</v>
      </c>
      <c r="R1106" s="2">
        <v>63.876800000000003</v>
      </c>
      <c r="S1106" s="2">
        <v>0</v>
      </c>
      <c r="T1106" s="2">
        <v>0</v>
      </c>
      <c r="U1106" s="39">
        <v>555.23680000000002</v>
      </c>
      <c r="V1106" s="2">
        <v>0</v>
      </c>
      <c r="W1106" s="2" t="s">
        <v>1</v>
      </c>
      <c r="X1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6"/>
      <c r="Z1106"/>
      <c r="AA1106"/>
    </row>
    <row r="1107" spans="5:27" hidden="1">
      <c r="E1107" s="2" t="s">
        <v>8565</v>
      </c>
      <c r="F1107" s="51">
        <v>44750</v>
      </c>
      <c r="G1107" s="2" t="s">
        <v>1</v>
      </c>
      <c r="H1107" s="2" t="s">
        <v>0</v>
      </c>
      <c r="I1107" s="2" t="s">
        <v>8149</v>
      </c>
      <c r="J1107" s="2" t="s">
        <v>8150</v>
      </c>
      <c r="K1107" s="41">
        <v>3441</v>
      </c>
      <c r="L1107" s="48">
        <v>3441</v>
      </c>
      <c r="M1107" s="49" t="s">
        <v>126</v>
      </c>
      <c r="N1107" s="39" t="s">
        <v>127</v>
      </c>
      <c r="O1107" s="2">
        <v>0</v>
      </c>
      <c r="P1107" s="2">
        <v>0</v>
      </c>
      <c r="Q1107" s="39">
        <v>2853.65</v>
      </c>
      <c r="R1107" s="2">
        <v>370.97450000000003</v>
      </c>
      <c r="S1107" s="2">
        <v>0</v>
      </c>
      <c r="T1107" s="2">
        <v>0</v>
      </c>
      <c r="U1107" s="39">
        <v>3224.6244999999999</v>
      </c>
      <c r="V1107" s="2">
        <v>0</v>
      </c>
      <c r="W1107" s="2" t="s">
        <v>1</v>
      </c>
      <c r="X1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7"/>
      <c r="Z1107"/>
      <c r="AA1107"/>
    </row>
    <row r="1108" spans="5:27" hidden="1">
      <c r="E1108" s="2" t="s">
        <v>8565</v>
      </c>
      <c r="F1108" s="51">
        <v>44750</v>
      </c>
      <c r="G1108" s="2" t="s">
        <v>1</v>
      </c>
      <c r="H1108" s="2" t="s">
        <v>0</v>
      </c>
      <c r="I1108" s="2" t="s">
        <v>8149</v>
      </c>
      <c r="J1108" s="2" t="s">
        <v>8150</v>
      </c>
      <c r="K1108" s="41">
        <v>3442</v>
      </c>
      <c r="L1108" s="48">
        <v>3442</v>
      </c>
      <c r="M1108" s="49" t="s">
        <v>118</v>
      </c>
      <c r="N1108" s="39" t="s">
        <v>119</v>
      </c>
      <c r="O1108" s="2">
        <v>0</v>
      </c>
      <c r="P1108" s="2">
        <v>0</v>
      </c>
      <c r="Q1108" s="39">
        <v>380.53</v>
      </c>
      <c r="R1108" s="2">
        <v>49.468899999999998</v>
      </c>
      <c r="S1108" s="2">
        <v>0</v>
      </c>
      <c r="T1108" s="2">
        <v>0</v>
      </c>
      <c r="U1108" s="39">
        <v>429.99889999999999</v>
      </c>
      <c r="V1108" s="2">
        <v>0</v>
      </c>
      <c r="W1108" s="2" t="s">
        <v>1</v>
      </c>
      <c r="X1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8"/>
      <c r="Z1108"/>
      <c r="AA1108"/>
    </row>
    <row r="1109" spans="5:27" hidden="1">
      <c r="E1109" s="2" t="s">
        <v>8565</v>
      </c>
      <c r="F1109" s="51">
        <v>44750</v>
      </c>
      <c r="G1109" s="2" t="s">
        <v>1</v>
      </c>
      <c r="H1109" s="2" t="s">
        <v>0</v>
      </c>
      <c r="I1109" s="2" t="s">
        <v>8149</v>
      </c>
      <c r="J1109" s="2" t="s">
        <v>8150</v>
      </c>
      <c r="K1109" s="41">
        <v>3443</v>
      </c>
      <c r="L1109" s="48">
        <v>3443</v>
      </c>
      <c r="M1109" s="49" t="s">
        <v>8165</v>
      </c>
      <c r="N1109" s="39" t="s">
        <v>8166</v>
      </c>
      <c r="O1109" s="2">
        <v>0</v>
      </c>
      <c r="P1109" s="2">
        <v>0</v>
      </c>
      <c r="Q1109" s="39">
        <v>511.75</v>
      </c>
      <c r="R1109" s="2">
        <v>66.527500000000003</v>
      </c>
      <c r="S1109" s="2">
        <v>0</v>
      </c>
      <c r="T1109" s="2">
        <v>0</v>
      </c>
      <c r="U1109" s="39">
        <v>578.27750000000003</v>
      </c>
      <c r="V1109" s="2">
        <v>0</v>
      </c>
      <c r="W1109" s="2" t="s">
        <v>1</v>
      </c>
      <c r="X1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09"/>
      <c r="Z1109"/>
      <c r="AA1109"/>
    </row>
    <row r="1110" spans="5:27" hidden="1">
      <c r="E1110" s="2" t="s">
        <v>8565</v>
      </c>
      <c r="F1110" s="51">
        <v>44750</v>
      </c>
      <c r="G1110" s="2" t="s">
        <v>1</v>
      </c>
      <c r="H1110" s="2" t="s">
        <v>0</v>
      </c>
      <c r="I1110" s="2" t="s">
        <v>8149</v>
      </c>
      <c r="J1110" s="2" t="s">
        <v>8150</v>
      </c>
      <c r="K1110" s="41">
        <v>3444</v>
      </c>
      <c r="L1110" s="48">
        <v>3444</v>
      </c>
      <c r="M1110" s="49" t="s">
        <v>211</v>
      </c>
      <c r="N1110" s="39" t="s">
        <v>212</v>
      </c>
      <c r="O1110" s="2">
        <v>0</v>
      </c>
      <c r="P1110" s="2">
        <v>0</v>
      </c>
      <c r="Q1110" s="39">
        <v>177.52</v>
      </c>
      <c r="R1110" s="2">
        <v>23.077600000000004</v>
      </c>
      <c r="S1110" s="2">
        <v>0</v>
      </c>
      <c r="T1110" s="2">
        <v>0</v>
      </c>
      <c r="U1110" s="39">
        <v>200.5976</v>
      </c>
      <c r="V1110" s="2">
        <v>0</v>
      </c>
      <c r="W1110" s="2" t="s">
        <v>1</v>
      </c>
      <c r="X1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0"/>
      <c r="Z1110"/>
      <c r="AA1110"/>
    </row>
    <row r="1111" spans="5:27" hidden="1">
      <c r="E1111" s="2" t="s">
        <v>8565</v>
      </c>
      <c r="F1111" s="51">
        <v>44750</v>
      </c>
      <c r="G1111" s="2" t="s">
        <v>1</v>
      </c>
      <c r="H1111" s="2" t="s">
        <v>0</v>
      </c>
      <c r="I1111" s="2" t="s">
        <v>8149</v>
      </c>
      <c r="J1111" s="2" t="s">
        <v>8150</v>
      </c>
      <c r="K1111" s="41">
        <v>3445</v>
      </c>
      <c r="L1111" s="48">
        <v>3445</v>
      </c>
      <c r="M1111" s="49" t="s">
        <v>277</v>
      </c>
      <c r="N1111" s="39" t="s">
        <v>278</v>
      </c>
      <c r="O1111" s="2">
        <v>0</v>
      </c>
      <c r="P1111" s="2">
        <v>0</v>
      </c>
      <c r="Q1111" s="39">
        <v>324.95</v>
      </c>
      <c r="R1111" s="2">
        <v>42.243499999999997</v>
      </c>
      <c r="S1111" s="2">
        <v>0</v>
      </c>
      <c r="T1111" s="2">
        <v>0</v>
      </c>
      <c r="U1111" s="39">
        <v>367.19349999999997</v>
      </c>
      <c r="V1111" s="2">
        <v>0</v>
      </c>
      <c r="W1111" s="2" t="s">
        <v>1</v>
      </c>
      <c r="X1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1"/>
      <c r="Z1111"/>
      <c r="AA1111"/>
    </row>
    <row r="1112" spans="5:27" hidden="1">
      <c r="E1112" s="2" t="s">
        <v>8565</v>
      </c>
      <c r="F1112" s="51">
        <v>44750</v>
      </c>
      <c r="G1112" s="2" t="s">
        <v>1</v>
      </c>
      <c r="H1112" s="2" t="s">
        <v>0</v>
      </c>
      <c r="I1112" s="2" t="s">
        <v>8149</v>
      </c>
      <c r="J1112" s="2" t="s">
        <v>8150</v>
      </c>
      <c r="K1112" s="41">
        <v>3446</v>
      </c>
      <c r="L1112" s="48">
        <v>3446</v>
      </c>
      <c r="M1112" s="49" t="s">
        <v>211</v>
      </c>
      <c r="N1112" s="39" t="s">
        <v>212</v>
      </c>
      <c r="O1112" s="2">
        <v>0</v>
      </c>
      <c r="P1112" s="2">
        <v>0</v>
      </c>
      <c r="Q1112" s="39">
        <v>160.18</v>
      </c>
      <c r="R1112" s="2">
        <v>20.823400000000003</v>
      </c>
      <c r="S1112" s="2">
        <v>0</v>
      </c>
      <c r="T1112" s="2">
        <v>0</v>
      </c>
      <c r="U1112" s="39">
        <v>181.0034</v>
      </c>
      <c r="V1112" s="2">
        <v>0</v>
      </c>
      <c r="W1112" s="2" t="s">
        <v>1</v>
      </c>
      <c r="X1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2"/>
      <c r="Z1112"/>
      <c r="AA1112"/>
    </row>
    <row r="1113" spans="5:27" hidden="1">
      <c r="E1113" s="2" t="s">
        <v>8565</v>
      </c>
      <c r="F1113" s="51">
        <v>44750</v>
      </c>
      <c r="G1113" s="2" t="s">
        <v>1</v>
      </c>
      <c r="H1113" s="2" t="s">
        <v>0</v>
      </c>
      <c r="I1113" s="2" t="s">
        <v>8149</v>
      </c>
      <c r="J1113" s="2" t="s">
        <v>8150</v>
      </c>
      <c r="K1113" s="41">
        <v>3447</v>
      </c>
      <c r="L1113" s="48">
        <v>3447</v>
      </c>
      <c r="M1113" s="49" t="s">
        <v>8424</v>
      </c>
      <c r="N1113" s="39" t="s">
        <v>8425</v>
      </c>
      <c r="O1113" s="2">
        <v>0</v>
      </c>
      <c r="P1113" s="2">
        <v>0</v>
      </c>
      <c r="Q1113" s="39">
        <v>699.11</v>
      </c>
      <c r="R1113" s="2">
        <v>90.88430000000001</v>
      </c>
      <c r="S1113" s="2">
        <v>0</v>
      </c>
      <c r="T1113" s="2">
        <v>0</v>
      </c>
      <c r="U1113" s="39">
        <v>789.99430000000007</v>
      </c>
      <c r="V1113" s="2">
        <v>0</v>
      </c>
      <c r="W1113" s="2" t="s">
        <v>1</v>
      </c>
      <c r="X1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3"/>
      <c r="Z1113"/>
      <c r="AA1113"/>
    </row>
    <row r="1114" spans="5:27" hidden="1">
      <c r="E1114" s="2" t="s">
        <v>8565</v>
      </c>
      <c r="F1114" s="51">
        <v>44750</v>
      </c>
      <c r="G1114" s="2" t="s">
        <v>1</v>
      </c>
      <c r="H1114" s="2" t="s">
        <v>0</v>
      </c>
      <c r="I1114" s="2" t="s">
        <v>8149</v>
      </c>
      <c r="J1114" s="2" t="s">
        <v>8150</v>
      </c>
      <c r="K1114" s="41">
        <v>3448</v>
      </c>
      <c r="L1114" s="48">
        <v>3448</v>
      </c>
      <c r="M1114" s="49" t="s">
        <v>1424</v>
      </c>
      <c r="N1114" s="39" t="s">
        <v>1425</v>
      </c>
      <c r="O1114" s="2">
        <v>0</v>
      </c>
      <c r="P1114" s="2">
        <v>0</v>
      </c>
      <c r="Q1114" s="39">
        <v>101.94</v>
      </c>
      <c r="R1114" s="2">
        <v>13.2522</v>
      </c>
      <c r="S1114" s="2">
        <v>0</v>
      </c>
      <c r="T1114" s="2">
        <v>0</v>
      </c>
      <c r="U1114" s="39">
        <v>115.1922</v>
      </c>
      <c r="V1114" s="2">
        <v>0</v>
      </c>
      <c r="W1114" s="2" t="s">
        <v>1</v>
      </c>
      <c r="X1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4"/>
      <c r="Z1114"/>
      <c r="AA1114"/>
    </row>
    <row r="1115" spans="5:27" hidden="1">
      <c r="E1115" s="2" t="s">
        <v>8565</v>
      </c>
      <c r="F1115" s="51">
        <v>44750</v>
      </c>
      <c r="G1115" s="2" t="s">
        <v>1</v>
      </c>
      <c r="H1115" s="2" t="s">
        <v>0</v>
      </c>
      <c r="I1115" s="2" t="s">
        <v>8149</v>
      </c>
      <c r="J1115" s="2" t="s">
        <v>8150</v>
      </c>
      <c r="K1115" s="41">
        <v>3449</v>
      </c>
      <c r="L1115" s="48">
        <v>3449</v>
      </c>
      <c r="M1115" s="49" t="s">
        <v>7927</v>
      </c>
      <c r="N1115" s="39" t="s">
        <v>7928</v>
      </c>
      <c r="O1115" s="2">
        <v>0</v>
      </c>
      <c r="P1115" s="2">
        <v>0</v>
      </c>
      <c r="Q1115" s="39">
        <v>123.06</v>
      </c>
      <c r="R1115" s="2">
        <v>15.997800000000002</v>
      </c>
      <c r="S1115" s="2">
        <v>0</v>
      </c>
      <c r="T1115" s="2">
        <v>0</v>
      </c>
      <c r="U1115" s="39">
        <v>139.05780000000001</v>
      </c>
      <c r="V1115" s="2">
        <v>0</v>
      </c>
      <c r="W1115" s="2" t="s">
        <v>1</v>
      </c>
      <c r="X1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5"/>
      <c r="Z1115"/>
      <c r="AA1115"/>
    </row>
    <row r="1116" spans="5:27" hidden="1">
      <c r="E1116" s="2" t="s">
        <v>8565</v>
      </c>
      <c r="F1116" s="51">
        <v>44750</v>
      </c>
      <c r="G1116" s="2" t="s">
        <v>1</v>
      </c>
      <c r="H1116" s="2" t="s">
        <v>0</v>
      </c>
      <c r="I1116" s="2" t="s">
        <v>8149</v>
      </c>
      <c r="J1116" s="2" t="s">
        <v>8150</v>
      </c>
      <c r="K1116" s="41">
        <v>3450</v>
      </c>
      <c r="L1116" s="48">
        <v>3450</v>
      </c>
      <c r="M1116" s="49" t="s">
        <v>532</v>
      </c>
      <c r="N1116" s="39" t="s">
        <v>533</v>
      </c>
      <c r="O1116" s="2">
        <v>0</v>
      </c>
      <c r="P1116" s="2">
        <v>0</v>
      </c>
      <c r="Q1116" s="39">
        <v>470.97</v>
      </c>
      <c r="R1116" s="2">
        <v>61.226100000000002</v>
      </c>
      <c r="S1116" s="2">
        <v>0</v>
      </c>
      <c r="T1116" s="2">
        <v>0</v>
      </c>
      <c r="U1116" s="39">
        <v>532.1961</v>
      </c>
      <c r="V1116" s="2">
        <v>0</v>
      </c>
      <c r="W1116" s="2" t="s">
        <v>1</v>
      </c>
      <c r="X1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6"/>
      <c r="Z1116"/>
      <c r="AA1116"/>
    </row>
    <row r="1117" spans="5:27" hidden="1">
      <c r="E1117" s="2" t="s">
        <v>8565</v>
      </c>
      <c r="F1117" s="51">
        <v>44750</v>
      </c>
      <c r="G1117" s="2" t="s">
        <v>1</v>
      </c>
      <c r="H1117" s="2" t="s">
        <v>0</v>
      </c>
      <c r="I1117" s="2" t="s">
        <v>8149</v>
      </c>
      <c r="J1117" s="2" t="s">
        <v>8150</v>
      </c>
      <c r="K1117" s="41">
        <v>3451</v>
      </c>
      <c r="L1117" s="48">
        <v>3451</v>
      </c>
      <c r="M1117" s="49">
        <v>0</v>
      </c>
      <c r="N1117" s="39" t="s">
        <v>1005</v>
      </c>
      <c r="O1117" s="2">
        <v>0</v>
      </c>
      <c r="P1117" s="2">
        <v>0</v>
      </c>
      <c r="Q1117" s="39">
        <v>917.52</v>
      </c>
      <c r="R1117" s="2">
        <v>119.27760000000001</v>
      </c>
      <c r="S1117" s="2">
        <v>0</v>
      </c>
      <c r="T1117" s="2">
        <v>0</v>
      </c>
      <c r="U1117" s="39">
        <v>1036.7975999999999</v>
      </c>
      <c r="V1117" s="2" t="s">
        <v>8461</v>
      </c>
      <c r="W1117" s="2" t="s">
        <v>1</v>
      </c>
      <c r="X1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7"/>
      <c r="Z1117"/>
      <c r="AA1117"/>
    </row>
    <row r="1118" spans="5:27" hidden="1">
      <c r="E1118" s="2" t="s">
        <v>8565</v>
      </c>
      <c r="F1118" s="51">
        <v>44750</v>
      </c>
      <c r="G1118" s="2" t="s">
        <v>1</v>
      </c>
      <c r="H1118" s="2" t="s">
        <v>0</v>
      </c>
      <c r="I1118" s="2" t="s">
        <v>8149</v>
      </c>
      <c r="J1118" s="2" t="s">
        <v>8150</v>
      </c>
      <c r="K1118" s="41">
        <v>3452</v>
      </c>
      <c r="L1118" s="48">
        <v>3452</v>
      </c>
      <c r="M1118" s="49" t="s">
        <v>1406</v>
      </c>
      <c r="N1118" s="39" t="s">
        <v>1407</v>
      </c>
      <c r="O1118" s="2">
        <v>0</v>
      </c>
      <c r="P1118" s="2">
        <v>0</v>
      </c>
      <c r="Q1118" s="39">
        <v>83.53</v>
      </c>
      <c r="R1118" s="2">
        <v>10.8589</v>
      </c>
      <c r="S1118" s="2">
        <v>0</v>
      </c>
      <c r="T1118" s="2">
        <v>0</v>
      </c>
      <c r="U1118" s="39">
        <v>94.388900000000007</v>
      </c>
      <c r="V1118" s="2">
        <v>0</v>
      </c>
      <c r="W1118" s="2" t="s">
        <v>1</v>
      </c>
      <c r="X1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8"/>
      <c r="Z1118"/>
      <c r="AA1118"/>
    </row>
    <row r="1119" spans="5:27" hidden="1">
      <c r="E1119" s="2" t="s">
        <v>8565</v>
      </c>
      <c r="F1119" s="51">
        <v>44750</v>
      </c>
      <c r="G1119" s="2" t="s">
        <v>1</v>
      </c>
      <c r="H1119" s="2" t="s">
        <v>0</v>
      </c>
      <c r="I1119" s="2" t="s">
        <v>8149</v>
      </c>
      <c r="J1119" s="2" t="s">
        <v>8150</v>
      </c>
      <c r="K1119" s="41">
        <v>3453</v>
      </c>
      <c r="L1119" s="48">
        <v>3453</v>
      </c>
      <c r="M1119" s="49" t="s">
        <v>653</v>
      </c>
      <c r="N1119" s="39" t="s">
        <v>654</v>
      </c>
      <c r="O1119" s="2">
        <v>0</v>
      </c>
      <c r="P1119" s="2">
        <v>0</v>
      </c>
      <c r="Q1119" s="39">
        <v>1366.1</v>
      </c>
      <c r="R1119" s="2">
        <v>177.59299999999999</v>
      </c>
      <c r="S1119" s="2">
        <v>0</v>
      </c>
      <c r="T1119" s="2">
        <v>0</v>
      </c>
      <c r="U1119" s="39">
        <v>1543.693</v>
      </c>
      <c r="V1119" s="2">
        <v>0</v>
      </c>
      <c r="W1119" s="2" t="s">
        <v>1</v>
      </c>
      <c r="X1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19"/>
      <c r="Z1119"/>
      <c r="AA1119"/>
    </row>
    <row r="1120" spans="5:27" hidden="1">
      <c r="E1120" s="2" t="s">
        <v>8565</v>
      </c>
      <c r="F1120" s="51">
        <v>44750</v>
      </c>
      <c r="G1120" s="2" t="s">
        <v>1</v>
      </c>
      <c r="H1120" s="2" t="s">
        <v>0</v>
      </c>
      <c r="I1120" s="2" t="s">
        <v>8149</v>
      </c>
      <c r="J1120" s="2" t="s">
        <v>8150</v>
      </c>
      <c r="K1120" s="41">
        <v>3454</v>
      </c>
      <c r="L1120" s="48">
        <v>3454</v>
      </c>
      <c r="M1120" s="49" t="s">
        <v>761</v>
      </c>
      <c r="N1120" s="39" t="s">
        <v>762</v>
      </c>
      <c r="O1120" s="2">
        <v>0</v>
      </c>
      <c r="P1120" s="2">
        <v>0</v>
      </c>
      <c r="Q1120" s="39">
        <v>529.20000000000005</v>
      </c>
      <c r="R1120" s="2">
        <v>68.796000000000006</v>
      </c>
      <c r="S1120" s="2">
        <v>0</v>
      </c>
      <c r="T1120" s="2">
        <v>0</v>
      </c>
      <c r="U1120" s="39">
        <v>597.99600000000009</v>
      </c>
      <c r="V1120" s="2">
        <v>0</v>
      </c>
      <c r="W1120" s="2" t="s">
        <v>1</v>
      </c>
      <c r="X1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0"/>
      <c r="Z1120"/>
      <c r="AA1120"/>
    </row>
    <row r="1121" spans="5:27" hidden="1">
      <c r="E1121" s="2" t="s">
        <v>8565</v>
      </c>
      <c r="F1121" s="51">
        <v>44750</v>
      </c>
      <c r="G1121" s="2" t="s">
        <v>1</v>
      </c>
      <c r="H1121" s="2" t="s">
        <v>0</v>
      </c>
      <c r="I1121" s="2" t="s">
        <v>8149</v>
      </c>
      <c r="J1121" s="2" t="s">
        <v>8150</v>
      </c>
      <c r="K1121" s="41">
        <v>3455</v>
      </c>
      <c r="L1121" s="48">
        <v>3455</v>
      </c>
      <c r="M1121" s="49" t="s">
        <v>1448</v>
      </c>
      <c r="N1121" s="39" t="s">
        <v>1449</v>
      </c>
      <c r="O1121" s="2">
        <v>0</v>
      </c>
      <c r="P1121" s="2">
        <v>0</v>
      </c>
      <c r="Q1121" s="39">
        <v>121.06</v>
      </c>
      <c r="R1121" s="2">
        <v>15.7378</v>
      </c>
      <c r="S1121" s="2">
        <v>0</v>
      </c>
      <c r="T1121" s="2">
        <v>0</v>
      </c>
      <c r="U1121" s="39">
        <v>136.7978</v>
      </c>
      <c r="V1121" s="2">
        <v>0</v>
      </c>
      <c r="W1121" s="2" t="s">
        <v>1</v>
      </c>
      <c r="X1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1"/>
      <c r="Z1121"/>
      <c r="AA1121"/>
    </row>
    <row r="1122" spans="5:27" hidden="1">
      <c r="E1122" s="2" t="s">
        <v>8565</v>
      </c>
      <c r="F1122" s="51">
        <v>44750</v>
      </c>
      <c r="G1122" s="2" t="s">
        <v>1</v>
      </c>
      <c r="H1122" s="2" t="s">
        <v>0</v>
      </c>
      <c r="I1122" s="2" t="s">
        <v>8149</v>
      </c>
      <c r="J1122" s="2" t="s">
        <v>8150</v>
      </c>
      <c r="K1122" s="41">
        <v>3456</v>
      </c>
      <c r="L1122" s="48">
        <v>3456</v>
      </c>
      <c r="M1122" s="49" t="s">
        <v>333</v>
      </c>
      <c r="N1122" s="39" t="s">
        <v>334</v>
      </c>
      <c r="O1122" s="2">
        <v>0</v>
      </c>
      <c r="P1122" s="2">
        <v>0</v>
      </c>
      <c r="Q1122" s="39">
        <v>224.29</v>
      </c>
      <c r="R1122" s="2">
        <v>29.157699999999998</v>
      </c>
      <c r="S1122" s="2">
        <v>0</v>
      </c>
      <c r="T1122" s="2">
        <v>0</v>
      </c>
      <c r="U1122" s="39">
        <v>253.4477</v>
      </c>
      <c r="V1122" s="2">
        <v>0</v>
      </c>
      <c r="W1122" s="2" t="s">
        <v>1</v>
      </c>
      <c r="X1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2"/>
      <c r="Z1122"/>
      <c r="AA1122"/>
    </row>
    <row r="1123" spans="5:27" hidden="1">
      <c r="E1123" s="2" t="s">
        <v>8565</v>
      </c>
      <c r="F1123" s="51">
        <v>44750</v>
      </c>
      <c r="G1123" s="2" t="s">
        <v>1</v>
      </c>
      <c r="H1123" s="2" t="s">
        <v>0</v>
      </c>
      <c r="I1123" s="2" t="s">
        <v>8149</v>
      </c>
      <c r="J1123" s="2" t="s">
        <v>8150</v>
      </c>
      <c r="K1123" s="41">
        <v>3457</v>
      </c>
      <c r="L1123" s="48">
        <v>3457</v>
      </c>
      <c r="M1123" s="49" t="s">
        <v>743</v>
      </c>
      <c r="N1123" s="39" t="s">
        <v>744</v>
      </c>
      <c r="O1123" s="2">
        <v>0</v>
      </c>
      <c r="P1123" s="2">
        <v>0</v>
      </c>
      <c r="Q1123" s="39">
        <v>760.28</v>
      </c>
      <c r="R1123" s="2">
        <v>98.836399999999998</v>
      </c>
      <c r="S1123" s="2">
        <v>0</v>
      </c>
      <c r="T1123" s="2">
        <v>0</v>
      </c>
      <c r="U1123" s="39">
        <v>859.1164</v>
      </c>
      <c r="V1123" s="2">
        <v>0</v>
      </c>
      <c r="W1123" s="2" t="s">
        <v>1</v>
      </c>
      <c r="X1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3"/>
      <c r="Z1123"/>
      <c r="AA1123"/>
    </row>
    <row r="1124" spans="5:27" hidden="1">
      <c r="E1124" s="2" t="s">
        <v>8565</v>
      </c>
      <c r="F1124" s="51">
        <v>44750</v>
      </c>
      <c r="G1124" s="2" t="s">
        <v>1</v>
      </c>
      <c r="H1124" s="2" t="s">
        <v>0</v>
      </c>
      <c r="I1124" s="2" t="s">
        <v>8149</v>
      </c>
      <c r="J1124" s="2" t="s">
        <v>8150</v>
      </c>
      <c r="K1124" s="41">
        <v>3458</v>
      </c>
      <c r="L1124" s="48">
        <v>3458</v>
      </c>
      <c r="M1124" s="49" t="s">
        <v>550</v>
      </c>
      <c r="N1124" s="39" t="s">
        <v>551</v>
      </c>
      <c r="O1124" s="2">
        <v>0</v>
      </c>
      <c r="P1124" s="2">
        <v>0</v>
      </c>
      <c r="Q1124" s="39">
        <v>12.11</v>
      </c>
      <c r="R1124" s="2">
        <v>1.5743</v>
      </c>
      <c r="S1124" s="2">
        <v>0</v>
      </c>
      <c r="T1124" s="2">
        <v>0</v>
      </c>
      <c r="U1124" s="39">
        <v>13.6843</v>
      </c>
      <c r="V1124" s="2">
        <v>0</v>
      </c>
      <c r="W1124" s="2" t="s">
        <v>1</v>
      </c>
      <c r="X1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4"/>
      <c r="Z1124"/>
      <c r="AA1124"/>
    </row>
    <row r="1125" spans="5:27" hidden="1">
      <c r="E1125" s="2" t="s">
        <v>8565</v>
      </c>
      <c r="F1125" s="51">
        <v>44750</v>
      </c>
      <c r="G1125" s="2" t="s">
        <v>1</v>
      </c>
      <c r="H1125" s="2" t="s">
        <v>0</v>
      </c>
      <c r="I1125" s="2" t="s">
        <v>8149</v>
      </c>
      <c r="J1125" s="2" t="s">
        <v>8150</v>
      </c>
      <c r="K1125" s="41">
        <v>3459</v>
      </c>
      <c r="L1125" s="48">
        <v>3459</v>
      </c>
      <c r="M1125" s="49" t="s">
        <v>118</v>
      </c>
      <c r="N1125" s="39" t="s">
        <v>119</v>
      </c>
      <c r="O1125" s="2">
        <v>0</v>
      </c>
      <c r="P1125" s="2">
        <v>0</v>
      </c>
      <c r="Q1125" s="39">
        <v>269.68</v>
      </c>
      <c r="R1125" s="2">
        <v>35.058399999999999</v>
      </c>
      <c r="S1125" s="2">
        <v>0</v>
      </c>
      <c r="T1125" s="2">
        <v>0</v>
      </c>
      <c r="U1125" s="39">
        <v>304.73840000000001</v>
      </c>
      <c r="V1125" s="2">
        <v>0</v>
      </c>
      <c r="W1125" s="2" t="s">
        <v>1</v>
      </c>
      <c r="X1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5"/>
      <c r="Z1125"/>
      <c r="AA1125"/>
    </row>
    <row r="1126" spans="5:27" hidden="1">
      <c r="E1126" s="2" t="s">
        <v>8565</v>
      </c>
      <c r="F1126" s="51">
        <v>44750</v>
      </c>
      <c r="G1126" s="2" t="s">
        <v>1</v>
      </c>
      <c r="H1126" s="2" t="s">
        <v>0</v>
      </c>
      <c r="I1126" s="2" t="s">
        <v>8149</v>
      </c>
      <c r="J1126" s="2" t="s">
        <v>8150</v>
      </c>
      <c r="K1126" s="41">
        <v>3460</v>
      </c>
      <c r="L1126" s="48">
        <v>3460</v>
      </c>
      <c r="M1126" s="49" t="s">
        <v>520</v>
      </c>
      <c r="N1126" s="39" t="s">
        <v>521</v>
      </c>
      <c r="O1126" s="2">
        <v>0</v>
      </c>
      <c r="P1126" s="2">
        <v>0</v>
      </c>
      <c r="Q1126" s="39">
        <v>287.45999999999998</v>
      </c>
      <c r="R1126" s="2">
        <v>37.369799999999998</v>
      </c>
      <c r="S1126" s="2">
        <v>0</v>
      </c>
      <c r="T1126" s="2">
        <v>0</v>
      </c>
      <c r="U1126" s="39">
        <v>324.82979999999998</v>
      </c>
      <c r="V1126" s="2">
        <v>0</v>
      </c>
      <c r="W1126" s="2" t="s">
        <v>1</v>
      </c>
      <c r="X1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6"/>
      <c r="Z1126"/>
      <c r="AA1126"/>
    </row>
    <row r="1127" spans="5:27" hidden="1">
      <c r="E1127" s="2" t="s">
        <v>8565</v>
      </c>
      <c r="F1127" s="51">
        <v>44750</v>
      </c>
      <c r="G1127" s="2" t="s">
        <v>1</v>
      </c>
      <c r="H1127" s="2" t="s">
        <v>0</v>
      </c>
      <c r="I1127" s="2" t="s">
        <v>8149</v>
      </c>
      <c r="J1127" s="2" t="s">
        <v>8150</v>
      </c>
      <c r="K1127" s="41">
        <v>3461</v>
      </c>
      <c r="L1127" s="48">
        <v>3461</v>
      </c>
      <c r="M1127" s="49" t="s">
        <v>663</v>
      </c>
      <c r="N1127" s="39" t="s">
        <v>664</v>
      </c>
      <c r="O1127" s="2">
        <v>0</v>
      </c>
      <c r="P1127" s="2">
        <v>0</v>
      </c>
      <c r="Q1127" s="39">
        <v>119.82</v>
      </c>
      <c r="R1127" s="2">
        <v>15.576599999999999</v>
      </c>
      <c r="S1127" s="2">
        <v>0</v>
      </c>
      <c r="T1127" s="2">
        <v>0</v>
      </c>
      <c r="U1127" s="39">
        <v>135.39659999999998</v>
      </c>
      <c r="V1127" s="2">
        <v>0</v>
      </c>
      <c r="W1127" s="2" t="s">
        <v>1</v>
      </c>
      <c r="X1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7"/>
      <c r="Z1127"/>
      <c r="AA1127"/>
    </row>
    <row r="1128" spans="5:27" hidden="1">
      <c r="E1128" s="2" t="s">
        <v>8565</v>
      </c>
      <c r="F1128" s="51">
        <v>44750</v>
      </c>
      <c r="G1128" s="2" t="s">
        <v>1</v>
      </c>
      <c r="H1128" s="2" t="s">
        <v>0</v>
      </c>
      <c r="I1128" s="2" t="s">
        <v>8149</v>
      </c>
      <c r="J1128" s="2" t="s">
        <v>8150</v>
      </c>
      <c r="K1128" s="41">
        <v>3462</v>
      </c>
      <c r="L1128" s="48">
        <v>3462</v>
      </c>
      <c r="M1128" s="49" t="s">
        <v>77</v>
      </c>
      <c r="N1128" s="39" t="s">
        <v>78</v>
      </c>
      <c r="O1128" s="2">
        <v>0</v>
      </c>
      <c r="P1128" s="2">
        <v>0</v>
      </c>
      <c r="Q1128" s="39">
        <v>5097.3</v>
      </c>
      <c r="R1128" s="2">
        <v>662.649</v>
      </c>
      <c r="S1128" s="2">
        <v>0</v>
      </c>
      <c r="T1128" s="2">
        <v>0</v>
      </c>
      <c r="U1128" s="39">
        <v>5759.9490000000005</v>
      </c>
      <c r="V1128" s="2">
        <v>0</v>
      </c>
      <c r="W1128" s="2" t="s">
        <v>1</v>
      </c>
      <c r="X1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8"/>
      <c r="Z1128"/>
      <c r="AA1128"/>
    </row>
    <row r="1129" spans="5:27" hidden="1">
      <c r="E1129" s="2" t="s">
        <v>8565</v>
      </c>
      <c r="F1129" s="51">
        <v>44753</v>
      </c>
      <c r="G1129" s="2" t="s">
        <v>1</v>
      </c>
      <c r="H1129" s="2" t="s">
        <v>0</v>
      </c>
      <c r="I1129" s="2" t="s">
        <v>8149</v>
      </c>
      <c r="J1129" s="2" t="s">
        <v>8150</v>
      </c>
      <c r="K1129" s="41">
        <v>3463</v>
      </c>
      <c r="L1129" s="48">
        <v>3463</v>
      </c>
      <c r="M1129" s="49" t="s">
        <v>118</v>
      </c>
      <c r="N1129" s="39" t="s">
        <v>119</v>
      </c>
      <c r="O1129" s="2">
        <v>0</v>
      </c>
      <c r="P1129" s="2">
        <v>0</v>
      </c>
      <c r="Q1129" s="39">
        <v>1243.1400000000001</v>
      </c>
      <c r="R1129" s="2">
        <v>161.60820000000001</v>
      </c>
      <c r="S1129" s="2">
        <v>0</v>
      </c>
      <c r="T1129" s="2">
        <v>0</v>
      </c>
      <c r="U1129" s="39">
        <v>1404.7482</v>
      </c>
      <c r="V1129" s="2">
        <v>0</v>
      </c>
      <c r="W1129" s="2" t="s">
        <v>1</v>
      </c>
      <c r="X1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29"/>
      <c r="Z1129"/>
      <c r="AA1129"/>
    </row>
    <row r="1130" spans="5:27" hidden="1">
      <c r="E1130" s="2" t="s">
        <v>8565</v>
      </c>
      <c r="F1130" s="51">
        <v>44753</v>
      </c>
      <c r="G1130" s="2" t="s">
        <v>1</v>
      </c>
      <c r="H1130" s="2" t="s">
        <v>0</v>
      </c>
      <c r="I1130" s="2" t="s">
        <v>8149</v>
      </c>
      <c r="J1130" s="2" t="s">
        <v>8150</v>
      </c>
      <c r="K1130" s="41">
        <v>3464</v>
      </c>
      <c r="L1130" s="48">
        <v>3464</v>
      </c>
      <c r="M1130" s="49">
        <v>0</v>
      </c>
      <c r="N1130" s="39" t="s">
        <v>8603</v>
      </c>
      <c r="O1130" s="2">
        <v>0</v>
      </c>
      <c r="P1130" s="2">
        <v>0</v>
      </c>
      <c r="Q1130" s="39">
        <v>83.56</v>
      </c>
      <c r="R1130" s="2">
        <v>10.8628</v>
      </c>
      <c r="S1130" s="2">
        <v>0</v>
      </c>
      <c r="T1130" s="2">
        <v>0</v>
      </c>
      <c r="U1130" s="39">
        <v>94.422799999999995</v>
      </c>
      <c r="V1130" s="2" t="s">
        <v>8602</v>
      </c>
      <c r="W1130" s="2" t="s">
        <v>1</v>
      </c>
      <c r="X1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0"/>
      <c r="Z1130"/>
      <c r="AA1130"/>
    </row>
    <row r="1131" spans="5:27" hidden="1">
      <c r="E1131" s="2" t="s">
        <v>8565</v>
      </c>
      <c r="F1131" s="51">
        <v>44753</v>
      </c>
      <c r="G1131" s="2" t="s">
        <v>1</v>
      </c>
      <c r="H1131" s="2" t="s">
        <v>0</v>
      </c>
      <c r="I1131" s="2" t="s">
        <v>8149</v>
      </c>
      <c r="J1131" s="2" t="s">
        <v>8150</v>
      </c>
      <c r="K1131" s="41">
        <v>3465</v>
      </c>
      <c r="L1131" s="48">
        <v>3465</v>
      </c>
      <c r="M1131" s="49" t="s">
        <v>564</v>
      </c>
      <c r="N1131" s="39" t="s">
        <v>565</v>
      </c>
      <c r="O1131" s="2">
        <v>0</v>
      </c>
      <c r="P1131" s="2">
        <v>0</v>
      </c>
      <c r="Q1131" s="39">
        <v>28.68</v>
      </c>
      <c r="R1131" s="2">
        <v>3.7284000000000002</v>
      </c>
      <c r="S1131" s="2">
        <v>0</v>
      </c>
      <c r="T1131" s="2">
        <v>0</v>
      </c>
      <c r="U1131" s="39">
        <v>32.4084</v>
      </c>
      <c r="V1131" s="2">
        <v>0</v>
      </c>
      <c r="W1131" s="2" t="s">
        <v>1</v>
      </c>
      <c r="X1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1"/>
      <c r="Z1131"/>
      <c r="AA1131"/>
    </row>
    <row r="1132" spans="5:27" hidden="1">
      <c r="E1132" s="2" t="s">
        <v>8565</v>
      </c>
      <c r="F1132" s="51">
        <v>44753</v>
      </c>
      <c r="G1132" s="2" t="s">
        <v>1</v>
      </c>
      <c r="H1132" s="2" t="s">
        <v>0</v>
      </c>
      <c r="I1132" s="2" t="s">
        <v>8149</v>
      </c>
      <c r="J1132" s="2" t="s">
        <v>8150</v>
      </c>
      <c r="K1132" s="41">
        <v>3466</v>
      </c>
      <c r="L1132" s="48">
        <v>3466</v>
      </c>
      <c r="M1132" s="49" t="s">
        <v>307</v>
      </c>
      <c r="N1132" s="39" t="s">
        <v>308</v>
      </c>
      <c r="O1132" s="2">
        <v>0</v>
      </c>
      <c r="P1132" s="2">
        <v>0</v>
      </c>
      <c r="Q1132" s="39">
        <v>249.01</v>
      </c>
      <c r="R1132" s="2">
        <v>32.371299999999998</v>
      </c>
      <c r="S1132" s="2">
        <v>0</v>
      </c>
      <c r="T1132" s="2">
        <v>0</v>
      </c>
      <c r="U1132" s="39">
        <v>281.38130000000001</v>
      </c>
      <c r="V1132" s="2">
        <v>0</v>
      </c>
      <c r="W1132" s="2" t="s">
        <v>1</v>
      </c>
      <c r="X1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2"/>
      <c r="Z1132"/>
      <c r="AA1132"/>
    </row>
    <row r="1133" spans="5:27" hidden="1">
      <c r="E1133" s="2" t="s">
        <v>8565</v>
      </c>
      <c r="F1133" s="51">
        <v>44753</v>
      </c>
      <c r="G1133" s="2" t="s">
        <v>1</v>
      </c>
      <c r="H1133" s="2" t="s">
        <v>0</v>
      </c>
      <c r="I1133" s="2" t="s">
        <v>8149</v>
      </c>
      <c r="J1133" s="2" t="s">
        <v>8150</v>
      </c>
      <c r="K1133" s="41">
        <v>3467</v>
      </c>
      <c r="L1133" s="48">
        <v>3467</v>
      </c>
      <c r="M1133" s="49" t="s">
        <v>7836</v>
      </c>
      <c r="N1133" s="39" t="s">
        <v>7850</v>
      </c>
      <c r="O1133" s="2">
        <v>0</v>
      </c>
      <c r="P1133" s="2">
        <v>0</v>
      </c>
      <c r="Q1133" s="39">
        <v>121.16</v>
      </c>
      <c r="R1133" s="2">
        <v>15.7508</v>
      </c>
      <c r="S1133" s="2">
        <v>0</v>
      </c>
      <c r="T1133" s="2">
        <v>0</v>
      </c>
      <c r="U1133" s="39">
        <v>136.91079999999999</v>
      </c>
      <c r="V1133" s="2">
        <v>0</v>
      </c>
      <c r="W1133" s="2" t="s">
        <v>1</v>
      </c>
      <c r="X1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3"/>
      <c r="Z1133"/>
      <c r="AA1133"/>
    </row>
    <row r="1134" spans="5:27" hidden="1">
      <c r="E1134" s="2" t="s">
        <v>8565</v>
      </c>
      <c r="F1134" s="51">
        <v>44753</v>
      </c>
      <c r="G1134" s="2" t="s">
        <v>1</v>
      </c>
      <c r="H1134" s="2" t="s">
        <v>0</v>
      </c>
      <c r="I1134" s="2" t="s">
        <v>8149</v>
      </c>
      <c r="J1134" s="2" t="s">
        <v>8150</v>
      </c>
      <c r="K1134" s="41">
        <v>3468</v>
      </c>
      <c r="L1134" s="48">
        <v>3468</v>
      </c>
      <c r="M1134" s="49" t="s">
        <v>7942</v>
      </c>
      <c r="N1134" s="39" t="s">
        <v>7943</v>
      </c>
      <c r="O1134" s="2">
        <v>0</v>
      </c>
      <c r="P1134" s="2">
        <v>0</v>
      </c>
      <c r="Q1134" s="39">
        <v>305.83999999999997</v>
      </c>
      <c r="R1134" s="2">
        <v>39.7592</v>
      </c>
      <c r="S1134" s="2">
        <v>0</v>
      </c>
      <c r="T1134" s="2">
        <v>0</v>
      </c>
      <c r="U1134" s="39">
        <v>345.5992</v>
      </c>
      <c r="V1134" s="2">
        <v>0</v>
      </c>
      <c r="W1134" s="2" t="s">
        <v>1</v>
      </c>
      <c r="X1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4"/>
      <c r="Z1134"/>
      <c r="AA1134"/>
    </row>
    <row r="1135" spans="5:27" hidden="1">
      <c r="E1135" s="2" t="s">
        <v>8565</v>
      </c>
      <c r="F1135" s="51">
        <v>44753</v>
      </c>
      <c r="G1135" s="2" t="s">
        <v>1</v>
      </c>
      <c r="H1135" s="2" t="s">
        <v>0</v>
      </c>
      <c r="I1135" s="2" t="s">
        <v>8149</v>
      </c>
      <c r="J1135" s="2" t="s">
        <v>8150</v>
      </c>
      <c r="K1135" s="41">
        <v>3469</v>
      </c>
      <c r="L1135" s="48">
        <v>3469</v>
      </c>
      <c r="M1135" s="49" t="s">
        <v>1033</v>
      </c>
      <c r="N1135" s="39" t="s">
        <v>1034</v>
      </c>
      <c r="O1135" s="2">
        <v>0</v>
      </c>
      <c r="P1135" s="2">
        <v>0</v>
      </c>
      <c r="Q1135" s="39">
        <v>369.02</v>
      </c>
      <c r="R1135" s="2">
        <v>47.9726</v>
      </c>
      <c r="S1135" s="2">
        <v>0</v>
      </c>
      <c r="T1135" s="2">
        <v>0</v>
      </c>
      <c r="U1135" s="39">
        <v>416.99259999999998</v>
      </c>
      <c r="V1135" s="2">
        <v>0</v>
      </c>
      <c r="W1135" s="2" t="s">
        <v>1</v>
      </c>
      <c r="X1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5"/>
      <c r="Z1135"/>
      <c r="AA1135"/>
    </row>
    <row r="1136" spans="5:27" hidden="1">
      <c r="E1136" s="2" t="s">
        <v>8565</v>
      </c>
      <c r="F1136" s="51">
        <v>44753</v>
      </c>
      <c r="G1136" s="2" t="s">
        <v>1</v>
      </c>
      <c r="H1136" s="2" t="s">
        <v>0</v>
      </c>
      <c r="I1136" s="2" t="s">
        <v>8149</v>
      </c>
      <c r="J1136" s="2" t="s">
        <v>8150</v>
      </c>
      <c r="K1136" s="41">
        <v>3470</v>
      </c>
      <c r="L1136" s="48">
        <v>3470</v>
      </c>
      <c r="M1136" s="49" t="s">
        <v>421</v>
      </c>
      <c r="N1136" s="39" t="s">
        <v>422</v>
      </c>
      <c r="O1136" s="2">
        <v>0</v>
      </c>
      <c r="P1136" s="2">
        <v>0</v>
      </c>
      <c r="Q1136" s="39">
        <v>78.040000000000006</v>
      </c>
      <c r="R1136" s="2">
        <v>10.145200000000001</v>
      </c>
      <c r="S1136" s="2">
        <v>0</v>
      </c>
      <c r="T1136" s="2">
        <v>0</v>
      </c>
      <c r="U1136" s="39">
        <v>88.185200000000009</v>
      </c>
      <c r="V1136" s="2">
        <v>0</v>
      </c>
      <c r="W1136" s="2" t="s">
        <v>1</v>
      </c>
      <c r="X1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6"/>
      <c r="Z1136"/>
      <c r="AA1136"/>
    </row>
    <row r="1137" spans="5:27" hidden="1">
      <c r="E1137" s="2" t="s">
        <v>8565</v>
      </c>
      <c r="F1137" s="51">
        <v>44753</v>
      </c>
      <c r="G1137" s="2" t="s">
        <v>1</v>
      </c>
      <c r="H1137" s="2" t="s">
        <v>0</v>
      </c>
      <c r="I1137" s="2" t="s">
        <v>8149</v>
      </c>
      <c r="J1137" s="2" t="s">
        <v>8150</v>
      </c>
      <c r="K1137" s="41">
        <v>3471</v>
      </c>
      <c r="L1137" s="48">
        <v>3471</v>
      </c>
      <c r="M1137" s="49" t="s">
        <v>1191</v>
      </c>
      <c r="N1137" s="39" t="s">
        <v>1192</v>
      </c>
      <c r="O1137" s="2">
        <v>0</v>
      </c>
      <c r="P1137" s="2">
        <v>0</v>
      </c>
      <c r="Q1137" s="39">
        <v>328.24</v>
      </c>
      <c r="R1137" s="2">
        <v>42.671200000000006</v>
      </c>
      <c r="S1137" s="2">
        <v>0</v>
      </c>
      <c r="T1137" s="2">
        <v>0</v>
      </c>
      <c r="U1137" s="39">
        <v>370.91120000000001</v>
      </c>
      <c r="V1137" s="2">
        <v>0</v>
      </c>
      <c r="W1137" s="2" t="s">
        <v>1</v>
      </c>
      <c r="X1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7"/>
      <c r="Z1137"/>
      <c r="AA1137"/>
    </row>
    <row r="1138" spans="5:27" hidden="1">
      <c r="E1138" s="2" t="s">
        <v>8565</v>
      </c>
      <c r="F1138" s="51">
        <v>44753</v>
      </c>
      <c r="G1138" s="2" t="s">
        <v>1</v>
      </c>
      <c r="H1138" s="2" t="s">
        <v>0</v>
      </c>
      <c r="I1138" s="2" t="s">
        <v>8149</v>
      </c>
      <c r="J1138" s="2" t="s">
        <v>8150</v>
      </c>
      <c r="K1138" s="41">
        <v>3472</v>
      </c>
      <c r="L1138" s="48">
        <v>3472</v>
      </c>
      <c r="M1138" s="49" t="s">
        <v>1344</v>
      </c>
      <c r="N1138" s="39" t="s">
        <v>1345</v>
      </c>
      <c r="O1138" s="2">
        <v>0</v>
      </c>
      <c r="P1138" s="2">
        <v>0</v>
      </c>
      <c r="Q1138" s="39">
        <v>287.45999999999998</v>
      </c>
      <c r="R1138" s="2">
        <v>37.369799999999998</v>
      </c>
      <c r="S1138" s="2">
        <v>0</v>
      </c>
      <c r="T1138" s="2">
        <v>0</v>
      </c>
      <c r="U1138" s="39">
        <v>324.82979999999998</v>
      </c>
      <c r="V1138" s="2">
        <v>0</v>
      </c>
      <c r="W1138" s="2" t="s">
        <v>1</v>
      </c>
      <c r="X1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8"/>
      <c r="Z1138"/>
      <c r="AA1138"/>
    </row>
    <row r="1139" spans="5:27" hidden="1">
      <c r="E1139" s="2" t="s">
        <v>8565</v>
      </c>
      <c r="F1139" s="51">
        <v>44753</v>
      </c>
      <c r="G1139" s="2" t="s">
        <v>1</v>
      </c>
      <c r="H1139" s="2" t="s">
        <v>0</v>
      </c>
      <c r="I1139" s="2" t="s">
        <v>8149</v>
      </c>
      <c r="J1139" s="2" t="s">
        <v>8150</v>
      </c>
      <c r="K1139" s="41">
        <v>3473</v>
      </c>
      <c r="L1139" s="48">
        <v>3473</v>
      </c>
      <c r="M1139" s="49" t="s">
        <v>7937</v>
      </c>
      <c r="N1139" s="39" t="s">
        <v>7938</v>
      </c>
      <c r="O1139" s="2">
        <v>0</v>
      </c>
      <c r="P1139" s="2">
        <v>0</v>
      </c>
      <c r="Q1139" s="39">
        <v>246.68</v>
      </c>
      <c r="R1139" s="2">
        <v>32.068400000000004</v>
      </c>
      <c r="S1139" s="2">
        <v>0</v>
      </c>
      <c r="T1139" s="2">
        <v>0</v>
      </c>
      <c r="U1139" s="39">
        <v>278.7484</v>
      </c>
      <c r="V1139" s="2">
        <v>0</v>
      </c>
      <c r="W1139" s="2" t="s">
        <v>1</v>
      </c>
      <c r="X1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39"/>
      <c r="Z1139"/>
      <c r="AA1139"/>
    </row>
    <row r="1140" spans="5:27" hidden="1">
      <c r="E1140" s="2" t="s">
        <v>8565</v>
      </c>
      <c r="F1140" s="51">
        <v>44753</v>
      </c>
      <c r="G1140" s="2" t="s">
        <v>1</v>
      </c>
      <c r="H1140" s="2" t="s">
        <v>0</v>
      </c>
      <c r="I1140" s="2" t="s">
        <v>8149</v>
      </c>
      <c r="J1140" s="2" t="s">
        <v>8150</v>
      </c>
      <c r="K1140" s="41">
        <v>3474</v>
      </c>
      <c r="L1140" s="48">
        <v>3474</v>
      </c>
      <c r="M1140" s="49" t="s">
        <v>741</v>
      </c>
      <c r="N1140" s="39" t="s">
        <v>742</v>
      </c>
      <c r="O1140" s="2">
        <v>0</v>
      </c>
      <c r="P1140" s="2">
        <v>0</v>
      </c>
      <c r="Q1140" s="39">
        <v>139.54</v>
      </c>
      <c r="R1140" s="2">
        <v>18.1402</v>
      </c>
      <c r="S1140" s="2">
        <v>0</v>
      </c>
      <c r="T1140" s="2">
        <v>0</v>
      </c>
      <c r="U1140" s="39">
        <v>157.68019999999999</v>
      </c>
      <c r="V1140" s="2">
        <v>0</v>
      </c>
      <c r="W1140" s="2" t="s">
        <v>1</v>
      </c>
      <c r="X1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0"/>
      <c r="Z1140"/>
      <c r="AA1140"/>
    </row>
    <row r="1141" spans="5:27" hidden="1">
      <c r="E1141" s="2" t="s">
        <v>8565</v>
      </c>
      <c r="F1141" s="51">
        <v>44753</v>
      </c>
      <c r="G1141" s="2" t="s">
        <v>1</v>
      </c>
      <c r="H1141" s="2" t="s">
        <v>0</v>
      </c>
      <c r="I1141" s="2" t="s">
        <v>8149</v>
      </c>
      <c r="J1141" s="2" t="s">
        <v>8150</v>
      </c>
      <c r="K1141" s="41">
        <v>3475</v>
      </c>
      <c r="L1141" s="48">
        <v>3475</v>
      </c>
      <c r="M1141" s="49">
        <v>0</v>
      </c>
      <c r="N1141" s="39" t="s">
        <v>464</v>
      </c>
      <c r="O1141" s="2">
        <v>0</v>
      </c>
      <c r="P1141" s="2">
        <v>0</v>
      </c>
      <c r="Q1141" s="39">
        <v>205.89</v>
      </c>
      <c r="R1141" s="2">
        <v>26.765699999999999</v>
      </c>
      <c r="S1141" s="2">
        <v>0</v>
      </c>
      <c r="T1141" s="2">
        <v>0</v>
      </c>
      <c r="U1141" s="39">
        <v>232.6557</v>
      </c>
      <c r="V1141" s="2" t="s">
        <v>8408</v>
      </c>
      <c r="W1141" s="2" t="s">
        <v>1</v>
      </c>
      <c r="X1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1"/>
      <c r="Z1141"/>
      <c r="AA1141"/>
    </row>
    <row r="1142" spans="5:27" hidden="1">
      <c r="E1142" s="2" t="s">
        <v>8565</v>
      </c>
      <c r="F1142" s="51">
        <v>44753</v>
      </c>
      <c r="G1142" s="2" t="s">
        <v>1</v>
      </c>
      <c r="H1142" s="2" t="s">
        <v>0</v>
      </c>
      <c r="I1142" s="2" t="s">
        <v>8149</v>
      </c>
      <c r="J1142" s="2" t="s">
        <v>8150</v>
      </c>
      <c r="K1142" s="41">
        <v>3476</v>
      </c>
      <c r="L1142" s="48">
        <v>3476</v>
      </c>
      <c r="M1142" s="49">
        <v>0</v>
      </c>
      <c r="N1142" s="39" t="s">
        <v>8537</v>
      </c>
      <c r="O1142" s="2">
        <v>0</v>
      </c>
      <c r="P1142" s="2">
        <v>0</v>
      </c>
      <c r="Q1142" s="39">
        <v>65.97</v>
      </c>
      <c r="R1142" s="2">
        <v>8.5761000000000003</v>
      </c>
      <c r="S1142" s="2">
        <v>0</v>
      </c>
      <c r="T1142" s="2">
        <v>0</v>
      </c>
      <c r="U1142" s="39">
        <v>74.546099999999996</v>
      </c>
      <c r="V1142" s="2" t="s">
        <v>8536</v>
      </c>
      <c r="W1142" s="2" t="s">
        <v>1</v>
      </c>
      <c r="X1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2"/>
      <c r="Z1142"/>
      <c r="AA1142"/>
    </row>
    <row r="1143" spans="5:27" hidden="1">
      <c r="E1143" s="2" t="s">
        <v>8565</v>
      </c>
      <c r="F1143" s="51">
        <v>44753</v>
      </c>
      <c r="G1143" s="2" t="s">
        <v>1</v>
      </c>
      <c r="H1143" s="2" t="s">
        <v>0</v>
      </c>
      <c r="I1143" s="2" t="s">
        <v>8149</v>
      </c>
      <c r="J1143" s="2" t="s">
        <v>8150</v>
      </c>
      <c r="K1143" s="41">
        <v>3477</v>
      </c>
      <c r="L1143" s="48">
        <v>3477</v>
      </c>
      <c r="M1143" s="49" t="s">
        <v>477</v>
      </c>
      <c r="N1143" s="39" t="s">
        <v>478</v>
      </c>
      <c r="O1143" s="2">
        <v>0</v>
      </c>
      <c r="P1143" s="2">
        <v>0</v>
      </c>
      <c r="Q1143" s="39">
        <v>182.31</v>
      </c>
      <c r="R1143" s="2">
        <v>23.700300000000002</v>
      </c>
      <c r="S1143" s="2">
        <v>0</v>
      </c>
      <c r="T1143" s="2">
        <v>0</v>
      </c>
      <c r="U1143" s="39">
        <v>206.0103</v>
      </c>
      <c r="V1143" s="2">
        <v>0</v>
      </c>
      <c r="W1143" s="2" t="s">
        <v>1</v>
      </c>
      <c r="X1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3"/>
      <c r="Z1143"/>
      <c r="AA1143"/>
    </row>
    <row r="1144" spans="5:27" hidden="1">
      <c r="E1144" s="2" t="s">
        <v>8565</v>
      </c>
      <c r="F1144" s="51">
        <v>44753</v>
      </c>
      <c r="G1144" s="2" t="s">
        <v>1</v>
      </c>
      <c r="H1144" s="2" t="s">
        <v>0</v>
      </c>
      <c r="I1144" s="2" t="s">
        <v>8149</v>
      </c>
      <c r="J1144" s="2" t="s">
        <v>8150</v>
      </c>
      <c r="K1144" s="41">
        <v>3478</v>
      </c>
      <c r="L1144" s="48">
        <v>3478</v>
      </c>
      <c r="M1144" s="49" t="s">
        <v>743</v>
      </c>
      <c r="N1144" s="39" t="s">
        <v>744</v>
      </c>
      <c r="O1144" s="2">
        <v>0</v>
      </c>
      <c r="P1144" s="2">
        <v>0</v>
      </c>
      <c r="Q1144" s="39">
        <v>47.4</v>
      </c>
      <c r="R1144" s="2">
        <v>6.1619999999999999</v>
      </c>
      <c r="S1144" s="2">
        <v>0</v>
      </c>
      <c r="T1144" s="2">
        <v>0</v>
      </c>
      <c r="U1144" s="39">
        <v>53.561999999999998</v>
      </c>
      <c r="V1144" s="2">
        <v>0</v>
      </c>
      <c r="W1144" s="2" t="s">
        <v>1</v>
      </c>
      <c r="X1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4"/>
      <c r="Z1144"/>
      <c r="AA1144"/>
    </row>
    <row r="1145" spans="5:27" hidden="1">
      <c r="E1145" s="2" t="s">
        <v>8565</v>
      </c>
      <c r="F1145" s="51">
        <v>44753</v>
      </c>
      <c r="G1145" s="2" t="s">
        <v>1</v>
      </c>
      <c r="H1145" s="2" t="s">
        <v>0</v>
      </c>
      <c r="I1145" s="2" t="s">
        <v>8149</v>
      </c>
      <c r="J1145" s="2" t="s">
        <v>8150</v>
      </c>
      <c r="K1145" s="41">
        <v>3479</v>
      </c>
      <c r="L1145" s="48">
        <v>3479</v>
      </c>
      <c r="M1145" s="49" t="s">
        <v>501</v>
      </c>
      <c r="N1145" s="39" t="s">
        <v>502</v>
      </c>
      <c r="O1145" s="2">
        <v>0</v>
      </c>
      <c r="P1145" s="2">
        <v>0</v>
      </c>
      <c r="Q1145" s="39">
        <v>249.76</v>
      </c>
      <c r="R1145" s="2">
        <v>32.468800000000002</v>
      </c>
      <c r="S1145" s="2">
        <v>0</v>
      </c>
      <c r="T1145" s="2">
        <v>0</v>
      </c>
      <c r="U1145" s="39">
        <v>282.22879999999998</v>
      </c>
      <c r="V1145" s="2">
        <v>0</v>
      </c>
      <c r="W1145" s="2" t="s">
        <v>1</v>
      </c>
      <c r="X1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5"/>
      <c r="Z1145"/>
      <c r="AA1145"/>
    </row>
    <row r="1146" spans="5:27" hidden="1">
      <c r="E1146" s="2" t="s">
        <v>8565</v>
      </c>
      <c r="F1146" s="51">
        <v>44753</v>
      </c>
      <c r="G1146" s="2" t="s">
        <v>1</v>
      </c>
      <c r="H1146" s="2" t="s">
        <v>0</v>
      </c>
      <c r="I1146" s="2" t="s">
        <v>8149</v>
      </c>
      <c r="J1146" s="2" t="s">
        <v>8150</v>
      </c>
      <c r="K1146" s="41">
        <v>3480</v>
      </c>
      <c r="L1146" s="48">
        <v>3480</v>
      </c>
      <c r="M1146" s="49" t="s">
        <v>743</v>
      </c>
      <c r="N1146" s="39" t="s">
        <v>744</v>
      </c>
      <c r="O1146" s="2">
        <v>0</v>
      </c>
      <c r="P1146" s="2">
        <v>0</v>
      </c>
      <c r="Q1146" s="39">
        <v>190.21</v>
      </c>
      <c r="R1146" s="2">
        <v>24.727300000000003</v>
      </c>
      <c r="S1146" s="2">
        <v>0</v>
      </c>
      <c r="T1146" s="2">
        <v>0</v>
      </c>
      <c r="U1146" s="39">
        <v>214.93730000000002</v>
      </c>
      <c r="V1146" s="2">
        <v>0</v>
      </c>
      <c r="W1146" s="2" t="s">
        <v>1</v>
      </c>
      <c r="X1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6"/>
      <c r="Z1146"/>
      <c r="AA1146"/>
    </row>
    <row r="1147" spans="5:27" hidden="1">
      <c r="E1147" s="2" t="s">
        <v>8565</v>
      </c>
      <c r="F1147" s="51">
        <v>44753</v>
      </c>
      <c r="G1147" s="2" t="s">
        <v>1</v>
      </c>
      <c r="H1147" s="2" t="s">
        <v>0</v>
      </c>
      <c r="I1147" s="2" t="s">
        <v>8149</v>
      </c>
      <c r="J1147" s="2" t="s">
        <v>8150</v>
      </c>
      <c r="K1147" s="41">
        <v>3481</v>
      </c>
      <c r="L1147" s="48">
        <v>3481</v>
      </c>
      <c r="M1147" s="49" t="s">
        <v>8424</v>
      </c>
      <c r="N1147" s="39" t="s">
        <v>8425</v>
      </c>
      <c r="O1147" s="2">
        <v>0</v>
      </c>
      <c r="P1147" s="2">
        <v>0</v>
      </c>
      <c r="Q1147" s="39">
        <v>205.85</v>
      </c>
      <c r="R1147" s="2">
        <v>26.7605</v>
      </c>
      <c r="S1147" s="2">
        <v>0</v>
      </c>
      <c r="T1147" s="2">
        <v>0</v>
      </c>
      <c r="U1147" s="39">
        <v>232.6105</v>
      </c>
      <c r="V1147" s="2">
        <v>0</v>
      </c>
      <c r="W1147" s="2" t="s">
        <v>1</v>
      </c>
      <c r="X1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7"/>
      <c r="Z1147"/>
      <c r="AA1147"/>
    </row>
    <row r="1148" spans="5:27" hidden="1">
      <c r="E1148" s="2" t="s">
        <v>8565</v>
      </c>
      <c r="F1148" s="51">
        <v>44753</v>
      </c>
      <c r="G1148" s="2" t="s">
        <v>1</v>
      </c>
      <c r="H1148" s="2" t="s">
        <v>0</v>
      </c>
      <c r="I1148" s="2" t="s">
        <v>8149</v>
      </c>
      <c r="J1148" s="2" t="s">
        <v>8150</v>
      </c>
      <c r="K1148" s="41">
        <v>3482</v>
      </c>
      <c r="L1148" s="48">
        <v>3482</v>
      </c>
      <c r="M1148" s="49" t="s">
        <v>253</v>
      </c>
      <c r="N1148" s="39" t="s">
        <v>254</v>
      </c>
      <c r="O1148" s="2">
        <v>0</v>
      </c>
      <c r="P1148" s="2">
        <v>0</v>
      </c>
      <c r="Q1148" s="39">
        <v>10153.82</v>
      </c>
      <c r="R1148" s="2">
        <v>1319.9965999999999</v>
      </c>
      <c r="S1148" s="2">
        <v>0</v>
      </c>
      <c r="T1148" s="2">
        <v>0</v>
      </c>
      <c r="U1148" s="39">
        <v>11473.8166</v>
      </c>
      <c r="V1148" s="2">
        <v>0</v>
      </c>
      <c r="W1148" s="2" t="s">
        <v>1</v>
      </c>
      <c r="X1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8"/>
      <c r="Z1148"/>
      <c r="AA1148"/>
    </row>
    <row r="1149" spans="5:27" hidden="1">
      <c r="E1149" s="2" t="s">
        <v>8565</v>
      </c>
      <c r="F1149" s="51">
        <v>44753</v>
      </c>
      <c r="G1149" s="2" t="s">
        <v>1</v>
      </c>
      <c r="H1149" s="2" t="s">
        <v>0</v>
      </c>
      <c r="I1149" s="2" t="s">
        <v>8149</v>
      </c>
      <c r="J1149" s="2" t="s">
        <v>8150</v>
      </c>
      <c r="K1149" s="41">
        <v>3483</v>
      </c>
      <c r="L1149" s="48">
        <v>3483</v>
      </c>
      <c r="M1149" s="49" t="s">
        <v>253</v>
      </c>
      <c r="N1149" s="39" t="s">
        <v>254</v>
      </c>
      <c r="O1149" s="2">
        <v>0</v>
      </c>
      <c r="P1149" s="2">
        <v>0</v>
      </c>
      <c r="Q1149" s="39">
        <v>9542.14</v>
      </c>
      <c r="R1149" s="2">
        <v>1240.4782</v>
      </c>
      <c r="S1149" s="2">
        <v>0</v>
      </c>
      <c r="T1149" s="2">
        <v>0</v>
      </c>
      <c r="U1149" s="39">
        <v>10782.618199999999</v>
      </c>
      <c r="V1149" s="2">
        <v>0</v>
      </c>
      <c r="W1149" s="2" t="s">
        <v>1</v>
      </c>
      <c r="X1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49"/>
      <c r="Z1149"/>
      <c r="AA1149"/>
    </row>
    <row r="1150" spans="5:27" hidden="1">
      <c r="E1150" s="2" t="s">
        <v>8565</v>
      </c>
      <c r="F1150" s="51">
        <v>44753</v>
      </c>
      <c r="G1150" s="2" t="s">
        <v>1</v>
      </c>
      <c r="H1150" s="2" t="s">
        <v>0</v>
      </c>
      <c r="I1150" s="2" t="s">
        <v>8149</v>
      </c>
      <c r="J1150" s="2" t="s">
        <v>8150</v>
      </c>
      <c r="K1150" s="41">
        <v>3484</v>
      </c>
      <c r="L1150" s="48">
        <v>3484</v>
      </c>
      <c r="M1150" s="49" t="s">
        <v>239</v>
      </c>
      <c r="N1150" s="39" t="s">
        <v>240</v>
      </c>
      <c r="O1150" s="2">
        <v>0</v>
      </c>
      <c r="P1150" s="2">
        <v>0</v>
      </c>
      <c r="Q1150" s="39">
        <v>22364.65</v>
      </c>
      <c r="R1150" s="2">
        <v>2907.4045000000001</v>
      </c>
      <c r="S1150" s="2">
        <v>0</v>
      </c>
      <c r="T1150" s="2">
        <v>0</v>
      </c>
      <c r="U1150" s="39">
        <v>25272.054500000002</v>
      </c>
      <c r="V1150" s="2">
        <v>0</v>
      </c>
      <c r="W1150" s="2" t="s">
        <v>1</v>
      </c>
      <c r="X1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0"/>
      <c r="Z1150"/>
      <c r="AA1150"/>
    </row>
    <row r="1151" spans="5:27" hidden="1">
      <c r="E1151" s="2" t="s">
        <v>8565</v>
      </c>
      <c r="F1151" s="51">
        <v>44753</v>
      </c>
      <c r="G1151" s="2" t="s">
        <v>1</v>
      </c>
      <c r="H1151" s="2" t="s">
        <v>0</v>
      </c>
      <c r="I1151" s="2" t="s">
        <v>8149</v>
      </c>
      <c r="J1151" s="2" t="s">
        <v>8150</v>
      </c>
      <c r="K1151" s="41">
        <v>3485</v>
      </c>
      <c r="L1151" s="48">
        <v>3485</v>
      </c>
      <c r="M1151" s="49" t="s">
        <v>620</v>
      </c>
      <c r="N1151" s="39" t="s">
        <v>621</v>
      </c>
      <c r="O1151" s="2">
        <v>0</v>
      </c>
      <c r="P1151" s="2">
        <v>0</v>
      </c>
      <c r="Q1151" s="39">
        <v>7837.07</v>
      </c>
      <c r="R1151" s="2">
        <v>1018.8191</v>
      </c>
      <c r="S1151" s="2">
        <v>0</v>
      </c>
      <c r="T1151" s="2">
        <v>0</v>
      </c>
      <c r="U1151" s="39">
        <v>8855.8891000000003</v>
      </c>
      <c r="V1151" s="2">
        <v>0</v>
      </c>
      <c r="W1151" s="2" t="s">
        <v>1</v>
      </c>
      <c r="X1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1"/>
      <c r="Z1151"/>
      <c r="AA1151"/>
    </row>
    <row r="1152" spans="5:27" hidden="1">
      <c r="E1152" s="2" t="s">
        <v>8565</v>
      </c>
      <c r="F1152" s="51">
        <v>44753</v>
      </c>
      <c r="G1152" s="2" t="s">
        <v>1</v>
      </c>
      <c r="H1152" s="2" t="s">
        <v>0</v>
      </c>
      <c r="I1152" s="2" t="s">
        <v>8149</v>
      </c>
      <c r="J1152" s="2" t="s">
        <v>8150</v>
      </c>
      <c r="K1152" s="41">
        <v>3486</v>
      </c>
      <c r="L1152" s="48">
        <v>3486</v>
      </c>
      <c r="M1152" s="49" t="s">
        <v>887</v>
      </c>
      <c r="N1152" s="39" t="s">
        <v>888</v>
      </c>
      <c r="O1152" s="2">
        <v>0</v>
      </c>
      <c r="P1152" s="2">
        <v>0</v>
      </c>
      <c r="Q1152" s="39">
        <v>177.14</v>
      </c>
      <c r="R1152" s="2">
        <v>23.028199999999998</v>
      </c>
      <c r="S1152" s="2">
        <v>0</v>
      </c>
      <c r="T1152" s="2">
        <v>0</v>
      </c>
      <c r="U1152" s="39">
        <v>200.16819999999998</v>
      </c>
      <c r="V1152" s="2">
        <v>0</v>
      </c>
      <c r="W1152" s="2" t="s">
        <v>1</v>
      </c>
      <c r="X1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2"/>
      <c r="Z1152"/>
      <c r="AA1152"/>
    </row>
    <row r="1153" spans="5:27" hidden="1">
      <c r="E1153" s="2" t="s">
        <v>8565</v>
      </c>
      <c r="F1153" s="51">
        <v>44753</v>
      </c>
      <c r="G1153" s="2" t="s">
        <v>1</v>
      </c>
      <c r="H1153" s="2" t="s">
        <v>0</v>
      </c>
      <c r="I1153" s="2" t="s">
        <v>8149</v>
      </c>
      <c r="J1153" s="2" t="s">
        <v>8150</v>
      </c>
      <c r="K1153" s="41">
        <v>3487</v>
      </c>
      <c r="L1153" s="48">
        <v>3487</v>
      </c>
      <c r="M1153" s="49">
        <v>0</v>
      </c>
      <c r="N1153" s="39" t="s">
        <v>7996</v>
      </c>
      <c r="O1153" s="2">
        <v>0</v>
      </c>
      <c r="P1153" s="2">
        <v>0</v>
      </c>
      <c r="Q1153" s="39">
        <v>101.95</v>
      </c>
      <c r="R1153" s="2">
        <v>13.253500000000001</v>
      </c>
      <c r="S1153" s="2">
        <v>0</v>
      </c>
      <c r="T1153" s="2">
        <v>0</v>
      </c>
      <c r="U1153" s="39">
        <v>115.20350000000001</v>
      </c>
      <c r="V1153" s="2" t="s">
        <v>8626</v>
      </c>
      <c r="W1153" s="2" t="s">
        <v>1</v>
      </c>
      <c r="X1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3"/>
      <c r="Z1153"/>
      <c r="AA1153"/>
    </row>
    <row r="1154" spans="5:27" hidden="1">
      <c r="E1154" s="2" t="s">
        <v>8565</v>
      </c>
      <c r="F1154" s="51">
        <v>44753</v>
      </c>
      <c r="G1154" s="2" t="s">
        <v>1</v>
      </c>
      <c r="H1154" s="2" t="s">
        <v>0</v>
      </c>
      <c r="I1154" s="2" t="s">
        <v>8149</v>
      </c>
      <c r="J1154" s="2" t="s">
        <v>8150</v>
      </c>
      <c r="K1154" s="41">
        <v>3488</v>
      </c>
      <c r="L1154" s="48">
        <v>3488</v>
      </c>
      <c r="M1154" s="49" t="s">
        <v>1440</v>
      </c>
      <c r="N1154" s="39" t="s">
        <v>1441</v>
      </c>
      <c r="O1154" s="2">
        <v>0</v>
      </c>
      <c r="P1154" s="2">
        <v>0</v>
      </c>
      <c r="Q1154" s="39">
        <v>40.78</v>
      </c>
      <c r="R1154" s="2">
        <v>5.3014000000000001</v>
      </c>
      <c r="S1154" s="2">
        <v>0</v>
      </c>
      <c r="T1154" s="2">
        <v>0</v>
      </c>
      <c r="U1154" s="39">
        <v>46.081400000000002</v>
      </c>
      <c r="V1154" s="2">
        <v>0</v>
      </c>
      <c r="W1154" s="2" t="s">
        <v>1</v>
      </c>
      <c r="X1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4"/>
      <c r="Z1154"/>
      <c r="AA1154"/>
    </row>
    <row r="1155" spans="5:27" hidden="1">
      <c r="E1155" s="2" t="s">
        <v>8565</v>
      </c>
      <c r="F1155" s="51">
        <v>44753</v>
      </c>
      <c r="G1155" s="2" t="s">
        <v>1</v>
      </c>
      <c r="H1155" s="2" t="s">
        <v>0</v>
      </c>
      <c r="I1155" s="2" t="s">
        <v>8149</v>
      </c>
      <c r="J1155" s="2" t="s">
        <v>8150</v>
      </c>
      <c r="K1155" s="41">
        <v>3489</v>
      </c>
      <c r="L1155" s="48">
        <v>3489</v>
      </c>
      <c r="M1155" s="49">
        <v>0</v>
      </c>
      <c r="N1155" s="39" t="s">
        <v>642</v>
      </c>
      <c r="O1155" s="2">
        <v>0</v>
      </c>
      <c r="P1155" s="2">
        <v>0</v>
      </c>
      <c r="Q1155" s="39">
        <v>307.85000000000002</v>
      </c>
      <c r="R1155" s="2">
        <v>40.020500000000006</v>
      </c>
      <c r="S1155" s="2">
        <v>0</v>
      </c>
      <c r="T1155" s="2">
        <v>0</v>
      </c>
      <c r="U1155" s="39">
        <v>347.87050000000005</v>
      </c>
      <c r="V1155" s="2" t="s">
        <v>8402</v>
      </c>
      <c r="W1155" s="2" t="s">
        <v>1</v>
      </c>
      <c r="X1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5"/>
      <c r="Z1155"/>
      <c r="AA1155"/>
    </row>
    <row r="1156" spans="5:27" hidden="1">
      <c r="E1156" s="2" t="s">
        <v>8565</v>
      </c>
      <c r="F1156" s="51">
        <v>44754</v>
      </c>
      <c r="G1156" s="2" t="s">
        <v>1</v>
      </c>
      <c r="H1156" s="2" t="s">
        <v>0</v>
      </c>
      <c r="I1156" s="2" t="s">
        <v>8149</v>
      </c>
      <c r="J1156" s="2" t="s">
        <v>8150</v>
      </c>
      <c r="K1156" s="41">
        <v>3490</v>
      </c>
      <c r="L1156" s="48">
        <v>3490</v>
      </c>
      <c r="M1156" s="49" t="s">
        <v>711</v>
      </c>
      <c r="N1156" s="39" t="s">
        <v>712</v>
      </c>
      <c r="O1156" s="2">
        <v>0</v>
      </c>
      <c r="P1156" s="2">
        <v>0</v>
      </c>
      <c r="Q1156" s="39">
        <v>265.07</v>
      </c>
      <c r="R1156" s="2">
        <v>34.459099999999999</v>
      </c>
      <c r="S1156" s="2">
        <v>0</v>
      </c>
      <c r="T1156" s="2">
        <v>0</v>
      </c>
      <c r="U1156" s="39">
        <v>299.52909999999997</v>
      </c>
      <c r="V1156" s="2">
        <v>0</v>
      </c>
      <c r="W1156" s="2" t="s">
        <v>1</v>
      </c>
      <c r="X1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6"/>
      <c r="Z1156"/>
      <c r="AA1156"/>
    </row>
    <row r="1157" spans="5:27" hidden="1">
      <c r="E1157" s="2" t="s">
        <v>8565</v>
      </c>
      <c r="F1157" s="51">
        <v>44754</v>
      </c>
      <c r="G1157" s="2" t="s">
        <v>1</v>
      </c>
      <c r="H1157" s="2" t="s">
        <v>0</v>
      </c>
      <c r="I1157" s="2" t="s">
        <v>8149</v>
      </c>
      <c r="J1157" s="2" t="s">
        <v>8150</v>
      </c>
      <c r="K1157" s="41">
        <v>3491</v>
      </c>
      <c r="L1157" s="48">
        <v>3491</v>
      </c>
      <c r="M1157" s="49" t="s">
        <v>185</v>
      </c>
      <c r="N1157" s="39" t="s">
        <v>186</v>
      </c>
      <c r="O1157" s="2">
        <v>0</v>
      </c>
      <c r="P1157" s="2">
        <v>0</v>
      </c>
      <c r="Q1157" s="39">
        <v>132.51</v>
      </c>
      <c r="R1157" s="2">
        <v>17.226299999999998</v>
      </c>
      <c r="S1157" s="2">
        <v>0</v>
      </c>
      <c r="T1157" s="2">
        <v>0</v>
      </c>
      <c r="U1157" s="39">
        <v>149.7363</v>
      </c>
      <c r="V1157" s="2">
        <v>0</v>
      </c>
      <c r="W1157" s="2" t="s">
        <v>1</v>
      </c>
      <c r="X1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7"/>
      <c r="Z1157"/>
      <c r="AA1157"/>
    </row>
    <row r="1158" spans="5:27" hidden="1">
      <c r="E1158" s="2" t="s">
        <v>8565</v>
      </c>
      <c r="F1158" s="51">
        <v>44754</v>
      </c>
      <c r="G1158" s="2" t="s">
        <v>1</v>
      </c>
      <c r="H1158" s="2" t="s">
        <v>0</v>
      </c>
      <c r="I1158" s="2" t="s">
        <v>8149</v>
      </c>
      <c r="J1158" s="2" t="s">
        <v>8150</v>
      </c>
      <c r="K1158" s="41">
        <v>3492</v>
      </c>
      <c r="L1158" s="48">
        <v>3492</v>
      </c>
      <c r="M1158" s="49">
        <v>0</v>
      </c>
      <c r="N1158" s="39" t="s">
        <v>631</v>
      </c>
      <c r="O1158" s="2">
        <v>0</v>
      </c>
      <c r="P1158" s="2">
        <v>0</v>
      </c>
      <c r="Q1158" s="39">
        <v>124.34</v>
      </c>
      <c r="R1158" s="2">
        <v>16.164200000000001</v>
      </c>
      <c r="S1158" s="2">
        <v>0</v>
      </c>
      <c r="T1158" s="2">
        <v>0</v>
      </c>
      <c r="U1158" s="39">
        <v>140.5042</v>
      </c>
      <c r="V1158" s="2" t="s">
        <v>8384</v>
      </c>
      <c r="W1158" s="2" t="s">
        <v>1</v>
      </c>
      <c r="X1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8"/>
      <c r="Z1158"/>
      <c r="AA1158"/>
    </row>
    <row r="1159" spans="5:27" hidden="1">
      <c r="E1159" s="2" t="s">
        <v>8565</v>
      </c>
      <c r="F1159" s="51">
        <v>44754</v>
      </c>
      <c r="G1159" s="2" t="s">
        <v>1</v>
      </c>
      <c r="H1159" s="2" t="s">
        <v>0</v>
      </c>
      <c r="I1159" s="2" t="s">
        <v>8149</v>
      </c>
      <c r="J1159" s="2" t="s">
        <v>8150</v>
      </c>
      <c r="K1159" s="41">
        <v>3493</v>
      </c>
      <c r="L1159" s="48">
        <v>3493</v>
      </c>
      <c r="M1159" s="49" t="s">
        <v>1420</v>
      </c>
      <c r="N1159" s="39" t="s">
        <v>1421</v>
      </c>
      <c r="O1159" s="2">
        <v>0</v>
      </c>
      <c r="P1159" s="2">
        <v>0</v>
      </c>
      <c r="Q1159" s="39">
        <v>83.56</v>
      </c>
      <c r="R1159" s="2">
        <v>10.8628</v>
      </c>
      <c r="S1159" s="2">
        <v>0</v>
      </c>
      <c r="T1159" s="2">
        <v>0</v>
      </c>
      <c r="U1159" s="39">
        <v>94.422799999999995</v>
      </c>
      <c r="V1159" s="2">
        <v>0</v>
      </c>
      <c r="W1159" s="2" t="s">
        <v>1</v>
      </c>
      <c r="X1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59"/>
      <c r="Z1159"/>
      <c r="AA1159"/>
    </row>
    <row r="1160" spans="5:27" hidden="1">
      <c r="E1160" s="2" t="s">
        <v>8565</v>
      </c>
      <c r="F1160" s="51">
        <v>44754</v>
      </c>
      <c r="G1160" s="2" t="s">
        <v>1</v>
      </c>
      <c r="H1160" s="2" t="s">
        <v>0</v>
      </c>
      <c r="I1160" s="2" t="s">
        <v>8149</v>
      </c>
      <c r="J1160" s="2" t="s">
        <v>8150</v>
      </c>
      <c r="K1160" s="41">
        <v>3494</v>
      </c>
      <c r="L1160" s="48">
        <v>3494</v>
      </c>
      <c r="M1160" s="49" t="s">
        <v>333</v>
      </c>
      <c r="N1160" s="39" t="s">
        <v>334</v>
      </c>
      <c r="O1160" s="2">
        <v>0</v>
      </c>
      <c r="P1160" s="2">
        <v>0</v>
      </c>
      <c r="Q1160" s="39">
        <v>61.17</v>
      </c>
      <c r="R1160" s="2">
        <v>7.9521000000000006</v>
      </c>
      <c r="S1160" s="2">
        <v>0</v>
      </c>
      <c r="T1160" s="2">
        <v>0</v>
      </c>
      <c r="U1160" s="39">
        <v>69.122100000000003</v>
      </c>
      <c r="V1160" s="2">
        <v>0</v>
      </c>
      <c r="W1160" s="2" t="s">
        <v>1</v>
      </c>
      <c r="X1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0"/>
      <c r="Z1160"/>
      <c r="AA1160"/>
    </row>
    <row r="1161" spans="5:27" hidden="1">
      <c r="E1161" s="2" t="s">
        <v>8565</v>
      </c>
      <c r="F1161" s="51">
        <v>44754</v>
      </c>
      <c r="G1161" s="2" t="s">
        <v>1</v>
      </c>
      <c r="H1161" s="2" t="s">
        <v>0</v>
      </c>
      <c r="I1161" s="2" t="s">
        <v>8149</v>
      </c>
      <c r="J1161" s="2" t="s">
        <v>8150</v>
      </c>
      <c r="K1161" s="41">
        <v>3495</v>
      </c>
      <c r="L1161" s="48">
        <v>3495</v>
      </c>
      <c r="M1161" s="49" t="s">
        <v>118</v>
      </c>
      <c r="N1161" s="39" t="s">
        <v>119</v>
      </c>
      <c r="O1161" s="2">
        <v>0</v>
      </c>
      <c r="P1161" s="2">
        <v>0</v>
      </c>
      <c r="Q1161" s="39">
        <v>81.819999999999993</v>
      </c>
      <c r="R1161" s="2">
        <v>10.6366</v>
      </c>
      <c r="S1161" s="2">
        <v>0</v>
      </c>
      <c r="T1161" s="2">
        <v>0</v>
      </c>
      <c r="U1161" s="39">
        <v>92.456599999999995</v>
      </c>
      <c r="V1161" s="2">
        <v>0</v>
      </c>
      <c r="W1161" s="2" t="s">
        <v>1</v>
      </c>
      <c r="X1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1"/>
      <c r="Z1161"/>
      <c r="AA1161"/>
    </row>
    <row r="1162" spans="5:27" hidden="1">
      <c r="E1162" s="2" t="s">
        <v>8565</v>
      </c>
      <c r="F1162" s="51">
        <v>44754</v>
      </c>
      <c r="G1162" s="2" t="s">
        <v>1</v>
      </c>
      <c r="H1162" s="2" t="s">
        <v>0</v>
      </c>
      <c r="I1162" s="2" t="s">
        <v>8149</v>
      </c>
      <c r="J1162" s="2" t="s">
        <v>8150</v>
      </c>
      <c r="K1162" s="41">
        <v>3496</v>
      </c>
      <c r="L1162" s="48">
        <v>3496</v>
      </c>
      <c r="M1162" s="49" t="s">
        <v>582</v>
      </c>
      <c r="N1162" s="39" t="s">
        <v>583</v>
      </c>
      <c r="O1162" s="2">
        <v>0</v>
      </c>
      <c r="P1162" s="2">
        <v>0</v>
      </c>
      <c r="Q1162" s="39">
        <v>12959.84</v>
      </c>
      <c r="R1162" s="2">
        <v>1684.7792000000002</v>
      </c>
      <c r="S1162" s="2">
        <v>0</v>
      </c>
      <c r="T1162" s="2">
        <v>0</v>
      </c>
      <c r="U1162" s="39">
        <v>14644.619200000001</v>
      </c>
      <c r="V1162" s="2">
        <v>0</v>
      </c>
      <c r="W1162" s="2" t="s">
        <v>1</v>
      </c>
      <c r="X1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2"/>
      <c r="Z1162"/>
      <c r="AA1162"/>
    </row>
    <row r="1163" spans="5:27" hidden="1">
      <c r="E1163" s="2" t="s">
        <v>8565</v>
      </c>
      <c r="F1163" s="51">
        <v>44754</v>
      </c>
      <c r="G1163" s="2" t="s">
        <v>1</v>
      </c>
      <c r="H1163" s="2" t="s">
        <v>0</v>
      </c>
      <c r="I1163" s="2" t="s">
        <v>8149</v>
      </c>
      <c r="J1163" s="2" t="s">
        <v>8150</v>
      </c>
      <c r="K1163" s="41">
        <v>3497</v>
      </c>
      <c r="L1163" s="48">
        <v>3497</v>
      </c>
      <c r="M1163" s="49" t="s">
        <v>81</v>
      </c>
      <c r="N1163" s="39" t="s">
        <v>82</v>
      </c>
      <c r="O1163" s="2">
        <v>0</v>
      </c>
      <c r="P1163" s="2">
        <v>0</v>
      </c>
      <c r="Q1163" s="39">
        <v>83782.240000000005</v>
      </c>
      <c r="R1163" s="2">
        <v>10891.691200000001</v>
      </c>
      <c r="S1163" s="2">
        <v>0</v>
      </c>
      <c r="T1163" s="2">
        <v>0</v>
      </c>
      <c r="U1163" s="39">
        <v>94673.931200000006</v>
      </c>
      <c r="V1163" s="2">
        <v>0</v>
      </c>
      <c r="W1163" s="2" t="s">
        <v>1</v>
      </c>
      <c r="X1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3"/>
      <c r="Z1163"/>
      <c r="AA1163"/>
    </row>
    <row r="1164" spans="5:27" hidden="1">
      <c r="E1164" s="2" t="s">
        <v>8565</v>
      </c>
      <c r="F1164" s="51">
        <v>44754</v>
      </c>
      <c r="G1164" s="2" t="s">
        <v>1</v>
      </c>
      <c r="H1164" s="2" t="s">
        <v>0</v>
      </c>
      <c r="I1164" s="2" t="s">
        <v>8149</v>
      </c>
      <c r="J1164" s="2" t="s">
        <v>8150</v>
      </c>
      <c r="K1164" s="41">
        <v>3498</v>
      </c>
      <c r="L1164" s="48">
        <v>3498</v>
      </c>
      <c r="M1164" s="49" t="s">
        <v>341</v>
      </c>
      <c r="N1164" s="39" t="s">
        <v>342</v>
      </c>
      <c r="O1164" s="2">
        <v>0</v>
      </c>
      <c r="P1164" s="2">
        <v>0</v>
      </c>
      <c r="Q1164" s="39">
        <v>343.2</v>
      </c>
      <c r="R1164" s="2">
        <v>44.616</v>
      </c>
      <c r="S1164" s="2">
        <v>0</v>
      </c>
      <c r="T1164" s="2">
        <v>0</v>
      </c>
      <c r="U1164" s="39">
        <v>387.81599999999997</v>
      </c>
      <c r="V1164" s="2">
        <v>0</v>
      </c>
      <c r="W1164" s="2" t="s">
        <v>1</v>
      </c>
      <c r="X1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4"/>
      <c r="Z1164"/>
      <c r="AA1164"/>
    </row>
    <row r="1165" spans="5:27" hidden="1">
      <c r="E1165" s="2" t="s">
        <v>8565</v>
      </c>
      <c r="F1165" s="51">
        <v>44754</v>
      </c>
      <c r="G1165" s="2" t="s">
        <v>1</v>
      </c>
      <c r="H1165" s="2" t="s">
        <v>0</v>
      </c>
      <c r="I1165" s="2" t="s">
        <v>8149</v>
      </c>
      <c r="J1165" s="2" t="s">
        <v>8150</v>
      </c>
      <c r="K1165" s="41">
        <v>3499</v>
      </c>
      <c r="L1165" s="48">
        <v>3499</v>
      </c>
      <c r="M1165" s="49" t="s">
        <v>435</v>
      </c>
      <c r="N1165" s="39" t="s">
        <v>436</v>
      </c>
      <c r="O1165" s="2">
        <v>0</v>
      </c>
      <c r="P1165" s="2">
        <v>0</v>
      </c>
      <c r="Q1165" s="39">
        <v>2818.87</v>
      </c>
      <c r="R1165" s="2">
        <v>366.45310000000001</v>
      </c>
      <c r="S1165" s="2">
        <v>0</v>
      </c>
      <c r="T1165" s="2">
        <v>0</v>
      </c>
      <c r="U1165" s="39">
        <v>3185.3231000000001</v>
      </c>
      <c r="V1165" s="2">
        <v>0</v>
      </c>
      <c r="W1165" s="2" t="s">
        <v>1</v>
      </c>
      <c r="X1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5"/>
      <c r="Z1165"/>
      <c r="AA1165"/>
    </row>
    <row r="1166" spans="5:27" hidden="1">
      <c r="E1166" s="2" t="s">
        <v>8565</v>
      </c>
      <c r="F1166" s="51">
        <v>44754</v>
      </c>
      <c r="G1166" s="2" t="s">
        <v>1</v>
      </c>
      <c r="H1166" s="2" t="s">
        <v>0</v>
      </c>
      <c r="I1166" s="2" t="s">
        <v>8149</v>
      </c>
      <c r="J1166" s="2" t="s">
        <v>8150</v>
      </c>
      <c r="K1166" s="41">
        <v>3500</v>
      </c>
      <c r="L1166" s="48">
        <v>3500</v>
      </c>
      <c r="M1166" s="49">
        <v>0</v>
      </c>
      <c r="N1166" s="39" t="s">
        <v>619</v>
      </c>
      <c r="O1166" s="2">
        <v>0</v>
      </c>
      <c r="P1166" s="2">
        <v>0</v>
      </c>
      <c r="Q1166" s="39">
        <v>61.17</v>
      </c>
      <c r="R1166" s="2">
        <v>7.9521000000000006</v>
      </c>
      <c r="S1166" s="2">
        <v>0</v>
      </c>
      <c r="T1166" s="2">
        <v>0</v>
      </c>
      <c r="U1166" s="39">
        <v>69.122100000000003</v>
      </c>
      <c r="V1166" s="2" t="s">
        <v>8525</v>
      </c>
      <c r="W1166" s="2" t="s">
        <v>1</v>
      </c>
      <c r="X1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6"/>
      <c r="Z1166"/>
      <c r="AA1166"/>
    </row>
    <row r="1167" spans="5:27" hidden="1">
      <c r="E1167" s="2" t="s">
        <v>8565</v>
      </c>
      <c r="F1167" s="51">
        <v>44754</v>
      </c>
      <c r="G1167" s="2" t="s">
        <v>1</v>
      </c>
      <c r="H1167" s="2" t="s">
        <v>0</v>
      </c>
      <c r="I1167" s="2" t="s">
        <v>8149</v>
      </c>
      <c r="J1167" s="2" t="s">
        <v>8150</v>
      </c>
      <c r="K1167" s="41">
        <v>3501</v>
      </c>
      <c r="L1167" s="48">
        <v>3501</v>
      </c>
      <c r="M1167" s="49">
        <v>0</v>
      </c>
      <c r="N1167" s="39" t="s">
        <v>619</v>
      </c>
      <c r="O1167" s="2">
        <v>0</v>
      </c>
      <c r="P1167" s="2">
        <v>0</v>
      </c>
      <c r="Q1167" s="39">
        <v>22.94</v>
      </c>
      <c r="R1167" s="2">
        <v>2.9822000000000002</v>
      </c>
      <c r="S1167" s="2">
        <v>0</v>
      </c>
      <c r="T1167" s="2">
        <v>0</v>
      </c>
      <c r="U1167" s="39">
        <v>25.9222</v>
      </c>
      <c r="V1167" s="2" t="s">
        <v>8525</v>
      </c>
      <c r="W1167" s="2" t="s">
        <v>1</v>
      </c>
      <c r="X1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7"/>
      <c r="Z1167"/>
      <c r="AA1167"/>
    </row>
    <row r="1168" spans="5:27" hidden="1">
      <c r="E1168" s="2" t="s">
        <v>8565</v>
      </c>
      <c r="F1168" s="51">
        <v>44754</v>
      </c>
      <c r="G1168" s="2" t="s">
        <v>1</v>
      </c>
      <c r="H1168" s="2" t="s">
        <v>0</v>
      </c>
      <c r="I1168" s="2" t="s">
        <v>8149</v>
      </c>
      <c r="J1168" s="2" t="s">
        <v>8150</v>
      </c>
      <c r="K1168" s="41">
        <v>3502</v>
      </c>
      <c r="L1168" s="48">
        <v>3502</v>
      </c>
      <c r="M1168" s="49" t="s">
        <v>325</v>
      </c>
      <c r="N1168" s="39" t="s">
        <v>326</v>
      </c>
      <c r="O1168" s="2">
        <v>0</v>
      </c>
      <c r="P1168" s="2">
        <v>0</v>
      </c>
      <c r="Q1168" s="39">
        <v>27</v>
      </c>
      <c r="R1168" s="2">
        <v>3.5100000000000002</v>
      </c>
      <c r="S1168" s="2">
        <v>0</v>
      </c>
      <c r="T1168" s="2">
        <v>0</v>
      </c>
      <c r="U1168" s="39">
        <v>30.51</v>
      </c>
      <c r="V1168" s="2">
        <v>0</v>
      </c>
      <c r="W1168" s="2" t="s">
        <v>1</v>
      </c>
      <c r="X1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8"/>
      <c r="Z1168"/>
      <c r="AA1168"/>
    </row>
    <row r="1169" spans="5:27" hidden="1">
      <c r="E1169" s="2" t="s">
        <v>8565</v>
      </c>
      <c r="F1169" s="51">
        <v>44754</v>
      </c>
      <c r="G1169" s="2" t="s">
        <v>1</v>
      </c>
      <c r="H1169" s="2" t="s">
        <v>0</v>
      </c>
      <c r="I1169" s="2" t="s">
        <v>8149</v>
      </c>
      <c r="J1169" s="2" t="s">
        <v>8150</v>
      </c>
      <c r="K1169" s="41">
        <v>3503</v>
      </c>
      <c r="L1169" s="48">
        <v>3503</v>
      </c>
      <c r="M1169" s="49" t="s">
        <v>233</v>
      </c>
      <c r="N1169" s="39" t="s">
        <v>234</v>
      </c>
      <c r="O1169" s="2">
        <v>0</v>
      </c>
      <c r="P1169" s="2">
        <v>0</v>
      </c>
      <c r="Q1169" s="39">
        <v>29</v>
      </c>
      <c r="R1169" s="2">
        <v>3.77</v>
      </c>
      <c r="S1169" s="2">
        <v>0</v>
      </c>
      <c r="T1169" s="2">
        <v>0</v>
      </c>
      <c r="U1169" s="39">
        <v>32.770000000000003</v>
      </c>
      <c r="V1169" s="2">
        <v>0</v>
      </c>
      <c r="W1169" s="2" t="s">
        <v>1</v>
      </c>
      <c r="X1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69"/>
      <c r="Z1169"/>
      <c r="AA1169"/>
    </row>
    <row r="1170" spans="5:27" hidden="1">
      <c r="E1170" s="2" t="s">
        <v>8565</v>
      </c>
      <c r="F1170" s="51">
        <v>44754</v>
      </c>
      <c r="G1170" s="2" t="s">
        <v>1</v>
      </c>
      <c r="H1170" s="2" t="s">
        <v>0</v>
      </c>
      <c r="I1170" s="2" t="s">
        <v>8149</v>
      </c>
      <c r="J1170" s="2" t="s">
        <v>8150</v>
      </c>
      <c r="K1170" s="41">
        <v>3504</v>
      </c>
      <c r="L1170" s="48">
        <v>3504</v>
      </c>
      <c r="M1170" s="49" t="s">
        <v>325</v>
      </c>
      <c r="N1170" s="39" t="s">
        <v>326</v>
      </c>
      <c r="O1170" s="2">
        <v>0</v>
      </c>
      <c r="P1170" s="2">
        <v>0</v>
      </c>
      <c r="Q1170" s="39">
        <v>15.78</v>
      </c>
      <c r="R1170" s="2">
        <v>2.0514000000000001</v>
      </c>
      <c r="S1170" s="2">
        <v>0</v>
      </c>
      <c r="T1170" s="2">
        <v>0</v>
      </c>
      <c r="U1170" s="39">
        <v>17.831399999999999</v>
      </c>
      <c r="V1170" s="2">
        <v>0</v>
      </c>
      <c r="W1170" s="2" t="s">
        <v>1</v>
      </c>
      <c r="X1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0"/>
      <c r="Z1170"/>
      <c r="AA1170"/>
    </row>
    <row r="1171" spans="5:27" hidden="1">
      <c r="E1171" s="2" t="s">
        <v>8565</v>
      </c>
      <c r="F1171" s="51">
        <v>44754</v>
      </c>
      <c r="G1171" s="2" t="s">
        <v>1</v>
      </c>
      <c r="H1171" s="2" t="s">
        <v>0</v>
      </c>
      <c r="I1171" s="2" t="s">
        <v>8149</v>
      </c>
      <c r="J1171" s="2" t="s">
        <v>8150</v>
      </c>
      <c r="K1171" s="41">
        <v>3505</v>
      </c>
      <c r="L1171" s="48">
        <v>3505</v>
      </c>
      <c r="M1171" s="49" t="s">
        <v>120</v>
      </c>
      <c r="N1171" s="39" t="s">
        <v>121</v>
      </c>
      <c r="O1171" s="2">
        <v>0</v>
      </c>
      <c r="P1171" s="2">
        <v>0</v>
      </c>
      <c r="Q1171" s="39">
        <v>55.31</v>
      </c>
      <c r="R1171" s="2">
        <v>7.1903000000000006</v>
      </c>
      <c r="S1171" s="2">
        <v>0</v>
      </c>
      <c r="T1171" s="2">
        <v>0</v>
      </c>
      <c r="U1171" s="39">
        <v>62.500300000000003</v>
      </c>
      <c r="V1171" s="2">
        <v>0</v>
      </c>
      <c r="W1171" s="2" t="s">
        <v>1</v>
      </c>
      <c r="X1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1"/>
      <c r="Z1171"/>
      <c r="AA1171"/>
    </row>
    <row r="1172" spans="5:27" hidden="1">
      <c r="E1172" s="2" t="s">
        <v>8565</v>
      </c>
      <c r="F1172" s="51">
        <v>44754</v>
      </c>
      <c r="G1172" s="2" t="s">
        <v>1</v>
      </c>
      <c r="H1172" s="2" t="s">
        <v>0</v>
      </c>
      <c r="I1172" s="2" t="s">
        <v>8149</v>
      </c>
      <c r="J1172" s="2" t="s">
        <v>8150</v>
      </c>
      <c r="K1172" s="41">
        <v>3506</v>
      </c>
      <c r="L1172" s="48">
        <v>3506</v>
      </c>
      <c r="M1172" s="49" t="s">
        <v>604</v>
      </c>
      <c r="N1172" s="39" t="s">
        <v>605</v>
      </c>
      <c r="O1172" s="2">
        <v>0</v>
      </c>
      <c r="P1172" s="2">
        <v>0</v>
      </c>
      <c r="Q1172" s="39">
        <v>348.32</v>
      </c>
      <c r="R1172" s="2">
        <v>45.281599999999997</v>
      </c>
      <c r="S1172" s="2">
        <v>0</v>
      </c>
      <c r="T1172" s="2">
        <v>0</v>
      </c>
      <c r="U1172" s="39">
        <v>393.60159999999996</v>
      </c>
      <c r="V1172" s="2">
        <v>0</v>
      </c>
      <c r="W1172" s="2" t="s">
        <v>1</v>
      </c>
      <c r="X1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2"/>
      <c r="Z1172"/>
      <c r="AA1172"/>
    </row>
    <row r="1173" spans="5:27" hidden="1">
      <c r="E1173" s="2" t="s">
        <v>8565</v>
      </c>
      <c r="F1173" s="51">
        <v>44754</v>
      </c>
      <c r="G1173" s="2" t="s">
        <v>1</v>
      </c>
      <c r="H1173" s="2" t="s">
        <v>0</v>
      </c>
      <c r="I1173" s="2" t="s">
        <v>8149</v>
      </c>
      <c r="J1173" s="2" t="s">
        <v>8150</v>
      </c>
      <c r="K1173" s="41">
        <v>3507</v>
      </c>
      <c r="L1173" s="48">
        <v>3507</v>
      </c>
      <c r="M1173" s="49" t="s">
        <v>1124</v>
      </c>
      <c r="N1173" s="39" t="s">
        <v>8737</v>
      </c>
      <c r="O1173" s="2">
        <v>0</v>
      </c>
      <c r="P1173" s="2">
        <v>0</v>
      </c>
      <c r="Q1173" s="39">
        <v>210</v>
      </c>
      <c r="R1173" s="2">
        <v>27.3</v>
      </c>
      <c r="S1173" s="2">
        <v>0</v>
      </c>
      <c r="T1173" s="2">
        <v>0</v>
      </c>
      <c r="U1173" s="39">
        <v>237.3</v>
      </c>
      <c r="V1173" s="2">
        <v>0</v>
      </c>
      <c r="W1173" s="2" t="s">
        <v>1</v>
      </c>
      <c r="X1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3"/>
      <c r="Z1173"/>
      <c r="AA1173"/>
    </row>
    <row r="1174" spans="5:27" hidden="1">
      <c r="E1174" s="2" t="s">
        <v>8565</v>
      </c>
      <c r="F1174" s="51">
        <v>44754</v>
      </c>
      <c r="G1174" s="2" t="s">
        <v>1</v>
      </c>
      <c r="H1174" s="2" t="s">
        <v>0</v>
      </c>
      <c r="I1174" s="2" t="s">
        <v>8149</v>
      </c>
      <c r="J1174" s="2" t="s">
        <v>8150</v>
      </c>
      <c r="K1174" s="41">
        <v>3508</v>
      </c>
      <c r="L1174" s="48">
        <v>3508</v>
      </c>
      <c r="M1174" s="49" t="s">
        <v>253</v>
      </c>
      <c r="N1174" s="39" t="s">
        <v>254</v>
      </c>
      <c r="O1174" s="2">
        <v>0</v>
      </c>
      <c r="P1174" s="2">
        <v>0</v>
      </c>
      <c r="Q1174" s="39">
        <v>2211.6</v>
      </c>
      <c r="R1174" s="2">
        <v>287.50799999999998</v>
      </c>
      <c r="S1174" s="2">
        <v>0</v>
      </c>
      <c r="T1174" s="2">
        <v>0</v>
      </c>
      <c r="U1174" s="39">
        <v>2499.1079999999997</v>
      </c>
      <c r="V1174" s="2">
        <v>0</v>
      </c>
      <c r="W1174" s="2" t="s">
        <v>1</v>
      </c>
      <c r="X1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4"/>
      <c r="Z1174"/>
      <c r="AA1174"/>
    </row>
    <row r="1175" spans="5:27" hidden="1">
      <c r="E1175" s="2" t="s">
        <v>8565</v>
      </c>
      <c r="F1175" s="51">
        <v>44754</v>
      </c>
      <c r="G1175" s="2" t="s">
        <v>1</v>
      </c>
      <c r="H1175" s="2" t="s">
        <v>0</v>
      </c>
      <c r="I1175" s="2" t="s">
        <v>8149</v>
      </c>
      <c r="J1175" s="2" t="s">
        <v>8150</v>
      </c>
      <c r="K1175" s="41">
        <v>3509</v>
      </c>
      <c r="L1175" s="48">
        <v>3509</v>
      </c>
      <c r="M1175" s="49" t="s">
        <v>558</v>
      </c>
      <c r="N1175" s="39" t="s">
        <v>559</v>
      </c>
      <c r="O1175" s="2">
        <v>0</v>
      </c>
      <c r="P1175" s="2">
        <v>0</v>
      </c>
      <c r="Q1175" s="39">
        <v>241.2</v>
      </c>
      <c r="R1175" s="2">
        <v>31.355999999999998</v>
      </c>
      <c r="S1175" s="2">
        <v>0</v>
      </c>
      <c r="T1175" s="2">
        <v>0</v>
      </c>
      <c r="U1175" s="39">
        <v>272.55599999999998</v>
      </c>
      <c r="V1175" s="2">
        <v>0</v>
      </c>
      <c r="W1175" s="2" t="s">
        <v>1</v>
      </c>
      <c r="X1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5"/>
      <c r="Z1175"/>
      <c r="AA1175"/>
    </row>
    <row r="1176" spans="5:27" hidden="1">
      <c r="E1176" s="2" t="s">
        <v>8565</v>
      </c>
      <c r="F1176" s="51">
        <v>44754</v>
      </c>
      <c r="G1176" s="2" t="s">
        <v>1</v>
      </c>
      <c r="H1176" s="2" t="s">
        <v>0</v>
      </c>
      <c r="I1176" s="2" t="s">
        <v>8149</v>
      </c>
      <c r="J1176" s="2" t="s">
        <v>8150</v>
      </c>
      <c r="K1176" s="41">
        <v>3510</v>
      </c>
      <c r="L1176" s="48">
        <v>3510</v>
      </c>
      <c r="M1176" s="49" t="s">
        <v>8029</v>
      </c>
      <c r="N1176" s="39" t="s">
        <v>916</v>
      </c>
      <c r="O1176" s="2">
        <v>0</v>
      </c>
      <c r="P1176" s="2">
        <v>0</v>
      </c>
      <c r="Q1176" s="39">
        <v>1590.39</v>
      </c>
      <c r="R1176" s="2">
        <v>206.75070000000002</v>
      </c>
      <c r="S1176" s="2">
        <v>0</v>
      </c>
      <c r="T1176" s="2">
        <v>0</v>
      </c>
      <c r="U1176" s="39">
        <v>1797.1407000000002</v>
      </c>
      <c r="V1176" s="2">
        <v>0</v>
      </c>
      <c r="W1176" s="2" t="s">
        <v>1</v>
      </c>
      <c r="X1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6"/>
      <c r="Z1176"/>
      <c r="AA1176"/>
    </row>
    <row r="1177" spans="5:27" hidden="1">
      <c r="E1177" s="2" t="s">
        <v>8565</v>
      </c>
      <c r="F1177" s="51">
        <v>44754</v>
      </c>
      <c r="G1177" s="2" t="s">
        <v>1</v>
      </c>
      <c r="H1177" s="2" t="s">
        <v>0</v>
      </c>
      <c r="I1177" s="2" t="s">
        <v>8149</v>
      </c>
      <c r="J1177" s="2" t="s">
        <v>8150</v>
      </c>
      <c r="K1177" s="41">
        <v>3511</v>
      </c>
      <c r="L1177" s="48">
        <v>3511</v>
      </c>
      <c r="M1177" s="49" t="s">
        <v>616</v>
      </c>
      <c r="N1177" s="39" t="s">
        <v>617</v>
      </c>
      <c r="O1177" s="2">
        <v>0</v>
      </c>
      <c r="P1177" s="2">
        <v>0</v>
      </c>
      <c r="Q1177" s="39">
        <v>78.989999999999995</v>
      </c>
      <c r="R1177" s="2">
        <v>10.268699999999999</v>
      </c>
      <c r="S1177" s="2">
        <v>0</v>
      </c>
      <c r="T1177" s="2">
        <v>0</v>
      </c>
      <c r="U1177" s="39">
        <v>89.25869999999999</v>
      </c>
      <c r="V1177" s="2">
        <v>0</v>
      </c>
      <c r="W1177" s="2" t="s">
        <v>1</v>
      </c>
      <c r="X1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7"/>
      <c r="Z1177"/>
      <c r="AA1177"/>
    </row>
    <row r="1178" spans="5:27" hidden="1">
      <c r="E1178" s="2" t="s">
        <v>8565</v>
      </c>
      <c r="F1178" s="51">
        <v>44754</v>
      </c>
      <c r="G1178" s="2" t="s">
        <v>1</v>
      </c>
      <c r="H1178" s="2" t="s">
        <v>0</v>
      </c>
      <c r="I1178" s="2" t="s">
        <v>8149</v>
      </c>
      <c r="J1178" s="2" t="s">
        <v>8150</v>
      </c>
      <c r="K1178" s="41">
        <v>3512</v>
      </c>
      <c r="L1178" s="48">
        <v>3512</v>
      </c>
      <c r="M1178" s="49">
        <v>0</v>
      </c>
      <c r="N1178" s="39" t="s">
        <v>704</v>
      </c>
      <c r="O1178" s="2">
        <v>0</v>
      </c>
      <c r="P1178" s="2">
        <v>0</v>
      </c>
      <c r="Q1178" s="39">
        <v>652</v>
      </c>
      <c r="R1178" s="2">
        <v>84.76</v>
      </c>
      <c r="S1178" s="2">
        <v>0</v>
      </c>
      <c r="T1178" s="2">
        <v>0</v>
      </c>
      <c r="U1178" s="39">
        <v>736.76</v>
      </c>
      <c r="V1178" s="2" t="s">
        <v>8538</v>
      </c>
      <c r="W1178" s="2" t="s">
        <v>1</v>
      </c>
      <c r="X1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8"/>
      <c r="Z1178"/>
      <c r="AA1178"/>
    </row>
    <row r="1179" spans="5:27" hidden="1">
      <c r="E1179" s="2" t="s">
        <v>8565</v>
      </c>
      <c r="F1179" s="51">
        <v>44754</v>
      </c>
      <c r="G1179" s="2" t="s">
        <v>1</v>
      </c>
      <c r="H1179" s="2" t="s">
        <v>0</v>
      </c>
      <c r="I1179" s="2" t="s">
        <v>8149</v>
      </c>
      <c r="J1179" s="2" t="s">
        <v>8150</v>
      </c>
      <c r="K1179" s="41">
        <v>3513</v>
      </c>
      <c r="L1179" s="48">
        <v>3513</v>
      </c>
      <c r="M1179" s="49" t="s">
        <v>7848</v>
      </c>
      <c r="N1179" s="39" t="s">
        <v>7847</v>
      </c>
      <c r="O1179" s="2">
        <v>0</v>
      </c>
      <c r="P1179" s="2">
        <v>0</v>
      </c>
      <c r="Q1179" s="39">
        <v>0</v>
      </c>
      <c r="R1179" s="2">
        <v>0</v>
      </c>
      <c r="S1179" s="2">
        <v>0</v>
      </c>
      <c r="T1179" s="2">
        <v>0</v>
      </c>
      <c r="U1179" s="39">
        <v>0</v>
      </c>
      <c r="V1179" s="2">
        <v>0</v>
      </c>
      <c r="W1179" s="2" t="s">
        <v>1</v>
      </c>
      <c r="X1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79"/>
      <c r="Z1179"/>
      <c r="AA1179"/>
    </row>
    <row r="1180" spans="5:27" hidden="1">
      <c r="E1180" s="2" t="s">
        <v>8565</v>
      </c>
      <c r="F1180" s="51">
        <v>44754</v>
      </c>
      <c r="G1180" s="2" t="s">
        <v>1</v>
      </c>
      <c r="H1180" s="2" t="s">
        <v>0</v>
      </c>
      <c r="I1180" s="2" t="s">
        <v>8149</v>
      </c>
      <c r="J1180" s="2" t="s">
        <v>8150</v>
      </c>
      <c r="K1180" s="41">
        <v>3514</v>
      </c>
      <c r="L1180" s="48">
        <v>3514</v>
      </c>
      <c r="M1180" s="49" t="s">
        <v>8299</v>
      </c>
      <c r="N1180" s="39" t="s">
        <v>8300</v>
      </c>
      <c r="O1180" s="2">
        <v>0</v>
      </c>
      <c r="P1180" s="2">
        <v>0</v>
      </c>
      <c r="Q1180" s="39">
        <v>141.15</v>
      </c>
      <c r="R1180" s="2">
        <v>18.349500000000003</v>
      </c>
      <c r="S1180" s="2">
        <v>0</v>
      </c>
      <c r="T1180" s="2">
        <v>0</v>
      </c>
      <c r="U1180" s="39">
        <v>159.49950000000001</v>
      </c>
      <c r="V1180" s="2">
        <v>0</v>
      </c>
      <c r="W1180" s="2" t="s">
        <v>1</v>
      </c>
      <c r="X1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0"/>
      <c r="Z1180"/>
      <c r="AA1180"/>
    </row>
    <row r="1181" spans="5:27" hidden="1">
      <c r="E1181" s="2" t="s">
        <v>8565</v>
      </c>
      <c r="F1181" s="51">
        <v>44754</v>
      </c>
      <c r="G1181" s="2" t="s">
        <v>1</v>
      </c>
      <c r="H1181" s="2" t="s">
        <v>0</v>
      </c>
      <c r="I1181" s="2" t="s">
        <v>8149</v>
      </c>
      <c r="J1181" s="2" t="s">
        <v>8150</v>
      </c>
      <c r="K1181" s="41">
        <v>3515</v>
      </c>
      <c r="L1181" s="48">
        <v>3515</v>
      </c>
      <c r="M1181" s="49" t="s">
        <v>347</v>
      </c>
      <c r="N1181" s="39" t="s">
        <v>348</v>
      </c>
      <c r="O1181" s="2">
        <v>0</v>
      </c>
      <c r="P1181" s="2">
        <v>0</v>
      </c>
      <c r="Q1181" s="39">
        <v>59.99</v>
      </c>
      <c r="R1181" s="2">
        <v>7.7987000000000002</v>
      </c>
      <c r="S1181" s="2">
        <v>0</v>
      </c>
      <c r="T1181" s="2">
        <v>0</v>
      </c>
      <c r="U1181" s="39">
        <v>67.788700000000006</v>
      </c>
      <c r="V1181" s="2">
        <v>0</v>
      </c>
      <c r="W1181" s="2" t="s">
        <v>1</v>
      </c>
      <c r="X1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1"/>
      <c r="Z1181"/>
      <c r="AA1181"/>
    </row>
    <row r="1182" spans="5:27" hidden="1">
      <c r="E1182" s="2" t="s">
        <v>8565</v>
      </c>
      <c r="F1182" s="51">
        <v>44754</v>
      </c>
      <c r="G1182" s="2" t="s">
        <v>1</v>
      </c>
      <c r="H1182" s="2" t="s">
        <v>0</v>
      </c>
      <c r="I1182" s="2" t="s">
        <v>8149</v>
      </c>
      <c r="J1182" s="2" t="s">
        <v>8150</v>
      </c>
      <c r="K1182" s="41">
        <v>3516</v>
      </c>
      <c r="L1182" s="48">
        <v>3516</v>
      </c>
      <c r="M1182" s="49" t="s">
        <v>118</v>
      </c>
      <c r="N1182" s="39" t="s">
        <v>119</v>
      </c>
      <c r="O1182" s="2">
        <v>0</v>
      </c>
      <c r="P1182" s="2">
        <v>0</v>
      </c>
      <c r="Q1182" s="39">
        <v>26.3</v>
      </c>
      <c r="R1182" s="2">
        <v>3.419</v>
      </c>
      <c r="S1182" s="2">
        <v>0</v>
      </c>
      <c r="T1182" s="2">
        <v>0</v>
      </c>
      <c r="U1182" s="39">
        <v>29.719000000000001</v>
      </c>
      <c r="V1182" s="2">
        <v>0</v>
      </c>
      <c r="W1182" s="2" t="s">
        <v>1</v>
      </c>
      <c r="X1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2"/>
      <c r="Z1182"/>
      <c r="AA1182"/>
    </row>
    <row r="1183" spans="5:27" hidden="1">
      <c r="E1183" s="2" t="s">
        <v>8565</v>
      </c>
      <c r="F1183" s="51">
        <v>44754</v>
      </c>
      <c r="G1183" s="2" t="s">
        <v>1</v>
      </c>
      <c r="H1183" s="2" t="s">
        <v>0</v>
      </c>
      <c r="I1183" s="2" t="s">
        <v>8149</v>
      </c>
      <c r="J1183" s="2" t="s">
        <v>8150</v>
      </c>
      <c r="K1183" s="41">
        <v>3517</v>
      </c>
      <c r="L1183" s="48">
        <v>3517</v>
      </c>
      <c r="M1183" s="49" t="s">
        <v>233</v>
      </c>
      <c r="N1183" s="39" t="s">
        <v>234</v>
      </c>
      <c r="O1183" s="2">
        <v>0</v>
      </c>
      <c r="P1183" s="2">
        <v>0</v>
      </c>
      <c r="Q1183" s="39">
        <v>846.9</v>
      </c>
      <c r="R1183" s="2">
        <v>110.09699999999999</v>
      </c>
      <c r="S1183" s="2">
        <v>0</v>
      </c>
      <c r="T1183" s="2">
        <v>0</v>
      </c>
      <c r="U1183" s="39">
        <v>956.99699999999996</v>
      </c>
      <c r="V1183" s="2">
        <v>0</v>
      </c>
      <c r="W1183" s="2" t="s">
        <v>1</v>
      </c>
      <c r="X1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3"/>
      <c r="Z1183"/>
      <c r="AA1183"/>
    </row>
    <row r="1184" spans="5:27" hidden="1">
      <c r="E1184" s="2" t="s">
        <v>8565</v>
      </c>
      <c r="F1184" s="51">
        <v>44754</v>
      </c>
      <c r="G1184" s="2" t="s">
        <v>1</v>
      </c>
      <c r="H1184" s="2" t="s">
        <v>0</v>
      </c>
      <c r="I1184" s="2" t="s">
        <v>8149</v>
      </c>
      <c r="J1184" s="2" t="s">
        <v>8150</v>
      </c>
      <c r="K1184" s="41">
        <v>3518</v>
      </c>
      <c r="L1184" s="48">
        <v>3518</v>
      </c>
      <c r="M1184" s="49" t="s">
        <v>118</v>
      </c>
      <c r="N1184" s="39" t="s">
        <v>119</v>
      </c>
      <c r="O1184" s="2">
        <v>0</v>
      </c>
      <c r="P1184" s="2">
        <v>0</v>
      </c>
      <c r="Q1184" s="39">
        <v>1561.59</v>
      </c>
      <c r="R1184" s="2">
        <v>203.0067</v>
      </c>
      <c r="S1184" s="2">
        <v>0</v>
      </c>
      <c r="T1184" s="2">
        <v>0</v>
      </c>
      <c r="U1184" s="39">
        <v>1764.5966999999998</v>
      </c>
      <c r="V1184" s="2">
        <v>0</v>
      </c>
      <c r="W1184" s="2" t="s">
        <v>1</v>
      </c>
      <c r="X1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4"/>
      <c r="Z1184"/>
      <c r="AA1184"/>
    </row>
    <row r="1185" spans="5:27" hidden="1">
      <c r="E1185" s="2" t="s">
        <v>8565</v>
      </c>
      <c r="F1185" s="51">
        <v>44754</v>
      </c>
      <c r="G1185" s="2" t="s">
        <v>1</v>
      </c>
      <c r="H1185" s="2" t="s">
        <v>0</v>
      </c>
      <c r="I1185" s="2" t="s">
        <v>8149</v>
      </c>
      <c r="J1185" s="2" t="s">
        <v>8150</v>
      </c>
      <c r="K1185" s="41">
        <v>3519</v>
      </c>
      <c r="L1185" s="48">
        <v>3519</v>
      </c>
      <c r="M1185" s="49" t="s">
        <v>411</v>
      </c>
      <c r="N1185" s="39" t="s">
        <v>412</v>
      </c>
      <c r="O1185" s="2">
        <v>0</v>
      </c>
      <c r="P1185" s="2">
        <v>0</v>
      </c>
      <c r="Q1185" s="39">
        <v>226.29</v>
      </c>
      <c r="R1185" s="2">
        <v>29.4177</v>
      </c>
      <c r="S1185" s="2">
        <v>0</v>
      </c>
      <c r="T1185" s="2">
        <v>0</v>
      </c>
      <c r="U1185" s="39">
        <v>255.70769999999999</v>
      </c>
      <c r="V1185" s="2">
        <v>0</v>
      </c>
      <c r="W1185" s="2" t="s">
        <v>1</v>
      </c>
      <c r="X1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5"/>
      <c r="Z1185"/>
      <c r="AA1185"/>
    </row>
    <row r="1186" spans="5:27" hidden="1">
      <c r="E1186" s="2" t="s">
        <v>8565</v>
      </c>
      <c r="F1186" s="51">
        <v>44754</v>
      </c>
      <c r="G1186" s="2" t="s">
        <v>1</v>
      </c>
      <c r="H1186" s="2" t="s">
        <v>0</v>
      </c>
      <c r="I1186" s="2" t="s">
        <v>8149</v>
      </c>
      <c r="J1186" s="2" t="s">
        <v>8150</v>
      </c>
      <c r="K1186" s="41">
        <v>3520</v>
      </c>
      <c r="L1186" s="48">
        <v>3520</v>
      </c>
      <c r="M1186" s="49" t="s">
        <v>675</v>
      </c>
      <c r="N1186" s="39" t="s">
        <v>676</v>
      </c>
      <c r="O1186" s="2">
        <v>0</v>
      </c>
      <c r="P1186" s="2">
        <v>0</v>
      </c>
      <c r="Q1186" s="39">
        <v>185.5</v>
      </c>
      <c r="R1186" s="2">
        <v>24.115000000000002</v>
      </c>
      <c r="S1186" s="2">
        <v>0</v>
      </c>
      <c r="T1186" s="2">
        <v>0</v>
      </c>
      <c r="U1186" s="39">
        <v>209.61500000000001</v>
      </c>
      <c r="V1186" s="2">
        <v>0</v>
      </c>
      <c r="W1186" s="2" t="s">
        <v>1</v>
      </c>
      <c r="X1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6"/>
      <c r="Z1186"/>
      <c r="AA1186"/>
    </row>
    <row r="1187" spans="5:27" hidden="1">
      <c r="E1187" s="2" t="s">
        <v>8565</v>
      </c>
      <c r="F1187" s="51">
        <v>44754</v>
      </c>
      <c r="G1187" s="2" t="s">
        <v>1</v>
      </c>
      <c r="H1187" s="2" t="s">
        <v>0</v>
      </c>
      <c r="I1187" s="2" t="s">
        <v>8149</v>
      </c>
      <c r="J1187" s="2" t="s">
        <v>8150</v>
      </c>
      <c r="K1187" s="41">
        <v>3521</v>
      </c>
      <c r="L1187" s="48">
        <v>3521</v>
      </c>
      <c r="M1187" s="49" t="s">
        <v>8157</v>
      </c>
      <c r="N1187" s="39" t="s">
        <v>8158</v>
      </c>
      <c r="O1187" s="2">
        <v>0</v>
      </c>
      <c r="P1187" s="2">
        <v>0</v>
      </c>
      <c r="Q1187" s="39">
        <v>335.03</v>
      </c>
      <c r="R1187" s="2">
        <v>43.553899999999999</v>
      </c>
      <c r="S1187" s="2">
        <v>0</v>
      </c>
      <c r="T1187" s="2">
        <v>0</v>
      </c>
      <c r="U1187" s="39">
        <v>378.58389999999997</v>
      </c>
      <c r="V1187" s="2">
        <v>0</v>
      </c>
      <c r="W1187" s="2" t="s">
        <v>1</v>
      </c>
      <c r="X1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7"/>
      <c r="Z1187"/>
      <c r="AA1187"/>
    </row>
    <row r="1188" spans="5:27" hidden="1">
      <c r="E1188" s="2" t="s">
        <v>8565</v>
      </c>
      <c r="F1188" s="51">
        <v>44754</v>
      </c>
      <c r="G1188" s="2" t="s">
        <v>1</v>
      </c>
      <c r="H1188" s="2" t="s">
        <v>0</v>
      </c>
      <c r="I1188" s="2" t="s">
        <v>8149</v>
      </c>
      <c r="J1188" s="2" t="s">
        <v>8150</v>
      </c>
      <c r="K1188" s="41">
        <v>3522</v>
      </c>
      <c r="L1188" s="48">
        <v>3522</v>
      </c>
      <c r="M1188" s="49" t="s">
        <v>375</v>
      </c>
      <c r="N1188" s="39" t="s">
        <v>376</v>
      </c>
      <c r="O1188" s="2">
        <v>0</v>
      </c>
      <c r="P1188" s="2">
        <v>0</v>
      </c>
      <c r="Q1188" s="39">
        <v>93.74</v>
      </c>
      <c r="R1188" s="2">
        <v>12.186199999999999</v>
      </c>
      <c r="S1188" s="2">
        <v>0</v>
      </c>
      <c r="T1188" s="2">
        <v>0</v>
      </c>
      <c r="U1188" s="39">
        <v>105.92619999999999</v>
      </c>
      <c r="V1188" s="2">
        <v>0</v>
      </c>
      <c r="W1188" s="2" t="s">
        <v>1</v>
      </c>
      <c r="X1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8"/>
      <c r="Z1188"/>
      <c r="AA1188"/>
    </row>
    <row r="1189" spans="5:27" hidden="1">
      <c r="E1189" s="2" t="s">
        <v>8565</v>
      </c>
      <c r="F1189" s="51">
        <v>44754</v>
      </c>
      <c r="G1189" s="2" t="s">
        <v>1</v>
      </c>
      <c r="H1189" s="2" t="s">
        <v>0</v>
      </c>
      <c r="I1189" s="2" t="s">
        <v>8149</v>
      </c>
      <c r="J1189" s="2" t="s">
        <v>8150</v>
      </c>
      <c r="K1189" s="41">
        <v>3523</v>
      </c>
      <c r="L1189" s="48">
        <v>3523</v>
      </c>
      <c r="M1189" s="49" t="s">
        <v>303</v>
      </c>
      <c r="N1189" s="39" t="s">
        <v>304</v>
      </c>
      <c r="O1189" s="2">
        <v>0</v>
      </c>
      <c r="P1189" s="2">
        <v>0</v>
      </c>
      <c r="Q1189" s="39">
        <v>3420.96</v>
      </c>
      <c r="R1189" s="2">
        <v>444.72480000000002</v>
      </c>
      <c r="S1189" s="2">
        <v>0</v>
      </c>
      <c r="T1189" s="2">
        <v>0</v>
      </c>
      <c r="U1189" s="39">
        <v>3865.6848</v>
      </c>
      <c r="V1189" s="2">
        <v>0</v>
      </c>
      <c r="W1189" s="2" t="s">
        <v>1</v>
      </c>
      <c r="X1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89"/>
      <c r="Z1189"/>
      <c r="AA1189"/>
    </row>
    <row r="1190" spans="5:27" hidden="1">
      <c r="E1190" s="2" t="s">
        <v>8565</v>
      </c>
      <c r="F1190" s="51">
        <v>44754</v>
      </c>
      <c r="G1190" s="2" t="s">
        <v>1</v>
      </c>
      <c r="H1190" s="2" t="s">
        <v>0</v>
      </c>
      <c r="I1190" s="2" t="s">
        <v>8149</v>
      </c>
      <c r="J1190" s="2" t="s">
        <v>8150</v>
      </c>
      <c r="K1190" s="41">
        <v>3524</v>
      </c>
      <c r="L1190" s="48">
        <v>3524</v>
      </c>
      <c r="M1190" s="49" t="s">
        <v>303</v>
      </c>
      <c r="N1190" s="39" t="s">
        <v>304</v>
      </c>
      <c r="O1190" s="2">
        <v>0</v>
      </c>
      <c r="P1190" s="2">
        <v>0</v>
      </c>
      <c r="Q1190" s="39">
        <v>5373.03</v>
      </c>
      <c r="R1190" s="2">
        <v>698.49389999999994</v>
      </c>
      <c r="S1190" s="2">
        <v>0</v>
      </c>
      <c r="T1190" s="2">
        <v>0</v>
      </c>
      <c r="U1190" s="39">
        <v>6071.5239000000001</v>
      </c>
      <c r="V1190" s="2">
        <v>0</v>
      </c>
      <c r="W1190" s="2" t="s">
        <v>1</v>
      </c>
      <c r="X1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0"/>
      <c r="Z1190"/>
      <c r="AA1190"/>
    </row>
    <row r="1191" spans="5:27" hidden="1">
      <c r="E1191" s="2" t="s">
        <v>8565</v>
      </c>
      <c r="F1191" s="51">
        <v>44754</v>
      </c>
      <c r="G1191" s="2" t="s">
        <v>1</v>
      </c>
      <c r="H1191" s="2" t="s">
        <v>0</v>
      </c>
      <c r="I1191" s="2" t="s">
        <v>8149</v>
      </c>
      <c r="J1191" s="2" t="s">
        <v>8150</v>
      </c>
      <c r="K1191" s="41">
        <v>3525</v>
      </c>
      <c r="L1191" s="48">
        <v>3525</v>
      </c>
      <c r="M1191" s="49" t="s">
        <v>118</v>
      </c>
      <c r="N1191" s="39" t="s">
        <v>119</v>
      </c>
      <c r="O1191" s="2">
        <v>0</v>
      </c>
      <c r="P1191" s="2">
        <v>0</v>
      </c>
      <c r="Q1191" s="39">
        <v>57.85</v>
      </c>
      <c r="R1191" s="2">
        <v>7.5205000000000002</v>
      </c>
      <c r="S1191" s="2">
        <v>0</v>
      </c>
      <c r="T1191" s="2">
        <v>0</v>
      </c>
      <c r="U1191" s="39">
        <v>65.370500000000007</v>
      </c>
      <c r="V1191" s="2">
        <v>0</v>
      </c>
      <c r="W1191" s="2" t="s">
        <v>1</v>
      </c>
      <c r="X1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1"/>
      <c r="Z1191"/>
      <c r="AA1191"/>
    </row>
    <row r="1192" spans="5:27" hidden="1">
      <c r="E1192" s="2" t="s">
        <v>8565</v>
      </c>
      <c r="F1192" s="51">
        <v>44754</v>
      </c>
      <c r="G1192" s="2" t="s">
        <v>1</v>
      </c>
      <c r="H1192" s="2" t="s">
        <v>0</v>
      </c>
      <c r="I1192" s="2" t="s">
        <v>8149</v>
      </c>
      <c r="J1192" s="2" t="s">
        <v>8150</v>
      </c>
      <c r="K1192" s="41">
        <v>3526</v>
      </c>
      <c r="L1192" s="48">
        <v>3526</v>
      </c>
      <c r="M1192" s="49" t="s">
        <v>616</v>
      </c>
      <c r="N1192" s="39" t="s">
        <v>617</v>
      </c>
      <c r="O1192" s="2">
        <v>0</v>
      </c>
      <c r="P1192" s="2">
        <v>0</v>
      </c>
      <c r="Q1192" s="39">
        <v>77.52</v>
      </c>
      <c r="R1192" s="2">
        <v>10.0776</v>
      </c>
      <c r="S1192" s="2">
        <v>0</v>
      </c>
      <c r="T1192" s="2">
        <v>0</v>
      </c>
      <c r="U1192" s="39">
        <v>87.5976</v>
      </c>
      <c r="V1192" s="2">
        <v>0</v>
      </c>
      <c r="W1192" s="2" t="s">
        <v>1</v>
      </c>
      <c r="X1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2"/>
      <c r="Z1192"/>
      <c r="AA1192"/>
    </row>
    <row r="1193" spans="5:27" hidden="1">
      <c r="E1193" s="2" t="s">
        <v>8565</v>
      </c>
      <c r="F1193" s="51">
        <v>44755</v>
      </c>
      <c r="G1193" s="2" t="s">
        <v>1</v>
      </c>
      <c r="H1193" s="2" t="s">
        <v>0</v>
      </c>
      <c r="I1193" s="2" t="s">
        <v>8149</v>
      </c>
      <c r="J1193" s="2" t="s">
        <v>8150</v>
      </c>
      <c r="K1193" s="41">
        <v>3527</v>
      </c>
      <c r="L1193" s="48">
        <v>3527</v>
      </c>
      <c r="M1193" s="49" t="s">
        <v>347</v>
      </c>
      <c r="N1193" s="39" t="s">
        <v>348</v>
      </c>
      <c r="O1193" s="2">
        <v>0</v>
      </c>
      <c r="P1193" s="2">
        <v>0</v>
      </c>
      <c r="Q1193" s="39">
        <v>20.39</v>
      </c>
      <c r="R1193" s="2">
        <v>2.6507000000000001</v>
      </c>
      <c r="S1193" s="2">
        <v>0</v>
      </c>
      <c r="T1193" s="2">
        <v>0</v>
      </c>
      <c r="U1193" s="39">
        <v>23.040700000000001</v>
      </c>
      <c r="V1193" s="2">
        <v>0</v>
      </c>
      <c r="W1193" s="2" t="s">
        <v>1</v>
      </c>
      <c r="X1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3"/>
      <c r="Z1193"/>
      <c r="AA1193"/>
    </row>
    <row r="1194" spans="5:27" hidden="1">
      <c r="E1194" s="2" t="s">
        <v>8565</v>
      </c>
      <c r="F1194" s="51">
        <v>44755</v>
      </c>
      <c r="G1194" s="2" t="s">
        <v>1</v>
      </c>
      <c r="H1194" s="2" t="s">
        <v>0</v>
      </c>
      <c r="I1194" s="2" t="s">
        <v>8149</v>
      </c>
      <c r="J1194" s="2" t="s">
        <v>8150</v>
      </c>
      <c r="K1194" s="41">
        <v>3528</v>
      </c>
      <c r="L1194" s="48">
        <v>3528</v>
      </c>
      <c r="M1194" s="49">
        <v>0</v>
      </c>
      <c r="N1194" s="39" t="s">
        <v>322</v>
      </c>
      <c r="O1194" s="2">
        <v>0</v>
      </c>
      <c r="P1194" s="2">
        <v>0</v>
      </c>
      <c r="Q1194" s="39">
        <v>101.94</v>
      </c>
      <c r="R1194" s="2">
        <v>13.2522</v>
      </c>
      <c r="S1194" s="2">
        <v>0</v>
      </c>
      <c r="T1194" s="2">
        <v>0</v>
      </c>
      <c r="U1194" s="39">
        <v>115.1922</v>
      </c>
      <c r="V1194" s="2" t="s">
        <v>8383</v>
      </c>
      <c r="W1194" s="2" t="s">
        <v>1</v>
      </c>
      <c r="X1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4"/>
      <c r="Z1194"/>
      <c r="AA1194"/>
    </row>
    <row r="1195" spans="5:27" hidden="1">
      <c r="E1195" s="2" t="s">
        <v>8565</v>
      </c>
      <c r="F1195" s="51">
        <v>44755</v>
      </c>
      <c r="G1195" s="2" t="s">
        <v>1</v>
      </c>
      <c r="H1195" s="2" t="s">
        <v>0</v>
      </c>
      <c r="I1195" s="2" t="s">
        <v>8149</v>
      </c>
      <c r="J1195" s="2" t="s">
        <v>8150</v>
      </c>
      <c r="K1195" s="41">
        <v>3529</v>
      </c>
      <c r="L1195" s="48">
        <v>3529</v>
      </c>
      <c r="M1195" s="49" t="s">
        <v>417</v>
      </c>
      <c r="N1195" s="39" t="s">
        <v>418</v>
      </c>
      <c r="O1195" s="2">
        <v>0</v>
      </c>
      <c r="P1195" s="2">
        <v>0</v>
      </c>
      <c r="Q1195" s="39">
        <v>287.45999999999998</v>
      </c>
      <c r="R1195" s="2">
        <v>37.369799999999998</v>
      </c>
      <c r="S1195" s="2">
        <v>0</v>
      </c>
      <c r="T1195" s="2">
        <v>0</v>
      </c>
      <c r="U1195" s="39">
        <v>324.82979999999998</v>
      </c>
      <c r="V1195" s="2">
        <v>0</v>
      </c>
      <c r="W1195" s="2" t="s">
        <v>1</v>
      </c>
      <c r="X1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5"/>
      <c r="Z1195"/>
      <c r="AA1195"/>
    </row>
    <row r="1196" spans="5:27" hidden="1">
      <c r="E1196" s="2" t="s">
        <v>8565</v>
      </c>
      <c r="F1196" s="51">
        <v>44755</v>
      </c>
      <c r="G1196" s="2" t="s">
        <v>1</v>
      </c>
      <c r="H1196" s="2" t="s">
        <v>0</v>
      </c>
      <c r="I1196" s="2" t="s">
        <v>8149</v>
      </c>
      <c r="J1196" s="2" t="s">
        <v>8150</v>
      </c>
      <c r="K1196" s="41">
        <v>3530</v>
      </c>
      <c r="L1196" s="48">
        <v>3530</v>
      </c>
      <c r="M1196" s="49" t="s">
        <v>1119</v>
      </c>
      <c r="N1196" s="39" t="s">
        <v>1120</v>
      </c>
      <c r="O1196" s="2">
        <v>0</v>
      </c>
      <c r="P1196" s="2">
        <v>0</v>
      </c>
      <c r="Q1196" s="39">
        <v>103.95</v>
      </c>
      <c r="R1196" s="2">
        <v>13.513500000000001</v>
      </c>
      <c r="S1196" s="2">
        <v>0</v>
      </c>
      <c r="T1196" s="2">
        <v>0</v>
      </c>
      <c r="U1196" s="39">
        <v>117.46350000000001</v>
      </c>
      <c r="V1196" s="2">
        <v>0</v>
      </c>
      <c r="W1196" s="2" t="s">
        <v>1</v>
      </c>
      <c r="X1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6"/>
      <c r="Z1196"/>
      <c r="AA1196"/>
    </row>
    <row r="1197" spans="5:27" hidden="1">
      <c r="E1197" s="2" t="s">
        <v>8565</v>
      </c>
      <c r="F1197" s="51">
        <v>44755</v>
      </c>
      <c r="G1197" s="2" t="s">
        <v>1</v>
      </c>
      <c r="H1197" s="2" t="s">
        <v>0</v>
      </c>
      <c r="I1197" s="2" t="s">
        <v>8149</v>
      </c>
      <c r="J1197" s="2" t="s">
        <v>8150</v>
      </c>
      <c r="K1197" s="41">
        <v>3531</v>
      </c>
      <c r="L1197" s="48">
        <v>3531</v>
      </c>
      <c r="M1197" s="49" t="s">
        <v>528</v>
      </c>
      <c r="N1197" s="39" t="s">
        <v>529</v>
      </c>
      <c r="O1197" s="2">
        <v>0</v>
      </c>
      <c r="P1197" s="2">
        <v>0</v>
      </c>
      <c r="Q1197" s="39">
        <v>1687.92</v>
      </c>
      <c r="R1197" s="2">
        <v>219.42960000000002</v>
      </c>
      <c r="S1197" s="2">
        <v>0</v>
      </c>
      <c r="T1197" s="2">
        <v>0</v>
      </c>
      <c r="U1197" s="39">
        <v>1907.3496</v>
      </c>
      <c r="V1197" s="2">
        <v>0</v>
      </c>
      <c r="W1197" s="2" t="s">
        <v>1</v>
      </c>
      <c r="X1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7"/>
      <c r="Z1197"/>
      <c r="AA1197"/>
    </row>
    <row r="1198" spans="5:27" hidden="1">
      <c r="E1198" s="2" t="s">
        <v>8565</v>
      </c>
      <c r="F1198" s="51">
        <v>44755</v>
      </c>
      <c r="G1198" s="2" t="s">
        <v>1</v>
      </c>
      <c r="H1198" s="2" t="s">
        <v>0</v>
      </c>
      <c r="I1198" s="2" t="s">
        <v>8149</v>
      </c>
      <c r="J1198" s="2" t="s">
        <v>8150</v>
      </c>
      <c r="K1198" s="41">
        <v>3532</v>
      </c>
      <c r="L1198" s="48">
        <v>3532</v>
      </c>
      <c r="M1198" s="49" t="s">
        <v>277</v>
      </c>
      <c r="N1198" s="39" t="s">
        <v>278</v>
      </c>
      <c r="O1198" s="2">
        <v>0</v>
      </c>
      <c r="P1198" s="2">
        <v>0</v>
      </c>
      <c r="Q1198" s="39">
        <v>229.35</v>
      </c>
      <c r="R1198" s="2">
        <v>29.8155</v>
      </c>
      <c r="S1198" s="2">
        <v>0</v>
      </c>
      <c r="T1198" s="2">
        <v>0</v>
      </c>
      <c r="U1198" s="39">
        <v>259.16550000000001</v>
      </c>
      <c r="V1198" s="2">
        <v>0</v>
      </c>
      <c r="W1198" s="2" t="s">
        <v>1</v>
      </c>
      <c r="X1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8"/>
      <c r="Z1198"/>
      <c r="AA1198"/>
    </row>
    <row r="1199" spans="5:27" hidden="1">
      <c r="E1199" s="2" t="s">
        <v>8565</v>
      </c>
      <c r="F1199" s="51">
        <v>44755</v>
      </c>
      <c r="G1199" s="2" t="s">
        <v>1</v>
      </c>
      <c r="H1199" s="2" t="s">
        <v>0</v>
      </c>
      <c r="I1199" s="2" t="s">
        <v>8149</v>
      </c>
      <c r="J1199" s="2" t="s">
        <v>8150</v>
      </c>
      <c r="K1199" s="41">
        <v>3533</v>
      </c>
      <c r="L1199" s="48">
        <v>3533</v>
      </c>
      <c r="M1199" s="49" t="s">
        <v>435</v>
      </c>
      <c r="N1199" s="39" t="s">
        <v>436</v>
      </c>
      <c r="O1199" s="2">
        <v>0</v>
      </c>
      <c r="P1199" s="2">
        <v>0</v>
      </c>
      <c r="Q1199" s="39">
        <v>1472.77</v>
      </c>
      <c r="R1199" s="2">
        <v>191.46010000000001</v>
      </c>
      <c r="S1199" s="2">
        <v>0</v>
      </c>
      <c r="T1199" s="2">
        <v>0</v>
      </c>
      <c r="U1199" s="39">
        <v>1664.2301</v>
      </c>
      <c r="V1199" s="2">
        <v>0</v>
      </c>
      <c r="W1199" s="2" t="s">
        <v>1</v>
      </c>
      <c r="X1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199"/>
      <c r="Z1199"/>
      <c r="AA1199"/>
    </row>
    <row r="1200" spans="5:27" hidden="1">
      <c r="E1200" s="2" t="s">
        <v>8565</v>
      </c>
      <c r="F1200" s="51">
        <v>44755</v>
      </c>
      <c r="G1200" s="2" t="s">
        <v>1</v>
      </c>
      <c r="H1200" s="2" t="s">
        <v>0</v>
      </c>
      <c r="I1200" s="2" t="s">
        <v>8149</v>
      </c>
      <c r="J1200" s="2" t="s">
        <v>8150</v>
      </c>
      <c r="K1200" s="41">
        <v>3534</v>
      </c>
      <c r="L1200" s="48">
        <v>3534</v>
      </c>
      <c r="M1200" s="49" t="s">
        <v>277</v>
      </c>
      <c r="N1200" s="39" t="s">
        <v>278</v>
      </c>
      <c r="O1200" s="2">
        <v>0</v>
      </c>
      <c r="P1200" s="2">
        <v>0</v>
      </c>
      <c r="Q1200" s="39">
        <v>554.32000000000005</v>
      </c>
      <c r="R1200" s="2">
        <v>72.061600000000013</v>
      </c>
      <c r="S1200" s="2">
        <v>0</v>
      </c>
      <c r="T1200" s="2">
        <v>0</v>
      </c>
      <c r="U1200" s="39">
        <v>626.38160000000005</v>
      </c>
      <c r="V1200" s="2">
        <v>0</v>
      </c>
      <c r="W1200" s="2" t="s">
        <v>1</v>
      </c>
      <c r="X1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0"/>
      <c r="Z1200"/>
      <c r="AA1200"/>
    </row>
    <row r="1201" spans="5:27" hidden="1">
      <c r="E1201" s="2" t="s">
        <v>8565</v>
      </c>
      <c r="F1201" s="51">
        <v>44755</v>
      </c>
      <c r="G1201" s="2" t="s">
        <v>1</v>
      </c>
      <c r="H1201" s="2" t="s">
        <v>0</v>
      </c>
      <c r="I1201" s="2" t="s">
        <v>8149</v>
      </c>
      <c r="J1201" s="2" t="s">
        <v>8150</v>
      </c>
      <c r="K1201" s="41">
        <v>3535</v>
      </c>
      <c r="L1201" s="48">
        <v>3535</v>
      </c>
      <c r="M1201" s="49" t="s">
        <v>787</v>
      </c>
      <c r="N1201" s="39" t="s">
        <v>788</v>
      </c>
      <c r="O1201" s="2">
        <v>0</v>
      </c>
      <c r="P1201" s="2">
        <v>0</v>
      </c>
      <c r="Q1201" s="39">
        <v>737.39</v>
      </c>
      <c r="R1201" s="2">
        <v>95.860700000000008</v>
      </c>
      <c r="S1201" s="2">
        <v>0</v>
      </c>
      <c r="T1201" s="2">
        <v>0</v>
      </c>
      <c r="U1201" s="39">
        <v>833.25070000000005</v>
      </c>
      <c r="V1201" s="2">
        <v>0</v>
      </c>
      <c r="W1201" s="2" t="s">
        <v>1</v>
      </c>
      <c r="X1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1"/>
      <c r="Z1201"/>
      <c r="AA1201"/>
    </row>
    <row r="1202" spans="5:27" hidden="1">
      <c r="E1202" s="2" t="s">
        <v>8565</v>
      </c>
      <c r="F1202" s="51">
        <v>44755</v>
      </c>
      <c r="G1202" s="2" t="s">
        <v>1</v>
      </c>
      <c r="H1202" s="2" t="s">
        <v>0</v>
      </c>
      <c r="I1202" s="2" t="s">
        <v>8149</v>
      </c>
      <c r="J1202" s="2" t="s">
        <v>8150</v>
      </c>
      <c r="K1202" s="41">
        <v>3536</v>
      </c>
      <c r="L1202" s="48">
        <v>3536</v>
      </c>
      <c r="M1202" s="49" t="s">
        <v>211</v>
      </c>
      <c r="N1202" s="39" t="s">
        <v>212</v>
      </c>
      <c r="O1202" s="2">
        <v>0</v>
      </c>
      <c r="P1202" s="2">
        <v>0</v>
      </c>
      <c r="Q1202" s="39">
        <v>44.68</v>
      </c>
      <c r="R1202" s="2">
        <v>5.8083999999999998</v>
      </c>
      <c r="S1202" s="2">
        <v>0</v>
      </c>
      <c r="T1202" s="2">
        <v>0</v>
      </c>
      <c r="U1202" s="39">
        <v>50.488399999999999</v>
      </c>
      <c r="V1202" s="2">
        <v>0</v>
      </c>
      <c r="W1202" s="2" t="s">
        <v>1</v>
      </c>
      <c r="X1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2"/>
      <c r="Z1202"/>
      <c r="AA1202"/>
    </row>
    <row r="1203" spans="5:27" hidden="1">
      <c r="E1203" s="2" t="s">
        <v>8565</v>
      </c>
      <c r="F1203" s="51">
        <v>44755</v>
      </c>
      <c r="G1203" s="2" t="s">
        <v>1</v>
      </c>
      <c r="H1203" s="2" t="s">
        <v>0</v>
      </c>
      <c r="I1203" s="2" t="s">
        <v>8149</v>
      </c>
      <c r="J1203" s="2" t="s">
        <v>8150</v>
      </c>
      <c r="K1203" s="41">
        <v>3537</v>
      </c>
      <c r="L1203" s="48">
        <v>3537</v>
      </c>
      <c r="M1203" s="49">
        <v>0</v>
      </c>
      <c r="N1203" s="39" t="s">
        <v>658</v>
      </c>
      <c r="O1203" s="2">
        <v>0</v>
      </c>
      <c r="P1203" s="2">
        <v>0</v>
      </c>
      <c r="Q1203" s="39">
        <v>12.94</v>
      </c>
      <c r="R1203" s="2">
        <v>1.6821999999999999</v>
      </c>
      <c r="S1203" s="2">
        <v>0</v>
      </c>
      <c r="T1203" s="2">
        <v>0</v>
      </c>
      <c r="U1203" s="39">
        <v>14.622199999999999</v>
      </c>
      <c r="V1203" s="2" t="s">
        <v>8440</v>
      </c>
      <c r="W1203" s="2" t="s">
        <v>1</v>
      </c>
      <c r="X1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3"/>
      <c r="Z1203"/>
      <c r="AA1203"/>
    </row>
    <row r="1204" spans="5:27" hidden="1">
      <c r="E1204" s="2" t="s">
        <v>8565</v>
      </c>
      <c r="F1204" s="51">
        <v>44755</v>
      </c>
      <c r="G1204" s="2" t="s">
        <v>1</v>
      </c>
      <c r="H1204" s="2" t="s">
        <v>0</v>
      </c>
      <c r="I1204" s="2" t="s">
        <v>8149</v>
      </c>
      <c r="J1204" s="2" t="s">
        <v>8150</v>
      </c>
      <c r="K1204" s="41">
        <v>3538</v>
      </c>
      <c r="L1204" s="48">
        <v>3538</v>
      </c>
      <c r="M1204" s="49" t="s">
        <v>8617</v>
      </c>
      <c r="N1204" s="39" t="s">
        <v>8618</v>
      </c>
      <c r="O1204" s="2">
        <v>0</v>
      </c>
      <c r="P1204" s="2">
        <v>0</v>
      </c>
      <c r="Q1204" s="39">
        <v>958.57</v>
      </c>
      <c r="R1204" s="2">
        <v>124.61410000000001</v>
      </c>
      <c r="S1204" s="2">
        <v>0</v>
      </c>
      <c r="T1204" s="2">
        <v>0</v>
      </c>
      <c r="U1204" s="39">
        <v>1083.1840999999999</v>
      </c>
      <c r="V1204" s="2">
        <v>0</v>
      </c>
      <c r="W1204" s="2" t="s">
        <v>1</v>
      </c>
      <c r="X1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4"/>
      <c r="Z1204"/>
      <c r="AA1204"/>
    </row>
    <row r="1205" spans="5:27" hidden="1">
      <c r="E1205" s="2" t="s">
        <v>8565</v>
      </c>
      <c r="F1205" s="51">
        <v>44756</v>
      </c>
      <c r="G1205" s="2" t="s">
        <v>1</v>
      </c>
      <c r="H1205" s="2" t="s">
        <v>0</v>
      </c>
      <c r="I1205" s="2" t="s">
        <v>8149</v>
      </c>
      <c r="J1205" s="2" t="s">
        <v>8150</v>
      </c>
      <c r="K1205" s="41">
        <v>3539</v>
      </c>
      <c r="L1205" s="48">
        <v>3539</v>
      </c>
      <c r="M1205" s="49" t="s">
        <v>425</v>
      </c>
      <c r="N1205" s="39" t="s">
        <v>426</v>
      </c>
      <c r="O1205" s="2">
        <v>0</v>
      </c>
      <c r="P1205" s="2">
        <v>0</v>
      </c>
      <c r="Q1205" s="39">
        <v>328.24</v>
      </c>
      <c r="R1205" s="2">
        <v>42.671200000000006</v>
      </c>
      <c r="S1205" s="2">
        <v>0</v>
      </c>
      <c r="T1205" s="2">
        <v>0</v>
      </c>
      <c r="U1205" s="39">
        <v>370.91120000000001</v>
      </c>
      <c r="V1205" s="2">
        <v>0</v>
      </c>
      <c r="W1205" s="2" t="s">
        <v>1</v>
      </c>
      <c r="X1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5"/>
      <c r="Z1205"/>
      <c r="AA1205"/>
    </row>
    <row r="1206" spans="5:27" hidden="1">
      <c r="E1206" s="2" t="s">
        <v>8565</v>
      </c>
      <c r="F1206" s="51">
        <v>44756</v>
      </c>
      <c r="G1206" s="2" t="s">
        <v>1</v>
      </c>
      <c r="H1206" s="2" t="s">
        <v>0</v>
      </c>
      <c r="I1206" s="2" t="s">
        <v>8149</v>
      </c>
      <c r="J1206" s="2" t="s">
        <v>8150</v>
      </c>
      <c r="K1206" s="41">
        <v>3540</v>
      </c>
      <c r="L1206" s="48">
        <v>3540</v>
      </c>
      <c r="M1206" s="49">
        <v>0</v>
      </c>
      <c r="N1206" s="39" t="s">
        <v>492</v>
      </c>
      <c r="O1206" s="2">
        <v>0</v>
      </c>
      <c r="P1206" s="2">
        <v>0</v>
      </c>
      <c r="Q1206" s="39">
        <v>133.08000000000001</v>
      </c>
      <c r="R1206" s="2">
        <v>17.300400000000003</v>
      </c>
      <c r="S1206" s="2">
        <v>0</v>
      </c>
      <c r="T1206" s="2">
        <v>0</v>
      </c>
      <c r="U1206" s="39">
        <v>150.38040000000001</v>
      </c>
      <c r="V1206" s="2" t="s">
        <v>8420</v>
      </c>
      <c r="W1206" s="2" t="s">
        <v>1</v>
      </c>
      <c r="X1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6"/>
      <c r="Z1206"/>
      <c r="AA1206"/>
    </row>
    <row r="1207" spans="5:27" hidden="1">
      <c r="E1207" s="2" t="s">
        <v>8565</v>
      </c>
      <c r="F1207" s="51">
        <v>44756</v>
      </c>
      <c r="G1207" s="2" t="s">
        <v>1</v>
      </c>
      <c r="H1207" s="2" t="s">
        <v>0</v>
      </c>
      <c r="I1207" s="2" t="s">
        <v>8149</v>
      </c>
      <c r="J1207" s="2" t="s">
        <v>8150</v>
      </c>
      <c r="K1207" s="41">
        <v>3541</v>
      </c>
      <c r="L1207" s="48">
        <v>3541</v>
      </c>
      <c r="M1207" s="49" t="s">
        <v>118</v>
      </c>
      <c r="N1207" s="39" t="s">
        <v>119</v>
      </c>
      <c r="O1207" s="2">
        <v>0</v>
      </c>
      <c r="P1207" s="2">
        <v>0</v>
      </c>
      <c r="Q1207" s="39">
        <v>4035.35</v>
      </c>
      <c r="R1207" s="2">
        <v>524.59550000000002</v>
      </c>
      <c r="S1207" s="2">
        <v>0</v>
      </c>
      <c r="T1207" s="2">
        <v>0</v>
      </c>
      <c r="U1207" s="39">
        <v>4559.9454999999998</v>
      </c>
      <c r="V1207" s="2">
        <v>0</v>
      </c>
      <c r="W1207" s="2" t="s">
        <v>1</v>
      </c>
      <c r="X1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7"/>
      <c r="Z1207"/>
      <c r="AA1207"/>
    </row>
    <row r="1208" spans="5:27" hidden="1">
      <c r="E1208" s="2" t="s">
        <v>8565</v>
      </c>
      <c r="F1208" s="51">
        <v>44756</v>
      </c>
      <c r="G1208" s="2" t="s">
        <v>1</v>
      </c>
      <c r="H1208" s="2" t="s">
        <v>0</v>
      </c>
      <c r="I1208" s="2" t="s">
        <v>8149</v>
      </c>
      <c r="J1208" s="2" t="s">
        <v>8150</v>
      </c>
      <c r="K1208" s="41">
        <v>3542</v>
      </c>
      <c r="L1208" s="48">
        <v>3542</v>
      </c>
      <c r="M1208" s="49" t="s">
        <v>118</v>
      </c>
      <c r="N1208" s="39" t="s">
        <v>119</v>
      </c>
      <c r="O1208" s="2">
        <v>0</v>
      </c>
      <c r="P1208" s="2">
        <v>0</v>
      </c>
      <c r="Q1208" s="39">
        <v>700.67</v>
      </c>
      <c r="R1208" s="2">
        <v>91.087099999999992</v>
      </c>
      <c r="S1208" s="2">
        <v>0</v>
      </c>
      <c r="T1208" s="2">
        <v>0</v>
      </c>
      <c r="U1208" s="39">
        <v>791.75709999999992</v>
      </c>
      <c r="V1208" s="2">
        <v>0</v>
      </c>
      <c r="W1208" s="2" t="s">
        <v>1</v>
      </c>
      <c r="X1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8"/>
      <c r="Z1208"/>
      <c r="AA1208"/>
    </row>
    <row r="1209" spans="5:27" hidden="1">
      <c r="E1209" s="2" t="s">
        <v>8565</v>
      </c>
      <c r="F1209" s="51">
        <v>44756</v>
      </c>
      <c r="G1209" s="2" t="s">
        <v>1</v>
      </c>
      <c r="H1209" s="2" t="s">
        <v>0</v>
      </c>
      <c r="I1209" s="2" t="s">
        <v>8149</v>
      </c>
      <c r="J1209" s="2" t="s">
        <v>8150</v>
      </c>
      <c r="K1209" s="41">
        <v>3543</v>
      </c>
      <c r="L1209" s="48">
        <v>3543</v>
      </c>
      <c r="M1209" s="49" t="s">
        <v>118</v>
      </c>
      <c r="N1209" s="39" t="s">
        <v>119</v>
      </c>
      <c r="O1209" s="2">
        <v>0</v>
      </c>
      <c r="P1209" s="2">
        <v>0</v>
      </c>
      <c r="Q1209" s="39">
        <v>184.08</v>
      </c>
      <c r="R1209" s="2">
        <v>23.930400000000002</v>
      </c>
      <c r="S1209" s="2">
        <v>0</v>
      </c>
      <c r="T1209" s="2">
        <v>0</v>
      </c>
      <c r="U1209" s="39">
        <v>208.0104</v>
      </c>
      <c r="V1209" s="2">
        <v>0</v>
      </c>
      <c r="W1209" s="2" t="s">
        <v>1</v>
      </c>
      <c r="X1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09"/>
      <c r="Z1209"/>
      <c r="AA1209"/>
    </row>
    <row r="1210" spans="5:27" hidden="1">
      <c r="E1210" s="2" t="s">
        <v>8565</v>
      </c>
      <c r="F1210" s="51">
        <v>44756</v>
      </c>
      <c r="G1210" s="2" t="s">
        <v>1</v>
      </c>
      <c r="H1210" s="2" t="s">
        <v>0</v>
      </c>
      <c r="I1210" s="2" t="s">
        <v>8149</v>
      </c>
      <c r="J1210" s="2" t="s">
        <v>8150</v>
      </c>
      <c r="K1210" s="41">
        <v>3544</v>
      </c>
      <c r="L1210" s="48">
        <v>3544</v>
      </c>
      <c r="M1210" s="49" t="s">
        <v>389</v>
      </c>
      <c r="N1210" s="39" t="s">
        <v>390</v>
      </c>
      <c r="O1210" s="2">
        <v>0</v>
      </c>
      <c r="P1210" s="2">
        <v>0</v>
      </c>
      <c r="Q1210" s="39">
        <v>28.92</v>
      </c>
      <c r="R1210" s="2">
        <v>3.7596000000000003</v>
      </c>
      <c r="S1210" s="2">
        <v>0</v>
      </c>
      <c r="T1210" s="2">
        <v>0</v>
      </c>
      <c r="U1210" s="39">
        <v>32.679600000000001</v>
      </c>
      <c r="V1210" s="2">
        <v>0</v>
      </c>
      <c r="W1210" s="2" t="s">
        <v>1</v>
      </c>
      <c r="X1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0"/>
      <c r="Z1210"/>
      <c r="AA1210"/>
    </row>
    <row r="1211" spans="5:27" hidden="1">
      <c r="E1211" s="2" t="s">
        <v>8565</v>
      </c>
      <c r="F1211" s="51">
        <v>44756</v>
      </c>
      <c r="G1211" s="2" t="s">
        <v>1</v>
      </c>
      <c r="H1211" s="2" t="s">
        <v>0</v>
      </c>
      <c r="I1211" s="2" t="s">
        <v>8149</v>
      </c>
      <c r="J1211" s="2" t="s">
        <v>8150</v>
      </c>
      <c r="K1211" s="41">
        <v>3545</v>
      </c>
      <c r="L1211" s="48">
        <v>3545</v>
      </c>
      <c r="M1211" s="49" t="s">
        <v>870</v>
      </c>
      <c r="N1211" s="39" t="s">
        <v>871</v>
      </c>
      <c r="O1211" s="2">
        <v>0</v>
      </c>
      <c r="P1211" s="2">
        <v>0</v>
      </c>
      <c r="Q1211" s="39">
        <v>124.34</v>
      </c>
      <c r="R1211" s="2">
        <v>16.164200000000001</v>
      </c>
      <c r="S1211" s="2">
        <v>0</v>
      </c>
      <c r="T1211" s="2">
        <v>0</v>
      </c>
      <c r="U1211" s="39">
        <v>140.5042</v>
      </c>
      <c r="V1211" s="2">
        <v>0</v>
      </c>
      <c r="W1211" s="2" t="s">
        <v>1</v>
      </c>
      <c r="X1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1"/>
      <c r="Z1211"/>
      <c r="AA1211"/>
    </row>
    <row r="1212" spans="5:27" hidden="1">
      <c r="E1212" s="2" t="s">
        <v>8565</v>
      </c>
      <c r="F1212" s="51">
        <v>44756</v>
      </c>
      <c r="G1212" s="2" t="s">
        <v>1</v>
      </c>
      <c r="H1212" s="2" t="s">
        <v>0</v>
      </c>
      <c r="I1212" s="2" t="s">
        <v>8149</v>
      </c>
      <c r="J1212" s="2" t="s">
        <v>8150</v>
      </c>
      <c r="K1212" s="41">
        <v>3546</v>
      </c>
      <c r="L1212" s="48">
        <v>3546</v>
      </c>
      <c r="M1212" s="49" t="s">
        <v>479</v>
      </c>
      <c r="N1212" s="39" t="s">
        <v>480</v>
      </c>
      <c r="O1212" s="2">
        <v>0</v>
      </c>
      <c r="P1212" s="2">
        <v>0</v>
      </c>
      <c r="Q1212" s="39">
        <v>328.25</v>
      </c>
      <c r="R1212" s="2">
        <v>42.672499999999999</v>
      </c>
      <c r="S1212" s="2">
        <v>0</v>
      </c>
      <c r="T1212" s="2">
        <v>0</v>
      </c>
      <c r="U1212" s="39">
        <v>370.92250000000001</v>
      </c>
      <c r="V1212" s="2">
        <v>0</v>
      </c>
      <c r="W1212" s="2" t="s">
        <v>1</v>
      </c>
      <c r="X1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2"/>
      <c r="Z1212"/>
      <c r="AA1212"/>
    </row>
    <row r="1213" spans="5:27" hidden="1">
      <c r="E1213" s="2" t="s">
        <v>8565</v>
      </c>
      <c r="F1213" s="51">
        <v>44756</v>
      </c>
      <c r="G1213" s="2" t="s">
        <v>1</v>
      </c>
      <c r="H1213" s="2" t="s">
        <v>0</v>
      </c>
      <c r="I1213" s="2" t="s">
        <v>8149</v>
      </c>
      <c r="J1213" s="2" t="s">
        <v>8150</v>
      </c>
      <c r="K1213" s="41">
        <v>3547</v>
      </c>
      <c r="L1213" s="48">
        <v>3547</v>
      </c>
      <c r="M1213" s="49" t="s">
        <v>584</v>
      </c>
      <c r="N1213" s="39" t="s">
        <v>585</v>
      </c>
      <c r="O1213" s="2">
        <v>0</v>
      </c>
      <c r="P1213" s="2">
        <v>0</v>
      </c>
      <c r="Q1213" s="39">
        <v>39.72</v>
      </c>
      <c r="R1213" s="2">
        <v>5.1635999999999997</v>
      </c>
      <c r="S1213" s="2">
        <v>0</v>
      </c>
      <c r="T1213" s="2">
        <v>0</v>
      </c>
      <c r="U1213" s="39">
        <v>44.883600000000001</v>
      </c>
      <c r="V1213" s="2">
        <v>0</v>
      </c>
      <c r="W1213" s="2" t="s">
        <v>1</v>
      </c>
      <c r="X1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3"/>
      <c r="Z1213"/>
      <c r="AA1213"/>
    </row>
    <row r="1214" spans="5:27" hidden="1">
      <c r="E1214" s="2" t="s">
        <v>8565</v>
      </c>
      <c r="F1214" s="51">
        <v>44756</v>
      </c>
      <c r="G1214" s="2" t="s">
        <v>1</v>
      </c>
      <c r="H1214" s="2" t="s">
        <v>0</v>
      </c>
      <c r="I1214" s="2" t="s">
        <v>8149</v>
      </c>
      <c r="J1214" s="2" t="s">
        <v>8150</v>
      </c>
      <c r="K1214" s="41">
        <v>3548</v>
      </c>
      <c r="L1214" s="48">
        <v>3548</v>
      </c>
      <c r="M1214" s="49">
        <v>0</v>
      </c>
      <c r="N1214" s="39" t="s">
        <v>356</v>
      </c>
      <c r="O1214" s="2">
        <v>0</v>
      </c>
      <c r="P1214" s="2">
        <v>0</v>
      </c>
      <c r="Q1214" s="39">
        <v>674.85</v>
      </c>
      <c r="R1214" s="2">
        <v>87.730500000000006</v>
      </c>
      <c r="S1214" s="2">
        <v>0</v>
      </c>
      <c r="T1214" s="2">
        <v>0</v>
      </c>
      <c r="U1214" s="39">
        <v>762.58050000000003</v>
      </c>
      <c r="V1214" s="2" t="s">
        <v>8410</v>
      </c>
      <c r="W1214" s="2" t="s">
        <v>1</v>
      </c>
      <c r="X1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4"/>
      <c r="Z1214"/>
      <c r="AA1214"/>
    </row>
    <row r="1215" spans="5:27" hidden="1">
      <c r="E1215" s="2" t="s">
        <v>8565</v>
      </c>
      <c r="F1215" s="51">
        <v>44756</v>
      </c>
      <c r="G1215" s="2" t="s">
        <v>1</v>
      </c>
      <c r="H1215" s="2" t="s">
        <v>0</v>
      </c>
      <c r="I1215" s="2" t="s">
        <v>8149</v>
      </c>
      <c r="J1215" s="2" t="s">
        <v>8150</v>
      </c>
      <c r="K1215" s="41">
        <v>3549</v>
      </c>
      <c r="L1215" s="48">
        <v>3549</v>
      </c>
      <c r="M1215" s="49" t="s">
        <v>349</v>
      </c>
      <c r="N1215" s="39" t="s">
        <v>350</v>
      </c>
      <c r="O1215" s="2">
        <v>0</v>
      </c>
      <c r="P1215" s="2">
        <v>0</v>
      </c>
      <c r="Q1215" s="39">
        <v>307.85000000000002</v>
      </c>
      <c r="R1215" s="2">
        <v>40.020500000000006</v>
      </c>
      <c r="S1215" s="2">
        <v>0</v>
      </c>
      <c r="T1215" s="2">
        <v>0</v>
      </c>
      <c r="U1215" s="39">
        <v>347.87050000000005</v>
      </c>
      <c r="V1215" s="2">
        <v>0</v>
      </c>
      <c r="W1215" s="2" t="s">
        <v>1</v>
      </c>
      <c r="X1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5"/>
      <c r="Z1215"/>
      <c r="AA1215"/>
    </row>
    <row r="1216" spans="5:27" hidden="1">
      <c r="E1216" s="2" t="s">
        <v>8565</v>
      </c>
      <c r="F1216" s="51">
        <v>44756</v>
      </c>
      <c r="G1216" s="2" t="s">
        <v>1</v>
      </c>
      <c r="H1216" s="2" t="s">
        <v>0</v>
      </c>
      <c r="I1216" s="2" t="s">
        <v>8149</v>
      </c>
      <c r="J1216" s="2" t="s">
        <v>8150</v>
      </c>
      <c r="K1216" s="41">
        <v>3550</v>
      </c>
      <c r="L1216" s="48">
        <v>3550</v>
      </c>
      <c r="M1216" s="49" t="s">
        <v>249</v>
      </c>
      <c r="N1216" s="39" t="s">
        <v>250</v>
      </c>
      <c r="O1216" s="2">
        <v>0</v>
      </c>
      <c r="P1216" s="2">
        <v>0</v>
      </c>
      <c r="Q1216" s="39">
        <v>79.52</v>
      </c>
      <c r="R1216" s="2">
        <v>10.3376</v>
      </c>
      <c r="S1216" s="2">
        <v>0</v>
      </c>
      <c r="T1216" s="2">
        <v>0</v>
      </c>
      <c r="U1216" s="39">
        <v>89.857599999999991</v>
      </c>
      <c r="V1216" s="2">
        <v>0</v>
      </c>
      <c r="W1216" s="2" t="s">
        <v>1</v>
      </c>
      <c r="X1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6"/>
      <c r="Z1216"/>
      <c r="AA1216"/>
    </row>
    <row r="1217" spans="5:27" hidden="1">
      <c r="E1217" s="2" t="s">
        <v>8565</v>
      </c>
      <c r="F1217" s="51">
        <v>44756</v>
      </c>
      <c r="G1217" s="2" t="s">
        <v>1</v>
      </c>
      <c r="H1217" s="2" t="s">
        <v>0</v>
      </c>
      <c r="I1217" s="2" t="s">
        <v>8149</v>
      </c>
      <c r="J1217" s="2" t="s">
        <v>8150</v>
      </c>
      <c r="K1217" s="41">
        <v>3551</v>
      </c>
      <c r="L1217" s="48">
        <v>3551</v>
      </c>
      <c r="M1217" s="49" t="s">
        <v>333</v>
      </c>
      <c r="N1217" s="39" t="s">
        <v>334</v>
      </c>
      <c r="O1217" s="2">
        <v>0</v>
      </c>
      <c r="P1217" s="2">
        <v>0</v>
      </c>
      <c r="Q1217" s="39">
        <v>183.51</v>
      </c>
      <c r="R1217" s="2">
        <v>23.856300000000001</v>
      </c>
      <c r="S1217" s="2">
        <v>0</v>
      </c>
      <c r="T1217" s="2">
        <v>0</v>
      </c>
      <c r="U1217" s="39">
        <v>207.3663</v>
      </c>
      <c r="V1217" s="2">
        <v>0</v>
      </c>
      <c r="W1217" s="2" t="s">
        <v>1</v>
      </c>
      <c r="X1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7"/>
      <c r="Z1217"/>
      <c r="AA1217"/>
    </row>
    <row r="1218" spans="5:27" hidden="1">
      <c r="E1218" s="2" t="s">
        <v>8565</v>
      </c>
      <c r="F1218" s="51">
        <v>44756</v>
      </c>
      <c r="G1218" s="2" t="s">
        <v>1</v>
      </c>
      <c r="H1218" s="2" t="s">
        <v>0</v>
      </c>
      <c r="I1218" s="2" t="s">
        <v>8149</v>
      </c>
      <c r="J1218" s="2" t="s">
        <v>8150</v>
      </c>
      <c r="K1218" s="41">
        <v>3552</v>
      </c>
      <c r="L1218" s="48">
        <v>3552</v>
      </c>
      <c r="M1218" s="49" t="s">
        <v>373</v>
      </c>
      <c r="N1218" s="39" t="s">
        <v>374</v>
      </c>
      <c r="O1218" s="2">
        <v>0</v>
      </c>
      <c r="P1218" s="2">
        <v>0</v>
      </c>
      <c r="Q1218" s="39">
        <v>205.92</v>
      </c>
      <c r="R1218" s="2">
        <v>26.769600000000001</v>
      </c>
      <c r="S1218" s="2">
        <v>0</v>
      </c>
      <c r="T1218" s="2">
        <v>0</v>
      </c>
      <c r="U1218" s="39">
        <v>232.68959999999998</v>
      </c>
      <c r="V1218" s="2">
        <v>0</v>
      </c>
      <c r="W1218" s="2" t="s">
        <v>1</v>
      </c>
      <c r="X1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8"/>
      <c r="Z1218"/>
      <c r="AA1218"/>
    </row>
    <row r="1219" spans="5:27" hidden="1">
      <c r="E1219" s="2" t="s">
        <v>8565</v>
      </c>
      <c r="F1219" s="51">
        <v>44756</v>
      </c>
      <c r="G1219" s="2" t="s">
        <v>1</v>
      </c>
      <c r="H1219" s="2" t="s">
        <v>0</v>
      </c>
      <c r="I1219" s="2" t="s">
        <v>8149</v>
      </c>
      <c r="J1219" s="2" t="s">
        <v>8150</v>
      </c>
      <c r="K1219" s="41">
        <v>3553</v>
      </c>
      <c r="L1219" s="48">
        <v>3553</v>
      </c>
      <c r="M1219" s="49" t="s">
        <v>7992</v>
      </c>
      <c r="N1219" s="39" t="s">
        <v>7993</v>
      </c>
      <c r="O1219" s="2">
        <v>0</v>
      </c>
      <c r="P1219" s="2">
        <v>0</v>
      </c>
      <c r="Q1219" s="39">
        <v>246.66</v>
      </c>
      <c r="R1219" s="2">
        <v>32.065800000000003</v>
      </c>
      <c r="S1219" s="2">
        <v>0</v>
      </c>
      <c r="T1219" s="2">
        <v>0</v>
      </c>
      <c r="U1219" s="39">
        <v>278.72579999999999</v>
      </c>
      <c r="V1219" s="2">
        <v>0</v>
      </c>
      <c r="W1219" s="2" t="s">
        <v>1</v>
      </c>
      <c r="X1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19"/>
      <c r="Z1219"/>
      <c r="AA1219"/>
    </row>
    <row r="1220" spans="5:27" hidden="1">
      <c r="E1220" s="2" t="s">
        <v>8565</v>
      </c>
      <c r="F1220" s="51">
        <v>44756</v>
      </c>
      <c r="G1220" s="2" t="s">
        <v>1</v>
      </c>
      <c r="H1220" s="2" t="s">
        <v>0</v>
      </c>
      <c r="I1220" s="2" t="s">
        <v>8149</v>
      </c>
      <c r="J1220" s="2" t="s">
        <v>8150</v>
      </c>
      <c r="K1220" s="41">
        <v>3554</v>
      </c>
      <c r="L1220" s="48">
        <v>3554</v>
      </c>
      <c r="M1220" s="49" t="s">
        <v>8175</v>
      </c>
      <c r="N1220" s="39" t="s">
        <v>8176</v>
      </c>
      <c r="O1220" s="2">
        <v>0</v>
      </c>
      <c r="P1220" s="2">
        <v>0</v>
      </c>
      <c r="Q1220" s="39">
        <v>60.97</v>
      </c>
      <c r="R1220" s="2">
        <v>7.9260999999999999</v>
      </c>
      <c r="S1220" s="2">
        <v>0</v>
      </c>
      <c r="T1220" s="2">
        <v>0</v>
      </c>
      <c r="U1220" s="39">
        <v>68.896100000000004</v>
      </c>
      <c r="V1220" s="2">
        <v>0</v>
      </c>
      <c r="W1220" s="2" t="s">
        <v>1</v>
      </c>
      <c r="X1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0"/>
      <c r="Z1220"/>
      <c r="AA1220"/>
    </row>
    <row r="1221" spans="5:27" hidden="1">
      <c r="E1221" s="2" t="s">
        <v>8565</v>
      </c>
      <c r="F1221" s="51">
        <v>44756</v>
      </c>
      <c r="G1221" s="2" t="s">
        <v>1</v>
      </c>
      <c r="H1221" s="2" t="s">
        <v>0</v>
      </c>
      <c r="I1221" s="2" t="s">
        <v>8149</v>
      </c>
      <c r="J1221" s="2" t="s">
        <v>8150</v>
      </c>
      <c r="K1221" s="41">
        <v>3555</v>
      </c>
      <c r="L1221" s="48">
        <v>3555</v>
      </c>
      <c r="M1221" s="49" t="s">
        <v>8008</v>
      </c>
      <c r="N1221" s="39" t="s">
        <v>970</v>
      </c>
      <c r="O1221" s="2">
        <v>0</v>
      </c>
      <c r="P1221" s="2">
        <v>0</v>
      </c>
      <c r="Q1221" s="39">
        <v>2482.33</v>
      </c>
      <c r="R1221" s="2">
        <v>322.7029</v>
      </c>
      <c r="S1221" s="2">
        <v>0</v>
      </c>
      <c r="T1221" s="2">
        <v>0</v>
      </c>
      <c r="U1221" s="39">
        <v>2805.0329000000002</v>
      </c>
      <c r="V1221" s="2">
        <v>0</v>
      </c>
      <c r="W1221" s="2" t="s">
        <v>1</v>
      </c>
      <c r="X1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1"/>
      <c r="Z1221"/>
      <c r="AA1221"/>
    </row>
    <row r="1222" spans="5:27" hidden="1">
      <c r="E1222" s="2" t="s">
        <v>8565</v>
      </c>
      <c r="F1222" s="51">
        <v>44756</v>
      </c>
      <c r="G1222" s="2" t="s">
        <v>1</v>
      </c>
      <c r="H1222" s="2" t="s">
        <v>0</v>
      </c>
      <c r="I1222" s="2" t="s">
        <v>8149</v>
      </c>
      <c r="J1222" s="2" t="s">
        <v>8150</v>
      </c>
      <c r="K1222" s="41">
        <v>3556</v>
      </c>
      <c r="L1222" s="48">
        <v>3556</v>
      </c>
      <c r="M1222" s="49" t="s">
        <v>8106</v>
      </c>
      <c r="N1222" s="39" t="s">
        <v>8107</v>
      </c>
      <c r="O1222" s="2">
        <v>0</v>
      </c>
      <c r="P1222" s="2">
        <v>0</v>
      </c>
      <c r="Q1222" s="39">
        <v>58.85</v>
      </c>
      <c r="R1222" s="2">
        <v>7.6505000000000001</v>
      </c>
      <c r="S1222" s="2">
        <v>0</v>
      </c>
      <c r="T1222" s="2">
        <v>0</v>
      </c>
      <c r="U1222" s="39">
        <v>66.500500000000002</v>
      </c>
      <c r="V1222" s="2">
        <v>0</v>
      </c>
      <c r="W1222" s="2" t="s">
        <v>1</v>
      </c>
      <c r="X1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2"/>
      <c r="Z1222"/>
      <c r="AA1222"/>
    </row>
    <row r="1223" spans="5:27" hidden="1">
      <c r="E1223" s="2" t="s">
        <v>8565</v>
      </c>
      <c r="F1223" s="51">
        <v>44756</v>
      </c>
      <c r="G1223" s="2" t="s">
        <v>1</v>
      </c>
      <c r="H1223" s="2" t="s">
        <v>0</v>
      </c>
      <c r="I1223" s="2" t="s">
        <v>8149</v>
      </c>
      <c r="J1223" s="2" t="s">
        <v>8150</v>
      </c>
      <c r="K1223" s="41">
        <v>3557</v>
      </c>
      <c r="L1223" s="48">
        <v>3557</v>
      </c>
      <c r="M1223" s="49" t="s">
        <v>291</v>
      </c>
      <c r="N1223" s="39" t="s">
        <v>292</v>
      </c>
      <c r="O1223" s="2">
        <v>0</v>
      </c>
      <c r="P1223" s="2">
        <v>0</v>
      </c>
      <c r="Q1223" s="39">
        <v>2426.31</v>
      </c>
      <c r="R1223" s="2">
        <v>315.4203</v>
      </c>
      <c r="S1223" s="2">
        <v>0</v>
      </c>
      <c r="T1223" s="2">
        <v>0</v>
      </c>
      <c r="U1223" s="39">
        <v>2741.7303000000002</v>
      </c>
      <c r="V1223" s="2">
        <v>0</v>
      </c>
      <c r="W1223" s="2" t="s">
        <v>1</v>
      </c>
      <c r="X1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3"/>
      <c r="Z1223"/>
      <c r="AA1223"/>
    </row>
    <row r="1224" spans="5:27" hidden="1">
      <c r="E1224" s="2" t="s">
        <v>8565</v>
      </c>
      <c r="F1224" s="51">
        <v>44756</v>
      </c>
      <c r="G1224" s="2" t="s">
        <v>1</v>
      </c>
      <c r="H1224" s="2" t="s">
        <v>0</v>
      </c>
      <c r="I1224" s="2" t="s">
        <v>8149</v>
      </c>
      <c r="J1224" s="2" t="s">
        <v>8150</v>
      </c>
      <c r="K1224" s="41">
        <v>3558</v>
      </c>
      <c r="L1224" s="48">
        <v>3558</v>
      </c>
      <c r="M1224" s="49">
        <v>0</v>
      </c>
      <c r="N1224" s="39" t="s">
        <v>8056</v>
      </c>
      <c r="O1224" s="2">
        <v>0</v>
      </c>
      <c r="P1224" s="2">
        <v>0</v>
      </c>
      <c r="Q1224" s="39">
        <v>35.56</v>
      </c>
      <c r="R1224" s="2">
        <v>4.6228000000000007</v>
      </c>
      <c r="S1224" s="2">
        <v>0</v>
      </c>
      <c r="T1224" s="2">
        <v>0</v>
      </c>
      <c r="U1224" s="39">
        <v>40.1828</v>
      </c>
      <c r="V1224" s="2" t="s">
        <v>8389</v>
      </c>
      <c r="W1224" s="2" t="s">
        <v>1</v>
      </c>
      <c r="X1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4"/>
      <c r="Z1224"/>
      <c r="AA1224"/>
    </row>
    <row r="1225" spans="5:27" hidden="1">
      <c r="E1225" s="2" t="s">
        <v>8565</v>
      </c>
      <c r="F1225" s="51">
        <v>44756</v>
      </c>
      <c r="G1225" s="2" t="s">
        <v>1</v>
      </c>
      <c r="H1225" s="2" t="s">
        <v>0</v>
      </c>
      <c r="I1225" s="2" t="s">
        <v>8149</v>
      </c>
      <c r="J1225" s="2" t="s">
        <v>8150</v>
      </c>
      <c r="K1225" s="41">
        <v>3559</v>
      </c>
      <c r="L1225" s="48">
        <v>3559</v>
      </c>
      <c r="M1225" s="49" t="s">
        <v>118</v>
      </c>
      <c r="N1225" s="39" t="s">
        <v>119</v>
      </c>
      <c r="O1225" s="2">
        <v>0</v>
      </c>
      <c r="P1225" s="2">
        <v>0</v>
      </c>
      <c r="Q1225" s="39">
        <v>10</v>
      </c>
      <c r="R1225" s="2">
        <v>1.3</v>
      </c>
      <c r="S1225" s="2">
        <v>0</v>
      </c>
      <c r="T1225" s="2">
        <v>0</v>
      </c>
      <c r="U1225" s="39">
        <v>11.3</v>
      </c>
      <c r="V1225" s="2">
        <v>0</v>
      </c>
      <c r="W1225" s="2" t="s">
        <v>1</v>
      </c>
      <c r="X1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5"/>
      <c r="Z1225"/>
      <c r="AA1225"/>
    </row>
    <row r="1226" spans="5:27" hidden="1">
      <c r="E1226" s="2" t="s">
        <v>8565</v>
      </c>
      <c r="F1226" s="51">
        <v>44756</v>
      </c>
      <c r="G1226" s="2" t="s">
        <v>1</v>
      </c>
      <c r="H1226" s="2" t="s">
        <v>0</v>
      </c>
      <c r="I1226" s="2" t="s">
        <v>8149</v>
      </c>
      <c r="J1226" s="2" t="s">
        <v>8150</v>
      </c>
      <c r="K1226" s="41">
        <v>3560</v>
      </c>
      <c r="L1226" s="48">
        <v>3560</v>
      </c>
      <c r="M1226" s="49" t="s">
        <v>781</v>
      </c>
      <c r="N1226" s="39" t="s">
        <v>782</v>
      </c>
      <c r="O1226" s="2">
        <v>0</v>
      </c>
      <c r="P1226" s="2">
        <v>0</v>
      </c>
      <c r="Q1226" s="39">
        <v>41.34</v>
      </c>
      <c r="R1226" s="2">
        <v>5.374200000000001</v>
      </c>
      <c r="S1226" s="2">
        <v>0</v>
      </c>
      <c r="T1226" s="2">
        <v>0</v>
      </c>
      <c r="U1226" s="39">
        <v>46.714200000000005</v>
      </c>
      <c r="V1226" s="2">
        <v>0</v>
      </c>
      <c r="W1226" s="2" t="s">
        <v>1</v>
      </c>
      <c r="X1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6"/>
      <c r="Z1226"/>
      <c r="AA1226"/>
    </row>
    <row r="1227" spans="5:27" hidden="1">
      <c r="E1227" s="2" t="s">
        <v>8565</v>
      </c>
      <c r="F1227" s="51">
        <v>44756</v>
      </c>
      <c r="G1227" s="2" t="s">
        <v>1</v>
      </c>
      <c r="H1227" s="2" t="s">
        <v>0</v>
      </c>
      <c r="I1227" s="2" t="s">
        <v>8149</v>
      </c>
      <c r="J1227" s="2" t="s">
        <v>8150</v>
      </c>
      <c r="K1227" s="41">
        <v>3561</v>
      </c>
      <c r="L1227" s="48">
        <v>3561</v>
      </c>
      <c r="M1227" s="49" t="s">
        <v>319</v>
      </c>
      <c r="N1227" s="39" t="s">
        <v>320</v>
      </c>
      <c r="O1227" s="2">
        <v>0</v>
      </c>
      <c r="P1227" s="2">
        <v>0</v>
      </c>
      <c r="Q1227" s="39">
        <v>86.66</v>
      </c>
      <c r="R1227" s="2">
        <v>11.2658</v>
      </c>
      <c r="S1227" s="2">
        <v>0</v>
      </c>
      <c r="T1227" s="2">
        <v>0</v>
      </c>
      <c r="U1227" s="39">
        <v>97.925799999999995</v>
      </c>
      <c r="V1227" s="2">
        <v>0</v>
      </c>
      <c r="W1227" s="2" t="s">
        <v>1</v>
      </c>
      <c r="X1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7"/>
      <c r="Z1227"/>
      <c r="AA1227"/>
    </row>
    <row r="1228" spans="5:27" hidden="1">
      <c r="E1228" s="2" t="s">
        <v>8565</v>
      </c>
      <c r="F1228" s="51">
        <v>44756</v>
      </c>
      <c r="G1228" s="2" t="s">
        <v>1</v>
      </c>
      <c r="H1228" s="2" t="s">
        <v>0</v>
      </c>
      <c r="I1228" s="2" t="s">
        <v>8149</v>
      </c>
      <c r="J1228" s="2" t="s">
        <v>8150</v>
      </c>
      <c r="K1228" s="41">
        <v>3562</v>
      </c>
      <c r="L1228" s="48">
        <v>3562</v>
      </c>
      <c r="M1228" s="49" t="s">
        <v>580</v>
      </c>
      <c r="N1228" s="39" t="s">
        <v>581</v>
      </c>
      <c r="O1228" s="2">
        <v>0</v>
      </c>
      <c r="P1228" s="2">
        <v>0</v>
      </c>
      <c r="Q1228" s="39">
        <v>15922.63</v>
      </c>
      <c r="R1228" s="2">
        <v>2069.9418999999998</v>
      </c>
      <c r="S1228" s="2">
        <v>0</v>
      </c>
      <c r="T1228" s="2">
        <v>0</v>
      </c>
      <c r="U1228" s="39">
        <v>17992.571899999999</v>
      </c>
      <c r="V1228" s="2">
        <v>0</v>
      </c>
      <c r="W1228" s="2" t="s">
        <v>1</v>
      </c>
      <c r="X1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8"/>
      <c r="Z1228"/>
      <c r="AA1228"/>
    </row>
    <row r="1229" spans="5:27" hidden="1">
      <c r="E1229" s="2" t="s">
        <v>8565</v>
      </c>
      <c r="F1229" s="51">
        <v>44756</v>
      </c>
      <c r="G1229" s="2" t="s">
        <v>1</v>
      </c>
      <c r="H1229" s="2" t="s">
        <v>0</v>
      </c>
      <c r="I1229" s="2" t="s">
        <v>8149</v>
      </c>
      <c r="J1229" s="2" t="s">
        <v>8150</v>
      </c>
      <c r="K1229" s="41">
        <v>3563</v>
      </c>
      <c r="L1229" s="48">
        <v>3563</v>
      </c>
      <c r="M1229" s="49" t="s">
        <v>580</v>
      </c>
      <c r="N1229" s="39" t="s">
        <v>581</v>
      </c>
      <c r="O1229" s="2">
        <v>0</v>
      </c>
      <c r="P1229" s="2">
        <v>0</v>
      </c>
      <c r="Q1229" s="39">
        <v>3192.17</v>
      </c>
      <c r="R1229" s="2">
        <v>414.9821</v>
      </c>
      <c r="S1229" s="2">
        <v>0</v>
      </c>
      <c r="T1229" s="2">
        <v>0</v>
      </c>
      <c r="U1229" s="39">
        <v>3607.1521000000002</v>
      </c>
      <c r="V1229" s="2">
        <v>0</v>
      </c>
      <c r="W1229" s="2" t="s">
        <v>1</v>
      </c>
      <c r="X1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29"/>
      <c r="Z1229"/>
      <c r="AA1229"/>
    </row>
    <row r="1230" spans="5:27" hidden="1">
      <c r="E1230" s="2" t="s">
        <v>8565</v>
      </c>
      <c r="F1230" s="51">
        <v>44756</v>
      </c>
      <c r="G1230" s="2" t="s">
        <v>1</v>
      </c>
      <c r="H1230" s="2" t="s">
        <v>0</v>
      </c>
      <c r="I1230" s="2" t="s">
        <v>8149</v>
      </c>
      <c r="J1230" s="2" t="s">
        <v>8150</v>
      </c>
      <c r="K1230" s="41">
        <v>3564</v>
      </c>
      <c r="L1230" s="48">
        <v>3564</v>
      </c>
      <c r="M1230" s="49" t="s">
        <v>574</v>
      </c>
      <c r="N1230" s="39" t="s">
        <v>575</v>
      </c>
      <c r="O1230" s="2">
        <v>0</v>
      </c>
      <c r="P1230" s="2">
        <v>0</v>
      </c>
      <c r="Q1230" s="39">
        <v>19114.8</v>
      </c>
      <c r="R1230" s="2">
        <v>2484.924</v>
      </c>
      <c r="S1230" s="2">
        <v>0</v>
      </c>
      <c r="T1230" s="2">
        <v>0</v>
      </c>
      <c r="U1230" s="39">
        <v>21599.723999999998</v>
      </c>
      <c r="V1230" s="2">
        <v>0</v>
      </c>
      <c r="W1230" s="2" t="s">
        <v>1</v>
      </c>
      <c r="X1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0"/>
      <c r="Z1230"/>
      <c r="AA1230"/>
    </row>
    <row r="1231" spans="5:27" hidden="1">
      <c r="E1231" s="2" t="s">
        <v>8565</v>
      </c>
      <c r="F1231" s="51">
        <v>44756</v>
      </c>
      <c r="G1231" s="2" t="s">
        <v>1</v>
      </c>
      <c r="H1231" s="2" t="s">
        <v>0</v>
      </c>
      <c r="I1231" s="2" t="s">
        <v>8149</v>
      </c>
      <c r="J1231" s="2" t="s">
        <v>8150</v>
      </c>
      <c r="K1231" s="41">
        <v>3565</v>
      </c>
      <c r="L1231" s="48">
        <v>3565</v>
      </c>
      <c r="M1231" s="49" t="s">
        <v>7848</v>
      </c>
      <c r="N1231" s="39" t="s">
        <v>7847</v>
      </c>
      <c r="O1231" s="2">
        <v>0</v>
      </c>
      <c r="P1231" s="2">
        <v>0</v>
      </c>
      <c r="Q1231" s="39">
        <v>0</v>
      </c>
      <c r="R1231" s="2">
        <v>0</v>
      </c>
      <c r="S1231" s="2">
        <v>0</v>
      </c>
      <c r="T1231" s="2">
        <v>0</v>
      </c>
      <c r="U1231" s="39">
        <v>0</v>
      </c>
      <c r="V1231" s="2">
        <v>0</v>
      </c>
      <c r="W1231" s="2" t="s">
        <v>1</v>
      </c>
      <c r="X1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1"/>
      <c r="Z1231"/>
      <c r="AA1231"/>
    </row>
    <row r="1232" spans="5:27" hidden="1">
      <c r="E1232" s="2" t="s">
        <v>8565</v>
      </c>
      <c r="F1232" s="51">
        <v>44754</v>
      </c>
      <c r="G1232" s="2" t="s">
        <v>1</v>
      </c>
      <c r="H1232" s="2" t="s">
        <v>0</v>
      </c>
      <c r="I1232" s="2" t="s">
        <v>8149</v>
      </c>
      <c r="J1232" s="2" t="s">
        <v>8150</v>
      </c>
      <c r="K1232" s="41">
        <v>3566</v>
      </c>
      <c r="L1232" s="48">
        <v>3566</v>
      </c>
      <c r="M1232" s="49" t="s">
        <v>546</v>
      </c>
      <c r="N1232" s="39" t="s">
        <v>547</v>
      </c>
      <c r="O1232" s="2">
        <v>0</v>
      </c>
      <c r="P1232" s="2">
        <v>0</v>
      </c>
      <c r="Q1232" s="39">
        <v>20144.53</v>
      </c>
      <c r="R1232" s="2">
        <v>2618.7889</v>
      </c>
      <c r="S1232" s="2">
        <v>0</v>
      </c>
      <c r="T1232" s="2">
        <v>0</v>
      </c>
      <c r="U1232" s="39">
        <v>22763.318899999998</v>
      </c>
      <c r="V1232" s="2">
        <v>0</v>
      </c>
      <c r="W1232" s="2" t="s">
        <v>1</v>
      </c>
      <c r="X1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2"/>
      <c r="Z1232"/>
      <c r="AA1232"/>
    </row>
    <row r="1233" spans="5:27" hidden="1">
      <c r="E1233" s="2" t="s">
        <v>8565</v>
      </c>
      <c r="F1233" s="51">
        <v>44754</v>
      </c>
      <c r="G1233" s="2" t="s">
        <v>1</v>
      </c>
      <c r="H1233" s="2" t="s">
        <v>0</v>
      </c>
      <c r="I1233" s="2" t="s">
        <v>8149</v>
      </c>
      <c r="J1233" s="2" t="s">
        <v>8150</v>
      </c>
      <c r="K1233" s="41">
        <v>3567</v>
      </c>
      <c r="L1233" s="48">
        <v>3567</v>
      </c>
      <c r="M1233" s="49" t="s">
        <v>546</v>
      </c>
      <c r="N1233" s="39" t="s">
        <v>547</v>
      </c>
      <c r="O1233" s="2">
        <v>0</v>
      </c>
      <c r="P1233" s="2">
        <v>0</v>
      </c>
      <c r="Q1233" s="39">
        <v>5.4</v>
      </c>
      <c r="R1233" s="2">
        <v>0.70200000000000007</v>
      </c>
      <c r="S1233" s="2">
        <v>0</v>
      </c>
      <c r="T1233" s="2">
        <v>0</v>
      </c>
      <c r="U1233" s="39">
        <v>6.1020000000000003</v>
      </c>
      <c r="V1233" s="2">
        <v>0</v>
      </c>
      <c r="W1233" s="2" t="s">
        <v>1</v>
      </c>
      <c r="X1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3"/>
      <c r="Z1233"/>
      <c r="AA1233"/>
    </row>
    <row r="1234" spans="5:27" hidden="1">
      <c r="E1234" s="2" t="s">
        <v>8565</v>
      </c>
      <c r="F1234" s="51">
        <v>44757</v>
      </c>
      <c r="G1234" s="2" t="s">
        <v>1</v>
      </c>
      <c r="H1234" s="2" t="s">
        <v>0</v>
      </c>
      <c r="I1234" s="2" t="s">
        <v>8149</v>
      </c>
      <c r="J1234" s="2" t="s">
        <v>8150</v>
      </c>
      <c r="K1234" s="41">
        <v>3568</v>
      </c>
      <c r="L1234" s="48">
        <v>3568</v>
      </c>
      <c r="M1234" s="49" t="s">
        <v>445</v>
      </c>
      <c r="N1234" s="39" t="s">
        <v>446</v>
      </c>
      <c r="O1234" s="2">
        <v>0</v>
      </c>
      <c r="P1234" s="2">
        <v>0</v>
      </c>
      <c r="Q1234" s="39">
        <v>20.38</v>
      </c>
      <c r="R1234" s="2">
        <v>2.6494</v>
      </c>
      <c r="S1234" s="2">
        <v>0</v>
      </c>
      <c r="T1234" s="2">
        <v>0</v>
      </c>
      <c r="U1234" s="39">
        <v>23.029399999999999</v>
      </c>
      <c r="V1234" s="2">
        <v>0</v>
      </c>
      <c r="W1234" s="2" t="s">
        <v>1</v>
      </c>
      <c r="X1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4"/>
      <c r="Z1234"/>
      <c r="AA1234"/>
    </row>
    <row r="1235" spans="5:27" hidden="1">
      <c r="E1235" s="2" t="s">
        <v>8565</v>
      </c>
      <c r="F1235" s="51">
        <v>44757</v>
      </c>
      <c r="G1235" s="2" t="s">
        <v>1</v>
      </c>
      <c r="H1235" s="2" t="s">
        <v>0</v>
      </c>
      <c r="I1235" s="2" t="s">
        <v>8149</v>
      </c>
      <c r="J1235" s="2" t="s">
        <v>8150</v>
      </c>
      <c r="K1235" s="41">
        <v>3569</v>
      </c>
      <c r="L1235" s="48">
        <v>3569</v>
      </c>
      <c r="M1235" s="49" t="s">
        <v>391</v>
      </c>
      <c r="N1235" s="39" t="s">
        <v>392</v>
      </c>
      <c r="O1235" s="2">
        <v>0</v>
      </c>
      <c r="P1235" s="2">
        <v>0</v>
      </c>
      <c r="Q1235" s="39">
        <v>267.07</v>
      </c>
      <c r="R1235" s="2">
        <v>34.719099999999997</v>
      </c>
      <c r="S1235" s="2">
        <v>0</v>
      </c>
      <c r="T1235" s="2">
        <v>0</v>
      </c>
      <c r="U1235" s="39">
        <v>301.78909999999996</v>
      </c>
      <c r="V1235" s="2">
        <v>0</v>
      </c>
      <c r="W1235" s="2" t="s">
        <v>1</v>
      </c>
      <c r="X1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5"/>
      <c r="Z1235"/>
      <c r="AA1235"/>
    </row>
    <row r="1236" spans="5:27" hidden="1">
      <c r="E1236" s="2" t="s">
        <v>8565</v>
      </c>
      <c r="F1236" s="51">
        <v>44757</v>
      </c>
      <c r="G1236" s="2" t="s">
        <v>1</v>
      </c>
      <c r="H1236" s="2" t="s">
        <v>0</v>
      </c>
      <c r="I1236" s="2" t="s">
        <v>8149</v>
      </c>
      <c r="J1236" s="2" t="s">
        <v>8150</v>
      </c>
      <c r="K1236" s="41">
        <v>3570</v>
      </c>
      <c r="L1236" s="48">
        <v>3570</v>
      </c>
      <c r="M1236" s="49">
        <v>0</v>
      </c>
      <c r="N1236" s="39" t="s">
        <v>7952</v>
      </c>
      <c r="O1236" s="2">
        <v>0</v>
      </c>
      <c r="P1236" s="2">
        <v>0</v>
      </c>
      <c r="Q1236" s="39">
        <v>126.49</v>
      </c>
      <c r="R1236" s="2">
        <v>16.4437</v>
      </c>
      <c r="S1236" s="2">
        <v>0</v>
      </c>
      <c r="T1236" s="2">
        <v>0</v>
      </c>
      <c r="U1236" s="39">
        <v>142.93369999999999</v>
      </c>
      <c r="V1236" s="2" t="s">
        <v>8539</v>
      </c>
      <c r="W1236" s="2" t="s">
        <v>1</v>
      </c>
      <c r="X1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6"/>
      <c r="Z1236"/>
      <c r="AA1236"/>
    </row>
    <row r="1237" spans="5:27" hidden="1">
      <c r="E1237" s="2" t="s">
        <v>8565</v>
      </c>
      <c r="F1237" s="51">
        <v>44757</v>
      </c>
      <c r="G1237" s="2" t="s">
        <v>1</v>
      </c>
      <c r="H1237" s="2" t="s">
        <v>0</v>
      </c>
      <c r="I1237" s="2" t="s">
        <v>8149</v>
      </c>
      <c r="J1237" s="2" t="s">
        <v>8150</v>
      </c>
      <c r="K1237" s="41">
        <v>3571</v>
      </c>
      <c r="L1237" s="48">
        <v>3571</v>
      </c>
      <c r="M1237" s="49" t="s">
        <v>919</v>
      </c>
      <c r="N1237" s="39" t="s">
        <v>920</v>
      </c>
      <c r="O1237" s="2">
        <v>0</v>
      </c>
      <c r="P1237" s="2">
        <v>0</v>
      </c>
      <c r="Q1237" s="39">
        <v>897.13</v>
      </c>
      <c r="R1237" s="2">
        <v>116.62690000000001</v>
      </c>
      <c r="S1237" s="2">
        <v>0</v>
      </c>
      <c r="T1237" s="2">
        <v>0</v>
      </c>
      <c r="U1237" s="39">
        <v>1013.7569</v>
      </c>
      <c r="V1237" s="2">
        <v>0</v>
      </c>
      <c r="W1237" s="2" t="s">
        <v>1</v>
      </c>
      <c r="X1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7"/>
      <c r="Z1237"/>
      <c r="AA1237"/>
    </row>
    <row r="1238" spans="5:27" hidden="1">
      <c r="E1238" s="2" t="s">
        <v>8565</v>
      </c>
      <c r="F1238" s="51">
        <v>44757</v>
      </c>
      <c r="G1238" s="2" t="s">
        <v>1</v>
      </c>
      <c r="H1238" s="2" t="s">
        <v>0</v>
      </c>
      <c r="I1238" s="2" t="s">
        <v>8149</v>
      </c>
      <c r="J1238" s="2" t="s">
        <v>8150</v>
      </c>
      <c r="K1238" s="41">
        <v>3572</v>
      </c>
      <c r="L1238" s="48">
        <v>3572</v>
      </c>
      <c r="M1238" s="49" t="s">
        <v>118</v>
      </c>
      <c r="N1238" s="39" t="s">
        <v>119</v>
      </c>
      <c r="O1238" s="2">
        <v>0</v>
      </c>
      <c r="P1238" s="2">
        <v>0</v>
      </c>
      <c r="Q1238" s="39">
        <v>177.75</v>
      </c>
      <c r="R1238" s="2">
        <v>23.107500000000002</v>
      </c>
      <c r="S1238" s="2">
        <v>0</v>
      </c>
      <c r="T1238" s="2">
        <v>0</v>
      </c>
      <c r="U1238" s="39">
        <v>200.85750000000002</v>
      </c>
      <c r="V1238" s="2">
        <v>0</v>
      </c>
      <c r="W1238" s="2" t="s">
        <v>1</v>
      </c>
      <c r="X1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8"/>
      <c r="Z1238"/>
      <c r="AA1238"/>
    </row>
    <row r="1239" spans="5:27" hidden="1">
      <c r="E1239" s="2" t="s">
        <v>8565</v>
      </c>
      <c r="F1239" s="51">
        <v>44757</v>
      </c>
      <c r="G1239" s="2" t="s">
        <v>1</v>
      </c>
      <c r="H1239" s="2" t="s">
        <v>0</v>
      </c>
      <c r="I1239" s="2" t="s">
        <v>8149</v>
      </c>
      <c r="J1239" s="2" t="s">
        <v>8150</v>
      </c>
      <c r="K1239" s="41">
        <v>3573</v>
      </c>
      <c r="L1239" s="48">
        <v>3573</v>
      </c>
      <c r="M1239" s="49" t="s">
        <v>93</v>
      </c>
      <c r="N1239" s="39" t="s">
        <v>94</v>
      </c>
      <c r="O1239" s="2">
        <v>0</v>
      </c>
      <c r="P1239" s="2">
        <v>0</v>
      </c>
      <c r="Q1239" s="39">
        <v>81.56</v>
      </c>
      <c r="R1239" s="2">
        <v>10.6028</v>
      </c>
      <c r="S1239" s="2">
        <v>0</v>
      </c>
      <c r="T1239" s="2">
        <v>0</v>
      </c>
      <c r="U1239" s="39">
        <v>92.162800000000004</v>
      </c>
      <c r="V1239" s="2">
        <v>0</v>
      </c>
      <c r="W1239" s="2" t="s">
        <v>1</v>
      </c>
      <c r="X1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39"/>
      <c r="Z1239"/>
      <c r="AA1239"/>
    </row>
    <row r="1240" spans="5:27" hidden="1">
      <c r="E1240" s="2" t="s">
        <v>8565</v>
      </c>
      <c r="F1240" s="51">
        <v>44757</v>
      </c>
      <c r="G1240" s="2" t="s">
        <v>1</v>
      </c>
      <c r="H1240" s="2" t="s">
        <v>0</v>
      </c>
      <c r="I1240" s="2" t="s">
        <v>8149</v>
      </c>
      <c r="J1240" s="2" t="s">
        <v>8150</v>
      </c>
      <c r="K1240" s="41">
        <v>3574</v>
      </c>
      <c r="L1240" s="48">
        <v>3574</v>
      </c>
      <c r="M1240" s="49" t="s">
        <v>297</v>
      </c>
      <c r="N1240" s="39" t="s">
        <v>298</v>
      </c>
      <c r="O1240" s="2">
        <v>0</v>
      </c>
      <c r="P1240" s="2">
        <v>0</v>
      </c>
      <c r="Q1240" s="39">
        <v>613.66999999999996</v>
      </c>
      <c r="R1240" s="2">
        <v>79.777100000000004</v>
      </c>
      <c r="S1240" s="2">
        <v>0</v>
      </c>
      <c r="T1240" s="2">
        <v>0</v>
      </c>
      <c r="U1240" s="39">
        <v>693.44709999999998</v>
      </c>
      <c r="V1240" s="2">
        <v>0</v>
      </c>
      <c r="W1240" s="2" t="s">
        <v>1</v>
      </c>
      <c r="X1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0"/>
      <c r="Z1240"/>
      <c r="AA1240"/>
    </row>
    <row r="1241" spans="5:27" hidden="1">
      <c r="E1241" s="2" t="s">
        <v>8565</v>
      </c>
      <c r="F1241" s="51">
        <v>44757</v>
      </c>
      <c r="G1241" s="2" t="s">
        <v>1</v>
      </c>
      <c r="H1241" s="2" t="s">
        <v>0</v>
      </c>
      <c r="I1241" s="2" t="s">
        <v>8149</v>
      </c>
      <c r="J1241" s="2" t="s">
        <v>8150</v>
      </c>
      <c r="K1241" s="41">
        <v>3575</v>
      </c>
      <c r="L1241" s="48">
        <v>3575</v>
      </c>
      <c r="M1241" s="49" t="s">
        <v>365</v>
      </c>
      <c r="N1241" s="39" t="s">
        <v>366</v>
      </c>
      <c r="O1241" s="2">
        <v>0</v>
      </c>
      <c r="P1241" s="2">
        <v>0</v>
      </c>
      <c r="Q1241" s="39">
        <v>205.9</v>
      </c>
      <c r="R1241" s="2">
        <v>26.767000000000003</v>
      </c>
      <c r="S1241" s="2">
        <v>0</v>
      </c>
      <c r="T1241" s="2">
        <v>0</v>
      </c>
      <c r="U1241" s="39">
        <v>232.667</v>
      </c>
      <c r="V1241" s="2">
        <v>0</v>
      </c>
      <c r="W1241" s="2" t="s">
        <v>1</v>
      </c>
      <c r="X1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1"/>
      <c r="Z1241"/>
      <c r="AA1241"/>
    </row>
    <row r="1242" spans="5:27" hidden="1">
      <c r="E1242" s="2" t="s">
        <v>8565</v>
      </c>
      <c r="F1242" s="51">
        <v>44757</v>
      </c>
      <c r="G1242" s="2" t="s">
        <v>1</v>
      </c>
      <c r="H1242" s="2" t="s">
        <v>0</v>
      </c>
      <c r="I1242" s="2" t="s">
        <v>8149</v>
      </c>
      <c r="J1242" s="2" t="s">
        <v>8150</v>
      </c>
      <c r="K1242" s="41">
        <v>3576</v>
      </c>
      <c r="L1242" s="48">
        <v>3576</v>
      </c>
      <c r="M1242" s="49">
        <v>0</v>
      </c>
      <c r="N1242" s="39" t="s">
        <v>8633</v>
      </c>
      <c r="O1242" s="2">
        <v>0</v>
      </c>
      <c r="P1242" s="2">
        <v>0</v>
      </c>
      <c r="Q1242" s="39">
        <v>244.11</v>
      </c>
      <c r="R1242" s="2">
        <v>31.734300000000005</v>
      </c>
      <c r="S1242" s="2">
        <v>0</v>
      </c>
      <c r="T1242" s="2">
        <v>0</v>
      </c>
      <c r="U1242" s="39">
        <v>275.84430000000003</v>
      </c>
      <c r="V1242" s="2" t="s">
        <v>8632</v>
      </c>
      <c r="W1242" s="2" t="s">
        <v>1</v>
      </c>
      <c r="X1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2"/>
      <c r="Z1242"/>
      <c r="AA1242"/>
    </row>
    <row r="1243" spans="5:27" hidden="1">
      <c r="E1243" s="2" t="s">
        <v>8565</v>
      </c>
      <c r="F1243" s="51">
        <v>44757</v>
      </c>
      <c r="G1243" s="2" t="s">
        <v>1</v>
      </c>
      <c r="H1243" s="2" t="s">
        <v>0</v>
      </c>
      <c r="I1243" s="2" t="s">
        <v>8149</v>
      </c>
      <c r="J1243" s="2" t="s">
        <v>8150</v>
      </c>
      <c r="K1243" s="41">
        <v>3577</v>
      </c>
      <c r="L1243" s="48">
        <v>3577</v>
      </c>
      <c r="M1243" s="49" t="s">
        <v>550</v>
      </c>
      <c r="N1243" s="39" t="s">
        <v>551</v>
      </c>
      <c r="O1243" s="2">
        <v>0</v>
      </c>
      <c r="P1243" s="2">
        <v>0</v>
      </c>
      <c r="Q1243" s="39">
        <v>12.11</v>
      </c>
      <c r="R1243" s="2">
        <v>1.5743</v>
      </c>
      <c r="S1243" s="2">
        <v>0</v>
      </c>
      <c r="T1243" s="2">
        <v>0</v>
      </c>
      <c r="U1243" s="39">
        <v>13.6843</v>
      </c>
      <c r="V1243" s="2">
        <v>0</v>
      </c>
      <c r="W1243" s="2" t="s">
        <v>1</v>
      </c>
      <c r="X1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3"/>
      <c r="Z1243"/>
      <c r="AA1243"/>
    </row>
    <row r="1244" spans="5:27" hidden="1">
      <c r="E1244" s="2" t="s">
        <v>8565</v>
      </c>
      <c r="F1244" s="51">
        <v>44757</v>
      </c>
      <c r="G1244" s="2" t="s">
        <v>1</v>
      </c>
      <c r="H1244" s="2" t="s">
        <v>0</v>
      </c>
      <c r="I1244" s="2" t="s">
        <v>8149</v>
      </c>
      <c r="J1244" s="2" t="s">
        <v>8150</v>
      </c>
      <c r="K1244" s="41">
        <v>3578</v>
      </c>
      <c r="L1244" s="48">
        <v>3578</v>
      </c>
      <c r="M1244" s="49" t="s">
        <v>333</v>
      </c>
      <c r="N1244" s="39" t="s">
        <v>334</v>
      </c>
      <c r="O1244" s="2">
        <v>0</v>
      </c>
      <c r="P1244" s="2">
        <v>0</v>
      </c>
      <c r="Q1244" s="39">
        <v>163.12</v>
      </c>
      <c r="R1244" s="2">
        <v>21.2056</v>
      </c>
      <c r="S1244" s="2">
        <v>0</v>
      </c>
      <c r="T1244" s="2">
        <v>0</v>
      </c>
      <c r="U1244" s="39">
        <v>184.32560000000001</v>
      </c>
      <c r="V1244" s="2">
        <v>0</v>
      </c>
      <c r="W1244" s="2" t="s">
        <v>1</v>
      </c>
      <c r="X1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4"/>
      <c r="Z1244"/>
      <c r="AA1244"/>
    </row>
    <row r="1245" spans="5:27" hidden="1">
      <c r="E1245" s="2" t="s">
        <v>8565</v>
      </c>
      <c r="F1245" s="51">
        <v>44757</v>
      </c>
      <c r="G1245" s="2" t="s">
        <v>1</v>
      </c>
      <c r="H1245" s="2" t="s">
        <v>0</v>
      </c>
      <c r="I1245" s="2" t="s">
        <v>8149</v>
      </c>
      <c r="J1245" s="2" t="s">
        <v>8150</v>
      </c>
      <c r="K1245" s="41">
        <v>3579</v>
      </c>
      <c r="L1245" s="48">
        <v>3579</v>
      </c>
      <c r="M1245" s="49" t="s">
        <v>118</v>
      </c>
      <c r="N1245" s="39" t="s">
        <v>119</v>
      </c>
      <c r="O1245" s="2">
        <v>0</v>
      </c>
      <c r="P1245" s="2">
        <v>0</v>
      </c>
      <c r="Q1245" s="39">
        <v>34.74</v>
      </c>
      <c r="R1245" s="2">
        <v>4.5162000000000004</v>
      </c>
      <c r="S1245" s="2">
        <v>0</v>
      </c>
      <c r="T1245" s="2">
        <v>0</v>
      </c>
      <c r="U1245" s="39">
        <v>39.2562</v>
      </c>
      <c r="V1245" s="2">
        <v>0</v>
      </c>
      <c r="W1245" s="2" t="s">
        <v>1</v>
      </c>
      <c r="X1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5"/>
      <c r="Z1245"/>
      <c r="AA1245"/>
    </row>
    <row r="1246" spans="5:27" hidden="1">
      <c r="E1246" s="2" t="s">
        <v>8565</v>
      </c>
      <c r="F1246" s="51">
        <v>44757</v>
      </c>
      <c r="G1246" s="2" t="s">
        <v>1</v>
      </c>
      <c r="H1246" s="2" t="s">
        <v>0</v>
      </c>
      <c r="I1246" s="2" t="s">
        <v>8149</v>
      </c>
      <c r="J1246" s="2" t="s">
        <v>8150</v>
      </c>
      <c r="K1246" s="41">
        <v>3580</v>
      </c>
      <c r="L1246" s="48">
        <v>3580</v>
      </c>
      <c r="M1246" s="49" t="s">
        <v>528</v>
      </c>
      <c r="N1246" s="39" t="s">
        <v>529</v>
      </c>
      <c r="O1246" s="2">
        <v>0</v>
      </c>
      <c r="P1246" s="2">
        <v>0</v>
      </c>
      <c r="Q1246" s="39">
        <v>2267.4</v>
      </c>
      <c r="R1246" s="2">
        <v>294.762</v>
      </c>
      <c r="S1246" s="2">
        <v>0</v>
      </c>
      <c r="T1246" s="2">
        <v>0</v>
      </c>
      <c r="U1246" s="39">
        <v>2562.1620000000003</v>
      </c>
      <c r="V1246" s="2">
        <v>0</v>
      </c>
      <c r="W1246" s="2" t="s">
        <v>1</v>
      </c>
      <c r="X1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6"/>
      <c r="Z1246"/>
      <c r="AA1246"/>
    </row>
    <row r="1247" spans="5:27" hidden="1">
      <c r="E1247" s="2" t="s">
        <v>8565</v>
      </c>
      <c r="F1247" s="51">
        <v>44757</v>
      </c>
      <c r="G1247" s="2" t="s">
        <v>1</v>
      </c>
      <c r="H1247" s="2" t="s">
        <v>0</v>
      </c>
      <c r="I1247" s="2" t="s">
        <v>8149</v>
      </c>
      <c r="J1247" s="2" t="s">
        <v>8150</v>
      </c>
      <c r="K1247" s="41">
        <v>3581</v>
      </c>
      <c r="L1247" s="48">
        <v>3581</v>
      </c>
      <c r="M1247" s="49" t="s">
        <v>7848</v>
      </c>
      <c r="N1247" s="39" t="s">
        <v>7847</v>
      </c>
      <c r="O1247" s="2">
        <v>0</v>
      </c>
      <c r="P1247" s="2">
        <v>0</v>
      </c>
      <c r="Q1247" s="39">
        <v>0</v>
      </c>
      <c r="R1247" s="2">
        <v>0</v>
      </c>
      <c r="S1247" s="2">
        <v>0</v>
      </c>
      <c r="T1247" s="2">
        <v>0</v>
      </c>
      <c r="U1247" s="39">
        <v>0</v>
      </c>
      <c r="V1247" s="2">
        <v>0</v>
      </c>
      <c r="W1247" s="2" t="s">
        <v>1</v>
      </c>
      <c r="X1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7"/>
      <c r="Z1247"/>
      <c r="AA1247"/>
    </row>
    <row r="1248" spans="5:27" hidden="1">
      <c r="E1248" s="2" t="s">
        <v>8565</v>
      </c>
      <c r="F1248" s="51">
        <v>44757</v>
      </c>
      <c r="G1248" s="2" t="s">
        <v>1</v>
      </c>
      <c r="H1248" s="2" t="s">
        <v>0</v>
      </c>
      <c r="I1248" s="2" t="s">
        <v>8149</v>
      </c>
      <c r="J1248" s="2" t="s">
        <v>8150</v>
      </c>
      <c r="K1248" s="41">
        <v>3582</v>
      </c>
      <c r="L1248" s="48">
        <v>3582</v>
      </c>
      <c r="M1248" s="49" t="s">
        <v>1424</v>
      </c>
      <c r="N1248" s="39" t="s">
        <v>1425</v>
      </c>
      <c r="O1248" s="2">
        <v>0</v>
      </c>
      <c r="P1248" s="2">
        <v>0</v>
      </c>
      <c r="Q1248" s="39">
        <v>40.78</v>
      </c>
      <c r="R1248" s="2">
        <v>5.3014000000000001</v>
      </c>
      <c r="S1248" s="2">
        <v>0</v>
      </c>
      <c r="T1248" s="2">
        <v>0</v>
      </c>
      <c r="U1248" s="39">
        <v>46.081400000000002</v>
      </c>
      <c r="V1248" s="2">
        <v>0</v>
      </c>
      <c r="W1248" s="2" t="s">
        <v>1</v>
      </c>
      <c r="X1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8"/>
      <c r="Z1248"/>
      <c r="AA1248"/>
    </row>
    <row r="1249" spans="5:27" hidden="1">
      <c r="E1249" s="2" t="s">
        <v>8565</v>
      </c>
      <c r="F1249" s="51">
        <v>44757</v>
      </c>
      <c r="G1249" s="2" t="s">
        <v>1</v>
      </c>
      <c r="H1249" s="2" t="s">
        <v>0</v>
      </c>
      <c r="I1249" s="2" t="s">
        <v>8149</v>
      </c>
      <c r="J1249" s="2" t="s">
        <v>8150</v>
      </c>
      <c r="K1249" s="41">
        <v>3583</v>
      </c>
      <c r="L1249" s="48">
        <v>3583</v>
      </c>
      <c r="M1249" s="49" t="s">
        <v>299</v>
      </c>
      <c r="N1249" s="39" t="s">
        <v>300</v>
      </c>
      <c r="O1249" s="2">
        <v>0</v>
      </c>
      <c r="P1249" s="2">
        <v>0</v>
      </c>
      <c r="Q1249" s="39">
        <v>50.97</v>
      </c>
      <c r="R1249" s="2">
        <v>6.6261000000000001</v>
      </c>
      <c r="S1249" s="2">
        <v>0</v>
      </c>
      <c r="T1249" s="2">
        <v>0</v>
      </c>
      <c r="U1249" s="39">
        <v>57.5961</v>
      </c>
      <c r="V1249" s="2">
        <v>0</v>
      </c>
      <c r="W1249" s="2" t="s">
        <v>1</v>
      </c>
      <c r="X1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49"/>
      <c r="Z1249"/>
      <c r="AA1249"/>
    </row>
    <row r="1250" spans="5:27" hidden="1">
      <c r="E1250" s="2" t="s">
        <v>8565</v>
      </c>
      <c r="F1250" s="51">
        <v>44757</v>
      </c>
      <c r="G1250" s="2" t="s">
        <v>1</v>
      </c>
      <c r="H1250" s="2" t="s">
        <v>0</v>
      </c>
      <c r="I1250" s="2" t="s">
        <v>8149</v>
      </c>
      <c r="J1250" s="2" t="s">
        <v>8150</v>
      </c>
      <c r="K1250" s="41">
        <v>3584</v>
      </c>
      <c r="L1250" s="48">
        <v>3584</v>
      </c>
      <c r="M1250" s="49" t="s">
        <v>7848</v>
      </c>
      <c r="N1250" s="39" t="s">
        <v>7847</v>
      </c>
      <c r="O1250" s="2">
        <v>0</v>
      </c>
      <c r="P1250" s="2">
        <v>0</v>
      </c>
      <c r="Q1250" s="39">
        <v>0</v>
      </c>
      <c r="R1250" s="2">
        <v>0</v>
      </c>
      <c r="S1250" s="2">
        <v>0</v>
      </c>
      <c r="T1250" s="2">
        <v>0</v>
      </c>
      <c r="U1250" s="39">
        <v>0</v>
      </c>
      <c r="V1250" s="2">
        <v>0</v>
      </c>
      <c r="W1250" s="2" t="s">
        <v>1</v>
      </c>
      <c r="X1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0"/>
      <c r="Z1250"/>
      <c r="AA1250"/>
    </row>
    <row r="1251" spans="5:27" hidden="1">
      <c r="E1251" s="2" t="s">
        <v>8565</v>
      </c>
      <c r="F1251" s="51">
        <v>44757</v>
      </c>
      <c r="G1251" s="2" t="s">
        <v>1</v>
      </c>
      <c r="H1251" s="2" t="s">
        <v>0</v>
      </c>
      <c r="I1251" s="2" t="s">
        <v>8149</v>
      </c>
      <c r="J1251" s="2" t="s">
        <v>8150</v>
      </c>
      <c r="K1251" s="41">
        <v>3585</v>
      </c>
      <c r="L1251" s="48">
        <v>3585</v>
      </c>
      <c r="M1251" s="49" t="s">
        <v>277</v>
      </c>
      <c r="N1251" s="39" t="s">
        <v>278</v>
      </c>
      <c r="O1251" s="2">
        <v>0</v>
      </c>
      <c r="P1251" s="2">
        <v>0</v>
      </c>
      <c r="Q1251" s="39">
        <v>535.21</v>
      </c>
      <c r="R1251" s="2">
        <v>69.577300000000008</v>
      </c>
      <c r="S1251" s="2">
        <v>0</v>
      </c>
      <c r="T1251" s="2">
        <v>0</v>
      </c>
      <c r="U1251" s="39">
        <v>604.78730000000007</v>
      </c>
      <c r="V1251" s="2">
        <v>0</v>
      </c>
      <c r="W1251" s="2" t="s">
        <v>1</v>
      </c>
      <c r="X1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1"/>
      <c r="Z1251"/>
      <c r="AA1251"/>
    </row>
    <row r="1252" spans="5:27" hidden="1">
      <c r="E1252" s="2" t="s">
        <v>8565</v>
      </c>
      <c r="F1252" s="51">
        <v>44757</v>
      </c>
      <c r="G1252" s="2" t="s">
        <v>1</v>
      </c>
      <c r="H1252" s="2" t="s">
        <v>0</v>
      </c>
      <c r="I1252" s="2" t="s">
        <v>8149</v>
      </c>
      <c r="J1252" s="2" t="s">
        <v>8150</v>
      </c>
      <c r="K1252" s="41">
        <v>3586</v>
      </c>
      <c r="L1252" s="48">
        <v>3586</v>
      </c>
      <c r="M1252" s="49" t="s">
        <v>8175</v>
      </c>
      <c r="N1252" s="39" t="s">
        <v>8176</v>
      </c>
      <c r="O1252" s="2">
        <v>0</v>
      </c>
      <c r="P1252" s="2">
        <v>0</v>
      </c>
      <c r="Q1252" s="39">
        <v>78.94</v>
      </c>
      <c r="R1252" s="2">
        <v>10.2622</v>
      </c>
      <c r="S1252" s="2">
        <v>0</v>
      </c>
      <c r="T1252" s="2">
        <v>0</v>
      </c>
      <c r="U1252" s="39">
        <v>89.202200000000005</v>
      </c>
      <c r="V1252" s="2">
        <v>0</v>
      </c>
      <c r="W1252" s="2" t="s">
        <v>1</v>
      </c>
      <c r="X1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2"/>
      <c r="Z1252"/>
      <c r="AA1252"/>
    </row>
    <row r="1253" spans="5:27" hidden="1">
      <c r="E1253" s="2" t="s">
        <v>8565</v>
      </c>
      <c r="F1253" s="51">
        <v>44757</v>
      </c>
      <c r="G1253" s="2" t="s">
        <v>1</v>
      </c>
      <c r="H1253" s="2" t="s">
        <v>0</v>
      </c>
      <c r="I1253" s="2" t="s">
        <v>8149</v>
      </c>
      <c r="J1253" s="2" t="s">
        <v>8150</v>
      </c>
      <c r="K1253" s="41">
        <v>3587</v>
      </c>
      <c r="L1253" s="48">
        <v>3587</v>
      </c>
      <c r="M1253" s="49" t="s">
        <v>317</v>
      </c>
      <c r="N1253" s="39" t="s">
        <v>318</v>
      </c>
      <c r="O1253" s="2">
        <v>0</v>
      </c>
      <c r="P1253" s="2">
        <v>0</v>
      </c>
      <c r="Q1253" s="39">
        <v>40.78</v>
      </c>
      <c r="R1253" s="2">
        <v>5.3014000000000001</v>
      </c>
      <c r="S1253" s="2">
        <v>0</v>
      </c>
      <c r="T1253" s="2">
        <v>0</v>
      </c>
      <c r="U1253" s="39">
        <v>46.081400000000002</v>
      </c>
      <c r="V1253" s="2">
        <v>0</v>
      </c>
      <c r="W1253" s="2" t="s">
        <v>1</v>
      </c>
      <c r="X1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3"/>
      <c r="Z1253"/>
      <c r="AA1253"/>
    </row>
    <row r="1254" spans="5:27" hidden="1">
      <c r="E1254" s="2" t="s">
        <v>8565</v>
      </c>
      <c r="F1254" s="51">
        <v>44757</v>
      </c>
      <c r="G1254" s="2" t="s">
        <v>1</v>
      </c>
      <c r="H1254" s="2" t="s">
        <v>0</v>
      </c>
      <c r="I1254" s="2" t="s">
        <v>8149</v>
      </c>
      <c r="J1254" s="2" t="s">
        <v>8150</v>
      </c>
      <c r="K1254" s="41">
        <v>3588</v>
      </c>
      <c r="L1254" s="48">
        <v>3588</v>
      </c>
      <c r="M1254" s="49" t="s">
        <v>118</v>
      </c>
      <c r="N1254" s="39" t="s">
        <v>119</v>
      </c>
      <c r="O1254" s="2">
        <v>0</v>
      </c>
      <c r="P1254" s="2">
        <v>0</v>
      </c>
      <c r="Q1254" s="39">
        <v>1370.8</v>
      </c>
      <c r="R1254" s="2">
        <v>178.20400000000001</v>
      </c>
      <c r="S1254" s="2">
        <v>0</v>
      </c>
      <c r="T1254" s="2">
        <v>0</v>
      </c>
      <c r="U1254" s="39">
        <v>1549.0039999999999</v>
      </c>
      <c r="V1254" s="2">
        <v>0</v>
      </c>
      <c r="W1254" s="2" t="s">
        <v>1</v>
      </c>
      <c r="X1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4"/>
      <c r="Z1254"/>
      <c r="AA1254"/>
    </row>
    <row r="1255" spans="5:27" hidden="1">
      <c r="E1255" s="2" t="s">
        <v>8565</v>
      </c>
      <c r="F1255" s="51">
        <v>44757</v>
      </c>
      <c r="G1255" s="2" t="s">
        <v>1</v>
      </c>
      <c r="H1255" s="2" t="s">
        <v>0</v>
      </c>
      <c r="I1255" s="2" t="s">
        <v>8149</v>
      </c>
      <c r="J1255" s="2" t="s">
        <v>8150</v>
      </c>
      <c r="K1255" s="41">
        <v>3589</v>
      </c>
      <c r="L1255" s="48">
        <v>3589</v>
      </c>
      <c r="M1255" s="49" t="s">
        <v>1196</v>
      </c>
      <c r="N1255" s="39" t="s">
        <v>1197</v>
      </c>
      <c r="O1255" s="2">
        <v>0</v>
      </c>
      <c r="P1255" s="2">
        <v>0</v>
      </c>
      <c r="Q1255" s="39">
        <v>6741.6</v>
      </c>
      <c r="R1255" s="2">
        <v>876.40800000000013</v>
      </c>
      <c r="S1255" s="2">
        <v>0</v>
      </c>
      <c r="T1255" s="2">
        <v>0</v>
      </c>
      <c r="U1255" s="39">
        <v>7618.0080000000007</v>
      </c>
      <c r="V1255" s="2">
        <v>0</v>
      </c>
      <c r="W1255" s="2" t="s">
        <v>1</v>
      </c>
      <c r="X1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5"/>
      <c r="Z1255"/>
      <c r="AA1255"/>
    </row>
    <row r="1256" spans="5:27" hidden="1">
      <c r="E1256" s="2" t="s">
        <v>8565</v>
      </c>
      <c r="F1256" s="51">
        <v>44757</v>
      </c>
      <c r="G1256" s="2" t="s">
        <v>1</v>
      </c>
      <c r="H1256" s="2" t="s">
        <v>0</v>
      </c>
      <c r="I1256" s="2" t="s">
        <v>8149</v>
      </c>
      <c r="J1256" s="2" t="s">
        <v>8150</v>
      </c>
      <c r="K1256" s="41">
        <v>3590</v>
      </c>
      <c r="L1256" s="48">
        <v>3590</v>
      </c>
      <c r="M1256" s="49" t="s">
        <v>1196</v>
      </c>
      <c r="N1256" s="39" t="s">
        <v>1197</v>
      </c>
      <c r="O1256" s="2">
        <v>0</v>
      </c>
      <c r="P1256" s="2">
        <v>0</v>
      </c>
      <c r="Q1256" s="39">
        <v>1955.2</v>
      </c>
      <c r="R1256" s="2">
        <v>254.17600000000002</v>
      </c>
      <c r="S1256" s="2">
        <v>0</v>
      </c>
      <c r="T1256" s="2">
        <v>0</v>
      </c>
      <c r="U1256" s="39">
        <v>2209.3760000000002</v>
      </c>
      <c r="V1256" s="2">
        <v>0</v>
      </c>
      <c r="W1256" s="2" t="s">
        <v>1</v>
      </c>
      <c r="X1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6"/>
      <c r="Z1256"/>
      <c r="AA1256"/>
    </row>
    <row r="1257" spans="5:27" hidden="1">
      <c r="E1257" s="2" t="s">
        <v>8565</v>
      </c>
      <c r="F1257" s="51">
        <v>44757</v>
      </c>
      <c r="G1257" s="2" t="s">
        <v>1</v>
      </c>
      <c r="H1257" s="2" t="s">
        <v>0</v>
      </c>
      <c r="I1257" s="2" t="s">
        <v>8149</v>
      </c>
      <c r="J1257" s="2" t="s">
        <v>8150</v>
      </c>
      <c r="K1257" s="41">
        <v>3591</v>
      </c>
      <c r="L1257" s="48">
        <v>3591</v>
      </c>
      <c r="M1257" s="49" t="s">
        <v>1196</v>
      </c>
      <c r="N1257" s="39" t="s">
        <v>1197</v>
      </c>
      <c r="O1257" s="2">
        <v>0</v>
      </c>
      <c r="P1257" s="2">
        <v>0</v>
      </c>
      <c r="Q1257" s="39">
        <v>1715.4</v>
      </c>
      <c r="R1257" s="2">
        <v>223.00200000000001</v>
      </c>
      <c r="S1257" s="2">
        <v>0</v>
      </c>
      <c r="T1257" s="2">
        <v>0</v>
      </c>
      <c r="U1257" s="39">
        <v>1938.402</v>
      </c>
      <c r="V1257" s="2">
        <v>0</v>
      </c>
      <c r="W1257" s="2" t="s">
        <v>1</v>
      </c>
      <c r="X1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7"/>
      <c r="Z1257"/>
      <c r="AA1257"/>
    </row>
    <row r="1258" spans="5:27" hidden="1">
      <c r="E1258" s="2" t="s">
        <v>8565</v>
      </c>
      <c r="F1258" s="51">
        <v>44757</v>
      </c>
      <c r="G1258" s="2" t="s">
        <v>1</v>
      </c>
      <c r="H1258" s="2" t="s">
        <v>0</v>
      </c>
      <c r="I1258" s="2" t="s">
        <v>8149</v>
      </c>
      <c r="J1258" s="2" t="s">
        <v>8150</v>
      </c>
      <c r="K1258" s="41">
        <v>3592</v>
      </c>
      <c r="L1258" s="48">
        <v>3592</v>
      </c>
      <c r="M1258" s="49" t="s">
        <v>1196</v>
      </c>
      <c r="N1258" s="39" t="s">
        <v>1197</v>
      </c>
      <c r="O1258" s="2">
        <v>0</v>
      </c>
      <c r="P1258" s="2">
        <v>0</v>
      </c>
      <c r="Q1258" s="39">
        <v>4892.1000000000004</v>
      </c>
      <c r="R1258" s="2">
        <v>635.97300000000007</v>
      </c>
      <c r="S1258" s="2">
        <v>0</v>
      </c>
      <c r="T1258" s="2">
        <v>0</v>
      </c>
      <c r="U1258" s="39">
        <v>5528.0730000000003</v>
      </c>
      <c r="V1258" s="2">
        <v>0</v>
      </c>
      <c r="W1258" s="2" t="s">
        <v>1</v>
      </c>
      <c r="X1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8"/>
      <c r="Z1258"/>
      <c r="AA1258"/>
    </row>
    <row r="1259" spans="5:27" hidden="1">
      <c r="E1259" s="2" t="s">
        <v>8565</v>
      </c>
      <c r="F1259" s="51">
        <v>44757</v>
      </c>
      <c r="G1259" s="2" t="s">
        <v>1</v>
      </c>
      <c r="H1259" s="2" t="s">
        <v>0</v>
      </c>
      <c r="I1259" s="2" t="s">
        <v>8149</v>
      </c>
      <c r="J1259" s="2" t="s">
        <v>8150</v>
      </c>
      <c r="K1259" s="41">
        <v>3593</v>
      </c>
      <c r="L1259" s="48">
        <v>3593</v>
      </c>
      <c r="M1259" s="49" t="s">
        <v>1196</v>
      </c>
      <c r="N1259" s="39" t="s">
        <v>1197</v>
      </c>
      <c r="O1259" s="2">
        <v>0</v>
      </c>
      <c r="P1259" s="2">
        <v>0</v>
      </c>
      <c r="Q1259" s="39">
        <v>2388.1</v>
      </c>
      <c r="R1259" s="2">
        <v>310.45299999999997</v>
      </c>
      <c r="S1259" s="2">
        <v>0</v>
      </c>
      <c r="T1259" s="2">
        <v>0</v>
      </c>
      <c r="U1259" s="39">
        <v>2698.5529999999999</v>
      </c>
      <c r="V1259" s="2">
        <v>0</v>
      </c>
      <c r="W1259" s="2" t="s">
        <v>1</v>
      </c>
      <c r="X1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59"/>
      <c r="Z1259"/>
      <c r="AA1259"/>
    </row>
    <row r="1260" spans="5:27" hidden="1">
      <c r="E1260" s="2" t="s">
        <v>8565</v>
      </c>
      <c r="F1260" s="51">
        <v>44757</v>
      </c>
      <c r="G1260" s="2" t="s">
        <v>1</v>
      </c>
      <c r="H1260" s="2" t="s">
        <v>0</v>
      </c>
      <c r="I1260" s="2" t="s">
        <v>8149</v>
      </c>
      <c r="J1260" s="2" t="s">
        <v>8150</v>
      </c>
      <c r="K1260" s="41">
        <v>3594</v>
      </c>
      <c r="L1260" s="48">
        <v>3594</v>
      </c>
      <c r="M1260" s="49">
        <v>0</v>
      </c>
      <c r="N1260" s="39" t="s">
        <v>8805</v>
      </c>
      <c r="O1260" s="2">
        <v>0</v>
      </c>
      <c r="P1260" s="2">
        <v>0</v>
      </c>
      <c r="Q1260" s="39">
        <v>271.83999999999997</v>
      </c>
      <c r="R1260" s="2">
        <v>35.339199999999998</v>
      </c>
      <c r="S1260" s="2">
        <v>0</v>
      </c>
      <c r="T1260" s="2">
        <v>0</v>
      </c>
      <c r="U1260" s="39">
        <v>307.17919999999998</v>
      </c>
      <c r="V1260" s="2" t="s">
        <v>8804</v>
      </c>
      <c r="W1260" s="2" t="s">
        <v>1</v>
      </c>
      <c r="X1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0"/>
      <c r="Z1260"/>
      <c r="AA1260"/>
    </row>
    <row r="1261" spans="5:27" hidden="1">
      <c r="E1261" s="2" t="s">
        <v>8565</v>
      </c>
      <c r="F1261" s="51">
        <v>44757</v>
      </c>
      <c r="G1261" s="2" t="s">
        <v>1</v>
      </c>
      <c r="H1261" s="2" t="s">
        <v>0</v>
      </c>
      <c r="I1261" s="2" t="s">
        <v>8149</v>
      </c>
      <c r="J1261" s="2" t="s">
        <v>8150</v>
      </c>
      <c r="K1261" s="41">
        <v>3595</v>
      </c>
      <c r="L1261" s="48">
        <v>3595</v>
      </c>
      <c r="M1261" s="49" t="s">
        <v>77</v>
      </c>
      <c r="N1261" s="39" t="s">
        <v>78</v>
      </c>
      <c r="O1261" s="2">
        <v>0</v>
      </c>
      <c r="P1261" s="2">
        <v>0</v>
      </c>
      <c r="Q1261" s="39">
        <v>426.78</v>
      </c>
      <c r="R1261" s="2">
        <v>55.481400000000001</v>
      </c>
      <c r="S1261" s="2">
        <v>0</v>
      </c>
      <c r="T1261" s="2">
        <v>0</v>
      </c>
      <c r="U1261" s="39">
        <v>482.26139999999998</v>
      </c>
      <c r="V1261" s="2">
        <v>0</v>
      </c>
      <c r="W1261" s="2" t="s">
        <v>1</v>
      </c>
      <c r="X1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1"/>
      <c r="Z1261"/>
      <c r="AA1261"/>
    </row>
    <row r="1262" spans="5:27" hidden="1">
      <c r="E1262" s="2" t="s">
        <v>8565</v>
      </c>
      <c r="F1262" s="51">
        <v>44757</v>
      </c>
      <c r="G1262" s="2" t="s">
        <v>1</v>
      </c>
      <c r="H1262" s="2" t="s">
        <v>0</v>
      </c>
      <c r="I1262" s="2" t="s">
        <v>8149</v>
      </c>
      <c r="J1262" s="2" t="s">
        <v>8150</v>
      </c>
      <c r="K1262" s="41">
        <v>3596</v>
      </c>
      <c r="L1262" s="48">
        <v>3596</v>
      </c>
      <c r="M1262" s="49" t="s">
        <v>227</v>
      </c>
      <c r="N1262" s="39" t="s">
        <v>228</v>
      </c>
      <c r="O1262" s="2">
        <v>0</v>
      </c>
      <c r="P1262" s="2">
        <v>0</v>
      </c>
      <c r="Q1262" s="39">
        <v>75.38</v>
      </c>
      <c r="R1262" s="2">
        <v>9.7994000000000003</v>
      </c>
      <c r="S1262" s="2">
        <v>0</v>
      </c>
      <c r="T1262" s="2">
        <v>0</v>
      </c>
      <c r="U1262" s="39">
        <v>85.179400000000001</v>
      </c>
      <c r="V1262" s="2">
        <v>0</v>
      </c>
      <c r="W1262" s="2" t="s">
        <v>1</v>
      </c>
      <c r="X1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2"/>
      <c r="Z1262"/>
      <c r="AA1262"/>
    </row>
    <row r="1263" spans="5:27" hidden="1">
      <c r="E1263" s="2" t="s">
        <v>8565</v>
      </c>
      <c r="F1263" s="51">
        <v>44757</v>
      </c>
      <c r="G1263" s="2" t="s">
        <v>1</v>
      </c>
      <c r="H1263" s="2" t="s">
        <v>0</v>
      </c>
      <c r="I1263" s="2" t="s">
        <v>8149</v>
      </c>
      <c r="J1263" s="2" t="s">
        <v>8150</v>
      </c>
      <c r="K1263" s="41">
        <v>3597</v>
      </c>
      <c r="L1263" s="48">
        <v>3597</v>
      </c>
      <c r="M1263" s="49" t="s">
        <v>528</v>
      </c>
      <c r="N1263" s="39" t="s">
        <v>529</v>
      </c>
      <c r="O1263" s="2">
        <v>0</v>
      </c>
      <c r="P1263" s="2">
        <v>0</v>
      </c>
      <c r="Q1263" s="39">
        <v>51371.6</v>
      </c>
      <c r="R1263" s="2">
        <v>6678.308</v>
      </c>
      <c r="S1263" s="2">
        <v>0</v>
      </c>
      <c r="T1263" s="2">
        <v>0</v>
      </c>
      <c r="U1263" s="39">
        <v>58049.907999999996</v>
      </c>
      <c r="V1263" s="2">
        <v>0</v>
      </c>
      <c r="W1263" s="2" t="s">
        <v>1</v>
      </c>
      <c r="X1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3"/>
      <c r="Z1263"/>
      <c r="AA1263"/>
    </row>
    <row r="1264" spans="5:27" hidden="1">
      <c r="E1264" s="2" t="s">
        <v>8565</v>
      </c>
      <c r="F1264" s="51">
        <v>44757</v>
      </c>
      <c r="G1264" s="2" t="s">
        <v>1</v>
      </c>
      <c r="H1264" s="2" t="s">
        <v>0</v>
      </c>
      <c r="I1264" s="2" t="s">
        <v>8149</v>
      </c>
      <c r="J1264" s="2" t="s">
        <v>8150</v>
      </c>
      <c r="K1264" s="41">
        <v>3598</v>
      </c>
      <c r="L1264" s="48">
        <v>3598</v>
      </c>
      <c r="M1264" s="49" t="s">
        <v>574</v>
      </c>
      <c r="N1264" s="39" t="s">
        <v>575</v>
      </c>
      <c r="O1264" s="2">
        <v>0</v>
      </c>
      <c r="P1264" s="2">
        <v>0</v>
      </c>
      <c r="Q1264" s="39">
        <v>19114.8</v>
      </c>
      <c r="R1264" s="2">
        <v>2484.924</v>
      </c>
      <c r="S1264" s="2">
        <v>0</v>
      </c>
      <c r="T1264" s="2">
        <v>0</v>
      </c>
      <c r="U1264" s="39">
        <v>21599.723999999998</v>
      </c>
      <c r="V1264" s="2">
        <v>0</v>
      </c>
      <c r="W1264" s="2" t="s">
        <v>1</v>
      </c>
      <c r="X1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4"/>
      <c r="Z1264"/>
      <c r="AA1264"/>
    </row>
    <row r="1265" spans="5:27" hidden="1">
      <c r="E1265" s="2" t="s">
        <v>8565</v>
      </c>
      <c r="F1265" s="51">
        <v>44757</v>
      </c>
      <c r="G1265" s="2" t="s">
        <v>1</v>
      </c>
      <c r="H1265" s="2" t="s">
        <v>0</v>
      </c>
      <c r="I1265" s="2" t="s">
        <v>8149</v>
      </c>
      <c r="J1265" s="2" t="s">
        <v>8150</v>
      </c>
      <c r="K1265" s="41">
        <v>3599</v>
      </c>
      <c r="L1265" s="48">
        <v>3599</v>
      </c>
      <c r="M1265" s="49" t="s">
        <v>7848</v>
      </c>
      <c r="N1265" s="39" t="s">
        <v>7847</v>
      </c>
      <c r="O1265" s="2">
        <v>0</v>
      </c>
      <c r="P1265" s="2">
        <v>0</v>
      </c>
      <c r="Q1265" s="39">
        <v>0</v>
      </c>
      <c r="R1265" s="2">
        <v>0</v>
      </c>
      <c r="S1265" s="2">
        <v>0</v>
      </c>
      <c r="T1265" s="2">
        <v>0</v>
      </c>
      <c r="U1265" s="39">
        <v>0</v>
      </c>
      <c r="V1265" s="2">
        <v>0</v>
      </c>
      <c r="W1265" s="2" t="s">
        <v>1</v>
      </c>
      <c r="X1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5"/>
      <c r="Z1265"/>
      <c r="AA1265"/>
    </row>
    <row r="1266" spans="5:27" hidden="1">
      <c r="E1266" s="2" t="s">
        <v>8565</v>
      </c>
      <c r="F1266" s="51">
        <v>44757</v>
      </c>
      <c r="G1266" s="2" t="s">
        <v>1</v>
      </c>
      <c r="H1266" s="2" t="s">
        <v>0</v>
      </c>
      <c r="I1266" s="2" t="s">
        <v>8149</v>
      </c>
      <c r="J1266" s="2" t="s">
        <v>8150</v>
      </c>
      <c r="K1266" s="41">
        <v>3600</v>
      </c>
      <c r="L1266" s="48">
        <v>3600</v>
      </c>
      <c r="M1266" s="49">
        <v>0</v>
      </c>
      <c r="N1266" s="39" t="s">
        <v>103</v>
      </c>
      <c r="O1266" s="2">
        <v>0</v>
      </c>
      <c r="P1266" s="2">
        <v>0</v>
      </c>
      <c r="Q1266" s="39">
        <v>165.12</v>
      </c>
      <c r="R1266" s="2">
        <v>21.465600000000002</v>
      </c>
      <c r="S1266" s="2">
        <v>0</v>
      </c>
      <c r="T1266" s="2">
        <v>0</v>
      </c>
      <c r="U1266" s="39">
        <v>186.5856</v>
      </c>
      <c r="V1266" s="2" t="s">
        <v>8378</v>
      </c>
      <c r="W1266" s="2" t="s">
        <v>1</v>
      </c>
      <c r="X1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6"/>
      <c r="Z1266"/>
      <c r="AA1266"/>
    </row>
    <row r="1267" spans="5:27" hidden="1">
      <c r="E1267" s="2" t="s">
        <v>8565</v>
      </c>
      <c r="F1267" s="51">
        <v>44757</v>
      </c>
      <c r="G1267" s="2" t="s">
        <v>1</v>
      </c>
      <c r="H1267" s="2" t="s">
        <v>0</v>
      </c>
      <c r="I1267" s="2" t="s">
        <v>8149</v>
      </c>
      <c r="J1267" s="2" t="s">
        <v>8150</v>
      </c>
      <c r="K1267" s="41">
        <v>3601</v>
      </c>
      <c r="L1267" s="48">
        <v>3601</v>
      </c>
      <c r="M1267" s="49">
        <v>0</v>
      </c>
      <c r="N1267" s="39" t="s">
        <v>103</v>
      </c>
      <c r="O1267" s="2">
        <v>0</v>
      </c>
      <c r="P1267" s="2">
        <v>0</v>
      </c>
      <c r="Q1267" s="39">
        <v>17.88</v>
      </c>
      <c r="R1267" s="2">
        <v>2.3243999999999998</v>
      </c>
      <c r="S1267" s="2">
        <v>0</v>
      </c>
      <c r="T1267" s="2">
        <v>0</v>
      </c>
      <c r="U1267" s="39">
        <v>20.2044</v>
      </c>
      <c r="V1267" s="2" t="s">
        <v>8378</v>
      </c>
      <c r="W1267" s="2" t="s">
        <v>1</v>
      </c>
      <c r="X1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7"/>
      <c r="Z1267"/>
      <c r="AA1267"/>
    </row>
    <row r="1268" spans="5:27" hidden="1">
      <c r="E1268" s="2" t="s">
        <v>8565</v>
      </c>
      <c r="F1268" s="51">
        <v>44757</v>
      </c>
      <c r="G1268" s="2" t="s">
        <v>1</v>
      </c>
      <c r="H1268" s="2" t="s">
        <v>0</v>
      </c>
      <c r="I1268" s="2" t="s">
        <v>8149</v>
      </c>
      <c r="J1268" s="2" t="s">
        <v>8150</v>
      </c>
      <c r="K1268" s="41">
        <v>3602</v>
      </c>
      <c r="L1268" s="48">
        <v>3602</v>
      </c>
      <c r="M1268" s="49" t="s">
        <v>1129</v>
      </c>
      <c r="N1268" s="39" t="s">
        <v>1130</v>
      </c>
      <c r="O1268" s="2">
        <v>0</v>
      </c>
      <c r="P1268" s="2">
        <v>0</v>
      </c>
      <c r="Q1268" s="39">
        <v>613.70000000000005</v>
      </c>
      <c r="R1268" s="2">
        <v>79.781000000000006</v>
      </c>
      <c r="S1268" s="2">
        <v>0</v>
      </c>
      <c r="T1268" s="2">
        <v>0</v>
      </c>
      <c r="U1268" s="39">
        <v>693.48099999999999</v>
      </c>
      <c r="V1268" s="2">
        <v>0</v>
      </c>
      <c r="W1268" s="2" t="s">
        <v>1</v>
      </c>
      <c r="X1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8"/>
      <c r="Z1268"/>
      <c r="AA1268"/>
    </row>
    <row r="1269" spans="5:27" hidden="1">
      <c r="E1269" s="2" t="s">
        <v>8565</v>
      </c>
      <c r="F1269" s="51">
        <v>44757</v>
      </c>
      <c r="G1269" s="2" t="s">
        <v>1</v>
      </c>
      <c r="H1269" s="2" t="s">
        <v>0</v>
      </c>
      <c r="I1269" s="2" t="s">
        <v>8149</v>
      </c>
      <c r="J1269" s="2" t="s">
        <v>8150</v>
      </c>
      <c r="K1269" s="41">
        <v>3603</v>
      </c>
      <c r="L1269" s="48">
        <v>3603</v>
      </c>
      <c r="M1269" s="49" t="s">
        <v>685</v>
      </c>
      <c r="N1269" s="39" t="s">
        <v>686</v>
      </c>
      <c r="O1269" s="2">
        <v>0</v>
      </c>
      <c r="P1269" s="2">
        <v>0</v>
      </c>
      <c r="Q1269" s="39">
        <v>1019.45</v>
      </c>
      <c r="R1269" s="2">
        <v>132.52850000000001</v>
      </c>
      <c r="S1269" s="2">
        <v>0</v>
      </c>
      <c r="T1269" s="2">
        <v>0</v>
      </c>
      <c r="U1269" s="39">
        <v>1151.9785000000002</v>
      </c>
      <c r="V1269" s="2">
        <v>0</v>
      </c>
      <c r="W1269" s="2" t="s">
        <v>1</v>
      </c>
      <c r="X1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69"/>
      <c r="Z1269"/>
      <c r="AA1269"/>
    </row>
    <row r="1270" spans="5:27" hidden="1">
      <c r="E1270" s="2" t="s">
        <v>8565</v>
      </c>
      <c r="F1270" s="51">
        <v>44757</v>
      </c>
      <c r="G1270" s="2" t="s">
        <v>1</v>
      </c>
      <c r="H1270" s="2" t="s">
        <v>0</v>
      </c>
      <c r="I1270" s="2" t="s">
        <v>8149</v>
      </c>
      <c r="J1270" s="2" t="s">
        <v>8150</v>
      </c>
      <c r="K1270" s="41">
        <v>3604</v>
      </c>
      <c r="L1270" s="48">
        <v>3604</v>
      </c>
      <c r="M1270" s="49" t="s">
        <v>255</v>
      </c>
      <c r="N1270" s="39" t="s">
        <v>256</v>
      </c>
      <c r="O1270" s="2">
        <v>0</v>
      </c>
      <c r="P1270" s="2">
        <v>0</v>
      </c>
      <c r="Q1270" s="39">
        <v>917.51</v>
      </c>
      <c r="R1270" s="2">
        <v>119.27630000000001</v>
      </c>
      <c r="S1270" s="2">
        <v>0</v>
      </c>
      <c r="T1270" s="2">
        <v>0</v>
      </c>
      <c r="U1270" s="39">
        <v>1036.7863</v>
      </c>
      <c r="V1270" s="2">
        <v>0</v>
      </c>
      <c r="W1270" s="2" t="s">
        <v>1</v>
      </c>
      <c r="X1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0"/>
      <c r="Z1270"/>
      <c r="AA1270"/>
    </row>
    <row r="1271" spans="5:27" hidden="1">
      <c r="E1271" s="2" t="s">
        <v>8565</v>
      </c>
      <c r="F1271" s="51">
        <v>44757</v>
      </c>
      <c r="G1271" s="2" t="s">
        <v>1</v>
      </c>
      <c r="H1271" s="2" t="s">
        <v>0</v>
      </c>
      <c r="I1271" s="2" t="s">
        <v>8149</v>
      </c>
      <c r="J1271" s="2" t="s">
        <v>8150</v>
      </c>
      <c r="K1271" s="41">
        <v>3605</v>
      </c>
      <c r="L1271" s="48">
        <v>3605</v>
      </c>
      <c r="M1271" s="49" t="s">
        <v>803</v>
      </c>
      <c r="N1271" s="39" t="s">
        <v>804</v>
      </c>
      <c r="O1271" s="2">
        <v>0</v>
      </c>
      <c r="P1271" s="2">
        <v>0</v>
      </c>
      <c r="Q1271" s="39">
        <v>605.58000000000004</v>
      </c>
      <c r="R1271" s="2">
        <v>78.725400000000008</v>
      </c>
      <c r="S1271" s="2">
        <v>0</v>
      </c>
      <c r="T1271" s="2">
        <v>0</v>
      </c>
      <c r="U1271" s="39">
        <v>684.30540000000008</v>
      </c>
      <c r="V1271" s="2">
        <v>0</v>
      </c>
      <c r="W1271" s="2" t="s">
        <v>1</v>
      </c>
      <c r="X1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1"/>
      <c r="Z1271"/>
      <c r="AA1271"/>
    </row>
    <row r="1272" spans="5:27" hidden="1">
      <c r="E1272" s="2" t="s">
        <v>8565</v>
      </c>
      <c r="F1272" s="51">
        <v>44757</v>
      </c>
      <c r="G1272" s="2" t="s">
        <v>1</v>
      </c>
      <c r="H1272" s="2" t="s">
        <v>0</v>
      </c>
      <c r="I1272" s="2" t="s">
        <v>8149</v>
      </c>
      <c r="J1272" s="2" t="s">
        <v>8150</v>
      </c>
      <c r="K1272" s="41">
        <v>3606</v>
      </c>
      <c r="L1272" s="48">
        <v>3606</v>
      </c>
      <c r="M1272" s="49">
        <v>0</v>
      </c>
      <c r="N1272" s="39" t="s">
        <v>1393</v>
      </c>
      <c r="O1272" s="2">
        <v>0</v>
      </c>
      <c r="P1272" s="2">
        <v>0</v>
      </c>
      <c r="Q1272" s="39">
        <v>124.29</v>
      </c>
      <c r="R1272" s="2">
        <v>16.157700000000002</v>
      </c>
      <c r="S1272" s="2">
        <v>0</v>
      </c>
      <c r="T1272" s="2">
        <v>0</v>
      </c>
      <c r="U1272" s="39">
        <v>140.4477</v>
      </c>
      <c r="V1272" s="2" t="s">
        <v>8399</v>
      </c>
      <c r="W1272" s="2" t="s">
        <v>1</v>
      </c>
      <c r="X1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2"/>
      <c r="Z1272"/>
      <c r="AA1272"/>
    </row>
    <row r="1273" spans="5:27" hidden="1">
      <c r="E1273" s="2" t="s">
        <v>8565</v>
      </c>
      <c r="F1273" s="51">
        <v>44757</v>
      </c>
      <c r="G1273" s="2" t="s">
        <v>1</v>
      </c>
      <c r="H1273" s="2" t="s">
        <v>0</v>
      </c>
      <c r="I1273" s="2" t="s">
        <v>8149</v>
      </c>
      <c r="J1273" s="2" t="s">
        <v>8150</v>
      </c>
      <c r="K1273" s="41">
        <v>3607</v>
      </c>
      <c r="L1273" s="48">
        <v>3607</v>
      </c>
      <c r="M1273" s="49">
        <v>0</v>
      </c>
      <c r="N1273" s="39" t="s">
        <v>1393</v>
      </c>
      <c r="O1273" s="2">
        <v>0</v>
      </c>
      <c r="P1273" s="2">
        <v>0</v>
      </c>
      <c r="Q1273" s="39">
        <v>278.06</v>
      </c>
      <c r="R1273" s="2">
        <v>36.147800000000004</v>
      </c>
      <c r="S1273" s="2">
        <v>0</v>
      </c>
      <c r="T1273" s="2">
        <v>0</v>
      </c>
      <c r="U1273" s="39">
        <v>314.20780000000002</v>
      </c>
      <c r="V1273" s="2" t="s">
        <v>8399</v>
      </c>
      <c r="W1273" s="2" t="s">
        <v>1</v>
      </c>
      <c r="X1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3"/>
      <c r="Z1273"/>
      <c r="AA1273"/>
    </row>
    <row r="1274" spans="5:27" hidden="1">
      <c r="E1274" s="2" t="s">
        <v>8565</v>
      </c>
      <c r="F1274" s="51">
        <v>44757</v>
      </c>
      <c r="G1274" s="2" t="s">
        <v>1</v>
      </c>
      <c r="H1274" s="2" t="s">
        <v>0</v>
      </c>
      <c r="I1274" s="2" t="s">
        <v>8149</v>
      </c>
      <c r="J1274" s="2" t="s">
        <v>8150</v>
      </c>
      <c r="K1274" s="41">
        <v>3608</v>
      </c>
      <c r="L1274" s="48">
        <v>3608</v>
      </c>
      <c r="M1274" s="49" t="s">
        <v>7959</v>
      </c>
      <c r="N1274" s="39" t="s">
        <v>889</v>
      </c>
      <c r="O1274" s="2">
        <v>0</v>
      </c>
      <c r="P1274" s="2">
        <v>0</v>
      </c>
      <c r="Q1274" s="39">
        <v>244.68</v>
      </c>
      <c r="R1274" s="2">
        <v>31.808400000000002</v>
      </c>
      <c r="S1274" s="2">
        <v>0</v>
      </c>
      <c r="T1274" s="2">
        <v>0</v>
      </c>
      <c r="U1274" s="39">
        <v>276.48840000000001</v>
      </c>
      <c r="V1274" s="2">
        <v>0</v>
      </c>
      <c r="W1274" s="2" t="s">
        <v>1</v>
      </c>
      <c r="X1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4"/>
      <c r="Z1274"/>
      <c r="AA1274"/>
    </row>
    <row r="1275" spans="5:27" hidden="1">
      <c r="E1275" s="2" t="s">
        <v>8565</v>
      </c>
      <c r="F1275" s="51">
        <v>44757</v>
      </c>
      <c r="G1275" s="2" t="s">
        <v>1</v>
      </c>
      <c r="H1275" s="2" t="s">
        <v>0</v>
      </c>
      <c r="I1275" s="2" t="s">
        <v>8149</v>
      </c>
      <c r="J1275" s="2" t="s">
        <v>8150</v>
      </c>
      <c r="K1275" s="41">
        <v>3609</v>
      </c>
      <c r="L1275" s="48">
        <v>3609</v>
      </c>
      <c r="M1275" s="49">
        <v>0</v>
      </c>
      <c r="N1275" s="39" t="s">
        <v>8606</v>
      </c>
      <c r="O1275" s="2">
        <v>0</v>
      </c>
      <c r="P1275" s="2">
        <v>0</v>
      </c>
      <c r="Q1275" s="39">
        <v>307.85000000000002</v>
      </c>
      <c r="R1275" s="2">
        <v>40.020500000000006</v>
      </c>
      <c r="S1275" s="2">
        <v>0</v>
      </c>
      <c r="T1275" s="2">
        <v>0</v>
      </c>
      <c r="U1275" s="39">
        <v>347.87050000000005</v>
      </c>
      <c r="V1275" s="2" t="s">
        <v>8605</v>
      </c>
      <c r="W1275" s="2" t="s">
        <v>1</v>
      </c>
      <c r="X1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5"/>
      <c r="Z1275"/>
      <c r="AA1275"/>
    </row>
    <row r="1276" spans="5:27" hidden="1">
      <c r="E1276" s="2" t="s">
        <v>8565</v>
      </c>
      <c r="F1276" s="51">
        <v>44757</v>
      </c>
      <c r="G1276" s="2" t="s">
        <v>1</v>
      </c>
      <c r="H1276" s="2" t="s">
        <v>0</v>
      </c>
      <c r="I1276" s="2" t="s">
        <v>8149</v>
      </c>
      <c r="J1276" s="2" t="s">
        <v>8150</v>
      </c>
      <c r="K1276" s="41">
        <v>3610</v>
      </c>
      <c r="L1276" s="48">
        <v>3610</v>
      </c>
      <c r="M1276" s="49" t="s">
        <v>511</v>
      </c>
      <c r="N1276" s="39" t="s">
        <v>8042</v>
      </c>
      <c r="O1276" s="2">
        <v>0</v>
      </c>
      <c r="P1276" s="2">
        <v>0</v>
      </c>
      <c r="Q1276" s="39">
        <v>312.94</v>
      </c>
      <c r="R1276" s="2">
        <v>40.682200000000002</v>
      </c>
      <c r="S1276" s="2">
        <v>0</v>
      </c>
      <c r="T1276" s="2">
        <v>0</v>
      </c>
      <c r="U1276" s="39">
        <v>353.62220000000002</v>
      </c>
      <c r="V1276" s="2">
        <v>0</v>
      </c>
      <c r="W1276" s="2" t="s">
        <v>1</v>
      </c>
      <c r="X1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6"/>
      <c r="Z1276"/>
      <c r="AA1276"/>
    </row>
    <row r="1277" spans="5:27" hidden="1">
      <c r="E1277" s="2" t="s">
        <v>8565</v>
      </c>
      <c r="F1277" s="51">
        <v>44757</v>
      </c>
      <c r="G1277" s="2" t="s">
        <v>1</v>
      </c>
      <c r="H1277" s="2" t="s">
        <v>0</v>
      </c>
      <c r="I1277" s="2" t="s">
        <v>8149</v>
      </c>
      <c r="J1277" s="2" t="s">
        <v>8150</v>
      </c>
      <c r="K1277" s="41">
        <v>3611</v>
      </c>
      <c r="L1277" s="48">
        <v>3611</v>
      </c>
      <c r="M1277" s="49" t="s">
        <v>512</v>
      </c>
      <c r="N1277" s="39" t="s">
        <v>513</v>
      </c>
      <c r="O1277" s="2">
        <v>0</v>
      </c>
      <c r="P1277" s="2">
        <v>0</v>
      </c>
      <c r="Q1277" s="39">
        <v>532.14</v>
      </c>
      <c r="R1277" s="2">
        <v>69.178200000000004</v>
      </c>
      <c r="S1277" s="2">
        <v>0</v>
      </c>
      <c r="T1277" s="2">
        <v>0</v>
      </c>
      <c r="U1277" s="39">
        <v>601.31819999999993</v>
      </c>
      <c r="V1277" s="2">
        <v>0</v>
      </c>
      <c r="W1277" s="2" t="s">
        <v>1</v>
      </c>
      <c r="X1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7"/>
      <c r="Z1277"/>
      <c r="AA1277"/>
    </row>
    <row r="1278" spans="5:27" hidden="1">
      <c r="E1278" s="2" t="s">
        <v>8565</v>
      </c>
      <c r="F1278" s="51">
        <v>44757</v>
      </c>
      <c r="G1278" s="2" t="s">
        <v>1</v>
      </c>
      <c r="H1278" s="2" t="s">
        <v>0</v>
      </c>
      <c r="I1278" s="2" t="s">
        <v>8149</v>
      </c>
      <c r="J1278" s="2" t="s">
        <v>8150</v>
      </c>
      <c r="K1278" s="41">
        <v>3612</v>
      </c>
      <c r="L1278" s="48">
        <v>3612</v>
      </c>
      <c r="M1278" s="49" t="s">
        <v>409</v>
      </c>
      <c r="N1278" s="39" t="s">
        <v>410</v>
      </c>
      <c r="O1278" s="2">
        <v>0</v>
      </c>
      <c r="P1278" s="2">
        <v>0</v>
      </c>
      <c r="Q1278" s="39">
        <v>63.17</v>
      </c>
      <c r="R1278" s="2">
        <v>8.2121000000000013</v>
      </c>
      <c r="S1278" s="2">
        <v>0</v>
      </c>
      <c r="T1278" s="2">
        <v>0</v>
      </c>
      <c r="U1278" s="39">
        <v>71.382100000000008</v>
      </c>
      <c r="V1278" s="2">
        <v>0</v>
      </c>
      <c r="W1278" s="2" t="s">
        <v>1</v>
      </c>
      <c r="X1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8"/>
      <c r="Z1278"/>
      <c r="AA1278"/>
    </row>
    <row r="1279" spans="5:27" hidden="1">
      <c r="E1279" s="2" t="s">
        <v>8565</v>
      </c>
      <c r="F1279" s="51">
        <v>44757</v>
      </c>
      <c r="G1279" s="2" t="s">
        <v>1</v>
      </c>
      <c r="H1279" s="2" t="s">
        <v>0</v>
      </c>
      <c r="I1279" s="2" t="s">
        <v>8149</v>
      </c>
      <c r="J1279" s="2" t="s">
        <v>8150</v>
      </c>
      <c r="K1279" s="41">
        <v>3613</v>
      </c>
      <c r="L1279" s="48">
        <v>3613</v>
      </c>
      <c r="M1279" s="49" t="s">
        <v>229</v>
      </c>
      <c r="N1279" s="39" t="s">
        <v>230</v>
      </c>
      <c r="O1279" s="2">
        <v>0</v>
      </c>
      <c r="P1279" s="2">
        <v>0</v>
      </c>
      <c r="Q1279" s="39">
        <v>203.9</v>
      </c>
      <c r="R1279" s="2">
        <v>26.507000000000001</v>
      </c>
      <c r="S1279" s="2">
        <v>0</v>
      </c>
      <c r="T1279" s="2">
        <v>0</v>
      </c>
      <c r="U1279" s="39">
        <v>230.40700000000001</v>
      </c>
      <c r="V1279" s="2">
        <v>0</v>
      </c>
      <c r="W1279" s="2" t="s">
        <v>1</v>
      </c>
      <c r="X1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79"/>
      <c r="Z1279"/>
      <c r="AA1279"/>
    </row>
    <row r="1280" spans="5:27" hidden="1">
      <c r="E1280" s="2" t="s">
        <v>8565</v>
      </c>
      <c r="F1280" s="51">
        <v>44757</v>
      </c>
      <c r="G1280" s="2" t="s">
        <v>1</v>
      </c>
      <c r="H1280" s="2" t="s">
        <v>0</v>
      </c>
      <c r="I1280" s="2" t="s">
        <v>8149</v>
      </c>
      <c r="J1280" s="2" t="s">
        <v>8150</v>
      </c>
      <c r="K1280" s="41">
        <v>3614</v>
      </c>
      <c r="L1280" s="48">
        <v>3614</v>
      </c>
      <c r="M1280" s="49" t="s">
        <v>1424</v>
      </c>
      <c r="N1280" s="39" t="s">
        <v>1425</v>
      </c>
      <c r="O1280" s="2">
        <v>0</v>
      </c>
      <c r="P1280" s="2">
        <v>0</v>
      </c>
      <c r="Q1280" s="39">
        <v>40.78</v>
      </c>
      <c r="R1280" s="2">
        <v>5.3014000000000001</v>
      </c>
      <c r="S1280" s="2">
        <v>0</v>
      </c>
      <c r="T1280" s="2">
        <v>0</v>
      </c>
      <c r="U1280" s="39">
        <v>46.081400000000002</v>
      </c>
      <c r="V1280" s="2">
        <v>0</v>
      </c>
      <c r="W1280" s="2" t="s">
        <v>1</v>
      </c>
      <c r="X1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0"/>
      <c r="Z1280"/>
      <c r="AA1280"/>
    </row>
    <row r="1281" spans="5:27" hidden="1">
      <c r="E1281" s="2" t="s">
        <v>8565</v>
      </c>
      <c r="F1281" s="51">
        <v>44757</v>
      </c>
      <c r="G1281" s="2" t="s">
        <v>1</v>
      </c>
      <c r="H1281" s="2" t="s">
        <v>0</v>
      </c>
      <c r="I1281" s="2" t="s">
        <v>8149</v>
      </c>
      <c r="J1281" s="2" t="s">
        <v>8150</v>
      </c>
      <c r="K1281" s="41">
        <v>3615</v>
      </c>
      <c r="L1281" s="48">
        <v>3615</v>
      </c>
      <c r="M1281" s="49" t="s">
        <v>7859</v>
      </c>
      <c r="N1281" s="39" t="s">
        <v>7860</v>
      </c>
      <c r="O1281" s="2">
        <v>0</v>
      </c>
      <c r="P1281" s="2">
        <v>0</v>
      </c>
      <c r="Q1281" s="39">
        <v>486.31</v>
      </c>
      <c r="R1281" s="2">
        <v>63.220300000000002</v>
      </c>
      <c r="S1281" s="2">
        <v>0</v>
      </c>
      <c r="T1281" s="2">
        <v>0</v>
      </c>
      <c r="U1281" s="39">
        <v>549.53030000000001</v>
      </c>
      <c r="V1281" s="2">
        <v>0</v>
      </c>
      <c r="W1281" s="2" t="s">
        <v>1</v>
      </c>
      <c r="X1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1"/>
      <c r="Z1281"/>
      <c r="AA1281"/>
    </row>
    <row r="1282" spans="5:27" hidden="1">
      <c r="E1282" s="2" t="s">
        <v>8565</v>
      </c>
      <c r="F1282" s="51">
        <v>44757</v>
      </c>
      <c r="G1282" s="2" t="s">
        <v>1</v>
      </c>
      <c r="H1282" s="2" t="s">
        <v>0</v>
      </c>
      <c r="I1282" s="2" t="s">
        <v>8149</v>
      </c>
      <c r="J1282" s="2" t="s">
        <v>8150</v>
      </c>
      <c r="K1282" s="41">
        <v>3616</v>
      </c>
      <c r="L1282" s="48">
        <v>3616</v>
      </c>
      <c r="M1282" s="49" t="s">
        <v>741</v>
      </c>
      <c r="N1282" s="39" t="s">
        <v>742</v>
      </c>
      <c r="O1282" s="2">
        <v>0</v>
      </c>
      <c r="P1282" s="2">
        <v>0</v>
      </c>
      <c r="Q1282" s="39">
        <v>341.9</v>
      </c>
      <c r="R1282" s="2">
        <v>44.446999999999996</v>
      </c>
      <c r="S1282" s="2">
        <v>0</v>
      </c>
      <c r="T1282" s="2">
        <v>0</v>
      </c>
      <c r="U1282" s="39">
        <v>386.34699999999998</v>
      </c>
      <c r="V1282" s="2">
        <v>0</v>
      </c>
      <c r="W1282" s="2" t="s">
        <v>1</v>
      </c>
      <c r="X1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2"/>
      <c r="Z1282"/>
      <c r="AA1282"/>
    </row>
    <row r="1283" spans="5:27" hidden="1">
      <c r="E1283" s="2" t="s">
        <v>8565</v>
      </c>
      <c r="F1283" s="51">
        <v>44760</v>
      </c>
      <c r="G1283" s="2" t="s">
        <v>1</v>
      </c>
      <c r="H1283" s="2" t="s">
        <v>0</v>
      </c>
      <c r="I1283" s="2" t="s">
        <v>8149</v>
      </c>
      <c r="J1283" s="2" t="s">
        <v>8150</v>
      </c>
      <c r="K1283" s="41">
        <v>3617</v>
      </c>
      <c r="L1283" s="48">
        <v>3617</v>
      </c>
      <c r="M1283" s="49" t="s">
        <v>313</v>
      </c>
      <c r="N1283" s="39" t="s">
        <v>314</v>
      </c>
      <c r="O1283" s="2">
        <v>0</v>
      </c>
      <c r="P1283" s="2">
        <v>0</v>
      </c>
      <c r="Q1283" s="39">
        <v>67.7</v>
      </c>
      <c r="R1283" s="2">
        <v>8.8010000000000002</v>
      </c>
      <c r="S1283" s="2">
        <v>0</v>
      </c>
      <c r="T1283" s="2">
        <v>0</v>
      </c>
      <c r="U1283" s="39">
        <v>76.501000000000005</v>
      </c>
      <c r="V1283" s="2">
        <v>0</v>
      </c>
      <c r="W1283" s="2" t="s">
        <v>1</v>
      </c>
      <c r="X1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3"/>
      <c r="Z1283"/>
      <c r="AA1283"/>
    </row>
    <row r="1284" spans="5:27" hidden="1">
      <c r="E1284" s="2" t="s">
        <v>8565</v>
      </c>
      <c r="F1284" s="51">
        <v>44760</v>
      </c>
      <c r="G1284" s="2" t="s">
        <v>1</v>
      </c>
      <c r="H1284" s="2" t="s">
        <v>0</v>
      </c>
      <c r="I1284" s="2" t="s">
        <v>8149</v>
      </c>
      <c r="J1284" s="2" t="s">
        <v>8150</v>
      </c>
      <c r="K1284" s="41">
        <v>3618</v>
      </c>
      <c r="L1284" s="48">
        <v>3618</v>
      </c>
      <c r="M1284" s="49" t="s">
        <v>528</v>
      </c>
      <c r="N1284" s="39" t="s">
        <v>529</v>
      </c>
      <c r="O1284" s="2">
        <v>0</v>
      </c>
      <c r="P1284" s="2">
        <v>0</v>
      </c>
      <c r="Q1284" s="39">
        <v>242.12</v>
      </c>
      <c r="R1284" s="2">
        <v>31.4756</v>
      </c>
      <c r="S1284" s="2">
        <v>0</v>
      </c>
      <c r="T1284" s="2">
        <v>0</v>
      </c>
      <c r="U1284" s="39">
        <v>273.59559999999999</v>
      </c>
      <c r="V1284" s="2">
        <v>0</v>
      </c>
      <c r="W1284" s="2" t="s">
        <v>1</v>
      </c>
      <c r="X1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4"/>
      <c r="Z1284"/>
      <c r="AA1284"/>
    </row>
    <row r="1285" spans="5:27" hidden="1">
      <c r="E1285" s="2" t="s">
        <v>8565</v>
      </c>
      <c r="F1285" s="51">
        <v>44760</v>
      </c>
      <c r="G1285" s="2" t="s">
        <v>1</v>
      </c>
      <c r="H1285" s="2" t="s">
        <v>0</v>
      </c>
      <c r="I1285" s="2" t="s">
        <v>8149</v>
      </c>
      <c r="J1285" s="2" t="s">
        <v>8150</v>
      </c>
      <c r="K1285" s="41">
        <v>3619</v>
      </c>
      <c r="L1285" s="48">
        <v>3619</v>
      </c>
      <c r="M1285" s="49" t="s">
        <v>189</v>
      </c>
      <c r="N1285" s="39" t="s">
        <v>190</v>
      </c>
      <c r="O1285" s="2">
        <v>0</v>
      </c>
      <c r="P1285" s="2">
        <v>0</v>
      </c>
      <c r="Q1285" s="39">
        <v>402</v>
      </c>
      <c r="R1285" s="2">
        <v>52.260000000000005</v>
      </c>
      <c r="S1285" s="2">
        <v>0</v>
      </c>
      <c r="T1285" s="2">
        <v>0</v>
      </c>
      <c r="U1285" s="39">
        <v>454.26</v>
      </c>
      <c r="V1285" s="2">
        <v>0</v>
      </c>
      <c r="W1285" s="2" t="s">
        <v>1</v>
      </c>
      <c r="X1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5"/>
      <c r="Z1285"/>
      <c r="AA1285"/>
    </row>
    <row r="1286" spans="5:27" hidden="1">
      <c r="E1286" s="2" t="s">
        <v>8565</v>
      </c>
      <c r="F1286" s="51">
        <v>44760</v>
      </c>
      <c r="G1286" s="2" t="s">
        <v>1</v>
      </c>
      <c r="H1286" s="2" t="s">
        <v>0</v>
      </c>
      <c r="I1286" s="2" t="s">
        <v>8149</v>
      </c>
      <c r="J1286" s="2" t="s">
        <v>8150</v>
      </c>
      <c r="K1286" s="41">
        <v>3620</v>
      </c>
      <c r="L1286" s="48">
        <v>3620</v>
      </c>
      <c r="M1286" s="49" t="s">
        <v>574</v>
      </c>
      <c r="N1286" s="39" t="s">
        <v>575</v>
      </c>
      <c r="O1286" s="2">
        <v>0</v>
      </c>
      <c r="P1286" s="2">
        <v>0</v>
      </c>
      <c r="Q1286" s="39">
        <v>9366.25</v>
      </c>
      <c r="R1286" s="2">
        <v>1217.6125</v>
      </c>
      <c r="S1286" s="2">
        <v>0</v>
      </c>
      <c r="T1286" s="2">
        <v>0</v>
      </c>
      <c r="U1286" s="39">
        <v>10583.862499999999</v>
      </c>
      <c r="V1286" s="2">
        <v>0</v>
      </c>
      <c r="W1286" s="2" t="s">
        <v>1</v>
      </c>
      <c r="X1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6"/>
      <c r="Z1286"/>
      <c r="AA1286"/>
    </row>
    <row r="1287" spans="5:27" hidden="1">
      <c r="E1287" s="2" t="s">
        <v>8565</v>
      </c>
      <c r="F1287" s="51">
        <v>44760</v>
      </c>
      <c r="G1287" s="2" t="s">
        <v>1</v>
      </c>
      <c r="H1287" s="2" t="s">
        <v>0</v>
      </c>
      <c r="I1287" s="2" t="s">
        <v>8149</v>
      </c>
      <c r="J1287" s="2" t="s">
        <v>8150</v>
      </c>
      <c r="K1287" s="41">
        <v>3621</v>
      </c>
      <c r="L1287" s="48">
        <v>3621</v>
      </c>
      <c r="M1287" s="49" t="s">
        <v>431</v>
      </c>
      <c r="N1287" s="39" t="s">
        <v>432</v>
      </c>
      <c r="O1287" s="2">
        <v>0</v>
      </c>
      <c r="P1287" s="2">
        <v>0</v>
      </c>
      <c r="Q1287" s="39">
        <v>3262.27</v>
      </c>
      <c r="R1287" s="2">
        <v>424.0951</v>
      </c>
      <c r="S1287" s="2">
        <v>0</v>
      </c>
      <c r="T1287" s="2">
        <v>0</v>
      </c>
      <c r="U1287" s="39">
        <v>3686.3651</v>
      </c>
      <c r="V1287" s="2">
        <v>0</v>
      </c>
      <c r="W1287" s="2" t="s">
        <v>1</v>
      </c>
      <c r="X1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7"/>
      <c r="Z1287"/>
      <c r="AA1287"/>
    </row>
    <row r="1288" spans="5:27" hidden="1">
      <c r="E1288" s="2" t="s">
        <v>8565</v>
      </c>
      <c r="F1288" s="51">
        <v>44760</v>
      </c>
      <c r="G1288" s="2" t="s">
        <v>1</v>
      </c>
      <c r="H1288" s="2" t="s">
        <v>0</v>
      </c>
      <c r="I1288" s="2" t="s">
        <v>8149</v>
      </c>
      <c r="J1288" s="2" t="s">
        <v>8150</v>
      </c>
      <c r="K1288" s="41">
        <v>3622</v>
      </c>
      <c r="L1288" s="48">
        <v>3622</v>
      </c>
      <c r="M1288" s="49" t="s">
        <v>431</v>
      </c>
      <c r="N1288" s="39" t="s">
        <v>432</v>
      </c>
      <c r="O1288" s="2">
        <v>0</v>
      </c>
      <c r="P1288" s="2">
        <v>0</v>
      </c>
      <c r="Q1288" s="39">
        <v>3364.21</v>
      </c>
      <c r="R1288" s="2">
        <v>437.34730000000002</v>
      </c>
      <c r="S1288" s="2">
        <v>0</v>
      </c>
      <c r="T1288" s="2">
        <v>0</v>
      </c>
      <c r="U1288" s="39">
        <v>3801.5572999999999</v>
      </c>
      <c r="V1288" s="2">
        <v>0</v>
      </c>
      <c r="W1288" s="2" t="s">
        <v>1</v>
      </c>
      <c r="X1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8"/>
      <c r="Z1288"/>
      <c r="AA1288"/>
    </row>
    <row r="1289" spans="5:27" hidden="1">
      <c r="E1289" s="2" t="s">
        <v>8565</v>
      </c>
      <c r="F1289" s="51">
        <v>44760</v>
      </c>
      <c r="G1289" s="2" t="s">
        <v>1</v>
      </c>
      <c r="H1289" s="2" t="s">
        <v>0</v>
      </c>
      <c r="I1289" s="2" t="s">
        <v>8149</v>
      </c>
      <c r="J1289" s="2" t="s">
        <v>8150</v>
      </c>
      <c r="K1289" s="41">
        <v>3623</v>
      </c>
      <c r="L1289" s="48">
        <v>3623</v>
      </c>
      <c r="M1289" s="49" t="s">
        <v>588</v>
      </c>
      <c r="N1289" s="39" t="s">
        <v>589</v>
      </c>
      <c r="O1289" s="2">
        <v>0</v>
      </c>
      <c r="P1289" s="2">
        <v>0</v>
      </c>
      <c r="Q1289" s="39">
        <v>205.9</v>
      </c>
      <c r="R1289" s="2">
        <v>26.767000000000003</v>
      </c>
      <c r="S1289" s="2">
        <v>0</v>
      </c>
      <c r="T1289" s="2">
        <v>0</v>
      </c>
      <c r="U1289" s="39">
        <v>232.667</v>
      </c>
      <c r="V1289" s="2">
        <v>0</v>
      </c>
      <c r="W1289" s="2" t="s">
        <v>1</v>
      </c>
      <c r="X1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89"/>
      <c r="Z1289"/>
      <c r="AA1289"/>
    </row>
    <row r="1290" spans="5:27" hidden="1">
      <c r="E1290" s="2" t="s">
        <v>8565</v>
      </c>
      <c r="F1290" s="51">
        <v>44760</v>
      </c>
      <c r="G1290" s="2" t="s">
        <v>1</v>
      </c>
      <c r="H1290" s="2" t="s">
        <v>0</v>
      </c>
      <c r="I1290" s="2" t="s">
        <v>8149</v>
      </c>
      <c r="J1290" s="2" t="s">
        <v>8150</v>
      </c>
      <c r="K1290" s="41">
        <v>3624</v>
      </c>
      <c r="L1290" s="48">
        <v>3624</v>
      </c>
      <c r="M1290" s="49" t="s">
        <v>477</v>
      </c>
      <c r="N1290" s="39" t="s">
        <v>478</v>
      </c>
      <c r="O1290" s="2">
        <v>0</v>
      </c>
      <c r="P1290" s="2">
        <v>0</v>
      </c>
      <c r="Q1290" s="39">
        <v>253.9</v>
      </c>
      <c r="R1290" s="2">
        <v>33.007000000000005</v>
      </c>
      <c r="S1290" s="2">
        <v>0</v>
      </c>
      <c r="T1290" s="2">
        <v>0</v>
      </c>
      <c r="U1290" s="39">
        <v>286.90700000000004</v>
      </c>
      <c r="V1290" s="2">
        <v>0</v>
      </c>
      <c r="W1290" s="2" t="s">
        <v>1</v>
      </c>
      <c r="X1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0"/>
      <c r="Z1290"/>
      <c r="AA1290"/>
    </row>
    <row r="1291" spans="5:27" hidden="1">
      <c r="E1291" s="2" t="s">
        <v>8565</v>
      </c>
      <c r="F1291" s="51">
        <v>44760</v>
      </c>
      <c r="G1291" s="2" t="s">
        <v>1</v>
      </c>
      <c r="H1291" s="2" t="s">
        <v>0</v>
      </c>
      <c r="I1291" s="2" t="s">
        <v>8149</v>
      </c>
      <c r="J1291" s="2" t="s">
        <v>8150</v>
      </c>
      <c r="K1291" s="41">
        <v>3625</v>
      </c>
      <c r="L1291" s="48">
        <v>3625</v>
      </c>
      <c r="M1291" s="49" t="s">
        <v>341</v>
      </c>
      <c r="N1291" s="39" t="s">
        <v>342</v>
      </c>
      <c r="O1291" s="2">
        <v>0</v>
      </c>
      <c r="P1291" s="2">
        <v>0</v>
      </c>
      <c r="Q1291" s="39">
        <v>13.1</v>
      </c>
      <c r="R1291" s="2">
        <v>1.7030000000000001</v>
      </c>
      <c r="S1291" s="2">
        <v>0</v>
      </c>
      <c r="T1291" s="2">
        <v>0</v>
      </c>
      <c r="U1291" s="39">
        <v>14.802999999999999</v>
      </c>
      <c r="V1291" s="2">
        <v>0</v>
      </c>
      <c r="W1291" s="2" t="s">
        <v>1</v>
      </c>
      <c r="X1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1"/>
      <c r="Z1291"/>
      <c r="AA1291"/>
    </row>
    <row r="1292" spans="5:27" hidden="1">
      <c r="E1292" s="2" t="s">
        <v>8565</v>
      </c>
      <c r="F1292" s="51">
        <v>44760</v>
      </c>
      <c r="G1292" s="2" t="s">
        <v>1</v>
      </c>
      <c r="H1292" s="2" t="s">
        <v>0</v>
      </c>
      <c r="I1292" s="2" t="s">
        <v>8149</v>
      </c>
      <c r="J1292" s="2" t="s">
        <v>8150</v>
      </c>
      <c r="K1292" s="41">
        <v>3626</v>
      </c>
      <c r="L1292" s="48">
        <v>3626</v>
      </c>
      <c r="M1292" s="49" t="s">
        <v>341</v>
      </c>
      <c r="N1292" s="39" t="s">
        <v>342</v>
      </c>
      <c r="O1292" s="2">
        <v>0</v>
      </c>
      <c r="P1292" s="2">
        <v>0</v>
      </c>
      <c r="Q1292" s="39">
        <v>485.84</v>
      </c>
      <c r="R1292" s="2">
        <v>63.159199999999998</v>
      </c>
      <c r="S1292" s="2">
        <v>0</v>
      </c>
      <c r="T1292" s="2">
        <v>0</v>
      </c>
      <c r="U1292" s="39">
        <v>548.99919999999997</v>
      </c>
      <c r="V1292" s="2">
        <v>0</v>
      </c>
      <c r="W1292" s="2" t="s">
        <v>1</v>
      </c>
      <c r="X1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2"/>
      <c r="Z1292"/>
      <c r="AA1292"/>
    </row>
    <row r="1293" spans="5:27" hidden="1">
      <c r="E1293" s="2" t="s">
        <v>8565</v>
      </c>
      <c r="F1293" s="51">
        <v>44760</v>
      </c>
      <c r="G1293" s="2" t="s">
        <v>1</v>
      </c>
      <c r="H1293" s="2" t="s">
        <v>0</v>
      </c>
      <c r="I1293" s="2" t="s">
        <v>8149</v>
      </c>
      <c r="J1293" s="2" t="s">
        <v>8150</v>
      </c>
      <c r="K1293" s="41">
        <v>3627</v>
      </c>
      <c r="L1293" s="48">
        <v>3627</v>
      </c>
      <c r="M1293" s="49" t="s">
        <v>741</v>
      </c>
      <c r="N1293" s="39" t="s">
        <v>742</v>
      </c>
      <c r="O1293" s="2">
        <v>0</v>
      </c>
      <c r="P1293" s="2">
        <v>0</v>
      </c>
      <c r="Q1293" s="39">
        <v>156.24</v>
      </c>
      <c r="R1293" s="2">
        <v>20.311200000000003</v>
      </c>
      <c r="S1293" s="2">
        <v>0</v>
      </c>
      <c r="T1293" s="2">
        <v>0</v>
      </c>
      <c r="U1293" s="39">
        <v>176.55120000000002</v>
      </c>
      <c r="V1293" s="2">
        <v>0</v>
      </c>
      <c r="W1293" s="2" t="s">
        <v>1</v>
      </c>
      <c r="X1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3"/>
      <c r="Z1293"/>
      <c r="AA1293"/>
    </row>
    <row r="1294" spans="5:27" hidden="1">
      <c r="E1294" s="2" t="s">
        <v>8565</v>
      </c>
      <c r="F1294" s="51">
        <v>44760</v>
      </c>
      <c r="G1294" s="2" t="s">
        <v>1</v>
      </c>
      <c r="H1294" s="2" t="s">
        <v>0</v>
      </c>
      <c r="I1294" s="2" t="s">
        <v>8149</v>
      </c>
      <c r="J1294" s="2" t="s">
        <v>8150</v>
      </c>
      <c r="K1294" s="41">
        <v>3628</v>
      </c>
      <c r="L1294" s="48">
        <v>3628</v>
      </c>
      <c r="M1294" s="49" t="s">
        <v>8321</v>
      </c>
      <c r="N1294" s="39" t="s">
        <v>8322</v>
      </c>
      <c r="O1294" s="2">
        <v>0</v>
      </c>
      <c r="P1294" s="2">
        <v>0</v>
      </c>
      <c r="Q1294" s="39">
        <v>484.25</v>
      </c>
      <c r="R1294" s="2">
        <v>62.952500000000001</v>
      </c>
      <c r="S1294" s="2">
        <v>0</v>
      </c>
      <c r="T1294" s="2">
        <v>0</v>
      </c>
      <c r="U1294" s="39">
        <v>547.20249999999999</v>
      </c>
      <c r="V1294" s="2">
        <v>0</v>
      </c>
      <c r="W1294" s="2" t="s">
        <v>1</v>
      </c>
      <c r="X1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4"/>
      <c r="Z1294"/>
      <c r="AA1294"/>
    </row>
    <row r="1295" spans="5:27" hidden="1">
      <c r="E1295" s="2" t="s">
        <v>8565</v>
      </c>
      <c r="F1295" s="51">
        <v>44760</v>
      </c>
      <c r="G1295" s="2" t="s">
        <v>1</v>
      </c>
      <c r="H1295" s="2" t="s">
        <v>0</v>
      </c>
      <c r="I1295" s="2" t="s">
        <v>8149</v>
      </c>
      <c r="J1295" s="2" t="s">
        <v>8150</v>
      </c>
      <c r="K1295" s="41">
        <v>3629</v>
      </c>
      <c r="L1295" s="48">
        <v>3629</v>
      </c>
      <c r="M1295" s="49" t="s">
        <v>8159</v>
      </c>
      <c r="N1295" s="39" t="s">
        <v>8162</v>
      </c>
      <c r="O1295" s="2">
        <v>0</v>
      </c>
      <c r="P1295" s="2">
        <v>0</v>
      </c>
      <c r="Q1295" s="39">
        <v>44.25</v>
      </c>
      <c r="R1295" s="2">
        <v>5.7525000000000004</v>
      </c>
      <c r="S1295" s="2">
        <v>0</v>
      </c>
      <c r="T1295" s="2">
        <v>0</v>
      </c>
      <c r="U1295" s="39">
        <v>50.002499999999998</v>
      </c>
      <c r="V1295" s="2">
        <v>0</v>
      </c>
      <c r="W1295" s="2" t="s">
        <v>1</v>
      </c>
      <c r="X1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5"/>
      <c r="Z1295"/>
      <c r="AA1295"/>
    </row>
    <row r="1296" spans="5:27" hidden="1">
      <c r="E1296" s="2" t="s">
        <v>8565</v>
      </c>
      <c r="F1296" s="51">
        <v>44760</v>
      </c>
      <c r="G1296" s="2" t="s">
        <v>1</v>
      </c>
      <c r="H1296" s="2" t="s">
        <v>0</v>
      </c>
      <c r="I1296" s="2" t="s">
        <v>8149</v>
      </c>
      <c r="J1296" s="2" t="s">
        <v>8150</v>
      </c>
      <c r="K1296" s="41">
        <v>3630</v>
      </c>
      <c r="L1296" s="48">
        <v>3630</v>
      </c>
      <c r="M1296" s="49" t="s">
        <v>574</v>
      </c>
      <c r="N1296" s="39" t="s">
        <v>575</v>
      </c>
      <c r="O1296" s="2">
        <v>0</v>
      </c>
      <c r="P1296" s="2">
        <v>0</v>
      </c>
      <c r="Q1296" s="39">
        <v>1610.4</v>
      </c>
      <c r="R1296" s="2">
        <v>209.35200000000003</v>
      </c>
      <c r="S1296" s="2">
        <v>0</v>
      </c>
      <c r="T1296" s="2">
        <v>0</v>
      </c>
      <c r="U1296" s="39">
        <v>1819.7520000000002</v>
      </c>
      <c r="V1296" s="2">
        <v>0</v>
      </c>
      <c r="W1296" s="2" t="s">
        <v>1</v>
      </c>
      <c r="X1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6"/>
      <c r="Z1296"/>
      <c r="AA1296"/>
    </row>
    <row r="1297" spans="5:27" hidden="1">
      <c r="E1297" s="2" t="s">
        <v>8565</v>
      </c>
      <c r="F1297" s="51">
        <v>44760</v>
      </c>
      <c r="G1297" s="2" t="s">
        <v>1</v>
      </c>
      <c r="H1297" s="2" t="s">
        <v>0</v>
      </c>
      <c r="I1297" s="2" t="s">
        <v>8149</v>
      </c>
      <c r="J1297" s="2" t="s">
        <v>8150</v>
      </c>
      <c r="K1297" s="41">
        <v>3631</v>
      </c>
      <c r="L1297" s="48">
        <v>3631</v>
      </c>
      <c r="M1297" s="49" t="s">
        <v>574</v>
      </c>
      <c r="N1297" s="39" t="s">
        <v>575</v>
      </c>
      <c r="O1297" s="2">
        <v>0</v>
      </c>
      <c r="P1297" s="2">
        <v>0</v>
      </c>
      <c r="Q1297" s="39">
        <v>9557.4</v>
      </c>
      <c r="R1297" s="2">
        <v>1242.462</v>
      </c>
      <c r="S1297" s="2">
        <v>0</v>
      </c>
      <c r="T1297" s="2">
        <v>0</v>
      </c>
      <c r="U1297" s="39">
        <v>10799.861999999999</v>
      </c>
      <c r="V1297" s="2">
        <v>0</v>
      </c>
      <c r="W1297" s="2" t="s">
        <v>1</v>
      </c>
      <c r="X1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7"/>
      <c r="Z1297"/>
      <c r="AA1297"/>
    </row>
    <row r="1298" spans="5:27" hidden="1">
      <c r="E1298" s="2" t="s">
        <v>8565</v>
      </c>
      <c r="F1298" s="51">
        <v>44760</v>
      </c>
      <c r="G1298" s="2" t="s">
        <v>1</v>
      </c>
      <c r="H1298" s="2" t="s">
        <v>0</v>
      </c>
      <c r="I1298" s="2" t="s">
        <v>8149</v>
      </c>
      <c r="J1298" s="2" t="s">
        <v>8150</v>
      </c>
      <c r="K1298" s="41">
        <v>3632</v>
      </c>
      <c r="L1298" s="48">
        <v>3632</v>
      </c>
      <c r="M1298" s="49" t="s">
        <v>526</v>
      </c>
      <c r="N1298" s="39" t="s">
        <v>527</v>
      </c>
      <c r="O1298" s="2">
        <v>0</v>
      </c>
      <c r="P1298" s="2">
        <v>0</v>
      </c>
      <c r="Q1298" s="39">
        <v>1008.86</v>
      </c>
      <c r="R1298" s="2">
        <v>131.15180000000001</v>
      </c>
      <c r="S1298" s="2">
        <v>0</v>
      </c>
      <c r="T1298" s="2">
        <v>0</v>
      </c>
      <c r="U1298" s="39">
        <v>1140.0118</v>
      </c>
      <c r="V1298" s="2">
        <v>0</v>
      </c>
      <c r="W1298" s="2" t="s">
        <v>1</v>
      </c>
      <c r="X1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8"/>
      <c r="Z1298"/>
      <c r="AA1298"/>
    </row>
    <row r="1299" spans="5:27" hidden="1">
      <c r="E1299" s="2" t="s">
        <v>8565</v>
      </c>
      <c r="F1299" s="51">
        <v>44760</v>
      </c>
      <c r="G1299" s="2" t="s">
        <v>1</v>
      </c>
      <c r="H1299" s="2" t="s">
        <v>0</v>
      </c>
      <c r="I1299" s="2" t="s">
        <v>8149</v>
      </c>
      <c r="J1299" s="2" t="s">
        <v>8150</v>
      </c>
      <c r="K1299" s="41">
        <v>3633</v>
      </c>
      <c r="L1299" s="48">
        <v>3633</v>
      </c>
      <c r="M1299" s="49" t="s">
        <v>451</v>
      </c>
      <c r="N1299" s="39" t="s">
        <v>452</v>
      </c>
      <c r="O1299" s="2">
        <v>0</v>
      </c>
      <c r="P1299" s="2">
        <v>0</v>
      </c>
      <c r="Q1299" s="39">
        <v>5607.02</v>
      </c>
      <c r="R1299" s="2">
        <v>728.91260000000011</v>
      </c>
      <c r="S1299" s="2">
        <v>0</v>
      </c>
      <c r="T1299" s="2">
        <v>0</v>
      </c>
      <c r="U1299" s="39">
        <v>6335.9326000000001</v>
      </c>
      <c r="V1299" s="2">
        <v>0</v>
      </c>
      <c r="W1299" s="2" t="s">
        <v>1</v>
      </c>
      <c r="X1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299"/>
      <c r="Z1299"/>
      <c r="AA1299"/>
    </row>
    <row r="1300" spans="5:27" hidden="1">
      <c r="E1300" s="2" t="s">
        <v>8565</v>
      </c>
      <c r="F1300" s="51">
        <v>44760</v>
      </c>
      <c r="G1300" s="2" t="s">
        <v>1</v>
      </c>
      <c r="H1300" s="2" t="s">
        <v>0</v>
      </c>
      <c r="I1300" s="2" t="s">
        <v>8149</v>
      </c>
      <c r="J1300" s="2" t="s">
        <v>8150</v>
      </c>
      <c r="K1300" s="41">
        <v>3634</v>
      </c>
      <c r="L1300" s="48">
        <v>3634</v>
      </c>
      <c r="M1300" s="49" t="s">
        <v>1379</v>
      </c>
      <c r="N1300" s="39" t="s">
        <v>1380</v>
      </c>
      <c r="O1300" s="2">
        <v>0</v>
      </c>
      <c r="P1300" s="2">
        <v>0</v>
      </c>
      <c r="Q1300" s="39">
        <v>2580.48</v>
      </c>
      <c r="R1300" s="2">
        <v>335.4624</v>
      </c>
      <c r="S1300" s="2">
        <v>0</v>
      </c>
      <c r="T1300" s="2">
        <v>0</v>
      </c>
      <c r="U1300" s="39">
        <v>2915.9423999999999</v>
      </c>
      <c r="V1300" s="2">
        <v>0</v>
      </c>
      <c r="W1300" s="2" t="s">
        <v>1</v>
      </c>
      <c r="X1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0"/>
      <c r="Z1300"/>
      <c r="AA1300"/>
    </row>
    <row r="1301" spans="5:27" hidden="1">
      <c r="E1301" s="2" t="s">
        <v>8565</v>
      </c>
      <c r="F1301" s="51">
        <v>44760</v>
      </c>
      <c r="G1301" s="2" t="s">
        <v>1</v>
      </c>
      <c r="H1301" s="2" t="s">
        <v>0</v>
      </c>
      <c r="I1301" s="2" t="s">
        <v>8149</v>
      </c>
      <c r="J1301" s="2" t="s">
        <v>8150</v>
      </c>
      <c r="K1301" s="41">
        <v>3635</v>
      </c>
      <c r="L1301" s="48">
        <v>3635</v>
      </c>
      <c r="M1301" s="49" t="s">
        <v>227</v>
      </c>
      <c r="N1301" s="39" t="s">
        <v>228</v>
      </c>
      <c r="O1301" s="2">
        <v>0</v>
      </c>
      <c r="P1301" s="2">
        <v>0</v>
      </c>
      <c r="Q1301" s="39">
        <v>139.57</v>
      </c>
      <c r="R1301" s="2">
        <v>18.144099999999998</v>
      </c>
      <c r="S1301" s="2">
        <v>0</v>
      </c>
      <c r="T1301" s="2">
        <v>0</v>
      </c>
      <c r="U1301" s="39">
        <v>157.7141</v>
      </c>
      <c r="V1301" s="2">
        <v>0</v>
      </c>
      <c r="W1301" s="2" t="s">
        <v>1</v>
      </c>
      <c r="X1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1"/>
      <c r="Z1301"/>
      <c r="AA1301"/>
    </row>
    <row r="1302" spans="5:27" hidden="1">
      <c r="E1302" s="2" t="s">
        <v>8565</v>
      </c>
      <c r="F1302" s="51">
        <v>44760</v>
      </c>
      <c r="G1302" s="2" t="s">
        <v>1</v>
      </c>
      <c r="H1302" s="2" t="s">
        <v>0</v>
      </c>
      <c r="I1302" s="2" t="s">
        <v>8149</v>
      </c>
      <c r="J1302" s="2" t="s">
        <v>8150</v>
      </c>
      <c r="K1302" s="41">
        <v>3636</v>
      </c>
      <c r="L1302" s="48">
        <v>3636</v>
      </c>
      <c r="M1302" s="49" t="s">
        <v>1033</v>
      </c>
      <c r="N1302" s="39" t="s">
        <v>1034</v>
      </c>
      <c r="O1302" s="2">
        <v>0</v>
      </c>
      <c r="P1302" s="2">
        <v>0</v>
      </c>
      <c r="Q1302" s="39">
        <v>192.58</v>
      </c>
      <c r="R1302" s="2">
        <v>25.035400000000003</v>
      </c>
      <c r="S1302" s="2">
        <v>0</v>
      </c>
      <c r="T1302" s="2">
        <v>0</v>
      </c>
      <c r="U1302" s="39">
        <v>217.61540000000002</v>
      </c>
      <c r="V1302" s="2">
        <v>0</v>
      </c>
      <c r="W1302" s="2" t="s">
        <v>1</v>
      </c>
      <c r="X1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2"/>
      <c r="Z1302"/>
      <c r="AA1302"/>
    </row>
    <row r="1303" spans="5:27" hidden="1">
      <c r="E1303" s="2" t="s">
        <v>8565</v>
      </c>
      <c r="F1303" s="51">
        <v>44760</v>
      </c>
      <c r="G1303" s="2" t="s">
        <v>1</v>
      </c>
      <c r="H1303" s="2" t="s">
        <v>0</v>
      </c>
      <c r="I1303" s="2" t="s">
        <v>8149</v>
      </c>
      <c r="J1303" s="2" t="s">
        <v>8150</v>
      </c>
      <c r="K1303" s="41">
        <v>3637</v>
      </c>
      <c r="L1303" s="48">
        <v>3637</v>
      </c>
      <c r="M1303" s="49" t="s">
        <v>584</v>
      </c>
      <c r="N1303" s="39" t="s">
        <v>585</v>
      </c>
      <c r="O1303" s="2">
        <v>0</v>
      </c>
      <c r="P1303" s="2">
        <v>0</v>
      </c>
      <c r="Q1303" s="39">
        <v>8439.7800000000007</v>
      </c>
      <c r="R1303" s="2">
        <v>1097.1714000000002</v>
      </c>
      <c r="S1303" s="2">
        <v>0</v>
      </c>
      <c r="T1303" s="2">
        <v>0</v>
      </c>
      <c r="U1303" s="39">
        <v>9536.9514000000017</v>
      </c>
      <c r="V1303" s="2">
        <v>0</v>
      </c>
      <c r="W1303" s="2" t="s">
        <v>1</v>
      </c>
      <c r="X1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3"/>
      <c r="Z1303"/>
      <c r="AA1303"/>
    </row>
    <row r="1304" spans="5:27" hidden="1">
      <c r="E1304" s="2" t="s">
        <v>8565</v>
      </c>
      <c r="F1304" s="51">
        <v>44760</v>
      </c>
      <c r="G1304" s="2" t="s">
        <v>1</v>
      </c>
      <c r="H1304" s="2" t="s">
        <v>0</v>
      </c>
      <c r="I1304" s="2" t="s">
        <v>8149</v>
      </c>
      <c r="J1304" s="2" t="s">
        <v>8150</v>
      </c>
      <c r="K1304" s="41">
        <v>3638</v>
      </c>
      <c r="L1304" s="48">
        <v>3638</v>
      </c>
      <c r="M1304" s="49" t="s">
        <v>7848</v>
      </c>
      <c r="N1304" s="39" t="s">
        <v>7847</v>
      </c>
      <c r="O1304" s="2">
        <v>0</v>
      </c>
      <c r="P1304" s="2">
        <v>0</v>
      </c>
      <c r="Q1304" s="39">
        <v>0</v>
      </c>
      <c r="R1304" s="2">
        <v>0</v>
      </c>
      <c r="S1304" s="2">
        <v>0</v>
      </c>
      <c r="T1304" s="2">
        <v>0</v>
      </c>
      <c r="U1304" s="39">
        <v>0</v>
      </c>
      <c r="V1304" s="2">
        <v>0</v>
      </c>
      <c r="W1304" s="2" t="s">
        <v>1</v>
      </c>
      <c r="X1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4"/>
      <c r="Z1304"/>
      <c r="AA1304"/>
    </row>
    <row r="1305" spans="5:27" hidden="1">
      <c r="E1305" s="2" t="s">
        <v>8565</v>
      </c>
      <c r="F1305" s="51">
        <v>44760</v>
      </c>
      <c r="G1305" s="2" t="s">
        <v>1</v>
      </c>
      <c r="H1305" s="2" t="s">
        <v>0</v>
      </c>
      <c r="I1305" s="2" t="s">
        <v>8149</v>
      </c>
      <c r="J1305" s="2" t="s">
        <v>8150</v>
      </c>
      <c r="K1305" s="41">
        <v>3639</v>
      </c>
      <c r="L1305" s="48">
        <v>3639</v>
      </c>
      <c r="M1305" s="49">
        <v>0</v>
      </c>
      <c r="N1305" s="39" t="s">
        <v>482</v>
      </c>
      <c r="O1305" s="2">
        <v>0</v>
      </c>
      <c r="P1305" s="2">
        <v>0</v>
      </c>
      <c r="Q1305" s="39">
        <v>511.75</v>
      </c>
      <c r="R1305" s="2">
        <v>66.527500000000003</v>
      </c>
      <c r="S1305" s="2">
        <v>0</v>
      </c>
      <c r="T1305" s="2">
        <v>0</v>
      </c>
      <c r="U1305" s="39">
        <v>578.27750000000003</v>
      </c>
      <c r="V1305" s="2" t="s">
        <v>8398</v>
      </c>
      <c r="W1305" s="2" t="s">
        <v>1</v>
      </c>
      <c r="X1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5"/>
      <c r="Z1305"/>
      <c r="AA1305"/>
    </row>
    <row r="1306" spans="5:27" hidden="1">
      <c r="E1306" s="2" t="s">
        <v>8565</v>
      </c>
      <c r="F1306" s="51">
        <v>44760</v>
      </c>
      <c r="G1306" s="2" t="s">
        <v>1</v>
      </c>
      <c r="H1306" s="2" t="s">
        <v>0</v>
      </c>
      <c r="I1306" s="2" t="s">
        <v>8149</v>
      </c>
      <c r="J1306" s="2" t="s">
        <v>8150</v>
      </c>
      <c r="K1306" s="41">
        <v>3640</v>
      </c>
      <c r="L1306" s="48">
        <v>3640</v>
      </c>
      <c r="M1306" s="49" t="s">
        <v>1006</v>
      </c>
      <c r="N1306" s="39" t="s">
        <v>1007</v>
      </c>
      <c r="O1306" s="2">
        <v>0</v>
      </c>
      <c r="P1306" s="2">
        <v>0</v>
      </c>
      <c r="Q1306" s="39">
        <v>341.82</v>
      </c>
      <c r="R1306" s="2">
        <v>44.436599999999999</v>
      </c>
      <c r="S1306" s="2">
        <v>0</v>
      </c>
      <c r="T1306" s="2">
        <v>0</v>
      </c>
      <c r="U1306" s="39">
        <v>386.25659999999999</v>
      </c>
      <c r="V1306" s="2">
        <v>0</v>
      </c>
      <c r="W1306" s="2" t="s">
        <v>1</v>
      </c>
      <c r="X1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6"/>
      <c r="Z1306"/>
      <c r="AA1306"/>
    </row>
    <row r="1307" spans="5:27" hidden="1">
      <c r="E1307" s="2" t="s">
        <v>8565</v>
      </c>
      <c r="F1307" s="51">
        <v>44760</v>
      </c>
      <c r="G1307" s="2" t="s">
        <v>1</v>
      </c>
      <c r="H1307" s="2" t="s">
        <v>0</v>
      </c>
      <c r="I1307" s="2" t="s">
        <v>8149</v>
      </c>
      <c r="J1307" s="2" t="s">
        <v>8150</v>
      </c>
      <c r="K1307" s="41">
        <v>3641</v>
      </c>
      <c r="L1307" s="48">
        <v>3641</v>
      </c>
      <c r="M1307" s="49" t="s">
        <v>596</v>
      </c>
      <c r="N1307" s="39" t="s">
        <v>597</v>
      </c>
      <c r="O1307" s="2">
        <v>0</v>
      </c>
      <c r="P1307" s="2">
        <v>0</v>
      </c>
      <c r="Q1307" s="39">
        <v>978.71</v>
      </c>
      <c r="R1307" s="2">
        <v>127.23230000000001</v>
      </c>
      <c r="S1307" s="2">
        <v>0</v>
      </c>
      <c r="T1307" s="2">
        <v>0</v>
      </c>
      <c r="U1307" s="39">
        <v>1105.9423000000002</v>
      </c>
      <c r="V1307" s="2">
        <v>0</v>
      </c>
      <c r="W1307" s="2" t="s">
        <v>1</v>
      </c>
      <c r="X1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7"/>
      <c r="Z1307"/>
      <c r="AA1307"/>
    </row>
    <row r="1308" spans="5:27" hidden="1">
      <c r="E1308" s="2" t="s">
        <v>8565</v>
      </c>
      <c r="F1308" s="51">
        <v>44760</v>
      </c>
      <c r="G1308" s="2" t="s">
        <v>1</v>
      </c>
      <c r="H1308" s="2" t="s">
        <v>0</v>
      </c>
      <c r="I1308" s="2" t="s">
        <v>8149</v>
      </c>
      <c r="J1308" s="2" t="s">
        <v>8150</v>
      </c>
      <c r="K1308" s="41">
        <v>3642</v>
      </c>
      <c r="L1308" s="48">
        <v>3642</v>
      </c>
      <c r="M1308" s="49">
        <v>0</v>
      </c>
      <c r="N1308" s="39" t="s">
        <v>464</v>
      </c>
      <c r="O1308" s="2">
        <v>0</v>
      </c>
      <c r="P1308" s="2">
        <v>0</v>
      </c>
      <c r="Q1308" s="39">
        <v>736.04</v>
      </c>
      <c r="R1308" s="2">
        <v>95.685199999999995</v>
      </c>
      <c r="S1308" s="2">
        <v>0</v>
      </c>
      <c r="T1308" s="2">
        <v>0</v>
      </c>
      <c r="U1308" s="39">
        <v>831.72519999999997</v>
      </c>
      <c r="V1308" s="2" t="s">
        <v>8408</v>
      </c>
      <c r="W1308" s="2" t="s">
        <v>1</v>
      </c>
      <c r="X1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8"/>
      <c r="Z1308"/>
      <c r="AA1308"/>
    </row>
    <row r="1309" spans="5:27" hidden="1">
      <c r="E1309" s="2" t="s">
        <v>8565</v>
      </c>
      <c r="F1309" s="51">
        <v>44760</v>
      </c>
      <c r="G1309" s="2" t="s">
        <v>1</v>
      </c>
      <c r="H1309" s="2" t="s">
        <v>0</v>
      </c>
      <c r="I1309" s="2" t="s">
        <v>8149</v>
      </c>
      <c r="J1309" s="2" t="s">
        <v>8150</v>
      </c>
      <c r="K1309" s="41">
        <v>3643</v>
      </c>
      <c r="L1309" s="48">
        <v>3643</v>
      </c>
      <c r="M1309" s="49" t="s">
        <v>976</v>
      </c>
      <c r="N1309" s="39" t="s">
        <v>977</v>
      </c>
      <c r="O1309" s="2">
        <v>0</v>
      </c>
      <c r="P1309" s="2">
        <v>0</v>
      </c>
      <c r="Q1309" s="39">
        <v>452</v>
      </c>
      <c r="R1309" s="2">
        <v>58.760000000000005</v>
      </c>
      <c r="S1309" s="2">
        <v>0</v>
      </c>
      <c r="T1309" s="2">
        <v>0</v>
      </c>
      <c r="U1309" s="39">
        <v>510.76</v>
      </c>
      <c r="V1309" s="2">
        <v>0</v>
      </c>
      <c r="W1309" s="2" t="s">
        <v>1</v>
      </c>
      <c r="X1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09"/>
      <c r="Z1309"/>
      <c r="AA1309"/>
    </row>
    <row r="1310" spans="5:27" hidden="1">
      <c r="E1310" s="2" t="s">
        <v>8565</v>
      </c>
      <c r="F1310" s="51">
        <v>44760</v>
      </c>
      <c r="G1310" s="2" t="s">
        <v>1</v>
      </c>
      <c r="H1310" s="2" t="s">
        <v>0</v>
      </c>
      <c r="I1310" s="2" t="s">
        <v>8149</v>
      </c>
      <c r="J1310" s="2" t="s">
        <v>8150</v>
      </c>
      <c r="K1310" s="41">
        <v>3644</v>
      </c>
      <c r="L1310" s="48">
        <v>3644</v>
      </c>
      <c r="M1310" s="49" t="s">
        <v>1444</v>
      </c>
      <c r="N1310" s="39" t="s">
        <v>1445</v>
      </c>
      <c r="O1310" s="2">
        <v>0</v>
      </c>
      <c r="P1310" s="2">
        <v>0</v>
      </c>
      <c r="Q1310" s="39">
        <v>25.49</v>
      </c>
      <c r="R1310" s="2">
        <v>3.3136999999999999</v>
      </c>
      <c r="S1310" s="2">
        <v>0</v>
      </c>
      <c r="T1310" s="2">
        <v>0</v>
      </c>
      <c r="U1310" s="39">
        <v>28.803699999999999</v>
      </c>
      <c r="V1310" s="2">
        <v>0</v>
      </c>
      <c r="W1310" s="2" t="s">
        <v>1</v>
      </c>
      <c r="X1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0"/>
      <c r="Z1310"/>
      <c r="AA1310"/>
    </row>
    <row r="1311" spans="5:27" hidden="1">
      <c r="E1311" s="2" t="s">
        <v>8565</v>
      </c>
      <c r="F1311" s="51">
        <v>44760</v>
      </c>
      <c r="G1311" s="2" t="s">
        <v>1</v>
      </c>
      <c r="H1311" s="2" t="s">
        <v>0</v>
      </c>
      <c r="I1311" s="2" t="s">
        <v>8149</v>
      </c>
      <c r="J1311" s="2" t="s">
        <v>8150</v>
      </c>
      <c r="K1311" s="41">
        <v>3645</v>
      </c>
      <c r="L1311" s="48">
        <v>3645</v>
      </c>
      <c r="M1311" s="49" t="s">
        <v>140</v>
      </c>
      <c r="N1311" s="39" t="s">
        <v>141</v>
      </c>
      <c r="O1311" s="2">
        <v>0</v>
      </c>
      <c r="P1311" s="2">
        <v>0</v>
      </c>
      <c r="Q1311" s="39">
        <v>246.3</v>
      </c>
      <c r="R1311" s="2">
        <v>32.019000000000005</v>
      </c>
      <c r="S1311" s="2">
        <v>0</v>
      </c>
      <c r="T1311" s="2">
        <v>0</v>
      </c>
      <c r="U1311" s="39">
        <v>278.31900000000002</v>
      </c>
      <c r="V1311" s="2">
        <v>0</v>
      </c>
      <c r="W1311" s="2" t="s">
        <v>1</v>
      </c>
      <c r="X1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1"/>
      <c r="Z1311"/>
      <c r="AA1311"/>
    </row>
    <row r="1312" spans="5:27" hidden="1">
      <c r="E1312" s="2" t="s">
        <v>8565</v>
      </c>
      <c r="F1312" s="51">
        <v>44760</v>
      </c>
      <c r="G1312" s="2" t="s">
        <v>1</v>
      </c>
      <c r="H1312" s="2" t="s">
        <v>0</v>
      </c>
      <c r="I1312" s="2" t="s">
        <v>8149</v>
      </c>
      <c r="J1312" s="2" t="s">
        <v>8150</v>
      </c>
      <c r="K1312" s="41">
        <v>3646</v>
      </c>
      <c r="L1312" s="48">
        <v>3646</v>
      </c>
      <c r="M1312" s="49" t="s">
        <v>1402</v>
      </c>
      <c r="N1312" s="39" t="s">
        <v>1403</v>
      </c>
      <c r="O1312" s="2">
        <v>0</v>
      </c>
      <c r="P1312" s="2">
        <v>0</v>
      </c>
      <c r="Q1312" s="39">
        <v>93.34</v>
      </c>
      <c r="R1312" s="2">
        <v>12.134200000000002</v>
      </c>
      <c r="S1312" s="2">
        <v>0</v>
      </c>
      <c r="T1312" s="2">
        <v>0</v>
      </c>
      <c r="U1312" s="39">
        <v>105.47420000000001</v>
      </c>
      <c r="V1312" s="2">
        <v>0</v>
      </c>
      <c r="W1312" s="2" t="s">
        <v>1</v>
      </c>
      <c r="X1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2"/>
      <c r="Z1312"/>
      <c r="AA1312"/>
    </row>
    <row r="1313" spans="5:27" hidden="1">
      <c r="E1313" s="2" t="s">
        <v>8565</v>
      </c>
      <c r="F1313" s="51">
        <v>44760</v>
      </c>
      <c r="G1313" s="2" t="s">
        <v>1</v>
      </c>
      <c r="H1313" s="2" t="s">
        <v>0</v>
      </c>
      <c r="I1313" s="2" t="s">
        <v>8149</v>
      </c>
      <c r="J1313" s="2" t="s">
        <v>8150</v>
      </c>
      <c r="K1313" s="41">
        <v>3647</v>
      </c>
      <c r="L1313" s="48">
        <v>3647</v>
      </c>
      <c r="M1313" s="49" t="s">
        <v>118</v>
      </c>
      <c r="N1313" s="39" t="s">
        <v>119</v>
      </c>
      <c r="O1313" s="2">
        <v>0</v>
      </c>
      <c r="P1313" s="2">
        <v>0</v>
      </c>
      <c r="Q1313" s="39">
        <v>21.16</v>
      </c>
      <c r="R1313" s="2">
        <v>2.7507999999999999</v>
      </c>
      <c r="S1313" s="2">
        <v>0</v>
      </c>
      <c r="T1313" s="2">
        <v>0</v>
      </c>
      <c r="U1313" s="39">
        <v>23.910800000000002</v>
      </c>
      <c r="V1313" s="2">
        <v>0</v>
      </c>
      <c r="W1313" s="2" t="s">
        <v>1</v>
      </c>
      <c r="X1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3"/>
      <c r="Z1313"/>
      <c r="AA1313"/>
    </row>
    <row r="1314" spans="5:27" hidden="1">
      <c r="E1314" s="2" t="s">
        <v>8565</v>
      </c>
      <c r="F1314" s="51">
        <v>44760</v>
      </c>
      <c r="G1314" s="2" t="s">
        <v>1</v>
      </c>
      <c r="H1314" s="2" t="s">
        <v>0</v>
      </c>
      <c r="I1314" s="2" t="s">
        <v>8149</v>
      </c>
      <c r="J1314" s="2" t="s">
        <v>8150</v>
      </c>
      <c r="K1314" s="41">
        <v>3648</v>
      </c>
      <c r="L1314" s="48">
        <v>3648</v>
      </c>
      <c r="M1314" s="49" t="s">
        <v>8309</v>
      </c>
      <c r="N1314" s="39" t="s">
        <v>8310</v>
      </c>
      <c r="O1314" s="2">
        <v>0</v>
      </c>
      <c r="P1314" s="2">
        <v>0</v>
      </c>
      <c r="Q1314" s="39">
        <v>124.37</v>
      </c>
      <c r="R1314" s="2">
        <v>16.168100000000003</v>
      </c>
      <c r="S1314" s="2">
        <v>0</v>
      </c>
      <c r="T1314" s="2">
        <v>0</v>
      </c>
      <c r="U1314" s="39">
        <v>140.53810000000001</v>
      </c>
      <c r="V1314" s="2">
        <v>0</v>
      </c>
      <c r="W1314" s="2" t="s">
        <v>1</v>
      </c>
      <c r="X1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4"/>
      <c r="Z1314"/>
      <c r="AA1314"/>
    </row>
    <row r="1315" spans="5:27" hidden="1">
      <c r="E1315" s="2" t="s">
        <v>8565</v>
      </c>
      <c r="F1315" s="51">
        <v>44760</v>
      </c>
      <c r="G1315" s="2" t="s">
        <v>1</v>
      </c>
      <c r="H1315" s="2" t="s">
        <v>0</v>
      </c>
      <c r="I1315" s="2" t="s">
        <v>8149</v>
      </c>
      <c r="J1315" s="2" t="s">
        <v>8150</v>
      </c>
      <c r="K1315" s="41">
        <v>3649</v>
      </c>
      <c r="L1315" s="48">
        <v>3649</v>
      </c>
      <c r="M1315" s="49" t="s">
        <v>118</v>
      </c>
      <c r="N1315" s="39" t="s">
        <v>119</v>
      </c>
      <c r="O1315" s="2">
        <v>0</v>
      </c>
      <c r="P1315" s="2">
        <v>0</v>
      </c>
      <c r="Q1315" s="39">
        <v>29.22</v>
      </c>
      <c r="R1315" s="2">
        <v>3.7986</v>
      </c>
      <c r="S1315" s="2">
        <v>0</v>
      </c>
      <c r="T1315" s="2">
        <v>0</v>
      </c>
      <c r="U1315" s="39">
        <v>33.018599999999999</v>
      </c>
      <c r="V1315" s="2">
        <v>0</v>
      </c>
      <c r="W1315" s="2" t="s">
        <v>1</v>
      </c>
      <c r="X1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5"/>
      <c r="Z1315"/>
      <c r="AA1315"/>
    </row>
    <row r="1316" spans="5:27" hidden="1">
      <c r="E1316" s="2" t="s">
        <v>8565</v>
      </c>
      <c r="F1316" s="51">
        <v>44760</v>
      </c>
      <c r="G1316" s="2" t="s">
        <v>1</v>
      </c>
      <c r="H1316" s="2" t="s">
        <v>0</v>
      </c>
      <c r="I1316" s="2" t="s">
        <v>8149</v>
      </c>
      <c r="J1316" s="2" t="s">
        <v>8150</v>
      </c>
      <c r="K1316" s="41">
        <v>3650</v>
      </c>
      <c r="L1316" s="48">
        <v>3650</v>
      </c>
      <c r="M1316" s="49" t="s">
        <v>118</v>
      </c>
      <c r="N1316" s="39" t="s">
        <v>119</v>
      </c>
      <c r="O1316" s="2">
        <v>0</v>
      </c>
      <c r="P1316" s="2">
        <v>0</v>
      </c>
      <c r="Q1316" s="39">
        <v>429.6</v>
      </c>
      <c r="R1316" s="2">
        <v>55.848000000000006</v>
      </c>
      <c r="S1316" s="2">
        <v>0</v>
      </c>
      <c r="T1316" s="2">
        <v>0</v>
      </c>
      <c r="U1316" s="39">
        <v>485.44800000000004</v>
      </c>
      <c r="V1316" s="2">
        <v>0</v>
      </c>
      <c r="W1316" s="2" t="s">
        <v>1</v>
      </c>
      <c r="X1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6"/>
      <c r="Z1316"/>
      <c r="AA1316"/>
    </row>
    <row r="1317" spans="5:27" hidden="1">
      <c r="E1317" s="2" t="s">
        <v>8565</v>
      </c>
      <c r="F1317" s="51">
        <v>44761</v>
      </c>
      <c r="G1317" s="2" t="s">
        <v>1</v>
      </c>
      <c r="H1317" s="2" t="s">
        <v>0</v>
      </c>
      <c r="I1317" s="2" t="s">
        <v>8149</v>
      </c>
      <c r="J1317" s="2" t="s">
        <v>8150</v>
      </c>
      <c r="K1317" s="41">
        <v>3651</v>
      </c>
      <c r="L1317" s="48">
        <v>3651</v>
      </c>
      <c r="M1317" s="49" t="s">
        <v>550</v>
      </c>
      <c r="N1317" s="39" t="s">
        <v>551</v>
      </c>
      <c r="O1317" s="2">
        <v>0</v>
      </c>
      <c r="P1317" s="2">
        <v>0</v>
      </c>
      <c r="Q1317" s="39">
        <v>7033.67</v>
      </c>
      <c r="R1317" s="2">
        <v>914.37710000000004</v>
      </c>
      <c r="S1317" s="2">
        <v>0</v>
      </c>
      <c r="T1317" s="2">
        <v>0</v>
      </c>
      <c r="U1317" s="39">
        <v>7948.0470999999998</v>
      </c>
      <c r="V1317" s="2">
        <v>0</v>
      </c>
      <c r="W1317" s="2" t="s">
        <v>1</v>
      </c>
      <c r="X1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7"/>
      <c r="Z1317"/>
      <c r="AA1317"/>
    </row>
    <row r="1318" spans="5:27" hidden="1">
      <c r="E1318" s="2" t="s">
        <v>8565</v>
      </c>
      <c r="F1318" s="51">
        <v>44761</v>
      </c>
      <c r="G1318" s="2" t="s">
        <v>1</v>
      </c>
      <c r="H1318" s="2" t="s">
        <v>0</v>
      </c>
      <c r="I1318" s="2" t="s">
        <v>8149</v>
      </c>
      <c r="J1318" s="2" t="s">
        <v>8150</v>
      </c>
      <c r="K1318" s="41">
        <v>3652</v>
      </c>
      <c r="L1318" s="48">
        <v>3652</v>
      </c>
      <c r="M1318" s="49">
        <v>0</v>
      </c>
      <c r="N1318" s="39" t="s">
        <v>172</v>
      </c>
      <c r="O1318" s="2">
        <v>0</v>
      </c>
      <c r="P1318" s="2">
        <v>0</v>
      </c>
      <c r="Q1318" s="39">
        <v>74</v>
      </c>
      <c r="R1318" s="2">
        <v>9.620000000000001</v>
      </c>
      <c r="S1318" s="2">
        <v>0</v>
      </c>
      <c r="T1318" s="2">
        <v>0</v>
      </c>
      <c r="U1318" s="39">
        <v>83.62</v>
      </c>
      <c r="V1318" s="2" t="s">
        <v>8521</v>
      </c>
      <c r="W1318" s="2" t="s">
        <v>1</v>
      </c>
      <c r="X1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8"/>
      <c r="Z1318"/>
      <c r="AA1318"/>
    </row>
    <row r="1319" spans="5:27" hidden="1">
      <c r="E1319" s="2" t="s">
        <v>8565</v>
      </c>
      <c r="F1319" s="51">
        <v>44761</v>
      </c>
      <c r="G1319" s="2" t="s">
        <v>1</v>
      </c>
      <c r="H1319" s="2" t="s">
        <v>0</v>
      </c>
      <c r="I1319" s="2" t="s">
        <v>8149</v>
      </c>
      <c r="J1319" s="2" t="s">
        <v>8150</v>
      </c>
      <c r="K1319" s="41">
        <v>3653</v>
      </c>
      <c r="L1319" s="48">
        <v>3653</v>
      </c>
      <c r="M1319" s="49" t="s">
        <v>497</v>
      </c>
      <c r="N1319" s="39" t="s">
        <v>498</v>
      </c>
      <c r="O1319" s="2">
        <v>0</v>
      </c>
      <c r="P1319" s="2">
        <v>0</v>
      </c>
      <c r="Q1319" s="39">
        <v>143.59</v>
      </c>
      <c r="R1319" s="2">
        <v>18.666700000000002</v>
      </c>
      <c r="S1319" s="2">
        <v>0</v>
      </c>
      <c r="T1319" s="2">
        <v>0</v>
      </c>
      <c r="U1319" s="39">
        <v>162.2567</v>
      </c>
      <c r="V1319" s="2">
        <v>0</v>
      </c>
      <c r="W1319" s="2" t="s">
        <v>1</v>
      </c>
      <c r="X1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19"/>
      <c r="Z1319"/>
      <c r="AA1319"/>
    </row>
    <row r="1320" spans="5:27" hidden="1">
      <c r="E1320" s="2" t="s">
        <v>8565</v>
      </c>
      <c r="F1320" s="51">
        <v>44761</v>
      </c>
      <c r="G1320" s="2" t="s">
        <v>1</v>
      </c>
      <c r="H1320" s="2" t="s">
        <v>0</v>
      </c>
      <c r="I1320" s="2" t="s">
        <v>8149</v>
      </c>
      <c r="J1320" s="2" t="s">
        <v>8150</v>
      </c>
      <c r="K1320" s="41">
        <v>3654</v>
      </c>
      <c r="L1320" s="48">
        <v>3654</v>
      </c>
      <c r="M1320" s="49" t="s">
        <v>459</v>
      </c>
      <c r="N1320" s="39" t="s">
        <v>460</v>
      </c>
      <c r="O1320" s="2">
        <v>0</v>
      </c>
      <c r="P1320" s="2">
        <v>0</v>
      </c>
      <c r="Q1320" s="39">
        <v>6116.74</v>
      </c>
      <c r="R1320" s="2">
        <v>795.17619999999999</v>
      </c>
      <c r="S1320" s="2">
        <v>0</v>
      </c>
      <c r="T1320" s="2">
        <v>0</v>
      </c>
      <c r="U1320" s="39">
        <v>6911.9161999999997</v>
      </c>
      <c r="V1320" s="2">
        <v>0</v>
      </c>
      <c r="W1320" s="2" t="s">
        <v>1</v>
      </c>
      <c r="X1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0"/>
      <c r="Z1320"/>
      <c r="AA1320"/>
    </row>
    <row r="1321" spans="5:27" hidden="1">
      <c r="E1321" s="2" t="s">
        <v>8565</v>
      </c>
      <c r="F1321" s="51">
        <v>44761</v>
      </c>
      <c r="G1321" s="2" t="s">
        <v>1</v>
      </c>
      <c r="H1321" s="2" t="s">
        <v>0</v>
      </c>
      <c r="I1321" s="2" t="s">
        <v>8149</v>
      </c>
      <c r="J1321" s="2" t="s">
        <v>8150</v>
      </c>
      <c r="K1321" s="41">
        <v>3655</v>
      </c>
      <c r="L1321" s="48">
        <v>3655</v>
      </c>
      <c r="M1321" s="49">
        <v>0</v>
      </c>
      <c r="N1321" s="39" t="s">
        <v>8434</v>
      </c>
      <c r="O1321" s="2">
        <v>0</v>
      </c>
      <c r="P1321" s="2">
        <v>0</v>
      </c>
      <c r="Q1321" s="39">
        <v>756.42</v>
      </c>
      <c r="R1321" s="2">
        <v>98.334599999999995</v>
      </c>
      <c r="S1321" s="2">
        <v>0</v>
      </c>
      <c r="T1321" s="2">
        <v>0</v>
      </c>
      <c r="U1321" s="39">
        <v>854.75459999999998</v>
      </c>
      <c r="V1321" s="2" t="s">
        <v>8433</v>
      </c>
      <c r="W1321" s="2" t="s">
        <v>1</v>
      </c>
      <c r="X1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1"/>
      <c r="Z1321"/>
      <c r="AA1321"/>
    </row>
    <row r="1322" spans="5:27" hidden="1">
      <c r="E1322" s="2" t="s">
        <v>8565</v>
      </c>
      <c r="F1322" s="51">
        <v>44761</v>
      </c>
      <c r="G1322" s="2" t="s">
        <v>1</v>
      </c>
      <c r="H1322" s="2" t="s">
        <v>0</v>
      </c>
      <c r="I1322" s="2" t="s">
        <v>8149</v>
      </c>
      <c r="J1322" s="2" t="s">
        <v>8150</v>
      </c>
      <c r="K1322" s="41">
        <v>3656</v>
      </c>
      <c r="L1322" s="48">
        <v>3656</v>
      </c>
      <c r="M1322" s="49" t="s">
        <v>7924</v>
      </c>
      <c r="N1322" s="39" t="s">
        <v>7925</v>
      </c>
      <c r="O1322" s="2">
        <v>0</v>
      </c>
      <c r="P1322" s="2">
        <v>0</v>
      </c>
      <c r="Q1322" s="39">
        <v>163.12</v>
      </c>
      <c r="R1322" s="2">
        <v>21.2056</v>
      </c>
      <c r="S1322" s="2">
        <v>0</v>
      </c>
      <c r="T1322" s="2">
        <v>0</v>
      </c>
      <c r="U1322" s="39">
        <v>184.32560000000001</v>
      </c>
      <c r="V1322" s="2">
        <v>0</v>
      </c>
      <c r="W1322" s="2" t="s">
        <v>1</v>
      </c>
      <c r="X1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2"/>
      <c r="Z1322"/>
      <c r="AA1322"/>
    </row>
    <row r="1323" spans="5:27" hidden="1">
      <c r="E1323" s="2" t="s">
        <v>8565</v>
      </c>
      <c r="F1323" s="51">
        <v>44761</v>
      </c>
      <c r="G1323" s="2" t="s">
        <v>1</v>
      </c>
      <c r="H1323" s="2" t="s">
        <v>0</v>
      </c>
      <c r="I1323" s="2" t="s">
        <v>8149</v>
      </c>
      <c r="J1323" s="2" t="s">
        <v>8150</v>
      </c>
      <c r="K1323" s="41">
        <v>3657</v>
      </c>
      <c r="L1323" s="48">
        <v>3657</v>
      </c>
      <c r="M1323" s="49" t="s">
        <v>808</v>
      </c>
      <c r="N1323" s="39" t="s">
        <v>809</v>
      </c>
      <c r="O1323" s="2">
        <v>0</v>
      </c>
      <c r="P1323" s="2">
        <v>0</v>
      </c>
      <c r="Q1323" s="39">
        <v>26.55</v>
      </c>
      <c r="R1323" s="2">
        <v>3.4515000000000002</v>
      </c>
      <c r="S1323" s="2">
        <v>0</v>
      </c>
      <c r="T1323" s="2">
        <v>0</v>
      </c>
      <c r="U1323" s="39">
        <v>30.0015</v>
      </c>
      <c r="V1323" s="2">
        <v>0</v>
      </c>
      <c r="W1323" s="2" t="s">
        <v>1</v>
      </c>
      <c r="X1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3"/>
      <c r="Z1323"/>
      <c r="AA1323"/>
    </row>
    <row r="1324" spans="5:27" hidden="1">
      <c r="E1324" s="2" t="s">
        <v>8565</v>
      </c>
      <c r="F1324" s="51">
        <v>44761</v>
      </c>
      <c r="G1324" s="2" t="s">
        <v>1</v>
      </c>
      <c r="H1324" s="2" t="s">
        <v>0</v>
      </c>
      <c r="I1324" s="2" t="s">
        <v>8149</v>
      </c>
      <c r="J1324" s="2" t="s">
        <v>8150</v>
      </c>
      <c r="K1324" s="41">
        <v>3658</v>
      </c>
      <c r="L1324" s="48">
        <v>3658</v>
      </c>
      <c r="M1324" s="49" t="s">
        <v>558</v>
      </c>
      <c r="N1324" s="39" t="s">
        <v>559</v>
      </c>
      <c r="O1324" s="2">
        <v>0</v>
      </c>
      <c r="P1324" s="2">
        <v>0</v>
      </c>
      <c r="Q1324" s="39">
        <v>120</v>
      </c>
      <c r="R1324" s="2">
        <v>15.600000000000001</v>
      </c>
      <c r="S1324" s="2">
        <v>0</v>
      </c>
      <c r="T1324" s="2">
        <v>0</v>
      </c>
      <c r="U1324" s="39">
        <v>135.6</v>
      </c>
      <c r="V1324" s="2">
        <v>0</v>
      </c>
      <c r="W1324" s="2" t="s">
        <v>1</v>
      </c>
      <c r="X1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4"/>
      <c r="Z1324"/>
      <c r="AA1324"/>
    </row>
    <row r="1325" spans="5:27" hidden="1">
      <c r="E1325" s="2" t="s">
        <v>8565</v>
      </c>
      <c r="F1325" s="51">
        <v>44761</v>
      </c>
      <c r="G1325" s="2" t="s">
        <v>1</v>
      </c>
      <c r="H1325" s="2" t="s">
        <v>0</v>
      </c>
      <c r="I1325" s="2" t="s">
        <v>8149</v>
      </c>
      <c r="J1325" s="2" t="s">
        <v>8150</v>
      </c>
      <c r="K1325" s="41">
        <v>3659</v>
      </c>
      <c r="L1325" s="48">
        <v>3659</v>
      </c>
      <c r="M1325" s="49" t="s">
        <v>649</v>
      </c>
      <c r="N1325" s="39" t="s">
        <v>650</v>
      </c>
      <c r="O1325" s="2">
        <v>0</v>
      </c>
      <c r="P1325" s="2">
        <v>0</v>
      </c>
      <c r="Q1325" s="39">
        <v>16980</v>
      </c>
      <c r="R1325" s="2">
        <v>2207.4</v>
      </c>
      <c r="S1325" s="2">
        <v>0</v>
      </c>
      <c r="T1325" s="2">
        <v>0</v>
      </c>
      <c r="U1325" s="39">
        <v>19187.400000000001</v>
      </c>
      <c r="V1325" s="2">
        <v>0</v>
      </c>
      <c r="W1325" s="2" t="s">
        <v>1</v>
      </c>
      <c r="X1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5"/>
      <c r="Z1325"/>
      <c r="AA1325"/>
    </row>
    <row r="1326" spans="5:27" hidden="1">
      <c r="E1326" s="2" t="s">
        <v>8565</v>
      </c>
      <c r="F1326" s="51">
        <v>44761</v>
      </c>
      <c r="G1326" s="2" t="s">
        <v>1</v>
      </c>
      <c r="H1326" s="2" t="s">
        <v>0</v>
      </c>
      <c r="I1326" s="2" t="s">
        <v>8149</v>
      </c>
      <c r="J1326" s="2" t="s">
        <v>8150</v>
      </c>
      <c r="K1326" s="41">
        <v>3660</v>
      </c>
      <c r="L1326" s="48">
        <v>3660</v>
      </c>
      <c r="M1326" s="49" t="s">
        <v>1182</v>
      </c>
      <c r="N1326" s="39" t="s">
        <v>1183</v>
      </c>
      <c r="O1326" s="2">
        <v>0</v>
      </c>
      <c r="P1326" s="2">
        <v>0</v>
      </c>
      <c r="Q1326" s="39">
        <v>46.81</v>
      </c>
      <c r="R1326" s="2">
        <v>6.0853000000000002</v>
      </c>
      <c r="S1326" s="2">
        <v>0</v>
      </c>
      <c r="T1326" s="2">
        <v>0</v>
      </c>
      <c r="U1326" s="39">
        <v>52.895300000000006</v>
      </c>
      <c r="V1326" s="2">
        <v>0</v>
      </c>
      <c r="W1326" s="2" t="s">
        <v>1</v>
      </c>
      <c r="X1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6"/>
      <c r="Z1326"/>
      <c r="AA1326"/>
    </row>
    <row r="1327" spans="5:27" hidden="1">
      <c r="E1327" s="2" t="s">
        <v>8565</v>
      </c>
      <c r="F1327" s="51">
        <v>44761</v>
      </c>
      <c r="G1327" s="2" t="s">
        <v>1</v>
      </c>
      <c r="H1327" s="2" t="s">
        <v>0</v>
      </c>
      <c r="I1327" s="2" t="s">
        <v>8149</v>
      </c>
      <c r="J1327" s="2" t="s">
        <v>8150</v>
      </c>
      <c r="K1327" s="41">
        <v>3661</v>
      </c>
      <c r="L1327" s="48">
        <v>3661</v>
      </c>
      <c r="M1327" s="49" t="s">
        <v>1182</v>
      </c>
      <c r="N1327" s="39" t="s">
        <v>1183</v>
      </c>
      <c r="O1327" s="2">
        <v>0</v>
      </c>
      <c r="P1327" s="2">
        <v>0</v>
      </c>
      <c r="Q1327" s="39">
        <v>26.42</v>
      </c>
      <c r="R1327" s="2">
        <v>3.4346000000000005</v>
      </c>
      <c r="S1327" s="2">
        <v>0</v>
      </c>
      <c r="T1327" s="2">
        <v>0</v>
      </c>
      <c r="U1327" s="39">
        <v>29.854600000000001</v>
      </c>
      <c r="V1327" s="2">
        <v>0</v>
      </c>
      <c r="W1327" s="2" t="s">
        <v>1</v>
      </c>
      <c r="X1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7"/>
      <c r="Z1327"/>
      <c r="AA1327"/>
    </row>
    <row r="1328" spans="5:27" hidden="1">
      <c r="E1328" s="2" t="s">
        <v>8565</v>
      </c>
      <c r="F1328" s="51">
        <v>44761</v>
      </c>
      <c r="G1328" s="2" t="s">
        <v>1</v>
      </c>
      <c r="H1328" s="2" t="s">
        <v>0</v>
      </c>
      <c r="I1328" s="2" t="s">
        <v>8149</v>
      </c>
      <c r="J1328" s="2" t="s">
        <v>8150</v>
      </c>
      <c r="K1328" s="41">
        <v>3662</v>
      </c>
      <c r="L1328" s="48">
        <v>3662</v>
      </c>
      <c r="M1328" s="49" t="s">
        <v>333</v>
      </c>
      <c r="N1328" s="39" t="s">
        <v>334</v>
      </c>
      <c r="O1328" s="2">
        <v>0</v>
      </c>
      <c r="P1328" s="2">
        <v>0</v>
      </c>
      <c r="Q1328" s="39">
        <v>339.8</v>
      </c>
      <c r="R1328" s="2">
        <v>44.173999999999999</v>
      </c>
      <c r="S1328" s="2">
        <v>0</v>
      </c>
      <c r="T1328" s="2">
        <v>0</v>
      </c>
      <c r="U1328" s="39">
        <v>383.97399999999999</v>
      </c>
      <c r="V1328" s="2">
        <v>0</v>
      </c>
      <c r="W1328" s="2" t="s">
        <v>1</v>
      </c>
      <c r="X1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8"/>
      <c r="Z1328"/>
      <c r="AA1328"/>
    </row>
    <row r="1329" spans="5:27" hidden="1">
      <c r="E1329" s="2" t="s">
        <v>8565</v>
      </c>
      <c r="F1329" s="51">
        <v>44761</v>
      </c>
      <c r="G1329" s="2" t="s">
        <v>1</v>
      </c>
      <c r="H1329" s="2" t="s">
        <v>0</v>
      </c>
      <c r="I1329" s="2" t="s">
        <v>8149</v>
      </c>
      <c r="J1329" s="2" t="s">
        <v>8150</v>
      </c>
      <c r="K1329" s="41">
        <v>3663</v>
      </c>
      <c r="L1329" s="48">
        <v>3663</v>
      </c>
      <c r="M1329" s="49" t="s">
        <v>118</v>
      </c>
      <c r="N1329" s="39" t="s">
        <v>119</v>
      </c>
      <c r="O1329" s="2">
        <v>0</v>
      </c>
      <c r="P1329" s="2">
        <v>0</v>
      </c>
      <c r="Q1329" s="39">
        <v>64.22</v>
      </c>
      <c r="R1329" s="2">
        <v>8.3485999999999994</v>
      </c>
      <c r="S1329" s="2">
        <v>0</v>
      </c>
      <c r="T1329" s="2">
        <v>0</v>
      </c>
      <c r="U1329" s="39">
        <v>72.568600000000004</v>
      </c>
      <c r="V1329" s="2">
        <v>0</v>
      </c>
      <c r="W1329" s="2" t="s">
        <v>1</v>
      </c>
      <c r="X1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29"/>
      <c r="Z1329"/>
      <c r="AA1329"/>
    </row>
    <row r="1330" spans="5:27" hidden="1">
      <c r="E1330" s="2" t="s">
        <v>8565</v>
      </c>
      <c r="F1330" s="51">
        <v>44761</v>
      </c>
      <c r="G1330" s="2" t="s">
        <v>1</v>
      </c>
      <c r="H1330" s="2" t="s">
        <v>0</v>
      </c>
      <c r="I1330" s="2" t="s">
        <v>8149</v>
      </c>
      <c r="J1330" s="2" t="s">
        <v>8150</v>
      </c>
      <c r="K1330" s="41">
        <v>3664</v>
      </c>
      <c r="L1330" s="48">
        <v>3664</v>
      </c>
      <c r="M1330" s="49" t="s">
        <v>580</v>
      </c>
      <c r="N1330" s="39" t="s">
        <v>581</v>
      </c>
      <c r="O1330" s="2">
        <v>0</v>
      </c>
      <c r="P1330" s="2">
        <v>0</v>
      </c>
      <c r="Q1330" s="39">
        <v>5638.87</v>
      </c>
      <c r="R1330" s="2">
        <v>733.05309999999997</v>
      </c>
      <c r="S1330" s="2">
        <v>0</v>
      </c>
      <c r="T1330" s="2">
        <v>0</v>
      </c>
      <c r="U1330" s="39">
        <v>6371.9231</v>
      </c>
      <c r="V1330" s="2">
        <v>0</v>
      </c>
      <c r="W1330" s="2" t="s">
        <v>1</v>
      </c>
      <c r="X1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0"/>
      <c r="Z1330"/>
      <c r="AA1330"/>
    </row>
    <row r="1331" spans="5:27" hidden="1">
      <c r="E1331" s="2" t="s">
        <v>8565</v>
      </c>
      <c r="F1331" s="51">
        <v>44761</v>
      </c>
      <c r="G1331" s="2" t="s">
        <v>1</v>
      </c>
      <c r="H1331" s="2" t="s">
        <v>0</v>
      </c>
      <c r="I1331" s="2" t="s">
        <v>8149</v>
      </c>
      <c r="J1331" s="2" t="s">
        <v>8150</v>
      </c>
      <c r="K1331" s="41">
        <v>3665</v>
      </c>
      <c r="L1331" s="48">
        <v>3665</v>
      </c>
      <c r="M1331" s="49" t="s">
        <v>8030</v>
      </c>
      <c r="N1331" s="39" t="s">
        <v>8031</v>
      </c>
      <c r="O1331" s="2">
        <v>0</v>
      </c>
      <c r="P1331" s="2">
        <v>0</v>
      </c>
      <c r="Q1331" s="39">
        <v>183.51</v>
      </c>
      <c r="R1331" s="2">
        <v>23.856300000000001</v>
      </c>
      <c r="S1331" s="2">
        <v>0</v>
      </c>
      <c r="T1331" s="2">
        <v>0</v>
      </c>
      <c r="U1331" s="39">
        <v>207.3663</v>
      </c>
      <c r="V1331" s="2">
        <v>0</v>
      </c>
      <c r="W1331" s="2" t="s">
        <v>1</v>
      </c>
      <c r="X1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1"/>
      <c r="Z1331"/>
      <c r="AA1331"/>
    </row>
    <row r="1332" spans="5:27" hidden="1">
      <c r="E1332" s="2" t="s">
        <v>8565</v>
      </c>
      <c r="F1332" s="51">
        <v>44761</v>
      </c>
      <c r="G1332" s="2" t="s">
        <v>1</v>
      </c>
      <c r="H1332" s="2" t="s">
        <v>0</v>
      </c>
      <c r="I1332" s="2" t="s">
        <v>8149</v>
      </c>
      <c r="J1332" s="2" t="s">
        <v>8150</v>
      </c>
      <c r="K1332" s="41">
        <v>3666</v>
      </c>
      <c r="L1332" s="48">
        <v>3666</v>
      </c>
      <c r="M1332" s="49" t="s">
        <v>249</v>
      </c>
      <c r="N1332" s="39" t="s">
        <v>250</v>
      </c>
      <c r="O1332" s="2">
        <v>0</v>
      </c>
      <c r="P1332" s="2">
        <v>0</v>
      </c>
      <c r="Q1332" s="39">
        <v>255.12</v>
      </c>
      <c r="R1332" s="2">
        <v>33.165600000000005</v>
      </c>
      <c r="S1332" s="2">
        <v>0</v>
      </c>
      <c r="T1332" s="2">
        <v>0</v>
      </c>
      <c r="U1332" s="39">
        <v>288.28559999999999</v>
      </c>
      <c r="V1332" s="2">
        <v>0</v>
      </c>
      <c r="W1332" s="2" t="s">
        <v>1</v>
      </c>
      <c r="X1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2"/>
      <c r="Z1332"/>
      <c r="AA1332"/>
    </row>
    <row r="1333" spans="5:27" hidden="1">
      <c r="E1333" s="2" t="s">
        <v>8565</v>
      </c>
      <c r="F1333" s="51">
        <v>44761</v>
      </c>
      <c r="G1333" s="2" t="s">
        <v>1</v>
      </c>
      <c r="H1333" s="2" t="s">
        <v>0</v>
      </c>
      <c r="I1333" s="2" t="s">
        <v>8149</v>
      </c>
      <c r="J1333" s="2" t="s">
        <v>8150</v>
      </c>
      <c r="K1333" s="41">
        <v>3667</v>
      </c>
      <c r="L1333" s="48">
        <v>3667</v>
      </c>
      <c r="M1333" s="49" t="s">
        <v>632</v>
      </c>
      <c r="N1333" s="39" t="s">
        <v>633</v>
      </c>
      <c r="O1333" s="2">
        <v>0</v>
      </c>
      <c r="P1333" s="2">
        <v>0</v>
      </c>
      <c r="Q1333" s="39">
        <v>389.41</v>
      </c>
      <c r="R1333" s="2">
        <v>50.623300000000008</v>
      </c>
      <c r="S1333" s="2">
        <v>0</v>
      </c>
      <c r="T1333" s="2">
        <v>0</v>
      </c>
      <c r="U1333" s="39">
        <v>440.03330000000005</v>
      </c>
      <c r="V1333" s="2">
        <v>0</v>
      </c>
      <c r="W1333" s="2" t="s">
        <v>1</v>
      </c>
      <c r="X1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3"/>
      <c r="Z1333"/>
      <c r="AA1333"/>
    </row>
    <row r="1334" spans="5:27" hidden="1">
      <c r="E1334" s="2" t="s">
        <v>8565</v>
      </c>
      <c r="F1334" s="51">
        <v>44761</v>
      </c>
      <c r="G1334" s="2" t="s">
        <v>1</v>
      </c>
      <c r="H1334" s="2" t="s">
        <v>0</v>
      </c>
      <c r="I1334" s="2" t="s">
        <v>8149</v>
      </c>
      <c r="J1334" s="2" t="s">
        <v>8150</v>
      </c>
      <c r="K1334" s="41">
        <v>3668</v>
      </c>
      <c r="L1334" s="48">
        <v>3668</v>
      </c>
      <c r="M1334" s="49" t="s">
        <v>118</v>
      </c>
      <c r="N1334" s="39" t="s">
        <v>119</v>
      </c>
      <c r="O1334" s="2">
        <v>0</v>
      </c>
      <c r="P1334" s="2">
        <v>0</v>
      </c>
      <c r="Q1334" s="39">
        <v>351.59</v>
      </c>
      <c r="R1334" s="2">
        <v>45.706699999999998</v>
      </c>
      <c r="S1334" s="2">
        <v>0</v>
      </c>
      <c r="T1334" s="2">
        <v>0</v>
      </c>
      <c r="U1334" s="39">
        <v>397.29669999999999</v>
      </c>
      <c r="V1334" s="2">
        <v>0</v>
      </c>
      <c r="W1334" s="2" t="s">
        <v>1</v>
      </c>
      <c r="X1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4"/>
      <c r="Z1334"/>
      <c r="AA1334"/>
    </row>
    <row r="1335" spans="5:27" hidden="1">
      <c r="E1335" s="2" t="s">
        <v>8565</v>
      </c>
      <c r="F1335" s="51">
        <v>44761</v>
      </c>
      <c r="G1335" s="2" t="s">
        <v>1</v>
      </c>
      <c r="H1335" s="2" t="s">
        <v>0</v>
      </c>
      <c r="I1335" s="2" t="s">
        <v>8149</v>
      </c>
      <c r="J1335" s="2" t="s">
        <v>8150</v>
      </c>
      <c r="K1335" s="41">
        <v>3669</v>
      </c>
      <c r="L1335" s="48">
        <v>3669</v>
      </c>
      <c r="M1335" s="49">
        <v>0</v>
      </c>
      <c r="N1335" s="39" t="s">
        <v>8792</v>
      </c>
      <c r="O1335" s="2">
        <v>0</v>
      </c>
      <c r="P1335" s="2">
        <v>0</v>
      </c>
      <c r="Q1335" s="39">
        <v>432.74</v>
      </c>
      <c r="R1335" s="2">
        <v>56.2562</v>
      </c>
      <c r="S1335" s="2">
        <v>0</v>
      </c>
      <c r="T1335" s="2">
        <v>0</v>
      </c>
      <c r="U1335" s="39">
        <v>488.99619999999999</v>
      </c>
      <c r="V1335" s="2" t="s">
        <v>8791</v>
      </c>
      <c r="W1335" s="2" t="s">
        <v>1</v>
      </c>
      <c r="X1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5"/>
      <c r="Z1335"/>
      <c r="AA1335"/>
    </row>
    <row r="1336" spans="5:27" hidden="1">
      <c r="E1336" s="2" t="s">
        <v>8565</v>
      </c>
      <c r="F1336" s="51">
        <v>44761</v>
      </c>
      <c r="G1336" s="2" t="s">
        <v>1</v>
      </c>
      <c r="H1336" s="2" t="s">
        <v>0</v>
      </c>
      <c r="I1336" s="2" t="s">
        <v>8149</v>
      </c>
      <c r="J1336" s="2" t="s">
        <v>8150</v>
      </c>
      <c r="K1336" s="41">
        <v>3670</v>
      </c>
      <c r="L1336" s="48">
        <v>3670</v>
      </c>
      <c r="M1336" s="49" t="s">
        <v>118</v>
      </c>
      <c r="N1336" s="39" t="s">
        <v>119</v>
      </c>
      <c r="O1336" s="2">
        <v>0</v>
      </c>
      <c r="P1336" s="2">
        <v>0</v>
      </c>
      <c r="Q1336" s="39">
        <v>105.51</v>
      </c>
      <c r="R1336" s="2">
        <v>13.7163</v>
      </c>
      <c r="S1336" s="2">
        <v>0</v>
      </c>
      <c r="T1336" s="2">
        <v>0</v>
      </c>
      <c r="U1336" s="39">
        <v>119.22630000000001</v>
      </c>
      <c r="V1336" s="2">
        <v>0</v>
      </c>
      <c r="W1336" s="2" t="s">
        <v>1</v>
      </c>
      <c r="X1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6"/>
      <c r="Z1336"/>
      <c r="AA1336"/>
    </row>
    <row r="1337" spans="5:27" hidden="1">
      <c r="E1337" s="2" t="s">
        <v>8565</v>
      </c>
      <c r="F1337" s="51">
        <v>44761</v>
      </c>
      <c r="G1337" s="2" t="s">
        <v>1</v>
      </c>
      <c r="H1337" s="2" t="s">
        <v>0</v>
      </c>
      <c r="I1337" s="2" t="s">
        <v>8149</v>
      </c>
      <c r="J1337" s="2" t="s">
        <v>8150</v>
      </c>
      <c r="K1337" s="41">
        <v>3671</v>
      </c>
      <c r="L1337" s="48">
        <v>3671</v>
      </c>
      <c r="M1337" s="49" t="s">
        <v>1396</v>
      </c>
      <c r="N1337" s="39" t="s">
        <v>1397</v>
      </c>
      <c r="O1337" s="2">
        <v>0</v>
      </c>
      <c r="P1337" s="2">
        <v>0</v>
      </c>
      <c r="Q1337" s="39">
        <v>51.64</v>
      </c>
      <c r="R1337" s="2">
        <v>6.7132000000000005</v>
      </c>
      <c r="S1337" s="2">
        <v>0</v>
      </c>
      <c r="T1337" s="2">
        <v>0</v>
      </c>
      <c r="U1337" s="39">
        <v>58.353200000000001</v>
      </c>
      <c r="V1337" s="2">
        <v>0</v>
      </c>
      <c r="W1337" s="2" t="s">
        <v>1</v>
      </c>
      <c r="X1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7"/>
      <c r="Z1337"/>
      <c r="AA1337"/>
    </row>
    <row r="1338" spans="5:27" hidden="1">
      <c r="E1338" s="2" t="s">
        <v>8565</v>
      </c>
      <c r="F1338" s="51">
        <v>44761</v>
      </c>
      <c r="G1338" s="2" t="s">
        <v>1</v>
      </c>
      <c r="H1338" s="2" t="s">
        <v>0</v>
      </c>
      <c r="I1338" s="2" t="s">
        <v>8149</v>
      </c>
      <c r="J1338" s="2" t="s">
        <v>8150</v>
      </c>
      <c r="K1338" s="41">
        <v>3672</v>
      </c>
      <c r="L1338" s="48">
        <v>3672</v>
      </c>
      <c r="M1338" s="49" t="s">
        <v>1434</v>
      </c>
      <c r="N1338" s="39" t="s">
        <v>1435</v>
      </c>
      <c r="O1338" s="2">
        <v>0</v>
      </c>
      <c r="P1338" s="2">
        <v>0</v>
      </c>
      <c r="Q1338" s="39">
        <v>144.69999999999999</v>
      </c>
      <c r="R1338" s="2">
        <v>18.811</v>
      </c>
      <c r="S1338" s="2">
        <v>0</v>
      </c>
      <c r="T1338" s="2">
        <v>0</v>
      </c>
      <c r="U1338" s="39">
        <v>163.511</v>
      </c>
      <c r="V1338" s="2">
        <v>0</v>
      </c>
      <c r="W1338" s="2" t="s">
        <v>1</v>
      </c>
      <c r="X1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8"/>
      <c r="Z1338"/>
      <c r="AA1338"/>
    </row>
    <row r="1339" spans="5:27" hidden="1">
      <c r="E1339" s="2" t="s">
        <v>8565</v>
      </c>
      <c r="F1339" s="51">
        <v>44761</v>
      </c>
      <c r="G1339" s="2" t="s">
        <v>1</v>
      </c>
      <c r="H1339" s="2" t="s">
        <v>0</v>
      </c>
      <c r="I1339" s="2" t="s">
        <v>8149</v>
      </c>
      <c r="J1339" s="2" t="s">
        <v>8150</v>
      </c>
      <c r="K1339" s="41">
        <v>3673</v>
      </c>
      <c r="L1339" s="48">
        <v>3673</v>
      </c>
      <c r="M1339" s="49">
        <v>0</v>
      </c>
      <c r="N1339" s="39" t="s">
        <v>172</v>
      </c>
      <c r="O1339" s="2">
        <v>0</v>
      </c>
      <c r="P1339" s="2">
        <v>0</v>
      </c>
      <c r="Q1339" s="39">
        <v>57.97</v>
      </c>
      <c r="R1339" s="2">
        <v>7.5361000000000002</v>
      </c>
      <c r="S1339" s="2">
        <v>0</v>
      </c>
      <c r="T1339" s="2">
        <v>0</v>
      </c>
      <c r="U1339" s="39">
        <v>65.506100000000004</v>
      </c>
      <c r="V1339" s="2" t="s">
        <v>8521</v>
      </c>
      <c r="W1339" s="2" t="s">
        <v>1</v>
      </c>
      <c r="X1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39"/>
      <c r="Z1339"/>
      <c r="AA1339"/>
    </row>
    <row r="1340" spans="5:27" hidden="1">
      <c r="E1340" s="2" t="s">
        <v>8565</v>
      </c>
      <c r="F1340" s="51">
        <v>44761</v>
      </c>
      <c r="G1340" s="2" t="s">
        <v>1</v>
      </c>
      <c r="H1340" s="2" t="s">
        <v>0</v>
      </c>
      <c r="I1340" s="2" t="s">
        <v>8149</v>
      </c>
      <c r="J1340" s="2" t="s">
        <v>8150</v>
      </c>
      <c r="K1340" s="41">
        <v>3674</v>
      </c>
      <c r="L1340" s="48">
        <v>3674</v>
      </c>
      <c r="M1340" s="49" t="s">
        <v>501</v>
      </c>
      <c r="N1340" s="39" t="s">
        <v>502</v>
      </c>
      <c r="O1340" s="2">
        <v>0</v>
      </c>
      <c r="P1340" s="2">
        <v>0</v>
      </c>
      <c r="Q1340" s="39">
        <v>199.5</v>
      </c>
      <c r="R1340" s="2">
        <v>25.935000000000002</v>
      </c>
      <c r="S1340" s="2">
        <v>0</v>
      </c>
      <c r="T1340" s="2">
        <v>0</v>
      </c>
      <c r="U1340" s="39">
        <v>225.435</v>
      </c>
      <c r="V1340" s="2">
        <v>0</v>
      </c>
      <c r="W1340" s="2" t="s">
        <v>1</v>
      </c>
      <c r="X1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0"/>
      <c r="Z1340"/>
      <c r="AA1340"/>
    </row>
    <row r="1341" spans="5:27" hidden="1">
      <c r="E1341" s="2" t="s">
        <v>8565</v>
      </c>
      <c r="F1341" s="51">
        <v>44761</v>
      </c>
      <c r="G1341" s="2" t="s">
        <v>1</v>
      </c>
      <c r="H1341" s="2" t="s">
        <v>0</v>
      </c>
      <c r="I1341" s="2" t="s">
        <v>8149</v>
      </c>
      <c r="J1341" s="2" t="s">
        <v>8150</v>
      </c>
      <c r="K1341" s="41">
        <v>3675</v>
      </c>
      <c r="L1341" s="48">
        <v>3675</v>
      </c>
      <c r="M1341" s="49" t="s">
        <v>7845</v>
      </c>
      <c r="N1341" s="39" t="s">
        <v>7846</v>
      </c>
      <c r="O1341" s="2">
        <v>0</v>
      </c>
      <c r="P1341" s="2">
        <v>0</v>
      </c>
      <c r="Q1341" s="39">
        <v>4.17</v>
      </c>
      <c r="R1341" s="2">
        <v>0.54210000000000003</v>
      </c>
      <c r="S1341" s="2">
        <v>0</v>
      </c>
      <c r="T1341" s="2">
        <v>0</v>
      </c>
      <c r="U1341" s="39">
        <v>4.7120999999999995</v>
      </c>
      <c r="V1341" s="2">
        <v>0</v>
      </c>
      <c r="W1341" s="2" t="s">
        <v>1</v>
      </c>
      <c r="X1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1"/>
      <c r="Z1341"/>
      <c r="AA1341"/>
    </row>
    <row r="1342" spans="5:27" hidden="1">
      <c r="E1342" s="2" t="s">
        <v>8565</v>
      </c>
      <c r="F1342" s="51">
        <v>44762</v>
      </c>
      <c r="G1342" s="2" t="s">
        <v>1</v>
      </c>
      <c r="H1342" s="2" t="s">
        <v>0</v>
      </c>
      <c r="I1342" s="2" t="s">
        <v>8149</v>
      </c>
      <c r="J1342" s="2" t="s">
        <v>8150</v>
      </c>
      <c r="K1342" s="41">
        <v>3676</v>
      </c>
      <c r="L1342" s="48">
        <v>3676</v>
      </c>
      <c r="M1342" s="49" t="s">
        <v>303</v>
      </c>
      <c r="N1342" s="39" t="s">
        <v>304</v>
      </c>
      <c r="O1342" s="2">
        <v>0</v>
      </c>
      <c r="P1342" s="2">
        <v>0</v>
      </c>
      <c r="Q1342" s="39">
        <v>3343.64</v>
      </c>
      <c r="R1342" s="2">
        <v>434.67320000000001</v>
      </c>
      <c r="S1342" s="2">
        <v>0</v>
      </c>
      <c r="T1342" s="2">
        <v>0</v>
      </c>
      <c r="U1342" s="39">
        <v>3778.3132000000001</v>
      </c>
      <c r="V1342" s="2">
        <v>0</v>
      </c>
      <c r="W1342" s="2" t="s">
        <v>1</v>
      </c>
      <c r="X1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2"/>
      <c r="Z1342"/>
      <c r="AA1342"/>
    </row>
    <row r="1343" spans="5:27" hidden="1">
      <c r="E1343" s="2" t="s">
        <v>8565</v>
      </c>
      <c r="F1343" s="51">
        <v>44762</v>
      </c>
      <c r="G1343" s="2" t="s">
        <v>1</v>
      </c>
      <c r="H1343" s="2" t="s">
        <v>0</v>
      </c>
      <c r="I1343" s="2" t="s">
        <v>8149</v>
      </c>
      <c r="J1343" s="2" t="s">
        <v>8150</v>
      </c>
      <c r="K1343" s="41">
        <v>3677</v>
      </c>
      <c r="L1343" s="48">
        <v>3677</v>
      </c>
      <c r="M1343" s="49">
        <v>0</v>
      </c>
      <c r="N1343" s="39" t="s">
        <v>593</v>
      </c>
      <c r="O1343" s="2">
        <v>0</v>
      </c>
      <c r="P1343" s="2">
        <v>0</v>
      </c>
      <c r="Q1343" s="39">
        <v>84.1</v>
      </c>
      <c r="R1343" s="2">
        <v>10.933</v>
      </c>
      <c r="S1343" s="2">
        <v>0</v>
      </c>
      <c r="T1343" s="2">
        <v>0</v>
      </c>
      <c r="U1343" s="39">
        <v>95.032999999999987</v>
      </c>
      <c r="V1343" s="2" t="s">
        <v>8386</v>
      </c>
      <c r="W1343" s="2" t="s">
        <v>1</v>
      </c>
      <c r="X1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3"/>
      <c r="Z1343"/>
      <c r="AA1343"/>
    </row>
    <row r="1344" spans="5:27" hidden="1">
      <c r="E1344" s="2" t="s">
        <v>8565</v>
      </c>
      <c r="F1344" s="51">
        <v>44762</v>
      </c>
      <c r="G1344" s="2" t="s">
        <v>1</v>
      </c>
      <c r="H1344" s="2" t="s">
        <v>0</v>
      </c>
      <c r="I1344" s="2" t="s">
        <v>8149</v>
      </c>
      <c r="J1344" s="2" t="s">
        <v>8150</v>
      </c>
      <c r="K1344" s="41">
        <v>3678</v>
      </c>
      <c r="L1344" s="48">
        <v>3678</v>
      </c>
      <c r="M1344" s="49">
        <v>0</v>
      </c>
      <c r="N1344" s="39" t="s">
        <v>322</v>
      </c>
      <c r="O1344" s="2">
        <v>0</v>
      </c>
      <c r="P1344" s="2">
        <v>0</v>
      </c>
      <c r="Q1344" s="39">
        <v>81.55</v>
      </c>
      <c r="R1344" s="2">
        <v>10.6015</v>
      </c>
      <c r="S1344" s="2">
        <v>0</v>
      </c>
      <c r="T1344" s="2">
        <v>0</v>
      </c>
      <c r="U1344" s="39">
        <v>92.151499999999999</v>
      </c>
      <c r="V1344" s="2" t="s">
        <v>8383</v>
      </c>
      <c r="W1344" s="2" t="s">
        <v>1</v>
      </c>
      <c r="X1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4"/>
      <c r="Z1344"/>
      <c r="AA1344"/>
    </row>
    <row r="1345" spans="5:27" hidden="1">
      <c r="E1345" s="2" t="s">
        <v>8565</v>
      </c>
      <c r="F1345" s="51">
        <v>44762</v>
      </c>
      <c r="G1345" s="2" t="s">
        <v>1</v>
      </c>
      <c r="H1345" s="2" t="s">
        <v>0</v>
      </c>
      <c r="I1345" s="2" t="s">
        <v>8149</v>
      </c>
      <c r="J1345" s="2" t="s">
        <v>8150</v>
      </c>
      <c r="K1345" s="41">
        <v>3679</v>
      </c>
      <c r="L1345" s="48">
        <v>3679</v>
      </c>
      <c r="M1345" s="49" t="s">
        <v>165</v>
      </c>
      <c r="N1345" s="39" t="s">
        <v>166</v>
      </c>
      <c r="O1345" s="2">
        <v>0</v>
      </c>
      <c r="P1345" s="2">
        <v>0</v>
      </c>
      <c r="Q1345" s="39">
        <v>101.95</v>
      </c>
      <c r="R1345" s="2">
        <v>13.253500000000001</v>
      </c>
      <c r="S1345" s="2">
        <v>0</v>
      </c>
      <c r="T1345" s="2">
        <v>0</v>
      </c>
      <c r="U1345" s="39">
        <v>115.20350000000001</v>
      </c>
      <c r="V1345" s="2">
        <v>0</v>
      </c>
      <c r="W1345" s="2" t="s">
        <v>1</v>
      </c>
      <c r="X1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5"/>
      <c r="Z1345"/>
      <c r="AA1345"/>
    </row>
    <row r="1346" spans="5:27" hidden="1">
      <c r="E1346" s="2" t="s">
        <v>8565</v>
      </c>
      <c r="F1346" s="51">
        <v>44762</v>
      </c>
      <c r="G1346" s="2" t="s">
        <v>1</v>
      </c>
      <c r="H1346" s="2" t="s">
        <v>0</v>
      </c>
      <c r="I1346" s="2" t="s">
        <v>8149</v>
      </c>
      <c r="J1346" s="2" t="s">
        <v>8150</v>
      </c>
      <c r="K1346" s="41">
        <v>3680</v>
      </c>
      <c r="L1346" s="48">
        <v>3680</v>
      </c>
      <c r="M1346" s="49" t="s">
        <v>269</v>
      </c>
      <c r="N1346" s="39" t="s">
        <v>270</v>
      </c>
      <c r="O1346" s="2">
        <v>0</v>
      </c>
      <c r="P1346" s="2">
        <v>0</v>
      </c>
      <c r="Q1346" s="39">
        <v>409.8</v>
      </c>
      <c r="R1346" s="2">
        <v>53.274000000000001</v>
      </c>
      <c r="S1346" s="2">
        <v>0</v>
      </c>
      <c r="T1346" s="2">
        <v>0</v>
      </c>
      <c r="U1346" s="39">
        <v>463.07400000000001</v>
      </c>
      <c r="V1346" s="2">
        <v>0</v>
      </c>
      <c r="W1346" s="2" t="s">
        <v>1</v>
      </c>
      <c r="X1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6"/>
      <c r="Z1346"/>
      <c r="AA1346"/>
    </row>
    <row r="1347" spans="5:27" hidden="1">
      <c r="E1347" s="2" t="s">
        <v>8565</v>
      </c>
      <c r="F1347" s="51">
        <v>44762</v>
      </c>
      <c r="G1347" s="2" t="s">
        <v>1</v>
      </c>
      <c r="H1347" s="2" t="s">
        <v>0</v>
      </c>
      <c r="I1347" s="2" t="s">
        <v>8149</v>
      </c>
      <c r="J1347" s="2" t="s">
        <v>8150</v>
      </c>
      <c r="K1347" s="41">
        <v>3681</v>
      </c>
      <c r="L1347" s="48">
        <v>3681</v>
      </c>
      <c r="M1347" s="49" t="s">
        <v>721</v>
      </c>
      <c r="N1347" s="39" t="s">
        <v>722</v>
      </c>
      <c r="O1347" s="2">
        <v>0</v>
      </c>
      <c r="P1347" s="2">
        <v>0</v>
      </c>
      <c r="Q1347" s="39">
        <v>185.51</v>
      </c>
      <c r="R1347" s="2">
        <v>24.116299999999999</v>
      </c>
      <c r="S1347" s="2">
        <v>0</v>
      </c>
      <c r="T1347" s="2">
        <v>0</v>
      </c>
      <c r="U1347" s="39">
        <v>209.62629999999999</v>
      </c>
      <c r="V1347" s="2">
        <v>0</v>
      </c>
      <c r="W1347" s="2" t="s">
        <v>1</v>
      </c>
      <c r="X1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7"/>
      <c r="Z1347"/>
      <c r="AA1347"/>
    </row>
    <row r="1348" spans="5:27" hidden="1">
      <c r="E1348" s="2" t="s">
        <v>8565</v>
      </c>
      <c r="F1348" s="51">
        <v>44762</v>
      </c>
      <c r="G1348" s="2" t="s">
        <v>1</v>
      </c>
      <c r="H1348" s="2" t="s">
        <v>0</v>
      </c>
      <c r="I1348" s="2" t="s">
        <v>8149</v>
      </c>
      <c r="J1348" s="2" t="s">
        <v>8150</v>
      </c>
      <c r="K1348" s="41">
        <v>3682</v>
      </c>
      <c r="L1348" s="48">
        <v>3682</v>
      </c>
      <c r="M1348" s="49" t="s">
        <v>528</v>
      </c>
      <c r="N1348" s="39" t="s">
        <v>529</v>
      </c>
      <c r="O1348" s="2">
        <v>0</v>
      </c>
      <c r="P1348" s="2">
        <v>0</v>
      </c>
      <c r="Q1348" s="39">
        <v>242.12</v>
      </c>
      <c r="R1348" s="2">
        <v>31.4756</v>
      </c>
      <c r="S1348" s="2">
        <v>0</v>
      </c>
      <c r="T1348" s="2">
        <v>0</v>
      </c>
      <c r="U1348" s="39">
        <v>273.59559999999999</v>
      </c>
      <c r="V1348" s="2">
        <v>0</v>
      </c>
      <c r="W1348" s="2" t="s">
        <v>1</v>
      </c>
      <c r="X1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8"/>
      <c r="Z1348"/>
      <c r="AA1348"/>
    </row>
    <row r="1349" spans="5:27" hidden="1">
      <c r="E1349" s="2" t="s">
        <v>8565</v>
      </c>
      <c r="F1349" s="51">
        <v>44762</v>
      </c>
      <c r="G1349" s="2" t="s">
        <v>1</v>
      </c>
      <c r="H1349" s="2" t="s">
        <v>0</v>
      </c>
      <c r="I1349" s="2" t="s">
        <v>8149</v>
      </c>
      <c r="J1349" s="2" t="s">
        <v>8150</v>
      </c>
      <c r="K1349" s="41">
        <v>3683</v>
      </c>
      <c r="L1349" s="48">
        <v>3683</v>
      </c>
      <c r="M1349" s="49" t="s">
        <v>120</v>
      </c>
      <c r="N1349" s="39" t="s">
        <v>121</v>
      </c>
      <c r="O1349" s="2">
        <v>0</v>
      </c>
      <c r="P1349" s="2">
        <v>0</v>
      </c>
      <c r="Q1349" s="39">
        <v>172</v>
      </c>
      <c r="R1349" s="2">
        <v>22.36</v>
      </c>
      <c r="S1349" s="2">
        <v>0</v>
      </c>
      <c r="T1349" s="2">
        <v>0</v>
      </c>
      <c r="U1349" s="39">
        <v>194.36</v>
      </c>
      <c r="V1349" s="2">
        <v>0</v>
      </c>
      <c r="W1349" s="2" t="s">
        <v>1</v>
      </c>
      <c r="X1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49"/>
      <c r="Z1349"/>
      <c r="AA1349"/>
    </row>
    <row r="1350" spans="5:27" hidden="1">
      <c r="E1350" s="2" t="s">
        <v>8565</v>
      </c>
      <c r="F1350" s="51">
        <v>44762</v>
      </c>
      <c r="G1350" s="2" t="s">
        <v>1</v>
      </c>
      <c r="H1350" s="2" t="s">
        <v>0</v>
      </c>
      <c r="I1350" s="2" t="s">
        <v>8149</v>
      </c>
      <c r="J1350" s="2" t="s">
        <v>8150</v>
      </c>
      <c r="K1350" s="41">
        <v>3684</v>
      </c>
      <c r="L1350" s="48">
        <v>3684</v>
      </c>
      <c r="M1350" s="49" t="s">
        <v>435</v>
      </c>
      <c r="N1350" s="39" t="s">
        <v>436</v>
      </c>
      <c r="O1350" s="2">
        <v>0</v>
      </c>
      <c r="P1350" s="2">
        <v>0</v>
      </c>
      <c r="Q1350" s="39">
        <v>1994.83</v>
      </c>
      <c r="R1350" s="2">
        <v>259.3279</v>
      </c>
      <c r="S1350" s="2">
        <v>0</v>
      </c>
      <c r="T1350" s="2">
        <v>0</v>
      </c>
      <c r="U1350" s="39">
        <v>2254.1579000000002</v>
      </c>
      <c r="V1350" s="2">
        <v>0</v>
      </c>
      <c r="W1350" s="2" t="s">
        <v>1</v>
      </c>
      <c r="X1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0"/>
      <c r="Z1350"/>
      <c r="AA1350"/>
    </row>
    <row r="1351" spans="5:27" hidden="1">
      <c r="E1351" s="2" t="s">
        <v>8565</v>
      </c>
      <c r="F1351" s="51">
        <v>44762</v>
      </c>
      <c r="G1351" s="2" t="s">
        <v>1</v>
      </c>
      <c r="H1351" s="2" t="s">
        <v>0</v>
      </c>
      <c r="I1351" s="2" t="s">
        <v>8149</v>
      </c>
      <c r="J1351" s="2" t="s">
        <v>8150</v>
      </c>
      <c r="K1351" s="41">
        <v>3685</v>
      </c>
      <c r="L1351" s="48">
        <v>3685</v>
      </c>
      <c r="M1351" s="49" t="s">
        <v>435</v>
      </c>
      <c r="N1351" s="39" t="s">
        <v>436</v>
      </c>
      <c r="O1351" s="2">
        <v>0</v>
      </c>
      <c r="P1351" s="2">
        <v>0</v>
      </c>
      <c r="Q1351" s="39">
        <v>87.39</v>
      </c>
      <c r="R1351" s="2">
        <v>11.3607</v>
      </c>
      <c r="S1351" s="2">
        <v>0</v>
      </c>
      <c r="T1351" s="2">
        <v>0</v>
      </c>
      <c r="U1351" s="39">
        <v>98.750699999999995</v>
      </c>
      <c r="V1351" s="2">
        <v>0</v>
      </c>
      <c r="W1351" s="2" t="s">
        <v>1</v>
      </c>
      <c r="X1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1"/>
      <c r="Z1351"/>
      <c r="AA1351"/>
    </row>
    <row r="1352" spans="5:27" hidden="1">
      <c r="E1352" s="2" t="s">
        <v>8565</v>
      </c>
      <c r="F1352" s="51">
        <v>44762</v>
      </c>
      <c r="G1352" s="2" t="s">
        <v>1</v>
      </c>
      <c r="H1352" s="2" t="s">
        <v>0</v>
      </c>
      <c r="I1352" s="2" t="s">
        <v>8149</v>
      </c>
      <c r="J1352" s="2" t="s">
        <v>8150</v>
      </c>
      <c r="K1352" s="41">
        <v>3686</v>
      </c>
      <c r="L1352" s="48">
        <v>3686</v>
      </c>
      <c r="M1352" s="49" t="s">
        <v>435</v>
      </c>
      <c r="N1352" s="39" t="s">
        <v>436</v>
      </c>
      <c r="O1352" s="2">
        <v>0</v>
      </c>
      <c r="P1352" s="2">
        <v>0</v>
      </c>
      <c r="Q1352" s="39">
        <v>66.37</v>
      </c>
      <c r="R1352" s="2">
        <v>8.6281000000000017</v>
      </c>
      <c r="S1352" s="2">
        <v>0</v>
      </c>
      <c r="T1352" s="2">
        <v>0</v>
      </c>
      <c r="U1352" s="39">
        <v>74.998100000000008</v>
      </c>
      <c r="V1352" s="2">
        <v>0</v>
      </c>
      <c r="W1352" s="2" t="s">
        <v>1</v>
      </c>
      <c r="X1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2"/>
      <c r="Z1352"/>
      <c r="AA1352"/>
    </row>
    <row r="1353" spans="5:27" hidden="1">
      <c r="E1353" s="2" t="s">
        <v>8565</v>
      </c>
      <c r="F1353" s="51">
        <v>44762</v>
      </c>
      <c r="G1353" s="2" t="s">
        <v>1</v>
      </c>
      <c r="H1353" s="2" t="s">
        <v>0</v>
      </c>
      <c r="I1353" s="2" t="s">
        <v>8149</v>
      </c>
      <c r="J1353" s="2" t="s">
        <v>8150</v>
      </c>
      <c r="K1353" s="41">
        <v>3687</v>
      </c>
      <c r="L1353" s="48">
        <v>3687</v>
      </c>
      <c r="M1353" s="49" t="s">
        <v>7917</v>
      </c>
      <c r="N1353" s="39" t="s">
        <v>7918</v>
      </c>
      <c r="O1353" s="2">
        <v>0</v>
      </c>
      <c r="P1353" s="2">
        <v>0</v>
      </c>
      <c r="Q1353" s="39">
        <v>69.19</v>
      </c>
      <c r="R1353" s="2">
        <v>8.9946999999999999</v>
      </c>
      <c r="S1353" s="2">
        <v>0</v>
      </c>
      <c r="T1353" s="2">
        <v>0</v>
      </c>
      <c r="U1353" s="39">
        <v>78.184699999999992</v>
      </c>
      <c r="V1353" s="2">
        <v>0</v>
      </c>
      <c r="W1353" s="2" t="s">
        <v>1</v>
      </c>
      <c r="X1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3"/>
      <c r="Z1353"/>
      <c r="AA1353"/>
    </row>
    <row r="1354" spans="5:27" hidden="1">
      <c r="E1354" s="2" t="s">
        <v>8565</v>
      </c>
      <c r="F1354" s="51">
        <v>44762</v>
      </c>
      <c r="G1354" s="2" t="s">
        <v>1</v>
      </c>
      <c r="H1354" s="2" t="s">
        <v>0</v>
      </c>
      <c r="I1354" s="2" t="s">
        <v>8149</v>
      </c>
      <c r="J1354" s="2" t="s">
        <v>8150</v>
      </c>
      <c r="K1354" s="41">
        <v>3688</v>
      </c>
      <c r="L1354" s="48">
        <v>3688</v>
      </c>
      <c r="M1354" s="49" t="s">
        <v>8224</v>
      </c>
      <c r="N1354" s="39" t="s">
        <v>8225</v>
      </c>
      <c r="O1354" s="2">
        <v>0</v>
      </c>
      <c r="P1354" s="2">
        <v>0</v>
      </c>
      <c r="Q1354" s="39">
        <v>6.41</v>
      </c>
      <c r="R1354" s="2">
        <v>0.83330000000000004</v>
      </c>
      <c r="S1354" s="2">
        <v>0</v>
      </c>
      <c r="T1354" s="2">
        <v>0</v>
      </c>
      <c r="U1354" s="39">
        <v>7.2433000000000005</v>
      </c>
      <c r="V1354" s="2">
        <v>0</v>
      </c>
      <c r="W1354" s="2" t="s">
        <v>1</v>
      </c>
      <c r="X1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4"/>
      <c r="Z1354"/>
      <c r="AA1354"/>
    </row>
    <row r="1355" spans="5:27" hidden="1">
      <c r="E1355" s="2" t="s">
        <v>8565</v>
      </c>
      <c r="F1355" s="51">
        <v>44762</v>
      </c>
      <c r="G1355" s="2" t="s">
        <v>1</v>
      </c>
      <c r="H1355" s="2" t="s">
        <v>0</v>
      </c>
      <c r="I1355" s="2" t="s">
        <v>8149</v>
      </c>
      <c r="J1355" s="2" t="s">
        <v>8150</v>
      </c>
      <c r="K1355" s="41">
        <v>3689</v>
      </c>
      <c r="L1355" s="48">
        <v>3689</v>
      </c>
      <c r="M1355" s="49" t="s">
        <v>347</v>
      </c>
      <c r="N1355" s="39" t="s">
        <v>348</v>
      </c>
      <c r="O1355" s="2">
        <v>0</v>
      </c>
      <c r="P1355" s="2">
        <v>0</v>
      </c>
      <c r="Q1355" s="39">
        <v>61.17</v>
      </c>
      <c r="R1355" s="2">
        <v>7.9521000000000006</v>
      </c>
      <c r="S1355" s="2">
        <v>0</v>
      </c>
      <c r="T1355" s="2">
        <v>0</v>
      </c>
      <c r="U1355" s="39">
        <v>69.122100000000003</v>
      </c>
      <c r="V1355" s="2">
        <v>0</v>
      </c>
      <c r="W1355" s="2" t="s">
        <v>1</v>
      </c>
      <c r="X1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5"/>
      <c r="Z1355"/>
      <c r="AA1355"/>
    </row>
    <row r="1356" spans="5:27" hidden="1">
      <c r="E1356" s="2" t="s">
        <v>8565</v>
      </c>
      <c r="F1356" s="51">
        <v>44762</v>
      </c>
      <c r="G1356" s="2" t="s">
        <v>1</v>
      </c>
      <c r="H1356" s="2" t="s">
        <v>0</v>
      </c>
      <c r="I1356" s="2" t="s">
        <v>8149</v>
      </c>
      <c r="J1356" s="2" t="s">
        <v>8150</v>
      </c>
      <c r="K1356" s="41">
        <v>3690</v>
      </c>
      <c r="L1356" s="48">
        <v>3690</v>
      </c>
      <c r="M1356" s="49" t="s">
        <v>711</v>
      </c>
      <c r="N1356" s="39" t="s">
        <v>712</v>
      </c>
      <c r="O1356" s="2">
        <v>0</v>
      </c>
      <c r="P1356" s="2">
        <v>0</v>
      </c>
      <c r="Q1356" s="39">
        <v>40</v>
      </c>
      <c r="R1356" s="2">
        <v>5.2</v>
      </c>
      <c r="S1356" s="2">
        <v>0</v>
      </c>
      <c r="T1356" s="2">
        <v>0</v>
      </c>
      <c r="U1356" s="39">
        <v>45.2</v>
      </c>
      <c r="V1356" s="2">
        <v>0</v>
      </c>
      <c r="W1356" s="2" t="s">
        <v>1</v>
      </c>
      <c r="X1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6"/>
      <c r="Z1356"/>
      <c r="AA1356"/>
    </row>
    <row r="1357" spans="5:27" hidden="1">
      <c r="E1357" s="2" t="s">
        <v>8565</v>
      </c>
      <c r="F1357" s="51">
        <v>44762</v>
      </c>
      <c r="G1357" s="2" t="s">
        <v>1</v>
      </c>
      <c r="H1357" s="2" t="s">
        <v>0</v>
      </c>
      <c r="I1357" s="2" t="s">
        <v>8149</v>
      </c>
      <c r="J1357" s="2" t="s">
        <v>8150</v>
      </c>
      <c r="K1357" s="41">
        <v>3691</v>
      </c>
      <c r="L1357" s="48">
        <v>3691</v>
      </c>
      <c r="M1357" s="49" t="s">
        <v>118</v>
      </c>
      <c r="N1357" s="39" t="s">
        <v>119</v>
      </c>
      <c r="O1357" s="2">
        <v>0</v>
      </c>
      <c r="P1357" s="2">
        <v>0</v>
      </c>
      <c r="Q1357" s="39">
        <v>2043.62</v>
      </c>
      <c r="R1357" s="2">
        <v>265.67059999999998</v>
      </c>
      <c r="S1357" s="2">
        <v>0</v>
      </c>
      <c r="T1357" s="2">
        <v>0</v>
      </c>
      <c r="U1357" s="39">
        <v>2309.2905999999998</v>
      </c>
      <c r="V1357" s="2">
        <v>0</v>
      </c>
      <c r="W1357" s="2" t="s">
        <v>1</v>
      </c>
      <c r="X1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7"/>
      <c r="Z1357"/>
      <c r="AA1357"/>
    </row>
    <row r="1358" spans="5:27" hidden="1">
      <c r="E1358" s="2" t="s">
        <v>8565</v>
      </c>
      <c r="F1358" s="51">
        <v>44762</v>
      </c>
      <c r="G1358" s="2" t="s">
        <v>1</v>
      </c>
      <c r="H1358" s="2" t="s">
        <v>0</v>
      </c>
      <c r="I1358" s="2" t="s">
        <v>8149</v>
      </c>
      <c r="J1358" s="2" t="s">
        <v>8150</v>
      </c>
      <c r="K1358" s="41">
        <v>3692</v>
      </c>
      <c r="L1358" s="48">
        <v>3692</v>
      </c>
      <c r="M1358" s="49" t="s">
        <v>830</v>
      </c>
      <c r="N1358" s="39" t="s">
        <v>831</v>
      </c>
      <c r="O1358" s="2">
        <v>0</v>
      </c>
      <c r="P1358" s="2">
        <v>0</v>
      </c>
      <c r="Q1358" s="39">
        <v>740.5</v>
      </c>
      <c r="R1358" s="2">
        <v>96.265000000000001</v>
      </c>
      <c r="S1358" s="2">
        <v>0</v>
      </c>
      <c r="T1358" s="2">
        <v>0</v>
      </c>
      <c r="U1358" s="39">
        <v>836.76499999999999</v>
      </c>
      <c r="V1358" s="2">
        <v>0</v>
      </c>
      <c r="W1358" s="2" t="s">
        <v>1</v>
      </c>
      <c r="X1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8"/>
      <c r="Z1358"/>
      <c r="AA1358"/>
    </row>
    <row r="1359" spans="5:27" hidden="1">
      <c r="E1359" s="2" t="s">
        <v>8565</v>
      </c>
      <c r="F1359" s="51">
        <v>44762</v>
      </c>
      <c r="G1359" s="2" t="s">
        <v>1</v>
      </c>
      <c r="H1359" s="2" t="s">
        <v>0</v>
      </c>
      <c r="I1359" s="2" t="s">
        <v>8149</v>
      </c>
      <c r="J1359" s="2" t="s">
        <v>8150</v>
      </c>
      <c r="K1359" s="41">
        <v>3693</v>
      </c>
      <c r="L1359" s="48">
        <v>3693</v>
      </c>
      <c r="M1359" s="49" t="s">
        <v>8424</v>
      </c>
      <c r="N1359" s="39" t="s">
        <v>8425</v>
      </c>
      <c r="O1359" s="2">
        <v>0</v>
      </c>
      <c r="P1359" s="2">
        <v>0</v>
      </c>
      <c r="Q1359" s="39">
        <v>76.52</v>
      </c>
      <c r="R1359" s="2">
        <v>9.9475999999999996</v>
      </c>
      <c r="S1359" s="2">
        <v>0</v>
      </c>
      <c r="T1359" s="2">
        <v>0</v>
      </c>
      <c r="U1359" s="39">
        <v>86.46759999999999</v>
      </c>
      <c r="V1359" s="2">
        <v>0</v>
      </c>
      <c r="W1359" s="2" t="s">
        <v>1</v>
      </c>
      <c r="X1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59"/>
      <c r="Z1359"/>
      <c r="AA1359"/>
    </row>
    <row r="1360" spans="5:27" hidden="1">
      <c r="E1360" s="2" t="s">
        <v>8565</v>
      </c>
      <c r="F1360" s="51">
        <v>44762</v>
      </c>
      <c r="G1360" s="2" t="s">
        <v>1</v>
      </c>
      <c r="H1360" s="2" t="s">
        <v>0</v>
      </c>
      <c r="I1360" s="2" t="s">
        <v>8149</v>
      </c>
      <c r="J1360" s="2" t="s">
        <v>8150</v>
      </c>
      <c r="K1360" s="41">
        <v>3694</v>
      </c>
      <c r="L1360" s="48">
        <v>3694</v>
      </c>
      <c r="M1360" s="49" t="s">
        <v>828</v>
      </c>
      <c r="N1360" s="39" t="s">
        <v>829</v>
      </c>
      <c r="O1360" s="2">
        <v>0</v>
      </c>
      <c r="P1360" s="2">
        <v>0</v>
      </c>
      <c r="Q1360" s="39">
        <v>455.75</v>
      </c>
      <c r="R1360" s="2">
        <v>59.247500000000002</v>
      </c>
      <c r="S1360" s="2">
        <v>0</v>
      </c>
      <c r="T1360" s="2">
        <v>0</v>
      </c>
      <c r="U1360" s="39">
        <v>514.99749999999995</v>
      </c>
      <c r="V1360" s="2">
        <v>0</v>
      </c>
      <c r="W1360" s="2" t="s">
        <v>1</v>
      </c>
      <c r="X1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0"/>
      <c r="Z1360"/>
      <c r="AA1360"/>
    </row>
    <row r="1361" spans="5:27" hidden="1">
      <c r="E1361" s="2" t="s">
        <v>8565</v>
      </c>
      <c r="F1361" s="51">
        <v>44762</v>
      </c>
      <c r="G1361" s="2" t="s">
        <v>1</v>
      </c>
      <c r="H1361" s="2" t="s">
        <v>0</v>
      </c>
      <c r="I1361" s="2" t="s">
        <v>8149</v>
      </c>
      <c r="J1361" s="2" t="s">
        <v>8150</v>
      </c>
      <c r="K1361" s="41">
        <v>3695</v>
      </c>
      <c r="L1361" s="48">
        <v>3695</v>
      </c>
      <c r="M1361" s="49">
        <v>0</v>
      </c>
      <c r="N1361" s="39" t="s">
        <v>8412</v>
      </c>
      <c r="O1361" s="2">
        <v>0</v>
      </c>
      <c r="P1361" s="2">
        <v>0</v>
      </c>
      <c r="Q1361" s="39">
        <v>57.75</v>
      </c>
      <c r="R1361" s="2">
        <v>7.5075000000000003</v>
      </c>
      <c r="S1361" s="2">
        <v>0</v>
      </c>
      <c r="T1361" s="2">
        <v>0</v>
      </c>
      <c r="U1361" s="39">
        <v>65.257499999999993</v>
      </c>
      <c r="V1361" s="2" t="s">
        <v>8411</v>
      </c>
      <c r="W1361" s="2" t="s">
        <v>1</v>
      </c>
      <c r="X1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1"/>
      <c r="Z1361"/>
      <c r="AA1361"/>
    </row>
    <row r="1362" spans="5:27" hidden="1">
      <c r="E1362" s="2" t="s">
        <v>8565</v>
      </c>
      <c r="F1362" s="51">
        <v>44762</v>
      </c>
      <c r="G1362" s="2" t="s">
        <v>1</v>
      </c>
      <c r="H1362" s="2" t="s">
        <v>0</v>
      </c>
      <c r="I1362" s="2" t="s">
        <v>8149</v>
      </c>
      <c r="J1362" s="2" t="s">
        <v>8150</v>
      </c>
      <c r="K1362" s="41">
        <v>3696</v>
      </c>
      <c r="L1362" s="48">
        <v>3696</v>
      </c>
      <c r="M1362" s="49" t="s">
        <v>8290</v>
      </c>
      <c r="N1362" s="39" t="s">
        <v>8291</v>
      </c>
      <c r="O1362" s="2">
        <v>0</v>
      </c>
      <c r="P1362" s="2">
        <v>0</v>
      </c>
      <c r="Q1362" s="39">
        <v>83.55</v>
      </c>
      <c r="R1362" s="2">
        <v>10.861499999999999</v>
      </c>
      <c r="S1362" s="2">
        <v>0</v>
      </c>
      <c r="T1362" s="2">
        <v>0</v>
      </c>
      <c r="U1362" s="39">
        <v>94.41149999999999</v>
      </c>
      <c r="V1362" s="2">
        <v>0</v>
      </c>
      <c r="W1362" s="2" t="s">
        <v>1</v>
      </c>
      <c r="X1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2"/>
      <c r="Z1362"/>
      <c r="AA1362"/>
    </row>
    <row r="1363" spans="5:27" hidden="1">
      <c r="E1363" s="2" t="s">
        <v>8565</v>
      </c>
      <c r="F1363" s="51">
        <v>44762</v>
      </c>
      <c r="G1363" s="2" t="s">
        <v>1</v>
      </c>
      <c r="H1363" s="2" t="s">
        <v>0</v>
      </c>
      <c r="I1363" s="2" t="s">
        <v>8149</v>
      </c>
      <c r="J1363" s="2" t="s">
        <v>8150</v>
      </c>
      <c r="K1363" s="41">
        <v>3697</v>
      </c>
      <c r="L1363" s="48">
        <v>3697</v>
      </c>
      <c r="M1363" s="49" t="s">
        <v>1462</v>
      </c>
      <c r="N1363" s="39" t="s">
        <v>1463</v>
      </c>
      <c r="O1363" s="2">
        <v>0</v>
      </c>
      <c r="P1363" s="2">
        <v>0</v>
      </c>
      <c r="Q1363" s="39">
        <v>4035.36</v>
      </c>
      <c r="R1363" s="2">
        <v>524.59680000000003</v>
      </c>
      <c r="S1363" s="2">
        <v>0</v>
      </c>
      <c r="T1363" s="2">
        <v>0</v>
      </c>
      <c r="U1363" s="39">
        <v>4559.9567999999999</v>
      </c>
      <c r="V1363" s="2">
        <v>0</v>
      </c>
      <c r="W1363" s="2" t="s">
        <v>1</v>
      </c>
      <c r="X1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3"/>
      <c r="Z1363"/>
      <c r="AA1363"/>
    </row>
    <row r="1364" spans="5:27" hidden="1">
      <c r="E1364" s="2" t="s">
        <v>8565</v>
      </c>
      <c r="F1364" s="51">
        <v>44762</v>
      </c>
      <c r="G1364" s="2" t="s">
        <v>1</v>
      </c>
      <c r="H1364" s="2" t="s">
        <v>0</v>
      </c>
      <c r="I1364" s="2" t="s">
        <v>8149</v>
      </c>
      <c r="J1364" s="2" t="s">
        <v>8150</v>
      </c>
      <c r="K1364" s="41">
        <v>3698</v>
      </c>
      <c r="L1364" s="48">
        <v>3698</v>
      </c>
      <c r="M1364" s="49" t="s">
        <v>8095</v>
      </c>
      <c r="N1364" s="39" t="s">
        <v>8096</v>
      </c>
      <c r="O1364" s="2">
        <v>0</v>
      </c>
      <c r="P1364" s="2">
        <v>0</v>
      </c>
      <c r="Q1364" s="39">
        <v>45.7</v>
      </c>
      <c r="R1364" s="2">
        <v>5.9410000000000007</v>
      </c>
      <c r="S1364" s="2">
        <v>0</v>
      </c>
      <c r="T1364" s="2">
        <v>0</v>
      </c>
      <c r="U1364" s="39">
        <v>51.641000000000005</v>
      </c>
      <c r="V1364" s="2">
        <v>0</v>
      </c>
      <c r="W1364" s="2" t="s">
        <v>1</v>
      </c>
      <c r="X1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4"/>
      <c r="Z1364"/>
      <c r="AA1364"/>
    </row>
    <row r="1365" spans="5:27" hidden="1">
      <c r="E1365" s="2" t="s">
        <v>8565</v>
      </c>
      <c r="F1365" s="51">
        <v>44762</v>
      </c>
      <c r="G1365" s="2" t="s">
        <v>1</v>
      </c>
      <c r="H1365" s="2" t="s">
        <v>0</v>
      </c>
      <c r="I1365" s="2" t="s">
        <v>8149</v>
      </c>
      <c r="J1365" s="2" t="s">
        <v>8150</v>
      </c>
      <c r="K1365" s="41">
        <v>3699</v>
      </c>
      <c r="L1365" s="48">
        <v>3699</v>
      </c>
      <c r="M1365" s="49" t="s">
        <v>118</v>
      </c>
      <c r="N1365" s="39" t="s">
        <v>119</v>
      </c>
      <c r="O1365" s="2">
        <v>0</v>
      </c>
      <c r="P1365" s="2">
        <v>0</v>
      </c>
      <c r="Q1365" s="39">
        <v>31.52</v>
      </c>
      <c r="R1365" s="2">
        <v>4.0975999999999999</v>
      </c>
      <c r="S1365" s="2">
        <v>0</v>
      </c>
      <c r="T1365" s="2">
        <v>0</v>
      </c>
      <c r="U1365" s="39">
        <v>35.617599999999996</v>
      </c>
      <c r="V1365" s="2">
        <v>0</v>
      </c>
      <c r="W1365" s="2" t="s">
        <v>1</v>
      </c>
      <c r="X1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5"/>
      <c r="Z1365"/>
      <c r="AA1365"/>
    </row>
    <row r="1366" spans="5:27" hidden="1">
      <c r="E1366" s="2" t="s">
        <v>8565</v>
      </c>
      <c r="F1366" s="51">
        <v>44762</v>
      </c>
      <c r="G1366" s="2" t="s">
        <v>1</v>
      </c>
      <c r="H1366" s="2" t="s">
        <v>0</v>
      </c>
      <c r="I1366" s="2" t="s">
        <v>8149</v>
      </c>
      <c r="J1366" s="2" t="s">
        <v>8150</v>
      </c>
      <c r="K1366" s="41">
        <v>3700</v>
      </c>
      <c r="L1366" s="48">
        <v>3700</v>
      </c>
      <c r="M1366" s="49" t="s">
        <v>691</v>
      </c>
      <c r="N1366" s="39" t="s">
        <v>692</v>
      </c>
      <c r="O1366" s="2">
        <v>0</v>
      </c>
      <c r="P1366" s="2">
        <v>0</v>
      </c>
      <c r="Q1366" s="39">
        <v>165.12</v>
      </c>
      <c r="R1366" s="2">
        <v>21.465600000000002</v>
      </c>
      <c r="S1366" s="2">
        <v>0</v>
      </c>
      <c r="T1366" s="2">
        <v>0</v>
      </c>
      <c r="U1366" s="39">
        <v>186.5856</v>
      </c>
      <c r="V1366" s="2">
        <v>0</v>
      </c>
      <c r="W1366" s="2" t="s">
        <v>1</v>
      </c>
      <c r="X1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6"/>
      <c r="Z1366"/>
      <c r="AA1366"/>
    </row>
    <row r="1367" spans="5:27" hidden="1">
      <c r="E1367" s="2" t="s">
        <v>8565</v>
      </c>
      <c r="F1367" s="51">
        <v>44762</v>
      </c>
      <c r="G1367" s="2" t="s">
        <v>1</v>
      </c>
      <c r="H1367" s="2" t="s">
        <v>0</v>
      </c>
      <c r="I1367" s="2" t="s">
        <v>8149</v>
      </c>
      <c r="J1367" s="2" t="s">
        <v>8150</v>
      </c>
      <c r="K1367" s="41">
        <v>3701</v>
      </c>
      <c r="L1367" s="48">
        <v>3701</v>
      </c>
      <c r="M1367" s="49" t="s">
        <v>333</v>
      </c>
      <c r="N1367" s="39" t="s">
        <v>334</v>
      </c>
      <c r="O1367" s="2">
        <v>0</v>
      </c>
      <c r="P1367" s="2">
        <v>0</v>
      </c>
      <c r="Q1367" s="39">
        <v>193.69</v>
      </c>
      <c r="R1367" s="2">
        <v>25.1797</v>
      </c>
      <c r="S1367" s="2">
        <v>0</v>
      </c>
      <c r="T1367" s="2">
        <v>0</v>
      </c>
      <c r="U1367" s="39">
        <v>218.86969999999999</v>
      </c>
      <c r="V1367" s="2">
        <v>0</v>
      </c>
      <c r="W1367" s="2" t="s">
        <v>1</v>
      </c>
      <c r="X1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7"/>
      <c r="Z1367"/>
      <c r="AA1367"/>
    </row>
    <row r="1368" spans="5:27" hidden="1">
      <c r="E1368" s="2" t="s">
        <v>8565</v>
      </c>
      <c r="F1368" s="51">
        <v>44762</v>
      </c>
      <c r="G1368" s="2" t="s">
        <v>1</v>
      </c>
      <c r="H1368" s="2" t="s">
        <v>0</v>
      </c>
      <c r="I1368" s="2" t="s">
        <v>8149</v>
      </c>
      <c r="J1368" s="2" t="s">
        <v>8150</v>
      </c>
      <c r="K1368" s="41">
        <v>3702</v>
      </c>
      <c r="L1368" s="48">
        <v>3702</v>
      </c>
      <c r="M1368" s="49" t="s">
        <v>616</v>
      </c>
      <c r="N1368" s="39" t="s">
        <v>617</v>
      </c>
      <c r="O1368" s="2">
        <v>0</v>
      </c>
      <c r="P1368" s="2">
        <v>0</v>
      </c>
      <c r="Q1368" s="39">
        <v>281.81</v>
      </c>
      <c r="R1368" s="2">
        <v>36.635300000000001</v>
      </c>
      <c r="S1368" s="2">
        <v>0</v>
      </c>
      <c r="T1368" s="2">
        <v>0</v>
      </c>
      <c r="U1368" s="39">
        <v>318.44529999999997</v>
      </c>
      <c r="V1368" s="2">
        <v>0</v>
      </c>
      <c r="W1368" s="2" t="s">
        <v>1</v>
      </c>
      <c r="X1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8"/>
      <c r="Z1368"/>
      <c r="AA1368"/>
    </row>
    <row r="1369" spans="5:27" hidden="1">
      <c r="E1369" s="2" t="s">
        <v>8565</v>
      </c>
      <c r="F1369" s="51">
        <v>44762</v>
      </c>
      <c r="G1369" s="2" t="s">
        <v>1</v>
      </c>
      <c r="H1369" s="2" t="s">
        <v>0</v>
      </c>
      <c r="I1369" s="2" t="s">
        <v>8149</v>
      </c>
      <c r="J1369" s="2" t="s">
        <v>8150</v>
      </c>
      <c r="K1369" s="41">
        <v>3703</v>
      </c>
      <c r="L1369" s="48">
        <v>3703</v>
      </c>
      <c r="M1369" s="49">
        <v>0</v>
      </c>
      <c r="N1369" s="39" t="s">
        <v>8803</v>
      </c>
      <c r="O1369" s="2">
        <v>0</v>
      </c>
      <c r="P1369" s="2">
        <v>0</v>
      </c>
      <c r="Q1369" s="39">
        <v>27.13</v>
      </c>
      <c r="R1369" s="2">
        <v>3.5268999999999999</v>
      </c>
      <c r="S1369" s="2">
        <v>0</v>
      </c>
      <c r="T1369" s="2">
        <v>0</v>
      </c>
      <c r="U1369" s="39">
        <v>30.6569</v>
      </c>
      <c r="V1369" s="2" t="s">
        <v>8802</v>
      </c>
      <c r="W1369" s="2" t="s">
        <v>1</v>
      </c>
      <c r="X1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69"/>
      <c r="Z1369"/>
      <c r="AA1369"/>
    </row>
    <row r="1370" spans="5:27" hidden="1">
      <c r="E1370" s="2" t="s">
        <v>8565</v>
      </c>
      <c r="F1370" s="51">
        <v>44763</v>
      </c>
      <c r="G1370" s="2" t="s">
        <v>1</v>
      </c>
      <c r="H1370" s="2" t="s">
        <v>0</v>
      </c>
      <c r="I1370" s="2" t="s">
        <v>8149</v>
      </c>
      <c r="J1370" s="2" t="s">
        <v>8150</v>
      </c>
      <c r="K1370" s="41">
        <v>3704</v>
      </c>
      <c r="L1370" s="48">
        <v>3704</v>
      </c>
      <c r="M1370" s="49">
        <v>0</v>
      </c>
      <c r="N1370" s="39" t="s">
        <v>8056</v>
      </c>
      <c r="O1370" s="2">
        <v>0</v>
      </c>
      <c r="P1370" s="2">
        <v>0</v>
      </c>
      <c r="Q1370" s="39">
        <v>74</v>
      </c>
      <c r="R1370" s="2">
        <v>9.620000000000001</v>
      </c>
      <c r="S1370" s="2">
        <v>0</v>
      </c>
      <c r="T1370" s="2">
        <v>0</v>
      </c>
      <c r="U1370" s="39">
        <v>83.62</v>
      </c>
      <c r="V1370" s="2" t="s">
        <v>8389</v>
      </c>
      <c r="W1370" s="2" t="s">
        <v>1</v>
      </c>
      <c r="X1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0"/>
      <c r="Z1370"/>
      <c r="AA1370"/>
    </row>
    <row r="1371" spans="5:27" hidden="1">
      <c r="E1371" s="2" t="s">
        <v>8565</v>
      </c>
      <c r="F1371" s="51">
        <v>44763</v>
      </c>
      <c r="G1371" s="2" t="s">
        <v>1</v>
      </c>
      <c r="H1371" s="2" t="s">
        <v>0</v>
      </c>
      <c r="I1371" s="2" t="s">
        <v>8149</v>
      </c>
      <c r="J1371" s="2" t="s">
        <v>8150</v>
      </c>
      <c r="K1371" s="41">
        <v>3705</v>
      </c>
      <c r="L1371" s="48">
        <v>3705</v>
      </c>
      <c r="M1371" s="49" t="s">
        <v>118</v>
      </c>
      <c r="N1371" s="39" t="s">
        <v>119</v>
      </c>
      <c r="O1371" s="2">
        <v>0</v>
      </c>
      <c r="P1371" s="2">
        <v>0</v>
      </c>
      <c r="Q1371" s="39">
        <v>52.35</v>
      </c>
      <c r="R1371" s="2">
        <v>6.8055000000000003</v>
      </c>
      <c r="S1371" s="2">
        <v>0</v>
      </c>
      <c r="T1371" s="2">
        <v>0</v>
      </c>
      <c r="U1371" s="39">
        <v>59.155500000000004</v>
      </c>
      <c r="V1371" s="2">
        <v>0</v>
      </c>
      <c r="W1371" s="2" t="s">
        <v>1</v>
      </c>
      <c r="X1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1"/>
      <c r="Z1371"/>
      <c r="AA1371"/>
    </row>
    <row r="1372" spans="5:27" hidden="1">
      <c r="E1372" s="2" t="s">
        <v>8565</v>
      </c>
      <c r="F1372" s="51">
        <v>44763</v>
      </c>
      <c r="G1372" s="2" t="s">
        <v>1</v>
      </c>
      <c r="H1372" s="2" t="s">
        <v>0</v>
      </c>
      <c r="I1372" s="2" t="s">
        <v>8149</v>
      </c>
      <c r="J1372" s="2" t="s">
        <v>8150</v>
      </c>
      <c r="K1372" s="41">
        <v>3706</v>
      </c>
      <c r="L1372" s="48">
        <v>3706</v>
      </c>
      <c r="M1372" s="49" t="s">
        <v>653</v>
      </c>
      <c r="N1372" s="39" t="s">
        <v>654</v>
      </c>
      <c r="O1372" s="2">
        <v>0</v>
      </c>
      <c r="P1372" s="2">
        <v>0</v>
      </c>
      <c r="Q1372" s="39">
        <v>384.57</v>
      </c>
      <c r="R1372" s="2">
        <v>49.994100000000003</v>
      </c>
      <c r="S1372" s="2">
        <v>0</v>
      </c>
      <c r="T1372" s="2">
        <v>0</v>
      </c>
      <c r="U1372" s="39">
        <v>434.5641</v>
      </c>
      <c r="V1372" s="2">
        <v>0</v>
      </c>
      <c r="W1372" s="2" t="s">
        <v>1</v>
      </c>
      <c r="X1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2"/>
      <c r="Z1372"/>
      <c r="AA1372"/>
    </row>
    <row r="1373" spans="5:27" hidden="1">
      <c r="E1373" s="2" t="s">
        <v>8565</v>
      </c>
      <c r="F1373" s="51">
        <v>44763</v>
      </c>
      <c r="G1373" s="2" t="s">
        <v>1</v>
      </c>
      <c r="H1373" s="2" t="s">
        <v>0</v>
      </c>
      <c r="I1373" s="2" t="s">
        <v>8149</v>
      </c>
      <c r="J1373" s="2" t="s">
        <v>8150</v>
      </c>
      <c r="K1373" s="41">
        <v>3707</v>
      </c>
      <c r="L1373" s="48">
        <v>3707</v>
      </c>
      <c r="M1373" s="49" t="s">
        <v>8311</v>
      </c>
      <c r="N1373" s="39" t="s">
        <v>8312</v>
      </c>
      <c r="O1373" s="2">
        <v>0</v>
      </c>
      <c r="P1373" s="2">
        <v>0</v>
      </c>
      <c r="Q1373" s="39">
        <v>389.41</v>
      </c>
      <c r="R1373" s="2">
        <v>50.623300000000008</v>
      </c>
      <c r="S1373" s="2">
        <v>0</v>
      </c>
      <c r="T1373" s="2">
        <v>0</v>
      </c>
      <c r="U1373" s="39">
        <v>440.03330000000005</v>
      </c>
      <c r="V1373" s="2">
        <v>0</v>
      </c>
      <c r="W1373" s="2" t="s">
        <v>1</v>
      </c>
      <c r="X1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3"/>
      <c r="Z1373"/>
      <c r="AA1373"/>
    </row>
    <row r="1374" spans="5:27" hidden="1">
      <c r="E1374" s="2" t="s">
        <v>8565</v>
      </c>
      <c r="F1374" s="51">
        <v>44763</v>
      </c>
      <c r="G1374" s="2" t="s">
        <v>1</v>
      </c>
      <c r="H1374" s="2" t="s">
        <v>0</v>
      </c>
      <c r="I1374" s="2" t="s">
        <v>8149</v>
      </c>
      <c r="J1374" s="2" t="s">
        <v>8150</v>
      </c>
      <c r="K1374" s="41">
        <v>3708</v>
      </c>
      <c r="L1374" s="48">
        <v>3708</v>
      </c>
      <c r="M1374" s="49" t="s">
        <v>7848</v>
      </c>
      <c r="N1374" s="39" t="s">
        <v>7847</v>
      </c>
      <c r="O1374" s="2">
        <v>0</v>
      </c>
      <c r="P1374" s="2">
        <v>0</v>
      </c>
      <c r="Q1374" s="39">
        <v>0</v>
      </c>
      <c r="R1374" s="2">
        <v>0</v>
      </c>
      <c r="S1374" s="2">
        <v>0</v>
      </c>
      <c r="T1374" s="2">
        <v>0</v>
      </c>
      <c r="U1374" s="39">
        <v>0</v>
      </c>
      <c r="V1374" s="2">
        <v>0</v>
      </c>
      <c r="W1374" s="2" t="s">
        <v>1</v>
      </c>
      <c r="X1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4"/>
      <c r="Z1374"/>
      <c r="AA1374"/>
    </row>
    <row r="1375" spans="5:27" hidden="1">
      <c r="E1375" s="2" t="s">
        <v>8565</v>
      </c>
      <c r="F1375" s="51">
        <v>44763</v>
      </c>
      <c r="G1375" s="2" t="s">
        <v>1</v>
      </c>
      <c r="H1375" s="2" t="s">
        <v>0</v>
      </c>
      <c r="I1375" s="2" t="s">
        <v>8149</v>
      </c>
      <c r="J1375" s="2" t="s">
        <v>8150</v>
      </c>
      <c r="K1375" s="41">
        <v>3709</v>
      </c>
      <c r="L1375" s="48">
        <v>3709</v>
      </c>
      <c r="M1375" s="49" t="s">
        <v>267</v>
      </c>
      <c r="N1375" s="39" t="s">
        <v>268</v>
      </c>
      <c r="O1375" s="2">
        <v>0</v>
      </c>
      <c r="P1375" s="2">
        <v>0</v>
      </c>
      <c r="Q1375" s="39">
        <v>4300.83</v>
      </c>
      <c r="R1375" s="2">
        <v>559.10789999999997</v>
      </c>
      <c r="S1375" s="2">
        <v>0</v>
      </c>
      <c r="T1375" s="2">
        <v>0</v>
      </c>
      <c r="U1375" s="39">
        <v>4859.9378999999999</v>
      </c>
      <c r="V1375" s="2">
        <v>0</v>
      </c>
      <c r="W1375" s="2" t="s">
        <v>1</v>
      </c>
      <c r="X1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5"/>
      <c r="Z1375"/>
      <c r="AA1375"/>
    </row>
    <row r="1376" spans="5:27" hidden="1">
      <c r="E1376" s="2" t="s">
        <v>8565</v>
      </c>
      <c r="F1376" s="51">
        <v>44763</v>
      </c>
      <c r="G1376" s="2" t="s">
        <v>1</v>
      </c>
      <c r="H1376" s="2" t="s">
        <v>0</v>
      </c>
      <c r="I1376" s="2" t="s">
        <v>8149</v>
      </c>
      <c r="J1376" s="2" t="s">
        <v>8150</v>
      </c>
      <c r="K1376" s="41">
        <v>3710</v>
      </c>
      <c r="L1376" s="48">
        <v>3710</v>
      </c>
      <c r="M1376" s="49" t="s">
        <v>576</v>
      </c>
      <c r="N1376" s="39" t="s">
        <v>577</v>
      </c>
      <c r="O1376" s="2">
        <v>0</v>
      </c>
      <c r="P1376" s="2">
        <v>0</v>
      </c>
      <c r="Q1376" s="39">
        <v>999.11</v>
      </c>
      <c r="R1376" s="2">
        <v>129.8843</v>
      </c>
      <c r="S1376" s="2">
        <v>0</v>
      </c>
      <c r="T1376" s="2">
        <v>0</v>
      </c>
      <c r="U1376" s="39">
        <v>1128.9943000000001</v>
      </c>
      <c r="V1376" s="2">
        <v>0</v>
      </c>
      <c r="W1376" s="2" t="s">
        <v>1</v>
      </c>
      <c r="X1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6"/>
      <c r="Z1376"/>
      <c r="AA1376"/>
    </row>
    <row r="1377" spans="5:27" hidden="1">
      <c r="E1377" s="2" t="s">
        <v>8565</v>
      </c>
      <c r="F1377" s="51">
        <v>44763</v>
      </c>
      <c r="G1377" s="2" t="s">
        <v>1</v>
      </c>
      <c r="H1377" s="2" t="s">
        <v>0</v>
      </c>
      <c r="I1377" s="2" t="s">
        <v>8149</v>
      </c>
      <c r="J1377" s="2" t="s">
        <v>8150</v>
      </c>
      <c r="K1377" s="41">
        <v>3711</v>
      </c>
      <c r="L1377" s="48">
        <v>3711</v>
      </c>
      <c r="M1377" s="49" t="s">
        <v>95</v>
      </c>
      <c r="N1377" s="39" t="s">
        <v>96</v>
      </c>
      <c r="O1377" s="2">
        <v>0</v>
      </c>
      <c r="P1377" s="2">
        <v>0</v>
      </c>
      <c r="Q1377" s="39">
        <v>14.32</v>
      </c>
      <c r="R1377" s="2">
        <v>1.8616000000000001</v>
      </c>
      <c r="S1377" s="2">
        <v>0</v>
      </c>
      <c r="T1377" s="2">
        <v>0</v>
      </c>
      <c r="U1377" s="39">
        <v>16.1816</v>
      </c>
      <c r="V1377" s="2">
        <v>0</v>
      </c>
      <c r="W1377" s="2" t="s">
        <v>1</v>
      </c>
      <c r="X1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7"/>
      <c r="Z1377"/>
      <c r="AA1377"/>
    </row>
    <row r="1378" spans="5:27" hidden="1">
      <c r="E1378" s="2" t="s">
        <v>8565</v>
      </c>
      <c r="F1378" s="51">
        <v>44763</v>
      </c>
      <c r="G1378" s="2" t="s">
        <v>1</v>
      </c>
      <c r="H1378" s="2" t="s">
        <v>0</v>
      </c>
      <c r="I1378" s="2" t="s">
        <v>8149</v>
      </c>
      <c r="J1378" s="2" t="s">
        <v>8150</v>
      </c>
      <c r="K1378" s="41">
        <v>3712</v>
      </c>
      <c r="L1378" s="48">
        <v>3712</v>
      </c>
      <c r="M1378" s="49" t="s">
        <v>95</v>
      </c>
      <c r="N1378" s="39" t="s">
        <v>96</v>
      </c>
      <c r="O1378" s="2">
        <v>0</v>
      </c>
      <c r="P1378" s="2">
        <v>0</v>
      </c>
      <c r="Q1378" s="39">
        <v>104.78</v>
      </c>
      <c r="R1378" s="2">
        <v>13.621400000000001</v>
      </c>
      <c r="S1378" s="2">
        <v>0</v>
      </c>
      <c r="T1378" s="2">
        <v>0</v>
      </c>
      <c r="U1378" s="39">
        <v>118.4014</v>
      </c>
      <c r="V1378" s="2">
        <v>0</v>
      </c>
      <c r="W1378" s="2" t="s">
        <v>1</v>
      </c>
      <c r="X1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8"/>
      <c r="Z1378"/>
      <c r="AA1378"/>
    </row>
    <row r="1379" spans="5:27" hidden="1">
      <c r="E1379" s="2" t="s">
        <v>8565</v>
      </c>
      <c r="F1379" s="51">
        <v>44763</v>
      </c>
      <c r="G1379" s="2" t="s">
        <v>1</v>
      </c>
      <c r="H1379" s="2" t="s">
        <v>0</v>
      </c>
      <c r="I1379" s="2" t="s">
        <v>8149</v>
      </c>
      <c r="J1379" s="2" t="s">
        <v>8150</v>
      </c>
      <c r="K1379" s="41">
        <v>3713</v>
      </c>
      <c r="L1379" s="48">
        <v>3713</v>
      </c>
      <c r="M1379" s="49" t="s">
        <v>95</v>
      </c>
      <c r="N1379" s="39" t="s">
        <v>96</v>
      </c>
      <c r="O1379" s="2">
        <v>0</v>
      </c>
      <c r="P1379" s="2">
        <v>0</v>
      </c>
      <c r="Q1379" s="39">
        <v>24.04</v>
      </c>
      <c r="R1379" s="2">
        <v>3.1252</v>
      </c>
      <c r="S1379" s="2">
        <v>0</v>
      </c>
      <c r="T1379" s="2">
        <v>0</v>
      </c>
      <c r="U1379" s="39">
        <v>27.165199999999999</v>
      </c>
      <c r="V1379" s="2">
        <v>0</v>
      </c>
      <c r="W1379" s="2" t="s">
        <v>1</v>
      </c>
      <c r="X1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79"/>
      <c r="Z1379"/>
      <c r="AA1379"/>
    </row>
    <row r="1380" spans="5:27" hidden="1">
      <c r="E1380" s="2" t="s">
        <v>8565</v>
      </c>
      <c r="F1380" s="51">
        <v>44763</v>
      </c>
      <c r="G1380" s="2" t="s">
        <v>1</v>
      </c>
      <c r="H1380" s="2" t="s">
        <v>0</v>
      </c>
      <c r="I1380" s="2" t="s">
        <v>8149</v>
      </c>
      <c r="J1380" s="2" t="s">
        <v>8150</v>
      </c>
      <c r="K1380" s="41">
        <v>3714</v>
      </c>
      <c r="L1380" s="48">
        <v>3714</v>
      </c>
      <c r="M1380" s="49" t="s">
        <v>7848</v>
      </c>
      <c r="N1380" s="39" t="s">
        <v>7847</v>
      </c>
      <c r="O1380" s="2">
        <v>0</v>
      </c>
      <c r="P1380" s="2">
        <v>0</v>
      </c>
      <c r="Q1380" s="39">
        <v>0</v>
      </c>
      <c r="R1380" s="2">
        <v>0</v>
      </c>
      <c r="S1380" s="2">
        <v>0</v>
      </c>
      <c r="T1380" s="2">
        <v>0</v>
      </c>
      <c r="U1380" s="39">
        <v>0</v>
      </c>
      <c r="V1380" s="2">
        <v>0</v>
      </c>
      <c r="W1380" s="2" t="s">
        <v>1</v>
      </c>
      <c r="X1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0"/>
      <c r="Z1380"/>
      <c r="AA1380"/>
    </row>
    <row r="1381" spans="5:27" hidden="1">
      <c r="E1381" s="2" t="s">
        <v>8565</v>
      </c>
      <c r="F1381" s="51">
        <v>44763</v>
      </c>
      <c r="G1381" s="2" t="s">
        <v>1</v>
      </c>
      <c r="H1381" s="2" t="s">
        <v>0</v>
      </c>
      <c r="I1381" s="2" t="s">
        <v>8149</v>
      </c>
      <c r="J1381" s="2" t="s">
        <v>8150</v>
      </c>
      <c r="K1381" s="41">
        <v>3715</v>
      </c>
      <c r="L1381" s="48">
        <v>3715</v>
      </c>
      <c r="M1381" s="49" t="s">
        <v>1196</v>
      </c>
      <c r="N1381" s="39" t="s">
        <v>1197</v>
      </c>
      <c r="O1381" s="2">
        <v>0</v>
      </c>
      <c r="P1381" s="2">
        <v>0</v>
      </c>
      <c r="Q1381" s="39">
        <v>1665.6</v>
      </c>
      <c r="R1381" s="2">
        <v>216.52799999999999</v>
      </c>
      <c r="S1381" s="2">
        <v>0</v>
      </c>
      <c r="T1381" s="2">
        <v>0</v>
      </c>
      <c r="U1381" s="39">
        <v>1882.1279999999999</v>
      </c>
      <c r="V1381" s="2">
        <v>0</v>
      </c>
      <c r="W1381" s="2" t="s">
        <v>1</v>
      </c>
      <c r="X1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1"/>
      <c r="Z1381"/>
      <c r="AA1381"/>
    </row>
    <row r="1382" spans="5:27" hidden="1">
      <c r="E1382" s="2" t="s">
        <v>8565</v>
      </c>
      <c r="F1382" s="51">
        <v>44763</v>
      </c>
      <c r="G1382" s="2" t="s">
        <v>1</v>
      </c>
      <c r="H1382" s="2" t="s">
        <v>0</v>
      </c>
      <c r="I1382" s="2" t="s">
        <v>8149</v>
      </c>
      <c r="J1382" s="2" t="s">
        <v>8150</v>
      </c>
      <c r="K1382" s="41">
        <v>3716</v>
      </c>
      <c r="L1382" s="48">
        <v>3716</v>
      </c>
      <c r="M1382" s="49" t="s">
        <v>333</v>
      </c>
      <c r="N1382" s="39" t="s">
        <v>334</v>
      </c>
      <c r="O1382" s="2">
        <v>0</v>
      </c>
      <c r="P1382" s="2">
        <v>0</v>
      </c>
      <c r="Q1382" s="39">
        <v>234.45</v>
      </c>
      <c r="R1382" s="2">
        <v>30.4785</v>
      </c>
      <c r="S1382" s="2">
        <v>0</v>
      </c>
      <c r="T1382" s="2">
        <v>0</v>
      </c>
      <c r="U1382" s="39">
        <v>264.92849999999999</v>
      </c>
      <c r="V1382" s="2">
        <v>0</v>
      </c>
      <c r="W1382" s="2" t="s">
        <v>1</v>
      </c>
      <c r="X1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2"/>
      <c r="Z1382"/>
      <c r="AA1382"/>
    </row>
    <row r="1383" spans="5:27" hidden="1">
      <c r="E1383" s="2" t="s">
        <v>8565</v>
      </c>
      <c r="F1383" s="51">
        <v>44763</v>
      </c>
      <c r="G1383" s="2" t="s">
        <v>1</v>
      </c>
      <c r="H1383" s="2" t="s">
        <v>0</v>
      </c>
      <c r="I1383" s="2" t="s">
        <v>8149</v>
      </c>
      <c r="J1383" s="2" t="s">
        <v>8150</v>
      </c>
      <c r="K1383" s="41">
        <v>3717</v>
      </c>
      <c r="L1383" s="48">
        <v>3717</v>
      </c>
      <c r="M1383" s="49" t="s">
        <v>333</v>
      </c>
      <c r="N1383" s="39" t="s">
        <v>334</v>
      </c>
      <c r="O1383" s="2">
        <v>0</v>
      </c>
      <c r="P1383" s="2">
        <v>0</v>
      </c>
      <c r="Q1383" s="39">
        <v>346.63</v>
      </c>
      <c r="R1383" s="2">
        <v>45.061900000000001</v>
      </c>
      <c r="S1383" s="2">
        <v>0</v>
      </c>
      <c r="T1383" s="2">
        <v>0</v>
      </c>
      <c r="U1383" s="39">
        <v>391.69189999999998</v>
      </c>
      <c r="V1383" s="2">
        <v>0</v>
      </c>
      <c r="W1383" s="2" t="s">
        <v>1</v>
      </c>
      <c r="X1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3"/>
      <c r="Z1383"/>
      <c r="AA1383"/>
    </row>
    <row r="1384" spans="5:27" hidden="1">
      <c r="E1384" s="2" t="s">
        <v>8565</v>
      </c>
      <c r="F1384" s="51">
        <v>44763</v>
      </c>
      <c r="G1384" s="2" t="s">
        <v>1</v>
      </c>
      <c r="H1384" s="2" t="s">
        <v>0</v>
      </c>
      <c r="I1384" s="2" t="s">
        <v>8149</v>
      </c>
      <c r="J1384" s="2" t="s">
        <v>8150</v>
      </c>
      <c r="K1384" s="41">
        <v>3718</v>
      </c>
      <c r="L1384" s="48">
        <v>3718</v>
      </c>
      <c r="M1384" s="49">
        <v>0</v>
      </c>
      <c r="N1384" s="39" t="s">
        <v>8295</v>
      </c>
      <c r="O1384" s="2">
        <v>0</v>
      </c>
      <c r="P1384" s="2">
        <v>0</v>
      </c>
      <c r="Q1384" s="39">
        <v>9213.33</v>
      </c>
      <c r="R1384" s="2">
        <v>1197.7329</v>
      </c>
      <c r="S1384" s="2">
        <v>0</v>
      </c>
      <c r="T1384" s="2">
        <v>0</v>
      </c>
      <c r="U1384" s="39">
        <v>10411.062900000001</v>
      </c>
      <c r="V1384" s="2" t="s">
        <v>8522</v>
      </c>
      <c r="W1384" s="2" t="s">
        <v>1</v>
      </c>
      <c r="X1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4"/>
      <c r="Z1384"/>
      <c r="AA1384"/>
    </row>
    <row r="1385" spans="5:27" hidden="1">
      <c r="E1385" s="2" t="s">
        <v>8565</v>
      </c>
      <c r="F1385" s="51">
        <v>44763</v>
      </c>
      <c r="G1385" s="2" t="s">
        <v>1</v>
      </c>
      <c r="H1385" s="2" t="s">
        <v>0</v>
      </c>
      <c r="I1385" s="2" t="s">
        <v>8149</v>
      </c>
      <c r="J1385" s="2" t="s">
        <v>8150</v>
      </c>
      <c r="K1385" s="41">
        <v>3719</v>
      </c>
      <c r="L1385" s="48">
        <v>3719</v>
      </c>
      <c r="M1385" s="49" t="s">
        <v>588</v>
      </c>
      <c r="N1385" s="39" t="s">
        <v>589</v>
      </c>
      <c r="O1385" s="2">
        <v>0</v>
      </c>
      <c r="P1385" s="2">
        <v>0</v>
      </c>
      <c r="Q1385" s="39">
        <v>205.9</v>
      </c>
      <c r="R1385" s="2">
        <v>26.767000000000003</v>
      </c>
      <c r="S1385" s="2">
        <v>0</v>
      </c>
      <c r="T1385" s="2">
        <v>0</v>
      </c>
      <c r="U1385" s="39">
        <v>232.667</v>
      </c>
      <c r="V1385" s="2">
        <v>0</v>
      </c>
      <c r="W1385" s="2" t="s">
        <v>1</v>
      </c>
      <c r="X1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5"/>
      <c r="Z1385"/>
      <c r="AA1385"/>
    </row>
    <row r="1386" spans="5:27" hidden="1">
      <c r="E1386" s="2" t="s">
        <v>8565</v>
      </c>
      <c r="F1386" s="51">
        <v>44763</v>
      </c>
      <c r="G1386" s="2" t="s">
        <v>1</v>
      </c>
      <c r="H1386" s="2" t="s">
        <v>0</v>
      </c>
      <c r="I1386" s="2" t="s">
        <v>8149</v>
      </c>
      <c r="J1386" s="2" t="s">
        <v>8150</v>
      </c>
      <c r="K1386" s="41">
        <v>3720</v>
      </c>
      <c r="L1386" s="48">
        <v>3720</v>
      </c>
      <c r="M1386" s="49" t="s">
        <v>8801</v>
      </c>
      <c r="N1386" s="39" t="s">
        <v>1072</v>
      </c>
      <c r="O1386" s="2">
        <v>0</v>
      </c>
      <c r="P1386" s="2">
        <v>0</v>
      </c>
      <c r="Q1386" s="39">
        <v>60.05</v>
      </c>
      <c r="R1386" s="2">
        <v>7.8064999999999998</v>
      </c>
      <c r="S1386" s="2">
        <v>0</v>
      </c>
      <c r="T1386" s="2">
        <v>0</v>
      </c>
      <c r="U1386" s="39">
        <v>67.856499999999997</v>
      </c>
      <c r="V1386" s="2">
        <v>0</v>
      </c>
      <c r="W1386" s="2" t="s">
        <v>1</v>
      </c>
      <c r="X1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6"/>
      <c r="Z1386"/>
      <c r="AA1386"/>
    </row>
    <row r="1387" spans="5:27" hidden="1">
      <c r="E1387" s="2" t="s">
        <v>8565</v>
      </c>
      <c r="F1387" s="51">
        <v>44763</v>
      </c>
      <c r="G1387" s="2" t="s">
        <v>1</v>
      </c>
      <c r="H1387" s="2" t="s">
        <v>0</v>
      </c>
      <c r="I1387" s="2" t="s">
        <v>8149</v>
      </c>
      <c r="J1387" s="2" t="s">
        <v>8150</v>
      </c>
      <c r="K1387" s="41">
        <v>3721</v>
      </c>
      <c r="L1387" s="48">
        <v>3721</v>
      </c>
      <c r="M1387" s="49" t="s">
        <v>992</v>
      </c>
      <c r="N1387" s="39" t="s">
        <v>993</v>
      </c>
      <c r="O1387" s="2">
        <v>0</v>
      </c>
      <c r="P1387" s="2">
        <v>0</v>
      </c>
      <c r="Q1387" s="39">
        <v>8.6300000000000008</v>
      </c>
      <c r="R1387" s="2">
        <v>1.1219000000000001</v>
      </c>
      <c r="S1387" s="2">
        <v>0</v>
      </c>
      <c r="T1387" s="2">
        <v>0</v>
      </c>
      <c r="U1387" s="39">
        <v>9.7519000000000009</v>
      </c>
      <c r="V1387" s="2">
        <v>0</v>
      </c>
      <c r="W1387" s="2" t="s">
        <v>1</v>
      </c>
      <c r="X1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7"/>
      <c r="Z1387"/>
      <c r="AA1387"/>
    </row>
    <row r="1388" spans="5:27" hidden="1">
      <c r="E1388" s="2" t="s">
        <v>8565</v>
      </c>
      <c r="F1388" s="51">
        <v>44763</v>
      </c>
      <c r="G1388" s="2" t="s">
        <v>1</v>
      </c>
      <c r="H1388" s="2" t="s">
        <v>0</v>
      </c>
      <c r="I1388" s="2" t="s">
        <v>8149</v>
      </c>
      <c r="J1388" s="2" t="s">
        <v>8150</v>
      </c>
      <c r="K1388" s="41">
        <v>3722</v>
      </c>
      <c r="L1388" s="48">
        <v>3722</v>
      </c>
      <c r="M1388" s="49" t="s">
        <v>8546</v>
      </c>
      <c r="N1388" s="39" t="s">
        <v>8547</v>
      </c>
      <c r="O1388" s="2">
        <v>0</v>
      </c>
      <c r="P1388" s="2">
        <v>0</v>
      </c>
      <c r="Q1388" s="39">
        <v>60.88</v>
      </c>
      <c r="R1388" s="2">
        <v>7.9144000000000005</v>
      </c>
      <c r="S1388" s="2">
        <v>0</v>
      </c>
      <c r="T1388" s="2">
        <v>0</v>
      </c>
      <c r="U1388" s="39">
        <v>68.794399999999996</v>
      </c>
      <c r="V1388" s="2">
        <v>0</v>
      </c>
      <c r="W1388" s="2" t="s">
        <v>1</v>
      </c>
      <c r="X1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8"/>
      <c r="Z1388"/>
      <c r="AA1388"/>
    </row>
    <row r="1389" spans="5:27" hidden="1">
      <c r="E1389" s="2" t="s">
        <v>8565</v>
      </c>
      <c r="F1389" s="51">
        <v>44763</v>
      </c>
      <c r="G1389" s="2" t="s">
        <v>1</v>
      </c>
      <c r="H1389" s="2" t="s">
        <v>0</v>
      </c>
      <c r="I1389" s="2" t="s">
        <v>8149</v>
      </c>
      <c r="J1389" s="2" t="s">
        <v>8150</v>
      </c>
      <c r="K1389" s="41">
        <v>3723</v>
      </c>
      <c r="L1389" s="48">
        <v>3723</v>
      </c>
      <c r="M1389" s="49" t="s">
        <v>1391</v>
      </c>
      <c r="N1389" s="39" t="s">
        <v>1392</v>
      </c>
      <c r="O1389" s="2">
        <v>0</v>
      </c>
      <c r="P1389" s="2">
        <v>0</v>
      </c>
      <c r="Q1389" s="39">
        <v>255.1</v>
      </c>
      <c r="R1389" s="2">
        <v>33.163000000000004</v>
      </c>
      <c r="S1389" s="2">
        <v>0</v>
      </c>
      <c r="T1389" s="2">
        <v>0</v>
      </c>
      <c r="U1389" s="39">
        <v>288.26299999999998</v>
      </c>
      <c r="V1389" s="2">
        <v>0</v>
      </c>
      <c r="W1389" s="2" t="s">
        <v>1</v>
      </c>
      <c r="X1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89"/>
      <c r="Z1389"/>
      <c r="AA1389"/>
    </row>
    <row r="1390" spans="5:27" hidden="1">
      <c r="E1390" s="2" t="s">
        <v>8565</v>
      </c>
      <c r="F1390" s="51">
        <v>44764</v>
      </c>
      <c r="G1390" s="2" t="s">
        <v>1</v>
      </c>
      <c r="H1390" s="2" t="s">
        <v>0</v>
      </c>
      <c r="I1390" s="2" t="s">
        <v>8149</v>
      </c>
      <c r="J1390" s="2" t="s">
        <v>8150</v>
      </c>
      <c r="K1390" s="41">
        <v>3724</v>
      </c>
      <c r="L1390" s="48">
        <v>3724</v>
      </c>
      <c r="M1390" s="49" t="s">
        <v>8000</v>
      </c>
      <c r="N1390" s="39" t="s">
        <v>8001</v>
      </c>
      <c r="O1390" s="2">
        <v>0</v>
      </c>
      <c r="P1390" s="2">
        <v>0</v>
      </c>
      <c r="Q1390" s="39">
        <v>260</v>
      </c>
      <c r="R1390" s="2">
        <v>33.800000000000004</v>
      </c>
      <c r="S1390" s="2">
        <v>0</v>
      </c>
      <c r="T1390" s="2">
        <v>0</v>
      </c>
      <c r="U1390" s="39">
        <v>293.8</v>
      </c>
      <c r="V1390" s="2">
        <v>0</v>
      </c>
      <c r="W1390" s="2" t="s">
        <v>1</v>
      </c>
      <c r="X1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0"/>
      <c r="Z1390"/>
      <c r="AA1390"/>
    </row>
    <row r="1391" spans="5:27" hidden="1">
      <c r="E1391" s="2" t="s">
        <v>8565</v>
      </c>
      <c r="F1391" s="51">
        <v>44764</v>
      </c>
      <c r="G1391" s="2" t="s">
        <v>1</v>
      </c>
      <c r="H1391" s="2" t="s">
        <v>0</v>
      </c>
      <c r="I1391" s="2" t="s">
        <v>8149</v>
      </c>
      <c r="J1391" s="2" t="s">
        <v>8150</v>
      </c>
      <c r="K1391" s="41">
        <v>3725</v>
      </c>
      <c r="L1391" s="48">
        <v>3725</v>
      </c>
      <c r="M1391" s="49" t="s">
        <v>7848</v>
      </c>
      <c r="N1391" s="39" t="s">
        <v>7847</v>
      </c>
      <c r="O1391" s="2">
        <v>0</v>
      </c>
      <c r="P1391" s="2">
        <v>0</v>
      </c>
      <c r="Q1391" s="39">
        <v>0</v>
      </c>
      <c r="R1391" s="2">
        <v>0</v>
      </c>
      <c r="S1391" s="2">
        <v>0</v>
      </c>
      <c r="T1391" s="2">
        <v>0</v>
      </c>
      <c r="U1391" s="39">
        <v>0</v>
      </c>
      <c r="V1391" s="2">
        <v>0</v>
      </c>
      <c r="W1391" s="2" t="s">
        <v>1</v>
      </c>
      <c r="X1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1"/>
      <c r="Z1391"/>
      <c r="AA1391"/>
    </row>
    <row r="1392" spans="5:27" hidden="1">
      <c r="E1392" s="2" t="s">
        <v>8565</v>
      </c>
      <c r="F1392" s="51">
        <v>44764</v>
      </c>
      <c r="G1392" s="2" t="s">
        <v>1</v>
      </c>
      <c r="H1392" s="2" t="s">
        <v>0</v>
      </c>
      <c r="I1392" s="2" t="s">
        <v>8149</v>
      </c>
      <c r="J1392" s="2" t="s">
        <v>8150</v>
      </c>
      <c r="K1392" s="41">
        <v>3726</v>
      </c>
      <c r="L1392" s="48">
        <v>3726</v>
      </c>
      <c r="M1392" s="49" t="s">
        <v>77</v>
      </c>
      <c r="N1392" s="39" t="s">
        <v>78</v>
      </c>
      <c r="O1392" s="2">
        <v>0</v>
      </c>
      <c r="P1392" s="2">
        <v>0</v>
      </c>
      <c r="Q1392" s="39">
        <v>1727.61</v>
      </c>
      <c r="R1392" s="2">
        <v>224.58930000000001</v>
      </c>
      <c r="S1392" s="2">
        <v>0</v>
      </c>
      <c r="T1392" s="2">
        <v>0</v>
      </c>
      <c r="U1392" s="39">
        <v>1952.1993</v>
      </c>
      <c r="V1392" s="2">
        <v>0</v>
      </c>
      <c r="W1392" s="2" t="s">
        <v>1</v>
      </c>
      <c r="X1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2"/>
      <c r="Z1392"/>
      <c r="AA1392"/>
    </row>
    <row r="1393" spans="5:27" hidden="1">
      <c r="E1393" s="2" t="s">
        <v>8565</v>
      </c>
      <c r="F1393" s="51">
        <v>44764</v>
      </c>
      <c r="G1393" s="2" t="s">
        <v>1</v>
      </c>
      <c r="H1393" s="2" t="s">
        <v>0</v>
      </c>
      <c r="I1393" s="2" t="s">
        <v>8149</v>
      </c>
      <c r="J1393" s="2" t="s">
        <v>8150</v>
      </c>
      <c r="K1393" s="41">
        <v>3727</v>
      </c>
      <c r="L1393" s="48">
        <v>3727</v>
      </c>
      <c r="M1393" s="49" t="s">
        <v>685</v>
      </c>
      <c r="N1393" s="39" t="s">
        <v>686</v>
      </c>
      <c r="O1393" s="2">
        <v>0</v>
      </c>
      <c r="P1393" s="2">
        <v>0</v>
      </c>
      <c r="Q1393" s="39">
        <v>205.89</v>
      </c>
      <c r="R1393" s="2">
        <v>26.765699999999999</v>
      </c>
      <c r="S1393" s="2">
        <v>0</v>
      </c>
      <c r="T1393" s="2">
        <v>0</v>
      </c>
      <c r="U1393" s="39">
        <v>232.6557</v>
      </c>
      <c r="V1393" s="2">
        <v>0</v>
      </c>
      <c r="W1393" s="2" t="s">
        <v>1</v>
      </c>
      <c r="X1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3"/>
      <c r="Z1393"/>
      <c r="AA1393"/>
    </row>
    <row r="1394" spans="5:27" hidden="1">
      <c r="E1394" s="2" t="s">
        <v>8565</v>
      </c>
      <c r="F1394" s="51">
        <v>44764</v>
      </c>
      <c r="G1394" s="2" t="s">
        <v>1</v>
      </c>
      <c r="H1394" s="2" t="s">
        <v>0</v>
      </c>
      <c r="I1394" s="2" t="s">
        <v>8149</v>
      </c>
      <c r="J1394" s="2" t="s">
        <v>8150</v>
      </c>
      <c r="K1394" s="41">
        <v>3728</v>
      </c>
      <c r="L1394" s="48">
        <v>3728</v>
      </c>
      <c r="M1394" s="49" t="s">
        <v>1689</v>
      </c>
      <c r="N1394" s="39" t="s">
        <v>1690</v>
      </c>
      <c r="O1394" s="2">
        <v>0</v>
      </c>
      <c r="P1394" s="2">
        <v>0</v>
      </c>
      <c r="Q1394" s="39">
        <v>20.39</v>
      </c>
      <c r="R1394" s="2">
        <v>2.6507000000000001</v>
      </c>
      <c r="S1394" s="2">
        <v>0</v>
      </c>
      <c r="T1394" s="2">
        <v>0</v>
      </c>
      <c r="U1394" s="39">
        <v>23.040700000000001</v>
      </c>
      <c r="V1394" s="2">
        <v>0</v>
      </c>
      <c r="W1394" s="2" t="s">
        <v>1</v>
      </c>
      <c r="X1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4"/>
      <c r="Z1394"/>
      <c r="AA1394"/>
    </row>
    <row r="1395" spans="5:27" hidden="1">
      <c r="E1395" s="2" t="s">
        <v>8565</v>
      </c>
      <c r="F1395" s="51">
        <v>44764</v>
      </c>
      <c r="G1395" s="2" t="s">
        <v>1</v>
      </c>
      <c r="H1395" s="2" t="s">
        <v>0</v>
      </c>
      <c r="I1395" s="2" t="s">
        <v>8149</v>
      </c>
      <c r="J1395" s="2" t="s">
        <v>8150</v>
      </c>
      <c r="K1395" s="41">
        <v>3729</v>
      </c>
      <c r="L1395" s="48">
        <v>3729</v>
      </c>
      <c r="M1395" s="49" t="s">
        <v>421</v>
      </c>
      <c r="N1395" s="39" t="s">
        <v>422</v>
      </c>
      <c r="O1395" s="2">
        <v>0</v>
      </c>
      <c r="P1395" s="2">
        <v>0</v>
      </c>
      <c r="Q1395" s="39">
        <v>59.66</v>
      </c>
      <c r="R1395" s="2">
        <v>7.7557999999999998</v>
      </c>
      <c r="S1395" s="2">
        <v>0</v>
      </c>
      <c r="T1395" s="2">
        <v>0</v>
      </c>
      <c r="U1395" s="39">
        <v>67.41579999999999</v>
      </c>
      <c r="V1395" s="2">
        <v>0</v>
      </c>
      <c r="W1395" s="2" t="s">
        <v>1</v>
      </c>
      <c r="X1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5"/>
      <c r="Z1395"/>
      <c r="AA1395"/>
    </row>
    <row r="1396" spans="5:27" hidden="1">
      <c r="E1396" s="2" t="s">
        <v>8565</v>
      </c>
      <c r="F1396" s="51">
        <v>44764</v>
      </c>
      <c r="G1396" s="2" t="s">
        <v>1</v>
      </c>
      <c r="H1396" s="2" t="s">
        <v>0</v>
      </c>
      <c r="I1396" s="2" t="s">
        <v>8149</v>
      </c>
      <c r="J1396" s="2" t="s">
        <v>8150</v>
      </c>
      <c r="K1396" s="41">
        <v>3730</v>
      </c>
      <c r="L1396" s="48">
        <v>3730</v>
      </c>
      <c r="M1396" s="49" t="s">
        <v>118</v>
      </c>
      <c r="N1396" s="39" t="s">
        <v>119</v>
      </c>
      <c r="O1396" s="2">
        <v>0</v>
      </c>
      <c r="P1396" s="2">
        <v>0</v>
      </c>
      <c r="Q1396" s="39">
        <v>121.36</v>
      </c>
      <c r="R1396" s="2">
        <v>15.7768</v>
      </c>
      <c r="S1396" s="2">
        <v>0</v>
      </c>
      <c r="T1396" s="2">
        <v>0</v>
      </c>
      <c r="U1396" s="39">
        <v>137.13679999999999</v>
      </c>
      <c r="V1396" s="2">
        <v>0</v>
      </c>
      <c r="W1396" s="2" t="s">
        <v>1</v>
      </c>
      <c r="X1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6"/>
      <c r="Z1396"/>
      <c r="AA1396"/>
    </row>
    <row r="1397" spans="5:27" hidden="1">
      <c r="E1397" s="2" t="s">
        <v>8565</v>
      </c>
      <c r="F1397" s="51">
        <v>44764</v>
      </c>
      <c r="G1397" s="2" t="s">
        <v>1</v>
      </c>
      <c r="H1397" s="2" t="s">
        <v>0</v>
      </c>
      <c r="I1397" s="2" t="s">
        <v>8149</v>
      </c>
      <c r="J1397" s="2" t="s">
        <v>8150</v>
      </c>
      <c r="K1397" s="41">
        <v>3731</v>
      </c>
      <c r="L1397" s="48">
        <v>3731</v>
      </c>
      <c r="M1397" s="49" t="s">
        <v>118</v>
      </c>
      <c r="N1397" s="39" t="s">
        <v>119</v>
      </c>
      <c r="O1397" s="2">
        <v>0</v>
      </c>
      <c r="P1397" s="2">
        <v>0</v>
      </c>
      <c r="Q1397" s="39">
        <v>57.97</v>
      </c>
      <c r="R1397" s="2">
        <v>7.5361000000000002</v>
      </c>
      <c r="S1397" s="2">
        <v>0</v>
      </c>
      <c r="T1397" s="2">
        <v>0</v>
      </c>
      <c r="U1397" s="39">
        <v>65.506100000000004</v>
      </c>
      <c r="V1397" s="2">
        <v>0</v>
      </c>
      <c r="W1397" s="2" t="s">
        <v>1</v>
      </c>
      <c r="X1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7"/>
      <c r="Z1397"/>
      <c r="AA1397"/>
    </row>
    <row r="1398" spans="5:27" hidden="1">
      <c r="E1398" s="2" t="s">
        <v>8565</v>
      </c>
      <c r="F1398" s="51">
        <v>44764</v>
      </c>
      <c r="G1398" s="2" t="s">
        <v>1</v>
      </c>
      <c r="H1398" s="2" t="s">
        <v>0</v>
      </c>
      <c r="I1398" s="2" t="s">
        <v>8149</v>
      </c>
      <c r="J1398" s="2" t="s">
        <v>8150</v>
      </c>
      <c r="K1398" s="41">
        <v>3732</v>
      </c>
      <c r="L1398" s="48">
        <v>3732</v>
      </c>
      <c r="M1398" s="49" t="s">
        <v>8224</v>
      </c>
      <c r="N1398" s="39" t="s">
        <v>8225</v>
      </c>
      <c r="O1398" s="2">
        <v>0</v>
      </c>
      <c r="P1398" s="2">
        <v>0</v>
      </c>
      <c r="Q1398" s="39">
        <v>426.02</v>
      </c>
      <c r="R1398" s="2">
        <v>55.382599999999996</v>
      </c>
      <c r="S1398" s="2">
        <v>0</v>
      </c>
      <c r="T1398" s="2">
        <v>0</v>
      </c>
      <c r="U1398" s="39">
        <v>481.40260000000001</v>
      </c>
      <c r="V1398" s="2">
        <v>0</v>
      </c>
      <c r="W1398" s="2" t="s">
        <v>1</v>
      </c>
      <c r="X1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8"/>
      <c r="Z1398"/>
      <c r="AA1398"/>
    </row>
    <row r="1399" spans="5:27" hidden="1">
      <c r="E1399" s="2" t="s">
        <v>8565</v>
      </c>
      <c r="F1399" s="51">
        <v>44764</v>
      </c>
      <c r="G1399" s="2" t="s">
        <v>1</v>
      </c>
      <c r="H1399" s="2" t="s">
        <v>0</v>
      </c>
      <c r="I1399" s="2" t="s">
        <v>8149</v>
      </c>
      <c r="J1399" s="2" t="s">
        <v>8150</v>
      </c>
      <c r="K1399" s="41">
        <v>3733</v>
      </c>
      <c r="L1399" s="48">
        <v>3733</v>
      </c>
      <c r="M1399" s="49" t="s">
        <v>8224</v>
      </c>
      <c r="N1399" s="39" t="s">
        <v>8225</v>
      </c>
      <c r="O1399" s="2">
        <v>0</v>
      </c>
      <c r="P1399" s="2">
        <v>0</v>
      </c>
      <c r="Q1399" s="39">
        <v>102.19</v>
      </c>
      <c r="R1399" s="2">
        <v>13.284700000000001</v>
      </c>
      <c r="S1399" s="2">
        <v>0</v>
      </c>
      <c r="T1399" s="2">
        <v>0</v>
      </c>
      <c r="U1399" s="39">
        <v>115.4747</v>
      </c>
      <c r="V1399" s="2">
        <v>0</v>
      </c>
      <c r="W1399" s="2" t="s">
        <v>1</v>
      </c>
      <c r="X1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399"/>
      <c r="Z1399"/>
      <c r="AA1399"/>
    </row>
    <row r="1400" spans="5:27" hidden="1">
      <c r="E1400" s="2" t="s">
        <v>8565</v>
      </c>
      <c r="F1400" s="51">
        <v>44764</v>
      </c>
      <c r="G1400" s="2" t="s">
        <v>1</v>
      </c>
      <c r="H1400" s="2" t="s">
        <v>0</v>
      </c>
      <c r="I1400" s="2" t="s">
        <v>8149</v>
      </c>
      <c r="J1400" s="2" t="s">
        <v>8150</v>
      </c>
      <c r="K1400" s="41">
        <v>3734</v>
      </c>
      <c r="L1400" s="48">
        <v>3734</v>
      </c>
      <c r="M1400" s="49" t="s">
        <v>126</v>
      </c>
      <c r="N1400" s="39" t="s">
        <v>127</v>
      </c>
      <c r="O1400" s="2">
        <v>0</v>
      </c>
      <c r="P1400" s="2">
        <v>0</v>
      </c>
      <c r="Q1400" s="39">
        <v>640.75</v>
      </c>
      <c r="R1400" s="2">
        <v>83.297499999999999</v>
      </c>
      <c r="S1400" s="2">
        <v>0</v>
      </c>
      <c r="T1400" s="2">
        <v>0</v>
      </c>
      <c r="U1400" s="39">
        <v>724.04750000000001</v>
      </c>
      <c r="V1400" s="2">
        <v>0</v>
      </c>
      <c r="W1400" s="2" t="s">
        <v>1</v>
      </c>
      <c r="X1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0"/>
      <c r="Z1400"/>
      <c r="AA1400"/>
    </row>
    <row r="1401" spans="5:27" hidden="1">
      <c r="E1401" s="2" t="s">
        <v>8565</v>
      </c>
      <c r="F1401" s="51">
        <v>44764</v>
      </c>
      <c r="G1401" s="2" t="s">
        <v>1</v>
      </c>
      <c r="H1401" s="2" t="s">
        <v>0</v>
      </c>
      <c r="I1401" s="2" t="s">
        <v>8149</v>
      </c>
      <c r="J1401" s="2" t="s">
        <v>8150</v>
      </c>
      <c r="K1401" s="41">
        <v>3735</v>
      </c>
      <c r="L1401" s="48">
        <v>3735</v>
      </c>
      <c r="M1401" s="49" t="s">
        <v>333</v>
      </c>
      <c r="N1401" s="39" t="s">
        <v>334</v>
      </c>
      <c r="O1401" s="2">
        <v>0</v>
      </c>
      <c r="P1401" s="2">
        <v>0</v>
      </c>
      <c r="Q1401" s="39">
        <v>11.06</v>
      </c>
      <c r="R1401" s="2">
        <v>1.4378000000000002</v>
      </c>
      <c r="S1401" s="2">
        <v>0</v>
      </c>
      <c r="T1401" s="2">
        <v>0</v>
      </c>
      <c r="U1401" s="39">
        <v>12.497800000000002</v>
      </c>
      <c r="V1401" s="2">
        <v>0</v>
      </c>
      <c r="W1401" s="2" t="s">
        <v>1</v>
      </c>
      <c r="X1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1"/>
      <c r="Z1401"/>
      <c r="AA1401"/>
    </row>
    <row r="1402" spans="5:27" hidden="1">
      <c r="E1402" s="2" t="s">
        <v>8565</v>
      </c>
      <c r="F1402" s="51">
        <v>44764</v>
      </c>
      <c r="G1402" s="2" t="s">
        <v>1</v>
      </c>
      <c r="H1402" s="2" t="s">
        <v>0</v>
      </c>
      <c r="I1402" s="2" t="s">
        <v>8149</v>
      </c>
      <c r="J1402" s="2" t="s">
        <v>8150</v>
      </c>
      <c r="K1402" s="41">
        <v>3736</v>
      </c>
      <c r="L1402" s="48">
        <v>3736</v>
      </c>
      <c r="M1402" s="49" t="s">
        <v>118</v>
      </c>
      <c r="N1402" s="39" t="s">
        <v>119</v>
      </c>
      <c r="O1402" s="2">
        <v>0</v>
      </c>
      <c r="P1402" s="2">
        <v>0</v>
      </c>
      <c r="Q1402" s="39">
        <v>638.75</v>
      </c>
      <c r="R1402" s="2">
        <v>83.037500000000009</v>
      </c>
      <c r="S1402" s="2">
        <v>0</v>
      </c>
      <c r="T1402" s="2">
        <v>0</v>
      </c>
      <c r="U1402" s="39">
        <v>721.78750000000002</v>
      </c>
      <c r="V1402" s="2">
        <v>0</v>
      </c>
      <c r="W1402" s="2" t="s">
        <v>1</v>
      </c>
      <c r="X1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2"/>
      <c r="Z1402"/>
      <c r="AA1402"/>
    </row>
    <row r="1403" spans="5:27" hidden="1">
      <c r="E1403" s="2" t="s">
        <v>8565</v>
      </c>
      <c r="F1403" s="51">
        <v>44764</v>
      </c>
      <c r="G1403" s="2" t="s">
        <v>1</v>
      </c>
      <c r="H1403" s="2" t="s">
        <v>0</v>
      </c>
      <c r="I1403" s="2" t="s">
        <v>8149</v>
      </c>
      <c r="J1403" s="2" t="s">
        <v>8150</v>
      </c>
      <c r="K1403" s="41">
        <v>3737</v>
      </c>
      <c r="L1403" s="48">
        <v>3737</v>
      </c>
      <c r="M1403" s="49">
        <v>0</v>
      </c>
      <c r="N1403" s="39" t="s">
        <v>8800</v>
      </c>
      <c r="O1403" s="2">
        <v>0</v>
      </c>
      <c r="P1403" s="2">
        <v>0</v>
      </c>
      <c r="Q1403" s="39">
        <v>40.78</v>
      </c>
      <c r="R1403" s="2">
        <v>5.3014000000000001</v>
      </c>
      <c r="S1403" s="2">
        <v>0</v>
      </c>
      <c r="T1403" s="2">
        <v>0</v>
      </c>
      <c r="U1403" s="39">
        <v>46.081400000000002</v>
      </c>
      <c r="V1403" s="2" t="s">
        <v>8799</v>
      </c>
      <c r="W1403" s="2" t="s">
        <v>1</v>
      </c>
      <c r="X1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3"/>
      <c r="Z1403"/>
      <c r="AA1403"/>
    </row>
    <row r="1404" spans="5:27" hidden="1">
      <c r="E1404" s="2" t="s">
        <v>8565</v>
      </c>
      <c r="F1404" s="51">
        <v>44764</v>
      </c>
      <c r="G1404" s="2" t="s">
        <v>1</v>
      </c>
      <c r="H1404" s="2" t="s">
        <v>0</v>
      </c>
      <c r="I1404" s="2" t="s">
        <v>8149</v>
      </c>
      <c r="J1404" s="2" t="s">
        <v>8150</v>
      </c>
      <c r="K1404" s="41">
        <v>3738</v>
      </c>
      <c r="L1404" s="48">
        <v>3738</v>
      </c>
      <c r="M1404" s="49" t="s">
        <v>118</v>
      </c>
      <c r="N1404" s="39" t="s">
        <v>119</v>
      </c>
      <c r="O1404" s="2">
        <v>0</v>
      </c>
      <c r="P1404" s="2">
        <v>0</v>
      </c>
      <c r="Q1404" s="39">
        <v>11.32</v>
      </c>
      <c r="R1404" s="2">
        <v>1.4716</v>
      </c>
      <c r="S1404" s="2">
        <v>0</v>
      </c>
      <c r="T1404" s="2">
        <v>0</v>
      </c>
      <c r="U1404" s="39">
        <v>12.791600000000001</v>
      </c>
      <c r="V1404" s="2">
        <v>0</v>
      </c>
      <c r="W1404" s="2" t="s">
        <v>1</v>
      </c>
      <c r="X1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4"/>
      <c r="Z1404"/>
      <c r="AA1404"/>
    </row>
    <row r="1405" spans="5:27" hidden="1">
      <c r="E1405" s="2" t="s">
        <v>8565</v>
      </c>
      <c r="F1405" s="51">
        <v>44764</v>
      </c>
      <c r="G1405" s="2" t="s">
        <v>1</v>
      </c>
      <c r="H1405" s="2" t="s">
        <v>0</v>
      </c>
      <c r="I1405" s="2" t="s">
        <v>8149</v>
      </c>
      <c r="J1405" s="2" t="s">
        <v>8150</v>
      </c>
      <c r="K1405" s="41">
        <v>3739</v>
      </c>
      <c r="L1405" s="48">
        <v>3739</v>
      </c>
      <c r="M1405" s="49" t="s">
        <v>749</v>
      </c>
      <c r="N1405" s="39" t="s">
        <v>750</v>
      </c>
      <c r="O1405" s="2">
        <v>0</v>
      </c>
      <c r="P1405" s="2">
        <v>0</v>
      </c>
      <c r="Q1405" s="39">
        <v>3727.39</v>
      </c>
      <c r="R1405" s="2">
        <v>484.5607</v>
      </c>
      <c r="S1405" s="2">
        <v>0</v>
      </c>
      <c r="T1405" s="2">
        <v>0</v>
      </c>
      <c r="U1405" s="39">
        <v>4211.9506999999994</v>
      </c>
      <c r="V1405" s="2">
        <v>0</v>
      </c>
      <c r="W1405" s="2" t="s">
        <v>1</v>
      </c>
      <c r="X1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5"/>
      <c r="Z1405"/>
      <c r="AA1405"/>
    </row>
    <row r="1406" spans="5:27" hidden="1">
      <c r="E1406" s="2" t="s">
        <v>8565</v>
      </c>
      <c r="F1406" s="51">
        <v>44764</v>
      </c>
      <c r="G1406" s="2" t="s">
        <v>1</v>
      </c>
      <c r="H1406" s="2" t="s">
        <v>0</v>
      </c>
      <c r="I1406" s="2" t="s">
        <v>8149</v>
      </c>
      <c r="J1406" s="2" t="s">
        <v>8150</v>
      </c>
      <c r="K1406" s="41">
        <v>3740</v>
      </c>
      <c r="L1406" s="48">
        <v>3740</v>
      </c>
      <c r="M1406" s="49" t="s">
        <v>971</v>
      </c>
      <c r="N1406" s="39" t="s">
        <v>972</v>
      </c>
      <c r="O1406" s="2">
        <v>0</v>
      </c>
      <c r="P1406" s="2">
        <v>0</v>
      </c>
      <c r="Q1406" s="39">
        <v>55.91</v>
      </c>
      <c r="R1406" s="2">
        <v>7.2683</v>
      </c>
      <c r="S1406" s="2">
        <v>0</v>
      </c>
      <c r="T1406" s="2">
        <v>0</v>
      </c>
      <c r="U1406" s="39">
        <v>63.178299999999993</v>
      </c>
      <c r="V1406" s="2">
        <v>0</v>
      </c>
      <c r="W1406" s="2" t="s">
        <v>1</v>
      </c>
      <c r="X1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6"/>
      <c r="Z1406"/>
      <c r="AA1406"/>
    </row>
    <row r="1407" spans="5:27" hidden="1">
      <c r="E1407" s="2" t="s">
        <v>8565</v>
      </c>
      <c r="F1407" s="51">
        <v>44764</v>
      </c>
      <c r="G1407" s="2" t="s">
        <v>1</v>
      </c>
      <c r="H1407" s="2" t="s">
        <v>0</v>
      </c>
      <c r="I1407" s="2" t="s">
        <v>8149</v>
      </c>
      <c r="J1407" s="2" t="s">
        <v>8150</v>
      </c>
      <c r="K1407" s="41">
        <v>3741</v>
      </c>
      <c r="L1407" s="48">
        <v>3741</v>
      </c>
      <c r="M1407" s="49" t="s">
        <v>896</v>
      </c>
      <c r="N1407" s="39" t="s">
        <v>897</v>
      </c>
      <c r="O1407" s="2">
        <v>0</v>
      </c>
      <c r="P1407" s="2">
        <v>0</v>
      </c>
      <c r="Q1407" s="39">
        <v>107.55</v>
      </c>
      <c r="R1407" s="2">
        <v>13.9815</v>
      </c>
      <c r="S1407" s="2">
        <v>0</v>
      </c>
      <c r="T1407" s="2">
        <v>0</v>
      </c>
      <c r="U1407" s="39">
        <v>121.53149999999999</v>
      </c>
      <c r="V1407" s="2">
        <v>0</v>
      </c>
      <c r="W1407" s="2" t="s">
        <v>1</v>
      </c>
      <c r="X1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7"/>
      <c r="Z1407"/>
      <c r="AA1407"/>
    </row>
    <row r="1408" spans="5:27" hidden="1">
      <c r="E1408" s="2" t="s">
        <v>8565</v>
      </c>
      <c r="F1408" s="51">
        <v>44764</v>
      </c>
      <c r="G1408" s="2" t="s">
        <v>1</v>
      </c>
      <c r="H1408" s="2" t="s">
        <v>0</v>
      </c>
      <c r="I1408" s="2" t="s">
        <v>8149</v>
      </c>
      <c r="J1408" s="2" t="s">
        <v>8150</v>
      </c>
      <c r="K1408" s="41">
        <v>3742</v>
      </c>
      <c r="L1408" s="48">
        <v>3742</v>
      </c>
      <c r="M1408" s="49">
        <v>0</v>
      </c>
      <c r="N1408" s="39" t="s">
        <v>1393</v>
      </c>
      <c r="O1408" s="2">
        <v>0</v>
      </c>
      <c r="P1408" s="2">
        <v>0</v>
      </c>
      <c r="Q1408" s="39">
        <v>345.3</v>
      </c>
      <c r="R1408" s="2">
        <v>44.889000000000003</v>
      </c>
      <c r="S1408" s="2">
        <v>0</v>
      </c>
      <c r="T1408" s="2">
        <v>0</v>
      </c>
      <c r="U1408" s="39">
        <v>390.18900000000002</v>
      </c>
      <c r="V1408" s="2" t="s">
        <v>8399</v>
      </c>
      <c r="W1408" s="2" t="s">
        <v>1</v>
      </c>
      <c r="X1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8"/>
      <c r="Z1408"/>
      <c r="AA1408"/>
    </row>
    <row r="1409" spans="5:27" hidden="1">
      <c r="E1409" s="2" t="s">
        <v>8565</v>
      </c>
      <c r="F1409" s="51">
        <v>44764</v>
      </c>
      <c r="G1409" s="2" t="s">
        <v>1</v>
      </c>
      <c r="H1409" s="2" t="s">
        <v>0</v>
      </c>
      <c r="I1409" s="2" t="s">
        <v>8149</v>
      </c>
      <c r="J1409" s="2" t="s">
        <v>8150</v>
      </c>
      <c r="K1409" s="41">
        <v>3743</v>
      </c>
      <c r="L1409" s="48">
        <v>3743</v>
      </c>
      <c r="M1409" s="49" t="s">
        <v>578</v>
      </c>
      <c r="N1409" s="39" t="s">
        <v>579</v>
      </c>
      <c r="O1409" s="2">
        <v>0</v>
      </c>
      <c r="P1409" s="2">
        <v>0</v>
      </c>
      <c r="Q1409" s="39">
        <v>552.53</v>
      </c>
      <c r="R1409" s="2">
        <v>71.828900000000004</v>
      </c>
      <c r="S1409" s="2">
        <v>0</v>
      </c>
      <c r="T1409" s="2">
        <v>0</v>
      </c>
      <c r="U1409" s="39">
        <v>624.35889999999995</v>
      </c>
      <c r="V1409" s="2">
        <v>0</v>
      </c>
      <c r="W1409" s="2" t="s">
        <v>1</v>
      </c>
      <c r="X1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09"/>
      <c r="Z1409"/>
      <c r="AA1409"/>
    </row>
    <row r="1410" spans="5:27" hidden="1">
      <c r="E1410" s="2" t="s">
        <v>8565</v>
      </c>
      <c r="F1410" s="51">
        <v>44764</v>
      </c>
      <c r="G1410" s="2" t="s">
        <v>1</v>
      </c>
      <c r="H1410" s="2" t="s">
        <v>0</v>
      </c>
      <c r="I1410" s="2" t="s">
        <v>8149</v>
      </c>
      <c r="J1410" s="2" t="s">
        <v>8150</v>
      </c>
      <c r="K1410" s="41">
        <v>3744</v>
      </c>
      <c r="L1410" s="48">
        <v>3744</v>
      </c>
      <c r="M1410" s="49" t="s">
        <v>578</v>
      </c>
      <c r="N1410" s="39" t="s">
        <v>579</v>
      </c>
      <c r="O1410" s="2">
        <v>0</v>
      </c>
      <c r="P1410" s="2">
        <v>0</v>
      </c>
      <c r="Q1410" s="39">
        <v>430.19</v>
      </c>
      <c r="R1410" s="2">
        <v>55.924700000000001</v>
      </c>
      <c r="S1410" s="2">
        <v>0</v>
      </c>
      <c r="T1410" s="2">
        <v>0</v>
      </c>
      <c r="U1410" s="39">
        <v>486.11469999999997</v>
      </c>
      <c r="V1410" s="2">
        <v>0</v>
      </c>
      <c r="W1410" s="2" t="s">
        <v>1</v>
      </c>
      <c r="X1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0"/>
      <c r="Z1410"/>
      <c r="AA1410"/>
    </row>
    <row r="1411" spans="5:27" hidden="1">
      <c r="E1411" s="2" t="s">
        <v>8565</v>
      </c>
      <c r="F1411" s="51">
        <v>44764</v>
      </c>
      <c r="G1411" s="2" t="s">
        <v>1</v>
      </c>
      <c r="H1411" s="2" t="s">
        <v>0</v>
      </c>
      <c r="I1411" s="2" t="s">
        <v>8149</v>
      </c>
      <c r="J1411" s="2" t="s">
        <v>8150</v>
      </c>
      <c r="K1411" s="41">
        <v>3745</v>
      </c>
      <c r="L1411" s="48">
        <v>3745</v>
      </c>
      <c r="M1411" s="49" t="s">
        <v>687</v>
      </c>
      <c r="N1411" s="39" t="s">
        <v>688</v>
      </c>
      <c r="O1411" s="2">
        <v>0</v>
      </c>
      <c r="P1411" s="2">
        <v>0</v>
      </c>
      <c r="Q1411" s="39">
        <v>209.93</v>
      </c>
      <c r="R1411" s="2">
        <v>27.290900000000001</v>
      </c>
      <c r="S1411" s="2">
        <v>0</v>
      </c>
      <c r="T1411" s="2">
        <v>0</v>
      </c>
      <c r="U1411" s="39">
        <v>237.2209</v>
      </c>
      <c r="V1411" s="2">
        <v>0</v>
      </c>
      <c r="W1411" s="2" t="s">
        <v>1</v>
      </c>
      <c r="X1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1"/>
      <c r="Z1411"/>
      <c r="AA1411"/>
    </row>
    <row r="1412" spans="5:27" hidden="1">
      <c r="E1412" s="2" t="s">
        <v>8565</v>
      </c>
      <c r="F1412" s="51">
        <v>44764</v>
      </c>
      <c r="G1412" s="2" t="s">
        <v>1</v>
      </c>
      <c r="H1412" s="2" t="s">
        <v>0</v>
      </c>
      <c r="I1412" s="2" t="s">
        <v>8149</v>
      </c>
      <c r="J1412" s="2" t="s">
        <v>8150</v>
      </c>
      <c r="K1412" s="41">
        <v>3746</v>
      </c>
      <c r="L1412" s="48">
        <v>3746</v>
      </c>
      <c r="M1412" s="49" t="s">
        <v>1340</v>
      </c>
      <c r="N1412" s="39" t="s">
        <v>1341</v>
      </c>
      <c r="O1412" s="2">
        <v>0</v>
      </c>
      <c r="P1412" s="2">
        <v>0</v>
      </c>
      <c r="Q1412" s="39">
        <v>103.95</v>
      </c>
      <c r="R1412" s="2">
        <v>13.513500000000001</v>
      </c>
      <c r="S1412" s="2">
        <v>0</v>
      </c>
      <c r="T1412" s="2">
        <v>0</v>
      </c>
      <c r="U1412" s="39">
        <v>117.46350000000001</v>
      </c>
      <c r="V1412" s="2">
        <v>0</v>
      </c>
      <c r="W1412" s="2" t="s">
        <v>1</v>
      </c>
      <c r="X1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2"/>
      <c r="Z1412"/>
      <c r="AA1412"/>
    </row>
    <row r="1413" spans="5:27" hidden="1">
      <c r="E1413" s="2" t="s">
        <v>8565</v>
      </c>
      <c r="F1413" s="51">
        <v>44767</v>
      </c>
      <c r="G1413" s="2" t="s">
        <v>1</v>
      </c>
      <c r="H1413" s="2" t="s">
        <v>0</v>
      </c>
      <c r="I1413" s="2" t="s">
        <v>8149</v>
      </c>
      <c r="J1413" s="2" t="s">
        <v>8150</v>
      </c>
      <c r="K1413" s="41">
        <v>3747</v>
      </c>
      <c r="L1413" s="48">
        <v>3747</v>
      </c>
      <c r="M1413" s="49">
        <v>0</v>
      </c>
      <c r="N1413" s="39" t="s">
        <v>8798</v>
      </c>
      <c r="O1413" s="2">
        <v>0</v>
      </c>
      <c r="P1413" s="2">
        <v>0</v>
      </c>
      <c r="Q1413" s="39">
        <v>156.87</v>
      </c>
      <c r="R1413" s="2">
        <v>20.3931</v>
      </c>
      <c r="S1413" s="2">
        <v>0</v>
      </c>
      <c r="T1413" s="2">
        <v>0</v>
      </c>
      <c r="U1413" s="39">
        <v>177.26310000000001</v>
      </c>
      <c r="V1413" s="2" t="s">
        <v>8797</v>
      </c>
      <c r="W1413" s="2" t="s">
        <v>1</v>
      </c>
      <c r="X1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3"/>
      <c r="Z1413"/>
      <c r="AA1413"/>
    </row>
    <row r="1414" spans="5:27" hidden="1">
      <c r="E1414" s="2" t="s">
        <v>8565</v>
      </c>
      <c r="F1414" s="51">
        <v>44767</v>
      </c>
      <c r="G1414" s="2" t="s">
        <v>1</v>
      </c>
      <c r="H1414" s="2" t="s">
        <v>0</v>
      </c>
      <c r="I1414" s="2" t="s">
        <v>8149</v>
      </c>
      <c r="J1414" s="2" t="s">
        <v>8150</v>
      </c>
      <c r="K1414" s="41">
        <v>3748</v>
      </c>
      <c r="L1414" s="48">
        <v>3748</v>
      </c>
      <c r="M1414" s="49" t="s">
        <v>253</v>
      </c>
      <c r="N1414" s="39" t="s">
        <v>254</v>
      </c>
      <c r="O1414" s="2">
        <v>0</v>
      </c>
      <c r="P1414" s="2">
        <v>0</v>
      </c>
      <c r="Q1414" s="39">
        <v>639.16</v>
      </c>
      <c r="R1414" s="2">
        <v>83.090800000000002</v>
      </c>
      <c r="S1414" s="2">
        <v>0</v>
      </c>
      <c r="T1414" s="2">
        <v>0</v>
      </c>
      <c r="U1414" s="39">
        <v>722.25080000000003</v>
      </c>
      <c r="V1414" s="2">
        <v>0</v>
      </c>
      <c r="W1414" s="2" t="s">
        <v>1</v>
      </c>
      <c r="X1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4"/>
      <c r="Z1414"/>
      <c r="AA1414"/>
    </row>
    <row r="1415" spans="5:27" hidden="1">
      <c r="E1415" s="2" t="s">
        <v>8565</v>
      </c>
      <c r="F1415" s="51">
        <v>44767</v>
      </c>
      <c r="G1415" s="2" t="s">
        <v>1</v>
      </c>
      <c r="H1415" s="2" t="s">
        <v>0</v>
      </c>
      <c r="I1415" s="2" t="s">
        <v>8149</v>
      </c>
      <c r="J1415" s="2" t="s">
        <v>8150</v>
      </c>
      <c r="K1415" s="41">
        <v>3749</v>
      </c>
      <c r="L1415" s="48">
        <v>3749</v>
      </c>
      <c r="M1415" s="49" t="s">
        <v>457</v>
      </c>
      <c r="N1415" s="39" t="s">
        <v>458</v>
      </c>
      <c r="O1415" s="2">
        <v>0</v>
      </c>
      <c r="P1415" s="2">
        <v>0</v>
      </c>
      <c r="Q1415" s="39">
        <v>10874.24</v>
      </c>
      <c r="R1415" s="2">
        <v>1413.6512</v>
      </c>
      <c r="S1415" s="2">
        <v>0</v>
      </c>
      <c r="T1415" s="2">
        <v>0</v>
      </c>
      <c r="U1415" s="39">
        <v>12287.8912</v>
      </c>
      <c r="V1415" s="2">
        <v>0</v>
      </c>
      <c r="W1415" s="2" t="s">
        <v>1</v>
      </c>
      <c r="X1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5"/>
      <c r="Z1415"/>
      <c r="AA1415"/>
    </row>
    <row r="1416" spans="5:27" hidden="1">
      <c r="E1416" s="2" t="s">
        <v>8565</v>
      </c>
      <c r="F1416" s="51">
        <v>44767</v>
      </c>
      <c r="G1416" s="2" t="s">
        <v>1</v>
      </c>
      <c r="H1416" s="2" t="s">
        <v>0</v>
      </c>
      <c r="I1416" s="2" t="s">
        <v>8149</v>
      </c>
      <c r="J1416" s="2" t="s">
        <v>8150</v>
      </c>
      <c r="K1416" s="41">
        <v>3750</v>
      </c>
      <c r="L1416" s="48">
        <v>3750</v>
      </c>
      <c r="M1416" s="49">
        <v>0</v>
      </c>
      <c r="N1416" s="39" t="s">
        <v>8056</v>
      </c>
      <c r="O1416" s="2">
        <v>0</v>
      </c>
      <c r="P1416" s="2">
        <v>0</v>
      </c>
      <c r="Q1416" s="39">
        <v>40.44</v>
      </c>
      <c r="R1416" s="2">
        <v>5.2572000000000001</v>
      </c>
      <c r="S1416" s="2">
        <v>0</v>
      </c>
      <c r="T1416" s="2">
        <v>0</v>
      </c>
      <c r="U1416" s="39">
        <v>45.697199999999995</v>
      </c>
      <c r="V1416" s="2" t="s">
        <v>8389</v>
      </c>
      <c r="W1416" s="2" t="s">
        <v>1</v>
      </c>
      <c r="X1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6"/>
      <c r="Z1416"/>
      <c r="AA1416"/>
    </row>
    <row r="1417" spans="5:27" hidden="1">
      <c r="E1417" s="2" t="s">
        <v>8565</v>
      </c>
      <c r="F1417" s="51">
        <v>44767</v>
      </c>
      <c r="G1417" s="2" t="s">
        <v>1</v>
      </c>
      <c r="H1417" s="2" t="s">
        <v>0</v>
      </c>
      <c r="I1417" s="2" t="s">
        <v>8149</v>
      </c>
      <c r="J1417" s="2" t="s">
        <v>8150</v>
      </c>
      <c r="K1417" s="41">
        <v>3751</v>
      </c>
      <c r="L1417" s="48">
        <v>3751</v>
      </c>
      <c r="M1417" s="49">
        <v>0</v>
      </c>
      <c r="N1417" s="39" t="s">
        <v>8537</v>
      </c>
      <c r="O1417" s="2">
        <v>0</v>
      </c>
      <c r="P1417" s="2">
        <v>0</v>
      </c>
      <c r="Q1417" s="39">
        <v>45.7</v>
      </c>
      <c r="R1417" s="2">
        <v>5.9410000000000007</v>
      </c>
      <c r="S1417" s="2">
        <v>0</v>
      </c>
      <c r="T1417" s="2">
        <v>0</v>
      </c>
      <c r="U1417" s="39">
        <v>51.641000000000005</v>
      </c>
      <c r="V1417" s="2" t="s">
        <v>8536</v>
      </c>
      <c r="W1417" s="2" t="s">
        <v>1</v>
      </c>
      <c r="X1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7"/>
      <c r="Z1417"/>
      <c r="AA1417"/>
    </row>
    <row r="1418" spans="5:27" hidden="1">
      <c r="E1418" s="2" t="s">
        <v>8565</v>
      </c>
      <c r="F1418" s="51">
        <v>44767</v>
      </c>
      <c r="G1418" s="2" t="s">
        <v>1</v>
      </c>
      <c r="H1418" s="2" t="s">
        <v>0</v>
      </c>
      <c r="I1418" s="2" t="s">
        <v>8149</v>
      </c>
      <c r="J1418" s="2" t="s">
        <v>8150</v>
      </c>
      <c r="K1418" s="41">
        <v>3752</v>
      </c>
      <c r="L1418" s="48">
        <v>3752</v>
      </c>
      <c r="M1418" s="49" t="s">
        <v>333</v>
      </c>
      <c r="N1418" s="39" t="s">
        <v>334</v>
      </c>
      <c r="O1418" s="2">
        <v>0</v>
      </c>
      <c r="P1418" s="2">
        <v>0</v>
      </c>
      <c r="Q1418" s="39">
        <v>61.17</v>
      </c>
      <c r="R1418" s="2">
        <v>7.9521000000000006</v>
      </c>
      <c r="S1418" s="2">
        <v>0</v>
      </c>
      <c r="T1418" s="2">
        <v>0</v>
      </c>
      <c r="U1418" s="39">
        <v>69.122100000000003</v>
      </c>
      <c r="V1418" s="2">
        <v>0</v>
      </c>
      <c r="W1418" s="2" t="s">
        <v>1</v>
      </c>
      <c r="X1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8"/>
      <c r="Z1418"/>
      <c r="AA1418"/>
    </row>
    <row r="1419" spans="5:27" hidden="1">
      <c r="E1419" s="2" t="s">
        <v>8565</v>
      </c>
      <c r="F1419" s="51">
        <v>44767</v>
      </c>
      <c r="G1419" s="2" t="s">
        <v>1</v>
      </c>
      <c r="H1419" s="2" t="s">
        <v>0</v>
      </c>
      <c r="I1419" s="2" t="s">
        <v>8149</v>
      </c>
      <c r="J1419" s="2" t="s">
        <v>8150</v>
      </c>
      <c r="K1419" s="41">
        <v>3753</v>
      </c>
      <c r="L1419" s="48">
        <v>3753</v>
      </c>
      <c r="M1419" s="49" t="s">
        <v>333</v>
      </c>
      <c r="N1419" s="39" t="s">
        <v>334</v>
      </c>
      <c r="O1419" s="2">
        <v>0</v>
      </c>
      <c r="P1419" s="2">
        <v>0</v>
      </c>
      <c r="Q1419" s="39">
        <v>122.34</v>
      </c>
      <c r="R1419" s="2">
        <v>15.904200000000001</v>
      </c>
      <c r="S1419" s="2">
        <v>0</v>
      </c>
      <c r="T1419" s="2">
        <v>0</v>
      </c>
      <c r="U1419" s="39">
        <v>138.24420000000001</v>
      </c>
      <c r="V1419" s="2">
        <v>0</v>
      </c>
      <c r="W1419" s="2" t="s">
        <v>1</v>
      </c>
      <c r="X1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19"/>
      <c r="Z1419"/>
      <c r="AA1419"/>
    </row>
    <row r="1420" spans="5:27" hidden="1">
      <c r="E1420" s="2" t="s">
        <v>8565</v>
      </c>
      <c r="F1420" s="51">
        <v>44767</v>
      </c>
      <c r="G1420" s="2" t="s">
        <v>1</v>
      </c>
      <c r="H1420" s="2" t="s">
        <v>0</v>
      </c>
      <c r="I1420" s="2" t="s">
        <v>8149</v>
      </c>
      <c r="J1420" s="2" t="s">
        <v>8150</v>
      </c>
      <c r="K1420" s="41">
        <v>3754</v>
      </c>
      <c r="L1420" s="48">
        <v>3754</v>
      </c>
      <c r="M1420" s="49" t="s">
        <v>327</v>
      </c>
      <c r="N1420" s="39" t="s">
        <v>328</v>
      </c>
      <c r="O1420" s="2">
        <v>0</v>
      </c>
      <c r="P1420" s="2">
        <v>0</v>
      </c>
      <c r="Q1420" s="39">
        <v>246.68</v>
      </c>
      <c r="R1420" s="2">
        <v>32.068400000000004</v>
      </c>
      <c r="S1420" s="2">
        <v>0</v>
      </c>
      <c r="T1420" s="2">
        <v>0</v>
      </c>
      <c r="U1420" s="39">
        <v>278.7484</v>
      </c>
      <c r="V1420" s="2">
        <v>0</v>
      </c>
      <c r="W1420" s="2" t="s">
        <v>1</v>
      </c>
      <c r="X1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0"/>
      <c r="Z1420"/>
      <c r="AA1420"/>
    </row>
    <row r="1421" spans="5:27" hidden="1">
      <c r="E1421" s="2" t="s">
        <v>8565</v>
      </c>
      <c r="F1421" s="51">
        <v>44767</v>
      </c>
      <c r="G1421" s="2" t="s">
        <v>1</v>
      </c>
      <c r="H1421" s="2" t="s">
        <v>0</v>
      </c>
      <c r="I1421" s="2" t="s">
        <v>8149</v>
      </c>
      <c r="J1421" s="2" t="s">
        <v>8150</v>
      </c>
      <c r="K1421" s="41">
        <v>3755</v>
      </c>
      <c r="L1421" s="48">
        <v>3755</v>
      </c>
      <c r="M1421" s="49" t="s">
        <v>566</v>
      </c>
      <c r="N1421" s="39" t="s">
        <v>567</v>
      </c>
      <c r="O1421" s="2">
        <v>0</v>
      </c>
      <c r="P1421" s="2">
        <v>0</v>
      </c>
      <c r="Q1421" s="39">
        <v>122.34</v>
      </c>
      <c r="R1421" s="2">
        <v>15.904200000000001</v>
      </c>
      <c r="S1421" s="2">
        <v>0</v>
      </c>
      <c r="T1421" s="2">
        <v>0</v>
      </c>
      <c r="U1421" s="39">
        <v>138.24420000000001</v>
      </c>
      <c r="V1421" s="2">
        <v>0</v>
      </c>
      <c r="W1421" s="2" t="s">
        <v>1</v>
      </c>
      <c r="X1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1"/>
      <c r="Z1421"/>
      <c r="AA1421"/>
    </row>
    <row r="1422" spans="5:27" hidden="1">
      <c r="E1422" s="2" t="s">
        <v>8565</v>
      </c>
      <c r="F1422" s="51">
        <v>44767</v>
      </c>
      <c r="G1422" s="2" t="s">
        <v>1</v>
      </c>
      <c r="H1422" s="2" t="s">
        <v>0</v>
      </c>
      <c r="I1422" s="2" t="s">
        <v>8149</v>
      </c>
      <c r="J1422" s="2" t="s">
        <v>8150</v>
      </c>
      <c r="K1422" s="41">
        <v>3756</v>
      </c>
      <c r="L1422" s="48">
        <v>3756</v>
      </c>
      <c r="M1422" s="49" t="s">
        <v>520</v>
      </c>
      <c r="N1422" s="39" t="s">
        <v>521</v>
      </c>
      <c r="O1422" s="2">
        <v>0</v>
      </c>
      <c r="P1422" s="2">
        <v>0</v>
      </c>
      <c r="Q1422" s="39">
        <v>304.66000000000003</v>
      </c>
      <c r="R1422" s="2">
        <v>39.605800000000002</v>
      </c>
      <c r="S1422" s="2">
        <v>0</v>
      </c>
      <c r="T1422" s="2">
        <v>0</v>
      </c>
      <c r="U1422" s="39">
        <v>344.26580000000001</v>
      </c>
      <c r="V1422" s="2">
        <v>0</v>
      </c>
      <c r="W1422" s="2" t="s">
        <v>1</v>
      </c>
      <c r="X1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2"/>
      <c r="Z1422"/>
      <c r="AA1422"/>
    </row>
    <row r="1423" spans="5:27" hidden="1">
      <c r="E1423" s="2" t="s">
        <v>8565</v>
      </c>
      <c r="F1423" s="51">
        <v>44767</v>
      </c>
      <c r="G1423" s="2" t="s">
        <v>1</v>
      </c>
      <c r="H1423" s="2" t="s">
        <v>0</v>
      </c>
      <c r="I1423" s="2" t="s">
        <v>8149</v>
      </c>
      <c r="J1423" s="2" t="s">
        <v>8150</v>
      </c>
      <c r="K1423" s="41">
        <v>3757</v>
      </c>
      <c r="L1423" s="48">
        <v>3757</v>
      </c>
      <c r="M1423" s="49">
        <v>0</v>
      </c>
      <c r="N1423" s="39" t="s">
        <v>714</v>
      </c>
      <c r="O1423" s="2">
        <v>0</v>
      </c>
      <c r="P1423" s="2">
        <v>0</v>
      </c>
      <c r="Q1423" s="39">
        <v>532.13</v>
      </c>
      <c r="R1423" s="2">
        <v>69.176900000000003</v>
      </c>
      <c r="S1423" s="2">
        <v>0</v>
      </c>
      <c r="T1423" s="2">
        <v>0</v>
      </c>
      <c r="U1423" s="39">
        <v>601.30690000000004</v>
      </c>
      <c r="V1423" s="2" t="s">
        <v>8400</v>
      </c>
      <c r="W1423" s="2" t="s">
        <v>1</v>
      </c>
      <c r="X1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3"/>
      <c r="Z1423"/>
      <c r="AA1423"/>
    </row>
    <row r="1424" spans="5:27" hidden="1">
      <c r="E1424" s="2" t="s">
        <v>8565</v>
      </c>
      <c r="F1424" s="51">
        <v>44767</v>
      </c>
      <c r="G1424" s="2" t="s">
        <v>1</v>
      </c>
      <c r="H1424" s="2" t="s">
        <v>0</v>
      </c>
      <c r="I1424" s="2" t="s">
        <v>8149</v>
      </c>
      <c r="J1424" s="2" t="s">
        <v>8150</v>
      </c>
      <c r="K1424" s="41">
        <v>3758</v>
      </c>
      <c r="L1424" s="48">
        <v>3758</v>
      </c>
      <c r="M1424" s="49" t="s">
        <v>333</v>
      </c>
      <c r="N1424" s="39" t="s">
        <v>334</v>
      </c>
      <c r="O1424" s="2">
        <v>0</v>
      </c>
      <c r="P1424" s="2">
        <v>0</v>
      </c>
      <c r="Q1424" s="39">
        <v>53.03</v>
      </c>
      <c r="R1424" s="2">
        <v>6.8939000000000004</v>
      </c>
      <c r="S1424" s="2">
        <v>0</v>
      </c>
      <c r="T1424" s="2">
        <v>0</v>
      </c>
      <c r="U1424" s="39">
        <v>59.923900000000003</v>
      </c>
      <c r="V1424" s="2">
        <v>0</v>
      </c>
      <c r="W1424" s="2" t="s">
        <v>1</v>
      </c>
      <c r="X1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4"/>
      <c r="Z1424"/>
      <c r="AA1424"/>
    </row>
    <row r="1425" spans="5:27" hidden="1">
      <c r="E1425" s="2" t="s">
        <v>8565</v>
      </c>
      <c r="F1425" s="51">
        <v>44767</v>
      </c>
      <c r="G1425" s="2" t="s">
        <v>1</v>
      </c>
      <c r="H1425" s="2" t="s">
        <v>0</v>
      </c>
      <c r="I1425" s="2" t="s">
        <v>8149</v>
      </c>
      <c r="J1425" s="2" t="s">
        <v>8150</v>
      </c>
      <c r="K1425" s="41">
        <v>3759</v>
      </c>
      <c r="L1425" s="48">
        <v>3759</v>
      </c>
      <c r="M1425" s="49" t="s">
        <v>140</v>
      </c>
      <c r="N1425" s="39" t="s">
        <v>141</v>
      </c>
      <c r="O1425" s="2">
        <v>0</v>
      </c>
      <c r="P1425" s="2">
        <v>0</v>
      </c>
      <c r="Q1425" s="39">
        <v>99.87</v>
      </c>
      <c r="R1425" s="2">
        <v>12.9831</v>
      </c>
      <c r="S1425" s="2">
        <v>0</v>
      </c>
      <c r="T1425" s="2">
        <v>0</v>
      </c>
      <c r="U1425" s="39">
        <v>112.85310000000001</v>
      </c>
      <c r="V1425" s="2">
        <v>0</v>
      </c>
      <c r="W1425" s="2" t="s">
        <v>1</v>
      </c>
      <c r="X1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5"/>
      <c r="Z1425"/>
      <c r="AA1425"/>
    </row>
    <row r="1426" spans="5:27" hidden="1">
      <c r="E1426" s="2" t="s">
        <v>8565</v>
      </c>
      <c r="F1426" s="51">
        <v>44767</v>
      </c>
      <c r="G1426" s="2" t="s">
        <v>1</v>
      </c>
      <c r="H1426" s="2" t="s">
        <v>0</v>
      </c>
      <c r="I1426" s="2" t="s">
        <v>8149</v>
      </c>
      <c r="J1426" s="2" t="s">
        <v>8150</v>
      </c>
      <c r="K1426" s="41">
        <v>3760</v>
      </c>
      <c r="L1426" s="48">
        <v>3760</v>
      </c>
      <c r="M1426" s="49" t="s">
        <v>409</v>
      </c>
      <c r="N1426" s="39" t="s">
        <v>410</v>
      </c>
      <c r="O1426" s="2">
        <v>0</v>
      </c>
      <c r="P1426" s="2">
        <v>0</v>
      </c>
      <c r="Q1426" s="39">
        <v>42.78</v>
      </c>
      <c r="R1426" s="2">
        <v>5.5613999999999999</v>
      </c>
      <c r="S1426" s="2">
        <v>0</v>
      </c>
      <c r="T1426" s="2">
        <v>0</v>
      </c>
      <c r="U1426" s="39">
        <v>48.3414</v>
      </c>
      <c r="V1426" s="2">
        <v>0</v>
      </c>
      <c r="W1426" s="2" t="s">
        <v>1</v>
      </c>
      <c r="X1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6"/>
      <c r="Z1426"/>
      <c r="AA1426"/>
    </row>
    <row r="1427" spans="5:27" hidden="1">
      <c r="E1427" s="2" t="s">
        <v>8565</v>
      </c>
      <c r="F1427" s="51">
        <v>44767</v>
      </c>
      <c r="G1427" s="2" t="s">
        <v>1</v>
      </c>
      <c r="H1427" s="2" t="s">
        <v>0</v>
      </c>
      <c r="I1427" s="2" t="s">
        <v>8149</v>
      </c>
      <c r="J1427" s="2" t="s">
        <v>8150</v>
      </c>
      <c r="K1427" s="41">
        <v>3761</v>
      </c>
      <c r="L1427" s="48">
        <v>3761</v>
      </c>
      <c r="M1427" s="49">
        <v>0</v>
      </c>
      <c r="N1427" s="39" t="s">
        <v>8790</v>
      </c>
      <c r="O1427" s="2">
        <v>0</v>
      </c>
      <c r="P1427" s="2">
        <v>0</v>
      </c>
      <c r="Q1427" s="39">
        <v>20.399999999999999</v>
      </c>
      <c r="R1427" s="2">
        <v>2.6519999999999997</v>
      </c>
      <c r="S1427" s="2">
        <v>0</v>
      </c>
      <c r="T1427" s="2">
        <v>0</v>
      </c>
      <c r="U1427" s="39">
        <v>23.052</v>
      </c>
      <c r="V1427" s="2" t="s">
        <v>8789</v>
      </c>
      <c r="W1427" s="2" t="s">
        <v>1</v>
      </c>
      <c r="X1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7"/>
      <c r="Z1427"/>
      <c r="AA1427"/>
    </row>
    <row r="1428" spans="5:27" hidden="1">
      <c r="E1428" s="2" t="s">
        <v>8565</v>
      </c>
      <c r="F1428" s="51">
        <v>44767</v>
      </c>
      <c r="G1428" s="2" t="s">
        <v>1</v>
      </c>
      <c r="H1428" s="2" t="s">
        <v>0</v>
      </c>
      <c r="I1428" s="2" t="s">
        <v>8149</v>
      </c>
      <c r="J1428" s="2" t="s">
        <v>8150</v>
      </c>
      <c r="K1428" s="41">
        <v>3762</v>
      </c>
      <c r="L1428" s="48">
        <v>3762</v>
      </c>
      <c r="M1428" s="49" t="s">
        <v>303</v>
      </c>
      <c r="N1428" s="39" t="s">
        <v>304</v>
      </c>
      <c r="O1428" s="2">
        <v>0</v>
      </c>
      <c r="P1428" s="2">
        <v>0</v>
      </c>
      <c r="Q1428" s="39">
        <v>2.9</v>
      </c>
      <c r="R1428" s="2">
        <v>0.377</v>
      </c>
      <c r="S1428" s="2">
        <v>0</v>
      </c>
      <c r="T1428" s="2">
        <v>0</v>
      </c>
      <c r="U1428" s="39">
        <v>3.2770000000000001</v>
      </c>
      <c r="V1428" s="2">
        <v>0</v>
      </c>
      <c r="W1428" s="2" t="s">
        <v>1</v>
      </c>
      <c r="X1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8"/>
      <c r="Z1428"/>
      <c r="AA1428"/>
    </row>
    <row r="1429" spans="5:27" hidden="1">
      <c r="E1429" s="2" t="s">
        <v>8565</v>
      </c>
      <c r="F1429" s="51">
        <v>44767</v>
      </c>
      <c r="G1429" s="2" t="s">
        <v>1</v>
      </c>
      <c r="H1429" s="2" t="s">
        <v>0</v>
      </c>
      <c r="I1429" s="2" t="s">
        <v>8149</v>
      </c>
      <c r="J1429" s="2" t="s">
        <v>8150</v>
      </c>
      <c r="K1429" s="41">
        <v>3763</v>
      </c>
      <c r="L1429" s="48">
        <v>3763</v>
      </c>
      <c r="M1429" s="49" t="s">
        <v>333</v>
      </c>
      <c r="N1429" s="39" t="s">
        <v>334</v>
      </c>
      <c r="O1429" s="2">
        <v>0</v>
      </c>
      <c r="P1429" s="2">
        <v>0</v>
      </c>
      <c r="Q1429" s="39">
        <v>101.95</v>
      </c>
      <c r="R1429" s="2">
        <v>13.253500000000001</v>
      </c>
      <c r="S1429" s="2">
        <v>0</v>
      </c>
      <c r="T1429" s="2">
        <v>0</v>
      </c>
      <c r="U1429" s="39">
        <v>115.20350000000001</v>
      </c>
      <c r="V1429" s="2">
        <v>0</v>
      </c>
      <c r="W1429" s="2" t="s">
        <v>1</v>
      </c>
      <c r="X1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29"/>
      <c r="Z1429"/>
      <c r="AA1429"/>
    </row>
    <row r="1430" spans="5:27" hidden="1">
      <c r="E1430" s="2" t="s">
        <v>8565</v>
      </c>
      <c r="F1430" s="51">
        <v>44767</v>
      </c>
      <c r="G1430" s="2" t="s">
        <v>1</v>
      </c>
      <c r="H1430" s="2" t="s">
        <v>0</v>
      </c>
      <c r="I1430" s="2" t="s">
        <v>8149</v>
      </c>
      <c r="J1430" s="2" t="s">
        <v>8150</v>
      </c>
      <c r="K1430" s="41">
        <v>3764</v>
      </c>
      <c r="L1430" s="48">
        <v>3764</v>
      </c>
      <c r="M1430" s="49" t="s">
        <v>570</v>
      </c>
      <c r="N1430" s="39" t="s">
        <v>571</v>
      </c>
      <c r="O1430" s="2">
        <v>0</v>
      </c>
      <c r="P1430" s="2">
        <v>0</v>
      </c>
      <c r="Q1430" s="39">
        <v>124.25</v>
      </c>
      <c r="R1430" s="2">
        <v>16.1525</v>
      </c>
      <c r="S1430" s="2">
        <v>0</v>
      </c>
      <c r="T1430" s="2">
        <v>0</v>
      </c>
      <c r="U1430" s="39">
        <v>140.4025</v>
      </c>
      <c r="V1430" s="2">
        <v>0</v>
      </c>
      <c r="W1430" s="2" t="s">
        <v>1</v>
      </c>
      <c r="X1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0"/>
      <c r="Z1430"/>
      <c r="AA1430"/>
    </row>
    <row r="1431" spans="5:27" hidden="1">
      <c r="E1431" s="2" t="s">
        <v>8565</v>
      </c>
      <c r="F1431" s="51">
        <v>44767</v>
      </c>
      <c r="G1431" s="2" t="s">
        <v>1</v>
      </c>
      <c r="H1431" s="2" t="s">
        <v>0</v>
      </c>
      <c r="I1431" s="2" t="s">
        <v>8149</v>
      </c>
      <c r="J1431" s="2" t="s">
        <v>8150</v>
      </c>
      <c r="K1431" s="41">
        <v>3765</v>
      </c>
      <c r="L1431" s="48">
        <v>3765</v>
      </c>
      <c r="M1431" s="49" t="s">
        <v>7942</v>
      </c>
      <c r="N1431" s="39" t="s">
        <v>7943</v>
      </c>
      <c r="O1431" s="2">
        <v>0</v>
      </c>
      <c r="P1431" s="2">
        <v>0</v>
      </c>
      <c r="Q1431" s="39">
        <v>18.48</v>
      </c>
      <c r="R1431" s="2">
        <v>2.4024000000000001</v>
      </c>
      <c r="S1431" s="2">
        <v>0</v>
      </c>
      <c r="T1431" s="2">
        <v>0</v>
      </c>
      <c r="U1431" s="39">
        <v>20.882400000000001</v>
      </c>
      <c r="V1431" s="2">
        <v>0</v>
      </c>
      <c r="W1431" s="2" t="s">
        <v>1</v>
      </c>
      <c r="X1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1"/>
      <c r="Z1431"/>
      <c r="AA1431"/>
    </row>
    <row r="1432" spans="5:27" hidden="1">
      <c r="E1432" s="2" t="s">
        <v>8565</v>
      </c>
      <c r="F1432" s="51">
        <v>44767</v>
      </c>
      <c r="G1432" s="2" t="s">
        <v>1</v>
      </c>
      <c r="H1432" s="2" t="s">
        <v>0</v>
      </c>
      <c r="I1432" s="2" t="s">
        <v>8149</v>
      </c>
      <c r="J1432" s="2" t="s">
        <v>8150</v>
      </c>
      <c r="K1432" s="41">
        <v>3766</v>
      </c>
      <c r="L1432" s="48">
        <v>3766</v>
      </c>
      <c r="M1432" s="49" t="s">
        <v>7871</v>
      </c>
      <c r="N1432" s="39" t="s">
        <v>7872</v>
      </c>
      <c r="O1432" s="2">
        <v>0</v>
      </c>
      <c r="P1432" s="2">
        <v>0</v>
      </c>
      <c r="Q1432" s="39">
        <v>44.96</v>
      </c>
      <c r="R1432" s="2">
        <v>5.8448000000000002</v>
      </c>
      <c r="S1432" s="2">
        <v>0</v>
      </c>
      <c r="T1432" s="2">
        <v>0</v>
      </c>
      <c r="U1432" s="39">
        <v>50.8048</v>
      </c>
      <c r="V1432" s="2">
        <v>0</v>
      </c>
      <c r="W1432" s="2" t="s">
        <v>1</v>
      </c>
      <c r="X1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2"/>
      <c r="Z1432"/>
      <c r="AA1432"/>
    </row>
    <row r="1433" spans="5:27" hidden="1">
      <c r="E1433" s="2" t="s">
        <v>8565</v>
      </c>
      <c r="F1433" s="51">
        <v>44767</v>
      </c>
      <c r="G1433" s="2" t="s">
        <v>1</v>
      </c>
      <c r="H1433" s="2" t="s">
        <v>0</v>
      </c>
      <c r="I1433" s="2" t="s">
        <v>8149</v>
      </c>
      <c r="J1433" s="2" t="s">
        <v>8150</v>
      </c>
      <c r="K1433" s="41">
        <v>3767</v>
      </c>
      <c r="L1433" s="48">
        <v>3767</v>
      </c>
      <c r="M1433" s="49" t="s">
        <v>512</v>
      </c>
      <c r="N1433" s="39" t="s">
        <v>513</v>
      </c>
      <c r="O1433" s="2">
        <v>0</v>
      </c>
      <c r="P1433" s="2">
        <v>0</v>
      </c>
      <c r="Q1433" s="39">
        <v>107.66</v>
      </c>
      <c r="R1433" s="2">
        <v>13.995800000000001</v>
      </c>
      <c r="S1433" s="2">
        <v>0</v>
      </c>
      <c r="T1433" s="2">
        <v>0</v>
      </c>
      <c r="U1433" s="39">
        <v>121.6558</v>
      </c>
      <c r="V1433" s="2">
        <v>0</v>
      </c>
      <c r="W1433" s="2" t="s">
        <v>1</v>
      </c>
      <c r="X1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3"/>
      <c r="Z1433"/>
      <c r="AA1433"/>
    </row>
    <row r="1434" spans="5:27" hidden="1">
      <c r="E1434" s="2" t="s">
        <v>8565</v>
      </c>
      <c r="F1434" s="51">
        <v>44767</v>
      </c>
      <c r="G1434" s="2" t="s">
        <v>1</v>
      </c>
      <c r="H1434" s="2" t="s">
        <v>0</v>
      </c>
      <c r="I1434" s="2" t="s">
        <v>8149</v>
      </c>
      <c r="J1434" s="2" t="s">
        <v>8150</v>
      </c>
      <c r="K1434" s="41">
        <v>3768</v>
      </c>
      <c r="L1434" s="48">
        <v>3768</v>
      </c>
      <c r="M1434" s="49" t="s">
        <v>253</v>
      </c>
      <c r="N1434" s="39" t="s">
        <v>254</v>
      </c>
      <c r="O1434" s="2">
        <v>0</v>
      </c>
      <c r="P1434" s="2">
        <v>0</v>
      </c>
      <c r="Q1434" s="39">
        <v>9868.36</v>
      </c>
      <c r="R1434" s="2">
        <v>1282.8868000000002</v>
      </c>
      <c r="S1434" s="2">
        <v>0</v>
      </c>
      <c r="T1434" s="2">
        <v>0</v>
      </c>
      <c r="U1434" s="39">
        <v>11151.246800000001</v>
      </c>
      <c r="V1434" s="2">
        <v>0</v>
      </c>
      <c r="W1434" s="2" t="s">
        <v>1</v>
      </c>
      <c r="X1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4"/>
      <c r="Z1434"/>
      <c r="AA1434"/>
    </row>
    <row r="1435" spans="5:27" hidden="1">
      <c r="E1435" s="2" t="s">
        <v>8565</v>
      </c>
      <c r="F1435" s="51">
        <v>44767</v>
      </c>
      <c r="G1435" s="2" t="s">
        <v>1</v>
      </c>
      <c r="H1435" s="2" t="s">
        <v>0</v>
      </c>
      <c r="I1435" s="2" t="s">
        <v>8149</v>
      </c>
      <c r="J1435" s="2" t="s">
        <v>8150</v>
      </c>
      <c r="K1435" s="41">
        <v>3769</v>
      </c>
      <c r="L1435" s="48">
        <v>3769</v>
      </c>
      <c r="M1435" s="49" t="s">
        <v>741</v>
      </c>
      <c r="N1435" s="39" t="s">
        <v>742</v>
      </c>
      <c r="O1435" s="2">
        <v>0</v>
      </c>
      <c r="P1435" s="2">
        <v>0</v>
      </c>
      <c r="Q1435" s="39">
        <v>531.62</v>
      </c>
      <c r="R1435" s="2">
        <v>69.110600000000005</v>
      </c>
      <c r="S1435" s="2">
        <v>0</v>
      </c>
      <c r="T1435" s="2">
        <v>0</v>
      </c>
      <c r="U1435" s="39">
        <v>600.73059999999998</v>
      </c>
      <c r="V1435" s="2">
        <v>0</v>
      </c>
      <c r="W1435" s="2" t="s">
        <v>1</v>
      </c>
      <c r="X1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5"/>
      <c r="Z1435"/>
      <c r="AA1435"/>
    </row>
    <row r="1436" spans="5:27" hidden="1">
      <c r="E1436" s="2" t="s">
        <v>8565</v>
      </c>
      <c r="F1436" s="51">
        <v>44767</v>
      </c>
      <c r="G1436" s="2" t="s">
        <v>1</v>
      </c>
      <c r="H1436" s="2" t="s">
        <v>0</v>
      </c>
      <c r="I1436" s="2" t="s">
        <v>8149</v>
      </c>
      <c r="J1436" s="2" t="s">
        <v>8150</v>
      </c>
      <c r="K1436" s="41">
        <v>3770</v>
      </c>
      <c r="L1436" s="48">
        <v>3770</v>
      </c>
      <c r="M1436" s="49">
        <v>0</v>
      </c>
      <c r="N1436" s="39" t="s">
        <v>464</v>
      </c>
      <c r="O1436" s="2">
        <v>0</v>
      </c>
      <c r="P1436" s="2">
        <v>0</v>
      </c>
      <c r="Q1436" s="39">
        <v>124.34</v>
      </c>
      <c r="R1436" s="2">
        <v>16.164200000000001</v>
      </c>
      <c r="S1436" s="2">
        <v>0</v>
      </c>
      <c r="T1436" s="2">
        <v>0</v>
      </c>
      <c r="U1436" s="39">
        <v>140.5042</v>
      </c>
      <c r="V1436" s="2" t="s">
        <v>8408</v>
      </c>
      <c r="W1436" s="2" t="s">
        <v>1</v>
      </c>
      <c r="X1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6"/>
      <c r="Z1436"/>
      <c r="AA1436"/>
    </row>
    <row r="1437" spans="5:27" hidden="1">
      <c r="E1437" s="2" t="s">
        <v>8565</v>
      </c>
      <c r="F1437" s="51">
        <v>44767</v>
      </c>
      <c r="G1437" s="2" t="s">
        <v>1</v>
      </c>
      <c r="H1437" s="2" t="s">
        <v>0</v>
      </c>
      <c r="I1437" s="2" t="s">
        <v>8149</v>
      </c>
      <c r="J1437" s="2" t="s">
        <v>8150</v>
      </c>
      <c r="K1437" s="41">
        <v>3771</v>
      </c>
      <c r="L1437" s="48">
        <v>3771</v>
      </c>
      <c r="M1437" s="1" t="s">
        <v>8039</v>
      </c>
      <c r="N1437" s="39" t="s">
        <v>332</v>
      </c>
      <c r="O1437" s="2">
        <v>0</v>
      </c>
      <c r="P1437" s="2">
        <v>0</v>
      </c>
      <c r="Q1437" s="39">
        <v>418</v>
      </c>
      <c r="R1437" s="2">
        <v>54.34</v>
      </c>
      <c r="S1437" s="2">
        <v>0</v>
      </c>
      <c r="T1437" s="2">
        <v>0</v>
      </c>
      <c r="U1437" s="39">
        <v>472.34000000000003</v>
      </c>
      <c r="V1437" s="49" t="s">
        <v>8428</v>
      </c>
      <c r="W1437" s="2" t="s">
        <v>1</v>
      </c>
      <c r="X1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7"/>
      <c r="Z1437"/>
      <c r="AA1437"/>
    </row>
    <row r="1438" spans="5:27" hidden="1">
      <c r="E1438" s="2" t="s">
        <v>8565</v>
      </c>
      <c r="F1438" s="51">
        <v>44767</v>
      </c>
      <c r="G1438" s="2" t="s">
        <v>1</v>
      </c>
      <c r="H1438" s="2" t="s">
        <v>0</v>
      </c>
      <c r="I1438" s="2" t="s">
        <v>8149</v>
      </c>
      <c r="J1438" s="2" t="s">
        <v>8150</v>
      </c>
      <c r="K1438" s="41">
        <v>3772</v>
      </c>
      <c r="L1438" s="48">
        <v>3772</v>
      </c>
      <c r="M1438" s="49" t="s">
        <v>341</v>
      </c>
      <c r="N1438" s="39" t="s">
        <v>342</v>
      </c>
      <c r="O1438" s="2">
        <v>0</v>
      </c>
      <c r="P1438" s="2">
        <v>0</v>
      </c>
      <c r="Q1438" s="39">
        <v>362.34</v>
      </c>
      <c r="R1438" s="2">
        <v>47.104199999999999</v>
      </c>
      <c r="S1438" s="2">
        <v>0</v>
      </c>
      <c r="T1438" s="2">
        <v>0</v>
      </c>
      <c r="U1438" s="39">
        <v>409.44419999999997</v>
      </c>
      <c r="V1438" s="2">
        <v>0</v>
      </c>
      <c r="W1438" s="2" t="s">
        <v>1</v>
      </c>
      <c r="X1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8"/>
      <c r="Z1438"/>
      <c r="AA1438"/>
    </row>
    <row r="1439" spans="5:27" hidden="1">
      <c r="E1439" s="2" t="s">
        <v>8565</v>
      </c>
      <c r="F1439" s="51">
        <v>44767</v>
      </c>
      <c r="G1439" s="2" t="s">
        <v>1</v>
      </c>
      <c r="H1439" s="2" t="s">
        <v>0</v>
      </c>
      <c r="I1439" s="2" t="s">
        <v>8149</v>
      </c>
      <c r="J1439" s="2" t="s">
        <v>8150</v>
      </c>
      <c r="K1439" s="41">
        <v>3773</v>
      </c>
      <c r="L1439" s="48">
        <v>3773</v>
      </c>
      <c r="M1439" s="49" t="s">
        <v>307</v>
      </c>
      <c r="N1439" s="39" t="s">
        <v>308</v>
      </c>
      <c r="O1439" s="2">
        <v>0</v>
      </c>
      <c r="P1439" s="2">
        <v>0</v>
      </c>
      <c r="Q1439" s="39">
        <v>14.51</v>
      </c>
      <c r="R1439" s="2">
        <v>1.8863000000000001</v>
      </c>
      <c r="S1439" s="2">
        <v>0</v>
      </c>
      <c r="T1439" s="2">
        <v>0</v>
      </c>
      <c r="U1439" s="39">
        <v>16.3963</v>
      </c>
      <c r="V1439" s="2">
        <v>0</v>
      </c>
      <c r="W1439" s="2" t="s">
        <v>1</v>
      </c>
      <c r="X1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39"/>
      <c r="Z1439"/>
      <c r="AA1439"/>
    </row>
    <row r="1440" spans="5:27" hidden="1">
      <c r="E1440" s="2" t="s">
        <v>8565</v>
      </c>
      <c r="F1440" s="51">
        <v>44767</v>
      </c>
      <c r="G1440" s="2" t="s">
        <v>1</v>
      </c>
      <c r="H1440" s="2" t="s">
        <v>0</v>
      </c>
      <c r="I1440" s="2" t="s">
        <v>8149</v>
      </c>
      <c r="J1440" s="2" t="s">
        <v>8150</v>
      </c>
      <c r="K1440" s="41">
        <v>3774</v>
      </c>
      <c r="L1440" s="48">
        <v>3774</v>
      </c>
      <c r="M1440" s="49" t="s">
        <v>333</v>
      </c>
      <c r="N1440" s="39" t="s">
        <v>334</v>
      </c>
      <c r="O1440" s="2">
        <v>0</v>
      </c>
      <c r="P1440" s="2">
        <v>0</v>
      </c>
      <c r="Q1440" s="39">
        <v>234.47</v>
      </c>
      <c r="R1440" s="2">
        <v>30.481100000000001</v>
      </c>
      <c r="S1440" s="2">
        <v>0</v>
      </c>
      <c r="T1440" s="2">
        <v>0</v>
      </c>
      <c r="U1440" s="39">
        <v>264.9511</v>
      </c>
      <c r="V1440" s="2">
        <v>0</v>
      </c>
      <c r="W1440" s="2" t="s">
        <v>1</v>
      </c>
      <c r="X1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0"/>
      <c r="Z1440"/>
      <c r="AA1440"/>
    </row>
    <row r="1441" spans="5:27" hidden="1">
      <c r="E1441" s="2" t="s">
        <v>8565</v>
      </c>
      <c r="F1441" s="51">
        <v>44767</v>
      </c>
      <c r="G1441" s="2" t="s">
        <v>1</v>
      </c>
      <c r="H1441" s="2" t="s">
        <v>0</v>
      </c>
      <c r="I1441" s="2" t="s">
        <v>8149</v>
      </c>
      <c r="J1441" s="2" t="s">
        <v>8150</v>
      </c>
      <c r="K1441" s="41">
        <v>3775</v>
      </c>
      <c r="L1441" s="48">
        <v>3775</v>
      </c>
      <c r="M1441" s="49" t="s">
        <v>333</v>
      </c>
      <c r="N1441" s="39" t="s">
        <v>334</v>
      </c>
      <c r="O1441" s="2">
        <v>0</v>
      </c>
      <c r="P1441" s="2">
        <v>0</v>
      </c>
      <c r="Q1441" s="39">
        <v>61.17</v>
      </c>
      <c r="R1441" s="2">
        <v>7.9521000000000006</v>
      </c>
      <c r="S1441" s="2">
        <v>0</v>
      </c>
      <c r="T1441" s="2">
        <v>0</v>
      </c>
      <c r="U1441" s="39">
        <v>69.122100000000003</v>
      </c>
      <c r="V1441" s="2">
        <v>0</v>
      </c>
      <c r="W1441" s="2" t="s">
        <v>1</v>
      </c>
      <c r="X1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1"/>
      <c r="Z1441"/>
      <c r="AA1441"/>
    </row>
    <row r="1442" spans="5:27" hidden="1">
      <c r="E1442" s="2" t="s">
        <v>8565</v>
      </c>
      <c r="F1442" s="51">
        <v>44767</v>
      </c>
      <c r="G1442" s="2" t="s">
        <v>1</v>
      </c>
      <c r="H1442" s="2" t="s">
        <v>0</v>
      </c>
      <c r="I1442" s="2" t="s">
        <v>8149</v>
      </c>
      <c r="J1442" s="2" t="s">
        <v>8150</v>
      </c>
      <c r="K1442" s="41">
        <v>3776</v>
      </c>
      <c r="L1442" s="48">
        <v>3776</v>
      </c>
      <c r="M1442" s="49" t="s">
        <v>118</v>
      </c>
      <c r="N1442" s="39" t="s">
        <v>119</v>
      </c>
      <c r="O1442" s="2">
        <v>0</v>
      </c>
      <c r="P1442" s="2">
        <v>0</v>
      </c>
      <c r="Q1442" s="39">
        <v>3407.51</v>
      </c>
      <c r="R1442" s="2">
        <v>442.97630000000004</v>
      </c>
      <c r="S1442" s="2">
        <v>0</v>
      </c>
      <c r="T1442" s="2">
        <v>0</v>
      </c>
      <c r="U1442" s="39">
        <v>3850.4863000000005</v>
      </c>
      <c r="V1442" s="2">
        <v>0</v>
      </c>
      <c r="W1442" s="2" t="s">
        <v>1</v>
      </c>
      <c r="X1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2"/>
      <c r="Z1442"/>
      <c r="AA1442"/>
    </row>
    <row r="1443" spans="5:27" hidden="1">
      <c r="E1443" s="2" t="s">
        <v>8565</v>
      </c>
      <c r="F1443" s="51">
        <v>44768</v>
      </c>
      <c r="G1443" s="2" t="s">
        <v>1</v>
      </c>
      <c r="H1443" s="2" t="s">
        <v>0</v>
      </c>
      <c r="I1443" s="2" t="s">
        <v>8149</v>
      </c>
      <c r="J1443" s="2" t="s">
        <v>8150</v>
      </c>
      <c r="K1443" s="41">
        <v>3777</v>
      </c>
      <c r="L1443" s="48">
        <v>3777</v>
      </c>
      <c r="M1443" s="49" t="s">
        <v>253</v>
      </c>
      <c r="N1443" s="39" t="s">
        <v>254</v>
      </c>
      <c r="O1443" s="2">
        <v>0</v>
      </c>
      <c r="P1443" s="2">
        <v>0</v>
      </c>
      <c r="Q1443" s="39">
        <v>815.57</v>
      </c>
      <c r="R1443" s="2">
        <v>106.0241</v>
      </c>
      <c r="S1443" s="2">
        <v>0</v>
      </c>
      <c r="T1443" s="2">
        <v>0</v>
      </c>
      <c r="U1443" s="39">
        <v>921.59410000000003</v>
      </c>
      <c r="V1443" s="2">
        <v>0</v>
      </c>
      <c r="W1443" s="2" t="s">
        <v>1</v>
      </c>
      <c r="X1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3"/>
      <c r="Z1443"/>
      <c r="AA1443"/>
    </row>
    <row r="1444" spans="5:27" hidden="1">
      <c r="E1444" s="2" t="s">
        <v>8565</v>
      </c>
      <c r="F1444" s="51">
        <v>44768</v>
      </c>
      <c r="G1444" s="2" t="s">
        <v>1</v>
      </c>
      <c r="H1444" s="2" t="s">
        <v>0</v>
      </c>
      <c r="I1444" s="2" t="s">
        <v>8149</v>
      </c>
      <c r="J1444" s="2" t="s">
        <v>8150</v>
      </c>
      <c r="K1444" s="41">
        <v>3778</v>
      </c>
      <c r="L1444" s="48">
        <v>3778</v>
      </c>
      <c r="M1444" s="49" t="s">
        <v>140</v>
      </c>
      <c r="N1444" s="39" t="s">
        <v>141</v>
      </c>
      <c r="O1444" s="2">
        <v>0</v>
      </c>
      <c r="P1444" s="2">
        <v>0</v>
      </c>
      <c r="Q1444" s="39">
        <v>264.83999999999997</v>
      </c>
      <c r="R1444" s="2">
        <v>34.429199999999994</v>
      </c>
      <c r="S1444" s="2">
        <v>0</v>
      </c>
      <c r="T1444" s="2">
        <v>0</v>
      </c>
      <c r="U1444" s="39">
        <v>299.26919999999996</v>
      </c>
      <c r="V1444" s="2">
        <v>0</v>
      </c>
      <c r="W1444" s="2" t="s">
        <v>1</v>
      </c>
      <c r="X1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4"/>
      <c r="Z1444"/>
      <c r="AA1444"/>
    </row>
    <row r="1445" spans="5:27" hidden="1">
      <c r="E1445" s="2" t="s">
        <v>8565</v>
      </c>
      <c r="F1445" s="51">
        <v>44768</v>
      </c>
      <c r="G1445" s="2" t="s">
        <v>1</v>
      </c>
      <c r="H1445" s="2" t="s">
        <v>0</v>
      </c>
      <c r="I1445" s="2" t="s">
        <v>8149</v>
      </c>
      <c r="J1445" s="2" t="s">
        <v>8150</v>
      </c>
      <c r="K1445" s="41">
        <v>3779</v>
      </c>
      <c r="L1445" s="48">
        <v>3779</v>
      </c>
      <c r="M1445" s="49">
        <v>0</v>
      </c>
      <c r="N1445" s="39" t="s">
        <v>593</v>
      </c>
      <c r="O1445" s="2">
        <v>0</v>
      </c>
      <c r="P1445" s="2">
        <v>0</v>
      </c>
      <c r="Q1445" s="39">
        <v>31.56</v>
      </c>
      <c r="R1445" s="2">
        <v>4.1028000000000002</v>
      </c>
      <c r="S1445" s="2">
        <v>0</v>
      </c>
      <c r="T1445" s="2">
        <v>0</v>
      </c>
      <c r="U1445" s="39">
        <v>35.662799999999997</v>
      </c>
      <c r="V1445" s="2" t="s">
        <v>8386</v>
      </c>
      <c r="W1445" s="2" t="s">
        <v>1</v>
      </c>
      <c r="X1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5"/>
      <c r="Z1445"/>
      <c r="AA1445"/>
    </row>
    <row r="1446" spans="5:27" hidden="1">
      <c r="E1446" s="2" t="s">
        <v>8565</v>
      </c>
      <c r="F1446" s="51">
        <v>44768</v>
      </c>
      <c r="G1446" s="2" t="s">
        <v>1</v>
      </c>
      <c r="H1446" s="2" t="s">
        <v>0</v>
      </c>
      <c r="I1446" s="2" t="s">
        <v>8149</v>
      </c>
      <c r="J1446" s="2" t="s">
        <v>8150</v>
      </c>
      <c r="K1446" s="41">
        <v>3780</v>
      </c>
      <c r="L1446" s="48">
        <v>3780</v>
      </c>
      <c r="M1446" s="49" t="s">
        <v>558</v>
      </c>
      <c r="N1446" s="39" t="s">
        <v>559</v>
      </c>
      <c r="O1446" s="2">
        <v>0</v>
      </c>
      <c r="P1446" s="2">
        <v>0</v>
      </c>
      <c r="Q1446" s="39">
        <v>537.6</v>
      </c>
      <c r="R1446" s="2">
        <v>69.888000000000005</v>
      </c>
      <c r="S1446" s="2">
        <v>0</v>
      </c>
      <c r="T1446" s="2">
        <v>0</v>
      </c>
      <c r="U1446" s="39">
        <v>607.48800000000006</v>
      </c>
      <c r="V1446" s="2">
        <v>0</v>
      </c>
      <c r="W1446" s="2" t="s">
        <v>1</v>
      </c>
      <c r="X1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6"/>
      <c r="Z1446"/>
      <c r="AA1446"/>
    </row>
    <row r="1447" spans="5:27" hidden="1">
      <c r="E1447" s="2" t="s">
        <v>8565</v>
      </c>
      <c r="F1447" s="51">
        <v>44768</v>
      </c>
      <c r="G1447" s="2" t="s">
        <v>1</v>
      </c>
      <c r="H1447" s="2" t="s">
        <v>0</v>
      </c>
      <c r="I1447" s="2" t="s">
        <v>8149</v>
      </c>
      <c r="J1447" s="2" t="s">
        <v>8150</v>
      </c>
      <c r="K1447" s="41">
        <v>3781</v>
      </c>
      <c r="L1447" s="48">
        <v>3781</v>
      </c>
      <c r="M1447" s="49">
        <v>0</v>
      </c>
      <c r="N1447" s="39" t="s">
        <v>658</v>
      </c>
      <c r="O1447" s="2">
        <v>0</v>
      </c>
      <c r="P1447" s="2">
        <v>0</v>
      </c>
      <c r="Q1447" s="39">
        <v>246.68</v>
      </c>
      <c r="R1447" s="2">
        <v>32.068400000000004</v>
      </c>
      <c r="S1447" s="2">
        <v>0</v>
      </c>
      <c r="T1447" s="2">
        <v>0</v>
      </c>
      <c r="U1447" s="39">
        <v>278.7484</v>
      </c>
      <c r="V1447" s="2" t="s">
        <v>8440</v>
      </c>
      <c r="W1447" s="2" t="s">
        <v>1</v>
      </c>
      <c r="X1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7"/>
      <c r="Z1447"/>
      <c r="AA1447"/>
    </row>
    <row r="1448" spans="5:27" hidden="1">
      <c r="E1448" s="2" t="s">
        <v>8565</v>
      </c>
      <c r="F1448" s="51">
        <v>44768</v>
      </c>
      <c r="G1448" s="2" t="s">
        <v>1</v>
      </c>
      <c r="H1448" s="2" t="s">
        <v>0</v>
      </c>
      <c r="I1448" s="2" t="s">
        <v>8149</v>
      </c>
      <c r="J1448" s="2" t="s">
        <v>8150</v>
      </c>
      <c r="K1448" s="41">
        <v>3782</v>
      </c>
      <c r="L1448" s="48">
        <v>3782</v>
      </c>
      <c r="M1448" s="49" t="s">
        <v>765</v>
      </c>
      <c r="N1448" s="39" t="s">
        <v>766</v>
      </c>
      <c r="O1448" s="2">
        <v>0</v>
      </c>
      <c r="P1448" s="2">
        <v>0</v>
      </c>
      <c r="Q1448" s="39">
        <v>6033.5</v>
      </c>
      <c r="R1448" s="2">
        <v>784.35500000000002</v>
      </c>
      <c r="S1448" s="2">
        <v>0</v>
      </c>
      <c r="T1448" s="2">
        <v>0</v>
      </c>
      <c r="U1448" s="39">
        <v>6817.8549999999996</v>
      </c>
      <c r="V1448" s="2">
        <v>0</v>
      </c>
      <c r="W1448" s="2" t="s">
        <v>1</v>
      </c>
      <c r="X1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8"/>
      <c r="Z1448"/>
      <c r="AA1448"/>
    </row>
    <row r="1449" spans="5:27" hidden="1">
      <c r="E1449" s="2" t="s">
        <v>8565</v>
      </c>
      <c r="F1449" s="51">
        <v>44768</v>
      </c>
      <c r="G1449" s="2" t="s">
        <v>1</v>
      </c>
      <c r="H1449" s="2" t="s">
        <v>0</v>
      </c>
      <c r="I1449" s="2" t="s">
        <v>8149</v>
      </c>
      <c r="J1449" s="2" t="s">
        <v>8150</v>
      </c>
      <c r="K1449" s="41">
        <v>3783</v>
      </c>
      <c r="L1449" s="48">
        <v>3783</v>
      </c>
      <c r="M1449" s="49">
        <v>0</v>
      </c>
      <c r="N1449" s="39" t="s">
        <v>464</v>
      </c>
      <c r="O1449" s="2">
        <v>0</v>
      </c>
      <c r="P1449" s="2">
        <v>0</v>
      </c>
      <c r="Q1449" s="39">
        <v>611.69000000000005</v>
      </c>
      <c r="R1449" s="2">
        <v>79.519700000000014</v>
      </c>
      <c r="S1449" s="2">
        <v>0</v>
      </c>
      <c r="T1449" s="2">
        <v>0</v>
      </c>
      <c r="U1449" s="39">
        <v>691.20970000000011</v>
      </c>
      <c r="V1449" s="2" t="s">
        <v>8408</v>
      </c>
      <c r="W1449" s="2" t="s">
        <v>1</v>
      </c>
      <c r="X1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49"/>
      <c r="Z1449"/>
      <c r="AA1449"/>
    </row>
    <row r="1450" spans="5:27" hidden="1">
      <c r="E1450" s="2" t="s">
        <v>8565</v>
      </c>
      <c r="F1450" s="51">
        <v>44768</v>
      </c>
      <c r="G1450" s="2" t="s">
        <v>1</v>
      </c>
      <c r="H1450" s="2" t="s">
        <v>0</v>
      </c>
      <c r="I1450" s="2" t="s">
        <v>8149</v>
      </c>
      <c r="J1450" s="2" t="s">
        <v>8150</v>
      </c>
      <c r="K1450" s="41">
        <v>3784</v>
      </c>
      <c r="L1450" s="48">
        <v>3784</v>
      </c>
      <c r="M1450" s="49" t="s">
        <v>255</v>
      </c>
      <c r="N1450" s="39" t="s">
        <v>256</v>
      </c>
      <c r="O1450" s="2">
        <v>0</v>
      </c>
      <c r="P1450" s="2">
        <v>0</v>
      </c>
      <c r="Q1450" s="39">
        <v>917.5</v>
      </c>
      <c r="R1450" s="2">
        <v>119.27500000000001</v>
      </c>
      <c r="S1450" s="2">
        <v>0</v>
      </c>
      <c r="T1450" s="2">
        <v>0</v>
      </c>
      <c r="U1450" s="39">
        <v>1036.7750000000001</v>
      </c>
      <c r="V1450" s="2">
        <v>0</v>
      </c>
      <c r="W1450" s="2" t="s">
        <v>1</v>
      </c>
      <c r="X1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0"/>
      <c r="Z1450"/>
      <c r="AA1450"/>
    </row>
    <row r="1451" spans="5:27" hidden="1">
      <c r="E1451" s="2" t="s">
        <v>8565</v>
      </c>
      <c r="F1451" s="51">
        <v>44768</v>
      </c>
      <c r="G1451" s="2" t="s">
        <v>1</v>
      </c>
      <c r="H1451" s="2" t="s">
        <v>0</v>
      </c>
      <c r="I1451" s="2" t="s">
        <v>8149</v>
      </c>
      <c r="J1451" s="2" t="s">
        <v>8150</v>
      </c>
      <c r="K1451" s="41">
        <v>3785</v>
      </c>
      <c r="L1451" s="48">
        <v>3785</v>
      </c>
      <c r="M1451" s="49" t="s">
        <v>1319</v>
      </c>
      <c r="N1451" s="39" t="s">
        <v>1320</v>
      </c>
      <c r="O1451" s="2">
        <v>0</v>
      </c>
      <c r="P1451" s="2">
        <v>0</v>
      </c>
      <c r="Q1451" s="39">
        <v>76.16</v>
      </c>
      <c r="R1451" s="2">
        <v>9.9008000000000003</v>
      </c>
      <c r="S1451" s="2">
        <v>0</v>
      </c>
      <c r="T1451" s="2">
        <v>0</v>
      </c>
      <c r="U1451" s="39">
        <v>86.0608</v>
      </c>
      <c r="V1451" s="2">
        <v>0</v>
      </c>
      <c r="W1451" s="2" t="s">
        <v>1</v>
      </c>
      <c r="X1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1"/>
      <c r="Z1451"/>
      <c r="AA1451"/>
    </row>
    <row r="1452" spans="5:27" hidden="1">
      <c r="E1452" s="2" t="s">
        <v>8565</v>
      </c>
      <c r="F1452" s="51">
        <v>44768</v>
      </c>
      <c r="G1452" s="2" t="s">
        <v>1</v>
      </c>
      <c r="H1452" s="2" t="s">
        <v>0</v>
      </c>
      <c r="I1452" s="2" t="s">
        <v>8149</v>
      </c>
      <c r="J1452" s="2" t="s">
        <v>8150</v>
      </c>
      <c r="K1452" s="41">
        <v>3786</v>
      </c>
      <c r="L1452" s="48">
        <v>3786</v>
      </c>
      <c r="M1452" s="49" t="s">
        <v>189</v>
      </c>
      <c r="N1452" s="39" t="s">
        <v>190</v>
      </c>
      <c r="O1452" s="2">
        <v>0</v>
      </c>
      <c r="P1452" s="2">
        <v>0</v>
      </c>
      <c r="Q1452" s="39">
        <v>84</v>
      </c>
      <c r="R1452" s="2">
        <v>10.92</v>
      </c>
      <c r="S1452" s="2">
        <v>0</v>
      </c>
      <c r="T1452" s="2">
        <v>0</v>
      </c>
      <c r="U1452" s="39">
        <v>94.92</v>
      </c>
      <c r="V1452" s="2">
        <v>0</v>
      </c>
      <c r="W1452" s="2" t="s">
        <v>1</v>
      </c>
      <c r="X1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2"/>
      <c r="Z1452"/>
      <c r="AA1452"/>
    </row>
    <row r="1453" spans="5:27" hidden="1">
      <c r="E1453" s="2" t="s">
        <v>8565</v>
      </c>
      <c r="F1453" s="51">
        <v>44768</v>
      </c>
      <c r="G1453" s="2" t="s">
        <v>1</v>
      </c>
      <c r="H1453" s="2" t="s">
        <v>0</v>
      </c>
      <c r="I1453" s="2" t="s">
        <v>8149</v>
      </c>
      <c r="J1453" s="2" t="s">
        <v>8150</v>
      </c>
      <c r="K1453" s="41">
        <v>3787</v>
      </c>
      <c r="L1453" s="48">
        <v>3787</v>
      </c>
      <c r="M1453" s="49" t="s">
        <v>118</v>
      </c>
      <c r="N1453" s="39" t="s">
        <v>119</v>
      </c>
      <c r="O1453" s="2">
        <v>0</v>
      </c>
      <c r="P1453" s="2">
        <v>0</v>
      </c>
      <c r="Q1453" s="39">
        <v>44.81</v>
      </c>
      <c r="R1453" s="2">
        <v>5.8253000000000004</v>
      </c>
      <c r="S1453" s="2">
        <v>0</v>
      </c>
      <c r="T1453" s="2">
        <v>0</v>
      </c>
      <c r="U1453" s="39">
        <v>50.635300000000001</v>
      </c>
      <c r="V1453" s="2">
        <v>0</v>
      </c>
      <c r="W1453" s="2" t="s">
        <v>1</v>
      </c>
      <c r="X1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3"/>
      <c r="Z1453"/>
      <c r="AA1453"/>
    </row>
    <row r="1454" spans="5:27" hidden="1">
      <c r="E1454" s="2" t="s">
        <v>8565</v>
      </c>
      <c r="F1454" s="51">
        <v>44768</v>
      </c>
      <c r="G1454" s="2" t="s">
        <v>1</v>
      </c>
      <c r="H1454" s="2" t="s">
        <v>0</v>
      </c>
      <c r="I1454" s="2" t="s">
        <v>8149</v>
      </c>
      <c r="J1454" s="2" t="s">
        <v>8150</v>
      </c>
      <c r="K1454" s="41">
        <v>3788</v>
      </c>
      <c r="L1454" s="48">
        <v>3788</v>
      </c>
      <c r="M1454" s="49" t="s">
        <v>327</v>
      </c>
      <c r="N1454" s="39" t="s">
        <v>328</v>
      </c>
      <c r="O1454" s="2">
        <v>0</v>
      </c>
      <c r="P1454" s="2">
        <v>0</v>
      </c>
      <c r="Q1454" s="39">
        <v>511.75</v>
      </c>
      <c r="R1454" s="2">
        <v>66.527500000000003</v>
      </c>
      <c r="S1454" s="2">
        <v>0</v>
      </c>
      <c r="T1454" s="2">
        <v>0</v>
      </c>
      <c r="U1454" s="39">
        <v>578.27750000000003</v>
      </c>
      <c r="V1454" s="2">
        <v>0</v>
      </c>
      <c r="W1454" s="2" t="s">
        <v>1</v>
      </c>
      <c r="X1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4"/>
      <c r="Z1454"/>
      <c r="AA1454"/>
    </row>
    <row r="1455" spans="5:27" hidden="1">
      <c r="E1455" s="2" t="s">
        <v>8565</v>
      </c>
      <c r="F1455" s="51">
        <v>44768</v>
      </c>
      <c r="G1455" s="2" t="s">
        <v>1</v>
      </c>
      <c r="H1455" s="2" t="s">
        <v>0</v>
      </c>
      <c r="I1455" s="2" t="s">
        <v>8149</v>
      </c>
      <c r="J1455" s="2" t="s">
        <v>8150</v>
      </c>
      <c r="K1455" s="41">
        <v>3789</v>
      </c>
      <c r="L1455" s="48">
        <v>3789</v>
      </c>
      <c r="M1455" s="49" t="s">
        <v>924</v>
      </c>
      <c r="N1455" s="39" t="s">
        <v>925</v>
      </c>
      <c r="O1455" s="2">
        <v>0</v>
      </c>
      <c r="P1455" s="2">
        <v>0</v>
      </c>
      <c r="Q1455" s="39">
        <v>1223.3499999999999</v>
      </c>
      <c r="R1455" s="2">
        <v>159.03549999999998</v>
      </c>
      <c r="S1455" s="2">
        <v>0</v>
      </c>
      <c r="T1455" s="2">
        <v>0</v>
      </c>
      <c r="U1455" s="39">
        <v>1382.3854999999999</v>
      </c>
      <c r="V1455" s="2">
        <v>0</v>
      </c>
      <c r="W1455" s="2" t="s">
        <v>1</v>
      </c>
      <c r="X1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5"/>
      <c r="Z1455"/>
      <c r="AA1455"/>
    </row>
    <row r="1456" spans="5:27" hidden="1">
      <c r="E1456" s="2" t="s">
        <v>8565</v>
      </c>
      <c r="F1456" s="51">
        <v>44768</v>
      </c>
      <c r="G1456" s="2" t="s">
        <v>1</v>
      </c>
      <c r="H1456" s="2" t="s">
        <v>0</v>
      </c>
      <c r="I1456" s="2" t="s">
        <v>8149</v>
      </c>
      <c r="J1456" s="2" t="s">
        <v>8150</v>
      </c>
      <c r="K1456" s="41">
        <v>3790</v>
      </c>
      <c r="L1456" s="48">
        <v>3790</v>
      </c>
      <c r="M1456" s="49" t="s">
        <v>620</v>
      </c>
      <c r="N1456" s="39" t="s">
        <v>621</v>
      </c>
      <c r="O1456" s="2">
        <v>0</v>
      </c>
      <c r="P1456" s="2">
        <v>0</v>
      </c>
      <c r="Q1456" s="39">
        <v>4961.3500000000004</v>
      </c>
      <c r="R1456" s="2">
        <v>644.97550000000012</v>
      </c>
      <c r="S1456" s="2">
        <v>0</v>
      </c>
      <c r="T1456" s="2">
        <v>0</v>
      </c>
      <c r="U1456" s="39">
        <v>5606.3255000000008</v>
      </c>
      <c r="V1456" s="2">
        <v>0</v>
      </c>
      <c r="W1456" s="2" t="s">
        <v>1</v>
      </c>
      <c r="X1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6"/>
      <c r="Z1456"/>
      <c r="AA1456"/>
    </row>
    <row r="1457" spans="5:27" hidden="1">
      <c r="E1457" s="2" t="s">
        <v>8565</v>
      </c>
      <c r="F1457" s="51">
        <v>44768</v>
      </c>
      <c r="G1457" s="2" t="s">
        <v>1</v>
      </c>
      <c r="H1457" s="2" t="s">
        <v>0</v>
      </c>
      <c r="I1457" s="2" t="s">
        <v>8149</v>
      </c>
      <c r="J1457" s="2" t="s">
        <v>8150</v>
      </c>
      <c r="K1457" s="41">
        <v>3791</v>
      </c>
      <c r="L1457" s="48">
        <v>3791</v>
      </c>
      <c r="M1457" s="49" t="s">
        <v>239</v>
      </c>
      <c r="N1457" s="39" t="s">
        <v>240</v>
      </c>
      <c r="O1457" s="2">
        <v>0</v>
      </c>
      <c r="P1457" s="2">
        <v>0</v>
      </c>
      <c r="Q1457" s="39">
        <v>637.16</v>
      </c>
      <c r="R1457" s="2">
        <v>82.830799999999996</v>
      </c>
      <c r="S1457" s="2">
        <v>0</v>
      </c>
      <c r="T1457" s="2">
        <v>0</v>
      </c>
      <c r="U1457" s="39">
        <v>719.99079999999992</v>
      </c>
      <c r="V1457" s="2">
        <v>0</v>
      </c>
      <c r="W1457" s="2" t="s">
        <v>1</v>
      </c>
      <c r="X1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7"/>
      <c r="Z1457"/>
      <c r="AA1457"/>
    </row>
    <row r="1458" spans="5:27" hidden="1">
      <c r="E1458" s="2" t="s">
        <v>8565</v>
      </c>
      <c r="F1458" s="51">
        <v>44768</v>
      </c>
      <c r="G1458" s="2" t="s">
        <v>1</v>
      </c>
      <c r="H1458" s="2" t="s">
        <v>0</v>
      </c>
      <c r="I1458" s="2" t="s">
        <v>8149</v>
      </c>
      <c r="J1458" s="2" t="s">
        <v>8150</v>
      </c>
      <c r="K1458" s="41">
        <v>3792</v>
      </c>
      <c r="L1458" s="48">
        <v>3792</v>
      </c>
      <c r="M1458" s="49" t="s">
        <v>435</v>
      </c>
      <c r="N1458" s="39" t="s">
        <v>436</v>
      </c>
      <c r="O1458" s="2">
        <v>0</v>
      </c>
      <c r="P1458" s="2">
        <v>0</v>
      </c>
      <c r="Q1458" s="39">
        <v>3496.58</v>
      </c>
      <c r="R1458" s="2">
        <v>454.55540000000002</v>
      </c>
      <c r="S1458" s="2">
        <v>0</v>
      </c>
      <c r="T1458" s="2">
        <v>0</v>
      </c>
      <c r="U1458" s="39">
        <v>3951.1354000000001</v>
      </c>
      <c r="V1458" s="2">
        <v>0</v>
      </c>
      <c r="W1458" s="2" t="s">
        <v>1</v>
      </c>
      <c r="X1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8"/>
      <c r="Z1458"/>
      <c r="AA1458"/>
    </row>
    <row r="1459" spans="5:27" hidden="1">
      <c r="E1459" s="2" t="s">
        <v>8565</v>
      </c>
      <c r="F1459" s="51">
        <v>44768</v>
      </c>
      <c r="G1459" s="2" t="s">
        <v>1</v>
      </c>
      <c r="H1459" s="2" t="s">
        <v>0</v>
      </c>
      <c r="I1459" s="2" t="s">
        <v>8149</v>
      </c>
      <c r="J1459" s="2" t="s">
        <v>8150</v>
      </c>
      <c r="K1459" s="41">
        <v>3793</v>
      </c>
      <c r="L1459" s="48">
        <v>3793</v>
      </c>
      <c r="M1459" s="49">
        <v>0</v>
      </c>
      <c r="N1459" s="39" t="s">
        <v>619</v>
      </c>
      <c r="O1459" s="2">
        <v>0</v>
      </c>
      <c r="P1459" s="2">
        <v>0</v>
      </c>
      <c r="Q1459" s="39">
        <v>61.17</v>
      </c>
      <c r="R1459" s="2">
        <v>7.9521000000000006</v>
      </c>
      <c r="S1459" s="2">
        <v>0</v>
      </c>
      <c r="T1459" s="2">
        <v>0</v>
      </c>
      <c r="U1459" s="39">
        <v>69.122100000000003</v>
      </c>
      <c r="V1459" s="2" t="s">
        <v>8525</v>
      </c>
      <c r="W1459" s="2" t="s">
        <v>1</v>
      </c>
      <c r="X1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59"/>
      <c r="Z1459"/>
      <c r="AA1459"/>
    </row>
    <row r="1460" spans="5:27" hidden="1">
      <c r="E1460" s="2" t="s">
        <v>8565</v>
      </c>
      <c r="F1460" s="51">
        <v>44768</v>
      </c>
      <c r="G1460" s="2" t="s">
        <v>1</v>
      </c>
      <c r="H1460" s="2" t="s">
        <v>0</v>
      </c>
      <c r="I1460" s="2" t="s">
        <v>8149</v>
      </c>
      <c r="J1460" s="2" t="s">
        <v>8150</v>
      </c>
      <c r="K1460" s="41">
        <v>3794</v>
      </c>
      <c r="L1460" s="48">
        <v>3794</v>
      </c>
      <c r="M1460" s="49">
        <v>0</v>
      </c>
      <c r="N1460" s="39" t="s">
        <v>619</v>
      </c>
      <c r="O1460" s="2">
        <v>0</v>
      </c>
      <c r="P1460" s="2">
        <v>0</v>
      </c>
      <c r="Q1460" s="39">
        <v>27.79</v>
      </c>
      <c r="R1460" s="2">
        <v>3.6126999999999998</v>
      </c>
      <c r="S1460" s="2">
        <v>0</v>
      </c>
      <c r="T1460" s="2">
        <v>0</v>
      </c>
      <c r="U1460" s="39">
        <v>31.402699999999999</v>
      </c>
      <c r="V1460" s="2" t="s">
        <v>8525</v>
      </c>
      <c r="W1460" s="2" t="s">
        <v>1</v>
      </c>
      <c r="X1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0"/>
      <c r="Z1460"/>
      <c r="AA1460"/>
    </row>
    <row r="1461" spans="5:27" hidden="1">
      <c r="E1461" s="2" t="s">
        <v>8565</v>
      </c>
      <c r="F1461" s="51">
        <v>44768</v>
      </c>
      <c r="G1461" s="2" t="s">
        <v>1</v>
      </c>
      <c r="H1461" s="2" t="s">
        <v>0</v>
      </c>
      <c r="I1461" s="2" t="s">
        <v>8149</v>
      </c>
      <c r="J1461" s="2" t="s">
        <v>8150</v>
      </c>
      <c r="K1461" s="41">
        <v>3795</v>
      </c>
      <c r="L1461" s="48">
        <v>3795</v>
      </c>
      <c r="M1461" s="49" t="s">
        <v>1138</v>
      </c>
      <c r="N1461" s="39" t="s">
        <v>1139</v>
      </c>
      <c r="O1461" s="2">
        <v>0</v>
      </c>
      <c r="P1461" s="2">
        <v>0</v>
      </c>
      <c r="Q1461" s="39">
        <v>103.95</v>
      </c>
      <c r="R1461" s="2">
        <v>13.513500000000001</v>
      </c>
      <c r="S1461" s="2">
        <v>0</v>
      </c>
      <c r="T1461" s="2">
        <v>0</v>
      </c>
      <c r="U1461" s="39">
        <v>117.46350000000001</v>
      </c>
      <c r="V1461" s="2">
        <v>0</v>
      </c>
      <c r="W1461" s="2" t="s">
        <v>1</v>
      </c>
      <c r="X1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1"/>
      <c r="Z1461"/>
      <c r="AA1461"/>
    </row>
    <row r="1462" spans="5:27" hidden="1">
      <c r="E1462" s="2" t="s">
        <v>8565</v>
      </c>
      <c r="F1462" s="51">
        <v>44768</v>
      </c>
      <c r="G1462" s="2" t="s">
        <v>1</v>
      </c>
      <c r="H1462" s="2" t="s">
        <v>0</v>
      </c>
      <c r="I1462" s="2" t="s">
        <v>8149</v>
      </c>
      <c r="J1462" s="2" t="s">
        <v>8150</v>
      </c>
      <c r="K1462" s="41">
        <v>3796</v>
      </c>
      <c r="L1462" s="48">
        <v>3796</v>
      </c>
      <c r="M1462" s="49" t="s">
        <v>277</v>
      </c>
      <c r="N1462" s="39" t="s">
        <v>278</v>
      </c>
      <c r="O1462" s="2">
        <v>0</v>
      </c>
      <c r="P1462" s="2">
        <v>0</v>
      </c>
      <c r="Q1462" s="39">
        <v>141.59</v>
      </c>
      <c r="R1462" s="2">
        <v>18.406700000000001</v>
      </c>
      <c r="S1462" s="2">
        <v>0</v>
      </c>
      <c r="T1462" s="2">
        <v>0</v>
      </c>
      <c r="U1462" s="39">
        <v>159.9967</v>
      </c>
      <c r="V1462" s="2">
        <v>0</v>
      </c>
      <c r="W1462" s="2" t="s">
        <v>1</v>
      </c>
      <c r="X1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2"/>
      <c r="Z1462"/>
      <c r="AA1462"/>
    </row>
    <row r="1463" spans="5:27" hidden="1">
      <c r="E1463" s="2" t="s">
        <v>8565</v>
      </c>
      <c r="F1463" s="51">
        <v>44768</v>
      </c>
      <c r="G1463" s="2" t="s">
        <v>1</v>
      </c>
      <c r="H1463" s="2" t="s">
        <v>0</v>
      </c>
      <c r="I1463" s="2" t="s">
        <v>8149</v>
      </c>
      <c r="J1463" s="2" t="s">
        <v>8150</v>
      </c>
      <c r="K1463" s="41">
        <v>3797</v>
      </c>
      <c r="L1463" s="48">
        <v>3797</v>
      </c>
      <c r="M1463" s="49" t="s">
        <v>277</v>
      </c>
      <c r="N1463" s="39" t="s">
        <v>278</v>
      </c>
      <c r="O1463" s="2">
        <v>0</v>
      </c>
      <c r="P1463" s="2">
        <v>0</v>
      </c>
      <c r="Q1463" s="39">
        <v>860.16</v>
      </c>
      <c r="R1463" s="2">
        <v>111.82080000000001</v>
      </c>
      <c r="S1463" s="2">
        <v>0</v>
      </c>
      <c r="T1463" s="2">
        <v>0</v>
      </c>
      <c r="U1463" s="39">
        <v>971.98079999999993</v>
      </c>
      <c r="V1463" s="2">
        <v>0</v>
      </c>
      <c r="W1463" s="2" t="s">
        <v>1</v>
      </c>
      <c r="X1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3"/>
      <c r="Z1463"/>
      <c r="AA1463"/>
    </row>
    <row r="1464" spans="5:27" hidden="1">
      <c r="E1464" s="2" t="s">
        <v>8565</v>
      </c>
      <c r="F1464" s="51">
        <v>44768</v>
      </c>
      <c r="G1464" s="2" t="s">
        <v>1</v>
      </c>
      <c r="H1464" s="2" t="s">
        <v>0</v>
      </c>
      <c r="I1464" s="2" t="s">
        <v>8149</v>
      </c>
      <c r="J1464" s="2" t="s">
        <v>8150</v>
      </c>
      <c r="K1464" s="41">
        <v>3798</v>
      </c>
      <c r="L1464" s="48">
        <v>3798</v>
      </c>
      <c r="M1464" s="49" t="s">
        <v>755</v>
      </c>
      <c r="N1464" s="39" t="s">
        <v>756</v>
      </c>
      <c r="O1464" s="2">
        <v>0</v>
      </c>
      <c r="P1464" s="2">
        <v>0</v>
      </c>
      <c r="Q1464" s="39">
        <v>33833.19</v>
      </c>
      <c r="R1464" s="2">
        <v>4398.3147000000008</v>
      </c>
      <c r="S1464" s="2">
        <v>0</v>
      </c>
      <c r="T1464" s="2">
        <v>0</v>
      </c>
      <c r="U1464" s="39">
        <v>38231.504700000005</v>
      </c>
      <c r="V1464" s="2">
        <v>0</v>
      </c>
      <c r="W1464" s="2" t="s">
        <v>1</v>
      </c>
      <c r="X1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4"/>
      <c r="Z1464"/>
      <c r="AA1464"/>
    </row>
    <row r="1465" spans="5:27" hidden="1">
      <c r="E1465" s="2" t="s">
        <v>8565</v>
      </c>
      <c r="F1465" s="51">
        <v>44768</v>
      </c>
      <c r="G1465" s="2" t="s">
        <v>1</v>
      </c>
      <c r="H1465" s="2" t="s">
        <v>0</v>
      </c>
      <c r="I1465" s="2" t="s">
        <v>8149</v>
      </c>
      <c r="J1465" s="2" t="s">
        <v>8150</v>
      </c>
      <c r="K1465" s="41">
        <v>3799</v>
      </c>
      <c r="L1465" s="48">
        <v>3799</v>
      </c>
      <c r="M1465" s="49" t="s">
        <v>124</v>
      </c>
      <c r="N1465" s="39" t="s">
        <v>125</v>
      </c>
      <c r="O1465" s="2">
        <v>0</v>
      </c>
      <c r="P1465" s="2">
        <v>0</v>
      </c>
      <c r="Q1465" s="39">
        <v>395.5</v>
      </c>
      <c r="R1465" s="2">
        <v>51.414999999999999</v>
      </c>
      <c r="S1465" s="2">
        <v>0</v>
      </c>
      <c r="T1465" s="2">
        <v>0</v>
      </c>
      <c r="U1465" s="39">
        <v>446.91500000000002</v>
      </c>
      <c r="V1465" s="2">
        <v>0</v>
      </c>
      <c r="W1465" s="2" t="s">
        <v>1</v>
      </c>
      <c r="X1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5"/>
      <c r="Z1465"/>
      <c r="AA1465"/>
    </row>
    <row r="1466" spans="5:27" hidden="1">
      <c r="E1466" s="2" t="s">
        <v>8565</v>
      </c>
      <c r="F1466" s="51">
        <v>44768</v>
      </c>
      <c r="G1466" s="2" t="s">
        <v>1</v>
      </c>
      <c r="H1466" s="2" t="s">
        <v>0</v>
      </c>
      <c r="I1466" s="2" t="s">
        <v>8149</v>
      </c>
      <c r="J1466" s="2" t="s">
        <v>8150</v>
      </c>
      <c r="K1466" s="41">
        <v>3800</v>
      </c>
      <c r="L1466" s="48">
        <v>3800</v>
      </c>
      <c r="M1466" s="49" t="s">
        <v>118</v>
      </c>
      <c r="N1466" s="39" t="s">
        <v>119</v>
      </c>
      <c r="O1466" s="2">
        <v>0</v>
      </c>
      <c r="P1466" s="2">
        <v>0</v>
      </c>
      <c r="Q1466" s="39">
        <v>1957.7</v>
      </c>
      <c r="R1466" s="2">
        <v>254.501</v>
      </c>
      <c r="S1466" s="2">
        <v>0</v>
      </c>
      <c r="T1466" s="2">
        <v>0</v>
      </c>
      <c r="U1466" s="39">
        <v>2212.201</v>
      </c>
      <c r="V1466" s="2">
        <v>0</v>
      </c>
      <c r="W1466" s="2" t="s">
        <v>1</v>
      </c>
      <c r="X1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6"/>
      <c r="Z1466"/>
      <c r="AA1466"/>
    </row>
    <row r="1467" spans="5:27" hidden="1">
      <c r="E1467" s="2" t="s">
        <v>8565</v>
      </c>
      <c r="F1467" s="51">
        <v>44768</v>
      </c>
      <c r="G1467" s="2" t="s">
        <v>1</v>
      </c>
      <c r="H1467" s="2" t="s">
        <v>0</v>
      </c>
      <c r="I1467" s="2" t="s">
        <v>8149</v>
      </c>
      <c r="J1467" s="2" t="s">
        <v>8150</v>
      </c>
      <c r="K1467" s="41">
        <v>3801</v>
      </c>
      <c r="L1467" s="48">
        <v>3801</v>
      </c>
      <c r="M1467" s="49" t="s">
        <v>118</v>
      </c>
      <c r="N1467" s="39" t="s">
        <v>119</v>
      </c>
      <c r="O1467" s="2">
        <v>0</v>
      </c>
      <c r="P1467" s="2">
        <v>0</v>
      </c>
      <c r="Q1467" s="39">
        <v>65.75</v>
      </c>
      <c r="R1467" s="2">
        <v>8.5474999999999994</v>
      </c>
      <c r="S1467" s="2">
        <v>0</v>
      </c>
      <c r="T1467" s="2">
        <v>0</v>
      </c>
      <c r="U1467" s="39">
        <v>74.297499999999999</v>
      </c>
      <c r="V1467" s="2">
        <v>0</v>
      </c>
      <c r="W1467" s="2" t="s">
        <v>1</v>
      </c>
      <c r="X1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7"/>
      <c r="Z1467"/>
      <c r="AA1467"/>
    </row>
    <row r="1468" spans="5:27" hidden="1">
      <c r="E1468" s="2" t="s">
        <v>8565</v>
      </c>
      <c r="F1468" s="51">
        <v>44768</v>
      </c>
      <c r="G1468" s="2" t="s">
        <v>1</v>
      </c>
      <c r="H1468" s="2" t="s">
        <v>0</v>
      </c>
      <c r="I1468" s="2" t="s">
        <v>8149</v>
      </c>
      <c r="J1468" s="2" t="s">
        <v>8150</v>
      </c>
      <c r="K1468" s="41">
        <v>3802</v>
      </c>
      <c r="L1468" s="48">
        <v>3802</v>
      </c>
      <c r="M1468" s="49" t="s">
        <v>830</v>
      </c>
      <c r="N1468" s="39" t="s">
        <v>831</v>
      </c>
      <c r="O1468" s="2">
        <v>0</v>
      </c>
      <c r="P1468" s="2">
        <v>0</v>
      </c>
      <c r="Q1468" s="39">
        <v>272.8</v>
      </c>
      <c r="R1468" s="2">
        <v>35.464000000000006</v>
      </c>
      <c r="S1468" s="2">
        <v>0</v>
      </c>
      <c r="T1468" s="2">
        <v>0</v>
      </c>
      <c r="U1468" s="39">
        <v>308.26400000000001</v>
      </c>
      <c r="V1468" s="2">
        <v>0</v>
      </c>
      <c r="W1468" s="2" t="s">
        <v>1</v>
      </c>
      <c r="X1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8"/>
      <c r="Z1468"/>
      <c r="AA1468"/>
    </row>
    <row r="1469" spans="5:27" hidden="1">
      <c r="E1469" s="2" t="s">
        <v>8565</v>
      </c>
      <c r="F1469" s="51">
        <v>44768</v>
      </c>
      <c r="G1469" s="2" t="s">
        <v>1</v>
      </c>
      <c r="H1469" s="2" t="s">
        <v>0</v>
      </c>
      <c r="I1469" s="2" t="s">
        <v>8149</v>
      </c>
      <c r="J1469" s="2" t="s">
        <v>8150</v>
      </c>
      <c r="K1469" s="41">
        <v>3803</v>
      </c>
      <c r="L1469" s="48">
        <v>3803</v>
      </c>
      <c r="M1469" s="49" t="s">
        <v>1460</v>
      </c>
      <c r="N1469" s="39" t="s">
        <v>1461</v>
      </c>
      <c r="O1469" s="2">
        <v>0</v>
      </c>
      <c r="P1469" s="2">
        <v>0</v>
      </c>
      <c r="Q1469" s="39">
        <v>44.18</v>
      </c>
      <c r="R1469" s="2">
        <v>5.7434000000000003</v>
      </c>
      <c r="S1469" s="2">
        <v>0</v>
      </c>
      <c r="T1469" s="2">
        <v>0</v>
      </c>
      <c r="U1469" s="39">
        <v>49.923400000000001</v>
      </c>
      <c r="V1469" s="2">
        <v>0</v>
      </c>
      <c r="W1469" s="2" t="s">
        <v>1</v>
      </c>
      <c r="X1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69"/>
      <c r="Z1469"/>
      <c r="AA1469"/>
    </row>
    <row r="1470" spans="5:27" hidden="1">
      <c r="E1470" s="2" t="s">
        <v>8565</v>
      </c>
      <c r="F1470" s="51">
        <v>44768</v>
      </c>
      <c r="G1470" s="2" t="s">
        <v>1</v>
      </c>
      <c r="H1470" s="2" t="s">
        <v>0</v>
      </c>
      <c r="I1470" s="2" t="s">
        <v>8149</v>
      </c>
      <c r="J1470" s="2" t="s">
        <v>8150</v>
      </c>
      <c r="K1470" s="41">
        <v>3804</v>
      </c>
      <c r="L1470" s="48">
        <v>3804</v>
      </c>
      <c r="M1470" s="49" t="s">
        <v>359</v>
      </c>
      <c r="N1470" s="39" t="s">
        <v>360</v>
      </c>
      <c r="O1470" s="2">
        <v>0</v>
      </c>
      <c r="P1470" s="2">
        <v>0</v>
      </c>
      <c r="Q1470" s="39">
        <v>287.45999999999998</v>
      </c>
      <c r="R1470" s="2">
        <v>37.369799999999998</v>
      </c>
      <c r="S1470" s="2">
        <v>0</v>
      </c>
      <c r="T1470" s="2">
        <v>0</v>
      </c>
      <c r="U1470" s="39">
        <v>324.82979999999998</v>
      </c>
      <c r="V1470" s="2">
        <v>0</v>
      </c>
      <c r="W1470" s="2" t="s">
        <v>1</v>
      </c>
      <c r="X1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0"/>
      <c r="Z1470"/>
      <c r="AA1470"/>
    </row>
    <row r="1471" spans="5:27" hidden="1">
      <c r="E1471" s="2" t="s">
        <v>8565</v>
      </c>
      <c r="F1471" s="51">
        <v>44768</v>
      </c>
      <c r="G1471" s="2" t="s">
        <v>1</v>
      </c>
      <c r="H1471" s="2" t="s">
        <v>0</v>
      </c>
      <c r="I1471" s="2" t="s">
        <v>8149</v>
      </c>
      <c r="J1471" s="2" t="s">
        <v>8150</v>
      </c>
      <c r="K1471" s="41">
        <v>3805</v>
      </c>
      <c r="L1471" s="48">
        <v>3805</v>
      </c>
      <c r="M1471" s="49" t="s">
        <v>709</v>
      </c>
      <c r="N1471" s="39" t="s">
        <v>710</v>
      </c>
      <c r="O1471" s="2">
        <v>0</v>
      </c>
      <c r="P1471" s="2">
        <v>0</v>
      </c>
      <c r="Q1471" s="39">
        <v>103.95</v>
      </c>
      <c r="R1471" s="2">
        <v>13.513500000000001</v>
      </c>
      <c r="S1471" s="2">
        <v>0</v>
      </c>
      <c r="T1471" s="2">
        <v>0</v>
      </c>
      <c r="U1471" s="39">
        <v>117.46350000000001</v>
      </c>
      <c r="V1471" s="2">
        <v>0</v>
      </c>
      <c r="W1471" s="2" t="s">
        <v>1</v>
      </c>
      <c r="X1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1"/>
      <c r="Z1471"/>
      <c r="AA1471"/>
    </row>
    <row r="1472" spans="5:27" hidden="1">
      <c r="E1472" s="2" t="s">
        <v>8565</v>
      </c>
      <c r="F1472" s="51">
        <v>44768</v>
      </c>
      <c r="G1472" s="2" t="s">
        <v>1</v>
      </c>
      <c r="H1472" s="2" t="s">
        <v>0</v>
      </c>
      <c r="I1472" s="2" t="s">
        <v>8149</v>
      </c>
      <c r="J1472" s="2" t="s">
        <v>8150</v>
      </c>
      <c r="K1472" s="41">
        <v>3806</v>
      </c>
      <c r="L1472" s="48">
        <v>3806</v>
      </c>
      <c r="M1472" s="49" t="s">
        <v>108</v>
      </c>
      <c r="N1472" s="39" t="s">
        <v>109</v>
      </c>
      <c r="O1472" s="2">
        <v>0</v>
      </c>
      <c r="P1472" s="2">
        <v>0</v>
      </c>
      <c r="Q1472" s="39">
        <v>106.58</v>
      </c>
      <c r="R1472" s="2">
        <v>13.855399999999999</v>
      </c>
      <c r="S1472" s="2">
        <v>0</v>
      </c>
      <c r="T1472" s="2">
        <v>0</v>
      </c>
      <c r="U1472" s="39">
        <v>120.4354</v>
      </c>
      <c r="V1472" s="2">
        <v>0</v>
      </c>
      <c r="W1472" s="2" t="s">
        <v>1</v>
      </c>
      <c r="X1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2"/>
      <c r="Z1472"/>
      <c r="AA1472"/>
    </row>
    <row r="1473" spans="5:27" hidden="1">
      <c r="E1473" s="2" t="s">
        <v>8565</v>
      </c>
      <c r="F1473" s="51">
        <v>44768</v>
      </c>
      <c r="G1473" s="2" t="s">
        <v>1</v>
      </c>
      <c r="H1473" s="2" t="s">
        <v>0</v>
      </c>
      <c r="I1473" s="2" t="s">
        <v>8149</v>
      </c>
      <c r="J1473" s="2" t="s">
        <v>8150</v>
      </c>
      <c r="K1473" s="41">
        <v>3807</v>
      </c>
      <c r="L1473" s="48">
        <v>3807</v>
      </c>
      <c r="M1473" s="49">
        <v>0</v>
      </c>
      <c r="N1473" s="39" t="s">
        <v>322</v>
      </c>
      <c r="O1473" s="2">
        <v>0</v>
      </c>
      <c r="P1473" s="2">
        <v>0</v>
      </c>
      <c r="Q1473" s="39">
        <v>136.07</v>
      </c>
      <c r="R1473" s="2">
        <v>17.6891</v>
      </c>
      <c r="S1473" s="2">
        <v>0</v>
      </c>
      <c r="T1473" s="2">
        <v>0</v>
      </c>
      <c r="U1473" s="39">
        <v>153.75909999999999</v>
      </c>
      <c r="V1473" s="2" t="s">
        <v>8383</v>
      </c>
      <c r="W1473" s="2" t="s">
        <v>1</v>
      </c>
      <c r="X1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3"/>
      <c r="Z1473"/>
      <c r="AA1473"/>
    </row>
    <row r="1474" spans="5:27" hidden="1">
      <c r="E1474" s="2" t="s">
        <v>8565</v>
      </c>
      <c r="F1474" s="51">
        <v>44768</v>
      </c>
      <c r="G1474" s="2" t="s">
        <v>1</v>
      </c>
      <c r="H1474" s="2" t="s">
        <v>0</v>
      </c>
      <c r="I1474" s="2" t="s">
        <v>8149</v>
      </c>
      <c r="J1474" s="2" t="s">
        <v>8150</v>
      </c>
      <c r="K1474" s="41">
        <v>3808</v>
      </c>
      <c r="L1474" s="48">
        <v>3808</v>
      </c>
      <c r="M1474" s="49" t="s">
        <v>610</v>
      </c>
      <c r="N1474" s="39" t="s">
        <v>611</v>
      </c>
      <c r="O1474" s="2">
        <v>0</v>
      </c>
      <c r="P1474" s="2">
        <v>0</v>
      </c>
      <c r="Q1474" s="39">
        <v>205.9</v>
      </c>
      <c r="R1474" s="2">
        <v>26.767000000000003</v>
      </c>
      <c r="S1474" s="2">
        <v>0</v>
      </c>
      <c r="T1474" s="2">
        <v>0</v>
      </c>
      <c r="U1474" s="39">
        <v>232.667</v>
      </c>
      <c r="V1474" s="2">
        <v>0</v>
      </c>
      <c r="W1474" s="2" t="s">
        <v>1</v>
      </c>
      <c r="X1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4"/>
      <c r="Z1474"/>
      <c r="AA1474"/>
    </row>
    <row r="1475" spans="5:27" hidden="1">
      <c r="E1475" s="2" t="s">
        <v>8565</v>
      </c>
      <c r="F1475" s="51">
        <v>44768</v>
      </c>
      <c r="G1475" s="2" t="s">
        <v>1</v>
      </c>
      <c r="H1475" s="2" t="s">
        <v>0</v>
      </c>
      <c r="I1475" s="2" t="s">
        <v>8149</v>
      </c>
      <c r="J1475" s="2" t="s">
        <v>8150</v>
      </c>
      <c r="K1475" s="41">
        <v>3809</v>
      </c>
      <c r="L1475" s="48">
        <v>3809</v>
      </c>
      <c r="M1475" s="49" t="s">
        <v>1396</v>
      </c>
      <c r="N1475" s="39" t="s">
        <v>1397</v>
      </c>
      <c r="O1475" s="2">
        <v>0</v>
      </c>
      <c r="P1475" s="2">
        <v>0</v>
      </c>
      <c r="Q1475" s="39">
        <v>61.17</v>
      </c>
      <c r="R1475" s="2">
        <v>7.9521000000000006</v>
      </c>
      <c r="S1475" s="2">
        <v>0</v>
      </c>
      <c r="T1475" s="2">
        <v>0</v>
      </c>
      <c r="U1475" s="39">
        <v>69.122100000000003</v>
      </c>
      <c r="V1475" s="2">
        <v>0</v>
      </c>
      <c r="W1475" s="2" t="s">
        <v>1</v>
      </c>
      <c r="X1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5"/>
      <c r="Z1475"/>
      <c r="AA1475"/>
    </row>
    <row r="1476" spans="5:27" hidden="1">
      <c r="E1476" s="2" t="s">
        <v>8565</v>
      </c>
      <c r="F1476" s="51">
        <v>44768</v>
      </c>
      <c r="G1476" s="2" t="s">
        <v>1</v>
      </c>
      <c r="H1476" s="2" t="s">
        <v>0</v>
      </c>
      <c r="I1476" s="2" t="s">
        <v>8149</v>
      </c>
      <c r="J1476" s="2" t="s">
        <v>8150</v>
      </c>
      <c r="K1476" s="41">
        <v>3810</v>
      </c>
      <c r="L1476" s="48">
        <v>3810</v>
      </c>
      <c r="M1476" s="49" t="s">
        <v>118</v>
      </c>
      <c r="N1476" s="39" t="s">
        <v>119</v>
      </c>
      <c r="O1476" s="2">
        <v>0</v>
      </c>
      <c r="P1476" s="2">
        <v>0</v>
      </c>
      <c r="Q1476" s="39">
        <v>184.77</v>
      </c>
      <c r="R1476" s="2">
        <v>24.020100000000003</v>
      </c>
      <c r="S1476" s="2">
        <v>0</v>
      </c>
      <c r="T1476" s="2">
        <v>0</v>
      </c>
      <c r="U1476" s="39">
        <v>208.79010000000002</v>
      </c>
      <c r="V1476" s="2">
        <v>0</v>
      </c>
      <c r="W1476" s="2" t="s">
        <v>1</v>
      </c>
      <c r="X1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6"/>
      <c r="Z1476"/>
      <c r="AA1476"/>
    </row>
    <row r="1477" spans="5:27" hidden="1">
      <c r="E1477" s="2" t="s">
        <v>8565</v>
      </c>
      <c r="F1477" s="51">
        <v>44768</v>
      </c>
      <c r="G1477" s="2" t="s">
        <v>1</v>
      </c>
      <c r="H1477" s="2" t="s">
        <v>0</v>
      </c>
      <c r="I1477" s="2" t="s">
        <v>8149</v>
      </c>
      <c r="J1477" s="2" t="s">
        <v>8150</v>
      </c>
      <c r="K1477" s="41">
        <v>3811</v>
      </c>
      <c r="L1477" s="48">
        <v>3811</v>
      </c>
      <c r="M1477" s="49">
        <v>0</v>
      </c>
      <c r="N1477" s="39" t="s">
        <v>637</v>
      </c>
      <c r="O1477" s="2">
        <v>0</v>
      </c>
      <c r="P1477" s="2">
        <v>0</v>
      </c>
      <c r="Q1477" s="39">
        <v>145.97</v>
      </c>
      <c r="R1477" s="2">
        <v>18.976099999999999</v>
      </c>
      <c r="S1477" s="2">
        <v>0</v>
      </c>
      <c r="T1477" s="2">
        <v>0</v>
      </c>
      <c r="U1477" s="39">
        <v>164.9461</v>
      </c>
      <c r="V1477" s="2" t="s">
        <v>8431</v>
      </c>
      <c r="W1477" s="2" t="s">
        <v>1</v>
      </c>
      <c r="X1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7"/>
      <c r="Z1477"/>
      <c r="AA1477"/>
    </row>
    <row r="1478" spans="5:27" hidden="1">
      <c r="E1478" s="2" t="s">
        <v>8565</v>
      </c>
      <c r="F1478" s="51">
        <v>44768</v>
      </c>
      <c r="G1478" s="2" t="s">
        <v>1</v>
      </c>
      <c r="H1478" s="2" t="s">
        <v>0</v>
      </c>
      <c r="I1478" s="2" t="s">
        <v>8149</v>
      </c>
      <c r="J1478" s="2" t="s">
        <v>8150</v>
      </c>
      <c r="K1478" s="41">
        <v>3812</v>
      </c>
      <c r="L1478" s="48">
        <v>3812</v>
      </c>
      <c r="M1478" s="49" t="s">
        <v>140</v>
      </c>
      <c r="N1478" s="39" t="s">
        <v>141</v>
      </c>
      <c r="O1478" s="2">
        <v>0</v>
      </c>
      <c r="P1478" s="2">
        <v>0</v>
      </c>
      <c r="Q1478" s="39">
        <v>26</v>
      </c>
      <c r="R1478" s="2">
        <v>3.38</v>
      </c>
      <c r="S1478" s="2">
        <v>0</v>
      </c>
      <c r="T1478" s="2">
        <v>0</v>
      </c>
      <c r="U1478" s="39">
        <v>29.38</v>
      </c>
      <c r="V1478" s="2">
        <v>0</v>
      </c>
      <c r="W1478" s="2" t="s">
        <v>1</v>
      </c>
      <c r="X1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8"/>
      <c r="Z1478"/>
      <c r="AA1478"/>
    </row>
    <row r="1479" spans="5:27" hidden="1">
      <c r="E1479" s="2" t="s">
        <v>8565</v>
      </c>
      <c r="F1479" s="51">
        <v>44768</v>
      </c>
      <c r="G1479" s="2" t="s">
        <v>1</v>
      </c>
      <c r="H1479" s="2" t="s">
        <v>0</v>
      </c>
      <c r="I1479" s="2" t="s">
        <v>8149</v>
      </c>
      <c r="J1479" s="2" t="s">
        <v>8150</v>
      </c>
      <c r="K1479" s="41">
        <v>3813</v>
      </c>
      <c r="L1479" s="48">
        <v>3813</v>
      </c>
      <c r="M1479" s="49">
        <v>0</v>
      </c>
      <c r="N1479" s="39" t="s">
        <v>224</v>
      </c>
      <c r="O1479" s="2">
        <v>0</v>
      </c>
      <c r="P1479" s="2">
        <v>0</v>
      </c>
      <c r="Q1479" s="39">
        <v>226.56</v>
      </c>
      <c r="R1479" s="2">
        <v>29.4528</v>
      </c>
      <c r="S1479" s="2">
        <v>0</v>
      </c>
      <c r="T1479" s="2">
        <v>0</v>
      </c>
      <c r="U1479" s="39">
        <v>256.01280000000003</v>
      </c>
      <c r="V1479" s="2" t="s">
        <v>8636</v>
      </c>
      <c r="W1479" s="2" t="s">
        <v>1</v>
      </c>
      <c r="X1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79"/>
      <c r="Z1479"/>
      <c r="AA1479"/>
    </row>
    <row r="1480" spans="5:27" hidden="1">
      <c r="E1480" s="2" t="s">
        <v>8565</v>
      </c>
      <c r="F1480" s="51">
        <v>44768</v>
      </c>
      <c r="G1480" s="2" t="s">
        <v>1</v>
      </c>
      <c r="H1480" s="2" t="s">
        <v>0</v>
      </c>
      <c r="I1480" s="2" t="s">
        <v>8149</v>
      </c>
      <c r="J1480" s="2" t="s">
        <v>8150</v>
      </c>
      <c r="K1480" s="41">
        <v>3814</v>
      </c>
      <c r="L1480" s="48">
        <v>3814</v>
      </c>
      <c r="M1480" s="49" t="s">
        <v>379</v>
      </c>
      <c r="N1480" s="39" t="s">
        <v>380</v>
      </c>
      <c r="O1480" s="2">
        <v>0</v>
      </c>
      <c r="P1480" s="2">
        <v>0</v>
      </c>
      <c r="Q1480" s="39">
        <v>797.2</v>
      </c>
      <c r="R1480" s="2">
        <v>103.63600000000001</v>
      </c>
      <c r="S1480" s="2">
        <v>0</v>
      </c>
      <c r="T1480" s="2">
        <v>0</v>
      </c>
      <c r="U1480" s="39">
        <v>900.83600000000001</v>
      </c>
      <c r="V1480" s="2">
        <v>0</v>
      </c>
      <c r="W1480" s="2" t="s">
        <v>1</v>
      </c>
      <c r="X1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0"/>
      <c r="Z1480"/>
      <c r="AA1480"/>
    </row>
    <row r="1481" spans="5:27" hidden="1">
      <c r="E1481" s="2" t="s">
        <v>8565</v>
      </c>
      <c r="F1481" s="51">
        <v>44768</v>
      </c>
      <c r="G1481" s="2" t="s">
        <v>1</v>
      </c>
      <c r="H1481" s="2" t="s">
        <v>0</v>
      </c>
      <c r="I1481" s="2" t="s">
        <v>8149</v>
      </c>
      <c r="J1481" s="2" t="s">
        <v>8150</v>
      </c>
      <c r="K1481" s="41">
        <v>3815</v>
      </c>
      <c r="L1481" s="48">
        <v>3815</v>
      </c>
      <c r="M1481" s="49" t="s">
        <v>1336</v>
      </c>
      <c r="N1481" s="39" t="s">
        <v>1337</v>
      </c>
      <c r="O1481" s="2">
        <v>0</v>
      </c>
      <c r="P1481" s="2">
        <v>0</v>
      </c>
      <c r="Q1481" s="39">
        <v>185.47</v>
      </c>
      <c r="R1481" s="2">
        <v>24.1111</v>
      </c>
      <c r="S1481" s="2">
        <v>0</v>
      </c>
      <c r="T1481" s="2">
        <v>0</v>
      </c>
      <c r="U1481" s="39">
        <v>209.58109999999999</v>
      </c>
      <c r="V1481" s="2">
        <v>0</v>
      </c>
      <c r="W1481" s="2" t="s">
        <v>1</v>
      </c>
      <c r="X1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1"/>
      <c r="Z1481"/>
      <c r="AA1481"/>
    </row>
    <row r="1482" spans="5:27" hidden="1">
      <c r="E1482" s="2" t="s">
        <v>8565</v>
      </c>
      <c r="F1482" s="51">
        <v>44768</v>
      </c>
      <c r="G1482" s="2" t="s">
        <v>1</v>
      </c>
      <c r="H1482" s="2" t="s">
        <v>0</v>
      </c>
      <c r="I1482" s="2" t="s">
        <v>8149</v>
      </c>
      <c r="J1482" s="2" t="s">
        <v>8150</v>
      </c>
      <c r="K1482" s="41">
        <v>3816</v>
      </c>
      <c r="L1482" s="48">
        <v>3816</v>
      </c>
      <c r="M1482" s="49" t="s">
        <v>8157</v>
      </c>
      <c r="N1482" s="39" t="s">
        <v>8158</v>
      </c>
      <c r="O1482" s="2">
        <v>0</v>
      </c>
      <c r="P1482" s="2">
        <v>0</v>
      </c>
      <c r="Q1482" s="39">
        <v>185.51</v>
      </c>
      <c r="R1482" s="2">
        <v>24.116299999999999</v>
      </c>
      <c r="S1482" s="2">
        <v>0</v>
      </c>
      <c r="T1482" s="2">
        <v>0</v>
      </c>
      <c r="U1482" s="39">
        <v>209.62629999999999</v>
      </c>
      <c r="V1482" s="2">
        <v>0</v>
      </c>
      <c r="W1482" s="2" t="s">
        <v>1</v>
      </c>
      <c r="X1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2"/>
      <c r="Z1482"/>
      <c r="AA1482"/>
    </row>
    <row r="1483" spans="5:27" hidden="1">
      <c r="E1483" s="2" t="s">
        <v>8565</v>
      </c>
      <c r="F1483" s="51">
        <v>44768</v>
      </c>
      <c r="G1483" s="2" t="s">
        <v>1</v>
      </c>
      <c r="H1483" s="2" t="s">
        <v>0</v>
      </c>
      <c r="I1483" s="2" t="s">
        <v>8149</v>
      </c>
      <c r="J1483" s="2" t="s">
        <v>8150</v>
      </c>
      <c r="K1483" s="41">
        <v>3817</v>
      </c>
      <c r="L1483" s="48">
        <v>3817</v>
      </c>
      <c r="M1483" s="49" t="s">
        <v>675</v>
      </c>
      <c r="N1483" s="39" t="s">
        <v>676</v>
      </c>
      <c r="O1483" s="2">
        <v>0</v>
      </c>
      <c r="P1483" s="2">
        <v>0</v>
      </c>
      <c r="Q1483" s="39">
        <v>175.31</v>
      </c>
      <c r="R1483" s="2">
        <v>22.790300000000002</v>
      </c>
      <c r="S1483" s="2">
        <v>0</v>
      </c>
      <c r="T1483" s="2">
        <v>0</v>
      </c>
      <c r="U1483" s="39">
        <v>198.1003</v>
      </c>
      <c r="V1483" s="2">
        <v>0</v>
      </c>
      <c r="W1483" s="2" t="s">
        <v>1</v>
      </c>
      <c r="X1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3"/>
      <c r="Z1483"/>
      <c r="AA1483"/>
    </row>
    <row r="1484" spans="5:27" hidden="1">
      <c r="E1484" s="2" t="s">
        <v>8565</v>
      </c>
      <c r="F1484" s="51">
        <v>44769</v>
      </c>
      <c r="G1484" s="2" t="s">
        <v>1</v>
      </c>
      <c r="H1484" s="2" t="s">
        <v>0</v>
      </c>
      <c r="I1484" s="2" t="s">
        <v>8149</v>
      </c>
      <c r="J1484" s="2" t="s">
        <v>8150</v>
      </c>
      <c r="K1484" s="41">
        <v>3818</v>
      </c>
      <c r="L1484" s="48">
        <v>3818</v>
      </c>
      <c r="M1484" s="49" t="s">
        <v>333</v>
      </c>
      <c r="N1484" s="39" t="s">
        <v>334</v>
      </c>
      <c r="O1484" s="2">
        <v>0</v>
      </c>
      <c r="P1484" s="2">
        <v>0</v>
      </c>
      <c r="Q1484" s="39">
        <v>112.14</v>
      </c>
      <c r="R1484" s="2">
        <v>14.578200000000001</v>
      </c>
      <c r="S1484" s="2">
        <v>0</v>
      </c>
      <c r="T1484" s="2">
        <v>0</v>
      </c>
      <c r="U1484" s="39">
        <v>126.7182</v>
      </c>
      <c r="V1484" s="2">
        <v>0</v>
      </c>
      <c r="W1484" s="2" t="s">
        <v>1</v>
      </c>
      <c r="X1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4"/>
      <c r="Z1484"/>
      <c r="AA1484"/>
    </row>
    <row r="1485" spans="5:27" hidden="1">
      <c r="E1485" s="2" t="s">
        <v>8565</v>
      </c>
      <c r="F1485" s="51">
        <v>44769</v>
      </c>
      <c r="G1485" s="2" t="s">
        <v>1</v>
      </c>
      <c r="H1485" s="2" t="s">
        <v>0</v>
      </c>
      <c r="I1485" s="2" t="s">
        <v>8149</v>
      </c>
      <c r="J1485" s="2" t="s">
        <v>8150</v>
      </c>
      <c r="K1485" s="41">
        <v>3819</v>
      </c>
      <c r="L1485" s="48">
        <v>3819</v>
      </c>
      <c r="M1485" s="49" t="s">
        <v>118</v>
      </c>
      <c r="N1485" s="39" t="s">
        <v>119</v>
      </c>
      <c r="O1485" s="2">
        <v>0</v>
      </c>
      <c r="P1485" s="2">
        <v>0</v>
      </c>
      <c r="Q1485" s="39">
        <v>135</v>
      </c>
      <c r="R1485" s="2">
        <v>17.55</v>
      </c>
      <c r="S1485" s="2">
        <v>0</v>
      </c>
      <c r="T1485" s="2">
        <v>0</v>
      </c>
      <c r="U1485" s="39">
        <v>152.55000000000001</v>
      </c>
      <c r="V1485" s="2">
        <v>0</v>
      </c>
      <c r="W1485" s="2" t="s">
        <v>1</v>
      </c>
      <c r="X1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5"/>
      <c r="Z1485"/>
      <c r="AA1485"/>
    </row>
    <row r="1486" spans="5:27" hidden="1">
      <c r="E1486" s="2" t="s">
        <v>8565</v>
      </c>
      <c r="F1486" s="51">
        <v>44769</v>
      </c>
      <c r="G1486" s="2" t="s">
        <v>1</v>
      </c>
      <c r="H1486" s="2" t="s">
        <v>0</v>
      </c>
      <c r="I1486" s="2" t="s">
        <v>8149</v>
      </c>
      <c r="J1486" s="2" t="s">
        <v>8150</v>
      </c>
      <c r="K1486" s="41">
        <v>3820</v>
      </c>
      <c r="L1486" s="48">
        <v>3820</v>
      </c>
      <c r="M1486" s="49" t="s">
        <v>333</v>
      </c>
      <c r="N1486" s="39" t="s">
        <v>334</v>
      </c>
      <c r="O1486" s="2">
        <v>0</v>
      </c>
      <c r="P1486" s="2">
        <v>0</v>
      </c>
      <c r="Q1486" s="39">
        <v>203.89</v>
      </c>
      <c r="R1486" s="2">
        <v>26.505699999999997</v>
      </c>
      <c r="S1486" s="2">
        <v>0</v>
      </c>
      <c r="T1486" s="2">
        <v>0</v>
      </c>
      <c r="U1486" s="39">
        <v>230.39569999999998</v>
      </c>
      <c r="V1486" s="2">
        <v>0</v>
      </c>
      <c r="W1486" s="2" t="s">
        <v>1</v>
      </c>
      <c r="X1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6"/>
      <c r="Z1486"/>
      <c r="AA1486"/>
    </row>
    <row r="1487" spans="5:27" hidden="1">
      <c r="E1487" s="2" t="s">
        <v>8565</v>
      </c>
      <c r="F1487" s="51">
        <v>44769</v>
      </c>
      <c r="G1487" s="2" t="s">
        <v>1</v>
      </c>
      <c r="H1487" s="2" t="s">
        <v>0</v>
      </c>
      <c r="I1487" s="2" t="s">
        <v>8149</v>
      </c>
      <c r="J1487" s="2" t="s">
        <v>8150</v>
      </c>
      <c r="K1487" s="41">
        <v>3821</v>
      </c>
      <c r="L1487" s="48">
        <v>3821</v>
      </c>
      <c r="M1487" s="49" t="s">
        <v>616</v>
      </c>
      <c r="N1487" s="39" t="s">
        <v>617</v>
      </c>
      <c r="O1487" s="2">
        <v>0</v>
      </c>
      <c r="P1487" s="2">
        <v>0</v>
      </c>
      <c r="Q1487" s="39">
        <v>1002.86</v>
      </c>
      <c r="R1487" s="2">
        <v>130.37180000000001</v>
      </c>
      <c r="S1487" s="2">
        <v>0</v>
      </c>
      <c r="T1487" s="2">
        <v>0</v>
      </c>
      <c r="U1487" s="39">
        <v>1133.2318</v>
      </c>
      <c r="V1487" s="2">
        <v>0</v>
      </c>
      <c r="W1487" s="2" t="s">
        <v>1</v>
      </c>
      <c r="X1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7"/>
      <c r="Z1487"/>
      <c r="AA1487"/>
    </row>
    <row r="1488" spans="5:27" hidden="1">
      <c r="E1488" s="2" t="s">
        <v>8565</v>
      </c>
      <c r="F1488" s="51">
        <v>44769</v>
      </c>
      <c r="G1488" s="2" t="s">
        <v>1</v>
      </c>
      <c r="H1488" s="2" t="s">
        <v>0</v>
      </c>
      <c r="I1488" s="2" t="s">
        <v>8149</v>
      </c>
      <c r="J1488" s="2" t="s">
        <v>8150</v>
      </c>
      <c r="K1488" s="41">
        <v>3822</v>
      </c>
      <c r="L1488" s="48">
        <v>3822</v>
      </c>
      <c r="M1488" s="49" t="s">
        <v>140</v>
      </c>
      <c r="N1488" s="39" t="s">
        <v>141</v>
      </c>
      <c r="O1488" s="2">
        <v>0</v>
      </c>
      <c r="P1488" s="2">
        <v>0</v>
      </c>
      <c r="Q1488" s="39">
        <v>213.27</v>
      </c>
      <c r="R1488" s="2">
        <v>27.725100000000001</v>
      </c>
      <c r="S1488" s="2">
        <v>0</v>
      </c>
      <c r="T1488" s="2">
        <v>0</v>
      </c>
      <c r="U1488" s="39">
        <v>240.99510000000001</v>
      </c>
      <c r="V1488" s="2">
        <v>0</v>
      </c>
      <c r="W1488" s="2" t="s">
        <v>1</v>
      </c>
      <c r="X1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8"/>
      <c r="Z1488"/>
      <c r="AA1488"/>
    </row>
    <row r="1489" spans="5:27" hidden="1">
      <c r="E1489" s="2" t="s">
        <v>8565</v>
      </c>
      <c r="F1489" s="51">
        <v>44769</v>
      </c>
      <c r="G1489" s="2" t="s">
        <v>1</v>
      </c>
      <c r="H1489" s="2" t="s">
        <v>0</v>
      </c>
      <c r="I1489" s="2" t="s">
        <v>8149</v>
      </c>
      <c r="J1489" s="2" t="s">
        <v>8150</v>
      </c>
      <c r="K1489" s="41">
        <v>3823</v>
      </c>
      <c r="L1489" s="48">
        <v>3823</v>
      </c>
      <c r="M1489" s="49" t="s">
        <v>1342</v>
      </c>
      <c r="N1489" s="39" t="s">
        <v>1343</v>
      </c>
      <c r="O1489" s="2">
        <v>0</v>
      </c>
      <c r="P1489" s="2">
        <v>0</v>
      </c>
      <c r="Q1489" s="39">
        <v>42.5</v>
      </c>
      <c r="R1489" s="2">
        <v>5.5250000000000004</v>
      </c>
      <c r="S1489" s="2">
        <v>0</v>
      </c>
      <c r="T1489" s="2">
        <v>0</v>
      </c>
      <c r="U1489" s="39">
        <v>48.024999999999999</v>
      </c>
      <c r="V1489" s="2">
        <v>0</v>
      </c>
      <c r="W1489" s="2" t="s">
        <v>1</v>
      </c>
      <c r="X1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89"/>
      <c r="Z1489"/>
      <c r="AA1489"/>
    </row>
    <row r="1490" spans="5:27" hidden="1">
      <c r="E1490" s="2" t="s">
        <v>8565</v>
      </c>
      <c r="F1490" s="51">
        <v>44769</v>
      </c>
      <c r="G1490" s="2" t="s">
        <v>1</v>
      </c>
      <c r="H1490" s="2" t="s">
        <v>0</v>
      </c>
      <c r="I1490" s="2" t="s">
        <v>8149</v>
      </c>
      <c r="J1490" s="2" t="s">
        <v>8150</v>
      </c>
      <c r="K1490" s="41">
        <v>3824</v>
      </c>
      <c r="L1490" s="48">
        <v>3824</v>
      </c>
      <c r="M1490" s="49" t="s">
        <v>333</v>
      </c>
      <c r="N1490" s="39" t="s">
        <v>334</v>
      </c>
      <c r="O1490" s="2">
        <v>0</v>
      </c>
      <c r="P1490" s="2">
        <v>0</v>
      </c>
      <c r="Q1490" s="39">
        <v>122.34</v>
      </c>
      <c r="R1490" s="2">
        <v>15.904200000000001</v>
      </c>
      <c r="S1490" s="2">
        <v>0</v>
      </c>
      <c r="T1490" s="2">
        <v>0</v>
      </c>
      <c r="U1490" s="39">
        <v>138.24420000000001</v>
      </c>
      <c r="V1490" s="2">
        <v>0</v>
      </c>
      <c r="W1490" s="2" t="s">
        <v>1</v>
      </c>
      <c r="X1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0"/>
      <c r="Z1490"/>
      <c r="AA1490"/>
    </row>
    <row r="1491" spans="5:27" hidden="1">
      <c r="E1491" s="2" t="s">
        <v>8565</v>
      </c>
      <c r="F1491" s="51">
        <v>44769</v>
      </c>
      <c r="G1491" s="2" t="s">
        <v>1</v>
      </c>
      <c r="H1491" s="2" t="s">
        <v>0</v>
      </c>
      <c r="I1491" s="2" t="s">
        <v>8149</v>
      </c>
      <c r="J1491" s="2" t="s">
        <v>8150</v>
      </c>
      <c r="K1491" s="41">
        <v>3825</v>
      </c>
      <c r="L1491" s="48">
        <v>3825</v>
      </c>
      <c r="M1491" s="49" t="s">
        <v>435</v>
      </c>
      <c r="N1491" s="39" t="s">
        <v>436</v>
      </c>
      <c r="O1491" s="2">
        <v>0</v>
      </c>
      <c r="P1491" s="2">
        <v>0</v>
      </c>
      <c r="Q1491" s="39">
        <v>18.05</v>
      </c>
      <c r="R1491" s="2">
        <v>2.3465000000000003</v>
      </c>
      <c r="S1491" s="2">
        <v>0</v>
      </c>
      <c r="T1491" s="2">
        <v>0</v>
      </c>
      <c r="U1491" s="39">
        <v>20.3965</v>
      </c>
      <c r="V1491" s="2">
        <v>0</v>
      </c>
      <c r="W1491" s="2" t="s">
        <v>1</v>
      </c>
      <c r="X1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1"/>
      <c r="Z1491"/>
      <c r="AA1491"/>
    </row>
    <row r="1492" spans="5:27" hidden="1">
      <c r="E1492" s="2" t="s">
        <v>8565</v>
      </c>
      <c r="F1492" s="51">
        <v>44769</v>
      </c>
      <c r="G1492" s="2" t="s">
        <v>1</v>
      </c>
      <c r="H1492" s="2" t="s">
        <v>0</v>
      </c>
      <c r="I1492" s="2" t="s">
        <v>8149</v>
      </c>
      <c r="J1492" s="2" t="s">
        <v>8150</v>
      </c>
      <c r="K1492" s="41">
        <v>3826</v>
      </c>
      <c r="L1492" s="48">
        <v>3826</v>
      </c>
      <c r="M1492" s="49" t="s">
        <v>1227</v>
      </c>
      <c r="N1492" s="39" t="s">
        <v>1228</v>
      </c>
      <c r="O1492" s="2">
        <v>0</v>
      </c>
      <c r="P1492" s="2">
        <v>0</v>
      </c>
      <c r="Q1492" s="39">
        <v>38.44</v>
      </c>
      <c r="R1492" s="2">
        <v>4.9972000000000003</v>
      </c>
      <c r="S1492" s="2">
        <v>0</v>
      </c>
      <c r="T1492" s="2">
        <v>0</v>
      </c>
      <c r="U1492" s="39">
        <v>43.437199999999997</v>
      </c>
      <c r="V1492" s="2">
        <v>0</v>
      </c>
      <c r="W1492" s="2" t="s">
        <v>1</v>
      </c>
      <c r="X1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2"/>
      <c r="Z1492"/>
      <c r="AA1492"/>
    </row>
    <row r="1493" spans="5:27" hidden="1">
      <c r="E1493" s="2" t="s">
        <v>8565</v>
      </c>
      <c r="F1493" s="51">
        <v>44769</v>
      </c>
      <c r="G1493" s="2" t="s">
        <v>1</v>
      </c>
      <c r="H1493" s="2" t="s">
        <v>0</v>
      </c>
      <c r="I1493" s="2" t="s">
        <v>8149</v>
      </c>
      <c r="J1493" s="2" t="s">
        <v>8150</v>
      </c>
      <c r="K1493" s="41">
        <v>3827</v>
      </c>
      <c r="L1493" s="48">
        <v>3827</v>
      </c>
      <c r="M1493" s="49" t="s">
        <v>233</v>
      </c>
      <c r="N1493" s="39" t="s">
        <v>234</v>
      </c>
      <c r="O1493" s="2">
        <v>0</v>
      </c>
      <c r="P1493" s="2">
        <v>0</v>
      </c>
      <c r="Q1493" s="39">
        <v>879.29</v>
      </c>
      <c r="R1493" s="2">
        <v>114.3077</v>
      </c>
      <c r="S1493" s="2">
        <v>0</v>
      </c>
      <c r="T1493" s="2">
        <v>0</v>
      </c>
      <c r="U1493" s="39">
        <v>993.59769999999992</v>
      </c>
      <c r="V1493" s="2">
        <v>0</v>
      </c>
      <c r="W1493" s="2" t="s">
        <v>1</v>
      </c>
      <c r="X1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3"/>
      <c r="Z1493"/>
      <c r="AA1493"/>
    </row>
    <row r="1494" spans="5:27" hidden="1">
      <c r="E1494" s="2" t="s">
        <v>8565</v>
      </c>
      <c r="F1494" s="51">
        <v>44769</v>
      </c>
      <c r="G1494" s="2" t="s">
        <v>1</v>
      </c>
      <c r="H1494" s="2" t="s">
        <v>0</v>
      </c>
      <c r="I1494" s="2" t="s">
        <v>8149</v>
      </c>
      <c r="J1494" s="2" t="s">
        <v>8150</v>
      </c>
      <c r="K1494" s="41">
        <v>3828</v>
      </c>
      <c r="L1494" s="48">
        <v>3828</v>
      </c>
      <c r="M1494" s="49" t="s">
        <v>7845</v>
      </c>
      <c r="N1494" s="39" t="s">
        <v>7846</v>
      </c>
      <c r="O1494" s="2">
        <v>0</v>
      </c>
      <c r="P1494" s="2">
        <v>0</v>
      </c>
      <c r="Q1494" s="39">
        <v>276.06</v>
      </c>
      <c r="R1494" s="2">
        <v>35.887799999999999</v>
      </c>
      <c r="S1494" s="2">
        <v>0</v>
      </c>
      <c r="T1494" s="2">
        <v>0</v>
      </c>
      <c r="U1494" s="39">
        <v>311.94780000000003</v>
      </c>
      <c r="V1494" s="2">
        <v>0</v>
      </c>
      <c r="W1494" s="2" t="s">
        <v>1</v>
      </c>
      <c r="X1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4"/>
      <c r="Z1494"/>
      <c r="AA1494"/>
    </row>
    <row r="1495" spans="5:27" hidden="1">
      <c r="E1495" s="2" t="s">
        <v>8565</v>
      </c>
      <c r="F1495" s="51">
        <v>44769</v>
      </c>
      <c r="G1495" s="2" t="s">
        <v>1</v>
      </c>
      <c r="H1495" s="2" t="s">
        <v>0</v>
      </c>
      <c r="I1495" s="2" t="s">
        <v>8149</v>
      </c>
      <c r="J1495" s="2" t="s">
        <v>8150</v>
      </c>
      <c r="K1495" s="41">
        <v>3829</v>
      </c>
      <c r="L1495" s="48">
        <v>3829</v>
      </c>
      <c r="M1495" s="49" t="s">
        <v>435</v>
      </c>
      <c r="N1495" s="39" t="s">
        <v>436</v>
      </c>
      <c r="O1495" s="2">
        <v>0</v>
      </c>
      <c r="P1495" s="2">
        <v>0</v>
      </c>
      <c r="Q1495" s="39">
        <v>694.78</v>
      </c>
      <c r="R1495" s="2">
        <v>90.321399999999997</v>
      </c>
      <c r="S1495" s="2">
        <v>0</v>
      </c>
      <c r="T1495" s="2">
        <v>0</v>
      </c>
      <c r="U1495" s="39">
        <v>785.10140000000001</v>
      </c>
      <c r="V1495" s="2">
        <v>0</v>
      </c>
      <c r="W1495" s="2" t="s">
        <v>1</v>
      </c>
      <c r="X1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5"/>
      <c r="Z1495"/>
      <c r="AA1495"/>
    </row>
    <row r="1496" spans="5:27" hidden="1">
      <c r="E1496" s="2" t="s">
        <v>8565</v>
      </c>
      <c r="F1496" s="51">
        <v>44769</v>
      </c>
      <c r="G1496" s="2" t="s">
        <v>1</v>
      </c>
      <c r="H1496" s="2" t="s">
        <v>0</v>
      </c>
      <c r="I1496" s="2" t="s">
        <v>8149</v>
      </c>
      <c r="J1496" s="2" t="s">
        <v>8150</v>
      </c>
      <c r="K1496" s="41">
        <v>3830</v>
      </c>
      <c r="L1496" s="48">
        <v>3830</v>
      </c>
      <c r="M1496" s="49">
        <v>0</v>
      </c>
      <c r="N1496" s="39" t="s">
        <v>8796</v>
      </c>
      <c r="O1496" s="2">
        <v>0</v>
      </c>
      <c r="P1496" s="2">
        <v>0</v>
      </c>
      <c r="Q1496" s="39">
        <v>72.64</v>
      </c>
      <c r="R1496" s="2">
        <v>9.4432000000000009</v>
      </c>
      <c r="S1496" s="2">
        <v>0</v>
      </c>
      <c r="T1496" s="2">
        <v>0</v>
      </c>
      <c r="U1496" s="39">
        <v>82.083200000000005</v>
      </c>
      <c r="V1496" s="2" t="s">
        <v>8795</v>
      </c>
      <c r="W1496" s="2" t="s">
        <v>1</v>
      </c>
      <c r="X1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6"/>
      <c r="Z1496"/>
      <c r="AA1496"/>
    </row>
    <row r="1497" spans="5:27" hidden="1">
      <c r="E1497" s="2" t="s">
        <v>8565</v>
      </c>
      <c r="F1497" s="51">
        <v>44769</v>
      </c>
      <c r="G1497" s="2" t="s">
        <v>1</v>
      </c>
      <c r="H1497" s="2" t="s">
        <v>0</v>
      </c>
      <c r="I1497" s="2" t="s">
        <v>8149</v>
      </c>
      <c r="J1497" s="2" t="s">
        <v>8150</v>
      </c>
      <c r="K1497" s="41">
        <v>3831</v>
      </c>
      <c r="L1497" s="48">
        <v>3831</v>
      </c>
      <c r="M1497" s="49" t="s">
        <v>1196</v>
      </c>
      <c r="N1497" s="39" t="s">
        <v>1197</v>
      </c>
      <c r="O1497" s="2">
        <v>0</v>
      </c>
      <c r="P1497" s="2">
        <v>0</v>
      </c>
      <c r="Q1497" s="39">
        <v>1407.36</v>
      </c>
      <c r="R1497" s="2">
        <v>182.95679999999999</v>
      </c>
      <c r="S1497" s="2">
        <v>0</v>
      </c>
      <c r="T1497" s="2">
        <v>0</v>
      </c>
      <c r="U1497" s="39">
        <v>1590.3167999999998</v>
      </c>
      <c r="V1497" s="2">
        <v>0</v>
      </c>
      <c r="W1497" s="2" t="s">
        <v>1</v>
      </c>
      <c r="X1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7"/>
      <c r="Z1497"/>
      <c r="AA1497"/>
    </row>
    <row r="1498" spans="5:27" hidden="1">
      <c r="E1498" s="2" t="s">
        <v>8565</v>
      </c>
      <c r="F1498" s="51">
        <v>44769</v>
      </c>
      <c r="G1498" s="2" t="s">
        <v>1</v>
      </c>
      <c r="H1498" s="2" t="s">
        <v>0</v>
      </c>
      <c r="I1498" s="2" t="s">
        <v>8149</v>
      </c>
      <c r="J1498" s="2" t="s">
        <v>8150</v>
      </c>
      <c r="K1498" s="41">
        <v>3832</v>
      </c>
      <c r="L1498" s="48">
        <v>3832</v>
      </c>
      <c r="M1498" s="49" t="s">
        <v>1196</v>
      </c>
      <c r="N1498" s="39" t="s">
        <v>1197</v>
      </c>
      <c r="O1498" s="2">
        <v>0</v>
      </c>
      <c r="P1498" s="2">
        <v>0</v>
      </c>
      <c r="Q1498" s="39">
        <v>1072.92</v>
      </c>
      <c r="R1498" s="2">
        <v>139.4796</v>
      </c>
      <c r="S1498" s="2">
        <v>0</v>
      </c>
      <c r="T1498" s="2">
        <v>0</v>
      </c>
      <c r="U1498" s="39">
        <v>1212.3996000000002</v>
      </c>
      <c r="V1498" s="2">
        <v>0</v>
      </c>
      <c r="W1498" s="2" t="s">
        <v>1</v>
      </c>
      <c r="X1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8"/>
      <c r="Z1498"/>
      <c r="AA1498"/>
    </row>
    <row r="1499" spans="5:27" hidden="1">
      <c r="E1499" s="2" t="s">
        <v>8565</v>
      </c>
      <c r="F1499" s="51">
        <v>44769</v>
      </c>
      <c r="G1499" s="2" t="s">
        <v>1</v>
      </c>
      <c r="H1499" s="2" t="s">
        <v>0</v>
      </c>
      <c r="I1499" s="2" t="s">
        <v>8149</v>
      </c>
      <c r="J1499" s="2" t="s">
        <v>8150</v>
      </c>
      <c r="K1499" s="41">
        <v>3833</v>
      </c>
      <c r="L1499" s="48">
        <v>3833</v>
      </c>
      <c r="M1499" s="49" t="s">
        <v>1196</v>
      </c>
      <c r="N1499" s="39" t="s">
        <v>1197</v>
      </c>
      <c r="O1499" s="2">
        <v>0</v>
      </c>
      <c r="P1499" s="2">
        <v>0</v>
      </c>
      <c r="Q1499" s="39">
        <v>1154.6400000000001</v>
      </c>
      <c r="R1499" s="2">
        <v>150.10320000000002</v>
      </c>
      <c r="S1499" s="2">
        <v>0</v>
      </c>
      <c r="T1499" s="2">
        <v>0</v>
      </c>
      <c r="U1499" s="39">
        <v>1304.7432000000001</v>
      </c>
      <c r="V1499" s="2">
        <v>0</v>
      </c>
      <c r="W1499" s="2" t="s">
        <v>1</v>
      </c>
      <c r="X1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499"/>
      <c r="Z1499"/>
      <c r="AA1499"/>
    </row>
    <row r="1500" spans="5:27" hidden="1">
      <c r="E1500" s="2" t="s">
        <v>8565</v>
      </c>
      <c r="F1500" s="51">
        <v>44769</v>
      </c>
      <c r="G1500" s="2" t="s">
        <v>1</v>
      </c>
      <c r="H1500" s="2" t="s">
        <v>0</v>
      </c>
      <c r="I1500" s="2" t="s">
        <v>8149</v>
      </c>
      <c r="J1500" s="2" t="s">
        <v>8150</v>
      </c>
      <c r="K1500" s="41">
        <v>3834</v>
      </c>
      <c r="L1500" s="48">
        <v>3834</v>
      </c>
      <c r="M1500" s="49" t="s">
        <v>1196</v>
      </c>
      <c r="N1500" s="39" t="s">
        <v>1197</v>
      </c>
      <c r="O1500" s="2">
        <v>0</v>
      </c>
      <c r="P1500" s="2">
        <v>0</v>
      </c>
      <c r="Q1500" s="39">
        <v>634.38</v>
      </c>
      <c r="R1500" s="2">
        <v>82.469400000000007</v>
      </c>
      <c r="S1500" s="2">
        <v>0</v>
      </c>
      <c r="T1500" s="2">
        <v>0</v>
      </c>
      <c r="U1500" s="39">
        <v>716.84940000000006</v>
      </c>
      <c r="V1500" s="2">
        <v>0</v>
      </c>
      <c r="W1500" s="2" t="s">
        <v>1</v>
      </c>
      <c r="X1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0"/>
      <c r="Z1500"/>
      <c r="AA1500"/>
    </row>
    <row r="1501" spans="5:27" hidden="1">
      <c r="E1501" s="2" t="s">
        <v>8565</v>
      </c>
      <c r="F1501" s="51">
        <v>44769</v>
      </c>
      <c r="G1501" s="2" t="s">
        <v>1</v>
      </c>
      <c r="H1501" s="2" t="s">
        <v>0</v>
      </c>
      <c r="I1501" s="2" t="s">
        <v>8149</v>
      </c>
      <c r="J1501" s="2" t="s">
        <v>8150</v>
      </c>
      <c r="K1501" s="41">
        <v>3835</v>
      </c>
      <c r="L1501" s="48">
        <v>3835</v>
      </c>
      <c r="M1501" s="49" t="s">
        <v>333</v>
      </c>
      <c r="N1501" s="39" t="s">
        <v>334</v>
      </c>
      <c r="O1501" s="2">
        <v>0</v>
      </c>
      <c r="P1501" s="2">
        <v>0</v>
      </c>
      <c r="Q1501" s="39">
        <v>122.34</v>
      </c>
      <c r="R1501" s="2">
        <v>15.904200000000001</v>
      </c>
      <c r="S1501" s="2">
        <v>0</v>
      </c>
      <c r="T1501" s="2">
        <v>0</v>
      </c>
      <c r="U1501" s="39">
        <v>138.24420000000001</v>
      </c>
      <c r="V1501" s="2">
        <v>0</v>
      </c>
      <c r="W1501" s="2" t="s">
        <v>1</v>
      </c>
      <c r="X1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1"/>
      <c r="Z1501"/>
      <c r="AA1501"/>
    </row>
    <row r="1502" spans="5:27" hidden="1">
      <c r="E1502" s="2" t="s">
        <v>8565</v>
      </c>
      <c r="F1502" s="51">
        <v>44769</v>
      </c>
      <c r="G1502" s="2" t="s">
        <v>1</v>
      </c>
      <c r="H1502" s="2" t="s">
        <v>0</v>
      </c>
      <c r="I1502" s="2" t="s">
        <v>8149</v>
      </c>
      <c r="J1502" s="2" t="s">
        <v>8150</v>
      </c>
      <c r="K1502" s="41">
        <v>3836</v>
      </c>
      <c r="L1502" s="48">
        <v>3836</v>
      </c>
      <c r="M1502" s="49" t="s">
        <v>606</v>
      </c>
      <c r="N1502" s="39" t="s">
        <v>607</v>
      </c>
      <c r="O1502" s="2">
        <v>0</v>
      </c>
      <c r="P1502" s="2">
        <v>0</v>
      </c>
      <c r="Q1502" s="39">
        <v>172.51</v>
      </c>
      <c r="R1502" s="2">
        <v>22.426300000000001</v>
      </c>
      <c r="S1502" s="2">
        <v>0</v>
      </c>
      <c r="T1502" s="2">
        <v>0</v>
      </c>
      <c r="U1502" s="39">
        <v>194.93629999999999</v>
      </c>
      <c r="V1502" s="2">
        <v>0</v>
      </c>
      <c r="W1502" s="2" t="s">
        <v>1</v>
      </c>
      <c r="X1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2"/>
      <c r="Z1502"/>
      <c r="AA1502"/>
    </row>
    <row r="1503" spans="5:27" hidden="1">
      <c r="E1503" s="2" t="s">
        <v>8565</v>
      </c>
      <c r="F1503" s="51">
        <v>44769</v>
      </c>
      <c r="G1503" s="2" t="s">
        <v>1</v>
      </c>
      <c r="H1503" s="2" t="s">
        <v>0</v>
      </c>
      <c r="I1503" s="2" t="s">
        <v>8149</v>
      </c>
      <c r="J1503" s="2" t="s">
        <v>8150</v>
      </c>
      <c r="K1503" s="41">
        <v>3837</v>
      </c>
      <c r="L1503" s="48">
        <v>3837</v>
      </c>
      <c r="M1503" s="49" t="s">
        <v>363</v>
      </c>
      <c r="N1503" s="39" t="s">
        <v>364</v>
      </c>
      <c r="O1503" s="2">
        <v>0</v>
      </c>
      <c r="P1503" s="2">
        <v>0</v>
      </c>
      <c r="Q1503" s="39">
        <v>92.06</v>
      </c>
      <c r="R1503" s="2">
        <v>11.9678</v>
      </c>
      <c r="S1503" s="2">
        <v>0</v>
      </c>
      <c r="T1503" s="2">
        <v>0</v>
      </c>
      <c r="U1503" s="39">
        <v>104.0278</v>
      </c>
      <c r="V1503" s="2">
        <v>0</v>
      </c>
      <c r="W1503" s="2" t="s">
        <v>1</v>
      </c>
      <c r="X1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3"/>
      <c r="Z1503"/>
      <c r="AA1503"/>
    </row>
    <row r="1504" spans="5:27" hidden="1">
      <c r="E1504" s="2" t="s">
        <v>8565</v>
      </c>
      <c r="F1504" s="51">
        <v>44769</v>
      </c>
      <c r="G1504" s="2" t="s">
        <v>1</v>
      </c>
      <c r="H1504" s="2" t="s">
        <v>0</v>
      </c>
      <c r="I1504" s="2" t="s">
        <v>8149</v>
      </c>
      <c r="J1504" s="2" t="s">
        <v>8150</v>
      </c>
      <c r="K1504" s="41">
        <v>3838</v>
      </c>
      <c r="L1504" s="48">
        <v>3838</v>
      </c>
      <c r="M1504" s="49" t="s">
        <v>351</v>
      </c>
      <c r="N1504" s="39" t="s">
        <v>352</v>
      </c>
      <c r="O1504" s="2">
        <v>0</v>
      </c>
      <c r="P1504" s="2">
        <v>0</v>
      </c>
      <c r="Q1504" s="39">
        <v>122.34</v>
      </c>
      <c r="R1504" s="2">
        <v>15.904200000000001</v>
      </c>
      <c r="S1504" s="2">
        <v>0</v>
      </c>
      <c r="T1504" s="2">
        <v>0</v>
      </c>
      <c r="U1504" s="39">
        <v>138.24420000000001</v>
      </c>
      <c r="V1504" s="2">
        <v>0</v>
      </c>
      <c r="W1504" s="2" t="s">
        <v>1</v>
      </c>
      <c r="X1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4"/>
      <c r="Z1504"/>
      <c r="AA1504"/>
    </row>
    <row r="1505" spans="5:27" hidden="1">
      <c r="E1505" s="2" t="s">
        <v>8565</v>
      </c>
      <c r="F1505" s="51">
        <v>44769</v>
      </c>
      <c r="G1505" s="2" t="s">
        <v>1</v>
      </c>
      <c r="H1505" s="2" t="s">
        <v>0</v>
      </c>
      <c r="I1505" s="2" t="s">
        <v>8149</v>
      </c>
      <c r="J1505" s="2" t="s">
        <v>8150</v>
      </c>
      <c r="K1505" s="41">
        <v>3839</v>
      </c>
      <c r="L1505" s="48">
        <v>3839</v>
      </c>
      <c r="M1505" s="49">
        <v>0</v>
      </c>
      <c r="N1505" s="39" t="s">
        <v>658</v>
      </c>
      <c r="O1505" s="2">
        <v>0</v>
      </c>
      <c r="P1505" s="2">
        <v>0</v>
      </c>
      <c r="Q1505" s="39">
        <v>33.56</v>
      </c>
      <c r="R1505" s="2">
        <v>4.3628</v>
      </c>
      <c r="S1505" s="2">
        <v>0</v>
      </c>
      <c r="T1505" s="2">
        <v>0</v>
      </c>
      <c r="U1505" s="39">
        <v>37.922800000000002</v>
      </c>
      <c r="V1505" s="2" t="s">
        <v>8440</v>
      </c>
      <c r="W1505" s="2" t="s">
        <v>1</v>
      </c>
      <c r="X1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5"/>
      <c r="Z1505"/>
      <c r="AA1505"/>
    </row>
    <row r="1506" spans="5:27" hidden="1">
      <c r="E1506" s="2" t="s">
        <v>8565</v>
      </c>
      <c r="F1506" s="51">
        <v>44769</v>
      </c>
      <c r="G1506" s="2" t="s">
        <v>1</v>
      </c>
      <c r="H1506" s="2" t="s">
        <v>0</v>
      </c>
      <c r="I1506" s="2" t="s">
        <v>8149</v>
      </c>
      <c r="J1506" s="2" t="s">
        <v>8150</v>
      </c>
      <c r="K1506" s="41">
        <v>3840</v>
      </c>
      <c r="L1506" s="48">
        <v>3840</v>
      </c>
      <c r="M1506" s="49" t="s">
        <v>118</v>
      </c>
      <c r="N1506" s="39" t="s">
        <v>119</v>
      </c>
      <c r="O1506" s="2">
        <v>0</v>
      </c>
      <c r="P1506" s="2">
        <v>0</v>
      </c>
      <c r="Q1506" s="39">
        <v>48.87</v>
      </c>
      <c r="R1506" s="2">
        <v>6.3530999999999995</v>
      </c>
      <c r="S1506" s="2">
        <v>0</v>
      </c>
      <c r="T1506" s="2">
        <v>0</v>
      </c>
      <c r="U1506" s="39">
        <v>55.223099999999995</v>
      </c>
      <c r="V1506" s="2">
        <v>0</v>
      </c>
      <c r="W1506" s="2" t="s">
        <v>1</v>
      </c>
      <c r="X1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6"/>
      <c r="Z1506"/>
      <c r="AA1506"/>
    </row>
    <row r="1507" spans="5:27" hidden="1">
      <c r="E1507" s="2" t="s">
        <v>8565</v>
      </c>
      <c r="F1507" s="51">
        <v>44769</v>
      </c>
      <c r="G1507" s="2" t="s">
        <v>1</v>
      </c>
      <c r="H1507" s="2" t="s">
        <v>0</v>
      </c>
      <c r="I1507" s="2" t="s">
        <v>8149</v>
      </c>
      <c r="J1507" s="2" t="s">
        <v>8150</v>
      </c>
      <c r="K1507" s="41">
        <v>3841</v>
      </c>
      <c r="L1507" s="48">
        <v>3841</v>
      </c>
      <c r="M1507" s="49" t="s">
        <v>1430</v>
      </c>
      <c r="N1507" s="39" t="s">
        <v>1431</v>
      </c>
      <c r="O1507" s="2">
        <v>0</v>
      </c>
      <c r="P1507" s="2">
        <v>0</v>
      </c>
      <c r="Q1507" s="39">
        <v>42.77</v>
      </c>
      <c r="R1507" s="2">
        <v>5.5601000000000003</v>
      </c>
      <c r="S1507" s="2">
        <v>0</v>
      </c>
      <c r="T1507" s="2">
        <v>0</v>
      </c>
      <c r="U1507" s="39">
        <v>48.330100000000002</v>
      </c>
      <c r="V1507" s="2">
        <v>0</v>
      </c>
      <c r="W1507" s="2" t="s">
        <v>1</v>
      </c>
      <c r="X1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7"/>
      <c r="Z1507"/>
      <c r="AA1507"/>
    </row>
    <row r="1508" spans="5:27" hidden="1">
      <c r="E1508" s="2" t="s">
        <v>8565</v>
      </c>
      <c r="F1508" s="51">
        <v>44769</v>
      </c>
      <c r="G1508" s="2" t="s">
        <v>1</v>
      </c>
      <c r="H1508" s="2" t="s">
        <v>0</v>
      </c>
      <c r="I1508" s="2" t="s">
        <v>8149</v>
      </c>
      <c r="J1508" s="2" t="s">
        <v>8150</v>
      </c>
      <c r="K1508" s="41">
        <v>3842</v>
      </c>
      <c r="L1508" s="48">
        <v>3842</v>
      </c>
      <c r="M1508" s="49">
        <v>0</v>
      </c>
      <c r="N1508" s="39" t="s">
        <v>7996</v>
      </c>
      <c r="O1508" s="2">
        <v>0</v>
      </c>
      <c r="P1508" s="2">
        <v>0</v>
      </c>
      <c r="Q1508" s="39">
        <v>183.51</v>
      </c>
      <c r="R1508" s="2">
        <v>23.856300000000001</v>
      </c>
      <c r="S1508" s="2">
        <v>0</v>
      </c>
      <c r="T1508" s="2">
        <v>0</v>
      </c>
      <c r="U1508" s="39">
        <v>207.3663</v>
      </c>
      <c r="V1508" s="2" t="s">
        <v>8626</v>
      </c>
      <c r="W1508" s="2" t="s">
        <v>1</v>
      </c>
      <c r="X1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8"/>
      <c r="Z1508"/>
      <c r="AA1508"/>
    </row>
    <row r="1509" spans="5:27" hidden="1">
      <c r="E1509" s="2" t="s">
        <v>8565</v>
      </c>
      <c r="F1509" s="51">
        <v>44769</v>
      </c>
      <c r="G1509" s="2" t="s">
        <v>1</v>
      </c>
      <c r="H1509" s="2" t="s">
        <v>0</v>
      </c>
      <c r="I1509" s="2" t="s">
        <v>8149</v>
      </c>
      <c r="J1509" s="2" t="s">
        <v>8150</v>
      </c>
      <c r="K1509" s="41">
        <v>3843</v>
      </c>
      <c r="L1509" s="48">
        <v>3843</v>
      </c>
      <c r="M1509" s="49" t="s">
        <v>542</v>
      </c>
      <c r="N1509" s="39" t="s">
        <v>543</v>
      </c>
      <c r="O1509" s="2">
        <v>0</v>
      </c>
      <c r="P1509" s="2">
        <v>0</v>
      </c>
      <c r="Q1509" s="39">
        <v>226.29</v>
      </c>
      <c r="R1509" s="2">
        <v>29.4177</v>
      </c>
      <c r="S1509" s="2">
        <v>0</v>
      </c>
      <c r="T1509" s="2">
        <v>0</v>
      </c>
      <c r="U1509" s="39">
        <v>255.70769999999999</v>
      </c>
      <c r="V1509" s="2">
        <v>0</v>
      </c>
      <c r="W1509" s="2" t="s">
        <v>1</v>
      </c>
      <c r="X1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09"/>
      <c r="Z1509"/>
      <c r="AA1509"/>
    </row>
    <row r="1510" spans="5:27" hidden="1">
      <c r="E1510" s="2" t="s">
        <v>8565</v>
      </c>
      <c r="F1510" s="51">
        <v>44769</v>
      </c>
      <c r="G1510" s="2" t="s">
        <v>1</v>
      </c>
      <c r="H1510" s="2" t="s">
        <v>0</v>
      </c>
      <c r="I1510" s="2" t="s">
        <v>8149</v>
      </c>
      <c r="J1510" s="2" t="s">
        <v>8150</v>
      </c>
      <c r="K1510" s="41">
        <v>3844</v>
      </c>
      <c r="L1510" s="48">
        <v>3844</v>
      </c>
      <c r="M1510" s="49">
        <v>0</v>
      </c>
      <c r="N1510" s="39" t="s">
        <v>8665</v>
      </c>
      <c r="O1510" s="2">
        <v>0</v>
      </c>
      <c r="P1510" s="2">
        <v>0</v>
      </c>
      <c r="Q1510" s="39">
        <v>50.96</v>
      </c>
      <c r="R1510" s="2">
        <v>6.6248000000000005</v>
      </c>
      <c r="S1510" s="2">
        <v>0</v>
      </c>
      <c r="T1510" s="2">
        <v>0</v>
      </c>
      <c r="U1510" s="39">
        <v>57.584800000000001</v>
      </c>
      <c r="V1510" s="2" t="s">
        <v>8664</v>
      </c>
      <c r="W1510" s="2" t="s">
        <v>1</v>
      </c>
      <c r="X1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0"/>
      <c r="Z1510"/>
      <c r="AA1510"/>
    </row>
    <row r="1511" spans="5:27" hidden="1">
      <c r="E1511" s="2" t="s">
        <v>8565</v>
      </c>
      <c r="F1511" s="51">
        <v>44769</v>
      </c>
      <c r="G1511" s="2" t="s">
        <v>1</v>
      </c>
      <c r="H1511" s="2" t="s">
        <v>0</v>
      </c>
      <c r="I1511" s="2" t="s">
        <v>8149</v>
      </c>
      <c r="J1511" s="2" t="s">
        <v>8150</v>
      </c>
      <c r="K1511" s="41">
        <v>3845</v>
      </c>
      <c r="L1511" s="48">
        <v>3845</v>
      </c>
      <c r="M1511" s="49" t="s">
        <v>8302</v>
      </c>
      <c r="N1511" s="39" t="s">
        <v>8303</v>
      </c>
      <c r="O1511" s="2">
        <v>0</v>
      </c>
      <c r="P1511" s="2">
        <v>0</v>
      </c>
      <c r="Q1511" s="39">
        <v>246.67</v>
      </c>
      <c r="R1511" s="2">
        <v>32.067099999999996</v>
      </c>
      <c r="S1511" s="2">
        <v>0</v>
      </c>
      <c r="T1511" s="2">
        <v>0</v>
      </c>
      <c r="U1511" s="39">
        <v>278.7371</v>
      </c>
      <c r="V1511" s="2">
        <v>0</v>
      </c>
      <c r="W1511" s="2" t="s">
        <v>1</v>
      </c>
      <c r="X1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1"/>
      <c r="Z1511"/>
      <c r="AA1511"/>
    </row>
    <row r="1512" spans="5:27" hidden="1">
      <c r="E1512" s="2" t="s">
        <v>8565</v>
      </c>
      <c r="F1512" s="51">
        <v>44769</v>
      </c>
      <c r="G1512" s="2" t="s">
        <v>1</v>
      </c>
      <c r="H1512" s="2" t="s">
        <v>0</v>
      </c>
      <c r="I1512" s="2" t="s">
        <v>8149</v>
      </c>
      <c r="J1512" s="2" t="s">
        <v>8150</v>
      </c>
      <c r="K1512" s="41">
        <v>3846</v>
      </c>
      <c r="L1512" s="48">
        <v>3846</v>
      </c>
      <c r="M1512" s="49" t="s">
        <v>8528</v>
      </c>
      <c r="N1512" s="39" t="s">
        <v>8529</v>
      </c>
      <c r="O1512" s="2">
        <v>0</v>
      </c>
      <c r="P1512" s="2">
        <v>0</v>
      </c>
      <c r="Q1512" s="39">
        <v>244.65</v>
      </c>
      <c r="R1512" s="2">
        <v>31.804500000000001</v>
      </c>
      <c r="S1512" s="2">
        <v>0</v>
      </c>
      <c r="T1512" s="2">
        <v>0</v>
      </c>
      <c r="U1512" s="39">
        <v>276.4545</v>
      </c>
      <c r="V1512" s="2">
        <v>0</v>
      </c>
      <c r="W1512" s="2" t="s">
        <v>1</v>
      </c>
      <c r="X1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2"/>
      <c r="Z1512"/>
      <c r="AA1512"/>
    </row>
    <row r="1513" spans="5:27" hidden="1">
      <c r="E1513" s="2" t="s">
        <v>8565</v>
      </c>
      <c r="F1513" s="51">
        <v>44769</v>
      </c>
      <c r="G1513" s="2" t="s">
        <v>1</v>
      </c>
      <c r="H1513" s="2" t="s">
        <v>0</v>
      </c>
      <c r="I1513" s="2" t="s">
        <v>8149</v>
      </c>
      <c r="J1513" s="2" t="s">
        <v>8150</v>
      </c>
      <c r="K1513" s="41">
        <v>3847</v>
      </c>
      <c r="L1513" s="48">
        <v>3847</v>
      </c>
      <c r="M1513" s="49" t="s">
        <v>7944</v>
      </c>
      <c r="N1513" s="39" t="s">
        <v>7945</v>
      </c>
      <c r="O1513" s="2">
        <v>0</v>
      </c>
      <c r="P1513" s="2">
        <v>0</v>
      </c>
      <c r="Q1513" s="39">
        <v>244.68</v>
      </c>
      <c r="R1513" s="2">
        <v>31.808400000000002</v>
      </c>
      <c r="S1513" s="2">
        <v>0</v>
      </c>
      <c r="T1513" s="2">
        <v>0</v>
      </c>
      <c r="U1513" s="39">
        <v>276.48840000000001</v>
      </c>
      <c r="V1513" s="2">
        <v>0</v>
      </c>
      <c r="W1513" s="2" t="s">
        <v>1</v>
      </c>
      <c r="X1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3"/>
      <c r="Z1513"/>
      <c r="AA1513"/>
    </row>
    <row r="1514" spans="5:27" hidden="1">
      <c r="E1514" s="2" t="s">
        <v>8565</v>
      </c>
      <c r="F1514" s="51">
        <v>44769</v>
      </c>
      <c r="G1514" s="2" t="s">
        <v>1</v>
      </c>
      <c r="H1514" s="2" t="s">
        <v>0</v>
      </c>
      <c r="I1514" s="2" t="s">
        <v>8149</v>
      </c>
      <c r="J1514" s="2" t="s">
        <v>8150</v>
      </c>
      <c r="K1514" s="41">
        <v>3848</v>
      </c>
      <c r="L1514" s="48">
        <v>3848</v>
      </c>
      <c r="M1514" s="49" t="s">
        <v>373</v>
      </c>
      <c r="N1514" s="39" t="s">
        <v>374</v>
      </c>
      <c r="O1514" s="2">
        <v>0</v>
      </c>
      <c r="P1514" s="2">
        <v>0</v>
      </c>
      <c r="Q1514" s="39">
        <v>205.92</v>
      </c>
      <c r="R1514" s="2">
        <v>26.769600000000001</v>
      </c>
      <c r="S1514" s="2">
        <v>0</v>
      </c>
      <c r="T1514" s="2">
        <v>0</v>
      </c>
      <c r="U1514" s="39">
        <v>232.68959999999998</v>
      </c>
      <c r="V1514" s="2">
        <v>0</v>
      </c>
      <c r="W1514" s="2" t="s">
        <v>1</v>
      </c>
      <c r="X1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4"/>
      <c r="Z1514"/>
      <c r="AA1514"/>
    </row>
    <row r="1515" spans="5:27" hidden="1">
      <c r="E1515" s="2" t="s">
        <v>8565</v>
      </c>
      <c r="F1515" s="51">
        <v>44769</v>
      </c>
      <c r="G1515" s="2" t="s">
        <v>1</v>
      </c>
      <c r="H1515" s="2" t="s">
        <v>0</v>
      </c>
      <c r="I1515" s="2" t="s">
        <v>8149</v>
      </c>
      <c r="J1515" s="2" t="s">
        <v>8150</v>
      </c>
      <c r="K1515" s="41">
        <v>3849</v>
      </c>
      <c r="L1515" s="48">
        <v>3849</v>
      </c>
      <c r="M1515" s="49" t="s">
        <v>7848</v>
      </c>
      <c r="N1515" s="39" t="s">
        <v>7847</v>
      </c>
      <c r="O1515" s="2">
        <v>0</v>
      </c>
      <c r="P1515" s="2">
        <v>0</v>
      </c>
      <c r="Q1515" s="39">
        <v>0</v>
      </c>
      <c r="R1515" s="2">
        <v>0</v>
      </c>
      <c r="S1515" s="2">
        <v>0</v>
      </c>
      <c r="T1515" s="2">
        <v>0</v>
      </c>
      <c r="U1515" s="39">
        <v>0</v>
      </c>
      <c r="V1515" s="2">
        <v>0</v>
      </c>
      <c r="W1515" s="2" t="s">
        <v>1</v>
      </c>
      <c r="X1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5"/>
      <c r="Z1515"/>
      <c r="AA1515"/>
    </row>
    <row r="1516" spans="5:27" hidden="1">
      <c r="E1516" s="2" t="s">
        <v>8565</v>
      </c>
      <c r="F1516" s="51">
        <v>44769</v>
      </c>
      <c r="G1516" s="2" t="s">
        <v>1</v>
      </c>
      <c r="H1516" s="2" t="s">
        <v>0</v>
      </c>
      <c r="I1516" s="2" t="s">
        <v>8149</v>
      </c>
      <c r="J1516" s="2" t="s">
        <v>8150</v>
      </c>
      <c r="K1516" s="41">
        <v>3850</v>
      </c>
      <c r="L1516" s="48">
        <v>3850</v>
      </c>
      <c r="M1516" s="49" t="s">
        <v>95</v>
      </c>
      <c r="N1516" s="39" t="s">
        <v>96</v>
      </c>
      <c r="O1516" s="2">
        <v>0</v>
      </c>
      <c r="P1516" s="2">
        <v>0</v>
      </c>
      <c r="Q1516" s="39">
        <v>62.7</v>
      </c>
      <c r="R1516" s="2">
        <v>8.1509999999999998</v>
      </c>
      <c r="S1516" s="2">
        <v>0</v>
      </c>
      <c r="T1516" s="2">
        <v>0</v>
      </c>
      <c r="U1516" s="39">
        <v>70.850999999999999</v>
      </c>
      <c r="V1516" s="2">
        <v>0</v>
      </c>
      <c r="W1516" s="2" t="s">
        <v>1</v>
      </c>
      <c r="X1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6"/>
      <c r="Z1516"/>
      <c r="AA1516"/>
    </row>
    <row r="1517" spans="5:27" hidden="1">
      <c r="E1517" s="2" t="s">
        <v>8565</v>
      </c>
      <c r="F1517" s="51">
        <v>44769</v>
      </c>
      <c r="G1517" s="2" t="s">
        <v>1</v>
      </c>
      <c r="H1517" s="2" t="s">
        <v>0</v>
      </c>
      <c r="I1517" s="2" t="s">
        <v>8149</v>
      </c>
      <c r="J1517" s="2" t="s">
        <v>8150</v>
      </c>
      <c r="K1517" s="41">
        <v>3851</v>
      </c>
      <c r="L1517" s="48">
        <v>3851</v>
      </c>
      <c r="M1517" s="49" t="s">
        <v>95</v>
      </c>
      <c r="N1517" s="39" t="s">
        <v>96</v>
      </c>
      <c r="O1517" s="2">
        <v>0</v>
      </c>
      <c r="P1517" s="2">
        <v>0</v>
      </c>
      <c r="Q1517" s="39">
        <v>48.38</v>
      </c>
      <c r="R1517" s="2">
        <v>6.2894000000000005</v>
      </c>
      <c r="S1517" s="2">
        <v>0</v>
      </c>
      <c r="T1517" s="2">
        <v>0</v>
      </c>
      <c r="U1517" s="39">
        <v>54.669400000000003</v>
      </c>
      <c r="V1517" s="2">
        <v>0</v>
      </c>
      <c r="W1517" s="2" t="s">
        <v>1</v>
      </c>
      <c r="X1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7"/>
      <c r="Z1517"/>
      <c r="AA1517"/>
    </row>
    <row r="1518" spans="5:27" hidden="1">
      <c r="E1518" s="2" t="s">
        <v>8565</v>
      </c>
      <c r="F1518" s="51">
        <v>44769</v>
      </c>
      <c r="G1518" s="2" t="s">
        <v>1</v>
      </c>
      <c r="H1518" s="2" t="s">
        <v>0</v>
      </c>
      <c r="I1518" s="2" t="s">
        <v>8149</v>
      </c>
      <c r="J1518" s="2" t="s">
        <v>8150</v>
      </c>
      <c r="K1518" s="41">
        <v>3852</v>
      </c>
      <c r="L1518" s="48">
        <v>3852</v>
      </c>
      <c r="M1518" s="49" t="s">
        <v>95</v>
      </c>
      <c r="N1518" s="39" t="s">
        <v>96</v>
      </c>
      <c r="O1518" s="2">
        <v>0</v>
      </c>
      <c r="P1518" s="2">
        <v>0</v>
      </c>
      <c r="Q1518" s="39">
        <v>10.6</v>
      </c>
      <c r="R1518" s="2">
        <v>1.3779999999999999</v>
      </c>
      <c r="S1518" s="2">
        <v>0</v>
      </c>
      <c r="T1518" s="2">
        <v>0</v>
      </c>
      <c r="U1518" s="39">
        <v>11.978</v>
      </c>
      <c r="V1518" s="2">
        <v>0</v>
      </c>
      <c r="W1518" s="2" t="s">
        <v>1</v>
      </c>
      <c r="X1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8"/>
      <c r="Z1518"/>
      <c r="AA1518"/>
    </row>
    <row r="1519" spans="5:27" hidden="1">
      <c r="E1519" s="2" t="s">
        <v>8565</v>
      </c>
      <c r="F1519" s="51">
        <v>44769</v>
      </c>
      <c r="G1519" s="2" t="s">
        <v>1</v>
      </c>
      <c r="H1519" s="2" t="s">
        <v>0</v>
      </c>
      <c r="I1519" s="2" t="s">
        <v>8149</v>
      </c>
      <c r="J1519" s="2" t="s">
        <v>8150</v>
      </c>
      <c r="K1519" s="41">
        <v>3853</v>
      </c>
      <c r="L1519" s="48">
        <v>3853</v>
      </c>
      <c r="M1519" s="49" t="s">
        <v>95</v>
      </c>
      <c r="N1519" s="39" t="s">
        <v>96</v>
      </c>
      <c r="O1519" s="2">
        <v>0</v>
      </c>
      <c r="P1519" s="2">
        <v>0</v>
      </c>
      <c r="Q1519" s="39">
        <v>26.96</v>
      </c>
      <c r="R1519" s="2">
        <v>3.5048000000000004</v>
      </c>
      <c r="S1519" s="2">
        <v>0</v>
      </c>
      <c r="T1519" s="2">
        <v>0</v>
      </c>
      <c r="U1519" s="39">
        <v>30.4648</v>
      </c>
      <c r="V1519" s="2">
        <v>0</v>
      </c>
      <c r="W1519" s="2" t="s">
        <v>1</v>
      </c>
      <c r="X1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19"/>
      <c r="Z1519"/>
      <c r="AA1519"/>
    </row>
    <row r="1520" spans="5:27" hidden="1">
      <c r="E1520" s="2" t="s">
        <v>8565</v>
      </c>
      <c r="F1520" s="51">
        <v>44769</v>
      </c>
      <c r="G1520" s="2" t="s">
        <v>1</v>
      </c>
      <c r="H1520" s="2" t="s">
        <v>0</v>
      </c>
      <c r="I1520" s="2" t="s">
        <v>8149</v>
      </c>
      <c r="J1520" s="2" t="s">
        <v>8150</v>
      </c>
      <c r="K1520" s="41">
        <v>3854</v>
      </c>
      <c r="L1520" s="48">
        <v>3854</v>
      </c>
      <c r="M1520" s="49" t="s">
        <v>95</v>
      </c>
      <c r="N1520" s="39" t="s">
        <v>96</v>
      </c>
      <c r="O1520" s="2">
        <v>0</v>
      </c>
      <c r="P1520" s="2">
        <v>0</v>
      </c>
      <c r="Q1520" s="39">
        <v>22.32</v>
      </c>
      <c r="R1520" s="2">
        <v>2.9016000000000002</v>
      </c>
      <c r="S1520" s="2">
        <v>0</v>
      </c>
      <c r="T1520" s="2">
        <v>0</v>
      </c>
      <c r="U1520" s="39">
        <v>25.221600000000002</v>
      </c>
      <c r="V1520" s="2">
        <v>0</v>
      </c>
      <c r="W1520" s="2" t="s">
        <v>1</v>
      </c>
      <c r="X1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0"/>
      <c r="Z1520"/>
      <c r="AA1520"/>
    </row>
    <row r="1521" spans="5:27" hidden="1">
      <c r="E1521" s="2" t="s">
        <v>8565</v>
      </c>
      <c r="F1521" s="51">
        <v>44769</v>
      </c>
      <c r="G1521" s="2" t="s">
        <v>1</v>
      </c>
      <c r="H1521" s="2" t="s">
        <v>0</v>
      </c>
      <c r="I1521" s="2" t="s">
        <v>8149</v>
      </c>
      <c r="J1521" s="2" t="s">
        <v>8150</v>
      </c>
      <c r="K1521" s="41">
        <v>3855</v>
      </c>
      <c r="L1521" s="48">
        <v>3855</v>
      </c>
      <c r="M1521" s="49" t="s">
        <v>95</v>
      </c>
      <c r="N1521" s="39" t="s">
        <v>96</v>
      </c>
      <c r="O1521" s="2">
        <v>0</v>
      </c>
      <c r="P1521" s="2">
        <v>0</v>
      </c>
      <c r="Q1521" s="39">
        <v>14.32</v>
      </c>
      <c r="R1521" s="2">
        <v>1.8616000000000001</v>
      </c>
      <c r="S1521" s="2">
        <v>0</v>
      </c>
      <c r="T1521" s="2">
        <v>0</v>
      </c>
      <c r="U1521" s="39">
        <v>16.1816</v>
      </c>
      <c r="V1521" s="2">
        <v>0</v>
      </c>
      <c r="W1521" s="2" t="s">
        <v>1</v>
      </c>
      <c r="X1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1"/>
      <c r="Z1521"/>
      <c r="AA1521"/>
    </row>
    <row r="1522" spans="5:27" hidden="1">
      <c r="E1522" s="2" t="s">
        <v>8565</v>
      </c>
      <c r="F1522" s="51">
        <v>44769</v>
      </c>
      <c r="G1522" s="2" t="s">
        <v>1</v>
      </c>
      <c r="H1522" s="2" t="s">
        <v>0</v>
      </c>
      <c r="I1522" s="2" t="s">
        <v>8149</v>
      </c>
      <c r="J1522" s="2" t="s">
        <v>8150</v>
      </c>
      <c r="K1522" s="41">
        <v>3856</v>
      </c>
      <c r="L1522" s="48">
        <v>3856</v>
      </c>
      <c r="M1522" s="49" t="s">
        <v>95</v>
      </c>
      <c r="N1522" s="39" t="s">
        <v>96</v>
      </c>
      <c r="O1522" s="2">
        <v>0</v>
      </c>
      <c r="P1522" s="2">
        <v>0</v>
      </c>
      <c r="Q1522" s="39">
        <v>7.1</v>
      </c>
      <c r="R1522" s="2">
        <v>0.92299999999999993</v>
      </c>
      <c r="S1522" s="2">
        <v>0</v>
      </c>
      <c r="T1522" s="2">
        <v>0</v>
      </c>
      <c r="U1522" s="39">
        <v>8.0229999999999997</v>
      </c>
      <c r="V1522" s="2">
        <v>0</v>
      </c>
      <c r="W1522" s="2" t="s">
        <v>1</v>
      </c>
      <c r="X1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2"/>
      <c r="Z1522"/>
      <c r="AA1522"/>
    </row>
    <row r="1523" spans="5:27" hidden="1">
      <c r="E1523" s="2" t="s">
        <v>8565</v>
      </c>
      <c r="F1523" s="51">
        <v>44769</v>
      </c>
      <c r="G1523" s="2" t="s">
        <v>1</v>
      </c>
      <c r="H1523" s="2" t="s">
        <v>0</v>
      </c>
      <c r="I1523" s="2" t="s">
        <v>8149</v>
      </c>
      <c r="J1523" s="2" t="s">
        <v>8150</v>
      </c>
      <c r="K1523" s="41">
        <v>3857</v>
      </c>
      <c r="L1523" s="48">
        <v>3857</v>
      </c>
      <c r="M1523" s="49" t="s">
        <v>95</v>
      </c>
      <c r="N1523" s="39" t="s">
        <v>96</v>
      </c>
      <c r="O1523" s="2">
        <v>0</v>
      </c>
      <c r="P1523" s="2">
        <v>0</v>
      </c>
      <c r="Q1523" s="39">
        <v>49.76</v>
      </c>
      <c r="R1523" s="2">
        <v>6.4687999999999999</v>
      </c>
      <c r="S1523" s="2">
        <v>0</v>
      </c>
      <c r="T1523" s="2">
        <v>0</v>
      </c>
      <c r="U1523" s="39">
        <v>56.2288</v>
      </c>
      <c r="V1523" s="2">
        <v>0</v>
      </c>
      <c r="W1523" s="2" t="s">
        <v>1</v>
      </c>
      <c r="X1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3"/>
      <c r="Z1523"/>
      <c r="AA1523"/>
    </row>
    <row r="1524" spans="5:27" hidden="1">
      <c r="E1524" s="2" t="s">
        <v>8565</v>
      </c>
      <c r="F1524" s="51">
        <v>44769</v>
      </c>
      <c r="G1524" s="2" t="s">
        <v>1</v>
      </c>
      <c r="H1524" s="2" t="s">
        <v>0</v>
      </c>
      <c r="I1524" s="2" t="s">
        <v>8149</v>
      </c>
      <c r="J1524" s="2" t="s">
        <v>8150</v>
      </c>
      <c r="K1524" s="41">
        <v>3858</v>
      </c>
      <c r="L1524" s="48">
        <v>3858</v>
      </c>
      <c r="M1524" s="49" t="s">
        <v>95</v>
      </c>
      <c r="N1524" s="39" t="s">
        <v>96</v>
      </c>
      <c r="O1524" s="2">
        <v>0</v>
      </c>
      <c r="P1524" s="2">
        <v>0</v>
      </c>
      <c r="Q1524" s="39">
        <v>14.32</v>
      </c>
      <c r="R1524" s="2">
        <v>1.8616000000000001</v>
      </c>
      <c r="S1524" s="2">
        <v>0</v>
      </c>
      <c r="T1524" s="2">
        <v>0</v>
      </c>
      <c r="U1524" s="39">
        <v>16.1816</v>
      </c>
      <c r="V1524" s="2">
        <v>0</v>
      </c>
      <c r="W1524" s="2" t="s">
        <v>1</v>
      </c>
      <c r="X1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4"/>
      <c r="Z1524"/>
      <c r="AA1524"/>
    </row>
    <row r="1525" spans="5:27" hidden="1">
      <c r="E1525" s="2" t="s">
        <v>8565</v>
      </c>
      <c r="F1525" s="51">
        <v>44769</v>
      </c>
      <c r="G1525" s="2" t="s">
        <v>1</v>
      </c>
      <c r="H1525" s="2" t="s">
        <v>0</v>
      </c>
      <c r="I1525" s="2" t="s">
        <v>8149</v>
      </c>
      <c r="J1525" s="2" t="s">
        <v>8150</v>
      </c>
      <c r="K1525" s="41">
        <v>3859</v>
      </c>
      <c r="L1525" s="48">
        <v>3859</v>
      </c>
      <c r="M1525" s="49" t="s">
        <v>95</v>
      </c>
      <c r="N1525" s="39" t="s">
        <v>96</v>
      </c>
      <c r="O1525" s="2">
        <v>0</v>
      </c>
      <c r="P1525" s="2">
        <v>0</v>
      </c>
      <c r="Q1525" s="39">
        <v>14.32</v>
      </c>
      <c r="R1525" s="2">
        <v>1.8616000000000001</v>
      </c>
      <c r="S1525" s="2">
        <v>0</v>
      </c>
      <c r="T1525" s="2">
        <v>0</v>
      </c>
      <c r="U1525" s="39">
        <v>16.1816</v>
      </c>
      <c r="V1525" s="2">
        <v>0</v>
      </c>
      <c r="W1525" s="2" t="s">
        <v>1</v>
      </c>
      <c r="X1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5"/>
      <c r="Z1525"/>
      <c r="AA1525"/>
    </row>
    <row r="1526" spans="5:27" hidden="1">
      <c r="E1526" s="2" t="s">
        <v>8565</v>
      </c>
      <c r="F1526" s="51">
        <v>44769</v>
      </c>
      <c r="G1526" s="2" t="s">
        <v>1</v>
      </c>
      <c r="H1526" s="2" t="s">
        <v>0</v>
      </c>
      <c r="I1526" s="2" t="s">
        <v>8149</v>
      </c>
      <c r="J1526" s="2" t="s">
        <v>8150</v>
      </c>
      <c r="K1526" s="41">
        <v>3860</v>
      </c>
      <c r="L1526" s="48">
        <v>3860</v>
      </c>
      <c r="M1526" s="49" t="s">
        <v>95</v>
      </c>
      <c r="N1526" s="39" t="s">
        <v>96</v>
      </c>
      <c r="O1526" s="2">
        <v>0</v>
      </c>
      <c r="P1526" s="2">
        <v>0</v>
      </c>
      <c r="Q1526" s="39">
        <v>21.42</v>
      </c>
      <c r="R1526" s="2">
        <v>2.7846000000000002</v>
      </c>
      <c r="S1526" s="2">
        <v>0</v>
      </c>
      <c r="T1526" s="2">
        <v>0</v>
      </c>
      <c r="U1526" s="39">
        <v>24.204600000000003</v>
      </c>
      <c r="V1526" s="2">
        <v>0</v>
      </c>
      <c r="W1526" s="2" t="s">
        <v>1</v>
      </c>
      <c r="X1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6"/>
      <c r="Z1526"/>
      <c r="AA1526"/>
    </row>
    <row r="1527" spans="5:27" hidden="1">
      <c r="E1527" s="2" t="s">
        <v>8565</v>
      </c>
      <c r="F1527" s="51">
        <v>44769</v>
      </c>
      <c r="G1527" s="2" t="s">
        <v>1</v>
      </c>
      <c r="H1527" s="2" t="s">
        <v>0</v>
      </c>
      <c r="I1527" s="2" t="s">
        <v>8149</v>
      </c>
      <c r="J1527" s="2" t="s">
        <v>8150</v>
      </c>
      <c r="K1527" s="41">
        <v>3861</v>
      </c>
      <c r="L1527" s="48">
        <v>3861</v>
      </c>
      <c r="M1527" s="49" t="s">
        <v>95</v>
      </c>
      <c r="N1527" s="39" t="s">
        <v>96</v>
      </c>
      <c r="O1527" s="2">
        <v>0</v>
      </c>
      <c r="P1527" s="2">
        <v>0</v>
      </c>
      <c r="Q1527" s="39">
        <v>26.96</v>
      </c>
      <c r="R1527" s="2">
        <v>3.5048000000000004</v>
      </c>
      <c r="S1527" s="2">
        <v>0</v>
      </c>
      <c r="T1527" s="2">
        <v>0</v>
      </c>
      <c r="U1527" s="39">
        <v>30.4648</v>
      </c>
      <c r="V1527" s="2">
        <v>0</v>
      </c>
      <c r="W1527" s="2" t="s">
        <v>1</v>
      </c>
      <c r="X1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7"/>
      <c r="Z1527"/>
      <c r="AA1527"/>
    </row>
    <row r="1528" spans="5:27" hidden="1">
      <c r="E1528" s="2" t="s">
        <v>8565</v>
      </c>
      <c r="F1528" s="51">
        <v>44769</v>
      </c>
      <c r="G1528" s="2" t="s">
        <v>1</v>
      </c>
      <c r="H1528" s="2" t="s">
        <v>0</v>
      </c>
      <c r="I1528" s="2" t="s">
        <v>8149</v>
      </c>
      <c r="J1528" s="2" t="s">
        <v>8150</v>
      </c>
      <c r="K1528" s="41">
        <v>3862</v>
      </c>
      <c r="L1528" s="48">
        <v>3862</v>
      </c>
      <c r="M1528" s="49" t="s">
        <v>95</v>
      </c>
      <c r="N1528" s="39" t="s">
        <v>96</v>
      </c>
      <c r="O1528" s="2">
        <v>0</v>
      </c>
      <c r="P1528" s="2">
        <v>0</v>
      </c>
      <c r="Q1528" s="39">
        <v>7.1</v>
      </c>
      <c r="R1528" s="2">
        <v>0.92299999999999993</v>
      </c>
      <c r="S1528" s="2">
        <v>0</v>
      </c>
      <c r="T1528" s="2">
        <v>0</v>
      </c>
      <c r="U1528" s="39">
        <v>8.0229999999999997</v>
      </c>
      <c r="V1528" s="2">
        <v>0</v>
      </c>
      <c r="W1528" s="2" t="s">
        <v>1</v>
      </c>
      <c r="X1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8"/>
      <c r="Z1528"/>
      <c r="AA1528"/>
    </row>
    <row r="1529" spans="5:27" hidden="1">
      <c r="E1529" s="2" t="s">
        <v>8565</v>
      </c>
      <c r="F1529" s="51">
        <v>44769</v>
      </c>
      <c r="G1529" s="2" t="s">
        <v>1</v>
      </c>
      <c r="H1529" s="2" t="s">
        <v>0</v>
      </c>
      <c r="I1529" s="2" t="s">
        <v>8149</v>
      </c>
      <c r="J1529" s="2" t="s">
        <v>8150</v>
      </c>
      <c r="K1529" s="41">
        <v>3863</v>
      </c>
      <c r="L1529" s="48">
        <v>3863</v>
      </c>
      <c r="M1529" s="49" t="s">
        <v>95</v>
      </c>
      <c r="N1529" s="39" t="s">
        <v>96</v>
      </c>
      <c r="O1529" s="2">
        <v>0</v>
      </c>
      <c r="P1529" s="2">
        <v>0</v>
      </c>
      <c r="Q1529" s="39">
        <v>26.96</v>
      </c>
      <c r="R1529" s="2">
        <v>3.5048000000000004</v>
      </c>
      <c r="S1529" s="2">
        <v>0</v>
      </c>
      <c r="T1529" s="2">
        <v>0</v>
      </c>
      <c r="U1529" s="39">
        <v>30.4648</v>
      </c>
      <c r="V1529" s="2">
        <v>0</v>
      </c>
      <c r="W1529" s="2" t="s">
        <v>1</v>
      </c>
      <c r="X1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29"/>
      <c r="Z1529"/>
      <c r="AA1529"/>
    </row>
    <row r="1530" spans="5:27" hidden="1">
      <c r="E1530" s="2" t="s">
        <v>8565</v>
      </c>
      <c r="F1530" s="51">
        <v>44769</v>
      </c>
      <c r="G1530" s="2" t="s">
        <v>1</v>
      </c>
      <c r="H1530" s="2" t="s">
        <v>0</v>
      </c>
      <c r="I1530" s="2" t="s">
        <v>8149</v>
      </c>
      <c r="J1530" s="2" t="s">
        <v>8150</v>
      </c>
      <c r="K1530" s="41">
        <v>3864</v>
      </c>
      <c r="L1530" s="48">
        <v>3864</v>
      </c>
      <c r="M1530" s="49" t="s">
        <v>7848</v>
      </c>
      <c r="N1530" s="39" t="s">
        <v>7847</v>
      </c>
      <c r="O1530" s="2">
        <v>0</v>
      </c>
      <c r="P1530" s="2">
        <v>0</v>
      </c>
      <c r="Q1530" s="39">
        <v>0</v>
      </c>
      <c r="R1530" s="2">
        <v>0</v>
      </c>
      <c r="S1530" s="2">
        <v>0</v>
      </c>
      <c r="T1530" s="2">
        <v>0</v>
      </c>
      <c r="U1530" s="39">
        <v>0</v>
      </c>
      <c r="V1530" s="2">
        <v>0</v>
      </c>
      <c r="W1530" s="2" t="s">
        <v>1</v>
      </c>
      <c r="X1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0"/>
      <c r="Z1530"/>
      <c r="AA1530"/>
    </row>
    <row r="1531" spans="5:27" hidden="1">
      <c r="E1531" s="2" t="s">
        <v>8565</v>
      </c>
      <c r="F1531" s="51">
        <v>44769</v>
      </c>
      <c r="G1531" s="2" t="s">
        <v>1</v>
      </c>
      <c r="H1531" s="2" t="s">
        <v>0</v>
      </c>
      <c r="I1531" s="2" t="s">
        <v>8149</v>
      </c>
      <c r="J1531" s="2" t="s">
        <v>8150</v>
      </c>
      <c r="K1531" s="41">
        <v>3865</v>
      </c>
      <c r="L1531" s="48">
        <v>3865</v>
      </c>
      <c r="M1531" s="49" t="s">
        <v>574</v>
      </c>
      <c r="N1531" s="39" t="s">
        <v>575</v>
      </c>
      <c r="O1531" s="2">
        <v>0</v>
      </c>
      <c r="P1531" s="2">
        <v>0</v>
      </c>
      <c r="Q1531" s="39">
        <v>3822.96</v>
      </c>
      <c r="R1531" s="2">
        <v>496.98480000000001</v>
      </c>
      <c r="S1531" s="2">
        <v>0</v>
      </c>
      <c r="T1531" s="2">
        <v>0</v>
      </c>
      <c r="U1531" s="39">
        <v>4319.9448000000002</v>
      </c>
      <c r="V1531" s="2">
        <v>0</v>
      </c>
      <c r="W1531" s="2" t="s">
        <v>1</v>
      </c>
      <c r="X1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1"/>
      <c r="Z1531"/>
      <c r="AA1531"/>
    </row>
    <row r="1532" spans="5:27" hidden="1">
      <c r="E1532" s="2" t="s">
        <v>8565</v>
      </c>
      <c r="F1532" s="51">
        <v>44769</v>
      </c>
      <c r="G1532" s="2" t="s">
        <v>1</v>
      </c>
      <c r="H1532" s="2" t="s">
        <v>0</v>
      </c>
      <c r="I1532" s="2" t="s">
        <v>8149</v>
      </c>
      <c r="J1532" s="2" t="s">
        <v>8150</v>
      </c>
      <c r="K1532" s="41">
        <v>3866</v>
      </c>
      <c r="L1532" s="48">
        <v>3866</v>
      </c>
      <c r="M1532" s="49" t="s">
        <v>95</v>
      </c>
      <c r="N1532" s="39" t="s">
        <v>96</v>
      </c>
      <c r="O1532" s="2">
        <v>0</v>
      </c>
      <c r="P1532" s="2">
        <v>0</v>
      </c>
      <c r="Q1532" s="39">
        <v>14.32</v>
      </c>
      <c r="R1532" s="2">
        <v>1.8616000000000001</v>
      </c>
      <c r="S1532" s="2">
        <v>0</v>
      </c>
      <c r="T1532" s="2">
        <v>0</v>
      </c>
      <c r="U1532" s="39">
        <v>16.1816</v>
      </c>
      <c r="V1532" s="2">
        <v>0</v>
      </c>
      <c r="W1532" s="2" t="s">
        <v>1</v>
      </c>
      <c r="X1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2"/>
      <c r="Z1532"/>
      <c r="AA1532"/>
    </row>
    <row r="1533" spans="5:27" hidden="1">
      <c r="E1533" s="2" t="s">
        <v>8565</v>
      </c>
      <c r="F1533" s="51">
        <v>44769</v>
      </c>
      <c r="G1533" s="2" t="s">
        <v>1</v>
      </c>
      <c r="H1533" s="2" t="s">
        <v>0</v>
      </c>
      <c r="I1533" s="2" t="s">
        <v>8149</v>
      </c>
      <c r="J1533" s="2" t="s">
        <v>8150</v>
      </c>
      <c r="K1533" s="41">
        <v>3867</v>
      </c>
      <c r="L1533" s="48">
        <v>3867</v>
      </c>
      <c r="M1533" s="49" t="s">
        <v>95</v>
      </c>
      <c r="N1533" s="39" t="s">
        <v>96</v>
      </c>
      <c r="O1533" s="2">
        <v>0</v>
      </c>
      <c r="P1533" s="2">
        <v>0</v>
      </c>
      <c r="Q1533" s="39">
        <v>12.64</v>
      </c>
      <c r="R1533" s="2">
        <v>1.6432000000000002</v>
      </c>
      <c r="S1533" s="2">
        <v>0</v>
      </c>
      <c r="T1533" s="2">
        <v>0</v>
      </c>
      <c r="U1533" s="39">
        <v>14.283200000000001</v>
      </c>
      <c r="V1533" s="2">
        <v>0</v>
      </c>
      <c r="W1533" s="2" t="s">
        <v>1</v>
      </c>
      <c r="X1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3"/>
      <c r="Z1533"/>
      <c r="AA1533"/>
    </row>
    <row r="1534" spans="5:27" hidden="1">
      <c r="E1534" s="2" t="s">
        <v>8565</v>
      </c>
      <c r="F1534" s="51">
        <v>44769</v>
      </c>
      <c r="G1534" s="2" t="s">
        <v>1</v>
      </c>
      <c r="H1534" s="2" t="s">
        <v>0</v>
      </c>
      <c r="I1534" s="2" t="s">
        <v>8149</v>
      </c>
      <c r="J1534" s="2" t="s">
        <v>8150</v>
      </c>
      <c r="K1534" s="41">
        <v>3868</v>
      </c>
      <c r="L1534" s="48">
        <v>3868</v>
      </c>
      <c r="M1534" s="49" t="s">
        <v>95</v>
      </c>
      <c r="N1534" s="39" t="s">
        <v>96</v>
      </c>
      <c r="O1534" s="2">
        <v>0</v>
      </c>
      <c r="P1534" s="2">
        <v>0</v>
      </c>
      <c r="Q1534" s="39">
        <v>37.56</v>
      </c>
      <c r="R1534" s="2">
        <v>4.8828000000000005</v>
      </c>
      <c r="S1534" s="2">
        <v>0</v>
      </c>
      <c r="T1534" s="2">
        <v>0</v>
      </c>
      <c r="U1534" s="39">
        <v>42.442800000000005</v>
      </c>
      <c r="V1534" s="2">
        <v>0</v>
      </c>
      <c r="W1534" s="2" t="s">
        <v>1</v>
      </c>
      <c r="X1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4"/>
      <c r="Z1534"/>
      <c r="AA1534"/>
    </row>
    <row r="1535" spans="5:27" hidden="1">
      <c r="E1535" s="2" t="s">
        <v>8565</v>
      </c>
      <c r="F1535" s="51">
        <v>44769</v>
      </c>
      <c r="G1535" s="2" t="s">
        <v>1</v>
      </c>
      <c r="H1535" s="2" t="s">
        <v>0</v>
      </c>
      <c r="I1535" s="2" t="s">
        <v>8149</v>
      </c>
      <c r="J1535" s="2" t="s">
        <v>8150</v>
      </c>
      <c r="K1535" s="41">
        <v>3869</v>
      </c>
      <c r="L1535" s="48">
        <v>3869</v>
      </c>
      <c r="M1535" s="49" t="s">
        <v>95</v>
      </c>
      <c r="N1535" s="39" t="s">
        <v>96</v>
      </c>
      <c r="O1535" s="2">
        <v>0</v>
      </c>
      <c r="P1535" s="2">
        <v>0</v>
      </c>
      <c r="Q1535" s="39">
        <v>14.32</v>
      </c>
      <c r="R1535" s="2">
        <v>1.8616000000000001</v>
      </c>
      <c r="S1535" s="2">
        <v>0</v>
      </c>
      <c r="T1535" s="2">
        <v>0</v>
      </c>
      <c r="U1535" s="39">
        <v>16.1816</v>
      </c>
      <c r="V1535" s="2">
        <v>0</v>
      </c>
      <c r="W1535" s="2" t="s">
        <v>1</v>
      </c>
      <c r="X1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5"/>
      <c r="Z1535"/>
      <c r="AA1535"/>
    </row>
    <row r="1536" spans="5:27" hidden="1">
      <c r="E1536" s="2" t="s">
        <v>8565</v>
      </c>
      <c r="F1536" s="51">
        <v>44769</v>
      </c>
      <c r="G1536" s="2" t="s">
        <v>1</v>
      </c>
      <c r="H1536" s="2" t="s">
        <v>0</v>
      </c>
      <c r="I1536" s="2" t="s">
        <v>8149</v>
      </c>
      <c r="J1536" s="2" t="s">
        <v>8150</v>
      </c>
      <c r="K1536" s="41">
        <v>3870</v>
      </c>
      <c r="L1536" s="48">
        <v>3870</v>
      </c>
      <c r="M1536" s="49" t="s">
        <v>95</v>
      </c>
      <c r="N1536" s="39" t="s">
        <v>96</v>
      </c>
      <c r="O1536" s="2">
        <v>0</v>
      </c>
      <c r="P1536" s="2">
        <v>0</v>
      </c>
      <c r="Q1536" s="39">
        <v>14.32</v>
      </c>
      <c r="R1536" s="2">
        <v>1.8616000000000001</v>
      </c>
      <c r="S1536" s="2">
        <v>0</v>
      </c>
      <c r="T1536" s="2">
        <v>0</v>
      </c>
      <c r="U1536" s="39">
        <v>16.1816</v>
      </c>
      <c r="V1536" s="2">
        <v>0</v>
      </c>
      <c r="W1536" s="2" t="s">
        <v>1</v>
      </c>
      <c r="X1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6"/>
      <c r="Z1536"/>
      <c r="AA1536"/>
    </row>
    <row r="1537" spans="5:27" hidden="1">
      <c r="E1537" s="2" t="s">
        <v>8565</v>
      </c>
      <c r="F1537" s="51">
        <v>44769</v>
      </c>
      <c r="G1537" s="2" t="s">
        <v>1</v>
      </c>
      <c r="H1537" s="2" t="s">
        <v>0</v>
      </c>
      <c r="I1537" s="2" t="s">
        <v>8149</v>
      </c>
      <c r="J1537" s="2" t="s">
        <v>8150</v>
      </c>
      <c r="K1537" s="41">
        <v>3871</v>
      </c>
      <c r="L1537" s="48">
        <v>3871</v>
      </c>
      <c r="M1537" s="49" t="s">
        <v>95</v>
      </c>
      <c r="N1537" s="39" t="s">
        <v>96</v>
      </c>
      <c r="O1537" s="2">
        <v>0</v>
      </c>
      <c r="P1537" s="2">
        <v>0</v>
      </c>
      <c r="Q1537" s="39">
        <v>7.1</v>
      </c>
      <c r="R1537" s="2">
        <v>0.92299999999999993</v>
      </c>
      <c r="S1537" s="2">
        <v>0</v>
      </c>
      <c r="T1537" s="2">
        <v>0</v>
      </c>
      <c r="U1537" s="39">
        <v>8.0229999999999997</v>
      </c>
      <c r="V1537" s="2">
        <v>0</v>
      </c>
      <c r="W1537" s="2" t="s">
        <v>1</v>
      </c>
      <c r="X1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7"/>
      <c r="Z1537"/>
      <c r="AA1537"/>
    </row>
    <row r="1538" spans="5:27" hidden="1">
      <c r="E1538" s="2" t="s">
        <v>8565</v>
      </c>
      <c r="F1538" s="51">
        <v>44769</v>
      </c>
      <c r="G1538" s="2" t="s">
        <v>1</v>
      </c>
      <c r="H1538" s="2" t="s">
        <v>0</v>
      </c>
      <c r="I1538" s="2" t="s">
        <v>8149</v>
      </c>
      <c r="J1538" s="2" t="s">
        <v>8150</v>
      </c>
      <c r="K1538" s="41">
        <v>3872</v>
      </c>
      <c r="L1538" s="48">
        <v>3872</v>
      </c>
      <c r="M1538" s="49" t="s">
        <v>95</v>
      </c>
      <c r="N1538" s="39" t="s">
        <v>96</v>
      </c>
      <c r="O1538" s="2">
        <v>0</v>
      </c>
      <c r="P1538" s="2">
        <v>0</v>
      </c>
      <c r="Q1538" s="39">
        <v>12.64</v>
      </c>
      <c r="R1538" s="2">
        <v>1.6432000000000002</v>
      </c>
      <c r="S1538" s="2">
        <v>0</v>
      </c>
      <c r="T1538" s="2">
        <v>0</v>
      </c>
      <c r="U1538" s="39">
        <v>14.283200000000001</v>
      </c>
      <c r="V1538" s="2">
        <v>0</v>
      </c>
      <c r="W1538" s="2" t="s">
        <v>1</v>
      </c>
      <c r="X1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8"/>
      <c r="Z1538"/>
      <c r="AA1538"/>
    </row>
    <row r="1539" spans="5:27" hidden="1">
      <c r="E1539" s="2" t="s">
        <v>8565</v>
      </c>
      <c r="F1539" s="51">
        <v>44769</v>
      </c>
      <c r="G1539" s="2" t="s">
        <v>1</v>
      </c>
      <c r="H1539" s="2" t="s">
        <v>0</v>
      </c>
      <c r="I1539" s="2" t="s">
        <v>8149</v>
      </c>
      <c r="J1539" s="2" t="s">
        <v>8150</v>
      </c>
      <c r="K1539" s="41">
        <v>3873</v>
      </c>
      <c r="L1539" s="48">
        <v>3873</v>
      </c>
      <c r="M1539" s="49" t="s">
        <v>95</v>
      </c>
      <c r="N1539" s="39" t="s">
        <v>96</v>
      </c>
      <c r="O1539" s="2">
        <v>0</v>
      </c>
      <c r="P1539" s="2">
        <v>0</v>
      </c>
      <c r="Q1539" s="39">
        <v>14.32</v>
      </c>
      <c r="R1539" s="2">
        <v>1.8616000000000001</v>
      </c>
      <c r="S1539" s="2">
        <v>0</v>
      </c>
      <c r="T1539" s="2">
        <v>0</v>
      </c>
      <c r="U1539" s="39">
        <v>16.1816</v>
      </c>
      <c r="V1539" s="2">
        <v>0</v>
      </c>
      <c r="W1539" s="2" t="s">
        <v>1</v>
      </c>
      <c r="X1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39"/>
      <c r="Z1539"/>
      <c r="AA1539"/>
    </row>
    <row r="1540" spans="5:27" hidden="1">
      <c r="E1540" s="2" t="s">
        <v>8565</v>
      </c>
      <c r="F1540" s="51">
        <v>44769</v>
      </c>
      <c r="G1540" s="2" t="s">
        <v>1</v>
      </c>
      <c r="H1540" s="2" t="s">
        <v>0</v>
      </c>
      <c r="I1540" s="2" t="s">
        <v>8149</v>
      </c>
      <c r="J1540" s="2" t="s">
        <v>8150</v>
      </c>
      <c r="K1540" s="41">
        <v>3874</v>
      </c>
      <c r="L1540" s="48">
        <v>3874</v>
      </c>
      <c r="M1540" s="49" t="s">
        <v>95</v>
      </c>
      <c r="N1540" s="39" t="s">
        <v>96</v>
      </c>
      <c r="O1540" s="2">
        <v>0</v>
      </c>
      <c r="P1540" s="2">
        <v>0</v>
      </c>
      <c r="Q1540" s="39">
        <v>26.96</v>
      </c>
      <c r="R1540" s="2">
        <v>3.5048000000000004</v>
      </c>
      <c r="S1540" s="2">
        <v>0</v>
      </c>
      <c r="T1540" s="2">
        <v>0</v>
      </c>
      <c r="U1540" s="39">
        <v>30.4648</v>
      </c>
      <c r="V1540" s="2">
        <v>0</v>
      </c>
      <c r="W1540" s="2" t="s">
        <v>1</v>
      </c>
      <c r="X1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0"/>
      <c r="Z1540"/>
      <c r="AA1540"/>
    </row>
    <row r="1541" spans="5:27" hidden="1">
      <c r="E1541" s="2" t="s">
        <v>8565</v>
      </c>
      <c r="F1541" s="51">
        <v>44769</v>
      </c>
      <c r="G1541" s="2" t="s">
        <v>1</v>
      </c>
      <c r="H1541" s="2" t="s">
        <v>0</v>
      </c>
      <c r="I1541" s="2" t="s">
        <v>8149</v>
      </c>
      <c r="J1541" s="2" t="s">
        <v>8150</v>
      </c>
      <c r="K1541" s="41">
        <v>3875</v>
      </c>
      <c r="L1541" s="48">
        <v>3875</v>
      </c>
      <c r="M1541" s="49" t="s">
        <v>95</v>
      </c>
      <c r="N1541" s="39" t="s">
        <v>96</v>
      </c>
      <c r="O1541" s="2">
        <v>0</v>
      </c>
      <c r="P1541" s="2">
        <v>0</v>
      </c>
      <c r="Q1541" s="39">
        <v>21.48</v>
      </c>
      <c r="R1541" s="2">
        <v>2.79</v>
      </c>
      <c r="S1541" s="2">
        <v>0</v>
      </c>
      <c r="T1541" s="2">
        <v>0</v>
      </c>
      <c r="U1541" s="39">
        <v>24.27</v>
      </c>
      <c r="V1541" s="2">
        <v>0</v>
      </c>
      <c r="W1541" s="2" t="s">
        <v>1</v>
      </c>
      <c r="X1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1"/>
      <c r="Z1541"/>
      <c r="AA1541"/>
    </row>
    <row r="1542" spans="5:27" hidden="1">
      <c r="E1542" s="2" t="s">
        <v>8565</v>
      </c>
      <c r="F1542" s="51">
        <v>44769</v>
      </c>
      <c r="G1542" s="2" t="s">
        <v>1</v>
      </c>
      <c r="H1542" s="2" t="s">
        <v>0</v>
      </c>
      <c r="I1542" s="2" t="s">
        <v>8149</v>
      </c>
      <c r="J1542" s="2" t="s">
        <v>8150</v>
      </c>
      <c r="K1542" s="41">
        <v>3876</v>
      </c>
      <c r="L1542" s="48">
        <v>3876</v>
      </c>
      <c r="M1542" s="49" t="s">
        <v>95</v>
      </c>
      <c r="N1542" s="39" t="s">
        <v>96</v>
      </c>
      <c r="O1542" s="2">
        <v>0</v>
      </c>
      <c r="P1542" s="2">
        <v>0</v>
      </c>
      <c r="Q1542" s="39">
        <v>14.32</v>
      </c>
      <c r="R1542" s="2">
        <v>1.86</v>
      </c>
      <c r="S1542" s="2">
        <v>0</v>
      </c>
      <c r="T1542" s="2">
        <v>0</v>
      </c>
      <c r="U1542" s="39">
        <v>16.18</v>
      </c>
      <c r="V1542" s="2">
        <v>0</v>
      </c>
      <c r="W1542" s="2" t="s">
        <v>1</v>
      </c>
      <c r="X1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2"/>
      <c r="Z1542"/>
      <c r="AA1542"/>
    </row>
    <row r="1543" spans="5:27" hidden="1">
      <c r="E1543" s="2" t="s">
        <v>8565</v>
      </c>
      <c r="F1543" s="51">
        <v>44769</v>
      </c>
      <c r="G1543" s="2" t="s">
        <v>1</v>
      </c>
      <c r="H1543" s="2" t="s">
        <v>0</v>
      </c>
      <c r="I1543" s="2" t="s">
        <v>8149</v>
      </c>
      <c r="J1543" s="2" t="s">
        <v>8150</v>
      </c>
      <c r="K1543" s="41">
        <v>3877</v>
      </c>
      <c r="L1543" s="48">
        <v>3877</v>
      </c>
      <c r="M1543" s="49" t="s">
        <v>95</v>
      </c>
      <c r="N1543" s="39" t="s">
        <v>96</v>
      </c>
      <c r="O1543" s="2">
        <v>0</v>
      </c>
      <c r="P1543" s="2">
        <v>0</v>
      </c>
      <c r="Q1543" s="39">
        <v>29.48</v>
      </c>
      <c r="R1543" s="2">
        <v>3.8324000000000003</v>
      </c>
      <c r="S1543" s="2">
        <v>0</v>
      </c>
      <c r="T1543" s="2">
        <v>0</v>
      </c>
      <c r="U1543" s="39">
        <v>33.312400000000004</v>
      </c>
      <c r="V1543" s="2">
        <v>0</v>
      </c>
      <c r="W1543" s="2" t="s">
        <v>1</v>
      </c>
      <c r="X1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3"/>
      <c r="Z1543"/>
      <c r="AA1543"/>
    </row>
    <row r="1544" spans="5:27" hidden="1">
      <c r="E1544" s="2" t="s">
        <v>8565</v>
      </c>
      <c r="F1544" s="51">
        <v>44769</v>
      </c>
      <c r="G1544" s="2" t="s">
        <v>1</v>
      </c>
      <c r="H1544" s="2" t="s">
        <v>0</v>
      </c>
      <c r="I1544" s="2" t="s">
        <v>8149</v>
      </c>
      <c r="J1544" s="2" t="s">
        <v>8150</v>
      </c>
      <c r="K1544" s="41">
        <v>3878</v>
      </c>
      <c r="L1544" s="48">
        <v>3878</v>
      </c>
      <c r="M1544" s="49" t="s">
        <v>95</v>
      </c>
      <c r="N1544" s="39" t="s">
        <v>96</v>
      </c>
      <c r="O1544" s="2">
        <v>0</v>
      </c>
      <c r="P1544" s="2">
        <v>0</v>
      </c>
      <c r="Q1544" s="39">
        <v>10.6</v>
      </c>
      <c r="R1544" s="2">
        <v>1.3779999999999999</v>
      </c>
      <c r="S1544" s="2">
        <v>0</v>
      </c>
      <c r="T1544" s="2">
        <v>0</v>
      </c>
      <c r="U1544" s="39">
        <v>11.978</v>
      </c>
      <c r="V1544" s="2">
        <v>0</v>
      </c>
      <c r="W1544" s="2" t="s">
        <v>1</v>
      </c>
      <c r="X1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4"/>
      <c r="Z1544"/>
      <c r="AA1544"/>
    </row>
    <row r="1545" spans="5:27" hidden="1">
      <c r="E1545" s="2" t="s">
        <v>8565</v>
      </c>
      <c r="F1545" s="51">
        <v>44769</v>
      </c>
      <c r="G1545" s="2" t="s">
        <v>1</v>
      </c>
      <c r="H1545" s="2" t="s">
        <v>0</v>
      </c>
      <c r="I1545" s="2" t="s">
        <v>8149</v>
      </c>
      <c r="J1545" s="2" t="s">
        <v>8150</v>
      </c>
      <c r="K1545" s="41">
        <v>3879</v>
      </c>
      <c r="L1545" s="48">
        <v>3879</v>
      </c>
      <c r="M1545" s="49" t="s">
        <v>95</v>
      </c>
      <c r="N1545" s="39" t="s">
        <v>96</v>
      </c>
      <c r="O1545" s="2">
        <v>0</v>
      </c>
      <c r="P1545" s="2">
        <v>0</v>
      </c>
      <c r="Q1545" s="39">
        <v>29.48</v>
      </c>
      <c r="R1545" s="2">
        <v>3.8324000000000003</v>
      </c>
      <c r="S1545" s="2">
        <v>0</v>
      </c>
      <c r="T1545" s="2">
        <v>0</v>
      </c>
      <c r="U1545" s="39">
        <v>33.312400000000004</v>
      </c>
      <c r="V1545" s="2">
        <v>0</v>
      </c>
      <c r="W1545" s="2" t="s">
        <v>1</v>
      </c>
      <c r="X1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5"/>
      <c r="Z1545"/>
      <c r="AA1545"/>
    </row>
    <row r="1546" spans="5:27" hidden="1">
      <c r="E1546" s="2" t="s">
        <v>8565</v>
      </c>
      <c r="F1546" s="51">
        <v>44769</v>
      </c>
      <c r="G1546" s="2" t="s">
        <v>1</v>
      </c>
      <c r="H1546" s="2" t="s">
        <v>0</v>
      </c>
      <c r="I1546" s="2" t="s">
        <v>8149</v>
      </c>
      <c r="J1546" s="2" t="s">
        <v>8150</v>
      </c>
      <c r="K1546" s="41">
        <v>3880</v>
      </c>
      <c r="L1546" s="48">
        <v>3880</v>
      </c>
      <c r="M1546" s="49" t="s">
        <v>95</v>
      </c>
      <c r="N1546" s="39" t="s">
        <v>96</v>
      </c>
      <c r="O1546" s="2">
        <v>0</v>
      </c>
      <c r="P1546" s="2">
        <v>0</v>
      </c>
      <c r="Q1546" s="39">
        <v>12.64</v>
      </c>
      <c r="R1546" s="2">
        <v>1.6432000000000002</v>
      </c>
      <c r="S1546" s="2">
        <v>0</v>
      </c>
      <c r="T1546" s="2">
        <v>0</v>
      </c>
      <c r="U1546" s="39">
        <v>14.283200000000001</v>
      </c>
      <c r="V1546" s="2">
        <v>0</v>
      </c>
      <c r="W1546" s="2" t="s">
        <v>1</v>
      </c>
      <c r="X1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6"/>
      <c r="Z1546"/>
      <c r="AA1546"/>
    </row>
    <row r="1547" spans="5:27" hidden="1">
      <c r="E1547" s="2" t="s">
        <v>8565</v>
      </c>
      <c r="F1547" s="51">
        <v>44769</v>
      </c>
      <c r="G1547" s="2" t="s">
        <v>1</v>
      </c>
      <c r="H1547" s="2" t="s">
        <v>0</v>
      </c>
      <c r="I1547" s="2" t="s">
        <v>8149</v>
      </c>
      <c r="J1547" s="2" t="s">
        <v>8150</v>
      </c>
      <c r="K1547" s="41">
        <v>3881</v>
      </c>
      <c r="L1547" s="48">
        <v>3881</v>
      </c>
      <c r="M1547" s="49" t="s">
        <v>95</v>
      </c>
      <c r="N1547" s="39" t="s">
        <v>96</v>
      </c>
      <c r="O1547" s="2">
        <v>0</v>
      </c>
      <c r="P1547" s="2">
        <v>0</v>
      </c>
      <c r="Q1547" s="39">
        <v>54.4</v>
      </c>
      <c r="R1547" s="2">
        <v>7.0720000000000001</v>
      </c>
      <c r="S1547" s="2">
        <v>0</v>
      </c>
      <c r="T1547" s="2">
        <v>0</v>
      </c>
      <c r="U1547" s="39">
        <v>61.472000000000001</v>
      </c>
      <c r="V1547" s="2">
        <v>0</v>
      </c>
      <c r="W1547" s="2" t="s">
        <v>1</v>
      </c>
      <c r="X1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7"/>
      <c r="Z1547"/>
      <c r="AA1547"/>
    </row>
    <row r="1548" spans="5:27" hidden="1">
      <c r="E1548" s="2" t="s">
        <v>8565</v>
      </c>
      <c r="F1548" s="51">
        <v>44769</v>
      </c>
      <c r="G1548" s="2" t="s">
        <v>1</v>
      </c>
      <c r="H1548" s="2" t="s">
        <v>0</v>
      </c>
      <c r="I1548" s="2" t="s">
        <v>8149</v>
      </c>
      <c r="J1548" s="2" t="s">
        <v>8150</v>
      </c>
      <c r="K1548" s="41">
        <v>3882</v>
      </c>
      <c r="L1548" s="48">
        <v>3882</v>
      </c>
      <c r="M1548" s="49" t="s">
        <v>95</v>
      </c>
      <c r="N1548" s="39" t="s">
        <v>96</v>
      </c>
      <c r="O1548" s="2">
        <v>0</v>
      </c>
      <c r="P1548" s="2">
        <v>0</v>
      </c>
      <c r="Q1548" s="39">
        <v>73</v>
      </c>
      <c r="R1548" s="2">
        <v>9.49</v>
      </c>
      <c r="S1548" s="2">
        <v>0</v>
      </c>
      <c r="T1548" s="2">
        <v>0</v>
      </c>
      <c r="U1548" s="39">
        <v>82.49</v>
      </c>
      <c r="V1548" s="2">
        <v>0</v>
      </c>
      <c r="W1548" s="2" t="s">
        <v>1</v>
      </c>
      <c r="X1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8"/>
      <c r="Z1548"/>
      <c r="AA1548"/>
    </row>
    <row r="1549" spans="5:27" hidden="1">
      <c r="E1549" s="2" t="s">
        <v>8565</v>
      </c>
      <c r="F1549" s="51">
        <v>44769</v>
      </c>
      <c r="G1549" s="2" t="s">
        <v>1</v>
      </c>
      <c r="H1549" s="2" t="s">
        <v>0</v>
      </c>
      <c r="I1549" s="2" t="s">
        <v>8149</v>
      </c>
      <c r="J1549" s="2" t="s">
        <v>8150</v>
      </c>
      <c r="K1549" s="41">
        <v>3883</v>
      </c>
      <c r="L1549" s="48">
        <v>3883</v>
      </c>
      <c r="M1549" s="49" t="s">
        <v>126</v>
      </c>
      <c r="N1549" s="39" t="s">
        <v>127</v>
      </c>
      <c r="O1549" s="2">
        <v>0</v>
      </c>
      <c r="P1549" s="2">
        <v>0</v>
      </c>
      <c r="Q1549" s="39">
        <v>1855.51</v>
      </c>
      <c r="R1549" s="2">
        <v>241.21630000000002</v>
      </c>
      <c r="S1549" s="2">
        <v>0</v>
      </c>
      <c r="T1549" s="2">
        <v>0</v>
      </c>
      <c r="U1549" s="39">
        <v>2096.7262999999998</v>
      </c>
      <c r="V1549" s="2">
        <v>0</v>
      </c>
      <c r="W1549" s="2" t="s">
        <v>1</v>
      </c>
      <c r="X1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49"/>
      <c r="Z1549"/>
      <c r="AA1549"/>
    </row>
    <row r="1550" spans="5:27" hidden="1">
      <c r="E1550" s="2" t="s">
        <v>8565</v>
      </c>
      <c r="F1550" s="51">
        <v>44769</v>
      </c>
      <c r="G1550" s="2" t="s">
        <v>1</v>
      </c>
      <c r="H1550" s="2" t="s">
        <v>0</v>
      </c>
      <c r="I1550" s="2" t="s">
        <v>8149</v>
      </c>
      <c r="J1550" s="2" t="s">
        <v>8150</v>
      </c>
      <c r="K1550" s="41">
        <v>3884</v>
      </c>
      <c r="L1550" s="48">
        <v>3884</v>
      </c>
      <c r="M1550" s="49" t="s">
        <v>303</v>
      </c>
      <c r="N1550" s="39" t="s">
        <v>304</v>
      </c>
      <c r="O1550" s="2">
        <v>0</v>
      </c>
      <c r="P1550" s="2">
        <v>0</v>
      </c>
      <c r="Q1550" s="39">
        <v>3594.91</v>
      </c>
      <c r="R1550" s="2">
        <v>467.3383</v>
      </c>
      <c r="S1550" s="2">
        <v>0</v>
      </c>
      <c r="T1550" s="2">
        <v>0</v>
      </c>
      <c r="U1550" s="39">
        <v>4062.2482999999997</v>
      </c>
      <c r="V1550" s="2">
        <v>0</v>
      </c>
      <c r="W1550" s="2" t="s">
        <v>1</v>
      </c>
      <c r="X1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0"/>
      <c r="Z1550"/>
      <c r="AA1550"/>
    </row>
    <row r="1551" spans="5:27" hidden="1">
      <c r="E1551" s="2" t="s">
        <v>8565</v>
      </c>
      <c r="F1551" s="51">
        <v>44769</v>
      </c>
      <c r="G1551" s="2" t="s">
        <v>1</v>
      </c>
      <c r="H1551" s="2" t="s">
        <v>0</v>
      </c>
      <c r="I1551" s="2" t="s">
        <v>8149</v>
      </c>
      <c r="J1551" s="2" t="s">
        <v>8150</v>
      </c>
      <c r="K1551" s="41">
        <v>3885</v>
      </c>
      <c r="L1551" s="48">
        <v>3885</v>
      </c>
      <c r="M1551" s="49" t="s">
        <v>333</v>
      </c>
      <c r="N1551" s="39" t="s">
        <v>334</v>
      </c>
      <c r="O1551" s="2">
        <v>0</v>
      </c>
      <c r="P1551" s="2">
        <v>0</v>
      </c>
      <c r="Q1551" s="39">
        <v>163.12</v>
      </c>
      <c r="R1551" s="2">
        <v>21.2056</v>
      </c>
      <c r="S1551" s="2">
        <v>0</v>
      </c>
      <c r="T1551" s="2">
        <v>0</v>
      </c>
      <c r="U1551" s="39">
        <v>184.32560000000001</v>
      </c>
      <c r="V1551" s="2">
        <v>0</v>
      </c>
      <c r="W1551" s="2" t="s">
        <v>1</v>
      </c>
      <c r="X1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1"/>
      <c r="Z1551"/>
      <c r="AA1551"/>
    </row>
    <row r="1552" spans="5:27" hidden="1">
      <c r="E1552" s="2" t="s">
        <v>8565</v>
      </c>
      <c r="F1552" s="51">
        <v>44770</v>
      </c>
      <c r="G1552" s="2" t="s">
        <v>1</v>
      </c>
      <c r="H1552" s="2" t="s">
        <v>0</v>
      </c>
      <c r="I1552" s="2" t="s">
        <v>8149</v>
      </c>
      <c r="J1552" s="2" t="s">
        <v>8150</v>
      </c>
      <c r="K1552" s="41">
        <v>3886</v>
      </c>
      <c r="L1552" s="48">
        <v>3886</v>
      </c>
      <c r="M1552" s="49" t="s">
        <v>839</v>
      </c>
      <c r="N1552" s="39" t="s">
        <v>840</v>
      </c>
      <c r="O1552" s="2">
        <v>0</v>
      </c>
      <c r="P1552" s="2">
        <v>0</v>
      </c>
      <c r="Q1552" s="39">
        <v>376.48</v>
      </c>
      <c r="R1552" s="2">
        <v>48.942400000000006</v>
      </c>
      <c r="S1552" s="2">
        <v>0</v>
      </c>
      <c r="T1552" s="2">
        <v>0</v>
      </c>
      <c r="U1552" s="39">
        <v>425.42240000000004</v>
      </c>
      <c r="V1552" s="2">
        <v>0</v>
      </c>
      <c r="W1552" s="2" t="s">
        <v>1</v>
      </c>
      <c r="X1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2"/>
      <c r="Z1552"/>
      <c r="AA1552"/>
    </row>
    <row r="1553" spans="5:27" hidden="1">
      <c r="E1553" s="2" t="s">
        <v>8565</v>
      </c>
      <c r="F1553" s="51">
        <v>44770</v>
      </c>
      <c r="G1553" s="2" t="s">
        <v>1</v>
      </c>
      <c r="H1553" s="2" t="s">
        <v>0</v>
      </c>
      <c r="I1553" s="2" t="s">
        <v>8149</v>
      </c>
      <c r="J1553" s="2" t="s">
        <v>8150</v>
      </c>
      <c r="K1553" s="41">
        <v>3887</v>
      </c>
      <c r="L1553" s="48">
        <v>3887</v>
      </c>
      <c r="M1553" s="49" t="s">
        <v>167</v>
      </c>
      <c r="N1553" s="39" t="s">
        <v>168</v>
      </c>
      <c r="O1553" s="2">
        <v>0</v>
      </c>
      <c r="P1553" s="2">
        <v>0</v>
      </c>
      <c r="Q1553" s="39">
        <v>64.069999999999993</v>
      </c>
      <c r="R1553" s="2">
        <v>8.3290999999999986</v>
      </c>
      <c r="S1553" s="2">
        <v>0</v>
      </c>
      <c r="T1553" s="2">
        <v>0</v>
      </c>
      <c r="U1553" s="39">
        <v>72.39909999999999</v>
      </c>
      <c r="V1553" s="2">
        <v>0</v>
      </c>
      <c r="W1553" s="2" t="s">
        <v>1</v>
      </c>
      <c r="X1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3"/>
      <c r="Z1553"/>
      <c r="AA1553"/>
    </row>
    <row r="1554" spans="5:27" hidden="1">
      <c r="E1554" s="2" t="s">
        <v>8565</v>
      </c>
      <c r="F1554" s="51">
        <v>44770</v>
      </c>
      <c r="G1554" s="2" t="s">
        <v>1</v>
      </c>
      <c r="H1554" s="2" t="s">
        <v>0</v>
      </c>
      <c r="I1554" s="2" t="s">
        <v>8149</v>
      </c>
      <c r="J1554" s="2" t="s">
        <v>8150</v>
      </c>
      <c r="K1554" s="41">
        <v>3888</v>
      </c>
      <c r="L1554" s="48">
        <v>3888</v>
      </c>
      <c r="M1554" s="49" t="s">
        <v>193</v>
      </c>
      <c r="N1554" s="39" t="s">
        <v>194</v>
      </c>
      <c r="O1554" s="2">
        <v>0</v>
      </c>
      <c r="P1554" s="2">
        <v>0</v>
      </c>
      <c r="Q1554" s="39">
        <v>168.94</v>
      </c>
      <c r="R1554" s="2">
        <v>21.962199999999999</v>
      </c>
      <c r="S1554" s="2">
        <v>0</v>
      </c>
      <c r="T1554" s="2">
        <v>0</v>
      </c>
      <c r="U1554" s="39">
        <v>190.90219999999999</v>
      </c>
      <c r="V1554" s="2">
        <v>0</v>
      </c>
      <c r="W1554" s="2" t="s">
        <v>1</v>
      </c>
      <c r="X1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4"/>
      <c r="Z1554"/>
      <c r="AA1554"/>
    </row>
    <row r="1555" spans="5:27" hidden="1">
      <c r="E1555" s="2" t="s">
        <v>8565</v>
      </c>
      <c r="F1555" s="51">
        <v>44770</v>
      </c>
      <c r="G1555" s="2" t="s">
        <v>1</v>
      </c>
      <c r="H1555" s="2" t="s">
        <v>0</v>
      </c>
      <c r="I1555" s="2" t="s">
        <v>8149</v>
      </c>
      <c r="J1555" s="2" t="s">
        <v>8150</v>
      </c>
      <c r="K1555" s="41">
        <v>3889</v>
      </c>
      <c r="L1555" s="48">
        <v>3889</v>
      </c>
      <c r="M1555" s="49" t="s">
        <v>303</v>
      </c>
      <c r="N1555" s="39" t="s">
        <v>304</v>
      </c>
      <c r="O1555" s="2">
        <v>0</v>
      </c>
      <c r="P1555" s="2">
        <v>0</v>
      </c>
      <c r="Q1555" s="39">
        <v>23424.86</v>
      </c>
      <c r="R1555" s="2">
        <v>3045.2318</v>
      </c>
      <c r="S1555" s="2">
        <v>0</v>
      </c>
      <c r="T1555" s="2">
        <v>0</v>
      </c>
      <c r="U1555" s="39">
        <v>26470.091800000002</v>
      </c>
      <c r="V1555" s="2">
        <v>0</v>
      </c>
      <c r="W1555" s="2" t="s">
        <v>1</v>
      </c>
      <c r="X1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5"/>
      <c r="Z1555"/>
      <c r="AA1555"/>
    </row>
    <row r="1556" spans="5:27" hidden="1">
      <c r="E1556" s="2" t="s">
        <v>8565</v>
      </c>
      <c r="F1556" s="51">
        <v>44770</v>
      </c>
      <c r="G1556" s="2" t="s">
        <v>1</v>
      </c>
      <c r="H1556" s="2" t="s">
        <v>0</v>
      </c>
      <c r="I1556" s="2" t="s">
        <v>8149</v>
      </c>
      <c r="J1556" s="2" t="s">
        <v>8150</v>
      </c>
      <c r="K1556" s="41">
        <v>3890</v>
      </c>
      <c r="L1556" s="48">
        <v>3890</v>
      </c>
      <c r="M1556" s="49" t="s">
        <v>333</v>
      </c>
      <c r="N1556" s="39" t="s">
        <v>334</v>
      </c>
      <c r="O1556" s="2">
        <v>0</v>
      </c>
      <c r="P1556" s="2">
        <v>0</v>
      </c>
      <c r="Q1556" s="39">
        <v>203.9</v>
      </c>
      <c r="R1556" s="2">
        <v>26.507000000000001</v>
      </c>
      <c r="S1556" s="2">
        <v>0</v>
      </c>
      <c r="T1556" s="2">
        <v>0</v>
      </c>
      <c r="U1556" s="39">
        <v>230.40700000000001</v>
      </c>
      <c r="V1556" s="2">
        <v>0</v>
      </c>
      <c r="W1556" s="2" t="s">
        <v>1</v>
      </c>
      <c r="X1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6"/>
      <c r="Z1556"/>
      <c r="AA1556"/>
    </row>
    <row r="1557" spans="5:27" hidden="1">
      <c r="E1557" s="2" t="s">
        <v>8565</v>
      </c>
      <c r="F1557" s="51">
        <v>44770</v>
      </c>
      <c r="G1557" s="2" t="s">
        <v>1</v>
      </c>
      <c r="H1557" s="2" t="s">
        <v>0</v>
      </c>
      <c r="I1557" s="2" t="s">
        <v>8149</v>
      </c>
      <c r="J1557" s="2" t="s">
        <v>8150</v>
      </c>
      <c r="K1557" s="41">
        <v>3891</v>
      </c>
      <c r="L1557" s="48">
        <v>3891</v>
      </c>
      <c r="M1557" s="49" t="s">
        <v>333</v>
      </c>
      <c r="N1557" s="39" t="s">
        <v>334</v>
      </c>
      <c r="O1557" s="2">
        <v>0</v>
      </c>
      <c r="P1557" s="2">
        <v>0</v>
      </c>
      <c r="Q1557" s="39">
        <v>142.72999999999999</v>
      </c>
      <c r="R1557" s="2">
        <v>18.5549</v>
      </c>
      <c r="S1557" s="2">
        <v>0</v>
      </c>
      <c r="T1557" s="2">
        <v>0</v>
      </c>
      <c r="U1557" s="39">
        <v>161.28489999999999</v>
      </c>
      <c r="V1557" s="2">
        <v>0</v>
      </c>
      <c r="W1557" s="2" t="s">
        <v>1</v>
      </c>
      <c r="X1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7"/>
      <c r="Z1557"/>
      <c r="AA1557"/>
    </row>
    <row r="1558" spans="5:27" hidden="1">
      <c r="E1558" s="2" t="s">
        <v>8565</v>
      </c>
      <c r="F1558" s="51">
        <v>44770</v>
      </c>
      <c r="G1558" s="2" t="s">
        <v>1</v>
      </c>
      <c r="H1558" s="2" t="s">
        <v>0</v>
      </c>
      <c r="I1558" s="2" t="s">
        <v>8149</v>
      </c>
      <c r="J1558" s="2" t="s">
        <v>8150</v>
      </c>
      <c r="K1558" s="41">
        <v>3892</v>
      </c>
      <c r="L1558" s="48">
        <v>3892</v>
      </c>
      <c r="M1558" s="49" t="s">
        <v>931</v>
      </c>
      <c r="N1558" s="39" t="s">
        <v>932</v>
      </c>
      <c r="O1558" s="2">
        <v>0</v>
      </c>
      <c r="P1558" s="2">
        <v>0</v>
      </c>
      <c r="Q1558" s="39">
        <v>1223.3399999999999</v>
      </c>
      <c r="R1558" s="2">
        <v>159.0342</v>
      </c>
      <c r="S1558" s="2">
        <v>0</v>
      </c>
      <c r="T1558" s="2">
        <v>0</v>
      </c>
      <c r="U1558" s="39">
        <v>1382.3742</v>
      </c>
      <c r="V1558" s="2">
        <v>0</v>
      </c>
      <c r="W1558" s="2" t="s">
        <v>1</v>
      </c>
      <c r="X1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8"/>
      <c r="Z1558"/>
      <c r="AA1558"/>
    </row>
    <row r="1559" spans="5:27" hidden="1">
      <c r="E1559" s="2" t="s">
        <v>8565</v>
      </c>
      <c r="F1559" s="51">
        <v>44770</v>
      </c>
      <c r="G1559" s="2" t="s">
        <v>1</v>
      </c>
      <c r="H1559" s="2" t="s">
        <v>0</v>
      </c>
      <c r="I1559" s="2" t="s">
        <v>8149</v>
      </c>
      <c r="J1559" s="2" t="s">
        <v>8150</v>
      </c>
      <c r="K1559" s="41">
        <v>3893</v>
      </c>
      <c r="L1559" s="48">
        <v>3893</v>
      </c>
      <c r="M1559" s="49" t="s">
        <v>8029</v>
      </c>
      <c r="N1559" s="39" t="s">
        <v>916</v>
      </c>
      <c r="O1559" s="2">
        <v>0</v>
      </c>
      <c r="P1559" s="2">
        <v>0</v>
      </c>
      <c r="Q1559" s="39">
        <v>1345.72</v>
      </c>
      <c r="R1559" s="2">
        <v>174.9436</v>
      </c>
      <c r="S1559" s="2">
        <v>0</v>
      </c>
      <c r="T1559" s="2">
        <v>0</v>
      </c>
      <c r="U1559" s="39">
        <v>1520.6636000000001</v>
      </c>
      <c r="V1559" s="2">
        <v>0</v>
      </c>
      <c r="W1559" s="2" t="s">
        <v>1</v>
      </c>
      <c r="X1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59"/>
      <c r="Z1559"/>
      <c r="AA1559"/>
    </row>
    <row r="1560" spans="5:27" hidden="1">
      <c r="E1560" s="2" t="s">
        <v>8565</v>
      </c>
      <c r="F1560" s="51">
        <v>44770</v>
      </c>
      <c r="G1560" s="2" t="s">
        <v>1</v>
      </c>
      <c r="H1560" s="2" t="s">
        <v>0</v>
      </c>
      <c r="I1560" s="2" t="s">
        <v>8149</v>
      </c>
      <c r="J1560" s="2" t="s">
        <v>8150</v>
      </c>
      <c r="K1560" s="41">
        <v>3894</v>
      </c>
      <c r="L1560" s="48">
        <v>3894</v>
      </c>
      <c r="M1560" s="49" t="s">
        <v>118</v>
      </c>
      <c r="N1560" s="39" t="s">
        <v>119</v>
      </c>
      <c r="O1560" s="2">
        <v>0</v>
      </c>
      <c r="P1560" s="2">
        <v>0</v>
      </c>
      <c r="Q1560" s="39">
        <v>82.4</v>
      </c>
      <c r="R1560" s="2">
        <v>10.712000000000002</v>
      </c>
      <c r="S1560" s="2">
        <v>0</v>
      </c>
      <c r="T1560" s="2">
        <v>0</v>
      </c>
      <c r="U1560" s="39">
        <v>93.112000000000009</v>
      </c>
      <c r="V1560" s="2">
        <v>0</v>
      </c>
      <c r="W1560" s="2" t="s">
        <v>1</v>
      </c>
      <c r="X1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0"/>
      <c r="Z1560"/>
      <c r="AA1560"/>
    </row>
    <row r="1561" spans="5:27" hidden="1">
      <c r="E1561" s="2" t="s">
        <v>8565</v>
      </c>
      <c r="F1561" s="51">
        <v>44770</v>
      </c>
      <c r="G1561" s="2" t="s">
        <v>1</v>
      </c>
      <c r="H1561" s="2" t="s">
        <v>0</v>
      </c>
      <c r="I1561" s="2" t="s">
        <v>8149</v>
      </c>
      <c r="J1561" s="2" t="s">
        <v>8150</v>
      </c>
      <c r="K1561" s="41">
        <v>3895</v>
      </c>
      <c r="L1561" s="48">
        <v>3895</v>
      </c>
      <c r="M1561" s="49" t="s">
        <v>118</v>
      </c>
      <c r="N1561" s="39" t="s">
        <v>119</v>
      </c>
      <c r="O1561" s="2">
        <v>0</v>
      </c>
      <c r="P1561" s="2">
        <v>0</v>
      </c>
      <c r="Q1561" s="39">
        <v>895.72</v>
      </c>
      <c r="R1561" s="2">
        <v>116.4436</v>
      </c>
      <c r="S1561" s="2">
        <v>0</v>
      </c>
      <c r="T1561" s="2">
        <v>0</v>
      </c>
      <c r="U1561" s="39">
        <v>1012.1636000000001</v>
      </c>
      <c r="V1561" s="2">
        <v>0</v>
      </c>
      <c r="W1561" s="2" t="s">
        <v>1</v>
      </c>
      <c r="X1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1"/>
      <c r="Z1561"/>
      <c r="AA1561"/>
    </row>
    <row r="1562" spans="5:27" hidden="1">
      <c r="E1562" s="2" t="s">
        <v>8565</v>
      </c>
      <c r="F1562" s="51">
        <v>44770</v>
      </c>
      <c r="G1562" s="2" t="s">
        <v>1</v>
      </c>
      <c r="H1562" s="2" t="s">
        <v>0</v>
      </c>
      <c r="I1562" s="2" t="s">
        <v>8149</v>
      </c>
      <c r="J1562" s="2" t="s">
        <v>8150</v>
      </c>
      <c r="K1562" s="41">
        <v>3896</v>
      </c>
      <c r="L1562" s="48">
        <v>3896</v>
      </c>
      <c r="M1562" s="49" t="s">
        <v>755</v>
      </c>
      <c r="N1562" s="39" t="s">
        <v>756</v>
      </c>
      <c r="O1562" s="2">
        <v>0</v>
      </c>
      <c r="P1562" s="2">
        <v>0</v>
      </c>
      <c r="Q1562" s="39">
        <v>1.59</v>
      </c>
      <c r="R1562" s="2">
        <v>0.20670000000000002</v>
      </c>
      <c r="S1562" s="2">
        <v>0</v>
      </c>
      <c r="T1562" s="2">
        <v>0</v>
      </c>
      <c r="U1562" s="39">
        <v>1.7967000000000002</v>
      </c>
      <c r="V1562" s="2">
        <v>0</v>
      </c>
      <c r="W1562" s="2" t="s">
        <v>1</v>
      </c>
      <c r="X1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2"/>
      <c r="Z1562"/>
      <c r="AA1562"/>
    </row>
    <row r="1563" spans="5:27" hidden="1">
      <c r="E1563" s="2" t="s">
        <v>8565</v>
      </c>
      <c r="F1563" s="51">
        <v>44770</v>
      </c>
      <c r="G1563" s="2" t="s">
        <v>1</v>
      </c>
      <c r="H1563" s="2" t="s">
        <v>0</v>
      </c>
      <c r="I1563" s="2" t="s">
        <v>8149</v>
      </c>
      <c r="J1563" s="2" t="s">
        <v>8150</v>
      </c>
      <c r="K1563" s="41">
        <v>3897</v>
      </c>
      <c r="L1563" s="48">
        <v>3897</v>
      </c>
      <c r="M1563" s="49">
        <v>0</v>
      </c>
      <c r="N1563" s="39" t="s">
        <v>619</v>
      </c>
      <c r="O1563" s="2">
        <v>0</v>
      </c>
      <c r="P1563" s="2">
        <v>0</v>
      </c>
      <c r="Q1563" s="39">
        <v>14.16</v>
      </c>
      <c r="R1563" s="2">
        <v>1.8408</v>
      </c>
      <c r="S1563" s="2">
        <v>0</v>
      </c>
      <c r="T1563" s="2">
        <v>0</v>
      </c>
      <c r="U1563" s="39">
        <v>16.000800000000002</v>
      </c>
      <c r="V1563" s="2" t="s">
        <v>8525</v>
      </c>
      <c r="W1563" s="2" t="s">
        <v>1</v>
      </c>
      <c r="X1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3"/>
      <c r="Z1563"/>
      <c r="AA1563"/>
    </row>
    <row r="1564" spans="5:27" hidden="1">
      <c r="E1564" s="2" t="s">
        <v>8565</v>
      </c>
      <c r="F1564" s="51">
        <v>44770</v>
      </c>
      <c r="G1564" s="2" t="s">
        <v>1</v>
      </c>
      <c r="H1564" s="2" t="s">
        <v>0</v>
      </c>
      <c r="I1564" s="2" t="s">
        <v>8149</v>
      </c>
      <c r="J1564" s="2" t="s">
        <v>8150</v>
      </c>
      <c r="K1564" s="41">
        <v>3898</v>
      </c>
      <c r="L1564" s="48">
        <v>3898</v>
      </c>
      <c r="M1564" s="49" t="s">
        <v>237</v>
      </c>
      <c r="N1564" s="39" t="s">
        <v>238</v>
      </c>
      <c r="O1564" s="2">
        <v>0</v>
      </c>
      <c r="P1564" s="2">
        <v>0</v>
      </c>
      <c r="Q1564" s="39">
        <v>254.69</v>
      </c>
      <c r="R1564" s="2">
        <v>33.109700000000004</v>
      </c>
      <c r="S1564" s="2">
        <v>0</v>
      </c>
      <c r="T1564" s="2">
        <v>0</v>
      </c>
      <c r="U1564" s="39">
        <v>287.79970000000003</v>
      </c>
      <c r="V1564" s="2">
        <v>0</v>
      </c>
      <c r="W1564" s="2" t="s">
        <v>1</v>
      </c>
      <c r="X1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4"/>
      <c r="Z1564"/>
      <c r="AA1564"/>
    </row>
    <row r="1565" spans="5:27" hidden="1">
      <c r="E1565" s="2" t="s">
        <v>8565</v>
      </c>
      <c r="F1565" s="51">
        <v>44770</v>
      </c>
      <c r="G1565" s="2" t="s">
        <v>1</v>
      </c>
      <c r="H1565" s="2" t="s">
        <v>0</v>
      </c>
      <c r="I1565" s="2" t="s">
        <v>8149</v>
      </c>
      <c r="J1565" s="2" t="s">
        <v>8150</v>
      </c>
      <c r="K1565" s="41">
        <v>3899</v>
      </c>
      <c r="L1565" s="48">
        <v>3899</v>
      </c>
      <c r="M1565" s="49" t="s">
        <v>501</v>
      </c>
      <c r="N1565" s="39" t="s">
        <v>502</v>
      </c>
      <c r="O1565" s="2">
        <v>0</v>
      </c>
      <c r="P1565" s="2">
        <v>0</v>
      </c>
      <c r="Q1565" s="39">
        <v>300</v>
      </c>
      <c r="R1565" s="2">
        <v>39</v>
      </c>
      <c r="S1565" s="2">
        <v>0</v>
      </c>
      <c r="T1565" s="2">
        <v>0</v>
      </c>
      <c r="U1565" s="39">
        <v>339</v>
      </c>
      <c r="V1565" s="2">
        <v>0</v>
      </c>
      <c r="W1565" s="2" t="s">
        <v>1</v>
      </c>
      <c r="X1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5"/>
      <c r="Z1565"/>
      <c r="AA1565"/>
    </row>
    <row r="1566" spans="5:27" hidden="1">
      <c r="E1566" s="2" t="s">
        <v>8565</v>
      </c>
      <c r="F1566" s="51">
        <v>44770</v>
      </c>
      <c r="G1566" s="2" t="s">
        <v>1</v>
      </c>
      <c r="H1566" s="2" t="s">
        <v>0</v>
      </c>
      <c r="I1566" s="2" t="s">
        <v>8149</v>
      </c>
      <c r="J1566" s="2" t="s">
        <v>8150</v>
      </c>
      <c r="K1566" s="41">
        <v>3900</v>
      </c>
      <c r="L1566" s="48">
        <v>3900</v>
      </c>
      <c r="M1566" s="49" t="s">
        <v>341</v>
      </c>
      <c r="N1566" s="39" t="s">
        <v>342</v>
      </c>
      <c r="O1566" s="2">
        <v>0</v>
      </c>
      <c r="P1566" s="2">
        <v>0</v>
      </c>
      <c r="Q1566" s="39">
        <v>464.6</v>
      </c>
      <c r="R1566" s="2">
        <v>60.398000000000003</v>
      </c>
      <c r="S1566" s="2">
        <v>0</v>
      </c>
      <c r="T1566" s="2">
        <v>0</v>
      </c>
      <c r="U1566" s="39">
        <v>524.99800000000005</v>
      </c>
      <c r="V1566" s="2">
        <v>0</v>
      </c>
      <c r="W1566" s="2" t="s">
        <v>1</v>
      </c>
      <c r="X1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6"/>
      <c r="Z1566"/>
      <c r="AA1566"/>
    </row>
    <row r="1567" spans="5:27" hidden="1">
      <c r="E1567" s="2" t="s">
        <v>8565</v>
      </c>
      <c r="F1567" s="51">
        <v>44770</v>
      </c>
      <c r="G1567" s="2" t="s">
        <v>1</v>
      </c>
      <c r="H1567" s="2" t="s">
        <v>0</v>
      </c>
      <c r="I1567" s="2" t="s">
        <v>8149</v>
      </c>
      <c r="J1567" s="2" t="s">
        <v>8150</v>
      </c>
      <c r="K1567" s="41">
        <v>3901</v>
      </c>
      <c r="L1567" s="48">
        <v>3901</v>
      </c>
      <c r="M1567" s="49" t="s">
        <v>8793</v>
      </c>
      <c r="N1567" s="39" t="s">
        <v>8794</v>
      </c>
      <c r="O1567" s="2">
        <v>0</v>
      </c>
      <c r="P1567" s="2">
        <v>0</v>
      </c>
      <c r="Q1567" s="39">
        <v>61.17</v>
      </c>
      <c r="R1567" s="2">
        <v>7.9521000000000006</v>
      </c>
      <c r="S1567" s="2">
        <v>0</v>
      </c>
      <c r="T1567" s="2">
        <v>0</v>
      </c>
      <c r="U1567" s="39">
        <v>69.122100000000003</v>
      </c>
      <c r="V1567" s="2">
        <v>0</v>
      </c>
      <c r="W1567" s="2" t="s">
        <v>1</v>
      </c>
      <c r="X1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7"/>
      <c r="Z1567"/>
      <c r="AA1567"/>
    </row>
    <row r="1568" spans="5:27" hidden="1">
      <c r="E1568" s="2" t="s">
        <v>8565</v>
      </c>
      <c r="F1568" s="51">
        <v>44770</v>
      </c>
      <c r="G1568" s="2" t="s">
        <v>1</v>
      </c>
      <c r="H1568" s="2" t="s">
        <v>0</v>
      </c>
      <c r="I1568" s="2" t="s">
        <v>8149</v>
      </c>
      <c r="J1568" s="2" t="s">
        <v>8150</v>
      </c>
      <c r="K1568" s="41">
        <v>3902</v>
      </c>
      <c r="L1568" s="48">
        <v>3902</v>
      </c>
      <c r="M1568" s="49" t="s">
        <v>741</v>
      </c>
      <c r="N1568" s="39" t="s">
        <v>742</v>
      </c>
      <c r="O1568" s="2">
        <v>0</v>
      </c>
      <c r="P1568" s="2">
        <v>0</v>
      </c>
      <c r="Q1568" s="39">
        <v>483.3</v>
      </c>
      <c r="R1568" s="2">
        <v>62.829000000000001</v>
      </c>
      <c r="S1568" s="2">
        <v>0</v>
      </c>
      <c r="T1568" s="2">
        <v>0</v>
      </c>
      <c r="U1568" s="39">
        <v>546.12900000000002</v>
      </c>
      <c r="V1568" s="2">
        <v>0</v>
      </c>
      <c r="W1568" s="2" t="s">
        <v>1</v>
      </c>
      <c r="X1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8"/>
      <c r="Z1568"/>
      <c r="AA1568"/>
    </row>
    <row r="1569" spans="5:27" hidden="1">
      <c r="E1569" s="2" t="s">
        <v>8565</v>
      </c>
      <c r="F1569" s="51">
        <v>44770</v>
      </c>
      <c r="G1569" s="2" t="s">
        <v>1</v>
      </c>
      <c r="H1569" s="2" t="s">
        <v>0</v>
      </c>
      <c r="I1569" s="2" t="s">
        <v>8149</v>
      </c>
      <c r="J1569" s="2" t="s">
        <v>8150</v>
      </c>
      <c r="K1569" s="41">
        <v>3903</v>
      </c>
      <c r="L1569" s="48">
        <v>3903</v>
      </c>
      <c r="M1569" s="49" t="s">
        <v>118</v>
      </c>
      <c r="N1569" s="39" t="s">
        <v>119</v>
      </c>
      <c r="O1569" s="2">
        <v>0</v>
      </c>
      <c r="P1569" s="2">
        <v>0</v>
      </c>
      <c r="Q1569" s="39">
        <v>52.6</v>
      </c>
      <c r="R1569" s="2">
        <v>6.8380000000000001</v>
      </c>
      <c r="S1569" s="2">
        <v>0</v>
      </c>
      <c r="T1569" s="2">
        <v>0</v>
      </c>
      <c r="U1569" s="39">
        <v>59.438000000000002</v>
      </c>
      <c r="V1569" s="2">
        <v>0</v>
      </c>
      <c r="W1569" s="2" t="s">
        <v>1</v>
      </c>
      <c r="X1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69"/>
      <c r="Z1569"/>
      <c r="AA1569"/>
    </row>
    <row r="1570" spans="5:27" hidden="1">
      <c r="E1570" s="2" t="s">
        <v>8565</v>
      </c>
      <c r="F1570" s="51">
        <v>44770</v>
      </c>
      <c r="G1570" s="2" t="s">
        <v>1</v>
      </c>
      <c r="H1570" s="2" t="s">
        <v>0</v>
      </c>
      <c r="I1570" s="2" t="s">
        <v>8149</v>
      </c>
      <c r="J1570" s="2" t="s">
        <v>8150</v>
      </c>
      <c r="K1570" s="41">
        <v>3904</v>
      </c>
      <c r="L1570" s="48">
        <v>3904</v>
      </c>
      <c r="M1570" s="49" t="s">
        <v>118</v>
      </c>
      <c r="N1570" s="39" t="s">
        <v>119</v>
      </c>
      <c r="O1570" s="2">
        <v>0</v>
      </c>
      <c r="P1570" s="2">
        <v>0</v>
      </c>
      <c r="Q1570" s="39">
        <v>105.2</v>
      </c>
      <c r="R1570" s="2">
        <v>13.676</v>
      </c>
      <c r="S1570" s="2">
        <v>0</v>
      </c>
      <c r="T1570" s="2">
        <v>0</v>
      </c>
      <c r="U1570" s="39">
        <v>118.876</v>
      </c>
      <c r="V1570" s="2">
        <v>0</v>
      </c>
      <c r="W1570" s="2" t="s">
        <v>1</v>
      </c>
      <c r="X1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0"/>
      <c r="Z1570"/>
      <c r="AA1570"/>
    </row>
    <row r="1571" spans="5:27" hidden="1">
      <c r="E1571" s="2" t="s">
        <v>8565</v>
      </c>
      <c r="F1571" s="51">
        <v>44770</v>
      </c>
      <c r="G1571" s="2" t="s">
        <v>1</v>
      </c>
      <c r="H1571" s="2" t="s">
        <v>0</v>
      </c>
      <c r="I1571" s="2" t="s">
        <v>8149</v>
      </c>
      <c r="J1571" s="2" t="s">
        <v>8150</v>
      </c>
      <c r="K1571" s="41">
        <v>3905</v>
      </c>
      <c r="L1571" s="48">
        <v>3905</v>
      </c>
      <c r="M1571" s="49" t="s">
        <v>142</v>
      </c>
      <c r="N1571" s="39" t="s">
        <v>143</v>
      </c>
      <c r="O1571" s="2">
        <v>0</v>
      </c>
      <c r="P1571" s="2">
        <v>0</v>
      </c>
      <c r="Q1571" s="39">
        <v>30</v>
      </c>
      <c r="R1571" s="2">
        <v>3.9000000000000004</v>
      </c>
      <c r="S1571" s="2">
        <v>0</v>
      </c>
      <c r="T1571" s="2">
        <v>0</v>
      </c>
      <c r="U1571" s="39">
        <v>33.9</v>
      </c>
      <c r="V1571" s="2">
        <v>0</v>
      </c>
      <c r="W1571" s="2" t="s">
        <v>1</v>
      </c>
      <c r="X1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1"/>
      <c r="Z1571"/>
      <c r="AA1571"/>
    </row>
    <row r="1572" spans="5:27" hidden="1">
      <c r="E1572" s="2" t="s">
        <v>8565</v>
      </c>
      <c r="F1572" s="51">
        <v>44770</v>
      </c>
      <c r="G1572" s="2" t="s">
        <v>1</v>
      </c>
      <c r="H1572" s="2" t="s">
        <v>0</v>
      </c>
      <c r="I1572" s="2" t="s">
        <v>8149</v>
      </c>
      <c r="J1572" s="2" t="s">
        <v>8150</v>
      </c>
      <c r="K1572" s="41">
        <v>3906</v>
      </c>
      <c r="L1572" s="48">
        <v>3906</v>
      </c>
      <c r="M1572" s="49" t="s">
        <v>8106</v>
      </c>
      <c r="N1572" s="39" t="s">
        <v>8107</v>
      </c>
      <c r="O1572" s="2">
        <v>0</v>
      </c>
      <c r="P1572" s="2">
        <v>0</v>
      </c>
      <c r="Q1572" s="39">
        <v>282.3</v>
      </c>
      <c r="R1572" s="2">
        <v>36.699000000000005</v>
      </c>
      <c r="S1572" s="2">
        <v>0</v>
      </c>
      <c r="T1572" s="2">
        <v>0</v>
      </c>
      <c r="U1572" s="39">
        <v>318.99900000000002</v>
      </c>
      <c r="V1572" s="2">
        <v>0</v>
      </c>
      <c r="W1572" s="2" t="s">
        <v>1</v>
      </c>
      <c r="X1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2"/>
      <c r="Z1572"/>
      <c r="AA1572"/>
    </row>
    <row r="1573" spans="5:27" hidden="1">
      <c r="E1573" s="2" t="s">
        <v>8565</v>
      </c>
      <c r="F1573" s="51">
        <v>44770</v>
      </c>
      <c r="G1573" s="2" t="s">
        <v>1</v>
      </c>
      <c r="H1573" s="2" t="s">
        <v>0</v>
      </c>
      <c r="I1573" s="2" t="s">
        <v>8149</v>
      </c>
      <c r="J1573" s="2" t="s">
        <v>8150</v>
      </c>
      <c r="K1573" s="41">
        <v>3907</v>
      </c>
      <c r="L1573" s="48">
        <v>3907</v>
      </c>
      <c r="M1573" s="49" t="s">
        <v>333</v>
      </c>
      <c r="N1573" s="39" t="s">
        <v>334</v>
      </c>
      <c r="O1573" s="2">
        <v>0</v>
      </c>
      <c r="P1573" s="2">
        <v>0</v>
      </c>
      <c r="Q1573" s="39">
        <v>101.95</v>
      </c>
      <c r="R1573" s="2">
        <v>13.253500000000001</v>
      </c>
      <c r="S1573" s="2">
        <v>0</v>
      </c>
      <c r="T1573" s="2">
        <v>0</v>
      </c>
      <c r="U1573" s="39">
        <v>115.20350000000001</v>
      </c>
      <c r="V1573" s="2">
        <v>0</v>
      </c>
      <c r="W1573" s="2" t="s">
        <v>1</v>
      </c>
      <c r="X1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3"/>
      <c r="Z1573"/>
      <c r="AA1573"/>
    </row>
    <row r="1574" spans="5:27" hidden="1">
      <c r="E1574" s="2" t="s">
        <v>8565</v>
      </c>
      <c r="F1574" s="51">
        <v>44770</v>
      </c>
      <c r="G1574" s="2" t="s">
        <v>1</v>
      </c>
      <c r="H1574" s="2" t="s">
        <v>0</v>
      </c>
      <c r="I1574" s="2" t="s">
        <v>8149</v>
      </c>
      <c r="J1574" s="2" t="s">
        <v>8150</v>
      </c>
      <c r="K1574" s="41">
        <v>3908</v>
      </c>
      <c r="L1574" s="48">
        <v>3908</v>
      </c>
      <c r="M1574" s="49" t="s">
        <v>333</v>
      </c>
      <c r="N1574" s="39" t="s">
        <v>334</v>
      </c>
      <c r="O1574" s="2">
        <v>0</v>
      </c>
      <c r="P1574" s="2">
        <v>0</v>
      </c>
      <c r="Q1574" s="39">
        <v>81.56</v>
      </c>
      <c r="R1574" s="2">
        <v>10.6028</v>
      </c>
      <c r="S1574" s="2">
        <v>0</v>
      </c>
      <c r="T1574" s="2">
        <v>0</v>
      </c>
      <c r="U1574" s="39">
        <v>92.162800000000004</v>
      </c>
      <c r="V1574" s="2">
        <v>0</v>
      </c>
      <c r="W1574" s="2" t="s">
        <v>1</v>
      </c>
      <c r="X1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4"/>
      <c r="Z1574"/>
      <c r="AA1574"/>
    </row>
    <row r="1575" spans="5:27" hidden="1">
      <c r="E1575" s="2" t="s">
        <v>8565</v>
      </c>
      <c r="F1575" s="51">
        <v>44770</v>
      </c>
      <c r="G1575" s="2" t="s">
        <v>1</v>
      </c>
      <c r="H1575" s="2" t="s">
        <v>0</v>
      </c>
      <c r="I1575" s="2" t="s">
        <v>8149</v>
      </c>
      <c r="J1575" s="2" t="s">
        <v>8150</v>
      </c>
      <c r="K1575" s="41">
        <v>3909</v>
      </c>
      <c r="L1575" s="48">
        <v>3909</v>
      </c>
      <c r="M1575" s="49" t="s">
        <v>118</v>
      </c>
      <c r="N1575" s="39" t="s">
        <v>119</v>
      </c>
      <c r="O1575" s="2">
        <v>0</v>
      </c>
      <c r="P1575" s="2">
        <v>0</v>
      </c>
      <c r="Q1575" s="39">
        <v>206.88</v>
      </c>
      <c r="R1575" s="2">
        <v>26.894400000000001</v>
      </c>
      <c r="S1575" s="2">
        <v>0</v>
      </c>
      <c r="T1575" s="2">
        <v>0</v>
      </c>
      <c r="U1575" s="39">
        <v>233.77439999999999</v>
      </c>
      <c r="V1575" s="2">
        <v>0</v>
      </c>
      <c r="W1575" s="2" t="s">
        <v>1</v>
      </c>
      <c r="X1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5"/>
      <c r="Z1575"/>
      <c r="AA1575"/>
    </row>
    <row r="1576" spans="5:27" hidden="1">
      <c r="E1576" s="2" t="s">
        <v>8565</v>
      </c>
      <c r="F1576" s="51">
        <v>44770</v>
      </c>
      <c r="G1576" s="2" t="s">
        <v>1</v>
      </c>
      <c r="H1576" s="2" t="s">
        <v>0</v>
      </c>
      <c r="I1576" s="2" t="s">
        <v>8149</v>
      </c>
      <c r="J1576" s="2" t="s">
        <v>8150</v>
      </c>
      <c r="K1576" s="41">
        <v>3910</v>
      </c>
      <c r="L1576" s="48">
        <v>3910</v>
      </c>
      <c r="M1576" s="49" t="s">
        <v>419</v>
      </c>
      <c r="N1576" s="39" t="s">
        <v>420</v>
      </c>
      <c r="O1576" s="2">
        <v>0</v>
      </c>
      <c r="P1576" s="2">
        <v>0</v>
      </c>
      <c r="Q1576" s="39">
        <v>267.07</v>
      </c>
      <c r="R1576" s="2">
        <v>34.719099999999997</v>
      </c>
      <c r="S1576" s="2">
        <v>0</v>
      </c>
      <c r="T1576" s="2">
        <v>0</v>
      </c>
      <c r="U1576" s="39">
        <v>301.78909999999996</v>
      </c>
      <c r="V1576" s="2">
        <v>0</v>
      </c>
      <c r="W1576" s="2" t="s">
        <v>1</v>
      </c>
      <c r="X1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6"/>
      <c r="Z1576"/>
      <c r="AA1576"/>
    </row>
    <row r="1577" spans="5:27" hidden="1">
      <c r="E1577" s="2" t="s">
        <v>8565</v>
      </c>
      <c r="F1577" s="51">
        <v>44770</v>
      </c>
      <c r="G1577" s="2" t="s">
        <v>1</v>
      </c>
      <c r="H1577" s="2" t="s">
        <v>0</v>
      </c>
      <c r="I1577" s="2" t="s">
        <v>8149</v>
      </c>
      <c r="J1577" s="2" t="s">
        <v>8150</v>
      </c>
      <c r="K1577" s="41">
        <v>3911</v>
      </c>
      <c r="L1577" s="48">
        <v>3911</v>
      </c>
      <c r="M1577" s="49" t="s">
        <v>291</v>
      </c>
      <c r="N1577" s="39" t="s">
        <v>292</v>
      </c>
      <c r="O1577" s="2">
        <v>0</v>
      </c>
      <c r="P1577" s="2">
        <v>0</v>
      </c>
      <c r="Q1577" s="39">
        <v>1835.03</v>
      </c>
      <c r="R1577" s="2">
        <v>238.5539</v>
      </c>
      <c r="S1577" s="2">
        <v>0</v>
      </c>
      <c r="T1577" s="2">
        <v>0</v>
      </c>
      <c r="U1577" s="39">
        <v>2073.5839000000001</v>
      </c>
      <c r="V1577" s="2">
        <v>0</v>
      </c>
      <c r="W1577" s="2" t="s">
        <v>1</v>
      </c>
      <c r="X1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7"/>
      <c r="Z1577"/>
      <c r="AA1577"/>
    </row>
    <row r="1578" spans="5:27" hidden="1">
      <c r="E1578" s="2" t="s">
        <v>8565</v>
      </c>
      <c r="F1578" s="51">
        <v>44770</v>
      </c>
      <c r="G1578" s="2" t="s">
        <v>1</v>
      </c>
      <c r="H1578" s="2" t="s">
        <v>0</v>
      </c>
      <c r="I1578" s="2" t="s">
        <v>8149</v>
      </c>
      <c r="J1578" s="2" t="s">
        <v>8150</v>
      </c>
      <c r="K1578" s="41">
        <v>3912</v>
      </c>
      <c r="L1578" s="48">
        <v>3912</v>
      </c>
      <c r="M1578" s="49" t="s">
        <v>771</v>
      </c>
      <c r="N1578" s="39" t="s">
        <v>772</v>
      </c>
      <c r="O1578" s="2">
        <v>0</v>
      </c>
      <c r="P1578" s="2">
        <v>0</v>
      </c>
      <c r="Q1578" s="39">
        <v>224.27</v>
      </c>
      <c r="R1578" s="2">
        <v>29.155100000000001</v>
      </c>
      <c r="S1578" s="2">
        <v>0</v>
      </c>
      <c r="T1578" s="2">
        <v>0</v>
      </c>
      <c r="U1578" s="39">
        <v>253.42510000000001</v>
      </c>
      <c r="V1578" s="2">
        <v>0</v>
      </c>
      <c r="W1578" s="2" t="s">
        <v>1</v>
      </c>
      <c r="X1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8"/>
      <c r="Z1578"/>
      <c r="AA1578"/>
    </row>
    <row r="1579" spans="5:27" hidden="1">
      <c r="E1579" s="2" t="s">
        <v>8565</v>
      </c>
      <c r="F1579" s="51">
        <v>44770</v>
      </c>
      <c r="G1579" s="2" t="s">
        <v>1</v>
      </c>
      <c r="H1579" s="2" t="s">
        <v>0</v>
      </c>
      <c r="I1579" s="2" t="s">
        <v>8149</v>
      </c>
      <c r="J1579" s="2" t="s">
        <v>8150</v>
      </c>
      <c r="K1579" s="41">
        <v>3913</v>
      </c>
      <c r="L1579" s="48">
        <v>3913</v>
      </c>
      <c r="M1579" s="49" t="s">
        <v>8197</v>
      </c>
      <c r="N1579" s="39" t="s">
        <v>8198</v>
      </c>
      <c r="O1579" s="2">
        <v>0</v>
      </c>
      <c r="P1579" s="2">
        <v>0</v>
      </c>
      <c r="Q1579" s="39">
        <v>124.35</v>
      </c>
      <c r="R1579" s="2">
        <v>16.165500000000002</v>
      </c>
      <c r="S1579" s="2">
        <v>0</v>
      </c>
      <c r="T1579" s="2">
        <v>0</v>
      </c>
      <c r="U1579" s="39">
        <v>140.5155</v>
      </c>
      <c r="V1579" s="2">
        <v>0</v>
      </c>
      <c r="W1579" s="2" t="s">
        <v>1</v>
      </c>
      <c r="X1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79"/>
      <c r="Z1579"/>
      <c r="AA1579"/>
    </row>
    <row r="1580" spans="5:27" hidden="1">
      <c r="E1580" s="2" t="s">
        <v>8565</v>
      </c>
      <c r="F1580" s="51">
        <v>44770</v>
      </c>
      <c r="G1580" s="2" t="s">
        <v>1</v>
      </c>
      <c r="H1580" s="2" t="s">
        <v>0</v>
      </c>
      <c r="I1580" s="2" t="s">
        <v>8149</v>
      </c>
      <c r="J1580" s="2" t="s">
        <v>8150</v>
      </c>
      <c r="K1580" s="41">
        <v>3914</v>
      </c>
      <c r="L1580" s="48">
        <v>3914</v>
      </c>
      <c r="M1580" s="49" t="s">
        <v>679</v>
      </c>
      <c r="N1580" s="39" t="s">
        <v>680</v>
      </c>
      <c r="O1580" s="2">
        <v>0</v>
      </c>
      <c r="P1580" s="2">
        <v>0</v>
      </c>
      <c r="Q1580" s="39">
        <v>81.53</v>
      </c>
      <c r="R1580" s="2">
        <v>10.5989</v>
      </c>
      <c r="S1580" s="2">
        <v>0</v>
      </c>
      <c r="T1580" s="2">
        <v>0</v>
      </c>
      <c r="U1580" s="39">
        <v>92.128900000000002</v>
      </c>
      <c r="V1580" s="2">
        <v>0</v>
      </c>
      <c r="W1580" s="2" t="s">
        <v>1</v>
      </c>
      <c r="X1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0"/>
      <c r="Z1580"/>
      <c r="AA1580"/>
    </row>
    <row r="1581" spans="5:27" hidden="1">
      <c r="E1581" s="2" t="s">
        <v>8565</v>
      </c>
      <c r="F1581" s="51">
        <v>44770</v>
      </c>
      <c r="G1581" s="2" t="s">
        <v>1</v>
      </c>
      <c r="H1581" s="2" t="s">
        <v>0</v>
      </c>
      <c r="I1581" s="2" t="s">
        <v>8149</v>
      </c>
      <c r="J1581" s="2" t="s">
        <v>8150</v>
      </c>
      <c r="K1581" s="41">
        <v>3915</v>
      </c>
      <c r="L1581" s="48">
        <v>3915</v>
      </c>
      <c r="M1581" s="49" t="s">
        <v>1444</v>
      </c>
      <c r="N1581" s="39" t="s">
        <v>1445</v>
      </c>
      <c r="O1581" s="2">
        <v>0</v>
      </c>
      <c r="P1581" s="2">
        <v>0</v>
      </c>
      <c r="Q1581" s="39">
        <v>40.79</v>
      </c>
      <c r="R1581" s="2">
        <v>5.3026999999999997</v>
      </c>
      <c r="S1581" s="2">
        <v>0</v>
      </c>
      <c r="T1581" s="2">
        <v>0</v>
      </c>
      <c r="U1581" s="39">
        <v>46.092700000000001</v>
      </c>
      <c r="V1581" s="2">
        <v>0</v>
      </c>
      <c r="W1581" s="2" t="s">
        <v>1</v>
      </c>
      <c r="X1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1"/>
      <c r="Z1581"/>
      <c r="AA1581"/>
    </row>
    <row r="1582" spans="5:27" hidden="1">
      <c r="E1582" s="2" t="s">
        <v>8565</v>
      </c>
      <c r="F1582" s="51">
        <v>44770</v>
      </c>
      <c r="G1582" s="2" t="s">
        <v>1</v>
      </c>
      <c r="H1582" s="2" t="s">
        <v>0</v>
      </c>
      <c r="I1582" s="2" t="s">
        <v>8149</v>
      </c>
      <c r="J1582" s="2" t="s">
        <v>8150</v>
      </c>
      <c r="K1582" s="41">
        <v>3916</v>
      </c>
      <c r="L1582" s="48">
        <v>3916</v>
      </c>
      <c r="M1582" s="49">
        <v>0</v>
      </c>
      <c r="N1582" s="39" t="s">
        <v>1055</v>
      </c>
      <c r="O1582" s="2">
        <v>0</v>
      </c>
      <c r="P1582" s="2">
        <v>0</v>
      </c>
      <c r="Q1582" s="39">
        <v>214.39</v>
      </c>
      <c r="R1582" s="2">
        <v>27.870699999999999</v>
      </c>
      <c r="S1582" s="2">
        <v>0</v>
      </c>
      <c r="T1582" s="2">
        <v>0</v>
      </c>
      <c r="U1582" s="39">
        <v>242.26069999999999</v>
      </c>
      <c r="V1582" s="2" t="s">
        <v>8439</v>
      </c>
      <c r="W1582" s="2" t="s">
        <v>1</v>
      </c>
      <c r="X1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2"/>
      <c r="Z1582"/>
      <c r="AA1582"/>
    </row>
    <row r="1583" spans="5:27" hidden="1">
      <c r="E1583" s="2" t="s">
        <v>8565</v>
      </c>
      <c r="F1583" s="51">
        <v>44770</v>
      </c>
      <c r="G1583" s="2" t="s">
        <v>1</v>
      </c>
      <c r="H1583" s="2" t="s">
        <v>0</v>
      </c>
      <c r="I1583" s="2" t="s">
        <v>8149</v>
      </c>
      <c r="J1583" s="2" t="s">
        <v>8150</v>
      </c>
      <c r="K1583" s="41">
        <v>3917</v>
      </c>
      <c r="L1583" s="48">
        <v>3917</v>
      </c>
      <c r="M1583" s="49">
        <v>0</v>
      </c>
      <c r="N1583" s="39" t="s">
        <v>482</v>
      </c>
      <c r="O1583" s="2">
        <v>0</v>
      </c>
      <c r="P1583" s="2">
        <v>0</v>
      </c>
      <c r="Q1583" s="39">
        <v>307.85000000000002</v>
      </c>
      <c r="R1583" s="2">
        <v>40.020500000000006</v>
      </c>
      <c r="S1583" s="2">
        <v>0</v>
      </c>
      <c r="T1583" s="2">
        <v>0</v>
      </c>
      <c r="U1583" s="39">
        <v>347.87050000000005</v>
      </c>
      <c r="V1583" s="2" t="s">
        <v>8398</v>
      </c>
      <c r="W1583" s="2" t="s">
        <v>1</v>
      </c>
      <c r="X1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3"/>
      <c r="Z1583"/>
      <c r="AA1583"/>
    </row>
    <row r="1584" spans="5:27" hidden="1">
      <c r="E1584" s="2" t="s">
        <v>8565</v>
      </c>
      <c r="F1584" s="51">
        <v>44770</v>
      </c>
      <c r="G1584" s="2" t="s">
        <v>1</v>
      </c>
      <c r="H1584" s="2" t="s">
        <v>0</v>
      </c>
      <c r="I1584" s="2" t="s">
        <v>8149</v>
      </c>
      <c r="J1584" s="2" t="s">
        <v>8150</v>
      </c>
      <c r="K1584" s="41">
        <v>3918</v>
      </c>
      <c r="L1584" s="48">
        <v>3918</v>
      </c>
      <c r="M1584" s="49">
        <v>0</v>
      </c>
      <c r="N1584" s="39" t="s">
        <v>1393</v>
      </c>
      <c r="O1584" s="2">
        <v>0</v>
      </c>
      <c r="P1584" s="2">
        <v>0</v>
      </c>
      <c r="Q1584" s="39">
        <v>710.16</v>
      </c>
      <c r="R1584" s="2">
        <v>92.320800000000006</v>
      </c>
      <c r="S1584" s="2">
        <v>0</v>
      </c>
      <c r="T1584" s="2">
        <v>0</v>
      </c>
      <c r="U1584" s="39">
        <v>802.48079999999993</v>
      </c>
      <c r="V1584" s="2" t="s">
        <v>8399</v>
      </c>
      <c r="W1584" s="2" t="s">
        <v>1</v>
      </c>
      <c r="X1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4"/>
      <c r="Z1584"/>
      <c r="AA1584"/>
    </row>
    <row r="1585" spans="5:27" hidden="1">
      <c r="E1585" s="2" t="s">
        <v>8565</v>
      </c>
      <c r="F1585" s="51">
        <v>44770</v>
      </c>
      <c r="G1585" s="2" t="s">
        <v>1</v>
      </c>
      <c r="H1585" s="2" t="s">
        <v>0</v>
      </c>
      <c r="I1585" s="2" t="s">
        <v>8149</v>
      </c>
      <c r="J1585" s="2" t="s">
        <v>8150</v>
      </c>
      <c r="K1585" s="41">
        <v>3919</v>
      </c>
      <c r="L1585" s="48">
        <v>3919</v>
      </c>
      <c r="M1585" s="49" t="s">
        <v>108</v>
      </c>
      <c r="N1585" s="39" t="s">
        <v>109</v>
      </c>
      <c r="O1585" s="2">
        <v>0</v>
      </c>
      <c r="P1585" s="2">
        <v>0</v>
      </c>
      <c r="Q1585" s="39">
        <v>60.02</v>
      </c>
      <c r="R1585" s="2">
        <v>7.8026000000000009</v>
      </c>
      <c r="S1585" s="2">
        <v>0</v>
      </c>
      <c r="T1585" s="2">
        <v>0</v>
      </c>
      <c r="U1585" s="39">
        <v>67.822600000000008</v>
      </c>
      <c r="V1585" s="2">
        <v>0</v>
      </c>
      <c r="W1585" s="2" t="s">
        <v>1</v>
      </c>
      <c r="X1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5"/>
      <c r="Z1585"/>
      <c r="AA1585"/>
    </row>
    <row r="1586" spans="5:27" hidden="1">
      <c r="E1586" s="2" t="s">
        <v>8565</v>
      </c>
      <c r="F1586" s="51">
        <v>44770</v>
      </c>
      <c r="G1586" s="2" t="s">
        <v>1</v>
      </c>
      <c r="H1586" s="2" t="s">
        <v>0</v>
      </c>
      <c r="I1586" s="2" t="s">
        <v>8149</v>
      </c>
      <c r="J1586" s="2" t="s">
        <v>8150</v>
      </c>
      <c r="K1586" s="41">
        <v>3920</v>
      </c>
      <c r="L1586" s="48">
        <v>3920</v>
      </c>
      <c r="M1586" s="49" t="s">
        <v>118</v>
      </c>
      <c r="N1586" s="39" t="s">
        <v>119</v>
      </c>
      <c r="O1586" s="2">
        <v>0</v>
      </c>
      <c r="P1586" s="2">
        <v>0</v>
      </c>
      <c r="Q1586" s="39">
        <v>77.36</v>
      </c>
      <c r="R1586" s="2">
        <v>10.056800000000001</v>
      </c>
      <c r="S1586" s="2">
        <v>0</v>
      </c>
      <c r="T1586" s="2">
        <v>0</v>
      </c>
      <c r="U1586" s="39">
        <v>87.416799999999995</v>
      </c>
      <c r="V1586" s="2">
        <v>0</v>
      </c>
      <c r="W1586" s="2" t="s">
        <v>1</v>
      </c>
      <c r="X1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6"/>
      <c r="Z1586"/>
      <c r="AA1586"/>
    </row>
    <row r="1587" spans="5:27" hidden="1">
      <c r="E1587" s="2" t="s">
        <v>8565</v>
      </c>
      <c r="F1587" s="51">
        <v>44770</v>
      </c>
      <c r="G1587" s="2" t="s">
        <v>1</v>
      </c>
      <c r="H1587" s="2" t="s">
        <v>0</v>
      </c>
      <c r="I1587" s="2" t="s">
        <v>8149</v>
      </c>
      <c r="J1587" s="2" t="s">
        <v>8150</v>
      </c>
      <c r="K1587" s="41">
        <v>3921</v>
      </c>
      <c r="L1587" s="48">
        <v>3921</v>
      </c>
      <c r="M1587" s="49" t="s">
        <v>620</v>
      </c>
      <c r="N1587" s="39" t="s">
        <v>621</v>
      </c>
      <c r="O1587" s="2">
        <v>0</v>
      </c>
      <c r="P1587" s="2">
        <v>0</v>
      </c>
      <c r="Q1587" s="39">
        <v>7645.94</v>
      </c>
      <c r="R1587" s="2">
        <v>993.97219999999993</v>
      </c>
      <c r="S1587" s="2">
        <v>0</v>
      </c>
      <c r="T1587" s="2">
        <v>0</v>
      </c>
      <c r="U1587" s="39">
        <v>8639.9121999999988</v>
      </c>
      <c r="V1587" s="2">
        <v>0</v>
      </c>
      <c r="W1587" s="2" t="s">
        <v>1</v>
      </c>
      <c r="X1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7"/>
      <c r="Z1587"/>
      <c r="AA1587"/>
    </row>
    <row r="1588" spans="5:27" hidden="1">
      <c r="E1588" s="2" t="s">
        <v>8565</v>
      </c>
      <c r="F1588" s="51">
        <v>44770</v>
      </c>
      <c r="G1588" s="2" t="s">
        <v>1</v>
      </c>
      <c r="H1588" s="2" t="s">
        <v>0</v>
      </c>
      <c r="I1588" s="2" t="s">
        <v>8149</v>
      </c>
      <c r="J1588" s="2" t="s">
        <v>8150</v>
      </c>
      <c r="K1588" s="41">
        <v>3922</v>
      </c>
      <c r="L1588" s="48">
        <v>3922</v>
      </c>
      <c r="M1588" s="49" t="s">
        <v>233</v>
      </c>
      <c r="N1588" s="39" t="s">
        <v>234</v>
      </c>
      <c r="O1588" s="2">
        <v>0</v>
      </c>
      <c r="P1588" s="2">
        <v>0</v>
      </c>
      <c r="Q1588" s="39">
        <v>53.1</v>
      </c>
      <c r="R1588" s="2">
        <v>6.9030000000000005</v>
      </c>
      <c r="S1588" s="2">
        <v>0</v>
      </c>
      <c r="T1588" s="2">
        <v>0</v>
      </c>
      <c r="U1588" s="39">
        <v>60.003</v>
      </c>
      <c r="V1588" s="2">
        <v>0</v>
      </c>
      <c r="W1588" s="2" t="s">
        <v>1</v>
      </c>
      <c r="X1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8"/>
      <c r="Z1588"/>
      <c r="AA1588"/>
    </row>
    <row r="1589" spans="5:27" hidden="1">
      <c r="E1589" s="2" t="s">
        <v>8565</v>
      </c>
      <c r="F1589" s="51">
        <v>44770</v>
      </c>
      <c r="G1589" s="2" t="s">
        <v>1</v>
      </c>
      <c r="H1589" s="2" t="s">
        <v>0</v>
      </c>
      <c r="I1589" s="2" t="s">
        <v>8149</v>
      </c>
      <c r="J1589" s="2" t="s">
        <v>8150</v>
      </c>
      <c r="K1589" s="41">
        <v>3923</v>
      </c>
      <c r="L1589" s="48">
        <v>3923</v>
      </c>
      <c r="M1589" s="49">
        <v>0</v>
      </c>
      <c r="N1589" s="39" t="s">
        <v>8588</v>
      </c>
      <c r="O1589" s="2">
        <v>0</v>
      </c>
      <c r="P1589" s="2">
        <v>0</v>
      </c>
      <c r="Q1589" s="39">
        <v>64.680000000000007</v>
      </c>
      <c r="R1589" s="2">
        <v>8.4084000000000003</v>
      </c>
      <c r="S1589" s="2">
        <v>0</v>
      </c>
      <c r="T1589" s="2">
        <v>0</v>
      </c>
      <c r="U1589" s="39">
        <v>73.088400000000007</v>
      </c>
      <c r="V1589" s="2" t="s">
        <v>8587</v>
      </c>
      <c r="W1589" s="2" t="s">
        <v>1</v>
      </c>
      <c r="X1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89"/>
      <c r="Z1589"/>
      <c r="AA1589"/>
    </row>
    <row r="1590" spans="5:27" hidden="1">
      <c r="E1590" s="2" t="s">
        <v>8565</v>
      </c>
      <c r="F1590" s="51">
        <v>44770</v>
      </c>
      <c r="G1590" s="2" t="s">
        <v>1</v>
      </c>
      <c r="H1590" s="2" t="s">
        <v>0</v>
      </c>
      <c r="I1590" s="2" t="s">
        <v>8149</v>
      </c>
      <c r="J1590" s="2" t="s">
        <v>8150</v>
      </c>
      <c r="K1590" s="41">
        <v>3924</v>
      </c>
      <c r="L1590" s="48">
        <v>3924</v>
      </c>
      <c r="M1590" s="49" t="s">
        <v>445</v>
      </c>
      <c r="N1590" s="39" t="s">
        <v>446</v>
      </c>
      <c r="O1590" s="2">
        <v>0</v>
      </c>
      <c r="P1590" s="2">
        <v>0</v>
      </c>
      <c r="Q1590" s="39">
        <v>132.94999999999999</v>
      </c>
      <c r="R1590" s="2">
        <v>17.2835</v>
      </c>
      <c r="S1590" s="2">
        <v>0</v>
      </c>
      <c r="T1590" s="2">
        <v>0</v>
      </c>
      <c r="U1590" s="39">
        <v>150.23349999999999</v>
      </c>
      <c r="V1590" s="2">
        <v>0</v>
      </c>
      <c r="W1590" s="2" t="s">
        <v>1</v>
      </c>
      <c r="X1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0"/>
      <c r="Z1590"/>
      <c r="AA1590"/>
    </row>
    <row r="1591" spans="5:27" hidden="1">
      <c r="E1591" s="2" t="s">
        <v>8565</v>
      </c>
      <c r="F1591" s="51">
        <v>44770</v>
      </c>
      <c r="G1591" s="2" t="s">
        <v>1</v>
      </c>
      <c r="H1591" s="2" t="s">
        <v>0</v>
      </c>
      <c r="I1591" s="2" t="s">
        <v>8149</v>
      </c>
      <c r="J1591" s="2" t="s">
        <v>8150</v>
      </c>
      <c r="K1591" s="41">
        <v>3925</v>
      </c>
      <c r="L1591" s="48">
        <v>3925</v>
      </c>
      <c r="M1591" s="49" t="s">
        <v>327</v>
      </c>
      <c r="N1591" s="39" t="s">
        <v>328</v>
      </c>
      <c r="O1591" s="2">
        <v>0</v>
      </c>
      <c r="P1591" s="2">
        <v>0</v>
      </c>
      <c r="Q1591" s="39">
        <v>613.70000000000005</v>
      </c>
      <c r="R1591" s="2">
        <v>79.781000000000006</v>
      </c>
      <c r="S1591" s="2">
        <v>0</v>
      </c>
      <c r="T1591" s="2">
        <v>0</v>
      </c>
      <c r="U1591" s="39">
        <v>693.48099999999999</v>
      </c>
      <c r="V1591" s="2">
        <v>0</v>
      </c>
      <c r="W1591" s="2" t="s">
        <v>1</v>
      </c>
      <c r="X1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1"/>
      <c r="Z1591"/>
      <c r="AA1591"/>
    </row>
    <row r="1592" spans="5:27" hidden="1">
      <c r="E1592" s="2" t="s">
        <v>8565</v>
      </c>
      <c r="F1592" s="51">
        <v>44770</v>
      </c>
      <c r="G1592" s="2" t="s">
        <v>1</v>
      </c>
      <c r="H1592" s="2" t="s">
        <v>0</v>
      </c>
      <c r="I1592" s="2" t="s">
        <v>8149</v>
      </c>
      <c r="J1592" s="2" t="s">
        <v>8150</v>
      </c>
      <c r="K1592" s="41">
        <v>3926</v>
      </c>
      <c r="L1592" s="48">
        <v>3926</v>
      </c>
      <c r="M1592" s="49" t="s">
        <v>7848</v>
      </c>
      <c r="N1592" s="39" t="s">
        <v>7847</v>
      </c>
      <c r="O1592" s="2">
        <v>0</v>
      </c>
      <c r="P1592" s="2">
        <v>0</v>
      </c>
      <c r="Q1592" s="39">
        <v>0</v>
      </c>
      <c r="R1592" s="2">
        <v>0</v>
      </c>
      <c r="S1592" s="2">
        <v>0</v>
      </c>
      <c r="T1592" s="2">
        <v>0</v>
      </c>
      <c r="U1592" s="39">
        <v>0</v>
      </c>
      <c r="V1592" s="2">
        <v>0</v>
      </c>
      <c r="W1592" s="2" t="s">
        <v>1</v>
      </c>
      <c r="X1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2"/>
      <c r="Z1592"/>
      <c r="AA1592"/>
    </row>
    <row r="1593" spans="5:27" hidden="1">
      <c r="E1593" s="2" t="s">
        <v>8565</v>
      </c>
      <c r="F1593" s="51">
        <v>44770</v>
      </c>
      <c r="G1593" s="2" t="s">
        <v>1</v>
      </c>
      <c r="H1593" s="2" t="s">
        <v>0</v>
      </c>
      <c r="I1593" s="2" t="s">
        <v>8149</v>
      </c>
      <c r="J1593" s="2" t="s">
        <v>8150</v>
      </c>
      <c r="K1593" s="41">
        <v>3927</v>
      </c>
      <c r="L1593" s="48">
        <v>3927</v>
      </c>
      <c r="M1593" s="49" t="s">
        <v>91</v>
      </c>
      <c r="N1593" s="39" t="s">
        <v>92</v>
      </c>
      <c r="O1593" s="2">
        <v>0</v>
      </c>
      <c r="P1593" s="2">
        <v>0</v>
      </c>
      <c r="Q1593" s="39">
        <v>1529.2</v>
      </c>
      <c r="R1593" s="2">
        <v>198.79600000000002</v>
      </c>
      <c r="S1593" s="2">
        <v>0</v>
      </c>
      <c r="T1593" s="2">
        <v>0</v>
      </c>
      <c r="U1593" s="39">
        <v>1727.9960000000001</v>
      </c>
      <c r="V1593" s="2">
        <v>0</v>
      </c>
      <c r="W1593" s="2" t="s">
        <v>1</v>
      </c>
      <c r="X1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3"/>
      <c r="Z1593"/>
      <c r="AA1593"/>
    </row>
    <row r="1594" spans="5:27" hidden="1">
      <c r="E1594" s="2" t="s">
        <v>8565</v>
      </c>
      <c r="F1594" s="51">
        <v>44770</v>
      </c>
      <c r="G1594" s="2" t="s">
        <v>1</v>
      </c>
      <c r="H1594" s="2" t="s">
        <v>0</v>
      </c>
      <c r="I1594" s="2" t="s">
        <v>8149</v>
      </c>
      <c r="J1594" s="2" t="s">
        <v>8150</v>
      </c>
      <c r="K1594" s="41">
        <v>3928</v>
      </c>
      <c r="L1594" s="48">
        <v>3928</v>
      </c>
      <c r="M1594" s="49" t="s">
        <v>118</v>
      </c>
      <c r="N1594" s="39" t="s">
        <v>119</v>
      </c>
      <c r="O1594" s="2">
        <v>0</v>
      </c>
      <c r="P1594" s="2">
        <v>0</v>
      </c>
      <c r="Q1594" s="39">
        <v>159.12</v>
      </c>
      <c r="R1594" s="2">
        <v>20.685600000000001</v>
      </c>
      <c r="S1594" s="2">
        <v>0</v>
      </c>
      <c r="T1594" s="2">
        <v>0</v>
      </c>
      <c r="U1594" s="39">
        <v>179.8056</v>
      </c>
      <c r="V1594" s="2">
        <v>0</v>
      </c>
      <c r="W1594" s="2" t="s">
        <v>1</v>
      </c>
      <c r="X1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4"/>
      <c r="Z1594"/>
      <c r="AA1594"/>
    </row>
    <row r="1595" spans="5:27" hidden="1">
      <c r="E1595" s="2" t="s">
        <v>8565</v>
      </c>
      <c r="F1595" s="51">
        <v>44770</v>
      </c>
      <c r="G1595" s="2" t="s">
        <v>1</v>
      </c>
      <c r="H1595" s="2" t="s">
        <v>0</v>
      </c>
      <c r="I1595" s="2" t="s">
        <v>8149</v>
      </c>
      <c r="J1595" s="2" t="s">
        <v>8150</v>
      </c>
      <c r="K1595" s="41">
        <v>3929</v>
      </c>
      <c r="L1595" s="48">
        <v>3929</v>
      </c>
      <c r="M1595" s="49">
        <v>0</v>
      </c>
      <c r="N1595" s="39" t="s">
        <v>8430</v>
      </c>
      <c r="O1595" s="2">
        <v>0</v>
      </c>
      <c r="P1595" s="2">
        <v>0</v>
      </c>
      <c r="Q1595" s="39">
        <v>393.56</v>
      </c>
      <c r="R1595" s="2">
        <v>51.162800000000004</v>
      </c>
      <c r="S1595" s="2">
        <v>0</v>
      </c>
      <c r="T1595" s="2">
        <v>0</v>
      </c>
      <c r="U1595" s="39">
        <v>444.72280000000001</v>
      </c>
      <c r="V1595" s="2" t="s">
        <v>8429</v>
      </c>
      <c r="W1595" s="2" t="s">
        <v>1</v>
      </c>
      <c r="X1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5"/>
      <c r="Z1595"/>
      <c r="AA1595"/>
    </row>
    <row r="1596" spans="5:27" hidden="1">
      <c r="E1596" s="2" t="s">
        <v>8565</v>
      </c>
      <c r="F1596" s="51">
        <v>44770</v>
      </c>
      <c r="G1596" s="2" t="s">
        <v>1</v>
      </c>
      <c r="H1596" s="2" t="s">
        <v>0</v>
      </c>
      <c r="I1596" s="2" t="s">
        <v>8149</v>
      </c>
      <c r="J1596" s="2" t="s">
        <v>8150</v>
      </c>
      <c r="K1596" s="41">
        <v>3930</v>
      </c>
      <c r="L1596" s="48">
        <v>3930</v>
      </c>
      <c r="M1596" s="49" t="s">
        <v>1227</v>
      </c>
      <c r="N1596" s="39" t="s">
        <v>1228</v>
      </c>
      <c r="O1596" s="2">
        <v>0</v>
      </c>
      <c r="P1596" s="2">
        <v>0</v>
      </c>
      <c r="Q1596" s="39">
        <v>37.17</v>
      </c>
      <c r="R1596" s="2">
        <v>4.8321000000000005</v>
      </c>
      <c r="S1596" s="2">
        <v>0</v>
      </c>
      <c r="T1596" s="2">
        <v>0</v>
      </c>
      <c r="U1596" s="39">
        <v>42.002099999999999</v>
      </c>
      <c r="V1596" s="2">
        <v>0</v>
      </c>
      <c r="W1596" s="2" t="s">
        <v>1</v>
      </c>
      <c r="X1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6"/>
      <c r="Z1596"/>
      <c r="AA1596"/>
    </row>
    <row r="1597" spans="5:27" hidden="1">
      <c r="E1597" s="2" t="s">
        <v>8565</v>
      </c>
      <c r="F1597" s="51">
        <v>44771</v>
      </c>
      <c r="G1597" s="2" t="s">
        <v>1</v>
      </c>
      <c r="H1597" s="2" t="s">
        <v>0</v>
      </c>
      <c r="I1597" s="2" t="s">
        <v>8149</v>
      </c>
      <c r="J1597" s="2" t="s">
        <v>8150</v>
      </c>
      <c r="K1597" s="41">
        <v>3931</v>
      </c>
      <c r="L1597" s="48">
        <v>3931</v>
      </c>
      <c r="M1597" s="49" t="s">
        <v>307</v>
      </c>
      <c r="N1597" s="39" t="s">
        <v>308</v>
      </c>
      <c r="O1597" s="2">
        <v>0</v>
      </c>
      <c r="P1597" s="2">
        <v>0</v>
      </c>
      <c r="Q1597" s="39">
        <v>288.52999999999997</v>
      </c>
      <c r="R1597" s="2">
        <v>37.508899999999997</v>
      </c>
      <c r="S1597" s="2">
        <v>0</v>
      </c>
      <c r="T1597" s="2">
        <v>0</v>
      </c>
      <c r="U1597" s="39">
        <v>326.03889999999996</v>
      </c>
      <c r="V1597" s="2">
        <v>0</v>
      </c>
      <c r="W1597" s="2" t="s">
        <v>1</v>
      </c>
      <c r="X1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7"/>
      <c r="Z1597"/>
      <c r="AA1597"/>
    </row>
    <row r="1598" spans="5:27" hidden="1">
      <c r="E1598" s="2" t="s">
        <v>8565</v>
      </c>
      <c r="F1598" s="51">
        <v>44771</v>
      </c>
      <c r="G1598" s="2" t="s">
        <v>1</v>
      </c>
      <c r="H1598" s="2" t="s">
        <v>0</v>
      </c>
      <c r="I1598" s="2" t="s">
        <v>8149</v>
      </c>
      <c r="J1598" s="2" t="s">
        <v>8150</v>
      </c>
      <c r="K1598" s="41">
        <v>3932</v>
      </c>
      <c r="L1598" s="48">
        <v>3932</v>
      </c>
      <c r="M1598" s="49" t="s">
        <v>93</v>
      </c>
      <c r="N1598" s="39" t="s">
        <v>94</v>
      </c>
      <c r="O1598" s="2">
        <v>0</v>
      </c>
      <c r="P1598" s="2">
        <v>0</v>
      </c>
      <c r="Q1598" s="39">
        <v>81.56</v>
      </c>
      <c r="R1598" s="2">
        <v>10.6028</v>
      </c>
      <c r="S1598" s="2">
        <v>0</v>
      </c>
      <c r="T1598" s="2">
        <v>0</v>
      </c>
      <c r="U1598" s="39">
        <v>92.162800000000004</v>
      </c>
      <c r="V1598" s="2">
        <v>0</v>
      </c>
      <c r="W1598" s="2" t="s">
        <v>1</v>
      </c>
      <c r="X1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8"/>
      <c r="Z1598"/>
      <c r="AA1598"/>
    </row>
    <row r="1599" spans="5:27" hidden="1">
      <c r="E1599" s="2" t="s">
        <v>8565</v>
      </c>
      <c r="F1599" s="51">
        <v>44771</v>
      </c>
      <c r="G1599" s="2" t="s">
        <v>1</v>
      </c>
      <c r="H1599" s="2" t="s">
        <v>0</v>
      </c>
      <c r="I1599" s="2" t="s">
        <v>8149</v>
      </c>
      <c r="J1599" s="2" t="s">
        <v>8150</v>
      </c>
      <c r="K1599" s="41">
        <v>3933</v>
      </c>
      <c r="L1599" s="48">
        <v>3933</v>
      </c>
      <c r="M1599" s="49" t="s">
        <v>391</v>
      </c>
      <c r="N1599" s="39" t="s">
        <v>392</v>
      </c>
      <c r="O1599" s="2">
        <v>0</v>
      </c>
      <c r="P1599" s="2">
        <v>0</v>
      </c>
      <c r="Q1599" s="39">
        <v>205.9</v>
      </c>
      <c r="R1599" s="2">
        <v>26.767000000000003</v>
      </c>
      <c r="S1599" s="2">
        <v>0</v>
      </c>
      <c r="T1599" s="2">
        <v>0</v>
      </c>
      <c r="U1599" s="39">
        <v>232.667</v>
      </c>
      <c r="V1599" s="2">
        <v>0</v>
      </c>
      <c r="W1599" s="2" t="s">
        <v>1</v>
      </c>
      <c r="X1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599"/>
      <c r="Z1599"/>
      <c r="AA1599"/>
    </row>
    <row r="1600" spans="5:27" hidden="1">
      <c r="E1600" s="2" t="s">
        <v>8565</v>
      </c>
      <c r="F1600" s="51">
        <v>44771</v>
      </c>
      <c r="G1600" s="2" t="s">
        <v>1</v>
      </c>
      <c r="H1600" s="2" t="s">
        <v>0</v>
      </c>
      <c r="I1600" s="2" t="s">
        <v>8149</v>
      </c>
      <c r="J1600" s="2" t="s">
        <v>8150</v>
      </c>
      <c r="K1600" s="41">
        <v>3934</v>
      </c>
      <c r="L1600" s="48">
        <v>3934</v>
      </c>
      <c r="M1600" s="49" t="s">
        <v>425</v>
      </c>
      <c r="N1600" s="39" t="s">
        <v>426</v>
      </c>
      <c r="O1600" s="2">
        <v>0</v>
      </c>
      <c r="P1600" s="2">
        <v>0</v>
      </c>
      <c r="Q1600" s="39">
        <v>409.79</v>
      </c>
      <c r="R1600" s="2">
        <v>53.272700000000007</v>
      </c>
      <c r="S1600" s="2">
        <v>0</v>
      </c>
      <c r="T1600" s="2">
        <v>0</v>
      </c>
      <c r="U1600" s="39">
        <v>463.06270000000001</v>
      </c>
      <c r="V1600" s="2">
        <v>0</v>
      </c>
      <c r="W1600" s="2" t="s">
        <v>1</v>
      </c>
      <c r="X1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0"/>
      <c r="Z1600"/>
      <c r="AA1600"/>
    </row>
    <row r="1601" spans="5:27" hidden="1">
      <c r="E1601" s="2" t="s">
        <v>8565</v>
      </c>
      <c r="F1601" s="51">
        <v>44771</v>
      </c>
      <c r="G1601" s="2" t="s">
        <v>1</v>
      </c>
      <c r="H1601" s="2" t="s">
        <v>0</v>
      </c>
      <c r="I1601" s="2" t="s">
        <v>8149</v>
      </c>
      <c r="J1601" s="2" t="s">
        <v>8150</v>
      </c>
      <c r="K1601" s="41">
        <v>3935</v>
      </c>
      <c r="L1601" s="48">
        <v>3935</v>
      </c>
      <c r="M1601" s="49" t="s">
        <v>7848</v>
      </c>
      <c r="N1601" s="39" t="s">
        <v>7847</v>
      </c>
      <c r="O1601" s="2">
        <v>0</v>
      </c>
      <c r="P1601" s="2">
        <v>0</v>
      </c>
      <c r="Q1601" s="39">
        <v>0</v>
      </c>
      <c r="R1601" s="2">
        <v>0</v>
      </c>
      <c r="S1601" s="2">
        <v>0</v>
      </c>
      <c r="T1601" s="2">
        <v>0</v>
      </c>
      <c r="U1601" s="39">
        <v>0</v>
      </c>
      <c r="V1601" s="2">
        <v>0</v>
      </c>
      <c r="W1601" s="2" t="s">
        <v>1</v>
      </c>
      <c r="X1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1"/>
      <c r="Z1601"/>
      <c r="AA1601"/>
    </row>
    <row r="1602" spans="5:27" hidden="1">
      <c r="E1602" s="2" t="s">
        <v>8565</v>
      </c>
      <c r="F1602" s="51">
        <v>44771</v>
      </c>
      <c r="G1602" s="2" t="s">
        <v>1</v>
      </c>
      <c r="H1602" s="2" t="s">
        <v>0</v>
      </c>
      <c r="I1602" s="2" t="s">
        <v>8149</v>
      </c>
      <c r="J1602" s="2" t="s">
        <v>8150</v>
      </c>
      <c r="K1602" s="41">
        <v>3936</v>
      </c>
      <c r="L1602" s="48">
        <v>3936</v>
      </c>
      <c r="M1602" s="49" t="s">
        <v>7848</v>
      </c>
      <c r="N1602" s="39" t="s">
        <v>7847</v>
      </c>
      <c r="O1602" s="2">
        <v>0</v>
      </c>
      <c r="P1602" s="2">
        <v>0</v>
      </c>
      <c r="Q1602" s="39">
        <v>0</v>
      </c>
      <c r="R1602" s="2">
        <v>0</v>
      </c>
      <c r="S1602" s="2">
        <v>0</v>
      </c>
      <c r="T1602" s="2">
        <v>0</v>
      </c>
      <c r="U1602" s="39">
        <v>0</v>
      </c>
      <c r="V1602" s="2">
        <v>0</v>
      </c>
      <c r="W1602" s="2" t="s">
        <v>1</v>
      </c>
      <c r="X1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2"/>
      <c r="Z1602"/>
      <c r="AA1602"/>
    </row>
    <row r="1603" spans="5:27" hidden="1">
      <c r="E1603" s="2" t="s">
        <v>8565</v>
      </c>
      <c r="F1603" s="51">
        <v>44771</v>
      </c>
      <c r="G1603" s="2" t="s">
        <v>1</v>
      </c>
      <c r="H1603" s="2" t="s">
        <v>0</v>
      </c>
      <c r="I1603" s="2" t="s">
        <v>8149</v>
      </c>
      <c r="J1603" s="2" t="s">
        <v>8150</v>
      </c>
      <c r="K1603" s="41">
        <v>3937</v>
      </c>
      <c r="L1603" s="48">
        <v>3937</v>
      </c>
      <c r="M1603" s="49" t="s">
        <v>612</v>
      </c>
      <c r="N1603" s="39" t="s">
        <v>613</v>
      </c>
      <c r="O1603" s="2">
        <v>0</v>
      </c>
      <c r="P1603" s="2">
        <v>0</v>
      </c>
      <c r="Q1603" s="39">
        <v>652.47</v>
      </c>
      <c r="R1603" s="2">
        <v>84.821100000000001</v>
      </c>
      <c r="S1603" s="2">
        <v>0</v>
      </c>
      <c r="T1603" s="2">
        <v>0</v>
      </c>
      <c r="U1603" s="39">
        <v>737.29110000000003</v>
      </c>
      <c r="V1603" s="2">
        <v>0</v>
      </c>
      <c r="W1603" s="2" t="s">
        <v>1</v>
      </c>
      <c r="X1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3"/>
      <c r="Z1603"/>
      <c r="AA1603"/>
    </row>
    <row r="1604" spans="5:27" hidden="1">
      <c r="E1604" s="2" t="s">
        <v>8565</v>
      </c>
      <c r="F1604" s="51">
        <v>44771</v>
      </c>
      <c r="G1604" s="2" t="s">
        <v>1</v>
      </c>
      <c r="H1604" s="2" t="s">
        <v>0</v>
      </c>
      <c r="I1604" s="2" t="s">
        <v>8149</v>
      </c>
      <c r="J1604" s="2" t="s">
        <v>8150</v>
      </c>
      <c r="K1604" s="41">
        <v>3938</v>
      </c>
      <c r="L1604" s="48">
        <v>3938</v>
      </c>
      <c r="M1604" s="49" t="s">
        <v>317</v>
      </c>
      <c r="N1604" s="39" t="s">
        <v>318</v>
      </c>
      <c r="O1604" s="2">
        <v>0</v>
      </c>
      <c r="P1604" s="2">
        <v>0</v>
      </c>
      <c r="Q1604" s="39">
        <v>40.78</v>
      </c>
      <c r="R1604" s="2">
        <v>5.3014000000000001</v>
      </c>
      <c r="S1604" s="2">
        <v>0</v>
      </c>
      <c r="T1604" s="2">
        <v>0</v>
      </c>
      <c r="U1604" s="39">
        <v>46.081400000000002</v>
      </c>
      <c r="V1604" s="2">
        <v>0</v>
      </c>
      <c r="W1604" s="2" t="s">
        <v>1</v>
      </c>
      <c r="X1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4"/>
      <c r="Z1604"/>
      <c r="AA1604"/>
    </row>
    <row r="1605" spans="5:27" hidden="1">
      <c r="E1605" s="2" t="s">
        <v>8565</v>
      </c>
      <c r="F1605" s="51">
        <v>44771</v>
      </c>
      <c r="G1605" s="2" t="s">
        <v>1</v>
      </c>
      <c r="H1605" s="2" t="s">
        <v>0</v>
      </c>
      <c r="I1605" s="2" t="s">
        <v>8149</v>
      </c>
      <c r="J1605" s="2" t="s">
        <v>8150</v>
      </c>
      <c r="K1605" s="41">
        <v>3939</v>
      </c>
      <c r="L1605" s="48">
        <v>3939</v>
      </c>
      <c r="M1605" s="49">
        <v>0</v>
      </c>
      <c r="N1605" s="39" t="s">
        <v>8792</v>
      </c>
      <c r="O1605" s="2">
        <v>0</v>
      </c>
      <c r="P1605" s="2">
        <v>0</v>
      </c>
      <c r="Q1605" s="39">
        <v>180.31</v>
      </c>
      <c r="R1605" s="2">
        <v>23.440300000000001</v>
      </c>
      <c r="S1605" s="2">
        <v>0</v>
      </c>
      <c r="T1605" s="2">
        <v>0</v>
      </c>
      <c r="U1605" s="39">
        <v>203.75030000000001</v>
      </c>
      <c r="V1605" s="2" t="s">
        <v>8791</v>
      </c>
      <c r="W1605" s="2" t="s">
        <v>1</v>
      </c>
      <c r="X1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5"/>
      <c r="Z1605"/>
      <c r="AA1605"/>
    </row>
    <row r="1606" spans="5:27" hidden="1">
      <c r="E1606" s="2" t="s">
        <v>8565</v>
      </c>
      <c r="F1606" s="51">
        <v>44771</v>
      </c>
      <c r="G1606" s="2" t="s">
        <v>1</v>
      </c>
      <c r="H1606" s="2" t="s">
        <v>0</v>
      </c>
      <c r="I1606" s="2" t="s">
        <v>8149</v>
      </c>
      <c r="J1606" s="2" t="s">
        <v>8150</v>
      </c>
      <c r="K1606" s="41">
        <v>3940</v>
      </c>
      <c r="L1606" s="48">
        <v>3940</v>
      </c>
      <c r="M1606" s="49" t="s">
        <v>118</v>
      </c>
      <c r="N1606" s="39" t="s">
        <v>119</v>
      </c>
      <c r="O1606" s="2">
        <v>0</v>
      </c>
      <c r="P1606" s="2">
        <v>0</v>
      </c>
      <c r="Q1606" s="39">
        <v>116.04</v>
      </c>
      <c r="R1606" s="2">
        <v>15.085200000000002</v>
      </c>
      <c r="S1606" s="2">
        <v>0</v>
      </c>
      <c r="T1606" s="2">
        <v>0</v>
      </c>
      <c r="U1606" s="39">
        <v>131.12520000000001</v>
      </c>
      <c r="V1606" s="2">
        <v>0</v>
      </c>
      <c r="W1606" s="2" t="s">
        <v>1</v>
      </c>
      <c r="X1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6"/>
      <c r="Z1606"/>
      <c r="AA1606"/>
    </row>
    <row r="1607" spans="5:27" hidden="1">
      <c r="E1607" s="2" t="s">
        <v>8565</v>
      </c>
      <c r="F1607" s="51">
        <v>44771</v>
      </c>
      <c r="G1607" s="2" t="s">
        <v>1</v>
      </c>
      <c r="H1607" s="2" t="s">
        <v>0</v>
      </c>
      <c r="I1607" s="2" t="s">
        <v>8149</v>
      </c>
      <c r="J1607" s="2" t="s">
        <v>8150</v>
      </c>
      <c r="K1607" s="41">
        <v>3941</v>
      </c>
      <c r="L1607" s="48">
        <v>3941</v>
      </c>
      <c r="M1607" s="49" t="s">
        <v>118</v>
      </c>
      <c r="N1607" s="39" t="s">
        <v>119</v>
      </c>
      <c r="O1607" s="2">
        <v>0</v>
      </c>
      <c r="P1607" s="2">
        <v>0</v>
      </c>
      <c r="Q1607" s="39">
        <v>106.42</v>
      </c>
      <c r="R1607" s="2">
        <v>13.8346</v>
      </c>
      <c r="S1607" s="2">
        <v>0</v>
      </c>
      <c r="T1607" s="2">
        <v>0</v>
      </c>
      <c r="U1607" s="39">
        <v>120.2546</v>
      </c>
      <c r="V1607" s="2">
        <v>0</v>
      </c>
      <c r="W1607" s="2" t="s">
        <v>1</v>
      </c>
      <c r="X1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7"/>
      <c r="Z1607"/>
      <c r="AA1607"/>
    </row>
    <row r="1608" spans="5:27" hidden="1">
      <c r="E1608" s="2" t="s">
        <v>8565</v>
      </c>
      <c r="F1608" s="51">
        <v>44771</v>
      </c>
      <c r="G1608" s="2" t="s">
        <v>1</v>
      </c>
      <c r="H1608" s="2" t="s">
        <v>0</v>
      </c>
      <c r="I1608" s="2" t="s">
        <v>8149</v>
      </c>
      <c r="J1608" s="2" t="s">
        <v>8150</v>
      </c>
      <c r="K1608" s="41">
        <v>3942</v>
      </c>
      <c r="L1608" s="48">
        <v>3942</v>
      </c>
      <c r="M1608" s="49" t="s">
        <v>1134</v>
      </c>
      <c r="N1608" s="39" t="s">
        <v>1135</v>
      </c>
      <c r="O1608" s="2">
        <v>0</v>
      </c>
      <c r="P1608" s="2">
        <v>0</v>
      </c>
      <c r="Q1608" s="39">
        <v>63.2</v>
      </c>
      <c r="R1608" s="2">
        <v>8.2160000000000011</v>
      </c>
      <c r="S1608" s="2">
        <v>0</v>
      </c>
      <c r="T1608" s="2">
        <v>0</v>
      </c>
      <c r="U1608" s="39">
        <v>71.415999999999997</v>
      </c>
      <c r="V1608" s="2">
        <v>0</v>
      </c>
      <c r="W1608" s="2" t="s">
        <v>1</v>
      </c>
      <c r="X1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8"/>
      <c r="Z1608"/>
      <c r="AA1608"/>
    </row>
    <row r="1609" spans="5:27" hidden="1">
      <c r="E1609" s="2" t="s">
        <v>8565</v>
      </c>
      <c r="F1609" s="51">
        <v>44771</v>
      </c>
      <c r="G1609" s="2" t="s">
        <v>1</v>
      </c>
      <c r="H1609" s="2" t="s">
        <v>0</v>
      </c>
      <c r="I1609" s="2" t="s">
        <v>8149</v>
      </c>
      <c r="J1609" s="2" t="s">
        <v>8150</v>
      </c>
      <c r="K1609" s="41">
        <v>3943</v>
      </c>
      <c r="L1609" s="48">
        <v>3943</v>
      </c>
      <c r="M1609" s="49" t="s">
        <v>287</v>
      </c>
      <c r="N1609" s="39" t="s">
        <v>288</v>
      </c>
      <c r="O1609" s="2">
        <v>0</v>
      </c>
      <c r="P1609" s="2">
        <v>0</v>
      </c>
      <c r="Q1609" s="39">
        <v>256.86</v>
      </c>
      <c r="R1609" s="2">
        <v>33.391800000000003</v>
      </c>
      <c r="S1609" s="2">
        <v>0</v>
      </c>
      <c r="T1609" s="2">
        <v>0</v>
      </c>
      <c r="U1609" s="39">
        <v>290.2518</v>
      </c>
      <c r="V1609" s="2">
        <v>0</v>
      </c>
      <c r="W1609" s="2" t="s">
        <v>1</v>
      </c>
      <c r="X1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09"/>
      <c r="Z1609"/>
      <c r="AA1609"/>
    </row>
    <row r="1610" spans="5:27" hidden="1">
      <c r="E1610" s="2" t="s">
        <v>8565</v>
      </c>
      <c r="F1610" s="51">
        <v>44771</v>
      </c>
      <c r="G1610" s="2" t="s">
        <v>1</v>
      </c>
      <c r="H1610" s="2" t="s">
        <v>0</v>
      </c>
      <c r="I1610" s="2" t="s">
        <v>8149</v>
      </c>
      <c r="J1610" s="2" t="s">
        <v>8150</v>
      </c>
      <c r="K1610" s="41">
        <v>3944</v>
      </c>
      <c r="L1610" s="48">
        <v>3944</v>
      </c>
      <c r="M1610" s="49" t="s">
        <v>747</v>
      </c>
      <c r="N1610" s="39" t="s">
        <v>748</v>
      </c>
      <c r="O1610" s="2">
        <v>0</v>
      </c>
      <c r="P1610" s="2">
        <v>0</v>
      </c>
      <c r="Q1610" s="39">
        <v>148.19</v>
      </c>
      <c r="R1610" s="2">
        <v>19.264700000000001</v>
      </c>
      <c r="S1610" s="2">
        <v>0</v>
      </c>
      <c r="T1610" s="2">
        <v>0</v>
      </c>
      <c r="U1610" s="39">
        <v>167.4547</v>
      </c>
      <c r="V1610" s="2">
        <v>0</v>
      </c>
      <c r="W1610" s="2" t="s">
        <v>1</v>
      </c>
      <c r="X1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0"/>
      <c r="Z1610"/>
      <c r="AA1610"/>
    </row>
    <row r="1611" spans="5:27" hidden="1">
      <c r="E1611" s="2" t="s">
        <v>8565</v>
      </c>
      <c r="F1611" s="51">
        <v>44771</v>
      </c>
      <c r="G1611" s="2" t="s">
        <v>1</v>
      </c>
      <c r="H1611" s="2" t="s">
        <v>0</v>
      </c>
      <c r="I1611" s="2" t="s">
        <v>8149</v>
      </c>
      <c r="J1611" s="2" t="s">
        <v>8150</v>
      </c>
      <c r="K1611" s="41">
        <v>3945</v>
      </c>
      <c r="L1611" s="48">
        <v>3945</v>
      </c>
      <c r="M1611" s="49" t="s">
        <v>7937</v>
      </c>
      <c r="N1611" s="39" t="s">
        <v>7938</v>
      </c>
      <c r="O1611" s="2">
        <v>0</v>
      </c>
      <c r="P1611" s="2">
        <v>0</v>
      </c>
      <c r="Q1611" s="39">
        <v>246.68</v>
      </c>
      <c r="R1611" s="2">
        <v>32.068400000000004</v>
      </c>
      <c r="S1611" s="2">
        <v>0</v>
      </c>
      <c r="T1611" s="2">
        <v>0</v>
      </c>
      <c r="U1611" s="39">
        <v>278.7484</v>
      </c>
      <c r="V1611" s="2">
        <v>0</v>
      </c>
      <c r="W1611" s="2" t="s">
        <v>1</v>
      </c>
      <c r="X1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1"/>
      <c r="Z1611"/>
      <c r="AA1611"/>
    </row>
    <row r="1612" spans="5:27" hidden="1">
      <c r="E1612" s="2" t="s">
        <v>8565</v>
      </c>
      <c r="F1612" s="51">
        <v>44771</v>
      </c>
      <c r="G1612" s="2" t="s">
        <v>1</v>
      </c>
      <c r="H1612" s="2" t="s">
        <v>0</v>
      </c>
      <c r="I1612" s="2" t="s">
        <v>8149</v>
      </c>
      <c r="J1612" s="2" t="s">
        <v>8150</v>
      </c>
      <c r="K1612" s="41">
        <v>3946</v>
      </c>
      <c r="L1612" s="48">
        <v>3946</v>
      </c>
      <c r="M1612" s="49" t="s">
        <v>769</v>
      </c>
      <c r="N1612" s="39" t="s">
        <v>770</v>
      </c>
      <c r="O1612" s="2">
        <v>0</v>
      </c>
      <c r="P1612" s="2">
        <v>0</v>
      </c>
      <c r="Q1612" s="39">
        <v>552.52</v>
      </c>
      <c r="R1612" s="2">
        <v>71.827600000000004</v>
      </c>
      <c r="S1612" s="2">
        <v>0</v>
      </c>
      <c r="T1612" s="2">
        <v>0</v>
      </c>
      <c r="U1612" s="39">
        <v>624.34759999999994</v>
      </c>
      <c r="V1612" s="2">
        <v>0</v>
      </c>
      <c r="W1612" s="2" t="s">
        <v>1</v>
      </c>
      <c r="X1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2"/>
      <c r="Z1612"/>
      <c r="AA1612"/>
    </row>
    <row r="1613" spans="5:27" hidden="1">
      <c r="E1613" s="2" t="s">
        <v>8565</v>
      </c>
      <c r="F1613" s="51">
        <v>44771</v>
      </c>
      <c r="G1613" s="2" t="s">
        <v>1</v>
      </c>
      <c r="H1613" s="2" t="s">
        <v>0</v>
      </c>
      <c r="I1613" s="2" t="s">
        <v>8149</v>
      </c>
      <c r="J1613" s="2" t="s">
        <v>8150</v>
      </c>
      <c r="K1613" s="41">
        <v>3947</v>
      </c>
      <c r="L1613" s="48">
        <v>3947</v>
      </c>
      <c r="M1613" s="49" t="s">
        <v>522</v>
      </c>
      <c r="N1613" s="39" t="s">
        <v>523</v>
      </c>
      <c r="O1613" s="2">
        <v>0</v>
      </c>
      <c r="P1613" s="2">
        <v>0</v>
      </c>
      <c r="Q1613" s="39">
        <v>1631.12</v>
      </c>
      <c r="R1613" s="2">
        <v>212.04559999999998</v>
      </c>
      <c r="S1613" s="2">
        <v>0</v>
      </c>
      <c r="T1613" s="2">
        <v>0</v>
      </c>
      <c r="U1613" s="39">
        <v>1843.1655999999998</v>
      </c>
      <c r="V1613" s="2">
        <v>0</v>
      </c>
      <c r="W1613" s="2" t="s">
        <v>1</v>
      </c>
      <c r="X1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3"/>
      <c r="Z1613"/>
      <c r="AA1613"/>
    </row>
    <row r="1614" spans="5:27" hidden="1">
      <c r="E1614" s="2" t="s">
        <v>8565</v>
      </c>
      <c r="F1614" s="51">
        <v>44771</v>
      </c>
      <c r="G1614" s="2" t="s">
        <v>1</v>
      </c>
      <c r="H1614" s="2" t="s">
        <v>0</v>
      </c>
      <c r="I1614" s="2" t="s">
        <v>8149</v>
      </c>
      <c r="J1614" s="2" t="s">
        <v>8150</v>
      </c>
      <c r="K1614" s="41">
        <v>3948</v>
      </c>
      <c r="L1614" s="48">
        <v>3948</v>
      </c>
      <c r="M1614" s="49">
        <v>0</v>
      </c>
      <c r="N1614" s="39" t="s">
        <v>8790</v>
      </c>
      <c r="O1614" s="2">
        <v>0</v>
      </c>
      <c r="P1614" s="2">
        <v>0</v>
      </c>
      <c r="Q1614" s="39">
        <v>40.76</v>
      </c>
      <c r="R1614" s="2">
        <v>5.2988</v>
      </c>
      <c r="S1614" s="2">
        <v>0</v>
      </c>
      <c r="T1614" s="2">
        <v>0</v>
      </c>
      <c r="U1614" s="39">
        <v>46.058799999999998</v>
      </c>
      <c r="V1614" s="2" t="s">
        <v>8789</v>
      </c>
      <c r="W1614" s="2" t="s">
        <v>1</v>
      </c>
      <c r="X1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4"/>
      <c r="Z1614"/>
      <c r="AA1614"/>
    </row>
    <row r="1615" spans="5:27" hidden="1">
      <c r="E1615" s="2" t="s">
        <v>8565</v>
      </c>
      <c r="F1615" s="51">
        <v>44771</v>
      </c>
      <c r="G1615" s="2" t="s">
        <v>1</v>
      </c>
      <c r="H1615" s="2" t="s">
        <v>0</v>
      </c>
      <c r="I1615" s="2" t="s">
        <v>8149</v>
      </c>
      <c r="J1615" s="2" t="s">
        <v>8150</v>
      </c>
      <c r="K1615" s="41">
        <v>3949</v>
      </c>
      <c r="L1615" s="48">
        <v>3949</v>
      </c>
      <c r="M1615" s="49" t="s">
        <v>293</v>
      </c>
      <c r="N1615" s="39" t="s">
        <v>294</v>
      </c>
      <c r="O1615" s="2">
        <v>0</v>
      </c>
      <c r="P1615" s="2">
        <v>0</v>
      </c>
      <c r="Q1615" s="39">
        <v>4205.26</v>
      </c>
      <c r="R1615" s="2">
        <v>546.68380000000002</v>
      </c>
      <c r="S1615" s="2">
        <v>0</v>
      </c>
      <c r="T1615" s="2">
        <v>0</v>
      </c>
      <c r="U1615" s="39">
        <v>4751.9438</v>
      </c>
      <c r="V1615" s="2">
        <v>0</v>
      </c>
      <c r="W1615" s="2" t="s">
        <v>1</v>
      </c>
      <c r="X1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5"/>
      <c r="Z1615"/>
      <c r="AA1615"/>
    </row>
    <row r="1616" spans="5:27" hidden="1">
      <c r="E1616" s="2" t="s">
        <v>8565</v>
      </c>
      <c r="F1616" s="51">
        <v>44771</v>
      </c>
      <c r="G1616" s="2" t="s">
        <v>1</v>
      </c>
      <c r="H1616" s="2" t="s">
        <v>0</v>
      </c>
      <c r="I1616" s="2" t="s">
        <v>8149</v>
      </c>
      <c r="J1616" s="2" t="s">
        <v>8150</v>
      </c>
      <c r="K1616" s="41">
        <v>3950</v>
      </c>
      <c r="L1616" s="48">
        <v>3950</v>
      </c>
      <c r="M1616" s="49" t="s">
        <v>375</v>
      </c>
      <c r="N1616" s="39" t="s">
        <v>376</v>
      </c>
      <c r="O1616" s="2">
        <v>0</v>
      </c>
      <c r="P1616" s="2">
        <v>0</v>
      </c>
      <c r="Q1616" s="39">
        <v>93.74</v>
      </c>
      <c r="R1616" s="2">
        <v>12.186199999999999</v>
      </c>
      <c r="S1616" s="2">
        <v>0</v>
      </c>
      <c r="T1616" s="2">
        <v>0</v>
      </c>
      <c r="U1616" s="39">
        <v>105.92619999999999</v>
      </c>
      <c r="V1616" s="2">
        <v>0</v>
      </c>
      <c r="W1616" s="2" t="s">
        <v>1</v>
      </c>
      <c r="X1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6"/>
      <c r="Z1616"/>
      <c r="AA1616"/>
    </row>
    <row r="1617" spans="5:27" hidden="1">
      <c r="E1617" s="2" t="s">
        <v>8565</v>
      </c>
      <c r="F1617" s="51">
        <v>44771</v>
      </c>
      <c r="G1617" s="2" t="s">
        <v>1</v>
      </c>
      <c r="H1617" s="2" t="s">
        <v>0</v>
      </c>
      <c r="I1617" s="2" t="s">
        <v>8149</v>
      </c>
      <c r="J1617" s="2" t="s">
        <v>8150</v>
      </c>
      <c r="K1617" s="41">
        <v>3951</v>
      </c>
      <c r="L1617" s="48">
        <v>3951</v>
      </c>
      <c r="M1617" s="49" t="s">
        <v>365</v>
      </c>
      <c r="N1617" s="39" t="s">
        <v>366</v>
      </c>
      <c r="O1617" s="2">
        <v>0</v>
      </c>
      <c r="P1617" s="2">
        <v>0</v>
      </c>
      <c r="Q1617" s="39">
        <v>144.72999999999999</v>
      </c>
      <c r="R1617" s="2">
        <v>18.814899999999998</v>
      </c>
      <c r="S1617" s="2">
        <v>0</v>
      </c>
      <c r="T1617" s="2">
        <v>0</v>
      </c>
      <c r="U1617" s="39">
        <v>163.54489999999998</v>
      </c>
      <c r="V1617" s="2">
        <v>0</v>
      </c>
      <c r="W1617" s="2" t="s">
        <v>1</v>
      </c>
      <c r="X1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7"/>
      <c r="Z1617"/>
      <c r="AA1617"/>
    </row>
    <row r="1618" spans="5:27" hidden="1">
      <c r="E1618" s="2" t="s">
        <v>8565</v>
      </c>
      <c r="F1618" s="51">
        <v>44771</v>
      </c>
      <c r="G1618" s="2" t="s">
        <v>1</v>
      </c>
      <c r="H1618" s="2" t="s">
        <v>0</v>
      </c>
      <c r="I1618" s="2" t="s">
        <v>8149</v>
      </c>
      <c r="J1618" s="2" t="s">
        <v>8150</v>
      </c>
      <c r="K1618" s="41">
        <v>3952</v>
      </c>
      <c r="L1618" s="48">
        <v>3952</v>
      </c>
      <c r="M1618" s="49" t="s">
        <v>711</v>
      </c>
      <c r="N1618" s="39" t="s">
        <v>712</v>
      </c>
      <c r="O1618" s="2">
        <v>0</v>
      </c>
      <c r="P1618" s="2">
        <v>0</v>
      </c>
      <c r="Q1618" s="39">
        <v>265.07</v>
      </c>
      <c r="R1618" s="2">
        <v>34.459099999999999</v>
      </c>
      <c r="S1618" s="2">
        <v>0</v>
      </c>
      <c r="T1618" s="2">
        <v>0</v>
      </c>
      <c r="U1618" s="39">
        <v>299.52909999999997</v>
      </c>
      <c r="V1618" s="2">
        <v>0</v>
      </c>
      <c r="W1618" s="2" t="s">
        <v>1</v>
      </c>
      <c r="X1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8"/>
      <c r="Z1618"/>
      <c r="AA1618"/>
    </row>
    <row r="1619" spans="5:27" hidden="1">
      <c r="E1619" s="2" t="s">
        <v>8565</v>
      </c>
      <c r="F1619" s="51">
        <v>44771</v>
      </c>
      <c r="G1619" s="2" t="s">
        <v>1</v>
      </c>
      <c r="H1619" s="2" t="s">
        <v>0</v>
      </c>
      <c r="I1619" s="2" t="s">
        <v>8149</v>
      </c>
      <c r="J1619" s="2" t="s">
        <v>8150</v>
      </c>
      <c r="K1619" s="41">
        <v>3953</v>
      </c>
      <c r="L1619" s="48">
        <v>3953</v>
      </c>
      <c r="M1619" s="49" t="s">
        <v>333</v>
      </c>
      <c r="N1619" s="39" t="s">
        <v>334</v>
      </c>
      <c r="O1619" s="2">
        <v>0</v>
      </c>
      <c r="P1619" s="2">
        <v>0</v>
      </c>
      <c r="Q1619" s="39">
        <v>224.29</v>
      </c>
      <c r="R1619" s="2">
        <v>29.157699999999998</v>
      </c>
      <c r="S1619" s="2">
        <v>0</v>
      </c>
      <c r="T1619" s="2">
        <v>0</v>
      </c>
      <c r="U1619" s="39">
        <v>253.4477</v>
      </c>
      <c r="V1619" s="2">
        <v>0</v>
      </c>
      <c r="W1619" s="2" t="s">
        <v>1</v>
      </c>
      <c r="X1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19"/>
      <c r="Z1619"/>
      <c r="AA1619"/>
    </row>
    <row r="1620" spans="5:27" hidden="1">
      <c r="E1620" s="2" t="s">
        <v>8565</v>
      </c>
      <c r="F1620" s="51">
        <v>44771</v>
      </c>
      <c r="G1620" s="2" t="s">
        <v>1</v>
      </c>
      <c r="H1620" s="2" t="s">
        <v>0</v>
      </c>
      <c r="I1620" s="2" t="s">
        <v>8149</v>
      </c>
      <c r="J1620" s="2" t="s">
        <v>8150</v>
      </c>
      <c r="K1620" s="41">
        <v>3954</v>
      </c>
      <c r="L1620" s="48">
        <v>3954</v>
      </c>
      <c r="M1620" s="49" t="s">
        <v>227</v>
      </c>
      <c r="N1620" s="39" t="s">
        <v>228</v>
      </c>
      <c r="O1620" s="2">
        <v>0</v>
      </c>
      <c r="P1620" s="2">
        <v>0</v>
      </c>
      <c r="Q1620" s="39">
        <v>38.76</v>
      </c>
      <c r="R1620" s="2">
        <v>5.0388000000000002</v>
      </c>
      <c r="S1620" s="2">
        <v>0</v>
      </c>
      <c r="T1620" s="2">
        <v>0</v>
      </c>
      <c r="U1620" s="39">
        <v>43.7988</v>
      </c>
      <c r="V1620" s="2">
        <v>0</v>
      </c>
      <c r="W1620" s="2" t="s">
        <v>1</v>
      </c>
      <c r="X1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0"/>
      <c r="Z1620"/>
      <c r="AA1620"/>
    </row>
    <row r="1621" spans="5:27" hidden="1">
      <c r="E1621" s="2" t="s">
        <v>8565</v>
      </c>
      <c r="F1621" s="51">
        <v>44771</v>
      </c>
      <c r="G1621" s="2" t="s">
        <v>1</v>
      </c>
      <c r="H1621" s="2" t="s">
        <v>0</v>
      </c>
      <c r="I1621" s="2" t="s">
        <v>8149</v>
      </c>
      <c r="J1621" s="2" t="s">
        <v>8150</v>
      </c>
      <c r="K1621" s="41">
        <v>3955</v>
      </c>
      <c r="L1621" s="48">
        <v>3955</v>
      </c>
      <c r="M1621" s="49" t="s">
        <v>1235</v>
      </c>
      <c r="N1621" s="39" t="s">
        <v>1236</v>
      </c>
      <c r="O1621" s="2">
        <v>0</v>
      </c>
      <c r="P1621" s="2">
        <v>0</v>
      </c>
      <c r="Q1621" s="39">
        <v>83.56</v>
      </c>
      <c r="R1621" s="2">
        <v>10.8628</v>
      </c>
      <c r="S1621" s="2">
        <v>0</v>
      </c>
      <c r="T1621" s="2">
        <v>0</v>
      </c>
      <c r="U1621" s="39">
        <v>94.422799999999995</v>
      </c>
      <c r="V1621" s="2">
        <v>0</v>
      </c>
      <c r="W1621" s="2" t="s">
        <v>1</v>
      </c>
      <c r="X1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1"/>
      <c r="Z1621"/>
      <c r="AA1621"/>
    </row>
    <row r="1622" spans="5:27" hidden="1">
      <c r="E1622" s="2" t="s">
        <v>8565</v>
      </c>
      <c r="F1622" s="51">
        <v>44771</v>
      </c>
      <c r="G1622" s="2" t="s">
        <v>1</v>
      </c>
      <c r="H1622" s="2" t="s">
        <v>0</v>
      </c>
      <c r="I1622" s="2" t="s">
        <v>8149</v>
      </c>
      <c r="J1622" s="2" t="s">
        <v>8150</v>
      </c>
      <c r="K1622" s="41">
        <v>3956</v>
      </c>
      <c r="L1622" s="48">
        <v>3956</v>
      </c>
      <c r="M1622" s="49" t="s">
        <v>333</v>
      </c>
      <c r="N1622" s="39" t="s">
        <v>334</v>
      </c>
      <c r="O1622" s="2">
        <v>0</v>
      </c>
      <c r="P1622" s="2">
        <v>0</v>
      </c>
      <c r="Q1622" s="39">
        <v>61.17</v>
      </c>
      <c r="R1622" s="2">
        <v>7.9521000000000006</v>
      </c>
      <c r="S1622" s="2">
        <v>0</v>
      </c>
      <c r="T1622" s="2">
        <v>0</v>
      </c>
      <c r="U1622" s="39">
        <v>69.122100000000003</v>
      </c>
      <c r="V1622" s="2">
        <v>0</v>
      </c>
      <c r="W1622" s="2" t="s">
        <v>1</v>
      </c>
      <c r="X1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2"/>
      <c r="Z1622"/>
      <c r="AA1622"/>
    </row>
    <row r="1623" spans="5:27" hidden="1">
      <c r="E1623" s="2" t="s">
        <v>8565</v>
      </c>
      <c r="F1623" s="51">
        <v>44771</v>
      </c>
      <c r="G1623" s="2" t="s">
        <v>1</v>
      </c>
      <c r="H1623" s="2" t="s">
        <v>0</v>
      </c>
      <c r="I1623" s="2" t="s">
        <v>8149</v>
      </c>
      <c r="J1623" s="2" t="s">
        <v>8150</v>
      </c>
      <c r="K1623" s="41">
        <v>3957</v>
      </c>
      <c r="L1623" s="48">
        <v>3957</v>
      </c>
      <c r="M1623" s="49">
        <v>0</v>
      </c>
      <c r="N1623" s="39" t="s">
        <v>356</v>
      </c>
      <c r="O1623" s="2">
        <v>0</v>
      </c>
      <c r="P1623" s="2">
        <v>0</v>
      </c>
      <c r="Q1623" s="39">
        <v>485.47</v>
      </c>
      <c r="R1623" s="2">
        <v>63.111100000000008</v>
      </c>
      <c r="S1623" s="2">
        <v>0</v>
      </c>
      <c r="T1623" s="2">
        <v>0</v>
      </c>
      <c r="U1623" s="39">
        <v>548.58109999999999</v>
      </c>
      <c r="V1623" s="2" t="s">
        <v>8410</v>
      </c>
      <c r="W1623" s="2" t="s">
        <v>1</v>
      </c>
      <c r="X1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3"/>
      <c r="Z1623"/>
      <c r="AA1623"/>
    </row>
    <row r="1624" spans="5:27" hidden="1">
      <c r="E1624" s="2" t="s">
        <v>8565</v>
      </c>
      <c r="F1624" s="51">
        <v>44771</v>
      </c>
      <c r="G1624" s="2" t="s">
        <v>1</v>
      </c>
      <c r="H1624" s="2" t="s">
        <v>0</v>
      </c>
      <c r="I1624" s="2" t="s">
        <v>8149</v>
      </c>
      <c r="J1624" s="2" t="s">
        <v>8150</v>
      </c>
      <c r="K1624" s="41">
        <v>3958</v>
      </c>
      <c r="L1624" s="48">
        <v>3958</v>
      </c>
      <c r="M1624" s="49" t="s">
        <v>685</v>
      </c>
      <c r="N1624" s="39" t="s">
        <v>686</v>
      </c>
      <c r="O1624" s="2">
        <v>0</v>
      </c>
      <c r="P1624" s="2">
        <v>0</v>
      </c>
      <c r="Q1624" s="39">
        <v>409.78</v>
      </c>
      <c r="R1624" s="2">
        <v>53.2714</v>
      </c>
      <c r="S1624" s="2">
        <v>0</v>
      </c>
      <c r="T1624" s="2">
        <v>0</v>
      </c>
      <c r="U1624" s="39">
        <v>463.05139999999994</v>
      </c>
      <c r="V1624" s="2">
        <v>0</v>
      </c>
      <c r="W1624" s="2" t="s">
        <v>1</v>
      </c>
      <c r="X1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624"/>
      <c r="Z1624"/>
      <c r="AA1624"/>
    </row>
    <row r="1625" spans="5:27" hidden="1">
      <c r="E1625" s="2" t="s">
        <v>8564</v>
      </c>
      <c r="F1625" s="51">
        <v>44741</v>
      </c>
      <c r="G1625" s="2" t="s">
        <v>1</v>
      </c>
      <c r="H1625" s="2" t="s">
        <v>0</v>
      </c>
      <c r="I1625" s="2" t="s">
        <v>8232</v>
      </c>
      <c r="J1625" s="2" t="s">
        <v>8233</v>
      </c>
      <c r="K1625" s="41">
        <v>452</v>
      </c>
      <c r="L1625" s="48">
        <v>452</v>
      </c>
      <c r="M1625" s="49" t="s">
        <v>114</v>
      </c>
      <c r="N1625" s="39" t="s">
        <v>115</v>
      </c>
      <c r="O1625" s="2">
        <v>0</v>
      </c>
      <c r="P1625" s="2">
        <v>0</v>
      </c>
      <c r="Q1625" s="39">
        <v>19.170000000000002</v>
      </c>
      <c r="R1625" s="2">
        <v>2.4921000000000002</v>
      </c>
      <c r="S1625" s="2">
        <v>0</v>
      </c>
      <c r="T1625" s="2">
        <v>0</v>
      </c>
      <c r="U1625" s="39">
        <v>21.662100000000002</v>
      </c>
      <c r="V1625" s="2">
        <v>0</v>
      </c>
      <c r="W1625" s="2" t="s">
        <v>1</v>
      </c>
      <c r="X1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25"/>
      <c r="Z1625"/>
      <c r="AA1625"/>
    </row>
    <row r="1626" spans="5:27" hidden="1">
      <c r="E1626" s="2" t="s">
        <v>8564</v>
      </c>
      <c r="F1626" s="51">
        <v>44740</v>
      </c>
      <c r="G1626" s="2" t="s">
        <v>1</v>
      </c>
      <c r="H1626" s="2" t="s">
        <v>0</v>
      </c>
      <c r="I1626" s="2" t="s">
        <v>8232</v>
      </c>
      <c r="J1626" s="2" t="s">
        <v>8233</v>
      </c>
      <c r="K1626" s="41">
        <v>451</v>
      </c>
      <c r="L1626" s="48">
        <v>451</v>
      </c>
      <c r="M1626" s="49" t="s">
        <v>114</v>
      </c>
      <c r="N1626" s="39" t="s">
        <v>115</v>
      </c>
      <c r="O1626" s="2">
        <v>0</v>
      </c>
      <c r="P1626" s="2">
        <v>0</v>
      </c>
      <c r="Q1626" s="39">
        <v>90.16</v>
      </c>
      <c r="R1626" s="2">
        <v>11.720800000000001</v>
      </c>
      <c r="S1626" s="2">
        <v>0</v>
      </c>
      <c r="T1626" s="2">
        <v>0</v>
      </c>
      <c r="U1626" s="39">
        <v>101.88079999999999</v>
      </c>
      <c r="V1626" s="2">
        <v>0</v>
      </c>
      <c r="W1626" s="2" t="s">
        <v>1</v>
      </c>
      <c r="X1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26"/>
      <c r="Z1626"/>
      <c r="AA1626"/>
    </row>
    <row r="1627" spans="5:27" hidden="1">
      <c r="E1627" s="2" t="s">
        <v>8564</v>
      </c>
      <c r="F1627" s="51">
        <v>44740</v>
      </c>
      <c r="G1627" s="2" t="s">
        <v>1</v>
      </c>
      <c r="H1627" s="2" t="s">
        <v>0</v>
      </c>
      <c r="I1627" s="2" t="s">
        <v>8232</v>
      </c>
      <c r="J1627" s="2" t="s">
        <v>8233</v>
      </c>
      <c r="K1627" s="41">
        <v>450</v>
      </c>
      <c r="L1627" s="48">
        <v>450</v>
      </c>
      <c r="M1627" s="49" t="s">
        <v>114</v>
      </c>
      <c r="N1627" s="39" t="s">
        <v>115</v>
      </c>
      <c r="O1627" s="2">
        <v>0</v>
      </c>
      <c r="P1627" s="2">
        <v>0</v>
      </c>
      <c r="Q1627" s="39">
        <v>68.36</v>
      </c>
      <c r="R1627" s="2">
        <v>8.8868000000000009</v>
      </c>
      <c r="S1627" s="2">
        <v>0</v>
      </c>
      <c r="T1627" s="2">
        <v>0</v>
      </c>
      <c r="U1627" s="39">
        <v>77.246800000000007</v>
      </c>
      <c r="V1627" s="2">
        <v>0</v>
      </c>
      <c r="W1627" s="2" t="s">
        <v>1</v>
      </c>
      <c r="X1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27"/>
      <c r="Z1627"/>
      <c r="AA1627"/>
    </row>
    <row r="1628" spans="5:27" hidden="1">
      <c r="E1628" s="2" t="s">
        <v>8564</v>
      </c>
      <c r="F1628" s="51">
        <v>44740</v>
      </c>
      <c r="G1628" s="2" t="s">
        <v>1</v>
      </c>
      <c r="H1628" s="2" t="s">
        <v>0</v>
      </c>
      <c r="I1628" s="2" t="s">
        <v>8232</v>
      </c>
      <c r="J1628" s="2" t="s">
        <v>8233</v>
      </c>
      <c r="K1628" s="41">
        <v>449</v>
      </c>
      <c r="L1628" s="48">
        <v>449</v>
      </c>
      <c r="M1628" s="49" t="s">
        <v>114</v>
      </c>
      <c r="N1628" s="39" t="s">
        <v>115</v>
      </c>
      <c r="O1628" s="2">
        <v>0</v>
      </c>
      <c r="P1628" s="2">
        <v>0</v>
      </c>
      <c r="Q1628" s="39">
        <v>47.74</v>
      </c>
      <c r="R1628" s="2">
        <v>6.2062000000000008</v>
      </c>
      <c r="S1628" s="2">
        <v>0</v>
      </c>
      <c r="T1628" s="2">
        <v>0</v>
      </c>
      <c r="U1628" s="39">
        <v>53.946200000000005</v>
      </c>
      <c r="V1628" s="2">
        <v>0</v>
      </c>
      <c r="W1628" s="2" t="s">
        <v>1</v>
      </c>
      <c r="X1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28"/>
      <c r="Z1628"/>
      <c r="AA1628"/>
    </row>
    <row r="1629" spans="5:27" hidden="1">
      <c r="E1629" s="2" t="s">
        <v>8564</v>
      </c>
      <c r="F1629" s="51">
        <v>44740</v>
      </c>
      <c r="G1629" s="2" t="s">
        <v>1</v>
      </c>
      <c r="H1629" s="2" t="s">
        <v>0</v>
      </c>
      <c r="I1629" s="2" t="s">
        <v>8232</v>
      </c>
      <c r="J1629" s="2" t="s">
        <v>8233</v>
      </c>
      <c r="K1629" s="41">
        <v>448</v>
      </c>
      <c r="L1629" s="48">
        <v>448</v>
      </c>
      <c r="M1629" s="49" t="s">
        <v>7848</v>
      </c>
      <c r="N1629" s="39" t="s">
        <v>7847</v>
      </c>
      <c r="O1629" s="2">
        <v>0</v>
      </c>
      <c r="P1629" s="2">
        <v>0</v>
      </c>
      <c r="Q1629" s="39">
        <v>0</v>
      </c>
      <c r="R1629" s="2">
        <v>0</v>
      </c>
      <c r="S1629" s="2">
        <v>0</v>
      </c>
      <c r="T1629" s="2">
        <v>0</v>
      </c>
      <c r="U1629" s="39">
        <v>0</v>
      </c>
      <c r="V1629" s="2">
        <v>0</v>
      </c>
      <c r="W1629" s="2" t="s">
        <v>1</v>
      </c>
      <c r="X1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29"/>
      <c r="Z1629"/>
      <c r="AA1629"/>
    </row>
    <row r="1630" spans="5:27" hidden="1">
      <c r="E1630" s="2" t="s">
        <v>8564</v>
      </c>
      <c r="F1630" s="51">
        <v>44740</v>
      </c>
      <c r="G1630" s="2" t="s">
        <v>1</v>
      </c>
      <c r="H1630" s="2" t="s">
        <v>0</v>
      </c>
      <c r="I1630" s="2" t="s">
        <v>8232</v>
      </c>
      <c r="J1630" s="2" t="s">
        <v>8233</v>
      </c>
      <c r="K1630" s="41">
        <v>447</v>
      </c>
      <c r="L1630" s="48">
        <v>447</v>
      </c>
      <c r="M1630" s="49" t="s">
        <v>7848</v>
      </c>
      <c r="N1630" s="39" t="s">
        <v>7847</v>
      </c>
      <c r="O1630" s="2">
        <v>0</v>
      </c>
      <c r="P1630" s="2">
        <v>0</v>
      </c>
      <c r="Q1630" s="39">
        <v>0</v>
      </c>
      <c r="R1630" s="2">
        <v>0</v>
      </c>
      <c r="S1630" s="2">
        <v>0</v>
      </c>
      <c r="T1630" s="2">
        <v>0</v>
      </c>
      <c r="U1630" s="39">
        <v>0</v>
      </c>
      <c r="V1630" s="2">
        <v>0</v>
      </c>
      <c r="W1630" s="2" t="s">
        <v>1</v>
      </c>
      <c r="X1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0"/>
      <c r="Z1630"/>
      <c r="AA1630"/>
    </row>
    <row r="1631" spans="5:27" hidden="1">
      <c r="E1631" s="2" t="s">
        <v>8564</v>
      </c>
      <c r="F1631" s="51">
        <v>44740</v>
      </c>
      <c r="G1631" s="2" t="s">
        <v>1</v>
      </c>
      <c r="H1631" s="2" t="s">
        <v>0</v>
      </c>
      <c r="I1631" s="2" t="s">
        <v>8232</v>
      </c>
      <c r="J1631" s="2" t="s">
        <v>8233</v>
      </c>
      <c r="K1631" s="41">
        <v>446</v>
      </c>
      <c r="L1631" s="48">
        <v>446</v>
      </c>
      <c r="M1631" s="49" t="s">
        <v>114</v>
      </c>
      <c r="N1631" s="39" t="s">
        <v>115</v>
      </c>
      <c r="O1631" s="2">
        <v>0</v>
      </c>
      <c r="P1631" s="2">
        <v>0</v>
      </c>
      <c r="Q1631" s="39">
        <v>18.649999999999999</v>
      </c>
      <c r="R1631" s="2">
        <v>2.4245000000000001</v>
      </c>
      <c r="S1631" s="2">
        <v>0</v>
      </c>
      <c r="T1631" s="2">
        <v>0</v>
      </c>
      <c r="U1631" s="39">
        <v>21.0745</v>
      </c>
      <c r="V1631" s="2">
        <v>0</v>
      </c>
      <c r="W1631" s="2" t="s">
        <v>1</v>
      </c>
      <c r="X1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1"/>
      <c r="Z1631"/>
      <c r="AA1631"/>
    </row>
    <row r="1632" spans="5:27" hidden="1">
      <c r="E1632" s="2" t="s">
        <v>8564</v>
      </c>
      <c r="F1632" s="51">
        <v>44739</v>
      </c>
      <c r="G1632" s="2" t="s">
        <v>1</v>
      </c>
      <c r="H1632" s="2" t="s">
        <v>0</v>
      </c>
      <c r="I1632" s="2" t="s">
        <v>8232</v>
      </c>
      <c r="J1632" s="2" t="s">
        <v>8233</v>
      </c>
      <c r="K1632" s="41">
        <v>445</v>
      </c>
      <c r="L1632" s="48">
        <v>445</v>
      </c>
      <c r="M1632" s="49" t="s">
        <v>114</v>
      </c>
      <c r="N1632" s="39" t="s">
        <v>115</v>
      </c>
      <c r="O1632" s="2">
        <v>0</v>
      </c>
      <c r="P1632" s="2">
        <v>0</v>
      </c>
      <c r="Q1632" s="39">
        <v>15.78</v>
      </c>
      <c r="R1632" s="2">
        <v>2.0514000000000001</v>
      </c>
      <c r="S1632" s="2">
        <v>0</v>
      </c>
      <c r="T1632" s="2">
        <v>0</v>
      </c>
      <c r="U1632" s="39">
        <v>17.831399999999999</v>
      </c>
      <c r="V1632" s="2">
        <v>0</v>
      </c>
      <c r="W1632" s="2" t="s">
        <v>1</v>
      </c>
      <c r="X1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2"/>
      <c r="Z1632"/>
      <c r="AA1632"/>
    </row>
    <row r="1633" spans="5:27" hidden="1">
      <c r="E1633" s="2" t="s">
        <v>8564</v>
      </c>
      <c r="F1633" s="51">
        <v>44737</v>
      </c>
      <c r="G1633" s="2" t="s">
        <v>1</v>
      </c>
      <c r="H1633" s="2" t="s">
        <v>0</v>
      </c>
      <c r="I1633" s="2" t="s">
        <v>8232</v>
      </c>
      <c r="J1633" s="2" t="s">
        <v>8233</v>
      </c>
      <c r="K1633" s="41">
        <v>444</v>
      </c>
      <c r="L1633" s="48">
        <v>444</v>
      </c>
      <c r="M1633" s="49" t="s">
        <v>114</v>
      </c>
      <c r="N1633" s="39" t="s">
        <v>115</v>
      </c>
      <c r="O1633" s="2">
        <v>0</v>
      </c>
      <c r="P1633" s="2">
        <v>0</v>
      </c>
      <c r="Q1633" s="39">
        <v>23.02</v>
      </c>
      <c r="R1633" s="2">
        <v>2.9925999999999999</v>
      </c>
      <c r="S1633" s="2">
        <v>0</v>
      </c>
      <c r="T1633" s="2">
        <v>0</v>
      </c>
      <c r="U1633" s="39">
        <v>26.012599999999999</v>
      </c>
      <c r="V1633" s="2">
        <v>0</v>
      </c>
      <c r="W1633" s="2" t="s">
        <v>1</v>
      </c>
      <c r="X1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3"/>
      <c r="Z1633"/>
      <c r="AA1633"/>
    </row>
    <row r="1634" spans="5:27" hidden="1">
      <c r="E1634" s="2" t="s">
        <v>8564</v>
      </c>
      <c r="F1634" s="51">
        <v>44737</v>
      </c>
      <c r="G1634" s="2" t="s">
        <v>1</v>
      </c>
      <c r="H1634" s="2" t="s">
        <v>0</v>
      </c>
      <c r="I1634" s="2" t="s">
        <v>8232</v>
      </c>
      <c r="J1634" s="2" t="s">
        <v>8233</v>
      </c>
      <c r="K1634" s="41">
        <v>443</v>
      </c>
      <c r="L1634" s="48">
        <v>443</v>
      </c>
      <c r="M1634" s="49" t="s">
        <v>7848</v>
      </c>
      <c r="N1634" s="39" t="s">
        <v>7847</v>
      </c>
      <c r="O1634" s="2">
        <v>0</v>
      </c>
      <c r="P1634" s="2">
        <v>0</v>
      </c>
      <c r="Q1634" s="39">
        <v>0</v>
      </c>
      <c r="R1634" s="2">
        <v>0</v>
      </c>
      <c r="S1634" s="2">
        <v>0</v>
      </c>
      <c r="T1634" s="2">
        <v>0</v>
      </c>
      <c r="U1634" s="39">
        <v>0</v>
      </c>
      <c r="V1634" s="2">
        <v>0</v>
      </c>
      <c r="W1634" s="2" t="s">
        <v>1</v>
      </c>
      <c r="X1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4"/>
      <c r="Z1634"/>
      <c r="AA1634"/>
    </row>
    <row r="1635" spans="5:27" hidden="1">
      <c r="E1635" s="2" t="s">
        <v>8564</v>
      </c>
      <c r="F1635" s="51">
        <v>44737</v>
      </c>
      <c r="G1635" s="2" t="s">
        <v>1</v>
      </c>
      <c r="H1635" s="2" t="s">
        <v>0</v>
      </c>
      <c r="I1635" s="2" t="s">
        <v>8232</v>
      </c>
      <c r="J1635" s="2" t="s">
        <v>8233</v>
      </c>
      <c r="K1635" s="41">
        <v>442</v>
      </c>
      <c r="L1635" s="48">
        <v>442</v>
      </c>
      <c r="M1635" s="49" t="s">
        <v>7848</v>
      </c>
      <c r="N1635" s="39" t="s">
        <v>7847</v>
      </c>
      <c r="O1635" s="2">
        <v>0</v>
      </c>
      <c r="P1635" s="2">
        <v>0</v>
      </c>
      <c r="Q1635" s="39">
        <v>0</v>
      </c>
      <c r="R1635" s="2">
        <v>0</v>
      </c>
      <c r="S1635" s="2">
        <v>0</v>
      </c>
      <c r="T1635" s="2">
        <v>0</v>
      </c>
      <c r="U1635" s="39">
        <v>0</v>
      </c>
      <c r="V1635" s="2">
        <v>0</v>
      </c>
      <c r="W1635" s="2" t="s">
        <v>1</v>
      </c>
      <c r="X1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5"/>
      <c r="Z1635"/>
      <c r="AA1635"/>
    </row>
    <row r="1636" spans="5:27" hidden="1">
      <c r="E1636" s="2" t="s">
        <v>8564</v>
      </c>
      <c r="F1636" s="51">
        <v>44737</v>
      </c>
      <c r="G1636" s="2" t="s">
        <v>1</v>
      </c>
      <c r="H1636" s="2" t="s">
        <v>0</v>
      </c>
      <c r="I1636" s="2" t="s">
        <v>8232</v>
      </c>
      <c r="J1636" s="2" t="s">
        <v>8233</v>
      </c>
      <c r="K1636" s="41">
        <v>441</v>
      </c>
      <c r="L1636" s="48">
        <v>441</v>
      </c>
      <c r="M1636" s="49" t="s">
        <v>7848</v>
      </c>
      <c r="N1636" s="39" t="s">
        <v>7847</v>
      </c>
      <c r="O1636" s="2">
        <v>0</v>
      </c>
      <c r="P1636" s="2">
        <v>0</v>
      </c>
      <c r="Q1636" s="39">
        <v>0</v>
      </c>
      <c r="R1636" s="2">
        <v>0</v>
      </c>
      <c r="S1636" s="2">
        <v>0</v>
      </c>
      <c r="T1636" s="2">
        <v>0</v>
      </c>
      <c r="U1636" s="39">
        <v>0</v>
      </c>
      <c r="V1636" s="2">
        <v>0</v>
      </c>
      <c r="W1636" s="2" t="s">
        <v>1</v>
      </c>
      <c r="X1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6"/>
      <c r="Z1636"/>
      <c r="AA1636"/>
    </row>
    <row r="1637" spans="5:27" hidden="1">
      <c r="E1637" s="2" t="s">
        <v>8564</v>
      </c>
      <c r="F1637" s="51">
        <v>44737</v>
      </c>
      <c r="G1637" s="2" t="s">
        <v>1</v>
      </c>
      <c r="H1637" s="2" t="s">
        <v>0</v>
      </c>
      <c r="I1637" s="2" t="s">
        <v>8232</v>
      </c>
      <c r="J1637" s="2" t="s">
        <v>8233</v>
      </c>
      <c r="K1637" s="41">
        <v>440</v>
      </c>
      <c r="L1637" s="48">
        <v>440</v>
      </c>
      <c r="M1637" s="49" t="s">
        <v>114</v>
      </c>
      <c r="N1637" s="39" t="s">
        <v>115</v>
      </c>
      <c r="O1637" s="2">
        <v>0</v>
      </c>
      <c r="P1637" s="2">
        <v>0</v>
      </c>
      <c r="Q1637" s="39">
        <v>12.19</v>
      </c>
      <c r="R1637" s="2">
        <v>1.5847</v>
      </c>
      <c r="S1637" s="2">
        <v>0</v>
      </c>
      <c r="T1637" s="2">
        <v>0</v>
      </c>
      <c r="U1637" s="39">
        <v>13.774699999999999</v>
      </c>
      <c r="V1637" s="2">
        <v>0</v>
      </c>
      <c r="W1637" s="2" t="s">
        <v>1</v>
      </c>
      <c r="X1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7"/>
      <c r="Z1637"/>
      <c r="AA1637"/>
    </row>
    <row r="1638" spans="5:27" hidden="1">
      <c r="E1638" s="2" t="s">
        <v>8564</v>
      </c>
      <c r="F1638" s="51">
        <v>44736</v>
      </c>
      <c r="G1638" s="2" t="s">
        <v>1</v>
      </c>
      <c r="H1638" s="2" t="s">
        <v>0</v>
      </c>
      <c r="I1638" s="2" t="s">
        <v>8232</v>
      </c>
      <c r="J1638" s="2" t="s">
        <v>8233</v>
      </c>
      <c r="K1638" s="41">
        <v>439</v>
      </c>
      <c r="L1638" s="48">
        <v>439</v>
      </c>
      <c r="M1638" s="49" t="s">
        <v>114</v>
      </c>
      <c r="N1638" s="39" t="s">
        <v>115</v>
      </c>
      <c r="O1638" s="2">
        <v>0</v>
      </c>
      <c r="P1638" s="2">
        <v>0</v>
      </c>
      <c r="Q1638" s="39">
        <v>35.35</v>
      </c>
      <c r="R1638" s="2">
        <v>4.5955000000000004</v>
      </c>
      <c r="S1638" s="2">
        <v>0</v>
      </c>
      <c r="T1638" s="2">
        <v>0</v>
      </c>
      <c r="U1638" s="39">
        <v>39.945500000000003</v>
      </c>
      <c r="V1638" s="2">
        <v>0</v>
      </c>
      <c r="W1638" s="2" t="s">
        <v>1</v>
      </c>
      <c r="X1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8"/>
      <c r="Z1638"/>
      <c r="AA1638"/>
    </row>
    <row r="1639" spans="5:27" hidden="1">
      <c r="E1639" s="2" t="s">
        <v>8564</v>
      </c>
      <c r="F1639" s="51">
        <v>44736</v>
      </c>
      <c r="G1639" s="2" t="s">
        <v>1</v>
      </c>
      <c r="H1639" s="2" t="s">
        <v>0</v>
      </c>
      <c r="I1639" s="2" t="s">
        <v>8232</v>
      </c>
      <c r="J1639" s="2" t="s">
        <v>8233</v>
      </c>
      <c r="K1639" s="41">
        <v>438</v>
      </c>
      <c r="L1639" s="48">
        <v>438</v>
      </c>
      <c r="M1639" s="49" t="s">
        <v>114</v>
      </c>
      <c r="N1639" s="39" t="s">
        <v>115</v>
      </c>
      <c r="O1639" s="2">
        <v>0</v>
      </c>
      <c r="P1639" s="2">
        <v>0</v>
      </c>
      <c r="Q1639" s="39">
        <v>52.13</v>
      </c>
      <c r="R1639" s="2">
        <v>6.7769000000000004</v>
      </c>
      <c r="S1639" s="2">
        <v>0</v>
      </c>
      <c r="T1639" s="2">
        <v>0</v>
      </c>
      <c r="U1639" s="39">
        <v>58.9069</v>
      </c>
      <c r="V1639" s="2">
        <v>0</v>
      </c>
      <c r="W1639" s="2" t="s">
        <v>1</v>
      </c>
      <c r="X1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39"/>
      <c r="Z1639"/>
      <c r="AA1639"/>
    </row>
    <row r="1640" spans="5:27" hidden="1">
      <c r="E1640" s="2" t="s">
        <v>8564</v>
      </c>
      <c r="F1640" s="51">
        <v>44736</v>
      </c>
      <c r="G1640" s="2" t="s">
        <v>1</v>
      </c>
      <c r="H1640" s="2" t="s">
        <v>0</v>
      </c>
      <c r="I1640" s="2" t="s">
        <v>8232</v>
      </c>
      <c r="J1640" s="2" t="s">
        <v>8233</v>
      </c>
      <c r="K1640" s="41">
        <v>437</v>
      </c>
      <c r="L1640" s="48">
        <v>437</v>
      </c>
      <c r="M1640" s="49" t="s">
        <v>114</v>
      </c>
      <c r="N1640" s="39" t="s">
        <v>115</v>
      </c>
      <c r="O1640" s="2">
        <v>0</v>
      </c>
      <c r="P1640" s="2">
        <v>0</v>
      </c>
      <c r="Q1640" s="39">
        <v>40.880000000000003</v>
      </c>
      <c r="R1640" s="2">
        <v>5.3144000000000009</v>
      </c>
      <c r="S1640" s="2">
        <v>0</v>
      </c>
      <c r="T1640" s="2">
        <v>0</v>
      </c>
      <c r="U1640" s="39">
        <v>46.194400000000002</v>
      </c>
      <c r="V1640" s="2">
        <v>0</v>
      </c>
      <c r="W1640" s="2" t="s">
        <v>1</v>
      </c>
      <c r="X1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0"/>
      <c r="Z1640"/>
      <c r="AA1640"/>
    </row>
    <row r="1641" spans="5:27" hidden="1">
      <c r="E1641" s="2" t="s">
        <v>8564</v>
      </c>
      <c r="F1641" s="51">
        <v>44736</v>
      </c>
      <c r="G1641" s="2" t="s">
        <v>1</v>
      </c>
      <c r="H1641" s="2" t="s">
        <v>0</v>
      </c>
      <c r="I1641" s="2" t="s">
        <v>8232</v>
      </c>
      <c r="J1641" s="2" t="s">
        <v>8233</v>
      </c>
      <c r="K1641" s="41">
        <v>436</v>
      </c>
      <c r="L1641" s="48">
        <v>436</v>
      </c>
      <c r="M1641" s="49" t="s">
        <v>114</v>
      </c>
      <c r="N1641" s="39" t="s">
        <v>115</v>
      </c>
      <c r="O1641" s="2">
        <v>0</v>
      </c>
      <c r="P1641" s="2">
        <v>0</v>
      </c>
      <c r="Q1641" s="39">
        <v>90.16</v>
      </c>
      <c r="R1641" s="2">
        <v>11.720800000000001</v>
      </c>
      <c r="S1641" s="2">
        <v>0</v>
      </c>
      <c r="T1641" s="2">
        <v>0</v>
      </c>
      <c r="U1641" s="39">
        <v>101.88079999999999</v>
      </c>
      <c r="V1641" s="2">
        <v>0</v>
      </c>
      <c r="W1641" s="2" t="s">
        <v>1</v>
      </c>
      <c r="X1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1"/>
      <c r="Z1641"/>
      <c r="AA1641"/>
    </row>
    <row r="1642" spans="5:27" hidden="1">
      <c r="E1642" s="2" t="s">
        <v>8564</v>
      </c>
      <c r="F1642" s="51">
        <v>44735</v>
      </c>
      <c r="G1642" s="2" t="s">
        <v>1</v>
      </c>
      <c r="H1642" s="2" t="s">
        <v>0</v>
      </c>
      <c r="I1642" s="2" t="s">
        <v>8232</v>
      </c>
      <c r="J1642" s="2" t="s">
        <v>8233</v>
      </c>
      <c r="K1642" s="41">
        <v>435</v>
      </c>
      <c r="L1642" s="48">
        <v>435</v>
      </c>
      <c r="M1642" s="49" t="s">
        <v>114</v>
      </c>
      <c r="N1642" s="39" t="s">
        <v>115</v>
      </c>
      <c r="O1642" s="2">
        <v>0</v>
      </c>
      <c r="P1642" s="2">
        <v>0</v>
      </c>
      <c r="Q1642" s="39">
        <v>90.16</v>
      </c>
      <c r="R1642" s="2">
        <v>11.720800000000001</v>
      </c>
      <c r="S1642" s="2">
        <v>0</v>
      </c>
      <c r="T1642" s="2">
        <v>0</v>
      </c>
      <c r="U1642" s="39">
        <v>101.88079999999999</v>
      </c>
      <c r="V1642" s="2">
        <v>0</v>
      </c>
      <c r="W1642" s="2" t="s">
        <v>1</v>
      </c>
      <c r="X1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2"/>
      <c r="Z1642"/>
      <c r="AA1642"/>
    </row>
    <row r="1643" spans="5:27" hidden="1">
      <c r="E1643" s="2" t="s">
        <v>8564</v>
      </c>
      <c r="F1643" s="51">
        <v>44733</v>
      </c>
      <c r="G1643" s="2" t="s">
        <v>1</v>
      </c>
      <c r="H1643" s="2" t="s">
        <v>0</v>
      </c>
      <c r="I1643" s="2" t="s">
        <v>8232</v>
      </c>
      <c r="J1643" s="2" t="s">
        <v>8233</v>
      </c>
      <c r="K1643" s="41">
        <v>434</v>
      </c>
      <c r="L1643" s="48">
        <v>434</v>
      </c>
      <c r="M1643" s="49" t="s">
        <v>114</v>
      </c>
      <c r="N1643" s="39" t="s">
        <v>115</v>
      </c>
      <c r="O1643" s="2">
        <v>0</v>
      </c>
      <c r="P1643" s="2">
        <v>0</v>
      </c>
      <c r="Q1643" s="39">
        <v>23.45</v>
      </c>
      <c r="R1643" s="2">
        <v>3.0485000000000002</v>
      </c>
      <c r="S1643" s="2">
        <v>0</v>
      </c>
      <c r="T1643" s="2">
        <v>0</v>
      </c>
      <c r="U1643" s="39">
        <v>26.4985</v>
      </c>
      <c r="V1643" s="2">
        <v>0</v>
      </c>
      <c r="W1643" s="2" t="s">
        <v>1</v>
      </c>
      <c r="X1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3"/>
      <c r="Z1643"/>
      <c r="AA1643"/>
    </row>
    <row r="1644" spans="5:27" hidden="1">
      <c r="E1644" s="2" t="s">
        <v>8564</v>
      </c>
      <c r="F1644" s="51">
        <v>44733</v>
      </c>
      <c r="G1644" s="2" t="s">
        <v>1</v>
      </c>
      <c r="H1644" s="2" t="s">
        <v>0</v>
      </c>
      <c r="I1644" s="2" t="s">
        <v>8232</v>
      </c>
      <c r="J1644" s="2" t="s">
        <v>8233</v>
      </c>
      <c r="K1644" s="41">
        <v>433</v>
      </c>
      <c r="L1644" s="48">
        <v>433</v>
      </c>
      <c r="M1644" s="49" t="s">
        <v>114</v>
      </c>
      <c r="N1644" s="39" t="s">
        <v>115</v>
      </c>
      <c r="O1644" s="2">
        <v>0</v>
      </c>
      <c r="P1644" s="2">
        <v>0</v>
      </c>
      <c r="Q1644" s="39">
        <v>56.34</v>
      </c>
      <c r="R1644" s="2">
        <v>7.3242000000000003</v>
      </c>
      <c r="S1644" s="2">
        <v>0</v>
      </c>
      <c r="T1644" s="2">
        <v>0</v>
      </c>
      <c r="U1644" s="39">
        <v>63.664200000000001</v>
      </c>
      <c r="V1644" s="2">
        <v>0</v>
      </c>
      <c r="W1644" s="2" t="s">
        <v>1</v>
      </c>
      <c r="X1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4"/>
      <c r="Z1644"/>
      <c r="AA1644"/>
    </row>
    <row r="1645" spans="5:27" hidden="1">
      <c r="E1645" s="2" t="s">
        <v>8564</v>
      </c>
      <c r="F1645" s="51">
        <v>44733</v>
      </c>
      <c r="G1645" s="2" t="s">
        <v>1</v>
      </c>
      <c r="H1645" s="2" t="s">
        <v>0</v>
      </c>
      <c r="I1645" s="2" t="s">
        <v>8232</v>
      </c>
      <c r="J1645" s="2" t="s">
        <v>8233</v>
      </c>
      <c r="K1645" s="41">
        <v>432</v>
      </c>
      <c r="L1645" s="48">
        <v>432</v>
      </c>
      <c r="M1645" s="49" t="s">
        <v>114</v>
      </c>
      <c r="N1645" s="39" t="s">
        <v>115</v>
      </c>
      <c r="O1645" s="2">
        <v>0</v>
      </c>
      <c r="P1645" s="2">
        <v>0</v>
      </c>
      <c r="Q1645" s="39">
        <v>46.41</v>
      </c>
      <c r="R1645" s="2">
        <v>6.0332999999999997</v>
      </c>
      <c r="S1645" s="2">
        <v>0</v>
      </c>
      <c r="T1645" s="2">
        <v>0</v>
      </c>
      <c r="U1645" s="39">
        <v>52.443299999999994</v>
      </c>
      <c r="V1645" s="2">
        <v>0</v>
      </c>
      <c r="W1645" s="2" t="s">
        <v>1</v>
      </c>
      <c r="X1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5"/>
      <c r="Z1645"/>
      <c r="AA1645"/>
    </row>
    <row r="1646" spans="5:27" hidden="1">
      <c r="E1646" s="2" t="s">
        <v>8564</v>
      </c>
      <c r="F1646" s="51">
        <v>44733</v>
      </c>
      <c r="G1646" s="2" t="s">
        <v>1</v>
      </c>
      <c r="H1646" s="2" t="s">
        <v>0</v>
      </c>
      <c r="I1646" s="2" t="s">
        <v>8232</v>
      </c>
      <c r="J1646" s="2" t="s">
        <v>8233</v>
      </c>
      <c r="K1646" s="41">
        <v>431</v>
      </c>
      <c r="L1646" s="48">
        <v>431</v>
      </c>
      <c r="M1646" s="49" t="s">
        <v>114</v>
      </c>
      <c r="N1646" s="39" t="s">
        <v>115</v>
      </c>
      <c r="O1646" s="2">
        <v>0</v>
      </c>
      <c r="P1646" s="2">
        <v>0</v>
      </c>
      <c r="Q1646" s="39">
        <v>45.08</v>
      </c>
      <c r="R1646" s="2">
        <v>5.8604000000000003</v>
      </c>
      <c r="S1646" s="2">
        <v>0</v>
      </c>
      <c r="T1646" s="2">
        <v>0</v>
      </c>
      <c r="U1646" s="39">
        <v>50.940399999999997</v>
      </c>
      <c r="V1646" s="2">
        <v>0</v>
      </c>
      <c r="W1646" s="2" t="s">
        <v>1</v>
      </c>
      <c r="X1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6"/>
      <c r="Z1646"/>
      <c r="AA1646"/>
    </row>
    <row r="1647" spans="5:27" hidden="1">
      <c r="E1647" s="2" t="s">
        <v>8564</v>
      </c>
      <c r="F1647" s="51">
        <v>44733</v>
      </c>
      <c r="G1647" s="2" t="s">
        <v>1</v>
      </c>
      <c r="H1647" s="2" t="s">
        <v>0</v>
      </c>
      <c r="I1647" s="2" t="s">
        <v>8232</v>
      </c>
      <c r="J1647" s="2" t="s">
        <v>8233</v>
      </c>
      <c r="K1647" s="41">
        <v>430</v>
      </c>
      <c r="L1647" s="48">
        <v>430</v>
      </c>
      <c r="M1647" s="49" t="s">
        <v>114</v>
      </c>
      <c r="N1647" s="39" t="s">
        <v>115</v>
      </c>
      <c r="O1647" s="2">
        <v>0</v>
      </c>
      <c r="P1647" s="2">
        <v>0</v>
      </c>
      <c r="Q1647" s="39">
        <v>46.41</v>
      </c>
      <c r="R1647" s="2">
        <v>6.0332999999999997</v>
      </c>
      <c r="S1647" s="2">
        <v>0</v>
      </c>
      <c r="T1647" s="2">
        <v>0</v>
      </c>
      <c r="U1647" s="39">
        <v>52.443299999999994</v>
      </c>
      <c r="V1647" s="2">
        <v>0</v>
      </c>
      <c r="W1647" s="2" t="s">
        <v>1</v>
      </c>
      <c r="X1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7"/>
      <c r="Z1647"/>
      <c r="AA1647"/>
    </row>
    <row r="1648" spans="5:27" hidden="1">
      <c r="E1648" s="2" t="s">
        <v>8564</v>
      </c>
      <c r="F1648" s="51">
        <v>44733</v>
      </c>
      <c r="G1648" s="2" t="s">
        <v>1</v>
      </c>
      <c r="H1648" s="2" t="s">
        <v>0</v>
      </c>
      <c r="I1648" s="2" t="s">
        <v>8232</v>
      </c>
      <c r="J1648" s="2" t="s">
        <v>8233</v>
      </c>
      <c r="K1648" s="41">
        <v>429</v>
      </c>
      <c r="L1648" s="48">
        <v>429</v>
      </c>
      <c r="M1648" s="49" t="s">
        <v>114</v>
      </c>
      <c r="N1648" s="39" t="s">
        <v>115</v>
      </c>
      <c r="O1648" s="2">
        <v>0</v>
      </c>
      <c r="P1648" s="2">
        <v>0</v>
      </c>
      <c r="Q1648" s="39">
        <v>47.79</v>
      </c>
      <c r="R1648" s="2">
        <v>6.2126999999999999</v>
      </c>
      <c r="S1648" s="2">
        <v>0</v>
      </c>
      <c r="T1648" s="2">
        <v>0</v>
      </c>
      <c r="U1648" s="39">
        <v>54.002699999999997</v>
      </c>
      <c r="V1648" s="2">
        <v>0</v>
      </c>
      <c r="W1648" s="2" t="s">
        <v>1</v>
      </c>
      <c r="X1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8"/>
      <c r="Z1648"/>
      <c r="AA1648"/>
    </row>
    <row r="1649" spans="5:27" hidden="1">
      <c r="E1649" s="2" t="s">
        <v>8564</v>
      </c>
      <c r="F1649" s="51">
        <v>44733</v>
      </c>
      <c r="G1649" s="2" t="s">
        <v>1</v>
      </c>
      <c r="H1649" s="2" t="s">
        <v>0</v>
      </c>
      <c r="I1649" s="2" t="s">
        <v>8232</v>
      </c>
      <c r="J1649" s="2" t="s">
        <v>8233</v>
      </c>
      <c r="K1649" s="41">
        <v>428</v>
      </c>
      <c r="L1649" s="48">
        <v>428</v>
      </c>
      <c r="M1649" s="49" t="s">
        <v>114</v>
      </c>
      <c r="N1649" s="39" t="s">
        <v>115</v>
      </c>
      <c r="O1649" s="2">
        <v>0</v>
      </c>
      <c r="P1649" s="2">
        <v>0</v>
      </c>
      <c r="Q1649" s="39">
        <v>26.1</v>
      </c>
      <c r="R1649" s="2">
        <v>3.3930000000000002</v>
      </c>
      <c r="S1649" s="2">
        <v>0</v>
      </c>
      <c r="T1649" s="2">
        <v>0</v>
      </c>
      <c r="U1649" s="39">
        <v>29.493000000000002</v>
      </c>
      <c r="V1649" s="2">
        <v>0</v>
      </c>
      <c r="W1649" s="2" t="s">
        <v>1</v>
      </c>
      <c r="X1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49"/>
      <c r="Z1649"/>
      <c r="AA1649"/>
    </row>
    <row r="1650" spans="5:27" hidden="1">
      <c r="E1650" s="2" t="s">
        <v>8564</v>
      </c>
      <c r="F1650" s="51">
        <v>44733</v>
      </c>
      <c r="G1650" s="2" t="s">
        <v>1</v>
      </c>
      <c r="H1650" s="2" t="s">
        <v>0</v>
      </c>
      <c r="I1650" s="2" t="s">
        <v>8232</v>
      </c>
      <c r="J1650" s="2" t="s">
        <v>8233</v>
      </c>
      <c r="K1650" s="41">
        <v>427</v>
      </c>
      <c r="L1650" s="48">
        <v>427</v>
      </c>
      <c r="M1650" s="49" t="s">
        <v>114</v>
      </c>
      <c r="N1650" s="39" t="s">
        <v>115</v>
      </c>
      <c r="O1650" s="2">
        <v>0</v>
      </c>
      <c r="P1650" s="2">
        <v>0</v>
      </c>
      <c r="Q1650" s="39">
        <v>58.44</v>
      </c>
      <c r="R1650" s="2">
        <v>7.5972</v>
      </c>
      <c r="S1650" s="2">
        <v>0</v>
      </c>
      <c r="T1650" s="2">
        <v>0</v>
      </c>
      <c r="U1650" s="39">
        <v>66.037199999999999</v>
      </c>
      <c r="V1650" s="2">
        <v>0</v>
      </c>
      <c r="W1650" s="2" t="s">
        <v>1</v>
      </c>
      <c r="X1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0"/>
      <c r="Z1650"/>
      <c r="AA1650"/>
    </row>
    <row r="1651" spans="5:27" hidden="1">
      <c r="E1651" s="2" t="s">
        <v>8564</v>
      </c>
      <c r="F1651" s="51">
        <v>44730</v>
      </c>
      <c r="G1651" s="2" t="s">
        <v>1</v>
      </c>
      <c r="H1651" s="2" t="s">
        <v>0</v>
      </c>
      <c r="I1651" s="2" t="s">
        <v>8232</v>
      </c>
      <c r="J1651" s="2" t="s">
        <v>8233</v>
      </c>
      <c r="K1651" s="41">
        <v>426</v>
      </c>
      <c r="L1651" s="48">
        <v>426</v>
      </c>
      <c r="M1651" s="49" t="s">
        <v>7848</v>
      </c>
      <c r="N1651" s="39" t="s">
        <v>7847</v>
      </c>
      <c r="O1651" s="2">
        <v>0</v>
      </c>
      <c r="P1651" s="2">
        <v>0</v>
      </c>
      <c r="Q1651" s="39">
        <v>0</v>
      </c>
      <c r="R1651" s="2">
        <v>0</v>
      </c>
      <c r="S1651" s="2">
        <v>0</v>
      </c>
      <c r="T1651" s="2">
        <v>0</v>
      </c>
      <c r="U1651" s="39">
        <v>0</v>
      </c>
      <c r="V1651" s="2">
        <v>0</v>
      </c>
      <c r="W1651" s="2" t="s">
        <v>1</v>
      </c>
      <c r="X1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1"/>
      <c r="Z1651"/>
      <c r="AA1651"/>
    </row>
    <row r="1652" spans="5:27" hidden="1">
      <c r="E1652" s="2" t="s">
        <v>8564</v>
      </c>
      <c r="F1652" s="51">
        <v>44730</v>
      </c>
      <c r="G1652" s="2" t="s">
        <v>1</v>
      </c>
      <c r="H1652" s="2" t="s">
        <v>0</v>
      </c>
      <c r="I1652" s="2" t="s">
        <v>8232</v>
      </c>
      <c r="J1652" s="2" t="s">
        <v>8233</v>
      </c>
      <c r="K1652" s="41">
        <v>425</v>
      </c>
      <c r="L1652" s="48">
        <v>425</v>
      </c>
      <c r="M1652" s="49" t="s">
        <v>114</v>
      </c>
      <c r="N1652" s="39" t="s">
        <v>115</v>
      </c>
      <c r="O1652" s="2">
        <v>0</v>
      </c>
      <c r="P1652" s="2">
        <v>0</v>
      </c>
      <c r="Q1652" s="39">
        <v>10.16</v>
      </c>
      <c r="R1652" s="2">
        <v>1.3208</v>
      </c>
      <c r="S1652" s="2">
        <v>0</v>
      </c>
      <c r="T1652" s="2">
        <v>0</v>
      </c>
      <c r="U1652" s="39">
        <v>11.4808</v>
      </c>
      <c r="V1652" s="2">
        <v>0</v>
      </c>
      <c r="W1652" s="2" t="s">
        <v>1</v>
      </c>
      <c r="X1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2"/>
      <c r="Z1652"/>
      <c r="AA1652"/>
    </row>
    <row r="1653" spans="5:27" hidden="1">
      <c r="E1653" s="2" t="s">
        <v>8564</v>
      </c>
      <c r="F1653" s="51">
        <v>44730</v>
      </c>
      <c r="G1653" s="2" t="s">
        <v>1</v>
      </c>
      <c r="H1653" s="2" t="s">
        <v>0</v>
      </c>
      <c r="I1653" s="2" t="s">
        <v>8232</v>
      </c>
      <c r="J1653" s="2" t="s">
        <v>8233</v>
      </c>
      <c r="K1653" s="41">
        <v>424</v>
      </c>
      <c r="L1653" s="48">
        <v>424</v>
      </c>
      <c r="M1653" s="49" t="s">
        <v>114</v>
      </c>
      <c r="N1653" s="39" t="s">
        <v>115</v>
      </c>
      <c r="O1653" s="2">
        <v>0</v>
      </c>
      <c r="P1653" s="2">
        <v>0</v>
      </c>
      <c r="Q1653" s="39">
        <v>90.16</v>
      </c>
      <c r="R1653" s="2">
        <v>11.720800000000001</v>
      </c>
      <c r="S1653" s="2">
        <v>0</v>
      </c>
      <c r="T1653" s="2">
        <v>0</v>
      </c>
      <c r="U1653" s="39">
        <v>101.88079999999999</v>
      </c>
      <c r="V1653" s="2">
        <v>0</v>
      </c>
      <c r="W1653" s="2" t="s">
        <v>1</v>
      </c>
      <c r="X1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3"/>
      <c r="Z1653"/>
      <c r="AA1653"/>
    </row>
    <row r="1654" spans="5:27" hidden="1">
      <c r="E1654" s="2" t="s">
        <v>8564</v>
      </c>
      <c r="F1654" s="51">
        <v>44730</v>
      </c>
      <c r="G1654" s="2" t="s">
        <v>1</v>
      </c>
      <c r="H1654" s="2" t="s">
        <v>0</v>
      </c>
      <c r="I1654" s="2" t="s">
        <v>8232</v>
      </c>
      <c r="J1654" s="2" t="s">
        <v>8233</v>
      </c>
      <c r="K1654" s="41">
        <v>423</v>
      </c>
      <c r="L1654" s="48">
        <v>423</v>
      </c>
      <c r="M1654" s="49" t="s">
        <v>114</v>
      </c>
      <c r="N1654" s="39" t="s">
        <v>115</v>
      </c>
      <c r="O1654" s="2">
        <v>0</v>
      </c>
      <c r="P1654" s="2">
        <v>0</v>
      </c>
      <c r="Q1654" s="39">
        <v>116.2</v>
      </c>
      <c r="R1654" s="2">
        <v>15.106000000000002</v>
      </c>
      <c r="S1654" s="2">
        <v>0</v>
      </c>
      <c r="T1654" s="2">
        <v>0</v>
      </c>
      <c r="U1654" s="39">
        <v>131.30600000000001</v>
      </c>
      <c r="V1654" s="2">
        <v>0</v>
      </c>
      <c r="W1654" s="2" t="s">
        <v>1</v>
      </c>
      <c r="X1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4"/>
      <c r="Z1654"/>
      <c r="AA1654"/>
    </row>
    <row r="1655" spans="5:27" hidden="1">
      <c r="E1655" s="2" t="s">
        <v>8564</v>
      </c>
      <c r="F1655" s="51">
        <v>44728</v>
      </c>
      <c r="G1655" s="2" t="s">
        <v>1</v>
      </c>
      <c r="H1655" s="2" t="s">
        <v>0</v>
      </c>
      <c r="I1655" s="2" t="s">
        <v>8232</v>
      </c>
      <c r="J1655" s="2" t="s">
        <v>8233</v>
      </c>
      <c r="K1655" s="41">
        <v>422</v>
      </c>
      <c r="L1655" s="48">
        <v>422</v>
      </c>
      <c r="M1655" s="49" t="s">
        <v>114</v>
      </c>
      <c r="N1655" s="39" t="s">
        <v>115</v>
      </c>
      <c r="O1655" s="2">
        <v>0</v>
      </c>
      <c r="P1655" s="2">
        <v>0</v>
      </c>
      <c r="Q1655" s="39">
        <v>20.63</v>
      </c>
      <c r="R1655" s="2">
        <v>2.6819000000000002</v>
      </c>
      <c r="S1655" s="2">
        <v>0</v>
      </c>
      <c r="T1655" s="2">
        <v>0</v>
      </c>
      <c r="U1655" s="39">
        <v>23.311899999999998</v>
      </c>
      <c r="V1655" s="2">
        <v>0</v>
      </c>
      <c r="W1655" s="2" t="s">
        <v>1</v>
      </c>
      <c r="X1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5"/>
      <c r="Z1655"/>
      <c r="AA1655"/>
    </row>
    <row r="1656" spans="5:27" hidden="1">
      <c r="E1656" s="2" t="s">
        <v>8564</v>
      </c>
      <c r="F1656" s="51">
        <v>44728</v>
      </c>
      <c r="G1656" s="2" t="s">
        <v>1</v>
      </c>
      <c r="H1656" s="2" t="s">
        <v>0</v>
      </c>
      <c r="I1656" s="2" t="s">
        <v>8232</v>
      </c>
      <c r="J1656" s="2" t="s">
        <v>8233</v>
      </c>
      <c r="K1656" s="41">
        <v>421</v>
      </c>
      <c r="L1656" s="48">
        <v>421</v>
      </c>
      <c r="M1656" s="49" t="s">
        <v>114</v>
      </c>
      <c r="N1656" s="39" t="s">
        <v>115</v>
      </c>
      <c r="O1656" s="2">
        <v>0</v>
      </c>
      <c r="P1656" s="2">
        <v>0</v>
      </c>
      <c r="Q1656" s="39">
        <v>19.329999999999998</v>
      </c>
      <c r="R1656" s="2">
        <v>2.5128999999999997</v>
      </c>
      <c r="S1656" s="2">
        <v>0</v>
      </c>
      <c r="T1656" s="2">
        <v>0</v>
      </c>
      <c r="U1656" s="39">
        <v>21.842899999999997</v>
      </c>
      <c r="V1656" s="2">
        <v>0</v>
      </c>
      <c r="W1656" s="2" t="s">
        <v>1</v>
      </c>
      <c r="X1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6"/>
      <c r="Z1656"/>
      <c r="AA1656"/>
    </row>
    <row r="1657" spans="5:27" hidden="1">
      <c r="E1657" s="2" t="s">
        <v>8564</v>
      </c>
      <c r="F1657" s="51">
        <v>44728</v>
      </c>
      <c r="G1657" s="2" t="s">
        <v>1</v>
      </c>
      <c r="H1657" s="2" t="s">
        <v>0</v>
      </c>
      <c r="I1657" s="2" t="s">
        <v>8232</v>
      </c>
      <c r="J1657" s="2" t="s">
        <v>8233</v>
      </c>
      <c r="K1657" s="41">
        <v>420</v>
      </c>
      <c r="L1657" s="48">
        <v>420</v>
      </c>
      <c r="M1657" s="49" t="s">
        <v>114</v>
      </c>
      <c r="N1657" s="39" t="s">
        <v>115</v>
      </c>
      <c r="O1657" s="2">
        <v>0</v>
      </c>
      <c r="P1657" s="2">
        <v>0</v>
      </c>
      <c r="Q1657" s="39">
        <v>90.16</v>
      </c>
      <c r="R1657" s="2">
        <v>11.720800000000001</v>
      </c>
      <c r="S1657" s="2">
        <v>0</v>
      </c>
      <c r="T1657" s="2">
        <v>0</v>
      </c>
      <c r="U1657" s="39">
        <v>101.88079999999999</v>
      </c>
      <c r="V1657" s="2">
        <v>0</v>
      </c>
      <c r="W1657" s="2" t="s">
        <v>1</v>
      </c>
      <c r="X1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7"/>
      <c r="Z1657"/>
      <c r="AA1657"/>
    </row>
    <row r="1658" spans="5:27" hidden="1">
      <c r="E1658" s="2" t="s">
        <v>8564</v>
      </c>
      <c r="F1658" s="51">
        <v>44728</v>
      </c>
      <c r="G1658" s="2" t="s">
        <v>1</v>
      </c>
      <c r="H1658" s="2" t="s">
        <v>0</v>
      </c>
      <c r="I1658" s="2" t="s">
        <v>8232</v>
      </c>
      <c r="J1658" s="2" t="s">
        <v>8233</v>
      </c>
      <c r="K1658" s="41">
        <v>419</v>
      </c>
      <c r="L1658" s="48">
        <v>419</v>
      </c>
      <c r="M1658" s="49" t="s">
        <v>114</v>
      </c>
      <c r="N1658" s="39" t="s">
        <v>115</v>
      </c>
      <c r="O1658" s="2">
        <v>0</v>
      </c>
      <c r="P1658" s="2">
        <v>0</v>
      </c>
      <c r="Q1658" s="39">
        <v>90.16</v>
      </c>
      <c r="R1658" s="2">
        <v>11.720800000000001</v>
      </c>
      <c r="S1658" s="2">
        <v>0</v>
      </c>
      <c r="T1658" s="2">
        <v>0</v>
      </c>
      <c r="U1658" s="39">
        <v>101.88079999999999</v>
      </c>
      <c r="V1658" s="2">
        <v>0</v>
      </c>
      <c r="W1658" s="2" t="s">
        <v>1</v>
      </c>
      <c r="X1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8"/>
      <c r="Z1658"/>
      <c r="AA1658"/>
    </row>
    <row r="1659" spans="5:27" hidden="1">
      <c r="E1659" s="2" t="s">
        <v>8564</v>
      </c>
      <c r="F1659" s="51">
        <v>44726</v>
      </c>
      <c r="G1659" s="2" t="s">
        <v>1</v>
      </c>
      <c r="H1659" s="2" t="s">
        <v>0</v>
      </c>
      <c r="I1659" s="2" t="s">
        <v>8232</v>
      </c>
      <c r="J1659" s="2" t="s">
        <v>8233</v>
      </c>
      <c r="K1659" s="41">
        <v>418</v>
      </c>
      <c r="L1659" s="48">
        <v>418</v>
      </c>
      <c r="M1659" s="49" t="s">
        <v>114</v>
      </c>
      <c r="N1659" s="39" t="s">
        <v>115</v>
      </c>
      <c r="O1659" s="2">
        <v>0</v>
      </c>
      <c r="P1659" s="2">
        <v>0</v>
      </c>
      <c r="Q1659" s="39">
        <v>43.41</v>
      </c>
      <c r="R1659" s="2">
        <v>5.6433</v>
      </c>
      <c r="S1659" s="2">
        <v>0</v>
      </c>
      <c r="T1659" s="2">
        <v>0</v>
      </c>
      <c r="U1659" s="39">
        <v>49.053299999999993</v>
      </c>
      <c r="V1659" s="2">
        <v>0</v>
      </c>
      <c r="W1659" s="2" t="s">
        <v>1</v>
      </c>
      <c r="X1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59"/>
      <c r="Z1659"/>
      <c r="AA1659"/>
    </row>
    <row r="1660" spans="5:27" hidden="1">
      <c r="E1660" s="2" t="s">
        <v>8564</v>
      </c>
      <c r="F1660" s="51">
        <v>44726</v>
      </c>
      <c r="G1660" s="2" t="s">
        <v>1</v>
      </c>
      <c r="H1660" s="2" t="s">
        <v>0</v>
      </c>
      <c r="I1660" s="2" t="s">
        <v>8232</v>
      </c>
      <c r="J1660" s="2" t="s">
        <v>8233</v>
      </c>
      <c r="K1660" s="41">
        <v>417</v>
      </c>
      <c r="L1660" s="48">
        <v>417</v>
      </c>
      <c r="M1660" s="49" t="s">
        <v>114</v>
      </c>
      <c r="N1660" s="39" t="s">
        <v>115</v>
      </c>
      <c r="O1660" s="2">
        <v>0</v>
      </c>
      <c r="P1660" s="2">
        <v>0</v>
      </c>
      <c r="Q1660" s="39">
        <v>75.88</v>
      </c>
      <c r="R1660" s="2">
        <v>9.8643999999999998</v>
      </c>
      <c r="S1660" s="2">
        <v>0</v>
      </c>
      <c r="T1660" s="2">
        <v>0</v>
      </c>
      <c r="U1660" s="39">
        <v>85.744399999999999</v>
      </c>
      <c r="V1660" s="2">
        <v>0</v>
      </c>
      <c r="W1660" s="2" t="s">
        <v>1</v>
      </c>
      <c r="X1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0"/>
      <c r="Z1660"/>
      <c r="AA1660"/>
    </row>
    <row r="1661" spans="5:27" hidden="1">
      <c r="E1661" s="2" t="s">
        <v>8564</v>
      </c>
      <c r="F1661" s="51">
        <v>44726</v>
      </c>
      <c r="G1661" s="2" t="s">
        <v>1</v>
      </c>
      <c r="H1661" s="2" t="s">
        <v>0</v>
      </c>
      <c r="I1661" s="2" t="s">
        <v>8232</v>
      </c>
      <c r="J1661" s="2" t="s">
        <v>8233</v>
      </c>
      <c r="K1661" s="41">
        <v>416</v>
      </c>
      <c r="L1661" s="48">
        <v>416</v>
      </c>
      <c r="M1661" s="49" t="s">
        <v>114</v>
      </c>
      <c r="N1661" s="39" t="s">
        <v>115</v>
      </c>
      <c r="O1661" s="2">
        <v>0</v>
      </c>
      <c r="P1661" s="2">
        <v>0</v>
      </c>
      <c r="Q1661" s="39">
        <v>57.3</v>
      </c>
      <c r="R1661" s="2">
        <v>7.4489999999999998</v>
      </c>
      <c r="S1661" s="2">
        <v>0</v>
      </c>
      <c r="T1661" s="2">
        <v>0</v>
      </c>
      <c r="U1661" s="39">
        <v>64.748999999999995</v>
      </c>
      <c r="V1661" s="2">
        <v>0</v>
      </c>
      <c r="W1661" s="2" t="s">
        <v>1</v>
      </c>
      <c r="X1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1"/>
      <c r="Z1661"/>
      <c r="AA1661"/>
    </row>
    <row r="1662" spans="5:27" hidden="1">
      <c r="E1662" s="2" t="s">
        <v>8564</v>
      </c>
      <c r="F1662" s="51">
        <v>44726</v>
      </c>
      <c r="G1662" s="2" t="s">
        <v>1</v>
      </c>
      <c r="H1662" s="2" t="s">
        <v>0</v>
      </c>
      <c r="I1662" s="2" t="s">
        <v>8232</v>
      </c>
      <c r="J1662" s="2" t="s">
        <v>8233</v>
      </c>
      <c r="K1662" s="41">
        <v>415</v>
      </c>
      <c r="L1662" s="48">
        <v>415</v>
      </c>
      <c r="M1662" s="49" t="s">
        <v>114</v>
      </c>
      <c r="N1662" s="39" t="s">
        <v>115</v>
      </c>
      <c r="O1662" s="2">
        <v>0</v>
      </c>
      <c r="P1662" s="2">
        <v>0</v>
      </c>
      <c r="Q1662" s="39">
        <v>23.2</v>
      </c>
      <c r="R1662" s="2">
        <v>3.016</v>
      </c>
      <c r="S1662" s="2">
        <v>0</v>
      </c>
      <c r="T1662" s="2">
        <v>0</v>
      </c>
      <c r="U1662" s="39">
        <v>26.216000000000001</v>
      </c>
      <c r="V1662" s="2">
        <v>0</v>
      </c>
      <c r="W1662" s="2" t="s">
        <v>1</v>
      </c>
      <c r="X1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2"/>
      <c r="Z1662"/>
      <c r="AA1662"/>
    </row>
    <row r="1663" spans="5:27" hidden="1">
      <c r="E1663" s="2" t="s">
        <v>8564</v>
      </c>
      <c r="F1663" s="51">
        <v>44720</v>
      </c>
      <c r="G1663" s="2" t="s">
        <v>1</v>
      </c>
      <c r="H1663" s="2" t="s">
        <v>0</v>
      </c>
      <c r="I1663" s="2" t="s">
        <v>8232</v>
      </c>
      <c r="J1663" s="2" t="s">
        <v>8233</v>
      </c>
      <c r="K1663" s="41">
        <v>414</v>
      </c>
      <c r="L1663" s="48">
        <v>414</v>
      </c>
      <c r="M1663" s="49" t="s">
        <v>114</v>
      </c>
      <c r="N1663" s="39" t="s">
        <v>115</v>
      </c>
      <c r="O1663" s="2">
        <v>0</v>
      </c>
      <c r="P1663" s="2">
        <v>0</v>
      </c>
      <c r="Q1663" s="39">
        <v>46.9</v>
      </c>
      <c r="R1663" s="2">
        <v>6.0970000000000004</v>
      </c>
      <c r="S1663" s="2">
        <v>0</v>
      </c>
      <c r="T1663" s="2">
        <v>0</v>
      </c>
      <c r="U1663" s="39">
        <v>52.997</v>
      </c>
      <c r="V1663" s="2">
        <v>0</v>
      </c>
      <c r="W1663" s="2" t="s">
        <v>1</v>
      </c>
      <c r="X1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3"/>
      <c r="Z1663"/>
      <c r="AA1663"/>
    </row>
    <row r="1664" spans="5:27" hidden="1">
      <c r="E1664" s="2" t="s">
        <v>8564</v>
      </c>
      <c r="F1664" s="51">
        <v>44720</v>
      </c>
      <c r="G1664" s="2" t="s">
        <v>1</v>
      </c>
      <c r="H1664" s="2" t="s">
        <v>0</v>
      </c>
      <c r="I1664" s="2" t="s">
        <v>8232</v>
      </c>
      <c r="J1664" s="2" t="s">
        <v>8233</v>
      </c>
      <c r="K1664" s="41">
        <v>413</v>
      </c>
      <c r="L1664" s="48">
        <v>413</v>
      </c>
      <c r="M1664" s="49" t="s">
        <v>114</v>
      </c>
      <c r="N1664" s="39" t="s">
        <v>115</v>
      </c>
      <c r="O1664" s="2">
        <v>0</v>
      </c>
      <c r="P1664" s="2">
        <v>0</v>
      </c>
      <c r="Q1664" s="39">
        <v>39.82</v>
      </c>
      <c r="R1664" s="2">
        <v>5.1766000000000005</v>
      </c>
      <c r="S1664" s="2">
        <v>0</v>
      </c>
      <c r="T1664" s="2">
        <v>0</v>
      </c>
      <c r="U1664" s="39">
        <v>44.996600000000001</v>
      </c>
      <c r="V1664" s="2">
        <v>0</v>
      </c>
      <c r="W1664" s="2" t="s">
        <v>1</v>
      </c>
      <c r="X1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4"/>
      <c r="Z1664"/>
      <c r="AA1664"/>
    </row>
    <row r="1665" spans="5:27" hidden="1">
      <c r="E1665" s="2" t="s">
        <v>8564</v>
      </c>
      <c r="F1665" s="51">
        <v>44717</v>
      </c>
      <c r="G1665" s="2" t="s">
        <v>1</v>
      </c>
      <c r="H1665" s="2" t="s">
        <v>0</v>
      </c>
      <c r="I1665" s="2" t="s">
        <v>8232</v>
      </c>
      <c r="J1665" s="2" t="s">
        <v>8233</v>
      </c>
      <c r="K1665" s="41">
        <v>412</v>
      </c>
      <c r="L1665" s="48">
        <v>412</v>
      </c>
      <c r="M1665" s="49" t="s">
        <v>114</v>
      </c>
      <c r="N1665" s="39" t="s">
        <v>115</v>
      </c>
      <c r="O1665" s="2">
        <v>0</v>
      </c>
      <c r="P1665" s="2">
        <v>0</v>
      </c>
      <c r="Q1665" s="39">
        <v>42.8</v>
      </c>
      <c r="R1665" s="2">
        <v>5.5640000000000001</v>
      </c>
      <c r="S1665" s="2">
        <v>0</v>
      </c>
      <c r="T1665" s="2">
        <v>0</v>
      </c>
      <c r="U1665" s="39">
        <v>48.363999999999997</v>
      </c>
      <c r="V1665" s="2">
        <v>0</v>
      </c>
      <c r="W1665" s="2" t="s">
        <v>1</v>
      </c>
      <c r="X1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5"/>
      <c r="Z1665"/>
      <c r="AA1665"/>
    </row>
    <row r="1666" spans="5:27" hidden="1">
      <c r="E1666" s="2" t="s">
        <v>8564</v>
      </c>
      <c r="F1666" s="51">
        <v>44717</v>
      </c>
      <c r="G1666" s="2" t="s">
        <v>1</v>
      </c>
      <c r="H1666" s="2" t="s">
        <v>0</v>
      </c>
      <c r="I1666" s="2" t="s">
        <v>8232</v>
      </c>
      <c r="J1666" s="2" t="s">
        <v>8233</v>
      </c>
      <c r="K1666" s="41">
        <v>411</v>
      </c>
      <c r="L1666" s="48">
        <v>411</v>
      </c>
      <c r="M1666" s="49" t="s">
        <v>114</v>
      </c>
      <c r="N1666" s="39" t="s">
        <v>115</v>
      </c>
      <c r="O1666" s="2">
        <v>0</v>
      </c>
      <c r="P1666" s="2">
        <v>0</v>
      </c>
      <c r="Q1666" s="39">
        <v>66.37</v>
      </c>
      <c r="R1666" s="2">
        <v>8.6281000000000017</v>
      </c>
      <c r="S1666" s="2">
        <v>0</v>
      </c>
      <c r="T1666" s="2">
        <v>0</v>
      </c>
      <c r="U1666" s="39">
        <v>74.998100000000008</v>
      </c>
      <c r="V1666" s="2">
        <v>0</v>
      </c>
      <c r="W1666" s="2" t="s">
        <v>1</v>
      </c>
      <c r="X1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6"/>
      <c r="Z1666"/>
      <c r="AA1666"/>
    </row>
    <row r="1667" spans="5:27" hidden="1">
      <c r="E1667" s="2" t="s">
        <v>8564</v>
      </c>
      <c r="F1667" s="51">
        <v>44716</v>
      </c>
      <c r="G1667" s="2" t="s">
        <v>1</v>
      </c>
      <c r="H1667" s="2" t="s">
        <v>0</v>
      </c>
      <c r="I1667" s="2" t="s">
        <v>8232</v>
      </c>
      <c r="J1667" s="2" t="s">
        <v>8233</v>
      </c>
      <c r="K1667" s="41">
        <v>410</v>
      </c>
      <c r="L1667" s="48">
        <v>410</v>
      </c>
      <c r="M1667" s="49" t="s">
        <v>114</v>
      </c>
      <c r="N1667" s="39" t="s">
        <v>115</v>
      </c>
      <c r="O1667" s="2">
        <v>0</v>
      </c>
      <c r="P1667" s="2">
        <v>0</v>
      </c>
      <c r="Q1667" s="39">
        <v>66.37</v>
      </c>
      <c r="R1667" s="2">
        <v>8.6281000000000017</v>
      </c>
      <c r="S1667" s="2">
        <v>0</v>
      </c>
      <c r="T1667" s="2">
        <v>0</v>
      </c>
      <c r="U1667" s="39">
        <v>74.998100000000008</v>
      </c>
      <c r="V1667" s="2">
        <v>0</v>
      </c>
      <c r="W1667" s="2" t="s">
        <v>1</v>
      </c>
      <c r="X1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7"/>
      <c r="Z1667"/>
      <c r="AA1667"/>
    </row>
    <row r="1668" spans="5:27" hidden="1">
      <c r="E1668" s="2" t="s">
        <v>8564</v>
      </c>
      <c r="F1668" s="51">
        <v>44714</v>
      </c>
      <c r="G1668" s="2" t="s">
        <v>1</v>
      </c>
      <c r="H1668" s="2" t="s">
        <v>0</v>
      </c>
      <c r="I1668" s="2" t="s">
        <v>8232</v>
      </c>
      <c r="J1668" s="2" t="s">
        <v>8233</v>
      </c>
      <c r="K1668" s="41">
        <v>409</v>
      </c>
      <c r="L1668" s="48">
        <v>409</v>
      </c>
      <c r="M1668" s="49" t="s">
        <v>7848</v>
      </c>
      <c r="N1668" s="39" t="s">
        <v>7847</v>
      </c>
      <c r="O1668" s="2">
        <v>0</v>
      </c>
      <c r="P1668" s="2">
        <v>0</v>
      </c>
      <c r="Q1668" s="39">
        <v>0</v>
      </c>
      <c r="R1668" s="2">
        <v>0</v>
      </c>
      <c r="S1668" s="2">
        <v>0</v>
      </c>
      <c r="T1668" s="2">
        <v>0</v>
      </c>
      <c r="U1668" s="39">
        <v>0</v>
      </c>
      <c r="V1668" s="2">
        <v>0</v>
      </c>
      <c r="W1668" s="2" t="s">
        <v>1</v>
      </c>
      <c r="X1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8"/>
      <c r="Z1668"/>
      <c r="AA1668"/>
    </row>
    <row r="1669" spans="5:27" hidden="1">
      <c r="E1669" s="2" t="s">
        <v>8564</v>
      </c>
      <c r="F1669" s="51">
        <v>44714</v>
      </c>
      <c r="G1669" s="2" t="s">
        <v>1</v>
      </c>
      <c r="H1669" s="2" t="s">
        <v>0</v>
      </c>
      <c r="I1669" s="2" t="s">
        <v>8232</v>
      </c>
      <c r="J1669" s="2" t="s">
        <v>8233</v>
      </c>
      <c r="K1669" s="41">
        <v>408</v>
      </c>
      <c r="L1669" s="48">
        <v>408</v>
      </c>
      <c r="M1669" s="49" t="s">
        <v>7848</v>
      </c>
      <c r="N1669" s="39" t="s">
        <v>7847</v>
      </c>
      <c r="O1669" s="2">
        <v>0</v>
      </c>
      <c r="P1669" s="2">
        <v>0</v>
      </c>
      <c r="Q1669" s="39">
        <v>0</v>
      </c>
      <c r="R1669" s="2">
        <v>0</v>
      </c>
      <c r="S1669" s="2">
        <v>0</v>
      </c>
      <c r="T1669" s="2">
        <v>0</v>
      </c>
      <c r="U1669" s="39">
        <v>0</v>
      </c>
      <c r="V1669" s="2">
        <v>0</v>
      </c>
      <c r="W1669" s="2" t="s">
        <v>1</v>
      </c>
      <c r="X1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69"/>
      <c r="Z1669"/>
      <c r="AA1669"/>
    </row>
    <row r="1670" spans="5:27" hidden="1">
      <c r="E1670" s="2" t="s">
        <v>8564</v>
      </c>
      <c r="F1670" s="51">
        <v>44714</v>
      </c>
      <c r="G1670" s="2" t="s">
        <v>1</v>
      </c>
      <c r="H1670" s="2" t="s">
        <v>0</v>
      </c>
      <c r="I1670" s="2" t="s">
        <v>8232</v>
      </c>
      <c r="J1670" s="2" t="s">
        <v>8233</v>
      </c>
      <c r="K1670" s="41">
        <v>407</v>
      </c>
      <c r="L1670" s="48">
        <v>407</v>
      </c>
      <c r="M1670" s="49" t="s">
        <v>114</v>
      </c>
      <c r="N1670" s="39" t="s">
        <v>115</v>
      </c>
      <c r="O1670" s="2">
        <v>0</v>
      </c>
      <c r="P1670" s="2">
        <v>0</v>
      </c>
      <c r="Q1670" s="39">
        <v>16.62</v>
      </c>
      <c r="R1670" s="2">
        <v>2.1606000000000001</v>
      </c>
      <c r="S1670" s="2">
        <v>0</v>
      </c>
      <c r="T1670" s="2">
        <v>0</v>
      </c>
      <c r="U1670" s="39">
        <v>18.7806</v>
      </c>
      <c r="V1670" s="2">
        <v>0</v>
      </c>
      <c r="W1670" s="2" t="s">
        <v>1</v>
      </c>
      <c r="X1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0"/>
      <c r="Z1670"/>
      <c r="AA1670"/>
    </row>
    <row r="1671" spans="5:27" hidden="1">
      <c r="E1671" s="2" t="s">
        <v>8564</v>
      </c>
      <c r="F1671" s="51">
        <v>44714</v>
      </c>
      <c r="G1671" s="2" t="s">
        <v>1</v>
      </c>
      <c r="H1671" s="2" t="s">
        <v>0</v>
      </c>
      <c r="I1671" s="2" t="s">
        <v>8232</v>
      </c>
      <c r="J1671" s="2" t="s">
        <v>8233</v>
      </c>
      <c r="K1671" s="41">
        <v>406</v>
      </c>
      <c r="L1671" s="48">
        <v>406</v>
      </c>
      <c r="M1671" s="49" t="s">
        <v>114</v>
      </c>
      <c r="N1671" s="39" t="s">
        <v>115</v>
      </c>
      <c r="O1671" s="2">
        <v>0</v>
      </c>
      <c r="P1671" s="2">
        <v>0</v>
      </c>
      <c r="Q1671" s="39">
        <v>79.650000000000006</v>
      </c>
      <c r="R1671" s="2">
        <v>10.354500000000002</v>
      </c>
      <c r="S1671" s="2">
        <v>0</v>
      </c>
      <c r="T1671" s="2">
        <v>0</v>
      </c>
      <c r="U1671" s="39">
        <v>90.004500000000007</v>
      </c>
      <c r="V1671" s="2">
        <v>0</v>
      </c>
      <c r="W1671" s="2" t="s">
        <v>1</v>
      </c>
      <c r="X1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1"/>
      <c r="Z1671"/>
      <c r="AA1671"/>
    </row>
    <row r="1672" spans="5:27" hidden="1">
      <c r="E1672" s="2" t="s">
        <v>8564</v>
      </c>
      <c r="F1672" s="51">
        <v>44714</v>
      </c>
      <c r="G1672" s="2" t="s">
        <v>1</v>
      </c>
      <c r="H1672" s="2" t="s">
        <v>0</v>
      </c>
      <c r="I1672" s="2" t="s">
        <v>8232</v>
      </c>
      <c r="J1672" s="2" t="s">
        <v>8233</v>
      </c>
      <c r="K1672" s="41">
        <v>405</v>
      </c>
      <c r="L1672" s="48">
        <v>405</v>
      </c>
      <c r="M1672" s="49" t="s">
        <v>114</v>
      </c>
      <c r="N1672" s="39" t="s">
        <v>115</v>
      </c>
      <c r="O1672" s="2">
        <v>0</v>
      </c>
      <c r="P1672" s="2">
        <v>0</v>
      </c>
      <c r="Q1672" s="39">
        <v>79.650000000000006</v>
      </c>
      <c r="R1672" s="2">
        <v>10.354500000000002</v>
      </c>
      <c r="S1672" s="2">
        <v>0</v>
      </c>
      <c r="T1672" s="2">
        <v>0</v>
      </c>
      <c r="U1672" s="39">
        <v>90.004500000000007</v>
      </c>
      <c r="V1672" s="2">
        <v>0</v>
      </c>
      <c r="W1672" s="2" t="s">
        <v>1</v>
      </c>
      <c r="X1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2"/>
      <c r="Z1672"/>
      <c r="AA1672"/>
    </row>
    <row r="1673" spans="5:27" hidden="1">
      <c r="E1673" s="2" t="s">
        <v>8564</v>
      </c>
      <c r="F1673" s="51">
        <v>44714</v>
      </c>
      <c r="G1673" s="2" t="s">
        <v>1</v>
      </c>
      <c r="H1673" s="2" t="s">
        <v>0</v>
      </c>
      <c r="I1673" s="2" t="s">
        <v>8232</v>
      </c>
      <c r="J1673" s="2" t="s">
        <v>8233</v>
      </c>
      <c r="K1673" s="41">
        <v>404</v>
      </c>
      <c r="L1673" s="48">
        <v>404</v>
      </c>
      <c r="M1673" s="49" t="s">
        <v>114</v>
      </c>
      <c r="N1673" s="39" t="s">
        <v>115</v>
      </c>
      <c r="O1673" s="2">
        <v>0</v>
      </c>
      <c r="P1673" s="2">
        <v>0</v>
      </c>
      <c r="Q1673" s="39">
        <v>9.11</v>
      </c>
      <c r="R1673" s="2">
        <v>1.1842999999999999</v>
      </c>
      <c r="S1673" s="2">
        <v>0</v>
      </c>
      <c r="T1673" s="2">
        <v>0</v>
      </c>
      <c r="U1673" s="39">
        <v>10.2943</v>
      </c>
      <c r="V1673" s="2">
        <v>0</v>
      </c>
      <c r="W1673" s="2" t="s">
        <v>1</v>
      </c>
      <c r="X1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3"/>
      <c r="Z1673"/>
      <c r="AA1673"/>
    </row>
    <row r="1674" spans="5:27" hidden="1">
      <c r="E1674" s="2" t="s">
        <v>8564</v>
      </c>
      <c r="F1674" s="51">
        <v>44713</v>
      </c>
      <c r="G1674" s="2" t="s">
        <v>1</v>
      </c>
      <c r="H1674" s="2" t="s">
        <v>0</v>
      </c>
      <c r="I1674" s="2" t="s">
        <v>8232</v>
      </c>
      <c r="J1674" s="2" t="s">
        <v>8233</v>
      </c>
      <c r="K1674" s="41">
        <v>403</v>
      </c>
      <c r="L1674" s="48">
        <v>403</v>
      </c>
      <c r="M1674" s="49" t="s">
        <v>7848</v>
      </c>
      <c r="N1674" s="39" t="s">
        <v>7847</v>
      </c>
      <c r="O1674" s="2">
        <v>0</v>
      </c>
      <c r="P1674" s="2">
        <v>0</v>
      </c>
      <c r="Q1674" s="39">
        <v>0</v>
      </c>
      <c r="R1674" s="2">
        <v>0</v>
      </c>
      <c r="S1674" s="2">
        <v>0</v>
      </c>
      <c r="T1674" s="2">
        <v>0</v>
      </c>
      <c r="U1674" s="39">
        <v>0</v>
      </c>
      <c r="V1674" s="2">
        <v>0</v>
      </c>
      <c r="W1674" s="2" t="s">
        <v>1</v>
      </c>
      <c r="X1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4"/>
      <c r="Z1674"/>
      <c r="AA1674"/>
    </row>
    <row r="1675" spans="5:27" hidden="1">
      <c r="E1675" s="2" t="s">
        <v>8564</v>
      </c>
      <c r="F1675" s="51">
        <v>44713</v>
      </c>
      <c r="G1675" s="2" t="s">
        <v>1</v>
      </c>
      <c r="H1675" s="2" t="s">
        <v>0</v>
      </c>
      <c r="I1675" s="2" t="s">
        <v>8232</v>
      </c>
      <c r="J1675" s="2" t="s">
        <v>8233</v>
      </c>
      <c r="K1675" s="41">
        <v>402</v>
      </c>
      <c r="L1675" s="48">
        <v>402</v>
      </c>
      <c r="M1675" s="49" t="s">
        <v>114</v>
      </c>
      <c r="N1675" s="39" t="s">
        <v>115</v>
      </c>
      <c r="O1675" s="2">
        <v>0</v>
      </c>
      <c r="P1675" s="2">
        <v>0</v>
      </c>
      <c r="Q1675" s="39">
        <v>12.43</v>
      </c>
      <c r="R1675" s="2">
        <v>1.6159000000000001</v>
      </c>
      <c r="S1675" s="2">
        <v>0</v>
      </c>
      <c r="T1675" s="2">
        <v>0</v>
      </c>
      <c r="U1675" s="39">
        <v>14.0459</v>
      </c>
      <c r="V1675" s="2">
        <v>0</v>
      </c>
      <c r="W1675" s="2" t="s">
        <v>1</v>
      </c>
      <c r="X1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5"/>
      <c r="Z1675"/>
      <c r="AA1675"/>
    </row>
    <row r="1676" spans="5:27" hidden="1">
      <c r="E1676" s="2" t="s">
        <v>8564</v>
      </c>
      <c r="F1676" s="51">
        <v>44742</v>
      </c>
      <c r="G1676" s="2" t="s">
        <v>1</v>
      </c>
      <c r="H1676" s="2" t="s">
        <v>0</v>
      </c>
      <c r="I1676" s="2" t="s">
        <v>7864</v>
      </c>
      <c r="J1676" s="2" t="s">
        <v>8231</v>
      </c>
      <c r="K1676" s="41">
        <v>1678</v>
      </c>
      <c r="L1676" s="48">
        <v>1678</v>
      </c>
      <c r="M1676" s="49" t="s">
        <v>7985</v>
      </c>
      <c r="N1676" s="39" t="s">
        <v>8767</v>
      </c>
      <c r="O1676" s="2">
        <v>0</v>
      </c>
      <c r="P1676" s="2">
        <v>0</v>
      </c>
      <c r="Q1676" s="39">
        <v>575.47</v>
      </c>
      <c r="R1676" s="2">
        <v>74.81110000000001</v>
      </c>
      <c r="S1676" s="2">
        <v>0</v>
      </c>
      <c r="T1676" s="2">
        <v>0</v>
      </c>
      <c r="U1676" s="39">
        <v>650.28110000000004</v>
      </c>
      <c r="V1676" s="2">
        <v>0</v>
      </c>
      <c r="W1676" s="2" t="s">
        <v>1</v>
      </c>
      <c r="X1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6"/>
      <c r="Z1676"/>
      <c r="AA1676"/>
    </row>
    <row r="1677" spans="5:27" hidden="1">
      <c r="E1677" s="2" t="s">
        <v>8564</v>
      </c>
      <c r="F1677" s="51">
        <v>44742</v>
      </c>
      <c r="G1677" s="2" t="s">
        <v>1</v>
      </c>
      <c r="H1677" s="2" t="s">
        <v>0</v>
      </c>
      <c r="I1677" s="2" t="s">
        <v>7864</v>
      </c>
      <c r="J1677" s="2" t="s">
        <v>8231</v>
      </c>
      <c r="K1677" s="41">
        <v>1677</v>
      </c>
      <c r="L1677" s="48">
        <v>1677</v>
      </c>
      <c r="M1677" s="49" t="s">
        <v>7985</v>
      </c>
      <c r="N1677" s="39" t="s">
        <v>8767</v>
      </c>
      <c r="O1677" s="2">
        <v>0</v>
      </c>
      <c r="P1677" s="2">
        <v>0</v>
      </c>
      <c r="Q1677" s="39">
        <v>255.81</v>
      </c>
      <c r="R1677" s="2">
        <v>33.255299999999998</v>
      </c>
      <c r="S1677" s="2">
        <v>0</v>
      </c>
      <c r="T1677" s="2">
        <v>0</v>
      </c>
      <c r="U1677" s="39">
        <v>289.06529999999998</v>
      </c>
      <c r="V1677" s="2">
        <v>0</v>
      </c>
      <c r="W1677" s="2" t="s">
        <v>1</v>
      </c>
      <c r="X1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7"/>
      <c r="Z1677"/>
      <c r="AA1677"/>
    </row>
    <row r="1678" spans="5:27" hidden="1">
      <c r="E1678" s="2" t="s">
        <v>8564</v>
      </c>
      <c r="F1678" s="51">
        <v>44742</v>
      </c>
      <c r="G1678" s="2" t="s">
        <v>1</v>
      </c>
      <c r="H1678" s="2" t="s">
        <v>0</v>
      </c>
      <c r="I1678" s="2" t="s">
        <v>7864</v>
      </c>
      <c r="J1678" s="2" t="s">
        <v>8231</v>
      </c>
      <c r="K1678" s="41">
        <v>1676</v>
      </c>
      <c r="L1678" s="48">
        <v>1676</v>
      </c>
      <c r="M1678" s="49" t="s">
        <v>7985</v>
      </c>
      <c r="N1678" s="39" t="s">
        <v>8767</v>
      </c>
      <c r="O1678" s="2">
        <v>0</v>
      </c>
      <c r="P1678" s="2">
        <v>0</v>
      </c>
      <c r="Q1678" s="39">
        <v>545.41</v>
      </c>
      <c r="R1678" s="2">
        <v>70.903300000000002</v>
      </c>
      <c r="S1678" s="2">
        <v>0</v>
      </c>
      <c r="T1678" s="2">
        <v>0</v>
      </c>
      <c r="U1678" s="39">
        <v>616.31330000000003</v>
      </c>
      <c r="V1678" s="2">
        <v>0</v>
      </c>
      <c r="W1678" s="2" t="s">
        <v>1</v>
      </c>
      <c r="X1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8"/>
      <c r="Z1678"/>
      <c r="AA1678"/>
    </row>
    <row r="1679" spans="5:27" hidden="1">
      <c r="E1679" s="2" t="s">
        <v>8564</v>
      </c>
      <c r="F1679" s="51">
        <v>44742</v>
      </c>
      <c r="G1679" s="2" t="s">
        <v>1</v>
      </c>
      <c r="H1679" s="2" t="s">
        <v>0</v>
      </c>
      <c r="I1679" s="2" t="s">
        <v>7864</v>
      </c>
      <c r="J1679" s="2" t="s">
        <v>8231</v>
      </c>
      <c r="K1679" s="41">
        <v>1675</v>
      </c>
      <c r="L1679" s="48">
        <v>1675</v>
      </c>
      <c r="M1679" s="49" t="s">
        <v>7985</v>
      </c>
      <c r="N1679" s="39" t="s">
        <v>8767</v>
      </c>
      <c r="O1679" s="2">
        <v>0</v>
      </c>
      <c r="P1679" s="2">
        <v>0</v>
      </c>
      <c r="Q1679" s="39">
        <v>753.52</v>
      </c>
      <c r="R1679" s="2">
        <v>97.957599999999999</v>
      </c>
      <c r="S1679" s="2">
        <v>0</v>
      </c>
      <c r="T1679" s="2">
        <v>0</v>
      </c>
      <c r="U1679" s="39">
        <v>851.47759999999994</v>
      </c>
      <c r="V1679" s="2">
        <v>0</v>
      </c>
      <c r="W1679" s="2" t="s">
        <v>1</v>
      </c>
      <c r="X1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79"/>
      <c r="Z1679"/>
      <c r="AA1679"/>
    </row>
    <row r="1680" spans="5:27" hidden="1">
      <c r="E1680" s="2" t="s">
        <v>8564</v>
      </c>
      <c r="F1680" s="51">
        <v>44742</v>
      </c>
      <c r="G1680" s="2" t="s">
        <v>1</v>
      </c>
      <c r="H1680" s="2" t="s">
        <v>0</v>
      </c>
      <c r="I1680" s="2" t="s">
        <v>7864</v>
      </c>
      <c r="J1680" s="2" t="s">
        <v>8231</v>
      </c>
      <c r="K1680" s="41">
        <v>1674</v>
      </c>
      <c r="L1680" s="48">
        <v>1674</v>
      </c>
      <c r="M1680" s="49" t="s">
        <v>7985</v>
      </c>
      <c r="N1680" s="39" t="s">
        <v>8767</v>
      </c>
      <c r="O1680" s="2">
        <v>0</v>
      </c>
      <c r="P1680" s="2">
        <v>0</v>
      </c>
      <c r="Q1680" s="39">
        <v>240.18</v>
      </c>
      <c r="R1680" s="2">
        <v>31.223400000000002</v>
      </c>
      <c r="S1680" s="2">
        <v>0</v>
      </c>
      <c r="T1680" s="2">
        <v>0</v>
      </c>
      <c r="U1680" s="39">
        <v>271.40340000000003</v>
      </c>
      <c r="V1680" s="2">
        <v>0</v>
      </c>
      <c r="W1680" s="2" t="s">
        <v>1</v>
      </c>
      <c r="X1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80"/>
      <c r="Z1680"/>
      <c r="AA1680"/>
    </row>
    <row r="1681" spans="5:27" hidden="1">
      <c r="E1681" s="2" t="s">
        <v>8564</v>
      </c>
      <c r="F1681" s="51">
        <v>44741</v>
      </c>
      <c r="G1681" s="2" t="s">
        <v>1</v>
      </c>
      <c r="H1681" s="2" t="s">
        <v>0</v>
      </c>
      <c r="I1681" s="2" t="s">
        <v>7864</v>
      </c>
      <c r="J1681" s="2" t="s">
        <v>8231</v>
      </c>
      <c r="K1681" s="41">
        <v>1673</v>
      </c>
      <c r="L1681" s="48">
        <v>1673</v>
      </c>
      <c r="M1681" s="49" t="s">
        <v>1350</v>
      </c>
      <c r="N1681" s="39" t="s">
        <v>1351</v>
      </c>
      <c r="O1681" s="2">
        <v>0</v>
      </c>
      <c r="P1681" s="2">
        <v>0</v>
      </c>
      <c r="Q1681" s="39">
        <v>22.19</v>
      </c>
      <c r="R1681" s="2">
        <v>2.8847000000000005</v>
      </c>
      <c r="S1681" s="2">
        <v>0</v>
      </c>
      <c r="T1681" s="2">
        <v>0</v>
      </c>
      <c r="U1681" s="39">
        <v>25.0747</v>
      </c>
      <c r="V1681" s="2">
        <v>0</v>
      </c>
      <c r="W1681" s="2" t="s">
        <v>1</v>
      </c>
      <c r="X1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81"/>
      <c r="Z1681"/>
      <c r="AA1681"/>
    </row>
    <row r="1682" spans="5:27" hidden="1">
      <c r="E1682" s="2" t="s">
        <v>8564</v>
      </c>
      <c r="F1682" s="51">
        <v>44734</v>
      </c>
      <c r="G1682" s="2" t="s">
        <v>1</v>
      </c>
      <c r="H1682" s="2" t="s">
        <v>0</v>
      </c>
      <c r="I1682" s="2" t="s">
        <v>7864</v>
      </c>
      <c r="J1682" s="2" t="s">
        <v>8231</v>
      </c>
      <c r="K1682" s="41">
        <v>1672</v>
      </c>
      <c r="L1682" s="48">
        <v>1672</v>
      </c>
      <c r="M1682" s="49" t="s">
        <v>1478</v>
      </c>
      <c r="N1682" s="39" t="s">
        <v>1479</v>
      </c>
      <c r="O1682" s="2">
        <v>0</v>
      </c>
      <c r="P1682" s="2">
        <v>0</v>
      </c>
      <c r="Q1682" s="39">
        <v>151.04</v>
      </c>
      <c r="R1682" s="2">
        <v>19.635200000000001</v>
      </c>
      <c r="S1682" s="2">
        <v>0</v>
      </c>
      <c r="T1682" s="2">
        <v>0</v>
      </c>
      <c r="U1682" s="39">
        <v>170.67519999999999</v>
      </c>
      <c r="V1682" s="2">
        <v>0</v>
      </c>
      <c r="W1682" s="2" t="s">
        <v>1</v>
      </c>
      <c r="X1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82"/>
      <c r="Z1682"/>
      <c r="AA1682"/>
    </row>
    <row r="1683" spans="5:27" hidden="1">
      <c r="E1683" s="2" t="s">
        <v>8564</v>
      </c>
      <c r="F1683" s="51">
        <v>44719</v>
      </c>
      <c r="G1683" s="2" t="s">
        <v>1</v>
      </c>
      <c r="H1683" s="2" t="s">
        <v>0</v>
      </c>
      <c r="I1683" s="2" t="s">
        <v>7864</v>
      </c>
      <c r="J1683" s="2" t="s">
        <v>8231</v>
      </c>
      <c r="K1683" s="41">
        <v>1671</v>
      </c>
      <c r="L1683" s="48">
        <v>1671</v>
      </c>
      <c r="M1683" s="49" t="s">
        <v>120</v>
      </c>
      <c r="N1683" s="39" t="s">
        <v>121</v>
      </c>
      <c r="O1683" s="2">
        <v>0</v>
      </c>
      <c r="P1683" s="2">
        <v>0</v>
      </c>
      <c r="Q1683" s="39">
        <v>5</v>
      </c>
      <c r="R1683" s="2">
        <v>0.65</v>
      </c>
      <c r="S1683" s="2">
        <v>0</v>
      </c>
      <c r="T1683" s="2">
        <v>0</v>
      </c>
      <c r="U1683" s="39">
        <v>5.65</v>
      </c>
      <c r="V1683" s="2">
        <v>0</v>
      </c>
      <c r="W1683" s="2" t="s">
        <v>1</v>
      </c>
      <c r="X1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83"/>
      <c r="Z1683"/>
      <c r="AA1683"/>
    </row>
    <row r="1684" spans="5:27" hidden="1">
      <c r="E1684" s="2" t="s">
        <v>8564</v>
      </c>
      <c r="F1684" s="51">
        <v>44718</v>
      </c>
      <c r="G1684" s="2" t="s">
        <v>1</v>
      </c>
      <c r="H1684" s="2" t="s">
        <v>0</v>
      </c>
      <c r="I1684" s="2" t="s">
        <v>7864</v>
      </c>
      <c r="J1684" s="2" t="s">
        <v>8231</v>
      </c>
      <c r="K1684" s="41">
        <v>1670</v>
      </c>
      <c r="L1684" s="48">
        <v>1670</v>
      </c>
      <c r="M1684" s="49" t="s">
        <v>120</v>
      </c>
      <c r="N1684" s="39" t="s">
        <v>121</v>
      </c>
      <c r="O1684" s="2">
        <v>0</v>
      </c>
      <c r="P1684" s="2">
        <v>0</v>
      </c>
      <c r="Q1684" s="39">
        <v>10.64</v>
      </c>
      <c r="R1684" s="2">
        <v>1.3832000000000002</v>
      </c>
      <c r="S1684" s="2">
        <v>0</v>
      </c>
      <c r="T1684" s="2">
        <v>0</v>
      </c>
      <c r="U1684" s="39">
        <v>12.023200000000001</v>
      </c>
      <c r="V1684" s="2">
        <v>0</v>
      </c>
      <c r="W1684" s="2" t="s">
        <v>1</v>
      </c>
      <c r="X1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1684"/>
      <c r="Z1684"/>
      <c r="AA1684"/>
    </row>
    <row r="1685" spans="5:27" hidden="1">
      <c r="E1685" s="2" t="s">
        <v>8564</v>
      </c>
      <c r="F1685" s="51">
        <v>44726</v>
      </c>
      <c r="G1685" s="2" t="s">
        <v>1</v>
      </c>
      <c r="H1685" s="2" t="s">
        <v>0</v>
      </c>
      <c r="I1685" s="2" t="s">
        <v>8226</v>
      </c>
      <c r="J1685" s="2" t="s">
        <v>8227</v>
      </c>
      <c r="K1685" s="41">
        <v>3723</v>
      </c>
      <c r="L1685" s="48">
        <v>3723</v>
      </c>
      <c r="M1685" s="49" t="s">
        <v>834</v>
      </c>
      <c r="N1685" s="39" t="s">
        <v>835</v>
      </c>
      <c r="O1685" s="2">
        <v>0</v>
      </c>
      <c r="P1685" s="2">
        <v>0</v>
      </c>
      <c r="Q1685" s="39">
        <v>118.17</v>
      </c>
      <c r="R1685" s="2">
        <v>15.3621</v>
      </c>
      <c r="S1685" s="2">
        <v>0</v>
      </c>
      <c r="T1685" s="2">
        <v>0</v>
      </c>
      <c r="U1685" s="39">
        <v>133.53210000000001</v>
      </c>
      <c r="V1685" s="2">
        <v>0</v>
      </c>
      <c r="W1685" s="2" t="s">
        <v>1</v>
      </c>
      <c r="X1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85"/>
      <c r="Z1685"/>
      <c r="AA1685"/>
    </row>
    <row r="1686" spans="5:27" hidden="1">
      <c r="E1686" s="2" t="s">
        <v>8564</v>
      </c>
      <c r="F1686" s="51">
        <v>44733</v>
      </c>
      <c r="G1686" s="2" t="s">
        <v>1</v>
      </c>
      <c r="H1686" s="2" t="s">
        <v>0</v>
      </c>
      <c r="I1686" s="2" t="s">
        <v>8226</v>
      </c>
      <c r="J1686" s="2" t="s">
        <v>8227</v>
      </c>
      <c r="K1686" s="41">
        <v>3724</v>
      </c>
      <c r="L1686" s="48">
        <v>3724</v>
      </c>
      <c r="M1686" s="49" t="s">
        <v>128</v>
      </c>
      <c r="N1686" s="39" t="s">
        <v>129</v>
      </c>
      <c r="O1686" s="2">
        <v>0</v>
      </c>
      <c r="P1686" s="2">
        <v>0</v>
      </c>
      <c r="Q1686" s="39">
        <v>1106.19</v>
      </c>
      <c r="R1686" s="2">
        <v>143.80470000000003</v>
      </c>
      <c r="S1686" s="2">
        <v>0</v>
      </c>
      <c r="T1686" s="2">
        <v>0</v>
      </c>
      <c r="U1686" s="39">
        <v>1249.9947000000002</v>
      </c>
      <c r="V1686" s="2">
        <v>0</v>
      </c>
      <c r="W1686" s="2" t="s">
        <v>1</v>
      </c>
      <c r="X1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86"/>
      <c r="Z1686"/>
      <c r="AA1686"/>
    </row>
    <row r="1687" spans="5:27" hidden="1">
      <c r="E1687" s="2" t="s">
        <v>8564</v>
      </c>
      <c r="F1687" s="51">
        <v>44734</v>
      </c>
      <c r="G1687" s="2" t="s">
        <v>1</v>
      </c>
      <c r="H1687" s="2" t="s">
        <v>0</v>
      </c>
      <c r="I1687" s="2" t="s">
        <v>8226</v>
      </c>
      <c r="J1687" s="2" t="s">
        <v>8227</v>
      </c>
      <c r="K1687" s="41">
        <v>3725</v>
      </c>
      <c r="L1687" s="48">
        <v>3725</v>
      </c>
      <c r="M1687" s="49" t="s">
        <v>443</v>
      </c>
      <c r="N1687" s="39" t="s">
        <v>444</v>
      </c>
      <c r="O1687" s="2">
        <v>0</v>
      </c>
      <c r="P1687" s="2">
        <v>0</v>
      </c>
      <c r="Q1687" s="39">
        <v>21</v>
      </c>
      <c r="R1687" s="2">
        <v>2.73</v>
      </c>
      <c r="S1687" s="2">
        <v>0</v>
      </c>
      <c r="T1687" s="2">
        <v>0</v>
      </c>
      <c r="U1687" s="39">
        <v>23.73</v>
      </c>
      <c r="V1687" s="2">
        <v>0</v>
      </c>
      <c r="W1687" s="2" t="s">
        <v>1</v>
      </c>
      <c r="X1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87"/>
      <c r="Z1687"/>
      <c r="AA1687"/>
    </row>
    <row r="1688" spans="5:27" hidden="1">
      <c r="E1688" s="2" t="s">
        <v>8564</v>
      </c>
      <c r="F1688" s="51">
        <v>44734</v>
      </c>
      <c r="G1688" s="2" t="s">
        <v>1</v>
      </c>
      <c r="H1688" s="2" t="s">
        <v>0</v>
      </c>
      <c r="I1688" s="2" t="s">
        <v>8226</v>
      </c>
      <c r="J1688" s="2" t="s">
        <v>8227</v>
      </c>
      <c r="K1688" s="41">
        <v>3726</v>
      </c>
      <c r="L1688" s="48">
        <v>3726</v>
      </c>
      <c r="M1688" s="49" t="s">
        <v>128</v>
      </c>
      <c r="N1688" s="39" t="s">
        <v>129</v>
      </c>
      <c r="O1688" s="2">
        <v>0</v>
      </c>
      <c r="P1688" s="2">
        <v>0</v>
      </c>
      <c r="Q1688" s="39">
        <v>1106.19</v>
      </c>
      <c r="R1688" s="2">
        <v>143.80470000000003</v>
      </c>
      <c r="S1688" s="2">
        <v>0</v>
      </c>
      <c r="T1688" s="2">
        <v>0</v>
      </c>
      <c r="U1688" s="39">
        <v>1249.9947000000002</v>
      </c>
      <c r="V1688" s="2">
        <v>0</v>
      </c>
      <c r="W1688" s="2" t="s">
        <v>1</v>
      </c>
      <c r="X1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88"/>
      <c r="Z1688"/>
      <c r="AA1688"/>
    </row>
    <row r="1689" spans="5:27" hidden="1">
      <c r="E1689" s="2" t="s">
        <v>8564</v>
      </c>
      <c r="F1689" s="51">
        <v>44741</v>
      </c>
      <c r="G1689" s="2" t="s">
        <v>1</v>
      </c>
      <c r="H1689" s="2" t="s">
        <v>0</v>
      </c>
      <c r="I1689" s="2" t="s">
        <v>8226</v>
      </c>
      <c r="J1689" s="2" t="s">
        <v>8227</v>
      </c>
      <c r="K1689" s="41">
        <v>3727</v>
      </c>
      <c r="L1689" s="48">
        <v>3727</v>
      </c>
      <c r="M1689" s="49" t="s">
        <v>1214</v>
      </c>
      <c r="N1689" s="39" t="s">
        <v>1215</v>
      </c>
      <c r="O1689" s="2">
        <v>0</v>
      </c>
      <c r="P1689" s="2">
        <v>0</v>
      </c>
      <c r="Q1689" s="39">
        <v>100</v>
      </c>
      <c r="R1689" s="2">
        <v>13</v>
      </c>
      <c r="S1689" s="2">
        <v>0</v>
      </c>
      <c r="T1689" s="2">
        <v>0</v>
      </c>
      <c r="U1689" s="39">
        <v>113</v>
      </c>
      <c r="V1689" s="2">
        <v>0</v>
      </c>
      <c r="W1689" s="2" t="s">
        <v>1</v>
      </c>
      <c r="X1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89"/>
      <c r="Z1689"/>
      <c r="AA1689"/>
    </row>
    <row r="1690" spans="5:27" hidden="1">
      <c r="E1690" s="2" t="s">
        <v>8564</v>
      </c>
      <c r="F1690" s="51">
        <v>44741</v>
      </c>
      <c r="G1690" s="2" t="s">
        <v>1</v>
      </c>
      <c r="H1690" s="2" t="s">
        <v>0</v>
      </c>
      <c r="I1690" s="2" t="s">
        <v>8226</v>
      </c>
      <c r="J1690" s="2" t="s">
        <v>8227</v>
      </c>
      <c r="K1690" s="41">
        <v>3728</v>
      </c>
      <c r="L1690" s="48">
        <v>3728</v>
      </c>
      <c r="M1690" s="49" t="s">
        <v>1214</v>
      </c>
      <c r="N1690" s="39" t="s">
        <v>1215</v>
      </c>
      <c r="O1690" s="2">
        <v>0</v>
      </c>
      <c r="P1690" s="2">
        <v>0</v>
      </c>
      <c r="Q1690" s="39">
        <v>206.78</v>
      </c>
      <c r="R1690" s="2">
        <v>26.881399999999999</v>
      </c>
      <c r="S1690" s="2">
        <v>0</v>
      </c>
      <c r="T1690" s="2">
        <v>0</v>
      </c>
      <c r="U1690" s="39">
        <v>233.66140000000001</v>
      </c>
      <c r="V1690" s="2">
        <v>0</v>
      </c>
      <c r="W1690" s="2" t="s">
        <v>1</v>
      </c>
      <c r="X1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0"/>
      <c r="Z1690"/>
      <c r="AA1690"/>
    </row>
    <row r="1691" spans="5:27" hidden="1">
      <c r="E1691" s="2" t="s">
        <v>8564</v>
      </c>
      <c r="F1691" s="51">
        <v>44713</v>
      </c>
      <c r="G1691" s="2" t="s">
        <v>1</v>
      </c>
      <c r="H1691" s="2" t="s">
        <v>8228</v>
      </c>
      <c r="I1691" s="2" t="s">
        <v>8229</v>
      </c>
      <c r="J1691" s="2" t="s">
        <v>8230</v>
      </c>
      <c r="K1691" s="41">
        <v>301</v>
      </c>
      <c r="L1691" s="48">
        <v>301</v>
      </c>
      <c r="M1691" s="49" t="s">
        <v>126</v>
      </c>
      <c r="N1691" s="39" t="s">
        <v>127</v>
      </c>
      <c r="O1691" s="2">
        <v>0</v>
      </c>
      <c r="P1691" s="2">
        <v>0</v>
      </c>
      <c r="Q1691" s="39">
        <v>3.91</v>
      </c>
      <c r="R1691" s="2">
        <v>0.50830000000000009</v>
      </c>
      <c r="S1691" s="2">
        <v>0</v>
      </c>
      <c r="T1691" s="2">
        <v>0</v>
      </c>
      <c r="U1691" s="39">
        <v>4.4183000000000003</v>
      </c>
      <c r="V1691" s="2">
        <v>0</v>
      </c>
      <c r="W1691" s="2" t="s">
        <v>1</v>
      </c>
      <c r="X1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1"/>
      <c r="Z1691"/>
      <c r="AA1691"/>
    </row>
    <row r="1692" spans="5:27" hidden="1">
      <c r="E1692" s="2" t="s">
        <v>8564</v>
      </c>
      <c r="F1692" s="51">
        <v>44713</v>
      </c>
      <c r="G1692" s="2" t="s">
        <v>1</v>
      </c>
      <c r="H1692" s="2" t="s">
        <v>8228</v>
      </c>
      <c r="I1692" s="2" t="s">
        <v>8229</v>
      </c>
      <c r="J1692" s="2" t="s">
        <v>8230</v>
      </c>
      <c r="K1692" s="41">
        <v>302</v>
      </c>
      <c r="L1692" s="48">
        <v>302</v>
      </c>
      <c r="M1692" s="49" t="s">
        <v>126</v>
      </c>
      <c r="N1692" s="39" t="s">
        <v>127</v>
      </c>
      <c r="O1692" s="2">
        <v>0</v>
      </c>
      <c r="P1692" s="2">
        <v>0</v>
      </c>
      <c r="Q1692" s="39">
        <v>137.83000000000001</v>
      </c>
      <c r="R1692" s="2">
        <v>17.917900000000003</v>
      </c>
      <c r="S1692" s="2">
        <v>0</v>
      </c>
      <c r="T1692" s="2">
        <v>0</v>
      </c>
      <c r="U1692" s="39">
        <v>155.74790000000002</v>
      </c>
      <c r="V1692" s="2">
        <v>0</v>
      </c>
      <c r="W1692" s="2" t="s">
        <v>1</v>
      </c>
      <c r="X1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2"/>
      <c r="Z1692"/>
      <c r="AA1692"/>
    </row>
    <row r="1693" spans="5:27" hidden="1">
      <c r="E1693" s="2" t="s">
        <v>8564</v>
      </c>
      <c r="F1693" s="51">
        <v>44721</v>
      </c>
      <c r="G1693" s="2" t="s">
        <v>1</v>
      </c>
      <c r="H1693" s="2" t="s">
        <v>8228</v>
      </c>
      <c r="I1693" s="2" t="s">
        <v>8229</v>
      </c>
      <c r="J1693" s="2" t="s">
        <v>8230</v>
      </c>
      <c r="K1693" s="41">
        <v>303</v>
      </c>
      <c r="L1693" s="48">
        <v>303</v>
      </c>
      <c r="M1693" s="49" t="s">
        <v>303</v>
      </c>
      <c r="N1693" s="39" t="s">
        <v>304</v>
      </c>
      <c r="O1693" s="2">
        <v>0</v>
      </c>
      <c r="P1693" s="2">
        <v>0</v>
      </c>
      <c r="Q1693" s="39">
        <v>1768.8</v>
      </c>
      <c r="R1693" s="2">
        <v>229.94399999999999</v>
      </c>
      <c r="S1693" s="2">
        <v>0</v>
      </c>
      <c r="T1693" s="2">
        <v>0</v>
      </c>
      <c r="U1693" s="39">
        <v>1998.7439999999999</v>
      </c>
      <c r="V1693" s="2">
        <v>0</v>
      </c>
      <c r="W1693" s="2" t="s">
        <v>1</v>
      </c>
      <c r="X1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3"/>
      <c r="Z1693"/>
      <c r="AA1693"/>
    </row>
    <row r="1694" spans="5:27" hidden="1">
      <c r="E1694" s="2" t="s">
        <v>8564</v>
      </c>
      <c r="F1694" s="51">
        <v>44728</v>
      </c>
      <c r="G1694" s="2" t="s">
        <v>1</v>
      </c>
      <c r="H1694" s="2" t="s">
        <v>8228</v>
      </c>
      <c r="I1694" s="2" t="s">
        <v>8229</v>
      </c>
      <c r="J1694" s="2" t="s">
        <v>8230</v>
      </c>
      <c r="K1694" s="41">
        <v>304</v>
      </c>
      <c r="L1694" s="48">
        <v>304</v>
      </c>
      <c r="M1694" s="49" t="s">
        <v>755</v>
      </c>
      <c r="N1694" s="39" t="s">
        <v>756</v>
      </c>
      <c r="O1694" s="2">
        <v>0</v>
      </c>
      <c r="P1694" s="2">
        <v>0</v>
      </c>
      <c r="Q1694" s="39">
        <v>1007.34</v>
      </c>
      <c r="R1694" s="2">
        <v>130.95420000000001</v>
      </c>
      <c r="S1694" s="2">
        <v>0</v>
      </c>
      <c r="T1694" s="2">
        <v>0</v>
      </c>
      <c r="U1694" s="39">
        <v>1138.2942</v>
      </c>
      <c r="V1694" s="2">
        <v>0</v>
      </c>
      <c r="W1694" s="2" t="s">
        <v>1</v>
      </c>
      <c r="X1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4"/>
      <c r="Z1694"/>
      <c r="AA1694"/>
    </row>
    <row r="1695" spans="5:27" hidden="1">
      <c r="E1695" s="2" t="s">
        <v>8564</v>
      </c>
      <c r="F1695" s="51">
        <v>44728</v>
      </c>
      <c r="G1695" s="2" t="s">
        <v>1</v>
      </c>
      <c r="H1695" s="2" t="s">
        <v>8228</v>
      </c>
      <c r="I1695" s="2" t="s">
        <v>8229</v>
      </c>
      <c r="J1695" s="2" t="s">
        <v>8230</v>
      </c>
      <c r="K1695" s="41">
        <v>305</v>
      </c>
      <c r="L1695" s="48">
        <v>305</v>
      </c>
      <c r="M1695" s="49" t="s">
        <v>755</v>
      </c>
      <c r="N1695" s="39" t="s">
        <v>756</v>
      </c>
      <c r="O1695" s="2">
        <v>0</v>
      </c>
      <c r="P1695" s="2">
        <v>0</v>
      </c>
      <c r="Q1695" s="39">
        <v>575.22</v>
      </c>
      <c r="R1695" s="2">
        <v>74.778600000000012</v>
      </c>
      <c r="S1695" s="2">
        <v>0</v>
      </c>
      <c r="T1695" s="2">
        <v>0</v>
      </c>
      <c r="U1695" s="39">
        <v>649.99860000000001</v>
      </c>
      <c r="V1695" s="2">
        <v>0</v>
      </c>
      <c r="W1695" s="2" t="s">
        <v>1</v>
      </c>
      <c r="X1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5"/>
      <c r="Z1695"/>
      <c r="AA1695"/>
    </row>
    <row r="1696" spans="5:27" hidden="1">
      <c r="E1696" s="2" t="s">
        <v>8564</v>
      </c>
      <c r="F1696" s="51">
        <v>44728</v>
      </c>
      <c r="G1696" s="2" t="s">
        <v>1</v>
      </c>
      <c r="H1696" s="2" t="s">
        <v>8228</v>
      </c>
      <c r="I1696" s="2" t="s">
        <v>8229</v>
      </c>
      <c r="J1696" s="2" t="s">
        <v>8230</v>
      </c>
      <c r="K1696" s="41">
        <v>306</v>
      </c>
      <c r="L1696" s="48">
        <v>306</v>
      </c>
      <c r="M1696" s="49" t="s">
        <v>755</v>
      </c>
      <c r="N1696" s="39" t="s">
        <v>756</v>
      </c>
      <c r="O1696" s="2">
        <v>0</v>
      </c>
      <c r="P1696" s="2">
        <v>0</v>
      </c>
      <c r="Q1696" s="39">
        <v>706.86</v>
      </c>
      <c r="R1696" s="2">
        <v>91.891800000000003</v>
      </c>
      <c r="S1696" s="2">
        <v>0</v>
      </c>
      <c r="T1696" s="2">
        <v>0</v>
      </c>
      <c r="U1696" s="39">
        <v>798.7518</v>
      </c>
      <c r="V1696" s="2">
        <v>0</v>
      </c>
      <c r="W1696" s="2" t="s">
        <v>1</v>
      </c>
      <c r="X1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6"/>
      <c r="Z1696"/>
      <c r="AA1696"/>
    </row>
    <row r="1697" spans="5:27" hidden="1">
      <c r="E1697" s="2" t="s">
        <v>8564</v>
      </c>
      <c r="F1697" s="51">
        <v>44728</v>
      </c>
      <c r="G1697" s="2" t="s">
        <v>1</v>
      </c>
      <c r="H1697" s="2" t="s">
        <v>8228</v>
      </c>
      <c r="I1697" s="2" t="s">
        <v>8229</v>
      </c>
      <c r="J1697" s="2" t="s">
        <v>8230</v>
      </c>
      <c r="K1697" s="41">
        <v>307</v>
      </c>
      <c r="L1697" s="48">
        <v>307</v>
      </c>
      <c r="M1697" s="49" t="s">
        <v>590</v>
      </c>
      <c r="N1697" s="39" t="s">
        <v>591</v>
      </c>
      <c r="O1697" s="2">
        <v>0</v>
      </c>
      <c r="P1697" s="2">
        <v>0</v>
      </c>
      <c r="Q1697" s="39">
        <v>68.25</v>
      </c>
      <c r="R1697" s="2">
        <v>8.8725000000000005</v>
      </c>
      <c r="S1697" s="2">
        <v>0</v>
      </c>
      <c r="T1697" s="2">
        <v>0</v>
      </c>
      <c r="U1697" s="39">
        <v>77.122500000000002</v>
      </c>
      <c r="V1697" s="2">
        <v>0</v>
      </c>
      <c r="W1697" s="2" t="s">
        <v>1</v>
      </c>
      <c r="X1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7"/>
      <c r="Z1697"/>
      <c r="AA1697"/>
    </row>
    <row r="1698" spans="5:27" hidden="1">
      <c r="E1698" s="2" t="s">
        <v>8564</v>
      </c>
      <c r="F1698" s="51">
        <v>44732</v>
      </c>
      <c r="G1698" s="2" t="s">
        <v>1</v>
      </c>
      <c r="H1698" s="2" t="s">
        <v>8228</v>
      </c>
      <c r="I1698" s="2" t="s">
        <v>8229</v>
      </c>
      <c r="J1698" s="2" t="s">
        <v>8230</v>
      </c>
      <c r="K1698" s="41">
        <v>308</v>
      </c>
      <c r="L1698" s="48">
        <v>308</v>
      </c>
      <c r="M1698" s="49" t="s">
        <v>503</v>
      </c>
      <c r="N1698" s="39" t="s">
        <v>504</v>
      </c>
      <c r="O1698" s="2">
        <v>0</v>
      </c>
      <c r="P1698" s="2">
        <v>0</v>
      </c>
      <c r="Q1698" s="39">
        <v>34.24</v>
      </c>
      <c r="R1698" s="2">
        <v>4.4512</v>
      </c>
      <c r="S1698" s="2">
        <v>0</v>
      </c>
      <c r="T1698" s="2">
        <v>0</v>
      </c>
      <c r="U1698" s="39">
        <v>38.691200000000002</v>
      </c>
      <c r="V1698" s="2">
        <v>0</v>
      </c>
      <c r="W1698" s="2" t="s">
        <v>1</v>
      </c>
      <c r="X1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8"/>
      <c r="Z1698"/>
      <c r="AA1698"/>
    </row>
    <row r="1699" spans="5:27" hidden="1">
      <c r="E1699" s="2" t="s">
        <v>8564</v>
      </c>
      <c r="F1699" s="51">
        <v>44732</v>
      </c>
      <c r="G1699" s="2" t="s">
        <v>1</v>
      </c>
      <c r="H1699" s="2" t="s">
        <v>8228</v>
      </c>
      <c r="I1699" s="2" t="s">
        <v>8229</v>
      </c>
      <c r="J1699" s="2" t="s">
        <v>8230</v>
      </c>
      <c r="K1699" s="41">
        <v>309</v>
      </c>
      <c r="L1699" s="48">
        <v>309</v>
      </c>
      <c r="M1699" s="49" t="s">
        <v>503</v>
      </c>
      <c r="N1699" s="39" t="s">
        <v>504</v>
      </c>
      <c r="O1699" s="2">
        <v>0</v>
      </c>
      <c r="P1699" s="2">
        <v>0</v>
      </c>
      <c r="Q1699" s="39">
        <v>8.7100000000000009</v>
      </c>
      <c r="R1699" s="2">
        <v>1.1323000000000001</v>
      </c>
      <c r="S1699" s="2">
        <v>0</v>
      </c>
      <c r="T1699" s="2">
        <v>0</v>
      </c>
      <c r="U1699" s="39">
        <v>9.8423000000000016</v>
      </c>
      <c r="V1699" s="2">
        <v>0</v>
      </c>
      <c r="W1699" s="2" t="s">
        <v>1</v>
      </c>
      <c r="X1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699"/>
      <c r="Z1699"/>
      <c r="AA1699"/>
    </row>
    <row r="1700" spans="5:27" hidden="1">
      <c r="E1700" s="2" t="s">
        <v>8564</v>
      </c>
      <c r="F1700" s="51">
        <v>44732</v>
      </c>
      <c r="G1700" s="2" t="s">
        <v>1</v>
      </c>
      <c r="H1700" s="2" t="s">
        <v>8228</v>
      </c>
      <c r="I1700" s="2" t="s">
        <v>8229</v>
      </c>
      <c r="J1700" s="2" t="s">
        <v>8230</v>
      </c>
      <c r="K1700" s="41">
        <v>310</v>
      </c>
      <c r="L1700" s="48">
        <v>310</v>
      </c>
      <c r="M1700" s="49" t="s">
        <v>503</v>
      </c>
      <c r="N1700" s="39" t="s">
        <v>504</v>
      </c>
      <c r="O1700" s="2">
        <v>0</v>
      </c>
      <c r="P1700" s="2">
        <v>0</v>
      </c>
      <c r="Q1700" s="39">
        <v>11.61</v>
      </c>
      <c r="R1700" s="2">
        <v>1.5093000000000001</v>
      </c>
      <c r="S1700" s="2">
        <v>0</v>
      </c>
      <c r="T1700" s="2">
        <v>0</v>
      </c>
      <c r="U1700" s="39">
        <v>13.119299999999999</v>
      </c>
      <c r="V1700" s="2">
        <v>0</v>
      </c>
      <c r="W1700" s="2" t="s">
        <v>1</v>
      </c>
      <c r="X1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0"/>
      <c r="Z1700"/>
      <c r="AA1700"/>
    </row>
    <row r="1701" spans="5:27" hidden="1">
      <c r="E1701" s="2" t="s">
        <v>8564</v>
      </c>
      <c r="F1701" s="51">
        <v>44732</v>
      </c>
      <c r="G1701" s="2" t="s">
        <v>1</v>
      </c>
      <c r="H1701" s="2" t="s">
        <v>8228</v>
      </c>
      <c r="I1701" s="2" t="s">
        <v>8229</v>
      </c>
      <c r="J1701" s="2" t="s">
        <v>8230</v>
      </c>
      <c r="K1701" s="41">
        <v>311</v>
      </c>
      <c r="L1701" s="48">
        <v>311</v>
      </c>
      <c r="M1701" s="49" t="s">
        <v>303</v>
      </c>
      <c r="N1701" s="39" t="s">
        <v>304</v>
      </c>
      <c r="O1701" s="2">
        <v>0</v>
      </c>
      <c r="P1701" s="2">
        <v>0</v>
      </c>
      <c r="Q1701" s="39">
        <v>1960.8</v>
      </c>
      <c r="R1701" s="2">
        <v>254.904</v>
      </c>
      <c r="S1701" s="2">
        <v>0</v>
      </c>
      <c r="T1701" s="2">
        <v>0</v>
      </c>
      <c r="U1701" s="39">
        <v>2215.7039999999997</v>
      </c>
      <c r="V1701" s="2">
        <v>0</v>
      </c>
      <c r="W1701" s="2" t="s">
        <v>1</v>
      </c>
      <c r="X1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1"/>
      <c r="Z1701"/>
      <c r="AA1701"/>
    </row>
    <row r="1702" spans="5:27" hidden="1">
      <c r="E1702" s="2" t="s">
        <v>8564</v>
      </c>
      <c r="F1702" s="51">
        <v>44735</v>
      </c>
      <c r="G1702" s="2" t="s">
        <v>1</v>
      </c>
      <c r="H1702" s="2" t="s">
        <v>8228</v>
      </c>
      <c r="I1702" s="2" t="s">
        <v>8229</v>
      </c>
      <c r="J1702" s="2" t="s">
        <v>8230</v>
      </c>
      <c r="K1702" s="41">
        <v>312</v>
      </c>
      <c r="L1702" s="48">
        <v>312</v>
      </c>
      <c r="M1702" s="49" t="s">
        <v>195</v>
      </c>
      <c r="N1702" s="39" t="s">
        <v>196</v>
      </c>
      <c r="O1702" s="2">
        <v>0</v>
      </c>
      <c r="P1702" s="2">
        <v>0</v>
      </c>
      <c r="Q1702" s="39">
        <v>24.5</v>
      </c>
      <c r="R1702" s="2">
        <v>3.1850000000000001</v>
      </c>
      <c r="S1702" s="2">
        <v>0</v>
      </c>
      <c r="T1702" s="2">
        <v>0</v>
      </c>
      <c r="U1702" s="39">
        <v>27.684999999999999</v>
      </c>
      <c r="V1702" s="2">
        <v>0</v>
      </c>
      <c r="W1702" s="2" t="s">
        <v>1</v>
      </c>
      <c r="X1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2"/>
      <c r="Z1702"/>
      <c r="AA1702"/>
    </row>
    <row r="1703" spans="5:27" hidden="1">
      <c r="E1703" s="2" t="s">
        <v>8564</v>
      </c>
      <c r="F1703" s="51">
        <v>44735</v>
      </c>
      <c r="G1703" s="2" t="s">
        <v>1</v>
      </c>
      <c r="H1703" s="2" t="s">
        <v>8228</v>
      </c>
      <c r="I1703" s="2" t="s">
        <v>8229</v>
      </c>
      <c r="J1703" s="2" t="s">
        <v>8230</v>
      </c>
      <c r="K1703" s="41">
        <v>313</v>
      </c>
      <c r="L1703" s="48">
        <v>313</v>
      </c>
      <c r="M1703" s="49" t="s">
        <v>95</v>
      </c>
      <c r="N1703" s="39" t="s">
        <v>96</v>
      </c>
      <c r="O1703" s="2">
        <v>0</v>
      </c>
      <c r="P1703" s="2">
        <v>0</v>
      </c>
      <c r="Q1703" s="39">
        <v>35.44</v>
      </c>
      <c r="R1703" s="2">
        <v>4.6071999999999997</v>
      </c>
      <c r="S1703" s="2">
        <v>0</v>
      </c>
      <c r="T1703" s="2">
        <v>0</v>
      </c>
      <c r="U1703" s="39">
        <v>40.047199999999997</v>
      </c>
      <c r="V1703" s="2">
        <v>0</v>
      </c>
      <c r="W1703" s="2" t="s">
        <v>1</v>
      </c>
      <c r="X1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3"/>
      <c r="Z1703"/>
      <c r="AA1703"/>
    </row>
    <row r="1704" spans="5:27" hidden="1">
      <c r="E1704" s="2" t="s">
        <v>8564</v>
      </c>
      <c r="F1704" s="51">
        <v>44735</v>
      </c>
      <c r="G1704" s="2" t="s">
        <v>1</v>
      </c>
      <c r="H1704" s="2" t="s">
        <v>8228</v>
      </c>
      <c r="I1704" s="2" t="s">
        <v>8229</v>
      </c>
      <c r="J1704" s="2" t="s">
        <v>8230</v>
      </c>
      <c r="K1704" s="41">
        <v>314</v>
      </c>
      <c r="L1704" s="48">
        <v>314</v>
      </c>
      <c r="M1704" s="49" t="s">
        <v>118</v>
      </c>
      <c r="N1704" s="39" t="s">
        <v>119</v>
      </c>
      <c r="O1704" s="2">
        <v>0</v>
      </c>
      <c r="P1704" s="2">
        <v>0</v>
      </c>
      <c r="Q1704" s="39">
        <v>41.77</v>
      </c>
      <c r="R1704" s="2">
        <v>5.4301000000000004</v>
      </c>
      <c r="S1704" s="2">
        <v>0</v>
      </c>
      <c r="T1704" s="2">
        <v>0</v>
      </c>
      <c r="U1704" s="39">
        <v>47.200100000000006</v>
      </c>
      <c r="V1704" s="2">
        <v>0</v>
      </c>
      <c r="W1704" s="2" t="s">
        <v>1</v>
      </c>
      <c r="X1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4"/>
      <c r="Z1704"/>
      <c r="AA1704"/>
    </row>
    <row r="1705" spans="5:27" hidden="1">
      <c r="E1705" s="2" t="s">
        <v>8564</v>
      </c>
      <c r="F1705" s="51">
        <v>44735</v>
      </c>
      <c r="G1705" s="2" t="s">
        <v>1</v>
      </c>
      <c r="H1705" s="2" t="s">
        <v>8228</v>
      </c>
      <c r="I1705" s="2" t="s">
        <v>8229</v>
      </c>
      <c r="J1705" s="2" t="s">
        <v>8230</v>
      </c>
      <c r="K1705" s="41">
        <v>315</v>
      </c>
      <c r="L1705" s="48">
        <v>315</v>
      </c>
      <c r="M1705" s="49" t="s">
        <v>118</v>
      </c>
      <c r="N1705" s="39" t="s">
        <v>119</v>
      </c>
      <c r="O1705" s="2">
        <v>0</v>
      </c>
      <c r="P1705" s="2">
        <v>0</v>
      </c>
      <c r="Q1705" s="39">
        <v>34.729999999999997</v>
      </c>
      <c r="R1705" s="2">
        <v>4.5148999999999999</v>
      </c>
      <c r="S1705" s="2">
        <v>0</v>
      </c>
      <c r="T1705" s="2">
        <v>0</v>
      </c>
      <c r="U1705" s="39">
        <v>39.244899999999994</v>
      </c>
      <c r="V1705" s="2">
        <v>0</v>
      </c>
      <c r="W1705" s="2" t="s">
        <v>1</v>
      </c>
      <c r="X1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5"/>
      <c r="Z1705"/>
      <c r="AA1705"/>
    </row>
    <row r="1706" spans="5:27" hidden="1">
      <c r="E1706" s="2" t="s">
        <v>8564</v>
      </c>
      <c r="F1706" s="51">
        <v>44735</v>
      </c>
      <c r="G1706" s="2" t="s">
        <v>1</v>
      </c>
      <c r="H1706" s="2" t="s">
        <v>8228</v>
      </c>
      <c r="I1706" s="2" t="s">
        <v>8229</v>
      </c>
      <c r="J1706" s="2" t="s">
        <v>8230</v>
      </c>
      <c r="K1706" s="41">
        <v>316</v>
      </c>
      <c r="L1706" s="48">
        <v>316</v>
      </c>
      <c r="M1706" s="49" t="s">
        <v>118</v>
      </c>
      <c r="N1706" s="39" t="s">
        <v>119</v>
      </c>
      <c r="O1706" s="2">
        <v>0</v>
      </c>
      <c r="P1706" s="2">
        <v>0</v>
      </c>
      <c r="Q1706" s="39">
        <v>8.36</v>
      </c>
      <c r="R1706" s="2">
        <v>1.0868</v>
      </c>
      <c r="S1706" s="2">
        <v>0</v>
      </c>
      <c r="T1706" s="2">
        <v>0</v>
      </c>
      <c r="U1706" s="39">
        <v>9.4467999999999996</v>
      </c>
      <c r="V1706" s="2">
        <v>0</v>
      </c>
      <c r="W1706" s="2" t="s">
        <v>1</v>
      </c>
      <c r="X1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6"/>
      <c r="Z1706"/>
      <c r="AA1706"/>
    </row>
    <row r="1707" spans="5:27" hidden="1">
      <c r="E1707" s="2" t="s">
        <v>8564</v>
      </c>
      <c r="F1707" s="51">
        <v>44735</v>
      </c>
      <c r="G1707" s="2" t="s">
        <v>1</v>
      </c>
      <c r="H1707" s="2" t="s">
        <v>8228</v>
      </c>
      <c r="I1707" s="2" t="s">
        <v>8229</v>
      </c>
      <c r="J1707" s="2" t="s">
        <v>8230</v>
      </c>
      <c r="K1707" s="41">
        <v>317</v>
      </c>
      <c r="L1707" s="48">
        <v>317</v>
      </c>
      <c r="M1707" s="49" t="s">
        <v>118</v>
      </c>
      <c r="N1707" s="39" t="s">
        <v>119</v>
      </c>
      <c r="O1707" s="2">
        <v>0</v>
      </c>
      <c r="P1707" s="2">
        <v>0</v>
      </c>
      <c r="Q1707" s="39">
        <v>35.44</v>
      </c>
      <c r="R1707" s="2">
        <v>4.6071999999999997</v>
      </c>
      <c r="S1707" s="2">
        <v>0</v>
      </c>
      <c r="T1707" s="2">
        <v>0</v>
      </c>
      <c r="U1707" s="39">
        <v>40.047199999999997</v>
      </c>
      <c r="V1707" s="2">
        <v>0</v>
      </c>
      <c r="W1707" s="2" t="s">
        <v>1</v>
      </c>
      <c r="X1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7"/>
      <c r="Z1707"/>
      <c r="AA1707"/>
    </row>
    <row r="1708" spans="5:27" hidden="1">
      <c r="E1708" s="2" t="s">
        <v>8564</v>
      </c>
      <c r="F1708" s="51">
        <v>44735</v>
      </c>
      <c r="G1708" s="2" t="s">
        <v>1</v>
      </c>
      <c r="H1708" s="2" t="s">
        <v>8228</v>
      </c>
      <c r="I1708" s="2" t="s">
        <v>8229</v>
      </c>
      <c r="J1708" s="2" t="s">
        <v>8230</v>
      </c>
      <c r="K1708" s="41">
        <v>318</v>
      </c>
      <c r="L1708" s="48">
        <v>318</v>
      </c>
      <c r="M1708" s="49" t="s">
        <v>118</v>
      </c>
      <c r="N1708" s="39" t="s">
        <v>119</v>
      </c>
      <c r="O1708" s="2">
        <v>0</v>
      </c>
      <c r="P1708" s="2">
        <v>0</v>
      </c>
      <c r="Q1708" s="39">
        <v>3.55</v>
      </c>
      <c r="R1708" s="2">
        <v>0.46149999999999997</v>
      </c>
      <c r="S1708" s="2">
        <v>0</v>
      </c>
      <c r="T1708" s="2">
        <v>0</v>
      </c>
      <c r="U1708" s="39">
        <v>4.0114999999999998</v>
      </c>
      <c r="V1708" s="2">
        <v>0</v>
      </c>
      <c r="W1708" s="2" t="s">
        <v>1</v>
      </c>
      <c r="X1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8"/>
      <c r="Z1708"/>
      <c r="AA1708"/>
    </row>
    <row r="1709" spans="5:27" hidden="1">
      <c r="E1709" s="2" t="s">
        <v>8564</v>
      </c>
      <c r="F1709" s="51">
        <v>44735</v>
      </c>
      <c r="G1709" s="2" t="s">
        <v>1</v>
      </c>
      <c r="H1709" s="2" t="s">
        <v>8228</v>
      </c>
      <c r="I1709" s="2" t="s">
        <v>8229</v>
      </c>
      <c r="J1709" s="2" t="s">
        <v>8230</v>
      </c>
      <c r="K1709" s="41">
        <v>319</v>
      </c>
      <c r="L1709" s="48">
        <v>319</v>
      </c>
      <c r="M1709" s="49" t="s">
        <v>118</v>
      </c>
      <c r="N1709" s="39" t="s">
        <v>119</v>
      </c>
      <c r="O1709" s="2">
        <v>0</v>
      </c>
      <c r="P1709" s="2">
        <v>0</v>
      </c>
      <c r="Q1709" s="39">
        <v>17.72</v>
      </c>
      <c r="R1709" s="2">
        <v>2.3035999999999999</v>
      </c>
      <c r="S1709" s="2">
        <v>0</v>
      </c>
      <c r="T1709" s="2">
        <v>0</v>
      </c>
      <c r="U1709" s="39">
        <v>20.023599999999998</v>
      </c>
      <c r="V1709" s="2">
        <v>0</v>
      </c>
      <c r="W1709" s="2" t="s">
        <v>1</v>
      </c>
      <c r="X1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09"/>
      <c r="Z1709"/>
      <c r="AA1709"/>
    </row>
    <row r="1710" spans="5:27" hidden="1">
      <c r="E1710" s="2" t="s">
        <v>8564</v>
      </c>
      <c r="F1710" s="51">
        <v>44735</v>
      </c>
      <c r="G1710" s="2" t="s">
        <v>1</v>
      </c>
      <c r="H1710" s="2" t="s">
        <v>8228</v>
      </c>
      <c r="I1710" s="2" t="s">
        <v>8229</v>
      </c>
      <c r="J1710" s="2" t="s">
        <v>8230</v>
      </c>
      <c r="K1710" s="41">
        <v>320</v>
      </c>
      <c r="L1710" s="48">
        <v>320</v>
      </c>
      <c r="M1710" s="49" t="s">
        <v>118</v>
      </c>
      <c r="N1710" s="39" t="s">
        <v>119</v>
      </c>
      <c r="O1710" s="2">
        <v>0</v>
      </c>
      <c r="P1710" s="2">
        <v>0</v>
      </c>
      <c r="Q1710" s="39">
        <v>17.72</v>
      </c>
      <c r="R1710" s="2">
        <v>2.3035999999999999</v>
      </c>
      <c r="S1710" s="2">
        <v>0</v>
      </c>
      <c r="T1710" s="2">
        <v>0</v>
      </c>
      <c r="U1710" s="39">
        <v>20.023599999999998</v>
      </c>
      <c r="V1710" s="2">
        <v>0</v>
      </c>
      <c r="W1710" s="2" t="s">
        <v>1</v>
      </c>
      <c r="X1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0"/>
      <c r="Z1710"/>
      <c r="AA1710"/>
    </row>
    <row r="1711" spans="5:27" hidden="1">
      <c r="E1711" s="2" t="s">
        <v>8564</v>
      </c>
      <c r="F1711" s="51">
        <v>44735</v>
      </c>
      <c r="G1711" s="2" t="s">
        <v>1</v>
      </c>
      <c r="H1711" s="2" t="s">
        <v>8228</v>
      </c>
      <c r="I1711" s="2" t="s">
        <v>8229</v>
      </c>
      <c r="J1711" s="2" t="s">
        <v>8230</v>
      </c>
      <c r="K1711" s="41">
        <v>321</v>
      </c>
      <c r="L1711" s="48">
        <v>321</v>
      </c>
      <c r="M1711" s="49" t="s">
        <v>118</v>
      </c>
      <c r="N1711" s="39" t="s">
        <v>119</v>
      </c>
      <c r="O1711" s="2">
        <v>0</v>
      </c>
      <c r="P1711" s="2">
        <v>0</v>
      </c>
      <c r="Q1711" s="39">
        <v>35.44</v>
      </c>
      <c r="R1711" s="2">
        <v>4.6071999999999997</v>
      </c>
      <c r="S1711" s="2">
        <v>0</v>
      </c>
      <c r="T1711" s="2">
        <v>0</v>
      </c>
      <c r="U1711" s="39">
        <v>40.047199999999997</v>
      </c>
      <c r="V1711" s="2">
        <v>0</v>
      </c>
      <c r="W1711" s="2" t="s">
        <v>1</v>
      </c>
      <c r="X1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1"/>
      <c r="Z1711"/>
      <c r="AA1711"/>
    </row>
    <row r="1712" spans="5:27" hidden="1">
      <c r="E1712" s="2" t="s">
        <v>8564</v>
      </c>
      <c r="F1712" s="51">
        <v>44735</v>
      </c>
      <c r="G1712" s="2" t="s">
        <v>1</v>
      </c>
      <c r="H1712" s="2" t="s">
        <v>8228</v>
      </c>
      <c r="I1712" s="2" t="s">
        <v>8229</v>
      </c>
      <c r="J1712" s="2" t="s">
        <v>8230</v>
      </c>
      <c r="K1712" s="41">
        <v>322</v>
      </c>
      <c r="L1712" s="48">
        <v>322</v>
      </c>
      <c r="M1712" s="49" t="s">
        <v>118</v>
      </c>
      <c r="N1712" s="39" t="s">
        <v>119</v>
      </c>
      <c r="O1712" s="2">
        <v>0</v>
      </c>
      <c r="P1712" s="2">
        <v>0</v>
      </c>
      <c r="Q1712" s="39">
        <v>5.36</v>
      </c>
      <c r="R1712" s="2">
        <v>0.69680000000000009</v>
      </c>
      <c r="S1712" s="2">
        <v>0</v>
      </c>
      <c r="T1712" s="2">
        <v>0</v>
      </c>
      <c r="U1712" s="39">
        <v>6.0568000000000008</v>
      </c>
      <c r="V1712" s="2">
        <v>0</v>
      </c>
      <c r="W1712" s="2" t="s">
        <v>1</v>
      </c>
      <c r="X1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2"/>
      <c r="Z1712"/>
      <c r="AA1712"/>
    </row>
    <row r="1713" spans="5:27" hidden="1">
      <c r="E1713" s="2" t="s">
        <v>8564</v>
      </c>
      <c r="F1713" s="51">
        <v>44735</v>
      </c>
      <c r="G1713" s="2" t="s">
        <v>1</v>
      </c>
      <c r="H1713" s="2" t="s">
        <v>8228</v>
      </c>
      <c r="I1713" s="2" t="s">
        <v>8229</v>
      </c>
      <c r="J1713" s="2" t="s">
        <v>8230</v>
      </c>
      <c r="K1713" s="41">
        <v>323</v>
      </c>
      <c r="L1713" s="48">
        <v>323</v>
      </c>
      <c r="M1713" s="49" t="s">
        <v>118</v>
      </c>
      <c r="N1713" s="39" t="s">
        <v>119</v>
      </c>
      <c r="O1713" s="2">
        <v>0</v>
      </c>
      <c r="P1713" s="2">
        <v>0</v>
      </c>
      <c r="Q1713" s="39">
        <v>17.72</v>
      </c>
      <c r="R1713" s="2">
        <v>2.3035999999999999</v>
      </c>
      <c r="S1713" s="2">
        <v>0</v>
      </c>
      <c r="T1713" s="2">
        <v>0</v>
      </c>
      <c r="U1713" s="39">
        <v>20.023599999999998</v>
      </c>
      <c r="V1713" s="2">
        <v>0</v>
      </c>
      <c r="W1713" s="2" t="s">
        <v>1</v>
      </c>
      <c r="X1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3"/>
      <c r="Z1713"/>
      <c r="AA1713"/>
    </row>
    <row r="1714" spans="5:27" hidden="1">
      <c r="E1714" s="2" t="s">
        <v>8564</v>
      </c>
      <c r="F1714" s="51">
        <v>44735</v>
      </c>
      <c r="G1714" s="2" t="s">
        <v>1</v>
      </c>
      <c r="H1714" s="2" t="s">
        <v>8228</v>
      </c>
      <c r="I1714" s="2" t="s">
        <v>8229</v>
      </c>
      <c r="J1714" s="2" t="s">
        <v>8230</v>
      </c>
      <c r="K1714" s="41">
        <v>324</v>
      </c>
      <c r="L1714" s="48">
        <v>324</v>
      </c>
      <c r="M1714" s="49" t="s">
        <v>118</v>
      </c>
      <c r="N1714" s="39" t="s">
        <v>119</v>
      </c>
      <c r="O1714" s="2">
        <v>0</v>
      </c>
      <c r="P1714" s="2">
        <v>0</v>
      </c>
      <c r="Q1714" s="39">
        <v>10.58</v>
      </c>
      <c r="R1714" s="2">
        <v>1.3754</v>
      </c>
      <c r="S1714" s="2">
        <v>0</v>
      </c>
      <c r="T1714" s="2">
        <v>0</v>
      </c>
      <c r="U1714" s="39">
        <v>11.955400000000001</v>
      </c>
      <c r="V1714" s="2">
        <v>0</v>
      </c>
      <c r="W1714" s="2" t="s">
        <v>1</v>
      </c>
      <c r="X1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4"/>
      <c r="Z1714"/>
      <c r="AA1714"/>
    </row>
    <row r="1715" spans="5:27" hidden="1">
      <c r="E1715" s="2" t="s">
        <v>8564</v>
      </c>
      <c r="F1715" s="51">
        <v>44735</v>
      </c>
      <c r="G1715" s="2" t="s">
        <v>1</v>
      </c>
      <c r="H1715" s="2" t="s">
        <v>8228</v>
      </c>
      <c r="I1715" s="2" t="s">
        <v>8229</v>
      </c>
      <c r="J1715" s="2" t="s">
        <v>8230</v>
      </c>
      <c r="K1715" s="41">
        <v>325</v>
      </c>
      <c r="L1715" s="48">
        <v>325</v>
      </c>
      <c r="M1715" s="49" t="s">
        <v>118</v>
      </c>
      <c r="N1715" s="39" t="s">
        <v>119</v>
      </c>
      <c r="O1715" s="2">
        <v>0</v>
      </c>
      <c r="P1715" s="2">
        <v>0</v>
      </c>
      <c r="Q1715" s="39">
        <v>19.600000000000001</v>
      </c>
      <c r="R1715" s="2">
        <v>2.5480000000000005</v>
      </c>
      <c r="S1715" s="2">
        <v>0</v>
      </c>
      <c r="T1715" s="2">
        <v>0</v>
      </c>
      <c r="U1715" s="39">
        <v>22.148000000000003</v>
      </c>
      <c r="V1715" s="2">
        <v>0</v>
      </c>
      <c r="W1715" s="2" t="s">
        <v>1</v>
      </c>
      <c r="X1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5"/>
      <c r="Z1715"/>
      <c r="AA1715"/>
    </row>
    <row r="1716" spans="5:27" hidden="1">
      <c r="E1716" s="2" t="s">
        <v>8564</v>
      </c>
      <c r="F1716" s="51">
        <v>44735</v>
      </c>
      <c r="G1716" s="2" t="s">
        <v>1</v>
      </c>
      <c r="H1716" s="2" t="s">
        <v>8228</v>
      </c>
      <c r="I1716" s="2" t="s">
        <v>8229</v>
      </c>
      <c r="J1716" s="2" t="s">
        <v>8230</v>
      </c>
      <c r="K1716" s="41">
        <v>326</v>
      </c>
      <c r="L1716" s="48">
        <v>326</v>
      </c>
      <c r="M1716" s="49" t="s">
        <v>95</v>
      </c>
      <c r="N1716" s="39" t="s">
        <v>96</v>
      </c>
      <c r="O1716" s="2">
        <v>0</v>
      </c>
      <c r="P1716" s="2">
        <v>0</v>
      </c>
      <c r="Q1716" s="39">
        <v>17.72</v>
      </c>
      <c r="R1716" s="2">
        <v>2.3035999999999999</v>
      </c>
      <c r="S1716" s="2">
        <v>0</v>
      </c>
      <c r="T1716" s="2">
        <v>0</v>
      </c>
      <c r="U1716" s="39">
        <v>20.023599999999998</v>
      </c>
      <c r="V1716" s="2">
        <v>0</v>
      </c>
      <c r="W1716" s="2" t="s">
        <v>1</v>
      </c>
      <c r="X1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6"/>
      <c r="Z1716"/>
      <c r="AA1716"/>
    </row>
    <row r="1717" spans="5:27" hidden="1">
      <c r="E1717" s="2" t="s">
        <v>8564</v>
      </c>
      <c r="F1717" s="51">
        <v>44735</v>
      </c>
      <c r="G1717" s="2" t="s">
        <v>1</v>
      </c>
      <c r="H1717" s="2" t="s">
        <v>8228</v>
      </c>
      <c r="I1717" s="2" t="s">
        <v>8229</v>
      </c>
      <c r="J1717" s="2" t="s">
        <v>8230</v>
      </c>
      <c r="K1717" s="41">
        <v>327</v>
      </c>
      <c r="L1717" s="48">
        <v>327</v>
      </c>
      <c r="M1717" s="49" t="s">
        <v>95</v>
      </c>
      <c r="N1717" s="39" t="s">
        <v>96</v>
      </c>
      <c r="O1717" s="2">
        <v>0</v>
      </c>
      <c r="P1717" s="2">
        <v>0</v>
      </c>
      <c r="Q1717" s="39">
        <v>17.72</v>
      </c>
      <c r="R1717" s="2">
        <v>2.3035999999999999</v>
      </c>
      <c r="S1717" s="2">
        <v>0</v>
      </c>
      <c r="T1717" s="2">
        <v>0</v>
      </c>
      <c r="U1717" s="39">
        <v>20.023599999999998</v>
      </c>
      <c r="V1717" s="2">
        <v>0</v>
      </c>
      <c r="W1717" s="2" t="s">
        <v>1</v>
      </c>
      <c r="X1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7"/>
      <c r="Z1717"/>
      <c r="AA1717"/>
    </row>
    <row r="1718" spans="5:27" hidden="1">
      <c r="E1718" s="2" t="s">
        <v>8564</v>
      </c>
      <c r="F1718" s="51">
        <v>44735</v>
      </c>
      <c r="G1718" s="2" t="s">
        <v>1</v>
      </c>
      <c r="H1718" s="2" t="s">
        <v>8228</v>
      </c>
      <c r="I1718" s="2" t="s">
        <v>8229</v>
      </c>
      <c r="J1718" s="2" t="s">
        <v>8230</v>
      </c>
      <c r="K1718" s="41">
        <v>328</v>
      </c>
      <c r="L1718" s="48">
        <v>328</v>
      </c>
      <c r="M1718" s="49" t="s">
        <v>91</v>
      </c>
      <c r="N1718" s="39" t="s">
        <v>92</v>
      </c>
      <c r="O1718" s="2">
        <v>0</v>
      </c>
      <c r="P1718" s="2">
        <v>0</v>
      </c>
      <c r="Q1718" s="39">
        <v>3.4</v>
      </c>
      <c r="R1718" s="2">
        <v>0.442</v>
      </c>
      <c r="S1718" s="2">
        <v>0</v>
      </c>
      <c r="T1718" s="2">
        <v>0</v>
      </c>
      <c r="U1718" s="39">
        <v>3.8420000000000001</v>
      </c>
      <c r="V1718" s="2">
        <v>0</v>
      </c>
      <c r="W1718" s="2" t="s">
        <v>1</v>
      </c>
      <c r="X1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8"/>
      <c r="Z1718"/>
      <c r="AA1718"/>
    </row>
    <row r="1719" spans="5:27" hidden="1">
      <c r="E1719" s="2" t="s">
        <v>8564</v>
      </c>
      <c r="F1719" s="51">
        <v>44736</v>
      </c>
      <c r="G1719" s="2" t="s">
        <v>1</v>
      </c>
      <c r="H1719" s="2" t="s">
        <v>8228</v>
      </c>
      <c r="I1719" s="2" t="s">
        <v>8229</v>
      </c>
      <c r="J1719" s="2" t="s">
        <v>8230</v>
      </c>
      <c r="K1719" s="41">
        <v>329</v>
      </c>
      <c r="L1719" s="48">
        <v>329</v>
      </c>
      <c r="M1719" s="49" t="s">
        <v>546</v>
      </c>
      <c r="N1719" s="39" t="s">
        <v>547</v>
      </c>
      <c r="O1719" s="2">
        <v>0</v>
      </c>
      <c r="P1719" s="2">
        <v>0</v>
      </c>
      <c r="Q1719" s="39">
        <v>5.4</v>
      </c>
      <c r="R1719" s="2">
        <v>0.70200000000000007</v>
      </c>
      <c r="S1719" s="2">
        <v>0</v>
      </c>
      <c r="T1719" s="2">
        <v>0</v>
      </c>
      <c r="U1719" s="39">
        <v>6.1020000000000003</v>
      </c>
      <c r="V1719" s="2">
        <v>0</v>
      </c>
      <c r="W1719" s="2" t="s">
        <v>1</v>
      </c>
      <c r="X1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19"/>
      <c r="Z1719"/>
      <c r="AA1719"/>
    </row>
    <row r="1720" spans="5:27" hidden="1">
      <c r="E1720" s="2" t="s">
        <v>8564</v>
      </c>
      <c r="F1720" s="51">
        <v>44736</v>
      </c>
      <c r="G1720" s="2" t="s">
        <v>1</v>
      </c>
      <c r="H1720" s="2" t="s">
        <v>8228</v>
      </c>
      <c r="I1720" s="2" t="s">
        <v>8229</v>
      </c>
      <c r="J1720" s="2" t="s">
        <v>8230</v>
      </c>
      <c r="K1720" s="41">
        <v>330</v>
      </c>
      <c r="L1720" s="48">
        <v>330</v>
      </c>
      <c r="M1720" s="49" t="s">
        <v>1381</v>
      </c>
      <c r="N1720" s="39" t="s">
        <v>1382</v>
      </c>
      <c r="O1720" s="2">
        <v>0</v>
      </c>
      <c r="P1720" s="2">
        <v>0</v>
      </c>
      <c r="Q1720" s="39">
        <v>330.31</v>
      </c>
      <c r="R1720" s="2">
        <v>42.940300000000001</v>
      </c>
      <c r="S1720" s="2">
        <v>0</v>
      </c>
      <c r="T1720" s="2">
        <v>0</v>
      </c>
      <c r="U1720" s="39">
        <v>373.25029999999998</v>
      </c>
      <c r="V1720" s="2">
        <v>0</v>
      </c>
      <c r="W1720" s="2" t="s">
        <v>1</v>
      </c>
      <c r="X1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0"/>
      <c r="Z1720"/>
      <c r="AA1720"/>
    </row>
    <row r="1721" spans="5:27" hidden="1">
      <c r="E1721" s="2" t="s">
        <v>8564</v>
      </c>
      <c r="F1721" s="51">
        <v>44736</v>
      </c>
      <c r="G1721" s="2" t="s">
        <v>1</v>
      </c>
      <c r="H1721" s="2" t="s">
        <v>8228</v>
      </c>
      <c r="I1721" s="2" t="s">
        <v>8229</v>
      </c>
      <c r="J1721" s="2" t="s">
        <v>8230</v>
      </c>
      <c r="K1721" s="41">
        <v>331</v>
      </c>
      <c r="L1721" s="48">
        <v>331</v>
      </c>
      <c r="M1721" s="49" t="s">
        <v>1381</v>
      </c>
      <c r="N1721" s="39" t="s">
        <v>1382</v>
      </c>
      <c r="O1721" s="2">
        <v>0</v>
      </c>
      <c r="P1721" s="2">
        <v>0</v>
      </c>
      <c r="Q1721" s="39">
        <v>437.17</v>
      </c>
      <c r="R1721" s="2">
        <v>56.832100000000004</v>
      </c>
      <c r="S1721" s="2">
        <v>0</v>
      </c>
      <c r="T1721" s="2">
        <v>0</v>
      </c>
      <c r="U1721" s="39">
        <v>494.00210000000004</v>
      </c>
      <c r="V1721" s="2">
        <v>0</v>
      </c>
      <c r="W1721" s="2" t="s">
        <v>1</v>
      </c>
      <c r="X1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1"/>
      <c r="Z1721"/>
      <c r="AA1721"/>
    </row>
    <row r="1722" spans="5:27" hidden="1">
      <c r="E1722" s="2" t="s">
        <v>8564</v>
      </c>
      <c r="F1722" s="51">
        <v>44742</v>
      </c>
      <c r="G1722" s="2" t="s">
        <v>1</v>
      </c>
      <c r="H1722" s="2" t="s">
        <v>8228</v>
      </c>
      <c r="I1722" s="2" t="s">
        <v>8229</v>
      </c>
      <c r="J1722" s="2" t="s">
        <v>8230</v>
      </c>
      <c r="K1722" s="41">
        <v>332</v>
      </c>
      <c r="L1722" s="48">
        <v>332</v>
      </c>
      <c r="M1722" s="49" t="s">
        <v>755</v>
      </c>
      <c r="N1722" s="39" t="s">
        <v>756</v>
      </c>
      <c r="O1722" s="2">
        <v>0</v>
      </c>
      <c r="P1722" s="2">
        <v>0</v>
      </c>
      <c r="Q1722" s="39">
        <v>937.5</v>
      </c>
      <c r="R1722" s="2">
        <v>121.875</v>
      </c>
      <c r="S1722" s="2">
        <v>0</v>
      </c>
      <c r="T1722" s="2">
        <v>0</v>
      </c>
      <c r="U1722" s="39">
        <v>1059.375</v>
      </c>
      <c r="V1722" s="2">
        <v>0</v>
      </c>
      <c r="W1722" s="2" t="s">
        <v>1</v>
      </c>
      <c r="X1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2"/>
      <c r="Z1722"/>
      <c r="AA1722"/>
    </row>
    <row r="1723" spans="5:27" hidden="1">
      <c r="E1723" s="2" t="s">
        <v>8564</v>
      </c>
      <c r="F1723" s="51">
        <v>44713</v>
      </c>
      <c r="G1723" s="2" t="s">
        <v>1</v>
      </c>
      <c r="H1723" s="2" t="s">
        <v>0</v>
      </c>
      <c r="I1723" s="2" t="s">
        <v>8338</v>
      </c>
      <c r="J1723" s="2" t="s">
        <v>8339</v>
      </c>
      <c r="K1723" s="41">
        <v>318</v>
      </c>
      <c r="L1723" s="48">
        <v>318</v>
      </c>
      <c r="M1723" s="49" t="s">
        <v>118</v>
      </c>
      <c r="N1723" s="39" t="s">
        <v>119</v>
      </c>
      <c r="O1723" s="2">
        <v>0</v>
      </c>
      <c r="P1723" s="2">
        <v>0</v>
      </c>
      <c r="Q1723" s="39">
        <v>148.97</v>
      </c>
      <c r="R1723" s="2">
        <v>19.366099999999999</v>
      </c>
      <c r="S1723" s="2">
        <v>0</v>
      </c>
      <c r="T1723" s="2">
        <v>0</v>
      </c>
      <c r="U1723" s="39">
        <v>168.33609999999999</v>
      </c>
      <c r="V1723" s="2">
        <v>0</v>
      </c>
      <c r="W1723" s="2" t="s">
        <v>1</v>
      </c>
      <c r="X1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3"/>
      <c r="Z1723"/>
      <c r="AA1723"/>
    </row>
    <row r="1724" spans="5:27" hidden="1">
      <c r="E1724" s="2" t="s">
        <v>8564</v>
      </c>
      <c r="F1724" s="51">
        <v>44713</v>
      </c>
      <c r="G1724" s="2" t="s">
        <v>1</v>
      </c>
      <c r="H1724" s="2" t="s">
        <v>0</v>
      </c>
      <c r="I1724" s="2" t="s">
        <v>8338</v>
      </c>
      <c r="J1724" s="2" t="s">
        <v>8339</v>
      </c>
      <c r="K1724" s="41">
        <v>319</v>
      </c>
      <c r="L1724" s="48">
        <v>319</v>
      </c>
      <c r="M1724" s="49" t="s">
        <v>598</v>
      </c>
      <c r="N1724" s="39" t="s">
        <v>599</v>
      </c>
      <c r="O1724" s="2">
        <v>0</v>
      </c>
      <c r="P1724" s="2">
        <v>0</v>
      </c>
      <c r="Q1724" s="39">
        <v>324.91000000000003</v>
      </c>
      <c r="R1724" s="2">
        <v>42.238300000000002</v>
      </c>
      <c r="S1724" s="2">
        <v>0</v>
      </c>
      <c r="T1724" s="2">
        <v>0</v>
      </c>
      <c r="U1724" s="39">
        <v>367.14830000000001</v>
      </c>
      <c r="V1724" s="2">
        <v>0</v>
      </c>
      <c r="W1724" s="2" t="s">
        <v>1</v>
      </c>
      <c r="X1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4"/>
      <c r="Z1724"/>
      <c r="AA1724"/>
    </row>
    <row r="1725" spans="5:27" hidden="1">
      <c r="E1725" s="2" t="s">
        <v>8564</v>
      </c>
      <c r="F1725" s="51">
        <v>44713</v>
      </c>
      <c r="G1725" s="2" t="s">
        <v>1</v>
      </c>
      <c r="H1725" s="2" t="s">
        <v>0</v>
      </c>
      <c r="I1725" s="2" t="s">
        <v>8338</v>
      </c>
      <c r="J1725" s="2" t="s">
        <v>8339</v>
      </c>
      <c r="K1725" s="41">
        <v>320</v>
      </c>
      <c r="L1725" s="48">
        <v>320</v>
      </c>
      <c r="M1725" s="49" t="s">
        <v>1470</v>
      </c>
      <c r="N1725" s="39" t="s">
        <v>1471</v>
      </c>
      <c r="O1725" s="2">
        <v>0</v>
      </c>
      <c r="P1725" s="2">
        <v>0</v>
      </c>
      <c r="Q1725" s="39">
        <v>132.13999999999999</v>
      </c>
      <c r="R1725" s="2">
        <v>17.1782</v>
      </c>
      <c r="S1725" s="2">
        <v>0</v>
      </c>
      <c r="T1725" s="2">
        <v>0</v>
      </c>
      <c r="U1725" s="39">
        <v>149.31819999999999</v>
      </c>
      <c r="V1725" s="2">
        <v>0</v>
      </c>
      <c r="W1725" s="2" t="s">
        <v>1</v>
      </c>
      <c r="X1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5"/>
      <c r="Z1725"/>
      <c r="AA1725"/>
    </row>
    <row r="1726" spans="5:27" hidden="1">
      <c r="E1726" s="2" t="s">
        <v>8564</v>
      </c>
      <c r="F1726" s="51">
        <v>44719</v>
      </c>
      <c r="G1726" s="2" t="s">
        <v>1</v>
      </c>
      <c r="H1726" s="2" t="s">
        <v>0</v>
      </c>
      <c r="I1726" s="2" t="s">
        <v>8338</v>
      </c>
      <c r="J1726" s="2" t="s">
        <v>8339</v>
      </c>
      <c r="K1726" s="41">
        <v>321</v>
      </c>
      <c r="L1726" s="48">
        <v>321</v>
      </c>
      <c r="M1726" s="49" t="s">
        <v>7848</v>
      </c>
      <c r="N1726" s="39" t="s">
        <v>7847</v>
      </c>
      <c r="O1726" s="2">
        <v>0</v>
      </c>
      <c r="P1726" s="2">
        <v>0</v>
      </c>
      <c r="Q1726" s="39">
        <v>0</v>
      </c>
      <c r="R1726" s="2">
        <v>0</v>
      </c>
      <c r="S1726" s="2">
        <v>0</v>
      </c>
      <c r="T1726" s="2">
        <v>0</v>
      </c>
      <c r="U1726" s="39">
        <v>0</v>
      </c>
      <c r="V1726" s="2">
        <v>0</v>
      </c>
      <c r="W1726" s="2" t="s">
        <v>1</v>
      </c>
      <c r="X1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6"/>
      <c r="Z1726"/>
      <c r="AA1726"/>
    </row>
    <row r="1727" spans="5:27" hidden="1">
      <c r="E1727" s="2" t="s">
        <v>8564</v>
      </c>
      <c r="F1727" s="51">
        <v>44719</v>
      </c>
      <c r="G1727" s="2" t="s">
        <v>1</v>
      </c>
      <c r="H1727" s="2" t="s">
        <v>0</v>
      </c>
      <c r="I1727" s="2" t="s">
        <v>8338</v>
      </c>
      <c r="J1727" s="2" t="s">
        <v>8339</v>
      </c>
      <c r="K1727" s="41">
        <v>322</v>
      </c>
      <c r="L1727" s="48">
        <v>322</v>
      </c>
      <c r="M1727" s="49" t="s">
        <v>118</v>
      </c>
      <c r="N1727" s="39" t="s">
        <v>119</v>
      </c>
      <c r="O1727" s="2">
        <v>0</v>
      </c>
      <c r="P1727" s="2">
        <v>0</v>
      </c>
      <c r="Q1727" s="39">
        <v>148.97</v>
      </c>
      <c r="R1727" s="2">
        <v>19.366099999999999</v>
      </c>
      <c r="S1727" s="2">
        <v>0</v>
      </c>
      <c r="T1727" s="2">
        <v>0</v>
      </c>
      <c r="U1727" s="39">
        <v>168.33609999999999</v>
      </c>
      <c r="V1727" s="2">
        <v>0</v>
      </c>
      <c r="W1727" s="2" t="s">
        <v>1</v>
      </c>
      <c r="X1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7"/>
      <c r="Z1727"/>
      <c r="AA1727"/>
    </row>
    <row r="1728" spans="5:27" hidden="1">
      <c r="E1728" s="2" t="s">
        <v>8564</v>
      </c>
      <c r="F1728" s="51">
        <v>44719</v>
      </c>
      <c r="G1728" s="2" t="s">
        <v>1</v>
      </c>
      <c r="H1728" s="2" t="s">
        <v>0</v>
      </c>
      <c r="I1728" s="2" t="s">
        <v>8338</v>
      </c>
      <c r="J1728" s="2" t="s">
        <v>8339</v>
      </c>
      <c r="K1728" s="41">
        <v>323</v>
      </c>
      <c r="L1728" s="48">
        <v>323</v>
      </c>
      <c r="M1728" s="49" t="s">
        <v>253</v>
      </c>
      <c r="N1728" s="39" t="s">
        <v>254</v>
      </c>
      <c r="O1728" s="2">
        <v>0</v>
      </c>
      <c r="P1728" s="2">
        <v>0</v>
      </c>
      <c r="Q1728" s="39">
        <v>394.28</v>
      </c>
      <c r="R1728" s="2">
        <v>51.256399999999999</v>
      </c>
      <c r="S1728" s="2">
        <v>0</v>
      </c>
      <c r="T1728" s="2">
        <v>0</v>
      </c>
      <c r="U1728" s="39">
        <v>445.53639999999996</v>
      </c>
      <c r="V1728" s="2">
        <v>0</v>
      </c>
      <c r="W1728" s="2" t="s">
        <v>1</v>
      </c>
      <c r="X1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8"/>
      <c r="Z1728"/>
      <c r="AA1728"/>
    </row>
    <row r="1729" spans="5:27" hidden="1">
      <c r="E1729" s="2" t="s">
        <v>8564</v>
      </c>
      <c r="F1729" s="51">
        <v>44719</v>
      </c>
      <c r="G1729" s="2" t="s">
        <v>1</v>
      </c>
      <c r="H1729" s="2" t="s">
        <v>0</v>
      </c>
      <c r="I1729" s="2" t="s">
        <v>8338</v>
      </c>
      <c r="J1729" s="2" t="s">
        <v>8339</v>
      </c>
      <c r="K1729" s="41">
        <v>324</v>
      </c>
      <c r="L1729" s="48">
        <v>324</v>
      </c>
      <c r="M1729" s="49" t="s">
        <v>118</v>
      </c>
      <c r="N1729" s="39" t="s">
        <v>119</v>
      </c>
      <c r="O1729" s="2">
        <v>0</v>
      </c>
      <c r="P1729" s="2">
        <v>0</v>
      </c>
      <c r="Q1729" s="39">
        <v>116.82</v>
      </c>
      <c r="R1729" s="2">
        <v>15.1866</v>
      </c>
      <c r="S1729" s="2">
        <v>0</v>
      </c>
      <c r="T1729" s="2">
        <v>0</v>
      </c>
      <c r="U1729" s="39">
        <v>132.00659999999999</v>
      </c>
      <c r="V1729" s="2">
        <v>0</v>
      </c>
      <c r="W1729" s="2" t="s">
        <v>1</v>
      </c>
      <c r="X1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29"/>
      <c r="Z1729"/>
      <c r="AA1729"/>
    </row>
    <row r="1730" spans="5:27" hidden="1">
      <c r="E1730" s="2" t="s">
        <v>8564</v>
      </c>
      <c r="F1730" s="51">
        <v>44719</v>
      </c>
      <c r="G1730" s="2" t="s">
        <v>1</v>
      </c>
      <c r="H1730" s="2" t="s">
        <v>0</v>
      </c>
      <c r="I1730" s="2" t="s">
        <v>8338</v>
      </c>
      <c r="J1730" s="2" t="s">
        <v>8339</v>
      </c>
      <c r="K1730" s="41">
        <v>325</v>
      </c>
      <c r="L1730" s="48">
        <v>325</v>
      </c>
      <c r="M1730" s="49" t="s">
        <v>477</v>
      </c>
      <c r="N1730" s="39" t="s">
        <v>478</v>
      </c>
      <c r="O1730" s="2">
        <v>0</v>
      </c>
      <c r="P1730" s="2">
        <v>0</v>
      </c>
      <c r="Q1730" s="39">
        <v>75.349999999999994</v>
      </c>
      <c r="R1730" s="2">
        <v>9.7954999999999988</v>
      </c>
      <c r="S1730" s="2">
        <v>0</v>
      </c>
      <c r="T1730" s="2">
        <v>0</v>
      </c>
      <c r="U1730" s="39">
        <v>85.145499999999998</v>
      </c>
      <c r="V1730" s="2">
        <v>0</v>
      </c>
      <c r="W1730" s="2" t="s">
        <v>1</v>
      </c>
      <c r="X1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0"/>
      <c r="Z1730"/>
      <c r="AA1730"/>
    </row>
    <row r="1731" spans="5:27" hidden="1">
      <c r="E1731" s="2" t="s">
        <v>8564</v>
      </c>
      <c r="F1731" s="51">
        <v>44719</v>
      </c>
      <c r="G1731" s="2" t="s">
        <v>1</v>
      </c>
      <c r="H1731" s="2" t="s">
        <v>0</v>
      </c>
      <c r="I1731" s="2" t="s">
        <v>8338</v>
      </c>
      <c r="J1731" s="2" t="s">
        <v>8339</v>
      </c>
      <c r="K1731" s="41">
        <v>326</v>
      </c>
      <c r="L1731" s="48">
        <v>326</v>
      </c>
      <c r="M1731" s="49" t="s">
        <v>126</v>
      </c>
      <c r="N1731" s="39" t="s">
        <v>127</v>
      </c>
      <c r="O1731" s="2">
        <v>0</v>
      </c>
      <c r="P1731" s="2">
        <v>0</v>
      </c>
      <c r="Q1731" s="39">
        <v>806.19</v>
      </c>
      <c r="R1731" s="2">
        <v>104.80470000000001</v>
      </c>
      <c r="S1731" s="2">
        <v>0</v>
      </c>
      <c r="T1731" s="2">
        <v>0</v>
      </c>
      <c r="U1731" s="39">
        <v>910.99470000000008</v>
      </c>
      <c r="V1731" s="2">
        <v>0</v>
      </c>
      <c r="W1731" s="2" t="s">
        <v>1</v>
      </c>
      <c r="X1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1"/>
      <c r="Z1731"/>
      <c r="AA1731"/>
    </row>
    <row r="1732" spans="5:27" hidden="1">
      <c r="E1732" s="2" t="s">
        <v>8564</v>
      </c>
      <c r="F1732" s="51">
        <v>44719</v>
      </c>
      <c r="G1732" s="2" t="s">
        <v>1</v>
      </c>
      <c r="H1732" s="2" t="s">
        <v>0</v>
      </c>
      <c r="I1732" s="2" t="s">
        <v>8338</v>
      </c>
      <c r="J1732" s="2" t="s">
        <v>8339</v>
      </c>
      <c r="K1732" s="41">
        <v>327</v>
      </c>
      <c r="L1732" s="48">
        <v>327</v>
      </c>
      <c r="M1732" s="49" t="s">
        <v>118</v>
      </c>
      <c r="N1732" s="39" t="s">
        <v>119</v>
      </c>
      <c r="O1732" s="2">
        <v>0</v>
      </c>
      <c r="P1732" s="2">
        <v>0</v>
      </c>
      <c r="Q1732" s="39">
        <v>45.84</v>
      </c>
      <c r="R1732" s="2">
        <v>5.9592000000000009</v>
      </c>
      <c r="S1732" s="2">
        <v>0</v>
      </c>
      <c r="T1732" s="2">
        <v>0</v>
      </c>
      <c r="U1732" s="39">
        <v>51.799200000000006</v>
      </c>
      <c r="V1732" s="2">
        <v>0</v>
      </c>
      <c r="W1732" s="2" t="s">
        <v>1</v>
      </c>
      <c r="X1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2"/>
      <c r="Z1732"/>
      <c r="AA1732"/>
    </row>
    <row r="1733" spans="5:27" hidden="1">
      <c r="E1733" s="2" t="s">
        <v>8564</v>
      </c>
      <c r="F1733" s="51">
        <v>44720</v>
      </c>
      <c r="G1733" s="2" t="s">
        <v>1</v>
      </c>
      <c r="H1733" s="2" t="s">
        <v>0</v>
      </c>
      <c r="I1733" s="2" t="s">
        <v>8338</v>
      </c>
      <c r="J1733" s="2" t="s">
        <v>8339</v>
      </c>
      <c r="K1733" s="41">
        <v>328</v>
      </c>
      <c r="L1733" s="48">
        <v>328</v>
      </c>
      <c r="M1733" s="49" t="s">
        <v>118</v>
      </c>
      <c r="N1733" s="39" t="s">
        <v>119</v>
      </c>
      <c r="O1733" s="2">
        <v>0</v>
      </c>
      <c r="P1733" s="2">
        <v>0</v>
      </c>
      <c r="Q1733" s="39">
        <v>28.18</v>
      </c>
      <c r="R1733" s="2">
        <v>3.6634000000000002</v>
      </c>
      <c r="S1733" s="2">
        <v>0</v>
      </c>
      <c r="T1733" s="2">
        <v>0</v>
      </c>
      <c r="U1733" s="39">
        <v>31.843399999999999</v>
      </c>
      <c r="V1733" s="2">
        <v>0</v>
      </c>
      <c r="W1733" s="2" t="s">
        <v>1</v>
      </c>
      <c r="X1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3"/>
      <c r="Z1733"/>
      <c r="AA1733"/>
    </row>
    <row r="1734" spans="5:27" hidden="1">
      <c r="E1734" s="2" t="s">
        <v>8564</v>
      </c>
      <c r="F1734" s="51">
        <v>44720</v>
      </c>
      <c r="G1734" s="2" t="s">
        <v>1</v>
      </c>
      <c r="H1734" s="2" t="s">
        <v>0</v>
      </c>
      <c r="I1734" s="2" t="s">
        <v>8338</v>
      </c>
      <c r="J1734" s="2" t="s">
        <v>8339</v>
      </c>
      <c r="K1734" s="41">
        <v>329</v>
      </c>
      <c r="L1734" s="48">
        <v>329</v>
      </c>
      <c r="M1734" s="49" t="s">
        <v>118</v>
      </c>
      <c r="N1734" s="39" t="s">
        <v>119</v>
      </c>
      <c r="O1734" s="2">
        <v>0</v>
      </c>
      <c r="P1734" s="2">
        <v>0</v>
      </c>
      <c r="Q1734" s="39">
        <v>139.47</v>
      </c>
      <c r="R1734" s="2">
        <v>18.1311</v>
      </c>
      <c r="S1734" s="2">
        <v>0</v>
      </c>
      <c r="T1734" s="2">
        <v>0</v>
      </c>
      <c r="U1734" s="39">
        <v>157.6011</v>
      </c>
      <c r="V1734" s="2">
        <v>0</v>
      </c>
      <c r="W1734" s="2" t="s">
        <v>1</v>
      </c>
      <c r="X1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4"/>
      <c r="Z1734"/>
      <c r="AA1734"/>
    </row>
    <row r="1735" spans="5:27" hidden="1">
      <c r="E1735" s="2" t="s">
        <v>8564</v>
      </c>
      <c r="F1735" s="51">
        <v>44721</v>
      </c>
      <c r="G1735" s="2" t="s">
        <v>1</v>
      </c>
      <c r="H1735" s="2" t="s">
        <v>0</v>
      </c>
      <c r="I1735" s="2" t="s">
        <v>8338</v>
      </c>
      <c r="J1735" s="2" t="s">
        <v>8339</v>
      </c>
      <c r="K1735" s="41">
        <v>330</v>
      </c>
      <c r="L1735" s="48">
        <v>330</v>
      </c>
      <c r="M1735" s="49" t="s">
        <v>118</v>
      </c>
      <c r="N1735" s="39" t="s">
        <v>119</v>
      </c>
      <c r="O1735" s="2">
        <v>0</v>
      </c>
      <c r="P1735" s="2">
        <v>0</v>
      </c>
      <c r="Q1735" s="39">
        <v>131.96</v>
      </c>
      <c r="R1735" s="2">
        <v>17.154800000000002</v>
      </c>
      <c r="S1735" s="2">
        <v>0</v>
      </c>
      <c r="T1735" s="2">
        <v>0</v>
      </c>
      <c r="U1735" s="39">
        <v>149.1148</v>
      </c>
      <c r="V1735" s="2">
        <v>0</v>
      </c>
      <c r="W1735" s="2" t="s">
        <v>1</v>
      </c>
      <c r="X1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5"/>
      <c r="Z1735"/>
      <c r="AA1735"/>
    </row>
    <row r="1736" spans="5:27" hidden="1">
      <c r="E1736" s="2" t="s">
        <v>8564</v>
      </c>
      <c r="F1736" s="51">
        <v>44721</v>
      </c>
      <c r="G1736" s="2" t="s">
        <v>1</v>
      </c>
      <c r="H1736" s="2" t="s">
        <v>0</v>
      </c>
      <c r="I1736" s="2" t="s">
        <v>8338</v>
      </c>
      <c r="J1736" s="2" t="s">
        <v>8339</v>
      </c>
      <c r="K1736" s="41">
        <v>331</v>
      </c>
      <c r="L1736" s="48">
        <v>331</v>
      </c>
      <c r="M1736" s="49" t="s">
        <v>550</v>
      </c>
      <c r="N1736" s="39" t="s">
        <v>551</v>
      </c>
      <c r="O1736" s="2">
        <v>0</v>
      </c>
      <c r="P1736" s="2">
        <v>0</v>
      </c>
      <c r="Q1736" s="39">
        <v>7.9</v>
      </c>
      <c r="R1736" s="2">
        <v>1.0270000000000001</v>
      </c>
      <c r="S1736" s="2">
        <v>0</v>
      </c>
      <c r="T1736" s="2">
        <v>0</v>
      </c>
      <c r="U1736" s="39">
        <v>8.9269999999999996</v>
      </c>
      <c r="V1736" s="2">
        <v>0</v>
      </c>
      <c r="W1736" s="2" t="s">
        <v>1</v>
      </c>
      <c r="X1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6"/>
      <c r="Z1736"/>
      <c r="AA1736"/>
    </row>
    <row r="1737" spans="5:27" hidden="1">
      <c r="E1737" s="2" t="s">
        <v>8564</v>
      </c>
      <c r="F1737" s="51">
        <v>44721</v>
      </c>
      <c r="G1737" s="2" t="s">
        <v>1</v>
      </c>
      <c r="H1737" s="2" t="s">
        <v>0</v>
      </c>
      <c r="I1737" s="2" t="s">
        <v>8338</v>
      </c>
      <c r="J1737" s="2" t="s">
        <v>8339</v>
      </c>
      <c r="K1737" s="41">
        <v>332</v>
      </c>
      <c r="L1737" s="48">
        <v>332</v>
      </c>
      <c r="M1737" s="49">
        <v>0</v>
      </c>
      <c r="N1737" s="39" t="s">
        <v>8692</v>
      </c>
      <c r="O1737" s="2">
        <v>0</v>
      </c>
      <c r="P1737" s="2">
        <v>0</v>
      </c>
      <c r="Q1737" s="39">
        <v>124.82</v>
      </c>
      <c r="R1737" s="2">
        <v>16.226600000000001</v>
      </c>
      <c r="S1737" s="2">
        <v>0</v>
      </c>
      <c r="T1737" s="2">
        <v>0</v>
      </c>
      <c r="U1737" s="39">
        <v>141.04659999999998</v>
      </c>
      <c r="V1737" s="2" t="s">
        <v>8691</v>
      </c>
      <c r="W1737" s="2" t="s">
        <v>1</v>
      </c>
      <c r="X1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7"/>
      <c r="Z1737"/>
      <c r="AA1737"/>
    </row>
    <row r="1738" spans="5:27" hidden="1">
      <c r="E1738" s="2" t="s">
        <v>8564</v>
      </c>
      <c r="F1738" s="51">
        <v>44721</v>
      </c>
      <c r="G1738" s="2" t="s">
        <v>1</v>
      </c>
      <c r="H1738" s="2" t="s">
        <v>0</v>
      </c>
      <c r="I1738" s="2" t="s">
        <v>8338</v>
      </c>
      <c r="J1738" s="2" t="s">
        <v>8339</v>
      </c>
      <c r="K1738" s="41">
        <v>333</v>
      </c>
      <c r="L1738" s="48">
        <v>333</v>
      </c>
      <c r="M1738" s="49" t="s">
        <v>8224</v>
      </c>
      <c r="N1738" s="39" t="s">
        <v>8225</v>
      </c>
      <c r="O1738" s="2">
        <v>0</v>
      </c>
      <c r="P1738" s="2">
        <v>0</v>
      </c>
      <c r="Q1738" s="39">
        <v>264.24</v>
      </c>
      <c r="R1738" s="2">
        <v>34.351200000000006</v>
      </c>
      <c r="S1738" s="2">
        <v>0</v>
      </c>
      <c r="T1738" s="2">
        <v>0</v>
      </c>
      <c r="U1738" s="39">
        <v>298.59120000000001</v>
      </c>
      <c r="V1738" s="2">
        <v>0</v>
      </c>
      <c r="W1738" s="2" t="s">
        <v>1</v>
      </c>
      <c r="X1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8"/>
      <c r="Z1738"/>
      <c r="AA1738"/>
    </row>
    <row r="1739" spans="5:27" hidden="1">
      <c r="E1739" s="2" t="s">
        <v>8564</v>
      </c>
      <c r="F1739" s="51">
        <v>44721</v>
      </c>
      <c r="G1739" s="2" t="s">
        <v>1</v>
      </c>
      <c r="H1739" s="2" t="s">
        <v>0</v>
      </c>
      <c r="I1739" s="2" t="s">
        <v>8338</v>
      </c>
      <c r="J1739" s="2" t="s">
        <v>8339</v>
      </c>
      <c r="K1739" s="41">
        <v>334</v>
      </c>
      <c r="L1739" s="48">
        <v>334</v>
      </c>
      <c r="M1739" s="49" t="s">
        <v>7848</v>
      </c>
      <c r="N1739" s="39" t="s">
        <v>7847</v>
      </c>
      <c r="O1739" s="2">
        <v>0</v>
      </c>
      <c r="P1739" s="2">
        <v>0</v>
      </c>
      <c r="Q1739" s="39">
        <v>0</v>
      </c>
      <c r="R1739" s="2">
        <v>0</v>
      </c>
      <c r="S1739" s="2">
        <v>0</v>
      </c>
      <c r="T1739" s="2">
        <v>0</v>
      </c>
      <c r="U1739" s="39">
        <v>0</v>
      </c>
      <c r="V1739" s="2">
        <v>0</v>
      </c>
      <c r="W1739" s="2" t="s">
        <v>1</v>
      </c>
      <c r="X1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39"/>
      <c r="Z1739"/>
      <c r="AA1739"/>
    </row>
    <row r="1740" spans="5:27" hidden="1">
      <c r="E1740" s="2" t="s">
        <v>8564</v>
      </c>
      <c r="F1740" s="51">
        <v>44722</v>
      </c>
      <c r="G1740" s="2" t="s">
        <v>1</v>
      </c>
      <c r="H1740" s="2" t="s">
        <v>0</v>
      </c>
      <c r="I1740" s="2" t="s">
        <v>8338</v>
      </c>
      <c r="J1740" s="2" t="s">
        <v>8339</v>
      </c>
      <c r="K1740" s="41">
        <v>335</v>
      </c>
      <c r="L1740" s="48">
        <v>335</v>
      </c>
      <c r="M1740" s="49" t="s">
        <v>120</v>
      </c>
      <c r="N1740" s="39" t="s">
        <v>121</v>
      </c>
      <c r="O1740" s="2">
        <v>0</v>
      </c>
      <c r="P1740" s="2">
        <v>0</v>
      </c>
      <c r="Q1740" s="39">
        <v>9.64</v>
      </c>
      <c r="R1740" s="2">
        <v>1.2532000000000001</v>
      </c>
      <c r="S1740" s="2">
        <v>0</v>
      </c>
      <c r="T1740" s="2">
        <v>0</v>
      </c>
      <c r="U1740" s="39">
        <v>10.8932</v>
      </c>
      <c r="V1740" s="2">
        <v>0</v>
      </c>
      <c r="W1740" s="2" t="s">
        <v>1</v>
      </c>
      <c r="X1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0"/>
      <c r="Z1740"/>
      <c r="AA1740"/>
    </row>
    <row r="1741" spans="5:27" hidden="1">
      <c r="E1741" s="2" t="s">
        <v>8564</v>
      </c>
      <c r="F1741" s="51">
        <v>44726</v>
      </c>
      <c r="G1741" s="2" t="s">
        <v>1</v>
      </c>
      <c r="H1741" s="2" t="s">
        <v>0</v>
      </c>
      <c r="I1741" s="2" t="s">
        <v>8338</v>
      </c>
      <c r="J1741" s="2" t="s">
        <v>8339</v>
      </c>
      <c r="K1741" s="41">
        <v>336</v>
      </c>
      <c r="L1741" s="48">
        <v>336</v>
      </c>
      <c r="M1741" s="49" t="s">
        <v>118</v>
      </c>
      <c r="N1741" s="39" t="s">
        <v>119</v>
      </c>
      <c r="O1741" s="2">
        <v>0</v>
      </c>
      <c r="P1741" s="2">
        <v>0</v>
      </c>
      <c r="Q1741" s="39">
        <v>28</v>
      </c>
      <c r="R1741" s="2">
        <v>3.64</v>
      </c>
      <c r="S1741" s="2">
        <v>0</v>
      </c>
      <c r="T1741" s="2">
        <v>0</v>
      </c>
      <c r="U1741" s="39">
        <v>31.64</v>
      </c>
      <c r="V1741" s="2">
        <v>0</v>
      </c>
      <c r="W1741" s="2" t="s">
        <v>1</v>
      </c>
      <c r="X1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1"/>
      <c r="Z1741"/>
      <c r="AA1741"/>
    </row>
    <row r="1742" spans="5:27" hidden="1">
      <c r="E1742" s="2" t="s">
        <v>8564</v>
      </c>
      <c r="F1742" s="51">
        <v>44726</v>
      </c>
      <c r="G1742" s="2" t="s">
        <v>1</v>
      </c>
      <c r="H1742" s="2" t="s">
        <v>0</v>
      </c>
      <c r="I1742" s="2" t="s">
        <v>8338</v>
      </c>
      <c r="J1742" s="2" t="s">
        <v>8339</v>
      </c>
      <c r="K1742" s="41">
        <v>337</v>
      </c>
      <c r="L1742" s="48">
        <v>337</v>
      </c>
      <c r="M1742" s="49" t="s">
        <v>118</v>
      </c>
      <c r="N1742" s="39" t="s">
        <v>119</v>
      </c>
      <c r="O1742" s="2">
        <v>0</v>
      </c>
      <c r="P1742" s="2">
        <v>0</v>
      </c>
      <c r="Q1742" s="39">
        <v>592.15</v>
      </c>
      <c r="R1742" s="2">
        <v>76.979500000000002</v>
      </c>
      <c r="S1742" s="2">
        <v>0</v>
      </c>
      <c r="T1742" s="2">
        <v>0</v>
      </c>
      <c r="U1742" s="39">
        <v>669.12950000000001</v>
      </c>
      <c r="V1742" s="2">
        <v>0</v>
      </c>
      <c r="W1742" s="2" t="s">
        <v>1</v>
      </c>
      <c r="X1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2"/>
      <c r="Z1742"/>
      <c r="AA1742"/>
    </row>
    <row r="1743" spans="5:27" hidden="1">
      <c r="E1743" s="2" t="s">
        <v>8564</v>
      </c>
      <c r="F1743" s="51">
        <v>44726</v>
      </c>
      <c r="G1743" s="2" t="s">
        <v>1</v>
      </c>
      <c r="H1743" s="2" t="s">
        <v>0</v>
      </c>
      <c r="I1743" s="2" t="s">
        <v>8338</v>
      </c>
      <c r="J1743" s="2" t="s">
        <v>8339</v>
      </c>
      <c r="K1743" s="41">
        <v>338</v>
      </c>
      <c r="L1743" s="48">
        <v>338</v>
      </c>
      <c r="M1743" s="49" t="s">
        <v>118</v>
      </c>
      <c r="N1743" s="39" t="s">
        <v>119</v>
      </c>
      <c r="O1743" s="2">
        <v>0</v>
      </c>
      <c r="P1743" s="2">
        <v>0</v>
      </c>
      <c r="Q1743" s="39">
        <v>28.18</v>
      </c>
      <c r="R1743" s="2">
        <v>3.6634000000000002</v>
      </c>
      <c r="S1743" s="2">
        <v>0</v>
      </c>
      <c r="T1743" s="2">
        <v>0</v>
      </c>
      <c r="U1743" s="39">
        <v>31.843399999999999</v>
      </c>
      <c r="V1743" s="2">
        <v>0</v>
      </c>
      <c r="W1743" s="2" t="s">
        <v>1</v>
      </c>
      <c r="X1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3"/>
      <c r="Z1743"/>
      <c r="AA1743"/>
    </row>
    <row r="1744" spans="5:27" hidden="1">
      <c r="E1744" s="2" t="s">
        <v>8564</v>
      </c>
      <c r="F1744" s="51">
        <v>44726</v>
      </c>
      <c r="G1744" s="2" t="s">
        <v>1</v>
      </c>
      <c r="H1744" s="2" t="s">
        <v>0</v>
      </c>
      <c r="I1744" s="2" t="s">
        <v>8338</v>
      </c>
      <c r="J1744" s="2" t="s">
        <v>8339</v>
      </c>
      <c r="K1744" s="41">
        <v>339</v>
      </c>
      <c r="L1744" s="48">
        <v>339</v>
      </c>
      <c r="M1744" s="49" t="s">
        <v>634</v>
      </c>
      <c r="N1744" s="39" t="s">
        <v>635</v>
      </c>
      <c r="O1744" s="2">
        <v>0</v>
      </c>
      <c r="P1744" s="2">
        <v>0</v>
      </c>
      <c r="Q1744" s="39">
        <v>46</v>
      </c>
      <c r="R1744" s="2">
        <v>5.98</v>
      </c>
      <c r="S1744" s="2">
        <v>0</v>
      </c>
      <c r="T1744" s="2">
        <v>0</v>
      </c>
      <c r="U1744" s="39">
        <v>51.980000000000004</v>
      </c>
      <c r="V1744" s="2">
        <v>0</v>
      </c>
      <c r="W1744" s="2" t="s">
        <v>1</v>
      </c>
      <c r="X1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4"/>
      <c r="Z1744"/>
      <c r="AA1744"/>
    </row>
    <row r="1745" spans="5:27" hidden="1">
      <c r="E1745" s="2" t="s">
        <v>8564</v>
      </c>
      <c r="F1745" s="51">
        <v>44726</v>
      </c>
      <c r="G1745" s="2" t="s">
        <v>1</v>
      </c>
      <c r="H1745" s="2" t="s">
        <v>0</v>
      </c>
      <c r="I1745" s="2" t="s">
        <v>8338</v>
      </c>
      <c r="J1745" s="2" t="s">
        <v>8339</v>
      </c>
      <c r="K1745" s="41">
        <v>340</v>
      </c>
      <c r="L1745" s="48">
        <v>340</v>
      </c>
      <c r="M1745" s="49" t="s">
        <v>85</v>
      </c>
      <c r="N1745" s="39" t="s">
        <v>86</v>
      </c>
      <c r="O1745" s="2">
        <v>0</v>
      </c>
      <c r="P1745" s="2">
        <v>0</v>
      </c>
      <c r="Q1745" s="39">
        <v>104.97</v>
      </c>
      <c r="R1745" s="2">
        <v>13.646100000000001</v>
      </c>
      <c r="S1745" s="2">
        <v>0</v>
      </c>
      <c r="T1745" s="2">
        <v>0</v>
      </c>
      <c r="U1745" s="39">
        <v>118.6161</v>
      </c>
      <c r="V1745" s="2">
        <v>0</v>
      </c>
      <c r="W1745" s="2" t="s">
        <v>1</v>
      </c>
      <c r="X1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5"/>
      <c r="Z1745"/>
      <c r="AA1745"/>
    </row>
    <row r="1746" spans="5:27" hidden="1">
      <c r="E1746" s="2" t="s">
        <v>8564</v>
      </c>
      <c r="F1746" s="51">
        <v>44727</v>
      </c>
      <c r="G1746" s="2" t="s">
        <v>1</v>
      </c>
      <c r="H1746" s="2" t="s">
        <v>0</v>
      </c>
      <c r="I1746" s="2" t="s">
        <v>8338</v>
      </c>
      <c r="J1746" s="2" t="s">
        <v>8339</v>
      </c>
      <c r="K1746" s="41">
        <v>341</v>
      </c>
      <c r="L1746" s="48">
        <v>341</v>
      </c>
      <c r="M1746" s="49" t="s">
        <v>8690</v>
      </c>
      <c r="N1746" s="39" t="s">
        <v>1202</v>
      </c>
      <c r="O1746" s="2">
        <v>0</v>
      </c>
      <c r="P1746" s="2">
        <v>0</v>
      </c>
      <c r="Q1746" s="39">
        <v>265.49</v>
      </c>
      <c r="R1746" s="2">
        <v>34.5137</v>
      </c>
      <c r="S1746" s="2">
        <v>0</v>
      </c>
      <c r="T1746" s="2">
        <v>0</v>
      </c>
      <c r="U1746" s="39">
        <v>300.00369999999998</v>
      </c>
      <c r="V1746" s="2">
        <v>0</v>
      </c>
      <c r="W1746" s="2" t="s">
        <v>1</v>
      </c>
      <c r="X1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6"/>
      <c r="Z1746"/>
      <c r="AA1746"/>
    </row>
    <row r="1747" spans="5:27" hidden="1">
      <c r="E1747" s="2" t="s">
        <v>8564</v>
      </c>
      <c r="F1747" s="51">
        <v>44727</v>
      </c>
      <c r="G1747" s="2" t="s">
        <v>1</v>
      </c>
      <c r="H1747" s="2" t="s">
        <v>0</v>
      </c>
      <c r="I1747" s="2" t="s">
        <v>8338</v>
      </c>
      <c r="J1747" s="2" t="s">
        <v>8339</v>
      </c>
      <c r="K1747" s="41">
        <v>342</v>
      </c>
      <c r="L1747" s="48">
        <v>342</v>
      </c>
      <c r="M1747" s="49" t="s">
        <v>8558</v>
      </c>
      <c r="N1747" s="39" t="s">
        <v>8559</v>
      </c>
      <c r="O1747" s="2">
        <v>0</v>
      </c>
      <c r="P1747" s="2">
        <v>0</v>
      </c>
      <c r="Q1747" s="39">
        <v>265.49</v>
      </c>
      <c r="R1747" s="2">
        <v>34.5137</v>
      </c>
      <c r="S1747" s="2">
        <v>0</v>
      </c>
      <c r="T1747" s="2">
        <v>0</v>
      </c>
      <c r="U1747" s="39">
        <v>300.00369999999998</v>
      </c>
      <c r="V1747" s="2">
        <v>0</v>
      </c>
      <c r="W1747" s="2" t="s">
        <v>1</v>
      </c>
      <c r="X1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7"/>
      <c r="Z1747"/>
      <c r="AA1747"/>
    </row>
    <row r="1748" spans="5:27" hidden="1">
      <c r="E1748" s="2" t="s">
        <v>8564</v>
      </c>
      <c r="F1748" s="51">
        <v>44727</v>
      </c>
      <c r="G1748" s="2" t="s">
        <v>1</v>
      </c>
      <c r="H1748" s="2" t="s">
        <v>0</v>
      </c>
      <c r="I1748" s="2" t="s">
        <v>8338</v>
      </c>
      <c r="J1748" s="2" t="s">
        <v>8339</v>
      </c>
      <c r="K1748" s="41">
        <v>343</v>
      </c>
      <c r="L1748" s="48">
        <v>343</v>
      </c>
      <c r="M1748" s="49" t="s">
        <v>118</v>
      </c>
      <c r="N1748" s="39" t="s">
        <v>119</v>
      </c>
      <c r="O1748" s="2">
        <v>0</v>
      </c>
      <c r="P1748" s="2">
        <v>0</v>
      </c>
      <c r="Q1748" s="39">
        <v>162.66</v>
      </c>
      <c r="R1748" s="2">
        <v>21.145800000000001</v>
      </c>
      <c r="S1748" s="2">
        <v>0</v>
      </c>
      <c r="T1748" s="2">
        <v>0</v>
      </c>
      <c r="U1748" s="39">
        <v>183.8058</v>
      </c>
      <c r="V1748" s="2">
        <v>0</v>
      </c>
      <c r="W1748" s="2" t="s">
        <v>1</v>
      </c>
      <c r="X1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8"/>
      <c r="Z1748"/>
      <c r="AA1748"/>
    </row>
    <row r="1749" spans="5:27" hidden="1">
      <c r="E1749" s="2" t="s">
        <v>8564</v>
      </c>
      <c r="F1749" s="51">
        <v>44728</v>
      </c>
      <c r="G1749" s="2" t="s">
        <v>1</v>
      </c>
      <c r="H1749" s="2" t="s">
        <v>0</v>
      </c>
      <c r="I1749" s="2" t="s">
        <v>8338</v>
      </c>
      <c r="J1749" s="2" t="s">
        <v>8339</v>
      </c>
      <c r="K1749" s="41">
        <v>344</v>
      </c>
      <c r="L1749" s="48">
        <v>344</v>
      </c>
      <c r="M1749" s="49" t="s">
        <v>512</v>
      </c>
      <c r="N1749" s="39" t="s">
        <v>513</v>
      </c>
      <c r="O1749" s="2">
        <v>0</v>
      </c>
      <c r="P1749" s="2">
        <v>0</v>
      </c>
      <c r="Q1749" s="39">
        <v>104.91</v>
      </c>
      <c r="R1749" s="2">
        <v>13.638299999999999</v>
      </c>
      <c r="S1749" s="2">
        <v>0</v>
      </c>
      <c r="T1749" s="2">
        <v>0</v>
      </c>
      <c r="U1749" s="39">
        <v>118.5483</v>
      </c>
      <c r="V1749" s="2">
        <v>0</v>
      </c>
      <c r="W1749" s="2" t="s">
        <v>1</v>
      </c>
      <c r="X1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49"/>
      <c r="Z1749"/>
      <c r="AA1749"/>
    </row>
    <row r="1750" spans="5:27" hidden="1">
      <c r="E1750" s="2" t="s">
        <v>8564</v>
      </c>
      <c r="F1750" s="51">
        <v>44728</v>
      </c>
      <c r="G1750" s="2" t="s">
        <v>1</v>
      </c>
      <c r="H1750" s="2" t="s">
        <v>0</v>
      </c>
      <c r="I1750" s="2" t="s">
        <v>8338</v>
      </c>
      <c r="J1750" s="2" t="s">
        <v>8339</v>
      </c>
      <c r="K1750" s="41">
        <v>345</v>
      </c>
      <c r="L1750" s="48">
        <v>345</v>
      </c>
      <c r="M1750" s="49" t="s">
        <v>1261</v>
      </c>
      <c r="N1750" s="39" t="s">
        <v>1262</v>
      </c>
      <c r="O1750" s="2">
        <v>0</v>
      </c>
      <c r="P1750" s="2">
        <v>0</v>
      </c>
      <c r="Q1750" s="39">
        <v>33.520000000000003</v>
      </c>
      <c r="R1750" s="2">
        <v>4.3576000000000006</v>
      </c>
      <c r="S1750" s="2">
        <v>0</v>
      </c>
      <c r="T1750" s="2">
        <v>0</v>
      </c>
      <c r="U1750" s="39">
        <v>37.877600000000001</v>
      </c>
      <c r="V1750" s="2">
        <v>0</v>
      </c>
      <c r="W1750" s="2" t="s">
        <v>1</v>
      </c>
      <c r="X1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0"/>
      <c r="Z1750"/>
      <c r="AA1750"/>
    </row>
    <row r="1751" spans="5:27" hidden="1">
      <c r="E1751" s="2" t="s">
        <v>8564</v>
      </c>
      <c r="F1751" s="51">
        <v>44732</v>
      </c>
      <c r="G1751" s="2" t="s">
        <v>1</v>
      </c>
      <c r="H1751" s="2" t="s">
        <v>0</v>
      </c>
      <c r="I1751" s="2" t="s">
        <v>8338</v>
      </c>
      <c r="J1751" s="2" t="s">
        <v>8339</v>
      </c>
      <c r="K1751" s="41">
        <v>346</v>
      </c>
      <c r="L1751" s="48">
        <v>346</v>
      </c>
      <c r="M1751" s="49" t="s">
        <v>1261</v>
      </c>
      <c r="N1751" s="39" t="s">
        <v>1262</v>
      </c>
      <c r="O1751" s="2">
        <v>0</v>
      </c>
      <c r="P1751" s="2">
        <v>0</v>
      </c>
      <c r="Q1751" s="39">
        <v>52.67</v>
      </c>
      <c r="R1751" s="2">
        <v>6.8471000000000002</v>
      </c>
      <c r="S1751" s="2">
        <v>0</v>
      </c>
      <c r="T1751" s="2">
        <v>0</v>
      </c>
      <c r="U1751" s="39">
        <v>59.517099999999999</v>
      </c>
      <c r="V1751" s="2">
        <v>0</v>
      </c>
      <c r="W1751" s="2" t="s">
        <v>1</v>
      </c>
      <c r="X1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1"/>
      <c r="Z1751"/>
      <c r="AA1751"/>
    </row>
    <row r="1752" spans="5:27" hidden="1">
      <c r="E1752" s="2" t="s">
        <v>8564</v>
      </c>
      <c r="F1752" s="51">
        <v>44732</v>
      </c>
      <c r="G1752" s="2" t="s">
        <v>1</v>
      </c>
      <c r="H1752" s="2" t="s">
        <v>0</v>
      </c>
      <c r="I1752" s="2" t="s">
        <v>8338</v>
      </c>
      <c r="J1752" s="2" t="s">
        <v>8339</v>
      </c>
      <c r="K1752" s="41">
        <v>347</v>
      </c>
      <c r="L1752" s="48">
        <v>347</v>
      </c>
      <c r="M1752" s="49" t="s">
        <v>1381</v>
      </c>
      <c r="N1752" s="39" t="s">
        <v>1382</v>
      </c>
      <c r="O1752" s="2">
        <v>0</v>
      </c>
      <c r="P1752" s="2">
        <v>0</v>
      </c>
      <c r="Q1752" s="39">
        <v>31.88</v>
      </c>
      <c r="R1752" s="2">
        <v>4.1444000000000001</v>
      </c>
      <c r="S1752" s="2">
        <v>0</v>
      </c>
      <c r="T1752" s="2">
        <v>0</v>
      </c>
      <c r="U1752" s="39">
        <v>36.0244</v>
      </c>
      <c r="V1752" s="2">
        <v>0</v>
      </c>
      <c r="W1752" s="2" t="s">
        <v>1</v>
      </c>
      <c r="X1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2"/>
      <c r="Z1752"/>
      <c r="AA1752"/>
    </row>
    <row r="1753" spans="5:27" hidden="1">
      <c r="E1753" s="2" t="s">
        <v>8564</v>
      </c>
      <c r="F1753" s="51">
        <v>44732</v>
      </c>
      <c r="G1753" s="2" t="s">
        <v>1</v>
      </c>
      <c r="H1753" s="2" t="s">
        <v>0</v>
      </c>
      <c r="I1753" s="2" t="s">
        <v>8338</v>
      </c>
      <c r="J1753" s="2" t="s">
        <v>8339</v>
      </c>
      <c r="K1753" s="41">
        <v>348</v>
      </c>
      <c r="L1753" s="48">
        <v>348</v>
      </c>
      <c r="M1753" s="49" t="s">
        <v>8688</v>
      </c>
      <c r="N1753" s="39" t="s">
        <v>8689</v>
      </c>
      <c r="O1753" s="2">
        <v>0</v>
      </c>
      <c r="P1753" s="2">
        <v>0</v>
      </c>
      <c r="Q1753" s="39">
        <v>116.67</v>
      </c>
      <c r="R1753" s="2">
        <v>15.167100000000001</v>
      </c>
      <c r="S1753" s="2">
        <v>0</v>
      </c>
      <c r="T1753" s="2">
        <v>0</v>
      </c>
      <c r="U1753" s="39">
        <v>131.83709999999999</v>
      </c>
      <c r="V1753" s="2">
        <v>0</v>
      </c>
      <c r="W1753" s="2" t="s">
        <v>1</v>
      </c>
      <c r="X1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3"/>
      <c r="Z1753"/>
      <c r="AA1753"/>
    </row>
    <row r="1754" spans="5:27" hidden="1">
      <c r="E1754" s="2" t="s">
        <v>8564</v>
      </c>
      <c r="F1754" s="51">
        <v>44732</v>
      </c>
      <c r="G1754" s="2" t="s">
        <v>1</v>
      </c>
      <c r="H1754" s="2" t="s">
        <v>0</v>
      </c>
      <c r="I1754" s="2" t="s">
        <v>8338</v>
      </c>
      <c r="J1754" s="2" t="s">
        <v>8339</v>
      </c>
      <c r="K1754" s="41">
        <v>349</v>
      </c>
      <c r="L1754" s="48">
        <v>349</v>
      </c>
      <c r="M1754" s="49" t="s">
        <v>1472</v>
      </c>
      <c r="N1754" s="39" t="s">
        <v>1473</v>
      </c>
      <c r="O1754" s="2">
        <v>0</v>
      </c>
      <c r="P1754" s="2">
        <v>0</v>
      </c>
      <c r="Q1754" s="39">
        <v>194.16</v>
      </c>
      <c r="R1754" s="2">
        <v>25.2408</v>
      </c>
      <c r="S1754" s="2">
        <v>0</v>
      </c>
      <c r="T1754" s="2">
        <v>0</v>
      </c>
      <c r="U1754" s="39">
        <v>219.4008</v>
      </c>
      <c r="V1754" s="2">
        <v>0</v>
      </c>
      <c r="W1754" s="2" t="s">
        <v>1</v>
      </c>
      <c r="X1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4"/>
      <c r="Z1754"/>
      <c r="AA1754"/>
    </row>
    <row r="1755" spans="5:27" hidden="1">
      <c r="E1755" s="2" t="s">
        <v>8564</v>
      </c>
      <c r="F1755" s="51">
        <v>44732</v>
      </c>
      <c r="G1755" s="2" t="s">
        <v>1</v>
      </c>
      <c r="H1755" s="2" t="s">
        <v>0</v>
      </c>
      <c r="I1755" s="2" t="s">
        <v>8338</v>
      </c>
      <c r="J1755" s="2" t="s">
        <v>8339</v>
      </c>
      <c r="K1755" s="41">
        <v>350</v>
      </c>
      <c r="L1755" s="48">
        <v>350</v>
      </c>
      <c r="M1755" s="49" t="s">
        <v>118</v>
      </c>
      <c r="N1755" s="39" t="s">
        <v>119</v>
      </c>
      <c r="O1755" s="2">
        <v>0</v>
      </c>
      <c r="P1755" s="2">
        <v>0</v>
      </c>
      <c r="Q1755" s="39">
        <v>709.28</v>
      </c>
      <c r="R1755" s="2">
        <v>92.206400000000002</v>
      </c>
      <c r="S1755" s="2">
        <v>0</v>
      </c>
      <c r="T1755" s="2">
        <v>0</v>
      </c>
      <c r="U1755" s="39">
        <v>801.4864</v>
      </c>
      <c r="V1755" s="2">
        <v>0</v>
      </c>
      <c r="W1755" s="2" t="s">
        <v>1</v>
      </c>
      <c r="X1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5"/>
      <c r="Z1755"/>
      <c r="AA1755"/>
    </row>
    <row r="1756" spans="5:27" hidden="1">
      <c r="E1756" s="2" t="s">
        <v>8564</v>
      </c>
      <c r="F1756" s="51">
        <v>44733</v>
      </c>
      <c r="G1756" s="2" t="s">
        <v>1</v>
      </c>
      <c r="H1756" s="2" t="s">
        <v>0</v>
      </c>
      <c r="I1756" s="2" t="s">
        <v>8338</v>
      </c>
      <c r="J1756" s="2" t="s">
        <v>8339</v>
      </c>
      <c r="K1756" s="41">
        <v>351</v>
      </c>
      <c r="L1756" s="48">
        <v>351</v>
      </c>
      <c r="M1756" s="49" t="s">
        <v>8686</v>
      </c>
      <c r="N1756" s="39" t="s">
        <v>8687</v>
      </c>
      <c r="O1756" s="2">
        <v>0</v>
      </c>
      <c r="P1756" s="2">
        <v>0</v>
      </c>
      <c r="Q1756" s="39">
        <v>68.14</v>
      </c>
      <c r="R1756" s="2">
        <v>8.8582000000000001</v>
      </c>
      <c r="S1756" s="2">
        <v>0</v>
      </c>
      <c r="T1756" s="2">
        <v>0</v>
      </c>
      <c r="U1756" s="39">
        <v>76.998199999999997</v>
      </c>
      <c r="V1756" s="2">
        <v>0</v>
      </c>
      <c r="W1756" s="2" t="s">
        <v>1</v>
      </c>
      <c r="X1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6"/>
      <c r="Z1756"/>
      <c r="AA1756"/>
    </row>
    <row r="1757" spans="5:27" hidden="1">
      <c r="E1757" s="2" t="s">
        <v>8564</v>
      </c>
      <c r="F1757" s="51">
        <v>44733</v>
      </c>
      <c r="G1757" s="2" t="s">
        <v>1</v>
      </c>
      <c r="H1757" s="2" t="s">
        <v>0</v>
      </c>
      <c r="I1757" s="2" t="s">
        <v>8338</v>
      </c>
      <c r="J1757" s="2" t="s">
        <v>8339</v>
      </c>
      <c r="K1757" s="41">
        <v>352</v>
      </c>
      <c r="L1757" s="48">
        <v>352</v>
      </c>
      <c r="M1757" s="49" t="s">
        <v>118</v>
      </c>
      <c r="N1757" s="39" t="s">
        <v>119</v>
      </c>
      <c r="O1757" s="2">
        <v>0</v>
      </c>
      <c r="P1757" s="2">
        <v>0</v>
      </c>
      <c r="Q1757" s="39">
        <v>319.10000000000002</v>
      </c>
      <c r="R1757" s="2">
        <v>41.483000000000004</v>
      </c>
      <c r="S1757" s="2">
        <v>0</v>
      </c>
      <c r="T1757" s="2">
        <v>0</v>
      </c>
      <c r="U1757" s="39">
        <v>360.58300000000003</v>
      </c>
      <c r="V1757" s="2">
        <v>0</v>
      </c>
      <c r="W1757" s="2" t="s">
        <v>1</v>
      </c>
      <c r="X1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7"/>
      <c r="Z1757"/>
      <c r="AA1757"/>
    </row>
    <row r="1758" spans="5:27" hidden="1">
      <c r="E1758" s="2" t="s">
        <v>8564</v>
      </c>
      <c r="F1758" s="51">
        <v>44733</v>
      </c>
      <c r="G1758" s="2" t="s">
        <v>1</v>
      </c>
      <c r="H1758" s="2" t="s">
        <v>0</v>
      </c>
      <c r="I1758" s="2" t="s">
        <v>8338</v>
      </c>
      <c r="J1758" s="2" t="s">
        <v>8339</v>
      </c>
      <c r="K1758" s="41">
        <v>353</v>
      </c>
      <c r="L1758" s="48">
        <v>353</v>
      </c>
      <c r="M1758" s="49" t="s">
        <v>118</v>
      </c>
      <c r="N1758" s="39" t="s">
        <v>119</v>
      </c>
      <c r="O1758" s="2">
        <v>0</v>
      </c>
      <c r="P1758" s="2">
        <v>0</v>
      </c>
      <c r="Q1758" s="39">
        <v>304.73</v>
      </c>
      <c r="R1758" s="2">
        <v>39.614900000000006</v>
      </c>
      <c r="S1758" s="2">
        <v>0</v>
      </c>
      <c r="T1758" s="2">
        <v>0</v>
      </c>
      <c r="U1758" s="39">
        <v>344.34490000000005</v>
      </c>
      <c r="V1758" s="2">
        <v>0</v>
      </c>
      <c r="W1758" s="2" t="s">
        <v>1</v>
      </c>
      <c r="X1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8"/>
      <c r="Z1758"/>
      <c r="AA1758"/>
    </row>
    <row r="1759" spans="5:27" hidden="1">
      <c r="E1759" s="2" t="s">
        <v>8564</v>
      </c>
      <c r="F1759" s="51">
        <v>44733</v>
      </c>
      <c r="G1759" s="2" t="s">
        <v>1</v>
      </c>
      <c r="H1759" s="2" t="s">
        <v>0</v>
      </c>
      <c r="I1759" s="2" t="s">
        <v>8338</v>
      </c>
      <c r="J1759" s="2" t="s">
        <v>8339</v>
      </c>
      <c r="K1759" s="41">
        <v>354</v>
      </c>
      <c r="L1759" s="48">
        <v>354</v>
      </c>
      <c r="M1759" s="49" t="s">
        <v>1198</v>
      </c>
      <c r="N1759" s="39" t="s">
        <v>1199</v>
      </c>
      <c r="O1759" s="2">
        <v>0</v>
      </c>
      <c r="P1759" s="2">
        <v>0</v>
      </c>
      <c r="Q1759" s="39">
        <v>260.18</v>
      </c>
      <c r="R1759" s="2">
        <v>33.823399999999999</v>
      </c>
      <c r="S1759" s="2">
        <v>0</v>
      </c>
      <c r="T1759" s="2">
        <v>0</v>
      </c>
      <c r="U1759" s="39">
        <v>294.0034</v>
      </c>
      <c r="V1759" s="2">
        <v>0</v>
      </c>
      <c r="W1759" s="2" t="s">
        <v>1</v>
      </c>
      <c r="X1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59"/>
      <c r="Z1759"/>
      <c r="AA1759"/>
    </row>
    <row r="1760" spans="5:27" hidden="1">
      <c r="E1760" s="2" t="s">
        <v>8564</v>
      </c>
      <c r="F1760" s="51">
        <v>44733</v>
      </c>
      <c r="G1760" s="2" t="s">
        <v>1</v>
      </c>
      <c r="H1760" s="2" t="s">
        <v>0</v>
      </c>
      <c r="I1760" s="2" t="s">
        <v>8338</v>
      </c>
      <c r="J1760" s="2" t="s">
        <v>8339</v>
      </c>
      <c r="K1760" s="41">
        <v>355</v>
      </c>
      <c r="L1760" s="48">
        <v>355</v>
      </c>
      <c r="M1760" s="49" t="s">
        <v>7848</v>
      </c>
      <c r="N1760" s="39" t="s">
        <v>7847</v>
      </c>
      <c r="O1760" s="2">
        <v>0</v>
      </c>
      <c r="P1760" s="2">
        <v>0</v>
      </c>
      <c r="Q1760" s="39">
        <v>0</v>
      </c>
      <c r="R1760" s="2">
        <v>0</v>
      </c>
      <c r="S1760" s="2">
        <v>0</v>
      </c>
      <c r="T1760" s="2">
        <v>0</v>
      </c>
      <c r="U1760" s="39">
        <v>0</v>
      </c>
      <c r="V1760" s="2">
        <v>0</v>
      </c>
      <c r="W1760" s="2" t="s">
        <v>1</v>
      </c>
      <c r="X1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0"/>
      <c r="Z1760"/>
      <c r="AA1760"/>
    </row>
    <row r="1761" spans="5:27" hidden="1">
      <c r="E1761" s="2" t="s">
        <v>8564</v>
      </c>
      <c r="F1761" s="51">
        <v>44733</v>
      </c>
      <c r="G1761" s="2" t="s">
        <v>1</v>
      </c>
      <c r="H1761" s="2" t="s">
        <v>0</v>
      </c>
      <c r="I1761" s="2" t="s">
        <v>8338</v>
      </c>
      <c r="J1761" s="2" t="s">
        <v>8339</v>
      </c>
      <c r="K1761" s="41">
        <v>356</v>
      </c>
      <c r="L1761" s="48">
        <v>356</v>
      </c>
      <c r="M1761" s="49" t="s">
        <v>1182</v>
      </c>
      <c r="N1761" s="39" t="s">
        <v>1183</v>
      </c>
      <c r="O1761" s="2">
        <v>0</v>
      </c>
      <c r="P1761" s="2">
        <v>0</v>
      </c>
      <c r="Q1761" s="39">
        <v>266.64</v>
      </c>
      <c r="R1761" s="2">
        <v>34.663199999999996</v>
      </c>
      <c r="S1761" s="2">
        <v>0</v>
      </c>
      <c r="T1761" s="2">
        <v>0</v>
      </c>
      <c r="U1761" s="39">
        <v>301.3032</v>
      </c>
      <c r="V1761" s="2">
        <v>0</v>
      </c>
      <c r="W1761" s="2" t="s">
        <v>1</v>
      </c>
      <c r="X1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1"/>
      <c r="Z1761"/>
      <c r="AA1761"/>
    </row>
    <row r="1762" spans="5:27" hidden="1">
      <c r="E1762" s="2" t="s">
        <v>8564</v>
      </c>
      <c r="F1762" s="51">
        <v>44733</v>
      </c>
      <c r="G1762" s="2" t="s">
        <v>1</v>
      </c>
      <c r="H1762" s="2" t="s">
        <v>0</v>
      </c>
      <c r="I1762" s="2" t="s">
        <v>8338</v>
      </c>
      <c r="J1762" s="2" t="s">
        <v>8339</v>
      </c>
      <c r="K1762" s="41">
        <v>357</v>
      </c>
      <c r="L1762" s="48">
        <v>357</v>
      </c>
      <c r="M1762" s="49" t="s">
        <v>1261</v>
      </c>
      <c r="N1762" s="39" t="s">
        <v>1262</v>
      </c>
      <c r="O1762" s="2">
        <v>0</v>
      </c>
      <c r="P1762" s="2">
        <v>0</v>
      </c>
      <c r="Q1762" s="39">
        <v>55.31</v>
      </c>
      <c r="R1762" s="2">
        <v>7.1903000000000006</v>
      </c>
      <c r="S1762" s="2">
        <v>0</v>
      </c>
      <c r="T1762" s="2">
        <v>0</v>
      </c>
      <c r="U1762" s="39">
        <v>62.500300000000003</v>
      </c>
      <c r="V1762" s="2">
        <v>0</v>
      </c>
      <c r="W1762" s="2" t="s">
        <v>1</v>
      </c>
      <c r="X1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2"/>
      <c r="Z1762"/>
      <c r="AA1762"/>
    </row>
    <row r="1763" spans="5:27" hidden="1">
      <c r="E1763" s="2" t="s">
        <v>8564</v>
      </c>
      <c r="F1763" s="51">
        <v>44733</v>
      </c>
      <c r="G1763" s="2" t="s">
        <v>1</v>
      </c>
      <c r="H1763" s="2" t="s">
        <v>0</v>
      </c>
      <c r="I1763" s="2" t="s">
        <v>8338</v>
      </c>
      <c r="J1763" s="2" t="s">
        <v>8339</v>
      </c>
      <c r="K1763" s="41">
        <v>358</v>
      </c>
      <c r="L1763" s="48">
        <v>358</v>
      </c>
      <c r="M1763" s="49" t="s">
        <v>85</v>
      </c>
      <c r="N1763" s="39" t="s">
        <v>86</v>
      </c>
      <c r="O1763" s="2">
        <v>0</v>
      </c>
      <c r="P1763" s="2">
        <v>0</v>
      </c>
      <c r="Q1763" s="39">
        <v>237.48</v>
      </c>
      <c r="R1763" s="2">
        <v>30.872399999999999</v>
      </c>
      <c r="S1763" s="2">
        <v>0</v>
      </c>
      <c r="T1763" s="2">
        <v>0</v>
      </c>
      <c r="U1763" s="39">
        <v>268.35239999999999</v>
      </c>
      <c r="V1763" s="2">
        <v>0</v>
      </c>
      <c r="W1763" s="2" t="s">
        <v>1</v>
      </c>
      <c r="X1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3"/>
      <c r="Z1763"/>
      <c r="AA1763"/>
    </row>
    <row r="1764" spans="5:27" hidden="1">
      <c r="E1764" s="2" t="s">
        <v>8564</v>
      </c>
      <c r="F1764" s="51">
        <v>44734</v>
      </c>
      <c r="G1764" s="2" t="s">
        <v>1</v>
      </c>
      <c r="H1764" s="2" t="s">
        <v>0</v>
      </c>
      <c r="I1764" s="2" t="s">
        <v>8338</v>
      </c>
      <c r="J1764" s="2" t="s">
        <v>8339</v>
      </c>
      <c r="K1764" s="41">
        <v>359</v>
      </c>
      <c r="L1764" s="48">
        <v>359</v>
      </c>
      <c r="M1764" s="49" t="s">
        <v>803</v>
      </c>
      <c r="N1764" s="39" t="s">
        <v>804</v>
      </c>
      <c r="O1764" s="2">
        <v>0</v>
      </c>
      <c r="P1764" s="2">
        <v>0</v>
      </c>
      <c r="Q1764" s="39">
        <v>81</v>
      </c>
      <c r="R1764" s="2">
        <v>10.530000000000001</v>
      </c>
      <c r="S1764" s="2">
        <v>0</v>
      </c>
      <c r="T1764" s="2">
        <v>0</v>
      </c>
      <c r="U1764" s="39">
        <v>91.53</v>
      </c>
      <c r="V1764" s="2">
        <v>0</v>
      </c>
      <c r="W1764" s="2" t="s">
        <v>1</v>
      </c>
      <c r="X1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4"/>
      <c r="Z1764"/>
      <c r="AA1764"/>
    </row>
    <row r="1765" spans="5:27" hidden="1">
      <c r="E1765" s="2" t="s">
        <v>8564</v>
      </c>
      <c r="F1765" s="51">
        <v>44734</v>
      </c>
      <c r="G1765" s="2" t="s">
        <v>1</v>
      </c>
      <c r="H1765" s="2" t="s">
        <v>0</v>
      </c>
      <c r="I1765" s="2" t="s">
        <v>8338</v>
      </c>
      <c r="J1765" s="2" t="s">
        <v>8339</v>
      </c>
      <c r="K1765" s="41">
        <v>360</v>
      </c>
      <c r="L1765" s="48">
        <v>360</v>
      </c>
      <c r="M1765" s="49" t="s">
        <v>77</v>
      </c>
      <c r="N1765" s="39" t="s">
        <v>78</v>
      </c>
      <c r="O1765" s="2">
        <v>0</v>
      </c>
      <c r="P1765" s="2">
        <v>0</v>
      </c>
      <c r="Q1765" s="39">
        <v>177.34</v>
      </c>
      <c r="R1765" s="2">
        <v>23.054200000000002</v>
      </c>
      <c r="S1765" s="2">
        <v>0</v>
      </c>
      <c r="T1765" s="2">
        <v>0</v>
      </c>
      <c r="U1765" s="39">
        <v>200.39420000000001</v>
      </c>
      <c r="V1765" s="2">
        <v>0</v>
      </c>
      <c r="W1765" s="2" t="s">
        <v>1</v>
      </c>
      <c r="X1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5"/>
      <c r="Z1765"/>
      <c r="AA1765"/>
    </row>
    <row r="1766" spans="5:27" hidden="1">
      <c r="E1766" s="2" t="s">
        <v>8564</v>
      </c>
      <c r="F1766" s="51">
        <v>44734</v>
      </c>
      <c r="G1766" s="2" t="s">
        <v>1</v>
      </c>
      <c r="H1766" s="2" t="s">
        <v>0</v>
      </c>
      <c r="I1766" s="2" t="s">
        <v>8338</v>
      </c>
      <c r="J1766" s="2" t="s">
        <v>8339</v>
      </c>
      <c r="K1766" s="41">
        <v>361</v>
      </c>
      <c r="L1766" s="48">
        <v>361</v>
      </c>
      <c r="M1766" s="49" t="s">
        <v>118</v>
      </c>
      <c r="N1766" s="39" t="s">
        <v>119</v>
      </c>
      <c r="O1766" s="2">
        <v>0</v>
      </c>
      <c r="P1766" s="2">
        <v>0</v>
      </c>
      <c r="Q1766" s="39">
        <v>334.87</v>
      </c>
      <c r="R1766" s="2">
        <v>43.533100000000005</v>
      </c>
      <c r="S1766" s="2">
        <v>0</v>
      </c>
      <c r="T1766" s="2">
        <v>0</v>
      </c>
      <c r="U1766" s="39">
        <v>378.40309999999999</v>
      </c>
      <c r="V1766" s="2">
        <v>0</v>
      </c>
      <c r="W1766" s="2" t="s">
        <v>1</v>
      </c>
      <c r="X1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6"/>
      <c r="Z1766"/>
      <c r="AA1766"/>
    </row>
    <row r="1767" spans="5:27" hidden="1">
      <c r="E1767" s="2" t="s">
        <v>8564</v>
      </c>
      <c r="F1767" s="51">
        <v>44735</v>
      </c>
      <c r="G1767" s="2" t="s">
        <v>1</v>
      </c>
      <c r="H1767" s="2" t="s">
        <v>0</v>
      </c>
      <c r="I1767" s="2" t="s">
        <v>8338</v>
      </c>
      <c r="J1767" s="2" t="s">
        <v>8339</v>
      </c>
      <c r="K1767" s="41">
        <v>362</v>
      </c>
      <c r="L1767" s="48">
        <v>362</v>
      </c>
      <c r="M1767" s="49" t="s">
        <v>257</v>
      </c>
      <c r="N1767" s="39" t="s">
        <v>258</v>
      </c>
      <c r="O1767" s="2">
        <v>0</v>
      </c>
      <c r="P1767" s="2">
        <v>0</v>
      </c>
      <c r="Q1767" s="39">
        <v>252.21</v>
      </c>
      <c r="R1767" s="2">
        <v>32.787300000000002</v>
      </c>
      <c r="S1767" s="2">
        <v>0</v>
      </c>
      <c r="T1767" s="2">
        <v>0</v>
      </c>
      <c r="U1767" s="39">
        <v>284.9973</v>
      </c>
      <c r="V1767" s="2">
        <v>0</v>
      </c>
      <c r="W1767" s="2" t="s">
        <v>1</v>
      </c>
      <c r="X1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7"/>
      <c r="Z1767"/>
      <c r="AA1767"/>
    </row>
    <row r="1768" spans="5:27" hidden="1">
      <c r="E1768" s="2" t="s">
        <v>8564</v>
      </c>
      <c r="F1768" s="51">
        <v>44735</v>
      </c>
      <c r="G1768" s="2" t="s">
        <v>1</v>
      </c>
      <c r="H1768" s="2" t="s">
        <v>0</v>
      </c>
      <c r="I1768" s="2" t="s">
        <v>8338</v>
      </c>
      <c r="J1768" s="2" t="s">
        <v>8339</v>
      </c>
      <c r="K1768" s="41">
        <v>363</v>
      </c>
      <c r="L1768" s="48">
        <v>363</v>
      </c>
      <c r="M1768" s="49" t="s">
        <v>1385</v>
      </c>
      <c r="N1768" s="39" t="s">
        <v>1386</v>
      </c>
      <c r="O1768" s="2">
        <v>0</v>
      </c>
      <c r="P1768" s="2">
        <v>0</v>
      </c>
      <c r="Q1768" s="39">
        <v>602.83000000000004</v>
      </c>
      <c r="R1768" s="2">
        <v>78.367900000000006</v>
      </c>
      <c r="S1768" s="2">
        <v>0</v>
      </c>
      <c r="T1768" s="2">
        <v>0</v>
      </c>
      <c r="U1768" s="39">
        <v>681.1979</v>
      </c>
      <c r="V1768" s="2">
        <v>0</v>
      </c>
      <c r="W1768" s="2" t="s">
        <v>1</v>
      </c>
      <c r="X1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8"/>
      <c r="Z1768"/>
      <c r="AA1768"/>
    </row>
    <row r="1769" spans="5:27" hidden="1">
      <c r="E1769" s="2" t="s">
        <v>8564</v>
      </c>
      <c r="F1769" s="51">
        <v>44735</v>
      </c>
      <c r="G1769" s="2" t="s">
        <v>1</v>
      </c>
      <c r="H1769" s="2" t="s">
        <v>0</v>
      </c>
      <c r="I1769" s="2" t="s">
        <v>8338</v>
      </c>
      <c r="J1769" s="2" t="s">
        <v>8339</v>
      </c>
      <c r="K1769" s="41">
        <v>364</v>
      </c>
      <c r="L1769" s="48">
        <v>364</v>
      </c>
      <c r="M1769" s="49" t="s">
        <v>118</v>
      </c>
      <c r="N1769" s="39" t="s">
        <v>119</v>
      </c>
      <c r="O1769" s="2">
        <v>0</v>
      </c>
      <c r="P1769" s="2">
        <v>0</v>
      </c>
      <c r="Q1769" s="39">
        <v>68.37</v>
      </c>
      <c r="R1769" s="2">
        <v>8.8881000000000014</v>
      </c>
      <c r="S1769" s="2">
        <v>0</v>
      </c>
      <c r="T1769" s="2">
        <v>0</v>
      </c>
      <c r="U1769" s="39">
        <v>77.258100000000013</v>
      </c>
      <c r="V1769" s="2">
        <v>0</v>
      </c>
      <c r="W1769" s="2" t="s">
        <v>1</v>
      </c>
      <c r="X1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69"/>
      <c r="Z1769"/>
      <c r="AA1769"/>
    </row>
    <row r="1770" spans="5:27" hidden="1">
      <c r="E1770" s="2" t="s">
        <v>8564</v>
      </c>
      <c r="F1770" s="51">
        <v>44736</v>
      </c>
      <c r="G1770" s="2" t="s">
        <v>1</v>
      </c>
      <c r="H1770" s="2" t="s">
        <v>0</v>
      </c>
      <c r="I1770" s="2" t="s">
        <v>8338</v>
      </c>
      <c r="J1770" s="2" t="s">
        <v>8339</v>
      </c>
      <c r="K1770" s="41">
        <v>365</v>
      </c>
      <c r="L1770" s="48">
        <v>365</v>
      </c>
      <c r="M1770" s="49" t="s">
        <v>118</v>
      </c>
      <c r="N1770" s="39" t="s">
        <v>119</v>
      </c>
      <c r="O1770" s="2">
        <v>0</v>
      </c>
      <c r="P1770" s="2">
        <v>0</v>
      </c>
      <c r="Q1770" s="39">
        <v>84.54</v>
      </c>
      <c r="R1770" s="2">
        <v>10.990200000000002</v>
      </c>
      <c r="S1770" s="2">
        <v>0</v>
      </c>
      <c r="T1770" s="2">
        <v>0</v>
      </c>
      <c r="U1770" s="39">
        <v>95.530200000000008</v>
      </c>
      <c r="V1770" s="2">
        <v>0</v>
      </c>
      <c r="W1770" s="2" t="s">
        <v>1</v>
      </c>
      <c r="X1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0"/>
      <c r="Z1770"/>
      <c r="AA1770"/>
    </row>
    <row r="1771" spans="5:27" hidden="1">
      <c r="E1771" s="2" t="s">
        <v>8564</v>
      </c>
      <c r="F1771" s="51">
        <v>44736</v>
      </c>
      <c r="G1771" s="2" t="s">
        <v>1</v>
      </c>
      <c r="H1771" s="2" t="s">
        <v>0</v>
      </c>
      <c r="I1771" s="2" t="s">
        <v>8338</v>
      </c>
      <c r="J1771" s="2" t="s">
        <v>8339</v>
      </c>
      <c r="K1771" s="41">
        <v>366</v>
      </c>
      <c r="L1771" s="48">
        <v>366</v>
      </c>
      <c r="M1771" s="49" t="s">
        <v>118</v>
      </c>
      <c r="N1771" s="39" t="s">
        <v>119</v>
      </c>
      <c r="O1771" s="2">
        <v>0</v>
      </c>
      <c r="P1771" s="2">
        <v>0</v>
      </c>
      <c r="Q1771" s="39">
        <v>28.18</v>
      </c>
      <c r="R1771" s="2">
        <v>3.6634000000000002</v>
      </c>
      <c r="S1771" s="2">
        <v>0</v>
      </c>
      <c r="T1771" s="2">
        <v>0</v>
      </c>
      <c r="U1771" s="39">
        <v>31.843399999999999</v>
      </c>
      <c r="V1771" s="2">
        <v>0</v>
      </c>
      <c r="W1771" s="2" t="s">
        <v>1</v>
      </c>
      <c r="X1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1"/>
      <c r="Z1771"/>
      <c r="AA1771"/>
    </row>
    <row r="1772" spans="5:27" hidden="1">
      <c r="E1772" s="2" t="s">
        <v>8564</v>
      </c>
      <c r="F1772" s="51">
        <v>44736</v>
      </c>
      <c r="G1772" s="2" t="s">
        <v>1</v>
      </c>
      <c r="H1772" s="2" t="s">
        <v>0</v>
      </c>
      <c r="I1772" s="2" t="s">
        <v>8338</v>
      </c>
      <c r="J1772" s="2" t="s">
        <v>8339</v>
      </c>
      <c r="K1772" s="41">
        <v>367</v>
      </c>
      <c r="L1772" s="48">
        <v>367</v>
      </c>
      <c r="M1772" s="49" t="s">
        <v>1381</v>
      </c>
      <c r="N1772" s="39" t="s">
        <v>1382</v>
      </c>
      <c r="O1772" s="2">
        <v>0</v>
      </c>
      <c r="P1772" s="2">
        <v>0</v>
      </c>
      <c r="Q1772" s="39">
        <v>330.31</v>
      </c>
      <c r="R1772" s="2">
        <v>42.940300000000001</v>
      </c>
      <c r="S1772" s="2">
        <v>0</v>
      </c>
      <c r="T1772" s="2">
        <v>0</v>
      </c>
      <c r="U1772" s="39">
        <v>373.25029999999998</v>
      </c>
      <c r="V1772" s="2">
        <v>0</v>
      </c>
      <c r="W1772" s="2" t="s">
        <v>1</v>
      </c>
      <c r="X1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2"/>
      <c r="Z1772"/>
      <c r="AA1772"/>
    </row>
    <row r="1773" spans="5:27" hidden="1">
      <c r="E1773" s="2" t="s">
        <v>8564</v>
      </c>
      <c r="F1773" s="51">
        <v>44736</v>
      </c>
      <c r="G1773" s="2" t="s">
        <v>1</v>
      </c>
      <c r="H1773" s="2" t="s">
        <v>0</v>
      </c>
      <c r="I1773" s="2" t="s">
        <v>8338</v>
      </c>
      <c r="J1773" s="2" t="s">
        <v>8339</v>
      </c>
      <c r="K1773" s="41">
        <v>368</v>
      </c>
      <c r="L1773" s="48">
        <v>368</v>
      </c>
      <c r="M1773" s="49" t="s">
        <v>1381</v>
      </c>
      <c r="N1773" s="39" t="s">
        <v>1382</v>
      </c>
      <c r="O1773" s="2">
        <v>0</v>
      </c>
      <c r="P1773" s="2">
        <v>0</v>
      </c>
      <c r="Q1773" s="39">
        <v>437.17</v>
      </c>
      <c r="R1773" s="2">
        <v>56.832100000000004</v>
      </c>
      <c r="S1773" s="2">
        <v>0</v>
      </c>
      <c r="T1773" s="2">
        <v>0</v>
      </c>
      <c r="U1773" s="39">
        <v>494.00210000000004</v>
      </c>
      <c r="V1773" s="2">
        <v>0</v>
      </c>
      <c r="W1773" s="2" t="s">
        <v>1</v>
      </c>
      <c r="X1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3"/>
      <c r="Z1773"/>
      <c r="AA1773"/>
    </row>
    <row r="1774" spans="5:27" hidden="1">
      <c r="E1774" s="2" t="s">
        <v>8564</v>
      </c>
      <c r="F1774" s="51">
        <v>44736</v>
      </c>
      <c r="G1774" s="2" t="s">
        <v>1</v>
      </c>
      <c r="H1774" s="2" t="s">
        <v>0</v>
      </c>
      <c r="I1774" s="2" t="s">
        <v>8338</v>
      </c>
      <c r="J1774" s="2" t="s">
        <v>8339</v>
      </c>
      <c r="K1774" s="41">
        <v>369</v>
      </c>
      <c r="L1774" s="48">
        <v>369</v>
      </c>
      <c r="M1774" s="49" t="s">
        <v>126</v>
      </c>
      <c r="N1774" s="39" t="s">
        <v>127</v>
      </c>
      <c r="O1774" s="2">
        <v>0</v>
      </c>
      <c r="P1774" s="2">
        <v>0</v>
      </c>
      <c r="Q1774" s="39">
        <v>149.08000000000001</v>
      </c>
      <c r="R1774" s="2">
        <v>19.380400000000002</v>
      </c>
      <c r="S1774" s="2">
        <v>0</v>
      </c>
      <c r="T1774" s="2">
        <v>0</v>
      </c>
      <c r="U1774" s="39">
        <v>168.46040000000002</v>
      </c>
      <c r="V1774" s="2">
        <v>0</v>
      </c>
      <c r="W1774" s="2" t="s">
        <v>1</v>
      </c>
      <c r="X1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4"/>
      <c r="Z1774"/>
      <c r="AA1774"/>
    </row>
    <row r="1775" spans="5:27" hidden="1">
      <c r="E1775" s="2" t="s">
        <v>8564</v>
      </c>
      <c r="F1775" s="51">
        <v>44739</v>
      </c>
      <c r="G1775" s="2" t="s">
        <v>1</v>
      </c>
      <c r="H1775" s="2" t="s">
        <v>0</v>
      </c>
      <c r="I1775" s="2" t="s">
        <v>8338</v>
      </c>
      <c r="J1775" s="2" t="s">
        <v>8339</v>
      </c>
      <c r="K1775" s="41">
        <v>370</v>
      </c>
      <c r="L1775" s="48">
        <v>370</v>
      </c>
      <c r="M1775" s="49" t="s">
        <v>144</v>
      </c>
      <c r="N1775" s="39" t="s">
        <v>145</v>
      </c>
      <c r="O1775" s="2">
        <v>0</v>
      </c>
      <c r="P1775" s="2">
        <v>0</v>
      </c>
      <c r="Q1775" s="39">
        <v>22.3</v>
      </c>
      <c r="R1775" s="2">
        <v>2.899</v>
      </c>
      <c r="S1775" s="2">
        <v>0</v>
      </c>
      <c r="T1775" s="2">
        <v>0</v>
      </c>
      <c r="U1775" s="39">
        <v>25.199000000000002</v>
      </c>
      <c r="V1775" s="2">
        <v>0</v>
      </c>
      <c r="W1775" s="2" t="s">
        <v>1</v>
      </c>
      <c r="X1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5"/>
      <c r="Z1775"/>
      <c r="AA1775"/>
    </row>
    <row r="1776" spans="5:27" hidden="1">
      <c r="E1776" s="2" t="s">
        <v>8564</v>
      </c>
      <c r="F1776" s="51">
        <v>44739</v>
      </c>
      <c r="G1776" s="2" t="s">
        <v>1</v>
      </c>
      <c r="H1776" s="2" t="s">
        <v>0</v>
      </c>
      <c r="I1776" s="2" t="s">
        <v>8338</v>
      </c>
      <c r="J1776" s="2" t="s">
        <v>8339</v>
      </c>
      <c r="K1776" s="41">
        <v>371</v>
      </c>
      <c r="L1776" s="48">
        <v>371</v>
      </c>
      <c r="M1776" s="49" t="s">
        <v>118</v>
      </c>
      <c r="N1776" s="39" t="s">
        <v>119</v>
      </c>
      <c r="O1776" s="2">
        <v>0</v>
      </c>
      <c r="P1776" s="2">
        <v>0</v>
      </c>
      <c r="Q1776" s="39">
        <v>63.76</v>
      </c>
      <c r="R1776" s="2">
        <v>8.2888000000000002</v>
      </c>
      <c r="S1776" s="2">
        <v>0</v>
      </c>
      <c r="T1776" s="2">
        <v>0</v>
      </c>
      <c r="U1776" s="39">
        <v>72.0488</v>
      </c>
      <c r="V1776" s="2">
        <v>0</v>
      </c>
      <c r="W1776" s="2" t="s">
        <v>1</v>
      </c>
      <c r="X1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6"/>
      <c r="Z1776"/>
      <c r="AA1776"/>
    </row>
    <row r="1777" spans="5:27" hidden="1">
      <c r="E1777" s="2" t="s">
        <v>8564</v>
      </c>
      <c r="F1777" s="51">
        <v>44739</v>
      </c>
      <c r="G1777" s="2" t="s">
        <v>1</v>
      </c>
      <c r="H1777" s="2" t="s">
        <v>0</v>
      </c>
      <c r="I1777" s="2" t="s">
        <v>8338</v>
      </c>
      <c r="J1777" s="2" t="s">
        <v>8339</v>
      </c>
      <c r="K1777" s="41">
        <v>372</v>
      </c>
      <c r="L1777" s="48">
        <v>372</v>
      </c>
      <c r="M1777" s="49" t="s">
        <v>118</v>
      </c>
      <c r="N1777" s="39" t="s">
        <v>119</v>
      </c>
      <c r="O1777" s="2">
        <v>0</v>
      </c>
      <c r="P1777" s="2">
        <v>0</v>
      </c>
      <c r="Q1777" s="39">
        <v>212.73</v>
      </c>
      <c r="R1777" s="2">
        <v>27.654900000000001</v>
      </c>
      <c r="S1777" s="2">
        <v>0</v>
      </c>
      <c r="T1777" s="2">
        <v>0</v>
      </c>
      <c r="U1777" s="39">
        <v>240.38489999999999</v>
      </c>
      <c r="V1777" s="2">
        <v>0</v>
      </c>
      <c r="W1777" s="2" t="s">
        <v>1</v>
      </c>
      <c r="X1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7"/>
      <c r="Z1777"/>
      <c r="AA1777"/>
    </row>
    <row r="1778" spans="5:27" hidden="1">
      <c r="E1778" s="2" t="s">
        <v>8564</v>
      </c>
      <c r="F1778" s="51">
        <v>44739</v>
      </c>
      <c r="G1778" s="2" t="s">
        <v>1</v>
      </c>
      <c r="H1778" s="2" t="s">
        <v>0</v>
      </c>
      <c r="I1778" s="2" t="s">
        <v>8338</v>
      </c>
      <c r="J1778" s="2" t="s">
        <v>8339</v>
      </c>
      <c r="K1778" s="41">
        <v>373</v>
      </c>
      <c r="L1778" s="48">
        <v>373</v>
      </c>
      <c r="M1778" s="49" t="s">
        <v>120</v>
      </c>
      <c r="N1778" s="39" t="s">
        <v>121</v>
      </c>
      <c r="O1778" s="2">
        <v>0</v>
      </c>
      <c r="P1778" s="2">
        <v>0</v>
      </c>
      <c r="Q1778" s="39">
        <v>11.5</v>
      </c>
      <c r="R1778" s="2">
        <v>1.4950000000000001</v>
      </c>
      <c r="S1778" s="2">
        <v>0</v>
      </c>
      <c r="T1778" s="2">
        <v>0</v>
      </c>
      <c r="U1778" s="39">
        <v>12.995000000000001</v>
      </c>
      <c r="V1778" s="2">
        <v>0</v>
      </c>
      <c r="W1778" s="2" t="s">
        <v>1</v>
      </c>
      <c r="X1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8"/>
      <c r="Z1778"/>
      <c r="AA1778"/>
    </row>
    <row r="1779" spans="5:27" hidden="1">
      <c r="E1779" s="2" t="s">
        <v>8564</v>
      </c>
      <c r="F1779" s="51">
        <v>44739</v>
      </c>
      <c r="G1779" s="2" t="s">
        <v>1</v>
      </c>
      <c r="H1779" s="2" t="s">
        <v>0</v>
      </c>
      <c r="I1779" s="2" t="s">
        <v>8338</v>
      </c>
      <c r="J1779" s="2" t="s">
        <v>8339</v>
      </c>
      <c r="K1779" s="41">
        <v>374</v>
      </c>
      <c r="L1779" s="48">
        <v>374</v>
      </c>
      <c r="M1779" s="49" t="s">
        <v>8224</v>
      </c>
      <c r="N1779" s="39" t="s">
        <v>8225</v>
      </c>
      <c r="O1779" s="2">
        <v>0</v>
      </c>
      <c r="P1779" s="2">
        <v>0</v>
      </c>
      <c r="Q1779" s="39">
        <v>253.64</v>
      </c>
      <c r="R1779" s="2">
        <v>32.973199999999999</v>
      </c>
      <c r="S1779" s="2">
        <v>0</v>
      </c>
      <c r="T1779" s="2">
        <v>0</v>
      </c>
      <c r="U1779" s="39">
        <v>286.61320000000001</v>
      </c>
      <c r="V1779" s="2">
        <v>0</v>
      </c>
      <c r="W1779" s="2" t="s">
        <v>1</v>
      </c>
      <c r="X1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79"/>
      <c r="Z1779"/>
      <c r="AA1779"/>
    </row>
    <row r="1780" spans="5:27" hidden="1">
      <c r="E1780" s="2" t="s">
        <v>8564</v>
      </c>
      <c r="F1780" s="51">
        <v>44739</v>
      </c>
      <c r="G1780" s="2" t="s">
        <v>1</v>
      </c>
      <c r="H1780" s="2" t="s">
        <v>0</v>
      </c>
      <c r="I1780" s="2" t="s">
        <v>8338</v>
      </c>
      <c r="J1780" s="2" t="s">
        <v>8339</v>
      </c>
      <c r="K1780" s="41">
        <v>375</v>
      </c>
      <c r="L1780" s="48">
        <v>375</v>
      </c>
      <c r="M1780" s="49" t="s">
        <v>118</v>
      </c>
      <c r="N1780" s="39" t="s">
        <v>119</v>
      </c>
      <c r="O1780" s="2">
        <v>0</v>
      </c>
      <c r="P1780" s="2">
        <v>0</v>
      </c>
      <c r="Q1780" s="39">
        <v>88.58</v>
      </c>
      <c r="R1780" s="2">
        <v>11.5154</v>
      </c>
      <c r="S1780" s="2">
        <v>0</v>
      </c>
      <c r="T1780" s="2">
        <v>0</v>
      </c>
      <c r="U1780" s="39">
        <v>100.0954</v>
      </c>
      <c r="V1780" s="2">
        <v>0</v>
      </c>
      <c r="W1780" s="2" t="s">
        <v>1</v>
      </c>
      <c r="X1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0"/>
      <c r="Z1780"/>
      <c r="AA1780"/>
    </row>
    <row r="1781" spans="5:27" hidden="1">
      <c r="E1781" s="2" t="s">
        <v>8564</v>
      </c>
      <c r="F1781" s="51">
        <v>44739</v>
      </c>
      <c r="G1781" s="2" t="s">
        <v>1</v>
      </c>
      <c r="H1781" s="2" t="s">
        <v>0</v>
      </c>
      <c r="I1781" s="2" t="s">
        <v>8338</v>
      </c>
      <c r="J1781" s="2" t="s">
        <v>8339</v>
      </c>
      <c r="K1781" s="41">
        <v>376</v>
      </c>
      <c r="L1781" s="48">
        <v>376</v>
      </c>
      <c r="M1781" s="49" t="s">
        <v>1165</v>
      </c>
      <c r="N1781" s="39" t="s">
        <v>1166</v>
      </c>
      <c r="O1781" s="2">
        <v>0</v>
      </c>
      <c r="P1781" s="2">
        <v>0</v>
      </c>
      <c r="Q1781" s="39">
        <v>94.25</v>
      </c>
      <c r="R1781" s="2">
        <v>12.252500000000001</v>
      </c>
      <c r="S1781" s="2">
        <v>0</v>
      </c>
      <c r="T1781" s="2">
        <v>0</v>
      </c>
      <c r="U1781" s="39">
        <v>106.5025</v>
      </c>
      <c r="V1781" s="2">
        <v>0</v>
      </c>
      <c r="W1781" s="2" t="s">
        <v>1</v>
      </c>
      <c r="X1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1"/>
      <c r="Z1781"/>
      <c r="AA1781"/>
    </row>
    <row r="1782" spans="5:27" hidden="1">
      <c r="E1782" s="2" t="s">
        <v>8564</v>
      </c>
      <c r="F1782" s="51">
        <v>44739</v>
      </c>
      <c r="G1782" s="2" t="s">
        <v>1</v>
      </c>
      <c r="H1782" s="2" t="s">
        <v>0</v>
      </c>
      <c r="I1782" s="2" t="s">
        <v>8338</v>
      </c>
      <c r="J1782" s="2" t="s">
        <v>8339</v>
      </c>
      <c r="K1782" s="41">
        <v>377</v>
      </c>
      <c r="L1782" s="48">
        <v>377</v>
      </c>
      <c r="M1782" s="49" t="s">
        <v>132</v>
      </c>
      <c r="N1782" s="39" t="s">
        <v>133</v>
      </c>
      <c r="O1782" s="2">
        <v>0</v>
      </c>
      <c r="P1782" s="2">
        <v>0</v>
      </c>
      <c r="Q1782" s="39">
        <v>82.08</v>
      </c>
      <c r="R1782" s="2">
        <v>10.670400000000001</v>
      </c>
      <c r="S1782" s="2">
        <v>0</v>
      </c>
      <c r="T1782" s="2">
        <v>0</v>
      </c>
      <c r="U1782" s="39">
        <v>92.750399999999999</v>
      </c>
      <c r="V1782" s="2">
        <v>0</v>
      </c>
      <c r="W1782" s="2" t="s">
        <v>1</v>
      </c>
      <c r="X1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2"/>
      <c r="Z1782"/>
      <c r="AA1782"/>
    </row>
    <row r="1783" spans="5:27" hidden="1">
      <c r="E1783" s="2" t="s">
        <v>8564</v>
      </c>
      <c r="F1783" s="51">
        <v>44740</v>
      </c>
      <c r="G1783" s="2" t="s">
        <v>1</v>
      </c>
      <c r="H1783" s="2" t="s">
        <v>0</v>
      </c>
      <c r="I1783" s="2" t="s">
        <v>8338</v>
      </c>
      <c r="J1783" s="2" t="s">
        <v>8339</v>
      </c>
      <c r="K1783" s="41">
        <v>378</v>
      </c>
      <c r="L1783" s="48">
        <v>378</v>
      </c>
      <c r="M1783" s="49" t="s">
        <v>118</v>
      </c>
      <c r="N1783" s="39" t="s">
        <v>119</v>
      </c>
      <c r="O1783" s="2">
        <v>0</v>
      </c>
      <c r="P1783" s="2">
        <v>0</v>
      </c>
      <c r="Q1783" s="39">
        <v>45.84</v>
      </c>
      <c r="R1783" s="2">
        <v>5.9592000000000009</v>
      </c>
      <c r="S1783" s="2">
        <v>0</v>
      </c>
      <c r="T1783" s="2">
        <v>0</v>
      </c>
      <c r="U1783" s="39">
        <v>51.799200000000006</v>
      </c>
      <c r="V1783" s="2">
        <v>0</v>
      </c>
      <c r="W1783" s="2" t="s">
        <v>1</v>
      </c>
      <c r="X1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3"/>
      <c r="Z1783"/>
      <c r="AA1783"/>
    </row>
    <row r="1784" spans="5:27" hidden="1">
      <c r="E1784" s="2" t="s">
        <v>8564</v>
      </c>
      <c r="F1784" s="51">
        <v>44740</v>
      </c>
      <c r="G1784" s="2" t="s">
        <v>1</v>
      </c>
      <c r="H1784" s="2" t="s">
        <v>0</v>
      </c>
      <c r="I1784" s="2" t="s">
        <v>8338</v>
      </c>
      <c r="J1784" s="2" t="s">
        <v>8339</v>
      </c>
      <c r="K1784" s="41">
        <v>379</v>
      </c>
      <c r="L1784" s="48">
        <v>379</v>
      </c>
      <c r="M1784" s="49" t="s">
        <v>118</v>
      </c>
      <c r="N1784" s="39" t="s">
        <v>119</v>
      </c>
      <c r="O1784" s="2">
        <v>0</v>
      </c>
      <c r="P1784" s="2">
        <v>0</v>
      </c>
      <c r="Q1784" s="39">
        <v>36.92</v>
      </c>
      <c r="R1784" s="2">
        <v>4.7996000000000008</v>
      </c>
      <c r="S1784" s="2">
        <v>0</v>
      </c>
      <c r="T1784" s="2">
        <v>0</v>
      </c>
      <c r="U1784" s="39">
        <v>41.7196</v>
      </c>
      <c r="V1784" s="2">
        <v>0</v>
      </c>
      <c r="W1784" s="2" t="s">
        <v>1</v>
      </c>
      <c r="X1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4"/>
      <c r="Z1784"/>
      <c r="AA1784"/>
    </row>
    <row r="1785" spans="5:27" hidden="1">
      <c r="E1785" s="2" t="s">
        <v>8564</v>
      </c>
      <c r="F1785" s="51">
        <v>44741</v>
      </c>
      <c r="G1785" s="2" t="s">
        <v>1</v>
      </c>
      <c r="H1785" s="2" t="s">
        <v>0</v>
      </c>
      <c r="I1785" s="2" t="s">
        <v>8338</v>
      </c>
      <c r="J1785" s="2" t="s">
        <v>8339</v>
      </c>
      <c r="K1785" s="41">
        <v>380</v>
      </c>
      <c r="L1785" s="48">
        <v>380</v>
      </c>
      <c r="M1785" s="49" t="s">
        <v>130</v>
      </c>
      <c r="N1785" s="39" t="s">
        <v>131</v>
      </c>
      <c r="O1785" s="2">
        <v>0</v>
      </c>
      <c r="P1785" s="2">
        <v>0</v>
      </c>
      <c r="Q1785" s="39">
        <v>93.6</v>
      </c>
      <c r="R1785" s="2">
        <v>12.167999999999999</v>
      </c>
      <c r="S1785" s="2">
        <v>0</v>
      </c>
      <c r="T1785" s="2">
        <v>0</v>
      </c>
      <c r="U1785" s="39">
        <v>105.768</v>
      </c>
      <c r="V1785" s="2">
        <v>0</v>
      </c>
      <c r="W1785" s="2" t="s">
        <v>1</v>
      </c>
      <c r="X1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5"/>
      <c r="Z1785"/>
      <c r="AA1785"/>
    </row>
    <row r="1786" spans="5:27" hidden="1">
      <c r="E1786" s="2" t="s">
        <v>8564</v>
      </c>
      <c r="F1786" s="51">
        <v>44741</v>
      </c>
      <c r="G1786" s="2" t="s">
        <v>1</v>
      </c>
      <c r="H1786" s="2" t="s">
        <v>0</v>
      </c>
      <c r="I1786" s="2" t="s">
        <v>8338</v>
      </c>
      <c r="J1786" s="2" t="s">
        <v>8339</v>
      </c>
      <c r="K1786" s="41">
        <v>381</v>
      </c>
      <c r="L1786" s="48">
        <v>381</v>
      </c>
      <c r="M1786" s="49" t="s">
        <v>197</v>
      </c>
      <c r="N1786" s="39" t="s">
        <v>198</v>
      </c>
      <c r="O1786" s="2">
        <v>0</v>
      </c>
      <c r="P1786" s="2">
        <v>0</v>
      </c>
      <c r="Q1786" s="39">
        <v>1824</v>
      </c>
      <c r="R1786" s="2">
        <v>237.12</v>
      </c>
      <c r="S1786" s="2">
        <v>0</v>
      </c>
      <c r="T1786" s="2">
        <v>0</v>
      </c>
      <c r="U1786" s="39">
        <v>2061.12</v>
      </c>
      <c r="V1786" s="2">
        <v>0</v>
      </c>
      <c r="W1786" s="2" t="s">
        <v>1</v>
      </c>
      <c r="X1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6"/>
      <c r="Z1786"/>
      <c r="AA1786"/>
    </row>
    <row r="1787" spans="5:27" hidden="1">
      <c r="E1787" s="2" t="s">
        <v>8564</v>
      </c>
      <c r="F1787" s="51">
        <v>44741</v>
      </c>
      <c r="G1787" s="2" t="s">
        <v>1</v>
      </c>
      <c r="H1787" s="2" t="s">
        <v>0</v>
      </c>
      <c r="I1787" s="2" t="s">
        <v>8338</v>
      </c>
      <c r="J1787" s="2" t="s">
        <v>8339</v>
      </c>
      <c r="K1787" s="41">
        <v>382</v>
      </c>
      <c r="L1787" s="48">
        <v>382</v>
      </c>
      <c r="M1787" s="49" t="s">
        <v>118</v>
      </c>
      <c r="N1787" s="39" t="s">
        <v>119</v>
      </c>
      <c r="O1787" s="2">
        <v>0</v>
      </c>
      <c r="P1787" s="2">
        <v>0</v>
      </c>
      <c r="Q1787" s="39">
        <v>42.27</v>
      </c>
      <c r="R1787" s="2">
        <v>5.4951000000000008</v>
      </c>
      <c r="S1787" s="2">
        <v>0</v>
      </c>
      <c r="T1787" s="2">
        <v>0</v>
      </c>
      <c r="U1787" s="39">
        <v>47.765100000000004</v>
      </c>
      <c r="V1787" s="2">
        <v>0</v>
      </c>
      <c r="W1787" s="2" t="s">
        <v>1</v>
      </c>
      <c r="X1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7"/>
      <c r="Z1787"/>
      <c r="AA1787"/>
    </row>
    <row r="1788" spans="5:27" hidden="1">
      <c r="E1788" s="2" t="s">
        <v>8564</v>
      </c>
      <c r="F1788" s="51">
        <v>44741</v>
      </c>
      <c r="G1788" s="2" t="s">
        <v>1</v>
      </c>
      <c r="H1788" s="2" t="s">
        <v>0</v>
      </c>
      <c r="I1788" s="2" t="s">
        <v>8338</v>
      </c>
      <c r="J1788" s="2" t="s">
        <v>8339</v>
      </c>
      <c r="K1788" s="41">
        <v>383</v>
      </c>
      <c r="L1788" s="48">
        <v>383</v>
      </c>
      <c r="M1788" s="49" t="s">
        <v>118</v>
      </c>
      <c r="N1788" s="39" t="s">
        <v>119</v>
      </c>
      <c r="O1788" s="2">
        <v>0</v>
      </c>
      <c r="P1788" s="2">
        <v>0</v>
      </c>
      <c r="Q1788" s="39">
        <v>28.18</v>
      </c>
      <c r="R1788" s="2">
        <v>3.6634000000000002</v>
      </c>
      <c r="S1788" s="2">
        <v>0</v>
      </c>
      <c r="T1788" s="2">
        <v>0</v>
      </c>
      <c r="U1788" s="39">
        <v>31.843399999999999</v>
      </c>
      <c r="V1788" s="2">
        <v>0</v>
      </c>
      <c r="W1788" s="2" t="s">
        <v>1</v>
      </c>
      <c r="X1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8"/>
      <c r="Z1788"/>
      <c r="AA1788"/>
    </row>
    <row r="1789" spans="5:27" hidden="1">
      <c r="E1789" s="2" t="s">
        <v>8564</v>
      </c>
      <c r="F1789" s="51">
        <v>44741</v>
      </c>
      <c r="G1789" s="2" t="s">
        <v>1</v>
      </c>
      <c r="H1789" s="2" t="s">
        <v>0</v>
      </c>
      <c r="I1789" s="2" t="s">
        <v>8338</v>
      </c>
      <c r="J1789" s="2" t="s">
        <v>8339</v>
      </c>
      <c r="K1789" s="41">
        <v>384</v>
      </c>
      <c r="L1789" s="48">
        <v>384</v>
      </c>
      <c r="M1789" s="49" t="s">
        <v>7848</v>
      </c>
      <c r="N1789" s="39" t="s">
        <v>7847</v>
      </c>
      <c r="O1789" s="2">
        <v>0</v>
      </c>
      <c r="P1789" s="2">
        <v>0</v>
      </c>
      <c r="Q1789" s="39">
        <v>0</v>
      </c>
      <c r="R1789" s="2">
        <v>0</v>
      </c>
      <c r="S1789" s="2">
        <v>0</v>
      </c>
      <c r="T1789" s="2">
        <v>0</v>
      </c>
      <c r="U1789" s="39">
        <v>0</v>
      </c>
      <c r="V1789" s="2">
        <v>0</v>
      </c>
      <c r="W1789" s="2" t="s">
        <v>1</v>
      </c>
      <c r="X1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89"/>
      <c r="Z1789"/>
      <c r="AA1789"/>
    </row>
    <row r="1790" spans="5:27" hidden="1">
      <c r="E1790" s="2" t="s">
        <v>8564</v>
      </c>
      <c r="F1790" s="51">
        <v>44741</v>
      </c>
      <c r="G1790" s="2" t="s">
        <v>1</v>
      </c>
      <c r="H1790" s="2" t="s">
        <v>0</v>
      </c>
      <c r="I1790" s="2" t="s">
        <v>8338</v>
      </c>
      <c r="J1790" s="2" t="s">
        <v>8339</v>
      </c>
      <c r="K1790" s="41">
        <v>385</v>
      </c>
      <c r="L1790" s="48">
        <v>385</v>
      </c>
      <c r="M1790" s="49" t="s">
        <v>118</v>
      </c>
      <c r="N1790" s="39" t="s">
        <v>119</v>
      </c>
      <c r="O1790" s="2">
        <v>0</v>
      </c>
      <c r="P1790" s="2">
        <v>0</v>
      </c>
      <c r="Q1790" s="39">
        <v>634.04999999999995</v>
      </c>
      <c r="R1790" s="2">
        <v>82.42649999999999</v>
      </c>
      <c r="S1790" s="2">
        <v>0</v>
      </c>
      <c r="T1790" s="2">
        <v>0</v>
      </c>
      <c r="U1790" s="39">
        <v>716.47649999999999</v>
      </c>
      <c r="V1790" s="2">
        <v>0</v>
      </c>
      <c r="W1790" s="2" t="s">
        <v>1</v>
      </c>
      <c r="X1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0"/>
      <c r="Z1790"/>
      <c r="AA1790"/>
    </row>
    <row r="1791" spans="5:27" hidden="1">
      <c r="E1791" s="2" t="s">
        <v>8564</v>
      </c>
      <c r="F1791" s="51">
        <v>44741</v>
      </c>
      <c r="G1791" s="2" t="s">
        <v>1</v>
      </c>
      <c r="H1791" s="2" t="s">
        <v>0</v>
      </c>
      <c r="I1791" s="2" t="s">
        <v>8338</v>
      </c>
      <c r="J1791" s="2" t="s">
        <v>8339</v>
      </c>
      <c r="K1791" s="41">
        <v>386</v>
      </c>
      <c r="L1791" s="48">
        <v>386</v>
      </c>
      <c r="M1791" s="49" t="s">
        <v>118</v>
      </c>
      <c r="N1791" s="39" t="s">
        <v>119</v>
      </c>
      <c r="O1791" s="2">
        <v>0</v>
      </c>
      <c r="P1791" s="2">
        <v>0</v>
      </c>
      <c r="Q1791" s="39">
        <v>88.24</v>
      </c>
      <c r="R1791" s="2">
        <v>11.4712</v>
      </c>
      <c r="S1791" s="2">
        <v>0</v>
      </c>
      <c r="T1791" s="2">
        <v>0</v>
      </c>
      <c r="U1791" s="39">
        <v>99.711199999999991</v>
      </c>
      <c r="V1791" s="2">
        <v>0</v>
      </c>
      <c r="W1791" s="2" t="s">
        <v>1</v>
      </c>
      <c r="X1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1"/>
      <c r="Z1791"/>
      <c r="AA1791"/>
    </row>
    <row r="1792" spans="5:27" hidden="1">
      <c r="E1792" s="2" t="s">
        <v>8564</v>
      </c>
      <c r="F1792" s="51">
        <v>44741</v>
      </c>
      <c r="G1792" s="2" t="s">
        <v>1</v>
      </c>
      <c r="H1792" s="2" t="s">
        <v>0</v>
      </c>
      <c r="I1792" s="2" t="s">
        <v>8338</v>
      </c>
      <c r="J1792" s="2" t="s">
        <v>8339</v>
      </c>
      <c r="K1792" s="41">
        <v>387</v>
      </c>
      <c r="L1792" s="48">
        <v>387</v>
      </c>
      <c r="M1792" s="61" t="s">
        <v>8733</v>
      </c>
      <c r="N1792" s="39" t="s">
        <v>1067</v>
      </c>
      <c r="O1792" s="2">
        <v>0</v>
      </c>
      <c r="P1792" s="2">
        <v>0</v>
      </c>
      <c r="Q1792" s="39">
        <v>110</v>
      </c>
      <c r="R1792" s="2">
        <v>14.3</v>
      </c>
      <c r="S1792" s="2">
        <v>0</v>
      </c>
      <c r="T1792" s="2">
        <v>0</v>
      </c>
      <c r="U1792" s="39">
        <v>124.3</v>
      </c>
      <c r="V1792" s="2">
        <v>0</v>
      </c>
      <c r="W1792" s="2" t="s">
        <v>1</v>
      </c>
      <c r="X1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2"/>
      <c r="Z1792"/>
      <c r="AA1792"/>
    </row>
    <row r="1793" spans="5:27" hidden="1">
      <c r="E1793" s="2" t="s">
        <v>8564</v>
      </c>
      <c r="F1793" s="51">
        <v>44742</v>
      </c>
      <c r="G1793" s="2" t="s">
        <v>1</v>
      </c>
      <c r="H1793" s="2" t="s">
        <v>0</v>
      </c>
      <c r="I1793" s="2" t="s">
        <v>8338</v>
      </c>
      <c r="J1793" s="2" t="s">
        <v>8339</v>
      </c>
      <c r="K1793" s="41">
        <v>388</v>
      </c>
      <c r="L1793" s="48">
        <v>388</v>
      </c>
      <c r="M1793" s="49" t="s">
        <v>201</v>
      </c>
      <c r="N1793" s="39" t="s">
        <v>202</v>
      </c>
      <c r="O1793" s="2">
        <v>0</v>
      </c>
      <c r="P1793" s="2">
        <v>0</v>
      </c>
      <c r="Q1793" s="39">
        <v>835.35</v>
      </c>
      <c r="R1793" s="2">
        <v>108.5955</v>
      </c>
      <c r="S1793" s="2">
        <v>0</v>
      </c>
      <c r="T1793" s="2">
        <v>0</v>
      </c>
      <c r="U1793" s="39">
        <v>943.94550000000004</v>
      </c>
      <c r="V1793" s="2">
        <v>0</v>
      </c>
      <c r="W1793" s="2" t="s">
        <v>1</v>
      </c>
      <c r="X1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3"/>
      <c r="Z1793"/>
      <c r="AA1793"/>
    </row>
    <row r="1794" spans="5:27" hidden="1">
      <c r="E1794" s="2" t="s">
        <v>8564</v>
      </c>
      <c r="F1794" s="51">
        <v>44742</v>
      </c>
      <c r="G1794" s="2" t="s">
        <v>1</v>
      </c>
      <c r="H1794" s="2" t="s">
        <v>0</v>
      </c>
      <c r="I1794" s="2" t="s">
        <v>8338</v>
      </c>
      <c r="J1794" s="2" t="s">
        <v>8339</v>
      </c>
      <c r="K1794" s="41">
        <v>389</v>
      </c>
      <c r="L1794" s="48">
        <v>389</v>
      </c>
      <c r="M1794" s="49" t="s">
        <v>118</v>
      </c>
      <c r="N1794" s="39" t="s">
        <v>119</v>
      </c>
      <c r="O1794" s="2">
        <v>0</v>
      </c>
      <c r="P1794" s="2">
        <v>0</v>
      </c>
      <c r="Q1794" s="39">
        <v>34.19</v>
      </c>
      <c r="R1794" s="2">
        <v>4.4447000000000001</v>
      </c>
      <c r="S1794" s="2">
        <v>0</v>
      </c>
      <c r="T1794" s="2">
        <v>0</v>
      </c>
      <c r="U1794" s="39">
        <v>38.634699999999995</v>
      </c>
      <c r="V1794" s="2">
        <v>0</v>
      </c>
      <c r="W1794" s="2" t="s">
        <v>1</v>
      </c>
      <c r="X1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4"/>
      <c r="Z1794"/>
      <c r="AA1794"/>
    </row>
    <row r="1795" spans="5:27" hidden="1">
      <c r="E1795" s="2" t="s">
        <v>8564</v>
      </c>
      <c r="F1795" s="51">
        <v>44742</v>
      </c>
      <c r="G1795" s="2" t="s">
        <v>1</v>
      </c>
      <c r="H1795" s="2" t="s">
        <v>0</v>
      </c>
      <c r="I1795" s="2" t="s">
        <v>8338</v>
      </c>
      <c r="J1795" s="2" t="s">
        <v>8339</v>
      </c>
      <c r="K1795" s="41">
        <v>390</v>
      </c>
      <c r="L1795" s="48">
        <v>390</v>
      </c>
      <c r="M1795" s="49" t="s">
        <v>1305</v>
      </c>
      <c r="N1795" s="39" t="s">
        <v>1306</v>
      </c>
      <c r="O1795" s="2">
        <v>0</v>
      </c>
      <c r="P1795" s="2">
        <v>0</v>
      </c>
      <c r="Q1795" s="39">
        <v>68.14</v>
      </c>
      <c r="R1795" s="2">
        <v>8.8582000000000001</v>
      </c>
      <c r="S1795" s="2">
        <v>0</v>
      </c>
      <c r="T1795" s="2">
        <v>0</v>
      </c>
      <c r="U1795" s="39">
        <v>76.998199999999997</v>
      </c>
      <c r="V1795" s="2">
        <v>0</v>
      </c>
      <c r="W1795" s="2" t="s">
        <v>1</v>
      </c>
      <c r="X1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5"/>
      <c r="Z1795"/>
      <c r="AA1795"/>
    </row>
    <row r="1796" spans="5:27" hidden="1">
      <c r="E1796" s="2" t="s">
        <v>8564</v>
      </c>
      <c r="F1796" s="51">
        <v>44742</v>
      </c>
      <c r="G1796" s="2" t="s">
        <v>1</v>
      </c>
      <c r="H1796" s="2" t="s">
        <v>0</v>
      </c>
      <c r="I1796" s="2" t="s">
        <v>8338</v>
      </c>
      <c r="J1796" s="2" t="s">
        <v>8339</v>
      </c>
      <c r="K1796" s="41">
        <v>391</v>
      </c>
      <c r="L1796" s="48">
        <v>391</v>
      </c>
      <c r="M1796" s="49" t="s">
        <v>177</v>
      </c>
      <c r="N1796" s="39" t="s">
        <v>178</v>
      </c>
      <c r="O1796" s="2">
        <v>0</v>
      </c>
      <c r="P1796" s="2">
        <v>0</v>
      </c>
      <c r="Q1796" s="39">
        <v>170.93</v>
      </c>
      <c r="R1796" s="2">
        <v>22.2209</v>
      </c>
      <c r="S1796" s="2">
        <v>0</v>
      </c>
      <c r="T1796" s="2">
        <v>0</v>
      </c>
      <c r="U1796" s="39">
        <v>193.15090000000001</v>
      </c>
      <c r="V1796" s="2">
        <v>0</v>
      </c>
      <c r="W1796" s="2" t="s">
        <v>1</v>
      </c>
      <c r="X1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6"/>
      <c r="Z1796"/>
      <c r="AA1796"/>
    </row>
    <row r="1797" spans="5:27" hidden="1">
      <c r="E1797" s="2" t="s">
        <v>8564</v>
      </c>
      <c r="F1797" s="51">
        <v>44742</v>
      </c>
      <c r="G1797" s="2" t="s">
        <v>1</v>
      </c>
      <c r="H1797" s="2" t="s">
        <v>0</v>
      </c>
      <c r="I1797" s="2" t="s">
        <v>8338</v>
      </c>
      <c r="J1797" s="2" t="s">
        <v>8339</v>
      </c>
      <c r="K1797" s="41">
        <v>392</v>
      </c>
      <c r="L1797" s="48">
        <v>392</v>
      </c>
      <c r="M1797" s="49" t="s">
        <v>7877</v>
      </c>
      <c r="N1797" s="39" t="s">
        <v>7878</v>
      </c>
      <c r="O1797" s="2">
        <v>0</v>
      </c>
      <c r="P1797" s="2">
        <v>0</v>
      </c>
      <c r="Q1797" s="39">
        <v>328.01</v>
      </c>
      <c r="R1797" s="2">
        <v>42.641300000000001</v>
      </c>
      <c r="S1797" s="2">
        <v>0</v>
      </c>
      <c r="T1797" s="2">
        <v>0</v>
      </c>
      <c r="U1797" s="39">
        <v>370.65129999999999</v>
      </c>
      <c r="V1797" s="2">
        <v>0</v>
      </c>
      <c r="W1797" s="2" t="s">
        <v>1</v>
      </c>
      <c r="X1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7"/>
      <c r="Z1797"/>
      <c r="AA1797"/>
    </row>
    <row r="1798" spans="5:27" hidden="1">
      <c r="E1798" s="2" t="s">
        <v>8564</v>
      </c>
      <c r="F1798" s="51">
        <v>44742</v>
      </c>
      <c r="G1798" s="2" t="s">
        <v>1</v>
      </c>
      <c r="H1798" s="2" t="s">
        <v>0</v>
      </c>
      <c r="I1798" s="2" t="s">
        <v>8338</v>
      </c>
      <c r="J1798" s="2" t="s">
        <v>8339</v>
      </c>
      <c r="K1798" s="41">
        <v>393</v>
      </c>
      <c r="L1798" s="48">
        <v>393</v>
      </c>
      <c r="M1798" s="49" t="s">
        <v>8558</v>
      </c>
      <c r="N1798" s="39" t="s">
        <v>8559</v>
      </c>
      <c r="O1798" s="2">
        <v>0</v>
      </c>
      <c r="P1798" s="2">
        <v>0</v>
      </c>
      <c r="Q1798" s="39">
        <v>265.49</v>
      </c>
      <c r="R1798" s="2">
        <v>34.5137</v>
      </c>
      <c r="S1798" s="2">
        <v>0</v>
      </c>
      <c r="T1798" s="2">
        <v>0</v>
      </c>
      <c r="U1798" s="39">
        <v>300.00369999999998</v>
      </c>
      <c r="V1798" s="2">
        <v>0</v>
      </c>
      <c r="W1798" s="2" t="s">
        <v>1</v>
      </c>
      <c r="X1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8"/>
      <c r="Z1798"/>
      <c r="AA1798"/>
    </row>
    <row r="1799" spans="5:27" hidden="1">
      <c r="E1799" s="2" t="s">
        <v>8564</v>
      </c>
      <c r="F1799" s="51">
        <v>44742</v>
      </c>
      <c r="G1799" s="2" t="s">
        <v>1</v>
      </c>
      <c r="H1799" s="2" t="s">
        <v>0</v>
      </c>
      <c r="I1799" s="2" t="s">
        <v>8338</v>
      </c>
      <c r="J1799" s="2" t="s">
        <v>8339</v>
      </c>
      <c r="K1799" s="41">
        <v>394</v>
      </c>
      <c r="L1799" s="48">
        <v>394</v>
      </c>
      <c r="M1799" s="49" t="s">
        <v>231</v>
      </c>
      <c r="N1799" s="39" t="s">
        <v>232</v>
      </c>
      <c r="O1799" s="2">
        <v>0</v>
      </c>
      <c r="P1799" s="2">
        <v>0</v>
      </c>
      <c r="Q1799" s="39">
        <v>138.27000000000001</v>
      </c>
      <c r="R1799" s="2">
        <v>17.975100000000001</v>
      </c>
      <c r="S1799" s="2">
        <v>0</v>
      </c>
      <c r="T1799" s="2">
        <v>0</v>
      </c>
      <c r="U1799" s="39">
        <v>156.24510000000001</v>
      </c>
      <c r="V1799" s="2">
        <v>0</v>
      </c>
      <c r="W1799" s="2" t="s">
        <v>1</v>
      </c>
      <c r="X1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799"/>
      <c r="Z1799"/>
      <c r="AA1799"/>
    </row>
    <row r="1800" spans="5:27" hidden="1">
      <c r="E1800" s="2" t="s">
        <v>8564</v>
      </c>
      <c r="F1800" s="51">
        <v>44742</v>
      </c>
      <c r="G1800" s="2" t="s">
        <v>1</v>
      </c>
      <c r="H1800" s="2" t="s">
        <v>0</v>
      </c>
      <c r="I1800" s="2" t="s">
        <v>8338</v>
      </c>
      <c r="J1800" s="2" t="s">
        <v>8339</v>
      </c>
      <c r="K1800" s="41">
        <v>395</v>
      </c>
      <c r="L1800" s="48">
        <v>395</v>
      </c>
      <c r="M1800" s="49" t="s">
        <v>231</v>
      </c>
      <c r="N1800" s="39" t="s">
        <v>232</v>
      </c>
      <c r="O1800" s="2">
        <v>0</v>
      </c>
      <c r="P1800" s="2">
        <v>0</v>
      </c>
      <c r="Q1800" s="39">
        <v>372.43</v>
      </c>
      <c r="R1800" s="2">
        <v>48.415900000000001</v>
      </c>
      <c r="S1800" s="2">
        <v>0</v>
      </c>
      <c r="T1800" s="2">
        <v>0</v>
      </c>
      <c r="U1800" s="39">
        <v>420.84590000000003</v>
      </c>
      <c r="V1800" s="2">
        <v>0</v>
      </c>
      <c r="W1800" s="2" t="s">
        <v>1</v>
      </c>
      <c r="X1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1800"/>
      <c r="Z1800"/>
      <c r="AA1800"/>
    </row>
    <row r="1801" spans="5:27" hidden="1">
      <c r="E1801" s="2" t="s">
        <v>8564</v>
      </c>
      <c r="F1801" s="51">
        <v>44713</v>
      </c>
      <c r="G1801" s="2" t="s">
        <v>1</v>
      </c>
      <c r="H1801" s="2" t="s">
        <v>0</v>
      </c>
      <c r="I1801" s="2" t="s">
        <v>8149</v>
      </c>
      <c r="J1801" s="2" t="s">
        <v>8150</v>
      </c>
      <c r="K1801" s="41">
        <v>2594</v>
      </c>
      <c r="L1801" s="48">
        <v>2594</v>
      </c>
      <c r="M1801" s="49" t="s">
        <v>303</v>
      </c>
      <c r="N1801" s="39" t="s">
        <v>304</v>
      </c>
      <c r="O1801" s="2">
        <v>0</v>
      </c>
      <c r="P1801" s="2">
        <v>0</v>
      </c>
      <c r="Q1801" s="39">
        <v>19501.39</v>
      </c>
      <c r="R1801" s="2">
        <v>2535.1806999999999</v>
      </c>
      <c r="S1801" s="2">
        <v>0</v>
      </c>
      <c r="T1801" s="2">
        <v>0</v>
      </c>
      <c r="U1801" s="39">
        <v>22036.5707</v>
      </c>
      <c r="V1801" s="2">
        <v>0</v>
      </c>
      <c r="W1801" s="2" t="s">
        <v>1</v>
      </c>
      <c r="X1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1"/>
      <c r="Z1801"/>
      <c r="AA1801"/>
    </row>
    <row r="1802" spans="5:27" hidden="1">
      <c r="E1802" s="2" t="s">
        <v>8564</v>
      </c>
      <c r="F1802" s="51">
        <v>44713</v>
      </c>
      <c r="G1802" s="2" t="s">
        <v>1</v>
      </c>
      <c r="H1802" s="2" t="s">
        <v>0</v>
      </c>
      <c r="I1802" s="2" t="s">
        <v>8149</v>
      </c>
      <c r="J1802" s="2" t="s">
        <v>8150</v>
      </c>
      <c r="K1802" s="41">
        <v>2595</v>
      </c>
      <c r="L1802" s="48">
        <v>2595</v>
      </c>
      <c r="M1802" s="49" t="s">
        <v>118</v>
      </c>
      <c r="N1802" s="39" t="s">
        <v>119</v>
      </c>
      <c r="O1802" s="2">
        <v>0</v>
      </c>
      <c r="P1802" s="2">
        <v>0</v>
      </c>
      <c r="Q1802" s="39">
        <v>115.23</v>
      </c>
      <c r="R1802" s="2">
        <v>14.979900000000001</v>
      </c>
      <c r="S1802" s="2">
        <v>0</v>
      </c>
      <c r="T1802" s="2">
        <v>0</v>
      </c>
      <c r="U1802" s="39">
        <v>130.2099</v>
      </c>
      <c r="V1802" s="2">
        <v>0</v>
      </c>
      <c r="W1802" s="2" t="s">
        <v>1</v>
      </c>
      <c r="X1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2"/>
      <c r="Z1802"/>
      <c r="AA1802"/>
    </row>
    <row r="1803" spans="5:27" hidden="1">
      <c r="E1803" s="2" t="s">
        <v>8564</v>
      </c>
      <c r="F1803" s="51">
        <v>44713</v>
      </c>
      <c r="G1803" s="2" t="s">
        <v>1</v>
      </c>
      <c r="H1803" s="2" t="s">
        <v>0</v>
      </c>
      <c r="I1803" s="2" t="s">
        <v>8149</v>
      </c>
      <c r="J1803" s="2" t="s">
        <v>8150</v>
      </c>
      <c r="K1803" s="41">
        <v>2596</v>
      </c>
      <c r="L1803" s="48">
        <v>2596</v>
      </c>
      <c r="M1803" s="49" t="s">
        <v>937</v>
      </c>
      <c r="N1803" s="39" t="s">
        <v>938</v>
      </c>
      <c r="O1803" s="2">
        <v>0</v>
      </c>
      <c r="P1803" s="2">
        <v>0</v>
      </c>
      <c r="Q1803" s="39">
        <v>430.19</v>
      </c>
      <c r="R1803" s="2">
        <v>55.924700000000001</v>
      </c>
      <c r="S1803" s="2">
        <v>0</v>
      </c>
      <c r="T1803" s="2">
        <v>0</v>
      </c>
      <c r="U1803" s="39">
        <v>486.11469999999997</v>
      </c>
      <c r="V1803" s="2">
        <v>0</v>
      </c>
      <c r="W1803" s="2" t="s">
        <v>1</v>
      </c>
      <c r="X1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3"/>
      <c r="Z1803"/>
      <c r="AA1803"/>
    </row>
    <row r="1804" spans="5:27" hidden="1">
      <c r="E1804" s="2" t="s">
        <v>8564</v>
      </c>
      <c r="F1804" s="51">
        <v>44713</v>
      </c>
      <c r="G1804" s="2" t="s">
        <v>1</v>
      </c>
      <c r="H1804" s="2" t="s">
        <v>0</v>
      </c>
      <c r="I1804" s="2" t="s">
        <v>8149</v>
      </c>
      <c r="J1804" s="2" t="s">
        <v>8150</v>
      </c>
      <c r="K1804" s="41">
        <v>2597</v>
      </c>
      <c r="L1804" s="48">
        <v>2597</v>
      </c>
      <c r="M1804" s="49" t="s">
        <v>8598</v>
      </c>
      <c r="N1804" s="39" t="s">
        <v>8599</v>
      </c>
      <c r="O1804" s="2">
        <v>0</v>
      </c>
      <c r="P1804" s="2">
        <v>0</v>
      </c>
      <c r="Q1804" s="39">
        <v>22.41</v>
      </c>
      <c r="R1804" s="2">
        <v>2.9133</v>
      </c>
      <c r="S1804" s="2">
        <v>0</v>
      </c>
      <c r="T1804" s="2">
        <v>0</v>
      </c>
      <c r="U1804" s="39">
        <v>25.3233</v>
      </c>
      <c r="V1804" s="2">
        <v>0</v>
      </c>
      <c r="W1804" s="2" t="s">
        <v>1</v>
      </c>
      <c r="X1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4"/>
      <c r="Z1804"/>
      <c r="AA1804"/>
    </row>
    <row r="1805" spans="5:27" hidden="1">
      <c r="E1805" s="2" t="s">
        <v>8564</v>
      </c>
      <c r="F1805" s="51">
        <v>44713</v>
      </c>
      <c r="G1805" s="2" t="s">
        <v>1</v>
      </c>
      <c r="H1805" s="2" t="s">
        <v>0</v>
      </c>
      <c r="I1805" s="2" t="s">
        <v>8149</v>
      </c>
      <c r="J1805" s="2" t="s">
        <v>8150</v>
      </c>
      <c r="K1805" s="41">
        <v>2598</v>
      </c>
      <c r="L1805" s="48">
        <v>2598</v>
      </c>
      <c r="M1805" s="49" t="s">
        <v>435</v>
      </c>
      <c r="N1805" s="39" t="s">
        <v>436</v>
      </c>
      <c r="O1805" s="2">
        <v>0</v>
      </c>
      <c r="P1805" s="2">
        <v>0</v>
      </c>
      <c r="Q1805" s="39">
        <v>1370.6</v>
      </c>
      <c r="R1805" s="2">
        <v>178.178</v>
      </c>
      <c r="S1805" s="2">
        <v>0</v>
      </c>
      <c r="T1805" s="2">
        <v>0</v>
      </c>
      <c r="U1805" s="39">
        <v>1548.7779999999998</v>
      </c>
      <c r="V1805" s="2">
        <v>0</v>
      </c>
      <c r="W1805" s="2" t="s">
        <v>1</v>
      </c>
      <c r="X1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5"/>
      <c r="Z1805"/>
      <c r="AA1805"/>
    </row>
    <row r="1806" spans="5:27" hidden="1">
      <c r="E1806" s="2" t="s">
        <v>8564</v>
      </c>
      <c r="F1806" s="51">
        <v>44713</v>
      </c>
      <c r="G1806" s="2" t="s">
        <v>1</v>
      </c>
      <c r="H1806" s="2" t="s">
        <v>0</v>
      </c>
      <c r="I1806" s="2" t="s">
        <v>8149</v>
      </c>
      <c r="J1806" s="2" t="s">
        <v>8150</v>
      </c>
      <c r="K1806" s="41">
        <v>2599</v>
      </c>
      <c r="L1806" s="48">
        <v>2599</v>
      </c>
      <c r="M1806" s="49" t="s">
        <v>550</v>
      </c>
      <c r="N1806" s="39" t="s">
        <v>551</v>
      </c>
      <c r="O1806" s="2">
        <v>0</v>
      </c>
      <c r="P1806" s="2">
        <v>0</v>
      </c>
      <c r="Q1806" s="39">
        <v>4565.7700000000004</v>
      </c>
      <c r="R1806" s="2">
        <v>593.55010000000004</v>
      </c>
      <c r="S1806" s="2">
        <v>0</v>
      </c>
      <c r="T1806" s="2">
        <v>0</v>
      </c>
      <c r="U1806" s="39">
        <v>5159.3201000000008</v>
      </c>
      <c r="V1806" s="2">
        <v>0</v>
      </c>
      <c r="W1806" s="2" t="s">
        <v>1</v>
      </c>
      <c r="X1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6"/>
      <c r="Z1806"/>
      <c r="AA1806"/>
    </row>
    <row r="1807" spans="5:27" hidden="1">
      <c r="E1807" s="2" t="s">
        <v>8564</v>
      </c>
      <c r="F1807" s="51">
        <v>44713</v>
      </c>
      <c r="G1807" s="2" t="s">
        <v>1</v>
      </c>
      <c r="H1807" s="2" t="s">
        <v>0</v>
      </c>
      <c r="I1807" s="2" t="s">
        <v>8149</v>
      </c>
      <c r="J1807" s="2" t="s">
        <v>8150</v>
      </c>
      <c r="K1807" s="41">
        <v>2600</v>
      </c>
      <c r="L1807" s="48">
        <v>2600</v>
      </c>
      <c r="M1807" s="49" t="s">
        <v>743</v>
      </c>
      <c r="N1807" s="39" t="s">
        <v>744</v>
      </c>
      <c r="O1807" s="2">
        <v>0</v>
      </c>
      <c r="P1807" s="2">
        <v>0</v>
      </c>
      <c r="Q1807" s="39">
        <v>292.31</v>
      </c>
      <c r="R1807" s="2">
        <v>38.000300000000003</v>
      </c>
      <c r="S1807" s="2">
        <v>0</v>
      </c>
      <c r="T1807" s="2">
        <v>0</v>
      </c>
      <c r="U1807" s="39">
        <v>330.31029999999998</v>
      </c>
      <c r="V1807" s="2">
        <v>0</v>
      </c>
      <c r="W1807" s="2" t="s">
        <v>1</v>
      </c>
      <c r="X1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7"/>
      <c r="Z1807"/>
      <c r="AA1807"/>
    </row>
    <row r="1808" spans="5:27" hidden="1">
      <c r="E1808" s="2" t="s">
        <v>8564</v>
      </c>
      <c r="F1808" s="51">
        <v>44713</v>
      </c>
      <c r="G1808" s="2" t="s">
        <v>1</v>
      </c>
      <c r="H1808" s="2" t="s">
        <v>0</v>
      </c>
      <c r="I1808" s="2" t="s">
        <v>8149</v>
      </c>
      <c r="J1808" s="2" t="s">
        <v>8150</v>
      </c>
      <c r="K1808" s="41">
        <v>2601</v>
      </c>
      <c r="L1808" s="48">
        <v>2601</v>
      </c>
      <c r="M1808" s="49" t="s">
        <v>7848</v>
      </c>
      <c r="N1808" s="39" t="s">
        <v>7847</v>
      </c>
      <c r="O1808" s="2">
        <v>0</v>
      </c>
      <c r="P1808" s="2">
        <v>0</v>
      </c>
      <c r="Q1808" s="39">
        <v>0</v>
      </c>
      <c r="R1808" s="2">
        <v>0</v>
      </c>
      <c r="S1808" s="2">
        <v>0</v>
      </c>
      <c r="T1808" s="2">
        <v>0</v>
      </c>
      <c r="U1808" s="39">
        <v>0</v>
      </c>
      <c r="V1808" s="2">
        <v>0</v>
      </c>
      <c r="W1808" s="2" t="s">
        <v>1</v>
      </c>
      <c r="X1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8"/>
      <c r="Z1808"/>
      <c r="AA1808"/>
    </row>
    <row r="1809" spans="5:27" hidden="1">
      <c r="E1809" s="2" t="s">
        <v>8564</v>
      </c>
      <c r="F1809" s="51">
        <v>44713</v>
      </c>
      <c r="G1809" s="2" t="s">
        <v>1</v>
      </c>
      <c r="H1809" s="2" t="s">
        <v>0</v>
      </c>
      <c r="I1809" s="2" t="s">
        <v>8149</v>
      </c>
      <c r="J1809" s="2" t="s">
        <v>8150</v>
      </c>
      <c r="K1809" s="41">
        <v>2602</v>
      </c>
      <c r="L1809" s="48">
        <v>2602</v>
      </c>
      <c r="M1809" s="49" t="s">
        <v>91</v>
      </c>
      <c r="N1809" s="39" t="s">
        <v>92</v>
      </c>
      <c r="O1809" s="2">
        <v>0</v>
      </c>
      <c r="P1809" s="2">
        <v>0</v>
      </c>
      <c r="Q1809" s="39">
        <v>1019.47</v>
      </c>
      <c r="R1809" s="2">
        <v>132.53110000000001</v>
      </c>
      <c r="S1809" s="2">
        <v>0</v>
      </c>
      <c r="T1809" s="2">
        <v>0</v>
      </c>
      <c r="U1809" s="39">
        <v>1152.0011</v>
      </c>
      <c r="V1809" s="2">
        <v>0</v>
      </c>
      <c r="W1809" s="2" t="s">
        <v>1</v>
      </c>
      <c r="X1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09"/>
      <c r="Z1809"/>
      <c r="AA1809"/>
    </row>
    <row r="1810" spans="5:27" hidden="1">
      <c r="E1810" s="2" t="s">
        <v>8564</v>
      </c>
      <c r="F1810" s="51">
        <v>44713</v>
      </c>
      <c r="G1810" s="2" t="s">
        <v>1</v>
      </c>
      <c r="H1810" s="2" t="s">
        <v>0</v>
      </c>
      <c r="I1810" s="2" t="s">
        <v>8149</v>
      </c>
      <c r="J1810" s="2" t="s">
        <v>8150</v>
      </c>
      <c r="K1810" s="41">
        <v>2603</v>
      </c>
      <c r="L1810" s="48">
        <v>2603</v>
      </c>
      <c r="M1810" s="49" t="s">
        <v>943</v>
      </c>
      <c r="N1810" s="39" t="s">
        <v>944</v>
      </c>
      <c r="O1810" s="2">
        <v>0</v>
      </c>
      <c r="P1810" s="2">
        <v>0</v>
      </c>
      <c r="Q1810" s="39">
        <v>205.89</v>
      </c>
      <c r="R1810" s="2">
        <v>26.765699999999999</v>
      </c>
      <c r="S1810" s="2">
        <v>0</v>
      </c>
      <c r="T1810" s="2">
        <v>0</v>
      </c>
      <c r="U1810" s="39">
        <v>232.6557</v>
      </c>
      <c r="V1810" s="2">
        <v>0</v>
      </c>
      <c r="W1810" s="2" t="s">
        <v>1</v>
      </c>
      <c r="X1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0"/>
      <c r="Z1810"/>
      <c r="AA1810"/>
    </row>
    <row r="1811" spans="5:27" hidden="1">
      <c r="E1811" s="2" t="s">
        <v>8564</v>
      </c>
      <c r="F1811" s="51">
        <v>44713</v>
      </c>
      <c r="G1811" s="2" t="s">
        <v>1</v>
      </c>
      <c r="H1811" s="2" t="s">
        <v>0</v>
      </c>
      <c r="I1811" s="2" t="s">
        <v>8149</v>
      </c>
      <c r="J1811" s="2" t="s">
        <v>8150</v>
      </c>
      <c r="K1811" s="41">
        <v>2604</v>
      </c>
      <c r="L1811" s="48">
        <v>2604</v>
      </c>
      <c r="M1811" s="49" t="s">
        <v>347</v>
      </c>
      <c r="N1811" s="39" t="s">
        <v>348</v>
      </c>
      <c r="O1811" s="2">
        <v>0</v>
      </c>
      <c r="P1811" s="2">
        <v>0</v>
      </c>
      <c r="Q1811" s="39">
        <v>88.37</v>
      </c>
      <c r="R1811" s="2">
        <v>11.488100000000001</v>
      </c>
      <c r="S1811" s="2">
        <v>0</v>
      </c>
      <c r="T1811" s="2">
        <v>0</v>
      </c>
      <c r="U1811" s="39">
        <v>99.858100000000007</v>
      </c>
      <c r="V1811" s="2">
        <v>0</v>
      </c>
      <c r="W1811" s="2" t="s">
        <v>1</v>
      </c>
      <c r="X1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1"/>
      <c r="Z1811"/>
      <c r="AA1811"/>
    </row>
    <row r="1812" spans="5:27" hidden="1">
      <c r="E1812" s="2" t="s">
        <v>8564</v>
      </c>
      <c r="F1812" s="51">
        <v>44713</v>
      </c>
      <c r="G1812" s="2" t="s">
        <v>1</v>
      </c>
      <c r="H1812" s="2" t="s">
        <v>0</v>
      </c>
      <c r="I1812" s="2" t="s">
        <v>8149</v>
      </c>
      <c r="J1812" s="2" t="s">
        <v>8150</v>
      </c>
      <c r="K1812" s="41">
        <v>2605</v>
      </c>
      <c r="L1812" s="48">
        <v>2605</v>
      </c>
      <c r="M1812" s="49">
        <v>0</v>
      </c>
      <c r="N1812" s="39" t="s">
        <v>322</v>
      </c>
      <c r="O1812" s="2">
        <v>0</v>
      </c>
      <c r="P1812" s="2">
        <v>0</v>
      </c>
      <c r="Q1812" s="39">
        <v>144.68</v>
      </c>
      <c r="R1812" s="2">
        <v>18.808400000000002</v>
      </c>
      <c r="S1812" s="2">
        <v>0</v>
      </c>
      <c r="T1812" s="2">
        <v>0</v>
      </c>
      <c r="U1812" s="39">
        <v>163.48840000000001</v>
      </c>
      <c r="V1812" s="2" t="s">
        <v>8383</v>
      </c>
      <c r="W1812" s="2" t="s">
        <v>1</v>
      </c>
      <c r="X1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2"/>
      <c r="Z1812"/>
      <c r="AA1812"/>
    </row>
    <row r="1813" spans="5:27" hidden="1">
      <c r="E1813" s="2" t="s">
        <v>8564</v>
      </c>
      <c r="F1813" s="51">
        <v>44713</v>
      </c>
      <c r="G1813" s="2" t="s">
        <v>1</v>
      </c>
      <c r="H1813" s="2" t="s">
        <v>0</v>
      </c>
      <c r="I1813" s="2" t="s">
        <v>8149</v>
      </c>
      <c r="J1813" s="2" t="s">
        <v>8150</v>
      </c>
      <c r="K1813" s="41">
        <v>2606</v>
      </c>
      <c r="L1813" s="48">
        <v>2606</v>
      </c>
      <c r="M1813" s="49">
        <v>0</v>
      </c>
      <c r="N1813" s="39" t="s">
        <v>428</v>
      </c>
      <c r="O1813" s="2">
        <v>0</v>
      </c>
      <c r="P1813" s="2">
        <v>0</v>
      </c>
      <c r="Q1813" s="39">
        <v>60.28</v>
      </c>
      <c r="R1813" s="2">
        <v>7.8364000000000003</v>
      </c>
      <c r="S1813" s="2">
        <v>0</v>
      </c>
      <c r="T1813" s="2">
        <v>0</v>
      </c>
      <c r="U1813" s="39">
        <v>68.116399999999999</v>
      </c>
      <c r="V1813" s="2" t="s">
        <v>8382</v>
      </c>
      <c r="W1813" s="2" t="s">
        <v>1</v>
      </c>
      <c r="X1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3"/>
      <c r="Z1813"/>
      <c r="AA1813"/>
    </row>
    <row r="1814" spans="5:27" hidden="1">
      <c r="E1814" s="2" t="s">
        <v>8564</v>
      </c>
      <c r="F1814" s="51">
        <v>44713</v>
      </c>
      <c r="G1814" s="2" t="s">
        <v>1</v>
      </c>
      <c r="H1814" s="2" t="s">
        <v>0</v>
      </c>
      <c r="I1814" s="2" t="s">
        <v>8149</v>
      </c>
      <c r="J1814" s="2" t="s">
        <v>8150</v>
      </c>
      <c r="K1814" s="41">
        <v>2607</v>
      </c>
      <c r="L1814" s="48">
        <v>2607</v>
      </c>
      <c r="M1814" s="49" t="s">
        <v>1024</v>
      </c>
      <c r="N1814" s="39" t="s">
        <v>1025</v>
      </c>
      <c r="O1814" s="2">
        <v>0</v>
      </c>
      <c r="P1814" s="2">
        <v>0</v>
      </c>
      <c r="Q1814" s="39">
        <v>49.25</v>
      </c>
      <c r="R1814" s="2">
        <v>6.4024999999999999</v>
      </c>
      <c r="S1814" s="2">
        <v>0</v>
      </c>
      <c r="T1814" s="2">
        <v>0</v>
      </c>
      <c r="U1814" s="39">
        <v>55.652500000000003</v>
      </c>
      <c r="V1814" s="2">
        <v>0</v>
      </c>
      <c r="W1814" s="2" t="s">
        <v>1</v>
      </c>
      <c r="X1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4"/>
      <c r="Z1814"/>
      <c r="AA1814"/>
    </row>
    <row r="1815" spans="5:27" hidden="1">
      <c r="E1815" s="2" t="s">
        <v>8564</v>
      </c>
      <c r="F1815" s="51">
        <v>44713</v>
      </c>
      <c r="G1815" s="2" t="s">
        <v>1</v>
      </c>
      <c r="H1815" s="2" t="s">
        <v>0</v>
      </c>
      <c r="I1815" s="2" t="s">
        <v>8149</v>
      </c>
      <c r="J1815" s="2" t="s">
        <v>8150</v>
      </c>
      <c r="K1815" s="41">
        <v>2608</v>
      </c>
      <c r="L1815" s="48">
        <v>2608</v>
      </c>
      <c r="M1815" s="49" t="s">
        <v>588</v>
      </c>
      <c r="N1815" s="39" t="s">
        <v>589</v>
      </c>
      <c r="O1815" s="2">
        <v>0</v>
      </c>
      <c r="P1815" s="2">
        <v>0</v>
      </c>
      <c r="Q1815" s="39">
        <v>205.9</v>
      </c>
      <c r="R1815" s="2">
        <v>26.767000000000003</v>
      </c>
      <c r="S1815" s="2">
        <v>0</v>
      </c>
      <c r="T1815" s="2">
        <v>0</v>
      </c>
      <c r="U1815" s="39">
        <v>232.667</v>
      </c>
      <c r="V1815" s="2">
        <v>0</v>
      </c>
      <c r="W1815" s="2" t="s">
        <v>1</v>
      </c>
      <c r="X1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5"/>
      <c r="Z1815"/>
      <c r="AA1815"/>
    </row>
    <row r="1816" spans="5:27" hidden="1">
      <c r="E1816" s="2" t="s">
        <v>8564</v>
      </c>
      <c r="F1816" s="51">
        <v>44714</v>
      </c>
      <c r="G1816" s="2" t="s">
        <v>1</v>
      </c>
      <c r="H1816" s="2" t="s">
        <v>0</v>
      </c>
      <c r="I1816" s="2" t="s">
        <v>8149</v>
      </c>
      <c r="J1816" s="2" t="s">
        <v>8150</v>
      </c>
      <c r="K1816" s="41">
        <v>2609</v>
      </c>
      <c r="L1816" s="48">
        <v>2609</v>
      </c>
      <c r="M1816" s="49" t="s">
        <v>118</v>
      </c>
      <c r="N1816" s="39" t="s">
        <v>119</v>
      </c>
      <c r="O1816" s="2">
        <v>0</v>
      </c>
      <c r="P1816" s="2">
        <v>0</v>
      </c>
      <c r="Q1816" s="39">
        <v>107.96</v>
      </c>
      <c r="R1816" s="2">
        <v>14.034799999999999</v>
      </c>
      <c r="S1816" s="2">
        <v>0</v>
      </c>
      <c r="T1816" s="2">
        <v>0</v>
      </c>
      <c r="U1816" s="39">
        <v>121.9948</v>
      </c>
      <c r="V1816" s="2">
        <v>0</v>
      </c>
      <c r="W1816" s="2" t="s">
        <v>1</v>
      </c>
      <c r="X1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6"/>
      <c r="Z1816"/>
      <c r="AA1816"/>
    </row>
    <row r="1817" spans="5:27" hidden="1">
      <c r="E1817" s="2" t="s">
        <v>8564</v>
      </c>
      <c r="F1817" s="51">
        <v>44714</v>
      </c>
      <c r="G1817" s="2" t="s">
        <v>1</v>
      </c>
      <c r="H1817" s="2" t="s">
        <v>0</v>
      </c>
      <c r="I1817" s="2" t="s">
        <v>8149</v>
      </c>
      <c r="J1817" s="2" t="s">
        <v>8150</v>
      </c>
      <c r="K1817" s="41">
        <v>2610</v>
      </c>
      <c r="L1817" s="48">
        <v>2610</v>
      </c>
      <c r="M1817" s="49" t="s">
        <v>8311</v>
      </c>
      <c r="N1817" s="39" t="s">
        <v>8312</v>
      </c>
      <c r="O1817" s="2">
        <v>0</v>
      </c>
      <c r="P1817" s="2">
        <v>0</v>
      </c>
      <c r="Q1817" s="39">
        <v>450.58</v>
      </c>
      <c r="R1817" s="2">
        <v>58.575400000000002</v>
      </c>
      <c r="S1817" s="2">
        <v>0</v>
      </c>
      <c r="T1817" s="2">
        <v>0</v>
      </c>
      <c r="U1817" s="39">
        <v>509.15539999999999</v>
      </c>
      <c r="V1817" s="2">
        <v>0</v>
      </c>
      <c r="W1817" s="2" t="s">
        <v>1</v>
      </c>
      <c r="X1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7"/>
      <c r="Z1817"/>
      <c r="AA1817"/>
    </row>
    <row r="1818" spans="5:27" hidden="1">
      <c r="E1818" s="2" t="s">
        <v>8564</v>
      </c>
      <c r="F1818" s="51">
        <v>44714</v>
      </c>
      <c r="G1818" s="2" t="s">
        <v>1</v>
      </c>
      <c r="H1818" s="2" t="s">
        <v>0</v>
      </c>
      <c r="I1818" s="2" t="s">
        <v>8149</v>
      </c>
      <c r="J1818" s="2" t="s">
        <v>8150</v>
      </c>
      <c r="K1818" s="41">
        <v>2611</v>
      </c>
      <c r="L1818" s="48">
        <v>2611</v>
      </c>
      <c r="M1818" s="49" t="s">
        <v>8321</v>
      </c>
      <c r="N1818" s="39" t="s">
        <v>8322</v>
      </c>
      <c r="O1818" s="2">
        <v>0</v>
      </c>
      <c r="P1818" s="2">
        <v>0</v>
      </c>
      <c r="Q1818" s="39">
        <v>121.06</v>
      </c>
      <c r="R1818" s="2">
        <v>15.7378</v>
      </c>
      <c r="S1818" s="2">
        <v>0</v>
      </c>
      <c r="T1818" s="2">
        <v>0</v>
      </c>
      <c r="U1818" s="39">
        <v>136.7978</v>
      </c>
      <c r="V1818" s="2">
        <v>0</v>
      </c>
      <c r="W1818" s="2" t="s">
        <v>1</v>
      </c>
      <c r="X1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8"/>
      <c r="Z1818"/>
      <c r="AA1818"/>
    </row>
    <row r="1819" spans="5:27" hidden="1">
      <c r="E1819" s="2" t="s">
        <v>8564</v>
      </c>
      <c r="F1819" s="51">
        <v>44714</v>
      </c>
      <c r="G1819" s="2" t="s">
        <v>1</v>
      </c>
      <c r="H1819" s="2" t="s">
        <v>0</v>
      </c>
      <c r="I1819" s="2" t="s">
        <v>8149</v>
      </c>
      <c r="J1819" s="2" t="s">
        <v>8150</v>
      </c>
      <c r="K1819" s="41">
        <v>2612</v>
      </c>
      <c r="L1819" s="48">
        <v>2612</v>
      </c>
      <c r="M1819" s="49" t="s">
        <v>765</v>
      </c>
      <c r="N1819" s="39" t="s">
        <v>766</v>
      </c>
      <c r="O1819" s="2">
        <v>0</v>
      </c>
      <c r="P1819" s="2">
        <v>0</v>
      </c>
      <c r="Q1819" s="39">
        <v>7442.04</v>
      </c>
      <c r="R1819" s="2">
        <v>967.46519999999998</v>
      </c>
      <c r="S1819" s="2">
        <v>0</v>
      </c>
      <c r="T1819" s="2">
        <v>0</v>
      </c>
      <c r="U1819" s="39">
        <v>8409.5051999999996</v>
      </c>
      <c r="V1819" s="2">
        <v>0</v>
      </c>
      <c r="W1819" s="2" t="s">
        <v>1</v>
      </c>
      <c r="X1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19"/>
      <c r="Z1819"/>
      <c r="AA1819"/>
    </row>
    <row r="1820" spans="5:27" hidden="1">
      <c r="E1820" s="2" t="s">
        <v>8564</v>
      </c>
      <c r="F1820" s="51">
        <v>44714</v>
      </c>
      <c r="G1820" s="2" t="s">
        <v>1</v>
      </c>
      <c r="H1820" s="2" t="s">
        <v>0</v>
      </c>
      <c r="I1820" s="2" t="s">
        <v>8149</v>
      </c>
      <c r="J1820" s="2" t="s">
        <v>8150</v>
      </c>
      <c r="K1820" s="41">
        <v>2613</v>
      </c>
      <c r="L1820" s="48">
        <v>2613</v>
      </c>
      <c r="M1820" s="49" t="s">
        <v>299</v>
      </c>
      <c r="N1820" s="39" t="s">
        <v>300</v>
      </c>
      <c r="O1820" s="2">
        <v>0</v>
      </c>
      <c r="P1820" s="2">
        <v>0</v>
      </c>
      <c r="Q1820" s="39">
        <v>373.8</v>
      </c>
      <c r="R1820" s="2">
        <v>48.594000000000001</v>
      </c>
      <c r="S1820" s="2">
        <v>0</v>
      </c>
      <c r="T1820" s="2">
        <v>0</v>
      </c>
      <c r="U1820" s="39">
        <v>422.39400000000001</v>
      </c>
      <c r="V1820" s="2">
        <v>0</v>
      </c>
      <c r="W1820" s="2" t="s">
        <v>1</v>
      </c>
      <c r="X1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0"/>
      <c r="Z1820"/>
      <c r="AA1820"/>
    </row>
    <row r="1821" spans="5:27" hidden="1">
      <c r="E1821" s="2" t="s">
        <v>8564</v>
      </c>
      <c r="F1821" s="51">
        <v>44714</v>
      </c>
      <c r="G1821" s="2" t="s">
        <v>1</v>
      </c>
      <c r="H1821" s="2" t="s">
        <v>0</v>
      </c>
      <c r="I1821" s="2" t="s">
        <v>8149</v>
      </c>
      <c r="J1821" s="2" t="s">
        <v>8150</v>
      </c>
      <c r="K1821" s="41">
        <v>2614</v>
      </c>
      <c r="L1821" s="48">
        <v>2614</v>
      </c>
      <c r="M1821" s="49" t="s">
        <v>542</v>
      </c>
      <c r="N1821" s="39" t="s">
        <v>543</v>
      </c>
      <c r="O1821" s="2">
        <v>0</v>
      </c>
      <c r="P1821" s="2">
        <v>0</v>
      </c>
      <c r="Q1821" s="39">
        <v>216.09</v>
      </c>
      <c r="R1821" s="2">
        <v>28.091700000000003</v>
      </c>
      <c r="S1821" s="2">
        <v>0</v>
      </c>
      <c r="T1821" s="2">
        <v>0</v>
      </c>
      <c r="U1821" s="39">
        <v>244.18170000000001</v>
      </c>
      <c r="V1821" s="2">
        <v>0</v>
      </c>
      <c r="W1821" s="2" t="s">
        <v>1</v>
      </c>
      <c r="X1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1"/>
      <c r="Z1821"/>
      <c r="AA1821"/>
    </row>
    <row r="1822" spans="5:27" hidden="1">
      <c r="E1822" s="2" t="s">
        <v>8564</v>
      </c>
      <c r="F1822" s="51">
        <v>44714</v>
      </c>
      <c r="G1822" s="2" t="s">
        <v>1</v>
      </c>
      <c r="H1822" s="2" t="s">
        <v>0</v>
      </c>
      <c r="I1822" s="2" t="s">
        <v>8149</v>
      </c>
      <c r="J1822" s="2" t="s">
        <v>8150</v>
      </c>
      <c r="K1822" s="41">
        <v>2615</v>
      </c>
      <c r="L1822" s="48">
        <v>2615</v>
      </c>
      <c r="M1822" s="49" t="s">
        <v>297</v>
      </c>
      <c r="N1822" s="39" t="s">
        <v>298</v>
      </c>
      <c r="O1822" s="2">
        <v>0</v>
      </c>
      <c r="P1822" s="2">
        <v>0</v>
      </c>
      <c r="Q1822" s="39">
        <v>511.74</v>
      </c>
      <c r="R1822" s="2">
        <v>66.526200000000003</v>
      </c>
      <c r="S1822" s="2">
        <v>0</v>
      </c>
      <c r="T1822" s="2">
        <v>0</v>
      </c>
      <c r="U1822" s="39">
        <v>578.26620000000003</v>
      </c>
      <c r="V1822" s="2">
        <v>0</v>
      </c>
      <c r="W1822" s="2" t="s">
        <v>1</v>
      </c>
      <c r="X1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2"/>
      <c r="Z1822"/>
      <c r="AA1822"/>
    </row>
    <row r="1823" spans="5:27" hidden="1">
      <c r="E1823" s="2" t="s">
        <v>8564</v>
      </c>
      <c r="F1823" s="51">
        <v>44714</v>
      </c>
      <c r="G1823" s="2" t="s">
        <v>1</v>
      </c>
      <c r="H1823" s="2" t="s">
        <v>0</v>
      </c>
      <c r="I1823" s="2" t="s">
        <v>8149</v>
      </c>
      <c r="J1823" s="2" t="s">
        <v>8150</v>
      </c>
      <c r="K1823" s="41">
        <v>2616</v>
      </c>
      <c r="L1823" s="48">
        <v>2616</v>
      </c>
      <c r="M1823" s="49" t="s">
        <v>505</v>
      </c>
      <c r="N1823" s="39" t="s">
        <v>506</v>
      </c>
      <c r="O1823" s="2">
        <v>0</v>
      </c>
      <c r="P1823" s="2">
        <v>0</v>
      </c>
      <c r="Q1823" s="39">
        <v>42.77</v>
      </c>
      <c r="R1823" s="2">
        <v>5.5601000000000003</v>
      </c>
      <c r="S1823" s="2">
        <v>0</v>
      </c>
      <c r="T1823" s="2">
        <v>0</v>
      </c>
      <c r="U1823" s="39">
        <v>48.330100000000002</v>
      </c>
      <c r="V1823" s="2">
        <v>0</v>
      </c>
      <c r="W1823" s="2" t="s">
        <v>1</v>
      </c>
      <c r="X1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3"/>
      <c r="Z1823"/>
      <c r="AA1823"/>
    </row>
    <row r="1824" spans="5:27" hidden="1">
      <c r="E1824" s="2" t="s">
        <v>8564</v>
      </c>
      <c r="F1824" s="51">
        <v>44714</v>
      </c>
      <c r="G1824" s="2" t="s">
        <v>1</v>
      </c>
      <c r="H1824" s="2" t="s">
        <v>0</v>
      </c>
      <c r="I1824" s="2" t="s">
        <v>8149</v>
      </c>
      <c r="J1824" s="2" t="s">
        <v>8150</v>
      </c>
      <c r="K1824" s="41">
        <v>2617</v>
      </c>
      <c r="L1824" s="48">
        <v>2617</v>
      </c>
      <c r="M1824" s="49" t="s">
        <v>8197</v>
      </c>
      <c r="N1824" s="39" t="s">
        <v>8198</v>
      </c>
      <c r="O1824" s="2">
        <v>0</v>
      </c>
      <c r="P1824" s="2">
        <v>0</v>
      </c>
      <c r="Q1824" s="39">
        <v>124.3</v>
      </c>
      <c r="R1824" s="2">
        <v>16.158999999999999</v>
      </c>
      <c r="S1824" s="2">
        <v>0</v>
      </c>
      <c r="T1824" s="2">
        <v>0</v>
      </c>
      <c r="U1824" s="39">
        <v>140.459</v>
      </c>
      <c r="V1824" s="2">
        <v>0</v>
      </c>
      <c r="W1824" s="2" t="s">
        <v>1</v>
      </c>
      <c r="X1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4"/>
      <c r="Z1824"/>
      <c r="AA1824"/>
    </row>
    <row r="1825" spans="5:27" hidden="1">
      <c r="E1825" s="2" t="s">
        <v>8564</v>
      </c>
      <c r="F1825" s="51">
        <v>44714</v>
      </c>
      <c r="G1825" s="2" t="s">
        <v>1</v>
      </c>
      <c r="H1825" s="2" t="s">
        <v>0</v>
      </c>
      <c r="I1825" s="2" t="s">
        <v>8149</v>
      </c>
      <c r="J1825" s="2" t="s">
        <v>8150</v>
      </c>
      <c r="K1825" s="41">
        <v>2618</v>
      </c>
      <c r="L1825" s="48">
        <v>2618</v>
      </c>
      <c r="M1825" s="49" t="s">
        <v>1402</v>
      </c>
      <c r="N1825" s="39" t="s">
        <v>1403</v>
      </c>
      <c r="O1825" s="2">
        <v>0</v>
      </c>
      <c r="P1825" s="2">
        <v>0</v>
      </c>
      <c r="Q1825" s="39">
        <v>36.96</v>
      </c>
      <c r="R1825" s="2">
        <v>4.8048000000000002</v>
      </c>
      <c r="S1825" s="2">
        <v>0</v>
      </c>
      <c r="T1825" s="2">
        <v>0</v>
      </c>
      <c r="U1825" s="39">
        <v>41.764800000000001</v>
      </c>
      <c r="V1825" s="2">
        <v>0</v>
      </c>
      <c r="W1825" s="2" t="s">
        <v>1</v>
      </c>
      <c r="X1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5"/>
      <c r="Z1825"/>
      <c r="AA1825"/>
    </row>
    <row r="1826" spans="5:27" hidden="1">
      <c r="E1826" s="2" t="s">
        <v>8564</v>
      </c>
      <c r="F1826" s="51">
        <v>44714</v>
      </c>
      <c r="G1826" s="2" t="s">
        <v>1</v>
      </c>
      <c r="H1826" s="2" t="s">
        <v>0</v>
      </c>
      <c r="I1826" s="2" t="s">
        <v>8149</v>
      </c>
      <c r="J1826" s="2" t="s">
        <v>8150</v>
      </c>
      <c r="K1826" s="41">
        <v>2619</v>
      </c>
      <c r="L1826" s="48">
        <v>2619</v>
      </c>
      <c r="M1826" s="49" t="s">
        <v>550</v>
      </c>
      <c r="N1826" s="39" t="s">
        <v>551</v>
      </c>
      <c r="O1826" s="2">
        <v>0</v>
      </c>
      <c r="P1826" s="2">
        <v>0</v>
      </c>
      <c r="Q1826" s="39">
        <v>24.21</v>
      </c>
      <c r="R1826" s="2">
        <v>3.1473000000000004</v>
      </c>
      <c r="S1826" s="2">
        <v>0</v>
      </c>
      <c r="T1826" s="2">
        <v>0</v>
      </c>
      <c r="U1826" s="39">
        <v>27.357300000000002</v>
      </c>
      <c r="V1826" s="2">
        <v>0</v>
      </c>
      <c r="W1826" s="2" t="s">
        <v>1</v>
      </c>
      <c r="X1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6"/>
      <c r="Z1826"/>
      <c r="AA1826"/>
    </row>
    <row r="1827" spans="5:27" hidden="1">
      <c r="E1827" s="2" t="s">
        <v>8564</v>
      </c>
      <c r="F1827" s="51">
        <v>44714</v>
      </c>
      <c r="G1827" s="2" t="s">
        <v>1</v>
      </c>
      <c r="H1827" s="2" t="s">
        <v>0</v>
      </c>
      <c r="I1827" s="2" t="s">
        <v>8149</v>
      </c>
      <c r="J1827" s="2" t="s">
        <v>8150</v>
      </c>
      <c r="K1827" s="41">
        <v>2620</v>
      </c>
      <c r="L1827" s="48">
        <v>2620</v>
      </c>
      <c r="M1827" s="49" t="s">
        <v>503</v>
      </c>
      <c r="N1827" s="39" t="s">
        <v>504</v>
      </c>
      <c r="O1827" s="2">
        <v>0</v>
      </c>
      <c r="P1827" s="2">
        <v>0</v>
      </c>
      <c r="Q1827" s="39">
        <v>9.24</v>
      </c>
      <c r="R1827" s="2">
        <v>1.2012</v>
      </c>
      <c r="S1827" s="2">
        <v>0</v>
      </c>
      <c r="T1827" s="2">
        <v>0</v>
      </c>
      <c r="U1827" s="39">
        <v>10.4412</v>
      </c>
      <c r="V1827" s="2">
        <v>0</v>
      </c>
      <c r="W1827" s="2" t="s">
        <v>1</v>
      </c>
      <c r="X1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7"/>
      <c r="Z1827"/>
      <c r="AA1827"/>
    </row>
    <row r="1828" spans="5:27" hidden="1">
      <c r="E1828" s="2" t="s">
        <v>8564</v>
      </c>
      <c r="F1828" s="51">
        <v>44714</v>
      </c>
      <c r="G1828" s="2" t="s">
        <v>1</v>
      </c>
      <c r="H1828" s="2" t="s">
        <v>0</v>
      </c>
      <c r="I1828" s="2" t="s">
        <v>8149</v>
      </c>
      <c r="J1828" s="2" t="s">
        <v>8150</v>
      </c>
      <c r="K1828" s="41">
        <v>2621</v>
      </c>
      <c r="L1828" s="48">
        <v>2621</v>
      </c>
      <c r="M1828" s="49" t="s">
        <v>79</v>
      </c>
      <c r="N1828" s="39" t="s">
        <v>80</v>
      </c>
      <c r="O1828" s="2">
        <v>0</v>
      </c>
      <c r="P1828" s="2">
        <v>0</v>
      </c>
      <c r="Q1828" s="39">
        <v>374.57</v>
      </c>
      <c r="R1828" s="2">
        <v>48.694099999999999</v>
      </c>
      <c r="S1828" s="2">
        <v>0</v>
      </c>
      <c r="T1828" s="2">
        <v>0</v>
      </c>
      <c r="U1828" s="39">
        <v>423.26409999999998</v>
      </c>
      <c r="V1828" s="2">
        <v>0</v>
      </c>
      <c r="W1828" s="2" t="s">
        <v>1</v>
      </c>
      <c r="X1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8"/>
      <c r="Z1828"/>
      <c r="AA1828"/>
    </row>
    <row r="1829" spans="5:27" hidden="1">
      <c r="E1829" s="2" t="s">
        <v>8564</v>
      </c>
      <c r="F1829" s="51">
        <v>44714</v>
      </c>
      <c r="G1829" s="2" t="s">
        <v>1</v>
      </c>
      <c r="H1829" s="2" t="s">
        <v>0</v>
      </c>
      <c r="I1829" s="2" t="s">
        <v>8149</v>
      </c>
      <c r="J1829" s="2" t="s">
        <v>8150</v>
      </c>
      <c r="K1829" s="41">
        <v>2622</v>
      </c>
      <c r="L1829" s="48">
        <v>2622</v>
      </c>
      <c r="M1829" s="49" t="s">
        <v>578</v>
      </c>
      <c r="N1829" s="39" t="s">
        <v>579</v>
      </c>
      <c r="O1829" s="2">
        <v>0</v>
      </c>
      <c r="P1829" s="2">
        <v>0</v>
      </c>
      <c r="Q1829" s="39">
        <v>491.36</v>
      </c>
      <c r="R1829" s="2">
        <v>63.876800000000003</v>
      </c>
      <c r="S1829" s="2">
        <v>0</v>
      </c>
      <c r="T1829" s="2">
        <v>0</v>
      </c>
      <c r="U1829" s="39">
        <v>555.23680000000002</v>
      </c>
      <c r="V1829" s="2">
        <v>0</v>
      </c>
      <c r="W1829" s="2" t="s">
        <v>1</v>
      </c>
      <c r="X1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29"/>
      <c r="Z1829"/>
      <c r="AA1829"/>
    </row>
    <row r="1830" spans="5:27" hidden="1">
      <c r="E1830" s="2" t="s">
        <v>8564</v>
      </c>
      <c r="F1830" s="51">
        <v>44714</v>
      </c>
      <c r="G1830" s="2" t="s">
        <v>1</v>
      </c>
      <c r="H1830" s="2" t="s">
        <v>0</v>
      </c>
      <c r="I1830" s="2" t="s">
        <v>8149</v>
      </c>
      <c r="J1830" s="2" t="s">
        <v>8150</v>
      </c>
      <c r="K1830" s="41">
        <v>2623</v>
      </c>
      <c r="L1830" s="48">
        <v>2623</v>
      </c>
      <c r="M1830" s="49" t="s">
        <v>7848</v>
      </c>
      <c r="N1830" s="39" t="s">
        <v>7847</v>
      </c>
      <c r="O1830" s="2">
        <v>0</v>
      </c>
      <c r="P1830" s="2">
        <v>0</v>
      </c>
      <c r="Q1830" s="39">
        <v>0</v>
      </c>
      <c r="R1830" s="2">
        <v>0</v>
      </c>
      <c r="S1830" s="2">
        <v>0</v>
      </c>
      <c r="T1830" s="2">
        <v>0</v>
      </c>
      <c r="U1830" s="39">
        <v>0</v>
      </c>
      <c r="W1830"/>
      <c r="X1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0"/>
      <c r="Z1830"/>
      <c r="AA1830"/>
    </row>
    <row r="1831" spans="5:27" hidden="1">
      <c r="E1831" s="2" t="s">
        <v>8564</v>
      </c>
      <c r="F1831" s="51">
        <v>44714</v>
      </c>
      <c r="G1831" s="2" t="s">
        <v>1</v>
      </c>
      <c r="H1831" s="2" t="s">
        <v>0</v>
      </c>
      <c r="I1831" s="2" t="s">
        <v>8149</v>
      </c>
      <c r="J1831" s="2" t="s">
        <v>8150</v>
      </c>
      <c r="K1831" s="41">
        <v>2624</v>
      </c>
      <c r="L1831" s="48">
        <v>2624</v>
      </c>
      <c r="M1831" s="49" t="s">
        <v>8157</v>
      </c>
      <c r="N1831" s="39" t="s">
        <v>8158</v>
      </c>
      <c r="O1831" s="2">
        <v>0</v>
      </c>
      <c r="P1831" s="2">
        <v>0</v>
      </c>
      <c r="Q1831" s="39">
        <v>427</v>
      </c>
      <c r="R1831" s="2">
        <v>55.510000000000005</v>
      </c>
      <c r="S1831" s="2">
        <v>0</v>
      </c>
      <c r="T1831" s="2">
        <v>0</v>
      </c>
      <c r="U1831" s="39">
        <v>482.51</v>
      </c>
      <c r="V1831" s="2">
        <v>0</v>
      </c>
      <c r="W1831" s="2" t="s">
        <v>1</v>
      </c>
      <c r="X1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1"/>
      <c r="Z1831"/>
      <c r="AA1831"/>
    </row>
    <row r="1832" spans="5:27" hidden="1">
      <c r="E1832" s="2" t="s">
        <v>8564</v>
      </c>
      <c r="F1832" s="51">
        <v>44714</v>
      </c>
      <c r="G1832" s="2" t="s">
        <v>1</v>
      </c>
      <c r="H1832" s="2" t="s">
        <v>0</v>
      </c>
      <c r="I1832" s="2" t="s">
        <v>8149</v>
      </c>
      <c r="J1832" s="2" t="s">
        <v>8150</v>
      </c>
      <c r="K1832" s="41">
        <v>2625</v>
      </c>
      <c r="L1832" s="48">
        <v>2625</v>
      </c>
      <c r="M1832" s="49" t="s">
        <v>155</v>
      </c>
      <c r="N1832" s="39" t="s">
        <v>156</v>
      </c>
      <c r="O1832" s="2">
        <v>0</v>
      </c>
      <c r="P1832" s="2">
        <v>0</v>
      </c>
      <c r="Q1832" s="39">
        <v>51</v>
      </c>
      <c r="R1832" s="2">
        <v>6.63</v>
      </c>
      <c r="S1832" s="2">
        <v>0</v>
      </c>
      <c r="T1832" s="2">
        <v>0</v>
      </c>
      <c r="U1832" s="39">
        <v>57.63</v>
      </c>
      <c r="V1832" s="2">
        <v>0</v>
      </c>
      <c r="W1832" s="2" t="s">
        <v>1</v>
      </c>
      <c r="X1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2"/>
      <c r="Z1832"/>
      <c r="AA1832"/>
    </row>
    <row r="1833" spans="5:27" hidden="1">
      <c r="E1833" s="2" t="s">
        <v>8564</v>
      </c>
      <c r="F1833" s="51">
        <v>44714</v>
      </c>
      <c r="G1833" s="2" t="s">
        <v>1</v>
      </c>
      <c r="H1833" s="2" t="s">
        <v>0</v>
      </c>
      <c r="I1833" s="2" t="s">
        <v>8149</v>
      </c>
      <c r="J1833" s="2" t="s">
        <v>8150</v>
      </c>
      <c r="K1833" s="41">
        <v>2626</v>
      </c>
      <c r="L1833" s="48">
        <v>2626</v>
      </c>
      <c r="M1833" s="49" t="s">
        <v>616</v>
      </c>
      <c r="N1833" s="39" t="s">
        <v>617</v>
      </c>
      <c r="O1833" s="2">
        <v>0</v>
      </c>
      <c r="P1833" s="2">
        <v>0</v>
      </c>
      <c r="Q1833" s="39">
        <v>446.4</v>
      </c>
      <c r="R1833" s="2">
        <v>58.031999999999996</v>
      </c>
      <c r="S1833" s="2">
        <v>0</v>
      </c>
      <c r="T1833" s="2">
        <v>0</v>
      </c>
      <c r="U1833" s="39">
        <v>504.43199999999996</v>
      </c>
      <c r="V1833" s="2">
        <v>0</v>
      </c>
      <c r="W1833" s="2" t="s">
        <v>1</v>
      </c>
      <c r="X1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3"/>
      <c r="Z1833"/>
      <c r="AA1833"/>
    </row>
    <row r="1834" spans="5:27" hidden="1">
      <c r="E1834" s="2" t="s">
        <v>8564</v>
      </c>
      <c r="F1834" s="51">
        <v>44714</v>
      </c>
      <c r="G1834" s="2" t="s">
        <v>1</v>
      </c>
      <c r="H1834" s="2" t="s">
        <v>0</v>
      </c>
      <c r="I1834" s="2" t="s">
        <v>8149</v>
      </c>
      <c r="J1834" s="2" t="s">
        <v>8150</v>
      </c>
      <c r="K1834" s="41">
        <v>2627</v>
      </c>
      <c r="L1834" s="48">
        <v>2627</v>
      </c>
      <c r="M1834" s="49" t="s">
        <v>118</v>
      </c>
      <c r="N1834" s="39" t="s">
        <v>119</v>
      </c>
      <c r="O1834" s="2">
        <v>0</v>
      </c>
      <c r="P1834" s="2">
        <v>0</v>
      </c>
      <c r="Q1834" s="39">
        <v>78.900000000000006</v>
      </c>
      <c r="R1834" s="2">
        <v>10.257000000000001</v>
      </c>
      <c r="S1834" s="2">
        <v>0</v>
      </c>
      <c r="T1834" s="2">
        <v>0</v>
      </c>
      <c r="U1834" s="39">
        <v>89.157000000000011</v>
      </c>
      <c r="V1834" s="2">
        <v>0</v>
      </c>
      <c r="W1834" s="2" t="s">
        <v>1</v>
      </c>
      <c r="X1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4"/>
      <c r="Z1834"/>
      <c r="AA1834"/>
    </row>
    <row r="1835" spans="5:27" hidden="1">
      <c r="E1835" s="2" t="s">
        <v>8564</v>
      </c>
      <c r="F1835" s="51">
        <v>44714</v>
      </c>
      <c r="G1835" s="2" t="s">
        <v>1</v>
      </c>
      <c r="H1835" s="2" t="s">
        <v>0</v>
      </c>
      <c r="I1835" s="2" t="s">
        <v>8149</v>
      </c>
      <c r="J1835" s="2" t="s">
        <v>8150</v>
      </c>
      <c r="K1835" s="41">
        <v>2628</v>
      </c>
      <c r="L1835" s="48">
        <v>2628</v>
      </c>
      <c r="M1835" s="49" t="s">
        <v>118</v>
      </c>
      <c r="N1835" s="39" t="s">
        <v>119</v>
      </c>
      <c r="O1835" s="2">
        <v>0</v>
      </c>
      <c r="P1835" s="2">
        <v>0</v>
      </c>
      <c r="Q1835" s="39">
        <v>35.35</v>
      </c>
      <c r="R1835" s="2">
        <v>4.5955000000000004</v>
      </c>
      <c r="S1835" s="2">
        <v>0</v>
      </c>
      <c r="T1835" s="2">
        <v>0</v>
      </c>
      <c r="U1835" s="39">
        <v>39.945500000000003</v>
      </c>
      <c r="V1835" s="2">
        <v>0</v>
      </c>
      <c r="W1835" s="2" t="s">
        <v>1</v>
      </c>
      <c r="X1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5"/>
      <c r="Z1835"/>
      <c r="AA1835"/>
    </row>
    <row r="1836" spans="5:27" hidden="1">
      <c r="E1836" s="2" t="s">
        <v>8564</v>
      </c>
      <c r="F1836" s="51">
        <v>44714</v>
      </c>
      <c r="G1836" s="2" t="s">
        <v>1</v>
      </c>
      <c r="H1836" s="2" t="s">
        <v>0</v>
      </c>
      <c r="I1836" s="2" t="s">
        <v>8149</v>
      </c>
      <c r="J1836" s="2" t="s">
        <v>8150</v>
      </c>
      <c r="K1836" s="41">
        <v>2629</v>
      </c>
      <c r="L1836" s="48">
        <v>2629</v>
      </c>
      <c r="M1836" s="49" t="s">
        <v>118</v>
      </c>
      <c r="N1836" s="39" t="s">
        <v>119</v>
      </c>
      <c r="O1836" s="2">
        <v>0</v>
      </c>
      <c r="P1836" s="2">
        <v>0</v>
      </c>
      <c r="Q1836" s="39">
        <v>5.8</v>
      </c>
      <c r="R1836" s="2">
        <v>0.754</v>
      </c>
      <c r="S1836" s="2">
        <v>0</v>
      </c>
      <c r="T1836" s="2">
        <v>0</v>
      </c>
      <c r="U1836" s="39">
        <v>6.5540000000000003</v>
      </c>
      <c r="V1836" s="2">
        <v>0</v>
      </c>
      <c r="W1836" s="2" t="s">
        <v>1</v>
      </c>
      <c r="X1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6"/>
      <c r="Z1836"/>
      <c r="AA1836"/>
    </row>
    <row r="1837" spans="5:27" hidden="1">
      <c r="E1837" s="2" t="s">
        <v>8564</v>
      </c>
      <c r="F1837" s="51">
        <v>44714</v>
      </c>
      <c r="G1837" s="2" t="s">
        <v>1</v>
      </c>
      <c r="H1837" s="2" t="s">
        <v>0</v>
      </c>
      <c r="I1837" s="2" t="s">
        <v>8149</v>
      </c>
      <c r="J1837" s="2" t="s">
        <v>8150</v>
      </c>
      <c r="K1837" s="41">
        <v>2630</v>
      </c>
      <c r="L1837" s="48">
        <v>2630</v>
      </c>
      <c r="M1837" s="49" t="s">
        <v>1033</v>
      </c>
      <c r="N1837" s="39" t="s">
        <v>1034</v>
      </c>
      <c r="O1837" s="2">
        <v>0</v>
      </c>
      <c r="P1837" s="2">
        <v>0</v>
      </c>
      <c r="Q1837" s="39">
        <v>348.63</v>
      </c>
      <c r="R1837" s="2">
        <v>45.321899999999999</v>
      </c>
      <c r="S1837" s="2">
        <v>0</v>
      </c>
      <c r="T1837" s="2">
        <v>0</v>
      </c>
      <c r="U1837" s="39">
        <v>393.95190000000002</v>
      </c>
      <c r="V1837" s="2">
        <v>0</v>
      </c>
      <c r="W1837" s="2" t="s">
        <v>1</v>
      </c>
      <c r="X1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7"/>
      <c r="Z1837"/>
      <c r="AA1837"/>
    </row>
    <row r="1838" spans="5:27" hidden="1">
      <c r="E1838" s="2" t="s">
        <v>8564</v>
      </c>
      <c r="F1838" s="51">
        <v>44714</v>
      </c>
      <c r="G1838" s="2" t="s">
        <v>1</v>
      </c>
      <c r="H1838" s="2" t="s">
        <v>0</v>
      </c>
      <c r="I1838" s="2" t="s">
        <v>8149</v>
      </c>
      <c r="J1838" s="2" t="s">
        <v>8150</v>
      </c>
      <c r="K1838" s="41">
        <v>2631</v>
      </c>
      <c r="L1838" s="48">
        <v>2631</v>
      </c>
      <c r="M1838" s="49" t="s">
        <v>8016</v>
      </c>
      <c r="N1838" s="39" t="s">
        <v>8017</v>
      </c>
      <c r="O1838" s="2">
        <v>0</v>
      </c>
      <c r="P1838" s="2">
        <v>0</v>
      </c>
      <c r="Q1838" s="39">
        <v>613.69000000000005</v>
      </c>
      <c r="R1838" s="2">
        <v>79.779700000000005</v>
      </c>
      <c r="S1838" s="2">
        <v>0</v>
      </c>
      <c r="T1838" s="2">
        <v>0</v>
      </c>
      <c r="U1838" s="39">
        <v>693.4697000000001</v>
      </c>
      <c r="V1838" s="2">
        <v>0</v>
      </c>
      <c r="W1838" s="2" t="s">
        <v>1</v>
      </c>
      <c r="X1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8"/>
      <c r="Z1838"/>
      <c r="AA1838"/>
    </row>
    <row r="1839" spans="5:27" hidden="1">
      <c r="E1839" s="2" t="s">
        <v>8564</v>
      </c>
      <c r="F1839" s="51">
        <v>44714</v>
      </c>
      <c r="G1839" s="2" t="s">
        <v>1</v>
      </c>
      <c r="H1839" s="2" t="s">
        <v>0</v>
      </c>
      <c r="I1839" s="2" t="s">
        <v>8149</v>
      </c>
      <c r="J1839" s="2" t="s">
        <v>8150</v>
      </c>
      <c r="K1839" s="41">
        <v>2632</v>
      </c>
      <c r="L1839" s="48">
        <v>2632</v>
      </c>
      <c r="M1839" s="49" t="s">
        <v>8309</v>
      </c>
      <c r="N1839" s="39" t="s">
        <v>8310</v>
      </c>
      <c r="O1839" s="2">
        <v>0</v>
      </c>
      <c r="P1839" s="2">
        <v>0</v>
      </c>
      <c r="Q1839" s="39">
        <v>42.79</v>
      </c>
      <c r="R1839" s="2">
        <v>5.5627000000000004</v>
      </c>
      <c r="S1839" s="2">
        <v>0</v>
      </c>
      <c r="T1839" s="2">
        <v>0</v>
      </c>
      <c r="U1839" s="39">
        <v>48.352699999999999</v>
      </c>
      <c r="V1839" s="2">
        <v>0</v>
      </c>
      <c r="W1839" s="2" t="s">
        <v>1</v>
      </c>
      <c r="X1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39"/>
      <c r="Z1839"/>
      <c r="AA1839"/>
    </row>
    <row r="1840" spans="5:27" hidden="1">
      <c r="E1840" s="2" t="s">
        <v>8564</v>
      </c>
      <c r="F1840" s="51">
        <v>44714</v>
      </c>
      <c r="G1840" s="2" t="s">
        <v>1</v>
      </c>
      <c r="H1840" s="2" t="s">
        <v>0</v>
      </c>
      <c r="I1840" s="2" t="s">
        <v>8149</v>
      </c>
      <c r="J1840" s="2" t="s">
        <v>8150</v>
      </c>
      <c r="K1840" s="41">
        <v>2633</v>
      </c>
      <c r="L1840" s="48">
        <v>2633</v>
      </c>
      <c r="M1840" s="49" t="s">
        <v>7848</v>
      </c>
      <c r="N1840" s="39" t="s">
        <v>7847</v>
      </c>
      <c r="O1840" s="2">
        <v>0</v>
      </c>
      <c r="P1840" s="2">
        <v>0</v>
      </c>
      <c r="Q1840" s="39">
        <v>0</v>
      </c>
      <c r="R1840" s="2">
        <v>0</v>
      </c>
      <c r="S1840" s="2">
        <v>0</v>
      </c>
      <c r="T1840" s="2">
        <v>0</v>
      </c>
      <c r="U1840" s="39">
        <v>0</v>
      </c>
      <c r="V1840" s="2">
        <v>0</v>
      </c>
      <c r="W1840" s="2" t="s">
        <v>1</v>
      </c>
      <c r="X1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0"/>
      <c r="Z1840"/>
      <c r="AA1840"/>
    </row>
    <row r="1841" spans="5:27" hidden="1">
      <c r="E1841" s="2" t="s">
        <v>8564</v>
      </c>
      <c r="F1841" s="51">
        <v>44715</v>
      </c>
      <c r="G1841" s="2" t="s">
        <v>1</v>
      </c>
      <c r="H1841" s="2" t="s">
        <v>0</v>
      </c>
      <c r="I1841" s="2" t="s">
        <v>8149</v>
      </c>
      <c r="J1841" s="2" t="s">
        <v>8150</v>
      </c>
      <c r="K1841" s="41">
        <v>2634</v>
      </c>
      <c r="L1841" s="48">
        <v>2634</v>
      </c>
      <c r="M1841" s="49" t="s">
        <v>558</v>
      </c>
      <c r="N1841" s="39" t="s">
        <v>559</v>
      </c>
      <c r="O1841" s="2">
        <v>0</v>
      </c>
      <c r="P1841" s="2">
        <v>0</v>
      </c>
      <c r="Q1841" s="39">
        <v>486.85</v>
      </c>
      <c r="R1841" s="2">
        <v>63.290500000000009</v>
      </c>
      <c r="S1841" s="2">
        <v>0</v>
      </c>
      <c r="T1841" s="2">
        <v>0</v>
      </c>
      <c r="U1841" s="39">
        <v>550.14049999999997</v>
      </c>
      <c r="V1841" s="2">
        <v>0</v>
      </c>
      <c r="W1841" s="2" t="s">
        <v>1</v>
      </c>
      <c r="X1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1"/>
      <c r="Z1841"/>
      <c r="AA1841"/>
    </row>
    <row r="1842" spans="5:27" hidden="1">
      <c r="E1842" s="2" t="s">
        <v>8564</v>
      </c>
      <c r="F1842" s="51">
        <v>44715</v>
      </c>
      <c r="G1842" s="2" t="s">
        <v>1</v>
      </c>
      <c r="H1842" s="2" t="s">
        <v>0</v>
      </c>
      <c r="I1842" s="2" t="s">
        <v>8149</v>
      </c>
      <c r="J1842" s="2" t="s">
        <v>8150</v>
      </c>
      <c r="K1842" s="41">
        <v>2635</v>
      </c>
      <c r="L1842" s="48">
        <v>2635</v>
      </c>
      <c r="M1842" s="49" t="s">
        <v>299</v>
      </c>
      <c r="N1842" s="39" t="s">
        <v>300</v>
      </c>
      <c r="O1842" s="2">
        <v>0</v>
      </c>
      <c r="P1842" s="2">
        <v>0</v>
      </c>
      <c r="Q1842" s="39">
        <v>345.13</v>
      </c>
      <c r="R1842" s="2">
        <v>44.866900000000001</v>
      </c>
      <c r="S1842" s="2">
        <v>0</v>
      </c>
      <c r="T1842" s="2">
        <v>0</v>
      </c>
      <c r="U1842" s="39">
        <v>389.99689999999998</v>
      </c>
      <c r="V1842" s="2">
        <v>0</v>
      </c>
      <c r="W1842" s="2" t="s">
        <v>1</v>
      </c>
      <c r="X1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2"/>
      <c r="Z1842"/>
      <c r="AA1842"/>
    </row>
    <row r="1843" spans="5:27" hidden="1">
      <c r="E1843" s="2" t="s">
        <v>8564</v>
      </c>
      <c r="F1843" s="51">
        <v>44715</v>
      </c>
      <c r="G1843" s="2" t="s">
        <v>1</v>
      </c>
      <c r="H1843" s="2" t="s">
        <v>0</v>
      </c>
      <c r="I1843" s="2" t="s">
        <v>8149</v>
      </c>
      <c r="J1843" s="2" t="s">
        <v>8150</v>
      </c>
      <c r="K1843" s="41">
        <v>2636</v>
      </c>
      <c r="L1843" s="48">
        <v>2636</v>
      </c>
      <c r="M1843" s="49">
        <v>0</v>
      </c>
      <c r="N1843" s="39" t="s">
        <v>8537</v>
      </c>
      <c r="O1843" s="2">
        <v>0</v>
      </c>
      <c r="P1843" s="2">
        <v>0</v>
      </c>
      <c r="Q1843" s="39">
        <v>12.83</v>
      </c>
      <c r="R1843" s="2">
        <v>1.6679000000000002</v>
      </c>
      <c r="S1843" s="2">
        <v>0</v>
      </c>
      <c r="T1843" s="2">
        <v>0</v>
      </c>
      <c r="U1843" s="39">
        <v>14.4979</v>
      </c>
      <c r="V1843" s="2" t="s">
        <v>8536</v>
      </c>
      <c r="W1843" s="2" t="s">
        <v>1</v>
      </c>
      <c r="X1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3"/>
      <c r="Z1843"/>
      <c r="AA1843"/>
    </row>
    <row r="1844" spans="5:27" hidden="1">
      <c r="E1844" s="2" t="s">
        <v>8564</v>
      </c>
      <c r="F1844" s="51">
        <v>44715</v>
      </c>
      <c r="G1844" s="2" t="s">
        <v>1</v>
      </c>
      <c r="H1844" s="2" t="s">
        <v>0</v>
      </c>
      <c r="I1844" s="2" t="s">
        <v>8149</v>
      </c>
      <c r="J1844" s="2" t="s">
        <v>8150</v>
      </c>
      <c r="K1844" s="41">
        <v>2637</v>
      </c>
      <c r="L1844" s="48">
        <v>2637</v>
      </c>
      <c r="M1844" s="49" t="s">
        <v>743</v>
      </c>
      <c r="N1844" s="39" t="s">
        <v>744</v>
      </c>
      <c r="O1844" s="2">
        <v>0</v>
      </c>
      <c r="P1844" s="2">
        <v>0</v>
      </c>
      <c r="Q1844" s="39">
        <v>70</v>
      </c>
      <c r="R1844" s="2">
        <v>9.1</v>
      </c>
      <c r="S1844" s="2">
        <v>0</v>
      </c>
      <c r="T1844" s="2">
        <v>0</v>
      </c>
      <c r="U1844" s="39">
        <v>79.099999999999994</v>
      </c>
      <c r="V1844" s="2">
        <v>0</v>
      </c>
      <c r="W1844" s="2" t="s">
        <v>1</v>
      </c>
      <c r="X1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4"/>
      <c r="Z1844"/>
      <c r="AA1844"/>
    </row>
    <row r="1845" spans="5:27" hidden="1">
      <c r="E1845" s="2" t="s">
        <v>8564</v>
      </c>
      <c r="F1845" s="51">
        <v>44715</v>
      </c>
      <c r="G1845" s="2" t="s">
        <v>1</v>
      </c>
      <c r="H1845" s="2" t="s">
        <v>0</v>
      </c>
      <c r="I1845" s="2" t="s">
        <v>8149</v>
      </c>
      <c r="J1845" s="2" t="s">
        <v>8150</v>
      </c>
      <c r="K1845" s="41">
        <v>2638</v>
      </c>
      <c r="L1845" s="48">
        <v>2638</v>
      </c>
      <c r="M1845" s="49" t="s">
        <v>8082</v>
      </c>
      <c r="N1845" s="39" t="s">
        <v>8083</v>
      </c>
      <c r="O1845" s="2">
        <v>0</v>
      </c>
      <c r="P1845" s="2">
        <v>0</v>
      </c>
      <c r="Q1845" s="39">
        <v>84.93</v>
      </c>
      <c r="R1845" s="2">
        <v>11.040900000000001</v>
      </c>
      <c r="S1845" s="2">
        <v>0</v>
      </c>
      <c r="T1845" s="2">
        <v>0</v>
      </c>
      <c r="U1845" s="39">
        <v>95.9709</v>
      </c>
      <c r="V1845" s="2">
        <v>0</v>
      </c>
      <c r="W1845" s="2" t="s">
        <v>1</v>
      </c>
      <c r="X1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5"/>
      <c r="Z1845"/>
      <c r="AA1845"/>
    </row>
    <row r="1846" spans="5:27" hidden="1">
      <c r="E1846" s="2" t="s">
        <v>8564</v>
      </c>
      <c r="F1846" s="51">
        <v>44715</v>
      </c>
      <c r="G1846" s="2" t="s">
        <v>1</v>
      </c>
      <c r="H1846" s="2" t="s">
        <v>0</v>
      </c>
      <c r="I1846" s="2" t="s">
        <v>8149</v>
      </c>
      <c r="J1846" s="2" t="s">
        <v>8150</v>
      </c>
      <c r="K1846" s="41">
        <v>2639</v>
      </c>
      <c r="L1846" s="48">
        <v>2639</v>
      </c>
      <c r="M1846" s="49" t="s">
        <v>471</v>
      </c>
      <c r="N1846" s="39" t="s">
        <v>472</v>
      </c>
      <c r="O1846" s="2">
        <v>0</v>
      </c>
      <c r="P1846" s="2">
        <v>0</v>
      </c>
      <c r="Q1846" s="39">
        <v>81.53</v>
      </c>
      <c r="R1846" s="2">
        <v>10.5989</v>
      </c>
      <c r="S1846" s="2">
        <v>0</v>
      </c>
      <c r="T1846" s="2">
        <v>0</v>
      </c>
      <c r="U1846" s="39">
        <v>92.128900000000002</v>
      </c>
      <c r="V1846" s="2">
        <v>0</v>
      </c>
      <c r="W1846" s="2" t="s">
        <v>1</v>
      </c>
      <c r="X1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6"/>
      <c r="Z1846"/>
      <c r="AA1846"/>
    </row>
    <row r="1847" spans="5:27" hidden="1">
      <c r="E1847" s="2" t="s">
        <v>8564</v>
      </c>
      <c r="F1847" s="51">
        <v>44715</v>
      </c>
      <c r="G1847" s="2" t="s">
        <v>1</v>
      </c>
      <c r="H1847" s="2" t="s">
        <v>0</v>
      </c>
      <c r="I1847" s="2" t="s">
        <v>8149</v>
      </c>
      <c r="J1847" s="2" t="s">
        <v>8150</v>
      </c>
      <c r="K1847" s="41">
        <v>2640</v>
      </c>
      <c r="L1847" s="48">
        <v>2640</v>
      </c>
      <c r="M1847" s="49">
        <v>0</v>
      </c>
      <c r="N1847" s="39" t="s">
        <v>593</v>
      </c>
      <c r="O1847" s="2">
        <v>0</v>
      </c>
      <c r="P1847" s="2">
        <v>0</v>
      </c>
      <c r="Q1847" s="39">
        <v>39.6</v>
      </c>
      <c r="R1847" s="2">
        <v>5.1480000000000006</v>
      </c>
      <c r="S1847" s="2">
        <v>0</v>
      </c>
      <c r="T1847" s="2">
        <v>0</v>
      </c>
      <c r="U1847" s="39">
        <v>44.748000000000005</v>
      </c>
      <c r="V1847" s="2" t="s">
        <v>8386</v>
      </c>
      <c r="W1847" s="2" t="s">
        <v>1</v>
      </c>
      <c r="X1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7"/>
      <c r="Z1847"/>
      <c r="AA1847"/>
    </row>
    <row r="1848" spans="5:27" hidden="1">
      <c r="E1848" s="2" t="s">
        <v>8564</v>
      </c>
      <c r="F1848" s="51">
        <v>44715</v>
      </c>
      <c r="G1848" s="2" t="s">
        <v>1</v>
      </c>
      <c r="H1848" s="2" t="s">
        <v>0</v>
      </c>
      <c r="I1848" s="2" t="s">
        <v>8149</v>
      </c>
      <c r="J1848" s="2" t="s">
        <v>8150</v>
      </c>
      <c r="K1848" s="41">
        <v>2641</v>
      </c>
      <c r="L1848" s="48">
        <v>2641</v>
      </c>
      <c r="M1848" s="49" t="s">
        <v>771</v>
      </c>
      <c r="N1848" s="39" t="s">
        <v>772</v>
      </c>
      <c r="O1848" s="2">
        <v>0</v>
      </c>
      <c r="P1848" s="2">
        <v>0</v>
      </c>
      <c r="Q1848" s="39">
        <v>142.77000000000001</v>
      </c>
      <c r="R1848" s="2">
        <v>18.560100000000002</v>
      </c>
      <c r="S1848" s="2">
        <v>0</v>
      </c>
      <c r="T1848" s="2">
        <v>0</v>
      </c>
      <c r="U1848" s="39">
        <v>161.33010000000002</v>
      </c>
      <c r="V1848" s="2">
        <v>0</v>
      </c>
      <c r="W1848" s="2" t="s">
        <v>1</v>
      </c>
      <c r="X1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8"/>
      <c r="Z1848"/>
      <c r="AA1848"/>
    </row>
    <row r="1849" spans="5:27" hidden="1">
      <c r="E1849" s="2" t="s">
        <v>8564</v>
      </c>
      <c r="F1849" s="51">
        <v>44715</v>
      </c>
      <c r="G1849" s="2" t="s">
        <v>1</v>
      </c>
      <c r="H1849" s="2" t="s">
        <v>0</v>
      </c>
      <c r="I1849" s="2" t="s">
        <v>8149</v>
      </c>
      <c r="J1849" s="2" t="s">
        <v>8150</v>
      </c>
      <c r="K1849" s="41">
        <v>2642</v>
      </c>
      <c r="L1849" s="48">
        <v>2642</v>
      </c>
      <c r="M1849" s="49" t="s">
        <v>118</v>
      </c>
      <c r="N1849" s="39" t="s">
        <v>119</v>
      </c>
      <c r="O1849" s="2">
        <v>0</v>
      </c>
      <c r="P1849" s="2">
        <v>0</v>
      </c>
      <c r="Q1849" s="39">
        <v>95.64</v>
      </c>
      <c r="R1849" s="2">
        <v>12.433200000000001</v>
      </c>
      <c r="S1849" s="2">
        <v>0</v>
      </c>
      <c r="T1849" s="2">
        <v>0</v>
      </c>
      <c r="U1849" s="39">
        <v>108.0732</v>
      </c>
      <c r="V1849" s="2">
        <v>0</v>
      </c>
      <c r="W1849" s="2" t="s">
        <v>1</v>
      </c>
      <c r="X1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49"/>
      <c r="Z1849"/>
      <c r="AA1849"/>
    </row>
    <row r="1850" spans="5:27" hidden="1">
      <c r="E1850" s="2" t="s">
        <v>8564</v>
      </c>
      <c r="F1850" s="51">
        <v>44715</v>
      </c>
      <c r="G1850" s="2" t="s">
        <v>1</v>
      </c>
      <c r="H1850" s="2" t="s">
        <v>0</v>
      </c>
      <c r="I1850" s="2" t="s">
        <v>8149</v>
      </c>
      <c r="J1850" s="2" t="s">
        <v>8150</v>
      </c>
      <c r="K1850" s="41">
        <v>2643</v>
      </c>
      <c r="L1850" s="48">
        <v>2643</v>
      </c>
      <c r="M1850" s="49" t="s">
        <v>118</v>
      </c>
      <c r="N1850" s="39" t="s">
        <v>119</v>
      </c>
      <c r="O1850" s="2">
        <v>0</v>
      </c>
      <c r="P1850" s="2">
        <v>0</v>
      </c>
      <c r="Q1850" s="39">
        <v>28.18</v>
      </c>
      <c r="R1850" s="2">
        <v>3.6634000000000002</v>
      </c>
      <c r="S1850" s="2">
        <v>0</v>
      </c>
      <c r="T1850" s="2">
        <v>0</v>
      </c>
      <c r="U1850" s="39">
        <v>31.843399999999999</v>
      </c>
      <c r="V1850" s="2">
        <v>0</v>
      </c>
      <c r="W1850" s="2" t="s">
        <v>1</v>
      </c>
      <c r="X1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0"/>
      <c r="Z1850"/>
      <c r="AA1850"/>
    </row>
    <row r="1851" spans="5:27" hidden="1">
      <c r="E1851" s="2" t="s">
        <v>8564</v>
      </c>
      <c r="F1851" s="51">
        <v>44715</v>
      </c>
      <c r="G1851" s="2" t="s">
        <v>1</v>
      </c>
      <c r="H1851" s="2" t="s">
        <v>0</v>
      </c>
      <c r="I1851" s="2" t="s">
        <v>8149</v>
      </c>
      <c r="J1851" s="2" t="s">
        <v>8150</v>
      </c>
      <c r="K1851" s="41">
        <v>2644</v>
      </c>
      <c r="L1851" s="48">
        <v>2644</v>
      </c>
      <c r="M1851" s="49" t="s">
        <v>165</v>
      </c>
      <c r="N1851" s="39" t="s">
        <v>166</v>
      </c>
      <c r="O1851" s="2">
        <v>0</v>
      </c>
      <c r="P1851" s="2">
        <v>0</v>
      </c>
      <c r="Q1851" s="39">
        <v>40.770000000000003</v>
      </c>
      <c r="R1851" s="2">
        <v>5.3001000000000005</v>
      </c>
      <c r="S1851" s="2">
        <v>0</v>
      </c>
      <c r="T1851" s="2">
        <v>0</v>
      </c>
      <c r="U1851" s="39">
        <v>46.070100000000004</v>
      </c>
      <c r="V1851" s="2">
        <v>0</v>
      </c>
      <c r="W1851" s="2" t="s">
        <v>1</v>
      </c>
      <c r="X1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1"/>
      <c r="Z1851"/>
      <c r="AA1851"/>
    </row>
    <row r="1852" spans="5:27" hidden="1">
      <c r="E1852" s="2" t="s">
        <v>8564</v>
      </c>
      <c r="F1852" s="51">
        <v>44715</v>
      </c>
      <c r="G1852" s="2" t="s">
        <v>1</v>
      </c>
      <c r="H1852" s="2" t="s">
        <v>0</v>
      </c>
      <c r="I1852" s="2" t="s">
        <v>8149</v>
      </c>
      <c r="J1852" s="2" t="s">
        <v>8150</v>
      </c>
      <c r="K1852" s="41">
        <v>2645</v>
      </c>
      <c r="L1852" s="48">
        <v>2645</v>
      </c>
      <c r="M1852" s="49" t="s">
        <v>118</v>
      </c>
      <c r="N1852" s="39" t="s">
        <v>119</v>
      </c>
      <c r="O1852" s="2">
        <v>0</v>
      </c>
      <c r="P1852" s="2">
        <v>0</v>
      </c>
      <c r="Q1852" s="39">
        <v>180.82</v>
      </c>
      <c r="R1852" s="2">
        <v>23.506599999999999</v>
      </c>
      <c r="S1852" s="2">
        <v>0</v>
      </c>
      <c r="T1852" s="2">
        <v>0</v>
      </c>
      <c r="U1852" s="39">
        <v>204.32659999999998</v>
      </c>
      <c r="V1852" s="2">
        <v>0</v>
      </c>
      <c r="W1852" s="2" t="s">
        <v>1</v>
      </c>
      <c r="X1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2"/>
      <c r="Z1852"/>
      <c r="AA1852"/>
    </row>
    <row r="1853" spans="5:27" hidden="1">
      <c r="E1853" s="2" t="s">
        <v>8564</v>
      </c>
      <c r="F1853" s="51">
        <v>44715</v>
      </c>
      <c r="G1853" s="2" t="s">
        <v>1</v>
      </c>
      <c r="H1853" s="2" t="s">
        <v>0</v>
      </c>
      <c r="I1853" s="2" t="s">
        <v>8149</v>
      </c>
      <c r="J1853" s="2" t="s">
        <v>8150</v>
      </c>
      <c r="K1853" s="41">
        <v>2646</v>
      </c>
      <c r="L1853" s="48">
        <v>2646</v>
      </c>
      <c r="M1853" s="49" t="s">
        <v>7959</v>
      </c>
      <c r="N1853" s="39" t="s">
        <v>889</v>
      </c>
      <c r="O1853" s="2">
        <v>0</v>
      </c>
      <c r="P1853" s="2">
        <v>0</v>
      </c>
      <c r="Q1853" s="39">
        <v>244.68</v>
      </c>
      <c r="R1853" s="2">
        <v>31.808400000000002</v>
      </c>
      <c r="S1853" s="2">
        <v>0</v>
      </c>
      <c r="T1853" s="2">
        <v>0</v>
      </c>
      <c r="U1853" s="39">
        <v>276.48840000000001</v>
      </c>
      <c r="V1853" s="2">
        <v>0</v>
      </c>
      <c r="W1853" s="2" t="s">
        <v>1</v>
      </c>
      <c r="X1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3"/>
      <c r="Z1853"/>
      <c r="AA1853"/>
    </row>
    <row r="1854" spans="5:27" hidden="1">
      <c r="E1854" s="2" t="s">
        <v>8564</v>
      </c>
      <c r="F1854" s="51">
        <v>44715</v>
      </c>
      <c r="G1854" s="2" t="s">
        <v>1</v>
      </c>
      <c r="H1854" s="2" t="s">
        <v>0</v>
      </c>
      <c r="I1854" s="2" t="s">
        <v>8149</v>
      </c>
      <c r="J1854" s="2" t="s">
        <v>8150</v>
      </c>
      <c r="K1854" s="41">
        <v>2647</v>
      </c>
      <c r="L1854" s="48">
        <v>2647</v>
      </c>
      <c r="M1854" s="49" t="s">
        <v>7919</v>
      </c>
      <c r="N1854" s="39" t="s">
        <v>7920</v>
      </c>
      <c r="O1854" s="2">
        <v>0</v>
      </c>
      <c r="P1854" s="2">
        <v>0</v>
      </c>
      <c r="Q1854" s="39">
        <v>252</v>
      </c>
      <c r="R1854" s="2">
        <v>32.76</v>
      </c>
      <c r="S1854" s="2">
        <v>0</v>
      </c>
      <c r="T1854" s="2">
        <v>0</v>
      </c>
      <c r="U1854" s="39">
        <v>284.76</v>
      </c>
      <c r="V1854" s="2">
        <v>0</v>
      </c>
      <c r="W1854" s="2" t="s">
        <v>1</v>
      </c>
      <c r="X1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4"/>
      <c r="Z1854"/>
      <c r="AA1854"/>
    </row>
    <row r="1855" spans="5:27" hidden="1">
      <c r="E1855" s="2" t="s">
        <v>8564</v>
      </c>
      <c r="F1855" s="51">
        <v>44715</v>
      </c>
      <c r="G1855" s="2" t="s">
        <v>1</v>
      </c>
      <c r="H1855" s="2" t="s">
        <v>0</v>
      </c>
      <c r="I1855" s="2" t="s">
        <v>8149</v>
      </c>
      <c r="J1855" s="2" t="s">
        <v>8150</v>
      </c>
      <c r="K1855" s="41">
        <v>2648</v>
      </c>
      <c r="L1855" s="48">
        <v>2648</v>
      </c>
      <c r="M1855" s="49" t="s">
        <v>1340</v>
      </c>
      <c r="N1855" s="39" t="s">
        <v>1341</v>
      </c>
      <c r="O1855" s="2">
        <v>0</v>
      </c>
      <c r="P1855" s="2">
        <v>0</v>
      </c>
      <c r="Q1855" s="39">
        <v>103.95</v>
      </c>
      <c r="R1855" s="2">
        <v>13.513500000000001</v>
      </c>
      <c r="S1855" s="2">
        <v>0</v>
      </c>
      <c r="T1855" s="2">
        <v>0</v>
      </c>
      <c r="U1855" s="39">
        <v>117.46350000000001</v>
      </c>
      <c r="V1855" s="2">
        <v>0</v>
      </c>
      <c r="W1855" s="2" t="s">
        <v>1</v>
      </c>
      <c r="X1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5"/>
      <c r="Z1855"/>
      <c r="AA1855"/>
    </row>
    <row r="1856" spans="5:27" hidden="1">
      <c r="E1856" s="2" t="s">
        <v>8564</v>
      </c>
      <c r="F1856" s="51">
        <v>44715</v>
      </c>
      <c r="G1856" s="2" t="s">
        <v>1</v>
      </c>
      <c r="H1856" s="2" t="s">
        <v>0</v>
      </c>
      <c r="I1856" s="2" t="s">
        <v>8149</v>
      </c>
      <c r="J1856" s="2" t="s">
        <v>8150</v>
      </c>
      <c r="K1856" s="41">
        <v>2649</v>
      </c>
      <c r="L1856" s="48">
        <v>2649</v>
      </c>
      <c r="M1856" s="49" t="s">
        <v>566</v>
      </c>
      <c r="N1856" s="39" t="s">
        <v>567</v>
      </c>
      <c r="O1856" s="2">
        <v>0</v>
      </c>
      <c r="P1856" s="2">
        <v>0</v>
      </c>
      <c r="Q1856" s="39">
        <v>61.17</v>
      </c>
      <c r="R1856" s="2">
        <v>7.9521000000000006</v>
      </c>
      <c r="S1856" s="2">
        <v>0</v>
      </c>
      <c r="T1856" s="2">
        <v>0</v>
      </c>
      <c r="U1856" s="39">
        <v>69.122100000000003</v>
      </c>
      <c r="V1856" s="2">
        <v>0</v>
      </c>
      <c r="W1856" s="2" t="s">
        <v>1</v>
      </c>
      <c r="X1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6"/>
      <c r="Z1856"/>
      <c r="AA1856"/>
    </row>
    <row r="1857" spans="5:27" hidden="1">
      <c r="E1857" s="2" t="s">
        <v>8564</v>
      </c>
      <c r="F1857" s="51">
        <v>44715</v>
      </c>
      <c r="G1857" s="2" t="s">
        <v>1</v>
      </c>
      <c r="H1857" s="2" t="s">
        <v>0</v>
      </c>
      <c r="I1857" s="2" t="s">
        <v>8149</v>
      </c>
      <c r="J1857" s="2" t="s">
        <v>8150</v>
      </c>
      <c r="K1857" s="41">
        <v>2650</v>
      </c>
      <c r="L1857" s="48">
        <v>2650</v>
      </c>
      <c r="M1857" s="49" t="s">
        <v>118</v>
      </c>
      <c r="N1857" s="39" t="s">
        <v>119</v>
      </c>
      <c r="O1857" s="2">
        <v>0</v>
      </c>
      <c r="P1857" s="2">
        <v>0</v>
      </c>
      <c r="Q1857" s="39">
        <v>23</v>
      </c>
      <c r="R1857" s="2">
        <v>2.99</v>
      </c>
      <c r="S1857" s="2">
        <v>0</v>
      </c>
      <c r="T1857" s="2">
        <v>0</v>
      </c>
      <c r="U1857" s="39">
        <v>25.990000000000002</v>
      </c>
      <c r="V1857" s="2">
        <v>0</v>
      </c>
      <c r="W1857" s="2" t="s">
        <v>1</v>
      </c>
      <c r="X1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7"/>
      <c r="Z1857"/>
      <c r="AA1857"/>
    </row>
    <row r="1858" spans="5:27" hidden="1">
      <c r="E1858" s="2" t="s">
        <v>8564</v>
      </c>
      <c r="F1858" s="51">
        <v>44715</v>
      </c>
      <c r="G1858" s="2" t="s">
        <v>1</v>
      </c>
      <c r="H1858" s="2" t="s">
        <v>0</v>
      </c>
      <c r="I1858" s="2" t="s">
        <v>8149</v>
      </c>
      <c r="J1858" s="2" t="s">
        <v>8150</v>
      </c>
      <c r="K1858" s="41">
        <v>2651</v>
      </c>
      <c r="L1858" s="48">
        <v>2651</v>
      </c>
      <c r="M1858" s="49" t="s">
        <v>1305</v>
      </c>
      <c r="N1858" s="39" t="s">
        <v>1306</v>
      </c>
      <c r="O1858" s="2">
        <v>0</v>
      </c>
      <c r="P1858" s="2">
        <v>0</v>
      </c>
      <c r="Q1858" s="39">
        <v>68.14</v>
      </c>
      <c r="R1858" s="2">
        <v>8.8582000000000001</v>
      </c>
      <c r="S1858" s="2">
        <v>0</v>
      </c>
      <c r="T1858" s="2">
        <v>0</v>
      </c>
      <c r="U1858" s="39">
        <v>76.998199999999997</v>
      </c>
      <c r="V1858" s="2">
        <v>0</v>
      </c>
      <c r="W1858" s="2" t="s">
        <v>1</v>
      </c>
      <c r="X1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8"/>
      <c r="Z1858"/>
      <c r="AA1858"/>
    </row>
    <row r="1859" spans="5:27" hidden="1">
      <c r="E1859" s="2" t="s">
        <v>8564</v>
      </c>
      <c r="F1859" s="51">
        <v>44715</v>
      </c>
      <c r="G1859" s="2" t="s">
        <v>1</v>
      </c>
      <c r="H1859" s="2" t="s">
        <v>0</v>
      </c>
      <c r="I1859" s="2" t="s">
        <v>8149</v>
      </c>
      <c r="J1859" s="2" t="s">
        <v>8150</v>
      </c>
      <c r="K1859" s="41">
        <v>2652</v>
      </c>
      <c r="L1859" s="48">
        <v>2652</v>
      </c>
      <c r="M1859" s="49" t="s">
        <v>992</v>
      </c>
      <c r="N1859" s="39" t="s">
        <v>993</v>
      </c>
      <c r="O1859" s="2">
        <v>0</v>
      </c>
      <c r="P1859" s="2">
        <v>0</v>
      </c>
      <c r="Q1859" s="39">
        <v>26.55</v>
      </c>
      <c r="R1859" s="2">
        <v>3.4515000000000002</v>
      </c>
      <c r="S1859" s="2">
        <v>0</v>
      </c>
      <c r="T1859" s="2">
        <v>0</v>
      </c>
      <c r="U1859" s="39">
        <v>30.0015</v>
      </c>
      <c r="V1859" s="2">
        <v>0</v>
      </c>
      <c r="W1859" s="2" t="s">
        <v>1</v>
      </c>
      <c r="X1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59"/>
      <c r="Z1859"/>
      <c r="AA1859"/>
    </row>
    <row r="1860" spans="5:27" hidden="1">
      <c r="E1860" s="2" t="s">
        <v>8564</v>
      </c>
      <c r="F1860" s="51">
        <v>44715</v>
      </c>
      <c r="G1860" s="2" t="s">
        <v>1</v>
      </c>
      <c r="H1860" s="2" t="s">
        <v>0</v>
      </c>
      <c r="I1860" s="2" t="s">
        <v>8149</v>
      </c>
      <c r="J1860" s="2" t="s">
        <v>8150</v>
      </c>
      <c r="K1860" s="41">
        <v>2653</v>
      </c>
      <c r="L1860" s="48">
        <v>2653</v>
      </c>
      <c r="M1860" s="49" t="s">
        <v>8348</v>
      </c>
      <c r="N1860" s="39" t="s">
        <v>8349</v>
      </c>
      <c r="O1860" s="2">
        <v>0</v>
      </c>
      <c r="P1860" s="2">
        <v>0</v>
      </c>
      <c r="Q1860" s="39">
        <v>43.89</v>
      </c>
      <c r="R1860" s="2">
        <v>5.7057000000000002</v>
      </c>
      <c r="S1860" s="2">
        <v>0</v>
      </c>
      <c r="T1860" s="2">
        <v>0</v>
      </c>
      <c r="U1860" s="39">
        <v>49.595700000000001</v>
      </c>
      <c r="V1860" s="2">
        <v>0</v>
      </c>
      <c r="W1860" s="2" t="s">
        <v>1</v>
      </c>
      <c r="X1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0"/>
      <c r="Z1860"/>
      <c r="AA1860"/>
    </row>
    <row r="1861" spans="5:27" hidden="1">
      <c r="E1861" s="2" t="s">
        <v>8564</v>
      </c>
      <c r="F1861" s="51">
        <v>44715</v>
      </c>
      <c r="G1861" s="2" t="s">
        <v>1</v>
      </c>
      <c r="H1861" s="2" t="s">
        <v>0</v>
      </c>
      <c r="I1861" s="2" t="s">
        <v>8149</v>
      </c>
      <c r="J1861" s="2" t="s">
        <v>8150</v>
      </c>
      <c r="K1861" s="41">
        <v>2654</v>
      </c>
      <c r="L1861" s="48">
        <v>2654</v>
      </c>
      <c r="M1861" s="49" t="s">
        <v>1073</v>
      </c>
      <c r="N1861" s="39" t="s">
        <v>1074</v>
      </c>
      <c r="O1861" s="2">
        <v>0</v>
      </c>
      <c r="P1861" s="2">
        <v>0</v>
      </c>
      <c r="Q1861" s="39">
        <v>205.9</v>
      </c>
      <c r="R1861" s="2">
        <v>26.767000000000003</v>
      </c>
      <c r="S1861" s="2">
        <v>0</v>
      </c>
      <c r="T1861" s="2">
        <v>0</v>
      </c>
      <c r="U1861" s="39">
        <v>232.667</v>
      </c>
      <c r="V1861" s="2">
        <v>0</v>
      </c>
      <c r="W1861" s="2" t="s">
        <v>1</v>
      </c>
      <c r="X1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1"/>
      <c r="Z1861"/>
      <c r="AA1861"/>
    </row>
    <row r="1862" spans="5:27" hidden="1">
      <c r="E1862" s="2" t="s">
        <v>8564</v>
      </c>
      <c r="F1862" s="51">
        <v>44715</v>
      </c>
      <c r="G1862" s="2" t="s">
        <v>1</v>
      </c>
      <c r="H1862" s="2" t="s">
        <v>0</v>
      </c>
      <c r="I1862" s="2" t="s">
        <v>8149</v>
      </c>
      <c r="J1862" s="2" t="s">
        <v>8150</v>
      </c>
      <c r="K1862" s="41">
        <v>2655</v>
      </c>
      <c r="L1862" s="48">
        <v>2655</v>
      </c>
      <c r="M1862" s="49" t="s">
        <v>887</v>
      </c>
      <c r="N1862" s="39" t="s">
        <v>888</v>
      </c>
      <c r="O1862" s="2">
        <v>0</v>
      </c>
      <c r="P1862" s="2">
        <v>0</v>
      </c>
      <c r="Q1862" s="39">
        <v>181.17</v>
      </c>
      <c r="R1862" s="2">
        <v>23.552099999999999</v>
      </c>
      <c r="S1862" s="2">
        <v>0</v>
      </c>
      <c r="T1862" s="2">
        <v>0</v>
      </c>
      <c r="U1862" s="39">
        <v>204.72209999999998</v>
      </c>
      <c r="V1862" s="2">
        <v>0</v>
      </c>
      <c r="W1862" s="2" t="s">
        <v>1</v>
      </c>
      <c r="X1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2"/>
      <c r="Z1862"/>
      <c r="AA1862"/>
    </row>
    <row r="1863" spans="5:27" hidden="1">
      <c r="E1863" s="2" t="s">
        <v>8564</v>
      </c>
      <c r="F1863" s="51">
        <v>44715</v>
      </c>
      <c r="G1863" s="2" t="s">
        <v>1</v>
      </c>
      <c r="H1863" s="2" t="s">
        <v>0</v>
      </c>
      <c r="I1863" s="2" t="s">
        <v>8149</v>
      </c>
      <c r="J1863" s="2" t="s">
        <v>8150</v>
      </c>
      <c r="K1863" s="41">
        <v>2656</v>
      </c>
      <c r="L1863" s="48">
        <v>2656</v>
      </c>
      <c r="M1863" s="49" t="s">
        <v>7871</v>
      </c>
      <c r="N1863" s="39" t="s">
        <v>7872</v>
      </c>
      <c r="O1863" s="2">
        <v>0</v>
      </c>
      <c r="P1863" s="2">
        <v>0</v>
      </c>
      <c r="Q1863" s="39">
        <v>94.3</v>
      </c>
      <c r="R1863" s="2">
        <v>12.259</v>
      </c>
      <c r="S1863" s="2">
        <v>0</v>
      </c>
      <c r="T1863" s="2">
        <v>0</v>
      </c>
      <c r="U1863" s="39">
        <v>106.559</v>
      </c>
      <c r="V1863" s="2">
        <v>0</v>
      </c>
      <c r="W1863" s="2" t="s">
        <v>1</v>
      </c>
      <c r="X1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3"/>
      <c r="Z1863"/>
      <c r="AA1863"/>
    </row>
    <row r="1864" spans="5:27" hidden="1">
      <c r="E1864" s="2" t="s">
        <v>8564</v>
      </c>
      <c r="F1864" s="51">
        <v>44715</v>
      </c>
      <c r="G1864" s="2" t="s">
        <v>1</v>
      </c>
      <c r="H1864" s="2" t="s">
        <v>0</v>
      </c>
      <c r="I1864" s="2" t="s">
        <v>8149</v>
      </c>
      <c r="J1864" s="2" t="s">
        <v>8150</v>
      </c>
      <c r="K1864" s="41">
        <v>2657</v>
      </c>
      <c r="L1864" s="48">
        <v>2657</v>
      </c>
      <c r="M1864" s="49" t="s">
        <v>8053</v>
      </c>
      <c r="N1864" s="39" t="s">
        <v>8054</v>
      </c>
      <c r="O1864" s="2">
        <v>0</v>
      </c>
      <c r="P1864" s="2">
        <v>0</v>
      </c>
      <c r="Q1864" s="39">
        <v>109.73</v>
      </c>
      <c r="R1864" s="2">
        <v>14.264900000000001</v>
      </c>
      <c r="S1864" s="2">
        <v>0</v>
      </c>
      <c r="T1864" s="2">
        <v>0</v>
      </c>
      <c r="U1864" s="39">
        <v>123.9949</v>
      </c>
      <c r="V1864" s="2">
        <v>0</v>
      </c>
      <c r="W1864" s="2" t="s">
        <v>1</v>
      </c>
      <c r="X1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4"/>
      <c r="Z1864"/>
      <c r="AA1864"/>
    </row>
    <row r="1865" spans="5:27" hidden="1">
      <c r="E1865" s="2" t="s">
        <v>8564</v>
      </c>
      <c r="F1865" s="51">
        <v>44715</v>
      </c>
      <c r="G1865" s="2" t="s">
        <v>1</v>
      </c>
      <c r="H1865" s="2" t="s">
        <v>0</v>
      </c>
      <c r="I1865" s="2" t="s">
        <v>8149</v>
      </c>
      <c r="J1865" s="2" t="s">
        <v>8150</v>
      </c>
      <c r="K1865" s="41">
        <v>2658</v>
      </c>
      <c r="L1865" s="48">
        <v>2658</v>
      </c>
      <c r="M1865" s="49" t="s">
        <v>167</v>
      </c>
      <c r="N1865" s="39" t="s">
        <v>168</v>
      </c>
      <c r="O1865" s="2">
        <v>0</v>
      </c>
      <c r="P1865" s="2">
        <v>0</v>
      </c>
      <c r="Q1865" s="39">
        <v>97.5</v>
      </c>
      <c r="R1865" s="2">
        <v>12.675000000000001</v>
      </c>
      <c r="S1865" s="2">
        <v>0</v>
      </c>
      <c r="T1865" s="2">
        <v>0</v>
      </c>
      <c r="U1865" s="39">
        <v>110.175</v>
      </c>
      <c r="V1865" s="2">
        <v>0</v>
      </c>
      <c r="W1865" s="2" t="s">
        <v>1</v>
      </c>
      <c r="X1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5"/>
      <c r="Z1865"/>
      <c r="AA1865"/>
    </row>
    <row r="1866" spans="5:27" hidden="1">
      <c r="E1866" s="2" t="s">
        <v>8564</v>
      </c>
      <c r="F1866" s="51">
        <v>44715</v>
      </c>
      <c r="G1866" s="2" t="s">
        <v>1</v>
      </c>
      <c r="H1866" s="2" t="s">
        <v>0</v>
      </c>
      <c r="I1866" s="2" t="s">
        <v>8149</v>
      </c>
      <c r="J1866" s="2" t="s">
        <v>8150</v>
      </c>
      <c r="K1866" s="41">
        <v>2659</v>
      </c>
      <c r="L1866" s="48">
        <v>2659</v>
      </c>
      <c r="M1866" s="49" t="s">
        <v>118</v>
      </c>
      <c r="N1866" s="39" t="s">
        <v>119</v>
      </c>
      <c r="O1866" s="2">
        <v>0</v>
      </c>
      <c r="P1866" s="2">
        <v>0</v>
      </c>
      <c r="Q1866" s="39">
        <v>2.9</v>
      </c>
      <c r="R1866" s="2">
        <v>0.377</v>
      </c>
      <c r="S1866" s="2">
        <v>0</v>
      </c>
      <c r="T1866" s="2">
        <v>0</v>
      </c>
      <c r="U1866" s="39">
        <v>3.2770000000000001</v>
      </c>
      <c r="V1866" s="2">
        <v>0</v>
      </c>
      <c r="W1866" s="2" t="s">
        <v>1</v>
      </c>
      <c r="X1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6"/>
      <c r="Z1866"/>
      <c r="AA1866"/>
    </row>
    <row r="1867" spans="5:27" hidden="1">
      <c r="E1867" s="2" t="s">
        <v>8564</v>
      </c>
      <c r="F1867" s="51">
        <v>44715</v>
      </c>
      <c r="G1867" s="2" t="s">
        <v>1</v>
      </c>
      <c r="H1867" s="2" t="s">
        <v>0</v>
      </c>
      <c r="I1867" s="2" t="s">
        <v>8149</v>
      </c>
      <c r="J1867" s="2" t="s">
        <v>8150</v>
      </c>
      <c r="K1867" s="41">
        <v>2660</v>
      </c>
      <c r="L1867" s="48">
        <v>2660</v>
      </c>
      <c r="M1867" s="49" t="s">
        <v>333</v>
      </c>
      <c r="N1867" s="39" t="s">
        <v>334</v>
      </c>
      <c r="O1867" s="2">
        <v>0</v>
      </c>
      <c r="P1867" s="2">
        <v>0</v>
      </c>
      <c r="Q1867" s="39">
        <v>57.52</v>
      </c>
      <c r="R1867" s="2">
        <v>7.4776000000000007</v>
      </c>
      <c r="S1867" s="2">
        <v>0</v>
      </c>
      <c r="T1867" s="2">
        <v>0</v>
      </c>
      <c r="U1867" s="39">
        <v>64.997600000000006</v>
      </c>
      <c r="V1867" s="2">
        <v>0</v>
      </c>
      <c r="W1867" s="2" t="s">
        <v>1</v>
      </c>
      <c r="X1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7"/>
      <c r="Z1867"/>
      <c r="AA1867"/>
    </row>
    <row r="1868" spans="5:27" hidden="1">
      <c r="E1868" s="2" t="s">
        <v>8564</v>
      </c>
      <c r="F1868" s="51">
        <v>44718</v>
      </c>
      <c r="G1868" s="2" t="s">
        <v>1</v>
      </c>
      <c r="H1868" s="2" t="s">
        <v>0</v>
      </c>
      <c r="I1868" s="2" t="s">
        <v>8149</v>
      </c>
      <c r="J1868" s="2" t="s">
        <v>8150</v>
      </c>
      <c r="K1868" s="41">
        <v>2661</v>
      </c>
      <c r="L1868" s="48">
        <v>2661</v>
      </c>
      <c r="M1868" s="49" t="s">
        <v>118</v>
      </c>
      <c r="N1868" s="39" t="s">
        <v>119</v>
      </c>
      <c r="O1868" s="2">
        <v>0</v>
      </c>
      <c r="P1868" s="2">
        <v>0</v>
      </c>
      <c r="Q1868" s="39">
        <v>1442.4</v>
      </c>
      <c r="R1868" s="2">
        <v>187.51200000000003</v>
      </c>
      <c r="S1868" s="2">
        <v>0</v>
      </c>
      <c r="T1868" s="2">
        <v>0</v>
      </c>
      <c r="U1868" s="39">
        <v>1629.912</v>
      </c>
      <c r="V1868" s="2">
        <v>0</v>
      </c>
      <c r="W1868" s="2" t="s">
        <v>1</v>
      </c>
      <c r="X1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8"/>
      <c r="Z1868"/>
      <c r="AA1868"/>
    </row>
    <row r="1869" spans="5:27" hidden="1">
      <c r="E1869" s="2" t="s">
        <v>8564</v>
      </c>
      <c r="F1869" s="51">
        <v>44718</v>
      </c>
      <c r="G1869" s="2" t="s">
        <v>1</v>
      </c>
      <c r="H1869" s="2" t="s">
        <v>0</v>
      </c>
      <c r="I1869" s="2" t="s">
        <v>8149</v>
      </c>
      <c r="J1869" s="2" t="s">
        <v>8150</v>
      </c>
      <c r="K1869" s="41">
        <v>2662</v>
      </c>
      <c r="L1869" s="48">
        <v>2662</v>
      </c>
      <c r="M1869" s="49" t="s">
        <v>391</v>
      </c>
      <c r="N1869" s="39" t="s">
        <v>392</v>
      </c>
      <c r="O1869" s="2">
        <v>0</v>
      </c>
      <c r="P1869" s="2">
        <v>0</v>
      </c>
      <c r="Q1869" s="39">
        <v>409.8</v>
      </c>
      <c r="R1869" s="2">
        <v>53.274000000000001</v>
      </c>
      <c r="S1869" s="2">
        <v>0</v>
      </c>
      <c r="T1869" s="2">
        <v>0</v>
      </c>
      <c r="U1869" s="39">
        <v>463.07400000000001</v>
      </c>
      <c r="V1869" s="2">
        <v>0</v>
      </c>
      <c r="W1869" s="2" t="s">
        <v>1</v>
      </c>
      <c r="X1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69"/>
      <c r="Z1869"/>
      <c r="AA1869"/>
    </row>
    <row r="1870" spans="5:27" hidden="1">
      <c r="E1870" s="2" t="s">
        <v>8564</v>
      </c>
      <c r="F1870" s="51">
        <v>44718</v>
      </c>
      <c r="G1870" s="2" t="s">
        <v>1</v>
      </c>
      <c r="H1870" s="2" t="s">
        <v>0</v>
      </c>
      <c r="I1870" s="2" t="s">
        <v>8149</v>
      </c>
      <c r="J1870" s="2" t="s">
        <v>8150</v>
      </c>
      <c r="K1870" s="41">
        <v>2663</v>
      </c>
      <c r="L1870" s="48">
        <v>2663</v>
      </c>
      <c r="M1870" s="49" t="s">
        <v>339</v>
      </c>
      <c r="N1870" s="39" t="s">
        <v>340</v>
      </c>
      <c r="O1870" s="2">
        <v>0</v>
      </c>
      <c r="P1870" s="2">
        <v>0</v>
      </c>
      <c r="Q1870" s="39">
        <v>222.89</v>
      </c>
      <c r="R1870" s="2">
        <v>28.9757</v>
      </c>
      <c r="S1870" s="2">
        <v>0</v>
      </c>
      <c r="T1870" s="2">
        <v>0</v>
      </c>
      <c r="U1870" s="39">
        <v>251.86569999999998</v>
      </c>
      <c r="V1870" s="2">
        <v>0</v>
      </c>
      <c r="W1870" s="2" t="s">
        <v>1</v>
      </c>
      <c r="X1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0"/>
      <c r="Z1870"/>
      <c r="AA1870"/>
    </row>
    <row r="1871" spans="5:27" hidden="1">
      <c r="E1871" s="2" t="s">
        <v>8564</v>
      </c>
      <c r="F1871" s="51">
        <v>44718</v>
      </c>
      <c r="G1871" s="2" t="s">
        <v>1</v>
      </c>
      <c r="H1871" s="2" t="s">
        <v>0</v>
      </c>
      <c r="I1871" s="2" t="s">
        <v>8149</v>
      </c>
      <c r="J1871" s="2" t="s">
        <v>8150</v>
      </c>
      <c r="K1871" s="41">
        <v>2664</v>
      </c>
      <c r="L1871" s="48">
        <v>2664</v>
      </c>
      <c r="M1871" s="49" t="s">
        <v>596</v>
      </c>
      <c r="N1871" s="39" t="s">
        <v>597</v>
      </c>
      <c r="O1871" s="2">
        <v>0</v>
      </c>
      <c r="P1871" s="2">
        <v>0</v>
      </c>
      <c r="Q1871" s="39">
        <v>1202.98</v>
      </c>
      <c r="R1871" s="2">
        <v>156.38740000000001</v>
      </c>
      <c r="S1871" s="2">
        <v>0</v>
      </c>
      <c r="T1871" s="2">
        <v>0</v>
      </c>
      <c r="U1871" s="39">
        <v>1359.3674000000001</v>
      </c>
      <c r="V1871" s="2">
        <v>0</v>
      </c>
      <c r="W1871" s="2" t="s">
        <v>1</v>
      </c>
      <c r="X1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1"/>
      <c r="Z1871"/>
      <c r="AA1871"/>
    </row>
    <row r="1872" spans="5:27" hidden="1">
      <c r="E1872" s="2" t="s">
        <v>8564</v>
      </c>
      <c r="F1872" s="51">
        <v>44718</v>
      </c>
      <c r="G1872" s="2" t="s">
        <v>1</v>
      </c>
      <c r="H1872" s="2" t="s">
        <v>0</v>
      </c>
      <c r="I1872" s="2" t="s">
        <v>8149</v>
      </c>
      <c r="J1872" s="2" t="s">
        <v>8150</v>
      </c>
      <c r="K1872" s="41">
        <v>2665</v>
      </c>
      <c r="L1872" s="48">
        <v>2665</v>
      </c>
      <c r="M1872" s="49" t="s">
        <v>8029</v>
      </c>
      <c r="N1872" s="39" t="s">
        <v>916</v>
      </c>
      <c r="O1872" s="2">
        <v>0</v>
      </c>
      <c r="P1872" s="2">
        <v>0</v>
      </c>
      <c r="Q1872" s="39">
        <v>1590.39</v>
      </c>
      <c r="R1872" s="2">
        <v>206.75070000000002</v>
      </c>
      <c r="S1872" s="2">
        <v>0</v>
      </c>
      <c r="T1872" s="2">
        <v>0</v>
      </c>
      <c r="U1872" s="39">
        <v>1797.1407000000002</v>
      </c>
      <c r="V1872" s="2">
        <v>0</v>
      </c>
      <c r="W1872" s="2" t="s">
        <v>1</v>
      </c>
      <c r="X1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2"/>
      <c r="Z1872"/>
      <c r="AA1872"/>
    </row>
    <row r="1873" spans="5:27" hidden="1">
      <c r="E1873" s="2" t="s">
        <v>8564</v>
      </c>
      <c r="F1873" s="51">
        <v>44718</v>
      </c>
      <c r="G1873" s="2" t="s">
        <v>1</v>
      </c>
      <c r="H1873" s="2" t="s">
        <v>0</v>
      </c>
      <c r="I1873" s="2" t="s">
        <v>8149</v>
      </c>
      <c r="J1873" s="2" t="s">
        <v>8150</v>
      </c>
      <c r="K1873" s="41">
        <v>2666</v>
      </c>
      <c r="L1873" s="48">
        <v>2666</v>
      </c>
      <c r="M1873" s="49" t="s">
        <v>189</v>
      </c>
      <c r="N1873" s="39" t="s">
        <v>190</v>
      </c>
      <c r="O1873" s="2">
        <v>0</v>
      </c>
      <c r="P1873" s="2">
        <v>0</v>
      </c>
      <c r="Q1873" s="39">
        <v>53.1</v>
      </c>
      <c r="R1873" s="2">
        <v>6.9030000000000005</v>
      </c>
      <c r="S1873" s="2">
        <v>0</v>
      </c>
      <c r="T1873" s="2">
        <v>0</v>
      </c>
      <c r="U1873" s="39">
        <v>60.003</v>
      </c>
      <c r="V1873" s="2">
        <v>0</v>
      </c>
      <c r="W1873" s="2" t="s">
        <v>1</v>
      </c>
      <c r="X1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3"/>
      <c r="Z1873"/>
      <c r="AA1873"/>
    </row>
    <row r="1874" spans="5:27" hidden="1">
      <c r="E1874" s="2" t="s">
        <v>8564</v>
      </c>
      <c r="F1874" s="51">
        <v>44718</v>
      </c>
      <c r="G1874" s="2" t="s">
        <v>1</v>
      </c>
      <c r="H1874" s="2" t="s">
        <v>0</v>
      </c>
      <c r="I1874" s="2" t="s">
        <v>8149</v>
      </c>
      <c r="J1874" s="2" t="s">
        <v>8150</v>
      </c>
      <c r="K1874" s="41">
        <v>2667</v>
      </c>
      <c r="L1874" s="48">
        <v>2667</v>
      </c>
      <c r="M1874" s="49" t="s">
        <v>333</v>
      </c>
      <c r="N1874" s="39" t="s">
        <v>334</v>
      </c>
      <c r="O1874" s="2">
        <v>0</v>
      </c>
      <c r="P1874" s="2">
        <v>0</v>
      </c>
      <c r="Q1874" s="39">
        <v>91.72</v>
      </c>
      <c r="R1874" s="2">
        <v>11.9236</v>
      </c>
      <c r="S1874" s="2">
        <v>0</v>
      </c>
      <c r="T1874" s="2">
        <v>0</v>
      </c>
      <c r="U1874" s="39">
        <v>103.64359999999999</v>
      </c>
      <c r="V1874" s="2">
        <v>0</v>
      </c>
      <c r="W1874" s="2" t="s">
        <v>1</v>
      </c>
      <c r="X1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4"/>
      <c r="Z1874"/>
      <c r="AA1874"/>
    </row>
    <row r="1875" spans="5:27" hidden="1">
      <c r="E1875" s="2" t="s">
        <v>8564</v>
      </c>
      <c r="F1875" s="51">
        <v>44718</v>
      </c>
      <c r="G1875" s="2" t="s">
        <v>1</v>
      </c>
      <c r="H1875" s="2" t="s">
        <v>0</v>
      </c>
      <c r="I1875" s="2" t="s">
        <v>8149</v>
      </c>
      <c r="J1875" s="2" t="s">
        <v>8150</v>
      </c>
      <c r="K1875" s="41">
        <v>2668</v>
      </c>
      <c r="L1875" s="48">
        <v>2668</v>
      </c>
      <c r="M1875" s="49" t="s">
        <v>333</v>
      </c>
      <c r="N1875" s="39" t="s">
        <v>334</v>
      </c>
      <c r="O1875" s="2">
        <v>0</v>
      </c>
      <c r="P1875" s="2">
        <v>0</v>
      </c>
      <c r="Q1875" s="39">
        <v>61.16</v>
      </c>
      <c r="R1875" s="2">
        <v>7.9508000000000001</v>
      </c>
      <c r="S1875" s="2">
        <v>0</v>
      </c>
      <c r="T1875" s="2">
        <v>0</v>
      </c>
      <c r="U1875" s="39">
        <v>69.110799999999998</v>
      </c>
      <c r="V1875" s="2">
        <v>0</v>
      </c>
      <c r="W1875" s="2" t="s">
        <v>1</v>
      </c>
      <c r="X1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5"/>
      <c r="Z1875"/>
      <c r="AA1875"/>
    </row>
    <row r="1876" spans="5:27" hidden="1">
      <c r="E1876" s="2" t="s">
        <v>8564</v>
      </c>
      <c r="F1876" s="51">
        <v>44718</v>
      </c>
      <c r="G1876" s="2" t="s">
        <v>1</v>
      </c>
      <c r="H1876" s="2" t="s">
        <v>0</v>
      </c>
      <c r="I1876" s="2" t="s">
        <v>8149</v>
      </c>
      <c r="J1876" s="2" t="s">
        <v>8150</v>
      </c>
      <c r="K1876" s="41">
        <v>2669</v>
      </c>
      <c r="L1876" s="48">
        <v>2669</v>
      </c>
      <c r="M1876" s="49" t="s">
        <v>7848</v>
      </c>
      <c r="N1876" s="39" t="s">
        <v>7847</v>
      </c>
      <c r="O1876" s="2">
        <v>0</v>
      </c>
      <c r="P1876" s="2">
        <v>0</v>
      </c>
      <c r="Q1876" s="39">
        <v>0</v>
      </c>
      <c r="R1876" s="2">
        <v>0</v>
      </c>
      <c r="S1876" s="2">
        <v>0</v>
      </c>
      <c r="T1876" s="2">
        <v>0</v>
      </c>
      <c r="U1876" s="39">
        <v>0</v>
      </c>
      <c r="V1876" s="2">
        <v>0</v>
      </c>
      <c r="W1876" s="2" t="s">
        <v>1</v>
      </c>
      <c r="X1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6"/>
      <c r="Z1876"/>
      <c r="AA1876"/>
    </row>
    <row r="1877" spans="5:27" hidden="1">
      <c r="E1877" s="2" t="s">
        <v>8564</v>
      </c>
      <c r="F1877" s="51">
        <v>44718</v>
      </c>
      <c r="G1877" s="2" t="s">
        <v>1</v>
      </c>
      <c r="H1877" s="2" t="s">
        <v>0</v>
      </c>
      <c r="I1877" s="2" t="s">
        <v>8149</v>
      </c>
      <c r="J1877" s="2" t="s">
        <v>8150</v>
      </c>
      <c r="K1877" s="41">
        <v>2670</v>
      </c>
      <c r="L1877" s="48">
        <v>2670</v>
      </c>
      <c r="M1877" s="49" t="s">
        <v>7848</v>
      </c>
      <c r="N1877" s="39" t="s">
        <v>7847</v>
      </c>
      <c r="O1877" s="2">
        <v>0</v>
      </c>
      <c r="P1877" s="2">
        <v>0</v>
      </c>
      <c r="Q1877" s="39">
        <v>0</v>
      </c>
      <c r="R1877" s="2">
        <v>0</v>
      </c>
      <c r="S1877" s="2">
        <v>0</v>
      </c>
      <c r="T1877" s="2">
        <v>0</v>
      </c>
      <c r="U1877" s="39">
        <v>0</v>
      </c>
      <c r="V1877" s="2">
        <v>0</v>
      </c>
      <c r="W1877" s="2" t="s">
        <v>1</v>
      </c>
      <c r="X1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7"/>
      <c r="Z1877"/>
      <c r="AA1877"/>
    </row>
    <row r="1878" spans="5:27" hidden="1">
      <c r="E1878" s="2" t="s">
        <v>8564</v>
      </c>
      <c r="F1878" s="51">
        <v>44718</v>
      </c>
      <c r="G1878" s="2" t="s">
        <v>1</v>
      </c>
      <c r="H1878" s="2" t="s">
        <v>0</v>
      </c>
      <c r="I1878" s="2" t="s">
        <v>8149</v>
      </c>
      <c r="J1878" s="2" t="s">
        <v>8150</v>
      </c>
      <c r="K1878" s="41">
        <v>2671</v>
      </c>
      <c r="L1878" s="48">
        <v>2671</v>
      </c>
      <c r="M1878" s="49" t="s">
        <v>81</v>
      </c>
      <c r="N1878" s="39" t="s">
        <v>82</v>
      </c>
      <c r="O1878" s="2">
        <v>0</v>
      </c>
      <c r="P1878" s="2">
        <v>0</v>
      </c>
      <c r="Q1878" s="39">
        <v>87416.320000000007</v>
      </c>
      <c r="R1878" s="2">
        <v>11364.1216</v>
      </c>
      <c r="S1878" s="2">
        <v>0</v>
      </c>
      <c r="T1878" s="2">
        <v>0</v>
      </c>
      <c r="U1878" s="39">
        <v>98780.441600000006</v>
      </c>
      <c r="V1878" s="2">
        <v>0</v>
      </c>
      <c r="W1878" s="2" t="s">
        <v>1</v>
      </c>
      <c r="X1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8"/>
      <c r="Z1878"/>
      <c r="AA1878"/>
    </row>
    <row r="1879" spans="5:27" hidden="1">
      <c r="E1879" s="2" t="s">
        <v>8564</v>
      </c>
      <c r="F1879" s="51">
        <v>44718</v>
      </c>
      <c r="G1879" s="2" t="s">
        <v>1</v>
      </c>
      <c r="H1879" s="2" t="s">
        <v>0</v>
      </c>
      <c r="I1879" s="2" t="s">
        <v>8149</v>
      </c>
      <c r="J1879" s="2" t="s">
        <v>8150</v>
      </c>
      <c r="K1879" s="41">
        <v>2672</v>
      </c>
      <c r="L1879" s="48">
        <v>2672</v>
      </c>
      <c r="M1879" s="49" t="s">
        <v>118</v>
      </c>
      <c r="N1879" s="39" t="s">
        <v>119</v>
      </c>
      <c r="O1879" s="2">
        <v>0</v>
      </c>
      <c r="P1879" s="2">
        <v>0</v>
      </c>
      <c r="Q1879" s="39">
        <v>39.82</v>
      </c>
      <c r="R1879" s="2">
        <v>5.1766000000000005</v>
      </c>
      <c r="S1879" s="2">
        <v>0</v>
      </c>
      <c r="T1879" s="2">
        <v>0</v>
      </c>
      <c r="U1879" s="39">
        <v>44.996600000000001</v>
      </c>
      <c r="V1879" s="2">
        <v>0</v>
      </c>
      <c r="W1879" s="2" t="s">
        <v>1</v>
      </c>
      <c r="X1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79"/>
      <c r="Z1879"/>
      <c r="AA1879"/>
    </row>
    <row r="1880" spans="5:27" hidden="1">
      <c r="E1880" s="2" t="s">
        <v>8564</v>
      </c>
      <c r="F1880" s="51">
        <v>44718</v>
      </c>
      <c r="G1880" s="2" t="s">
        <v>1</v>
      </c>
      <c r="H1880" s="2" t="s">
        <v>0</v>
      </c>
      <c r="I1880" s="2" t="s">
        <v>8149</v>
      </c>
      <c r="J1880" s="2" t="s">
        <v>8150</v>
      </c>
      <c r="K1880" s="41">
        <v>2673</v>
      </c>
      <c r="L1880" s="48">
        <v>2673</v>
      </c>
      <c r="M1880" s="49" t="s">
        <v>8095</v>
      </c>
      <c r="N1880" s="39" t="s">
        <v>8096</v>
      </c>
      <c r="O1880" s="2">
        <v>0</v>
      </c>
      <c r="P1880" s="2">
        <v>0</v>
      </c>
      <c r="Q1880" s="39">
        <v>8.26</v>
      </c>
      <c r="R1880" s="2">
        <v>1.0738000000000001</v>
      </c>
      <c r="S1880" s="2">
        <v>0</v>
      </c>
      <c r="T1880" s="2">
        <v>0</v>
      </c>
      <c r="U1880" s="39">
        <v>9.3338000000000001</v>
      </c>
      <c r="V1880" s="2">
        <v>0</v>
      </c>
      <c r="W1880" s="2" t="s">
        <v>1</v>
      </c>
      <c r="X1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0"/>
      <c r="Z1880"/>
      <c r="AA1880"/>
    </row>
    <row r="1881" spans="5:27" hidden="1">
      <c r="E1881" s="2" t="s">
        <v>8564</v>
      </c>
      <c r="F1881" s="51">
        <v>44718</v>
      </c>
      <c r="G1881" s="2" t="s">
        <v>1</v>
      </c>
      <c r="H1881" s="2" t="s">
        <v>0</v>
      </c>
      <c r="I1881" s="2" t="s">
        <v>8149</v>
      </c>
      <c r="J1881" s="2" t="s">
        <v>8150</v>
      </c>
      <c r="K1881" s="41">
        <v>2674</v>
      </c>
      <c r="L1881" s="48">
        <v>2674</v>
      </c>
      <c r="M1881" s="49" t="s">
        <v>8095</v>
      </c>
      <c r="N1881" s="39" t="s">
        <v>8096</v>
      </c>
      <c r="O1881" s="2">
        <v>0</v>
      </c>
      <c r="P1881" s="2">
        <v>0</v>
      </c>
      <c r="Q1881" s="39">
        <v>16.399999999999999</v>
      </c>
      <c r="R1881" s="2">
        <v>2.1319999999999997</v>
      </c>
      <c r="S1881" s="2">
        <v>0</v>
      </c>
      <c r="T1881" s="2">
        <v>0</v>
      </c>
      <c r="U1881" s="39">
        <v>18.531999999999996</v>
      </c>
      <c r="V1881" s="2">
        <v>0</v>
      </c>
      <c r="W1881" s="2" t="s">
        <v>1</v>
      </c>
      <c r="X1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1"/>
      <c r="Z1881"/>
      <c r="AA1881"/>
    </row>
    <row r="1882" spans="5:27" hidden="1">
      <c r="E1882" s="2" t="s">
        <v>8564</v>
      </c>
      <c r="F1882" s="51">
        <v>44718</v>
      </c>
      <c r="G1882" s="2" t="s">
        <v>1</v>
      </c>
      <c r="H1882" s="2" t="s">
        <v>0</v>
      </c>
      <c r="I1882" s="2" t="s">
        <v>8149</v>
      </c>
      <c r="J1882" s="2" t="s">
        <v>8150</v>
      </c>
      <c r="K1882" s="41">
        <v>2675</v>
      </c>
      <c r="L1882" s="48">
        <v>2675</v>
      </c>
      <c r="M1882" s="49" t="s">
        <v>7859</v>
      </c>
      <c r="N1882" s="39" t="s">
        <v>7860</v>
      </c>
      <c r="O1882" s="2">
        <v>0</v>
      </c>
      <c r="P1882" s="2">
        <v>0</v>
      </c>
      <c r="Q1882" s="39">
        <v>1490.62</v>
      </c>
      <c r="R1882" s="2">
        <v>193.78059999999999</v>
      </c>
      <c r="S1882" s="2">
        <v>0</v>
      </c>
      <c r="T1882" s="2">
        <v>0</v>
      </c>
      <c r="U1882" s="39">
        <v>1684.4005999999999</v>
      </c>
      <c r="V1882" s="2">
        <v>0</v>
      </c>
      <c r="W1882" s="2" t="s">
        <v>1</v>
      </c>
      <c r="X1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2"/>
      <c r="Z1882"/>
      <c r="AA1882"/>
    </row>
    <row r="1883" spans="5:27" hidden="1">
      <c r="E1883" s="2" t="s">
        <v>8564</v>
      </c>
      <c r="F1883" s="51">
        <v>44718</v>
      </c>
      <c r="G1883" s="2" t="s">
        <v>1</v>
      </c>
      <c r="H1883" s="2" t="s">
        <v>0</v>
      </c>
      <c r="I1883" s="2" t="s">
        <v>8149</v>
      </c>
      <c r="J1883" s="2" t="s">
        <v>8150</v>
      </c>
      <c r="K1883" s="41">
        <v>2676</v>
      </c>
      <c r="L1883" s="48">
        <v>2676</v>
      </c>
      <c r="M1883" s="49" t="s">
        <v>323</v>
      </c>
      <c r="N1883" s="39" t="s">
        <v>324</v>
      </c>
      <c r="O1883" s="2">
        <v>0</v>
      </c>
      <c r="P1883" s="2">
        <v>0</v>
      </c>
      <c r="Q1883" s="39">
        <v>19.91</v>
      </c>
      <c r="R1883" s="2">
        <v>2.5883000000000003</v>
      </c>
      <c r="S1883" s="2">
        <v>0</v>
      </c>
      <c r="T1883" s="2">
        <v>0</v>
      </c>
      <c r="U1883" s="39">
        <v>22.4983</v>
      </c>
      <c r="V1883" s="2">
        <v>0</v>
      </c>
      <c r="W1883" s="2" t="s">
        <v>1</v>
      </c>
      <c r="X1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3"/>
      <c r="Z1883"/>
      <c r="AA1883"/>
    </row>
    <row r="1884" spans="5:27" hidden="1">
      <c r="E1884" s="2" t="s">
        <v>8564</v>
      </c>
      <c r="F1884" s="51">
        <v>44718</v>
      </c>
      <c r="G1884" s="2" t="s">
        <v>1</v>
      </c>
      <c r="H1884" s="2" t="s">
        <v>0</v>
      </c>
      <c r="I1884" s="2" t="s">
        <v>8149</v>
      </c>
      <c r="J1884" s="2" t="s">
        <v>8150</v>
      </c>
      <c r="K1884" s="41">
        <v>2677</v>
      </c>
      <c r="L1884" s="48">
        <v>2677</v>
      </c>
      <c r="M1884" s="49" t="s">
        <v>291</v>
      </c>
      <c r="N1884" s="39" t="s">
        <v>292</v>
      </c>
      <c r="O1884" s="2">
        <v>0</v>
      </c>
      <c r="P1884" s="2">
        <v>0</v>
      </c>
      <c r="Q1884" s="39">
        <v>203.89</v>
      </c>
      <c r="R1884" s="2">
        <v>26.505699999999997</v>
      </c>
      <c r="S1884" s="2">
        <v>0</v>
      </c>
      <c r="T1884" s="2">
        <v>0</v>
      </c>
      <c r="U1884" s="39">
        <v>230.39569999999998</v>
      </c>
      <c r="V1884" s="2">
        <v>0</v>
      </c>
      <c r="W1884" s="2" t="s">
        <v>1</v>
      </c>
      <c r="X1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4"/>
      <c r="Z1884"/>
      <c r="AA1884"/>
    </row>
    <row r="1885" spans="5:27" hidden="1">
      <c r="E1885" s="2" t="s">
        <v>8564</v>
      </c>
      <c r="F1885" s="51">
        <v>44718</v>
      </c>
      <c r="G1885" s="2" t="s">
        <v>1</v>
      </c>
      <c r="H1885" s="2" t="s">
        <v>0</v>
      </c>
      <c r="I1885" s="2" t="s">
        <v>8149</v>
      </c>
      <c r="J1885" s="2" t="s">
        <v>8150</v>
      </c>
      <c r="K1885" s="41">
        <v>2678</v>
      </c>
      <c r="L1885" s="48">
        <v>2678</v>
      </c>
      <c r="M1885" s="49" t="s">
        <v>303</v>
      </c>
      <c r="N1885" s="39" t="s">
        <v>304</v>
      </c>
      <c r="O1885" s="2">
        <v>0</v>
      </c>
      <c r="P1885" s="2">
        <v>0</v>
      </c>
      <c r="Q1885" s="39">
        <v>231.92</v>
      </c>
      <c r="R1885" s="2">
        <v>30.1496</v>
      </c>
      <c r="S1885" s="2">
        <v>0</v>
      </c>
      <c r="T1885" s="2">
        <v>0</v>
      </c>
      <c r="U1885" s="39">
        <v>262.06959999999998</v>
      </c>
      <c r="V1885" s="2">
        <v>0</v>
      </c>
      <c r="W1885" s="2" t="s">
        <v>1</v>
      </c>
      <c r="X1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5"/>
      <c r="Z1885"/>
      <c r="AA1885"/>
    </row>
    <row r="1886" spans="5:27" hidden="1">
      <c r="E1886" s="2" t="s">
        <v>8564</v>
      </c>
      <c r="F1886" s="51">
        <v>44718</v>
      </c>
      <c r="G1886" s="2" t="s">
        <v>1</v>
      </c>
      <c r="H1886" s="2" t="s">
        <v>0</v>
      </c>
      <c r="I1886" s="2" t="s">
        <v>8149</v>
      </c>
      <c r="J1886" s="2" t="s">
        <v>8150</v>
      </c>
      <c r="K1886" s="41">
        <v>2679</v>
      </c>
      <c r="L1886" s="48">
        <v>2679</v>
      </c>
      <c r="M1886" s="49" t="s">
        <v>1434</v>
      </c>
      <c r="N1886" s="39" t="s">
        <v>1435</v>
      </c>
      <c r="O1886" s="2">
        <v>0</v>
      </c>
      <c r="P1886" s="2">
        <v>0</v>
      </c>
      <c r="Q1886" s="39">
        <v>141.32</v>
      </c>
      <c r="R1886" s="2">
        <v>18.371600000000001</v>
      </c>
      <c r="S1886" s="2">
        <v>0</v>
      </c>
      <c r="T1886" s="2">
        <v>0</v>
      </c>
      <c r="U1886" s="39">
        <v>159.69159999999999</v>
      </c>
      <c r="V1886" s="2">
        <v>0</v>
      </c>
      <c r="W1886" s="2" t="s">
        <v>1</v>
      </c>
      <c r="X1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6"/>
      <c r="Z1886"/>
      <c r="AA1886"/>
    </row>
    <row r="1887" spans="5:27" hidden="1">
      <c r="E1887" s="2" t="s">
        <v>8564</v>
      </c>
      <c r="F1887" s="51">
        <v>44718</v>
      </c>
      <c r="G1887" s="2" t="s">
        <v>1</v>
      </c>
      <c r="H1887" s="2" t="s">
        <v>0</v>
      </c>
      <c r="I1887" s="2" t="s">
        <v>8149</v>
      </c>
      <c r="J1887" s="2" t="s">
        <v>8150</v>
      </c>
      <c r="K1887" s="41">
        <v>2680</v>
      </c>
      <c r="L1887" s="48">
        <v>2680</v>
      </c>
      <c r="M1887" s="49" t="s">
        <v>576</v>
      </c>
      <c r="N1887" s="39" t="s">
        <v>577</v>
      </c>
      <c r="O1887" s="2">
        <v>0</v>
      </c>
      <c r="P1887" s="2">
        <v>0</v>
      </c>
      <c r="Q1887" s="39">
        <v>491.36</v>
      </c>
      <c r="R1887" s="2">
        <v>63.876800000000003</v>
      </c>
      <c r="S1887" s="2">
        <v>0</v>
      </c>
      <c r="T1887" s="2">
        <v>0</v>
      </c>
      <c r="U1887" s="39">
        <v>555.23680000000002</v>
      </c>
      <c r="V1887" s="2">
        <v>0</v>
      </c>
      <c r="W1887" s="2" t="s">
        <v>1</v>
      </c>
      <c r="X1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7"/>
      <c r="Z1887"/>
      <c r="AA1887"/>
    </row>
    <row r="1888" spans="5:27" hidden="1">
      <c r="E1888" s="2" t="s">
        <v>8564</v>
      </c>
      <c r="F1888" s="51">
        <v>44718</v>
      </c>
      <c r="G1888" s="2" t="s">
        <v>1</v>
      </c>
      <c r="H1888" s="2" t="s">
        <v>0</v>
      </c>
      <c r="I1888" s="2" t="s">
        <v>8149</v>
      </c>
      <c r="J1888" s="2" t="s">
        <v>8150</v>
      </c>
      <c r="K1888" s="41">
        <v>2681</v>
      </c>
      <c r="L1888" s="48">
        <v>2681</v>
      </c>
      <c r="M1888" s="49" t="s">
        <v>255</v>
      </c>
      <c r="N1888" s="39" t="s">
        <v>256</v>
      </c>
      <c r="O1888" s="2">
        <v>0</v>
      </c>
      <c r="P1888" s="2">
        <v>0</v>
      </c>
      <c r="Q1888" s="39">
        <v>917.51</v>
      </c>
      <c r="R1888" s="2">
        <v>119.27630000000001</v>
      </c>
      <c r="S1888" s="2">
        <v>0</v>
      </c>
      <c r="T1888" s="2">
        <v>0</v>
      </c>
      <c r="U1888" s="39">
        <v>1036.7863</v>
      </c>
      <c r="V1888" s="2">
        <v>0</v>
      </c>
      <c r="W1888" s="2" t="s">
        <v>1</v>
      </c>
      <c r="X1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8"/>
      <c r="Z1888"/>
      <c r="AA1888"/>
    </row>
    <row r="1889" spans="5:27" hidden="1">
      <c r="E1889" s="2" t="s">
        <v>8564</v>
      </c>
      <c r="F1889" s="51">
        <v>44718</v>
      </c>
      <c r="G1889" s="2" t="s">
        <v>1</v>
      </c>
      <c r="H1889" s="2" t="s">
        <v>0</v>
      </c>
      <c r="I1889" s="2" t="s">
        <v>8149</v>
      </c>
      <c r="J1889" s="2" t="s">
        <v>8150</v>
      </c>
      <c r="K1889" s="41">
        <v>2682</v>
      </c>
      <c r="L1889" s="48">
        <v>2682</v>
      </c>
      <c r="M1889" s="49">
        <v>0</v>
      </c>
      <c r="N1889" s="39" t="s">
        <v>8603</v>
      </c>
      <c r="O1889" s="2">
        <v>0</v>
      </c>
      <c r="P1889" s="2">
        <v>0</v>
      </c>
      <c r="Q1889" s="39">
        <v>231</v>
      </c>
      <c r="R1889" s="2">
        <v>30.03</v>
      </c>
      <c r="S1889" s="2">
        <v>0</v>
      </c>
      <c r="T1889" s="2">
        <v>0</v>
      </c>
      <c r="U1889" s="39">
        <v>261.02999999999997</v>
      </c>
      <c r="V1889" s="2" t="s">
        <v>8602</v>
      </c>
      <c r="W1889" s="2" t="s">
        <v>1</v>
      </c>
      <c r="X1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89"/>
      <c r="Z1889"/>
      <c r="AA1889"/>
    </row>
    <row r="1890" spans="5:27" hidden="1">
      <c r="E1890" s="2" t="s">
        <v>8564</v>
      </c>
      <c r="F1890" s="51">
        <v>44718</v>
      </c>
      <c r="G1890" s="2" t="s">
        <v>1</v>
      </c>
      <c r="H1890" s="2" t="s">
        <v>0</v>
      </c>
      <c r="I1890" s="2" t="s">
        <v>8149</v>
      </c>
      <c r="J1890" s="2" t="s">
        <v>8150</v>
      </c>
      <c r="K1890" s="41">
        <v>2683</v>
      </c>
      <c r="L1890" s="48">
        <v>2683</v>
      </c>
      <c r="M1890" s="49">
        <v>0</v>
      </c>
      <c r="N1890" s="39" t="s">
        <v>464</v>
      </c>
      <c r="O1890" s="2">
        <v>0</v>
      </c>
      <c r="P1890" s="2">
        <v>0</v>
      </c>
      <c r="Q1890" s="39">
        <v>511.74</v>
      </c>
      <c r="R1890" s="2">
        <v>66.526200000000003</v>
      </c>
      <c r="S1890" s="2">
        <v>0</v>
      </c>
      <c r="T1890" s="2">
        <v>0</v>
      </c>
      <c r="U1890" s="39">
        <v>578.26620000000003</v>
      </c>
      <c r="V1890" s="2" t="s">
        <v>8408</v>
      </c>
      <c r="W1890" s="2" t="s">
        <v>1</v>
      </c>
      <c r="X1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0"/>
      <c r="Z1890"/>
      <c r="AA1890"/>
    </row>
    <row r="1891" spans="5:27" hidden="1">
      <c r="E1891" s="2" t="s">
        <v>8564</v>
      </c>
      <c r="F1891" s="51">
        <v>44718</v>
      </c>
      <c r="G1891" s="2" t="s">
        <v>1</v>
      </c>
      <c r="H1891" s="2" t="s">
        <v>0</v>
      </c>
      <c r="I1891" s="2" t="s">
        <v>8149</v>
      </c>
      <c r="J1891" s="2" t="s">
        <v>8150</v>
      </c>
      <c r="K1891" s="41">
        <v>2684</v>
      </c>
      <c r="L1891" s="48">
        <v>2684</v>
      </c>
      <c r="M1891" s="49" t="s">
        <v>8309</v>
      </c>
      <c r="N1891" s="39" t="s">
        <v>8310</v>
      </c>
      <c r="O1891" s="2">
        <v>0</v>
      </c>
      <c r="P1891" s="2">
        <v>0</v>
      </c>
      <c r="Q1891" s="39">
        <v>42.79</v>
      </c>
      <c r="R1891" s="2">
        <v>5.5627000000000004</v>
      </c>
      <c r="S1891" s="2">
        <v>0</v>
      </c>
      <c r="T1891" s="2">
        <v>0</v>
      </c>
      <c r="U1891" s="39">
        <v>48.352699999999999</v>
      </c>
      <c r="V1891" s="2">
        <v>0</v>
      </c>
      <c r="W1891" s="2" t="s">
        <v>1</v>
      </c>
      <c r="X1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1"/>
      <c r="Z1891"/>
      <c r="AA1891"/>
    </row>
    <row r="1892" spans="5:27" hidden="1">
      <c r="E1892" s="2" t="s">
        <v>8564</v>
      </c>
      <c r="F1892" s="51">
        <v>44718</v>
      </c>
      <c r="G1892" s="2" t="s">
        <v>1</v>
      </c>
      <c r="H1892" s="2" t="s">
        <v>0</v>
      </c>
      <c r="I1892" s="2" t="s">
        <v>8149</v>
      </c>
      <c r="J1892" s="2" t="s">
        <v>8150</v>
      </c>
      <c r="K1892" s="41">
        <v>2685</v>
      </c>
      <c r="L1892" s="48">
        <v>2685</v>
      </c>
      <c r="M1892" s="49" t="s">
        <v>937</v>
      </c>
      <c r="N1892" s="39" t="s">
        <v>938</v>
      </c>
      <c r="O1892" s="2">
        <v>0</v>
      </c>
      <c r="P1892" s="2">
        <v>0</v>
      </c>
      <c r="Q1892" s="39">
        <v>407.78</v>
      </c>
      <c r="R1892" s="2">
        <v>53.011399999999995</v>
      </c>
      <c r="S1892" s="2">
        <v>0</v>
      </c>
      <c r="T1892" s="2">
        <v>0</v>
      </c>
      <c r="U1892" s="39">
        <v>460.79139999999995</v>
      </c>
      <c r="V1892" s="2">
        <v>0</v>
      </c>
      <c r="W1892" s="2" t="s">
        <v>1</v>
      </c>
      <c r="X1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2"/>
      <c r="Z1892"/>
      <c r="AA1892"/>
    </row>
    <row r="1893" spans="5:27" hidden="1">
      <c r="E1893" s="2" t="s">
        <v>8564</v>
      </c>
      <c r="F1893" s="51">
        <v>44718</v>
      </c>
      <c r="G1893" s="2" t="s">
        <v>1</v>
      </c>
      <c r="H1893" s="2" t="s">
        <v>0</v>
      </c>
      <c r="I1893" s="2" t="s">
        <v>8149</v>
      </c>
      <c r="J1893" s="2" t="s">
        <v>8150</v>
      </c>
      <c r="K1893" s="41">
        <v>2686</v>
      </c>
      <c r="L1893" s="48">
        <v>2686</v>
      </c>
      <c r="M1893" s="49" t="s">
        <v>937</v>
      </c>
      <c r="N1893" s="39" t="s">
        <v>938</v>
      </c>
      <c r="O1893" s="2">
        <v>0</v>
      </c>
      <c r="P1893" s="2">
        <v>0</v>
      </c>
      <c r="Q1893" s="39">
        <v>570.91999999999996</v>
      </c>
      <c r="R1893" s="2">
        <v>74.2196</v>
      </c>
      <c r="S1893" s="2">
        <v>0</v>
      </c>
      <c r="T1893" s="2">
        <v>0</v>
      </c>
      <c r="U1893" s="39">
        <v>645.13959999999997</v>
      </c>
      <c r="V1893" s="2">
        <v>0</v>
      </c>
      <c r="W1893" s="2" t="s">
        <v>1</v>
      </c>
      <c r="X1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3"/>
      <c r="Z1893"/>
      <c r="AA1893"/>
    </row>
    <row r="1894" spans="5:27" hidden="1">
      <c r="E1894" s="2" t="s">
        <v>8564</v>
      </c>
      <c r="F1894" s="51">
        <v>44718</v>
      </c>
      <c r="G1894" s="2" t="s">
        <v>1</v>
      </c>
      <c r="H1894" s="2" t="s">
        <v>0</v>
      </c>
      <c r="I1894" s="2" t="s">
        <v>8149</v>
      </c>
      <c r="J1894" s="2" t="s">
        <v>8150</v>
      </c>
      <c r="K1894" s="41">
        <v>2687</v>
      </c>
      <c r="L1894" s="48">
        <v>2687</v>
      </c>
      <c r="M1894" s="49" t="s">
        <v>8030</v>
      </c>
      <c r="N1894" s="39" t="s">
        <v>8031</v>
      </c>
      <c r="O1894" s="2">
        <v>0</v>
      </c>
      <c r="P1894" s="2">
        <v>0</v>
      </c>
      <c r="Q1894" s="39">
        <v>101.95</v>
      </c>
      <c r="R1894" s="2">
        <v>13.253500000000001</v>
      </c>
      <c r="S1894" s="2">
        <v>0</v>
      </c>
      <c r="T1894" s="2">
        <v>0</v>
      </c>
      <c r="U1894" s="39">
        <v>115.20350000000001</v>
      </c>
      <c r="V1894" s="2">
        <v>0</v>
      </c>
      <c r="W1894" s="2" t="s">
        <v>1</v>
      </c>
      <c r="X1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4"/>
      <c r="Z1894"/>
      <c r="AA1894"/>
    </row>
    <row r="1895" spans="5:27" hidden="1">
      <c r="E1895" s="2" t="s">
        <v>8564</v>
      </c>
      <c r="F1895" s="51">
        <v>44718</v>
      </c>
      <c r="G1895" s="2" t="s">
        <v>1</v>
      </c>
      <c r="H1895" s="2" t="s">
        <v>0</v>
      </c>
      <c r="I1895" s="2" t="s">
        <v>8149</v>
      </c>
      <c r="J1895" s="2" t="s">
        <v>8150</v>
      </c>
      <c r="K1895" s="41">
        <v>2688</v>
      </c>
      <c r="L1895" s="48">
        <v>2688</v>
      </c>
      <c r="M1895" s="49" t="s">
        <v>118</v>
      </c>
      <c r="N1895" s="39" t="s">
        <v>119</v>
      </c>
      <c r="O1895" s="2">
        <v>0</v>
      </c>
      <c r="P1895" s="2">
        <v>0</v>
      </c>
      <c r="Q1895" s="39">
        <v>26.3</v>
      </c>
      <c r="R1895" s="2">
        <v>3.419</v>
      </c>
      <c r="S1895" s="2">
        <v>0</v>
      </c>
      <c r="T1895" s="2">
        <v>0</v>
      </c>
      <c r="U1895" s="39">
        <v>29.719000000000001</v>
      </c>
      <c r="V1895" s="2">
        <v>0</v>
      </c>
      <c r="W1895" s="2" t="s">
        <v>1</v>
      </c>
      <c r="X1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5"/>
      <c r="Z1895"/>
      <c r="AA1895"/>
    </row>
    <row r="1896" spans="5:27" hidden="1">
      <c r="E1896" s="2" t="s">
        <v>8564</v>
      </c>
      <c r="F1896" s="51">
        <v>44718</v>
      </c>
      <c r="G1896" s="2" t="s">
        <v>1</v>
      </c>
      <c r="H1896" s="2" t="s">
        <v>0</v>
      </c>
      <c r="I1896" s="2" t="s">
        <v>8149</v>
      </c>
      <c r="J1896" s="2" t="s">
        <v>8150</v>
      </c>
      <c r="K1896" s="41">
        <v>2689</v>
      </c>
      <c r="L1896" s="48">
        <v>2689</v>
      </c>
      <c r="M1896" s="49" t="s">
        <v>118</v>
      </c>
      <c r="N1896" s="39" t="s">
        <v>119</v>
      </c>
      <c r="O1896" s="2">
        <v>0</v>
      </c>
      <c r="P1896" s="2">
        <v>0</v>
      </c>
      <c r="Q1896" s="39">
        <v>44.95</v>
      </c>
      <c r="R1896" s="2">
        <v>5.8435000000000006</v>
      </c>
      <c r="S1896" s="2">
        <v>0</v>
      </c>
      <c r="T1896" s="2">
        <v>0</v>
      </c>
      <c r="U1896" s="39">
        <v>50.793500000000002</v>
      </c>
      <c r="V1896" s="2">
        <v>0</v>
      </c>
      <c r="W1896" s="2" t="s">
        <v>1</v>
      </c>
      <c r="X1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6"/>
      <c r="Z1896"/>
      <c r="AA1896"/>
    </row>
    <row r="1897" spans="5:27" hidden="1">
      <c r="E1897" s="2" t="s">
        <v>8564</v>
      </c>
      <c r="F1897" s="51">
        <v>44718</v>
      </c>
      <c r="G1897" s="2" t="s">
        <v>1</v>
      </c>
      <c r="H1897" s="2" t="s">
        <v>0</v>
      </c>
      <c r="I1897" s="2" t="s">
        <v>8149</v>
      </c>
      <c r="J1897" s="2" t="s">
        <v>8150</v>
      </c>
      <c r="K1897" s="41">
        <v>2690</v>
      </c>
      <c r="L1897" s="48">
        <v>2690</v>
      </c>
      <c r="M1897" s="49" t="s">
        <v>459</v>
      </c>
      <c r="N1897" s="39" t="s">
        <v>460</v>
      </c>
      <c r="O1897" s="2">
        <v>0</v>
      </c>
      <c r="P1897" s="2">
        <v>0</v>
      </c>
      <c r="Q1897" s="39">
        <v>12004.1</v>
      </c>
      <c r="R1897" s="2">
        <v>1560.5330000000001</v>
      </c>
      <c r="S1897" s="2">
        <v>0</v>
      </c>
      <c r="T1897" s="2">
        <v>0</v>
      </c>
      <c r="U1897" s="39">
        <v>13564.633</v>
      </c>
      <c r="V1897" s="2">
        <v>0</v>
      </c>
      <c r="W1897" s="2" t="s">
        <v>1</v>
      </c>
      <c r="X1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7"/>
      <c r="Z1897"/>
      <c r="AA1897"/>
    </row>
    <row r="1898" spans="5:27" hidden="1">
      <c r="E1898" s="2" t="s">
        <v>8564</v>
      </c>
      <c r="F1898" s="51">
        <v>44719</v>
      </c>
      <c r="G1898" s="2" t="s">
        <v>1</v>
      </c>
      <c r="H1898" s="2" t="s">
        <v>0</v>
      </c>
      <c r="I1898" s="2" t="s">
        <v>8149</v>
      </c>
      <c r="J1898" s="2" t="s">
        <v>8150</v>
      </c>
      <c r="K1898" s="41">
        <v>2691</v>
      </c>
      <c r="L1898" s="48">
        <v>2691</v>
      </c>
      <c r="M1898" s="49" t="s">
        <v>253</v>
      </c>
      <c r="N1898" s="39" t="s">
        <v>254</v>
      </c>
      <c r="O1898" s="2">
        <v>0</v>
      </c>
      <c r="P1898" s="2">
        <v>0</v>
      </c>
      <c r="Q1898" s="39">
        <v>9277.09</v>
      </c>
      <c r="R1898" s="2">
        <v>1206.0217</v>
      </c>
      <c r="S1898" s="2">
        <v>0</v>
      </c>
      <c r="T1898" s="2">
        <v>0</v>
      </c>
      <c r="U1898" s="39">
        <v>10483.111699999999</v>
      </c>
      <c r="V1898" s="2">
        <v>0</v>
      </c>
      <c r="W1898" s="2" t="s">
        <v>1</v>
      </c>
      <c r="X1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8"/>
      <c r="Z1898"/>
      <c r="AA1898"/>
    </row>
    <row r="1899" spans="5:27" hidden="1">
      <c r="E1899" s="2" t="s">
        <v>8564</v>
      </c>
      <c r="F1899" s="51">
        <v>44719</v>
      </c>
      <c r="G1899" s="2" t="s">
        <v>1</v>
      </c>
      <c r="H1899" s="2" t="s">
        <v>0</v>
      </c>
      <c r="I1899" s="2" t="s">
        <v>8149</v>
      </c>
      <c r="J1899" s="2" t="s">
        <v>8150</v>
      </c>
      <c r="K1899" s="41">
        <v>2692</v>
      </c>
      <c r="L1899" s="48">
        <v>2692</v>
      </c>
      <c r="M1899" s="49" t="s">
        <v>253</v>
      </c>
      <c r="N1899" s="39" t="s">
        <v>254</v>
      </c>
      <c r="O1899" s="2">
        <v>0</v>
      </c>
      <c r="P1899" s="2">
        <v>0</v>
      </c>
      <c r="Q1899" s="39">
        <v>4057.45</v>
      </c>
      <c r="R1899" s="2">
        <v>527.46849999999995</v>
      </c>
      <c r="S1899" s="2">
        <v>0</v>
      </c>
      <c r="T1899" s="2">
        <v>0</v>
      </c>
      <c r="U1899" s="39">
        <v>4584.9184999999998</v>
      </c>
      <c r="V1899" s="2">
        <v>0</v>
      </c>
      <c r="W1899" s="2" t="s">
        <v>1</v>
      </c>
      <c r="X1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899"/>
      <c r="Z1899"/>
      <c r="AA1899"/>
    </row>
    <row r="1900" spans="5:27" hidden="1">
      <c r="E1900" s="2" t="s">
        <v>8564</v>
      </c>
      <c r="F1900" s="51">
        <v>44719</v>
      </c>
      <c r="G1900" s="2" t="s">
        <v>1</v>
      </c>
      <c r="H1900" s="2" t="s">
        <v>0</v>
      </c>
      <c r="I1900" s="2" t="s">
        <v>8149</v>
      </c>
      <c r="J1900" s="2" t="s">
        <v>8150</v>
      </c>
      <c r="K1900" s="41">
        <v>2693</v>
      </c>
      <c r="L1900" s="48">
        <v>2693</v>
      </c>
      <c r="M1900" s="49" t="s">
        <v>301</v>
      </c>
      <c r="N1900" s="39" t="s">
        <v>302</v>
      </c>
      <c r="O1900" s="2">
        <v>0</v>
      </c>
      <c r="P1900" s="2">
        <v>0</v>
      </c>
      <c r="Q1900" s="39">
        <v>20.38</v>
      </c>
      <c r="R1900" s="2">
        <v>2.6494</v>
      </c>
      <c r="S1900" s="2">
        <v>0</v>
      </c>
      <c r="T1900" s="2">
        <v>0</v>
      </c>
      <c r="U1900" s="39">
        <v>23.029399999999999</v>
      </c>
      <c r="V1900" s="2">
        <v>0</v>
      </c>
      <c r="W1900" s="2" t="s">
        <v>1</v>
      </c>
      <c r="X1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0"/>
      <c r="Z1900"/>
      <c r="AA1900"/>
    </row>
    <row r="1901" spans="5:27" hidden="1">
      <c r="E1901" s="2" t="s">
        <v>8564</v>
      </c>
      <c r="F1901" s="51">
        <v>44719</v>
      </c>
      <c r="G1901" s="2" t="s">
        <v>1</v>
      </c>
      <c r="H1901" s="2" t="s">
        <v>0</v>
      </c>
      <c r="I1901" s="2" t="s">
        <v>8149</v>
      </c>
      <c r="J1901" s="2" t="s">
        <v>8150</v>
      </c>
      <c r="K1901" s="41">
        <v>2694</v>
      </c>
      <c r="L1901" s="48">
        <v>2694</v>
      </c>
      <c r="M1901" s="49" t="s">
        <v>118</v>
      </c>
      <c r="N1901" s="39" t="s">
        <v>119</v>
      </c>
      <c r="O1901" s="2">
        <v>0</v>
      </c>
      <c r="P1901" s="2">
        <v>0</v>
      </c>
      <c r="Q1901" s="39">
        <v>965.68</v>
      </c>
      <c r="R1901" s="2">
        <v>125.5384</v>
      </c>
      <c r="S1901" s="2">
        <v>0</v>
      </c>
      <c r="T1901" s="2">
        <v>0</v>
      </c>
      <c r="U1901" s="39">
        <v>1091.2184</v>
      </c>
      <c r="V1901" s="2">
        <v>0</v>
      </c>
      <c r="W1901" s="2" t="s">
        <v>1</v>
      </c>
      <c r="X1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1"/>
      <c r="Z1901"/>
      <c r="AA1901"/>
    </row>
    <row r="1902" spans="5:27" hidden="1">
      <c r="E1902" s="2" t="s">
        <v>8564</v>
      </c>
      <c r="F1902" s="51">
        <v>44719</v>
      </c>
      <c r="G1902" s="2" t="s">
        <v>1</v>
      </c>
      <c r="H1902" s="2" t="s">
        <v>0</v>
      </c>
      <c r="I1902" s="2" t="s">
        <v>8149</v>
      </c>
      <c r="J1902" s="2" t="s">
        <v>8150</v>
      </c>
      <c r="K1902" s="41">
        <v>2695</v>
      </c>
      <c r="L1902" s="48">
        <v>2695</v>
      </c>
      <c r="M1902" s="49" t="s">
        <v>443</v>
      </c>
      <c r="N1902" s="39" t="s">
        <v>444</v>
      </c>
      <c r="O1902" s="2">
        <v>0</v>
      </c>
      <c r="P1902" s="2">
        <v>0</v>
      </c>
      <c r="Q1902" s="39">
        <v>275.60000000000002</v>
      </c>
      <c r="R1902" s="2">
        <v>35.828000000000003</v>
      </c>
      <c r="S1902" s="2">
        <v>0</v>
      </c>
      <c r="T1902" s="2">
        <v>0</v>
      </c>
      <c r="U1902" s="39">
        <v>311.428</v>
      </c>
      <c r="V1902" s="2">
        <v>0</v>
      </c>
      <c r="W1902" s="2" t="s">
        <v>1</v>
      </c>
      <c r="X1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2"/>
      <c r="Z1902"/>
      <c r="AA1902"/>
    </row>
    <row r="1903" spans="5:27" hidden="1">
      <c r="E1903" s="2" t="s">
        <v>8564</v>
      </c>
      <c r="F1903" s="51">
        <v>44719</v>
      </c>
      <c r="G1903" s="2" t="s">
        <v>1</v>
      </c>
      <c r="H1903" s="2" t="s">
        <v>0</v>
      </c>
      <c r="I1903" s="2" t="s">
        <v>8149</v>
      </c>
      <c r="J1903" s="2" t="s">
        <v>8150</v>
      </c>
      <c r="K1903" s="41">
        <v>2696</v>
      </c>
      <c r="L1903" s="48">
        <v>2696</v>
      </c>
      <c r="M1903" s="49" t="s">
        <v>7859</v>
      </c>
      <c r="N1903" s="39" t="s">
        <v>7860</v>
      </c>
      <c r="O1903" s="2">
        <v>0</v>
      </c>
      <c r="P1903" s="2">
        <v>0</v>
      </c>
      <c r="Q1903" s="39">
        <v>41.04</v>
      </c>
      <c r="R1903" s="2">
        <v>5.3352000000000004</v>
      </c>
      <c r="S1903" s="2">
        <v>0</v>
      </c>
      <c r="T1903" s="2">
        <v>0</v>
      </c>
      <c r="U1903" s="39">
        <v>46.3752</v>
      </c>
      <c r="V1903" s="2">
        <v>0</v>
      </c>
      <c r="W1903" s="2" t="s">
        <v>1</v>
      </c>
      <c r="X1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3"/>
      <c r="Z1903"/>
      <c r="AA1903"/>
    </row>
    <row r="1904" spans="5:27" hidden="1">
      <c r="E1904" s="2" t="s">
        <v>8564</v>
      </c>
      <c r="F1904" s="51">
        <v>44719</v>
      </c>
      <c r="G1904" s="2" t="s">
        <v>1</v>
      </c>
      <c r="H1904" s="2" t="s">
        <v>0</v>
      </c>
      <c r="I1904" s="2" t="s">
        <v>8149</v>
      </c>
      <c r="J1904" s="2" t="s">
        <v>8150</v>
      </c>
      <c r="K1904" s="41">
        <v>2697</v>
      </c>
      <c r="L1904" s="48">
        <v>2697</v>
      </c>
      <c r="M1904" s="49" t="s">
        <v>741</v>
      </c>
      <c r="N1904" s="39" t="s">
        <v>742</v>
      </c>
      <c r="O1904" s="2">
        <v>0</v>
      </c>
      <c r="P1904" s="2">
        <v>0</v>
      </c>
      <c r="Q1904" s="39">
        <v>292.04000000000002</v>
      </c>
      <c r="R1904" s="2">
        <v>37.965200000000003</v>
      </c>
      <c r="S1904" s="2">
        <v>0</v>
      </c>
      <c r="T1904" s="2">
        <v>0</v>
      </c>
      <c r="U1904" s="39">
        <v>330.0052</v>
      </c>
      <c r="V1904" s="2">
        <v>0</v>
      </c>
      <c r="W1904" s="2" t="s">
        <v>1</v>
      </c>
      <c r="X1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4"/>
      <c r="Z1904"/>
      <c r="AA1904"/>
    </row>
    <row r="1905" spans="5:27" hidden="1">
      <c r="E1905" s="2" t="s">
        <v>8564</v>
      </c>
      <c r="F1905" s="51">
        <v>44719</v>
      </c>
      <c r="G1905" s="2" t="s">
        <v>1</v>
      </c>
      <c r="H1905" s="2" t="s">
        <v>0</v>
      </c>
      <c r="I1905" s="2" t="s">
        <v>8149</v>
      </c>
      <c r="J1905" s="2" t="s">
        <v>8150</v>
      </c>
      <c r="K1905" s="41">
        <v>2698</v>
      </c>
      <c r="L1905" s="48">
        <v>2698</v>
      </c>
      <c r="M1905" s="49" t="s">
        <v>253</v>
      </c>
      <c r="N1905" s="39" t="s">
        <v>254</v>
      </c>
      <c r="O1905" s="2">
        <v>0</v>
      </c>
      <c r="P1905" s="2">
        <v>0</v>
      </c>
      <c r="Q1905" s="39">
        <v>9929.5499999999993</v>
      </c>
      <c r="R1905" s="2">
        <v>1290.8415</v>
      </c>
      <c r="S1905" s="2">
        <v>0</v>
      </c>
      <c r="T1905" s="2">
        <v>0</v>
      </c>
      <c r="U1905" s="39">
        <v>11220.3915</v>
      </c>
      <c r="V1905" s="2">
        <v>0</v>
      </c>
      <c r="W1905" s="2" t="s">
        <v>1</v>
      </c>
      <c r="X1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5"/>
      <c r="Z1905"/>
      <c r="AA1905"/>
    </row>
    <row r="1906" spans="5:27" hidden="1">
      <c r="E1906" s="2" t="s">
        <v>8564</v>
      </c>
      <c r="F1906" s="51">
        <v>44719</v>
      </c>
      <c r="G1906" s="2" t="s">
        <v>1</v>
      </c>
      <c r="H1906" s="2" t="s">
        <v>0</v>
      </c>
      <c r="I1906" s="2" t="s">
        <v>8149</v>
      </c>
      <c r="J1906" s="2" t="s">
        <v>8150</v>
      </c>
      <c r="K1906" s="41">
        <v>2699</v>
      </c>
      <c r="L1906" s="48">
        <v>2699</v>
      </c>
      <c r="M1906" s="49" t="s">
        <v>253</v>
      </c>
      <c r="N1906" s="39" t="s">
        <v>254</v>
      </c>
      <c r="O1906" s="2">
        <v>0</v>
      </c>
      <c r="P1906" s="2">
        <v>0</v>
      </c>
      <c r="Q1906" s="39">
        <v>103.95</v>
      </c>
      <c r="R1906" s="2">
        <v>13.513500000000001</v>
      </c>
      <c r="S1906" s="2">
        <v>0</v>
      </c>
      <c r="T1906" s="2">
        <v>0</v>
      </c>
      <c r="U1906" s="39">
        <v>117.46350000000001</v>
      </c>
      <c r="V1906" s="2">
        <v>0</v>
      </c>
      <c r="W1906" s="2" t="s">
        <v>1</v>
      </c>
      <c r="X1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6"/>
      <c r="Z1906"/>
      <c r="AA1906"/>
    </row>
    <row r="1907" spans="5:27" hidden="1">
      <c r="E1907" s="2" t="s">
        <v>8564</v>
      </c>
      <c r="F1907" s="51">
        <v>44719</v>
      </c>
      <c r="G1907" s="2" t="s">
        <v>1</v>
      </c>
      <c r="H1907" s="2" t="s">
        <v>0</v>
      </c>
      <c r="I1907" s="2" t="s">
        <v>8149</v>
      </c>
      <c r="J1907" s="2" t="s">
        <v>8150</v>
      </c>
      <c r="K1907" s="41">
        <v>2700</v>
      </c>
      <c r="L1907" s="48">
        <v>2700</v>
      </c>
      <c r="M1907" s="49">
        <v>0</v>
      </c>
      <c r="N1907" s="39" t="s">
        <v>464</v>
      </c>
      <c r="O1907" s="2">
        <v>0</v>
      </c>
      <c r="P1907" s="2">
        <v>0</v>
      </c>
      <c r="Q1907" s="39">
        <v>203.89</v>
      </c>
      <c r="R1907" s="2">
        <v>26.505699999999997</v>
      </c>
      <c r="S1907" s="2">
        <v>0</v>
      </c>
      <c r="T1907" s="2">
        <v>0</v>
      </c>
      <c r="U1907" s="39">
        <v>230.39569999999998</v>
      </c>
      <c r="V1907" s="2" t="s">
        <v>8408</v>
      </c>
      <c r="W1907" s="2" t="s">
        <v>1</v>
      </c>
      <c r="X1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7"/>
      <c r="Z1907"/>
      <c r="AA1907"/>
    </row>
    <row r="1908" spans="5:27" hidden="1">
      <c r="E1908" s="2" t="s">
        <v>8564</v>
      </c>
      <c r="F1908" s="51">
        <v>44719</v>
      </c>
      <c r="G1908" s="2" t="s">
        <v>1</v>
      </c>
      <c r="H1908" s="2" t="s">
        <v>0</v>
      </c>
      <c r="I1908" s="2" t="s">
        <v>8149</v>
      </c>
      <c r="J1908" s="2" t="s">
        <v>8150</v>
      </c>
      <c r="K1908" s="41">
        <v>2701</v>
      </c>
      <c r="L1908" s="48">
        <v>2701</v>
      </c>
      <c r="M1908" s="49" t="s">
        <v>520</v>
      </c>
      <c r="N1908" s="39" t="s">
        <v>521</v>
      </c>
      <c r="O1908" s="2">
        <v>0</v>
      </c>
      <c r="P1908" s="2">
        <v>0</v>
      </c>
      <c r="Q1908" s="39">
        <v>607.30999999999995</v>
      </c>
      <c r="R1908" s="2">
        <v>78.950299999999999</v>
      </c>
      <c r="S1908" s="2">
        <v>0</v>
      </c>
      <c r="T1908" s="2">
        <v>0</v>
      </c>
      <c r="U1908" s="39">
        <v>686.26029999999992</v>
      </c>
      <c r="V1908" s="2">
        <v>0</v>
      </c>
      <c r="W1908" s="2" t="s">
        <v>1</v>
      </c>
      <c r="X1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8"/>
      <c r="Z1908"/>
      <c r="AA1908"/>
    </row>
    <row r="1909" spans="5:27" hidden="1">
      <c r="E1909" s="2" t="s">
        <v>8564</v>
      </c>
      <c r="F1909" s="51">
        <v>44719</v>
      </c>
      <c r="G1909" s="2" t="s">
        <v>1</v>
      </c>
      <c r="H1909" s="2" t="s">
        <v>0</v>
      </c>
      <c r="I1909" s="2" t="s">
        <v>8149</v>
      </c>
      <c r="J1909" s="2" t="s">
        <v>8150</v>
      </c>
      <c r="K1909" s="41">
        <v>2702</v>
      </c>
      <c r="L1909" s="48">
        <v>2702</v>
      </c>
      <c r="M1909" s="49" t="s">
        <v>77</v>
      </c>
      <c r="N1909" s="39" t="s">
        <v>78</v>
      </c>
      <c r="O1909" s="2">
        <v>0</v>
      </c>
      <c r="P1909" s="2">
        <v>0</v>
      </c>
      <c r="Q1909" s="39">
        <v>3262.26</v>
      </c>
      <c r="R1909" s="2">
        <v>424.09380000000004</v>
      </c>
      <c r="S1909" s="2">
        <v>0</v>
      </c>
      <c r="T1909" s="2">
        <v>0</v>
      </c>
      <c r="U1909" s="39">
        <v>3686.3538000000003</v>
      </c>
      <c r="V1909" s="2">
        <v>0</v>
      </c>
      <c r="W1909" s="2" t="s">
        <v>1</v>
      </c>
      <c r="X1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09"/>
      <c r="Z1909"/>
      <c r="AA1909"/>
    </row>
    <row r="1910" spans="5:27" hidden="1">
      <c r="E1910" s="2" t="s">
        <v>8564</v>
      </c>
      <c r="F1910" s="51">
        <v>44719</v>
      </c>
      <c r="G1910" s="2" t="s">
        <v>1</v>
      </c>
      <c r="H1910" s="2" t="s">
        <v>0</v>
      </c>
      <c r="I1910" s="2" t="s">
        <v>8149</v>
      </c>
      <c r="J1910" s="2" t="s">
        <v>8150</v>
      </c>
      <c r="K1910" s="41">
        <v>2703</v>
      </c>
      <c r="L1910" s="48">
        <v>2703</v>
      </c>
      <c r="M1910" s="49" t="s">
        <v>255</v>
      </c>
      <c r="N1910" s="39" t="s">
        <v>256</v>
      </c>
      <c r="O1910" s="2">
        <v>0</v>
      </c>
      <c r="P1910" s="2">
        <v>0</v>
      </c>
      <c r="Q1910" s="39">
        <v>1325.31</v>
      </c>
      <c r="R1910" s="2">
        <v>172.2903</v>
      </c>
      <c r="S1910" s="2">
        <v>0</v>
      </c>
      <c r="T1910" s="2">
        <v>0</v>
      </c>
      <c r="U1910" s="39">
        <v>1497.6003000000001</v>
      </c>
      <c r="V1910" s="2">
        <v>0</v>
      </c>
      <c r="W1910" s="2" t="s">
        <v>1</v>
      </c>
      <c r="X1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0"/>
      <c r="Z1910"/>
      <c r="AA1910"/>
    </row>
    <row r="1911" spans="5:27" hidden="1">
      <c r="E1911" s="2" t="s">
        <v>8564</v>
      </c>
      <c r="F1911" s="51">
        <v>44719</v>
      </c>
      <c r="G1911" s="2" t="s">
        <v>1</v>
      </c>
      <c r="H1911" s="2" t="s">
        <v>0</v>
      </c>
      <c r="I1911" s="2" t="s">
        <v>8149</v>
      </c>
      <c r="J1911" s="2" t="s">
        <v>8150</v>
      </c>
      <c r="K1911" s="41">
        <v>2704</v>
      </c>
      <c r="L1911" s="48">
        <v>2704</v>
      </c>
      <c r="M1911" s="49" t="s">
        <v>8203</v>
      </c>
      <c r="N1911" s="39" t="s">
        <v>842</v>
      </c>
      <c r="O1911" s="2">
        <v>0</v>
      </c>
      <c r="P1911" s="2">
        <v>0</v>
      </c>
      <c r="Q1911" s="39">
        <v>246.68</v>
      </c>
      <c r="R1911" s="2">
        <v>32.068400000000004</v>
      </c>
      <c r="S1911" s="2">
        <v>0</v>
      </c>
      <c r="T1911" s="2">
        <v>0</v>
      </c>
      <c r="U1911" s="39">
        <v>278.7484</v>
      </c>
      <c r="V1911" s="2">
        <v>0</v>
      </c>
      <c r="W1911" s="2" t="s">
        <v>1</v>
      </c>
      <c r="X1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1"/>
      <c r="Z1911"/>
      <c r="AA1911"/>
    </row>
    <row r="1912" spans="5:27" hidden="1">
      <c r="E1912" s="2" t="s">
        <v>8564</v>
      </c>
      <c r="F1912" s="51">
        <v>44719</v>
      </c>
      <c r="G1912" s="2" t="s">
        <v>1</v>
      </c>
      <c r="H1912" s="2" t="s">
        <v>0</v>
      </c>
      <c r="I1912" s="2" t="s">
        <v>8149</v>
      </c>
      <c r="J1912" s="2" t="s">
        <v>8150</v>
      </c>
      <c r="K1912" s="41">
        <v>2705</v>
      </c>
      <c r="L1912" s="48">
        <v>2705</v>
      </c>
      <c r="M1912" s="49" t="s">
        <v>483</v>
      </c>
      <c r="N1912" s="39" t="s">
        <v>484</v>
      </c>
      <c r="O1912" s="2">
        <v>0</v>
      </c>
      <c r="P1912" s="2">
        <v>0</v>
      </c>
      <c r="Q1912" s="39">
        <v>83.56</v>
      </c>
      <c r="R1912" s="2">
        <v>10.8628</v>
      </c>
      <c r="S1912" s="2">
        <v>0</v>
      </c>
      <c r="T1912" s="2">
        <v>0</v>
      </c>
      <c r="U1912" s="39">
        <v>94.422799999999995</v>
      </c>
      <c r="V1912" s="2">
        <v>0</v>
      </c>
      <c r="W1912" s="2" t="s">
        <v>1</v>
      </c>
      <c r="X1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2"/>
      <c r="Z1912"/>
      <c r="AA1912"/>
    </row>
    <row r="1913" spans="5:27" hidden="1">
      <c r="E1913" s="2" t="s">
        <v>8564</v>
      </c>
      <c r="F1913" s="51">
        <v>44719</v>
      </c>
      <c r="G1913" s="2" t="s">
        <v>1</v>
      </c>
      <c r="H1913" s="2" t="s">
        <v>0</v>
      </c>
      <c r="I1913" s="2" t="s">
        <v>8149</v>
      </c>
      <c r="J1913" s="2" t="s">
        <v>8150</v>
      </c>
      <c r="K1913" s="41">
        <v>2706</v>
      </c>
      <c r="L1913" s="48">
        <v>2706</v>
      </c>
      <c r="M1913" s="49" t="s">
        <v>433</v>
      </c>
      <c r="N1913" s="39" t="s">
        <v>434</v>
      </c>
      <c r="O1913" s="2">
        <v>0</v>
      </c>
      <c r="P1913" s="2">
        <v>0</v>
      </c>
      <c r="Q1913" s="39">
        <v>283.79000000000002</v>
      </c>
      <c r="R1913" s="2">
        <v>36.892700000000005</v>
      </c>
      <c r="S1913" s="2">
        <v>0</v>
      </c>
      <c r="T1913" s="2">
        <v>0</v>
      </c>
      <c r="U1913" s="39">
        <v>320.68270000000001</v>
      </c>
      <c r="V1913" s="2">
        <v>0</v>
      </c>
      <c r="W1913" s="2" t="s">
        <v>1</v>
      </c>
      <c r="X1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3"/>
      <c r="Z1913"/>
      <c r="AA1913"/>
    </row>
    <row r="1914" spans="5:27" hidden="1">
      <c r="E1914" s="2" t="s">
        <v>8564</v>
      </c>
      <c r="F1914" s="51">
        <v>44719</v>
      </c>
      <c r="G1914" s="2" t="s">
        <v>1</v>
      </c>
      <c r="H1914" s="2" t="s">
        <v>0</v>
      </c>
      <c r="I1914" s="2" t="s">
        <v>8149</v>
      </c>
      <c r="J1914" s="2" t="s">
        <v>8150</v>
      </c>
      <c r="K1914" s="41">
        <v>2707</v>
      </c>
      <c r="L1914" s="48">
        <v>2707</v>
      </c>
      <c r="M1914" s="49">
        <v>0</v>
      </c>
      <c r="N1914" s="39" t="s">
        <v>1055</v>
      </c>
      <c r="O1914" s="2">
        <v>0</v>
      </c>
      <c r="P1914" s="2">
        <v>0</v>
      </c>
      <c r="Q1914" s="39">
        <v>108.2</v>
      </c>
      <c r="R1914" s="2">
        <v>14.066000000000001</v>
      </c>
      <c r="S1914" s="2">
        <v>0</v>
      </c>
      <c r="T1914" s="2">
        <v>0</v>
      </c>
      <c r="U1914" s="39">
        <v>122.26600000000001</v>
      </c>
      <c r="V1914" s="2" t="s">
        <v>8439</v>
      </c>
      <c r="W1914" s="2" t="s">
        <v>1</v>
      </c>
      <c r="X1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4"/>
      <c r="Z1914"/>
      <c r="AA1914"/>
    </row>
    <row r="1915" spans="5:27" hidden="1">
      <c r="E1915" s="2" t="s">
        <v>8564</v>
      </c>
      <c r="F1915" s="51">
        <v>44719</v>
      </c>
      <c r="G1915" s="2" t="s">
        <v>1</v>
      </c>
      <c r="H1915" s="2" t="s">
        <v>0</v>
      </c>
      <c r="I1915" s="2" t="s">
        <v>8149</v>
      </c>
      <c r="J1915" s="2" t="s">
        <v>8150</v>
      </c>
      <c r="K1915" s="41">
        <v>2708</v>
      </c>
      <c r="L1915" s="48">
        <v>2708</v>
      </c>
      <c r="M1915" s="49" t="s">
        <v>87</v>
      </c>
      <c r="N1915" s="39" t="s">
        <v>88</v>
      </c>
      <c r="O1915" s="2">
        <v>0</v>
      </c>
      <c r="P1915" s="2">
        <v>0</v>
      </c>
      <c r="Q1915" s="39">
        <v>51.6</v>
      </c>
      <c r="R1915" s="2">
        <v>6.7080000000000002</v>
      </c>
      <c r="S1915" s="2">
        <v>0</v>
      </c>
      <c r="T1915" s="2">
        <v>0</v>
      </c>
      <c r="U1915" s="39">
        <v>58.308</v>
      </c>
      <c r="V1915" s="2">
        <v>0</v>
      </c>
      <c r="W1915" s="2" t="s">
        <v>1</v>
      </c>
      <c r="X1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5"/>
      <c r="Z1915"/>
      <c r="AA1915"/>
    </row>
    <row r="1916" spans="5:27" hidden="1">
      <c r="E1916" s="2" t="s">
        <v>8564</v>
      </c>
      <c r="F1916" s="51">
        <v>44719</v>
      </c>
      <c r="G1916" s="2" t="s">
        <v>1</v>
      </c>
      <c r="H1916" s="2" t="s">
        <v>0</v>
      </c>
      <c r="I1916" s="2" t="s">
        <v>8149</v>
      </c>
      <c r="J1916" s="2" t="s">
        <v>8150</v>
      </c>
      <c r="K1916" s="41">
        <v>2709</v>
      </c>
      <c r="L1916" s="48">
        <v>2709</v>
      </c>
      <c r="M1916" s="49" t="s">
        <v>725</v>
      </c>
      <c r="N1916" s="39" t="s">
        <v>726</v>
      </c>
      <c r="O1916" s="2">
        <v>0</v>
      </c>
      <c r="P1916" s="2">
        <v>0</v>
      </c>
      <c r="Q1916" s="39">
        <v>369.01</v>
      </c>
      <c r="R1916" s="2">
        <v>47.971299999999999</v>
      </c>
      <c r="S1916" s="2">
        <v>0</v>
      </c>
      <c r="T1916" s="2">
        <v>0</v>
      </c>
      <c r="U1916" s="39">
        <v>416.98129999999998</v>
      </c>
      <c r="V1916" s="2">
        <v>0</v>
      </c>
      <c r="W1916" s="2" t="s">
        <v>1</v>
      </c>
      <c r="X1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6"/>
      <c r="Z1916"/>
      <c r="AA1916"/>
    </row>
    <row r="1917" spans="5:27" hidden="1">
      <c r="E1917" s="2" t="s">
        <v>8564</v>
      </c>
      <c r="F1917" s="51">
        <v>44719</v>
      </c>
      <c r="G1917" s="2" t="s">
        <v>1</v>
      </c>
      <c r="H1917" s="2" t="s">
        <v>0</v>
      </c>
      <c r="I1917" s="2" t="s">
        <v>8149</v>
      </c>
      <c r="J1917" s="2" t="s">
        <v>8150</v>
      </c>
      <c r="K1917" s="41">
        <v>2710</v>
      </c>
      <c r="L1917" s="48">
        <v>2710</v>
      </c>
      <c r="M1917" s="49" t="s">
        <v>1208</v>
      </c>
      <c r="N1917" s="39" t="s">
        <v>1209</v>
      </c>
      <c r="O1917" s="2">
        <v>0</v>
      </c>
      <c r="P1917" s="2">
        <v>0</v>
      </c>
      <c r="Q1917" s="39">
        <v>3708.26</v>
      </c>
      <c r="R1917" s="2">
        <v>482.07380000000006</v>
      </c>
      <c r="S1917" s="2">
        <v>0</v>
      </c>
      <c r="T1917" s="2">
        <v>0</v>
      </c>
      <c r="U1917" s="39">
        <v>4190.3338000000003</v>
      </c>
      <c r="V1917" s="2">
        <v>0</v>
      </c>
      <c r="W1917" s="2" t="s">
        <v>1</v>
      </c>
      <c r="X1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7"/>
      <c r="Z1917"/>
      <c r="AA1917"/>
    </row>
    <row r="1918" spans="5:27" hidden="1">
      <c r="E1918" s="2" t="s">
        <v>8564</v>
      </c>
      <c r="F1918" s="51">
        <v>44719</v>
      </c>
      <c r="G1918" s="2" t="s">
        <v>1</v>
      </c>
      <c r="H1918" s="2" t="s">
        <v>0</v>
      </c>
      <c r="I1918" s="2" t="s">
        <v>8149</v>
      </c>
      <c r="J1918" s="2" t="s">
        <v>8150</v>
      </c>
      <c r="K1918" s="41">
        <v>2711</v>
      </c>
      <c r="L1918" s="48">
        <v>2711</v>
      </c>
      <c r="M1918" s="49" t="s">
        <v>277</v>
      </c>
      <c r="N1918" s="39" t="s">
        <v>278</v>
      </c>
      <c r="O1918" s="2">
        <v>0</v>
      </c>
      <c r="P1918" s="2">
        <v>0</v>
      </c>
      <c r="Q1918" s="39">
        <v>592.55999999999995</v>
      </c>
      <c r="R1918" s="2">
        <v>77.032799999999995</v>
      </c>
      <c r="S1918" s="2">
        <v>0</v>
      </c>
      <c r="T1918" s="2">
        <v>0</v>
      </c>
      <c r="U1918" s="39">
        <v>669.5927999999999</v>
      </c>
      <c r="V1918" s="2">
        <v>0</v>
      </c>
      <c r="W1918" s="2" t="s">
        <v>1</v>
      </c>
      <c r="X1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8"/>
      <c r="Z1918"/>
      <c r="AA1918"/>
    </row>
    <row r="1919" spans="5:27" hidden="1">
      <c r="E1919" s="2" t="s">
        <v>8564</v>
      </c>
      <c r="F1919" s="51">
        <v>44719</v>
      </c>
      <c r="G1919" s="2" t="s">
        <v>1</v>
      </c>
      <c r="H1919" s="2" t="s">
        <v>0</v>
      </c>
      <c r="I1919" s="2" t="s">
        <v>8149</v>
      </c>
      <c r="J1919" s="2" t="s">
        <v>8150</v>
      </c>
      <c r="K1919" s="41">
        <v>2712</v>
      </c>
      <c r="L1919" s="48">
        <v>2712</v>
      </c>
      <c r="M1919" s="49" t="s">
        <v>7848</v>
      </c>
      <c r="N1919" s="39" t="s">
        <v>7847</v>
      </c>
      <c r="O1919" s="2">
        <v>0</v>
      </c>
      <c r="P1919" s="2">
        <v>0</v>
      </c>
      <c r="Q1919" s="39">
        <v>0</v>
      </c>
      <c r="R1919" s="2">
        <v>0</v>
      </c>
      <c r="S1919" s="2">
        <v>0</v>
      </c>
      <c r="T1919" s="2">
        <v>0</v>
      </c>
      <c r="U1919" s="39">
        <v>0</v>
      </c>
      <c r="V1919" s="2">
        <v>0</v>
      </c>
      <c r="W1919" s="2" t="s">
        <v>1</v>
      </c>
      <c r="X1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19"/>
      <c r="Z1919"/>
      <c r="AA1919"/>
    </row>
    <row r="1920" spans="5:27" hidden="1">
      <c r="E1920" s="2" t="s">
        <v>8564</v>
      </c>
      <c r="F1920" s="51">
        <v>44719</v>
      </c>
      <c r="G1920" s="2" t="s">
        <v>1</v>
      </c>
      <c r="H1920" s="2" t="s">
        <v>0</v>
      </c>
      <c r="I1920" s="2" t="s">
        <v>8149</v>
      </c>
      <c r="J1920" s="2" t="s">
        <v>8150</v>
      </c>
      <c r="K1920" s="41">
        <v>2713</v>
      </c>
      <c r="L1920" s="48">
        <v>2713</v>
      </c>
      <c r="M1920" s="49" t="s">
        <v>253</v>
      </c>
      <c r="N1920" s="39" t="s">
        <v>254</v>
      </c>
      <c r="O1920" s="2">
        <v>0</v>
      </c>
      <c r="P1920" s="2">
        <v>0</v>
      </c>
      <c r="Q1920" s="39">
        <v>3363.67</v>
      </c>
      <c r="R1920" s="2">
        <v>437.27710000000002</v>
      </c>
      <c r="S1920" s="2">
        <v>0</v>
      </c>
      <c r="T1920" s="2">
        <v>0</v>
      </c>
      <c r="U1920" s="39">
        <v>3800.9471000000003</v>
      </c>
      <c r="V1920" s="2">
        <v>0</v>
      </c>
      <c r="W1920" s="2" t="s">
        <v>1</v>
      </c>
      <c r="X1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0"/>
      <c r="Z1920"/>
      <c r="AA1920"/>
    </row>
    <row r="1921" spans="5:27" hidden="1">
      <c r="E1921" s="2" t="s">
        <v>8564</v>
      </c>
      <c r="F1921" s="51">
        <v>44719</v>
      </c>
      <c r="G1921" s="2" t="s">
        <v>1</v>
      </c>
      <c r="H1921" s="2" t="s">
        <v>0</v>
      </c>
      <c r="I1921" s="2" t="s">
        <v>8149</v>
      </c>
      <c r="J1921" s="2" t="s">
        <v>8150</v>
      </c>
      <c r="K1921" s="41">
        <v>2714</v>
      </c>
      <c r="L1921" s="48">
        <v>2714</v>
      </c>
      <c r="M1921" s="49" t="s">
        <v>277</v>
      </c>
      <c r="N1921" s="39" t="s">
        <v>278</v>
      </c>
      <c r="O1921" s="2">
        <v>0</v>
      </c>
      <c r="P1921" s="2">
        <v>0</v>
      </c>
      <c r="Q1921" s="39">
        <v>504.42</v>
      </c>
      <c r="R1921" s="2">
        <v>65.574600000000004</v>
      </c>
      <c r="S1921" s="2">
        <v>0</v>
      </c>
      <c r="T1921" s="2">
        <v>0</v>
      </c>
      <c r="U1921" s="39">
        <v>569.99459999999999</v>
      </c>
      <c r="V1921" s="2">
        <v>0</v>
      </c>
      <c r="W1921" s="2" t="s">
        <v>1</v>
      </c>
      <c r="X1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1"/>
      <c r="Z1921"/>
      <c r="AA1921"/>
    </row>
    <row r="1922" spans="5:27" hidden="1">
      <c r="E1922" s="2" t="s">
        <v>8564</v>
      </c>
      <c r="F1922" s="51">
        <v>44719</v>
      </c>
      <c r="G1922" s="2" t="s">
        <v>1</v>
      </c>
      <c r="H1922" s="2" t="s">
        <v>0</v>
      </c>
      <c r="I1922" s="2" t="s">
        <v>8149</v>
      </c>
      <c r="J1922" s="2" t="s">
        <v>8150</v>
      </c>
      <c r="K1922" s="41">
        <v>2715</v>
      </c>
      <c r="L1922" s="48">
        <v>2715</v>
      </c>
      <c r="M1922" s="49" t="s">
        <v>95</v>
      </c>
      <c r="N1922" s="39" t="s">
        <v>96</v>
      </c>
      <c r="O1922" s="2">
        <v>0</v>
      </c>
      <c r="P1922" s="2">
        <v>0</v>
      </c>
      <c r="Q1922" s="39">
        <v>11.91</v>
      </c>
      <c r="R1922" s="2">
        <v>1.5483</v>
      </c>
      <c r="S1922" s="2">
        <v>0</v>
      </c>
      <c r="T1922" s="2">
        <v>0</v>
      </c>
      <c r="U1922" s="39">
        <v>13.458299999999999</v>
      </c>
      <c r="V1922" s="2">
        <v>0</v>
      </c>
      <c r="W1922" s="2" t="s">
        <v>1</v>
      </c>
      <c r="X1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2"/>
      <c r="Z1922"/>
      <c r="AA1922"/>
    </row>
    <row r="1923" spans="5:27" hidden="1">
      <c r="E1923" s="2" t="s">
        <v>8564</v>
      </c>
      <c r="F1923" s="51">
        <v>44719</v>
      </c>
      <c r="G1923" s="2" t="s">
        <v>1</v>
      </c>
      <c r="H1923" s="2" t="s">
        <v>0</v>
      </c>
      <c r="I1923" s="2" t="s">
        <v>8149</v>
      </c>
      <c r="J1923" s="2" t="s">
        <v>8150</v>
      </c>
      <c r="K1923" s="41">
        <v>2716</v>
      </c>
      <c r="L1923" s="48">
        <v>2716</v>
      </c>
      <c r="M1923" s="49" t="s">
        <v>95</v>
      </c>
      <c r="N1923" s="39" t="s">
        <v>96</v>
      </c>
      <c r="O1923" s="2">
        <v>0</v>
      </c>
      <c r="P1923" s="2">
        <v>0</v>
      </c>
      <c r="Q1923" s="39">
        <v>31.3</v>
      </c>
      <c r="R1923" s="2">
        <v>4.069</v>
      </c>
      <c r="S1923" s="2">
        <v>0</v>
      </c>
      <c r="T1923" s="2">
        <v>0</v>
      </c>
      <c r="U1923" s="39">
        <v>35.369</v>
      </c>
      <c r="V1923" s="2">
        <v>0</v>
      </c>
      <c r="W1923" s="2" t="s">
        <v>1</v>
      </c>
      <c r="X1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3"/>
      <c r="Z1923"/>
      <c r="AA1923"/>
    </row>
    <row r="1924" spans="5:27" hidden="1">
      <c r="E1924" s="2" t="s">
        <v>8564</v>
      </c>
      <c r="F1924" s="51">
        <v>44719</v>
      </c>
      <c r="G1924" s="2" t="s">
        <v>1</v>
      </c>
      <c r="H1924" s="2" t="s">
        <v>0</v>
      </c>
      <c r="I1924" s="2" t="s">
        <v>8149</v>
      </c>
      <c r="J1924" s="2" t="s">
        <v>8150</v>
      </c>
      <c r="K1924" s="41">
        <v>2717</v>
      </c>
      <c r="L1924" s="48">
        <v>2717</v>
      </c>
      <c r="M1924" s="49" t="s">
        <v>95</v>
      </c>
      <c r="N1924" s="39" t="s">
        <v>96</v>
      </c>
      <c r="O1924" s="2">
        <v>0</v>
      </c>
      <c r="P1924" s="2">
        <v>0</v>
      </c>
      <c r="Q1924" s="39">
        <v>8.3000000000000007</v>
      </c>
      <c r="R1924" s="2">
        <v>1.0790000000000002</v>
      </c>
      <c r="S1924" s="2">
        <v>0</v>
      </c>
      <c r="T1924" s="2">
        <v>0</v>
      </c>
      <c r="U1924" s="39">
        <v>9.3790000000000013</v>
      </c>
      <c r="V1924" s="2">
        <v>0</v>
      </c>
      <c r="W1924" s="2" t="s">
        <v>1</v>
      </c>
      <c r="X1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4"/>
      <c r="Z1924"/>
      <c r="AA1924"/>
    </row>
    <row r="1925" spans="5:27" hidden="1">
      <c r="E1925" s="2" t="s">
        <v>8564</v>
      </c>
      <c r="F1925" s="51">
        <v>44719</v>
      </c>
      <c r="G1925" s="2" t="s">
        <v>1</v>
      </c>
      <c r="H1925" s="2" t="s">
        <v>0</v>
      </c>
      <c r="I1925" s="2" t="s">
        <v>8149</v>
      </c>
      <c r="J1925" s="2" t="s">
        <v>8150</v>
      </c>
      <c r="K1925" s="41">
        <v>2718</v>
      </c>
      <c r="L1925" s="48">
        <v>2718</v>
      </c>
      <c r="M1925" s="49" t="s">
        <v>95</v>
      </c>
      <c r="N1925" s="39" t="s">
        <v>96</v>
      </c>
      <c r="O1925" s="2">
        <v>0</v>
      </c>
      <c r="P1925" s="2">
        <v>0</v>
      </c>
      <c r="Q1925" s="39">
        <v>29.48</v>
      </c>
      <c r="R1925" s="2">
        <v>3.8324000000000003</v>
      </c>
      <c r="S1925" s="2">
        <v>0</v>
      </c>
      <c r="T1925" s="2">
        <v>0</v>
      </c>
      <c r="U1925" s="39">
        <v>33.312400000000004</v>
      </c>
      <c r="V1925" s="2">
        <v>0</v>
      </c>
      <c r="W1925" s="2" t="s">
        <v>1</v>
      </c>
      <c r="X1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5"/>
      <c r="Z1925"/>
      <c r="AA1925"/>
    </row>
    <row r="1926" spans="5:27" hidden="1">
      <c r="E1926" s="2" t="s">
        <v>8564</v>
      </c>
      <c r="F1926" s="51">
        <v>44719</v>
      </c>
      <c r="G1926" s="2" t="s">
        <v>1</v>
      </c>
      <c r="H1926" s="2" t="s">
        <v>0</v>
      </c>
      <c r="I1926" s="2" t="s">
        <v>8149</v>
      </c>
      <c r="J1926" s="2" t="s">
        <v>8150</v>
      </c>
      <c r="K1926" s="41">
        <v>2719</v>
      </c>
      <c r="L1926" s="48">
        <v>2719</v>
      </c>
      <c r="M1926" s="49" t="s">
        <v>95</v>
      </c>
      <c r="N1926" s="39" t="s">
        <v>96</v>
      </c>
      <c r="O1926" s="2">
        <v>0</v>
      </c>
      <c r="P1926" s="2">
        <v>0</v>
      </c>
      <c r="Q1926" s="39">
        <v>27.8</v>
      </c>
      <c r="R1926" s="2">
        <v>3.6140000000000003</v>
      </c>
      <c r="S1926" s="2">
        <v>0</v>
      </c>
      <c r="T1926" s="2">
        <v>0</v>
      </c>
      <c r="U1926" s="39">
        <v>31.414000000000001</v>
      </c>
      <c r="V1926" s="2">
        <v>0</v>
      </c>
      <c r="W1926" s="2" t="s">
        <v>1</v>
      </c>
      <c r="X1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6"/>
      <c r="Z1926"/>
      <c r="AA1926"/>
    </row>
    <row r="1927" spans="5:27" hidden="1">
      <c r="E1927" s="2" t="s">
        <v>8564</v>
      </c>
      <c r="F1927" s="51">
        <v>44719</v>
      </c>
      <c r="G1927" s="2" t="s">
        <v>1</v>
      </c>
      <c r="H1927" s="2" t="s">
        <v>0</v>
      </c>
      <c r="I1927" s="2" t="s">
        <v>8149</v>
      </c>
      <c r="J1927" s="2" t="s">
        <v>8150</v>
      </c>
      <c r="K1927" s="41">
        <v>2720</v>
      </c>
      <c r="L1927" s="48">
        <v>2720</v>
      </c>
      <c r="M1927" s="49" t="s">
        <v>95</v>
      </c>
      <c r="N1927" s="39" t="s">
        <v>96</v>
      </c>
      <c r="O1927" s="2">
        <v>0</v>
      </c>
      <c r="P1927" s="2">
        <v>0</v>
      </c>
      <c r="Q1927" s="39">
        <v>22.22</v>
      </c>
      <c r="R1927" s="2">
        <v>2.8885999999999998</v>
      </c>
      <c r="S1927" s="2">
        <v>0</v>
      </c>
      <c r="T1927" s="2">
        <v>0</v>
      </c>
      <c r="U1927" s="39">
        <v>25.108599999999999</v>
      </c>
      <c r="V1927" s="2">
        <v>0</v>
      </c>
      <c r="W1927" s="2" t="s">
        <v>1</v>
      </c>
      <c r="X1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7"/>
      <c r="Z1927"/>
      <c r="AA1927"/>
    </row>
    <row r="1928" spans="5:27" hidden="1">
      <c r="E1928" s="2" t="s">
        <v>8564</v>
      </c>
      <c r="F1928" s="51">
        <v>44719</v>
      </c>
      <c r="G1928" s="2" t="s">
        <v>1</v>
      </c>
      <c r="H1928" s="2" t="s">
        <v>0</v>
      </c>
      <c r="I1928" s="2" t="s">
        <v>8149</v>
      </c>
      <c r="J1928" s="2" t="s">
        <v>8150</v>
      </c>
      <c r="K1928" s="41">
        <v>2721</v>
      </c>
      <c r="L1928" s="48">
        <v>2721</v>
      </c>
      <c r="M1928" s="49" t="s">
        <v>95</v>
      </c>
      <c r="N1928" s="39" t="s">
        <v>96</v>
      </c>
      <c r="O1928" s="2">
        <v>0</v>
      </c>
      <c r="P1928" s="2">
        <v>0</v>
      </c>
      <c r="Q1928" s="39">
        <v>8.3000000000000007</v>
      </c>
      <c r="R1928" s="2">
        <v>1.0790000000000002</v>
      </c>
      <c r="S1928" s="2">
        <v>0</v>
      </c>
      <c r="T1928" s="2">
        <v>0</v>
      </c>
      <c r="U1928" s="39">
        <v>9.3790000000000013</v>
      </c>
      <c r="V1928" s="2">
        <v>0</v>
      </c>
      <c r="W1928" s="2" t="s">
        <v>1</v>
      </c>
      <c r="X1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8"/>
      <c r="Z1928"/>
      <c r="AA1928"/>
    </row>
    <row r="1929" spans="5:27" hidden="1">
      <c r="E1929" s="2" t="s">
        <v>8564</v>
      </c>
      <c r="F1929" s="51">
        <v>44719</v>
      </c>
      <c r="G1929" s="2" t="s">
        <v>1</v>
      </c>
      <c r="H1929" s="2" t="s">
        <v>0</v>
      </c>
      <c r="I1929" s="2" t="s">
        <v>8149</v>
      </c>
      <c r="J1929" s="2" t="s">
        <v>8150</v>
      </c>
      <c r="K1929" s="41">
        <v>2722</v>
      </c>
      <c r="L1929" s="48">
        <v>2722</v>
      </c>
      <c r="M1929" s="49" t="s">
        <v>95</v>
      </c>
      <c r="N1929" s="39" t="s">
        <v>96</v>
      </c>
      <c r="O1929" s="2">
        <v>0</v>
      </c>
      <c r="P1929" s="2">
        <v>0</v>
      </c>
      <c r="Q1929" s="39">
        <v>16.72</v>
      </c>
      <c r="R1929" s="2">
        <v>2.1736</v>
      </c>
      <c r="S1929" s="2">
        <v>0</v>
      </c>
      <c r="T1929" s="2">
        <v>0</v>
      </c>
      <c r="U1929" s="39">
        <v>18.893599999999999</v>
      </c>
      <c r="V1929" s="2">
        <v>0</v>
      </c>
      <c r="W1929" s="2" t="s">
        <v>1</v>
      </c>
      <c r="X1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29"/>
      <c r="Z1929"/>
      <c r="AA1929"/>
    </row>
    <row r="1930" spans="5:27" hidden="1">
      <c r="E1930" s="2" t="s">
        <v>8564</v>
      </c>
      <c r="F1930" s="51">
        <v>44719</v>
      </c>
      <c r="G1930" s="2" t="s">
        <v>1</v>
      </c>
      <c r="H1930" s="2" t="s">
        <v>0</v>
      </c>
      <c r="I1930" s="2" t="s">
        <v>8149</v>
      </c>
      <c r="J1930" s="2" t="s">
        <v>8150</v>
      </c>
      <c r="K1930" s="41">
        <v>2723</v>
      </c>
      <c r="L1930" s="48">
        <v>2723</v>
      </c>
      <c r="M1930" s="49" t="s">
        <v>95</v>
      </c>
      <c r="N1930" s="39" t="s">
        <v>96</v>
      </c>
      <c r="O1930" s="2">
        <v>0</v>
      </c>
      <c r="P1930" s="2">
        <v>0</v>
      </c>
      <c r="Q1930" s="39">
        <v>23.06</v>
      </c>
      <c r="R1930" s="2">
        <v>2.9977999999999998</v>
      </c>
      <c r="S1930" s="2">
        <v>0</v>
      </c>
      <c r="T1930" s="2">
        <v>0</v>
      </c>
      <c r="U1930" s="39">
        <v>26.0578</v>
      </c>
      <c r="V1930" s="2">
        <v>0</v>
      </c>
      <c r="W1930" s="2" t="s">
        <v>1</v>
      </c>
      <c r="X1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0"/>
      <c r="Z1930"/>
      <c r="AA1930"/>
    </row>
    <row r="1931" spans="5:27" hidden="1">
      <c r="E1931" s="2" t="s">
        <v>8564</v>
      </c>
      <c r="F1931" s="51">
        <v>44719</v>
      </c>
      <c r="G1931" s="2" t="s">
        <v>1</v>
      </c>
      <c r="H1931" s="2" t="s">
        <v>0</v>
      </c>
      <c r="I1931" s="2" t="s">
        <v>8149</v>
      </c>
      <c r="J1931" s="2" t="s">
        <v>8150</v>
      </c>
      <c r="K1931" s="41">
        <v>2724</v>
      </c>
      <c r="L1931" s="48">
        <v>2724</v>
      </c>
      <c r="M1931" s="49" t="s">
        <v>95</v>
      </c>
      <c r="N1931" s="39" t="s">
        <v>96</v>
      </c>
      <c r="O1931" s="2">
        <v>0</v>
      </c>
      <c r="P1931" s="2">
        <v>0</v>
      </c>
      <c r="Q1931" s="39">
        <v>12.46</v>
      </c>
      <c r="R1931" s="2">
        <v>1.6198000000000001</v>
      </c>
      <c r="S1931" s="2">
        <v>0</v>
      </c>
      <c r="T1931" s="2">
        <v>0</v>
      </c>
      <c r="U1931" s="39">
        <v>14.079800000000001</v>
      </c>
      <c r="V1931" s="2">
        <v>0</v>
      </c>
      <c r="W1931" s="2" t="s">
        <v>1</v>
      </c>
      <c r="X1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1"/>
      <c r="Z1931"/>
      <c r="AA1931"/>
    </row>
    <row r="1932" spans="5:27" hidden="1">
      <c r="E1932" s="2" t="s">
        <v>8564</v>
      </c>
      <c r="F1932" s="51">
        <v>44719</v>
      </c>
      <c r="G1932" s="2" t="s">
        <v>1</v>
      </c>
      <c r="H1932" s="2" t="s">
        <v>0</v>
      </c>
      <c r="I1932" s="2" t="s">
        <v>8149</v>
      </c>
      <c r="J1932" s="2" t="s">
        <v>8150</v>
      </c>
      <c r="K1932" s="41">
        <v>2725</v>
      </c>
      <c r="L1932" s="48">
        <v>2725</v>
      </c>
      <c r="M1932" s="49" t="s">
        <v>95</v>
      </c>
      <c r="N1932" s="39" t="s">
        <v>96</v>
      </c>
      <c r="O1932" s="2">
        <v>0</v>
      </c>
      <c r="P1932" s="2">
        <v>0</v>
      </c>
      <c r="Q1932" s="39">
        <v>22.02</v>
      </c>
      <c r="R1932" s="2">
        <v>2.8626</v>
      </c>
      <c r="S1932" s="2">
        <v>0</v>
      </c>
      <c r="T1932" s="2">
        <v>0</v>
      </c>
      <c r="U1932" s="39">
        <v>24.8826</v>
      </c>
      <c r="V1932" s="2">
        <v>0</v>
      </c>
      <c r="W1932" s="2" t="s">
        <v>1</v>
      </c>
      <c r="X1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2"/>
      <c r="Z1932"/>
      <c r="AA1932"/>
    </row>
    <row r="1933" spans="5:27" hidden="1">
      <c r="E1933" s="2" t="s">
        <v>8564</v>
      </c>
      <c r="F1933" s="51">
        <v>44719</v>
      </c>
      <c r="G1933" s="2" t="s">
        <v>1</v>
      </c>
      <c r="H1933" s="2" t="s">
        <v>0</v>
      </c>
      <c r="I1933" s="2" t="s">
        <v>8149</v>
      </c>
      <c r="J1933" s="2" t="s">
        <v>8150</v>
      </c>
      <c r="K1933" s="41">
        <v>2726</v>
      </c>
      <c r="L1933" s="48">
        <v>2726</v>
      </c>
      <c r="M1933" s="49" t="s">
        <v>95</v>
      </c>
      <c r="N1933" s="39" t="s">
        <v>96</v>
      </c>
      <c r="O1933" s="2">
        <v>0</v>
      </c>
      <c r="P1933" s="2">
        <v>0</v>
      </c>
      <c r="Q1933" s="39">
        <v>41.71</v>
      </c>
      <c r="R1933" s="2">
        <v>5.4222999999999999</v>
      </c>
      <c r="S1933" s="2">
        <v>0</v>
      </c>
      <c r="T1933" s="2">
        <v>0</v>
      </c>
      <c r="U1933" s="39">
        <v>47.132300000000001</v>
      </c>
      <c r="V1933" s="2">
        <v>0</v>
      </c>
      <c r="W1933" s="2" t="s">
        <v>1</v>
      </c>
      <c r="X1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3"/>
      <c r="Z1933"/>
      <c r="AA1933"/>
    </row>
    <row r="1934" spans="5:27" s="55" customFormat="1" hidden="1">
      <c r="E1934" s="44" t="s">
        <v>8564</v>
      </c>
      <c r="F1934" s="63">
        <v>44719</v>
      </c>
      <c r="G1934" s="44" t="s">
        <v>1</v>
      </c>
      <c r="H1934" s="44" t="s">
        <v>0</v>
      </c>
      <c r="I1934" s="44" t="s">
        <v>8149</v>
      </c>
      <c r="J1934" s="44" t="s">
        <v>8150</v>
      </c>
      <c r="K1934" s="64">
        <v>2727</v>
      </c>
      <c r="L1934" s="65">
        <v>2727</v>
      </c>
      <c r="M1934" s="65" t="s">
        <v>95</v>
      </c>
      <c r="N1934" s="66" t="s">
        <v>96</v>
      </c>
      <c r="O1934" s="44">
        <v>0</v>
      </c>
      <c r="P1934" s="44">
        <v>0</v>
      </c>
      <c r="Q1934" s="66">
        <v>24.88</v>
      </c>
      <c r="R1934" s="44">
        <v>3.2343999999999999</v>
      </c>
      <c r="S1934" s="44">
        <v>0</v>
      </c>
      <c r="T1934" s="44">
        <v>0</v>
      </c>
      <c r="U1934" s="66">
        <v>28.1144</v>
      </c>
      <c r="V1934" s="44">
        <v>0</v>
      </c>
      <c r="W1934" s="44" t="s">
        <v>1</v>
      </c>
      <c r="X1934" s="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</row>
    <row r="1935" spans="5:27" hidden="1">
      <c r="E1935" s="2" t="s">
        <v>8564</v>
      </c>
      <c r="F1935" s="51">
        <v>44719</v>
      </c>
      <c r="G1935" s="2" t="s">
        <v>1</v>
      </c>
      <c r="H1935" s="2" t="s">
        <v>0</v>
      </c>
      <c r="I1935" s="2" t="s">
        <v>8149</v>
      </c>
      <c r="J1935" s="2" t="s">
        <v>8150</v>
      </c>
      <c r="K1935" s="41">
        <v>2728</v>
      </c>
      <c r="L1935" s="48">
        <v>2728</v>
      </c>
      <c r="M1935" s="49" t="s">
        <v>95</v>
      </c>
      <c r="N1935" s="39" t="s">
        <v>96</v>
      </c>
      <c r="O1935" s="2">
        <v>0</v>
      </c>
      <c r="P1935" s="2">
        <v>0</v>
      </c>
      <c r="Q1935" s="39">
        <v>32.08</v>
      </c>
      <c r="R1935" s="2">
        <v>4.1703999999999999</v>
      </c>
      <c r="S1935" s="2">
        <v>0</v>
      </c>
      <c r="T1935" s="2">
        <v>0</v>
      </c>
      <c r="U1935" s="39">
        <v>36.250399999999999</v>
      </c>
      <c r="V1935" s="2">
        <v>0</v>
      </c>
      <c r="W1935" s="2" t="s">
        <v>1</v>
      </c>
      <c r="X1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5"/>
      <c r="Z1935"/>
      <c r="AA1935"/>
    </row>
    <row r="1936" spans="5:27" hidden="1">
      <c r="E1936" s="2" t="s">
        <v>8564</v>
      </c>
      <c r="F1936" s="51">
        <v>44719</v>
      </c>
      <c r="G1936" s="2" t="s">
        <v>1</v>
      </c>
      <c r="H1936" s="2" t="s">
        <v>0</v>
      </c>
      <c r="I1936" s="2" t="s">
        <v>8149</v>
      </c>
      <c r="J1936" s="2" t="s">
        <v>8150</v>
      </c>
      <c r="K1936" s="41">
        <v>2729</v>
      </c>
      <c r="L1936" s="48">
        <v>2729</v>
      </c>
      <c r="M1936" s="49" t="s">
        <v>95</v>
      </c>
      <c r="N1936" s="39" t="s">
        <v>96</v>
      </c>
      <c r="O1936" s="2">
        <v>0</v>
      </c>
      <c r="P1936" s="2">
        <v>0</v>
      </c>
      <c r="Q1936" s="39">
        <v>16.72</v>
      </c>
      <c r="R1936" s="2">
        <v>2.1736</v>
      </c>
      <c r="S1936" s="2">
        <v>0</v>
      </c>
      <c r="T1936" s="2">
        <v>0</v>
      </c>
      <c r="U1936" s="39">
        <v>18.893599999999999</v>
      </c>
      <c r="V1936" s="2">
        <v>0</v>
      </c>
      <c r="W1936" s="2" t="s">
        <v>1</v>
      </c>
      <c r="X1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6"/>
      <c r="Z1936"/>
      <c r="AA1936"/>
    </row>
    <row r="1937" spans="5:27" hidden="1">
      <c r="E1937" s="2" t="s">
        <v>8564</v>
      </c>
      <c r="F1937" s="51">
        <v>44719</v>
      </c>
      <c r="G1937" s="2" t="s">
        <v>1</v>
      </c>
      <c r="H1937" s="2" t="s">
        <v>0</v>
      </c>
      <c r="I1937" s="2" t="s">
        <v>8149</v>
      </c>
      <c r="J1937" s="2" t="s">
        <v>8150</v>
      </c>
      <c r="K1937" s="41">
        <v>2730</v>
      </c>
      <c r="L1937" s="48">
        <v>2730</v>
      </c>
      <c r="M1937" s="49" t="s">
        <v>7848</v>
      </c>
      <c r="N1937" s="39" t="s">
        <v>7847</v>
      </c>
      <c r="O1937" s="2">
        <v>0</v>
      </c>
      <c r="P1937" s="2">
        <v>0</v>
      </c>
      <c r="Q1937" s="39">
        <v>0</v>
      </c>
      <c r="R1937" s="2">
        <v>0</v>
      </c>
      <c r="S1937" s="2">
        <v>0</v>
      </c>
      <c r="T1937" s="2">
        <v>0</v>
      </c>
      <c r="U1937" s="39">
        <v>0</v>
      </c>
      <c r="V1937" s="2">
        <v>0</v>
      </c>
      <c r="W1937" s="2" t="s">
        <v>1</v>
      </c>
      <c r="X1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7"/>
      <c r="Z1937"/>
      <c r="AA1937"/>
    </row>
    <row r="1938" spans="5:27" hidden="1">
      <c r="E1938" s="2" t="s">
        <v>8564</v>
      </c>
      <c r="F1938" s="51">
        <v>44719</v>
      </c>
      <c r="G1938" s="2" t="s">
        <v>1</v>
      </c>
      <c r="H1938" s="2" t="s">
        <v>0</v>
      </c>
      <c r="I1938" s="2" t="s">
        <v>8149</v>
      </c>
      <c r="J1938" s="2" t="s">
        <v>8150</v>
      </c>
      <c r="K1938" s="41">
        <v>2731</v>
      </c>
      <c r="L1938" s="48">
        <v>2731</v>
      </c>
      <c r="M1938" s="49" t="s">
        <v>7848</v>
      </c>
      <c r="N1938" s="39" t="s">
        <v>7847</v>
      </c>
      <c r="O1938" s="2">
        <v>0</v>
      </c>
      <c r="P1938" s="2">
        <v>0</v>
      </c>
      <c r="Q1938" s="39">
        <v>0</v>
      </c>
      <c r="R1938" s="2">
        <v>0</v>
      </c>
      <c r="S1938" s="2">
        <v>0</v>
      </c>
      <c r="T1938" s="2">
        <v>0</v>
      </c>
      <c r="U1938" s="39">
        <v>0</v>
      </c>
      <c r="V1938" s="2">
        <v>0</v>
      </c>
      <c r="W1938" s="2" t="s">
        <v>1</v>
      </c>
      <c r="X1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8"/>
      <c r="Z1938"/>
      <c r="AA1938"/>
    </row>
    <row r="1939" spans="5:27" hidden="1">
      <c r="E1939" s="2" t="s">
        <v>8564</v>
      </c>
      <c r="F1939" s="51">
        <v>44719</v>
      </c>
      <c r="G1939" s="2" t="s">
        <v>1</v>
      </c>
      <c r="H1939" s="2" t="s">
        <v>0</v>
      </c>
      <c r="I1939" s="2" t="s">
        <v>8149</v>
      </c>
      <c r="J1939" s="2" t="s">
        <v>8150</v>
      </c>
      <c r="K1939" s="41">
        <v>2732</v>
      </c>
      <c r="L1939" s="48">
        <v>2732</v>
      </c>
      <c r="M1939" s="49" t="s">
        <v>95</v>
      </c>
      <c r="N1939" s="39" t="s">
        <v>96</v>
      </c>
      <c r="O1939" s="2">
        <v>0</v>
      </c>
      <c r="P1939" s="2">
        <v>0</v>
      </c>
      <c r="Q1939" s="39">
        <v>25.03</v>
      </c>
      <c r="R1939" s="2">
        <v>3.2539000000000002</v>
      </c>
      <c r="S1939" s="2">
        <v>0</v>
      </c>
      <c r="T1939" s="2">
        <v>0</v>
      </c>
      <c r="U1939" s="39">
        <v>28.283900000000003</v>
      </c>
      <c r="V1939" s="2">
        <v>0</v>
      </c>
      <c r="W1939" s="2" t="s">
        <v>1</v>
      </c>
      <c r="X1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39"/>
      <c r="Z1939"/>
      <c r="AA1939"/>
    </row>
    <row r="1940" spans="5:27" hidden="1">
      <c r="E1940" s="2" t="s">
        <v>8564</v>
      </c>
      <c r="F1940" s="51">
        <v>44719</v>
      </c>
      <c r="G1940" s="2" t="s">
        <v>1</v>
      </c>
      <c r="H1940" s="2" t="s">
        <v>0</v>
      </c>
      <c r="I1940" s="2" t="s">
        <v>8149</v>
      </c>
      <c r="J1940" s="2" t="s">
        <v>8150</v>
      </c>
      <c r="K1940" s="41">
        <v>2733</v>
      </c>
      <c r="L1940" s="48">
        <v>2733</v>
      </c>
      <c r="M1940" s="49" t="s">
        <v>95</v>
      </c>
      <c r="N1940" s="39" t="s">
        <v>96</v>
      </c>
      <c r="O1940" s="2">
        <v>0</v>
      </c>
      <c r="P1940" s="2">
        <v>0</v>
      </c>
      <c r="Q1940" s="39">
        <v>16.72</v>
      </c>
      <c r="R1940" s="2">
        <v>2.1736</v>
      </c>
      <c r="S1940" s="2">
        <v>0</v>
      </c>
      <c r="T1940" s="2">
        <v>0</v>
      </c>
      <c r="U1940" s="39">
        <v>18.893599999999999</v>
      </c>
      <c r="V1940" s="2">
        <v>0</v>
      </c>
      <c r="W1940" s="2" t="s">
        <v>1</v>
      </c>
      <c r="X1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0"/>
      <c r="Z1940"/>
      <c r="AA1940"/>
    </row>
    <row r="1941" spans="5:27" hidden="1">
      <c r="E1941" s="2" t="s">
        <v>8564</v>
      </c>
      <c r="F1941" s="51">
        <v>44719</v>
      </c>
      <c r="G1941" s="2" t="s">
        <v>1</v>
      </c>
      <c r="H1941" s="2" t="s">
        <v>0</v>
      </c>
      <c r="I1941" s="2" t="s">
        <v>8149</v>
      </c>
      <c r="J1941" s="2" t="s">
        <v>8150</v>
      </c>
      <c r="K1941" s="41">
        <v>2734</v>
      </c>
      <c r="L1941" s="48">
        <v>2734</v>
      </c>
      <c r="M1941" s="49" t="s">
        <v>95</v>
      </c>
      <c r="N1941" s="39" t="s">
        <v>96</v>
      </c>
      <c r="O1941" s="2">
        <v>0</v>
      </c>
      <c r="P1941" s="2">
        <v>0</v>
      </c>
      <c r="Q1941" s="39">
        <v>23.06</v>
      </c>
      <c r="R1941" s="2">
        <v>2.9977999999999998</v>
      </c>
      <c r="S1941" s="2">
        <v>0</v>
      </c>
      <c r="T1941" s="2">
        <v>0</v>
      </c>
      <c r="U1941" s="39">
        <v>26.0578</v>
      </c>
      <c r="V1941" s="2">
        <v>0</v>
      </c>
      <c r="W1941" s="2" t="s">
        <v>1</v>
      </c>
      <c r="X1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1"/>
      <c r="Z1941"/>
      <c r="AA1941"/>
    </row>
    <row r="1942" spans="5:27" hidden="1">
      <c r="E1942" s="2" t="s">
        <v>8564</v>
      </c>
      <c r="F1942" s="51">
        <v>44719</v>
      </c>
      <c r="G1942" s="2" t="s">
        <v>1</v>
      </c>
      <c r="H1942" s="2" t="s">
        <v>0</v>
      </c>
      <c r="I1942" s="2" t="s">
        <v>8149</v>
      </c>
      <c r="J1942" s="2" t="s">
        <v>8150</v>
      </c>
      <c r="K1942" s="41">
        <v>2735</v>
      </c>
      <c r="L1942" s="48">
        <v>2735</v>
      </c>
      <c r="M1942" s="49" t="s">
        <v>95</v>
      </c>
      <c r="N1942" s="39" t="s">
        <v>96</v>
      </c>
      <c r="O1942" s="2">
        <v>0</v>
      </c>
      <c r="P1942" s="2">
        <v>0</v>
      </c>
      <c r="Q1942" s="39">
        <v>20.64</v>
      </c>
      <c r="R1942" s="2">
        <v>2.6832000000000003</v>
      </c>
      <c r="S1942" s="2">
        <v>0</v>
      </c>
      <c r="T1942" s="2">
        <v>0</v>
      </c>
      <c r="U1942" s="39">
        <v>23.3232</v>
      </c>
      <c r="V1942" s="2">
        <v>0</v>
      </c>
      <c r="W1942" s="2" t="s">
        <v>1</v>
      </c>
      <c r="X1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2"/>
      <c r="Z1942"/>
      <c r="AA1942"/>
    </row>
    <row r="1943" spans="5:27" hidden="1">
      <c r="E1943" s="2" t="s">
        <v>8564</v>
      </c>
      <c r="F1943" s="51">
        <v>44719</v>
      </c>
      <c r="G1943" s="2" t="s">
        <v>1</v>
      </c>
      <c r="H1943" s="2" t="s">
        <v>0</v>
      </c>
      <c r="I1943" s="2" t="s">
        <v>8149</v>
      </c>
      <c r="J1943" s="2" t="s">
        <v>8150</v>
      </c>
      <c r="K1943" s="41">
        <v>2736</v>
      </c>
      <c r="L1943" s="48">
        <v>2736</v>
      </c>
      <c r="M1943" s="49" t="s">
        <v>95</v>
      </c>
      <c r="N1943" s="39" t="s">
        <v>96</v>
      </c>
      <c r="O1943" s="2">
        <v>0</v>
      </c>
      <c r="P1943" s="2">
        <v>0</v>
      </c>
      <c r="Q1943" s="39">
        <v>7.1</v>
      </c>
      <c r="R1943" s="2">
        <v>0.92299999999999993</v>
      </c>
      <c r="S1943" s="2">
        <v>0</v>
      </c>
      <c r="T1943" s="2">
        <v>0</v>
      </c>
      <c r="U1943" s="39">
        <v>8.0229999999999997</v>
      </c>
      <c r="V1943" s="2">
        <v>0</v>
      </c>
      <c r="W1943" s="2" t="s">
        <v>1</v>
      </c>
      <c r="X1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3"/>
      <c r="Z1943"/>
      <c r="AA1943"/>
    </row>
    <row r="1944" spans="5:27" hidden="1">
      <c r="E1944" s="2" t="s">
        <v>8564</v>
      </c>
      <c r="F1944" s="51">
        <v>44719</v>
      </c>
      <c r="G1944" s="2" t="s">
        <v>1</v>
      </c>
      <c r="H1944" s="2" t="s">
        <v>0</v>
      </c>
      <c r="I1944" s="2" t="s">
        <v>8149</v>
      </c>
      <c r="J1944" s="2" t="s">
        <v>8150</v>
      </c>
      <c r="K1944" s="41">
        <v>2737</v>
      </c>
      <c r="L1944" s="48">
        <v>2737</v>
      </c>
      <c r="M1944" s="49" t="s">
        <v>95</v>
      </c>
      <c r="N1944" s="39" t="s">
        <v>96</v>
      </c>
      <c r="O1944" s="2">
        <v>0</v>
      </c>
      <c r="P1944" s="2">
        <v>0</v>
      </c>
      <c r="Q1944" s="39">
        <v>32.46</v>
      </c>
      <c r="R1944" s="2">
        <v>4.2198000000000002</v>
      </c>
      <c r="S1944" s="2">
        <v>0</v>
      </c>
      <c r="T1944" s="2">
        <v>0</v>
      </c>
      <c r="U1944" s="39">
        <v>36.6798</v>
      </c>
      <c r="V1944" s="2">
        <v>0</v>
      </c>
      <c r="W1944" s="2" t="s">
        <v>1</v>
      </c>
      <c r="X1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4"/>
      <c r="Z1944"/>
      <c r="AA1944"/>
    </row>
    <row r="1945" spans="5:27" hidden="1">
      <c r="E1945" s="2" t="s">
        <v>8564</v>
      </c>
      <c r="F1945" s="51">
        <v>44719</v>
      </c>
      <c r="G1945" s="2" t="s">
        <v>1</v>
      </c>
      <c r="H1945" s="2" t="s">
        <v>0</v>
      </c>
      <c r="I1945" s="2" t="s">
        <v>8149</v>
      </c>
      <c r="J1945" s="2" t="s">
        <v>8150</v>
      </c>
      <c r="K1945" s="41">
        <v>2738</v>
      </c>
      <c r="L1945" s="48">
        <v>2738</v>
      </c>
      <c r="M1945" s="49" t="s">
        <v>95</v>
      </c>
      <c r="N1945" s="39" t="s">
        <v>96</v>
      </c>
      <c r="O1945" s="2">
        <v>0</v>
      </c>
      <c r="P1945" s="2">
        <v>0</v>
      </c>
      <c r="Q1945" s="39">
        <v>29.74</v>
      </c>
      <c r="R1945" s="2">
        <v>3.8662000000000001</v>
      </c>
      <c r="S1945" s="2">
        <v>0</v>
      </c>
      <c r="T1945" s="2">
        <v>0</v>
      </c>
      <c r="U1945" s="39">
        <v>33.606200000000001</v>
      </c>
      <c r="V1945" s="2">
        <v>0</v>
      </c>
      <c r="W1945" s="2" t="s">
        <v>1</v>
      </c>
      <c r="X1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5"/>
      <c r="Z1945"/>
      <c r="AA1945"/>
    </row>
    <row r="1946" spans="5:27" hidden="1">
      <c r="E1946" s="2" t="s">
        <v>8564</v>
      </c>
      <c r="F1946" s="51">
        <v>44719</v>
      </c>
      <c r="G1946" s="2" t="s">
        <v>1</v>
      </c>
      <c r="H1946" s="2" t="s">
        <v>0</v>
      </c>
      <c r="I1946" s="2" t="s">
        <v>8149</v>
      </c>
      <c r="J1946" s="2" t="s">
        <v>8150</v>
      </c>
      <c r="K1946" s="41">
        <v>2739</v>
      </c>
      <c r="L1946" s="48">
        <v>2739</v>
      </c>
      <c r="M1946" s="49" t="s">
        <v>95</v>
      </c>
      <c r="N1946" s="39" t="s">
        <v>96</v>
      </c>
      <c r="O1946" s="2">
        <v>0</v>
      </c>
      <c r="P1946" s="2">
        <v>0</v>
      </c>
      <c r="Q1946" s="39">
        <v>8.3000000000000007</v>
      </c>
      <c r="R1946" s="2">
        <v>1.0790000000000002</v>
      </c>
      <c r="S1946" s="2">
        <v>0</v>
      </c>
      <c r="T1946" s="2">
        <v>0</v>
      </c>
      <c r="U1946" s="39">
        <v>9.3790000000000013</v>
      </c>
      <c r="V1946" s="2">
        <v>0</v>
      </c>
      <c r="W1946" s="2" t="s">
        <v>1</v>
      </c>
      <c r="X1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6"/>
      <c r="Z1946"/>
      <c r="AA1946"/>
    </row>
    <row r="1947" spans="5:27" hidden="1">
      <c r="E1947" s="2" t="s">
        <v>8564</v>
      </c>
      <c r="F1947" s="51">
        <v>44719</v>
      </c>
      <c r="G1947" s="2" t="s">
        <v>1</v>
      </c>
      <c r="H1947" s="2" t="s">
        <v>0</v>
      </c>
      <c r="I1947" s="2" t="s">
        <v>8149</v>
      </c>
      <c r="J1947" s="2" t="s">
        <v>8150</v>
      </c>
      <c r="K1947" s="41">
        <v>2740</v>
      </c>
      <c r="L1947" s="48">
        <v>2740</v>
      </c>
      <c r="M1947" s="49" t="s">
        <v>95</v>
      </c>
      <c r="N1947" s="39" t="s">
        <v>96</v>
      </c>
      <c r="O1947" s="2">
        <v>0</v>
      </c>
      <c r="P1947" s="2">
        <v>0</v>
      </c>
      <c r="Q1947" s="39">
        <v>7.16</v>
      </c>
      <c r="R1947" s="2">
        <v>0.93080000000000007</v>
      </c>
      <c r="S1947" s="2">
        <v>0</v>
      </c>
      <c r="T1947" s="2">
        <v>0</v>
      </c>
      <c r="U1947" s="39">
        <v>8.0907999999999998</v>
      </c>
      <c r="V1947" s="2">
        <v>0</v>
      </c>
      <c r="W1947" s="2" t="s">
        <v>1</v>
      </c>
      <c r="X1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7"/>
      <c r="Z1947"/>
      <c r="AA1947"/>
    </row>
    <row r="1948" spans="5:27" hidden="1">
      <c r="E1948" s="2" t="s">
        <v>8564</v>
      </c>
      <c r="F1948" s="51">
        <v>44719</v>
      </c>
      <c r="G1948" s="2" t="s">
        <v>1</v>
      </c>
      <c r="H1948" s="2" t="s">
        <v>0</v>
      </c>
      <c r="I1948" s="2" t="s">
        <v>8149</v>
      </c>
      <c r="J1948" s="2" t="s">
        <v>8150</v>
      </c>
      <c r="K1948" s="41">
        <v>2741</v>
      </c>
      <c r="L1948" s="48">
        <v>2741</v>
      </c>
      <c r="M1948" s="49" t="s">
        <v>95</v>
      </c>
      <c r="N1948" s="39" t="s">
        <v>96</v>
      </c>
      <c r="O1948" s="2">
        <v>0</v>
      </c>
      <c r="P1948" s="2">
        <v>0</v>
      </c>
      <c r="Q1948" s="39">
        <v>51.39</v>
      </c>
      <c r="R1948" s="2">
        <v>6.6806999999999999</v>
      </c>
      <c r="S1948" s="2">
        <v>0</v>
      </c>
      <c r="T1948" s="2">
        <v>0</v>
      </c>
      <c r="U1948" s="39">
        <v>58.070700000000002</v>
      </c>
      <c r="V1948" s="2">
        <v>0</v>
      </c>
      <c r="W1948" s="2" t="s">
        <v>1</v>
      </c>
      <c r="X1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8"/>
      <c r="Z1948"/>
      <c r="AA1948"/>
    </row>
    <row r="1949" spans="5:27" hidden="1">
      <c r="E1949" s="2" t="s">
        <v>8564</v>
      </c>
      <c r="F1949" s="51">
        <v>44719</v>
      </c>
      <c r="G1949" s="2" t="s">
        <v>1</v>
      </c>
      <c r="H1949" s="2" t="s">
        <v>0</v>
      </c>
      <c r="I1949" s="2" t="s">
        <v>8149</v>
      </c>
      <c r="J1949" s="2" t="s">
        <v>8150</v>
      </c>
      <c r="K1949" s="41">
        <v>2742</v>
      </c>
      <c r="L1949" s="48">
        <v>2742</v>
      </c>
      <c r="M1949" s="49" t="s">
        <v>7848</v>
      </c>
      <c r="N1949" s="39" t="s">
        <v>7847</v>
      </c>
      <c r="O1949" s="2">
        <v>0</v>
      </c>
      <c r="P1949" s="2">
        <v>0</v>
      </c>
      <c r="Q1949" s="39">
        <v>0</v>
      </c>
      <c r="R1949" s="2">
        <v>0</v>
      </c>
      <c r="S1949" s="2">
        <v>0</v>
      </c>
      <c r="T1949" s="2">
        <v>0</v>
      </c>
      <c r="U1949" s="39">
        <v>0</v>
      </c>
      <c r="V1949" s="2">
        <v>0</v>
      </c>
      <c r="W1949" s="2" t="s">
        <v>1</v>
      </c>
      <c r="X1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49"/>
      <c r="Z1949"/>
      <c r="AA1949"/>
    </row>
    <row r="1950" spans="5:27" hidden="1">
      <c r="E1950" s="2" t="s">
        <v>8564</v>
      </c>
      <c r="F1950" s="51">
        <v>44719</v>
      </c>
      <c r="G1950" s="2" t="s">
        <v>1</v>
      </c>
      <c r="H1950" s="2" t="s">
        <v>0</v>
      </c>
      <c r="I1950" s="2" t="s">
        <v>8149</v>
      </c>
      <c r="J1950" s="2" t="s">
        <v>8150</v>
      </c>
      <c r="K1950" s="41">
        <v>2743</v>
      </c>
      <c r="L1950" s="48">
        <v>2743</v>
      </c>
      <c r="M1950" s="49" t="s">
        <v>95</v>
      </c>
      <c r="N1950" s="39" t="s">
        <v>96</v>
      </c>
      <c r="O1950" s="2">
        <v>0</v>
      </c>
      <c r="P1950" s="2">
        <v>0</v>
      </c>
      <c r="Q1950" s="39">
        <v>27.2</v>
      </c>
      <c r="R1950" s="2">
        <v>3.536</v>
      </c>
      <c r="S1950" s="2">
        <v>0</v>
      </c>
      <c r="T1950" s="2">
        <v>0</v>
      </c>
      <c r="U1950" s="39">
        <v>30.736000000000001</v>
      </c>
      <c r="V1950" s="2">
        <v>0</v>
      </c>
      <c r="W1950" s="2" t="s">
        <v>1</v>
      </c>
      <c r="X1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0"/>
      <c r="Z1950"/>
      <c r="AA1950"/>
    </row>
    <row r="1951" spans="5:27" hidden="1">
      <c r="E1951" s="2" t="s">
        <v>8564</v>
      </c>
      <c r="F1951" s="51">
        <v>44719</v>
      </c>
      <c r="G1951" s="2" t="s">
        <v>1</v>
      </c>
      <c r="H1951" s="2" t="s">
        <v>0</v>
      </c>
      <c r="I1951" s="2" t="s">
        <v>8149</v>
      </c>
      <c r="J1951" s="2" t="s">
        <v>8150</v>
      </c>
      <c r="K1951" s="41">
        <v>2744</v>
      </c>
      <c r="L1951" s="48">
        <v>2744</v>
      </c>
      <c r="M1951" s="49" t="s">
        <v>95</v>
      </c>
      <c r="N1951" s="39" t="s">
        <v>96</v>
      </c>
      <c r="O1951" s="2">
        <v>0</v>
      </c>
      <c r="P1951" s="2">
        <v>0</v>
      </c>
      <c r="Q1951" s="39">
        <v>21.48</v>
      </c>
      <c r="R1951" s="2">
        <v>2.7924000000000002</v>
      </c>
      <c r="S1951" s="2">
        <v>0</v>
      </c>
      <c r="T1951" s="2">
        <v>0</v>
      </c>
      <c r="U1951" s="39">
        <v>24.272400000000001</v>
      </c>
      <c r="V1951" s="2">
        <v>0</v>
      </c>
      <c r="W1951" s="2" t="s">
        <v>1</v>
      </c>
      <c r="X1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1"/>
      <c r="Z1951"/>
      <c r="AA1951"/>
    </row>
    <row r="1952" spans="5:27" hidden="1">
      <c r="E1952" s="2" t="s">
        <v>8564</v>
      </c>
      <c r="F1952" s="51">
        <v>44719</v>
      </c>
      <c r="G1952" s="2" t="s">
        <v>1</v>
      </c>
      <c r="H1952" s="2" t="s">
        <v>0</v>
      </c>
      <c r="I1952" s="2" t="s">
        <v>8149</v>
      </c>
      <c r="J1952" s="2" t="s">
        <v>8150</v>
      </c>
      <c r="K1952" s="41">
        <v>2745</v>
      </c>
      <c r="L1952" s="48">
        <v>2745</v>
      </c>
      <c r="M1952" s="49" t="s">
        <v>95</v>
      </c>
      <c r="N1952" s="39" t="s">
        <v>96</v>
      </c>
      <c r="O1952" s="2">
        <v>0</v>
      </c>
      <c r="P1952" s="2">
        <v>0</v>
      </c>
      <c r="Q1952" s="39">
        <v>25.48</v>
      </c>
      <c r="R1952" s="2">
        <v>3.3124000000000002</v>
      </c>
      <c r="S1952" s="2">
        <v>0</v>
      </c>
      <c r="T1952" s="2">
        <v>0</v>
      </c>
      <c r="U1952" s="39">
        <v>28.792400000000001</v>
      </c>
      <c r="V1952" s="2">
        <v>0</v>
      </c>
      <c r="W1952" s="2" t="s">
        <v>1</v>
      </c>
      <c r="X1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2"/>
      <c r="Z1952"/>
      <c r="AA1952"/>
    </row>
    <row r="1953" spans="5:27" hidden="1">
      <c r="E1953" s="2" t="s">
        <v>8564</v>
      </c>
      <c r="F1953" s="51">
        <v>44719</v>
      </c>
      <c r="G1953" s="2" t="s">
        <v>1</v>
      </c>
      <c r="H1953" s="2" t="s">
        <v>0</v>
      </c>
      <c r="I1953" s="2" t="s">
        <v>8149</v>
      </c>
      <c r="J1953" s="2" t="s">
        <v>8150</v>
      </c>
      <c r="K1953" s="41">
        <v>2746</v>
      </c>
      <c r="L1953" s="48">
        <v>2746</v>
      </c>
      <c r="M1953" s="49" t="s">
        <v>95</v>
      </c>
      <c r="N1953" s="39" t="s">
        <v>96</v>
      </c>
      <c r="O1953" s="2">
        <v>0</v>
      </c>
      <c r="P1953" s="2">
        <v>0</v>
      </c>
      <c r="Q1953" s="39">
        <v>29.06</v>
      </c>
      <c r="R1953" s="2">
        <v>3.7778</v>
      </c>
      <c r="S1953" s="2">
        <v>0</v>
      </c>
      <c r="T1953" s="2">
        <v>0</v>
      </c>
      <c r="U1953" s="39">
        <v>32.837800000000001</v>
      </c>
      <c r="V1953" s="2">
        <v>0</v>
      </c>
      <c r="W1953" s="2" t="s">
        <v>1</v>
      </c>
      <c r="X1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3"/>
      <c r="Z1953"/>
      <c r="AA1953"/>
    </row>
    <row r="1954" spans="5:27" hidden="1">
      <c r="E1954" s="2" t="s">
        <v>8564</v>
      </c>
      <c r="F1954" s="51">
        <v>44719</v>
      </c>
      <c r="G1954" s="2" t="s">
        <v>1</v>
      </c>
      <c r="H1954" s="2" t="s">
        <v>0</v>
      </c>
      <c r="I1954" s="2" t="s">
        <v>8149</v>
      </c>
      <c r="J1954" s="2" t="s">
        <v>8150</v>
      </c>
      <c r="K1954" s="41">
        <v>2747</v>
      </c>
      <c r="L1954" s="48">
        <v>2747</v>
      </c>
      <c r="M1954" s="49" t="s">
        <v>95</v>
      </c>
      <c r="N1954" s="39" t="s">
        <v>96</v>
      </c>
      <c r="O1954" s="2">
        <v>0</v>
      </c>
      <c r="P1954" s="2">
        <v>0</v>
      </c>
      <c r="Q1954" s="39">
        <v>14.32</v>
      </c>
      <c r="R1954" s="2">
        <v>1.8616000000000001</v>
      </c>
      <c r="S1954" s="2">
        <v>0</v>
      </c>
      <c r="T1954" s="2">
        <v>0</v>
      </c>
      <c r="U1954" s="39">
        <v>16.1816</v>
      </c>
      <c r="V1954" s="2">
        <v>0</v>
      </c>
      <c r="W1954" s="2" t="s">
        <v>1</v>
      </c>
      <c r="X1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4"/>
      <c r="Z1954"/>
      <c r="AA1954"/>
    </row>
    <row r="1955" spans="5:27" hidden="1">
      <c r="E1955" s="2" t="s">
        <v>8564</v>
      </c>
      <c r="F1955" s="51">
        <v>44719</v>
      </c>
      <c r="G1955" s="2" t="s">
        <v>1</v>
      </c>
      <c r="H1955" s="2" t="s">
        <v>0</v>
      </c>
      <c r="I1955" s="2" t="s">
        <v>8149</v>
      </c>
      <c r="J1955" s="2" t="s">
        <v>8150</v>
      </c>
      <c r="K1955" s="41">
        <v>2748</v>
      </c>
      <c r="L1955" s="48">
        <v>2748</v>
      </c>
      <c r="M1955" s="49" t="s">
        <v>95</v>
      </c>
      <c r="N1955" s="39" t="s">
        <v>96</v>
      </c>
      <c r="O1955" s="2">
        <v>0</v>
      </c>
      <c r="P1955" s="2">
        <v>0</v>
      </c>
      <c r="Q1955" s="39">
        <v>10.47</v>
      </c>
      <c r="R1955" s="2">
        <v>1.3611000000000002</v>
      </c>
      <c r="S1955" s="2">
        <v>0</v>
      </c>
      <c r="T1955" s="2">
        <v>0</v>
      </c>
      <c r="U1955" s="39">
        <v>11.831100000000001</v>
      </c>
      <c r="V1955" s="2">
        <v>0</v>
      </c>
      <c r="W1955" s="2" t="s">
        <v>1</v>
      </c>
      <c r="X1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5"/>
      <c r="Z1955"/>
      <c r="AA1955"/>
    </row>
    <row r="1956" spans="5:27" hidden="1">
      <c r="E1956" s="2" t="s">
        <v>8564</v>
      </c>
      <c r="F1956" s="51">
        <v>44719</v>
      </c>
      <c r="G1956" s="2" t="s">
        <v>1</v>
      </c>
      <c r="H1956" s="2" t="s">
        <v>0</v>
      </c>
      <c r="I1956" s="2" t="s">
        <v>8149</v>
      </c>
      <c r="J1956" s="2" t="s">
        <v>8150</v>
      </c>
      <c r="K1956" s="41">
        <v>2749</v>
      </c>
      <c r="L1956" s="48">
        <v>2749</v>
      </c>
      <c r="M1956" s="49" t="s">
        <v>95</v>
      </c>
      <c r="N1956" s="39" t="s">
        <v>96</v>
      </c>
      <c r="O1956" s="2">
        <v>0</v>
      </c>
      <c r="P1956" s="2">
        <v>0</v>
      </c>
      <c r="Q1956" s="39">
        <v>14.32</v>
      </c>
      <c r="R1956" s="2">
        <v>1.8616000000000001</v>
      </c>
      <c r="S1956" s="2">
        <v>0</v>
      </c>
      <c r="T1956" s="2">
        <v>0</v>
      </c>
      <c r="U1956" s="39">
        <v>16.1816</v>
      </c>
      <c r="V1956" s="2">
        <v>0</v>
      </c>
      <c r="W1956" s="2" t="s">
        <v>1</v>
      </c>
      <c r="X1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6"/>
      <c r="Z1956"/>
      <c r="AA1956"/>
    </row>
    <row r="1957" spans="5:27" hidden="1">
      <c r="E1957" s="2" t="s">
        <v>8564</v>
      </c>
      <c r="F1957" s="51">
        <v>44719</v>
      </c>
      <c r="G1957" s="2" t="s">
        <v>1</v>
      </c>
      <c r="H1957" s="2" t="s">
        <v>0</v>
      </c>
      <c r="I1957" s="2" t="s">
        <v>8149</v>
      </c>
      <c r="J1957" s="2" t="s">
        <v>8150</v>
      </c>
      <c r="K1957" s="41">
        <v>2750</v>
      </c>
      <c r="L1957" s="48">
        <v>2750</v>
      </c>
      <c r="M1957" s="49" t="s">
        <v>95</v>
      </c>
      <c r="N1957" s="39" t="s">
        <v>96</v>
      </c>
      <c r="O1957" s="2">
        <v>0</v>
      </c>
      <c r="P1957" s="2">
        <v>0</v>
      </c>
      <c r="Q1957" s="39">
        <v>10.6</v>
      </c>
      <c r="R1957" s="2">
        <v>1.3779999999999999</v>
      </c>
      <c r="S1957" s="2">
        <v>0</v>
      </c>
      <c r="T1957" s="2">
        <v>0</v>
      </c>
      <c r="U1957" s="39">
        <v>11.978</v>
      </c>
      <c r="V1957" s="2">
        <v>0</v>
      </c>
      <c r="W1957" s="2" t="s">
        <v>1</v>
      </c>
      <c r="X1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7"/>
      <c r="Z1957"/>
      <c r="AA1957"/>
    </row>
    <row r="1958" spans="5:27" hidden="1">
      <c r="E1958" s="2" t="s">
        <v>8564</v>
      </c>
      <c r="F1958" s="51">
        <v>44719</v>
      </c>
      <c r="G1958" s="2" t="s">
        <v>1</v>
      </c>
      <c r="H1958" s="2" t="s">
        <v>0</v>
      </c>
      <c r="I1958" s="2" t="s">
        <v>8149</v>
      </c>
      <c r="J1958" s="2" t="s">
        <v>8150</v>
      </c>
      <c r="K1958" s="41">
        <v>2751</v>
      </c>
      <c r="L1958" s="48">
        <v>2751</v>
      </c>
      <c r="M1958" s="49" t="s">
        <v>95</v>
      </c>
      <c r="N1958" s="39" t="s">
        <v>96</v>
      </c>
      <c r="O1958" s="2">
        <v>0</v>
      </c>
      <c r="P1958" s="2">
        <v>0</v>
      </c>
      <c r="Q1958" s="39">
        <v>34.119999999999997</v>
      </c>
      <c r="R1958" s="2">
        <v>4.4356</v>
      </c>
      <c r="S1958" s="2">
        <v>0</v>
      </c>
      <c r="T1958" s="2">
        <v>0</v>
      </c>
      <c r="U1958" s="39">
        <v>38.555599999999998</v>
      </c>
      <c r="V1958" s="2">
        <v>0</v>
      </c>
      <c r="W1958" s="2" t="s">
        <v>1</v>
      </c>
      <c r="X1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8"/>
      <c r="Z1958"/>
      <c r="AA1958"/>
    </row>
    <row r="1959" spans="5:27" hidden="1">
      <c r="E1959" s="2" t="s">
        <v>8564</v>
      </c>
      <c r="F1959" s="51">
        <v>44719</v>
      </c>
      <c r="G1959" s="2" t="s">
        <v>1</v>
      </c>
      <c r="H1959" s="2" t="s">
        <v>0</v>
      </c>
      <c r="I1959" s="2" t="s">
        <v>8149</v>
      </c>
      <c r="J1959" s="2" t="s">
        <v>8150</v>
      </c>
      <c r="K1959" s="41">
        <v>2752</v>
      </c>
      <c r="L1959" s="48">
        <v>2752</v>
      </c>
      <c r="M1959" s="49" t="s">
        <v>95</v>
      </c>
      <c r="N1959" s="39" t="s">
        <v>96</v>
      </c>
      <c r="O1959" s="2">
        <v>0</v>
      </c>
      <c r="P1959" s="2">
        <v>0</v>
      </c>
      <c r="Q1959" s="39">
        <v>23.95</v>
      </c>
      <c r="R1959" s="2">
        <v>3.1135000000000002</v>
      </c>
      <c r="S1959" s="2">
        <v>0</v>
      </c>
      <c r="T1959" s="2">
        <v>0</v>
      </c>
      <c r="U1959" s="39">
        <v>27.063499999999998</v>
      </c>
      <c r="V1959" s="2">
        <v>0</v>
      </c>
      <c r="W1959" s="2" t="s">
        <v>1</v>
      </c>
      <c r="X1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59"/>
      <c r="Z1959"/>
      <c r="AA1959"/>
    </row>
    <row r="1960" spans="5:27" hidden="1">
      <c r="E1960" s="2" t="s">
        <v>8564</v>
      </c>
      <c r="F1960" s="51">
        <v>44719</v>
      </c>
      <c r="G1960" s="2" t="s">
        <v>1</v>
      </c>
      <c r="H1960" s="2" t="s">
        <v>0</v>
      </c>
      <c r="I1960" s="2" t="s">
        <v>8149</v>
      </c>
      <c r="J1960" s="2" t="s">
        <v>8150</v>
      </c>
      <c r="K1960" s="41">
        <v>2753</v>
      </c>
      <c r="L1960" s="48">
        <v>2753</v>
      </c>
      <c r="M1960" s="49" t="s">
        <v>95</v>
      </c>
      <c r="N1960" s="39" t="s">
        <v>96</v>
      </c>
      <c r="O1960" s="2">
        <v>0</v>
      </c>
      <c r="P1960" s="2">
        <v>0</v>
      </c>
      <c r="Q1960" s="39">
        <v>29.91</v>
      </c>
      <c r="R1960" s="2">
        <v>3.8883000000000001</v>
      </c>
      <c r="S1960" s="2">
        <v>0</v>
      </c>
      <c r="T1960" s="2">
        <v>0</v>
      </c>
      <c r="U1960" s="39">
        <v>33.798299999999998</v>
      </c>
      <c r="V1960" s="2">
        <v>0</v>
      </c>
      <c r="W1960" s="2" t="s">
        <v>1</v>
      </c>
      <c r="X1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0"/>
      <c r="Z1960"/>
      <c r="AA1960"/>
    </row>
    <row r="1961" spans="5:27" hidden="1">
      <c r="E1961" s="2" t="s">
        <v>8564</v>
      </c>
      <c r="F1961" s="51">
        <v>44719</v>
      </c>
      <c r="G1961" s="2" t="s">
        <v>1</v>
      </c>
      <c r="H1961" s="2" t="s">
        <v>0</v>
      </c>
      <c r="I1961" s="2" t="s">
        <v>8149</v>
      </c>
      <c r="J1961" s="2" t="s">
        <v>8150</v>
      </c>
      <c r="K1961" s="41">
        <v>2754</v>
      </c>
      <c r="L1961" s="48">
        <v>2754</v>
      </c>
      <c r="M1961" s="49" t="s">
        <v>95</v>
      </c>
      <c r="N1961" s="39" t="s">
        <v>96</v>
      </c>
      <c r="O1961" s="2">
        <v>0</v>
      </c>
      <c r="P1961" s="2">
        <v>0</v>
      </c>
      <c r="Q1961" s="39">
        <v>18.78</v>
      </c>
      <c r="R1961" s="2">
        <v>2.4414000000000002</v>
      </c>
      <c r="S1961" s="2">
        <v>0</v>
      </c>
      <c r="T1961" s="2">
        <v>0</v>
      </c>
      <c r="U1961" s="39">
        <v>21.221400000000003</v>
      </c>
      <c r="V1961" s="2">
        <v>0</v>
      </c>
      <c r="W1961" s="2" t="s">
        <v>1</v>
      </c>
      <c r="X1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1"/>
      <c r="Z1961"/>
      <c r="AA1961"/>
    </row>
    <row r="1962" spans="5:27" hidden="1">
      <c r="E1962" s="2" t="s">
        <v>8564</v>
      </c>
      <c r="F1962" s="51">
        <v>44719</v>
      </c>
      <c r="G1962" s="2" t="s">
        <v>1</v>
      </c>
      <c r="H1962" s="2" t="s">
        <v>0</v>
      </c>
      <c r="I1962" s="2" t="s">
        <v>8149</v>
      </c>
      <c r="J1962" s="2" t="s">
        <v>8150</v>
      </c>
      <c r="K1962" s="41">
        <v>2755</v>
      </c>
      <c r="L1962" s="48">
        <v>2755</v>
      </c>
      <c r="M1962" s="49" t="s">
        <v>95</v>
      </c>
      <c r="N1962" s="39" t="s">
        <v>96</v>
      </c>
      <c r="O1962" s="2">
        <v>0</v>
      </c>
      <c r="P1962" s="2">
        <v>0</v>
      </c>
      <c r="Q1962" s="39">
        <v>21.48</v>
      </c>
      <c r="R1962" s="2">
        <v>2.7924000000000002</v>
      </c>
      <c r="S1962" s="2">
        <v>0</v>
      </c>
      <c r="T1962" s="2">
        <v>0</v>
      </c>
      <c r="U1962" s="39">
        <v>24.272400000000001</v>
      </c>
      <c r="V1962" s="2">
        <v>0</v>
      </c>
      <c r="W1962" s="2" t="s">
        <v>1</v>
      </c>
      <c r="X1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2"/>
      <c r="Z1962"/>
      <c r="AA1962"/>
    </row>
    <row r="1963" spans="5:27" hidden="1">
      <c r="E1963" s="2" t="s">
        <v>8564</v>
      </c>
      <c r="F1963" s="51">
        <v>44719</v>
      </c>
      <c r="G1963" s="2" t="s">
        <v>1</v>
      </c>
      <c r="H1963" s="2" t="s">
        <v>0</v>
      </c>
      <c r="I1963" s="2" t="s">
        <v>8149</v>
      </c>
      <c r="J1963" s="2" t="s">
        <v>8150</v>
      </c>
      <c r="K1963" s="41">
        <v>2756</v>
      </c>
      <c r="L1963" s="48">
        <v>2756</v>
      </c>
      <c r="M1963" s="49" t="s">
        <v>95</v>
      </c>
      <c r="N1963" s="39" t="s">
        <v>96</v>
      </c>
      <c r="O1963" s="2">
        <v>0</v>
      </c>
      <c r="P1963" s="2">
        <v>0</v>
      </c>
      <c r="Q1963" s="39">
        <v>31.46</v>
      </c>
      <c r="R1963" s="2">
        <v>4.0898000000000003</v>
      </c>
      <c r="S1963" s="2">
        <v>0</v>
      </c>
      <c r="T1963" s="2">
        <v>0</v>
      </c>
      <c r="U1963" s="39">
        <v>35.549800000000005</v>
      </c>
      <c r="V1963" s="2">
        <v>0</v>
      </c>
      <c r="W1963" s="2" t="s">
        <v>1</v>
      </c>
      <c r="X1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3"/>
      <c r="Z1963"/>
      <c r="AA1963"/>
    </row>
    <row r="1964" spans="5:27" hidden="1">
      <c r="E1964" s="2" t="s">
        <v>8564</v>
      </c>
      <c r="F1964" s="51">
        <v>44719</v>
      </c>
      <c r="G1964" s="2" t="s">
        <v>1</v>
      </c>
      <c r="H1964" s="2" t="s">
        <v>0</v>
      </c>
      <c r="I1964" s="2" t="s">
        <v>8149</v>
      </c>
      <c r="J1964" s="2" t="s">
        <v>8150</v>
      </c>
      <c r="K1964" s="41">
        <v>2757</v>
      </c>
      <c r="L1964" s="48">
        <v>2757</v>
      </c>
      <c r="M1964" s="49" t="s">
        <v>95</v>
      </c>
      <c r="N1964" s="39" t="s">
        <v>96</v>
      </c>
      <c r="O1964" s="2">
        <v>0</v>
      </c>
      <c r="P1964" s="2">
        <v>0</v>
      </c>
      <c r="Q1964" s="39">
        <v>20.82</v>
      </c>
      <c r="R1964" s="2">
        <v>2.7066000000000003</v>
      </c>
      <c r="S1964" s="2">
        <v>0</v>
      </c>
      <c r="T1964" s="2">
        <v>0</v>
      </c>
      <c r="U1964" s="39">
        <v>23.526600000000002</v>
      </c>
      <c r="V1964" s="2">
        <v>0</v>
      </c>
      <c r="W1964" s="2" t="s">
        <v>1</v>
      </c>
      <c r="X1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4"/>
      <c r="Z1964"/>
      <c r="AA1964"/>
    </row>
    <row r="1965" spans="5:27" hidden="1">
      <c r="E1965" s="2" t="s">
        <v>8564</v>
      </c>
      <c r="F1965" s="51">
        <v>44719</v>
      </c>
      <c r="G1965" s="2" t="s">
        <v>1</v>
      </c>
      <c r="H1965" s="2" t="s">
        <v>0</v>
      </c>
      <c r="I1965" s="2" t="s">
        <v>8149</v>
      </c>
      <c r="J1965" s="2" t="s">
        <v>8150</v>
      </c>
      <c r="K1965" s="41">
        <v>2758</v>
      </c>
      <c r="L1965" s="48">
        <v>2758</v>
      </c>
      <c r="M1965" s="49" t="s">
        <v>95</v>
      </c>
      <c r="N1965" s="39" t="s">
        <v>96</v>
      </c>
      <c r="O1965" s="2">
        <v>0</v>
      </c>
      <c r="P1965" s="2">
        <v>0</v>
      </c>
      <c r="Q1965" s="39">
        <v>27.8</v>
      </c>
      <c r="R1965" s="2">
        <v>3.6140000000000003</v>
      </c>
      <c r="S1965" s="2">
        <v>0</v>
      </c>
      <c r="T1965" s="2">
        <v>0</v>
      </c>
      <c r="U1965" s="39">
        <v>31.414000000000001</v>
      </c>
      <c r="V1965" s="2">
        <v>0</v>
      </c>
      <c r="W1965" s="2" t="s">
        <v>1</v>
      </c>
      <c r="X1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5"/>
      <c r="Z1965"/>
      <c r="AA1965"/>
    </row>
    <row r="1966" spans="5:27" hidden="1">
      <c r="E1966" s="2" t="s">
        <v>8564</v>
      </c>
      <c r="F1966" s="51">
        <v>44719</v>
      </c>
      <c r="G1966" s="2" t="s">
        <v>1</v>
      </c>
      <c r="H1966" s="2" t="s">
        <v>0</v>
      </c>
      <c r="I1966" s="2" t="s">
        <v>8149</v>
      </c>
      <c r="J1966" s="2" t="s">
        <v>8150</v>
      </c>
      <c r="K1966" s="41">
        <v>2759</v>
      </c>
      <c r="L1966" s="48">
        <v>2759</v>
      </c>
      <c r="M1966" s="49" t="s">
        <v>95</v>
      </c>
      <c r="N1966" s="39" t="s">
        <v>96</v>
      </c>
      <c r="O1966" s="2">
        <v>0</v>
      </c>
      <c r="P1966" s="2">
        <v>0</v>
      </c>
      <c r="Q1966" s="39">
        <v>27.88</v>
      </c>
      <c r="R1966" s="2">
        <v>3.6244000000000001</v>
      </c>
      <c r="S1966" s="2">
        <v>0</v>
      </c>
      <c r="T1966" s="2">
        <v>0</v>
      </c>
      <c r="U1966" s="39">
        <v>31.5044</v>
      </c>
      <c r="V1966" s="2">
        <v>0</v>
      </c>
      <c r="W1966" s="2" t="s">
        <v>1</v>
      </c>
      <c r="X1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6"/>
      <c r="Z1966"/>
      <c r="AA1966"/>
    </row>
    <row r="1967" spans="5:27" hidden="1">
      <c r="E1967" s="2" t="s">
        <v>8564</v>
      </c>
      <c r="F1967" s="51">
        <v>44719</v>
      </c>
      <c r="G1967" s="2" t="s">
        <v>1</v>
      </c>
      <c r="H1967" s="2" t="s">
        <v>0</v>
      </c>
      <c r="I1967" s="2" t="s">
        <v>8149</v>
      </c>
      <c r="J1967" s="2" t="s">
        <v>8150</v>
      </c>
      <c r="K1967" s="41">
        <v>2760</v>
      </c>
      <c r="L1967" s="48">
        <v>2760</v>
      </c>
      <c r="M1967" s="49" t="s">
        <v>95</v>
      </c>
      <c r="N1967" s="39" t="s">
        <v>96</v>
      </c>
      <c r="O1967" s="2">
        <v>0</v>
      </c>
      <c r="P1967" s="2">
        <v>0</v>
      </c>
      <c r="Q1967" s="39">
        <v>50.97</v>
      </c>
      <c r="R1967" s="2">
        <v>6.6261000000000001</v>
      </c>
      <c r="S1967" s="2">
        <v>0</v>
      </c>
      <c r="T1967" s="2">
        <v>0</v>
      </c>
      <c r="U1967" s="39">
        <v>57.5961</v>
      </c>
      <c r="V1967" s="2">
        <v>0</v>
      </c>
      <c r="W1967" s="2" t="s">
        <v>1</v>
      </c>
      <c r="X1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7"/>
      <c r="Z1967"/>
      <c r="AA1967"/>
    </row>
    <row r="1968" spans="5:27" hidden="1">
      <c r="E1968" s="2" t="s">
        <v>8564</v>
      </c>
      <c r="F1968" s="51">
        <v>44719</v>
      </c>
      <c r="G1968" s="2" t="s">
        <v>1</v>
      </c>
      <c r="H1968" s="2" t="s">
        <v>0</v>
      </c>
      <c r="I1968" s="2" t="s">
        <v>8149</v>
      </c>
      <c r="J1968" s="2" t="s">
        <v>8150</v>
      </c>
      <c r="K1968" s="41">
        <v>2761</v>
      </c>
      <c r="L1968" s="48">
        <v>2761</v>
      </c>
      <c r="M1968" s="49" t="s">
        <v>95</v>
      </c>
      <c r="N1968" s="39" t="s">
        <v>96</v>
      </c>
      <c r="O1968" s="2">
        <v>0</v>
      </c>
      <c r="P1968" s="2">
        <v>0</v>
      </c>
      <c r="Q1968" s="39">
        <v>9.4499999999999993</v>
      </c>
      <c r="R1968" s="2">
        <v>1.2284999999999999</v>
      </c>
      <c r="S1968" s="2">
        <v>0</v>
      </c>
      <c r="T1968" s="2">
        <v>0</v>
      </c>
      <c r="U1968" s="39">
        <v>10.6785</v>
      </c>
      <c r="V1968" s="2">
        <v>0</v>
      </c>
      <c r="W1968" s="2" t="s">
        <v>1</v>
      </c>
      <c r="X1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8"/>
      <c r="Z1968"/>
      <c r="AA1968"/>
    </row>
    <row r="1969" spans="5:27" hidden="1">
      <c r="E1969" s="2" t="s">
        <v>8564</v>
      </c>
      <c r="F1969" s="51">
        <v>44719</v>
      </c>
      <c r="G1969" s="2" t="s">
        <v>1</v>
      </c>
      <c r="H1969" s="2" t="s">
        <v>0</v>
      </c>
      <c r="I1969" s="2" t="s">
        <v>8149</v>
      </c>
      <c r="J1969" s="2" t="s">
        <v>8150</v>
      </c>
      <c r="K1969" s="41">
        <v>2762</v>
      </c>
      <c r="L1969" s="48">
        <v>2762</v>
      </c>
      <c r="M1969" s="49" t="s">
        <v>95</v>
      </c>
      <c r="N1969" s="39" t="s">
        <v>96</v>
      </c>
      <c r="O1969" s="2">
        <v>0</v>
      </c>
      <c r="P1969" s="2">
        <v>0</v>
      </c>
      <c r="Q1969" s="39">
        <v>14.32</v>
      </c>
      <c r="R1969" s="2">
        <v>1.8616000000000001</v>
      </c>
      <c r="S1969" s="2">
        <v>0</v>
      </c>
      <c r="T1969" s="2">
        <v>0</v>
      </c>
      <c r="U1969" s="39">
        <v>16.1816</v>
      </c>
      <c r="V1969" s="2">
        <v>0</v>
      </c>
      <c r="W1969" s="2" t="s">
        <v>1</v>
      </c>
      <c r="X1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69"/>
      <c r="Z1969"/>
      <c r="AA1969"/>
    </row>
    <row r="1970" spans="5:27" hidden="1">
      <c r="E1970" s="2" t="s">
        <v>8564</v>
      </c>
      <c r="F1970" s="51">
        <v>44719</v>
      </c>
      <c r="G1970" s="2" t="s">
        <v>1</v>
      </c>
      <c r="H1970" s="2" t="s">
        <v>0</v>
      </c>
      <c r="I1970" s="2" t="s">
        <v>8149</v>
      </c>
      <c r="J1970" s="2" t="s">
        <v>8150</v>
      </c>
      <c r="K1970" s="41">
        <v>2763</v>
      </c>
      <c r="L1970" s="48">
        <v>2763</v>
      </c>
      <c r="M1970" s="49" t="s">
        <v>95</v>
      </c>
      <c r="N1970" s="39" t="s">
        <v>96</v>
      </c>
      <c r="O1970" s="2">
        <v>0</v>
      </c>
      <c r="P1970" s="2">
        <v>0</v>
      </c>
      <c r="Q1970" s="39">
        <v>10.6</v>
      </c>
      <c r="R1970" s="2">
        <v>1.3779999999999999</v>
      </c>
      <c r="S1970" s="2">
        <v>0</v>
      </c>
      <c r="T1970" s="2">
        <v>0</v>
      </c>
      <c r="U1970" s="39">
        <v>11.978</v>
      </c>
      <c r="V1970" s="2">
        <v>0</v>
      </c>
      <c r="W1970" s="2" t="s">
        <v>1</v>
      </c>
      <c r="X1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0"/>
      <c r="Z1970"/>
      <c r="AA1970"/>
    </row>
    <row r="1971" spans="5:27" hidden="1">
      <c r="E1971" s="2" t="s">
        <v>8564</v>
      </c>
      <c r="F1971" s="51">
        <v>44719</v>
      </c>
      <c r="G1971" s="2" t="s">
        <v>1</v>
      </c>
      <c r="H1971" s="2" t="s">
        <v>0</v>
      </c>
      <c r="I1971" s="2" t="s">
        <v>8149</v>
      </c>
      <c r="J1971" s="2" t="s">
        <v>8150</v>
      </c>
      <c r="K1971" s="41">
        <v>2764</v>
      </c>
      <c r="L1971" s="48">
        <v>2764</v>
      </c>
      <c r="M1971" s="49" t="s">
        <v>95</v>
      </c>
      <c r="N1971" s="39" t="s">
        <v>96</v>
      </c>
      <c r="O1971" s="2">
        <v>0</v>
      </c>
      <c r="P1971" s="2">
        <v>0</v>
      </c>
      <c r="Q1971" s="39">
        <v>10.6</v>
      </c>
      <c r="R1971" s="2">
        <v>1.3779999999999999</v>
      </c>
      <c r="S1971" s="2">
        <v>0</v>
      </c>
      <c r="T1971" s="2">
        <v>0</v>
      </c>
      <c r="U1971" s="39">
        <v>11.978</v>
      </c>
      <c r="V1971" s="2">
        <v>0</v>
      </c>
      <c r="W1971" s="2" t="s">
        <v>1</v>
      </c>
      <c r="X1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1"/>
      <c r="Z1971"/>
      <c r="AA1971"/>
    </row>
    <row r="1972" spans="5:27" hidden="1">
      <c r="E1972" s="2" t="s">
        <v>8564</v>
      </c>
      <c r="F1972" s="51">
        <v>44719</v>
      </c>
      <c r="G1972" s="2" t="s">
        <v>1</v>
      </c>
      <c r="H1972" s="2" t="s">
        <v>0</v>
      </c>
      <c r="I1972" s="2" t="s">
        <v>8149</v>
      </c>
      <c r="J1972" s="2" t="s">
        <v>8150</v>
      </c>
      <c r="K1972" s="41">
        <v>2765</v>
      </c>
      <c r="L1972" s="48">
        <v>2765</v>
      </c>
      <c r="M1972" s="49" t="s">
        <v>95</v>
      </c>
      <c r="N1972" s="39" t="s">
        <v>96</v>
      </c>
      <c r="O1972" s="2">
        <v>0</v>
      </c>
      <c r="P1972" s="2">
        <v>0</v>
      </c>
      <c r="Q1972" s="39">
        <v>7.1</v>
      </c>
      <c r="R1972" s="2">
        <v>0.92299999999999993</v>
      </c>
      <c r="S1972" s="2">
        <v>0</v>
      </c>
      <c r="T1972" s="2">
        <v>0</v>
      </c>
      <c r="U1972" s="39">
        <v>8.0229999999999997</v>
      </c>
      <c r="V1972" s="2">
        <v>0</v>
      </c>
      <c r="W1972" s="2" t="s">
        <v>1</v>
      </c>
      <c r="X1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2"/>
      <c r="Z1972"/>
      <c r="AA1972"/>
    </row>
    <row r="1973" spans="5:27" hidden="1">
      <c r="E1973" s="2" t="s">
        <v>8564</v>
      </c>
      <c r="F1973" s="51">
        <v>44719</v>
      </c>
      <c r="G1973" s="2" t="s">
        <v>1</v>
      </c>
      <c r="H1973" s="2" t="s">
        <v>0</v>
      </c>
      <c r="I1973" s="2" t="s">
        <v>8149</v>
      </c>
      <c r="J1973" s="2" t="s">
        <v>8150</v>
      </c>
      <c r="K1973" s="41">
        <v>2766</v>
      </c>
      <c r="L1973" s="48">
        <v>2766</v>
      </c>
      <c r="M1973" s="49" t="s">
        <v>95</v>
      </c>
      <c r="N1973" s="39" t="s">
        <v>96</v>
      </c>
      <c r="O1973" s="2">
        <v>0</v>
      </c>
      <c r="P1973" s="2">
        <v>0</v>
      </c>
      <c r="Q1973" s="39">
        <v>24.92</v>
      </c>
      <c r="R1973" s="2">
        <v>3.2396000000000003</v>
      </c>
      <c r="S1973" s="2">
        <v>0</v>
      </c>
      <c r="T1973" s="2">
        <v>0</v>
      </c>
      <c r="U1973" s="39">
        <v>28.159600000000001</v>
      </c>
      <c r="V1973" s="2">
        <v>0</v>
      </c>
      <c r="W1973" s="2" t="s">
        <v>1</v>
      </c>
      <c r="X1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3"/>
      <c r="Z1973"/>
      <c r="AA1973"/>
    </row>
    <row r="1974" spans="5:27" hidden="1">
      <c r="E1974" s="2" t="s">
        <v>8564</v>
      </c>
      <c r="F1974" s="51">
        <v>44719</v>
      </c>
      <c r="G1974" s="2" t="s">
        <v>1</v>
      </c>
      <c r="H1974" s="2" t="s">
        <v>0</v>
      </c>
      <c r="I1974" s="2" t="s">
        <v>8149</v>
      </c>
      <c r="J1974" s="2" t="s">
        <v>8150</v>
      </c>
      <c r="K1974" s="41">
        <v>2767</v>
      </c>
      <c r="L1974" s="48">
        <v>2767</v>
      </c>
      <c r="M1974" s="49" t="s">
        <v>95</v>
      </c>
      <c r="N1974" s="39" t="s">
        <v>96</v>
      </c>
      <c r="O1974" s="2">
        <v>0</v>
      </c>
      <c r="P1974" s="2">
        <v>0</v>
      </c>
      <c r="Q1974" s="39">
        <v>11.62</v>
      </c>
      <c r="R1974" s="2">
        <v>1.5105999999999999</v>
      </c>
      <c r="S1974" s="2">
        <v>0</v>
      </c>
      <c r="T1974" s="2">
        <v>0</v>
      </c>
      <c r="U1974" s="39">
        <v>13.130599999999999</v>
      </c>
      <c r="V1974" s="2">
        <v>0</v>
      </c>
      <c r="W1974" s="2" t="s">
        <v>1</v>
      </c>
      <c r="X1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4"/>
      <c r="Z1974"/>
      <c r="AA1974"/>
    </row>
    <row r="1975" spans="5:27" hidden="1">
      <c r="E1975" s="2" t="s">
        <v>8564</v>
      </c>
      <c r="F1975" s="51">
        <v>44719</v>
      </c>
      <c r="G1975" s="2" t="s">
        <v>1</v>
      </c>
      <c r="H1975" s="2" t="s">
        <v>0</v>
      </c>
      <c r="I1975" s="2" t="s">
        <v>8149</v>
      </c>
      <c r="J1975" s="2" t="s">
        <v>8150</v>
      </c>
      <c r="K1975" s="41">
        <v>2768</v>
      </c>
      <c r="L1975" s="48">
        <v>2768</v>
      </c>
      <c r="M1975" s="49" t="s">
        <v>95</v>
      </c>
      <c r="N1975" s="39" t="s">
        <v>96</v>
      </c>
      <c r="O1975" s="2">
        <v>0</v>
      </c>
      <c r="P1975" s="2">
        <v>0</v>
      </c>
      <c r="Q1975" s="39">
        <v>26.3</v>
      </c>
      <c r="R1975" s="2">
        <v>3.419</v>
      </c>
      <c r="S1975" s="2">
        <v>0</v>
      </c>
      <c r="T1975" s="2">
        <v>0</v>
      </c>
      <c r="U1975" s="39">
        <v>29.719000000000001</v>
      </c>
      <c r="V1975" s="2">
        <v>0</v>
      </c>
      <c r="W1975" s="2" t="s">
        <v>1</v>
      </c>
      <c r="X1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5"/>
      <c r="Z1975"/>
      <c r="AA1975"/>
    </row>
    <row r="1976" spans="5:27" hidden="1">
      <c r="E1976" s="2" t="s">
        <v>8564</v>
      </c>
      <c r="F1976" s="51">
        <v>44719</v>
      </c>
      <c r="G1976" s="2" t="s">
        <v>1</v>
      </c>
      <c r="H1976" s="2" t="s">
        <v>0</v>
      </c>
      <c r="I1976" s="2" t="s">
        <v>8149</v>
      </c>
      <c r="J1976" s="2" t="s">
        <v>8150</v>
      </c>
      <c r="K1976" s="41">
        <v>2769</v>
      </c>
      <c r="L1976" s="48">
        <v>2769</v>
      </c>
      <c r="M1976" s="49" t="s">
        <v>95</v>
      </c>
      <c r="N1976" s="39" t="s">
        <v>96</v>
      </c>
      <c r="O1976" s="2">
        <v>0</v>
      </c>
      <c r="P1976" s="2">
        <v>0</v>
      </c>
      <c r="Q1976" s="39">
        <v>10.6</v>
      </c>
      <c r="R1976" s="2">
        <v>1.3779999999999999</v>
      </c>
      <c r="S1976" s="2">
        <v>0</v>
      </c>
      <c r="T1976" s="2">
        <v>0</v>
      </c>
      <c r="U1976" s="39">
        <v>11.978</v>
      </c>
      <c r="V1976" s="2">
        <v>0</v>
      </c>
      <c r="W1976" s="2" t="s">
        <v>1</v>
      </c>
      <c r="X1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6"/>
      <c r="Z1976"/>
      <c r="AA1976"/>
    </row>
    <row r="1977" spans="5:27" hidden="1">
      <c r="E1977" s="2" t="s">
        <v>8564</v>
      </c>
      <c r="F1977" s="51">
        <v>44719</v>
      </c>
      <c r="G1977" s="2" t="s">
        <v>1</v>
      </c>
      <c r="H1977" s="2" t="s">
        <v>0</v>
      </c>
      <c r="I1977" s="2" t="s">
        <v>8149</v>
      </c>
      <c r="J1977" s="2" t="s">
        <v>8150</v>
      </c>
      <c r="K1977" s="41">
        <v>2770</v>
      </c>
      <c r="L1977" s="48">
        <v>2770</v>
      </c>
      <c r="M1977" s="49" t="s">
        <v>95</v>
      </c>
      <c r="N1977" s="39" t="s">
        <v>96</v>
      </c>
      <c r="O1977" s="2">
        <v>0</v>
      </c>
      <c r="P1977" s="2">
        <v>0</v>
      </c>
      <c r="Q1977" s="39">
        <v>28.58</v>
      </c>
      <c r="R1977" s="2">
        <v>3.7153999999999998</v>
      </c>
      <c r="S1977" s="2">
        <v>0</v>
      </c>
      <c r="T1977" s="2">
        <v>0</v>
      </c>
      <c r="U1977" s="39">
        <v>32.295400000000001</v>
      </c>
      <c r="V1977" s="2">
        <v>0</v>
      </c>
      <c r="W1977" s="2" t="s">
        <v>1</v>
      </c>
      <c r="X1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7"/>
      <c r="Z1977"/>
      <c r="AA1977"/>
    </row>
    <row r="1978" spans="5:27" hidden="1">
      <c r="E1978" s="2" t="s">
        <v>8564</v>
      </c>
      <c r="F1978" s="51">
        <v>44719</v>
      </c>
      <c r="G1978" s="2" t="s">
        <v>1</v>
      </c>
      <c r="H1978" s="2" t="s">
        <v>0</v>
      </c>
      <c r="I1978" s="2" t="s">
        <v>8149</v>
      </c>
      <c r="J1978" s="2" t="s">
        <v>8150</v>
      </c>
      <c r="K1978" s="41">
        <v>2771</v>
      </c>
      <c r="L1978" s="48">
        <v>2771</v>
      </c>
      <c r="M1978" s="49" t="s">
        <v>95</v>
      </c>
      <c r="N1978" s="39" t="s">
        <v>96</v>
      </c>
      <c r="O1978" s="2">
        <v>0</v>
      </c>
      <c r="P1978" s="2">
        <v>0</v>
      </c>
      <c r="Q1978" s="39">
        <v>21.48</v>
      </c>
      <c r="R1978" s="2">
        <v>2.7924000000000002</v>
      </c>
      <c r="S1978" s="2">
        <v>0</v>
      </c>
      <c r="T1978" s="2">
        <v>0</v>
      </c>
      <c r="U1978" s="39">
        <v>24.272400000000001</v>
      </c>
      <c r="V1978" s="2">
        <v>0</v>
      </c>
      <c r="W1978" s="2" t="s">
        <v>1</v>
      </c>
      <c r="X1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8"/>
      <c r="Z1978"/>
      <c r="AA1978"/>
    </row>
    <row r="1979" spans="5:27" hidden="1">
      <c r="E1979" s="2" t="s">
        <v>8564</v>
      </c>
      <c r="F1979" s="51">
        <v>44719</v>
      </c>
      <c r="G1979" s="2" t="s">
        <v>1</v>
      </c>
      <c r="H1979" s="2" t="s">
        <v>0</v>
      </c>
      <c r="I1979" s="2" t="s">
        <v>8149</v>
      </c>
      <c r="J1979" s="2" t="s">
        <v>8150</v>
      </c>
      <c r="K1979" s="41">
        <v>2772</v>
      </c>
      <c r="L1979" s="48">
        <v>2772</v>
      </c>
      <c r="M1979" s="49" t="s">
        <v>95</v>
      </c>
      <c r="N1979" s="39" t="s">
        <v>96</v>
      </c>
      <c r="O1979" s="2">
        <v>0</v>
      </c>
      <c r="P1979" s="2">
        <v>0</v>
      </c>
      <c r="Q1979" s="39">
        <v>14.32</v>
      </c>
      <c r="R1979" s="2">
        <v>1.8616000000000001</v>
      </c>
      <c r="S1979" s="2">
        <v>0</v>
      </c>
      <c r="T1979" s="2">
        <v>0</v>
      </c>
      <c r="U1979" s="39">
        <v>16.1816</v>
      </c>
      <c r="V1979" s="2">
        <v>0</v>
      </c>
      <c r="W1979" s="2" t="s">
        <v>1</v>
      </c>
      <c r="X1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79"/>
      <c r="Z1979"/>
      <c r="AA1979"/>
    </row>
    <row r="1980" spans="5:27" hidden="1">
      <c r="E1980" s="2" t="s">
        <v>8564</v>
      </c>
      <c r="F1980" s="51">
        <v>44720</v>
      </c>
      <c r="G1980" s="2" t="s">
        <v>1</v>
      </c>
      <c r="H1980" s="2" t="s">
        <v>0</v>
      </c>
      <c r="I1980" s="2" t="s">
        <v>8149</v>
      </c>
      <c r="J1980" s="2" t="s">
        <v>8150</v>
      </c>
      <c r="K1980" s="41">
        <v>2773</v>
      </c>
      <c r="L1980" s="48">
        <v>2773</v>
      </c>
      <c r="M1980" s="49" t="s">
        <v>95</v>
      </c>
      <c r="N1980" s="39" t="s">
        <v>96</v>
      </c>
      <c r="O1980" s="2">
        <v>0</v>
      </c>
      <c r="P1980" s="2">
        <v>0</v>
      </c>
      <c r="Q1980" s="39">
        <v>16.72</v>
      </c>
      <c r="R1980" s="2">
        <v>2.1736</v>
      </c>
      <c r="S1980" s="2">
        <v>0</v>
      </c>
      <c r="T1980" s="2">
        <v>0</v>
      </c>
      <c r="U1980" s="39">
        <v>18.893599999999999</v>
      </c>
      <c r="V1980" s="2">
        <v>0</v>
      </c>
      <c r="W1980" s="2" t="s">
        <v>1</v>
      </c>
      <c r="X1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0"/>
      <c r="Z1980"/>
      <c r="AA1980"/>
    </row>
    <row r="1981" spans="5:27" hidden="1">
      <c r="E1981" s="2" t="s">
        <v>8564</v>
      </c>
      <c r="F1981" s="51">
        <v>44720</v>
      </c>
      <c r="G1981" s="2" t="s">
        <v>1</v>
      </c>
      <c r="H1981" s="2" t="s">
        <v>0</v>
      </c>
      <c r="I1981" s="2" t="s">
        <v>8149</v>
      </c>
      <c r="J1981" s="2" t="s">
        <v>8150</v>
      </c>
      <c r="K1981" s="41">
        <v>2774</v>
      </c>
      <c r="L1981" s="48">
        <v>2774</v>
      </c>
      <c r="M1981" s="49" t="s">
        <v>303</v>
      </c>
      <c r="N1981" s="39" t="s">
        <v>304</v>
      </c>
      <c r="O1981" s="2">
        <v>0</v>
      </c>
      <c r="P1981" s="2">
        <v>0</v>
      </c>
      <c r="Q1981" s="39">
        <v>3633.56</v>
      </c>
      <c r="R1981" s="2">
        <v>472.36279999999999</v>
      </c>
      <c r="S1981" s="2">
        <v>0</v>
      </c>
      <c r="T1981" s="2">
        <v>0</v>
      </c>
      <c r="U1981" s="39">
        <v>4105.9228000000003</v>
      </c>
      <c r="V1981" s="2">
        <v>0</v>
      </c>
      <c r="W1981" s="2" t="s">
        <v>1</v>
      </c>
      <c r="X1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1"/>
      <c r="Z1981"/>
      <c r="AA1981"/>
    </row>
    <row r="1982" spans="5:27" hidden="1">
      <c r="E1982" s="2" t="s">
        <v>8564</v>
      </c>
      <c r="F1982" s="51">
        <v>44720</v>
      </c>
      <c r="G1982" s="2" t="s">
        <v>1</v>
      </c>
      <c r="H1982" s="2" t="s">
        <v>0</v>
      </c>
      <c r="I1982" s="2" t="s">
        <v>8149</v>
      </c>
      <c r="J1982" s="2" t="s">
        <v>8150</v>
      </c>
      <c r="K1982" s="41">
        <v>2775</v>
      </c>
      <c r="L1982" s="48">
        <v>2775</v>
      </c>
      <c r="M1982" s="49" t="s">
        <v>1196</v>
      </c>
      <c r="N1982" s="39" t="s">
        <v>1197</v>
      </c>
      <c r="O1982" s="2">
        <v>0</v>
      </c>
      <c r="P1982" s="2">
        <v>0</v>
      </c>
      <c r="Q1982" s="39">
        <v>714.12</v>
      </c>
      <c r="R1982" s="2">
        <v>92.835599999999999</v>
      </c>
      <c r="S1982" s="2">
        <v>0</v>
      </c>
      <c r="T1982" s="2">
        <v>0</v>
      </c>
      <c r="U1982" s="39">
        <v>806.9556</v>
      </c>
      <c r="V1982" s="2">
        <v>0</v>
      </c>
      <c r="W1982" s="2" t="s">
        <v>1</v>
      </c>
      <c r="X1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2"/>
      <c r="Z1982"/>
      <c r="AA1982"/>
    </row>
    <row r="1983" spans="5:27" hidden="1">
      <c r="E1983" s="2" t="s">
        <v>8564</v>
      </c>
      <c r="F1983" s="51">
        <v>44720</v>
      </c>
      <c r="G1983" s="2" t="s">
        <v>1</v>
      </c>
      <c r="H1983" s="2" t="s">
        <v>0</v>
      </c>
      <c r="I1983" s="2" t="s">
        <v>8149</v>
      </c>
      <c r="J1983" s="2" t="s">
        <v>8150</v>
      </c>
      <c r="K1983" s="41">
        <v>2776</v>
      </c>
      <c r="L1983" s="48">
        <v>2776</v>
      </c>
      <c r="M1983" s="49" t="s">
        <v>1196</v>
      </c>
      <c r="N1983" s="39" t="s">
        <v>1197</v>
      </c>
      <c r="O1983" s="2">
        <v>0</v>
      </c>
      <c r="P1983" s="2">
        <v>0</v>
      </c>
      <c r="Q1983" s="39">
        <v>375.72</v>
      </c>
      <c r="R1983" s="2">
        <v>48.843600000000002</v>
      </c>
      <c r="S1983" s="2">
        <v>0</v>
      </c>
      <c r="T1983" s="2">
        <v>0</v>
      </c>
      <c r="U1983" s="39">
        <v>424.56360000000001</v>
      </c>
      <c r="V1983" s="2">
        <v>0</v>
      </c>
      <c r="W1983" s="2" t="s">
        <v>1</v>
      </c>
      <c r="X1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3"/>
      <c r="Z1983"/>
      <c r="AA1983"/>
    </row>
    <row r="1984" spans="5:27" hidden="1">
      <c r="E1984" s="2" t="s">
        <v>8564</v>
      </c>
      <c r="F1984" s="51">
        <v>44720</v>
      </c>
      <c r="G1984" s="2" t="s">
        <v>1</v>
      </c>
      <c r="H1984" s="2" t="s">
        <v>0</v>
      </c>
      <c r="I1984" s="2" t="s">
        <v>8149</v>
      </c>
      <c r="J1984" s="2" t="s">
        <v>8150</v>
      </c>
      <c r="K1984" s="41">
        <v>2777</v>
      </c>
      <c r="L1984" s="48">
        <v>2777</v>
      </c>
      <c r="M1984" s="49" t="s">
        <v>7913</v>
      </c>
      <c r="N1984" s="39" t="s">
        <v>7914</v>
      </c>
      <c r="O1984" s="2">
        <v>0</v>
      </c>
      <c r="P1984" s="2">
        <v>0</v>
      </c>
      <c r="Q1984" s="39">
        <v>31.56</v>
      </c>
      <c r="R1984" s="2">
        <v>4.1028000000000002</v>
      </c>
      <c r="S1984" s="2">
        <v>0</v>
      </c>
      <c r="T1984" s="2">
        <v>0</v>
      </c>
      <c r="U1984" s="39">
        <v>35.662799999999997</v>
      </c>
      <c r="V1984" s="2">
        <v>0</v>
      </c>
      <c r="W1984" s="2" t="s">
        <v>1</v>
      </c>
      <c r="X1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4"/>
      <c r="Z1984"/>
      <c r="AA1984"/>
    </row>
    <row r="1985" spans="5:27" hidden="1">
      <c r="E1985" s="2" t="s">
        <v>8564</v>
      </c>
      <c r="F1985" s="51">
        <v>44720</v>
      </c>
      <c r="G1985" s="2" t="s">
        <v>1</v>
      </c>
      <c r="H1985" s="2" t="s">
        <v>0</v>
      </c>
      <c r="I1985" s="2" t="s">
        <v>8149</v>
      </c>
      <c r="J1985" s="2" t="s">
        <v>8150</v>
      </c>
      <c r="K1985" s="41">
        <v>2778</v>
      </c>
      <c r="L1985" s="48">
        <v>2778</v>
      </c>
      <c r="M1985" s="49" t="s">
        <v>719</v>
      </c>
      <c r="N1985" s="39" t="s">
        <v>720</v>
      </c>
      <c r="O1985" s="2">
        <v>0</v>
      </c>
      <c r="P1985" s="2">
        <v>0</v>
      </c>
      <c r="Q1985" s="39">
        <v>124.34</v>
      </c>
      <c r="R1985" s="2">
        <v>16.164200000000001</v>
      </c>
      <c r="S1985" s="2">
        <v>0</v>
      </c>
      <c r="T1985" s="2">
        <v>0</v>
      </c>
      <c r="U1985" s="39">
        <v>140.5042</v>
      </c>
      <c r="V1985" s="2">
        <v>0</v>
      </c>
      <c r="W1985" s="2" t="s">
        <v>1</v>
      </c>
      <c r="X1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5"/>
      <c r="Z1985"/>
      <c r="AA1985"/>
    </row>
    <row r="1986" spans="5:27" hidden="1">
      <c r="E1986" s="2" t="s">
        <v>8564</v>
      </c>
      <c r="F1986" s="51">
        <v>44720</v>
      </c>
      <c r="G1986" s="2" t="s">
        <v>1</v>
      </c>
      <c r="H1986" s="2" t="s">
        <v>0</v>
      </c>
      <c r="I1986" s="2" t="s">
        <v>8149</v>
      </c>
      <c r="J1986" s="2" t="s">
        <v>8150</v>
      </c>
      <c r="K1986" s="41">
        <v>2779</v>
      </c>
      <c r="L1986" s="48">
        <v>2779</v>
      </c>
      <c r="M1986" s="49" t="s">
        <v>249</v>
      </c>
      <c r="N1986" s="39" t="s">
        <v>250</v>
      </c>
      <c r="O1986" s="2">
        <v>0</v>
      </c>
      <c r="P1986" s="2">
        <v>0</v>
      </c>
      <c r="Q1986" s="39">
        <v>690.79</v>
      </c>
      <c r="R1986" s="2">
        <v>89.802700000000002</v>
      </c>
      <c r="S1986" s="2">
        <v>0</v>
      </c>
      <c r="T1986" s="2">
        <v>0</v>
      </c>
      <c r="U1986" s="39">
        <v>780.59269999999992</v>
      </c>
      <c r="V1986" s="2">
        <v>0</v>
      </c>
      <c r="W1986" s="2" t="s">
        <v>1</v>
      </c>
      <c r="X1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6"/>
      <c r="Z1986"/>
      <c r="AA1986"/>
    </row>
    <row r="1987" spans="5:27" hidden="1">
      <c r="E1987" s="2" t="s">
        <v>8564</v>
      </c>
      <c r="F1987" s="51">
        <v>44720</v>
      </c>
      <c r="G1987" s="2" t="s">
        <v>1</v>
      </c>
      <c r="H1987" s="2" t="s">
        <v>0</v>
      </c>
      <c r="I1987" s="2" t="s">
        <v>8149</v>
      </c>
      <c r="J1987" s="2" t="s">
        <v>8150</v>
      </c>
      <c r="K1987" s="41">
        <v>2780</v>
      </c>
      <c r="L1987" s="48">
        <v>2780</v>
      </c>
      <c r="M1987" s="49" t="s">
        <v>8214</v>
      </c>
      <c r="N1987" s="39" t="s">
        <v>8215</v>
      </c>
      <c r="O1987" s="2">
        <v>0</v>
      </c>
      <c r="P1987" s="2">
        <v>0</v>
      </c>
      <c r="Q1987" s="39">
        <v>63.08</v>
      </c>
      <c r="R1987" s="2">
        <v>8.2004000000000001</v>
      </c>
      <c r="S1987" s="2">
        <v>0</v>
      </c>
      <c r="T1987" s="2">
        <v>0</v>
      </c>
      <c r="U1987" s="39">
        <v>71.2804</v>
      </c>
      <c r="V1987" s="2">
        <v>0</v>
      </c>
      <c r="W1987" s="2" t="s">
        <v>1</v>
      </c>
      <c r="X1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7"/>
      <c r="Z1987"/>
      <c r="AA1987"/>
    </row>
    <row r="1988" spans="5:27" hidden="1">
      <c r="E1988" s="2" t="s">
        <v>8564</v>
      </c>
      <c r="F1988" s="51">
        <v>44720</v>
      </c>
      <c r="G1988" s="2" t="s">
        <v>1</v>
      </c>
      <c r="H1988" s="2" t="s">
        <v>0</v>
      </c>
      <c r="I1988" s="2" t="s">
        <v>8149</v>
      </c>
      <c r="J1988" s="2" t="s">
        <v>8150</v>
      </c>
      <c r="K1988" s="41">
        <v>2781</v>
      </c>
      <c r="L1988" s="48">
        <v>2781</v>
      </c>
      <c r="M1988" s="49" t="s">
        <v>365</v>
      </c>
      <c r="N1988" s="39" t="s">
        <v>366</v>
      </c>
      <c r="O1988" s="2">
        <v>0</v>
      </c>
      <c r="P1988" s="2">
        <v>0</v>
      </c>
      <c r="Q1988" s="39">
        <v>103.95</v>
      </c>
      <c r="R1988" s="2">
        <v>13.513500000000001</v>
      </c>
      <c r="S1988" s="2">
        <v>0</v>
      </c>
      <c r="T1988" s="2">
        <v>0</v>
      </c>
      <c r="U1988" s="39">
        <v>117.46350000000001</v>
      </c>
      <c r="V1988" s="2">
        <v>0</v>
      </c>
      <c r="W1988" s="2" t="s">
        <v>1</v>
      </c>
      <c r="X1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8"/>
      <c r="Z1988"/>
      <c r="AA1988"/>
    </row>
    <row r="1989" spans="5:27" hidden="1">
      <c r="E1989" s="2" t="s">
        <v>8564</v>
      </c>
      <c r="F1989" s="51">
        <v>44720</v>
      </c>
      <c r="G1989" s="2" t="s">
        <v>1</v>
      </c>
      <c r="H1989" s="2" t="s">
        <v>0</v>
      </c>
      <c r="I1989" s="2" t="s">
        <v>8149</v>
      </c>
      <c r="J1989" s="2" t="s">
        <v>8150</v>
      </c>
      <c r="K1989" s="41">
        <v>2782</v>
      </c>
      <c r="L1989" s="48">
        <v>2782</v>
      </c>
      <c r="M1989" s="49" t="s">
        <v>126</v>
      </c>
      <c r="N1989" s="39" t="s">
        <v>127</v>
      </c>
      <c r="O1989" s="2">
        <v>0</v>
      </c>
      <c r="P1989" s="2">
        <v>0</v>
      </c>
      <c r="Q1989" s="39">
        <v>1456.25</v>
      </c>
      <c r="R1989" s="2">
        <v>189.3125</v>
      </c>
      <c r="S1989" s="2">
        <v>0</v>
      </c>
      <c r="T1989" s="2">
        <v>0</v>
      </c>
      <c r="U1989" s="39">
        <v>1645.5625</v>
      </c>
      <c r="V1989" s="2">
        <v>0</v>
      </c>
      <c r="W1989" s="2" t="s">
        <v>1</v>
      </c>
      <c r="X1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89"/>
      <c r="Z1989"/>
      <c r="AA1989"/>
    </row>
    <row r="1990" spans="5:27" hidden="1">
      <c r="E1990" s="2" t="s">
        <v>8564</v>
      </c>
      <c r="F1990" s="51">
        <v>44720</v>
      </c>
      <c r="G1990" s="2" t="s">
        <v>1</v>
      </c>
      <c r="H1990" s="2" t="s">
        <v>0</v>
      </c>
      <c r="I1990" s="2" t="s">
        <v>8149</v>
      </c>
      <c r="J1990" s="2" t="s">
        <v>8150</v>
      </c>
      <c r="K1990" s="41">
        <v>2783</v>
      </c>
      <c r="L1990" s="48">
        <v>2783</v>
      </c>
      <c r="M1990" s="49" t="s">
        <v>830</v>
      </c>
      <c r="N1990" s="39" t="s">
        <v>831</v>
      </c>
      <c r="O1990" s="2">
        <v>0</v>
      </c>
      <c r="P1990" s="2">
        <v>0</v>
      </c>
      <c r="Q1990" s="39">
        <v>217.93</v>
      </c>
      <c r="R1990" s="2">
        <v>28.330900000000003</v>
      </c>
      <c r="S1990" s="2">
        <v>0</v>
      </c>
      <c r="T1990" s="2">
        <v>0</v>
      </c>
      <c r="U1990" s="39">
        <v>246.26090000000002</v>
      </c>
      <c r="V1990" s="2">
        <v>0</v>
      </c>
      <c r="W1990" s="2" t="s">
        <v>1</v>
      </c>
      <c r="X1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0"/>
      <c r="Z1990"/>
      <c r="AA1990"/>
    </row>
    <row r="1991" spans="5:27" hidden="1">
      <c r="E1991" s="2" t="s">
        <v>8564</v>
      </c>
      <c r="F1991" s="51">
        <v>44720</v>
      </c>
      <c r="G1991" s="2" t="s">
        <v>1</v>
      </c>
      <c r="H1991" s="2" t="s">
        <v>0</v>
      </c>
      <c r="I1991" s="2" t="s">
        <v>8149</v>
      </c>
      <c r="J1991" s="2" t="s">
        <v>8150</v>
      </c>
      <c r="K1991" s="41">
        <v>2784</v>
      </c>
      <c r="L1991" s="48">
        <v>2784</v>
      </c>
      <c r="M1991" s="49" t="s">
        <v>79</v>
      </c>
      <c r="N1991" s="39" t="s">
        <v>80</v>
      </c>
      <c r="O1991" s="2">
        <v>0</v>
      </c>
      <c r="P1991" s="2">
        <v>0</v>
      </c>
      <c r="Q1991" s="39">
        <v>1239.06</v>
      </c>
      <c r="R1991" s="2">
        <v>161.0778</v>
      </c>
      <c r="S1991" s="2">
        <v>0</v>
      </c>
      <c r="T1991" s="2">
        <v>0</v>
      </c>
      <c r="U1991" s="39">
        <v>1400.1378</v>
      </c>
      <c r="V1991" s="2">
        <v>0</v>
      </c>
      <c r="W1991" s="2" t="s">
        <v>1</v>
      </c>
      <c r="X1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1"/>
      <c r="Z1991"/>
      <c r="AA1991"/>
    </row>
    <row r="1992" spans="5:27" hidden="1">
      <c r="E1992" s="2" t="s">
        <v>8564</v>
      </c>
      <c r="F1992" s="51">
        <v>44720</v>
      </c>
      <c r="G1992" s="2" t="s">
        <v>1</v>
      </c>
      <c r="H1992" s="2" t="s">
        <v>0</v>
      </c>
      <c r="I1992" s="2" t="s">
        <v>8149</v>
      </c>
      <c r="J1992" s="2" t="s">
        <v>8150</v>
      </c>
      <c r="K1992" s="41">
        <v>2785</v>
      </c>
      <c r="L1992" s="48">
        <v>2785</v>
      </c>
      <c r="M1992" s="49" t="s">
        <v>435</v>
      </c>
      <c r="N1992" s="39" t="s">
        <v>436</v>
      </c>
      <c r="O1992" s="2">
        <v>0</v>
      </c>
      <c r="P1992" s="2">
        <v>0</v>
      </c>
      <c r="Q1992" s="39">
        <v>942.11</v>
      </c>
      <c r="R1992" s="2">
        <v>122.4743</v>
      </c>
      <c r="S1992" s="2">
        <v>0</v>
      </c>
      <c r="T1992" s="2">
        <v>0</v>
      </c>
      <c r="U1992" s="39">
        <v>1064.5843</v>
      </c>
      <c r="V1992" s="2">
        <v>0</v>
      </c>
      <c r="W1992" s="2" t="s">
        <v>1</v>
      </c>
      <c r="X1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2"/>
      <c r="Z1992"/>
      <c r="AA1992"/>
    </row>
    <row r="1993" spans="5:27" hidden="1">
      <c r="E1993" s="2" t="s">
        <v>8564</v>
      </c>
      <c r="F1993" s="51">
        <v>44720</v>
      </c>
      <c r="G1993" s="2" t="s">
        <v>1</v>
      </c>
      <c r="H1993" s="2" t="s">
        <v>0</v>
      </c>
      <c r="I1993" s="2" t="s">
        <v>8149</v>
      </c>
      <c r="J1993" s="2" t="s">
        <v>8150</v>
      </c>
      <c r="K1993" s="41">
        <v>2786</v>
      </c>
      <c r="L1993" s="48">
        <v>2786</v>
      </c>
      <c r="M1993" s="49" t="s">
        <v>93</v>
      </c>
      <c r="N1993" s="39" t="s">
        <v>94</v>
      </c>
      <c r="O1993" s="2">
        <v>0</v>
      </c>
      <c r="P1993" s="2">
        <v>0</v>
      </c>
      <c r="Q1993" s="39">
        <v>81.56</v>
      </c>
      <c r="R1993" s="2">
        <v>10.6028</v>
      </c>
      <c r="S1993" s="2">
        <v>0</v>
      </c>
      <c r="T1993" s="2">
        <v>0</v>
      </c>
      <c r="U1993" s="39">
        <v>92.162800000000004</v>
      </c>
      <c r="V1993" s="2">
        <v>0</v>
      </c>
      <c r="W1993" s="2" t="s">
        <v>1</v>
      </c>
      <c r="X1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3"/>
      <c r="Z1993"/>
      <c r="AA1993"/>
    </row>
    <row r="1994" spans="5:27" hidden="1">
      <c r="E1994" s="2" t="s">
        <v>8564</v>
      </c>
      <c r="F1994" s="51">
        <v>44720</v>
      </c>
      <c r="G1994" s="2" t="s">
        <v>1</v>
      </c>
      <c r="H1994" s="2" t="s">
        <v>0</v>
      </c>
      <c r="I1994" s="2" t="s">
        <v>8149</v>
      </c>
      <c r="J1994" s="2" t="s">
        <v>8150</v>
      </c>
      <c r="K1994" s="41">
        <v>2787</v>
      </c>
      <c r="L1994" s="48">
        <v>2787</v>
      </c>
      <c r="M1994" s="49" t="s">
        <v>140</v>
      </c>
      <c r="N1994" s="39" t="s">
        <v>141</v>
      </c>
      <c r="O1994" s="2">
        <v>0</v>
      </c>
      <c r="P1994" s="2">
        <v>0</v>
      </c>
      <c r="Q1994" s="39">
        <v>214.51</v>
      </c>
      <c r="R1994" s="2">
        <v>27.886299999999999</v>
      </c>
      <c r="S1994" s="2">
        <v>0</v>
      </c>
      <c r="T1994" s="2">
        <v>0</v>
      </c>
      <c r="U1994" s="39">
        <v>242.3963</v>
      </c>
      <c r="V1994" s="2">
        <v>0</v>
      </c>
      <c r="W1994" s="2" t="s">
        <v>1</v>
      </c>
      <c r="X1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4"/>
      <c r="Z1994"/>
      <c r="AA1994"/>
    </row>
    <row r="1995" spans="5:27" hidden="1">
      <c r="E1995" s="2" t="s">
        <v>8564</v>
      </c>
      <c r="F1995" s="51">
        <v>44720</v>
      </c>
      <c r="G1995" s="2" t="s">
        <v>1</v>
      </c>
      <c r="H1995" s="2" t="s">
        <v>0</v>
      </c>
      <c r="I1995" s="2" t="s">
        <v>8149</v>
      </c>
      <c r="J1995" s="2" t="s">
        <v>8150</v>
      </c>
      <c r="K1995" s="41">
        <v>2788</v>
      </c>
      <c r="L1995" s="48">
        <v>2788</v>
      </c>
      <c r="M1995" s="49">
        <v>0</v>
      </c>
      <c r="N1995" s="39" t="s">
        <v>322</v>
      </c>
      <c r="O1995" s="2">
        <v>0</v>
      </c>
      <c r="P1995" s="2">
        <v>0</v>
      </c>
      <c r="Q1995" s="39">
        <v>122.31</v>
      </c>
      <c r="R1995" s="2">
        <v>15.900300000000001</v>
      </c>
      <c r="S1995" s="2">
        <v>0</v>
      </c>
      <c r="T1995" s="2">
        <v>0</v>
      </c>
      <c r="U1995" s="39">
        <v>138.21030000000002</v>
      </c>
      <c r="V1995" s="2" t="s">
        <v>8383</v>
      </c>
      <c r="W1995" s="2" t="s">
        <v>1</v>
      </c>
      <c r="X1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5"/>
      <c r="Z1995"/>
      <c r="AA1995"/>
    </row>
    <row r="1996" spans="5:27" hidden="1">
      <c r="E1996" s="2" t="s">
        <v>8564</v>
      </c>
      <c r="F1996" s="51">
        <v>44720</v>
      </c>
      <c r="G1996" s="2" t="s">
        <v>1</v>
      </c>
      <c r="H1996" s="2" t="s">
        <v>0</v>
      </c>
      <c r="I1996" s="2" t="s">
        <v>8149</v>
      </c>
      <c r="J1996" s="2" t="s">
        <v>8150</v>
      </c>
      <c r="K1996" s="41">
        <v>2789</v>
      </c>
      <c r="L1996" s="48">
        <v>2789</v>
      </c>
      <c r="M1996" s="49" t="s">
        <v>610</v>
      </c>
      <c r="N1996" s="39" t="s">
        <v>611</v>
      </c>
      <c r="O1996" s="2">
        <v>0</v>
      </c>
      <c r="P1996" s="2">
        <v>0</v>
      </c>
      <c r="Q1996" s="39">
        <v>236.46</v>
      </c>
      <c r="R1996" s="2">
        <v>30.739800000000002</v>
      </c>
      <c r="S1996" s="2">
        <v>0</v>
      </c>
      <c r="T1996" s="2">
        <v>0</v>
      </c>
      <c r="U1996" s="39">
        <v>267.19979999999998</v>
      </c>
      <c r="V1996" s="2">
        <v>0</v>
      </c>
      <c r="W1996" s="2" t="s">
        <v>1</v>
      </c>
      <c r="X1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6"/>
      <c r="Z1996"/>
      <c r="AA1996"/>
    </row>
    <row r="1997" spans="5:27" hidden="1">
      <c r="E1997" s="2" t="s">
        <v>8564</v>
      </c>
      <c r="F1997" s="51">
        <v>44720</v>
      </c>
      <c r="G1997" s="2" t="s">
        <v>1</v>
      </c>
      <c r="H1997" s="2" t="s">
        <v>0</v>
      </c>
      <c r="I1997" s="2" t="s">
        <v>8149</v>
      </c>
      <c r="J1997" s="2" t="s">
        <v>8150</v>
      </c>
      <c r="K1997" s="41">
        <v>2790</v>
      </c>
      <c r="L1997" s="48">
        <v>2790</v>
      </c>
      <c r="M1997" s="49">
        <v>0</v>
      </c>
      <c r="N1997" s="39" t="s">
        <v>8434</v>
      </c>
      <c r="O1997" s="2">
        <v>0</v>
      </c>
      <c r="P1997" s="2">
        <v>0</v>
      </c>
      <c r="Q1997" s="39">
        <v>817.58</v>
      </c>
      <c r="R1997" s="2">
        <v>106.28540000000001</v>
      </c>
      <c r="S1997" s="2">
        <v>0</v>
      </c>
      <c r="T1997" s="2">
        <v>0</v>
      </c>
      <c r="U1997" s="39">
        <v>923.86540000000002</v>
      </c>
      <c r="V1997" s="2" t="s">
        <v>8433</v>
      </c>
      <c r="W1997" s="2" t="s">
        <v>1</v>
      </c>
      <c r="X1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7"/>
      <c r="Z1997"/>
      <c r="AA1997"/>
    </row>
    <row r="1998" spans="5:27" hidden="1">
      <c r="E1998" s="2" t="s">
        <v>8564</v>
      </c>
      <c r="F1998" s="51">
        <v>44720</v>
      </c>
      <c r="G1998" s="2" t="s">
        <v>1</v>
      </c>
      <c r="H1998" s="2" t="s">
        <v>0</v>
      </c>
      <c r="I1998" s="2" t="s">
        <v>8149</v>
      </c>
      <c r="J1998" s="2" t="s">
        <v>8150</v>
      </c>
      <c r="K1998" s="41">
        <v>2791</v>
      </c>
      <c r="L1998" s="48">
        <v>2791</v>
      </c>
      <c r="M1998" s="49" t="s">
        <v>887</v>
      </c>
      <c r="N1998" s="39" t="s">
        <v>888</v>
      </c>
      <c r="O1998" s="2">
        <v>0</v>
      </c>
      <c r="P1998" s="2">
        <v>0</v>
      </c>
      <c r="Q1998" s="39">
        <v>50.28</v>
      </c>
      <c r="R1998" s="2">
        <v>6.5364000000000004</v>
      </c>
      <c r="S1998" s="2">
        <v>0</v>
      </c>
      <c r="T1998" s="2">
        <v>0</v>
      </c>
      <c r="U1998" s="39">
        <v>56.816400000000002</v>
      </c>
      <c r="V1998" s="2">
        <v>0</v>
      </c>
      <c r="W1998" s="2" t="s">
        <v>1</v>
      </c>
      <c r="X1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8"/>
      <c r="Z1998"/>
      <c r="AA1998"/>
    </row>
    <row r="1999" spans="5:27" hidden="1">
      <c r="E1999" s="2" t="s">
        <v>8564</v>
      </c>
      <c r="F1999" s="51">
        <v>44720</v>
      </c>
      <c r="G1999" s="2" t="s">
        <v>1</v>
      </c>
      <c r="H1999" s="2" t="s">
        <v>0</v>
      </c>
      <c r="I1999" s="2" t="s">
        <v>8149</v>
      </c>
      <c r="J1999" s="2" t="s">
        <v>8150</v>
      </c>
      <c r="K1999" s="41">
        <v>2792</v>
      </c>
      <c r="L1999" s="48">
        <v>2792</v>
      </c>
      <c r="M1999" s="49" t="s">
        <v>7944</v>
      </c>
      <c r="N1999" s="39" t="s">
        <v>7945</v>
      </c>
      <c r="O1999" s="2">
        <v>0</v>
      </c>
      <c r="P1999" s="2">
        <v>0</v>
      </c>
      <c r="Q1999" s="39">
        <v>285.45999999999998</v>
      </c>
      <c r="R1999" s="2">
        <v>37.1098</v>
      </c>
      <c r="S1999" s="2">
        <v>0</v>
      </c>
      <c r="T1999" s="2">
        <v>0</v>
      </c>
      <c r="U1999" s="39">
        <v>322.56979999999999</v>
      </c>
      <c r="V1999" s="2">
        <v>0</v>
      </c>
      <c r="W1999" s="2" t="s">
        <v>1</v>
      </c>
      <c r="X1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1999"/>
      <c r="Z1999"/>
      <c r="AA1999"/>
    </row>
    <row r="2000" spans="5:27" hidden="1">
      <c r="E2000" s="2" t="s">
        <v>8564</v>
      </c>
      <c r="F2000" s="51">
        <v>44720</v>
      </c>
      <c r="G2000" s="2" t="s">
        <v>1</v>
      </c>
      <c r="H2000" s="2" t="s">
        <v>0</v>
      </c>
      <c r="I2000" s="2" t="s">
        <v>8149</v>
      </c>
      <c r="J2000" s="2" t="s">
        <v>8150</v>
      </c>
      <c r="K2000" s="41">
        <v>2793</v>
      </c>
      <c r="L2000" s="48">
        <v>2793</v>
      </c>
      <c r="M2000" s="49" t="s">
        <v>8610</v>
      </c>
      <c r="N2000" s="39" t="s">
        <v>8611</v>
      </c>
      <c r="O2000" s="2">
        <v>0</v>
      </c>
      <c r="P2000" s="2">
        <v>0</v>
      </c>
      <c r="Q2000" s="39">
        <v>61.16</v>
      </c>
      <c r="R2000" s="2">
        <v>7.9508000000000001</v>
      </c>
      <c r="S2000" s="2">
        <v>0</v>
      </c>
      <c r="T2000" s="2">
        <v>0</v>
      </c>
      <c r="U2000" s="39">
        <v>69.110799999999998</v>
      </c>
      <c r="V2000" s="2">
        <v>0</v>
      </c>
      <c r="W2000" s="2" t="s">
        <v>1</v>
      </c>
      <c r="X2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0"/>
      <c r="Z2000"/>
      <c r="AA2000"/>
    </row>
    <row r="2001" spans="5:27" hidden="1">
      <c r="E2001" s="2" t="s">
        <v>8564</v>
      </c>
      <c r="F2001" s="51">
        <v>44720</v>
      </c>
      <c r="G2001" s="2" t="s">
        <v>1</v>
      </c>
      <c r="H2001" s="2" t="s">
        <v>0</v>
      </c>
      <c r="I2001" s="2" t="s">
        <v>8149</v>
      </c>
      <c r="J2001" s="2" t="s">
        <v>8150</v>
      </c>
      <c r="K2001" s="41">
        <v>2794</v>
      </c>
      <c r="L2001" s="48">
        <v>2794</v>
      </c>
      <c r="M2001" s="49">
        <v>0</v>
      </c>
      <c r="N2001" s="39" t="s">
        <v>8412</v>
      </c>
      <c r="O2001" s="2">
        <v>0</v>
      </c>
      <c r="P2001" s="2">
        <v>0</v>
      </c>
      <c r="Q2001" s="39">
        <v>44.59</v>
      </c>
      <c r="R2001" s="2">
        <v>5.7967000000000004</v>
      </c>
      <c r="S2001" s="2">
        <v>0</v>
      </c>
      <c r="T2001" s="2">
        <v>0</v>
      </c>
      <c r="U2001" s="39">
        <v>50.386700000000005</v>
      </c>
      <c r="V2001" s="2" t="s">
        <v>8411</v>
      </c>
      <c r="W2001" s="2" t="s">
        <v>1</v>
      </c>
      <c r="X2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1"/>
      <c r="Z2001"/>
      <c r="AA2001"/>
    </row>
    <row r="2002" spans="5:27" hidden="1">
      <c r="E2002" s="2" t="s">
        <v>8564</v>
      </c>
      <c r="F2002" s="51">
        <v>44720</v>
      </c>
      <c r="G2002" s="2" t="s">
        <v>1</v>
      </c>
      <c r="H2002" s="2" t="s">
        <v>0</v>
      </c>
      <c r="I2002" s="2" t="s">
        <v>8149</v>
      </c>
      <c r="J2002" s="2" t="s">
        <v>8150</v>
      </c>
      <c r="K2002" s="41">
        <v>2795</v>
      </c>
      <c r="L2002" s="48">
        <v>2795</v>
      </c>
      <c r="M2002" s="49" t="s">
        <v>435</v>
      </c>
      <c r="N2002" s="39" t="s">
        <v>436</v>
      </c>
      <c r="O2002" s="2">
        <v>0</v>
      </c>
      <c r="P2002" s="2">
        <v>0</v>
      </c>
      <c r="Q2002" s="39">
        <v>21.88</v>
      </c>
      <c r="R2002" s="2">
        <v>2.8443999999999998</v>
      </c>
      <c r="S2002" s="2">
        <v>0</v>
      </c>
      <c r="T2002" s="2">
        <v>0</v>
      </c>
      <c r="U2002" s="39">
        <v>24.724399999999999</v>
      </c>
      <c r="V2002" s="2">
        <v>0</v>
      </c>
      <c r="W2002" s="2" t="s">
        <v>1</v>
      </c>
      <c r="X2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2"/>
      <c r="Z2002"/>
      <c r="AA2002"/>
    </row>
    <row r="2003" spans="5:27" hidden="1">
      <c r="E2003" s="2" t="s">
        <v>8564</v>
      </c>
      <c r="F2003" s="51">
        <v>44721</v>
      </c>
      <c r="G2003" s="2" t="s">
        <v>1</v>
      </c>
      <c r="H2003" s="2" t="s">
        <v>0</v>
      </c>
      <c r="I2003" s="2" t="s">
        <v>8149</v>
      </c>
      <c r="J2003" s="2" t="s">
        <v>8150</v>
      </c>
      <c r="K2003" s="41">
        <v>2796</v>
      </c>
      <c r="L2003" s="48">
        <v>2796</v>
      </c>
      <c r="M2003" s="49" t="s">
        <v>7848</v>
      </c>
      <c r="N2003" s="39" t="s">
        <v>7847</v>
      </c>
      <c r="O2003" s="2">
        <v>0</v>
      </c>
      <c r="P2003" s="2">
        <v>0</v>
      </c>
      <c r="Q2003" s="39">
        <v>0</v>
      </c>
      <c r="R2003" s="2">
        <v>0</v>
      </c>
      <c r="S2003" s="2">
        <v>0</v>
      </c>
      <c r="T2003" s="2">
        <v>0</v>
      </c>
      <c r="U2003" s="39">
        <v>0</v>
      </c>
      <c r="V2003" s="2">
        <v>0</v>
      </c>
      <c r="W2003" s="2" t="s">
        <v>1</v>
      </c>
      <c r="X2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3"/>
      <c r="Z2003"/>
      <c r="AA2003"/>
    </row>
    <row r="2004" spans="5:27" hidden="1">
      <c r="E2004" s="2" t="s">
        <v>8564</v>
      </c>
      <c r="F2004" s="51">
        <v>44721</v>
      </c>
      <c r="G2004" s="2" t="s">
        <v>1</v>
      </c>
      <c r="H2004" s="2" t="s">
        <v>0</v>
      </c>
      <c r="I2004" s="2" t="s">
        <v>8149</v>
      </c>
      <c r="J2004" s="2" t="s">
        <v>8150</v>
      </c>
      <c r="K2004" s="41">
        <v>2797</v>
      </c>
      <c r="L2004" s="48">
        <v>2797</v>
      </c>
      <c r="M2004" s="49" t="s">
        <v>8224</v>
      </c>
      <c r="N2004" s="39" t="s">
        <v>8225</v>
      </c>
      <c r="O2004" s="2">
        <v>0</v>
      </c>
      <c r="P2004" s="2">
        <v>0</v>
      </c>
      <c r="Q2004" s="39">
        <v>485.82</v>
      </c>
      <c r="R2004" s="2">
        <v>63.156600000000005</v>
      </c>
      <c r="S2004" s="2">
        <v>0</v>
      </c>
      <c r="T2004" s="2">
        <v>0</v>
      </c>
      <c r="U2004" s="39">
        <v>548.97659999999996</v>
      </c>
      <c r="V2004" s="2">
        <v>0</v>
      </c>
      <c r="W2004" s="2" t="s">
        <v>1</v>
      </c>
      <c r="X2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4"/>
      <c r="Z2004"/>
      <c r="AA2004"/>
    </row>
    <row r="2005" spans="5:27" hidden="1">
      <c r="E2005" s="2" t="s">
        <v>8564</v>
      </c>
      <c r="F2005" s="51">
        <v>44721</v>
      </c>
      <c r="G2005" s="2" t="s">
        <v>1</v>
      </c>
      <c r="H2005" s="2" t="s">
        <v>0</v>
      </c>
      <c r="I2005" s="2" t="s">
        <v>8149</v>
      </c>
      <c r="J2005" s="2" t="s">
        <v>8150</v>
      </c>
      <c r="K2005" s="41">
        <v>2798</v>
      </c>
      <c r="L2005" s="48">
        <v>2798</v>
      </c>
      <c r="M2005" s="49" t="s">
        <v>351</v>
      </c>
      <c r="N2005" s="39" t="s">
        <v>352</v>
      </c>
      <c r="O2005" s="2">
        <v>0</v>
      </c>
      <c r="P2005" s="2">
        <v>0</v>
      </c>
      <c r="Q2005" s="39">
        <v>134.46</v>
      </c>
      <c r="R2005" s="2">
        <v>17.479800000000001</v>
      </c>
      <c r="S2005" s="2">
        <v>0</v>
      </c>
      <c r="T2005" s="2">
        <v>0</v>
      </c>
      <c r="U2005" s="39">
        <v>151.93980000000002</v>
      </c>
      <c r="V2005" s="2">
        <v>0</v>
      </c>
      <c r="W2005" s="2" t="s">
        <v>1</v>
      </c>
      <c r="X2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5"/>
      <c r="Z2005"/>
      <c r="AA2005"/>
    </row>
    <row r="2006" spans="5:27" hidden="1">
      <c r="E2006" s="2" t="s">
        <v>8564</v>
      </c>
      <c r="F2006" s="51">
        <v>44721</v>
      </c>
      <c r="G2006" s="2" t="s">
        <v>1</v>
      </c>
      <c r="H2006" s="2" t="s">
        <v>0</v>
      </c>
      <c r="I2006" s="2" t="s">
        <v>8149</v>
      </c>
      <c r="J2006" s="2" t="s">
        <v>8150</v>
      </c>
      <c r="K2006" s="41">
        <v>2799</v>
      </c>
      <c r="L2006" s="48">
        <v>2799</v>
      </c>
      <c r="M2006" s="49" t="s">
        <v>118</v>
      </c>
      <c r="N2006" s="39" t="s">
        <v>119</v>
      </c>
      <c r="O2006" s="2">
        <v>0</v>
      </c>
      <c r="P2006" s="2">
        <v>0</v>
      </c>
      <c r="Q2006" s="39">
        <v>5.5</v>
      </c>
      <c r="R2006" s="2">
        <v>0.71500000000000008</v>
      </c>
      <c r="S2006" s="2">
        <v>0</v>
      </c>
      <c r="T2006" s="2">
        <v>0</v>
      </c>
      <c r="U2006" s="39">
        <v>6.2149999999999999</v>
      </c>
      <c r="V2006" s="2">
        <v>0</v>
      </c>
      <c r="W2006" s="2" t="s">
        <v>1</v>
      </c>
      <c r="X2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6"/>
      <c r="Z2006"/>
      <c r="AA2006"/>
    </row>
    <row r="2007" spans="5:27" hidden="1">
      <c r="E2007" s="2" t="s">
        <v>8564</v>
      </c>
      <c r="F2007" s="51">
        <v>44721</v>
      </c>
      <c r="G2007" s="2" t="s">
        <v>1</v>
      </c>
      <c r="H2007" s="2" t="s">
        <v>0</v>
      </c>
      <c r="I2007" s="2" t="s">
        <v>8149</v>
      </c>
      <c r="J2007" s="2" t="s">
        <v>8150</v>
      </c>
      <c r="K2007" s="41">
        <v>2800</v>
      </c>
      <c r="L2007" s="48">
        <v>2800</v>
      </c>
      <c r="M2007" s="49" t="s">
        <v>996</v>
      </c>
      <c r="N2007" s="39" t="s">
        <v>997</v>
      </c>
      <c r="O2007" s="2">
        <v>0</v>
      </c>
      <c r="P2007" s="2">
        <v>0</v>
      </c>
      <c r="Q2007" s="39">
        <v>176.6</v>
      </c>
      <c r="R2007" s="2">
        <v>22.957999999999998</v>
      </c>
      <c r="S2007" s="2">
        <v>0</v>
      </c>
      <c r="T2007" s="2">
        <v>0</v>
      </c>
      <c r="U2007" s="39">
        <v>199.55799999999999</v>
      </c>
      <c r="V2007" s="2">
        <v>0</v>
      </c>
      <c r="W2007" s="2" t="s">
        <v>1</v>
      </c>
      <c r="X2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7"/>
      <c r="Z2007"/>
      <c r="AA2007"/>
    </row>
    <row r="2008" spans="5:27" hidden="1">
      <c r="E2008" s="2" t="s">
        <v>8564</v>
      </c>
      <c r="F2008" s="51">
        <v>44721</v>
      </c>
      <c r="G2008" s="2" t="s">
        <v>1</v>
      </c>
      <c r="H2008" s="2" t="s">
        <v>0</v>
      </c>
      <c r="I2008" s="2" t="s">
        <v>8149</v>
      </c>
      <c r="J2008" s="2" t="s">
        <v>8150</v>
      </c>
      <c r="K2008" s="41">
        <v>2801</v>
      </c>
      <c r="L2008" s="48">
        <v>2801</v>
      </c>
      <c r="M2008" s="49" t="s">
        <v>118</v>
      </c>
      <c r="N2008" s="39" t="s">
        <v>119</v>
      </c>
      <c r="O2008" s="2">
        <v>0</v>
      </c>
      <c r="P2008" s="2">
        <v>0</v>
      </c>
      <c r="Q2008" s="39">
        <v>65.75</v>
      </c>
      <c r="R2008" s="2">
        <v>8.5474999999999994</v>
      </c>
      <c r="S2008" s="2">
        <v>0</v>
      </c>
      <c r="T2008" s="2">
        <v>0</v>
      </c>
      <c r="U2008" s="39">
        <v>74.297499999999999</v>
      </c>
      <c r="V2008" s="2">
        <v>0</v>
      </c>
      <c r="W2008" s="2" t="s">
        <v>1</v>
      </c>
      <c r="X2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8"/>
      <c r="Z2008"/>
      <c r="AA2008"/>
    </row>
    <row r="2009" spans="5:27" hidden="1">
      <c r="E2009" s="2" t="s">
        <v>8564</v>
      </c>
      <c r="F2009" s="51">
        <v>44721</v>
      </c>
      <c r="G2009" s="2" t="s">
        <v>1</v>
      </c>
      <c r="H2009" s="2" t="s">
        <v>0</v>
      </c>
      <c r="I2009" s="2" t="s">
        <v>8149</v>
      </c>
      <c r="J2009" s="2" t="s">
        <v>8150</v>
      </c>
      <c r="K2009" s="41">
        <v>2802</v>
      </c>
      <c r="L2009" s="48">
        <v>2802</v>
      </c>
      <c r="M2009" s="49" t="s">
        <v>8321</v>
      </c>
      <c r="N2009" s="39" t="s">
        <v>8322</v>
      </c>
      <c r="O2009" s="2">
        <v>0</v>
      </c>
      <c r="P2009" s="2">
        <v>0</v>
      </c>
      <c r="Q2009" s="39">
        <v>363.19</v>
      </c>
      <c r="R2009" s="2">
        <v>47.214700000000001</v>
      </c>
      <c r="S2009" s="2">
        <v>0</v>
      </c>
      <c r="T2009" s="2">
        <v>0</v>
      </c>
      <c r="U2009" s="39">
        <v>410.40469999999999</v>
      </c>
      <c r="V2009" s="2">
        <v>0</v>
      </c>
      <c r="W2009" s="2" t="s">
        <v>1</v>
      </c>
      <c r="X2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09"/>
      <c r="Z2009"/>
      <c r="AA2009"/>
    </row>
    <row r="2010" spans="5:27" hidden="1">
      <c r="E2010" s="2" t="s">
        <v>8564</v>
      </c>
      <c r="F2010" s="51">
        <v>44721</v>
      </c>
      <c r="G2010" s="2" t="s">
        <v>1</v>
      </c>
      <c r="H2010" s="2" t="s">
        <v>0</v>
      </c>
      <c r="I2010" s="2" t="s">
        <v>8149</v>
      </c>
      <c r="J2010" s="2" t="s">
        <v>8150</v>
      </c>
      <c r="K2010" s="41">
        <v>2803</v>
      </c>
      <c r="L2010" s="48">
        <v>2803</v>
      </c>
      <c r="M2010" s="49" t="s">
        <v>956</v>
      </c>
      <c r="N2010" s="39" t="s">
        <v>957</v>
      </c>
      <c r="O2010" s="2">
        <v>0</v>
      </c>
      <c r="P2010" s="2">
        <v>0</v>
      </c>
      <c r="Q2010" s="39">
        <v>122.34</v>
      </c>
      <c r="R2010" s="2">
        <v>15.904200000000001</v>
      </c>
      <c r="S2010" s="2">
        <v>0</v>
      </c>
      <c r="T2010" s="2">
        <v>0</v>
      </c>
      <c r="U2010" s="39">
        <v>138.24420000000001</v>
      </c>
      <c r="V2010" s="2">
        <v>0</v>
      </c>
      <c r="W2010" s="2" t="s">
        <v>1</v>
      </c>
      <c r="X2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0"/>
      <c r="Z2010"/>
      <c r="AA2010"/>
    </row>
    <row r="2011" spans="5:27" hidden="1">
      <c r="E2011" s="2" t="s">
        <v>8564</v>
      </c>
      <c r="F2011" s="51">
        <v>44721</v>
      </c>
      <c r="G2011" s="2" t="s">
        <v>1</v>
      </c>
      <c r="H2011" s="2" t="s">
        <v>0</v>
      </c>
      <c r="I2011" s="2" t="s">
        <v>8149</v>
      </c>
      <c r="J2011" s="2" t="s">
        <v>8150</v>
      </c>
      <c r="K2011" s="41">
        <v>2804</v>
      </c>
      <c r="L2011" s="48">
        <v>2804</v>
      </c>
      <c r="M2011" s="49" t="s">
        <v>333</v>
      </c>
      <c r="N2011" s="39" t="s">
        <v>334</v>
      </c>
      <c r="O2011" s="2">
        <v>0</v>
      </c>
      <c r="P2011" s="2">
        <v>0</v>
      </c>
      <c r="Q2011" s="39">
        <v>305.85000000000002</v>
      </c>
      <c r="R2011" s="2">
        <v>39.760500000000008</v>
      </c>
      <c r="S2011" s="2">
        <v>0</v>
      </c>
      <c r="T2011" s="2">
        <v>0</v>
      </c>
      <c r="U2011" s="39">
        <v>345.6105</v>
      </c>
      <c r="V2011" s="2">
        <v>0</v>
      </c>
      <c r="W2011" s="2" t="s">
        <v>1</v>
      </c>
      <c r="X2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1"/>
      <c r="Z2011"/>
      <c r="AA2011"/>
    </row>
    <row r="2012" spans="5:27" hidden="1">
      <c r="E2012" s="2" t="s">
        <v>8564</v>
      </c>
      <c r="F2012" s="51">
        <v>44721</v>
      </c>
      <c r="G2012" s="2" t="s">
        <v>1</v>
      </c>
      <c r="H2012" s="2" t="s">
        <v>0</v>
      </c>
      <c r="I2012" s="2" t="s">
        <v>8149</v>
      </c>
      <c r="J2012" s="2" t="s">
        <v>8150</v>
      </c>
      <c r="K2012" s="41">
        <v>2805</v>
      </c>
      <c r="L2012" s="48">
        <v>2805</v>
      </c>
      <c r="M2012" s="49" t="s">
        <v>1424</v>
      </c>
      <c r="N2012" s="39" t="s">
        <v>1425</v>
      </c>
      <c r="O2012" s="2">
        <v>0</v>
      </c>
      <c r="P2012" s="2">
        <v>0</v>
      </c>
      <c r="Q2012" s="39">
        <v>101.94</v>
      </c>
      <c r="R2012" s="2">
        <v>13.2522</v>
      </c>
      <c r="S2012" s="2">
        <v>0</v>
      </c>
      <c r="T2012" s="2">
        <v>0</v>
      </c>
      <c r="U2012" s="39">
        <v>115.1922</v>
      </c>
      <c r="V2012" s="2">
        <v>0</v>
      </c>
      <c r="W2012" s="2" t="s">
        <v>1</v>
      </c>
      <c r="X2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2"/>
      <c r="Z2012"/>
      <c r="AA2012"/>
    </row>
    <row r="2013" spans="5:27" hidden="1">
      <c r="E2013" s="2" t="s">
        <v>8564</v>
      </c>
      <c r="F2013" s="51">
        <v>44721</v>
      </c>
      <c r="G2013" s="2" t="s">
        <v>1</v>
      </c>
      <c r="H2013" s="2" t="s">
        <v>0</v>
      </c>
      <c r="I2013" s="2" t="s">
        <v>8149</v>
      </c>
      <c r="J2013" s="2" t="s">
        <v>8150</v>
      </c>
      <c r="K2013" s="41">
        <v>2806</v>
      </c>
      <c r="L2013" s="48">
        <v>2806</v>
      </c>
      <c r="M2013" s="49">
        <v>0</v>
      </c>
      <c r="N2013" s="39" t="s">
        <v>8684</v>
      </c>
      <c r="O2013" s="2">
        <v>0</v>
      </c>
      <c r="P2013" s="2">
        <v>0</v>
      </c>
      <c r="Q2013" s="39">
        <v>46.81</v>
      </c>
      <c r="R2013" s="2">
        <v>6.0853000000000002</v>
      </c>
      <c r="S2013" s="2">
        <v>0</v>
      </c>
      <c r="T2013" s="2">
        <v>0</v>
      </c>
      <c r="U2013" s="39">
        <v>52.895300000000006</v>
      </c>
      <c r="V2013" s="2" t="s">
        <v>8683</v>
      </c>
      <c r="W2013" s="2" t="s">
        <v>1</v>
      </c>
      <c r="X2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3"/>
      <c r="Z2013"/>
      <c r="AA2013"/>
    </row>
    <row r="2014" spans="5:27" hidden="1">
      <c r="E2014" s="2" t="s">
        <v>8564</v>
      </c>
      <c r="F2014" s="51">
        <v>44721</v>
      </c>
      <c r="G2014" s="2" t="s">
        <v>1</v>
      </c>
      <c r="H2014" s="2" t="s">
        <v>0</v>
      </c>
      <c r="I2014" s="2" t="s">
        <v>8149</v>
      </c>
      <c r="J2014" s="2" t="s">
        <v>8150</v>
      </c>
      <c r="K2014" s="41">
        <v>2807</v>
      </c>
      <c r="L2014" s="48">
        <v>2807</v>
      </c>
      <c r="M2014" s="49" t="s">
        <v>503</v>
      </c>
      <c r="N2014" s="39" t="s">
        <v>504</v>
      </c>
      <c r="O2014" s="2">
        <v>0</v>
      </c>
      <c r="P2014" s="2">
        <v>0</v>
      </c>
      <c r="Q2014" s="39">
        <v>12.32</v>
      </c>
      <c r="R2014" s="2">
        <v>1.6016000000000001</v>
      </c>
      <c r="S2014" s="2">
        <v>0</v>
      </c>
      <c r="T2014" s="2">
        <v>0</v>
      </c>
      <c r="U2014" s="39">
        <v>13.9216</v>
      </c>
      <c r="V2014" s="2">
        <v>0</v>
      </c>
      <c r="W2014" s="2" t="s">
        <v>1</v>
      </c>
      <c r="X2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4"/>
      <c r="Z2014"/>
      <c r="AA2014"/>
    </row>
    <row r="2015" spans="5:27" hidden="1">
      <c r="E2015" s="2" t="s">
        <v>8564</v>
      </c>
      <c r="F2015" s="51">
        <v>44721</v>
      </c>
      <c r="G2015" s="2" t="s">
        <v>1</v>
      </c>
      <c r="H2015" s="2" t="s">
        <v>0</v>
      </c>
      <c r="I2015" s="2" t="s">
        <v>8149</v>
      </c>
      <c r="J2015" s="2" t="s">
        <v>8150</v>
      </c>
      <c r="K2015" s="41">
        <v>2808</v>
      </c>
      <c r="L2015" s="48">
        <v>2808</v>
      </c>
      <c r="M2015" s="49" t="s">
        <v>347</v>
      </c>
      <c r="N2015" s="39" t="s">
        <v>348</v>
      </c>
      <c r="O2015" s="2">
        <v>0</v>
      </c>
      <c r="P2015" s="2">
        <v>0</v>
      </c>
      <c r="Q2015" s="39">
        <v>81.55</v>
      </c>
      <c r="R2015" s="2">
        <v>10.6015</v>
      </c>
      <c r="S2015" s="2">
        <v>0</v>
      </c>
      <c r="T2015" s="2">
        <v>0</v>
      </c>
      <c r="U2015" s="39">
        <v>92.151499999999999</v>
      </c>
      <c r="V2015" s="2">
        <v>0</v>
      </c>
      <c r="W2015" s="2" t="s">
        <v>1</v>
      </c>
      <c r="X2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5"/>
      <c r="Z2015"/>
      <c r="AA2015"/>
    </row>
    <row r="2016" spans="5:27" hidden="1">
      <c r="E2016" s="2" t="s">
        <v>8564</v>
      </c>
      <c r="F2016" s="51">
        <v>44721</v>
      </c>
      <c r="G2016" s="2" t="s">
        <v>1</v>
      </c>
      <c r="H2016" s="2" t="s">
        <v>0</v>
      </c>
      <c r="I2016" s="2" t="s">
        <v>8149</v>
      </c>
      <c r="J2016" s="2" t="s">
        <v>8150</v>
      </c>
      <c r="K2016" s="41">
        <v>2809</v>
      </c>
      <c r="L2016" s="48">
        <v>2809</v>
      </c>
      <c r="M2016" s="49" t="s">
        <v>685</v>
      </c>
      <c r="N2016" s="39" t="s">
        <v>686</v>
      </c>
      <c r="O2016" s="2">
        <v>0</v>
      </c>
      <c r="P2016" s="2">
        <v>0</v>
      </c>
      <c r="Q2016" s="39">
        <v>407.78</v>
      </c>
      <c r="R2016" s="2">
        <v>53.011399999999995</v>
      </c>
      <c r="S2016" s="2">
        <v>0</v>
      </c>
      <c r="T2016" s="2">
        <v>0</v>
      </c>
      <c r="U2016" s="39">
        <v>460.79139999999995</v>
      </c>
      <c r="V2016" s="2">
        <v>0</v>
      </c>
      <c r="W2016" s="2" t="s">
        <v>1</v>
      </c>
      <c r="X2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6"/>
      <c r="Z2016"/>
      <c r="AA2016"/>
    </row>
    <row r="2017" spans="5:27" hidden="1">
      <c r="E2017" s="2" t="s">
        <v>8564</v>
      </c>
      <c r="F2017" s="51">
        <v>44721</v>
      </c>
      <c r="G2017" s="2" t="s">
        <v>1</v>
      </c>
      <c r="H2017" s="2" t="s">
        <v>0</v>
      </c>
      <c r="I2017" s="2" t="s">
        <v>8149</v>
      </c>
      <c r="J2017" s="2" t="s">
        <v>8150</v>
      </c>
      <c r="K2017" s="41">
        <v>2810</v>
      </c>
      <c r="L2017" s="48">
        <v>2810</v>
      </c>
      <c r="M2017" s="49" t="s">
        <v>7924</v>
      </c>
      <c r="N2017" s="39" t="s">
        <v>7925</v>
      </c>
      <c r="O2017" s="2">
        <v>0</v>
      </c>
      <c r="P2017" s="2">
        <v>0</v>
      </c>
      <c r="Q2017" s="39">
        <v>163.12</v>
      </c>
      <c r="R2017" s="2">
        <v>21.2056</v>
      </c>
      <c r="S2017" s="2">
        <v>0</v>
      </c>
      <c r="T2017" s="2">
        <v>0</v>
      </c>
      <c r="U2017" s="39">
        <v>184.32560000000001</v>
      </c>
      <c r="V2017" s="2">
        <v>0</v>
      </c>
      <c r="W2017" s="2" t="s">
        <v>1</v>
      </c>
      <c r="X2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7"/>
      <c r="Z2017"/>
      <c r="AA2017"/>
    </row>
    <row r="2018" spans="5:27" hidden="1">
      <c r="E2018" s="2" t="s">
        <v>8564</v>
      </c>
      <c r="F2018" s="51">
        <v>44721</v>
      </c>
      <c r="G2018" s="2" t="s">
        <v>1</v>
      </c>
      <c r="H2018" s="2" t="s">
        <v>0</v>
      </c>
      <c r="I2018" s="2" t="s">
        <v>8149</v>
      </c>
      <c r="J2018" s="2" t="s">
        <v>8150</v>
      </c>
      <c r="K2018" s="41">
        <v>2811</v>
      </c>
      <c r="L2018" s="48">
        <v>2811</v>
      </c>
      <c r="M2018" s="49" t="s">
        <v>7848</v>
      </c>
      <c r="N2018" s="39" t="s">
        <v>7847</v>
      </c>
      <c r="O2018" s="2">
        <v>0</v>
      </c>
      <c r="P2018" s="2">
        <v>0</v>
      </c>
      <c r="Q2018" s="39">
        <v>0</v>
      </c>
      <c r="R2018" s="2">
        <v>0</v>
      </c>
      <c r="S2018" s="2">
        <v>0</v>
      </c>
      <c r="T2018" s="2">
        <v>0</v>
      </c>
      <c r="U2018" s="39">
        <v>0</v>
      </c>
      <c r="V2018" s="2">
        <v>0</v>
      </c>
      <c r="W2018" s="2" t="s">
        <v>1</v>
      </c>
      <c r="X2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8"/>
      <c r="Z2018"/>
      <c r="AA2018"/>
    </row>
    <row r="2019" spans="5:27" hidden="1">
      <c r="E2019" s="2" t="s">
        <v>8564</v>
      </c>
      <c r="F2019" s="51">
        <v>44721</v>
      </c>
      <c r="G2019" s="2" t="s">
        <v>1</v>
      </c>
      <c r="H2019" s="2" t="s">
        <v>0</v>
      </c>
      <c r="I2019" s="2" t="s">
        <v>8149</v>
      </c>
      <c r="J2019" s="2" t="s">
        <v>8150</v>
      </c>
      <c r="K2019" s="41">
        <v>2812</v>
      </c>
      <c r="L2019" s="48">
        <v>2812</v>
      </c>
      <c r="M2019" s="49" t="s">
        <v>85</v>
      </c>
      <c r="N2019" s="39" t="s">
        <v>86</v>
      </c>
      <c r="O2019" s="2">
        <v>0</v>
      </c>
      <c r="P2019" s="2">
        <v>0</v>
      </c>
      <c r="Q2019" s="39">
        <v>10941.8</v>
      </c>
      <c r="R2019" s="2">
        <v>1422.434</v>
      </c>
      <c r="S2019" s="2">
        <v>0</v>
      </c>
      <c r="T2019" s="2">
        <v>0</v>
      </c>
      <c r="U2019" s="39">
        <v>12364.233999999999</v>
      </c>
      <c r="V2019" s="2">
        <v>0</v>
      </c>
      <c r="W2019" s="2" t="s">
        <v>1</v>
      </c>
      <c r="X2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19"/>
      <c r="Z2019"/>
      <c r="AA2019"/>
    </row>
    <row r="2020" spans="5:27" hidden="1">
      <c r="E2020" s="2" t="s">
        <v>8564</v>
      </c>
      <c r="F2020" s="51">
        <v>44721</v>
      </c>
      <c r="G2020" s="2" t="s">
        <v>1</v>
      </c>
      <c r="H2020" s="2" t="s">
        <v>0</v>
      </c>
      <c r="I2020" s="2" t="s">
        <v>8149</v>
      </c>
      <c r="J2020" s="2" t="s">
        <v>8150</v>
      </c>
      <c r="K2020" s="41">
        <v>2813</v>
      </c>
      <c r="L2020" s="48">
        <v>2813</v>
      </c>
      <c r="M2020" s="49" t="s">
        <v>8224</v>
      </c>
      <c r="N2020" s="39" t="s">
        <v>8225</v>
      </c>
      <c r="O2020" s="2">
        <v>0</v>
      </c>
      <c r="P2020" s="2">
        <v>0</v>
      </c>
      <c r="Q2020" s="39">
        <v>24.6</v>
      </c>
      <c r="R2020" s="2">
        <v>3.1980000000000004</v>
      </c>
      <c r="S2020" s="2">
        <v>0</v>
      </c>
      <c r="T2020" s="2">
        <v>0</v>
      </c>
      <c r="U2020" s="39">
        <v>27.798000000000002</v>
      </c>
      <c r="V2020" s="2">
        <v>0</v>
      </c>
      <c r="W2020" s="2" t="s">
        <v>1</v>
      </c>
      <c r="X2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0"/>
      <c r="Z2020"/>
      <c r="AA2020"/>
    </row>
    <row r="2021" spans="5:27" hidden="1">
      <c r="E2021" s="2" t="s">
        <v>8564</v>
      </c>
      <c r="F2021" s="51">
        <v>44721</v>
      </c>
      <c r="G2021" s="2" t="s">
        <v>1</v>
      </c>
      <c r="H2021" s="2" t="s">
        <v>0</v>
      </c>
      <c r="I2021" s="2" t="s">
        <v>8149</v>
      </c>
      <c r="J2021" s="2" t="s">
        <v>8150</v>
      </c>
      <c r="K2021" s="41">
        <v>2814</v>
      </c>
      <c r="L2021" s="48">
        <v>2814</v>
      </c>
      <c r="M2021" s="49">
        <v>0</v>
      </c>
      <c r="N2021" s="39" t="s">
        <v>8682</v>
      </c>
      <c r="O2021" s="2">
        <v>0</v>
      </c>
      <c r="P2021" s="2">
        <v>0</v>
      </c>
      <c r="Q2021" s="39">
        <v>22.41</v>
      </c>
      <c r="R2021" s="2">
        <v>2.9133</v>
      </c>
      <c r="S2021" s="2">
        <v>0</v>
      </c>
      <c r="T2021" s="2">
        <v>0</v>
      </c>
      <c r="U2021" s="39">
        <v>25.3233</v>
      </c>
      <c r="V2021" s="2" t="s">
        <v>8681</v>
      </c>
      <c r="W2021" s="2" t="s">
        <v>1</v>
      </c>
      <c r="X2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1"/>
      <c r="Z2021"/>
      <c r="AA2021"/>
    </row>
    <row r="2022" spans="5:27" hidden="1">
      <c r="E2022" s="2" t="s">
        <v>8564</v>
      </c>
      <c r="F2022" s="51">
        <v>44721</v>
      </c>
      <c r="G2022" s="2" t="s">
        <v>1</v>
      </c>
      <c r="H2022" s="2" t="s">
        <v>0</v>
      </c>
      <c r="I2022" s="2" t="s">
        <v>8149</v>
      </c>
      <c r="J2022" s="2" t="s">
        <v>8150</v>
      </c>
      <c r="K2022" s="41">
        <v>2815</v>
      </c>
      <c r="L2022" s="48">
        <v>2815</v>
      </c>
      <c r="M2022" s="49" t="s">
        <v>333</v>
      </c>
      <c r="N2022" s="39" t="s">
        <v>334</v>
      </c>
      <c r="O2022" s="2">
        <v>0</v>
      </c>
      <c r="P2022" s="2">
        <v>0</v>
      </c>
      <c r="Q2022" s="39">
        <v>224.29</v>
      </c>
      <c r="R2022" s="2">
        <v>29.157699999999998</v>
      </c>
      <c r="S2022" s="2">
        <v>0</v>
      </c>
      <c r="T2022" s="2">
        <v>0</v>
      </c>
      <c r="U2022" s="39">
        <v>253.4477</v>
      </c>
      <c r="V2022" s="2">
        <v>0</v>
      </c>
      <c r="W2022" s="2" t="s">
        <v>1</v>
      </c>
      <c r="X2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2"/>
      <c r="Z2022"/>
      <c r="AA2022"/>
    </row>
    <row r="2023" spans="5:27" hidden="1">
      <c r="E2023" s="2" t="s">
        <v>8564</v>
      </c>
      <c r="F2023" s="51">
        <v>44721</v>
      </c>
      <c r="G2023" s="2" t="s">
        <v>1</v>
      </c>
      <c r="H2023" s="2" t="s">
        <v>0</v>
      </c>
      <c r="I2023" s="2" t="s">
        <v>8149</v>
      </c>
      <c r="J2023" s="2" t="s">
        <v>8150</v>
      </c>
      <c r="K2023" s="41">
        <v>2816</v>
      </c>
      <c r="L2023" s="48">
        <v>2816</v>
      </c>
      <c r="M2023" s="49" t="s">
        <v>126</v>
      </c>
      <c r="N2023" s="39" t="s">
        <v>127</v>
      </c>
      <c r="O2023" s="2">
        <v>0</v>
      </c>
      <c r="P2023" s="2">
        <v>0</v>
      </c>
      <c r="Q2023" s="39">
        <v>42417.38</v>
      </c>
      <c r="R2023" s="2">
        <v>5514.2593999999999</v>
      </c>
      <c r="S2023" s="2">
        <v>0</v>
      </c>
      <c r="T2023" s="2">
        <v>0</v>
      </c>
      <c r="U2023" s="39">
        <v>47931.6394</v>
      </c>
      <c r="V2023" s="2">
        <v>0</v>
      </c>
      <c r="W2023" s="2" t="s">
        <v>1</v>
      </c>
      <c r="X2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3"/>
      <c r="Z2023"/>
      <c r="AA2023"/>
    </row>
    <row r="2024" spans="5:27" hidden="1">
      <c r="E2024" s="2" t="s">
        <v>8564</v>
      </c>
      <c r="F2024" s="51">
        <v>44721</v>
      </c>
      <c r="G2024" s="2" t="s">
        <v>1</v>
      </c>
      <c r="H2024" s="2" t="s">
        <v>0</v>
      </c>
      <c r="I2024" s="2" t="s">
        <v>8149</v>
      </c>
      <c r="J2024" s="2" t="s">
        <v>8150</v>
      </c>
      <c r="K2024" s="41">
        <v>2817</v>
      </c>
      <c r="L2024" s="48">
        <v>2817</v>
      </c>
      <c r="M2024" s="49">
        <v>0</v>
      </c>
      <c r="N2024" s="39" t="s">
        <v>637</v>
      </c>
      <c r="O2024" s="2">
        <v>0</v>
      </c>
      <c r="P2024" s="2">
        <v>0</v>
      </c>
      <c r="Q2024" s="39">
        <v>188.95</v>
      </c>
      <c r="R2024" s="2">
        <v>24.563499999999998</v>
      </c>
      <c r="S2024" s="2">
        <v>0</v>
      </c>
      <c r="T2024" s="2">
        <v>0</v>
      </c>
      <c r="U2024" s="39">
        <v>213.51349999999999</v>
      </c>
      <c r="V2024" s="2" t="s">
        <v>8431</v>
      </c>
      <c r="W2024" s="2" t="s">
        <v>1</v>
      </c>
      <c r="X2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4"/>
      <c r="Z2024"/>
      <c r="AA2024"/>
    </row>
    <row r="2025" spans="5:27" hidden="1">
      <c r="E2025" s="2" t="s">
        <v>8564</v>
      </c>
      <c r="F2025" s="51">
        <v>44721</v>
      </c>
      <c r="G2025" s="2" t="s">
        <v>1</v>
      </c>
      <c r="H2025" s="2" t="s">
        <v>0</v>
      </c>
      <c r="I2025" s="2" t="s">
        <v>8149</v>
      </c>
      <c r="J2025" s="2" t="s">
        <v>8150</v>
      </c>
      <c r="K2025" s="41">
        <v>2818</v>
      </c>
      <c r="L2025" s="48">
        <v>2818</v>
      </c>
      <c r="M2025" s="49" t="s">
        <v>118</v>
      </c>
      <c r="N2025" s="39" t="s">
        <v>119</v>
      </c>
      <c r="O2025" s="2">
        <v>0</v>
      </c>
      <c r="P2025" s="2">
        <v>0</v>
      </c>
      <c r="Q2025" s="39">
        <v>13.76</v>
      </c>
      <c r="R2025" s="2">
        <v>1.7887999999999999</v>
      </c>
      <c r="S2025" s="2">
        <v>0</v>
      </c>
      <c r="T2025" s="2">
        <v>0</v>
      </c>
      <c r="U2025" s="39">
        <v>15.5488</v>
      </c>
      <c r="V2025" s="2">
        <v>0</v>
      </c>
      <c r="W2025" s="2" t="s">
        <v>1</v>
      </c>
      <c r="X2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5"/>
      <c r="Z2025"/>
      <c r="AA2025"/>
    </row>
    <row r="2026" spans="5:27" hidden="1">
      <c r="E2026" s="2" t="s">
        <v>8564</v>
      </c>
      <c r="F2026" s="51">
        <v>44721</v>
      </c>
      <c r="G2026" s="2" t="s">
        <v>1</v>
      </c>
      <c r="H2026" s="2" t="s">
        <v>0</v>
      </c>
      <c r="I2026" s="2" t="s">
        <v>8149</v>
      </c>
      <c r="J2026" s="2" t="s">
        <v>8150</v>
      </c>
      <c r="K2026" s="41">
        <v>2819</v>
      </c>
      <c r="L2026" s="48">
        <v>2819</v>
      </c>
      <c r="M2026" s="49" t="s">
        <v>8095</v>
      </c>
      <c r="N2026" s="39" t="s">
        <v>8096</v>
      </c>
      <c r="O2026" s="2">
        <v>0</v>
      </c>
      <c r="P2026" s="2">
        <v>0</v>
      </c>
      <c r="Q2026" s="39">
        <v>56.25</v>
      </c>
      <c r="R2026" s="2">
        <v>7.3125</v>
      </c>
      <c r="S2026" s="2">
        <v>0</v>
      </c>
      <c r="T2026" s="2">
        <v>0</v>
      </c>
      <c r="U2026" s="39">
        <v>63.5625</v>
      </c>
      <c r="V2026" s="2">
        <v>0</v>
      </c>
      <c r="W2026" s="2" t="s">
        <v>1</v>
      </c>
      <c r="X2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6"/>
      <c r="Z2026"/>
      <c r="AA2026"/>
    </row>
    <row r="2027" spans="5:27" hidden="1">
      <c r="E2027" s="2" t="s">
        <v>8564</v>
      </c>
      <c r="F2027" s="51">
        <v>44721</v>
      </c>
      <c r="G2027" s="2" t="s">
        <v>1</v>
      </c>
      <c r="H2027" s="2" t="s">
        <v>0</v>
      </c>
      <c r="I2027" s="2" t="s">
        <v>8149</v>
      </c>
      <c r="J2027" s="2" t="s">
        <v>8150</v>
      </c>
      <c r="K2027" s="41">
        <v>2820</v>
      </c>
      <c r="L2027" s="48">
        <v>2820</v>
      </c>
      <c r="M2027" s="49" t="s">
        <v>118</v>
      </c>
      <c r="N2027" s="39" t="s">
        <v>119</v>
      </c>
      <c r="O2027" s="2">
        <v>0</v>
      </c>
      <c r="P2027" s="2">
        <v>0</v>
      </c>
      <c r="Q2027" s="39">
        <v>61.84</v>
      </c>
      <c r="R2027" s="2">
        <v>8.039200000000001</v>
      </c>
      <c r="S2027" s="2">
        <v>0</v>
      </c>
      <c r="T2027" s="2">
        <v>0</v>
      </c>
      <c r="U2027" s="39">
        <v>69.879199999999997</v>
      </c>
      <c r="V2027" s="2">
        <v>0</v>
      </c>
      <c r="W2027" s="2" t="s">
        <v>1</v>
      </c>
      <c r="X2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7"/>
      <c r="Z2027"/>
      <c r="AA2027"/>
    </row>
    <row r="2028" spans="5:27" hidden="1">
      <c r="E2028" s="2" t="s">
        <v>8564</v>
      </c>
      <c r="F2028" s="51">
        <v>44721</v>
      </c>
      <c r="G2028" s="2" t="s">
        <v>1</v>
      </c>
      <c r="H2028" s="2" t="s">
        <v>0</v>
      </c>
      <c r="I2028" s="2" t="s">
        <v>8149</v>
      </c>
      <c r="J2028" s="2" t="s">
        <v>8150</v>
      </c>
      <c r="K2028" s="41">
        <v>2821</v>
      </c>
      <c r="L2028" s="48">
        <v>2821</v>
      </c>
      <c r="M2028" s="49" t="s">
        <v>118</v>
      </c>
      <c r="N2028" s="39" t="s">
        <v>119</v>
      </c>
      <c r="O2028" s="2">
        <v>0</v>
      </c>
      <c r="P2028" s="2">
        <v>0</v>
      </c>
      <c r="Q2028" s="39">
        <v>20.350000000000001</v>
      </c>
      <c r="R2028" s="2">
        <v>2.6455000000000002</v>
      </c>
      <c r="S2028" s="2">
        <v>0</v>
      </c>
      <c r="T2028" s="2">
        <v>0</v>
      </c>
      <c r="U2028" s="39">
        <v>22.9955</v>
      </c>
      <c r="V2028" s="2">
        <v>0</v>
      </c>
      <c r="W2028" s="2" t="s">
        <v>1</v>
      </c>
      <c r="X2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8"/>
      <c r="Z2028"/>
      <c r="AA2028"/>
    </row>
    <row r="2029" spans="5:27" hidden="1">
      <c r="E2029" s="2" t="s">
        <v>8564</v>
      </c>
      <c r="F2029" s="51">
        <v>44722</v>
      </c>
      <c r="G2029" s="2" t="s">
        <v>1</v>
      </c>
      <c r="H2029" s="2" t="s">
        <v>0</v>
      </c>
      <c r="I2029" s="2" t="s">
        <v>8149</v>
      </c>
      <c r="J2029" s="2" t="s">
        <v>8150</v>
      </c>
      <c r="K2029" s="41">
        <v>2822</v>
      </c>
      <c r="L2029" s="48">
        <v>2822</v>
      </c>
      <c r="M2029" s="49" t="s">
        <v>118</v>
      </c>
      <c r="N2029" s="39" t="s">
        <v>119</v>
      </c>
      <c r="O2029" s="2">
        <v>0</v>
      </c>
      <c r="P2029" s="2">
        <v>0</v>
      </c>
      <c r="Q2029" s="39">
        <v>1625.38</v>
      </c>
      <c r="R2029" s="2">
        <v>211.29940000000002</v>
      </c>
      <c r="S2029" s="2">
        <v>0</v>
      </c>
      <c r="T2029" s="2">
        <v>0</v>
      </c>
      <c r="U2029" s="39">
        <v>1836.6794000000002</v>
      </c>
      <c r="V2029" s="2">
        <v>0</v>
      </c>
      <c r="W2029" s="2" t="s">
        <v>1</v>
      </c>
      <c r="X2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29"/>
      <c r="Z2029"/>
      <c r="AA2029"/>
    </row>
    <row r="2030" spans="5:27" hidden="1">
      <c r="E2030" s="2" t="s">
        <v>8564</v>
      </c>
      <c r="F2030" s="51">
        <v>44722</v>
      </c>
      <c r="G2030" s="2" t="s">
        <v>1</v>
      </c>
      <c r="H2030" s="2" t="s">
        <v>0</v>
      </c>
      <c r="I2030" s="2" t="s">
        <v>8149</v>
      </c>
      <c r="J2030" s="2" t="s">
        <v>8150</v>
      </c>
      <c r="K2030" s="41">
        <v>2823</v>
      </c>
      <c r="L2030" s="48">
        <v>2823</v>
      </c>
      <c r="M2030" s="49" t="s">
        <v>239</v>
      </c>
      <c r="N2030" s="39" t="s">
        <v>240</v>
      </c>
      <c r="O2030" s="2">
        <v>0</v>
      </c>
      <c r="P2030" s="2">
        <v>0</v>
      </c>
      <c r="Q2030" s="39">
        <v>10608.72</v>
      </c>
      <c r="R2030" s="2">
        <v>1379.1335999999999</v>
      </c>
      <c r="S2030" s="2">
        <v>0</v>
      </c>
      <c r="T2030" s="2">
        <v>0</v>
      </c>
      <c r="U2030" s="39">
        <v>11987.853599999999</v>
      </c>
      <c r="V2030" s="2">
        <v>0</v>
      </c>
      <c r="W2030" s="2" t="s">
        <v>1</v>
      </c>
      <c r="X2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0"/>
      <c r="Z2030"/>
      <c r="AA2030"/>
    </row>
    <row r="2031" spans="5:27" hidden="1">
      <c r="E2031" s="2" t="s">
        <v>8564</v>
      </c>
      <c r="F2031" s="51">
        <v>44722</v>
      </c>
      <c r="G2031" s="2" t="s">
        <v>1</v>
      </c>
      <c r="H2031" s="2" t="s">
        <v>0</v>
      </c>
      <c r="I2031" s="2" t="s">
        <v>8149</v>
      </c>
      <c r="J2031" s="2" t="s">
        <v>8150</v>
      </c>
      <c r="K2031" s="41">
        <v>2824</v>
      </c>
      <c r="L2031" s="48">
        <v>2824</v>
      </c>
      <c r="M2031" s="49">
        <v>0</v>
      </c>
      <c r="N2031" s="39" t="s">
        <v>8295</v>
      </c>
      <c r="O2031" s="2">
        <v>0</v>
      </c>
      <c r="P2031" s="2">
        <v>0</v>
      </c>
      <c r="Q2031" s="39">
        <v>8123.81</v>
      </c>
      <c r="R2031" s="2">
        <v>1056.0953000000002</v>
      </c>
      <c r="S2031" s="2">
        <v>0</v>
      </c>
      <c r="T2031" s="2">
        <v>0</v>
      </c>
      <c r="U2031" s="39">
        <v>9179.9053000000004</v>
      </c>
      <c r="V2031" s="2" t="s">
        <v>8522</v>
      </c>
      <c r="W2031" s="2" t="s">
        <v>1</v>
      </c>
      <c r="X2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1"/>
      <c r="Z2031"/>
      <c r="AA2031"/>
    </row>
    <row r="2032" spans="5:27" hidden="1">
      <c r="E2032" s="2" t="s">
        <v>8564</v>
      </c>
      <c r="F2032" s="51">
        <v>44722</v>
      </c>
      <c r="G2032" s="2" t="s">
        <v>1</v>
      </c>
      <c r="H2032" s="2" t="s">
        <v>0</v>
      </c>
      <c r="I2032" s="2" t="s">
        <v>8149</v>
      </c>
      <c r="J2032" s="2" t="s">
        <v>8150</v>
      </c>
      <c r="K2032" s="41">
        <v>2825</v>
      </c>
      <c r="L2032" s="48">
        <v>2825</v>
      </c>
      <c r="M2032" s="49" t="s">
        <v>7927</v>
      </c>
      <c r="N2032" s="39" t="s">
        <v>7928</v>
      </c>
      <c r="O2032" s="2">
        <v>0</v>
      </c>
      <c r="P2032" s="2">
        <v>0</v>
      </c>
      <c r="Q2032" s="39">
        <v>74.64</v>
      </c>
      <c r="R2032" s="2">
        <v>9.7032000000000007</v>
      </c>
      <c r="S2032" s="2">
        <v>0</v>
      </c>
      <c r="T2032" s="2">
        <v>0</v>
      </c>
      <c r="U2032" s="39">
        <v>84.343199999999996</v>
      </c>
      <c r="V2032" s="2">
        <v>0</v>
      </c>
      <c r="W2032" s="2" t="s">
        <v>1</v>
      </c>
      <c r="X2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2"/>
      <c r="Z2032"/>
      <c r="AA2032"/>
    </row>
    <row r="2033" spans="5:27" hidden="1">
      <c r="E2033" s="2" t="s">
        <v>8564</v>
      </c>
      <c r="F2033" s="51">
        <v>44722</v>
      </c>
      <c r="G2033" s="2" t="s">
        <v>1</v>
      </c>
      <c r="H2033" s="2" t="s">
        <v>0</v>
      </c>
      <c r="I2033" s="2" t="s">
        <v>8149</v>
      </c>
      <c r="J2033" s="2" t="s">
        <v>8150</v>
      </c>
      <c r="K2033" s="41">
        <v>2826</v>
      </c>
      <c r="L2033" s="48">
        <v>2826</v>
      </c>
      <c r="M2033" s="49" t="s">
        <v>479</v>
      </c>
      <c r="N2033" s="39" t="s">
        <v>480</v>
      </c>
      <c r="O2033" s="2">
        <v>0</v>
      </c>
      <c r="P2033" s="2">
        <v>0</v>
      </c>
      <c r="Q2033" s="39">
        <v>307.86</v>
      </c>
      <c r="R2033" s="2">
        <v>40.021800000000006</v>
      </c>
      <c r="S2033" s="2">
        <v>0</v>
      </c>
      <c r="T2033" s="2">
        <v>0</v>
      </c>
      <c r="U2033" s="39">
        <v>347.8818</v>
      </c>
      <c r="V2033" s="2">
        <v>0</v>
      </c>
      <c r="W2033" s="2" t="s">
        <v>1</v>
      </c>
      <c r="X2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3"/>
      <c r="Z2033"/>
      <c r="AA2033"/>
    </row>
    <row r="2034" spans="5:27" hidden="1">
      <c r="E2034" s="2" t="s">
        <v>8564</v>
      </c>
      <c r="F2034" s="51">
        <v>44722</v>
      </c>
      <c r="G2034" s="2" t="s">
        <v>1</v>
      </c>
      <c r="H2034" s="2" t="s">
        <v>0</v>
      </c>
      <c r="I2034" s="2" t="s">
        <v>8149</v>
      </c>
      <c r="J2034" s="2" t="s">
        <v>8150</v>
      </c>
      <c r="K2034" s="41">
        <v>2827</v>
      </c>
      <c r="L2034" s="48">
        <v>2827</v>
      </c>
      <c r="M2034" s="49" t="s">
        <v>409</v>
      </c>
      <c r="N2034" s="39" t="s">
        <v>410</v>
      </c>
      <c r="O2034" s="2">
        <v>0</v>
      </c>
      <c r="P2034" s="2">
        <v>0</v>
      </c>
      <c r="Q2034" s="39">
        <v>42.78</v>
      </c>
      <c r="R2034" s="2">
        <v>5.5613999999999999</v>
      </c>
      <c r="S2034" s="2">
        <v>0</v>
      </c>
      <c r="T2034" s="2">
        <v>0</v>
      </c>
      <c r="U2034" s="39">
        <v>48.3414</v>
      </c>
      <c r="V2034" s="2">
        <v>0</v>
      </c>
      <c r="W2034" s="2" t="s">
        <v>1</v>
      </c>
      <c r="X2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4"/>
      <c r="Z2034"/>
      <c r="AA2034"/>
    </row>
    <row r="2035" spans="5:27" hidden="1">
      <c r="E2035" s="2" t="s">
        <v>8564</v>
      </c>
      <c r="F2035" s="51">
        <v>44722</v>
      </c>
      <c r="G2035" s="2" t="s">
        <v>1</v>
      </c>
      <c r="H2035" s="2" t="s">
        <v>0</v>
      </c>
      <c r="I2035" s="2" t="s">
        <v>8149</v>
      </c>
      <c r="J2035" s="2" t="s">
        <v>8150</v>
      </c>
      <c r="K2035" s="41">
        <v>2828</v>
      </c>
      <c r="L2035" s="48">
        <v>2828</v>
      </c>
      <c r="M2035" s="49">
        <v>0</v>
      </c>
      <c r="N2035" s="39" t="s">
        <v>7996</v>
      </c>
      <c r="O2035" s="2">
        <v>0</v>
      </c>
      <c r="P2035" s="2">
        <v>0</v>
      </c>
      <c r="Q2035" s="39">
        <v>81.56</v>
      </c>
      <c r="R2035" s="2">
        <v>10.6028</v>
      </c>
      <c r="S2035" s="2">
        <v>0</v>
      </c>
      <c r="T2035" s="2">
        <v>0</v>
      </c>
      <c r="U2035" s="39">
        <v>92.162800000000004</v>
      </c>
      <c r="V2035" s="2" t="s">
        <v>8626</v>
      </c>
      <c r="W2035" s="2" t="s">
        <v>1</v>
      </c>
      <c r="X2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5"/>
      <c r="Z2035"/>
      <c r="AA2035"/>
    </row>
    <row r="2036" spans="5:27" hidden="1">
      <c r="E2036" s="2" t="s">
        <v>8564</v>
      </c>
      <c r="F2036" s="51">
        <v>44722</v>
      </c>
      <c r="G2036" s="2" t="s">
        <v>1</v>
      </c>
      <c r="H2036" s="2" t="s">
        <v>0</v>
      </c>
      <c r="I2036" s="2" t="s">
        <v>8149</v>
      </c>
      <c r="J2036" s="2" t="s">
        <v>8150</v>
      </c>
      <c r="K2036" s="41">
        <v>2829</v>
      </c>
      <c r="L2036" s="48">
        <v>2829</v>
      </c>
      <c r="M2036" s="49" t="s">
        <v>333</v>
      </c>
      <c r="N2036" s="39" t="s">
        <v>334</v>
      </c>
      <c r="O2036" s="2">
        <v>0</v>
      </c>
      <c r="P2036" s="2">
        <v>0</v>
      </c>
      <c r="Q2036" s="39">
        <v>163.12</v>
      </c>
      <c r="R2036" s="2">
        <v>21.2056</v>
      </c>
      <c r="S2036" s="2">
        <v>0</v>
      </c>
      <c r="T2036" s="2">
        <v>0</v>
      </c>
      <c r="U2036" s="39">
        <v>184.32560000000001</v>
      </c>
      <c r="V2036" s="2">
        <v>0</v>
      </c>
      <c r="W2036" s="2" t="s">
        <v>1</v>
      </c>
      <c r="X2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6"/>
      <c r="Z2036"/>
      <c r="AA2036"/>
    </row>
    <row r="2037" spans="5:27" hidden="1">
      <c r="E2037" s="2" t="s">
        <v>8564</v>
      </c>
      <c r="F2037" s="51">
        <v>44722</v>
      </c>
      <c r="G2037" s="2" t="s">
        <v>1</v>
      </c>
      <c r="H2037" s="2" t="s">
        <v>0</v>
      </c>
      <c r="I2037" s="2" t="s">
        <v>8149</v>
      </c>
      <c r="J2037" s="2" t="s">
        <v>8150</v>
      </c>
      <c r="K2037" s="41">
        <v>2830</v>
      </c>
      <c r="L2037" s="48">
        <v>2830</v>
      </c>
      <c r="M2037" s="49" t="s">
        <v>1182</v>
      </c>
      <c r="N2037" s="39" t="s">
        <v>1183</v>
      </c>
      <c r="O2037" s="2">
        <v>0</v>
      </c>
      <c r="P2037" s="2">
        <v>0</v>
      </c>
      <c r="Q2037" s="39">
        <v>278.10000000000002</v>
      </c>
      <c r="R2037" s="2">
        <v>36.153000000000006</v>
      </c>
      <c r="S2037" s="2">
        <v>0</v>
      </c>
      <c r="T2037" s="2">
        <v>0</v>
      </c>
      <c r="U2037" s="39">
        <v>314.25300000000004</v>
      </c>
      <c r="V2037" s="2">
        <v>0</v>
      </c>
      <c r="W2037" s="2" t="s">
        <v>1</v>
      </c>
      <c r="X2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7"/>
      <c r="Z2037"/>
      <c r="AA2037"/>
    </row>
    <row r="2038" spans="5:27" hidden="1">
      <c r="E2038" s="2" t="s">
        <v>8564</v>
      </c>
      <c r="F2038" s="51">
        <v>44722</v>
      </c>
      <c r="G2038" s="2" t="s">
        <v>1</v>
      </c>
      <c r="H2038" s="2" t="s">
        <v>0</v>
      </c>
      <c r="I2038" s="2" t="s">
        <v>8149</v>
      </c>
      <c r="J2038" s="2" t="s">
        <v>8150</v>
      </c>
      <c r="K2038" s="41">
        <v>2831</v>
      </c>
      <c r="L2038" s="48">
        <v>2831</v>
      </c>
      <c r="M2038" s="49" t="s">
        <v>8159</v>
      </c>
      <c r="N2038" s="39" t="s">
        <v>8162</v>
      </c>
      <c r="O2038" s="2">
        <v>0</v>
      </c>
      <c r="P2038" s="2">
        <v>0</v>
      </c>
      <c r="Q2038" s="39">
        <v>242.88</v>
      </c>
      <c r="R2038" s="2">
        <v>31.574400000000001</v>
      </c>
      <c r="S2038" s="2">
        <v>0</v>
      </c>
      <c r="T2038" s="2">
        <v>0</v>
      </c>
      <c r="U2038" s="39">
        <v>274.45440000000002</v>
      </c>
      <c r="V2038" s="2">
        <v>0</v>
      </c>
      <c r="W2038" s="2" t="s">
        <v>1</v>
      </c>
      <c r="X2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8"/>
      <c r="Z2038"/>
      <c r="AA2038"/>
    </row>
    <row r="2039" spans="5:27" hidden="1">
      <c r="E2039" s="2" t="s">
        <v>8564</v>
      </c>
      <c r="F2039" s="51">
        <v>44722</v>
      </c>
      <c r="G2039" s="2" t="s">
        <v>1</v>
      </c>
      <c r="H2039" s="2" t="s">
        <v>0</v>
      </c>
      <c r="I2039" s="2" t="s">
        <v>8149</v>
      </c>
      <c r="J2039" s="2" t="s">
        <v>8150</v>
      </c>
      <c r="K2039" s="41">
        <v>2832</v>
      </c>
      <c r="L2039" s="48">
        <v>2832</v>
      </c>
      <c r="M2039" s="49" t="s">
        <v>8159</v>
      </c>
      <c r="N2039" s="39" t="s">
        <v>8162</v>
      </c>
      <c r="O2039" s="2">
        <v>0</v>
      </c>
      <c r="P2039" s="2">
        <v>0</v>
      </c>
      <c r="Q2039" s="39">
        <v>274.87</v>
      </c>
      <c r="R2039" s="2">
        <v>35.7331</v>
      </c>
      <c r="S2039" s="2">
        <v>0</v>
      </c>
      <c r="T2039" s="2">
        <v>0</v>
      </c>
      <c r="U2039" s="39">
        <v>310.60309999999998</v>
      </c>
      <c r="V2039" s="2">
        <v>0</v>
      </c>
      <c r="W2039" s="2" t="s">
        <v>1</v>
      </c>
      <c r="X2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39"/>
      <c r="Z2039"/>
      <c r="AA2039"/>
    </row>
    <row r="2040" spans="5:27" hidden="1">
      <c r="E2040" s="2" t="s">
        <v>8564</v>
      </c>
      <c r="F2040" s="51">
        <v>44722</v>
      </c>
      <c r="G2040" s="2" t="s">
        <v>1</v>
      </c>
      <c r="H2040" s="2" t="s">
        <v>0</v>
      </c>
      <c r="I2040" s="2" t="s">
        <v>8149</v>
      </c>
      <c r="J2040" s="2" t="s">
        <v>8150</v>
      </c>
      <c r="K2040" s="41">
        <v>2833</v>
      </c>
      <c r="L2040" s="48">
        <v>2833</v>
      </c>
      <c r="M2040" s="49" t="s">
        <v>8089</v>
      </c>
      <c r="N2040" s="39" t="s">
        <v>8090</v>
      </c>
      <c r="O2040" s="2">
        <v>0</v>
      </c>
      <c r="P2040" s="2">
        <v>0</v>
      </c>
      <c r="Q2040" s="39">
        <v>1345.13</v>
      </c>
      <c r="R2040" s="2">
        <v>174.86690000000002</v>
      </c>
      <c r="S2040" s="2">
        <v>0</v>
      </c>
      <c r="T2040" s="2">
        <v>0</v>
      </c>
      <c r="U2040" s="39">
        <v>1519.9969000000001</v>
      </c>
      <c r="V2040" s="2">
        <v>0</v>
      </c>
      <c r="W2040" s="2" t="s">
        <v>1</v>
      </c>
      <c r="X2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0"/>
      <c r="Z2040"/>
      <c r="AA2040"/>
    </row>
    <row r="2041" spans="5:27" hidden="1">
      <c r="E2041" s="2" t="s">
        <v>8564</v>
      </c>
      <c r="F2041" s="51">
        <v>44722</v>
      </c>
      <c r="G2041" s="2" t="s">
        <v>1</v>
      </c>
      <c r="H2041" s="2" t="s">
        <v>0</v>
      </c>
      <c r="I2041" s="2" t="s">
        <v>8149</v>
      </c>
      <c r="J2041" s="2" t="s">
        <v>8150</v>
      </c>
      <c r="K2041" s="41">
        <v>2834</v>
      </c>
      <c r="L2041" s="48">
        <v>2834</v>
      </c>
      <c r="M2041" s="49" t="s">
        <v>741</v>
      </c>
      <c r="N2041" s="39" t="s">
        <v>742</v>
      </c>
      <c r="O2041" s="2">
        <v>0</v>
      </c>
      <c r="P2041" s="2">
        <v>0</v>
      </c>
      <c r="Q2041" s="39">
        <v>288.38</v>
      </c>
      <c r="R2041" s="2">
        <v>37.489400000000003</v>
      </c>
      <c r="S2041" s="2">
        <v>0</v>
      </c>
      <c r="T2041" s="2">
        <v>0</v>
      </c>
      <c r="U2041" s="39">
        <v>325.86939999999998</v>
      </c>
      <c r="V2041" s="2">
        <v>0</v>
      </c>
      <c r="W2041" s="2" t="s">
        <v>1</v>
      </c>
      <c r="X2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1"/>
      <c r="Z2041"/>
      <c r="AA2041"/>
    </row>
    <row r="2042" spans="5:27" hidden="1">
      <c r="E2042" s="2" t="s">
        <v>8564</v>
      </c>
      <c r="F2042" s="51">
        <v>44722</v>
      </c>
      <c r="G2042" s="2" t="s">
        <v>1</v>
      </c>
      <c r="H2042" s="2" t="s">
        <v>0</v>
      </c>
      <c r="I2042" s="2" t="s">
        <v>8149</v>
      </c>
      <c r="J2042" s="2" t="s">
        <v>8150</v>
      </c>
      <c r="K2042" s="41">
        <v>2835</v>
      </c>
      <c r="L2042" s="48">
        <v>2835</v>
      </c>
      <c r="M2042" s="49" t="s">
        <v>8538</v>
      </c>
      <c r="N2042" s="39" t="s">
        <v>704</v>
      </c>
      <c r="O2042" s="2">
        <v>0</v>
      </c>
      <c r="P2042" s="2">
        <v>0</v>
      </c>
      <c r="Q2042" s="39">
        <v>660.47</v>
      </c>
      <c r="R2042" s="2">
        <v>85.861100000000008</v>
      </c>
      <c r="S2042" s="2">
        <v>0</v>
      </c>
      <c r="T2042" s="2">
        <v>0</v>
      </c>
      <c r="U2042" s="39">
        <v>746.33109999999999</v>
      </c>
      <c r="V2042" s="2">
        <v>0</v>
      </c>
      <c r="W2042" s="2" t="s">
        <v>1</v>
      </c>
      <c r="X2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2"/>
      <c r="Z2042"/>
      <c r="AA2042"/>
    </row>
    <row r="2043" spans="5:27" hidden="1">
      <c r="E2043" s="2" t="s">
        <v>8564</v>
      </c>
      <c r="F2043" s="51">
        <v>44722</v>
      </c>
      <c r="G2043" s="2" t="s">
        <v>1</v>
      </c>
      <c r="H2043" s="2" t="s">
        <v>0</v>
      </c>
      <c r="I2043" s="2" t="s">
        <v>8149</v>
      </c>
      <c r="J2043" s="2" t="s">
        <v>8150</v>
      </c>
      <c r="K2043" s="41">
        <v>2836</v>
      </c>
      <c r="L2043" s="48">
        <v>2836</v>
      </c>
      <c r="M2043" s="49" t="s">
        <v>8000</v>
      </c>
      <c r="N2043" s="39" t="s">
        <v>8001</v>
      </c>
      <c r="O2043" s="2">
        <v>0</v>
      </c>
      <c r="P2043" s="2">
        <v>0</v>
      </c>
      <c r="Q2043" s="39">
        <v>260</v>
      </c>
      <c r="R2043" s="2">
        <v>33.800000000000004</v>
      </c>
      <c r="S2043" s="2">
        <v>0</v>
      </c>
      <c r="T2043" s="2">
        <v>0</v>
      </c>
      <c r="U2043" s="39">
        <v>293.8</v>
      </c>
      <c r="V2043" s="2">
        <v>0</v>
      </c>
      <c r="W2043" s="2" t="s">
        <v>1</v>
      </c>
      <c r="X2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3"/>
      <c r="Z2043"/>
      <c r="AA2043"/>
    </row>
    <row r="2044" spans="5:27" hidden="1">
      <c r="E2044" s="2" t="s">
        <v>8564</v>
      </c>
      <c r="F2044" s="51">
        <v>44722</v>
      </c>
      <c r="G2044" s="2" t="s">
        <v>1</v>
      </c>
      <c r="H2044" s="2" t="s">
        <v>0</v>
      </c>
      <c r="I2044" s="2" t="s">
        <v>8149</v>
      </c>
      <c r="J2044" s="2" t="s">
        <v>8150</v>
      </c>
      <c r="K2044" s="41">
        <v>2837</v>
      </c>
      <c r="L2044" s="48">
        <v>2837</v>
      </c>
      <c r="M2044" s="49" t="s">
        <v>749</v>
      </c>
      <c r="N2044" s="39" t="s">
        <v>750</v>
      </c>
      <c r="O2044" s="2">
        <v>0</v>
      </c>
      <c r="P2044" s="2">
        <v>0</v>
      </c>
      <c r="Q2044" s="39">
        <v>2102.63</v>
      </c>
      <c r="R2044" s="2">
        <v>273.34190000000001</v>
      </c>
      <c r="S2044" s="2">
        <v>0</v>
      </c>
      <c r="T2044" s="2">
        <v>0</v>
      </c>
      <c r="U2044" s="39">
        <v>2375.9719</v>
      </c>
      <c r="V2044" s="2">
        <v>0</v>
      </c>
      <c r="W2044" s="2" t="s">
        <v>1</v>
      </c>
      <c r="X2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4"/>
      <c r="Z2044"/>
      <c r="AA2044"/>
    </row>
    <row r="2045" spans="5:27" hidden="1">
      <c r="E2045" s="2" t="s">
        <v>8564</v>
      </c>
      <c r="F2045" s="51">
        <v>44722</v>
      </c>
      <c r="G2045" s="2" t="s">
        <v>1</v>
      </c>
      <c r="H2045" s="2" t="s">
        <v>0</v>
      </c>
      <c r="I2045" s="2" t="s">
        <v>8149</v>
      </c>
      <c r="J2045" s="2" t="s">
        <v>8150</v>
      </c>
      <c r="K2045" s="41">
        <v>2838</v>
      </c>
      <c r="L2045" s="48">
        <v>2838</v>
      </c>
      <c r="M2045" s="49" t="s">
        <v>77</v>
      </c>
      <c r="N2045" s="39" t="s">
        <v>78</v>
      </c>
      <c r="O2045" s="2">
        <v>0</v>
      </c>
      <c r="P2045" s="2">
        <v>0</v>
      </c>
      <c r="Q2045" s="39">
        <v>815.56</v>
      </c>
      <c r="R2045" s="2">
        <v>106.02279999999999</v>
      </c>
      <c r="S2045" s="2">
        <v>0</v>
      </c>
      <c r="T2045" s="2">
        <v>0</v>
      </c>
      <c r="U2045" s="39">
        <v>921.58279999999991</v>
      </c>
      <c r="V2045" s="2">
        <v>0</v>
      </c>
      <c r="W2045" s="2" t="s">
        <v>1</v>
      </c>
      <c r="X2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5"/>
      <c r="Z2045"/>
      <c r="AA2045"/>
    </row>
    <row r="2046" spans="5:27" hidden="1">
      <c r="E2046" s="2" t="s">
        <v>8564</v>
      </c>
      <c r="F2046" s="51">
        <v>44725</v>
      </c>
      <c r="G2046" s="2" t="s">
        <v>1</v>
      </c>
      <c r="H2046" s="2" t="s">
        <v>0</v>
      </c>
      <c r="I2046" s="2" t="s">
        <v>8149</v>
      </c>
      <c r="J2046" s="2" t="s">
        <v>8150</v>
      </c>
      <c r="K2046" s="41">
        <v>2839</v>
      </c>
      <c r="L2046" s="48">
        <v>2839</v>
      </c>
      <c r="M2046" s="49" t="s">
        <v>7848</v>
      </c>
      <c r="N2046" s="39" t="s">
        <v>7847</v>
      </c>
      <c r="O2046" s="2">
        <v>0</v>
      </c>
      <c r="P2046" s="2">
        <v>0</v>
      </c>
      <c r="Q2046" s="39">
        <v>0</v>
      </c>
      <c r="R2046" s="2">
        <v>0</v>
      </c>
      <c r="S2046" s="2">
        <v>0</v>
      </c>
      <c r="T2046" s="2">
        <v>0</v>
      </c>
      <c r="U2046" s="39">
        <v>0</v>
      </c>
      <c r="V2046" s="2">
        <v>0</v>
      </c>
      <c r="W2046" s="2" t="s">
        <v>1</v>
      </c>
      <c r="X2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6"/>
      <c r="Z2046"/>
      <c r="AA2046"/>
    </row>
    <row r="2047" spans="5:27" hidden="1">
      <c r="E2047" s="2" t="s">
        <v>8564</v>
      </c>
      <c r="F2047" s="51">
        <v>44725</v>
      </c>
      <c r="G2047" s="2" t="s">
        <v>1</v>
      </c>
      <c r="H2047" s="2" t="s">
        <v>0</v>
      </c>
      <c r="I2047" s="2" t="s">
        <v>8149</v>
      </c>
      <c r="J2047" s="2" t="s">
        <v>8150</v>
      </c>
      <c r="K2047" s="41">
        <v>2840</v>
      </c>
      <c r="L2047" s="48">
        <v>2840</v>
      </c>
      <c r="M2047" s="49" t="s">
        <v>142</v>
      </c>
      <c r="N2047" s="39" t="s">
        <v>143</v>
      </c>
      <c r="O2047" s="2">
        <v>0</v>
      </c>
      <c r="P2047" s="2">
        <v>0</v>
      </c>
      <c r="Q2047" s="39">
        <v>18.899999999999999</v>
      </c>
      <c r="R2047" s="2">
        <v>2.4569999999999999</v>
      </c>
      <c r="S2047" s="2">
        <v>0</v>
      </c>
      <c r="T2047" s="2">
        <v>0</v>
      </c>
      <c r="U2047" s="39">
        <v>21.356999999999999</v>
      </c>
      <c r="V2047" s="2">
        <v>0</v>
      </c>
      <c r="W2047" s="2" t="s">
        <v>1</v>
      </c>
      <c r="X2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7"/>
      <c r="Z2047"/>
      <c r="AA2047"/>
    </row>
    <row r="2048" spans="5:27" hidden="1">
      <c r="E2048" s="2" t="s">
        <v>8564</v>
      </c>
      <c r="F2048" s="51">
        <v>44725</v>
      </c>
      <c r="G2048" s="2" t="s">
        <v>1</v>
      </c>
      <c r="H2048" s="2" t="s">
        <v>0</v>
      </c>
      <c r="I2048" s="2" t="s">
        <v>8149</v>
      </c>
      <c r="J2048" s="2" t="s">
        <v>8150</v>
      </c>
      <c r="K2048" s="41">
        <v>2841</v>
      </c>
      <c r="L2048" s="48">
        <v>2841</v>
      </c>
      <c r="M2048" s="49" t="s">
        <v>118</v>
      </c>
      <c r="N2048" s="39" t="s">
        <v>119</v>
      </c>
      <c r="O2048" s="2">
        <v>0</v>
      </c>
      <c r="P2048" s="2">
        <v>0</v>
      </c>
      <c r="Q2048" s="39">
        <v>116.64</v>
      </c>
      <c r="R2048" s="2">
        <v>15.1632</v>
      </c>
      <c r="S2048" s="2">
        <v>0</v>
      </c>
      <c r="T2048" s="2">
        <v>0</v>
      </c>
      <c r="U2048" s="39">
        <v>131.8032</v>
      </c>
      <c r="V2048" s="2">
        <v>0</v>
      </c>
      <c r="W2048" s="2" t="s">
        <v>1</v>
      </c>
      <c r="X2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8"/>
      <c r="Z2048"/>
      <c r="AA2048"/>
    </row>
    <row r="2049" spans="5:27" hidden="1">
      <c r="E2049" s="2" t="s">
        <v>8564</v>
      </c>
      <c r="F2049" s="51">
        <v>44725</v>
      </c>
      <c r="G2049" s="2" t="s">
        <v>1</v>
      </c>
      <c r="H2049" s="2" t="s">
        <v>0</v>
      </c>
      <c r="I2049" s="2" t="s">
        <v>8149</v>
      </c>
      <c r="J2049" s="2" t="s">
        <v>8150</v>
      </c>
      <c r="K2049" s="41">
        <v>2842</v>
      </c>
      <c r="L2049" s="48">
        <v>2842</v>
      </c>
      <c r="M2049" s="49" t="s">
        <v>620</v>
      </c>
      <c r="N2049" s="39" t="s">
        <v>621</v>
      </c>
      <c r="O2049" s="2">
        <v>0</v>
      </c>
      <c r="P2049" s="2">
        <v>0</v>
      </c>
      <c r="Q2049" s="39">
        <v>5791.79</v>
      </c>
      <c r="R2049" s="2">
        <v>752.93270000000007</v>
      </c>
      <c r="S2049" s="2">
        <v>0</v>
      </c>
      <c r="T2049" s="2">
        <v>0</v>
      </c>
      <c r="U2049" s="39">
        <v>6544.7227000000003</v>
      </c>
      <c r="V2049" s="2">
        <v>0</v>
      </c>
      <c r="W2049" s="2" t="s">
        <v>1</v>
      </c>
      <c r="X2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49"/>
      <c r="Z2049"/>
      <c r="AA2049"/>
    </row>
    <row r="2050" spans="5:27" hidden="1">
      <c r="E2050" s="2" t="s">
        <v>8564</v>
      </c>
      <c r="F2050" s="51">
        <v>44725</v>
      </c>
      <c r="G2050" s="2" t="s">
        <v>1</v>
      </c>
      <c r="H2050" s="2" t="s">
        <v>0</v>
      </c>
      <c r="I2050" s="2" t="s">
        <v>8149</v>
      </c>
      <c r="J2050" s="2" t="s">
        <v>8150</v>
      </c>
      <c r="K2050" s="41">
        <v>2843</v>
      </c>
      <c r="L2050" s="48">
        <v>2843</v>
      </c>
      <c r="M2050" s="49" t="s">
        <v>550</v>
      </c>
      <c r="N2050" s="39" t="s">
        <v>551</v>
      </c>
      <c r="O2050" s="2">
        <v>0</v>
      </c>
      <c r="P2050" s="2">
        <v>0</v>
      </c>
      <c r="Q2050" s="39">
        <v>2421.58</v>
      </c>
      <c r="R2050" s="2">
        <v>314.80540000000002</v>
      </c>
      <c r="S2050" s="2">
        <v>0</v>
      </c>
      <c r="T2050" s="2">
        <v>0</v>
      </c>
      <c r="U2050" s="39">
        <v>2736.3854000000001</v>
      </c>
      <c r="V2050" s="2">
        <v>0</v>
      </c>
      <c r="W2050" s="2" t="s">
        <v>1</v>
      </c>
      <c r="X2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0"/>
      <c r="Z2050"/>
      <c r="AA2050"/>
    </row>
    <row r="2051" spans="5:27" hidden="1">
      <c r="E2051" s="2" t="s">
        <v>8564</v>
      </c>
      <c r="F2051" s="51">
        <v>44725</v>
      </c>
      <c r="G2051" s="2" t="s">
        <v>1</v>
      </c>
      <c r="H2051" s="2" t="s">
        <v>0</v>
      </c>
      <c r="I2051" s="2" t="s">
        <v>8149</v>
      </c>
      <c r="J2051" s="2" t="s">
        <v>8150</v>
      </c>
      <c r="K2051" s="41">
        <v>2844</v>
      </c>
      <c r="L2051" s="48">
        <v>2844</v>
      </c>
      <c r="M2051" s="49" t="s">
        <v>126</v>
      </c>
      <c r="N2051" s="39" t="s">
        <v>127</v>
      </c>
      <c r="O2051" s="2">
        <v>0</v>
      </c>
      <c r="P2051" s="2">
        <v>0</v>
      </c>
      <c r="Q2051" s="39">
        <v>1527.82</v>
      </c>
      <c r="R2051" s="2">
        <v>198.61660000000001</v>
      </c>
      <c r="S2051" s="2">
        <v>0</v>
      </c>
      <c r="T2051" s="2">
        <v>0</v>
      </c>
      <c r="U2051" s="39">
        <v>1726.4366</v>
      </c>
      <c r="V2051" s="2">
        <v>0</v>
      </c>
      <c r="W2051" s="2" t="s">
        <v>1</v>
      </c>
      <c r="X2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1"/>
      <c r="Z2051"/>
      <c r="AA2051"/>
    </row>
    <row r="2052" spans="5:27" hidden="1">
      <c r="E2052" s="2" t="s">
        <v>8564</v>
      </c>
      <c r="F2052" s="51">
        <v>44725</v>
      </c>
      <c r="G2052" s="2" t="s">
        <v>1</v>
      </c>
      <c r="H2052" s="2" t="s">
        <v>0</v>
      </c>
      <c r="I2052" s="2" t="s">
        <v>8149</v>
      </c>
      <c r="J2052" s="2" t="s">
        <v>8150</v>
      </c>
      <c r="K2052" s="41">
        <v>2845</v>
      </c>
      <c r="L2052" s="48">
        <v>2845</v>
      </c>
      <c r="M2052" s="49" t="s">
        <v>293</v>
      </c>
      <c r="N2052" s="39" t="s">
        <v>294</v>
      </c>
      <c r="O2052" s="2">
        <v>0</v>
      </c>
      <c r="P2052" s="2">
        <v>0</v>
      </c>
      <c r="Q2052" s="39">
        <v>3383.32</v>
      </c>
      <c r="R2052" s="2">
        <v>439.83160000000004</v>
      </c>
      <c r="S2052" s="2">
        <v>0</v>
      </c>
      <c r="T2052" s="2">
        <v>0</v>
      </c>
      <c r="U2052" s="39">
        <v>3823.1516000000001</v>
      </c>
      <c r="V2052" s="2">
        <v>0</v>
      </c>
      <c r="W2052" s="2" t="s">
        <v>1</v>
      </c>
      <c r="X2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2"/>
      <c r="Z2052"/>
      <c r="AA2052"/>
    </row>
    <row r="2053" spans="5:27" hidden="1">
      <c r="E2053" s="2" t="s">
        <v>8564</v>
      </c>
      <c r="F2053" s="51">
        <v>44725</v>
      </c>
      <c r="G2053" s="2" t="s">
        <v>1</v>
      </c>
      <c r="H2053" s="2" t="s">
        <v>0</v>
      </c>
      <c r="I2053" s="2" t="s">
        <v>8149</v>
      </c>
      <c r="J2053" s="2" t="s">
        <v>8150</v>
      </c>
      <c r="K2053" s="41">
        <v>2846</v>
      </c>
      <c r="L2053" s="48">
        <v>2846</v>
      </c>
      <c r="M2053" s="49">
        <v>0</v>
      </c>
      <c r="N2053" s="39" t="s">
        <v>8056</v>
      </c>
      <c r="O2053" s="2">
        <v>0</v>
      </c>
      <c r="P2053" s="2">
        <v>0</v>
      </c>
      <c r="Q2053" s="39">
        <v>231.38</v>
      </c>
      <c r="R2053" s="2">
        <v>30.0794</v>
      </c>
      <c r="S2053" s="2">
        <v>0</v>
      </c>
      <c r="T2053" s="2">
        <v>0</v>
      </c>
      <c r="U2053" s="39">
        <v>261.45940000000002</v>
      </c>
      <c r="V2053" s="2" t="s">
        <v>8389</v>
      </c>
      <c r="W2053" s="2" t="s">
        <v>1</v>
      </c>
      <c r="X2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3"/>
      <c r="Z2053"/>
      <c r="AA2053"/>
    </row>
    <row r="2054" spans="5:27" hidden="1">
      <c r="E2054" s="2" t="s">
        <v>8564</v>
      </c>
      <c r="F2054" s="51">
        <v>44725</v>
      </c>
      <c r="G2054" s="2" t="s">
        <v>1</v>
      </c>
      <c r="H2054" s="2" t="s">
        <v>0</v>
      </c>
      <c r="I2054" s="2" t="s">
        <v>8149</v>
      </c>
      <c r="J2054" s="2" t="s">
        <v>8150</v>
      </c>
      <c r="K2054" s="41">
        <v>2847</v>
      </c>
      <c r="L2054" s="48">
        <v>2847</v>
      </c>
      <c r="M2054" s="49">
        <v>0</v>
      </c>
      <c r="N2054" s="39" t="s">
        <v>428</v>
      </c>
      <c r="O2054" s="2">
        <v>0</v>
      </c>
      <c r="P2054" s="2">
        <v>0</v>
      </c>
      <c r="Q2054" s="39">
        <v>37.700000000000003</v>
      </c>
      <c r="R2054" s="2">
        <v>4.9010000000000007</v>
      </c>
      <c r="S2054" s="2">
        <v>0</v>
      </c>
      <c r="T2054" s="2">
        <v>0</v>
      </c>
      <c r="U2054" s="39">
        <v>42.601000000000006</v>
      </c>
      <c r="V2054" s="2" t="s">
        <v>8382</v>
      </c>
      <c r="W2054" s="2" t="s">
        <v>1</v>
      </c>
      <c r="X2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4"/>
      <c r="Z2054"/>
      <c r="AA2054"/>
    </row>
    <row r="2055" spans="5:27" hidden="1">
      <c r="E2055" s="2" t="s">
        <v>8564</v>
      </c>
      <c r="F2055" s="51">
        <v>44725</v>
      </c>
      <c r="G2055" s="2" t="s">
        <v>1</v>
      </c>
      <c r="H2055" s="2" t="s">
        <v>0</v>
      </c>
      <c r="I2055" s="2" t="s">
        <v>8149</v>
      </c>
      <c r="J2055" s="2" t="s">
        <v>8150</v>
      </c>
      <c r="K2055" s="41">
        <v>2848</v>
      </c>
      <c r="L2055" s="48">
        <v>2848</v>
      </c>
      <c r="M2055" s="49" t="s">
        <v>7919</v>
      </c>
      <c r="N2055" s="39" t="s">
        <v>7920</v>
      </c>
      <c r="O2055" s="2">
        <v>0</v>
      </c>
      <c r="P2055" s="2">
        <v>0</v>
      </c>
      <c r="Q2055" s="39">
        <v>147.27000000000001</v>
      </c>
      <c r="R2055" s="2">
        <v>19.145100000000003</v>
      </c>
      <c r="S2055" s="2">
        <v>0</v>
      </c>
      <c r="T2055" s="2">
        <v>0</v>
      </c>
      <c r="U2055" s="39">
        <v>166.41510000000002</v>
      </c>
      <c r="V2055" s="2">
        <v>0</v>
      </c>
      <c r="W2055" s="2" t="s">
        <v>1</v>
      </c>
      <c r="X2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5"/>
      <c r="Z2055"/>
      <c r="AA2055"/>
    </row>
    <row r="2056" spans="5:27" hidden="1">
      <c r="E2056" s="2" t="s">
        <v>8564</v>
      </c>
      <c r="F2056" s="51">
        <v>44725</v>
      </c>
      <c r="G2056" s="2" t="s">
        <v>1</v>
      </c>
      <c r="H2056" s="2" t="s">
        <v>0</v>
      </c>
      <c r="I2056" s="2" t="s">
        <v>8149</v>
      </c>
      <c r="J2056" s="2" t="s">
        <v>8150</v>
      </c>
      <c r="K2056" s="41">
        <v>2849</v>
      </c>
      <c r="L2056" s="48">
        <v>2849</v>
      </c>
      <c r="M2056" s="49" t="s">
        <v>526</v>
      </c>
      <c r="N2056" s="39" t="s">
        <v>527</v>
      </c>
      <c r="O2056" s="2">
        <v>0</v>
      </c>
      <c r="P2056" s="2">
        <v>0</v>
      </c>
      <c r="Q2056" s="39">
        <v>968.48</v>
      </c>
      <c r="R2056" s="2">
        <v>125.9024</v>
      </c>
      <c r="S2056" s="2">
        <v>0</v>
      </c>
      <c r="T2056" s="2">
        <v>0</v>
      </c>
      <c r="U2056" s="39">
        <v>1094.3824</v>
      </c>
      <c r="V2056" s="2">
        <v>0</v>
      </c>
      <c r="W2056" s="2" t="s">
        <v>1</v>
      </c>
      <c r="X2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6"/>
      <c r="Z2056"/>
      <c r="AA2056"/>
    </row>
    <row r="2057" spans="5:27" hidden="1">
      <c r="E2057" s="2" t="s">
        <v>8564</v>
      </c>
      <c r="F2057" s="51">
        <v>44725</v>
      </c>
      <c r="G2057" s="2" t="s">
        <v>1</v>
      </c>
      <c r="H2057" s="2" t="s">
        <v>0</v>
      </c>
      <c r="I2057" s="2" t="s">
        <v>8149</v>
      </c>
      <c r="J2057" s="2" t="s">
        <v>8150</v>
      </c>
      <c r="K2057" s="41">
        <v>2850</v>
      </c>
      <c r="L2057" s="48">
        <v>2850</v>
      </c>
      <c r="M2057" s="49" t="s">
        <v>812</v>
      </c>
      <c r="N2057" s="39" t="s">
        <v>813</v>
      </c>
      <c r="O2057" s="2">
        <v>0</v>
      </c>
      <c r="P2057" s="2">
        <v>0</v>
      </c>
      <c r="Q2057" s="39">
        <v>165.12</v>
      </c>
      <c r="R2057" s="2">
        <v>21.465600000000002</v>
      </c>
      <c r="S2057" s="2">
        <v>0</v>
      </c>
      <c r="T2057" s="2">
        <v>0</v>
      </c>
      <c r="U2057" s="39">
        <v>186.5856</v>
      </c>
      <c r="V2057" s="2">
        <v>0</v>
      </c>
      <c r="W2057" s="2" t="s">
        <v>1</v>
      </c>
      <c r="X2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7"/>
      <c r="Z2057"/>
      <c r="AA2057"/>
    </row>
    <row r="2058" spans="5:27" hidden="1">
      <c r="E2058" s="2" t="s">
        <v>8564</v>
      </c>
      <c r="F2058" s="51">
        <v>44725</v>
      </c>
      <c r="G2058" s="2" t="s">
        <v>1</v>
      </c>
      <c r="H2058" s="2" t="s">
        <v>0</v>
      </c>
      <c r="I2058" s="2" t="s">
        <v>8149</v>
      </c>
      <c r="J2058" s="2" t="s">
        <v>8150</v>
      </c>
      <c r="K2058" s="41">
        <v>2851</v>
      </c>
      <c r="L2058" s="48">
        <v>2851</v>
      </c>
      <c r="M2058" s="49">
        <v>0</v>
      </c>
      <c r="N2058" s="39" t="s">
        <v>356</v>
      </c>
      <c r="O2058" s="2">
        <v>0</v>
      </c>
      <c r="P2058" s="2">
        <v>0</v>
      </c>
      <c r="Q2058" s="39">
        <v>1222.07</v>
      </c>
      <c r="R2058" s="2">
        <v>158.8691</v>
      </c>
      <c r="S2058" s="2">
        <v>0</v>
      </c>
      <c r="T2058" s="2">
        <v>0</v>
      </c>
      <c r="U2058" s="39">
        <v>1380.9391000000001</v>
      </c>
      <c r="V2058" s="2" t="s">
        <v>8410</v>
      </c>
      <c r="W2058" s="2" t="s">
        <v>1</v>
      </c>
      <c r="X2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8"/>
      <c r="Z2058"/>
      <c r="AA2058"/>
    </row>
    <row r="2059" spans="5:27" hidden="1">
      <c r="E2059" s="2" t="s">
        <v>8564</v>
      </c>
      <c r="F2059" s="51">
        <v>44725</v>
      </c>
      <c r="G2059" s="2" t="s">
        <v>1</v>
      </c>
      <c r="H2059" s="2" t="s">
        <v>0</v>
      </c>
      <c r="I2059" s="2" t="s">
        <v>8149</v>
      </c>
      <c r="J2059" s="2" t="s">
        <v>8150</v>
      </c>
      <c r="K2059" s="41">
        <v>2852</v>
      </c>
      <c r="L2059" s="48">
        <v>2852</v>
      </c>
      <c r="M2059" s="49" t="s">
        <v>477</v>
      </c>
      <c r="N2059" s="39" t="s">
        <v>478</v>
      </c>
      <c r="O2059" s="2">
        <v>0</v>
      </c>
      <c r="P2059" s="2">
        <v>0</v>
      </c>
      <c r="Q2059" s="39">
        <v>5076.93</v>
      </c>
      <c r="R2059" s="2">
        <v>660.00090000000012</v>
      </c>
      <c r="S2059" s="2">
        <v>0</v>
      </c>
      <c r="T2059" s="2">
        <v>0</v>
      </c>
      <c r="U2059" s="39">
        <v>5736.9309000000003</v>
      </c>
      <c r="V2059" s="2">
        <v>0</v>
      </c>
      <c r="W2059" s="2" t="s">
        <v>1</v>
      </c>
      <c r="X2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59"/>
      <c r="Z2059"/>
      <c r="AA2059"/>
    </row>
    <row r="2060" spans="5:27" hidden="1">
      <c r="E2060" s="2" t="s">
        <v>8564</v>
      </c>
      <c r="F2060" s="51">
        <v>44725</v>
      </c>
      <c r="G2060" s="2" t="s">
        <v>1</v>
      </c>
      <c r="H2060" s="2" t="s">
        <v>0</v>
      </c>
      <c r="I2060" s="2" t="s">
        <v>8149</v>
      </c>
      <c r="J2060" s="2" t="s">
        <v>8150</v>
      </c>
      <c r="K2060" s="41">
        <v>2853</v>
      </c>
      <c r="L2060" s="48">
        <v>2853</v>
      </c>
      <c r="M2060" s="49" t="s">
        <v>303</v>
      </c>
      <c r="N2060" s="39" t="s">
        <v>304</v>
      </c>
      <c r="O2060" s="2">
        <v>0</v>
      </c>
      <c r="P2060" s="2">
        <v>0</v>
      </c>
      <c r="Q2060" s="39">
        <v>10069.59</v>
      </c>
      <c r="R2060" s="2">
        <v>1309.0467000000001</v>
      </c>
      <c r="S2060" s="2">
        <v>0</v>
      </c>
      <c r="T2060" s="2">
        <v>0</v>
      </c>
      <c r="U2060" s="39">
        <v>11378.636700000001</v>
      </c>
      <c r="V2060" s="2">
        <v>0</v>
      </c>
      <c r="W2060" s="2" t="s">
        <v>1</v>
      </c>
      <c r="X2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0"/>
      <c r="Z2060"/>
      <c r="AA2060"/>
    </row>
    <row r="2061" spans="5:27" hidden="1">
      <c r="E2061" s="2" t="s">
        <v>8564</v>
      </c>
      <c r="F2061" s="51">
        <v>44725</v>
      </c>
      <c r="G2061" s="2" t="s">
        <v>1</v>
      </c>
      <c r="H2061" s="2" t="s">
        <v>0</v>
      </c>
      <c r="I2061" s="2" t="s">
        <v>8149</v>
      </c>
      <c r="J2061" s="2" t="s">
        <v>8150</v>
      </c>
      <c r="K2061" s="41">
        <v>2854</v>
      </c>
      <c r="L2061" s="48">
        <v>2854</v>
      </c>
      <c r="M2061" s="49" t="s">
        <v>349</v>
      </c>
      <c r="N2061" s="39" t="s">
        <v>350</v>
      </c>
      <c r="O2061" s="2">
        <v>0</v>
      </c>
      <c r="P2061" s="2">
        <v>0</v>
      </c>
      <c r="Q2061" s="39">
        <v>377.66</v>
      </c>
      <c r="R2061" s="2">
        <v>49.095800000000004</v>
      </c>
      <c r="S2061" s="2">
        <v>0</v>
      </c>
      <c r="T2061" s="2">
        <v>0</v>
      </c>
      <c r="U2061" s="39">
        <v>426.75580000000002</v>
      </c>
      <c r="V2061" s="2">
        <v>0</v>
      </c>
      <c r="W2061" s="2" t="s">
        <v>1</v>
      </c>
      <c r="X2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1"/>
      <c r="Z2061"/>
      <c r="AA2061"/>
    </row>
    <row r="2062" spans="5:27" hidden="1">
      <c r="E2062" s="2" t="s">
        <v>8564</v>
      </c>
      <c r="F2062" s="51">
        <v>44725</v>
      </c>
      <c r="G2062" s="2" t="s">
        <v>1</v>
      </c>
      <c r="H2062" s="2" t="s">
        <v>0</v>
      </c>
      <c r="I2062" s="2" t="s">
        <v>8149</v>
      </c>
      <c r="J2062" s="2" t="s">
        <v>8150</v>
      </c>
      <c r="K2062" s="41">
        <v>2855</v>
      </c>
      <c r="L2062" s="48">
        <v>2855</v>
      </c>
      <c r="M2062" s="49" t="s">
        <v>606</v>
      </c>
      <c r="N2062" s="39" t="s">
        <v>607</v>
      </c>
      <c r="O2062" s="2">
        <v>0</v>
      </c>
      <c r="P2062" s="2">
        <v>0</v>
      </c>
      <c r="Q2062" s="39">
        <v>81.56</v>
      </c>
      <c r="R2062" s="2">
        <v>10.6028</v>
      </c>
      <c r="S2062" s="2">
        <v>0</v>
      </c>
      <c r="T2062" s="2">
        <v>0</v>
      </c>
      <c r="U2062" s="39">
        <v>92.162800000000004</v>
      </c>
      <c r="V2062" s="2">
        <v>0</v>
      </c>
      <c r="W2062" s="2" t="s">
        <v>1</v>
      </c>
      <c r="X2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2"/>
      <c r="Z2062"/>
      <c r="AA2062"/>
    </row>
    <row r="2063" spans="5:27" hidden="1">
      <c r="E2063" s="2" t="s">
        <v>8564</v>
      </c>
      <c r="F2063" s="51">
        <v>44725</v>
      </c>
      <c r="G2063" s="2" t="s">
        <v>1</v>
      </c>
      <c r="H2063" s="2" t="s">
        <v>0</v>
      </c>
      <c r="I2063" s="2" t="s">
        <v>8149</v>
      </c>
      <c r="J2063" s="2" t="s">
        <v>8150</v>
      </c>
      <c r="K2063" s="41">
        <v>2856</v>
      </c>
      <c r="L2063" s="48">
        <v>2856</v>
      </c>
      <c r="M2063" s="49">
        <v>0</v>
      </c>
      <c r="N2063" s="39" t="s">
        <v>1393</v>
      </c>
      <c r="O2063" s="2">
        <v>0</v>
      </c>
      <c r="P2063" s="2">
        <v>0</v>
      </c>
      <c r="Q2063" s="39">
        <v>188.38</v>
      </c>
      <c r="R2063" s="2">
        <v>24.4894</v>
      </c>
      <c r="S2063" s="2">
        <v>0</v>
      </c>
      <c r="T2063" s="2">
        <v>0</v>
      </c>
      <c r="U2063" s="39">
        <v>212.86939999999998</v>
      </c>
      <c r="V2063" s="2" t="s">
        <v>8399</v>
      </c>
      <c r="W2063" s="2" t="s">
        <v>1</v>
      </c>
      <c r="X2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3"/>
      <c r="Z2063"/>
      <c r="AA2063"/>
    </row>
    <row r="2064" spans="5:27" hidden="1">
      <c r="E2064" s="2" t="s">
        <v>8564</v>
      </c>
      <c r="F2064" s="51">
        <v>44725</v>
      </c>
      <c r="G2064" s="2" t="s">
        <v>1</v>
      </c>
      <c r="H2064" s="2" t="s">
        <v>0</v>
      </c>
      <c r="I2064" s="2" t="s">
        <v>8149</v>
      </c>
      <c r="J2064" s="2" t="s">
        <v>8150</v>
      </c>
      <c r="K2064" s="41">
        <v>2857</v>
      </c>
      <c r="L2064" s="48">
        <v>2857</v>
      </c>
      <c r="M2064" s="49" t="s">
        <v>7848</v>
      </c>
      <c r="N2064" s="39" t="s">
        <v>7847</v>
      </c>
      <c r="O2064" s="2">
        <v>0</v>
      </c>
      <c r="P2064" s="2">
        <v>0</v>
      </c>
      <c r="Q2064" s="39">
        <v>0</v>
      </c>
      <c r="R2064" s="2">
        <v>0</v>
      </c>
      <c r="S2064" s="2">
        <v>0</v>
      </c>
      <c r="T2064" s="2">
        <v>0</v>
      </c>
      <c r="U2064" s="39">
        <v>0</v>
      </c>
      <c r="V2064" s="2">
        <v>0</v>
      </c>
      <c r="W2064" s="2" t="s">
        <v>1</v>
      </c>
      <c r="X2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4"/>
      <c r="Z2064"/>
      <c r="AA2064"/>
    </row>
    <row r="2065" spans="5:27" hidden="1">
      <c r="E2065" s="2" t="s">
        <v>8564</v>
      </c>
      <c r="F2065" s="51">
        <v>44725</v>
      </c>
      <c r="G2065" s="2" t="s">
        <v>1</v>
      </c>
      <c r="H2065" s="2" t="s">
        <v>0</v>
      </c>
      <c r="I2065" s="2" t="s">
        <v>8149</v>
      </c>
      <c r="J2065" s="2" t="s">
        <v>8150</v>
      </c>
      <c r="K2065" s="41">
        <v>2858</v>
      </c>
      <c r="L2065" s="48">
        <v>2858</v>
      </c>
      <c r="M2065" s="49">
        <v>0</v>
      </c>
      <c r="N2065" s="39" t="s">
        <v>1335</v>
      </c>
      <c r="O2065" s="2">
        <v>0</v>
      </c>
      <c r="P2065" s="2">
        <v>0</v>
      </c>
      <c r="Q2065" s="39">
        <v>269.61</v>
      </c>
      <c r="R2065" s="2">
        <v>35.049300000000002</v>
      </c>
      <c r="S2065" s="2">
        <v>0</v>
      </c>
      <c r="T2065" s="2">
        <v>0</v>
      </c>
      <c r="U2065" s="39">
        <v>304.65930000000003</v>
      </c>
      <c r="V2065" s="2" t="s">
        <v>8452</v>
      </c>
      <c r="W2065" s="2" t="s">
        <v>1</v>
      </c>
      <c r="X2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5"/>
      <c r="Z2065"/>
      <c r="AA2065"/>
    </row>
    <row r="2066" spans="5:27" hidden="1">
      <c r="E2066" s="2" t="s">
        <v>8564</v>
      </c>
      <c r="F2066" s="51">
        <v>44725</v>
      </c>
      <c r="G2066" s="2" t="s">
        <v>1</v>
      </c>
      <c r="H2066" s="2" t="s">
        <v>0</v>
      </c>
      <c r="I2066" s="2" t="s">
        <v>8149</v>
      </c>
      <c r="J2066" s="2" t="s">
        <v>8150</v>
      </c>
      <c r="K2066" s="41">
        <v>2859</v>
      </c>
      <c r="L2066" s="48">
        <v>2859</v>
      </c>
      <c r="M2066" s="49" t="s">
        <v>7937</v>
      </c>
      <c r="N2066" s="39" t="s">
        <v>7938</v>
      </c>
      <c r="O2066" s="2">
        <v>0</v>
      </c>
      <c r="P2066" s="2">
        <v>0</v>
      </c>
      <c r="Q2066" s="39">
        <v>246.68</v>
      </c>
      <c r="R2066" s="2">
        <v>32.068400000000004</v>
      </c>
      <c r="S2066" s="2">
        <v>0</v>
      </c>
      <c r="T2066" s="2">
        <v>0</v>
      </c>
      <c r="U2066" s="39">
        <v>278.7484</v>
      </c>
      <c r="V2066" s="2">
        <v>0</v>
      </c>
      <c r="W2066" s="2" t="s">
        <v>1</v>
      </c>
      <c r="X2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6"/>
      <c r="Z2066"/>
      <c r="AA2066"/>
    </row>
    <row r="2067" spans="5:27" hidden="1">
      <c r="E2067" s="2" t="s">
        <v>8564</v>
      </c>
      <c r="F2067" s="51">
        <v>44725</v>
      </c>
      <c r="G2067" s="2" t="s">
        <v>1</v>
      </c>
      <c r="H2067" s="2" t="s">
        <v>0</v>
      </c>
      <c r="I2067" s="2" t="s">
        <v>8149</v>
      </c>
      <c r="J2067" s="2" t="s">
        <v>8150</v>
      </c>
      <c r="K2067" s="41">
        <v>2860</v>
      </c>
      <c r="L2067" s="48">
        <v>2860</v>
      </c>
      <c r="M2067" s="49" t="s">
        <v>1295</v>
      </c>
      <c r="N2067" s="39" t="s">
        <v>1296</v>
      </c>
      <c r="O2067" s="2">
        <v>0</v>
      </c>
      <c r="P2067" s="2">
        <v>0</v>
      </c>
      <c r="Q2067" s="39">
        <v>20.39</v>
      </c>
      <c r="R2067" s="2">
        <v>2.6507000000000001</v>
      </c>
      <c r="S2067" s="2">
        <v>0</v>
      </c>
      <c r="T2067" s="2">
        <v>0</v>
      </c>
      <c r="U2067" s="39">
        <v>23.040700000000001</v>
      </c>
      <c r="V2067" s="2">
        <v>0</v>
      </c>
      <c r="W2067" s="2" t="s">
        <v>1</v>
      </c>
      <c r="X2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7"/>
      <c r="Z2067"/>
      <c r="AA2067"/>
    </row>
    <row r="2068" spans="5:27" hidden="1">
      <c r="E2068" s="2" t="s">
        <v>8564</v>
      </c>
      <c r="F2068" s="51">
        <v>44725</v>
      </c>
      <c r="G2068" s="2" t="s">
        <v>1</v>
      </c>
      <c r="H2068" s="2" t="s">
        <v>0</v>
      </c>
      <c r="I2068" s="2" t="s">
        <v>8149</v>
      </c>
      <c r="J2068" s="2" t="s">
        <v>8150</v>
      </c>
      <c r="K2068" s="41">
        <v>2861</v>
      </c>
      <c r="L2068" s="48">
        <v>2861</v>
      </c>
      <c r="M2068" s="49" t="s">
        <v>287</v>
      </c>
      <c r="N2068" s="39" t="s">
        <v>288</v>
      </c>
      <c r="O2068" s="2">
        <v>0</v>
      </c>
      <c r="P2068" s="2">
        <v>0</v>
      </c>
      <c r="Q2068" s="39">
        <v>348.61</v>
      </c>
      <c r="R2068" s="2">
        <v>45.319300000000005</v>
      </c>
      <c r="S2068" s="2">
        <v>0</v>
      </c>
      <c r="T2068" s="2">
        <v>0</v>
      </c>
      <c r="U2068" s="39">
        <v>393.92930000000001</v>
      </c>
      <c r="V2068" s="2">
        <v>0</v>
      </c>
      <c r="W2068" s="2" t="s">
        <v>1</v>
      </c>
      <c r="X2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8"/>
      <c r="Z2068"/>
      <c r="AA2068"/>
    </row>
    <row r="2069" spans="5:27" hidden="1">
      <c r="E2069" s="2" t="s">
        <v>8564</v>
      </c>
      <c r="F2069" s="51">
        <v>44725</v>
      </c>
      <c r="G2069" s="2" t="s">
        <v>1</v>
      </c>
      <c r="H2069" s="2" t="s">
        <v>0</v>
      </c>
      <c r="I2069" s="2" t="s">
        <v>8149</v>
      </c>
      <c r="J2069" s="2" t="s">
        <v>8150</v>
      </c>
      <c r="K2069" s="41">
        <v>2862</v>
      </c>
      <c r="L2069" s="48">
        <v>2862</v>
      </c>
      <c r="M2069" s="49" t="s">
        <v>769</v>
      </c>
      <c r="N2069" s="39" t="s">
        <v>770</v>
      </c>
      <c r="O2069" s="2">
        <v>0</v>
      </c>
      <c r="P2069" s="2">
        <v>0</v>
      </c>
      <c r="Q2069" s="39">
        <v>109.96</v>
      </c>
      <c r="R2069" s="2">
        <v>14.2948</v>
      </c>
      <c r="S2069" s="2">
        <v>0</v>
      </c>
      <c r="T2069" s="2">
        <v>0</v>
      </c>
      <c r="U2069" s="39">
        <v>124.25479999999999</v>
      </c>
      <c r="V2069" s="2">
        <v>0</v>
      </c>
      <c r="W2069" s="2" t="s">
        <v>1</v>
      </c>
      <c r="X2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69"/>
      <c r="Z2069"/>
      <c r="AA2069"/>
    </row>
    <row r="2070" spans="5:27" hidden="1">
      <c r="E2070" s="2" t="s">
        <v>8564</v>
      </c>
      <c r="F2070" s="51">
        <v>44725</v>
      </c>
      <c r="G2070" s="2" t="s">
        <v>1</v>
      </c>
      <c r="H2070" s="2" t="s">
        <v>0</v>
      </c>
      <c r="I2070" s="2" t="s">
        <v>8149</v>
      </c>
      <c r="J2070" s="2" t="s">
        <v>8150</v>
      </c>
      <c r="K2070" s="41">
        <v>2863</v>
      </c>
      <c r="L2070" s="48">
        <v>2863</v>
      </c>
      <c r="M2070" s="49" t="s">
        <v>118</v>
      </c>
      <c r="N2070" s="39" t="s">
        <v>119</v>
      </c>
      <c r="O2070" s="2">
        <v>0</v>
      </c>
      <c r="P2070" s="2">
        <v>0</v>
      </c>
      <c r="Q2070" s="39">
        <v>21.74</v>
      </c>
      <c r="R2070" s="2">
        <v>2.8262</v>
      </c>
      <c r="S2070" s="2">
        <v>0</v>
      </c>
      <c r="T2070" s="2">
        <v>0</v>
      </c>
      <c r="U2070" s="39">
        <v>24.566199999999998</v>
      </c>
      <c r="V2070" s="2">
        <v>0</v>
      </c>
      <c r="W2070" s="2" t="s">
        <v>1</v>
      </c>
      <c r="X2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0"/>
      <c r="Z2070"/>
      <c r="AA2070"/>
    </row>
    <row r="2071" spans="5:27" hidden="1">
      <c r="E2071" s="2" t="s">
        <v>8564</v>
      </c>
      <c r="F2071" s="51">
        <v>44725</v>
      </c>
      <c r="G2071" s="2" t="s">
        <v>1</v>
      </c>
      <c r="H2071" s="2" t="s">
        <v>0</v>
      </c>
      <c r="I2071" s="2" t="s">
        <v>8149</v>
      </c>
      <c r="J2071" s="2" t="s">
        <v>8150</v>
      </c>
      <c r="K2071" s="41">
        <v>2864</v>
      </c>
      <c r="L2071" s="48">
        <v>2864</v>
      </c>
      <c r="M2071" s="49" t="s">
        <v>118</v>
      </c>
      <c r="N2071" s="39" t="s">
        <v>119</v>
      </c>
      <c r="O2071" s="2">
        <v>0</v>
      </c>
      <c r="P2071" s="2">
        <v>0</v>
      </c>
      <c r="Q2071" s="39">
        <v>115.27</v>
      </c>
      <c r="R2071" s="2">
        <v>14.985099999999999</v>
      </c>
      <c r="S2071" s="2">
        <v>0</v>
      </c>
      <c r="T2071" s="2">
        <v>0</v>
      </c>
      <c r="U2071" s="39">
        <v>130.2551</v>
      </c>
      <c r="V2071" s="2">
        <v>0</v>
      </c>
      <c r="W2071" s="2" t="s">
        <v>1</v>
      </c>
      <c r="X2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1"/>
      <c r="Z2071"/>
      <c r="AA2071"/>
    </row>
    <row r="2072" spans="5:27" hidden="1">
      <c r="E2072" s="2" t="s">
        <v>8564</v>
      </c>
      <c r="F2072" s="51">
        <v>44725</v>
      </c>
      <c r="G2072" s="2" t="s">
        <v>1</v>
      </c>
      <c r="H2072" s="2" t="s">
        <v>0</v>
      </c>
      <c r="I2072" s="2" t="s">
        <v>8149</v>
      </c>
      <c r="J2072" s="2" t="s">
        <v>8150</v>
      </c>
      <c r="K2072" s="41">
        <v>2865</v>
      </c>
      <c r="L2072" s="48">
        <v>2865</v>
      </c>
      <c r="M2072" s="49" t="s">
        <v>118</v>
      </c>
      <c r="N2072" s="39" t="s">
        <v>119</v>
      </c>
      <c r="O2072" s="2">
        <v>0</v>
      </c>
      <c r="P2072" s="2">
        <v>0</v>
      </c>
      <c r="Q2072" s="39">
        <v>106.5</v>
      </c>
      <c r="R2072" s="2">
        <v>13.845000000000001</v>
      </c>
      <c r="S2072" s="2">
        <v>0</v>
      </c>
      <c r="T2072" s="2">
        <v>0</v>
      </c>
      <c r="U2072" s="39">
        <v>120.345</v>
      </c>
      <c r="V2072" s="2">
        <v>0</v>
      </c>
      <c r="W2072"/>
      <c r="X2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2"/>
      <c r="Z2072"/>
      <c r="AA2072"/>
    </row>
    <row r="2073" spans="5:27" hidden="1">
      <c r="E2073" s="2" t="s">
        <v>8564</v>
      </c>
      <c r="F2073" s="51">
        <v>44725</v>
      </c>
      <c r="G2073" s="2" t="s">
        <v>1</v>
      </c>
      <c r="H2073" s="2" t="s">
        <v>0</v>
      </c>
      <c r="I2073" s="2" t="s">
        <v>8149</v>
      </c>
      <c r="J2073" s="2" t="s">
        <v>8150</v>
      </c>
      <c r="K2073" s="41">
        <v>2866</v>
      </c>
      <c r="L2073" s="48">
        <v>2866</v>
      </c>
      <c r="M2073" s="49" t="s">
        <v>118</v>
      </c>
      <c r="N2073" s="39" t="s">
        <v>119</v>
      </c>
      <c r="O2073" s="2">
        <v>0</v>
      </c>
      <c r="P2073" s="2">
        <v>0</v>
      </c>
      <c r="Q2073" s="39">
        <v>141.38</v>
      </c>
      <c r="R2073" s="2">
        <v>18.3794</v>
      </c>
      <c r="S2073" s="2">
        <v>0</v>
      </c>
      <c r="T2073" s="2">
        <v>0</v>
      </c>
      <c r="U2073" s="39">
        <v>159.7594</v>
      </c>
      <c r="V2073" s="2">
        <v>0</v>
      </c>
      <c r="W2073" s="2" t="s">
        <v>1</v>
      </c>
      <c r="X2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3"/>
      <c r="Z2073"/>
      <c r="AA2073"/>
    </row>
    <row r="2074" spans="5:27" hidden="1">
      <c r="E2074" s="2" t="s">
        <v>8564</v>
      </c>
      <c r="F2074" s="51">
        <v>44725</v>
      </c>
      <c r="G2074" s="2" t="s">
        <v>1</v>
      </c>
      <c r="H2074" s="2" t="s">
        <v>0</v>
      </c>
      <c r="I2074" s="2" t="s">
        <v>8149</v>
      </c>
      <c r="J2074" s="2" t="s">
        <v>8150</v>
      </c>
      <c r="K2074" s="41">
        <v>2867</v>
      </c>
      <c r="L2074" s="48">
        <v>2867</v>
      </c>
      <c r="M2074" s="49" t="s">
        <v>699</v>
      </c>
      <c r="N2074" s="39" t="s">
        <v>700</v>
      </c>
      <c r="O2074" s="2">
        <v>0</v>
      </c>
      <c r="P2074" s="2">
        <v>0</v>
      </c>
      <c r="Q2074" s="39">
        <v>917.55</v>
      </c>
      <c r="R2074" s="2">
        <v>119.28149999999999</v>
      </c>
      <c r="S2074" s="2">
        <v>0</v>
      </c>
      <c r="T2074" s="2">
        <v>0</v>
      </c>
      <c r="U2074" s="39">
        <v>1036.8315</v>
      </c>
      <c r="V2074" s="2">
        <v>0</v>
      </c>
      <c r="W2074" s="2" t="s">
        <v>1</v>
      </c>
      <c r="X2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4"/>
      <c r="Z2074"/>
      <c r="AA2074"/>
    </row>
    <row r="2075" spans="5:27" hidden="1">
      <c r="E2075" s="2" t="s">
        <v>8564</v>
      </c>
      <c r="F2075" s="51">
        <v>44725</v>
      </c>
      <c r="G2075" s="2" t="s">
        <v>1</v>
      </c>
      <c r="H2075" s="2" t="s">
        <v>0</v>
      </c>
      <c r="I2075" s="2" t="s">
        <v>8149</v>
      </c>
      <c r="J2075" s="2" t="s">
        <v>8150</v>
      </c>
      <c r="K2075" s="41">
        <v>2868</v>
      </c>
      <c r="L2075" s="48">
        <v>2868</v>
      </c>
      <c r="M2075" s="49" t="s">
        <v>7871</v>
      </c>
      <c r="N2075" s="39" t="s">
        <v>7872</v>
      </c>
      <c r="O2075" s="2">
        <v>0</v>
      </c>
      <c r="P2075" s="2">
        <v>0</v>
      </c>
      <c r="Q2075" s="39">
        <v>79.2</v>
      </c>
      <c r="R2075" s="2">
        <v>10.296000000000001</v>
      </c>
      <c r="S2075" s="2">
        <v>0</v>
      </c>
      <c r="T2075" s="2">
        <v>0</v>
      </c>
      <c r="U2075" s="39">
        <v>89.496000000000009</v>
      </c>
      <c r="V2075" s="2">
        <v>0</v>
      </c>
      <c r="W2075" s="2" t="s">
        <v>1</v>
      </c>
      <c r="X2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5"/>
      <c r="Z2075"/>
      <c r="AA2075"/>
    </row>
    <row r="2076" spans="5:27" hidden="1">
      <c r="E2076" s="2" t="s">
        <v>8564</v>
      </c>
      <c r="F2076" s="51">
        <v>44725</v>
      </c>
      <c r="G2076" s="2" t="s">
        <v>1</v>
      </c>
      <c r="H2076" s="2" t="s">
        <v>0</v>
      </c>
      <c r="I2076" s="2" t="s">
        <v>8149</v>
      </c>
      <c r="J2076" s="2" t="s">
        <v>8150</v>
      </c>
      <c r="K2076" s="41">
        <v>2869</v>
      </c>
      <c r="L2076" s="48">
        <v>2869</v>
      </c>
      <c r="M2076" s="49" t="s">
        <v>255</v>
      </c>
      <c r="N2076" s="39" t="s">
        <v>256</v>
      </c>
      <c r="O2076" s="2">
        <v>0</v>
      </c>
      <c r="P2076" s="2">
        <v>0</v>
      </c>
      <c r="Q2076" s="39">
        <v>267.06</v>
      </c>
      <c r="R2076" s="2">
        <v>34.717800000000004</v>
      </c>
      <c r="S2076" s="2">
        <v>0</v>
      </c>
      <c r="T2076" s="2">
        <v>0</v>
      </c>
      <c r="U2076" s="39">
        <v>301.77780000000001</v>
      </c>
      <c r="V2076" s="2">
        <v>0</v>
      </c>
      <c r="W2076" s="2" t="s">
        <v>1</v>
      </c>
      <c r="X2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6"/>
      <c r="Z2076"/>
      <c r="AA2076"/>
    </row>
    <row r="2077" spans="5:27" hidden="1">
      <c r="E2077" s="2" t="s">
        <v>8564</v>
      </c>
      <c r="F2077" s="51">
        <v>44725</v>
      </c>
      <c r="G2077" s="2" t="s">
        <v>1</v>
      </c>
      <c r="H2077" s="2" t="s">
        <v>0</v>
      </c>
      <c r="I2077" s="2" t="s">
        <v>8149</v>
      </c>
      <c r="J2077" s="2" t="s">
        <v>8150</v>
      </c>
      <c r="K2077" s="41">
        <v>2870</v>
      </c>
      <c r="L2077" s="48">
        <v>2870</v>
      </c>
      <c r="M2077" s="49">
        <v>0</v>
      </c>
      <c r="N2077" s="39" t="s">
        <v>464</v>
      </c>
      <c r="O2077" s="2">
        <v>0</v>
      </c>
      <c r="P2077" s="2">
        <v>0</v>
      </c>
      <c r="Q2077" s="39">
        <v>205.9</v>
      </c>
      <c r="R2077" s="2">
        <v>26.767000000000003</v>
      </c>
      <c r="S2077" s="2">
        <v>0</v>
      </c>
      <c r="T2077" s="2">
        <v>0</v>
      </c>
      <c r="U2077" s="39">
        <v>232.667</v>
      </c>
      <c r="V2077" s="2" t="s">
        <v>8408</v>
      </c>
      <c r="W2077" s="2" t="s">
        <v>1</v>
      </c>
      <c r="X2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7"/>
      <c r="Z2077"/>
      <c r="AA2077"/>
    </row>
    <row r="2078" spans="5:27" hidden="1">
      <c r="E2078" s="2" t="s">
        <v>8564</v>
      </c>
      <c r="F2078" s="51">
        <v>44725</v>
      </c>
      <c r="G2078" s="2" t="s">
        <v>1</v>
      </c>
      <c r="H2078" s="2" t="s">
        <v>0</v>
      </c>
      <c r="I2078" s="2" t="s">
        <v>8149</v>
      </c>
      <c r="J2078" s="2" t="s">
        <v>8150</v>
      </c>
      <c r="K2078" s="41">
        <v>2871</v>
      </c>
      <c r="L2078" s="48">
        <v>2871</v>
      </c>
      <c r="M2078" s="49" t="s">
        <v>118</v>
      </c>
      <c r="N2078" s="39" t="s">
        <v>119</v>
      </c>
      <c r="O2078" s="2">
        <v>0</v>
      </c>
      <c r="P2078" s="2">
        <v>0</v>
      </c>
      <c r="Q2078" s="39">
        <v>8.9600000000000009</v>
      </c>
      <c r="R2078" s="2">
        <v>1.1648000000000001</v>
      </c>
      <c r="S2078" s="2">
        <v>0</v>
      </c>
      <c r="T2078" s="2">
        <v>0</v>
      </c>
      <c r="U2078" s="39">
        <v>10.1248</v>
      </c>
      <c r="V2078" s="2">
        <v>0</v>
      </c>
      <c r="W2078" s="2" t="s">
        <v>1</v>
      </c>
      <c r="X2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8"/>
      <c r="Z2078"/>
      <c r="AA2078"/>
    </row>
    <row r="2079" spans="5:27" hidden="1">
      <c r="E2079" s="2" t="s">
        <v>8564</v>
      </c>
      <c r="F2079" s="51">
        <v>44725</v>
      </c>
      <c r="G2079" s="2" t="s">
        <v>1</v>
      </c>
      <c r="H2079" s="2" t="s">
        <v>0</v>
      </c>
      <c r="I2079" s="2" t="s">
        <v>8149</v>
      </c>
      <c r="J2079" s="2" t="s">
        <v>8150</v>
      </c>
      <c r="K2079" s="41">
        <v>2872</v>
      </c>
      <c r="L2079" s="48">
        <v>2872</v>
      </c>
      <c r="M2079" s="49" t="s">
        <v>489</v>
      </c>
      <c r="N2079" s="39" t="s">
        <v>490</v>
      </c>
      <c r="O2079" s="2">
        <v>0</v>
      </c>
      <c r="P2079" s="2">
        <v>0</v>
      </c>
      <c r="Q2079" s="39">
        <v>7920</v>
      </c>
      <c r="R2079" s="2">
        <v>1029.6000000000001</v>
      </c>
      <c r="S2079" s="2">
        <v>0</v>
      </c>
      <c r="T2079" s="2">
        <v>0</v>
      </c>
      <c r="U2079" s="39">
        <v>8949.6</v>
      </c>
      <c r="V2079" s="2">
        <v>0</v>
      </c>
      <c r="W2079" s="2" t="s">
        <v>1</v>
      </c>
      <c r="X2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79"/>
      <c r="Z2079"/>
      <c r="AA2079"/>
    </row>
    <row r="2080" spans="5:27" hidden="1">
      <c r="E2080" s="2" t="s">
        <v>8564</v>
      </c>
      <c r="F2080" s="51">
        <v>44725</v>
      </c>
      <c r="G2080" s="2" t="s">
        <v>1</v>
      </c>
      <c r="H2080" s="2" t="s">
        <v>0</v>
      </c>
      <c r="I2080" s="2" t="s">
        <v>8149</v>
      </c>
      <c r="J2080" s="2" t="s">
        <v>8150</v>
      </c>
      <c r="K2080" s="41">
        <v>2873</v>
      </c>
      <c r="L2080" s="48">
        <v>2873</v>
      </c>
      <c r="M2080" s="49" t="s">
        <v>118</v>
      </c>
      <c r="N2080" s="39" t="s">
        <v>119</v>
      </c>
      <c r="O2080" s="2">
        <v>0</v>
      </c>
      <c r="P2080" s="2">
        <v>0</v>
      </c>
      <c r="Q2080" s="39">
        <v>1284.54</v>
      </c>
      <c r="R2080" s="2">
        <v>166.99019999999999</v>
      </c>
      <c r="S2080" s="2">
        <v>0</v>
      </c>
      <c r="T2080" s="2">
        <v>0</v>
      </c>
      <c r="U2080" s="39">
        <v>1451.5301999999999</v>
      </c>
      <c r="V2080" s="2">
        <v>0</v>
      </c>
      <c r="W2080" s="2" t="s">
        <v>1</v>
      </c>
      <c r="X2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0"/>
      <c r="Z2080"/>
      <c r="AA2080"/>
    </row>
    <row r="2081" spans="5:27" hidden="1">
      <c r="E2081" s="2" t="s">
        <v>8564</v>
      </c>
      <c r="F2081" s="51">
        <v>44726</v>
      </c>
      <c r="G2081" s="2" t="s">
        <v>1</v>
      </c>
      <c r="H2081" s="2" t="s">
        <v>0</v>
      </c>
      <c r="I2081" s="2" t="s">
        <v>8149</v>
      </c>
      <c r="J2081" s="2" t="s">
        <v>8150</v>
      </c>
      <c r="K2081" s="41">
        <v>2874</v>
      </c>
      <c r="L2081" s="48">
        <v>2874</v>
      </c>
      <c r="M2081" s="49" t="s">
        <v>333</v>
      </c>
      <c r="N2081" s="39" t="s">
        <v>334</v>
      </c>
      <c r="O2081" s="2">
        <v>0</v>
      </c>
      <c r="P2081" s="2">
        <v>0</v>
      </c>
      <c r="Q2081" s="39">
        <v>203.9</v>
      </c>
      <c r="R2081" s="2">
        <v>26.507000000000001</v>
      </c>
      <c r="S2081" s="2">
        <v>0</v>
      </c>
      <c r="T2081" s="2">
        <v>0</v>
      </c>
      <c r="U2081" s="39">
        <v>230.40700000000001</v>
      </c>
      <c r="V2081" s="2">
        <v>0</v>
      </c>
      <c r="W2081" s="2" t="s">
        <v>1</v>
      </c>
      <c r="X2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1"/>
      <c r="Z2081"/>
      <c r="AA2081"/>
    </row>
    <row r="2082" spans="5:27" hidden="1">
      <c r="E2082" s="2" t="s">
        <v>8564</v>
      </c>
      <c r="F2082" s="51">
        <v>44726</v>
      </c>
      <c r="G2082" s="2" t="s">
        <v>1</v>
      </c>
      <c r="H2082" s="2" t="s">
        <v>0</v>
      </c>
      <c r="I2082" s="2" t="s">
        <v>8149</v>
      </c>
      <c r="J2082" s="2" t="s">
        <v>8150</v>
      </c>
      <c r="K2082" s="41">
        <v>2875</v>
      </c>
      <c r="L2082" s="48">
        <v>2875</v>
      </c>
      <c r="M2082" s="49" t="s">
        <v>7851</v>
      </c>
      <c r="N2082" s="39" t="s">
        <v>7852</v>
      </c>
      <c r="O2082" s="2">
        <v>0</v>
      </c>
      <c r="P2082" s="2">
        <v>0</v>
      </c>
      <c r="Q2082" s="39">
        <v>41</v>
      </c>
      <c r="R2082" s="2">
        <v>5.33</v>
      </c>
      <c r="S2082" s="2">
        <v>0</v>
      </c>
      <c r="T2082" s="2">
        <v>0</v>
      </c>
      <c r="U2082" s="39">
        <v>46.33</v>
      </c>
      <c r="V2082" s="2">
        <v>0</v>
      </c>
      <c r="W2082" s="2" t="s">
        <v>1</v>
      </c>
      <c r="X2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2"/>
      <c r="Z2082"/>
      <c r="AA2082"/>
    </row>
    <row r="2083" spans="5:27" hidden="1">
      <c r="E2083" s="2" t="s">
        <v>8564</v>
      </c>
      <c r="F2083" s="51">
        <v>44726</v>
      </c>
      <c r="G2083" s="2" t="s">
        <v>1</v>
      </c>
      <c r="H2083" s="2" t="s">
        <v>0</v>
      </c>
      <c r="I2083" s="2" t="s">
        <v>8149</v>
      </c>
      <c r="J2083" s="2" t="s">
        <v>8150</v>
      </c>
      <c r="K2083" s="41">
        <v>2876</v>
      </c>
      <c r="L2083" s="48">
        <v>2876</v>
      </c>
      <c r="M2083" s="49" t="s">
        <v>634</v>
      </c>
      <c r="N2083" s="39" t="s">
        <v>635</v>
      </c>
      <c r="O2083" s="2">
        <v>0</v>
      </c>
      <c r="P2083" s="2">
        <v>0</v>
      </c>
      <c r="Q2083" s="39">
        <v>83.88</v>
      </c>
      <c r="R2083" s="2">
        <v>10.904399999999999</v>
      </c>
      <c r="S2083" s="2">
        <v>0</v>
      </c>
      <c r="T2083" s="2">
        <v>0</v>
      </c>
      <c r="U2083" s="39">
        <v>94.784399999999991</v>
      </c>
      <c r="V2083" s="2">
        <v>0</v>
      </c>
      <c r="W2083" s="2" t="s">
        <v>1</v>
      </c>
      <c r="X2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3"/>
      <c r="Z2083"/>
      <c r="AA2083"/>
    </row>
    <row r="2084" spans="5:27" hidden="1">
      <c r="E2084" s="2" t="s">
        <v>8564</v>
      </c>
      <c r="F2084" s="51">
        <v>44726</v>
      </c>
      <c r="G2084" s="2" t="s">
        <v>1</v>
      </c>
      <c r="H2084" s="2" t="s">
        <v>0</v>
      </c>
      <c r="I2084" s="2" t="s">
        <v>8149</v>
      </c>
      <c r="J2084" s="2" t="s">
        <v>8150</v>
      </c>
      <c r="K2084" s="41">
        <v>2877</v>
      </c>
      <c r="L2084" s="48">
        <v>2877</v>
      </c>
      <c r="M2084" s="49" t="s">
        <v>503</v>
      </c>
      <c r="N2084" s="39" t="s">
        <v>504</v>
      </c>
      <c r="O2084" s="2">
        <v>0</v>
      </c>
      <c r="P2084" s="2">
        <v>0</v>
      </c>
      <c r="Q2084" s="39">
        <v>282.33999999999997</v>
      </c>
      <c r="R2084" s="2">
        <v>36.7042</v>
      </c>
      <c r="S2084" s="2">
        <v>0</v>
      </c>
      <c r="T2084" s="2">
        <v>0</v>
      </c>
      <c r="U2084" s="39">
        <v>319.04419999999999</v>
      </c>
      <c r="V2084" s="2">
        <v>0</v>
      </c>
      <c r="W2084" s="2" t="s">
        <v>1</v>
      </c>
      <c r="X2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4"/>
      <c r="Z2084"/>
      <c r="AA2084"/>
    </row>
    <row r="2085" spans="5:27" hidden="1">
      <c r="E2085" s="2" t="s">
        <v>8564</v>
      </c>
      <c r="F2085" s="51">
        <v>44726</v>
      </c>
      <c r="G2085" s="2" t="s">
        <v>1</v>
      </c>
      <c r="H2085" s="2" t="s">
        <v>0</v>
      </c>
      <c r="I2085" s="2" t="s">
        <v>8149</v>
      </c>
      <c r="J2085" s="2" t="s">
        <v>8150</v>
      </c>
      <c r="K2085" s="41">
        <v>2878</v>
      </c>
      <c r="L2085" s="48">
        <v>2878</v>
      </c>
      <c r="M2085" s="49" t="s">
        <v>8159</v>
      </c>
      <c r="N2085" s="39" t="s">
        <v>8162</v>
      </c>
      <c r="O2085" s="2">
        <v>0</v>
      </c>
      <c r="P2085" s="2">
        <v>0</v>
      </c>
      <c r="Q2085" s="39">
        <v>289.02999999999997</v>
      </c>
      <c r="R2085" s="2">
        <v>37.573899999999995</v>
      </c>
      <c r="S2085" s="2">
        <v>0</v>
      </c>
      <c r="T2085" s="2">
        <v>0</v>
      </c>
      <c r="U2085" s="39">
        <v>326.60389999999995</v>
      </c>
      <c r="V2085" s="2">
        <v>0</v>
      </c>
      <c r="W2085" s="2" t="s">
        <v>1</v>
      </c>
      <c r="X2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5"/>
      <c r="Z2085"/>
      <c r="AA2085"/>
    </row>
    <row r="2086" spans="5:27" hidden="1">
      <c r="E2086" s="2" t="s">
        <v>8564</v>
      </c>
      <c r="F2086" s="51">
        <v>44726</v>
      </c>
      <c r="G2086" s="2" t="s">
        <v>1</v>
      </c>
      <c r="H2086" s="2" t="s">
        <v>0</v>
      </c>
      <c r="I2086" s="2" t="s">
        <v>8149</v>
      </c>
      <c r="J2086" s="2" t="s">
        <v>8150</v>
      </c>
      <c r="K2086" s="41">
        <v>2879</v>
      </c>
      <c r="L2086" s="48">
        <v>2879</v>
      </c>
      <c r="M2086" s="49" t="s">
        <v>142</v>
      </c>
      <c r="N2086" s="39" t="s">
        <v>143</v>
      </c>
      <c r="O2086" s="2">
        <v>0</v>
      </c>
      <c r="P2086" s="2">
        <v>0</v>
      </c>
      <c r="Q2086" s="39">
        <v>60</v>
      </c>
      <c r="R2086" s="2">
        <v>7.8000000000000007</v>
      </c>
      <c r="S2086" s="2">
        <v>0</v>
      </c>
      <c r="T2086" s="2">
        <v>0</v>
      </c>
      <c r="U2086" s="39">
        <v>67.8</v>
      </c>
      <c r="V2086" s="2">
        <v>0</v>
      </c>
      <c r="W2086" s="2" t="s">
        <v>1</v>
      </c>
      <c r="X2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6"/>
      <c r="Z2086"/>
      <c r="AA2086"/>
    </row>
    <row r="2087" spans="5:27" hidden="1">
      <c r="E2087" s="2" t="s">
        <v>8564</v>
      </c>
      <c r="F2087" s="51">
        <v>44726</v>
      </c>
      <c r="G2087" s="2" t="s">
        <v>1</v>
      </c>
      <c r="H2087" s="2" t="s">
        <v>0</v>
      </c>
      <c r="I2087" s="2" t="s">
        <v>8149</v>
      </c>
      <c r="J2087" s="2" t="s">
        <v>8150</v>
      </c>
      <c r="K2087" s="41">
        <v>2880</v>
      </c>
      <c r="L2087" s="48">
        <v>2880</v>
      </c>
      <c r="M2087" s="49" t="s">
        <v>333</v>
      </c>
      <c r="N2087" s="39" t="s">
        <v>334</v>
      </c>
      <c r="O2087" s="2">
        <v>0</v>
      </c>
      <c r="P2087" s="2">
        <v>0</v>
      </c>
      <c r="Q2087" s="39">
        <v>24.21</v>
      </c>
      <c r="R2087" s="2">
        <v>3.1473000000000004</v>
      </c>
      <c r="S2087" s="2">
        <v>0</v>
      </c>
      <c r="T2087" s="2">
        <v>0</v>
      </c>
      <c r="U2087" s="39">
        <v>27.357300000000002</v>
      </c>
      <c r="V2087" s="2">
        <v>0</v>
      </c>
      <c r="W2087" s="2" t="s">
        <v>1</v>
      </c>
      <c r="X2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7"/>
      <c r="Z2087"/>
      <c r="AA2087"/>
    </row>
    <row r="2088" spans="5:27" hidden="1">
      <c r="E2088" s="2" t="s">
        <v>8564</v>
      </c>
      <c r="F2088" s="51">
        <v>44726</v>
      </c>
      <c r="G2088" s="2" t="s">
        <v>1</v>
      </c>
      <c r="H2088" s="2" t="s">
        <v>0</v>
      </c>
      <c r="I2088" s="2" t="s">
        <v>8149</v>
      </c>
      <c r="J2088" s="2" t="s">
        <v>8150</v>
      </c>
      <c r="K2088" s="41">
        <v>2881</v>
      </c>
      <c r="L2088" s="48">
        <v>2881</v>
      </c>
      <c r="M2088" s="49" t="s">
        <v>574</v>
      </c>
      <c r="N2088" s="39" t="s">
        <v>575</v>
      </c>
      <c r="O2088" s="2">
        <v>0</v>
      </c>
      <c r="P2088" s="2">
        <v>0</v>
      </c>
      <c r="Q2088" s="39">
        <v>9557.4</v>
      </c>
      <c r="R2088" s="2">
        <v>1242.462</v>
      </c>
      <c r="S2088" s="2">
        <v>0</v>
      </c>
      <c r="T2088" s="2">
        <v>0</v>
      </c>
      <c r="U2088" s="39">
        <v>10799.861999999999</v>
      </c>
      <c r="V2088" s="2">
        <v>0</v>
      </c>
      <c r="W2088" s="2" t="s">
        <v>1</v>
      </c>
      <c r="X2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8"/>
      <c r="Z2088"/>
      <c r="AA2088"/>
    </row>
    <row r="2089" spans="5:27" hidden="1">
      <c r="E2089" s="2" t="s">
        <v>8564</v>
      </c>
      <c r="F2089" s="51">
        <v>44726</v>
      </c>
      <c r="G2089" s="2" t="s">
        <v>1</v>
      </c>
      <c r="H2089" s="2" t="s">
        <v>0</v>
      </c>
      <c r="I2089" s="2" t="s">
        <v>8149</v>
      </c>
      <c r="J2089" s="2" t="s">
        <v>8150</v>
      </c>
      <c r="K2089" s="41">
        <v>2882</v>
      </c>
      <c r="L2089" s="48">
        <v>2882</v>
      </c>
      <c r="M2089" s="49" t="s">
        <v>574</v>
      </c>
      <c r="N2089" s="39" t="s">
        <v>575</v>
      </c>
      <c r="O2089" s="2">
        <v>0</v>
      </c>
      <c r="P2089" s="2">
        <v>0</v>
      </c>
      <c r="Q2089" s="39">
        <v>9557.4</v>
      </c>
      <c r="R2089" s="2">
        <v>1242.462</v>
      </c>
      <c r="S2089" s="2">
        <v>0</v>
      </c>
      <c r="T2089" s="2">
        <v>0</v>
      </c>
      <c r="U2089" s="39">
        <v>10799.861999999999</v>
      </c>
      <c r="V2089" s="2">
        <v>0</v>
      </c>
      <c r="W2089" s="2" t="s">
        <v>1</v>
      </c>
      <c r="X2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89"/>
      <c r="Z2089"/>
      <c r="AA2089"/>
    </row>
    <row r="2090" spans="5:27" hidden="1">
      <c r="E2090" s="2" t="s">
        <v>8564</v>
      </c>
      <c r="F2090" s="51">
        <v>44726</v>
      </c>
      <c r="G2090" s="2" t="s">
        <v>1</v>
      </c>
      <c r="H2090" s="2" t="s">
        <v>0</v>
      </c>
      <c r="I2090" s="2" t="s">
        <v>8149</v>
      </c>
      <c r="J2090" s="2" t="s">
        <v>8150</v>
      </c>
      <c r="K2090" s="41">
        <v>2883</v>
      </c>
      <c r="L2090" s="48">
        <v>2883</v>
      </c>
      <c r="M2090" s="49" t="s">
        <v>118</v>
      </c>
      <c r="N2090" s="39" t="s">
        <v>119</v>
      </c>
      <c r="O2090" s="2">
        <v>0</v>
      </c>
      <c r="P2090" s="2">
        <v>0</v>
      </c>
      <c r="Q2090" s="39">
        <v>30.89</v>
      </c>
      <c r="R2090" s="2">
        <v>4.0156999999999998</v>
      </c>
      <c r="S2090" s="2">
        <v>0</v>
      </c>
      <c r="T2090" s="2">
        <v>0</v>
      </c>
      <c r="U2090" s="39">
        <v>34.905700000000003</v>
      </c>
      <c r="V2090" s="2">
        <v>0</v>
      </c>
      <c r="W2090" s="2" t="s">
        <v>1</v>
      </c>
      <c r="X2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0"/>
      <c r="Z2090"/>
      <c r="AA2090"/>
    </row>
    <row r="2091" spans="5:27" hidden="1">
      <c r="E2091" s="2" t="s">
        <v>8564</v>
      </c>
      <c r="F2091" s="51">
        <v>44726</v>
      </c>
      <c r="G2091" s="2" t="s">
        <v>1</v>
      </c>
      <c r="H2091" s="2" t="s">
        <v>0</v>
      </c>
      <c r="I2091" s="2" t="s">
        <v>8149</v>
      </c>
      <c r="J2091" s="2" t="s">
        <v>8150</v>
      </c>
      <c r="K2091" s="41">
        <v>2884</v>
      </c>
      <c r="L2091" s="48">
        <v>2884</v>
      </c>
      <c r="M2091" s="49" t="s">
        <v>118</v>
      </c>
      <c r="N2091" s="39" t="s">
        <v>119</v>
      </c>
      <c r="O2091" s="2">
        <v>0</v>
      </c>
      <c r="P2091" s="2">
        <v>0</v>
      </c>
      <c r="Q2091" s="39">
        <v>105.06</v>
      </c>
      <c r="R2091" s="2">
        <v>13.6578</v>
      </c>
      <c r="S2091" s="2">
        <v>0</v>
      </c>
      <c r="T2091" s="2">
        <v>0</v>
      </c>
      <c r="U2091" s="39">
        <v>118.7178</v>
      </c>
      <c r="V2091" s="2">
        <v>0</v>
      </c>
      <c r="W2091" s="2" t="s">
        <v>1</v>
      </c>
      <c r="X2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1"/>
      <c r="Z2091"/>
      <c r="AA2091"/>
    </row>
    <row r="2092" spans="5:27" hidden="1">
      <c r="E2092" s="2" t="s">
        <v>8564</v>
      </c>
      <c r="F2092" s="51">
        <v>44726</v>
      </c>
      <c r="G2092" s="2" t="s">
        <v>1</v>
      </c>
      <c r="H2092" s="2" t="s">
        <v>0</v>
      </c>
      <c r="I2092" s="2" t="s">
        <v>8149</v>
      </c>
      <c r="J2092" s="2" t="s">
        <v>8150</v>
      </c>
      <c r="K2092" s="41">
        <v>2885</v>
      </c>
      <c r="L2092" s="48">
        <v>2885</v>
      </c>
      <c r="M2092" s="49" t="s">
        <v>118</v>
      </c>
      <c r="N2092" s="39" t="s">
        <v>119</v>
      </c>
      <c r="O2092" s="2">
        <v>0</v>
      </c>
      <c r="P2092" s="2">
        <v>0</v>
      </c>
      <c r="Q2092" s="39">
        <v>46.06</v>
      </c>
      <c r="R2092" s="2">
        <v>5.9878000000000009</v>
      </c>
      <c r="S2092" s="2">
        <v>0</v>
      </c>
      <c r="T2092" s="2">
        <v>0</v>
      </c>
      <c r="U2092" s="39">
        <v>52.047800000000002</v>
      </c>
      <c r="V2092" s="2">
        <v>0</v>
      </c>
      <c r="W2092" s="2" t="s">
        <v>1</v>
      </c>
      <c r="X2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2"/>
      <c r="Z2092"/>
      <c r="AA2092"/>
    </row>
    <row r="2093" spans="5:27" hidden="1">
      <c r="E2093" s="2" t="s">
        <v>8564</v>
      </c>
      <c r="F2093" s="51">
        <v>44726</v>
      </c>
      <c r="G2093" s="2" t="s">
        <v>1</v>
      </c>
      <c r="H2093" s="2" t="s">
        <v>0</v>
      </c>
      <c r="I2093" s="2" t="s">
        <v>8149</v>
      </c>
      <c r="J2093" s="2" t="s">
        <v>8150</v>
      </c>
      <c r="K2093" s="41">
        <v>2886</v>
      </c>
      <c r="L2093" s="48">
        <v>2886</v>
      </c>
      <c r="M2093" s="49" t="s">
        <v>118</v>
      </c>
      <c r="N2093" s="39" t="s">
        <v>119</v>
      </c>
      <c r="O2093" s="2">
        <v>0</v>
      </c>
      <c r="P2093" s="2">
        <v>0</v>
      </c>
      <c r="Q2093" s="39">
        <v>40.06</v>
      </c>
      <c r="R2093" s="2">
        <v>5.2078000000000007</v>
      </c>
      <c r="S2093" s="2">
        <v>0</v>
      </c>
      <c r="T2093" s="2">
        <v>0</v>
      </c>
      <c r="U2093" s="39">
        <v>45.267800000000001</v>
      </c>
      <c r="V2093" s="2">
        <v>0</v>
      </c>
      <c r="W2093" s="2" t="s">
        <v>1</v>
      </c>
      <c r="X2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3"/>
      <c r="Z2093"/>
      <c r="AA2093"/>
    </row>
    <row r="2094" spans="5:27" hidden="1">
      <c r="E2094" s="2" t="s">
        <v>8564</v>
      </c>
      <c r="F2094" s="51">
        <v>44726</v>
      </c>
      <c r="G2094" s="2" t="s">
        <v>1</v>
      </c>
      <c r="H2094" s="2" t="s">
        <v>0</v>
      </c>
      <c r="I2094" s="2" t="s">
        <v>8149</v>
      </c>
      <c r="J2094" s="2" t="s">
        <v>8150</v>
      </c>
      <c r="K2094" s="41">
        <v>2887</v>
      </c>
      <c r="L2094" s="48">
        <v>2887</v>
      </c>
      <c r="M2094" s="49" t="s">
        <v>319</v>
      </c>
      <c r="N2094" s="39" t="s">
        <v>320</v>
      </c>
      <c r="O2094" s="2">
        <v>0</v>
      </c>
      <c r="P2094" s="2">
        <v>0</v>
      </c>
      <c r="Q2094" s="39">
        <v>108.75</v>
      </c>
      <c r="R2094" s="2">
        <v>14.137500000000001</v>
      </c>
      <c r="S2094" s="2">
        <v>0</v>
      </c>
      <c r="T2094" s="2">
        <v>0</v>
      </c>
      <c r="U2094" s="39">
        <v>122.8875</v>
      </c>
      <c r="V2094" s="2">
        <v>0</v>
      </c>
      <c r="W2094" s="2" t="s">
        <v>1</v>
      </c>
      <c r="X2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4"/>
      <c r="Z2094"/>
      <c r="AA2094"/>
    </row>
    <row r="2095" spans="5:27" hidden="1">
      <c r="E2095" s="2" t="s">
        <v>8564</v>
      </c>
      <c r="F2095" s="51">
        <v>44726</v>
      </c>
      <c r="G2095" s="2" t="s">
        <v>1</v>
      </c>
      <c r="H2095" s="2" t="s">
        <v>0</v>
      </c>
      <c r="I2095" s="2" t="s">
        <v>8149</v>
      </c>
      <c r="J2095" s="2" t="s">
        <v>8150</v>
      </c>
      <c r="K2095" s="41">
        <v>2888</v>
      </c>
      <c r="L2095" s="48">
        <v>2888</v>
      </c>
      <c r="M2095" s="49" t="s">
        <v>7942</v>
      </c>
      <c r="N2095" s="39" t="s">
        <v>7943</v>
      </c>
      <c r="O2095" s="2">
        <v>0</v>
      </c>
      <c r="P2095" s="2">
        <v>0</v>
      </c>
      <c r="Q2095" s="39">
        <v>367.02</v>
      </c>
      <c r="R2095" s="2">
        <v>47.712600000000002</v>
      </c>
      <c r="S2095" s="2">
        <v>0</v>
      </c>
      <c r="T2095" s="2">
        <v>0</v>
      </c>
      <c r="U2095" s="39">
        <v>414.73259999999999</v>
      </c>
      <c r="V2095" s="2">
        <v>0</v>
      </c>
      <c r="W2095" s="2" t="s">
        <v>1</v>
      </c>
      <c r="X2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5"/>
      <c r="Z2095"/>
      <c r="AA2095"/>
    </row>
    <row r="2096" spans="5:27" hidden="1">
      <c r="E2096" s="2" t="s">
        <v>8564</v>
      </c>
      <c r="F2096" s="51">
        <v>44726</v>
      </c>
      <c r="G2096" s="2" t="s">
        <v>1</v>
      </c>
      <c r="H2096" s="2" t="s">
        <v>0</v>
      </c>
      <c r="I2096" s="2" t="s">
        <v>8149</v>
      </c>
      <c r="J2096" s="2" t="s">
        <v>8150</v>
      </c>
      <c r="K2096" s="41">
        <v>2889</v>
      </c>
      <c r="L2096" s="48">
        <v>2889</v>
      </c>
      <c r="M2096" s="49" t="s">
        <v>249</v>
      </c>
      <c r="N2096" s="39" t="s">
        <v>250</v>
      </c>
      <c r="O2096" s="2">
        <v>0</v>
      </c>
      <c r="P2096" s="2">
        <v>0</v>
      </c>
      <c r="Q2096" s="39">
        <v>85.98</v>
      </c>
      <c r="R2096" s="2">
        <v>11.1774</v>
      </c>
      <c r="S2096" s="2">
        <v>0</v>
      </c>
      <c r="T2096" s="2">
        <v>0</v>
      </c>
      <c r="U2096" s="39">
        <v>97.15740000000001</v>
      </c>
      <c r="V2096" s="2">
        <v>0</v>
      </c>
      <c r="W2096" s="2" t="s">
        <v>1</v>
      </c>
      <c r="X2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6"/>
      <c r="Z2096"/>
      <c r="AA2096"/>
    </row>
    <row r="2097" spans="5:27" hidden="1">
      <c r="E2097" s="2" t="s">
        <v>8564</v>
      </c>
      <c r="F2097" s="51">
        <v>44726</v>
      </c>
      <c r="G2097" s="2" t="s">
        <v>1</v>
      </c>
      <c r="H2097" s="2" t="s">
        <v>0</v>
      </c>
      <c r="I2097" s="2" t="s">
        <v>8149</v>
      </c>
      <c r="J2097" s="2" t="s">
        <v>8150</v>
      </c>
      <c r="K2097" s="41">
        <v>2890</v>
      </c>
      <c r="L2097" s="48">
        <v>2890</v>
      </c>
      <c r="M2097" s="49" t="s">
        <v>91</v>
      </c>
      <c r="N2097" s="39" t="s">
        <v>92</v>
      </c>
      <c r="O2097" s="2">
        <v>0</v>
      </c>
      <c r="P2097" s="2">
        <v>0</v>
      </c>
      <c r="Q2097" s="39">
        <v>4934.1899999999996</v>
      </c>
      <c r="R2097" s="2">
        <v>641.44470000000001</v>
      </c>
      <c r="S2097" s="2">
        <v>0</v>
      </c>
      <c r="T2097" s="2">
        <v>0</v>
      </c>
      <c r="U2097" s="39">
        <v>5575.6346999999996</v>
      </c>
      <c r="V2097" s="2">
        <v>0</v>
      </c>
      <c r="W2097" s="2" t="s">
        <v>1</v>
      </c>
      <c r="X2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7"/>
      <c r="Z2097"/>
      <c r="AA2097"/>
    </row>
    <row r="2098" spans="5:27" hidden="1">
      <c r="E2098" s="2" t="s">
        <v>8564</v>
      </c>
      <c r="F2098" s="51">
        <v>44726</v>
      </c>
      <c r="G2098" s="2" t="s">
        <v>1</v>
      </c>
      <c r="H2098" s="2" t="s">
        <v>0</v>
      </c>
      <c r="I2098" s="2" t="s">
        <v>8149</v>
      </c>
      <c r="J2098" s="2" t="s">
        <v>8150</v>
      </c>
      <c r="K2098" s="41">
        <v>2891</v>
      </c>
      <c r="L2098" s="48">
        <v>2891</v>
      </c>
      <c r="M2098" s="49">
        <v>0</v>
      </c>
      <c r="N2098" s="39" t="s">
        <v>492</v>
      </c>
      <c r="O2098" s="2">
        <v>0</v>
      </c>
      <c r="P2098" s="2">
        <v>0</v>
      </c>
      <c r="Q2098" s="39">
        <v>110.61</v>
      </c>
      <c r="R2098" s="2">
        <v>14.379300000000001</v>
      </c>
      <c r="S2098" s="2">
        <v>0</v>
      </c>
      <c r="T2098" s="2">
        <v>0</v>
      </c>
      <c r="U2098" s="39">
        <v>124.9893</v>
      </c>
      <c r="V2098" s="2" t="s">
        <v>8420</v>
      </c>
      <c r="W2098" s="2" t="s">
        <v>1</v>
      </c>
      <c r="X2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8"/>
      <c r="Z2098"/>
      <c r="AA2098"/>
    </row>
    <row r="2099" spans="5:27" hidden="1">
      <c r="E2099" s="2" t="s">
        <v>8564</v>
      </c>
      <c r="F2099" s="51">
        <v>44726</v>
      </c>
      <c r="G2099" s="2" t="s">
        <v>1</v>
      </c>
      <c r="H2099" s="2" t="s">
        <v>0</v>
      </c>
      <c r="I2099" s="2" t="s">
        <v>8149</v>
      </c>
      <c r="J2099" s="2" t="s">
        <v>8150</v>
      </c>
      <c r="K2099" s="41">
        <v>2892</v>
      </c>
      <c r="L2099" s="48">
        <v>2892</v>
      </c>
      <c r="M2099" s="49" t="s">
        <v>435</v>
      </c>
      <c r="N2099" s="39" t="s">
        <v>436</v>
      </c>
      <c r="O2099" s="2">
        <v>0</v>
      </c>
      <c r="P2099" s="2">
        <v>0</v>
      </c>
      <c r="Q2099" s="39">
        <v>2760.98</v>
      </c>
      <c r="R2099" s="2">
        <v>358.92740000000003</v>
      </c>
      <c r="S2099" s="2">
        <v>0</v>
      </c>
      <c r="T2099" s="2">
        <v>0</v>
      </c>
      <c r="U2099" s="39">
        <v>3119.9074000000001</v>
      </c>
      <c r="V2099" s="2">
        <v>0</v>
      </c>
      <c r="W2099" s="2" t="s">
        <v>1</v>
      </c>
      <c r="X2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099"/>
      <c r="Z2099"/>
      <c r="AA2099"/>
    </row>
    <row r="2100" spans="5:27" hidden="1">
      <c r="E2100" s="2" t="s">
        <v>8564</v>
      </c>
      <c r="F2100" s="51">
        <v>44726</v>
      </c>
      <c r="G2100" s="2" t="s">
        <v>1</v>
      </c>
      <c r="H2100" s="2" t="s">
        <v>0</v>
      </c>
      <c r="I2100" s="2" t="s">
        <v>8149</v>
      </c>
      <c r="J2100" s="2" t="s">
        <v>8150</v>
      </c>
      <c r="K2100" s="41">
        <v>2893</v>
      </c>
      <c r="L2100" s="48">
        <v>2893</v>
      </c>
      <c r="M2100" s="49" t="s">
        <v>574</v>
      </c>
      <c r="N2100" s="39" t="s">
        <v>575</v>
      </c>
      <c r="O2100" s="2">
        <v>0</v>
      </c>
      <c r="P2100" s="2">
        <v>0</v>
      </c>
      <c r="Q2100" s="39">
        <v>1664.64</v>
      </c>
      <c r="R2100" s="2">
        <v>216.40320000000003</v>
      </c>
      <c r="S2100" s="2">
        <v>0</v>
      </c>
      <c r="T2100" s="2">
        <v>0</v>
      </c>
      <c r="U2100" s="39">
        <v>1881.0432000000001</v>
      </c>
      <c r="V2100" s="2">
        <v>0</v>
      </c>
      <c r="W2100" s="2" t="s">
        <v>1</v>
      </c>
      <c r="X2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0"/>
      <c r="Z2100"/>
      <c r="AA2100"/>
    </row>
    <row r="2101" spans="5:27" hidden="1">
      <c r="E2101" s="2" t="s">
        <v>8564</v>
      </c>
      <c r="F2101" s="51">
        <v>44726</v>
      </c>
      <c r="G2101" s="2" t="s">
        <v>1</v>
      </c>
      <c r="H2101" s="2" t="s">
        <v>0</v>
      </c>
      <c r="I2101" s="2" t="s">
        <v>8149</v>
      </c>
      <c r="J2101" s="2" t="s">
        <v>8150</v>
      </c>
      <c r="K2101" s="41">
        <v>2894</v>
      </c>
      <c r="L2101" s="48">
        <v>2894</v>
      </c>
      <c r="M2101" s="49" t="s">
        <v>303</v>
      </c>
      <c r="N2101" s="39" t="s">
        <v>304</v>
      </c>
      <c r="O2101" s="2">
        <v>0</v>
      </c>
      <c r="P2101" s="2">
        <v>0</v>
      </c>
      <c r="Q2101" s="39">
        <v>3652.89</v>
      </c>
      <c r="R2101" s="2">
        <v>474.87569999999999</v>
      </c>
      <c r="S2101" s="2">
        <v>0</v>
      </c>
      <c r="T2101" s="2">
        <v>0</v>
      </c>
      <c r="U2101" s="39">
        <v>4127.7656999999999</v>
      </c>
      <c r="V2101" s="2">
        <v>0</v>
      </c>
      <c r="W2101" s="2" t="s">
        <v>1</v>
      </c>
      <c r="X2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1"/>
      <c r="Z2101"/>
      <c r="AA2101"/>
    </row>
    <row r="2102" spans="5:27" hidden="1">
      <c r="E2102" s="2" t="s">
        <v>8564</v>
      </c>
      <c r="F2102" s="51">
        <v>44726</v>
      </c>
      <c r="G2102" s="2" t="s">
        <v>1</v>
      </c>
      <c r="H2102" s="2" t="s">
        <v>0</v>
      </c>
      <c r="I2102" s="2" t="s">
        <v>8149</v>
      </c>
      <c r="J2102" s="2" t="s">
        <v>8150</v>
      </c>
      <c r="K2102" s="41">
        <v>2895</v>
      </c>
      <c r="L2102" s="48">
        <v>2895</v>
      </c>
      <c r="M2102" s="49">
        <v>0</v>
      </c>
      <c r="N2102" s="39" t="s">
        <v>482</v>
      </c>
      <c r="O2102" s="2">
        <v>0</v>
      </c>
      <c r="P2102" s="2">
        <v>0</v>
      </c>
      <c r="Q2102" s="39">
        <v>511.74</v>
      </c>
      <c r="R2102" s="2">
        <v>66.526200000000003</v>
      </c>
      <c r="S2102" s="2">
        <v>0</v>
      </c>
      <c r="T2102" s="2">
        <v>0</v>
      </c>
      <c r="U2102" s="39">
        <v>578.26620000000003</v>
      </c>
      <c r="V2102" s="2" t="s">
        <v>8398</v>
      </c>
      <c r="W2102" s="2" t="s">
        <v>1</v>
      </c>
      <c r="X2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2"/>
      <c r="Z2102"/>
      <c r="AA2102"/>
    </row>
    <row r="2103" spans="5:27" hidden="1">
      <c r="E2103" s="2" t="s">
        <v>8564</v>
      </c>
      <c r="F2103" s="51">
        <v>44726</v>
      </c>
      <c r="G2103" s="2" t="s">
        <v>1</v>
      </c>
      <c r="H2103" s="2" t="s">
        <v>0</v>
      </c>
      <c r="I2103" s="2" t="s">
        <v>8149</v>
      </c>
      <c r="J2103" s="2" t="s">
        <v>8150</v>
      </c>
      <c r="K2103" s="41">
        <v>2896</v>
      </c>
      <c r="L2103" s="48">
        <v>2896</v>
      </c>
      <c r="M2103" s="49" t="s">
        <v>85</v>
      </c>
      <c r="N2103" s="39" t="s">
        <v>86</v>
      </c>
      <c r="O2103" s="2">
        <v>0</v>
      </c>
      <c r="P2103" s="2">
        <v>0</v>
      </c>
      <c r="Q2103" s="39">
        <v>44.77</v>
      </c>
      <c r="R2103" s="2">
        <v>5.8201000000000009</v>
      </c>
      <c r="S2103" s="2">
        <v>0</v>
      </c>
      <c r="T2103" s="2">
        <v>0</v>
      </c>
      <c r="U2103" s="39">
        <v>50.590100000000007</v>
      </c>
      <c r="V2103" s="2">
        <v>0</v>
      </c>
      <c r="W2103" s="2" t="s">
        <v>1</v>
      </c>
      <c r="X2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3"/>
      <c r="Z2103"/>
      <c r="AA2103"/>
    </row>
    <row r="2104" spans="5:27" hidden="1">
      <c r="E2104" s="2" t="s">
        <v>8564</v>
      </c>
      <c r="F2104" s="51">
        <v>44726</v>
      </c>
      <c r="G2104" s="2" t="s">
        <v>1</v>
      </c>
      <c r="H2104" s="2" t="s">
        <v>0</v>
      </c>
      <c r="I2104" s="2" t="s">
        <v>8149</v>
      </c>
      <c r="J2104" s="2" t="s">
        <v>8150</v>
      </c>
      <c r="K2104" s="41">
        <v>2897</v>
      </c>
      <c r="L2104" s="48">
        <v>2897</v>
      </c>
      <c r="M2104" s="49" t="s">
        <v>943</v>
      </c>
      <c r="N2104" s="39" t="s">
        <v>944</v>
      </c>
      <c r="O2104" s="2">
        <v>0</v>
      </c>
      <c r="P2104" s="2">
        <v>0</v>
      </c>
      <c r="Q2104" s="39">
        <v>121.65</v>
      </c>
      <c r="R2104" s="2">
        <v>15.814500000000001</v>
      </c>
      <c r="S2104" s="2">
        <v>0</v>
      </c>
      <c r="T2104" s="2">
        <v>0</v>
      </c>
      <c r="U2104" s="39">
        <v>137.46450000000002</v>
      </c>
      <c r="V2104" s="2">
        <v>0</v>
      </c>
      <c r="W2104" s="2" t="s">
        <v>1</v>
      </c>
      <c r="X2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4"/>
      <c r="Z2104"/>
      <c r="AA2104"/>
    </row>
    <row r="2105" spans="5:27" hidden="1">
      <c r="E2105" s="2" t="s">
        <v>8564</v>
      </c>
      <c r="F2105" s="51">
        <v>44726</v>
      </c>
      <c r="G2105" s="2" t="s">
        <v>1</v>
      </c>
      <c r="H2105" s="2" t="s">
        <v>0</v>
      </c>
      <c r="I2105" s="2" t="s">
        <v>8149</v>
      </c>
      <c r="J2105" s="2" t="s">
        <v>8150</v>
      </c>
      <c r="K2105" s="41">
        <v>2898</v>
      </c>
      <c r="L2105" s="48">
        <v>2898</v>
      </c>
      <c r="M2105" s="49" t="s">
        <v>1154</v>
      </c>
      <c r="N2105" s="39" t="s">
        <v>666</v>
      </c>
      <c r="O2105" s="2">
        <v>0</v>
      </c>
      <c r="P2105" s="2">
        <v>0</v>
      </c>
      <c r="Q2105" s="39">
        <v>144.72999999999999</v>
      </c>
      <c r="R2105" s="2">
        <v>18.814899999999998</v>
      </c>
      <c r="S2105" s="2">
        <v>0</v>
      </c>
      <c r="T2105" s="2">
        <v>0</v>
      </c>
      <c r="U2105" s="39">
        <v>163.54489999999998</v>
      </c>
      <c r="V2105" s="2">
        <v>0</v>
      </c>
      <c r="W2105" s="2" t="s">
        <v>1</v>
      </c>
      <c r="X2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5"/>
      <c r="Z2105"/>
      <c r="AA2105"/>
    </row>
    <row r="2106" spans="5:27" hidden="1">
      <c r="E2106" s="2" t="s">
        <v>8564</v>
      </c>
      <c r="F2106" s="51">
        <v>44726</v>
      </c>
      <c r="G2106" s="2" t="s">
        <v>1</v>
      </c>
      <c r="H2106" s="2" t="s">
        <v>0</v>
      </c>
      <c r="I2106" s="2" t="s">
        <v>8149</v>
      </c>
      <c r="J2106" s="2" t="s">
        <v>8150</v>
      </c>
      <c r="K2106" s="41">
        <v>2899</v>
      </c>
      <c r="L2106" s="48">
        <v>2899</v>
      </c>
      <c r="M2106" s="49" t="s">
        <v>140</v>
      </c>
      <c r="N2106" s="39" t="s">
        <v>141</v>
      </c>
      <c r="O2106" s="2">
        <v>0</v>
      </c>
      <c r="P2106" s="2">
        <v>0</v>
      </c>
      <c r="Q2106" s="39">
        <v>48.8</v>
      </c>
      <c r="R2106" s="2">
        <v>6.3439999999999994</v>
      </c>
      <c r="S2106" s="2">
        <v>0</v>
      </c>
      <c r="T2106" s="2">
        <v>0</v>
      </c>
      <c r="U2106" s="39">
        <v>55.143999999999998</v>
      </c>
      <c r="V2106" s="2">
        <v>0</v>
      </c>
      <c r="W2106" s="2" t="s">
        <v>1</v>
      </c>
      <c r="X2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6"/>
      <c r="Z2106"/>
      <c r="AA2106"/>
    </row>
    <row r="2107" spans="5:27" hidden="1">
      <c r="E2107" s="2" t="s">
        <v>8564</v>
      </c>
      <c r="F2107" s="51">
        <v>44726</v>
      </c>
      <c r="G2107" s="2" t="s">
        <v>1</v>
      </c>
      <c r="H2107" s="2" t="s">
        <v>0</v>
      </c>
      <c r="I2107" s="2" t="s">
        <v>8149</v>
      </c>
      <c r="J2107" s="2" t="s">
        <v>8150</v>
      </c>
      <c r="K2107" s="41">
        <v>2900</v>
      </c>
      <c r="L2107" s="48">
        <v>2900</v>
      </c>
      <c r="M2107" s="49" t="s">
        <v>373</v>
      </c>
      <c r="N2107" s="39" t="s">
        <v>374</v>
      </c>
      <c r="O2107" s="2">
        <v>0</v>
      </c>
      <c r="P2107" s="2">
        <v>0</v>
      </c>
      <c r="Q2107" s="39">
        <v>205.92</v>
      </c>
      <c r="R2107" s="2">
        <v>26.769600000000001</v>
      </c>
      <c r="S2107" s="2">
        <v>0</v>
      </c>
      <c r="T2107" s="2">
        <v>0</v>
      </c>
      <c r="U2107" s="39">
        <v>232.68959999999998</v>
      </c>
      <c r="V2107" s="2">
        <v>0</v>
      </c>
      <c r="W2107" s="2" t="s">
        <v>1</v>
      </c>
      <c r="X2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7"/>
      <c r="Z2107"/>
      <c r="AA2107"/>
    </row>
    <row r="2108" spans="5:27" hidden="1">
      <c r="E2108" s="2" t="s">
        <v>8564</v>
      </c>
      <c r="F2108" s="51">
        <v>44726</v>
      </c>
      <c r="G2108" s="2" t="s">
        <v>1</v>
      </c>
      <c r="H2108" s="2" t="s">
        <v>0</v>
      </c>
      <c r="I2108" s="2" t="s">
        <v>8149</v>
      </c>
      <c r="J2108" s="2" t="s">
        <v>8150</v>
      </c>
      <c r="K2108" s="41">
        <v>2901</v>
      </c>
      <c r="L2108" s="48">
        <v>2901</v>
      </c>
      <c r="M2108" s="49" t="s">
        <v>679</v>
      </c>
      <c r="N2108" s="39" t="s">
        <v>680</v>
      </c>
      <c r="O2108" s="2">
        <v>0</v>
      </c>
      <c r="P2108" s="2">
        <v>0</v>
      </c>
      <c r="Q2108" s="39">
        <v>81.53</v>
      </c>
      <c r="R2108" s="2">
        <v>10.5989</v>
      </c>
      <c r="S2108" s="2">
        <v>0</v>
      </c>
      <c r="T2108" s="2">
        <v>0</v>
      </c>
      <c r="U2108" s="39">
        <v>92.128900000000002</v>
      </c>
      <c r="V2108" s="2">
        <v>0</v>
      </c>
      <c r="W2108" s="2" t="s">
        <v>1</v>
      </c>
      <c r="X2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8"/>
      <c r="Z2108"/>
      <c r="AA2108"/>
    </row>
    <row r="2109" spans="5:27" hidden="1">
      <c r="E2109" s="2" t="s">
        <v>8564</v>
      </c>
      <c r="F2109" s="51">
        <v>44726</v>
      </c>
      <c r="G2109" s="2" t="s">
        <v>1</v>
      </c>
      <c r="H2109" s="2" t="s">
        <v>0</v>
      </c>
      <c r="I2109" s="2" t="s">
        <v>8149</v>
      </c>
      <c r="J2109" s="2" t="s">
        <v>8150</v>
      </c>
      <c r="K2109" s="41">
        <v>2902</v>
      </c>
      <c r="L2109" s="48">
        <v>2902</v>
      </c>
      <c r="M2109" s="49" t="s">
        <v>7848</v>
      </c>
      <c r="N2109" s="39" t="s">
        <v>7847</v>
      </c>
      <c r="O2109" s="2">
        <v>0</v>
      </c>
      <c r="P2109" s="2">
        <v>0</v>
      </c>
      <c r="Q2109" s="39">
        <v>0</v>
      </c>
      <c r="R2109" s="2">
        <v>0</v>
      </c>
      <c r="S2109" s="2">
        <v>0</v>
      </c>
      <c r="T2109" s="2">
        <v>0</v>
      </c>
      <c r="U2109" s="39">
        <v>0</v>
      </c>
      <c r="V2109" s="2">
        <v>0</v>
      </c>
      <c r="W2109" s="2" t="s">
        <v>1</v>
      </c>
      <c r="X2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09"/>
      <c r="Z2109"/>
      <c r="AA2109"/>
    </row>
    <row r="2110" spans="5:27" hidden="1">
      <c r="E2110" s="2" t="s">
        <v>8564</v>
      </c>
      <c r="F2110" s="51">
        <v>44726</v>
      </c>
      <c r="G2110" s="2" t="s">
        <v>1</v>
      </c>
      <c r="H2110" s="2" t="s">
        <v>0</v>
      </c>
      <c r="I2110" s="2" t="s">
        <v>8149</v>
      </c>
      <c r="J2110" s="2" t="s">
        <v>8150</v>
      </c>
      <c r="K2110" s="41">
        <v>2903</v>
      </c>
      <c r="L2110" s="48">
        <v>2903</v>
      </c>
      <c r="M2110" s="49" t="s">
        <v>574</v>
      </c>
      <c r="N2110" s="39" t="s">
        <v>575</v>
      </c>
      <c r="O2110" s="2">
        <v>0</v>
      </c>
      <c r="P2110" s="2">
        <v>0</v>
      </c>
      <c r="Q2110" s="39">
        <v>16247.58</v>
      </c>
      <c r="R2110" s="2">
        <v>2112.1853999999998</v>
      </c>
      <c r="S2110" s="2">
        <v>0</v>
      </c>
      <c r="T2110" s="2">
        <v>0</v>
      </c>
      <c r="U2110" s="39">
        <v>18359.7654</v>
      </c>
      <c r="V2110" s="2">
        <v>0</v>
      </c>
      <c r="W2110" s="2" t="s">
        <v>1</v>
      </c>
      <c r="X2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0"/>
      <c r="Z2110"/>
      <c r="AA2110"/>
    </row>
    <row r="2111" spans="5:27" hidden="1">
      <c r="E2111" s="2" t="s">
        <v>8564</v>
      </c>
      <c r="F2111" s="51">
        <v>44726</v>
      </c>
      <c r="G2111" s="2" t="s">
        <v>1</v>
      </c>
      <c r="H2111" s="2" t="s">
        <v>0</v>
      </c>
      <c r="I2111" s="2" t="s">
        <v>8149</v>
      </c>
      <c r="J2111" s="2" t="s">
        <v>8150</v>
      </c>
      <c r="K2111" s="41">
        <v>2904</v>
      </c>
      <c r="L2111" s="48">
        <v>2904</v>
      </c>
      <c r="M2111" s="49" t="s">
        <v>307</v>
      </c>
      <c r="N2111" s="39" t="s">
        <v>308</v>
      </c>
      <c r="O2111" s="2">
        <v>0</v>
      </c>
      <c r="P2111" s="2">
        <v>0</v>
      </c>
      <c r="Q2111" s="39">
        <v>463.29</v>
      </c>
      <c r="R2111" s="2">
        <v>60.227700000000006</v>
      </c>
      <c r="S2111" s="2">
        <v>0</v>
      </c>
      <c r="T2111" s="2">
        <v>0</v>
      </c>
      <c r="U2111" s="39">
        <v>523.51769999999999</v>
      </c>
      <c r="V2111" s="2">
        <v>0</v>
      </c>
      <c r="W2111" s="2" t="s">
        <v>1</v>
      </c>
      <c r="X2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1"/>
      <c r="Z2111"/>
      <c r="AA2111"/>
    </row>
    <row r="2112" spans="5:27" hidden="1">
      <c r="E2112" s="2" t="s">
        <v>8564</v>
      </c>
      <c r="F2112" s="51">
        <v>44726</v>
      </c>
      <c r="G2112" s="2" t="s">
        <v>1</v>
      </c>
      <c r="H2112" s="2" t="s">
        <v>0</v>
      </c>
      <c r="I2112" s="2" t="s">
        <v>8149</v>
      </c>
      <c r="J2112" s="2" t="s">
        <v>8150</v>
      </c>
      <c r="K2112" s="41">
        <v>2905</v>
      </c>
      <c r="L2112" s="48">
        <v>2905</v>
      </c>
      <c r="M2112" s="49">
        <v>0</v>
      </c>
      <c r="N2112" s="39" t="s">
        <v>8430</v>
      </c>
      <c r="O2112" s="2">
        <v>0</v>
      </c>
      <c r="P2112" s="2">
        <v>0</v>
      </c>
      <c r="Q2112" s="39">
        <v>348.62</v>
      </c>
      <c r="R2112" s="2">
        <v>45.320599999999999</v>
      </c>
      <c r="S2112" s="2">
        <v>0</v>
      </c>
      <c r="T2112" s="2">
        <v>0</v>
      </c>
      <c r="U2112" s="39">
        <v>393.94060000000002</v>
      </c>
      <c r="V2112" s="2" t="s">
        <v>8429</v>
      </c>
      <c r="W2112" s="2" t="s">
        <v>1</v>
      </c>
      <c r="X2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2"/>
      <c r="Z2112"/>
      <c r="AA2112"/>
    </row>
    <row r="2113" spans="5:27" hidden="1">
      <c r="E2113" s="2" t="s">
        <v>8564</v>
      </c>
      <c r="F2113" s="51">
        <v>44726</v>
      </c>
      <c r="G2113" s="2" t="s">
        <v>1</v>
      </c>
      <c r="H2113" s="2" t="s">
        <v>0</v>
      </c>
      <c r="I2113" s="2" t="s">
        <v>8149</v>
      </c>
      <c r="J2113" s="2" t="s">
        <v>8150</v>
      </c>
      <c r="K2113" s="41">
        <v>2906</v>
      </c>
      <c r="L2113" s="48">
        <v>2906</v>
      </c>
      <c r="M2113" s="49" t="s">
        <v>375</v>
      </c>
      <c r="N2113" s="39" t="s">
        <v>376</v>
      </c>
      <c r="O2113" s="2">
        <v>0</v>
      </c>
      <c r="P2113" s="2">
        <v>0</v>
      </c>
      <c r="Q2113" s="39">
        <v>103.95</v>
      </c>
      <c r="R2113" s="2">
        <v>13.513500000000001</v>
      </c>
      <c r="S2113" s="2">
        <v>0</v>
      </c>
      <c r="T2113" s="2">
        <v>0</v>
      </c>
      <c r="U2113" s="39">
        <v>117.46350000000001</v>
      </c>
      <c r="V2113" s="2">
        <v>0</v>
      </c>
      <c r="W2113" s="2" t="s">
        <v>1</v>
      </c>
      <c r="X2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3"/>
      <c r="Z2113"/>
      <c r="AA2113"/>
    </row>
    <row r="2114" spans="5:27" hidden="1">
      <c r="E2114" s="2" t="s">
        <v>8564</v>
      </c>
      <c r="F2114" s="51">
        <v>44726</v>
      </c>
      <c r="G2114" s="2" t="s">
        <v>1</v>
      </c>
      <c r="H2114" s="2" t="s">
        <v>0</v>
      </c>
      <c r="I2114" s="2" t="s">
        <v>8149</v>
      </c>
      <c r="J2114" s="2" t="s">
        <v>8150</v>
      </c>
      <c r="K2114" s="41">
        <v>2907</v>
      </c>
      <c r="L2114" s="48">
        <v>2907</v>
      </c>
      <c r="M2114" s="49">
        <v>0</v>
      </c>
      <c r="N2114" s="39" t="s">
        <v>322</v>
      </c>
      <c r="O2114" s="2">
        <v>0</v>
      </c>
      <c r="P2114" s="2">
        <v>0</v>
      </c>
      <c r="Q2114" s="39">
        <v>183.49</v>
      </c>
      <c r="R2114" s="2">
        <v>23.853700000000003</v>
      </c>
      <c r="S2114" s="2">
        <v>0</v>
      </c>
      <c r="T2114" s="2">
        <v>0</v>
      </c>
      <c r="U2114" s="39">
        <v>207.34370000000001</v>
      </c>
      <c r="V2114" s="2" t="s">
        <v>8383</v>
      </c>
      <c r="W2114" s="2" t="s">
        <v>1</v>
      </c>
      <c r="X2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4"/>
      <c r="Z2114"/>
      <c r="AA2114"/>
    </row>
    <row r="2115" spans="5:27" hidden="1">
      <c r="E2115" s="2" t="s">
        <v>8564</v>
      </c>
      <c r="F2115" s="51">
        <v>44726</v>
      </c>
      <c r="G2115" s="2" t="s">
        <v>1</v>
      </c>
      <c r="H2115" s="2" t="s">
        <v>0</v>
      </c>
      <c r="I2115" s="2" t="s">
        <v>8149</v>
      </c>
      <c r="J2115" s="2" t="s">
        <v>8150</v>
      </c>
      <c r="K2115" s="41">
        <v>2908</v>
      </c>
      <c r="L2115" s="48">
        <v>2908</v>
      </c>
      <c r="M2115" s="49" t="s">
        <v>516</v>
      </c>
      <c r="N2115" s="39" t="s">
        <v>517</v>
      </c>
      <c r="O2115" s="2">
        <v>0</v>
      </c>
      <c r="P2115" s="2">
        <v>0</v>
      </c>
      <c r="Q2115" s="39">
        <v>165.12</v>
      </c>
      <c r="R2115" s="2">
        <v>21.465600000000002</v>
      </c>
      <c r="S2115" s="2">
        <v>0</v>
      </c>
      <c r="T2115" s="2">
        <v>0</v>
      </c>
      <c r="U2115" s="39">
        <v>186.5856</v>
      </c>
      <c r="V2115" s="2">
        <v>0</v>
      </c>
      <c r="W2115" s="2" t="s">
        <v>1</v>
      </c>
      <c r="X2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5"/>
      <c r="Z2115"/>
      <c r="AA2115"/>
    </row>
    <row r="2116" spans="5:27" hidden="1">
      <c r="E2116" s="2" t="s">
        <v>8564</v>
      </c>
      <c r="F2116" s="51">
        <v>44726</v>
      </c>
      <c r="G2116" s="2" t="s">
        <v>1</v>
      </c>
      <c r="H2116" s="2" t="s">
        <v>0</v>
      </c>
      <c r="I2116" s="2" t="s">
        <v>8149</v>
      </c>
      <c r="J2116" s="2" t="s">
        <v>8150</v>
      </c>
      <c r="K2116" s="41">
        <v>2909</v>
      </c>
      <c r="L2116" s="48">
        <v>2909</v>
      </c>
      <c r="M2116" s="49" t="s">
        <v>518</v>
      </c>
      <c r="N2116" s="39" t="s">
        <v>519</v>
      </c>
      <c r="O2116" s="2">
        <v>0</v>
      </c>
      <c r="P2116" s="2">
        <v>0</v>
      </c>
      <c r="Q2116" s="39">
        <v>287.45999999999998</v>
      </c>
      <c r="R2116" s="2">
        <v>37.369799999999998</v>
      </c>
      <c r="S2116" s="2">
        <v>0</v>
      </c>
      <c r="T2116" s="2">
        <v>0</v>
      </c>
      <c r="U2116" s="39">
        <v>324.82979999999998</v>
      </c>
      <c r="V2116" s="2">
        <v>0</v>
      </c>
      <c r="W2116" s="2" t="s">
        <v>1</v>
      </c>
      <c r="X2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6"/>
      <c r="Z2116"/>
      <c r="AA2116"/>
    </row>
    <row r="2117" spans="5:27" hidden="1">
      <c r="E2117" s="2" t="s">
        <v>8564</v>
      </c>
      <c r="F2117" s="51">
        <v>44726</v>
      </c>
      <c r="G2117" s="2" t="s">
        <v>1</v>
      </c>
      <c r="H2117" s="2" t="s">
        <v>0</v>
      </c>
      <c r="I2117" s="2" t="s">
        <v>8149</v>
      </c>
      <c r="J2117" s="2" t="s">
        <v>8150</v>
      </c>
      <c r="K2117" s="41">
        <v>2910</v>
      </c>
      <c r="L2117" s="48">
        <v>2910</v>
      </c>
      <c r="M2117" s="49" t="s">
        <v>846</v>
      </c>
      <c r="N2117" s="39" t="s">
        <v>847</v>
      </c>
      <c r="O2117" s="2">
        <v>0</v>
      </c>
      <c r="P2117" s="2">
        <v>0</v>
      </c>
      <c r="Q2117" s="39">
        <v>409.79</v>
      </c>
      <c r="R2117" s="2">
        <v>53.272700000000007</v>
      </c>
      <c r="S2117" s="2">
        <v>0</v>
      </c>
      <c r="T2117" s="2">
        <v>0</v>
      </c>
      <c r="U2117" s="39">
        <v>463.06270000000001</v>
      </c>
      <c r="V2117" s="2">
        <v>0</v>
      </c>
      <c r="W2117" s="2" t="s">
        <v>1</v>
      </c>
      <c r="X2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7"/>
      <c r="Z2117"/>
      <c r="AA2117"/>
    </row>
    <row r="2118" spans="5:27" hidden="1">
      <c r="E2118" s="2" t="s">
        <v>8564</v>
      </c>
      <c r="F2118" s="51">
        <v>44726</v>
      </c>
      <c r="G2118" s="2" t="s">
        <v>1</v>
      </c>
      <c r="H2118" s="2" t="s">
        <v>0</v>
      </c>
      <c r="I2118" s="2" t="s">
        <v>8149</v>
      </c>
      <c r="J2118" s="2" t="s">
        <v>8150</v>
      </c>
      <c r="K2118" s="41">
        <v>2911</v>
      </c>
      <c r="L2118" s="48">
        <v>2911</v>
      </c>
      <c r="M2118" s="49" t="s">
        <v>7960</v>
      </c>
      <c r="N2118" s="39" t="s">
        <v>1075</v>
      </c>
      <c r="O2118" s="2">
        <v>0</v>
      </c>
      <c r="P2118" s="2">
        <v>0</v>
      </c>
      <c r="Q2118" s="39">
        <v>1694.83</v>
      </c>
      <c r="R2118" s="2">
        <v>220.3279</v>
      </c>
      <c r="S2118" s="2">
        <v>0</v>
      </c>
      <c r="T2118" s="2">
        <v>0</v>
      </c>
      <c r="U2118" s="39">
        <v>1915.1578999999999</v>
      </c>
      <c r="V2118" s="2">
        <v>0</v>
      </c>
      <c r="W2118" s="2" t="s">
        <v>1</v>
      </c>
      <c r="X2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8"/>
      <c r="Z2118"/>
      <c r="AA2118"/>
    </row>
    <row r="2119" spans="5:27" hidden="1">
      <c r="E2119" s="2" t="s">
        <v>8564</v>
      </c>
      <c r="F2119" s="51">
        <v>44726</v>
      </c>
      <c r="G2119" s="2" t="s">
        <v>1</v>
      </c>
      <c r="H2119" s="2" t="s">
        <v>0</v>
      </c>
      <c r="I2119" s="2" t="s">
        <v>8149</v>
      </c>
      <c r="J2119" s="2" t="s">
        <v>8150</v>
      </c>
      <c r="K2119" s="41">
        <v>2912</v>
      </c>
      <c r="L2119" s="48">
        <v>2912</v>
      </c>
      <c r="M2119" s="49" t="s">
        <v>7960</v>
      </c>
      <c r="N2119" s="39" t="s">
        <v>1075</v>
      </c>
      <c r="O2119" s="2">
        <v>0</v>
      </c>
      <c r="P2119" s="2">
        <v>0</v>
      </c>
      <c r="Q2119" s="39">
        <v>19.25</v>
      </c>
      <c r="R2119" s="2">
        <v>2.5024999999999999</v>
      </c>
      <c r="S2119" s="2">
        <v>0</v>
      </c>
      <c r="T2119" s="2">
        <v>0</v>
      </c>
      <c r="U2119" s="39">
        <v>21.752500000000001</v>
      </c>
      <c r="V2119" s="2">
        <v>0</v>
      </c>
      <c r="W2119" s="2" t="s">
        <v>1</v>
      </c>
      <c r="X2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19"/>
      <c r="Z2119"/>
      <c r="AA2119"/>
    </row>
    <row r="2120" spans="5:27" hidden="1">
      <c r="E2120" s="2" t="s">
        <v>8564</v>
      </c>
      <c r="F2120" s="51">
        <v>44726</v>
      </c>
      <c r="G2120" s="2" t="s">
        <v>1</v>
      </c>
      <c r="H2120" s="2" t="s">
        <v>0</v>
      </c>
      <c r="I2120" s="2" t="s">
        <v>8149</v>
      </c>
      <c r="J2120" s="2" t="s">
        <v>8150</v>
      </c>
      <c r="K2120" s="41">
        <v>2913</v>
      </c>
      <c r="L2120" s="48">
        <v>2913</v>
      </c>
      <c r="M2120" s="49" t="s">
        <v>118</v>
      </c>
      <c r="N2120" s="39" t="s">
        <v>119</v>
      </c>
      <c r="O2120" s="2">
        <v>0</v>
      </c>
      <c r="P2120" s="2">
        <v>0</v>
      </c>
      <c r="Q2120" s="39">
        <v>493.11</v>
      </c>
      <c r="R2120" s="2">
        <v>64.104300000000009</v>
      </c>
      <c r="S2120" s="2">
        <v>0</v>
      </c>
      <c r="T2120" s="2">
        <v>0</v>
      </c>
      <c r="U2120" s="39">
        <v>557.21429999999998</v>
      </c>
      <c r="V2120" s="2">
        <v>0</v>
      </c>
      <c r="W2120" s="2" t="s">
        <v>1</v>
      </c>
      <c r="X2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0"/>
      <c r="Z2120"/>
      <c r="AA2120"/>
    </row>
    <row r="2121" spans="5:27" hidden="1">
      <c r="E2121" s="2" t="s">
        <v>8564</v>
      </c>
      <c r="F2121" s="51">
        <v>44726</v>
      </c>
      <c r="G2121" s="2" t="s">
        <v>1</v>
      </c>
      <c r="H2121" s="2" t="s">
        <v>0</v>
      </c>
      <c r="I2121" s="2" t="s">
        <v>8149</v>
      </c>
      <c r="J2121" s="2" t="s">
        <v>8150</v>
      </c>
      <c r="K2121" s="41">
        <v>2914</v>
      </c>
      <c r="L2121" s="48">
        <v>2914</v>
      </c>
      <c r="M2121" s="49" t="s">
        <v>528</v>
      </c>
      <c r="N2121" s="39" t="s">
        <v>529</v>
      </c>
      <c r="O2121" s="2">
        <v>0</v>
      </c>
      <c r="P2121" s="2">
        <v>0</v>
      </c>
      <c r="Q2121" s="39">
        <v>2939.96</v>
      </c>
      <c r="R2121" s="2">
        <v>382.19480000000004</v>
      </c>
      <c r="S2121" s="2">
        <v>0</v>
      </c>
      <c r="T2121" s="2">
        <v>0</v>
      </c>
      <c r="U2121" s="39">
        <v>3322.1548000000003</v>
      </c>
      <c r="V2121" s="2">
        <v>0</v>
      </c>
      <c r="W2121" s="2" t="s">
        <v>1</v>
      </c>
      <c r="X2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1"/>
      <c r="Z2121"/>
      <c r="AA2121"/>
    </row>
    <row r="2122" spans="5:27" hidden="1">
      <c r="E2122" s="2" t="s">
        <v>8564</v>
      </c>
      <c r="F2122" s="51">
        <v>44727</v>
      </c>
      <c r="G2122" s="2" t="s">
        <v>1</v>
      </c>
      <c r="H2122" s="2" t="s">
        <v>0</v>
      </c>
      <c r="I2122" s="2" t="s">
        <v>8149</v>
      </c>
      <c r="J2122" s="2" t="s">
        <v>8150</v>
      </c>
      <c r="K2122" s="41">
        <v>2915</v>
      </c>
      <c r="L2122" s="48">
        <v>2915</v>
      </c>
      <c r="M2122" s="49" t="s">
        <v>189</v>
      </c>
      <c r="N2122" s="39" t="s">
        <v>190</v>
      </c>
      <c r="O2122" s="2">
        <v>0</v>
      </c>
      <c r="P2122" s="2">
        <v>0</v>
      </c>
      <c r="Q2122" s="39">
        <v>427.96</v>
      </c>
      <c r="R2122" s="2">
        <v>55.634799999999998</v>
      </c>
      <c r="S2122" s="2">
        <v>0</v>
      </c>
      <c r="T2122" s="2">
        <v>0</v>
      </c>
      <c r="U2122" s="39">
        <v>483.59479999999996</v>
      </c>
      <c r="V2122" s="2">
        <v>0</v>
      </c>
      <c r="W2122" s="2" t="s">
        <v>1</v>
      </c>
      <c r="X2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2"/>
      <c r="Z2122"/>
      <c r="AA2122"/>
    </row>
    <row r="2123" spans="5:27" hidden="1">
      <c r="E2123" s="2" t="s">
        <v>8564</v>
      </c>
      <c r="F2123" s="51">
        <v>44727</v>
      </c>
      <c r="G2123" s="2" t="s">
        <v>1</v>
      </c>
      <c r="H2123" s="2" t="s">
        <v>0</v>
      </c>
      <c r="I2123" s="2" t="s">
        <v>8149</v>
      </c>
      <c r="J2123" s="2" t="s">
        <v>8150</v>
      </c>
      <c r="K2123" s="41">
        <v>2916</v>
      </c>
      <c r="L2123" s="48">
        <v>2916</v>
      </c>
      <c r="M2123" s="49" t="s">
        <v>787</v>
      </c>
      <c r="N2123" s="39" t="s">
        <v>788</v>
      </c>
      <c r="O2123" s="2">
        <v>0</v>
      </c>
      <c r="P2123" s="2">
        <v>0</v>
      </c>
      <c r="Q2123" s="39">
        <v>938.65</v>
      </c>
      <c r="R2123" s="2">
        <v>122.0245</v>
      </c>
      <c r="S2123" s="2">
        <v>0</v>
      </c>
      <c r="T2123" s="2">
        <v>0</v>
      </c>
      <c r="U2123" s="39">
        <v>1060.6745000000001</v>
      </c>
      <c r="V2123" s="2">
        <v>0</v>
      </c>
      <c r="W2123" s="2" t="s">
        <v>1</v>
      </c>
      <c r="X2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3"/>
      <c r="Z2123"/>
      <c r="AA2123"/>
    </row>
    <row r="2124" spans="5:27" hidden="1">
      <c r="E2124" s="2" t="s">
        <v>8564</v>
      </c>
      <c r="F2124" s="51">
        <v>44727</v>
      </c>
      <c r="G2124" s="2" t="s">
        <v>1</v>
      </c>
      <c r="H2124" s="2" t="s">
        <v>0</v>
      </c>
      <c r="I2124" s="2" t="s">
        <v>8149</v>
      </c>
      <c r="J2124" s="2" t="s">
        <v>8150</v>
      </c>
      <c r="K2124" s="41">
        <v>2917</v>
      </c>
      <c r="L2124" s="48">
        <v>2917</v>
      </c>
      <c r="M2124" s="49" t="s">
        <v>333</v>
      </c>
      <c r="N2124" s="39" t="s">
        <v>334</v>
      </c>
      <c r="O2124" s="2">
        <v>0</v>
      </c>
      <c r="P2124" s="2">
        <v>0</v>
      </c>
      <c r="Q2124" s="39">
        <v>203.9</v>
      </c>
      <c r="R2124" s="2">
        <v>26.507000000000001</v>
      </c>
      <c r="S2124" s="2">
        <v>0</v>
      </c>
      <c r="T2124" s="2">
        <v>0</v>
      </c>
      <c r="U2124" s="39">
        <v>230.40700000000001</v>
      </c>
      <c r="V2124" s="2">
        <v>0</v>
      </c>
      <c r="W2124" s="2" t="s">
        <v>1</v>
      </c>
      <c r="X2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4"/>
      <c r="Z2124"/>
      <c r="AA2124"/>
    </row>
    <row r="2125" spans="5:27" hidden="1">
      <c r="E2125" s="2" t="s">
        <v>8564</v>
      </c>
      <c r="F2125" s="51">
        <v>44727</v>
      </c>
      <c r="G2125" s="2" t="s">
        <v>1</v>
      </c>
      <c r="H2125" s="2" t="s">
        <v>0</v>
      </c>
      <c r="I2125" s="2" t="s">
        <v>8149</v>
      </c>
      <c r="J2125" s="2" t="s">
        <v>8150</v>
      </c>
      <c r="K2125" s="41">
        <v>2918</v>
      </c>
      <c r="L2125" s="48">
        <v>2918</v>
      </c>
      <c r="M2125" s="49" t="s">
        <v>118</v>
      </c>
      <c r="N2125" s="39" t="s">
        <v>119</v>
      </c>
      <c r="O2125" s="2">
        <v>0</v>
      </c>
      <c r="P2125" s="2">
        <v>0</v>
      </c>
      <c r="Q2125" s="39">
        <v>29.22</v>
      </c>
      <c r="R2125" s="2">
        <v>3.7986</v>
      </c>
      <c r="S2125" s="2">
        <v>0</v>
      </c>
      <c r="T2125" s="2">
        <v>0</v>
      </c>
      <c r="U2125" s="39">
        <v>33.018599999999999</v>
      </c>
      <c r="V2125" s="2">
        <v>0</v>
      </c>
      <c r="W2125" s="2" t="s">
        <v>1</v>
      </c>
      <c r="X2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5"/>
      <c r="Z2125"/>
      <c r="AA2125"/>
    </row>
    <row r="2126" spans="5:27" hidden="1">
      <c r="E2126" s="2" t="s">
        <v>8564</v>
      </c>
      <c r="F2126" s="51">
        <v>44727</v>
      </c>
      <c r="G2126" s="2" t="s">
        <v>1</v>
      </c>
      <c r="H2126" s="2" t="s">
        <v>0</v>
      </c>
      <c r="I2126" s="2" t="s">
        <v>8149</v>
      </c>
      <c r="J2126" s="2" t="s">
        <v>8150</v>
      </c>
      <c r="K2126" s="41">
        <v>2919</v>
      </c>
      <c r="L2126" s="48">
        <v>2919</v>
      </c>
      <c r="M2126" s="49" t="s">
        <v>1336</v>
      </c>
      <c r="N2126" s="39" t="s">
        <v>1337</v>
      </c>
      <c r="O2126" s="2">
        <v>0</v>
      </c>
      <c r="P2126" s="2">
        <v>0</v>
      </c>
      <c r="Q2126" s="39">
        <v>124.3</v>
      </c>
      <c r="R2126" s="2">
        <v>16.158999999999999</v>
      </c>
      <c r="S2126" s="2">
        <v>0</v>
      </c>
      <c r="T2126" s="2">
        <v>0</v>
      </c>
      <c r="U2126" s="39">
        <v>140.459</v>
      </c>
      <c r="V2126" s="2">
        <v>0</v>
      </c>
      <c r="W2126" s="2" t="s">
        <v>1</v>
      </c>
      <c r="X2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6"/>
      <c r="Z2126"/>
      <c r="AA2126"/>
    </row>
    <row r="2127" spans="5:27" hidden="1">
      <c r="E2127" s="2" t="s">
        <v>8564</v>
      </c>
      <c r="F2127" s="51">
        <v>44727</v>
      </c>
      <c r="G2127" s="2" t="s">
        <v>1</v>
      </c>
      <c r="H2127" s="2" t="s">
        <v>0</v>
      </c>
      <c r="I2127" s="2" t="s">
        <v>8149</v>
      </c>
      <c r="J2127" s="2" t="s">
        <v>8150</v>
      </c>
      <c r="K2127" s="41">
        <v>2920</v>
      </c>
      <c r="L2127" s="48">
        <v>2920</v>
      </c>
      <c r="M2127" s="49">
        <v>0</v>
      </c>
      <c r="N2127" s="39" t="s">
        <v>7996</v>
      </c>
      <c r="O2127" s="2">
        <v>0</v>
      </c>
      <c r="P2127" s="2">
        <v>0</v>
      </c>
      <c r="Q2127" s="39">
        <v>122.34</v>
      </c>
      <c r="R2127" s="2">
        <v>15.904200000000001</v>
      </c>
      <c r="S2127" s="2">
        <v>0</v>
      </c>
      <c r="T2127" s="2">
        <v>0</v>
      </c>
      <c r="U2127" s="39">
        <v>138.24420000000001</v>
      </c>
      <c r="V2127" s="2" t="s">
        <v>8626</v>
      </c>
      <c r="W2127" s="2" t="s">
        <v>1</v>
      </c>
      <c r="X2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7"/>
      <c r="Z2127"/>
      <c r="AA2127"/>
    </row>
    <row r="2128" spans="5:27" hidden="1">
      <c r="E2128" s="2" t="s">
        <v>8564</v>
      </c>
      <c r="F2128" s="51">
        <v>44727</v>
      </c>
      <c r="G2128" s="2" t="s">
        <v>1</v>
      </c>
      <c r="H2128" s="2" t="s">
        <v>0</v>
      </c>
      <c r="I2128" s="2" t="s">
        <v>8149</v>
      </c>
      <c r="J2128" s="2" t="s">
        <v>8150</v>
      </c>
      <c r="K2128" s="41">
        <v>2921</v>
      </c>
      <c r="L2128" s="48">
        <v>2921</v>
      </c>
      <c r="M2128" s="49" t="s">
        <v>299</v>
      </c>
      <c r="N2128" s="39" t="s">
        <v>300</v>
      </c>
      <c r="O2128" s="2">
        <v>0</v>
      </c>
      <c r="P2128" s="2">
        <v>0</v>
      </c>
      <c r="Q2128" s="39">
        <v>50.97</v>
      </c>
      <c r="R2128" s="2">
        <v>6.6261000000000001</v>
      </c>
      <c r="S2128" s="2">
        <v>0</v>
      </c>
      <c r="T2128" s="2">
        <v>0</v>
      </c>
      <c r="U2128" s="39">
        <v>57.5961</v>
      </c>
      <c r="V2128" s="2">
        <v>0</v>
      </c>
      <c r="W2128" s="2" t="s">
        <v>1</v>
      </c>
      <c r="X2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8"/>
      <c r="Z2128"/>
      <c r="AA2128"/>
    </row>
    <row r="2129" spans="5:27" hidden="1">
      <c r="E2129" s="2" t="s">
        <v>8564</v>
      </c>
      <c r="F2129" s="51">
        <v>44727</v>
      </c>
      <c r="G2129" s="2" t="s">
        <v>1</v>
      </c>
      <c r="H2129" s="2" t="s">
        <v>0</v>
      </c>
      <c r="I2129" s="2" t="s">
        <v>8149</v>
      </c>
      <c r="J2129" s="2" t="s">
        <v>8150</v>
      </c>
      <c r="K2129" s="41">
        <v>2922</v>
      </c>
      <c r="L2129" s="48">
        <v>2922</v>
      </c>
      <c r="M2129" s="49" t="s">
        <v>765</v>
      </c>
      <c r="N2129" s="39" t="s">
        <v>766</v>
      </c>
      <c r="O2129" s="2">
        <v>0</v>
      </c>
      <c r="P2129" s="2">
        <v>0</v>
      </c>
      <c r="Q2129" s="39">
        <v>244.68</v>
      </c>
      <c r="R2129" s="2">
        <v>31.808400000000002</v>
      </c>
      <c r="S2129" s="2">
        <v>0</v>
      </c>
      <c r="T2129" s="2">
        <v>0</v>
      </c>
      <c r="U2129" s="39">
        <v>276.48840000000001</v>
      </c>
      <c r="V2129" s="2">
        <v>0</v>
      </c>
      <c r="W2129" s="2" t="s">
        <v>1</v>
      </c>
      <c r="X2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29"/>
      <c r="Z2129"/>
      <c r="AA2129"/>
    </row>
    <row r="2130" spans="5:27" hidden="1">
      <c r="E2130" s="2" t="s">
        <v>8564</v>
      </c>
      <c r="F2130" s="51">
        <v>44727</v>
      </c>
      <c r="G2130" s="2" t="s">
        <v>1</v>
      </c>
      <c r="H2130" s="2" t="s">
        <v>0</v>
      </c>
      <c r="I2130" s="2" t="s">
        <v>8149</v>
      </c>
      <c r="J2130" s="2" t="s">
        <v>8150</v>
      </c>
      <c r="K2130" s="41">
        <v>2923</v>
      </c>
      <c r="L2130" s="48">
        <v>2923</v>
      </c>
      <c r="M2130" s="49" t="s">
        <v>913</v>
      </c>
      <c r="N2130" s="39" t="s">
        <v>914</v>
      </c>
      <c r="O2130" s="2">
        <v>0</v>
      </c>
      <c r="P2130" s="2">
        <v>0</v>
      </c>
      <c r="Q2130" s="39">
        <v>253.47</v>
      </c>
      <c r="R2130" s="2">
        <v>32.951100000000004</v>
      </c>
      <c r="S2130" s="2">
        <v>0</v>
      </c>
      <c r="T2130" s="2">
        <v>0</v>
      </c>
      <c r="U2130" s="39">
        <v>286.42110000000002</v>
      </c>
      <c r="V2130" s="2">
        <v>0</v>
      </c>
      <c r="W2130" s="2" t="s">
        <v>1</v>
      </c>
      <c r="X2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0"/>
      <c r="Z2130"/>
      <c r="AA2130"/>
    </row>
    <row r="2131" spans="5:27" hidden="1">
      <c r="E2131" s="2" t="s">
        <v>8564</v>
      </c>
      <c r="F2131" s="51">
        <v>44727</v>
      </c>
      <c r="G2131" s="2" t="s">
        <v>1</v>
      </c>
      <c r="H2131" s="2" t="s">
        <v>0</v>
      </c>
      <c r="I2131" s="2" t="s">
        <v>8149</v>
      </c>
      <c r="J2131" s="2" t="s">
        <v>8150</v>
      </c>
      <c r="K2131" s="41">
        <v>2924</v>
      </c>
      <c r="L2131" s="48">
        <v>2924</v>
      </c>
      <c r="M2131" s="49" t="s">
        <v>347</v>
      </c>
      <c r="N2131" s="39" t="s">
        <v>348</v>
      </c>
      <c r="O2131" s="2">
        <v>0</v>
      </c>
      <c r="P2131" s="2">
        <v>0</v>
      </c>
      <c r="Q2131" s="39">
        <v>40.770000000000003</v>
      </c>
      <c r="R2131" s="2">
        <v>5.3001000000000005</v>
      </c>
      <c r="S2131" s="2">
        <v>0</v>
      </c>
      <c r="T2131" s="2">
        <v>0</v>
      </c>
      <c r="U2131" s="39">
        <v>46.070100000000004</v>
      </c>
      <c r="V2131" s="2">
        <v>0</v>
      </c>
      <c r="W2131" s="2" t="s">
        <v>1</v>
      </c>
      <c r="X2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1"/>
      <c r="Z2131"/>
      <c r="AA2131"/>
    </row>
    <row r="2132" spans="5:27" hidden="1">
      <c r="E2132" s="2" t="s">
        <v>8564</v>
      </c>
      <c r="F2132" s="51">
        <v>44727</v>
      </c>
      <c r="G2132" s="2" t="s">
        <v>1</v>
      </c>
      <c r="H2132" s="2" t="s">
        <v>0</v>
      </c>
      <c r="I2132" s="2" t="s">
        <v>8149</v>
      </c>
      <c r="J2132" s="2" t="s">
        <v>8150</v>
      </c>
      <c r="K2132" s="41">
        <v>2925</v>
      </c>
      <c r="L2132" s="48">
        <v>2925</v>
      </c>
      <c r="M2132" s="49" t="s">
        <v>363</v>
      </c>
      <c r="N2132" s="39" t="s">
        <v>364</v>
      </c>
      <c r="O2132" s="2">
        <v>0</v>
      </c>
      <c r="P2132" s="2">
        <v>0</v>
      </c>
      <c r="Q2132" s="39">
        <v>71.88</v>
      </c>
      <c r="R2132" s="2">
        <v>9.3444000000000003</v>
      </c>
      <c r="S2132" s="2">
        <v>0</v>
      </c>
      <c r="T2132" s="2">
        <v>0</v>
      </c>
      <c r="U2132" s="39">
        <v>81.224400000000003</v>
      </c>
      <c r="V2132" s="2">
        <v>0</v>
      </c>
      <c r="W2132" s="2" t="s">
        <v>1</v>
      </c>
      <c r="X2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2"/>
      <c r="Z2132"/>
      <c r="AA2132"/>
    </row>
    <row r="2133" spans="5:27" hidden="1">
      <c r="E2133" s="2" t="s">
        <v>8564</v>
      </c>
      <c r="F2133" s="51">
        <v>44727</v>
      </c>
      <c r="G2133" s="2" t="s">
        <v>1</v>
      </c>
      <c r="H2133" s="2" t="s">
        <v>0</v>
      </c>
      <c r="I2133" s="2" t="s">
        <v>8149</v>
      </c>
      <c r="J2133" s="2" t="s">
        <v>8150</v>
      </c>
      <c r="K2133" s="41">
        <v>2926</v>
      </c>
      <c r="L2133" s="48">
        <v>2926</v>
      </c>
      <c r="M2133" s="49" t="s">
        <v>532</v>
      </c>
      <c r="N2133" s="39" t="s">
        <v>533</v>
      </c>
      <c r="O2133" s="2">
        <v>0</v>
      </c>
      <c r="P2133" s="2">
        <v>0</v>
      </c>
      <c r="Q2133" s="39">
        <v>460.99</v>
      </c>
      <c r="R2133" s="2">
        <v>59.928700000000006</v>
      </c>
      <c r="S2133" s="2">
        <v>0</v>
      </c>
      <c r="T2133" s="2">
        <v>0</v>
      </c>
      <c r="U2133" s="39">
        <v>520.91870000000006</v>
      </c>
      <c r="V2133" s="2">
        <v>0</v>
      </c>
      <c r="W2133" s="2" t="s">
        <v>1</v>
      </c>
      <c r="X2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3"/>
      <c r="Z2133"/>
      <c r="AA2133"/>
    </row>
    <row r="2134" spans="5:27" hidden="1">
      <c r="E2134" s="2" t="s">
        <v>8564</v>
      </c>
      <c r="F2134" s="51">
        <v>44727</v>
      </c>
      <c r="G2134" s="2" t="s">
        <v>1</v>
      </c>
      <c r="H2134" s="2" t="s">
        <v>0</v>
      </c>
      <c r="I2134" s="2" t="s">
        <v>8149</v>
      </c>
      <c r="J2134" s="2" t="s">
        <v>8150</v>
      </c>
      <c r="K2134" s="41">
        <v>2927</v>
      </c>
      <c r="L2134" s="48">
        <v>2927</v>
      </c>
      <c r="M2134" s="49" t="s">
        <v>277</v>
      </c>
      <c r="N2134" s="39" t="s">
        <v>278</v>
      </c>
      <c r="O2134" s="2">
        <v>0</v>
      </c>
      <c r="P2134" s="2">
        <v>0</v>
      </c>
      <c r="Q2134" s="39">
        <v>928.84</v>
      </c>
      <c r="R2134" s="2">
        <v>120.7492</v>
      </c>
      <c r="S2134" s="2">
        <v>0</v>
      </c>
      <c r="T2134" s="2">
        <v>0</v>
      </c>
      <c r="U2134" s="39">
        <v>1049.5892000000001</v>
      </c>
      <c r="V2134" s="2">
        <v>0</v>
      </c>
      <c r="W2134" s="2" t="s">
        <v>1</v>
      </c>
      <c r="X2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4"/>
      <c r="Z2134"/>
      <c r="AA2134"/>
    </row>
    <row r="2135" spans="5:27" hidden="1">
      <c r="E2135" s="2" t="s">
        <v>8564</v>
      </c>
      <c r="F2135" s="51">
        <v>44727</v>
      </c>
      <c r="G2135" s="2" t="s">
        <v>1</v>
      </c>
      <c r="H2135" s="2" t="s">
        <v>0</v>
      </c>
      <c r="I2135" s="2" t="s">
        <v>8149</v>
      </c>
      <c r="J2135" s="2" t="s">
        <v>8150</v>
      </c>
      <c r="K2135" s="41">
        <v>2928</v>
      </c>
      <c r="L2135" s="48">
        <v>2928</v>
      </c>
      <c r="M2135" s="49" t="s">
        <v>277</v>
      </c>
      <c r="N2135" s="39" t="s">
        <v>278</v>
      </c>
      <c r="O2135" s="2">
        <v>0</v>
      </c>
      <c r="P2135" s="2">
        <v>0</v>
      </c>
      <c r="Q2135" s="39">
        <v>248.49</v>
      </c>
      <c r="R2135" s="2">
        <v>32.303699999999999</v>
      </c>
      <c r="S2135" s="2">
        <v>0</v>
      </c>
      <c r="T2135" s="2">
        <v>0</v>
      </c>
      <c r="U2135" s="39">
        <v>280.7937</v>
      </c>
      <c r="V2135" s="2">
        <v>0</v>
      </c>
      <c r="W2135" s="2" t="s">
        <v>1</v>
      </c>
      <c r="X2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5"/>
      <c r="Z2135"/>
      <c r="AA2135"/>
    </row>
    <row r="2136" spans="5:27" hidden="1">
      <c r="E2136" s="2" t="s">
        <v>8564</v>
      </c>
      <c r="F2136" s="51">
        <v>44727</v>
      </c>
      <c r="G2136" s="2" t="s">
        <v>1</v>
      </c>
      <c r="H2136" s="2" t="s">
        <v>0</v>
      </c>
      <c r="I2136" s="2" t="s">
        <v>8149</v>
      </c>
      <c r="J2136" s="2" t="s">
        <v>8150</v>
      </c>
      <c r="K2136" s="41">
        <v>2929</v>
      </c>
      <c r="L2136" s="48">
        <v>2929</v>
      </c>
      <c r="M2136" s="49" t="s">
        <v>743</v>
      </c>
      <c r="N2136" s="39" t="s">
        <v>744</v>
      </c>
      <c r="O2136" s="2">
        <v>0</v>
      </c>
      <c r="P2136" s="2">
        <v>0</v>
      </c>
      <c r="Q2136" s="39">
        <v>179.67</v>
      </c>
      <c r="R2136" s="2">
        <v>23.357099999999999</v>
      </c>
      <c r="S2136" s="2">
        <v>0</v>
      </c>
      <c r="T2136" s="2">
        <v>0</v>
      </c>
      <c r="U2136" s="39">
        <v>203.02709999999999</v>
      </c>
      <c r="V2136" s="2">
        <v>0</v>
      </c>
      <c r="W2136" s="2" t="s">
        <v>1</v>
      </c>
      <c r="X2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6"/>
      <c r="Z2136"/>
      <c r="AA2136"/>
    </row>
    <row r="2137" spans="5:27" hidden="1">
      <c r="E2137" s="2" t="s">
        <v>8564</v>
      </c>
      <c r="F2137" s="51">
        <v>44727</v>
      </c>
      <c r="G2137" s="2" t="s">
        <v>1</v>
      </c>
      <c r="H2137" s="2" t="s">
        <v>0</v>
      </c>
      <c r="I2137" s="2" t="s">
        <v>8149</v>
      </c>
      <c r="J2137" s="2" t="s">
        <v>8150</v>
      </c>
      <c r="K2137" s="41">
        <v>2930</v>
      </c>
      <c r="L2137" s="48">
        <v>2930</v>
      </c>
      <c r="M2137" s="49" t="s">
        <v>118</v>
      </c>
      <c r="N2137" s="39" t="s">
        <v>119</v>
      </c>
      <c r="O2137" s="2">
        <v>0</v>
      </c>
      <c r="P2137" s="2">
        <v>0</v>
      </c>
      <c r="Q2137" s="39">
        <v>1803</v>
      </c>
      <c r="R2137" s="2">
        <v>234.39000000000001</v>
      </c>
      <c r="S2137" s="2">
        <v>0</v>
      </c>
      <c r="T2137" s="2">
        <v>0</v>
      </c>
      <c r="U2137" s="39">
        <v>2037.39</v>
      </c>
      <c r="V2137" s="2">
        <v>0</v>
      </c>
      <c r="W2137" s="2" t="s">
        <v>1</v>
      </c>
      <c r="X2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7"/>
      <c r="Z2137"/>
      <c r="AA2137"/>
    </row>
    <row r="2138" spans="5:27" hidden="1">
      <c r="E2138" s="2" t="s">
        <v>8564</v>
      </c>
      <c r="F2138" s="51">
        <v>44727</v>
      </c>
      <c r="G2138" s="2" t="s">
        <v>1</v>
      </c>
      <c r="H2138" s="2" t="s">
        <v>0</v>
      </c>
      <c r="I2138" s="2" t="s">
        <v>8149</v>
      </c>
      <c r="J2138" s="2" t="s">
        <v>8150</v>
      </c>
      <c r="K2138" s="41">
        <v>2931</v>
      </c>
      <c r="L2138" s="48">
        <v>2931</v>
      </c>
      <c r="M2138" s="49">
        <v>0</v>
      </c>
      <c r="N2138" s="39" t="s">
        <v>658</v>
      </c>
      <c r="O2138" s="2">
        <v>0</v>
      </c>
      <c r="P2138" s="2">
        <v>0</v>
      </c>
      <c r="Q2138" s="39">
        <v>205.9</v>
      </c>
      <c r="R2138" s="2">
        <f>Tabla2[[#This Row],[V. GRAVADA]]*0.13</f>
        <v>26.767000000000003</v>
      </c>
      <c r="S2138" s="2">
        <v>0</v>
      </c>
      <c r="T2138" s="2">
        <v>0</v>
      </c>
      <c r="U2138" s="39">
        <f>+Tabla2[[#This Row],[V. GRAVADA]]+Tabla2[[#This Row],[D.FISCAL]]</f>
        <v>232.667</v>
      </c>
      <c r="V2138" s="2" t="s">
        <v>8440</v>
      </c>
      <c r="W2138" s="2" t="s">
        <v>1</v>
      </c>
      <c r="X2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8"/>
      <c r="Z2138"/>
      <c r="AA2138"/>
    </row>
    <row r="2139" spans="5:27" hidden="1">
      <c r="E2139" s="2" t="s">
        <v>8564</v>
      </c>
      <c r="F2139" s="51">
        <v>44727</v>
      </c>
      <c r="G2139" s="2" t="s">
        <v>1</v>
      </c>
      <c r="H2139" s="2" t="s">
        <v>0</v>
      </c>
      <c r="I2139" s="2" t="s">
        <v>8149</v>
      </c>
      <c r="J2139" s="2" t="s">
        <v>8150</v>
      </c>
      <c r="K2139" s="41">
        <v>2932</v>
      </c>
      <c r="L2139" s="48">
        <v>2932</v>
      </c>
      <c r="M2139" s="49" t="s">
        <v>1424</v>
      </c>
      <c r="N2139" s="39" t="s">
        <v>1425</v>
      </c>
      <c r="O2139" s="2">
        <v>0</v>
      </c>
      <c r="P2139" s="2">
        <v>0</v>
      </c>
      <c r="Q2139" s="39">
        <v>81.56</v>
      </c>
      <c r="R2139" s="2">
        <v>10.6028</v>
      </c>
      <c r="S2139" s="2">
        <v>0</v>
      </c>
      <c r="T2139" s="2">
        <v>0</v>
      </c>
      <c r="U2139" s="39">
        <v>92.162800000000004</v>
      </c>
      <c r="V2139" s="2">
        <v>0</v>
      </c>
      <c r="W2139" s="2" t="s">
        <v>1</v>
      </c>
      <c r="X2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39"/>
      <c r="Z2139"/>
      <c r="AA2139"/>
    </row>
    <row r="2140" spans="5:27" hidden="1">
      <c r="E2140" s="2" t="s">
        <v>8564</v>
      </c>
      <c r="F2140" s="51">
        <v>44727</v>
      </c>
      <c r="G2140" s="2" t="s">
        <v>1</v>
      </c>
      <c r="H2140" s="2" t="s">
        <v>0</v>
      </c>
      <c r="I2140" s="2" t="s">
        <v>8149</v>
      </c>
      <c r="J2140" s="2" t="s">
        <v>8150</v>
      </c>
      <c r="K2140" s="41">
        <v>2933</v>
      </c>
      <c r="L2140" s="48">
        <v>2933</v>
      </c>
      <c r="M2140" s="49" t="s">
        <v>1225</v>
      </c>
      <c r="N2140" s="39" t="s">
        <v>1226</v>
      </c>
      <c r="O2140" s="2">
        <v>0</v>
      </c>
      <c r="P2140" s="2">
        <v>0</v>
      </c>
      <c r="Q2140" s="39">
        <v>635.49</v>
      </c>
      <c r="R2140" s="2">
        <v>82.613700000000009</v>
      </c>
      <c r="S2140" s="2">
        <v>0</v>
      </c>
      <c r="T2140" s="2">
        <v>0</v>
      </c>
      <c r="U2140" s="39">
        <v>718.1037</v>
      </c>
      <c r="V2140" s="2">
        <v>0</v>
      </c>
      <c r="W2140" s="2" t="s">
        <v>1</v>
      </c>
      <c r="X2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0"/>
      <c r="Z2140"/>
      <c r="AA2140"/>
    </row>
    <row r="2141" spans="5:27" hidden="1">
      <c r="E2141" s="2" t="s">
        <v>8564</v>
      </c>
      <c r="F2141" s="51">
        <v>44727</v>
      </c>
      <c r="G2141" s="2" t="s">
        <v>1</v>
      </c>
      <c r="H2141" s="2" t="s">
        <v>0</v>
      </c>
      <c r="I2141" s="2" t="s">
        <v>8149</v>
      </c>
      <c r="J2141" s="2" t="s">
        <v>8150</v>
      </c>
      <c r="K2141" s="41">
        <v>2934</v>
      </c>
      <c r="L2141" s="48">
        <v>2934</v>
      </c>
      <c r="M2141" s="49" t="s">
        <v>1225</v>
      </c>
      <c r="N2141" s="39" t="s">
        <v>1226</v>
      </c>
      <c r="O2141" s="2">
        <v>0</v>
      </c>
      <c r="P2141" s="2">
        <v>0</v>
      </c>
      <c r="Q2141" s="39">
        <v>126.75</v>
      </c>
      <c r="R2141" s="2">
        <v>16.477499999999999</v>
      </c>
      <c r="S2141" s="2">
        <v>0</v>
      </c>
      <c r="T2141" s="2">
        <v>0</v>
      </c>
      <c r="U2141" s="39">
        <v>143.22749999999999</v>
      </c>
      <c r="V2141" s="2">
        <v>0</v>
      </c>
      <c r="W2141" s="2" t="s">
        <v>1</v>
      </c>
      <c r="X2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1"/>
      <c r="Z2141"/>
      <c r="AA2141"/>
    </row>
    <row r="2142" spans="5:27" hidden="1">
      <c r="E2142" s="2" t="s">
        <v>8564</v>
      </c>
      <c r="F2142" s="51">
        <v>44728</v>
      </c>
      <c r="G2142" s="2" t="s">
        <v>1</v>
      </c>
      <c r="H2142" s="2" t="s">
        <v>0</v>
      </c>
      <c r="I2142" s="2" t="s">
        <v>8149</v>
      </c>
      <c r="J2142" s="2" t="s">
        <v>8150</v>
      </c>
      <c r="K2142" s="41">
        <v>2935</v>
      </c>
      <c r="L2142" s="48">
        <v>2935</v>
      </c>
      <c r="M2142" s="49" t="s">
        <v>118</v>
      </c>
      <c r="N2142" s="39" t="s">
        <v>119</v>
      </c>
      <c r="O2142" s="2">
        <v>0</v>
      </c>
      <c r="P2142" s="2">
        <v>0</v>
      </c>
      <c r="Q2142" s="39">
        <v>43.83</v>
      </c>
      <c r="R2142" s="2">
        <v>5.6978999999999997</v>
      </c>
      <c r="S2142" s="2">
        <v>0</v>
      </c>
      <c r="T2142" s="2">
        <v>0</v>
      </c>
      <c r="U2142" s="39">
        <v>49.527899999999995</v>
      </c>
      <c r="V2142" s="2">
        <v>0</v>
      </c>
      <c r="W2142" s="2" t="s">
        <v>1</v>
      </c>
      <c r="X2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2"/>
      <c r="Z2142"/>
      <c r="AA2142"/>
    </row>
    <row r="2143" spans="5:27" hidden="1">
      <c r="E2143" s="2" t="s">
        <v>8564</v>
      </c>
      <c r="F2143" s="51">
        <v>44728</v>
      </c>
      <c r="G2143" s="2" t="s">
        <v>1</v>
      </c>
      <c r="H2143" s="2" t="s">
        <v>0</v>
      </c>
      <c r="I2143" s="2" t="s">
        <v>8149</v>
      </c>
      <c r="J2143" s="2" t="s">
        <v>8150</v>
      </c>
      <c r="K2143" s="41">
        <v>2936</v>
      </c>
      <c r="L2143" s="48">
        <v>2936</v>
      </c>
      <c r="M2143" s="49" t="s">
        <v>528</v>
      </c>
      <c r="N2143" s="39" t="s">
        <v>529</v>
      </c>
      <c r="O2143" s="2">
        <v>0</v>
      </c>
      <c r="P2143" s="2">
        <v>0</v>
      </c>
      <c r="Q2143" s="39">
        <v>54648.1</v>
      </c>
      <c r="R2143" s="2">
        <v>7104.2529999999997</v>
      </c>
      <c r="S2143" s="2">
        <v>0</v>
      </c>
      <c r="T2143" s="2">
        <v>0</v>
      </c>
      <c r="U2143" s="39">
        <v>61752.352999999996</v>
      </c>
      <c r="V2143" s="2">
        <v>0</v>
      </c>
      <c r="W2143" s="2" t="s">
        <v>1</v>
      </c>
      <c r="X2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3"/>
      <c r="Z2143"/>
      <c r="AA2143"/>
    </row>
    <row r="2144" spans="5:27" hidden="1">
      <c r="E2144" s="2" t="s">
        <v>8564</v>
      </c>
      <c r="F2144" s="51">
        <v>44728</v>
      </c>
      <c r="G2144" s="2" t="s">
        <v>1</v>
      </c>
      <c r="H2144" s="2" t="s">
        <v>0</v>
      </c>
      <c r="I2144" s="2" t="s">
        <v>8149</v>
      </c>
      <c r="J2144" s="2" t="s">
        <v>8150</v>
      </c>
      <c r="K2144" s="41">
        <v>2937</v>
      </c>
      <c r="L2144" s="48">
        <v>2937</v>
      </c>
      <c r="M2144" s="49">
        <v>0</v>
      </c>
      <c r="N2144" s="39" t="s">
        <v>1055</v>
      </c>
      <c r="O2144" s="2">
        <v>0</v>
      </c>
      <c r="P2144" s="2">
        <v>0</v>
      </c>
      <c r="Q2144" s="39">
        <v>120.94</v>
      </c>
      <c r="R2144" s="2">
        <v>15.722200000000001</v>
      </c>
      <c r="S2144" s="2">
        <v>0</v>
      </c>
      <c r="T2144" s="2">
        <v>0</v>
      </c>
      <c r="U2144" s="39">
        <v>136.66219999999998</v>
      </c>
      <c r="V2144" s="2" t="s">
        <v>8439</v>
      </c>
      <c r="W2144" s="2" t="s">
        <v>1</v>
      </c>
      <c r="X2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4"/>
      <c r="Z2144"/>
      <c r="AA2144"/>
    </row>
    <row r="2145" spans="5:27" hidden="1">
      <c r="E2145" s="2" t="s">
        <v>8564</v>
      </c>
      <c r="F2145" s="51">
        <v>44728</v>
      </c>
      <c r="G2145" s="2" t="s">
        <v>1</v>
      </c>
      <c r="H2145" s="2" t="s">
        <v>0</v>
      </c>
      <c r="I2145" s="2" t="s">
        <v>8149</v>
      </c>
      <c r="J2145" s="2" t="s">
        <v>8150</v>
      </c>
      <c r="K2145" s="41">
        <v>2938</v>
      </c>
      <c r="L2145" s="48">
        <v>2938</v>
      </c>
      <c r="M2145" s="49">
        <v>0</v>
      </c>
      <c r="N2145" s="39" t="s">
        <v>8606</v>
      </c>
      <c r="O2145" s="2">
        <v>0</v>
      </c>
      <c r="P2145" s="2">
        <v>0</v>
      </c>
      <c r="Q2145" s="39">
        <v>348.63</v>
      </c>
      <c r="R2145" s="2">
        <v>45.321899999999999</v>
      </c>
      <c r="S2145" s="2">
        <v>0</v>
      </c>
      <c r="T2145" s="2">
        <v>0</v>
      </c>
      <c r="U2145" s="39">
        <v>393.95190000000002</v>
      </c>
      <c r="V2145" s="2" t="s">
        <v>8605</v>
      </c>
      <c r="W2145" s="2" t="s">
        <v>1</v>
      </c>
      <c r="X2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5"/>
      <c r="Z2145"/>
      <c r="AA2145"/>
    </row>
    <row r="2146" spans="5:27" hidden="1">
      <c r="E2146" s="2" t="s">
        <v>8564</v>
      </c>
      <c r="F2146" s="51">
        <v>44728</v>
      </c>
      <c r="G2146" s="2" t="s">
        <v>1</v>
      </c>
      <c r="H2146" s="2" t="s">
        <v>0</v>
      </c>
      <c r="I2146" s="2" t="s">
        <v>8149</v>
      </c>
      <c r="J2146" s="2" t="s">
        <v>8150</v>
      </c>
      <c r="K2146" s="41">
        <v>2939</v>
      </c>
      <c r="L2146" s="48">
        <v>2939</v>
      </c>
      <c r="M2146" s="49" t="s">
        <v>79</v>
      </c>
      <c r="N2146" s="39" t="s">
        <v>80</v>
      </c>
      <c r="O2146" s="2">
        <v>0</v>
      </c>
      <c r="P2146" s="2">
        <v>0</v>
      </c>
      <c r="Q2146" s="39">
        <v>297.63</v>
      </c>
      <c r="R2146" s="2">
        <v>38.691900000000004</v>
      </c>
      <c r="S2146" s="2">
        <v>0</v>
      </c>
      <c r="T2146" s="2">
        <v>0</v>
      </c>
      <c r="U2146" s="39">
        <v>336.32190000000003</v>
      </c>
      <c r="V2146" s="2">
        <v>0</v>
      </c>
      <c r="W2146" s="2" t="s">
        <v>1</v>
      </c>
      <c r="X2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6"/>
      <c r="Z2146"/>
      <c r="AA2146"/>
    </row>
    <row r="2147" spans="5:27" hidden="1">
      <c r="E2147" s="2" t="s">
        <v>8564</v>
      </c>
      <c r="F2147" s="51">
        <v>44728</v>
      </c>
      <c r="G2147" s="2" t="s">
        <v>1</v>
      </c>
      <c r="H2147" s="2" t="s">
        <v>0</v>
      </c>
      <c r="I2147" s="2" t="s">
        <v>8149</v>
      </c>
      <c r="J2147" s="2" t="s">
        <v>8150</v>
      </c>
      <c r="K2147" s="41">
        <v>2940</v>
      </c>
      <c r="L2147" s="48">
        <v>2940</v>
      </c>
      <c r="M2147" s="49" t="s">
        <v>467</v>
      </c>
      <c r="N2147" s="39" t="s">
        <v>468</v>
      </c>
      <c r="O2147" s="2">
        <v>0</v>
      </c>
      <c r="P2147" s="2">
        <v>0</v>
      </c>
      <c r="Q2147" s="39">
        <v>27</v>
      </c>
      <c r="R2147" s="2">
        <v>3.5100000000000002</v>
      </c>
      <c r="S2147" s="2">
        <v>0</v>
      </c>
      <c r="T2147" s="2">
        <v>0</v>
      </c>
      <c r="U2147" s="39">
        <v>30.51</v>
      </c>
      <c r="V2147" s="2">
        <v>0</v>
      </c>
      <c r="W2147" s="2" t="s">
        <v>1</v>
      </c>
      <c r="X2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7"/>
      <c r="Z2147"/>
      <c r="AA2147"/>
    </row>
    <row r="2148" spans="5:27" hidden="1">
      <c r="E2148" s="2" t="s">
        <v>8564</v>
      </c>
      <c r="F2148" s="51">
        <v>44728</v>
      </c>
      <c r="G2148" s="2" t="s">
        <v>1</v>
      </c>
      <c r="H2148" s="2" t="s">
        <v>0</v>
      </c>
      <c r="I2148" s="2" t="s">
        <v>8149</v>
      </c>
      <c r="J2148" s="2" t="s">
        <v>8150</v>
      </c>
      <c r="K2148" s="41">
        <v>2941</v>
      </c>
      <c r="L2148" s="48">
        <v>2941</v>
      </c>
      <c r="M2148" s="49">
        <v>0</v>
      </c>
      <c r="N2148" s="39" t="s">
        <v>658</v>
      </c>
      <c r="O2148" s="2">
        <v>0</v>
      </c>
      <c r="P2148" s="2">
        <v>0</v>
      </c>
      <c r="Q2148" s="39">
        <v>41.06</v>
      </c>
      <c r="R2148" s="2">
        <v>5.3378000000000005</v>
      </c>
      <c r="S2148" s="2">
        <v>0</v>
      </c>
      <c r="T2148" s="2">
        <v>0</v>
      </c>
      <c r="U2148" s="39">
        <v>46.397800000000004</v>
      </c>
      <c r="V2148" s="2" t="s">
        <v>8440</v>
      </c>
      <c r="W2148" s="2" t="s">
        <v>1</v>
      </c>
      <c r="X2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8"/>
      <c r="Z2148"/>
      <c r="AA2148"/>
    </row>
    <row r="2149" spans="5:27" hidden="1">
      <c r="E2149" s="2" t="s">
        <v>8564</v>
      </c>
      <c r="F2149" s="51">
        <v>44728</v>
      </c>
      <c r="G2149" s="2" t="s">
        <v>1</v>
      </c>
      <c r="H2149" s="2" t="s">
        <v>0</v>
      </c>
      <c r="I2149" s="2" t="s">
        <v>8149</v>
      </c>
      <c r="J2149" s="2" t="s">
        <v>8150</v>
      </c>
      <c r="K2149" s="41">
        <v>2942</v>
      </c>
      <c r="L2149" s="48">
        <v>2942</v>
      </c>
      <c r="M2149" s="49" t="s">
        <v>118</v>
      </c>
      <c r="N2149" s="39" t="s">
        <v>119</v>
      </c>
      <c r="O2149" s="2">
        <v>0</v>
      </c>
      <c r="P2149" s="2">
        <v>0</v>
      </c>
      <c r="Q2149" s="39">
        <v>43.17</v>
      </c>
      <c r="R2149" s="2">
        <v>5.6121000000000008</v>
      </c>
      <c r="S2149" s="2">
        <v>0</v>
      </c>
      <c r="T2149" s="2">
        <v>0</v>
      </c>
      <c r="U2149" s="39">
        <v>48.7821</v>
      </c>
      <c r="V2149" s="2">
        <v>0</v>
      </c>
      <c r="W2149" s="2" t="s">
        <v>1</v>
      </c>
      <c r="X2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49"/>
      <c r="Z2149"/>
      <c r="AA2149"/>
    </row>
    <row r="2150" spans="5:27" hidden="1">
      <c r="E2150" s="2" t="s">
        <v>8564</v>
      </c>
      <c r="F2150" s="51">
        <v>44732</v>
      </c>
      <c r="G2150" s="2" t="s">
        <v>1</v>
      </c>
      <c r="H2150" s="2" t="s">
        <v>0</v>
      </c>
      <c r="I2150" s="2" t="s">
        <v>8149</v>
      </c>
      <c r="J2150" s="2" t="s">
        <v>8150</v>
      </c>
      <c r="K2150" s="41">
        <v>2943</v>
      </c>
      <c r="L2150" s="48">
        <v>2943</v>
      </c>
      <c r="M2150" s="49">
        <v>0</v>
      </c>
      <c r="N2150" s="39" t="s">
        <v>8680</v>
      </c>
      <c r="O2150" s="2">
        <v>0</v>
      </c>
      <c r="P2150" s="2">
        <v>0</v>
      </c>
      <c r="Q2150" s="39">
        <v>320.58</v>
      </c>
      <c r="R2150" s="2">
        <v>41.675399999999996</v>
      </c>
      <c r="S2150" s="2">
        <v>0</v>
      </c>
      <c r="T2150" s="2">
        <v>0</v>
      </c>
      <c r="U2150" s="39">
        <v>362.25540000000001</v>
      </c>
      <c r="V2150" s="2" t="s">
        <v>8679</v>
      </c>
      <c r="W2150" s="2" t="s">
        <v>1</v>
      </c>
      <c r="X2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0"/>
      <c r="Z2150"/>
      <c r="AA2150"/>
    </row>
    <row r="2151" spans="5:27" hidden="1">
      <c r="E2151" s="2" t="s">
        <v>8564</v>
      </c>
      <c r="F2151" s="51">
        <v>44732</v>
      </c>
      <c r="G2151" s="2" t="s">
        <v>1</v>
      </c>
      <c r="H2151" s="2" t="s">
        <v>0</v>
      </c>
      <c r="I2151" s="2" t="s">
        <v>8149</v>
      </c>
      <c r="J2151" s="2" t="s">
        <v>8150</v>
      </c>
      <c r="K2151" s="41">
        <v>2944</v>
      </c>
      <c r="L2151" s="48">
        <v>2944</v>
      </c>
      <c r="M2151" s="49">
        <v>0</v>
      </c>
      <c r="N2151" s="39" t="s">
        <v>1393</v>
      </c>
      <c r="O2151" s="2">
        <v>0</v>
      </c>
      <c r="P2151" s="2">
        <v>0</v>
      </c>
      <c r="Q2151" s="39">
        <v>1038.53</v>
      </c>
      <c r="R2151" s="2">
        <v>135.00890000000001</v>
      </c>
      <c r="S2151" s="2">
        <v>0</v>
      </c>
      <c r="T2151" s="2">
        <v>0</v>
      </c>
      <c r="U2151" s="39">
        <v>1173.5389</v>
      </c>
      <c r="V2151" s="2" t="s">
        <v>8399</v>
      </c>
      <c r="W2151" s="2" t="s">
        <v>1</v>
      </c>
      <c r="X2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1"/>
      <c r="Z2151"/>
      <c r="AA2151"/>
    </row>
    <row r="2152" spans="5:27" hidden="1">
      <c r="E2152" s="2" t="s">
        <v>8564</v>
      </c>
      <c r="F2152" s="51">
        <v>44732</v>
      </c>
      <c r="G2152" s="2" t="s">
        <v>1</v>
      </c>
      <c r="H2152" s="2" t="s">
        <v>0</v>
      </c>
      <c r="I2152" s="2" t="s">
        <v>8149</v>
      </c>
      <c r="J2152" s="2" t="s">
        <v>8150</v>
      </c>
      <c r="K2152" s="41">
        <v>2945</v>
      </c>
      <c r="L2152" s="48">
        <v>2945</v>
      </c>
      <c r="M2152" s="49" t="s">
        <v>118</v>
      </c>
      <c r="N2152" s="39" t="s">
        <v>119</v>
      </c>
      <c r="O2152" s="2">
        <v>0</v>
      </c>
      <c r="P2152" s="2">
        <v>0</v>
      </c>
      <c r="Q2152" s="39">
        <v>145.13</v>
      </c>
      <c r="R2152" s="2">
        <v>18.866900000000001</v>
      </c>
      <c r="S2152" s="2">
        <v>0</v>
      </c>
      <c r="T2152" s="2">
        <v>0</v>
      </c>
      <c r="U2152" s="39">
        <v>163.99689999999998</v>
      </c>
      <c r="V2152" s="2">
        <v>0</v>
      </c>
      <c r="W2152" s="2" t="s">
        <v>1</v>
      </c>
      <c r="X2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2"/>
      <c r="Z2152"/>
      <c r="AA2152"/>
    </row>
    <row r="2153" spans="5:27" hidden="1">
      <c r="E2153" s="2" t="s">
        <v>8564</v>
      </c>
      <c r="F2153" s="51">
        <v>44732</v>
      </c>
      <c r="G2153" s="2" t="s">
        <v>1</v>
      </c>
      <c r="H2153" s="2" t="s">
        <v>0</v>
      </c>
      <c r="I2153" s="2" t="s">
        <v>8149</v>
      </c>
      <c r="J2153" s="2" t="s">
        <v>8150</v>
      </c>
      <c r="K2153" s="41">
        <v>2946</v>
      </c>
      <c r="L2153" s="48">
        <v>2946</v>
      </c>
      <c r="M2153" s="49" t="s">
        <v>8159</v>
      </c>
      <c r="N2153" s="39" t="s">
        <v>8162</v>
      </c>
      <c r="O2153" s="2">
        <v>0</v>
      </c>
      <c r="P2153" s="2">
        <v>0</v>
      </c>
      <c r="Q2153" s="39">
        <v>50.89</v>
      </c>
      <c r="R2153" s="2">
        <v>6.6157000000000004</v>
      </c>
      <c r="S2153" s="2">
        <v>0</v>
      </c>
      <c r="T2153" s="2">
        <v>0</v>
      </c>
      <c r="U2153" s="39">
        <v>57.505700000000004</v>
      </c>
      <c r="V2153" s="2">
        <v>0</v>
      </c>
      <c r="W2153" s="2" t="s">
        <v>1</v>
      </c>
      <c r="X2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3"/>
      <c r="Z2153"/>
      <c r="AA2153"/>
    </row>
    <row r="2154" spans="5:27" hidden="1">
      <c r="E2154" s="2" t="s">
        <v>8564</v>
      </c>
      <c r="F2154" s="51">
        <v>44732</v>
      </c>
      <c r="G2154" s="2" t="s">
        <v>1</v>
      </c>
      <c r="H2154" s="2" t="s">
        <v>0</v>
      </c>
      <c r="I2154" s="2" t="s">
        <v>8149</v>
      </c>
      <c r="J2154" s="2" t="s">
        <v>8150</v>
      </c>
      <c r="K2154" s="41">
        <v>2947</v>
      </c>
      <c r="L2154" s="48">
        <v>2947</v>
      </c>
      <c r="M2154" s="49" t="s">
        <v>574</v>
      </c>
      <c r="N2154" s="39" t="s">
        <v>575</v>
      </c>
      <c r="O2154" s="2">
        <v>0</v>
      </c>
      <c r="P2154" s="2">
        <v>0</v>
      </c>
      <c r="Q2154" s="39">
        <v>19114.8</v>
      </c>
      <c r="R2154" s="2">
        <v>2484.924</v>
      </c>
      <c r="S2154" s="2">
        <v>0</v>
      </c>
      <c r="T2154" s="2">
        <v>0</v>
      </c>
      <c r="U2154" s="39">
        <v>21599.723999999998</v>
      </c>
      <c r="V2154" s="2">
        <v>0</v>
      </c>
      <c r="W2154" s="2" t="s">
        <v>1</v>
      </c>
      <c r="X2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4"/>
      <c r="Z2154"/>
      <c r="AA2154"/>
    </row>
    <row r="2155" spans="5:27" hidden="1">
      <c r="E2155" s="2" t="s">
        <v>8564</v>
      </c>
      <c r="F2155" s="51">
        <v>44732</v>
      </c>
      <c r="G2155" s="2" t="s">
        <v>1</v>
      </c>
      <c r="H2155" s="2" t="s">
        <v>0</v>
      </c>
      <c r="I2155" s="2" t="s">
        <v>8149</v>
      </c>
      <c r="J2155" s="2" t="s">
        <v>8150</v>
      </c>
      <c r="K2155" s="41">
        <v>2948</v>
      </c>
      <c r="L2155" s="48">
        <v>2948</v>
      </c>
      <c r="M2155" s="49" t="s">
        <v>52</v>
      </c>
      <c r="N2155" s="39" t="s">
        <v>154</v>
      </c>
      <c r="O2155" s="2">
        <v>0</v>
      </c>
      <c r="P2155" s="2">
        <v>0</v>
      </c>
      <c r="Q2155" s="39">
        <v>52</v>
      </c>
      <c r="R2155" s="2">
        <v>6.76</v>
      </c>
      <c r="S2155" s="2">
        <v>0</v>
      </c>
      <c r="T2155" s="2">
        <v>0</v>
      </c>
      <c r="U2155" s="39">
        <v>58.76</v>
      </c>
      <c r="V2155" s="2">
        <v>0</v>
      </c>
      <c r="W2155" s="2" t="s">
        <v>1</v>
      </c>
      <c r="X2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5"/>
      <c r="Z2155"/>
      <c r="AA2155"/>
    </row>
    <row r="2156" spans="5:27" hidden="1">
      <c r="E2156" s="2" t="s">
        <v>8564</v>
      </c>
      <c r="F2156" s="51">
        <v>44732</v>
      </c>
      <c r="G2156" s="2" t="s">
        <v>1</v>
      </c>
      <c r="H2156" s="2" t="s">
        <v>0</v>
      </c>
      <c r="I2156" s="2" t="s">
        <v>8149</v>
      </c>
      <c r="J2156" s="2" t="s">
        <v>8150</v>
      </c>
      <c r="K2156" s="41">
        <v>2949</v>
      </c>
      <c r="L2156" s="48">
        <v>2949</v>
      </c>
      <c r="M2156" s="49" t="s">
        <v>469</v>
      </c>
      <c r="N2156" s="39" t="s">
        <v>470</v>
      </c>
      <c r="O2156" s="2">
        <v>0</v>
      </c>
      <c r="P2156" s="2">
        <v>0</v>
      </c>
      <c r="Q2156" s="39">
        <v>58.58</v>
      </c>
      <c r="R2156" s="2">
        <v>7.6154000000000002</v>
      </c>
      <c r="S2156" s="2">
        <v>0</v>
      </c>
      <c r="T2156" s="2">
        <v>0</v>
      </c>
      <c r="U2156" s="39">
        <v>66.195399999999992</v>
      </c>
      <c r="V2156" s="2">
        <v>0</v>
      </c>
      <c r="W2156" s="2" t="s">
        <v>1</v>
      </c>
      <c r="X2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6"/>
      <c r="Z2156"/>
      <c r="AA2156"/>
    </row>
    <row r="2157" spans="5:27" hidden="1">
      <c r="E2157" s="2" t="s">
        <v>8564</v>
      </c>
      <c r="F2157" s="51">
        <v>44732</v>
      </c>
      <c r="G2157" s="2" t="s">
        <v>1</v>
      </c>
      <c r="H2157" s="2" t="s">
        <v>0</v>
      </c>
      <c r="I2157" s="2" t="s">
        <v>8149</v>
      </c>
      <c r="J2157" s="2" t="s">
        <v>8150</v>
      </c>
      <c r="K2157" s="41">
        <v>2950</v>
      </c>
      <c r="L2157" s="48">
        <v>2950</v>
      </c>
      <c r="M2157" s="49">
        <v>0</v>
      </c>
      <c r="N2157" s="39" t="s">
        <v>549</v>
      </c>
      <c r="O2157" s="2">
        <v>0</v>
      </c>
      <c r="P2157" s="2">
        <v>0</v>
      </c>
      <c r="Q2157" s="39">
        <v>693.34</v>
      </c>
      <c r="R2157" s="2">
        <v>90.134200000000007</v>
      </c>
      <c r="S2157" s="2">
        <v>0</v>
      </c>
      <c r="T2157" s="2">
        <v>0</v>
      </c>
      <c r="U2157" s="39">
        <v>783.4742</v>
      </c>
      <c r="V2157" s="2" t="s">
        <v>8388</v>
      </c>
      <c r="W2157" s="2" t="s">
        <v>1</v>
      </c>
      <c r="X2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7"/>
      <c r="Z2157"/>
      <c r="AA2157"/>
    </row>
    <row r="2158" spans="5:27" hidden="1">
      <c r="E2158" s="2" t="s">
        <v>8564</v>
      </c>
      <c r="F2158" s="51">
        <v>44732</v>
      </c>
      <c r="G2158" s="2" t="s">
        <v>1</v>
      </c>
      <c r="H2158" s="2" t="s">
        <v>0</v>
      </c>
      <c r="I2158" s="2" t="s">
        <v>8149</v>
      </c>
      <c r="J2158" s="2" t="s">
        <v>8150</v>
      </c>
      <c r="K2158" s="41">
        <v>2951</v>
      </c>
      <c r="L2158" s="48">
        <v>2951</v>
      </c>
      <c r="M2158" s="49" t="s">
        <v>574</v>
      </c>
      <c r="N2158" s="39" t="s">
        <v>575</v>
      </c>
      <c r="O2158" s="2">
        <v>0</v>
      </c>
      <c r="P2158" s="2">
        <v>0</v>
      </c>
      <c r="Q2158" s="39">
        <v>4778.7</v>
      </c>
      <c r="R2158" s="2">
        <v>621.23099999999999</v>
      </c>
      <c r="S2158" s="2">
        <v>0</v>
      </c>
      <c r="T2158" s="2">
        <v>0</v>
      </c>
      <c r="U2158" s="39">
        <v>5399.9309999999996</v>
      </c>
      <c r="V2158" s="2">
        <v>0</v>
      </c>
      <c r="W2158" s="2" t="s">
        <v>1</v>
      </c>
      <c r="X2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8"/>
      <c r="Z2158"/>
      <c r="AA2158"/>
    </row>
    <row r="2159" spans="5:27" hidden="1">
      <c r="E2159" s="2" t="s">
        <v>8564</v>
      </c>
      <c r="F2159" s="51">
        <v>44732</v>
      </c>
      <c r="G2159" s="2" t="s">
        <v>1</v>
      </c>
      <c r="H2159" s="2" t="s">
        <v>0</v>
      </c>
      <c r="I2159" s="2" t="s">
        <v>8149</v>
      </c>
      <c r="J2159" s="2" t="s">
        <v>8150</v>
      </c>
      <c r="K2159" s="41">
        <v>2952</v>
      </c>
      <c r="L2159" s="48">
        <v>2952</v>
      </c>
      <c r="M2159" s="49" t="s">
        <v>574</v>
      </c>
      <c r="N2159" s="39" t="s">
        <v>575</v>
      </c>
      <c r="O2159" s="2">
        <v>0</v>
      </c>
      <c r="P2159" s="2">
        <v>0</v>
      </c>
      <c r="Q2159" s="39">
        <v>38229.599999999999</v>
      </c>
      <c r="R2159" s="2">
        <v>4969.848</v>
      </c>
      <c r="S2159" s="2">
        <v>0</v>
      </c>
      <c r="T2159" s="2">
        <v>0</v>
      </c>
      <c r="U2159" s="39">
        <v>43199.447999999997</v>
      </c>
      <c r="V2159" s="2">
        <v>0</v>
      </c>
      <c r="W2159" s="2" t="s">
        <v>1</v>
      </c>
      <c r="X2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59"/>
      <c r="Z2159"/>
      <c r="AA2159"/>
    </row>
    <row r="2160" spans="5:27" hidden="1">
      <c r="E2160" s="2" t="s">
        <v>8564</v>
      </c>
      <c r="F2160" s="51">
        <v>44732</v>
      </c>
      <c r="G2160" s="2" t="s">
        <v>1</v>
      </c>
      <c r="H2160" s="2" t="s">
        <v>0</v>
      </c>
      <c r="I2160" s="2" t="s">
        <v>8149</v>
      </c>
      <c r="J2160" s="2" t="s">
        <v>8150</v>
      </c>
      <c r="K2160" s="41">
        <v>2953</v>
      </c>
      <c r="L2160" s="48">
        <v>2953</v>
      </c>
      <c r="M2160" s="49" t="s">
        <v>574</v>
      </c>
      <c r="N2160" s="39" t="s">
        <v>575</v>
      </c>
      <c r="O2160" s="2">
        <v>0</v>
      </c>
      <c r="P2160" s="2">
        <v>0</v>
      </c>
      <c r="Q2160" s="39">
        <v>955.74</v>
      </c>
      <c r="R2160" s="2">
        <v>124.2462</v>
      </c>
      <c r="S2160" s="2">
        <v>0</v>
      </c>
      <c r="T2160" s="2">
        <v>0</v>
      </c>
      <c r="U2160" s="39">
        <v>1079.9862000000001</v>
      </c>
      <c r="V2160" s="2">
        <v>0</v>
      </c>
      <c r="W2160" s="2" t="s">
        <v>1</v>
      </c>
      <c r="X2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0"/>
      <c r="Z2160"/>
      <c r="AA2160"/>
    </row>
    <row r="2161" spans="5:27" hidden="1">
      <c r="E2161" s="2" t="s">
        <v>8564</v>
      </c>
      <c r="F2161" s="51">
        <v>44732</v>
      </c>
      <c r="G2161" s="2" t="s">
        <v>1</v>
      </c>
      <c r="H2161" s="2" t="s">
        <v>0</v>
      </c>
      <c r="I2161" s="2" t="s">
        <v>8149</v>
      </c>
      <c r="J2161" s="2" t="s">
        <v>8150</v>
      </c>
      <c r="K2161" s="41">
        <v>2954</v>
      </c>
      <c r="L2161" s="48">
        <v>2954</v>
      </c>
      <c r="M2161" s="49" t="s">
        <v>459</v>
      </c>
      <c r="N2161" s="39" t="s">
        <v>460</v>
      </c>
      <c r="O2161" s="2">
        <v>0</v>
      </c>
      <c r="P2161" s="2">
        <v>0</v>
      </c>
      <c r="Q2161" s="39">
        <v>688.14</v>
      </c>
      <c r="R2161" s="2">
        <v>89.458200000000005</v>
      </c>
      <c r="S2161" s="2">
        <v>0</v>
      </c>
      <c r="T2161" s="2">
        <v>0</v>
      </c>
      <c r="U2161" s="39">
        <v>777.59820000000002</v>
      </c>
      <c r="V2161" s="2">
        <v>0</v>
      </c>
      <c r="W2161" s="2" t="s">
        <v>1</v>
      </c>
      <c r="X2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1"/>
      <c r="Z2161"/>
      <c r="AA2161"/>
    </row>
    <row r="2162" spans="5:27" hidden="1">
      <c r="E2162" s="2" t="s">
        <v>8564</v>
      </c>
      <c r="F2162" s="51">
        <v>44732</v>
      </c>
      <c r="G2162" s="2" t="s">
        <v>1</v>
      </c>
      <c r="H2162" s="2" t="s">
        <v>0</v>
      </c>
      <c r="I2162" s="2" t="s">
        <v>8149</v>
      </c>
      <c r="J2162" s="2" t="s">
        <v>8150</v>
      </c>
      <c r="K2162" s="41">
        <v>2955</v>
      </c>
      <c r="L2162" s="48">
        <v>2955</v>
      </c>
      <c r="M2162" s="49" t="s">
        <v>307</v>
      </c>
      <c r="N2162" s="39" t="s">
        <v>308</v>
      </c>
      <c r="O2162" s="2">
        <v>0</v>
      </c>
      <c r="P2162" s="2">
        <v>0</v>
      </c>
      <c r="Q2162" s="39">
        <v>1068.8699999999999</v>
      </c>
      <c r="R2162" s="2">
        <v>138.95309999999998</v>
      </c>
      <c r="S2162" s="2">
        <v>0</v>
      </c>
      <c r="T2162" s="2">
        <v>0</v>
      </c>
      <c r="U2162" s="39">
        <v>1207.8230999999998</v>
      </c>
      <c r="V2162" s="2">
        <v>0</v>
      </c>
      <c r="W2162" s="2" t="s">
        <v>1</v>
      </c>
      <c r="X2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2"/>
      <c r="Z2162"/>
      <c r="AA2162"/>
    </row>
    <row r="2163" spans="5:27" hidden="1">
      <c r="E2163" s="2" t="s">
        <v>8564</v>
      </c>
      <c r="F2163" s="51">
        <v>44732</v>
      </c>
      <c r="G2163" s="2" t="s">
        <v>1</v>
      </c>
      <c r="H2163" s="2" t="s">
        <v>0</v>
      </c>
      <c r="I2163" s="2" t="s">
        <v>8149</v>
      </c>
      <c r="J2163" s="2" t="s">
        <v>8150</v>
      </c>
      <c r="K2163" s="41">
        <v>2956</v>
      </c>
      <c r="L2163" s="48">
        <v>2956</v>
      </c>
      <c r="M2163" s="49" t="s">
        <v>118</v>
      </c>
      <c r="N2163" s="39" t="s">
        <v>119</v>
      </c>
      <c r="O2163" s="2">
        <v>0</v>
      </c>
      <c r="P2163" s="2">
        <v>0</v>
      </c>
      <c r="Q2163" s="39">
        <v>44.81</v>
      </c>
      <c r="R2163" s="2">
        <v>5.8253000000000004</v>
      </c>
      <c r="S2163" s="2">
        <v>0</v>
      </c>
      <c r="T2163" s="2">
        <v>0</v>
      </c>
      <c r="U2163" s="39">
        <v>50.635300000000001</v>
      </c>
      <c r="V2163" s="2">
        <v>0</v>
      </c>
      <c r="W2163" s="2" t="s">
        <v>1</v>
      </c>
      <c r="X2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3"/>
      <c r="Z2163"/>
      <c r="AA2163"/>
    </row>
    <row r="2164" spans="5:27" hidden="1">
      <c r="E2164" s="2" t="s">
        <v>8564</v>
      </c>
      <c r="F2164" s="51">
        <v>44732</v>
      </c>
      <c r="G2164" s="2" t="s">
        <v>1</v>
      </c>
      <c r="H2164" s="2" t="s">
        <v>0</v>
      </c>
      <c r="I2164" s="2" t="s">
        <v>8149</v>
      </c>
      <c r="J2164" s="2" t="s">
        <v>8150</v>
      </c>
      <c r="K2164" s="41">
        <v>2957</v>
      </c>
      <c r="L2164" s="48">
        <v>2957</v>
      </c>
      <c r="M2164" s="49" t="s">
        <v>614</v>
      </c>
      <c r="N2164" s="39" t="s">
        <v>615</v>
      </c>
      <c r="O2164" s="2">
        <v>0</v>
      </c>
      <c r="P2164" s="2">
        <v>0</v>
      </c>
      <c r="Q2164" s="39">
        <v>280</v>
      </c>
      <c r="R2164" s="2">
        <v>36.4</v>
      </c>
      <c r="S2164" s="2">
        <v>0</v>
      </c>
      <c r="T2164" s="2">
        <v>0</v>
      </c>
      <c r="U2164" s="39">
        <v>316.39999999999998</v>
      </c>
      <c r="V2164" s="2">
        <v>0</v>
      </c>
      <c r="W2164" s="2" t="s">
        <v>1</v>
      </c>
      <c r="X2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4"/>
      <c r="Z2164"/>
      <c r="AA2164"/>
    </row>
    <row r="2165" spans="5:27" hidden="1">
      <c r="E2165" s="2" t="s">
        <v>8564</v>
      </c>
      <c r="F2165" s="51">
        <v>44732</v>
      </c>
      <c r="G2165" s="2" t="s">
        <v>1</v>
      </c>
      <c r="H2165" s="2" t="s">
        <v>0</v>
      </c>
      <c r="I2165" s="2" t="s">
        <v>8149</v>
      </c>
      <c r="J2165" s="2" t="s">
        <v>8150</v>
      </c>
      <c r="K2165" s="41">
        <v>2958</v>
      </c>
      <c r="L2165" s="48">
        <v>2958</v>
      </c>
      <c r="M2165" s="49" t="s">
        <v>445</v>
      </c>
      <c r="N2165" s="39" t="s">
        <v>446</v>
      </c>
      <c r="O2165" s="2">
        <v>0</v>
      </c>
      <c r="P2165" s="2">
        <v>0</v>
      </c>
      <c r="Q2165" s="39">
        <v>111.94</v>
      </c>
      <c r="R2165" s="2">
        <v>14.552200000000001</v>
      </c>
      <c r="S2165" s="2">
        <v>0</v>
      </c>
      <c r="T2165" s="2">
        <v>0</v>
      </c>
      <c r="U2165" s="39">
        <v>126.4922</v>
      </c>
      <c r="V2165" s="2">
        <v>0</v>
      </c>
      <c r="W2165" s="2" t="s">
        <v>1</v>
      </c>
      <c r="X2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5"/>
      <c r="Z2165"/>
      <c r="AA2165"/>
    </row>
    <row r="2166" spans="5:27" hidden="1">
      <c r="E2166" s="2" t="s">
        <v>8564</v>
      </c>
      <c r="F2166" s="51">
        <v>44732</v>
      </c>
      <c r="G2166" s="2" t="s">
        <v>1</v>
      </c>
      <c r="H2166" s="2" t="s">
        <v>0</v>
      </c>
      <c r="I2166" s="2" t="s">
        <v>8149</v>
      </c>
      <c r="J2166" s="2" t="s">
        <v>8150</v>
      </c>
      <c r="K2166" s="41">
        <v>2959</v>
      </c>
      <c r="L2166" s="48">
        <v>2959</v>
      </c>
      <c r="M2166" s="49" t="s">
        <v>365</v>
      </c>
      <c r="N2166" s="39" t="s">
        <v>366</v>
      </c>
      <c r="O2166" s="2">
        <v>0</v>
      </c>
      <c r="P2166" s="2">
        <v>0</v>
      </c>
      <c r="Q2166" s="39">
        <v>103.95</v>
      </c>
      <c r="R2166" s="2">
        <v>13.513500000000001</v>
      </c>
      <c r="S2166" s="2">
        <v>0</v>
      </c>
      <c r="T2166" s="2">
        <v>0</v>
      </c>
      <c r="U2166" s="39">
        <v>117.46350000000001</v>
      </c>
      <c r="V2166" s="2">
        <v>0</v>
      </c>
      <c r="W2166" s="2" t="s">
        <v>1</v>
      </c>
      <c r="X2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6"/>
      <c r="Z2166"/>
      <c r="AA2166"/>
    </row>
    <row r="2167" spans="5:27" hidden="1">
      <c r="E2167" s="2" t="s">
        <v>8564</v>
      </c>
      <c r="F2167" s="51">
        <v>44732</v>
      </c>
      <c r="G2167" s="2" t="s">
        <v>1</v>
      </c>
      <c r="H2167" s="2" t="s">
        <v>0</v>
      </c>
      <c r="I2167" s="2" t="s">
        <v>8149</v>
      </c>
      <c r="J2167" s="2" t="s">
        <v>8150</v>
      </c>
      <c r="K2167" s="41">
        <v>2960</v>
      </c>
      <c r="L2167" s="48">
        <v>2960</v>
      </c>
      <c r="M2167" s="49">
        <v>0</v>
      </c>
      <c r="N2167" s="39" t="s">
        <v>593</v>
      </c>
      <c r="O2167" s="2">
        <v>0</v>
      </c>
      <c r="P2167" s="2">
        <v>0</v>
      </c>
      <c r="Q2167" s="39">
        <v>145.44</v>
      </c>
      <c r="R2167" s="2">
        <v>18.9072</v>
      </c>
      <c r="S2167" s="2">
        <v>0</v>
      </c>
      <c r="T2167" s="2">
        <v>0</v>
      </c>
      <c r="U2167" s="39">
        <v>164.34719999999999</v>
      </c>
      <c r="V2167" s="2" t="s">
        <v>8386</v>
      </c>
      <c r="W2167" s="2" t="s">
        <v>1</v>
      </c>
      <c r="X2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7"/>
      <c r="Z2167"/>
      <c r="AA2167"/>
    </row>
    <row r="2168" spans="5:27" hidden="1">
      <c r="E2168" s="2" t="s">
        <v>8564</v>
      </c>
      <c r="F2168" s="51">
        <v>44732</v>
      </c>
      <c r="G2168" s="2" t="s">
        <v>1</v>
      </c>
      <c r="H2168" s="2" t="s">
        <v>0</v>
      </c>
      <c r="I2168" s="2" t="s">
        <v>8149</v>
      </c>
      <c r="J2168" s="2" t="s">
        <v>8150</v>
      </c>
      <c r="K2168" s="41">
        <v>2961</v>
      </c>
      <c r="L2168" s="48">
        <v>2961</v>
      </c>
      <c r="M2168" s="49" t="s">
        <v>497</v>
      </c>
      <c r="N2168" s="39" t="s">
        <v>498</v>
      </c>
      <c r="O2168" s="2">
        <v>0</v>
      </c>
      <c r="P2168" s="2">
        <v>0</v>
      </c>
      <c r="Q2168" s="39">
        <v>128.32</v>
      </c>
      <c r="R2168" s="2">
        <v>16.6816</v>
      </c>
      <c r="S2168" s="2">
        <v>0</v>
      </c>
      <c r="T2168" s="2">
        <v>0</v>
      </c>
      <c r="U2168" s="39">
        <v>145.0016</v>
      </c>
      <c r="V2168" s="2">
        <v>0</v>
      </c>
      <c r="W2168" s="2" t="s">
        <v>1</v>
      </c>
      <c r="X2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8"/>
      <c r="Z2168"/>
      <c r="AA2168"/>
    </row>
    <row r="2169" spans="5:27" hidden="1">
      <c r="E2169" s="2" t="s">
        <v>8564</v>
      </c>
      <c r="F2169" s="51">
        <v>44732</v>
      </c>
      <c r="G2169" s="2" t="s">
        <v>1</v>
      </c>
      <c r="H2169" s="2" t="s">
        <v>0</v>
      </c>
      <c r="I2169" s="2" t="s">
        <v>8149</v>
      </c>
      <c r="J2169" s="2" t="s">
        <v>8150</v>
      </c>
      <c r="K2169" s="41">
        <v>2962</v>
      </c>
      <c r="L2169" s="48">
        <v>2962</v>
      </c>
      <c r="M2169" s="49" t="s">
        <v>711</v>
      </c>
      <c r="N2169" s="39" t="s">
        <v>712</v>
      </c>
      <c r="O2169" s="2">
        <v>0</v>
      </c>
      <c r="P2169" s="2">
        <v>0</v>
      </c>
      <c r="Q2169" s="39">
        <v>366.62</v>
      </c>
      <c r="R2169" s="2">
        <v>47.660600000000002</v>
      </c>
      <c r="S2169" s="2">
        <v>0</v>
      </c>
      <c r="T2169" s="2">
        <v>0</v>
      </c>
      <c r="U2169" s="39">
        <v>414.28059999999999</v>
      </c>
      <c r="V2169" s="2">
        <v>0</v>
      </c>
      <c r="W2169" s="2" t="s">
        <v>1</v>
      </c>
      <c r="X2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69"/>
      <c r="Z2169"/>
      <c r="AA2169"/>
    </row>
    <row r="2170" spans="5:27" hidden="1">
      <c r="E2170" s="2" t="s">
        <v>8564</v>
      </c>
      <c r="F2170" s="51">
        <v>44732</v>
      </c>
      <c r="G2170" s="2" t="s">
        <v>1</v>
      </c>
      <c r="H2170" s="2" t="s">
        <v>0</v>
      </c>
      <c r="I2170" s="2" t="s">
        <v>8149</v>
      </c>
      <c r="J2170" s="2" t="s">
        <v>8150</v>
      </c>
      <c r="K2170" s="41">
        <v>2963</v>
      </c>
      <c r="L2170" s="48">
        <v>2963</v>
      </c>
      <c r="M2170" s="49" t="s">
        <v>451</v>
      </c>
      <c r="N2170" s="39" t="s">
        <v>452</v>
      </c>
      <c r="O2170" s="2">
        <v>0</v>
      </c>
      <c r="P2170" s="2">
        <v>0</v>
      </c>
      <c r="Q2170" s="39">
        <v>3670.05</v>
      </c>
      <c r="R2170" s="2">
        <v>477.10650000000004</v>
      </c>
      <c r="S2170" s="2">
        <v>0</v>
      </c>
      <c r="T2170" s="2">
        <v>0</v>
      </c>
      <c r="U2170" s="39">
        <v>4147.1565000000001</v>
      </c>
      <c r="V2170" s="2">
        <v>0</v>
      </c>
      <c r="W2170" s="2" t="s">
        <v>1</v>
      </c>
      <c r="X2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0"/>
      <c r="Z2170"/>
      <c r="AA2170"/>
    </row>
    <row r="2171" spans="5:27" hidden="1">
      <c r="E2171" s="2" t="s">
        <v>8564</v>
      </c>
      <c r="F2171" s="51">
        <v>44732</v>
      </c>
      <c r="G2171" s="2" t="s">
        <v>1</v>
      </c>
      <c r="H2171" s="2" t="s">
        <v>0</v>
      </c>
      <c r="I2171" s="2" t="s">
        <v>8149</v>
      </c>
      <c r="J2171" s="2" t="s">
        <v>8150</v>
      </c>
      <c r="K2171" s="41">
        <v>2964</v>
      </c>
      <c r="L2171" s="48">
        <v>2964</v>
      </c>
      <c r="M2171" s="49" t="s">
        <v>691</v>
      </c>
      <c r="N2171" s="39" t="s">
        <v>692</v>
      </c>
      <c r="O2171" s="2">
        <v>0</v>
      </c>
      <c r="P2171" s="2">
        <v>0</v>
      </c>
      <c r="Q2171" s="39">
        <v>124.34</v>
      </c>
      <c r="R2171" s="2">
        <v>16.164200000000001</v>
      </c>
      <c r="S2171" s="2">
        <v>0</v>
      </c>
      <c r="T2171" s="2">
        <v>0</v>
      </c>
      <c r="U2171" s="39">
        <v>140.5042</v>
      </c>
      <c r="V2171" s="2">
        <v>0</v>
      </c>
      <c r="W2171" s="2" t="s">
        <v>1</v>
      </c>
      <c r="X2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1"/>
      <c r="Z2171"/>
      <c r="AA2171"/>
    </row>
    <row r="2172" spans="5:27" hidden="1">
      <c r="E2172" s="2" t="s">
        <v>8564</v>
      </c>
      <c r="F2172" s="51">
        <v>44732</v>
      </c>
      <c r="G2172" s="2" t="s">
        <v>1</v>
      </c>
      <c r="H2172" s="2" t="s">
        <v>0</v>
      </c>
      <c r="I2172" s="2" t="s">
        <v>8149</v>
      </c>
      <c r="J2172" s="2" t="s">
        <v>8150</v>
      </c>
      <c r="K2172" s="41">
        <v>2965</v>
      </c>
      <c r="L2172" s="48">
        <v>2965</v>
      </c>
      <c r="M2172" s="49" t="s">
        <v>8118</v>
      </c>
      <c r="N2172" s="39" t="s">
        <v>8024</v>
      </c>
      <c r="O2172" s="2">
        <v>0</v>
      </c>
      <c r="P2172" s="2">
        <v>0</v>
      </c>
      <c r="Q2172" s="39">
        <v>575.46</v>
      </c>
      <c r="R2172" s="2">
        <v>74.80980000000001</v>
      </c>
      <c r="S2172" s="2">
        <v>0</v>
      </c>
      <c r="T2172" s="2">
        <v>0</v>
      </c>
      <c r="U2172" s="39">
        <v>650.26980000000003</v>
      </c>
      <c r="V2172" s="2">
        <v>0</v>
      </c>
      <c r="W2172" s="2" t="s">
        <v>1</v>
      </c>
      <c r="X2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2"/>
      <c r="Z2172"/>
      <c r="AA2172"/>
    </row>
    <row r="2173" spans="5:27" hidden="1">
      <c r="E2173" s="2" t="s">
        <v>8564</v>
      </c>
      <c r="F2173" s="51">
        <v>44732</v>
      </c>
      <c r="G2173" s="2" t="s">
        <v>1</v>
      </c>
      <c r="H2173" s="2" t="s">
        <v>0</v>
      </c>
      <c r="I2173" s="2" t="s">
        <v>8149</v>
      </c>
      <c r="J2173" s="2" t="s">
        <v>8150</v>
      </c>
      <c r="K2173" s="41">
        <v>2966</v>
      </c>
      <c r="L2173" s="48">
        <v>2966</v>
      </c>
      <c r="M2173" s="49">
        <v>0</v>
      </c>
      <c r="N2173" s="39" t="s">
        <v>8678</v>
      </c>
      <c r="O2173" s="2">
        <v>0</v>
      </c>
      <c r="P2173" s="2">
        <v>0</v>
      </c>
      <c r="Q2173" s="39">
        <v>101.95</v>
      </c>
      <c r="R2173" s="2">
        <v>13.253500000000001</v>
      </c>
      <c r="S2173" s="2">
        <v>0</v>
      </c>
      <c r="T2173" s="2">
        <v>0</v>
      </c>
      <c r="U2173" s="39">
        <v>115.20350000000001</v>
      </c>
      <c r="V2173" s="2" t="s">
        <v>8677</v>
      </c>
      <c r="W2173" s="2" t="s">
        <v>1</v>
      </c>
      <c r="X2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3"/>
      <c r="Z2173"/>
      <c r="AA2173"/>
    </row>
    <row r="2174" spans="5:27" hidden="1">
      <c r="E2174" s="2" t="s">
        <v>8564</v>
      </c>
      <c r="F2174" s="51">
        <v>44732</v>
      </c>
      <c r="G2174" s="2" t="s">
        <v>1</v>
      </c>
      <c r="H2174" s="2" t="s">
        <v>0</v>
      </c>
      <c r="I2174" s="2" t="s">
        <v>8149</v>
      </c>
      <c r="J2174" s="2" t="s">
        <v>8150</v>
      </c>
      <c r="K2174" s="41">
        <v>2967</v>
      </c>
      <c r="L2174" s="48">
        <v>2967</v>
      </c>
      <c r="M2174" s="49" t="s">
        <v>118</v>
      </c>
      <c r="N2174" s="39" t="s">
        <v>119</v>
      </c>
      <c r="O2174" s="2">
        <v>0</v>
      </c>
      <c r="P2174" s="2">
        <v>0</v>
      </c>
      <c r="Q2174" s="39">
        <v>437.61</v>
      </c>
      <c r="R2174" s="2">
        <v>56.889300000000006</v>
      </c>
      <c r="S2174" s="2">
        <v>0</v>
      </c>
      <c r="T2174" s="2">
        <v>0</v>
      </c>
      <c r="U2174" s="39">
        <v>494.49930000000001</v>
      </c>
      <c r="V2174" s="2">
        <v>0</v>
      </c>
      <c r="W2174" s="2" t="s">
        <v>1</v>
      </c>
      <c r="X2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4"/>
      <c r="Z2174"/>
      <c r="AA2174"/>
    </row>
    <row r="2175" spans="5:27" hidden="1">
      <c r="E2175" s="2" t="s">
        <v>8564</v>
      </c>
      <c r="F2175" s="51">
        <v>44732</v>
      </c>
      <c r="G2175" s="2" t="s">
        <v>1</v>
      </c>
      <c r="H2175" s="2" t="s">
        <v>0</v>
      </c>
      <c r="I2175" s="2" t="s">
        <v>8149</v>
      </c>
      <c r="J2175" s="2" t="s">
        <v>8150</v>
      </c>
      <c r="K2175" s="41">
        <v>2968</v>
      </c>
      <c r="L2175" s="48">
        <v>2968</v>
      </c>
      <c r="M2175" s="49" t="s">
        <v>459</v>
      </c>
      <c r="N2175" s="39" t="s">
        <v>460</v>
      </c>
      <c r="O2175" s="2">
        <v>0</v>
      </c>
      <c r="P2175" s="2">
        <v>0</v>
      </c>
      <c r="Q2175" s="39">
        <v>5065.42</v>
      </c>
      <c r="R2175" s="2">
        <v>658.50459999999998</v>
      </c>
      <c r="S2175" s="2">
        <v>0</v>
      </c>
      <c r="T2175" s="2">
        <v>0</v>
      </c>
      <c r="U2175" s="39">
        <v>5723.9246000000003</v>
      </c>
      <c r="V2175" s="2">
        <v>0</v>
      </c>
      <c r="W2175" s="2" t="s">
        <v>1</v>
      </c>
      <c r="X2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5"/>
      <c r="Z2175"/>
      <c r="AA2175"/>
    </row>
    <row r="2176" spans="5:27" hidden="1">
      <c r="E2176" s="2" t="s">
        <v>8564</v>
      </c>
      <c r="F2176" s="51">
        <v>44732</v>
      </c>
      <c r="G2176" s="2" t="s">
        <v>1</v>
      </c>
      <c r="H2176" s="2" t="s">
        <v>0</v>
      </c>
      <c r="I2176" s="2" t="s">
        <v>8149</v>
      </c>
      <c r="J2176" s="2" t="s">
        <v>8150</v>
      </c>
      <c r="K2176" s="41">
        <v>2969</v>
      </c>
      <c r="L2176" s="48">
        <v>2969</v>
      </c>
      <c r="M2176" s="49" t="s">
        <v>1281</v>
      </c>
      <c r="N2176" s="39" t="s">
        <v>1282</v>
      </c>
      <c r="O2176" s="2">
        <v>0</v>
      </c>
      <c r="P2176" s="2">
        <v>0</v>
      </c>
      <c r="Q2176" s="39">
        <v>246.68</v>
      </c>
      <c r="R2176" s="2">
        <v>32.068400000000004</v>
      </c>
      <c r="S2176" s="2">
        <v>0</v>
      </c>
      <c r="T2176" s="2">
        <v>0</v>
      </c>
      <c r="U2176" s="39">
        <v>278.7484</v>
      </c>
      <c r="V2176" s="2">
        <v>0</v>
      </c>
      <c r="W2176" s="2" t="s">
        <v>1</v>
      </c>
      <c r="X2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6"/>
      <c r="Z2176"/>
      <c r="AA2176"/>
    </row>
    <row r="2177" spans="5:27" hidden="1">
      <c r="E2177" s="2" t="s">
        <v>8564</v>
      </c>
      <c r="F2177" s="51">
        <v>44732</v>
      </c>
      <c r="G2177" s="2" t="s">
        <v>1</v>
      </c>
      <c r="H2177" s="2" t="s">
        <v>0</v>
      </c>
      <c r="I2177" s="2" t="s">
        <v>8149</v>
      </c>
      <c r="J2177" s="2" t="s">
        <v>8150</v>
      </c>
      <c r="K2177" s="41">
        <v>2970</v>
      </c>
      <c r="L2177" s="48">
        <v>2970</v>
      </c>
      <c r="M2177" s="49">
        <v>0</v>
      </c>
      <c r="N2177" s="39" t="s">
        <v>464</v>
      </c>
      <c r="O2177" s="2">
        <v>0</v>
      </c>
      <c r="P2177" s="2">
        <v>0</v>
      </c>
      <c r="Q2177" s="39">
        <v>715.65</v>
      </c>
      <c r="R2177" s="2">
        <v>93.034499999999994</v>
      </c>
      <c r="S2177" s="2">
        <v>0</v>
      </c>
      <c r="T2177" s="2">
        <v>0</v>
      </c>
      <c r="U2177" s="39">
        <v>808.68449999999996</v>
      </c>
      <c r="V2177" s="2" t="s">
        <v>8408</v>
      </c>
      <c r="W2177" s="2" t="s">
        <v>1</v>
      </c>
      <c r="X2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7"/>
      <c r="Z2177"/>
      <c r="AA2177"/>
    </row>
    <row r="2178" spans="5:27" hidden="1">
      <c r="E2178" s="2" t="s">
        <v>8564</v>
      </c>
      <c r="F2178" s="51">
        <v>44732</v>
      </c>
      <c r="G2178" s="2" t="s">
        <v>1</v>
      </c>
      <c r="H2178" s="2" t="s">
        <v>0</v>
      </c>
      <c r="I2178" s="2" t="s">
        <v>8149</v>
      </c>
      <c r="J2178" s="2" t="s">
        <v>8150</v>
      </c>
      <c r="K2178" s="41">
        <v>2971</v>
      </c>
      <c r="L2178" s="48">
        <v>2971</v>
      </c>
      <c r="M2178" s="49" t="s">
        <v>830</v>
      </c>
      <c r="N2178" s="39" t="s">
        <v>831</v>
      </c>
      <c r="O2178" s="2">
        <v>0</v>
      </c>
      <c r="P2178" s="2">
        <v>0</v>
      </c>
      <c r="Q2178" s="39">
        <v>217.93</v>
      </c>
      <c r="R2178" s="2">
        <v>28.330900000000003</v>
      </c>
      <c r="S2178" s="2">
        <v>0</v>
      </c>
      <c r="T2178" s="2">
        <v>0</v>
      </c>
      <c r="U2178" s="39">
        <v>246.26090000000002</v>
      </c>
      <c r="V2178" s="2">
        <v>0</v>
      </c>
      <c r="W2178" s="2" t="s">
        <v>1</v>
      </c>
      <c r="X2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8"/>
      <c r="Z2178"/>
      <c r="AA2178"/>
    </row>
    <row r="2179" spans="5:27" hidden="1">
      <c r="E2179" s="2" t="s">
        <v>8564</v>
      </c>
      <c r="F2179" s="51">
        <v>44732</v>
      </c>
      <c r="G2179" s="2" t="s">
        <v>1</v>
      </c>
      <c r="H2179" s="2" t="s">
        <v>0</v>
      </c>
      <c r="I2179" s="2" t="s">
        <v>8149</v>
      </c>
      <c r="J2179" s="2" t="s">
        <v>8150</v>
      </c>
      <c r="K2179" s="41">
        <v>2972</v>
      </c>
      <c r="L2179" s="48">
        <v>2972</v>
      </c>
      <c r="M2179" s="49" t="s">
        <v>237</v>
      </c>
      <c r="N2179" s="39" t="s">
        <v>238</v>
      </c>
      <c r="O2179" s="2">
        <v>0</v>
      </c>
      <c r="P2179" s="2">
        <v>0</v>
      </c>
      <c r="Q2179" s="39">
        <v>439.99</v>
      </c>
      <c r="R2179" s="2">
        <v>57.198700000000002</v>
      </c>
      <c r="S2179" s="2">
        <v>0</v>
      </c>
      <c r="T2179" s="2">
        <v>0</v>
      </c>
      <c r="U2179" s="39">
        <v>497.18870000000004</v>
      </c>
      <c r="V2179" s="2">
        <v>0</v>
      </c>
      <c r="W2179" s="2" t="s">
        <v>1</v>
      </c>
      <c r="X2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79"/>
      <c r="Z2179"/>
      <c r="AA2179"/>
    </row>
    <row r="2180" spans="5:27" hidden="1">
      <c r="E2180" s="2" t="s">
        <v>8564</v>
      </c>
      <c r="F2180" s="51">
        <v>44732</v>
      </c>
      <c r="G2180" s="2" t="s">
        <v>1</v>
      </c>
      <c r="H2180" s="2" t="s">
        <v>0</v>
      </c>
      <c r="I2180" s="2" t="s">
        <v>8149</v>
      </c>
      <c r="J2180" s="2" t="s">
        <v>8150</v>
      </c>
      <c r="K2180" s="41">
        <v>2973</v>
      </c>
      <c r="L2180" s="48">
        <v>2973</v>
      </c>
      <c r="M2180" s="49">
        <v>0</v>
      </c>
      <c r="N2180" s="39" t="s">
        <v>549</v>
      </c>
      <c r="O2180" s="2">
        <v>0</v>
      </c>
      <c r="P2180" s="2">
        <v>0</v>
      </c>
      <c r="Q2180" s="39">
        <v>181.59</v>
      </c>
      <c r="R2180" s="2">
        <v>23.6067</v>
      </c>
      <c r="S2180" s="2">
        <v>0</v>
      </c>
      <c r="T2180" s="2">
        <v>0</v>
      </c>
      <c r="U2180" s="39">
        <v>205.19669999999999</v>
      </c>
      <c r="V2180" s="2" t="s">
        <v>8388</v>
      </c>
      <c r="W2180" s="2" t="s">
        <v>1</v>
      </c>
      <c r="X2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0"/>
      <c r="Z2180"/>
      <c r="AA2180"/>
    </row>
    <row r="2181" spans="5:27" hidden="1">
      <c r="E2181" s="2" t="s">
        <v>8564</v>
      </c>
      <c r="F2181" s="51">
        <v>44732</v>
      </c>
      <c r="G2181" s="2" t="s">
        <v>1</v>
      </c>
      <c r="H2181" s="2" t="s">
        <v>0</v>
      </c>
      <c r="I2181" s="2" t="s">
        <v>8149</v>
      </c>
      <c r="J2181" s="2" t="s">
        <v>8150</v>
      </c>
      <c r="K2181" s="41">
        <v>2974</v>
      </c>
      <c r="L2181" s="48">
        <v>2974</v>
      </c>
      <c r="M2181" s="49" t="s">
        <v>7848</v>
      </c>
      <c r="N2181" s="39" t="s">
        <v>7847</v>
      </c>
      <c r="O2181" s="2">
        <v>0</v>
      </c>
      <c r="P2181" s="2">
        <v>0</v>
      </c>
      <c r="Q2181" s="39">
        <v>0</v>
      </c>
      <c r="R2181" s="2">
        <v>0</v>
      </c>
      <c r="S2181" s="2">
        <v>0</v>
      </c>
      <c r="T2181" s="2">
        <v>0</v>
      </c>
      <c r="U2181" s="39">
        <v>0</v>
      </c>
      <c r="V2181" s="2">
        <v>0</v>
      </c>
      <c r="W2181" s="2" t="s">
        <v>1</v>
      </c>
      <c r="X2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1"/>
      <c r="Z2181"/>
      <c r="AA2181"/>
    </row>
    <row r="2182" spans="5:27" hidden="1">
      <c r="E2182" s="2" t="s">
        <v>8564</v>
      </c>
      <c r="F2182" s="51">
        <v>44732</v>
      </c>
      <c r="G2182" s="2" t="s">
        <v>1</v>
      </c>
      <c r="H2182" s="2" t="s">
        <v>0</v>
      </c>
      <c r="I2182" s="2" t="s">
        <v>8149</v>
      </c>
      <c r="J2182" s="2" t="s">
        <v>8150</v>
      </c>
      <c r="K2182" s="41">
        <v>2975</v>
      </c>
      <c r="L2182" s="48">
        <v>2975</v>
      </c>
      <c r="M2182" s="49" t="s">
        <v>512</v>
      </c>
      <c r="N2182" s="39" t="s">
        <v>513</v>
      </c>
      <c r="O2182" s="2">
        <v>0</v>
      </c>
      <c r="P2182" s="2">
        <v>0</v>
      </c>
      <c r="Q2182" s="39">
        <v>532.14</v>
      </c>
      <c r="R2182" s="2">
        <v>69.178200000000004</v>
      </c>
      <c r="S2182" s="2">
        <v>0</v>
      </c>
      <c r="T2182" s="2">
        <v>0</v>
      </c>
      <c r="U2182" s="39">
        <v>601.31819999999993</v>
      </c>
      <c r="V2182" s="2">
        <v>0</v>
      </c>
      <c r="W2182" s="2" t="s">
        <v>1</v>
      </c>
      <c r="X2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2"/>
      <c r="Z2182"/>
      <c r="AA2182"/>
    </row>
    <row r="2183" spans="5:27" hidden="1">
      <c r="E2183" s="2" t="s">
        <v>8564</v>
      </c>
      <c r="F2183" s="51">
        <v>44732</v>
      </c>
      <c r="G2183" s="2" t="s">
        <v>1</v>
      </c>
      <c r="H2183" s="2" t="s">
        <v>0</v>
      </c>
      <c r="I2183" s="2" t="s">
        <v>8149</v>
      </c>
      <c r="J2183" s="2" t="s">
        <v>8150</v>
      </c>
      <c r="K2183" s="41">
        <v>2976</v>
      </c>
      <c r="L2183" s="48">
        <v>2976</v>
      </c>
      <c r="M2183" s="49" t="s">
        <v>8185</v>
      </c>
      <c r="N2183" s="39" t="s">
        <v>8186</v>
      </c>
      <c r="O2183" s="2">
        <v>0</v>
      </c>
      <c r="P2183" s="2">
        <v>0</v>
      </c>
      <c r="Q2183" s="39">
        <v>124.34</v>
      </c>
      <c r="R2183" s="2">
        <v>16.164200000000001</v>
      </c>
      <c r="S2183" s="2">
        <v>0</v>
      </c>
      <c r="T2183" s="2">
        <v>0</v>
      </c>
      <c r="U2183" s="39">
        <v>140.5042</v>
      </c>
      <c r="V2183" s="2">
        <v>0</v>
      </c>
      <c r="W2183" s="2" t="s">
        <v>1</v>
      </c>
      <c r="X2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3"/>
      <c r="Z2183"/>
      <c r="AA2183"/>
    </row>
    <row r="2184" spans="5:27" hidden="1">
      <c r="E2184" s="2" t="s">
        <v>8564</v>
      </c>
      <c r="F2184" s="51">
        <v>44732</v>
      </c>
      <c r="G2184" s="2" t="s">
        <v>1</v>
      </c>
      <c r="H2184" s="2" t="s">
        <v>0</v>
      </c>
      <c r="I2184" s="2" t="s">
        <v>8149</v>
      </c>
      <c r="J2184" s="2" t="s">
        <v>8150</v>
      </c>
      <c r="K2184" s="41">
        <v>2977</v>
      </c>
      <c r="L2184" s="48">
        <v>2977</v>
      </c>
      <c r="M2184" s="49" t="s">
        <v>7848</v>
      </c>
      <c r="N2184" s="39" t="s">
        <v>7847</v>
      </c>
      <c r="O2184" s="2">
        <v>0</v>
      </c>
      <c r="P2184" s="2">
        <v>0</v>
      </c>
      <c r="Q2184" s="39">
        <v>0</v>
      </c>
      <c r="R2184" s="2">
        <v>0</v>
      </c>
      <c r="S2184" s="2">
        <v>0</v>
      </c>
      <c r="T2184" s="2">
        <v>0</v>
      </c>
      <c r="U2184" s="39">
        <v>0</v>
      </c>
      <c r="V2184" s="2">
        <v>0</v>
      </c>
      <c r="W2184" s="2" t="s">
        <v>1</v>
      </c>
      <c r="X2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4"/>
      <c r="Z2184"/>
      <c r="AA2184"/>
    </row>
    <row r="2185" spans="5:27" hidden="1">
      <c r="E2185" s="2" t="s">
        <v>8564</v>
      </c>
      <c r="F2185" s="51">
        <v>44732</v>
      </c>
      <c r="G2185" s="2" t="s">
        <v>1</v>
      </c>
      <c r="H2185" s="2" t="s">
        <v>0</v>
      </c>
      <c r="I2185" s="2" t="s">
        <v>8149</v>
      </c>
      <c r="J2185" s="2" t="s">
        <v>8150</v>
      </c>
      <c r="K2185" s="41">
        <v>2978</v>
      </c>
      <c r="L2185" s="48">
        <v>2978</v>
      </c>
      <c r="M2185" s="49" t="s">
        <v>249</v>
      </c>
      <c r="N2185" s="39" t="s">
        <v>250</v>
      </c>
      <c r="O2185" s="2">
        <v>0</v>
      </c>
      <c r="P2185" s="2">
        <v>0</v>
      </c>
      <c r="Q2185" s="39">
        <v>593.29999999999995</v>
      </c>
      <c r="R2185" s="2">
        <v>77.128999999999991</v>
      </c>
      <c r="S2185" s="2">
        <v>0</v>
      </c>
      <c r="T2185" s="2">
        <v>0</v>
      </c>
      <c r="U2185" s="39">
        <v>670.42899999999997</v>
      </c>
      <c r="V2185" s="2">
        <v>0</v>
      </c>
      <c r="W2185" s="2" t="s">
        <v>1</v>
      </c>
      <c r="X2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5"/>
      <c r="Z2185"/>
      <c r="AA2185"/>
    </row>
    <row r="2186" spans="5:27" hidden="1">
      <c r="E2186" s="2" t="s">
        <v>8564</v>
      </c>
      <c r="F2186" s="51">
        <v>44732</v>
      </c>
      <c r="G2186" s="2" t="s">
        <v>1</v>
      </c>
      <c r="H2186" s="2" t="s">
        <v>0</v>
      </c>
      <c r="I2186" s="2" t="s">
        <v>8149</v>
      </c>
      <c r="J2186" s="2" t="s">
        <v>8150</v>
      </c>
      <c r="K2186" s="41">
        <v>2979</v>
      </c>
      <c r="L2186" s="48">
        <v>2979</v>
      </c>
      <c r="M2186" s="49" t="s">
        <v>711</v>
      </c>
      <c r="N2186" s="39" t="s">
        <v>712</v>
      </c>
      <c r="O2186" s="2">
        <v>0</v>
      </c>
      <c r="P2186" s="2">
        <v>0</v>
      </c>
      <c r="Q2186" s="39">
        <v>23.88</v>
      </c>
      <c r="R2186" s="2">
        <v>3.1044</v>
      </c>
      <c r="S2186" s="2">
        <v>0</v>
      </c>
      <c r="T2186" s="2">
        <v>0</v>
      </c>
      <c r="U2186" s="39">
        <v>26.984400000000001</v>
      </c>
      <c r="V2186" s="2">
        <v>0</v>
      </c>
      <c r="W2186" s="2" t="s">
        <v>1</v>
      </c>
      <c r="X2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6"/>
      <c r="Z2186"/>
      <c r="AA2186"/>
    </row>
    <row r="2187" spans="5:27" hidden="1">
      <c r="E2187" s="2" t="s">
        <v>8564</v>
      </c>
      <c r="F2187" s="51">
        <v>44732</v>
      </c>
      <c r="G2187" s="2" t="s">
        <v>1</v>
      </c>
      <c r="H2187" s="2" t="s">
        <v>0</v>
      </c>
      <c r="I2187" s="2" t="s">
        <v>8149</v>
      </c>
      <c r="J2187" s="2" t="s">
        <v>8150</v>
      </c>
      <c r="K2187" s="41">
        <v>2980</v>
      </c>
      <c r="L2187" s="48">
        <v>2980</v>
      </c>
      <c r="M2187" s="49" t="s">
        <v>606</v>
      </c>
      <c r="N2187" s="39" t="s">
        <v>607</v>
      </c>
      <c r="O2187" s="2">
        <v>0</v>
      </c>
      <c r="P2187" s="2">
        <v>0</v>
      </c>
      <c r="Q2187" s="39">
        <v>31.85</v>
      </c>
      <c r="R2187" s="2">
        <v>4.1405000000000003</v>
      </c>
      <c r="S2187" s="2">
        <v>0</v>
      </c>
      <c r="T2187" s="2">
        <v>0</v>
      </c>
      <c r="U2187" s="39">
        <v>35.990500000000004</v>
      </c>
      <c r="V2187" s="2">
        <v>0</v>
      </c>
      <c r="W2187" s="2" t="s">
        <v>1</v>
      </c>
      <c r="X2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7"/>
      <c r="Z2187"/>
      <c r="AA2187"/>
    </row>
    <row r="2188" spans="5:27" hidden="1">
      <c r="E2188" s="2" t="s">
        <v>8564</v>
      </c>
      <c r="F2188" s="51">
        <v>44732</v>
      </c>
      <c r="G2188" s="2" t="s">
        <v>1</v>
      </c>
      <c r="H2188" s="2" t="s">
        <v>0</v>
      </c>
      <c r="I2188" s="2" t="s">
        <v>8149</v>
      </c>
      <c r="J2188" s="2" t="s">
        <v>8150</v>
      </c>
      <c r="K2188" s="41">
        <v>2981</v>
      </c>
      <c r="L2188" s="48">
        <v>2981</v>
      </c>
      <c r="M2188" s="49" t="s">
        <v>333</v>
      </c>
      <c r="N2188" s="39" t="s">
        <v>334</v>
      </c>
      <c r="O2188" s="2">
        <v>0</v>
      </c>
      <c r="P2188" s="2">
        <v>0</v>
      </c>
      <c r="Q2188" s="39">
        <v>163.12</v>
      </c>
      <c r="R2188" s="2">
        <v>21.2056</v>
      </c>
      <c r="S2188" s="2">
        <v>0</v>
      </c>
      <c r="T2188" s="2">
        <v>0</v>
      </c>
      <c r="U2188" s="39">
        <v>184.32560000000001</v>
      </c>
      <c r="V2188" s="2">
        <v>0</v>
      </c>
      <c r="W2188" s="2" t="s">
        <v>1</v>
      </c>
      <c r="X2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8"/>
      <c r="Z2188"/>
      <c r="AA2188"/>
    </row>
    <row r="2189" spans="5:27" hidden="1">
      <c r="E2189" s="2" t="s">
        <v>8564</v>
      </c>
      <c r="F2189" s="51">
        <v>44732</v>
      </c>
      <c r="G2189" s="2" t="s">
        <v>1</v>
      </c>
      <c r="H2189" s="2" t="s">
        <v>0</v>
      </c>
      <c r="I2189" s="2" t="s">
        <v>8149</v>
      </c>
      <c r="J2189" s="2" t="s">
        <v>8150</v>
      </c>
      <c r="K2189" s="41">
        <v>2982</v>
      </c>
      <c r="L2189" s="48">
        <v>2982</v>
      </c>
      <c r="M2189" s="49" t="s">
        <v>431</v>
      </c>
      <c r="N2189" s="39" t="s">
        <v>432</v>
      </c>
      <c r="O2189" s="2">
        <v>0</v>
      </c>
      <c r="P2189" s="2">
        <v>0</v>
      </c>
      <c r="Q2189" s="39">
        <v>4281.7299999999996</v>
      </c>
      <c r="R2189" s="2">
        <v>556.62489999999991</v>
      </c>
      <c r="S2189" s="2">
        <v>0</v>
      </c>
      <c r="T2189" s="2">
        <v>0</v>
      </c>
      <c r="U2189" s="39">
        <v>4838.3548999999994</v>
      </c>
      <c r="V2189" s="2">
        <v>0</v>
      </c>
      <c r="W2189" s="2" t="s">
        <v>1</v>
      </c>
      <c r="X2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89"/>
      <c r="Z2189"/>
      <c r="AA2189"/>
    </row>
    <row r="2190" spans="5:27" hidden="1">
      <c r="E2190" s="2" t="s">
        <v>8564</v>
      </c>
      <c r="F2190" s="51">
        <v>44732</v>
      </c>
      <c r="G2190" s="2" t="s">
        <v>1</v>
      </c>
      <c r="H2190" s="2" t="s">
        <v>0</v>
      </c>
      <c r="I2190" s="2" t="s">
        <v>8149</v>
      </c>
      <c r="J2190" s="2" t="s">
        <v>8150</v>
      </c>
      <c r="K2190" s="41">
        <v>2983</v>
      </c>
      <c r="L2190" s="48">
        <v>2983</v>
      </c>
      <c r="M2190" s="49" t="s">
        <v>431</v>
      </c>
      <c r="N2190" s="39" t="s">
        <v>432</v>
      </c>
      <c r="O2190" s="2">
        <v>0</v>
      </c>
      <c r="P2190" s="2">
        <v>0</v>
      </c>
      <c r="Q2190" s="39">
        <v>4312.51</v>
      </c>
      <c r="R2190" s="2">
        <v>560.62630000000001</v>
      </c>
      <c r="S2190" s="2">
        <v>0</v>
      </c>
      <c r="T2190" s="2">
        <v>0</v>
      </c>
      <c r="U2190" s="39">
        <v>4873.1363000000001</v>
      </c>
      <c r="V2190" s="2">
        <v>0</v>
      </c>
      <c r="W2190" s="2" t="s">
        <v>1</v>
      </c>
      <c r="X2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0"/>
      <c r="Z2190"/>
      <c r="AA2190"/>
    </row>
    <row r="2191" spans="5:27" hidden="1">
      <c r="E2191" s="2" t="s">
        <v>8564</v>
      </c>
      <c r="F2191" s="51">
        <v>44732</v>
      </c>
      <c r="G2191" s="2" t="s">
        <v>1</v>
      </c>
      <c r="H2191" s="2" t="s">
        <v>0</v>
      </c>
      <c r="I2191" s="2" t="s">
        <v>8149</v>
      </c>
      <c r="J2191" s="2" t="s">
        <v>8150</v>
      </c>
      <c r="K2191" s="41">
        <v>2984</v>
      </c>
      <c r="L2191" s="48">
        <v>2984</v>
      </c>
      <c r="M2191" s="49" t="s">
        <v>265</v>
      </c>
      <c r="N2191" s="39" t="s">
        <v>266</v>
      </c>
      <c r="O2191" s="2">
        <v>0</v>
      </c>
      <c r="P2191" s="2">
        <v>0</v>
      </c>
      <c r="Q2191" s="39">
        <v>300.26</v>
      </c>
      <c r="R2191" s="2">
        <v>39.033799999999999</v>
      </c>
      <c r="S2191" s="2">
        <v>0</v>
      </c>
      <c r="T2191" s="2">
        <v>0</v>
      </c>
      <c r="U2191" s="39">
        <v>339.29379999999998</v>
      </c>
      <c r="V2191" s="2">
        <v>0</v>
      </c>
      <c r="W2191" s="2" t="s">
        <v>1</v>
      </c>
      <c r="X2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1"/>
      <c r="Z2191"/>
      <c r="AA2191"/>
    </row>
    <row r="2192" spans="5:27" hidden="1">
      <c r="E2192" s="2" t="s">
        <v>8564</v>
      </c>
      <c r="F2192" s="51">
        <v>44732</v>
      </c>
      <c r="G2192" s="2" t="s">
        <v>1</v>
      </c>
      <c r="H2192" s="2" t="s">
        <v>0</v>
      </c>
      <c r="I2192" s="2" t="s">
        <v>8149</v>
      </c>
      <c r="J2192" s="2" t="s">
        <v>8150</v>
      </c>
      <c r="K2192" s="41">
        <v>2985</v>
      </c>
      <c r="L2192" s="48">
        <v>2985</v>
      </c>
      <c r="M2192" s="49" t="s">
        <v>992</v>
      </c>
      <c r="N2192" s="39" t="s">
        <v>993</v>
      </c>
      <c r="O2192" s="2">
        <v>0</v>
      </c>
      <c r="P2192" s="2">
        <v>0</v>
      </c>
      <c r="Q2192" s="39">
        <v>10.57</v>
      </c>
      <c r="R2192" s="2">
        <v>1.3741000000000001</v>
      </c>
      <c r="S2192" s="2">
        <v>0</v>
      </c>
      <c r="T2192" s="2">
        <v>0</v>
      </c>
      <c r="U2192" s="39">
        <v>11.944100000000001</v>
      </c>
      <c r="V2192" s="2">
        <v>0</v>
      </c>
      <c r="W2192" s="2" t="s">
        <v>1</v>
      </c>
      <c r="X2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2"/>
      <c r="Z2192"/>
      <c r="AA2192"/>
    </row>
    <row r="2193" spans="5:27" hidden="1">
      <c r="E2193" s="2" t="s">
        <v>8564</v>
      </c>
      <c r="F2193" s="51">
        <v>44732</v>
      </c>
      <c r="G2193" s="2" t="s">
        <v>1</v>
      </c>
      <c r="H2193" s="2" t="s">
        <v>0</v>
      </c>
      <c r="I2193" s="2" t="s">
        <v>8149</v>
      </c>
      <c r="J2193" s="2" t="s">
        <v>8150</v>
      </c>
      <c r="K2193" s="41">
        <v>2986</v>
      </c>
      <c r="L2193" s="48">
        <v>2986</v>
      </c>
      <c r="M2193" s="49" t="s">
        <v>685</v>
      </c>
      <c r="N2193" s="39" t="s">
        <v>686</v>
      </c>
      <c r="O2193" s="2">
        <v>0</v>
      </c>
      <c r="P2193" s="2">
        <v>0</v>
      </c>
      <c r="Q2193" s="39">
        <v>1019.45</v>
      </c>
      <c r="R2193" s="2">
        <v>132.52850000000001</v>
      </c>
      <c r="S2193" s="2">
        <v>0</v>
      </c>
      <c r="T2193" s="2">
        <v>0</v>
      </c>
      <c r="U2193" s="39">
        <v>1151.9785000000002</v>
      </c>
      <c r="V2193" s="2">
        <v>0</v>
      </c>
      <c r="W2193" s="2" t="s">
        <v>1</v>
      </c>
      <c r="X2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3"/>
      <c r="Z2193"/>
      <c r="AA2193"/>
    </row>
    <row r="2194" spans="5:27" hidden="1">
      <c r="E2194" s="2" t="s">
        <v>8564</v>
      </c>
      <c r="F2194" s="51">
        <v>44732</v>
      </c>
      <c r="G2194" s="2" t="s">
        <v>1</v>
      </c>
      <c r="H2194" s="2" t="s">
        <v>0</v>
      </c>
      <c r="I2194" s="2" t="s">
        <v>8149</v>
      </c>
      <c r="J2194" s="2" t="s">
        <v>8150</v>
      </c>
      <c r="K2194" s="41">
        <v>2987</v>
      </c>
      <c r="L2194" s="48">
        <v>2987</v>
      </c>
      <c r="M2194" s="49" t="s">
        <v>425</v>
      </c>
      <c r="N2194" s="39" t="s">
        <v>426</v>
      </c>
      <c r="O2194" s="2">
        <v>0</v>
      </c>
      <c r="P2194" s="2">
        <v>0</v>
      </c>
      <c r="Q2194" s="39">
        <v>307.83999999999997</v>
      </c>
      <c r="R2194" s="2">
        <v>40.019199999999998</v>
      </c>
      <c r="S2194" s="2">
        <v>0</v>
      </c>
      <c r="T2194" s="2">
        <v>0</v>
      </c>
      <c r="U2194" s="39">
        <v>347.85919999999999</v>
      </c>
      <c r="V2194" s="2">
        <v>0</v>
      </c>
      <c r="W2194" s="2" t="s">
        <v>1</v>
      </c>
      <c r="X2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4"/>
      <c r="Z2194"/>
      <c r="AA2194"/>
    </row>
    <row r="2195" spans="5:27" hidden="1">
      <c r="E2195" s="2" t="s">
        <v>8564</v>
      </c>
      <c r="F2195" s="51">
        <v>44733</v>
      </c>
      <c r="G2195" s="2" t="s">
        <v>1</v>
      </c>
      <c r="H2195" s="2" t="s">
        <v>0</v>
      </c>
      <c r="I2195" s="2" t="s">
        <v>8149</v>
      </c>
      <c r="J2195" s="2" t="s">
        <v>8150</v>
      </c>
      <c r="K2195" s="41">
        <v>2988</v>
      </c>
      <c r="L2195" s="48">
        <v>2988</v>
      </c>
      <c r="M2195" s="49" t="s">
        <v>707</v>
      </c>
      <c r="N2195" s="39" t="s">
        <v>708</v>
      </c>
      <c r="O2195" s="2">
        <v>0</v>
      </c>
      <c r="P2195" s="2">
        <v>0</v>
      </c>
      <c r="Q2195" s="39">
        <v>91.82</v>
      </c>
      <c r="R2195" s="2">
        <v>11.9366</v>
      </c>
      <c r="S2195" s="2">
        <v>0</v>
      </c>
      <c r="T2195" s="2">
        <v>0</v>
      </c>
      <c r="U2195" s="39">
        <v>103.75659999999999</v>
      </c>
      <c r="V2195" s="2">
        <v>0</v>
      </c>
      <c r="W2195" s="2" t="s">
        <v>1</v>
      </c>
      <c r="X2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5"/>
      <c r="Z2195"/>
      <c r="AA2195"/>
    </row>
    <row r="2196" spans="5:27" hidden="1">
      <c r="E2196" s="2" t="s">
        <v>8564</v>
      </c>
      <c r="F2196" s="51">
        <v>44733</v>
      </c>
      <c r="G2196" s="2" t="s">
        <v>1</v>
      </c>
      <c r="H2196" s="2" t="s">
        <v>0</v>
      </c>
      <c r="I2196" s="2" t="s">
        <v>8149</v>
      </c>
      <c r="J2196" s="2" t="s">
        <v>8150</v>
      </c>
      <c r="K2196" s="41">
        <v>2989</v>
      </c>
      <c r="L2196" s="48">
        <v>2989</v>
      </c>
      <c r="M2196" s="49" t="s">
        <v>118</v>
      </c>
      <c r="N2196" s="39" t="s">
        <v>119</v>
      </c>
      <c r="O2196" s="2">
        <v>0</v>
      </c>
      <c r="P2196" s="2">
        <v>0</v>
      </c>
      <c r="Q2196" s="39">
        <v>2262.5700000000002</v>
      </c>
      <c r="R2196" s="2">
        <v>294.13410000000005</v>
      </c>
      <c r="S2196" s="2">
        <v>0</v>
      </c>
      <c r="T2196" s="2">
        <v>0</v>
      </c>
      <c r="U2196" s="39">
        <v>2556.7041000000004</v>
      </c>
      <c r="V2196" s="2">
        <v>0</v>
      </c>
      <c r="W2196" s="2" t="s">
        <v>1</v>
      </c>
      <c r="X2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6"/>
      <c r="Z2196"/>
      <c r="AA2196"/>
    </row>
    <row r="2197" spans="5:27" hidden="1">
      <c r="E2197" s="2" t="s">
        <v>8564</v>
      </c>
      <c r="F2197" s="51">
        <v>44733</v>
      </c>
      <c r="G2197" s="2" t="s">
        <v>1</v>
      </c>
      <c r="H2197" s="2" t="s">
        <v>0</v>
      </c>
      <c r="I2197" s="2" t="s">
        <v>8149</v>
      </c>
      <c r="J2197" s="2" t="s">
        <v>8150</v>
      </c>
      <c r="K2197" s="41">
        <v>2990</v>
      </c>
      <c r="L2197" s="48">
        <v>2990</v>
      </c>
      <c r="M2197" s="49" t="s">
        <v>634</v>
      </c>
      <c r="N2197" s="39" t="s">
        <v>635</v>
      </c>
      <c r="O2197" s="2">
        <v>0</v>
      </c>
      <c r="P2197" s="2">
        <v>0</v>
      </c>
      <c r="Q2197" s="39">
        <v>104.44</v>
      </c>
      <c r="R2197" s="2">
        <v>13.577199999999999</v>
      </c>
      <c r="S2197" s="2">
        <v>0</v>
      </c>
      <c r="T2197" s="2">
        <v>0</v>
      </c>
      <c r="U2197" s="39">
        <v>118.0172</v>
      </c>
      <c r="V2197" s="2">
        <v>0</v>
      </c>
      <c r="W2197" s="2" t="s">
        <v>1</v>
      </c>
      <c r="X2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7"/>
      <c r="Z2197"/>
      <c r="AA2197"/>
    </row>
    <row r="2198" spans="5:27" hidden="1">
      <c r="E2198" s="2" t="s">
        <v>8564</v>
      </c>
      <c r="F2198" s="51">
        <v>44733</v>
      </c>
      <c r="G2198" s="2" t="s">
        <v>1</v>
      </c>
      <c r="H2198" s="2" t="s">
        <v>0</v>
      </c>
      <c r="I2198" s="2" t="s">
        <v>8149</v>
      </c>
      <c r="J2198" s="2" t="s">
        <v>8150</v>
      </c>
      <c r="K2198" s="41">
        <v>2991</v>
      </c>
      <c r="L2198" s="48">
        <v>2991</v>
      </c>
      <c r="M2198" s="49" t="s">
        <v>333</v>
      </c>
      <c r="N2198" s="39" t="s">
        <v>334</v>
      </c>
      <c r="O2198" s="2">
        <v>0</v>
      </c>
      <c r="P2198" s="2">
        <v>0</v>
      </c>
      <c r="Q2198" s="39">
        <v>163.1</v>
      </c>
      <c r="R2198" s="2">
        <v>21.202999999999999</v>
      </c>
      <c r="S2198" s="2">
        <v>0</v>
      </c>
      <c r="T2198" s="2">
        <v>0</v>
      </c>
      <c r="U2198" s="39">
        <v>184.303</v>
      </c>
      <c r="V2198" s="2">
        <v>0</v>
      </c>
      <c r="W2198" s="2" t="s">
        <v>1</v>
      </c>
      <c r="X2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8"/>
      <c r="Z2198"/>
      <c r="AA2198"/>
    </row>
    <row r="2199" spans="5:27" hidden="1">
      <c r="E2199" s="2" t="s">
        <v>8564</v>
      </c>
      <c r="F2199" s="51">
        <v>44733</v>
      </c>
      <c r="G2199" s="2" t="s">
        <v>1</v>
      </c>
      <c r="H2199" s="2" t="s">
        <v>0</v>
      </c>
      <c r="I2199" s="2" t="s">
        <v>8149</v>
      </c>
      <c r="J2199" s="2" t="s">
        <v>8150</v>
      </c>
      <c r="K2199" s="41">
        <v>2992</v>
      </c>
      <c r="L2199" s="48">
        <v>2992</v>
      </c>
      <c r="M2199" s="49" t="s">
        <v>140</v>
      </c>
      <c r="N2199" s="39" t="s">
        <v>141</v>
      </c>
      <c r="O2199" s="2">
        <v>0</v>
      </c>
      <c r="P2199" s="2">
        <v>0</v>
      </c>
      <c r="Q2199" s="39">
        <v>145.09</v>
      </c>
      <c r="R2199" s="2">
        <v>18.861700000000003</v>
      </c>
      <c r="S2199" s="2">
        <v>0</v>
      </c>
      <c r="T2199" s="2">
        <v>0</v>
      </c>
      <c r="U2199" s="39">
        <v>163.95170000000002</v>
      </c>
      <c r="V2199" s="2">
        <v>0</v>
      </c>
      <c r="W2199" s="2" t="s">
        <v>1</v>
      </c>
      <c r="X2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199"/>
      <c r="Z2199"/>
      <c r="AA2199"/>
    </row>
    <row r="2200" spans="5:27" hidden="1">
      <c r="E2200" s="2" t="s">
        <v>8564</v>
      </c>
      <c r="F2200" s="51">
        <v>44733</v>
      </c>
      <c r="G2200" s="2" t="s">
        <v>1</v>
      </c>
      <c r="H2200" s="2" t="s">
        <v>0</v>
      </c>
      <c r="I2200" s="2" t="s">
        <v>8149</v>
      </c>
      <c r="J2200" s="2" t="s">
        <v>8150</v>
      </c>
      <c r="K2200" s="41">
        <v>2993</v>
      </c>
      <c r="L2200" s="48">
        <v>2993</v>
      </c>
      <c r="M2200" s="49" t="s">
        <v>1689</v>
      </c>
      <c r="N2200" s="39" t="s">
        <v>1690</v>
      </c>
      <c r="O2200" s="2">
        <v>0</v>
      </c>
      <c r="P2200" s="2">
        <v>0</v>
      </c>
      <c r="Q2200" s="39">
        <v>183.5</v>
      </c>
      <c r="R2200" s="2">
        <v>23.855</v>
      </c>
      <c r="S2200" s="2">
        <v>0</v>
      </c>
      <c r="T2200" s="2">
        <v>0</v>
      </c>
      <c r="U2200" s="39">
        <v>207.35499999999999</v>
      </c>
      <c r="V2200" s="2">
        <v>0</v>
      </c>
      <c r="W2200" s="2" t="s">
        <v>1</v>
      </c>
      <c r="X2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0"/>
      <c r="Z2200"/>
      <c r="AA2200"/>
    </row>
    <row r="2201" spans="5:27" hidden="1">
      <c r="E2201" s="2" t="s">
        <v>8564</v>
      </c>
      <c r="F2201" s="51">
        <v>44733</v>
      </c>
      <c r="G2201" s="2" t="s">
        <v>1</v>
      </c>
      <c r="H2201" s="2" t="s">
        <v>0</v>
      </c>
      <c r="I2201" s="2" t="s">
        <v>8149</v>
      </c>
      <c r="J2201" s="2" t="s">
        <v>8150</v>
      </c>
      <c r="K2201" s="41">
        <v>2994</v>
      </c>
      <c r="L2201" s="48">
        <v>2994</v>
      </c>
      <c r="M2201" s="49" t="s">
        <v>8334</v>
      </c>
      <c r="N2201" s="39" t="s">
        <v>8335</v>
      </c>
      <c r="O2201" s="2">
        <v>0</v>
      </c>
      <c r="P2201" s="2">
        <v>0</v>
      </c>
      <c r="Q2201" s="39">
        <v>40.78</v>
      </c>
      <c r="R2201" s="2">
        <v>5.3014000000000001</v>
      </c>
      <c r="S2201" s="2">
        <v>0</v>
      </c>
      <c r="T2201" s="2">
        <v>0</v>
      </c>
      <c r="U2201" s="39">
        <v>46.081400000000002</v>
      </c>
      <c r="V2201" s="2">
        <v>0</v>
      </c>
      <c r="W2201" s="2" t="s">
        <v>1</v>
      </c>
      <c r="X2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1"/>
      <c r="Z2201"/>
      <c r="AA2201"/>
    </row>
    <row r="2202" spans="5:27" hidden="1">
      <c r="E2202" s="2" t="s">
        <v>8564</v>
      </c>
      <c r="F2202" s="51">
        <v>44733</v>
      </c>
      <c r="G2202" s="2" t="s">
        <v>1</v>
      </c>
      <c r="H2202" s="2" t="s">
        <v>0</v>
      </c>
      <c r="I2202" s="2" t="s">
        <v>8149</v>
      </c>
      <c r="J2202" s="2" t="s">
        <v>8150</v>
      </c>
      <c r="K2202" s="41">
        <v>2995</v>
      </c>
      <c r="L2202" s="48">
        <v>2995</v>
      </c>
      <c r="M2202" s="49" t="s">
        <v>455</v>
      </c>
      <c r="N2202" s="39" t="s">
        <v>456</v>
      </c>
      <c r="O2202" s="2">
        <v>0</v>
      </c>
      <c r="P2202" s="2">
        <v>0</v>
      </c>
      <c r="Q2202" s="39">
        <v>578.62</v>
      </c>
      <c r="R2202" s="2">
        <v>75.220600000000005</v>
      </c>
      <c r="S2202" s="2">
        <v>0</v>
      </c>
      <c r="T2202" s="2">
        <v>0</v>
      </c>
      <c r="U2202" s="39">
        <v>653.84059999999999</v>
      </c>
      <c r="V2202" s="2">
        <v>0</v>
      </c>
      <c r="W2202" s="2" t="s">
        <v>1</v>
      </c>
      <c r="X2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2"/>
      <c r="Z2202"/>
      <c r="AA2202"/>
    </row>
    <row r="2203" spans="5:27" hidden="1">
      <c r="E2203" s="2" t="s">
        <v>8564</v>
      </c>
      <c r="F2203" s="51">
        <v>44733</v>
      </c>
      <c r="G2203" s="2" t="s">
        <v>1</v>
      </c>
      <c r="H2203" s="2" t="s">
        <v>0</v>
      </c>
      <c r="I2203" s="2" t="s">
        <v>8149</v>
      </c>
      <c r="J2203" s="2" t="s">
        <v>8150</v>
      </c>
      <c r="K2203" s="41">
        <v>2996</v>
      </c>
      <c r="L2203" s="48">
        <v>2996</v>
      </c>
      <c r="M2203" s="49" t="s">
        <v>582</v>
      </c>
      <c r="N2203" s="39" t="s">
        <v>583</v>
      </c>
      <c r="O2203" s="2">
        <v>0</v>
      </c>
      <c r="P2203" s="2">
        <v>0</v>
      </c>
      <c r="Q2203" s="39">
        <v>14661.07</v>
      </c>
      <c r="R2203" s="2">
        <v>1905.9391000000001</v>
      </c>
      <c r="S2203" s="2">
        <v>0</v>
      </c>
      <c r="T2203" s="2">
        <v>0</v>
      </c>
      <c r="U2203" s="39">
        <v>16567.009099999999</v>
      </c>
      <c r="V2203" s="2">
        <v>0</v>
      </c>
      <c r="W2203" s="2" t="s">
        <v>1</v>
      </c>
      <c r="X2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3"/>
      <c r="Z2203"/>
      <c r="AA2203"/>
    </row>
    <row r="2204" spans="5:27" hidden="1">
      <c r="E2204" s="2" t="s">
        <v>8564</v>
      </c>
      <c r="F2204" s="51">
        <v>44733</v>
      </c>
      <c r="G2204" s="2" t="s">
        <v>1</v>
      </c>
      <c r="H2204" s="2" t="s">
        <v>0</v>
      </c>
      <c r="I2204" s="2" t="s">
        <v>8149</v>
      </c>
      <c r="J2204" s="2" t="s">
        <v>8150</v>
      </c>
      <c r="K2204" s="41">
        <v>2997</v>
      </c>
      <c r="L2204" s="48">
        <v>2997</v>
      </c>
      <c r="M2204" s="49" t="s">
        <v>341</v>
      </c>
      <c r="N2204" s="39" t="s">
        <v>342</v>
      </c>
      <c r="O2204" s="2">
        <v>0</v>
      </c>
      <c r="P2204" s="2">
        <v>0</v>
      </c>
      <c r="Q2204" s="39">
        <v>178.89</v>
      </c>
      <c r="R2204" s="2">
        <v>23.255699999999997</v>
      </c>
      <c r="S2204" s="2">
        <v>0</v>
      </c>
      <c r="T2204" s="2">
        <v>0</v>
      </c>
      <c r="U2204" s="39">
        <v>202.14569999999998</v>
      </c>
      <c r="V2204" s="2">
        <v>0</v>
      </c>
      <c r="W2204" s="2" t="s">
        <v>1</v>
      </c>
      <c r="X2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4"/>
      <c r="Z2204"/>
      <c r="AA2204"/>
    </row>
    <row r="2205" spans="5:27" hidden="1">
      <c r="E2205" s="2" t="s">
        <v>8564</v>
      </c>
      <c r="F2205" s="51">
        <v>44733</v>
      </c>
      <c r="G2205" s="2" t="s">
        <v>1</v>
      </c>
      <c r="H2205" s="2" t="s">
        <v>0</v>
      </c>
      <c r="I2205" s="2" t="s">
        <v>8149</v>
      </c>
      <c r="J2205" s="2" t="s">
        <v>8150</v>
      </c>
      <c r="K2205" s="41">
        <v>2998</v>
      </c>
      <c r="L2205" s="48">
        <v>2998</v>
      </c>
      <c r="M2205" s="49" t="s">
        <v>267</v>
      </c>
      <c r="N2205" s="39" t="s">
        <v>268</v>
      </c>
      <c r="O2205" s="2">
        <v>0</v>
      </c>
      <c r="P2205" s="2">
        <v>0</v>
      </c>
      <c r="Q2205" s="39">
        <v>3918.54</v>
      </c>
      <c r="R2205" s="2">
        <v>509.41020000000003</v>
      </c>
      <c r="S2205" s="2">
        <v>0</v>
      </c>
      <c r="T2205" s="2">
        <v>0</v>
      </c>
      <c r="U2205" s="39">
        <v>4427.9502000000002</v>
      </c>
      <c r="V2205" s="2">
        <v>0</v>
      </c>
      <c r="W2205" s="2" t="s">
        <v>1</v>
      </c>
      <c r="X2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5"/>
      <c r="Z2205"/>
      <c r="AA2205"/>
    </row>
    <row r="2206" spans="5:27" hidden="1">
      <c r="E2206" s="2" t="s">
        <v>8564</v>
      </c>
      <c r="F2206" s="51">
        <v>44733</v>
      </c>
      <c r="G2206" s="2" t="s">
        <v>1</v>
      </c>
      <c r="H2206" s="2" t="s">
        <v>0</v>
      </c>
      <c r="I2206" s="2" t="s">
        <v>8149</v>
      </c>
      <c r="J2206" s="2" t="s">
        <v>8150</v>
      </c>
      <c r="K2206" s="41">
        <v>2999</v>
      </c>
      <c r="L2206" s="48">
        <v>2999</v>
      </c>
      <c r="M2206" s="49" t="s">
        <v>767</v>
      </c>
      <c r="N2206" s="39" t="s">
        <v>768</v>
      </c>
      <c r="O2206" s="2">
        <v>0</v>
      </c>
      <c r="P2206" s="2">
        <v>0</v>
      </c>
      <c r="Q2206" s="39">
        <v>198.3</v>
      </c>
      <c r="R2206" s="2">
        <v>25.779000000000003</v>
      </c>
      <c r="S2206" s="2">
        <v>0</v>
      </c>
      <c r="T2206" s="2">
        <v>0</v>
      </c>
      <c r="U2206" s="39">
        <v>224.07900000000001</v>
      </c>
      <c r="V2206" s="2">
        <v>0</v>
      </c>
      <c r="W2206" s="2" t="s">
        <v>1</v>
      </c>
      <c r="X2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6"/>
      <c r="Z2206"/>
      <c r="AA2206"/>
    </row>
    <row r="2207" spans="5:27" hidden="1">
      <c r="E2207" s="2" t="s">
        <v>8564</v>
      </c>
      <c r="F2207" s="51">
        <v>44733</v>
      </c>
      <c r="G2207" s="2" t="s">
        <v>1</v>
      </c>
      <c r="H2207" s="2" t="s">
        <v>0</v>
      </c>
      <c r="I2207" s="2" t="s">
        <v>8149</v>
      </c>
      <c r="J2207" s="2" t="s">
        <v>8150</v>
      </c>
      <c r="K2207" s="41">
        <v>3000</v>
      </c>
      <c r="L2207" s="48">
        <v>3000</v>
      </c>
      <c r="M2207" s="49" t="s">
        <v>283</v>
      </c>
      <c r="N2207" s="39" t="s">
        <v>284</v>
      </c>
      <c r="O2207" s="2">
        <v>0</v>
      </c>
      <c r="P2207" s="2">
        <v>0</v>
      </c>
      <c r="Q2207" s="39">
        <v>600</v>
      </c>
      <c r="R2207" s="2">
        <v>78</v>
      </c>
      <c r="S2207" s="2">
        <v>0</v>
      </c>
      <c r="T2207" s="2">
        <v>0</v>
      </c>
      <c r="U2207" s="39">
        <v>678</v>
      </c>
      <c r="V2207" s="2">
        <v>0</v>
      </c>
      <c r="W2207" s="2" t="s">
        <v>1</v>
      </c>
      <c r="X2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7"/>
      <c r="Z2207"/>
      <c r="AA2207"/>
    </row>
    <row r="2208" spans="5:27" hidden="1">
      <c r="E2208" s="2" t="s">
        <v>8564</v>
      </c>
      <c r="F2208" s="51">
        <v>44733</v>
      </c>
      <c r="G2208" s="2" t="s">
        <v>1</v>
      </c>
      <c r="H2208" s="2" t="s">
        <v>0</v>
      </c>
      <c r="I2208" s="2" t="s">
        <v>8149</v>
      </c>
      <c r="J2208" s="2" t="s">
        <v>8150</v>
      </c>
      <c r="K2208" s="41">
        <v>3001</v>
      </c>
      <c r="L2208" s="48">
        <v>3001</v>
      </c>
      <c r="M2208" s="49" t="s">
        <v>7859</v>
      </c>
      <c r="N2208" s="39" t="s">
        <v>7860</v>
      </c>
      <c r="O2208" s="2">
        <v>0</v>
      </c>
      <c r="P2208" s="2">
        <v>0</v>
      </c>
      <c r="Q2208" s="39">
        <v>1041.5999999999999</v>
      </c>
      <c r="R2208" s="2">
        <v>135.40799999999999</v>
      </c>
      <c r="S2208" s="2">
        <v>0</v>
      </c>
      <c r="T2208" s="2">
        <v>0</v>
      </c>
      <c r="U2208" s="39">
        <v>1177.0079999999998</v>
      </c>
      <c r="V2208" s="2">
        <v>0</v>
      </c>
      <c r="W2208" s="2" t="s">
        <v>1</v>
      </c>
      <c r="X2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8"/>
      <c r="Z2208"/>
      <c r="AA2208"/>
    </row>
    <row r="2209" spans="5:27" hidden="1">
      <c r="E2209" s="2" t="s">
        <v>8564</v>
      </c>
      <c r="F2209" s="51">
        <v>44733</v>
      </c>
      <c r="G2209" s="2" t="s">
        <v>1</v>
      </c>
      <c r="H2209" s="2" t="s">
        <v>0</v>
      </c>
      <c r="I2209" s="2" t="s">
        <v>8149</v>
      </c>
      <c r="J2209" s="2" t="s">
        <v>8150</v>
      </c>
      <c r="K2209" s="41">
        <v>3002</v>
      </c>
      <c r="L2209" s="48">
        <v>3002</v>
      </c>
      <c r="M2209" s="49" t="s">
        <v>391</v>
      </c>
      <c r="N2209" s="39" t="s">
        <v>392</v>
      </c>
      <c r="O2209" s="2">
        <v>0</v>
      </c>
      <c r="P2209" s="2">
        <v>0</v>
      </c>
      <c r="Q2209" s="39">
        <v>409.8</v>
      </c>
      <c r="R2209" s="2">
        <v>53.274000000000001</v>
      </c>
      <c r="S2209" s="2">
        <v>0</v>
      </c>
      <c r="T2209" s="2">
        <v>0</v>
      </c>
      <c r="U2209" s="39">
        <v>463.07400000000001</v>
      </c>
      <c r="V2209" s="2">
        <v>0</v>
      </c>
      <c r="W2209" s="2" t="s">
        <v>1</v>
      </c>
      <c r="X2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09"/>
      <c r="Z2209"/>
      <c r="AA2209"/>
    </row>
    <row r="2210" spans="5:27" hidden="1">
      <c r="E2210" s="2" t="s">
        <v>8564</v>
      </c>
      <c r="F2210" s="51">
        <v>44733</v>
      </c>
      <c r="G2210" s="2" t="s">
        <v>1</v>
      </c>
      <c r="H2210" s="2" t="s">
        <v>0</v>
      </c>
      <c r="I2210" s="2" t="s">
        <v>8149</v>
      </c>
      <c r="J2210" s="2" t="s">
        <v>8150</v>
      </c>
      <c r="K2210" s="41">
        <v>3003</v>
      </c>
      <c r="L2210" s="48">
        <v>3003</v>
      </c>
      <c r="M2210" s="49" t="s">
        <v>291</v>
      </c>
      <c r="N2210" s="39" t="s">
        <v>292</v>
      </c>
      <c r="O2210" s="2">
        <v>0</v>
      </c>
      <c r="P2210" s="2">
        <v>0</v>
      </c>
      <c r="Q2210" s="39">
        <v>1080.6300000000001</v>
      </c>
      <c r="R2210" s="2">
        <v>140.48190000000002</v>
      </c>
      <c r="S2210" s="2">
        <v>0</v>
      </c>
      <c r="T2210" s="2">
        <v>0</v>
      </c>
      <c r="U2210" s="39">
        <v>1221.1119000000001</v>
      </c>
      <c r="V2210" s="2">
        <v>0</v>
      </c>
      <c r="W2210" s="2" t="s">
        <v>1</v>
      </c>
      <c r="X2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0"/>
      <c r="Z2210"/>
      <c r="AA2210"/>
    </row>
    <row r="2211" spans="5:27" hidden="1">
      <c r="E2211" s="2" t="s">
        <v>8564</v>
      </c>
      <c r="F2211" s="51">
        <v>44733</v>
      </c>
      <c r="G2211" s="2" t="s">
        <v>1</v>
      </c>
      <c r="H2211" s="2" t="s">
        <v>0</v>
      </c>
      <c r="I2211" s="2" t="s">
        <v>8149</v>
      </c>
      <c r="J2211" s="2" t="s">
        <v>8150</v>
      </c>
      <c r="K2211" s="41">
        <v>3004</v>
      </c>
      <c r="L2211" s="48">
        <v>3004</v>
      </c>
      <c r="M2211" s="49" t="s">
        <v>1430</v>
      </c>
      <c r="N2211" s="39" t="s">
        <v>1431</v>
      </c>
      <c r="O2211" s="2">
        <v>0</v>
      </c>
      <c r="P2211" s="2">
        <v>0</v>
      </c>
      <c r="Q2211" s="39">
        <v>42.8</v>
      </c>
      <c r="R2211" s="2">
        <v>5.5640000000000001</v>
      </c>
      <c r="S2211" s="2">
        <v>0</v>
      </c>
      <c r="T2211" s="2">
        <v>0</v>
      </c>
      <c r="U2211" s="39">
        <v>48.363999999999997</v>
      </c>
      <c r="V2211" s="2">
        <v>0</v>
      </c>
      <c r="W2211" s="2" t="s">
        <v>1</v>
      </c>
      <c r="X2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1"/>
      <c r="Z2211"/>
      <c r="AA2211"/>
    </row>
    <row r="2212" spans="5:27" hidden="1">
      <c r="E2212" s="2" t="s">
        <v>8564</v>
      </c>
      <c r="F2212" s="51">
        <v>44733</v>
      </c>
      <c r="G2212" s="2" t="s">
        <v>1</v>
      </c>
      <c r="H2212" s="2" t="s">
        <v>0</v>
      </c>
      <c r="I2212" s="2" t="s">
        <v>8149</v>
      </c>
      <c r="J2212" s="2" t="s">
        <v>8150</v>
      </c>
      <c r="K2212" s="41">
        <v>3005</v>
      </c>
      <c r="L2212" s="48">
        <v>3005</v>
      </c>
      <c r="M2212" s="49" t="s">
        <v>118</v>
      </c>
      <c r="N2212" s="39" t="s">
        <v>119</v>
      </c>
      <c r="O2212" s="2">
        <v>0</v>
      </c>
      <c r="P2212" s="2">
        <v>0</v>
      </c>
      <c r="Q2212" s="39">
        <v>171.78</v>
      </c>
      <c r="R2212" s="2">
        <v>22.331400000000002</v>
      </c>
      <c r="S2212" s="2">
        <v>0</v>
      </c>
      <c r="T2212" s="2">
        <v>0</v>
      </c>
      <c r="U2212" s="39">
        <v>194.1114</v>
      </c>
      <c r="V2212" s="2">
        <v>0</v>
      </c>
      <c r="W2212" s="2" t="s">
        <v>1</v>
      </c>
      <c r="X2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2"/>
      <c r="Z2212"/>
      <c r="AA2212"/>
    </row>
    <row r="2213" spans="5:27" hidden="1">
      <c r="E2213" s="2" t="s">
        <v>8564</v>
      </c>
      <c r="F2213" s="51">
        <v>44733</v>
      </c>
      <c r="G2213" s="2" t="s">
        <v>1</v>
      </c>
      <c r="H2213" s="2" t="s">
        <v>0</v>
      </c>
      <c r="I2213" s="2" t="s">
        <v>8149</v>
      </c>
      <c r="J2213" s="2" t="s">
        <v>8150</v>
      </c>
      <c r="K2213" s="41">
        <v>3006</v>
      </c>
      <c r="L2213" s="48">
        <v>3006</v>
      </c>
      <c r="M2213" s="49" t="s">
        <v>8676</v>
      </c>
      <c r="N2213" s="39" t="s">
        <v>1229</v>
      </c>
      <c r="O2213" s="2">
        <v>0</v>
      </c>
      <c r="P2213" s="2">
        <v>0</v>
      </c>
      <c r="Q2213" s="39">
        <v>80.97</v>
      </c>
      <c r="R2213" s="2">
        <v>10.5261</v>
      </c>
      <c r="S2213" s="2">
        <v>0</v>
      </c>
      <c r="T2213" s="2">
        <v>0</v>
      </c>
      <c r="U2213" s="39">
        <v>91.496099999999998</v>
      </c>
      <c r="V2213" s="2">
        <v>0</v>
      </c>
      <c r="W2213" s="2" t="s">
        <v>1</v>
      </c>
      <c r="X2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3"/>
      <c r="Z2213"/>
      <c r="AA2213"/>
    </row>
    <row r="2214" spans="5:27" hidden="1">
      <c r="E2214" s="2" t="s">
        <v>8564</v>
      </c>
      <c r="F2214" s="51">
        <v>44733</v>
      </c>
      <c r="G2214" s="2" t="s">
        <v>1</v>
      </c>
      <c r="H2214" s="2" t="s">
        <v>0</v>
      </c>
      <c r="I2214" s="2" t="s">
        <v>8149</v>
      </c>
      <c r="J2214" s="2" t="s">
        <v>8150</v>
      </c>
      <c r="K2214" s="41">
        <v>3007</v>
      </c>
      <c r="L2214" s="48">
        <v>3007</v>
      </c>
      <c r="M2214" s="49" t="s">
        <v>929</v>
      </c>
      <c r="N2214" s="39" t="s">
        <v>930</v>
      </c>
      <c r="O2214" s="2">
        <v>0</v>
      </c>
      <c r="P2214" s="2">
        <v>0</v>
      </c>
      <c r="Q2214" s="39">
        <v>124.3</v>
      </c>
      <c r="R2214" s="2">
        <v>16.158999999999999</v>
      </c>
      <c r="S2214" s="2">
        <v>0</v>
      </c>
      <c r="T2214" s="2">
        <v>0</v>
      </c>
      <c r="U2214" s="39">
        <v>140.459</v>
      </c>
      <c r="V2214" s="2">
        <v>0</v>
      </c>
      <c r="W2214" s="2" t="s">
        <v>1</v>
      </c>
      <c r="X2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4"/>
      <c r="Z2214"/>
      <c r="AA2214"/>
    </row>
    <row r="2215" spans="5:27" hidden="1">
      <c r="E2215" s="2" t="s">
        <v>8564</v>
      </c>
      <c r="F2215" s="51">
        <v>44733</v>
      </c>
      <c r="G2215" s="2" t="s">
        <v>1</v>
      </c>
      <c r="H2215" s="2" t="s">
        <v>0</v>
      </c>
      <c r="I2215" s="2" t="s">
        <v>8149</v>
      </c>
      <c r="J2215" s="2" t="s">
        <v>8150</v>
      </c>
      <c r="K2215" s="41">
        <v>3008</v>
      </c>
      <c r="L2215" s="48">
        <v>3008</v>
      </c>
      <c r="M2215" s="49" t="s">
        <v>225</v>
      </c>
      <c r="N2215" s="39" t="s">
        <v>226</v>
      </c>
      <c r="O2215" s="2">
        <v>0</v>
      </c>
      <c r="P2215" s="2">
        <v>0</v>
      </c>
      <c r="Q2215" s="39">
        <v>102</v>
      </c>
      <c r="R2215" s="2">
        <v>13.26</v>
      </c>
      <c r="S2215" s="2">
        <v>0</v>
      </c>
      <c r="T2215" s="2">
        <v>0</v>
      </c>
      <c r="U2215" s="39">
        <v>115.26</v>
      </c>
      <c r="V2215" s="2">
        <v>0</v>
      </c>
      <c r="W2215" s="2" t="s">
        <v>1</v>
      </c>
      <c r="X2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5"/>
      <c r="Z2215"/>
      <c r="AA2215"/>
    </row>
    <row r="2216" spans="5:27" hidden="1">
      <c r="E2216" s="2" t="s">
        <v>8564</v>
      </c>
      <c r="F2216" s="51">
        <v>44733</v>
      </c>
      <c r="G2216" s="2" t="s">
        <v>1</v>
      </c>
      <c r="H2216" s="2" t="s">
        <v>0</v>
      </c>
      <c r="I2216" s="2" t="s">
        <v>8149</v>
      </c>
      <c r="J2216" s="2" t="s">
        <v>8150</v>
      </c>
      <c r="K2216" s="41">
        <v>3009</v>
      </c>
      <c r="L2216" s="48">
        <v>3009</v>
      </c>
      <c r="M2216" s="49" t="s">
        <v>1155</v>
      </c>
      <c r="N2216" s="39" t="s">
        <v>1156</v>
      </c>
      <c r="O2216" s="2">
        <v>0</v>
      </c>
      <c r="P2216" s="2">
        <v>0</v>
      </c>
      <c r="Q2216" s="39">
        <v>5607.03</v>
      </c>
      <c r="R2216" s="2">
        <v>728.91390000000001</v>
      </c>
      <c r="S2216" s="2">
        <v>0</v>
      </c>
      <c r="T2216" s="2">
        <v>0</v>
      </c>
      <c r="U2216" s="39">
        <v>6335.9439000000002</v>
      </c>
      <c r="V2216" s="2">
        <v>0</v>
      </c>
      <c r="W2216" s="2" t="s">
        <v>1</v>
      </c>
      <c r="X2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6"/>
      <c r="Z2216"/>
      <c r="AA2216"/>
    </row>
    <row r="2217" spans="5:27" hidden="1">
      <c r="E2217" s="2" t="s">
        <v>8564</v>
      </c>
      <c r="F2217" s="51">
        <v>44733</v>
      </c>
      <c r="G2217" s="2" t="s">
        <v>1</v>
      </c>
      <c r="H2217" s="2" t="s">
        <v>0</v>
      </c>
      <c r="I2217" s="2" t="s">
        <v>8149</v>
      </c>
      <c r="J2217" s="2" t="s">
        <v>8150</v>
      </c>
      <c r="K2217" s="41">
        <v>3010</v>
      </c>
      <c r="L2217" s="48">
        <v>3010</v>
      </c>
      <c r="M2217" s="49" t="s">
        <v>749</v>
      </c>
      <c r="N2217" s="39" t="s">
        <v>750</v>
      </c>
      <c r="O2217" s="2">
        <v>0</v>
      </c>
      <c r="P2217" s="2">
        <v>0</v>
      </c>
      <c r="Q2217" s="39">
        <v>4778.6899999999996</v>
      </c>
      <c r="R2217" s="2">
        <v>621.22969999999998</v>
      </c>
      <c r="S2217" s="2">
        <v>0</v>
      </c>
      <c r="T2217" s="2">
        <v>0</v>
      </c>
      <c r="U2217" s="39">
        <v>5399.9196999999995</v>
      </c>
      <c r="V2217" s="2">
        <v>0</v>
      </c>
      <c r="W2217" s="2" t="s">
        <v>1</v>
      </c>
      <c r="X2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7"/>
      <c r="Z2217"/>
      <c r="AA2217"/>
    </row>
    <row r="2218" spans="5:27" hidden="1">
      <c r="E2218" s="2" t="s">
        <v>8564</v>
      </c>
      <c r="F2218" s="51">
        <v>44733</v>
      </c>
      <c r="G2218" s="2" t="s">
        <v>1</v>
      </c>
      <c r="H2218" s="2" t="s">
        <v>0</v>
      </c>
      <c r="I2218" s="2" t="s">
        <v>8149</v>
      </c>
      <c r="J2218" s="2" t="s">
        <v>8150</v>
      </c>
      <c r="K2218" s="41">
        <v>3011</v>
      </c>
      <c r="L2218" s="48">
        <v>3011</v>
      </c>
      <c r="M2218" s="49" t="s">
        <v>118</v>
      </c>
      <c r="N2218" s="39" t="s">
        <v>119</v>
      </c>
      <c r="O2218" s="2">
        <v>0</v>
      </c>
      <c r="P2218" s="2">
        <v>0</v>
      </c>
      <c r="Q2218" s="39">
        <v>28.96</v>
      </c>
      <c r="R2218" s="2">
        <v>3.7648000000000001</v>
      </c>
      <c r="S2218" s="2">
        <v>0</v>
      </c>
      <c r="T2218" s="2">
        <v>0</v>
      </c>
      <c r="U2218" s="39">
        <v>32.724800000000002</v>
      </c>
      <c r="V2218" s="2">
        <v>0</v>
      </c>
      <c r="W2218" s="2" t="s">
        <v>1</v>
      </c>
      <c r="X2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8"/>
      <c r="Z2218"/>
      <c r="AA2218"/>
    </row>
    <row r="2219" spans="5:27" hidden="1">
      <c r="E2219" s="2" t="s">
        <v>8564</v>
      </c>
      <c r="F2219" s="51">
        <v>44733</v>
      </c>
      <c r="G2219" s="2" t="s">
        <v>1</v>
      </c>
      <c r="H2219" s="2" t="s">
        <v>0</v>
      </c>
      <c r="I2219" s="2" t="s">
        <v>8149</v>
      </c>
      <c r="J2219" s="2" t="s">
        <v>8150</v>
      </c>
      <c r="K2219" s="41">
        <v>3012</v>
      </c>
      <c r="L2219" s="48">
        <v>3012</v>
      </c>
      <c r="M2219" s="49" t="s">
        <v>333</v>
      </c>
      <c r="N2219" s="39" t="s">
        <v>334</v>
      </c>
      <c r="O2219" s="2">
        <v>0</v>
      </c>
      <c r="P2219" s="2">
        <v>0</v>
      </c>
      <c r="Q2219" s="39">
        <v>81.56</v>
      </c>
      <c r="R2219" s="2">
        <v>10.6028</v>
      </c>
      <c r="S2219" s="2">
        <v>0</v>
      </c>
      <c r="T2219" s="2">
        <v>0</v>
      </c>
      <c r="U2219" s="39">
        <v>92.162800000000004</v>
      </c>
      <c r="V2219" s="2">
        <v>0</v>
      </c>
      <c r="W2219" s="2" t="s">
        <v>1</v>
      </c>
      <c r="X2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19"/>
      <c r="Z2219"/>
      <c r="AA2219"/>
    </row>
    <row r="2220" spans="5:27" hidden="1">
      <c r="E2220" s="2" t="s">
        <v>8564</v>
      </c>
      <c r="F2220" s="51">
        <v>44733</v>
      </c>
      <c r="G2220" s="2" t="s">
        <v>1</v>
      </c>
      <c r="H2220" s="2" t="s">
        <v>0</v>
      </c>
      <c r="I2220" s="2" t="s">
        <v>8149</v>
      </c>
      <c r="J2220" s="2" t="s">
        <v>8150</v>
      </c>
      <c r="K2220" s="41">
        <v>3013</v>
      </c>
      <c r="L2220" s="48">
        <v>3013</v>
      </c>
      <c r="M2220" s="49" t="s">
        <v>229</v>
      </c>
      <c r="N2220" s="39" t="s">
        <v>230</v>
      </c>
      <c r="O2220" s="2">
        <v>0</v>
      </c>
      <c r="P2220" s="2">
        <v>0</v>
      </c>
      <c r="Q2220" s="39">
        <v>203.9</v>
      </c>
      <c r="R2220" s="2">
        <v>26.507000000000001</v>
      </c>
      <c r="S2220" s="2">
        <v>0</v>
      </c>
      <c r="T2220" s="2">
        <v>0</v>
      </c>
      <c r="U2220" s="39">
        <v>230.40700000000001</v>
      </c>
      <c r="V2220" s="2">
        <v>0</v>
      </c>
      <c r="W2220" s="2" t="s">
        <v>1</v>
      </c>
      <c r="X2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0"/>
      <c r="Z2220"/>
      <c r="AA2220"/>
    </row>
    <row r="2221" spans="5:27" hidden="1">
      <c r="E2221" s="2" t="s">
        <v>8564</v>
      </c>
      <c r="F2221" s="51">
        <v>44733</v>
      </c>
      <c r="G2221" s="2" t="s">
        <v>1</v>
      </c>
      <c r="H2221" s="2" t="s">
        <v>0</v>
      </c>
      <c r="I2221" s="2" t="s">
        <v>8149</v>
      </c>
      <c r="J2221" s="2" t="s">
        <v>8150</v>
      </c>
      <c r="K2221" s="41">
        <v>3014</v>
      </c>
      <c r="L2221" s="48">
        <v>3014</v>
      </c>
      <c r="M2221" s="49" t="s">
        <v>753</v>
      </c>
      <c r="N2221" s="39" t="s">
        <v>754</v>
      </c>
      <c r="O2221" s="2">
        <v>0</v>
      </c>
      <c r="P2221" s="2">
        <v>0</v>
      </c>
      <c r="Q2221" s="39">
        <v>47.59</v>
      </c>
      <c r="R2221" s="2">
        <v>6.186700000000001</v>
      </c>
      <c r="S2221" s="2">
        <v>0</v>
      </c>
      <c r="T2221" s="2">
        <v>0</v>
      </c>
      <c r="U2221" s="39">
        <v>53.776700000000005</v>
      </c>
      <c r="V2221" s="2">
        <v>0</v>
      </c>
      <c r="W2221" s="2" t="s">
        <v>1</v>
      </c>
      <c r="X2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1"/>
      <c r="Z2221"/>
      <c r="AA2221"/>
    </row>
    <row r="2222" spans="5:27" hidden="1">
      <c r="E2222" s="2" t="s">
        <v>8564</v>
      </c>
      <c r="F2222" s="51">
        <v>44733</v>
      </c>
      <c r="G2222" s="2" t="s">
        <v>1</v>
      </c>
      <c r="H2222" s="2" t="s">
        <v>0</v>
      </c>
      <c r="I2222" s="2" t="s">
        <v>8149</v>
      </c>
      <c r="J2222" s="2" t="s">
        <v>8150</v>
      </c>
      <c r="K2222" s="41">
        <v>3015</v>
      </c>
      <c r="L2222" s="48">
        <v>3015</v>
      </c>
      <c r="M2222" s="49" t="s">
        <v>297</v>
      </c>
      <c r="N2222" s="39" t="s">
        <v>298</v>
      </c>
      <c r="O2222" s="2">
        <v>0</v>
      </c>
      <c r="P2222" s="2">
        <v>0</v>
      </c>
      <c r="Q2222" s="39">
        <v>430.19</v>
      </c>
      <c r="R2222" s="2">
        <v>55.924700000000001</v>
      </c>
      <c r="S2222" s="2">
        <v>0</v>
      </c>
      <c r="T2222" s="2">
        <v>0</v>
      </c>
      <c r="U2222" s="39">
        <v>486.11469999999997</v>
      </c>
      <c r="V2222" s="2">
        <v>0</v>
      </c>
      <c r="W2222" s="2" t="s">
        <v>1</v>
      </c>
      <c r="X2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2"/>
      <c r="Z2222"/>
      <c r="AA2222"/>
    </row>
    <row r="2223" spans="5:27" hidden="1">
      <c r="E2223" s="2" t="s">
        <v>8564</v>
      </c>
      <c r="F2223" s="51">
        <v>44733</v>
      </c>
      <c r="G2223" s="2" t="s">
        <v>1</v>
      </c>
      <c r="H2223" s="2" t="s">
        <v>0</v>
      </c>
      <c r="I2223" s="2" t="s">
        <v>8149</v>
      </c>
      <c r="J2223" s="2" t="s">
        <v>8150</v>
      </c>
      <c r="K2223" s="41">
        <v>3016</v>
      </c>
      <c r="L2223" s="48">
        <v>3016</v>
      </c>
      <c r="M2223" s="49" t="s">
        <v>771</v>
      </c>
      <c r="N2223" s="39" t="s">
        <v>772</v>
      </c>
      <c r="O2223" s="2">
        <v>0</v>
      </c>
      <c r="P2223" s="2">
        <v>0</v>
      </c>
      <c r="Q2223" s="39">
        <v>183.52</v>
      </c>
      <c r="R2223" s="2">
        <v>23.857600000000001</v>
      </c>
      <c r="S2223" s="2">
        <v>0</v>
      </c>
      <c r="T2223" s="2">
        <v>0</v>
      </c>
      <c r="U2223" s="39">
        <v>207.3776</v>
      </c>
      <c r="V2223" s="2">
        <v>0</v>
      </c>
      <c r="W2223" s="2" t="s">
        <v>1</v>
      </c>
      <c r="X2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3"/>
      <c r="Z2223"/>
      <c r="AA2223"/>
    </row>
    <row r="2224" spans="5:27" hidden="1">
      <c r="E2224" s="2" t="s">
        <v>8564</v>
      </c>
      <c r="F2224" s="51">
        <v>44733</v>
      </c>
      <c r="G2224" s="2" t="s">
        <v>1</v>
      </c>
      <c r="H2224" s="2" t="s">
        <v>0</v>
      </c>
      <c r="I2224" s="2" t="s">
        <v>8149</v>
      </c>
      <c r="J2224" s="2" t="s">
        <v>8150</v>
      </c>
      <c r="K2224" s="41">
        <v>3017</v>
      </c>
      <c r="L2224" s="48">
        <v>3017</v>
      </c>
      <c r="M2224" s="49" t="s">
        <v>239</v>
      </c>
      <c r="N2224" s="39" t="s">
        <v>240</v>
      </c>
      <c r="O2224" s="2">
        <v>0</v>
      </c>
      <c r="P2224" s="2">
        <v>0</v>
      </c>
      <c r="Q2224" s="39">
        <v>24275.8</v>
      </c>
      <c r="R2224" s="2">
        <v>3155.8539999999998</v>
      </c>
      <c r="S2224" s="2">
        <v>0</v>
      </c>
      <c r="T2224" s="2">
        <v>0</v>
      </c>
      <c r="U2224" s="39">
        <v>27431.653999999999</v>
      </c>
      <c r="V2224" s="2">
        <v>0</v>
      </c>
      <c r="W2224" s="2" t="s">
        <v>1</v>
      </c>
      <c r="X2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4"/>
      <c r="Z2224"/>
      <c r="AA2224"/>
    </row>
    <row r="2225" spans="5:27" hidden="1">
      <c r="E2225" s="2" t="s">
        <v>8564</v>
      </c>
      <c r="F2225" s="51">
        <v>44733</v>
      </c>
      <c r="G2225" s="2" t="s">
        <v>1</v>
      </c>
      <c r="H2225" s="2" t="s">
        <v>0</v>
      </c>
      <c r="I2225" s="2" t="s">
        <v>8149</v>
      </c>
      <c r="J2225" s="2" t="s">
        <v>8150</v>
      </c>
      <c r="K2225" s="41">
        <v>3018</v>
      </c>
      <c r="L2225" s="48">
        <v>3018</v>
      </c>
      <c r="M2225" s="49">
        <v>0</v>
      </c>
      <c r="N2225" s="39" t="s">
        <v>172</v>
      </c>
      <c r="O2225" s="2">
        <v>0</v>
      </c>
      <c r="P2225" s="2">
        <v>0</v>
      </c>
      <c r="Q2225" s="39">
        <v>70.36</v>
      </c>
      <c r="R2225" s="2">
        <v>9.1468000000000007</v>
      </c>
      <c r="S2225" s="2">
        <v>0</v>
      </c>
      <c r="T2225" s="2">
        <v>0</v>
      </c>
      <c r="U2225" s="39">
        <v>79.506799999999998</v>
      </c>
      <c r="V2225" s="2" t="s">
        <v>8521</v>
      </c>
      <c r="W2225" s="2" t="s">
        <v>1</v>
      </c>
      <c r="X2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5"/>
      <c r="Z2225"/>
      <c r="AA2225"/>
    </row>
    <row r="2226" spans="5:27" hidden="1">
      <c r="E2226" s="2" t="s">
        <v>8564</v>
      </c>
      <c r="F2226" s="51">
        <v>44733</v>
      </c>
      <c r="G2226" s="2" t="s">
        <v>1</v>
      </c>
      <c r="H2226" s="2" t="s">
        <v>0</v>
      </c>
      <c r="I2226" s="2" t="s">
        <v>8149</v>
      </c>
      <c r="J2226" s="2" t="s">
        <v>8150</v>
      </c>
      <c r="K2226" s="41">
        <v>3019</v>
      </c>
      <c r="L2226" s="48">
        <v>3019</v>
      </c>
      <c r="M2226" s="49" t="s">
        <v>303</v>
      </c>
      <c r="N2226" s="39" t="s">
        <v>304</v>
      </c>
      <c r="O2226" s="2">
        <v>0</v>
      </c>
      <c r="P2226" s="2">
        <v>0</v>
      </c>
      <c r="Q2226" s="39">
        <v>3633.57</v>
      </c>
      <c r="R2226" s="2">
        <v>472.36410000000006</v>
      </c>
      <c r="S2226" s="2">
        <v>0</v>
      </c>
      <c r="T2226" s="2">
        <v>0</v>
      </c>
      <c r="U2226" s="39">
        <v>4105.9341000000004</v>
      </c>
      <c r="V2226" s="2">
        <v>0</v>
      </c>
      <c r="W2226" s="2" t="s">
        <v>1</v>
      </c>
      <c r="X2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6"/>
      <c r="Z2226"/>
      <c r="AA2226"/>
    </row>
    <row r="2227" spans="5:27" hidden="1">
      <c r="E2227" s="2" t="s">
        <v>8564</v>
      </c>
      <c r="F2227" s="51">
        <v>44734</v>
      </c>
      <c r="G2227" s="2" t="s">
        <v>1</v>
      </c>
      <c r="H2227" s="2" t="s">
        <v>0</v>
      </c>
      <c r="I2227" s="2" t="s">
        <v>8149</v>
      </c>
      <c r="J2227" s="2" t="s">
        <v>8150</v>
      </c>
      <c r="K2227" s="41">
        <v>3020</v>
      </c>
      <c r="L2227" s="48">
        <v>3020</v>
      </c>
      <c r="M2227" s="49" t="s">
        <v>8675</v>
      </c>
      <c r="N2227" s="39" t="s">
        <v>8674</v>
      </c>
      <c r="O2227" s="2">
        <v>0</v>
      </c>
      <c r="P2227" s="2">
        <v>0</v>
      </c>
      <c r="Q2227" s="39">
        <v>61.17</v>
      </c>
      <c r="R2227" s="2">
        <v>7.9521000000000006</v>
      </c>
      <c r="S2227" s="2">
        <v>0</v>
      </c>
      <c r="T2227" s="2">
        <v>0</v>
      </c>
      <c r="U2227" s="39">
        <v>69.122100000000003</v>
      </c>
      <c r="V2227" s="2">
        <v>0</v>
      </c>
      <c r="W2227" s="2" t="s">
        <v>1</v>
      </c>
      <c r="X2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7"/>
      <c r="Z2227"/>
      <c r="AA2227"/>
    </row>
    <row r="2228" spans="5:27" hidden="1">
      <c r="E2228" s="2" t="s">
        <v>8564</v>
      </c>
      <c r="F2228" s="51">
        <v>44734</v>
      </c>
      <c r="G2228" s="2" t="s">
        <v>1</v>
      </c>
      <c r="H2228" s="2" t="s">
        <v>0</v>
      </c>
      <c r="I2228" s="2" t="s">
        <v>8149</v>
      </c>
      <c r="J2228" s="2" t="s">
        <v>8150</v>
      </c>
      <c r="K2228" s="41">
        <v>3021</v>
      </c>
      <c r="L2228" s="48">
        <v>3021</v>
      </c>
      <c r="M2228" s="49" t="s">
        <v>8675</v>
      </c>
      <c r="N2228" s="39" t="s">
        <v>8674</v>
      </c>
      <c r="O2228" s="2">
        <v>0</v>
      </c>
      <c r="P2228" s="2">
        <v>0</v>
      </c>
      <c r="Q2228" s="39">
        <v>76.459999999999994</v>
      </c>
      <c r="R2228" s="2">
        <v>9.9398</v>
      </c>
      <c r="S2228" s="2">
        <v>0</v>
      </c>
      <c r="T2228" s="2">
        <v>0</v>
      </c>
      <c r="U2228" s="39">
        <v>86.399799999999999</v>
      </c>
      <c r="V2228" s="2">
        <v>0</v>
      </c>
      <c r="W2228" s="2" t="s">
        <v>1</v>
      </c>
      <c r="X2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8"/>
      <c r="Z2228"/>
      <c r="AA2228"/>
    </row>
    <row r="2229" spans="5:27" hidden="1">
      <c r="E2229" s="2" t="s">
        <v>8564</v>
      </c>
      <c r="F2229" s="51">
        <v>44734</v>
      </c>
      <c r="G2229" s="2" t="s">
        <v>1</v>
      </c>
      <c r="H2229" s="2" t="s">
        <v>0</v>
      </c>
      <c r="I2229" s="2" t="s">
        <v>8149</v>
      </c>
      <c r="J2229" s="2" t="s">
        <v>8150</v>
      </c>
      <c r="K2229" s="41">
        <v>3022</v>
      </c>
      <c r="L2229" s="48">
        <v>3022</v>
      </c>
      <c r="M2229" s="49" t="s">
        <v>227</v>
      </c>
      <c r="N2229" s="39" t="s">
        <v>228</v>
      </c>
      <c r="O2229" s="2">
        <v>0</v>
      </c>
      <c r="P2229" s="2">
        <v>0</v>
      </c>
      <c r="Q2229" s="39">
        <v>12.18</v>
      </c>
      <c r="R2229" s="2">
        <v>1.5833999999999999</v>
      </c>
      <c r="S2229" s="2">
        <v>0</v>
      </c>
      <c r="T2229" s="2">
        <v>0</v>
      </c>
      <c r="U2229" s="39">
        <v>13.763399999999999</v>
      </c>
      <c r="V2229" s="2">
        <v>0</v>
      </c>
      <c r="W2229" s="2" t="s">
        <v>1</v>
      </c>
      <c r="X2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29"/>
      <c r="Z2229"/>
      <c r="AA2229"/>
    </row>
    <row r="2230" spans="5:27" hidden="1">
      <c r="E2230" s="2" t="s">
        <v>8564</v>
      </c>
      <c r="F2230" s="51">
        <v>44734</v>
      </c>
      <c r="G2230" s="2" t="s">
        <v>1</v>
      </c>
      <c r="H2230" s="2" t="s">
        <v>0</v>
      </c>
      <c r="I2230" s="2" t="s">
        <v>8149</v>
      </c>
      <c r="J2230" s="2" t="s">
        <v>8150</v>
      </c>
      <c r="K2230" s="41">
        <v>3023</v>
      </c>
      <c r="L2230" s="48">
        <v>3023</v>
      </c>
      <c r="M2230" s="49" t="s">
        <v>616</v>
      </c>
      <c r="N2230" s="39" t="s">
        <v>617</v>
      </c>
      <c r="O2230" s="2">
        <v>0</v>
      </c>
      <c r="P2230" s="2">
        <v>0</v>
      </c>
      <c r="Q2230" s="39">
        <v>582.53</v>
      </c>
      <c r="R2230" s="2">
        <v>75.728899999999996</v>
      </c>
      <c r="S2230" s="2">
        <v>0</v>
      </c>
      <c r="T2230" s="2">
        <v>0</v>
      </c>
      <c r="U2230" s="39">
        <v>658.25889999999993</v>
      </c>
      <c r="V2230" s="2">
        <v>0</v>
      </c>
      <c r="W2230" s="2" t="s">
        <v>1</v>
      </c>
      <c r="X2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0"/>
      <c r="Z2230"/>
      <c r="AA2230"/>
    </row>
    <row r="2231" spans="5:27" hidden="1">
      <c r="E2231" s="2" t="s">
        <v>8564</v>
      </c>
      <c r="F2231" s="51">
        <v>44734</v>
      </c>
      <c r="G2231" s="2" t="s">
        <v>1</v>
      </c>
      <c r="H2231" s="2" t="s">
        <v>0</v>
      </c>
      <c r="I2231" s="2" t="s">
        <v>8149</v>
      </c>
      <c r="J2231" s="2" t="s">
        <v>8150</v>
      </c>
      <c r="K2231" s="41">
        <v>3024</v>
      </c>
      <c r="L2231" s="48">
        <v>3024</v>
      </c>
      <c r="M2231" s="49" t="s">
        <v>787</v>
      </c>
      <c r="N2231" s="39" t="s">
        <v>788</v>
      </c>
      <c r="O2231" s="2">
        <v>0</v>
      </c>
      <c r="P2231" s="2">
        <v>0</v>
      </c>
      <c r="Q2231" s="39">
        <v>124.58</v>
      </c>
      <c r="R2231" s="2">
        <v>16.195399999999999</v>
      </c>
      <c r="S2231" s="2">
        <v>0</v>
      </c>
      <c r="T2231" s="2">
        <v>0</v>
      </c>
      <c r="U2231" s="39">
        <v>140.77539999999999</v>
      </c>
      <c r="V2231" s="2">
        <v>0</v>
      </c>
      <c r="W2231" s="2" t="s">
        <v>1</v>
      </c>
      <c r="X2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1"/>
      <c r="Z2231"/>
      <c r="AA2231"/>
    </row>
    <row r="2232" spans="5:27" hidden="1">
      <c r="E2232" s="2" t="s">
        <v>8564</v>
      </c>
      <c r="F2232" s="51">
        <v>44734</v>
      </c>
      <c r="G2232" s="2" t="s">
        <v>1</v>
      </c>
      <c r="H2232" s="2" t="s">
        <v>0</v>
      </c>
      <c r="I2232" s="2" t="s">
        <v>8149</v>
      </c>
      <c r="J2232" s="2" t="s">
        <v>8150</v>
      </c>
      <c r="K2232" s="41">
        <v>3025</v>
      </c>
      <c r="L2232" s="48">
        <v>3025</v>
      </c>
      <c r="M2232" s="49" t="s">
        <v>381</v>
      </c>
      <c r="N2232" s="39" t="s">
        <v>382</v>
      </c>
      <c r="O2232" s="2">
        <v>0</v>
      </c>
      <c r="P2232" s="2">
        <v>0</v>
      </c>
      <c r="Q2232" s="39">
        <v>88.62</v>
      </c>
      <c r="R2232" s="2">
        <v>11.520600000000002</v>
      </c>
      <c r="S2232" s="2">
        <v>0</v>
      </c>
      <c r="T2232" s="2">
        <v>0</v>
      </c>
      <c r="U2232" s="39">
        <v>100.14060000000001</v>
      </c>
      <c r="V2232" s="2">
        <v>0</v>
      </c>
      <c r="W2232" s="2" t="s">
        <v>1</v>
      </c>
      <c r="X2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2"/>
      <c r="Z2232"/>
      <c r="AA2232"/>
    </row>
    <row r="2233" spans="5:27" hidden="1">
      <c r="E2233" s="2" t="s">
        <v>8564</v>
      </c>
      <c r="F2233" s="51">
        <v>44734</v>
      </c>
      <c r="G2233" s="2" t="s">
        <v>1</v>
      </c>
      <c r="H2233" s="2" t="s">
        <v>0</v>
      </c>
      <c r="I2233" s="2" t="s">
        <v>8149</v>
      </c>
      <c r="J2233" s="2" t="s">
        <v>8150</v>
      </c>
      <c r="K2233" s="41">
        <v>3026</v>
      </c>
      <c r="L2233" s="48">
        <v>3026</v>
      </c>
      <c r="M2233" s="49" t="s">
        <v>435</v>
      </c>
      <c r="N2233" s="39" t="s">
        <v>436</v>
      </c>
      <c r="O2233" s="2">
        <v>0</v>
      </c>
      <c r="P2233" s="2">
        <v>0</v>
      </c>
      <c r="Q2233" s="39">
        <v>348.74</v>
      </c>
      <c r="R2233" s="2">
        <v>45.336200000000005</v>
      </c>
      <c r="S2233" s="2">
        <v>0</v>
      </c>
      <c r="T2233" s="2">
        <v>0</v>
      </c>
      <c r="U2233" s="39">
        <v>394.07620000000003</v>
      </c>
      <c r="V2233" s="2">
        <v>0</v>
      </c>
      <c r="W2233" s="2" t="s">
        <v>1</v>
      </c>
      <c r="X2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3"/>
      <c r="Z2233"/>
      <c r="AA2233"/>
    </row>
    <row r="2234" spans="5:27" hidden="1">
      <c r="E2234" s="2" t="s">
        <v>8564</v>
      </c>
      <c r="F2234" s="51">
        <v>44734</v>
      </c>
      <c r="G2234" s="2" t="s">
        <v>1</v>
      </c>
      <c r="H2234" s="2" t="s">
        <v>0</v>
      </c>
      <c r="I2234" s="2" t="s">
        <v>8149</v>
      </c>
      <c r="J2234" s="2" t="s">
        <v>8150</v>
      </c>
      <c r="K2234" s="41">
        <v>3027</v>
      </c>
      <c r="L2234" s="48">
        <v>3027</v>
      </c>
      <c r="M2234" s="49" t="s">
        <v>211</v>
      </c>
      <c r="N2234" s="39" t="s">
        <v>212</v>
      </c>
      <c r="O2234" s="2">
        <v>0</v>
      </c>
      <c r="P2234" s="2">
        <v>0</v>
      </c>
      <c r="Q2234" s="39">
        <v>72.56</v>
      </c>
      <c r="R2234" s="2">
        <v>9.4328000000000003</v>
      </c>
      <c r="S2234" s="2">
        <v>0</v>
      </c>
      <c r="T2234" s="2">
        <v>0</v>
      </c>
      <c r="U2234" s="39">
        <v>81.992800000000003</v>
      </c>
      <c r="V2234" s="2">
        <v>0</v>
      </c>
      <c r="W2234" s="2" t="s">
        <v>1</v>
      </c>
      <c r="X2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4"/>
      <c r="Z2234"/>
      <c r="AA2234"/>
    </row>
    <row r="2235" spans="5:27" hidden="1">
      <c r="E2235" s="2" t="s">
        <v>8564</v>
      </c>
      <c r="F2235" s="51">
        <v>44734</v>
      </c>
      <c r="G2235" s="2" t="s">
        <v>1</v>
      </c>
      <c r="H2235" s="2" t="s">
        <v>0</v>
      </c>
      <c r="I2235" s="2" t="s">
        <v>8149</v>
      </c>
      <c r="J2235" s="2" t="s">
        <v>8150</v>
      </c>
      <c r="K2235" s="41">
        <v>3028</v>
      </c>
      <c r="L2235" s="48">
        <v>3028</v>
      </c>
      <c r="M2235" s="49" t="s">
        <v>249</v>
      </c>
      <c r="N2235" s="39" t="s">
        <v>250</v>
      </c>
      <c r="O2235" s="2">
        <v>0</v>
      </c>
      <c r="P2235" s="2">
        <v>0</v>
      </c>
      <c r="Q2235" s="39">
        <v>33.22</v>
      </c>
      <c r="R2235" s="2">
        <v>4.3186</v>
      </c>
      <c r="S2235" s="2">
        <v>0</v>
      </c>
      <c r="T2235" s="2">
        <v>0</v>
      </c>
      <c r="U2235" s="39">
        <v>37.538600000000002</v>
      </c>
      <c r="V2235" s="2">
        <v>0</v>
      </c>
      <c r="W2235" s="2" t="s">
        <v>1</v>
      </c>
      <c r="X2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5"/>
      <c r="Z2235"/>
      <c r="AA2235"/>
    </row>
    <row r="2236" spans="5:27" hidden="1">
      <c r="E2236" s="2" t="s">
        <v>8564</v>
      </c>
      <c r="F2236" s="51">
        <v>44734</v>
      </c>
      <c r="G2236" s="2" t="s">
        <v>1</v>
      </c>
      <c r="H2236" s="2" t="s">
        <v>0</v>
      </c>
      <c r="I2236" s="2" t="s">
        <v>8149</v>
      </c>
      <c r="J2236" s="2" t="s">
        <v>8150</v>
      </c>
      <c r="K2236" s="41">
        <v>3029</v>
      </c>
      <c r="L2236" s="48">
        <v>3029</v>
      </c>
      <c r="M2236" s="49" t="s">
        <v>211</v>
      </c>
      <c r="N2236" s="39" t="s">
        <v>212</v>
      </c>
      <c r="O2236" s="2">
        <v>0</v>
      </c>
      <c r="P2236" s="2">
        <v>0</v>
      </c>
      <c r="Q2236" s="39">
        <v>71.099999999999994</v>
      </c>
      <c r="R2236" s="2">
        <v>9.2430000000000003</v>
      </c>
      <c r="S2236" s="2">
        <v>0</v>
      </c>
      <c r="T2236" s="2">
        <v>0</v>
      </c>
      <c r="U2236" s="39">
        <v>80.342999999999989</v>
      </c>
      <c r="V2236" s="2">
        <v>0</v>
      </c>
      <c r="W2236" s="2" t="s">
        <v>1</v>
      </c>
      <c r="X2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6"/>
      <c r="Z2236"/>
      <c r="AA2236"/>
    </row>
    <row r="2237" spans="5:27" hidden="1">
      <c r="E2237" s="2" t="s">
        <v>8564</v>
      </c>
      <c r="F2237" s="51">
        <v>44734</v>
      </c>
      <c r="G2237" s="2" t="s">
        <v>1</v>
      </c>
      <c r="H2237" s="2" t="s">
        <v>0</v>
      </c>
      <c r="I2237" s="2" t="s">
        <v>8149</v>
      </c>
      <c r="J2237" s="2" t="s">
        <v>8150</v>
      </c>
      <c r="K2237" s="41">
        <v>3030</v>
      </c>
      <c r="L2237" s="48">
        <v>3030</v>
      </c>
      <c r="M2237" s="49" t="s">
        <v>383</v>
      </c>
      <c r="N2237" s="39" t="s">
        <v>384</v>
      </c>
      <c r="O2237" s="2">
        <v>0</v>
      </c>
      <c r="P2237" s="2">
        <v>0</v>
      </c>
      <c r="Q2237" s="39">
        <v>528.48</v>
      </c>
      <c r="R2237" s="2">
        <v>68.702400000000011</v>
      </c>
      <c r="S2237" s="2">
        <v>0</v>
      </c>
      <c r="T2237" s="2">
        <v>0</v>
      </c>
      <c r="U2237" s="39">
        <v>597.18240000000003</v>
      </c>
      <c r="V2237" s="2">
        <v>0</v>
      </c>
      <c r="W2237" s="2" t="s">
        <v>1</v>
      </c>
      <c r="X2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7"/>
      <c r="Z2237"/>
      <c r="AA2237"/>
    </row>
    <row r="2238" spans="5:27" hidden="1">
      <c r="E2238" s="2" t="s">
        <v>8564</v>
      </c>
      <c r="F2238" s="51">
        <v>44734</v>
      </c>
      <c r="G2238" s="2" t="s">
        <v>1</v>
      </c>
      <c r="H2238" s="2" t="s">
        <v>0</v>
      </c>
      <c r="I2238" s="2" t="s">
        <v>8149</v>
      </c>
      <c r="J2238" s="2" t="s">
        <v>8150</v>
      </c>
      <c r="K2238" s="41">
        <v>3031</v>
      </c>
      <c r="L2238" s="48">
        <v>3031</v>
      </c>
      <c r="M2238" s="49" t="s">
        <v>612</v>
      </c>
      <c r="N2238" s="39" t="s">
        <v>613</v>
      </c>
      <c r="O2238" s="2">
        <v>0</v>
      </c>
      <c r="P2238" s="2">
        <v>0</v>
      </c>
      <c r="Q2238" s="39">
        <v>652.47299999999996</v>
      </c>
      <c r="R2238" s="2">
        <v>84.821489999999997</v>
      </c>
      <c r="S2238" s="2">
        <v>0</v>
      </c>
      <c r="T2238" s="2">
        <v>0</v>
      </c>
      <c r="U2238" s="39">
        <v>737.29449</v>
      </c>
      <c r="V2238" s="2">
        <v>0</v>
      </c>
      <c r="W2238" s="2" t="s">
        <v>1</v>
      </c>
      <c r="X2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8"/>
      <c r="Z2238"/>
      <c r="AA2238"/>
    </row>
    <row r="2239" spans="5:27" hidden="1">
      <c r="E2239" s="2" t="s">
        <v>8564</v>
      </c>
      <c r="F2239" s="51">
        <v>44734</v>
      </c>
      <c r="G2239" s="2" t="s">
        <v>1</v>
      </c>
      <c r="H2239" s="2" t="s">
        <v>0</v>
      </c>
      <c r="I2239" s="2" t="s">
        <v>8149</v>
      </c>
      <c r="J2239" s="2" t="s">
        <v>8150</v>
      </c>
      <c r="K2239" s="41">
        <v>3032</v>
      </c>
      <c r="L2239" s="48">
        <v>3032</v>
      </c>
      <c r="M2239" s="49" t="s">
        <v>120</v>
      </c>
      <c r="N2239" s="39" t="s">
        <v>121</v>
      </c>
      <c r="O2239" s="2">
        <v>0</v>
      </c>
      <c r="P2239" s="2">
        <v>0</v>
      </c>
      <c r="Q2239" s="39">
        <v>175.06</v>
      </c>
      <c r="R2239" s="2">
        <v>22.7578</v>
      </c>
      <c r="S2239" s="2">
        <v>0</v>
      </c>
      <c r="T2239" s="2">
        <v>0</v>
      </c>
      <c r="U2239" s="39">
        <v>197.81780000000001</v>
      </c>
      <c r="V2239" s="2">
        <v>0</v>
      </c>
      <c r="W2239" s="2" t="s">
        <v>1</v>
      </c>
      <c r="X2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39"/>
      <c r="Z2239"/>
      <c r="AA2239"/>
    </row>
    <row r="2240" spans="5:27" hidden="1">
      <c r="E2240" s="2" t="s">
        <v>8564</v>
      </c>
      <c r="F2240" s="51">
        <v>44734</v>
      </c>
      <c r="G2240" s="2" t="s">
        <v>1</v>
      </c>
      <c r="H2240" s="2" t="s">
        <v>0</v>
      </c>
      <c r="I2240" s="2" t="s">
        <v>8149</v>
      </c>
      <c r="J2240" s="2" t="s">
        <v>8150</v>
      </c>
      <c r="K2240" s="41">
        <v>3033</v>
      </c>
      <c r="L2240" s="48">
        <v>3033</v>
      </c>
      <c r="M2240" s="49" t="s">
        <v>120</v>
      </c>
      <c r="N2240" s="39" t="s">
        <v>121</v>
      </c>
      <c r="O2240" s="2">
        <v>0</v>
      </c>
      <c r="P2240" s="2">
        <v>0</v>
      </c>
      <c r="Q2240" s="39">
        <v>70</v>
      </c>
      <c r="R2240" s="2">
        <v>9.1</v>
      </c>
      <c r="S2240" s="2">
        <v>0</v>
      </c>
      <c r="T2240" s="2">
        <v>0</v>
      </c>
      <c r="U2240" s="39">
        <v>79.099999999999994</v>
      </c>
      <c r="V2240" s="2">
        <v>0</v>
      </c>
      <c r="W2240" s="2" t="s">
        <v>1</v>
      </c>
      <c r="X2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0"/>
      <c r="Z2240"/>
      <c r="AA2240"/>
    </row>
    <row r="2241" spans="5:27" hidden="1">
      <c r="E2241" s="2" t="s">
        <v>8564</v>
      </c>
      <c r="F2241" s="51">
        <v>44734</v>
      </c>
      <c r="G2241" s="2" t="s">
        <v>1</v>
      </c>
      <c r="H2241" s="2" t="s">
        <v>0</v>
      </c>
      <c r="I2241" s="2" t="s">
        <v>8149</v>
      </c>
      <c r="J2241" s="2" t="s">
        <v>8150</v>
      </c>
      <c r="K2241" s="41">
        <v>3034</v>
      </c>
      <c r="L2241" s="48">
        <v>3034</v>
      </c>
      <c r="M2241" s="49">
        <v>0</v>
      </c>
      <c r="N2241" s="39" t="s">
        <v>492</v>
      </c>
      <c r="O2241" s="2">
        <v>0</v>
      </c>
      <c r="P2241" s="2">
        <v>0</v>
      </c>
      <c r="Q2241" s="39">
        <v>113.89</v>
      </c>
      <c r="R2241" s="2">
        <v>14.8057</v>
      </c>
      <c r="S2241" s="2">
        <v>0</v>
      </c>
      <c r="T2241" s="2">
        <v>0</v>
      </c>
      <c r="U2241" s="39">
        <v>128.69569999999999</v>
      </c>
      <c r="V2241" s="2" t="s">
        <v>8420</v>
      </c>
      <c r="W2241" s="2" t="s">
        <v>1</v>
      </c>
      <c r="X2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1"/>
      <c r="Z2241"/>
      <c r="AA2241"/>
    </row>
    <row r="2242" spans="5:27" hidden="1">
      <c r="E2242" s="2" t="s">
        <v>8564</v>
      </c>
      <c r="F2242" s="51">
        <v>44734</v>
      </c>
      <c r="G2242" s="2" t="s">
        <v>1</v>
      </c>
      <c r="H2242" s="2" t="s">
        <v>0</v>
      </c>
      <c r="I2242" s="2" t="s">
        <v>8149</v>
      </c>
      <c r="J2242" s="2" t="s">
        <v>8150</v>
      </c>
      <c r="K2242" s="41">
        <v>3035</v>
      </c>
      <c r="L2242" s="48">
        <v>3035</v>
      </c>
      <c r="M2242" s="49" t="s">
        <v>7927</v>
      </c>
      <c r="N2242" s="39" t="s">
        <v>7928</v>
      </c>
      <c r="O2242" s="2">
        <v>0</v>
      </c>
      <c r="P2242" s="2">
        <v>0</v>
      </c>
      <c r="Q2242" s="39">
        <v>469.43</v>
      </c>
      <c r="R2242" s="2">
        <v>61.0259</v>
      </c>
      <c r="S2242" s="2">
        <v>0</v>
      </c>
      <c r="T2242" s="2">
        <v>0</v>
      </c>
      <c r="U2242" s="39">
        <v>530.45590000000004</v>
      </c>
      <c r="V2242" s="2">
        <v>0</v>
      </c>
      <c r="W2242" s="2" t="s">
        <v>1</v>
      </c>
      <c r="X2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2"/>
      <c r="Z2242"/>
      <c r="AA2242"/>
    </row>
    <row r="2243" spans="5:27" hidden="1">
      <c r="E2243" s="2" t="s">
        <v>8564</v>
      </c>
      <c r="F2243" s="51">
        <v>44734</v>
      </c>
      <c r="G2243" s="2" t="s">
        <v>1</v>
      </c>
      <c r="H2243" s="2" t="s">
        <v>0</v>
      </c>
      <c r="I2243" s="2" t="s">
        <v>8149</v>
      </c>
      <c r="J2243" s="2" t="s">
        <v>8150</v>
      </c>
      <c r="K2243" s="41">
        <v>3036</v>
      </c>
      <c r="L2243" s="48">
        <v>3036</v>
      </c>
      <c r="M2243" s="49" t="s">
        <v>1342</v>
      </c>
      <c r="N2243" s="39" t="s">
        <v>1343</v>
      </c>
      <c r="O2243" s="2">
        <v>0</v>
      </c>
      <c r="P2243" s="2">
        <v>0</v>
      </c>
      <c r="Q2243" s="39">
        <v>176.99</v>
      </c>
      <c r="R2243" s="2">
        <v>23.008700000000001</v>
      </c>
      <c r="S2243" s="2">
        <v>0</v>
      </c>
      <c r="T2243" s="2">
        <v>0</v>
      </c>
      <c r="U2243" s="39">
        <v>199.99870000000001</v>
      </c>
      <c r="V2243" s="2">
        <v>0</v>
      </c>
      <c r="W2243" s="2" t="s">
        <v>1</v>
      </c>
      <c r="X2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3"/>
      <c r="Z2243"/>
      <c r="AA2243"/>
    </row>
    <row r="2244" spans="5:27" hidden="1">
      <c r="E2244" s="2" t="s">
        <v>8564</v>
      </c>
      <c r="F2244" s="51">
        <v>44734</v>
      </c>
      <c r="G2244" s="2" t="s">
        <v>1</v>
      </c>
      <c r="H2244" s="2" t="s">
        <v>0</v>
      </c>
      <c r="I2244" s="2" t="s">
        <v>8149</v>
      </c>
      <c r="J2244" s="2" t="s">
        <v>8150</v>
      </c>
      <c r="K2244" s="41">
        <v>3037</v>
      </c>
      <c r="L2244" s="48">
        <v>3037</v>
      </c>
      <c r="M2244" s="49" t="s">
        <v>8672</v>
      </c>
      <c r="N2244" s="39" t="s">
        <v>8673</v>
      </c>
      <c r="O2244" s="2">
        <v>0</v>
      </c>
      <c r="P2244" s="2">
        <v>0</v>
      </c>
      <c r="Q2244" s="39">
        <v>322.55</v>
      </c>
      <c r="R2244" s="2">
        <v>41.9315</v>
      </c>
      <c r="S2244" s="2">
        <v>0</v>
      </c>
      <c r="T2244" s="2">
        <v>0</v>
      </c>
      <c r="U2244" s="39">
        <v>364.48149999999998</v>
      </c>
      <c r="V2244" s="2">
        <v>0</v>
      </c>
      <c r="W2244" s="2" t="s">
        <v>1</v>
      </c>
      <c r="X2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4"/>
      <c r="Z2244"/>
      <c r="AA2244"/>
    </row>
    <row r="2245" spans="5:27" hidden="1">
      <c r="E2245" s="2" t="s">
        <v>8564</v>
      </c>
      <c r="F2245" s="51">
        <v>44734</v>
      </c>
      <c r="G2245" s="2" t="s">
        <v>1</v>
      </c>
      <c r="H2245" s="2" t="s">
        <v>0</v>
      </c>
      <c r="I2245" s="2" t="s">
        <v>8149</v>
      </c>
      <c r="J2245" s="2" t="s">
        <v>8150</v>
      </c>
      <c r="K2245" s="41">
        <v>3038</v>
      </c>
      <c r="L2245" s="48">
        <v>3038</v>
      </c>
      <c r="M2245" s="49">
        <v>0</v>
      </c>
      <c r="N2245" s="39" t="s">
        <v>8430</v>
      </c>
      <c r="O2245" s="2">
        <v>0</v>
      </c>
      <c r="P2245" s="2">
        <v>0</v>
      </c>
      <c r="Q2245" s="39">
        <v>1116.18</v>
      </c>
      <c r="R2245" s="2">
        <v>145.10340000000002</v>
      </c>
      <c r="S2245" s="2">
        <v>0</v>
      </c>
      <c r="T2245" s="2">
        <v>0</v>
      </c>
      <c r="U2245" s="39">
        <v>1261.2834</v>
      </c>
      <c r="V2245" s="2" t="s">
        <v>8429</v>
      </c>
      <c r="W2245" s="2" t="s">
        <v>1</v>
      </c>
      <c r="X2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5"/>
      <c r="Z2245"/>
      <c r="AA2245"/>
    </row>
    <row r="2246" spans="5:27" hidden="1">
      <c r="E2246" s="2" t="s">
        <v>8564</v>
      </c>
      <c r="F2246" s="51">
        <v>44734</v>
      </c>
      <c r="G2246" s="2" t="s">
        <v>1</v>
      </c>
      <c r="H2246" s="2" t="s">
        <v>0</v>
      </c>
      <c r="I2246" s="2" t="s">
        <v>8149</v>
      </c>
      <c r="J2246" s="2" t="s">
        <v>8150</v>
      </c>
      <c r="K2246" s="41">
        <v>3039</v>
      </c>
      <c r="L2246" s="48">
        <v>3039</v>
      </c>
      <c r="M2246" s="49" t="s">
        <v>8670</v>
      </c>
      <c r="N2246" s="39" t="s">
        <v>8671</v>
      </c>
      <c r="O2246" s="2">
        <v>0</v>
      </c>
      <c r="P2246" s="2">
        <v>0</v>
      </c>
      <c r="Q2246" s="39">
        <v>201.36</v>
      </c>
      <c r="R2246" s="2">
        <v>26.176800000000004</v>
      </c>
      <c r="S2246" s="2">
        <v>0</v>
      </c>
      <c r="T2246" s="2">
        <v>0</v>
      </c>
      <c r="U2246" s="39">
        <v>227.53680000000003</v>
      </c>
      <c r="V2246" s="2">
        <v>0</v>
      </c>
      <c r="W2246" s="2" t="s">
        <v>1</v>
      </c>
      <c r="X2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6"/>
      <c r="Z2246"/>
      <c r="AA2246"/>
    </row>
    <row r="2247" spans="5:27" hidden="1">
      <c r="E2247" s="2" t="s">
        <v>8564</v>
      </c>
      <c r="F2247" s="51">
        <v>44734</v>
      </c>
      <c r="G2247" s="2" t="s">
        <v>1</v>
      </c>
      <c r="H2247" s="2" t="s">
        <v>0</v>
      </c>
      <c r="I2247" s="2" t="s">
        <v>8149</v>
      </c>
      <c r="J2247" s="2" t="s">
        <v>8150</v>
      </c>
      <c r="K2247" s="41">
        <v>3040</v>
      </c>
      <c r="L2247" s="48">
        <v>3040</v>
      </c>
      <c r="M2247" s="49" t="s">
        <v>620</v>
      </c>
      <c r="N2247" s="39" t="s">
        <v>621</v>
      </c>
      <c r="O2247" s="2">
        <v>0</v>
      </c>
      <c r="P2247" s="2">
        <v>0</v>
      </c>
      <c r="Q2247" s="39">
        <v>9557.4</v>
      </c>
      <c r="R2247" s="2">
        <v>1242.462</v>
      </c>
      <c r="S2247" s="2">
        <v>0</v>
      </c>
      <c r="T2247" s="2">
        <v>0</v>
      </c>
      <c r="U2247" s="39">
        <v>10799.861999999999</v>
      </c>
      <c r="V2247" s="2">
        <v>0</v>
      </c>
      <c r="W2247" s="2" t="s">
        <v>1</v>
      </c>
      <c r="X2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7"/>
      <c r="Z2247"/>
      <c r="AA2247"/>
    </row>
    <row r="2248" spans="5:27" hidden="1">
      <c r="E2248" s="2" t="s">
        <v>8564</v>
      </c>
      <c r="F2248" s="51">
        <v>44734</v>
      </c>
      <c r="G2248" s="2" t="s">
        <v>1</v>
      </c>
      <c r="H2248" s="2" t="s">
        <v>0</v>
      </c>
      <c r="I2248" s="2" t="s">
        <v>8149</v>
      </c>
      <c r="J2248" s="2" t="s">
        <v>8150</v>
      </c>
      <c r="K2248" s="41">
        <v>3041</v>
      </c>
      <c r="L2248" s="48">
        <v>3041</v>
      </c>
      <c r="M2248" s="49" t="s">
        <v>620</v>
      </c>
      <c r="N2248" s="39" t="s">
        <v>621</v>
      </c>
      <c r="O2248" s="2">
        <v>0</v>
      </c>
      <c r="P2248" s="2">
        <v>0</v>
      </c>
      <c r="Q2248" s="39">
        <v>1338.04</v>
      </c>
      <c r="R2248" s="2">
        <v>173.9452</v>
      </c>
      <c r="S2248" s="2">
        <v>0</v>
      </c>
      <c r="T2248" s="2">
        <v>0</v>
      </c>
      <c r="U2248" s="39">
        <v>1511.9852000000001</v>
      </c>
      <c r="V2248" s="2">
        <v>0</v>
      </c>
      <c r="W2248" s="2" t="s">
        <v>1</v>
      </c>
      <c r="X2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8"/>
      <c r="Z2248"/>
      <c r="AA2248"/>
    </row>
    <row r="2249" spans="5:27" hidden="1">
      <c r="E2249" s="2" t="s">
        <v>8564</v>
      </c>
      <c r="F2249" s="51">
        <v>44734</v>
      </c>
      <c r="G2249" s="2" t="s">
        <v>1</v>
      </c>
      <c r="H2249" s="2" t="s">
        <v>0</v>
      </c>
      <c r="I2249" s="2" t="s">
        <v>8149</v>
      </c>
      <c r="J2249" s="2" t="s">
        <v>8150</v>
      </c>
      <c r="K2249" s="41">
        <v>3042</v>
      </c>
      <c r="L2249" s="48">
        <v>3042</v>
      </c>
      <c r="M2249" s="49" t="s">
        <v>675</v>
      </c>
      <c r="N2249" s="39" t="s">
        <v>676</v>
      </c>
      <c r="O2249" s="2">
        <v>0</v>
      </c>
      <c r="P2249" s="2">
        <v>0</v>
      </c>
      <c r="Q2249" s="39">
        <v>226.29</v>
      </c>
      <c r="R2249" s="2">
        <v>29.4177</v>
      </c>
      <c r="S2249" s="2">
        <v>0</v>
      </c>
      <c r="T2249" s="2">
        <v>0</v>
      </c>
      <c r="U2249" s="39">
        <v>255.70769999999999</v>
      </c>
      <c r="V2249" s="2">
        <v>0</v>
      </c>
      <c r="W2249" s="2" t="s">
        <v>1</v>
      </c>
      <c r="X2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49"/>
      <c r="Z2249"/>
      <c r="AA2249"/>
    </row>
    <row r="2250" spans="5:27" hidden="1">
      <c r="E2250" s="2" t="s">
        <v>8564</v>
      </c>
      <c r="F2250" s="51">
        <v>44734</v>
      </c>
      <c r="G2250" s="2" t="s">
        <v>1</v>
      </c>
      <c r="H2250" s="2" t="s">
        <v>0</v>
      </c>
      <c r="I2250" s="2" t="s">
        <v>8149</v>
      </c>
      <c r="J2250" s="2" t="s">
        <v>8150</v>
      </c>
      <c r="K2250" s="41">
        <v>3043</v>
      </c>
      <c r="L2250" s="48">
        <v>3043</v>
      </c>
      <c r="M2250" s="49" t="s">
        <v>417</v>
      </c>
      <c r="N2250" s="39" t="s">
        <v>418</v>
      </c>
      <c r="O2250" s="2">
        <v>0</v>
      </c>
      <c r="P2250" s="2">
        <v>0</v>
      </c>
      <c r="Q2250" s="39">
        <v>205.9</v>
      </c>
      <c r="R2250" s="2">
        <v>26.767000000000003</v>
      </c>
      <c r="S2250" s="2">
        <v>0</v>
      </c>
      <c r="T2250" s="2">
        <v>0</v>
      </c>
      <c r="U2250" s="39">
        <v>232.667</v>
      </c>
      <c r="V2250" s="2">
        <v>0</v>
      </c>
      <c r="W2250" s="2" t="s">
        <v>1</v>
      </c>
      <c r="X2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0"/>
      <c r="Z2250"/>
      <c r="AA2250"/>
    </row>
    <row r="2251" spans="5:27" hidden="1">
      <c r="E2251" s="2" t="s">
        <v>8564</v>
      </c>
      <c r="F2251" s="51">
        <v>44734</v>
      </c>
      <c r="G2251" s="2" t="s">
        <v>1</v>
      </c>
      <c r="H2251" s="2" t="s">
        <v>0</v>
      </c>
      <c r="I2251" s="2" t="s">
        <v>8149</v>
      </c>
      <c r="J2251" s="2" t="s">
        <v>8150</v>
      </c>
      <c r="K2251" s="41">
        <v>3044</v>
      </c>
      <c r="L2251" s="48">
        <v>3044</v>
      </c>
      <c r="M2251" s="49" t="s">
        <v>307</v>
      </c>
      <c r="N2251" s="39" t="s">
        <v>308</v>
      </c>
      <c r="O2251" s="2">
        <v>0</v>
      </c>
      <c r="P2251" s="2">
        <v>0</v>
      </c>
      <c r="Q2251" s="39">
        <v>1095.92</v>
      </c>
      <c r="R2251" s="2">
        <v>142.46960000000001</v>
      </c>
      <c r="S2251" s="2">
        <v>0</v>
      </c>
      <c r="T2251" s="2">
        <v>0</v>
      </c>
      <c r="U2251" s="39">
        <v>1238.3896</v>
      </c>
      <c r="V2251" s="2">
        <v>0</v>
      </c>
      <c r="W2251" s="2" t="s">
        <v>1</v>
      </c>
      <c r="X2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1"/>
      <c r="Z2251"/>
      <c r="AA2251"/>
    </row>
    <row r="2252" spans="5:27" hidden="1">
      <c r="E2252" s="2" t="s">
        <v>8564</v>
      </c>
      <c r="F2252" s="51">
        <v>44734</v>
      </c>
      <c r="G2252" s="2" t="s">
        <v>1</v>
      </c>
      <c r="H2252" s="2" t="s">
        <v>0</v>
      </c>
      <c r="I2252" s="2" t="s">
        <v>8149</v>
      </c>
      <c r="J2252" s="2" t="s">
        <v>8150</v>
      </c>
      <c r="K2252" s="41">
        <v>3045</v>
      </c>
      <c r="L2252" s="48">
        <v>3045</v>
      </c>
      <c r="M2252" s="49" t="s">
        <v>118</v>
      </c>
      <c r="N2252" s="39" t="s">
        <v>119</v>
      </c>
      <c r="O2252" s="2">
        <v>0</v>
      </c>
      <c r="P2252" s="2">
        <v>0</v>
      </c>
      <c r="Q2252" s="39">
        <v>68.81</v>
      </c>
      <c r="R2252" s="2">
        <v>8.9453000000000014</v>
      </c>
      <c r="S2252" s="2">
        <v>0</v>
      </c>
      <c r="T2252" s="2">
        <v>0</v>
      </c>
      <c r="U2252" s="39">
        <v>77.755300000000005</v>
      </c>
      <c r="V2252" s="2">
        <v>0</v>
      </c>
      <c r="W2252" s="2" t="s">
        <v>1</v>
      </c>
      <c r="X2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2"/>
      <c r="Z2252"/>
      <c r="AA2252"/>
    </row>
    <row r="2253" spans="5:27" hidden="1">
      <c r="E2253" s="2" t="s">
        <v>8564</v>
      </c>
      <c r="F2253" s="51">
        <v>44734</v>
      </c>
      <c r="G2253" s="2" t="s">
        <v>1</v>
      </c>
      <c r="H2253" s="2" t="s">
        <v>0</v>
      </c>
      <c r="I2253" s="2" t="s">
        <v>8149</v>
      </c>
      <c r="J2253" s="2" t="s">
        <v>8150</v>
      </c>
      <c r="K2253" s="41">
        <v>3046</v>
      </c>
      <c r="L2253" s="48">
        <v>3046</v>
      </c>
      <c r="M2253" s="49" t="s">
        <v>118</v>
      </c>
      <c r="N2253" s="39" t="s">
        <v>119</v>
      </c>
      <c r="O2253" s="2">
        <v>0</v>
      </c>
      <c r="P2253" s="2">
        <v>0</v>
      </c>
      <c r="Q2253" s="39">
        <v>26.87</v>
      </c>
      <c r="R2253" s="2">
        <v>3.4931000000000001</v>
      </c>
      <c r="S2253" s="2">
        <v>0</v>
      </c>
      <c r="T2253" s="2">
        <v>0</v>
      </c>
      <c r="U2253" s="39">
        <v>30.363100000000003</v>
      </c>
      <c r="V2253" s="2">
        <v>0</v>
      </c>
      <c r="W2253" s="2" t="s">
        <v>1</v>
      </c>
      <c r="X2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3"/>
      <c r="Z2253"/>
      <c r="AA2253"/>
    </row>
    <row r="2254" spans="5:27" hidden="1">
      <c r="E2254" s="2" t="s">
        <v>8564</v>
      </c>
      <c r="F2254" s="51">
        <v>44734</v>
      </c>
      <c r="G2254" s="2" t="s">
        <v>1</v>
      </c>
      <c r="H2254" s="2" t="s">
        <v>0</v>
      </c>
      <c r="I2254" s="2" t="s">
        <v>8149</v>
      </c>
      <c r="J2254" s="2" t="s">
        <v>8150</v>
      </c>
      <c r="K2254" s="41">
        <v>3047</v>
      </c>
      <c r="L2254" s="48">
        <v>3047</v>
      </c>
      <c r="M2254" s="49" t="s">
        <v>7859</v>
      </c>
      <c r="N2254" s="39" t="s">
        <v>7860</v>
      </c>
      <c r="O2254" s="2">
        <v>0</v>
      </c>
      <c r="P2254" s="2">
        <v>0</v>
      </c>
      <c r="Q2254" s="39">
        <v>500.93</v>
      </c>
      <c r="R2254" s="2">
        <v>65.120900000000006</v>
      </c>
      <c r="S2254" s="2">
        <v>0</v>
      </c>
      <c r="T2254" s="2">
        <v>0</v>
      </c>
      <c r="U2254" s="39">
        <v>566.05089999999996</v>
      </c>
      <c r="V2254" s="2">
        <v>0</v>
      </c>
      <c r="W2254" s="2" t="s">
        <v>1</v>
      </c>
      <c r="X2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4"/>
      <c r="Z2254"/>
      <c r="AA2254"/>
    </row>
    <row r="2255" spans="5:27" hidden="1">
      <c r="E2255" s="2" t="s">
        <v>8564</v>
      </c>
      <c r="F2255" s="51">
        <v>44734</v>
      </c>
      <c r="G2255" s="2" t="s">
        <v>1</v>
      </c>
      <c r="H2255" s="2" t="s">
        <v>0</v>
      </c>
      <c r="I2255" s="2" t="s">
        <v>8149</v>
      </c>
      <c r="J2255" s="2" t="s">
        <v>8150</v>
      </c>
      <c r="K2255" s="41">
        <v>3048</v>
      </c>
      <c r="L2255" s="48">
        <v>3048</v>
      </c>
      <c r="M2255" s="49" t="s">
        <v>409</v>
      </c>
      <c r="N2255" s="39" t="s">
        <v>410</v>
      </c>
      <c r="O2255" s="2">
        <v>0</v>
      </c>
      <c r="P2255" s="2">
        <v>0</v>
      </c>
      <c r="Q2255" s="39">
        <v>63.17</v>
      </c>
      <c r="R2255" s="2">
        <v>8.2121000000000013</v>
      </c>
      <c r="S2255" s="2">
        <v>0</v>
      </c>
      <c r="T2255" s="2">
        <v>0</v>
      </c>
      <c r="U2255" s="39">
        <v>71.382100000000008</v>
      </c>
      <c r="V2255" s="2">
        <v>0</v>
      </c>
      <c r="W2255" s="2" t="s">
        <v>1</v>
      </c>
      <c r="X2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5"/>
      <c r="Z2255"/>
      <c r="AA2255"/>
    </row>
    <row r="2256" spans="5:27" hidden="1">
      <c r="E2256" s="2" t="s">
        <v>8564</v>
      </c>
      <c r="F2256" s="51">
        <v>44734</v>
      </c>
      <c r="G2256" s="2" t="s">
        <v>1</v>
      </c>
      <c r="H2256" s="2" t="s">
        <v>0</v>
      </c>
      <c r="I2256" s="2" t="s">
        <v>8149</v>
      </c>
      <c r="J2256" s="2" t="s">
        <v>8150</v>
      </c>
      <c r="K2256" s="41">
        <v>3049</v>
      </c>
      <c r="L2256" s="48">
        <v>3049</v>
      </c>
      <c r="M2256" s="49" t="s">
        <v>327</v>
      </c>
      <c r="N2256" s="39" t="s">
        <v>328</v>
      </c>
      <c r="O2256" s="2">
        <v>0</v>
      </c>
      <c r="P2256" s="2">
        <v>0</v>
      </c>
      <c r="Q2256" s="39">
        <v>246.68</v>
      </c>
      <c r="R2256" s="2">
        <v>32.068400000000004</v>
      </c>
      <c r="S2256" s="2">
        <v>0</v>
      </c>
      <c r="T2256" s="2">
        <v>0</v>
      </c>
      <c r="U2256" s="39">
        <v>278.7484</v>
      </c>
      <c r="V2256" s="2">
        <v>0</v>
      </c>
      <c r="W2256" s="2" t="s">
        <v>1</v>
      </c>
      <c r="X2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6"/>
      <c r="Z2256"/>
      <c r="AA2256"/>
    </row>
    <row r="2257" spans="5:27" hidden="1">
      <c r="E2257" s="2" t="s">
        <v>8564</v>
      </c>
      <c r="F2257" s="51">
        <v>44734</v>
      </c>
      <c r="G2257" s="2" t="s">
        <v>1</v>
      </c>
      <c r="H2257" s="2" t="s">
        <v>0</v>
      </c>
      <c r="I2257" s="2" t="s">
        <v>8149</v>
      </c>
      <c r="J2257" s="2" t="s">
        <v>8150</v>
      </c>
      <c r="K2257" s="41">
        <v>3050</v>
      </c>
      <c r="L2257" s="48">
        <v>3050</v>
      </c>
      <c r="M2257" s="49">
        <v>0</v>
      </c>
      <c r="N2257" s="39" t="s">
        <v>8056</v>
      </c>
      <c r="O2257" s="2">
        <v>0</v>
      </c>
      <c r="P2257" s="2">
        <v>0</v>
      </c>
      <c r="Q2257" s="39">
        <v>36.83</v>
      </c>
      <c r="R2257" s="2">
        <v>4.7878999999999996</v>
      </c>
      <c r="S2257" s="2">
        <v>0</v>
      </c>
      <c r="T2257" s="2">
        <v>0</v>
      </c>
      <c r="U2257" s="39">
        <v>41.617899999999999</v>
      </c>
      <c r="V2257" s="2" t="s">
        <v>8389</v>
      </c>
      <c r="W2257" s="2" t="s">
        <v>1</v>
      </c>
      <c r="X2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7"/>
      <c r="Z2257"/>
      <c r="AA2257"/>
    </row>
    <row r="2258" spans="5:27" hidden="1">
      <c r="E2258" s="2" t="s">
        <v>8564</v>
      </c>
      <c r="F2258" s="51">
        <v>44734</v>
      </c>
      <c r="G2258" s="2" t="s">
        <v>1</v>
      </c>
      <c r="H2258" s="2" t="s">
        <v>0</v>
      </c>
      <c r="I2258" s="2" t="s">
        <v>8149</v>
      </c>
      <c r="J2258" s="2" t="s">
        <v>8150</v>
      </c>
      <c r="K2258" s="41">
        <v>3051</v>
      </c>
      <c r="L2258" s="48">
        <v>3051</v>
      </c>
      <c r="M2258" s="49" t="s">
        <v>118</v>
      </c>
      <c r="N2258" s="39" t="s">
        <v>119</v>
      </c>
      <c r="O2258" s="2">
        <v>0</v>
      </c>
      <c r="P2258" s="2">
        <v>0</v>
      </c>
      <c r="Q2258" s="39">
        <v>23.78</v>
      </c>
      <c r="R2258" s="2">
        <v>3.0914000000000001</v>
      </c>
      <c r="S2258" s="2">
        <v>0</v>
      </c>
      <c r="T2258" s="2">
        <v>0</v>
      </c>
      <c r="U2258" s="39">
        <v>26.871400000000001</v>
      </c>
      <c r="V2258" s="2">
        <v>0</v>
      </c>
      <c r="W2258" s="2" t="s">
        <v>1</v>
      </c>
      <c r="X2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8"/>
      <c r="Z2258"/>
      <c r="AA2258"/>
    </row>
    <row r="2259" spans="5:27" hidden="1">
      <c r="E2259" s="2" t="s">
        <v>8564</v>
      </c>
      <c r="F2259" s="51">
        <v>44734</v>
      </c>
      <c r="G2259" s="2" t="s">
        <v>1</v>
      </c>
      <c r="H2259" s="2" t="s">
        <v>0</v>
      </c>
      <c r="I2259" s="2" t="s">
        <v>8149</v>
      </c>
      <c r="J2259" s="2" t="s">
        <v>8150</v>
      </c>
      <c r="K2259" s="41">
        <v>3052</v>
      </c>
      <c r="L2259" s="48">
        <v>3052</v>
      </c>
      <c r="M2259" s="49" t="s">
        <v>564</v>
      </c>
      <c r="N2259" s="39" t="s">
        <v>565</v>
      </c>
      <c r="O2259" s="2">
        <v>0</v>
      </c>
      <c r="P2259" s="2">
        <v>0</v>
      </c>
      <c r="Q2259" s="39">
        <v>49.75</v>
      </c>
      <c r="R2259" s="2">
        <v>6.4675000000000002</v>
      </c>
      <c r="S2259" s="2">
        <v>0</v>
      </c>
      <c r="T2259" s="2">
        <v>0</v>
      </c>
      <c r="U2259" s="39">
        <v>56.217500000000001</v>
      </c>
      <c r="V2259" s="2">
        <v>0</v>
      </c>
      <c r="W2259" s="2" t="s">
        <v>1</v>
      </c>
      <c r="X2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59"/>
      <c r="Z2259"/>
      <c r="AA2259"/>
    </row>
    <row r="2260" spans="5:27" hidden="1">
      <c r="E2260" s="2" t="s">
        <v>8564</v>
      </c>
      <c r="F2260" s="51">
        <v>44734</v>
      </c>
      <c r="G2260" s="2" t="s">
        <v>1</v>
      </c>
      <c r="H2260" s="2" t="s">
        <v>0</v>
      </c>
      <c r="I2260" s="2" t="s">
        <v>8149</v>
      </c>
      <c r="J2260" s="2" t="s">
        <v>8150</v>
      </c>
      <c r="K2260" s="41">
        <v>3053</v>
      </c>
      <c r="L2260" s="48">
        <v>3053</v>
      </c>
      <c r="M2260" s="49">
        <v>0</v>
      </c>
      <c r="N2260" s="39" t="s">
        <v>322</v>
      </c>
      <c r="O2260" s="2">
        <v>0</v>
      </c>
      <c r="P2260" s="2">
        <v>0</v>
      </c>
      <c r="Q2260" s="39">
        <v>56.55</v>
      </c>
      <c r="R2260" s="2">
        <v>7.3514999999999997</v>
      </c>
      <c r="S2260" s="2">
        <v>0</v>
      </c>
      <c r="T2260" s="2">
        <v>0</v>
      </c>
      <c r="U2260" s="39">
        <v>63.901499999999999</v>
      </c>
      <c r="V2260" s="2" t="s">
        <v>8383</v>
      </c>
      <c r="W2260" s="2" t="s">
        <v>1</v>
      </c>
      <c r="X2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0"/>
      <c r="Z2260"/>
      <c r="AA2260"/>
    </row>
    <row r="2261" spans="5:27" hidden="1">
      <c r="E2261" s="2" t="s">
        <v>8564</v>
      </c>
      <c r="F2261" s="51">
        <v>44735</v>
      </c>
      <c r="G2261" s="2" t="s">
        <v>1</v>
      </c>
      <c r="H2261" s="2" t="s">
        <v>0</v>
      </c>
      <c r="I2261" s="2" t="s">
        <v>8149</v>
      </c>
      <c r="J2261" s="2" t="s">
        <v>8150</v>
      </c>
      <c r="K2261" s="41">
        <v>3054</v>
      </c>
      <c r="L2261" s="48">
        <v>3054</v>
      </c>
      <c r="M2261" s="49" t="s">
        <v>108</v>
      </c>
      <c r="N2261" s="39" t="s">
        <v>109</v>
      </c>
      <c r="O2261" s="2">
        <v>0</v>
      </c>
      <c r="P2261" s="2">
        <v>0</v>
      </c>
      <c r="Q2261" s="39">
        <v>226.41</v>
      </c>
      <c r="R2261" s="2">
        <v>29.433299999999999</v>
      </c>
      <c r="S2261" s="2">
        <v>0</v>
      </c>
      <c r="T2261" s="2">
        <v>0</v>
      </c>
      <c r="U2261" s="39">
        <v>255.8433</v>
      </c>
      <c r="V2261" s="2">
        <v>0</v>
      </c>
      <c r="W2261" s="2" t="s">
        <v>1</v>
      </c>
      <c r="X2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1"/>
      <c r="Z2261"/>
      <c r="AA2261"/>
    </row>
    <row r="2262" spans="5:27" hidden="1">
      <c r="E2262" s="2" t="s">
        <v>8564</v>
      </c>
      <c r="F2262" s="51">
        <v>44735</v>
      </c>
      <c r="G2262" s="2" t="s">
        <v>1</v>
      </c>
      <c r="H2262" s="2" t="s">
        <v>0</v>
      </c>
      <c r="I2262" s="2" t="s">
        <v>8149</v>
      </c>
      <c r="J2262" s="2" t="s">
        <v>8150</v>
      </c>
      <c r="K2262" s="41">
        <v>3055</v>
      </c>
      <c r="L2262" s="48">
        <v>3055</v>
      </c>
      <c r="M2262" s="49" t="s">
        <v>309</v>
      </c>
      <c r="N2262" s="39" t="s">
        <v>310</v>
      </c>
      <c r="O2262" s="2">
        <v>0</v>
      </c>
      <c r="P2262" s="2">
        <v>0</v>
      </c>
      <c r="Q2262" s="39">
        <v>69.66</v>
      </c>
      <c r="R2262" s="2">
        <v>9.0557999999999996</v>
      </c>
      <c r="S2262" s="2">
        <v>0</v>
      </c>
      <c r="T2262" s="2">
        <v>0</v>
      </c>
      <c r="U2262" s="39">
        <v>78.715800000000002</v>
      </c>
      <c r="V2262" s="2">
        <v>0</v>
      </c>
      <c r="W2262" s="2" t="s">
        <v>1</v>
      </c>
      <c r="X2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2"/>
      <c r="Z2262"/>
      <c r="AA2262"/>
    </row>
    <row r="2263" spans="5:27" hidden="1">
      <c r="E2263" s="2" t="s">
        <v>8564</v>
      </c>
      <c r="F2263" s="51">
        <v>44735</v>
      </c>
      <c r="G2263" s="2" t="s">
        <v>1</v>
      </c>
      <c r="H2263" s="2" t="s">
        <v>0</v>
      </c>
      <c r="I2263" s="2" t="s">
        <v>8149</v>
      </c>
      <c r="J2263" s="2" t="s">
        <v>8150</v>
      </c>
      <c r="K2263" s="41">
        <v>3056</v>
      </c>
      <c r="L2263" s="48">
        <v>3056</v>
      </c>
      <c r="M2263" s="49" t="s">
        <v>173</v>
      </c>
      <c r="N2263" s="39" t="s">
        <v>174</v>
      </c>
      <c r="O2263" s="2">
        <v>0</v>
      </c>
      <c r="P2263" s="2">
        <v>0</v>
      </c>
      <c r="Q2263" s="39">
        <v>163.12</v>
      </c>
      <c r="R2263" s="2">
        <v>21.2056</v>
      </c>
      <c r="S2263" s="2">
        <v>0</v>
      </c>
      <c r="T2263" s="2">
        <v>0</v>
      </c>
      <c r="U2263" s="39">
        <v>184.32560000000001</v>
      </c>
      <c r="V2263" s="2">
        <v>0</v>
      </c>
      <c r="W2263" s="2" t="s">
        <v>1</v>
      </c>
      <c r="X2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3"/>
      <c r="Z2263"/>
      <c r="AA2263"/>
    </row>
    <row r="2264" spans="5:27" hidden="1">
      <c r="E2264" s="2" t="s">
        <v>8564</v>
      </c>
      <c r="F2264" s="51">
        <v>44735</v>
      </c>
      <c r="G2264" s="2" t="s">
        <v>1</v>
      </c>
      <c r="H2264" s="2" t="s">
        <v>0</v>
      </c>
      <c r="I2264" s="2" t="s">
        <v>8149</v>
      </c>
      <c r="J2264" s="2" t="s">
        <v>8150</v>
      </c>
      <c r="K2264" s="41">
        <v>3057</v>
      </c>
      <c r="L2264" s="48">
        <v>3057</v>
      </c>
      <c r="M2264" s="49" t="s">
        <v>8290</v>
      </c>
      <c r="N2264" s="39" t="s">
        <v>8291</v>
      </c>
      <c r="O2264" s="2">
        <v>0</v>
      </c>
      <c r="P2264" s="2">
        <v>0</v>
      </c>
      <c r="Q2264" s="39">
        <v>42.78</v>
      </c>
      <c r="R2264" s="2">
        <v>5.5613999999999999</v>
      </c>
      <c r="S2264" s="2">
        <v>0</v>
      </c>
      <c r="T2264" s="2">
        <v>0</v>
      </c>
      <c r="U2264" s="39">
        <v>48.3414</v>
      </c>
      <c r="V2264" s="2">
        <v>0</v>
      </c>
      <c r="W2264" s="2" t="s">
        <v>1</v>
      </c>
      <c r="X2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4"/>
      <c r="Z2264"/>
      <c r="AA2264"/>
    </row>
    <row r="2265" spans="5:27" hidden="1">
      <c r="E2265" s="2" t="s">
        <v>8564</v>
      </c>
      <c r="F2265" s="51">
        <v>44735</v>
      </c>
      <c r="G2265" s="2" t="s">
        <v>1</v>
      </c>
      <c r="H2265" s="2" t="s">
        <v>0</v>
      </c>
      <c r="I2265" s="2" t="s">
        <v>8149</v>
      </c>
      <c r="J2265" s="2" t="s">
        <v>8150</v>
      </c>
      <c r="K2265" s="41">
        <v>3058</v>
      </c>
      <c r="L2265" s="48">
        <v>3058</v>
      </c>
      <c r="M2265" s="49" t="s">
        <v>299</v>
      </c>
      <c r="N2265" s="39" t="s">
        <v>300</v>
      </c>
      <c r="O2265" s="2">
        <v>0</v>
      </c>
      <c r="P2265" s="2">
        <v>0</v>
      </c>
      <c r="Q2265" s="39">
        <v>14.51</v>
      </c>
      <c r="R2265" s="2">
        <v>1.8863000000000001</v>
      </c>
      <c r="S2265" s="2">
        <v>0</v>
      </c>
      <c r="T2265" s="2">
        <v>0</v>
      </c>
      <c r="U2265" s="39">
        <v>16.3963</v>
      </c>
      <c r="V2265" s="2">
        <v>0</v>
      </c>
      <c r="W2265" s="2" t="s">
        <v>1</v>
      </c>
      <c r="X2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5"/>
      <c r="Z2265"/>
      <c r="AA2265"/>
    </row>
    <row r="2266" spans="5:27" hidden="1">
      <c r="E2266" s="2" t="s">
        <v>8564</v>
      </c>
      <c r="F2266" s="51">
        <v>44735</v>
      </c>
      <c r="G2266" s="2" t="s">
        <v>1</v>
      </c>
      <c r="H2266" s="2" t="s">
        <v>0</v>
      </c>
      <c r="I2266" s="2" t="s">
        <v>8149</v>
      </c>
      <c r="J2266" s="2" t="s">
        <v>8150</v>
      </c>
      <c r="K2266" s="41">
        <v>3059</v>
      </c>
      <c r="L2266" s="48">
        <v>3059</v>
      </c>
      <c r="M2266" s="49" t="s">
        <v>520</v>
      </c>
      <c r="N2266" s="39" t="s">
        <v>521</v>
      </c>
      <c r="O2266" s="2">
        <v>0</v>
      </c>
      <c r="P2266" s="2">
        <v>0</v>
      </c>
      <c r="Q2266" s="39">
        <v>607.30999999999995</v>
      </c>
      <c r="R2266" s="2">
        <v>78.950299999999999</v>
      </c>
      <c r="S2266" s="2">
        <v>0</v>
      </c>
      <c r="T2266" s="2">
        <v>0</v>
      </c>
      <c r="U2266" s="39">
        <v>686.26029999999992</v>
      </c>
      <c r="V2266" s="2">
        <v>0</v>
      </c>
      <c r="W2266" s="2" t="s">
        <v>1</v>
      </c>
      <c r="X2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6"/>
      <c r="Z2266"/>
      <c r="AA2266"/>
    </row>
    <row r="2267" spans="5:27" hidden="1">
      <c r="E2267" s="2" t="s">
        <v>8564</v>
      </c>
      <c r="F2267" s="51">
        <v>44735</v>
      </c>
      <c r="G2267" s="2" t="s">
        <v>1</v>
      </c>
      <c r="H2267" s="2" t="s">
        <v>0</v>
      </c>
      <c r="I2267" s="2" t="s">
        <v>8149</v>
      </c>
      <c r="J2267" s="2" t="s">
        <v>8150</v>
      </c>
      <c r="K2267" s="41">
        <v>3060</v>
      </c>
      <c r="L2267" s="48">
        <v>3060</v>
      </c>
      <c r="M2267" s="49" t="s">
        <v>255</v>
      </c>
      <c r="N2267" s="39" t="s">
        <v>256</v>
      </c>
      <c r="O2267" s="2">
        <v>0</v>
      </c>
      <c r="P2267" s="2">
        <v>0</v>
      </c>
      <c r="Q2267" s="39">
        <v>185.5</v>
      </c>
      <c r="R2267" s="2">
        <v>24.115000000000002</v>
      </c>
      <c r="S2267" s="2">
        <v>0</v>
      </c>
      <c r="T2267" s="2">
        <v>0</v>
      </c>
      <c r="U2267" s="39">
        <v>209.61500000000001</v>
      </c>
      <c r="V2267" s="2">
        <v>0</v>
      </c>
      <c r="W2267" s="2" t="s">
        <v>1</v>
      </c>
      <c r="X2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7"/>
      <c r="Z2267"/>
      <c r="AA2267"/>
    </row>
    <row r="2268" spans="5:27" hidden="1">
      <c r="E2268" s="2" t="s">
        <v>8564</v>
      </c>
      <c r="F2268" s="51">
        <v>44735</v>
      </c>
      <c r="G2268" s="2" t="s">
        <v>1</v>
      </c>
      <c r="H2268" s="2" t="s">
        <v>0</v>
      </c>
      <c r="I2268" s="2" t="s">
        <v>8149</v>
      </c>
      <c r="J2268" s="2" t="s">
        <v>8150</v>
      </c>
      <c r="K2268" s="41">
        <v>3061</v>
      </c>
      <c r="L2268" s="48">
        <v>3061</v>
      </c>
      <c r="M2268" s="49" t="s">
        <v>83</v>
      </c>
      <c r="N2268" s="39" t="s">
        <v>84</v>
      </c>
      <c r="O2268" s="2">
        <v>0</v>
      </c>
      <c r="P2268" s="2">
        <v>0</v>
      </c>
      <c r="Q2268" s="39">
        <v>307.85000000000002</v>
      </c>
      <c r="R2268" s="2">
        <v>40.020500000000006</v>
      </c>
      <c r="S2268" s="2">
        <v>0</v>
      </c>
      <c r="T2268" s="2">
        <v>0</v>
      </c>
      <c r="U2268" s="39">
        <v>347.87050000000005</v>
      </c>
      <c r="V2268" s="2">
        <v>0</v>
      </c>
      <c r="W2268" s="2" t="s">
        <v>1</v>
      </c>
      <c r="X2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8"/>
      <c r="Z2268"/>
      <c r="AA2268"/>
    </row>
    <row r="2269" spans="5:27" hidden="1">
      <c r="E2269" s="2" t="s">
        <v>8564</v>
      </c>
      <c r="F2269" s="51">
        <v>44735</v>
      </c>
      <c r="G2269" s="2" t="s">
        <v>1</v>
      </c>
      <c r="H2269" s="2" t="s">
        <v>0</v>
      </c>
      <c r="I2269" s="2" t="s">
        <v>8149</v>
      </c>
      <c r="J2269" s="2" t="s">
        <v>8150</v>
      </c>
      <c r="K2269" s="41">
        <v>3062</v>
      </c>
      <c r="L2269" s="48">
        <v>3062</v>
      </c>
      <c r="M2269" s="49" t="s">
        <v>685</v>
      </c>
      <c r="N2269" s="39" t="s">
        <v>686</v>
      </c>
      <c r="O2269" s="2">
        <v>0</v>
      </c>
      <c r="P2269" s="2">
        <v>0</v>
      </c>
      <c r="Q2269" s="39">
        <v>409.78</v>
      </c>
      <c r="R2269" s="2">
        <v>53.2714</v>
      </c>
      <c r="S2269" s="2">
        <v>0</v>
      </c>
      <c r="T2269" s="2">
        <v>0</v>
      </c>
      <c r="U2269" s="39">
        <v>463.05139999999994</v>
      </c>
      <c r="V2269" s="2">
        <v>0</v>
      </c>
      <c r="W2269" s="2" t="s">
        <v>1</v>
      </c>
      <c r="X2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69"/>
      <c r="Z2269"/>
      <c r="AA2269"/>
    </row>
    <row r="2270" spans="5:27" hidden="1">
      <c r="E2270" s="2" t="s">
        <v>8564</v>
      </c>
      <c r="F2270" s="51">
        <v>44735</v>
      </c>
      <c r="G2270" s="2" t="s">
        <v>1</v>
      </c>
      <c r="H2270" s="2" t="s">
        <v>0</v>
      </c>
      <c r="I2270" s="2" t="s">
        <v>8149</v>
      </c>
      <c r="J2270" s="2" t="s">
        <v>8150</v>
      </c>
      <c r="K2270" s="41">
        <v>3063</v>
      </c>
      <c r="L2270" s="48">
        <v>3063</v>
      </c>
      <c r="M2270" s="49" t="s">
        <v>269</v>
      </c>
      <c r="N2270" s="39" t="s">
        <v>270</v>
      </c>
      <c r="O2270" s="2">
        <v>0</v>
      </c>
      <c r="P2270" s="2">
        <v>0</v>
      </c>
      <c r="Q2270" s="39">
        <v>450.75</v>
      </c>
      <c r="R2270" s="2">
        <v>58.597500000000004</v>
      </c>
      <c r="S2270" s="2">
        <v>0</v>
      </c>
      <c r="T2270" s="2">
        <v>0</v>
      </c>
      <c r="U2270" s="39">
        <v>509.34750000000003</v>
      </c>
      <c r="V2270" s="2">
        <v>0</v>
      </c>
      <c r="W2270" s="2" t="s">
        <v>1</v>
      </c>
      <c r="X2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0"/>
      <c r="Z2270"/>
      <c r="AA2270"/>
    </row>
    <row r="2271" spans="5:27" hidden="1">
      <c r="E2271" s="2" t="s">
        <v>8564</v>
      </c>
      <c r="F2271" s="51">
        <v>44735</v>
      </c>
      <c r="G2271" s="2" t="s">
        <v>1</v>
      </c>
      <c r="H2271" s="2" t="s">
        <v>0</v>
      </c>
      <c r="I2271" s="2" t="s">
        <v>8149</v>
      </c>
      <c r="J2271" s="2" t="s">
        <v>8150</v>
      </c>
      <c r="K2271" s="41">
        <v>3064</v>
      </c>
      <c r="L2271" s="48">
        <v>3064</v>
      </c>
      <c r="M2271" s="49" t="s">
        <v>896</v>
      </c>
      <c r="N2271" s="39" t="s">
        <v>897</v>
      </c>
      <c r="O2271" s="2">
        <v>0</v>
      </c>
      <c r="P2271" s="2">
        <v>0</v>
      </c>
      <c r="Q2271" s="39">
        <v>103.5</v>
      </c>
      <c r="R2271" s="2">
        <v>13.455</v>
      </c>
      <c r="S2271" s="2">
        <v>0</v>
      </c>
      <c r="T2271" s="2">
        <v>0</v>
      </c>
      <c r="U2271" s="39">
        <v>116.955</v>
      </c>
      <c r="V2271" s="2">
        <v>0</v>
      </c>
      <c r="W2271" s="2" t="s">
        <v>1</v>
      </c>
      <c r="X2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1"/>
      <c r="Z2271"/>
      <c r="AA2271"/>
    </row>
    <row r="2272" spans="5:27" hidden="1">
      <c r="E2272" s="2" t="s">
        <v>8564</v>
      </c>
      <c r="F2272" s="51">
        <v>44735</v>
      </c>
      <c r="G2272" s="2" t="s">
        <v>1</v>
      </c>
      <c r="H2272" s="2" t="s">
        <v>0</v>
      </c>
      <c r="I2272" s="2" t="s">
        <v>8149</v>
      </c>
      <c r="J2272" s="2" t="s">
        <v>8150</v>
      </c>
      <c r="K2272" s="41">
        <v>3065</v>
      </c>
      <c r="L2272" s="48">
        <v>3065</v>
      </c>
      <c r="M2272" s="49" t="s">
        <v>1204</v>
      </c>
      <c r="N2272" s="39" t="s">
        <v>1205</v>
      </c>
      <c r="O2272" s="2">
        <v>0</v>
      </c>
      <c r="P2272" s="2">
        <v>0</v>
      </c>
      <c r="Q2272" s="39">
        <v>48.4</v>
      </c>
      <c r="R2272" s="2">
        <v>6.2919999999999998</v>
      </c>
      <c r="S2272" s="2">
        <v>0</v>
      </c>
      <c r="T2272" s="2">
        <v>0</v>
      </c>
      <c r="U2272" s="39">
        <v>54.692</v>
      </c>
      <c r="V2272" s="2">
        <v>0</v>
      </c>
      <c r="W2272" s="2" t="s">
        <v>1</v>
      </c>
      <c r="X2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2"/>
      <c r="Z2272"/>
      <c r="AA2272"/>
    </row>
    <row r="2273" spans="5:27" hidden="1">
      <c r="E2273" s="2" t="s">
        <v>8564</v>
      </c>
      <c r="F2273" s="51">
        <v>44735</v>
      </c>
      <c r="G2273" s="2" t="s">
        <v>1</v>
      </c>
      <c r="H2273" s="2" t="s">
        <v>0</v>
      </c>
      <c r="I2273" s="2" t="s">
        <v>8149</v>
      </c>
      <c r="J2273" s="2" t="s">
        <v>8150</v>
      </c>
      <c r="K2273" s="41">
        <v>3066</v>
      </c>
      <c r="L2273" s="48">
        <v>3066</v>
      </c>
      <c r="M2273" s="49" t="s">
        <v>333</v>
      </c>
      <c r="N2273" s="39" t="s">
        <v>334</v>
      </c>
      <c r="O2273" s="2">
        <v>0</v>
      </c>
      <c r="P2273" s="2">
        <v>0</v>
      </c>
      <c r="Q2273" s="39">
        <v>101.94</v>
      </c>
      <c r="R2273" s="2">
        <v>13.2522</v>
      </c>
      <c r="S2273" s="2">
        <v>0</v>
      </c>
      <c r="T2273" s="2">
        <v>0</v>
      </c>
      <c r="U2273" s="39">
        <v>115.1922</v>
      </c>
      <c r="V2273" s="2">
        <v>0</v>
      </c>
      <c r="W2273" s="2" t="s">
        <v>1</v>
      </c>
      <c r="X2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3"/>
      <c r="Z2273"/>
      <c r="AA2273"/>
    </row>
    <row r="2274" spans="5:27" hidden="1">
      <c r="E2274" s="2" t="s">
        <v>8564</v>
      </c>
      <c r="F2274" s="51">
        <v>44735</v>
      </c>
      <c r="G2274" s="2" t="s">
        <v>1</v>
      </c>
      <c r="H2274" s="2" t="s">
        <v>0</v>
      </c>
      <c r="I2274" s="2" t="s">
        <v>8149</v>
      </c>
      <c r="J2274" s="2" t="s">
        <v>8150</v>
      </c>
      <c r="K2274" s="41">
        <v>3067</v>
      </c>
      <c r="L2274" s="48">
        <v>3067</v>
      </c>
      <c r="M2274" s="49" t="s">
        <v>277</v>
      </c>
      <c r="N2274" s="39" t="s">
        <v>278</v>
      </c>
      <c r="O2274" s="2">
        <v>0</v>
      </c>
      <c r="P2274" s="2">
        <v>0</v>
      </c>
      <c r="Q2274" s="39">
        <v>458.76</v>
      </c>
      <c r="R2274" s="2">
        <v>59.638800000000003</v>
      </c>
      <c r="S2274" s="2">
        <v>0</v>
      </c>
      <c r="T2274" s="2">
        <v>0</v>
      </c>
      <c r="U2274" s="39">
        <v>518.39879999999994</v>
      </c>
      <c r="V2274" s="2">
        <v>0</v>
      </c>
      <c r="W2274" s="2" t="s">
        <v>1</v>
      </c>
      <c r="X2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4"/>
      <c r="Z2274"/>
      <c r="AA2274"/>
    </row>
    <row r="2275" spans="5:27" hidden="1">
      <c r="E2275" s="2" t="s">
        <v>8564</v>
      </c>
      <c r="F2275" s="51">
        <v>44735</v>
      </c>
      <c r="G2275" s="2" t="s">
        <v>1</v>
      </c>
      <c r="H2275" s="2" t="s">
        <v>0</v>
      </c>
      <c r="I2275" s="2" t="s">
        <v>8149</v>
      </c>
      <c r="J2275" s="2" t="s">
        <v>8150</v>
      </c>
      <c r="K2275" s="41">
        <v>3068</v>
      </c>
      <c r="L2275" s="48">
        <v>3068</v>
      </c>
      <c r="M2275" s="49" t="s">
        <v>8554</v>
      </c>
      <c r="N2275" s="39" t="s">
        <v>8555</v>
      </c>
      <c r="O2275" s="2">
        <v>0</v>
      </c>
      <c r="P2275" s="2">
        <v>0</v>
      </c>
      <c r="Q2275" s="39">
        <v>26.89</v>
      </c>
      <c r="R2275" s="2">
        <v>3.4957000000000003</v>
      </c>
      <c r="S2275" s="2">
        <v>0</v>
      </c>
      <c r="T2275" s="2">
        <v>0</v>
      </c>
      <c r="U2275" s="39">
        <v>30.3857</v>
      </c>
      <c r="V2275" s="2">
        <v>0</v>
      </c>
      <c r="W2275" s="2" t="s">
        <v>1</v>
      </c>
      <c r="X2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5"/>
      <c r="Z2275"/>
      <c r="AA2275"/>
    </row>
    <row r="2276" spans="5:27" hidden="1">
      <c r="E2276" s="2" t="s">
        <v>8564</v>
      </c>
      <c r="F2276" s="51">
        <v>44735</v>
      </c>
      <c r="G2276" s="2" t="s">
        <v>1</v>
      </c>
      <c r="H2276" s="2" t="s">
        <v>0</v>
      </c>
      <c r="I2276" s="2" t="s">
        <v>8149</v>
      </c>
      <c r="J2276" s="2" t="s">
        <v>8150</v>
      </c>
      <c r="K2276" s="41">
        <v>3069</v>
      </c>
      <c r="L2276" s="48">
        <v>3069</v>
      </c>
      <c r="M2276" s="49" t="s">
        <v>333</v>
      </c>
      <c r="N2276" s="39" t="s">
        <v>334</v>
      </c>
      <c r="O2276" s="2">
        <v>0</v>
      </c>
      <c r="P2276" s="2">
        <v>0</v>
      </c>
      <c r="Q2276" s="39">
        <v>214.08</v>
      </c>
      <c r="R2276" s="2">
        <v>27.830400000000001</v>
      </c>
      <c r="S2276" s="2">
        <v>0</v>
      </c>
      <c r="T2276" s="2">
        <v>0</v>
      </c>
      <c r="U2276" s="39">
        <v>241.91040000000001</v>
      </c>
      <c r="V2276" s="2">
        <v>0</v>
      </c>
      <c r="W2276" s="2" t="s">
        <v>1</v>
      </c>
      <c r="X2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6"/>
      <c r="Z2276"/>
      <c r="AA2276"/>
    </row>
    <row r="2277" spans="5:27" hidden="1">
      <c r="E2277" s="2" t="s">
        <v>8564</v>
      </c>
      <c r="F2277" s="51">
        <v>44735</v>
      </c>
      <c r="G2277" s="2" t="s">
        <v>1</v>
      </c>
      <c r="H2277" s="2" t="s">
        <v>0</v>
      </c>
      <c r="I2277" s="2" t="s">
        <v>8149</v>
      </c>
      <c r="J2277" s="2" t="s">
        <v>8150</v>
      </c>
      <c r="K2277" s="41">
        <v>3070</v>
      </c>
      <c r="L2277" s="48">
        <v>3070</v>
      </c>
      <c r="M2277" s="49" t="s">
        <v>755</v>
      </c>
      <c r="N2277" s="39" t="s">
        <v>756</v>
      </c>
      <c r="O2277" s="2">
        <v>0</v>
      </c>
      <c r="P2277" s="2">
        <v>0</v>
      </c>
      <c r="Q2277" s="39">
        <v>18541.36</v>
      </c>
      <c r="R2277" s="2">
        <v>2410.3768</v>
      </c>
      <c r="S2277" s="2">
        <v>0</v>
      </c>
      <c r="T2277" s="2">
        <v>0</v>
      </c>
      <c r="U2277" s="39">
        <v>20951.736799999999</v>
      </c>
      <c r="V2277" s="2">
        <v>0</v>
      </c>
      <c r="W2277" s="2" t="s">
        <v>1</v>
      </c>
      <c r="X2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7"/>
      <c r="Z2277"/>
      <c r="AA2277"/>
    </row>
    <row r="2278" spans="5:27" hidden="1">
      <c r="E2278" s="2" t="s">
        <v>8564</v>
      </c>
      <c r="F2278" s="51">
        <v>44735</v>
      </c>
      <c r="G2278" s="2" t="s">
        <v>1</v>
      </c>
      <c r="H2278" s="2" t="s">
        <v>0</v>
      </c>
      <c r="I2278" s="2" t="s">
        <v>8149</v>
      </c>
      <c r="J2278" s="2" t="s">
        <v>8150</v>
      </c>
      <c r="K2278" s="41">
        <v>3071</v>
      </c>
      <c r="L2278" s="48">
        <v>3071</v>
      </c>
      <c r="M2278" s="49" t="s">
        <v>908</v>
      </c>
      <c r="N2278" s="39" t="s">
        <v>909</v>
      </c>
      <c r="O2278" s="2">
        <v>0</v>
      </c>
      <c r="P2278" s="2">
        <v>0</v>
      </c>
      <c r="Q2278" s="39">
        <v>50</v>
      </c>
      <c r="R2278" s="2">
        <v>6.5</v>
      </c>
      <c r="S2278" s="2">
        <v>0</v>
      </c>
      <c r="T2278" s="2">
        <v>0</v>
      </c>
      <c r="U2278" s="39">
        <v>56.5</v>
      </c>
      <c r="V2278" s="2">
        <v>0</v>
      </c>
      <c r="W2278" s="2" t="s">
        <v>1</v>
      </c>
      <c r="X2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8"/>
      <c r="Z2278"/>
      <c r="AA2278"/>
    </row>
    <row r="2279" spans="5:27" hidden="1">
      <c r="E2279" s="2" t="s">
        <v>8564</v>
      </c>
      <c r="F2279" s="51">
        <v>44735</v>
      </c>
      <c r="G2279" s="2" t="s">
        <v>1</v>
      </c>
      <c r="H2279" s="2" t="s">
        <v>0</v>
      </c>
      <c r="I2279" s="2" t="s">
        <v>8149</v>
      </c>
      <c r="J2279" s="2" t="s">
        <v>8150</v>
      </c>
      <c r="K2279" s="41">
        <v>3072</v>
      </c>
      <c r="L2279" s="48">
        <v>3072</v>
      </c>
      <c r="M2279" s="49" t="s">
        <v>908</v>
      </c>
      <c r="N2279" s="39" t="s">
        <v>909</v>
      </c>
      <c r="O2279" s="2">
        <v>0</v>
      </c>
      <c r="P2279" s="2">
        <v>0</v>
      </c>
      <c r="Q2279" s="39">
        <v>168.13</v>
      </c>
      <c r="R2279" s="2">
        <v>21.8569</v>
      </c>
      <c r="S2279" s="2">
        <v>0</v>
      </c>
      <c r="T2279" s="2">
        <v>0</v>
      </c>
      <c r="U2279" s="39">
        <v>189.98689999999999</v>
      </c>
      <c r="V2279" s="2">
        <v>0</v>
      </c>
      <c r="W2279" s="2" t="s">
        <v>1</v>
      </c>
      <c r="X2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79"/>
      <c r="Z2279"/>
      <c r="AA2279"/>
    </row>
    <row r="2280" spans="5:27" hidden="1">
      <c r="E2280" s="2" t="s">
        <v>8564</v>
      </c>
      <c r="F2280" s="51">
        <v>44735</v>
      </c>
      <c r="G2280" s="2" t="s">
        <v>1</v>
      </c>
      <c r="H2280" s="2" t="s">
        <v>0</v>
      </c>
      <c r="I2280" s="2" t="s">
        <v>8149</v>
      </c>
      <c r="J2280" s="2" t="s">
        <v>8150</v>
      </c>
      <c r="K2280" s="41">
        <v>3073</v>
      </c>
      <c r="L2280" s="48">
        <v>3073</v>
      </c>
      <c r="M2280" s="49">
        <v>0</v>
      </c>
      <c r="N2280" s="39" t="s">
        <v>1393</v>
      </c>
      <c r="O2280" s="2">
        <v>0</v>
      </c>
      <c r="P2280" s="2">
        <v>0</v>
      </c>
      <c r="Q2280" s="39">
        <v>83.55</v>
      </c>
      <c r="R2280" s="2">
        <v>10.861499999999999</v>
      </c>
      <c r="S2280" s="2">
        <v>0</v>
      </c>
      <c r="T2280" s="2">
        <v>0</v>
      </c>
      <c r="U2280" s="39">
        <v>94.41149999999999</v>
      </c>
      <c r="V2280" s="2" t="s">
        <v>8399</v>
      </c>
      <c r="W2280" s="2" t="s">
        <v>1</v>
      </c>
      <c r="X2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0"/>
      <c r="Z2280"/>
      <c r="AA2280"/>
    </row>
    <row r="2281" spans="5:27" hidden="1">
      <c r="E2281" s="2" t="s">
        <v>8564</v>
      </c>
      <c r="F2281" s="51">
        <v>44735</v>
      </c>
      <c r="G2281" s="2" t="s">
        <v>1</v>
      </c>
      <c r="H2281" s="2" t="s">
        <v>0</v>
      </c>
      <c r="I2281" s="2" t="s">
        <v>8149</v>
      </c>
      <c r="J2281" s="2" t="s">
        <v>8150</v>
      </c>
      <c r="K2281" s="41">
        <v>3074</v>
      </c>
      <c r="L2281" s="48">
        <v>3074</v>
      </c>
      <c r="M2281" s="49">
        <v>0</v>
      </c>
      <c r="N2281" s="39" t="s">
        <v>1393</v>
      </c>
      <c r="O2281" s="2">
        <v>0</v>
      </c>
      <c r="P2281" s="2">
        <v>0</v>
      </c>
      <c r="Q2281" s="39">
        <v>95.36</v>
      </c>
      <c r="R2281" s="2">
        <v>12.396800000000001</v>
      </c>
      <c r="S2281" s="2">
        <v>0</v>
      </c>
      <c r="T2281" s="2">
        <v>0</v>
      </c>
      <c r="U2281" s="39">
        <v>107.7568</v>
      </c>
      <c r="V2281" s="2" t="s">
        <v>8399</v>
      </c>
      <c r="W2281" s="2" t="s">
        <v>1</v>
      </c>
      <c r="X2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1"/>
      <c r="Z2281"/>
      <c r="AA2281"/>
    </row>
    <row r="2282" spans="5:27" hidden="1">
      <c r="E2282" s="2" t="s">
        <v>8564</v>
      </c>
      <c r="F2282" s="51">
        <v>44735</v>
      </c>
      <c r="G2282" s="2" t="s">
        <v>1</v>
      </c>
      <c r="H2282" s="2" t="s">
        <v>0</v>
      </c>
      <c r="I2282" s="2" t="s">
        <v>8149</v>
      </c>
      <c r="J2282" s="2" t="s">
        <v>8150</v>
      </c>
      <c r="K2282" s="41">
        <v>3075</v>
      </c>
      <c r="L2282" s="48">
        <v>3075</v>
      </c>
      <c r="M2282" s="49" t="s">
        <v>1291</v>
      </c>
      <c r="N2282" s="39" t="s">
        <v>1292</v>
      </c>
      <c r="O2282" s="2">
        <v>0</v>
      </c>
      <c r="P2282" s="2">
        <v>0</v>
      </c>
      <c r="Q2282" s="39">
        <v>16.510000000000002</v>
      </c>
      <c r="R2282" s="2">
        <v>2.1463000000000001</v>
      </c>
      <c r="S2282" s="2">
        <v>0</v>
      </c>
      <c r="T2282" s="2">
        <v>0</v>
      </c>
      <c r="U2282" s="39">
        <v>18.656300000000002</v>
      </c>
      <c r="V2282" s="2">
        <v>0</v>
      </c>
      <c r="W2282" s="2" t="s">
        <v>1</v>
      </c>
      <c r="X2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2"/>
      <c r="Z2282"/>
      <c r="AA2282"/>
    </row>
    <row r="2283" spans="5:27" hidden="1">
      <c r="E2283" s="2" t="s">
        <v>8564</v>
      </c>
      <c r="F2283" s="51">
        <v>44735</v>
      </c>
      <c r="G2283" s="2" t="s">
        <v>1</v>
      </c>
      <c r="H2283" s="2" t="s">
        <v>0</v>
      </c>
      <c r="I2283" s="2" t="s">
        <v>8149</v>
      </c>
      <c r="J2283" s="2" t="s">
        <v>8150</v>
      </c>
      <c r="K2283" s="41">
        <v>3076</v>
      </c>
      <c r="L2283" s="48">
        <v>3076</v>
      </c>
      <c r="M2283" s="49" t="s">
        <v>435</v>
      </c>
      <c r="N2283" s="39" t="s">
        <v>436</v>
      </c>
      <c r="O2283" s="2">
        <v>0</v>
      </c>
      <c r="P2283" s="2">
        <v>0</v>
      </c>
      <c r="Q2283" s="39">
        <v>1954.57</v>
      </c>
      <c r="R2283" s="2">
        <v>254.0941</v>
      </c>
      <c r="S2283" s="2">
        <v>0</v>
      </c>
      <c r="T2283" s="2">
        <v>0</v>
      </c>
      <c r="U2283" s="39">
        <v>2208.6641</v>
      </c>
      <c r="V2283" s="2">
        <v>0</v>
      </c>
      <c r="W2283" s="2" t="s">
        <v>1</v>
      </c>
      <c r="X2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3"/>
      <c r="Z2283"/>
      <c r="AA2283"/>
    </row>
    <row r="2284" spans="5:27" hidden="1">
      <c r="E2284" s="2" t="s">
        <v>8564</v>
      </c>
      <c r="F2284" s="51">
        <v>44735</v>
      </c>
      <c r="G2284" s="2" t="s">
        <v>1</v>
      </c>
      <c r="H2284" s="2" t="s">
        <v>0</v>
      </c>
      <c r="I2284" s="2" t="s">
        <v>8149</v>
      </c>
      <c r="J2284" s="2" t="s">
        <v>8150</v>
      </c>
      <c r="K2284" s="41">
        <v>3077</v>
      </c>
      <c r="L2284" s="48">
        <v>3077</v>
      </c>
      <c r="M2284" s="49" t="s">
        <v>118</v>
      </c>
      <c r="N2284" s="39" t="s">
        <v>119</v>
      </c>
      <c r="O2284" s="2">
        <v>0</v>
      </c>
      <c r="P2284" s="2">
        <v>0</v>
      </c>
      <c r="Q2284" s="39">
        <v>35.81</v>
      </c>
      <c r="R2284" s="2">
        <v>4.6553000000000004</v>
      </c>
      <c r="S2284" s="2">
        <v>0</v>
      </c>
      <c r="T2284" s="2">
        <v>0</v>
      </c>
      <c r="U2284" s="39">
        <v>40.465299999999999</v>
      </c>
      <c r="V2284" s="2">
        <v>0</v>
      </c>
      <c r="W2284" s="2" t="s">
        <v>1</v>
      </c>
      <c r="X2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4"/>
      <c r="Z2284"/>
      <c r="AA2284"/>
    </row>
    <row r="2285" spans="5:27" hidden="1">
      <c r="E2285" s="2" t="s">
        <v>8564</v>
      </c>
      <c r="F2285" s="51">
        <v>44735</v>
      </c>
      <c r="G2285" s="2" t="s">
        <v>1</v>
      </c>
      <c r="H2285" s="2" t="s">
        <v>0</v>
      </c>
      <c r="I2285" s="2" t="s">
        <v>8149</v>
      </c>
      <c r="J2285" s="2" t="s">
        <v>8150</v>
      </c>
      <c r="K2285" s="41">
        <v>3078</v>
      </c>
      <c r="L2285" s="48">
        <v>3078</v>
      </c>
      <c r="M2285" s="49" t="s">
        <v>233</v>
      </c>
      <c r="N2285" s="39" t="s">
        <v>234</v>
      </c>
      <c r="O2285" s="2">
        <v>0</v>
      </c>
      <c r="P2285" s="2">
        <v>0</v>
      </c>
      <c r="Q2285" s="39">
        <v>340.96</v>
      </c>
      <c r="R2285" s="2">
        <v>44.324799999999996</v>
      </c>
      <c r="S2285" s="2">
        <v>0</v>
      </c>
      <c r="T2285" s="2">
        <v>0</v>
      </c>
      <c r="U2285" s="39">
        <v>385.28479999999996</v>
      </c>
      <c r="V2285" s="2">
        <v>0</v>
      </c>
      <c r="W2285" s="2" t="s">
        <v>1</v>
      </c>
      <c r="X2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5"/>
      <c r="Z2285"/>
      <c r="AA2285"/>
    </row>
    <row r="2286" spans="5:27" hidden="1">
      <c r="E2286" s="2" t="s">
        <v>8564</v>
      </c>
      <c r="F2286" s="51">
        <v>44735</v>
      </c>
      <c r="G2286" s="2" t="s">
        <v>1</v>
      </c>
      <c r="H2286" s="2" t="s">
        <v>0</v>
      </c>
      <c r="I2286" s="2" t="s">
        <v>8149</v>
      </c>
      <c r="J2286" s="2" t="s">
        <v>8150</v>
      </c>
      <c r="K2286" s="41">
        <v>3079</v>
      </c>
      <c r="L2286" s="48">
        <v>3079</v>
      </c>
      <c r="M2286" s="49" t="s">
        <v>333</v>
      </c>
      <c r="N2286" s="39" t="s">
        <v>334</v>
      </c>
      <c r="O2286" s="2">
        <v>0</v>
      </c>
      <c r="P2286" s="2">
        <v>0</v>
      </c>
      <c r="Q2286" s="39">
        <v>122.34</v>
      </c>
      <c r="R2286" s="2">
        <v>15.904200000000001</v>
      </c>
      <c r="S2286" s="2">
        <v>0</v>
      </c>
      <c r="T2286" s="2">
        <v>0</v>
      </c>
      <c r="U2286" s="39">
        <v>138.24420000000001</v>
      </c>
      <c r="V2286" s="2">
        <v>0</v>
      </c>
      <c r="W2286" s="2" t="s">
        <v>1</v>
      </c>
      <c r="X2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6"/>
      <c r="Z2286"/>
      <c r="AA2286"/>
    </row>
    <row r="2287" spans="5:27" hidden="1">
      <c r="E2287" s="2" t="s">
        <v>8564</v>
      </c>
      <c r="F2287" s="51">
        <v>44735</v>
      </c>
      <c r="G2287" s="2" t="s">
        <v>1</v>
      </c>
      <c r="H2287" s="2" t="s">
        <v>0</v>
      </c>
      <c r="I2287" s="2" t="s">
        <v>8149</v>
      </c>
      <c r="J2287" s="2" t="s">
        <v>8150</v>
      </c>
      <c r="K2287" s="41">
        <v>3080</v>
      </c>
      <c r="L2287" s="48">
        <v>3080</v>
      </c>
      <c r="M2287" s="49">
        <v>0</v>
      </c>
      <c r="N2287" s="39" t="s">
        <v>8669</v>
      </c>
      <c r="O2287" s="2">
        <v>0</v>
      </c>
      <c r="P2287" s="2">
        <v>0</v>
      </c>
      <c r="Q2287" s="39">
        <v>43.15</v>
      </c>
      <c r="R2287" s="2">
        <v>5.6094999999999997</v>
      </c>
      <c r="S2287" s="2">
        <v>0</v>
      </c>
      <c r="T2287" s="2">
        <v>0</v>
      </c>
      <c r="U2287" s="39">
        <v>48.759499999999996</v>
      </c>
      <c r="V2287" s="2" t="s">
        <v>8668</v>
      </c>
      <c r="W2287" s="2" t="s">
        <v>1</v>
      </c>
      <c r="X2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7"/>
      <c r="Z2287"/>
      <c r="AA2287"/>
    </row>
    <row r="2288" spans="5:27" hidden="1">
      <c r="E2288" s="2" t="s">
        <v>8564</v>
      </c>
      <c r="F2288" s="51">
        <v>44735</v>
      </c>
      <c r="G2288" s="2" t="s">
        <v>1</v>
      </c>
      <c r="H2288" s="2" t="s">
        <v>0</v>
      </c>
      <c r="I2288" s="2" t="s">
        <v>8149</v>
      </c>
      <c r="J2288" s="2" t="s">
        <v>8150</v>
      </c>
      <c r="K2288" s="41">
        <v>3081</v>
      </c>
      <c r="L2288" s="48">
        <v>3081</v>
      </c>
      <c r="M2288" s="49" t="s">
        <v>558</v>
      </c>
      <c r="N2288" s="39" t="s">
        <v>559</v>
      </c>
      <c r="O2288" s="2">
        <v>0</v>
      </c>
      <c r="P2288" s="2">
        <v>0</v>
      </c>
      <c r="Q2288" s="39">
        <v>581.45000000000005</v>
      </c>
      <c r="R2288" s="2">
        <v>75.58850000000001</v>
      </c>
      <c r="S2288" s="2">
        <v>0</v>
      </c>
      <c r="T2288" s="2">
        <v>0</v>
      </c>
      <c r="U2288" s="39">
        <v>657.03850000000011</v>
      </c>
      <c r="V2288" s="2">
        <v>0</v>
      </c>
      <c r="W2288" s="2" t="s">
        <v>1</v>
      </c>
      <c r="X2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8"/>
      <c r="Z2288"/>
      <c r="AA2288"/>
    </row>
    <row r="2289" spans="5:27" hidden="1">
      <c r="E2289" s="2" t="s">
        <v>8564</v>
      </c>
      <c r="F2289" s="51">
        <v>44736</v>
      </c>
      <c r="G2289" s="2" t="s">
        <v>1</v>
      </c>
      <c r="H2289" s="2" t="s">
        <v>0</v>
      </c>
      <c r="I2289" s="2" t="s">
        <v>8149</v>
      </c>
      <c r="J2289" s="2" t="s">
        <v>8150</v>
      </c>
      <c r="K2289" s="41">
        <v>3082</v>
      </c>
      <c r="L2289" s="48">
        <v>3082</v>
      </c>
      <c r="M2289" s="49" t="s">
        <v>1196</v>
      </c>
      <c r="N2289" s="39" t="s">
        <v>1197</v>
      </c>
      <c r="O2289" s="2">
        <v>0</v>
      </c>
      <c r="P2289" s="2">
        <v>0</v>
      </c>
      <c r="Q2289" s="39">
        <v>7335.9</v>
      </c>
      <c r="R2289" s="2">
        <v>953.66700000000003</v>
      </c>
      <c r="S2289" s="2">
        <v>0</v>
      </c>
      <c r="T2289" s="2">
        <v>0</v>
      </c>
      <c r="U2289" s="39">
        <v>8289.5669999999991</v>
      </c>
      <c r="V2289" s="2">
        <v>0</v>
      </c>
      <c r="W2289" s="2" t="s">
        <v>1</v>
      </c>
      <c r="X2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89"/>
      <c r="Z2289"/>
      <c r="AA2289"/>
    </row>
    <row r="2290" spans="5:27" hidden="1">
      <c r="E2290" s="2" t="s">
        <v>8564</v>
      </c>
      <c r="F2290" s="51">
        <v>44736</v>
      </c>
      <c r="G2290" s="2" t="s">
        <v>1</v>
      </c>
      <c r="H2290" s="2" t="s">
        <v>0</v>
      </c>
      <c r="I2290" s="2" t="s">
        <v>8149</v>
      </c>
      <c r="J2290" s="2" t="s">
        <v>8150</v>
      </c>
      <c r="K2290" s="41">
        <v>3083</v>
      </c>
      <c r="L2290" s="48">
        <v>3083</v>
      </c>
      <c r="M2290" s="49" t="s">
        <v>445</v>
      </c>
      <c r="N2290" s="39" t="s">
        <v>446</v>
      </c>
      <c r="O2290" s="2">
        <v>0</v>
      </c>
      <c r="P2290" s="2">
        <v>0</v>
      </c>
      <c r="Q2290" s="39">
        <v>66.73</v>
      </c>
      <c r="R2290" s="2">
        <v>8.6749000000000009</v>
      </c>
      <c r="S2290" s="2">
        <v>0</v>
      </c>
      <c r="T2290" s="2">
        <v>0</v>
      </c>
      <c r="U2290" s="39">
        <v>75.404899999999998</v>
      </c>
      <c r="V2290" s="2">
        <v>0</v>
      </c>
      <c r="W2290" s="2" t="s">
        <v>1</v>
      </c>
      <c r="X2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0"/>
      <c r="Z2290"/>
      <c r="AA2290"/>
    </row>
    <row r="2291" spans="5:27" hidden="1">
      <c r="E2291" s="2" t="s">
        <v>8564</v>
      </c>
      <c r="F2291" s="51">
        <v>44736</v>
      </c>
      <c r="G2291" s="2" t="s">
        <v>1</v>
      </c>
      <c r="H2291" s="2" t="s">
        <v>0</v>
      </c>
      <c r="I2291" s="2" t="s">
        <v>8149</v>
      </c>
      <c r="J2291" s="2" t="s">
        <v>8150</v>
      </c>
      <c r="K2291" s="41">
        <v>3084</v>
      </c>
      <c r="L2291" s="48">
        <v>3084</v>
      </c>
      <c r="M2291" s="49">
        <v>0</v>
      </c>
      <c r="N2291" s="39" t="s">
        <v>593</v>
      </c>
      <c r="O2291" s="2">
        <v>0</v>
      </c>
      <c r="P2291" s="2">
        <v>0</v>
      </c>
      <c r="Q2291" s="39">
        <v>50.19</v>
      </c>
      <c r="R2291" s="2">
        <v>6.5247000000000002</v>
      </c>
      <c r="S2291" s="2">
        <v>0</v>
      </c>
      <c r="T2291" s="2">
        <v>0</v>
      </c>
      <c r="U2291" s="39">
        <v>56.714700000000001</v>
      </c>
      <c r="V2291" s="2" t="s">
        <v>8386</v>
      </c>
      <c r="W2291" s="2" t="s">
        <v>1</v>
      </c>
      <c r="X2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1"/>
      <c r="Z2291"/>
      <c r="AA2291"/>
    </row>
    <row r="2292" spans="5:27" hidden="1">
      <c r="E2292" s="2" t="s">
        <v>8564</v>
      </c>
      <c r="F2292" s="51">
        <v>44736</v>
      </c>
      <c r="G2292" s="2" t="s">
        <v>1</v>
      </c>
      <c r="H2292" s="2" t="s">
        <v>0</v>
      </c>
      <c r="I2292" s="2" t="s">
        <v>8149</v>
      </c>
      <c r="J2292" s="2" t="s">
        <v>8150</v>
      </c>
      <c r="K2292" s="41">
        <v>3085</v>
      </c>
      <c r="L2292" s="48">
        <v>3085</v>
      </c>
      <c r="M2292" s="49">
        <v>0</v>
      </c>
      <c r="N2292" s="39" t="s">
        <v>322</v>
      </c>
      <c r="O2292" s="2">
        <v>0</v>
      </c>
      <c r="P2292" s="2">
        <v>0</v>
      </c>
      <c r="Q2292" s="39">
        <v>31</v>
      </c>
      <c r="R2292" s="2">
        <v>4.03</v>
      </c>
      <c r="S2292" s="2">
        <v>0</v>
      </c>
      <c r="T2292" s="2">
        <v>0</v>
      </c>
      <c r="U2292" s="39">
        <v>35.03</v>
      </c>
      <c r="V2292" s="2" t="s">
        <v>8383</v>
      </c>
      <c r="W2292" s="2" t="s">
        <v>1</v>
      </c>
      <c r="X2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2"/>
      <c r="Z2292"/>
      <c r="AA2292"/>
    </row>
    <row r="2293" spans="5:27" hidden="1">
      <c r="E2293" s="2" t="s">
        <v>8564</v>
      </c>
      <c r="F2293" s="51">
        <v>44736</v>
      </c>
      <c r="G2293" s="2" t="s">
        <v>1</v>
      </c>
      <c r="H2293" s="2" t="s">
        <v>0</v>
      </c>
      <c r="I2293" s="2" t="s">
        <v>8149</v>
      </c>
      <c r="J2293" s="2" t="s">
        <v>8150</v>
      </c>
      <c r="K2293" s="41">
        <v>3086</v>
      </c>
      <c r="L2293" s="48">
        <v>3086</v>
      </c>
      <c r="M2293" s="49" t="s">
        <v>8095</v>
      </c>
      <c r="N2293" s="39" t="s">
        <v>8096</v>
      </c>
      <c r="O2293" s="2">
        <v>0</v>
      </c>
      <c r="P2293" s="2">
        <v>0</v>
      </c>
      <c r="Q2293" s="39">
        <v>62.1</v>
      </c>
      <c r="R2293" s="2">
        <v>8.0730000000000004</v>
      </c>
      <c r="S2293" s="2">
        <v>0</v>
      </c>
      <c r="T2293" s="2">
        <v>0</v>
      </c>
      <c r="U2293" s="39">
        <v>70.173000000000002</v>
      </c>
      <c r="V2293" s="2">
        <v>0</v>
      </c>
      <c r="W2293" s="2" t="s">
        <v>1</v>
      </c>
      <c r="X2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3"/>
      <c r="Z2293"/>
      <c r="AA2293"/>
    </row>
    <row r="2294" spans="5:27" hidden="1">
      <c r="E2294" s="2" t="s">
        <v>8564</v>
      </c>
      <c r="F2294" s="51">
        <v>44736</v>
      </c>
      <c r="G2294" s="2" t="s">
        <v>1</v>
      </c>
      <c r="H2294" s="2" t="s">
        <v>0</v>
      </c>
      <c r="I2294" s="2" t="s">
        <v>8149</v>
      </c>
      <c r="J2294" s="2" t="s">
        <v>8150</v>
      </c>
      <c r="K2294" s="41">
        <v>3087</v>
      </c>
      <c r="L2294" s="48">
        <v>3087</v>
      </c>
      <c r="M2294" s="49" t="s">
        <v>7871</v>
      </c>
      <c r="N2294" s="39" t="s">
        <v>7872</v>
      </c>
      <c r="O2294" s="2">
        <v>0</v>
      </c>
      <c r="P2294" s="2">
        <v>0</v>
      </c>
      <c r="Q2294" s="39">
        <v>165.12</v>
      </c>
      <c r="R2294" s="2">
        <v>21.465600000000002</v>
      </c>
      <c r="S2294" s="2">
        <v>0</v>
      </c>
      <c r="T2294" s="2">
        <v>0</v>
      </c>
      <c r="U2294" s="39">
        <v>186.5856</v>
      </c>
      <c r="V2294" s="2">
        <v>0</v>
      </c>
      <c r="W2294" s="2" t="s">
        <v>1</v>
      </c>
      <c r="X2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4"/>
      <c r="Z2294"/>
      <c r="AA2294"/>
    </row>
    <row r="2295" spans="5:27" hidden="1">
      <c r="E2295" s="2" t="s">
        <v>8564</v>
      </c>
      <c r="F2295" s="51">
        <v>44736</v>
      </c>
      <c r="G2295" s="2" t="s">
        <v>1</v>
      </c>
      <c r="H2295" s="2" t="s">
        <v>0</v>
      </c>
      <c r="I2295" s="2" t="s">
        <v>8149</v>
      </c>
      <c r="J2295" s="2" t="s">
        <v>8150</v>
      </c>
      <c r="K2295" s="41">
        <v>3088</v>
      </c>
      <c r="L2295" s="48">
        <v>3088</v>
      </c>
      <c r="M2295" s="49" t="s">
        <v>689</v>
      </c>
      <c r="N2295" s="39" t="s">
        <v>690</v>
      </c>
      <c r="O2295" s="2">
        <v>0</v>
      </c>
      <c r="P2295" s="2">
        <v>0</v>
      </c>
      <c r="Q2295" s="39">
        <v>674.87</v>
      </c>
      <c r="R2295" s="2">
        <v>87.733100000000007</v>
      </c>
      <c r="S2295" s="2">
        <v>0</v>
      </c>
      <c r="T2295" s="2">
        <v>0</v>
      </c>
      <c r="U2295" s="39">
        <v>762.60310000000004</v>
      </c>
      <c r="V2295" s="2">
        <v>0</v>
      </c>
      <c r="W2295" s="2" t="s">
        <v>1</v>
      </c>
      <c r="X2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5"/>
      <c r="Z2295"/>
      <c r="AA2295"/>
    </row>
    <row r="2296" spans="5:27" hidden="1">
      <c r="E2296" s="2" t="s">
        <v>8564</v>
      </c>
      <c r="F2296" s="51">
        <v>44736</v>
      </c>
      <c r="G2296" s="2" t="s">
        <v>1</v>
      </c>
      <c r="H2296" s="2" t="s">
        <v>0</v>
      </c>
      <c r="I2296" s="2" t="s">
        <v>8149</v>
      </c>
      <c r="J2296" s="2" t="s">
        <v>8150</v>
      </c>
      <c r="K2296" s="41">
        <v>3089</v>
      </c>
      <c r="L2296" s="48">
        <v>3089</v>
      </c>
      <c r="M2296" s="49">
        <v>0</v>
      </c>
      <c r="N2296" s="39" t="s">
        <v>8667</v>
      </c>
      <c r="O2296" s="2">
        <v>0</v>
      </c>
      <c r="P2296" s="2">
        <v>0</v>
      </c>
      <c r="Q2296" s="39">
        <v>184.34</v>
      </c>
      <c r="R2296" s="2">
        <v>23.964200000000002</v>
      </c>
      <c r="S2296" s="2">
        <v>0</v>
      </c>
      <c r="T2296" s="2">
        <v>0</v>
      </c>
      <c r="U2296" s="39">
        <v>208.30420000000001</v>
      </c>
      <c r="V2296" s="2" t="s">
        <v>8666</v>
      </c>
      <c r="W2296" s="2" t="s">
        <v>1</v>
      </c>
      <c r="X2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6"/>
      <c r="Z2296"/>
      <c r="AA2296"/>
    </row>
    <row r="2297" spans="5:27" hidden="1">
      <c r="E2297" s="2" t="s">
        <v>8564</v>
      </c>
      <c r="F2297" s="51">
        <v>44736</v>
      </c>
      <c r="G2297" s="2" t="s">
        <v>1</v>
      </c>
      <c r="H2297" s="2" t="s">
        <v>0</v>
      </c>
      <c r="I2297" s="2" t="s">
        <v>8149</v>
      </c>
      <c r="J2297" s="2" t="s">
        <v>8150</v>
      </c>
      <c r="K2297" s="41">
        <v>3090</v>
      </c>
      <c r="L2297" s="48">
        <v>3090</v>
      </c>
      <c r="M2297" s="49" t="s">
        <v>1196</v>
      </c>
      <c r="N2297" s="39" t="s">
        <v>1197</v>
      </c>
      <c r="O2297" s="2">
        <v>0</v>
      </c>
      <c r="P2297" s="2">
        <v>0</v>
      </c>
      <c r="Q2297" s="39">
        <v>5209.8999999999996</v>
      </c>
      <c r="R2297" s="2">
        <v>677.28699999999992</v>
      </c>
      <c r="S2297" s="2">
        <v>0</v>
      </c>
      <c r="T2297" s="2">
        <v>0</v>
      </c>
      <c r="U2297" s="39">
        <v>5887.1869999999999</v>
      </c>
      <c r="V2297" s="2">
        <v>0</v>
      </c>
      <c r="W2297" s="2" t="s">
        <v>1</v>
      </c>
      <c r="X2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7"/>
      <c r="Z2297"/>
      <c r="AA2297"/>
    </row>
    <row r="2298" spans="5:27" hidden="1">
      <c r="E2298" s="2" t="s">
        <v>8564</v>
      </c>
      <c r="F2298" s="51">
        <v>44736</v>
      </c>
      <c r="G2298" s="2" t="s">
        <v>1</v>
      </c>
      <c r="H2298" s="2" t="s">
        <v>0</v>
      </c>
      <c r="I2298" s="2" t="s">
        <v>8149</v>
      </c>
      <c r="J2298" s="2" t="s">
        <v>8150</v>
      </c>
      <c r="K2298" s="41">
        <v>3091</v>
      </c>
      <c r="L2298" s="48">
        <v>3091</v>
      </c>
      <c r="M2298" s="49" t="s">
        <v>1196</v>
      </c>
      <c r="N2298" s="39" t="s">
        <v>1197</v>
      </c>
      <c r="O2298" s="2">
        <v>0</v>
      </c>
      <c r="P2298" s="2">
        <v>0</v>
      </c>
      <c r="Q2298" s="39">
        <v>2091</v>
      </c>
      <c r="R2298" s="2">
        <v>271.83</v>
      </c>
      <c r="S2298" s="2">
        <v>0</v>
      </c>
      <c r="T2298" s="2">
        <v>0</v>
      </c>
      <c r="U2298" s="39">
        <v>2362.83</v>
      </c>
      <c r="V2298" s="2">
        <v>0</v>
      </c>
      <c r="W2298" s="2" t="s">
        <v>1</v>
      </c>
      <c r="X2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8"/>
      <c r="Z2298"/>
      <c r="AA2298"/>
    </row>
    <row r="2299" spans="5:27" hidden="1">
      <c r="E2299" s="2" t="s">
        <v>8564</v>
      </c>
      <c r="F2299" s="51">
        <v>44736</v>
      </c>
      <c r="G2299" s="2" t="s">
        <v>1</v>
      </c>
      <c r="H2299" s="2" t="s">
        <v>0</v>
      </c>
      <c r="I2299" s="2" t="s">
        <v>8149</v>
      </c>
      <c r="J2299" s="2" t="s">
        <v>8150</v>
      </c>
      <c r="K2299" s="41">
        <v>3092</v>
      </c>
      <c r="L2299" s="48">
        <v>3092</v>
      </c>
      <c r="M2299" s="49" t="s">
        <v>1196</v>
      </c>
      <c r="N2299" s="39" t="s">
        <v>1197</v>
      </c>
      <c r="O2299" s="2">
        <v>0</v>
      </c>
      <c r="P2299" s="2">
        <v>0</v>
      </c>
      <c r="Q2299" s="39">
        <v>1957</v>
      </c>
      <c r="R2299" s="2">
        <v>254.41</v>
      </c>
      <c r="S2299" s="2">
        <v>0</v>
      </c>
      <c r="T2299" s="2">
        <v>0</v>
      </c>
      <c r="U2299" s="39">
        <v>2211.41</v>
      </c>
      <c r="V2299" s="2">
        <v>0</v>
      </c>
      <c r="W2299" s="2" t="s">
        <v>1</v>
      </c>
      <c r="X2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299"/>
      <c r="Z2299"/>
      <c r="AA2299"/>
    </row>
    <row r="2300" spans="5:27" hidden="1">
      <c r="E2300" s="2" t="s">
        <v>8564</v>
      </c>
      <c r="F2300" s="51">
        <v>44736</v>
      </c>
      <c r="G2300" s="2" t="s">
        <v>1</v>
      </c>
      <c r="H2300" s="2" t="s">
        <v>0</v>
      </c>
      <c r="I2300" s="2" t="s">
        <v>8149</v>
      </c>
      <c r="J2300" s="2" t="s">
        <v>8150</v>
      </c>
      <c r="K2300" s="41">
        <v>3093</v>
      </c>
      <c r="L2300" s="48">
        <v>3093</v>
      </c>
      <c r="M2300" s="49" t="s">
        <v>1196</v>
      </c>
      <c r="N2300" s="39" t="s">
        <v>1197</v>
      </c>
      <c r="O2300" s="2">
        <v>0</v>
      </c>
      <c r="P2300" s="2">
        <v>0</v>
      </c>
      <c r="Q2300" s="39">
        <v>1225.74</v>
      </c>
      <c r="R2300" s="2">
        <v>159.34620000000001</v>
      </c>
      <c r="S2300" s="2">
        <v>0</v>
      </c>
      <c r="T2300" s="2">
        <v>0</v>
      </c>
      <c r="U2300" s="39">
        <v>1385.0862</v>
      </c>
      <c r="V2300" s="2">
        <v>0</v>
      </c>
      <c r="W2300" s="2" t="s">
        <v>1</v>
      </c>
      <c r="X2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0"/>
      <c r="Z2300"/>
      <c r="AA2300"/>
    </row>
    <row r="2301" spans="5:27" hidden="1">
      <c r="E2301" s="2" t="s">
        <v>8564</v>
      </c>
      <c r="F2301" s="51">
        <v>44736</v>
      </c>
      <c r="G2301" s="2" t="s">
        <v>1</v>
      </c>
      <c r="H2301" s="2" t="s">
        <v>0</v>
      </c>
      <c r="I2301" s="2" t="s">
        <v>8149</v>
      </c>
      <c r="J2301" s="2" t="s">
        <v>8150</v>
      </c>
      <c r="K2301" s="41">
        <v>3094</v>
      </c>
      <c r="L2301" s="48">
        <v>3094</v>
      </c>
      <c r="M2301" s="49" t="s">
        <v>1196</v>
      </c>
      <c r="N2301" s="39" t="s">
        <v>1197</v>
      </c>
      <c r="O2301" s="2">
        <v>0</v>
      </c>
      <c r="P2301" s="2">
        <v>0</v>
      </c>
      <c r="Q2301" s="39">
        <v>937.5</v>
      </c>
      <c r="R2301" s="2">
        <v>121.875</v>
      </c>
      <c r="S2301" s="2">
        <v>0</v>
      </c>
      <c r="T2301" s="2">
        <v>0</v>
      </c>
      <c r="U2301" s="39">
        <v>1059.375</v>
      </c>
      <c r="V2301" s="2">
        <v>0</v>
      </c>
      <c r="W2301" s="2" t="s">
        <v>1</v>
      </c>
      <c r="X2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1"/>
      <c r="Z2301"/>
      <c r="AA2301"/>
    </row>
    <row r="2302" spans="5:27" hidden="1">
      <c r="E2302" s="2" t="s">
        <v>8564</v>
      </c>
      <c r="F2302" s="51">
        <v>44736</v>
      </c>
      <c r="G2302" s="2" t="s">
        <v>1</v>
      </c>
      <c r="H2302" s="2" t="s">
        <v>0</v>
      </c>
      <c r="I2302" s="2" t="s">
        <v>8149</v>
      </c>
      <c r="J2302" s="2" t="s">
        <v>8150</v>
      </c>
      <c r="K2302" s="41">
        <v>3095</v>
      </c>
      <c r="L2302" s="48">
        <v>3095</v>
      </c>
      <c r="M2302" s="49" t="s">
        <v>1196</v>
      </c>
      <c r="N2302" s="39" t="s">
        <v>1197</v>
      </c>
      <c r="O2302" s="2">
        <v>0</v>
      </c>
      <c r="P2302" s="2">
        <v>0</v>
      </c>
      <c r="Q2302" s="39">
        <v>589.02</v>
      </c>
      <c r="R2302" s="2">
        <v>76.572599999999994</v>
      </c>
      <c r="S2302" s="2">
        <v>0</v>
      </c>
      <c r="T2302" s="2">
        <v>0</v>
      </c>
      <c r="U2302" s="39">
        <v>665.59259999999995</v>
      </c>
      <c r="V2302" s="2">
        <v>0</v>
      </c>
      <c r="W2302" s="2" t="s">
        <v>1</v>
      </c>
      <c r="X2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2"/>
      <c r="Z2302"/>
      <c r="AA2302"/>
    </row>
    <row r="2303" spans="5:27" hidden="1">
      <c r="E2303" s="2" t="s">
        <v>8564</v>
      </c>
      <c r="F2303" s="51">
        <v>44736</v>
      </c>
      <c r="G2303" s="2" t="s">
        <v>1</v>
      </c>
      <c r="H2303" s="2" t="s">
        <v>0</v>
      </c>
      <c r="I2303" s="2" t="s">
        <v>8149</v>
      </c>
      <c r="J2303" s="2" t="s">
        <v>8150</v>
      </c>
      <c r="K2303" s="41">
        <v>3096</v>
      </c>
      <c r="L2303" s="48">
        <v>3096</v>
      </c>
      <c r="M2303" s="49" t="s">
        <v>1196</v>
      </c>
      <c r="N2303" s="39" t="s">
        <v>1197</v>
      </c>
      <c r="O2303" s="2">
        <v>0</v>
      </c>
      <c r="P2303" s="2">
        <v>0</v>
      </c>
      <c r="Q2303" s="39">
        <v>1289.94</v>
      </c>
      <c r="R2303" s="2">
        <v>167.69220000000001</v>
      </c>
      <c r="S2303" s="2">
        <v>0</v>
      </c>
      <c r="T2303" s="2">
        <v>0</v>
      </c>
      <c r="U2303" s="39">
        <v>1457.6322</v>
      </c>
      <c r="V2303" s="2">
        <v>0</v>
      </c>
      <c r="W2303" s="2" t="s">
        <v>1</v>
      </c>
      <c r="X2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3"/>
      <c r="Z2303"/>
      <c r="AA2303"/>
    </row>
    <row r="2304" spans="5:27" hidden="1">
      <c r="E2304" s="2" t="s">
        <v>8564</v>
      </c>
      <c r="F2304" s="51">
        <v>44736</v>
      </c>
      <c r="G2304" s="2" t="s">
        <v>1</v>
      </c>
      <c r="H2304" s="2" t="s">
        <v>0</v>
      </c>
      <c r="I2304" s="2" t="s">
        <v>8149</v>
      </c>
      <c r="J2304" s="2" t="s">
        <v>8150</v>
      </c>
      <c r="K2304" s="41">
        <v>3097</v>
      </c>
      <c r="L2304" s="48">
        <v>3097</v>
      </c>
      <c r="M2304" s="49" t="s">
        <v>1196</v>
      </c>
      <c r="N2304" s="39" t="s">
        <v>1197</v>
      </c>
      <c r="O2304" s="2">
        <v>0</v>
      </c>
      <c r="P2304" s="2">
        <v>0</v>
      </c>
      <c r="Q2304" s="39">
        <v>2444.9</v>
      </c>
      <c r="R2304" s="2">
        <v>317.83700000000005</v>
      </c>
      <c r="S2304" s="2">
        <v>0</v>
      </c>
      <c r="T2304" s="2">
        <v>0</v>
      </c>
      <c r="U2304" s="39">
        <v>2762.7370000000001</v>
      </c>
      <c r="V2304" s="2">
        <v>0</v>
      </c>
      <c r="W2304" s="2" t="s">
        <v>1</v>
      </c>
      <c r="X2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4"/>
      <c r="Z2304"/>
      <c r="AA2304"/>
    </row>
    <row r="2305" spans="5:27" hidden="1">
      <c r="E2305" s="2" t="s">
        <v>8564</v>
      </c>
      <c r="F2305" s="51">
        <v>44736</v>
      </c>
      <c r="G2305" s="2" t="s">
        <v>1</v>
      </c>
      <c r="H2305" s="2" t="s">
        <v>0</v>
      </c>
      <c r="I2305" s="2" t="s">
        <v>8149</v>
      </c>
      <c r="J2305" s="2" t="s">
        <v>8150</v>
      </c>
      <c r="K2305" s="41">
        <v>3098</v>
      </c>
      <c r="L2305" s="48">
        <v>3098</v>
      </c>
      <c r="M2305" s="49" t="s">
        <v>7848</v>
      </c>
      <c r="N2305" s="39" t="s">
        <v>7847</v>
      </c>
      <c r="O2305" s="2">
        <v>0</v>
      </c>
      <c r="P2305" s="2">
        <v>0</v>
      </c>
      <c r="Q2305" s="39">
        <v>0</v>
      </c>
      <c r="R2305" s="2">
        <v>0</v>
      </c>
      <c r="S2305" s="2">
        <v>0</v>
      </c>
      <c r="T2305" s="2">
        <v>0</v>
      </c>
      <c r="U2305" s="39">
        <v>0</v>
      </c>
      <c r="V2305" s="2">
        <v>0</v>
      </c>
      <c r="W2305" s="2" t="s">
        <v>1</v>
      </c>
      <c r="X2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5"/>
      <c r="Z2305"/>
      <c r="AA2305"/>
    </row>
    <row r="2306" spans="5:27" hidden="1">
      <c r="E2306" s="2" t="s">
        <v>8564</v>
      </c>
      <c r="F2306" s="51">
        <v>44736</v>
      </c>
      <c r="G2306" s="2" t="s">
        <v>1</v>
      </c>
      <c r="H2306" s="2" t="s">
        <v>0</v>
      </c>
      <c r="I2306" s="2" t="s">
        <v>8149</v>
      </c>
      <c r="J2306" s="2" t="s">
        <v>8150</v>
      </c>
      <c r="K2306" s="41">
        <v>3099</v>
      </c>
      <c r="L2306" s="48">
        <v>3099</v>
      </c>
      <c r="M2306" s="49" t="s">
        <v>118</v>
      </c>
      <c r="N2306" s="39" t="s">
        <v>119</v>
      </c>
      <c r="O2306" s="2">
        <v>0</v>
      </c>
      <c r="P2306" s="2">
        <v>0</v>
      </c>
      <c r="Q2306" s="39">
        <v>4.74</v>
      </c>
      <c r="R2306" s="2">
        <v>0.61620000000000008</v>
      </c>
      <c r="S2306" s="2">
        <v>0</v>
      </c>
      <c r="T2306" s="2">
        <v>0</v>
      </c>
      <c r="U2306" s="39">
        <v>5.3562000000000003</v>
      </c>
      <c r="V2306" s="2">
        <v>0</v>
      </c>
      <c r="W2306" s="2" t="s">
        <v>1</v>
      </c>
      <c r="X2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6"/>
      <c r="Z2306"/>
      <c r="AA2306"/>
    </row>
    <row r="2307" spans="5:27" hidden="1">
      <c r="E2307" s="2" t="s">
        <v>8564</v>
      </c>
      <c r="F2307" s="51">
        <v>44736</v>
      </c>
      <c r="G2307" s="2" t="s">
        <v>1</v>
      </c>
      <c r="H2307" s="2" t="s">
        <v>0</v>
      </c>
      <c r="I2307" s="2" t="s">
        <v>8149</v>
      </c>
      <c r="J2307" s="2" t="s">
        <v>8150</v>
      </c>
      <c r="K2307" s="41">
        <v>3100</v>
      </c>
      <c r="L2307" s="48">
        <v>3100</v>
      </c>
      <c r="M2307" s="49" t="s">
        <v>741</v>
      </c>
      <c r="N2307" s="39" t="s">
        <v>742</v>
      </c>
      <c r="O2307" s="2">
        <v>0</v>
      </c>
      <c r="P2307" s="2">
        <v>0</v>
      </c>
      <c r="Q2307" s="39">
        <v>358.43</v>
      </c>
      <c r="R2307" s="2">
        <v>46.5959</v>
      </c>
      <c r="S2307" s="2">
        <v>0</v>
      </c>
      <c r="T2307" s="2">
        <v>0</v>
      </c>
      <c r="U2307" s="39">
        <v>405.02589999999998</v>
      </c>
      <c r="V2307" s="2">
        <v>0</v>
      </c>
      <c r="W2307" s="2" t="s">
        <v>1</v>
      </c>
      <c r="X2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7"/>
      <c r="Z2307"/>
      <c r="AA2307"/>
    </row>
    <row r="2308" spans="5:27" hidden="1">
      <c r="E2308" s="2" t="s">
        <v>8564</v>
      </c>
      <c r="F2308" s="51">
        <v>44736</v>
      </c>
      <c r="G2308" s="2" t="s">
        <v>1</v>
      </c>
      <c r="H2308" s="2" t="s">
        <v>0</v>
      </c>
      <c r="I2308" s="2" t="s">
        <v>8149</v>
      </c>
      <c r="J2308" s="2" t="s">
        <v>8150</v>
      </c>
      <c r="K2308" s="41">
        <v>3101</v>
      </c>
      <c r="L2308" s="48">
        <v>3101</v>
      </c>
      <c r="M2308" s="49" t="s">
        <v>514</v>
      </c>
      <c r="N2308" s="39" t="s">
        <v>515</v>
      </c>
      <c r="O2308" s="2">
        <v>0</v>
      </c>
      <c r="P2308" s="2">
        <v>0</v>
      </c>
      <c r="Q2308" s="39">
        <v>4954.6000000000004</v>
      </c>
      <c r="R2308" s="2">
        <v>644.09800000000007</v>
      </c>
      <c r="S2308" s="2">
        <v>0</v>
      </c>
      <c r="T2308" s="2">
        <v>0</v>
      </c>
      <c r="U2308" s="39">
        <v>5598.6980000000003</v>
      </c>
      <c r="V2308" s="2">
        <v>0</v>
      </c>
      <c r="W2308" s="2" t="s">
        <v>1</v>
      </c>
      <c r="X2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8"/>
      <c r="Z2308"/>
      <c r="AA2308"/>
    </row>
    <row r="2309" spans="5:27" hidden="1">
      <c r="E2309" s="2" t="s">
        <v>8564</v>
      </c>
      <c r="F2309" s="51">
        <v>44736</v>
      </c>
      <c r="G2309" s="2" t="s">
        <v>1</v>
      </c>
      <c r="H2309" s="2" t="s">
        <v>0</v>
      </c>
      <c r="I2309" s="2" t="s">
        <v>8149</v>
      </c>
      <c r="J2309" s="2" t="s">
        <v>8150</v>
      </c>
      <c r="K2309" s="41">
        <v>3102</v>
      </c>
      <c r="L2309" s="48">
        <v>3102</v>
      </c>
      <c r="M2309" s="49" t="s">
        <v>588</v>
      </c>
      <c r="N2309" s="39" t="s">
        <v>589</v>
      </c>
      <c r="O2309" s="2">
        <v>0</v>
      </c>
      <c r="P2309" s="2">
        <v>0</v>
      </c>
      <c r="Q2309" s="39">
        <v>205.9</v>
      </c>
      <c r="R2309" s="2">
        <v>26.767000000000003</v>
      </c>
      <c r="S2309" s="2">
        <v>0</v>
      </c>
      <c r="T2309" s="2">
        <v>0</v>
      </c>
      <c r="U2309" s="39">
        <v>232.667</v>
      </c>
      <c r="V2309" s="2">
        <v>0</v>
      </c>
      <c r="W2309" s="2" t="s">
        <v>1</v>
      </c>
      <c r="X2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09"/>
      <c r="Z2309"/>
      <c r="AA2309"/>
    </row>
    <row r="2310" spans="5:27" hidden="1">
      <c r="E2310" s="2" t="s">
        <v>8564</v>
      </c>
      <c r="F2310" s="51">
        <v>44736</v>
      </c>
      <c r="G2310" s="2" t="s">
        <v>1</v>
      </c>
      <c r="H2310" s="2" t="s">
        <v>0</v>
      </c>
      <c r="I2310" s="2" t="s">
        <v>8149</v>
      </c>
      <c r="J2310" s="2" t="s">
        <v>8150</v>
      </c>
      <c r="K2310" s="41">
        <v>3103</v>
      </c>
      <c r="L2310" s="48">
        <v>3103</v>
      </c>
      <c r="M2310" s="49" t="s">
        <v>118</v>
      </c>
      <c r="N2310" s="39" t="s">
        <v>119</v>
      </c>
      <c r="O2310" s="2">
        <v>0</v>
      </c>
      <c r="P2310" s="2">
        <v>0</v>
      </c>
      <c r="Q2310" s="39">
        <v>1486.61</v>
      </c>
      <c r="R2310" s="2">
        <v>193.2593</v>
      </c>
      <c r="S2310" s="2">
        <v>0</v>
      </c>
      <c r="T2310" s="2">
        <v>0</v>
      </c>
      <c r="U2310" s="39">
        <v>1679.8692999999998</v>
      </c>
      <c r="V2310" s="2">
        <v>0</v>
      </c>
      <c r="W2310" s="2" t="s">
        <v>1</v>
      </c>
      <c r="X2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0"/>
      <c r="Z2310"/>
      <c r="AA2310"/>
    </row>
    <row r="2311" spans="5:27" hidden="1">
      <c r="E2311" s="2" t="s">
        <v>8564</v>
      </c>
      <c r="F2311" s="51">
        <v>44736</v>
      </c>
      <c r="G2311" s="2" t="s">
        <v>1</v>
      </c>
      <c r="H2311" s="2" t="s">
        <v>0</v>
      </c>
      <c r="I2311" s="2" t="s">
        <v>8149</v>
      </c>
      <c r="J2311" s="2" t="s">
        <v>8150</v>
      </c>
      <c r="K2311" s="41">
        <v>3104</v>
      </c>
      <c r="L2311" s="48">
        <v>3104</v>
      </c>
      <c r="M2311" s="49" t="s">
        <v>124</v>
      </c>
      <c r="N2311" s="39" t="s">
        <v>125</v>
      </c>
      <c r="O2311" s="2">
        <v>0</v>
      </c>
      <c r="P2311" s="2">
        <v>0</v>
      </c>
      <c r="Q2311" s="39">
        <v>141.25</v>
      </c>
      <c r="R2311" s="2">
        <v>18.362500000000001</v>
      </c>
      <c r="S2311" s="2">
        <v>0</v>
      </c>
      <c r="T2311" s="2">
        <v>0</v>
      </c>
      <c r="U2311" s="39">
        <v>159.61250000000001</v>
      </c>
      <c r="V2311" s="2">
        <v>0</v>
      </c>
      <c r="W2311" s="2" t="s">
        <v>1</v>
      </c>
      <c r="X2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1"/>
      <c r="Z2311"/>
      <c r="AA2311"/>
    </row>
    <row r="2312" spans="5:27" hidden="1">
      <c r="E2312" s="2" t="s">
        <v>8564</v>
      </c>
      <c r="F2312" s="51">
        <v>44736</v>
      </c>
      <c r="G2312" s="2" t="s">
        <v>1</v>
      </c>
      <c r="H2312" s="2" t="s">
        <v>0</v>
      </c>
      <c r="I2312" s="2" t="s">
        <v>8149</v>
      </c>
      <c r="J2312" s="2" t="s">
        <v>8150</v>
      </c>
      <c r="K2312" s="41">
        <v>3105</v>
      </c>
      <c r="L2312" s="48">
        <v>3105</v>
      </c>
      <c r="M2312" s="49">
        <v>0</v>
      </c>
      <c r="N2312" s="39" t="s">
        <v>593</v>
      </c>
      <c r="O2312" s="2">
        <v>0</v>
      </c>
      <c r="P2312" s="2">
        <v>0</v>
      </c>
      <c r="Q2312" s="39">
        <v>10.54</v>
      </c>
      <c r="R2312" s="2">
        <v>1.3701999999999999</v>
      </c>
      <c r="S2312" s="2">
        <v>0</v>
      </c>
      <c r="T2312" s="2">
        <v>0</v>
      </c>
      <c r="U2312" s="39">
        <v>11.9102</v>
      </c>
      <c r="V2312" s="2" t="s">
        <v>8386</v>
      </c>
      <c r="W2312" s="2" t="s">
        <v>1</v>
      </c>
      <c r="X2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2"/>
      <c r="Z2312"/>
      <c r="AA2312"/>
    </row>
    <row r="2313" spans="5:27" hidden="1">
      <c r="E2313" s="2" t="s">
        <v>8564</v>
      </c>
      <c r="F2313" s="51">
        <v>44736</v>
      </c>
      <c r="G2313" s="2" t="s">
        <v>1</v>
      </c>
      <c r="H2313" s="2" t="s">
        <v>0</v>
      </c>
      <c r="I2313" s="2" t="s">
        <v>8149</v>
      </c>
      <c r="J2313" s="2" t="s">
        <v>8150</v>
      </c>
      <c r="K2313" s="41">
        <v>3106</v>
      </c>
      <c r="L2313" s="48">
        <v>3106</v>
      </c>
      <c r="M2313" s="49" t="s">
        <v>393</v>
      </c>
      <c r="N2313" s="39" t="s">
        <v>394</v>
      </c>
      <c r="O2313" s="2">
        <v>0</v>
      </c>
      <c r="P2313" s="2">
        <v>0</v>
      </c>
      <c r="Q2313" s="39">
        <v>532.14</v>
      </c>
      <c r="R2313" s="2">
        <v>69.178200000000004</v>
      </c>
      <c r="S2313" s="2">
        <v>0</v>
      </c>
      <c r="T2313" s="2">
        <v>0</v>
      </c>
      <c r="U2313" s="39">
        <v>601.31819999999993</v>
      </c>
      <c r="V2313" s="2">
        <v>0</v>
      </c>
      <c r="W2313" s="2" t="s">
        <v>1</v>
      </c>
      <c r="X2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3"/>
      <c r="Z2313"/>
      <c r="AA2313"/>
    </row>
    <row r="2314" spans="5:27" hidden="1">
      <c r="E2314" s="2" t="s">
        <v>8564</v>
      </c>
      <c r="F2314" s="51">
        <v>44736</v>
      </c>
      <c r="G2314" s="2" t="s">
        <v>1</v>
      </c>
      <c r="H2314" s="2" t="s">
        <v>0</v>
      </c>
      <c r="I2314" s="2" t="s">
        <v>8149</v>
      </c>
      <c r="J2314" s="2" t="s">
        <v>8150</v>
      </c>
      <c r="K2314" s="41">
        <v>3107</v>
      </c>
      <c r="L2314" s="48">
        <v>3107</v>
      </c>
      <c r="M2314" s="49" t="s">
        <v>8321</v>
      </c>
      <c r="N2314" s="39" t="s">
        <v>8322</v>
      </c>
      <c r="O2314" s="2">
        <v>0</v>
      </c>
      <c r="P2314" s="2">
        <v>0</v>
      </c>
      <c r="Q2314" s="39">
        <v>484.25</v>
      </c>
      <c r="R2314" s="2">
        <v>62.952500000000001</v>
      </c>
      <c r="S2314" s="2">
        <v>0</v>
      </c>
      <c r="T2314" s="2">
        <v>0</v>
      </c>
      <c r="U2314" s="39">
        <v>547.20249999999999</v>
      </c>
      <c r="V2314" s="2">
        <v>0</v>
      </c>
      <c r="W2314" s="2" t="s">
        <v>1</v>
      </c>
      <c r="X2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4"/>
      <c r="Z2314"/>
      <c r="AA2314"/>
    </row>
    <row r="2315" spans="5:27" hidden="1">
      <c r="E2315" s="2" t="s">
        <v>8564</v>
      </c>
      <c r="F2315" s="51">
        <v>44736</v>
      </c>
      <c r="G2315" s="2" t="s">
        <v>1</v>
      </c>
      <c r="H2315" s="2" t="s">
        <v>0</v>
      </c>
      <c r="I2315" s="2" t="s">
        <v>8149</v>
      </c>
      <c r="J2315" s="2" t="s">
        <v>8150</v>
      </c>
      <c r="K2315" s="41">
        <v>3108</v>
      </c>
      <c r="L2315" s="48">
        <v>3108</v>
      </c>
      <c r="M2315" s="49" t="s">
        <v>333</v>
      </c>
      <c r="N2315" s="39" t="s">
        <v>334</v>
      </c>
      <c r="O2315" s="2">
        <v>0</v>
      </c>
      <c r="P2315" s="2">
        <v>0</v>
      </c>
      <c r="Q2315" s="39">
        <v>101.95</v>
      </c>
      <c r="R2315" s="2">
        <v>13.253500000000001</v>
      </c>
      <c r="S2315" s="2">
        <v>0</v>
      </c>
      <c r="T2315" s="2">
        <v>0</v>
      </c>
      <c r="U2315" s="39">
        <v>115.20350000000001</v>
      </c>
      <c r="V2315" s="2">
        <v>0</v>
      </c>
      <c r="W2315" s="2" t="s">
        <v>1</v>
      </c>
      <c r="X2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5"/>
      <c r="Z2315"/>
      <c r="AA2315"/>
    </row>
    <row r="2316" spans="5:27" hidden="1">
      <c r="E2316" s="2" t="s">
        <v>8564</v>
      </c>
      <c r="F2316" s="51">
        <v>44739</v>
      </c>
      <c r="G2316" s="2" t="s">
        <v>1</v>
      </c>
      <c r="H2316" s="2" t="s">
        <v>0</v>
      </c>
      <c r="I2316" s="2" t="s">
        <v>8149</v>
      </c>
      <c r="J2316" s="2" t="s">
        <v>8150</v>
      </c>
      <c r="K2316" s="41">
        <v>3109</v>
      </c>
      <c r="L2316" s="48">
        <v>3109</v>
      </c>
      <c r="M2316" s="49">
        <v>0</v>
      </c>
      <c r="N2316" s="39" t="s">
        <v>8624</v>
      </c>
      <c r="O2316" s="2">
        <v>0</v>
      </c>
      <c r="P2316" s="2">
        <v>0</v>
      </c>
      <c r="Q2316" s="39">
        <v>134.53</v>
      </c>
      <c r="R2316" s="2">
        <v>17.488900000000001</v>
      </c>
      <c r="S2316" s="2">
        <v>0</v>
      </c>
      <c r="T2316" s="2">
        <v>0</v>
      </c>
      <c r="U2316" s="39">
        <v>152.0189</v>
      </c>
      <c r="V2316" s="2" t="s">
        <v>8623</v>
      </c>
      <c r="W2316" s="2" t="s">
        <v>1</v>
      </c>
      <c r="X2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6"/>
      <c r="Z2316"/>
      <c r="AA2316"/>
    </row>
    <row r="2317" spans="5:27" hidden="1">
      <c r="E2317" s="2" t="s">
        <v>8564</v>
      </c>
      <c r="F2317" s="51">
        <v>44739</v>
      </c>
      <c r="G2317" s="2" t="s">
        <v>1</v>
      </c>
      <c r="H2317" s="2" t="s">
        <v>0</v>
      </c>
      <c r="I2317" s="2" t="s">
        <v>8149</v>
      </c>
      <c r="J2317" s="2" t="s">
        <v>8150</v>
      </c>
      <c r="K2317" s="41">
        <v>3110</v>
      </c>
      <c r="L2317" s="48">
        <v>3110</v>
      </c>
      <c r="M2317" s="49" t="s">
        <v>118</v>
      </c>
      <c r="N2317" s="39" t="s">
        <v>119</v>
      </c>
      <c r="O2317" s="2">
        <v>0</v>
      </c>
      <c r="P2317" s="2">
        <v>0</v>
      </c>
      <c r="Q2317" s="39">
        <v>119.16</v>
      </c>
      <c r="R2317" s="2">
        <v>15.4908</v>
      </c>
      <c r="S2317" s="2">
        <v>0</v>
      </c>
      <c r="T2317" s="2">
        <v>0</v>
      </c>
      <c r="U2317" s="39">
        <v>134.6508</v>
      </c>
      <c r="V2317" s="2">
        <v>0</v>
      </c>
      <c r="W2317" s="2" t="s">
        <v>1</v>
      </c>
      <c r="X2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7"/>
      <c r="Z2317"/>
      <c r="AA2317"/>
    </row>
    <row r="2318" spans="5:27" hidden="1">
      <c r="E2318" s="2" t="s">
        <v>8564</v>
      </c>
      <c r="F2318" s="51">
        <v>44739</v>
      </c>
      <c r="G2318" s="2" t="s">
        <v>1</v>
      </c>
      <c r="H2318" s="2" t="s">
        <v>0</v>
      </c>
      <c r="I2318" s="2" t="s">
        <v>8149</v>
      </c>
      <c r="J2318" s="2" t="s">
        <v>8150</v>
      </c>
      <c r="K2318" s="41">
        <v>3111</v>
      </c>
      <c r="L2318" s="48">
        <v>3111</v>
      </c>
      <c r="M2318" s="49" t="s">
        <v>7912</v>
      </c>
      <c r="N2318" s="39" t="s">
        <v>1148</v>
      </c>
      <c r="O2318" s="2">
        <v>0</v>
      </c>
      <c r="P2318" s="2">
        <v>0</v>
      </c>
      <c r="Q2318" s="39">
        <v>7015.14</v>
      </c>
      <c r="R2318" s="2">
        <v>911.96820000000002</v>
      </c>
      <c r="S2318" s="2">
        <v>0</v>
      </c>
      <c r="T2318" s="2">
        <v>0</v>
      </c>
      <c r="U2318" s="39">
        <v>7927.1082000000006</v>
      </c>
      <c r="V2318" s="2">
        <v>0</v>
      </c>
      <c r="W2318" s="2" t="s">
        <v>1</v>
      </c>
      <c r="X2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8"/>
      <c r="Z2318"/>
      <c r="AA2318"/>
    </row>
    <row r="2319" spans="5:27" hidden="1">
      <c r="E2319" s="2" t="s">
        <v>8564</v>
      </c>
      <c r="F2319" s="51">
        <v>44739</v>
      </c>
      <c r="G2319" s="2" t="s">
        <v>1</v>
      </c>
      <c r="H2319" s="2" t="s">
        <v>0</v>
      </c>
      <c r="I2319" s="2" t="s">
        <v>8149</v>
      </c>
      <c r="J2319" s="2" t="s">
        <v>8150</v>
      </c>
      <c r="K2319" s="41">
        <v>3112</v>
      </c>
      <c r="L2319" s="48">
        <v>3112</v>
      </c>
      <c r="M2319" s="49" t="s">
        <v>8082</v>
      </c>
      <c r="N2319" s="39" t="s">
        <v>8083</v>
      </c>
      <c r="O2319" s="2">
        <v>0</v>
      </c>
      <c r="P2319" s="2">
        <v>0</v>
      </c>
      <c r="Q2319" s="39">
        <v>71.400000000000006</v>
      </c>
      <c r="R2319" s="2">
        <v>9.2820000000000018</v>
      </c>
      <c r="S2319" s="2">
        <v>0</v>
      </c>
      <c r="T2319" s="2">
        <v>0</v>
      </c>
      <c r="U2319" s="39">
        <v>80.682000000000002</v>
      </c>
      <c r="V2319" s="2">
        <v>0</v>
      </c>
      <c r="W2319" s="2" t="s">
        <v>1</v>
      </c>
      <c r="X2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19"/>
      <c r="Z2319"/>
      <c r="AA2319"/>
    </row>
    <row r="2320" spans="5:27" hidden="1">
      <c r="E2320" s="2" t="s">
        <v>8564</v>
      </c>
      <c r="F2320" s="51">
        <v>44739</v>
      </c>
      <c r="G2320" s="2" t="s">
        <v>1</v>
      </c>
      <c r="H2320" s="2" t="s">
        <v>0</v>
      </c>
      <c r="I2320" s="2" t="s">
        <v>8149</v>
      </c>
      <c r="J2320" s="2" t="s">
        <v>8150</v>
      </c>
      <c r="K2320" s="41">
        <v>3113</v>
      </c>
      <c r="L2320" s="48">
        <v>3113</v>
      </c>
      <c r="M2320" s="49" t="s">
        <v>8163</v>
      </c>
      <c r="N2320" s="39" t="s">
        <v>8164</v>
      </c>
      <c r="O2320" s="2">
        <v>0</v>
      </c>
      <c r="P2320" s="2">
        <v>0</v>
      </c>
      <c r="Q2320" s="39">
        <v>205.9</v>
      </c>
      <c r="R2320" s="2">
        <v>26.767000000000003</v>
      </c>
      <c r="S2320" s="2">
        <v>0</v>
      </c>
      <c r="T2320" s="2">
        <v>0</v>
      </c>
      <c r="U2320" s="39">
        <v>232.667</v>
      </c>
      <c r="V2320" s="2">
        <v>0</v>
      </c>
      <c r="W2320" s="2" t="s">
        <v>1</v>
      </c>
      <c r="X2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0"/>
      <c r="Z2320"/>
      <c r="AA2320"/>
    </row>
    <row r="2321" spans="5:27" hidden="1">
      <c r="E2321" s="2" t="s">
        <v>8564</v>
      </c>
      <c r="F2321" s="51">
        <v>44739</v>
      </c>
      <c r="G2321" s="2" t="s">
        <v>1</v>
      </c>
      <c r="H2321" s="2" t="s">
        <v>0</v>
      </c>
      <c r="I2321" s="2" t="s">
        <v>8149</v>
      </c>
      <c r="J2321" s="2" t="s">
        <v>8150</v>
      </c>
      <c r="K2321" s="41">
        <v>3114</v>
      </c>
      <c r="L2321" s="48">
        <v>3114</v>
      </c>
      <c r="M2321" s="49" t="s">
        <v>588</v>
      </c>
      <c r="N2321" s="39" t="s">
        <v>589</v>
      </c>
      <c r="O2321" s="2">
        <v>0</v>
      </c>
      <c r="P2321" s="2">
        <v>0</v>
      </c>
      <c r="Q2321" s="39">
        <v>226.29</v>
      </c>
      <c r="R2321" s="2">
        <v>29.4177</v>
      </c>
      <c r="S2321" s="2">
        <v>0</v>
      </c>
      <c r="T2321" s="2">
        <v>0</v>
      </c>
      <c r="U2321" s="39">
        <v>255.70769999999999</v>
      </c>
      <c r="V2321" s="2">
        <v>0</v>
      </c>
      <c r="W2321" s="2" t="s">
        <v>1</v>
      </c>
      <c r="X2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1"/>
      <c r="Z2321"/>
      <c r="AA2321"/>
    </row>
    <row r="2322" spans="5:27" hidden="1">
      <c r="E2322" s="2" t="s">
        <v>8564</v>
      </c>
      <c r="F2322" s="51">
        <v>44739</v>
      </c>
      <c r="G2322" s="2" t="s">
        <v>1</v>
      </c>
      <c r="H2322" s="2" t="s">
        <v>0</v>
      </c>
      <c r="I2322" s="2" t="s">
        <v>8149</v>
      </c>
      <c r="J2322" s="2" t="s">
        <v>8150</v>
      </c>
      <c r="K2322" s="41">
        <v>3115</v>
      </c>
      <c r="L2322" s="48">
        <v>3115</v>
      </c>
      <c r="M2322" s="49">
        <v>0</v>
      </c>
      <c r="N2322" s="39" t="s">
        <v>8404</v>
      </c>
      <c r="O2322" s="2">
        <v>0</v>
      </c>
      <c r="P2322" s="2">
        <v>0</v>
      </c>
      <c r="Q2322" s="39">
        <v>123.35</v>
      </c>
      <c r="R2322" s="2">
        <v>16.035499999999999</v>
      </c>
      <c r="S2322" s="2">
        <v>0</v>
      </c>
      <c r="T2322" s="2">
        <v>0</v>
      </c>
      <c r="U2322" s="39">
        <v>139.38549999999998</v>
      </c>
      <c r="V2322" s="2" t="s">
        <v>8403</v>
      </c>
      <c r="W2322" s="2" t="s">
        <v>1</v>
      </c>
      <c r="X2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2"/>
      <c r="Z2322"/>
      <c r="AA2322"/>
    </row>
    <row r="2323" spans="5:27" hidden="1">
      <c r="E2323" s="2" t="s">
        <v>8564</v>
      </c>
      <c r="F2323" s="51">
        <v>44739</v>
      </c>
      <c r="G2323" s="2" t="s">
        <v>1</v>
      </c>
      <c r="H2323" s="2" t="s">
        <v>0</v>
      </c>
      <c r="I2323" s="2" t="s">
        <v>8149</v>
      </c>
      <c r="J2323" s="2" t="s">
        <v>8150</v>
      </c>
      <c r="K2323" s="41">
        <v>3116</v>
      </c>
      <c r="L2323" s="48">
        <v>3116</v>
      </c>
      <c r="M2323" s="49" t="s">
        <v>327</v>
      </c>
      <c r="N2323" s="39" t="s">
        <v>328</v>
      </c>
      <c r="O2323" s="2">
        <v>0</v>
      </c>
      <c r="P2323" s="2">
        <v>0</v>
      </c>
      <c r="Q2323" s="39">
        <v>572.91999999999996</v>
      </c>
      <c r="R2323" s="2">
        <v>74.479599999999991</v>
      </c>
      <c r="S2323" s="2">
        <v>0</v>
      </c>
      <c r="T2323" s="2">
        <v>0</v>
      </c>
      <c r="U2323" s="39">
        <v>647.39959999999996</v>
      </c>
      <c r="V2323" s="2">
        <v>0</v>
      </c>
      <c r="W2323" s="2" t="s">
        <v>1</v>
      </c>
      <c r="X2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3"/>
      <c r="Z2323"/>
      <c r="AA2323"/>
    </row>
    <row r="2324" spans="5:27" hidden="1">
      <c r="E2324" s="2" t="s">
        <v>8564</v>
      </c>
      <c r="F2324" s="51">
        <v>44739</v>
      </c>
      <c r="G2324" s="2" t="s">
        <v>1</v>
      </c>
      <c r="H2324" s="2" t="s">
        <v>0</v>
      </c>
      <c r="I2324" s="2" t="s">
        <v>8149</v>
      </c>
      <c r="J2324" s="2" t="s">
        <v>8150</v>
      </c>
      <c r="K2324" s="41">
        <v>3117</v>
      </c>
      <c r="L2324" s="48">
        <v>3117</v>
      </c>
      <c r="M2324" s="49" t="s">
        <v>826</v>
      </c>
      <c r="N2324" s="39" t="s">
        <v>827</v>
      </c>
      <c r="O2324" s="2">
        <v>0</v>
      </c>
      <c r="P2324" s="2">
        <v>0</v>
      </c>
      <c r="Q2324" s="39">
        <v>613.66999999999996</v>
      </c>
      <c r="R2324" s="2">
        <v>79.777100000000004</v>
      </c>
      <c r="S2324" s="2">
        <v>0</v>
      </c>
      <c r="T2324" s="2">
        <v>0</v>
      </c>
      <c r="U2324" s="39">
        <v>693.44709999999998</v>
      </c>
      <c r="V2324" s="2">
        <v>0</v>
      </c>
      <c r="W2324" s="2" t="s">
        <v>1</v>
      </c>
      <c r="X2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4"/>
      <c r="Z2324"/>
      <c r="AA2324"/>
    </row>
    <row r="2325" spans="5:27" hidden="1">
      <c r="E2325" s="2" t="s">
        <v>8564</v>
      </c>
      <c r="F2325" s="51">
        <v>44739</v>
      </c>
      <c r="G2325" s="2" t="s">
        <v>1</v>
      </c>
      <c r="H2325" s="2" t="s">
        <v>0</v>
      </c>
      <c r="I2325" s="2" t="s">
        <v>8149</v>
      </c>
      <c r="J2325" s="2" t="s">
        <v>8150</v>
      </c>
      <c r="K2325" s="41">
        <v>3118</v>
      </c>
      <c r="L2325" s="48">
        <v>3118</v>
      </c>
      <c r="M2325" s="49" t="s">
        <v>7848</v>
      </c>
      <c r="N2325" s="39" t="s">
        <v>7847</v>
      </c>
      <c r="O2325" s="2">
        <v>0</v>
      </c>
      <c r="P2325" s="2">
        <v>0</v>
      </c>
      <c r="Q2325" s="39">
        <v>0</v>
      </c>
      <c r="R2325" s="2">
        <v>0</v>
      </c>
      <c r="S2325" s="2">
        <v>0</v>
      </c>
      <c r="T2325" s="2">
        <v>0</v>
      </c>
      <c r="U2325" s="39">
        <v>0</v>
      </c>
      <c r="V2325" s="2">
        <v>0</v>
      </c>
      <c r="W2325" s="2" t="s">
        <v>1</v>
      </c>
      <c r="X2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5"/>
      <c r="Z2325"/>
      <c r="AA2325"/>
    </row>
    <row r="2326" spans="5:27" hidden="1">
      <c r="E2326" s="2" t="s">
        <v>8564</v>
      </c>
      <c r="F2326" s="51">
        <v>44739</v>
      </c>
      <c r="G2326" s="2" t="s">
        <v>1</v>
      </c>
      <c r="H2326" s="2" t="s">
        <v>0</v>
      </c>
      <c r="I2326" s="2" t="s">
        <v>8149</v>
      </c>
      <c r="J2326" s="2" t="s">
        <v>8150</v>
      </c>
      <c r="K2326" s="41">
        <v>3119</v>
      </c>
      <c r="L2326" s="48">
        <v>3119</v>
      </c>
      <c r="M2326" s="49" t="s">
        <v>8309</v>
      </c>
      <c r="N2326" s="39" t="s">
        <v>8310</v>
      </c>
      <c r="O2326" s="2">
        <v>0</v>
      </c>
      <c r="P2326" s="2">
        <v>0</v>
      </c>
      <c r="Q2326" s="39">
        <v>63.19</v>
      </c>
      <c r="R2326" s="2">
        <v>8.2147000000000006</v>
      </c>
      <c r="S2326" s="2">
        <v>0</v>
      </c>
      <c r="T2326" s="2">
        <v>0</v>
      </c>
      <c r="U2326" s="39">
        <v>71.404699999999991</v>
      </c>
      <c r="V2326" s="2">
        <v>0</v>
      </c>
      <c r="W2326" s="2" t="s">
        <v>1</v>
      </c>
      <c r="X2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6"/>
      <c r="Z2326"/>
      <c r="AA2326"/>
    </row>
    <row r="2327" spans="5:27" hidden="1">
      <c r="E2327" s="2" t="s">
        <v>8564</v>
      </c>
      <c r="F2327" s="51">
        <v>44739</v>
      </c>
      <c r="G2327" s="2" t="s">
        <v>1</v>
      </c>
      <c r="H2327" s="2" t="s">
        <v>0</v>
      </c>
      <c r="I2327" s="2" t="s">
        <v>8149</v>
      </c>
      <c r="J2327" s="2" t="s">
        <v>8150</v>
      </c>
      <c r="K2327" s="41">
        <v>3120</v>
      </c>
      <c r="L2327" s="48">
        <v>3120</v>
      </c>
      <c r="M2327" s="49" t="s">
        <v>118</v>
      </c>
      <c r="N2327" s="39" t="s">
        <v>119</v>
      </c>
      <c r="O2327" s="2">
        <v>0</v>
      </c>
      <c r="P2327" s="2">
        <v>0</v>
      </c>
      <c r="Q2327" s="39">
        <v>46.73</v>
      </c>
      <c r="R2327" s="2">
        <v>6.0748999999999995</v>
      </c>
      <c r="S2327" s="2">
        <v>0</v>
      </c>
      <c r="T2327" s="2">
        <v>0</v>
      </c>
      <c r="U2327" s="39">
        <v>52.804899999999996</v>
      </c>
      <c r="V2327" s="2">
        <v>0</v>
      </c>
      <c r="W2327" s="2" t="s">
        <v>1</v>
      </c>
      <c r="X2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7"/>
      <c r="Z2327"/>
      <c r="AA2327"/>
    </row>
    <row r="2328" spans="5:27" hidden="1">
      <c r="E2328" s="2" t="s">
        <v>8564</v>
      </c>
      <c r="F2328" s="51">
        <v>44739</v>
      </c>
      <c r="G2328" s="2" t="s">
        <v>1</v>
      </c>
      <c r="H2328" s="2" t="s">
        <v>0</v>
      </c>
      <c r="I2328" s="2" t="s">
        <v>8149</v>
      </c>
      <c r="J2328" s="2" t="s">
        <v>8150</v>
      </c>
      <c r="K2328" s="41">
        <v>3121</v>
      </c>
      <c r="L2328" s="48">
        <v>3121</v>
      </c>
      <c r="M2328" s="49" t="s">
        <v>118</v>
      </c>
      <c r="N2328" s="39" t="s">
        <v>119</v>
      </c>
      <c r="O2328" s="2">
        <v>0</v>
      </c>
      <c r="P2328" s="2">
        <v>0</v>
      </c>
      <c r="Q2328" s="39">
        <v>38.33</v>
      </c>
      <c r="R2328" s="2">
        <v>4.9828999999999999</v>
      </c>
      <c r="S2328" s="2">
        <v>0</v>
      </c>
      <c r="T2328" s="2">
        <v>0</v>
      </c>
      <c r="U2328" s="39">
        <v>43.312899999999999</v>
      </c>
      <c r="V2328" s="2">
        <v>0</v>
      </c>
      <c r="W2328" s="2" t="s">
        <v>1</v>
      </c>
      <c r="X2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8"/>
      <c r="Z2328"/>
      <c r="AA2328"/>
    </row>
    <row r="2329" spans="5:27" hidden="1">
      <c r="E2329" s="2" t="s">
        <v>8564</v>
      </c>
      <c r="F2329" s="51">
        <v>44739</v>
      </c>
      <c r="G2329" s="2" t="s">
        <v>1</v>
      </c>
      <c r="H2329" s="2" t="s">
        <v>0</v>
      </c>
      <c r="I2329" s="2" t="s">
        <v>8149</v>
      </c>
      <c r="J2329" s="2" t="s">
        <v>8150</v>
      </c>
      <c r="K2329" s="41">
        <v>3122</v>
      </c>
      <c r="L2329" s="48">
        <v>3122</v>
      </c>
      <c r="M2329" s="49" t="s">
        <v>8413</v>
      </c>
      <c r="N2329" s="39" t="s">
        <v>8414</v>
      </c>
      <c r="O2329" s="2">
        <v>0</v>
      </c>
      <c r="P2329" s="2">
        <v>0</v>
      </c>
      <c r="Q2329" s="39">
        <v>810.65</v>
      </c>
      <c r="R2329" s="2">
        <v>105.3845</v>
      </c>
      <c r="S2329" s="2">
        <v>0</v>
      </c>
      <c r="T2329" s="2">
        <v>0</v>
      </c>
      <c r="U2329" s="39">
        <v>916.03449999999998</v>
      </c>
      <c r="V2329" s="2">
        <v>0</v>
      </c>
      <c r="W2329" s="2" t="s">
        <v>1</v>
      </c>
      <c r="X2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29"/>
      <c r="Z2329"/>
      <c r="AA2329"/>
    </row>
    <row r="2330" spans="5:27" hidden="1">
      <c r="E2330" s="2" t="s">
        <v>8564</v>
      </c>
      <c r="F2330" s="51">
        <v>44739</v>
      </c>
      <c r="G2330" s="2" t="s">
        <v>1</v>
      </c>
      <c r="H2330" s="2" t="s">
        <v>0</v>
      </c>
      <c r="I2330" s="2" t="s">
        <v>8149</v>
      </c>
      <c r="J2330" s="2" t="s">
        <v>8150</v>
      </c>
      <c r="K2330" s="41">
        <v>3123</v>
      </c>
      <c r="L2330" s="48">
        <v>3123</v>
      </c>
      <c r="M2330" s="49" t="s">
        <v>291</v>
      </c>
      <c r="N2330" s="39" t="s">
        <v>292</v>
      </c>
      <c r="O2330" s="2">
        <v>0</v>
      </c>
      <c r="P2330" s="2">
        <v>0</v>
      </c>
      <c r="Q2330" s="39">
        <v>40.78</v>
      </c>
      <c r="R2330" s="2">
        <v>5.3014000000000001</v>
      </c>
      <c r="S2330" s="2">
        <v>0</v>
      </c>
      <c r="T2330" s="2">
        <v>0</v>
      </c>
      <c r="U2330" s="39">
        <v>46.081400000000002</v>
      </c>
      <c r="V2330" s="2">
        <v>0</v>
      </c>
      <c r="W2330" s="2" t="s">
        <v>1</v>
      </c>
      <c r="X2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0"/>
      <c r="Z2330"/>
      <c r="AA2330"/>
    </row>
    <row r="2331" spans="5:27" hidden="1">
      <c r="E2331" s="2" t="s">
        <v>8564</v>
      </c>
      <c r="F2331" s="51">
        <v>44739</v>
      </c>
      <c r="G2331" s="2" t="s">
        <v>1</v>
      </c>
      <c r="H2331" s="2" t="s">
        <v>0</v>
      </c>
      <c r="I2331" s="2" t="s">
        <v>8149</v>
      </c>
      <c r="J2331" s="2" t="s">
        <v>8150</v>
      </c>
      <c r="K2331" s="41">
        <v>3124</v>
      </c>
      <c r="L2331" s="48">
        <v>3124</v>
      </c>
      <c r="M2331" s="49" t="s">
        <v>747</v>
      </c>
      <c r="N2331" s="39" t="s">
        <v>748</v>
      </c>
      <c r="O2331" s="2">
        <v>0</v>
      </c>
      <c r="P2331" s="2">
        <v>0</v>
      </c>
      <c r="Q2331" s="39">
        <v>222.89</v>
      </c>
      <c r="R2331" s="2">
        <v>28.9757</v>
      </c>
      <c r="S2331" s="2">
        <v>0</v>
      </c>
      <c r="T2331" s="2">
        <v>0</v>
      </c>
      <c r="U2331" s="39">
        <v>251.86569999999998</v>
      </c>
      <c r="V2331" s="2">
        <v>0</v>
      </c>
      <c r="W2331" s="2" t="s">
        <v>1</v>
      </c>
      <c r="X2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1"/>
      <c r="Z2331"/>
      <c r="AA2331"/>
    </row>
    <row r="2332" spans="5:27" hidden="1">
      <c r="E2332" s="2" t="s">
        <v>8564</v>
      </c>
      <c r="F2332" s="51">
        <v>44739</v>
      </c>
      <c r="G2332" s="2" t="s">
        <v>1</v>
      </c>
      <c r="H2332" s="2" t="s">
        <v>0</v>
      </c>
      <c r="I2332" s="2" t="s">
        <v>8149</v>
      </c>
      <c r="J2332" s="2" t="s">
        <v>8150</v>
      </c>
      <c r="K2332" s="41">
        <v>3125</v>
      </c>
      <c r="L2332" s="48">
        <v>3125</v>
      </c>
      <c r="M2332" s="49" t="s">
        <v>1444</v>
      </c>
      <c r="N2332" s="39" t="s">
        <v>1445</v>
      </c>
      <c r="O2332" s="2">
        <v>0</v>
      </c>
      <c r="P2332" s="2">
        <v>0</v>
      </c>
      <c r="Q2332" s="39">
        <v>125.73</v>
      </c>
      <c r="R2332" s="2">
        <v>16.344900000000003</v>
      </c>
      <c r="S2332" s="2">
        <v>0</v>
      </c>
      <c r="T2332" s="2">
        <v>0</v>
      </c>
      <c r="U2332" s="39">
        <v>142.07490000000001</v>
      </c>
      <c r="V2332" s="2">
        <v>0</v>
      </c>
      <c r="W2332" s="2" t="s">
        <v>1</v>
      </c>
      <c r="X2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2"/>
      <c r="Z2332"/>
      <c r="AA2332"/>
    </row>
    <row r="2333" spans="5:27" hidden="1">
      <c r="E2333" s="2" t="s">
        <v>8564</v>
      </c>
      <c r="F2333" s="51">
        <v>44739</v>
      </c>
      <c r="G2333" s="2" t="s">
        <v>1</v>
      </c>
      <c r="H2333" s="2" t="s">
        <v>0</v>
      </c>
      <c r="I2333" s="2" t="s">
        <v>8149</v>
      </c>
      <c r="J2333" s="2" t="s">
        <v>8150</v>
      </c>
      <c r="K2333" s="41">
        <v>3126</v>
      </c>
      <c r="L2333" s="48">
        <v>3126</v>
      </c>
      <c r="M2333" s="49" t="s">
        <v>8524</v>
      </c>
      <c r="N2333" s="39" t="s">
        <v>1244</v>
      </c>
      <c r="O2333" s="2">
        <v>0</v>
      </c>
      <c r="P2333" s="2">
        <v>0</v>
      </c>
      <c r="Q2333" s="39">
        <v>63.17</v>
      </c>
      <c r="R2333" s="2">
        <v>8.2121000000000013</v>
      </c>
      <c r="S2333" s="2">
        <v>0</v>
      </c>
      <c r="T2333" s="2">
        <v>0</v>
      </c>
      <c r="U2333" s="39">
        <v>71.382100000000008</v>
      </c>
      <c r="V2333" s="2">
        <v>0</v>
      </c>
      <c r="W2333" s="2" t="s">
        <v>1</v>
      </c>
      <c r="X2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3"/>
      <c r="Z2333"/>
      <c r="AA2333"/>
    </row>
    <row r="2334" spans="5:27" hidden="1">
      <c r="E2334" s="2" t="s">
        <v>8564</v>
      </c>
      <c r="F2334" s="51">
        <v>44739</v>
      </c>
      <c r="G2334" s="2" t="s">
        <v>1</v>
      </c>
      <c r="H2334" s="2" t="s">
        <v>0</v>
      </c>
      <c r="I2334" s="2" t="s">
        <v>8149</v>
      </c>
      <c r="J2334" s="2" t="s">
        <v>8150</v>
      </c>
      <c r="K2334" s="41">
        <v>3127</v>
      </c>
      <c r="L2334" s="48">
        <v>3127</v>
      </c>
      <c r="M2334" s="49" t="s">
        <v>725</v>
      </c>
      <c r="N2334" s="39" t="s">
        <v>726</v>
      </c>
      <c r="O2334" s="2">
        <v>0</v>
      </c>
      <c r="P2334" s="2">
        <v>0</v>
      </c>
      <c r="Q2334" s="39">
        <v>491.34</v>
      </c>
      <c r="R2334" s="2">
        <v>63.874200000000002</v>
      </c>
      <c r="S2334" s="2">
        <v>0</v>
      </c>
      <c r="T2334" s="2">
        <v>0</v>
      </c>
      <c r="U2334" s="39">
        <v>555.21420000000001</v>
      </c>
      <c r="V2334" s="2">
        <v>0</v>
      </c>
      <c r="W2334" s="2" t="s">
        <v>1</v>
      </c>
      <c r="X2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4"/>
      <c r="Z2334"/>
      <c r="AA2334"/>
    </row>
    <row r="2335" spans="5:27" hidden="1">
      <c r="E2335" s="2" t="s">
        <v>8564</v>
      </c>
      <c r="F2335" s="51">
        <v>44739</v>
      </c>
      <c r="G2335" s="2" t="s">
        <v>1</v>
      </c>
      <c r="H2335" s="2" t="s">
        <v>0</v>
      </c>
      <c r="I2335" s="2" t="s">
        <v>8149</v>
      </c>
      <c r="J2335" s="2" t="s">
        <v>8150</v>
      </c>
      <c r="K2335" s="41">
        <v>3128</v>
      </c>
      <c r="L2335" s="48">
        <v>3128</v>
      </c>
      <c r="M2335" s="49" t="s">
        <v>253</v>
      </c>
      <c r="N2335" s="39" t="s">
        <v>254</v>
      </c>
      <c r="O2335" s="2">
        <v>0</v>
      </c>
      <c r="P2335" s="2">
        <v>0</v>
      </c>
      <c r="Q2335" s="39">
        <v>3139.94</v>
      </c>
      <c r="R2335" s="2">
        <v>408.19220000000001</v>
      </c>
      <c r="S2335" s="2">
        <v>0</v>
      </c>
      <c r="T2335" s="2">
        <v>0</v>
      </c>
      <c r="U2335" s="39">
        <v>3548.1322</v>
      </c>
      <c r="V2335" s="2">
        <v>0</v>
      </c>
      <c r="W2335" s="2" t="s">
        <v>1</v>
      </c>
      <c r="X2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5"/>
      <c r="Z2335"/>
      <c r="AA2335"/>
    </row>
    <row r="2336" spans="5:27" hidden="1">
      <c r="E2336" s="2" t="s">
        <v>8564</v>
      </c>
      <c r="F2336" s="51">
        <v>44739</v>
      </c>
      <c r="G2336" s="2" t="s">
        <v>1</v>
      </c>
      <c r="H2336" s="2" t="s">
        <v>0</v>
      </c>
      <c r="I2336" s="2" t="s">
        <v>8149</v>
      </c>
      <c r="J2336" s="2" t="s">
        <v>8150</v>
      </c>
      <c r="K2336" s="41">
        <v>3129</v>
      </c>
      <c r="L2336" s="48">
        <v>3129</v>
      </c>
      <c r="M2336" s="49" t="s">
        <v>253</v>
      </c>
      <c r="N2336" s="39" t="s">
        <v>254</v>
      </c>
      <c r="O2336" s="2">
        <v>0</v>
      </c>
      <c r="P2336" s="2">
        <v>0</v>
      </c>
      <c r="Q2336" s="39">
        <v>9807.2199999999993</v>
      </c>
      <c r="R2336" s="2">
        <v>1274.9386</v>
      </c>
      <c r="S2336" s="2">
        <v>0</v>
      </c>
      <c r="T2336" s="2">
        <v>0</v>
      </c>
      <c r="U2336" s="39">
        <v>11082.158599999999</v>
      </c>
      <c r="V2336" s="2">
        <v>0</v>
      </c>
      <c r="W2336" s="2" t="s">
        <v>1</v>
      </c>
      <c r="X2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6"/>
      <c r="Z2336"/>
      <c r="AA2336"/>
    </row>
    <row r="2337" spans="5:27" hidden="1">
      <c r="E2337" s="2" t="s">
        <v>8564</v>
      </c>
      <c r="F2337" s="51">
        <v>44739</v>
      </c>
      <c r="G2337" s="2" t="s">
        <v>1</v>
      </c>
      <c r="H2337" s="2" t="s">
        <v>0</v>
      </c>
      <c r="I2337" s="2" t="s">
        <v>8149</v>
      </c>
      <c r="J2337" s="2" t="s">
        <v>8150</v>
      </c>
      <c r="K2337" s="41">
        <v>3130</v>
      </c>
      <c r="L2337" s="48">
        <v>3130</v>
      </c>
      <c r="M2337" s="49" t="s">
        <v>8424</v>
      </c>
      <c r="N2337" s="39" t="s">
        <v>8425</v>
      </c>
      <c r="O2337" s="2">
        <v>0</v>
      </c>
      <c r="P2337" s="2">
        <v>0</v>
      </c>
      <c r="Q2337" s="39">
        <v>768.99</v>
      </c>
      <c r="R2337" s="2">
        <v>99.968699999999998</v>
      </c>
      <c r="S2337" s="2">
        <v>0</v>
      </c>
      <c r="T2337" s="2">
        <v>0</v>
      </c>
      <c r="U2337" s="39">
        <v>868.95870000000002</v>
      </c>
      <c r="V2337" s="2">
        <v>0</v>
      </c>
      <c r="W2337" s="2" t="s">
        <v>1</v>
      </c>
      <c r="X2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7"/>
      <c r="Z2337"/>
      <c r="AA2337"/>
    </row>
    <row r="2338" spans="5:27" hidden="1">
      <c r="E2338" s="2" t="s">
        <v>8564</v>
      </c>
      <c r="F2338" s="51">
        <v>44739</v>
      </c>
      <c r="G2338" s="2" t="s">
        <v>1</v>
      </c>
      <c r="H2338" s="2" t="s">
        <v>0</v>
      </c>
      <c r="I2338" s="2" t="s">
        <v>8149</v>
      </c>
      <c r="J2338" s="2" t="s">
        <v>8150</v>
      </c>
      <c r="K2338" s="41">
        <v>3131</v>
      </c>
      <c r="L2338" s="48">
        <v>3131</v>
      </c>
      <c r="M2338" s="49" t="s">
        <v>185</v>
      </c>
      <c r="N2338" s="39" t="s">
        <v>186</v>
      </c>
      <c r="O2338" s="2">
        <v>0</v>
      </c>
      <c r="P2338" s="2">
        <v>0</v>
      </c>
      <c r="Q2338" s="39">
        <v>122.33</v>
      </c>
      <c r="R2338" s="2">
        <v>15.902900000000001</v>
      </c>
      <c r="S2338" s="2">
        <v>0</v>
      </c>
      <c r="T2338" s="2">
        <v>0</v>
      </c>
      <c r="U2338" s="39">
        <v>138.2329</v>
      </c>
      <c r="V2338" s="2">
        <v>0</v>
      </c>
      <c r="W2338" s="2" t="s">
        <v>1</v>
      </c>
      <c r="X2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8"/>
      <c r="Z2338"/>
      <c r="AA2338"/>
    </row>
    <row r="2339" spans="5:27" hidden="1">
      <c r="E2339" s="2" t="s">
        <v>8564</v>
      </c>
      <c r="F2339" s="51">
        <v>44739</v>
      </c>
      <c r="G2339" s="2" t="s">
        <v>1</v>
      </c>
      <c r="H2339" s="2" t="s">
        <v>0</v>
      </c>
      <c r="I2339" s="2" t="s">
        <v>8149</v>
      </c>
      <c r="J2339" s="2" t="s">
        <v>8150</v>
      </c>
      <c r="K2339" s="41">
        <v>3132</v>
      </c>
      <c r="L2339" s="48">
        <v>3132</v>
      </c>
      <c r="M2339" s="49" t="s">
        <v>365</v>
      </c>
      <c r="N2339" s="39" t="s">
        <v>366</v>
      </c>
      <c r="O2339" s="2">
        <v>0</v>
      </c>
      <c r="P2339" s="2">
        <v>0</v>
      </c>
      <c r="Q2339" s="39">
        <v>103.95</v>
      </c>
      <c r="R2339" s="2">
        <v>13.513500000000001</v>
      </c>
      <c r="S2339" s="2">
        <v>0</v>
      </c>
      <c r="T2339" s="2">
        <v>0</v>
      </c>
      <c r="U2339" s="39">
        <v>117.46350000000001</v>
      </c>
      <c r="V2339" s="2">
        <v>0</v>
      </c>
      <c r="W2339" s="2" t="s">
        <v>1</v>
      </c>
      <c r="X2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39"/>
      <c r="Z2339"/>
      <c r="AA2339"/>
    </row>
    <row r="2340" spans="5:27" hidden="1">
      <c r="E2340" s="2" t="s">
        <v>8564</v>
      </c>
      <c r="F2340" s="51">
        <v>44739</v>
      </c>
      <c r="G2340" s="2" t="s">
        <v>1</v>
      </c>
      <c r="H2340" s="2" t="s">
        <v>0</v>
      </c>
      <c r="I2340" s="2" t="s">
        <v>8149</v>
      </c>
      <c r="J2340" s="2" t="s">
        <v>8150</v>
      </c>
      <c r="K2340" s="41">
        <v>3133</v>
      </c>
      <c r="L2340" s="48">
        <v>3133</v>
      </c>
      <c r="M2340" s="49" t="s">
        <v>1460</v>
      </c>
      <c r="N2340" s="39" t="s">
        <v>1461</v>
      </c>
      <c r="O2340" s="2">
        <v>0</v>
      </c>
      <c r="P2340" s="2">
        <v>0</v>
      </c>
      <c r="Q2340" s="39">
        <v>66.56</v>
      </c>
      <c r="R2340" s="2">
        <v>8.6528000000000009</v>
      </c>
      <c r="S2340" s="2">
        <v>0</v>
      </c>
      <c r="T2340" s="2">
        <v>0</v>
      </c>
      <c r="U2340" s="39">
        <v>75.212800000000001</v>
      </c>
      <c r="V2340" s="2">
        <v>0</v>
      </c>
      <c r="W2340" s="2" t="s">
        <v>1</v>
      </c>
      <c r="X2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0"/>
      <c r="Z2340"/>
      <c r="AA2340"/>
    </row>
    <row r="2341" spans="5:27" hidden="1">
      <c r="E2341" s="2" t="s">
        <v>8564</v>
      </c>
      <c r="F2341" s="51">
        <v>44739</v>
      </c>
      <c r="G2341" s="2" t="s">
        <v>1</v>
      </c>
      <c r="H2341" s="2" t="s">
        <v>0</v>
      </c>
      <c r="I2341" s="2" t="s">
        <v>8149</v>
      </c>
      <c r="J2341" s="2" t="s">
        <v>8150</v>
      </c>
      <c r="K2341" s="41">
        <v>3134</v>
      </c>
      <c r="L2341" s="48">
        <v>3134</v>
      </c>
      <c r="M2341" s="49" t="s">
        <v>1460</v>
      </c>
      <c r="N2341" s="39" t="s">
        <v>1461</v>
      </c>
      <c r="O2341" s="2">
        <v>0</v>
      </c>
      <c r="P2341" s="2">
        <v>0</v>
      </c>
      <c r="Q2341" s="39">
        <v>25.5</v>
      </c>
      <c r="R2341" s="2">
        <v>3.3149999999999999</v>
      </c>
      <c r="S2341" s="2">
        <v>0</v>
      </c>
      <c r="T2341" s="2">
        <v>0</v>
      </c>
      <c r="U2341" s="39">
        <v>28.815000000000001</v>
      </c>
      <c r="V2341" s="2">
        <v>0</v>
      </c>
      <c r="W2341" s="2" t="s">
        <v>1</v>
      </c>
      <c r="X2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1"/>
      <c r="Z2341"/>
      <c r="AA2341"/>
    </row>
    <row r="2342" spans="5:27" hidden="1">
      <c r="E2342" s="2" t="s">
        <v>8564</v>
      </c>
      <c r="F2342" s="51">
        <v>44739</v>
      </c>
      <c r="G2342" s="2" t="s">
        <v>1</v>
      </c>
      <c r="H2342" s="2" t="s">
        <v>0</v>
      </c>
      <c r="I2342" s="2" t="s">
        <v>8149</v>
      </c>
      <c r="J2342" s="2" t="s">
        <v>8150</v>
      </c>
      <c r="K2342" s="41">
        <v>3135</v>
      </c>
      <c r="L2342" s="48">
        <v>3135</v>
      </c>
      <c r="M2342" s="49" t="s">
        <v>8224</v>
      </c>
      <c r="N2342" s="39" t="s">
        <v>8225</v>
      </c>
      <c r="O2342" s="2">
        <v>0</v>
      </c>
      <c r="P2342" s="2">
        <v>0</v>
      </c>
      <c r="Q2342" s="39">
        <v>77.989999999999995</v>
      </c>
      <c r="R2342" s="2">
        <v>10.1387</v>
      </c>
      <c r="S2342" s="2">
        <v>0</v>
      </c>
      <c r="T2342" s="2">
        <v>0</v>
      </c>
      <c r="U2342" s="39">
        <v>88.128699999999995</v>
      </c>
      <c r="V2342" s="2">
        <v>0</v>
      </c>
      <c r="W2342" s="2" t="s">
        <v>1</v>
      </c>
      <c r="X2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2"/>
      <c r="Z2342"/>
      <c r="AA2342"/>
    </row>
    <row r="2343" spans="5:27" hidden="1">
      <c r="E2343" s="2" t="s">
        <v>8564</v>
      </c>
      <c r="F2343" s="51">
        <v>44739</v>
      </c>
      <c r="G2343" s="2" t="s">
        <v>1</v>
      </c>
      <c r="H2343" s="2" t="s">
        <v>0</v>
      </c>
      <c r="I2343" s="2" t="s">
        <v>8149</v>
      </c>
      <c r="J2343" s="2" t="s">
        <v>8150</v>
      </c>
      <c r="K2343" s="41">
        <v>3136</v>
      </c>
      <c r="L2343" s="48">
        <v>3136</v>
      </c>
      <c r="M2343" s="49" t="s">
        <v>8424</v>
      </c>
      <c r="N2343" s="39" t="s">
        <v>8425</v>
      </c>
      <c r="O2343" s="2">
        <v>0</v>
      </c>
      <c r="P2343" s="2">
        <v>0</v>
      </c>
      <c r="Q2343" s="39">
        <v>1099.77</v>
      </c>
      <c r="R2343" s="2">
        <v>142.9701</v>
      </c>
      <c r="S2343" s="2">
        <v>0</v>
      </c>
      <c r="T2343" s="2">
        <v>0</v>
      </c>
      <c r="U2343" s="39">
        <v>1242.7401</v>
      </c>
      <c r="V2343" s="2">
        <v>0</v>
      </c>
      <c r="W2343" s="2" t="s">
        <v>1</v>
      </c>
      <c r="X2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3"/>
      <c r="Z2343"/>
      <c r="AA2343"/>
    </row>
    <row r="2344" spans="5:27" hidden="1">
      <c r="E2344" s="2" t="s">
        <v>8564</v>
      </c>
      <c r="F2344" s="51">
        <v>44739</v>
      </c>
      <c r="G2344" s="2" t="s">
        <v>1</v>
      </c>
      <c r="H2344" s="2" t="s">
        <v>0</v>
      </c>
      <c r="I2344" s="2" t="s">
        <v>8149</v>
      </c>
      <c r="J2344" s="2" t="s">
        <v>8150</v>
      </c>
      <c r="K2344" s="41">
        <v>3137</v>
      </c>
      <c r="L2344" s="48">
        <v>3137</v>
      </c>
      <c r="M2344" s="49" t="s">
        <v>8424</v>
      </c>
      <c r="N2344" s="39" t="s">
        <v>8425</v>
      </c>
      <c r="O2344" s="2">
        <v>0</v>
      </c>
      <c r="P2344" s="2">
        <v>0</v>
      </c>
      <c r="Q2344" s="39">
        <v>126.8</v>
      </c>
      <c r="R2344" s="2">
        <v>16.484000000000002</v>
      </c>
      <c r="S2344" s="2">
        <v>0</v>
      </c>
      <c r="T2344" s="2">
        <v>0</v>
      </c>
      <c r="U2344" s="39">
        <v>143.28399999999999</v>
      </c>
      <c r="V2344" s="2">
        <v>0</v>
      </c>
      <c r="W2344" s="2" t="s">
        <v>1</v>
      </c>
      <c r="X2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4"/>
      <c r="Z2344"/>
      <c r="AA2344"/>
    </row>
    <row r="2345" spans="5:27" hidden="1">
      <c r="E2345" s="2" t="s">
        <v>8564</v>
      </c>
      <c r="F2345" s="51">
        <v>44739</v>
      </c>
      <c r="G2345" s="2" t="s">
        <v>1</v>
      </c>
      <c r="H2345" s="2" t="s">
        <v>0</v>
      </c>
      <c r="I2345" s="2" t="s">
        <v>8149</v>
      </c>
      <c r="J2345" s="2" t="s">
        <v>8150</v>
      </c>
      <c r="K2345" s="41">
        <v>3138</v>
      </c>
      <c r="L2345" s="48">
        <v>3138</v>
      </c>
      <c r="M2345" s="49" t="s">
        <v>307</v>
      </c>
      <c r="N2345" s="39" t="s">
        <v>308</v>
      </c>
      <c r="O2345" s="2">
        <v>0</v>
      </c>
      <c r="P2345" s="2">
        <v>0</v>
      </c>
      <c r="Q2345" s="39">
        <v>358.83</v>
      </c>
      <c r="R2345" s="2">
        <v>46.6479</v>
      </c>
      <c r="S2345" s="2">
        <v>0</v>
      </c>
      <c r="T2345" s="2">
        <v>0</v>
      </c>
      <c r="U2345" s="39">
        <v>405.47789999999998</v>
      </c>
      <c r="V2345" s="2">
        <v>0</v>
      </c>
      <c r="W2345" s="2" t="s">
        <v>1</v>
      </c>
      <c r="X2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5"/>
      <c r="Z2345"/>
      <c r="AA2345"/>
    </row>
    <row r="2346" spans="5:27" hidden="1">
      <c r="E2346" s="2" t="s">
        <v>8564</v>
      </c>
      <c r="F2346" s="51">
        <v>44739</v>
      </c>
      <c r="G2346" s="2" t="s">
        <v>1</v>
      </c>
      <c r="H2346" s="2" t="s">
        <v>0</v>
      </c>
      <c r="I2346" s="2" t="s">
        <v>8149</v>
      </c>
      <c r="J2346" s="2" t="s">
        <v>8150</v>
      </c>
      <c r="K2346" s="41">
        <v>3139</v>
      </c>
      <c r="L2346" s="48">
        <v>3139</v>
      </c>
      <c r="M2346" s="49" t="s">
        <v>7848</v>
      </c>
      <c r="N2346" s="39" t="s">
        <v>7847</v>
      </c>
      <c r="O2346" s="2">
        <v>0</v>
      </c>
      <c r="P2346" s="2">
        <v>0</v>
      </c>
      <c r="Q2346" s="39">
        <v>0</v>
      </c>
      <c r="R2346" s="2">
        <v>0</v>
      </c>
      <c r="S2346" s="2">
        <v>0</v>
      </c>
      <c r="T2346" s="2">
        <v>0</v>
      </c>
      <c r="U2346" s="39">
        <v>0</v>
      </c>
      <c r="V2346" s="2">
        <v>0</v>
      </c>
      <c r="W2346" s="2" t="s">
        <v>1</v>
      </c>
      <c r="X2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6"/>
      <c r="Z2346"/>
      <c r="AA2346"/>
    </row>
    <row r="2347" spans="5:27" hidden="1">
      <c r="E2347" s="2" t="s">
        <v>8564</v>
      </c>
      <c r="F2347" s="51">
        <v>44739</v>
      </c>
      <c r="G2347" s="2" t="s">
        <v>1</v>
      </c>
      <c r="H2347" s="2" t="s">
        <v>0</v>
      </c>
      <c r="I2347" s="2" t="s">
        <v>8149</v>
      </c>
      <c r="J2347" s="2" t="s">
        <v>8150</v>
      </c>
      <c r="K2347" s="41">
        <v>3140</v>
      </c>
      <c r="L2347" s="48">
        <v>3140</v>
      </c>
      <c r="M2347" s="49" t="s">
        <v>341</v>
      </c>
      <c r="N2347" s="39" t="s">
        <v>342</v>
      </c>
      <c r="O2347" s="2">
        <v>0</v>
      </c>
      <c r="P2347" s="2">
        <v>0</v>
      </c>
      <c r="Q2347" s="39">
        <v>300</v>
      </c>
      <c r="R2347" s="2">
        <v>39</v>
      </c>
      <c r="S2347" s="2">
        <v>0</v>
      </c>
      <c r="T2347" s="2">
        <v>0</v>
      </c>
      <c r="U2347" s="39">
        <v>339</v>
      </c>
      <c r="V2347" s="2">
        <v>0</v>
      </c>
      <c r="W2347" s="2" t="s">
        <v>1</v>
      </c>
      <c r="X2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7"/>
      <c r="Z2347"/>
      <c r="AA2347"/>
    </row>
    <row r="2348" spans="5:27" hidden="1">
      <c r="E2348" s="2" t="s">
        <v>8564</v>
      </c>
      <c r="F2348" s="51">
        <v>44739</v>
      </c>
      <c r="G2348" s="2" t="s">
        <v>1</v>
      </c>
      <c r="H2348" s="2" t="s">
        <v>0</v>
      </c>
      <c r="I2348" s="2" t="s">
        <v>8149</v>
      </c>
      <c r="J2348" s="2" t="s">
        <v>8150</v>
      </c>
      <c r="K2348" s="41">
        <v>3141</v>
      </c>
      <c r="L2348" s="48">
        <v>3141</v>
      </c>
      <c r="M2348" s="49" t="s">
        <v>118</v>
      </c>
      <c r="N2348" s="39" t="s">
        <v>119</v>
      </c>
      <c r="O2348" s="2">
        <v>0</v>
      </c>
      <c r="P2348" s="2">
        <v>0</v>
      </c>
      <c r="Q2348" s="39">
        <v>46.56</v>
      </c>
      <c r="R2348" s="2">
        <v>6.0528000000000004</v>
      </c>
      <c r="S2348" s="2">
        <v>0</v>
      </c>
      <c r="T2348" s="2">
        <v>0</v>
      </c>
      <c r="U2348" s="39">
        <v>52.6128</v>
      </c>
      <c r="V2348" s="2">
        <v>0</v>
      </c>
      <c r="W2348" s="2" t="s">
        <v>1</v>
      </c>
      <c r="X2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8"/>
      <c r="Z2348"/>
      <c r="AA2348"/>
    </row>
    <row r="2349" spans="5:27" hidden="1">
      <c r="E2349" s="2" t="s">
        <v>8564</v>
      </c>
      <c r="F2349" s="51">
        <v>44739</v>
      </c>
      <c r="G2349" s="2" t="s">
        <v>1</v>
      </c>
      <c r="H2349" s="2" t="s">
        <v>0</v>
      </c>
      <c r="I2349" s="2" t="s">
        <v>8149</v>
      </c>
      <c r="J2349" s="2" t="s">
        <v>8150</v>
      </c>
      <c r="K2349" s="41">
        <v>3142</v>
      </c>
      <c r="L2349" s="48">
        <v>3142</v>
      </c>
      <c r="M2349" s="49" t="s">
        <v>333</v>
      </c>
      <c r="N2349" s="39" t="s">
        <v>334</v>
      </c>
      <c r="O2349" s="2">
        <v>0</v>
      </c>
      <c r="P2349" s="2">
        <v>0</v>
      </c>
      <c r="Q2349" s="39">
        <v>285.45999999999998</v>
      </c>
      <c r="R2349" s="2">
        <v>37.1098</v>
      </c>
      <c r="S2349" s="2">
        <v>0</v>
      </c>
      <c r="T2349" s="2">
        <v>0</v>
      </c>
      <c r="U2349" s="39">
        <v>322.56979999999999</v>
      </c>
      <c r="V2349" s="2">
        <v>0</v>
      </c>
      <c r="W2349" s="2" t="s">
        <v>1</v>
      </c>
      <c r="X2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49"/>
      <c r="Z2349"/>
      <c r="AA2349"/>
    </row>
    <row r="2350" spans="5:27" hidden="1">
      <c r="E2350" s="2" t="s">
        <v>8564</v>
      </c>
      <c r="F2350" s="51">
        <v>44739</v>
      </c>
      <c r="G2350" s="2" t="s">
        <v>1</v>
      </c>
      <c r="H2350" s="2" t="s">
        <v>0</v>
      </c>
      <c r="I2350" s="2" t="s">
        <v>8149</v>
      </c>
      <c r="J2350" s="2" t="s">
        <v>8150</v>
      </c>
      <c r="K2350" s="41">
        <v>3143</v>
      </c>
      <c r="L2350" s="48">
        <v>3143</v>
      </c>
      <c r="M2350" s="49" t="s">
        <v>743</v>
      </c>
      <c r="N2350" s="39" t="s">
        <v>744</v>
      </c>
      <c r="O2350" s="2">
        <v>0</v>
      </c>
      <c r="P2350" s="2">
        <v>0</v>
      </c>
      <c r="Q2350" s="39">
        <v>120</v>
      </c>
      <c r="R2350" s="2">
        <v>15.600000000000001</v>
      </c>
      <c r="S2350" s="2">
        <v>0</v>
      </c>
      <c r="T2350" s="2">
        <v>0</v>
      </c>
      <c r="U2350" s="39">
        <v>135.6</v>
      </c>
      <c r="V2350" s="2">
        <v>0</v>
      </c>
      <c r="W2350" s="2" t="s">
        <v>1</v>
      </c>
      <c r="X2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0"/>
      <c r="Z2350"/>
      <c r="AA2350"/>
    </row>
    <row r="2351" spans="5:27" hidden="1">
      <c r="E2351" s="2" t="s">
        <v>8564</v>
      </c>
      <c r="F2351" s="51">
        <v>44739</v>
      </c>
      <c r="G2351" s="2" t="s">
        <v>1</v>
      </c>
      <c r="H2351" s="2" t="s">
        <v>0</v>
      </c>
      <c r="I2351" s="2" t="s">
        <v>8149</v>
      </c>
      <c r="J2351" s="2" t="s">
        <v>8150</v>
      </c>
      <c r="K2351" s="41">
        <v>3144</v>
      </c>
      <c r="L2351" s="48">
        <v>3144</v>
      </c>
      <c r="M2351" s="49" t="s">
        <v>737</v>
      </c>
      <c r="N2351" s="39" t="s">
        <v>738</v>
      </c>
      <c r="O2351" s="2">
        <v>0</v>
      </c>
      <c r="P2351" s="2">
        <v>0</v>
      </c>
      <c r="Q2351" s="39">
        <v>78.95</v>
      </c>
      <c r="R2351" s="2">
        <v>10.263500000000001</v>
      </c>
      <c r="S2351" s="2">
        <v>0</v>
      </c>
      <c r="T2351" s="2">
        <v>0</v>
      </c>
      <c r="U2351" s="39">
        <v>89.21350000000001</v>
      </c>
      <c r="V2351" s="2">
        <v>0</v>
      </c>
      <c r="W2351" s="2" t="s">
        <v>1</v>
      </c>
      <c r="X2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1"/>
      <c r="Z2351"/>
      <c r="AA2351"/>
    </row>
    <row r="2352" spans="5:27" hidden="1">
      <c r="E2352" s="2" t="s">
        <v>8564</v>
      </c>
      <c r="F2352" s="51">
        <v>44739</v>
      </c>
      <c r="G2352" s="2" t="s">
        <v>1</v>
      </c>
      <c r="H2352" s="2" t="s">
        <v>0</v>
      </c>
      <c r="I2352" s="2" t="s">
        <v>8149</v>
      </c>
      <c r="J2352" s="2" t="s">
        <v>8150</v>
      </c>
      <c r="K2352" s="41">
        <v>3145</v>
      </c>
      <c r="L2352" s="48">
        <v>3145</v>
      </c>
      <c r="M2352" s="49" t="s">
        <v>118</v>
      </c>
      <c r="N2352" s="39" t="s">
        <v>119</v>
      </c>
      <c r="O2352" s="2">
        <v>0</v>
      </c>
      <c r="P2352" s="2">
        <v>0</v>
      </c>
      <c r="Q2352" s="39">
        <v>4793.88</v>
      </c>
      <c r="R2352" s="2">
        <v>623.20440000000008</v>
      </c>
      <c r="S2352" s="2">
        <v>0</v>
      </c>
      <c r="T2352" s="2">
        <v>0</v>
      </c>
      <c r="U2352" s="39">
        <v>5417.0843999999997</v>
      </c>
      <c r="V2352" s="2">
        <v>0</v>
      </c>
      <c r="W2352" s="2" t="s">
        <v>1</v>
      </c>
      <c r="X2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2"/>
      <c r="Z2352"/>
      <c r="AA2352"/>
    </row>
    <row r="2353" spans="5:27" hidden="1">
      <c r="E2353" s="2" t="s">
        <v>8564</v>
      </c>
      <c r="F2353" s="51">
        <v>44739</v>
      </c>
      <c r="G2353" s="2" t="s">
        <v>1</v>
      </c>
      <c r="H2353" s="2" t="s">
        <v>0</v>
      </c>
      <c r="I2353" s="2" t="s">
        <v>8149</v>
      </c>
      <c r="J2353" s="2" t="s">
        <v>8150</v>
      </c>
      <c r="K2353" s="41">
        <v>3146</v>
      </c>
      <c r="L2353" s="48">
        <v>3146</v>
      </c>
      <c r="M2353" s="49" t="s">
        <v>132</v>
      </c>
      <c r="N2353" s="39" t="s">
        <v>133</v>
      </c>
      <c r="O2353" s="2">
        <v>0</v>
      </c>
      <c r="P2353" s="2">
        <v>0</v>
      </c>
      <c r="Q2353" s="39">
        <v>128.32</v>
      </c>
      <c r="R2353" s="2">
        <v>16.6816</v>
      </c>
      <c r="S2353" s="2">
        <v>0</v>
      </c>
      <c r="T2353" s="2">
        <v>0</v>
      </c>
      <c r="U2353" s="39">
        <v>145.0016</v>
      </c>
      <c r="V2353" s="2">
        <v>0</v>
      </c>
      <c r="W2353" s="2" t="s">
        <v>1</v>
      </c>
      <c r="X2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3"/>
      <c r="Z2353"/>
      <c r="AA2353"/>
    </row>
    <row r="2354" spans="5:27" hidden="1">
      <c r="E2354" s="2" t="s">
        <v>8564</v>
      </c>
      <c r="F2354" s="51">
        <v>44739</v>
      </c>
      <c r="G2354" s="2" t="s">
        <v>1</v>
      </c>
      <c r="H2354" s="2" t="s">
        <v>0</v>
      </c>
      <c r="I2354" s="2" t="s">
        <v>8149</v>
      </c>
      <c r="J2354" s="2" t="s">
        <v>8150</v>
      </c>
      <c r="K2354" s="41">
        <v>3147</v>
      </c>
      <c r="L2354" s="48">
        <v>3147</v>
      </c>
      <c r="M2354" s="49" t="s">
        <v>142</v>
      </c>
      <c r="N2354" s="39" t="s">
        <v>143</v>
      </c>
      <c r="O2354" s="2">
        <v>0</v>
      </c>
      <c r="P2354" s="2">
        <v>0</v>
      </c>
      <c r="Q2354" s="39">
        <v>150</v>
      </c>
      <c r="R2354" s="2">
        <v>19.5</v>
      </c>
      <c r="S2354" s="2">
        <v>0</v>
      </c>
      <c r="T2354" s="2">
        <v>0</v>
      </c>
      <c r="U2354" s="39">
        <v>169.5</v>
      </c>
      <c r="V2354" s="2">
        <v>0</v>
      </c>
      <c r="W2354" s="2" t="s">
        <v>1</v>
      </c>
      <c r="X2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4"/>
      <c r="Z2354"/>
      <c r="AA2354"/>
    </row>
    <row r="2355" spans="5:27" hidden="1">
      <c r="E2355" s="2" t="s">
        <v>8564</v>
      </c>
      <c r="F2355" s="51">
        <v>44739</v>
      </c>
      <c r="G2355" s="2" t="s">
        <v>1</v>
      </c>
      <c r="H2355" s="2" t="s">
        <v>0</v>
      </c>
      <c r="I2355" s="2" t="s">
        <v>8149</v>
      </c>
      <c r="J2355" s="2" t="s">
        <v>8150</v>
      </c>
      <c r="K2355" s="41">
        <v>3148</v>
      </c>
      <c r="L2355" s="48">
        <v>3148</v>
      </c>
      <c r="M2355" s="49" t="s">
        <v>165</v>
      </c>
      <c r="N2355" s="39" t="s">
        <v>166</v>
      </c>
      <c r="O2355" s="2">
        <v>0</v>
      </c>
      <c r="P2355" s="2">
        <v>0</v>
      </c>
      <c r="Q2355" s="39">
        <v>265.07</v>
      </c>
      <c r="R2355" s="2">
        <v>34.459099999999999</v>
      </c>
      <c r="S2355" s="2">
        <v>0</v>
      </c>
      <c r="T2355" s="2">
        <v>0</v>
      </c>
      <c r="U2355" s="39">
        <v>299.52909999999997</v>
      </c>
      <c r="V2355" s="2">
        <v>0</v>
      </c>
      <c r="W2355" s="2" t="s">
        <v>1</v>
      </c>
      <c r="X2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5"/>
      <c r="Z2355"/>
      <c r="AA2355"/>
    </row>
    <row r="2356" spans="5:27" hidden="1">
      <c r="E2356" s="2" t="s">
        <v>8564</v>
      </c>
      <c r="F2356" s="51">
        <v>44739</v>
      </c>
      <c r="G2356" s="2" t="s">
        <v>1</v>
      </c>
      <c r="H2356" s="2" t="s">
        <v>0</v>
      </c>
      <c r="I2356" s="2" t="s">
        <v>8149</v>
      </c>
      <c r="J2356" s="2" t="s">
        <v>8150</v>
      </c>
      <c r="K2356" s="41">
        <v>3149</v>
      </c>
      <c r="L2356" s="48">
        <v>3149</v>
      </c>
      <c r="M2356" s="49" t="s">
        <v>7917</v>
      </c>
      <c r="N2356" s="39" t="s">
        <v>7918</v>
      </c>
      <c r="O2356" s="2">
        <v>0</v>
      </c>
      <c r="P2356" s="2">
        <v>0</v>
      </c>
      <c r="Q2356" s="39">
        <v>73.25</v>
      </c>
      <c r="R2356" s="2">
        <v>9.5225000000000009</v>
      </c>
      <c r="S2356" s="2">
        <v>0</v>
      </c>
      <c r="T2356" s="2">
        <v>0</v>
      </c>
      <c r="U2356" s="39">
        <v>82.772500000000008</v>
      </c>
      <c r="V2356" s="2">
        <v>0</v>
      </c>
      <c r="W2356" s="2" t="s">
        <v>1</v>
      </c>
      <c r="X2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6"/>
      <c r="Z2356"/>
      <c r="AA2356"/>
    </row>
    <row r="2357" spans="5:27" hidden="1">
      <c r="E2357" s="2" t="s">
        <v>8564</v>
      </c>
      <c r="F2357" s="51">
        <v>44739</v>
      </c>
      <c r="G2357" s="2" t="s">
        <v>1</v>
      </c>
      <c r="H2357" s="2" t="s">
        <v>0</v>
      </c>
      <c r="I2357" s="2" t="s">
        <v>8149</v>
      </c>
      <c r="J2357" s="2" t="s">
        <v>8150</v>
      </c>
      <c r="K2357" s="41">
        <v>3150</v>
      </c>
      <c r="L2357" s="48">
        <v>3150</v>
      </c>
      <c r="M2357" s="49">
        <v>0</v>
      </c>
      <c r="N2357" s="39" t="s">
        <v>464</v>
      </c>
      <c r="O2357" s="2">
        <v>0</v>
      </c>
      <c r="P2357" s="2">
        <v>0</v>
      </c>
      <c r="Q2357" s="39">
        <v>715.64</v>
      </c>
      <c r="R2357" s="2">
        <v>93.033200000000008</v>
      </c>
      <c r="S2357" s="2">
        <v>0</v>
      </c>
      <c r="T2357" s="2">
        <v>0</v>
      </c>
      <c r="U2357" s="39">
        <v>808.67319999999995</v>
      </c>
      <c r="V2357" s="2" t="s">
        <v>8408</v>
      </c>
      <c r="W2357" s="2" t="s">
        <v>1</v>
      </c>
      <c r="X2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7"/>
      <c r="Z2357"/>
      <c r="AA2357"/>
    </row>
    <row r="2358" spans="5:27" hidden="1">
      <c r="E2358" s="2" t="s">
        <v>8564</v>
      </c>
      <c r="F2358" s="51">
        <v>44739</v>
      </c>
      <c r="G2358" s="2" t="s">
        <v>1</v>
      </c>
      <c r="H2358" s="2" t="s">
        <v>0</v>
      </c>
      <c r="I2358" s="2" t="s">
        <v>8149</v>
      </c>
      <c r="J2358" s="2" t="s">
        <v>8150</v>
      </c>
      <c r="K2358" s="41">
        <v>3151</v>
      </c>
      <c r="L2358" s="48">
        <v>3151</v>
      </c>
      <c r="M2358" s="49">
        <v>0</v>
      </c>
      <c r="N2358" s="39" t="s">
        <v>8434</v>
      </c>
      <c r="O2358" s="2">
        <v>0</v>
      </c>
      <c r="P2358" s="2">
        <v>0</v>
      </c>
      <c r="Q2358" s="39">
        <v>817.56</v>
      </c>
      <c r="R2358" s="2">
        <v>106.28279999999999</v>
      </c>
      <c r="S2358" s="2">
        <v>0</v>
      </c>
      <c r="T2358" s="2">
        <v>0</v>
      </c>
      <c r="U2358" s="39">
        <v>923.8427999999999</v>
      </c>
      <c r="V2358" s="2" t="s">
        <v>8433</v>
      </c>
      <c r="W2358" s="2" t="s">
        <v>1</v>
      </c>
      <c r="X2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8"/>
      <c r="Z2358"/>
      <c r="AA2358"/>
    </row>
    <row r="2359" spans="5:27" hidden="1">
      <c r="E2359" s="2" t="s">
        <v>8564</v>
      </c>
      <c r="F2359" s="51">
        <v>44739</v>
      </c>
      <c r="G2359" s="2" t="s">
        <v>1</v>
      </c>
      <c r="H2359" s="2" t="s">
        <v>0</v>
      </c>
      <c r="I2359" s="2" t="s">
        <v>8149</v>
      </c>
      <c r="J2359" s="2" t="s">
        <v>8150</v>
      </c>
      <c r="K2359" s="41">
        <v>3152</v>
      </c>
      <c r="L2359" s="48">
        <v>3152</v>
      </c>
      <c r="M2359" s="49">
        <v>0</v>
      </c>
      <c r="N2359" s="39" t="s">
        <v>714</v>
      </c>
      <c r="O2359" s="2">
        <v>0</v>
      </c>
      <c r="P2359" s="2">
        <v>0</v>
      </c>
      <c r="Q2359" s="39">
        <v>64.959999999999994</v>
      </c>
      <c r="R2359" s="2">
        <v>8.444799999999999</v>
      </c>
      <c r="S2359" s="2">
        <v>0</v>
      </c>
      <c r="T2359" s="2">
        <v>0</v>
      </c>
      <c r="U2359" s="39">
        <v>73.404799999999994</v>
      </c>
      <c r="V2359" s="2" t="s">
        <v>8400</v>
      </c>
      <c r="W2359" s="2" t="s">
        <v>1</v>
      </c>
      <c r="X2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59"/>
      <c r="Z2359"/>
      <c r="AA2359"/>
    </row>
    <row r="2360" spans="5:27" hidden="1">
      <c r="E2360" s="2" t="s">
        <v>8564</v>
      </c>
      <c r="F2360" s="51">
        <v>44739</v>
      </c>
      <c r="G2360" s="2" t="s">
        <v>1</v>
      </c>
      <c r="H2360" s="2" t="s">
        <v>0</v>
      </c>
      <c r="I2360" s="2" t="s">
        <v>8149</v>
      </c>
      <c r="J2360" s="2" t="s">
        <v>8150</v>
      </c>
      <c r="K2360" s="41">
        <v>3153</v>
      </c>
      <c r="L2360" s="48">
        <v>3153</v>
      </c>
      <c r="M2360" s="49" t="s">
        <v>890</v>
      </c>
      <c r="N2360" s="39" t="s">
        <v>891</v>
      </c>
      <c r="O2360" s="2">
        <v>0</v>
      </c>
      <c r="P2360" s="2">
        <v>0</v>
      </c>
      <c r="Q2360" s="39">
        <v>21</v>
      </c>
      <c r="R2360" s="2">
        <v>2.73</v>
      </c>
      <c r="S2360" s="2">
        <v>0</v>
      </c>
      <c r="T2360" s="2">
        <v>0</v>
      </c>
      <c r="U2360" s="39">
        <v>23.73</v>
      </c>
      <c r="V2360" s="2">
        <v>0</v>
      </c>
      <c r="W2360" s="2" t="s">
        <v>1</v>
      </c>
      <c r="X2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0"/>
      <c r="Z2360"/>
      <c r="AA2360"/>
    </row>
    <row r="2361" spans="5:27" hidden="1">
      <c r="E2361" s="2" t="s">
        <v>8564</v>
      </c>
      <c r="F2361" s="51">
        <v>44739</v>
      </c>
      <c r="G2361" s="2" t="s">
        <v>1</v>
      </c>
      <c r="H2361" s="2" t="s">
        <v>0</v>
      </c>
      <c r="I2361" s="2" t="s">
        <v>8149</v>
      </c>
      <c r="J2361" s="2" t="s">
        <v>8150</v>
      </c>
      <c r="K2361" s="41">
        <v>3154</v>
      </c>
      <c r="L2361" s="48">
        <v>3154</v>
      </c>
      <c r="M2361" s="49">
        <v>0</v>
      </c>
      <c r="N2361" s="39" t="s">
        <v>8631</v>
      </c>
      <c r="O2361" s="2">
        <v>0</v>
      </c>
      <c r="P2361" s="2">
        <v>0</v>
      </c>
      <c r="Q2361" s="39">
        <v>121.06</v>
      </c>
      <c r="R2361" s="2">
        <v>15.7378</v>
      </c>
      <c r="S2361" s="2">
        <v>0</v>
      </c>
      <c r="T2361" s="2">
        <v>0</v>
      </c>
      <c r="U2361" s="39">
        <v>136.7978</v>
      </c>
      <c r="V2361" s="2" t="s">
        <v>8630</v>
      </c>
      <c r="W2361" s="2" t="s">
        <v>1</v>
      </c>
      <c r="X2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1"/>
      <c r="Z2361"/>
      <c r="AA2361"/>
    </row>
    <row r="2362" spans="5:27" hidden="1">
      <c r="E2362" s="2" t="s">
        <v>8564</v>
      </c>
      <c r="F2362" s="51">
        <v>44740</v>
      </c>
      <c r="G2362" s="2" t="s">
        <v>1</v>
      </c>
      <c r="H2362" s="2" t="s">
        <v>0</v>
      </c>
      <c r="I2362" s="2" t="s">
        <v>8149</v>
      </c>
      <c r="J2362" s="2" t="s">
        <v>8150</v>
      </c>
      <c r="K2362" s="41">
        <v>3155</v>
      </c>
      <c r="L2362" s="48">
        <v>3155</v>
      </c>
      <c r="M2362" s="49" t="s">
        <v>7848</v>
      </c>
      <c r="N2362" s="39" t="s">
        <v>7847</v>
      </c>
      <c r="O2362" s="2">
        <v>0</v>
      </c>
      <c r="P2362" s="2">
        <v>0</v>
      </c>
      <c r="Q2362" s="39">
        <v>0</v>
      </c>
      <c r="R2362" s="2">
        <v>0</v>
      </c>
      <c r="S2362" s="2">
        <v>0</v>
      </c>
      <c r="T2362" s="2">
        <v>0</v>
      </c>
      <c r="U2362" s="39">
        <v>0</v>
      </c>
      <c r="V2362" s="2">
        <v>0</v>
      </c>
      <c r="W2362" s="2" t="s">
        <v>1</v>
      </c>
      <c r="X2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2"/>
      <c r="Z2362"/>
      <c r="AA2362"/>
    </row>
    <row r="2363" spans="5:27" hidden="1">
      <c r="E2363" s="2" t="s">
        <v>8564</v>
      </c>
      <c r="F2363" s="51">
        <v>44740</v>
      </c>
      <c r="G2363" s="2" t="s">
        <v>1</v>
      </c>
      <c r="H2363" s="2" t="s">
        <v>0</v>
      </c>
      <c r="I2363" s="2" t="s">
        <v>8149</v>
      </c>
      <c r="J2363" s="2" t="s">
        <v>8150</v>
      </c>
      <c r="K2363" s="41">
        <v>3156</v>
      </c>
      <c r="L2363" s="48">
        <v>3156</v>
      </c>
      <c r="M2363" s="49" t="s">
        <v>333</v>
      </c>
      <c r="N2363" s="39" t="s">
        <v>334</v>
      </c>
      <c r="O2363" s="2">
        <v>0</v>
      </c>
      <c r="P2363" s="2">
        <v>0</v>
      </c>
      <c r="Q2363" s="39">
        <v>244.68</v>
      </c>
      <c r="R2363" s="2">
        <v>31.808400000000002</v>
      </c>
      <c r="S2363" s="2">
        <v>0</v>
      </c>
      <c r="T2363" s="2">
        <v>0</v>
      </c>
      <c r="U2363" s="39">
        <v>276.48840000000001</v>
      </c>
      <c r="V2363" s="2">
        <v>0</v>
      </c>
      <c r="W2363" s="2" t="s">
        <v>1</v>
      </c>
      <c r="X2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3"/>
      <c r="Z2363"/>
      <c r="AA2363"/>
    </row>
    <row r="2364" spans="5:27" hidden="1">
      <c r="E2364" s="2" t="s">
        <v>8564</v>
      </c>
      <c r="F2364" s="51">
        <v>44740</v>
      </c>
      <c r="G2364" s="2" t="s">
        <v>1</v>
      </c>
      <c r="H2364" s="2" t="s">
        <v>0</v>
      </c>
      <c r="I2364" s="2" t="s">
        <v>8149</v>
      </c>
      <c r="J2364" s="2" t="s">
        <v>8150</v>
      </c>
      <c r="K2364" s="41">
        <v>3157</v>
      </c>
      <c r="L2364" s="48">
        <v>3157</v>
      </c>
      <c r="M2364" s="49" t="s">
        <v>333</v>
      </c>
      <c r="N2364" s="39" t="s">
        <v>334</v>
      </c>
      <c r="O2364" s="2">
        <v>0</v>
      </c>
      <c r="P2364" s="2">
        <v>0</v>
      </c>
      <c r="Q2364" s="39">
        <v>152.9</v>
      </c>
      <c r="R2364" s="2">
        <v>19.877000000000002</v>
      </c>
      <c r="S2364" s="2">
        <v>0</v>
      </c>
      <c r="T2364" s="2">
        <v>0</v>
      </c>
      <c r="U2364" s="39">
        <v>172.77700000000002</v>
      </c>
      <c r="V2364" s="2">
        <v>0</v>
      </c>
      <c r="W2364" s="2" t="s">
        <v>1</v>
      </c>
      <c r="X2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4"/>
      <c r="Z2364"/>
      <c r="AA2364"/>
    </row>
    <row r="2365" spans="5:27" hidden="1">
      <c r="E2365" s="2" t="s">
        <v>8564</v>
      </c>
      <c r="F2365" s="51">
        <v>44740</v>
      </c>
      <c r="G2365" s="2" t="s">
        <v>1</v>
      </c>
      <c r="H2365" s="2" t="s">
        <v>0</v>
      </c>
      <c r="I2365" s="2" t="s">
        <v>8149</v>
      </c>
      <c r="J2365" s="2" t="s">
        <v>8150</v>
      </c>
      <c r="K2365" s="41">
        <v>3158</v>
      </c>
      <c r="L2365" s="48">
        <v>3158</v>
      </c>
      <c r="M2365" s="49" t="s">
        <v>8666</v>
      </c>
      <c r="N2365" s="39" t="s">
        <v>8667</v>
      </c>
      <c r="O2365" s="2">
        <v>0</v>
      </c>
      <c r="P2365" s="2">
        <v>0</v>
      </c>
      <c r="Q2365" s="39">
        <v>95.44</v>
      </c>
      <c r="R2365" s="2">
        <v>12.4072</v>
      </c>
      <c r="S2365" s="2">
        <v>0</v>
      </c>
      <c r="T2365" s="2">
        <v>0</v>
      </c>
      <c r="U2365" s="39">
        <v>107.8472</v>
      </c>
      <c r="V2365" s="2">
        <v>0</v>
      </c>
      <c r="W2365" s="2" t="s">
        <v>1</v>
      </c>
      <c r="X2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5"/>
      <c r="Z2365"/>
      <c r="AA2365"/>
    </row>
    <row r="2366" spans="5:27" hidden="1">
      <c r="E2366" s="2" t="s">
        <v>8564</v>
      </c>
      <c r="F2366" s="51">
        <v>44740</v>
      </c>
      <c r="G2366" s="2" t="s">
        <v>1</v>
      </c>
      <c r="H2366" s="2" t="s">
        <v>0</v>
      </c>
      <c r="I2366" s="2" t="s">
        <v>8149</v>
      </c>
      <c r="J2366" s="2" t="s">
        <v>8150</v>
      </c>
      <c r="K2366" s="41">
        <v>3159</v>
      </c>
      <c r="L2366" s="48">
        <v>3159</v>
      </c>
      <c r="M2366" s="49">
        <v>0</v>
      </c>
      <c r="N2366" s="39" t="s">
        <v>8667</v>
      </c>
      <c r="O2366" s="2">
        <v>0</v>
      </c>
      <c r="P2366" s="2">
        <v>0</v>
      </c>
      <c r="Q2366" s="39">
        <v>23.89</v>
      </c>
      <c r="R2366" s="2">
        <v>3.1057000000000001</v>
      </c>
      <c r="S2366" s="2">
        <v>0</v>
      </c>
      <c r="T2366" s="2">
        <v>0</v>
      </c>
      <c r="U2366" s="39">
        <v>26.995699999999999</v>
      </c>
      <c r="V2366" s="2" t="s">
        <v>8666</v>
      </c>
      <c r="W2366" s="2" t="s">
        <v>1</v>
      </c>
      <c r="X2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6"/>
      <c r="Z2366"/>
      <c r="AA2366"/>
    </row>
    <row r="2367" spans="5:27" hidden="1">
      <c r="E2367" s="2" t="s">
        <v>8564</v>
      </c>
      <c r="F2367" s="51">
        <v>44740</v>
      </c>
      <c r="G2367" s="2" t="s">
        <v>1</v>
      </c>
      <c r="H2367" s="2" t="s">
        <v>0</v>
      </c>
      <c r="I2367" s="2" t="s">
        <v>8149</v>
      </c>
      <c r="J2367" s="2" t="s">
        <v>8150</v>
      </c>
      <c r="K2367" s="41">
        <v>3160</v>
      </c>
      <c r="L2367" s="48">
        <v>3160</v>
      </c>
      <c r="M2367" s="49">
        <v>0</v>
      </c>
      <c r="N2367" s="39" t="s">
        <v>619</v>
      </c>
      <c r="O2367" s="2">
        <v>0</v>
      </c>
      <c r="P2367" s="2">
        <v>0</v>
      </c>
      <c r="Q2367" s="39">
        <v>52.93</v>
      </c>
      <c r="R2367" s="2">
        <v>6.8809000000000005</v>
      </c>
      <c r="S2367" s="2">
        <v>0</v>
      </c>
      <c r="T2367" s="2">
        <v>0</v>
      </c>
      <c r="U2367" s="39">
        <v>59.810900000000004</v>
      </c>
      <c r="V2367" s="2" t="s">
        <v>8525</v>
      </c>
      <c r="W2367" s="2" t="s">
        <v>1</v>
      </c>
      <c r="X2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7"/>
      <c r="Z2367"/>
      <c r="AA2367"/>
    </row>
    <row r="2368" spans="5:27" hidden="1">
      <c r="E2368" s="2" t="s">
        <v>8564</v>
      </c>
      <c r="F2368" s="51">
        <v>44740</v>
      </c>
      <c r="G2368" s="2" t="s">
        <v>1</v>
      </c>
      <c r="H2368" s="2" t="s">
        <v>0</v>
      </c>
      <c r="I2368" s="2" t="s">
        <v>8149</v>
      </c>
      <c r="J2368" s="2" t="s">
        <v>8150</v>
      </c>
      <c r="K2368" s="41">
        <v>3161</v>
      </c>
      <c r="L2368" s="48">
        <v>3161</v>
      </c>
      <c r="M2368" s="49" t="s">
        <v>767</v>
      </c>
      <c r="N2368" s="39" t="s">
        <v>768</v>
      </c>
      <c r="O2368" s="2">
        <v>0</v>
      </c>
      <c r="P2368" s="2">
        <v>0</v>
      </c>
      <c r="Q2368" s="39">
        <v>190.69</v>
      </c>
      <c r="R2368" s="2">
        <v>24.7897</v>
      </c>
      <c r="S2368" s="2">
        <v>0</v>
      </c>
      <c r="T2368" s="2">
        <v>0</v>
      </c>
      <c r="U2368" s="39">
        <v>215.47970000000001</v>
      </c>
      <c r="V2368" s="2">
        <v>0</v>
      </c>
      <c r="W2368" s="2" t="s">
        <v>1</v>
      </c>
      <c r="X2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8"/>
      <c r="Z2368"/>
      <c r="AA2368"/>
    </row>
    <row r="2369" spans="5:27" hidden="1">
      <c r="E2369" s="2" t="s">
        <v>8564</v>
      </c>
      <c r="F2369" s="51">
        <v>44740</v>
      </c>
      <c r="G2369" s="2" t="s">
        <v>1</v>
      </c>
      <c r="H2369" s="2" t="s">
        <v>0</v>
      </c>
      <c r="I2369" s="2" t="s">
        <v>8149</v>
      </c>
      <c r="J2369" s="2" t="s">
        <v>8150</v>
      </c>
      <c r="K2369" s="41">
        <v>3162</v>
      </c>
      <c r="L2369" s="48">
        <v>3162</v>
      </c>
      <c r="M2369" s="49" t="s">
        <v>721</v>
      </c>
      <c r="N2369" s="39" t="s">
        <v>722</v>
      </c>
      <c r="O2369" s="2">
        <v>0</v>
      </c>
      <c r="P2369" s="2">
        <v>0</v>
      </c>
      <c r="Q2369" s="39">
        <v>185.51</v>
      </c>
      <c r="R2369" s="2">
        <v>24.116299999999999</v>
      </c>
      <c r="S2369" s="2">
        <v>0</v>
      </c>
      <c r="T2369" s="2">
        <v>0</v>
      </c>
      <c r="U2369" s="39">
        <v>209.62629999999999</v>
      </c>
      <c r="V2369" s="2">
        <v>0</v>
      </c>
      <c r="W2369" s="2" t="s">
        <v>1</v>
      </c>
      <c r="X2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69"/>
      <c r="Z2369"/>
      <c r="AA2369"/>
    </row>
    <row r="2370" spans="5:27" hidden="1">
      <c r="E2370" s="2" t="s">
        <v>8564</v>
      </c>
      <c r="F2370" s="51">
        <v>44740</v>
      </c>
      <c r="G2370" s="2" t="s">
        <v>1</v>
      </c>
      <c r="H2370" s="2" t="s">
        <v>0</v>
      </c>
      <c r="I2370" s="2" t="s">
        <v>8149</v>
      </c>
      <c r="J2370" s="2" t="s">
        <v>8150</v>
      </c>
      <c r="K2370" s="41">
        <v>3163</v>
      </c>
      <c r="L2370" s="48">
        <v>3163</v>
      </c>
      <c r="M2370" s="49" t="s">
        <v>1097</v>
      </c>
      <c r="N2370" s="39" t="s">
        <v>1098</v>
      </c>
      <c r="O2370" s="2">
        <v>0</v>
      </c>
      <c r="P2370" s="2">
        <v>0</v>
      </c>
      <c r="Q2370" s="39">
        <v>917.53</v>
      </c>
      <c r="R2370" s="2">
        <v>119.27890000000001</v>
      </c>
      <c r="S2370" s="2">
        <v>0</v>
      </c>
      <c r="T2370" s="2">
        <v>0</v>
      </c>
      <c r="U2370" s="39">
        <v>1036.8089</v>
      </c>
      <c r="V2370" s="2">
        <v>0</v>
      </c>
      <c r="W2370" s="2" t="s">
        <v>1</v>
      </c>
      <c r="X2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0"/>
      <c r="Z2370"/>
      <c r="AA2370"/>
    </row>
    <row r="2371" spans="5:27" hidden="1">
      <c r="E2371" s="2" t="s">
        <v>8564</v>
      </c>
      <c r="F2371" s="51">
        <v>44740</v>
      </c>
      <c r="G2371" s="2" t="s">
        <v>1</v>
      </c>
      <c r="H2371" s="2" t="s">
        <v>0</v>
      </c>
      <c r="I2371" s="2" t="s">
        <v>8149</v>
      </c>
      <c r="J2371" s="2" t="s">
        <v>8150</v>
      </c>
      <c r="K2371" s="41">
        <v>3164</v>
      </c>
      <c r="L2371" s="48">
        <v>3164</v>
      </c>
      <c r="M2371" s="49">
        <v>0</v>
      </c>
      <c r="N2371" s="39" t="s">
        <v>8295</v>
      </c>
      <c r="O2371" s="2">
        <v>0</v>
      </c>
      <c r="P2371" s="2">
        <v>0</v>
      </c>
      <c r="Q2371" s="39">
        <v>9079.5300000000007</v>
      </c>
      <c r="R2371" s="2">
        <v>1180.3389000000002</v>
      </c>
      <c r="S2371" s="2">
        <v>0</v>
      </c>
      <c r="T2371" s="2">
        <v>0</v>
      </c>
      <c r="U2371" s="39">
        <v>10259.868900000001</v>
      </c>
      <c r="V2371" s="2" t="s">
        <v>8522</v>
      </c>
      <c r="W2371" s="2" t="s">
        <v>1</v>
      </c>
      <c r="X2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1"/>
      <c r="Z2371"/>
      <c r="AA2371"/>
    </row>
    <row r="2372" spans="5:27" hidden="1">
      <c r="E2372" s="2" t="s">
        <v>8564</v>
      </c>
      <c r="F2372" s="51">
        <v>44740</v>
      </c>
      <c r="G2372" s="2" t="s">
        <v>1</v>
      </c>
      <c r="H2372" s="2" t="s">
        <v>0</v>
      </c>
      <c r="I2372" s="2" t="s">
        <v>8149</v>
      </c>
      <c r="J2372" s="2" t="s">
        <v>8150</v>
      </c>
      <c r="K2372" s="41">
        <v>3165</v>
      </c>
      <c r="L2372" s="48">
        <v>3165</v>
      </c>
      <c r="M2372" s="49" t="s">
        <v>140</v>
      </c>
      <c r="N2372" s="39" t="s">
        <v>141</v>
      </c>
      <c r="O2372" s="2">
        <v>0</v>
      </c>
      <c r="P2372" s="2">
        <v>0</v>
      </c>
      <c r="Q2372" s="39">
        <v>117.38</v>
      </c>
      <c r="R2372" s="2">
        <v>15.259399999999999</v>
      </c>
      <c r="S2372" s="2">
        <v>0</v>
      </c>
      <c r="T2372" s="2">
        <v>0</v>
      </c>
      <c r="U2372" s="39">
        <v>132.63939999999999</v>
      </c>
      <c r="V2372" s="2">
        <v>0</v>
      </c>
      <c r="W2372" s="2" t="s">
        <v>1</v>
      </c>
      <c r="X2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2"/>
      <c r="Z2372"/>
      <c r="AA2372"/>
    </row>
    <row r="2373" spans="5:27" hidden="1">
      <c r="E2373" s="2" t="s">
        <v>8564</v>
      </c>
      <c r="F2373" s="51">
        <v>44740</v>
      </c>
      <c r="G2373" s="2" t="s">
        <v>1</v>
      </c>
      <c r="H2373" s="2" t="s">
        <v>0</v>
      </c>
      <c r="I2373" s="2" t="s">
        <v>8149</v>
      </c>
      <c r="J2373" s="2" t="s">
        <v>8150</v>
      </c>
      <c r="K2373" s="41">
        <v>3166</v>
      </c>
      <c r="L2373" s="48">
        <v>3166</v>
      </c>
      <c r="M2373" s="49" t="s">
        <v>142</v>
      </c>
      <c r="N2373" s="39" t="s">
        <v>143</v>
      </c>
      <c r="O2373" s="2">
        <v>0</v>
      </c>
      <c r="P2373" s="2">
        <v>0</v>
      </c>
      <c r="Q2373" s="39">
        <v>131.4</v>
      </c>
      <c r="R2373" s="2">
        <v>17.082000000000001</v>
      </c>
      <c r="S2373" s="2">
        <v>0</v>
      </c>
      <c r="T2373" s="2">
        <v>0</v>
      </c>
      <c r="U2373" s="39">
        <v>148.482</v>
      </c>
      <c r="V2373" s="2">
        <v>0</v>
      </c>
      <c r="W2373" s="2" t="s">
        <v>1</v>
      </c>
      <c r="X2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3"/>
      <c r="Z2373"/>
      <c r="AA2373"/>
    </row>
    <row r="2374" spans="5:27" hidden="1">
      <c r="E2374" s="2" t="s">
        <v>8564</v>
      </c>
      <c r="F2374" s="51">
        <v>44740</v>
      </c>
      <c r="G2374" s="2" t="s">
        <v>1</v>
      </c>
      <c r="H2374" s="2" t="s">
        <v>0</v>
      </c>
      <c r="I2374" s="2" t="s">
        <v>8149</v>
      </c>
      <c r="J2374" s="2" t="s">
        <v>8150</v>
      </c>
      <c r="K2374" s="41">
        <v>3167</v>
      </c>
      <c r="L2374" s="48">
        <v>3167</v>
      </c>
      <c r="M2374" s="49" t="s">
        <v>118</v>
      </c>
      <c r="N2374" s="39" t="s">
        <v>119</v>
      </c>
      <c r="O2374" s="2">
        <v>0</v>
      </c>
      <c r="P2374" s="2">
        <v>0</v>
      </c>
      <c r="Q2374" s="39">
        <v>26.96</v>
      </c>
      <c r="R2374" s="2">
        <v>3.5048000000000004</v>
      </c>
      <c r="S2374" s="2">
        <v>0</v>
      </c>
      <c r="T2374" s="2">
        <v>0</v>
      </c>
      <c r="U2374" s="39">
        <v>30.4648</v>
      </c>
      <c r="V2374" s="2">
        <v>0</v>
      </c>
      <c r="W2374" s="2" t="s">
        <v>1</v>
      </c>
      <c r="X2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4"/>
      <c r="Z2374"/>
      <c r="AA2374"/>
    </row>
    <row r="2375" spans="5:27" hidden="1">
      <c r="E2375" s="2" t="s">
        <v>8564</v>
      </c>
      <c r="F2375" s="51">
        <v>44740</v>
      </c>
      <c r="G2375" s="2" t="s">
        <v>1</v>
      </c>
      <c r="H2375" s="2" t="s">
        <v>0</v>
      </c>
      <c r="I2375" s="2" t="s">
        <v>8149</v>
      </c>
      <c r="J2375" s="2" t="s">
        <v>8150</v>
      </c>
      <c r="K2375" s="41">
        <v>3168</v>
      </c>
      <c r="L2375" s="48">
        <v>3168</v>
      </c>
      <c r="M2375" s="49" t="s">
        <v>765</v>
      </c>
      <c r="N2375" s="39" t="s">
        <v>766</v>
      </c>
      <c r="O2375" s="2">
        <v>0</v>
      </c>
      <c r="P2375" s="2">
        <v>0</v>
      </c>
      <c r="Q2375" s="39">
        <v>4120.33</v>
      </c>
      <c r="R2375" s="2">
        <v>535.64290000000005</v>
      </c>
      <c r="S2375" s="2">
        <v>0</v>
      </c>
      <c r="T2375" s="2">
        <v>0</v>
      </c>
      <c r="U2375" s="39">
        <v>4655.9728999999998</v>
      </c>
      <c r="V2375" s="2">
        <v>0</v>
      </c>
      <c r="W2375" s="2" t="s">
        <v>1</v>
      </c>
      <c r="X2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5"/>
      <c r="Z2375"/>
      <c r="AA2375"/>
    </row>
    <row r="2376" spans="5:27" hidden="1">
      <c r="E2376" s="2" t="s">
        <v>8564</v>
      </c>
      <c r="F2376" s="51">
        <v>44740</v>
      </c>
      <c r="G2376" s="2" t="s">
        <v>1</v>
      </c>
      <c r="H2376" s="2" t="s">
        <v>0</v>
      </c>
      <c r="I2376" s="2" t="s">
        <v>8149</v>
      </c>
      <c r="J2376" s="2" t="s">
        <v>8150</v>
      </c>
      <c r="K2376" s="41">
        <v>3169</v>
      </c>
      <c r="L2376" s="48">
        <v>3169</v>
      </c>
      <c r="M2376" s="49" t="s">
        <v>413</v>
      </c>
      <c r="N2376" s="39" t="s">
        <v>414</v>
      </c>
      <c r="O2376" s="2">
        <v>0</v>
      </c>
      <c r="P2376" s="2">
        <v>0</v>
      </c>
      <c r="Q2376" s="39">
        <v>83.56</v>
      </c>
      <c r="R2376" s="2">
        <v>10.8628</v>
      </c>
      <c r="S2376" s="2">
        <v>0</v>
      </c>
      <c r="T2376" s="2">
        <v>0</v>
      </c>
      <c r="U2376" s="39">
        <v>94.422799999999995</v>
      </c>
      <c r="V2376" s="2">
        <v>0</v>
      </c>
      <c r="W2376" s="2" t="s">
        <v>1</v>
      </c>
      <c r="X2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6"/>
      <c r="Z2376"/>
      <c r="AA2376"/>
    </row>
    <row r="2377" spans="5:27" hidden="1">
      <c r="E2377" s="2" t="s">
        <v>8564</v>
      </c>
      <c r="F2377" s="51">
        <v>44740</v>
      </c>
      <c r="G2377" s="2" t="s">
        <v>1</v>
      </c>
      <c r="H2377" s="2" t="s">
        <v>0</v>
      </c>
      <c r="I2377" s="2" t="s">
        <v>8149</v>
      </c>
      <c r="J2377" s="2" t="s">
        <v>8150</v>
      </c>
      <c r="K2377" s="41">
        <v>3170</v>
      </c>
      <c r="L2377" s="48">
        <v>3170</v>
      </c>
      <c r="M2377" s="49" t="s">
        <v>505</v>
      </c>
      <c r="N2377" s="39" t="s">
        <v>506</v>
      </c>
      <c r="O2377" s="2">
        <v>0</v>
      </c>
      <c r="P2377" s="2">
        <v>0</v>
      </c>
      <c r="Q2377" s="39">
        <v>22.38</v>
      </c>
      <c r="R2377" s="2">
        <v>2.9093999999999998</v>
      </c>
      <c r="S2377" s="2">
        <v>0</v>
      </c>
      <c r="T2377" s="2">
        <v>0</v>
      </c>
      <c r="U2377" s="39">
        <v>25.289400000000001</v>
      </c>
      <c r="V2377" s="2">
        <v>0</v>
      </c>
      <c r="W2377" s="2" t="s">
        <v>1</v>
      </c>
      <c r="X2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7"/>
      <c r="Z2377"/>
      <c r="AA2377"/>
    </row>
    <row r="2378" spans="5:27" hidden="1">
      <c r="E2378" s="2" t="s">
        <v>8564</v>
      </c>
      <c r="F2378" s="51">
        <v>44740</v>
      </c>
      <c r="G2378" s="2" t="s">
        <v>1</v>
      </c>
      <c r="H2378" s="2" t="s">
        <v>0</v>
      </c>
      <c r="I2378" s="2" t="s">
        <v>8149</v>
      </c>
      <c r="J2378" s="2" t="s">
        <v>8150</v>
      </c>
      <c r="K2378" s="41">
        <v>3171</v>
      </c>
      <c r="L2378" s="48">
        <v>3171</v>
      </c>
      <c r="M2378" s="49" t="s">
        <v>8610</v>
      </c>
      <c r="N2378" s="39" t="s">
        <v>8611</v>
      </c>
      <c r="O2378" s="2">
        <v>0</v>
      </c>
      <c r="P2378" s="2">
        <v>0</v>
      </c>
      <c r="Q2378" s="39">
        <v>122.34</v>
      </c>
      <c r="R2378" s="2">
        <v>15.904200000000001</v>
      </c>
      <c r="S2378" s="2">
        <v>0</v>
      </c>
      <c r="T2378" s="2">
        <v>0</v>
      </c>
      <c r="U2378" s="39">
        <v>138.24420000000001</v>
      </c>
      <c r="V2378" s="2">
        <v>0</v>
      </c>
      <c r="W2378" s="2" t="s">
        <v>1</v>
      </c>
      <c r="X2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8"/>
      <c r="Z2378"/>
      <c r="AA2378"/>
    </row>
    <row r="2379" spans="5:27" hidden="1">
      <c r="E2379" s="2" t="s">
        <v>8564</v>
      </c>
      <c r="F2379" s="51">
        <v>44740</v>
      </c>
      <c r="G2379" s="2" t="s">
        <v>1</v>
      </c>
      <c r="H2379" s="2" t="s">
        <v>0</v>
      </c>
      <c r="I2379" s="2" t="s">
        <v>8149</v>
      </c>
      <c r="J2379" s="2" t="s">
        <v>8150</v>
      </c>
      <c r="K2379" s="41">
        <v>3172</v>
      </c>
      <c r="L2379" s="48">
        <v>3172</v>
      </c>
      <c r="M2379" s="49" t="s">
        <v>373</v>
      </c>
      <c r="N2379" s="39" t="s">
        <v>374</v>
      </c>
      <c r="O2379" s="2">
        <v>0</v>
      </c>
      <c r="P2379" s="2">
        <v>0</v>
      </c>
      <c r="Q2379" s="39">
        <v>244.36</v>
      </c>
      <c r="R2379" s="2">
        <v>31.766800000000003</v>
      </c>
      <c r="S2379" s="2">
        <v>0</v>
      </c>
      <c r="T2379" s="2">
        <v>0</v>
      </c>
      <c r="U2379" s="39">
        <v>276.1268</v>
      </c>
      <c r="V2379" s="2">
        <v>0</v>
      </c>
      <c r="W2379" s="2" t="s">
        <v>1</v>
      </c>
      <c r="X2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79"/>
      <c r="Z2379"/>
      <c r="AA2379"/>
    </row>
    <row r="2380" spans="5:27" hidden="1">
      <c r="E2380" s="2" t="s">
        <v>8564</v>
      </c>
      <c r="F2380" s="51">
        <v>44740</v>
      </c>
      <c r="G2380" s="2" t="s">
        <v>1</v>
      </c>
      <c r="H2380" s="2" t="s">
        <v>0</v>
      </c>
      <c r="I2380" s="2" t="s">
        <v>8149</v>
      </c>
      <c r="J2380" s="2" t="s">
        <v>8150</v>
      </c>
      <c r="K2380" s="41">
        <v>3173</v>
      </c>
      <c r="L2380" s="48">
        <v>3173</v>
      </c>
      <c r="M2380" s="49">
        <v>0</v>
      </c>
      <c r="N2380" s="39" t="s">
        <v>8638</v>
      </c>
      <c r="O2380" s="2">
        <v>0</v>
      </c>
      <c r="P2380" s="2">
        <v>0</v>
      </c>
      <c r="Q2380" s="39">
        <v>289.43</v>
      </c>
      <c r="R2380" s="2">
        <v>37.625900000000001</v>
      </c>
      <c r="S2380" s="2">
        <v>0</v>
      </c>
      <c r="T2380" s="2">
        <v>0</v>
      </c>
      <c r="U2380" s="39">
        <v>327.05590000000001</v>
      </c>
      <c r="V2380" s="2" t="s">
        <v>8637</v>
      </c>
      <c r="W2380" s="2" t="s">
        <v>1</v>
      </c>
      <c r="X2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0"/>
      <c r="Z2380"/>
      <c r="AA2380"/>
    </row>
    <row r="2381" spans="5:27" hidden="1">
      <c r="E2381" s="2" t="s">
        <v>8564</v>
      </c>
      <c r="F2381" s="51">
        <v>44740</v>
      </c>
      <c r="G2381" s="2" t="s">
        <v>1</v>
      </c>
      <c r="H2381" s="2" t="s">
        <v>0</v>
      </c>
      <c r="I2381" s="2" t="s">
        <v>8149</v>
      </c>
      <c r="J2381" s="2" t="s">
        <v>8150</v>
      </c>
      <c r="K2381" s="41">
        <v>3174</v>
      </c>
      <c r="L2381" s="48">
        <v>3174</v>
      </c>
      <c r="M2381" s="49">
        <v>0</v>
      </c>
      <c r="N2381" s="39" t="s">
        <v>642</v>
      </c>
      <c r="O2381" s="2">
        <v>0</v>
      </c>
      <c r="P2381" s="2">
        <v>0</v>
      </c>
      <c r="Q2381" s="39">
        <v>267.07</v>
      </c>
      <c r="R2381" s="2">
        <v>34.719099999999997</v>
      </c>
      <c r="S2381" s="2">
        <v>0</v>
      </c>
      <c r="T2381" s="2">
        <v>0</v>
      </c>
      <c r="U2381" s="39">
        <v>301.78909999999996</v>
      </c>
      <c r="V2381" s="2" t="s">
        <v>8402</v>
      </c>
      <c r="W2381" s="2" t="s">
        <v>1</v>
      </c>
      <c r="X2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1"/>
      <c r="Z2381"/>
      <c r="AA2381"/>
    </row>
    <row r="2382" spans="5:27" hidden="1">
      <c r="E2382" s="2" t="s">
        <v>8564</v>
      </c>
      <c r="F2382" s="51">
        <v>44740</v>
      </c>
      <c r="G2382" s="2" t="s">
        <v>1</v>
      </c>
      <c r="H2382" s="2" t="s">
        <v>0</v>
      </c>
      <c r="I2382" s="2" t="s">
        <v>8149</v>
      </c>
      <c r="J2382" s="2" t="s">
        <v>8150</v>
      </c>
      <c r="K2382" s="41">
        <v>3175</v>
      </c>
      <c r="L2382" s="48">
        <v>3175</v>
      </c>
      <c r="M2382" s="49" t="s">
        <v>293</v>
      </c>
      <c r="N2382" s="39" t="s">
        <v>294</v>
      </c>
      <c r="O2382" s="2">
        <v>0</v>
      </c>
      <c r="P2382" s="2">
        <v>0</v>
      </c>
      <c r="Q2382" s="39">
        <v>6594.61</v>
      </c>
      <c r="R2382" s="2">
        <v>857.29930000000002</v>
      </c>
      <c r="S2382" s="2">
        <v>0</v>
      </c>
      <c r="T2382" s="2">
        <v>0</v>
      </c>
      <c r="U2382" s="39">
        <v>7451.9092999999993</v>
      </c>
      <c r="V2382" s="2">
        <v>0</v>
      </c>
      <c r="W2382" s="2" t="s">
        <v>1</v>
      </c>
      <c r="X2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2"/>
      <c r="Z2382"/>
      <c r="AA2382"/>
    </row>
    <row r="2383" spans="5:27" hidden="1">
      <c r="E2383" s="2" t="s">
        <v>8564</v>
      </c>
      <c r="F2383" s="51">
        <v>44740</v>
      </c>
      <c r="G2383" s="2" t="s">
        <v>1</v>
      </c>
      <c r="H2383" s="2" t="s">
        <v>0</v>
      </c>
      <c r="I2383" s="2" t="s">
        <v>8149</v>
      </c>
      <c r="J2383" s="2" t="s">
        <v>8150</v>
      </c>
      <c r="K2383" s="41">
        <v>3176</v>
      </c>
      <c r="L2383" s="48">
        <v>3176</v>
      </c>
      <c r="M2383" s="49" t="s">
        <v>755</v>
      </c>
      <c r="N2383" s="39" t="s">
        <v>756</v>
      </c>
      <c r="O2383" s="2">
        <v>0</v>
      </c>
      <c r="P2383" s="2">
        <v>0</v>
      </c>
      <c r="Q2383" s="39">
        <v>3631.8</v>
      </c>
      <c r="R2383" s="2">
        <v>472.13400000000001</v>
      </c>
      <c r="S2383" s="2">
        <v>0</v>
      </c>
      <c r="T2383" s="2">
        <v>0</v>
      </c>
      <c r="U2383" s="39">
        <v>4103.9340000000002</v>
      </c>
      <c r="V2383" s="2">
        <v>0</v>
      </c>
      <c r="W2383" s="2" t="s">
        <v>1</v>
      </c>
      <c r="X2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3"/>
      <c r="Z2383"/>
      <c r="AA2383"/>
    </row>
    <row r="2384" spans="5:27" hidden="1">
      <c r="E2384" s="2" t="s">
        <v>8564</v>
      </c>
      <c r="F2384" s="51">
        <v>44740</v>
      </c>
      <c r="G2384" s="2" t="s">
        <v>1</v>
      </c>
      <c r="H2384" s="2" t="s">
        <v>0</v>
      </c>
      <c r="I2384" s="2" t="s">
        <v>8149</v>
      </c>
      <c r="J2384" s="2" t="s">
        <v>8150</v>
      </c>
      <c r="K2384" s="41">
        <v>3177</v>
      </c>
      <c r="L2384" s="48">
        <v>3177</v>
      </c>
      <c r="M2384" s="49" t="s">
        <v>118</v>
      </c>
      <c r="N2384" s="39" t="s">
        <v>119</v>
      </c>
      <c r="O2384" s="2">
        <v>0</v>
      </c>
      <c r="P2384" s="2">
        <v>0</v>
      </c>
      <c r="Q2384" s="39">
        <v>649.25</v>
      </c>
      <c r="R2384" s="2">
        <v>84.402500000000003</v>
      </c>
      <c r="S2384" s="2">
        <v>0</v>
      </c>
      <c r="T2384" s="2">
        <v>0</v>
      </c>
      <c r="U2384" s="39">
        <v>733.65250000000003</v>
      </c>
      <c r="V2384" s="2">
        <v>0</v>
      </c>
      <c r="W2384" s="2" t="s">
        <v>1</v>
      </c>
      <c r="X2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4"/>
      <c r="Z2384"/>
      <c r="AA2384"/>
    </row>
    <row r="2385" spans="5:27" hidden="1">
      <c r="E2385" s="2" t="s">
        <v>8564</v>
      </c>
      <c r="F2385" s="51">
        <v>44740</v>
      </c>
      <c r="G2385" s="2" t="s">
        <v>1</v>
      </c>
      <c r="H2385" s="2" t="s">
        <v>0</v>
      </c>
      <c r="I2385" s="2" t="s">
        <v>8149</v>
      </c>
      <c r="J2385" s="2" t="s">
        <v>8150</v>
      </c>
      <c r="K2385" s="41">
        <v>3178</v>
      </c>
      <c r="L2385" s="48">
        <v>3178</v>
      </c>
      <c r="M2385" s="49" t="s">
        <v>341</v>
      </c>
      <c r="N2385" s="39" t="s">
        <v>342</v>
      </c>
      <c r="O2385" s="2">
        <v>0</v>
      </c>
      <c r="P2385" s="2">
        <v>0</v>
      </c>
      <c r="Q2385" s="39">
        <v>343.2</v>
      </c>
      <c r="R2385" s="2">
        <v>44.616</v>
      </c>
      <c r="S2385" s="2">
        <v>0</v>
      </c>
      <c r="T2385" s="2">
        <v>0</v>
      </c>
      <c r="U2385" s="39">
        <v>387.81599999999997</v>
      </c>
      <c r="V2385" s="2">
        <v>0</v>
      </c>
      <c r="W2385" s="2" t="s">
        <v>1</v>
      </c>
      <c r="X2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5"/>
      <c r="Z2385"/>
      <c r="AA2385"/>
    </row>
    <row r="2386" spans="5:27" hidden="1">
      <c r="E2386" s="2" t="s">
        <v>8564</v>
      </c>
      <c r="F2386" s="51">
        <v>44740</v>
      </c>
      <c r="G2386" s="2" t="s">
        <v>1</v>
      </c>
      <c r="H2386" s="2" t="s">
        <v>0</v>
      </c>
      <c r="I2386" s="2" t="s">
        <v>8149</v>
      </c>
      <c r="J2386" s="2" t="s">
        <v>8150</v>
      </c>
      <c r="K2386" s="41">
        <v>3179</v>
      </c>
      <c r="L2386" s="48">
        <v>3179</v>
      </c>
      <c r="M2386" s="49" t="s">
        <v>887</v>
      </c>
      <c r="N2386" s="39" t="s">
        <v>888</v>
      </c>
      <c r="O2386" s="2">
        <v>0</v>
      </c>
      <c r="P2386" s="2">
        <v>0</v>
      </c>
      <c r="Q2386" s="39">
        <v>151.30000000000001</v>
      </c>
      <c r="R2386" s="2">
        <v>19.669</v>
      </c>
      <c r="S2386" s="2">
        <v>0</v>
      </c>
      <c r="T2386" s="2">
        <v>0</v>
      </c>
      <c r="U2386" s="39">
        <v>170.96900000000002</v>
      </c>
      <c r="V2386" s="2">
        <v>0</v>
      </c>
      <c r="W2386" s="2" t="s">
        <v>1</v>
      </c>
      <c r="X2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6"/>
      <c r="Z2386"/>
      <c r="AA2386"/>
    </row>
    <row r="2387" spans="5:27" hidden="1">
      <c r="E2387" s="2" t="s">
        <v>8564</v>
      </c>
      <c r="F2387" s="51">
        <v>44740</v>
      </c>
      <c r="G2387" s="2" t="s">
        <v>1</v>
      </c>
      <c r="H2387" s="2" t="s">
        <v>0</v>
      </c>
      <c r="I2387" s="2" t="s">
        <v>8149</v>
      </c>
      <c r="J2387" s="2" t="s">
        <v>8150</v>
      </c>
      <c r="K2387" s="41">
        <v>3180</v>
      </c>
      <c r="L2387" s="48">
        <v>3180</v>
      </c>
      <c r="M2387" s="49" t="s">
        <v>887</v>
      </c>
      <c r="N2387" s="39" t="s">
        <v>888</v>
      </c>
      <c r="O2387" s="2">
        <v>0</v>
      </c>
      <c r="P2387" s="2">
        <v>0</v>
      </c>
      <c r="Q2387" s="39">
        <v>165.12</v>
      </c>
      <c r="R2387" s="2">
        <v>21.465600000000002</v>
      </c>
      <c r="S2387" s="2">
        <v>0</v>
      </c>
      <c r="T2387" s="2">
        <v>0</v>
      </c>
      <c r="U2387" s="39">
        <v>186.5856</v>
      </c>
      <c r="V2387" s="2">
        <v>0</v>
      </c>
      <c r="W2387" s="2" t="s">
        <v>1</v>
      </c>
      <c r="X2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7"/>
      <c r="Z2387"/>
      <c r="AA2387"/>
    </row>
    <row r="2388" spans="5:27" hidden="1">
      <c r="E2388" s="2" t="s">
        <v>8564</v>
      </c>
      <c r="F2388" s="51">
        <v>44740</v>
      </c>
      <c r="G2388" s="2" t="s">
        <v>1</v>
      </c>
      <c r="H2388" s="2" t="s">
        <v>0</v>
      </c>
      <c r="I2388" s="2" t="s">
        <v>8149</v>
      </c>
      <c r="J2388" s="2" t="s">
        <v>8150</v>
      </c>
      <c r="K2388" s="41">
        <v>3181</v>
      </c>
      <c r="L2388" s="48">
        <v>3181</v>
      </c>
      <c r="M2388" s="49">
        <v>0</v>
      </c>
      <c r="N2388" s="39" t="s">
        <v>1086</v>
      </c>
      <c r="O2388" s="2">
        <v>0</v>
      </c>
      <c r="P2388" s="2">
        <v>0</v>
      </c>
      <c r="Q2388" s="39">
        <v>124.34</v>
      </c>
      <c r="R2388" s="2">
        <v>16.164200000000001</v>
      </c>
      <c r="S2388" s="2">
        <v>0</v>
      </c>
      <c r="T2388" s="2">
        <v>0</v>
      </c>
      <c r="U2388" s="39">
        <v>140.5042</v>
      </c>
      <c r="V2388" s="2" t="s">
        <v>8427</v>
      </c>
      <c r="W2388" s="2" t="s">
        <v>1</v>
      </c>
      <c r="X2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8"/>
      <c r="Z2388"/>
      <c r="AA2388"/>
    </row>
    <row r="2389" spans="5:27" hidden="1">
      <c r="E2389" s="2" t="s">
        <v>8564</v>
      </c>
      <c r="F2389" s="51">
        <v>44740</v>
      </c>
      <c r="G2389" s="2" t="s">
        <v>1</v>
      </c>
      <c r="H2389" s="2" t="s">
        <v>0</v>
      </c>
      <c r="I2389" s="2" t="s">
        <v>8149</v>
      </c>
      <c r="J2389" s="2" t="s">
        <v>8150</v>
      </c>
      <c r="K2389" s="41">
        <v>3182</v>
      </c>
      <c r="L2389" s="48">
        <v>3182</v>
      </c>
      <c r="M2389" s="49" t="s">
        <v>8526</v>
      </c>
      <c r="N2389" s="39" t="s">
        <v>8527</v>
      </c>
      <c r="O2389" s="2">
        <v>0</v>
      </c>
      <c r="P2389" s="2">
        <v>0</v>
      </c>
      <c r="Q2389" s="39">
        <v>267.07</v>
      </c>
      <c r="R2389" s="2">
        <v>34.719099999999997</v>
      </c>
      <c r="S2389" s="2">
        <v>0</v>
      </c>
      <c r="T2389" s="2">
        <v>0</v>
      </c>
      <c r="U2389" s="39">
        <v>301.78909999999996</v>
      </c>
      <c r="V2389" s="2">
        <v>0</v>
      </c>
      <c r="W2389" s="2" t="s">
        <v>1</v>
      </c>
      <c r="X2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89"/>
      <c r="Z2389"/>
      <c r="AA2389"/>
    </row>
    <row r="2390" spans="5:27" hidden="1">
      <c r="E2390" s="2" t="s">
        <v>8564</v>
      </c>
      <c r="F2390" s="51">
        <v>44740</v>
      </c>
      <c r="G2390" s="2" t="s">
        <v>1</v>
      </c>
      <c r="H2390" s="2" t="s">
        <v>0</v>
      </c>
      <c r="I2390" s="2" t="s">
        <v>8149</v>
      </c>
      <c r="J2390" s="2" t="s">
        <v>8150</v>
      </c>
      <c r="K2390" s="41">
        <v>3183</v>
      </c>
      <c r="L2390" s="48">
        <v>3183</v>
      </c>
      <c r="M2390" s="49" t="s">
        <v>239</v>
      </c>
      <c r="N2390" s="39" t="s">
        <v>240</v>
      </c>
      <c r="O2390" s="2">
        <v>0</v>
      </c>
      <c r="P2390" s="2">
        <v>0</v>
      </c>
      <c r="Q2390" s="39">
        <v>304.66000000000003</v>
      </c>
      <c r="R2390" s="2">
        <v>39.605800000000002</v>
      </c>
      <c r="S2390" s="2">
        <v>0</v>
      </c>
      <c r="T2390" s="2">
        <v>0</v>
      </c>
      <c r="U2390" s="39">
        <v>344.26580000000001</v>
      </c>
      <c r="V2390" s="2">
        <v>0</v>
      </c>
      <c r="W2390" s="2" t="s">
        <v>1</v>
      </c>
      <c r="X2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0"/>
      <c r="Z2390"/>
      <c r="AA2390"/>
    </row>
    <row r="2391" spans="5:27" hidden="1">
      <c r="E2391" s="2" t="s">
        <v>8564</v>
      </c>
      <c r="F2391" s="51">
        <v>44740</v>
      </c>
      <c r="G2391" s="2" t="s">
        <v>1</v>
      </c>
      <c r="H2391" s="2" t="s">
        <v>0</v>
      </c>
      <c r="I2391" s="2" t="s">
        <v>8149</v>
      </c>
      <c r="J2391" s="2" t="s">
        <v>8150</v>
      </c>
      <c r="K2391" s="41">
        <v>3184</v>
      </c>
      <c r="L2391" s="48">
        <v>3184</v>
      </c>
      <c r="M2391" s="49" t="s">
        <v>526</v>
      </c>
      <c r="N2391" s="39" t="s">
        <v>527</v>
      </c>
      <c r="O2391" s="2">
        <v>0</v>
      </c>
      <c r="P2391" s="2">
        <v>0</v>
      </c>
      <c r="Q2391" s="39">
        <v>1210.6099999999999</v>
      </c>
      <c r="R2391" s="2">
        <v>157.3793</v>
      </c>
      <c r="S2391" s="2">
        <v>0</v>
      </c>
      <c r="T2391" s="2">
        <v>0</v>
      </c>
      <c r="U2391" s="39">
        <v>1367.9893</v>
      </c>
      <c r="V2391" s="2">
        <v>0</v>
      </c>
      <c r="W2391" s="2" t="s">
        <v>1</v>
      </c>
      <c r="X2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1"/>
      <c r="Z2391"/>
      <c r="AA2391"/>
    </row>
    <row r="2392" spans="5:27" hidden="1">
      <c r="E2392" s="2" t="s">
        <v>8564</v>
      </c>
      <c r="F2392" s="51">
        <v>44741</v>
      </c>
      <c r="G2392" s="2" t="s">
        <v>1</v>
      </c>
      <c r="H2392" s="2" t="s">
        <v>0</v>
      </c>
      <c r="I2392" s="2" t="s">
        <v>8149</v>
      </c>
      <c r="J2392" s="2" t="s">
        <v>8150</v>
      </c>
      <c r="K2392" s="41">
        <v>3185</v>
      </c>
      <c r="L2392" s="48">
        <v>3185</v>
      </c>
      <c r="M2392" s="49" t="s">
        <v>303</v>
      </c>
      <c r="N2392" s="39" t="s">
        <v>304</v>
      </c>
      <c r="O2392" s="2">
        <v>0</v>
      </c>
      <c r="P2392" s="2">
        <v>0</v>
      </c>
      <c r="Q2392" s="39">
        <v>3420.96</v>
      </c>
      <c r="R2392" s="2">
        <v>444.72480000000002</v>
      </c>
      <c r="S2392" s="2">
        <v>0</v>
      </c>
      <c r="T2392" s="2">
        <v>0</v>
      </c>
      <c r="U2392" s="39">
        <v>3865.6848</v>
      </c>
      <c r="V2392" s="2">
        <v>0</v>
      </c>
      <c r="W2392" s="2" t="s">
        <v>1</v>
      </c>
      <c r="X2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2"/>
      <c r="Z2392"/>
      <c r="AA2392"/>
    </row>
    <row r="2393" spans="5:27" hidden="1">
      <c r="E2393" s="2" t="s">
        <v>8564</v>
      </c>
      <c r="F2393" s="51">
        <v>44741</v>
      </c>
      <c r="G2393" s="2" t="s">
        <v>1</v>
      </c>
      <c r="H2393" s="2" t="s">
        <v>0</v>
      </c>
      <c r="I2393" s="2" t="s">
        <v>8149</v>
      </c>
      <c r="J2393" s="2" t="s">
        <v>8150</v>
      </c>
      <c r="K2393" s="41">
        <v>3186</v>
      </c>
      <c r="L2393" s="48">
        <v>3186</v>
      </c>
      <c r="M2393" s="49" t="s">
        <v>303</v>
      </c>
      <c r="N2393" s="39" t="s">
        <v>304</v>
      </c>
      <c r="O2393" s="2">
        <v>0</v>
      </c>
      <c r="P2393" s="2">
        <v>0</v>
      </c>
      <c r="Q2393" s="39">
        <v>19443.400000000001</v>
      </c>
      <c r="R2393" s="2">
        <v>2527.6420000000003</v>
      </c>
      <c r="S2393" s="2">
        <v>0</v>
      </c>
      <c r="T2393" s="2">
        <v>0</v>
      </c>
      <c r="U2393" s="39">
        <v>21971.042000000001</v>
      </c>
      <c r="V2393" s="2">
        <v>0</v>
      </c>
      <c r="W2393" s="2" t="s">
        <v>1</v>
      </c>
      <c r="X2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3"/>
      <c r="Z2393"/>
      <c r="AA2393"/>
    </row>
    <row r="2394" spans="5:27" hidden="1">
      <c r="E2394" s="2" t="s">
        <v>8564</v>
      </c>
      <c r="F2394" s="51">
        <v>44741</v>
      </c>
      <c r="G2394" s="2" t="s">
        <v>1</v>
      </c>
      <c r="H2394" s="2" t="s">
        <v>0</v>
      </c>
      <c r="I2394" s="2" t="s">
        <v>8149</v>
      </c>
      <c r="J2394" s="2" t="s">
        <v>8150</v>
      </c>
      <c r="K2394" s="41">
        <v>3187</v>
      </c>
      <c r="L2394" s="48">
        <v>3187</v>
      </c>
      <c r="M2394" s="49" t="s">
        <v>351</v>
      </c>
      <c r="N2394" s="39" t="s">
        <v>352</v>
      </c>
      <c r="O2394" s="2">
        <v>0</v>
      </c>
      <c r="P2394" s="2">
        <v>0</v>
      </c>
      <c r="Q2394" s="39">
        <v>122.34</v>
      </c>
      <c r="R2394" s="2">
        <v>15.904200000000001</v>
      </c>
      <c r="S2394" s="2">
        <v>0</v>
      </c>
      <c r="T2394" s="2">
        <v>0</v>
      </c>
      <c r="U2394" s="39">
        <v>138.24420000000001</v>
      </c>
      <c r="V2394" s="2">
        <v>0</v>
      </c>
      <c r="W2394" s="2" t="s">
        <v>1</v>
      </c>
      <c r="X2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4"/>
      <c r="Z2394"/>
      <c r="AA2394"/>
    </row>
    <row r="2395" spans="5:27" hidden="1">
      <c r="E2395" s="2" t="s">
        <v>8564</v>
      </c>
      <c r="F2395" s="51">
        <v>44741</v>
      </c>
      <c r="G2395" s="2" t="s">
        <v>1</v>
      </c>
      <c r="H2395" s="2" t="s">
        <v>0</v>
      </c>
      <c r="I2395" s="2" t="s">
        <v>8149</v>
      </c>
      <c r="J2395" s="2" t="s">
        <v>8150</v>
      </c>
      <c r="K2395" s="41">
        <v>3188</v>
      </c>
      <c r="L2395" s="48">
        <v>3188</v>
      </c>
      <c r="M2395" s="49">
        <v>0</v>
      </c>
      <c r="N2395" s="39" t="s">
        <v>322</v>
      </c>
      <c r="O2395" s="2">
        <v>0</v>
      </c>
      <c r="P2395" s="2">
        <v>0</v>
      </c>
      <c r="Q2395" s="39">
        <v>122.34</v>
      </c>
      <c r="R2395" s="2">
        <v>15.904200000000001</v>
      </c>
      <c r="S2395" s="2">
        <v>0</v>
      </c>
      <c r="T2395" s="2">
        <v>0</v>
      </c>
      <c r="U2395" s="39">
        <v>138.24420000000001</v>
      </c>
      <c r="V2395" s="49" t="s">
        <v>8383</v>
      </c>
      <c r="W2395" s="2" t="s">
        <v>1</v>
      </c>
      <c r="X2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5"/>
      <c r="Z2395"/>
      <c r="AA2395"/>
    </row>
    <row r="2396" spans="5:27" hidden="1">
      <c r="E2396" s="2" t="s">
        <v>8564</v>
      </c>
      <c r="F2396" s="51">
        <v>44741</v>
      </c>
      <c r="G2396" s="2" t="s">
        <v>1</v>
      </c>
      <c r="H2396" s="2" t="s">
        <v>0</v>
      </c>
      <c r="I2396" s="2" t="s">
        <v>8149</v>
      </c>
      <c r="J2396" s="2" t="s">
        <v>8150</v>
      </c>
      <c r="K2396" s="41">
        <v>3189</v>
      </c>
      <c r="L2396" s="48">
        <v>3189</v>
      </c>
      <c r="M2396" s="49" t="s">
        <v>435</v>
      </c>
      <c r="N2396" s="39" t="s">
        <v>436</v>
      </c>
      <c r="O2396" s="2">
        <v>0</v>
      </c>
      <c r="P2396" s="2">
        <v>0</v>
      </c>
      <c r="Q2396" s="39">
        <v>1663.17</v>
      </c>
      <c r="R2396" s="2">
        <v>216.21210000000002</v>
      </c>
      <c r="S2396" s="2">
        <v>0</v>
      </c>
      <c r="T2396" s="2">
        <v>0</v>
      </c>
      <c r="U2396" s="39">
        <v>1879.3821</v>
      </c>
      <c r="V2396" s="2">
        <v>0</v>
      </c>
      <c r="W2396" s="2" t="s">
        <v>1</v>
      </c>
      <c r="X2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6"/>
      <c r="Z2396"/>
      <c r="AA2396"/>
    </row>
    <row r="2397" spans="5:27" hidden="1">
      <c r="E2397" s="2" t="s">
        <v>8564</v>
      </c>
      <c r="F2397" s="51">
        <v>44741</v>
      </c>
      <c r="G2397" s="2" t="s">
        <v>1</v>
      </c>
      <c r="H2397" s="2" t="s">
        <v>0</v>
      </c>
      <c r="I2397" s="2" t="s">
        <v>8149</v>
      </c>
      <c r="J2397" s="2" t="s">
        <v>8150</v>
      </c>
      <c r="K2397" s="41">
        <v>3190</v>
      </c>
      <c r="L2397" s="48">
        <v>3190</v>
      </c>
      <c r="M2397" s="49" t="s">
        <v>333</v>
      </c>
      <c r="N2397" s="39" t="s">
        <v>334</v>
      </c>
      <c r="O2397" s="2">
        <v>0</v>
      </c>
      <c r="P2397" s="2">
        <v>0</v>
      </c>
      <c r="Q2397" s="39">
        <v>101.95</v>
      </c>
      <c r="R2397" s="2">
        <v>13.253500000000001</v>
      </c>
      <c r="S2397" s="2">
        <v>0</v>
      </c>
      <c r="T2397" s="2">
        <v>0</v>
      </c>
      <c r="U2397" s="39">
        <v>115.20350000000001</v>
      </c>
      <c r="V2397" s="2">
        <v>0</v>
      </c>
      <c r="W2397" s="2" t="s">
        <v>1</v>
      </c>
      <c r="X2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7"/>
      <c r="Z2397"/>
      <c r="AA2397"/>
    </row>
    <row r="2398" spans="5:27" hidden="1">
      <c r="E2398" s="2" t="s">
        <v>8564</v>
      </c>
      <c r="F2398" s="51">
        <v>44741</v>
      </c>
      <c r="G2398" s="2" t="s">
        <v>1</v>
      </c>
      <c r="H2398" s="2" t="s">
        <v>0</v>
      </c>
      <c r="I2398" s="2" t="s">
        <v>8149</v>
      </c>
      <c r="J2398" s="2" t="s">
        <v>8150</v>
      </c>
      <c r="K2398" s="41">
        <v>3191</v>
      </c>
      <c r="L2398" s="48">
        <v>3191</v>
      </c>
      <c r="M2398" s="49" t="s">
        <v>962</v>
      </c>
      <c r="N2398" s="39" t="s">
        <v>963</v>
      </c>
      <c r="O2398" s="2">
        <v>0</v>
      </c>
      <c r="P2398" s="2">
        <v>0</v>
      </c>
      <c r="Q2398" s="39">
        <v>246.67</v>
      </c>
      <c r="R2398" s="2">
        <v>32.067099999999996</v>
      </c>
      <c r="S2398" s="2">
        <v>0</v>
      </c>
      <c r="T2398" s="2">
        <v>0</v>
      </c>
      <c r="U2398" s="39">
        <v>278.7371</v>
      </c>
      <c r="V2398" s="2">
        <v>0</v>
      </c>
      <c r="W2398" s="2" t="s">
        <v>1</v>
      </c>
      <c r="X2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8"/>
      <c r="Z2398"/>
      <c r="AA2398"/>
    </row>
    <row r="2399" spans="5:27" hidden="1">
      <c r="E2399" s="2" t="s">
        <v>8564</v>
      </c>
      <c r="F2399" s="51">
        <v>44741</v>
      </c>
      <c r="G2399" s="2" t="s">
        <v>1</v>
      </c>
      <c r="H2399" s="2" t="s">
        <v>0</v>
      </c>
      <c r="I2399" s="2" t="s">
        <v>8149</v>
      </c>
      <c r="J2399" s="2" t="s">
        <v>8150</v>
      </c>
      <c r="K2399" s="41">
        <v>3192</v>
      </c>
      <c r="L2399" s="48">
        <v>3192</v>
      </c>
      <c r="M2399" s="49" t="s">
        <v>922</v>
      </c>
      <c r="N2399" s="39" t="s">
        <v>923</v>
      </c>
      <c r="O2399" s="2">
        <v>0</v>
      </c>
      <c r="P2399" s="2">
        <v>0</v>
      </c>
      <c r="Q2399" s="39">
        <v>1345.71</v>
      </c>
      <c r="R2399" s="2">
        <v>174.94230000000002</v>
      </c>
      <c r="S2399" s="2">
        <v>0</v>
      </c>
      <c r="T2399" s="2">
        <v>0</v>
      </c>
      <c r="U2399" s="39">
        <v>1520.6523</v>
      </c>
      <c r="V2399" s="2">
        <v>0</v>
      </c>
      <c r="W2399" s="2" t="s">
        <v>1</v>
      </c>
      <c r="X2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399"/>
      <c r="Z2399"/>
      <c r="AA2399"/>
    </row>
    <row r="2400" spans="5:27" hidden="1">
      <c r="E2400" s="2" t="s">
        <v>8564</v>
      </c>
      <c r="F2400" s="51">
        <v>44741</v>
      </c>
      <c r="G2400" s="2" t="s">
        <v>1</v>
      </c>
      <c r="H2400" s="2" t="s">
        <v>0</v>
      </c>
      <c r="I2400" s="2" t="s">
        <v>8149</v>
      </c>
      <c r="J2400" s="2" t="s">
        <v>8150</v>
      </c>
      <c r="K2400" s="41">
        <v>3193</v>
      </c>
      <c r="L2400" s="48">
        <v>3193</v>
      </c>
      <c r="M2400" s="49" t="s">
        <v>85</v>
      </c>
      <c r="N2400" s="39" t="s">
        <v>86</v>
      </c>
      <c r="O2400" s="2">
        <v>0</v>
      </c>
      <c r="P2400" s="2">
        <v>0</v>
      </c>
      <c r="Q2400" s="39">
        <v>444.48</v>
      </c>
      <c r="R2400" s="2">
        <v>57.782400000000003</v>
      </c>
      <c r="S2400" s="2">
        <v>0</v>
      </c>
      <c r="T2400" s="2">
        <v>0</v>
      </c>
      <c r="U2400" s="39">
        <v>502.26240000000001</v>
      </c>
      <c r="V2400" s="2">
        <v>0</v>
      </c>
      <c r="W2400" s="2" t="s">
        <v>1</v>
      </c>
      <c r="X2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0"/>
      <c r="Z2400"/>
      <c r="AA2400"/>
    </row>
    <row r="2401" spans="5:27" hidden="1">
      <c r="E2401" s="2" t="s">
        <v>8564</v>
      </c>
      <c r="F2401" s="51">
        <v>44741</v>
      </c>
      <c r="G2401" s="2" t="s">
        <v>1</v>
      </c>
      <c r="H2401" s="2" t="s">
        <v>0</v>
      </c>
      <c r="I2401" s="2" t="s">
        <v>8149</v>
      </c>
      <c r="J2401" s="2" t="s">
        <v>8150</v>
      </c>
      <c r="K2401" s="41">
        <v>3194</v>
      </c>
      <c r="L2401" s="48">
        <v>3194</v>
      </c>
      <c r="M2401" s="49" t="s">
        <v>602</v>
      </c>
      <c r="N2401" s="39" t="s">
        <v>603</v>
      </c>
      <c r="O2401" s="2">
        <v>0</v>
      </c>
      <c r="P2401" s="2">
        <v>0</v>
      </c>
      <c r="Q2401" s="39">
        <v>132.49</v>
      </c>
      <c r="R2401" s="2">
        <v>17.223700000000001</v>
      </c>
      <c r="S2401" s="2">
        <v>0</v>
      </c>
      <c r="T2401" s="2">
        <v>0</v>
      </c>
      <c r="U2401" s="39">
        <v>149.71370000000002</v>
      </c>
      <c r="V2401" s="2">
        <v>0</v>
      </c>
      <c r="W2401" s="2" t="s">
        <v>1</v>
      </c>
      <c r="X2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1"/>
      <c r="Z2401"/>
      <c r="AA2401"/>
    </row>
    <row r="2402" spans="5:27" hidden="1">
      <c r="E2402" s="2" t="s">
        <v>8564</v>
      </c>
      <c r="F2402" s="51">
        <v>44741</v>
      </c>
      <c r="G2402" s="2" t="s">
        <v>1</v>
      </c>
      <c r="H2402" s="2" t="s">
        <v>0</v>
      </c>
      <c r="I2402" s="2" t="s">
        <v>8149</v>
      </c>
      <c r="J2402" s="2" t="s">
        <v>8150</v>
      </c>
      <c r="K2402" s="41">
        <v>3195</v>
      </c>
      <c r="L2402" s="48">
        <v>3195</v>
      </c>
      <c r="M2402" s="49">
        <v>0</v>
      </c>
      <c r="N2402" s="39" t="s">
        <v>296</v>
      </c>
      <c r="O2402" s="2">
        <v>0</v>
      </c>
      <c r="P2402" s="2">
        <v>0</v>
      </c>
      <c r="Q2402" s="39">
        <v>267.07</v>
      </c>
      <c r="R2402" s="2">
        <v>34.719099999999997</v>
      </c>
      <c r="S2402" s="2">
        <v>0</v>
      </c>
      <c r="T2402" s="2">
        <v>0</v>
      </c>
      <c r="U2402" s="39">
        <v>301.78909999999996</v>
      </c>
      <c r="V2402" s="2" t="s">
        <v>8441</v>
      </c>
      <c r="W2402" s="2" t="s">
        <v>1</v>
      </c>
      <c r="X2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2"/>
      <c r="Z2402"/>
      <c r="AA2402"/>
    </row>
    <row r="2403" spans="5:27" hidden="1">
      <c r="E2403" s="2" t="s">
        <v>8564</v>
      </c>
      <c r="F2403" s="51">
        <v>44741</v>
      </c>
      <c r="G2403" s="2" t="s">
        <v>1</v>
      </c>
      <c r="H2403" s="2" t="s">
        <v>0</v>
      </c>
      <c r="I2403" s="2" t="s">
        <v>8149</v>
      </c>
      <c r="J2403" s="2" t="s">
        <v>8150</v>
      </c>
      <c r="K2403" s="41">
        <v>3196</v>
      </c>
      <c r="L2403" s="48">
        <v>3196</v>
      </c>
      <c r="M2403" s="49" t="s">
        <v>679</v>
      </c>
      <c r="N2403" s="39" t="s">
        <v>680</v>
      </c>
      <c r="O2403" s="2">
        <v>0</v>
      </c>
      <c r="P2403" s="2">
        <v>0</v>
      </c>
      <c r="Q2403" s="39">
        <v>101.93</v>
      </c>
      <c r="R2403" s="2">
        <v>13.250900000000001</v>
      </c>
      <c r="S2403" s="2">
        <v>0</v>
      </c>
      <c r="T2403" s="2">
        <v>0</v>
      </c>
      <c r="U2403" s="39">
        <v>115.18090000000001</v>
      </c>
      <c r="V2403" s="2">
        <v>0</v>
      </c>
      <c r="W2403" s="2" t="s">
        <v>1</v>
      </c>
      <c r="X2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3"/>
      <c r="Z2403"/>
      <c r="AA2403"/>
    </row>
    <row r="2404" spans="5:27" hidden="1">
      <c r="E2404" s="2" t="s">
        <v>8564</v>
      </c>
      <c r="F2404" s="51">
        <v>44741</v>
      </c>
      <c r="G2404" s="2" t="s">
        <v>1</v>
      </c>
      <c r="H2404" s="2" t="s">
        <v>0</v>
      </c>
      <c r="I2404" s="2" t="s">
        <v>8149</v>
      </c>
      <c r="J2404" s="2" t="s">
        <v>8150</v>
      </c>
      <c r="K2404" s="41">
        <v>3197</v>
      </c>
      <c r="L2404" s="48">
        <v>3197</v>
      </c>
      <c r="M2404" s="49" t="s">
        <v>8157</v>
      </c>
      <c r="N2404" s="39" t="s">
        <v>8158</v>
      </c>
      <c r="O2404" s="2">
        <v>0</v>
      </c>
      <c r="P2404" s="2">
        <v>0</v>
      </c>
      <c r="Q2404" s="39">
        <v>205.9</v>
      </c>
      <c r="R2404" s="2">
        <v>26.767000000000003</v>
      </c>
      <c r="S2404" s="2">
        <v>0</v>
      </c>
      <c r="T2404" s="2">
        <v>0</v>
      </c>
      <c r="U2404" s="39">
        <v>232.667</v>
      </c>
      <c r="V2404" s="2">
        <v>0</v>
      </c>
      <c r="W2404" s="2" t="s">
        <v>1</v>
      </c>
      <c r="X2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4"/>
      <c r="Z2404"/>
      <c r="AA2404"/>
    </row>
    <row r="2405" spans="5:27" hidden="1">
      <c r="E2405" s="2" t="s">
        <v>8564</v>
      </c>
      <c r="F2405" s="51">
        <v>44741</v>
      </c>
      <c r="G2405" s="2" t="s">
        <v>1</v>
      </c>
      <c r="H2405" s="2" t="s">
        <v>0</v>
      </c>
      <c r="I2405" s="2" t="s">
        <v>8149</v>
      </c>
      <c r="J2405" s="2" t="s">
        <v>8150</v>
      </c>
      <c r="K2405" s="41">
        <v>3198</v>
      </c>
      <c r="L2405" s="48">
        <v>3198</v>
      </c>
      <c r="M2405" s="49" t="s">
        <v>8528</v>
      </c>
      <c r="N2405" s="39" t="s">
        <v>8529</v>
      </c>
      <c r="O2405" s="2">
        <v>0</v>
      </c>
      <c r="P2405" s="2">
        <v>0</v>
      </c>
      <c r="Q2405" s="39">
        <v>244.65</v>
      </c>
      <c r="R2405" s="2">
        <v>31.804500000000001</v>
      </c>
      <c r="S2405" s="2">
        <v>0</v>
      </c>
      <c r="T2405" s="2">
        <v>0</v>
      </c>
      <c r="U2405" s="39">
        <v>276.4545</v>
      </c>
      <c r="V2405" s="2">
        <v>0</v>
      </c>
      <c r="W2405" s="2" t="s">
        <v>1</v>
      </c>
      <c r="X2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5"/>
      <c r="Z2405"/>
      <c r="AA2405"/>
    </row>
    <row r="2406" spans="5:27" hidden="1">
      <c r="E2406" s="2" t="s">
        <v>8564</v>
      </c>
      <c r="F2406" s="51">
        <v>44741</v>
      </c>
      <c r="G2406" s="2" t="s">
        <v>1</v>
      </c>
      <c r="H2406" s="2" t="s">
        <v>0</v>
      </c>
      <c r="I2406" s="2" t="s">
        <v>8149</v>
      </c>
      <c r="J2406" s="2" t="s">
        <v>8150</v>
      </c>
      <c r="K2406" s="41">
        <v>3199</v>
      </c>
      <c r="L2406" s="48">
        <v>3199</v>
      </c>
      <c r="M2406" s="49" t="s">
        <v>277</v>
      </c>
      <c r="N2406" s="39" t="s">
        <v>278</v>
      </c>
      <c r="O2406" s="2">
        <v>0</v>
      </c>
      <c r="P2406" s="2">
        <v>0</v>
      </c>
      <c r="Q2406" s="39">
        <v>286.73</v>
      </c>
      <c r="R2406" s="2">
        <v>37.274900000000002</v>
      </c>
      <c r="S2406" s="2">
        <v>0</v>
      </c>
      <c r="T2406" s="2">
        <v>0</v>
      </c>
      <c r="U2406" s="39">
        <v>324.00490000000002</v>
      </c>
      <c r="V2406" s="2">
        <v>0</v>
      </c>
      <c r="W2406" s="2" t="s">
        <v>1</v>
      </c>
      <c r="X2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6"/>
      <c r="Z2406"/>
      <c r="AA2406"/>
    </row>
    <row r="2407" spans="5:27" hidden="1">
      <c r="E2407" s="2" t="s">
        <v>8564</v>
      </c>
      <c r="F2407" s="51">
        <v>44741</v>
      </c>
      <c r="G2407" s="2" t="s">
        <v>1</v>
      </c>
      <c r="H2407" s="2" t="s">
        <v>0</v>
      </c>
      <c r="I2407" s="2" t="s">
        <v>8149</v>
      </c>
      <c r="J2407" s="2" t="s">
        <v>8150</v>
      </c>
      <c r="K2407" s="41">
        <v>3200</v>
      </c>
      <c r="L2407" s="48">
        <v>3200</v>
      </c>
      <c r="M2407" s="49" t="s">
        <v>1424</v>
      </c>
      <c r="N2407" s="39" t="s">
        <v>1425</v>
      </c>
      <c r="O2407" s="2">
        <v>0</v>
      </c>
      <c r="P2407" s="2">
        <v>0</v>
      </c>
      <c r="Q2407" s="39">
        <v>81.56</v>
      </c>
      <c r="R2407" s="2">
        <v>10.6028</v>
      </c>
      <c r="S2407" s="2">
        <v>0</v>
      </c>
      <c r="T2407" s="2">
        <v>0</v>
      </c>
      <c r="U2407" s="39">
        <v>92.162800000000004</v>
      </c>
      <c r="V2407" s="2">
        <v>0</v>
      </c>
      <c r="W2407" s="2" t="s">
        <v>1</v>
      </c>
      <c r="X2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7"/>
      <c r="Z2407"/>
      <c r="AA2407"/>
    </row>
    <row r="2408" spans="5:27" hidden="1">
      <c r="E2408" s="2" t="s">
        <v>8564</v>
      </c>
      <c r="F2408" s="51">
        <v>44741</v>
      </c>
      <c r="G2408" s="2" t="s">
        <v>1</v>
      </c>
      <c r="H2408" s="2" t="s">
        <v>0</v>
      </c>
      <c r="I2408" s="2" t="s">
        <v>8149</v>
      </c>
      <c r="J2408" s="2" t="s">
        <v>8150</v>
      </c>
      <c r="K2408" s="41">
        <v>3201</v>
      </c>
      <c r="L2408" s="48">
        <v>3201</v>
      </c>
      <c r="M2408" s="49" t="s">
        <v>333</v>
      </c>
      <c r="N2408" s="39" t="s">
        <v>334</v>
      </c>
      <c r="O2408" s="2">
        <v>0</v>
      </c>
      <c r="P2408" s="2">
        <v>0</v>
      </c>
      <c r="Q2408" s="39">
        <v>326.24</v>
      </c>
      <c r="R2408" s="2">
        <v>42.411200000000001</v>
      </c>
      <c r="S2408" s="2">
        <v>0</v>
      </c>
      <c r="T2408" s="2">
        <v>0</v>
      </c>
      <c r="U2408" s="39">
        <v>368.65120000000002</v>
      </c>
      <c r="V2408" s="2">
        <v>0</v>
      </c>
      <c r="W2408" s="2" t="s">
        <v>1</v>
      </c>
      <c r="X2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8"/>
      <c r="Z2408"/>
      <c r="AA2408"/>
    </row>
    <row r="2409" spans="5:27" hidden="1">
      <c r="E2409" s="2" t="s">
        <v>8564</v>
      </c>
      <c r="F2409" s="51">
        <v>44741</v>
      </c>
      <c r="G2409" s="2" t="s">
        <v>1</v>
      </c>
      <c r="H2409" s="2" t="s">
        <v>0</v>
      </c>
      <c r="I2409" s="2" t="s">
        <v>8149</v>
      </c>
      <c r="J2409" s="2" t="s">
        <v>8150</v>
      </c>
      <c r="K2409" s="41">
        <v>3202</v>
      </c>
      <c r="L2409" s="48">
        <v>3202</v>
      </c>
      <c r="M2409" s="49" t="s">
        <v>118</v>
      </c>
      <c r="N2409" s="39" t="s">
        <v>119</v>
      </c>
      <c r="O2409" s="2">
        <v>0</v>
      </c>
      <c r="P2409" s="2">
        <v>0</v>
      </c>
      <c r="Q2409" s="39">
        <v>137.09</v>
      </c>
      <c r="R2409" s="2">
        <v>17.8217</v>
      </c>
      <c r="S2409" s="2">
        <v>0</v>
      </c>
      <c r="T2409" s="2">
        <v>0</v>
      </c>
      <c r="U2409" s="39">
        <v>154.9117</v>
      </c>
      <c r="V2409" s="2">
        <v>0</v>
      </c>
      <c r="W2409" s="2" t="s">
        <v>1</v>
      </c>
      <c r="X2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09"/>
      <c r="Z2409"/>
      <c r="AA2409"/>
    </row>
    <row r="2410" spans="5:27" hidden="1">
      <c r="E2410" s="2" t="s">
        <v>8564</v>
      </c>
      <c r="F2410" s="51">
        <v>44741</v>
      </c>
      <c r="G2410" s="2" t="s">
        <v>1</v>
      </c>
      <c r="H2410" s="2" t="s">
        <v>0</v>
      </c>
      <c r="I2410" s="2" t="s">
        <v>8149</v>
      </c>
      <c r="J2410" s="2" t="s">
        <v>8150</v>
      </c>
      <c r="K2410" s="41">
        <v>3203</v>
      </c>
      <c r="L2410" s="48">
        <v>3203</v>
      </c>
      <c r="M2410" s="49" t="s">
        <v>118</v>
      </c>
      <c r="N2410" s="39" t="s">
        <v>119</v>
      </c>
      <c r="O2410" s="2">
        <v>0</v>
      </c>
      <c r="P2410" s="2">
        <v>0</v>
      </c>
      <c r="Q2410" s="39">
        <v>74.650000000000006</v>
      </c>
      <c r="R2410" s="2">
        <v>9.7045000000000012</v>
      </c>
      <c r="S2410" s="2">
        <v>0</v>
      </c>
      <c r="T2410" s="2">
        <v>0</v>
      </c>
      <c r="U2410" s="39">
        <v>84.354500000000002</v>
      </c>
      <c r="V2410" s="2">
        <v>0</v>
      </c>
      <c r="W2410" s="2" t="s">
        <v>1</v>
      </c>
      <c r="X2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0"/>
      <c r="Z2410"/>
      <c r="AA2410"/>
    </row>
    <row r="2411" spans="5:27" hidden="1">
      <c r="E2411" s="2" t="s">
        <v>8564</v>
      </c>
      <c r="F2411" s="51">
        <v>44741</v>
      </c>
      <c r="G2411" s="2" t="s">
        <v>1</v>
      </c>
      <c r="H2411" s="2" t="s">
        <v>0</v>
      </c>
      <c r="I2411" s="2" t="s">
        <v>8149</v>
      </c>
      <c r="J2411" s="2" t="s">
        <v>8150</v>
      </c>
      <c r="K2411" s="41">
        <v>3204</v>
      </c>
      <c r="L2411" s="48">
        <v>3204</v>
      </c>
      <c r="M2411" s="49" t="s">
        <v>749</v>
      </c>
      <c r="N2411" s="39" t="s">
        <v>750</v>
      </c>
      <c r="O2411" s="2">
        <v>0</v>
      </c>
      <c r="P2411" s="2">
        <v>0</v>
      </c>
      <c r="Q2411" s="39">
        <v>1911.48</v>
      </c>
      <c r="R2411" s="2">
        <v>248.4924</v>
      </c>
      <c r="S2411" s="2">
        <v>0</v>
      </c>
      <c r="T2411" s="2">
        <v>0</v>
      </c>
      <c r="U2411" s="39">
        <v>2159.9724000000001</v>
      </c>
      <c r="V2411" s="2">
        <v>0</v>
      </c>
      <c r="W2411" s="2" t="s">
        <v>1</v>
      </c>
      <c r="X2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1"/>
      <c r="Z2411"/>
      <c r="AA2411"/>
    </row>
    <row r="2412" spans="5:27" hidden="1">
      <c r="E2412" s="2" t="s">
        <v>8564</v>
      </c>
      <c r="F2412" s="51">
        <v>44741</v>
      </c>
      <c r="G2412" s="2" t="s">
        <v>1</v>
      </c>
      <c r="H2412" s="2" t="s">
        <v>0</v>
      </c>
      <c r="I2412" s="2" t="s">
        <v>8149</v>
      </c>
      <c r="J2412" s="2" t="s">
        <v>8150</v>
      </c>
      <c r="K2412" s="41">
        <v>3205</v>
      </c>
      <c r="L2412" s="48">
        <v>3205</v>
      </c>
      <c r="M2412" s="49" t="s">
        <v>93</v>
      </c>
      <c r="N2412" s="39" t="s">
        <v>94</v>
      </c>
      <c r="O2412" s="2">
        <v>0</v>
      </c>
      <c r="P2412" s="2">
        <v>0</v>
      </c>
      <c r="Q2412" s="39">
        <v>81.56</v>
      </c>
      <c r="R2412" s="2">
        <v>10.6028</v>
      </c>
      <c r="S2412" s="2">
        <v>0</v>
      </c>
      <c r="T2412" s="2">
        <v>0</v>
      </c>
      <c r="U2412" s="39">
        <v>92.162800000000004</v>
      </c>
      <c r="V2412" s="2">
        <v>0</v>
      </c>
      <c r="W2412" s="2" t="s">
        <v>1</v>
      </c>
      <c r="X2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2"/>
      <c r="Z2412"/>
      <c r="AA2412"/>
    </row>
    <row r="2413" spans="5:27" hidden="1">
      <c r="E2413" s="2" t="s">
        <v>8564</v>
      </c>
      <c r="F2413" s="51">
        <v>44741</v>
      </c>
      <c r="G2413" s="2" t="s">
        <v>1</v>
      </c>
      <c r="H2413" s="2" t="s">
        <v>0</v>
      </c>
      <c r="I2413" s="2" t="s">
        <v>8149</v>
      </c>
      <c r="J2413" s="2" t="s">
        <v>8150</v>
      </c>
      <c r="K2413" s="41">
        <v>3206</v>
      </c>
      <c r="L2413" s="48">
        <v>3206</v>
      </c>
      <c r="M2413" s="49" t="s">
        <v>1293</v>
      </c>
      <c r="N2413" s="39" t="s">
        <v>1294</v>
      </c>
      <c r="O2413" s="2">
        <v>0</v>
      </c>
      <c r="P2413" s="2">
        <v>0</v>
      </c>
      <c r="Q2413" s="39">
        <v>409.8</v>
      </c>
      <c r="R2413" s="2">
        <v>53.274000000000001</v>
      </c>
      <c r="S2413" s="2">
        <v>0</v>
      </c>
      <c r="T2413" s="2">
        <v>0</v>
      </c>
      <c r="U2413" s="39">
        <v>463.07400000000001</v>
      </c>
      <c r="V2413" s="2">
        <v>0</v>
      </c>
      <c r="W2413" s="2" t="s">
        <v>1</v>
      </c>
      <c r="X2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3"/>
      <c r="Z2413"/>
      <c r="AA2413"/>
    </row>
    <row r="2414" spans="5:27" hidden="1">
      <c r="E2414" s="2" t="s">
        <v>8564</v>
      </c>
      <c r="F2414" s="51">
        <v>44741</v>
      </c>
      <c r="G2414" s="2" t="s">
        <v>1</v>
      </c>
      <c r="H2414" s="2" t="s">
        <v>0</v>
      </c>
      <c r="I2414" s="2" t="s">
        <v>8149</v>
      </c>
      <c r="J2414" s="2" t="s">
        <v>8150</v>
      </c>
      <c r="K2414" s="41">
        <v>3207</v>
      </c>
      <c r="L2414" s="48">
        <v>3207</v>
      </c>
      <c r="M2414" s="49" t="s">
        <v>333</v>
      </c>
      <c r="N2414" s="39" t="s">
        <v>334</v>
      </c>
      <c r="O2414" s="2">
        <v>0</v>
      </c>
      <c r="P2414" s="2">
        <v>0</v>
      </c>
      <c r="Q2414" s="39">
        <v>71.349999999999994</v>
      </c>
      <c r="R2414" s="2">
        <v>9.2754999999999992</v>
      </c>
      <c r="S2414" s="2">
        <v>0</v>
      </c>
      <c r="T2414" s="2">
        <v>0</v>
      </c>
      <c r="U2414" s="39">
        <v>80.625499999999988</v>
      </c>
      <c r="V2414" s="2">
        <v>0</v>
      </c>
      <c r="W2414" s="2" t="s">
        <v>1</v>
      </c>
      <c r="X2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4"/>
      <c r="Z2414"/>
      <c r="AA2414"/>
    </row>
    <row r="2415" spans="5:27" hidden="1">
      <c r="E2415" s="2" t="s">
        <v>8564</v>
      </c>
      <c r="F2415" s="51">
        <v>44741</v>
      </c>
      <c r="G2415" s="2" t="s">
        <v>1</v>
      </c>
      <c r="H2415" s="2" t="s">
        <v>0</v>
      </c>
      <c r="I2415" s="2" t="s">
        <v>8149</v>
      </c>
      <c r="J2415" s="2" t="s">
        <v>8150</v>
      </c>
      <c r="K2415" s="41">
        <v>3208</v>
      </c>
      <c r="L2415" s="48">
        <v>3208</v>
      </c>
      <c r="M2415" s="49" t="s">
        <v>118</v>
      </c>
      <c r="N2415" s="39" t="s">
        <v>119</v>
      </c>
      <c r="O2415" s="2">
        <v>0</v>
      </c>
      <c r="P2415" s="2">
        <v>0</v>
      </c>
      <c r="Q2415" s="39">
        <v>133.41999999999999</v>
      </c>
      <c r="R2415" s="2">
        <v>17.3446</v>
      </c>
      <c r="S2415" s="2">
        <v>0</v>
      </c>
      <c r="T2415" s="2">
        <v>0</v>
      </c>
      <c r="U2415" s="39">
        <v>150.76459999999997</v>
      </c>
      <c r="V2415" s="2">
        <v>0</v>
      </c>
      <c r="W2415" s="2" t="s">
        <v>1</v>
      </c>
      <c r="X2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5"/>
      <c r="Z2415"/>
      <c r="AA2415"/>
    </row>
    <row r="2416" spans="5:27" hidden="1">
      <c r="E2416" s="2" t="s">
        <v>8564</v>
      </c>
      <c r="F2416" s="51">
        <v>44741</v>
      </c>
      <c r="G2416" s="2" t="s">
        <v>1</v>
      </c>
      <c r="H2416" s="2" t="s">
        <v>0</v>
      </c>
      <c r="I2416" s="2" t="s">
        <v>8149</v>
      </c>
      <c r="J2416" s="2" t="s">
        <v>8150</v>
      </c>
      <c r="K2416" s="41">
        <v>3209</v>
      </c>
      <c r="L2416" s="48">
        <v>3209</v>
      </c>
      <c r="M2416" s="49">
        <v>0</v>
      </c>
      <c r="N2416" s="39" t="s">
        <v>482</v>
      </c>
      <c r="O2416" s="2">
        <v>0</v>
      </c>
      <c r="P2416" s="2">
        <v>0</v>
      </c>
      <c r="Q2416" s="39">
        <v>511.75</v>
      </c>
      <c r="R2416" s="2">
        <v>66.527500000000003</v>
      </c>
      <c r="S2416" s="2">
        <v>0</v>
      </c>
      <c r="T2416" s="2">
        <v>0</v>
      </c>
      <c r="U2416" s="39">
        <v>578.27750000000003</v>
      </c>
      <c r="V2416" s="2" t="s">
        <v>8398</v>
      </c>
      <c r="W2416" s="2" t="s">
        <v>1</v>
      </c>
      <c r="X2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6"/>
      <c r="Z2416"/>
      <c r="AA2416"/>
    </row>
    <row r="2417" spans="5:27" hidden="1">
      <c r="E2417" s="2" t="s">
        <v>8564</v>
      </c>
      <c r="F2417" s="51">
        <v>44741</v>
      </c>
      <c r="G2417" s="2" t="s">
        <v>1</v>
      </c>
      <c r="H2417" s="2" t="s">
        <v>0</v>
      </c>
      <c r="I2417" s="2" t="s">
        <v>8149</v>
      </c>
      <c r="J2417" s="2" t="s">
        <v>8150</v>
      </c>
      <c r="K2417" s="41">
        <v>3210</v>
      </c>
      <c r="L2417" s="48">
        <v>3210</v>
      </c>
      <c r="M2417" s="49">
        <v>0</v>
      </c>
      <c r="N2417" s="39" t="s">
        <v>492</v>
      </c>
      <c r="O2417" s="2">
        <v>0</v>
      </c>
      <c r="P2417" s="2">
        <v>0</v>
      </c>
      <c r="Q2417" s="39">
        <v>155.35</v>
      </c>
      <c r="R2417" s="2">
        <v>20.195499999999999</v>
      </c>
      <c r="S2417" s="2">
        <v>0</v>
      </c>
      <c r="T2417" s="2">
        <v>0</v>
      </c>
      <c r="U2417" s="39">
        <v>175.5455</v>
      </c>
      <c r="V2417" s="2" t="s">
        <v>8420</v>
      </c>
      <c r="W2417" s="2" t="s">
        <v>1</v>
      </c>
      <c r="X2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7"/>
      <c r="Z2417"/>
      <c r="AA2417"/>
    </row>
    <row r="2418" spans="5:27" hidden="1">
      <c r="E2418" s="2" t="s">
        <v>8564</v>
      </c>
      <c r="F2418" s="51">
        <v>44741</v>
      </c>
      <c r="G2418" s="2" t="s">
        <v>1</v>
      </c>
      <c r="H2418" s="2" t="s">
        <v>0</v>
      </c>
      <c r="I2418" s="2" t="s">
        <v>8149</v>
      </c>
      <c r="J2418" s="2" t="s">
        <v>8150</v>
      </c>
      <c r="K2418" s="41">
        <v>3211</v>
      </c>
      <c r="L2418" s="48">
        <v>3211</v>
      </c>
      <c r="M2418" s="49">
        <v>0</v>
      </c>
      <c r="N2418" s="39" t="s">
        <v>346</v>
      </c>
      <c r="O2418" s="2">
        <v>0</v>
      </c>
      <c r="P2418" s="2">
        <v>0</v>
      </c>
      <c r="Q2418" s="39">
        <v>76.42</v>
      </c>
      <c r="R2418" s="2">
        <v>9.9346000000000014</v>
      </c>
      <c r="S2418" s="2">
        <v>0</v>
      </c>
      <c r="T2418" s="2">
        <v>0</v>
      </c>
      <c r="U2418" s="39">
        <v>86.354600000000005</v>
      </c>
      <c r="V2418" s="2" t="s">
        <v>8387</v>
      </c>
      <c r="W2418" s="2" t="s">
        <v>1</v>
      </c>
      <c r="X2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8"/>
      <c r="Z2418"/>
      <c r="AA2418"/>
    </row>
    <row r="2419" spans="5:27" hidden="1">
      <c r="E2419" s="2" t="s">
        <v>8564</v>
      </c>
      <c r="F2419" s="51">
        <v>44741</v>
      </c>
      <c r="G2419" s="2" t="s">
        <v>1</v>
      </c>
      <c r="H2419" s="2" t="s">
        <v>0</v>
      </c>
      <c r="I2419" s="2" t="s">
        <v>8149</v>
      </c>
      <c r="J2419" s="2" t="s">
        <v>8150</v>
      </c>
      <c r="K2419" s="41">
        <v>3212</v>
      </c>
      <c r="L2419" s="48">
        <v>3212</v>
      </c>
      <c r="M2419" s="49">
        <v>0</v>
      </c>
      <c r="N2419" s="39" t="s">
        <v>346</v>
      </c>
      <c r="O2419" s="2">
        <v>0</v>
      </c>
      <c r="P2419" s="2">
        <v>0</v>
      </c>
      <c r="Q2419" s="39">
        <v>12.8</v>
      </c>
      <c r="R2419" s="2">
        <v>1.6640000000000001</v>
      </c>
      <c r="S2419" s="2">
        <v>0</v>
      </c>
      <c r="T2419" s="2">
        <v>0</v>
      </c>
      <c r="U2419" s="39">
        <v>14.464</v>
      </c>
      <c r="V2419" s="2" t="s">
        <v>8387</v>
      </c>
      <c r="W2419" s="2" t="s">
        <v>1</v>
      </c>
      <c r="X2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19"/>
      <c r="Z2419"/>
      <c r="AA2419"/>
    </row>
    <row r="2420" spans="5:27" hidden="1">
      <c r="E2420" s="2" t="s">
        <v>8564</v>
      </c>
      <c r="F2420" s="51">
        <v>44741</v>
      </c>
      <c r="G2420" s="2" t="s">
        <v>1</v>
      </c>
      <c r="H2420" s="2" t="s">
        <v>0</v>
      </c>
      <c r="I2420" s="2" t="s">
        <v>8149</v>
      </c>
      <c r="J2420" s="2" t="s">
        <v>8150</v>
      </c>
      <c r="K2420" s="41">
        <v>3213</v>
      </c>
      <c r="L2420" s="48">
        <v>3213</v>
      </c>
      <c r="M2420" s="49" t="s">
        <v>249</v>
      </c>
      <c r="N2420" s="39" t="s">
        <v>250</v>
      </c>
      <c r="O2420" s="2">
        <v>0</v>
      </c>
      <c r="P2420" s="2">
        <v>0</v>
      </c>
      <c r="Q2420" s="39">
        <v>365.19</v>
      </c>
      <c r="R2420" s="2">
        <v>47.474699999999999</v>
      </c>
      <c r="S2420" s="2">
        <v>0</v>
      </c>
      <c r="T2420" s="2">
        <v>0</v>
      </c>
      <c r="U2420" s="39">
        <v>412.66469999999998</v>
      </c>
      <c r="V2420" s="2">
        <v>0</v>
      </c>
      <c r="W2420" s="2" t="s">
        <v>1</v>
      </c>
      <c r="X2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0"/>
      <c r="Z2420"/>
      <c r="AA2420"/>
    </row>
    <row r="2421" spans="5:27" hidden="1">
      <c r="E2421" s="2" t="s">
        <v>8564</v>
      </c>
      <c r="F2421" s="51">
        <v>44741</v>
      </c>
      <c r="G2421" s="2" t="s">
        <v>1</v>
      </c>
      <c r="H2421" s="2" t="s">
        <v>0</v>
      </c>
      <c r="I2421" s="2" t="s">
        <v>8149</v>
      </c>
      <c r="J2421" s="2" t="s">
        <v>8150</v>
      </c>
      <c r="K2421" s="41">
        <v>3214</v>
      </c>
      <c r="L2421" s="48">
        <v>3214</v>
      </c>
      <c r="M2421" s="49">
        <v>0</v>
      </c>
      <c r="N2421" s="39" t="s">
        <v>593</v>
      </c>
      <c r="O2421" s="2">
        <v>0</v>
      </c>
      <c r="P2421" s="2">
        <v>0</v>
      </c>
      <c r="Q2421" s="39">
        <v>91.42</v>
      </c>
      <c r="R2421" s="2">
        <v>11.884600000000001</v>
      </c>
      <c r="S2421" s="2">
        <v>0</v>
      </c>
      <c r="T2421" s="2">
        <v>0</v>
      </c>
      <c r="U2421" s="39">
        <v>103.30460000000001</v>
      </c>
      <c r="V2421" s="2" t="s">
        <v>8386</v>
      </c>
      <c r="W2421" s="2" t="s">
        <v>1</v>
      </c>
      <c r="X2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1"/>
      <c r="Z2421"/>
      <c r="AA2421"/>
    </row>
    <row r="2422" spans="5:27" hidden="1">
      <c r="E2422" s="2" t="s">
        <v>8564</v>
      </c>
      <c r="F2422" s="51">
        <v>44741</v>
      </c>
      <c r="G2422" s="2" t="s">
        <v>1</v>
      </c>
      <c r="H2422" s="2" t="s">
        <v>0</v>
      </c>
      <c r="I2422" s="2" t="s">
        <v>8149</v>
      </c>
      <c r="J2422" s="2" t="s">
        <v>8150</v>
      </c>
      <c r="K2422" s="41">
        <v>3215</v>
      </c>
      <c r="L2422" s="48">
        <v>3215</v>
      </c>
      <c r="M2422" s="49" t="s">
        <v>596</v>
      </c>
      <c r="N2422" s="39" t="s">
        <v>597</v>
      </c>
      <c r="O2422" s="2">
        <v>0</v>
      </c>
      <c r="P2422" s="2">
        <v>0</v>
      </c>
      <c r="Q2422" s="39">
        <v>1121.42</v>
      </c>
      <c r="R2422" s="2">
        <v>145.78460000000001</v>
      </c>
      <c r="S2422" s="2">
        <v>0</v>
      </c>
      <c r="T2422" s="2">
        <v>0</v>
      </c>
      <c r="U2422" s="39">
        <v>1267.2046</v>
      </c>
      <c r="V2422" s="2">
        <v>0</v>
      </c>
      <c r="W2422" s="2" t="s">
        <v>1</v>
      </c>
      <c r="X2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2"/>
      <c r="Z2422"/>
      <c r="AA2422"/>
    </row>
    <row r="2423" spans="5:27" hidden="1">
      <c r="E2423" s="2" t="s">
        <v>8564</v>
      </c>
      <c r="F2423" s="51">
        <v>44741</v>
      </c>
      <c r="G2423" s="2" t="s">
        <v>1</v>
      </c>
      <c r="H2423" s="2" t="s">
        <v>0</v>
      </c>
      <c r="I2423" s="2" t="s">
        <v>8149</v>
      </c>
      <c r="J2423" s="2" t="s">
        <v>8150</v>
      </c>
      <c r="K2423" s="41">
        <v>3216</v>
      </c>
      <c r="L2423" s="48">
        <v>3216</v>
      </c>
      <c r="M2423" s="49" t="s">
        <v>397</v>
      </c>
      <c r="N2423" s="39" t="s">
        <v>398</v>
      </c>
      <c r="O2423" s="2">
        <v>0</v>
      </c>
      <c r="P2423" s="2">
        <v>0</v>
      </c>
      <c r="Q2423" s="39">
        <v>267.07</v>
      </c>
      <c r="R2423" s="2">
        <v>34.719099999999997</v>
      </c>
      <c r="S2423" s="2">
        <v>0</v>
      </c>
      <c r="T2423" s="2">
        <v>0</v>
      </c>
      <c r="U2423" s="39">
        <v>301.78909999999996</v>
      </c>
      <c r="V2423" s="2">
        <v>0</v>
      </c>
      <c r="W2423" s="2" t="s">
        <v>1</v>
      </c>
      <c r="X2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3"/>
      <c r="Z2423"/>
      <c r="AA2423"/>
    </row>
    <row r="2424" spans="5:27" hidden="1">
      <c r="E2424" s="2" t="s">
        <v>8564</v>
      </c>
      <c r="F2424" s="51">
        <v>44741</v>
      </c>
      <c r="G2424" s="2" t="s">
        <v>1</v>
      </c>
      <c r="H2424" s="2" t="s">
        <v>0</v>
      </c>
      <c r="I2424" s="2" t="s">
        <v>8149</v>
      </c>
      <c r="J2424" s="2" t="s">
        <v>8150</v>
      </c>
      <c r="K2424" s="41">
        <v>3217</v>
      </c>
      <c r="L2424" s="48">
        <v>3217</v>
      </c>
      <c r="M2424" s="49" t="s">
        <v>118</v>
      </c>
      <c r="N2424" s="39" t="s">
        <v>119</v>
      </c>
      <c r="O2424" s="2">
        <v>0</v>
      </c>
      <c r="P2424" s="2">
        <v>0</v>
      </c>
      <c r="Q2424" s="39">
        <v>68.77</v>
      </c>
      <c r="R2424" s="2">
        <v>8.9400999999999993</v>
      </c>
      <c r="S2424" s="2">
        <v>0</v>
      </c>
      <c r="T2424" s="2">
        <v>0</v>
      </c>
      <c r="U2424" s="39">
        <v>77.710099999999997</v>
      </c>
      <c r="V2424" s="2">
        <v>0</v>
      </c>
      <c r="W2424" s="2" t="s">
        <v>1</v>
      </c>
      <c r="X2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4"/>
      <c r="Z2424"/>
      <c r="AA2424"/>
    </row>
    <row r="2425" spans="5:27" hidden="1">
      <c r="E2425" s="2" t="s">
        <v>8564</v>
      </c>
      <c r="F2425" s="51">
        <v>44741</v>
      </c>
      <c r="G2425" s="2" t="s">
        <v>1</v>
      </c>
      <c r="H2425" s="2" t="s">
        <v>0</v>
      </c>
      <c r="I2425" s="2" t="s">
        <v>8149</v>
      </c>
      <c r="J2425" s="2" t="s">
        <v>8150</v>
      </c>
      <c r="K2425" s="41">
        <v>3218</v>
      </c>
      <c r="L2425" s="48">
        <v>3218</v>
      </c>
      <c r="M2425" s="49" t="s">
        <v>741</v>
      </c>
      <c r="N2425" s="39" t="s">
        <v>742</v>
      </c>
      <c r="O2425" s="2">
        <v>0</v>
      </c>
      <c r="P2425" s="2">
        <v>0</v>
      </c>
      <c r="Q2425" s="39">
        <v>242.12</v>
      </c>
      <c r="R2425" s="2">
        <v>31.4756</v>
      </c>
      <c r="S2425" s="2">
        <v>0</v>
      </c>
      <c r="T2425" s="2">
        <v>0</v>
      </c>
      <c r="U2425" s="39">
        <v>273.59559999999999</v>
      </c>
      <c r="V2425" s="2">
        <v>0</v>
      </c>
      <c r="W2425" s="2" t="s">
        <v>1</v>
      </c>
      <c r="X2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5"/>
      <c r="Z2425"/>
      <c r="AA2425"/>
    </row>
    <row r="2426" spans="5:27" hidden="1">
      <c r="E2426" s="2" t="s">
        <v>8564</v>
      </c>
      <c r="F2426" s="51">
        <v>44741</v>
      </c>
      <c r="G2426" s="2" t="s">
        <v>1</v>
      </c>
      <c r="H2426" s="2" t="s">
        <v>0</v>
      </c>
      <c r="I2426" s="2" t="s">
        <v>8149</v>
      </c>
      <c r="J2426" s="2" t="s">
        <v>8150</v>
      </c>
      <c r="K2426" s="41">
        <v>3219</v>
      </c>
      <c r="L2426" s="48">
        <v>3219</v>
      </c>
      <c r="M2426" s="49" t="s">
        <v>325</v>
      </c>
      <c r="N2426" s="39" t="s">
        <v>326</v>
      </c>
      <c r="O2426" s="2">
        <v>0</v>
      </c>
      <c r="P2426" s="2">
        <v>0</v>
      </c>
      <c r="Q2426" s="39">
        <v>120</v>
      </c>
      <c r="R2426" s="2">
        <v>15.600000000000001</v>
      </c>
      <c r="S2426" s="2">
        <v>0</v>
      </c>
      <c r="T2426" s="2">
        <v>0</v>
      </c>
      <c r="U2426" s="39">
        <v>135.6</v>
      </c>
      <c r="V2426" s="2">
        <v>0</v>
      </c>
      <c r="W2426" s="2" t="s">
        <v>1</v>
      </c>
      <c r="X2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6"/>
      <c r="Z2426"/>
      <c r="AA2426"/>
    </row>
    <row r="2427" spans="5:27" hidden="1">
      <c r="E2427" s="2" t="s">
        <v>8564</v>
      </c>
      <c r="F2427" s="51">
        <v>44741</v>
      </c>
      <c r="G2427" s="2" t="s">
        <v>1</v>
      </c>
      <c r="H2427" s="2" t="s">
        <v>0</v>
      </c>
      <c r="I2427" s="2" t="s">
        <v>8149</v>
      </c>
      <c r="J2427" s="2" t="s">
        <v>8150</v>
      </c>
      <c r="K2427" s="41">
        <v>3220</v>
      </c>
      <c r="L2427" s="48">
        <v>3220</v>
      </c>
      <c r="M2427" s="49" t="s">
        <v>1402</v>
      </c>
      <c r="N2427" s="39" t="s">
        <v>1403</v>
      </c>
      <c r="O2427" s="2">
        <v>0</v>
      </c>
      <c r="P2427" s="2">
        <v>0</v>
      </c>
      <c r="Q2427" s="39">
        <v>134.34</v>
      </c>
      <c r="R2427" s="2">
        <v>17.464200000000002</v>
      </c>
      <c r="S2427" s="2">
        <v>0</v>
      </c>
      <c r="T2427" s="2">
        <v>0</v>
      </c>
      <c r="U2427" s="39">
        <v>151.80420000000001</v>
      </c>
      <c r="V2427" s="2">
        <v>0</v>
      </c>
      <c r="W2427" s="2" t="s">
        <v>1</v>
      </c>
      <c r="X2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7"/>
      <c r="Z2427"/>
      <c r="AA2427"/>
    </row>
    <row r="2428" spans="5:27" hidden="1">
      <c r="E2428" s="2" t="s">
        <v>8564</v>
      </c>
      <c r="F2428" s="51">
        <v>44741</v>
      </c>
      <c r="G2428" s="2" t="s">
        <v>1</v>
      </c>
      <c r="H2428" s="2" t="s">
        <v>0</v>
      </c>
      <c r="I2428" s="2" t="s">
        <v>8149</v>
      </c>
      <c r="J2428" s="2" t="s">
        <v>8150</v>
      </c>
      <c r="K2428" s="41">
        <v>3221</v>
      </c>
      <c r="L2428" s="48">
        <v>3221</v>
      </c>
      <c r="M2428" s="49" t="s">
        <v>333</v>
      </c>
      <c r="N2428" s="39" t="s">
        <v>334</v>
      </c>
      <c r="O2428" s="2">
        <v>0</v>
      </c>
      <c r="P2428" s="2">
        <v>0</v>
      </c>
      <c r="Q2428" s="39">
        <v>183.51</v>
      </c>
      <c r="R2428" s="2">
        <v>23.856300000000001</v>
      </c>
      <c r="S2428" s="2">
        <v>0</v>
      </c>
      <c r="T2428" s="2">
        <v>0</v>
      </c>
      <c r="U2428" s="39">
        <v>207.3663</v>
      </c>
      <c r="V2428" s="2">
        <v>0</v>
      </c>
      <c r="W2428" s="2" t="s">
        <v>1</v>
      </c>
      <c r="X2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8"/>
      <c r="Z2428"/>
      <c r="AA2428"/>
    </row>
    <row r="2429" spans="5:27" hidden="1">
      <c r="E2429" s="2" t="s">
        <v>8564</v>
      </c>
      <c r="F2429" s="51">
        <v>44741</v>
      </c>
      <c r="G2429" s="2" t="s">
        <v>1</v>
      </c>
      <c r="H2429" s="2" t="s">
        <v>0</v>
      </c>
      <c r="I2429" s="2" t="s">
        <v>8149</v>
      </c>
      <c r="J2429" s="2" t="s">
        <v>8150</v>
      </c>
      <c r="K2429" s="41">
        <v>3222</v>
      </c>
      <c r="L2429" s="48">
        <v>3222</v>
      </c>
      <c r="M2429" s="49">
        <v>0</v>
      </c>
      <c r="N2429" s="39" t="s">
        <v>1393</v>
      </c>
      <c r="O2429" s="2">
        <v>0</v>
      </c>
      <c r="P2429" s="2">
        <v>0</v>
      </c>
      <c r="Q2429" s="39">
        <v>677</v>
      </c>
      <c r="R2429" s="2">
        <v>88.01</v>
      </c>
      <c r="S2429" s="2">
        <v>0</v>
      </c>
      <c r="T2429" s="2">
        <v>0</v>
      </c>
      <c r="U2429" s="39">
        <v>765.01</v>
      </c>
      <c r="V2429" s="2" t="s">
        <v>8399</v>
      </c>
      <c r="W2429" s="2" t="s">
        <v>1</v>
      </c>
      <c r="X2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29"/>
      <c r="Z2429"/>
      <c r="AA2429"/>
    </row>
    <row r="2430" spans="5:27" hidden="1">
      <c r="E2430" s="2" t="s">
        <v>8564</v>
      </c>
      <c r="F2430" s="51">
        <v>44741</v>
      </c>
      <c r="G2430" s="2" t="s">
        <v>1</v>
      </c>
      <c r="H2430" s="2" t="s">
        <v>0</v>
      </c>
      <c r="I2430" s="2" t="s">
        <v>8149</v>
      </c>
      <c r="J2430" s="2" t="s">
        <v>8150</v>
      </c>
      <c r="K2430" s="41">
        <v>3223</v>
      </c>
      <c r="L2430" s="48">
        <v>3223</v>
      </c>
      <c r="M2430" s="49">
        <v>0</v>
      </c>
      <c r="N2430" s="39" t="s">
        <v>1298</v>
      </c>
      <c r="O2430" s="2">
        <v>0</v>
      </c>
      <c r="P2430" s="2">
        <v>0</v>
      </c>
      <c r="Q2430" s="39">
        <v>639.16999999999996</v>
      </c>
      <c r="R2430" s="2">
        <v>83.092100000000002</v>
      </c>
      <c r="S2430" s="2">
        <v>0</v>
      </c>
      <c r="T2430" s="2">
        <v>0</v>
      </c>
      <c r="U2430" s="39">
        <v>722.26209999999992</v>
      </c>
      <c r="V2430" s="2" t="s">
        <v>8416</v>
      </c>
      <c r="W2430" s="2" t="s">
        <v>1</v>
      </c>
      <c r="X2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0"/>
      <c r="Z2430"/>
      <c r="AA2430"/>
    </row>
    <row r="2431" spans="5:27" hidden="1">
      <c r="E2431" s="2" t="s">
        <v>8564</v>
      </c>
      <c r="F2431" s="51">
        <v>44741</v>
      </c>
      <c r="G2431" s="2" t="s">
        <v>1</v>
      </c>
      <c r="H2431" s="2" t="s">
        <v>0</v>
      </c>
      <c r="I2431" s="2" t="s">
        <v>8149</v>
      </c>
      <c r="J2431" s="2" t="s">
        <v>8150</v>
      </c>
      <c r="K2431" s="41">
        <v>3224</v>
      </c>
      <c r="L2431" s="48">
        <v>3224</v>
      </c>
      <c r="M2431" s="49" t="s">
        <v>435</v>
      </c>
      <c r="N2431" s="39" t="s">
        <v>436</v>
      </c>
      <c r="O2431" s="2">
        <v>0</v>
      </c>
      <c r="P2431" s="2">
        <v>0</v>
      </c>
      <c r="Q2431" s="39">
        <v>131.4</v>
      </c>
      <c r="R2431" s="2">
        <v>17.082000000000001</v>
      </c>
      <c r="S2431" s="2">
        <v>0</v>
      </c>
      <c r="T2431" s="2">
        <v>0</v>
      </c>
      <c r="U2431" s="39">
        <v>148.482</v>
      </c>
      <c r="V2431" s="2">
        <v>0</v>
      </c>
      <c r="W2431" s="2" t="s">
        <v>1</v>
      </c>
      <c r="X2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1"/>
      <c r="Z2431"/>
      <c r="AA2431"/>
    </row>
    <row r="2432" spans="5:27" hidden="1">
      <c r="E2432" s="2" t="s">
        <v>8564</v>
      </c>
      <c r="F2432" s="51">
        <v>44741</v>
      </c>
      <c r="G2432" s="2" t="s">
        <v>1</v>
      </c>
      <c r="H2432" s="2" t="s">
        <v>0</v>
      </c>
      <c r="I2432" s="2" t="s">
        <v>8149</v>
      </c>
      <c r="J2432" s="2" t="s">
        <v>8150</v>
      </c>
      <c r="K2432" s="41">
        <v>3225</v>
      </c>
      <c r="L2432" s="48">
        <v>3225</v>
      </c>
      <c r="M2432" s="49">
        <v>0</v>
      </c>
      <c r="N2432" s="39" t="s">
        <v>8665</v>
      </c>
      <c r="O2432" s="2">
        <v>0</v>
      </c>
      <c r="P2432" s="2">
        <v>0</v>
      </c>
      <c r="Q2432" s="39">
        <v>71.349999999999994</v>
      </c>
      <c r="R2432" s="2">
        <v>9.2754999999999992</v>
      </c>
      <c r="S2432" s="2">
        <v>0</v>
      </c>
      <c r="T2432" s="2">
        <v>0</v>
      </c>
      <c r="U2432" s="39">
        <v>80.625499999999988</v>
      </c>
      <c r="V2432" s="2" t="s">
        <v>8664</v>
      </c>
      <c r="W2432" s="2" t="s">
        <v>1</v>
      </c>
      <c r="X2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2"/>
      <c r="Z2432"/>
      <c r="AA2432"/>
    </row>
    <row r="2433" spans="5:27" hidden="1">
      <c r="E2433" s="2" t="s">
        <v>8564</v>
      </c>
      <c r="F2433" s="51">
        <v>44742</v>
      </c>
      <c r="G2433" s="2" t="s">
        <v>1</v>
      </c>
      <c r="H2433" s="2" t="s">
        <v>0</v>
      </c>
      <c r="I2433" s="2" t="s">
        <v>8149</v>
      </c>
      <c r="J2433" s="2" t="s">
        <v>8150</v>
      </c>
      <c r="K2433" s="41">
        <v>3226</v>
      </c>
      <c r="L2433" s="48">
        <v>3226</v>
      </c>
      <c r="M2433" s="49" t="s">
        <v>118</v>
      </c>
      <c r="N2433" s="39" t="s">
        <v>119</v>
      </c>
      <c r="O2433" s="2">
        <v>0</v>
      </c>
      <c r="P2433" s="2">
        <v>0</v>
      </c>
      <c r="Q2433" s="39">
        <v>93.28</v>
      </c>
      <c r="R2433" s="2">
        <v>12.1264</v>
      </c>
      <c r="S2433" s="2">
        <v>0</v>
      </c>
      <c r="T2433" s="2">
        <v>0</v>
      </c>
      <c r="U2433" s="39">
        <v>105.4064</v>
      </c>
      <c r="V2433" s="2">
        <v>0</v>
      </c>
      <c r="W2433" s="2" t="s">
        <v>1</v>
      </c>
      <c r="X2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3"/>
      <c r="Z2433"/>
      <c r="AA2433"/>
    </row>
    <row r="2434" spans="5:27" hidden="1">
      <c r="E2434" s="2" t="s">
        <v>8564</v>
      </c>
      <c r="F2434" s="51">
        <v>44742</v>
      </c>
      <c r="G2434" s="2" t="s">
        <v>1</v>
      </c>
      <c r="H2434" s="2" t="s">
        <v>0</v>
      </c>
      <c r="I2434" s="2" t="s">
        <v>8149</v>
      </c>
      <c r="J2434" s="2" t="s">
        <v>8150</v>
      </c>
      <c r="K2434" s="41">
        <v>3227</v>
      </c>
      <c r="L2434" s="48">
        <v>3227</v>
      </c>
      <c r="M2434" s="49" t="s">
        <v>8424</v>
      </c>
      <c r="N2434" s="39" t="s">
        <v>8425</v>
      </c>
      <c r="O2434" s="2">
        <v>0</v>
      </c>
      <c r="P2434" s="2">
        <v>0</v>
      </c>
      <c r="Q2434" s="39">
        <v>244.86</v>
      </c>
      <c r="R2434" s="2">
        <v>31.831800000000001</v>
      </c>
      <c r="S2434" s="2">
        <v>0</v>
      </c>
      <c r="T2434" s="2">
        <v>0</v>
      </c>
      <c r="U2434" s="39">
        <v>276.6918</v>
      </c>
      <c r="V2434" s="2">
        <v>0</v>
      </c>
      <c r="W2434" s="2" t="s">
        <v>1</v>
      </c>
      <c r="X2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4"/>
      <c r="Z2434"/>
      <c r="AA2434"/>
    </row>
    <row r="2435" spans="5:27" hidden="1">
      <c r="E2435" s="2" t="s">
        <v>8564</v>
      </c>
      <c r="F2435" s="51">
        <v>44742</v>
      </c>
      <c r="G2435" s="2" t="s">
        <v>1</v>
      </c>
      <c r="H2435" s="2" t="s">
        <v>0</v>
      </c>
      <c r="I2435" s="2" t="s">
        <v>8149</v>
      </c>
      <c r="J2435" s="2" t="s">
        <v>8150</v>
      </c>
      <c r="K2435" s="41">
        <v>3228</v>
      </c>
      <c r="L2435" s="48">
        <v>3228</v>
      </c>
      <c r="M2435" s="49" t="s">
        <v>610</v>
      </c>
      <c r="N2435" s="39" t="s">
        <v>611</v>
      </c>
      <c r="O2435" s="2">
        <v>0</v>
      </c>
      <c r="P2435" s="2">
        <v>0</v>
      </c>
      <c r="Q2435" s="39">
        <v>124.34</v>
      </c>
      <c r="R2435" s="2">
        <v>16.164200000000001</v>
      </c>
      <c r="S2435" s="2">
        <v>0</v>
      </c>
      <c r="T2435" s="2">
        <v>0</v>
      </c>
      <c r="U2435" s="39">
        <v>140.5042</v>
      </c>
      <c r="V2435" s="2">
        <v>0</v>
      </c>
      <c r="W2435" s="2" t="s">
        <v>1</v>
      </c>
      <c r="X2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5"/>
      <c r="Z2435"/>
      <c r="AA2435"/>
    </row>
    <row r="2436" spans="5:27" hidden="1">
      <c r="E2436" s="2" t="s">
        <v>8564</v>
      </c>
      <c r="F2436" s="51">
        <v>44742</v>
      </c>
      <c r="G2436" s="2" t="s">
        <v>1</v>
      </c>
      <c r="H2436" s="2" t="s">
        <v>0</v>
      </c>
      <c r="I2436" s="2" t="s">
        <v>8149</v>
      </c>
      <c r="J2436" s="2" t="s">
        <v>8150</v>
      </c>
      <c r="K2436" s="41">
        <v>3229</v>
      </c>
      <c r="L2436" s="48">
        <v>3229</v>
      </c>
      <c r="M2436" s="49" t="s">
        <v>317</v>
      </c>
      <c r="N2436" s="39" t="s">
        <v>318</v>
      </c>
      <c r="O2436" s="2">
        <v>0</v>
      </c>
      <c r="P2436" s="2">
        <v>0</v>
      </c>
      <c r="Q2436" s="39">
        <v>40.78</v>
      </c>
      <c r="R2436" s="2">
        <v>5.3014000000000001</v>
      </c>
      <c r="S2436" s="2">
        <v>0</v>
      </c>
      <c r="T2436" s="2">
        <v>0</v>
      </c>
      <c r="U2436" s="39">
        <v>46.081400000000002</v>
      </c>
      <c r="V2436" s="2">
        <v>0</v>
      </c>
      <c r="W2436" s="2" t="s">
        <v>1</v>
      </c>
      <c r="X2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6"/>
      <c r="Z2436"/>
      <c r="AA2436"/>
    </row>
    <row r="2437" spans="5:27" hidden="1">
      <c r="E2437" s="2" t="s">
        <v>8564</v>
      </c>
      <c r="F2437" s="51">
        <v>44742</v>
      </c>
      <c r="G2437" s="2" t="s">
        <v>1</v>
      </c>
      <c r="H2437" s="2" t="s">
        <v>0</v>
      </c>
      <c r="I2437" s="2" t="s">
        <v>8149</v>
      </c>
      <c r="J2437" s="2" t="s">
        <v>8150</v>
      </c>
      <c r="K2437" s="41">
        <v>3230</v>
      </c>
      <c r="L2437" s="48">
        <v>3230</v>
      </c>
      <c r="M2437" s="49" t="s">
        <v>379</v>
      </c>
      <c r="N2437" s="39" t="s">
        <v>380</v>
      </c>
      <c r="O2437" s="2">
        <v>0</v>
      </c>
      <c r="P2437" s="2">
        <v>0</v>
      </c>
      <c r="Q2437" s="39">
        <v>246.68</v>
      </c>
      <c r="R2437" s="2">
        <v>32.068400000000004</v>
      </c>
      <c r="S2437" s="2">
        <v>0</v>
      </c>
      <c r="T2437" s="2">
        <v>0</v>
      </c>
      <c r="U2437" s="39">
        <v>278.7484</v>
      </c>
      <c r="V2437" s="2">
        <v>0</v>
      </c>
      <c r="W2437" s="2" t="s">
        <v>1</v>
      </c>
      <c r="X2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7"/>
      <c r="Z2437"/>
      <c r="AA2437"/>
    </row>
    <row r="2438" spans="5:27" hidden="1">
      <c r="E2438" s="2" t="s">
        <v>8564</v>
      </c>
      <c r="F2438" s="51">
        <v>44742</v>
      </c>
      <c r="G2438" s="2" t="s">
        <v>1</v>
      </c>
      <c r="H2438" s="2" t="s">
        <v>0</v>
      </c>
      <c r="I2438" s="2" t="s">
        <v>8149</v>
      </c>
      <c r="J2438" s="2" t="s">
        <v>8150</v>
      </c>
      <c r="K2438" s="41">
        <v>3231</v>
      </c>
      <c r="L2438" s="48">
        <v>3231</v>
      </c>
      <c r="M2438" s="49" t="s">
        <v>118</v>
      </c>
      <c r="N2438" s="39" t="s">
        <v>119</v>
      </c>
      <c r="O2438" s="2">
        <v>0</v>
      </c>
      <c r="P2438" s="2">
        <v>0</v>
      </c>
      <c r="Q2438" s="39">
        <v>78.900000000000006</v>
      </c>
      <c r="R2438" s="2">
        <v>10.257000000000001</v>
      </c>
      <c r="S2438" s="2">
        <v>0</v>
      </c>
      <c r="T2438" s="2">
        <v>0</v>
      </c>
      <c r="U2438" s="39">
        <v>89.157000000000011</v>
      </c>
      <c r="V2438" s="2">
        <v>0</v>
      </c>
      <c r="W2438" s="2" t="s">
        <v>1</v>
      </c>
      <c r="X2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8"/>
      <c r="Z2438"/>
      <c r="AA2438"/>
    </row>
    <row r="2439" spans="5:27" hidden="1">
      <c r="E2439" s="2" t="s">
        <v>8564</v>
      </c>
      <c r="F2439" s="51">
        <v>44742</v>
      </c>
      <c r="G2439" s="2" t="s">
        <v>1</v>
      </c>
      <c r="H2439" s="2" t="s">
        <v>0</v>
      </c>
      <c r="I2439" s="2" t="s">
        <v>8149</v>
      </c>
      <c r="J2439" s="2" t="s">
        <v>8150</v>
      </c>
      <c r="K2439" s="41">
        <v>3232</v>
      </c>
      <c r="L2439" s="48">
        <v>3232</v>
      </c>
      <c r="M2439" s="49" t="s">
        <v>118</v>
      </c>
      <c r="N2439" s="39" t="s">
        <v>119</v>
      </c>
      <c r="O2439" s="2">
        <v>0</v>
      </c>
      <c r="P2439" s="2">
        <v>0</v>
      </c>
      <c r="Q2439" s="39">
        <v>31.12</v>
      </c>
      <c r="R2439" s="2">
        <v>4.0456000000000003</v>
      </c>
      <c r="S2439" s="2">
        <v>0</v>
      </c>
      <c r="T2439" s="2">
        <v>0</v>
      </c>
      <c r="U2439" s="39">
        <v>35.165599999999998</v>
      </c>
      <c r="V2439" s="2">
        <v>0</v>
      </c>
      <c r="W2439" s="2" t="s">
        <v>1</v>
      </c>
      <c r="X2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39"/>
      <c r="Z2439"/>
      <c r="AA2439"/>
    </row>
    <row r="2440" spans="5:27" hidden="1">
      <c r="E2440" s="2" t="s">
        <v>8564</v>
      </c>
      <c r="F2440" s="51">
        <v>44742</v>
      </c>
      <c r="G2440" s="2" t="s">
        <v>1</v>
      </c>
      <c r="H2440" s="2" t="s">
        <v>0</v>
      </c>
      <c r="I2440" s="2" t="s">
        <v>8149</v>
      </c>
      <c r="J2440" s="2" t="s">
        <v>8150</v>
      </c>
      <c r="K2440" s="41">
        <v>3233</v>
      </c>
      <c r="L2440" s="48">
        <v>3233</v>
      </c>
      <c r="M2440" s="49" t="s">
        <v>691</v>
      </c>
      <c r="N2440" s="39" t="s">
        <v>692</v>
      </c>
      <c r="O2440" s="2">
        <v>0</v>
      </c>
      <c r="P2440" s="2">
        <v>0</v>
      </c>
      <c r="Q2440" s="39">
        <v>42.78</v>
      </c>
      <c r="R2440" s="2">
        <v>5.5613999999999999</v>
      </c>
      <c r="S2440" s="2">
        <v>0</v>
      </c>
      <c r="T2440" s="2">
        <v>0</v>
      </c>
      <c r="U2440" s="39">
        <v>48.3414</v>
      </c>
      <c r="V2440" s="2">
        <v>0</v>
      </c>
      <c r="W2440" s="2" t="s">
        <v>1</v>
      </c>
      <c r="X2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0"/>
      <c r="Z2440"/>
      <c r="AA2440"/>
    </row>
    <row r="2441" spans="5:27" hidden="1">
      <c r="E2441" s="2" t="s">
        <v>8564</v>
      </c>
      <c r="F2441" s="51">
        <v>44742</v>
      </c>
      <c r="G2441" s="2" t="s">
        <v>1</v>
      </c>
      <c r="H2441" s="2" t="s">
        <v>0</v>
      </c>
      <c r="I2441" s="2" t="s">
        <v>8149</v>
      </c>
      <c r="J2441" s="2" t="s">
        <v>8150</v>
      </c>
      <c r="K2441" s="41">
        <v>3234</v>
      </c>
      <c r="L2441" s="48">
        <v>3234</v>
      </c>
      <c r="M2441" s="49" t="s">
        <v>534</v>
      </c>
      <c r="N2441" s="39" t="s">
        <v>535</v>
      </c>
      <c r="O2441" s="2">
        <v>0</v>
      </c>
      <c r="P2441" s="2">
        <v>0</v>
      </c>
      <c r="Q2441" s="39">
        <v>246.68</v>
      </c>
      <c r="R2441" s="2">
        <v>32.068400000000004</v>
      </c>
      <c r="S2441" s="2">
        <v>0</v>
      </c>
      <c r="T2441" s="2">
        <v>0</v>
      </c>
      <c r="U2441" s="39">
        <v>278.7484</v>
      </c>
      <c r="V2441" s="2">
        <v>0</v>
      </c>
      <c r="W2441" s="2" t="s">
        <v>1</v>
      </c>
      <c r="X2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1"/>
      <c r="Z2441"/>
      <c r="AA2441"/>
    </row>
    <row r="2442" spans="5:27" hidden="1">
      <c r="E2442" s="2" t="s">
        <v>8564</v>
      </c>
      <c r="F2442" s="51">
        <v>44742</v>
      </c>
      <c r="G2442" s="2" t="s">
        <v>1</v>
      </c>
      <c r="H2442" s="2" t="s">
        <v>0</v>
      </c>
      <c r="I2442" s="2" t="s">
        <v>8149</v>
      </c>
      <c r="J2442" s="2" t="s">
        <v>8150</v>
      </c>
      <c r="K2442" s="41">
        <v>3235</v>
      </c>
      <c r="L2442" s="48">
        <v>3235</v>
      </c>
      <c r="M2442" s="49" t="s">
        <v>590</v>
      </c>
      <c r="N2442" s="39" t="s">
        <v>591</v>
      </c>
      <c r="O2442" s="2">
        <v>0</v>
      </c>
      <c r="P2442" s="2">
        <v>0</v>
      </c>
      <c r="Q2442" s="39">
        <v>654.48</v>
      </c>
      <c r="R2442" s="2">
        <v>85.082400000000007</v>
      </c>
      <c r="S2442" s="2">
        <v>0</v>
      </c>
      <c r="T2442" s="2">
        <v>0</v>
      </c>
      <c r="U2442" s="39">
        <v>739.56240000000003</v>
      </c>
      <c r="V2442" s="2">
        <v>0</v>
      </c>
      <c r="W2442" s="2" t="s">
        <v>1</v>
      </c>
      <c r="X2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2"/>
      <c r="Z2442"/>
      <c r="AA2442"/>
    </row>
    <row r="2443" spans="5:27" hidden="1">
      <c r="E2443" s="2" t="s">
        <v>8564</v>
      </c>
      <c r="F2443" s="51">
        <v>44742</v>
      </c>
      <c r="G2443" s="2" t="s">
        <v>1</v>
      </c>
      <c r="H2443" s="2" t="s">
        <v>0</v>
      </c>
      <c r="I2443" s="2" t="s">
        <v>8149</v>
      </c>
      <c r="J2443" s="2" t="s">
        <v>8150</v>
      </c>
      <c r="K2443" s="41">
        <v>3236</v>
      </c>
      <c r="L2443" s="48">
        <v>3236</v>
      </c>
      <c r="M2443" s="49" t="s">
        <v>580</v>
      </c>
      <c r="N2443" s="39" t="s">
        <v>581</v>
      </c>
      <c r="O2443" s="2">
        <v>0</v>
      </c>
      <c r="P2443" s="2">
        <v>0</v>
      </c>
      <c r="Q2443" s="39">
        <v>19114.8</v>
      </c>
      <c r="R2443" s="2">
        <v>2484.924</v>
      </c>
      <c r="S2443" s="2">
        <v>0</v>
      </c>
      <c r="T2443" s="2">
        <v>0</v>
      </c>
      <c r="U2443" s="39">
        <v>21599.723999999998</v>
      </c>
      <c r="V2443" s="2">
        <v>0</v>
      </c>
      <c r="W2443" s="2" t="s">
        <v>1</v>
      </c>
      <c r="X2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3"/>
      <c r="Z2443"/>
      <c r="AA2443"/>
    </row>
    <row r="2444" spans="5:27" hidden="1">
      <c r="E2444" s="2" t="s">
        <v>8564</v>
      </c>
      <c r="F2444" s="51">
        <v>44742</v>
      </c>
      <c r="G2444" s="2" t="s">
        <v>1</v>
      </c>
      <c r="H2444" s="2" t="s">
        <v>0</v>
      </c>
      <c r="I2444" s="2" t="s">
        <v>8149</v>
      </c>
      <c r="J2444" s="2" t="s">
        <v>8150</v>
      </c>
      <c r="K2444" s="41">
        <v>3237</v>
      </c>
      <c r="L2444" s="48">
        <v>3237</v>
      </c>
      <c r="M2444" s="49" t="s">
        <v>580</v>
      </c>
      <c r="N2444" s="39" t="s">
        <v>581</v>
      </c>
      <c r="O2444" s="2">
        <v>0</v>
      </c>
      <c r="P2444" s="2">
        <v>0</v>
      </c>
      <c r="Q2444" s="39">
        <v>15100.68</v>
      </c>
      <c r="R2444" s="2">
        <v>1963.0884000000001</v>
      </c>
      <c r="S2444" s="2">
        <v>0</v>
      </c>
      <c r="T2444" s="2">
        <v>0</v>
      </c>
      <c r="U2444" s="39">
        <v>17063.768400000001</v>
      </c>
      <c r="V2444" s="2">
        <v>0</v>
      </c>
      <c r="W2444" s="2" t="s">
        <v>1</v>
      </c>
      <c r="X2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4"/>
      <c r="Z2444"/>
      <c r="AA2444"/>
    </row>
    <row r="2445" spans="5:27" hidden="1">
      <c r="E2445" s="2" t="s">
        <v>8564</v>
      </c>
      <c r="F2445" s="51">
        <v>44742</v>
      </c>
      <c r="G2445" s="2" t="s">
        <v>1</v>
      </c>
      <c r="H2445" s="2" t="s">
        <v>0</v>
      </c>
      <c r="I2445" s="2" t="s">
        <v>8149</v>
      </c>
      <c r="J2445" s="2" t="s">
        <v>8150</v>
      </c>
      <c r="K2445" s="41">
        <v>3238</v>
      </c>
      <c r="L2445" s="48">
        <v>3238</v>
      </c>
      <c r="M2445" s="49" t="s">
        <v>1102</v>
      </c>
      <c r="N2445" s="39" t="s">
        <v>1103</v>
      </c>
      <c r="O2445" s="2">
        <v>0</v>
      </c>
      <c r="P2445" s="2">
        <v>0</v>
      </c>
      <c r="Q2445" s="39">
        <v>1141.8</v>
      </c>
      <c r="R2445" s="2">
        <v>148.434</v>
      </c>
      <c r="S2445" s="2">
        <v>0</v>
      </c>
      <c r="T2445" s="2">
        <v>0</v>
      </c>
      <c r="U2445" s="39">
        <v>1290.2339999999999</v>
      </c>
      <c r="V2445" s="2">
        <v>0</v>
      </c>
      <c r="W2445" s="2" t="s">
        <v>1</v>
      </c>
      <c r="X2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5"/>
      <c r="Z2445"/>
      <c r="AA2445"/>
    </row>
    <row r="2446" spans="5:27" hidden="1">
      <c r="E2446" s="2" t="s">
        <v>8564</v>
      </c>
      <c r="F2446" s="51">
        <v>44742</v>
      </c>
      <c r="G2446" s="2" t="s">
        <v>1</v>
      </c>
      <c r="H2446" s="2" t="s">
        <v>0</v>
      </c>
      <c r="I2446" s="2" t="s">
        <v>8149</v>
      </c>
      <c r="J2446" s="2" t="s">
        <v>8150</v>
      </c>
      <c r="K2446" s="41">
        <v>3239</v>
      </c>
      <c r="L2446" s="48">
        <v>3239</v>
      </c>
      <c r="M2446" s="49">
        <v>0</v>
      </c>
      <c r="N2446" s="39" t="s">
        <v>356</v>
      </c>
      <c r="O2446" s="2">
        <v>0</v>
      </c>
      <c r="P2446" s="2">
        <v>0</v>
      </c>
      <c r="Q2446" s="39">
        <v>917.52</v>
      </c>
      <c r="R2446" s="2">
        <v>119.27760000000001</v>
      </c>
      <c r="S2446" s="2">
        <v>0</v>
      </c>
      <c r="T2446" s="2">
        <v>0</v>
      </c>
      <c r="U2446" s="39">
        <v>1036.7975999999999</v>
      </c>
      <c r="V2446" s="2" t="s">
        <v>8410</v>
      </c>
      <c r="W2446" s="2" t="s">
        <v>1</v>
      </c>
      <c r="X2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6"/>
      <c r="Z2446"/>
      <c r="AA2446"/>
    </row>
    <row r="2447" spans="5:27" hidden="1">
      <c r="E2447" s="2" t="s">
        <v>8564</v>
      </c>
      <c r="F2447" s="51">
        <v>44742</v>
      </c>
      <c r="G2447" s="2" t="s">
        <v>1</v>
      </c>
      <c r="H2447" s="2" t="s">
        <v>0</v>
      </c>
      <c r="I2447" s="2" t="s">
        <v>8149</v>
      </c>
      <c r="J2447" s="2" t="s">
        <v>8150</v>
      </c>
      <c r="K2447" s="41">
        <v>3240</v>
      </c>
      <c r="L2447" s="48">
        <v>3240</v>
      </c>
      <c r="M2447" s="49" t="s">
        <v>187</v>
      </c>
      <c r="N2447" s="39" t="s">
        <v>188</v>
      </c>
      <c r="O2447" s="2">
        <v>0</v>
      </c>
      <c r="P2447" s="2">
        <v>0</v>
      </c>
      <c r="Q2447" s="39">
        <v>141.04</v>
      </c>
      <c r="R2447" s="2">
        <v>18.3352</v>
      </c>
      <c r="S2447" s="2">
        <v>0</v>
      </c>
      <c r="T2447" s="2">
        <v>0</v>
      </c>
      <c r="U2447" s="39">
        <v>159.37520000000001</v>
      </c>
      <c r="V2447" s="2">
        <v>0</v>
      </c>
      <c r="W2447" s="2" t="s">
        <v>1</v>
      </c>
      <c r="X2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7"/>
      <c r="Z2447"/>
      <c r="AA2447"/>
    </row>
    <row r="2448" spans="5:27" hidden="1">
      <c r="E2448" s="2" t="s">
        <v>8564</v>
      </c>
      <c r="F2448" s="51">
        <v>44742</v>
      </c>
      <c r="G2448" s="2" t="s">
        <v>1</v>
      </c>
      <c r="H2448" s="2" t="s">
        <v>0</v>
      </c>
      <c r="I2448" s="2" t="s">
        <v>8149</v>
      </c>
      <c r="J2448" s="2" t="s">
        <v>8150</v>
      </c>
      <c r="K2448" s="41">
        <v>3241</v>
      </c>
      <c r="L2448" s="48">
        <v>3241</v>
      </c>
      <c r="M2448" s="49" t="s">
        <v>558</v>
      </c>
      <c r="N2448" s="39" t="s">
        <v>559</v>
      </c>
      <c r="O2448" s="2">
        <v>0</v>
      </c>
      <c r="P2448" s="2">
        <v>0</v>
      </c>
      <c r="Q2448" s="39">
        <v>369.6</v>
      </c>
      <c r="R2448" s="2">
        <v>48.048000000000002</v>
      </c>
      <c r="S2448" s="2">
        <v>0</v>
      </c>
      <c r="T2448" s="2">
        <v>0</v>
      </c>
      <c r="U2448" s="39">
        <v>417.64800000000002</v>
      </c>
      <c r="V2448" s="2">
        <v>0</v>
      </c>
      <c r="W2448" s="2" t="s">
        <v>1</v>
      </c>
      <c r="X2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8"/>
      <c r="Z2448"/>
      <c r="AA2448"/>
    </row>
    <row r="2449" spans="5:27" hidden="1">
      <c r="E2449" s="2" t="s">
        <v>8564</v>
      </c>
      <c r="F2449" s="51">
        <v>44742</v>
      </c>
      <c r="G2449" s="2" t="s">
        <v>1</v>
      </c>
      <c r="H2449" s="2" t="s">
        <v>0</v>
      </c>
      <c r="I2449" s="2" t="s">
        <v>8149</v>
      </c>
      <c r="J2449" s="2" t="s">
        <v>8150</v>
      </c>
      <c r="K2449" s="41">
        <v>3242</v>
      </c>
      <c r="L2449" s="48">
        <v>3242</v>
      </c>
      <c r="M2449" s="49">
        <v>0</v>
      </c>
      <c r="N2449" s="39" t="s">
        <v>619</v>
      </c>
      <c r="O2449" s="2">
        <v>0</v>
      </c>
      <c r="P2449" s="2">
        <v>0</v>
      </c>
      <c r="Q2449" s="39">
        <v>25.49</v>
      </c>
      <c r="R2449" s="2">
        <v>3.3136999999999999</v>
      </c>
      <c r="S2449" s="2">
        <v>0</v>
      </c>
      <c r="T2449" s="2">
        <v>0</v>
      </c>
      <c r="U2449" s="39">
        <v>28.803699999999999</v>
      </c>
      <c r="V2449" s="2" t="s">
        <v>8525</v>
      </c>
      <c r="W2449" s="2" t="s">
        <v>1</v>
      </c>
      <c r="X2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49"/>
      <c r="Z2449"/>
      <c r="AA2449"/>
    </row>
    <row r="2450" spans="5:27" hidden="1">
      <c r="E2450" s="2" t="s">
        <v>8564</v>
      </c>
      <c r="F2450" s="51">
        <v>44742</v>
      </c>
      <c r="G2450" s="2" t="s">
        <v>1</v>
      </c>
      <c r="H2450" s="2" t="s">
        <v>0</v>
      </c>
      <c r="I2450" s="2" t="s">
        <v>8149</v>
      </c>
      <c r="J2450" s="2" t="s">
        <v>8150</v>
      </c>
      <c r="K2450" s="41">
        <v>3243</v>
      </c>
      <c r="L2450" s="48">
        <v>3243</v>
      </c>
      <c r="M2450" s="49" t="s">
        <v>307</v>
      </c>
      <c r="N2450" s="39" t="s">
        <v>308</v>
      </c>
      <c r="O2450" s="2">
        <v>0</v>
      </c>
      <c r="P2450" s="2">
        <v>0</v>
      </c>
      <c r="Q2450" s="39">
        <v>433.68</v>
      </c>
      <c r="R2450" s="2">
        <v>56.378400000000006</v>
      </c>
      <c r="S2450" s="2">
        <v>0</v>
      </c>
      <c r="T2450" s="2">
        <v>0</v>
      </c>
      <c r="U2450" s="39">
        <v>490.05840000000001</v>
      </c>
      <c r="V2450" s="2">
        <v>0</v>
      </c>
      <c r="W2450" s="2" t="s">
        <v>1</v>
      </c>
      <c r="X2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0"/>
      <c r="Z2450"/>
      <c r="AA2450"/>
    </row>
    <row r="2451" spans="5:27" hidden="1">
      <c r="E2451" s="2" t="s">
        <v>8564</v>
      </c>
      <c r="F2451" s="51">
        <v>44742</v>
      </c>
      <c r="G2451" s="2" t="s">
        <v>1</v>
      </c>
      <c r="H2451" s="2" t="s">
        <v>0</v>
      </c>
      <c r="I2451" s="2" t="s">
        <v>8149</v>
      </c>
      <c r="J2451" s="2" t="s">
        <v>8150</v>
      </c>
      <c r="K2451" s="41">
        <v>3244</v>
      </c>
      <c r="L2451" s="48">
        <v>3244</v>
      </c>
      <c r="M2451" s="49" t="s">
        <v>189</v>
      </c>
      <c r="N2451" s="39" t="s">
        <v>190</v>
      </c>
      <c r="O2451" s="2">
        <v>0</v>
      </c>
      <c r="P2451" s="2">
        <v>0</v>
      </c>
      <c r="Q2451" s="39">
        <v>160</v>
      </c>
      <c r="R2451" s="2">
        <v>20.8</v>
      </c>
      <c r="S2451" s="2">
        <v>0</v>
      </c>
      <c r="T2451" s="2">
        <v>0</v>
      </c>
      <c r="U2451" s="39">
        <v>180.8</v>
      </c>
      <c r="V2451" s="2">
        <v>0</v>
      </c>
      <c r="W2451" s="2" t="s">
        <v>1</v>
      </c>
      <c r="X2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1"/>
      <c r="Z2451"/>
      <c r="AA2451"/>
    </row>
    <row r="2452" spans="5:27" hidden="1">
      <c r="E2452" s="2" t="s">
        <v>8564</v>
      </c>
      <c r="F2452" s="51">
        <v>44742</v>
      </c>
      <c r="G2452" s="2" t="s">
        <v>1</v>
      </c>
      <c r="H2452" s="2" t="s">
        <v>0</v>
      </c>
      <c r="I2452" s="2" t="s">
        <v>8149</v>
      </c>
      <c r="J2452" s="2" t="s">
        <v>8150</v>
      </c>
      <c r="K2452" s="41">
        <v>3245</v>
      </c>
      <c r="L2452" s="48">
        <v>3245</v>
      </c>
      <c r="M2452" s="49" t="s">
        <v>501</v>
      </c>
      <c r="N2452" s="39" t="s">
        <v>502</v>
      </c>
      <c r="O2452" s="2">
        <v>0</v>
      </c>
      <c r="P2452" s="2">
        <v>0</v>
      </c>
      <c r="Q2452" s="39">
        <v>78.05</v>
      </c>
      <c r="R2452" s="2">
        <v>10.1465</v>
      </c>
      <c r="S2452" s="2">
        <v>0</v>
      </c>
      <c r="T2452" s="2">
        <v>0</v>
      </c>
      <c r="U2452" s="39">
        <v>88.1965</v>
      </c>
      <c r="V2452" s="2">
        <v>0</v>
      </c>
      <c r="W2452" s="2" t="s">
        <v>1</v>
      </c>
      <c r="X2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2"/>
      <c r="Z2452"/>
      <c r="AA2452"/>
    </row>
    <row r="2453" spans="5:27" hidden="1">
      <c r="E2453" s="2" t="s">
        <v>8564</v>
      </c>
      <c r="F2453" s="51">
        <v>44742</v>
      </c>
      <c r="G2453" s="2" t="s">
        <v>1</v>
      </c>
      <c r="H2453" s="2" t="s">
        <v>0</v>
      </c>
      <c r="I2453" s="2" t="s">
        <v>8149</v>
      </c>
      <c r="J2453" s="2" t="s">
        <v>8150</v>
      </c>
      <c r="K2453" s="41">
        <v>3246</v>
      </c>
      <c r="L2453" s="48">
        <v>3246</v>
      </c>
      <c r="M2453" s="49" t="s">
        <v>501</v>
      </c>
      <c r="N2453" s="39" t="s">
        <v>502</v>
      </c>
      <c r="O2453" s="2">
        <v>0</v>
      </c>
      <c r="P2453" s="2">
        <v>0</v>
      </c>
      <c r="Q2453" s="39">
        <v>18.8</v>
      </c>
      <c r="R2453" s="2">
        <v>2.4440000000000004</v>
      </c>
      <c r="S2453" s="2">
        <v>0</v>
      </c>
      <c r="T2453" s="2">
        <v>0</v>
      </c>
      <c r="U2453" s="39">
        <v>21.244</v>
      </c>
      <c r="V2453" s="2">
        <v>0</v>
      </c>
      <c r="W2453" s="2" t="s">
        <v>1</v>
      </c>
      <c r="X2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3"/>
      <c r="Z2453"/>
      <c r="AA2453"/>
    </row>
    <row r="2454" spans="5:27" hidden="1">
      <c r="E2454" s="2" t="s">
        <v>8564</v>
      </c>
      <c r="F2454" s="51">
        <v>44742</v>
      </c>
      <c r="G2454" s="2" t="s">
        <v>1</v>
      </c>
      <c r="H2454" s="2" t="s">
        <v>0</v>
      </c>
      <c r="I2454" s="2" t="s">
        <v>8149</v>
      </c>
      <c r="J2454" s="2" t="s">
        <v>8150</v>
      </c>
      <c r="K2454" s="41">
        <v>3247</v>
      </c>
      <c r="L2454" s="48">
        <v>3247</v>
      </c>
      <c r="M2454" s="49" t="s">
        <v>341</v>
      </c>
      <c r="N2454" s="39" t="s">
        <v>342</v>
      </c>
      <c r="O2454" s="2">
        <v>0</v>
      </c>
      <c r="P2454" s="2">
        <v>0</v>
      </c>
      <c r="Q2454" s="39">
        <v>185.84</v>
      </c>
      <c r="R2454" s="2">
        <v>24.159200000000002</v>
      </c>
      <c r="S2454" s="2">
        <v>0</v>
      </c>
      <c r="T2454" s="2">
        <v>0</v>
      </c>
      <c r="U2454" s="39">
        <v>209.9992</v>
      </c>
      <c r="V2454" s="2">
        <v>0</v>
      </c>
      <c r="W2454" s="2" t="s">
        <v>1</v>
      </c>
      <c r="X2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4"/>
      <c r="Z2454"/>
      <c r="AA2454"/>
    </row>
    <row r="2455" spans="5:27" hidden="1">
      <c r="E2455" s="2" t="s">
        <v>8564</v>
      </c>
      <c r="F2455" s="51">
        <v>44742</v>
      </c>
      <c r="G2455" s="2" t="s">
        <v>1</v>
      </c>
      <c r="H2455" s="2" t="s">
        <v>0</v>
      </c>
      <c r="I2455" s="2" t="s">
        <v>8149</v>
      </c>
      <c r="J2455" s="2" t="s">
        <v>8150</v>
      </c>
      <c r="K2455" s="41">
        <v>3248</v>
      </c>
      <c r="L2455" s="48">
        <v>3248</v>
      </c>
      <c r="M2455" s="49" t="s">
        <v>634</v>
      </c>
      <c r="N2455" s="39" t="s">
        <v>635</v>
      </c>
      <c r="O2455" s="2">
        <v>0</v>
      </c>
      <c r="P2455" s="2">
        <v>0</v>
      </c>
      <c r="Q2455" s="39">
        <v>51.46</v>
      </c>
      <c r="R2455" s="2">
        <v>6.6898</v>
      </c>
      <c r="S2455" s="2">
        <v>0</v>
      </c>
      <c r="T2455" s="2">
        <v>0</v>
      </c>
      <c r="U2455" s="39">
        <v>58.149799999999999</v>
      </c>
      <c r="V2455" s="2">
        <v>0</v>
      </c>
      <c r="W2455" s="2" t="s">
        <v>1</v>
      </c>
      <c r="X2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5"/>
      <c r="Z2455"/>
      <c r="AA2455"/>
    </row>
    <row r="2456" spans="5:27" hidden="1">
      <c r="E2456" s="2" t="s">
        <v>8564</v>
      </c>
      <c r="F2456" s="51">
        <v>44742</v>
      </c>
      <c r="G2456" s="2" t="s">
        <v>1</v>
      </c>
      <c r="H2456" s="2" t="s">
        <v>0</v>
      </c>
      <c r="I2456" s="2" t="s">
        <v>8149</v>
      </c>
      <c r="J2456" s="2" t="s">
        <v>8150</v>
      </c>
      <c r="K2456" s="41">
        <v>3249</v>
      </c>
      <c r="L2456" s="48">
        <v>3249</v>
      </c>
      <c r="M2456" s="49" t="s">
        <v>851</v>
      </c>
      <c r="N2456" s="39" t="s">
        <v>852</v>
      </c>
      <c r="O2456" s="2">
        <v>0</v>
      </c>
      <c r="P2456" s="2">
        <v>0</v>
      </c>
      <c r="Q2456" s="39">
        <v>205.9</v>
      </c>
      <c r="R2456" s="2">
        <v>26.767000000000003</v>
      </c>
      <c r="S2456" s="2">
        <v>0</v>
      </c>
      <c r="T2456" s="2">
        <v>0</v>
      </c>
      <c r="U2456" s="39">
        <v>232.667</v>
      </c>
      <c r="V2456" s="2">
        <v>0</v>
      </c>
      <c r="W2456" s="2" t="s">
        <v>1</v>
      </c>
      <c r="X2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6"/>
      <c r="Z2456"/>
      <c r="AA2456"/>
    </row>
    <row r="2457" spans="5:27" hidden="1">
      <c r="E2457" s="2" t="s">
        <v>8564</v>
      </c>
      <c r="F2457" s="51">
        <v>44742</v>
      </c>
      <c r="G2457" s="2" t="s">
        <v>1</v>
      </c>
      <c r="H2457" s="2" t="s">
        <v>0</v>
      </c>
      <c r="I2457" s="2" t="s">
        <v>8149</v>
      </c>
      <c r="J2457" s="2" t="s">
        <v>8150</v>
      </c>
      <c r="K2457" s="41">
        <v>3250</v>
      </c>
      <c r="L2457" s="48">
        <v>3250</v>
      </c>
      <c r="M2457" s="49">
        <v>0</v>
      </c>
      <c r="N2457" s="39" t="s">
        <v>638</v>
      </c>
      <c r="O2457" s="2">
        <v>0</v>
      </c>
      <c r="P2457" s="2">
        <v>0</v>
      </c>
      <c r="Q2457" s="39">
        <v>500.49</v>
      </c>
      <c r="R2457" s="2">
        <v>65.063699999999997</v>
      </c>
      <c r="S2457" s="2">
        <v>0</v>
      </c>
      <c r="T2457" s="2">
        <v>0</v>
      </c>
      <c r="U2457" s="39">
        <v>565.55370000000005</v>
      </c>
      <c r="V2457" s="2" t="s">
        <v>8593</v>
      </c>
      <c r="W2457" s="2" t="s">
        <v>1</v>
      </c>
      <c r="X2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7"/>
      <c r="Z2457"/>
      <c r="AA2457"/>
    </row>
    <row r="2458" spans="5:27" hidden="1">
      <c r="E2458" s="2" t="s">
        <v>8564</v>
      </c>
      <c r="F2458" s="51">
        <v>44742</v>
      </c>
      <c r="G2458" s="2" t="s">
        <v>1</v>
      </c>
      <c r="H2458" s="2" t="s">
        <v>0</v>
      </c>
      <c r="I2458" s="2" t="s">
        <v>8149</v>
      </c>
      <c r="J2458" s="2" t="s">
        <v>8150</v>
      </c>
      <c r="K2458" s="41">
        <v>3251</v>
      </c>
      <c r="L2458" s="48">
        <v>3251</v>
      </c>
      <c r="M2458" s="49" t="s">
        <v>7944</v>
      </c>
      <c r="N2458" s="39" t="s">
        <v>7945</v>
      </c>
      <c r="O2458" s="2">
        <v>0</v>
      </c>
      <c r="P2458" s="2">
        <v>0</v>
      </c>
      <c r="Q2458" s="39">
        <v>244.68</v>
      </c>
      <c r="R2458" s="2">
        <v>31.808400000000002</v>
      </c>
      <c r="S2458" s="2">
        <v>0</v>
      </c>
      <c r="T2458" s="2">
        <v>0</v>
      </c>
      <c r="U2458" s="39">
        <v>276.48840000000001</v>
      </c>
      <c r="V2458" s="2">
        <v>0</v>
      </c>
      <c r="W2458" s="2" t="s">
        <v>1</v>
      </c>
      <c r="X2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8"/>
      <c r="Z2458"/>
      <c r="AA2458"/>
    </row>
    <row r="2459" spans="5:27" hidden="1">
      <c r="E2459" s="2" t="s">
        <v>8564</v>
      </c>
      <c r="F2459" s="51">
        <v>44742</v>
      </c>
      <c r="G2459" s="2" t="s">
        <v>1</v>
      </c>
      <c r="H2459" s="2" t="s">
        <v>0</v>
      </c>
      <c r="I2459" s="2" t="s">
        <v>8149</v>
      </c>
      <c r="J2459" s="2" t="s">
        <v>8150</v>
      </c>
      <c r="K2459" s="41">
        <v>3252</v>
      </c>
      <c r="L2459" s="48">
        <v>3252</v>
      </c>
      <c r="M2459" s="49" t="s">
        <v>353</v>
      </c>
      <c r="N2459" s="39" t="s">
        <v>354</v>
      </c>
      <c r="O2459" s="2">
        <v>0</v>
      </c>
      <c r="P2459" s="2">
        <v>0</v>
      </c>
      <c r="Q2459" s="39">
        <v>103.93</v>
      </c>
      <c r="R2459" s="2">
        <v>13.510900000000001</v>
      </c>
      <c r="S2459" s="2">
        <v>0</v>
      </c>
      <c r="T2459" s="2">
        <v>0</v>
      </c>
      <c r="U2459" s="39">
        <v>117.44090000000001</v>
      </c>
      <c r="V2459" s="2">
        <v>0</v>
      </c>
      <c r="W2459" s="2" t="s">
        <v>1</v>
      </c>
      <c r="X2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59"/>
      <c r="Z2459"/>
      <c r="AA2459"/>
    </row>
    <row r="2460" spans="5:27" hidden="1">
      <c r="E2460" s="2" t="s">
        <v>8564</v>
      </c>
      <c r="F2460" s="51">
        <v>44742</v>
      </c>
      <c r="G2460" s="2" t="s">
        <v>1</v>
      </c>
      <c r="H2460" s="2" t="s">
        <v>0</v>
      </c>
      <c r="I2460" s="2" t="s">
        <v>8149</v>
      </c>
      <c r="J2460" s="2" t="s">
        <v>8150</v>
      </c>
      <c r="K2460" s="41">
        <v>3253</v>
      </c>
      <c r="L2460" s="48">
        <v>3253</v>
      </c>
      <c r="M2460" s="49" t="s">
        <v>695</v>
      </c>
      <c r="N2460" s="39" t="s">
        <v>696</v>
      </c>
      <c r="O2460" s="2">
        <v>0</v>
      </c>
      <c r="P2460" s="2">
        <v>0</v>
      </c>
      <c r="Q2460" s="39">
        <v>45.88</v>
      </c>
      <c r="R2460" s="2">
        <v>5.9644000000000004</v>
      </c>
      <c r="S2460" s="2">
        <v>0</v>
      </c>
      <c r="T2460" s="2">
        <v>0</v>
      </c>
      <c r="U2460" s="39">
        <v>51.8444</v>
      </c>
      <c r="V2460" s="2">
        <v>0</v>
      </c>
      <c r="W2460" s="2" t="s">
        <v>1</v>
      </c>
      <c r="X2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60"/>
      <c r="Z2460"/>
      <c r="AA2460"/>
    </row>
    <row r="2461" spans="5:27" hidden="1">
      <c r="E2461" s="2" t="s">
        <v>8564</v>
      </c>
      <c r="F2461" s="51">
        <v>44742</v>
      </c>
      <c r="G2461" s="2" t="s">
        <v>1</v>
      </c>
      <c r="H2461" s="2" t="s">
        <v>0</v>
      </c>
      <c r="I2461" s="2" t="s">
        <v>8149</v>
      </c>
      <c r="J2461" s="2" t="s">
        <v>8150</v>
      </c>
      <c r="K2461" s="41">
        <v>3254</v>
      </c>
      <c r="L2461" s="48">
        <v>3254</v>
      </c>
      <c r="M2461" s="49" t="s">
        <v>512</v>
      </c>
      <c r="N2461" s="39" t="s">
        <v>513</v>
      </c>
      <c r="O2461" s="2">
        <v>0</v>
      </c>
      <c r="P2461" s="2">
        <v>0</v>
      </c>
      <c r="Q2461" s="39">
        <v>244.12</v>
      </c>
      <c r="R2461" s="2">
        <v>31.735600000000002</v>
      </c>
      <c r="S2461" s="2">
        <v>0</v>
      </c>
      <c r="T2461" s="2">
        <v>0</v>
      </c>
      <c r="U2461" s="39">
        <v>275.85559999999998</v>
      </c>
      <c r="V2461" s="2">
        <v>0</v>
      </c>
      <c r="W2461" s="2" t="s">
        <v>1</v>
      </c>
      <c r="X2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461"/>
      <c r="Z2461"/>
      <c r="AA2461"/>
    </row>
    <row r="2462" spans="5:27" hidden="1">
      <c r="E2462" s="2" t="s">
        <v>8563</v>
      </c>
      <c r="F2462" s="2" t="s">
        <v>8586</v>
      </c>
      <c r="G2462" s="2" t="s">
        <v>1</v>
      </c>
      <c r="H2462" s="2" t="s">
        <v>0</v>
      </c>
      <c r="I2462" s="2" t="s">
        <v>7864</v>
      </c>
      <c r="J2462" s="2" t="s">
        <v>8231</v>
      </c>
      <c r="K2462" s="41">
        <v>1669</v>
      </c>
      <c r="L2462" s="48">
        <v>1669</v>
      </c>
      <c r="M2462" s="49" t="s">
        <v>7985</v>
      </c>
      <c r="N2462" s="39" t="s">
        <v>8767</v>
      </c>
      <c r="O2462" s="2">
        <v>0</v>
      </c>
      <c r="P2462" s="2">
        <v>0</v>
      </c>
      <c r="Q2462" s="39">
        <v>14.16</v>
      </c>
      <c r="R2462" s="2">
        <v>1.8408</v>
      </c>
      <c r="S2462" s="2">
        <v>0</v>
      </c>
      <c r="T2462" s="2">
        <v>0</v>
      </c>
      <c r="U2462" s="39">
        <v>16.000800000000002</v>
      </c>
      <c r="V2462" s="2">
        <v>0</v>
      </c>
      <c r="W2462" s="2" t="s">
        <v>1</v>
      </c>
      <c r="X2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2"/>
      <c r="Z2462"/>
      <c r="AA2462"/>
    </row>
    <row r="2463" spans="5:27" hidden="1">
      <c r="E2463" s="2" t="s">
        <v>8563</v>
      </c>
      <c r="F2463" s="2" t="s">
        <v>8586</v>
      </c>
      <c r="G2463" s="2" t="s">
        <v>1</v>
      </c>
      <c r="H2463" s="2" t="s">
        <v>0</v>
      </c>
      <c r="I2463" s="2" t="s">
        <v>7864</v>
      </c>
      <c r="J2463" s="2" t="s">
        <v>8231</v>
      </c>
      <c r="K2463" s="41">
        <v>1668</v>
      </c>
      <c r="L2463" s="48">
        <v>1668</v>
      </c>
      <c r="M2463" s="49" t="s">
        <v>7985</v>
      </c>
      <c r="N2463" s="39" t="s">
        <v>8767</v>
      </c>
      <c r="O2463" s="2">
        <v>0</v>
      </c>
      <c r="P2463" s="2">
        <v>0</v>
      </c>
      <c r="Q2463" s="39">
        <v>420.38</v>
      </c>
      <c r="R2463" s="2">
        <v>54.6494</v>
      </c>
      <c r="S2463" s="2">
        <v>0</v>
      </c>
      <c r="T2463" s="2">
        <v>0</v>
      </c>
      <c r="U2463" s="39">
        <v>475.02940000000001</v>
      </c>
      <c r="V2463" s="2">
        <v>0</v>
      </c>
      <c r="W2463" s="2" t="s">
        <v>1</v>
      </c>
      <c r="X2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3"/>
      <c r="Z2463"/>
      <c r="AA2463"/>
    </row>
    <row r="2464" spans="5:27" hidden="1">
      <c r="E2464" s="2" t="s">
        <v>8563</v>
      </c>
      <c r="F2464" s="2" t="s">
        <v>8586</v>
      </c>
      <c r="G2464" s="2" t="s">
        <v>1</v>
      </c>
      <c r="H2464" s="2" t="s">
        <v>0</v>
      </c>
      <c r="I2464" s="2" t="s">
        <v>7864</v>
      </c>
      <c r="J2464" s="2" t="s">
        <v>8231</v>
      </c>
      <c r="K2464" s="41">
        <v>1667</v>
      </c>
      <c r="L2464" s="48">
        <v>1667</v>
      </c>
      <c r="M2464" s="49" t="s">
        <v>7985</v>
      </c>
      <c r="N2464" s="39" t="s">
        <v>8767</v>
      </c>
      <c r="O2464" s="2">
        <v>0</v>
      </c>
      <c r="P2464" s="2">
        <v>0</v>
      </c>
      <c r="Q2464" s="39">
        <v>642.13</v>
      </c>
      <c r="R2464" s="2">
        <v>83.476900000000001</v>
      </c>
      <c r="S2464" s="2">
        <v>0</v>
      </c>
      <c r="T2464" s="2">
        <v>0</v>
      </c>
      <c r="U2464" s="39">
        <v>725.6069</v>
      </c>
      <c r="V2464" s="2">
        <v>0</v>
      </c>
      <c r="W2464" s="2" t="s">
        <v>1</v>
      </c>
      <c r="X2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4"/>
      <c r="Z2464"/>
      <c r="AA2464"/>
    </row>
    <row r="2465" spans="5:27" hidden="1">
      <c r="E2465" s="2" t="s">
        <v>8563</v>
      </c>
      <c r="F2465" s="2" t="s">
        <v>8586</v>
      </c>
      <c r="G2465" s="2" t="s">
        <v>1</v>
      </c>
      <c r="H2465" s="2" t="s">
        <v>0</v>
      </c>
      <c r="I2465" s="2" t="s">
        <v>7864</v>
      </c>
      <c r="J2465" s="2" t="s">
        <v>8231</v>
      </c>
      <c r="K2465" s="41">
        <v>1666</v>
      </c>
      <c r="L2465" s="48">
        <v>1666</v>
      </c>
      <c r="M2465" s="49" t="s">
        <v>7985</v>
      </c>
      <c r="N2465" s="39" t="s">
        <v>8767</v>
      </c>
      <c r="O2465" s="2">
        <v>0</v>
      </c>
      <c r="P2465" s="2">
        <v>0</v>
      </c>
      <c r="Q2465" s="39">
        <v>594.33000000000004</v>
      </c>
      <c r="R2465" s="2">
        <v>77.262900000000002</v>
      </c>
      <c r="S2465" s="2">
        <v>0</v>
      </c>
      <c r="T2465" s="2">
        <v>0</v>
      </c>
      <c r="U2465" s="39">
        <v>671.5929000000001</v>
      </c>
      <c r="V2465" s="2">
        <v>0</v>
      </c>
      <c r="W2465" s="2" t="s">
        <v>1</v>
      </c>
      <c r="X2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5"/>
      <c r="Z2465"/>
      <c r="AA2465"/>
    </row>
    <row r="2466" spans="5:27" hidden="1">
      <c r="E2466" s="2" t="s">
        <v>8563</v>
      </c>
      <c r="F2466" s="2" t="s">
        <v>8586</v>
      </c>
      <c r="G2466" s="2" t="s">
        <v>1</v>
      </c>
      <c r="H2466" s="2" t="s">
        <v>0</v>
      </c>
      <c r="I2466" s="2" t="s">
        <v>7864</v>
      </c>
      <c r="J2466" s="2" t="s">
        <v>8231</v>
      </c>
      <c r="K2466" s="41">
        <v>1665</v>
      </c>
      <c r="L2466" s="48">
        <v>1665</v>
      </c>
      <c r="M2466" s="49" t="s">
        <v>7985</v>
      </c>
      <c r="N2466" s="39" t="s">
        <v>8767</v>
      </c>
      <c r="O2466" s="2">
        <v>0</v>
      </c>
      <c r="P2466" s="2">
        <v>0</v>
      </c>
      <c r="Q2466" s="39">
        <v>313.27</v>
      </c>
      <c r="R2466" s="2">
        <v>40.725099999999998</v>
      </c>
      <c r="S2466" s="2">
        <v>0</v>
      </c>
      <c r="T2466" s="2">
        <v>0</v>
      </c>
      <c r="U2466" s="39">
        <v>353.99509999999998</v>
      </c>
      <c r="V2466" s="2">
        <v>0</v>
      </c>
      <c r="W2466" s="2" t="s">
        <v>1</v>
      </c>
      <c r="X2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6"/>
      <c r="Z2466"/>
      <c r="AA2466"/>
    </row>
    <row r="2467" spans="5:27" hidden="1">
      <c r="E2467" s="2" t="s">
        <v>8563</v>
      </c>
      <c r="F2467" s="2" t="s">
        <v>8600</v>
      </c>
      <c r="G2467" s="2" t="s">
        <v>1</v>
      </c>
      <c r="H2467" s="2" t="s">
        <v>0</v>
      </c>
      <c r="I2467" s="2" t="s">
        <v>7864</v>
      </c>
      <c r="J2467" s="2" t="s">
        <v>8231</v>
      </c>
      <c r="K2467" s="41">
        <v>1664</v>
      </c>
      <c r="L2467" s="48">
        <v>1664</v>
      </c>
      <c r="M2467" s="49" t="s">
        <v>8159</v>
      </c>
      <c r="N2467" s="39" t="s">
        <v>8162</v>
      </c>
      <c r="O2467" s="2">
        <v>0</v>
      </c>
      <c r="P2467" s="2">
        <v>0</v>
      </c>
      <c r="Q2467" s="39">
        <v>30.92</v>
      </c>
      <c r="R2467" s="2">
        <v>4.0196000000000005</v>
      </c>
      <c r="S2467" s="2">
        <v>0</v>
      </c>
      <c r="T2467" s="2">
        <v>0</v>
      </c>
      <c r="U2467" s="39">
        <v>34.939599999999999</v>
      </c>
      <c r="V2467" s="2">
        <v>0</v>
      </c>
      <c r="W2467" s="2" t="s">
        <v>1</v>
      </c>
      <c r="X2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7"/>
      <c r="Z2467"/>
      <c r="AA2467"/>
    </row>
    <row r="2468" spans="5:27" hidden="1">
      <c r="E2468" s="2" t="s">
        <v>8563</v>
      </c>
      <c r="F2468" s="2" t="s">
        <v>8609</v>
      </c>
      <c r="G2468" s="2" t="s">
        <v>1</v>
      </c>
      <c r="H2468" s="2" t="s">
        <v>0</v>
      </c>
      <c r="I2468" s="2" t="s">
        <v>7864</v>
      </c>
      <c r="J2468" s="2" t="s">
        <v>8231</v>
      </c>
      <c r="K2468" s="41">
        <v>1663</v>
      </c>
      <c r="L2468" s="48">
        <v>1663</v>
      </c>
      <c r="M2468" s="49" t="s">
        <v>1350</v>
      </c>
      <c r="N2468" s="39" t="s">
        <v>1351</v>
      </c>
      <c r="O2468" s="2">
        <v>0</v>
      </c>
      <c r="P2468" s="2">
        <v>0</v>
      </c>
      <c r="Q2468" s="39">
        <v>41.68</v>
      </c>
      <c r="R2468" s="2">
        <v>5.4184000000000001</v>
      </c>
      <c r="S2468" s="2">
        <v>0</v>
      </c>
      <c r="T2468" s="2">
        <v>0</v>
      </c>
      <c r="U2468" s="39">
        <v>47.098399999999998</v>
      </c>
      <c r="V2468" s="2">
        <v>0</v>
      </c>
      <c r="W2468" s="2" t="s">
        <v>1</v>
      </c>
      <c r="X2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8"/>
      <c r="Z2468"/>
      <c r="AA2468"/>
    </row>
    <row r="2469" spans="5:27" hidden="1">
      <c r="E2469" s="2" t="s">
        <v>8563</v>
      </c>
      <c r="F2469" s="2" t="s">
        <v>8609</v>
      </c>
      <c r="G2469" s="2" t="s">
        <v>1</v>
      </c>
      <c r="H2469" s="2" t="s">
        <v>0</v>
      </c>
      <c r="I2469" s="2" t="s">
        <v>7864</v>
      </c>
      <c r="J2469" s="2" t="s">
        <v>8231</v>
      </c>
      <c r="K2469" s="41">
        <v>1662</v>
      </c>
      <c r="L2469" s="48">
        <v>1662</v>
      </c>
      <c r="M2469" s="49" t="s">
        <v>7848</v>
      </c>
      <c r="N2469" s="39" t="s">
        <v>7847</v>
      </c>
      <c r="O2469" s="2">
        <v>0</v>
      </c>
      <c r="P2469" s="2">
        <v>0</v>
      </c>
      <c r="Q2469" s="39">
        <v>0</v>
      </c>
      <c r="R2469" s="2">
        <v>0</v>
      </c>
      <c r="S2469" s="2">
        <v>0</v>
      </c>
      <c r="T2469" s="2">
        <v>0</v>
      </c>
      <c r="U2469" s="39">
        <v>0</v>
      </c>
      <c r="V2469" s="2">
        <v>0</v>
      </c>
      <c r="W2469" s="2" t="s">
        <v>1</v>
      </c>
      <c r="X2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69"/>
      <c r="Z2469"/>
      <c r="AA2469"/>
    </row>
    <row r="2470" spans="5:27" hidden="1">
      <c r="E2470" s="2" t="s">
        <v>8563</v>
      </c>
      <c r="F2470" s="2" t="s">
        <v>8609</v>
      </c>
      <c r="G2470" s="2" t="s">
        <v>1</v>
      </c>
      <c r="H2470" s="2" t="s">
        <v>0</v>
      </c>
      <c r="I2470" s="2" t="s">
        <v>7864</v>
      </c>
      <c r="J2470" s="2" t="s">
        <v>8231</v>
      </c>
      <c r="K2470" s="41">
        <v>1661</v>
      </c>
      <c r="L2470" s="48">
        <v>1661</v>
      </c>
      <c r="M2470" s="49" t="s">
        <v>7848</v>
      </c>
      <c r="N2470" s="39" t="s">
        <v>7847</v>
      </c>
      <c r="O2470" s="2">
        <v>0</v>
      </c>
      <c r="P2470" s="2">
        <v>0</v>
      </c>
      <c r="Q2470" s="39">
        <v>0</v>
      </c>
      <c r="R2470" s="2">
        <v>0</v>
      </c>
      <c r="S2470" s="2">
        <v>0</v>
      </c>
      <c r="T2470" s="2">
        <v>0</v>
      </c>
      <c r="U2470" s="39">
        <v>0</v>
      </c>
      <c r="V2470" s="2">
        <v>0</v>
      </c>
      <c r="W2470" s="2" t="s">
        <v>1</v>
      </c>
      <c r="X2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0"/>
      <c r="Z2470"/>
      <c r="AA2470"/>
    </row>
    <row r="2471" spans="5:27" hidden="1">
      <c r="E2471" s="2" t="s">
        <v>8563</v>
      </c>
      <c r="F2471" s="2" t="s">
        <v>8609</v>
      </c>
      <c r="G2471" s="2" t="s">
        <v>1</v>
      </c>
      <c r="H2471" s="2" t="s">
        <v>0</v>
      </c>
      <c r="I2471" s="2" t="s">
        <v>8232</v>
      </c>
      <c r="J2471" s="2" t="s">
        <v>8233</v>
      </c>
      <c r="K2471" s="41">
        <v>3722</v>
      </c>
      <c r="L2471" s="48">
        <v>3722</v>
      </c>
      <c r="M2471" s="49" t="s">
        <v>118</v>
      </c>
      <c r="N2471" s="39" t="s">
        <v>119</v>
      </c>
      <c r="O2471" s="2">
        <v>0</v>
      </c>
      <c r="P2471" s="2">
        <v>0</v>
      </c>
      <c r="Q2471" s="39">
        <v>38.33</v>
      </c>
      <c r="R2471" s="2">
        <v>4.9828999999999999</v>
      </c>
      <c r="S2471" s="2">
        <v>0</v>
      </c>
      <c r="T2471" s="2">
        <v>0</v>
      </c>
      <c r="U2471" s="39">
        <v>43.312899999999999</v>
      </c>
      <c r="V2471" s="2">
        <v>0</v>
      </c>
      <c r="W2471" s="2" t="s">
        <v>1</v>
      </c>
      <c r="X2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1"/>
      <c r="Z2471"/>
      <c r="AA2471"/>
    </row>
    <row r="2472" spans="5:27" hidden="1">
      <c r="E2472" s="2" t="s">
        <v>8563</v>
      </c>
      <c r="F2472" s="2" t="s">
        <v>8592</v>
      </c>
      <c r="G2472" s="2" t="s">
        <v>1</v>
      </c>
      <c r="H2472" s="2" t="s">
        <v>0</v>
      </c>
      <c r="I2472" s="2" t="s">
        <v>8232</v>
      </c>
      <c r="J2472" s="2" t="s">
        <v>8233</v>
      </c>
      <c r="K2472" s="41">
        <v>401</v>
      </c>
      <c r="L2472" s="48">
        <v>401</v>
      </c>
      <c r="M2472" s="49" t="s">
        <v>114</v>
      </c>
      <c r="N2472" s="39" t="s">
        <v>115</v>
      </c>
      <c r="O2472" s="2">
        <v>0</v>
      </c>
      <c r="P2472" s="2">
        <v>0</v>
      </c>
      <c r="Q2472" s="39">
        <v>22.21</v>
      </c>
      <c r="R2472" s="2">
        <v>2.8873000000000002</v>
      </c>
      <c r="S2472" s="2">
        <v>0</v>
      </c>
      <c r="T2472" s="2">
        <v>0</v>
      </c>
      <c r="U2472" s="39">
        <v>25.097300000000001</v>
      </c>
      <c r="V2472" s="2">
        <v>0</v>
      </c>
      <c r="W2472" s="2" t="s">
        <v>1</v>
      </c>
      <c r="X2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2"/>
      <c r="Z2472"/>
      <c r="AA2472"/>
    </row>
    <row r="2473" spans="5:27" hidden="1">
      <c r="E2473" s="2" t="s">
        <v>8563</v>
      </c>
      <c r="F2473" s="2" t="s">
        <v>8592</v>
      </c>
      <c r="G2473" s="2" t="s">
        <v>1</v>
      </c>
      <c r="H2473" s="2" t="s">
        <v>0</v>
      </c>
      <c r="I2473" s="2" t="s">
        <v>8232</v>
      </c>
      <c r="J2473" s="2" t="s">
        <v>8233</v>
      </c>
      <c r="K2473" s="41">
        <v>400</v>
      </c>
      <c r="L2473" s="48">
        <v>400</v>
      </c>
      <c r="M2473" s="49" t="s">
        <v>114</v>
      </c>
      <c r="N2473" s="39" t="s">
        <v>115</v>
      </c>
      <c r="O2473" s="2">
        <v>0</v>
      </c>
      <c r="P2473" s="2">
        <v>0</v>
      </c>
      <c r="Q2473" s="39">
        <v>44.51</v>
      </c>
      <c r="R2473" s="2">
        <v>5.7862999999999998</v>
      </c>
      <c r="S2473" s="2">
        <v>0</v>
      </c>
      <c r="T2473" s="2">
        <v>0</v>
      </c>
      <c r="U2473" s="39">
        <v>50.296299999999995</v>
      </c>
      <c r="V2473" s="2">
        <v>0</v>
      </c>
      <c r="W2473" s="2" t="s">
        <v>1</v>
      </c>
      <c r="X2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3"/>
      <c r="Z2473"/>
      <c r="AA2473"/>
    </row>
    <row r="2474" spans="5:27" hidden="1">
      <c r="E2474" s="2" t="s">
        <v>8563</v>
      </c>
      <c r="F2474" s="2" t="s">
        <v>8592</v>
      </c>
      <c r="G2474" s="2" t="s">
        <v>1</v>
      </c>
      <c r="H2474" s="2" t="s">
        <v>0</v>
      </c>
      <c r="I2474" s="2" t="s">
        <v>8232</v>
      </c>
      <c r="J2474" s="2" t="s">
        <v>8233</v>
      </c>
      <c r="K2474" s="41">
        <v>399</v>
      </c>
      <c r="L2474" s="48">
        <v>399</v>
      </c>
      <c r="M2474" s="49" t="s">
        <v>7848</v>
      </c>
      <c r="N2474" s="39" t="s">
        <v>7847</v>
      </c>
      <c r="O2474" s="2">
        <v>0</v>
      </c>
      <c r="P2474" s="2">
        <v>0</v>
      </c>
      <c r="Q2474" s="39">
        <v>0</v>
      </c>
      <c r="R2474" s="2">
        <v>0</v>
      </c>
      <c r="S2474" s="2">
        <v>0</v>
      </c>
      <c r="T2474" s="2">
        <v>0</v>
      </c>
      <c r="U2474" s="39">
        <v>0</v>
      </c>
      <c r="V2474" s="2">
        <v>0</v>
      </c>
      <c r="W2474" s="2" t="s">
        <v>1</v>
      </c>
      <c r="X2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4"/>
      <c r="Z2474"/>
      <c r="AA2474"/>
    </row>
    <row r="2475" spans="5:27" hidden="1">
      <c r="E2475" s="2" t="s">
        <v>8563</v>
      </c>
      <c r="F2475" s="2" t="s">
        <v>8592</v>
      </c>
      <c r="G2475" s="2" t="s">
        <v>1</v>
      </c>
      <c r="H2475" s="2" t="s">
        <v>0</v>
      </c>
      <c r="I2475" s="2" t="s">
        <v>8232</v>
      </c>
      <c r="J2475" s="2" t="s">
        <v>8233</v>
      </c>
      <c r="K2475" s="41">
        <v>398</v>
      </c>
      <c r="L2475" s="48">
        <v>398</v>
      </c>
      <c r="M2475" s="49" t="s">
        <v>114</v>
      </c>
      <c r="N2475" s="39" t="s">
        <v>115</v>
      </c>
      <c r="O2475" s="2">
        <v>0</v>
      </c>
      <c r="P2475" s="2">
        <v>0</v>
      </c>
      <c r="Q2475" s="39">
        <v>77.08</v>
      </c>
      <c r="R2475" s="2">
        <v>10.0204</v>
      </c>
      <c r="S2475" s="2">
        <v>0</v>
      </c>
      <c r="T2475" s="2">
        <v>0</v>
      </c>
      <c r="U2475" s="39">
        <v>87.100399999999993</v>
      </c>
      <c r="V2475" s="2">
        <v>0</v>
      </c>
      <c r="W2475" s="2" t="s">
        <v>1</v>
      </c>
      <c r="X2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5"/>
      <c r="Z2475"/>
      <c r="AA2475"/>
    </row>
    <row r="2476" spans="5:27" hidden="1">
      <c r="E2476" s="2" t="s">
        <v>8563</v>
      </c>
      <c r="F2476" s="2" t="s">
        <v>8654</v>
      </c>
      <c r="G2476" s="2" t="s">
        <v>1</v>
      </c>
      <c r="H2476" s="2" t="s">
        <v>0</v>
      </c>
      <c r="I2476" s="2" t="s">
        <v>8232</v>
      </c>
      <c r="J2476" s="2" t="s">
        <v>8233</v>
      </c>
      <c r="K2476" s="41">
        <v>397</v>
      </c>
      <c r="L2476" s="48">
        <v>397</v>
      </c>
      <c r="M2476" s="49" t="s">
        <v>114</v>
      </c>
      <c r="N2476" s="39" t="s">
        <v>115</v>
      </c>
      <c r="O2476" s="2">
        <v>0</v>
      </c>
      <c r="P2476" s="2">
        <v>0</v>
      </c>
      <c r="Q2476" s="39">
        <v>64.17</v>
      </c>
      <c r="R2476" s="2">
        <v>8.3421000000000003</v>
      </c>
      <c r="S2476" s="2">
        <v>0</v>
      </c>
      <c r="T2476" s="2">
        <v>0</v>
      </c>
      <c r="U2476" s="39">
        <v>72.512100000000004</v>
      </c>
      <c r="V2476" s="2">
        <v>0</v>
      </c>
      <c r="W2476" s="2" t="s">
        <v>1</v>
      </c>
      <c r="X2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6"/>
      <c r="Z2476"/>
      <c r="AA2476"/>
    </row>
    <row r="2477" spans="5:27" hidden="1">
      <c r="E2477" s="2" t="s">
        <v>8563</v>
      </c>
      <c r="F2477" s="2" t="s">
        <v>8653</v>
      </c>
      <c r="G2477" s="2" t="s">
        <v>1</v>
      </c>
      <c r="H2477" s="2" t="s">
        <v>0</v>
      </c>
      <c r="I2477" s="2" t="s">
        <v>8232</v>
      </c>
      <c r="J2477" s="2" t="s">
        <v>8233</v>
      </c>
      <c r="K2477" s="41">
        <v>396</v>
      </c>
      <c r="L2477" s="48">
        <v>396</v>
      </c>
      <c r="M2477" s="49" t="s">
        <v>114</v>
      </c>
      <c r="N2477" s="39" t="s">
        <v>115</v>
      </c>
      <c r="O2477" s="2">
        <v>0</v>
      </c>
      <c r="P2477" s="2">
        <v>0</v>
      </c>
      <c r="Q2477" s="39">
        <v>73.06</v>
      </c>
      <c r="R2477" s="2">
        <v>9.4977999999999998</v>
      </c>
      <c r="S2477" s="2">
        <v>0</v>
      </c>
      <c r="T2477" s="2">
        <v>0</v>
      </c>
      <c r="U2477" s="39">
        <v>82.5578</v>
      </c>
      <c r="V2477" s="2">
        <v>0</v>
      </c>
      <c r="W2477" s="2" t="s">
        <v>1</v>
      </c>
      <c r="X2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7"/>
      <c r="Z2477"/>
      <c r="AA2477"/>
    </row>
    <row r="2478" spans="5:27" hidden="1">
      <c r="E2478" s="2" t="s">
        <v>8563</v>
      </c>
      <c r="F2478" s="2" t="s">
        <v>8653</v>
      </c>
      <c r="G2478" s="2" t="s">
        <v>1</v>
      </c>
      <c r="H2478" s="2" t="s">
        <v>0</v>
      </c>
      <c r="I2478" s="2" t="s">
        <v>8232</v>
      </c>
      <c r="J2478" s="2" t="s">
        <v>8233</v>
      </c>
      <c r="K2478" s="41">
        <v>395</v>
      </c>
      <c r="L2478" s="48">
        <v>395</v>
      </c>
      <c r="M2478" s="49" t="s">
        <v>114</v>
      </c>
      <c r="N2478" s="39" t="s">
        <v>115</v>
      </c>
      <c r="O2478" s="2">
        <v>0</v>
      </c>
      <c r="P2478" s="2">
        <v>0</v>
      </c>
      <c r="Q2478" s="39">
        <v>87.68</v>
      </c>
      <c r="R2478" s="2">
        <v>11.398400000000001</v>
      </c>
      <c r="S2478" s="2">
        <v>0</v>
      </c>
      <c r="T2478" s="2">
        <v>0</v>
      </c>
      <c r="U2478" s="39">
        <v>99.078400000000002</v>
      </c>
      <c r="V2478" s="2">
        <v>0</v>
      </c>
      <c r="W2478" s="2" t="s">
        <v>1</v>
      </c>
      <c r="X2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8"/>
      <c r="Z2478"/>
      <c r="AA2478"/>
    </row>
    <row r="2479" spans="5:27" hidden="1">
      <c r="E2479" s="2" t="s">
        <v>8563</v>
      </c>
      <c r="F2479" s="2" t="s">
        <v>8653</v>
      </c>
      <c r="G2479" s="2" t="s">
        <v>1</v>
      </c>
      <c r="H2479" s="2" t="s">
        <v>0</v>
      </c>
      <c r="I2479" s="2" t="s">
        <v>8232</v>
      </c>
      <c r="J2479" s="2" t="s">
        <v>8233</v>
      </c>
      <c r="K2479" s="41">
        <v>394</v>
      </c>
      <c r="L2479" s="48">
        <v>394</v>
      </c>
      <c r="M2479" s="49" t="s">
        <v>7848</v>
      </c>
      <c r="N2479" s="39" t="s">
        <v>7847</v>
      </c>
      <c r="O2479" s="2">
        <v>0</v>
      </c>
      <c r="P2479" s="2">
        <v>0</v>
      </c>
      <c r="Q2479" s="39">
        <v>0</v>
      </c>
      <c r="R2479" s="2">
        <v>0</v>
      </c>
      <c r="S2479" s="2">
        <v>0</v>
      </c>
      <c r="T2479" s="2">
        <v>0</v>
      </c>
      <c r="U2479" s="39">
        <v>0</v>
      </c>
      <c r="V2479" s="2">
        <v>0</v>
      </c>
      <c r="W2479" s="2" t="s">
        <v>1</v>
      </c>
      <c r="X2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79"/>
      <c r="Z2479"/>
      <c r="AA2479"/>
    </row>
    <row r="2480" spans="5:27" hidden="1">
      <c r="E2480" s="2" t="s">
        <v>8563</v>
      </c>
      <c r="F2480" s="2" t="s">
        <v>8653</v>
      </c>
      <c r="G2480" s="2" t="s">
        <v>1</v>
      </c>
      <c r="H2480" s="2" t="s">
        <v>0</v>
      </c>
      <c r="I2480" s="2" t="s">
        <v>8232</v>
      </c>
      <c r="J2480" s="2" t="s">
        <v>8233</v>
      </c>
      <c r="K2480" s="41">
        <v>393</v>
      </c>
      <c r="L2480" s="48">
        <v>393</v>
      </c>
      <c r="M2480" s="49" t="s">
        <v>114</v>
      </c>
      <c r="N2480" s="39" t="s">
        <v>115</v>
      </c>
      <c r="O2480" s="2">
        <v>0</v>
      </c>
      <c r="P2480" s="2">
        <v>0</v>
      </c>
      <c r="Q2480" s="39">
        <v>21.24</v>
      </c>
      <c r="R2480" s="2">
        <v>2.7612000000000001</v>
      </c>
      <c r="S2480" s="2">
        <v>0</v>
      </c>
      <c r="T2480" s="2">
        <v>0</v>
      </c>
      <c r="U2480" s="39">
        <v>24.001199999999997</v>
      </c>
      <c r="V2480" s="2">
        <v>0</v>
      </c>
      <c r="W2480" s="2" t="s">
        <v>1</v>
      </c>
      <c r="X2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0"/>
      <c r="Z2480"/>
      <c r="AA2480"/>
    </row>
    <row r="2481" spans="5:27" hidden="1">
      <c r="E2481" s="2" t="s">
        <v>8563</v>
      </c>
      <c r="F2481" s="2" t="s">
        <v>8653</v>
      </c>
      <c r="G2481" s="2" t="s">
        <v>1</v>
      </c>
      <c r="H2481" s="2" t="s">
        <v>0</v>
      </c>
      <c r="I2481" s="2" t="s">
        <v>8232</v>
      </c>
      <c r="J2481" s="2" t="s">
        <v>8233</v>
      </c>
      <c r="K2481" s="41">
        <v>392</v>
      </c>
      <c r="L2481" s="48">
        <v>392</v>
      </c>
      <c r="M2481" s="49" t="s">
        <v>114</v>
      </c>
      <c r="N2481" s="39" t="s">
        <v>115</v>
      </c>
      <c r="O2481" s="2">
        <v>0</v>
      </c>
      <c r="P2481" s="2">
        <v>0</v>
      </c>
      <c r="Q2481" s="39">
        <v>34.81</v>
      </c>
      <c r="R2481" s="2">
        <v>4.5253000000000005</v>
      </c>
      <c r="S2481" s="2">
        <v>0</v>
      </c>
      <c r="T2481" s="2">
        <v>0</v>
      </c>
      <c r="U2481" s="39">
        <v>39.335300000000004</v>
      </c>
      <c r="V2481" s="2">
        <v>0</v>
      </c>
      <c r="W2481" s="2" t="s">
        <v>1</v>
      </c>
      <c r="X2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1"/>
      <c r="Z2481"/>
      <c r="AA2481"/>
    </row>
    <row r="2482" spans="5:27" hidden="1">
      <c r="E2482" s="2" t="s">
        <v>8563</v>
      </c>
      <c r="F2482" s="2" t="s">
        <v>8653</v>
      </c>
      <c r="G2482" s="2" t="s">
        <v>1</v>
      </c>
      <c r="H2482" s="2" t="s">
        <v>0</v>
      </c>
      <c r="I2482" s="2" t="s">
        <v>8232</v>
      </c>
      <c r="J2482" s="2" t="s">
        <v>8233</v>
      </c>
      <c r="K2482" s="41">
        <v>391</v>
      </c>
      <c r="L2482" s="48">
        <v>391</v>
      </c>
      <c r="M2482" s="49" t="s">
        <v>114</v>
      </c>
      <c r="N2482" s="39" t="s">
        <v>115</v>
      </c>
      <c r="O2482" s="2">
        <v>0</v>
      </c>
      <c r="P2482" s="2">
        <v>0</v>
      </c>
      <c r="Q2482" s="39">
        <v>49.19</v>
      </c>
      <c r="R2482" s="2">
        <v>6.3947000000000003</v>
      </c>
      <c r="S2482" s="2">
        <v>0</v>
      </c>
      <c r="T2482" s="2">
        <v>0</v>
      </c>
      <c r="U2482" s="39">
        <v>55.584699999999998</v>
      </c>
      <c r="V2482" s="2">
        <v>0</v>
      </c>
      <c r="W2482" s="2" t="s">
        <v>1</v>
      </c>
      <c r="X2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2"/>
      <c r="Z2482"/>
      <c r="AA2482"/>
    </row>
    <row r="2483" spans="5:27" hidden="1">
      <c r="E2483" s="2" t="s">
        <v>8563</v>
      </c>
      <c r="F2483" s="2" t="s">
        <v>8653</v>
      </c>
      <c r="G2483" s="2" t="s">
        <v>1</v>
      </c>
      <c r="H2483" s="2" t="s">
        <v>0</v>
      </c>
      <c r="I2483" s="2" t="s">
        <v>8232</v>
      </c>
      <c r="J2483" s="2" t="s">
        <v>8233</v>
      </c>
      <c r="K2483" s="41">
        <v>390</v>
      </c>
      <c r="L2483" s="48">
        <v>390</v>
      </c>
      <c r="M2483" s="49" t="s">
        <v>114</v>
      </c>
      <c r="N2483" s="39" t="s">
        <v>115</v>
      </c>
      <c r="O2483" s="2">
        <v>0</v>
      </c>
      <c r="P2483" s="2">
        <v>0</v>
      </c>
      <c r="Q2483" s="39">
        <v>49.19</v>
      </c>
      <c r="R2483" s="2">
        <v>6.3947000000000003</v>
      </c>
      <c r="S2483" s="2">
        <v>0</v>
      </c>
      <c r="T2483" s="2">
        <v>0</v>
      </c>
      <c r="U2483" s="39">
        <v>55.584699999999998</v>
      </c>
      <c r="V2483" s="2">
        <v>0</v>
      </c>
      <c r="W2483" s="2" t="s">
        <v>1</v>
      </c>
      <c r="X2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3"/>
      <c r="Z2483"/>
      <c r="AA2483"/>
    </row>
    <row r="2484" spans="5:27" hidden="1">
      <c r="E2484" s="2" t="s">
        <v>8563</v>
      </c>
      <c r="F2484" s="2" t="s">
        <v>8653</v>
      </c>
      <c r="G2484" s="2" t="s">
        <v>1</v>
      </c>
      <c r="H2484" s="2" t="s">
        <v>0</v>
      </c>
      <c r="I2484" s="2" t="s">
        <v>8232</v>
      </c>
      <c r="J2484" s="2" t="s">
        <v>8233</v>
      </c>
      <c r="K2484" s="41">
        <v>389</v>
      </c>
      <c r="L2484" s="48">
        <v>389</v>
      </c>
      <c r="M2484" s="49" t="s">
        <v>114</v>
      </c>
      <c r="N2484" s="39" t="s">
        <v>115</v>
      </c>
      <c r="O2484" s="2">
        <v>0</v>
      </c>
      <c r="P2484" s="2">
        <v>0</v>
      </c>
      <c r="Q2484" s="39">
        <v>66.37</v>
      </c>
      <c r="R2484" s="2">
        <v>8.6281000000000017</v>
      </c>
      <c r="S2484" s="2">
        <v>0</v>
      </c>
      <c r="T2484" s="2">
        <v>0</v>
      </c>
      <c r="U2484" s="39">
        <v>74.998100000000008</v>
      </c>
      <c r="V2484" s="2">
        <v>0</v>
      </c>
      <c r="W2484" s="2" t="s">
        <v>1</v>
      </c>
      <c r="X2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4"/>
      <c r="Z2484"/>
      <c r="AA2484"/>
    </row>
    <row r="2485" spans="5:27" hidden="1">
      <c r="E2485" s="2" t="s">
        <v>8563</v>
      </c>
      <c r="F2485" s="2" t="s">
        <v>8653</v>
      </c>
      <c r="G2485" s="2" t="s">
        <v>1</v>
      </c>
      <c r="H2485" s="2" t="s">
        <v>0</v>
      </c>
      <c r="I2485" s="2" t="s">
        <v>8232</v>
      </c>
      <c r="J2485" s="2" t="s">
        <v>8233</v>
      </c>
      <c r="K2485" s="41">
        <v>388</v>
      </c>
      <c r="L2485" s="48">
        <v>388</v>
      </c>
      <c r="M2485" s="49" t="s">
        <v>114</v>
      </c>
      <c r="N2485" s="39" t="s">
        <v>115</v>
      </c>
      <c r="O2485" s="2">
        <v>0</v>
      </c>
      <c r="P2485" s="2">
        <v>0</v>
      </c>
      <c r="Q2485" s="39">
        <v>66.37</v>
      </c>
      <c r="R2485" s="2">
        <v>8.6281000000000017</v>
      </c>
      <c r="S2485" s="2">
        <v>0</v>
      </c>
      <c r="T2485" s="2">
        <v>0</v>
      </c>
      <c r="U2485" s="39">
        <v>74.998100000000008</v>
      </c>
      <c r="V2485" s="2">
        <v>0</v>
      </c>
      <c r="W2485" s="2" t="s">
        <v>1</v>
      </c>
      <c r="X2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5"/>
      <c r="Z2485"/>
      <c r="AA2485"/>
    </row>
    <row r="2486" spans="5:27" hidden="1">
      <c r="E2486" s="2" t="s">
        <v>8563</v>
      </c>
      <c r="F2486" s="2" t="s">
        <v>8653</v>
      </c>
      <c r="G2486" s="2" t="s">
        <v>1</v>
      </c>
      <c r="H2486" s="2" t="s">
        <v>0</v>
      </c>
      <c r="I2486" s="2" t="s">
        <v>8232</v>
      </c>
      <c r="J2486" s="2" t="s">
        <v>8233</v>
      </c>
      <c r="K2486" s="41">
        <v>387</v>
      </c>
      <c r="L2486" s="48">
        <v>387</v>
      </c>
      <c r="M2486" s="49" t="s">
        <v>114</v>
      </c>
      <c r="N2486" s="39" t="s">
        <v>115</v>
      </c>
      <c r="O2486" s="2">
        <v>0</v>
      </c>
      <c r="P2486" s="2">
        <v>0</v>
      </c>
      <c r="Q2486" s="39">
        <v>66.37</v>
      </c>
      <c r="R2486" s="2">
        <v>8.6281000000000017</v>
      </c>
      <c r="S2486" s="2">
        <v>0</v>
      </c>
      <c r="T2486" s="2">
        <v>0</v>
      </c>
      <c r="U2486" s="39">
        <v>74.998100000000008</v>
      </c>
      <c r="V2486" s="2">
        <v>0</v>
      </c>
      <c r="W2486" s="2" t="s">
        <v>1</v>
      </c>
      <c r="X2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6"/>
      <c r="Z2486"/>
      <c r="AA2486"/>
    </row>
    <row r="2487" spans="5:27" hidden="1">
      <c r="E2487" s="2" t="s">
        <v>8563</v>
      </c>
      <c r="F2487" s="2" t="s">
        <v>8601</v>
      </c>
      <c r="G2487" s="2" t="s">
        <v>1</v>
      </c>
      <c r="H2487" s="2" t="s">
        <v>0</v>
      </c>
      <c r="I2487" s="2" t="s">
        <v>8232</v>
      </c>
      <c r="J2487" s="2" t="s">
        <v>8233</v>
      </c>
      <c r="K2487" s="41">
        <v>386</v>
      </c>
      <c r="L2487" s="48">
        <v>386</v>
      </c>
      <c r="M2487" s="49" t="s">
        <v>114</v>
      </c>
      <c r="N2487" s="39" t="s">
        <v>115</v>
      </c>
      <c r="O2487" s="2">
        <v>0</v>
      </c>
      <c r="P2487" s="2">
        <v>0</v>
      </c>
      <c r="Q2487" s="39">
        <v>26.55</v>
      </c>
      <c r="R2487" s="2">
        <v>3.4515000000000002</v>
      </c>
      <c r="S2487" s="2">
        <v>0</v>
      </c>
      <c r="T2487" s="2">
        <v>0</v>
      </c>
      <c r="U2487" s="39">
        <v>30.0015</v>
      </c>
      <c r="V2487" s="2">
        <v>0</v>
      </c>
      <c r="W2487" s="2" t="s">
        <v>1</v>
      </c>
      <c r="X2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7"/>
      <c r="Z2487"/>
      <c r="AA2487"/>
    </row>
    <row r="2488" spans="5:27" hidden="1">
      <c r="E2488" s="2" t="s">
        <v>8563</v>
      </c>
      <c r="F2488" s="2" t="s">
        <v>8652</v>
      </c>
      <c r="G2488" s="2" t="s">
        <v>1</v>
      </c>
      <c r="H2488" s="2" t="s">
        <v>0</v>
      </c>
      <c r="I2488" s="2" t="s">
        <v>8232</v>
      </c>
      <c r="J2488" s="2" t="s">
        <v>8233</v>
      </c>
      <c r="K2488" s="41">
        <v>385</v>
      </c>
      <c r="L2488" s="48">
        <v>385</v>
      </c>
      <c r="M2488" s="49" t="s">
        <v>114</v>
      </c>
      <c r="N2488" s="39" t="s">
        <v>115</v>
      </c>
      <c r="O2488" s="2">
        <v>0</v>
      </c>
      <c r="P2488" s="2">
        <v>0</v>
      </c>
      <c r="Q2488" s="39">
        <v>76.510000000000005</v>
      </c>
      <c r="R2488" s="2">
        <v>9.9463000000000008</v>
      </c>
      <c r="S2488" s="2">
        <v>0</v>
      </c>
      <c r="T2488" s="2">
        <v>0</v>
      </c>
      <c r="U2488" s="39">
        <v>86.456299999999999</v>
      </c>
      <c r="V2488" s="2">
        <v>0</v>
      </c>
      <c r="W2488" s="2" t="s">
        <v>1</v>
      </c>
      <c r="X2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8"/>
      <c r="Z2488"/>
      <c r="AA2488"/>
    </row>
    <row r="2489" spans="5:27" hidden="1">
      <c r="E2489" s="2" t="s">
        <v>8563</v>
      </c>
      <c r="F2489" s="2" t="s">
        <v>8615</v>
      </c>
      <c r="G2489" s="2" t="s">
        <v>1</v>
      </c>
      <c r="H2489" s="2" t="s">
        <v>0</v>
      </c>
      <c r="I2489" s="2" t="s">
        <v>8232</v>
      </c>
      <c r="J2489" s="2" t="s">
        <v>8233</v>
      </c>
      <c r="K2489" s="41">
        <v>384</v>
      </c>
      <c r="L2489" s="48">
        <v>384</v>
      </c>
      <c r="M2489" s="49" t="s">
        <v>7848</v>
      </c>
      <c r="N2489" s="39" t="s">
        <v>7847</v>
      </c>
      <c r="O2489" s="2">
        <v>0</v>
      </c>
      <c r="P2489" s="2">
        <v>0</v>
      </c>
      <c r="Q2489" s="39">
        <v>0</v>
      </c>
      <c r="R2489" s="2">
        <v>0</v>
      </c>
      <c r="S2489" s="2">
        <v>0</v>
      </c>
      <c r="T2489" s="2">
        <v>0</v>
      </c>
      <c r="U2489" s="39">
        <v>0</v>
      </c>
      <c r="V2489" s="2">
        <v>0</v>
      </c>
      <c r="W2489" s="2" t="s">
        <v>1</v>
      </c>
      <c r="X2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89"/>
      <c r="Z2489"/>
      <c r="AA2489"/>
    </row>
    <row r="2490" spans="5:27" hidden="1">
      <c r="E2490" s="2" t="s">
        <v>8563</v>
      </c>
      <c r="F2490" s="2" t="s">
        <v>8615</v>
      </c>
      <c r="G2490" s="2" t="s">
        <v>1</v>
      </c>
      <c r="H2490" s="2" t="s">
        <v>0</v>
      </c>
      <c r="I2490" s="2" t="s">
        <v>8232</v>
      </c>
      <c r="J2490" s="2" t="s">
        <v>8233</v>
      </c>
      <c r="K2490" s="41">
        <v>383</v>
      </c>
      <c r="L2490" s="48">
        <v>383</v>
      </c>
      <c r="M2490" s="49" t="s">
        <v>114</v>
      </c>
      <c r="N2490" s="39" t="s">
        <v>115</v>
      </c>
      <c r="O2490" s="2">
        <v>0</v>
      </c>
      <c r="P2490" s="2">
        <v>0</v>
      </c>
      <c r="Q2490" s="39">
        <v>25.9</v>
      </c>
      <c r="R2490" s="2">
        <v>3.367</v>
      </c>
      <c r="S2490" s="2">
        <v>0</v>
      </c>
      <c r="T2490" s="2">
        <v>0</v>
      </c>
      <c r="U2490" s="39">
        <v>29.266999999999999</v>
      </c>
      <c r="V2490" s="2">
        <v>0</v>
      </c>
      <c r="W2490" s="2" t="s">
        <v>1</v>
      </c>
      <c r="X2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0"/>
      <c r="Z2490"/>
      <c r="AA2490"/>
    </row>
    <row r="2491" spans="5:27" hidden="1">
      <c r="E2491" s="2" t="s">
        <v>8563</v>
      </c>
      <c r="F2491" s="2" t="s">
        <v>8616</v>
      </c>
      <c r="G2491" s="2" t="s">
        <v>1</v>
      </c>
      <c r="H2491" s="2" t="s">
        <v>0</v>
      </c>
      <c r="I2491" s="2" t="s">
        <v>8232</v>
      </c>
      <c r="J2491" s="2" t="s">
        <v>8233</v>
      </c>
      <c r="K2491" s="41">
        <v>382</v>
      </c>
      <c r="L2491" s="48">
        <v>382</v>
      </c>
      <c r="M2491" s="49" t="s">
        <v>114</v>
      </c>
      <c r="N2491" s="39" t="s">
        <v>115</v>
      </c>
      <c r="O2491" s="2">
        <v>0</v>
      </c>
      <c r="P2491" s="2">
        <v>0</v>
      </c>
      <c r="Q2491" s="39">
        <v>89.63</v>
      </c>
      <c r="R2491" s="2">
        <v>11.651899999999999</v>
      </c>
      <c r="S2491" s="2">
        <v>0</v>
      </c>
      <c r="T2491" s="2">
        <v>0</v>
      </c>
      <c r="U2491" s="39">
        <v>101.28189999999999</v>
      </c>
      <c r="V2491" s="2">
        <v>0</v>
      </c>
      <c r="W2491" s="2" t="s">
        <v>1</v>
      </c>
      <c r="X2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1"/>
      <c r="Z2491"/>
      <c r="AA2491"/>
    </row>
    <row r="2492" spans="5:27" hidden="1">
      <c r="E2492" s="2" t="s">
        <v>8563</v>
      </c>
      <c r="F2492" s="2" t="s">
        <v>8622</v>
      </c>
      <c r="G2492" s="2" t="s">
        <v>1</v>
      </c>
      <c r="H2492" s="2" t="s">
        <v>0</v>
      </c>
      <c r="I2492" s="2" t="s">
        <v>8232</v>
      </c>
      <c r="J2492" s="2" t="s">
        <v>8233</v>
      </c>
      <c r="K2492" s="41">
        <v>381</v>
      </c>
      <c r="L2492" s="48">
        <v>381</v>
      </c>
      <c r="M2492" s="49" t="s">
        <v>114</v>
      </c>
      <c r="N2492" s="39" t="s">
        <v>115</v>
      </c>
      <c r="O2492" s="2">
        <v>0</v>
      </c>
      <c r="P2492" s="2">
        <v>0</v>
      </c>
      <c r="Q2492" s="39">
        <v>49.36</v>
      </c>
      <c r="R2492" s="2">
        <v>6.4168000000000003</v>
      </c>
      <c r="S2492" s="2">
        <v>0</v>
      </c>
      <c r="T2492" s="2">
        <v>0</v>
      </c>
      <c r="U2492" s="39">
        <v>55.776800000000001</v>
      </c>
      <c r="V2492" s="2">
        <v>0</v>
      </c>
      <c r="W2492" s="2" t="s">
        <v>1</v>
      </c>
      <c r="X2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2"/>
      <c r="Z2492"/>
      <c r="AA2492"/>
    </row>
    <row r="2493" spans="5:27" hidden="1">
      <c r="E2493" s="2" t="s">
        <v>8563</v>
      </c>
      <c r="F2493" s="2" t="s">
        <v>8622</v>
      </c>
      <c r="G2493" s="2" t="s">
        <v>1</v>
      </c>
      <c r="H2493" s="2" t="s">
        <v>0</v>
      </c>
      <c r="I2493" s="2" t="s">
        <v>8232</v>
      </c>
      <c r="J2493" s="2" t="s">
        <v>8233</v>
      </c>
      <c r="K2493" s="41">
        <v>380</v>
      </c>
      <c r="L2493" s="48">
        <v>380</v>
      </c>
      <c r="M2493" s="49" t="s">
        <v>114</v>
      </c>
      <c r="N2493" s="39" t="s">
        <v>115</v>
      </c>
      <c r="O2493" s="2">
        <v>0</v>
      </c>
      <c r="P2493" s="2">
        <v>0</v>
      </c>
      <c r="Q2493" s="39">
        <v>60.13</v>
      </c>
      <c r="R2493" s="2">
        <v>7.8169000000000004</v>
      </c>
      <c r="S2493" s="2">
        <v>0</v>
      </c>
      <c r="T2493" s="2">
        <v>0</v>
      </c>
      <c r="U2493" s="39">
        <v>67.946899999999999</v>
      </c>
      <c r="V2493" s="2">
        <v>0</v>
      </c>
      <c r="W2493" s="2" t="s">
        <v>1</v>
      </c>
      <c r="X2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3"/>
      <c r="Z2493"/>
      <c r="AA2493"/>
    </row>
    <row r="2494" spans="5:27" hidden="1">
      <c r="E2494" s="2" t="s">
        <v>8563</v>
      </c>
      <c r="F2494" s="2" t="s">
        <v>8622</v>
      </c>
      <c r="G2494" s="2" t="s">
        <v>1</v>
      </c>
      <c r="H2494" s="2" t="s">
        <v>0</v>
      </c>
      <c r="I2494" s="2" t="s">
        <v>8232</v>
      </c>
      <c r="J2494" s="2" t="s">
        <v>8233</v>
      </c>
      <c r="K2494" s="41">
        <v>379</v>
      </c>
      <c r="L2494" s="48">
        <v>379</v>
      </c>
      <c r="M2494" s="49" t="s">
        <v>114</v>
      </c>
      <c r="N2494" s="39" t="s">
        <v>115</v>
      </c>
      <c r="O2494" s="2">
        <v>0</v>
      </c>
      <c r="P2494" s="2">
        <v>0</v>
      </c>
      <c r="Q2494" s="39">
        <v>66.03</v>
      </c>
      <c r="R2494" s="2">
        <v>8.5838999999999999</v>
      </c>
      <c r="S2494" s="2">
        <v>0</v>
      </c>
      <c r="T2494" s="2">
        <v>0</v>
      </c>
      <c r="U2494" s="39">
        <v>74.613900000000001</v>
      </c>
      <c r="V2494" s="2">
        <v>0</v>
      </c>
      <c r="W2494" s="2" t="s">
        <v>1</v>
      </c>
      <c r="X2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4"/>
      <c r="Z2494"/>
      <c r="AA2494"/>
    </row>
    <row r="2495" spans="5:27" hidden="1">
      <c r="E2495" s="2" t="s">
        <v>8563</v>
      </c>
      <c r="F2495" s="2" t="s">
        <v>8625</v>
      </c>
      <c r="G2495" s="2" t="s">
        <v>1</v>
      </c>
      <c r="H2495" s="2" t="s">
        <v>0</v>
      </c>
      <c r="I2495" s="2" t="s">
        <v>8232</v>
      </c>
      <c r="J2495" s="2" t="s">
        <v>8233</v>
      </c>
      <c r="K2495" s="41">
        <v>378</v>
      </c>
      <c r="L2495" s="48">
        <v>378</v>
      </c>
      <c r="M2495" s="49" t="s">
        <v>7848</v>
      </c>
      <c r="N2495" s="39" t="s">
        <v>7847</v>
      </c>
      <c r="O2495" s="2">
        <v>0</v>
      </c>
      <c r="P2495" s="2">
        <v>0</v>
      </c>
      <c r="Q2495" s="39">
        <v>0</v>
      </c>
      <c r="R2495" s="2">
        <v>0</v>
      </c>
      <c r="S2495" s="2">
        <v>0</v>
      </c>
      <c r="T2495" s="2">
        <v>0</v>
      </c>
      <c r="U2495" s="39">
        <v>0</v>
      </c>
      <c r="V2495" s="2">
        <v>0</v>
      </c>
      <c r="W2495" s="2" t="s">
        <v>1</v>
      </c>
      <c r="X2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5"/>
      <c r="Z2495"/>
      <c r="AA2495"/>
    </row>
    <row r="2496" spans="5:27" hidden="1">
      <c r="E2496" s="2" t="s">
        <v>8563</v>
      </c>
      <c r="F2496" s="2" t="s">
        <v>8625</v>
      </c>
      <c r="G2496" s="2" t="s">
        <v>1</v>
      </c>
      <c r="H2496" s="2" t="s">
        <v>0</v>
      </c>
      <c r="I2496" s="2" t="s">
        <v>8232</v>
      </c>
      <c r="J2496" s="2" t="s">
        <v>8233</v>
      </c>
      <c r="K2496" s="41">
        <v>376</v>
      </c>
      <c r="L2496" s="48">
        <v>376</v>
      </c>
      <c r="M2496" s="49" t="s">
        <v>114</v>
      </c>
      <c r="N2496" s="39" t="s">
        <v>115</v>
      </c>
      <c r="O2496" s="2">
        <v>0</v>
      </c>
      <c r="P2496" s="2">
        <v>0</v>
      </c>
      <c r="Q2496" s="39">
        <v>64.23</v>
      </c>
      <c r="R2496" s="2">
        <v>8.3499000000000017</v>
      </c>
      <c r="S2496" s="2">
        <v>0</v>
      </c>
      <c r="T2496" s="2">
        <v>0</v>
      </c>
      <c r="U2496" s="39">
        <v>72.579900000000009</v>
      </c>
      <c r="V2496" s="2">
        <v>0</v>
      </c>
      <c r="W2496" s="2" t="s">
        <v>1</v>
      </c>
      <c r="X2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6"/>
      <c r="Z2496"/>
      <c r="AA2496"/>
    </row>
    <row r="2497" spans="5:27" hidden="1">
      <c r="E2497" s="2" t="s">
        <v>8563</v>
      </c>
      <c r="F2497" s="2" t="s">
        <v>8625</v>
      </c>
      <c r="G2497" s="2" t="s">
        <v>1</v>
      </c>
      <c r="H2497" s="2" t="s">
        <v>0</v>
      </c>
      <c r="I2497" s="2" t="s">
        <v>8232</v>
      </c>
      <c r="J2497" s="2" t="s">
        <v>8233</v>
      </c>
      <c r="K2497" s="41">
        <v>375</v>
      </c>
      <c r="L2497" s="48">
        <v>375</v>
      </c>
      <c r="M2497" s="49" t="s">
        <v>114</v>
      </c>
      <c r="N2497" s="39" t="s">
        <v>115</v>
      </c>
      <c r="O2497" s="2">
        <v>0</v>
      </c>
      <c r="P2497" s="2">
        <v>0</v>
      </c>
      <c r="Q2497" s="39">
        <v>63.83</v>
      </c>
      <c r="R2497" s="2">
        <v>8.2979000000000003</v>
      </c>
      <c r="S2497" s="2">
        <v>0</v>
      </c>
      <c r="T2497" s="2">
        <v>0</v>
      </c>
      <c r="U2497" s="39">
        <v>72.127899999999997</v>
      </c>
      <c r="V2497" s="2">
        <v>0</v>
      </c>
      <c r="W2497" s="2" t="s">
        <v>1</v>
      </c>
      <c r="X2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7"/>
      <c r="Z2497"/>
      <c r="AA2497"/>
    </row>
    <row r="2498" spans="5:27" hidden="1">
      <c r="E2498" s="2" t="s">
        <v>8563</v>
      </c>
      <c r="F2498" s="2" t="s">
        <v>8625</v>
      </c>
      <c r="G2498" s="2" t="s">
        <v>1</v>
      </c>
      <c r="H2498" s="2" t="s">
        <v>0</v>
      </c>
      <c r="I2498" s="2" t="s">
        <v>8232</v>
      </c>
      <c r="J2498" s="2" t="s">
        <v>8233</v>
      </c>
      <c r="K2498" s="41">
        <v>374</v>
      </c>
      <c r="L2498" s="48">
        <v>374</v>
      </c>
      <c r="M2498" s="49" t="s">
        <v>1480</v>
      </c>
      <c r="N2498" s="39" t="s">
        <v>8100</v>
      </c>
      <c r="O2498" s="2">
        <v>0</v>
      </c>
      <c r="P2498" s="2">
        <v>0</v>
      </c>
      <c r="Q2498" s="39">
        <v>18.100000000000001</v>
      </c>
      <c r="R2498" s="2">
        <v>2.3530000000000002</v>
      </c>
      <c r="S2498" s="2">
        <v>0</v>
      </c>
      <c r="T2498" s="2">
        <v>0</v>
      </c>
      <c r="U2498" s="39">
        <v>20.453000000000003</v>
      </c>
      <c r="V2498" s="2">
        <v>0</v>
      </c>
      <c r="W2498" s="2" t="s">
        <v>1</v>
      </c>
      <c r="X2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8"/>
      <c r="Z2498"/>
      <c r="AA2498"/>
    </row>
    <row r="2499" spans="5:27" hidden="1">
      <c r="E2499" s="2" t="s">
        <v>8563</v>
      </c>
      <c r="F2499" s="2" t="s">
        <v>8651</v>
      </c>
      <c r="G2499" s="2" t="s">
        <v>1</v>
      </c>
      <c r="H2499" s="2" t="s">
        <v>0</v>
      </c>
      <c r="I2499" s="2" t="s">
        <v>8232</v>
      </c>
      <c r="J2499" s="2" t="s">
        <v>8233</v>
      </c>
      <c r="K2499" s="41">
        <v>373</v>
      </c>
      <c r="L2499" s="48">
        <v>373</v>
      </c>
      <c r="M2499" s="49" t="s">
        <v>1480</v>
      </c>
      <c r="N2499" s="39" t="s">
        <v>8100</v>
      </c>
      <c r="O2499" s="2">
        <v>0</v>
      </c>
      <c r="P2499" s="2">
        <v>0</v>
      </c>
      <c r="Q2499" s="39">
        <v>17.690000000000001</v>
      </c>
      <c r="R2499" s="2">
        <v>2.2997000000000001</v>
      </c>
      <c r="S2499" s="2">
        <v>0</v>
      </c>
      <c r="T2499" s="2">
        <v>0</v>
      </c>
      <c r="U2499" s="39">
        <v>19.989700000000003</v>
      </c>
      <c r="V2499" s="2">
        <v>0</v>
      </c>
      <c r="W2499" s="2" t="s">
        <v>1</v>
      </c>
      <c r="X2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499"/>
      <c r="Z2499"/>
      <c r="AA2499"/>
    </row>
    <row r="2500" spans="5:27" hidden="1">
      <c r="E2500" s="2" t="s">
        <v>8563</v>
      </c>
      <c r="F2500" s="2" t="s">
        <v>8651</v>
      </c>
      <c r="G2500" s="2" t="s">
        <v>1</v>
      </c>
      <c r="H2500" s="2" t="s">
        <v>0</v>
      </c>
      <c r="I2500" s="2" t="s">
        <v>8232</v>
      </c>
      <c r="J2500" s="2" t="s">
        <v>8233</v>
      </c>
      <c r="K2500" s="41">
        <v>372</v>
      </c>
      <c r="L2500" s="48">
        <v>372</v>
      </c>
      <c r="M2500" s="49" t="s">
        <v>1480</v>
      </c>
      <c r="N2500" s="39" t="s">
        <v>8100</v>
      </c>
      <c r="O2500" s="2">
        <v>0</v>
      </c>
      <c r="P2500" s="2">
        <v>0</v>
      </c>
      <c r="Q2500" s="39">
        <v>45.52</v>
      </c>
      <c r="R2500" s="2">
        <v>5.9176000000000002</v>
      </c>
      <c r="S2500" s="2">
        <v>0</v>
      </c>
      <c r="T2500" s="2">
        <v>0</v>
      </c>
      <c r="U2500" s="39">
        <v>51.437600000000003</v>
      </c>
      <c r="V2500" s="2">
        <v>0</v>
      </c>
      <c r="W2500" s="2" t="s">
        <v>1</v>
      </c>
      <c r="X2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0"/>
      <c r="Z2500"/>
      <c r="AA2500"/>
    </row>
    <row r="2501" spans="5:27" hidden="1">
      <c r="E2501" s="2" t="s">
        <v>8563</v>
      </c>
      <c r="F2501" s="2" t="s">
        <v>8651</v>
      </c>
      <c r="G2501" s="2" t="s">
        <v>1</v>
      </c>
      <c r="H2501" s="2" t="s">
        <v>0</v>
      </c>
      <c r="I2501" s="2" t="s">
        <v>8232</v>
      </c>
      <c r="J2501" s="2" t="s">
        <v>8233</v>
      </c>
      <c r="K2501" s="41">
        <v>371</v>
      </c>
      <c r="L2501" s="48">
        <v>371</v>
      </c>
      <c r="M2501" s="49" t="s">
        <v>1480</v>
      </c>
      <c r="N2501" s="39" t="s">
        <v>8100</v>
      </c>
      <c r="O2501" s="2">
        <v>0</v>
      </c>
      <c r="P2501" s="2">
        <v>0</v>
      </c>
      <c r="Q2501" s="39">
        <v>21.9</v>
      </c>
      <c r="R2501" s="2">
        <v>2.847</v>
      </c>
      <c r="S2501" s="2">
        <v>0</v>
      </c>
      <c r="T2501" s="2">
        <v>0</v>
      </c>
      <c r="U2501" s="39">
        <v>24.747</v>
      </c>
      <c r="V2501" s="2">
        <v>0</v>
      </c>
      <c r="W2501" s="2" t="s">
        <v>1</v>
      </c>
      <c r="X2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1"/>
      <c r="Z2501"/>
      <c r="AA2501"/>
    </row>
    <row r="2502" spans="5:27" hidden="1">
      <c r="E2502" s="2" t="s">
        <v>8563</v>
      </c>
      <c r="F2502" s="2" t="s">
        <v>8651</v>
      </c>
      <c r="G2502" s="2" t="s">
        <v>1</v>
      </c>
      <c r="H2502" s="2" t="s">
        <v>0</v>
      </c>
      <c r="I2502" s="2" t="s">
        <v>8232</v>
      </c>
      <c r="J2502" s="2" t="s">
        <v>8233</v>
      </c>
      <c r="K2502" s="41">
        <v>370</v>
      </c>
      <c r="L2502" s="48">
        <v>370</v>
      </c>
      <c r="M2502" s="49" t="s">
        <v>114</v>
      </c>
      <c r="N2502" s="39" t="s">
        <v>115</v>
      </c>
      <c r="O2502" s="2">
        <v>0</v>
      </c>
      <c r="P2502" s="2">
        <v>0</v>
      </c>
      <c r="Q2502" s="39">
        <v>38.380000000000003</v>
      </c>
      <c r="R2502" s="2">
        <v>4.9894000000000007</v>
      </c>
      <c r="S2502" s="2">
        <v>0</v>
      </c>
      <c r="T2502" s="2">
        <v>0</v>
      </c>
      <c r="U2502" s="39">
        <v>43.369400000000006</v>
      </c>
      <c r="V2502" s="2">
        <v>0</v>
      </c>
      <c r="W2502" s="2" t="s">
        <v>1</v>
      </c>
      <c r="X2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2"/>
      <c r="Z2502"/>
      <c r="AA2502"/>
    </row>
    <row r="2503" spans="5:27" hidden="1">
      <c r="E2503" s="2" t="s">
        <v>8563</v>
      </c>
      <c r="F2503" s="2" t="s">
        <v>8627</v>
      </c>
      <c r="G2503" s="2" t="s">
        <v>1</v>
      </c>
      <c r="H2503" s="2" t="s">
        <v>0</v>
      </c>
      <c r="I2503" s="2" t="s">
        <v>8232</v>
      </c>
      <c r="J2503" s="2" t="s">
        <v>8233</v>
      </c>
      <c r="K2503" s="41">
        <v>369</v>
      </c>
      <c r="L2503" s="48">
        <v>369</v>
      </c>
      <c r="M2503" s="49" t="s">
        <v>114</v>
      </c>
      <c r="N2503" s="39" t="s">
        <v>115</v>
      </c>
      <c r="O2503" s="2">
        <v>0</v>
      </c>
      <c r="P2503" s="2">
        <v>0</v>
      </c>
      <c r="Q2503" s="39">
        <v>47.86</v>
      </c>
      <c r="R2503" s="2">
        <v>6.2218</v>
      </c>
      <c r="S2503" s="2">
        <v>0</v>
      </c>
      <c r="T2503" s="2">
        <v>0</v>
      </c>
      <c r="U2503" s="39">
        <v>54.081800000000001</v>
      </c>
      <c r="V2503" s="2">
        <v>0</v>
      </c>
      <c r="W2503" s="2" t="s">
        <v>1</v>
      </c>
      <c r="X2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3"/>
      <c r="Z2503"/>
      <c r="AA2503"/>
    </row>
    <row r="2504" spans="5:27" hidden="1">
      <c r="E2504" s="2" t="s">
        <v>8563</v>
      </c>
      <c r="F2504" s="2" t="s">
        <v>8627</v>
      </c>
      <c r="G2504" s="2" t="s">
        <v>1</v>
      </c>
      <c r="H2504" s="2" t="s">
        <v>0</v>
      </c>
      <c r="I2504" s="2" t="s">
        <v>8232</v>
      </c>
      <c r="J2504" s="2" t="s">
        <v>8233</v>
      </c>
      <c r="K2504" s="41">
        <v>368</v>
      </c>
      <c r="L2504" s="48">
        <v>368</v>
      </c>
      <c r="M2504" s="49" t="s">
        <v>114</v>
      </c>
      <c r="N2504" s="39" t="s">
        <v>115</v>
      </c>
      <c r="O2504" s="2">
        <v>0</v>
      </c>
      <c r="P2504" s="2">
        <v>0</v>
      </c>
      <c r="Q2504" s="39">
        <v>27.52</v>
      </c>
      <c r="R2504" s="2">
        <v>3.5775999999999999</v>
      </c>
      <c r="S2504" s="2">
        <v>0</v>
      </c>
      <c r="T2504" s="2">
        <v>0</v>
      </c>
      <c r="U2504" s="39">
        <v>31.0976</v>
      </c>
      <c r="V2504" s="2">
        <v>0</v>
      </c>
      <c r="W2504" s="2" t="s">
        <v>1</v>
      </c>
      <c r="X2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4"/>
      <c r="Z2504"/>
      <c r="AA2504"/>
    </row>
    <row r="2505" spans="5:27" hidden="1">
      <c r="E2505" s="2" t="s">
        <v>8563</v>
      </c>
      <c r="F2505" s="2" t="s">
        <v>8650</v>
      </c>
      <c r="G2505" s="2" t="s">
        <v>1</v>
      </c>
      <c r="H2505" s="2" t="s">
        <v>0</v>
      </c>
      <c r="I2505" s="2" t="s">
        <v>8232</v>
      </c>
      <c r="J2505" s="2" t="s">
        <v>8233</v>
      </c>
      <c r="K2505" s="41">
        <v>367</v>
      </c>
      <c r="L2505" s="48">
        <v>367</v>
      </c>
      <c r="M2505" s="49" t="s">
        <v>114</v>
      </c>
      <c r="N2505" s="39" t="s">
        <v>115</v>
      </c>
      <c r="O2505" s="2">
        <v>0</v>
      </c>
      <c r="P2505" s="2">
        <v>0</v>
      </c>
      <c r="Q2505" s="39">
        <v>61.7</v>
      </c>
      <c r="R2505" s="2">
        <v>8.0210000000000008</v>
      </c>
      <c r="S2505" s="2">
        <v>0</v>
      </c>
      <c r="T2505" s="2">
        <v>0</v>
      </c>
      <c r="U2505" s="39">
        <v>69.721000000000004</v>
      </c>
      <c r="V2505" s="2">
        <v>0</v>
      </c>
      <c r="W2505" s="2" t="s">
        <v>1</v>
      </c>
      <c r="X2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5"/>
      <c r="Z2505"/>
      <c r="AA2505"/>
    </row>
    <row r="2506" spans="5:27" hidden="1">
      <c r="E2506" s="2" t="s">
        <v>8563</v>
      </c>
      <c r="F2506" s="2" t="s">
        <v>8650</v>
      </c>
      <c r="G2506" s="2" t="s">
        <v>1</v>
      </c>
      <c r="H2506" s="2" t="s">
        <v>0</v>
      </c>
      <c r="I2506" s="2" t="s">
        <v>8232</v>
      </c>
      <c r="J2506" s="2" t="s">
        <v>8233</v>
      </c>
      <c r="K2506" s="41">
        <v>366</v>
      </c>
      <c r="L2506" s="48">
        <v>366</v>
      </c>
      <c r="M2506" s="49" t="s">
        <v>114</v>
      </c>
      <c r="N2506" s="39" t="s">
        <v>115</v>
      </c>
      <c r="O2506" s="2">
        <v>0</v>
      </c>
      <c r="P2506" s="2">
        <v>0</v>
      </c>
      <c r="Q2506" s="39">
        <v>69.989999999999995</v>
      </c>
      <c r="R2506" s="2">
        <v>9.0986999999999991</v>
      </c>
      <c r="S2506" s="2">
        <v>0</v>
      </c>
      <c r="T2506" s="2">
        <v>0</v>
      </c>
      <c r="U2506" s="39">
        <v>79.088699999999989</v>
      </c>
      <c r="V2506" s="2">
        <v>0</v>
      </c>
      <c r="W2506" s="2" t="s">
        <v>1</v>
      </c>
      <c r="X2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6"/>
      <c r="Z2506"/>
      <c r="AA2506"/>
    </row>
    <row r="2507" spans="5:27" hidden="1">
      <c r="E2507" s="2" t="s">
        <v>8563</v>
      </c>
      <c r="F2507" s="2" t="s">
        <v>8650</v>
      </c>
      <c r="G2507" s="2" t="s">
        <v>1</v>
      </c>
      <c r="H2507" s="2" t="s">
        <v>0</v>
      </c>
      <c r="I2507" s="2" t="s">
        <v>8232</v>
      </c>
      <c r="J2507" s="2" t="s">
        <v>8233</v>
      </c>
      <c r="K2507" s="41">
        <v>365</v>
      </c>
      <c r="L2507" s="48">
        <v>365</v>
      </c>
      <c r="M2507" s="49" t="s">
        <v>114</v>
      </c>
      <c r="N2507" s="39" t="s">
        <v>115</v>
      </c>
      <c r="O2507" s="2">
        <v>0</v>
      </c>
      <c r="P2507" s="2">
        <v>0</v>
      </c>
      <c r="Q2507" s="39">
        <v>48.57</v>
      </c>
      <c r="R2507" s="2">
        <v>6.3140999999999998</v>
      </c>
      <c r="S2507" s="2">
        <v>0</v>
      </c>
      <c r="T2507" s="2">
        <v>0</v>
      </c>
      <c r="U2507" s="39">
        <v>54.884100000000004</v>
      </c>
      <c r="V2507" s="2">
        <v>0</v>
      </c>
      <c r="W2507" s="2" t="s">
        <v>1</v>
      </c>
      <c r="X2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7"/>
      <c r="Z2507"/>
      <c r="AA2507"/>
    </row>
    <row r="2508" spans="5:27" hidden="1">
      <c r="E2508" s="2" t="s">
        <v>8563</v>
      </c>
      <c r="F2508" s="2" t="s">
        <v>8650</v>
      </c>
      <c r="G2508" s="2" t="s">
        <v>1</v>
      </c>
      <c r="H2508" s="2" t="s">
        <v>0</v>
      </c>
      <c r="I2508" s="2" t="s">
        <v>8232</v>
      </c>
      <c r="J2508" s="2" t="s">
        <v>8233</v>
      </c>
      <c r="K2508" s="41">
        <v>364</v>
      </c>
      <c r="L2508" s="48">
        <v>364</v>
      </c>
      <c r="M2508" s="49" t="s">
        <v>7848</v>
      </c>
      <c r="N2508" s="39" t="s">
        <v>7847</v>
      </c>
      <c r="O2508" s="2">
        <v>0</v>
      </c>
      <c r="P2508" s="2">
        <v>0</v>
      </c>
      <c r="Q2508" s="39">
        <v>0</v>
      </c>
      <c r="R2508" s="2">
        <v>0</v>
      </c>
      <c r="S2508" s="2">
        <v>0</v>
      </c>
      <c r="T2508" s="2">
        <v>0</v>
      </c>
      <c r="U2508" s="39">
        <v>0</v>
      </c>
      <c r="V2508" s="2">
        <v>0</v>
      </c>
      <c r="W2508" s="2" t="s">
        <v>1</v>
      </c>
      <c r="X2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8"/>
      <c r="Z2508"/>
      <c r="AA2508"/>
    </row>
    <row r="2509" spans="5:27" hidden="1">
      <c r="E2509" s="2" t="s">
        <v>8563</v>
      </c>
      <c r="F2509" s="2" t="s">
        <v>8650</v>
      </c>
      <c r="G2509" s="2" t="s">
        <v>1</v>
      </c>
      <c r="H2509" s="2" t="s">
        <v>0</v>
      </c>
      <c r="I2509" s="2" t="s">
        <v>8232</v>
      </c>
      <c r="J2509" s="2" t="s">
        <v>8233</v>
      </c>
      <c r="K2509" s="41">
        <v>363</v>
      </c>
      <c r="L2509" s="48">
        <v>363</v>
      </c>
      <c r="M2509" s="49" t="s">
        <v>114</v>
      </c>
      <c r="N2509" s="39" t="s">
        <v>115</v>
      </c>
      <c r="O2509" s="2">
        <v>0</v>
      </c>
      <c r="P2509" s="2">
        <v>0</v>
      </c>
      <c r="Q2509" s="39">
        <v>57.65</v>
      </c>
      <c r="R2509" s="2">
        <v>7.4945000000000004</v>
      </c>
      <c r="S2509" s="2">
        <v>0</v>
      </c>
      <c r="T2509" s="2">
        <v>0</v>
      </c>
      <c r="U2509" s="39">
        <v>65.144499999999994</v>
      </c>
      <c r="V2509" s="2">
        <v>0</v>
      </c>
      <c r="W2509" s="2" t="s">
        <v>1</v>
      </c>
      <c r="X2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09"/>
      <c r="Z2509"/>
      <c r="AA2509"/>
    </row>
    <row r="2510" spans="5:27" hidden="1">
      <c r="E2510" s="2" t="s">
        <v>8563</v>
      </c>
      <c r="F2510" s="2" t="s">
        <v>8641</v>
      </c>
      <c r="G2510" s="2" t="s">
        <v>1</v>
      </c>
      <c r="H2510" s="2" t="s">
        <v>0</v>
      </c>
      <c r="I2510" s="2" t="s">
        <v>8232</v>
      </c>
      <c r="J2510" s="2" t="s">
        <v>8233</v>
      </c>
      <c r="K2510" s="41">
        <v>361</v>
      </c>
      <c r="L2510" s="48">
        <v>361</v>
      </c>
      <c r="M2510" s="49" t="s">
        <v>7848</v>
      </c>
      <c r="N2510" s="39" t="s">
        <v>7847</v>
      </c>
      <c r="O2510" s="2">
        <v>0</v>
      </c>
      <c r="P2510" s="2">
        <v>0</v>
      </c>
      <c r="Q2510" s="39">
        <v>0</v>
      </c>
      <c r="R2510" s="2">
        <v>0</v>
      </c>
      <c r="S2510" s="2">
        <v>0</v>
      </c>
      <c r="T2510" s="2">
        <v>0</v>
      </c>
      <c r="U2510" s="39">
        <v>0</v>
      </c>
      <c r="V2510" s="2">
        <v>0</v>
      </c>
      <c r="W2510" s="2" t="s">
        <v>1</v>
      </c>
      <c r="X2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0"/>
      <c r="Z2510"/>
      <c r="AA2510"/>
    </row>
    <row r="2511" spans="5:27" hidden="1">
      <c r="E2511" s="2" t="s">
        <v>8563</v>
      </c>
      <c r="F2511" s="2" t="s">
        <v>8641</v>
      </c>
      <c r="G2511" s="2" t="s">
        <v>1</v>
      </c>
      <c r="H2511" s="2" t="s">
        <v>0</v>
      </c>
      <c r="I2511" s="2" t="s">
        <v>8232</v>
      </c>
      <c r="J2511" s="2" t="s">
        <v>8233</v>
      </c>
      <c r="K2511" s="41">
        <v>360</v>
      </c>
      <c r="L2511" s="48">
        <v>360</v>
      </c>
      <c r="M2511" s="49" t="s">
        <v>8011</v>
      </c>
      <c r="N2511" s="39" t="s">
        <v>8012</v>
      </c>
      <c r="O2511" s="2">
        <v>0</v>
      </c>
      <c r="P2511" s="2">
        <v>0</v>
      </c>
      <c r="Q2511" s="39">
        <v>22.38</v>
      </c>
      <c r="R2511" s="2">
        <v>2.9093999999999998</v>
      </c>
      <c r="S2511" s="2">
        <v>0</v>
      </c>
      <c r="T2511" s="2">
        <v>0</v>
      </c>
      <c r="U2511" s="39">
        <v>25.289400000000001</v>
      </c>
      <c r="V2511" s="2">
        <v>0</v>
      </c>
      <c r="W2511" s="2" t="s">
        <v>1</v>
      </c>
      <c r="X2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1"/>
      <c r="Z2511"/>
      <c r="AA2511"/>
    </row>
    <row r="2512" spans="5:27" hidden="1">
      <c r="E2512" s="2" t="s">
        <v>8563</v>
      </c>
      <c r="F2512" s="2" t="s">
        <v>8641</v>
      </c>
      <c r="G2512" s="2" t="s">
        <v>1</v>
      </c>
      <c r="H2512" s="2" t="s">
        <v>0</v>
      </c>
      <c r="I2512" s="2" t="s">
        <v>8232</v>
      </c>
      <c r="J2512" s="2" t="s">
        <v>8233</v>
      </c>
      <c r="K2512" s="41">
        <v>359</v>
      </c>
      <c r="L2512" s="48">
        <v>359</v>
      </c>
      <c r="M2512" s="49" t="s">
        <v>8011</v>
      </c>
      <c r="N2512" s="39" t="s">
        <v>8012</v>
      </c>
      <c r="O2512" s="2">
        <v>0</v>
      </c>
      <c r="P2512" s="2">
        <v>0</v>
      </c>
      <c r="Q2512" s="39">
        <v>5.95</v>
      </c>
      <c r="R2512" s="2">
        <v>0.77350000000000008</v>
      </c>
      <c r="S2512" s="2">
        <v>0</v>
      </c>
      <c r="T2512" s="2">
        <v>0</v>
      </c>
      <c r="U2512" s="39">
        <v>6.7235000000000005</v>
      </c>
      <c r="V2512" s="2">
        <v>0</v>
      </c>
      <c r="W2512" s="2" t="s">
        <v>1</v>
      </c>
      <c r="X2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2"/>
      <c r="Z2512"/>
      <c r="AA2512"/>
    </row>
    <row r="2513" spans="5:27" hidden="1">
      <c r="E2513" s="2" t="s">
        <v>8563</v>
      </c>
      <c r="F2513" s="2" t="s">
        <v>8641</v>
      </c>
      <c r="G2513" s="2" t="s">
        <v>1</v>
      </c>
      <c r="H2513" s="2" t="s">
        <v>0</v>
      </c>
      <c r="I2513" s="2" t="s">
        <v>8232</v>
      </c>
      <c r="J2513" s="2" t="s">
        <v>8233</v>
      </c>
      <c r="K2513" s="41">
        <v>358</v>
      </c>
      <c r="L2513" s="48">
        <v>358</v>
      </c>
      <c r="M2513" s="49" t="s">
        <v>645</v>
      </c>
      <c r="N2513" s="39" t="s">
        <v>646</v>
      </c>
      <c r="O2513" s="2">
        <v>0</v>
      </c>
      <c r="P2513" s="2">
        <v>0</v>
      </c>
      <c r="Q2513" s="39">
        <v>22.57</v>
      </c>
      <c r="R2513" s="2">
        <v>2.9340999999999999</v>
      </c>
      <c r="S2513" s="2">
        <v>0</v>
      </c>
      <c r="T2513" s="2">
        <v>0</v>
      </c>
      <c r="U2513" s="39">
        <v>25.504100000000001</v>
      </c>
      <c r="V2513" s="2">
        <v>0</v>
      </c>
      <c r="W2513" s="2" t="s">
        <v>1</v>
      </c>
      <c r="X2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3"/>
      <c r="Z2513"/>
      <c r="AA2513"/>
    </row>
    <row r="2514" spans="5:27" hidden="1">
      <c r="E2514" s="2" t="s">
        <v>8563</v>
      </c>
      <c r="F2514" s="2" t="s">
        <v>8641</v>
      </c>
      <c r="G2514" s="2" t="s">
        <v>1</v>
      </c>
      <c r="H2514" s="2" t="s">
        <v>0</v>
      </c>
      <c r="I2514" s="2" t="s">
        <v>8232</v>
      </c>
      <c r="J2514" s="2" t="s">
        <v>8233</v>
      </c>
      <c r="K2514" s="41">
        <v>357</v>
      </c>
      <c r="L2514" s="48">
        <v>357</v>
      </c>
      <c r="M2514" s="49" t="s">
        <v>114</v>
      </c>
      <c r="N2514" s="39" t="s">
        <v>115</v>
      </c>
      <c r="O2514" s="2">
        <v>0</v>
      </c>
      <c r="P2514" s="2">
        <v>0</v>
      </c>
      <c r="Q2514" s="39">
        <v>54.17</v>
      </c>
      <c r="R2514" s="2">
        <v>7.0421000000000005</v>
      </c>
      <c r="S2514" s="2">
        <v>0</v>
      </c>
      <c r="T2514" s="2">
        <v>0</v>
      </c>
      <c r="U2514" s="39">
        <v>61.2121</v>
      </c>
      <c r="V2514" s="2">
        <v>0</v>
      </c>
      <c r="W2514" s="2" t="s">
        <v>1</v>
      </c>
      <c r="X2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4"/>
      <c r="Z2514"/>
      <c r="AA2514"/>
    </row>
    <row r="2515" spans="5:27" hidden="1">
      <c r="E2515" s="2" t="s">
        <v>8563</v>
      </c>
      <c r="F2515" s="2" t="s">
        <v>8641</v>
      </c>
      <c r="G2515" s="2" t="s">
        <v>1</v>
      </c>
      <c r="H2515" s="2" t="s">
        <v>0</v>
      </c>
      <c r="I2515" s="2" t="s">
        <v>8232</v>
      </c>
      <c r="J2515" s="2" t="s">
        <v>8233</v>
      </c>
      <c r="K2515" s="41">
        <v>356</v>
      </c>
      <c r="L2515" s="48">
        <v>356</v>
      </c>
      <c r="M2515" s="49" t="s">
        <v>114</v>
      </c>
      <c r="N2515" s="39" t="s">
        <v>115</v>
      </c>
      <c r="O2515" s="2">
        <v>0</v>
      </c>
      <c r="P2515" s="2">
        <v>0</v>
      </c>
      <c r="Q2515" s="39">
        <v>47.93</v>
      </c>
      <c r="R2515" s="2">
        <v>6.2309000000000001</v>
      </c>
      <c r="S2515" s="2">
        <v>0</v>
      </c>
      <c r="T2515" s="2">
        <v>0</v>
      </c>
      <c r="U2515" s="39">
        <v>54.160899999999998</v>
      </c>
      <c r="V2515" s="2">
        <v>0</v>
      </c>
      <c r="W2515" s="2" t="s">
        <v>1</v>
      </c>
      <c r="X2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2515"/>
      <c r="Z2515"/>
      <c r="AA2515"/>
    </row>
    <row r="2516" spans="5:27" hidden="1">
      <c r="E2516" s="2" t="s">
        <v>8563</v>
      </c>
      <c r="F2516" s="2" t="s">
        <v>8641</v>
      </c>
      <c r="G2516" s="2" t="s">
        <v>1</v>
      </c>
      <c r="H2516" s="2" t="s">
        <v>8228</v>
      </c>
      <c r="I2516" s="2" t="s">
        <v>8229</v>
      </c>
      <c r="J2516" s="2" t="s">
        <v>8230</v>
      </c>
      <c r="K2516" s="41">
        <v>276</v>
      </c>
      <c r="L2516" s="48">
        <v>276</v>
      </c>
      <c r="M2516" s="49" t="s">
        <v>528</v>
      </c>
      <c r="N2516" s="39" t="s">
        <v>529</v>
      </c>
      <c r="O2516" s="2">
        <v>0</v>
      </c>
      <c r="P2516" s="2">
        <v>0</v>
      </c>
      <c r="Q2516" s="39">
        <v>261.38</v>
      </c>
      <c r="R2516" s="2">
        <v>33.979399999999998</v>
      </c>
      <c r="S2516" s="2">
        <v>0</v>
      </c>
      <c r="T2516" s="2">
        <v>0</v>
      </c>
      <c r="U2516" s="39">
        <v>295.35939999999999</v>
      </c>
      <c r="V2516" s="2">
        <v>0</v>
      </c>
      <c r="W2516" s="2" t="s">
        <v>1</v>
      </c>
      <c r="X2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16"/>
      <c r="Z2516"/>
      <c r="AA2516"/>
    </row>
    <row r="2517" spans="5:27" hidden="1">
      <c r="E2517" s="2" t="s">
        <v>8563</v>
      </c>
      <c r="F2517" s="2" t="s">
        <v>8641</v>
      </c>
      <c r="G2517" s="2" t="s">
        <v>1</v>
      </c>
      <c r="H2517" s="2" t="s">
        <v>8228</v>
      </c>
      <c r="I2517" s="2" t="s">
        <v>8229</v>
      </c>
      <c r="J2517" s="2" t="s">
        <v>8230</v>
      </c>
      <c r="K2517" s="41">
        <v>277</v>
      </c>
      <c r="L2517" s="48">
        <v>277</v>
      </c>
      <c r="M2517" s="49" t="s">
        <v>79</v>
      </c>
      <c r="N2517" s="39" t="s">
        <v>80</v>
      </c>
      <c r="O2517" s="2">
        <v>0</v>
      </c>
      <c r="P2517" s="2">
        <v>0</v>
      </c>
      <c r="Q2517" s="39">
        <v>3.95</v>
      </c>
      <c r="R2517" s="2">
        <v>0.51350000000000007</v>
      </c>
      <c r="S2517" s="2">
        <v>0</v>
      </c>
      <c r="T2517" s="2">
        <v>0</v>
      </c>
      <c r="U2517" s="39">
        <v>4.4634999999999998</v>
      </c>
      <c r="V2517" s="2">
        <v>0</v>
      </c>
      <c r="W2517" s="2" t="s">
        <v>1</v>
      </c>
      <c r="X2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17"/>
      <c r="Z2517"/>
      <c r="AA2517"/>
    </row>
    <row r="2518" spans="5:27" hidden="1">
      <c r="E2518" s="2" t="s">
        <v>8563</v>
      </c>
      <c r="F2518" s="2" t="s">
        <v>8641</v>
      </c>
      <c r="G2518" s="2" t="s">
        <v>1</v>
      </c>
      <c r="H2518" s="2" t="s">
        <v>8228</v>
      </c>
      <c r="I2518" s="2" t="s">
        <v>8229</v>
      </c>
      <c r="J2518" s="2" t="s">
        <v>8230</v>
      </c>
      <c r="K2518" s="41">
        <v>278</v>
      </c>
      <c r="L2518" s="48">
        <v>278</v>
      </c>
      <c r="M2518" s="49" t="s">
        <v>77</v>
      </c>
      <c r="N2518" s="39" t="s">
        <v>78</v>
      </c>
      <c r="O2518" s="2">
        <v>0</v>
      </c>
      <c r="P2518" s="2">
        <v>0</v>
      </c>
      <c r="Q2518" s="39">
        <v>7.74</v>
      </c>
      <c r="R2518" s="2">
        <v>1.0062</v>
      </c>
      <c r="S2518" s="2">
        <v>0</v>
      </c>
      <c r="T2518" s="2">
        <v>0</v>
      </c>
      <c r="U2518" s="39">
        <v>8.7462</v>
      </c>
      <c r="V2518" s="2">
        <v>0</v>
      </c>
      <c r="W2518" s="2" t="s">
        <v>1</v>
      </c>
      <c r="X2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18"/>
      <c r="Z2518"/>
      <c r="AA2518"/>
    </row>
    <row r="2519" spans="5:27" hidden="1">
      <c r="E2519" s="2" t="s">
        <v>8563</v>
      </c>
      <c r="F2519" s="2" t="s">
        <v>8641</v>
      </c>
      <c r="G2519" s="2" t="s">
        <v>1</v>
      </c>
      <c r="H2519" s="2" t="s">
        <v>8228</v>
      </c>
      <c r="I2519" s="2" t="s">
        <v>8229</v>
      </c>
      <c r="J2519" s="2" t="s">
        <v>8230</v>
      </c>
      <c r="K2519" s="41">
        <v>279</v>
      </c>
      <c r="L2519" s="48">
        <v>279</v>
      </c>
      <c r="M2519" s="49" t="s">
        <v>528</v>
      </c>
      <c r="N2519" s="39" t="s">
        <v>529</v>
      </c>
      <c r="O2519" s="2">
        <v>0</v>
      </c>
      <c r="P2519" s="2">
        <v>0</v>
      </c>
      <c r="Q2519" s="39">
        <v>127.42</v>
      </c>
      <c r="R2519" s="2">
        <v>16.564600000000002</v>
      </c>
      <c r="S2519" s="2">
        <v>0</v>
      </c>
      <c r="T2519" s="2">
        <v>0</v>
      </c>
      <c r="U2519" s="39">
        <v>143.9846</v>
      </c>
      <c r="V2519" s="2">
        <v>0</v>
      </c>
      <c r="W2519" s="2" t="s">
        <v>1</v>
      </c>
      <c r="X2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19"/>
      <c r="Z2519"/>
      <c r="AA2519"/>
    </row>
    <row r="2520" spans="5:27" hidden="1">
      <c r="E2520" s="2" t="s">
        <v>8563</v>
      </c>
      <c r="F2520" s="2" t="s">
        <v>8641</v>
      </c>
      <c r="G2520" s="2" t="s">
        <v>1</v>
      </c>
      <c r="H2520" s="2" t="s">
        <v>8228</v>
      </c>
      <c r="I2520" s="2" t="s">
        <v>8229</v>
      </c>
      <c r="J2520" s="2" t="s">
        <v>8230</v>
      </c>
      <c r="K2520" s="41">
        <v>280</v>
      </c>
      <c r="L2520" s="48">
        <v>280</v>
      </c>
      <c r="M2520" s="49" t="s">
        <v>126</v>
      </c>
      <c r="N2520" s="39" t="s">
        <v>127</v>
      </c>
      <c r="O2520" s="2">
        <v>0</v>
      </c>
      <c r="P2520" s="2">
        <v>0</v>
      </c>
      <c r="Q2520" s="39">
        <v>15.93</v>
      </c>
      <c r="R2520" s="2">
        <v>2.0709</v>
      </c>
      <c r="S2520" s="2">
        <v>0</v>
      </c>
      <c r="T2520" s="2">
        <v>0</v>
      </c>
      <c r="U2520" s="39">
        <v>18.000900000000001</v>
      </c>
      <c r="V2520" s="2">
        <v>0</v>
      </c>
      <c r="W2520" s="2" t="s">
        <v>1</v>
      </c>
      <c r="X2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0"/>
      <c r="Z2520"/>
      <c r="AA2520"/>
    </row>
    <row r="2521" spans="5:27" hidden="1">
      <c r="E2521" s="2" t="s">
        <v>8563</v>
      </c>
      <c r="F2521" s="2" t="s">
        <v>8641</v>
      </c>
      <c r="G2521" s="2" t="s">
        <v>1</v>
      </c>
      <c r="H2521" s="2" t="s">
        <v>8228</v>
      </c>
      <c r="I2521" s="2" t="s">
        <v>8229</v>
      </c>
      <c r="J2521" s="2" t="s">
        <v>8230</v>
      </c>
      <c r="K2521" s="41">
        <v>281</v>
      </c>
      <c r="L2521" s="48">
        <v>281</v>
      </c>
      <c r="M2521" s="49" t="s">
        <v>77</v>
      </c>
      <c r="N2521" s="39" t="s">
        <v>78</v>
      </c>
      <c r="O2521" s="2">
        <v>0</v>
      </c>
      <c r="P2521" s="2">
        <v>0</v>
      </c>
      <c r="Q2521" s="39">
        <v>22.92</v>
      </c>
      <c r="R2521" s="2">
        <v>2.9796000000000005</v>
      </c>
      <c r="S2521" s="2">
        <v>0</v>
      </c>
      <c r="T2521" s="2">
        <v>0</v>
      </c>
      <c r="U2521" s="39">
        <v>25.899600000000003</v>
      </c>
      <c r="V2521" s="2">
        <v>0</v>
      </c>
      <c r="W2521" s="2" t="s">
        <v>1</v>
      </c>
      <c r="X2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1"/>
      <c r="Z2521"/>
      <c r="AA2521"/>
    </row>
    <row r="2522" spans="5:27" hidden="1">
      <c r="E2522" s="2" t="s">
        <v>8563</v>
      </c>
      <c r="F2522" s="2" t="s">
        <v>8641</v>
      </c>
      <c r="G2522" s="2" t="s">
        <v>1</v>
      </c>
      <c r="H2522" s="2" t="s">
        <v>8228</v>
      </c>
      <c r="I2522" s="2" t="s">
        <v>8229</v>
      </c>
      <c r="J2522" s="2" t="s">
        <v>8230</v>
      </c>
      <c r="K2522" s="41">
        <v>282</v>
      </c>
      <c r="L2522" s="48">
        <v>282</v>
      </c>
      <c r="M2522" s="49" t="s">
        <v>431</v>
      </c>
      <c r="N2522" s="39" t="s">
        <v>432</v>
      </c>
      <c r="O2522" s="2">
        <v>0</v>
      </c>
      <c r="P2522" s="2">
        <v>0</v>
      </c>
      <c r="Q2522" s="39">
        <v>1.08</v>
      </c>
      <c r="R2522" s="2">
        <v>0.14040000000000002</v>
      </c>
      <c r="S2522" s="2">
        <v>0</v>
      </c>
      <c r="T2522" s="2">
        <v>0</v>
      </c>
      <c r="U2522" s="39">
        <v>1.2204000000000002</v>
      </c>
      <c r="V2522" s="2">
        <v>0</v>
      </c>
      <c r="W2522" s="2" t="s">
        <v>1</v>
      </c>
      <c r="X2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2"/>
      <c r="Z2522"/>
      <c r="AA2522"/>
    </row>
    <row r="2523" spans="5:27" hidden="1">
      <c r="E2523" s="2" t="s">
        <v>8563</v>
      </c>
      <c r="F2523" s="2" t="s">
        <v>8641</v>
      </c>
      <c r="G2523" s="2" t="s">
        <v>1</v>
      </c>
      <c r="H2523" s="2" t="s">
        <v>8228</v>
      </c>
      <c r="I2523" s="2" t="s">
        <v>8229</v>
      </c>
      <c r="J2523" s="2" t="s">
        <v>8230</v>
      </c>
      <c r="K2523" s="41">
        <v>283</v>
      </c>
      <c r="L2523" s="48">
        <v>283</v>
      </c>
      <c r="M2523" s="49" t="s">
        <v>550</v>
      </c>
      <c r="N2523" s="39" t="s">
        <v>551</v>
      </c>
      <c r="O2523" s="2">
        <v>0</v>
      </c>
      <c r="P2523" s="2">
        <v>0</v>
      </c>
      <c r="Q2523" s="39">
        <v>6</v>
      </c>
      <c r="R2523" s="2">
        <v>0.78</v>
      </c>
      <c r="S2523" s="2">
        <v>0</v>
      </c>
      <c r="T2523" s="2">
        <v>0</v>
      </c>
      <c r="U2523" s="39">
        <v>6.78</v>
      </c>
      <c r="V2523" s="2">
        <v>0</v>
      </c>
      <c r="W2523" s="2" t="s">
        <v>1</v>
      </c>
      <c r="X2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3"/>
      <c r="Z2523"/>
      <c r="AA2523"/>
    </row>
    <row r="2524" spans="5:27" hidden="1">
      <c r="E2524" s="2" t="s">
        <v>8563</v>
      </c>
      <c r="F2524" s="2" t="s">
        <v>8641</v>
      </c>
      <c r="G2524" s="2" t="s">
        <v>1</v>
      </c>
      <c r="H2524" s="2" t="s">
        <v>8228</v>
      </c>
      <c r="I2524" s="2" t="s">
        <v>8229</v>
      </c>
      <c r="J2524" s="2" t="s">
        <v>8230</v>
      </c>
      <c r="K2524" s="41">
        <v>284</v>
      </c>
      <c r="L2524" s="48">
        <v>284</v>
      </c>
      <c r="M2524" s="49" t="s">
        <v>550</v>
      </c>
      <c r="N2524" s="39" t="s">
        <v>551</v>
      </c>
      <c r="O2524" s="2">
        <v>0</v>
      </c>
      <c r="P2524" s="2">
        <v>0</v>
      </c>
      <c r="Q2524" s="39">
        <v>2</v>
      </c>
      <c r="R2524" s="2">
        <v>0.26</v>
      </c>
      <c r="S2524" s="2">
        <v>0</v>
      </c>
      <c r="T2524" s="2">
        <v>0</v>
      </c>
      <c r="U2524" s="39">
        <v>2.2599999999999998</v>
      </c>
      <c r="V2524" s="2">
        <v>0</v>
      </c>
      <c r="W2524" s="2" t="s">
        <v>1</v>
      </c>
      <c r="X2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4"/>
      <c r="Z2524"/>
      <c r="AA2524"/>
    </row>
    <row r="2525" spans="5:27" hidden="1">
      <c r="E2525" s="2" t="s">
        <v>8563</v>
      </c>
      <c r="F2525" s="2" t="s">
        <v>8641</v>
      </c>
      <c r="G2525" s="2" t="s">
        <v>1</v>
      </c>
      <c r="H2525" s="2" t="s">
        <v>8228</v>
      </c>
      <c r="I2525" s="2" t="s">
        <v>8229</v>
      </c>
      <c r="J2525" s="2" t="s">
        <v>8230</v>
      </c>
      <c r="K2525" s="41">
        <v>285</v>
      </c>
      <c r="L2525" s="48">
        <v>285</v>
      </c>
      <c r="M2525" s="49" t="s">
        <v>512</v>
      </c>
      <c r="N2525" s="39" t="s">
        <v>513</v>
      </c>
      <c r="O2525" s="2">
        <v>0</v>
      </c>
      <c r="P2525" s="2">
        <v>0</v>
      </c>
      <c r="Q2525" s="39">
        <v>68.37</v>
      </c>
      <c r="R2525" s="2">
        <v>8.8881000000000014</v>
      </c>
      <c r="S2525" s="2">
        <v>0</v>
      </c>
      <c r="T2525" s="2">
        <v>0</v>
      </c>
      <c r="U2525" s="39">
        <v>77.258100000000013</v>
      </c>
      <c r="V2525" s="2">
        <v>0</v>
      </c>
      <c r="W2525" s="2" t="s">
        <v>1</v>
      </c>
      <c r="X2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5"/>
      <c r="Z2525"/>
      <c r="AA2525"/>
    </row>
    <row r="2526" spans="5:27" hidden="1">
      <c r="E2526" s="2" t="s">
        <v>8563</v>
      </c>
      <c r="F2526" s="2" t="s">
        <v>8629</v>
      </c>
      <c r="G2526" s="2" t="s">
        <v>1</v>
      </c>
      <c r="H2526" s="2" t="s">
        <v>8228</v>
      </c>
      <c r="I2526" s="2" t="s">
        <v>8229</v>
      </c>
      <c r="J2526" s="2" t="s">
        <v>8230</v>
      </c>
      <c r="K2526" s="41">
        <v>286</v>
      </c>
      <c r="L2526" s="48">
        <v>286</v>
      </c>
      <c r="M2526" s="49" t="s">
        <v>1155</v>
      </c>
      <c r="N2526" s="39" t="s">
        <v>1156</v>
      </c>
      <c r="O2526" s="2">
        <v>0</v>
      </c>
      <c r="P2526" s="2">
        <v>0</v>
      </c>
      <c r="Q2526" s="39">
        <v>796.47</v>
      </c>
      <c r="R2526" s="2">
        <v>103.5411</v>
      </c>
      <c r="S2526" s="2">
        <v>0</v>
      </c>
      <c r="T2526" s="2">
        <v>0</v>
      </c>
      <c r="U2526" s="39">
        <v>900.01110000000006</v>
      </c>
      <c r="V2526" s="2">
        <v>0</v>
      </c>
      <c r="W2526" s="2" t="s">
        <v>1</v>
      </c>
      <c r="X2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6"/>
      <c r="Z2526"/>
      <c r="AA2526"/>
    </row>
    <row r="2527" spans="5:27" hidden="1">
      <c r="E2527" s="2" t="s">
        <v>8563</v>
      </c>
      <c r="F2527" s="2" t="s">
        <v>8625</v>
      </c>
      <c r="G2527" s="2" t="s">
        <v>1</v>
      </c>
      <c r="H2527" s="2" t="s">
        <v>8228</v>
      </c>
      <c r="I2527" s="2" t="s">
        <v>8229</v>
      </c>
      <c r="J2527" s="2" t="s">
        <v>8230</v>
      </c>
      <c r="K2527" s="41">
        <v>287</v>
      </c>
      <c r="L2527" s="48">
        <v>287</v>
      </c>
      <c r="M2527" s="49" t="s">
        <v>8530</v>
      </c>
      <c r="N2527" s="39" t="s">
        <v>8531</v>
      </c>
      <c r="O2527" s="2">
        <v>0</v>
      </c>
      <c r="P2527" s="2">
        <v>0</v>
      </c>
      <c r="Q2527" s="39">
        <v>89.63</v>
      </c>
      <c r="R2527" s="2">
        <v>11.651899999999999</v>
      </c>
      <c r="S2527" s="2">
        <v>0</v>
      </c>
      <c r="T2527" s="2">
        <v>0</v>
      </c>
      <c r="U2527" s="39">
        <v>101.28189999999999</v>
      </c>
      <c r="V2527" s="2">
        <v>0</v>
      </c>
      <c r="W2527" s="2" t="s">
        <v>1</v>
      </c>
      <c r="X2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7"/>
      <c r="Z2527"/>
      <c r="AA2527"/>
    </row>
    <row r="2528" spans="5:27" hidden="1">
      <c r="E2528" s="2" t="s">
        <v>8563</v>
      </c>
      <c r="F2528" s="2" t="s">
        <v>8625</v>
      </c>
      <c r="G2528" s="2" t="s">
        <v>1</v>
      </c>
      <c r="H2528" s="2" t="s">
        <v>8228</v>
      </c>
      <c r="I2528" s="2" t="s">
        <v>8229</v>
      </c>
      <c r="J2528" s="2" t="s">
        <v>8230</v>
      </c>
      <c r="K2528" s="41">
        <v>288</v>
      </c>
      <c r="L2528" s="48">
        <v>288</v>
      </c>
      <c r="M2528" s="49" t="s">
        <v>249</v>
      </c>
      <c r="N2528" s="39" t="s">
        <v>250</v>
      </c>
      <c r="O2528" s="2">
        <v>0</v>
      </c>
      <c r="P2528" s="2">
        <v>0</v>
      </c>
      <c r="Q2528" s="39">
        <v>1725.66</v>
      </c>
      <c r="R2528" s="2">
        <v>224.33580000000001</v>
      </c>
      <c r="S2528" s="2">
        <v>0</v>
      </c>
      <c r="T2528" s="2">
        <v>0</v>
      </c>
      <c r="U2528" s="39">
        <v>1949.9958000000001</v>
      </c>
      <c r="V2528" s="2">
        <v>0</v>
      </c>
      <c r="W2528" s="2" t="s">
        <v>1</v>
      </c>
      <c r="X2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8"/>
      <c r="Z2528"/>
      <c r="AA2528"/>
    </row>
    <row r="2529" spans="5:27" hidden="1">
      <c r="E2529" s="2" t="s">
        <v>8563</v>
      </c>
      <c r="F2529" s="2" t="s">
        <v>8625</v>
      </c>
      <c r="G2529" s="2" t="s">
        <v>1</v>
      </c>
      <c r="H2529" s="2" t="s">
        <v>8228</v>
      </c>
      <c r="I2529" s="2" t="s">
        <v>8229</v>
      </c>
      <c r="J2529" s="2" t="s">
        <v>8230</v>
      </c>
      <c r="K2529" s="41">
        <v>289</v>
      </c>
      <c r="L2529" s="48">
        <v>289</v>
      </c>
      <c r="M2529" s="49">
        <v>0</v>
      </c>
      <c r="N2529" s="39" t="s">
        <v>428</v>
      </c>
      <c r="O2529" s="2">
        <v>0</v>
      </c>
      <c r="P2529" s="2">
        <v>0</v>
      </c>
      <c r="Q2529" s="39">
        <v>30.8</v>
      </c>
      <c r="R2529" s="2">
        <v>4.0040000000000004</v>
      </c>
      <c r="S2529" s="2">
        <v>0</v>
      </c>
      <c r="T2529" s="2">
        <v>0</v>
      </c>
      <c r="U2529" s="39">
        <v>34.804000000000002</v>
      </c>
      <c r="V2529" s="2" t="s">
        <v>8382</v>
      </c>
      <c r="W2529" s="2" t="s">
        <v>1</v>
      </c>
      <c r="X2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29"/>
      <c r="Z2529"/>
      <c r="AA2529"/>
    </row>
    <row r="2530" spans="5:27" hidden="1">
      <c r="E2530" s="2" t="s">
        <v>8563</v>
      </c>
      <c r="F2530" s="2" t="s">
        <v>8609</v>
      </c>
      <c r="G2530" s="2" t="s">
        <v>1</v>
      </c>
      <c r="H2530" s="2" t="s">
        <v>8228</v>
      </c>
      <c r="I2530" s="2" t="s">
        <v>8229</v>
      </c>
      <c r="J2530" s="2" t="s">
        <v>8230</v>
      </c>
      <c r="K2530" s="41">
        <v>290</v>
      </c>
      <c r="L2530" s="48">
        <v>290</v>
      </c>
      <c r="M2530" s="49" t="s">
        <v>173</v>
      </c>
      <c r="N2530" s="39" t="s">
        <v>174</v>
      </c>
      <c r="O2530" s="2">
        <v>0</v>
      </c>
      <c r="P2530" s="2">
        <v>0</v>
      </c>
      <c r="Q2530" s="39">
        <v>5.84</v>
      </c>
      <c r="R2530" s="2">
        <v>0.75919999999999999</v>
      </c>
      <c r="S2530" s="2">
        <v>0</v>
      </c>
      <c r="T2530" s="2">
        <v>0</v>
      </c>
      <c r="U2530" s="39">
        <v>6.5991999999999997</v>
      </c>
      <c r="V2530" s="2">
        <v>0</v>
      </c>
      <c r="W2530" s="2" t="s">
        <v>1</v>
      </c>
      <c r="X2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0"/>
      <c r="Z2530"/>
      <c r="AA2530"/>
    </row>
    <row r="2531" spans="5:27" hidden="1">
      <c r="E2531" s="2" t="s">
        <v>8563</v>
      </c>
      <c r="F2531" s="2" t="s">
        <v>8609</v>
      </c>
      <c r="G2531" s="2" t="s">
        <v>1</v>
      </c>
      <c r="H2531" s="2" t="s">
        <v>8228</v>
      </c>
      <c r="I2531" s="2" t="s">
        <v>8229</v>
      </c>
      <c r="J2531" s="2" t="s">
        <v>8230</v>
      </c>
      <c r="K2531" s="41">
        <v>291</v>
      </c>
      <c r="L2531" s="48">
        <v>291</v>
      </c>
      <c r="M2531" s="49" t="s">
        <v>937</v>
      </c>
      <c r="N2531" s="39" t="s">
        <v>938</v>
      </c>
      <c r="O2531" s="2">
        <v>0</v>
      </c>
      <c r="P2531" s="2">
        <v>0</v>
      </c>
      <c r="Q2531" s="39">
        <v>13.81</v>
      </c>
      <c r="R2531" s="2">
        <v>1.7953000000000001</v>
      </c>
      <c r="S2531" s="2">
        <v>0</v>
      </c>
      <c r="T2531" s="2">
        <v>0</v>
      </c>
      <c r="U2531" s="39">
        <v>15.6053</v>
      </c>
      <c r="V2531" s="2">
        <v>0</v>
      </c>
      <c r="W2531" s="2" t="s">
        <v>1</v>
      </c>
      <c r="X2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1"/>
      <c r="Z2531"/>
      <c r="AA2531"/>
    </row>
    <row r="2532" spans="5:27" hidden="1">
      <c r="E2532" s="2" t="s">
        <v>8563</v>
      </c>
      <c r="F2532" s="2" t="s">
        <v>8609</v>
      </c>
      <c r="G2532" s="2" t="s">
        <v>1</v>
      </c>
      <c r="H2532" s="2" t="s">
        <v>8228</v>
      </c>
      <c r="I2532" s="2" t="s">
        <v>8229</v>
      </c>
      <c r="J2532" s="2" t="s">
        <v>8230</v>
      </c>
      <c r="K2532" s="41">
        <v>292</v>
      </c>
      <c r="L2532" s="48">
        <v>292</v>
      </c>
      <c r="M2532" s="49" t="s">
        <v>303</v>
      </c>
      <c r="N2532" s="39" t="s">
        <v>304</v>
      </c>
      <c r="O2532" s="2">
        <v>0</v>
      </c>
      <c r="P2532" s="2">
        <v>0</v>
      </c>
      <c r="Q2532" s="39">
        <v>4158.6000000000004</v>
      </c>
      <c r="R2532" s="2">
        <v>540.61800000000005</v>
      </c>
      <c r="S2532" s="2">
        <v>0</v>
      </c>
      <c r="T2532" s="2">
        <v>0</v>
      </c>
      <c r="U2532" s="39">
        <v>4699.2180000000008</v>
      </c>
      <c r="V2532" s="2">
        <v>0</v>
      </c>
      <c r="W2532" s="2" t="s">
        <v>1</v>
      </c>
      <c r="X2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2"/>
      <c r="Z2532"/>
      <c r="AA2532"/>
    </row>
    <row r="2533" spans="5:27" hidden="1">
      <c r="E2533" s="2" t="s">
        <v>8563</v>
      </c>
      <c r="F2533" s="2" t="s">
        <v>8601</v>
      </c>
      <c r="G2533" s="2" t="s">
        <v>1</v>
      </c>
      <c r="H2533" s="2" t="s">
        <v>8228</v>
      </c>
      <c r="I2533" s="2" t="s">
        <v>8229</v>
      </c>
      <c r="J2533" s="2" t="s">
        <v>8230</v>
      </c>
      <c r="K2533" s="41">
        <v>293</v>
      </c>
      <c r="L2533" s="48">
        <v>293</v>
      </c>
      <c r="M2533" s="49" t="s">
        <v>7848</v>
      </c>
      <c r="N2533" s="39" t="s">
        <v>7847</v>
      </c>
      <c r="O2533" s="2">
        <v>0</v>
      </c>
      <c r="P2533" s="2">
        <v>0</v>
      </c>
      <c r="Q2533" s="39">
        <v>0</v>
      </c>
      <c r="R2533" s="2">
        <v>0</v>
      </c>
      <c r="S2533" s="2">
        <v>0</v>
      </c>
      <c r="T2533" s="2">
        <v>0</v>
      </c>
      <c r="U2533" s="39">
        <v>0</v>
      </c>
      <c r="V2533" s="2">
        <v>0</v>
      </c>
      <c r="W2533" s="2" t="s">
        <v>1</v>
      </c>
      <c r="X2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3"/>
      <c r="Z2533"/>
      <c r="AA2533"/>
    </row>
    <row r="2534" spans="5:27" hidden="1">
      <c r="E2534" s="2" t="s">
        <v>8563</v>
      </c>
      <c r="F2534" s="2" t="s">
        <v>8601</v>
      </c>
      <c r="G2534" s="2" t="s">
        <v>1</v>
      </c>
      <c r="H2534" s="2" t="s">
        <v>8228</v>
      </c>
      <c r="I2534" s="2" t="s">
        <v>8229</v>
      </c>
      <c r="J2534" s="2" t="s">
        <v>8230</v>
      </c>
      <c r="K2534" s="41">
        <v>294</v>
      </c>
      <c r="L2534" s="48">
        <v>294</v>
      </c>
      <c r="M2534" s="49" t="s">
        <v>126</v>
      </c>
      <c r="N2534" s="39" t="s">
        <v>127</v>
      </c>
      <c r="O2534" s="2">
        <v>0</v>
      </c>
      <c r="P2534" s="2">
        <v>0</v>
      </c>
      <c r="Q2534" s="39">
        <v>25.44</v>
      </c>
      <c r="R2534" s="2">
        <v>3.3072000000000004</v>
      </c>
      <c r="S2534" s="2">
        <v>0</v>
      </c>
      <c r="T2534" s="2">
        <v>0</v>
      </c>
      <c r="U2534" s="39">
        <v>28.747200000000003</v>
      </c>
      <c r="V2534" s="2">
        <v>0</v>
      </c>
      <c r="W2534" s="2" t="s">
        <v>1</v>
      </c>
      <c r="X2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4"/>
      <c r="Z2534"/>
      <c r="AA2534"/>
    </row>
    <row r="2535" spans="5:27" hidden="1">
      <c r="E2535" s="2" t="s">
        <v>8563</v>
      </c>
      <c r="F2535" s="2" t="s">
        <v>8592</v>
      </c>
      <c r="G2535" s="2" t="s">
        <v>1</v>
      </c>
      <c r="H2535" s="2" t="s">
        <v>8228</v>
      </c>
      <c r="I2535" s="2" t="s">
        <v>8229</v>
      </c>
      <c r="J2535" s="2" t="s">
        <v>8230</v>
      </c>
      <c r="K2535" s="41">
        <v>295</v>
      </c>
      <c r="L2535" s="48">
        <v>295</v>
      </c>
      <c r="M2535" s="49" t="s">
        <v>550</v>
      </c>
      <c r="N2535" s="39" t="s">
        <v>551</v>
      </c>
      <c r="O2535" s="2">
        <v>0</v>
      </c>
      <c r="P2535" s="2">
        <v>0</v>
      </c>
      <c r="Q2535" s="39">
        <v>2</v>
      </c>
      <c r="R2535" s="2">
        <v>0.26</v>
      </c>
      <c r="S2535" s="2">
        <v>0</v>
      </c>
      <c r="T2535" s="2">
        <v>0</v>
      </c>
      <c r="U2535" s="39">
        <v>2.2599999999999998</v>
      </c>
      <c r="V2535" s="2">
        <v>0</v>
      </c>
      <c r="W2535" s="2" t="s">
        <v>1</v>
      </c>
      <c r="X2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5"/>
      <c r="Z2535"/>
      <c r="AA2535"/>
    </row>
    <row r="2536" spans="5:27" hidden="1">
      <c r="E2536" s="2" t="s">
        <v>8563</v>
      </c>
      <c r="F2536" s="2" t="s">
        <v>8592</v>
      </c>
      <c r="G2536" s="2" t="s">
        <v>1</v>
      </c>
      <c r="H2536" s="2" t="s">
        <v>8228</v>
      </c>
      <c r="I2536" s="2" t="s">
        <v>8229</v>
      </c>
      <c r="J2536" s="2" t="s">
        <v>8230</v>
      </c>
      <c r="K2536" s="41">
        <v>296</v>
      </c>
      <c r="L2536" s="48">
        <v>296</v>
      </c>
      <c r="M2536" s="49" t="s">
        <v>239</v>
      </c>
      <c r="N2536" s="39" t="s">
        <v>240</v>
      </c>
      <c r="O2536" s="2">
        <v>0</v>
      </c>
      <c r="P2536" s="2">
        <v>0</v>
      </c>
      <c r="Q2536" s="39">
        <v>5.66</v>
      </c>
      <c r="R2536" s="2">
        <v>0.73580000000000001</v>
      </c>
      <c r="S2536" s="2">
        <v>0</v>
      </c>
      <c r="T2536" s="2">
        <v>0</v>
      </c>
      <c r="U2536" s="39">
        <v>6.3958000000000004</v>
      </c>
      <c r="V2536" s="2">
        <v>0</v>
      </c>
      <c r="W2536" s="2" t="s">
        <v>1</v>
      </c>
      <c r="X2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6"/>
      <c r="Z2536"/>
      <c r="AA2536"/>
    </row>
    <row r="2537" spans="5:27" hidden="1">
      <c r="E2537" s="2" t="s">
        <v>8563</v>
      </c>
      <c r="F2537" s="2" t="s">
        <v>8592</v>
      </c>
      <c r="G2537" s="2" t="s">
        <v>1</v>
      </c>
      <c r="H2537" s="2" t="s">
        <v>8228</v>
      </c>
      <c r="I2537" s="2" t="s">
        <v>8229</v>
      </c>
      <c r="J2537" s="2" t="s">
        <v>8230</v>
      </c>
      <c r="K2537" s="41">
        <v>297</v>
      </c>
      <c r="L2537" s="48">
        <v>297</v>
      </c>
      <c r="M2537" s="49" t="s">
        <v>126</v>
      </c>
      <c r="N2537" s="39" t="s">
        <v>127</v>
      </c>
      <c r="O2537" s="2">
        <v>0</v>
      </c>
      <c r="P2537" s="2">
        <v>0</v>
      </c>
      <c r="Q2537" s="39">
        <v>74.84</v>
      </c>
      <c r="R2537" s="2">
        <v>9.7292000000000005</v>
      </c>
      <c r="S2537" s="2">
        <v>0</v>
      </c>
      <c r="T2537" s="2">
        <v>0</v>
      </c>
      <c r="U2537" s="39">
        <v>84.569200000000009</v>
      </c>
      <c r="V2537" s="2">
        <v>0</v>
      </c>
      <c r="W2537" s="2" t="s">
        <v>1</v>
      </c>
      <c r="X2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7"/>
      <c r="Z2537"/>
      <c r="AA2537"/>
    </row>
    <row r="2538" spans="5:27" hidden="1">
      <c r="E2538" s="2" t="s">
        <v>8563</v>
      </c>
      <c r="F2538" s="2" t="s">
        <v>8592</v>
      </c>
      <c r="G2538" s="2" t="s">
        <v>1</v>
      </c>
      <c r="H2538" s="2" t="s">
        <v>8228</v>
      </c>
      <c r="I2538" s="2" t="s">
        <v>8229</v>
      </c>
      <c r="J2538" s="2" t="s">
        <v>8230</v>
      </c>
      <c r="K2538" s="41">
        <v>298</v>
      </c>
      <c r="L2538" s="48">
        <v>298</v>
      </c>
      <c r="M2538" s="49" t="s">
        <v>451</v>
      </c>
      <c r="N2538" s="39" t="s">
        <v>452</v>
      </c>
      <c r="O2538" s="2">
        <v>0</v>
      </c>
      <c r="P2538" s="2">
        <v>0</v>
      </c>
      <c r="Q2538" s="39">
        <v>14.16</v>
      </c>
      <c r="R2538" s="2">
        <v>1.8408</v>
      </c>
      <c r="S2538" s="2">
        <v>0</v>
      </c>
      <c r="T2538" s="2">
        <v>0</v>
      </c>
      <c r="U2538" s="39">
        <v>16.000800000000002</v>
      </c>
      <c r="V2538" s="2">
        <v>0</v>
      </c>
      <c r="W2538" s="2" t="s">
        <v>1</v>
      </c>
      <c r="X2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8"/>
      <c r="Z2538"/>
      <c r="AA2538"/>
    </row>
    <row r="2539" spans="5:27" hidden="1">
      <c r="E2539" s="2" t="s">
        <v>8563</v>
      </c>
      <c r="F2539" s="2" t="s">
        <v>8592</v>
      </c>
      <c r="G2539" s="2" t="s">
        <v>1</v>
      </c>
      <c r="H2539" s="2" t="s">
        <v>8228</v>
      </c>
      <c r="I2539" s="2" t="s">
        <v>8229</v>
      </c>
      <c r="J2539" s="2" t="s">
        <v>8230</v>
      </c>
      <c r="K2539" s="41">
        <v>299</v>
      </c>
      <c r="L2539" s="48">
        <v>299</v>
      </c>
      <c r="M2539" s="49" t="s">
        <v>451</v>
      </c>
      <c r="N2539" s="39" t="s">
        <v>452</v>
      </c>
      <c r="O2539" s="2">
        <v>0</v>
      </c>
      <c r="P2539" s="2">
        <v>0</v>
      </c>
      <c r="Q2539" s="39">
        <v>8.5</v>
      </c>
      <c r="R2539" s="2">
        <v>1.105</v>
      </c>
      <c r="S2539" s="2">
        <v>0</v>
      </c>
      <c r="T2539" s="2">
        <v>0</v>
      </c>
      <c r="U2539" s="39">
        <v>9.6050000000000004</v>
      </c>
      <c r="V2539" s="2">
        <v>0</v>
      </c>
      <c r="W2539" s="2" t="s">
        <v>1</v>
      </c>
      <c r="X2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39"/>
      <c r="Z2539"/>
      <c r="AA2539"/>
    </row>
    <row r="2540" spans="5:27" hidden="1">
      <c r="E2540" s="2" t="s">
        <v>8563</v>
      </c>
      <c r="F2540" s="2" t="s">
        <v>8592</v>
      </c>
      <c r="G2540" s="2" t="s">
        <v>1</v>
      </c>
      <c r="H2540" s="2" t="s">
        <v>8228</v>
      </c>
      <c r="I2540" s="2" t="s">
        <v>8229</v>
      </c>
      <c r="J2540" s="2" t="s">
        <v>8230</v>
      </c>
      <c r="K2540" s="41">
        <v>300</v>
      </c>
      <c r="L2540" s="48">
        <v>300</v>
      </c>
      <c r="M2540" s="49" t="s">
        <v>441</v>
      </c>
      <c r="N2540" s="39" t="s">
        <v>442</v>
      </c>
      <c r="O2540" s="2">
        <v>0</v>
      </c>
      <c r="P2540" s="2">
        <v>0</v>
      </c>
      <c r="Q2540" s="39">
        <v>1.55</v>
      </c>
      <c r="R2540" s="2">
        <v>0.20150000000000001</v>
      </c>
      <c r="S2540" s="2">
        <v>0</v>
      </c>
      <c r="T2540" s="2">
        <v>0</v>
      </c>
      <c r="U2540" s="39">
        <v>1.7515000000000001</v>
      </c>
      <c r="V2540" s="2">
        <v>0</v>
      </c>
      <c r="W2540" s="2" t="s">
        <v>1</v>
      </c>
      <c r="X2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0"/>
      <c r="Z2540"/>
      <c r="AA2540"/>
    </row>
    <row r="2541" spans="5:27" hidden="1">
      <c r="E2541" s="2" t="s">
        <v>8563</v>
      </c>
      <c r="F2541" s="2" t="s">
        <v>8641</v>
      </c>
      <c r="G2541" s="2" t="s">
        <v>1</v>
      </c>
      <c r="H2541" s="2" t="s">
        <v>0</v>
      </c>
      <c r="I2541" s="2" t="s">
        <v>8338</v>
      </c>
      <c r="J2541" s="2" t="s">
        <v>8339</v>
      </c>
      <c r="K2541" s="41">
        <v>208</v>
      </c>
      <c r="L2541" s="48">
        <v>208</v>
      </c>
      <c r="M2541" s="49" t="s">
        <v>118</v>
      </c>
      <c r="N2541" s="39" t="s">
        <v>119</v>
      </c>
      <c r="O2541" s="2">
        <v>0</v>
      </c>
      <c r="P2541" s="2">
        <v>0</v>
      </c>
      <c r="Q2541" s="39">
        <v>304.73</v>
      </c>
      <c r="R2541" s="2">
        <v>39.614900000000006</v>
      </c>
      <c r="S2541" s="2">
        <v>0</v>
      </c>
      <c r="T2541" s="2">
        <v>0</v>
      </c>
      <c r="U2541" s="39">
        <v>344.34490000000005</v>
      </c>
      <c r="V2541" s="2">
        <v>0</v>
      </c>
      <c r="W2541" s="2" t="s">
        <v>1</v>
      </c>
      <c r="X2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1"/>
      <c r="Z2541"/>
      <c r="AA2541"/>
    </row>
    <row r="2542" spans="5:27" hidden="1">
      <c r="E2542" s="2" t="s">
        <v>8563</v>
      </c>
      <c r="F2542" s="2" t="s">
        <v>8641</v>
      </c>
      <c r="G2542" s="2" t="s">
        <v>1</v>
      </c>
      <c r="H2542" s="2" t="s">
        <v>0</v>
      </c>
      <c r="I2542" s="2" t="s">
        <v>8338</v>
      </c>
      <c r="J2542" s="2" t="s">
        <v>8339</v>
      </c>
      <c r="K2542" s="41">
        <v>209</v>
      </c>
      <c r="L2542" s="48">
        <v>209</v>
      </c>
      <c r="M2542" s="49" t="s">
        <v>7942</v>
      </c>
      <c r="N2542" s="39" t="s">
        <v>7943</v>
      </c>
      <c r="O2542" s="2">
        <v>0</v>
      </c>
      <c r="P2542" s="2">
        <v>0</v>
      </c>
      <c r="Q2542" s="39">
        <v>118.2</v>
      </c>
      <c r="R2542" s="2">
        <v>15.366000000000001</v>
      </c>
      <c r="S2542" s="2">
        <v>0</v>
      </c>
      <c r="T2542" s="2">
        <v>0</v>
      </c>
      <c r="U2542" s="39">
        <v>133.566</v>
      </c>
      <c r="V2542" s="2">
        <v>0</v>
      </c>
      <c r="W2542" s="2" t="s">
        <v>1</v>
      </c>
      <c r="X2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2"/>
      <c r="Z2542"/>
      <c r="AA2542"/>
    </row>
    <row r="2543" spans="5:27" hidden="1">
      <c r="E2543" s="2" t="s">
        <v>8563</v>
      </c>
      <c r="F2543" s="2" t="s">
        <v>8641</v>
      </c>
      <c r="G2543" s="2" t="s">
        <v>1</v>
      </c>
      <c r="H2543" s="2" t="s">
        <v>0</v>
      </c>
      <c r="I2543" s="2" t="s">
        <v>8338</v>
      </c>
      <c r="J2543" s="2" t="s">
        <v>8339</v>
      </c>
      <c r="K2543" s="41">
        <v>210</v>
      </c>
      <c r="L2543" s="48">
        <v>210</v>
      </c>
      <c r="M2543" s="49" t="s">
        <v>7848</v>
      </c>
      <c r="N2543" s="39" t="s">
        <v>7847</v>
      </c>
      <c r="O2543" s="2">
        <v>0</v>
      </c>
      <c r="P2543" s="2">
        <v>0</v>
      </c>
      <c r="Q2543" s="39">
        <v>0</v>
      </c>
      <c r="R2543" s="2">
        <v>0</v>
      </c>
      <c r="S2543" s="2">
        <v>0</v>
      </c>
      <c r="T2543" s="2">
        <v>0</v>
      </c>
      <c r="U2543" s="39">
        <v>0</v>
      </c>
      <c r="V2543" s="2">
        <v>0</v>
      </c>
      <c r="W2543" s="2" t="s">
        <v>1</v>
      </c>
      <c r="X2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3"/>
      <c r="Z2543"/>
      <c r="AA2543"/>
    </row>
    <row r="2544" spans="5:27" hidden="1">
      <c r="E2544" s="2" t="s">
        <v>8563</v>
      </c>
      <c r="F2544" s="2" t="s">
        <v>8641</v>
      </c>
      <c r="G2544" s="2" t="s">
        <v>1</v>
      </c>
      <c r="H2544" s="2" t="s">
        <v>0</v>
      </c>
      <c r="I2544" s="2" t="s">
        <v>8338</v>
      </c>
      <c r="J2544" s="2" t="s">
        <v>8339</v>
      </c>
      <c r="K2544" s="41">
        <v>211</v>
      </c>
      <c r="L2544" s="48">
        <v>211</v>
      </c>
      <c r="M2544" s="49" t="s">
        <v>7848</v>
      </c>
      <c r="N2544" s="39" t="s">
        <v>7847</v>
      </c>
      <c r="O2544" s="2">
        <v>0</v>
      </c>
      <c r="P2544" s="2">
        <v>0</v>
      </c>
      <c r="Q2544" s="39">
        <v>0</v>
      </c>
      <c r="R2544" s="2">
        <v>0</v>
      </c>
      <c r="S2544" s="2">
        <v>0</v>
      </c>
      <c r="T2544" s="2">
        <v>0</v>
      </c>
      <c r="U2544" s="39">
        <v>0</v>
      </c>
      <c r="V2544" s="2">
        <v>0</v>
      </c>
      <c r="W2544" s="2" t="s">
        <v>1</v>
      </c>
      <c r="X2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4"/>
      <c r="Z2544"/>
      <c r="AA2544"/>
    </row>
    <row r="2545" spans="5:27" hidden="1">
      <c r="E2545" s="2" t="s">
        <v>8563</v>
      </c>
      <c r="F2545" s="2" t="s">
        <v>8641</v>
      </c>
      <c r="G2545" s="2" t="s">
        <v>1</v>
      </c>
      <c r="H2545" s="2" t="s">
        <v>0</v>
      </c>
      <c r="I2545" s="2" t="s">
        <v>8338</v>
      </c>
      <c r="J2545" s="2" t="s">
        <v>8339</v>
      </c>
      <c r="K2545" s="41">
        <v>212</v>
      </c>
      <c r="L2545" s="48">
        <v>212</v>
      </c>
      <c r="M2545" s="49" t="s">
        <v>7848</v>
      </c>
      <c r="N2545" s="39" t="s">
        <v>7847</v>
      </c>
      <c r="O2545" s="2">
        <v>0</v>
      </c>
      <c r="P2545" s="2">
        <v>0</v>
      </c>
      <c r="Q2545" s="39">
        <v>0</v>
      </c>
      <c r="R2545" s="2">
        <v>0</v>
      </c>
      <c r="S2545" s="2">
        <v>0</v>
      </c>
      <c r="T2545" s="2">
        <v>0</v>
      </c>
      <c r="U2545" s="39">
        <v>0</v>
      </c>
      <c r="V2545" s="2">
        <v>0</v>
      </c>
      <c r="W2545" s="2" t="s">
        <v>1</v>
      </c>
      <c r="X2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5"/>
      <c r="Z2545"/>
      <c r="AA2545"/>
    </row>
    <row r="2546" spans="5:27" hidden="1">
      <c r="E2546" s="2" t="s">
        <v>8563</v>
      </c>
      <c r="F2546" s="2" t="s">
        <v>8641</v>
      </c>
      <c r="G2546" s="2" t="s">
        <v>1</v>
      </c>
      <c r="H2546" s="2" t="s">
        <v>0</v>
      </c>
      <c r="I2546" s="2" t="s">
        <v>8338</v>
      </c>
      <c r="J2546" s="2" t="s">
        <v>8339</v>
      </c>
      <c r="K2546" s="41">
        <v>213</v>
      </c>
      <c r="L2546" s="48">
        <v>213</v>
      </c>
      <c r="M2546" s="49" t="s">
        <v>1196</v>
      </c>
      <c r="N2546" s="39" t="s">
        <v>1197</v>
      </c>
      <c r="O2546" s="2">
        <v>0</v>
      </c>
      <c r="P2546" s="2">
        <v>0</v>
      </c>
      <c r="Q2546" s="39">
        <v>3277.2</v>
      </c>
      <c r="R2546" s="2">
        <v>426.036</v>
      </c>
      <c r="S2546" s="2">
        <v>0</v>
      </c>
      <c r="T2546" s="2">
        <v>0</v>
      </c>
      <c r="U2546" s="39">
        <v>3703.2359999999999</v>
      </c>
      <c r="V2546" s="2">
        <v>0</v>
      </c>
      <c r="W2546" s="2" t="s">
        <v>1</v>
      </c>
      <c r="X2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6"/>
      <c r="Z2546"/>
      <c r="AA2546"/>
    </row>
    <row r="2547" spans="5:27" hidden="1">
      <c r="E2547" s="2" t="s">
        <v>8563</v>
      </c>
      <c r="F2547" s="2" t="s">
        <v>8641</v>
      </c>
      <c r="G2547" s="2" t="s">
        <v>1</v>
      </c>
      <c r="H2547" s="2" t="s">
        <v>0</v>
      </c>
      <c r="I2547" s="2" t="s">
        <v>8338</v>
      </c>
      <c r="J2547" s="2" t="s">
        <v>8339</v>
      </c>
      <c r="K2547" s="41">
        <v>214</v>
      </c>
      <c r="L2547" s="48">
        <v>214</v>
      </c>
      <c r="M2547" s="49" t="s">
        <v>1196</v>
      </c>
      <c r="N2547" s="39" t="s">
        <v>1197</v>
      </c>
      <c r="O2547" s="2">
        <v>0</v>
      </c>
      <c r="P2547" s="2">
        <v>0</v>
      </c>
      <c r="Q2547" s="39">
        <v>5251.2</v>
      </c>
      <c r="R2547" s="2">
        <v>682.65599999999995</v>
      </c>
      <c r="S2547" s="2">
        <v>0</v>
      </c>
      <c r="T2547" s="2">
        <v>0</v>
      </c>
      <c r="U2547" s="39">
        <v>5933.8559999999998</v>
      </c>
      <c r="V2547" s="2">
        <v>0</v>
      </c>
      <c r="W2547" s="2" t="s">
        <v>1</v>
      </c>
      <c r="X2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7"/>
      <c r="Z2547"/>
      <c r="AA2547"/>
    </row>
    <row r="2548" spans="5:27" hidden="1">
      <c r="E2548" s="2" t="s">
        <v>8563</v>
      </c>
      <c r="F2548" s="2" t="s">
        <v>8649</v>
      </c>
      <c r="G2548" s="2" t="s">
        <v>1</v>
      </c>
      <c r="H2548" s="2" t="s">
        <v>0</v>
      </c>
      <c r="I2548" s="2" t="s">
        <v>8338</v>
      </c>
      <c r="J2548" s="2" t="s">
        <v>8339</v>
      </c>
      <c r="K2548" s="41">
        <v>215</v>
      </c>
      <c r="L2548" s="48">
        <v>215</v>
      </c>
      <c r="M2548" s="49" t="s">
        <v>1196</v>
      </c>
      <c r="N2548" s="39" t="s">
        <v>1197</v>
      </c>
      <c r="O2548" s="2">
        <v>0</v>
      </c>
      <c r="P2548" s="2">
        <v>0</v>
      </c>
      <c r="Q2548" s="39">
        <v>1461.4</v>
      </c>
      <c r="R2548" s="2">
        <v>189.98200000000003</v>
      </c>
      <c r="S2548" s="2">
        <v>0</v>
      </c>
      <c r="T2548" s="2">
        <v>0</v>
      </c>
      <c r="U2548" s="39">
        <v>1651.3820000000001</v>
      </c>
      <c r="V2548" s="2">
        <v>0</v>
      </c>
      <c r="W2548" s="2" t="s">
        <v>1</v>
      </c>
      <c r="X2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8"/>
      <c r="Z2548"/>
      <c r="AA2548"/>
    </row>
    <row r="2549" spans="5:27" hidden="1">
      <c r="E2549" s="2" t="s">
        <v>8563</v>
      </c>
      <c r="F2549" s="2" t="s">
        <v>8649</v>
      </c>
      <c r="G2549" s="2" t="s">
        <v>1</v>
      </c>
      <c r="H2549" s="2" t="s">
        <v>0</v>
      </c>
      <c r="I2549" s="2" t="s">
        <v>8338</v>
      </c>
      <c r="J2549" s="2" t="s">
        <v>8339</v>
      </c>
      <c r="K2549" s="41">
        <v>216</v>
      </c>
      <c r="L2549" s="48">
        <v>216</v>
      </c>
      <c r="M2549" s="49" t="s">
        <v>1196</v>
      </c>
      <c r="N2549" s="39" t="s">
        <v>1197</v>
      </c>
      <c r="O2549" s="2">
        <v>0</v>
      </c>
      <c r="P2549" s="2">
        <v>0</v>
      </c>
      <c r="Q2549" s="39">
        <v>1596</v>
      </c>
      <c r="R2549" s="2">
        <v>207.48000000000002</v>
      </c>
      <c r="S2549" s="2">
        <v>0</v>
      </c>
      <c r="T2549" s="2">
        <v>0</v>
      </c>
      <c r="U2549" s="39">
        <v>1803.48</v>
      </c>
      <c r="V2549" s="2">
        <v>0</v>
      </c>
      <c r="W2549" s="2" t="s">
        <v>1</v>
      </c>
      <c r="X2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49"/>
      <c r="Z2549"/>
      <c r="AA2549"/>
    </row>
    <row r="2550" spans="5:27" hidden="1">
      <c r="E2550" s="2" t="s">
        <v>8563</v>
      </c>
      <c r="F2550" s="2" t="s">
        <v>8649</v>
      </c>
      <c r="G2550" s="2" t="s">
        <v>1</v>
      </c>
      <c r="H2550" s="2" t="s">
        <v>0</v>
      </c>
      <c r="I2550" s="2" t="s">
        <v>8338</v>
      </c>
      <c r="J2550" s="2" t="s">
        <v>8339</v>
      </c>
      <c r="K2550" s="41">
        <v>217</v>
      </c>
      <c r="L2550" s="48">
        <v>217</v>
      </c>
      <c r="M2550" s="49" t="s">
        <v>1472</v>
      </c>
      <c r="N2550" s="39" t="s">
        <v>1473</v>
      </c>
      <c r="O2550" s="2">
        <v>0</v>
      </c>
      <c r="P2550" s="2">
        <v>0</v>
      </c>
      <c r="Q2550" s="39">
        <v>273.89</v>
      </c>
      <c r="R2550" s="2">
        <v>35.605699999999999</v>
      </c>
      <c r="S2550" s="2">
        <v>0</v>
      </c>
      <c r="T2550" s="2">
        <v>0</v>
      </c>
      <c r="U2550" s="39">
        <v>309.4957</v>
      </c>
      <c r="V2550" s="2">
        <v>0</v>
      </c>
      <c r="W2550" s="2" t="s">
        <v>1</v>
      </c>
      <c r="X2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0"/>
      <c r="Z2550"/>
      <c r="AA2550"/>
    </row>
    <row r="2551" spans="5:27" hidden="1">
      <c r="E2551" s="2" t="s">
        <v>8563</v>
      </c>
      <c r="F2551" s="2" t="s">
        <v>8649</v>
      </c>
      <c r="G2551" s="2" t="s">
        <v>1</v>
      </c>
      <c r="H2551" s="2" t="s">
        <v>0</v>
      </c>
      <c r="I2551" s="2" t="s">
        <v>8338</v>
      </c>
      <c r="J2551" s="2" t="s">
        <v>8339</v>
      </c>
      <c r="K2551" s="41">
        <v>218</v>
      </c>
      <c r="L2551" s="48">
        <v>218</v>
      </c>
      <c r="M2551" s="49" t="s">
        <v>550</v>
      </c>
      <c r="N2551" s="39" t="s">
        <v>551</v>
      </c>
      <c r="O2551" s="2">
        <v>0</v>
      </c>
      <c r="P2551" s="2">
        <v>0</v>
      </c>
      <c r="Q2551" s="39">
        <v>15.8</v>
      </c>
      <c r="R2551" s="2">
        <v>2.0540000000000003</v>
      </c>
      <c r="S2551" s="2">
        <v>0</v>
      </c>
      <c r="T2551" s="2">
        <v>0</v>
      </c>
      <c r="U2551" s="39">
        <v>17.853999999999999</v>
      </c>
      <c r="V2551" s="2">
        <v>0</v>
      </c>
      <c r="W2551" s="2" t="s">
        <v>1</v>
      </c>
      <c r="X2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1"/>
      <c r="Z2551"/>
      <c r="AA2551"/>
    </row>
    <row r="2552" spans="5:27" hidden="1">
      <c r="E2552" s="2" t="s">
        <v>8563</v>
      </c>
      <c r="F2552" s="2" t="s">
        <v>8649</v>
      </c>
      <c r="G2552" s="2" t="s">
        <v>1</v>
      </c>
      <c r="H2552" s="2" t="s">
        <v>0</v>
      </c>
      <c r="I2552" s="2" t="s">
        <v>8338</v>
      </c>
      <c r="J2552" s="2" t="s">
        <v>8339</v>
      </c>
      <c r="K2552" s="41">
        <v>219</v>
      </c>
      <c r="L2552" s="48">
        <v>219</v>
      </c>
      <c r="M2552" s="49" t="s">
        <v>1066</v>
      </c>
      <c r="N2552" s="39" t="s">
        <v>1067</v>
      </c>
      <c r="O2552" s="2">
        <v>0</v>
      </c>
      <c r="P2552" s="2">
        <v>0</v>
      </c>
      <c r="Q2552" s="39">
        <v>26.1</v>
      </c>
      <c r="R2552" s="2">
        <v>3.3930000000000002</v>
      </c>
      <c r="S2552" s="2">
        <v>0</v>
      </c>
      <c r="T2552" s="2">
        <v>0</v>
      </c>
      <c r="U2552" s="39">
        <v>29.493000000000002</v>
      </c>
      <c r="V2552" s="2">
        <v>0</v>
      </c>
      <c r="W2552" s="2" t="s">
        <v>1</v>
      </c>
      <c r="X2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2"/>
      <c r="Z2552"/>
      <c r="AA2552"/>
    </row>
    <row r="2553" spans="5:27" hidden="1">
      <c r="E2553" s="2" t="s">
        <v>8563</v>
      </c>
      <c r="F2553" s="2" t="s">
        <v>8649</v>
      </c>
      <c r="G2553" s="2" t="s">
        <v>1</v>
      </c>
      <c r="H2553" s="2" t="s">
        <v>0</v>
      </c>
      <c r="I2553" s="2" t="s">
        <v>8338</v>
      </c>
      <c r="J2553" s="2" t="s">
        <v>8339</v>
      </c>
      <c r="K2553" s="41">
        <v>220</v>
      </c>
      <c r="L2553" s="48">
        <v>220</v>
      </c>
      <c r="M2553" s="49" t="s">
        <v>598</v>
      </c>
      <c r="N2553" s="39" t="s">
        <v>599</v>
      </c>
      <c r="O2553" s="2">
        <v>0</v>
      </c>
      <c r="P2553" s="2">
        <v>0</v>
      </c>
      <c r="Q2553" s="39">
        <v>728.32</v>
      </c>
      <c r="R2553" s="2">
        <v>94.681600000000003</v>
      </c>
      <c r="S2553" s="2">
        <v>0</v>
      </c>
      <c r="T2553" s="2">
        <v>0</v>
      </c>
      <c r="U2553" s="39">
        <v>823.00160000000005</v>
      </c>
      <c r="V2553" s="2">
        <v>0</v>
      </c>
      <c r="W2553" s="2" t="s">
        <v>1</v>
      </c>
      <c r="X2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3"/>
      <c r="Z2553"/>
      <c r="AA2553"/>
    </row>
    <row r="2554" spans="5:27" hidden="1">
      <c r="E2554" s="2" t="s">
        <v>8563</v>
      </c>
      <c r="F2554" s="2" t="s">
        <v>8649</v>
      </c>
      <c r="G2554" s="2" t="s">
        <v>1</v>
      </c>
      <c r="H2554" s="2" t="s">
        <v>0</v>
      </c>
      <c r="I2554" s="2" t="s">
        <v>8338</v>
      </c>
      <c r="J2554" s="2" t="s">
        <v>8339</v>
      </c>
      <c r="K2554" s="41">
        <v>221</v>
      </c>
      <c r="L2554" s="48">
        <v>221</v>
      </c>
      <c r="M2554" s="49" t="s">
        <v>167</v>
      </c>
      <c r="N2554" s="39" t="s">
        <v>168</v>
      </c>
      <c r="O2554" s="2">
        <v>0</v>
      </c>
      <c r="P2554" s="2">
        <v>0</v>
      </c>
      <c r="Q2554" s="39">
        <v>285.31</v>
      </c>
      <c r="R2554" s="2">
        <v>37.090299999999999</v>
      </c>
      <c r="S2554" s="2">
        <v>0</v>
      </c>
      <c r="T2554" s="2">
        <v>0</v>
      </c>
      <c r="U2554" s="39">
        <v>322.40030000000002</v>
      </c>
      <c r="V2554" s="2">
        <v>0</v>
      </c>
      <c r="W2554" s="2" t="s">
        <v>1</v>
      </c>
      <c r="X2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4"/>
      <c r="Z2554"/>
      <c r="AA2554"/>
    </row>
    <row r="2555" spans="5:27" hidden="1">
      <c r="E2555" s="2" t="s">
        <v>8563</v>
      </c>
      <c r="F2555" s="2" t="s">
        <v>8649</v>
      </c>
      <c r="G2555" s="2" t="s">
        <v>1</v>
      </c>
      <c r="H2555" s="2" t="s">
        <v>0</v>
      </c>
      <c r="I2555" s="2" t="s">
        <v>8338</v>
      </c>
      <c r="J2555" s="2" t="s">
        <v>8339</v>
      </c>
      <c r="K2555" s="41">
        <v>222</v>
      </c>
      <c r="L2555" s="48">
        <v>222</v>
      </c>
      <c r="M2555" s="49" t="s">
        <v>439</v>
      </c>
      <c r="N2555" s="39" t="s">
        <v>440</v>
      </c>
      <c r="O2555" s="2">
        <v>0</v>
      </c>
      <c r="P2555" s="2">
        <v>0</v>
      </c>
      <c r="Q2555" s="39">
        <v>84.54</v>
      </c>
      <c r="R2555" s="2">
        <v>10.990200000000002</v>
      </c>
      <c r="S2555" s="2">
        <v>0</v>
      </c>
      <c r="T2555" s="2">
        <v>0</v>
      </c>
      <c r="U2555" s="39">
        <v>95.530200000000008</v>
      </c>
      <c r="V2555" s="2">
        <v>0</v>
      </c>
      <c r="W2555" s="2" t="s">
        <v>1</v>
      </c>
      <c r="X2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5"/>
      <c r="Z2555"/>
      <c r="AA2555"/>
    </row>
    <row r="2556" spans="5:27" hidden="1">
      <c r="E2556" s="2" t="s">
        <v>8563</v>
      </c>
      <c r="F2556" s="2" t="s">
        <v>8649</v>
      </c>
      <c r="G2556" s="2" t="s">
        <v>1</v>
      </c>
      <c r="H2556" s="2" t="s">
        <v>0</v>
      </c>
      <c r="I2556" s="2" t="s">
        <v>8338</v>
      </c>
      <c r="J2556" s="2" t="s">
        <v>8339</v>
      </c>
      <c r="K2556" s="41">
        <v>223</v>
      </c>
      <c r="L2556" s="48">
        <v>223</v>
      </c>
      <c r="M2556" s="49" t="s">
        <v>7859</v>
      </c>
      <c r="N2556" s="39" t="s">
        <v>7860</v>
      </c>
      <c r="O2556" s="2">
        <v>0</v>
      </c>
      <c r="P2556" s="2">
        <v>0</v>
      </c>
      <c r="Q2556" s="39">
        <v>20.5</v>
      </c>
      <c r="R2556" s="2">
        <v>2.665</v>
      </c>
      <c r="S2556" s="2">
        <v>0</v>
      </c>
      <c r="T2556" s="2">
        <v>0</v>
      </c>
      <c r="U2556" s="39">
        <v>23.164999999999999</v>
      </c>
      <c r="V2556" s="2">
        <v>0</v>
      </c>
      <c r="W2556" s="2" t="s">
        <v>1</v>
      </c>
      <c r="X2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6"/>
      <c r="Z2556"/>
      <c r="AA2556"/>
    </row>
    <row r="2557" spans="5:27" hidden="1">
      <c r="E2557" s="2" t="s">
        <v>8563</v>
      </c>
      <c r="F2557" s="2" t="s">
        <v>8649</v>
      </c>
      <c r="G2557" s="2" t="s">
        <v>1</v>
      </c>
      <c r="H2557" s="2" t="s">
        <v>0</v>
      </c>
      <c r="I2557" s="2" t="s">
        <v>8338</v>
      </c>
      <c r="J2557" s="2" t="s">
        <v>8339</v>
      </c>
      <c r="K2557" s="41">
        <v>224</v>
      </c>
      <c r="L2557" s="48">
        <v>224</v>
      </c>
      <c r="M2557" s="49" t="s">
        <v>985</v>
      </c>
      <c r="N2557" s="39" t="s">
        <v>986</v>
      </c>
      <c r="O2557" s="2">
        <v>0</v>
      </c>
      <c r="P2557" s="2">
        <v>0</v>
      </c>
      <c r="Q2557" s="39">
        <v>403</v>
      </c>
      <c r="R2557" s="2">
        <v>52.39</v>
      </c>
      <c r="S2557" s="2">
        <v>0</v>
      </c>
      <c r="T2557" s="2">
        <v>0</v>
      </c>
      <c r="U2557" s="39">
        <v>455.39</v>
      </c>
      <c r="V2557" s="2">
        <v>0</v>
      </c>
      <c r="W2557" s="2" t="s">
        <v>1</v>
      </c>
      <c r="X2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7"/>
      <c r="Z2557"/>
      <c r="AA2557"/>
    </row>
    <row r="2558" spans="5:27" hidden="1">
      <c r="E2558" s="2" t="s">
        <v>8563</v>
      </c>
      <c r="F2558" s="2" t="s">
        <v>8649</v>
      </c>
      <c r="G2558" s="2" t="s">
        <v>1</v>
      </c>
      <c r="H2558" s="2" t="s">
        <v>0</v>
      </c>
      <c r="I2558" s="2" t="s">
        <v>8338</v>
      </c>
      <c r="J2558" s="2" t="s">
        <v>8339</v>
      </c>
      <c r="K2558" s="41">
        <v>225</v>
      </c>
      <c r="L2558" s="48">
        <v>225</v>
      </c>
      <c r="M2558" s="49" t="s">
        <v>77</v>
      </c>
      <c r="N2558" s="39" t="s">
        <v>78</v>
      </c>
      <c r="O2558" s="2">
        <v>0</v>
      </c>
      <c r="P2558" s="2">
        <v>0</v>
      </c>
      <c r="Q2558" s="39">
        <v>498.94</v>
      </c>
      <c r="R2558" s="2">
        <v>64.862200000000001</v>
      </c>
      <c r="S2558" s="2">
        <v>0</v>
      </c>
      <c r="T2558" s="2">
        <v>0</v>
      </c>
      <c r="U2558" s="39">
        <v>563.80219999999997</v>
      </c>
      <c r="V2558" s="2">
        <v>0</v>
      </c>
      <c r="W2558" s="2" t="s">
        <v>1</v>
      </c>
      <c r="X2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8"/>
      <c r="Z2558"/>
      <c r="AA2558"/>
    </row>
    <row r="2559" spans="5:27" hidden="1">
      <c r="E2559" s="2" t="s">
        <v>8563</v>
      </c>
      <c r="F2559" s="2" t="s">
        <v>8648</v>
      </c>
      <c r="G2559" s="2" t="s">
        <v>1</v>
      </c>
      <c r="H2559" s="2" t="s">
        <v>0</v>
      </c>
      <c r="I2559" s="2" t="s">
        <v>8338</v>
      </c>
      <c r="J2559" s="2" t="s">
        <v>8339</v>
      </c>
      <c r="K2559" s="41">
        <v>226</v>
      </c>
      <c r="L2559" s="48">
        <v>226</v>
      </c>
      <c r="M2559" s="49" t="s">
        <v>501</v>
      </c>
      <c r="N2559" s="39" t="s">
        <v>502</v>
      </c>
      <c r="O2559" s="2">
        <v>0</v>
      </c>
      <c r="P2559" s="2">
        <v>0</v>
      </c>
      <c r="Q2559" s="39">
        <v>70</v>
      </c>
      <c r="R2559" s="2">
        <v>9.1</v>
      </c>
      <c r="S2559" s="2">
        <v>0</v>
      </c>
      <c r="T2559" s="2">
        <v>0</v>
      </c>
      <c r="U2559" s="39">
        <v>79.099999999999994</v>
      </c>
      <c r="V2559" s="2">
        <v>0</v>
      </c>
      <c r="W2559" s="2" t="s">
        <v>1</v>
      </c>
      <c r="X2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59"/>
      <c r="Z2559"/>
      <c r="AA2559"/>
    </row>
    <row r="2560" spans="5:27" hidden="1">
      <c r="E2560" s="2" t="s">
        <v>8563</v>
      </c>
      <c r="F2560" s="2" t="s">
        <v>8648</v>
      </c>
      <c r="G2560" s="2" t="s">
        <v>1</v>
      </c>
      <c r="H2560" s="2" t="s">
        <v>0</v>
      </c>
      <c r="I2560" s="2" t="s">
        <v>8338</v>
      </c>
      <c r="J2560" s="2" t="s">
        <v>8339</v>
      </c>
      <c r="K2560" s="41">
        <v>227</v>
      </c>
      <c r="L2560" s="48">
        <v>227</v>
      </c>
      <c r="M2560" s="49" t="s">
        <v>85</v>
      </c>
      <c r="N2560" s="39" t="s">
        <v>86</v>
      </c>
      <c r="O2560" s="2">
        <v>0</v>
      </c>
      <c r="P2560" s="2">
        <v>0</v>
      </c>
      <c r="Q2560" s="39">
        <v>539.76</v>
      </c>
      <c r="R2560" s="2">
        <v>70.168800000000005</v>
      </c>
      <c r="S2560" s="2">
        <v>0</v>
      </c>
      <c r="T2560" s="2">
        <v>0</v>
      </c>
      <c r="U2560" s="39">
        <v>609.92880000000002</v>
      </c>
      <c r="V2560" s="2">
        <v>0</v>
      </c>
      <c r="W2560" s="2" t="s">
        <v>1</v>
      </c>
      <c r="X2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0"/>
      <c r="Z2560"/>
      <c r="AA2560"/>
    </row>
    <row r="2561" spans="5:27" hidden="1">
      <c r="E2561" s="2" t="s">
        <v>8563</v>
      </c>
      <c r="F2561" s="2" t="s">
        <v>8648</v>
      </c>
      <c r="G2561" s="2" t="s">
        <v>1</v>
      </c>
      <c r="H2561" s="2" t="s">
        <v>0</v>
      </c>
      <c r="I2561" s="2" t="s">
        <v>8338</v>
      </c>
      <c r="J2561" s="2" t="s">
        <v>8339</v>
      </c>
      <c r="K2561" s="41">
        <v>228</v>
      </c>
      <c r="L2561" s="48">
        <v>228</v>
      </c>
      <c r="M2561" s="49" t="s">
        <v>7848</v>
      </c>
      <c r="N2561" s="39" t="s">
        <v>7847</v>
      </c>
      <c r="O2561" s="2">
        <v>0</v>
      </c>
      <c r="P2561" s="2">
        <v>0</v>
      </c>
      <c r="Q2561" s="39">
        <v>0</v>
      </c>
      <c r="R2561" s="2">
        <v>0</v>
      </c>
      <c r="S2561" s="2">
        <v>0</v>
      </c>
      <c r="T2561" s="2">
        <v>0</v>
      </c>
      <c r="U2561" s="39">
        <v>0</v>
      </c>
      <c r="V2561" s="2">
        <v>0</v>
      </c>
      <c r="W2561" s="2" t="s">
        <v>1</v>
      </c>
      <c r="X2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1"/>
      <c r="Z2561"/>
      <c r="AA2561"/>
    </row>
    <row r="2562" spans="5:27" hidden="1">
      <c r="E2562" s="2" t="s">
        <v>8563</v>
      </c>
      <c r="F2562" s="2" t="s">
        <v>8648</v>
      </c>
      <c r="G2562" s="2" t="s">
        <v>1</v>
      </c>
      <c r="H2562" s="2" t="s">
        <v>0</v>
      </c>
      <c r="I2562" s="2" t="s">
        <v>8338</v>
      </c>
      <c r="J2562" s="2" t="s">
        <v>8339</v>
      </c>
      <c r="K2562" s="41">
        <v>229</v>
      </c>
      <c r="L2562" s="48">
        <v>229</v>
      </c>
      <c r="M2562" s="49" t="s">
        <v>120</v>
      </c>
      <c r="N2562" s="39" t="s">
        <v>121</v>
      </c>
      <c r="O2562" s="2">
        <v>0</v>
      </c>
      <c r="P2562" s="2">
        <v>0</v>
      </c>
      <c r="Q2562" s="39">
        <v>9.64</v>
      </c>
      <c r="R2562" s="2">
        <v>1.2532000000000001</v>
      </c>
      <c r="S2562" s="2">
        <v>0</v>
      </c>
      <c r="T2562" s="2">
        <v>0</v>
      </c>
      <c r="U2562" s="39">
        <v>10.8932</v>
      </c>
      <c r="V2562" s="2">
        <v>0</v>
      </c>
      <c r="W2562" s="2" t="s">
        <v>1</v>
      </c>
      <c r="X2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2"/>
      <c r="Z2562"/>
      <c r="AA2562"/>
    </row>
    <row r="2563" spans="5:27" hidden="1">
      <c r="E2563" s="2" t="s">
        <v>8563</v>
      </c>
      <c r="F2563" s="2" t="s">
        <v>8648</v>
      </c>
      <c r="G2563" s="2" t="s">
        <v>1</v>
      </c>
      <c r="H2563" s="2" t="s">
        <v>0</v>
      </c>
      <c r="I2563" s="2" t="s">
        <v>8338</v>
      </c>
      <c r="J2563" s="2" t="s">
        <v>8339</v>
      </c>
      <c r="K2563" s="41">
        <v>230</v>
      </c>
      <c r="L2563" s="48">
        <v>230</v>
      </c>
      <c r="M2563" s="49" t="s">
        <v>501</v>
      </c>
      <c r="N2563" s="39" t="s">
        <v>502</v>
      </c>
      <c r="O2563" s="2">
        <v>0</v>
      </c>
      <c r="P2563" s="2">
        <v>0</v>
      </c>
      <c r="Q2563" s="39">
        <v>30</v>
      </c>
      <c r="R2563" s="2">
        <v>3.9000000000000004</v>
      </c>
      <c r="S2563" s="2">
        <v>0</v>
      </c>
      <c r="T2563" s="2">
        <v>0</v>
      </c>
      <c r="U2563" s="39">
        <v>33.9</v>
      </c>
      <c r="V2563" s="2">
        <v>0</v>
      </c>
      <c r="W2563" s="2" t="s">
        <v>1</v>
      </c>
      <c r="X2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3"/>
      <c r="Z2563"/>
      <c r="AA2563"/>
    </row>
    <row r="2564" spans="5:27" hidden="1">
      <c r="E2564" s="2" t="s">
        <v>8563</v>
      </c>
      <c r="F2564" s="2" t="s">
        <v>8648</v>
      </c>
      <c r="G2564" s="2" t="s">
        <v>1</v>
      </c>
      <c r="H2564" s="2" t="s">
        <v>0</v>
      </c>
      <c r="I2564" s="2" t="s">
        <v>8338</v>
      </c>
      <c r="J2564" s="2" t="s">
        <v>8339</v>
      </c>
      <c r="K2564" s="41">
        <v>231</v>
      </c>
      <c r="L2564" s="48">
        <v>231</v>
      </c>
      <c r="M2564" s="49" t="s">
        <v>118</v>
      </c>
      <c r="N2564" s="39" t="s">
        <v>119</v>
      </c>
      <c r="O2564" s="2">
        <v>0</v>
      </c>
      <c r="P2564" s="2">
        <v>0</v>
      </c>
      <c r="Q2564" s="39">
        <v>63.76</v>
      </c>
      <c r="R2564" s="2">
        <v>8.2888000000000002</v>
      </c>
      <c r="S2564" s="2">
        <v>0</v>
      </c>
      <c r="T2564" s="2">
        <v>0</v>
      </c>
      <c r="U2564" s="39">
        <v>72.0488</v>
      </c>
      <c r="V2564" s="2">
        <v>0</v>
      </c>
      <c r="W2564" s="2" t="s">
        <v>1</v>
      </c>
      <c r="X2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4"/>
      <c r="Z2564"/>
      <c r="AA2564"/>
    </row>
    <row r="2565" spans="5:27" hidden="1">
      <c r="E2565" s="2" t="s">
        <v>8563</v>
      </c>
      <c r="F2565" s="2" t="s">
        <v>8639</v>
      </c>
      <c r="G2565" s="2" t="s">
        <v>1</v>
      </c>
      <c r="H2565" s="2" t="s">
        <v>0</v>
      </c>
      <c r="I2565" s="2" t="s">
        <v>8338</v>
      </c>
      <c r="J2565" s="2" t="s">
        <v>8339</v>
      </c>
      <c r="K2565" s="41">
        <v>232</v>
      </c>
      <c r="L2565" s="48">
        <v>232</v>
      </c>
      <c r="M2565" s="49" t="s">
        <v>197</v>
      </c>
      <c r="N2565" s="39" t="s">
        <v>198</v>
      </c>
      <c r="O2565" s="2">
        <v>0</v>
      </c>
      <c r="P2565" s="2">
        <v>0</v>
      </c>
      <c r="Q2565" s="39">
        <v>1170.4000000000001</v>
      </c>
      <c r="R2565" s="2">
        <v>152.15200000000002</v>
      </c>
      <c r="S2565" s="2">
        <v>0</v>
      </c>
      <c r="T2565" s="2">
        <v>0</v>
      </c>
      <c r="U2565" s="39">
        <v>1322.5520000000001</v>
      </c>
      <c r="V2565" s="2">
        <v>0</v>
      </c>
      <c r="W2565" s="2" t="s">
        <v>1</v>
      </c>
      <c r="X2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5"/>
      <c r="Z2565"/>
      <c r="AA2565"/>
    </row>
    <row r="2566" spans="5:27" hidden="1">
      <c r="E2566" s="2" t="s">
        <v>8563</v>
      </c>
      <c r="F2566" s="2" t="s">
        <v>8639</v>
      </c>
      <c r="G2566" s="2" t="s">
        <v>1</v>
      </c>
      <c r="H2566" s="2" t="s">
        <v>0</v>
      </c>
      <c r="I2566" s="2" t="s">
        <v>8338</v>
      </c>
      <c r="J2566" s="2" t="s">
        <v>8339</v>
      </c>
      <c r="K2566" s="41">
        <v>233</v>
      </c>
      <c r="L2566" s="48">
        <v>233</v>
      </c>
      <c r="M2566" s="49" t="s">
        <v>118</v>
      </c>
      <c r="N2566" s="39" t="s">
        <v>119</v>
      </c>
      <c r="O2566" s="2">
        <v>0</v>
      </c>
      <c r="P2566" s="2">
        <v>0</v>
      </c>
      <c r="Q2566" s="39">
        <v>63.76</v>
      </c>
      <c r="R2566" s="2">
        <v>8.2888000000000002</v>
      </c>
      <c r="S2566" s="2">
        <v>0</v>
      </c>
      <c r="T2566" s="2">
        <v>0</v>
      </c>
      <c r="U2566" s="39">
        <v>72.0488</v>
      </c>
      <c r="V2566" s="2">
        <v>0</v>
      </c>
      <c r="W2566" s="2" t="s">
        <v>1</v>
      </c>
      <c r="X2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6"/>
      <c r="Z2566"/>
      <c r="AA2566"/>
    </row>
    <row r="2567" spans="5:27" hidden="1">
      <c r="E2567" s="2" t="s">
        <v>8563</v>
      </c>
      <c r="F2567" s="2" t="s">
        <v>8639</v>
      </c>
      <c r="G2567" s="2" t="s">
        <v>1</v>
      </c>
      <c r="H2567" s="2" t="s">
        <v>0</v>
      </c>
      <c r="I2567" s="2" t="s">
        <v>8338</v>
      </c>
      <c r="J2567" s="2" t="s">
        <v>8339</v>
      </c>
      <c r="K2567" s="41">
        <v>234</v>
      </c>
      <c r="L2567" s="48">
        <v>234</v>
      </c>
      <c r="M2567" s="49" t="s">
        <v>7968</v>
      </c>
      <c r="N2567" s="39" t="s">
        <v>7969</v>
      </c>
      <c r="O2567" s="2">
        <v>0</v>
      </c>
      <c r="P2567" s="2">
        <v>0</v>
      </c>
      <c r="Q2567" s="39">
        <v>71.209999999999994</v>
      </c>
      <c r="R2567" s="2">
        <v>9.257299999999999</v>
      </c>
      <c r="S2567" s="2">
        <v>0</v>
      </c>
      <c r="T2567" s="2">
        <v>0</v>
      </c>
      <c r="U2567" s="39">
        <v>80.467299999999994</v>
      </c>
      <c r="V2567" s="2">
        <v>0</v>
      </c>
      <c r="W2567" s="2" t="s">
        <v>1</v>
      </c>
      <c r="X2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7"/>
      <c r="Z2567"/>
      <c r="AA2567"/>
    </row>
    <row r="2568" spans="5:27" hidden="1">
      <c r="E2568" s="2" t="s">
        <v>8563</v>
      </c>
      <c r="F2568" s="2" t="s">
        <v>8639</v>
      </c>
      <c r="G2568" s="2" t="s">
        <v>1</v>
      </c>
      <c r="H2568" s="2" t="s">
        <v>0</v>
      </c>
      <c r="I2568" s="2" t="s">
        <v>8338</v>
      </c>
      <c r="J2568" s="2" t="s">
        <v>8339</v>
      </c>
      <c r="K2568" s="41">
        <v>235</v>
      </c>
      <c r="L2568" s="48">
        <v>235</v>
      </c>
      <c r="M2568" s="49" t="s">
        <v>77</v>
      </c>
      <c r="N2568" s="39" t="s">
        <v>78</v>
      </c>
      <c r="O2568" s="2">
        <v>0</v>
      </c>
      <c r="P2568" s="2">
        <v>0</v>
      </c>
      <c r="Q2568" s="39">
        <v>84.54</v>
      </c>
      <c r="R2568" s="2">
        <v>10.990200000000002</v>
      </c>
      <c r="S2568" s="2">
        <v>0</v>
      </c>
      <c r="T2568" s="2">
        <v>0</v>
      </c>
      <c r="U2568" s="39">
        <v>95.530200000000008</v>
      </c>
      <c r="V2568" s="2">
        <v>0</v>
      </c>
      <c r="W2568" s="2" t="s">
        <v>1</v>
      </c>
      <c r="X2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8"/>
      <c r="Z2568"/>
      <c r="AA2568"/>
    </row>
    <row r="2569" spans="5:27" hidden="1">
      <c r="E2569" s="2" t="s">
        <v>8563</v>
      </c>
      <c r="F2569" s="2" t="s">
        <v>8639</v>
      </c>
      <c r="G2569" s="2" t="s">
        <v>1</v>
      </c>
      <c r="H2569" s="2" t="s">
        <v>0</v>
      </c>
      <c r="I2569" s="2" t="s">
        <v>8338</v>
      </c>
      <c r="J2569" s="2" t="s">
        <v>8339</v>
      </c>
      <c r="K2569" s="41">
        <v>236</v>
      </c>
      <c r="L2569" s="48">
        <v>236</v>
      </c>
      <c r="M2569" s="49" t="s">
        <v>7848</v>
      </c>
      <c r="N2569" s="39" t="s">
        <v>7847</v>
      </c>
      <c r="O2569" s="2">
        <v>0</v>
      </c>
      <c r="P2569" s="2">
        <v>0</v>
      </c>
      <c r="Q2569" s="39">
        <v>0</v>
      </c>
      <c r="R2569" s="2">
        <v>0</v>
      </c>
      <c r="S2569" s="2">
        <v>0</v>
      </c>
      <c r="T2569" s="2">
        <v>0</v>
      </c>
      <c r="U2569" s="39">
        <v>0</v>
      </c>
      <c r="V2569" s="2">
        <v>0</v>
      </c>
      <c r="W2569" s="2" t="s">
        <v>1</v>
      </c>
      <c r="X2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69"/>
      <c r="Z2569"/>
      <c r="AA2569"/>
    </row>
    <row r="2570" spans="5:27" hidden="1">
      <c r="E2570" s="2" t="s">
        <v>8563</v>
      </c>
      <c r="F2570" s="2" t="s">
        <v>8639</v>
      </c>
      <c r="G2570" s="2" t="s">
        <v>1</v>
      </c>
      <c r="H2570" s="2" t="s">
        <v>0</v>
      </c>
      <c r="I2570" s="2" t="s">
        <v>8338</v>
      </c>
      <c r="J2570" s="2" t="s">
        <v>8339</v>
      </c>
      <c r="K2570" s="41">
        <v>237</v>
      </c>
      <c r="L2570" s="48">
        <v>237</v>
      </c>
      <c r="M2570" s="49" t="s">
        <v>1196</v>
      </c>
      <c r="N2570" s="39" t="s">
        <v>1197</v>
      </c>
      <c r="O2570" s="2">
        <v>0</v>
      </c>
      <c r="P2570" s="2">
        <v>0</v>
      </c>
      <c r="Q2570" s="39">
        <v>3585.4</v>
      </c>
      <c r="R2570" s="2">
        <v>466.10200000000003</v>
      </c>
      <c r="S2570" s="2">
        <v>0</v>
      </c>
      <c r="T2570" s="2">
        <v>0</v>
      </c>
      <c r="U2570" s="39">
        <v>4051.502</v>
      </c>
      <c r="V2570" s="2">
        <v>0</v>
      </c>
      <c r="W2570" s="2" t="s">
        <v>1</v>
      </c>
      <c r="X2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0"/>
      <c r="Z2570"/>
      <c r="AA2570"/>
    </row>
    <row r="2571" spans="5:27" hidden="1">
      <c r="E2571" s="2" t="s">
        <v>8563</v>
      </c>
      <c r="F2571" s="2" t="s">
        <v>8639</v>
      </c>
      <c r="G2571" s="2" t="s">
        <v>1</v>
      </c>
      <c r="H2571" s="2" t="s">
        <v>0</v>
      </c>
      <c r="I2571" s="2" t="s">
        <v>8338</v>
      </c>
      <c r="J2571" s="2" t="s">
        <v>8339</v>
      </c>
      <c r="K2571" s="41">
        <v>238</v>
      </c>
      <c r="L2571" s="48">
        <v>238</v>
      </c>
      <c r="M2571" s="49" t="s">
        <v>1196</v>
      </c>
      <c r="N2571" s="39" t="s">
        <v>1197</v>
      </c>
      <c r="O2571" s="2">
        <v>0</v>
      </c>
      <c r="P2571" s="2">
        <v>0</v>
      </c>
      <c r="Q2571" s="39">
        <v>2293.6999999999998</v>
      </c>
      <c r="R2571" s="2">
        <v>298.18099999999998</v>
      </c>
      <c r="S2571" s="2">
        <v>0</v>
      </c>
      <c r="T2571" s="2">
        <v>0</v>
      </c>
      <c r="U2571" s="39">
        <v>2591.8809999999999</v>
      </c>
      <c r="V2571" s="2">
        <v>0</v>
      </c>
      <c r="W2571" s="2" t="s">
        <v>1</v>
      </c>
      <c r="X2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1"/>
      <c r="Z2571"/>
      <c r="AA2571"/>
    </row>
    <row r="2572" spans="5:27" hidden="1">
      <c r="E2572" s="2" t="s">
        <v>8563</v>
      </c>
      <c r="F2572" s="2" t="s">
        <v>8639</v>
      </c>
      <c r="G2572" s="2" t="s">
        <v>1</v>
      </c>
      <c r="H2572" s="2" t="s">
        <v>0</v>
      </c>
      <c r="I2572" s="2" t="s">
        <v>8338</v>
      </c>
      <c r="J2572" s="2" t="s">
        <v>8339</v>
      </c>
      <c r="K2572" s="41">
        <v>239</v>
      </c>
      <c r="L2572" s="48">
        <v>239</v>
      </c>
      <c r="M2572" s="49" t="s">
        <v>1196</v>
      </c>
      <c r="N2572" s="39" t="s">
        <v>1197</v>
      </c>
      <c r="O2572" s="2">
        <v>0</v>
      </c>
      <c r="P2572" s="2">
        <v>0</v>
      </c>
      <c r="Q2572" s="39">
        <v>1439.6</v>
      </c>
      <c r="R2572" s="2">
        <v>187.148</v>
      </c>
      <c r="S2572" s="2">
        <v>0</v>
      </c>
      <c r="T2572" s="2">
        <v>0</v>
      </c>
      <c r="U2572" s="39">
        <v>1626.7479999999998</v>
      </c>
      <c r="V2572" s="2">
        <v>0</v>
      </c>
      <c r="W2572" s="2" t="s">
        <v>1</v>
      </c>
      <c r="X2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2"/>
      <c r="Z2572"/>
      <c r="AA2572"/>
    </row>
    <row r="2573" spans="5:27" hidden="1">
      <c r="E2573" s="2" t="s">
        <v>8563</v>
      </c>
      <c r="F2573" s="2" t="s">
        <v>8635</v>
      </c>
      <c r="G2573" s="2" t="s">
        <v>1</v>
      </c>
      <c r="H2573" s="2" t="s">
        <v>0</v>
      </c>
      <c r="I2573" s="2" t="s">
        <v>8338</v>
      </c>
      <c r="J2573" s="2" t="s">
        <v>8339</v>
      </c>
      <c r="K2573" s="41">
        <v>240</v>
      </c>
      <c r="L2573" s="48">
        <v>240</v>
      </c>
      <c r="M2573" s="49" t="s">
        <v>1196</v>
      </c>
      <c r="N2573" s="39" t="s">
        <v>1197</v>
      </c>
      <c r="O2573" s="2">
        <v>0</v>
      </c>
      <c r="P2573" s="2">
        <v>0</v>
      </c>
      <c r="Q2573" s="39">
        <v>3346.6</v>
      </c>
      <c r="R2573" s="2">
        <v>435.05799999999999</v>
      </c>
      <c r="S2573" s="2">
        <v>0</v>
      </c>
      <c r="T2573" s="2">
        <v>0</v>
      </c>
      <c r="U2573" s="39">
        <v>3781.6579999999999</v>
      </c>
      <c r="V2573" s="2">
        <v>0</v>
      </c>
      <c r="W2573" s="2" t="s">
        <v>1</v>
      </c>
      <c r="X2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3"/>
      <c r="Z2573"/>
      <c r="AA2573"/>
    </row>
    <row r="2574" spans="5:27" hidden="1">
      <c r="E2574" s="2" t="s">
        <v>8563</v>
      </c>
      <c r="F2574" s="2" t="s">
        <v>8635</v>
      </c>
      <c r="G2574" s="2" t="s">
        <v>1</v>
      </c>
      <c r="H2574" s="2" t="s">
        <v>0</v>
      </c>
      <c r="I2574" s="2" t="s">
        <v>8338</v>
      </c>
      <c r="J2574" s="2" t="s">
        <v>8339</v>
      </c>
      <c r="K2574" s="41">
        <v>241</v>
      </c>
      <c r="L2574" s="48">
        <v>241</v>
      </c>
      <c r="M2574" s="49" t="s">
        <v>167</v>
      </c>
      <c r="N2574" s="39" t="s">
        <v>168</v>
      </c>
      <c r="O2574" s="2">
        <v>0</v>
      </c>
      <c r="P2574" s="2">
        <v>0</v>
      </c>
      <c r="Q2574" s="39">
        <v>81.25</v>
      </c>
      <c r="R2574" s="2">
        <v>10.5625</v>
      </c>
      <c r="S2574" s="2">
        <v>0</v>
      </c>
      <c r="T2574" s="2">
        <v>0</v>
      </c>
      <c r="U2574" s="39">
        <v>91.8125</v>
      </c>
      <c r="V2574" s="2">
        <v>0</v>
      </c>
      <c r="W2574" s="2" t="s">
        <v>1</v>
      </c>
      <c r="X2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4"/>
      <c r="Z2574"/>
      <c r="AA2574"/>
    </row>
    <row r="2575" spans="5:27" hidden="1">
      <c r="E2575" s="2" t="s">
        <v>8563</v>
      </c>
      <c r="F2575" s="2" t="s">
        <v>8635</v>
      </c>
      <c r="G2575" s="2" t="s">
        <v>1</v>
      </c>
      <c r="H2575" s="2" t="s">
        <v>0</v>
      </c>
      <c r="I2575" s="2" t="s">
        <v>8338</v>
      </c>
      <c r="J2575" s="2" t="s">
        <v>8339</v>
      </c>
      <c r="K2575" s="41">
        <v>242</v>
      </c>
      <c r="L2575" s="48">
        <v>242</v>
      </c>
      <c r="M2575" s="49" t="s">
        <v>253</v>
      </c>
      <c r="N2575" s="39" t="s">
        <v>254</v>
      </c>
      <c r="O2575" s="2">
        <v>0</v>
      </c>
      <c r="P2575" s="2">
        <v>0</v>
      </c>
      <c r="Q2575" s="39">
        <v>590.87</v>
      </c>
      <c r="R2575" s="2">
        <v>76.813100000000006</v>
      </c>
      <c r="S2575" s="2">
        <v>0</v>
      </c>
      <c r="T2575" s="2">
        <v>0</v>
      </c>
      <c r="U2575" s="39">
        <v>667.68309999999997</v>
      </c>
      <c r="V2575" s="2">
        <v>0</v>
      </c>
      <c r="W2575" s="2" t="s">
        <v>1</v>
      </c>
      <c r="X2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5"/>
      <c r="Z2575"/>
      <c r="AA2575"/>
    </row>
    <row r="2576" spans="5:27" hidden="1">
      <c r="E2576" s="2" t="s">
        <v>8563</v>
      </c>
      <c r="F2576" s="2" t="s">
        <v>8635</v>
      </c>
      <c r="G2576" s="2" t="s">
        <v>1</v>
      </c>
      <c r="H2576" s="2" t="s">
        <v>0</v>
      </c>
      <c r="I2576" s="2" t="s">
        <v>8338</v>
      </c>
      <c r="J2576" s="2" t="s">
        <v>8339</v>
      </c>
      <c r="K2576" s="41">
        <v>243</v>
      </c>
      <c r="L2576" s="48">
        <v>243</v>
      </c>
      <c r="M2576" s="49" t="s">
        <v>118</v>
      </c>
      <c r="N2576" s="39" t="s">
        <v>119</v>
      </c>
      <c r="O2576" s="2">
        <v>0</v>
      </c>
      <c r="P2576" s="2">
        <v>0</v>
      </c>
      <c r="Q2576" s="39">
        <v>139.47</v>
      </c>
      <c r="R2576" s="2">
        <v>18.1311</v>
      </c>
      <c r="S2576" s="2">
        <v>0</v>
      </c>
      <c r="T2576" s="2">
        <v>0</v>
      </c>
      <c r="U2576" s="39">
        <v>157.6011</v>
      </c>
      <c r="V2576" s="2">
        <v>0</v>
      </c>
      <c r="W2576" s="2" t="s">
        <v>1</v>
      </c>
      <c r="X2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6"/>
      <c r="Z2576"/>
      <c r="AA2576"/>
    </row>
    <row r="2577" spans="5:27" hidden="1">
      <c r="E2577" s="2" t="s">
        <v>8563</v>
      </c>
      <c r="F2577" s="2" t="s">
        <v>8635</v>
      </c>
      <c r="G2577" s="2" t="s">
        <v>1</v>
      </c>
      <c r="H2577" s="2" t="s">
        <v>0</v>
      </c>
      <c r="I2577" s="2" t="s">
        <v>8338</v>
      </c>
      <c r="J2577" s="2" t="s">
        <v>8339</v>
      </c>
      <c r="K2577" s="41">
        <v>244</v>
      </c>
      <c r="L2577" s="48">
        <v>244</v>
      </c>
      <c r="M2577" s="49" t="s">
        <v>118</v>
      </c>
      <c r="N2577" s="39" t="s">
        <v>119</v>
      </c>
      <c r="O2577" s="2">
        <v>0</v>
      </c>
      <c r="P2577" s="2">
        <v>0</v>
      </c>
      <c r="Q2577" s="39">
        <v>14.09</v>
      </c>
      <c r="R2577" s="2">
        <v>1.8317000000000001</v>
      </c>
      <c r="S2577" s="2">
        <v>0</v>
      </c>
      <c r="T2577" s="2">
        <v>0</v>
      </c>
      <c r="U2577" s="39">
        <v>15.9217</v>
      </c>
      <c r="V2577" s="2">
        <v>0</v>
      </c>
      <c r="W2577" s="2" t="s">
        <v>1</v>
      </c>
      <c r="X2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7"/>
      <c r="Z2577"/>
      <c r="AA2577"/>
    </row>
    <row r="2578" spans="5:27" hidden="1">
      <c r="E2578" s="2" t="s">
        <v>8563</v>
      </c>
      <c r="F2578" s="2" t="s">
        <v>8634</v>
      </c>
      <c r="G2578" s="2" t="s">
        <v>1</v>
      </c>
      <c r="H2578" s="2" t="s">
        <v>0</v>
      </c>
      <c r="I2578" s="2" t="s">
        <v>8338</v>
      </c>
      <c r="J2578" s="2" t="s">
        <v>8339</v>
      </c>
      <c r="K2578" s="41">
        <v>245</v>
      </c>
      <c r="L2578" s="48">
        <v>245</v>
      </c>
      <c r="M2578" s="49" t="s">
        <v>443</v>
      </c>
      <c r="N2578" s="39" t="s">
        <v>444</v>
      </c>
      <c r="O2578" s="2">
        <v>0</v>
      </c>
      <c r="P2578" s="2">
        <v>0</v>
      </c>
      <c r="Q2578" s="39">
        <v>157.1</v>
      </c>
      <c r="R2578" s="2">
        <v>20.422999999999998</v>
      </c>
      <c r="S2578" s="2">
        <v>0</v>
      </c>
      <c r="T2578" s="2">
        <v>0</v>
      </c>
      <c r="U2578" s="39">
        <v>177.523</v>
      </c>
      <c r="V2578" s="2">
        <v>0</v>
      </c>
      <c r="W2578" s="2" t="s">
        <v>1</v>
      </c>
      <c r="X2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8"/>
      <c r="Z2578"/>
      <c r="AA2578"/>
    </row>
    <row r="2579" spans="5:27" hidden="1">
      <c r="E2579" s="2" t="s">
        <v>8563</v>
      </c>
      <c r="F2579" s="2" t="s">
        <v>8634</v>
      </c>
      <c r="G2579" s="2" t="s">
        <v>1</v>
      </c>
      <c r="H2579" s="2" t="s">
        <v>0</v>
      </c>
      <c r="I2579" s="2" t="s">
        <v>8338</v>
      </c>
      <c r="J2579" s="2" t="s">
        <v>8339</v>
      </c>
      <c r="K2579" s="41">
        <v>246</v>
      </c>
      <c r="L2579" s="48">
        <v>246</v>
      </c>
      <c r="M2579" s="49" t="s">
        <v>443</v>
      </c>
      <c r="N2579" s="39" t="s">
        <v>444</v>
      </c>
      <c r="O2579" s="2">
        <v>0</v>
      </c>
      <c r="P2579" s="2">
        <v>0</v>
      </c>
      <c r="Q2579" s="39">
        <v>11.08</v>
      </c>
      <c r="R2579" s="2">
        <v>1.4404000000000001</v>
      </c>
      <c r="S2579" s="2">
        <v>0</v>
      </c>
      <c r="T2579" s="2">
        <v>0</v>
      </c>
      <c r="U2579" s="39">
        <v>12.5204</v>
      </c>
      <c r="V2579" s="2">
        <v>0</v>
      </c>
      <c r="W2579" s="2" t="s">
        <v>1</v>
      </c>
      <c r="X2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79"/>
      <c r="Z2579"/>
      <c r="AA2579"/>
    </row>
    <row r="2580" spans="5:27" hidden="1">
      <c r="E2580" s="2" t="s">
        <v>8563</v>
      </c>
      <c r="F2580" s="50" t="s">
        <v>8634</v>
      </c>
      <c r="G2580" s="2" t="s">
        <v>1</v>
      </c>
      <c r="H2580" s="2" t="s">
        <v>0</v>
      </c>
      <c r="I2580" s="2" t="s">
        <v>8338</v>
      </c>
      <c r="J2580" s="2" t="s">
        <v>8339</v>
      </c>
      <c r="K2580" s="41">
        <v>247</v>
      </c>
      <c r="L2580" s="48">
        <v>247</v>
      </c>
      <c r="M2580" s="49" t="s">
        <v>1385</v>
      </c>
      <c r="N2580" s="39" t="s">
        <v>1386</v>
      </c>
      <c r="O2580" s="2">
        <v>0</v>
      </c>
      <c r="P2580" s="2">
        <v>0</v>
      </c>
      <c r="Q2580" s="39">
        <v>486.02</v>
      </c>
      <c r="R2580" s="2">
        <v>63.182600000000001</v>
      </c>
      <c r="S2580" s="2">
        <v>0</v>
      </c>
      <c r="T2580" s="2">
        <v>0</v>
      </c>
      <c r="U2580" s="39">
        <v>549.20259999999996</v>
      </c>
      <c r="V2580" s="2">
        <v>0</v>
      </c>
      <c r="W2580" s="2" t="s">
        <v>1</v>
      </c>
      <c r="X2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0"/>
      <c r="Z2580"/>
      <c r="AA2580"/>
    </row>
    <row r="2581" spans="5:27" hidden="1">
      <c r="E2581" s="2" t="s">
        <v>8563</v>
      </c>
      <c r="F2581" s="2" t="s">
        <v>8629</v>
      </c>
      <c r="G2581" s="2" t="s">
        <v>1</v>
      </c>
      <c r="H2581" s="2" t="s">
        <v>0</v>
      </c>
      <c r="I2581" s="2" t="s">
        <v>8338</v>
      </c>
      <c r="J2581" s="2" t="s">
        <v>8339</v>
      </c>
      <c r="K2581" s="41">
        <v>248</v>
      </c>
      <c r="L2581" s="48">
        <v>248</v>
      </c>
      <c r="M2581" s="49" t="s">
        <v>118</v>
      </c>
      <c r="N2581" s="39" t="s">
        <v>119</v>
      </c>
      <c r="O2581" s="2">
        <v>0</v>
      </c>
      <c r="P2581" s="2">
        <v>0</v>
      </c>
      <c r="Q2581" s="39">
        <v>109.89</v>
      </c>
      <c r="R2581" s="2">
        <v>14.2857</v>
      </c>
      <c r="S2581" s="2">
        <v>0</v>
      </c>
      <c r="T2581" s="2">
        <v>0</v>
      </c>
      <c r="U2581" s="39">
        <v>124.17570000000001</v>
      </c>
      <c r="V2581" s="2">
        <v>0</v>
      </c>
      <c r="W2581" s="2" t="s">
        <v>1</v>
      </c>
      <c r="X2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1"/>
      <c r="Z2581"/>
      <c r="AA2581"/>
    </row>
    <row r="2582" spans="5:27" hidden="1">
      <c r="E2582" s="2" t="s">
        <v>8563</v>
      </c>
      <c r="F2582" s="2" t="s">
        <v>8629</v>
      </c>
      <c r="G2582" s="2" t="s">
        <v>1</v>
      </c>
      <c r="H2582" s="2" t="s">
        <v>0</v>
      </c>
      <c r="I2582" s="2" t="s">
        <v>8338</v>
      </c>
      <c r="J2582" s="2" t="s">
        <v>8339</v>
      </c>
      <c r="K2582" s="41">
        <v>249</v>
      </c>
      <c r="L2582" s="48">
        <v>249</v>
      </c>
      <c r="M2582" s="49" t="s">
        <v>118</v>
      </c>
      <c r="N2582" s="39" t="s">
        <v>119</v>
      </c>
      <c r="O2582" s="2">
        <v>0</v>
      </c>
      <c r="P2582" s="2">
        <v>0</v>
      </c>
      <c r="Q2582" s="39">
        <v>56.36</v>
      </c>
      <c r="R2582" s="2">
        <v>7.3268000000000004</v>
      </c>
      <c r="S2582" s="2">
        <v>0</v>
      </c>
      <c r="T2582" s="2">
        <v>0</v>
      </c>
      <c r="U2582" s="39">
        <v>63.686799999999998</v>
      </c>
      <c r="V2582" s="2">
        <v>0</v>
      </c>
      <c r="W2582" s="2" t="s">
        <v>1</v>
      </c>
      <c r="X2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2"/>
      <c r="Z2582"/>
      <c r="AA2582"/>
    </row>
    <row r="2583" spans="5:27" hidden="1">
      <c r="E2583" s="2" t="s">
        <v>8563</v>
      </c>
      <c r="F2583" s="2" t="s">
        <v>8629</v>
      </c>
      <c r="G2583" s="2" t="s">
        <v>1</v>
      </c>
      <c r="H2583" s="2" t="s">
        <v>0</v>
      </c>
      <c r="I2583" s="2" t="s">
        <v>8338</v>
      </c>
      <c r="J2583" s="2" t="s">
        <v>8339</v>
      </c>
      <c r="K2583" s="41">
        <v>250</v>
      </c>
      <c r="L2583" s="48">
        <v>250</v>
      </c>
      <c r="M2583" s="49" t="s">
        <v>118</v>
      </c>
      <c r="N2583" s="39" t="s">
        <v>119</v>
      </c>
      <c r="O2583" s="2">
        <v>0</v>
      </c>
      <c r="P2583" s="2">
        <v>0</v>
      </c>
      <c r="Q2583" s="39">
        <v>361.77</v>
      </c>
      <c r="R2583" s="2">
        <v>47.030099999999997</v>
      </c>
      <c r="S2583" s="2">
        <v>0</v>
      </c>
      <c r="T2583" s="2">
        <v>0</v>
      </c>
      <c r="U2583" s="39">
        <v>408.80009999999999</v>
      </c>
      <c r="V2583" s="2">
        <v>0</v>
      </c>
      <c r="W2583" s="2" t="s">
        <v>1</v>
      </c>
      <c r="X2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3"/>
      <c r="Z2583"/>
      <c r="AA2583"/>
    </row>
    <row r="2584" spans="5:27" hidden="1">
      <c r="E2584" s="2" t="s">
        <v>8563</v>
      </c>
      <c r="F2584" s="2" t="s">
        <v>8629</v>
      </c>
      <c r="G2584" s="2" t="s">
        <v>1</v>
      </c>
      <c r="H2584" s="2" t="s">
        <v>0</v>
      </c>
      <c r="I2584" s="2" t="s">
        <v>8338</v>
      </c>
      <c r="J2584" s="2" t="s">
        <v>8339</v>
      </c>
      <c r="K2584" s="41">
        <v>251</v>
      </c>
      <c r="L2584" s="48">
        <v>251</v>
      </c>
      <c r="M2584" s="49" t="s">
        <v>739</v>
      </c>
      <c r="N2584" s="39" t="s">
        <v>740</v>
      </c>
      <c r="O2584" s="2">
        <v>0</v>
      </c>
      <c r="P2584" s="2">
        <v>0</v>
      </c>
      <c r="Q2584" s="39">
        <v>45.31</v>
      </c>
      <c r="R2584" s="2">
        <v>5.8903000000000008</v>
      </c>
      <c r="S2584" s="2">
        <v>0</v>
      </c>
      <c r="T2584" s="2">
        <v>0</v>
      </c>
      <c r="U2584" s="39">
        <v>51.200300000000006</v>
      </c>
      <c r="V2584" s="2">
        <v>0</v>
      </c>
      <c r="W2584" s="2" t="s">
        <v>1</v>
      </c>
      <c r="X2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4"/>
      <c r="Z2584"/>
      <c r="AA2584"/>
    </row>
    <row r="2585" spans="5:27" hidden="1">
      <c r="E2585" s="2" t="s">
        <v>8563</v>
      </c>
      <c r="F2585" s="2" t="s">
        <v>8627</v>
      </c>
      <c r="G2585" s="2" t="s">
        <v>1</v>
      </c>
      <c r="H2585" s="2" t="s">
        <v>0</v>
      </c>
      <c r="I2585" s="2" t="s">
        <v>8338</v>
      </c>
      <c r="J2585" s="2" t="s">
        <v>8339</v>
      </c>
      <c r="K2585" s="41">
        <v>252</v>
      </c>
      <c r="L2585" s="48">
        <v>252</v>
      </c>
      <c r="M2585" s="49" t="s">
        <v>118</v>
      </c>
      <c r="N2585" s="39" t="s">
        <v>119</v>
      </c>
      <c r="O2585" s="2">
        <v>0</v>
      </c>
      <c r="P2585" s="2">
        <v>0</v>
      </c>
      <c r="Q2585" s="39">
        <v>63.76</v>
      </c>
      <c r="R2585" s="2">
        <v>8.2888000000000002</v>
      </c>
      <c r="S2585" s="2">
        <v>0</v>
      </c>
      <c r="T2585" s="2">
        <v>0</v>
      </c>
      <c r="U2585" s="39">
        <v>72.0488</v>
      </c>
      <c r="V2585" s="2">
        <v>0</v>
      </c>
      <c r="W2585" s="2" t="s">
        <v>1</v>
      </c>
      <c r="X2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5"/>
      <c r="Z2585"/>
      <c r="AA2585"/>
    </row>
    <row r="2586" spans="5:27" hidden="1">
      <c r="E2586" s="2" t="s">
        <v>8563</v>
      </c>
      <c r="F2586" s="2" t="s">
        <v>8627</v>
      </c>
      <c r="G2586" s="2" t="s">
        <v>1</v>
      </c>
      <c r="H2586" s="2" t="s">
        <v>0</v>
      </c>
      <c r="I2586" s="2" t="s">
        <v>8338</v>
      </c>
      <c r="J2586" s="2" t="s">
        <v>8339</v>
      </c>
      <c r="K2586" s="41">
        <v>253</v>
      </c>
      <c r="L2586" s="48">
        <v>253</v>
      </c>
      <c r="M2586" s="49" t="s">
        <v>155</v>
      </c>
      <c r="N2586" s="39" t="s">
        <v>156</v>
      </c>
      <c r="O2586" s="2">
        <v>0</v>
      </c>
      <c r="P2586" s="2">
        <v>0</v>
      </c>
      <c r="Q2586" s="39">
        <v>398.23</v>
      </c>
      <c r="R2586" s="2">
        <v>51.769900000000007</v>
      </c>
      <c r="S2586" s="2">
        <v>0</v>
      </c>
      <c r="T2586" s="2">
        <v>0</v>
      </c>
      <c r="U2586" s="39">
        <v>449.99990000000003</v>
      </c>
      <c r="V2586" s="2">
        <v>0</v>
      </c>
      <c r="W2586" s="2" t="s">
        <v>1</v>
      </c>
      <c r="X2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6"/>
      <c r="Z2586"/>
      <c r="AA2586"/>
    </row>
    <row r="2587" spans="5:27" hidden="1">
      <c r="E2587" s="2" t="s">
        <v>8563</v>
      </c>
      <c r="F2587" s="2" t="s">
        <v>8627</v>
      </c>
      <c r="G2587" s="2" t="s">
        <v>1</v>
      </c>
      <c r="H2587" s="2" t="s">
        <v>0</v>
      </c>
      <c r="I2587" s="2" t="s">
        <v>8338</v>
      </c>
      <c r="J2587" s="2" t="s">
        <v>8339</v>
      </c>
      <c r="K2587" s="41">
        <v>254</v>
      </c>
      <c r="L2587" s="48">
        <v>254</v>
      </c>
      <c r="M2587" s="49" t="s">
        <v>120</v>
      </c>
      <c r="N2587" s="39" t="s">
        <v>121</v>
      </c>
      <c r="O2587" s="2">
        <v>0</v>
      </c>
      <c r="P2587" s="2">
        <v>0</v>
      </c>
      <c r="Q2587" s="39">
        <v>40.119999999999997</v>
      </c>
      <c r="R2587" s="2">
        <v>5.2156000000000002</v>
      </c>
      <c r="S2587" s="2">
        <v>0</v>
      </c>
      <c r="T2587" s="2">
        <v>0</v>
      </c>
      <c r="U2587" s="39">
        <v>45.335599999999999</v>
      </c>
      <c r="V2587" s="2">
        <v>0</v>
      </c>
      <c r="W2587" s="2" t="s">
        <v>1</v>
      </c>
      <c r="X2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7"/>
      <c r="Z2587"/>
      <c r="AA2587"/>
    </row>
    <row r="2588" spans="5:27" hidden="1">
      <c r="E2588" s="2" t="s">
        <v>8563</v>
      </c>
      <c r="F2588" s="2" t="s">
        <v>8627</v>
      </c>
      <c r="G2588" s="2" t="s">
        <v>1</v>
      </c>
      <c r="H2588" s="2" t="s">
        <v>0</v>
      </c>
      <c r="I2588" s="2" t="s">
        <v>8338</v>
      </c>
      <c r="J2588" s="2" t="s">
        <v>8339</v>
      </c>
      <c r="K2588" s="41">
        <v>255</v>
      </c>
      <c r="L2588" s="48">
        <v>255</v>
      </c>
      <c r="M2588" s="49" t="s">
        <v>118</v>
      </c>
      <c r="N2588" s="39" t="s">
        <v>119</v>
      </c>
      <c r="O2588" s="2">
        <v>0</v>
      </c>
      <c r="P2588" s="2">
        <v>0</v>
      </c>
      <c r="Q2588" s="39">
        <v>148.97</v>
      </c>
      <c r="R2588" s="2">
        <v>19.366099999999999</v>
      </c>
      <c r="S2588" s="2">
        <v>0</v>
      </c>
      <c r="T2588" s="2">
        <v>0</v>
      </c>
      <c r="U2588" s="39">
        <v>168.33609999999999</v>
      </c>
      <c r="V2588" s="2">
        <v>0</v>
      </c>
      <c r="W2588" s="2" t="s">
        <v>1</v>
      </c>
      <c r="X2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8"/>
      <c r="Z2588"/>
      <c r="AA2588"/>
    </row>
    <row r="2589" spans="5:27" hidden="1">
      <c r="E2589" s="2" t="s">
        <v>8563</v>
      </c>
      <c r="F2589" s="2" t="s">
        <v>8627</v>
      </c>
      <c r="G2589" s="2" t="s">
        <v>1</v>
      </c>
      <c r="H2589" s="2" t="s">
        <v>0</v>
      </c>
      <c r="I2589" s="2" t="s">
        <v>8338</v>
      </c>
      <c r="J2589" s="2" t="s">
        <v>8339</v>
      </c>
      <c r="K2589" s="41">
        <v>256</v>
      </c>
      <c r="L2589" s="48">
        <v>256</v>
      </c>
      <c r="M2589" s="49" t="s">
        <v>118</v>
      </c>
      <c r="N2589" s="39" t="s">
        <v>119</v>
      </c>
      <c r="O2589" s="2">
        <v>0</v>
      </c>
      <c r="P2589" s="2">
        <v>0</v>
      </c>
      <c r="Q2589" s="39">
        <v>14.09</v>
      </c>
      <c r="R2589" s="2">
        <v>1.8317000000000001</v>
      </c>
      <c r="S2589" s="2">
        <v>0</v>
      </c>
      <c r="T2589" s="2">
        <v>0</v>
      </c>
      <c r="U2589" s="39">
        <v>15.9217</v>
      </c>
      <c r="V2589" s="2">
        <v>0</v>
      </c>
      <c r="W2589" s="2" t="s">
        <v>1</v>
      </c>
      <c r="X2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89"/>
      <c r="Z2589"/>
      <c r="AA2589"/>
    </row>
    <row r="2590" spans="5:27" hidden="1">
      <c r="E2590" s="2" t="s">
        <v>8563</v>
      </c>
      <c r="F2590" s="2" t="s">
        <v>8627</v>
      </c>
      <c r="G2590" s="2" t="s">
        <v>1</v>
      </c>
      <c r="H2590" s="2" t="s">
        <v>0</v>
      </c>
      <c r="I2590" s="2" t="s">
        <v>8338</v>
      </c>
      <c r="J2590" s="2" t="s">
        <v>8339</v>
      </c>
      <c r="K2590" s="41">
        <v>257</v>
      </c>
      <c r="L2590" s="48">
        <v>257</v>
      </c>
      <c r="M2590" s="49">
        <v>0</v>
      </c>
      <c r="N2590" s="39" t="s">
        <v>8647</v>
      </c>
      <c r="O2590" s="2">
        <v>0</v>
      </c>
      <c r="P2590" s="2">
        <v>0</v>
      </c>
      <c r="Q2590" s="39">
        <v>68.14</v>
      </c>
      <c r="R2590" s="2">
        <v>8.8582000000000001</v>
      </c>
      <c r="S2590" s="2">
        <v>0</v>
      </c>
      <c r="T2590" s="2">
        <v>0</v>
      </c>
      <c r="U2590" s="39">
        <v>76.998199999999997</v>
      </c>
      <c r="V2590" s="2" t="s">
        <v>8646</v>
      </c>
      <c r="W2590" s="2" t="s">
        <v>1</v>
      </c>
      <c r="X2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0"/>
      <c r="Z2590"/>
      <c r="AA2590"/>
    </row>
    <row r="2591" spans="5:27" hidden="1">
      <c r="E2591" s="2" t="s">
        <v>8563</v>
      </c>
      <c r="F2591" s="2" t="s">
        <v>8625</v>
      </c>
      <c r="G2591" s="2" t="s">
        <v>1</v>
      </c>
      <c r="H2591" s="2" t="s">
        <v>0</v>
      </c>
      <c r="I2591" s="2" t="s">
        <v>8338</v>
      </c>
      <c r="J2591" s="2" t="s">
        <v>8339</v>
      </c>
      <c r="K2591" s="41">
        <v>258</v>
      </c>
      <c r="L2591" s="48">
        <v>258</v>
      </c>
      <c r="M2591" s="49" t="s">
        <v>8530</v>
      </c>
      <c r="N2591" s="39" t="s">
        <v>8531</v>
      </c>
      <c r="O2591" s="2">
        <v>0</v>
      </c>
      <c r="P2591" s="2">
        <v>0</v>
      </c>
      <c r="Q2591" s="39">
        <v>44.81</v>
      </c>
      <c r="R2591" s="2">
        <v>5.8253000000000004</v>
      </c>
      <c r="S2591" s="2">
        <v>0</v>
      </c>
      <c r="T2591" s="2">
        <v>0</v>
      </c>
      <c r="U2591" s="39">
        <v>50.635300000000001</v>
      </c>
      <c r="V2591" s="2">
        <v>0</v>
      </c>
      <c r="W2591" s="2" t="s">
        <v>1</v>
      </c>
      <c r="X2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1"/>
      <c r="Z2591"/>
      <c r="AA2591"/>
    </row>
    <row r="2592" spans="5:27" hidden="1">
      <c r="E2592" s="2" t="s">
        <v>8563</v>
      </c>
      <c r="F2592" s="2" t="s">
        <v>8625</v>
      </c>
      <c r="G2592" s="2" t="s">
        <v>1</v>
      </c>
      <c r="H2592" s="2" t="s">
        <v>0</v>
      </c>
      <c r="I2592" s="2" t="s">
        <v>8338</v>
      </c>
      <c r="J2592" s="2" t="s">
        <v>8339</v>
      </c>
      <c r="K2592" s="41">
        <v>259</v>
      </c>
      <c r="L2592" s="48">
        <v>259</v>
      </c>
      <c r="M2592" s="49" t="s">
        <v>118</v>
      </c>
      <c r="N2592" s="39" t="s">
        <v>119</v>
      </c>
      <c r="O2592" s="2">
        <v>0</v>
      </c>
      <c r="P2592" s="2">
        <v>0</v>
      </c>
      <c r="Q2592" s="39">
        <v>28.18</v>
      </c>
      <c r="R2592" s="2">
        <v>3.6634000000000002</v>
      </c>
      <c r="S2592" s="2">
        <v>0</v>
      </c>
      <c r="T2592" s="2">
        <v>0</v>
      </c>
      <c r="U2592" s="39">
        <v>31.843399999999999</v>
      </c>
      <c r="V2592" s="2">
        <v>0</v>
      </c>
      <c r="W2592" s="2" t="s">
        <v>1</v>
      </c>
      <c r="X2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2"/>
      <c r="Z2592"/>
      <c r="AA2592"/>
    </row>
    <row r="2593" spans="5:27" hidden="1">
      <c r="E2593" s="2" t="s">
        <v>8563</v>
      </c>
      <c r="F2593" s="2" t="s">
        <v>8625</v>
      </c>
      <c r="G2593" s="2" t="s">
        <v>1</v>
      </c>
      <c r="H2593" s="2" t="s">
        <v>0</v>
      </c>
      <c r="I2593" s="2" t="s">
        <v>8338</v>
      </c>
      <c r="J2593" s="2" t="s">
        <v>8339</v>
      </c>
      <c r="K2593" s="41">
        <v>260</v>
      </c>
      <c r="L2593" s="48">
        <v>260</v>
      </c>
      <c r="M2593" s="49" t="s">
        <v>177</v>
      </c>
      <c r="N2593" s="39" t="s">
        <v>178</v>
      </c>
      <c r="O2593" s="2">
        <v>0</v>
      </c>
      <c r="P2593" s="2">
        <v>0</v>
      </c>
      <c r="Q2593" s="39">
        <v>170.93</v>
      </c>
      <c r="R2593" s="2">
        <v>22.2209</v>
      </c>
      <c r="S2593" s="2">
        <v>0</v>
      </c>
      <c r="T2593" s="2">
        <v>0</v>
      </c>
      <c r="U2593" s="39">
        <v>193.15090000000001</v>
      </c>
      <c r="V2593" s="2">
        <v>0</v>
      </c>
      <c r="W2593" s="2" t="s">
        <v>1</v>
      </c>
      <c r="X2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3"/>
      <c r="Z2593"/>
      <c r="AA2593"/>
    </row>
    <row r="2594" spans="5:27" hidden="1">
      <c r="E2594" s="2" t="s">
        <v>8563</v>
      </c>
      <c r="F2594" s="2" t="s">
        <v>8625</v>
      </c>
      <c r="G2594" s="2" t="s">
        <v>1</v>
      </c>
      <c r="H2594" s="2" t="s">
        <v>0</v>
      </c>
      <c r="I2594" s="2" t="s">
        <v>8338</v>
      </c>
      <c r="J2594" s="2" t="s">
        <v>8339</v>
      </c>
      <c r="K2594" s="41">
        <v>261</v>
      </c>
      <c r="L2594" s="48">
        <v>261</v>
      </c>
      <c r="M2594" s="49" t="s">
        <v>118</v>
      </c>
      <c r="N2594" s="39" t="s">
        <v>119</v>
      </c>
      <c r="O2594" s="2">
        <v>0</v>
      </c>
      <c r="P2594" s="2">
        <v>0</v>
      </c>
      <c r="Q2594" s="39">
        <v>14.09</v>
      </c>
      <c r="R2594" s="2">
        <v>1.8317000000000001</v>
      </c>
      <c r="S2594" s="2">
        <v>0</v>
      </c>
      <c r="T2594" s="2">
        <v>0</v>
      </c>
      <c r="U2594" s="39">
        <v>15.9217</v>
      </c>
      <c r="V2594" s="2">
        <v>0</v>
      </c>
      <c r="W2594" s="2" t="s">
        <v>1</v>
      </c>
      <c r="X2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4"/>
      <c r="Z2594"/>
      <c r="AA2594"/>
    </row>
    <row r="2595" spans="5:27" hidden="1">
      <c r="E2595" s="2" t="s">
        <v>8563</v>
      </c>
      <c r="F2595" s="2" t="s">
        <v>8622</v>
      </c>
      <c r="G2595" s="2" t="s">
        <v>1</v>
      </c>
      <c r="H2595" s="2" t="s">
        <v>0</v>
      </c>
      <c r="I2595" s="2" t="s">
        <v>8338</v>
      </c>
      <c r="J2595" s="2" t="s">
        <v>8339</v>
      </c>
      <c r="K2595" s="41">
        <v>262</v>
      </c>
      <c r="L2595" s="48">
        <v>262</v>
      </c>
      <c r="M2595" s="49" t="s">
        <v>231</v>
      </c>
      <c r="N2595" s="39" t="s">
        <v>232</v>
      </c>
      <c r="O2595" s="2">
        <v>0</v>
      </c>
      <c r="P2595" s="2">
        <v>0</v>
      </c>
      <c r="Q2595" s="39">
        <v>138.28</v>
      </c>
      <c r="R2595" s="2">
        <v>17.976400000000002</v>
      </c>
      <c r="S2595" s="2">
        <v>0</v>
      </c>
      <c r="T2595" s="2">
        <v>0</v>
      </c>
      <c r="U2595" s="39">
        <v>156.25640000000001</v>
      </c>
      <c r="V2595" s="2">
        <v>0</v>
      </c>
      <c r="W2595" s="2" t="s">
        <v>1</v>
      </c>
      <c r="X2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5"/>
      <c r="Z2595"/>
      <c r="AA2595"/>
    </row>
    <row r="2596" spans="5:27" hidden="1">
      <c r="E2596" s="2" t="s">
        <v>8563</v>
      </c>
      <c r="F2596" s="50" t="s">
        <v>8622</v>
      </c>
      <c r="G2596" s="2" t="s">
        <v>1</v>
      </c>
      <c r="H2596" s="2" t="s">
        <v>0</v>
      </c>
      <c r="I2596" s="2" t="s">
        <v>8338</v>
      </c>
      <c r="J2596" s="2" t="s">
        <v>8339</v>
      </c>
      <c r="K2596" s="41">
        <v>263</v>
      </c>
      <c r="L2596" s="48">
        <v>263</v>
      </c>
      <c r="M2596" s="49" t="s">
        <v>95</v>
      </c>
      <c r="N2596" s="39" t="s">
        <v>96</v>
      </c>
      <c r="O2596" s="2">
        <v>0</v>
      </c>
      <c r="P2596" s="2">
        <v>0</v>
      </c>
      <c r="Q2596" s="39">
        <v>70.77</v>
      </c>
      <c r="R2596" s="2">
        <v>9.2000999999999991</v>
      </c>
      <c r="S2596" s="2">
        <v>0</v>
      </c>
      <c r="T2596" s="2">
        <v>0</v>
      </c>
      <c r="U2596" s="39">
        <v>79.970100000000002</v>
      </c>
      <c r="V2596" s="2">
        <v>0</v>
      </c>
      <c r="W2596" s="2" t="s">
        <v>1</v>
      </c>
      <c r="X2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6"/>
      <c r="Z2596"/>
      <c r="AA2596"/>
    </row>
    <row r="2597" spans="5:27" hidden="1">
      <c r="E2597" s="2" t="s">
        <v>8563</v>
      </c>
      <c r="F2597" s="50" t="s">
        <v>8622</v>
      </c>
      <c r="G2597" s="2" t="s">
        <v>1</v>
      </c>
      <c r="H2597" s="2" t="s">
        <v>0</v>
      </c>
      <c r="I2597" s="2" t="s">
        <v>8338</v>
      </c>
      <c r="J2597" s="2" t="s">
        <v>8339</v>
      </c>
      <c r="K2597" s="41">
        <v>264</v>
      </c>
      <c r="L2597" s="48">
        <v>264</v>
      </c>
      <c r="M2597" s="49" t="s">
        <v>197</v>
      </c>
      <c r="N2597" s="39" t="s">
        <v>198</v>
      </c>
      <c r="O2597" s="2">
        <v>0</v>
      </c>
      <c r="P2597" s="2">
        <v>0</v>
      </c>
      <c r="Q2597" s="39">
        <v>1732.8</v>
      </c>
      <c r="R2597" s="2">
        <v>225.26400000000001</v>
      </c>
      <c r="S2597" s="2">
        <v>0</v>
      </c>
      <c r="T2597" s="2">
        <v>0</v>
      </c>
      <c r="U2597" s="39">
        <v>1958.0639999999999</v>
      </c>
      <c r="V2597" s="2">
        <v>0</v>
      </c>
      <c r="W2597" s="2" t="s">
        <v>1</v>
      </c>
      <c r="X2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7"/>
      <c r="Z2597"/>
      <c r="AA2597"/>
    </row>
    <row r="2598" spans="5:27" hidden="1">
      <c r="E2598" s="2" t="s">
        <v>8563</v>
      </c>
      <c r="F2598" s="50" t="s">
        <v>8622</v>
      </c>
      <c r="G2598" s="2" t="s">
        <v>1</v>
      </c>
      <c r="H2598" s="2" t="s">
        <v>0</v>
      </c>
      <c r="I2598" s="2" t="s">
        <v>8338</v>
      </c>
      <c r="J2598" s="2" t="s">
        <v>8339</v>
      </c>
      <c r="K2598" s="41">
        <v>265</v>
      </c>
      <c r="L2598" s="48">
        <v>265</v>
      </c>
      <c r="M2598" s="49" t="s">
        <v>339</v>
      </c>
      <c r="N2598" s="39" t="s">
        <v>340</v>
      </c>
      <c r="O2598" s="2">
        <v>0</v>
      </c>
      <c r="P2598" s="2">
        <v>0</v>
      </c>
      <c r="Q2598" s="39">
        <v>11.68</v>
      </c>
      <c r="R2598" s="2">
        <v>1.5184</v>
      </c>
      <c r="S2598" s="2">
        <v>0</v>
      </c>
      <c r="T2598" s="2">
        <v>0</v>
      </c>
      <c r="U2598" s="39">
        <v>13.198399999999999</v>
      </c>
      <c r="V2598" s="2">
        <v>0</v>
      </c>
      <c r="W2598" s="2" t="s">
        <v>1</v>
      </c>
      <c r="X2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8"/>
      <c r="Z2598"/>
      <c r="AA2598"/>
    </row>
    <row r="2599" spans="5:27" hidden="1">
      <c r="E2599" s="2" t="s">
        <v>8563</v>
      </c>
      <c r="F2599" s="50" t="s">
        <v>8622</v>
      </c>
      <c r="G2599" s="2" t="s">
        <v>1</v>
      </c>
      <c r="H2599" s="2" t="s">
        <v>0</v>
      </c>
      <c r="I2599" s="2" t="s">
        <v>8338</v>
      </c>
      <c r="J2599" s="2" t="s">
        <v>8339</v>
      </c>
      <c r="K2599" s="41">
        <v>266</v>
      </c>
      <c r="L2599" s="48">
        <v>266</v>
      </c>
      <c r="M2599" s="49">
        <v>0</v>
      </c>
      <c r="N2599" s="39" t="s">
        <v>979</v>
      </c>
      <c r="O2599" s="2">
        <v>0</v>
      </c>
      <c r="P2599" s="2">
        <v>0</v>
      </c>
      <c r="Q2599" s="39">
        <v>82.95</v>
      </c>
      <c r="R2599" s="2">
        <v>10.7835</v>
      </c>
      <c r="S2599" s="2">
        <v>0</v>
      </c>
      <c r="T2599" s="2">
        <v>0</v>
      </c>
      <c r="U2599" s="39">
        <v>93.733500000000006</v>
      </c>
      <c r="V2599" s="2" t="s">
        <v>8451</v>
      </c>
      <c r="W2599" s="2" t="s">
        <v>1</v>
      </c>
      <c r="X2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599"/>
      <c r="Z2599"/>
      <c r="AA2599"/>
    </row>
    <row r="2600" spans="5:27" hidden="1">
      <c r="E2600" s="2" t="s">
        <v>8563</v>
      </c>
      <c r="F2600" s="50" t="s">
        <v>8622</v>
      </c>
      <c r="G2600" s="2" t="s">
        <v>1</v>
      </c>
      <c r="H2600" s="2" t="s">
        <v>0</v>
      </c>
      <c r="I2600" s="2" t="s">
        <v>8338</v>
      </c>
      <c r="J2600" s="2" t="s">
        <v>8339</v>
      </c>
      <c r="K2600" s="41">
        <v>267</v>
      </c>
      <c r="L2600" s="48">
        <v>267</v>
      </c>
      <c r="M2600" s="49" t="s">
        <v>253</v>
      </c>
      <c r="N2600" s="39" t="s">
        <v>254</v>
      </c>
      <c r="O2600" s="2">
        <v>0</v>
      </c>
      <c r="P2600" s="2">
        <v>0</v>
      </c>
      <c r="Q2600" s="39">
        <v>369.74</v>
      </c>
      <c r="R2600" s="2">
        <v>48.066200000000002</v>
      </c>
      <c r="S2600" s="2">
        <v>0</v>
      </c>
      <c r="T2600" s="2">
        <v>0</v>
      </c>
      <c r="U2600" s="39">
        <v>417.80619999999999</v>
      </c>
      <c r="V2600" s="2">
        <v>0</v>
      </c>
      <c r="W2600" s="2" t="s">
        <v>1</v>
      </c>
      <c r="X2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0"/>
      <c r="Z2600"/>
      <c r="AA2600"/>
    </row>
    <row r="2601" spans="5:27" hidden="1">
      <c r="E2601" s="2" t="s">
        <v>8563</v>
      </c>
      <c r="F2601" s="50" t="s">
        <v>8622</v>
      </c>
      <c r="G2601" s="2" t="s">
        <v>1</v>
      </c>
      <c r="H2601" s="2" t="s">
        <v>0</v>
      </c>
      <c r="I2601" s="2" t="s">
        <v>8338</v>
      </c>
      <c r="J2601" s="2" t="s">
        <v>8339</v>
      </c>
      <c r="K2601" s="41">
        <v>268</v>
      </c>
      <c r="L2601" s="48">
        <v>268</v>
      </c>
      <c r="M2601" s="49" t="s">
        <v>118</v>
      </c>
      <c r="N2601" s="39" t="s">
        <v>119</v>
      </c>
      <c r="O2601" s="2">
        <v>0</v>
      </c>
      <c r="P2601" s="2">
        <v>0</v>
      </c>
      <c r="Q2601" s="39">
        <v>159.4</v>
      </c>
      <c r="R2601" s="2">
        <v>20.722000000000001</v>
      </c>
      <c r="S2601" s="2">
        <v>0</v>
      </c>
      <c r="T2601" s="2">
        <v>0</v>
      </c>
      <c r="U2601" s="39">
        <v>180.12200000000001</v>
      </c>
      <c r="V2601" s="2">
        <v>0</v>
      </c>
      <c r="W2601" s="2" t="s">
        <v>1</v>
      </c>
      <c r="X2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1"/>
      <c r="Z2601"/>
      <c r="AA2601"/>
    </row>
    <row r="2602" spans="5:27" hidden="1">
      <c r="E2602" s="2" t="s">
        <v>8563</v>
      </c>
      <c r="F2602" s="50" t="s">
        <v>8619</v>
      </c>
      <c r="G2602" s="2" t="s">
        <v>1</v>
      </c>
      <c r="H2602" s="2" t="s">
        <v>0</v>
      </c>
      <c r="I2602" s="2" t="s">
        <v>8338</v>
      </c>
      <c r="J2602" s="2" t="s">
        <v>8339</v>
      </c>
      <c r="K2602" s="41">
        <v>269</v>
      </c>
      <c r="L2602" s="48">
        <v>269</v>
      </c>
      <c r="M2602" s="49" t="s">
        <v>130</v>
      </c>
      <c r="N2602" s="39" t="s">
        <v>131</v>
      </c>
      <c r="O2602" s="2">
        <v>0</v>
      </c>
      <c r="P2602" s="2">
        <v>0</v>
      </c>
      <c r="Q2602" s="39">
        <v>32</v>
      </c>
      <c r="R2602" s="2">
        <v>4.16</v>
      </c>
      <c r="S2602" s="2">
        <v>0</v>
      </c>
      <c r="T2602" s="2">
        <v>0</v>
      </c>
      <c r="U2602" s="39">
        <v>36.159999999999997</v>
      </c>
      <c r="V2602" s="2">
        <v>0</v>
      </c>
      <c r="W2602" s="2" t="s">
        <v>1</v>
      </c>
      <c r="X2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2"/>
      <c r="Z2602"/>
      <c r="AA2602"/>
    </row>
    <row r="2603" spans="5:27" hidden="1">
      <c r="E2603" s="2" t="s">
        <v>8563</v>
      </c>
      <c r="F2603" s="50" t="s">
        <v>8616</v>
      </c>
      <c r="G2603" s="2" t="s">
        <v>1</v>
      </c>
      <c r="H2603" s="2" t="s">
        <v>0</v>
      </c>
      <c r="I2603" s="2" t="s">
        <v>8338</v>
      </c>
      <c r="J2603" s="2" t="s">
        <v>8339</v>
      </c>
      <c r="K2603" s="41">
        <v>270</v>
      </c>
      <c r="L2603" s="48">
        <v>270</v>
      </c>
      <c r="M2603" s="49" t="s">
        <v>118</v>
      </c>
      <c r="N2603" s="39" t="s">
        <v>119</v>
      </c>
      <c r="O2603" s="2">
        <v>0</v>
      </c>
      <c r="P2603" s="2">
        <v>0</v>
      </c>
      <c r="Q2603" s="39">
        <v>56.36</v>
      </c>
      <c r="R2603" s="2">
        <v>7.3268000000000004</v>
      </c>
      <c r="S2603" s="2">
        <v>0</v>
      </c>
      <c r="T2603" s="2">
        <v>0</v>
      </c>
      <c r="U2603" s="39">
        <v>63.686799999999998</v>
      </c>
      <c r="V2603" s="2">
        <v>0</v>
      </c>
      <c r="W2603" s="2" t="s">
        <v>1</v>
      </c>
      <c r="X2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3"/>
      <c r="Z2603"/>
      <c r="AA2603"/>
    </row>
    <row r="2604" spans="5:27" hidden="1">
      <c r="E2604" s="2" t="s">
        <v>8563</v>
      </c>
      <c r="F2604" s="50" t="s">
        <v>8616</v>
      </c>
      <c r="G2604" s="2" t="s">
        <v>1</v>
      </c>
      <c r="H2604" s="2" t="s">
        <v>0</v>
      </c>
      <c r="I2604" s="2" t="s">
        <v>8338</v>
      </c>
      <c r="J2604" s="2" t="s">
        <v>8339</v>
      </c>
      <c r="K2604" s="41">
        <v>271</v>
      </c>
      <c r="L2604" s="48">
        <v>271</v>
      </c>
      <c r="M2604" s="49" t="s">
        <v>118</v>
      </c>
      <c r="N2604" s="39" t="s">
        <v>119</v>
      </c>
      <c r="O2604" s="2">
        <v>0</v>
      </c>
      <c r="P2604" s="2">
        <v>0</v>
      </c>
      <c r="Q2604" s="39">
        <v>304.73</v>
      </c>
      <c r="R2604" s="2">
        <v>39.614900000000006</v>
      </c>
      <c r="S2604" s="2">
        <v>0</v>
      </c>
      <c r="T2604" s="2">
        <v>0</v>
      </c>
      <c r="U2604" s="39">
        <v>344.34490000000005</v>
      </c>
      <c r="V2604" s="2">
        <v>0</v>
      </c>
      <c r="W2604" s="2" t="s">
        <v>1</v>
      </c>
      <c r="X2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4"/>
      <c r="Z2604"/>
      <c r="AA2604"/>
    </row>
    <row r="2605" spans="5:27" hidden="1">
      <c r="E2605" s="2" t="s">
        <v>8563</v>
      </c>
      <c r="F2605" s="50" t="s">
        <v>8616</v>
      </c>
      <c r="G2605" s="2" t="s">
        <v>1</v>
      </c>
      <c r="H2605" s="2" t="s">
        <v>0</v>
      </c>
      <c r="I2605" s="2" t="s">
        <v>8338</v>
      </c>
      <c r="J2605" s="2" t="s">
        <v>8339</v>
      </c>
      <c r="K2605" s="41">
        <v>272</v>
      </c>
      <c r="L2605" s="48">
        <v>272</v>
      </c>
      <c r="M2605" s="49" t="s">
        <v>118</v>
      </c>
      <c r="N2605" s="39" t="s">
        <v>119</v>
      </c>
      <c r="O2605" s="2">
        <v>0</v>
      </c>
      <c r="P2605" s="2">
        <v>0</v>
      </c>
      <c r="Q2605" s="39">
        <v>194.55</v>
      </c>
      <c r="R2605" s="2">
        <v>25.291500000000003</v>
      </c>
      <c r="S2605" s="2">
        <v>0</v>
      </c>
      <c r="T2605" s="2">
        <v>0</v>
      </c>
      <c r="U2605" s="39">
        <v>219.84150000000002</v>
      </c>
      <c r="V2605" s="2">
        <v>0</v>
      </c>
      <c r="W2605" s="2" t="s">
        <v>1</v>
      </c>
      <c r="X2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5"/>
      <c r="Z2605"/>
      <c r="AA2605"/>
    </row>
    <row r="2606" spans="5:27" hidden="1">
      <c r="E2606" s="2" t="s">
        <v>8563</v>
      </c>
      <c r="F2606" s="50" t="s">
        <v>8616</v>
      </c>
      <c r="G2606" s="2" t="s">
        <v>1</v>
      </c>
      <c r="H2606" s="2" t="s">
        <v>0</v>
      </c>
      <c r="I2606" s="2" t="s">
        <v>8338</v>
      </c>
      <c r="J2606" s="2" t="s">
        <v>8339</v>
      </c>
      <c r="K2606" s="41">
        <v>273</v>
      </c>
      <c r="L2606" s="48">
        <v>273</v>
      </c>
      <c r="M2606" s="49" t="s">
        <v>118</v>
      </c>
      <c r="N2606" s="39" t="s">
        <v>119</v>
      </c>
      <c r="O2606" s="2">
        <v>0</v>
      </c>
      <c r="P2606" s="2">
        <v>0</v>
      </c>
      <c r="Q2606" s="39">
        <v>191.24</v>
      </c>
      <c r="R2606" s="2">
        <v>24.861200000000004</v>
      </c>
      <c r="S2606" s="2">
        <v>0</v>
      </c>
      <c r="T2606" s="2">
        <v>0</v>
      </c>
      <c r="U2606" s="39">
        <v>216.10120000000001</v>
      </c>
      <c r="V2606" s="2">
        <v>0</v>
      </c>
      <c r="W2606" s="2" t="s">
        <v>1</v>
      </c>
      <c r="X2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6"/>
      <c r="Z2606"/>
      <c r="AA2606"/>
    </row>
    <row r="2607" spans="5:27" hidden="1">
      <c r="E2607" s="2" t="s">
        <v>8563</v>
      </c>
      <c r="F2607" s="50" t="s">
        <v>8615</v>
      </c>
      <c r="G2607" s="2" t="s">
        <v>1</v>
      </c>
      <c r="H2607" s="2" t="s">
        <v>0</v>
      </c>
      <c r="I2607" s="2" t="s">
        <v>8338</v>
      </c>
      <c r="J2607" s="2" t="s">
        <v>8339</v>
      </c>
      <c r="K2607" s="41">
        <v>274</v>
      </c>
      <c r="L2607" s="48">
        <v>274</v>
      </c>
      <c r="M2607" s="49" t="s">
        <v>8221</v>
      </c>
      <c r="N2607" s="39" t="s">
        <v>8222</v>
      </c>
      <c r="O2607" s="2">
        <v>0</v>
      </c>
      <c r="P2607" s="2">
        <v>0</v>
      </c>
      <c r="Q2607" s="39">
        <v>158.32</v>
      </c>
      <c r="R2607" s="2">
        <v>20.581599999999998</v>
      </c>
      <c r="S2607" s="2">
        <v>0</v>
      </c>
      <c r="T2607" s="2">
        <v>0</v>
      </c>
      <c r="U2607" s="39">
        <v>178.9016</v>
      </c>
      <c r="V2607" s="2">
        <v>0</v>
      </c>
      <c r="W2607" s="2" t="s">
        <v>1</v>
      </c>
      <c r="X2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7"/>
      <c r="Z2607"/>
      <c r="AA2607"/>
    </row>
    <row r="2608" spans="5:27" hidden="1">
      <c r="E2608" s="2" t="s">
        <v>8563</v>
      </c>
      <c r="F2608" s="50" t="s">
        <v>8615</v>
      </c>
      <c r="G2608" s="2" t="s">
        <v>1</v>
      </c>
      <c r="H2608" s="2" t="s">
        <v>0</v>
      </c>
      <c r="I2608" s="2" t="s">
        <v>8338</v>
      </c>
      <c r="J2608" s="2" t="s">
        <v>8339</v>
      </c>
      <c r="K2608" s="41">
        <v>275</v>
      </c>
      <c r="L2608" s="48">
        <v>275</v>
      </c>
      <c r="M2608" s="49" t="s">
        <v>1313</v>
      </c>
      <c r="N2608" s="39" t="s">
        <v>1314</v>
      </c>
      <c r="O2608" s="2">
        <v>0</v>
      </c>
      <c r="P2608" s="2">
        <v>0</v>
      </c>
      <c r="Q2608" s="39">
        <v>137.38999999999999</v>
      </c>
      <c r="R2608" s="2">
        <v>17.860699999999998</v>
      </c>
      <c r="S2608" s="2">
        <v>0</v>
      </c>
      <c r="T2608" s="2">
        <v>0</v>
      </c>
      <c r="U2608" s="39">
        <v>155.25069999999999</v>
      </c>
      <c r="V2608" s="2">
        <v>0</v>
      </c>
      <c r="W2608" s="2" t="s">
        <v>1</v>
      </c>
      <c r="X2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8"/>
      <c r="Z2608"/>
      <c r="AA2608"/>
    </row>
    <row r="2609" spans="5:27" hidden="1">
      <c r="E2609" s="2" t="s">
        <v>8563</v>
      </c>
      <c r="F2609" s="2" t="s">
        <v>8612</v>
      </c>
      <c r="G2609" s="2" t="s">
        <v>1</v>
      </c>
      <c r="H2609" s="2" t="s">
        <v>0</v>
      </c>
      <c r="I2609" s="2" t="s">
        <v>8338</v>
      </c>
      <c r="J2609" s="2" t="s">
        <v>8339</v>
      </c>
      <c r="K2609" s="41">
        <v>276</v>
      </c>
      <c r="L2609" s="48">
        <v>276</v>
      </c>
      <c r="M2609" s="49" t="s">
        <v>193</v>
      </c>
      <c r="N2609" s="39" t="s">
        <v>194</v>
      </c>
      <c r="O2609" s="2">
        <v>0</v>
      </c>
      <c r="P2609" s="2">
        <v>0</v>
      </c>
      <c r="Q2609" s="39">
        <v>192.58</v>
      </c>
      <c r="R2609" s="2">
        <v>25.035400000000003</v>
      </c>
      <c r="S2609" s="2">
        <v>0</v>
      </c>
      <c r="T2609" s="2">
        <v>0</v>
      </c>
      <c r="U2609" s="39">
        <v>217.61540000000002</v>
      </c>
      <c r="V2609" s="2">
        <v>0</v>
      </c>
      <c r="W2609" s="2" t="s">
        <v>1</v>
      </c>
      <c r="X2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09"/>
      <c r="Z2609"/>
      <c r="AA2609"/>
    </row>
    <row r="2610" spans="5:27" hidden="1">
      <c r="E2610" s="2" t="s">
        <v>8563</v>
      </c>
      <c r="F2610" s="2" t="s">
        <v>8612</v>
      </c>
      <c r="G2610" s="2" t="s">
        <v>1</v>
      </c>
      <c r="H2610" s="2" t="s">
        <v>0</v>
      </c>
      <c r="I2610" s="2" t="s">
        <v>8338</v>
      </c>
      <c r="J2610" s="2" t="s">
        <v>8339</v>
      </c>
      <c r="K2610" s="41">
        <v>277</v>
      </c>
      <c r="L2610" s="48">
        <v>277</v>
      </c>
      <c r="M2610" s="49" t="s">
        <v>118</v>
      </c>
      <c r="N2610" s="39" t="s">
        <v>119</v>
      </c>
      <c r="O2610" s="2">
        <v>0</v>
      </c>
      <c r="P2610" s="2">
        <v>0</v>
      </c>
      <c r="Q2610" s="39">
        <v>27.69</v>
      </c>
      <c r="R2610" s="2">
        <v>3.5997000000000003</v>
      </c>
      <c r="S2610" s="2">
        <v>0</v>
      </c>
      <c r="T2610" s="2">
        <v>0</v>
      </c>
      <c r="U2610" s="39">
        <v>31.289700000000003</v>
      </c>
      <c r="V2610" s="2">
        <v>0</v>
      </c>
      <c r="W2610" s="2" t="s">
        <v>1</v>
      </c>
      <c r="X2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0"/>
      <c r="Z2610"/>
      <c r="AA2610"/>
    </row>
    <row r="2611" spans="5:27" hidden="1">
      <c r="E2611" s="2" t="s">
        <v>8563</v>
      </c>
      <c r="F2611" s="2" t="s">
        <v>8612</v>
      </c>
      <c r="G2611" s="2" t="s">
        <v>1</v>
      </c>
      <c r="H2611" s="2" t="s">
        <v>0</v>
      </c>
      <c r="I2611" s="2" t="s">
        <v>8338</v>
      </c>
      <c r="J2611" s="2" t="s">
        <v>8339</v>
      </c>
      <c r="K2611" s="41">
        <v>278</v>
      </c>
      <c r="L2611" s="48">
        <v>278</v>
      </c>
      <c r="M2611" s="49" t="s">
        <v>118</v>
      </c>
      <c r="N2611" s="39" t="s">
        <v>119</v>
      </c>
      <c r="O2611" s="2">
        <v>0</v>
      </c>
      <c r="P2611" s="2">
        <v>0</v>
      </c>
      <c r="Q2611" s="39">
        <v>28.18</v>
      </c>
      <c r="R2611" s="2">
        <v>3.6634000000000002</v>
      </c>
      <c r="S2611" s="2">
        <v>0</v>
      </c>
      <c r="T2611" s="2">
        <v>0</v>
      </c>
      <c r="U2611" s="39">
        <v>31.843399999999999</v>
      </c>
      <c r="V2611" s="2">
        <v>0</v>
      </c>
      <c r="W2611" s="2" t="s">
        <v>1</v>
      </c>
      <c r="X2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1"/>
      <c r="Z2611"/>
      <c r="AA2611"/>
    </row>
    <row r="2612" spans="5:27" hidden="1">
      <c r="E2612" s="2" t="s">
        <v>8563</v>
      </c>
      <c r="F2612" s="2" t="s">
        <v>8612</v>
      </c>
      <c r="G2612" s="2" t="s">
        <v>1</v>
      </c>
      <c r="H2612" s="2" t="s">
        <v>0</v>
      </c>
      <c r="I2612" s="2" t="s">
        <v>8338</v>
      </c>
      <c r="J2612" s="2" t="s">
        <v>8339</v>
      </c>
      <c r="K2612" s="41">
        <v>279</v>
      </c>
      <c r="L2612" s="48">
        <v>279</v>
      </c>
      <c r="M2612" s="49" t="s">
        <v>118</v>
      </c>
      <c r="N2612" s="39" t="s">
        <v>119</v>
      </c>
      <c r="O2612" s="2">
        <v>0</v>
      </c>
      <c r="P2612" s="2">
        <v>0</v>
      </c>
      <c r="Q2612" s="39">
        <v>28.18</v>
      </c>
      <c r="R2612" s="2">
        <v>3.6634000000000002</v>
      </c>
      <c r="S2612" s="2">
        <v>0</v>
      </c>
      <c r="T2612" s="2">
        <v>0</v>
      </c>
      <c r="U2612" s="39">
        <v>31.843399999999999</v>
      </c>
      <c r="V2612" s="2">
        <v>0</v>
      </c>
      <c r="W2612" s="2" t="s">
        <v>1</v>
      </c>
      <c r="X2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2"/>
      <c r="Z2612"/>
      <c r="AA2612"/>
    </row>
    <row r="2613" spans="5:27" hidden="1">
      <c r="E2613" s="2" t="s">
        <v>8563</v>
      </c>
      <c r="F2613" s="2" t="s">
        <v>8609</v>
      </c>
      <c r="G2613" s="2" t="s">
        <v>1</v>
      </c>
      <c r="H2613" s="2" t="s">
        <v>0</v>
      </c>
      <c r="I2613" s="2" t="s">
        <v>8338</v>
      </c>
      <c r="J2613" s="2" t="s">
        <v>8339</v>
      </c>
      <c r="K2613" s="41">
        <v>280</v>
      </c>
      <c r="L2613" s="48">
        <v>280</v>
      </c>
      <c r="M2613" s="49" t="s">
        <v>1196</v>
      </c>
      <c r="N2613" s="39" t="s">
        <v>1197</v>
      </c>
      <c r="O2613" s="2">
        <v>0</v>
      </c>
      <c r="P2613" s="2">
        <v>0</v>
      </c>
      <c r="Q2613" s="39">
        <v>5275.35</v>
      </c>
      <c r="R2613" s="2">
        <v>685.79550000000006</v>
      </c>
      <c r="S2613" s="2">
        <v>0</v>
      </c>
      <c r="T2613" s="2">
        <v>0</v>
      </c>
      <c r="U2613" s="39">
        <v>5961.1455000000005</v>
      </c>
      <c r="V2613" s="2">
        <v>0</v>
      </c>
      <c r="W2613" s="2" t="s">
        <v>1</v>
      </c>
      <c r="X2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3"/>
      <c r="Z2613"/>
      <c r="AA2613"/>
    </row>
    <row r="2614" spans="5:27" hidden="1">
      <c r="E2614" s="2" t="s">
        <v>8563</v>
      </c>
      <c r="F2614" s="2" t="s">
        <v>8609</v>
      </c>
      <c r="G2614" s="2" t="s">
        <v>1</v>
      </c>
      <c r="H2614" s="2" t="s">
        <v>0</v>
      </c>
      <c r="I2614" s="2" t="s">
        <v>8338</v>
      </c>
      <c r="J2614" s="2" t="s">
        <v>8339</v>
      </c>
      <c r="K2614" s="41">
        <v>281</v>
      </c>
      <c r="L2614" s="48">
        <v>281</v>
      </c>
      <c r="M2614" s="49" t="s">
        <v>1196</v>
      </c>
      <c r="N2614" s="39" t="s">
        <v>1197</v>
      </c>
      <c r="O2614" s="2">
        <v>0</v>
      </c>
      <c r="P2614" s="2">
        <v>0</v>
      </c>
      <c r="Q2614" s="39">
        <v>1550.1</v>
      </c>
      <c r="R2614" s="2">
        <v>201.51300000000001</v>
      </c>
      <c r="S2614" s="2">
        <v>0</v>
      </c>
      <c r="T2614" s="2">
        <v>0</v>
      </c>
      <c r="U2614" s="39">
        <v>1751.6129999999998</v>
      </c>
      <c r="V2614" s="2">
        <v>0</v>
      </c>
      <c r="W2614" s="2" t="s">
        <v>1</v>
      </c>
      <c r="X2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4"/>
      <c r="Z2614"/>
      <c r="AA2614"/>
    </row>
    <row r="2615" spans="5:27" hidden="1">
      <c r="E2615" s="2" t="s">
        <v>8563</v>
      </c>
      <c r="F2615" s="2" t="s">
        <v>8609</v>
      </c>
      <c r="G2615" s="2" t="s">
        <v>1</v>
      </c>
      <c r="H2615" s="2" t="s">
        <v>0</v>
      </c>
      <c r="I2615" s="2" t="s">
        <v>8338</v>
      </c>
      <c r="J2615" s="2" t="s">
        <v>8339</v>
      </c>
      <c r="K2615" s="41">
        <v>282</v>
      </c>
      <c r="L2615" s="48">
        <v>282</v>
      </c>
      <c r="M2615" s="49" t="s">
        <v>1196</v>
      </c>
      <c r="N2615" s="39" t="s">
        <v>1197</v>
      </c>
      <c r="O2615" s="2">
        <v>0</v>
      </c>
      <c r="P2615" s="2">
        <v>0</v>
      </c>
      <c r="Q2615" s="39">
        <v>1467.1</v>
      </c>
      <c r="R2615" s="2">
        <v>190.72299999999998</v>
      </c>
      <c r="S2615" s="2">
        <v>0</v>
      </c>
      <c r="T2615" s="2">
        <v>0</v>
      </c>
      <c r="U2615" s="39">
        <v>1657.8229999999999</v>
      </c>
      <c r="V2615" s="2">
        <v>0</v>
      </c>
      <c r="W2615" s="2" t="s">
        <v>1</v>
      </c>
      <c r="X2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5"/>
      <c r="Z2615"/>
      <c r="AA2615"/>
    </row>
    <row r="2616" spans="5:27" hidden="1">
      <c r="E2616" s="2" t="s">
        <v>8563</v>
      </c>
      <c r="F2616" s="2" t="s">
        <v>8609</v>
      </c>
      <c r="G2616" s="2" t="s">
        <v>1</v>
      </c>
      <c r="H2616" s="2" t="s">
        <v>0</v>
      </c>
      <c r="I2616" s="2" t="s">
        <v>8338</v>
      </c>
      <c r="J2616" s="2" t="s">
        <v>8339</v>
      </c>
      <c r="K2616" s="41">
        <v>283</v>
      </c>
      <c r="L2616" s="48">
        <v>283</v>
      </c>
      <c r="M2616" s="49" t="s">
        <v>1196</v>
      </c>
      <c r="N2616" s="39" t="s">
        <v>1197</v>
      </c>
      <c r="O2616" s="2">
        <v>0</v>
      </c>
      <c r="P2616" s="2">
        <v>0</v>
      </c>
      <c r="Q2616" s="39">
        <v>4158.6000000000004</v>
      </c>
      <c r="R2616" s="2">
        <v>540.61800000000005</v>
      </c>
      <c r="S2616" s="2">
        <v>0</v>
      </c>
      <c r="T2616" s="2">
        <v>0</v>
      </c>
      <c r="U2616" s="39">
        <v>4699.2180000000008</v>
      </c>
      <c r="V2616" s="2">
        <v>0</v>
      </c>
      <c r="W2616" s="2" t="s">
        <v>1</v>
      </c>
      <c r="X2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6"/>
      <c r="Z2616"/>
      <c r="AA2616"/>
    </row>
    <row r="2617" spans="5:27" hidden="1">
      <c r="E2617" s="2" t="s">
        <v>8563</v>
      </c>
      <c r="F2617" s="2" t="s">
        <v>8609</v>
      </c>
      <c r="G2617" s="2" t="s">
        <v>1</v>
      </c>
      <c r="H2617" s="2" t="s">
        <v>0</v>
      </c>
      <c r="I2617" s="2" t="s">
        <v>8338</v>
      </c>
      <c r="J2617" s="2" t="s">
        <v>8339</v>
      </c>
      <c r="K2617" s="41">
        <v>284</v>
      </c>
      <c r="L2617" s="48">
        <v>284</v>
      </c>
      <c r="M2617" s="49" t="s">
        <v>1196</v>
      </c>
      <c r="N2617" s="39" t="s">
        <v>1197</v>
      </c>
      <c r="O2617" s="2">
        <v>0</v>
      </c>
      <c r="P2617" s="2">
        <v>0</v>
      </c>
      <c r="Q2617" s="39">
        <v>1768.8</v>
      </c>
      <c r="R2617" s="2">
        <v>229.94399999999999</v>
      </c>
      <c r="S2617" s="2">
        <v>0</v>
      </c>
      <c r="T2617" s="2">
        <v>0</v>
      </c>
      <c r="U2617" s="39">
        <v>1998.7439999999999</v>
      </c>
      <c r="V2617" s="2">
        <v>0</v>
      </c>
      <c r="W2617" s="2" t="s">
        <v>1</v>
      </c>
      <c r="X2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7"/>
      <c r="Z2617"/>
      <c r="AA2617"/>
    </row>
    <row r="2618" spans="5:27" hidden="1">
      <c r="E2618" s="2" t="s">
        <v>8563</v>
      </c>
      <c r="F2618" s="2" t="s">
        <v>8609</v>
      </c>
      <c r="G2618" s="2" t="s">
        <v>1</v>
      </c>
      <c r="H2618" s="2" t="s">
        <v>0</v>
      </c>
      <c r="I2618" s="2" t="s">
        <v>8338</v>
      </c>
      <c r="J2618" s="2" t="s">
        <v>8339</v>
      </c>
      <c r="K2618" s="41">
        <v>285</v>
      </c>
      <c r="L2618" s="48">
        <v>285</v>
      </c>
      <c r="M2618" s="49" t="s">
        <v>1196</v>
      </c>
      <c r="N2618" s="39" t="s">
        <v>1197</v>
      </c>
      <c r="O2618" s="2">
        <v>0</v>
      </c>
      <c r="P2618" s="2">
        <v>0</v>
      </c>
      <c r="Q2618" s="39">
        <v>1960.8</v>
      </c>
      <c r="R2618" s="2">
        <v>254.904</v>
      </c>
      <c r="S2618" s="2">
        <v>0</v>
      </c>
      <c r="T2618" s="2">
        <v>0</v>
      </c>
      <c r="U2618" s="39">
        <v>2215.7039999999997</v>
      </c>
      <c r="V2618" s="2">
        <v>0</v>
      </c>
      <c r="W2618" s="2" t="s">
        <v>1</v>
      </c>
      <c r="X2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8"/>
      <c r="Z2618"/>
      <c r="AA2618"/>
    </row>
    <row r="2619" spans="5:27" hidden="1">
      <c r="E2619" s="2" t="s">
        <v>8563</v>
      </c>
      <c r="F2619" s="2" t="s">
        <v>8609</v>
      </c>
      <c r="G2619" s="2" t="s">
        <v>1</v>
      </c>
      <c r="H2619" s="2" t="s">
        <v>0</v>
      </c>
      <c r="I2619" s="2" t="s">
        <v>8338</v>
      </c>
      <c r="J2619" s="2" t="s">
        <v>8339</v>
      </c>
      <c r="K2619" s="41">
        <v>286</v>
      </c>
      <c r="L2619" s="48">
        <v>286</v>
      </c>
      <c r="M2619" s="49" t="s">
        <v>1066</v>
      </c>
      <c r="N2619" s="39" t="s">
        <v>1067</v>
      </c>
      <c r="O2619" s="2">
        <v>0</v>
      </c>
      <c r="P2619" s="2">
        <v>0</v>
      </c>
      <c r="Q2619" s="39">
        <v>193.52</v>
      </c>
      <c r="R2619" s="2">
        <v>25.157600000000002</v>
      </c>
      <c r="S2619" s="2">
        <v>0</v>
      </c>
      <c r="T2619" s="2">
        <v>0</v>
      </c>
      <c r="U2619" s="39">
        <v>218.67760000000001</v>
      </c>
      <c r="V2619" s="2">
        <v>0</v>
      </c>
      <c r="W2619" s="2" t="s">
        <v>1</v>
      </c>
      <c r="X2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19"/>
      <c r="Z2619"/>
      <c r="AA2619"/>
    </row>
    <row r="2620" spans="5:27" hidden="1">
      <c r="E2620" s="2" t="s">
        <v>8563</v>
      </c>
      <c r="F2620" s="2" t="s">
        <v>8609</v>
      </c>
      <c r="G2620" s="2" t="s">
        <v>1</v>
      </c>
      <c r="H2620" s="2" t="s">
        <v>0</v>
      </c>
      <c r="I2620" s="2" t="s">
        <v>8338</v>
      </c>
      <c r="J2620" s="2" t="s">
        <v>8339</v>
      </c>
      <c r="K2620" s="41">
        <v>287</v>
      </c>
      <c r="L2620" s="48">
        <v>287</v>
      </c>
      <c r="M2620" s="49" t="s">
        <v>118</v>
      </c>
      <c r="N2620" s="39" t="s">
        <v>119</v>
      </c>
      <c r="O2620" s="2">
        <v>0</v>
      </c>
      <c r="P2620" s="2">
        <v>0</v>
      </c>
      <c r="Q2620" s="39">
        <v>162.66</v>
      </c>
      <c r="R2620" s="2">
        <v>21.145800000000001</v>
      </c>
      <c r="S2620" s="2">
        <v>0</v>
      </c>
      <c r="T2620" s="2">
        <v>0</v>
      </c>
      <c r="U2620" s="39">
        <v>183.8058</v>
      </c>
      <c r="V2620" s="2">
        <v>0</v>
      </c>
      <c r="W2620" s="2" t="s">
        <v>1</v>
      </c>
      <c r="X2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0"/>
      <c r="Z2620"/>
      <c r="AA2620"/>
    </row>
    <row r="2621" spans="5:27" hidden="1">
      <c r="E2621" s="2" t="s">
        <v>8563</v>
      </c>
      <c r="F2621" s="2" t="s">
        <v>8609</v>
      </c>
      <c r="G2621" s="2" t="s">
        <v>1</v>
      </c>
      <c r="H2621" s="2" t="s">
        <v>0</v>
      </c>
      <c r="I2621" s="2" t="s">
        <v>8338</v>
      </c>
      <c r="J2621" s="2" t="s">
        <v>8339</v>
      </c>
      <c r="K2621" s="41">
        <v>288</v>
      </c>
      <c r="L2621" s="48">
        <v>288</v>
      </c>
      <c r="M2621" s="49" t="s">
        <v>132</v>
      </c>
      <c r="N2621" s="39" t="s">
        <v>133</v>
      </c>
      <c r="O2621" s="2">
        <v>0</v>
      </c>
      <c r="P2621" s="2">
        <v>0</v>
      </c>
      <c r="Q2621" s="39">
        <v>82.08</v>
      </c>
      <c r="R2621" s="2">
        <v>10.670400000000001</v>
      </c>
      <c r="S2621" s="2">
        <v>0</v>
      </c>
      <c r="T2621" s="2">
        <v>0</v>
      </c>
      <c r="U2621" s="39">
        <v>92.750399999999999</v>
      </c>
      <c r="V2621" s="2">
        <v>0</v>
      </c>
      <c r="W2621" s="2" t="s">
        <v>1</v>
      </c>
      <c r="X2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1"/>
      <c r="Z2621"/>
      <c r="AA2621"/>
    </row>
    <row r="2622" spans="5:27" hidden="1">
      <c r="E2622" s="2" t="s">
        <v>8563</v>
      </c>
      <c r="F2622" s="2" t="s">
        <v>8604</v>
      </c>
      <c r="G2622" s="2" t="s">
        <v>1</v>
      </c>
      <c r="H2622" s="2" t="s">
        <v>0</v>
      </c>
      <c r="I2622" s="2" t="s">
        <v>8338</v>
      </c>
      <c r="J2622" s="2" t="s">
        <v>8339</v>
      </c>
      <c r="K2622" s="41">
        <v>289</v>
      </c>
      <c r="L2622" s="48">
        <v>289</v>
      </c>
      <c r="M2622" s="49" t="s">
        <v>806</v>
      </c>
      <c r="N2622" s="39" t="s">
        <v>807</v>
      </c>
      <c r="O2622" s="2">
        <v>0</v>
      </c>
      <c r="P2622" s="2">
        <v>0</v>
      </c>
      <c r="Q2622" s="39">
        <v>504.43</v>
      </c>
      <c r="R2622" s="2">
        <v>65.575900000000004</v>
      </c>
      <c r="S2622" s="2">
        <v>0</v>
      </c>
      <c r="T2622" s="2">
        <v>0</v>
      </c>
      <c r="U2622" s="39">
        <v>570.0059</v>
      </c>
      <c r="V2622" s="2">
        <v>0</v>
      </c>
      <c r="W2622" s="2" t="s">
        <v>1</v>
      </c>
      <c r="X2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2"/>
      <c r="Z2622"/>
      <c r="AA2622"/>
    </row>
    <row r="2623" spans="5:27" hidden="1">
      <c r="E2623" s="2" t="s">
        <v>8563</v>
      </c>
      <c r="F2623" s="2" t="s">
        <v>8604</v>
      </c>
      <c r="G2623" s="2" t="s">
        <v>1</v>
      </c>
      <c r="H2623" s="2" t="s">
        <v>0</v>
      </c>
      <c r="I2623" s="2" t="s">
        <v>8338</v>
      </c>
      <c r="J2623" s="2" t="s">
        <v>8339</v>
      </c>
      <c r="K2623" s="41">
        <v>290</v>
      </c>
      <c r="L2623" s="48">
        <v>290</v>
      </c>
      <c r="M2623" s="49" t="s">
        <v>1342</v>
      </c>
      <c r="N2623" s="39" t="s">
        <v>1343</v>
      </c>
      <c r="O2623" s="2">
        <v>0</v>
      </c>
      <c r="P2623" s="2">
        <v>0</v>
      </c>
      <c r="Q2623" s="39">
        <v>200</v>
      </c>
      <c r="R2623" s="2">
        <v>26</v>
      </c>
      <c r="S2623" s="2">
        <v>0</v>
      </c>
      <c r="T2623" s="2">
        <v>0</v>
      </c>
      <c r="U2623" s="39">
        <v>226</v>
      </c>
      <c r="V2623" s="2">
        <v>0</v>
      </c>
      <c r="W2623" s="2" t="s">
        <v>1</v>
      </c>
      <c r="X2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3"/>
      <c r="Z2623"/>
      <c r="AA2623"/>
    </row>
    <row r="2624" spans="5:27" hidden="1">
      <c r="E2624" s="2" t="s">
        <v>8563</v>
      </c>
      <c r="F2624" s="2" t="s">
        <v>8604</v>
      </c>
      <c r="G2624" s="2" t="s">
        <v>1</v>
      </c>
      <c r="H2624" s="2" t="s">
        <v>0</v>
      </c>
      <c r="I2624" s="2" t="s">
        <v>8338</v>
      </c>
      <c r="J2624" s="2" t="s">
        <v>8339</v>
      </c>
      <c r="K2624" s="41">
        <v>291</v>
      </c>
      <c r="L2624" s="48">
        <v>291</v>
      </c>
      <c r="M2624" s="49" t="s">
        <v>140</v>
      </c>
      <c r="N2624" s="39" t="s">
        <v>141</v>
      </c>
      <c r="O2624" s="2">
        <v>0</v>
      </c>
      <c r="P2624" s="2">
        <v>0</v>
      </c>
      <c r="Q2624" s="39">
        <v>54.6</v>
      </c>
      <c r="R2624" s="2">
        <v>7.0980000000000008</v>
      </c>
      <c r="S2624" s="2">
        <v>0</v>
      </c>
      <c r="T2624" s="2">
        <v>0</v>
      </c>
      <c r="U2624" s="39">
        <v>61.698</v>
      </c>
      <c r="V2624" s="2">
        <v>0</v>
      </c>
      <c r="W2624" s="2" t="s">
        <v>1</v>
      </c>
      <c r="X2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4"/>
      <c r="Z2624"/>
      <c r="AA2624"/>
    </row>
    <row r="2625" spans="5:27" hidden="1">
      <c r="E2625" s="2" t="s">
        <v>8563</v>
      </c>
      <c r="F2625" s="2" t="s">
        <v>8604</v>
      </c>
      <c r="G2625" s="2" t="s">
        <v>1</v>
      </c>
      <c r="H2625" s="2" t="s">
        <v>0</v>
      </c>
      <c r="I2625" s="2" t="s">
        <v>8338</v>
      </c>
      <c r="J2625" s="2" t="s">
        <v>8339</v>
      </c>
      <c r="K2625" s="41">
        <v>292</v>
      </c>
      <c r="L2625" s="48">
        <v>292</v>
      </c>
      <c r="M2625" s="49" t="s">
        <v>1196</v>
      </c>
      <c r="N2625" s="39" t="s">
        <v>1197</v>
      </c>
      <c r="O2625" s="2">
        <v>0</v>
      </c>
      <c r="P2625" s="2">
        <v>0</v>
      </c>
      <c r="Q2625" s="39">
        <v>1492.44</v>
      </c>
      <c r="R2625" s="2">
        <v>194.0172</v>
      </c>
      <c r="S2625" s="2">
        <v>0</v>
      </c>
      <c r="T2625" s="2">
        <v>0</v>
      </c>
      <c r="U2625" s="39">
        <v>1686.4572000000001</v>
      </c>
      <c r="V2625" s="2">
        <v>0</v>
      </c>
      <c r="W2625" s="2" t="s">
        <v>1</v>
      </c>
      <c r="X2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5"/>
      <c r="Z2625"/>
      <c r="AA2625"/>
    </row>
    <row r="2626" spans="5:27" hidden="1">
      <c r="E2626" s="2" t="s">
        <v>8563</v>
      </c>
      <c r="F2626" s="2" t="s">
        <v>8604</v>
      </c>
      <c r="G2626" s="2" t="s">
        <v>1</v>
      </c>
      <c r="H2626" s="2" t="s">
        <v>0</v>
      </c>
      <c r="I2626" s="2" t="s">
        <v>8338</v>
      </c>
      <c r="J2626" s="2" t="s">
        <v>8339</v>
      </c>
      <c r="K2626" s="41">
        <v>293</v>
      </c>
      <c r="L2626" s="48">
        <v>293</v>
      </c>
      <c r="M2626" s="49" t="s">
        <v>1196</v>
      </c>
      <c r="N2626" s="39" t="s">
        <v>1197</v>
      </c>
      <c r="O2626" s="2">
        <v>0</v>
      </c>
      <c r="P2626" s="2">
        <v>0</v>
      </c>
      <c r="Q2626" s="39">
        <v>1007.34</v>
      </c>
      <c r="R2626" s="2">
        <v>130.95420000000001</v>
      </c>
      <c r="S2626" s="2">
        <v>0</v>
      </c>
      <c r="T2626" s="2">
        <v>0</v>
      </c>
      <c r="U2626" s="39">
        <v>1138.2942</v>
      </c>
      <c r="V2626" s="2">
        <v>0</v>
      </c>
      <c r="W2626" s="2" t="s">
        <v>1</v>
      </c>
      <c r="X2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6"/>
      <c r="Z2626"/>
      <c r="AA2626"/>
    </row>
    <row r="2627" spans="5:27" hidden="1">
      <c r="E2627" s="2" t="s">
        <v>8563</v>
      </c>
      <c r="F2627" s="2" t="s">
        <v>8604</v>
      </c>
      <c r="G2627" s="2" t="s">
        <v>1</v>
      </c>
      <c r="H2627" s="2" t="s">
        <v>0</v>
      </c>
      <c r="I2627" s="2" t="s">
        <v>8338</v>
      </c>
      <c r="J2627" s="2" t="s">
        <v>8339</v>
      </c>
      <c r="K2627" s="41">
        <v>294</v>
      </c>
      <c r="L2627" s="48">
        <v>294</v>
      </c>
      <c r="M2627" s="49" t="s">
        <v>1196</v>
      </c>
      <c r="N2627" s="39" t="s">
        <v>1197</v>
      </c>
      <c r="O2627" s="2">
        <v>0</v>
      </c>
      <c r="P2627" s="2">
        <v>0</v>
      </c>
      <c r="Q2627" s="39">
        <v>262.5</v>
      </c>
      <c r="R2627" s="2">
        <v>34.125</v>
      </c>
      <c r="S2627" s="2">
        <v>0</v>
      </c>
      <c r="T2627" s="2">
        <v>0</v>
      </c>
      <c r="U2627" s="39">
        <v>296.625</v>
      </c>
      <c r="V2627" s="2">
        <v>0</v>
      </c>
      <c r="W2627" s="2" t="s">
        <v>1</v>
      </c>
      <c r="X2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7"/>
      <c r="Z2627"/>
      <c r="AA2627"/>
    </row>
    <row r="2628" spans="5:27" hidden="1">
      <c r="E2628" s="2" t="s">
        <v>8563</v>
      </c>
      <c r="F2628" s="2" t="s">
        <v>8604</v>
      </c>
      <c r="G2628" s="2" t="s">
        <v>1</v>
      </c>
      <c r="H2628" s="2" t="s">
        <v>0</v>
      </c>
      <c r="I2628" s="2" t="s">
        <v>8338</v>
      </c>
      <c r="J2628" s="2" t="s">
        <v>8339</v>
      </c>
      <c r="K2628" s="41">
        <v>295</v>
      </c>
      <c r="L2628" s="48">
        <v>295</v>
      </c>
      <c r="M2628" s="49" t="s">
        <v>1196</v>
      </c>
      <c r="N2628" s="39" t="s">
        <v>1197</v>
      </c>
      <c r="O2628" s="2">
        <v>0</v>
      </c>
      <c r="P2628" s="2">
        <v>0</v>
      </c>
      <c r="Q2628" s="39">
        <v>1283.76</v>
      </c>
      <c r="R2628" s="2">
        <v>166.8888</v>
      </c>
      <c r="S2628" s="2">
        <v>0</v>
      </c>
      <c r="T2628" s="2">
        <v>0</v>
      </c>
      <c r="U2628" s="39">
        <v>1450.6487999999999</v>
      </c>
      <c r="V2628" s="2">
        <v>0</v>
      </c>
      <c r="W2628" s="2" t="s">
        <v>1</v>
      </c>
      <c r="X2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8"/>
      <c r="Z2628"/>
      <c r="AA2628"/>
    </row>
    <row r="2629" spans="5:27" hidden="1">
      <c r="E2629" s="2" t="s">
        <v>8563</v>
      </c>
      <c r="F2629" s="2" t="s">
        <v>8604</v>
      </c>
      <c r="G2629" s="2" t="s">
        <v>1</v>
      </c>
      <c r="H2629" s="2" t="s">
        <v>0</v>
      </c>
      <c r="I2629" s="2" t="s">
        <v>8338</v>
      </c>
      <c r="J2629" s="2" t="s">
        <v>8339</v>
      </c>
      <c r="K2629" s="41">
        <v>296</v>
      </c>
      <c r="L2629" s="48">
        <v>296</v>
      </c>
      <c r="M2629" s="49" t="s">
        <v>1196</v>
      </c>
      <c r="N2629" s="39" t="s">
        <v>1197</v>
      </c>
      <c r="O2629" s="2">
        <v>0</v>
      </c>
      <c r="P2629" s="2">
        <v>0</v>
      </c>
      <c r="Q2629" s="39">
        <v>575.22</v>
      </c>
      <c r="R2629" s="2">
        <v>74.778600000000012</v>
      </c>
      <c r="S2629" s="2">
        <v>0</v>
      </c>
      <c r="T2629" s="2">
        <v>0</v>
      </c>
      <c r="U2629" s="39">
        <v>649.99860000000001</v>
      </c>
      <c r="V2629" s="2">
        <v>0</v>
      </c>
      <c r="W2629" s="2" t="s">
        <v>1</v>
      </c>
      <c r="X2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29"/>
      <c r="Z2629"/>
      <c r="AA2629"/>
    </row>
    <row r="2630" spans="5:27" hidden="1">
      <c r="E2630" s="2" t="s">
        <v>8563</v>
      </c>
      <c r="F2630" s="2" t="s">
        <v>8604</v>
      </c>
      <c r="G2630" s="2" t="s">
        <v>1</v>
      </c>
      <c r="H2630" s="2" t="s">
        <v>0</v>
      </c>
      <c r="I2630" s="2" t="s">
        <v>8338</v>
      </c>
      <c r="J2630" s="2" t="s">
        <v>8339</v>
      </c>
      <c r="K2630" s="41">
        <v>297</v>
      </c>
      <c r="L2630" s="48">
        <v>297</v>
      </c>
      <c r="M2630" s="49" t="s">
        <v>1196</v>
      </c>
      <c r="N2630" s="39" t="s">
        <v>1197</v>
      </c>
      <c r="O2630" s="2">
        <v>0</v>
      </c>
      <c r="P2630" s="2">
        <v>0</v>
      </c>
      <c r="Q2630" s="39">
        <v>714.6</v>
      </c>
      <c r="R2630" s="2">
        <v>92.89800000000001</v>
      </c>
      <c r="S2630" s="2">
        <v>0</v>
      </c>
      <c r="T2630" s="2">
        <v>0</v>
      </c>
      <c r="U2630" s="39">
        <v>807.49800000000005</v>
      </c>
      <c r="V2630" s="2">
        <v>0</v>
      </c>
      <c r="W2630" s="2" t="s">
        <v>1</v>
      </c>
      <c r="X2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0"/>
      <c r="Z2630"/>
      <c r="AA2630"/>
    </row>
    <row r="2631" spans="5:27" hidden="1">
      <c r="E2631" s="2" t="s">
        <v>8563</v>
      </c>
      <c r="F2631" s="2" t="s">
        <v>8604</v>
      </c>
      <c r="G2631" s="2" t="s">
        <v>1</v>
      </c>
      <c r="H2631" s="2" t="s">
        <v>0</v>
      </c>
      <c r="I2631" s="2" t="s">
        <v>8338</v>
      </c>
      <c r="J2631" s="2" t="s">
        <v>8339</v>
      </c>
      <c r="K2631" s="41">
        <v>298</v>
      </c>
      <c r="L2631" s="48">
        <v>298</v>
      </c>
      <c r="M2631" s="49" t="s">
        <v>1196</v>
      </c>
      <c r="N2631" s="39" t="s">
        <v>1197</v>
      </c>
      <c r="O2631" s="2">
        <v>0</v>
      </c>
      <c r="P2631" s="2">
        <v>0</v>
      </c>
      <c r="Q2631" s="39">
        <v>674.04</v>
      </c>
      <c r="R2631" s="2">
        <v>87.625199999999992</v>
      </c>
      <c r="S2631" s="2">
        <v>0</v>
      </c>
      <c r="T2631" s="2">
        <v>0</v>
      </c>
      <c r="U2631" s="39">
        <v>761.66519999999991</v>
      </c>
      <c r="V2631" s="2">
        <v>0</v>
      </c>
      <c r="W2631" s="2" t="s">
        <v>1</v>
      </c>
      <c r="X2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1"/>
      <c r="Z2631"/>
      <c r="AA2631"/>
    </row>
    <row r="2632" spans="5:27" hidden="1">
      <c r="E2632" s="2" t="s">
        <v>8563</v>
      </c>
      <c r="F2632" s="2" t="s">
        <v>8604</v>
      </c>
      <c r="G2632" s="2" t="s">
        <v>1</v>
      </c>
      <c r="H2632" s="2" t="s">
        <v>0</v>
      </c>
      <c r="I2632" s="2" t="s">
        <v>8338</v>
      </c>
      <c r="J2632" s="2" t="s">
        <v>8339</v>
      </c>
      <c r="K2632" s="41">
        <v>299</v>
      </c>
      <c r="L2632" s="48">
        <v>299</v>
      </c>
      <c r="M2632" s="49" t="s">
        <v>1196</v>
      </c>
      <c r="N2632" s="39" t="s">
        <v>1197</v>
      </c>
      <c r="O2632" s="2">
        <v>0</v>
      </c>
      <c r="P2632" s="2">
        <v>0</v>
      </c>
      <c r="Q2632" s="39">
        <v>706.86</v>
      </c>
      <c r="R2632" s="2">
        <v>91.891800000000003</v>
      </c>
      <c r="S2632" s="2">
        <v>0</v>
      </c>
      <c r="T2632" s="2">
        <v>0</v>
      </c>
      <c r="U2632" s="39">
        <v>798.7518</v>
      </c>
      <c r="V2632" s="2">
        <v>0</v>
      </c>
      <c r="W2632" s="2" t="s">
        <v>1</v>
      </c>
      <c r="X2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2"/>
      <c r="Z2632"/>
      <c r="AA2632"/>
    </row>
    <row r="2633" spans="5:27" hidden="1">
      <c r="E2633" s="2" t="s">
        <v>8563</v>
      </c>
      <c r="F2633" s="2" t="s">
        <v>8604</v>
      </c>
      <c r="G2633" s="2" t="s">
        <v>1</v>
      </c>
      <c r="H2633" s="2" t="s">
        <v>0</v>
      </c>
      <c r="I2633" s="2" t="s">
        <v>8338</v>
      </c>
      <c r="J2633" s="2" t="s">
        <v>8339</v>
      </c>
      <c r="K2633" s="41">
        <v>300</v>
      </c>
      <c r="L2633" s="48">
        <v>300</v>
      </c>
      <c r="M2633" s="49" t="s">
        <v>118</v>
      </c>
      <c r="N2633" s="39" t="s">
        <v>119</v>
      </c>
      <c r="O2633" s="2">
        <v>0</v>
      </c>
      <c r="P2633" s="2">
        <v>0</v>
      </c>
      <c r="Q2633" s="39">
        <v>70.8</v>
      </c>
      <c r="R2633" s="2">
        <v>9.2040000000000006</v>
      </c>
      <c r="S2633" s="2">
        <v>0</v>
      </c>
      <c r="T2633" s="2">
        <v>0</v>
      </c>
      <c r="U2633" s="39">
        <v>80.003999999999991</v>
      </c>
      <c r="V2633" s="2">
        <v>0</v>
      </c>
      <c r="W2633" s="2" t="s">
        <v>1</v>
      </c>
      <c r="X2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3"/>
      <c r="Z2633"/>
      <c r="AA2633"/>
    </row>
    <row r="2634" spans="5:27" hidden="1">
      <c r="E2634" s="2" t="s">
        <v>8563</v>
      </c>
      <c r="F2634" s="2" t="s">
        <v>8604</v>
      </c>
      <c r="G2634" s="2" t="s">
        <v>1</v>
      </c>
      <c r="H2634" s="2" t="s">
        <v>0</v>
      </c>
      <c r="I2634" s="2" t="s">
        <v>8338</v>
      </c>
      <c r="J2634" s="2" t="s">
        <v>8339</v>
      </c>
      <c r="K2634" s="41">
        <v>301</v>
      </c>
      <c r="L2634" s="48">
        <v>301</v>
      </c>
      <c r="M2634" s="49" t="s">
        <v>118</v>
      </c>
      <c r="N2634" s="39" t="s">
        <v>119</v>
      </c>
      <c r="O2634" s="2">
        <v>0</v>
      </c>
      <c r="P2634" s="2">
        <v>0</v>
      </c>
      <c r="Q2634" s="39">
        <v>106.37</v>
      </c>
      <c r="R2634" s="2">
        <v>13.828100000000001</v>
      </c>
      <c r="S2634" s="2">
        <v>0</v>
      </c>
      <c r="T2634" s="2">
        <v>0</v>
      </c>
      <c r="U2634" s="39">
        <v>120.19810000000001</v>
      </c>
      <c r="V2634" s="2">
        <v>0</v>
      </c>
      <c r="W2634" s="2" t="s">
        <v>1</v>
      </c>
      <c r="X2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4"/>
      <c r="Z2634"/>
      <c r="AA2634"/>
    </row>
    <row r="2635" spans="5:27" hidden="1">
      <c r="E2635" s="2" t="s">
        <v>8563</v>
      </c>
      <c r="F2635" s="2" t="s">
        <v>8604</v>
      </c>
      <c r="G2635" s="2" t="s">
        <v>1</v>
      </c>
      <c r="H2635" s="2" t="s">
        <v>0</v>
      </c>
      <c r="I2635" s="2" t="s">
        <v>8338</v>
      </c>
      <c r="J2635" s="2" t="s">
        <v>8339</v>
      </c>
      <c r="K2635" s="41">
        <v>302</v>
      </c>
      <c r="L2635" s="48">
        <v>302</v>
      </c>
      <c r="M2635" s="49" t="s">
        <v>118</v>
      </c>
      <c r="N2635" s="39" t="s">
        <v>119</v>
      </c>
      <c r="O2635" s="2">
        <v>0</v>
      </c>
      <c r="P2635" s="2">
        <v>0</v>
      </c>
      <c r="Q2635" s="39">
        <v>230.06</v>
      </c>
      <c r="R2635" s="2">
        <v>29.907800000000002</v>
      </c>
      <c r="S2635" s="2">
        <v>0</v>
      </c>
      <c r="T2635" s="2">
        <v>0</v>
      </c>
      <c r="U2635" s="39">
        <v>259.96780000000001</v>
      </c>
      <c r="V2635" s="2">
        <v>0</v>
      </c>
      <c r="W2635" s="2" t="s">
        <v>1</v>
      </c>
      <c r="X2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5"/>
      <c r="Z2635"/>
      <c r="AA2635"/>
    </row>
    <row r="2636" spans="5:27" hidden="1">
      <c r="E2636" s="2" t="s">
        <v>8563</v>
      </c>
      <c r="F2636" s="2" t="s">
        <v>8604</v>
      </c>
      <c r="G2636" s="2" t="s">
        <v>1</v>
      </c>
      <c r="H2636" s="2" t="s">
        <v>0</v>
      </c>
      <c r="I2636" s="2" t="s">
        <v>8338</v>
      </c>
      <c r="J2636" s="2" t="s">
        <v>8339</v>
      </c>
      <c r="K2636" s="41">
        <v>303</v>
      </c>
      <c r="L2636" s="48">
        <v>303</v>
      </c>
      <c r="M2636" s="49" t="s">
        <v>118</v>
      </c>
      <c r="N2636" s="39" t="s">
        <v>119</v>
      </c>
      <c r="O2636" s="2">
        <v>0</v>
      </c>
      <c r="P2636" s="2">
        <v>0</v>
      </c>
      <c r="Q2636" s="39">
        <v>159.4</v>
      </c>
      <c r="R2636" s="2">
        <v>20.722000000000001</v>
      </c>
      <c r="S2636" s="2">
        <v>0</v>
      </c>
      <c r="T2636" s="2">
        <v>0</v>
      </c>
      <c r="U2636" s="39">
        <v>180.12200000000001</v>
      </c>
      <c r="V2636" s="2">
        <v>0</v>
      </c>
      <c r="W2636" s="2" t="s">
        <v>1</v>
      </c>
      <c r="X2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6"/>
      <c r="Z2636"/>
      <c r="AA2636"/>
    </row>
    <row r="2637" spans="5:27" hidden="1">
      <c r="E2637" s="2" t="s">
        <v>8563</v>
      </c>
      <c r="F2637" s="2" t="s">
        <v>8604</v>
      </c>
      <c r="G2637" s="2" t="s">
        <v>1</v>
      </c>
      <c r="H2637" s="2" t="s">
        <v>0</v>
      </c>
      <c r="I2637" s="2" t="s">
        <v>8338</v>
      </c>
      <c r="J2637" s="2" t="s">
        <v>8339</v>
      </c>
      <c r="K2637" s="41">
        <v>304</v>
      </c>
      <c r="L2637" s="48">
        <v>304</v>
      </c>
      <c r="M2637" s="49" t="s">
        <v>343</v>
      </c>
      <c r="N2637" s="39" t="s">
        <v>344</v>
      </c>
      <c r="O2637" s="2">
        <v>0</v>
      </c>
      <c r="P2637" s="2">
        <v>0</v>
      </c>
      <c r="Q2637" s="39">
        <v>82</v>
      </c>
      <c r="R2637" s="2">
        <v>10.66</v>
      </c>
      <c r="S2637" s="2">
        <v>0</v>
      </c>
      <c r="T2637" s="2">
        <v>0</v>
      </c>
      <c r="U2637" s="39">
        <v>92.66</v>
      </c>
      <c r="V2637" s="2">
        <v>0</v>
      </c>
      <c r="W2637" s="2" t="s">
        <v>1</v>
      </c>
      <c r="X2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7"/>
      <c r="Z2637"/>
      <c r="AA2637"/>
    </row>
    <row r="2638" spans="5:27" hidden="1">
      <c r="E2638" s="2" t="s">
        <v>8563</v>
      </c>
      <c r="F2638" s="2" t="s">
        <v>8604</v>
      </c>
      <c r="G2638" s="2" t="s">
        <v>1</v>
      </c>
      <c r="H2638" s="2" t="s">
        <v>0</v>
      </c>
      <c r="I2638" s="2" t="s">
        <v>8338</v>
      </c>
      <c r="J2638" s="2" t="s">
        <v>8339</v>
      </c>
      <c r="K2638" s="41">
        <v>305</v>
      </c>
      <c r="L2638" s="48">
        <v>305</v>
      </c>
      <c r="M2638" s="49">
        <v>0</v>
      </c>
      <c r="N2638" s="39" t="s">
        <v>8645</v>
      </c>
      <c r="O2638" s="2">
        <v>0</v>
      </c>
      <c r="P2638" s="2">
        <v>0</v>
      </c>
      <c r="Q2638" s="39">
        <v>338.16</v>
      </c>
      <c r="R2638" s="2">
        <v>43.960800000000006</v>
      </c>
      <c r="S2638" s="2">
        <v>0</v>
      </c>
      <c r="T2638" s="2">
        <v>0</v>
      </c>
      <c r="U2638" s="39">
        <v>382.12080000000003</v>
      </c>
      <c r="V2638" s="2" t="s">
        <v>8644</v>
      </c>
      <c r="W2638" s="2" t="s">
        <v>1</v>
      </c>
      <c r="X2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8"/>
      <c r="Z2638"/>
      <c r="AA2638"/>
    </row>
    <row r="2639" spans="5:27" hidden="1">
      <c r="E2639" s="2" t="s">
        <v>8563</v>
      </c>
      <c r="F2639" s="2" t="s">
        <v>8604</v>
      </c>
      <c r="G2639" s="2" t="s">
        <v>1</v>
      </c>
      <c r="H2639" s="2" t="s">
        <v>0</v>
      </c>
      <c r="I2639" s="2" t="s">
        <v>8338</v>
      </c>
      <c r="J2639" s="2" t="s">
        <v>8339</v>
      </c>
      <c r="K2639" s="41">
        <v>306</v>
      </c>
      <c r="L2639" s="48">
        <v>306</v>
      </c>
      <c r="M2639" s="49" t="s">
        <v>1064</v>
      </c>
      <c r="N2639" s="39" t="s">
        <v>1065</v>
      </c>
      <c r="O2639" s="2">
        <v>0</v>
      </c>
      <c r="P2639" s="2">
        <v>0</v>
      </c>
      <c r="Q2639" s="39">
        <v>169.06</v>
      </c>
      <c r="R2639" s="2">
        <v>21.977800000000002</v>
      </c>
      <c r="S2639" s="2">
        <v>0</v>
      </c>
      <c r="T2639" s="2">
        <v>0</v>
      </c>
      <c r="U2639" s="39">
        <v>191.0378</v>
      </c>
      <c r="V2639" s="2">
        <v>0</v>
      </c>
      <c r="W2639" s="2" t="s">
        <v>1</v>
      </c>
      <c r="X2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39"/>
      <c r="Z2639"/>
      <c r="AA2639"/>
    </row>
    <row r="2640" spans="5:27" hidden="1">
      <c r="E2640" s="2" t="s">
        <v>8563</v>
      </c>
      <c r="F2640" s="2" t="s">
        <v>8601</v>
      </c>
      <c r="G2640" s="2" t="s">
        <v>1</v>
      </c>
      <c r="H2640" s="2" t="s">
        <v>0</v>
      </c>
      <c r="I2640" s="2" t="s">
        <v>8338</v>
      </c>
      <c r="J2640" s="2" t="s">
        <v>8339</v>
      </c>
      <c r="K2640" s="41">
        <v>307</v>
      </c>
      <c r="L2640" s="48">
        <v>307</v>
      </c>
      <c r="M2640" s="49" t="s">
        <v>118</v>
      </c>
      <c r="N2640" s="39" t="s">
        <v>119</v>
      </c>
      <c r="O2640" s="2">
        <v>0</v>
      </c>
      <c r="P2640" s="2">
        <v>0</v>
      </c>
      <c r="Q2640" s="39">
        <v>14.09</v>
      </c>
      <c r="R2640" s="2">
        <v>1.8317000000000001</v>
      </c>
      <c r="S2640" s="2">
        <v>0</v>
      </c>
      <c r="T2640" s="2">
        <v>0</v>
      </c>
      <c r="U2640" s="39">
        <v>15.9217</v>
      </c>
      <c r="V2640" s="2">
        <v>0</v>
      </c>
      <c r="W2640" s="2" t="s">
        <v>1</v>
      </c>
      <c r="X2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0"/>
      <c r="Z2640"/>
      <c r="AA2640"/>
    </row>
    <row r="2641" spans="5:27" hidden="1">
      <c r="E2641" s="2" t="s">
        <v>8563</v>
      </c>
      <c r="F2641" s="2" t="s">
        <v>8601</v>
      </c>
      <c r="G2641" s="2" t="s">
        <v>1</v>
      </c>
      <c r="H2641" s="2" t="s">
        <v>0</v>
      </c>
      <c r="I2641" s="2" t="s">
        <v>8338</v>
      </c>
      <c r="J2641" s="2" t="s">
        <v>8339</v>
      </c>
      <c r="K2641" s="41">
        <v>308</v>
      </c>
      <c r="L2641" s="48">
        <v>308</v>
      </c>
      <c r="M2641" s="49" t="s">
        <v>118</v>
      </c>
      <c r="N2641" s="39" t="s">
        <v>119</v>
      </c>
      <c r="O2641" s="2">
        <v>0</v>
      </c>
      <c r="P2641" s="2">
        <v>0</v>
      </c>
      <c r="Q2641" s="39">
        <v>42.27</v>
      </c>
      <c r="R2641" s="2">
        <v>5.4951000000000008</v>
      </c>
      <c r="S2641" s="2">
        <v>0</v>
      </c>
      <c r="T2641" s="2">
        <v>0</v>
      </c>
      <c r="U2641" s="39">
        <v>47.765100000000004</v>
      </c>
      <c r="V2641" s="2">
        <v>0</v>
      </c>
      <c r="W2641" s="2" t="s">
        <v>1</v>
      </c>
      <c r="X2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1"/>
      <c r="Z2641"/>
      <c r="AA2641"/>
    </row>
    <row r="2642" spans="5:27" hidden="1">
      <c r="E2642" s="2" t="s">
        <v>8563</v>
      </c>
      <c r="F2642" s="2" t="s">
        <v>8601</v>
      </c>
      <c r="G2642" s="2" t="s">
        <v>1</v>
      </c>
      <c r="H2642" s="2" t="s">
        <v>0</v>
      </c>
      <c r="I2642" s="2" t="s">
        <v>8338</v>
      </c>
      <c r="J2642" s="2" t="s">
        <v>8339</v>
      </c>
      <c r="K2642" s="41">
        <v>309</v>
      </c>
      <c r="L2642" s="48">
        <v>309</v>
      </c>
      <c r="M2642" s="49" t="s">
        <v>118</v>
      </c>
      <c r="N2642" s="39" t="s">
        <v>119</v>
      </c>
      <c r="O2642" s="2">
        <v>0</v>
      </c>
      <c r="P2642" s="2">
        <v>0</v>
      </c>
      <c r="Q2642" s="39">
        <v>195.4</v>
      </c>
      <c r="R2642" s="2">
        <v>25.402000000000001</v>
      </c>
      <c r="S2642" s="2">
        <v>0</v>
      </c>
      <c r="T2642" s="2">
        <v>0</v>
      </c>
      <c r="U2642" s="39">
        <v>220.80200000000002</v>
      </c>
      <c r="V2642" s="2">
        <v>0</v>
      </c>
      <c r="W2642" s="2" t="s">
        <v>1</v>
      </c>
      <c r="X2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2"/>
      <c r="Z2642"/>
      <c r="AA2642"/>
    </row>
    <row r="2643" spans="5:27" hidden="1">
      <c r="E2643" s="2" t="s">
        <v>8563</v>
      </c>
      <c r="F2643" s="2" t="s">
        <v>8600</v>
      </c>
      <c r="G2643" s="2" t="s">
        <v>1</v>
      </c>
      <c r="H2643" s="2" t="s">
        <v>0</v>
      </c>
      <c r="I2643" s="2" t="s">
        <v>8338</v>
      </c>
      <c r="J2643" s="2" t="s">
        <v>8339</v>
      </c>
      <c r="K2643" s="41">
        <v>310</v>
      </c>
      <c r="L2643" s="48">
        <v>310</v>
      </c>
      <c r="M2643" s="49" t="s">
        <v>118</v>
      </c>
      <c r="N2643" s="39" t="s">
        <v>119</v>
      </c>
      <c r="O2643" s="2">
        <v>0</v>
      </c>
      <c r="P2643" s="2">
        <v>0</v>
      </c>
      <c r="Q2643" s="39">
        <v>56.36</v>
      </c>
      <c r="R2643" s="2">
        <v>7.3268000000000004</v>
      </c>
      <c r="S2643" s="2">
        <v>0</v>
      </c>
      <c r="T2643" s="2">
        <v>0</v>
      </c>
      <c r="U2643" s="39">
        <v>63.686799999999998</v>
      </c>
      <c r="V2643" s="2">
        <v>0</v>
      </c>
      <c r="W2643" s="2" t="s">
        <v>1</v>
      </c>
      <c r="X2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3"/>
      <c r="Z2643"/>
      <c r="AA2643"/>
    </row>
    <row r="2644" spans="5:27" hidden="1">
      <c r="E2644" s="2" t="s">
        <v>8563</v>
      </c>
      <c r="F2644" s="2" t="s">
        <v>8600</v>
      </c>
      <c r="G2644" s="2" t="s">
        <v>1</v>
      </c>
      <c r="H2644" s="2" t="s">
        <v>0</v>
      </c>
      <c r="I2644" s="2" t="s">
        <v>8338</v>
      </c>
      <c r="J2644" s="2" t="s">
        <v>8339</v>
      </c>
      <c r="K2644" s="41">
        <v>311</v>
      </c>
      <c r="L2644" s="48">
        <v>311</v>
      </c>
      <c r="M2644" s="49" t="s">
        <v>118</v>
      </c>
      <c r="N2644" s="39" t="s">
        <v>119</v>
      </c>
      <c r="O2644" s="2">
        <v>0</v>
      </c>
      <c r="P2644" s="2">
        <v>0</v>
      </c>
      <c r="Q2644" s="39">
        <v>28.18</v>
      </c>
      <c r="R2644" s="2">
        <v>3.6634000000000002</v>
      </c>
      <c r="S2644" s="2">
        <v>0</v>
      </c>
      <c r="T2644" s="2">
        <v>0</v>
      </c>
      <c r="U2644" s="39">
        <v>31.843399999999999</v>
      </c>
      <c r="V2644" s="2">
        <v>0</v>
      </c>
      <c r="W2644" s="2" t="s">
        <v>1</v>
      </c>
      <c r="X2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4"/>
      <c r="Z2644"/>
      <c r="AA2644"/>
    </row>
    <row r="2645" spans="5:27" hidden="1">
      <c r="E2645" s="2" t="s">
        <v>8563</v>
      </c>
      <c r="F2645" s="2" t="s">
        <v>8600</v>
      </c>
      <c r="G2645" s="2" t="s">
        <v>1</v>
      </c>
      <c r="H2645" s="2" t="s">
        <v>0</v>
      </c>
      <c r="I2645" s="2" t="s">
        <v>8338</v>
      </c>
      <c r="J2645" s="2" t="s">
        <v>8339</v>
      </c>
      <c r="K2645" s="41">
        <v>312</v>
      </c>
      <c r="L2645" s="48">
        <v>312</v>
      </c>
      <c r="M2645" s="49" t="s">
        <v>118</v>
      </c>
      <c r="N2645" s="39" t="s">
        <v>119</v>
      </c>
      <c r="O2645" s="2">
        <v>0</v>
      </c>
      <c r="P2645" s="2">
        <v>0</v>
      </c>
      <c r="Q2645" s="39">
        <v>45.97</v>
      </c>
      <c r="R2645" s="2">
        <v>5.9760999999999997</v>
      </c>
      <c r="S2645" s="2">
        <v>0</v>
      </c>
      <c r="T2645" s="2">
        <v>0</v>
      </c>
      <c r="U2645" s="39">
        <v>51.946100000000001</v>
      </c>
      <c r="V2645" s="2">
        <v>0</v>
      </c>
      <c r="W2645" s="2" t="s">
        <v>1</v>
      </c>
      <c r="X2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5"/>
      <c r="Z2645"/>
      <c r="AA2645"/>
    </row>
    <row r="2646" spans="5:27" hidden="1">
      <c r="E2646" s="2" t="s">
        <v>8563</v>
      </c>
      <c r="F2646" s="2" t="s">
        <v>8592</v>
      </c>
      <c r="G2646" s="2" t="s">
        <v>1</v>
      </c>
      <c r="H2646" s="2" t="s">
        <v>0</v>
      </c>
      <c r="I2646" s="2" t="s">
        <v>8338</v>
      </c>
      <c r="J2646" s="2" t="s">
        <v>8339</v>
      </c>
      <c r="K2646" s="41">
        <v>313</v>
      </c>
      <c r="L2646" s="48">
        <v>313</v>
      </c>
      <c r="M2646" s="49" t="s">
        <v>118</v>
      </c>
      <c r="N2646" s="39" t="s">
        <v>119</v>
      </c>
      <c r="O2646" s="2">
        <v>0</v>
      </c>
      <c r="P2646" s="2">
        <v>0</v>
      </c>
      <c r="Q2646" s="39">
        <v>315.93</v>
      </c>
      <c r="R2646" s="2">
        <v>41.070900000000002</v>
      </c>
      <c r="S2646" s="2">
        <v>0</v>
      </c>
      <c r="T2646" s="2">
        <v>0</v>
      </c>
      <c r="U2646" s="39">
        <v>357.0009</v>
      </c>
      <c r="V2646" s="2">
        <v>0</v>
      </c>
      <c r="W2646" s="2" t="s">
        <v>1</v>
      </c>
      <c r="X2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6"/>
      <c r="Z2646"/>
      <c r="AA2646"/>
    </row>
    <row r="2647" spans="5:27" hidden="1">
      <c r="E2647" s="2" t="s">
        <v>8563</v>
      </c>
      <c r="F2647" s="2" t="s">
        <v>8592</v>
      </c>
      <c r="G2647" s="2" t="s">
        <v>1</v>
      </c>
      <c r="H2647" s="2" t="s">
        <v>0</v>
      </c>
      <c r="I2647" s="2" t="s">
        <v>8338</v>
      </c>
      <c r="J2647" s="2" t="s">
        <v>8339</v>
      </c>
      <c r="K2647" s="41">
        <v>314</v>
      </c>
      <c r="L2647" s="48">
        <v>314</v>
      </c>
      <c r="M2647" s="49" t="s">
        <v>7859</v>
      </c>
      <c r="N2647" s="39" t="s">
        <v>7860</v>
      </c>
      <c r="O2647" s="2">
        <v>0</v>
      </c>
      <c r="P2647" s="2">
        <v>0</v>
      </c>
      <c r="Q2647" s="39">
        <v>20.5</v>
      </c>
      <c r="R2647" s="2">
        <v>2.665</v>
      </c>
      <c r="S2647" s="2">
        <v>0</v>
      </c>
      <c r="T2647" s="2">
        <v>0</v>
      </c>
      <c r="U2647" s="39">
        <v>23.164999999999999</v>
      </c>
      <c r="V2647" s="2">
        <v>0</v>
      </c>
      <c r="W2647" s="2" t="s">
        <v>1</v>
      </c>
      <c r="X2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7"/>
      <c r="Z2647"/>
      <c r="AA2647"/>
    </row>
    <row r="2648" spans="5:27" hidden="1">
      <c r="E2648" s="2" t="s">
        <v>8563</v>
      </c>
      <c r="F2648" s="2" t="s">
        <v>8592</v>
      </c>
      <c r="G2648" s="2" t="s">
        <v>1</v>
      </c>
      <c r="H2648" s="2" t="s">
        <v>0</v>
      </c>
      <c r="I2648" s="2" t="s">
        <v>8338</v>
      </c>
      <c r="J2648" s="2" t="s">
        <v>8339</v>
      </c>
      <c r="K2648" s="41">
        <v>315</v>
      </c>
      <c r="L2648" s="48">
        <v>315</v>
      </c>
      <c r="M2648" s="49" t="s">
        <v>8590</v>
      </c>
      <c r="N2648" s="39" t="s">
        <v>8591</v>
      </c>
      <c r="O2648" s="2">
        <v>0</v>
      </c>
      <c r="P2648" s="2">
        <v>0</v>
      </c>
      <c r="Q2648" s="39">
        <v>27.44</v>
      </c>
      <c r="R2648" s="2">
        <v>3.5672000000000001</v>
      </c>
      <c r="S2648" s="2">
        <v>0</v>
      </c>
      <c r="T2648" s="2">
        <v>0</v>
      </c>
      <c r="U2648" s="39">
        <v>31.007200000000001</v>
      </c>
      <c r="V2648" s="2">
        <v>0</v>
      </c>
      <c r="W2648" s="2" t="s">
        <v>1</v>
      </c>
      <c r="X2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8"/>
      <c r="Z2648"/>
      <c r="AA2648"/>
    </row>
    <row r="2649" spans="5:27" hidden="1">
      <c r="E2649" s="2" t="s">
        <v>8563</v>
      </c>
      <c r="F2649" s="2" t="s">
        <v>8592</v>
      </c>
      <c r="G2649" s="2" t="s">
        <v>1</v>
      </c>
      <c r="H2649" s="2" t="s">
        <v>0</v>
      </c>
      <c r="I2649" s="2" t="s">
        <v>8338</v>
      </c>
      <c r="J2649" s="2" t="s">
        <v>8339</v>
      </c>
      <c r="K2649" s="41">
        <v>316</v>
      </c>
      <c r="L2649" s="48">
        <v>316</v>
      </c>
      <c r="M2649" s="49" t="s">
        <v>8053</v>
      </c>
      <c r="N2649" s="39" t="s">
        <v>8054</v>
      </c>
      <c r="O2649" s="2">
        <v>0</v>
      </c>
      <c r="P2649" s="2">
        <v>0</v>
      </c>
      <c r="Q2649" s="39">
        <v>348.67</v>
      </c>
      <c r="R2649" s="2">
        <v>45.327100000000002</v>
      </c>
      <c r="S2649" s="2">
        <v>0</v>
      </c>
      <c r="T2649" s="2">
        <v>0</v>
      </c>
      <c r="U2649" s="39">
        <v>393.99710000000005</v>
      </c>
      <c r="V2649" s="2">
        <v>0</v>
      </c>
      <c r="W2649" s="2" t="s">
        <v>1</v>
      </c>
      <c r="X2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49"/>
      <c r="Z2649"/>
      <c r="AA2649"/>
    </row>
    <row r="2650" spans="5:27" hidden="1">
      <c r="E2650" s="2" t="s">
        <v>8563</v>
      </c>
      <c r="F2650" s="2" t="s">
        <v>8586</v>
      </c>
      <c r="G2650" s="2" t="s">
        <v>1</v>
      </c>
      <c r="H2650" s="2" t="s">
        <v>0</v>
      </c>
      <c r="I2650" s="2" t="s">
        <v>8338</v>
      </c>
      <c r="J2650" s="2" t="s">
        <v>8339</v>
      </c>
      <c r="K2650" s="41">
        <v>317</v>
      </c>
      <c r="L2650" s="48">
        <v>317</v>
      </c>
      <c r="M2650" s="49" t="s">
        <v>167</v>
      </c>
      <c r="N2650" s="39" t="s">
        <v>168</v>
      </c>
      <c r="O2650" s="2">
        <v>0</v>
      </c>
      <c r="P2650" s="2">
        <v>0</v>
      </c>
      <c r="Q2650" s="39">
        <v>285.31</v>
      </c>
      <c r="R2650" s="2">
        <v>37.090299999999999</v>
      </c>
      <c r="S2650" s="2">
        <v>0</v>
      </c>
      <c r="T2650" s="2">
        <v>0</v>
      </c>
      <c r="U2650" s="39">
        <v>322.40030000000002</v>
      </c>
      <c r="V2650" s="2">
        <v>0</v>
      </c>
      <c r="W2650" s="2" t="s">
        <v>1</v>
      </c>
      <c r="X2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2650"/>
      <c r="Z2650"/>
      <c r="AA2650"/>
    </row>
    <row r="2651" spans="5:27" hidden="1">
      <c r="E2651" s="2" t="s">
        <v>8563</v>
      </c>
      <c r="F2651" s="2" t="s">
        <v>8642</v>
      </c>
      <c r="G2651" s="2" t="s">
        <v>1</v>
      </c>
      <c r="H2651" s="2" t="s">
        <v>0</v>
      </c>
      <c r="I2651" s="2" t="s">
        <v>8149</v>
      </c>
      <c r="J2651" s="2" t="s">
        <v>8150</v>
      </c>
      <c r="K2651" s="41">
        <v>1745</v>
      </c>
      <c r="L2651" s="48">
        <v>1745</v>
      </c>
      <c r="M2651" s="49" t="s">
        <v>679</v>
      </c>
      <c r="N2651" s="39" t="s">
        <v>680</v>
      </c>
      <c r="O2651" s="2">
        <v>0</v>
      </c>
      <c r="P2651" s="2">
        <v>0</v>
      </c>
      <c r="Q2651" s="39">
        <v>101.92</v>
      </c>
      <c r="R2651" s="2">
        <v>13.249600000000001</v>
      </c>
      <c r="S2651" s="2">
        <v>0</v>
      </c>
      <c r="T2651" s="2">
        <v>0</v>
      </c>
      <c r="U2651" s="39">
        <v>115.1696</v>
      </c>
      <c r="V2651" s="2">
        <v>0</v>
      </c>
      <c r="W2651" s="2" t="s">
        <v>1</v>
      </c>
      <c r="X2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1"/>
      <c r="Z2651"/>
      <c r="AA2651"/>
    </row>
    <row r="2652" spans="5:27" hidden="1">
      <c r="E2652" s="2" t="s">
        <v>8563</v>
      </c>
      <c r="F2652" s="2" t="s">
        <v>8642</v>
      </c>
      <c r="G2652" s="2" t="s">
        <v>1</v>
      </c>
      <c r="H2652" s="2" t="s">
        <v>0</v>
      </c>
      <c r="I2652" s="2" t="s">
        <v>8149</v>
      </c>
      <c r="J2652" s="2" t="s">
        <v>8150</v>
      </c>
      <c r="K2652" s="41">
        <v>1746</v>
      </c>
      <c r="L2652" s="48">
        <v>1746</v>
      </c>
      <c r="M2652" s="49" t="s">
        <v>317</v>
      </c>
      <c r="N2652" s="39" t="s">
        <v>318</v>
      </c>
      <c r="O2652" s="2">
        <v>0</v>
      </c>
      <c r="P2652" s="2">
        <v>0</v>
      </c>
      <c r="Q2652" s="39">
        <v>40.78</v>
      </c>
      <c r="R2652" s="2">
        <v>5.3014000000000001</v>
      </c>
      <c r="S2652" s="2">
        <v>0</v>
      </c>
      <c r="T2652" s="2">
        <v>0</v>
      </c>
      <c r="U2652" s="39">
        <v>46.081400000000002</v>
      </c>
      <c r="V2652" s="2">
        <v>0</v>
      </c>
      <c r="W2652" s="2" t="s">
        <v>1</v>
      </c>
      <c r="X2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2"/>
      <c r="Z2652"/>
      <c r="AA2652"/>
    </row>
    <row r="2653" spans="5:27" hidden="1">
      <c r="E2653" s="2" t="s">
        <v>8563</v>
      </c>
      <c r="F2653" s="2" t="s">
        <v>8642</v>
      </c>
      <c r="G2653" s="2" t="s">
        <v>1</v>
      </c>
      <c r="H2653" s="2" t="s">
        <v>0</v>
      </c>
      <c r="I2653" s="2" t="s">
        <v>8149</v>
      </c>
      <c r="J2653" s="2" t="s">
        <v>8150</v>
      </c>
      <c r="K2653" s="41">
        <v>1747</v>
      </c>
      <c r="L2653" s="48">
        <v>1747</v>
      </c>
      <c r="M2653" s="49" t="s">
        <v>379</v>
      </c>
      <c r="N2653" s="39" t="s">
        <v>380</v>
      </c>
      <c r="O2653" s="2">
        <v>0</v>
      </c>
      <c r="P2653" s="2">
        <v>0</v>
      </c>
      <c r="Q2653" s="39">
        <v>307.85000000000002</v>
      </c>
      <c r="R2653" s="2">
        <v>40.020500000000006</v>
      </c>
      <c r="S2653" s="2">
        <v>0</v>
      </c>
      <c r="T2653" s="2">
        <v>0</v>
      </c>
      <c r="U2653" s="39">
        <v>347.87050000000005</v>
      </c>
      <c r="V2653" s="2">
        <v>0</v>
      </c>
      <c r="W2653" s="2" t="s">
        <v>1</v>
      </c>
      <c r="X2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3"/>
      <c r="Z2653"/>
      <c r="AA2653"/>
    </row>
    <row r="2654" spans="5:27" hidden="1">
      <c r="E2654" s="2" t="s">
        <v>8563</v>
      </c>
      <c r="F2654" s="2" t="s">
        <v>8642</v>
      </c>
      <c r="G2654" s="2" t="s">
        <v>1</v>
      </c>
      <c r="H2654" s="2" t="s">
        <v>0</v>
      </c>
      <c r="I2654" s="2" t="s">
        <v>8149</v>
      </c>
      <c r="J2654" s="2" t="s">
        <v>8150</v>
      </c>
      <c r="K2654" s="41">
        <v>1748</v>
      </c>
      <c r="L2654" s="48">
        <v>1748</v>
      </c>
      <c r="M2654" s="49" t="s">
        <v>725</v>
      </c>
      <c r="N2654" s="39" t="s">
        <v>726</v>
      </c>
      <c r="O2654" s="2">
        <v>0</v>
      </c>
      <c r="P2654" s="2">
        <v>0</v>
      </c>
      <c r="Q2654" s="39">
        <v>634.07000000000005</v>
      </c>
      <c r="R2654" s="2">
        <v>82.429100000000005</v>
      </c>
      <c r="S2654" s="2">
        <v>0</v>
      </c>
      <c r="T2654" s="2">
        <v>0</v>
      </c>
      <c r="U2654" s="39">
        <v>716.4991</v>
      </c>
      <c r="V2654" s="2">
        <v>0</v>
      </c>
      <c r="W2654" s="2" t="s">
        <v>1</v>
      </c>
      <c r="X2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4"/>
      <c r="Z2654"/>
      <c r="AA2654"/>
    </row>
    <row r="2655" spans="5:27" hidden="1">
      <c r="E2655" s="2" t="s">
        <v>8563</v>
      </c>
      <c r="F2655" s="2" t="s">
        <v>8642</v>
      </c>
      <c r="G2655" s="2" t="s">
        <v>1</v>
      </c>
      <c r="H2655" s="2" t="s">
        <v>0</v>
      </c>
      <c r="I2655" s="2" t="s">
        <v>8149</v>
      </c>
      <c r="J2655" s="2" t="s">
        <v>8150</v>
      </c>
      <c r="K2655" s="41">
        <v>1749</v>
      </c>
      <c r="L2655" s="48">
        <v>1749</v>
      </c>
      <c r="M2655" s="49" t="s">
        <v>1191</v>
      </c>
      <c r="N2655" s="39" t="s">
        <v>1192</v>
      </c>
      <c r="O2655" s="2">
        <v>0</v>
      </c>
      <c r="P2655" s="2">
        <v>0</v>
      </c>
      <c r="Q2655" s="39">
        <v>307.85000000000002</v>
      </c>
      <c r="R2655" s="2">
        <v>40.020500000000006</v>
      </c>
      <c r="S2655" s="2">
        <v>0</v>
      </c>
      <c r="T2655" s="2">
        <v>0</v>
      </c>
      <c r="U2655" s="39">
        <v>347.87050000000005</v>
      </c>
      <c r="V2655" s="2">
        <v>0</v>
      </c>
      <c r="W2655" s="2" t="s">
        <v>1</v>
      </c>
      <c r="X2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5"/>
      <c r="Z2655"/>
      <c r="AA2655"/>
    </row>
    <row r="2656" spans="5:27" hidden="1">
      <c r="E2656" s="2" t="s">
        <v>8563</v>
      </c>
      <c r="F2656" s="2" t="s">
        <v>8642</v>
      </c>
      <c r="G2656" s="2" t="s">
        <v>1</v>
      </c>
      <c r="H2656" s="2" t="s">
        <v>0</v>
      </c>
      <c r="I2656" s="2" t="s">
        <v>8149</v>
      </c>
      <c r="J2656" s="2" t="s">
        <v>8150</v>
      </c>
      <c r="K2656" s="41">
        <v>1750</v>
      </c>
      <c r="L2656" s="48">
        <v>1750</v>
      </c>
      <c r="M2656" s="49" t="s">
        <v>1440</v>
      </c>
      <c r="N2656" s="39" t="s">
        <v>1441</v>
      </c>
      <c r="O2656" s="2">
        <v>0</v>
      </c>
      <c r="P2656" s="2">
        <v>0</v>
      </c>
      <c r="Q2656" s="39">
        <v>61.17</v>
      </c>
      <c r="R2656" s="2">
        <v>7.9521000000000006</v>
      </c>
      <c r="S2656" s="2">
        <v>0</v>
      </c>
      <c r="T2656" s="2">
        <v>0</v>
      </c>
      <c r="U2656" s="39">
        <v>69.122100000000003</v>
      </c>
      <c r="V2656" s="2">
        <v>0</v>
      </c>
      <c r="W2656" s="2" t="s">
        <v>1</v>
      </c>
      <c r="X2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6"/>
      <c r="Z2656"/>
      <c r="AA2656"/>
    </row>
    <row r="2657" spans="5:27" hidden="1">
      <c r="E2657" s="2" t="s">
        <v>8563</v>
      </c>
      <c r="F2657" s="2" t="s">
        <v>8642</v>
      </c>
      <c r="G2657" s="2" t="s">
        <v>1</v>
      </c>
      <c r="H2657" s="2" t="s">
        <v>0</v>
      </c>
      <c r="I2657" s="2" t="s">
        <v>8149</v>
      </c>
      <c r="J2657" s="2" t="s">
        <v>8150</v>
      </c>
      <c r="K2657" s="41">
        <v>1751</v>
      </c>
      <c r="L2657" s="48">
        <v>1751</v>
      </c>
      <c r="M2657" s="49" t="s">
        <v>91</v>
      </c>
      <c r="N2657" s="39" t="s">
        <v>92</v>
      </c>
      <c r="O2657" s="2">
        <v>0</v>
      </c>
      <c r="P2657" s="2">
        <v>0</v>
      </c>
      <c r="Q2657" s="39">
        <v>1121.4100000000001</v>
      </c>
      <c r="R2657" s="2">
        <v>145.78330000000003</v>
      </c>
      <c r="S2657" s="2">
        <v>0</v>
      </c>
      <c r="T2657" s="2">
        <v>0</v>
      </c>
      <c r="U2657" s="39">
        <v>1267.1933000000001</v>
      </c>
      <c r="V2657" s="2">
        <v>0</v>
      </c>
      <c r="W2657" s="2" t="s">
        <v>1</v>
      </c>
      <c r="X2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7"/>
      <c r="Z2657"/>
      <c r="AA2657"/>
    </row>
    <row r="2658" spans="5:27" hidden="1">
      <c r="E2658" s="2" t="s">
        <v>8563</v>
      </c>
      <c r="F2658" s="2" t="s">
        <v>8642</v>
      </c>
      <c r="G2658" s="2" t="s">
        <v>1</v>
      </c>
      <c r="H2658" s="2" t="s">
        <v>0</v>
      </c>
      <c r="I2658" s="2" t="s">
        <v>8149</v>
      </c>
      <c r="J2658" s="2" t="s">
        <v>8150</v>
      </c>
      <c r="K2658" s="41">
        <v>1752</v>
      </c>
      <c r="L2658" s="48">
        <v>1752</v>
      </c>
      <c r="M2658" s="49" t="s">
        <v>333</v>
      </c>
      <c r="N2658" s="39" t="s">
        <v>334</v>
      </c>
      <c r="O2658" s="2">
        <v>0</v>
      </c>
      <c r="P2658" s="2">
        <v>0</v>
      </c>
      <c r="Q2658" s="39">
        <v>36.25</v>
      </c>
      <c r="R2658" s="2">
        <v>4.7125000000000004</v>
      </c>
      <c r="S2658" s="2">
        <v>0</v>
      </c>
      <c r="T2658" s="2">
        <v>0</v>
      </c>
      <c r="U2658" s="39">
        <v>40.962499999999999</v>
      </c>
      <c r="V2658" s="2">
        <v>0</v>
      </c>
      <c r="W2658" s="2" t="s">
        <v>1</v>
      </c>
      <c r="X2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8"/>
      <c r="Z2658"/>
      <c r="AA2658"/>
    </row>
    <row r="2659" spans="5:27" hidden="1">
      <c r="E2659" s="2" t="s">
        <v>8563</v>
      </c>
      <c r="F2659" s="2" t="s">
        <v>8642</v>
      </c>
      <c r="G2659" s="2" t="s">
        <v>1</v>
      </c>
      <c r="H2659" s="2" t="s">
        <v>0</v>
      </c>
      <c r="I2659" s="2" t="s">
        <v>8149</v>
      </c>
      <c r="J2659" s="2" t="s">
        <v>8150</v>
      </c>
      <c r="K2659" s="41">
        <v>1753</v>
      </c>
      <c r="L2659" s="48">
        <v>1753</v>
      </c>
      <c r="M2659" s="49">
        <v>0</v>
      </c>
      <c r="N2659" s="39" t="s">
        <v>619</v>
      </c>
      <c r="O2659" s="2">
        <v>0</v>
      </c>
      <c r="P2659" s="2">
        <v>0</v>
      </c>
      <c r="Q2659" s="39">
        <v>40.770000000000003</v>
      </c>
      <c r="R2659" s="2">
        <v>5.3001000000000005</v>
      </c>
      <c r="S2659" s="2">
        <v>0</v>
      </c>
      <c r="T2659" s="2">
        <v>0</v>
      </c>
      <c r="U2659" s="39">
        <v>46.070100000000004</v>
      </c>
      <c r="V2659" s="2" t="s">
        <v>8525</v>
      </c>
      <c r="W2659" s="2" t="s">
        <v>1</v>
      </c>
      <c r="X2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59"/>
      <c r="Z2659"/>
      <c r="AA2659"/>
    </row>
    <row r="2660" spans="5:27" hidden="1">
      <c r="E2660" s="2" t="s">
        <v>8563</v>
      </c>
      <c r="F2660" s="2" t="s">
        <v>8642</v>
      </c>
      <c r="G2660" s="2" t="s">
        <v>1</v>
      </c>
      <c r="H2660" s="2" t="s">
        <v>0</v>
      </c>
      <c r="I2660" s="2" t="s">
        <v>8149</v>
      </c>
      <c r="J2660" s="2" t="s">
        <v>8150</v>
      </c>
      <c r="K2660" s="41">
        <v>1754</v>
      </c>
      <c r="L2660" s="48">
        <v>1754</v>
      </c>
      <c r="M2660" s="49" t="s">
        <v>142</v>
      </c>
      <c r="N2660" s="39" t="s">
        <v>143</v>
      </c>
      <c r="O2660" s="2">
        <v>0</v>
      </c>
      <c r="P2660" s="2">
        <v>0</v>
      </c>
      <c r="Q2660" s="39">
        <v>75</v>
      </c>
      <c r="R2660" s="2">
        <v>9.75</v>
      </c>
      <c r="S2660" s="2">
        <v>0</v>
      </c>
      <c r="T2660" s="2">
        <v>0</v>
      </c>
      <c r="U2660" s="39">
        <v>84.75</v>
      </c>
      <c r="V2660" s="2">
        <v>0</v>
      </c>
      <c r="W2660" s="2" t="s">
        <v>1</v>
      </c>
      <c r="X2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0"/>
      <c r="Z2660"/>
      <c r="AA2660"/>
    </row>
    <row r="2661" spans="5:27" hidden="1">
      <c r="E2661" s="2" t="s">
        <v>8563</v>
      </c>
      <c r="F2661" s="2" t="s">
        <v>8642</v>
      </c>
      <c r="G2661" s="2" t="s">
        <v>1</v>
      </c>
      <c r="H2661" s="2" t="s">
        <v>0</v>
      </c>
      <c r="I2661" s="2" t="s">
        <v>8149</v>
      </c>
      <c r="J2661" s="2" t="s">
        <v>8150</v>
      </c>
      <c r="K2661" s="41">
        <v>1755</v>
      </c>
      <c r="L2661" s="48">
        <v>1755</v>
      </c>
      <c r="M2661" s="49" t="s">
        <v>363</v>
      </c>
      <c r="N2661" s="39" t="s">
        <v>364</v>
      </c>
      <c r="O2661" s="2">
        <v>0</v>
      </c>
      <c r="P2661" s="2">
        <v>0</v>
      </c>
      <c r="Q2661" s="39">
        <v>71.88</v>
      </c>
      <c r="R2661" s="2">
        <v>9.3444000000000003</v>
      </c>
      <c r="S2661" s="2">
        <v>0</v>
      </c>
      <c r="T2661" s="2">
        <v>0</v>
      </c>
      <c r="U2661" s="39">
        <v>81.224400000000003</v>
      </c>
      <c r="V2661" s="2">
        <v>0</v>
      </c>
      <c r="W2661" s="2" t="s">
        <v>1</v>
      </c>
      <c r="X2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1"/>
      <c r="Z2661"/>
      <c r="AA2661"/>
    </row>
    <row r="2662" spans="5:27" hidden="1">
      <c r="E2662" s="2" t="s">
        <v>8563</v>
      </c>
      <c r="F2662" s="2" t="s">
        <v>8642</v>
      </c>
      <c r="G2662" s="2" t="s">
        <v>1</v>
      </c>
      <c r="H2662" s="2" t="s">
        <v>0</v>
      </c>
      <c r="I2662" s="2" t="s">
        <v>8149</v>
      </c>
      <c r="J2662" s="2" t="s">
        <v>8150</v>
      </c>
      <c r="K2662" s="41">
        <v>1756</v>
      </c>
      <c r="L2662" s="48">
        <v>1756</v>
      </c>
      <c r="M2662" s="49" t="s">
        <v>7921</v>
      </c>
      <c r="N2662" s="39" t="s">
        <v>7922</v>
      </c>
      <c r="O2662" s="2">
        <v>0</v>
      </c>
      <c r="P2662" s="2">
        <v>0</v>
      </c>
      <c r="Q2662" s="39">
        <v>1223.3900000000001</v>
      </c>
      <c r="R2662" s="2">
        <v>159.04070000000002</v>
      </c>
      <c r="S2662" s="2">
        <v>0</v>
      </c>
      <c r="T2662" s="2">
        <v>0</v>
      </c>
      <c r="U2662" s="39">
        <v>1382.4307000000001</v>
      </c>
      <c r="V2662" s="2">
        <v>0</v>
      </c>
      <c r="W2662" s="2" t="s">
        <v>1</v>
      </c>
      <c r="X2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2"/>
      <c r="Z2662"/>
      <c r="AA2662"/>
    </row>
    <row r="2663" spans="5:27" hidden="1">
      <c r="E2663" s="2" t="s">
        <v>8563</v>
      </c>
      <c r="F2663" s="2" t="s">
        <v>8642</v>
      </c>
      <c r="G2663" s="2" t="s">
        <v>1</v>
      </c>
      <c r="H2663" s="2" t="s">
        <v>0</v>
      </c>
      <c r="I2663" s="2" t="s">
        <v>8149</v>
      </c>
      <c r="J2663" s="2" t="s">
        <v>8150</v>
      </c>
      <c r="K2663" s="41">
        <v>1757</v>
      </c>
      <c r="L2663" s="48">
        <v>1757</v>
      </c>
      <c r="M2663" s="49" t="s">
        <v>283</v>
      </c>
      <c r="N2663" s="39" t="s">
        <v>284</v>
      </c>
      <c r="O2663" s="2">
        <v>0</v>
      </c>
      <c r="P2663" s="2">
        <v>0</v>
      </c>
      <c r="Q2663" s="39">
        <v>550</v>
      </c>
      <c r="R2663" s="2">
        <v>71.5</v>
      </c>
      <c r="S2663" s="2">
        <v>0</v>
      </c>
      <c r="T2663" s="2">
        <v>0</v>
      </c>
      <c r="U2663" s="39">
        <v>621.5</v>
      </c>
      <c r="V2663" s="2">
        <v>0</v>
      </c>
      <c r="W2663" s="2" t="s">
        <v>1</v>
      </c>
      <c r="X2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3"/>
      <c r="Z2663"/>
      <c r="AA2663"/>
    </row>
    <row r="2664" spans="5:27" hidden="1">
      <c r="E2664" s="2" t="s">
        <v>8563</v>
      </c>
      <c r="F2664" s="2" t="s">
        <v>8642</v>
      </c>
      <c r="G2664" s="2" t="s">
        <v>1</v>
      </c>
      <c r="H2664" s="2" t="s">
        <v>0</v>
      </c>
      <c r="I2664" s="2" t="s">
        <v>8149</v>
      </c>
      <c r="J2664" s="2" t="s">
        <v>8150</v>
      </c>
      <c r="K2664" s="41">
        <v>1758</v>
      </c>
      <c r="L2664" s="48">
        <v>1758</v>
      </c>
      <c r="M2664" s="49" t="s">
        <v>359</v>
      </c>
      <c r="N2664" s="39" t="s">
        <v>360</v>
      </c>
      <c r="O2664" s="2">
        <v>0</v>
      </c>
      <c r="P2664" s="2">
        <v>0</v>
      </c>
      <c r="Q2664" s="39">
        <v>144.72999999999999</v>
      </c>
      <c r="R2664" s="2">
        <v>18.814899999999998</v>
      </c>
      <c r="S2664" s="2">
        <v>0</v>
      </c>
      <c r="T2664" s="2">
        <v>0</v>
      </c>
      <c r="U2664" s="39">
        <v>163.54489999999998</v>
      </c>
      <c r="V2664" s="2">
        <v>0</v>
      </c>
      <c r="W2664" s="2" t="s">
        <v>1</v>
      </c>
      <c r="X2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4"/>
      <c r="Z2664"/>
      <c r="AA2664"/>
    </row>
    <row r="2665" spans="5:27" hidden="1">
      <c r="E2665" s="2" t="s">
        <v>8563</v>
      </c>
      <c r="F2665" s="2" t="s">
        <v>8642</v>
      </c>
      <c r="G2665" s="2" t="s">
        <v>1</v>
      </c>
      <c r="H2665" s="2" t="s">
        <v>0</v>
      </c>
      <c r="I2665" s="2" t="s">
        <v>8149</v>
      </c>
      <c r="J2665" s="2" t="s">
        <v>8150</v>
      </c>
      <c r="K2665" s="41">
        <v>1759</v>
      </c>
      <c r="L2665" s="48">
        <v>1759</v>
      </c>
      <c r="M2665" s="49" t="s">
        <v>85</v>
      </c>
      <c r="N2665" s="39" t="s">
        <v>86</v>
      </c>
      <c r="O2665" s="2">
        <v>0</v>
      </c>
      <c r="P2665" s="2">
        <v>0</v>
      </c>
      <c r="Q2665" s="39">
        <v>46.77</v>
      </c>
      <c r="R2665" s="2">
        <v>6.0801000000000007</v>
      </c>
      <c r="S2665" s="2">
        <v>0</v>
      </c>
      <c r="T2665" s="2">
        <v>0</v>
      </c>
      <c r="U2665" s="39">
        <v>52.850100000000005</v>
      </c>
      <c r="V2665" s="2">
        <v>0</v>
      </c>
      <c r="W2665" s="2" t="s">
        <v>1</v>
      </c>
      <c r="X2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5"/>
      <c r="Z2665"/>
      <c r="AA2665"/>
    </row>
    <row r="2666" spans="5:27" hidden="1">
      <c r="E2666" s="2" t="s">
        <v>8563</v>
      </c>
      <c r="F2666" s="2" t="s">
        <v>8642</v>
      </c>
      <c r="G2666" s="2" t="s">
        <v>1</v>
      </c>
      <c r="H2666" s="2" t="s">
        <v>0</v>
      </c>
      <c r="I2666" s="2" t="s">
        <v>8149</v>
      </c>
      <c r="J2666" s="2" t="s">
        <v>8150</v>
      </c>
      <c r="K2666" s="41">
        <v>1760</v>
      </c>
      <c r="L2666" s="48">
        <v>1760</v>
      </c>
      <c r="M2666" s="49" t="s">
        <v>1138</v>
      </c>
      <c r="N2666" s="39" t="s">
        <v>1139</v>
      </c>
      <c r="O2666" s="2">
        <v>0</v>
      </c>
      <c r="P2666" s="2">
        <v>0</v>
      </c>
      <c r="Q2666" s="39">
        <v>103.95</v>
      </c>
      <c r="R2666" s="2">
        <v>13.513500000000001</v>
      </c>
      <c r="S2666" s="2">
        <v>0</v>
      </c>
      <c r="T2666" s="2">
        <v>0</v>
      </c>
      <c r="U2666" s="39">
        <v>117.46350000000001</v>
      </c>
      <c r="V2666" s="2">
        <v>0</v>
      </c>
      <c r="W2666" s="2" t="s">
        <v>1</v>
      </c>
      <c r="X2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6"/>
      <c r="Z2666"/>
      <c r="AA2666"/>
    </row>
    <row r="2667" spans="5:27" hidden="1">
      <c r="E2667" s="2" t="s">
        <v>8563</v>
      </c>
      <c r="F2667" s="2" t="s">
        <v>8642</v>
      </c>
      <c r="G2667" s="2" t="s">
        <v>1</v>
      </c>
      <c r="H2667" s="2" t="s">
        <v>0</v>
      </c>
      <c r="I2667" s="2" t="s">
        <v>8149</v>
      </c>
      <c r="J2667" s="2" t="s">
        <v>8150</v>
      </c>
      <c r="K2667" s="41">
        <v>1761</v>
      </c>
      <c r="L2667" s="48">
        <v>1761</v>
      </c>
      <c r="M2667" s="49" t="s">
        <v>155</v>
      </c>
      <c r="N2667" s="39" t="s">
        <v>156</v>
      </c>
      <c r="O2667" s="2">
        <v>0</v>
      </c>
      <c r="P2667" s="2">
        <v>0</v>
      </c>
      <c r="Q2667" s="39">
        <v>40</v>
      </c>
      <c r="R2667" s="2">
        <v>5.2</v>
      </c>
      <c r="S2667" s="2">
        <v>0</v>
      </c>
      <c r="T2667" s="2">
        <v>0</v>
      </c>
      <c r="U2667" s="39">
        <v>45.2</v>
      </c>
      <c r="V2667" s="2">
        <v>0</v>
      </c>
      <c r="W2667" s="2" t="s">
        <v>1</v>
      </c>
      <c r="X2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7"/>
      <c r="Z2667"/>
      <c r="AA2667"/>
    </row>
    <row r="2668" spans="5:27" hidden="1">
      <c r="E2668" s="2" t="s">
        <v>8563</v>
      </c>
      <c r="F2668" s="2" t="s">
        <v>8642</v>
      </c>
      <c r="G2668" s="2" t="s">
        <v>1</v>
      </c>
      <c r="H2668" s="2" t="s">
        <v>0</v>
      </c>
      <c r="I2668" s="2" t="s">
        <v>8149</v>
      </c>
      <c r="J2668" s="2" t="s">
        <v>8150</v>
      </c>
      <c r="K2668" s="41">
        <v>1762</v>
      </c>
      <c r="L2668" s="48">
        <v>1762</v>
      </c>
      <c r="M2668" s="49" t="s">
        <v>185</v>
      </c>
      <c r="N2668" s="39" t="s">
        <v>186</v>
      </c>
      <c r="O2668" s="2">
        <v>0</v>
      </c>
      <c r="P2668" s="2">
        <v>0</v>
      </c>
      <c r="Q2668" s="39">
        <v>122.33</v>
      </c>
      <c r="R2668" s="2">
        <v>15.902900000000001</v>
      </c>
      <c r="S2668" s="2">
        <v>0</v>
      </c>
      <c r="T2668" s="2">
        <v>0</v>
      </c>
      <c r="U2668" s="39">
        <v>138.2329</v>
      </c>
      <c r="V2668" s="2">
        <v>0</v>
      </c>
      <c r="W2668" s="2" t="s">
        <v>1</v>
      </c>
      <c r="X2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8"/>
      <c r="Z2668"/>
      <c r="AA2668"/>
    </row>
    <row r="2669" spans="5:27" hidden="1">
      <c r="E2669" s="2" t="s">
        <v>8563</v>
      </c>
      <c r="F2669" s="2" t="s">
        <v>8642</v>
      </c>
      <c r="G2669" s="2" t="s">
        <v>1</v>
      </c>
      <c r="H2669" s="2" t="s">
        <v>0</v>
      </c>
      <c r="I2669" s="2" t="s">
        <v>8149</v>
      </c>
      <c r="J2669" s="2" t="s">
        <v>8150</v>
      </c>
      <c r="K2669" s="41">
        <v>1763</v>
      </c>
      <c r="L2669" s="48">
        <v>1763</v>
      </c>
      <c r="M2669" s="49" t="s">
        <v>1424</v>
      </c>
      <c r="N2669" s="39" t="s">
        <v>1425</v>
      </c>
      <c r="O2669" s="2">
        <v>0</v>
      </c>
      <c r="P2669" s="2">
        <v>0</v>
      </c>
      <c r="Q2669" s="39">
        <v>61.15</v>
      </c>
      <c r="R2669" s="2">
        <v>7.9495000000000005</v>
      </c>
      <c r="S2669" s="2">
        <v>0</v>
      </c>
      <c r="T2669" s="2">
        <v>0</v>
      </c>
      <c r="U2669" s="39">
        <v>69.099500000000006</v>
      </c>
      <c r="V2669" s="2">
        <v>0</v>
      </c>
      <c r="W2669" s="2" t="s">
        <v>1</v>
      </c>
      <c r="X2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69"/>
      <c r="Z2669"/>
      <c r="AA2669"/>
    </row>
    <row r="2670" spans="5:27" hidden="1">
      <c r="E2670" s="2" t="s">
        <v>8563</v>
      </c>
      <c r="F2670" s="2" t="s">
        <v>8642</v>
      </c>
      <c r="G2670" s="2" t="s">
        <v>1</v>
      </c>
      <c r="H2670" s="2" t="s">
        <v>0</v>
      </c>
      <c r="I2670" s="2" t="s">
        <v>8149</v>
      </c>
      <c r="J2670" s="2" t="s">
        <v>8150</v>
      </c>
      <c r="K2670" s="41">
        <v>1764</v>
      </c>
      <c r="L2670" s="48">
        <v>1764</v>
      </c>
      <c r="M2670" s="49" t="s">
        <v>1204</v>
      </c>
      <c r="N2670" s="39" t="s">
        <v>1205</v>
      </c>
      <c r="O2670" s="2">
        <v>0</v>
      </c>
      <c r="P2670" s="2">
        <v>0</v>
      </c>
      <c r="Q2670" s="39">
        <v>130.5</v>
      </c>
      <c r="R2670" s="2">
        <v>16.965</v>
      </c>
      <c r="S2670" s="2">
        <v>0</v>
      </c>
      <c r="T2670" s="2">
        <v>0</v>
      </c>
      <c r="U2670" s="39">
        <v>147.465</v>
      </c>
      <c r="V2670" s="2">
        <v>0</v>
      </c>
      <c r="W2670" s="2" t="s">
        <v>1</v>
      </c>
      <c r="X2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0"/>
      <c r="Z2670"/>
      <c r="AA2670"/>
    </row>
    <row r="2671" spans="5:27" hidden="1">
      <c r="E2671" s="2" t="s">
        <v>8563</v>
      </c>
      <c r="F2671" s="2" t="s">
        <v>8642</v>
      </c>
      <c r="G2671" s="2" t="s">
        <v>1</v>
      </c>
      <c r="H2671" s="2" t="s">
        <v>0</v>
      </c>
      <c r="I2671" s="2" t="s">
        <v>8149</v>
      </c>
      <c r="J2671" s="2" t="s">
        <v>8150</v>
      </c>
      <c r="K2671" s="41">
        <v>1765</v>
      </c>
      <c r="L2671" s="48">
        <v>1765</v>
      </c>
      <c r="M2671" s="49" t="s">
        <v>771</v>
      </c>
      <c r="N2671" s="39" t="s">
        <v>772</v>
      </c>
      <c r="O2671" s="2">
        <v>0</v>
      </c>
      <c r="P2671" s="2">
        <v>0</v>
      </c>
      <c r="Q2671" s="39">
        <v>101.95</v>
      </c>
      <c r="R2671" s="2">
        <v>13.253500000000001</v>
      </c>
      <c r="S2671" s="2">
        <v>0</v>
      </c>
      <c r="T2671" s="2">
        <v>0</v>
      </c>
      <c r="U2671" s="39">
        <v>115.20350000000001</v>
      </c>
      <c r="V2671" s="2">
        <v>0</v>
      </c>
      <c r="W2671" s="2" t="s">
        <v>1</v>
      </c>
      <c r="X2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1"/>
      <c r="Z2671"/>
      <c r="AA2671"/>
    </row>
    <row r="2672" spans="5:27" hidden="1">
      <c r="E2672" s="2" t="s">
        <v>8563</v>
      </c>
      <c r="F2672" s="2" t="s">
        <v>8642</v>
      </c>
      <c r="G2672" s="2" t="s">
        <v>1</v>
      </c>
      <c r="H2672" s="2" t="s">
        <v>0</v>
      </c>
      <c r="I2672" s="2" t="s">
        <v>8149</v>
      </c>
      <c r="J2672" s="2" t="s">
        <v>8150</v>
      </c>
      <c r="K2672" s="41">
        <v>1766</v>
      </c>
      <c r="L2672" s="48">
        <v>1766</v>
      </c>
      <c r="M2672" s="49" t="s">
        <v>140</v>
      </c>
      <c r="N2672" s="39" t="s">
        <v>141</v>
      </c>
      <c r="O2672" s="2">
        <v>0</v>
      </c>
      <c r="P2672" s="2">
        <v>0</v>
      </c>
      <c r="Q2672" s="39">
        <v>20.18</v>
      </c>
      <c r="R2672" s="2">
        <v>2.6234000000000002</v>
      </c>
      <c r="S2672" s="2">
        <v>0</v>
      </c>
      <c r="T2672" s="2">
        <v>0</v>
      </c>
      <c r="U2672" s="39">
        <v>22.8034</v>
      </c>
      <c r="V2672" s="2">
        <v>0</v>
      </c>
      <c r="W2672" s="2" t="s">
        <v>1</v>
      </c>
      <c r="X2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2"/>
      <c r="Z2672"/>
      <c r="AA2672"/>
    </row>
    <row r="2673" spans="5:27" hidden="1">
      <c r="E2673" s="2" t="s">
        <v>8563</v>
      </c>
      <c r="F2673" s="2" t="s">
        <v>8642</v>
      </c>
      <c r="G2673" s="2" t="s">
        <v>1</v>
      </c>
      <c r="H2673" s="2" t="s">
        <v>0</v>
      </c>
      <c r="I2673" s="2" t="s">
        <v>8149</v>
      </c>
      <c r="J2673" s="2" t="s">
        <v>8150</v>
      </c>
      <c r="K2673" s="41">
        <v>1767</v>
      </c>
      <c r="L2673" s="48">
        <v>1767</v>
      </c>
      <c r="M2673" s="49" t="s">
        <v>501</v>
      </c>
      <c r="N2673" s="39" t="s">
        <v>502</v>
      </c>
      <c r="O2673" s="2">
        <v>0</v>
      </c>
      <c r="P2673" s="2">
        <v>0</v>
      </c>
      <c r="Q2673" s="39">
        <v>265</v>
      </c>
      <c r="R2673" s="2">
        <v>34.450000000000003</v>
      </c>
      <c r="S2673" s="2">
        <v>0</v>
      </c>
      <c r="T2673" s="2">
        <v>0</v>
      </c>
      <c r="U2673" s="39">
        <v>299.45</v>
      </c>
      <c r="V2673" s="2">
        <v>0</v>
      </c>
      <c r="W2673" s="2" t="s">
        <v>1</v>
      </c>
      <c r="X2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3"/>
      <c r="Z2673"/>
      <c r="AA2673"/>
    </row>
    <row r="2674" spans="5:27" hidden="1">
      <c r="E2674" s="2" t="s">
        <v>8563</v>
      </c>
      <c r="F2674" s="2" t="s">
        <v>8642</v>
      </c>
      <c r="G2674" s="2" t="s">
        <v>1</v>
      </c>
      <c r="H2674" s="2" t="s">
        <v>0</v>
      </c>
      <c r="I2674" s="2" t="s">
        <v>8149</v>
      </c>
      <c r="J2674" s="2" t="s">
        <v>8150</v>
      </c>
      <c r="K2674" s="41">
        <v>1768</v>
      </c>
      <c r="L2674" s="48">
        <v>1768</v>
      </c>
      <c r="M2674" s="49" t="s">
        <v>1416</v>
      </c>
      <c r="N2674" s="39" t="s">
        <v>1417</v>
      </c>
      <c r="O2674" s="2">
        <v>0</v>
      </c>
      <c r="P2674" s="2">
        <v>0</v>
      </c>
      <c r="Q2674" s="39">
        <v>122.64</v>
      </c>
      <c r="R2674" s="2">
        <v>15.943200000000001</v>
      </c>
      <c r="S2674" s="2">
        <v>0</v>
      </c>
      <c r="T2674" s="2">
        <v>0</v>
      </c>
      <c r="U2674" s="39">
        <v>138.58320000000001</v>
      </c>
      <c r="V2674" s="2">
        <v>0</v>
      </c>
      <c r="W2674" s="2" t="s">
        <v>1</v>
      </c>
      <c r="X2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4"/>
      <c r="Z2674"/>
      <c r="AA2674"/>
    </row>
    <row r="2675" spans="5:27" hidden="1">
      <c r="E2675" s="2" t="s">
        <v>8563</v>
      </c>
      <c r="F2675" s="2" t="s">
        <v>8642</v>
      </c>
      <c r="G2675" s="2" t="s">
        <v>1</v>
      </c>
      <c r="H2675" s="2" t="s">
        <v>0</v>
      </c>
      <c r="I2675" s="2" t="s">
        <v>8149</v>
      </c>
      <c r="J2675" s="2" t="s">
        <v>8150</v>
      </c>
      <c r="K2675" s="41">
        <v>1769</v>
      </c>
      <c r="L2675" s="48">
        <v>1769</v>
      </c>
      <c r="M2675" s="49" t="s">
        <v>808</v>
      </c>
      <c r="N2675" s="39" t="s">
        <v>809</v>
      </c>
      <c r="O2675" s="2">
        <v>0</v>
      </c>
      <c r="P2675" s="2">
        <v>0</v>
      </c>
      <c r="Q2675" s="39">
        <v>16.37</v>
      </c>
      <c r="R2675" s="2">
        <v>2.1281000000000003</v>
      </c>
      <c r="S2675" s="2">
        <v>0</v>
      </c>
      <c r="T2675" s="2">
        <v>0</v>
      </c>
      <c r="U2675" s="39">
        <v>18.498100000000001</v>
      </c>
      <c r="V2675" s="2">
        <v>0</v>
      </c>
      <c r="W2675" s="2" t="s">
        <v>1</v>
      </c>
      <c r="X2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5"/>
      <c r="Z2675"/>
      <c r="AA2675"/>
    </row>
    <row r="2676" spans="5:27" hidden="1">
      <c r="E2676" s="2" t="s">
        <v>8563</v>
      </c>
      <c r="F2676" s="2" t="s">
        <v>8642</v>
      </c>
      <c r="G2676" s="2" t="s">
        <v>1</v>
      </c>
      <c r="H2676" s="2" t="s">
        <v>0</v>
      </c>
      <c r="I2676" s="2" t="s">
        <v>8149</v>
      </c>
      <c r="J2676" s="2" t="s">
        <v>8150</v>
      </c>
      <c r="K2676" s="41">
        <v>1770</v>
      </c>
      <c r="L2676" s="48">
        <v>1770</v>
      </c>
      <c r="M2676" s="49" t="s">
        <v>755</v>
      </c>
      <c r="N2676" s="39" t="s">
        <v>756</v>
      </c>
      <c r="O2676" s="2">
        <v>0</v>
      </c>
      <c r="P2676" s="2">
        <v>0</v>
      </c>
      <c r="Q2676" s="39">
        <v>802.82</v>
      </c>
      <c r="R2676" s="2">
        <v>104.36660000000001</v>
      </c>
      <c r="S2676" s="2">
        <v>0</v>
      </c>
      <c r="T2676" s="2">
        <v>0</v>
      </c>
      <c r="U2676" s="39">
        <v>907.1866</v>
      </c>
      <c r="V2676" s="2">
        <v>0</v>
      </c>
      <c r="W2676" s="2" t="s">
        <v>1</v>
      </c>
      <c r="X2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6"/>
      <c r="Z2676"/>
      <c r="AA2676"/>
    </row>
    <row r="2677" spans="5:27" hidden="1">
      <c r="E2677" s="2" t="s">
        <v>8563</v>
      </c>
      <c r="F2677" s="2" t="s">
        <v>8642</v>
      </c>
      <c r="G2677" s="2" t="s">
        <v>1</v>
      </c>
      <c r="H2677" s="2" t="s">
        <v>0</v>
      </c>
      <c r="I2677" s="2" t="s">
        <v>8149</v>
      </c>
      <c r="J2677" s="2" t="s">
        <v>8150</v>
      </c>
      <c r="K2677" s="41">
        <v>1771</v>
      </c>
      <c r="L2677" s="48">
        <v>1771</v>
      </c>
      <c r="M2677" s="49" t="s">
        <v>253</v>
      </c>
      <c r="N2677" s="39" t="s">
        <v>254</v>
      </c>
      <c r="O2677" s="2">
        <v>0</v>
      </c>
      <c r="P2677" s="2">
        <v>0</v>
      </c>
      <c r="Q2677" s="39">
        <v>1109.72</v>
      </c>
      <c r="R2677" s="2">
        <v>144.2636</v>
      </c>
      <c r="S2677" s="2">
        <v>0</v>
      </c>
      <c r="T2677" s="2">
        <v>0</v>
      </c>
      <c r="U2677" s="39">
        <v>1253.9836</v>
      </c>
      <c r="V2677" s="2">
        <v>0</v>
      </c>
      <c r="W2677" s="2" t="s">
        <v>1</v>
      </c>
      <c r="X2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7"/>
      <c r="Z2677"/>
      <c r="AA2677"/>
    </row>
    <row r="2678" spans="5:27" hidden="1">
      <c r="E2678" s="2" t="s">
        <v>8563</v>
      </c>
      <c r="F2678" s="2" t="s">
        <v>8642</v>
      </c>
      <c r="G2678" s="2" t="s">
        <v>1</v>
      </c>
      <c r="H2678" s="2" t="s">
        <v>0</v>
      </c>
      <c r="I2678" s="2" t="s">
        <v>8149</v>
      </c>
      <c r="J2678" s="2" t="s">
        <v>8150</v>
      </c>
      <c r="K2678" s="41">
        <v>1772</v>
      </c>
      <c r="L2678" s="48">
        <v>1772</v>
      </c>
      <c r="M2678" s="49" t="s">
        <v>580</v>
      </c>
      <c r="N2678" s="39" t="s">
        <v>581</v>
      </c>
      <c r="O2678" s="2">
        <v>0</v>
      </c>
      <c r="P2678" s="2">
        <v>0</v>
      </c>
      <c r="Q2678" s="39">
        <v>3249.51</v>
      </c>
      <c r="R2678" s="2">
        <v>422.43630000000002</v>
      </c>
      <c r="S2678" s="2">
        <v>0</v>
      </c>
      <c r="T2678" s="2">
        <v>0</v>
      </c>
      <c r="U2678" s="39">
        <v>3671.9463000000001</v>
      </c>
      <c r="V2678" s="2">
        <v>0</v>
      </c>
      <c r="W2678" s="2" t="s">
        <v>1</v>
      </c>
      <c r="X2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8"/>
      <c r="Z2678"/>
      <c r="AA2678"/>
    </row>
    <row r="2679" spans="5:27" hidden="1">
      <c r="E2679" s="2" t="s">
        <v>8563</v>
      </c>
      <c r="F2679" s="2" t="s">
        <v>8642</v>
      </c>
      <c r="G2679" s="2" t="s">
        <v>1</v>
      </c>
      <c r="H2679" s="2" t="s">
        <v>0</v>
      </c>
      <c r="I2679" s="2" t="s">
        <v>8149</v>
      </c>
      <c r="J2679" s="2" t="s">
        <v>8150</v>
      </c>
      <c r="K2679" s="41">
        <v>1773</v>
      </c>
      <c r="L2679" s="48">
        <v>1773</v>
      </c>
      <c r="M2679" s="49" t="s">
        <v>620</v>
      </c>
      <c r="N2679" s="39" t="s">
        <v>621</v>
      </c>
      <c r="O2679" s="2">
        <v>0</v>
      </c>
      <c r="P2679" s="2">
        <v>0</v>
      </c>
      <c r="Q2679" s="39">
        <v>30774.83</v>
      </c>
      <c r="R2679" s="2">
        <v>4000.7279000000003</v>
      </c>
      <c r="S2679" s="2">
        <v>0</v>
      </c>
      <c r="T2679" s="2">
        <v>0</v>
      </c>
      <c r="U2679" s="39">
        <v>34775.5579</v>
      </c>
      <c r="V2679" s="2">
        <v>0</v>
      </c>
      <c r="W2679" s="2" t="s">
        <v>1</v>
      </c>
      <c r="X2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79"/>
      <c r="Z2679"/>
      <c r="AA2679"/>
    </row>
    <row r="2680" spans="5:27" hidden="1">
      <c r="E2680" s="2" t="s">
        <v>8563</v>
      </c>
      <c r="F2680" s="2" t="s">
        <v>8642</v>
      </c>
      <c r="G2680" s="2" t="s">
        <v>1</v>
      </c>
      <c r="H2680" s="2" t="s">
        <v>0</v>
      </c>
      <c r="I2680" s="2" t="s">
        <v>8149</v>
      </c>
      <c r="J2680" s="2" t="s">
        <v>8150</v>
      </c>
      <c r="K2680" s="41">
        <v>1774</v>
      </c>
      <c r="L2680" s="48">
        <v>1774</v>
      </c>
      <c r="M2680" s="49" t="s">
        <v>118</v>
      </c>
      <c r="N2680" s="39" t="s">
        <v>119</v>
      </c>
      <c r="O2680" s="2">
        <v>0</v>
      </c>
      <c r="P2680" s="2">
        <v>0</v>
      </c>
      <c r="Q2680" s="39">
        <v>24.56</v>
      </c>
      <c r="R2680" s="2">
        <v>3.1928000000000001</v>
      </c>
      <c r="S2680" s="2">
        <v>0</v>
      </c>
      <c r="T2680" s="2">
        <v>0</v>
      </c>
      <c r="U2680" s="39">
        <v>27.752800000000001</v>
      </c>
      <c r="V2680" s="2">
        <v>0</v>
      </c>
      <c r="W2680" s="2" t="s">
        <v>1</v>
      </c>
      <c r="X2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0"/>
      <c r="Z2680"/>
      <c r="AA2680"/>
    </row>
    <row r="2681" spans="5:27" hidden="1">
      <c r="E2681" s="2" t="s">
        <v>8563</v>
      </c>
      <c r="F2681" s="2" t="s">
        <v>8641</v>
      </c>
      <c r="G2681" s="2" t="s">
        <v>1</v>
      </c>
      <c r="H2681" s="2" t="s">
        <v>0</v>
      </c>
      <c r="I2681" s="2" t="s">
        <v>8149</v>
      </c>
      <c r="J2681" s="2" t="s">
        <v>8150</v>
      </c>
      <c r="K2681" s="41">
        <v>1862</v>
      </c>
      <c r="L2681" s="48">
        <v>1862</v>
      </c>
      <c r="M2681" s="49" t="s">
        <v>189</v>
      </c>
      <c r="N2681" s="39" t="s">
        <v>190</v>
      </c>
      <c r="O2681" s="2">
        <v>0</v>
      </c>
      <c r="P2681" s="2">
        <v>0</v>
      </c>
      <c r="Q2681" s="39">
        <v>220</v>
      </c>
      <c r="R2681" s="2">
        <v>28.6</v>
      </c>
      <c r="S2681" s="2">
        <v>0</v>
      </c>
      <c r="T2681" s="2">
        <v>0</v>
      </c>
      <c r="U2681" s="39">
        <v>248.6</v>
      </c>
      <c r="V2681" s="2">
        <v>0</v>
      </c>
      <c r="W2681" s="2" t="s">
        <v>1</v>
      </c>
      <c r="X2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1"/>
      <c r="Z2681"/>
      <c r="AA2681"/>
    </row>
    <row r="2682" spans="5:27" hidden="1">
      <c r="E2682" s="2" t="s">
        <v>8563</v>
      </c>
      <c r="F2682" s="2" t="s">
        <v>8641</v>
      </c>
      <c r="G2682" s="2" t="s">
        <v>1</v>
      </c>
      <c r="H2682" s="2" t="s">
        <v>0</v>
      </c>
      <c r="I2682" s="2" t="s">
        <v>8149</v>
      </c>
      <c r="J2682" s="2" t="s">
        <v>8150</v>
      </c>
      <c r="K2682" s="41">
        <v>1863</v>
      </c>
      <c r="L2682" s="48">
        <v>1863</v>
      </c>
      <c r="M2682" s="49" t="s">
        <v>763</v>
      </c>
      <c r="N2682" s="39" t="s">
        <v>764</v>
      </c>
      <c r="O2682" s="2">
        <v>0</v>
      </c>
      <c r="P2682" s="2">
        <v>0</v>
      </c>
      <c r="Q2682" s="39">
        <v>45</v>
      </c>
      <c r="R2682" s="2">
        <v>5.8500000000000005</v>
      </c>
      <c r="S2682" s="2">
        <v>0</v>
      </c>
      <c r="T2682" s="2">
        <v>0</v>
      </c>
      <c r="U2682" s="39">
        <v>50.85</v>
      </c>
      <c r="V2682" s="2">
        <v>0</v>
      </c>
      <c r="W2682" s="2" t="s">
        <v>1</v>
      </c>
      <c r="X2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2"/>
      <c r="Z2682"/>
      <c r="AA2682"/>
    </row>
    <row r="2683" spans="5:27" hidden="1">
      <c r="E2683" s="2" t="s">
        <v>8563</v>
      </c>
      <c r="F2683" s="2" t="s">
        <v>8641</v>
      </c>
      <c r="G2683" s="2" t="s">
        <v>1</v>
      </c>
      <c r="H2683" s="2" t="s">
        <v>0</v>
      </c>
      <c r="I2683" s="2" t="s">
        <v>8149</v>
      </c>
      <c r="J2683" s="2" t="s">
        <v>8150</v>
      </c>
      <c r="K2683" s="41">
        <v>1864</v>
      </c>
      <c r="L2683" s="48">
        <v>1864</v>
      </c>
      <c r="M2683" s="49">
        <v>0</v>
      </c>
      <c r="N2683" s="39" t="s">
        <v>8458</v>
      </c>
      <c r="O2683" s="2">
        <v>0</v>
      </c>
      <c r="P2683" s="2">
        <v>0</v>
      </c>
      <c r="Q2683" s="39">
        <v>76.14</v>
      </c>
      <c r="R2683" s="2">
        <v>9.898200000000001</v>
      </c>
      <c r="S2683" s="2">
        <v>0</v>
      </c>
      <c r="T2683" s="2">
        <v>0</v>
      </c>
      <c r="U2683" s="39">
        <v>86.038200000000003</v>
      </c>
      <c r="V2683" s="2" t="s">
        <v>8457</v>
      </c>
      <c r="W2683" s="2" t="s">
        <v>1</v>
      </c>
      <c r="X2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3"/>
      <c r="Z2683"/>
      <c r="AA2683"/>
    </row>
    <row r="2684" spans="5:27" hidden="1">
      <c r="E2684" s="2" t="s">
        <v>8563</v>
      </c>
      <c r="F2684" s="2" t="s">
        <v>8641</v>
      </c>
      <c r="G2684" s="2" t="s">
        <v>1</v>
      </c>
      <c r="H2684" s="2" t="s">
        <v>0</v>
      </c>
      <c r="I2684" s="2" t="s">
        <v>8149</v>
      </c>
      <c r="J2684" s="2" t="s">
        <v>8150</v>
      </c>
      <c r="K2684" s="41">
        <v>1866</v>
      </c>
      <c r="L2684" s="48">
        <v>1866</v>
      </c>
      <c r="M2684" s="49" t="s">
        <v>8159</v>
      </c>
      <c r="N2684" s="39" t="s">
        <v>8162</v>
      </c>
      <c r="O2684" s="2">
        <v>0</v>
      </c>
      <c r="P2684" s="2">
        <v>0</v>
      </c>
      <c r="Q2684" s="39">
        <v>120</v>
      </c>
      <c r="R2684" s="2">
        <v>15.600000000000001</v>
      </c>
      <c r="S2684" s="2">
        <v>0</v>
      </c>
      <c r="T2684" s="2">
        <v>0</v>
      </c>
      <c r="U2684" s="39">
        <v>135.6</v>
      </c>
      <c r="V2684" s="2">
        <v>0</v>
      </c>
      <c r="W2684" s="2" t="s">
        <v>1</v>
      </c>
      <c r="X2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4"/>
      <c r="Z2684"/>
      <c r="AA2684"/>
    </row>
    <row r="2685" spans="5:27" hidden="1">
      <c r="E2685" s="2" t="s">
        <v>8563</v>
      </c>
      <c r="F2685" s="2" t="s">
        <v>8641</v>
      </c>
      <c r="G2685" s="2" t="s">
        <v>1</v>
      </c>
      <c r="H2685" s="2" t="s">
        <v>0</v>
      </c>
      <c r="I2685" s="2" t="s">
        <v>8149</v>
      </c>
      <c r="J2685" s="2" t="s">
        <v>8150</v>
      </c>
      <c r="K2685" s="41">
        <v>1867</v>
      </c>
      <c r="L2685" s="48">
        <v>1867</v>
      </c>
      <c r="M2685" s="49" t="s">
        <v>7946</v>
      </c>
      <c r="N2685" s="39" t="s">
        <v>1189</v>
      </c>
      <c r="O2685" s="2">
        <v>0</v>
      </c>
      <c r="P2685" s="2">
        <v>0</v>
      </c>
      <c r="Q2685" s="39">
        <v>175.45</v>
      </c>
      <c r="R2685" s="2">
        <v>22.808499999999999</v>
      </c>
      <c r="S2685" s="2">
        <v>0</v>
      </c>
      <c r="T2685" s="2">
        <v>0</v>
      </c>
      <c r="U2685" s="39">
        <v>198.2585</v>
      </c>
      <c r="V2685" s="2">
        <v>0</v>
      </c>
      <c r="W2685" s="2" t="s">
        <v>1</v>
      </c>
      <c r="X2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5"/>
      <c r="Z2685"/>
      <c r="AA2685"/>
    </row>
    <row r="2686" spans="5:27" hidden="1">
      <c r="E2686" s="2" t="s">
        <v>8563</v>
      </c>
      <c r="F2686" s="2" t="s">
        <v>8641</v>
      </c>
      <c r="G2686" s="2" t="s">
        <v>1</v>
      </c>
      <c r="H2686" s="2" t="s">
        <v>0</v>
      </c>
      <c r="I2686" s="2" t="s">
        <v>8149</v>
      </c>
      <c r="J2686" s="2" t="s">
        <v>8150</v>
      </c>
      <c r="K2686" s="41">
        <v>1868</v>
      </c>
      <c r="L2686" s="48">
        <v>1868</v>
      </c>
      <c r="M2686" s="49" t="s">
        <v>395</v>
      </c>
      <c r="N2686" s="39" t="s">
        <v>396</v>
      </c>
      <c r="O2686" s="2">
        <v>0</v>
      </c>
      <c r="P2686" s="2">
        <v>0</v>
      </c>
      <c r="Q2686" s="39">
        <v>61.17</v>
      </c>
      <c r="R2686" s="2">
        <v>7.9521000000000006</v>
      </c>
      <c r="S2686" s="2">
        <v>0</v>
      </c>
      <c r="T2686" s="2">
        <v>0</v>
      </c>
      <c r="U2686" s="39">
        <v>69.122100000000003</v>
      </c>
      <c r="V2686" s="2">
        <v>0</v>
      </c>
      <c r="W2686" s="2" t="s">
        <v>1</v>
      </c>
      <c r="X2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6"/>
      <c r="Z2686"/>
      <c r="AA2686"/>
    </row>
    <row r="2687" spans="5:27" hidden="1">
      <c r="E2687" s="2" t="s">
        <v>8563</v>
      </c>
      <c r="F2687" s="2" t="s">
        <v>8641</v>
      </c>
      <c r="G2687" s="2" t="s">
        <v>1</v>
      </c>
      <c r="H2687" s="2" t="s">
        <v>0</v>
      </c>
      <c r="I2687" s="2" t="s">
        <v>8149</v>
      </c>
      <c r="J2687" s="2" t="s">
        <v>8150</v>
      </c>
      <c r="K2687" s="41">
        <v>1869</v>
      </c>
      <c r="L2687" s="48">
        <v>1869</v>
      </c>
      <c r="M2687" s="49" t="s">
        <v>118</v>
      </c>
      <c r="N2687" s="39" t="s">
        <v>119</v>
      </c>
      <c r="O2687" s="2">
        <v>0</v>
      </c>
      <c r="P2687" s="2">
        <v>0</v>
      </c>
      <c r="Q2687" s="39">
        <v>116.15</v>
      </c>
      <c r="R2687" s="2">
        <v>15.099500000000001</v>
      </c>
      <c r="S2687" s="2">
        <v>0</v>
      </c>
      <c r="T2687" s="2">
        <v>0</v>
      </c>
      <c r="U2687" s="39">
        <v>131.24950000000001</v>
      </c>
      <c r="V2687" s="2">
        <v>0</v>
      </c>
      <c r="W2687" s="2" t="s">
        <v>1</v>
      </c>
      <c r="X2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7"/>
      <c r="Z2687"/>
      <c r="AA2687"/>
    </row>
    <row r="2688" spans="5:27" hidden="1">
      <c r="E2688" s="2" t="s">
        <v>8563</v>
      </c>
      <c r="F2688" s="2" t="s">
        <v>8641</v>
      </c>
      <c r="G2688" s="2" t="s">
        <v>1</v>
      </c>
      <c r="H2688" s="2" t="s">
        <v>0</v>
      </c>
      <c r="I2688" s="2" t="s">
        <v>8149</v>
      </c>
      <c r="J2688" s="2" t="s">
        <v>8150</v>
      </c>
      <c r="K2688" s="41">
        <v>1870</v>
      </c>
      <c r="L2688" s="48">
        <v>1870</v>
      </c>
      <c r="M2688" s="49" t="s">
        <v>118</v>
      </c>
      <c r="N2688" s="39" t="s">
        <v>119</v>
      </c>
      <c r="O2688" s="2">
        <v>0</v>
      </c>
      <c r="P2688" s="2">
        <v>0</v>
      </c>
      <c r="Q2688" s="39">
        <v>829.37</v>
      </c>
      <c r="R2688" s="2">
        <v>107.8181</v>
      </c>
      <c r="S2688" s="2">
        <v>0</v>
      </c>
      <c r="T2688" s="2">
        <v>0</v>
      </c>
      <c r="U2688" s="39">
        <v>937.18809999999996</v>
      </c>
      <c r="V2688" s="2">
        <v>0</v>
      </c>
      <c r="W2688" s="2" t="s">
        <v>1</v>
      </c>
      <c r="X2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8"/>
      <c r="Z2688"/>
      <c r="AA2688"/>
    </row>
    <row r="2689" spans="5:27" hidden="1">
      <c r="E2689" s="2" t="s">
        <v>8563</v>
      </c>
      <c r="F2689" s="2" t="s">
        <v>8641</v>
      </c>
      <c r="G2689" s="2" t="s">
        <v>1</v>
      </c>
      <c r="H2689" s="2" t="s">
        <v>0</v>
      </c>
      <c r="I2689" s="2" t="s">
        <v>8149</v>
      </c>
      <c r="J2689" s="2" t="s">
        <v>8150</v>
      </c>
      <c r="K2689" s="41">
        <v>1871</v>
      </c>
      <c r="L2689" s="48">
        <v>1871</v>
      </c>
      <c r="M2689" s="49" t="s">
        <v>118</v>
      </c>
      <c r="N2689" s="39" t="s">
        <v>119</v>
      </c>
      <c r="O2689" s="2">
        <v>0</v>
      </c>
      <c r="P2689" s="2">
        <v>0</v>
      </c>
      <c r="Q2689" s="39">
        <v>367.4</v>
      </c>
      <c r="R2689" s="2">
        <v>47.762</v>
      </c>
      <c r="S2689" s="2">
        <v>0</v>
      </c>
      <c r="T2689" s="2">
        <v>0</v>
      </c>
      <c r="U2689" s="39">
        <v>415.16199999999998</v>
      </c>
      <c r="V2689" s="2">
        <v>0</v>
      </c>
      <c r="W2689" s="2" t="s">
        <v>1</v>
      </c>
      <c r="X2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89"/>
      <c r="Z2689"/>
      <c r="AA2689"/>
    </row>
    <row r="2690" spans="5:27" hidden="1">
      <c r="E2690" s="2" t="s">
        <v>8563</v>
      </c>
      <c r="F2690" s="2" t="s">
        <v>8641</v>
      </c>
      <c r="G2690" s="2" t="s">
        <v>1</v>
      </c>
      <c r="H2690" s="2" t="s">
        <v>0</v>
      </c>
      <c r="I2690" s="2" t="s">
        <v>8149</v>
      </c>
      <c r="J2690" s="2" t="s">
        <v>8150</v>
      </c>
      <c r="K2690" s="41">
        <v>1872</v>
      </c>
      <c r="L2690" s="48">
        <v>1872</v>
      </c>
      <c r="M2690" s="49" t="s">
        <v>834</v>
      </c>
      <c r="N2690" s="39" t="s">
        <v>835</v>
      </c>
      <c r="O2690" s="2">
        <v>0</v>
      </c>
      <c r="P2690" s="2">
        <v>0</v>
      </c>
      <c r="Q2690" s="39">
        <v>215</v>
      </c>
      <c r="R2690" s="2">
        <v>27.95</v>
      </c>
      <c r="S2690" s="2">
        <v>0</v>
      </c>
      <c r="T2690" s="2">
        <v>0</v>
      </c>
      <c r="U2690" s="39">
        <v>242.95</v>
      </c>
      <c r="V2690" s="2">
        <v>0</v>
      </c>
      <c r="W2690" s="2" t="s">
        <v>1</v>
      </c>
      <c r="X2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0"/>
      <c r="Z2690"/>
      <c r="AA2690"/>
    </row>
    <row r="2691" spans="5:27" hidden="1">
      <c r="E2691" s="2" t="s">
        <v>8563</v>
      </c>
      <c r="F2691" s="2" t="s">
        <v>8641</v>
      </c>
      <c r="G2691" s="2" t="s">
        <v>1</v>
      </c>
      <c r="H2691" s="2" t="s">
        <v>0</v>
      </c>
      <c r="I2691" s="2" t="s">
        <v>8149</v>
      </c>
      <c r="J2691" s="2" t="s">
        <v>8150</v>
      </c>
      <c r="K2691" s="41">
        <v>1873</v>
      </c>
      <c r="L2691" s="48">
        <v>1873</v>
      </c>
      <c r="M2691" s="49">
        <v>0</v>
      </c>
      <c r="N2691" s="39" t="s">
        <v>658</v>
      </c>
      <c r="O2691" s="2">
        <v>0</v>
      </c>
      <c r="P2691" s="2">
        <v>0</v>
      </c>
      <c r="Q2691" s="39">
        <v>205.9</v>
      </c>
      <c r="R2691" s="2">
        <v>26.767000000000003</v>
      </c>
      <c r="S2691" s="2">
        <v>0</v>
      </c>
      <c r="T2691" s="2">
        <v>0</v>
      </c>
      <c r="U2691" s="39">
        <v>232.667</v>
      </c>
      <c r="V2691" s="2" t="s">
        <v>8440</v>
      </c>
      <c r="W2691" s="2" t="s">
        <v>1</v>
      </c>
      <c r="X2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1"/>
      <c r="Z2691"/>
      <c r="AA2691"/>
    </row>
    <row r="2692" spans="5:27" hidden="1">
      <c r="E2692" s="2" t="s">
        <v>8563</v>
      </c>
      <c r="F2692" s="2" t="s">
        <v>8641</v>
      </c>
      <c r="G2692" s="2" t="s">
        <v>1</v>
      </c>
      <c r="H2692" s="2" t="s">
        <v>0</v>
      </c>
      <c r="I2692" s="2" t="s">
        <v>8149</v>
      </c>
      <c r="J2692" s="2" t="s">
        <v>8150</v>
      </c>
      <c r="K2692" s="41">
        <v>1874</v>
      </c>
      <c r="L2692" s="48">
        <v>1874</v>
      </c>
      <c r="M2692" s="49" t="s">
        <v>8043</v>
      </c>
      <c r="N2692" s="39" t="s">
        <v>8063</v>
      </c>
      <c r="O2692" s="2">
        <v>0</v>
      </c>
      <c r="P2692" s="2">
        <v>0</v>
      </c>
      <c r="Q2692" s="39">
        <v>214.39</v>
      </c>
      <c r="R2692" s="2">
        <v>27.870699999999999</v>
      </c>
      <c r="S2692" s="2">
        <v>0</v>
      </c>
      <c r="T2692" s="2">
        <v>0</v>
      </c>
      <c r="U2692" s="39">
        <v>242.26069999999999</v>
      </c>
      <c r="V2692" s="2">
        <v>0</v>
      </c>
      <c r="W2692" s="2" t="s">
        <v>1</v>
      </c>
      <c r="X2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2"/>
      <c r="Z2692"/>
      <c r="AA2692"/>
    </row>
    <row r="2693" spans="5:27" hidden="1">
      <c r="E2693" s="2" t="s">
        <v>8563</v>
      </c>
      <c r="F2693" s="2" t="s">
        <v>8641</v>
      </c>
      <c r="G2693" s="2" t="s">
        <v>1</v>
      </c>
      <c r="H2693" s="2" t="s">
        <v>0</v>
      </c>
      <c r="I2693" s="2" t="s">
        <v>8149</v>
      </c>
      <c r="J2693" s="2" t="s">
        <v>8150</v>
      </c>
      <c r="K2693" s="41">
        <v>1875</v>
      </c>
      <c r="L2693" s="48">
        <v>1875</v>
      </c>
      <c r="M2693" s="49" t="s">
        <v>8159</v>
      </c>
      <c r="N2693" s="39" t="s">
        <v>8162</v>
      </c>
      <c r="O2693" s="2">
        <v>0</v>
      </c>
      <c r="P2693" s="2">
        <v>0</v>
      </c>
      <c r="Q2693" s="39">
        <v>242.88</v>
      </c>
      <c r="R2693" s="2">
        <v>31.574400000000001</v>
      </c>
      <c r="S2693" s="2">
        <v>0</v>
      </c>
      <c r="T2693" s="2">
        <v>0</v>
      </c>
      <c r="U2693" s="39">
        <v>274.45440000000002</v>
      </c>
      <c r="V2693" s="2">
        <v>0</v>
      </c>
      <c r="W2693" s="2" t="s">
        <v>1</v>
      </c>
      <c r="X2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3"/>
      <c r="Z2693"/>
      <c r="AA2693"/>
    </row>
    <row r="2694" spans="5:27" hidden="1">
      <c r="E2694" s="2" t="s">
        <v>8563</v>
      </c>
      <c r="F2694" s="2" t="s">
        <v>8641</v>
      </c>
      <c r="G2694" s="2" t="s">
        <v>1</v>
      </c>
      <c r="H2694" s="2" t="s">
        <v>0</v>
      </c>
      <c r="I2694" s="2" t="s">
        <v>8149</v>
      </c>
      <c r="J2694" s="2" t="s">
        <v>8150</v>
      </c>
      <c r="K2694" s="41">
        <v>1876</v>
      </c>
      <c r="L2694" s="48">
        <v>1876</v>
      </c>
      <c r="M2694" s="49" t="s">
        <v>303</v>
      </c>
      <c r="N2694" s="39" t="s">
        <v>304</v>
      </c>
      <c r="O2694" s="2">
        <v>0</v>
      </c>
      <c r="P2694" s="2">
        <v>0</v>
      </c>
      <c r="Q2694" s="39">
        <v>7189.81</v>
      </c>
      <c r="R2694" s="2">
        <v>934.67530000000011</v>
      </c>
      <c r="S2694" s="2">
        <v>0</v>
      </c>
      <c r="T2694" s="2">
        <v>0</v>
      </c>
      <c r="U2694" s="39">
        <v>8124.4853000000003</v>
      </c>
      <c r="V2694" s="2">
        <v>0</v>
      </c>
      <c r="W2694" s="2" t="s">
        <v>1</v>
      </c>
      <c r="X2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4"/>
      <c r="Z2694"/>
      <c r="AA2694"/>
    </row>
    <row r="2695" spans="5:27" hidden="1">
      <c r="E2695" s="2" t="s">
        <v>8563</v>
      </c>
      <c r="F2695" s="2" t="s">
        <v>8641</v>
      </c>
      <c r="G2695" s="2" t="s">
        <v>1</v>
      </c>
      <c r="H2695" s="2" t="s">
        <v>0</v>
      </c>
      <c r="I2695" s="2" t="s">
        <v>8149</v>
      </c>
      <c r="J2695" s="2" t="s">
        <v>8150</v>
      </c>
      <c r="K2695" s="41">
        <v>1877</v>
      </c>
      <c r="L2695" s="48">
        <v>1877</v>
      </c>
      <c r="M2695" s="49" t="s">
        <v>333</v>
      </c>
      <c r="N2695" s="39" t="s">
        <v>334</v>
      </c>
      <c r="O2695" s="2">
        <v>0</v>
      </c>
      <c r="P2695" s="2">
        <v>0</v>
      </c>
      <c r="Q2695" s="39">
        <v>142.72999999999999</v>
      </c>
      <c r="R2695" s="2">
        <v>18.5549</v>
      </c>
      <c r="S2695" s="2">
        <v>0</v>
      </c>
      <c r="T2695" s="2">
        <v>0</v>
      </c>
      <c r="U2695" s="39">
        <v>161.28489999999999</v>
      </c>
      <c r="V2695" s="2">
        <v>0</v>
      </c>
      <c r="W2695" s="2" t="s">
        <v>1</v>
      </c>
      <c r="X2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5"/>
      <c r="Z2695"/>
      <c r="AA2695"/>
    </row>
    <row r="2696" spans="5:27" hidden="1">
      <c r="E2696" s="2" t="s">
        <v>8563</v>
      </c>
      <c r="F2696" s="2" t="s">
        <v>8641</v>
      </c>
      <c r="G2696" s="2" t="s">
        <v>1</v>
      </c>
      <c r="H2696" s="2" t="s">
        <v>0</v>
      </c>
      <c r="I2696" s="2" t="s">
        <v>8149</v>
      </c>
      <c r="J2696" s="2" t="s">
        <v>8150</v>
      </c>
      <c r="K2696" s="41">
        <v>1878</v>
      </c>
      <c r="L2696" s="48">
        <v>1878</v>
      </c>
      <c r="M2696" s="49" t="s">
        <v>711</v>
      </c>
      <c r="N2696" s="39" t="s">
        <v>712</v>
      </c>
      <c r="O2696" s="2">
        <v>0</v>
      </c>
      <c r="P2696" s="2">
        <v>0</v>
      </c>
      <c r="Q2696" s="39">
        <v>27.5</v>
      </c>
      <c r="R2696" s="2">
        <v>3.5750000000000002</v>
      </c>
      <c r="S2696" s="2">
        <v>0</v>
      </c>
      <c r="T2696" s="2">
        <v>0</v>
      </c>
      <c r="U2696" s="39">
        <v>31.074999999999999</v>
      </c>
      <c r="V2696" s="2">
        <v>0</v>
      </c>
      <c r="W2696" s="2" t="s">
        <v>1</v>
      </c>
      <c r="X2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6"/>
      <c r="Z2696"/>
      <c r="AA2696"/>
    </row>
    <row r="2697" spans="5:27" hidden="1">
      <c r="E2697" s="2" t="s">
        <v>8563</v>
      </c>
      <c r="F2697" s="2" t="s">
        <v>8641</v>
      </c>
      <c r="G2697" s="2" t="s">
        <v>1</v>
      </c>
      <c r="H2697" s="2" t="s">
        <v>0</v>
      </c>
      <c r="I2697" s="2" t="s">
        <v>8149</v>
      </c>
      <c r="J2697" s="2" t="s">
        <v>8150</v>
      </c>
      <c r="K2697" s="41">
        <v>1879</v>
      </c>
      <c r="L2697" s="48">
        <v>1879</v>
      </c>
      <c r="M2697" s="49" t="s">
        <v>943</v>
      </c>
      <c r="N2697" s="39" t="s">
        <v>944</v>
      </c>
      <c r="O2697" s="2">
        <v>0</v>
      </c>
      <c r="P2697" s="2">
        <v>0</v>
      </c>
      <c r="Q2697" s="39">
        <v>145.34</v>
      </c>
      <c r="R2697" s="2">
        <v>18.894200000000001</v>
      </c>
      <c r="S2697" s="2">
        <v>0</v>
      </c>
      <c r="T2697" s="2">
        <v>0</v>
      </c>
      <c r="U2697" s="39">
        <v>164.23420000000002</v>
      </c>
      <c r="V2697" s="2">
        <v>0</v>
      </c>
      <c r="W2697" s="2" t="s">
        <v>1</v>
      </c>
      <c r="X2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7"/>
      <c r="Z2697"/>
      <c r="AA2697"/>
    </row>
    <row r="2698" spans="5:27" hidden="1">
      <c r="E2698" s="2" t="s">
        <v>8563</v>
      </c>
      <c r="F2698" s="2" t="s">
        <v>8641</v>
      </c>
      <c r="G2698" s="2" t="s">
        <v>1</v>
      </c>
      <c r="H2698" s="2" t="s">
        <v>0</v>
      </c>
      <c r="I2698" s="2" t="s">
        <v>8149</v>
      </c>
      <c r="J2698" s="2" t="s">
        <v>8150</v>
      </c>
      <c r="K2698" s="41">
        <v>1880</v>
      </c>
      <c r="L2698" s="48">
        <v>1880</v>
      </c>
      <c r="M2698" s="49" t="s">
        <v>333</v>
      </c>
      <c r="N2698" s="39" t="s">
        <v>334</v>
      </c>
      <c r="O2698" s="2">
        <v>0</v>
      </c>
      <c r="P2698" s="2">
        <v>0</v>
      </c>
      <c r="Q2698" s="39">
        <v>142.69999999999999</v>
      </c>
      <c r="R2698" s="2">
        <v>18.550999999999998</v>
      </c>
      <c r="S2698" s="2">
        <v>0</v>
      </c>
      <c r="T2698" s="2">
        <v>0</v>
      </c>
      <c r="U2698" s="39">
        <v>161.25099999999998</v>
      </c>
      <c r="V2698" s="2">
        <v>0</v>
      </c>
      <c r="W2698" s="2" t="s">
        <v>1</v>
      </c>
      <c r="X2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8"/>
      <c r="Z2698"/>
      <c r="AA2698"/>
    </row>
    <row r="2699" spans="5:27" hidden="1">
      <c r="E2699" s="2" t="s">
        <v>8563</v>
      </c>
      <c r="F2699" s="2" t="s">
        <v>8641</v>
      </c>
      <c r="G2699" s="2" t="s">
        <v>1</v>
      </c>
      <c r="H2699" s="2" t="s">
        <v>0</v>
      </c>
      <c r="I2699" s="2" t="s">
        <v>8149</v>
      </c>
      <c r="J2699" s="2" t="s">
        <v>8150</v>
      </c>
      <c r="K2699" s="41">
        <v>1881</v>
      </c>
      <c r="L2699" s="48">
        <v>1881</v>
      </c>
      <c r="M2699" s="49" t="s">
        <v>347</v>
      </c>
      <c r="N2699" s="39" t="s">
        <v>348</v>
      </c>
      <c r="O2699" s="2">
        <v>0</v>
      </c>
      <c r="P2699" s="2">
        <v>0</v>
      </c>
      <c r="Q2699" s="39">
        <v>132.52000000000001</v>
      </c>
      <c r="R2699" s="2">
        <v>17.227600000000002</v>
      </c>
      <c r="S2699" s="2">
        <v>0</v>
      </c>
      <c r="T2699" s="2">
        <v>0</v>
      </c>
      <c r="U2699" s="39">
        <v>149.74760000000001</v>
      </c>
      <c r="V2699" s="2">
        <v>0</v>
      </c>
      <c r="W2699" s="2" t="s">
        <v>1</v>
      </c>
      <c r="X2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699"/>
      <c r="Z2699"/>
      <c r="AA2699"/>
    </row>
    <row r="2700" spans="5:27" hidden="1">
      <c r="E2700" s="2" t="s">
        <v>8563</v>
      </c>
      <c r="F2700" s="2" t="s">
        <v>8641</v>
      </c>
      <c r="G2700" s="2" t="s">
        <v>1</v>
      </c>
      <c r="H2700" s="2" t="s">
        <v>0</v>
      </c>
      <c r="I2700" s="2" t="s">
        <v>8149</v>
      </c>
      <c r="J2700" s="2" t="s">
        <v>8150</v>
      </c>
      <c r="K2700" s="41">
        <v>1884</v>
      </c>
      <c r="L2700" s="48">
        <v>1884</v>
      </c>
      <c r="M2700" s="49" t="s">
        <v>787</v>
      </c>
      <c r="N2700" s="39" t="s">
        <v>788</v>
      </c>
      <c r="O2700" s="2">
        <v>0</v>
      </c>
      <c r="P2700" s="2">
        <v>0</v>
      </c>
      <c r="Q2700" s="39">
        <v>2535.4</v>
      </c>
      <c r="R2700" s="2">
        <v>329.60200000000003</v>
      </c>
      <c r="S2700" s="2">
        <v>0</v>
      </c>
      <c r="T2700" s="2">
        <v>0</v>
      </c>
      <c r="U2700" s="39">
        <v>2865.002</v>
      </c>
      <c r="V2700" s="2">
        <v>0</v>
      </c>
      <c r="W2700" s="2" t="s">
        <v>1</v>
      </c>
      <c r="X2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0"/>
      <c r="Z2700"/>
      <c r="AA2700"/>
    </row>
    <row r="2701" spans="5:27" hidden="1">
      <c r="E2701" s="2" t="s">
        <v>8563</v>
      </c>
      <c r="F2701" s="2" t="s">
        <v>8641</v>
      </c>
      <c r="G2701" s="2" t="s">
        <v>1</v>
      </c>
      <c r="H2701" s="2" t="s">
        <v>0</v>
      </c>
      <c r="I2701" s="2" t="s">
        <v>8149</v>
      </c>
      <c r="J2701" s="2" t="s">
        <v>8150</v>
      </c>
      <c r="K2701" s="41">
        <v>1885</v>
      </c>
      <c r="L2701" s="48">
        <v>1885</v>
      </c>
      <c r="M2701" s="49" t="s">
        <v>520</v>
      </c>
      <c r="N2701" s="39" t="s">
        <v>521</v>
      </c>
      <c r="O2701" s="2">
        <v>0</v>
      </c>
      <c r="P2701" s="2">
        <v>0</v>
      </c>
      <c r="Q2701" s="39">
        <v>582.75</v>
      </c>
      <c r="R2701" s="2">
        <v>75.757500000000007</v>
      </c>
      <c r="S2701" s="2">
        <v>0</v>
      </c>
      <c r="T2701" s="2">
        <v>0</v>
      </c>
      <c r="U2701" s="39">
        <v>658.50750000000005</v>
      </c>
      <c r="V2701" s="2">
        <v>0</v>
      </c>
      <c r="W2701" s="2" t="s">
        <v>1</v>
      </c>
      <c r="X2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1"/>
      <c r="Z2701"/>
      <c r="AA2701"/>
    </row>
    <row r="2702" spans="5:27" hidden="1">
      <c r="E2702" s="2" t="s">
        <v>8563</v>
      </c>
      <c r="F2702" s="2" t="s">
        <v>8641</v>
      </c>
      <c r="G2702" s="2" t="s">
        <v>1</v>
      </c>
      <c r="H2702" s="2" t="s">
        <v>0</v>
      </c>
      <c r="I2702" s="2" t="s">
        <v>8149</v>
      </c>
      <c r="J2702" s="2" t="s">
        <v>8150</v>
      </c>
      <c r="K2702" s="41">
        <v>1886</v>
      </c>
      <c r="L2702" s="48">
        <v>1886</v>
      </c>
      <c r="M2702" s="49">
        <v>0</v>
      </c>
      <c r="N2702" s="39" t="s">
        <v>1322</v>
      </c>
      <c r="O2702" s="2">
        <v>0</v>
      </c>
      <c r="P2702" s="2">
        <v>0</v>
      </c>
      <c r="Q2702" s="39">
        <v>165.11</v>
      </c>
      <c r="R2702" s="2">
        <v>21.464300000000001</v>
      </c>
      <c r="S2702" s="2">
        <v>0</v>
      </c>
      <c r="T2702" s="2">
        <v>0</v>
      </c>
      <c r="U2702" s="39">
        <v>186.57430000000002</v>
      </c>
      <c r="V2702" s="2" t="s">
        <v>8466</v>
      </c>
      <c r="W2702" s="2" t="s">
        <v>1</v>
      </c>
      <c r="X2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2"/>
      <c r="Z2702"/>
      <c r="AA2702"/>
    </row>
    <row r="2703" spans="5:27" hidden="1">
      <c r="E2703" s="2" t="s">
        <v>8563</v>
      </c>
      <c r="F2703" s="2" t="s">
        <v>8641</v>
      </c>
      <c r="G2703" s="2" t="s">
        <v>1</v>
      </c>
      <c r="H2703" s="2" t="s">
        <v>0</v>
      </c>
      <c r="I2703" s="2" t="s">
        <v>8149</v>
      </c>
      <c r="J2703" s="2" t="s">
        <v>8150</v>
      </c>
      <c r="K2703" s="41">
        <v>1887</v>
      </c>
      <c r="L2703" s="48">
        <v>1887</v>
      </c>
      <c r="M2703" s="49" t="s">
        <v>830</v>
      </c>
      <c r="N2703" s="39" t="s">
        <v>831</v>
      </c>
      <c r="O2703" s="2">
        <v>0</v>
      </c>
      <c r="P2703" s="2">
        <v>0</v>
      </c>
      <c r="Q2703" s="39">
        <v>217.93</v>
      </c>
      <c r="R2703" s="2">
        <v>28.330900000000003</v>
      </c>
      <c r="S2703" s="2">
        <v>0</v>
      </c>
      <c r="T2703" s="2">
        <v>0</v>
      </c>
      <c r="U2703" s="39">
        <v>246.26090000000002</v>
      </c>
      <c r="V2703" s="2">
        <v>0</v>
      </c>
      <c r="W2703" s="2" t="s">
        <v>1</v>
      </c>
      <c r="X2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3"/>
      <c r="Z2703"/>
      <c r="AA2703"/>
    </row>
    <row r="2704" spans="5:27" hidden="1">
      <c r="E2704" s="2" t="s">
        <v>8563</v>
      </c>
      <c r="F2704" s="2" t="s">
        <v>8641</v>
      </c>
      <c r="G2704" s="2" t="s">
        <v>1</v>
      </c>
      <c r="H2704" s="2" t="s">
        <v>0</v>
      </c>
      <c r="I2704" s="2" t="s">
        <v>8149</v>
      </c>
      <c r="J2704" s="2" t="s">
        <v>8150</v>
      </c>
      <c r="K2704" s="41">
        <v>1888</v>
      </c>
      <c r="L2704" s="48">
        <v>1888</v>
      </c>
      <c r="M2704" s="49" t="s">
        <v>277</v>
      </c>
      <c r="N2704" s="39" t="s">
        <v>278</v>
      </c>
      <c r="O2704" s="2">
        <v>0</v>
      </c>
      <c r="P2704" s="2">
        <v>0</v>
      </c>
      <c r="Q2704" s="39">
        <v>924.95</v>
      </c>
      <c r="R2704" s="2">
        <v>120.24350000000001</v>
      </c>
      <c r="S2704" s="2">
        <v>0</v>
      </c>
      <c r="T2704" s="2">
        <v>0</v>
      </c>
      <c r="U2704" s="39">
        <v>1045.1935000000001</v>
      </c>
      <c r="V2704" s="2">
        <v>0</v>
      </c>
      <c r="W2704" s="2" t="s">
        <v>1</v>
      </c>
      <c r="X2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4"/>
      <c r="Z2704"/>
      <c r="AA2704"/>
    </row>
    <row r="2705" spans="5:27" hidden="1">
      <c r="E2705" s="2" t="s">
        <v>8563</v>
      </c>
      <c r="F2705" s="2" t="s">
        <v>8641</v>
      </c>
      <c r="G2705" s="2" t="s">
        <v>1</v>
      </c>
      <c r="H2705" s="2" t="s">
        <v>0</v>
      </c>
      <c r="I2705" s="2" t="s">
        <v>8149</v>
      </c>
      <c r="J2705" s="2" t="s">
        <v>8150</v>
      </c>
      <c r="K2705" s="41">
        <v>1889</v>
      </c>
      <c r="L2705" s="48">
        <v>1889</v>
      </c>
      <c r="M2705" s="49" t="s">
        <v>142</v>
      </c>
      <c r="N2705" s="39" t="s">
        <v>143</v>
      </c>
      <c r="O2705" s="2">
        <v>0</v>
      </c>
      <c r="P2705" s="2">
        <v>0</v>
      </c>
      <c r="Q2705" s="39">
        <v>52.83</v>
      </c>
      <c r="R2705" s="2">
        <v>6.8678999999999997</v>
      </c>
      <c r="S2705" s="2">
        <v>0</v>
      </c>
      <c r="T2705" s="2">
        <v>0</v>
      </c>
      <c r="U2705" s="39">
        <v>59.697899999999997</v>
      </c>
      <c r="V2705" s="2">
        <v>0</v>
      </c>
      <c r="W2705" s="2" t="s">
        <v>1</v>
      </c>
      <c r="X2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5"/>
      <c r="Z2705"/>
      <c r="AA2705"/>
    </row>
    <row r="2706" spans="5:27" hidden="1">
      <c r="E2706" s="2" t="s">
        <v>8563</v>
      </c>
      <c r="F2706" s="2" t="s">
        <v>8640</v>
      </c>
      <c r="G2706" s="2" t="s">
        <v>1</v>
      </c>
      <c r="H2706" s="2" t="s">
        <v>0</v>
      </c>
      <c r="I2706" s="2" t="s">
        <v>8149</v>
      </c>
      <c r="J2706" s="2" t="s">
        <v>8150</v>
      </c>
      <c r="K2706" s="41">
        <v>1890</v>
      </c>
      <c r="L2706" s="48">
        <v>1890</v>
      </c>
      <c r="M2706" s="49" t="s">
        <v>8159</v>
      </c>
      <c r="N2706" s="39" t="s">
        <v>8162</v>
      </c>
      <c r="O2706" s="2">
        <v>0</v>
      </c>
      <c r="P2706" s="2">
        <v>0</v>
      </c>
      <c r="Q2706" s="39">
        <v>3.29</v>
      </c>
      <c r="R2706" s="2">
        <v>0.42770000000000002</v>
      </c>
      <c r="S2706" s="2">
        <v>0</v>
      </c>
      <c r="T2706" s="2">
        <v>0</v>
      </c>
      <c r="U2706" s="39">
        <v>3.7177000000000002</v>
      </c>
      <c r="V2706" s="2">
        <v>0</v>
      </c>
      <c r="W2706" s="2" t="s">
        <v>1</v>
      </c>
      <c r="X2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6"/>
      <c r="Z2706"/>
      <c r="AA2706"/>
    </row>
    <row r="2707" spans="5:27" hidden="1">
      <c r="E2707" s="2" t="s">
        <v>8563</v>
      </c>
      <c r="F2707" s="2" t="s">
        <v>8640</v>
      </c>
      <c r="G2707" s="2" t="s">
        <v>1</v>
      </c>
      <c r="H2707" s="2" t="s">
        <v>0</v>
      </c>
      <c r="I2707" s="2" t="s">
        <v>8149</v>
      </c>
      <c r="J2707" s="2" t="s">
        <v>8150</v>
      </c>
      <c r="K2707" s="41">
        <v>1891</v>
      </c>
      <c r="L2707" s="48">
        <v>1891</v>
      </c>
      <c r="M2707" s="49" t="s">
        <v>333</v>
      </c>
      <c r="N2707" s="39" t="s">
        <v>334</v>
      </c>
      <c r="O2707" s="2">
        <v>0</v>
      </c>
      <c r="P2707" s="2">
        <v>0</v>
      </c>
      <c r="Q2707" s="39">
        <v>122.34</v>
      </c>
      <c r="R2707" s="2">
        <v>15.904200000000001</v>
      </c>
      <c r="S2707" s="2">
        <v>0</v>
      </c>
      <c r="T2707" s="2">
        <v>0</v>
      </c>
      <c r="U2707" s="39">
        <v>138.24420000000001</v>
      </c>
      <c r="V2707" s="2">
        <v>0</v>
      </c>
      <c r="W2707" s="2" t="s">
        <v>1</v>
      </c>
      <c r="X2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7"/>
      <c r="Z2707"/>
      <c r="AA2707"/>
    </row>
    <row r="2708" spans="5:27" hidden="1">
      <c r="E2708" s="2" t="s">
        <v>8563</v>
      </c>
      <c r="F2708" s="2" t="s">
        <v>8640</v>
      </c>
      <c r="G2708" s="2" t="s">
        <v>1</v>
      </c>
      <c r="H2708" s="2" t="s">
        <v>0</v>
      </c>
      <c r="I2708" s="2" t="s">
        <v>8149</v>
      </c>
      <c r="J2708" s="2" t="s">
        <v>8150</v>
      </c>
      <c r="K2708" s="41">
        <v>1892</v>
      </c>
      <c r="L2708" s="48">
        <v>1892</v>
      </c>
      <c r="M2708" s="49" t="s">
        <v>7848</v>
      </c>
      <c r="N2708" s="39" t="s">
        <v>7847</v>
      </c>
      <c r="O2708" s="2">
        <v>0</v>
      </c>
      <c r="P2708" s="2">
        <v>0</v>
      </c>
      <c r="Q2708" s="39">
        <v>0</v>
      </c>
      <c r="R2708" s="2">
        <v>0</v>
      </c>
      <c r="S2708" s="2">
        <v>0</v>
      </c>
      <c r="T2708" s="2">
        <v>0</v>
      </c>
      <c r="U2708" s="39">
        <v>0</v>
      </c>
      <c r="V2708" s="2">
        <v>0</v>
      </c>
      <c r="W2708" s="2" t="s">
        <v>1</v>
      </c>
      <c r="X2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8"/>
      <c r="Z2708"/>
      <c r="AA2708"/>
    </row>
    <row r="2709" spans="5:27" hidden="1">
      <c r="E2709" s="2" t="s">
        <v>8563</v>
      </c>
      <c r="F2709" s="2" t="s">
        <v>8640</v>
      </c>
      <c r="G2709" s="2" t="s">
        <v>1</v>
      </c>
      <c r="H2709" s="2" t="s">
        <v>0</v>
      </c>
      <c r="I2709" s="2" t="s">
        <v>8149</v>
      </c>
      <c r="J2709" s="2" t="s">
        <v>8150</v>
      </c>
      <c r="K2709" s="41">
        <v>1893</v>
      </c>
      <c r="L2709" s="48">
        <v>1893</v>
      </c>
      <c r="M2709" s="49" t="s">
        <v>634</v>
      </c>
      <c r="N2709" s="39" t="s">
        <v>635</v>
      </c>
      <c r="O2709" s="2">
        <v>0</v>
      </c>
      <c r="P2709" s="2">
        <v>0</v>
      </c>
      <c r="Q2709" s="39">
        <v>61.17</v>
      </c>
      <c r="R2709" s="2">
        <v>7.9521000000000006</v>
      </c>
      <c r="S2709" s="2">
        <v>0</v>
      </c>
      <c r="T2709" s="2">
        <v>0</v>
      </c>
      <c r="U2709" s="39">
        <v>69.122100000000003</v>
      </c>
      <c r="V2709" s="2">
        <v>0</v>
      </c>
      <c r="W2709" s="2" t="s">
        <v>1</v>
      </c>
      <c r="X2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09"/>
      <c r="Z2709"/>
      <c r="AA2709"/>
    </row>
    <row r="2710" spans="5:27" hidden="1">
      <c r="E2710" s="2" t="s">
        <v>8563</v>
      </c>
      <c r="F2710" s="2" t="s">
        <v>8640</v>
      </c>
      <c r="G2710" s="2" t="s">
        <v>1</v>
      </c>
      <c r="H2710" s="2" t="s">
        <v>0</v>
      </c>
      <c r="I2710" s="2" t="s">
        <v>8149</v>
      </c>
      <c r="J2710" s="2" t="s">
        <v>8150</v>
      </c>
      <c r="K2710" s="41">
        <v>1894</v>
      </c>
      <c r="L2710" s="48">
        <v>1894</v>
      </c>
      <c r="M2710" s="49" t="s">
        <v>542</v>
      </c>
      <c r="N2710" s="39" t="s">
        <v>543</v>
      </c>
      <c r="O2710" s="2">
        <v>0</v>
      </c>
      <c r="P2710" s="2">
        <v>0</v>
      </c>
      <c r="Q2710" s="39">
        <v>165.11</v>
      </c>
      <c r="R2710" s="2">
        <v>21.464300000000001</v>
      </c>
      <c r="S2710" s="2">
        <v>0</v>
      </c>
      <c r="T2710" s="2">
        <v>0</v>
      </c>
      <c r="U2710" s="39">
        <v>186.57430000000002</v>
      </c>
      <c r="V2710" s="2">
        <v>0</v>
      </c>
      <c r="W2710" s="2" t="s">
        <v>1</v>
      </c>
      <c r="X2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0"/>
      <c r="Z2710"/>
      <c r="AA2710"/>
    </row>
    <row r="2711" spans="5:27" hidden="1">
      <c r="E2711" s="2" t="s">
        <v>8563</v>
      </c>
      <c r="F2711" s="2" t="s">
        <v>8640</v>
      </c>
      <c r="G2711" s="2" t="s">
        <v>1</v>
      </c>
      <c r="H2711" s="2" t="s">
        <v>0</v>
      </c>
      <c r="I2711" s="2" t="s">
        <v>8149</v>
      </c>
      <c r="J2711" s="2" t="s">
        <v>8150</v>
      </c>
      <c r="K2711" s="41">
        <v>1895</v>
      </c>
      <c r="L2711" s="48">
        <v>1895</v>
      </c>
      <c r="M2711" s="49" t="s">
        <v>8197</v>
      </c>
      <c r="N2711" s="39" t="s">
        <v>8198</v>
      </c>
      <c r="O2711" s="2">
        <v>0</v>
      </c>
      <c r="P2711" s="2">
        <v>0</v>
      </c>
      <c r="Q2711" s="39">
        <v>124.32</v>
      </c>
      <c r="R2711" s="2">
        <v>16.1616</v>
      </c>
      <c r="S2711" s="2">
        <v>0</v>
      </c>
      <c r="T2711" s="2">
        <v>0</v>
      </c>
      <c r="U2711" s="39">
        <v>140.48159999999999</v>
      </c>
      <c r="V2711" s="2">
        <v>0</v>
      </c>
      <c r="W2711" s="2" t="s">
        <v>1</v>
      </c>
      <c r="X2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1"/>
      <c r="Z2711"/>
      <c r="AA2711"/>
    </row>
    <row r="2712" spans="5:27" hidden="1">
      <c r="E2712" s="2" t="s">
        <v>8563</v>
      </c>
      <c r="F2712" s="2" t="s">
        <v>8640</v>
      </c>
      <c r="G2712" s="2" t="s">
        <v>1</v>
      </c>
      <c r="H2712" s="2" t="s">
        <v>0</v>
      </c>
      <c r="I2712" s="2" t="s">
        <v>8149</v>
      </c>
      <c r="J2712" s="2" t="s">
        <v>8150</v>
      </c>
      <c r="K2712" s="41">
        <v>1896</v>
      </c>
      <c r="L2712" s="48">
        <v>1896</v>
      </c>
      <c r="M2712" s="49" t="s">
        <v>249</v>
      </c>
      <c r="N2712" s="39" t="s">
        <v>250</v>
      </c>
      <c r="O2712" s="2">
        <v>0</v>
      </c>
      <c r="P2712" s="2">
        <v>0</v>
      </c>
      <c r="Q2712" s="39">
        <v>863.26</v>
      </c>
      <c r="R2712" s="2">
        <v>112.2238</v>
      </c>
      <c r="S2712" s="2">
        <v>0</v>
      </c>
      <c r="T2712" s="2">
        <v>0</v>
      </c>
      <c r="U2712" s="39">
        <v>975.48379999999997</v>
      </c>
      <c r="V2712" s="2">
        <v>0</v>
      </c>
      <c r="W2712" s="2" t="s">
        <v>1</v>
      </c>
      <c r="X2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2"/>
      <c r="Z2712"/>
      <c r="AA2712"/>
    </row>
    <row r="2713" spans="5:27" hidden="1">
      <c r="E2713" s="2" t="s">
        <v>8563</v>
      </c>
      <c r="F2713" s="2" t="s">
        <v>8640</v>
      </c>
      <c r="G2713" s="2" t="s">
        <v>1</v>
      </c>
      <c r="H2713" s="2" t="s">
        <v>0</v>
      </c>
      <c r="I2713" s="2" t="s">
        <v>8149</v>
      </c>
      <c r="J2713" s="2" t="s">
        <v>8150</v>
      </c>
      <c r="K2713" s="41">
        <v>1897</v>
      </c>
      <c r="L2713" s="48">
        <v>1897</v>
      </c>
      <c r="M2713" s="49" t="s">
        <v>7942</v>
      </c>
      <c r="N2713" s="39" t="s">
        <v>7943</v>
      </c>
      <c r="O2713" s="2">
        <v>0</v>
      </c>
      <c r="P2713" s="2">
        <v>0</v>
      </c>
      <c r="Q2713" s="39">
        <v>570.91</v>
      </c>
      <c r="R2713" s="2">
        <v>74.218299999999999</v>
      </c>
      <c r="S2713" s="2">
        <v>0</v>
      </c>
      <c r="T2713" s="2">
        <v>0</v>
      </c>
      <c r="U2713" s="39">
        <v>645.12829999999997</v>
      </c>
      <c r="V2713" s="2">
        <v>0</v>
      </c>
      <c r="W2713" s="2" t="s">
        <v>1</v>
      </c>
      <c r="X2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3"/>
      <c r="Z2713"/>
      <c r="AA2713"/>
    </row>
    <row r="2714" spans="5:27" hidden="1">
      <c r="E2714" s="2" t="s">
        <v>8563</v>
      </c>
      <c r="F2714" s="2" t="s">
        <v>8640</v>
      </c>
      <c r="G2714" s="2" t="s">
        <v>1</v>
      </c>
      <c r="H2714" s="2" t="s">
        <v>0</v>
      </c>
      <c r="I2714" s="2" t="s">
        <v>8149</v>
      </c>
      <c r="J2714" s="2" t="s">
        <v>8150</v>
      </c>
      <c r="K2714" s="41">
        <v>1898</v>
      </c>
      <c r="L2714" s="48">
        <v>1898</v>
      </c>
      <c r="M2714" s="49" t="s">
        <v>939</v>
      </c>
      <c r="N2714" s="39" t="s">
        <v>940</v>
      </c>
      <c r="O2714" s="2">
        <v>0</v>
      </c>
      <c r="P2714" s="2">
        <v>0</v>
      </c>
      <c r="Q2714" s="39">
        <v>51.33</v>
      </c>
      <c r="R2714" s="2">
        <v>6.6729000000000003</v>
      </c>
      <c r="S2714" s="2">
        <v>0</v>
      </c>
      <c r="T2714" s="2">
        <v>0</v>
      </c>
      <c r="U2714" s="39">
        <v>58.002899999999997</v>
      </c>
      <c r="V2714" s="2">
        <v>0</v>
      </c>
      <c r="W2714" s="2" t="s">
        <v>1</v>
      </c>
      <c r="X2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4"/>
      <c r="Z2714"/>
      <c r="AA2714"/>
    </row>
    <row r="2715" spans="5:27" hidden="1">
      <c r="E2715" s="2" t="s">
        <v>8563</v>
      </c>
      <c r="F2715" s="2" t="s">
        <v>8640</v>
      </c>
      <c r="G2715" s="2" t="s">
        <v>1</v>
      </c>
      <c r="H2715" s="2" t="s">
        <v>0</v>
      </c>
      <c r="I2715" s="2" t="s">
        <v>8149</v>
      </c>
      <c r="J2715" s="2" t="s">
        <v>8150</v>
      </c>
      <c r="K2715" s="41">
        <v>1899</v>
      </c>
      <c r="L2715" s="48">
        <v>1899</v>
      </c>
      <c r="M2715" s="49" t="s">
        <v>118</v>
      </c>
      <c r="N2715" s="39" t="s">
        <v>119</v>
      </c>
      <c r="O2715" s="2">
        <v>0</v>
      </c>
      <c r="P2715" s="2">
        <v>0</v>
      </c>
      <c r="Q2715" s="39">
        <v>27.33</v>
      </c>
      <c r="R2715" s="2">
        <v>3.5528999999999997</v>
      </c>
      <c r="S2715" s="2">
        <v>0</v>
      </c>
      <c r="T2715" s="2">
        <v>0</v>
      </c>
      <c r="U2715" s="39">
        <v>30.882899999999999</v>
      </c>
      <c r="V2715" s="2">
        <v>0</v>
      </c>
      <c r="W2715" s="2" t="s">
        <v>1</v>
      </c>
      <c r="X2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5"/>
      <c r="Z2715"/>
      <c r="AA2715"/>
    </row>
    <row r="2716" spans="5:27" hidden="1">
      <c r="E2716" s="2" t="s">
        <v>8563</v>
      </c>
      <c r="F2716" s="2" t="s">
        <v>8640</v>
      </c>
      <c r="G2716" s="2" t="s">
        <v>1</v>
      </c>
      <c r="H2716" s="2" t="s">
        <v>0</v>
      </c>
      <c r="I2716" s="2" t="s">
        <v>8149</v>
      </c>
      <c r="J2716" s="2" t="s">
        <v>8150</v>
      </c>
      <c r="K2716" s="41">
        <v>1900</v>
      </c>
      <c r="L2716" s="48">
        <v>1900</v>
      </c>
      <c r="M2716" s="49" t="s">
        <v>8020</v>
      </c>
      <c r="N2716" s="39" t="s">
        <v>8021</v>
      </c>
      <c r="O2716" s="2">
        <v>0</v>
      </c>
      <c r="P2716" s="2">
        <v>0</v>
      </c>
      <c r="Q2716" s="39">
        <v>46.95</v>
      </c>
      <c r="R2716" s="2">
        <v>6.1035000000000004</v>
      </c>
      <c r="S2716" s="2">
        <v>0</v>
      </c>
      <c r="T2716" s="2">
        <v>0</v>
      </c>
      <c r="U2716" s="39">
        <v>53.0535</v>
      </c>
      <c r="V2716" s="2">
        <v>0</v>
      </c>
      <c r="W2716" s="2" t="s">
        <v>1</v>
      </c>
      <c r="X2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6"/>
      <c r="Z2716"/>
      <c r="AA2716"/>
    </row>
    <row r="2717" spans="5:27" hidden="1">
      <c r="E2717" s="2" t="s">
        <v>8563</v>
      </c>
      <c r="F2717" s="2" t="s">
        <v>8640</v>
      </c>
      <c r="G2717" s="2" t="s">
        <v>1</v>
      </c>
      <c r="H2717" s="2" t="s">
        <v>0</v>
      </c>
      <c r="I2717" s="2" t="s">
        <v>8149</v>
      </c>
      <c r="J2717" s="2" t="s">
        <v>8150</v>
      </c>
      <c r="K2717" s="41">
        <v>1901</v>
      </c>
      <c r="L2717" s="48">
        <v>1901</v>
      </c>
      <c r="M2717" s="49" t="s">
        <v>118</v>
      </c>
      <c r="N2717" s="39" t="s">
        <v>119</v>
      </c>
      <c r="O2717" s="2">
        <v>0</v>
      </c>
      <c r="P2717" s="2">
        <v>0</v>
      </c>
      <c r="Q2717" s="39">
        <v>6.6</v>
      </c>
      <c r="R2717" s="2">
        <v>0.85799999999999998</v>
      </c>
      <c r="S2717" s="2">
        <v>0</v>
      </c>
      <c r="T2717" s="2">
        <v>0</v>
      </c>
      <c r="U2717" s="39">
        <v>7.4579999999999993</v>
      </c>
      <c r="V2717" s="2">
        <v>0</v>
      </c>
      <c r="W2717" s="2" t="s">
        <v>1</v>
      </c>
      <c r="X2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7"/>
      <c r="Z2717"/>
      <c r="AA2717"/>
    </row>
    <row r="2718" spans="5:27" hidden="1">
      <c r="E2718" s="2" t="s">
        <v>8563</v>
      </c>
      <c r="F2718" s="2" t="s">
        <v>8640</v>
      </c>
      <c r="G2718" s="2" t="s">
        <v>1</v>
      </c>
      <c r="H2718" s="2" t="s">
        <v>0</v>
      </c>
      <c r="I2718" s="2" t="s">
        <v>8149</v>
      </c>
      <c r="J2718" s="2" t="s">
        <v>8150</v>
      </c>
      <c r="K2718" s="41">
        <v>1902</v>
      </c>
      <c r="L2718" s="48">
        <v>1902</v>
      </c>
      <c r="M2718" s="49" t="s">
        <v>140</v>
      </c>
      <c r="N2718" s="39" t="s">
        <v>141</v>
      </c>
      <c r="O2718" s="2">
        <v>0</v>
      </c>
      <c r="P2718" s="2">
        <v>0</v>
      </c>
      <c r="Q2718" s="39">
        <v>106</v>
      </c>
      <c r="R2718" s="2">
        <v>13.780000000000001</v>
      </c>
      <c r="S2718" s="2">
        <v>0</v>
      </c>
      <c r="T2718" s="2">
        <v>0</v>
      </c>
      <c r="U2718" s="39">
        <v>119.78</v>
      </c>
      <c r="V2718" s="2">
        <v>0</v>
      </c>
      <c r="W2718" s="2" t="s">
        <v>1</v>
      </c>
      <c r="X2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8"/>
      <c r="Z2718"/>
      <c r="AA2718"/>
    </row>
    <row r="2719" spans="5:27" hidden="1">
      <c r="E2719" s="2" t="s">
        <v>8563</v>
      </c>
      <c r="F2719" s="2" t="s">
        <v>8640</v>
      </c>
      <c r="G2719" s="2" t="s">
        <v>1</v>
      </c>
      <c r="H2719" s="2" t="s">
        <v>0</v>
      </c>
      <c r="I2719" s="2" t="s">
        <v>8149</v>
      </c>
      <c r="J2719" s="2" t="s">
        <v>8150</v>
      </c>
      <c r="K2719" s="41">
        <v>1903</v>
      </c>
      <c r="L2719" s="48">
        <v>1903</v>
      </c>
      <c r="M2719" s="49" t="s">
        <v>275</v>
      </c>
      <c r="N2719" s="39" t="s">
        <v>276</v>
      </c>
      <c r="O2719" s="2">
        <v>0</v>
      </c>
      <c r="P2719" s="2">
        <v>0</v>
      </c>
      <c r="Q2719" s="39">
        <v>15.5</v>
      </c>
      <c r="R2719" s="2">
        <v>2.0150000000000001</v>
      </c>
      <c r="S2719" s="2">
        <v>0</v>
      </c>
      <c r="T2719" s="2">
        <v>0</v>
      </c>
      <c r="U2719" s="39">
        <v>17.515000000000001</v>
      </c>
      <c r="V2719" s="2">
        <v>0</v>
      </c>
      <c r="W2719" s="2" t="s">
        <v>1</v>
      </c>
      <c r="X2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19"/>
      <c r="Z2719"/>
      <c r="AA2719"/>
    </row>
    <row r="2720" spans="5:27" hidden="1">
      <c r="E2720" s="2" t="s">
        <v>8563</v>
      </c>
      <c r="F2720" s="2" t="s">
        <v>8640</v>
      </c>
      <c r="G2720" s="2" t="s">
        <v>1</v>
      </c>
      <c r="H2720" s="2" t="s">
        <v>0</v>
      </c>
      <c r="I2720" s="2" t="s">
        <v>8149</v>
      </c>
      <c r="J2720" s="2" t="s">
        <v>8150</v>
      </c>
      <c r="K2720" s="41">
        <v>1904</v>
      </c>
      <c r="L2720" s="48">
        <v>1904</v>
      </c>
      <c r="M2720" s="49" t="s">
        <v>596</v>
      </c>
      <c r="N2720" s="39" t="s">
        <v>597</v>
      </c>
      <c r="O2720" s="2">
        <v>0</v>
      </c>
      <c r="P2720" s="2">
        <v>0</v>
      </c>
      <c r="Q2720" s="39">
        <v>634.08000000000004</v>
      </c>
      <c r="R2720" s="2">
        <v>82.430400000000006</v>
      </c>
      <c r="S2720" s="2">
        <v>0</v>
      </c>
      <c r="T2720" s="2">
        <v>0</v>
      </c>
      <c r="U2720" s="39">
        <v>716.5104</v>
      </c>
      <c r="V2720" s="2">
        <v>0</v>
      </c>
      <c r="W2720" s="2" t="s">
        <v>1</v>
      </c>
      <c r="X2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0"/>
      <c r="Z2720"/>
      <c r="AA2720"/>
    </row>
    <row r="2721" spans="5:27" hidden="1">
      <c r="E2721" s="2" t="s">
        <v>8563</v>
      </c>
      <c r="F2721" s="2" t="s">
        <v>8640</v>
      </c>
      <c r="G2721" s="2" t="s">
        <v>1</v>
      </c>
      <c r="H2721" s="2" t="s">
        <v>0</v>
      </c>
      <c r="I2721" s="2" t="s">
        <v>8149</v>
      </c>
      <c r="J2721" s="2" t="s">
        <v>8150</v>
      </c>
      <c r="K2721" s="41">
        <v>1905</v>
      </c>
      <c r="L2721" s="48">
        <v>1905</v>
      </c>
      <c r="M2721" s="49">
        <v>0</v>
      </c>
      <c r="N2721" s="39" t="s">
        <v>844</v>
      </c>
      <c r="O2721" s="2">
        <v>0</v>
      </c>
      <c r="P2721" s="2">
        <v>0</v>
      </c>
      <c r="Q2721" s="39">
        <v>234.3</v>
      </c>
      <c r="R2721" s="2">
        <v>30.459000000000003</v>
      </c>
      <c r="S2721" s="2">
        <v>0</v>
      </c>
      <c r="T2721" s="2">
        <v>0</v>
      </c>
      <c r="U2721" s="39">
        <v>264.75900000000001</v>
      </c>
      <c r="V2721" s="2" t="s">
        <v>8377</v>
      </c>
      <c r="W2721" s="2" t="s">
        <v>1</v>
      </c>
      <c r="X2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1"/>
      <c r="Z2721"/>
      <c r="AA2721"/>
    </row>
    <row r="2722" spans="5:27" hidden="1">
      <c r="E2722" s="2" t="s">
        <v>8563</v>
      </c>
      <c r="F2722" s="2" t="s">
        <v>8640</v>
      </c>
      <c r="G2722" s="2" t="s">
        <v>1</v>
      </c>
      <c r="H2722" s="2" t="s">
        <v>0</v>
      </c>
      <c r="I2722" s="2" t="s">
        <v>8149</v>
      </c>
      <c r="J2722" s="2" t="s">
        <v>8150</v>
      </c>
      <c r="K2722" s="41">
        <v>1906</v>
      </c>
      <c r="L2722" s="48">
        <v>1906</v>
      </c>
      <c r="M2722" s="49" t="s">
        <v>937</v>
      </c>
      <c r="N2722" s="39" t="s">
        <v>938</v>
      </c>
      <c r="O2722" s="2">
        <v>0</v>
      </c>
      <c r="P2722" s="2">
        <v>0</v>
      </c>
      <c r="Q2722" s="39">
        <v>889.27</v>
      </c>
      <c r="R2722" s="2">
        <v>115.60510000000001</v>
      </c>
      <c r="S2722" s="2">
        <v>0</v>
      </c>
      <c r="T2722" s="2">
        <v>0</v>
      </c>
      <c r="U2722" s="39">
        <v>1004.8751</v>
      </c>
      <c r="V2722" s="2">
        <v>0</v>
      </c>
      <c r="W2722" s="2" t="s">
        <v>1</v>
      </c>
      <c r="X2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2"/>
      <c r="Z2722"/>
      <c r="AA2722"/>
    </row>
    <row r="2723" spans="5:27" hidden="1">
      <c r="E2723" s="2" t="s">
        <v>8563</v>
      </c>
      <c r="F2723" s="2" t="s">
        <v>8640</v>
      </c>
      <c r="G2723" s="2" t="s">
        <v>1</v>
      </c>
      <c r="H2723" s="2" t="s">
        <v>0</v>
      </c>
      <c r="I2723" s="2" t="s">
        <v>8149</v>
      </c>
      <c r="J2723" s="2" t="s">
        <v>8150</v>
      </c>
      <c r="K2723" s="41">
        <v>1907</v>
      </c>
      <c r="L2723" s="48">
        <v>1907</v>
      </c>
      <c r="M2723" s="49" t="s">
        <v>1154</v>
      </c>
      <c r="N2723" s="39" t="s">
        <v>666</v>
      </c>
      <c r="O2723" s="2">
        <v>0</v>
      </c>
      <c r="P2723" s="2">
        <v>0</v>
      </c>
      <c r="Q2723" s="39">
        <v>226.29</v>
      </c>
      <c r="R2723" s="2">
        <v>29.4177</v>
      </c>
      <c r="S2723" s="2">
        <v>0</v>
      </c>
      <c r="T2723" s="2">
        <v>0</v>
      </c>
      <c r="U2723" s="39">
        <v>255.70769999999999</v>
      </c>
      <c r="V2723" s="2">
        <v>0</v>
      </c>
      <c r="W2723" s="2" t="s">
        <v>1</v>
      </c>
      <c r="X2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3"/>
      <c r="Z2723"/>
      <c r="AA2723"/>
    </row>
    <row r="2724" spans="5:27" hidden="1">
      <c r="E2724" s="2" t="s">
        <v>8563</v>
      </c>
      <c r="F2724" s="2" t="s">
        <v>8640</v>
      </c>
      <c r="G2724" s="2" t="s">
        <v>1</v>
      </c>
      <c r="H2724" s="2" t="s">
        <v>0</v>
      </c>
      <c r="I2724" s="2" t="s">
        <v>8149</v>
      </c>
      <c r="J2724" s="2" t="s">
        <v>8150</v>
      </c>
      <c r="K2724" s="41">
        <v>1908</v>
      </c>
      <c r="L2724" s="48">
        <v>1908</v>
      </c>
      <c r="M2724" s="49" t="s">
        <v>95</v>
      </c>
      <c r="N2724" s="39" t="s">
        <v>96</v>
      </c>
      <c r="O2724" s="2">
        <v>0</v>
      </c>
      <c r="P2724" s="2">
        <v>0</v>
      </c>
      <c r="Q2724" s="39">
        <v>877.48</v>
      </c>
      <c r="R2724" s="2">
        <v>114.0724</v>
      </c>
      <c r="S2724" s="2">
        <v>0</v>
      </c>
      <c r="T2724" s="2">
        <v>0</v>
      </c>
      <c r="U2724" s="39">
        <v>991.55240000000003</v>
      </c>
      <c r="V2724" s="2">
        <v>0</v>
      </c>
      <c r="W2724" s="2" t="s">
        <v>1</v>
      </c>
      <c r="X2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4"/>
      <c r="Z2724"/>
      <c r="AA2724"/>
    </row>
    <row r="2725" spans="5:27" hidden="1">
      <c r="E2725" s="2" t="s">
        <v>8563</v>
      </c>
      <c r="F2725" s="2" t="s">
        <v>8640</v>
      </c>
      <c r="G2725" s="2" t="s">
        <v>1</v>
      </c>
      <c r="H2725" s="2" t="s">
        <v>0</v>
      </c>
      <c r="I2725" s="2" t="s">
        <v>8149</v>
      </c>
      <c r="J2725" s="2" t="s">
        <v>8150</v>
      </c>
      <c r="K2725" s="41">
        <v>1909</v>
      </c>
      <c r="L2725" s="48">
        <v>1909</v>
      </c>
      <c r="M2725" s="49" t="s">
        <v>95</v>
      </c>
      <c r="N2725" s="39" t="s">
        <v>96</v>
      </c>
      <c r="O2725" s="2">
        <v>0</v>
      </c>
      <c r="P2725" s="2">
        <v>0</v>
      </c>
      <c r="Q2725" s="39">
        <v>6.32</v>
      </c>
      <c r="R2725" s="2">
        <v>0.82160000000000011</v>
      </c>
      <c r="S2725" s="2">
        <v>0</v>
      </c>
      <c r="T2725" s="2">
        <v>0</v>
      </c>
      <c r="U2725" s="39">
        <v>7.1416000000000004</v>
      </c>
      <c r="V2725" s="2">
        <v>0</v>
      </c>
      <c r="W2725" s="2" t="s">
        <v>1</v>
      </c>
      <c r="X2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5"/>
      <c r="Z2725"/>
      <c r="AA2725"/>
    </row>
    <row r="2726" spans="5:27" hidden="1">
      <c r="E2726" s="2" t="s">
        <v>8563</v>
      </c>
      <c r="F2726" s="2" t="s">
        <v>8640</v>
      </c>
      <c r="G2726" s="2" t="s">
        <v>1</v>
      </c>
      <c r="H2726" s="2" t="s">
        <v>0</v>
      </c>
      <c r="I2726" s="2" t="s">
        <v>8149</v>
      </c>
      <c r="J2726" s="2" t="s">
        <v>8150</v>
      </c>
      <c r="K2726" s="41">
        <v>1910</v>
      </c>
      <c r="L2726" s="48">
        <v>1910</v>
      </c>
      <c r="M2726" s="49" t="s">
        <v>95</v>
      </c>
      <c r="N2726" s="39" t="s">
        <v>96</v>
      </c>
      <c r="O2726" s="2">
        <v>0</v>
      </c>
      <c r="P2726" s="2">
        <v>0</v>
      </c>
      <c r="Q2726" s="39">
        <v>43.57</v>
      </c>
      <c r="R2726" s="2">
        <v>5.6641000000000004</v>
      </c>
      <c r="S2726" s="2">
        <v>0</v>
      </c>
      <c r="T2726" s="2">
        <v>0</v>
      </c>
      <c r="U2726" s="39">
        <v>49.234099999999998</v>
      </c>
      <c r="V2726" s="2">
        <v>0</v>
      </c>
      <c r="W2726" s="2" t="s">
        <v>1</v>
      </c>
      <c r="X2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6"/>
      <c r="Z2726"/>
      <c r="AA2726"/>
    </row>
    <row r="2727" spans="5:27" hidden="1">
      <c r="E2727" s="2" t="s">
        <v>8563</v>
      </c>
      <c r="F2727" s="2" t="s">
        <v>8640</v>
      </c>
      <c r="G2727" s="2" t="s">
        <v>1</v>
      </c>
      <c r="H2727" s="2" t="s">
        <v>0</v>
      </c>
      <c r="I2727" s="2" t="s">
        <v>8149</v>
      </c>
      <c r="J2727" s="2" t="s">
        <v>8150</v>
      </c>
      <c r="K2727" s="41">
        <v>1911</v>
      </c>
      <c r="L2727" s="48">
        <v>1911</v>
      </c>
      <c r="M2727" s="49" t="s">
        <v>95</v>
      </c>
      <c r="N2727" s="39" t="s">
        <v>96</v>
      </c>
      <c r="O2727" s="2">
        <v>0</v>
      </c>
      <c r="P2727" s="2">
        <v>0</v>
      </c>
      <c r="Q2727" s="39">
        <v>27.8</v>
      </c>
      <c r="R2727" s="2">
        <v>3.6140000000000003</v>
      </c>
      <c r="S2727" s="2">
        <v>0</v>
      </c>
      <c r="T2727" s="2">
        <v>0</v>
      </c>
      <c r="U2727" s="39">
        <v>31.414000000000001</v>
      </c>
      <c r="V2727" s="2">
        <v>0</v>
      </c>
      <c r="W2727" s="2" t="s">
        <v>1</v>
      </c>
      <c r="X2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7"/>
      <c r="Z2727"/>
      <c r="AA2727"/>
    </row>
    <row r="2728" spans="5:27" hidden="1">
      <c r="E2728" s="2" t="s">
        <v>8563</v>
      </c>
      <c r="F2728" s="2" t="s">
        <v>8640</v>
      </c>
      <c r="G2728" s="2" t="s">
        <v>1</v>
      </c>
      <c r="H2728" s="2" t="s">
        <v>0</v>
      </c>
      <c r="I2728" s="2" t="s">
        <v>8149</v>
      </c>
      <c r="J2728" s="2" t="s">
        <v>8150</v>
      </c>
      <c r="K2728" s="41">
        <v>1912</v>
      </c>
      <c r="L2728" s="48">
        <v>1912</v>
      </c>
      <c r="M2728" s="49" t="s">
        <v>95</v>
      </c>
      <c r="N2728" s="39" t="s">
        <v>96</v>
      </c>
      <c r="O2728" s="2">
        <v>0</v>
      </c>
      <c r="P2728" s="2">
        <v>0</v>
      </c>
      <c r="Q2728" s="39">
        <v>10.71</v>
      </c>
      <c r="R2728" s="2">
        <v>1.3923000000000001</v>
      </c>
      <c r="S2728" s="2">
        <v>0</v>
      </c>
      <c r="T2728" s="2">
        <v>0</v>
      </c>
      <c r="U2728" s="39">
        <v>12.102300000000001</v>
      </c>
      <c r="V2728" s="2">
        <v>0</v>
      </c>
      <c r="W2728" s="2" t="s">
        <v>1</v>
      </c>
      <c r="X2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8"/>
      <c r="Z2728"/>
      <c r="AA2728"/>
    </row>
    <row r="2729" spans="5:27" hidden="1">
      <c r="E2729" s="2" t="s">
        <v>8563</v>
      </c>
      <c r="F2729" s="2" t="s">
        <v>8640</v>
      </c>
      <c r="G2729" s="2" t="s">
        <v>1</v>
      </c>
      <c r="H2729" s="2" t="s">
        <v>0</v>
      </c>
      <c r="I2729" s="2" t="s">
        <v>8149</v>
      </c>
      <c r="J2729" s="2" t="s">
        <v>8150</v>
      </c>
      <c r="K2729" s="41">
        <v>1913</v>
      </c>
      <c r="L2729" s="48">
        <v>1913</v>
      </c>
      <c r="M2729" s="49" t="s">
        <v>95</v>
      </c>
      <c r="N2729" s="39" t="s">
        <v>96</v>
      </c>
      <c r="O2729" s="2">
        <v>0</v>
      </c>
      <c r="P2729" s="2">
        <v>0</v>
      </c>
      <c r="Q2729" s="39">
        <v>27.8</v>
      </c>
      <c r="R2729" s="2">
        <v>3.6140000000000003</v>
      </c>
      <c r="S2729" s="2">
        <v>0</v>
      </c>
      <c r="T2729" s="2">
        <v>0</v>
      </c>
      <c r="U2729" s="39">
        <v>31.414000000000001</v>
      </c>
      <c r="V2729" s="2">
        <v>0</v>
      </c>
      <c r="W2729" s="2" t="s">
        <v>1</v>
      </c>
      <c r="X2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29"/>
      <c r="Z2729"/>
      <c r="AA2729"/>
    </row>
    <row r="2730" spans="5:27" hidden="1">
      <c r="E2730" s="2" t="s">
        <v>8563</v>
      </c>
      <c r="F2730" s="2" t="s">
        <v>8640</v>
      </c>
      <c r="G2730" s="2" t="s">
        <v>1</v>
      </c>
      <c r="H2730" s="2" t="s">
        <v>0</v>
      </c>
      <c r="I2730" s="2" t="s">
        <v>8149</v>
      </c>
      <c r="J2730" s="2" t="s">
        <v>8150</v>
      </c>
      <c r="K2730" s="41">
        <v>1914</v>
      </c>
      <c r="L2730" s="48">
        <v>1914</v>
      </c>
      <c r="M2730" s="49" t="s">
        <v>95</v>
      </c>
      <c r="N2730" s="39" t="s">
        <v>96</v>
      </c>
      <c r="O2730" s="2">
        <v>0</v>
      </c>
      <c r="P2730" s="2">
        <v>0</v>
      </c>
      <c r="Q2730" s="39">
        <v>37.56</v>
      </c>
      <c r="R2730" s="2">
        <v>4.8828000000000005</v>
      </c>
      <c r="S2730" s="2">
        <v>0</v>
      </c>
      <c r="T2730" s="2">
        <v>0</v>
      </c>
      <c r="U2730" s="39">
        <v>42.442800000000005</v>
      </c>
      <c r="V2730" s="2">
        <v>0</v>
      </c>
      <c r="W2730" s="2" t="s">
        <v>1</v>
      </c>
      <c r="X2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0"/>
      <c r="Z2730"/>
      <c r="AA2730"/>
    </row>
    <row r="2731" spans="5:27" hidden="1">
      <c r="E2731" s="2" t="s">
        <v>8563</v>
      </c>
      <c r="F2731" s="2" t="s">
        <v>8640</v>
      </c>
      <c r="G2731" s="2" t="s">
        <v>1</v>
      </c>
      <c r="H2731" s="2" t="s">
        <v>0</v>
      </c>
      <c r="I2731" s="2" t="s">
        <v>8149</v>
      </c>
      <c r="J2731" s="2" t="s">
        <v>8150</v>
      </c>
      <c r="K2731" s="41">
        <v>1915</v>
      </c>
      <c r="L2731" s="48">
        <v>1915</v>
      </c>
      <c r="M2731" s="49" t="s">
        <v>95</v>
      </c>
      <c r="N2731" s="39" t="s">
        <v>96</v>
      </c>
      <c r="O2731" s="2">
        <v>0</v>
      </c>
      <c r="P2731" s="2">
        <v>0</v>
      </c>
      <c r="Q2731" s="39">
        <v>25.94</v>
      </c>
      <c r="R2731" s="2">
        <v>3.3722000000000003</v>
      </c>
      <c r="S2731" s="2">
        <v>0</v>
      </c>
      <c r="T2731" s="2">
        <v>0</v>
      </c>
      <c r="U2731" s="39">
        <v>29.312200000000001</v>
      </c>
      <c r="V2731" s="2">
        <v>0</v>
      </c>
      <c r="W2731" s="2" t="s">
        <v>1</v>
      </c>
      <c r="X2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1"/>
      <c r="Z2731"/>
      <c r="AA2731"/>
    </row>
    <row r="2732" spans="5:27" hidden="1">
      <c r="E2732" s="2" t="s">
        <v>8563</v>
      </c>
      <c r="F2732" s="2" t="s">
        <v>8640</v>
      </c>
      <c r="G2732" s="2" t="s">
        <v>1</v>
      </c>
      <c r="H2732" s="2" t="s">
        <v>0</v>
      </c>
      <c r="I2732" s="2" t="s">
        <v>8149</v>
      </c>
      <c r="J2732" s="2" t="s">
        <v>8150</v>
      </c>
      <c r="K2732" s="41">
        <v>1916</v>
      </c>
      <c r="L2732" s="48">
        <v>1916</v>
      </c>
      <c r="M2732" s="49" t="s">
        <v>95</v>
      </c>
      <c r="N2732" s="39" t="s">
        <v>96</v>
      </c>
      <c r="O2732" s="2">
        <v>0</v>
      </c>
      <c r="P2732" s="2">
        <v>0</v>
      </c>
      <c r="Q2732" s="39">
        <v>38.82</v>
      </c>
      <c r="R2732" s="2">
        <v>5.0466000000000006</v>
      </c>
      <c r="S2732" s="2">
        <v>0</v>
      </c>
      <c r="T2732" s="2">
        <v>0</v>
      </c>
      <c r="U2732" s="39">
        <v>43.866599999999998</v>
      </c>
      <c r="V2732" s="2">
        <v>0</v>
      </c>
      <c r="W2732" s="2" t="s">
        <v>1</v>
      </c>
      <c r="X2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2"/>
      <c r="Z2732"/>
      <c r="AA2732"/>
    </row>
    <row r="2733" spans="5:27" hidden="1">
      <c r="E2733" s="2" t="s">
        <v>8563</v>
      </c>
      <c r="F2733" s="2" t="s">
        <v>8640</v>
      </c>
      <c r="G2733" s="2" t="s">
        <v>1</v>
      </c>
      <c r="H2733" s="2" t="s">
        <v>0</v>
      </c>
      <c r="I2733" s="2" t="s">
        <v>8149</v>
      </c>
      <c r="J2733" s="2" t="s">
        <v>8150</v>
      </c>
      <c r="K2733" s="41">
        <v>1917</v>
      </c>
      <c r="L2733" s="48">
        <v>1917</v>
      </c>
      <c r="M2733" s="49" t="s">
        <v>95</v>
      </c>
      <c r="N2733" s="39" t="s">
        <v>96</v>
      </c>
      <c r="O2733" s="2">
        <v>0</v>
      </c>
      <c r="P2733" s="2">
        <v>0</v>
      </c>
      <c r="Q2733" s="39">
        <v>15.52</v>
      </c>
      <c r="R2733" s="2">
        <v>2.0175999999999998</v>
      </c>
      <c r="S2733" s="2">
        <v>0</v>
      </c>
      <c r="T2733" s="2">
        <v>0</v>
      </c>
      <c r="U2733" s="39">
        <v>17.537599999999998</v>
      </c>
      <c r="V2733" s="2">
        <v>0</v>
      </c>
      <c r="W2733" s="2" t="s">
        <v>1</v>
      </c>
      <c r="X2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3"/>
      <c r="Z2733"/>
      <c r="AA2733"/>
    </row>
    <row r="2734" spans="5:27" hidden="1">
      <c r="E2734" s="2" t="s">
        <v>8563</v>
      </c>
      <c r="F2734" s="2" t="s">
        <v>8640</v>
      </c>
      <c r="G2734" s="2" t="s">
        <v>1</v>
      </c>
      <c r="H2734" s="2" t="s">
        <v>0</v>
      </c>
      <c r="I2734" s="2" t="s">
        <v>8149</v>
      </c>
      <c r="J2734" s="2" t="s">
        <v>8150</v>
      </c>
      <c r="K2734" s="41">
        <v>1918</v>
      </c>
      <c r="L2734" s="48">
        <v>1918</v>
      </c>
      <c r="M2734" s="49" t="s">
        <v>95</v>
      </c>
      <c r="N2734" s="39" t="s">
        <v>96</v>
      </c>
      <c r="O2734" s="2">
        <v>0</v>
      </c>
      <c r="P2734" s="2">
        <v>0</v>
      </c>
      <c r="Q2734" s="39">
        <v>41.7</v>
      </c>
      <c r="R2734" s="2">
        <v>5.4210000000000003</v>
      </c>
      <c r="S2734" s="2">
        <v>0</v>
      </c>
      <c r="T2734" s="2">
        <v>0</v>
      </c>
      <c r="U2734" s="39">
        <v>47.121000000000002</v>
      </c>
      <c r="V2734" s="2">
        <v>0</v>
      </c>
      <c r="W2734" s="2" t="s">
        <v>1</v>
      </c>
      <c r="X2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4"/>
      <c r="Z2734"/>
      <c r="AA2734"/>
    </row>
    <row r="2735" spans="5:27" hidden="1">
      <c r="E2735" s="2" t="s">
        <v>8563</v>
      </c>
      <c r="F2735" s="2" t="s">
        <v>8640</v>
      </c>
      <c r="G2735" s="2" t="s">
        <v>1</v>
      </c>
      <c r="H2735" s="2" t="s">
        <v>0</v>
      </c>
      <c r="I2735" s="2" t="s">
        <v>8149</v>
      </c>
      <c r="J2735" s="2" t="s">
        <v>8150</v>
      </c>
      <c r="K2735" s="41">
        <v>1919</v>
      </c>
      <c r="L2735" s="48">
        <v>1919</v>
      </c>
      <c r="M2735" s="49" t="s">
        <v>95</v>
      </c>
      <c r="N2735" s="39" t="s">
        <v>96</v>
      </c>
      <c r="O2735" s="2">
        <v>0</v>
      </c>
      <c r="P2735" s="2">
        <v>0</v>
      </c>
      <c r="Q2735" s="39">
        <v>26.12</v>
      </c>
      <c r="R2735" s="2">
        <v>3.3956000000000004</v>
      </c>
      <c r="S2735" s="2">
        <v>0</v>
      </c>
      <c r="T2735" s="2">
        <v>0</v>
      </c>
      <c r="U2735" s="39">
        <v>29.515600000000003</v>
      </c>
      <c r="V2735" s="2">
        <v>0</v>
      </c>
      <c r="W2735" s="2" t="s">
        <v>1</v>
      </c>
      <c r="X2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5"/>
      <c r="Z2735"/>
      <c r="AA2735"/>
    </row>
    <row r="2736" spans="5:27" hidden="1">
      <c r="E2736" s="2" t="s">
        <v>8563</v>
      </c>
      <c r="F2736" s="2" t="s">
        <v>8640</v>
      </c>
      <c r="G2736" s="2" t="s">
        <v>1</v>
      </c>
      <c r="H2736" s="2" t="s">
        <v>0</v>
      </c>
      <c r="I2736" s="2" t="s">
        <v>8149</v>
      </c>
      <c r="J2736" s="2" t="s">
        <v>8150</v>
      </c>
      <c r="K2736" s="41">
        <v>1920</v>
      </c>
      <c r="L2736" s="48">
        <v>1920</v>
      </c>
      <c r="M2736" s="49" t="s">
        <v>95</v>
      </c>
      <c r="N2736" s="39" t="s">
        <v>96</v>
      </c>
      <c r="O2736" s="2">
        <v>0</v>
      </c>
      <c r="P2736" s="2">
        <v>0</v>
      </c>
      <c r="Q2736" s="39">
        <v>42.48</v>
      </c>
      <c r="R2736" s="2">
        <v>5.5224000000000002</v>
      </c>
      <c r="S2736" s="2">
        <v>0</v>
      </c>
      <c r="T2736" s="2">
        <v>0</v>
      </c>
      <c r="U2736" s="39">
        <v>48.002399999999994</v>
      </c>
      <c r="V2736" s="2">
        <v>0</v>
      </c>
      <c r="W2736" s="2" t="s">
        <v>1</v>
      </c>
      <c r="X2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6"/>
      <c r="Z2736"/>
      <c r="AA2736"/>
    </row>
    <row r="2737" spans="5:27" hidden="1">
      <c r="E2737" s="2" t="s">
        <v>8563</v>
      </c>
      <c r="F2737" s="2" t="s">
        <v>8640</v>
      </c>
      <c r="G2737" s="2" t="s">
        <v>1</v>
      </c>
      <c r="H2737" s="2" t="s">
        <v>0</v>
      </c>
      <c r="I2737" s="2" t="s">
        <v>8149</v>
      </c>
      <c r="J2737" s="2" t="s">
        <v>8150</v>
      </c>
      <c r="K2737" s="41">
        <v>1921</v>
      </c>
      <c r="L2737" s="48">
        <v>1921</v>
      </c>
      <c r="M2737" s="49" t="s">
        <v>95</v>
      </c>
      <c r="N2737" s="39" t="s">
        <v>96</v>
      </c>
      <c r="O2737" s="2">
        <v>0</v>
      </c>
      <c r="P2737" s="2">
        <v>0</v>
      </c>
      <c r="Q2737" s="39">
        <v>21.48</v>
      </c>
      <c r="R2737" s="2">
        <v>2.7924000000000002</v>
      </c>
      <c r="S2737" s="2">
        <v>0</v>
      </c>
      <c r="T2737" s="2">
        <v>0</v>
      </c>
      <c r="U2737" s="39">
        <v>24.272400000000001</v>
      </c>
      <c r="V2737" s="2">
        <v>0</v>
      </c>
      <c r="W2737" s="2" t="s">
        <v>1</v>
      </c>
      <c r="X2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7"/>
      <c r="Z2737"/>
      <c r="AA2737"/>
    </row>
    <row r="2738" spans="5:27" hidden="1">
      <c r="E2738" s="2" t="s">
        <v>8563</v>
      </c>
      <c r="F2738" s="2" t="s">
        <v>8640</v>
      </c>
      <c r="G2738" s="2" t="s">
        <v>1</v>
      </c>
      <c r="H2738" s="2" t="s">
        <v>0</v>
      </c>
      <c r="I2738" s="2" t="s">
        <v>8149</v>
      </c>
      <c r="J2738" s="2" t="s">
        <v>8150</v>
      </c>
      <c r="K2738" s="41">
        <v>1922</v>
      </c>
      <c r="L2738" s="48">
        <v>1922</v>
      </c>
      <c r="M2738" s="49" t="s">
        <v>95</v>
      </c>
      <c r="N2738" s="39" t="s">
        <v>96</v>
      </c>
      <c r="O2738" s="2">
        <v>0</v>
      </c>
      <c r="P2738" s="2">
        <v>0</v>
      </c>
      <c r="Q2738" s="39">
        <v>25.99</v>
      </c>
      <c r="R2738" s="2">
        <v>3.3786999999999998</v>
      </c>
      <c r="S2738" s="2">
        <v>0</v>
      </c>
      <c r="T2738" s="2">
        <v>0</v>
      </c>
      <c r="U2738" s="39">
        <v>29.368699999999997</v>
      </c>
      <c r="V2738" s="2">
        <v>0</v>
      </c>
      <c r="W2738" s="2" t="s">
        <v>1</v>
      </c>
      <c r="X2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8"/>
      <c r="Z2738"/>
      <c r="AA2738"/>
    </row>
    <row r="2739" spans="5:27" hidden="1">
      <c r="E2739" s="2" t="s">
        <v>8563</v>
      </c>
      <c r="F2739" s="2" t="s">
        <v>8640</v>
      </c>
      <c r="G2739" s="2" t="s">
        <v>1</v>
      </c>
      <c r="H2739" s="2" t="s">
        <v>0</v>
      </c>
      <c r="I2739" s="2" t="s">
        <v>8149</v>
      </c>
      <c r="J2739" s="2" t="s">
        <v>8150</v>
      </c>
      <c r="K2739" s="41">
        <v>1923</v>
      </c>
      <c r="L2739" s="48">
        <v>1923</v>
      </c>
      <c r="M2739" s="49" t="s">
        <v>95</v>
      </c>
      <c r="N2739" s="39" t="s">
        <v>96</v>
      </c>
      <c r="O2739" s="2">
        <v>0</v>
      </c>
      <c r="P2739" s="2">
        <v>0</v>
      </c>
      <c r="Q2739" s="39">
        <v>21.9</v>
      </c>
      <c r="R2739" s="2">
        <v>2.847</v>
      </c>
      <c r="S2739" s="2">
        <v>0</v>
      </c>
      <c r="T2739" s="2">
        <v>0</v>
      </c>
      <c r="U2739" s="39">
        <v>24.747</v>
      </c>
      <c r="V2739" s="2">
        <v>0</v>
      </c>
      <c r="W2739" s="2" t="s">
        <v>1</v>
      </c>
      <c r="X2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39"/>
      <c r="Z2739"/>
      <c r="AA2739"/>
    </row>
    <row r="2740" spans="5:27" hidden="1">
      <c r="E2740" s="2" t="s">
        <v>8563</v>
      </c>
      <c r="F2740" s="2" t="s">
        <v>8640</v>
      </c>
      <c r="G2740" s="2" t="s">
        <v>1</v>
      </c>
      <c r="H2740" s="2" t="s">
        <v>0</v>
      </c>
      <c r="I2740" s="2" t="s">
        <v>8149</v>
      </c>
      <c r="J2740" s="2" t="s">
        <v>8150</v>
      </c>
      <c r="K2740" s="41">
        <v>1924</v>
      </c>
      <c r="L2740" s="48">
        <v>1924</v>
      </c>
      <c r="M2740" s="49" t="s">
        <v>95</v>
      </c>
      <c r="N2740" s="39" t="s">
        <v>96</v>
      </c>
      <c r="O2740" s="2">
        <v>0</v>
      </c>
      <c r="P2740" s="2">
        <v>0</v>
      </c>
      <c r="Q2740" s="39">
        <v>20.64</v>
      </c>
      <c r="R2740" s="2">
        <v>2.6832000000000003</v>
      </c>
      <c r="S2740" s="2">
        <v>0</v>
      </c>
      <c r="T2740" s="2">
        <v>0</v>
      </c>
      <c r="U2740" s="39">
        <v>23.3232</v>
      </c>
      <c r="V2740" s="2">
        <v>0</v>
      </c>
      <c r="W2740" s="2" t="s">
        <v>1</v>
      </c>
      <c r="X2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0"/>
      <c r="Z2740"/>
      <c r="AA2740"/>
    </row>
    <row r="2741" spans="5:27" hidden="1">
      <c r="E2741" s="2" t="s">
        <v>8563</v>
      </c>
      <c r="F2741" s="2" t="s">
        <v>8640</v>
      </c>
      <c r="G2741" s="2" t="s">
        <v>1</v>
      </c>
      <c r="H2741" s="2" t="s">
        <v>0</v>
      </c>
      <c r="I2741" s="2" t="s">
        <v>8149</v>
      </c>
      <c r="J2741" s="2" t="s">
        <v>8150</v>
      </c>
      <c r="K2741" s="41">
        <v>1925</v>
      </c>
      <c r="L2741" s="48">
        <v>1925</v>
      </c>
      <c r="M2741" s="49" t="s">
        <v>95</v>
      </c>
      <c r="N2741" s="39" t="s">
        <v>96</v>
      </c>
      <c r="O2741" s="2">
        <v>0</v>
      </c>
      <c r="P2741" s="2">
        <v>0</v>
      </c>
      <c r="Q2741" s="39">
        <v>14.74</v>
      </c>
      <c r="R2741" s="2">
        <v>1.9162000000000001</v>
      </c>
      <c r="S2741" s="2">
        <v>0</v>
      </c>
      <c r="T2741" s="2">
        <v>0</v>
      </c>
      <c r="U2741" s="39">
        <v>16.656200000000002</v>
      </c>
      <c r="V2741" s="2">
        <v>0</v>
      </c>
      <c r="W2741" s="2" t="s">
        <v>1</v>
      </c>
      <c r="X2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1"/>
      <c r="Z2741"/>
      <c r="AA2741"/>
    </row>
    <row r="2742" spans="5:27" hidden="1">
      <c r="E2742" s="2" t="s">
        <v>8563</v>
      </c>
      <c r="F2742" s="2" t="s">
        <v>8640</v>
      </c>
      <c r="G2742" s="2" t="s">
        <v>1</v>
      </c>
      <c r="H2742" s="2" t="s">
        <v>0</v>
      </c>
      <c r="I2742" s="2" t="s">
        <v>8149</v>
      </c>
      <c r="J2742" s="2" t="s">
        <v>8150</v>
      </c>
      <c r="K2742" s="41">
        <v>1926</v>
      </c>
      <c r="L2742" s="48">
        <v>1926</v>
      </c>
      <c r="M2742" s="49" t="s">
        <v>95</v>
      </c>
      <c r="N2742" s="39" t="s">
        <v>96</v>
      </c>
      <c r="O2742" s="2">
        <v>0</v>
      </c>
      <c r="P2742" s="2">
        <v>0</v>
      </c>
      <c r="Q2742" s="39">
        <v>19.62</v>
      </c>
      <c r="R2742" s="2">
        <v>2.5506000000000002</v>
      </c>
      <c r="S2742" s="2">
        <v>0</v>
      </c>
      <c r="T2742" s="2">
        <v>0</v>
      </c>
      <c r="U2742" s="39">
        <v>22.1706</v>
      </c>
      <c r="V2742" s="2">
        <v>0</v>
      </c>
      <c r="W2742" s="2" t="s">
        <v>1</v>
      </c>
      <c r="X2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2"/>
      <c r="Z2742"/>
      <c r="AA2742"/>
    </row>
    <row r="2743" spans="5:27" hidden="1">
      <c r="E2743" s="2" t="s">
        <v>8563</v>
      </c>
      <c r="F2743" s="2" t="s">
        <v>8640</v>
      </c>
      <c r="G2743" s="2" t="s">
        <v>1</v>
      </c>
      <c r="H2743" s="2" t="s">
        <v>0</v>
      </c>
      <c r="I2743" s="2" t="s">
        <v>8149</v>
      </c>
      <c r="J2743" s="2" t="s">
        <v>8150</v>
      </c>
      <c r="K2743" s="41">
        <v>1927</v>
      </c>
      <c r="L2743" s="48">
        <v>1927</v>
      </c>
      <c r="M2743" s="49" t="s">
        <v>95</v>
      </c>
      <c r="N2743" s="39" t="s">
        <v>96</v>
      </c>
      <c r="O2743" s="2">
        <v>0</v>
      </c>
      <c r="P2743" s="2">
        <v>0</v>
      </c>
      <c r="Q2743" s="39">
        <v>35.22</v>
      </c>
      <c r="R2743" s="2">
        <v>4.5785999999999998</v>
      </c>
      <c r="S2743" s="2">
        <v>0</v>
      </c>
      <c r="T2743" s="2">
        <v>0</v>
      </c>
      <c r="U2743" s="39">
        <v>39.7986</v>
      </c>
      <c r="V2743" s="2">
        <v>0</v>
      </c>
      <c r="W2743" s="2" t="s">
        <v>1</v>
      </c>
      <c r="X2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3"/>
      <c r="Z2743"/>
      <c r="AA2743"/>
    </row>
    <row r="2744" spans="5:27" hidden="1">
      <c r="E2744" s="2" t="s">
        <v>8563</v>
      </c>
      <c r="F2744" s="2" t="s">
        <v>8640</v>
      </c>
      <c r="G2744" s="2" t="s">
        <v>1</v>
      </c>
      <c r="H2744" s="2" t="s">
        <v>0</v>
      </c>
      <c r="I2744" s="2" t="s">
        <v>8149</v>
      </c>
      <c r="J2744" s="2" t="s">
        <v>8150</v>
      </c>
      <c r="K2744" s="41">
        <v>1928</v>
      </c>
      <c r="L2744" s="48">
        <v>1928</v>
      </c>
      <c r="M2744" s="49" t="s">
        <v>95</v>
      </c>
      <c r="N2744" s="39" t="s">
        <v>96</v>
      </c>
      <c r="O2744" s="2">
        <v>0</v>
      </c>
      <c r="P2744" s="2">
        <v>0</v>
      </c>
      <c r="Q2744" s="39">
        <v>21.48</v>
      </c>
      <c r="R2744" s="2">
        <v>2.7924000000000002</v>
      </c>
      <c r="S2744" s="2">
        <v>0</v>
      </c>
      <c r="T2744" s="2">
        <v>0</v>
      </c>
      <c r="U2744" s="39">
        <v>24.272400000000001</v>
      </c>
      <c r="V2744" s="2">
        <v>0</v>
      </c>
      <c r="W2744" s="2" t="s">
        <v>1</v>
      </c>
      <c r="X2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4"/>
      <c r="Z2744"/>
      <c r="AA2744"/>
    </row>
    <row r="2745" spans="5:27" hidden="1">
      <c r="E2745" s="2" t="s">
        <v>8563</v>
      </c>
      <c r="F2745" s="2" t="s">
        <v>8640</v>
      </c>
      <c r="G2745" s="2" t="s">
        <v>1</v>
      </c>
      <c r="H2745" s="2" t="s">
        <v>0</v>
      </c>
      <c r="I2745" s="2" t="s">
        <v>8149</v>
      </c>
      <c r="J2745" s="2" t="s">
        <v>8150</v>
      </c>
      <c r="K2745" s="41">
        <v>1929</v>
      </c>
      <c r="L2745" s="48">
        <v>1929</v>
      </c>
      <c r="M2745" s="49" t="s">
        <v>95</v>
      </c>
      <c r="N2745" s="39" t="s">
        <v>96</v>
      </c>
      <c r="O2745" s="2">
        <v>0</v>
      </c>
      <c r="P2745" s="2">
        <v>0</v>
      </c>
      <c r="Q2745" s="39">
        <v>25.34</v>
      </c>
      <c r="R2745" s="2">
        <v>3.2942</v>
      </c>
      <c r="S2745" s="2">
        <v>0</v>
      </c>
      <c r="T2745" s="2">
        <v>0</v>
      </c>
      <c r="U2745" s="39">
        <v>28.6342</v>
      </c>
      <c r="V2745" s="2">
        <v>0</v>
      </c>
      <c r="W2745" s="2" t="s">
        <v>1</v>
      </c>
      <c r="X2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5"/>
      <c r="Z2745"/>
      <c r="AA2745"/>
    </row>
    <row r="2746" spans="5:27" hidden="1">
      <c r="E2746" s="2" t="s">
        <v>8563</v>
      </c>
      <c r="F2746" s="2" t="s">
        <v>8640</v>
      </c>
      <c r="G2746" s="2" t="s">
        <v>1</v>
      </c>
      <c r="H2746" s="2" t="s">
        <v>0</v>
      </c>
      <c r="I2746" s="2" t="s">
        <v>8149</v>
      </c>
      <c r="J2746" s="2" t="s">
        <v>8150</v>
      </c>
      <c r="K2746" s="41">
        <v>1930</v>
      </c>
      <c r="L2746" s="48">
        <v>1930</v>
      </c>
      <c r="M2746" s="49" t="s">
        <v>95</v>
      </c>
      <c r="N2746" s="39" t="s">
        <v>96</v>
      </c>
      <c r="O2746" s="2">
        <v>0</v>
      </c>
      <c r="P2746" s="2">
        <v>0</v>
      </c>
      <c r="Q2746" s="39">
        <v>19.579999999999998</v>
      </c>
      <c r="R2746" s="2">
        <v>2.5453999999999999</v>
      </c>
      <c r="S2746" s="2">
        <v>0</v>
      </c>
      <c r="T2746" s="2">
        <v>0</v>
      </c>
      <c r="U2746" s="39">
        <v>22.125399999999999</v>
      </c>
      <c r="V2746" s="2">
        <v>0</v>
      </c>
      <c r="W2746" s="2" t="s">
        <v>1</v>
      </c>
      <c r="X2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6"/>
      <c r="Z2746"/>
      <c r="AA2746"/>
    </row>
    <row r="2747" spans="5:27" hidden="1">
      <c r="E2747" s="2" t="s">
        <v>8563</v>
      </c>
      <c r="F2747" s="2" t="s">
        <v>8640</v>
      </c>
      <c r="G2747" s="2" t="s">
        <v>1</v>
      </c>
      <c r="H2747" s="2" t="s">
        <v>0</v>
      </c>
      <c r="I2747" s="2" t="s">
        <v>8149</v>
      </c>
      <c r="J2747" s="2" t="s">
        <v>8150</v>
      </c>
      <c r="K2747" s="41">
        <v>1931</v>
      </c>
      <c r="L2747" s="48">
        <v>1931</v>
      </c>
      <c r="M2747" s="49" t="s">
        <v>95</v>
      </c>
      <c r="N2747" s="39" t="s">
        <v>96</v>
      </c>
      <c r="O2747" s="2">
        <v>0</v>
      </c>
      <c r="P2747" s="2">
        <v>0</v>
      </c>
      <c r="Q2747" s="39">
        <v>42.51</v>
      </c>
      <c r="R2747" s="2">
        <v>5.5263</v>
      </c>
      <c r="S2747" s="2">
        <v>0</v>
      </c>
      <c r="T2747" s="2">
        <v>0</v>
      </c>
      <c r="U2747" s="39">
        <v>48.036299999999997</v>
      </c>
      <c r="V2747" s="2">
        <v>0</v>
      </c>
      <c r="W2747" s="2" t="s">
        <v>1</v>
      </c>
      <c r="X2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7"/>
      <c r="Z2747"/>
      <c r="AA2747"/>
    </row>
    <row r="2748" spans="5:27" hidden="1">
      <c r="E2748" s="2" t="s">
        <v>8563</v>
      </c>
      <c r="F2748" s="2" t="s">
        <v>8640</v>
      </c>
      <c r="G2748" s="2" t="s">
        <v>1</v>
      </c>
      <c r="H2748" s="2" t="s">
        <v>0</v>
      </c>
      <c r="I2748" s="2" t="s">
        <v>8149</v>
      </c>
      <c r="J2748" s="2" t="s">
        <v>8150</v>
      </c>
      <c r="K2748" s="41">
        <v>1932</v>
      </c>
      <c r="L2748" s="48">
        <v>1932</v>
      </c>
      <c r="M2748" s="49" t="s">
        <v>95</v>
      </c>
      <c r="N2748" s="39" t="s">
        <v>96</v>
      </c>
      <c r="O2748" s="2">
        <v>0</v>
      </c>
      <c r="P2748" s="2">
        <v>0</v>
      </c>
      <c r="Q2748" s="39">
        <v>46.36</v>
      </c>
      <c r="R2748" s="2">
        <v>6.0267999999999997</v>
      </c>
      <c r="S2748" s="2">
        <v>0</v>
      </c>
      <c r="T2748" s="2">
        <v>0</v>
      </c>
      <c r="U2748" s="39">
        <v>52.386800000000001</v>
      </c>
      <c r="V2748" s="2">
        <v>0</v>
      </c>
      <c r="W2748" s="2" t="s">
        <v>1</v>
      </c>
      <c r="X2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8"/>
      <c r="Z2748"/>
      <c r="AA2748"/>
    </row>
    <row r="2749" spans="5:27" hidden="1">
      <c r="E2749" s="2" t="s">
        <v>8563</v>
      </c>
      <c r="F2749" s="2" t="s">
        <v>8640</v>
      </c>
      <c r="G2749" s="2" t="s">
        <v>1</v>
      </c>
      <c r="H2749" s="2" t="s">
        <v>0</v>
      </c>
      <c r="I2749" s="2" t="s">
        <v>8149</v>
      </c>
      <c r="J2749" s="2" t="s">
        <v>8150</v>
      </c>
      <c r="K2749" s="41">
        <v>1933</v>
      </c>
      <c r="L2749" s="48">
        <v>1933</v>
      </c>
      <c r="M2749" s="49" t="s">
        <v>7848</v>
      </c>
      <c r="N2749" s="39" t="s">
        <v>7847</v>
      </c>
      <c r="O2749" s="2">
        <v>0</v>
      </c>
      <c r="P2749" s="2">
        <v>0</v>
      </c>
      <c r="Q2749" s="39">
        <v>0</v>
      </c>
      <c r="R2749" s="2">
        <v>0</v>
      </c>
      <c r="S2749" s="2">
        <v>0</v>
      </c>
      <c r="T2749" s="2">
        <v>0</v>
      </c>
      <c r="U2749" s="39">
        <v>0</v>
      </c>
      <c r="V2749" s="2">
        <v>0</v>
      </c>
      <c r="W2749" s="2" t="s">
        <v>1</v>
      </c>
      <c r="X2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49"/>
      <c r="Z2749"/>
      <c r="AA2749"/>
    </row>
    <row r="2750" spans="5:27" hidden="1">
      <c r="E2750" s="2" t="s">
        <v>8563</v>
      </c>
      <c r="F2750" s="2" t="s">
        <v>8640</v>
      </c>
      <c r="G2750" s="2" t="s">
        <v>1</v>
      </c>
      <c r="H2750" s="2" t="s">
        <v>0</v>
      </c>
      <c r="I2750" s="2" t="s">
        <v>8149</v>
      </c>
      <c r="J2750" s="2" t="s">
        <v>8150</v>
      </c>
      <c r="K2750" s="41">
        <v>1934</v>
      </c>
      <c r="L2750" s="48">
        <v>1934</v>
      </c>
      <c r="M2750" s="49" t="s">
        <v>95</v>
      </c>
      <c r="N2750" s="39" t="s">
        <v>96</v>
      </c>
      <c r="O2750" s="2">
        <v>0</v>
      </c>
      <c r="P2750" s="2">
        <v>0</v>
      </c>
      <c r="Q2750" s="39">
        <v>14.32</v>
      </c>
      <c r="R2750" s="2">
        <v>1.8616000000000001</v>
      </c>
      <c r="S2750" s="2">
        <v>0</v>
      </c>
      <c r="T2750" s="2">
        <v>0</v>
      </c>
      <c r="U2750" s="39">
        <v>16.1816</v>
      </c>
      <c r="V2750" s="2">
        <v>0</v>
      </c>
      <c r="W2750" s="2" t="s">
        <v>1</v>
      </c>
      <c r="X2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0"/>
      <c r="Z2750"/>
      <c r="AA2750"/>
    </row>
    <row r="2751" spans="5:27" hidden="1">
      <c r="E2751" s="2" t="s">
        <v>8563</v>
      </c>
      <c r="F2751" s="2" t="s">
        <v>8640</v>
      </c>
      <c r="G2751" s="2" t="s">
        <v>1</v>
      </c>
      <c r="H2751" s="2" t="s">
        <v>0</v>
      </c>
      <c r="I2751" s="2" t="s">
        <v>8149</v>
      </c>
      <c r="J2751" s="2" t="s">
        <v>8150</v>
      </c>
      <c r="K2751" s="41">
        <v>1935</v>
      </c>
      <c r="L2751" s="48">
        <v>1935</v>
      </c>
      <c r="M2751" s="49" t="s">
        <v>95</v>
      </c>
      <c r="N2751" s="39" t="s">
        <v>96</v>
      </c>
      <c r="O2751" s="2">
        <v>0</v>
      </c>
      <c r="P2751" s="2">
        <v>0</v>
      </c>
      <c r="Q2751" s="39">
        <v>19.62</v>
      </c>
      <c r="R2751" s="2">
        <v>2.5506000000000002</v>
      </c>
      <c r="S2751" s="2">
        <v>0</v>
      </c>
      <c r="T2751" s="2">
        <v>0</v>
      </c>
      <c r="U2751" s="39">
        <v>22.1706</v>
      </c>
      <c r="V2751" s="2">
        <v>0</v>
      </c>
      <c r="W2751" s="2" t="s">
        <v>1</v>
      </c>
      <c r="X2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1"/>
      <c r="Z2751"/>
      <c r="AA2751"/>
    </row>
    <row r="2752" spans="5:27" hidden="1">
      <c r="E2752" s="2" t="s">
        <v>8563</v>
      </c>
      <c r="F2752" s="2" t="s">
        <v>8640</v>
      </c>
      <c r="G2752" s="2" t="s">
        <v>1</v>
      </c>
      <c r="H2752" s="2" t="s">
        <v>0</v>
      </c>
      <c r="I2752" s="2" t="s">
        <v>8149</v>
      </c>
      <c r="J2752" s="2" t="s">
        <v>8150</v>
      </c>
      <c r="K2752" s="41">
        <v>1936</v>
      </c>
      <c r="L2752" s="48">
        <v>1936</v>
      </c>
      <c r="M2752" s="49" t="s">
        <v>95</v>
      </c>
      <c r="N2752" s="39" t="s">
        <v>96</v>
      </c>
      <c r="O2752" s="2">
        <v>0</v>
      </c>
      <c r="P2752" s="2">
        <v>0</v>
      </c>
      <c r="Q2752" s="39">
        <v>12.46</v>
      </c>
      <c r="R2752" s="2">
        <v>1.6198000000000001</v>
      </c>
      <c r="S2752" s="2">
        <v>0</v>
      </c>
      <c r="T2752" s="2">
        <v>0</v>
      </c>
      <c r="U2752" s="39">
        <v>14.079800000000001</v>
      </c>
      <c r="V2752" s="2">
        <v>0</v>
      </c>
      <c r="W2752" s="2" t="s">
        <v>1</v>
      </c>
      <c r="X2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2"/>
      <c r="Z2752"/>
      <c r="AA2752"/>
    </row>
    <row r="2753" spans="5:27" hidden="1">
      <c r="E2753" s="2" t="s">
        <v>8563</v>
      </c>
      <c r="F2753" s="2" t="s">
        <v>8640</v>
      </c>
      <c r="G2753" s="2" t="s">
        <v>1</v>
      </c>
      <c r="H2753" s="2" t="s">
        <v>0</v>
      </c>
      <c r="I2753" s="2" t="s">
        <v>8149</v>
      </c>
      <c r="J2753" s="2" t="s">
        <v>8150</v>
      </c>
      <c r="K2753" s="41">
        <v>1937</v>
      </c>
      <c r="L2753" s="48">
        <v>1937</v>
      </c>
      <c r="M2753" s="49" t="s">
        <v>95</v>
      </c>
      <c r="N2753" s="39" t="s">
        <v>96</v>
      </c>
      <c r="O2753" s="2">
        <v>0</v>
      </c>
      <c r="P2753" s="2">
        <v>0</v>
      </c>
      <c r="Q2753" s="39">
        <v>40.26</v>
      </c>
      <c r="R2753" s="2">
        <v>5.2337999999999996</v>
      </c>
      <c r="S2753" s="2">
        <v>0</v>
      </c>
      <c r="T2753" s="2">
        <v>0</v>
      </c>
      <c r="U2753" s="39">
        <v>45.4938</v>
      </c>
      <c r="V2753" s="2">
        <v>0</v>
      </c>
      <c r="W2753" s="2" t="s">
        <v>1</v>
      </c>
      <c r="X2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3"/>
      <c r="Z2753"/>
      <c r="AA2753"/>
    </row>
    <row r="2754" spans="5:27" hidden="1">
      <c r="E2754" s="2" t="s">
        <v>8563</v>
      </c>
      <c r="F2754" s="2" t="s">
        <v>8640</v>
      </c>
      <c r="G2754" s="2" t="s">
        <v>1</v>
      </c>
      <c r="H2754" s="2" t="s">
        <v>0</v>
      </c>
      <c r="I2754" s="2" t="s">
        <v>8149</v>
      </c>
      <c r="J2754" s="2" t="s">
        <v>8150</v>
      </c>
      <c r="K2754" s="41">
        <v>1938</v>
      </c>
      <c r="L2754" s="48">
        <v>1938</v>
      </c>
      <c r="M2754" s="49" t="s">
        <v>95</v>
      </c>
      <c r="N2754" s="39" t="s">
        <v>96</v>
      </c>
      <c r="O2754" s="2">
        <v>0</v>
      </c>
      <c r="P2754" s="2">
        <v>0</v>
      </c>
      <c r="Q2754" s="39">
        <v>7.16</v>
      </c>
      <c r="R2754" s="2">
        <v>0.93080000000000007</v>
      </c>
      <c r="S2754" s="2">
        <v>0</v>
      </c>
      <c r="T2754" s="2">
        <v>0</v>
      </c>
      <c r="U2754" s="39">
        <v>8.0907999999999998</v>
      </c>
      <c r="V2754" s="2">
        <v>0</v>
      </c>
      <c r="W2754" s="2" t="s">
        <v>1</v>
      </c>
      <c r="X2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4"/>
      <c r="Z2754"/>
      <c r="AA2754"/>
    </row>
    <row r="2755" spans="5:27" hidden="1">
      <c r="E2755" s="2" t="s">
        <v>8563</v>
      </c>
      <c r="F2755" s="2" t="s">
        <v>8640</v>
      </c>
      <c r="G2755" s="2" t="s">
        <v>1</v>
      </c>
      <c r="H2755" s="2" t="s">
        <v>0</v>
      </c>
      <c r="I2755" s="2" t="s">
        <v>8149</v>
      </c>
      <c r="J2755" s="2" t="s">
        <v>8150</v>
      </c>
      <c r="K2755" s="41">
        <v>1939</v>
      </c>
      <c r="L2755" s="48">
        <v>1939</v>
      </c>
      <c r="M2755" s="49" t="s">
        <v>95</v>
      </c>
      <c r="N2755" s="39" t="s">
        <v>96</v>
      </c>
      <c r="O2755" s="2">
        <v>0</v>
      </c>
      <c r="P2755" s="2">
        <v>0</v>
      </c>
      <c r="Q2755" s="39">
        <v>21.9</v>
      </c>
      <c r="R2755" s="2">
        <v>2.847</v>
      </c>
      <c r="S2755" s="2">
        <v>0</v>
      </c>
      <c r="T2755" s="2">
        <v>0</v>
      </c>
      <c r="U2755" s="39">
        <v>24.747</v>
      </c>
      <c r="V2755" s="2">
        <v>0</v>
      </c>
      <c r="W2755" s="2" t="s">
        <v>1</v>
      </c>
      <c r="X2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5"/>
      <c r="Z2755"/>
      <c r="AA2755"/>
    </row>
    <row r="2756" spans="5:27" hidden="1">
      <c r="E2756" s="2" t="s">
        <v>8563</v>
      </c>
      <c r="F2756" s="2" t="s">
        <v>8640</v>
      </c>
      <c r="G2756" s="2" t="s">
        <v>1</v>
      </c>
      <c r="H2756" s="2" t="s">
        <v>0</v>
      </c>
      <c r="I2756" s="2" t="s">
        <v>8149</v>
      </c>
      <c r="J2756" s="2" t="s">
        <v>8150</v>
      </c>
      <c r="K2756" s="41">
        <v>1940</v>
      </c>
      <c r="L2756" s="48">
        <v>1940</v>
      </c>
      <c r="M2756" s="49" t="s">
        <v>95</v>
      </c>
      <c r="N2756" s="39" t="s">
        <v>96</v>
      </c>
      <c r="O2756" s="2">
        <v>0</v>
      </c>
      <c r="P2756" s="2">
        <v>0</v>
      </c>
      <c r="Q2756" s="39">
        <v>26.17</v>
      </c>
      <c r="R2756" s="2">
        <v>3.4021000000000003</v>
      </c>
      <c r="S2756" s="2">
        <v>0</v>
      </c>
      <c r="T2756" s="2">
        <v>0</v>
      </c>
      <c r="U2756" s="39">
        <v>29.572100000000002</v>
      </c>
      <c r="V2756" s="2">
        <v>0</v>
      </c>
      <c r="W2756" s="2" t="s">
        <v>1</v>
      </c>
      <c r="X2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6"/>
      <c r="Z2756"/>
      <c r="AA2756"/>
    </row>
    <row r="2757" spans="5:27" hidden="1">
      <c r="E2757" s="2" t="s">
        <v>8563</v>
      </c>
      <c r="F2757" s="2" t="s">
        <v>8640</v>
      </c>
      <c r="G2757" s="2" t="s">
        <v>1</v>
      </c>
      <c r="H2757" s="2" t="s">
        <v>0</v>
      </c>
      <c r="I2757" s="2" t="s">
        <v>8149</v>
      </c>
      <c r="J2757" s="2" t="s">
        <v>8150</v>
      </c>
      <c r="K2757" s="41">
        <v>1941</v>
      </c>
      <c r="L2757" s="48">
        <v>1941</v>
      </c>
      <c r="M2757" s="49" t="s">
        <v>7913</v>
      </c>
      <c r="N2757" s="39" t="s">
        <v>7914</v>
      </c>
      <c r="O2757" s="2">
        <v>0</v>
      </c>
      <c r="P2757" s="2">
        <v>0</v>
      </c>
      <c r="Q2757" s="39">
        <v>23.79</v>
      </c>
      <c r="R2757" s="2">
        <v>3.0926999999999998</v>
      </c>
      <c r="S2757" s="2">
        <v>0</v>
      </c>
      <c r="T2757" s="2">
        <v>0</v>
      </c>
      <c r="U2757" s="39">
        <v>26.8827</v>
      </c>
      <c r="V2757" s="2">
        <v>0</v>
      </c>
      <c r="W2757" s="2" t="s">
        <v>1</v>
      </c>
      <c r="X2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7"/>
      <c r="Z2757"/>
      <c r="AA2757"/>
    </row>
    <row r="2758" spans="5:27" hidden="1">
      <c r="E2758" s="2" t="s">
        <v>8563</v>
      </c>
      <c r="F2758" s="2" t="s">
        <v>8640</v>
      </c>
      <c r="G2758" s="2" t="s">
        <v>1</v>
      </c>
      <c r="H2758" s="2" t="s">
        <v>0</v>
      </c>
      <c r="I2758" s="2" t="s">
        <v>8149</v>
      </c>
      <c r="J2758" s="2" t="s">
        <v>8150</v>
      </c>
      <c r="K2758" s="41">
        <v>1942</v>
      </c>
      <c r="L2758" s="48">
        <v>1942</v>
      </c>
      <c r="M2758" s="49" t="s">
        <v>8159</v>
      </c>
      <c r="N2758" s="39" t="s">
        <v>8162</v>
      </c>
      <c r="O2758" s="2">
        <v>0</v>
      </c>
      <c r="P2758" s="2">
        <v>0</v>
      </c>
      <c r="Q2758" s="39">
        <v>150</v>
      </c>
      <c r="R2758" s="2">
        <v>19.5</v>
      </c>
      <c r="S2758" s="2">
        <v>0</v>
      </c>
      <c r="T2758" s="2">
        <v>0</v>
      </c>
      <c r="U2758" s="39">
        <v>169.5</v>
      </c>
      <c r="V2758" s="2">
        <v>0</v>
      </c>
      <c r="W2758" s="2" t="s">
        <v>1</v>
      </c>
      <c r="X2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8"/>
      <c r="Z2758"/>
      <c r="AA2758"/>
    </row>
    <row r="2759" spans="5:27" hidden="1">
      <c r="E2759" s="2" t="s">
        <v>8563</v>
      </c>
      <c r="F2759" s="2" t="s">
        <v>8640</v>
      </c>
      <c r="G2759" s="2" t="s">
        <v>1</v>
      </c>
      <c r="H2759" s="2" t="s">
        <v>0</v>
      </c>
      <c r="I2759" s="2" t="s">
        <v>8149</v>
      </c>
      <c r="J2759" s="2" t="s">
        <v>8150</v>
      </c>
      <c r="K2759" s="41">
        <v>1943</v>
      </c>
      <c r="L2759" s="48">
        <v>1943</v>
      </c>
      <c r="M2759" s="49" t="s">
        <v>8159</v>
      </c>
      <c r="N2759" s="39" t="s">
        <v>8162</v>
      </c>
      <c r="O2759" s="2">
        <v>0</v>
      </c>
      <c r="P2759" s="2">
        <v>0</v>
      </c>
      <c r="Q2759" s="39">
        <v>35.04</v>
      </c>
      <c r="R2759" s="2">
        <v>4.5552000000000001</v>
      </c>
      <c r="S2759" s="2">
        <v>0</v>
      </c>
      <c r="T2759" s="2">
        <v>0</v>
      </c>
      <c r="U2759" s="39">
        <v>39.595199999999998</v>
      </c>
      <c r="V2759" s="2">
        <v>0</v>
      </c>
      <c r="W2759" s="2" t="s">
        <v>1</v>
      </c>
      <c r="X2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59"/>
      <c r="Z2759"/>
      <c r="AA2759"/>
    </row>
    <row r="2760" spans="5:27" hidden="1">
      <c r="E2760" s="2" t="s">
        <v>8563</v>
      </c>
      <c r="F2760" s="2" t="s">
        <v>8640</v>
      </c>
      <c r="G2760" s="2" t="s">
        <v>1</v>
      </c>
      <c r="H2760" s="2" t="s">
        <v>0</v>
      </c>
      <c r="I2760" s="2" t="s">
        <v>8149</v>
      </c>
      <c r="J2760" s="2" t="s">
        <v>8150</v>
      </c>
      <c r="K2760" s="41">
        <v>1944</v>
      </c>
      <c r="L2760" s="48">
        <v>1944</v>
      </c>
      <c r="M2760" s="49" t="s">
        <v>95</v>
      </c>
      <c r="N2760" s="39" t="s">
        <v>96</v>
      </c>
      <c r="O2760" s="2">
        <v>0</v>
      </c>
      <c r="P2760" s="2">
        <v>0</v>
      </c>
      <c r="Q2760" s="39">
        <v>14.32</v>
      </c>
      <c r="R2760" s="2">
        <v>1.8616000000000001</v>
      </c>
      <c r="S2760" s="2">
        <v>0</v>
      </c>
      <c r="T2760" s="2">
        <v>0</v>
      </c>
      <c r="U2760" s="39">
        <v>16.1816</v>
      </c>
      <c r="V2760" s="2">
        <v>0</v>
      </c>
      <c r="W2760" s="2" t="s">
        <v>1</v>
      </c>
      <c r="X2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0"/>
      <c r="Z2760"/>
      <c r="AA2760"/>
    </row>
    <row r="2761" spans="5:27" hidden="1">
      <c r="E2761" s="2" t="s">
        <v>8563</v>
      </c>
      <c r="F2761" s="2" t="s">
        <v>8640</v>
      </c>
      <c r="G2761" s="2" t="s">
        <v>1</v>
      </c>
      <c r="H2761" s="2" t="s">
        <v>0</v>
      </c>
      <c r="I2761" s="2" t="s">
        <v>8149</v>
      </c>
      <c r="J2761" s="2" t="s">
        <v>8150</v>
      </c>
      <c r="K2761" s="41">
        <v>1945</v>
      </c>
      <c r="L2761" s="48">
        <v>1945</v>
      </c>
      <c r="M2761" s="49" t="s">
        <v>95</v>
      </c>
      <c r="N2761" s="39" t="s">
        <v>96</v>
      </c>
      <c r="O2761" s="2">
        <v>0</v>
      </c>
      <c r="P2761" s="2">
        <v>0</v>
      </c>
      <c r="Q2761" s="39">
        <v>33.479999999999997</v>
      </c>
      <c r="R2761" s="2">
        <v>4.3523999999999994</v>
      </c>
      <c r="S2761" s="2">
        <v>0</v>
      </c>
      <c r="T2761" s="2">
        <v>0</v>
      </c>
      <c r="U2761" s="39">
        <v>37.832399999999993</v>
      </c>
      <c r="V2761" s="2">
        <v>0</v>
      </c>
      <c r="W2761" s="2" t="s">
        <v>1</v>
      </c>
      <c r="X2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1"/>
      <c r="Z2761"/>
      <c r="AA2761"/>
    </row>
    <row r="2762" spans="5:27" hidden="1">
      <c r="E2762" s="2" t="s">
        <v>8563</v>
      </c>
      <c r="F2762" s="2" t="s">
        <v>8640</v>
      </c>
      <c r="G2762" s="2" t="s">
        <v>1</v>
      </c>
      <c r="H2762" s="2" t="s">
        <v>0</v>
      </c>
      <c r="I2762" s="2" t="s">
        <v>8149</v>
      </c>
      <c r="J2762" s="2" t="s">
        <v>8150</v>
      </c>
      <c r="K2762" s="41">
        <v>1946</v>
      </c>
      <c r="L2762" s="48">
        <v>1946</v>
      </c>
      <c r="M2762" s="49" t="s">
        <v>95</v>
      </c>
      <c r="N2762" s="39" t="s">
        <v>96</v>
      </c>
      <c r="O2762" s="2">
        <v>0</v>
      </c>
      <c r="P2762" s="2">
        <v>0</v>
      </c>
      <c r="Q2762" s="39">
        <v>33.1</v>
      </c>
      <c r="R2762" s="2">
        <v>4.3029999999999999</v>
      </c>
      <c r="S2762" s="2">
        <v>0</v>
      </c>
      <c r="T2762" s="2">
        <v>0</v>
      </c>
      <c r="U2762" s="39">
        <v>37.402999999999999</v>
      </c>
      <c r="V2762" s="2">
        <v>0</v>
      </c>
      <c r="W2762" s="2" t="s">
        <v>1</v>
      </c>
      <c r="X2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2"/>
      <c r="Z2762"/>
      <c r="AA2762"/>
    </row>
    <row r="2763" spans="5:27" hidden="1">
      <c r="E2763" s="2" t="s">
        <v>8563</v>
      </c>
      <c r="F2763" s="2" t="s">
        <v>8640</v>
      </c>
      <c r="G2763" s="2" t="s">
        <v>1</v>
      </c>
      <c r="H2763" s="2" t="s">
        <v>0</v>
      </c>
      <c r="I2763" s="2" t="s">
        <v>8149</v>
      </c>
      <c r="J2763" s="2" t="s">
        <v>8150</v>
      </c>
      <c r="K2763" s="41">
        <v>1947</v>
      </c>
      <c r="L2763" s="48">
        <v>1947</v>
      </c>
      <c r="M2763" s="49" t="s">
        <v>95</v>
      </c>
      <c r="N2763" s="39" t="s">
        <v>96</v>
      </c>
      <c r="O2763" s="2">
        <v>0</v>
      </c>
      <c r="P2763" s="2">
        <v>0</v>
      </c>
      <c r="Q2763" s="39">
        <v>30.93</v>
      </c>
      <c r="R2763" s="2">
        <v>4.0209000000000001</v>
      </c>
      <c r="S2763" s="2">
        <v>0</v>
      </c>
      <c r="T2763" s="2">
        <v>0</v>
      </c>
      <c r="U2763" s="39">
        <v>34.950899999999997</v>
      </c>
      <c r="V2763" s="2">
        <v>0</v>
      </c>
      <c r="W2763" s="2" t="s">
        <v>1</v>
      </c>
      <c r="X2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3"/>
      <c r="Z2763"/>
      <c r="AA2763"/>
    </row>
    <row r="2764" spans="5:27" hidden="1">
      <c r="E2764" s="2" t="s">
        <v>8563</v>
      </c>
      <c r="F2764" s="2" t="s">
        <v>8640</v>
      </c>
      <c r="G2764" s="2" t="s">
        <v>1</v>
      </c>
      <c r="H2764" s="2" t="s">
        <v>0</v>
      </c>
      <c r="I2764" s="2" t="s">
        <v>8149</v>
      </c>
      <c r="J2764" s="2" t="s">
        <v>8150</v>
      </c>
      <c r="K2764" s="41">
        <v>1948</v>
      </c>
      <c r="L2764" s="48">
        <v>1948</v>
      </c>
      <c r="M2764" s="49" t="s">
        <v>95</v>
      </c>
      <c r="N2764" s="39" t="s">
        <v>96</v>
      </c>
      <c r="O2764" s="2">
        <v>0</v>
      </c>
      <c r="P2764" s="2">
        <v>0</v>
      </c>
      <c r="Q2764" s="39">
        <v>21.48</v>
      </c>
      <c r="R2764" s="2">
        <v>2.7924000000000002</v>
      </c>
      <c r="S2764" s="2">
        <v>0</v>
      </c>
      <c r="T2764" s="2">
        <v>0</v>
      </c>
      <c r="U2764" s="39">
        <v>24.272400000000001</v>
      </c>
      <c r="V2764" s="2">
        <v>0</v>
      </c>
      <c r="W2764" s="2" t="s">
        <v>1</v>
      </c>
      <c r="X2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4"/>
      <c r="Z2764"/>
      <c r="AA2764"/>
    </row>
    <row r="2765" spans="5:27" hidden="1">
      <c r="E2765" s="2" t="s">
        <v>8563</v>
      </c>
      <c r="F2765" s="2" t="s">
        <v>8640</v>
      </c>
      <c r="G2765" s="2" t="s">
        <v>1</v>
      </c>
      <c r="H2765" s="2" t="s">
        <v>0</v>
      </c>
      <c r="I2765" s="2" t="s">
        <v>8149</v>
      </c>
      <c r="J2765" s="2" t="s">
        <v>8150</v>
      </c>
      <c r="K2765" s="41">
        <v>1949</v>
      </c>
      <c r="L2765" s="48">
        <v>1949</v>
      </c>
      <c r="M2765" s="49" t="s">
        <v>95</v>
      </c>
      <c r="N2765" s="39" t="s">
        <v>96</v>
      </c>
      <c r="O2765" s="2">
        <v>0</v>
      </c>
      <c r="P2765" s="2">
        <v>0</v>
      </c>
      <c r="Q2765" s="39">
        <v>7.16</v>
      </c>
      <c r="R2765" s="2">
        <v>0.93080000000000007</v>
      </c>
      <c r="S2765" s="2">
        <v>0</v>
      </c>
      <c r="T2765" s="2">
        <v>0</v>
      </c>
      <c r="U2765" s="39">
        <v>8.0907999999999998</v>
      </c>
      <c r="V2765" s="2">
        <v>0</v>
      </c>
      <c r="W2765" s="2" t="s">
        <v>1</v>
      </c>
      <c r="X2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5"/>
      <c r="Z2765"/>
      <c r="AA2765"/>
    </row>
    <row r="2766" spans="5:27" hidden="1">
      <c r="E2766" s="2" t="s">
        <v>8563</v>
      </c>
      <c r="F2766" s="2" t="s">
        <v>8640</v>
      </c>
      <c r="G2766" s="2" t="s">
        <v>1</v>
      </c>
      <c r="H2766" s="2" t="s">
        <v>0</v>
      </c>
      <c r="I2766" s="2" t="s">
        <v>8149</v>
      </c>
      <c r="J2766" s="2" t="s">
        <v>8150</v>
      </c>
      <c r="K2766" s="41">
        <v>1950</v>
      </c>
      <c r="L2766" s="48">
        <v>1950</v>
      </c>
      <c r="M2766" s="49" t="s">
        <v>95</v>
      </c>
      <c r="N2766" s="39" t="s">
        <v>96</v>
      </c>
      <c r="O2766" s="2">
        <v>0</v>
      </c>
      <c r="P2766" s="2">
        <v>0</v>
      </c>
      <c r="Q2766" s="39">
        <v>13.48</v>
      </c>
      <c r="R2766" s="2">
        <v>1.7524000000000002</v>
      </c>
      <c r="S2766" s="2">
        <v>0</v>
      </c>
      <c r="T2766" s="2">
        <v>0</v>
      </c>
      <c r="U2766" s="39">
        <v>15.2324</v>
      </c>
      <c r="V2766" s="2">
        <v>0</v>
      </c>
      <c r="W2766" s="2" t="s">
        <v>1</v>
      </c>
      <c r="X2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6"/>
      <c r="Z2766"/>
      <c r="AA2766"/>
    </row>
    <row r="2767" spans="5:27" hidden="1">
      <c r="E2767" s="2" t="s">
        <v>8563</v>
      </c>
      <c r="F2767" s="2" t="s">
        <v>8640</v>
      </c>
      <c r="G2767" s="2" t="s">
        <v>1</v>
      </c>
      <c r="H2767" s="2" t="s">
        <v>0</v>
      </c>
      <c r="I2767" s="2" t="s">
        <v>8149</v>
      </c>
      <c r="J2767" s="2" t="s">
        <v>8150</v>
      </c>
      <c r="K2767" s="41">
        <v>1951</v>
      </c>
      <c r="L2767" s="48">
        <v>1951</v>
      </c>
      <c r="M2767" s="49" t="s">
        <v>95</v>
      </c>
      <c r="N2767" s="39" t="s">
        <v>96</v>
      </c>
      <c r="O2767" s="2">
        <v>0</v>
      </c>
      <c r="P2767" s="2">
        <v>0</v>
      </c>
      <c r="Q2767" s="39">
        <v>26.96</v>
      </c>
      <c r="R2767" s="2">
        <v>3.5048000000000004</v>
      </c>
      <c r="S2767" s="2">
        <v>0</v>
      </c>
      <c r="T2767" s="2">
        <v>0</v>
      </c>
      <c r="U2767" s="39">
        <v>30.4648</v>
      </c>
      <c r="V2767" s="2">
        <v>0</v>
      </c>
      <c r="W2767" s="2" t="s">
        <v>1</v>
      </c>
      <c r="X2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7"/>
      <c r="Z2767"/>
      <c r="AA2767"/>
    </row>
    <row r="2768" spans="5:27" hidden="1">
      <c r="E2768" s="2" t="s">
        <v>8563</v>
      </c>
      <c r="F2768" s="2" t="s">
        <v>8640</v>
      </c>
      <c r="G2768" s="2" t="s">
        <v>1</v>
      </c>
      <c r="H2768" s="2" t="s">
        <v>0</v>
      </c>
      <c r="I2768" s="2" t="s">
        <v>8149</v>
      </c>
      <c r="J2768" s="2" t="s">
        <v>8150</v>
      </c>
      <c r="K2768" s="41">
        <v>1952</v>
      </c>
      <c r="L2768" s="48">
        <v>1952</v>
      </c>
      <c r="M2768" s="49" t="s">
        <v>95</v>
      </c>
      <c r="N2768" s="39" t="s">
        <v>96</v>
      </c>
      <c r="O2768" s="2">
        <v>0</v>
      </c>
      <c r="P2768" s="2">
        <v>0</v>
      </c>
      <c r="Q2768" s="39">
        <v>13.48</v>
      </c>
      <c r="R2768" s="2">
        <v>1.7524000000000002</v>
      </c>
      <c r="S2768" s="2">
        <v>0</v>
      </c>
      <c r="T2768" s="2">
        <v>0</v>
      </c>
      <c r="U2768" s="39">
        <v>15.2324</v>
      </c>
      <c r="V2768" s="2">
        <v>0</v>
      </c>
      <c r="W2768" s="2" t="s">
        <v>1</v>
      </c>
      <c r="X2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8"/>
      <c r="Z2768"/>
      <c r="AA2768"/>
    </row>
    <row r="2769" spans="5:27" hidden="1">
      <c r="E2769" s="2" t="s">
        <v>8563</v>
      </c>
      <c r="F2769" s="2" t="s">
        <v>8640</v>
      </c>
      <c r="G2769" s="2" t="s">
        <v>1</v>
      </c>
      <c r="H2769" s="2" t="s">
        <v>0</v>
      </c>
      <c r="I2769" s="2" t="s">
        <v>8149</v>
      </c>
      <c r="J2769" s="2" t="s">
        <v>8150</v>
      </c>
      <c r="K2769" s="41">
        <v>1953</v>
      </c>
      <c r="L2769" s="48">
        <v>1953</v>
      </c>
      <c r="M2769" s="49" t="s">
        <v>95</v>
      </c>
      <c r="N2769" s="39" t="s">
        <v>96</v>
      </c>
      <c r="O2769" s="2">
        <v>0</v>
      </c>
      <c r="P2769" s="2">
        <v>0</v>
      </c>
      <c r="Q2769" s="39">
        <v>14.32</v>
      </c>
      <c r="R2769" s="2">
        <v>1.8616000000000001</v>
      </c>
      <c r="S2769" s="2">
        <v>0</v>
      </c>
      <c r="T2769" s="2">
        <v>0</v>
      </c>
      <c r="U2769" s="39">
        <v>16.1816</v>
      </c>
      <c r="V2769" s="2">
        <v>0</v>
      </c>
      <c r="W2769" s="2" t="s">
        <v>1</v>
      </c>
      <c r="X2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69"/>
      <c r="Z2769"/>
      <c r="AA2769"/>
    </row>
    <row r="2770" spans="5:27" hidden="1">
      <c r="E2770" s="2" t="s">
        <v>8563</v>
      </c>
      <c r="F2770" s="2" t="s">
        <v>8640</v>
      </c>
      <c r="G2770" s="2" t="s">
        <v>1</v>
      </c>
      <c r="H2770" s="2" t="s">
        <v>0</v>
      </c>
      <c r="I2770" s="2" t="s">
        <v>8149</v>
      </c>
      <c r="J2770" s="2" t="s">
        <v>8150</v>
      </c>
      <c r="K2770" s="41">
        <v>1954</v>
      </c>
      <c r="L2770" s="48">
        <v>1954</v>
      </c>
      <c r="M2770" s="49" t="s">
        <v>95</v>
      </c>
      <c r="N2770" s="39" t="s">
        <v>96</v>
      </c>
      <c r="O2770" s="2">
        <v>0</v>
      </c>
      <c r="P2770" s="2">
        <v>0</v>
      </c>
      <c r="Q2770" s="39">
        <v>7.16</v>
      </c>
      <c r="R2770" s="2">
        <v>0.93080000000000007</v>
      </c>
      <c r="S2770" s="2">
        <v>0</v>
      </c>
      <c r="T2770" s="2">
        <v>0</v>
      </c>
      <c r="U2770" s="39">
        <v>8.0907999999999998</v>
      </c>
      <c r="V2770" s="2">
        <v>0</v>
      </c>
      <c r="W2770" s="2" t="s">
        <v>1</v>
      </c>
      <c r="X2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0"/>
      <c r="Z2770"/>
      <c r="AA2770"/>
    </row>
    <row r="2771" spans="5:27" hidden="1">
      <c r="E2771" s="2" t="s">
        <v>8563</v>
      </c>
      <c r="F2771" s="2" t="s">
        <v>8640</v>
      </c>
      <c r="G2771" s="2" t="s">
        <v>1</v>
      </c>
      <c r="H2771" s="2" t="s">
        <v>0</v>
      </c>
      <c r="I2771" s="2" t="s">
        <v>8149</v>
      </c>
      <c r="J2771" s="2" t="s">
        <v>8150</v>
      </c>
      <c r="K2771" s="41">
        <v>1955</v>
      </c>
      <c r="L2771" s="48">
        <v>1955</v>
      </c>
      <c r="M2771" s="49" t="s">
        <v>95</v>
      </c>
      <c r="N2771" s="39" t="s">
        <v>96</v>
      </c>
      <c r="O2771" s="2">
        <v>0</v>
      </c>
      <c r="P2771" s="2">
        <v>0</v>
      </c>
      <c r="Q2771" s="39">
        <v>6.32</v>
      </c>
      <c r="R2771" s="2">
        <v>0.82160000000000011</v>
      </c>
      <c r="S2771" s="2">
        <v>0</v>
      </c>
      <c r="T2771" s="2">
        <v>0</v>
      </c>
      <c r="U2771" s="39">
        <v>7.1416000000000004</v>
      </c>
      <c r="V2771" s="2">
        <v>0</v>
      </c>
      <c r="W2771" s="2" t="s">
        <v>1</v>
      </c>
      <c r="X2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1"/>
      <c r="Z2771"/>
      <c r="AA2771"/>
    </row>
    <row r="2772" spans="5:27" hidden="1">
      <c r="E2772" s="2" t="s">
        <v>8563</v>
      </c>
      <c r="F2772" s="2" t="s">
        <v>8640</v>
      </c>
      <c r="G2772" s="2" t="s">
        <v>1</v>
      </c>
      <c r="H2772" s="2" t="s">
        <v>0</v>
      </c>
      <c r="I2772" s="2" t="s">
        <v>8149</v>
      </c>
      <c r="J2772" s="2" t="s">
        <v>8150</v>
      </c>
      <c r="K2772" s="41">
        <v>1956</v>
      </c>
      <c r="L2772" s="48">
        <v>1956</v>
      </c>
      <c r="M2772" s="49" t="s">
        <v>95</v>
      </c>
      <c r="N2772" s="39" t="s">
        <v>96</v>
      </c>
      <c r="O2772" s="2">
        <v>0</v>
      </c>
      <c r="P2772" s="2">
        <v>0</v>
      </c>
      <c r="Q2772" s="39">
        <v>7.16</v>
      </c>
      <c r="R2772" s="2">
        <v>0.93080000000000007</v>
      </c>
      <c r="S2772" s="2">
        <v>0</v>
      </c>
      <c r="T2772" s="2">
        <v>0</v>
      </c>
      <c r="U2772" s="39">
        <v>8.0907999999999998</v>
      </c>
      <c r="V2772" s="2">
        <v>0</v>
      </c>
      <c r="W2772" s="2" t="s">
        <v>1</v>
      </c>
      <c r="X2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2"/>
      <c r="Z2772"/>
      <c r="AA2772"/>
    </row>
    <row r="2773" spans="5:27" hidden="1">
      <c r="E2773" s="2" t="s">
        <v>8563</v>
      </c>
      <c r="F2773" s="2" t="s">
        <v>8640</v>
      </c>
      <c r="G2773" s="2" t="s">
        <v>1</v>
      </c>
      <c r="H2773" s="2" t="s">
        <v>0</v>
      </c>
      <c r="I2773" s="2" t="s">
        <v>8149</v>
      </c>
      <c r="J2773" s="2" t="s">
        <v>8150</v>
      </c>
      <c r="K2773" s="41">
        <v>1957</v>
      </c>
      <c r="L2773" s="48">
        <v>1957</v>
      </c>
      <c r="M2773" s="49" t="s">
        <v>95</v>
      </c>
      <c r="N2773" s="39" t="s">
        <v>96</v>
      </c>
      <c r="O2773" s="2">
        <v>0</v>
      </c>
      <c r="P2773" s="2">
        <v>0</v>
      </c>
      <c r="Q2773" s="39">
        <v>35.799999999999997</v>
      </c>
      <c r="R2773" s="2">
        <v>4.6539999999999999</v>
      </c>
      <c r="S2773" s="2">
        <v>0</v>
      </c>
      <c r="T2773" s="2">
        <v>0</v>
      </c>
      <c r="U2773" s="39">
        <v>40.453999999999994</v>
      </c>
      <c r="V2773" s="2">
        <v>0</v>
      </c>
      <c r="W2773" s="2" t="s">
        <v>1</v>
      </c>
      <c r="X2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3"/>
      <c r="Z2773"/>
      <c r="AA2773"/>
    </row>
    <row r="2774" spans="5:27" hidden="1">
      <c r="E2774" s="2" t="s">
        <v>8563</v>
      </c>
      <c r="F2774" s="2" t="s">
        <v>8640</v>
      </c>
      <c r="G2774" s="2" t="s">
        <v>1</v>
      </c>
      <c r="H2774" s="2" t="s">
        <v>0</v>
      </c>
      <c r="I2774" s="2" t="s">
        <v>8149</v>
      </c>
      <c r="J2774" s="2" t="s">
        <v>8150</v>
      </c>
      <c r="K2774" s="41">
        <v>1958</v>
      </c>
      <c r="L2774" s="48">
        <v>1958</v>
      </c>
      <c r="M2774" s="49" t="s">
        <v>95</v>
      </c>
      <c r="N2774" s="39" t="s">
        <v>96</v>
      </c>
      <c r="O2774" s="2">
        <v>0</v>
      </c>
      <c r="P2774" s="2">
        <v>0</v>
      </c>
      <c r="Q2774" s="39">
        <v>33.39</v>
      </c>
      <c r="R2774" s="2">
        <v>4.3407</v>
      </c>
      <c r="S2774" s="2">
        <v>0</v>
      </c>
      <c r="T2774" s="2">
        <v>0</v>
      </c>
      <c r="U2774" s="39">
        <v>37.730699999999999</v>
      </c>
      <c r="V2774" s="2">
        <v>0</v>
      </c>
      <c r="W2774" s="2" t="s">
        <v>1</v>
      </c>
      <c r="X2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4"/>
      <c r="Z2774"/>
      <c r="AA2774"/>
    </row>
    <row r="2775" spans="5:27" hidden="1">
      <c r="E2775" s="2" t="s">
        <v>8563</v>
      </c>
      <c r="F2775" s="2" t="s">
        <v>8640</v>
      </c>
      <c r="G2775" s="2" t="s">
        <v>1</v>
      </c>
      <c r="H2775" s="2" t="s">
        <v>0</v>
      </c>
      <c r="I2775" s="2" t="s">
        <v>8149</v>
      </c>
      <c r="J2775" s="2" t="s">
        <v>8150</v>
      </c>
      <c r="K2775" s="41">
        <v>1959</v>
      </c>
      <c r="L2775" s="48">
        <v>1959</v>
      </c>
      <c r="M2775" s="49" t="s">
        <v>95</v>
      </c>
      <c r="N2775" s="39" t="s">
        <v>96</v>
      </c>
      <c r="O2775" s="2">
        <v>0</v>
      </c>
      <c r="P2775" s="2">
        <v>0</v>
      </c>
      <c r="Q2775" s="39">
        <v>20.64</v>
      </c>
      <c r="R2775" s="2">
        <v>2.6832000000000003</v>
      </c>
      <c r="S2775" s="2">
        <v>0</v>
      </c>
      <c r="T2775" s="2">
        <v>0</v>
      </c>
      <c r="U2775" s="39">
        <v>23.3232</v>
      </c>
      <c r="V2775" s="2">
        <v>0</v>
      </c>
      <c r="W2775" s="2" t="s">
        <v>1</v>
      </c>
      <c r="X2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5"/>
      <c r="Z2775"/>
      <c r="AA2775"/>
    </row>
    <row r="2776" spans="5:27" hidden="1">
      <c r="E2776" s="2" t="s">
        <v>8563</v>
      </c>
      <c r="F2776" s="2" t="s">
        <v>8640</v>
      </c>
      <c r="G2776" s="2" t="s">
        <v>1</v>
      </c>
      <c r="H2776" s="2" t="s">
        <v>0</v>
      </c>
      <c r="I2776" s="2" t="s">
        <v>8149</v>
      </c>
      <c r="J2776" s="2" t="s">
        <v>8150</v>
      </c>
      <c r="K2776" s="41">
        <v>1960</v>
      </c>
      <c r="L2776" s="48">
        <v>1960</v>
      </c>
      <c r="M2776" s="49" t="s">
        <v>95</v>
      </c>
      <c r="N2776" s="39" t="s">
        <v>96</v>
      </c>
      <c r="O2776" s="2">
        <v>0</v>
      </c>
      <c r="P2776" s="2">
        <v>0</v>
      </c>
      <c r="Q2776" s="39">
        <v>12.46</v>
      </c>
      <c r="R2776" s="2">
        <v>1.6198000000000001</v>
      </c>
      <c r="S2776" s="2">
        <v>0</v>
      </c>
      <c r="T2776" s="2">
        <v>0</v>
      </c>
      <c r="U2776" s="39">
        <v>14.079800000000001</v>
      </c>
      <c r="V2776" s="2">
        <v>0</v>
      </c>
      <c r="W2776" s="2" t="s">
        <v>1</v>
      </c>
      <c r="X2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6"/>
      <c r="Z2776"/>
      <c r="AA2776"/>
    </row>
    <row r="2777" spans="5:27" hidden="1">
      <c r="E2777" s="2" t="s">
        <v>8563</v>
      </c>
      <c r="F2777" s="2" t="s">
        <v>8640</v>
      </c>
      <c r="G2777" s="2" t="s">
        <v>1</v>
      </c>
      <c r="H2777" s="2" t="s">
        <v>0</v>
      </c>
      <c r="I2777" s="2" t="s">
        <v>8149</v>
      </c>
      <c r="J2777" s="2" t="s">
        <v>8150</v>
      </c>
      <c r="K2777" s="41">
        <v>1961</v>
      </c>
      <c r="L2777" s="48">
        <v>1961</v>
      </c>
      <c r="M2777" s="49" t="s">
        <v>95</v>
      </c>
      <c r="N2777" s="39" t="s">
        <v>96</v>
      </c>
      <c r="O2777" s="2">
        <v>0</v>
      </c>
      <c r="P2777" s="2">
        <v>0</v>
      </c>
      <c r="Q2777" s="39">
        <v>7.16</v>
      </c>
      <c r="R2777" s="2">
        <v>0.93080000000000007</v>
      </c>
      <c r="S2777" s="2">
        <v>0</v>
      </c>
      <c r="T2777" s="2">
        <v>0</v>
      </c>
      <c r="U2777" s="39">
        <v>8.0907999999999998</v>
      </c>
      <c r="V2777" s="2">
        <v>0</v>
      </c>
      <c r="W2777" s="2" t="s">
        <v>1</v>
      </c>
      <c r="X2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7"/>
      <c r="Z2777"/>
      <c r="AA2777"/>
    </row>
    <row r="2778" spans="5:27" hidden="1">
      <c r="E2778" s="2" t="s">
        <v>8563</v>
      </c>
      <c r="F2778" s="2" t="s">
        <v>8640</v>
      </c>
      <c r="G2778" s="2" t="s">
        <v>1</v>
      </c>
      <c r="H2778" s="2" t="s">
        <v>0</v>
      </c>
      <c r="I2778" s="2" t="s">
        <v>8149</v>
      </c>
      <c r="J2778" s="2" t="s">
        <v>8150</v>
      </c>
      <c r="K2778" s="41">
        <v>1962</v>
      </c>
      <c r="L2778" s="48">
        <v>1962</v>
      </c>
      <c r="M2778" s="49" t="s">
        <v>95</v>
      </c>
      <c r="N2778" s="39" t="s">
        <v>96</v>
      </c>
      <c r="O2778" s="2">
        <v>0</v>
      </c>
      <c r="P2778" s="2">
        <v>0</v>
      </c>
      <c r="Q2778" s="39">
        <v>60.24</v>
      </c>
      <c r="R2778" s="2">
        <v>7.8312000000000008</v>
      </c>
      <c r="S2778" s="2">
        <v>0</v>
      </c>
      <c r="T2778" s="2">
        <v>0</v>
      </c>
      <c r="U2778" s="39">
        <v>68.071200000000005</v>
      </c>
      <c r="V2778" s="2">
        <v>0</v>
      </c>
      <c r="W2778" s="2" t="s">
        <v>1</v>
      </c>
      <c r="X2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8"/>
      <c r="Z2778"/>
      <c r="AA2778"/>
    </row>
    <row r="2779" spans="5:27" hidden="1">
      <c r="E2779" s="2" t="s">
        <v>8563</v>
      </c>
      <c r="F2779" s="2" t="s">
        <v>8640</v>
      </c>
      <c r="G2779" s="2" t="s">
        <v>1</v>
      </c>
      <c r="H2779" s="2" t="s">
        <v>0</v>
      </c>
      <c r="I2779" s="2" t="s">
        <v>8149</v>
      </c>
      <c r="J2779" s="2" t="s">
        <v>8150</v>
      </c>
      <c r="K2779" s="41">
        <v>1963</v>
      </c>
      <c r="L2779" s="48">
        <v>1963</v>
      </c>
      <c r="M2779" s="49" t="s">
        <v>95</v>
      </c>
      <c r="N2779" s="39" t="s">
        <v>96</v>
      </c>
      <c r="O2779" s="2">
        <v>0</v>
      </c>
      <c r="P2779" s="2">
        <v>0</v>
      </c>
      <c r="Q2779" s="39">
        <v>11.31</v>
      </c>
      <c r="R2779" s="2">
        <v>1.4703000000000002</v>
      </c>
      <c r="S2779" s="2">
        <v>0</v>
      </c>
      <c r="T2779" s="2">
        <v>0</v>
      </c>
      <c r="U2779" s="39">
        <v>12.7803</v>
      </c>
      <c r="V2779" s="2">
        <v>0</v>
      </c>
      <c r="W2779" s="2" t="s">
        <v>1</v>
      </c>
      <c r="X2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79"/>
      <c r="Z2779"/>
      <c r="AA2779"/>
    </row>
    <row r="2780" spans="5:27" hidden="1">
      <c r="E2780" s="2" t="s">
        <v>8563</v>
      </c>
      <c r="F2780" s="2" t="s">
        <v>8640</v>
      </c>
      <c r="G2780" s="2" t="s">
        <v>1</v>
      </c>
      <c r="H2780" s="2" t="s">
        <v>0</v>
      </c>
      <c r="I2780" s="2" t="s">
        <v>8149</v>
      </c>
      <c r="J2780" s="2" t="s">
        <v>8150</v>
      </c>
      <c r="K2780" s="41">
        <v>1964</v>
      </c>
      <c r="L2780" s="48">
        <v>1964</v>
      </c>
      <c r="M2780" s="49" t="s">
        <v>95</v>
      </c>
      <c r="N2780" s="39" t="s">
        <v>96</v>
      </c>
      <c r="O2780" s="2">
        <v>0</v>
      </c>
      <c r="P2780" s="2">
        <v>0</v>
      </c>
      <c r="Q2780" s="39">
        <v>138.21</v>
      </c>
      <c r="R2780" s="2">
        <v>17.967300000000002</v>
      </c>
      <c r="S2780" s="2">
        <v>0</v>
      </c>
      <c r="T2780" s="2">
        <v>0</v>
      </c>
      <c r="U2780" s="39">
        <v>156.1773</v>
      </c>
      <c r="V2780" s="2">
        <v>0</v>
      </c>
      <c r="W2780" s="2" t="s">
        <v>1</v>
      </c>
      <c r="X2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0"/>
      <c r="Z2780"/>
      <c r="AA2780"/>
    </row>
    <row r="2781" spans="5:27" hidden="1">
      <c r="E2781" s="2" t="s">
        <v>8563</v>
      </c>
      <c r="F2781" s="2" t="s">
        <v>8640</v>
      </c>
      <c r="G2781" s="2" t="s">
        <v>1</v>
      </c>
      <c r="H2781" s="2" t="s">
        <v>0</v>
      </c>
      <c r="I2781" s="2" t="s">
        <v>8149</v>
      </c>
      <c r="J2781" s="2" t="s">
        <v>8150</v>
      </c>
      <c r="K2781" s="41">
        <v>1965</v>
      </c>
      <c r="L2781" s="48">
        <v>1965</v>
      </c>
      <c r="M2781" s="49" t="s">
        <v>140</v>
      </c>
      <c r="N2781" s="39" t="s">
        <v>141</v>
      </c>
      <c r="O2781" s="2">
        <v>0</v>
      </c>
      <c r="P2781" s="2">
        <v>0</v>
      </c>
      <c r="Q2781" s="39">
        <v>317.33</v>
      </c>
      <c r="R2781" s="2">
        <v>41.252899999999997</v>
      </c>
      <c r="S2781" s="2">
        <v>0</v>
      </c>
      <c r="T2781" s="2">
        <v>0</v>
      </c>
      <c r="U2781" s="39">
        <v>358.5829</v>
      </c>
      <c r="V2781" s="2">
        <v>0</v>
      </c>
      <c r="W2781" s="2" t="s">
        <v>1</v>
      </c>
      <c r="X2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1"/>
      <c r="Z2781"/>
      <c r="AA2781"/>
    </row>
    <row r="2782" spans="5:27" hidden="1">
      <c r="E2782" s="2" t="s">
        <v>8563</v>
      </c>
      <c r="F2782" s="2" t="s">
        <v>8640</v>
      </c>
      <c r="G2782" s="2" t="s">
        <v>1</v>
      </c>
      <c r="H2782" s="2" t="s">
        <v>0</v>
      </c>
      <c r="I2782" s="2" t="s">
        <v>8149</v>
      </c>
      <c r="J2782" s="2" t="s">
        <v>8150</v>
      </c>
      <c r="K2782" s="41">
        <v>1966</v>
      </c>
      <c r="L2782" s="48">
        <v>1966</v>
      </c>
      <c r="M2782" s="49" t="s">
        <v>155</v>
      </c>
      <c r="N2782" s="39" t="s">
        <v>156</v>
      </c>
      <c r="O2782" s="2">
        <v>0</v>
      </c>
      <c r="P2782" s="2">
        <v>0</v>
      </c>
      <c r="Q2782" s="39">
        <v>278.23</v>
      </c>
      <c r="R2782" s="2">
        <v>36.169900000000005</v>
      </c>
      <c r="S2782" s="2">
        <v>0</v>
      </c>
      <c r="T2782" s="2">
        <v>0</v>
      </c>
      <c r="U2782" s="39">
        <v>314.3999</v>
      </c>
      <c r="V2782" s="2">
        <v>0</v>
      </c>
      <c r="W2782" s="2" t="s">
        <v>1</v>
      </c>
      <c r="X2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2"/>
      <c r="Z2782"/>
      <c r="AA2782"/>
    </row>
    <row r="2783" spans="5:27" hidden="1">
      <c r="E2783" s="2" t="s">
        <v>8563</v>
      </c>
      <c r="F2783" s="2" t="s">
        <v>8640</v>
      </c>
      <c r="G2783" s="2" t="s">
        <v>1</v>
      </c>
      <c r="H2783" s="2" t="s">
        <v>0</v>
      </c>
      <c r="I2783" s="2" t="s">
        <v>8149</v>
      </c>
      <c r="J2783" s="2" t="s">
        <v>8150</v>
      </c>
      <c r="K2783" s="41">
        <v>1967</v>
      </c>
      <c r="L2783" s="48">
        <v>1967</v>
      </c>
      <c r="M2783" s="49" t="s">
        <v>7848</v>
      </c>
      <c r="N2783" s="39" t="s">
        <v>7847</v>
      </c>
      <c r="O2783" s="2">
        <v>0</v>
      </c>
      <c r="P2783" s="2">
        <v>0</v>
      </c>
      <c r="Q2783" s="39">
        <v>0</v>
      </c>
      <c r="R2783" s="2">
        <v>0</v>
      </c>
      <c r="S2783" s="2">
        <v>0</v>
      </c>
      <c r="T2783" s="2">
        <v>0</v>
      </c>
      <c r="U2783" s="39">
        <v>0</v>
      </c>
      <c r="V2783" s="2">
        <v>0</v>
      </c>
      <c r="W2783" s="2" t="s">
        <v>1</v>
      </c>
      <c r="X2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3"/>
      <c r="Z2783"/>
      <c r="AA2783"/>
    </row>
    <row r="2784" spans="5:27" hidden="1">
      <c r="E2784" s="2" t="s">
        <v>8563</v>
      </c>
      <c r="F2784" s="2" t="s">
        <v>8640</v>
      </c>
      <c r="G2784" s="2" t="s">
        <v>1</v>
      </c>
      <c r="H2784" s="2" t="s">
        <v>0</v>
      </c>
      <c r="I2784" s="2" t="s">
        <v>8149</v>
      </c>
      <c r="J2784" s="2" t="s">
        <v>8150</v>
      </c>
      <c r="K2784" s="41">
        <v>1968</v>
      </c>
      <c r="L2784" s="48">
        <v>1968</v>
      </c>
      <c r="M2784" s="49" t="s">
        <v>120</v>
      </c>
      <c r="N2784" s="39" t="s">
        <v>121</v>
      </c>
      <c r="O2784" s="2">
        <v>0</v>
      </c>
      <c r="P2784" s="2">
        <v>0</v>
      </c>
      <c r="Q2784" s="39">
        <v>55.31</v>
      </c>
      <c r="R2784" s="2">
        <v>7.1903000000000006</v>
      </c>
      <c r="S2784" s="2">
        <v>0</v>
      </c>
      <c r="T2784" s="2">
        <v>0</v>
      </c>
      <c r="U2784" s="39">
        <v>62.500300000000003</v>
      </c>
      <c r="V2784" s="2">
        <v>0</v>
      </c>
      <c r="W2784" s="2" t="s">
        <v>1</v>
      </c>
      <c r="X2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4"/>
      <c r="Z2784"/>
      <c r="AA2784"/>
    </row>
    <row r="2785" spans="5:27" hidden="1">
      <c r="E2785" s="2" t="s">
        <v>8563</v>
      </c>
      <c r="F2785" s="2" t="s">
        <v>8640</v>
      </c>
      <c r="G2785" s="2" t="s">
        <v>1</v>
      </c>
      <c r="H2785" s="2" t="s">
        <v>0</v>
      </c>
      <c r="I2785" s="2" t="s">
        <v>8149</v>
      </c>
      <c r="J2785" s="2" t="s">
        <v>8150</v>
      </c>
      <c r="K2785" s="41">
        <v>1969</v>
      </c>
      <c r="L2785" s="48">
        <v>1969</v>
      </c>
      <c r="M2785" s="49" t="s">
        <v>307</v>
      </c>
      <c r="N2785" s="39" t="s">
        <v>308</v>
      </c>
      <c r="O2785" s="2">
        <v>0</v>
      </c>
      <c r="P2785" s="2">
        <v>0</v>
      </c>
      <c r="Q2785" s="39">
        <v>1485.04</v>
      </c>
      <c r="R2785" s="2">
        <v>193.05520000000001</v>
      </c>
      <c r="S2785" s="2">
        <v>0</v>
      </c>
      <c r="T2785" s="2">
        <v>0</v>
      </c>
      <c r="U2785" s="39">
        <v>1678.0952</v>
      </c>
      <c r="V2785" s="2">
        <v>0</v>
      </c>
      <c r="W2785" s="2" t="s">
        <v>1</v>
      </c>
      <c r="X2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5"/>
      <c r="Z2785"/>
      <c r="AA2785"/>
    </row>
    <row r="2786" spans="5:27" hidden="1">
      <c r="E2786" s="2" t="s">
        <v>8563</v>
      </c>
      <c r="F2786" s="2" t="s">
        <v>8640</v>
      </c>
      <c r="G2786" s="2" t="s">
        <v>1</v>
      </c>
      <c r="H2786" s="2" t="s">
        <v>0</v>
      </c>
      <c r="I2786" s="2" t="s">
        <v>8149</v>
      </c>
      <c r="J2786" s="2" t="s">
        <v>8150</v>
      </c>
      <c r="K2786" s="41">
        <v>1970</v>
      </c>
      <c r="L2786" s="48">
        <v>1970</v>
      </c>
      <c r="M2786" s="49" t="s">
        <v>95</v>
      </c>
      <c r="N2786" s="39" t="s">
        <v>96</v>
      </c>
      <c r="O2786" s="2">
        <v>0</v>
      </c>
      <c r="P2786" s="2">
        <v>0</v>
      </c>
      <c r="Q2786" s="39">
        <v>29.84</v>
      </c>
      <c r="R2786" s="2">
        <v>3.8792</v>
      </c>
      <c r="S2786" s="2">
        <v>0</v>
      </c>
      <c r="T2786" s="2">
        <v>0</v>
      </c>
      <c r="U2786" s="39">
        <v>33.719200000000001</v>
      </c>
      <c r="V2786" s="2">
        <v>0</v>
      </c>
      <c r="W2786" s="2" t="s">
        <v>1</v>
      </c>
      <c r="X2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6"/>
      <c r="Z2786"/>
      <c r="AA2786"/>
    </row>
    <row r="2787" spans="5:27" hidden="1">
      <c r="E2787" s="2" t="s">
        <v>8563</v>
      </c>
      <c r="F2787" s="2" t="s">
        <v>8640</v>
      </c>
      <c r="G2787" s="2" t="s">
        <v>1</v>
      </c>
      <c r="H2787" s="2" t="s">
        <v>0</v>
      </c>
      <c r="I2787" s="2" t="s">
        <v>8149</v>
      </c>
      <c r="J2787" s="2" t="s">
        <v>8150</v>
      </c>
      <c r="K2787" s="41">
        <v>1971</v>
      </c>
      <c r="L2787" s="48">
        <v>1971</v>
      </c>
      <c r="M2787" s="49" t="s">
        <v>7859</v>
      </c>
      <c r="N2787" s="39" t="s">
        <v>7860</v>
      </c>
      <c r="O2787" s="2">
        <v>0</v>
      </c>
      <c r="P2787" s="2">
        <v>0</v>
      </c>
      <c r="Q2787" s="39">
        <v>1708.94</v>
      </c>
      <c r="R2787" s="2">
        <v>222.16220000000001</v>
      </c>
      <c r="S2787" s="2">
        <v>0</v>
      </c>
      <c r="T2787" s="2">
        <v>0</v>
      </c>
      <c r="U2787" s="39">
        <v>1931.1022</v>
      </c>
      <c r="V2787" s="2">
        <v>0</v>
      </c>
      <c r="W2787" s="2" t="s">
        <v>1</v>
      </c>
      <c r="X2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7"/>
      <c r="Z2787"/>
      <c r="AA2787"/>
    </row>
    <row r="2788" spans="5:27" hidden="1">
      <c r="E2788" s="2" t="s">
        <v>8563</v>
      </c>
      <c r="F2788" s="2" t="s">
        <v>8640</v>
      </c>
      <c r="G2788" s="2" t="s">
        <v>1</v>
      </c>
      <c r="H2788" s="2" t="s">
        <v>0</v>
      </c>
      <c r="I2788" s="2" t="s">
        <v>8149</v>
      </c>
      <c r="J2788" s="2" t="s">
        <v>8150</v>
      </c>
      <c r="K2788" s="41">
        <v>1972</v>
      </c>
      <c r="L2788" s="48">
        <v>1972</v>
      </c>
      <c r="M2788" s="49" t="s">
        <v>574</v>
      </c>
      <c r="N2788" s="39" t="s">
        <v>575</v>
      </c>
      <c r="O2788" s="2">
        <v>0</v>
      </c>
      <c r="P2788" s="2">
        <v>0</v>
      </c>
      <c r="Q2788" s="39">
        <v>1243.56</v>
      </c>
      <c r="R2788" s="2">
        <v>161.6628</v>
      </c>
      <c r="S2788" s="2">
        <v>0</v>
      </c>
      <c r="T2788" s="2">
        <v>0</v>
      </c>
      <c r="U2788" s="39">
        <v>1405.2228</v>
      </c>
      <c r="V2788" s="2">
        <v>0</v>
      </c>
      <c r="W2788" s="2" t="s">
        <v>1</v>
      </c>
      <c r="X2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8"/>
      <c r="Z2788"/>
      <c r="AA2788"/>
    </row>
    <row r="2789" spans="5:27" hidden="1">
      <c r="E2789" s="2" t="s">
        <v>8563</v>
      </c>
      <c r="F2789" s="2" t="s">
        <v>8640</v>
      </c>
      <c r="G2789" s="2" t="s">
        <v>1</v>
      </c>
      <c r="H2789" s="2" t="s">
        <v>0</v>
      </c>
      <c r="I2789" s="2" t="s">
        <v>8149</v>
      </c>
      <c r="J2789" s="2" t="s">
        <v>8150</v>
      </c>
      <c r="K2789" s="41">
        <v>1973</v>
      </c>
      <c r="L2789" s="48">
        <v>1973</v>
      </c>
      <c r="M2789" s="49" t="s">
        <v>126</v>
      </c>
      <c r="N2789" s="39" t="s">
        <v>127</v>
      </c>
      <c r="O2789" s="2">
        <v>0</v>
      </c>
      <c r="P2789" s="2">
        <v>0</v>
      </c>
      <c r="Q2789" s="39">
        <v>4118.43</v>
      </c>
      <c r="R2789" s="2">
        <v>535.3959000000001</v>
      </c>
      <c r="S2789" s="2">
        <v>0</v>
      </c>
      <c r="T2789" s="2">
        <v>0</v>
      </c>
      <c r="U2789" s="39">
        <v>4653.8259000000007</v>
      </c>
      <c r="V2789" s="2">
        <v>0</v>
      </c>
      <c r="W2789" s="2" t="s">
        <v>1</v>
      </c>
      <c r="X2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89"/>
      <c r="Z2789"/>
      <c r="AA2789"/>
    </row>
    <row r="2790" spans="5:27" hidden="1">
      <c r="E2790" s="2" t="s">
        <v>8563</v>
      </c>
      <c r="F2790" s="2" t="s">
        <v>8640</v>
      </c>
      <c r="G2790" s="2" t="s">
        <v>1</v>
      </c>
      <c r="H2790" s="2" t="s">
        <v>0</v>
      </c>
      <c r="I2790" s="2" t="s">
        <v>8149</v>
      </c>
      <c r="J2790" s="2" t="s">
        <v>8150</v>
      </c>
      <c r="K2790" s="41">
        <v>1974</v>
      </c>
      <c r="L2790" s="48">
        <v>1974</v>
      </c>
      <c r="M2790" s="49" t="s">
        <v>834</v>
      </c>
      <c r="N2790" s="39" t="s">
        <v>835</v>
      </c>
      <c r="O2790" s="2">
        <v>0</v>
      </c>
      <c r="P2790" s="2">
        <v>0</v>
      </c>
      <c r="Q2790" s="39">
        <v>116</v>
      </c>
      <c r="R2790" s="2">
        <v>15.08</v>
      </c>
      <c r="S2790" s="2">
        <v>0</v>
      </c>
      <c r="T2790" s="2">
        <v>0</v>
      </c>
      <c r="U2790" s="39">
        <v>131.08000000000001</v>
      </c>
      <c r="V2790" s="2">
        <v>0</v>
      </c>
      <c r="W2790" s="2" t="s">
        <v>1</v>
      </c>
      <c r="X2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0"/>
      <c r="Z2790"/>
      <c r="AA2790"/>
    </row>
    <row r="2791" spans="5:27" hidden="1">
      <c r="E2791" s="2" t="s">
        <v>8563</v>
      </c>
      <c r="F2791" s="2" t="s">
        <v>8640</v>
      </c>
      <c r="G2791" s="2" t="s">
        <v>1</v>
      </c>
      <c r="H2791" s="2" t="s">
        <v>0</v>
      </c>
      <c r="I2791" s="2" t="s">
        <v>8149</v>
      </c>
      <c r="J2791" s="2" t="s">
        <v>8150</v>
      </c>
      <c r="K2791" s="41">
        <v>1975</v>
      </c>
      <c r="L2791" s="48">
        <v>1975</v>
      </c>
      <c r="M2791" s="49" t="s">
        <v>333</v>
      </c>
      <c r="N2791" s="39" t="s">
        <v>334</v>
      </c>
      <c r="O2791" s="2">
        <v>0</v>
      </c>
      <c r="P2791" s="2">
        <v>0</v>
      </c>
      <c r="Q2791" s="39">
        <v>163.12</v>
      </c>
      <c r="R2791" s="2">
        <v>21.2056</v>
      </c>
      <c r="S2791" s="2">
        <v>0</v>
      </c>
      <c r="T2791" s="2">
        <v>0</v>
      </c>
      <c r="U2791" s="39">
        <v>184.32560000000001</v>
      </c>
      <c r="V2791" s="2">
        <v>0</v>
      </c>
      <c r="W2791" s="2" t="s">
        <v>1</v>
      </c>
      <c r="X2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1"/>
      <c r="Z2791"/>
      <c r="AA2791"/>
    </row>
    <row r="2792" spans="5:27" hidden="1">
      <c r="E2792" s="2" t="s">
        <v>8563</v>
      </c>
      <c r="F2792" s="2" t="s">
        <v>8640</v>
      </c>
      <c r="G2792" s="2" t="s">
        <v>1</v>
      </c>
      <c r="H2792" s="2" t="s">
        <v>0</v>
      </c>
      <c r="I2792" s="2" t="s">
        <v>8149</v>
      </c>
      <c r="J2792" s="2" t="s">
        <v>8150</v>
      </c>
      <c r="K2792" s="41">
        <v>1976</v>
      </c>
      <c r="L2792" s="48">
        <v>1976</v>
      </c>
      <c r="M2792" s="49" t="s">
        <v>435</v>
      </c>
      <c r="N2792" s="39" t="s">
        <v>436</v>
      </c>
      <c r="O2792" s="2">
        <v>0</v>
      </c>
      <c r="P2792" s="2">
        <v>0</v>
      </c>
      <c r="Q2792" s="39">
        <v>684.38</v>
      </c>
      <c r="R2792" s="2">
        <v>88.969400000000007</v>
      </c>
      <c r="S2792" s="2">
        <v>0</v>
      </c>
      <c r="T2792" s="2">
        <v>0</v>
      </c>
      <c r="U2792" s="39">
        <v>773.34940000000006</v>
      </c>
      <c r="V2792" s="2">
        <v>0</v>
      </c>
      <c r="W2792" s="2" t="s">
        <v>1</v>
      </c>
      <c r="X2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2"/>
      <c r="Z2792"/>
      <c r="AA2792"/>
    </row>
    <row r="2793" spans="5:27" hidden="1">
      <c r="E2793" s="2" t="s">
        <v>8563</v>
      </c>
      <c r="F2793" s="2" t="s">
        <v>8640</v>
      </c>
      <c r="G2793" s="2" t="s">
        <v>1</v>
      </c>
      <c r="H2793" s="2" t="s">
        <v>0</v>
      </c>
      <c r="I2793" s="2" t="s">
        <v>8149</v>
      </c>
      <c r="J2793" s="2" t="s">
        <v>8150</v>
      </c>
      <c r="K2793" s="41">
        <v>1977</v>
      </c>
      <c r="L2793" s="48">
        <v>1977</v>
      </c>
      <c r="M2793" s="49" t="s">
        <v>7932</v>
      </c>
      <c r="N2793" s="39" t="s">
        <v>358</v>
      </c>
      <c r="O2793" s="2">
        <v>0</v>
      </c>
      <c r="P2793" s="2">
        <v>0</v>
      </c>
      <c r="Q2793" s="39">
        <v>205.9</v>
      </c>
      <c r="R2793" s="2">
        <v>26.767000000000003</v>
      </c>
      <c r="S2793" s="2">
        <v>0</v>
      </c>
      <c r="T2793" s="2">
        <v>0</v>
      </c>
      <c r="U2793" s="39">
        <v>232.667</v>
      </c>
      <c r="V2793" s="2">
        <v>0</v>
      </c>
      <c r="W2793" s="2" t="s">
        <v>1</v>
      </c>
      <c r="X2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3"/>
      <c r="Z2793"/>
      <c r="AA2793"/>
    </row>
    <row r="2794" spans="5:27" hidden="1">
      <c r="E2794" s="2" t="s">
        <v>8563</v>
      </c>
      <c r="F2794" s="2" t="s">
        <v>8640</v>
      </c>
      <c r="G2794" s="2" t="s">
        <v>1</v>
      </c>
      <c r="H2794" s="2" t="s">
        <v>0</v>
      </c>
      <c r="I2794" s="2" t="s">
        <v>8149</v>
      </c>
      <c r="J2794" s="2" t="s">
        <v>8150</v>
      </c>
      <c r="K2794" s="41">
        <v>1978</v>
      </c>
      <c r="L2794" s="48">
        <v>1978</v>
      </c>
      <c r="M2794" s="49" t="s">
        <v>7919</v>
      </c>
      <c r="N2794" s="39" t="s">
        <v>7920</v>
      </c>
      <c r="O2794" s="2">
        <v>0</v>
      </c>
      <c r="P2794" s="2">
        <v>0</v>
      </c>
      <c r="Q2794" s="39">
        <v>127</v>
      </c>
      <c r="R2794" s="2">
        <v>16.510000000000002</v>
      </c>
      <c r="S2794" s="2">
        <v>0</v>
      </c>
      <c r="T2794" s="2">
        <v>0</v>
      </c>
      <c r="U2794" s="39">
        <v>143.51</v>
      </c>
      <c r="V2794" s="2">
        <v>0</v>
      </c>
      <c r="W2794" s="2" t="s">
        <v>1</v>
      </c>
      <c r="X2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4"/>
      <c r="Z2794"/>
      <c r="AA2794"/>
    </row>
    <row r="2795" spans="5:27" hidden="1">
      <c r="E2795" s="2" t="s">
        <v>8563</v>
      </c>
      <c r="F2795" s="2" t="s">
        <v>8640</v>
      </c>
      <c r="G2795" s="2" t="s">
        <v>1</v>
      </c>
      <c r="H2795" s="2" t="s">
        <v>0</v>
      </c>
      <c r="I2795" s="2" t="s">
        <v>8149</v>
      </c>
      <c r="J2795" s="2" t="s">
        <v>8150</v>
      </c>
      <c r="K2795" s="41">
        <v>1979</v>
      </c>
      <c r="L2795" s="48">
        <v>1979</v>
      </c>
      <c r="M2795" s="49" t="s">
        <v>681</v>
      </c>
      <c r="N2795" s="39" t="s">
        <v>682</v>
      </c>
      <c r="O2795" s="2">
        <v>0</v>
      </c>
      <c r="P2795" s="2">
        <v>0</v>
      </c>
      <c r="Q2795" s="39">
        <v>18.190000000000001</v>
      </c>
      <c r="R2795" s="2">
        <v>2.3647000000000005</v>
      </c>
      <c r="S2795" s="2">
        <v>0</v>
      </c>
      <c r="T2795" s="2">
        <v>0</v>
      </c>
      <c r="U2795" s="39">
        <v>20.5547</v>
      </c>
      <c r="V2795" s="2">
        <v>0</v>
      </c>
      <c r="W2795" s="2" t="s">
        <v>1</v>
      </c>
      <c r="X2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5"/>
      <c r="Z2795"/>
      <c r="AA2795"/>
    </row>
    <row r="2796" spans="5:27" hidden="1">
      <c r="E2796" s="2" t="s">
        <v>8563</v>
      </c>
      <c r="F2796" s="2" t="s">
        <v>8640</v>
      </c>
      <c r="G2796" s="2" t="s">
        <v>1</v>
      </c>
      <c r="H2796" s="2" t="s">
        <v>0</v>
      </c>
      <c r="I2796" s="2" t="s">
        <v>8149</v>
      </c>
      <c r="J2796" s="2" t="s">
        <v>8150</v>
      </c>
      <c r="K2796" s="41">
        <v>1980</v>
      </c>
      <c r="L2796" s="48">
        <v>1980</v>
      </c>
      <c r="M2796" s="49" t="s">
        <v>681</v>
      </c>
      <c r="N2796" s="39" t="s">
        <v>682</v>
      </c>
      <c r="O2796" s="2">
        <v>0</v>
      </c>
      <c r="P2796" s="2">
        <v>0</v>
      </c>
      <c r="Q2796" s="39">
        <v>54.2</v>
      </c>
      <c r="R2796" s="2">
        <v>7.0460000000000003</v>
      </c>
      <c r="S2796" s="2">
        <v>0</v>
      </c>
      <c r="T2796" s="2">
        <v>0</v>
      </c>
      <c r="U2796" s="39">
        <v>61.246000000000002</v>
      </c>
      <c r="V2796" s="2">
        <v>0</v>
      </c>
      <c r="W2796" s="2" t="s">
        <v>1</v>
      </c>
      <c r="X2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6"/>
      <c r="Z2796"/>
      <c r="AA2796"/>
    </row>
    <row r="2797" spans="5:27" hidden="1">
      <c r="E2797" s="2" t="s">
        <v>8563</v>
      </c>
      <c r="F2797" s="2" t="s">
        <v>8640</v>
      </c>
      <c r="G2797" s="2" t="s">
        <v>1</v>
      </c>
      <c r="H2797" s="2" t="s">
        <v>0</v>
      </c>
      <c r="I2797" s="2" t="s">
        <v>8149</v>
      </c>
      <c r="J2797" s="2" t="s">
        <v>8150</v>
      </c>
      <c r="K2797" s="41">
        <v>1981</v>
      </c>
      <c r="L2797" s="48">
        <v>1981</v>
      </c>
      <c r="M2797" s="49" t="s">
        <v>118</v>
      </c>
      <c r="N2797" s="39" t="s">
        <v>119</v>
      </c>
      <c r="O2797" s="2">
        <v>0</v>
      </c>
      <c r="P2797" s="2">
        <v>0</v>
      </c>
      <c r="Q2797" s="39">
        <v>27.63</v>
      </c>
      <c r="R2797" s="2">
        <v>3.5918999999999999</v>
      </c>
      <c r="S2797" s="2">
        <v>0</v>
      </c>
      <c r="T2797" s="2">
        <v>0</v>
      </c>
      <c r="U2797" s="39">
        <v>31.221899999999998</v>
      </c>
      <c r="V2797" s="2">
        <v>0</v>
      </c>
      <c r="W2797" s="2" t="s">
        <v>1</v>
      </c>
      <c r="X2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7"/>
      <c r="Z2797"/>
      <c r="AA2797"/>
    </row>
    <row r="2798" spans="5:27" hidden="1">
      <c r="E2798" s="2" t="s">
        <v>8563</v>
      </c>
      <c r="F2798" s="2" t="s">
        <v>8640</v>
      </c>
      <c r="G2798" s="2" t="s">
        <v>1</v>
      </c>
      <c r="H2798" s="2" t="s">
        <v>0</v>
      </c>
      <c r="I2798" s="2" t="s">
        <v>8149</v>
      </c>
      <c r="J2798" s="2" t="s">
        <v>8150</v>
      </c>
      <c r="K2798" s="41">
        <v>1982</v>
      </c>
      <c r="L2798" s="48">
        <v>1982</v>
      </c>
      <c r="M2798" s="49" t="s">
        <v>118</v>
      </c>
      <c r="N2798" s="39" t="s">
        <v>119</v>
      </c>
      <c r="O2798" s="2">
        <v>0</v>
      </c>
      <c r="P2798" s="2">
        <v>0</v>
      </c>
      <c r="Q2798" s="39">
        <v>41.61</v>
      </c>
      <c r="R2798" s="2">
        <v>5.4093</v>
      </c>
      <c r="S2798" s="2">
        <v>0</v>
      </c>
      <c r="T2798" s="2">
        <v>0</v>
      </c>
      <c r="U2798" s="39">
        <v>47.019300000000001</v>
      </c>
      <c r="V2798" s="2">
        <v>0</v>
      </c>
      <c r="W2798" s="2" t="s">
        <v>1</v>
      </c>
      <c r="X2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8"/>
      <c r="Z2798"/>
      <c r="AA2798"/>
    </row>
    <row r="2799" spans="5:27" hidden="1">
      <c r="E2799" s="2" t="s">
        <v>8563</v>
      </c>
      <c r="F2799" s="2" t="s">
        <v>8640</v>
      </c>
      <c r="G2799" s="2" t="s">
        <v>1</v>
      </c>
      <c r="H2799" s="2" t="s">
        <v>0</v>
      </c>
      <c r="I2799" s="2" t="s">
        <v>8149</v>
      </c>
      <c r="J2799" s="2" t="s">
        <v>8150</v>
      </c>
      <c r="K2799" s="41">
        <v>1983</v>
      </c>
      <c r="L2799" s="48">
        <v>1983</v>
      </c>
      <c r="M2799" s="49" t="s">
        <v>518</v>
      </c>
      <c r="N2799" s="39" t="s">
        <v>519</v>
      </c>
      <c r="O2799" s="2">
        <v>0</v>
      </c>
      <c r="P2799" s="2">
        <v>0</v>
      </c>
      <c r="Q2799" s="39">
        <v>185.51</v>
      </c>
      <c r="R2799" s="2">
        <v>24.116299999999999</v>
      </c>
      <c r="S2799" s="2">
        <v>0</v>
      </c>
      <c r="T2799" s="2">
        <v>0</v>
      </c>
      <c r="U2799" s="39">
        <v>209.62629999999999</v>
      </c>
      <c r="V2799" s="2">
        <v>0</v>
      </c>
      <c r="W2799" s="2" t="s">
        <v>1</v>
      </c>
      <c r="X2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799"/>
      <c r="Z2799"/>
      <c r="AA2799"/>
    </row>
    <row r="2800" spans="5:27" hidden="1">
      <c r="E2800" s="2" t="s">
        <v>8563</v>
      </c>
      <c r="F2800" s="2" t="s">
        <v>8640</v>
      </c>
      <c r="G2800" s="2" t="s">
        <v>1</v>
      </c>
      <c r="H2800" s="2" t="s">
        <v>0</v>
      </c>
      <c r="I2800" s="2" t="s">
        <v>8149</v>
      </c>
      <c r="J2800" s="2" t="s">
        <v>8150</v>
      </c>
      <c r="K2800" s="41">
        <v>1984</v>
      </c>
      <c r="L2800" s="48">
        <v>1984</v>
      </c>
      <c r="M2800" s="49" t="s">
        <v>265</v>
      </c>
      <c r="N2800" s="39" t="s">
        <v>266</v>
      </c>
      <c r="O2800" s="2">
        <v>0</v>
      </c>
      <c r="P2800" s="2">
        <v>0</v>
      </c>
      <c r="Q2800" s="39">
        <v>994.09</v>
      </c>
      <c r="R2800" s="2">
        <v>129.23170000000002</v>
      </c>
      <c r="S2800" s="2">
        <v>0</v>
      </c>
      <c r="T2800" s="2">
        <v>0</v>
      </c>
      <c r="U2800" s="39">
        <v>1123.3217</v>
      </c>
      <c r="V2800" s="2">
        <v>0</v>
      </c>
      <c r="W2800" s="2" t="s">
        <v>1</v>
      </c>
      <c r="X2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0"/>
      <c r="Z2800"/>
      <c r="AA2800"/>
    </row>
    <row r="2801" spans="5:27" hidden="1">
      <c r="E2801" s="2" t="s">
        <v>8563</v>
      </c>
      <c r="F2801" s="2" t="s">
        <v>8640</v>
      </c>
      <c r="G2801" s="2" t="s">
        <v>1</v>
      </c>
      <c r="H2801" s="2" t="s">
        <v>0</v>
      </c>
      <c r="I2801" s="2" t="s">
        <v>8149</v>
      </c>
      <c r="J2801" s="2" t="s">
        <v>8150</v>
      </c>
      <c r="K2801" s="41">
        <v>1985</v>
      </c>
      <c r="L2801" s="48">
        <v>1985</v>
      </c>
      <c r="M2801" s="49" t="s">
        <v>584</v>
      </c>
      <c r="N2801" s="39" t="s">
        <v>585</v>
      </c>
      <c r="O2801" s="2">
        <v>0</v>
      </c>
      <c r="P2801" s="2">
        <v>0</v>
      </c>
      <c r="Q2801" s="39">
        <v>1412.4</v>
      </c>
      <c r="R2801" s="2">
        <v>183.61200000000002</v>
      </c>
      <c r="S2801" s="2">
        <v>0</v>
      </c>
      <c r="T2801" s="2">
        <v>0</v>
      </c>
      <c r="U2801" s="39">
        <v>1596.0120000000002</v>
      </c>
      <c r="V2801" s="2">
        <v>0</v>
      </c>
      <c r="W2801" s="2" t="s">
        <v>1</v>
      </c>
      <c r="X2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1"/>
      <c r="Z2801"/>
      <c r="AA2801"/>
    </row>
    <row r="2802" spans="5:27" hidden="1">
      <c r="E2802" s="2" t="s">
        <v>8563</v>
      </c>
      <c r="F2802" s="2" t="s">
        <v>8640</v>
      </c>
      <c r="G2802" s="2" t="s">
        <v>1</v>
      </c>
      <c r="H2802" s="2" t="s">
        <v>0</v>
      </c>
      <c r="I2802" s="2" t="s">
        <v>8149</v>
      </c>
      <c r="J2802" s="2" t="s">
        <v>8150</v>
      </c>
      <c r="K2802" s="41">
        <v>1986</v>
      </c>
      <c r="L2802" s="48">
        <v>1986</v>
      </c>
      <c r="M2802" s="49" t="s">
        <v>574</v>
      </c>
      <c r="N2802" s="39" t="s">
        <v>575</v>
      </c>
      <c r="O2802" s="2">
        <v>0</v>
      </c>
      <c r="P2802" s="2">
        <v>0</v>
      </c>
      <c r="Q2802" s="39">
        <v>38248.71</v>
      </c>
      <c r="R2802" s="2">
        <v>4972.3323</v>
      </c>
      <c r="S2802" s="2">
        <v>0</v>
      </c>
      <c r="T2802" s="2">
        <v>0</v>
      </c>
      <c r="U2802" s="39">
        <v>43221.042300000001</v>
      </c>
      <c r="V2802" s="2">
        <v>0</v>
      </c>
      <c r="W2802" s="2" t="s">
        <v>1</v>
      </c>
      <c r="X2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2"/>
      <c r="Z2802"/>
      <c r="AA2802"/>
    </row>
    <row r="2803" spans="5:27" hidden="1">
      <c r="E2803" s="2" t="s">
        <v>8563</v>
      </c>
      <c r="F2803" s="2" t="s">
        <v>8640</v>
      </c>
      <c r="G2803" s="2" t="s">
        <v>1</v>
      </c>
      <c r="H2803" s="2" t="s">
        <v>0</v>
      </c>
      <c r="I2803" s="2" t="s">
        <v>8149</v>
      </c>
      <c r="J2803" s="2" t="s">
        <v>8150</v>
      </c>
      <c r="K2803" s="41">
        <v>1987</v>
      </c>
      <c r="L2803" s="48">
        <v>1987</v>
      </c>
      <c r="M2803" s="49">
        <v>0</v>
      </c>
      <c r="N2803" s="39" t="s">
        <v>8553</v>
      </c>
      <c r="O2803" s="2">
        <v>0</v>
      </c>
      <c r="P2803" s="2">
        <v>0</v>
      </c>
      <c r="Q2803" s="39">
        <v>20.399999999999999</v>
      </c>
      <c r="R2803" s="2">
        <v>2.6519999999999997</v>
      </c>
      <c r="S2803" s="2">
        <v>0</v>
      </c>
      <c r="T2803" s="2">
        <v>0</v>
      </c>
      <c r="U2803" s="39">
        <v>23.052</v>
      </c>
      <c r="V2803" s="2" t="s">
        <v>8552</v>
      </c>
      <c r="W2803" s="2" t="s">
        <v>1</v>
      </c>
      <c r="X2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3"/>
      <c r="Z2803"/>
      <c r="AA2803"/>
    </row>
    <row r="2804" spans="5:27" hidden="1">
      <c r="E2804" s="2" t="s">
        <v>8563</v>
      </c>
      <c r="F2804" s="2" t="s">
        <v>8640</v>
      </c>
      <c r="G2804" s="2" t="s">
        <v>1</v>
      </c>
      <c r="H2804" s="2" t="s">
        <v>0</v>
      </c>
      <c r="I2804" s="2" t="s">
        <v>8149</v>
      </c>
      <c r="J2804" s="2" t="s">
        <v>8150</v>
      </c>
      <c r="K2804" s="41">
        <v>1988</v>
      </c>
      <c r="L2804" s="48">
        <v>1988</v>
      </c>
      <c r="M2804" s="49">
        <v>0</v>
      </c>
      <c r="N2804" s="39" t="s">
        <v>322</v>
      </c>
      <c r="O2804" s="2">
        <v>0</v>
      </c>
      <c r="P2804" s="2">
        <v>0</v>
      </c>
      <c r="Q2804" s="39">
        <v>61.17</v>
      </c>
      <c r="R2804" s="2">
        <v>7.9521000000000006</v>
      </c>
      <c r="S2804" s="2">
        <v>0</v>
      </c>
      <c r="T2804" s="2">
        <v>0</v>
      </c>
      <c r="U2804" s="39">
        <v>69.122100000000003</v>
      </c>
      <c r="V2804" s="2" t="s">
        <v>8383</v>
      </c>
      <c r="W2804" s="2" t="s">
        <v>1</v>
      </c>
      <c r="X2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4"/>
      <c r="Z2804"/>
      <c r="AA2804"/>
    </row>
    <row r="2805" spans="5:27" hidden="1">
      <c r="E2805" s="2" t="s">
        <v>8563</v>
      </c>
      <c r="F2805" s="2" t="s">
        <v>8640</v>
      </c>
      <c r="G2805" s="2" t="s">
        <v>1</v>
      </c>
      <c r="H2805" s="2" t="s">
        <v>0</v>
      </c>
      <c r="I2805" s="2" t="s">
        <v>8149</v>
      </c>
      <c r="J2805" s="2" t="s">
        <v>8150</v>
      </c>
      <c r="K2805" s="41">
        <v>1989</v>
      </c>
      <c r="L2805" s="48">
        <v>1989</v>
      </c>
      <c r="M2805" s="49" t="s">
        <v>108</v>
      </c>
      <c r="N2805" s="39" t="s">
        <v>109</v>
      </c>
      <c r="O2805" s="2">
        <v>0</v>
      </c>
      <c r="P2805" s="2">
        <v>0</v>
      </c>
      <c r="Q2805" s="39">
        <v>208.34</v>
      </c>
      <c r="R2805" s="2">
        <v>27.084200000000003</v>
      </c>
      <c r="S2805" s="2">
        <v>0</v>
      </c>
      <c r="T2805" s="2">
        <v>0</v>
      </c>
      <c r="U2805" s="39">
        <v>235.42420000000001</v>
      </c>
      <c r="V2805" s="2">
        <v>0</v>
      </c>
      <c r="W2805" s="2" t="s">
        <v>1</v>
      </c>
      <c r="X2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5"/>
      <c r="Z2805"/>
      <c r="AA2805"/>
    </row>
    <row r="2806" spans="5:27" hidden="1">
      <c r="E2806" s="2" t="s">
        <v>8563</v>
      </c>
      <c r="F2806" s="2" t="s">
        <v>8640</v>
      </c>
      <c r="G2806" s="2" t="s">
        <v>1</v>
      </c>
      <c r="H2806" s="2" t="s">
        <v>0</v>
      </c>
      <c r="I2806" s="2" t="s">
        <v>8149</v>
      </c>
      <c r="J2806" s="2" t="s">
        <v>8150</v>
      </c>
      <c r="K2806" s="41">
        <v>1990</v>
      </c>
      <c r="L2806" s="48">
        <v>1990</v>
      </c>
      <c r="M2806" s="49" t="s">
        <v>1271</v>
      </c>
      <c r="N2806" s="39" t="s">
        <v>1272</v>
      </c>
      <c r="O2806" s="2">
        <v>0</v>
      </c>
      <c r="P2806" s="2">
        <v>0</v>
      </c>
      <c r="Q2806" s="39">
        <v>42.78</v>
      </c>
      <c r="R2806" s="2">
        <v>5.5613999999999999</v>
      </c>
      <c r="S2806" s="2">
        <v>0</v>
      </c>
      <c r="T2806" s="2">
        <v>0</v>
      </c>
      <c r="U2806" s="39">
        <v>48.3414</v>
      </c>
      <c r="V2806" s="2">
        <v>0</v>
      </c>
      <c r="W2806" s="2" t="s">
        <v>1</v>
      </c>
      <c r="X2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6"/>
      <c r="Z2806"/>
      <c r="AA2806"/>
    </row>
    <row r="2807" spans="5:27" hidden="1">
      <c r="E2807" s="2" t="s">
        <v>8563</v>
      </c>
      <c r="F2807" s="2" t="s">
        <v>8640</v>
      </c>
      <c r="G2807" s="2" t="s">
        <v>1</v>
      </c>
      <c r="H2807" s="2" t="s">
        <v>0</v>
      </c>
      <c r="I2807" s="2" t="s">
        <v>8149</v>
      </c>
      <c r="J2807" s="2" t="s">
        <v>8150</v>
      </c>
      <c r="K2807" s="41">
        <v>1991</v>
      </c>
      <c r="L2807" s="48">
        <v>1991</v>
      </c>
      <c r="M2807" s="49" t="s">
        <v>457</v>
      </c>
      <c r="N2807" s="39" t="s">
        <v>458</v>
      </c>
      <c r="O2807" s="2">
        <v>0</v>
      </c>
      <c r="P2807" s="2">
        <v>0</v>
      </c>
      <c r="Q2807" s="39">
        <v>8835.32</v>
      </c>
      <c r="R2807" s="2">
        <v>1148.5916</v>
      </c>
      <c r="S2807" s="2">
        <v>0</v>
      </c>
      <c r="T2807" s="2">
        <v>0</v>
      </c>
      <c r="U2807" s="39">
        <v>9983.9115999999995</v>
      </c>
      <c r="V2807" s="2">
        <v>0</v>
      </c>
      <c r="W2807" s="2" t="s">
        <v>1</v>
      </c>
      <c r="X2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7"/>
      <c r="Z2807"/>
      <c r="AA2807"/>
    </row>
    <row r="2808" spans="5:27" hidden="1">
      <c r="E2808" s="2" t="s">
        <v>8563</v>
      </c>
      <c r="F2808" s="2" t="s">
        <v>8640</v>
      </c>
      <c r="G2808" s="2" t="s">
        <v>1</v>
      </c>
      <c r="H2808" s="2" t="s">
        <v>0</v>
      </c>
      <c r="I2808" s="2" t="s">
        <v>8149</v>
      </c>
      <c r="J2808" s="2" t="s">
        <v>8150</v>
      </c>
      <c r="K2808" s="41">
        <v>1992</v>
      </c>
      <c r="L2808" s="48">
        <v>1992</v>
      </c>
      <c r="M2808" s="49" t="s">
        <v>95</v>
      </c>
      <c r="N2808" s="39" t="s">
        <v>96</v>
      </c>
      <c r="O2808" s="2">
        <v>0</v>
      </c>
      <c r="P2808" s="2">
        <v>0</v>
      </c>
      <c r="Q2808" s="39">
        <v>13.48</v>
      </c>
      <c r="R2808" s="2">
        <v>1.7524000000000002</v>
      </c>
      <c r="S2808" s="2">
        <v>0</v>
      </c>
      <c r="T2808" s="2">
        <v>0</v>
      </c>
      <c r="U2808" s="39">
        <v>15.2324</v>
      </c>
      <c r="V2808" s="2">
        <v>0</v>
      </c>
      <c r="W2808" s="2" t="s">
        <v>1</v>
      </c>
      <c r="X2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8"/>
      <c r="Z2808"/>
      <c r="AA2808"/>
    </row>
    <row r="2809" spans="5:27" hidden="1">
      <c r="E2809" s="2" t="s">
        <v>8563</v>
      </c>
      <c r="F2809" s="2" t="s">
        <v>8640</v>
      </c>
      <c r="G2809" s="2" t="s">
        <v>1</v>
      </c>
      <c r="H2809" s="2" t="s">
        <v>0</v>
      </c>
      <c r="I2809" s="2" t="s">
        <v>8149</v>
      </c>
      <c r="J2809" s="2" t="s">
        <v>8150</v>
      </c>
      <c r="K2809" s="41">
        <v>1993</v>
      </c>
      <c r="L2809" s="48">
        <v>1993</v>
      </c>
      <c r="M2809" s="49" t="s">
        <v>95</v>
      </c>
      <c r="N2809" s="39" t="s">
        <v>96</v>
      </c>
      <c r="O2809" s="2">
        <v>0</v>
      </c>
      <c r="P2809" s="2">
        <v>0</v>
      </c>
      <c r="Q2809" s="39">
        <v>7.16</v>
      </c>
      <c r="R2809" s="2">
        <v>0.93080000000000007</v>
      </c>
      <c r="S2809" s="2">
        <v>0</v>
      </c>
      <c r="T2809" s="2">
        <v>0</v>
      </c>
      <c r="U2809" s="39">
        <v>8.0907999999999998</v>
      </c>
      <c r="V2809" s="2">
        <v>0</v>
      </c>
      <c r="W2809" s="2" t="s">
        <v>1</v>
      </c>
      <c r="X2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09"/>
      <c r="Z2809"/>
      <c r="AA2809"/>
    </row>
    <row r="2810" spans="5:27" hidden="1">
      <c r="E2810" s="2" t="s">
        <v>8563</v>
      </c>
      <c r="F2810" s="2" t="s">
        <v>8640</v>
      </c>
      <c r="G2810" s="2" t="s">
        <v>1</v>
      </c>
      <c r="H2810" s="2" t="s">
        <v>0</v>
      </c>
      <c r="I2810" s="2" t="s">
        <v>8149</v>
      </c>
      <c r="J2810" s="2" t="s">
        <v>8150</v>
      </c>
      <c r="K2810" s="41">
        <v>1994</v>
      </c>
      <c r="L2810" s="48">
        <v>1994</v>
      </c>
      <c r="M2810" s="49" t="s">
        <v>95</v>
      </c>
      <c r="N2810" s="39" t="s">
        <v>96</v>
      </c>
      <c r="O2810" s="2">
        <v>0</v>
      </c>
      <c r="P2810" s="2">
        <v>0</v>
      </c>
      <c r="Q2810" s="39">
        <v>48.65</v>
      </c>
      <c r="R2810" s="2">
        <v>6.3245000000000005</v>
      </c>
      <c r="S2810" s="2">
        <v>0</v>
      </c>
      <c r="T2810" s="2">
        <v>0</v>
      </c>
      <c r="U2810" s="39">
        <v>54.974499999999999</v>
      </c>
      <c r="V2810" s="2">
        <v>0</v>
      </c>
      <c r="W2810" s="2" t="s">
        <v>1</v>
      </c>
      <c r="X2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0"/>
      <c r="Z2810"/>
      <c r="AA2810"/>
    </row>
    <row r="2811" spans="5:27" hidden="1">
      <c r="E2811" s="2" t="s">
        <v>8563</v>
      </c>
      <c r="F2811" s="2" t="s">
        <v>8640</v>
      </c>
      <c r="G2811" s="2" t="s">
        <v>1</v>
      </c>
      <c r="H2811" s="2" t="s">
        <v>0</v>
      </c>
      <c r="I2811" s="2" t="s">
        <v>8149</v>
      </c>
      <c r="J2811" s="2" t="s">
        <v>8150</v>
      </c>
      <c r="K2811" s="41">
        <v>1995</v>
      </c>
      <c r="L2811" s="48">
        <v>1995</v>
      </c>
      <c r="M2811" s="49" t="s">
        <v>95</v>
      </c>
      <c r="N2811" s="39" t="s">
        <v>96</v>
      </c>
      <c r="O2811" s="2">
        <v>0</v>
      </c>
      <c r="P2811" s="2">
        <v>0</v>
      </c>
      <c r="Q2811" s="39">
        <v>7.16</v>
      </c>
      <c r="R2811" s="2">
        <v>0.93080000000000007</v>
      </c>
      <c r="S2811" s="2">
        <v>0</v>
      </c>
      <c r="T2811" s="2">
        <v>0</v>
      </c>
      <c r="U2811" s="39">
        <v>8.0907999999999998</v>
      </c>
      <c r="V2811" s="2">
        <v>0</v>
      </c>
      <c r="W2811" s="2" t="s">
        <v>1</v>
      </c>
      <c r="X2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1"/>
      <c r="Z2811"/>
      <c r="AA2811"/>
    </row>
    <row r="2812" spans="5:27" hidden="1">
      <c r="E2812" s="2" t="s">
        <v>8563</v>
      </c>
      <c r="F2812" s="2" t="s">
        <v>8640</v>
      </c>
      <c r="G2812" s="2" t="s">
        <v>1</v>
      </c>
      <c r="H2812" s="2" t="s">
        <v>0</v>
      </c>
      <c r="I2812" s="2" t="s">
        <v>8149</v>
      </c>
      <c r="J2812" s="2" t="s">
        <v>8150</v>
      </c>
      <c r="K2812" s="41">
        <v>1996</v>
      </c>
      <c r="L2812" s="48">
        <v>1996</v>
      </c>
      <c r="M2812" s="49" t="s">
        <v>95</v>
      </c>
      <c r="N2812" s="39" t="s">
        <v>96</v>
      </c>
      <c r="O2812" s="2">
        <v>0</v>
      </c>
      <c r="P2812" s="2">
        <v>0</v>
      </c>
      <c r="Q2812" s="39">
        <v>72.8</v>
      </c>
      <c r="R2812" s="2">
        <v>9.4640000000000004</v>
      </c>
      <c r="S2812" s="2">
        <v>0</v>
      </c>
      <c r="T2812" s="2">
        <v>0</v>
      </c>
      <c r="U2812" s="39">
        <v>82.263999999999996</v>
      </c>
      <c r="V2812" s="2">
        <v>0</v>
      </c>
      <c r="W2812" s="2" t="s">
        <v>1</v>
      </c>
      <c r="X2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2"/>
      <c r="Z2812"/>
      <c r="AA2812"/>
    </row>
    <row r="2813" spans="5:27" hidden="1">
      <c r="E2813" s="2" t="s">
        <v>8563</v>
      </c>
      <c r="F2813" s="2" t="s">
        <v>8640</v>
      </c>
      <c r="G2813" s="2" t="s">
        <v>1</v>
      </c>
      <c r="H2813" s="2" t="s">
        <v>0</v>
      </c>
      <c r="I2813" s="2" t="s">
        <v>8149</v>
      </c>
      <c r="J2813" s="2" t="s">
        <v>8150</v>
      </c>
      <c r="K2813" s="41">
        <v>1997</v>
      </c>
      <c r="L2813" s="48">
        <v>1997</v>
      </c>
      <c r="M2813" s="49" t="s">
        <v>95</v>
      </c>
      <c r="N2813" s="39" t="s">
        <v>96</v>
      </c>
      <c r="O2813" s="2">
        <v>0</v>
      </c>
      <c r="P2813" s="2">
        <v>0</v>
      </c>
      <c r="Q2813" s="39">
        <v>13.48</v>
      </c>
      <c r="R2813" s="2">
        <v>1.7524000000000002</v>
      </c>
      <c r="S2813" s="2">
        <v>0</v>
      </c>
      <c r="T2813" s="2">
        <v>0</v>
      </c>
      <c r="U2813" s="39">
        <v>15.2324</v>
      </c>
      <c r="V2813" s="2">
        <v>0</v>
      </c>
      <c r="W2813" s="2" t="s">
        <v>1</v>
      </c>
      <c r="X2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3"/>
      <c r="Z2813"/>
      <c r="AA2813"/>
    </row>
    <row r="2814" spans="5:27" hidden="1">
      <c r="E2814" s="2" t="s">
        <v>8563</v>
      </c>
      <c r="F2814" s="2" t="s">
        <v>8640</v>
      </c>
      <c r="G2814" s="2" t="s">
        <v>1</v>
      </c>
      <c r="H2814" s="2" t="s">
        <v>0</v>
      </c>
      <c r="I2814" s="2" t="s">
        <v>8149</v>
      </c>
      <c r="J2814" s="2" t="s">
        <v>8150</v>
      </c>
      <c r="K2814" s="41">
        <v>1998</v>
      </c>
      <c r="L2814" s="48">
        <v>1998</v>
      </c>
      <c r="M2814" s="49" t="s">
        <v>95</v>
      </c>
      <c r="N2814" s="39" t="s">
        <v>96</v>
      </c>
      <c r="O2814" s="2">
        <v>0</v>
      </c>
      <c r="P2814" s="2">
        <v>0</v>
      </c>
      <c r="Q2814" s="39">
        <v>27.8</v>
      </c>
      <c r="R2814" s="2">
        <v>3.6140000000000003</v>
      </c>
      <c r="S2814" s="2">
        <v>0</v>
      </c>
      <c r="T2814" s="2">
        <v>0</v>
      </c>
      <c r="U2814" s="39">
        <v>31.414000000000001</v>
      </c>
      <c r="V2814" s="2">
        <v>0</v>
      </c>
      <c r="W2814" s="2" t="s">
        <v>1</v>
      </c>
      <c r="X2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4"/>
      <c r="Z2814"/>
      <c r="AA2814"/>
    </row>
    <row r="2815" spans="5:27" hidden="1">
      <c r="E2815" s="2" t="s">
        <v>8563</v>
      </c>
      <c r="F2815" s="2" t="s">
        <v>8640</v>
      </c>
      <c r="G2815" s="2" t="s">
        <v>1</v>
      </c>
      <c r="H2815" s="2" t="s">
        <v>0</v>
      </c>
      <c r="I2815" s="2" t="s">
        <v>8149</v>
      </c>
      <c r="J2815" s="2" t="s">
        <v>8150</v>
      </c>
      <c r="K2815" s="41">
        <v>1999</v>
      </c>
      <c r="L2815" s="48">
        <v>1999</v>
      </c>
      <c r="M2815" s="49" t="s">
        <v>95</v>
      </c>
      <c r="N2815" s="39" t="s">
        <v>96</v>
      </c>
      <c r="O2815" s="2">
        <v>0</v>
      </c>
      <c r="P2815" s="2">
        <v>0</v>
      </c>
      <c r="Q2815" s="39">
        <v>21.48</v>
      </c>
      <c r="R2815" s="2">
        <v>2.7924000000000002</v>
      </c>
      <c r="S2815" s="2">
        <v>0</v>
      </c>
      <c r="T2815" s="2">
        <v>0</v>
      </c>
      <c r="U2815" s="39">
        <v>24.272400000000001</v>
      </c>
      <c r="V2815" s="2">
        <v>0</v>
      </c>
      <c r="W2815" s="2" t="s">
        <v>1</v>
      </c>
      <c r="X2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5"/>
      <c r="Z2815"/>
      <c r="AA2815"/>
    </row>
    <row r="2816" spans="5:27" hidden="1">
      <c r="E2816" s="2" t="s">
        <v>8563</v>
      </c>
      <c r="F2816" s="2" t="s">
        <v>8640</v>
      </c>
      <c r="G2816" s="2" t="s">
        <v>1</v>
      </c>
      <c r="H2816" s="2" t="s">
        <v>0</v>
      </c>
      <c r="I2816" s="2" t="s">
        <v>8149</v>
      </c>
      <c r="J2816" s="2" t="s">
        <v>8150</v>
      </c>
      <c r="K2816" s="41">
        <v>2000</v>
      </c>
      <c r="L2816" s="48">
        <v>2000</v>
      </c>
      <c r="M2816" s="49" t="s">
        <v>95</v>
      </c>
      <c r="N2816" s="39" t="s">
        <v>96</v>
      </c>
      <c r="O2816" s="2">
        <v>0</v>
      </c>
      <c r="P2816" s="2">
        <v>0</v>
      </c>
      <c r="Q2816" s="39">
        <v>20.64</v>
      </c>
      <c r="R2816" s="2">
        <v>2.6832000000000003</v>
      </c>
      <c r="S2816" s="2">
        <v>0</v>
      </c>
      <c r="T2816" s="2">
        <v>0</v>
      </c>
      <c r="U2816" s="39">
        <v>23.3232</v>
      </c>
      <c r="V2816" s="2">
        <v>0</v>
      </c>
      <c r="W2816" s="2" t="s">
        <v>1</v>
      </c>
      <c r="X2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6"/>
      <c r="Z2816"/>
      <c r="AA2816"/>
    </row>
    <row r="2817" spans="5:27" hidden="1">
      <c r="E2817" s="2" t="s">
        <v>8563</v>
      </c>
      <c r="F2817" s="2" t="s">
        <v>8640</v>
      </c>
      <c r="G2817" s="2" t="s">
        <v>1</v>
      </c>
      <c r="H2817" s="2" t="s">
        <v>0</v>
      </c>
      <c r="I2817" s="2" t="s">
        <v>8149</v>
      </c>
      <c r="J2817" s="2" t="s">
        <v>8150</v>
      </c>
      <c r="K2817" s="41">
        <v>2001</v>
      </c>
      <c r="L2817" s="48">
        <v>2001</v>
      </c>
      <c r="M2817" s="49" t="s">
        <v>95</v>
      </c>
      <c r="N2817" s="39" t="s">
        <v>96</v>
      </c>
      <c r="O2817" s="2">
        <v>0</v>
      </c>
      <c r="P2817" s="2">
        <v>0</v>
      </c>
      <c r="Q2817" s="39">
        <v>18.96</v>
      </c>
      <c r="R2817" s="2">
        <v>2.4648000000000003</v>
      </c>
      <c r="S2817" s="2">
        <v>0</v>
      </c>
      <c r="T2817" s="2">
        <v>0</v>
      </c>
      <c r="U2817" s="39">
        <v>21.424800000000001</v>
      </c>
      <c r="V2817" s="2">
        <v>0</v>
      </c>
      <c r="W2817" s="2" t="s">
        <v>1</v>
      </c>
      <c r="X2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7"/>
      <c r="Z2817"/>
      <c r="AA2817"/>
    </row>
    <row r="2818" spans="5:27" hidden="1">
      <c r="E2818" s="2" t="s">
        <v>8563</v>
      </c>
      <c r="F2818" s="2" t="s">
        <v>8640</v>
      </c>
      <c r="G2818" s="2" t="s">
        <v>1</v>
      </c>
      <c r="H2818" s="2" t="s">
        <v>0</v>
      </c>
      <c r="I2818" s="2" t="s">
        <v>8149</v>
      </c>
      <c r="J2818" s="2" t="s">
        <v>8150</v>
      </c>
      <c r="K2818" s="41">
        <v>2002</v>
      </c>
      <c r="L2818" s="48">
        <v>2002</v>
      </c>
      <c r="M2818" s="49" t="s">
        <v>95</v>
      </c>
      <c r="N2818" s="39" t="s">
        <v>96</v>
      </c>
      <c r="O2818" s="2">
        <v>0</v>
      </c>
      <c r="P2818" s="2">
        <v>0</v>
      </c>
      <c r="Q2818" s="39">
        <v>13.48</v>
      </c>
      <c r="R2818" s="2">
        <v>1.7524000000000002</v>
      </c>
      <c r="S2818" s="2">
        <v>0</v>
      </c>
      <c r="T2818" s="2">
        <v>0</v>
      </c>
      <c r="U2818" s="39">
        <v>15.2324</v>
      </c>
      <c r="V2818" s="2">
        <v>0</v>
      </c>
      <c r="W2818" s="2" t="s">
        <v>1</v>
      </c>
      <c r="X2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8"/>
      <c r="Z2818"/>
      <c r="AA2818"/>
    </row>
    <row r="2819" spans="5:27" hidden="1">
      <c r="E2819" s="2" t="s">
        <v>8563</v>
      </c>
      <c r="F2819" s="2" t="s">
        <v>8640</v>
      </c>
      <c r="G2819" s="2" t="s">
        <v>1</v>
      </c>
      <c r="H2819" s="2" t="s">
        <v>0</v>
      </c>
      <c r="I2819" s="2" t="s">
        <v>8149</v>
      </c>
      <c r="J2819" s="2" t="s">
        <v>8150</v>
      </c>
      <c r="K2819" s="41">
        <v>2003</v>
      </c>
      <c r="L2819" s="48">
        <v>2003</v>
      </c>
      <c r="M2819" s="49" t="s">
        <v>95</v>
      </c>
      <c r="N2819" s="39" t="s">
        <v>96</v>
      </c>
      <c r="O2819" s="2">
        <v>0</v>
      </c>
      <c r="P2819" s="2">
        <v>0</v>
      </c>
      <c r="Q2819" s="39">
        <v>7.16</v>
      </c>
      <c r="R2819" s="2">
        <v>0.93080000000000007</v>
      </c>
      <c r="S2819" s="2">
        <v>0</v>
      </c>
      <c r="T2819" s="2">
        <v>0</v>
      </c>
      <c r="U2819" s="39">
        <v>8.0907999999999998</v>
      </c>
      <c r="V2819" s="2">
        <v>0</v>
      </c>
      <c r="W2819" s="2" t="s">
        <v>1</v>
      </c>
      <c r="X2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19"/>
      <c r="Z2819"/>
      <c r="AA2819"/>
    </row>
    <row r="2820" spans="5:27" hidden="1">
      <c r="E2820" s="2" t="s">
        <v>8563</v>
      </c>
      <c r="F2820" s="2" t="s">
        <v>8640</v>
      </c>
      <c r="G2820" s="2" t="s">
        <v>1</v>
      </c>
      <c r="H2820" s="2" t="s">
        <v>0</v>
      </c>
      <c r="I2820" s="2" t="s">
        <v>8149</v>
      </c>
      <c r="J2820" s="2" t="s">
        <v>8150</v>
      </c>
      <c r="K2820" s="41">
        <v>2004</v>
      </c>
      <c r="L2820" s="48">
        <v>2004</v>
      </c>
      <c r="M2820" s="49" t="s">
        <v>95</v>
      </c>
      <c r="N2820" s="39" t="s">
        <v>96</v>
      </c>
      <c r="O2820" s="2">
        <v>0</v>
      </c>
      <c r="P2820" s="2">
        <v>0</v>
      </c>
      <c r="Q2820" s="39">
        <v>14.32</v>
      </c>
      <c r="R2820" s="2">
        <v>1.8616000000000001</v>
      </c>
      <c r="S2820" s="2">
        <v>0</v>
      </c>
      <c r="T2820" s="2">
        <v>0</v>
      </c>
      <c r="U2820" s="39">
        <v>16.1816</v>
      </c>
      <c r="V2820" s="2">
        <v>0</v>
      </c>
      <c r="W2820" s="2" t="s">
        <v>1</v>
      </c>
      <c r="X2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0"/>
      <c r="Z2820"/>
      <c r="AA2820"/>
    </row>
    <row r="2821" spans="5:27" hidden="1">
      <c r="E2821" s="2" t="s">
        <v>8563</v>
      </c>
      <c r="F2821" s="2" t="s">
        <v>8640</v>
      </c>
      <c r="G2821" s="2" t="s">
        <v>1</v>
      </c>
      <c r="H2821" s="2" t="s">
        <v>0</v>
      </c>
      <c r="I2821" s="2" t="s">
        <v>8149</v>
      </c>
      <c r="J2821" s="2" t="s">
        <v>8150</v>
      </c>
      <c r="K2821" s="41">
        <v>2005</v>
      </c>
      <c r="L2821" s="48">
        <v>2005</v>
      </c>
      <c r="M2821" s="49" t="s">
        <v>95</v>
      </c>
      <c r="N2821" s="39" t="s">
        <v>96</v>
      </c>
      <c r="O2821" s="2">
        <v>0</v>
      </c>
      <c r="P2821" s="2">
        <v>0</v>
      </c>
      <c r="Q2821" s="39">
        <v>14.32</v>
      </c>
      <c r="R2821" s="2">
        <v>1.8616000000000001</v>
      </c>
      <c r="S2821" s="2">
        <v>0</v>
      </c>
      <c r="T2821" s="2">
        <v>0</v>
      </c>
      <c r="U2821" s="39">
        <v>16.1816</v>
      </c>
      <c r="V2821" s="2">
        <v>0</v>
      </c>
      <c r="W2821" s="2" t="s">
        <v>1</v>
      </c>
      <c r="X2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1"/>
      <c r="Z2821"/>
      <c r="AA2821"/>
    </row>
    <row r="2822" spans="5:27" hidden="1">
      <c r="E2822" s="2" t="s">
        <v>8563</v>
      </c>
      <c r="F2822" s="2" t="s">
        <v>8640</v>
      </c>
      <c r="G2822" s="2" t="s">
        <v>1</v>
      </c>
      <c r="H2822" s="2" t="s">
        <v>0</v>
      </c>
      <c r="I2822" s="2" t="s">
        <v>8149</v>
      </c>
      <c r="J2822" s="2" t="s">
        <v>8150</v>
      </c>
      <c r="K2822" s="41">
        <v>2006</v>
      </c>
      <c r="L2822" s="48">
        <v>2006</v>
      </c>
      <c r="M2822" s="49" t="s">
        <v>95</v>
      </c>
      <c r="N2822" s="39" t="s">
        <v>96</v>
      </c>
      <c r="O2822" s="2">
        <v>0</v>
      </c>
      <c r="P2822" s="2">
        <v>0</v>
      </c>
      <c r="Q2822" s="39">
        <v>43.86</v>
      </c>
      <c r="R2822" s="2">
        <v>5.7018000000000004</v>
      </c>
      <c r="S2822" s="2">
        <v>0</v>
      </c>
      <c r="T2822" s="2">
        <v>0</v>
      </c>
      <c r="U2822" s="39">
        <v>49.561799999999998</v>
      </c>
      <c r="V2822" s="2">
        <v>0</v>
      </c>
      <c r="W2822" s="2" t="s">
        <v>1</v>
      </c>
      <c r="X2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2"/>
      <c r="Z2822"/>
      <c r="AA2822"/>
    </row>
    <row r="2823" spans="5:27" hidden="1">
      <c r="E2823" s="2" t="s">
        <v>8563</v>
      </c>
      <c r="F2823" s="2" t="s">
        <v>8640</v>
      </c>
      <c r="G2823" s="2" t="s">
        <v>1</v>
      </c>
      <c r="H2823" s="2" t="s">
        <v>0</v>
      </c>
      <c r="I2823" s="2" t="s">
        <v>8149</v>
      </c>
      <c r="J2823" s="2" t="s">
        <v>8150</v>
      </c>
      <c r="K2823" s="41">
        <v>2007</v>
      </c>
      <c r="L2823" s="48">
        <v>2007</v>
      </c>
      <c r="M2823" s="49" t="s">
        <v>95</v>
      </c>
      <c r="N2823" s="39" t="s">
        <v>96</v>
      </c>
      <c r="O2823" s="2">
        <v>0</v>
      </c>
      <c r="P2823" s="2">
        <v>0</v>
      </c>
      <c r="Q2823" s="39">
        <v>26.96</v>
      </c>
      <c r="R2823" s="2">
        <v>3.5048000000000004</v>
      </c>
      <c r="S2823" s="2">
        <v>0</v>
      </c>
      <c r="T2823" s="2">
        <v>0</v>
      </c>
      <c r="U2823" s="39">
        <v>30.4648</v>
      </c>
      <c r="V2823" s="2">
        <v>0</v>
      </c>
      <c r="W2823" s="2" t="s">
        <v>1</v>
      </c>
      <c r="X2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3"/>
      <c r="Z2823"/>
      <c r="AA2823"/>
    </row>
    <row r="2824" spans="5:27" hidden="1">
      <c r="E2824" s="2" t="s">
        <v>8563</v>
      </c>
      <c r="F2824" s="2" t="s">
        <v>8640</v>
      </c>
      <c r="G2824" s="2" t="s">
        <v>1</v>
      </c>
      <c r="H2824" s="2" t="s">
        <v>0</v>
      </c>
      <c r="I2824" s="2" t="s">
        <v>8149</v>
      </c>
      <c r="J2824" s="2" t="s">
        <v>8150</v>
      </c>
      <c r="K2824" s="41">
        <v>2008</v>
      </c>
      <c r="L2824" s="48">
        <v>2008</v>
      </c>
      <c r="M2824" s="49" t="s">
        <v>95</v>
      </c>
      <c r="N2824" s="39" t="s">
        <v>96</v>
      </c>
      <c r="O2824" s="2">
        <v>0</v>
      </c>
      <c r="P2824" s="2">
        <v>0</v>
      </c>
      <c r="Q2824" s="39">
        <v>14.32</v>
      </c>
      <c r="R2824" s="2">
        <v>1.8616000000000001</v>
      </c>
      <c r="S2824" s="2">
        <v>0</v>
      </c>
      <c r="T2824" s="2">
        <v>0</v>
      </c>
      <c r="U2824" s="39">
        <v>16.1816</v>
      </c>
      <c r="V2824" s="2">
        <v>0</v>
      </c>
      <c r="W2824" s="2" t="s">
        <v>1</v>
      </c>
      <c r="X2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4"/>
      <c r="Z2824"/>
      <c r="AA2824"/>
    </row>
    <row r="2825" spans="5:27" hidden="1">
      <c r="E2825" s="2" t="s">
        <v>8563</v>
      </c>
      <c r="F2825" s="2" t="s">
        <v>8639</v>
      </c>
      <c r="G2825" s="2" t="s">
        <v>1</v>
      </c>
      <c r="H2825" s="2" t="s">
        <v>0</v>
      </c>
      <c r="I2825" s="2" t="s">
        <v>8149</v>
      </c>
      <c r="J2825" s="2" t="s">
        <v>8150</v>
      </c>
      <c r="K2825" s="41">
        <v>2009</v>
      </c>
      <c r="L2825" s="48">
        <v>2009</v>
      </c>
      <c r="M2825" s="49" t="s">
        <v>95</v>
      </c>
      <c r="N2825" s="39" t="s">
        <v>96</v>
      </c>
      <c r="O2825" s="2">
        <v>0</v>
      </c>
      <c r="P2825" s="2">
        <v>0</v>
      </c>
      <c r="Q2825" s="39">
        <v>38.36</v>
      </c>
      <c r="R2825" s="2">
        <v>4.9867999999999997</v>
      </c>
      <c r="S2825" s="2">
        <v>0</v>
      </c>
      <c r="T2825" s="2">
        <v>0</v>
      </c>
      <c r="U2825" s="39">
        <v>43.346800000000002</v>
      </c>
      <c r="V2825" s="2">
        <v>0</v>
      </c>
      <c r="W2825" s="2" t="s">
        <v>1</v>
      </c>
      <c r="X2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5"/>
      <c r="Z2825"/>
      <c r="AA2825"/>
    </row>
    <row r="2826" spans="5:27" hidden="1">
      <c r="E2826" s="2" t="s">
        <v>8563</v>
      </c>
      <c r="F2826" s="2" t="s">
        <v>8639</v>
      </c>
      <c r="G2826" s="2" t="s">
        <v>1</v>
      </c>
      <c r="H2826" s="2" t="s">
        <v>0</v>
      </c>
      <c r="I2826" s="2" t="s">
        <v>8149</v>
      </c>
      <c r="J2826" s="2" t="s">
        <v>8150</v>
      </c>
      <c r="K2826" s="41">
        <v>2010</v>
      </c>
      <c r="L2826" s="48">
        <v>2010</v>
      </c>
      <c r="M2826" s="49" t="s">
        <v>126</v>
      </c>
      <c r="N2826" s="39" t="s">
        <v>127</v>
      </c>
      <c r="O2826" s="2">
        <v>0</v>
      </c>
      <c r="P2826" s="2">
        <v>0</v>
      </c>
      <c r="Q2826" s="39">
        <v>43021.21</v>
      </c>
      <c r="R2826" s="2">
        <v>5592.7573000000002</v>
      </c>
      <c r="S2826" s="2">
        <v>0</v>
      </c>
      <c r="T2826" s="2">
        <v>0</v>
      </c>
      <c r="U2826" s="39">
        <v>48613.967299999997</v>
      </c>
      <c r="V2826" s="2">
        <v>0</v>
      </c>
      <c r="W2826" s="2" t="s">
        <v>1</v>
      </c>
      <c r="X2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6"/>
      <c r="Z2826"/>
      <c r="AA2826"/>
    </row>
    <row r="2827" spans="5:27" hidden="1">
      <c r="E2827" s="2" t="s">
        <v>8563</v>
      </c>
      <c r="F2827" s="2" t="s">
        <v>8639</v>
      </c>
      <c r="G2827" s="2" t="s">
        <v>1</v>
      </c>
      <c r="H2827" s="2" t="s">
        <v>0</v>
      </c>
      <c r="I2827" s="2" t="s">
        <v>8149</v>
      </c>
      <c r="J2827" s="2" t="s">
        <v>8150</v>
      </c>
      <c r="K2827" s="41">
        <v>2011</v>
      </c>
      <c r="L2827" s="48">
        <v>2011</v>
      </c>
      <c r="M2827" s="49" t="s">
        <v>574</v>
      </c>
      <c r="N2827" s="39" t="s">
        <v>575</v>
      </c>
      <c r="O2827" s="2">
        <v>0</v>
      </c>
      <c r="P2827" s="2">
        <v>0</v>
      </c>
      <c r="Q2827" s="39">
        <v>19114.8</v>
      </c>
      <c r="R2827" s="2">
        <v>2484.924</v>
      </c>
      <c r="S2827" s="2">
        <v>0</v>
      </c>
      <c r="T2827" s="2">
        <v>0</v>
      </c>
      <c r="U2827" s="39">
        <v>21599.723999999998</v>
      </c>
      <c r="V2827" s="2">
        <v>0</v>
      </c>
      <c r="W2827" s="2" t="s">
        <v>1</v>
      </c>
      <c r="X2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7"/>
      <c r="Z2827"/>
      <c r="AA2827"/>
    </row>
    <row r="2828" spans="5:27" hidden="1">
      <c r="E2828" s="2" t="s">
        <v>8563</v>
      </c>
      <c r="F2828" s="2" t="s">
        <v>8639</v>
      </c>
      <c r="G2828" s="2" t="s">
        <v>1</v>
      </c>
      <c r="H2828" s="2" t="s">
        <v>0</v>
      </c>
      <c r="I2828" s="2" t="s">
        <v>8149</v>
      </c>
      <c r="J2828" s="2" t="s">
        <v>8150</v>
      </c>
      <c r="K2828" s="41">
        <v>2012</v>
      </c>
      <c r="L2828" s="48">
        <v>2012</v>
      </c>
      <c r="M2828" s="49" t="s">
        <v>574</v>
      </c>
      <c r="N2828" s="39" t="s">
        <v>575</v>
      </c>
      <c r="O2828" s="2">
        <v>0</v>
      </c>
      <c r="P2828" s="2">
        <v>0</v>
      </c>
      <c r="Q2828" s="39">
        <v>6690.18</v>
      </c>
      <c r="R2828" s="2">
        <v>869.72340000000008</v>
      </c>
      <c r="S2828" s="2">
        <v>0</v>
      </c>
      <c r="T2828" s="2">
        <v>0</v>
      </c>
      <c r="U2828" s="39">
        <v>7559.9034000000001</v>
      </c>
      <c r="V2828" s="2">
        <v>0</v>
      </c>
      <c r="W2828" s="2" t="s">
        <v>1</v>
      </c>
      <c r="X2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8"/>
      <c r="Z2828"/>
      <c r="AA2828"/>
    </row>
    <row r="2829" spans="5:27" hidden="1">
      <c r="E2829" s="2" t="s">
        <v>8563</v>
      </c>
      <c r="F2829" s="2" t="s">
        <v>8639</v>
      </c>
      <c r="G2829" s="2" t="s">
        <v>1</v>
      </c>
      <c r="H2829" s="2" t="s">
        <v>0</v>
      </c>
      <c r="I2829" s="2" t="s">
        <v>8149</v>
      </c>
      <c r="J2829" s="2" t="s">
        <v>8150</v>
      </c>
      <c r="K2829" s="41">
        <v>2013</v>
      </c>
      <c r="L2829" s="48">
        <v>2013</v>
      </c>
      <c r="M2829" s="49" t="s">
        <v>118</v>
      </c>
      <c r="N2829" s="39" t="s">
        <v>119</v>
      </c>
      <c r="O2829" s="2">
        <v>0</v>
      </c>
      <c r="P2829" s="2">
        <v>0</v>
      </c>
      <c r="Q2829" s="39">
        <v>15.78</v>
      </c>
      <c r="R2829" s="2">
        <v>2.0514000000000001</v>
      </c>
      <c r="S2829" s="2">
        <v>0</v>
      </c>
      <c r="T2829" s="2">
        <v>0</v>
      </c>
      <c r="U2829" s="39">
        <v>17.831399999999999</v>
      </c>
      <c r="V2829" s="2">
        <v>0</v>
      </c>
      <c r="W2829" s="2" t="s">
        <v>1</v>
      </c>
      <c r="X2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29"/>
      <c r="Z2829"/>
      <c r="AA2829"/>
    </row>
    <row r="2830" spans="5:27" hidden="1">
      <c r="E2830" s="2" t="s">
        <v>8563</v>
      </c>
      <c r="F2830" s="2" t="s">
        <v>8635</v>
      </c>
      <c r="G2830" s="2" t="s">
        <v>1</v>
      </c>
      <c r="H2830" s="2" t="s">
        <v>0</v>
      </c>
      <c r="I2830" s="2" t="s">
        <v>8149</v>
      </c>
      <c r="J2830" s="2" t="s">
        <v>8150</v>
      </c>
      <c r="K2830" s="41">
        <v>2014</v>
      </c>
      <c r="L2830" s="48">
        <v>2014</v>
      </c>
      <c r="M2830" s="49" t="s">
        <v>118</v>
      </c>
      <c r="N2830" s="39" t="s">
        <v>119</v>
      </c>
      <c r="O2830" s="2">
        <v>0</v>
      </c>
      <c r="P2830" s="2">
        <v>0</v>
      </c>
      <c r="Q2830" s="39">
        <v>1508.45</v>
      </c>
      <c r="R2830" s="2">
        <v>196.0985</v>
      </c>
      <c r="S2830" s="2">
        <v>0</v>
      </c>
      <c r="T2830" s="2">
        <v>0</v>
      </c>
      <c r="U2830" s="39">
        <v>1704.5485000000001</v>
      </c>
      <c r="V2830" s="2">
        <v>0</v>
      </c>
      <c r="W2830" s="2" t="s">
        <v>1</v>
      </c>
      <c r="X2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0"/>
      <c r="Z2830"/>
      <c r="AA2830"/>
    </row>
    <row r="2831" spans="5:27" hidden="1">
      <c r="E2831" s="2" t="s">
        <v>8563</v>
      </c>
      <c r="F2831" s="2" t="s">
        <v>8635</v>
      </c>
      <c r="G2831" s="2" t="s">
        <v>1</v>
      </c>
      <c r="H2831" s="2" t="s">
        <v>0</v>
      </c>
      <c r="I2831" s="2" t="s">
        <v>8149</v>
      </c>
      <c r="J2831" s="2" t="s">
        <v>8150</v>
      </c>
      <c r="K2831" s="41">
        <v>2015</v>
      </c>
      <c r="L2831" s="48">
        <v>2015</v>
      </c>
      <c r="M2831" s="49">
        <v>0</v>
      </c>
      <c r="N2831" s="39" t="s">
        <v>549</v>
      </c>
      <c r="O2831" s="2">
        <v>0</v>
      </c>
      <c r="P2831" s="2">
        <v>0</v>
      </c>
      <c r="Q2831" s="39">
        <v>187.48</v>
      </c>
      <c r="R2831" s="2">
        <v>24.372399999999999</v>
      </c>
      <c r="S2831" s="2">
        <v>0</v>
      </c>
      <c r="T2831" s="2">
        <v>0</v>
      </c>
      <c r="U2831" s="39">
        <v>211.85239999999999</v>
      </c>
      <c r="V2831" s="2" t="s">
        <v>8388</v>
      </c>
      <c r="W2831" s="2" t="s">
        <v>1</v>
      </c>
      <c r="X2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1"/>
      <c r="Z2831"/>
      <c r="AA2831"/>
    </row>
    <row r="2832" spans="5:27" hidden="1">
      <c r="E2832" s="2" t="s">
        <v>8563</v>
      </c>
      <c r="F2832" s="2" t="s">
        <v>8635</v>
      </c>
      <c r="G2832" s="2" t="s">
        <v>1</v>
      </c>
      <c r="H2832" s="2" t="s">
        <v>0</v>
      </c>
      <c r="I2832" s="2" t="s">
        <v>8149</v>
      </c>
      <c r="J2832" s="2" t="s">
        <v>8150</v>
      </c>
      <c r="K2832" s="41">
        <v>2016</v>
      </c>
      <c r="L2832" s="48">
        <v>2016</v>
      </c>
      <c r="M2832" s="49" t="s">
        <v>1340</v>
      </c>
      <c r="N2832" s="39" t="s">
        <v>1341</v>
      </c>
      <c r="O2832" s="2">
        <v>0</v>
      </c>
      <c r="P2832" s="2">
        <v>0</v>
      </c>
      <c r="Q2832" s="39">
        <v>124.34</v>
      </c>
      <c r="R2832" s="2">
        <v>16.164200000000001</v>
      </c>
      <c r="S2832" s="2">
        <v>0</v>
      </c>
      <c r="T2832" s="2">
        <v>0</v>
      </c>
      <c r="U2832" s="39">
        <v>140.5042</v>
      </c>
      <c r="V2832" s="2">
        <v>0</v>
      </c>
      <c r="W2832" s="2" t="s">
        <v>1</v>
      </c>
      <c r="X2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2"/>
      <c r="Z2832"/>
      <c r="AA2832"/>
    </row>
    <row r="2833" spans="5:27" hidden="1">
      <c r="E2833" s="2" t="s">
        <v>8563</v>
      </c>
      <c r="F2833" s="2" t="s">
        <v>8635</v>
      </c>
      <c r="G2833" s="2" t="s">
        <v>1</v>
      </c>
      <c r="H2833" s="2" t="s">
        <v>0</v>
      </c>
      <c r="I2833" s="2" t="s">
        <v>8149</v>
      </c>
      <c r="J2833" s="2" t="s">
        <v>8150</v>
      </c>
      <c r="K2833" s="41">
        <v>2017</v>
      </c>
      <c r="L2833" s="48">
        <v>2017</v>
      </c>
      <c r="M2833" s="49">
        <v>0</v>
      </c>
      <c r="N2833" s="39" t="s">
        <v>356</v>
      </c>
      <c r="O2833" s="2">
        <v>0</v>
      </c>
      <c r="P2833" s="2">
        <v>0</v>
      </c>
      <c r="Q2833" s="39">
        <v>1009.47</v>
      </c>
      <c r="R2833" s="2">
        <v>131.2311</v>
      </c>
      <c r="S2833" s="2">
        <v>0</v>
      </c>
      <c r="T2833" s="2">
        <v>0</v>
      </c>
      <c r="U2833" s="39">
        <v>1140.7011</v>
      </c>
      <c r="V2833" s="2" t="s">
        <v>8410</v>
      </c>
      <c r="W2833" s="2" t="s">
        <v>1</v>
      </c>
      <c r="X2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3"/>
      <c r="Z2833"/>
      <c r="AA2833"/>
    </row>
    <row r="2834" spans="5:27" hidden="1">
      <c r="E2834" s="2" t="s">
        <v>8563</v>
      </c>
      <c r="F2834" s="2" t="s">
        <v>8635</v>
      </c>
      <c r="G2834" s="2" t="s">
        <v>1</v>
      </c>
      <c r="H2834" s="2" t="s">
        <v>0</v>
      </c>
      <c r="I2834" s="2" t="s">
        <v>8149</v>
      </c>
      <c r="J2834" s="2" t="s">
        <v>8150</v>
      </c>
      <c r="K2834" s="41">
        <v>2018</v>
      </c>
      <c r="L2834" s="48">
        <v>2018</v>
      </c>
      <c r="M2834" s="49">
        <v>0</v>
      </c>
      <c r="N2834" s="39" t="s">
        <v>8418</v>
      </c>
      <c r="O2834" s="2">
        <v>0</v>
      </c>
      <c r="P2834" s="2">
        <v>0</v>
      </c>
      <c r="Q2834" s="39">
        <v>91.63</v>
      </c>
      <c r="R2834" s="2">
        <v>11.911899999999999</v>
      </c>
      <c r="S2834" s="2">
        <v>0</v>
      </c>
      <c r="T2834" s="2">
        <v>0</v>
      </c>
      <c r="U2834" s="39">
        <v>103.5419</v>
      </c>
      <c r="V2834" s="2" t="s">
        <v>8417</v>
      </c>
      <c r="W2834" s="2" t="s">
        <v>1</v>
      </c>
      <c r="X2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4"/>
      <c r="Z2834"/>
      <c r="AA2834"/>
    </row>
    <row r="2835" spans="5:27" hidden="1">
      <c r="E2835" s="2" t="s">
        <v>8563</v>
      </c>
      <c r="F2835" s="2" t="s">
        <v>8635</v>
      </c>
      <c r="G2835" s="2" t="s">
        <v>1</v>
      </c>
      <c r="H2835" s="2" t="s">
        <v>0</v>
      </c>
      <c r="I2835" s="2" t="s">
        <v>8149</v>
      </c>
      <c r="J2835" s="2" t="s">
        <v>8150</v>
      </c>
      <c r="K2835" s="41">
        <v>2019</v>
      </c>
      <c r="L2835" s="48">
        <v>2019</v>
      </c>
      <c r="M2835" s="49" t="s">
        <v>307</v>
      </c>
      <c r="N2835" s="39" t="s">
        <v>308</v>
      </c>
      <c r="O2835" s="2">
        <v>0</v>
      </c>
      <c r="P2835" s="2">
        <v>0</v>
      </c>
      <c r="Q2835" s="39">
        <v>710.62</v>
      </c>
      <c r="R2835" s="2">
        <v>92.380600000000001</v>
      </c>
      <c r="S2835" s="2">
        <v>0</v>
      </c>
      <c r="T2835" s="2">
        <v>0</v>
      </c>
      <c r="U2835" s="39">
        <v>803.00059999999996</v>
      </c>
      <c r="V2835" s="2">
        <v>0</v>
      </c>
      <c r="W2835" s="2" t="s">
        <v>1</v>
      </c>
      <c r="X2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5"/>
      <c r="Z2835"/>
      <c r="AA2835"/>
    </row>
    <row r="2836" spans="5:27" hidden="1">
      <c r="E2836" s="2" t="s">
        <v>8563</v>
      </c>
      <c r="F2836" s="2" t="s">
        <v>8635</v>
      </c>
      <c r="G2836" s="2" t="s">
        <v>1</v>
      </c>
      <c r="H2836" s="2" t="s">
        <v>0</v>
      </c>
      <c r="I2836" s="2" t="s">
        <v>8149</v>
      </c>
      <c r="J2836" s="2" t="s">
        <v>8150</v>
      </c>
      <c r="K2836" s="41">
        <v>2020</v>
      </c>
      <c r="L2836" s="48">
        <v>2020</v>
      </c>
      <c r="M2836" s="49">
        <v>0</v>
      </c>
      <c r="N2836" s="39" t="s">
        <v>952</v>
      </c>
      <c r="O2836" s="2">
        <v>0</v>
      </c>
      <c r="P2836" s="2">
        <v>0</v>
      </c>
      <c r="Q2836" s="39">
        <v>450.58</v>
      </c>
      <c r="R2836" s="2">
        <v>58.575400000000002</v>
      </c>
      <c r="S2836" s="2">
        <v>0</v>
      </c>
      <c r="T2836" s="2">
        <v>0</v>
      </c>
      <c r="U2836" s="39">
        <v>509.15539999999999</v>
      </c>
      <c r="V2836" s="2" t="s">
        <v>8643</v>
      </c>
      <c r="W2836" s="2" t="s">
        <v>1</v>
      </c>
      <c r="X2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6"/>
      <c r="Z2836"/>
      <c r="AA2836"/>
    </row>
    <row r="2837" spans="5:27" hidden="1">
      <c r="E2837" s="2" t="s">
        <v>8563</v>
      </c>
      <c r="F2837" s="2" t="s">
        <v>8635</v>
      </c>
      <c r="G2837" s="2" t="s">
        <v>1</v>
      </c>
      <c r="H2837" s="2" t="s">
        <v>0</v>
      </c>
      <c r="I2837" s="2" t="s">
        <v>8149</v>
      </c>
      <c r="J2837" s="2" t="s">
        <v>8150</v>
      </c>
      <c r="K2837" s="41">
        <v>2021</v>
      </c>
      <c r="L2837" s="48">
        <v>2021</v>
      </c>
      <c r="M2837" s="49" t="s">
        <v>319</v>
      </c>
      <c r="N2837" s="39" t="s">
        <v>320</v>
      </c>
      <c r="O2837" s="2">
        <v>0</v>
      </c>
      <c r="P2837" s="2">
        <v>0</v>
      </c>
      <c r="Q2837" s="39">
        <v>81.56</v>
      </c>
      <c r="R2837" s="2">
        <v>10.6028</v>
      </c>
      <c r="S2837" s="2">
        <v>0</v>
      </c>
      <c r="T2837" s="2">
        <v>0</v>
      </c>
      <c r="U2837" s="39">
        <v>92.162800000000004</v>
      </c>
      <c r="V2837" s="2">
        <v>0</v>
      </c>
      <c r="W2837" s="2" t="s">
        <v>1</v>
      </c>
      <c r="X2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7"/>
      <c r="Z2837"/>
      <c r="AA2837"/>
    </row>
    <row r="2838" spans="5:27" hidden="1">
      <c r="E2838" s="2" t="s">
        <v>8563</v>
      </c>
      <c r="F2838" s="2" t="s">
        <v>8635</v>
      </c>
      <c r="G2838" s="2" t="s">
        <v>1</v>
      </c>
      <c r="H2838" s="2" t="s">
        <v>0</v>
      </c>
      <c r="I2838" s="2" t="s">
        <v>8149</v>
      </c>
      <c r="J2838" s="2" t="s">
        <v>8150</v>
      </c>
      <c r="K2838" s="41">
        <v>2022</v>
      </c>
      <c r="L2838" s="48">
        <v>2022</v>
      </c>
      <c r="M2838" s="49" t="s">
        <v>118</v>
      </c>
      <c r="N2838" s="39" t="s">
        <v>119</v>
      </c>
      <c r="O2838" s="2">
        <v>0</v>
      </c>
      <c r="P2838" s="2">
        <v>0</v>
      </c>
      <c r="Q2838" s="39">
        <v>2250.4499999999998</v>
      </c>
      <c r="R2838" s="2">
        <v>292.55849999999998</v>
      </c>
      <c r="S2838" s="2">
        <v>0</v>
      </c>
      <c r="T2838" s="2">
        <v>0</v>
      </c>
      <c r="U2838" s="39">
        <v>2543.0084999999999</v>
      </c>
      <c r="V2838" s="2">
        <v>0</v>
      </c>
      <c r="W2838" s="2" t="s">
        <v>1</v>
      </c>
      <c r="X2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8"/>
      <c r="Z2838"/>
      <c r="AA2838"/>
    </row>
    <row r="2839" spans="5:27" hidden="1">
      <c r="E2839" s="2" t="s">
        <v>8563</v>
      </c>
      <c r="F2839" s="2" t="s">
        <v>8635</v>
      </c>
      <c r="G2839" s="2" t="s">
        <v>1</v>
      </c>
      <c r="H2839" s="2" t="s">
        <v>0</v>
      </c>
      <c r="I2839" s="2" t="s">
        <v>8149</v>
      </c>
      <c r="J2839" s="2" t="s">
        <v>8150</v>
      </c>
      <c r="K2839" s="41">
        <v>2023</v>
      </c>
      <c r="L2839" s="48">
        <v>2023</v>
      </c>
      <c r="M2839" s="49" t="s">
        <v>7848</v>
      </c>
      <c r="N2839" s="39" t="s">
        <v>7847</v>
      </c>
      <c r="O2839" s="2">
        <v>0</v>
      </c>
      <c r="P2839" s="2">
        <v>0</v>
      </c>
      <c r="Q2839" s="39">
        <v>0</v>
      </c>
      <c r="R2839" s="2">
        <v>0</v>
      </c>
      <c r="S2839" s="2">
        <v>0</v>
      </c>
      <c r="T2839" s="2">
        <v>0</v>
      </c>
      <c r="U2839" s="39">
        <v>0</v>
      </c>
      <c r="V2839" s="2">
        <v>0</v>
      </c>
      <c r="W2839" s="2" t="s">
        <v>1</v>
      </c>
      <c r="X2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39"/>
      <c r="Z2839"/>
      <c r="AA2839"/>
    </row>
    <row r="2840" spans="5:27" hidden="1">
      <c r="E2840" s="2" t="s">
        <v>8563</v>
      </c>
      <c r="F2840" s="2" t="s">
        <v>8635</v>
      </c>
      <c r="G2840" s="2" t="s">
        <v>1</v>
      </c>
      <c r="H2840" s="2" t="s">
        <v>0</v>
      </c>
      <c r="I2840" s="2" t="s">
        <v>8149</v>
      </c>
      <c r="J2840" s="2" t="s">
        <v>8150</v>
      </c>
      <c r="K2840" s="41">
        <v>2024</v>
      </c>
      <c r="L2840" s="48">
        <v>2024</v>
      </c>
      <c r="M2840" s="49" t="s">
        <v>118</v>
      </c>
      <c r="N2840" s="39" t="s">
        <v>119</v>
      </c>
      <c r="O2840" s="2">
        <v>0</v>
      </c>
      <c r="P2840" s="2">
        <v>0</v>
      </c>
      <c r="Q2840" s="39">
        <v>23.67</v>
      </c>
      <c r="R2840" s="2">
        <v>3.0771000000000002</v>
      </c>
      <c r="S2840" s="2">
        <v>0</v>
      </c>
      <c r="T2840" s="2">
        <v>0</v>
      </c>
      <c r="U2840" s="39">
        <v>26.747100000000003</v>
      </c>
      <c r="V2840" s="2">
        <v>0</v>
      </c>
      <c r="W2840" s="2" t="s">
        <v>1</v>
      </c>
      <c r="X2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0"/>
      <c r="Z2840"/>
      <c r="AA2840"/>
    </row>
    <row r="2841" spans="5:27" hidden="1">
      <c r="E2841" s="2" t="s">
        <v>8563</v>
      </c>
      <c r="F2841" s="2" t="s">
        <v>8635</v>
      </c>
      <c r="G2841" s="2" t="s">
        <v>1</v>
      </c>
      <c r="H2841" s="2" t="s">
        <v>0</v>
      </c>
      <c r="I2841" s="2" t="s">
        <v>8149</v>
      </c>
      <c r="J2841" s="2" t="s">
        <v>8150</v>
      </c>
      <c r="K2841" s="41">
        <v>2025</v>
      </c>
      <c r="L2841" s="48">
        <v>2025</v>
      </c>
      <c r="M2841" s="49" t="s">
        <v>349</v>
      </c>
      <c r="N2841" s="39" t="s">
        <v>350</v>
      </c>
      <c r="O2841" s="2">
        <v>0</v>
      </c>
      <c r="P2841" s="2">
        <v>0</v>
      </c>
      <c r="Q2841" s="39">
        <v>86.96</v>
      </c>
      <c r="R2841" s="2">
        <v>11.3048</v>
      </c>
      <c r="S2841" s="2">
        <v>0</v>
      </c>
      <c r="T2841" s="2">
        <v>0</v>
      </c>
      <c r="U2841" s="39">
        <v>98.264799999999994</v>
      </c>
      <c r="V2841" s="2">
        <v>0</v>
      </c>
      <c r="W2841" s="2" t="s">
        <v>1</v>
      </c>
      <c r="X2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1"/>
      <c r="Z2841"/>
      <c r="AA2841"/>
    </row>
    <row r="2842" spans="5:27" hidden="1">
      <c r="E2842" s="2" t="s">
        <v>8563</v>
      </c>
      <c r="F2842" s="2" t="s">
        <v>8635</v>
      </c>
      <c r="G2842" s="2" t="s">
        <v>1</v>
      </c>
      <c r="H2842" s="2" t="s">
        <v>0</v>
      </c>
      <c r="I2842" s="2" t="s">
        <v>8149</v>
      </c>
      <c r="J2842" s="2" t="s">
        <v>8150</v>
      </c>
      <c r="K2842" s="41">
        <v>2026</v>
      </c>
      <c r="L2842" s="48">
        <v>2026</v>
      </c>
      <c r="M2842" s="49" t="s">
        <v>743</v>
      </c>
      <c r="N2842" s="39" t="s">
        <v>744</v>
      </c>
      <c r="O2842" s="2">
        <v>0</v>
      </c>
      <c r="P2842" s="2">
        <v>0</v>
      </c>
      <c r="Q2842" s="39">
        <v>135.66</v>
      </c>
      <c r="R2842" s="2">
        <v>17.6358</v>
      </c>
      <c r="S2842" s="2">
        <v>0</v>
      </c>
      <c r="T2842" s="2">
        <v>0</v>
      </c>
      <c r="U2842" s="39">
        <v>153.29579999999999</v>
      </c>
      <c r="V2842" s="2">
        <v>0</v>
      </c>
      <c r="W2842" s="2" t="s">
        <v>1</v>
      </c>
      <c r="X2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2"/>
      <c r="Z2842"/>
      <c r="AA2842"/>
    </row>
    <row r="2843" spans="5:27" hidden="1">
      <c r="E2843" s="2" t="s">
        <v>8563</v>
      </c>
      <c r="F2843" s="2" t="s">
        <v>8635</v>
      </c>
      <c r="G2843" s="2" t="s">
        <v>1</v>
      </c>
      <c r="H2843" s="2" t="s">
        <v>0</v>
      </c>
      <c r="I2843" s="2" t="s">
        <v>8149</v>
      </c>
      <c r="J2843" s="2" t="s">
        <v>8150</v>
      </c>
      <c r="K2843" s="41">
        <v>2027</v>
      </c>
      <c r="L2843" s="48">
        <v>2027</v>
      </c>
      <c r="M2843" s="49" t="s">
        <v>118</v>
      </c>
      <c r="N2843" s="39" t="s">
        <v>119</v>
      </c>
      <c r="O2843" s="2">
        <v>0</v>
      </c>
      <c r="P2843" s="2">
        <v>0</v>
      </c>
      <c r="Q2843" s="39">
        <v>36.89</v>
      </c>
      <c r="R2843" s="2">
        <v>4.7957000000000001</v>
      </c>
      <c r="S2843" s="2">
        <v>0</v>
      </c>
      <c r="T2843" s="2">
        <v>0</v>
      </c>
      <c r="U2843" s="39">
        <v>41.685699999999997</v>
      </c>
      <c r="V2843" s="2">
        <v>0</v>
      </c>
      <c r="W2843" s="2" t="s">
        <v>1</v>
      </c>
      <c r="X2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3"/>
      <c r="Z2843"/>
      <c r="AA2843"/>
    </row>
    <row r="2844" spans="5:27" hidden="1">
      <c r="E2844" s="2" t="s">
        <v>8563</v>
      </c>
      <c r="F2844" s="2" t="s">
        <v>8635</v>
      </c>
      <c r="G2844" s="2" t="s">
        <v>1</v>
      </c>
      <c r="H2844" s="2" t="s">
        <v>0</v>
      </c>
      <c r="I2844" s="2" t="s">
        <v>8149</v>
      </c>
      <c r="J2844" s="2" t="s">
        <v>8150</v>
      </c>
      <c r="K2844" s="41">
        <v>2028</v>
      </c>
      <c r="L2844" s="48">
        <v>2028</v>
      </c>
      <c r="M2844" s="49" t="s">
        <v>1338</v>
      </c>
      <c r="N2844" s="39" t="s">
        <v>1339</v>
      </c>
      <c r="O2844" s="2">
        <v>0</v>
      </c>
      <c r="P2844" s="2">
        <v>0</v>
      </c>
      <c r="Q2844" s="39">
        <v>116.15</v>
      </c>
      <c r="R2844" s="2">
        <v>15.099500000000001</v>
      </c>
      <c r="S2844" s="2">
        <v>0</v>
      </c>
      <c r="T2844" s="2">
        <v>0</v>
      </c>
      <c r="U2844" s="39">
        <v>131.24950000000001</v>
      </c>
      <c r="V2844" s="2">
        <v>0</v>
      </c>
      <c r="W2844" s="2" t="s">
        <v>1</v>
      </c>
      <c r="X2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4"/>
      <c r="Z2844"/>
      <c r="AA2844"/>
    </row>
    <row r="2845" spans="5:27" hidden="1">
      <c r="E2845" s="2" t="s">
        <v>8563</v>
      </c>
      <c r="F2845" s="2" t="s">
        <v>8635</v>
      </c>
      <c r="G2845" s="2" t="s">
        <v>1</v>
      </c>
      <c r="H2845" s="2" t="s">
        <v>0</v>
      </c>
      <c r="I2845" s="2" t="s">
        <v>8149</v>
      </c>
      <c r="J2845" s="2" t="s">
        <v>8150</v>
      </c>
      <c r="K2845" s="41">
        <v>2029</v>
      </c>
      <c r="L2845" s="48">
        <v>2029</v>
      </c>
      <c r="M2845" s="49" t="s">
        <v>425</v>
      </c>
      <c r="N2845" s="39" t="s">
        <v>426</v>
      </c>
      <c r="O2845" s="2">
        <v>0</v>
      </c>
      <c r="P2845" s="2">
        <v>0</v>
      </c>
      <c r="Q2845" s="39">
        <v>389.42</v>
      </c>
      <c r="R2845" s="2">
        <v>50.624600000000001</v>
      </c>
      <c r="S2845" s="2">
        <v>0</v>
      </c>
      <c r="T2845" s="2">
        <v>0</v>
      </c>
      <c r="U2845" s="39">
        <v>440.0446</v>
      </c>
      <c r="V2845" s="2">
        <v>0</v>
      </c>
      <c r="W2845" s="2" t="s">
        <v>1</v>
      </c>
      <c r="X2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5"/>
      <c r="Z2845"/>
      <c r="AA2845"/>
    </row>
    <row r="2846" spans="5:27" hidden="1">
      <c r="E2846" s="2" t="s">
        <v>8563</v>
      </c>
      <c r="F2846" s="2" t="s">
        <v>8635</v>
      </c>
      <c r="G2846" s="2" t="s">
        <v>1</v>
      </c>
      <c r="H2846" s="2" t="s">
        <v>0</v>
      </c>
      <c r="I2846" s="2" t="s">
        <v>8149</v>
      </c>
      <c r="J2846" s="2" t="s">
        <v>8150</v>
      </c>
      <c r="K2846" s="41">
        <v>2030</v>
      </c>
      <c r="L2846" s="48">
        <v>2030</v>
      </c>
      <c r="M2846" s="49" t="s">
        <v>7871</v>
      </c>
      <c r="N2846" s="39" t="s">
        <v>7872</v>
      </c>
      <c r="O2846" s="2">
        <v>0</v>
      </c>
      <c r="P2846" s="2">
        <v>0</v>
      </c>
      <c r="Q2846" s="39">
        <v>83.54</v>
      </c>
      <c r="R2846" s="2">
        <v>10.860200000000001</v>
      </c>
      <c r="S2846" s="2">
        <v>0</v>
      </c>
      <c r="T2846" s="2">
        <v>0</v>
      </c>
      <c r="U2846" s="39">
        <v>94.400200000000012</v>
      </c>
      <c r="V2846" s="2">
        <v>0</v>
      </c>
      <c r="W2846" s="2" t="s">
        <v>1</v>
      </c>
      <c r="X2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6"/>
      <c r="Z2846"/>
      <c r="AA2846"/>
    </row>
    <row r="2847" spans="5:27" hidden="1">
      <c r="E2847" s="2" t="s">
        <v>8563</v>
      </c>
      <c r="F2847" s="2" t="s">
        <v>8635</v>
      </c>
      <c r="G2847" s="2" t="s">
        <v>1</v>
      </c>
      <c r="H2847" s="2" t="s">
        <v>0</v>
      </c>
      <c r="I2847" s="2" t="s">
        <v>8149</v>
      </c>
      <c r="J2847" s="2" t="s">
        <v>8150</v>
      </c>
      <c r="K2847" s="41">
        <v>2031</v>
      </c>
      <c r="L2847" s="48">
        <v>2031</v>
      </c>
      <c r="M2847" s="49" t="s">
        <v>741</v>
      </c>
      <c r="N2847" s="39" t="s">
        <v>742</v>
      </c>
      <c r="O2847" s="2">
        <v>0</v>
      </c>
      <c r="P2847" s="2">
        <v>0</v>
      </c>
      <c r="Q2847" s="39">
        <v>511.37</v>
      </c>
      <c r="R2847" s="2">
        <v>66.478099999999998</v>
      </c>
      <c r="S2847" s="2">
        <v>0</v>
      </c>
      <c r="T2847" s="2">
        <v>0</v>
      </c>
      <c r="U2847" s="39">
        <v>577.84810000000004</v>
      </c>
      <c r="V2847" s="2">
        <v>0</v>
      </c>
      <c r="W2847" s="2" t="s">
        <v>1</v>
      </c>
      <c r="X2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7"/>
      <c r="Z2847"/>
      <c r="AA2847"/>
    </row>
    <row r="2848" spans="5:27" hidden="1">
      <c r="E2848" s="2" t="s">
        <v>8563</v>
      </c>
      <c r="F2848" s="2" t="s">
        <v>8635</v>
      </c>
      <c r="G2848" s="2" t="s">
        <v>1</v>
      </c>
      <c r="H2848" s="2" t="s">
        <v>0</v>
      </c>
      <c r="I2848" s="2" t="s">
        <v>8149</v>
      </c>
      <c r="J2848" s="2" t="s">
        <v>8150</v>
      </c>
      <c r="K2848" s="41">
        <v>2032</v>
      </c>
      <c r="L2848" s="48">
        <v>2032</v>
      </c>
      <c r="M2848" s="49" t="s">
        <v>8159</v>
      </c>
      <c r="N2848" s="39" t="s">
        <v>8162</v>
      </c>
      <c r="O2848" s="2">
        <v>0</v>
      </c>
      <c r="P2848" s="2">
        <v>0</v>
      </c>
      <c r="Q2848" s="39">
        <v>78.98</v>
      </c>
      <c r="R2848" s="2">
        <v>10.2674</v>
      </c>
      <c r="S2848" s="2">
        <v>0</v>
      </c>
      <c r="T2848" s="2">
        <v>0</v>
      </c>
      <c r="U2848" s="39">
        <v>89.247399999999999</v>
      </c>
      <c r="V2848" s="2">
        <v>0</v>
      </c>
      <c r="W2848" s="2" t="s">
        <v>1</v>
      </c>
      <c r="X2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8"/>
      <c r="Z2848"/>
      <c r="AA2848"/>
    </row>
    <row r="2849" spans="5:27" hidden="1">
      <c r="E2849" s="2" t="s">
        <v>8563</v>
      </c>
      <c r="F2849" s="2" t="s">
        <v>8635</v>
      </c>
      <c r="G2849" s="2" t="s">
        <v>1</v>
      </c>
      <c r="H2849" s="2" t="s">
        <v>0</v>
      </c>
      <c r="I2849" s="2" t="s">
        <v>8149</v>
      </c>
      <c r="J2849" s="2" t="s">
        <v>8150</v>
      </c>
      <c r="K2849" s="41">
        <v>2033</v>
      </c>
      <c r="L2849" s="48">
        <v>2033</v>
      </c>
      <c r="M2849" s="49" t="s">
        <v>118</v>
      </c>
      <c r="N2849" s="39" t="s">
        <v>119</v>
      </c>
      <c r="O2849" s="2">
        <v>0</v>
      </c>
      <c r="P2849" s="2">
        <v>0</v>
      </c>
      <c r="Q2849" s="39">
        <v>39.83</v>
      </c>
      <c r="R2849" s="2">
        <v>5.1779000000000002</v>
      </c>
      <c r="S2849" s="2">
        <v>0</v>
      </c>
      <c r="T2849" s="2">
        <v>0</v>
      </c>
      <c r="U2849" s="39">
        <v>45.007899999999999</v>
      </c>
      <c r="V2849" s="2">
        <v>0</v>
      </c>
      <c r="W2849" s="2" t="s">
        <v>1</v>
      </c>
      <c r="X2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49"/>
      <c r="Z2849"/>
      <c r="AA2849"/>
    </row>
    <row r="2850" spans="5:27" hidden="1">
      <c r="E2850" s="2" t="s">
        <v>8563</v>
      </c>
      <c r="F2850" s="2" t="s">
        <v>8635</v>
      </c>
      <c r="G2850" s="2" t="s">
        <v>1</v>
      </c>
      <c r="H2850" s="2" t="s">
        <v>0</v>
      </c>
      <c r="I2850" s="2" t="s">
        <v>8149</v>
      </c>
      <c r="J2850" s="2" t="s">
        <v>8150</v>
      </c>
      <c r="K2850" s="41">
        <v>2034</v>
      </c>
      <c r="L2850" s="48">
        <v>2034</v>
      </c>
      <c r="M2850" s="49" t="s">
        <v>385</v>
      </c>
      <c r="N2850" s="39" t="s">
        <v>386</v>
      </c>
      <c r="O2850" s="2">
        <v>0</v>
      </c>
      <c r="P2850" s="2">
        <v>0</v>
      </c>
      <c r="Q2850" s="39">
        <v>34.83</v>
      </c>
      <c r="R2850" s="2">
        <v>4.5278999999999998</v>
      </c>
      <c r="S2850" s="2">
        <v>0</v>
      </c>
      <c r="T2850" s="2">
        <v>0</v>
      </c>
      <c r="U2850" s="39">
        <v>39.357900000000001</v>
      </c>
      <c r="V2850" s="2">
        <v>0</v>
      </c>
      <c r="W2850" s="2" t="s">
        <v>1</v>
      </c>
      <c r="X2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0"/>
      <c r="Z2850"/>
      <c r="AA2850"/>
    </row>
    <row r="2851" spans="5:27" hidden="1">
      <c r="E2851" s="2" t="s">
        <v>8563</v>
      </c>
      <c r="F2851" s="2" t="s">
        <v>8635</v>
      </c>
      <c r="G2851" s="2" t="s">
        <v>1</v>
      </c>
      <c r="H2851" s="2" t="s">
        <v>0</v>
      </c>
      <c r="I2851" s="2" t="s">
        <v>8149</v>
      </c>
      <c r="J2851" s="2" t="s">
        <v>8150</v>
      </c>
      <c r="K2851" s="41">
        <v>2035</v>
      </c>
      <c r="L2851" s="48">
        <v>2035</v>
      </c>
      <c r="M2851" s="49" t="s">
        <v>241</v>
      </c>
      <c r="N2851" s="39" t="s">
        <v>242</v>
      </c>
      <c r="O2851" s="2">
        <v>0</v>
      </c>
      <c r="P2851" s="2">
        <v>0</v>
      </c>
      <c r="Q2851" s="39">
        <v>69.91</v>
      </c>
      <c r="R2851" s="2">
        <v>9.0883000000000003</v>
      </c>
      <c r="S2851" s="2">
        <v>0</v>
      </c>
      <c r="T2851" s="2">
        <v>0</v>
      </c>
      <c r="U2851" s="39">
        <v>78.9983</v>
      </c>
      <c r="V2851" s="2">
        <v>0</v>
      </c>
      <c r="W2851" s="2" t="s">
        <v>1</v>
      </c>
      <c r="X2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1"/>
      <c r="Z2851"/>
      <c r="AA2851"/>
    </row>
    <row r="2852" spans="5:27" hidden="1">
      <c r="E2852" s="2" t="s">
        <v>8563</v>
      </c>
      <c r="F2852" s="2" t="s">
        <v>8635</v>
      </c>
      <c r="G2852" s="2" t="s">
        <v>1</v>
      </c>
      <c r="H2852" s="2" t="s">
        <v>0</v>
      </c>
      <c r="I2852" s="2" t="s">
        <v>8149</v>
      </c>
      <c r="J2852" s="2" t="s">
        <v>8150</v>
      </c>
      <c r="K2852" s="41">
        <v>2036</v>
      </c>
      <c r="L2852" s="48">
        <v>2036</v>
      </c>
      <c r="M2852" s="49" t="s">
        <v>1444</v>
      </c>
      <c r="N2852" s="39" t="s">
        <v>1445</v>
      </c>
      <c r="O2852" s="2">
        <v>0</v>
      </c>
      <c r="P2852" s="2">
        <v>0</v>
      </c>
      <c r="Q2852" s="39">
        <v>20.39</v>
      </c>
      <c r="R2852" s="2">
        <v>2.6507000000000001</v>
      </c>
      <c r="S2852" s="2">
        <v>0</v>
      </c>
      <c r="T2852" s="2">
        <v>0</v>
      </c>
      <c r="U2852" s="39">
        <v>23.040700000000001</v>
      </c>
      <c r="V2852" s="2">
        <v>0</v>
      </c>
      <c r="W2852" s="2" t="s">
        <v>1</v>
      </c>
      <c r="X2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2"/>
      <c r="Z2852"/>
      <c r="AA2852"/>
    </row>
    <row r="2853" spans="5:27" hidden="1">
      <c r="E2853" s="2" t="s">
        <v>8563</v>
      </c>
      <c r="F2853" s="2" t="s">
        <v>8635</v>
      </c>
      <c r="G2853" s="2" t="s">
        <v>1</v>
      </c>
      <c r="H2853" s="2" t="s">
        <v>0</v>
      </c>
      <c r="I2853" s="2" t="s">
        <v>8149</v>
      </c>
      <c r="J2853" s="2" t="s">
        <v>8150</v>
      </c>
      <c r="K2853" s="41">
        <v>2037</v>
      </c>
      <c r="L2853" s="48">
        <v>2037</v>
      </c>
      <c r="M2853" s="49" t="s">
        <v>769</v>
      </c>
      <c r="N2853" s="39" t="s">
        <v>770</v>
      </c>
      <c r="O2853" s="2">
        <v>0</v>
      </c>
      <c r="P2853" s="2">
        <v>0</v>
      </c>
      <c r="Q2853" s="39">
        <v>613.69000000000005</v>
      </c>
      <c r="R2853" s="2">
        <v>79.779700000000005</v>
      </c>
      <c r="S2853" s="2">
        <v>0</v>
      </c>
      <c r="T2853" s="2">
        <v>0</v>
      </c>
      <c r="U2853" s="39">
        <v>693.4697000000001</v>
      </c>
      <c r="V2853" s="2">
        <v>0</v>
      </c>
      <c r="W2853" s="2" t="s">
        <v>1</v>
      </c>
      <c r="X2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3"/>
      <c r="Z2853"/>
      <c r="AA2853"/>
    </row>
    <row r="2854" spans="5:27" hidden="1">
      <c r="E2854" s="2" t="s">
        <v>8563</v>
      </c>
      <c r="F2854" s="2" t="s">
        <v>8635</v>
      </c>
      <c r="G2854" s="2" t="s">
        <v>1</v>
      </c>
      <c r="H2854" s="2" t="s">
        <v>0</v>
      </c>
      <c r="I2854" s="2" t="s">
        <v>8149</v>
      </c>
      <c r="J2854" s="2" t="s">
        <v>8150</v>
      </c>
      <c r="K2854" s="41">
        <v>2038</v>
      </c>
      <c r="L2854" s="48">
        <v>2038</v>
      </c>
      <c r="M2854" s="49" t="s">
        <v>564</v>
      </c>
      <c r="N2854" s="39" t="s">
        <v>565</v>
      </c>
      <c r="O2854" s="2">
        <v>0</v>
      </c>
      <c r="P2854" s="2">
        <v>0</v>
      </c>
      <c r="Q2854" s="39">
        <v>285.45999999999998</v>
      </c>
      <c r="R2854" s="2">
        <v>37.1098</v>
      </c>
      <c r="S2854" s="2">
        <v>0</v>
      </c>
      <c r="T2854" s="2">
        <v>0</v>
      </c>
      <c r="U2854" s="39">
        <v>322.56979999999999</v>
      </c>
      <c r="V2854" s="2">
        <v>0</v>
      </c>
      <c r="W2854" s="2" t="s">
        <v>1</v>
      </c>
      <c r="X2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4"/>
      <c r="Z2854"/>
      <c r="AA2854"/>
    </row>
    <row r="2855" spans="5:27" hidden="1">
      <c r="E2855" s="2" t="s">
        <v>8563</v>
      </c>
      <c r="F2855" s="2" t="s">
        <v>8635</v>
      </c>
      <c r="G2855" s="2" t="s">
        <v>1</v>
      </c>
      <c r="H2855" s="2" t="s">
        <v>0</v>
      </c>
      <c r="I2855" s="2" t="s">
        <v>8149</v>
      </c>
      <c r="J2855" s="2" t="s">
        <v>8150</v>
      </c>
      <c r="K2855" s="41">
        <v>2039</v>
      </c>
      <c r="L2855" s="48">
        <v>2039</v>
      </c>
      <c r="M2855" s="49" t="s">
        <v>445</v>
      </c>
      <c r="N2855" s="39" t="s">
        <v>446</v>
      </c>
      <c r="O2855" s="2">
        <v>0</v>
      </c>
      <c r="P2855" s="2">
        <v>0</v>
      </c>
      <c r="Q2855" s="39">
        <v>124.68</v>
      </c>
      <c r="R2855" s="2">
        <v>16.208400000000001</v>
      </c>
      <c r="S2855" s="2">
        <v>0</v>
      </c>
      <c r="T2855" s="2">
        <v>0</v>
      </c>
      <c r="U2855" s="39">
        <v>140.88840000000002</v>
      </c>
      <c r="V2855" s="2">
        <v>0</v>
      </c>
      <c r="W2855" s="2" t="s">
        <v>1</v>
      </c>
      <c r="X2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5"/>
      <c r="Z2855"/>
      <c r="AA2855"/>
    </row>
    <row r="2856" spans="5:27" hidden="1">
      <c r="E2856" s="2" t="s">
        <v>8563</v>
      </c>
      <c r="F2856" s="2" t="s">
        <v>8635</v>
      </c>
      <c r="G2856" s="2" t="s">
        <v>1</v>
      </c>
      <c r="H2856" s="2" t="s">
        <v>0</v>
      </c>
      <c r="I2856" s="2" t="s">
        <v>8149</v>
      </c>
      <c r="J2856" s="2" t="s">
        <v>8150</v>
      </c>
      <c r="K2856" s="41">
        <v>2040</v>
      </c>
      <c r="L2856" s="48">
        <v>2040</v>
      </c>
      <c r="M2856" s="49" t="s">
        <v>351</v>
      </c>
      <c r="N2856" s="39" t="s">
        <v>352</v>
      </c>
      <c r="O2856" s="2">
        <v>0</v>
      </c>
      <c r="P2856" s="2">
        <v>0</v>
      </c>
      <c r="Q2856" s="39">
        <v>31.72</v>
      </c>
      <c r="R2856" s="2">
        <v>4.1235999999999997</v>
      </c>
      <c r="S2856" s="2">
        <v>0</v>
      </c>
      <c r="T2856" s="2">
        <v>0</v>
      </c>
      <c r="U2856" s="39">
        <v>35.843599999999995</v>
      </c>
      <c r="V2856" s="2">
        <v>0</v>
      </c>
      <c r="W2856" s="2" t="s">
        <v>1</v>
      </c>
      <c r="X2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6"/>
      <c r="Z2856"/>
      <c r="AA2856"/>
    </row>
    <row r="2857" spans="5:27" hidden="1">
      <c r="E2857" s="2" t="s">
        <v>8563</v>
      </c>
      <c r="F2857" s="2" t="s">
        <v>8635</v>
      </c>
      <c r="G2857" s="2" t="s">
        <v>1</v>
      </c>
      <c r="H2857" s="2" t="s">
        <v>0</v>
      </c>
      <c r="I2857" s="2" t="s">
        <v>8149</v>
      </c>
      <c r="J2857" s="2" t="s">
        <v>8150</v>
      </c>
      <c r="K2857" s="41">
        <v>2041</v>
      </c>
      <c r="L2857" s="48">
        <v>2041</v>
      </c>
      <c r="M2857" s="49" t="s">
        <v>167</v>
      </c>
      <c r="N2857" s="39" t="s">
        <v>168</v>
      </c>
      <c r="O2857" s="2">
        <v>0</v>
      </c>
      <c r="P2857" s="2">
        <v>0</v>
      </c>
      <c r="Q2857" s="39">
        <v>70.8</v>
      </c>
      <c r="R2857" s="2">
        <v>9.2040000000000006</v>
      </c>
      <c r="S2857" s="2">
        <v>0</v>
      </c>
      <c r="T2857" s="2">
        <v>0</v>
      </c>
      <c r="U2857" s="39">
        <v>80.003999999999991</v>
      </c>
      <c r="V2857" s="2">
        <v>0</v>
      </c>
      <c r="W2857" s="2" t="s">
        <v>1</v>
      </c>
      <c r="X2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7"/>
      <c r="Z2857"/>
      <c r="AA2857"/>
    </row>
    <row r="2858" spans="5:27" hidden="1">
      <c r="E2858" s="2" t="s">
        <v>8563</v>
      </c>
      <c r="F2858" s="2" t="s">
        <v>8635</v>
      </c>
      <c r="G2858" s="2" t="s">
        <v>1</v>
      </c>
      <c r="H2858" s="2" t="s">
        <v>0</v>
      </c>
      <c r="I2858" s="2" t="s">
        <v>8149</v>
      </c>
      <c r="J2858" s="2" t="s">
        <v>8150</v>
      </c>
      <c r="K2858" s="41">
        <v>2042</v>
      </c>
      <c r="L2858" s="48">
        <v>2042</v>
      </c>
      <c r="M2858" s="49" t="s">
        <v>824</v>
      </c>
      <c r="N2858" s="39" t="s">
        <v>825</v>
      </c>
      <c r="O2858" s="2">
        <v>0</v>
      </c>
      <c r="P2858" s="2">
        <v>0</v>
      </c>
      <c r="Q2858" s="39">
        <v>30.58</v>
      </c>
      <c r="R2858" s="2">
        <v>3.9754</v>
      </c>
      <c r="S2858" s="2">
        <v>0</v>
      </c>
      <c r="T2858" s="2">
        <v>0</v>
      </c>
      <c r="U2858" s="39">
        <v>34.555399999999999</v>
      </c>
      <c r="V2858" s="2">
        <v>0</v>
      </c>
      <c r="W2858" s="2" t="s">
        <v>1</v>
      </c>
      <c r="X2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8"/>
      <c r="Z2858"/>
      <c r="AA2858"/>
    </row>
    <row r="2859" spans="5:27" hidden="1">
      <c r="E2859" s="2" t="s">
        <v>8563</v>
      </c>
      <c r="F2859" s="2" t="s">
        <v>8635</v>
      </c>
      <c r="G2859" s="2" t="s">
        <v>1</v>
      </c>
      <c r="H2859" s="2" t="s">
        <v>0</v>
      </c>
      <c r="I2859" s="2" t="s">
        <v>8149</v>
      </c>
      <c r="J2859" s="2" t="s">
        <v>8150</v>
      </c>
      <c r="K2859" s="41">
        <v>2043</v>
      </c>
      <c r="L2859" s="48">
        <v>2043</v>
      </c>
      <c r="M2859" s="49" t="s">
        <v>333</v>
      </c>
      <c r="N2859" s="39" t="s">
        <v>334</v>
      </c>
      <c r="O2859" s="2">
        <v>0</v>
      </c>
      <c r="P2859" s="2">
        <v>0</v>
      </c>
      <c r="Q2859" s="39">
        <v>285.45999999999998</v>
      </c>
      <c r="R2859" s="2">
        <v>37.1098</v>
      </c>
      <c r="S2859" s="2">
        <v>0</v>
      </c>
      <c r="T2859" s="2">
        <v>0</v>
      </c>
      <c r="U2859" s="39">
        <v>322.56979999999999</v>
      </c>
      <c r="V2859" s="2">
        <v>0</v>
      </c>
      <c r="W2859" s="2" t="s">
        <v>1</v>
      </c>
      <c r="X2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59"/>
      <c r="Z2859"/>
      <c r="AA2859"/>
    </row>
    <row r="2860" spans="5:27" hidden="1">
      <c r="E2860" s="2" t="s">
        <v>8563</v>
      </c>
      <c r="F2860" s="2" t="s">
        <v>8635</v>
      </c>
      <c r="G2860" s="2" t="s">
        <v>1</v>
      </c>
      <c r="H2860" s="2" t="s">
        <v>0</v>
      </c>
      <c r="I2860" s="2" t="s">
        <v>8149</v>
      </c>
      <c r="J2860" s="2" t="s">
        <v>8150</v>
      </c>
      <c r="K2860" s="41">
        <v>2044</v>
      </c>
      <c r="L2860" s="48">
        <v>2044</v>
      </c>
      <c r="M2860" s="49">
        <v>0</v>
      </c>
      <c r="N2860" s="39" t="s">
        <v>8412</v>
      </c>
      <c r="O2860" s="2">
        <v>0</v>
      </c>
      <c r="P2860" s="2">
        <v>0</v>
      </c>
      <c r="Q2860" s="39">
        <v>67.959999999999994</v>
      </c>
      <c r="R2860" s="2">
        <v>8.8347999999999995</v>
      </c>
      <c r="S2860" s="2">
        <v>0</v>
      </c>
      <c r="T2860" s="2">
        <v>0</v>
      </c>
      <c r="U2860" s="39">
        <v>76.794799999999995</v>
      </c>
      <c r="V2860" s="2" t="s">
        <v>8411</v>
      </c>
      <c r="W2860" s="2" t="s">
        <v>1</v>
      </c>
      <c r="X2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0"/>
      <c r="Z2860"/>
      <c r="AA2860"/>
    </row>
    <row r="2861" spans="5:27" hidden="1">
      <c r="E2861" s="2" t="s">
        <v>8563</v>
      </c>
      <c r="F2861" s="2" t="s">
        <v>8635</v>
      </c>
      <c r="G2861" s="2" t="s">
        <v>1</v>
      </c>
      <c r="H2861" s="2" t="s">
        <v>0</v>
      </c>
      <c r="I2861" s="2" t="s">
        <v>8149</v>
      </c>
      <c r="J2861" s="2" t="s">
        <v>8150</v>
      </c>
      <c r="K2861" s="41">
        <v>2045</v>
      </c>
      <c r="L2861" s="48">
        <v>2045</v>
      </c>
      <c r="M2861" s="49" t="s">
        <v>937</v>
      </c>
      <c r="N2861" s="39" t="s">
        <v>938</v>
      </c>
      <c r="O2861" s="2">
        <v>0</v>
      </c>
      <c r="P2861" s="2">
        <v>0</v>
      </c>
      <c r="Q2861" s="39">
        <v>124.34</v>
      </c>
      <c r="R2861" s="2">
        <v>16.164200000000001</v>
      </c>
      <c r="S2861" s="2">
        <v>0</v>
      </c>
      <c r="T2861" s="2">
        <v>0</v>
      </c>
      <c r="U2861" s="39">
        <v>140.5042</v>
      </c>
      <c r="V2861" s="2">
        <v>0</v>
      </c>
      <c r="W2861" s="2" t="s">
        <v>1</v>
      </c>
      <c r="X2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1"/>
      <c r="Z2861"/>
      <c r="AA2861"/>
    </row>
    <row r="2862" spans="5:27" hidden="1">
      <c r="E2862" s="2" t="s">
        <v>8563</v>
      </c>
      <c r="F2862" s="2" t="s">
        <v>8635</v>
      </c>
      <c r="G2862" s="2" t="s">
        <v>1</v>
      </c>
      <c r="H2862" s="2" t="s">
        <v>0</v>
      </c>
      <c r="I2862" s="2" t="s">
        <v>8149</v>
      </c>
      <c r="J2862" s="2" t="s">
        <v>8150</v>
      </c>
      <c r="K2862" s="41">
        <v>2046</v>
      </c>
      <c r="L2862" s="48">
        <v>2046</v>
      </c>
      <c r="M2862" s="49" t="s">
        <v>8163</v>
      </c>
      <c r="N2862" s="39" t="s">
        <v>8164</v>
      </c>
      <c r="O2862" s="2">
        <v>0</v>
      </c>
      <c r="P2862" s="2">
        <v>0</v>
      </c>
      <c r="Q2862" s="39">
        <v>205.9</v>
      </c>
      <c r="R2862" s="2">
        <v>26.767000000000003</v>
      </c>
      <c r="S2862" s="2">
        <v>0</v>
      </c>
      <c r="T2862" s="2">
        <v>0</v>
      </c>
      <c r="U2862" s="39">
        <v>232.667</v>
      </c>
      <c r="V2862" s="2">
        <v>0</v>
      </c>
      <c r="W2862" s="2" t="s">
        <v>1</v>
      </c>
      <c r="X2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2"/>
      <c r="Z2862"/>
      <c r="AA2862"/>
    </row>
    <row r="2863" spans="5:27" hidden="1">
      <c r="E2863" s="2" t="s">
        <v>8563</v>
      </c>
      <c r="F2863" s="2" t="s">
        <v>8635</v>
      </c>
      <c r="G2863" s="2" t="s">
        <v>1</v>
      </c>
      <c r="H2863" s="2" t="s">
        <v>0</v>
      </c>
      <c r="I2863" s="2" t="s">
        <v>8149</v>
      </c>
      <c r="J2863" s="2" t="s">
        <v>8150</v>
      </c>
      <c r="K2863" s="41">
        <v>2047</v>
      </c>
      <c r="L2863" s="48">
        <v>2047</v>
      </c>
      <c r="M2863" s="49" t="s">
        <v>77</v>
      </c>
      <c r="N2863" s="39" t="s">
        <v>78</v>
      </c>
      <c r="O2863" s="2">
        <v>0</v>
      </c>
      <c r="P2863" s="2">
        <v>0</v>
      </c>
      <c r="Q2863" s="39">
        <v>297.39999999999998</v>
      </c>
      <c r="R2863" s="2">
        <v>38.661999999999999</v>
      </c>
      <c r="S2863" s="2">
        <v>0</v>
      </c>
      <c r="T2863" s="2">
        <v>0</v>
      </c>
      <c r="U2863" s="39">
        <v>336.06199999999995</v>
      </c>
      <c r="V2863" s="2">
        <v>0</v>
      </c>
      <c r="W2863" s="2" t="s">
        <v>1</v>
      </c>
      <c r="X2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3"/>
      <c r="Z2863"/>
      <c r="AA2863"/>
    </row>
    <row r="2864" spans="5:27" hidden="1">
      <c r="E2864" s="2" t="s">
        <v>8563</v>
      </c>
      <c r="F2864" s="2" t="s">
        <v>8635</v>
      </c>
      <c r="G2864" s="2" t="s">
        <v>1</v>
      </c>
      <c r="H2864" s="2" t="s">
        <v>0</v>
      </c>
      <c r="I2864" s="2" t="s">
        <v>8149</v>
      </c>
      <c r="J2864" s="2" t="s">
        <v>8150</v>
      </c>
      <c r="K2864" s="41">
        <v>2048</v>
      </c>
      <c r="L2864" s="48">
        <v>2048</v>
      </c>
      <c r="M2864" s="49" t="s">
        <v>8089</v>
      </c>
      <c r="N2864" s="39" t="s">
        <v>8090</v>
      </c>
      <c r="O2864" s="2">
        <v>0</v>
      </c>
      <c r="P2864" s="2">
        <v>0</v>
      </c>
      <c r="Q2864" s="39">
        <v>501.77</v>
      </c>
      <c r="R2864" s="2">
        <v>65.230099999999993</v>
      </c>
      <c r="S2864" s="2">
        <v>0</v>
      </c>
      <c r="T2864" s="2">
        <v>0</v>
      </c>
      <c r="U2864" s="39">
        <v>567.00009999999997</v>
      </c>
      <c r="V2864" s="2">
        <v>0</v>
      </c>
      <c r="W2864" s="2" t="s">
        <v>1</v>
      </c>
      <c r="X2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4"/>
      <c r="Z2864"/>
      <c r="AA2864"/>
    </row>
    <row r="2865" spans="5:27" hidden="1">
      <c r="E2865" s="2" t="s">
        <v>8563</v>
      </c>
      <c r="F2865" s="2" t="s">
        <v>8635</v>
      </c>
      <c r="G2865" s="2" t="s">
        <v>1</v>
      </c>
      <c r="H2865" s="2" t="s">
        <v>0</v>
      </c>
      <c r="I2865" s="2" t="s">
        <v>8149</v>
      </c>
      <c r="J2865" s="2" t="s">
        <v>8150</v>
      </c>
      <c r="K2865" s="41">
        <v>2049</v>
      </c>
      <c r="L2865" s="48">
        <v>2049</v>
      </c>
      <c r="M2865" s="49" t="s">
        <v>333</v>
      </c>
      <c r="N2865" s="39" t="s">
        <v>334</v>
      </c>
      <c r="O2865" s="2">
        <v>0</v>
      </c>
      <c r="P2865" s="2">
        <v>0</v>
      </c>
      <c r="Q2865" s="39">
        <v>15.49</v>
      </c>
      <c r="R2865" s="2">
        <v>2.0137</v>
      </c>
      <c r="S2865" s="2">
        <v>0</v>
      </c>
      <c r="T2865" s="2">
        <v>0</v>
      </c>
      <c r="U2865" s="39">
        <v>17.503700000000002</v>
      </c>
      <c r="V2865" s="2">
        <v>0</v>
      </c>
      <c r="W2865" s="2" t="s">
        <v>1</v>
      </c>
      <c r="X2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5"/>
      <c r="Z2865"/>
      <c r="AA2865"/>
    </row>
    <row r="2866" spans="5:27" hidden="1">
      <c r="E2866" s="2" t="s">
        <v>8563</v>
      </c>
      <c r="F2866" s="2" t="s">
        <v>8635</v>
      </c>
      <c r="G2866" s="2" t="s">
        <v>1</v>
      </c>
      <c r="H2866" s="2" t="s">
        <v>0</v>
      </c>
      <c r="I2866" s="2" t="s">
        <v>8149</v>
      </c>
      <c r="J2866" s="2" t="s">
        <v>8150</v>
      </c>
      <c r="K2866" s="41">
        <v>2050</v>
      </c>
      <c r="L2866" s="48">
        <v>2050</v>
      </c>
      <c r="M2866" s="49" t="s">
        <v>1424</v>
      </c>
      <c r="N2866" s="39" t="s">
        <v>1425</v>
      </c>
      <c r="O2866" s="2">
        <v>0</v>
      </c>
      <c r="P2866" s="2">
        <v>0</v>
      </c>
      <c r="Q2866" s="39">
        <v>40.78</v>
      </c>
      <c r="R2866" s="2">
        <v>5.3014000000000001</v>
      </c>
      <c r="S2866" s="2">
        <v>0</v>
      </c>
      <c r="T2866" s="2">
        <v>0</v>
      </c>
      <c r="U2866" s="39">
        <v>46.081400000000002</v>
      </c>
      <c r="V2866" s="2">
        <v>0</v>
      </c>
      <c r="W2866" s="2" t="s">
        <v>1</v>
      </c>
      <c r="X2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6"/>
      <c r="Z2866"/>
      <c r="AA2866"/>
    </row>
    <row r="2867" spans="5:27" hidden="1">
      <c r="E2867" s="2" t="s">
        <v>8563</v>
      </c>
      <c r="F2867" s="2" t="s">
        <v>8635</v>
      </c>
      <c r="G2867" s="2" t="s">
        <v>1</v>
      </c>
      <c r="H2867" s="2" t="s">
        <v>0</v>
      </c>
      <c r="I2867" s="2" t="s">
        <v>8149</v>
      </c>
      <c r="J2867" s="2" t="s">
        <v>8150</v>
      </c>
      <c r="K2867" s="41">
        <v>2051</v>
      </c>
      <c r="L2867" s="48">
        <v>2051</v>
      </c>
      <c r="M2867" s="49" t="s">
        <v>333</v>
      </c>
      <c r="N2867" s="39" t="s">
        <v>334</v>
      </c>
      <c r="O2867" s="2">
        <v>0</v>
      </c>
      <c r="P2867" s="2">
        <v>0</v>
      </c>
      <c r="Q2867" s="39">
        <v>60</v>
      </c>
      <c r="R2867" s="2">
        <v>7.8000000000000007</v>
      </c>
      <c r="S2867" s="2">
        <v>0</v>
      </c>
      <c r="T2867" s="2">
        <v>0</v>
      </c>
      <c r="U2867" s="39">
        <v>67.8</v>
      </c>
      <c r="V2867" s="2">
        <v>0</v>
      </c>
      <c r="W2867" s="2" t="s">
        <v>1</v>
      </c>
      <c r="X2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7"/>
      <c r="Z2867"/>
      <c r="AA2867"/>
    </row>
    <row r="2868" spans="5:27" hidden="1">
      <c r="E2868" s="2" t="s">
        <v>8563</v>
      </c>
      <c r="F2868" s="2" t="s">
        <v>8635</v>
      </c>
      <c r="G2868" s="2" t="s">
        <v>1</v>
      </c>
      <c r="H2868" s="2" t="s">
        <v>0</v>
      </c>
      <c r="I2868" s="2" t="s">
        <v>8149</v>
      </c>
      <c r="J2868" s="2" t="s">
        <v>8150</v>
      </c>
      <c r="K2868" s="41">
        <v>2052</v>
      </c>
      <c r="L2868" s="48">
        <v>2052</v>
      </c>
      <c r="M2868" s="49" t="s">
        <v>381</v>
      </c>
      <c r="N2868" s="39" t="s">
        <v>382</v>
      </c>
      <c r="O2868" s="2">
        <v>0</v>
      </c>
      <c r="P2868" s="2">
        <v>0</v>
      </c>
      <c r="Q2868" s="39">
        <v>38.5</v>
      </c>
      <c r="R2868" s="2">
        <v>5.0049999999999999</v>
      </c>
      <c r="S2868" s="2">
        <v>0</v>
      </c>
      <c r="T2868" s="2">
        <v>0</v>
      </c>
      <c r="U2868" s="39">
        <v>43.505000000000003</v>
      </c>
      <c r="V2868" s="2">
        <v>0</v>
      </c>
      <c r="W2868" s="2" t="s">
        <v>1</v>
      </c>
      <c r="X2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8"/>
      <c r="Z2868"/>
      <c r="AA2868"/>
    </row>
    <row r="2869" spans="5:27" hidden="1">
      <c r="E2869" s="2" t="s">
        <v>8563</v>
      </c>
      <c r="F2869" s="2" t="s">
        <v>8635</v>
      </c>
      <c r="G2869" s="2" t="s">
        <v>1</v>
      </c>
      <c r="H2869" s="2" t="s">
        <v>0</v>
      </c>
      <c r="I2869" s="2" t="s">
        <v>8149</v>
      </c>
      <c r="J2869" s="2" t="s">
        <v>8150</v>
      </c>
      <c r="K2869" s="41">
        <v>2053</v>
      </c>
      <c r="L2869" s="48">
        <v>2053</v>
      </c>
      <c r="M2869" s="49" t="s">
        <v>124</v>
      </c>
      <c r="N2869" s="39" t="s">
        <v>125</v>
      </c>
      <c r="O2869" s="2">
        <v>0</v>
      </c>
      <c r="P2869" s="2">
        <v>0</v>
      </c>
      <c r="Q2869" s="39">
        <v>282.5</v>
      </c>
      <c r="R2869" s="2">
        <v>36.725000000000001</v>
      </c>
      <c r="S2869" s="2">
        <v>0</v>
      </c>
      <c r="T2869" s="2">
        <v>0</v>
      </c>
      <c r="U2869" s="39">
        <v>319.22500000000002</v>
      </c>
      <c r="V2869" s="2">
        <v>0</v>
      </c>
      <c r="W2869" s="2" t="s">
        <v>1</v>
      </c>
      <c r="X2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69"/>
      <c r="Z2869"/>
      <c r="AA2869"/>
    </row>
    <row r="2870" spans="5:27" hidden="1">
      <c r="E2870" s="2" t="s">
        <v>8563</v>
      </c>
      <c r="F2870" s="2" t="s">
        <v>8635</v>
      </c>
      <c r="G2870" s="2" t="s">
        <v>1</v>
      </c>
      <c r="H2870" s="2" t="s">
        <v>0</v>
      </c>
      <c r="I2870" s="2" t="s">
        <v>8149</v>
      </c>
      <c r="J2870" s="2" t="s">
        <v>8150</v>
      </c>
      <c r="K2870" s="41">
        <v>2054</v>
      </c>
      <c r="L2870" s="48">
        <v>2054</v>
      </c>
      <c r="M2870" s="49" t="s">
        <v>616</v>
      </c>
      <c r="N2870" s="39" t="s">
        <v>617</v>
      </c>
      <c r="O2870" s="2">
        <v>0</v>
      </c>
      <c r="P2870" s="2">
        <v>0</v>
      </c>
      <c r="Q2870" s="39">
        <v>551.98</v>
      </c>
      <c r="R2870" s="2">
        <v>71.757400000000004</v>
      </c>
      <c r="S2870" s="2">
        <v>0</v>
      </c>
      <c r="T2870" s="2">
        <v>0</v>
      </c>
      <c r="U2870" s="39">
        <v>623.73739999999998</v>
      </c>
      <c r="V2870" s="2">
        <v>0</v>
      </c>
      <c r="W2870" s="2" t="s">
        <v>1</v>
      </c>
      <c r="X2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0"/>
      <c r="Z2870"/>
      <c r="AA2870"/>
    </row>
    <row r="2871" spans="5:27" hidden="1">
      <c r="E2871" s="2" t="s">
        <v>8563</v>
      </c>
      <c r="F2871" s="2" t="s">
        <v>8635</v>
      </c>
      <c r="G2871" s="2" t="s">
        <v>1</v>
      </c>
      <c r="H2871" s="2" t="s">
        <v>0</v>
      </c>
      <c r="I2871" s="2" t="s">
        <v>8149</v>
      </c>
      <c r="J2871" s="2" t="s">
        <v>8150</v>
      </c>
      <c r="K2871" s="41">
        <v>2055</v>
      </c>
      <c r="L2871" s="48">
        <v>2055</v>
      </c>
      <c r="M2871" s="49" t="s">
        <v>634</v>
      </c>
      <c r="N2871" s="39" t="s">
        <v>635</v>
      </c>
      <c r="O2871" s="2">
        <v>0</v>
      </c>
      <c r="P2871" s="2">
        <v>0</v>
      </c>
      <c r="Q2871" s="39">
        <v>110.01</v>
      </c>
      <c r="R2871" s="2">
        <v>14.301300000000001</v>
      </c>
      <c r="S2871" s="2">
        <v>0</v>
      </c>
      <c r="T2871" s="2">
        <v>0</v>
      </c>
      <c r="U2871" s="39">
        <v>124.3113</v>
      </c>
      <c r="V2871" s="2">
        <v>0</v>
      </c>
      <c r="W2871" s="2" t="s">
        <v>1</v>
      </c>
      <c r="X2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1"/>
      <c r="Z2871"/>
      <c r="AA2871"/>
    </row>
    <row r="2872" spans="5:27" hidden="1">
      <c r="E2872" s="2" t="s">
        <v>8563</v>
      </c>
      <c r="F2872" s="2" t="s">
        <v>8635</v>
      </c>
      <c r="G2872" s="2" t="s">
        <v>1</v>
      </c>
      <c r="H2872" s="2" t="s">
        <v>0</v>
      </c>
      <c r="I2872" s="2" t="s">
        <v>8149</v>
      </c>
      <c r="J2872" s="2" t="s">
        <v>8150</v>
      </c>
      <c r="K2872" s="41">
        <v>2056</v>
      </c>
      <c r="L2872" s="48">
        <v>2056</v>
      </c>
      <c r="M2872" s="49" t="s">
        <v>937</v>
      </c>
      <c r="N2872" s="39" t="s">
        <v>938</v>
      </c>
      <c r="O2872" s="2">
        <v>0</v>
      </c>
      <c r="P2872" s="2">
        <v>0</v>
      </c>
      <c r="Q2872" s="39">
        <v>122.34</v>
      </c>
      <c r="R2872" s="2">
        <v>15.904200000000001</v>
      </c>
      <c r="S2872" s="2">
        <v>0</v>
      </c>
      <c r="T2872" s="2">
        <v>0</v>
      </c>
      <c r="U2872" s="39">
        <v>138.24420000000001</v>
      </c>
      <c r="V2872" s="2">
        <v>0</v>
      </c>
      <c r="W2872" s="2" t="s">
        <v>1</v>
      </c>
      <c r="X2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2"/>
      <c r="Z2872"/>
      <c r="AA2872"/>
    </row>
    <row r="2873" spans="5:27" hidden="1">
      <c r="E2873" s="2" t="s">
        <v>8563</v>
      </c>
      <c r="F2873" s="2" t="s">
        <v>8635</v>
      </c>
      <c r="G2873" s="2" t="s">
        <v>1</v>
      </c>
      <c r="H2873" s="2" t="s">
        <v>0</v>
      </c>
      <c r="I2873" s="2" t="s">
        <v>8149</v>
      </c>
      <c r="J2873" s="2" t="s">
        <v>8150</v>
      </c>
      <c r="K2873" s="41">
        <v>2057</v>
      </c>
      <c r="L2873" s="48">
        <v>2057</v>
      </c>
      <c r="M2873" s="49">
        <v>0</v>
      </c>
      <c r="N2873" s="39" t="s">
        <v>428</v>
      </c>
      <c r="O2873" s="2">
        <v>0</v>
      </c>
      <c r="P2873" s="2">
        <v>0</v>
      </c>
      <c r="Q2873" s="39">
        <v>75.430000000000007</v>
      </c>
      <c r="R2873" s="2">
        <v>9.8059000000000012</v>
      </c>
      <c r="S2873" s="2">
        <v>0</v>
      </c>
      <c r="T2873" s="2">
        <v>0</v>
      </c>
      <c r="U2873" s="39">
        <v>85.235900000000015</v>
      </c>
      <c r="V2873" s="2" t="s">
        <v>8382</v>
      </c>
      <c r="W2873" s="2" t="s">
        <v>1</v>
      </c>
      <c r="X2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3"/>
      <c r="Z2873"/>
      <c r="AA2873"/>
    </row>
    <row r="2874" spans="5:27" hidden="1">
      <c r="E2874" s="2" t="s">
        <v>8563</v>
      </c>
      <c r="F2874" s="2" t="s">
        <v>8635</v>
      </c>
      <c r="G2874" s="2" t="s">
        <v>1</v>
      </c>
      <c r="H2874" s="2" t="s">
        <v>0</v>
      </c>
      <c r="I2874" s="2" t="s">
        <v>8149</v>
      </c>
      <c r="J2874" s="2" t="s">
        <v>8150</v>
      </c>
      <c r="K2874" s="41">
        <v>2058</v>
      </c>
      <c r="L2874" s="48">
        <v>2058</v>
      </c>
      <c r="M2874" s="49" t="s">
        <v>229</v>
      </c>
      <c r="N2874" s="39" t="s">
        <v>230</v>
      </c>
      <c r="O2874" s="2">
        <v>0</v>
      </c>
      <c r="P2874" s="2">
        <v>0</v>
      </c>
      <c r="Q2874" s="39">
        <v>183.51</v>
      </c>
      <c r="R2874" s="2">
        <v>23.856300000000001</v>
      </c>
      <c r="S2874" s="2">
        <v>0</v>
      </c>
      <c r="T2874" s="2">
        <v>0</v>
      </c>
      <c r="U2874" s="39">
        <v>207.3663</v>
      </c>
      <c r="V2874" s="2">
        <v>0</v>
      </c>
      <c r="W2874" s="2" t="s">
        <v>1</v>
      </c>
      <c r="X2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4"/>
      <c r="Z2874"/>
      <c r="AA2874"/>
    </row>
    <row r="2875" spans="5:27" hidden="1">
      <c r="E2875" s="2" t="s">
        <v>8563</v>
      </c>
      <c r="F2875" s="2" t="s">
        <v>8635</v>
      </c>
      <c r="G2875" s="2" t="s">
        <v>1</v>
      </c>
      <c r="H2875" s="2" t="s">
        <v>0</v>
      </c>
      <c r="I2875" s="2" t="s">
        <v>8149</v>
      </c>
      <c r="J2875" s="2" t="s">
        <v>8150</v>
      </c>
      <c r="K2875" s="41">
        <v>2059</v>
      </c>
      <c r="L2875" s="48">
        <v>2059</v>
      </c>
      <c r="M2875" s="49" t="s">
        <v>277</v>
      </c>
      <c r="N2875" s="39" t="s">
        <v>278</v>
      </c>
      <c r="O2875" s="2">
        <v>0</v>
      </c>
      <c r="P2875" s="2">
        <v>0</v>
      </c>
      <c r="Q2875" s="39">
        <v>860.15</v>
      </c>
      <c r="R2875" s="2">
        <v>111.81950000000001</v>
      </c>
      <c r="S2875" s="2">
        <v>0</v>
      </c>
      <c r="T2875" s="2">
        <v>0</v>
      </c>
      <c r="U2875" s="39">
        <v>971.96949999999993</v>
      </c>
      <c r="V2875" s="2">
        <v>0</v>
      </c>
      <c r="W2875" s="2" t="s">
        <v>1</v>
      </c>
      <c r="X2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5"/>
      <c r="Z2875"/>
      <c r="AA2875"/>
    </row>
    <row r="2876" spans="5:27" hidden="1">
      <c r="E2876" s="2" t="s">
        <v>8563</v>
      </c>
      <c r="F2876" s="2" t="s">
        <v>8635</v>
      </c>
      <c r="G2876" s="2" t="s">
        <v>1</v>
      </c>
      <c r="H2876" s="2" t="s">
        <v>0</v>
      </c>
      <c r="I2876" s="2" t="s">
        <v>8149</v>
      </c>
      <c r="J2876" s="2" t="s">
        <v>8150</v>
      </c>
      <c r="K2876" s="41">
        <v>2060</v>
      </c>
      <c r="L2876" s="48">
        <v>2060</v>
      </c>
      <c r="M2876" s="49" t="s">
        <v>516</v>
      </c>
      <c r="N2876" s="39" t="s">
        <v>517</v>
      </c>
      <c r="O2876" s="2">
        <v>0</v>
      </c>
      <c r="P2876" s="2">
        <v>0</v>
      </c>
      <c r="Q2876" s="39">
        <v>205.9</v>
      </c>
      <c r="R2876" s="2">
        <v>26.767000000000003</v>
      </c>
      <c r="S2876" s="2">
        <v>0</v>
      </c>
      <c r="T2876" s="2">
        <v>0</v>
      </c>
      <c r="U2876" s="39">
        <v>232.667</v>
      </c>
      <c r="V2876" s="2">
        <v>0</v>
      </c>
      <c r="W2876" s="2" t="s">
        <v>1</v>
      </c>
      <c r="X2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6"/>
      <c r="Z2876"/>
      <c r="AA2876"/>
    </row>
    <row r="2877" spans="5:27" hidden="1">
      <c r="E2877" s="2" t="s">
        <v>8563</v>
      </c>
      <c r="F2877" s="2" t="s">
        <v>8635</v>
      </c>
      <c r="G2877" s="2" t="s">
        <v>1</v>
      </c>
      <c r="H2877" s="2" t="s">
        <v>0</v>
      </c>
      <c r="I2877" s="2" t="s">
        <v>8149</v>
      </c>
      <c r="J2877" s="2" t="s">
        <v>8150</v>
      </c>
      <c r="K2877" s="41">
        <v>2061</v>
      </c>
      <c r="L2877" s="48">
        <v>2061</v>
      </c>
      <c r="M2877" s="49" t="s">
        <v>435</v>
      </c>
      <c r="N2877" s="39" t="s">
        <v>436</v>
      </c>
      <c r="O2877" s="2">
        <v>0</v>
      </c>
      <c r="P2877" s="2">
        <v>0</v>
      </c>
      <c r="Q2877" s="39">
        <v>1370.6</v>
      </c>
      <c r="R2877" s="2">
        <v>178.178</v>
      </c>
      <c r="S2877" s="2">
        <v>0</v>
      </c>
      <c r="T2877" s="2">
        <v>0</v>
      </c>
      <c r="U2877" s="39">
        <v>1548.7779999999998</v>
      </c>
      <c r="V2877" s="2">
        <v>0</v>
      </c>
      <c r="W2877" s="2" t="s">
        <v>1</v>
      </c>
      <c r="X2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7"/>
      <c r="Z2877"/>
      <c r="AA2877"/>
    </row>
    <row r="2878" spans="5:27" hidden="1">
      <c r="E2878" s="2" t="s">
        <v>8563</v>
      </c>
      <c r="F2878" s="2" t="s">
        <v>8635</v>
      </c>
      <c r="G2878" s="2" t="s">
        <v>1</v>
      </c>
      <c r="H2878" s="2" t="s">
        <v>0</v>
      </c>
      <c r="I2878" s="2" t="s">
        <v>8149</v>
      </c>
      <c r="J2878" s="2" t="s">
        <v>8150</v>
      </c>
      <c r="K2878" s="41">
        <v>2062</v>
      </c>
      <c r="L2878" s="48">
        <v>2062</v>
      </c>
      <c r="M2878" s="49" t="s">
        <v>459</v>
      </c>
      <c r="N2878" s="39" t="s">
        <v>460</v>
      </c>
      <c r="O2878" s="2">
        <v>0</v>
      </c>
      <c r="P2878" s="2">
        <v>0</v>
      </c>
      <c r="Q2878" s="39">
        <v>3268.63</v>
      </c>
      <c r="R2878" s="2">
        <v>424.92190000000005</v>
      </c>
      <c r="S2878" s="2">
        <v>0</v>
      </c>
      <c r="T2878" s="2">
        <v>0</v>
      </c>
      <c r="U2878" s="39">
        <v>3693.5519000000004</v>
      </c>
      <c r="V2878" s="2">
        <v>0</v>
      </c>
      <c r="W2878" s="2" t="s">
        <v>1</v>
      </c>
      <c r="X2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8"/>
      <c r="Z2878"/>
      <c r="AA2878"/>
    </row>
    <row r="2879" spans="5:27" hidden="1">
      <c r="E2879" s="2" t="s">
        <v>8563</v>
      </c>
      <c r="F2879" s="2" t="s">
        <v>8635</v>
      </c>
      <c r="G2879" s="2" t="s">
        <v>1</v>
      </c>
      <c r="H2879" s="2" t="s">
        <v>0</v>
      </c>
      <c r="I2879" s="2" t="s">
        <v>8149</v>
      </c>
      <c r="J2879" s="2" t="s">
        <v>8150</v>
      </c>
      <c r="K2879" s="41">
        <v>2063</v>
      </c>
      <c r="L2879" s="48">
        <v>2063</v>
      </c>
      <c r="M2879" s="49" t="s">
        <v>333</v>
      </c>
      <c r="N2879" s="39" t="s">
        <v>334</v>
      </c>
      <c r="O2879" s="2">
        <v>0</v>
      </c>
      <c r="P2879" s="2">
        <v>0</v>
      </c>
      <c r="Q2879" s="39">
        <v>224.29</v>
      </c>
      <c r="R2879" s="2">
        <v>29.157699999999998</v>
      </c>
      <c r="S2879" s="2">
        <v>0</v>
      </c>
      <c r="T2879" s="2">
        <v>0</v>
      </c>
      <c r="U2879" s="39">
        <v>253.4477</v>
      </c>
      <c r="V2879" s="2">
        <v>0</v>
      </c>
      <c r="W2879" s="2" t="s">
        <v>1</v>
      </c>
      <c r="X2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79"/>
      <c r="Z2879"/>
      <c r="AA2879"/>
    </row>
    <row r="2880" spans="5:27" hidden="1">
      <c r="E2880" s="2" t="s">
        <v>8563</v>
      </c>
      <c r="F2880" s="2" t="s">
        <v>8635</v>
      </c>
      <c r="G2880" s="2" t="s">
        <v>1</v>
      </c>
      <c r="H2880" s="2" t="s">
        <v>0</v>
      </c>
      <c r="I2880" s="2" t="s">
        <v>8149</v>
      </c>
      <c r="J2880" s="2" t="s">
        <v>8150</v>
      </c>
      <c r="K2880" s="41">
        <v>2064</v>
      </c>
      <c r="L2880" s="48">
        <v>2064</v>
      </c>
      <c r="M2880" s="49" t="s">
        <v>333</v>
      </c>
      <c r="N2880" s="39" t="s">
        <v>334</v>
      </c>
      <c r="O2880" s="2">
        <v>0</v>
      </c>
      <c r="P2880" s="2">
        <v>0</v>
      </c>
      <c r="Q2880" s="39">
        <v>24.64</v>
      </c>
      <c r="R2880" s="2">
        <v>3.2032000000000003</v>
      </c>
      <c r="S2880" s="2">
        <v>0</v>
      </c>
      <c r="T2880" s="2">
        <v>0</v>
      </c>
      <c r="U2880" s="39">
        <v>27.8432</v>
      </c>
      <c r="V2880" s="2">
        <v>0</v>
      </c>
      <c r="W2880" s="2" t="s">
        <v>1</v>
      </c>
      <c r="X2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0"/>
      <c r="Z2880"/>
      <c r="AA2880"/>
    </row>
    <row r="2881" spans="5:27" hidden="1">
      <c r="E2881" s="2" t="s">
        <v>8563</v>
      </c>
      <c r="F2881" s="2" t="s">
        <v>8635</v>
      </c>
      <c r="G2881" s="2" t="s">
        <v>1</v>
      </c>
      <c r="H2881" s="2" t="s">
        <v>0</v>
      </c>
      <c r="I2881" s="2" t="s">
        <v>8149</v>
      </c>
      <c r="J2881" s="2" t="s">
        <v>8150</v>
      </c>
      <c r="K2881" s="41">
        <v>2065</v>
      </c>
      <c r="L2881" s="48">
        <v>2065</v>
      </c>
      <c r="M2881" s="49">
        <v>0</v>
      </c>
      <c r="N2881" s="39" t="s">
        <v>8638</v>
      </c>
      <c r="O2881" s="2">
        <v>0</v>
      </c>
      <c r="P2881" s="2">
        <v>0</v>
      </c>
      <c r="Q2881" s="39">
        <v>348.63</v>
      </c>
      <c r="R2881" s="2">
        <v>45.321899999999999</v>
      </c>
      <c r="S2881" s="2">
        <v>0</v>
      </c>
      <c r="T2881" s="2">
        <v>0</v>
      </c>
      <c r="U2881" s="39">
        <v>393.95190000000002</v>
      </c>
      <c r="V2881" s="2" t="s">
        <v>8637</v>
      </c>
      <c r="W2881" s="2" t="s">
        <v>1</v>
      </c>
      <c r="X2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1"/>
      <c r="Z2881"/>
      <c r="AA2881"/>
    </row>
    <row r="2882" spans="5:27" hidden="1">
      <c r="E2882" s="2" t="s">
        <v>8563</v>
      </c>
      <c r="F2882" s="2" t="s">
        <v>8635</v>
      </c>
      <c r="G2882" s="2" t="s">
        <v>1</v>
      </c>
      <c r="H2882" s="2" t="s">
        <v>0</v>
      </c>
      <c r="I2882" s="2" t="s">
        <v>8149</v>
      </c>
      <c r="J2882" s="2" t="s">
        <v>8150</v>
      </c>
      <c r="K2882" s="41">
        <v>2066</v>
      </c>
      <c r="L2882" s="48">
        <v>2066</v>
      </c>
      <c r="M2882" s="49" t="s">
        <v>677</v>
      </c>
      <c r="N2882" s="39" t="s">
        <v>678</v>
      </c>
      <c r="O2882" s="2">
        <v>0</v>
      </c>
      <c r="P2882" s="2">
        <v>0</v>
      </c>
      <c r="Q2882" s="39">
        <v>144.76</v>
      </c>
      <c r="R2882" s="2">
        <v>18.8188</v>
      </c>
      <c r="S2882" s="2">
        <v>0</v>
      </c>
      <c r="T2882" s="2">
        <v>0</v>
      </c>
      <c r="U2882" s="39">
        <v>163.5788</v>
      </c>
      <c r="V2882" s="2">
        <v>0</v>
      </c>
      <c r="W2882" s="2" t="s">
        <v>1</v>
      </c>
      <c r="X2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2"/>
      <c r="Z2882"/>
      <c r="AA2882"/>
    </row>
    <row r="2883" spans="5:27" hidden="1">
      <c r="E2883" s="2" t="s">
        <v>8563</v>
      </c>
      <c r="F2883" s="2" t="s">
        <v>8635</v>
      </c>
      <c r="G2883" s="2" t="s">
        <v>1</v>
      </c>
      <c r="H2883" s="2" t="s">
        <v>0</v>
      </c>
      <c r="I2883" s="2" t="s">
        <v>8149</v>
      </c>
      <c r="J2883" s="2" t="s">
        <v>8150</v>
      </c>
      <c r="K2883" s="41">
        <v>2067</v>
      </c>
      <c r="L2883" s="48">
        <v>2067</v>
      </c>
      <c r="M2883" s="49" t="s">
        <v>588</v>
      </c>
      <c r="N2883" s="39" t="s">
        <v>589</v>
      </c>
      <c r="O2883" s="2">
        <v>0</v>
      </c>
      <c r="P2883" s="2">
        <v>0</v>
      </c>
      <c r="Q2883" s="39">
        <v>205.9</v>
      </c>
      <c r="R2883" s="2">
        <v>26.767000000000003</v>
      </c>
      <c r="S2883" s="2">
        <v>0</v>
      </c>
      <c r="T2883" s="2">
        <v>0</v>
      </c>
      <c r="U2883" s="39">
        <v>232.667</v>
      </c>
      <c r="V2883" s="2">
        <v>0</v>
      </c>
      <c r="W2883" s="2" t="s">
        <v>1</v>
      </c>
      <c r="X2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3"/>
      <c r="Z2883"/>
      <c r="AA2883"/>
    </row>
    <row r="2884" spans="5:27" hidden="1">
      <c r="E2884" s="2" t="s">
        <v>8563</v>
      </c>
      <c r="F2884" s="2" t="s">
        <v>8635</v>
      </c>
      <c r="G2884" s="2" t="s">
        <v>1</v>
      </c>
      <c r="H2884" s="2" t="s">
        <v>0</v>
      </c>
      <c r="I2884" s="2" t="s">
        <v>8149</v>
      </c>
      <c r="J2884" s="2" t="s">
        <v>8150</v>
      </c>
      <c r="K2884" s="41">
        <v>2068</v>
      </c>
      <c r="L2884" s="48">
        <v>2068</v>
      </c>
      <c r="M2884" s="49">
        <v>0</v>
      </c>
      <c r="N2884" s="39" t="s">
        <v>224</v>
      </c>
      <c r="O2884" s="2">
        <v>0</v>
      </c>
      <c r="P2884" s="2">
        <v>0</v>
      </c>
      <c r="Q2884" s="39">
        <v>428.19</v>
      </c>
      <c r="R2884" s="2">
        <v>55.664700000000003</v>
      </c>
      <c r="S2884" s="2">
        <v>0</v>
      </c>
      <c r="T2884" s="2">
        <v>0</v>
      </c>
      <c r="U2884" s="39">
        <v>483.85469999999998</v>
      </c>
      <c r="V2884" s="2" t="s">
        <v>8636</v>
      </c>
      <c r="W2884" s="2" t="s">
        <v>1</v>
      </c>
      <c r="X2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4"/>
      <c r="Z2884"/>
      <c r="AA2884"/>
    </row>
    <row r="2885" spans="5:27" hidden="1">
      <c r="E2885" s="2" t="s">
        <v>8563</v>
      </c>
      <c r="F2885" s="2" t="s">
        <v>8634</v>
      </c>
      <c r="G2885" s="2" t="s">
        <v>1</v>
      </c>
      <c r="H2885" s="2" t="s">
        <v>0</v>
      </c>
      <c r="I2885" s="2" t="s">
        <v>8149</v>
      </c>
      <c r="J2885" s="2" t="s">
        <v>8150</v>
      </c>
      <c r="K2885" s="41">
        <v>2069</v>
      </c>
      <c r="L2885" s="48">
        <v>2069</v>
      </c>
      <c r="M2885" s="49" t="s">
        <v>826</v>
      </c>
      <c r="N2885" s="39" t="s">
        <v>827</v>
      </c>
      <c r="O2885" s="2">
        <v>0</v>
      </c>
      <c r="P2885" s="2">
        <v>0</v>
      </c>
      <c r="Q2885" s="39">
        <v>2385.52</v>
      </c>
      <c r="R2885" s="2">
        <v>310.11759999999998</v>
      </c>
      <c r="S2885" s="2">
        <v>0</v>
      </c>
      <c r="T2885" s="2">
        <v>0</v>
      </c>
      <c r="U2885" s="39">
        <v>2695.6376</v>
      </c>
      <c r="V2885" s="2">
        <v>0</v>
      </c>
      <c r="W2885" s="2" t="s">
        <v>1</v>
      </c>
      <c r="X2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5"/>
      <c r="Z2885"/>
      <c r="AA2885"/>
    </row>
    <row r="2886" spans="5:27" hidden="1">
      <c r="E2886" s="2" t="s">
        <v>8563</v>
      </c>
      <c r="F2886" s="2" t="s">
        <v>8634</v>
      </c>
      <c r="G2886" s="2" t="s">
        <v>1</v>
      </c>
      <c r="H2886" s="2" t="s">
        <v>0</v>
      </c>
      <c r="I2886" s="2" t="s">
        <v>8149</v>
      </c>
      <c r="J2886" s="2" t="s">
        <v>8150</v>
      </c>
      <c r="K2886" s="41">
        <v>2070</v>
      </c>
      <c r="L2886" s="48">
        <v>2070</v>
      </c>
      <c r="M2886" s="49">
        <v>0</v>
      </c>
      <c r="N2886" s="39" t="s">
        <v>464</v>
      </c>
      <c r="O2886" s="2">
        <v>0</v>
      </c>
      <c r="P2886" s="2">
        <v>0</v>
      </c>
      <c r="Q2886" s="39">
        <v>511.75</v>
      </c>
      <c r="R2886" s="2">
        <v>66.527500000000003</v>
      </c>
      <c r="S2886" s="2">
        <v>0</v>
      </c>
      <c r="T2886" s="2">
        <v>0</v>
      </c>
      <c r="U2886" s="39">
        <v>578.27750000000003</v>
      </c>
      <c r="V2886" s="2" t="s">
        <v>8408</v>
      </c>
      <c r="W2886" s="2" t="s">
        <v>1</v>
      </c>
      <c r="X2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6"/>
      <c r="Z2886"/>
      <c r="AA2886"/>
    </row>
    <row r="2887" spans="5:27" hidden="1">
      <c r="E2887" s="2" t="s">
        <v>8563</v>
      </c>
      <c r="F2887" s="2" t="s">
        <v>8634</v>
      </c>
      <c r="G2887" s="2" t="s">
        <v>1</v>
      </c>
      <c r="H2887" s="2" t="s">
        <v>0</v>
      </c>
      <c r="I2887" s="2" t="s">
        <v>8149</v>
      </c>
      <c r="J2887" s="2" t="s">
        <v>8150</v>
      </c>
      <c r="K2887" s="41">
        <v>2071</v>
      </c>
      <c r="L2887" s="48">
        <v>2071</v>
      </c>
      <c r="M2887" s="49" t="s">
        <v>118</v>
      </c>
      <c r="N2887" s="39" t="s">
        <v>119</v>
      </c>
      <c r="O2887" s="2">
        <v>0</v>
      </c>
      <c r="P2887" s="2">
        <v>0</v>
      </c>
      <c r="Q2887" s="39">
        <v>5218.41</v>
      </c>
      <c r="R2887" s="2">
        <v>678.39329999999995</v>
      </c>
      <c r="S2887" s="2">
        <v>0</v>
      </c>
      <c r="T2887" s="2">
        <v>0</v>
      </c>
      <c r="U2887" s="39">
        <v>5896.8032999999996</v>
      </c>
      <c r="V2887" s="2">
        <v>0</v>
      </c>
      <c r="W2887" s="2" t="s">
        <v>1</v>
      </c>
      <c r="X2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7"/>
      <c r="Z2887"/>
      <c r="AA2887"/>
    </row>
    <row r="2888" spans="5:27" hidden="1">
      <c r="E2888" s="2" t="s">
        <v>8563</v>
      </c>
      <c r="F2888" s="2" t="s">
        <v>8634</v>
      </c>
      <c r="G2888" s="2" t="s">
        <v>1</v>
      </c>
      <c r="H2888" s="2" t="s">
        <v>0</v>
      </c>
      <c r="I2888" s="2" t="s">
        <v>8149</v>
      </c>
      <c r="J2888" s="2" t="s">
        <v>8150</v>
      </c>
      <c r="K2888" s="41">
        <v>2072</v>
      </c>
      <c r="L2888" s="48">
        <v>2072</v>
      </c>
      <c r="M2888" s="49" t="s">
        <v>118</v>
      </c>
      <c r="N2888" s="39" t="s">
        <v>119</v>
      </c>
      <c r="O2888" s="2">
        <v>0</v>
      </c>
      <c r="P2888" s="2">
        <v>0</v>
      </c>
      <c r="Q2888" s="39">
        <v>1910.96</v>
      </c>
      <c r="R2888" s="2">
        <v>248.4248</v>
      </c>
      <c r="S2888" s="2">
        <v>0</v>
      </c>
      <c r="T2888" s="2">
        <v>0</v>
      </c>
      <c r="U2888" s="39">
        <v>2159.3847999999998</v>
      </c>
      <c r="V2888" s="2">
        <v>0</v>
      </c>
      <c r="W2888" s="2" t="s">
        <v>1</v>
      </c>
      <c r="X2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8"/>
      <c r="Z2888"/>
      <c r="AA2888"/>
    </row>
    <row r="2889" spans="5:27" hidden="1">
      <c r="E2889" s="2" t="s">
        <v>8563</v>
      </c>
      <c r="F2889" s="2" t="s">
        <v>8634</v>
      </c>
      <c r="G2889" s="2" t="s">
        <v>1</v>
      </c>
      <c r="H2889" s="2" t="s">
        <v>0</v>
      </c>
      <c r="I2889" s="2" t="s">
        <v>8149</v>
      </c>
      <c r="J2889" s="2" t="s">
        <v>8150</v>
      </c>
      <c r="K2889" s="41">
        <v>2073</v>
      </c>
      <c r="L2889" s="48">
        <v>2073</v>
      </c>
      <c r="M2889" s="49" t="s">
        <v>8424</v>
      </c>
      <c r="N2889" s="39" t="s">
        <v>8425</v>
      </c>
      <c r="O2889" s="2">
        <v>0</v>
      </c>
      <c r="P2889" s="2">
        <v>0</v>
      </c>
      <c r="Q2889" s="39">
        <v>592.79999999999995</v>
      </c>
      <c r="R2889" s="2">
        <v>77.063999999999993</v>
      </c>
      <c r="S2889" s="2">
        <v>0</v>
      </c>
      <c r="T2889" s="2">
        <v>0</v>
      </c>
      <c r="U2889" s="39">
        <v>669.86399999999992</v>
      </c>
      <c r="V2889" s="2">
        <v>0</v>
      </c>
      <c r="W2889" s="2" t="s">
        <v>1</v>
      </c>
      <c r="X2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89"/>
      <c r="Z2889"/>
      <c r="AA2889"/>
    </row>
    <row r="2890" spans="5:27" hidden="1">
      <c r="E2890" s="2" t="s">
        <v>8563</v>
      </c>
      <c r="F2890" s="2" t="s">
        <v>8634</v>
      </c>
      <c r="G2890" s="2" t="s">
        <v>1</v>
      </c>
      <c r="H2890" s="2" t="s">
        <v>0</v>
      </c>
      <c r="I2890" s="2" t="s">
        <v>8149</v>
      </c>
      <c r="J2890" s="2" t="s">
        <v>8150</v>
      </c>
      <c r="K2890" s="41">
        <v>2074</v>
      </c>
      <c r="L2890" s="48">
        <v>2074</v>
      </c>
      <c r="M2890" s="49" t="s">
        <v>391</v>
      </c>
      <c r="N2890" s="39" t="s">
        <v>392</v>
      </c>
      <c r="O2890" s="2">
        <v>0</v>
      </c>
      <c r="P2890" s="2">
        <v>0</v>
      </c>
      <c r="Q2890" s="39">
        <v>287.45999999999998</v>
      </c>
      <c r="R2890" s="2">
        <v>37.369799999999998</v>
      </c>
      <c r="S2890" s="2">
        <v>0</v>
      </c>
      <c r="T2890" s="2">
        <v>0</v>
      </c>
      <c r="U2890" s="39">
        <v>324.82979999999998</v>
      </c>
      <c r="V2890" s="2">
        <v>0</v>
      </c>
      <c r="W2890" s="2" t="s">
        <v>1</v>
      </c>
      <c r="X2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0"/>
      <c r="Z2890"/>
      <c r="AA2890"/>
    </row>
    <row r="2891" spans="5:27" hidden="1">
      <c r="E2891" s="2" t="s">
        <v>8563</v>
      </c>
      <c r="F2891" s="2" t="s">
        <v>8634</v>
      </c>
      <c r="G2891" s="2" t="s">
        <v>1</v>
      </c>
      <c r="H2891" s="2" t="s">
        <v>0</v>
      </c>
      <c r="I2891" s="2" t="s">
        <v>8149</v>
      </c>
      <c r="J2891" s="2" t="s">
        <v>8150</v>
      </c>
      <c r="K2891" s="41">
        <v>2075</v>
      </c>
      <c r="L2891" s="48">
        <v>2075</v>
      </c>
      <c r="M2891" s="49" t="s">
        <v>307</v>
      </c>
      <c r="N2891" s="39" t="s">
        <v>308</v>
      </c>
      <c r="O2891" s="2">
        <v>0</v>
      </c>
      <c r="P2891" s="2">
        <v>0</v>
      </c>
      <c r="Q2891" s="39">
        <v>61.17</v>
      </c>
      <c r="R2891" s="2">
        <v>7.9521000000000006</v>
      </c>
      <c r="S2891" s="2">
        <v>0</v>
      </c>
      <c r="T2891" s="2">
        <v>0</v>
      </c>
      <c r="U2891" s="39">
        <v>69.122100000000003</v>
      </c>
      <c r="V2891" s="2">
        <v>0</v>
      </c>
      <c r="W2891" s="2" t="s">
        <v>1</v>
      </c>
      <c r="X2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1"/>
      <c r="Z2891"/>
      <c r="AA2891"/>
    </row>
    <row r="2892" spans="5:27" hidden="1">
      <c r="E2892" s="2" t="s">
        <v>8563</v>
      </c>
      <c r="F2892" s="2" t="s">
        <v>8634</v>
      </c>
      <c r="G2892" s="2" t="s">
        <v>1</v>
      </c>
      <c r="H2892" s="2" t="s">
        <v>0</v>
      </c>
      <c r="I2892" s="2" t="s">
        <v>8149</v>
      </c>
      <c r="J2892" s="2" t="s">
        <v>8150</v>
      </c>
      <c r="K2892" s="41">
        <v>2076</v>
      </c>
      <c r="L2892" s="48">
        <v>2076</v>
      </c>
      <c r="M2892" s="49" t="s">
        <v>277</v>
      </c>
      <c r="N2892" s="39" t="s">
        <v>278</v>
      </c>
      <c r="O2892" s="2">
        <v>0</v>
      </c>
      <c r="P2892" s="2">
        <v>0</v>
      </c>
      <c r="Q2892" s="39">
        <v>955.74</v>
      </c>
      <c r="R2892" s="2">
        <v>124.2462</v>
      </c>
      <c r="S2892" s="2">
        <v>0</v>
      </c>
      <c r="T2892" s="2">
        <v>0</v>
      </c>
      <c r="U2892" s="39">
        <v>1079.9862000000001</v>
      </c>
      <c r="V2892" s="2">
        <v>0</v>
      </c>
      <c r="W2892" s="2" t="s">
        <v>1</v>
      </c>
      <c r="X2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2"/>
      <c r="Z2892"/>
      <c r="AA2892"/>
    </row>
    <row r="2893" spans="5:27" hidden="1">
      <c r="E2893" s="2" t="s">
        <v>8563</v>
      </c>
      <c r="F2893" s="2" t="s">
        <v>8634</v>
      </c>
      <c r="G2893" s="2" t="s">
        <v>1</v>
      </c>
      <c r="H2893" s="2" t="s">
        <v>0</v>
      </c>
      <c r="I2893" s="2" t="s">
        <v>8149</v>
      </c>
      <c r="J2893" s="2" t="s">
        <v>8150</v>
      </c>
      <c r="K2893" s="41">
        <v>2077</v>
      </c>
      <c r="L2893" s="48">
        <v>2077</v>
      </c>
      <c r="M2893" s="49" t="s">
        <v>93</v>
      </c>
      <c r="N2893" s="39" t="s">
        <v>94</v>
      </c>
      <c r="O2893" s="2">
        <v>0</v>
      </c>
      <c r="P2893" s="2">
        <v>0</v>
      </c>
      <c r="Q2893" s="39">
        <v>81.56</v>
      </c>
      <c r="R2893" s="2">
        <v>10.6028</v>
      </c>
      <c r="S2893" s="2">
        <v>0</v>
      </c>
      <c r="T2893" s="2">
        <v>0</v>
      </c>
      <c r="U2893" s="39">
        <v>92.162800000000004</v>
      </c>
      <c r="V2893" s="2">
        <v>0</v>
      </c>
      <c r="W2893" s="2" t="s">
        <v>1</v>
      </c>
      <c r="X2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3"/>
      <c r="Z2893"/>
      <c r="AA2893"/>
    </row>
    <row r="2894" spans="5:27" hidden="1">
      <c r="E2894" s="2" t="s">
        <v>8563</v>
      </c>
      <c r="F2894" s="2" t="s">
        <v>8634</v>
      </c>
      <c r="G2894" s="2" t="s">
        <v>1</v>
      </c>
      <c r="H2894" s="2" t="s">
        <v>0</v>
      </c>
      <c r="I2894" s="2" t="s">
        <v>8149</v>
      </c>
      <c r="J2894" s="2" t="s">
        <v>8150</v>
      </c>
      <c r="K2894" s="41">
        <v>2078</v>
      </c>
      <c r="L2894" s="48">
        <v>2078</v>
      </c>
      <c r="M2894" s="49">
        <v>0</v>
      </c>
      <c r="N2894" s="39" t="s">
        <v>8606</v>
      </c>
      <c r="O2894" s="2">
        <v>0</v>
      </c>
      <c r="P2894" s="2">
        <v>0</v>
      </c>
      <c r="Q2894" s="39">
        <v>226.29</v>
      </c>
      <c r="R2894" s="2">
        <v>29.4177</v>
      </c>
      <c r="S2894" s="2">
        <v>0</v>
      </c>
      <c r="T2894" s="2">
        <v>0</v>
      </c>
      <c r="U2894" s="39">
        <v>255.70769999999999</v>
      </c>
      <c r="V2894" s="2" t="s">
        <v>8605</v>
      </c>
      <c r="W2894" s="2" t="s">
        <v>1</v>
      </c>
      <c r="X2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4"/>
      <c r="Z2894"/>
      <c r="AA2894"/>
    </row>
    <row r="2895" spans="5:27" hidden="1">
      <c r="E2895" s="2" t="s">
        <v>8563</v>
      </c>
      <c r="F2895" s="2" t="s">
        <v>8634</v>
      </c>
      <c r="G2895" s="2" t="s">
        <v>1</v>
      </c>
      <c r="H2895" s="2" t="s">
        <v>0</v>
      </c>
      <c r="I2895" s="2" t="s">
        <v>8149</v>
      </c>
      <c r="J2895" s="2" t="s">
        <v>8150</v>
      </c>
      <c r="K2895" s="41">
        <v>2079</v>
      </c>
      <c r="L2895" s="48">
        <v>2079</v>
      </c>
      <c r="M2895" s="49" t="s">
        <v>8091</v>
      </c>
      <c r="N2895" s="39" t="s">
        <v>8092</v>
      </c>
      <c r="O2895" s="2">
        <v>0</v>
      </c>
      <c r="P2895" s="2">
        <v>0</v>
      </c>
      <c r="Q2895" s="39">
        <v>131.16</v>
      </c>
      <c r="R2895" s="2">
        <v>17.050799999999999</v>
      </c>
      <c r="S2895" s="2">
        <v>0</v>
      </c>
      <c r="T2895" s="2">
        <v>0</v>
      </c>
      <c r="U2895" s="39">
        <v>148.21080000000001</v>
      </c>
      <c r="V2895" s="2">
        <v>0</v>
      </c>
      <c r="W2895" s="2" t="s">
        <v>1</v>
      </c>
      <c r="X2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5"/>
      <c r="Z2895"/>
      <c r="AA2895"/>
    </row>
    <row r="2896" spans="5:27" hidden="1">
      <c r="E2896" s="2" t="s">
        <v>8563</v>
      </c>
      <c r="F2896" s="2" t="s">
        <v>8634</v>
      </c>
      <c r="G2896" s="2" t="s">
        <v>1</v>
      </c>
      <c r="H2896" s="2" t="s">
        <v>0</v>
      </c>
      <c r="I2896" s="2" t="s">
        <v>8149</v>
      </c>
      <c r="J2896" s="2" t="s">
        <v>8150</v>
      </c>
      <c r="K2896" s="41">
        <v>2080</v>
      </c>
      <c r="L2896" s="48">
        <v>2080</v>
      </c>
      <c r="M2896" s="49" t="s">
        <v>239</v>
      </c>
      <c r="N2896" s="39" t="s">
        <v>240</v>
      </c>
      <c r="O2896" s="2">
        <v>0</v>
      </c>
      <c r="P2896" s="2">
        <v>0</v>
      </c>
      <c r="Q2896" s="39">
        <v>20912.87</v>
      </c>
      <c r="R2896" s="2">
        <v>2718.6731</v>
      </c>
      <c r="S2896" s="2">
        <v>0</v>
      </c>
      <c r="T2896" s="2">
        <v>0</v>
      </c>
      <c r="U2896" s="39">
        <v>23631.543099999999</v>
      </c>
      <c r="V2896" s="2">
        <v>0</v>
      </c>
      <c r="W2896" s="2" t="s">
        <v>1</v>
      </c>
      <c r="X2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6"/>
      <c r="Z2896"/>
      <c r="AA2896"/>
    </row>
    <row r="2897" spans="5:27" hidden="1">
      <c r="E2897" s="2" t="s">
        <v>8563</v>
      </c>
      <c r="F2897" s="2" t="s">
        <v>8634</v>
      </c>
      <c r="G2897" s="2" t="s">
        <v>1</v>
      </c>
      <c r="H2897" s="2" t="s">
        <v>0</v>
      </c>
      <c r="I2897" s="2" t="s">
        <v>8149</v>
      </c>
      <c r="J2897" s="2" t="s">
        <v>8150</v>
      </c>
      <c r="K2897" s="41">
        <v>2081</v>
      </c>
      <c r="L2897" s="48">
        <v>2081</v>
      </c>
      <c r="M2897" s="49" t="s">
        <v>552</v>
      </c>
      <c r="N2897" s="39" t="s">
        <v>553</v>
      </c>
      <c r="O2897" s="2">
        <v>0</v>
      </c>
      <c r="P2897" s="2">
        <v>0</v>
      </c>
      <c r="Q2897" s="39">
        <v>341.18</v>
      </c>
      <c r="R2897" s="2">
        <v>44.353400000000001</v>
      </c>
      <c r="S2897" s="2">
        <v>0</v>
      </c>
      <c r="T2897" s="2">
        <v>0</v>
      </c>
      <c r="U2897" s="39">
        <v>385.53340000000003</v>
      </c>
      <c r="V2897" s="2">
        <v>0</v>
      </c>
      <c r="W2897" s="2" t="s">
        <v>1</v>
      </c>
      <c r="X2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7"/>
      <c r="Z2897"/>
      <c r="AA2897"/>
    </row>
    <row r="2898" spans="5:27" hidden="1">
      <c r="E2898" s="2" t="s">
        <v>8563</v>
      </c>
      <c r="F2898" s="2" t="s">
        <v>8634</v>
      </c>
      <c r="G2898" s="2" t="s">
        <v>1</v>
      </c>
      <c r="H2898" s="2" t="s">
        <v>0</v>
      </c>
      <c r="I2898" s="2" t="s">
        <v>8149</v>
      </c>
      <c r="J2898" s="2" t="s">
        <v>8150</v>
      </c>
      <c r="K2898" s="41">
        <v>2082</v>
      </c>
      <c r="L2898" s="48">
        <v>2082</v>
      </c>
      <c r="M2898" s="49" t="s">
        <v>908</v>
      </c>
      <c r="N2898" s="39" t="s">
        <v>909</v>
      </c>
      <c r="O2898" s="2">
        <v>0</v>
      </c>
      <c r="P2898" s="2">
        <v>0</v>
      </c>
      <c r="Q2898" s="39">
        <v>138.72</v>
      </c>
      <c r="R2898" s="2">
        <v>18.0336</v>
      </c>
      <c r="S2898" s="2">
        <v>0</v>
      </c>
      <c r="T2898" s="2">
        <v>0</v>
      </c>
      <c r="U2898" s="39">
        <v>156.75360000000001</v>
      </c>
      <c r="V2898" s="2">
        <v>0</v>
      </c>
      <c r="W2898" s="2" t="s">
        <v>1</v>
      </c>
      <c r="X2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8"/>
      <c r="Z2898"/>
      <c r="AA2898"/>
    </row>
    <row r="2899" spans="5:27" hidden="1">
      <c r="E2899" s="2" t="s">
        <v>8563</v>
      </c>
      <c r="F2899" s="2" t="s">
        <v>8634</v>
      </c>
      <c r="G2899" s="2" t="s">
        <v>1</v>
      </c>
      <c r="H2899" s="2" t="s">
        <v>0</v>
      </c>
      <c r="I2899" s="2" t="s">
        <v>8149</v>
      </c>
      <c r="J2899" s="2" t="s">
        <v>8150</v>
      </c>
      <c r="K2899" s="41">
        <v>2083</v>
      </c>
      <c r="L2899" s="48">
        <v>2083</v>
      </c>
      <c r="M2899" s="49" t="s">
        <v>285</v>
      </c>
      <c r="N2899" s="39" t="s">
        <v>286</v>
      </c>
      <c r="O2899" s="2">
        <v>0</v>
      </c>
      <c r="P2899" s="2">
        <v>0</v>
      </c>
      <c r="Q2899" s="39">
        <v>236.48</v>
      </c>
      <c r="R2899" s="2">
        <v>30.7424</v>
      </c>
      <c r="S2899" s="2">
        <v>0</v>
      </c>
      <c r="T2899" s="2">
        <v>0</v>
      </c>
      <c r="U2899" s="39">
        <v>267.22239999999999</v>
      </c>
      <c r="V2899" s="2">
        <v>0</v>
      </c>
      <c r="W2899" s="2" t="s">
        <v>1</v>
      </c>
      <c r="X2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899"/>
      <c r="Z2899"/>
      <c r="AA2899"/>
    </row>
    <row r="2900" spans="5:27" hidden="1">
      <c r="E2900" s="2" t="s">
        <v>8563</v>
      </c>
      <c r="F2900" s="2" t="s">
        <v>8634</v>
      </c>
      <c r="G2900" s="2" t="s">
        <v>1</v>
      </c>
      <c r="H2900" s="2" t="s">
        <v>0</v>
      </c>
      <c r="I2900" s="2" t="s">
        <v>8149</v>
      </c>
      <c r="J2900" s="2" t="s">
        <v>8150</v>
      </c>
      <c r="K2900" s="41">
        <v>2084</v>
      </c>
      <c r="L2900" s="48">
        <v>2084</v>
      </c>
      <c r="M2900" s="49" t="s">
        <v>1396</v>
      </c>
      <c r="N2900" s="39" t="s">
        <v>1397</v>
      </c>
      <c r="O2900" s="2">
        <v>0</v>
      </c>
      <c r="P2900" s="2">
        <v>0</v>
      </c>
      <c r="Q2900" s="39">
        <v>61.18</v>
      </c>
      <c r="R2900" s="2">
        <v>7.9534000000000002</v>
      </c>
      <c r="S2900" s="2">
        <v>0</v>
      </c>
      <c r="T2900" s="2">
        <v>0</v>
      </c>
      <c r="U2900" s="39">
        <v>69.133399999999995</v>
      </c>
      <c r="V2900" s="2">
        <v>0</v>
      </c>
      <c r="W2900" s="2" t="s">
        <v>1</v>
      </c>
      <c r="X2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0"/>
      <c r="Z2900"/>
      <c r="AA2900"/>
    </row>
    <row r="2901" spans="5:27" hidden="1">
      <c r="E2901" s="2" t="s">
        <v>8563</v>
      </c>
      <c r="F2901" s="2" t="s">
        <v>8634</v>
      </c>
      <c r="G2901" s="2" t="s">
        <v>1</v>
      </c>
      <c r="H2901" s="2" t="s">
        <v>0</v>
      </c>
      <c r="I2901" s="2" t="s">
        <v>8149</v>
      </c>
      <c r="J2901" s="2" t="s">
        <v>8150</v>
      </c>
      <c r="K2901" s="41">
        <v>2085</v>
      </c>
      <c r="L2901" s="48">
        <v>2085</v>
      </c>
      <c r="M2901" s="49" t="s">
        <v>913</v>
      </c>
      <c r="N2901" s="39" t="s">
        <v>914</v>
      </c>
      <c r="O2901" s="2">
        <v>0</v>
      </c>
      <c r="P2901" s="2">
        <v>0</v>
      </c>
      <c r="Q2901" s="39">
        <v>1202.98</v>
      </c>
      <c r="R2901" s="2">
        <v>156.38740000000001</v>
      </c>
      <c r="S2901" s="2">
        <v>0</v>
      </c>
      <c r="T2901" s="2">
        <v>0</v>
      </c>
      <c r="U2901" s="39">
        <v>1359.3674000000001</v>
      </c>
      <c r="V2901" s="2">
        <v>0</v>
      </c>
      <c r="W2901" s="2" t="s">
        <v>1</v>
      </c>
      <c r="X2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1"/>
      <c r="Z2901"/>
      <c r="AA2901"/>
    </row>
    <row r="2902" spans="5:27" hidden="1">
      <c r="E2902" s="2" t="s">
        <v>8563</v>
      </c>
      <c r="F2902" s="2" t="s">
        <v>8634</v>
      </c>
      <c r="G2902" s="2" t="s">
        <v>1</v>
      </c>
      <c r="H2902" s="2" t="s">
        <v>0</v>
      </c>
      <c r="I2902" s="2" t="s">
        <v>8149</v>
      </c>
      <c r="J2902" s="2" t="s">
        <v>8150</v>
      </c>
      <c r="K2902" s="41">
        <v>2086</v>
      </c>
      <c r="L2902" s="48">
        <v>2086</v>
      </c>
      <c r="M2902" s="49" t="s">
        <v>351</v>
      </c>
      <c r="N2902" s="39" t="s">
        <v>352</v>
      </c>
      <c r="O2902" s="2">
        <v>0</v>
      </c>
      <c r="P2902" s="2">
        <v>0</v>
      </c>
      <c r="Q2902" s="39">
        <v>158.03</v>
      </c>
      <c r="R2902" s="2">
        <v>20.543900000000001</v>
      </c>
      <c r="S2902" s="2">
        <v>0</v>
      </c>
      <c r="T2902" s="2">
        <v>0</v>
      </c>
      <c r="U2902" s="39">
        <v>178.57390000000001</v>
      </c>
      <c r="V2902" s="2">
        <v>0</v>
      </c>
      <c r="W2902" s="2" t="s">
        <v>1</v>
      </c>
      <c r="X2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2"/>
      <c r="Z2902"/>
      <c r="AA2902"/>
    </row>
    <row r="2903" spans="5:27" hidden="1">
      <c r="E2903" s="2" t="s">
        <v>8563</v>
      </c>
      <c r="F2903" s="2" t="s">
        <v>8634</v>
      </c>
      <c r="G2903" s="2" t="s">
        <v>1</v>
      </c>
      <c r="H2903" s="2" t="s">
        <v>0</v>
      </c>
      <c r="I2903" s="2" t="s">
        <v>8149</v>
      </c>
      <c r="J2903" s="2" t="s">
        <v>8150</v>
      </c>
      <c r="K2903" s="41">
        <v>2087</v>
      </c>
      <c r="L2903" s="48">
        <v>2087</v>
      </c>
      <c r="M2903" s="49" t="s">
        <v>118</v>
      </c>
      <c r="N2903" s="39" t="s">
        <v>119</v>
      </c>
      <c r="O2903" s="2">
        <v>0</v>
      </c>
      <c r="P2903" s="2">
        <v>0</v>
      </c>
      <c r="Q2903" s="39">
        <v>231.98</v>
      </c>
      <c r="R2903" s="2">
        <v>30.157399999999999</v>
      </c>
      <c r="S2903" s="2">
        <v>0</v>
      </c>
      <c r="T2903" s="2">
        <v>0</v>
      </c>
      <c r="U2903" s="39">
        <v>262.13740000000001</v>
      </c>
      <c r="V2903" s="2">
        <v>0</v>
      </c>
      <c r="W2903" s="2" t="s">
        <v>1</v>
      </c>
      <c r="X2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3"/>
      <c r="Z2903"/>
      <c r="AA2903"/>
    </row>
    <row r="2904" spans="5:27" hidden="1">
      <c r="E2904" s="2" t="s">
        <v>8563</v>
      </c>
      <c r="F2904" s="2" t="s">
        <v>8634</v>
      </c>
      <c r="G2904" s="2" t="s">
        <v>1</v>
      </c>
      <c r="H2904" s="2" t="s">
        <v>0</v>
      </c>
      <c r="I2904" s="2" t="s">
        <v>8149</v>
      </c>
      <c r="J2904" s="2" t="s">
        <v>8150</v>
      </c>
      <c r="K2904" s="41">
        <v>2088</v>
      </c>
      <c r="L2904" s="48">
        <v>2088</v>
      </c>
      <c r="M2904" s="49" t="s">
        <v>435</v>
      </c>
      <c r="N2904" s="39" t="s">
        <v>436</v>
      </c>
      <c r="O2904" s="2">
        <v>0</v>
      </c>
      <c r="P2904" s="2">
        <v>0</v>
      </c>
      <c r="Q2904" s="39">
        <v>1185.9000000000001</v>
      </c>
      <c r="R2904" s="2">
        <v>154.16700000000003</v>
      </c>
      <c r="S2904" s="2">
        <v>0</v>
      </c>
      <c r="T2904" s="2">
        <v>0</v>
      </c>
      <c r="U2904" s="39">
        <v>1340.067</v>
      </c>
      <c r="V2904" s="2">
        <v>0</v>
      </c>
      <c r="W2904" s="2" t="s">
        <v>1</v>
      </c>
      <c r="X2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4"/>
      <c r="Z2904"/>
      <c r="AA2904"/>
    </row>
    <row r="2905" spans="5:27" hidden="1">
      <c r="E2905" s="2" t="s">
        <v>8563</v>
      </c>
      <c r="F2905" s="2" t="s">
        <v>8634</v>
      </c>
      <c r="G2905" s="2" t="s">
        <v>1</v>
      </c>
      <c r="H2905" s="2" t="s">
        <v>0</v>
      </c>
      <c r="I2905" s="2" t="s">
        <v>8149</v>
      </c>
      <c r="J2905" s="2" t="s">
        <v>8150</v>
      </c>
      <c r="K2905" s="41">
        <v>2089</v>
      </c>
      <c r="L2905" s="48">
        <v>2089</v>
      </c>
      <c r="M2905" s="49">
        <v>0</v>
      </c>
      <c r="N2905" s="39" t="s">
        <v>8434</v>
      </c>
      <c r="O2905" s="2">
        <v>0</v>
      </c>
      <c r="P2905" s="2">
        <v>0</v>
      </c>
      <c r="Q2905" s="39">
        <v>593.30999999999995</v>
      </c>
      <c r="R2905" s="2">
        <v>77.130299999999991</v>
      </c>
      <c r="S2905" s="2">
        <v>0</v>
      </c>
      <c r="T2905" s="2">
        <v>0</v>
      </c>
      <c r="U2905" s="39">
        <v>670.44029999999998</v>
      </c>
      <c r="V2905" s="2" t="s">
        <v>8433</v>
      </c>
      <c r="W2905" s="2" t="s">
        <v>1</v>
      </c>
      <c r="X2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5"/>
      <c r="Z2905"/>
      <c r="AA2905"/>
    </row>
    <row r="2906" spans="5:27" hidden="1">
      <c r="E2906" s="2" t="s">
        <v>8563</v>
      </c>
      <c r="F2906" s="2" t="s">
        <v>8634</v>
      </c>
      <c r="G2906" s="2" t="s">
        <v>1</v>
      </c>
      <c r="H2906" s="2" t="s">
        <v>0</v>
      </c>
      <c r="I2906" s="2" t="s">
        <v>8149</v>
      </c>
      <c r="J2906" s="2" t="s">
        <v>8150</v>
      </c>
      <c r="K2906" s="41">
        <v>2090</v>
      </c>
      <c r="L2906" s="48">
        <v>2090</v>
      </c>
      <c r="M2906" s="49" t="s">
        <v>383</v>
      </c>
      <c r="N2906" s="39" t="s">
        <v>384</v>
      </c>
      <c r="O2906" s="2">
        <v>0</v>
      </c>
      <c r="P2906" s="2">
        <v>0</v>
      </c>
      <c r="Q2906" s="39">
        <v>319.2</v>
      </c>
      <c r="R2906" s="2">
        <v>41.496000000000002</v>
      </c>
      <c r="S2906" s="2">
        <v>0</v>
      </c>
      <c r="T2906" s="2">
        <v>0</v>
      </c>
      <c r="U2906" s="39">
        <v>360.69599999999997</v>
      </c>
      <c r="V2906" s="2">
        <v>0</v>
      </c>
      <c r="W2906" s="2" t="s">
        <v>1</v>
      </c>
      <c r="X2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6"/>
      <c r="Z2906"/>
      <c r="AA2906"/>
    </row>
    <row r="2907" spans="5:27" hidden="1">
      <c r="E2907" s="2" t="s">
        <v>8563</v>
      </c>
      <c r="F2907" s="2" t="s">
        <v>8634</v>
      </c>
      <c r="G2907" s="2" t="s">
        <v>1</v>
      </c>
      <c r="H2907" s="2" t="s">
        <v>0</v>
      </c>
      <c r="I2907" s="2" t="s">
        <v>8149</v>
      </c>
      <c r="J2907" s="2" t="s">
        <v>8150</v>
      </c>
      <c r="K2907" s="41">
        <v>2091</v>
      </c>
      <c r="L2907" s="48">
        <v>2091</v>
      </c>
      <c r="M2907" s="49" t="s">
        <v>550</v>
      </c>
      <c r="N2907" s="39" t="s">
        <v>551</v>
      </c>
      <c r="O2907" s="2">
        <v>0</v>
      </c>
      <c r="P2907" s="2">
        <v>0</v>
      </c>
      <c r="Q2907" s="39">
        <v>1613.62</v>
      </c>
      <c r="R2907" s="2">
        <v>209.7706</v>
      </c>
      <c r="S2907" s="2">
        <v>0</v>
      </c>
      <c r="T2907" s="2">
        <v>0</v>
      </c>
      <c r="U2907" s="39">
        <v>1823.3905999999999</v>
      </c>
      <c r="V2907" s="2">
        <v>0</v>
      </c>
      <c r="W2907" s="2" t="s">
        <v>1</v>
      </c>
      <c r="X2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7"/>
      <c r="Z2907"/>
      <c r="AA2907"/>
    </row>
    <row r="2908" spans="5:27" hidden="1">
      <c r="E2908" s="2" t="s">
        <v>8563</v>
      </c>
      <c r="F2908" s="2" t="s">
        <v>8634</v>
      </c>
      <c r="G2908" s="2" t="s">
        <v>1</v>
      </c>
      <c r="H2908" s="2" t="s">
        <v>0</v>
      </c>
      <c r="I2908" s="2" t="s">
        <v>8149</v>
      </c>
      <c r="J2908" s="2" t="s">
        <v>8150</v>
      </c>
      <c r="K2908" s="41">
        <v>2092</v>
      </c>
      <c r="L2908" s="48">
        <v>2092</v>
      </c>
      <c r="M2908" s="49" t="s">
        <v>8159</v>
      </c>
      <c r="N2908" s="39" t="s">
        <v>8162</v>
      </c>
      <c r="O2908" s="2">
        <v>0</v>
      </c>
      <c r="P2908" s="2">
        <v>0</v>
      </c>
      <c r="Q2908" s="39">
        <v>150</v>
      </c>
      <c r="R2908" s="2">
        <v>19.5</v>
      </c>
      <c r="S2908" s="2">
        <v>0</v>
      </c>
      <c r="T2908" s="2">
        <v>0</v>
      </c>
      <c r="U2908" s="39">
        <v>169.5</v>
      </c>
      <c r="V2908" s="2">
        <v>0</v>
      </c>
      <c r="W2908" s="2" t="s">
        <v>1</v>
      </c>
      <c r="X2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8"/>
      <c r="Z2908"/>
      <c r="AA2908"/>
    </row>
    <row r="2909" spans="5:27" hidden="1">
      <c r="E2909" s="2" t="s">
        <v>8563</v>
      </c>
      <c r="F2909" s="2" t="s">
        <v>8634</v>
      </c>
      <c r="G2909" s="2" t="s">
        <v>1</v>
      </c>
      <c r="H2909" s="2" t="s">
        <v>0</v>
      </c>
      <c r="I2909" s="2" t="s">
        <v>8149</v>
      </c>
      <c r="J2909" s="2" t="s">
        <v>8150</v>
      </c>
      <c r="K2909" s="41">
        <v>2093</v>
      </c>
      <c r="L2909" s="48">
        <v>2093</v>
      </c>
      <c r="M2909" s="49" t="s">
        <v>189</v>
      </c>
      <c r="N2909" s="39" t="s">
        <v>190</v>
      </c>
      <c r="O2909" s="2">
        <v>0</v>
      </c>
      <c r="P2909" s="2">
        <v>0</v>
      </c>
      <c r="Q2909" s="39">
        <v>12.5</v>
      </c>
      <c r="R2909" s="2">
        <v>1.625</v>
      </c>
      <c r="S2909" s="2">
        <v>0</v>
      </c>
      <c r="T2909" s="2">
        <v>0</v>
      </c>
      <c r="U2909" s="39">
        <v>14.125</v>
      </c>
      <c r="V2909" s="2">
        <v>0</v>
      </c>
      <c r="W2909" s="2" t="s">
        <v>1</v>
      </c>
      <c r="X2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09"/>
      <c r="Z2909"/>
      <c r="AA2909"/>
    </row>
    <row r="2910" spans="5:27" hidden="1">
      <c r="E2910" s="2" t="s">
        <v>8563</v>
      </c>
      <c r="F2910" s="2" t="s">
        <v>8634</v>
      </c>
      <c r="G2910" s="2" t="s">
        <v>1</v>
      </c>
      <c r="H2910" s="2" t="s">
        <v>0</v>
      </c>
      <c r="I2910" s="2" t="s">
        <v>8149</v>
      </c>
      <c r="J2910" s="2" t="s">
        <v>8150</v>
      </c>
      <c r="K2910" s="41">
        <v>2094</v>
      </c>
      <c r="L2910" s="48">
        <v>2094</v>
      </c>
      <c r="M2910" s="49" t="s">
        <v>299</v>
      </c>
      <c r="N2910" s="39" t="s">
        <v>300</v>
      </c>
      <c r="O2910" s="2">
        <v>0</v>
      </c>
      <c r="P2910" s="2">
        <v>0</v>
      </c>
      <c r="Q2910" s="39">
        <v>123.54</v>
      </c>
      <c r="R2910" s="2">
        <v>16.060200000000002</v>
      </c>
      <c r="S2910" s="2">
        <v>0</v>
      </c>
      <c r="T2910" s="2">
        <v>0</v>
      </c>
      <c r="U2910" s="39">
        <v>139.6002</v>
      </c>
      <c r="V2910" s="2">
        <v>0</v>
      </c>
      <c r="W2910" s="2" t="s">
        <v>1</v>
      </c>
      <c r="X2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0"/>
      <c r="Z2910"/>
      <c r="AA2910"/>
    </row>
    <row r="2911" spans="5:27" hidden="1">
      <c r="E2911" s="2" t="s">
        <v>8563</v>
      </c>
      <c r="F2911" s="2" t="s">
        <v>8634</v>
      </c>
      <c r="G2911" s="2" t="s">
        <v>1</v>
      </c>
      <c r="H2911" s="2" t="s">
        <v>0</v>
      </c>
      <c r="I2911" s="2" t="s">
        <v>8149</v>
      </c>
      <c r="J2911" s="2" t="s">
        <v>8150</v>
      </c>
      <c r="K2911" s="41">
        <v>2095</v>
      </c>
      <c r="L2911" s="48">
        <v>2095</v>
      </c>
      <c r="M2911" s="49" t="s">
        <v>297</v>
      </c>
      <c r="N2911" s="39" t="s">
        <v>298</v>
      </c>
      <c r="O2911" s="2">
        <v>0</v>
      </c>
      <c r="P2911" s="2">
        <v>0</v>
      </c>
      <c r="Q2911" s="39">
        <v>491.36</v>
      </c>
      <c r="R2911" s="2">
        <v>63.876800000000003</v>
      </c>
      <c r="S2911" s="2">
        <v>0</v>
      </c>
      <c r="T2911" s="2">
        <v>0</v>
      </c>
      <c r="U2911" s="39">
        <v>555.23680000000002</v>
      </c>
      <c r="V2911" s="2">
        <v>0</v>
      </c>
      <c r="W2911" s="2" t="s">
        <v>1</v>
      </c>
      <c r="X2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1"/>
      <c r="Z2911"/>
      <c r="AA2911"/>
    </row>
    <row r="2912" spans="5:27" hidden="1">
      <c r="E2912" s="2" t="s">
        <v>8563</v>
      </c>
      <c r="F2912" s="2" t="s">
        <v>8634</v>
      </c>
      <c r="G2912" s="2" t="s">
        <v>1</v>
      </c>
      <c r="H2912" s="2" t="s">
        <v>0</v>
      </c>
      <c r="I2912" s="2" t="s">
        <v>8149</v>
      </c>
      <c r="J2912" s="2" t="s">
        <v>8150</v>
      </c>
      <c r="K2912" s="41">
        <v>2096</v>
      </c>
      <c r="L2912" s="48">
        <v>2096</v>
      </c>
      <c r="M2912" s="49" t="s">
        <v>333</v>
      </c>
      <c r="N2912" s="39" t="s">
        <v>334</v>
      </c>
      <c r="O2912" s="2">
        <v>0</v>
      </c>
      <c r="P2912" s="2">
        <v>0</v>
      </c>
      <c r="Q2912" s="39">
        <v>203.9</v>
      </c>
      <c r="R2912" s="2">
        <v>26.507000000000001</v>
      </c>
      <c r="S2912" s="2">
        <v>0</v>
      </c>
      <c r="T2912" s="2">
        <v>0</v>
      </c>
      <c r="U2912" s="39">
        <v>230.40700000000001</v>
      </c>
      <c r="V2912" s="2">
        <v>0</v>
      </c>
      <c r="W2912" s="2" t="s">
        <v>1</v>
      </c>
      <c r="X2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2"/>
      <c r="Z2912"/>
      <c r="AA2912"/>
    </row>
    <row r="2913" spans="5:27" hidden="1">
      <c r="E2913" s="2" t="s">
        <v>8563</v>
      </c>
      <c r="F2913" s="2" t="s">
        <v>8634</v>
      </c>
      <c r="G2913" s="2" t="s">
        <v>1</v>
      </c>
      <c r="H2913" s="2" t="s">
        <v>0</v>
      </c>
      <c r="I2913" s="2" t="s">
        <v>8149</v>
      </c>
      <c r="J2913" s="2" t="s">
        <v>8150</v>
      </c>
      <c r="K2913" s="41">
        <v>2097</v>
      </c>
      <c r="L2913" s="48">
        <v>2097</v>
      </c>
      <c r="M2913" s="49" t="s">
        <v>902</v>
      </c>
      <c r="N2913" s="39" t="s">
        <v>903</v>
      </c>
      <c r="O2913" s="2">
        <v>0</v>
      </c>
      <c r="P2913" s="2">
        <v>0</v>
      </c>
      <c r="Q2913" s="39">
        <v>386.74</v>
      </c>
      <c r="R2913" s="2">
        <v>50.276200000000003</v>
      </c>
      <c r="S2913" s="2">
        <v>0</v>
      </c>
      <c r="T2913" s="2">
        <v>0</v>
      </c>
      <c r="U2913" s="39">
        <v>437.01620000000003</v>
      </c>
      <c r="V2913" s="2">
        <v>0</v>
      </c>
      <c r="W2913" s="2" t="s">
        <v>1</v>
      </c>
      <c r="X2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3"/>
      <c r="Z2913"/>
      <c r="AA2913"/>
    </row>
    <row r="2914" spans="5:27" hidden="1">
      <c r="E2914" s="2" t="s">
        <v>8563</v>
      </c>
      <c r="F2914" s="2" t="s">
        <v>8634</v>
      </c>
      <c r="G2914" s="2" t="s">
        <v>1</v>
      </c>
      <c r="H2914" s="2" t="s">
        <v>0</v>
      </c>
      <c r="I2914" s="2" t="s">
        <v>8149</v>
      </c>
      <c r="J2914" s="2" t="s">
        <v>8150</v>
      </c>
      <c r="K2914" s="41">
        <v>2098</v>
      </c>
      <c r="L2914" s="48">
        <v>2098</v>
      </c>
      <c r="M2914" s="49" t="s">
        <v>1346</v>
      </c>
      <c r="N2914" s="39" t="s">
        <v>1347</v>
      </c>
      <c r="O2914" s="2">
        <v>0</v>
      </c>
      <c r="P2914" s="2">
        <v>0</v>
      </c>
      <c r="Q2914" s="39">
        <v>40.799999999999997</v>
      </c>
      <c r="R2914" s="2">
        <v>5.3039999999999994</v>
      </c>
      <c r="S2914" s="2">
        <v>0</v>
      </c>
      <c r="T2914" s="2">
        <v>0</v>
      </c>
      <c r="U2914" s="39">
        <v>46.103999999999999</v>
      </c>
      <c r="V2914" s="2">
        <v>0</v>
      </c>
      <c r="W2914" s="2" t="s">
        <v>1</v>
      </c>
      <c r="X2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4"/>
      <c r="Z2914"/>
      <c r="AA2914"/>
    </row>
    <row r="2915" spans="5:27" hidden="1">
      <c r="E2915" s="2" t="s">
        <v>8563</v>
      </c>
      <c r="F2915" s="2" t="s">
        <v>8634</v>
      </c>
      <c r="G2915" s="2" t="s">
        <v>1</v>
      </c>
      <c r="H2915" s="2" t="s">
        <v>0</v>
      </c>
      <c r="I2915" s="2" t="s">
        <v>8149</v>
      </c>
      <c r="J2915" s="2" t="s">
        <v>8150</v>
      </c>
      <c r="K2915" s="41">
        <v>2099</v>
      </c>
      <c r="L2915" s="48">
        <v>2099</v>
      </c>
      <c r="M2915" s="49" t="s">
        <v>249</v>
      </c>
      <c r="N2915" s="39" t="s">
        <v>250</v>
      </c>
      <c r="O2915" s="2">
        <v>0</v>
      </c>
      <c r="P2915" s="2">
        <v>0</v>
      </c>
      <c r="Q2915" s="39">
        <v>1942.81</v>
      </c>
      <c r="R2915" s="2">
        <v>252.56530000000001</v>
      </c>
      <c r="S2915" s="2">
        <v>0</v>
      </c>
      <c r="T2915" s="2">
        <v>0</v>
      </c>
      <c r="U2915" s="39">
        <v>2195.3753000000002</v>
      </c>
      <c r="V2915" s="2">
        <v>0</v>
      </c>
      <c r="W2915" s="2" t="s">
        <v>1</v>
      </c>
      <c r="X2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5"/>
      <c r="Z2915"/>
      <c r="AA2915"/>
    </row>
    <row r="2916" spans="5:27" hidden="1">
      <c r="E2916" s="2" t="s">
        <v>8563</v>
      </c>
      <c r="F2916" s="2" t="s">
        <v>8634</v>
      </c>
      <c r="G2916" s="2" t="s">
        <v>1</v>
      </c>
      <c r="H2916" s="2" t="s">
        <v>0</v>
      </c>
      <c r="I2916" s="2" t="s">
        <v>8149</v>
      </c>
      <c r="J2916" s="2" t="s">
        <v>8150</v>
      </c>
      <c r="K2916" s="41">
        <v>2100</v>
      </c>
      <c r="L2916" s="48">
        <v>2100</v>
      </c>
      <c r="M2916" s="49" t="s">
        <v>1204</v>
      </c>
      <c r="N2916" s="39" t="s">
        <v>1205</v>
      </c>
      <c r="O2916" s="2">
        <v>0</v>
      </c>
      <c r="P2916" s="2">
        <v>0</v>
      </c>
      <c r="Q2916" s="39">
        <v>39.39</v>
      </c>
      <c r="R2916" s="2">
        <v>5.1207000000000003</v>
      </c>
      <c r="S2916" s="2">
        <v>0</v>
      </c>
      <c r="T2916" s="2">
        <v>0</v>
      </c>
      <c r="U2916" s="39">
        <v>44.5107</v>
      </c>
      <c r="V2916" s="2">
        <v>0</v>
      </c>
      <c r="W2916" s="2" t="s">
        <v>1</v>
      </c>
      <c r="X2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6"/>
      <c r="Z2916"/>
      <c r="AA2916"/>
    </row>
    <row r="2917" spans="5:27" hidden="1">
      <c r="E2917" s="2" t="s">
        <v>8563</v>
      </c>
      <c r="F2917" s="2" t="s">
        <v>8634</v>
      </c>
      <c r="G2917" s="2" t="s">
        <v>1</v>
      </c>
      <c r="H2917" s="2" t="s">
        <v>0</v>
      </c>
      <c r="I2917" s="2" t="s">
        <v>8149</v>
      </c>
      <c r="J2917" s="2" t="s">
        <v>8150</v>
      </c>
      <c r="K2917" s="41">
        <v>2101</v>
      </c>
      <c r="L2917" s="48">
        <v>2101</v>
      </c>
      <c r="M2917" s="49" t="s">
        <v>7959</v>
      </c>
      <c r="N2917" s="39" t="s">
        <v>889</v>
      </c>
      <c r="O2917" s="2">
        <v>0</v>
      </c>
      <c r="P2917" s="2">
        <v>0</v>
      </c>
      <c r="Q2917" s="39">
        <v>223.53</v>
      </c>
      <c r="R2917" s="2">
        <v>29.058900000000001</v>
      </c>
      <c r="S2917" s="2">
        <v>0</v>
      </c>
      <c r="T2917" s="2">
        <v>0</v>
      </c>
      <c r="U2917" s="39">
        <v>252.5889</v>
      </c>
      <c r="V2917" s="2">
        <v>0</v>
      </c>
      <c r="W2917" s="2" t="s">
        <v>1</v>
      </c>
      <c r="X2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7"/>
      <c r="Z2917"/>
      <c r="AA2917"/>
    </row>
    <row r="2918" spans="5:27" hidden="1">
      <c r="E2918" s="2" t="s">
        <v>8563</v>
      </c>
      <c r="F2918" s="2" t="s">
        <v>8634</v>
      </c>
      <c r="G2918" s="2" t="s">
        <v>1</v>
      </c>
      <c r="H2918" s="2" t="s">
        <v>0</v>
      </c>
      <c r="I2918" s="2" t="s">
        <v>8149</v>
      </c>
      <c r="J2918" s="2" t="s">
        <v>8150</v>
      </c>
      <c r="K2918" s="41">
        <v>2102</v>
      </c>
      <c r="L2918" s="48">
        <v>2102</v>
      </c>
      <c r="M2918" s="49" t="s">
        <v>118</v>
      </c>
      <c r="N2918" s="39" t="s">
        <v>119</v>
      </c>
      <c r="O2918" s="2">
        <v>0</v>
      </c>
      <c r="P2918" s="2">
        <v>0</v>
      </c>
      <c r="Q2918" s="39">
        <v>35.07</v>
      </c>
      <c r="R2918" s="2">
        <v>4.5590999999999999</v>
      </c>
      <c r="S2918" s="2">
        <v>0</v>
      </c>
      <c r="T2918" s="2">
        <v>0</v>
      </c>
      <c r="U2918" s="39">
        <v>39.629100000000001</v>
      </c>
      <c r="V2918" s="2">
        <v>0</v>
      </c>
      <c r="W2918" s="2" t="s">
        <v>1</v>
      </c>
      <c r="X2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8"/>
      <c r="Z2918"/>
      <c r="AA2918"/>
    </row>
    <row r="2919" spans="5:27" hidden="1">
      <c r="E2919" s="2" t="s">
        <v>8563</v>
      </c>
      <c r="F2919" s="2" t="s">
        <v>8634</v>
      </c>
      <c r="G2919" s="2" t="s">
        <v>1</v>
      </c>
      <c r="H2919" s="2" t="s">
        <v>0</v>
      </c>
      <c r="I2919" s="2" t="s">
        <v>8149</v>
      </c>
      <c r="J2919" s="2" t="s">
        <v>8150</v>
      </c>
      <c r="K2919" s="41">
        <v>2103</v>
      </c>
      <c r="L2919" s="48">
        <v>2103</v>
      </c>
      <c r="M2919" s="49" t="s">
        <v>118</v>
      </c>
      <c r="N2919" s="39" t="s">
        <v>119</v>
      </c>
      <c r="O2919" s="2">
        <v>0</v>
      </c>
      <c r="P2919" s="2">
        <v>0</v>
      </c>
      <c r="Q2919" s="39">
        <v>116.88</v>
      </c>
      <c r="R2919" s="2">
        <v>15.1944</v>
      </c>
      <c r="S2919" s="2">
        <v>0</v>
      </c>
      <c r="T2919" s="2">
        <v>0</v>
      </c>
      <c r="U2919" s="39">
        <v>132.0744</v>
      </c>
      <c r="V2919" s="2">
        <v>0</v>
      </c>
      <c r="W2919" s="2" t="s">
        <v>1</v>
      </c>
      <c r="X2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19"/>
      <c r="Z2919"/>
      <c r="AA2919"/>
    </row>
    <row r="2920" spans="5:27" hidden="1">
      <c r="E2920" s="2" t="s">
        <v>8563</v>
      </c>
      <c r="F2920" s="2" t="s">
        <v>8634</v>
      </c>
      <c r="G2920" s="2" t="s">
        <v>1</v>
      </c>
      <c r="H2920" s="2" t="s">
        <v>0</v>
      </c>
      <c r="I2920" s="2" t="s">
        <v>8149</v>
      </c>
      <c r="J2920" s="2" t="s">
        <v>8150</v>
      </c>
      <c r="K2920" s="41">
        <v>2104</v>
      </c>
      <c r="L2920" s="48">
        <v>2104</v>
      </c>
      <c r="M2920" s="49" t="s">
        <v>8321</v>
      </c>
      <c r="N2920" s="39" t="s">
        <v>8322</v>
      </c>
      <c r="O2920" s="2">
        <v>0</v>
      </c>
      <c r="P2920" s="2">
        <v>0</v>
      </c>
      <c r="Q2920" s="39">
        <v>154.87</v>
      </c>
      <c r="R2920" s="2">
        <v>20.133100000000002</v>
      </c>
      <c r="S2920" s="2">
        <v>0</v>
      </c>
      <c r="T2920" s="2">
        <v>0</v>
      </c>
      <c r="U2920" s="39">
        <v>175.00310000000002</v>
      </c>
      <c r="V2920" s="2">
        <v>0</v>
      </c>
      <c r="W2920" s="2" t="s">
        <v>1</v>
      </c>
      <c r="X2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0"/>
      <c r="Z2920"/>
      <c r="AA2920"/>
    </row>
    <row r="2921" spans="5:27" hidden="1">
      <c r="E2921" s="2" t="s">
        <v>8563</v>
      </c>
      <c r="F2921" s="2" t="s">
        <v>8629</v>
      </c>
      <c r="G2921" s="2" t="s">
        <v>1</v>
      </c>
      <c r="H2921" s="2" t="s">
        <v>0</v>
      </c>
      <c r="I2921" s="2" t="s">
        <v>8149</v>
      </c>
      <c r="J2921" s="2" t="s">
        <v>8150</v>
      </c>
      <c r="K2921" s="41">
        <v>2105</v>
      </c>
      <c r="L2921" s="48">
        <v>2105</v>
      </c>
      <c r="M2921" s="49">
        <v>0</v>
      </c>
      <c r="N2921" s="39" t="s">
        <v>619</v>
      </c>
      <c r="O2921" s="2">
        <v>0</v>
      </c>
      <c r="P2921" s="2">
        <v>0</v>
      </c>
      <c r="Q2921" s="39">
        <v>40.76</v>
      </c>
      <c r="R2921" s="2">
        <v>5.2988</v>
      </c>
      <c r="S2921" s="2">
        <v>0</v>
      </c>
      <c r="T2921" s="2">
        <v>0</v>
      </c>
      <c r="U2921" s="39">
        <v>46.058799999999998</v>
      </c>
      <c r="V2921" s="2" t="s">
        <v>8525</v>
      </c>
      <c r="W2921" s="2" t="s">
        <v>1</v>
      </c>
      <c r="X2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1"/>
      <c r="Z2921"/>
      <c r="AA2921"/>
    </row>
    <row r="2922" spans="5:27" hidden="1">
      <c r="E2922" s="2" t="s">
        <v>8563</v>
      </c>
      <c r="F2922" s="2" t="s">
        <v>8629</v>
      </c>
      <c r="G2922" s="2" t="s">
        <v>1</v>
      </c>
      <c r="H2922" s="2" t="s">
        <v>0</v>
      </c>
      <c r="I2922" s="2" t="s">
        <v>8149</v>
      </c>
      <c r="J2922" s="2" t="s">
        <v>8150</v>
      </c>
      <c r="K2922" s="41">
        <v>2106</v>
      </c>
      <c r="L2922" s="48">
        <v>2106</v>
      </c>
      <c r="M2922" s="49">
        <v>0</v>
      </c>
      <c r="N2922" s="39" t="s">
        <v>8537</v>
      </c>
      <c r="O2922" s="2">
        <v>0</v>
      </c>
      <c r="P2922" s="2">
        <v>0</v>
      </c>
      <c r="Q2922" s="39">
        <v>78.099999999999994</v>
      </c>
      <c r="R2922" s="2">
        <v>10.153</v>
      </c>
      <c r="S2922" s="2">
        <v>0</v>
      </c>
      <c r="T2922" s="2">
        <v>0</v>
      </c>
      <c r="U2922" s="39">
        <v>88.253</v>
      </c>
      <c r="V2922" s="2" t="s">
        <v>8536</v>
      </c>
      <c r="W2922" s="2" t="s">
        <v>1</v>
      </c>
      <c r="X2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2"/>
      <c r="Z2922"/>
      <c r="AA2922"/>
    </row>
    <row r="2923" spans="5:27" hidden="1">
      <c r="E2923" s="2" t="s">
        <v>8563</v>
      </c>
      <c r="F2923" s="2" t="s">
        <v>8629</v>
      </c>
      <c r="G2923" s="2" t="s">
        <v>1</v>
      </c>
      <c r="H2923" s="2" t="s">
        <v>0</v>
      </c>
      <c r="I2923" s="2" t="s">
        <v>8149</v>
      </c>
      <c r="J2923" s="2" t="s">
        <v>8150</v>
      </c>
      <c r="K2923" s="41">
        <v>2107</v>
      </c>
      <c r="L2923" s="48">
        <v>2107</v>
      </c>
      <c r="M2923" s="49" t="s">
        <v>118</v>
      </c>
      <c r="N2923" s="39" t="s">
        <v>119</v>
      </c>
      <c r="O2923" s="2">
        <v>0</v>
      </c>
      <c r="P2923" s="2">
        <v>0</v>
      </c>
      <c r="Q2923" s="39">
        <v>1227.57</v>
      </c>
      <c r="R2923" s="2">
        <v>159.58410000000001</v>
      </c>
      <c r="S2923" s="2">
        <v>0</v>
      </c>
      <c r="T2923" s="2">
        <v>0</v>
      </c>
      <c r="U2923" s="39">
        <v>1387.1541</v>
      </c>
      <c r="V2923" s="2">
        <v>0</v>
      </c>
      <c r="W2923" s="2" t="s">
        <v>1</v>
      </c>
      <c r="X2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3"/>
      <c r="Z2923"/>
      <c r="AA2923"/>
    </row>
    <row r="2924" spans="5:27" hidden="1">
      <c r="E2924" s="2" t="s">
        <v>8563</v>
      </c>
      <c r="F2924" s="2" t="s">
        <v>8629</v>
      </c>
      <c r="G2924" s="2" t="s">
        <v>1</v>
      </c>
      <c r="H2924" s="2" t="s">
        <v>0</v>
      </c>
      <c r="I2924" s="2" t="s">
        <v>8149</v>
      </c>
      <c r="J2924" s="2" t="s">
        <v>8150</v>
      </c>
      <c r="K2924" s="41">
        <v>2108</v>
      </c>
      <c r="L2924" s="48">
        <v>2108</v>
      </c>
      <c r="M2924" s="49">
        <v>0</v>
      </c>
      <c r="N2924" s="39" t="s">
        <v>593</v>
      </c>
      <c r="O2924" s="2">
        <v>0</v>
      </c>
      <c r="P2924" s="2">
        <v>0</v>
      </c>
      <c r="Q2924" s="39">
        <v>119.17</v>
      </c>
      <c r="R2924" s="2">
        <v>15.492100000000001</v>
      </c>
      <c r="S2924" s="2">
        <v>0</v>
      </c>
      <c r="T2924" s="2">
        <v>0</v>
      </c>
      <c r="U2924" s="39">
        <v>134.66210000000001</v>
      </c>
      <c r="V2924" s="2" t="s">
        <v>8386</v>
      </c>
      <c r="W2924" s="2" t="s">
        <v>1</v>
      </c>
      <c r="X2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4"/>
      <c r="Z2924"/>
      <c r="AA2924"/>
    </row>
    <row r="2925" spans="5:27" hidden="1">
      <c r="E2925" s="2" t="s">
        <v>8563</v>
      </c>
      <c r="F2925" s="2" t="s">
        <v>8629</v>
      </c>
      <c r="G2925" s="2" t="s">
        <v>1</v>
      </c>
      <c r="H2925" s="2" t="s">
        <v>0</v>
      </c>
      <c r="I2925" s="2" t="s">
        <v>8149</v>
      </c>
      <c r="J2925" s="2" t="s">
        <v>8150</v>
      </c>
      <c r="K2925" s="41">
        <v>2109</v>
      </c>
      <c r="L2925" s="48">
        <v>2109</v>
      </c>
      <c r="M2925" s="49" t="s">
        <v>8396</v>
      </c>
      <c r="N2925" s="39" t="s">
        <v>8397</v>
      </c>
      <c r="O2925" s="2">
        <v>0</v>
      </c>
      <c r="P2925" s="2">
        <v>0</v>
      </c>
      <c r="Q2925" s="39">
        <v>156.63</v>
      </c>
      <c r="R2925" s="2">
        <v>20.361899999999999</v>
      </c>
      <c r="S2925" s="2">
        <v>0</v>
      </c>
      <c r="T2925" s="2">
        <v>0</v>
      </c>
      <c r="U2925" s="39">
        <v>176.99189999999999</v>
      </c>
      <c r="V2925" s="2">
        <v>0</v>
      </c>
      <c r="W2925" s="2" t="s">
        <v>1</v>
      </c>
      <c r="X2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5"/>
      <c r="Z2925"/>
      <c r="AA2925"/>
    </row>
    <row r="2926" spans="5:27" hidden="1">
      <c r="E2926" s="2" t="s">
        <v>8563</v>
      </c>
      <c r="F2926" s="2" t="s">
        <v>8629</v>
      </c>
      <c r="G2926" s="2" t="s">
        <v>1</v>
      </c>
      <c r="H2926" s="2" t="s">
        <v>0</v>
      </c>
      <c r="I2926" s="2" t="s">
        <v>8149</v>
      </c>
      <c r="J2926" s="2" t="s">
        <v>8150</v>
      </c>
      <c r="K2926" s="41">
        <v>2110</v>
      </c>
      <c r="L2926" s="48">
        <v>2110</v>
      </c>
      <c r="M2926" s="49" t="s">
        <v>118</v>
      </c>
      <c r="N2926" s="39" t="s">
        <v>119</v>
      </c>
      <c r="O2926" s="2">
        <v>0</v>
      </c>
      <c r="P2926" s="2">
        <v>0</v>
      </c>
      <c r="Q2926" s="39">
        <v>540</v>
      </c>
      <c r="R2926" s="2">
        <v>70.2</v>
      </c>
      <c r="S2926" s="2">
        <v>0</v>
      </c>
      <c r="T2926" s="2">
        <v>0</v>
      </c>
      <c r="U2926" s="39">
        <v>610.20000000000005</v>
      </c>
      <c r="V2926" s="2">
        <v>0</v>
      </c>
      <c r="W2926" s="2" t="s">
        <v>1</v>
      </c>
      <c r="X2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6"/>
      <c r="Z2926"/>
      <c r="AA2926"/>
    </row>
    <row r="2927" spans="5:27" hidden="1">
      <c r="E2927" s="2" t="s">
        <v>8563</v>
      </c>
      <c r="F2927" s="2" t="s">
        <v>8629</v>
      </c>
      <c r="G2927" s="2" t="s">
        <v>1</v>
      </c>
      <c r="H2927" s="2" t="s">
        <v>0</v>
      </c>
      <c r="I2927" s="2" t="s">
        <v>8149</v>
      </c>
      <c r="J2927" s="2" t="s">
        <v>8150</v>
      </c>
      <c r="K2927" s="41">
        <v>2111</v>
      </c>
      <c r="L2927" s="48">
        <v>2111</v>
      </c>
      <c r="M2927" s="49" t="s">
        <v>333</v>
      </c>
      <c r="N2927" s="39" t="s">
        <v>334</v>
      </c>
      <c r="O2927" s="2">
        <v>0</v>
      </c>
      <c r="P2927" s="2">
        <v>0</v>
      </c>
      <c r="Q2927" s="39">
        <v>163.12</v>
      </c>
      <c r="R2927" s="2">
        <v>21.2056</v>
      </c>
      <c r="S2927" s="2">
        <v>0</v>
      </c>
      <c r="T2927" s="2">
        <v>0</v>
      </c>
      <c r="U2927" s="39">
        <v>184.32560000000001</v>
      </c>
      <c r="V2927" s="2">
        <v>0</v>
      </c>
      <c r="W2927" s="2" t="s">
        <v>1</v>
      </c>
      <c r="X2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7"/>
      <c r="Z2927"/>
      <c r="AA2927"/>
    </row>
    <row r="2928" spans="5:27" hidden="1">
      <c r="E2928" s="2" t="s">
        <v>8563</v>
      </c>
      <c r="F2928" s="2" t="s">
        <v>8629</v>
      </c>
      <c r="G2928" s="2" t="s">
        <v>1</v>
      </c>
      <c r="H2928" s="2" t="s">
        <v>0</v>
      </c>
      <c r="I2928" s="2" t="s">
        <v>8149</v>
      </c>
      <c r="J2928" s="2" t="s">
        <v>8150</v>
      </c>
      <c r="K2928" s="41">
        <v>2112</v>
      </c>
      <c r="L2928" s="48">
        <v>2112</v>
      </c>
      <c r="M2928" s="49" t="s">
        <v>333</v>
      </c>
      <c r="N2928" s="39" t="s">
        <v>334</v>
      </c>
      <c r="O2928" s="2">
        <v>0</v>
      </c>
      <c r="P2928" s="2">
        <v>0</v>
      </c>
      <c r="Q2928" s="39">
        <v>163.12</v>
      </c>
      <c r="R2928" s="2">
        <v>21.2056</v>
      </c>
      <c r="S2928" s="2">
        <v>0</v>
      </c>
      <c r="T2928" s="2">
        <v>0</v>
      </c>
      <c r="U2928" s="39">
        <v>184.32560000000001</v>
      </c>
      <c r="V2928" s="2">
        <v>0</v>
      </c>
      <c r="W2928" s="2" t="s">
        <v>1</v>
      </c>
      <c r="X2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8"/>
      <c r="Z2928"/>
      <c r="AA2928"/>
    </row>
    <row r="2929" spans="5:27" hidden="1">
      <c r="E2929" s="2" t="s">
        <v>8563</v>
      </c>
      <c r="F2929" s="2" t="s">
        <v>8629</v>
      </c>
      <c r="G2929" s="2" t="s">
        <v>1</v>
      </c>
      <c r="H2929" s="2" t="s">
        <v>0</v>
      </c>
      <c r="I2929" s="2" t="s">
        <v>8149</v>
      </c>
      <c r="J2929" s="2" t="s">
        <v>8150</v>
      </c>
      <c r="K2929" s="41">
        <v>2113</v>
      </c>
      <c r="L2929" s="48">
        <v>2113</v>
      </c>
      <c r="M2929" s="49" t="s">
        <v>622</v>
      </c>
      <c r="N2929" s="39" t="s">
        <v>623</v>
      </c>
      <c r="O2929" s="2">
        <v>0</v>
      </c>
      <c r="P2929" s="2">
        <v>0</v>
      </c>
      <c r="Q2929" s="39">
        <v>82.46</v>
      </c>
      <c r="R2929" s="2">
        <v>10.719799999999999</v>
      </c>
      <c r="S2929" s="2">
        <v>0</v>
      </c>
      <c r="T2929" s="2">
        <v>0</v>
      </c>
      <c r="U2929" s="39">
        <v>93.1798</v>
      </c>
      <c r="V2929" s="2">
        <v>0</v>
      </c>
      <c r="W2929" s="2" t="s">
        <v>1</v>
      </c>
      <c r="X2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29"/>
      <c r="Z2929"/>
      <c r="AA2929"/>
    </row>
    <row r="2930" spans="5:27" hidden="1">
      <c r="E2930" s="2" t="s">
        <v>8563</v>
      </c>
      <c r="F2930" s="2" t="s">
        <v>8629</v>
      </c>
      <c r="G2930" s="2" t="s">
        <v>1</v>
      </c>
      <c r="H2930" s="2" t="s">
        <v>0</v>
      </c>
      <c r="I2930" s="2" t="s">
        <v>8149</v>
      </c>
      <c r="J2930" s="2" t="s">
        <v>8150</v>
      </c>
      <c r="K2930" s="41">
        <v>2114</v>
      </c>
      <c r="L2930" s="48">
        <v>2114</v>
      </c>
      <c r="M2930" s="49" t="s">
        <v>582</v>
      </c>
      <c r="N2930" s="39" t="s">
        <v>583</v>
      </c>
      <c r="O2930" s="2">
        <v>0</v>
      </c>
      <c r="P2930" s="2">
        <v>0</v>
      </c>
      <c r="Q2930" s="39">
        <v>50</v>
      </c>
      <c r="R2930" s="2">
        <v>6.5</v>
      </c>
      <c r="S2930" s="2">
        <v>0</v>
      </c>
      <c r="T2930" s="2">
        <v>0</v>
      </c>
      <c r="U2930" s="39">
        <v>56.5</v>
      </c>
      <c r="V2930" s="2">
        <v>0</v>
      </c>
      <c r="W2930" s="2" t="s">
        <v>1</v>
      </c>
      <c r="X2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0"/>
      <c r="Z2930"/>
      <c r="AA2930"/>
    </row>
    <row r="2931" spans="5:27" hidden="1">
      <c r="E2931" s="2" t="s">
        <v>8563</v>
      </c>
      <c r="F2931" s="2" t="s">
        <v>8629</v>
      </c>
      <c r="G2931" s="2" t="s">
        <v>1</v>
      </c>
      <c r="H2931" s="2" t="s">
        <v>0</v>
      </c>
      <c r="I2931" s="2" t="s">
        <v>8149</v>
      </c>
      <c r="J2931" s="2" t="s">
        <v>8150</v>
      </c>
      <c r="K2931" s="41">
        <v>2115</v>
      </c>
      <c r="L2931" s="48">
        <v>2115</v>
      </c>
      <c r="M2931" s="49" t="s">
        <v>582</v>
      </c>
      <c r="N2931" s="39" t="s">
        <v>583</v>
      </c>
      <c r="O2931" s="2">
        <v>0</v>
      </c>
      <c r="P2931" s="2">
        <v>0</v>
      </c>
      <c r="Q2931" s="39">
        <v>12080.54</v>
      </c>
      <c r="R2931" s="2">
        <v>1570.4702000000002</v>
      </c>
      <c r="S2931" s="2">
        <v>0</v>
      </c>
      <c r="T2931" s="2">
        <v>0</v>
      </c>
      <c r="U2931" s="39">
        <v>13651.010200000001</v>
      </c>
      <c r="V2931" s="2">
        <v>0</v>
      </c>
      <c r="W2931" s="2" t="s">
        <v>1</v>
      </c>
      <c r="X2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1"/>
      <c r="Z2931"/>
      <c r="AA2931"/>
    </row>
    <row r="2932" spans="5:27" hidden="1">
      <c r="E2932" s="2" t="s">
        <v>8563</v>
      </c>
      <c r="F2932" s="2" t="s">
        <v>8629</v>
      </c>
      <c r="G2932" s="2" t="s">
        <v>1</v>
      </c>
      <c r="H2932" s="2" t="s">
        <v>0</v>
      </c>
      <c r="I2932" s="2" t="s">
        <v>8149</v>
      </c>
      <c r="J2932" s="2" t="s">
        <v>8150</v>
      </c>
      <c r="K2932" s="41">
        <v>2116</v>
      </c>
      <c r="L2932" s="48">
        <v>2116</v>
      </c>
      <c r="M2932" s="49" t="s">
        <v>219</v>
      </c>
      <c r="N2932" s="39" t="s">
        <v>220</v>
      </c>
      <c r="O2932" s="2">
        <v>0</v>
      </c>
      <c r="P2932" s="2">
        <v>0</v>
      </c>
      <c r="Q2932" s="39">
        <v>627.67999999999995</v>
      </c>
      <c r="R2932" s="2">
        <v>81.598399999999998</v>
      </c>
      <c r="S2932" s="2">
        <v>0</v>
      </c>
      <c r="T2932" s="2">
        <v>0</v>
      </c>
      <c r="U2932" s="39">
        <v>709.27839999999992</v>
      </c>
      <c r="V2932" s="2">
        <v>0</v>
      </c>
      <c r="W2932" s="2" t="s">
        <v>1</v>
      </c>
      <c r="X2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2"/>
      <c r="Z2932"/>
      <c r="AA2932"/>
    </row>
    <row r="2933" spans="5:27" hidden="1">
      <c r="E2933" s="2" t="s">
        <v>8563</v>
      </c>
      <c r="F2933" s="2" t="s">
        <v>8629</v>
      </c>
      <c r="G2933" s="2" t="s">
        <v>1</v>
      </c>
      <c r="H2933" s="2" t="s">
        <v>0</v>
      </c>
      <c r="I2933" s="2" t="s">
        <v>8149</v>
      </c>
      <c r="J2933" s="2" t="s">
        <v>8150</v>
      </c>
      <c r="K2933" s="41">
        <v>2117</v>
      </c>
      <c r="L2933" s="48">
        <v>2117</v>
      </c>
      <c r="M2933" s="49" t="s">
        <v>1402</v>
      </c>
      <c r="N2933" s="39" t="s">
        <v>1403</v>
      </c>
      <c r="O2933" s="2">
        <v>0</v>
      </c>
      <c r="P2933" s="2">
        <v>0</v>
      </c>
      <c r="Q2933" s="39">
        <v>62.68</v>
      </c>
      <c r="R2933" s="2">
        <v>8.1484000000000005</v>
      </c>
      <c r="S2933" s="2">
        <v>0</v>
      </c>
      <c r="T2933" s="2">
        <v>0</v>
      </c>
      <c r="U2933" s="39">
        <v>70.828400000000002</v>
      </c>
      <c r="V2933" s="2">
        <v>0</v>
      </c>
      <c r="W2933" s="2" t="s">
        <v>1</v>
      </c>
      <c r="X2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3"/>
      <c r="Z2933"/>
      <c r="AA2933"/>
    </row>
    <row r="2934" spans="5:27" hidden="1">
      <c r="E2934" s="2" t="s">
        <v>8563</v>
      </c>
      <c r="F2934" s="2" t="s">
        <v>8629</v>
      </c>
      <c r="G2934" s="2" t="s">
        <v>1</v>
      </c>
      <c r="H2934" s="2" t="s">
        <v>0</v>
      </c>
      <c r="I2934" s="2" t="s">
        <v>8149</v>
      </c>
      <c r="J2934" s="2" t="s">
        <v>8150</v>
      </c>
      <c r="K2934" s="41">
        <v>2118</v>
      </c>
      <c r="L2934" s="48">
        <v>2118</v>
      </c>
      <c r="M2934" s="49">
        <v>0</v>
      </c>
      <c r="N2934" s="39" t="s">
        <v>8633</v>
      </c>
      <c r="O2934" s="2">
        <v>0</v>
      </c>
      <c r="P2934" s="2">
        <v>0</v>
      </c>
      <c r="Q2934" s="39">
        <v>199.4</v>
      </c>
      <c r="R2934" s="2">
        <v>25.922000000000001</v>
      </c>
      <c r="S2934" s="2">
        <v>0</v>
      </c>
      <c r="T2934" s="2">
        <v>0</v>
      </c>
      <c r="U2934" s="39">
        <v>225.322</v>
      </c>
      <c r="V2934" s="2" t="s">
        <v>8632</v>
      </c>
      <c r="W2934" s="2" t="s">
        <v>1</v>
      </c>
      <c r="X29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4"/>
      <c r="Z2934"/>
      <c r="AA2934"/>
    </row>
    <row r="2935" spans="5:27" hidden="1">
      <c r="E2935" s="2" t="s">
        <v>8563</v>
      </c>
      <c r="F2935" s="2" t="s">
        <v>8629</v>
      </c>
      <c r="G2935" s="2" t="s">
        <v>1</v>
      </c>
      <c r="H2935" s="2" t="s">
        <v>0</v>
      </c>
      <c r="I2935" s="2" t="s">
        <v>8149</v>
      </c>
      <c r="J2935" s="2" t="s">
        <v>8150</v>
      </c>
      <c r="K2935" s="41">
        <v>2119</v>
      </c>
      <c r="L2935" s="48">
        <v>2119</v>
      </c>
      <c r="M2935" s="49" t="s">
        <v>140</v>
      </c>
      <c r="N2935" s="39" t="s">
        <v>141</v>
      </c>
      <c r="O2935" s="2">
        <v>0</v>
      </c>
      <c r="P2935" s="2">
        <v>0</v>
      </c>
      <c r="Q2935" s="39">
        <v>213.27</v>
      </c>
      <c r="R2935" s="2">
        <v>27.725100000000001</v>
      </c>
      <c r="S2935" s="2">
        <v>0</v>
      </c>
      <c r="T2935" s="2">
        <v>0</v>
      </c>
      <c r="U2935" s="39">
        <v>240.99510000000001</v>
      </c>
      <c r="V2935" s="2">
        <v>0</v>
      </c>
      <c r="W2935" s="2" t="s">
        <v>1</v>
      </c>
      <c r="X2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5"/>
      <c r="Z2935"/>
      <c r="AA2935"/>
    </row>
    <row r="2936" spans="5:27" hidden="1">
      <c r="E2936" s="2" t="s">
        <v>8563</v>
      </c>
      <c r="F2936" s="2" t="s">
        <v>8629</v>
      </c>
      <c r="G2936" s="2" t="s">
        <v>1</v>
      </c>
      <c r="H2936" s="2" t="s">
        <v>0</v>
      </c>
      <c r="I2936" s="2" t="s">
        <v>8149</v>
      </c>
      <c r="J2936" s="2" t="s">
        <v>8150</v>
      </c>
      <c r="K2936" s="41">
        <v>2120</v>
      </c>
      <c r="L2936" s="48">
        <v>2120</v>
      </c>
      <c r="M2936" s="49" t="s">
        <v>634</v>
      </c>
      <c r="N2936" s="39" t="s">
        <v>635</v>
      </c>
      <c r="O2936" s="2">
        <v>0</v>
      </c>
      <c r="P2936" s="2">
        <v>0</v>
      </c>
      <c r="Q2936" s="39">
        <v>230.1</v>
      </c>
      <c r="R2936" s="2">
        <v>29.913</v>
      </c>
      <c r="S2936" s="2">
        <v>0</v>
      </c>
      <c r="T2936" s="2">
        <v>0</v>
      </c>
      <c r="U2936" s="39">
        <v>260.01299999999998</v>
      </c>
      <c r="V2936" s="2">
        <v>0</v>
      </c>
      <c r="W2936" s="2" t="s">
        <v>1</v>
      </c>
      <c r="X2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6"/>
      <c r="Z2936"/>
      <c r="AA2936"/>
    </row>
    <row r="2937" spans="5:27" hidden="1">
      <c r="E2937" s="2" t="s">
        <v>8563</v>
      </c>
      <c r="F2937" s="2" t="s">
        <v>8629</v>
      </c>
      <c r="G2937" s="2" t="s">
        <v>1</v>
      </c>
      <c r="H2937" s="2" t="s">
        <v>0</v>
      </c>
      <c r="I2937" s="2" t="s">
        <v>8149</v>
      </c>
      <c r="J2937" s="2" t="s">
        <v>8150</v>
      </c>
      <c r="K2937" s="41">
        <v>2121</v>
      </c>
      <c r="L2937" s="48">
        <v>2121</v>
      </c>
      <c r="M2937" s="49" t="s">
        <v>233</v>
      </c>
      <c r="N2937" s="39" t="s">
        <v>234</v>
      </c>
      <c r="O2937" s="2">
        <v>0</v>
      </c>
      <c r="P2937" s="2">
        <v>0</v>
      </c>
      <c r="Q2937" s="39">
        <v>458.76</v>
      </c>
      <c r="R2937" s="2">
        <v>59.638800000000003</v>
      </c>
      <c r="S2937" s="2">
        <v>0</v>
      </c>
      <c r="T2937" s="2">
        <v>0</v>
      </c>
      <c r="U2937" s="39">
        <v>518.39879999999994</v>
      </c>
      <c r="V2937" s="2">
        <v>0</v>
      </c>
      <c r="W2937" s="2" t="s">
        <v>1</v>
      </c>
      <c r="X2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7"/>
      <c r="Z2937"/>
      <c r="AA2937"/>
    </row>
    <row r="2938" spans="5:27" hidden="1">
      <c r="E2938" s="2" t="s">
        <v>8563</v>
      </c>
      <c r="F2938" s="2" t="s">
        <v>8629</v>
      </c>
      <c r="G2938" s="2" t="s">
        <v>1</v>
      </c>
      <c r="H2938" s="2" t="s">
        <v>0</v>
      </c>
      <c r="I2938" s="2" t="s">
        <v>8149</v>
      </c>
      <c r="J2938" s="2" t="s">
        <v>8150</v>
      </c>
      <c r="K2938" s="41">
        <v>2122</v>
      </c>
      <c r="L2938" s="48">
        <v>2122</v>
      </c>
      <c r="M2938" s="49" t="s">
        <v>327</v>
      </c>
      <c r="N2938" s="39" t="s">
        <v>328</v>
      </c>
      <c r="O2938" s="2">
        <v>0</v>
      </c>
      <c r="P2938" s="2">
        <v>0</v>
      </c>
      <c r="Q2938" s="39">
        <v>409.8</v>
      </c>
      <c r="R2938" s="2">
        <v>53.274000000000001</v>
      </c>
      <c r="S2938" s="2">
        <v>0</v>
      </c>
      <c r="T2938" s="2">
        <v>0</v>
      </c>
      <c r="U2938" s="39">
        <v>463.07400000000001</v>
      </c>
      <c r="V2938" s="2">
        <v>0</v>
      </c>
      <c r="W2938" s="2" t="s">
        <v>1</v>
      </c>
      <c r="X2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8"/>
      <c r="Z2938"/>
      <c r="AA2938"/>
    </row>
    <row r="2939" spans="5:27" hidden="1">
      <c r="E2939" s="2" t="s">
        <v>8563</v>
      </c>
      <c r="F2939" s="2" t="s">
        <v>8629</v>
      </c>
      <c r="G2939" s="2" t="s">
        <v>1</v>
      </c>
      <c r="H2939" s="2" t="s">
        <v>0</v>
      </c>
      <c r="I2939" s="2" t="s">
        <v>8149</v>
      </c>
      <c r="J2939" s="2" t="s">
        <v>8150</v>
      </c>
      <c r="K2939" s="41">
        <v>2123</v>
      </c>
      <c r="L2939" s="48">
        <v>2123</v>
      </c>
      <c r="M2939" s="49">
        <v>0</v>
      </c>
      <c r="N2939" s="39" t="s">
        <v>8631</v>
      </c>
      <c r="O2939" s="2">
        <v>0</v>
      </c>
      <c r="P2939" s="2">
        <v>0</v>
      </c>
      <c r="Q2939" s="39">
        <v>101.16</v>
      </c>
      <c r="R2939" s="2">
        <v>13.1508</v>
      </c>
      <c r="S2939" s="2">
        <v>0</v>
      </c>
      <c r="T2939" s="2">
        <v>0</v>
      </c>
      <c r="U2939" s="39">
        <v>114.3108</v>
      </c>
      <c r="V2939" s="2" t="s">
        <v>8630</v>
      </c>
      <c r="W2939" s="2" t="s">
        <v>1</v>
      </c>
      <c r="X2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39"/>
      <c r="Z2939"/>
      <c r="AA2939"/>
    </row>
    <row r="2940" spans="5:27" hidden="1">
      <c r="E2940" s="2" t="s">
        <v>8563</v>
      </c>
      <c r="F2940" s="2" t="s">
        <v>8629</v>
      </c>
      <c r="G2940" s="2" t="s">
        <v>1</v>
      </c>
      <c r="H2940" s="2" t="s">
        <v>0</v>
      </c>
      <c r="I2940" s="2" t="s">
        <v>8149</v>
      </c>
      <c r="J2940" s="2" t="s">
        <v>8150</v>
      </c>
      <c r="K2940" s="41">
        <v>2124</v>
      </c>
      <c r="L2940" s="48">
        <v>2124</v>
      </c>
      <c r="M2940" s="49" t="s">
        <v>417</v>
      </c>
      <c r="N2940" s="39" t="s">
        <v>418</v>
      </c>
      <c r="O2940" s="2">
        <v>0</v>
      </c>
      <c r="P2940" s="2">
        <v>0</v>
      </c>
      <c r="Q2940" s="39">
        <v>205.9</v>
      </c>
      <c r="R2940" s="2">
        <v>26.767000000000003</v>
      </c>
      <c r="S2940" s="2">
        <v>0</v>
      </c>
      <c r="T2940" s="2">
        <v>0</v>
      </c>
      <c r="U2940" s="39">
        <v>232.667</v>
      </c>
      <c r="V2940" s="2">
        <v>0</v>
      </c>
      <c r="W2940" s="2" t="s">
        <v>1</v>
      </c>
      <c r="X2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0"/>
      <c r="Z2940"/>
      <c r="AA2940"/>
    </row>
    <row r="2941" spans="5:27" hidden="1">
      <c r="E2941" s="2" t="s">
        <v>8563</v>
      </c>
      <c r="F2941" s="2" t="s">
        <v>8627</v>
      </c>
      <c r="G2941" s="2" t="s">
        <v>1</v>
      </c>
      <c r="H2941" s="2" t="s">
        <v>0</v>
      </c>
      <c r="I2941" s="2" t="s">
        <v>8149</v>
      </c>
      <c r="J2941" s="2" t="s">
        <v>8150</v>
      </c>
      <c r="K2941" s="41">
        <v>2125</v>
      </c>
      <c r="L2941" s="48">
        <v>2125</v>
      </c>
      <c r="M2941" s="49" t="s">
        <v>7944</v>
      </c>
      <c r="N2941" s="39" t="s">
        <v>7945</v>
      </c>
      <c r="O2941" s="2">
        <v>0</v>
      </c>
      <c r="P2941" s="2">
        <v>0</v>
      </c>
      <c r="Q2941" s="39">
        <v>203.9</v>
      </c>
      <c r="R2941" s="2">
        <v>26.507000000000001</v>
      </c>
      <c r="S2941" s="2">
        <v>0</v>
      </c>
      <c r="T2941" s="2">
        <v>0</v>
      </c>
      <c r="U2941" s="39">
        <v>230.40700000000001</v>
      </c>
      <c r="V2941" s="2">
        <v>0</v>
      </c>
      <c r="W2941" s="2" t="s">
        <v>1</v>
      </c>
      <c r="X2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1"/>
      <c r="Z2941"/>
      <c r="AA2941"/>
    </row>
    <row r="2942" spans="5:27" hidden="1">
      <c r="E2942" s="2" t="s">
        <v>8563</v>
      </c>
      <c r="F2942" s="2" t="s">
        <v>8627</v>
      </c>
      <c r="G2942" s="2" t="s">
        <v>1</v>
      </c>
      <c r="H2942" s="2" t="s">
        <v>0</v>
      </c>
      <c r="I2942" s="2" t="s">
        <v>8149</v>
      </c>
      <c r="J2942" s="2" t="s">
        <v>8150</v>
      </c>
      <c r="K2942" s="41">
        <v>2126</v>
      </c>
      <c r="L2942" s="48">
        <v>2126</v>
      </c>
      <c r="M2942" s="49" t="s">
        <v>771</v>
      </c>
      <c r="N2942" s="39" t="s">
        <v>772</v>
      </c>
      <c r="O2942" s="2">
        <v>0</v>
      </c>
      <c r="P2942" s="2">
        <v>0</v>
      </c>
      <c r="Q2942" s="39">
        <v>101.95</v>
      </c>
      <c r="R2942" s="2">
        <v>13.253500000000001</v>
      </c>
      <c r="S2942" s="2">
        <v>0</v>
      </c>
      <c r="T2942" s="2">
        <v>0</v>
      </c>
      <c r="U2942" s="39">
        <v>115.20350000000001</v>
      </c>
      <c r="V2942" s="2">
        <v>0</v>
      </c>
      <c r="W2942" s="2" t="s">
        <v>1</v>
      </c>
      <c r="X2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2"/>
      <c r="Z2942"/>
      <c r="AA2942"/>
    </row>
    <row r="2943" spans="5:27" hidden="1">
      <c r="E2943" s="2" t="s">
        <v>8563</v>
      </c>
      <c r="F2943" s="2" t="s">
        <v>8627</v>
      </c>
      <c r="G2943" s="2" t="s">
        <v>1</v>
      </c>
      <c r="H2943" s="2" t="s">
        <v>0</v>
      </c>
      <c r="I2943" s="2" t="s">
        <v>8149</v>
      </c>
      <c r="J2943" s="2" t="s">
        <v>8150</v>
      </c>
      <c r="K2943" s="41">
        <v>2127</v>
      </c>
      <c r="L2943" s="48">
        <v>2127</v>
      </c>
      <c r="M2943" s="49" t="s">
        <v>512</v>
      </c>
      <c r="N2943" s="39" t="s">
        <v>513</v>
      </c>
      <c r="O2943" s="2">
        <v>0</v>
      </c>
      <c r="P2943" s="2">
        <v>0</v>
      </c>
      <c r="Q2943" s="39">
        <v>450.58</v>
      </c>
      <c r="R2943" s="2">
        <v>58.575400000000002</v>
      </c>
      <c r="S2943" s="2">
        <v>0</v>
      </c>
      <c r="T2943" s="2">
        <v>0</v>
      </c>
      <c r="U2943" s="39">
        <v>509.15539999999999</v>
      </c>
      <c r="V2943" s="2">
        <v>0</v>
      </c>
      <c r="W2943" s="2" t="s">
        <v>1</v>
      </c>
      <c r="X2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3"/>
      <c r="Z2943"/>
      <c r="AA2943"/>
    </row>
    <row r="2944" spans="5:27" hidden="1">
      <c r="E2944" s="2" t="s">
        <v>8563</v>
      </c>
      <c r="F2944" s="2" t="s">
        <v>8627</v>
      </c>
      <c r="G2944" s="2" t="s">
        <v>1</v>
      </c>
      <c r="H2944" s="2" t="s">
        <v>0</v>
      </c>
      <c r="I2944" s="2" t="s">
        <v>8149</v>
      </c>
      <c r="J2944" s="2" t="s">
        <v>8150</v>
      </c>
      <c r="K2944" s="41">
        <v>2128</v>
      </c>
      <c r="L2944" s="48">
        <v>2128</v>
      </c>
      <c r="M2944" s="49" t="s">
        <v>239</v>
      </c>
      <c r="N2944" s="39" t="s">
        <v>240</v>
      </c>
      <c r="O2944" s="2">
        <v>0</v>
      </c>
      <c r="P2944" s="2">
        <v>0</v>
      </c>
      <c r="Q2944" s="39">
        <v>5065.42</v>
      </c>
      <c r="R2944" s="2">
        <v>658.50459999999998</v>
      </c>
      <c r="S2944" s="2">
        <v>0</v>
      </c>
      <c r="T2944" s="2">
        <v>0</v>
      </c>
      <c r="U2944" s="39">
        <v>5723.9246000000003</v>
      </c>
      <c r="V2944" s="2">
        <v>0</v>
      </c>
      <c r="W2944" s="2" t="s">
        <v>1</v>
      </c>
      <c r="X2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4"/>
      <c r="Z2944"/>
      <c r="AA2944"/>
    </row>
    <row r="2945" spans="5:27" hidden="1">
      <c r="E2945" s="2" t="s">
        <v>8563</v>
      </c>
      <c r="F2945" s="2" t="s">
        <v>8627</v>
      </c>
      <c r="G2945" s="2" t="s">
        <v>1</v>
      </c>
      <c r="H2945" s="2" t="s">
        <v>0</v>
      </c>
      <c r="I2945" s="2" t="s">
        <v>8149</v>
      </c>
      <c r="J2945" s="2" t="s">
        <v>8150</v>
      </c>
      <c r="K2945" s="41">
        <v>2129</v>
      </c>
      <c r="L2945" s="48">
        <v>2129</v>
      </c>
      <c r="M2945" s="49" t="s">
        <v>189</v>
      </c>
      <c r="N2945" s="39" t="s">
        <v>190</v>
      </c>
      <c r="O2945" s="2">
        <v>0</v>
      </c>
      <c r="P2945" s="2">
        <v>0</v>
      </c>
      <c r="Q2945" s="39">
        <v>306.25</v>
      </c>
      <c r="R2945" s="2">
        <v>39.8125</v>
      </c>
      <c r="S2945" s="2">
        <v>0</v>
      </c>
      <c r="T2945" s="2">
        <v>0</v>
      </c>
      <c r="U2945" s="39">
        <v>346.0625</v>
      </c>
      <c r="V2945" s="2">
        <v>0</v>
      </c>
      <c r="W2945" s="2" t="s">
        <v>1</v>
      </c>
      <c r="X2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5"/>
      <c r="Z2945"/>
      <c r="AA2945"/>
    </row>
    <row r="2946" spans="5:27" hidden="1">
      <c r="E2946" s="2" t="s">
        <v>8563</v>
      </c>
      <c r="F2946" s="2" t="s">
        <v>8627</v>
      </c>
      <c r="G2946" s="2" t="s">
        <v>1</v>
      </c>
      <c r="H2946" s="2" t="s">
        <v>0</v>
      </c>
      <c r="I2946" s="2" t="s">
        <v>8149</v>
      </c>
      <c r="J2946" s="2" t="s">
        <v>8150</v>
      </c>
      <c r="K2946" s="41">
        <v>2130</v>
      </c>
      <c r="L2946" s="48">
        <v>2130</v>
      </c>
      <c r="M2946" s="49" t="s">
        <v>626</v>
      </c>
      <c r="N2946" s="39" t="s">
        <v>627</v>
      </c>
      <c r="O2946" s="2">
        <v>0</v>
      </c>
      <c r="P2946" s="2">
        <v>0</v>
      </c>
      <c r="Q2946" s="39">
        <v>19.84</v>
      </c>
      <c r="R2946" s="2">
        <v>2.5792000000000002</v>
      </c>
      <c r="S2946" s="2">
        <v>0</v>
      </c>
      <c r="T2946" s="2">
        <v>0</v>
      </c>
      <c r="U2946" s="39">
        <v>22.4192</v>
      </c>
      <c r="V2946" s="2">
        <v>0</v>
      </c>
      <c r="W2946" s="2" t="s">
        <v>1</v>
      </c>
      <c r="X2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6"/>
      <c r="Z2946"/>
      <c r="AA2946"/>
    </row>
    <row r="2947" spans="5:27" hidden="1">
      <c r="E2947" s="2" t="s">
        <v>8563</v>
      </c>
      <c r="F2947" s="2" t="s">
        <v>8627</v>
      </c>
      <c r="G2947" s="2" t="s">
        <v>1</v>
      </c>
      <c r="H2947" s="2" t="s">
        <v>0</v>
      </c>
      <c r="I2947" s="2" t="s">
        <v>8149</v>
      </c>
      <c r="J2947" s="2" t="s">
        <v>8150</v>
      </c>
      <c r="K2947" s="41">
        <v>2131</v>
      </c>
      <c r="L2947" s="48">
        <v>2131</v>
      </c>
      <c r="M2947" s="49" t="s">
        <v>118</v>
      </c>
      <c r="N2947" s="39" t="s">
        <v>119</v>
      </c>
      <c r="O2947" s="2">
        <v>0</v>
      </c>
      <c r="P2947" s="2">
        <v>0</v>
      </c>
      <c r="Q2947" s="39">
        <v>98.47</v>
      </c>
      <c r="R2947" s="2">
        <v>12.8011</v>
      </c>
      <c r="S2947" s="2">
        <v>0</v>
      </c>
      <c r="T2947" s="2">
        <v>0</v>
      </c>
      <c r="U2947" s="39">
        <v>111.2711</v>
      </c>
      <c r="V2947" s="2">
        <v>0</v>
      </c>
      <c r="W2947" s="2" t="s">
        <v>1</v>
      </c>
      <c r="X2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7"/>
      <c r="Z2947"/>
      <c r="AA2947"/>
    </row>
    <row r="2948" spans="5:27" hidden="1">
      <c r="E2948" s="2" t="s">
        <v>8563</v>
      </c>
      <c r="F2948" s="2" t="s">
        <v>8627</v>
      </c>
      <c r="G2948" s="2" t="s">
        <v>1</v>
      </c>
      <c r="H2948" s="2" t="s">
        <v>0</v>
      </c>
      <c r="I2948" s="2" t="s">
        <v>8149</v>
      </c>
      <c r="J2948" s="2" t="s">
        <v>8150</v>
      </c>
      <c r="K2948" s="41">
        <v>2132</v>
      </c>
      <c r="L2948" s="48">
        <v>2132</v>
      </c>
      <c r="M2948" s="49" t="s">
        <v>471</v>
      </c>
      <c r="N2948" s="39" t="s">
        <v>472</v>
      </c>
      <c r="O2948" s="2">
        <v>0</v>
      </c>
      <c r="P2948" s="2">
        <v>0</v>
      </c>
      <c r="Q2948" s="39">
        <v>40.770000000000003</v>
      </c>
      <c r="R2948" s="2">
        <v>5.3001000000000005</v>
      </c>
      <c r="S2948" s="2">
        <v>0</v>
      </c>
      <c r="T2948" s="2">
        <v>0</v>
      </c>
      <c r="U2948" s="39">
        <v>46.070100000000004</v>
      </c>
      <c r="V2948" s="2">
        <v>0</v>
      </c>
      <c r="W2948" s="2" t="s">
        <v>1</v>
      </c>
      <c r="X2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8"/>
      <c r="Z2948"/>
      <c r="AA2948"/>
    </row>
    <row r="2949" spans="5:27" hidden="1">
      <c r="E2949" s="2" t="s">
        <v>8563</v>
      </c>
      <c r="F2949" s="2" t="s">
        <v>8627</v>
      </c>
      <c r="G2949" s="2" t="s">
        <v>1</v>
      </c>
      <c r="H2949" s="2" t="s">
        <v>0</v>
      </c>
      <c r="I2949" s="2" t="s">
        <v>8149</v>
      </c>
      <c r="J2949" s="2" t="s">
        <v>8150</v>
      </c>
      <c r="K2949" s="41">
        <v>2133</v>
      </c>
      <c r="L2949" s="48">
        <v>2133</v>
      </c>
      <c r="M2949" s="49">
        <v>0</v>
      </c>
      <c r="N2949" s="39" t="s">
        <v>1326</v>
      </c>
      <c r="O2949" s="2">
        <v>0</v>
      </c>
      <c r="P2949" s="2">
        <v>0</v>
      </c>
      <c r="Q2949" s="39">
        <v>1427.24</v>
      </c>
      <c r="R2949" s="2">
        <v>185.5412</v>
      </c>
      <c r="S2949" s="2">
        <v>0</v>
      </c>
      <c r="T2949" s="2">
        <v>0</v>
      </c>
      <c r="U2949" s="39">
        <v>1612.7811999999999</v>
      </c>
      <c r="V2949" s="2" t="s">
        <v>8628</v>
      </c>
      <c r="W2949" s="2" t="s">
        <v>1</v>
      </c>
      <c r="X2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49"/>
      <c r="Z2949"/>
      <c r="AA2949"/>
    </row>
    <row r="2950" spans="5:27" hidden="1">
      <c r="E2950" s="2" t="s">
        <v>8563</v>
      </c>
      <c r="F2950" s="2" t="s">
        <v>8627</v>
      </c>
      <c r="G2950" s="2" t="s">
        <v>1</v>
      </c>
      <c r="H2950" s="2" t="s">
        <v>0</v>
      </c>
      <c r="I2950" s="2" t="s">
        <v>8149</v>
      </c>
      <c r="J2950" s="2" t="s">
        <v>8150</v>
      </c>
      <c r="K2950" s="41">
        <v>2134</v>
      </c>
      <c r="L2950" s="48">
        <v>2134</v>
      </c>
      <c r="M2950" s="49" t="s">
        <v>291</v>
      </c>
      <c r="N2950" s="39" t="s">
        <v>292</v>
      </c>
      <c r="O2950" s="2">
        <v>0</v>
      </c>
      <c r="P2950" s="2">
        <v>0</v>
      </c>
      <c r="Q2950" s="39">
        <v>1957.37</v>
      </c>
      <c r="R2950" s="2">
        <v>254.4581</v>
      </c>
      <c r="S2950" s="2">
        <v>0</v>
      </c>
      <c r="T2950" s="2">
        <v>0</v>
      </c>
      <c r="U2950" s="39">
        <v>2211.8280999999997</v>
      </c>
      <c r="V2950" s="2">
        <v>0</v>
      </c>
      <c r="W2950" s="2" t="s">
        <v>1</v>
      </c>
      <c r="X2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0"/>
      <c r="Z2950"/>
      <c r="AA2950"/>
    </row>
    <row r="2951" spans="5:27" hidden="1">
      <c r="E2951" s="2" t="s">
        <v>8563</v>
      </c>
      <c r="F2951" s="2" t="s">
        <v>8627</v>
      </c>
      <c r="G2951" s="2" t="s">
        <v>1</v>
      </c>
      <c r="H2951" s="2" t="s">
        <v>0</v>
      </c>
      <c r="I2951" s="2" t="s">
        <v>8149</v>
      </c>
      <c r="J2951" s="2" t="s">
        <v>8150</v>
      </c>
      <c r="K2951" s="41">
        <v>2135</v>
      </c>
      <c r="L2951" s="48">
        <v>2135</v>
      </c>
      <c r="M2951" s="49">
        <v>0</v>
      </c>
      <c r="N2951" s="39" t="s">
        <v>296</v>
      </c>
      <c r="O2951" s="2">
        <v>0</v>
      </c>
      <c r="P2951" s="2">
        <v>0</v>
      </c>
      <c r="Q2951" s="39">
        <v>389.41</v>
      </c>
      <c r="R2951" s="2">
        <v>50.623300000000008</v>
      </c>
      <c r="S2951" s="2">
        <v>0</v>
      </c>
      <c r="T2951" s="2">
        <v>0</v>
      </c>
      <c r="U2951" s="39">
        <v>440.03330000000005</v>
      </c>
      <c r="V2951" s="2" t="s">
        <v>8441</v>
      </c>
      <c r="W2951" s="2" t="s">
        <v>1</v>
      </c>
      <c r="X2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1"/>
      <c r="Z2951"/>
      <c r="AA2951"/>
    </row>
    <row r="2952" spans="5:27" hidden="1">
      <c r="E2952" s="2" t="s">
        <v>8563</v>
      </c>
      <c r="F2952" s="2" t="s">
        <v>8627</v>
      </c>
      <c r="G2952" s="2" t="s">
        <v>1</v>
      </c>
      <c r="H2952" s="2" t="s">
        <v>0</v>
      </c>
      <c r="I2952" s="2" t="s">
        <v>8149</v>
      </c>
      <c r="J2952" s="2" t="s">
        <v>8150</v>
      </c>
      <c r="K2952" s="41">
        <v>2136</v>
      </c>
      <c r="L2952" s="48">
        <v>2136</v>
      </c>
      <c r="M2952" s="49" t="s">
        <v>315</v>
      </c>
      <c r="N2952" s="39" t="s">
        <v>316</v>
      </c>
      <c r="O2952" s="2">
        <v>0</v>
      </c>
      <c r="P2952" s="2">
        <v>0</v>
      </c>
      <c r="Q2952" s="39">
        <v>809.06</v>
      </c>
      <c r="R2952" s="2">
        <v>105.17779999999999</v>
      </c>
      <c r="S2952" s="2">
        <v>0</v>
      </c>
      <c r="T2952" s="2">
        <v>0</v>
      </c>
      <c r="U2952" s="39">
        <v>914.23779999999988</v>
      </c>
      <c r="V2952" s="2">
        <v>0</v>
      </c>
      <c r="W2952" s="2" t="s">
        <v>1</v>
      </c>
      <c r="X2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2"/>
      <c r="Z2952"/>
      <c r="AA2952"/>
    </row>
    <row r="2953" spans="5:27" hidden="1">
      <c r="E2953" s="2" t="s">
        <v>8563</v>
      </c>
      <c r="F2953" s="2" t="s">
        <v>8627</v>
      </c>
      <c r="G2953" s="2" t="s">
        <v>1</v>
      </c>
      <c r="H2953" s="2" t="s">
        <v>0</v>
      </c>
      <c r="I2953" s="2" t="s">
        <v>8149</v>
      </c>
      <c r="J2953" s="2" t="s">
        <v>8150</v>
      </c>
      <c r="K2953" s="41">
        <v>2137</v>
      </c>
      <c r="L2953" s="48">
        <v>2137</v>
      </c>
      <c r="M2953" s="49">
        <v>0</v>
      </c>
      <c r="N2953" s="39" t="s">
        <v>322</v>
      </c>
      <c r="O2953" s="2">
        <v>0</v>
      </c>
      <c r="P2953" s="2">
        <v>0</v>
      </c>
      <c r="Q2953" s="39">
        <v>61.17</v>
      </c>
      <c r="R2953" s="2">
        <v>7.9521000000000006</v>
      </c>
      <c r="S2953" s="2">
        <v>0</v>
      </c>
      <c r="T2953" s="2">
        <v>0</v>
      </c>
      <c r="U2953" s="39">
        <v>69.122100000000003</v>
      </c>
      <c r="V2953" s="2" t="s">
        <v>8383</v>
      </c>
      <c r="W2953" s="2" t="s">
        <v>1</v>
      </c>
      <c r="X2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3"/>
      <c r="Z2953"/>
      <c r="AA2953"/>
    </row>
    <row r="2954" spans="5:27" hidden="1">
      <c r="E2954" s="2" t="s">
        <v>8563</v>
      </c>
      <c r="F2954" s="2" t="s">
        <v>8627</v>
      </c>
      <c r="G2954" s="2" t="s">
        <v>1</v>
      </c>
      <c r="H2954" s="2" t="s">
        <v>0</v>
      </c>
      <c r="I2954" s="2" t="s">
        <v>8149</v>
      </c>
      <c r="J2954" s="2" t="s">
        <v>8150</v>
      </c>
      <c r="K2954" s="41">
        <v>2138</v>
      </c>
      <c r="L2954" s="48">
        <v>2138</v>
      </c>
      <c r="M2954" s="49" t="s">
        <v>333</v>
      </c>
      <c r="N2954" s="39" t="s">
        <v>334</v>
      </c>
      <c r="O2954" s="2">
        <v>0</v>
      </c>
      <c r="P2954" s="2">
        <v>0</v>
      </c>
      <c r="Q2954" s="39">
        <v>81.55</v>
      </c>
      <c r="R2954" s="2">
        <v>10.6015</v>
      </c>
      <c r="S2954" s="2">
        <v>0</v>
      </c>
      <c r="T2954" s="2">
        <v>0</v>
      </c>
      <c r="U2954" s="39">
        <v>92.151499999999999</v>
      </c>
      <c r="V2954" s="2">
        <v>0</v>
      </c>
      <c r="W2954" s="2" t="s">
        <v>1</v>
      </c>
      <c r="X2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4"/>
      <c r="Z2954"/>
      <c r="AA2954"/>
    </row>
    <row r="2955" spans="5:27" hidden="1">
      <c r="E2955" s="2" t="s">
        <v>8563</v>
      </c>
      <c r="F2955" s="2" t="s">
        <v>8627</v>
      </c>
      <c r="G2955" s="2" t="s">
        <v>1</v>
      </c>
      <c r="H2955" s="2" t="s">
        <v>0</v>
      </c>
      <c r="I2955" s="2" t="s">
        <v>8149</v>
      </c>
      <c r="J2955" s="2" t="s">
        <v>8150</v>
      </c>
      <c r="K2955" s="41">
        <v>2139</v>
      </c>
      <c r="L2955" s="48">
        <v>2139</v>
      </c>
      <c r="M2955" s="49" t="s">
        <v>902</v>
      </c>
      <c r="N2955" s="39" t="s">
        <v>903</v>
      </c>
      <c r="O2955" s="2">
        <v>0</v>
      </c>
      <c r="P2955" s="2">
        <v>0</v>
      </c>
      <c r="Q2955" s="39">
        <v>303.91000000000003</v>
      </c>
      <c r="R2955" s="2">
        <v>39.508300000000006</v>
      </c>
      <c r="S2955" s="2">
        <v>0</v>
      </c>
      <c r="T2955" s="2">
        <v>0</v>
      </c>
      <c r="U2955" s="39">
        <v>343.41830000000004</v>
      </c>
      <c r="V2955" s="2">
        <v>0</v>
      </c>
      <c r="W2955" s="2" t="s">
        <v>1</v>
      </c>
      <c r="X2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5"/>
      <c r="Z2955"/>
      <c r="AA2955"/>
    </row>
    <row r="2956" spans="5:27" hidden="1">
      <c r="E2956" s="2" t="s">
        <v>8563</v>
      </c>
      <c r="F2956" s="2" t="s">
        <v>8627</v>
      </c>
      <c r="G2956" s="2" t="s">
        <v>1</v>
      </c>
      <c r="H2956" s="2" t="s">
        <v>0</v>
      </c>
      <c r="I2956" s="2" t="s">
        <v>8149</v>
      </c>
      <c r="J2956" s="2" t="s">
        <v>8150</v>
      </c>
      <c r="K2956" s="41">
        <v>2140</v>
      </c>
      <c r="L2956" s="48">
        <v>2140</v>
      </c>
      <c r="M2956" s="49" t="s">
        <v>165</v>
      </c>
      <c r="N2956" s="39" t="s">
        <v>166</v>
      </c>
      <c r="O2956" s="2">
        <v>0</v>
      </c>
      <c r="P2956" s="2">
        <v>0</v>
      </c>
      <c r="Q2956" s="39">
        <v>224.28</v>
      </c>
      <c r="R2956" s="2">
        <v>29.156400000000001</v>
      </c>
      <c r="S2956" s="2">
        <v>0</v>
      </c>
      <c r="T2956" s="2">
        <v>0</v>
      </c>
      <c r="U2956" s="39">
        <v>253.43639999999999</v>
      </c>
      <c r="V2956" s="2">
        <v>0</v>
      </c>
      <c r="W2956" s="2" t="s">
        <v>1</v>
      </c>
      <c r="X2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6"/>
      <c r="Z2956"/>
      <c r="AA2956"/>
    </row>
    <row r="2957" spans="5:27" hidden="1">
      <c r="E2957" s="2" t="s">
        <v>8563</v>
      </c>
      <c r="F2957" s="2" t="s">
        <v>8627</v>
      </c>
      <c r="G2957" s="2" t="s">
        <v>1</v>
      </c>
      <c r="H2957" s="2" t="s">
        <v>0</v>
      </c>
      <c r="I2957" s="2" t="s">
        <v>8149</v>
      </c>
      <c r="J2957" s="2" t="s">
        <v>8150</v>
      </c>
      <c r="K2957" s="41">
        <v>2141</v>
      </c>
      <c r="L2957" s="48">
        <v>2141</v>
      </c>
      <c r="M2957" s="49" t="s">
        <v>1006</v>
      </c>
      <c r="N2957" s="39" t="s">
        <v>1007</v>
      </c>
      <c r="O2957" s="2">
        <v>0</v>
      </c>
      <c r="P2957" s="2">
        <v>0</v>
      </c>
      <c r="Q2957" s="39">
        <v>511.73</v>
      </c>
      <c r="R2957" s="2">
        <v>66.524900000000002</v>
      </c>
      <c r="S2957" s="2">
        <v>0</v>
      </c>
      <c r="T2957" s="2">
        <v>0</v>
      </c>
      <c r="U2957" s="39">
        <v>578.25490000000002</v>
      </c>
      <c r="V2957" s="2">
        <v>0</v>
      </c>
      <c r="W2957" s="2" t="s">
        <v>1</v>
      </c>
      <c r="X2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7"/>
      <c r="Z2957"/>
      <c r="AA2957"/>
    </row>
    <row r="2958" spans="5:27" hidden="1">
      <c r="E2958" s="2" t="s">
        <v>8563</v>
      </c>
      <c r="F2958" s="2" t="s">
        <v>8627</v>
      </c>
      <c r="G2958" s="2" t="s">
        <v>1</v>
      </c>
      <c r="H2958" s="2" t="s">
        <v>0</v>
      </c>
      <c r="I2958" s="2" t="s">
        <v>8149</v>
      </c>
      <c r="J2958" s="2" t="s">
        <v>8150</v>
      </c>
      <c r="K2958" s="41">
        <v>2142</v>
      </c>
      <c r="L2958" s="48">
        <v>2142</v>
      </c>
      <c r="M2958" s="49" t="s">
        <v>634</v>
      </c>
      <c r="N2958" s="39" t="s">
        <v>635</v>
      </c>
      <c r="O2958" s="2">
        <v>0</v>
      </c>
      <c r="P2958" s="2">
        <v>0</v>
      </c>
      <c r="Q2958" s="39">
        <v>460.2</v>
      </c>
      <c r="R2958" s="2">
        <v>59.826000000000001</v>
      </c>
      <c r="S2958" s="2">
        <v>0</v>
      </c>
      <c r="T2958" s="2">
        <v>0</v>
      </c>
      <c r="U2958" s="39">
        <v>520.02599999999995</v>
      </c>
      <c r="V2958" s="2">
        <v>0</v>
      </c>
      <c r="W2958" s="2" t="s">
        <v>1</v>
      </c>
      <c r="X2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8"/>
      <c r="Z2958"/>
      <c r="AA2958"/>
    </row>
    <row r="2959" spans="5:27" hidden="1">
      <c r="E2959" s="2" t="s">
        <v>8563</v>
      </c>
      <c r="F2959" s="2" t="s">
        <v>8627</v>
      </c>
      <c r="G2959" s="2" t="s">
        <v>1</v>
      </c>
      <c r="H2959" s="2" t="s">
        <v>0</v>
      </c>
      <c r="I2959" s="2" t="s">
        <v>8149</v>
      </c>
      <c r="J2959" s="2" t="s">
        <v>8150</v>
      </c>
      <c r="K2959" s="41">
        <v>2143</v>
      </c>
      <c r="L2959" s="48">
        <v>2143</v>
      </c>
      <c r="M2959" s="49" t="s">
        <v>118</v>
      </c>
      <c r="N2959" s="39" t="s">
        <v>119</v>
      </c>
      <c r="O2959" s="2">
        <v>0</v>
      </c>
      <c r="P2959" s="2">
        <v>0</v>
      </c>
      <c r="Q2959" s="39">
        <v>106.37</v>
      </c>
      <c r="R2959" s="2">
        <v>13.828100000000001</v>
      </c>
      <c r="S2959" s="2">
        <v>0</v>
      </c>
      <c r="T2959" s="2">
        <v>0</v>
      </c>
      <c r="U2959" s="39">
        <v>120.19810000000001</v>
      </c>
      <c r="V2959" s="2">
        <v>0</v>
      </c>
      <c r="W2959" s="2" t="s">
        <v>1</v>
      </c>
      <c r="X2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59"/>
      <c r="Z2959"/>
      <c r="AA2959"/>
    </row>
    <row r="2960" spans="5:27" hidden="1">
      <c r="E2960" s="2" t="s">
        <v>8563</v>
      </c>
      <c r="F2960" s="2" t="s">
        <v>8627</v>
      </c>
      <c r="G2960" s="2" t="s">
        <v>1</v>
      </c>
      <c r="H2960" s="2" t="s">
        <v>0</v>
      </c>
      <c r="I2960" s="2" t="s">
        <v>8149</v>
      </c>
      <c r="J2960" s="2" t="s">
        <v>8150</v>
      </c>
      <c r="K2960" s="41">
        <v>2144</v>
      </c>
      <c r="L2960" s="48">
        <v>2144</v>
      </c>
      <c r="M2960" s="49" t="s">
        <v>118</v>
      </c>
      <c r="N2960" s="39" t="s">
        <v>119</v>
      </c>
      <c r="O2960" s="2">
        <v>0</v>
      </c>
      <c r="P2960" s="2">
        <v>0</v>
      </c>
      <c r="Q2960" s="39">
        <v>39.450000000000003</v>
      </c>
      <c r="R2960" s="2">
        <v>5.1285000000000007</v>
      </c>
      <c r="S2960" s="2">
        <v>0</v>
      </c>
      <c r="T2960" s="2">
        <v>0</v>
      </c>
      <c r="U2960" s="39">
        <v>44.578500000000005</v>
      </c>
      <c r="V2960" s="2">
        <v>0</v>
      </c>
      <c r="W2960" s="2" t="s">
        <v>1</v>
      </c>
      <c r="X2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0"/>
      <c r="Z2960"/>
      <c r="AA2960"/>
    </row>
    <row r="2961" spans="5:27" hidden="1">
      <c r="E2961" s="2" t="s">
        <v>8563</v>
      </c>
      <c r="F2961" s="2" t="s">
        <v>8627</v>
      </c>
      <c r="G2961" s="2" t="s">
        <v>1</v>
      </c>
      <c r="H2961" s="2" t="s">
        <v>0</v>
      </c>
      <c r="I2961" s="2" t="s">
        <v>8149</v>
      </c>
      <c r="J2961" s="2" t="s">
        <v>8150</v>
      </c>
      <c r="K2961" s="41">
        <v>2145</v>
      </c>
      <c r="L2961" s="48">
        <v>2145</v>
      </c>
      <c r="M2961" s="49">
        <v>0</v>
      </c>
      <c r="N2961" s="39" t="s">
        <v>1086</v>
      </c>
      <c r="O2961" s="2">
        <v>0</v>
      </c>
      <c r="P2961" s="2">
        <v>0</v>
      </c>
      <c r="Q2961" s="39">
        <v>450.58</v>
      </c>
      <c r="R2961" s="2">
        <v>58.575400000000002</v>
      </c>
      <c r="S2961" s="2">
        <v>0</v>
      </c>
      <c r="T2961" s="2">
        <v>0</v>
      </c>
      <c r="U2961" s="39">
        <v>509.15539999999999</v>
      </c>
      <c r="V2961" s="2" t="s">
        <v>8427</v>
      </c>
      <c r="W2961" s="2" t="s">
        <v>1</v>
      </c>
      <c r="X2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1"/>
      <c r="Z2961"/>
      <c r="AA2961"/>
    </row>
    <row r="2962" spans="5:27" hidden="1">
      <c r="E2962" s="2" t="s">
        <v>8563</v>
      </c>
      <c r="F2962" s="2" t="s">
        <v>8627</v>
      </c>
      <c r="G2962" s="2" t="s">
        <v>1</v>
      </c>
      <c r="H2962" s="2" t="s">
        <v>0</v>
      </c>
      <c r="I2962" s="2" t="s">
        <v>8149</v>
      </c>
      <c r="J2962" s="2" t="s">
        <v>8150</v>
      </c>
      <c r="K2962" s="41">
        <v>2146</v>
      </c>
      <c r="L2962" s="48">
        <v>2146</v>
      </c>
      <c r="M2962" s="49">
        <v>0</v>
      </c>
      <c r="N2962" s="39" t="s">
        <v>428</v>
      </c>
      <c r="O2962" s="2">
        <v>0</v>
      </c>
      <c r="P2962" s="2">
        <v>0</v>
      </c>
      <c r="Q2962" s="39">
        <v>90.5</v>
      </c>
      <c r="R2962" s="2">
        <v>11.765000000000001</v>
      </c>
      <c r="S2962" s="2">
        <v>0</v>
      </c>
      <c r="T2962" s="2">
        <v>0</v>
      </c>
      <c r="U2962" s="39">
        <v>102.265</v>
      </c>
      <c r="V2962" s="2" t="s">
        <v>8382</v>
      </c>
      <c r="W2962" s="2" t="s">
        <v>1</v>
      </c>
      <c r="X2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2"/>
      <c r="Z2962"/>
      <c r="AA2962"/>
    </row>
    <row r="2963" spans="5:27" hidden="1">
      <c r="E2963" s="2" t="s">
        <v>8563</v>
      </c>
      <c r="F2963" s="2" t="s">
        <v>8627</v>
      </c>
      <c r="G2963" s="2" t="s">
        <v>1</v>
      </c>
      <c r="H2963" s="2" t="s">
        <v>0</v>
      </c>
      <c r="I2963" s="2" t="s">
        <v>8149</v>
      </c>
      <c r="J2963" s="2" t="s">
        <v>8150</v>
      </c>
      <c r="K2963" s="41">
        <v>2147</v>
      </c>
      <c r="L2963" s="48">
        <v>2147</v>
      </c>
      <c r="M2963" s="49">
        <v>0</v>
      </c>
      <c r="N2963" s="39" t="s">
        <v>8430</v>
      </c>
      <c r="O2963" s="2">
        <v>0</v>
      </c>
      <c r="P2963" s="2">
        <v>0</v>
      </c>
      <c r="Q2963" s="39">
        <v>287.45999999999998</v>
      </c>
      <c r="R2963" s="2">
        <v>37.369799999999998</v>
      </c>
      <c r="S2963" s="2">
        <v>0</v>
      </c>
      <c r="T2963" s="2">
        <v>0</v>
      </c>
      <c r="U2963" s="39">
        <v>324.82979999999998</v>
      </c>
      <c r="V2963" s="2" t="s">
        <v>8429</v>
      </c>
      <c r="W2963" s="2" t="s">
        <v>1</v>
      </c>
      <c r="X2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3"/>
      <c r="Z2963"/>
      <c r="AA2963"/>
    </row>
    <row r="2964" spans="5:27" hidden="1">
      <c r="E2964" s="2" t="s">
        <v>8563</v>
      </c>
      <c r="F2964" s="2" t="s">
        <v>8627</v>
      </c>
      <c r="G2964" s="2" t="s">
        <v>1</v>
      </c>
      <c r="H2964" s="2" t="s">
        <v>0</v>
      </c>
      <c r="I2964" s="2" t="s">
        <v>8149</v>
      </c>
      <c r="J2964" s="2" t="s">
        <v>8150</v>
      </c>
      <c r="K2964" s="41">
        <v>2148</v>
      </c>
      <c r="L2964" s="48">
        <v>2148</v>
      </c>
      <c r="M2964" s="49">
        <v>0</v>
      </c>
      <c r="N2964" s="39" t="s">
        <v>482</v>
      </c>
      <c r="O2964" s="2">
        <v>0</v>
      </c>
      <c r="P2964" s="2">
        <v>0</v>
      </c>
      <c r="Q2964" s="39">
        <v>532.15</v>
      </c>
      <c r="R2964" s="2">
        <v>69.179500000000004</v>
      </c>
      <c r="S2964" s="2">
        <v>0</v>
      </c>
      <c r="T2964" s="2">
        <v>0</v>
      </c>
      <c r="U2964" s="39">
        <v>601.32949999999994</v>
      </c>
      <c r="V2964" s="2" t="s">
        <v>8398</v>
      </c>
      <c r="W2964" s="2" t="s">
        <v>1</v>
      </c>
      <c r="X2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4"/>
      <c r="Z2964"/>
      <c r="AA2964"/>
    </row>
    <row r="2965" spans="5:27" hidden="1">
      <c r="E2965" s="2" t="s">
        <v>8563</v>
      </c>
      <c r="F2965" s="2" t="s">
        <v>8627</v>
      </c>
      <c r="G2965" s="2" t="s">
        <v>1</v>
      </c>
      <c r="H2965" s="2" t="s">
        <v>0</v>
      </c>
      <c r="I2965" s="2" t="s">
        <v>8149</v>
      </c>
      <c r="J2965" s="2" t="s">
        <v>8150</v>
      </c>
      <c r="K2965" s="41">
        <v>2149</v>
      </c>
      <c r="L2965" s="48">
        <v>2149</v>
      </c>
      <c r="M2965" s="49" t="s">
        <v>91</v>
      </c>
      <c r="N2965" s="39" t="s">
        <v>92</v>
      </c>
      <c r="O2965" s="2">
        <v>0</v>
      </c>
      <c r="P2965" s="2">
        <v>0</v>
      </c>
      <c r="Q2965" s="39">
        <v>69.22</v>
      </c>
      <c r="R2965" s="2">
        <v>8.9985999999999997</v>
      </c>
      <c r="S2965" s="2">
        <v>0</v>
      </c>
      <c r="T2965" s="2">
        <v>0</v>
      </c>
      <c r="U2965" s="39">
        <v>78.218599999999995</v>
      </c>
      <c r="V2965" s="2">
        <v>0</v>
      </c>
      <c r="W2965" s="2" t="s">
        <v>1</v>
      </c>
      <c r="X2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5"/>
      <c r="Z2965"/>
      <c r="AA2965"/>
    </row>
    <row r="2966" spans="5:27" hidden="1">
      <c r="E2966" s="2" t="s">
        <v>8563</v>
      </c>
      <c r="F2966" s="2" t="s">
        <v>8627</v>
      </c>
      <c r="G2966" s="2" t="s">
        <v>1</v>
      </c>
      <c r="H2966" s="2" t="s">
        <v>0</v>
      </c>
      <c r="I2966" s="2" t="s">
        <v>8149</v>
      </c>
      <c r="J2966" s="2" t="s">
        <v>8150</v>
      </c>
      <c r="K2966" s="41">
        <v>2150</v>
      </c>
      <c r="L2966" s="48">
        <v>2150</v>
      </c>
      <c r="M2966" s="49" t="s">
        <v>118</v>
      </c>
      <c r="N2966" s="39" t="s">
        <v>119</v>
      </c>
      <c r="O2966" s="2">
        <v>0</v>
      </c>
      <c r="P2966" s="2">
        <v>0</v>
      </c>
      <c r="Q2966" s="39">
        <v>2134.44</v>
      </c>
      <c r="R2966" s="2">
        <v>277.47720000000004</v>
      </c>
      <c r="S2966" s="2">
        <v>0</v>
      </c>
      <c r="T2966" s="2">
        <v>0</v>
      </c>
      <c r="U2966" s="39">
        <v>2411.9171999999999</v>
      </c>
      <c r="V2966" s="2">
        <v>0</v>
      </c>
      <c r="W2966" s="2" t="s">
        <v>1</v>
      </c>
      <c r="X2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6"/>
      <c r="Z2966"/>
      <c r="AA2966"/>
    </row>
    <row r="2967" spans="5:27" hidden="1">
      <c r="E2967" s="2" t="s">
        <v>8563</v>
      </c>
      <c r="F2967" s="2" t="s">
        <v>8627</v>
      </c>
      <c r="G2967" s="2" t="s">
        <v>1</v>
      </c>
      <c r="H2967" s="2" t="s">
        <v>0</v>
      </c>
      <c r="I2967" s="2" t="s">
        <v>8149</v>
      </c>
      <c r="J2967" s="2" t="s">
        <v>8150</v>
      </c>
      <c r="K2967" s="41">
        <v>2151</v>
      </c>
      <c r="L2967" s="48">
        <v>2151</v>
      </c>
      <c r="M2967" s="49" t="s">
        <v>303</v>
      </c>
      <c r="N2967" s="39" t="s">
        <v>304</v>
      </c>
      <c r="O2967" s="2">
        <v>0</v>
      </c>
      <c r="P2967" s="2">
        <v>0</v>
      </c>
      <c r="Q2967" s="39">
        <v>17201.419999999998</v>
      </c>
      <c r="R2967" s="2">
        <v>2236.1846</v>
      </c>
      <c r="S2967" s="2">
        <v>0</v>
      </c>
      <c r="T2967" s="2">
        <v>0</v>
      </c>
      <c r="U2967" s="39">
        <v>19437.604599999999</v>
      </c>
      <c r="V2967" s="2">
        <v>0</v>
      </c>
      <c r="W2967" s="2" t="s">
        <v>1</v>
      </c>
      <c r="X2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7"/>
      <c r="Z2967"/>
      <c r="AA2967"/>
    </row>
    <row r="2968" spans="5:27" hidden="1">
      <c r="E2968" s="2" t="s">
        <v>8563</v>
      </c>
      <c r="F2968" s="2" t="s">
        <v>8625</v>
      </c>
      <c r="G2968" s="2" t="s">
        <v>1</v>
      </c>
      <c r="H2968" s="2" t="s">
        <v>0</v>
      </c>
      <c r="I2968" s="2" t="s">
        <v>8149</v>
      </c>
      <c r="J2968" s="2" t="s">
        <v>8150</v>
      </c>
      <c r="K2968" s="41">
        <v>2152</v>
      </c>
      <c r="L2968" s="48">
        <v>2152</v>
      </c>
      <c r="M2968" s="49" t="s">
        <v>7848</v>
      </c>
      <c r="N2968" s="39" t="s">
        <v>7847</v>
      </c>
      <c r="O2968" s="2">
        <v>0</v>
      </c>
      <c r="P2968" s="2">
        <v>0</v>
      </c>
      <c r="Q2968" s="39">
        <v>0</v>
      </c>
      <c r="R2968" s="2">
        <v>0</v>
      </c>
      <c r="S2968" s="2">
        <v>0</v>
      </c>
      <c r="T2968" s="2">
        <v>0</v>
      </c>
      <c r="U2968" s="39">
        <v>0</v>
      </c>
      <c r="V2968" s="2">
        <v>0</v>
      </c>
      <c r="W2968" s="2" t="s">
        <v>1</v>
      </c>
      <c r="X2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8"/>
      <c r="Z2968"/>
      <c r="AA2968"/>
    </row>
    <row r="2969" spans="5:27" hidden="1">
      <c r="E2969" s="2" t="s">
        <v>8563</v>
      </c>
      <c r="F2969" s="2" t="s">
        <v>8625</v>
      </c>
      <c r="G2969" s="2" t="s">
        <v>1</v>
      </c>
      <c r="H2969" s="2" t="s">
        <v>0</v>
      </c>
      <c r="I2969" s="2" t="s">
        <v>8149</v>
      </c>
      <c r="J2969" s="2" t="s">
        <v>8150</v>
      </c>
      <c r="K2969" s="41">
        <v>2153</v>
      </c>
      <c r="L2969" s="48">
        <v>2153</v>
      </c>
      <c r="M2969" s="49" t="s">
        <v>118</v>
      </c>
      <c r="N2969" s="39" t="s">
        <v>119</v>
      </c>
      <c r="O2969" s="2">
        <v>0</v>
      </c>
      <c r="P2969" s="2">
        <v>0</v>
      </c>
      <c r="Q2969" s="39">
        <v>73.25</v>
      </c>
      <c r="R2969" s="2">
        <v>9.5225000000000009</v>
      </c>
      <c r="S2969" s="2">
        <v>0</v>
      </c>
      <c r="T2969" s="2">
        <v>0</v>
      </c>
      <c r="U2969" s="39">
        <v>82.772500000000008</v>
      </c>
      <c r="V2969" s="2">
        <v>0</v>
      </c>
      <c r="W2969" s="2" t="s">
        <v>1</v>
      </c>
      <c r="X2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69"/>
      <c r="Z2969"/>
      <c r="AA2969"/>
    </row>
    <row r="2970" spans="5:27" hidden="1">
      <c r="E2970" s="2" t="s">
        <v>8563</v>
      </c>
      <c r="F2970" s="2" t="s">
        <v>8625</v>
      </c>
      <c r="G2970" s="2" t="s">
        <v>1</v>
      </c>
      <c r="H2970" s="2" t="s">
        <v>0</v>
      </c>
      <c r="I2970" s="2" t="s">
        <v>8149</v>
      </c>
      <c r="J2970" s="2" t="s">
        <v>8150</v>
      </c>
      <c r="K2970" s="41">
        <v>2154</v>
      </c>
      <c r="L2970" s="48">
        <v>2154</v>
      </c>
      <c r="M2970" s="49" t="s">
        <v>606</v>
      </c>
      <c r="N2970" s="39" t="s">
        <v>607</v>
      </c>
      <c r="O2970" s="2">
        <v>0</v>
      </c>
      <c r="P2970" s="2">
        <v>0</v>
      </c>
      <c r="Q2970" s="39">
        <v>163.11000000000001</v>
      </c>
      <c r="R2970" s="2">
        <v>21.204300000000003</v>
      </c>
      <c r="S2970" s="2">
        <v>0</v>
      </c>
      <c r="T2970" s="2">
        <v>0</v>
      </c>
      <c r="U2970" s="39">
        <v>184.3143</v>
      </c>
      <c r="V2970" s="2">
        <v>0</v>
      </c>
      <c r="W2970" s="2" t="s">
        <v>1</v>
      </c>
      <c r="X2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0"/>
      <c r="Z2970"/>
      <c r="AA2970"/>
    </row>
    <row r="2971" spans="5:27" hidden="1">
      <c r="E2971" s="2" t="s">
        <v>8563</v>
      </c>
      <c r="F2971" s="2" t="s">
        <v>8625</v>
      </c>
      <c r="G2971" s="2" t="s">
        <v>1</v>
      </c>
      <c r="H2971" s="2" t="s">
        <v>0</v>
      </c>
      <c r="I2971" s="2" t="s">
        <v>8149</v>
      </c>
      <c r="J2971" s="2" t="s">
        <v>8150</v>
      </c>
      <c r="K2971" s="41">
        <v>2155</v>
      </c>
      <c r="L2971" s="48">
        <v>2155</v>
      </c>
      <c r="M2971" s="49" t="s">
        <v>445</v>
      </c>
      <c r="N2971" s="39" t="s">
        <v>446</v>
      </c>
      <c r="O2971" s="2">
        <v>0</v>
      </c>
      <c r="P2971" s="2">
        <v>0</v>
      </c>
      <c r="Q2971" s="39">
        <v>150.96</v>
      </c>
      <c r="R2971" s="2">
        <v>19.6248</v>
      </c>
      <c r="S2971" s="2">
        <v>0</v>
      </c>
      <c r="T2971" s="2">
        <v>0</v>
      </c>
      <c r="U2971" s="39">
        <v>170.5848</v>
      </c>
      <c r="V2971" s="2">
        <v>0</v>
      </c>
      <c r="W2971" s="2" t="s">
        <v>1</v>
      </c>
      <c r="X2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1"/>
      <c r="Z2971"/>
      <c r="AA2971"/>
    </row>
    <row r="2972" spans="5:27" hidden="1">
      <c r="E2972" s="2" t="s">
        <v>8563</v>
      </c>
      <c r="F2972" s="2" t="s">
        <v>8625</v>
      </c>
      <c r="G2972" s="2" t="s">
        <v>1</v>
      </c>
      <c r="H2972" s="2" t="s">
        <v>0</v>
      </c>
      <c r="I2972" s="2" t="s">
        <v>8149</v>
      </c>
      <c r="J2972" s="2" t="s">
        <v>8150</v>
      </c>
      <c r="K2972" s="41">
        <v>2156</v>
      </c>
      <c r="L2972" s="48">
        <v>2156</v>
      </c>
      <c r="M2972" s="49" t="s">
        <v>632</v>
      </c>
      <c r="N2972" s="39" t="s">
        <v>633</v>
      </c>
      <c r="O2972" s="2">
        <v>0</v>
      </c>
      <c r="P2972" s="2">
        <v>0</v>
      </c>
      <c r="Q2972" s="39">
        <v>450.57</v>
      </c>
      <c r="R2972" s="2">
        <v>58.574100000000001</v>
      </c>
      <c r="S2972" s="2">
        <v>0</v>
      </c>
      <c r="T2972" s="2">
        <v>0</v>
      </c>
      <c r="U2972" s="39">
        <v>509.14409999999998</v>
      </c>
      <c r="V2972" s="2">
        <v>0</v>
      </c>
      <c r="W2972" s="2" t="s">
        <v>1</v>
      </c>
      <c r="X2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2"/>
      <c r="Z2972"/>
      <c r="AA2972"/>
    </row>
    <row r="2973" spans="5:27" hidden="1">
      <c r="E2973" s="2" t="s">
        <v>8563</v>
      </c>
      <c r="F2973" s="2" t="s">
        <v>8625</v>
      </c>
      <c r="G2973" s="2" t="s">
        <v>1</v>
      </c>
      <c r="H2973" s="2" t="s">
        <v>0</v>
      </c>
      <c r="I2973" s="2" t="s">
        <v>8149</v>
      </c>
      <c r="J2973" s="2" t="s">
        <v>8150</v>
      </c>
      <c r="K2973" s="41">
        <v>2157</v>
      </c>
      <c r="L2973" s="48">
        <v>2157</v>
      </c>
      <c r="M2973" s="49">
        <v>0</v>
      </c>
      <c r="N2973" s="39" t="s">
        <v>8056</v>
      </c>
      <c r="O2973" s="2">
        <v>0</v>
      </c>
      <c r="P2973" s="2">
        <v>0</v>
      </c>
      <c r="Q2973" s="39">
        <v>309.05</v>
      </c>
      <c r="R2973" s="2">
        <v>40.176500000000004</v>
      </c>
      <c r="S2973" s="2">
        <v>0</v>
      </c>
      <c r="T2973" s="2">
        <v>0</v>
      </c>
      <c r="U2973" s="39">
        <v>349.22649999999999</v>
      </c>
      <c r="V2973" s="2" t="s">
        <v>8389</v>
      </c>
      <c r="W2973" s="2" t="s">
        <v>1</v>
      </c>
      <c r="X2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3"/>
      <c r="Z2973"/>
      <c r="AA2973"/>
    </row>
    <row r="2974" spans="5:27" hidden="1">
      <c r="E2974" s="2" t="s">
        <v>8563</v>
      </c>
      <c r="F2974" s="2" t="s">
        <v>8625</v>
      </c>
      <c r="G2974" s="2" t="s">
        <v>1</v>
      </c>
      <c r="H2974" s="2" t="s">
        <v>0</v>
      </c>
      <c r="I2974" s="2" t="s">
        <v>8149</v>
      </c>
      <c r="J2974" s="2" t="s">
        <v>8150</v>
      </c>
      <c r="K2974" s="41">
        <v>2158</v>
      </c>
      <c r="L2974" s="48">
        <v>2158</v>
      </c>
      <c r="M2974" s="49" t="s">
        <v>375</v>
      </c>
      <c r="N2974" s="39" t="s">
        <v>376</v>
      </c>
      <c r="O2974" s="2">
        <v>0</v>
      </c>
      <c r="P2974" s="2">
        <v>0</v>
      </c>
      <c r="Q2974" s="39">
        <v>103.94</v>
      </c>
      <c r="R2974" s="2">
        <v>13.5122</v>
      </c>
      <c r="S2974" s="2">
        <v>0</v>
      </c>
      <c r="T2974" s="2">
        <v>0</v>
      </c>
      <c r="U2974" s="39">
        <v>117.4522</v>
      </c>
      <c r="V2974" s="2">
        <v>0</v>
      </c>
      <c r="W2974" s="2" t="s">
        <v>1</v>
      </c>
      <c r="X2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4"/>
      <c r="Z2974"/>
      <c r="AA2974"/>
    </row>
    <row r="2975" spans="5:27" hidden="1">
      <c r="E2975" s="2" t="s">
        <v>8563</v>
      </c>
      <c r="F2975" s="2" t="s">
        <v>8625</v>
      </c>
      <c r="G2975" s="2" t="s">
        <v>1</v>
      </c>
      <c r="H2975" s="2" t="s">
        <v>0</v>
      </c>
      <c r="I2975" s="2" t="s">
        <v>8149</v>
      </c>
      <c r="J2975" s="2" t="s">
        <v>8150</v>
      </c>
      <c r="K2975" s="41">
        <v>2159</v>
      </c>
      <c r="L2975" s="48">
        <v>2159</v>
      </c>
      <c r="M2975" s="49" t="s">
        <v>741</v>
      </c>
      <c r="N2975" s="39" t="s">
        <v>742</v>
      </c>
      <c r="O2975" s="2">
        <v>0</v>
      </c>
      <c r="P2975" s="2">
        <v>0</v>
      </c>
      <c r="Q2975" s="39">
        <v>414.42</v>
      </c>
      <c r="R2975" s="2">
        <v>53.874600000000001</v>
      </c>
      <c r="S2975" s="2">
        <v>0</v>
      </c>
      <c r="T2975" s="2">
        <v>0</v>
      </c>
      <c r="U2975" s="39">
        <v>468.2946</v>
      </c>
      <c r="V2975" s="2">
        <v>0</v>
      </c>
      <c r="W2975" s="2" t="s">
        <v>1</v>
      </c>
      <c r="X2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5"/>
      <c r="Z2975"/>
      <c r="AA2975"/>
    </row>
    <row r="2976" spans="5:27" hidden="1">
      <c r="E2976" s="2" t="s">
        <v>8563</v>
      </c>
      <c r="F2976" s="2" t="s">
        <v>8625</v>
      </c>
      <c r="G2976" s="2" t="s">
        <v>1</v>
      </c>
      <c r="H2976" s="2" t="s">
        <v>0</v>
      </c>
      <c r="I2976" s="2" t="s">
        <v>8149</v>
      </c>
      <c r="J2976" s="2" t="s">
        <v>8150</v>
      </c>
      <c r="K2976" s="41">
        <v>2160</v>
      </c>
      <c r="L2976" s="48">
        <v>2160</v>
      </c>
      <c r="M2976" s="49" t="s">
        <v>1460</v>
      </c>
      <c r="N2976" s="39" t="s">
        <v>1461</v>
      </c>
      <c r="O2976" s="2">
        <v>0</v>
      </c>
      <c r="P2976" s="2">
        <v>0</v>
      </c>
      <c r="Q2976" s="39">
        <v>34</v>
      </c>
      <c r="R2976" s="2">
        <v>4.42</v>
      </c>
      <c r="S2976" s="2">
        <v>0</v>
      </c>
      <c r="T2976" s="2">
        <v>0</v>
      </c>
      <c r="U2976" s="39">
        <v>38.42</v>
      </c>
      <c r="V2976" s="2">
        <v>0</v>
      </c>
      <c r="W2976" s="2" t="s">
        <v>1</v>
      </c>
      <c r="X2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6"/>
      <c r="Z2976"/>
      <c r="AA2976"/>
    </row>
    <row r="2977" spans="5:27" hidden="1">
      <c r="E2977" s="2" t="s">
        <v>8563</v>
      </c>
      <c r="F2977" s="2" t="s">
        <v>8625</v>
      </c>
      <c r="G2977" s="2" t="s">
        <v>1</v>
      </c>
      <c r="H2977" s="2" t="s">
        <v>0</v>
      </c>
      <c r="I2977" s="2" t="s">
        <v>8149</v>
      </c>
      <c r="J2977" s="2" t="s">
        <v>8150</v>
      </c>
      <c r="K2977" s="41">
        <v>2161</v>
      </c>
      <c r="L2977" s="48">
        <v>2161</v>
      </c>
      <c r="M2977" s="49" t="s">
        <v>1460</v>
      </c>
      <c r="N2977" s="39" t="s">
        <v>1461</v>
      </c>
      <c r="O2977" s="2">
        <v>0</v>
      </c>
      <c r="P2977" s="2">
        <v>0</v>
      </c>
      <c r="Q2977" s="39">
        <v>31.22</v>
      </c>
      <c r="R2977" s="2">
        <v>4.0586000000000002</v>
      </c>
      <c r="S2977" s="2">
        <v>0</v>
      </c>
      <c r="T2977" s="2">
        <v>0</v>
      </c>
      <c r="U2977" s="39">
        <v>35.278599999999997</v>
      </c>
      <c r="V2977" s="2">
        <v>0</v>
      </c>
      <c r="W2977" s="2" t="s">
        <v>1</v>
      </c>
      <c r="X2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7"/>
      <c r="Z2977"/>
      <c r="AA2977"/>
    </row>
    <row r="2978" spans="5:27" hidden="1">
      <c r="E2978" s="2" t="s">
        <v>8563</v>
      </c>
      <c r="F2978" s="2" t="s">
        <v>8625</v>
      </c>
      <c r="G2978" s="2" t="s">
        <v>1</v>
      </c>
      <c r="H2978" s="2" t="s">
        <v>0</v>
      </c>
      <c r="I2978" s="2" t="s">
        <v>8149</v>
      </c>
      <c r="J2978" s="2" t="s">
        <v>8150</v>
      </c>
      <c r="K2978" s="41">
        <v>2162</v>
      </c>
      <c r="L2978" s="48">
        <v>2162</v>
      </c>
      <c r="M2978" s="49" t="s">
        <v>846</v>
      </c>
      <c r="N2978" s="39" t="s">
        <v>847</v>
      </c>
      <c r="O2978" s="2">
        <v>0</v>
      </c>
      <c r="P2978" s="2">
        <v>0</v>
      </c>
      <c r="Q2978" s="39">
        <v>389.39</v>
      </c>
      <c r="R2978" s="2">
        <v>50.620699999999999</v>
      </c>
      <c r="S2978" s="2">
        <v>0</v>
      </c>
      <c r="T2978" s="2">
        <v>0</v>
      </c>
      <c r="U2978" s="39">
        <v>440.01069999999999</v>
      </c>
      <c r="V2978" s="2">
        <v>0</v>
      </c>
      <c r="W2978" s="2" t="s">
        <v>1</v>
      </c>
      <c r="X2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8"/>
      <c r="Z2978"/>
      <c r="AA2978"/>
    </row>
    <row r="2979" spans="5:27" hidden="1">
      <c r="E2979" s="2" t="s">
        <v>8563</v>
      </c>
      <c r="F2979" s="2" t="s">
        <v>8625</v>
      </c>
      <c r="G2979" s="2" t="s">
        <v>1</v>
      </c>
      <c r="H2979" s="2" t="s">
        <v>0</v>
      </c>
      <c r="I2979" s="2" t="s">
        <v>8149</v>
      </c>
      <c r="J2979" s="2" t="s">
        <v>8150</v>
      </c>
      <c r="K2979" s="41">
        <v>2163</v>
      </c>
      <c r="L2979" s="48">
        <v>2163</v>
      </c>
      <c r="M2979" s="49" t="s">
        <v>479</v>
      </c>
      <c r="N2979" s="39" t="s">
        <v>480</v>
      </c>
      <c r="O2979" s="2">
        <v>0</v>
      </c>
      <c r="P2979" s="2">
        <v>0</v>
      </c>
      <c r="Q2979" s="39">
        <v>185.51</v>
      </c>
      <c r="R2979" s="2">
        <v>24.116299999999999</v>
      </c>
      <c r="S2979" s="2">
        <v>0</v>
      </c>
      <c r="T2979" s="2">
        <v>0</v>
      </c>
      <c r="U2979" s="39">
        <v>209.62629999999999</v>
      </c>
      <c r="V2979" s="2">
        <v>0</v>
      </c>
      <c r="W2979" s="2" t="s">
        <v>1</v>
      </c>
      <c r="X2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79"/>
      <c r="Z2979"/>
      <c r="AA2979"/>
    </row>
    <row r="2980" spans="5:27" hidden="1">
      <c r="E2980" s="2" t="s">
        <v>8563</v>
      </c>
      <c r="F2980" s="2" t="s">
        <v>8625</v>
      </c>
      <c r="G2980" s="2" t="s">
        <v>1</v>
      </c>
      <c r="H2980" s="2" t="s">
        <v>0</v>
      </c>
      <c r="I2980" s="2" t="s">
        <v>8149</v>
      </c>
      <c r="J2980" s="2" t="s">
        <v>8150</v>
      </c>
      <c r="K2980" s="41">
        <v>2164</v>
      </c>
      <c r="L2980" s="48">
        <v>2164</v>
      </c>
      <c r="M2980" s="49" t="s">
        <v>479</v>
      </c>
      <c r="N2980" s="39" t="s">
        <v>480</v>
      </c>
      <c r="O2980" s="2">
        <v>0</v>
      </c>
      <c r="P2980" s="2">
        <v>0</v>
      </c>
      <c r="Q2980" s="39">
        <v>25.78</v>
      </c>
      <c r="R2980" s="2">
        <v>3.3514000000000004</v>
      </c>
      <c r="S2980" s="2">
        <v>0</v>
      </c>
      <c r="T2980" s="2">
        <v>0</v>
      </c>
      <c r="U2980" s="39">
        <v>29.131400000000003</v>
      </c>
      <c r="V2980" s="2">
        <v>0</v>
      </c>
      <c r="W2980" s="2" t="s">
        <v>1</v>
      </c>
      <c r="X2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0"/>
      <c r="Z2980"/>
      <c r="AA2980"/>
    </row>
    <row r="2981" spans="5:27" hidden="1">
      <c r="E2981" s="2" t="s">
        <v>8563</v>
      </c>
      <c r="F2981" s="2" t="s">
        <v>8625</v>
      </c>
      <c r="G2981" s="2" t="s">
        <v>1</v>
      </c>
      <c r="H2981" s="2" t="s">
        <v>0</v>
      </c>
      <c r="I2981" s="2" t="s">
        <v>8149</v>
      </c>
      <c r="J2981" s="2" t="s">
        <v>8150</v>
      </c>
      <c r="K2981" s="41">
        <v>2165</v>
      </c>
      <c r="L2981" s="48">
        <v>2165</v>
      </c>
      <c r="M2981" s="49" t="s">
        <v>8030</v>
      </c>
      <c r="N2981" s="39" t="s">
        <v>8031</v>
      </c>
      <c r="O2981" s="2">
        <v>0</v>
      </c>
      <c r="P2981" s="2">
        <v>0</v>
      </c>
      <c r="Q2981" s="39">
        <v>20.399999999999999</v>
      </c>
      <c r="R2981" s="2">
        <v>2.6519999999999997</v>
      </c>
      <c r="S2981" s="2">
        <v>0</v>
      </c>
      <c r="T2981" s="2">
        <v>0</v>
      </c>
      <c r="U2981" s="39">
        <v>23.052</v>
      </c>
      <c r="V2981" s="2">
        <v>0</v>
      </c>
      <c r="W2981" s="2" t="s">
        <v>1</v>
      </c>
      <c r="X2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1"/>
      <c r="Z2981"/>
      <c r="AA2981"/>
    </row>
    <row r="2982" spans="5:27" hidden="1">
      <c r="E2982" s="2" t="s">
        <v>8563</v>
      </c>
      <c r="F2982" s="2" t="s">
        <v>8625</v>
      </c>
      <c r="G2982" s="2" t="s">
        <v>1</v>
      </c>
      <c r="H2982" s="2" t="s">
        <v>0</v>
      </c>
      <c r="I2982" s="2" t="s">
        <v>8149</v>
      </c>
      <c r="J2982" s="2" t="s">
        <v>8150</v>
      </c>
      <c r="K2982" s="41">
        <v>2166</v>
      </c>
      <c r="L2982" s="48">
        <v>2166</v>
      </c>
      <c r="M2982" s="49" t="s">
        <v>118</v>
      </c>
      <c r="N2982" s="39" t="s">
        <v>119</v>
      </c>
      <c r="O2982" s="2">
        <v>0</v>
      </c>
      <c r="P2982" s="2">
        <v>0</v>
      </c>
      <c r="Q2982" s="39">
        <v>8.77</v>
      </c>
      <c r="R2982" s="2">
        <v>1.1400999999999999</v>
      </c>
      <c r="S2982" s="2">
        <v>0</v>
      </c>
      <c r="T2982" s="2">
        <v>0</v>
      </c>
      <c r="U2982" s="39">
        <v>9.9100999999999999</v>
      </c>
      <c r="V2982" s="2">
        <v>0</v>
      </c>
      <c r="W2982" s="2" t="s">
        <v>1</v>
      </c>
      <c r="X2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2"/>
      <c r="Z2982"/>
      <c r="AA2982"/>
    </row>
    <row r="2983" spans="5:27" hidden="1">
      <c r="E2983" s="2" t="s">
        <v>8563</v>
      </c>
      <c r="F2983" s="2" t="s">
        <v>8625</v>
      </c>
      <c r="G2983" s="2" t="s">
        <v>1</v>
      </c>
      <c r="H2983" s="2" t="s">
        <v>0</v>
      </c>
      <c r="I2983" s="2" t="s">
        <v>8149</v>
      </c>
      <c r="J2983" s="2" t="s">
        <v>8150</v>
      </c>
      <c r="K2983" s="41">
        <v>2167</v>
      </c>
      <c r="L2983" s="48">
        <v>2167</v>
      </c>
      <c r="M2983" s="49" t="s">
        <v>225</v>
      </c>
      <c r="N2983" s="39" t="s">
        <v>226</v>
      </c>
      <c r="O2983" s="2">
        <v>0</v>
      </c>
      <c r="P2983" s="2">
        <v>0</v>
      </c>
      <c r="Q2983" s="39">
        <v>102</v>
      </c>
      <c r="R2983" s="2">
        <v>13.26</v>
      </c>
      <c r="S2983" s="2">
        <v>0</v>
      </c>
      <c r="T2983" s="2">
        <v>0</v>
      </c>
      <c r="U2983" s="39">
        <v>115.26</v>
      </c>
      <c r="V2983" s="2">
        <v>0</v>
      </c>
      <c r="W2983" s="2" t="s">
        <v>1</v>
      </c>
      <c r="X2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3"/>
      <c r="Z2983"/>
      <c r="AA2983"/>
    </row>
    <row r="2984" spans="5:27" hidden="1">
      <c r="E2984" s="2" t="s">
        <v>8563</v>
      </c>
      <c r="F2984" s="2" t="s">
        <v>8625</v>
      </c>
      <c r="G2984" s="2" t="s">
        <v>1</v>
      </c>
      <c r="H2984" s="2" t="s">
        <v>0</v>
      </c>
      <c r="I2984" s="2" t="s">
        <v>8149</v>
      </c>
      <c r="J2984" s="2" t="s">
        <v>8150</v>
      </c>
      <c r="K2984" s="41">
        <v>2168</v>
      </c>
      <c r="L2984" s="48">
        <v>2168</v>
      </c>
      <c r="M2984" s="49" t="s">
        <v>81</v>
      </c>
      <c r="N2984" s="39" t="s">
        <v>82</v>
      </c>
      <c r="O2984" s="2">
        <v>0</v>
      </c>
      <c r="P2984" s="2">
        <v>0</v>
      </c>
      <c r="Q2984" s="39">
        <v>86246.3</v>
      </c>
      <c r="R2984" s="2">
        <v>11212.019</v>
      </c>
      <c r="S2984" s="2">
        <v>0</v>
      </c>
      <c r="T2984" s="2">
        <v>0</v>
      </c>
      <c r="U2984" s="39">
        <v>97458.319000000003</v>
      </c>
      <c r="V2984" s="2">
        <v>0</v>
      </c>
      <c r="W2984" s="2" t="s">
        <v>1</v>
      </c>
      <c r="X2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4"/>
      <c r="Z2984"/>
      <c r="AA2984"/>
    </row>
    <row r="2985" spans="5:27" hidden="1">
      <c r="E2985" s="2" t="s">
        <v>8563</v>
      </c>
      <c r="F2985" s="2" t="s">
        <v>8625</v>
      </c>
      <c r="G2985" s="2" t="s">
        <v>1</v>
      </c>
      <c r="H2985" s="2" t="s">
        <v>0</v>
      </c>
      <c r="I2985" s="2" t="s">
        <v>8149</v>
      </c>
      <c r="J2985" s="2" t="s">
        <v>8150</v>
      </c>
      <c r="K2985" s="41">
        <v>2169</v>
      </c>
      <c r="L2985" s="48">
        <v>2169</v>
      </c>
      <c r="M2985" s="49" t="s">
        <v>622</v>
      </c>
      <c r="N2985" s="39" t="s">
        <v>623</v>
      </c>
      <c r="O2985" s="2">
        <v>0</v>
      </c>
      <c r="P2985" s="2">
        <v>0</v>
      </c>
      <c r="Q2985" s="39">
        <v>3.05</v>
      </c>
      <c r="R2985" s="2">
        <v>0.39649999999999996</v>
      </c>
      <c r="S2985" s="2">
        <v>0</v>
      </c>
      <c r="T2985" s="2">
        <v>0</v>
      </c>
      <c r="U2985" s="39">
        <v>3.4464999999999999</v>
      </c>
      <c r="V2985" s="2">
        <v>0</v>
      </c>
      <c r="W2985" s="2" t="s">
        <v>1</v>
      </c>
      <c r="X2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5"/>
      <c r="Z2985"/>
      <c r="AA2985"/>
    </row>
    <row r="2986" spans="5:27" hidden="1">
      <c r="E2986" s="2" t="s">
        <v>8563</v>
      </c>
      <c r="F2986" s="2" t="s">
        <v>8625</v>
      </c>
      <c r="G2986" s="2" t="s">
        <v>1</v>
      </c>
      <c r="H2986" s="2" t="s">
        <v>0</v>
      </c>
      <c r="I2986" s="2" t="s">
        <v>8149</v>
      </c>
      <c r="J2986" s="2" t="s">
        <v>8150</v>
      </c>
      <c r="K2986" s="41">
        <v>2170</v>
      </c>
      <c r="L2986" s="48">
        <v>2170</v>
      </c>
      <c r="M2986" s="49" t="s">
        <v>85</v>
      </c>
      <c r="N2986" s="39" t="s">
        <v>86</v>
      </c>
      <c r="O2986" s="2">
        <v>0</v>
      </c>
      <c r="P2986" s="2">
        <v>0</v>
      </c>
      <c r="Q2986" s="39">
        <v>7848.86</v>
      </c>
      <c r="R2986" s="2">
        <v>1020.3518</v>
      </c>
      <c r="S2986" s="2">
        <v>0</v>
      </c>
      <c r="T2986" s="2">
        <v>0</v>
      </c>
      <c r="U2986" s="39">
        <v>8869.2117999999991</v>
      </c>
      <c r="V2986" s="2">
        <v>0</v>
      </c>
      <c r="W2986" s="2" t="s">
        <v>1</v>
      </c>
      <c r="X2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6"/>
      <c r="Z2986"/>
      <c r="AA2986"/>
    </row>
    <row r="2987" spans="5:27" hidden="1">
      <c r="E2987" s="2" t="s">
        <v>8563</v>
      </c>
      <c r="F2987" s="2" t="s">
        <v>8625</v>
      </c>
      <c r="G2987" s="2" t="s">
        <v>1</v>
      </c>
      <c r="H2987" s="2" t="s">
        <v>0</v>
      </c>
      <c r="I2987" s="2" t="s">
        <v>8149</v>
      </c>
      <c r="J2987" s="2" t="s">
        <v>8150</v>
      </c>
      <c r="K2987" s="41">
        <v>2171</v>
      </c>
      <c r="L2987" s="48">
        <v>2171</v>
      </c>
      <c r="M2987" s="49" t="s">
        <v>7848</v>
      </c>
      <c r="N2987" s="39" t="s">
        <v>7847</v>
      </c>
      <c r="O2987" s="2">
        <v>0</v>
      </c>
      <c r="P2987" s="2">
        <v>0</v>
      </c>
      <c r="Q2987" s="39">
        <v>0</v>
      </c>
      <c r="R2987" s="2">
        <v>0</v>
      </c>
      <c r="S2987" s="2">
        <v>0</v>
      </c>
      <c r="T2987" s="2">
        <v>0</v>
      </c>
      <c r="U2987" s="39">
        <v>0</v>
      </c>
      <c r="V2987" s="2">
        <v>0</v>
      </c>
      <c r="W2987" s="2" t="s">
        <v>1</v>
      </c>
      <c r="X2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7"/>
      <c r="Z2987"/>
      <c r="AA2987"/>
    </row>
    <row r="2988" spans="5:27" hidden="1">
      <c r="E2988" s="2" t="s">
        <v>8563</v>
      </c>
      <c r="F2988" s="2" t="s">
        <v>8625</v>
      </c>
      <c r="G2988" s="2" t="s">
        <v>1</v>
      </c>
      <c r="H2988" s="2" t="s">
        <v>0</v>
      </c>
      <c r="I2988" s="2" t="s">
        <v>8149</v>
      </c>
      <c r="J2988" s="2" t="s">
        <v>8150</v>
      </c>
      <c r="K2988" s="41">
        <v>2172</v>
      </c>
      <c r="L2988" s="48">
        <v>2172</v>
      </c>
      <c r="M2988" s="49" t="s">
        <v>333</v>
      </c>
      <c r="N2988" s="39" t="s">
        <v>334</v>
      </c>
      <c r="O2988" s="2">
        <v>0</v>
      </c>
      <c r="P2988" s="2">
        <v>0</v>
      </c>
      <c r="Q2988" s="39">
        <v>118.91</v>
      </c>
      <c r="R2988" s="2">
        <v>15.458299999999999</v>
      </c>
      <c r="S2988" s="2">
        <v>0</v>
      </c>
      <c r="T2988" s="2">
        <v>0</v>
      </c>
      <c r="U2988" s="39">
        <v>134.3683</v>
      </c>
      <c r="V2988" s="2">
        <v>0</v>
      </c>
      <c r="W2988" s="2" t="s">
        <v>1</v>
      </c>
      <c r="X2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8"/>
      <c r="Z2988"/>
      <c r="AA2988"/>
    </row>
    <row r="2989" spans="5:27" hidden="1">
      <c r="E2989" s="2" t="s">
        <v>8563</v>
      </c>
      <c r="F2989" s="2" t="s">
        <v>8625</v>
      </c>
      <c r="G2989" s="2" t="s">
        <v>1</v>
      </c>
      <c r="H2989" s="2" t="s">
        <v>0</v>
      </c>
      <c r="I2989" s="2" t="s">
        <v>8149</v>
      </c>
      <c r="J2989" s="2" t="s">
        <v>8150</v>
      </c>
      <c r="K2989" s="41">
        <v>2173</v>
      </c>
      <c r="L2989" s="48">
        <v>2173</v>
      </c>
      <c r="M2989" s="49" t="s">
        <v>333</v>
      </c>
      <c r="N2989" s="39" t="s">
        <v>334</v>
      </c>
      <c r="O2989" s="2">
        <v>0</v>
      </c>
      <c r="P2989" s="2">
        <v>0</v>
      </c>
      <c r="Q2989" s="39">
        <v>57.75</v>
      </c>
      <c r="R2989" s="2">
        <v>7.5075000000000003</v>
      </c>
      <c r="S2989" s="2">
        <v>0</v>
      </c>
      <c r="T2989" s="2">
        <v>0</v>
      </c>
      <c r="U2989" s="39">
        <v>65.257499999999993</v>
      </c>
      <c r="V2989" s="2">
        <v>0</v>
      </c>
      <c r="W2989" s="2" t="s">
        <v>1</v>
      </c>
      <c r="X2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89"/>
      <c r="Z2989"/>
      <c r="AA2989"/>
    </row>
    <row r="2990" spans="5:27" hidden="1">
      <c r="E2990" s="2" t="s">
        <v>8563</v>
      </c>
      <c r="F2990" s="2" t="s">
        <v>8625</v>
      </c>
      <c r="G2990" s="2" t="s">
        <v>1</v>
      </c>
      <c r="H2990" s="2" t="s">
        <v>0</v>
      </c>
      <c r="I2990" s="2" t="s">
        <v>8149</v>
      </c>
      <c r="J2990" s="2" t="s">
        <v>8150</v>
      </c>
      <c r="K2990" s="41">
        <v>2174</v>
      </c>
      <c r="L2990" s="48">
        <v>2174</v>
      </c>
      <c r="M2990" s="49" t="s">
        <v>189</v>
      </c>
      <c r="N2990" s="39" t="s">
        <v>190</v>
      </c>
      <c r="O2990" s="2">
        <v>0</v>
      </c>
      <c r="P2990" s="2">
        <v>0</v>
      </c>
      <c r="Q2990" s="39">
        <v>176.92</v>
      </c>
      <c r="R2990" s="2">
        <v>22.999600000000001</v>
      </c>
      <c r="S2990" s="2">
        <v>0</v>
      </c>
      <c r="T2990" s="2">
        <v>0</v>
      </c>
      <c r="U2990" s="39">
        <v>199.9196</v>
      </c>
      <c r="V2990" s="2">
        <v>0</v>
      </c>
      <c r="W2990" s="2" t="s">
        <v>1</v>
      </c>
      <c r="X2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0"/>
      <c r="Z2990"/>
      <c r="AA2990"/>
    </row>
    <row r="2991" spans="5:27" hidden="1">
      <c r="E2991" s="2" t="s">
        <v>8563</v>
      </c>
      <c r="F2991" s="2" t="s">
        <v>8625</v>
      </c>
      <c r="G2991" s="2" t="s">
        <v>1</v>
      </c>
      <c r="H2991" s="2" t="s">
        <v>0</v>
      </c>
      <c r="I2991" s="2" t="s">
        <v>8149</v>
      </c>
      <c r="J2991" s="2" t="s">
        <v>8150</v>
      </c>
      <c r="K2991" s="41">
        <v>2175</v>
      </c>
      <c r="L2991" s="48">
        <v>2175</v>
      </c>
      <c r="M2991" s="49" t="s">
        <v>118</v>
      </c>
      <c r="N2991" s="39" t="s">
        <v>119</v>
      </c>
      <c r="O2991" s="2">
        <v>0</v>
      </c>
      <c r="P2991" s="2">
        <v>0</v>
      </c>
      <c r="Q2991" s="39">
        <v>153.13</v>
      </c>
      <c r="R2991" s="2">
        <v>19.9069</v>
      </c>
      <c r="S2991" s="2">
        <v>0</v>
      </c>
      <c r="T2991" s="2">
        <v>0</v>
      </c>
      <c r="U2991" s="39">
        <v>173.0369</v>
      </c>
      <c r="V2991" s="2">
        <v>0</v>
      </c>
      <c r="W2991" s="2" t="s">
        <v>1</v>
      </c>
      <c r="X2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1"/>
      <c r="Z2991"/>
      <c r="AA2991"/>
    </row>
    <row r="2992" spans="5:27" hidden="1">
      <c r="E2992" s="2" t="s">
        <v>8563</v>
      </c>
      <c r="F2992" s="2" t="s">
        <v>8625</v>
      </c>
      <c r="G2992" s="2" t="s">
        <v>1</v>
      </c>
      <c r="H2992" s="2" t="s">
        <v>0</v>
      </c>
      <c r="I2992" s="2" t="s">
        <v>8149</v>
      </c>
      <c r="J2992" s="2" t="s">
        <v>8150</v>
      </c>
      <c r="K2992" s="41">
        <v>2176</v>
      </c>
      <c r="L2992" s="48">
        <v>2176</v>
      </c>
      <c r="M2992" s="49" t="s">
        <v>118</v>
      </c>
      <c r="N2992" s="39" t="s">
        <v>119</v>
      </c>
      <c r="O2992" s="2">
        <v>0</v>
      </c>
      <c r="P2992" s="2">
        <v>0</v>
      </c>
      <c r="Q2992" s="39">
        <v>68.38</v>
      </c>
      <c r="R2992" s="2">
        <v>8.8894000000000002</v>
      </c>
      <c r="S2992" s="2">
        <v>0</v>
      </c>
      <c r="T2992" s="2">
        <v>0</v>
      </c>
      <c r="U2992" s="39">
        <v>77.26939999999999</v>
      </c>
      <c r="V2992" s="2">
        <v>0</v>
      </c>
      <c r="W2992" s="2" t="s">
        <v>1</v>
      </c>
      <c r="X2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2"/>
      <c r="Z2992"/>
      <c r="AA2992"/>
    </row>
    <row r="2993" spans="5:27" hidden="1">
      <c r="E2993" s="2" t="s">
        <v>8563</v>
      </c>
      <c r="F2993" s="2" t="s">
        <v>8625</v>
      </c>
      <c r="G2993" s="2" t="s">
        <v>1</v>
      </c>
      <c r="H2993" s="2" t="s">
        <v>0</v>
      </c>
      <c r="I2993" s="2" t="s">
        <v>8149</v>
      </c>
      <c r="J2993" s="2" t="s">
        <v>8150</v>
      </c>
      <c r="K2993" s="41">
        <v>2177</v>
      </c>
      <c r="L2993" s="48">
        <v>2177</v>
      </c>
      <c r="M2993" s="49" t="s">
        <v>781</v>
      </c>
      <c r="N2993" s="39" t="s">
        <v>782</v>
      </c>
      <c r="O2993" s="2">
        <v>0</v>
      </c>
      <c r="P2993" s="2">
        <v>0</v>
      </c>
      <c r="Q2993" s="39">
        <v>133.09</v>
      </c>
      <c r="R2993" s="2">
        <v>17.3017</v>
      </c>
      <c r="S2993" s="2">
        <v>0</v>
      </c>
      <c r="T2993" s="2">
        <v>0</v>
      </c>
      <c r="U2993" s="39">
        <v>150.39170000000001</v>
      </c>
      <c r="V2993" s="2">
        <v>0</v>
      </c>
      <c r="W2993" s="2" t="s">
        <v>1</v>
      </c>
      <c r="X2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3"/>
      <c r="Z2993"/>
      <c r="AA2993"/>
    </row>
    <row r="2994" spans="5:27" hidden="1">
      <c r="E2994" s="2" t="s">
        <v>8563</v>
      </c>
      <c r="F2994" s="2" t="s">
        <v>8625</v>
      </c>
      <c r="G2994" s="2" t="s">
        <v>1</v>
      </c>
      <c r="H2994" s="2" t="s">
        <v>0</v>
      </c>
      <c r="I2994" s="2" t="s">
        <v>8149</v>
      </c>
      <c r="J2994" s="2" t="s">
        <v>8150</v>
      </c>
      <c r="K2994" s="41">
        <v>2178</v>
      </c>
      <c r="L2994" s="48">
        <v>2178</v>
      </c>
      <c r="M2994" s="49" t="s">
        <v>7927</v>
      </c>
      <c r="N2994" s="39" t="s">
        <v>7928</v>
      </c>
      <c r="O2994" s="2">
        <v>0</v>
      </c>
      <c r="P2994" s="2">
        <v>0</v>
      </c>
      <c r="Q2994" s="39">
        <v>54.8</v>
      </c>
      <c r="R2994" s="2">
        <v>7.1239999999999997</v>
      </c>
      <c r="S2994" s="2">
        <v>0</v>
      </c>
      <c r="T2994" s="2">
        <v>0</v>
      </c>
      <c r="U2994" s="39">
        <v>61.923999999999999</v>
      </c>
      <c r="V2994" s="2">
        <v>0</v>
      </c>
      <c r="W2994" s="2" t="s">
        <v>1</v>
      </c>
      <c r="X2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4"/>
      <c r="Z2994"/>
      <c r="AA2994"/>
    </row>
    <row r="2995" spans="5:27" hidden="1">
      <c r="E2995" s="2" t="s">
        <v>8563</v>
      </c>
      <c r="F2995" s="2" t="s">
        <v>8625</v>
      </c>
      <c r="G2995" s="2" t="s">
        <v>1</v>
      </c>
      <c r="H2995" s="2" t="s">
        <v>0</v>
      </c>
      <c r="I2995" s="2" t="s">
        <v>8149</v>
      </c>
      <c r="J2995" s="2" t="s">
        <v>8150</v>
      </c>
      <c r="K2995" s="41">
        <v>2179</v>
      </c>
      <c r="L2995" s="48">
        <v>2179</v>
      </c>
      <c r="M2995" s="49" t="s">
        <v>1319</v>
      </c>
      <c r="N2995" s="39" t="s">
        <v>1320</v>
      </c>
      <c r="O2995" s="2">
        <v>0</v>
      </c>
      <c r="P2995" s="2">
        <v>0</v>
      </c>
      <c r="Q2995" s="39">
        <v>127.97</v>
      </c>
      <c r="R2995" s="2">
        <v>16.636099999999999</v>
      </c>
      <c r="S2995" s="2">
        <v>0</v>
      </c>
      <c r="T2995" s="2">
        <v>0</v>
      </c>
      <c r="U2995" s="39">
        <v>144.6061</v>
      </c>
      <c r="V2995" s="2">
        <v>0</v>
      </c>
      <c r="W2995" s="2" t="s">
        <v>1</v>
      </c>
      <c r="X2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5"/>
      <c r="Z2995"/>
      <c r="AA2995"/>
    </row>
    <row r="2996" spans="5:27" hidden="1">
      <c r="E2996" s="2" t="s">
        <v>8563</v>
      </c>
      <c r="F2996" s="2" t="s">
        <v>8625</v>
      </c>
      <c r="G2996" s="2" t="s">
        <v>1</v>
      </c>
      <c r="H2996" s="2" t="s">
        <v>0</v>
      </c>
      <c r="I2996" s="2" t="s">
        <v>8149</v>
      </c>
      <c r="J2996" s="2" t="s">
        <v>8150</v>
      </c>
      <c r="K2996" s="41">
        <v>2180</v>
      </c>
      <c r="L2996" s="48">
        <v>2180</v>
      </c>
      <c r="M2996" s="49" t="s">
        <v>91</v>
      </c>
      <c r="N2996" s="39" t="s">
        <v>92</v>
      </c>
      <c r="O2996" s="2">
        <v>0</v>
      </c>
      <c r="P2996" s="2">
        <v>0</v>
      </c>
      <c r="Q2996" s="39">
        <v>1936.97</v>
      </c>
      <c r="R2996" s="2">
        <v>251.80610000000001</v>
      </c>
      <c r="S2996" s="2">
        <v>0</v>
      </c>
      <c r="T2996" s="2">
        <v>0</v>
      </c>
      <c r="U2996" s="39">
        <v>2188.7761</v>
      </c>
      <c r="V2996" s="2">
        <v>0</v>
      </c>
      <c r="W2996" s="2" t="s">
        <v>1</v>
      </c>
      <c r="X2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6"/>
      <c r="Z2996"/>
      <c r="AA2996"/>
    </row>
    <row r="2997" spans="5:27" hidden="1">
      <c r="E2997" s="2" t="s">
        <v>8563</v>
      </c>
      <c r="F2997" s="2" t="s">
        <v>8625</v>
      </c>
      <c r="G2997" s="2" t="s">
        <v>1</v>
      </c>
      <c r="H2997" s="2" t="s">
        <v>0</v>
      </c>
      <c r="I2997" s="2" t="s">
        <v>8149</v>
      </c>
      <c r="J2997" s="2" t="s">
        <v>8150</v>
      </c>
      <c r="K2997" s="41">
        <v>2181</v>
      </c>
      <c r="L2997" s="48">
        <v>2181</v>
      </c>
      <c r="M2997" s="49" t="s">
        <v>347</v>
      </c>
      <c r="N2997" s="39" t="s">
        <v>348</v>
      </c>
      <c r="O2997" s="2">
        <v>0</v>
      </c>
      <c r="P2997" s="2">
        <v>0</v>
      </c>
      <c r="Q2997" s="39">
        <v>101.95</v>
      </c>
      <c r="R2997" s="2">
        <v>13.253500000000001</v>
      </c>
      <c r="S2997" s="2">
        <v>0</v>
      </c>
      <c r="T2997" s="2">
        <v>0</v>
      </c>
      <c r="U2997" s="39">
        <v>115.20350000000001</v>
      </c>
      <c r="V2997" s="2">
        <v>0</v>
      </c>
      <c r="W2997" s="2" t="s">
        <v>1</v>
      </c>
      <c r="X2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7"/>
      <c r="Z2997"/>
      <c r="AA2997"/>
    </row>
    <row r="2998" spans="5:27" hidden="1">
      <c r="E2998" s="2" t="s">
        <v>8563</v>
      </c>
      <c r="F2998" s="2" t="s">
        <v>8625</v>
      </c>
      <c r="G2998" s="2" t="s">
        <v>1</v>
      </c>
      <c r="H2998" s="2" t="s">
        <v>0</v>
      </c>
      <c r="I2998" s="2" t="s">
        <v>8149</v>
      </c>
      <c r="J2998" s="2" t="s">
        <v>8150</v>
      </c>
      <c r="K2998" s="41">
        <v>2182</v>
      </c>
      <c r="L2998" s="48">
        <v>2182</v>
      </c>
      <c r="M2998" s="49" t="s">
        <v>8191</v>
      </c>
      <c r="N2998" s="39" t="s">
        <v>8192</v>
      </c>
      <c r="O2998" s="2">
        <v>0</v>
      </c>
      <c r="P2998" s="2">
        <v>0</v>
      </c>
      <c r="Q2998" s="39">
        <v>530.13</v>
      </c>
      <c r="R2998" s="2">
        <v>68.916899999999998</v>
      </c>
      <c r="S2998" s="2">
        <v>0</v>
      </c>
      <c r="T2998" s="2">
        <v>0</v>
      </c>
      <c r="U2998" s="39">
        <v>599.04690000000005</v>
      </c>
      <c r="V2998" s="2">
        <v>0</v>
      </c>
      <c r="W2998" s="2" t="s">
        <v>1</v>
      </c>
      <c r="X2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8"/>
      <c r="Z2998"/>
      <c r="AA2998"/>
    </row>
    <row r="2999" spans="5:27" hidden="1">
      <c r="E2999" s="2" t="s">
        <v>8563</v>
      </c>
      <c r="F2999" s="2" t="s">
        <v>8625</v>
      </c>
      <c r="G2999" s="2" t="s">
        <v>1</v>
      </c>
      <c r="H2999" s="2" t="s">
        <v>0</v>
      </c>
      <c r="I2999" s="2" t="s">
        <v>8149</v>
      </c>
      <c r="J2999" s="2" t="s">
        <v>8150</v>
      </c>
      <c r="K2999" s="41">
        <v>2183</v>
      </c>
      <c r="L2999" s="48">
        <v>2183</v>
      </c>
      <c r="M2999" s="49">
        <v>0</v>
      </c>
      <c r="N2999" s="39" t="s">
        <v>7996</v>
      </c>
      <c r="O2999" s="2">
        <v>0</v>
      </c>
      <c r="P2999" s="2">
        <v>0</v>
      </c>
      <c r="Q2999" s="39">
        <v>122.35</v>
      </c>
      <c r="R2999" s="2">
        <v>15.9055</v>
      </c>
      <c r="S2999" s="2">
        <v>0</v>
      </c>
      <c r="T2999" s="2">
        <v>0</v>
      </c>
      <c r="U2999" s="39">
        <v>138.25549999999998</v>
      </c>
      <c r="V2999" s="2" t="s">
        <v>8626</v>
      </c>
      <c r="W2999" s="2" t="s">
        <v>1</v>
      </c>
      <c r="X2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2999"/>
      <c r="Z2999"/>
      <c r="AA2999"/>
    </row>
    <row r="3000" spans="5:27" hidden="1">
      <c r="E3000" s="2" t="s">
        <v>8563</v>
      </c>
      <c r="F3000" s="2" t="s">
        <v>8625</v>
      </c>
      <c r="G3000" s="2" t="s">
        <v>1</v>
      </c>
      <c r="H3000" s="2" t="s">
        <v>0</v>
      </c>
      <c r="I3000" s="2" t="s">
        <v>8149</v>
      </c>
      <c r="J3000" s="2" t="s">
        <v>8150</v>
      </c>
      <c r="K3000" s="41">
        <v>2184</v>
      </c>
      <c r="L3000" s="48">
        <v>2184</v>
      </c>
      <c r="M3000" s="49" t="s">
        <v>77</v>
      </c>
      <c r="N3000" s="39" t="s">
        <v>78</v>
      </c>
      <c r="O3000" s="2">
        <v>0</v>
      </c>
      <c r="P3000" s="2">
        <v>0</v>
      </c>
      <c r="Q3000" s="39">
        <v>3262.27</v>
      </c>
      <c r="R3000" s="2">
        <v>424.0951</v>
      </c>
      <c r="S3000" s="2">
        <v>0</v>
      </c>
      <c r="T3000" s="2">
        <v>0</v>
      </c>
      <c r="U3000" s="39">
        <v>3686.3651</v>
      </c>
      <c r="V3000" s="2">
        <v>0</v>
      </c>
      <c r="W3000" s="2" t="s">
        <v>1</v>
      </c>
      <c r="X3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0"/>
      <c r="Z3000"/>
      <c r="AA3000"/>
    </row>
    <row r="3001" spans="5:27" hidden="1">
      <c r="E3001" s="2" t="s">
        <v>8563</v>
      </c>
      <c r="F3001" s="2" t="s">
        <v>8625</v>
      </c>
      <c r="G3001" s="2" t="s">
        <v>1</v>
      </c>
      <c r="H3001" s="2" t="s">
        <v>0</v>
      </c>
      <c r="I3001" s="2" t="s">
        <v>8149</v>
      </c>
      <c r="J3001" s="2" t="s">
        <v>8150</v>
      </c>
      <c r="K3001" s="41">
        <v>2185</v>
      </c>
      <c r="L3001" s="48">
        <v>2185</v>
      </c>
      <c r="M3001" s="49" t="s">
        <v>255</v>
      </c>
      <c r="N3001" s="39" t="s">
        <v>256</v>
      </c>
      <c r="O3001" s="2">
        <v>0</v>
      </c>
      <c r="P3001" s="2">
        <v>0</v>
      </c>
      <c r="Q3001" s="39">
        <v>1468.01</v>
      </c>
      <c r="R3001" s="2">
        <v>190.84130000000002</v>
      </c>
      <c r="S3001" s="2">
        <v>0</v>
      </c>
      <c r="T3001" s="2">
        <v>0</v>
      </c>
      <c r="U3001" s="39">
        <v>1658.8513</v>
      </c>
      <c r="V3001" s="2">
        <v>0</v>
      </c>
      <c r="W3001" s="2" t="s">
        <v>1</v>
      </c>
      <c r="X3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1"/>
      <c r="Z3001"/>
      <c r="AA3001"/>
    </row>
    <row r="3002" spans="5:27" hidden="1">
      <c r="E3002" s="2" t="s">
        <v>8563</v>
      </c>
      <c r="F3002" s="2" t="s">
        <v>8625</v>
      </c>
      <c r="G3002" s="2" t="s">
        <v>1</v>
      </c>
      <c r="H3002" s="2" t="s">
        <v>0</v>
      </c>
      <c r="I3002" s="2" t="s">
        <v>8149</v>
      </c>
      <c r="J3002" s="2" t="s">
        <v>8150</v>
      </c>
      <c r="K3002" s="41">
        <v>2186</v>
      </c>
      <c r="L3002" s="48">
        <v>2186</v>
      </c>
      <c r="M3002" s="49" t="s">
        <v>687</v>
      </c>
      <c r="N3002" s="39" t="s">
        <v>688</v>
      </c>
      <c r="O3002" s="2">
        <v>0</v>
      </c>
      <c r="P3002" s="2">
        <v>0</v>
      </c>
      <c r="Q3002" s="39">
        <v>207.92</v>
      </c>
      <c r="R3002" s="2">
        <v>27.029599999999999</v>
      </c>
      <c r="S3002" s="2">
        <v>0</v>
      </c>
      <c r="T3002" s="2">
        <v>0</v>
      </c>
      <c r="U3002" s="39">
        <v>234.94959999999998</v>
      </c>
      <c r="V3002" s="2">
        <v>0</v>
      </c>
      <c r="W3002" s="2" t="s">
        <v>1</v>
      </c>
      <c r="X3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2"/>
      <c r="Z3002"/>
      <c r="AA3002"/>
    </row>
    <row r="3003" spans="5:27" hidden="1">
      <c r="E3003" s="2" t="s">
        <v>8563</v>
      </c>
      <c r="F3003" s="2" t="s">
        <v>8625</v>
      </c>
      <c r="G3003" s="2" t="s">
        <v>1</v>
      </c>
      <c r="H3003" s="2" t="s">
        <v>0</v>
      </c>
      <c r="I3003" s="2" t="s">
        <v>8149</v>
      </c>
      <c r="J3003" s="2" t="s">
        <v>8150</v>
      </c>
      <c r="K3003" s="41">
        <v>2187</v>
      </c>
      <c r="L3003" s="48">
        <v>2187</v>
      </c>
      <c r="M3003" s="49" t="s">
        <v>255</v>
      </c>
      <c r="N3003" s="39" t="s">
        <v>256</v>
      </c>
      <c r="O3003" s="2">
        <v>0</v>
      </c>
      <c r="P3003" s="2">
        <v>0</v>
      </c>
      <c r="Q3003" s="39">
        <v>917.54</v>
      </c>
      <c r="R3003" s="2">
        <v>119.28019999999999</v>
      </c>
      <c r="S3003" s="2">
        <v>0</v>
      </c>
      <c r="T3003" s="2">
        <v>0</v>
      </c>
      <c r="U3003" s="39">
        <v>1036.8201999999999</v>
      </c>
      <c r="V3003" s="2">
        <v>0</v>
      </c>
      <c r="W3003" s="2" t="s">
        <v>1</v>
      </c>
      <c r="X3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3"/>
      <c r="Z3003"/>
      <c r="AA3003"/>
    </row>
    <row r="3004" spans="5:27" hidden="1">
      <c r="E3004" s="2" t="s">
        <v>8563</v>
      </c>
      <c r="F3004" s="2" t="s">
        <v>8625</v>
      </c>
      <c r="G3004" s="2" t="s">
        <v>1</v>
      </c>
      <c r="H3004" s="2" t="s">
        <v>0</v>
      </c>
      <c r="I3004" s="2" t="s">
        <v>8149</v>
      </c>
      <c r="J3004" s="2" t="s">
        <v>8150</v>
      </c>
      <c r="K3004" s="41">
        <v>2188</v>
      </c>
      <c r="L3004" s="48">
        <v>2188</v>
      </c>
      <c r="M3004" s="49" t="s">
        <v>590</v>
      </c>
      <c r="N3004" s="39" t="s">
        <v>591</v>
      </c>
      <c r="O3004" s="2">
        <v>0</v>
      </c>
      <c r="P3004" s="2">
        <v>0</v>
      </c>
      <c r="Q3004" s="39">
        <v>307.85000000000002</v>
      </c>
      <c r="R3004" s="2">
        <v>40.020500000000006</v>
      </c>
      <c r="S3004" s="2">
        <v>0</v>
      </c>
      <c r="T3004" s="2">
        <v>0</v>
      </c>
      <c r="U3004" s="39">
        <v>347.87050000000005</v>
      </c>
      <c r="V3004" s="2">
        <v>0</v>
      </c>
      <c r="W3004" s="2" t="s">
        <v>1</v>
      </c>
      <c r="X3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4"/>
      <c r="Z3004"/>
      <c r="AA3004"/>
    </row>
    <row r="3005" spans="5:27" hidden="1">
      <c r="E3005" s="2" t="s">
        <v>8563</v>
      </c>
      <c r="F3005" s="2" t="s">
        <v>8625</v>
      </c>
      <c r="G3005" s="2" t="s">
        <v>1</v>
      </c>
      <c r="H3005" s="2" t="s">
        <v>0</v>
      </c>
      <c r="I3005" s="2" t="s">
        <v>8149</v>
      </c>
      <c r="J3005" s="2" t="s">
        <v>8150</v>
      </c>
      <c r="K3005" s="41">
        <v>2189</v>
      </c>
      <c r="L3005" s="48">
        <v>2189</v>
      </c>
      <c r="M3005" s="49" t="s">
        <v>155</v>
      </c>
      <c r="N3005" s="39" t="s">
        <v>156</v>
      </c>
      <c r="O3005" s="2">
        <v>0</v>
      </c>
      <c r="P3005" s="2">
        <v>0</v>
      </c>
      <c r="Q3005" s="39">
        <v>326.24</v>
      </c>
      <c r="R3005" s="2">
        <v>42.411200000000001</v>
      </c>
      <c r="S3005" s="2">
        <v>0</v>
      </c>
      <c r="T3005" s="2">
        <v>0</v>
      </c>
      <c r="U3005" s="39">
        <v>368.65120000000002</v>
      </c>
      <c r="V3005" s="2">
        <v>0</v>
      </c>
      <c r="W3005" s="2" t="s">
        <v>1</v>
      </c>
      <c r="X3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5"/>
      <c r="Z3005"/>
      <c r="AA3005"/>
    </row>
    <row r="3006" spans="5:27" hidden="1">
      <c r="E3006" s="2" t="s">
        <v>8563</v>
      </c>
      <c r="F3006" s="2" t="s">
        <v>8625</v>
      </c>
      <c r="G3006" s="2" t="s">
        <v>1</v>
      </c>
      <c r="H3006" s="2" t="s">
        <v>0</v>
      </c>
      <c r="I3006" s="2" t="s">
        <v>8149</v>
      </c>
      <c r="J3006" s="2" t="s">
        <v>8150</v>
      </c>
      <c r="K3006" s="41">
        <v>2190</v>
      </c>
      <c r="L3006" s="48">
        <v>2190</v>
      </c>
      <c r="M3006" s="49" t="s">
        <v>155</v>
      </c>
      <c r="N3006" s="39" t="s">
        <v>156</v>
      </c>
      <c r="O3006" s="2">
        <v>0</v>
      </c>
      <c r="P3006" s="2">
        <v>0</v>
      </c>
      <c r="Q3006" s="39">
        <v>1372.02</v>
      </c>
      <c r="R3006" s="2">
        <v>178.36260000000001</v>
      </c>
      <c r="S3006" s="2">
        <v>0</v>
      </c>
      <c r="T3006" s="2">
        <v>0</v>
      </c>
      <c r="U3006" s="39">
        <v>1550.3825999999999</v>
      </c>
      <c r="V3006" s="2">
        <v>0</v>
      </c>
      <c r="W3006" s="2" t="s">
        <v>1</v>
      </c>
      <c r="X3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6"/>
      <c r="Z3006"/>
      <c r="AA3006"/>
    </row>
    <row r="3007" spans="5:27" hidden="1">
      <c r="E3007" s="2" t="s">
        <v>8563</v>
      </c>
      <c r="F3007" s="2" t="s">
        <v>8625</v>
      </c>
      <c r="G3007" s="2" t="s">
        <v>1</v>
      </c>
      <c r="H3007" s="2" t="s">
        <v>0</v>
      </c>
      <c r="I3007" s="2" t="s">
        <v>8149</v>
      </c>
      <c r="J3007" s="2" t="s">
        <v>8150</v>
      </c>
      <c r="K3007" s="41">
        <v>2191</v>
      </c>
      <c r="L3007" s="48">
        <v>2191</v>
      </c>
      <c r="M3007" s="49" t="s">
        <v>7848</v>
      </c>
      <c r="N3007" s="39" t="s">
        <v>7847</v>
      </c>
      <c r="O3007" s="2">
        <v>0</v>
      </c>
      <c r="P3007" s="2">
        <v>0</v>
      </c>
      <c r="Q3007" s="39">
        <v>0</v>
      </c>
      <c r="R3007" s="2">
        <v>0</v>
      </c>
      <c r="S3007" s="2">
        <v>0</v>
      </c>
      <c r="T3007" s="2">
        <v>0</v>
      </c>
      <c r="U3007" s="39">
        <v>0</v>
      </c>
      <c r="V3007" s="2">
        <v>0</v>
      </c>
      <c r="W3007" s="2" t="s">
        <v>1</v>
      </c>
      <c r="X3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7"/>
      <c r="Z3007"/>
      <c r="AA3007"/>
    </row>
    <row r="3008" spans="5:27" hidden="1">
      <c r="E3008" s="2" t="s">
        <v>8563</v>
      </c>
      <c r="F3008" s="2" t="s">
        <v>8625</v>
      </c>
      <c r="G3008" s="2" t="s">
        <v>1</v>
      </c>
      <c r="H3008" s="2" t="s">
        <v>0</v>
      </c>
      <c r="I3008" s="2" t="s">
        <v>8149</v>
      </c>
      <c r="J3008" s="2" t="s">
        <v>8150</v>
      </c>
      <c r="K3008" s="41">
        <v>2192</v>
      </c>
      <c r="L3008" s="48">
        <v>2192</v>
      </c>
      <c r="M3008" s="49" t="s">
        <v>118</v>
      </c>
      <c r="N3008" s="39" t="s">
        <v>119</v>
      </c>
      <c r="O3008" s="2">
        <v>0</v>
      </c>
      <c r="P3008" s="2">
        <v>0</v>
      </c>
      <c r="Q3008" s="39">
        <v>190.44</v>
      </c>
      <c r="R3008" s="2">
        <v>24.757200000000001</v>
      </c>
      <c r="S3008" s="2">
        <v>0</v>
      </c>
      <c r="T3008" s="2">
        <v>0</v>
      </c>
      <c r="U3008" s="39">
        <v>215.19720000000001</v>
      </c>
      <c r="V3008" s="2">
        <v>0</v>
      </c>
      <c r="W3008" s="2" t="s">
        <v>1</v>
      </c>
      <c r="X3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8"/>
      <c r="Z3008"/>
      <c r="AA3008"/>
    </row>
    <row r="3009" spans="5:27" hidden="1">
      <c r="E3009" s="2" t="s">
        <v>8563</v>
      </c>
      <c r="F3009" s="2" t="s">
        <v>8625</v>
      </c>
      <c r="G3009" s="2" t="s">
        <v>1</v>
      </c>
      <c r="H3009" s="2" t="s">
        <v>0</v>
      </c>
      <c r="I3009" s="2" t="s">
        <v>8149</v>
      </c>
      <c r="J3009" s="2" t="s">
        <v>8150</v>
      </c>
      <c r="K3009" s="41">
        <v>2193</v>
      </c>
      <c r="L3009" s="48">
        <v>2193</v>
      </c>
      <c r="M3009" s="49" t="s">
        <v>299</v>
      </c>
      <c r="N3009" s="39" t="s">
        <v>300</v>
      </c>
      <c r="O3009" s="2">
        <v>0</v>
      </c>
      <c r="P3009" s="2">
        <v>0</v>
      </c>
      <c r="Q3009" s="39">
        <v>101.95</v>
      </c>
      <c r="R3009" s="2">
        <v>13.253500000000001</v>
      </c>
      <c r="S3009" s="2">
        <v>0</v>
      </c>
      <c r="T3009" s="2">
        <v>0</v>
      </c>
      <c r="U3009" s="39">
        <v>115.20350000000001</v>
      </c>
      <c r="V3009" s="2">
        <v>0</v>
      </c>
      <c r="W3009" s="2" t="s">
        <v>1</v>
      </c>
      <c r="X3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09"/>
      <c r="Z3009"/>
      <c r="AA3009"/>
    </row>
    <row r="3010" spans="5:27" hidden="1">
      <c r="E3010" s="2" t="s">
        <v>8563</v>
      </c>
      <c r="F3010" s="2" t="s">
        <v>8625</v>
      </c>
      <c r="G3010" s="2" t="s">
        <v>1</v>
      </c>
      <c r="H3010" s="2" t="s">
        <v>0</v>
      </c>
      <c r="I3010" s="2" t="s">
        <v>8149</v>
      </c>
      <c r="J3010" s="2" t="s">
        <v>8150</v>
      </c>
      <c r="K3010" s="41">
        <v>2194</v>
      </c>
      <c r="L3010" s="48">
        <v>2194</v>
      </c>
      <c r="M3010" s="49" t="s">
        <v>183</v>
      </c>
      <c r="N3010" s="39" t="s">
        <v>184</v>
      </c>
      <c r="O3010" s="2">
        <v>0</v>
      </c>
      <c r="P3010" s="2">
        <v>0</v>
      </c>
      <c r="Q3010" s="39">
        <v>40</v>
      </c>
      <c r="R3010" s="2">
        <v>5.2</v>
      </c>
      <c r="S3010" s="2">
        <v>0</v>
      </c>
      <c r="T3010" s="2">
        <v>0</v>
      </c>
      <c r="U3010" s="39">
        <v>45.2</v>
      </c>
      <c r="V3010" s="2">
        <v>0</v>
      </c>
      <c r="W3010" s="2" t="s">
        <v>1</v>
      </c>
      <c r="X3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0"/>
      <c r="Z3010"/>
      <c r="AA3010"/>
    </row>
    <row r="3011" spans="5:27" hidden="1">
      <c r="E3011" s="2" t="s">
        <v>8563</v>
      </c>
      <c r="F3011" s="2" t="s">
        <v>8622</v>
      </c>
      <c r="G3011" s="2" t="s">
        <v>1</v>
      </c>
      <c r="H3011" s="2" t="s">
        <v>0</v>
      </c>
      <c r="I3011" s="2" t="s">
        <v>8149</v>
      </c>
      <c r="J3011" s="2" t="s">
        <v>8150</v>
      </c>
      <c r="K3011" s="41">
        <v>2195</v>
      </c>
      <c r="L3011" s="48">
        <v>2195</v>
      </c>
      <c r="M3011" s="49" t="s">
        <v>1124</v>
      </c>
      <c r="N3011" s="39" t="s">
        <v>1125</v>
      </c>
      <c r="O3011" s="2">
        <v>0</v>
      </c>
      <c r="P3011" s="2">
        <v>0</v>
      </c>
      <c r="Q3011" s="39">
        <v>960</v>
      </c>
      <c r="R3011" s="2">
        <v>124.80000000000001</v>
      </c>
      <c r="S3011" s="2">
        <v>0</v>
      </c>
      <c r="T3011" s="2">
        <v>0</v>
      </c>
      <c r="U3011" s="39">
        <v>1084.8</v>
      </c>
      <c r="V3011" s="2">
        <v>0</v>
      </c>
      <c r="W3011" s="2" t="s">
        <v>1</v>
      </c>
      <c r="X3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1"/>
      <c r="Z3011"/>
      <c r="AA3011"/>
    </row>
    <row r="3012" spans="5:27" hidden="1">
      <c r="E3012" s="2" t="s">
        <v>8563</v>
      </c>
      <c r="F3012" s="2" t="s">
        <v>8622</v>
      </c>
      <c r="G3012" s="2" t="s">
        <v>1</v>
      </c>
      <c r="H3012" s="2" t="s">
        <v>0</v>
      </c>
      <c r="I3012" s="2" t="s">
        <v>8149</v>
      </c>
      <c r="J3012" s="2" t="s">
        <v>8150</v>
      </c>
      <c r="K3012" s="41">
        <v>2196</v>
      </c>
      <c r="L3012" s="48">
        <v>2196</v>
      </c>
      <c r="M3012" s="49" t="s">
        <v>8524</v>
      </c>
      <c r="N3012" s="39" t="s">
        <v>1244</v>
      </c>
      <c r="O3012" s="2">
        <v>0</v>
      </c>
      <c r="P3012" s="2">
        <v>0</v>
      </c>
      <c r="Q3012" s="39">
        <v>63.15</v>
      </c>
      <c r="R3012" s="2">
        <v>8.2095000000000002</v>
      </c>
      <c r="S3012" s="2">
        <v>0</v>
      </c>
      <c r="T3012" s="2">
        <v>0</v>
      </c>
      <c r="U3012" s="39">
        <v>71.359499999999997</v>
      </c>
      <c r="V3012" s="2">
        <v>0</v>
      </c>
      <c r="W3012" s="2" t="s">
        <v>1</v>
      </c>
      <c r="X3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2"/>
      <c r="Z3012"/>
      <c r="AA3012"/>
    </row>
    <row r="3013" spans="5:27" hidden="1">
      <c r="E3013" s="2" t="s">
        <v>8563</v>
      </c>
      <c r="F3013" s="2" t="s">
        <v>8622</v>
      </c>
      <c r="G3013" s="2" t="s">
        <v>1</v>
      </c>
      <c r="H3013" s="2" t="s">
        <v>0</v>
      </c>
      <c r="I3013" s="2" t="s">
        <v>8149</v>
      </c>
      <c r="J3013" s="2" t="s">
        <v>8150</v>
      </c>
      <c r="K3013" s="41">
        <v>2197</v>
      </c>
      <c r="L3013" s="48">
        <v>2197</v>
      </c>
      <c r="M3013" s="49" t="s">
        <v>503</v>
      </c>
      <c r="N3013" s="39" t="s">
        <v>504</v>
      </c>
      <c r="O3013" s="2">
        <v>0</v>
      </c>
      <c r="P3013" s="2">
        <v>0</v>
      </c>
      <c r="Q3013" s="39">
        <v>42.24</v>
      </c>
      <c r="R3013" s="2">
        <v>5.4912000000000001</v>
      </c>
      <c r="S3013" s="2">
        <v>0</v>
      </c>
      <c r="T3013" s="2">
        <v>0</v>
      </c>
      <c r="U3013" s="39">
        <v>47.731200000000001</v>
      </c>
      <c r="V3013" s="2">
        <v>0</v>
      </c>
      <c r="W3013" s="2" t="s">
        <v>1</v>
      </c>
      <c r="X3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3"/>
      <c r="Z3013"/>
      <c r="AA3013"/>
    </row>
    <row r="3014" spans="5:27" hidden="1">
      <c r="E3014" s="2" t="s">
        <v>8563</v>
      </c>
      <c r="F3014" s="2" t="s">
        <v>8622</v>
      </c>
      <c r="G3014" s="2" t="s">
        <v>1</v>
      </c>
      <c r="H3014" s="2" t="s">
        <v>0</v>
      </c>
      <c r="I3014" s="2" t="s">
        <v>8149</v>
      </c>
      <c r="J3014" s="2" t="s">
        <v>8150</v>
      </c>
      <c r="K3014" s="41">
        <v>2198</v>
      </c>
      <c r="L3014" s="48">
        <v>2198</v>
      </c>
      <c r="M3014" s="49" t="s">
        <v>896</v>
      </c>
      <c r="N3014" s="39" t="s">
        <v>897</v>
      </c>
      <c r="O3014" s="2">
        <v>0</v>
      </c>
      <c r="P3014" s="2">
        <v>0</v>
      </c>
      <c r="Q3014" s="39">
        <v>65.05</v>
      </c>
      <c r="R3014" s="2">
        <v>8.4565000000000001</v>
      </c>
      <c r="S3014" s="2">
        <v>0</v>
      </c>
      <c r="T3014" s="2">
        <v>0</v>
      </c>
      <c r="U3014" s="39">
        <v>73.506500000000003</v>
      </c>
      <c r="V3014" s="2">
        <v>0</v>
      </c>
      <c r="W3014" s="2" t="s">
        <v>1</v>
      </c>
      <c r="X3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4"/>
      <c r="Z3014"/>
      <c r="AA3014"/>
    </row>
    <row r="3015" spans="5:27" hidden="1">
      <c r="E3015" s="2" t="s">
        <v>8563</v>
      </c>
      <c r="F3015" s="2" t="s">
        <v>8622</v>
      </c>
      <c r="G3015" s="2" t="s">
        <v>1</v>
      </c>
      <c r="H3015" s="2" t="s">
        <v>0</v>
      </c>
      <c r="I3015" s="2" t="s">
        <v>8149</v>
      </c>
      <c r="J3015" s="2" t="s">
        <v>8150</v>
      </c>
      <c r="K3015" s="41">
        <v>2199</v>
      </c>
      <c r="L3015" s="48">
        <v>2199</v>
      </c>
      <c r="M3015" s="49" t="s">
        <v>1434</v>
      </c>
      <c r="N3015" s="39" t="s">
        <v>1435</v>
      </c>
      <c r="O3015" s="2">
        <v>0</v>
      </c>
      <c r="P3015" s="2">
        <v>0</v>
      </c>
      <c r="Q3015" s="39">
        <v>63.18</v>
      </c>
      <c r="R3015" s="2">
        <v>8.2134</v>
      </c>
      <c r="S3015" s="2">
        <v>0</v>
      </c>
      <c r="T3015" s="2">
        <v>0</v>
      </c>
      <c r="U3015" s="39">
        <v>71.3934</v>
      </c>
      <c r="V3015" s="2">
        <v>0</v>
      </c>
      <c r="W3015" s="2" t="s">
        <v>1</v>
      </c>
      <c r="X3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5"/>
      <c r="Z3015"/>
      <c r="AA3015"/>
    </row>
    <row r="3016" spans="5:27" hidden="1">
      <c r="E3016" s="2" t="s">
        <v>8563</v>
      </c>
      <c r="F3016" s="2" t="s">
        <v>8622</v>
      </c>
      <c r="G3016" s="2" t="s">
        <v>1</v>
      </c>
      <c r="H3016" s="2" t="s">
        <v>0</v>
      </c>
      <c r="I3016" s="2" t="s">
        <v>8149</v>
      </c>
      <c r="J3016" s="2" t="s">
        <v>8150</v>
      </c>
      <c r="K3016" s="41">
        <v>2200</v>
      </c>
      <c r="L3016" s="48">
        <v>2200</v>
      </c>
      <c r="M3016" s="49" t="s">
        <v>497</v>
      </c>
      <c r="N3016" s="39" t="s">
        <v>498</v>
      </c>
      <c r="O3016" s="2">
        <v>0</v>
      </c>
      <c r="P3016" s="2">
        <v>0</v>
      </c>
      <c r="Q3016" s="39">
        <v>206.86</v>
      </c>
      <c r="R3016" s="2">
        <v>26.891800000000003</v>
      </c>
      <c r="S3016" s="2">
        <v>0</v>
      </c>
      <c r="T3016" s="2">
        <v>0</v>
      </c>
      <c r="U3016" s="39">
        <v>233.7518</v>
      </c>
      <c r="V3016" s="2">
        <v>0</v>
      </c>
      <c r="W3016" s="2" t="s">
        <v>1</v>
      </c>
      <c r="X3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6"/>
      <c r="Z3016"/>
      <c r="AA3016"/>
    </row>
    <row r="3017" spans="5:27" hidden="1">
      <c r="E3017" s="2" t="s">
        <v>8563</v>
      </c>
      <c r="F3017" s="2" t="s">
        <v>8622</v>
      </c>
      <c r="G3017" s="2" t="s">
        <v>1</v>
      </c>
      <c r="H3017" s="2" t="s">
        <v>0</v>
      </c>
      <c r="I3017" s="2" t="s">
        <v>8149</v>
      </c>
      <c r="J3017" s="2" t="s">
        <v>8150</v>
      </c>
      <c r="K3017" s="41">
        <v>2201</v>
      </c>
      <c r="L3017" s="48">
        <v>2201</v>
      </c>
      <c r="M3017" s="49">
        <v>0</v>
      </c>
      <c r="N3017" s="39" t="s">
        <v>631</v>
      </c>
      <c r="O3017" s="2">
        <v>0</v>
      </c>
      <c r="P3017" s="2">
        <v>0</v>
      </c>
      <c r="Q3017" s="39">
        <v>83.56</v>
      </c>
      <c r="R3017" s="2">
        <v>10.8628</v>
      </c>
      <c r="S3017" s="2">
        <v>0</v>
      </c>
      <c r="T3017" s="2">
        <v>0</v>
      </c>
      <c r="U3017" s="39">
        <v>94.422799999999995</v>
      </c>
      <c r="V3017" s="2" t="s">
        <v>8384</v>
      </c>
      <c r="W3017" s="2" t="s">
        <v>1</v>
      </c>
      <c r="X3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7"/>
      <c r="Z3017"/>
      <c r="AA3017"/>
    </row>
    <row r="3018" spans="5:27" hidden="1">
      <c r="E3018" s="2" t="s">
        <v>8563</v>
      </c>
      <c r="F3018" s="2" t="s">
        <v>8622</v>
      </c>
      <c r="G3018" s="2" t="s">
        <v>1</v>
      </c>
      <c r="H3018" s="2" t="s">
        <v>0</v>
      </c>
      <c r="I3018" s="2" t="s">
        <v>8149</v>
      </c>
      <c r="J3018" s="2" t="s">
        <v>8150</v>
      </c>
      <c r="K3018" s="41">
        <v>2202</v>
      </c>
      <c r="L3018" s="48">
        <v>2202</v>
      </c>
      <c r="M3018" s="49" t="s">
        <v>333</v>
      </c>
      <c r="N3018" s="39" t="s">
        <v>334</v>
      </c>
      <c r="O3018" s="2">
        <v>0</v>
      </c>
      <c r="P3018" s="2">
        <v>0</v>
      </c>
      <c r="Q3018" s="39">
        <v>163.12</v>
      </c>
      <c r="R3018" s="2">
        <v>21.2056</v>
      </c>
      <c r="S3018" s="2">
        <v>0</v>
      </c>
      <c r="T3018" s="2">
        <v>0</v>
      </c>
      <c r="U3018" s="39">
        <v>184.32560000000001</v>
      </c>
      <c r="V3018" s="2">
        <v>0</v>
      </c>
      <c r="W3018" s="2" t="s">
        <v>1</v>
      </c>
      <c r="X3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8"/>
      <c r="Z3018"/>
      <c r="AA3018"/>
    </row>
    <row r="3019" spans="5:27" hidden="1">
      <c r="E3019" s="2" t="s">
        <v>8563</v>
      </c>
      <c r="F3019" s="2" t="s">
        <v>8622</v>
      </c>
      <c r="G3019" s="2" t="s">
        <v>1</v>
      </c>
      <c r="H3019" s="2" t="s">
        <v>0</v>
      </c>
      <c r="I3019" s="2" t="s">
        <v>8149</v>
      </c>
      <c r="J3019" s="2" t="s">
        <v>8150</v>
      </c>
      <c r="K3019" s="41">
        <v>2203</v>
      </c>
      <c r="L3019" s="48">
        <v>2203</v>
      </c>
      <c r="M3019" s="49" t="s">
        <v>95</v>
      </c>
      <c r="N3019" s="39" t="s">
        <v>96</v>
      </c>
      <c r="O3019" s="2">
        <v>0</v>
      </c>
      <c r="P3019" s="2">
        <v>0</v>
      </c>
      <c r="Q3019" s="39">
        <v>19.62</v>
      </c>
      <c r="R3019" s="2">
        <v>2.5506000000000002</v>
      </c>
      <c r="S3019" s="2">
        <v>0</v>
      </c>
      <c r="T3019" s="2">
        <v>0</v>
      </c>
      <c r="U3019" s="39">
        <v>22.1706</v>
      </c>
      <c r="V3019" s="2">
        <v>0</v>
      </c>
      <c r="W3019" s="2" t="s">
        <v>1</v>
      </c>
      <c r="X3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19"/>
      <c r="Z3019"/>
      <c r="AA3019"/>
    </row>
    <row r="3020" spans="5:27" hidden="1">
      <c r="E3020" s="2" t="s">
        <v>8563</v>
      </c>
      <c r="F3020" s="2" t="s">
        <v>8622</v>
      </c>
      <c r="G3020" s="2" t="s">
        <v>1</v>
      </c>
      <c r="H3020" s="2" t="s">
        <v>0</v>
      </c>
      <c r="I3020" s="2" t="s">
        <v>8149</v>
      </c>
      <c r="J3020" s="2" t="s">
        <v>8150</v>
      </c>
      <c r="K3020" s="41">
        <v>2204</v>
      </c>
      <c r="L3020" s="48">
        <v>2204</v>
      </c>
      <c r="M3020" s="49" t="s">
        <v>95</v>
      </c>
      <c r="N3020" s="39" t="s">
        <v>96</v>
      </c>
      <c r="O3020" s="2">
        <v>0</v>
      </c>
      <c r="P3020" s="2">
        <v>0</v>
      </c>
      <c r="Q3020" s="39">
        <v>62.53</v>
      </c>
      <c r="R3020" s="2">
        <v>8.1288999999999998</v>
      </c>
      <c r="S3020" s="2">
        <v>0</v>
      </c>
      <c r="T3020" s="2">
        <v>0</v>
      </c>
      <c r="U3020" s="39">
        <v>70.658900000000003</v>
      </c>
      <c r="V3020" s="2">
        <v>0</v>
      </c>
      <c r="W3020" s="2" t="s">
        <v>1</v>
      </c>
      <c r="X3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0"/>
      <c r="Z3020"/>
      <c r="AA3020"/>
    </row>
    <row r="3021" spans="5:27" hidden="1">
      <c r="E3021" s="2" t="s">
        <v>8563</v>
      </c>
      <c r="F3021" s="2" t="s">
        <v>8622</v>
      </c>
      <c r="G3021" s="2" t="s">
        <v>1</v>
      </c>
      <c r="H3021" s="2" t="s">
        <v>0</v>
      </c>
      <c r="I3021" s="2" t="s">
        <v>8149</v>
      </c>
      <c r="J3021" s="2" t="s">
        <v>8150</v>
      </c>
      <c r="K3021" s="41">
        <v>2205</v>
      </c>
      <c r="L3021" s="48">
        <v>2205</v>
      </c>
      <c r="M3021" s="49" t="s">
        <v>95</v>
      </c>
      <c r="N3021" s="39" t="s">
        <v>96</v>
      </c>
      <c r="O3021" s="2">
        <v>0</v>
      </c>
      <c r="P3021" s="2">
        <v>0</v>
      </c>
      <c r="Q3021" s="39">
        <v>37.76</v>
      </c>
      <c r="R3021" s="2">
        <v>4.9088000000000003</v>
      </c>
      <c r="S3021" s="2">
        <v>0</v>
      </c>
      <c r="T3021" s="2">
        <v>0</v>
      </c>
      <c r="U3021" s="39">
        <v>42.668799999999997</v>
      </c>
      <c r="V3021" s="2">
        <v>0</v>
      </c>
      <c r="W3021" s="2" t="s">
        <v>1</v>
      </c>
      <c r="X3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1"/>
      <c r="Z3021"/>
      <c r="AA3021"/>
    </row>
    <row r="3022" spans="5:27" hidden="1">
      <c r="E3022" s="2" t="s">
        <v>8563</v>
      </c>
      <c r="F3022" s="2" t="s">
        <v>8622</v>
      </c>
      <c r="G3022" s="2" t="s">
        <v>1</v>
      </c>
      <c r="H3022" s="2" t="s">
        <v>0</v>
      </c>
      <c r="I3022" s="2" t="s">
        <v>8149</v>
      </c>
      <c r="J3022" s="2" t="s">
        <v>8150</v>
      </c>
      <c r="K3022" s="41">
        <v>2206</v>
      </c>
      <c r="L3022" s="48">
        <v>2206</v>
      </c>
      <c r="M3022" s="49" t="s">
        <v>95</v>
      </c>
      <c r="N3022" s="39" t="s">
        <v>96</v>
      </c>
      <c r="O3022" s="2">
        <v>0</v>
      </c>
      <c r="P3022" s="2">
        <v>0</v>
      </c>
      <c r="Q3022" s="39">
        <v>5.3</v>
      </c>
      <c r="R3022" s="2">
        <v>0.68899999999999995</v>
      </c>
      <c r="S3022" s="2">
        <v>0</v>
      </c>
      <c r="T3022" s="2">
        <v>0</v>
      </c>
      <c r="U3022" s="39">
        <v>5.9889999999999999</v>
      </c>
      <c r="V3022" s="2">
        <v>0</v>
      </c>
      <c r="W3022" s="2" t="s">
        <v>1</v>
      </c>
      <c r="X3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2"/>
      <c r="Z3022"/>
      <c r="AA3022"/>
    </row>
    <row r="3023" spans="5:27" hidden="1">
      <c r="E3023" s="2" t="s">
        <v>8563</v>
      </c>
      <c r="F3023" s="2" t="s">
        <v>8622</v>
      </c>
      <c r="G3023" s="2" t="s">
        <v>1</v>
      </c>
      <c r="H3023" s="2" t="s">
        <v>0</v>
      </c>
      <c r="I3023" s="2" t="s">
        <v>8149</v>
      </c>
      <c r="J3023" s="2" t="s">
        <v>8150</v>
      </c>
      <c r="K3023" s="41">
        <v>2207</v>
      </c>
      <c r="L3023" s="48">
        <v>2207</v>
      </c>
      <c r="M3023" s="49" t="s">
        <v>95</v>
      </c>
      <c r="N3023" s="39" t="s">
        <v>96</v>
      </c>
      <c r="O3023" s="2">
        <v>0</v>
      </c>
      <c r="P3023" s="2">
        <v>0</v>
      </c>
      <c r="Q3023" s="39">
        <v>52.3</v>
      </c>
      <c r="R3023" s="2">
        <v>6.7989999999999995</v>
      </c>
      <c r="S3023" s="2">
        <v>0</v>
      </c>
      <c r="T3023" s="2">
        <v>0</v>
      </c>
      <c r="U3023" s="39">
        <v>59.098999999999997</v>
      </c>
      <c r="V3023" s="2">
        <v>0</v>
      </c>
      <c r="W3023" s="2" t="s">
        <v>1</v>
      </c>
      <c r="X3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3"/>
      <c r="Z3023"/>
      <c r="AA3023"/>
    </row>
    <row r="3024" spans="5:27" hidden="1">
      <c r="E3024" s="2" t="s">
        <v>8563</v>
      </c>
      <c r="F3024" s="2" t="s">
        <v>8622</v>
      </c>
      <c r="G3024" s="2" t="s">
        <v>1</v>
      </c>
      <c r="H3024" s="2" t="s">
        <v>0</v>
      </c>
      <c r="I3024" s="2" t="s">
        <v>8149</v>
      </c>
      <c r="J3024" s="2" t="s">
        <v>8150</v>
      </c>
      <c r="K3024" s="41">
        <v>2208</v>
      </c>
      <c r="L3024" s="48">
        <v>2208</v>
      </c>
      <c r="M3024" s="49" t="s">
        <v>95</v>
      </c>
      <c r="N3024" s="39" t="s">
        <v>96</v>
      </c>
      <c r="O3024" s="2">
        <v>0</v>
      </c>
      <c r="P3024" s="2">
        <v>0</v>
      </c>
      <c r="Q3024" s="39">
        <v>15.44</v>
      </c>
      <c r="R3024" s="2">
        <v>2.0072000000000001</v>
      </c>
      <c r="S3024" s="2">
        <v>0</v>
      </c>
      <c r="T3024" s="2">
        <v>0</v>
      </c>
      <c r="U3024" s="39">
        <v>17.447199999999999</v>
      </c>
      <c r="V3024" s="2">
        <v>0</v>
      </c>
      <c r="W3024" s="2" t="s">
        <v>1</v>
      </c>
      <c r="X3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4"/>
      <c r="Z3024"/>
      <c r="AA3024"/>
    </row>
    <row r="3025" spans="5:27" hidden="1">
      <c r="E3025" s="2" t="s">
        <v>8563</v>
      </c>
      <c r="F3025" s="2" t="s">
        <v>8622</v>
      </c>
      <c r="G3025" s="2" t="s">
        <v>1</v>
      </c>
      <c r="H3025" s="2" t="s">
        <v>0</v>
      </c>
      <c r="I3025" s="2" t="s">
        <v>8149</v>
      </c>
      <c r="J3025" s="2" t="s">
        <v>8150</v>
      </c>
      <c r="K3025" s="41">
        <v>2209</v>
      </c>
      <c r="L3025" s="48">
        <v>2209</v>
      </c>
      <c r="M3025" s="49" t="s">
        <v>95</v>
      </c>
      <c r="N3025" s="39" t="s">
        <v>96</v>
      </c>
      <c r="O3025" s="2">
        <v>0</v>
      </c>
      <c r="P3025" s="2">
        <v>0</v>
      </c>
      <c r="Q3025" s="39">
        <v>13.48</v>
      </c>
      <c r="R3025" s="2">
        <v>1.7524000000000002</v>
      </c>
      <c r="S3025" s="2">
        <v>0</v>
      </c>
      <c r="T3025" s="2">
        <v>0</v>
      </c>
      <c r="U3025" s="39">
        <v>15.2324</v>
      </c>
      <c r="V3025" s="2">
        <v>0</v>
      </c>
      <c r="W3025" s="2" t="s">
        <v>1</v>
      </c>
      <c r="X3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5"/>
      <c r="Z3025"/>
      <c r="AA3025"/>
    </row>
    <row r="3026" spans="5:27" hidden="1">
      <c r="E3026" s="2" t="s">
        <v>8563</v>
      </c>
      <c r="F3026" s="2" t="s">
        <v>8622</v>
      </c>
      <c r="G3026" s="2" t="s">
        <v>1</v>
      </c>
      <c r="H3026" s="2" t="s">
        <v>0</v>
      </c>
      <c r="I3026" s="2" t="s">
        <v>8149</v>
      </c>
      <c r="J3026" s="2" t="s">
        <v>8150</v>
      </c>
      <c r="K3026" s="41">
        <v>2210</v>
      </c>
      <c r="L3026" s="48">
        <v>2210</v>
      </c>
      <c r="M3026" s="49" t="s">
        <v>95</v>
      </c>
      <c r="N3026" s="39" t="s">
        <v>96</v>
      </c>
      <c r="O3026" s="2">
        <v>0</v>
      </c>
      <c r="P3026" s="2">
        <v>0</v>
      </c>
      <c r="Q3026" s="39">
        <v>14.32</v>
      </c>
      <c r="R3026" s="2">
        <v>1.8616000000000001</v>
      </c>
      <c r="S3026" s="2">
        <v>0</v>
      </c>
      <c r="T3026" s="2">
        <v>0</v>
      </c>
      <c r="U3026" s="39">
        <v>16.1816</v>
      </c>
      <c r="V3026" s="2">
        <v>0</v>
      </c>
      <c r="W3026" s="2" t="s">
        <v>1</v>
      </c>
      <c r="X3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6"/>
      <c r="Z3026"/>
      <c r="AA3026"/>
    </row>
    <row r="3027" spans="5:27" hidden="1">
      <c r="E3027" s="2" t="s">
        <v>8563</v>
      </c>
      <c r="F3027" s="2" t="s">
        <v>8622</v>
      </c>
      <c r="G3027" s="2" t="s">
        <v>1</v>
      </c>
      <c r="H3027" s="2" t="s">
        <v>0</v>
      </c>
      <c r="I3027" s="2" t="s">
        <v>8149</v>
      </c>
      <c r="J3027" s="2" t="s">
        <v>8150</v>
      </c>
      <c r="K3027" s="41">
        <v>2211</v>
      </c>
      <c r="L3027" s="48">
        <v>2211</v>
      </c>
      <c r="M3027" s="49" t="s">
        <v>95</v>
      </c>
      <c r="N3027" s="39" t="s">
        <v>96</v>
      </c>
      <c r="O3027" s="2">
        <v>0</v>
      </c>
      <c r="P3027" s="2">
        <v>0</v>
      </c>
      <c r="Q3027" s="39">
        <v>20.36</v>
      </c>
      <c r="R3027" s="2">
        <v>2.6467999999999998</v>
      </c>
      <c r="S3027" s="2">
        <v>0</v>
      </c>
      <c r="T3027" s="2">
        <v>0</v>
      </c>
      <c r="U3027" s="39">
        <v>23.006799999999998</v>
      </c>
      <c r="V3027" s="2">
        <v>0</v>
      </c>
      <c r="W3027" s="2" t="s">
        <v>1</v>
      </c>
      <c r="X3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7"/>
      <c r="Z3027"/>
      <c r="AA3027"/>
    </row>
    <row r="3028" spans="5:27" hidden="1">
      <c r="E3028" s="2" t="s">
        <v>8563</v>
      </c>
      <c r="F3028" s="2" t="s">
        <v>8622</v>
      </c>
      <c r="G3028" s="2" t="s">
        <v>1</v>
      </c>
      <c r="H3028" s="2" t="s">
        <v>0</v>
      </c>
      <c r="I3028" s="2" t="s">
        <v>8149</v>
      </c>
      <c r="J3028" s="2" t="s">
        <v>8150</v>
      </c>
      <c r="K3028" s="41">
        <v>2212</v>
      </c>
      <c r="L3028" s="48">
        <v>2212</v>
      </c>
      <c r="M3028" s="49" t="s">
        <v>95</v>
      </c>
      <c r="N3028" s="39" t="s">
        <v>96</v>
      </c>
      <c r="O3028" s="2">
        <v>0</v>
      </c>
      <c r="P3028" s="2">
        <v>0</v>
      </c>
      <c r="Q3028" s="39">
        <v>64.510000000000005</v>
      </c>
      <c r="R3028" s="2">
        <v>8.3863000000000003</v>
      </c>
      <c r="S3028" s="2">
        <v>0</v>
      </c>
      <c r="T3028" s="2">
        <v>0</v>
      </c>
      <c r="U3028" s="39">
        <v>72.896300000000011</v>
      </c>
      <c r="V3028" s="2">
        <v>0</v>
      </c>
      <c r="W3028" s="2" t="s">
        <v>1</v>
      </c>
      <c r="X3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8"/>
      <c r="Z3028"/>
      <c r="AA3028"/>
    </row>
    <row r="3029" spans="5:27" hidden="1">
      <c r="E3029" s="2" t="s">
        <v>8563</v>
      </c>
      <c r="F3029" s="2" t="s">
        <v>8622</v>
      </c>
      <c r="G3029" s="2" t="s">
        <v>1</v>
      </c>
      <c r="H3029" s="2" t="s">
        <v>0</v>
      </c>
      <c r="I3029" s="2" t="s">
        <v>8149</v>
      </c>
      <c r="J3029" s="2" t="s">
        <v>8150</v>
      </c>
      <c r="K3029" s="41">
        <v>2213</v>
      </c>
      <c r="L3029" s="48">
        <v>2213</v>
      </c>
      <c r="M3029" s="49" t="s">
        <v>95</v>
      </c>
      <c r="N3029" s="39" t="s">
        <v>96</v>
      </c>
      <c r="O3029" s="2">
        <v>0</v>
      </c>
      <c r="P3029" s="2">
        <v>0</v>
      </c>
      <c r="Q3029" s="39">
        <v>14.74</v>
      </c>
      <c r="R3029" s="2">
        <v>1.9162000000000001</v>
      </c>
      <c r="S3029" s="2">
        <v>0</v>
      </c>
      <c r="T3029" s="2">
        <v>0</v>
      </c>
      <c r="U3029" s="39">
        <v>16.656200000000002</v>
      </c>
      <c r="V3029" s="2">
        <v>0</v>
      </c>
      <c r="W3029" s="2" t="s">
        <v>1</v>
      </c>
      <c r="X3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29"/>
      <c r="Z3029"/>
      <c r="AA3029"/>
    </row>
    <row r="3030" spans="5:27" hidden="1">
      <c r="E3030" s="2" t="s">
        <v>8563</v>
      </c>
      <c r="F3030" s="2" t="s">
        <v>8622</v>
      </c>
      <c r="G3030" s="2" t="s">
        <v>1</v>
      </c>
      <c r="H3030" s="2" t="s">
        <v>0</v>
      </c>
      <c r="I3030" s="2" t="s">
        <v>8149</v>
      </c>
      <c r="J3030" s="2" t="s">
        <v>8150</v>
      </c>
      <c r="K3030" s="41">
        <v>2214</v>
      </c>
      <c r="L3030" s="48">
        <v>2214</v>
      </c>
      <c r="M3030" s="49" t="s">
        <v>95</v>
      </c>
      <c r="N3030" s="39" t="s">
        <v>96</v>
      </c>
      <c r="O3030" s="2">
        <v>0</v>
      </c>
      <c r="P3030" s="2">
        <v>0</v>
      </c>
      <c r="Q3030" s="39">
        <v>20.82</v>
      </c>
      <c r="R3030" s="2">
        <v>2.7066000000000003</v>
      </c>
      <c r="S3030" s="2">
        <v>0</v>
      </c>
      <c r="T3030" s="2">
        <v>0</v>
      </c>
      <c r="U3030" s="39">
        <v>23.526600000000002</v>
      </c>
      <c r="V3030" s="2">
        <v>0</v>
      </c>
      <c r="W3030" s="2" t="s">
        <v>1</v>
      </c>
      <c r="X3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0"/>
      <c r="Z3030"/>
      <c r="AA3030"/>
    </row>
    <row r="3031" spans="5:27" hidden="1">
      <c r="E3031" s="2" t="s">
        <v>8563</v>
      </c>
      <c r="F3031" s="2" t="s">
        <v>8622</v>
      </c>
      <c r="G3031" s="2" t="s">
        <v>1</v>
      </c>
      <c r="H3031" s="2" t="s">
        <v>0</v>
      </c>
      <c r="I3031" s="2" t="s">
        <v>8149</v>
      </c>
      <c r="J3031" s="2" t="s">
        <v>8150</v>
      </c>
      <c r="K3031" s="41">
        <v>2215</v>
      </c>
      <c r="L3031" s="48">
        <v>2215</v>
      </c>
      <c r="M3031" s="49" t="s">
        <v>95</v>
      </c>
      <c r="N3031" s="39" t="s">
        <v>96</v>
      </c>
      <c r="O3031" s="2">
        <v>0</v>
      </c>
      <c r="P3031" s="2">
        <v>0</v>
      </c>
      <c r="Q3031" s="39">
        <v>20.04</v>
      </c>
      <c r="R3031" s="2">
        <v>2.6052</v>
      </c>
      <c r="S3031" s="2">
        <v>0</v>
      </c>
      <c r="T3031" s="2">
        <v>0</v>
      </c>
      <c r="U3031" s="39">
        <v>22.645199999999999</v>
      </c>
      <c r="V3031" s="2">
        <v>0</v>
      </c>
      <c r="W3031" s="2" t="s">
        <v>1</v>
      </c>
      <c r="X3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1"/>
      <c r="Z3031"/>
      <c r="AA3031"/>
    </row>
    <row r="3032" spans="5:27" hidden="1">
      <c r="E3032" s="2" t="s">
        <v>8563</v>
      </c>
      <c r="F3032" s="2" t="s">
        <v>8622</v>
      </c>
      <c r="G3032" s="2" t="s">
        <v>1</v>
      </c>
      <c r="H3032" s="2" t="s">
        <v>0</v>
      </c>
      <c r="I3032" s="2" t="s">
        <v>8149</v>
      </c>
      <c r="J3032" s="2" t="s">
        <v>8150</v>
      </c>
      <c r="K3032" s="41">
        <v>2216</v>
      </c>
      <c r="L3032" s="48">
        <v>2216</v>
      </c>
      <c r="M3032" s="49" t="s">
        <v>95</v>
      </c>
      <c r="N3032" s="39" t="s">
        <v>96</v>
      </c>
      <c r="O3032" s="2">
        <v>0</v>
      </c>
      <c r="P3032" s="2">
        <v>0</v>
      </c>
      <c r="Q3032" s="39">
        <v>10.47</v>
      </c>
      <c r="R3032" s="2">
        <v>1.3611000000000002</v>
      </c>
      <c r="S3032" s="2">
        <v>0</v>
      </c>
      <c r="T3032" s="2">
        <v>0</v>
      </c>
      <c r="U3032" s="39">
        <v>11.831100000000001</v>
      </c>
      <c r="V3032" s="2">
        <v>0</v>
      </c>
      <c r="W3032" s="2" t="s">
        <v>1</v>
      </c>
      <c r="X3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2"/>
      <c r="Z3032"/>
      <c r="AA3032"/>
    </row>
    <row r="3033" spans="5:27" hidden="1">
      <c r="E3033" s="2" t="s">
        <v>8563</v>
      </c>
      <c r="F3033" s="2" t="s">
        <v>8622</v>
      </c>
      <c r="G3033" s="2" t="s">
        <v>1</v>
      </c>
      <c r="H3033" s="2" t="s">
        <v>0</v>
      </c>
      <c r="I3033" s="2" t="s">
        <v>8149</v>
      </c>
      <c r="J3033" s="2" t="s">
        <v>8150</v>
      </c>
      <c r="K3033" s="41">
        <v>2217</v>
      </c>
      <c r="L3033" s="48">
        <v>2217</v>
      </c>
      <c r="M3033" s="49" t="s">
        <v>95</v>
      </c>
      <c r="N3033" s="39" t="s">
        <v>96</v>
      </c>
      <c r="O3033" s="2">
        <v>0</v>
      </c>
      <c r="P3033" s="2">
        <v>0</v>
      </c>
      <c r="Q3033" s="39">
        <v>8.36</v>
      </c>
      <c r="R3033" s="2">
        <v>1.0868</v>
      </c>
      <c r="S3033" s="2">
        <v>0</v>
      </c>
      <c r="T3033" s="2">
        <v>0</v>
      </c>
      <c r="U3033" s="39">
        <v>9.4467999999999996</v>
      </c>
      <c r="V3033" s="2">
        <v>0</v>
      </c>
      <c r="W3033" s="2" t="s">
        <v>1</v>
      </c>
      <c r="X3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3"/>
      <c r="Z3033"/>
      <c r="AA3033"/>
    </row>
    <row r="3034" spans="5:27" hidden="1">
      <c r="E3034" s="2" t="s">
        <v>8563</v>
      </c>
      <c r="F3034" s="2" t="s">
        <v>8622</v>
      </c>
      <c r="G3034" s="2" t="s">
        <v>1</v>
      </c>
      <c r="H3034" s="2" t="s">
        <v>0</v>
      </c>
      <c r="I3034" s="2" t="s">
        <v>8149</v>
      </c>
      <c r="J3034" s="2" t="s">
        <v>8150</v>
      </c>
      <c r="K3034" s="41">
        <v>2218</v>
      </c>
      <c r="L3034" s="48">
        <v>2218</v>
      </c>
      <c r="M3034" s="49" t="s">
        <v>95</v>
      </c>
      <c r="N3034" s="39" t="s">
        <v>96</v>
      </c>
      <c r="O3034" s="2">
        <v>0</v>
      </c>
      <c r="P3034" s="2">
        <v>0</v>
      </c>
      <c r="Q3034" s="39">
        <v>24.04</v>
      </c>
      <c r="R3034" s="2">
        <v>3.1252</v>
      </c>
      <c r="S3034" s="2">
        <v>0</v>
      </c>
      <c r="T3034" s="2">
        <v>0</v>
      </c>
      <c r="U3034" s="39">
        <v>27.165199999999999</v>
      </c>
      <c r="V3034" s="2">
        <v>0</v>
      </c>
      <c r="W3034" s="2" t="s">
        <v>1</v>
      </c>
      <c r="X3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4"/>
      <c r="Z3034"/>
      <c r="AA3034"/>
    </row>
    <row r="3035" spans="5:27" hidden="1">
      <c r="E3035" s="2" t="s">
        <v>8563</v>
      </c>
      <c r="F3035" s="2" t="s">
        <v>8622</v>
      </c>
      <c r="G3035" s="2" t="s">
        <v>1</v>
      </c>
      <c r="H3035" s="2" t="s">
        <v>0</v>
      </c>
      <c r="I3035" s="2" t="s">
        <v>8149</v>
      </c>
      <c r="J3035" s="2" t="s">
        <v>8150</v>
      </c>
      <c r="K3035" s="41">
        <v>2219</v>
      </c>
      <c r="L3035" s="48">
        <v>2219</v>
      </c>
      <c r="M3035" s="49" t="s">
        <v>95</v>
      </c>
      <c r="N3035" s="39" t="s">
        <v>96</v>
      </c>
      <c r="O3035" s="2">
        <v>0</v>
      </c>
      <c r="P3035" s="2">
        <v>0</v>
      </c>
      <c r="Q3035" s="39">
        <v>7.16</v>
      </c>
      <c r="R3035" s="2">
        <v>0.93080000000000007</v>
      </c>
      <c r="S3035" s="2">
        <v>0</v>
      </c>
      <c r="T3035" s="2">
        <v>0</v>
      </c>
      <c r="U3035" s="39">
        <v>8.0907999999999998</v>
      </c>
      <c r="V3035" s="2">
        <v>0</v>
      </c>
      <c r="W3035" s="2" t="s">
        <v>1</v>
      </c>
      <c r="X3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5"/>
      <c r="Z3035"/>
      <c r="AA3035"/>
    </row>
    <row r="3036" spans="5:27" hidden="1">
      <c r="E3036" s="2" t="s">
        <v>8563</v>
      </c>
      <c r="F3036" s="2" t="s">
        <v>8622</v>
      </c>
      <c r="G3036" s="2" t="s">
        <v>1</v>
      </c>
      <c r="H3036" s="2" t="s">
        <v>0</v>
      </c>
      <c r="I3036" s="2" t="s">
        <v>8149</v>
      </c>
      <c r="J3036" s="2" t="s">
        <v>8150</v>
      </c>
      <c r="K3036" s="41">
        <v>2220</v>
      </c>
      <c r="L3036" s="48">
        <v>2220</v>
      </c>
      <c r="M3036" s="49" t="s">
        <v>383</v>
      </c>
      <c r="N3036" s="39" t="s">
        <v>384</v>
      </c>
      <c r="O3036" s="2">
        <v>0</v>
      </c>
      <c r="P3036" s="2">
        <v>0</v>
      </c>
      <c r="Q3036" s="39">
        <v>244.68</v>
      </c>
      <c r="R3036" s="2">
        <v>31.808400000000002</v>
      </c>
      <c r="S3036" s="2">
        <v>0</v>
      </c>
      <c r="T3036" s="2">
        <v>0</v>
      </c>
      <c r="U3036" s="39">
        <v>276.48840000000001</v>
      </c>
      <c r="V3036" s="2">
        <v>0</v>
      </c>
      <c r="W3036" s="2" t="s">
        <v>1</v>
      </c>
      <c r="X3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6"/>
      <c r="Z3036"/>
      <c r="AA3036"/>
    </row>
    <row r="3037" spans="5:27" hidden="1">
      <c r="E3037" s="2" t="s">
        <v>8563</v>
      </c>
      <c r="F3037" s="2" t="s">
        <v>8622</v>
      </c>
      <c r="G3037" s="2" t="s">
        <v>1</v>
      </c>
      <c r="H3037" s="2" t="s">
        <v>0</v>
      </c>
      <c r="I3037" s="2" t="s">
        <v>8149</v>
      </c>
      <c r="J3037" s="2" t="s">
        <v>8150</v>
      </c>
      <c r="K3037" s="41">
        <v>2221</v>
      </c>
      <c r="L3037" s="48">
        <v>2221</v>
      </c>
      <c r="M3037" s="49" t="s">
        <v>634</v>
      </c>
      <c r="N3037" s="39" t="s">
        <v>635</v>
      </c>
      <c r="O3037" s="2">
        <v>0</v>
      </c>
      <c r="P3037" s="2">
        <v>0</v>
      </c>
      <c r="Q3037" s="39">
        <v>336.21</v>
      </c>
      <c r="R3037" s="2">
        <v>43.707299999999996</v>
      </c>
      <c r="S3037" s="2">
        <v>0</v>
      </c>
      <c r="T3037" s="2">
        <v>0</v>
      </c>
      <c r="U3037" s="39">
        <v>379.91729999999995</v>
      </c>
      <c r="V3037" s="2">
        <v>0</v>
      </c>
      <c r="W3037" s="2" t="s">
        <v>1</v>
      </c>
      <c r="X3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7"/>
      <c r="Z3037"/>
      <c r="AA3037"/>
    </row>
    <row r="3038" spans="5:27" hidden="1">
      <c r="E3038" s="2" t="s">
        <v>8563</v>
      </c>
      <c r="F3038" s="2" t="s">
        <v>8622</v>
      </c>
      <c r="G3038" s="2" t="s">
        <v>1</v>
      </c>
      <c r="H3038" s="2" t="s">
        <v>0</v>
      </c>
      <c r="I3038" s="2" t="s">
        <v>8149</v>
      </c>
      <c r="J3038" s="2" t="s">
        <v>8150</v>
      </c>
      <c r="K3038" s="41">
        <v>2222</v>
      </c>
      <c r="L3038" s="48">
        <v>2222</v>
      </c>
      <c r="M3038" s="49" t="s">
        <v>435</v>
      </c>
      <c r="N3038" s="39" t="s">
        <v>436</v>
      </c>
      <c r="O3038" s="2">
        <v>0</v>
      </c>
      <c r="P3038" s="2">
        <v>0</v>
      </c>
      <c r="Q3038" s="39">
        <v>2805.39</v>
      </c>
      <c r="R3038" s="2">
        <v>364.70069999999998</v>
      </c>
      <c r="S3038" s="2">
        <v>0</v>
      </c>
      <c r="T3038" s="2">
        <v>0</v>
      </c>
      <c r="U3038" s="39">
        <v>3170.0906999999997</v>
      </c>
      <c r="V3038" s="2">
        <v>0</v>
      </c>
      <c r="W3038" s="2" t="s">
        <v>1</v>
      </c>
      <c r="X3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8"/>
      <c r="Z3038"/>
      <c r="AA3038"/>
    </row>
    <row r="3039" spans="5:27" hidden="1">
      <c r="E3039" s="2" t="s">
        <v>8563</v>
      </c>
      <c r="F3039" s="2" t="s">
        <v>8622</v>
      </c>
      <c r="G3039" s="2" t="s">
        <v>1</v>
      </c>
      <c r="H3039" s="2" t="s">
        <v>0</v>
      </c>
      <c r="I3039" s="2" t="s">
        <v>8149</v>
      </c>
      <c r="J3039" s="2" t="s">
        <v>8150</v>
      </c>
      <c r="K3039" s="41">
        <v>2223</v>
      </c>
      <c r="L3039" s="48">
        <v>2223</v>
      </c>
      <c r="M3039" s="49" t="s">
        <v>830</v>
      </c>
      <c r="N3039" s="39" t="s">
        <v>831</v>
      </c>
      <c r="O3039" s="2">
        <v>0</v>
      </c>
      <c r="P3039" s="2">
        <v>0</v>
      </c>
      <c r="Q3039" s="39">
        <v>1476.99</v>
      </c>
      <c r="R3039" s="2">
        <v>192.0087</v>
      </c>
      <c r="S3039" s="2">
        <v>0</v>
      </c>
      <c r="T3039" s="2">
        <v>0</v>
      </c>
      <c r="U3039" s="39">
        <v>1668.9987000000001</v>
      </c>
      <c r="V3039" s="2">
        <v>0</v>
      </c>
      <c r="W3039" s="2" t="s">
        <v>1</v>
      </c>
      <c r="X3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39"/>
      <c r="Z3039"/>
      <c r="AA3039"/>
    </row>
    <row r="3040" spans="5:27" hidden="1">
      <c r="E3040" s="2" t="s">
        <v>8563</v>
      </c>
      <c r="F3040" s="2" t="s">
        <v>8622</v>
      </c>
      <c r="G3040" s="2" t="s">
        <v>1</v>
      </c>
      <c r="H3040" s="2" t="s">
        <v>0</v>
      </c>
      <c r="I3040" s="2" t="s">
        <v>8149</v>
      </c>
      <c r="J3040" s="2" t="s">
        <v>8150</v>
      </c>
      <c r="K3040" s="41">
        <v>2224</v>
      </c>
      <c r="L3040" s="48">
        <v>2224</v>
      </c>
      <c r="M3040" s="49" t="s">
        <v>333</v>
      </c>
      <c r="N3040" s="39" t="s">
        <v>334</v>
      </c>
      <c r="O3040" s="2">
        <v>0</v>
      </c>
      <c r="P3040" s="2">
        <v>0</v>
      </c>
      <c r="Q3040" s="39">
        <v>234.46</v>
      </c>
      <c r="R3040" s="2">
        <v>30.479800000000001</v>
      </c>
      <c r="S3040" s="2">
        <v>0</v>
      </c>
      <c r="T3040" s="2">
        <v>0</v>
      </c>
      <c r="U3040" s="39">
        <v>264.93979999999999</v>
      </c>
      <c r="V3040" s="2">
        <v>0</v>
      </c>
      <c r="W3040" s="2" t="s">
        <v>1</v>
      </c>
      <c r="X3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0"/>
      <c r="Z3040"/>
      <c r="AA3040"/>
    </row>
    <row r="3041" spans="5:27" hidden="1">
      <c r="E3041" s="2" t="s">
        <v>8563</v>
      </c>
      <c r="F3041" s="2" t="s">
        <v>8622</v>
      </c>
      <c r="G3041" s="2" t="s">
        <v>1</v>
      </c>
      <c r="H3041" s="2" t="s">
        <v>0</v>
      </c>
      <c r="I3041" s="2" t="s">
        <v>8149</v>
      </c>
      <c r="J3041" s="2" t="s">
        <v>8150</v>
      </c>
      <c r="K3041" s="41">
        <v>2225</v>
      </c>
      <c r="L3041" s="48">
        <v>2225</v>
      </c>
      <c r="M3041" s="49" t="s">
        <v>333</v>
      </c>
      <c r="N3041" s="39" t="s">
        <v>334</v>
      </c>
      <c r="O3041" s="2">
        <v>0</v>
      </c>
      <c r="P3041" s="2">
        <v>0</v>
      </c>
      <c r="Q3041" s="39">
        <v>132.52000000000001</v>
      </c>
      <c r="R3041" s="2">
        <v>17.227600000000002</v>
      </c>
      <c r="S3041" s="2">
        <v>0</v>
      </c>
      <c r="T3041" s="2">
        <v>0</v>
      </c>
      <c r="U3041" s="39">
        <v>149.74760000000001</v>
      </c>
      <c r="V3041" s="2">
        <v>0</v>
      </c>
      <c r="W3041" s="2" t="s">
        <v>1</v>
      </c>
      <c r="X3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1"/>
      <c r="Z3041"/>
      <c r="AA3041"/>
    </row>
    <row r="3042" spans="5:27" hidden="1">
      <c r="E3042" s="2" t="s">
        <v>8563</v>
      </c>
      <c r="F3042" s="2" t="s">
        <v>8622</v>
      </c>
      <c r="G3042" s="2" t="s">
        <v>1</v>
      </c>
      <c r="H3042" s="2" t="s">
        <v>0</v>
      </c>
      <c r="I3042" s="2" t="s">
        <v>8149</v>
      </c>
      <c r="J3042" s="2" t="s">
        <v>8150</v>
      </c>
      <c r="K3042" s="41">
        <v>2226</v>
      </c>
      <c r="L3042" s="48">
        <v>2226</v>
      </c>
      <c r="M3042" s="49" t="s">
        <v>333</v>
      </c>
      <c r="N3042" s="39" t="s">
        <v>334</v>
      </c>
      <c r="O3042" s="2">
        <v>0</v>
      </c>
      <c r="P3042" s="2">
        <v>0</v>
      </c>
      <c r="Q3042" s="39">
        <v>81.56</v>
      </c>
      <c r="R3042" s="2">
        <v>10.6028</v>
      </c>
      <c r="S3042" s="2">
        <v>0</v>
      </c>
      <c r="T3042" s="2">
        <v>0</v>
      </c>
      <c r="U3042" s="39">
        <v>92.162800000000004</v>
      </c>
      <c r="V3042" s="2">
        <v>0</v>
      </c>
      <c r="W3042" s="2" t="s">
        <v>1</v>
      </c>
      <c r="X3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2"/>
      <c r="Z3042"/>
      <c r="AA3042"/>
    </row>
    <row r="3043" spans="5:27" hidden="1">
      <c r="E3043" s="2" t="s">
        <v>8563</v>
      </c>
      <c r="F3043" s="2" t="s">
        <v>8622</v>
      </c>
      <c r="G3043" s="2" t="s">
        <v>1</v>
      </c>
      <c r="H3043" s="2" t="s">
        <v>0</v>
      </c>
      <c r="I3043" s="2" t="s">
        <v>8149</v>
      </c>
      <c r="J3043" s="2" t="s">
        <v>8150</v>
      </c>
      <c r="K3043" s="41">
        <v>2227</v>
      </c>
      <c r="L3043" s="48">
        <v>2227</v>
      </c>
      <c r="M3043" s="49" t="s">
        <v>333</v>
      </c>
      <c r="N3043" s="39" t="s">
        <v>334</v>
      </c>
      <c r="O3043" s="2">
        <v>0</v>
      </c>
      <c r="P3043" s="2">
        <v>0</v>
      </c>
      <c r="Q3043" s="39">
        <v>101.93</v>
      </c>
      <c r="R3043" s="2">
        <v>13.250900000000001</v>
      </c>
      <c r="S3043" s="2">
        <v>0</v>
      </c>
      <c r="T3043" s="2">
        <v>0</v>
      </c>
      <c r="U3043" s="39">
        <v>115.18090000000001</v>
      </c>
      <c r="V3043" s="2">
        <v>0</v>
      </c>
      <c r="W3043" s="2" t="s">
        <v>1</v>
      </c>
      <c r="X3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3"/>
      <c r="Z3043"/>
      <c r="AA3043"/>
    </row>
    <row r="3044" spans="5:27" hidden="1">
      <c r="E3044" s="2" t="s">
        <v>8563</v>
      </c>
      <c r="F3044" s="2" t="s">
        <v>8622</v>
      </c>
      <c r="G3044" s="2" t="s">
        <v>1</v>
      </c>
      <c r="H3044" s="2" t="s">
        <v>0</v>
      </c>
      <c r="I3044" s="2" t="s">
        <v>8149</v>
      </c>
      <c r="J3044" s="2" t="s">
        <v>8150</v>
      </c>
      <c r="K3044" s="41">
        <v>2228</v>
      </c>
      <c r="L3044" s="48">
        <v>2228</v>
      </c>
      <c r="M3044" s="49" t="s">
        <v>7859</v>
      </c>
      <c r="N3044" s="39" t="s">
        <v>7860</v>
      </c>
      <c r="O3044" s="2">
        <v>0</v>
      </c>
      <c r="P3044" s="2">
        <v>0</v>
      </c>
      <c r="Q3044" s="39">
        <v>26.47</v>
      </c>
      <c r="R3044" s="2">
        <v>3.4411</v>
      </c>
      <c r="S3044" s="2">
        <v>0</v>
      </c>
      <c r="T3044" s="2">
        <v>0</v>
      </c>
      <c r="U3044" s="39">
        <v>29.911099999999998</v>
      </c>
      <c r="V3044" s="2">
        <v>0</v>
      </c>
      <c r="W3044" s="2" t="s">
        <v>1</v>
      </c>
      <c r="X3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4"/>
      <c r="Z3044"/>
      <c r="AA3044"/>
    </row>
    <row r="3045" spans="5:27" hidden="1">
      <c r="E3045" s="2" t="s">
        <v>8563</v>
      </c>
      <c r="F3045" s="2" t="s">
        <v>8622</v>
      </c>
      <c r="G3045" s="2" t="s">
        <v>1</v>
      </c>
      <c r="H3045" s="2" t="s">
        <v>0</v>
      </c>
      <c r="I3045" s="2" t="s">
        <v>8149</v>
      </c>
      <c r="J3045" s="2" t="s">
        <v>8150</v>
      </c>
      <c r="K3045" s="41">
        <v>2229</v>
      </c>
      <c r="L3045" s="48">
        <v>2229</v>
      </c>
      <c r="M3045" s="49" t="s">
        <v>118</v>
      </c>
      <c r="N3045" s="39" t="s">
        <v>119</v>
      </c>
      <c r="O3045" s="2">
        <v>0</v>
      </c>
      <c r="P3045" s="2">
        <v>0</v>
      </c>
      <c r="Q3045" s="39">
        <v>48.96</v>
      </c>
      <c r="R3045" s="2">
        <v>6.3648000000000007</v>
      </c>
      <c r="S3045" s="2">
        <v>0</v>
      </c>
      <c r="T3045" s="2">
        <v>0</v>
      </c>
      <c r="U3045" s="39">
        <v>55.324800000000003</v>
      </c>
      <c r="V3045" s="2">
        <v>0</v>
      </c>
      <c r="W3045" s="2" t="s">
        <v>1</v>
      </c>
      <c r="X3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5"/>
      <c r="Z3045"/>
      <c r="AA3045"/>
    </row>
    <row r="3046" spans="5:27" hidden="1">
      <c r="E3046" s="2" t="s">
        <v>8563</v>
      </c>
      <c r="F3046" s="2" t="s">
        <v>8622</v>
      </c>
      <c r="G3046" s="2" t="s">
        <v>1</v>
      </c>
      <c r="H3046" s="2" t="s">
        <v>0</v>
      </c>
      <c r="I3046" s="2" t="s">
        <v>8149</v>
      </c>
      <c r="J3046" s="2" t="s">
        <v>8150</v>
      </c>
      <c r="K3046" s="41">
        <v>2230</v>
      </c>
      <c r="L3046" s="48">
        <v>2230</v>
      </c>
      <c r="M3046" s="49" t="s">
        <v>851</v>
      </c>
      <c r="N3046" s="39" t="s">
        <v>852</v>
      </c>
      <c r="O3046" s="2">
        <v>0</v>
      </c>
      <c r="P3046" s="2">
        <v>0</v>
      </c>
      <c r="Q3046" s="39">
        <v>196.91</v>
      </c>
      <c r="R3046" s="2">
        <v>25.598300000000002</v>
      </c>
      <c r="S3046" s="2">
        <v>0</v>
      </c>
      <c r="T3046" s="2">
        <v>0</v>
      </c>
      <c r="U3046" s="39">
        <v>222.50829999999999</v>
      </c>
      <c r="V3046" s="2">
        <v>0</v>
      </c>
      <c r="W3046" s="2" t="s">
        <v>1</v>
      </c>
      <c r="X3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6"/>
      <c r="Z3046"/>
      <c r="AA3046"/>
    </row>
    <row r="3047" spans="5:27" hidden="1">
      <c r="E3047" s="2" t="s">
        <v>8563</v>
      </c>
      <c r="F3047" s="2" t="s">
        <v>8622</v>
      </c>
      <c r="G3047" s="2" t="s">
        <v>1</v>
      </c>
      <c r="H3047" s="2" t="s">
        <v>0</v>
      </c>
      <c r="I3047" s="2" t="s">
        <v>8149</v>
      </c>
      <c r="J3047" s="2" t="s">
        <v>8150</v>
      </c>
      <c r="K3047" s="41">
        <v>2231</v>
      </c>
      <c r="L3047" s="48">
        <v>2231</v>
      </c>
      <c r="M3047" s="49">
        <v>0</v>
      </c>
      <c r="N3047" s="39" t="s">
        <v>1393</v>
      </c>
      <c r="O3047" s="2">
        <v>0</v>
      </c>
      <c r="P3047" s="2">
        <v>0</v>
      </c>
      <c r="Q3047" s="39">
        <v>201.04</v>
      </c>
      <c r="R3047" s="2">
        <v>26.135200000000001</v>
      </c>
      <c r="S3047" s="2">
        <v>0</v>
      </c>
      <c r="T3047" s="2">
        <v>0</v>
      </c>
      <c r="U3047" s="39">
        <v>227.17519999999999</v>
      </c>
      <c r="V3047" s="2" t="s">
        <v>8399</v>
      </c>
      <c r="W3047" s="2" t="s">
        <v>1</v>
      </c>
      <c r="X3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7"/>
      <c r="Z3047"/>
      <c r="AA3047"/>
    </row>
    <row r="3048" spans="5:27" hidden="1">
      <c r="E3048" s="2" t="s">
        <v>8563</v>
      </c>
      <c r="F3048" s="2" t="s">
        <v>8622</v>
      </c>
      <c r="G3048" s="2" t="s">
        <v>1</v>
      </c>
      <c r="H3048" s="2" t="s">
        <v>0</v>
      </c>
      <c r="I3048" s="2" t="s">
        <v>8149</v>
      </c>
      <c r="J3048" s="2" t="s">
        <v>8150</v>
      </c>
      <c r="K3048" s="41">
        <v>2232</v>
      </c>
      <c r="L3048" s="48">
        <v>2232</v>
      </c>
      <c r="M3048" s="49" t="s">
        <v>95</v>
      </c>
      <c r="N3048" s="39" t="s">
        <v>96</v>
      </c>
      <c r="O3048" s="2">
        <v>0</v>
      </c>
      <c r="P3048" s="2">
        <v>0</v>
      </c>
      <c r="Q3048" s="39">
        <v>5.3</v>
      </c>
      <c r="R3048" s="2">
        <v>0.68899999999999995</v>
      </c>
      <c r="S3048" s="2">
        <v>0</v>
      </c>
      <c r="T3048" s="2">
        <v>0</v>
      </c>
      <c r="U3048" s="39">
        <v>5.9889999999999999</v>
      </c>
      <c r="V3048" s="2">
        <v>0</v>
      </c>
      <c r="W3048" s="2" t="s">
        <v>1</v>
      </c>
      <c r="X3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8"/>
      <c r="Z3048"/>
      <c r="AA3048"/>
    </row>
    <row r="3049" spans="5:27" hidden="1">
      <c r="E3049" s="2" t="s">
        <v>8563</v>
      </c>
      <c r="F3049" s="2" t="s">
        <v>8622</v>
      </c>
      <c r="G3049" s="2" t="s">
        <v>1</v>
      </c>
      <c r="H3049" s="2" t="s">
        <v>0</v>
      </c>
      <c r="I3049" s="2" t="s">
        <v>8149</v>
      </c>
      <c r="J3049" s="2" t="s">
        <v>8150</v>
      </c>
      <c r="K3049" s="41">
        <v>2233</v>
      </c>
      <c r="L3049" s="48">
        <v>2233</v>
      </c>
      <c r="M3049" s="49" t="s">
        <v>95</v>
      </c>
      <c r="N3049" s="39" t="s">
        <v>96</v>
      </c>
      <c r="O3049" s="2">
        <v>0</v>
      </c>
      <c r="P3049" s="2">
        <v>0</v>
      </c>
      <c r="Q3049" s="39">
        <v>5.3</v>
      </c>
      <c r="R3049" s="2">
        <v>0.68899999999999995</v>
      </c>
      <c r="S3049" s="2">
        <v>0</v>
      </c>
      <c r="T3049" s="2">
        <v>0</v>
      </c>
      <c r="U3049" s="39">
        <v>5.9889999999999999</v>
      </c>
      <c r="V3049" s="2">
        <v>0</v>
      </c>
      <c r="W3049" s="2" t="s">
        <v>1</v>
      </c>
      <c r="X3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49"/>
      <c r="Z3049"/>
      <c r="AA3049"/>
    </row>
    <row r="3050" spans="5:27" hidden="1">
      <c r="E3050" s="2" t="s">
        <v>8563</v>
      </c>
      <c r="F3050" s="2" t="s">
        <v>8622</v>
      </c>
      <c r="G3050" s="2" t="s">
        <v>1</v>
      </c>
      <c r="H3050" s="2" t="s">
        <v>0</v>
      </c>
      <c r="I3050" s="2" t="s">
        <v>8149</v>
      </c>
      <c r="J3050" s="2" t="s">
        <v>8150</v>
      </c>
      <c r="K3050" s="41">
        <v>2234</v>
      </c>
      <c r="L3050" s="48">
        <v>2234</v>
      </c>
      <c r="M3050" s="49" t="s">
        <v>95</v>
      </c>
      <c r="N3050" s="39" t="s">
        <v>96</v>
      </c>
      <c r="O3050" s="2">
        <v>0</v>
      </c>
      <c r="P3050" s="2">
        <v>0</v>
      </c>
      <c r="Q3050" s="39">
        <v>25.28</v>
      </c>
      <c r="R3050" s="2">
        <v>3.2864000000000004</v>
      </c>
      <c r="S3050" s="2">
        <v>0</v>
      </c>
      <c r="T3050" s="2">
        <v>0</v>
      </c>
      <c r="U3050" s="39">
        <v>28.566400000000002</v>
      </c>
      <c r="V3050" s="2">
        <v>0</v>
      </c>
      <c r="W3050" s="2" t="s">
        <v>1</v>
      </c>
      <c r="X3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0"/>
      <c r="Z3050"/>
      <c r="AA3050"/>
    </row>
    <row r="3051" spans="5:27" hidden="1">
      <c r="E3051" s="2" t="s">
        <v>8563</v>
      </c>
      <c r="F3051" s="2" t="s">
        <v>8622</v>
      </c>
      <c r="G3051" s="2" t="s">
        <v>1</v>
      </c>
      <c r="H3051" s="2" t="s">
        <v>0</v>
      </c>
      <c r="I3051" s="2" t="s">
        <v>8149</v>
      </c>
      <c r="J3051" s="2" t="s">
        <v>8150</v>
      </c>
      <c r="K3051" s="41">
        <v>2235</v>
      </c>
      <c r="L3051" s="48">
        <v>2235</v>
      </c>
      <c r="M3051" s="49" t="s">
        <v>95</v>
      </c>
      <c r="N3051" s="39" t="s">
        <v>96</v>
      </c>
      <c r="O3051" s="2">
        <v>0</v>
      </c>
      <c r="P3051" s="2">
        <v>0</v>
      </c>
      <c r="Q3051" s="39">
        <v>5.3</v>
      </c>
      <c r="R3051" s="2">
        <v>0.68899999999999995</v>
      </c>
      <c r="S3051" s="2">
        <v>0</v>
      </c>
      <c r="T3051" s="2">
        <v>0</v>
      </c>
      <c r="U3051" s="39">
        <v>5.9889999999999999</v>
      </c>
      <c r="V3051" s="2">
        <v>0</v>
      </c>
      <c r="W3051" s="2" t="s">
        <v>1</v>
      </c>
      <c r="X3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1"/>
      <c r="Z3051"/>
      <c r="AA3051"/>
    </row>
    <row r="3052" spans="5:27" hidden="1">
      <c r="E3052" s="2" t="s">
        <v>8563</v>
      </c>
      <c r="F3052" s="2" t="s">
        <v>8622</v>
      </c>
      <c r="G3052" s="2" t="s">
        <v>1</v>
      </c>
      <c r="H3052" s="2" t="s">
        <v>0</v>
      </c>
      <c r="I3052" s="2" t="s">
        <v>8149</v>
      </c>
      <c r="J3052" s="2" t="s">
        <v>8150</v>
      </c>
      <c r="K3052" s="41">
        <v>2236</v>
      </c>
      <c r="L3052" s="48">
        <v>2236</v>
      </c>
      <c r="M3052" s="49" t="s">
        <v>95</v>
      </c>
      <c r="N3052" s="39" t="s">
        <v>96</v>
      </c>
      <c r="O3052" s="2">
        <v>0</v>
      </c>
      <c r="P3052" s="2">
        <v>0</v>
      </c>
      <c r="Q3052" s="39">
        <v>15.9</v>
      </c>
      <c r="R3052" s="2">
        <v>2.0670000000000002</v>
      </c>
      <c r="S3052" s="2">
        <v>0</v>
      </c>
      <c r="T3052" s="2">
        <v>0</v>
      </c>
      <c r="U3052" s="39">
        <v>17.966999999999999</v>
      </c>
      <c r="V3052" s="2">
        <v>0</v>
      </c>
      <c r="W3052" s="2" t="s">
        <v>1</v>
      </c>
      <c r="X3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2"/>
      <c r="Z3052"/>
      <c r="AA3052"/>
    </row>
    <row r="3053" spans="5:27" hidden="1">
      <c r="E3053" s="2" t="s">
        <v>8563</v>
      </c>
      <c r="F3053" s="2" t="s">
        <v>8622</v>
      </c>
      <c r="G3053" s="2" t="s">
        <v>1</v>
      </c>
      <c r="H3053" s="2" t="s">
        <v>0</v>
      </c>
      <c r="I3053" s="2" t="s">
        <v>8149</v>
      </c>
      <c r="J3053" s="2" t="s">
        <v>8150</v>
      </c>
      <c r="K3053" s="41">
        <v>2237</v>
      </c>
      <c r="L3053" s="48">
        <v>2237</v>
      </c>
      <c r="M3053" s="49" t="s">
        <v>95</v>
      </c>
      <c r="N3053" s="39" t="s">
        <v>96</v>
      </c>
      <c r="O3053" s="2">
        <v>0</v>
      </c>
      <c r="P3053" s="2">
        <v>0</v>
      </c>
      <c r="Q3053" s="39">
        <v>14.74</v>
      </c>
      <c r="R3053" s="2">
        <v>1.9162000000000001</v>
      </c>
      <c r="S3053" s="2">
        <v>0</v>
      </c>
      <c r="T3053" s="2">
        <v>0</v>
      </c>
      <c r="U3053" s="39">
        <v>16.656200000000002</v>
      </c>
      <c r="V3053" s="2">
        <v>0</v>
      </c>
      <c r="W3053" s="2" t="s">
        <v>1</v>
      </c>
      <c r="X3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3"/>
      <c r="Z3053"/>
      <c r="AA3053"/>
    </row>
    <row r="3054" spans="5:27" hidden="1">
      <c r="E3054" s="2" t="s">
        <v>8563</v>
      </c>
      <c r="F3054" s="2" t="s">
        <v>8622</v>
      </c>
      <c r="G3054" s="2" t="s">
        <v>1</v>
      </c>
      <c r="H3054" s="2" t="s">
        <v>0</v>
      </c>
      <c r="I3054" s="2" t="s">
        <v>8149</v>
      </c>
      <c r="J3054" s="2" t="s">
        <v>8150</v>
      </c>
      <c r="K3054" s="41">
        <v>2238</v>
      </c>
      <c r="L3054" s="48">
        <v>2238</v>
      </c>
      <c r="M3054" s="49" t="s">
        <v>95</v>
      </c>
      <c r="N3054" s="39" t="s">
        <v>96</v>
      </c>
      <c r="O3054" s="2">
        <v>0</v>
      </c>
      <c r="P3054" s="2">
        <v>0</v>
      </c>
      <c r="Q3054" s="39">
        <v>19.62</v>
      </c>
      <c r="R3054" s="2">
        <v>2.5506000000000002</v>
      </c>
      <c r="S3054" s="2">
        <v>0</v>
      </c>
      <c r="T3054" s="2">
        <v>0</v>
      </c>
      <c r="U3054" s="39">
        <v>22.1706</v>
      </c>
      <c r="V3054" s="2">
        <v>0</v>
      </c>
      <c r="W3054" s="2" t="s">
        <v>1</v>
      </c>
      <c r="X3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4"/>
      <c r="Z3054"/>
      <c r="AA3054"/>
    </row>
    <row r="3055" spans="5:27" hidden="1">
      <c r="E3055" s="2" t="s">
        <v>8563</v>
      </c>
      <c r="F3055" s="2" t="s">
        <v>8622</v>
      </c>
      <c r="G3055" s="2" t="s">
        <v>1</v>
      </c>
      <c r="H3055" s="2" t="s">
        <v>0</v>
      </c>
      <c r="I3055" s="2" t="s">
        <v>8149</v>
      </c>
      <c r="J3055" s="2" t="s">
        <v>8150</v>
      </c>
      <c r="K3055" s="41">
        <v>2239</v>
      </c>
      <c r="L3055" s="48">
        <v>2239</v>
      </c>
      <c r="M3055" s="49" t="s">
        <v>95</v>
      </c>
      <c r="N3055" s="39" t="s">
        <v>96</v>
      </c>
      <c r="O3055" s="2">
        <v>0</v>
      </c>
      <c r="P3055" s="2">
        <v>0</v>
      </c>
      <c r="Q3055" s="39">
        <v>39.94</v>
      </c>
      <c r="R3055" s="2">
        <v>5.1921999999999997</v>
      </c>
      <c r="S3055" s="2">
        <v>0</v>
      </c>
      <c r="T3055" s="2">
        <v>0</v>
      </c>
      <c r="U3055" s="39">
        <v>45.132199999999997</v>
      </c>
      <c r="V3055" s="2">
        <v>0</v>
      </c>
      <c r="W3055" s="2" t="s">
        <v>1</v>
      </c>
      <c r="X3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5"/>
      <c r="Z3055"/>
      <c r="AA3055"/>
    </row>
    <row r="3056" spans="5:27" hidden="1">
      <c r="E3056" s="2" t="s">
        <v>8563</v>
      </c>
      <c r="F3056" s="2" t="s">
        <v>8622</v>
      </c>
      <c r="G3056" s="2" t="s">
        <v>1</v>
      </c>
      <c r="H3056" s="2" t="s">
        <v>0</v>
      </c>
      <c r="I3056" s="2" t="s">
        <v>8149</v>
      </c>
      <c r="J3056" s="2" t="s">
        <v>8150</v>
      </c>
      <c r="K3056" s="41">
        <v>2240</v>
      </c>
      <c r="L3056" s="48">
        <v>2240</v>
      </c>
      <c r="M3056" s="49" t="s">
        <v>95</v>
      </c>
      <c r="N3056" s="39" t="s">
        <v>96</v>
      </c>
      <c r="O3056" s="2">
        <v>0</v>
      </c>
      <c r="P3056" s="2">
        <v>0</v>
      </c>
      <c r="Q3056" s="39">
        <v>13.48</v>
      </c>
      <c r="R3056" s="2">
        <v>1.7524000000000002</v>
      </c>
      <c r="S3056" s="2">
        <v>0</v>
      </c>
      <c r="T3056" s="2">
        <v>0</v>
      </c>
      <c r="U3056" s="39">
        <v>15.2324</v>
      </c>
      <c r="V3056" s="2">
        <v>0</v>
      </c>
      <c r="W3056" s="2" t="s">
        <v>1</v>
      </c>
      <c r="X3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6"/>
      <c r="Z3056"/>
      <c r="AA3056"/>
    </row>
    <row r="3057" spans="5:27" hidden="1">
      <c r="E3057" s="2" t="s">
        <v>8563</v>
      </c>
      <c r="F3057" s="2" t="s">
        <v>8622</v>
      </c>
      <c r="G3057" s="2" t="s">
        <v>1</v>
      </c>
      <c r="H3057" s="2" t="s">
        <v>0</v>
      </c>
      <c r="I3057" s="2" t="s">
        <v>8149</v>
      </c>
      <c r="J3057" s="2" t="s">
        <v>8150</v>
      </c>
      <c r="K3057" s="41">
        <v>2241</v>
      </c>
      <c r="L3057" s="48">
        <v>2241</v>
      </c>
      <c r="M3057" s="49" t="s">
        <v>95</v>
      </c>
      <c r="N3057" s="39" t="s">
        <v>96</v>
      </c>
      <c r="O3057" s="2">
        <v>0</v>
      </c>
      <c r="P3057" s="2">
        <v>0</v>
      </c>
      <c r="Q3057" s="39">
        <v>40.74</v>
      </c>
      <c r="R3057" s="2">
        <v>5.2962000000000007</v>
      </c>
      <c r="S3057" s="2">
        <v>0</v>
      </c>
      <c r="T3057" s="2">
        <v>0</v>
      </c>
      <c r="U3057" s="39">
        <v>46.036200000000001</v>
      </c>
      <c r="V3057" s="2">
        <v>0</v>
      </c>
      <c r="W3057" s="2" t="s">
        <v>1</v>
      </c>
      <c r="X3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7"/>
      <c r="Z3057"/>
      <c r="AA3057"/>
    </row>
    <row r="3058" spans="5:27" hidden="1">
      <c r="E3058" s="2" t="s">
        <v>8563</v>
      </c>
      <c r="F3058" s="2" t="s">
        <v>8622</v>
      </c>
      <c r="G3058" s="2" t="s">
        <v>1</v>
      </c>
      <c r="H3058" s="2" t="s">
        <v>0</v>
      </c>
      <c r="I3058" s="2" t="s">
        <v>8149</v>
      </c>
      <c r="J3058" s="2" t="s">
        <v>8150</v>
      </c>
      <c r="K3058" s="41">
        <v>2242</v>
      </c>
      <c r="L3058" s="48">
        <v>2242</v>
      </c>
      <c r="M3058" s="49" t="s">
        <v>95</v>
      </c>
      <c r="N3058" s="39" t="s">
        <v>96</v>
      </c>
      <c r="O3058" s="2">
        <v>0</v>
      </c>
      <c r="P3058" s="2">
        <v>0</v>
      </c>
      <c r="Q3058" s="39">
        <v>5.3</v>
      </c>
      <c r="R3058" s="2">
        <v>0.68899999999999995</v>
      </c>
      <c r="S3058" s="2">
        <v>0</v>
      </c>
      <c r="T3058" s="2">
        <v>0</v>
      </c>
      <c r="U3058" s="39">
        <v>5.9889999999999999</v>
      </c>
      <c r="V3058" s="2">
        <v>0</v>
      </c>
      <c r="W3058" s="2" t="s">
        <v>1</v>
      </c>
      <c r="X3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8"/>
      <c r="Z3058"/>
      <c r="AA3058"/>
    </row>
    <row r="3059" spans="5:27" hidden="1">
      <c r="E3059" s="2" t="s">
        <v>8563</v>
      </c>
      <c r="F3059" s="2" t="s">
        <v>8622</v>
      </c>
      <c r="G3059" s="2" t="s">
        <v>1</v>
      </c>
      <c r="H3059" s="2" t="s">
        <v>0</v>
      </c>
      <c r="I3059" s="2" t="s">
        <v>8149</v>
      </c>
      <c r="J3059" s="2" t="s">
        <v>8150</v>
      </c>
      <c r="K3059" s="41">
        <v>2243</v>
      </c>
      <c r="L3059" s="48">
        <v>2243</v>
      </c>
      <c r="M3059" s="49" t="s">
        <v>95</v>
      </c>
      <c r="N3059" s="39" t="s">
        <v>96</v>
      </c>
      <c r="O3059" s="2">
        <v>0</v>
      </c>
      <c r="P3059" s="2">
        <v>0</v>
      </c>
      <c r="Q3059" s="39">
        <v>7.16</v>
      </c>
      <c r="R3059" s="2">
        <v>0.93080000000000007</v>
      </c>
      <c r="S3059" s="2">
        <v>0</v>
      </c>
      <c r="T3059" s="2">
        <v>0</v>
      </c>
      <c r="U3059" s="39">
        <v>8.0907999999999998</v>
      </c>
      <c r="V3059" s="2">
        <v>0</v>
      </c>
      <c r="W3059" s="2" t="s">
        <v>1</v>
      </c>
      <c r="X3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59"/>
      <c r="Z3059"/>
      <c r="AA3059"/>
    </row>
    <row r="3060" spans="5:27" hidden="1">
      <c r="E3060" s="2" t="s">
        <v>8563</v>
      </c>
      <c r="F3060" s="2" t="s">
        <v>8622</v>
      </c>
      <c r="G3060" s="2" t="s">
        <v>1</v>
      </c>
      <c r="H3060" s="2" t="s">
        <v>0</v>
      </c>
      <c r="I3060" s="2" t="s">
        <v>8149</v>
      </c>
      <c r="J3060" s="2" t="s">
        <v>8150</v>
      </c>
      <c r="K3060" s="41">
        <v>2244</v>
      </c>
      <c r="L3060" s="48">
        <v>2244</v>
      </c>
      <c r="M3060" s="49" t="s">
        <v>95</v>
      </c>
      <c r="N3060" s="39" t="s">
        <v>96</v>
      </c>
      <c r="O3060" s="2">
        <v>0</v>
      </c>
      <c r="P3060" s="2">
        <v>0</v>
      </c>
      <c r="Q3060" s="39">
        <v>21.48</v>
      </c>
      <c r="R3060" s="2">
        <v>2.7924000000000002</v>
      </c>
      <c r="S3060" s="2">
        <v>0</v>
      </c>
      <c r="T3060" s="2">
        <v>0</v>
      </c>
      <c r="U3060" s="39">
        <v>24.272400000000001</v>
      </c>
      <c r="V3060" s="2">
        <v>0</v>
      </c>
      <c r="W3060" s="2" t="s">
        <v>1</v>
      </c>
      <c r="X3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0"/>
      <c r="Z3060"/>
      <c r="AA3060"/>
    </row>
    <row r="3061" spans="5:27" hidden="1">
      <c r="E3061" s="2" t="s">
        <v>8563</v>
      </c>
      <c r="F3061" s="2" t="s">
        <v>8622</v>
      </c>
      <c r="G3061" s="2" t="s">
        <v>1</v>
      </c>
      <c r="H3061" s="2" t="s">
        <v>0</v>
      </c>
      <c r="I3061" s="2" t="s">
        <v>8149</v>
      </c>
      <c r="J3061" s="2" t="s">
        <v>8150</v>
      </c>
      <c r="K3061" s="41">
        <v>2245</v>
      </c>
      <c r="L3061" s="48">
        <v>2245</v>
      </c>
      <c r="M3061" s="49" t="s">
        <v>95</v>
      </c>
      <c r="N3061" s="39" t="s">
        <v>96</v>
      </c>
      <c r="O3061" s="2">
        <v>0</v>
      </c>
      <c r="P3061" s="2">
        <v>0</v>
      </c>
      <c r="Q3061" s="39">
        <v>5.3</v>
      </c>
      <c r="R3061" s="2">
        <v>0.68899999999999995</v>
      </c>
      <c r="S3061" s="2">
        <v>0</v>
      </c>
      <c r="T3061" s="2">
        <v>0</v>
      </c>
      <c r="U3061" s="39">
        <v>5.9889999999999999</v>
      </c>
      <c r="V3061" s="2">
        <v>0</v>
      </c>
      <c r="W3061" s="2" t="s">
        <v>1</v>
      </c>
      <c r="X3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1"/>
      <c r="Z3061"/>
      <c r="AA3061"/>
    </row>
    <row r="3062" spans="5:27" hidden="1">
      <c r="E3062" s="2" t="s">
        <v>8563</v>
      </c>
      <c r="F3062" s="2" t="s">
        <v>8622</v>
      </c>
      <c r="G3062" s="2" t="s">
        <v>1</v>
      </c>
      <c r="H3062" s="2" t="s">
        <v>0</v>
      </c>
      <c r="I3062" s="2" t="s">
        <v>8149</v>
      </c>
      <c r="J3062" s="2" t="s">
        <v>8150</v>
      </c>
      <c r="K3062" s="41">
        <v>2246</v>
      </c>
      <c r="L3062" s="48">
        <v>2246</v>
      </c>
      <c r="M3062" s="49" t="s">
        <v>95</v>
      </c>
      <c r="N3062" s="39" t="s">
        <v>96</v>
      </c>
      <c r="O3062" s="2">
        <v>0</v>
      </c>
      <c r="P3062" s="2">
        <v>0</v>
      </c>
      <c r="Q3062" s="39">
        <v>30.22</v>
      </c>
      <c r="R3062" s="2">
        <v>3.9285999999999999</v>
      </c>
      <c r="S3062" s="2">
        <v>0</v>
      </c>
      <c r="T3062" s="2">
        <v>0</v>
      </c>
      <c r="U3062" s="39">
        <v>34.148600000000002</v>
      </c>
      <c r="V3062" s="2">
        <v>0</v>
      </c>
      <c r="W3062" s="2" t="s">
        <v>1</v>
      </c>
      <c r="X3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2"/>
      <c r="Z3062"/>
      <c r="AA3062"/>
    </row>
    <row r="3063" spans="5:27" hidden="1">
      <c r="E3063" s="2" t="s">
        <v>8563</v>
      </c>
      <c r="F3063" s="2" t="s">
        <v>8622</v>
      </c>
      <c r="G3063" s="2" t="s">
        <v>1</v>
      </c>
      <c r="H3063" s="2" t="s">
        <v>0</v>
      </c>
      <c r="I3063" s="2" t="s">
        <v>8149</v>
      </c>
      <c r="J3063" s="2" t="s">
        <v>8150</v>
      </c>
      <c r="K3063" s="41">
        <v>2247</v>
      </c>
      <c r="L3063" s="48">
        <v>2247</v>
      </c>
      <c r="M3063" s="49" t="s">
        <v>95</v>
      </c>
      <c r="N3063" s="39" t="s">
        <v>96</v>
      </c>
      <c r="O3063" s="2">
        <v>0</v>
      </c>
      <c r="P3063" s="2">
        <v>0</v>
      </c>
      <c r="Q3063" s="39">
        <v>5.3</v>
      </c>
      <c r="R3063" s="2">
        <v>0.68899999999999995</v>
      </c>
      <c r="S3063" s="2">
        <v>0</v>
      </c>
      <c r="T3063" s="2">
        <v>0</v>
      </c>
      <c r="U3063" s="39">
        <v>5.9889999999999999</v>
      </c>
      <c r="V3063" s="2">
        <v>0</v>
      </c>
      <c r="W3063" s="2" t="s">
        <v>1</v>
      </c>
      <c r="X3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3"/>
      <c r="Z3063"/>
      <c r="AA3063"/>
    </row>
    <row r="3064" spans="5:27" hidden="1">
      <c r="E3064" s="2" t="s">
        <v>8563</v>
      </c>
      <c r="F3064" s="2" t="s">
        <v>8622</v>
      </c>
      <c r="G3064" s="2" t="s">
        <v>1</v>
      </c>
      <c r="H3064" s="2" t="s">
        <v>0</v>
      </c>
      <c r="I3064" s="2" t="s">
        <v>8149</v>
      </c>
      <c r="J3064" s="2" t="s">
        <v>8150</v>
      </c>
      <c r="K3064" s="41">
        <v>2248</v>
      </c>
      <c r="L3064" s="48">
        <v>2248</v>
      </c>
      <c r="M3064" s="49" t="s">
        <v>95</v>
      </c>
      <c r="N3064" s="39" t="s">
        <v>96</v>
      </c>
      <c r="O3064" s="2">
        <v>0</v>
      </c>
      <c r="P3064" s="2">
        <v>0</v>
      </c>
      <c r="Q3064" s="39">
        <v>5.3</v>
      </c>
      <c r="R3064" s="2">
        <v>0.68899999999999995</v>
      </c>
      <c r="S3064" s="2">
        <v>0</v>
      </c>
      <c r="T3064" s="2">
        <v>0</v>
      </c>
      <c r="U3064" s="39">
        <v>5.9889999999999999</v>
      </c>
      <c r="V3064" s="2">
        <v>0</v>
      </c>
      <c r="W3064" s="2" t="s">
        <v>1</v>
      </c>
      <c r="X3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4"/>
      <c r="Z3064"/>
      <c r="AA3064"/>
    </row>
    <row r="3065" spans="5:27" hidden="1">
      <c r="E3065" s="2" t="s">
        <v>8563</v>
      </c>
      <c r="F3065" s="2" t="s">
        <v>8622</v>
      </c>
      <c r="G3065" s="2" t="s">
        <v>1</v>
      </c>
      <c r="H3065" s="2" t="s">
        <v>0</v>
      </c>
      <c r="I3065" s="2" t="s">
        <v>8149</v>
      </c>
      <c r="J3065" s="2" t="s">
        <v>8150</v>
      </c>
      <c r="K3065" s="41">
        <v>2249</v>
      </c>
      <c r="L3065" s="48">
        <v>2249</v>
      </c>
      <c r="M3065" s="49" t="s">
        <v>95</v>
      </c>
      <c r="N3065" s="39" t="s">
        <v>96</v>
      </c>
      <c r="O3065" s="2">
        <v>0</v>
      </c>
      <c r="P3065" s="2">
        <v>0</v>
      </c>
      <c r="Q3065" s="39">
        <v>26.57</v>
      </c>
      <c r="R3065" s="2">
        <v>3.4540999999999999</v>
      </c>
      <c r="S3065" s="2">
        <v>0</v>
      </c>
      <c r="T3065" s="2">
        <v>0</v>
      </c>
      <c r="U3065" s="39">
        <v>30.024100000000001</v>
      </c>
      <c r="V3065" s="2">
        <v>0</v>
      </c>
      <c r="W3065" s="2" t="s">
        <v>1</v>
      </c>
      <c r="X3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5"/>
      <c r="Z3065"/>
      <c r="AA3065"/>
    </row>
    <row r="3066" spans="5:27" hidden="1">
      <c r="E3066" s="2" t="s">
        <v>8563</v>
      </c>
      <c r="F3066" s="2" t="s">
        <v>8622</v>
      </c>
      <c r="G3066" s="2" t="s">
        <v>1</v>
      </c>
      <c r="H3066" s="2" t="s">
        <v>0</v>
      </c>
      <c r="I3066" s="2" t="s">
        <v>8149</v>
      </c>
      <c r="J3066" s="2" t="s">
        <v>8150</v>
      </c>
      <c r="K3066" s="41">
        <v>2250</v>
      </c>
      <c r="L3066" s="48">
        <v>2250</v>
      </c>
      <c r="M3066" s="49" t="s">
        <v>95</v>
      </c>
      <c r="N3066" s="39" t="s">
        <v>96</v>
      </c>
      <c r="O3066" s="2">
        <v>0</v>
      </c>
      <c r="P3066" s="2">
        <v>0</v>
      </c>
      <c r="Q3066" s="39">
        <v>4.1500000000000004</v>
      </c>
      <c r="R3066" s="2">
        <v>0.53950000000000009</v>
      </c>
      <c r="S3066" s="2">
        <v>0</v>
      </c>
      <c r="T3066" s="2">
        <v>0</v>
      </c>
      <c r="U3066" s="39">
        <v>4.6895000000000007</v>
      </c>
      <c r="V3066" s="2">
        <v>0</v>
      </c>
      <c r="W3066" s="2" t="s">
        <v>1</v>
      </c>
      <c r="X3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6"/>
      <c r="Z3066"/>
      <c r="AA3066"/>
    </row>
    <row r="3067" spans="5:27" hidden="1">
      <c r="E3067" s="2" t="s">
        <v>8563</v>
      </c>
      <c r="F3067" s="2" t="s">
        <v>8622</v>
      </c>
      <c r="G3067" s="2" t="s">
        <v>1</v>
      </c>
      <c r="H3067" s="2" t="s">
        <v>0</v>
      </c>
      <c r="I3067" s="2" t="s">
        <v>8149</v>
      </c>
      <c r="J3067" s="2" t="s">
        <v>8150</v>
      </c>
      <c r="K3067" s="41">
        <v>2251</v>
      </c>
      <c r="L3067" s="48">
        <v>2251</v>
      </c>
      <c r="M3067" s="49" t="s">
        <v>95</v>
      </c>
      <c r="N3067" s="39" t="s">
        <v>96</v>
      </c>
      <c r="O3067" s="2">
        <v>0</v>
      </c>
      <c r="P3067" s="2">
        <v>0</v>
      </c>
      <c r="Q3067" s="39">
        <v>4.1500000000000004</v>
      </c>
      <c r="R3067" s="2">
        <v>0.53950000000000009</v>
      </c>
      <c r="S3067" s="2">
        <v>0</v>
      </c>
      <c r="T3067" s="2">
        <v>0</v>
      </c>
      <c r="U3067" s="39">
        <v>4.6895000000000007</v>
      </c>
      <c r="V3067" s="2">
        <v>0</v>
      </c>
      <c r="W3067" s="2" t="s">
        <v>1</v>
      </c>
      <c r="X3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7"/>
      <c r="Z3067"/>
      <c r="AA3067"/>
    </row>
    <row r="3068" spans="5:27" hidden="1">
      <c r="E3068" s="2" t="s">
        <v>8563</v>
      </c>
      <c r="F3068" s="2" t="s">
        <v>8622</v>
      </c>
      <c r="G3068" s="2" t="s">
        <v>1</v>
      </c>
      <c r="H3068" s="2" t="s">
        <v>0</v>
      </c>
      <c r="I3068" s="2" t="s">
        <v>8149</v>
      </c>
      <c r="J3068" s="2" t="s">
        <v>8150</v>
      </c>
      <c r="K3068" s="41">
        <v>2252</v>
      </c>
      <c r="L3068" s="48">
        <v>2252</v>
      </c>
      <c r="M3068" s="49" t="s">
        <v>95</v>
      </c>
      <c r="N3068" s="39" t="s">
        <v>96</v>
      </c>
      <c r="O3068" s="2">
        <v>0</v>
      </c>
      <c r="P3068" s="2">
        <v>0</v>
      </c>
      <c r="Q3068" s="39">
        <v>7.16</v>
      </c>
      <c r="R3068" s="2">
        <v>0.93080000000000007</v>
      </c>
      <c r="S3068" s="2">
        <v>0</v>
      </c>
      <c r="T3068" s="2">
        <v>0</v>
      </c>
      <c r="U3068" s="39">
        <v>8.0907999999999998</v>
      </c>
      <c r="V3068" s="2">
        <v>0</v>
      </c>
      <c r="W3068" s="2" t="s">
        <v>1</v>
      </c>
      <c r="X3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8"/>
      <c r="Z3068"/>
      <c r="AA3068"/>
    </row>
    <row r="3069" spans="5:27" hidden="1">
      <c r="E3069" s="2" t="s">
        <v>8563</v>
      </c>
      <c r="F3069" s="2" t="s">
        <v>8622</v>
      </c>
      <c r="G3069" s="2" t="s">
        <v>1</v>
      </c>
      <c r="H3069" s="2" t="s">
        <v>0</v>
      </c>
      <c r="I3069" s="2" t="s">
        <v>8149</v>
      </c>
      <c r="J3069" s="2" t="s">
        <v>8150</v>
      </c>
      <c r="K3069" s="41">
        <v>2253</v>
      </c>
      <c r="L3069" s="48">
        <v>2253</v>
      </c>
      <c r="M3069" s="49" t="s">
        <v>95</v>
      </c>
      <c r="N3069" s="39" t="s">
        <v>96</v>
      </c>
      <c r="O3069" s="2">
        <v>0</v>
      </c>
      <c r="P3069" s="2">
        <v>0</v>
      </c>
      <c r="Q3069" s="39">
        <v>7.16</v>
      </c>
      <c r="R3069" s="2">
        <v>0.93080000000000007</v>
      </c>
      <c r="S3069" s="2">
        <v>0</v>
      </c>
      <c r="T3069" s="2">
        <v>0</v>
      </c>
      <c r="U3069" s="39">
        <v>8.0907999999999998</v>
      </c>
      <c r="V3069" s="2">
        <v>0</v>
      </c>
      <c r="W3069" s="2" t="s">
        <v>1</v>
      </c>
      <c r="X3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69"/>
      <c r="Z3069"/>
      <c r="AA3069"/>
    </row>
    <row r="3070" spans="5:27" hidden="1">
      <c r="E3070" s="2" t="s">
        <v>8563</v>
      </c>
      <c r="F3070" s="2" t="s">
        <v>8622</v>
      </c>
      <c r="G3070" s="2" t="s">
        <v>1</v>
      </c>
      <c r="H3070" s="2" t="s">
        <v>0</v>
      </c>
      <c r="I3070" s="2" t="s">
        <v>8149</v>
      </c>
      <c r="J3070" s="2" t="s">
        <v>8150</v>
      </c>
      <c r="K3070" s="41">
        <v>2254</v>
      </c>
      <c r="L3070" s="48">
        <v>2254</v>
      </c>
      <c r="M3070" s="49" t="s">
        <v>95</v>
      </c>
      <c r="N3070" s="39" t="s">
        <v>96</v>
      </c>
      <c r="O3070" s="2">
        <v>0</v>
      </c>
      <c r="P3070" s="2">
        <v>0</v>
      </c>
      <c r="Q3070" s="39">
        <v>7.16</v>
      </c>
      <c r="R3070" s="2">
        <v>0.93080000000000007</v>
      </c>
      <c r="S3070" s="2">
        <v>0</v>
      </c>
      <c r="T3070" s="2">
        <v>0</v>
      </c>
      <c r="U3070" s="39">
        <v>8.0907999999999998</v>
      </c>
      <c r="V3070" s="2">
        <v>0</v>
      </c>
      <c r="W3070" s="2" t="s">
        <v>1</v>
      </c>
      <c r="X3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0"/>
      <c r="Z3070"/>
      <c r="AA3070"/>
    </row>
    <row r="3071" spans="5:27" hidden="1">
      <c r="E3071" s="2" t="s">
        <v>8563</v>
      </c>
      <c r="F3071" s="2" t="s">
        <v>8622</v>
      </c>
      <c r="G3071" s="2" t="s">
        <v>1</v>
      </c>
      <c r="H3071" s="2" t="s">
        <v>0</v>
      </c>
      <c r="I3071" s="2" t="s">
        <v>8149</v>
      </c>
      <c r="J3071" s="2" t="s">
        <v>8150</v>
      </c>
      <c r="K3071" s="41">
        <v>2255</v>
      </c>
      <c r="L3071" s="48">
        <v>2255</v>
      </c>
      <c r="M3071" s="49" t="s">
        <v>95</v>
      </c>
      <c r="N3071" s="39" t="s">
        <v>96</v>
      </c>
      <c r="O3071" s="2">
        <v>0</v>
      </c>
      <c r="P3071" s="2">
        <v>0</v>
      </c>
      <c r="Q3071" s="39">
        <v>24.04</v>
      </c>
      <c r="R3071" s="2">
        <v>3.1252</v>
      </c>
      <c r="S3071" s="2">
        <v>0</v>
      </c>
      <c r="T3071" s="2">
        <v>0</v>
      </c>
      <c r="U3071" s="39">
        <v>27.165199999999999</v>
      </c>
      <c r="V3071" s="2">
        <v>0</v>
      </c>
      <c r="W3071" s="2" t="s">
        <v>1</v>
      </c>
      <c r="X3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1"/>
      <c r="Z3071"/>
      <c r="AA3071"/>
    </row>
    <row r="3072" spans="5:27" hidden="1">
      <c r="E3072" s="2" t="s">
        <v>8563</v>
      </c>
      <c r="F3072" s="2" t="s">
        <v>8622</v>
      </c>
      <c r="G3072" s="2" t="s">
        <v>1</v>
      </c>
      <c r="H3072" s="2" t="s">
        <v>0</v>
      </c>
      <c r="I3072" s="2" t="s">
        <v>8149</v>
      </c>
      <c r="J3072" s="2" t="s">
        <v>8150</v>
      </c>
      <c r="K3072" s="41">
        <v>2256</v>
      </c>
      <c r="L3072" s="48">
        <v>2256</v>
      </c>
      <c r="M3072" s="49" t="s">
        <v>95</v>
      </c>
      <c r="N3072" s="39" t="s">
        <v>96</v>
      </c>
      <c r="O3072" s="2">
        <v>0</v>
      </c>
      <c r="P3072" s="2">
        <v>0</v>
      </c>
      <c r="Q3072" s="39">
        <v>64.540000000000006</v>
      </c>
      <c r="R3072" s="2">
        <v>8.3902000000000019</v>
      </c>
      <c r="S3072" s="2">
        <v>0</v>
      </c>
      <c r="T3072" s="2">
        <v>0</v>
      </c>
      <c r="U3072" s="39">
        <v>72.930200000000013</v>
      </c>
      <c r="V3072" s="2">
        <v>0</v>
      </c>
      <c r="W3072" s="2" t="s">
        <v>1</v>
      </c>
      <c r="X3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2"/>
      <c r="Z3072"/>
      <c r="AA3072"/>
    </row>
    <row r="3073" spans="5:27" hidden="1">
      <c r="E3073" s="2" t="s">
        <v>8563</v>
      </c>
      <c r="F3073" s="2" t="s">
        <v>8622</v>
      </c>
      <c r="G3073" s="2" t="s">
        <v>1</v>
      </c>
      <c r="H3073" s="2" t="s">
        <v>0</v>
      </c>
      <c r="I3073" s="2" t="s">
        <v>8149</v>
      </c>
      <c r="J3073" s="2" t="s">
        <v>8150</v>
      </c>
      <c r="K3073" s="41">
        <v>2257</v>
      </c>
      <c r="L3073" s="48">
        <v>2257</v>
      </c>
      <c r="M3073" s="49" t="s">
        <v>95</v>
      </c>
      <c r="N3073" s="39" t="s">
        <v>96</v>
      </c>
      <c r="O3073" s="2">
        <v>0</v>
      </c>
      <c r="P3073" s="2">
        <v>0</v>
      </c>
      <c r="Q3073" s="39">
        <v>6.32</v>
      </c>
      <c r="R3073" s="2">
        <v>0.82160000000000011</v>
      </c>
      <c r="S3073" s="2">
        <v>0</v>
      </c>
      <c r="T3073" s="2">
        <v>0</v>
      </c>
      <c r="U3073" s="39">
        <v>7.1416000000000004</v>
      </c>
      <c r="V3073" s="2">
        <v>0</v>
      </c>
      <c r="W3073" s="2" t="s">
        <v>1</v>
      </c>
      <c r="X3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3"/>
      <c r="Z3073"/>
      <c r="AA3073"/>
    </row>
    <row r="3074" spans="5:27" hidden="1">
      <c r="E3074" s="2" t="s">
        <v>8563</v>
      </c>
      <c r="F3074" s="2" t="s">
        <v>8622</v>
      </c>
      <c r="G3074" s="2" t="s">
        <v>1</v>
      </c>
      <c r="H3074" s="2" t="s">
        <v>0</v>
      </c>
      <c r="I3074" s="2" t="s">
        <v>8149</v>
      </c>
      <c r="J3074" s="2" t="s">
        <v>8150</v>
      </c>
      <c r="K3074" s="41">
        <v>2258</v>
      </c>
      <c r="L3074" s="48">
        <v>2258</v>
      </c>
      <c r="M3074" s="49" t="s">
        <v>95</v>
      </c>
      <c r="N3074" s="39" t="s">
        <v>96</v>
      </c>
      <c r="O3074" s="2">
        <v>0</v>
      </c>
      <c r="P3074" s="2">
        <v>0</v>
      </c>
      <c r="Q3074" s="39">
        <v>12.64</v>
      </c>
      <c r="R3074" s="2">
        <v>1.6432000000000002</v>
      </c>
      <c r="S3074" s="2">
        <v>0</v>
      </c>
      <c r="T3074" s="2">
        <v>0</v>
      </c>
      <c r="U3074" s="39">
        <v>14.283200000000001</v>
      </c>
      <c r="V3074" s="2">
        <v>0</v>
      </c>
      <c r="W3074" s="2" t="s">
        <v>1</v>
      </c>
      <c r="X3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4"/>
      <c r="Z3074"/>
      <c r="AA3074"/>
    </row>
    <row r="3075" spans="5:27" hidden="1">
      <c r="E3075" s="2" t="s">
        <v>8563</v>
      </c>
      <c r="F3075" s="2" t="s">
        <v>8622</v>
      </c>
      <c r="G3075" s="2" t="s">
        <v>1</v>
      </c>
      <c r="H3075" s="2" t="s">
        <v>0</v>
      </c>
      <c r="I3075" s="2" t="s">
        <v>8149</v>
      </c>
      <c r="J3075" s="2" t="s">
        <v>8150</v>
      </c>
      <c r="K3075" s="41">
        <v>2259</v>
      </c>
      <c r="L3075" s="48">
        <v>2259</v>
      </c>
      <c r="M3075" s="49" t="s">
        <v>95</v>
      </c>
      <c r="N3075" s="39" t="s">
        <v>96</v>
      </c>
      <c r="O3075" s="2">
        <v>0</v>
      </c>
      <c r="P3075" s="2">
        <v>0</v>
      </c>
      <c r="Q3075" s="39">
        <v>20.04</v>
      </c>
      <c r="R3075" s="2">
        <v>2.6052</v>
      </c>
      <c r="S3075" s="2">
        <v>0</v>
      </c>
      <c r="T3075" s="2">
        <v>0</v>
      </c>
      <c r="U3075" s="39">
        <v>22.645199999999999</v>
      </c>
      <c r="V3075" s="2">
        <v>0</v>
      </c>
      <c r="W3075" s="2" t="s">
        <v>1</v>
      </c>
      <c r="X3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5"/>
      <c r="Z3075"/>
      <c r="AA3075"/>
    </row>
    <row r="3076" spans="5:27" hidden="1">
      <c r="E3076" s="2" t="s">
        <v>8563</v>
      </c>
      <c r="F3076" s="2" t="s">
        <v>8622</v>
      </c>
      <c r="G3076" s="2" t="s">
        <v>1</v>
      </c>
      <c r="H3076" s="2" t="s">
        <v>0</v>
      </c>
      <c r="I3076" s="2" t="s">
        <v>8149</v>
      </c>
      <c r="J3076" s="2" t="s">
        <v>8150</v>
      </c>
      <c r="K3076" s="41">
        <v>2260</v>
      </c>
      <c r="L3076" s="48">
        <v>2260</v>
      </c>
      <c r="M3076" s="49" t="s">
        <v>303</v>
      </c>
      <c r="N3076" s="39" t="s">
        <v>304</v>
      </c>
      <c r="O3076" s="2">
        <v>0</v>
      </c>
      <c r="P3076" s="2">
        <v>0</v>
      </c>
      <c r="Q3076" s="39">
        <v>1720.14</v>
      </c>
      <c r="R3076" s="2">
        <v>223.61820000000003</v>
      </c>
      <c r="S3076" s="2">
        <v>0</v>
      </c>
      <c r="T3076" s="2">
        <v>0</v>
      </c>
      <c r="U3076" s="39">
        <v>1943.7582000000002</v>
      </c>
      <c r="V3076" s="2">
        <v>0</v>
      </c>
      <c r="W3076" s="2" t="s">
        <v>1</v>
      </c>
      <c r="X3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6"/>
      <c r="Z3076"/>
      <c r="AA3076"/>
    </row>
    <row r="3077" spans="5:27" hidden="1">
      <c r="E3077" s="2" t="s">
        <v>8563</v>
      </c>
      <c r="F3077" s="2" t="s">
        <v>8622</v>
      </c>
      <c r="G3077" s="2" t="s">
        <v>1</v>
      </c>
      <c r="H3077" s="2" t="s">
        <v>0</v>
      </c>
      <c r="I3077" s="2" t="s">
        <v>8149</v>
      </c>
      <c r="J3077" s="2" t="s">
        <v>8150</v>
      </c>
      <c r="K3077" s="41">
        <v>2261</v>
      </c>
      <c r="L3077" s="48">
        <v>2261</v>
      </c>
      <c r="M3077" s="49" t="s">
        <v>299</v>
      </c>
      <c r="N3077" s="39" t="s">
        <v>300</v>
      </c>
      <c r="O3077" s="2">
        <v>0</v>
      </c>
      <c r="P3077" s="2">
        <v>0</v>
      </c>
      <c r="Q3077" s="39">
        <v>190.3</v>
      </c>
      <c r="R3077" s="2">
        <v>24.739000000000001</v>
      </c>
      <c r="S3077" s="2">
        <v>0</v>
      </c>
      <c r="T3077" s="2">
        <v>0</v>
      </c>
      <c r="U3077" s="39">
        <v>215.03900000000002</v>
      </c>
      <c r="V3077" s="2">
        <v>0</v>
      </c>
      <c r="W3077" s="2" t="s">
        <v>1</v>
      </c>
      <c r="X3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7"/>
      <c r="Z3077"/>
      <c r="AA3077"/>
    </row>
    <row r="3078" spans="5:27" hidden="1">
      <c r="E3078" s="2" t="s">
        <v>8563</v>
      </c>
      <c r="F3078" s="2" t="s">
        <v>8622</v>
      </c>
      <c r="G3078" s="2" t="s">
        <v>1</v>
      </c>
      <c r="H3078" s="2" t="s">
        <v>0</v>
      </c>
      <c r="I3078" s="2" t="s">
        <v>8149</v>
      </c>
      <c r="J3078" s="2" t="s">
        <v>8150</v>
      </c>
      <c r="K3078" s="41">
        <v>2262</v>
      </c>
      <c r="L3078" s="48">
        <v>2262</v>
      </c>
      <c r="M3078" s="49" t="s">
        <v>95</v>
      </c>
      <c r="N3078" s="39" t="s">
        <v>96</v>
      </c>
      <c r="O3078" s="2">
        <v>0</v>
      </c>
      <c r="P3078" s="2">
        <v>0</v>
      </c>
      <c r="Q3078" s="39">
        <v>151.72999999999999</v>
      </c>
      <c r="R3078" s="2">
        <v>19.724899999999998</v>
      </c>
      <c r="S3078" s="2">
        <v>0</v>
      </c>
      <c r="T3078" s="2">
        <v>0</v>
      </c>
      <c r="U3078" s="39">
        <v>171.45489999999998</v>
      </c>
      <c r="V3078" s="2">
        <v>0</v>
      </c>
      <c r="W3078" s="2" t="s">
        <v>1</v>
      </c>
      <c r="X3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8"/>
      <c r="Z3078"/>
      <c r="AA3078"/>
    </row>
    <row r="3079" spans="5:27" hidden="1">
      <c r="E3079" s="2" t="s">
        <v>8563</v>
      </c>
      <c r="F3079" s="2" t="s">
        <v>8622</v>
      </c>
      <c r="G3079" s="2" t="s">
        <v>1</v>
      </c>
      <c r="H3079" s="2" t="s">
        <v>0</v>
      </c>
      <c r="I3079" s="2" t="s">
        <v>8149</v>
      </c>
      <c r="J3079" s="2" t="s">
        <v>8150</v>
      </c>
      <c r="K3079" s="41">
        <v>2263</v>
      </c>
      <c r="L3079" s="48">
        <v>2263</v>
      </c>
      <c r="M3079" s="49" t="s">
        <v>95</v>
      </c>
      <c r="N3079" s="39" t="s">
        <v>96</v>
      </c>
      <c r="O3079" s="2">
        <v>0</v>
      </c>
      <c r="P3079" s="2">
        <v>0</v>
      </c>
      <c r="Q3079" s="39">
        <v>10.6</v>
      </c>
      <c r="R3079" s="2">
        <v>1.3779999999999999</v>
      </c>
      <c r="S3079" s="2">
        <v>0</v>
      </c>
      <c r="T3079" s="2">
        <v>0</v>
      </c>
      <c r="U3079" s="39">
        <v>11.978</v>
      </c>
      <c r="V3079" s="2">
        <v>0</v>
      </c>
      <c r="W3079" s="2" t="s">
        <v>1</v>
      </c>
      <c r="X3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79"/>
      <c r="Z3079"/>
      <c r="AA3079"/>
    </row>
    <row r="3080" spans="5:27" hidden="1">
      <c r="E3080" s="2" t="s">
        <v>8563</v>
      </c>
      <c r="F3080" s="2" t="s">
        <v>8622</v>
      </c>
      <c r="G3080" s="2" t="s">
        <v>1</v>
      </c>
      <c r="H3080" s="2" t="s">
        <v>0</v>
      </c>
      <c r="I3080" s="2" t="s">
        <v>8149</v>
      </c>
      <c r="J3080" s="2" t="s">
        <v>8150</v>
      </c>
      <c r="K3080" s="41">
        <v>2264</v>
      </c>
      <c r="L3080" s="48">
        <v>2264</v>
      </c>
      <c r="M3080" s="49" t="s">
        <v>95</v>
      </c>
      <c r="N3080" s="39" t="s">
        <v>96</v>
      </c>
      <c r="O3080" s="2">
        <v>0</v>
      </c>
      <c r="P3080" s="2">
        <v>0</v>
      </c>
      <c r="Q3080" s="39">
        <v>14.32</v>
      </c>
      <c r="R3080" s="2">
        <v>1.8616000000000001</v>
      </c>
      <c r="S3080" s="2">
        <v>0</v>
      </c>
      <c r="T3080" s="2">
        <v>0</v>
      </c>
      <c r="U3080" s="39">
        <v>16.1816</v>
      </c>
      <c r="V3080" s="2">
        <v>0</v>
      </c>
      <c r="W3080" s="2" t="s">
        <v>1</v>
      </c>
      <c r="X3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0"/>
      <c r="Z3080"/>
      <c r="AA3080"/>
    </row>
    <row r="3081" spans="5:27" hidden="1">
      <c r="E3081" s="2" t="s">
        <v>8563</v>
      </c>
      <c r="F3081" s="2" t="s">
        <v>8622</v>
      </c>
      <c r="G3081" s="2" t="s">
        <v>1</v>
      </c>
      <c r="H3081" s="2" t="s">
        <v>0</v>
      </c>
      <c r="I3081" s="2" t="s">
        <v>8149</v>
      </c>
      <c r="J3081" s="2" t="s">
        <v>8150</v>
      </c>
      <c r="K3081" s="41">
        <v>2265</v>
      </c>
      <c r="L3081" s="48">
        <v>2265</v>
      </c>
      <c r="M3081" s="49" t="s">
        <v>95</v>
      </c>
      <c r="N3081" s="39" t="s">
        <v>96</v>
      </c>
      <c r="O3081" s="2">
        <v>0</v>
      </c>
      <c r="P3081" s="2">
        <v>0</v>
      </c>
      <c r="Q3081" s="39">
        <v>33.28</v>
      </c>
      <c r="R3081" s="2">
        <v>4.3264000000000005</v>
      </c>
      <c r="S3081" s="2">
        <v>0</v>
      </c>
      <c r="T3081" s="2">
        <v>0</v>
      </c>
      <c r="U3081" s="39">
        <v>37.606400000000001</v>
      </c>
      <c r="V3081" s="2">
        <v>0</v>
      </c>
      <c r="W3081" s="2" t="s">
        <v>1</v>
      </c>
      <c r="X3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1"/>
      <c r="Z3081"/>
      <c r="AA3081"/>
    </row>
    <row r="3082" spans="5:27" hidden="1">
      <c r="E3082" s="2" t="s">
        <v>8563</v>
      </c>
      <c r="F3082" s="2" t="s">
        <v>8622</v>
      </c>
      <c r="G3082" s="2" t="s">
        <v>1</v>
      </c>
      <c r="H3082" s="2" t="s">
        <v>0</v>
      </c>
      <c r="I3082" s="2" t="s">
        <v>8149</v>
      </c>
      <c r="J3082" s="2" t="s">
        <v>8150</v>
      </c>
      <c r="K3082" s="41">
        <v>2266</v>
      </c>
      <c r="L3082" s="48">
        <v>2266</v>
      </c>
      <c r="M3082" s="49" t="s">
        <v>95</v>
      </c>
      <c r="N3082" s="39" t="s">
        <v>96</v>
      </c>
      <c r="O3082" s="2">
        <v>0</v>
      </c>
      <c r="P3082" s="2">
        <v>0</v>
      </c>
      <c r="Q3082" s="39">
        <v>3.55</v>
      </c>
      <c r="R3082" s="2">
        <v>0.46149999999999997</v>
      </c>
      <c r="S3082" s="2">
        <v>0</v>
      </c>
      <c r="T3082" s="2">
        <v>0</v>
      </c>
      <c r="U3082" s="39">
        <v>4.0114999999999998</v>
      </c>
      <c r="V3082" s="2">
        <v>0</v>
      </c>
      <c r="W3082" s="2" t="s">
        <v>1</v>
      </c>
      <c r="X3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2"/>
      <c r="Z3082"/>
      <c r="AA3082"/>
    </row>
    <row r="3083" spans="5:27" hidden="1">
      <c r="E3083" s="2" t="s">
        <v>8563</v>
      </c>
      <c r="F3083" s="2" t="s">
        <v>8622</v>
      </c>
      <c r="G3083" s="2" t="s">
        <v>1</v>
      </c>
      <c r="H3083" s="2" t="s">
        <v>0</v>
      </c>
      <c r="I3083" s="2" t="s">
        <v>8149</v>
      </c>
      <c r="J3083" s="2" t="s">
        <v>8150</v>
      </c>
      <c r="K3083" s="41">
        <v>2267</v>
      </c>
      <c r="L3083" s="48">
        <v>2267</v>
      </c>
      <c r="M3083" s="49" t="s">
        <v>95</v>
      </c>
      <c r="N3083" s="39" t="s">
        <v>96</v>
      </c>
      <c r="O3083" s="2">
        <v>0</v>
      </c>
      <c r="P3083" s="2">
        <v>0</v>
      </c>
      <c r="Q3083" s="39">
        <v>7.16</v>
      </c>
      <c r="R3083" s="2">
        <v>0.93080000000000007</v>
      </c>
      <c r="S3083" s="2">
        <v>0</v>
      </c>
      <c r="T3083" s="2">
        <v>0</v>
      </c>
      <c r="U3083" s="39">
        <v>8.0907999999999998</v>
      </c>
      <c r="V3083" s="2">
        <v>0</v>
      </c>
      <c r="W3083" s="2" t="s">
        <v>1</v>
      </c>
      <c r="X3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3"/>
      <c r="Z3083"/>
      <c r="AA3083"/>
    </row>
    <row r="3084" spans="5:27" hidden="1">
      <c r="E3084" s="2" t="s">
        <v>8563</v>
      </c>
      <c r="F3084" s="2" t="s">
        <v>8622</v>
      </c>
      <c r="G3084" s="2" t="s">
        <v>1</v>
      </c>
      <c r="H3084" s="2" t="s">
        <v>0</v>
      </c>
      <c r="I3084" s="2" t="s">
        <v>8149</v>
      </c>
      <c r="J3084" s="2" t="s">
        <v>8150</v>
      </c>
      <c r="K3084" s="41">
        <v>2268</v>
      </c>
      <c r="L3084" s="48">
        <v>2268</v>
      </c>
      <c r="M3084" s="49" t="s">
        <v>95</v>
      </c>
      <c r="N3084" s="39" t="s">
        <v>96</v>
      </c>
      <c r="O3084" s="2">
        <v>0</v>
      </c>
      <c r="P3084" s="2">
        <v>0</v>
      </c>
      <c r="Q3084" s="39">
        <v>4.1500000000000004</v>
      </c>
      <c r="R3084" s="2">
        <v>0.53950000000000009</v>
      </c>
      <c r="S3084" s="2">
        <v>0</v>
      </c>
      <c r="T3084" s="2">
        <v>0</v>
      </c>
      <c r="U3084" s="39">
        <v>4.6895000000000007</v>
      </c>
      <c r="V3084" s="2">
        <v>0</v>
      </c>
      <c r="W3084" s="2" t="s">
        <v>1</v>
      </c>
      <c r="X3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4"/>
      <c r="Z3084"/>
      <c r="AA3084"/>
    </row>
    <row r="3085" spans="5:27" hidden="1">
      <c r="E3085" s="2" t="s">
        <v>8563</v>
      </c>
      <c r="F3085" s="2" t="s">
        <v>8622</v>
      </c>
      <c r="G3085" s="2" t="s">
        <v>1</v>
      </c>
      <c r="H3085" s="2" t="s">
        <v>0</v>
      </c>
      <c r="I3085" s="2" t="s">
        <v>8149</v>
      </c>
      <c r="J3085" s="2" t="s">
        <v>8150</v>
      </c>
      <c r="K3085" s="41">
        <v>2269</v>
      </c>
      <c r="L3085" s="48">
        <v>2269</v>
      </c>
      <c r="M3085" s="49" t="s">
        <v>95</v>
      </c>
      <c r="N3085" s="39" t="s">
        <v>96</v>
      </c>
      <c r="O3085" s="2">
        <v>0</v>
      </c>
      <c r="P3085" s="2">
        <v>0</v>
      </c>
      <c r="Q3085" s="39">
        <v>17.809999999999999</v>
      </c>
      <c r="R3085" s="2">
        <v>2.3152999999999997</v>
      </c>
      <c r="S3085" s="2">
        <v>0</v>
      </c>
      <c r="T3085" s="2">
        <v>0</v>
      </c>
      <c r="U3085" s="39">
        <v>20.125299999999999</v>
      </c>
      <c r="V3085" s="2">
        <v>0</v>
      </c>
      <c r="W3085" s="2" t="s">
        <v>1</v>
      </c>
      <c r="X3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5"/>
      <c r="Z3085"/>
      <c r="AA3085"/>
    </row>
    <row r="3086" spans="5:27" hidden="1">
      <c r="E3086" s="2" t="s">
        <v>8563</v>
      </c>
      <c r="F3086" s="2" t="s">
        <v>8622</v>
      </c>
      <c r="G3086" s="2" t="s">
        <v>1</v>
      </c>
      <c r="H3086" s="2" t="s">
        <v>0</v>
      </c>
      <c r="I3086" s="2" t="s">
        <v>8149</v>
      </c>
      <c r="J3086" s="2" t="s">
        <v>8150</v>
      </c>
      <c r="K3086" s="41">
        <v>2270</v>
      </c>
      <c r="L3086" s="48">
        <v>2270</v>
      </c>
      <c r="M3086" s="49" t="s">
        <v>95</v>
      </c>
      <c r="N3086" s="39" t="s">
        <v>96</v>
      </c>
      <c r="O3086" s="2">
        <v>0</v>
      </c>
      <c r="P3086" s="2">
        <v>0</v>
      </c>
      <c r="Q3086" s="39">
        <v>17.63</v>
      </c>
      <c r="R3086" s="2">
        <v>2.2919</v>
      </c>
      <c r="S3086" s="2">
        <v>0</v>
      </c>
      <c r="T3086" s="2">
        <v>0</v>
      </c>
      <c r="U3086" s="39">
        <v>19.921900000000001</v>
      </c>
      <c r="V3086" s="2">
        <v>0</v>
      </c>
      <c r="W3086" s="2" t="s">
        <v>1</v>
      </c>
      <c r="X3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6"/>
      <c r="Z3086"/>
      <c r="AA3086"/>
    </row>
    <row r="3087" spans="5:27" hidden="1">
      <c r="E3087" s="2" t="s">
        <v>8563</v>
      </c>
      <c r="F3087" s="2" t="s">
        <v>8622</v>
      </c>
      <c r="G3087" s="2" t="s">
        <v>1</v>
      </c>
      <c r="H3087" s="2" t="s">
        <v>0</v>
      </c>
      <c r="I3087" s="2" t="s">
        <v>8149</v>
      </c>
      <c r="J3087" s="2" t="s">
        <v>8150</v>
      </c>
      <c r="K3087" s="41">
        <v>2271</v>
      </c>
      <c r="L3087" s="48">
        <v>2271</v>
      </c>
      <c r="M3087" s="49" t="s">
        <v>95</v>
      </c>
      <c r="N3087" s="39" t="s">
        <v>96</v>
      </c>
      <c r="O3087" s="2">
        <v>0</v>
      </c>
      <c r="P3087" s="2">
        <v>0</v>
      </c>
      <c r="Q3087" s="39">
        <v>7.16</v>
      </c>
      <c r="R3087" s="2">
        <v>0.93080000000000007</v>
      </c>
      <c r="S3087" s="2">
        <v>0</v>
      </c>
      <c r="T3087" s="2">
        <v>0</v>
      </c>
      <c r="U3087" s="39">
        <v>8.0907999999999998</v>
      </c>
      <c r="V3087" s="2">
        <v>0</v>
      </c>
      <c r="W3087" s="2" t="s">
        <v>1</v>
      </c>
      <c r="X3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7"/>
      <c r="Z3087"/>
      <c r="AA3087"/>
    </row>
    <row r="3088" spans="5:27" hidden="1">
      <c r="E3088" s="2" t="s">
        <v>8563</v>
      </c>
      <c r="F3088" s="2" t="s">
        <v>8622</v>
      </c>
      <c r="G3088" s="2" t="s">
        <v>1</v>
      </c>
      <c r="H3088" s="2" t="s">
        <v>0</v>
      </c>
      <c r="I3088" s="2" t="s">
        <v>8149</v>
      </c>
      <c r="J3088" s="2" t="s">
        <v>8150</v>
      </c>
      <c r="K3088" s="41">
        <v>2272</v>
      </c>
      <c r="L3088" s="48">
        <v>2272</v>
      </c>
      <c r="M3088" s="49" t="s">
        <v>95</v>
      </c>
      <c r="N3088" s="39" t="s">
        <v>96</v>
      </c>
      <c r="O3088" s="2">
        <v>0</v>
      </c>
      <c r="P3088" s="2">
        <v>0</v>
      </c>
      <c r="Q3088" s="39">
        <v>7.16</v>
      </c>
      <c r="R3088" s="2">
        <v>0.93080000000000007</v>
      </c>
      <c r="S3088" s="2">
        <v>0</v>
      </c>
      <c r="T3088" s="2">
        <v>0</v>
      </c>
      <c r="U3088" s="39">
        <v>8.0907999999999998</v>
      </c>
      <c r="V3088" s="2">
        <v>0</v>
      </c>
      <c r="W3088" s="2" t="s">
        <v>1</v>
      </c>
      <c r="X3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8"/>
      <c r="Z3088"/>
      <c r="AA3088"/>
    </row>
    <row r="3089" spans="5:27" hidden="1">
      <c r="E3089" s="2" t="s">
        <v>8563</v>
      </c>
      <c r="F3089" s="2" t="s">
        <v>8622</v>
      </c>
      <c r="G3089" s="2" t="s">
        <v>1</v>
      </c>
      <c r="H3089" s="2" t="s">
        <v>0</v>
      </c>
      <c r="I3089" s="2" t="s">
        <v>8149</v>
      </c>
      <c r="J3089" s="2" t="s">
        <v>8150</v>
      </c>
      <c r="K3089" s="41">
        <v>2273</v>
      </c>
      <c r="L3089" s="48">
        <v>2273</v>
      </c>
      <c r="M3089" s="49" t="s">
        <v>95</v>
      </c>
      <c r="N3089" s="39" t="s">
        <v>96</v>
      </c>
      <c r="O3089" s="2">
        <v>0</v>
      </c>
      <c r="P3089" s="2">
        <v>0</v>
      </c>
      <c r="Q3089" s="39">
        <v>8.36</v>
      </c>
      <c r="R3089" s="2">
        <v>1.0868</v>
      </c>
      <c r="S3089" s="2">
        <v>0</v>
      </c>
      <c r="T3089" s="2">
        <v>0</v>
      </c>
      <c r="U3089" s="39">
        <v>9.4467999999999996</v>
      </c>
      <c r="V3089" s="2">
        <v>0</v>
      </c>
      <c r="W3089" s="2" t="s">
        <v>1</v>
      </c>
      <c r="X3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89"/>
      <c r="Z3089"/>
      <c r="AA3089"/>
    </row>
    <row r="3090" spans="5:27" hidden="1">
      <c r="E3090" s="2" t="s">
        <v>8563</v>
      </c>
      <c r="F3090" s="2" t="s">
        <v>8622</v>
      </c>
      <c r="G3090" s="2" t="s">
        <v>1</v>
      </c>
      <c r="H3090" s="2" t="s">
        <v>0</v>
      </c>
      <c r="I3090" s="2" t="s">
        <v>8149</v>
      </c>
      <c r="J3090" s="2" t="s">
        <v>8150</v>
      </c>
      <c r="K3090" s="41">
        <v>2274</v>
      </c>
      <c r="L3090" s="48">
        <v>2274</v>
      </c>
      <c r="M3090" s="49" t="s">
        <v>95</v>
      </c>
      <c r="N3090" s="39" t="s">
        <v>96</v>
      </c>
      <c r="O3090" s="2">
        <v>0</v>
      </c>
      <c r="P3090" s="2">
        <v>0</v>
      </c>
      <c r="Q3090" s="39">
        <v>20.04</v>
      </c>
      <c r="R3090" s="2">
        <v>2.6052</v>
      </c>
      <c r="S3090" s="2">
        <v>0</v>
      </c>
      <c r="T3090" s="2">
        <v>0</v>
      </c>
      <c r="U3090" s="39">
        <v>22.645199999999999</v>
      </c>
      <c r="V3090" s="2">
        <v>0</v>
      </c>
      <c r="W3090" s="2" t="s">
        <v>1</v>
      </c>
      <c r="X3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0"/>
      <c r="Z3090"/>
      <c r="AA3090"/>
    </row>
    <row r="3091" spans="5:27" hidden="1">
      <c r="E3091" s="2" t="s">
        <v>8563</v>
      </c>
      <c r="F3091" s="2" t="s">
        <v>8622</v>
      </c>
      <c r="G3091" s="2" t="s">
        <v>1</v>
      </c>
      <c r="H3091" s="2" t="s">
        <v>0</v>
      </c>
      <c r="I3091" s="2" t="s">
        <v>8149</v>
      </c>
      <c r="J3091" s="2" t="s">
        <v>8150</v>
      </c>
      <c r="K3091" s="41">
        <v>2275</v>
      </c>
      <c r="L3091" s="48">
        <v>2275</v>
      </c>
      <c r="M3091" s="49">
        <v>0</v>
      </c>
      <c r="N3091" s="39" t="s">
        <v>8295</v>
      </c>
      <c r="O3091" s="2">
        <v>0</v>
      </c>
      <c r="P3091" s="2">
        <v>0</v>
      </c>
      <c r="Q3091" s="39">
        <v>8831.02</v>
      </c>
      <c r="R3091" s="2">
        <v>1148.0326</v>
      </c>
      <c r="S3091" s="2">
        <v>0</v>
      </c>
      <c r="T3091" s="2">
        <v>0</v>
      </c>
      <c r="U3091" s="39">
        <v>9979.0526000000009</v>
      </c>
      <c r="V3091" s="2" t="s">
        <v>8522</v>
      </c>
      <c r="W3091" s="2" t="s">
        <v>1</v>
      </c>
      <c r="X3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1"/>
      <c r="Z3091"/>
      <c r="AA3091"/>
    </row>
    <row r="3092" spans="5:27" hidden="1">
      <c r="E3092" s="2" t="s">
        <v>8563</v>
      </c>
      <c r="F3092" s="2" t="s">
        <v>8622</v>
      </c>
      <c r="G3092" s="2" t="s">
        <v>1</v>
      </c>
      <c r="H3092" s="2" t="s">
        <v>0</v>
      </c>
      <c r="I3092" s="2" t="s">
        <v>8149</v>
      </c>
      <c r="J3092" s="2" t="s">
        <v>8150</v>
      </c>
      <c r="K3092" s="41">
        <v>2276</v>
      </c>
      <c r="L3092" s="48">
        <v>2276</v>
      </c>
      <c r="M3092" s="49" t="s">
        <v>528</v>
      </c>
      <c r="N3092" s="39" t="s">
        <v>529</v>
      </c>
      <c r="O3092" s="2">
        <v>0</v>
      </c>
      <c r="P3092" s="2">
        <v>0</v>
      </c>
      <c r="Q3092" s="39">
        <v>6255.1</v>
      </c>
      <c r="R3092" s="2">
        <v>813.16300000000012</v>
      </c>
      <c r="S3092" s="2">
        <v>0</v>
      </c>
      <c r="T3092" s="2">
        <v>0</v>
      </c>
      <c r="U3092" s="39">
        <v>7068.2630000000008</v>
      </c>
      <c r="V3092" s="2">
        <v>0</v>
      </c>
      <c r="W3092" s="2" t="s">
        <v>1</v>
      </c>
      <c r="X3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2"/>
      <c r="Z3092"/>
      <c r="AA3092"/>
    </row>
    <row r="3093" spans="5:27" hidden="1">
      <c r="E3093" s="2" t="s">
        <v>8563</v>
      </c>
      <c r="F3093" s="2" t="s">
        <v>8622</v>
      </c>
      <c r="G3093" s="2" t="s">
        <v>1</v>
      </c>
      <c r="H3093" s="2" t="s">
        <v>0</v>
      </c>
      <c r="I3093" s="2" t="s">
        <v>8149</v>
      </c>
      <c r="J3093" s="2" t="s">
        <v>8150</v>
      </c>
      <c r="K3093" s="41">
        <v>2277</v>
      </c>
      <c r="L3093" s="48">
        <v>2277</v>
      </c>
      <c r="M3093" s="49" t="s">
        <v>333</v>
      </c>
      <c r="N3093" s="39" t="s">
        <v>334</v>
      </c>
      <c r="O3093" s="2">
        <v>0</v>
      </c>
      <c r="P3093" s="2">
        <v>0</v>
      </c>
      <c r="Q3093" s="39">
        <v>163.12</v>
      </c>
      <c r="R3093" s="2">
        <v>21.2056</v>
      </c>
      <c r="S3093" s="2">
        <v>0</v>
      </c>
      <c r="T3093" s="2">
        <v>0</v>
      </c>
      <c r="U3093" s="39">
        <v>184.32560000000001</v>
      </c>
      <c r="V3093" s="2">
        <v>0</v>
      </c>
      <c r="W3093" s="2" t="s">
        <v>1</v>
      </c>
      <c r="X3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3"/>
      <c r="Z3093"/>
      <c r="AA3093"/>
    </row>
    <row r="3094" spans="5:27" hidden="1">
      <c r="E3094" s="2" t="s">
        <v>8563</v>
      </c>
      <c r="F3094" s="2" t="s">
        <v>8622</v>
      </c>
      <c r="G3094" s="2" t="s">
        <v>1</v>
      </c>
      <c r="H3094" s="2" t="s">
        <v>0</v>
      </c>
      <c r="I3094" s="2" t="s">
        <v>8149</v>
      </c>
      <c r="J3094" s="2" t="s">
        <v>8150</v>
      </c>
      <c r="K3094" s="41">
        <v>2278</v>
      </c>
      <c r="L3094" s="48">
        <v>2278</v>
      </c>
      <c r="M3094" s="49" t="s">
        <v>349</v>
      </c>
      <c r="N3094" s="39" t="s">
        <v>350</v>
      </c>
      <c r="O3094" s="2">
        <v>0</v>
      </c>
      <c r="P3094" s="2">
        <v>0</v>
      </c>
      <c r="Q3094" s="39">
        <v>287.45999999999998</v>
      </c>
      <c r="R3094" s="2">
        <v>37.369799999999998</v>
      </c>
      <c r="S3094" s="2">
        <v>0</v>
      </c>
      <c r="T3094" s="2">
        <v>0</v>
      </c>
      <c r="U3094" s="39">
        <v>324.82979999999998</v>
      </c>
      <c r="V3094" s="2">
        <v>0</v>
      </c>
      <c r="W3094" s="2" t="s">
        <v>1</v>
      </c>
      <c r="X3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4"/>
      <c r="Z3094"/>
      <c r="AA3094"/>
    </row>
    <row r="3095" spans="5:27" hidden="1">
      <c r="E3095" s="2" t="s">
        <v>8563</v>
      </c>
      <c r="F3095" s="2" t="s">
        <v>8622</v>
      </c>
      <c r="G3095" s="2" t="s">
        <v>1</v>
      </c>
      <c r="H3095" s="2" t="s">
        <v>0</v>
      </c>
      <c r="I3095" s="2" t="s">
        <v>8149</v>
      </c>
      <c r="J3095" s="2" t="s">
        <v>8150</v>
      </c>
      <c r="K3095" s="41">
        <v>2279</v>
      </c>
      <c r="L3095" s="48">
        <v>2279</v>
      </c>
      <c r="M3095" s="49" t="s">
        <v>339</v>
      </c>
      <c r="N3095" s="39" t="s">
        <v>340</v>
      </c>
      <c r="O3095" s="2">
        <v>0</v>
      </c>
      <c r="P3095" s="2">
        <v>0</v>
      </c>
      <c r="Q3095" s="39">
        <v>467.53</v>
      </c>
      <c r="R3095" s="2">
        <v>60.7789</v>
      </c>
      <c r="S3095" s="2">
        <v>0</v>
      </c>
      <c r="T3095" s="2">
        <v>0</v>
      </c>
      <c r="U3095" s="39">
        <v>528.30889999999999</v>
      </c>
      <c r="V3095" s="2">
        <v>0</v>
      </c>
      <c r="W3095" s="2" t="s">
        <v>1</v>
      </c>
      <c r="X3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5"/>
      <c r="Z3095"/>
      <c r="AA3095"/>
    </row>
    <row r="3096" spans="5:27" hidden="1">
      <c r="E3096" s="2" t="s">
        <v>8563</v>
      </c>
      <c r="F3096" s="2" t="s">
        <v>8622</v>
      </c>
      <c r="G3096" s="2" t="s">
        <v>1</v>
      </c>
      <c r="H3096" s="2" t="s">
        <v>0</v>
      </c>
      <c r="I3096" s="2" t="s">
        <v>8149</v>
      </c>
      <c r="J3096" s="2" t="s">
        <v>8150</v>
      </c>
      <c r="K3096" s="41">
        <v>2280</v>
      </c>
      <c r="L3096" s="48">
        <v>2280</v>
      </c>
      <c r="M3096" s="49" t="s">
        <v>7942</v>
      </c>
      <c r="N3096" s="39" t="s">
        <v>7943</v>
      </c>
      <c r="O3096" s="2">
        <v>0</v>
      </c>
      <c r="P3096" s="2">
        <v>0</v>
      </c>
      <c r="Q3096" s="39">
        <v>32.82</v>
      </c>
      <c r="R3096" s="2">
        <v>4.2666000000000004</v>
      </c>
      <c r="S3096" s="2">
        <v>0</v>
      </c>
      <c r="T3096" s="2">
        <v>0</v>
      </c>
      <c r="U3096" s="39">
        <v>37.086600000000004</v>
      </c>
      <c r="V3096" s="2">
        <v>0</v>
      </c>
      <c r="W3096" s="2" t="s">
        <v>1</v>
      </c>
      <c r="X3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6"/>
      <c r="Z3096"/>
      <c r="AA3096"/>
    </row>
    <row r="3097" spans="5:27" hidden="1">
      <c r="E3097" s="2" t="s">
        <v>8563</v>
      </c>
      <c r="F3097" s="2" t="s">
        <v>8622</v>
      </c>
      <c r="G3097" s="2" t="s">
        <v>1</v>
      </c>
      <c r="H3097" s="2" t="s">
        <v>0</v>
      </c>
      <c r="I3097" s="2" t="s">
        <v>8149</v>
      </c>
      <c r="J3097" s="2" t="s">
        <v>8150</v>
      </c>
      <c r="K3097" s="41">
        <v>2281</v>
      </c>
      <c r="L3097" s="48">
        <v>2281</v>
      </c>
      <c r="M3097" s="49">
        <v>0</v>
      </c>
      <c r="N3097" s="39" t="s">
        <v>8624</v>
      </c>
      <c r="O3097" s="2">
        <v>0</v>
      </c>
      <c r="P3097" s="2">
        <v>0</v>
      </c>
      <c r="Q3097" s="39">
        <v>224.59</v>
      </c>
      <c r="R3097" s="2">
        <v>29.1967</v>
      </c>
      <c r="S3097" s="2">
        <v>0</v>
      </c>
      <c r="T3097" s="2">
        <v>0</v>
      </c>
      <c r="U3097" s="39">
        <v>253.7867</v>
      </c>
      <c r="V3097" s="2" t="s">
        <v>8623</v>
      </c>
      <c r="W3097" s="2" t="s">
        <v>1</v>
      </c>
      <c r="X3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7"/>
      <c r="Z3097"/>
      <c r="AA3097"/>
    </row>
    <row r="3098" spans="5:27" hidden="1">
      <c r="E3098" s="2" t="s">
        <v>8563</v>
      </c>
      <c r="F3098" s="2" t="s">
        <v>8622</v>
      </c>
      <c r="G3098" s="2" t="s">
        <v>1</v>
      </c>
      <c r="H3098" s="2" t="s">
        <v>0</v>
      </c>
      <c r="I3098" s="2" t="s">
        <v>8149</v>
      </c>
      <c r="J3098" s="2" t="s">
        <v>8150</v>
      </c>
      <c r="K3098" s="41">
        <v>2282</v>
      </c>
      <c r="L3098" s="48">
        <v>2282</v>
      </c>
      <c r="M3098" s="49" t="s">
        <v>253</v>
      </c>
      <c r="N3098" s="39" t="s">
        <v>254</v>
      </c>
      <c r="O3098" s="2">
        <v>0</v>
      </c>
      <c r="P3098" s="2">
        <v>0</v>
      </c>
      <c r="Q3098" s="39">
        <v>302.66000000000003</v>
      </c>
      <c r="R3098" s="2">
        <v>39.345800000000004</v>
      </c>
      <c r="S3098" s="2">
        <v>0</v>
      </c>
      <c r="T3098" s="2">
        <v>0</v>
      </c>
      <c r="U3098" s="39">
        <v>342.00580000000002</v>
      </c>
      <c r="V3098" s="2">
        <v>0</v>
      </c>
      <c r="W3098" s="2" t="s">
        <v>1</v>
      </c>
      <c r="X3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8"/>
      <c r="Z3098"/>
      <c r="AA3098"/>
    </row>
    <row r="3099" spans="5:27" hidden="1">
      <c r="E3099" s="2" t="s">
        <v>8563</v>
      </c>
      <c r="F3099" s="2" t="s">
        <v>8622</v>
      </c>
      <c r="G3099" s="2" t="s">
        <v>1</v>
      </c>
      <c r="H3099" s="2" t="s">
        <v>0</v>
      </c>
      <c r="I3099" s="2" t="s">
        <v>8149</v>
      </c>
      <c r="J3099" s="2" t="s">
        <v>8150</v>
      </c>
      <c r="K3099" s="41">
        <v>2283</v>
      </c>
      <c r="L3099" s="48">
        <v>2283</v>
      </c>
      <c r="M3099" s="49">
        <v>0</v>
      </c>
      <c r="N3099" s="39" t="s">
        <v>638</v>
      </c>
      <c r="O3099" s="2">
        <v>0</v>
      </c>
      <c r="P3099" s="2">
        <v>0</v>
      </c>
      <c r="Q3099" s="39">
        <v>345.87</v>
      </c>
      <c r="R3099" s="2">
        <v>44.963100000000004</v>
      </c>
      <c r="S3099" s="2">
        <v>0</v>
      </c>
      <c r="T3099" s="2">
        <v>0</v>
      </c>
      <c r="U3099" s="39">
        <v>390.8331</v>
      </c>
      <c r="V3099" s="2" t="s">
        <v>8593</v>
      </c>
      <c r="W3099" s="2" t="s">
        <v>1</v>
      </c>
      <c r="X3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099"/>
      <c r="Z3099"/>
      <c r="AA3099"/>
    </row>
    <row r="3100" spans="5:27" hidden="1">
      <c r="E3100" s="2" t="s">
        <v>8563</v>
      </c>
      <c r="F3100" s="2" t="s">
        <v>8622</v>
      </c>
      <c r="G3100" s="2" t="s">
        <v>1</v>
      </c>
      <c r="H3100" s="2" t="s">
        <v>0</v>
      </c>
      <c r="I3100" s="2" t="s">
        <v>8149</v>
      </c>
      <c r="J3100" s="2" t="s">
        <v>8150</v>
      </c>
      <c r="K3100" s="41">
        <v>2284</v>
      </c>
      <c r="L3100" s="48">
        <v>2284</v>
      </c>
      <c r="M3100" s="49">
        <v>0</v>
      </c>
      <c r="N3100" s="39" t="s">
        <v>1055</v>
      </c>
      <c r="O3100" s="2">
        <v>0</v>
      </c>
      <c r="P3100" s="2">
        <v>0</v>
      </c>
      <c r="Q3100" s="39">
        <v>108.2</v>
      </c>
      <c r="R3100" s="2">
        <v>14.066000000000001</v>
      </c>
      <c r="S3100" s="2">
        <v>0</v>
      </c>
      <c r="T3100" s="2">
        <v>0</v>
      </c>
      <c r="U3100" s="39">
        <v>122.26600000000001</v>
      </c>
      <c r="V3100" s="2" t="s">
        <v>8439</v>
      </c>
      <c r="W3100" s="2" t="s">
        <v>1</v>
      </c>
      <c r="X3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0"/>
      <c r="Z3100"/>
      <c r="AA3100"/>
    </row>
    <row r="3101" spans="5:27" hidden="1">
      <c r="E3101" s="2" t="s">
        <v>8563</v>
      </c>
      <c r="F3101" s="2" t="s">
        <v>8622</v>
      </c>
      <c r="G3101" s="2" t="s">
        <v>1</v>
      </c>
      <c r="H3101" s="2" t="s">
        <v>0</v>
      </c>
      <c r="I3101" s="2" t="s">
        <v>8149</v>
      </c>
      <c r="J3101" s="2" t="s">
        <v>8150</v>
      </c>
      <c r="K3101" s="41">
        <v>2285</v>
      </c>
      <c r="L3101" s="48">
        <v>2285</v>
      </c>
      <c r="M3101" s="49" t="s">
        <v>451</v>
      </c>
      <c r="N3101" s="39" t="s">
        <v>452</v>
      </c>
      <c r="O3101" s="2">
        <v>0</v>
      </c>
      <c r="P3101" s="2">
        <v>0</v>
      </c>
      <c r="Q3101" s="39">
        <v>4587.57</v>
      </c>
      <c r="R3101" s="2">
        <v>596.38409999999999</v>
      </c>
      <c r="S3101" s="2">
        <v>0</v>
      </c>
      <c r="T3101" s="2">
        <v>0</v>
      </c>
      <c r="U3101" s="39">
        <v>5183.9540999999999</v>
      </c>
      <c r="V3101" s="2">
        <v>0</v>
      </c>
      <c r="W3101" s="2" t="s">
        <v>1</v>
      </c>
      <c r="X3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1"/>
      <c r="Z3101"/>
      <c r="AA3101"/>
    </row>
    <row r="3102" spans="5:27" hidden="1">
      <c r="E3102" s="2" t="s">
        <v>8563</v>
      </c>
      <c r="F3102" s="2" t="s">
        <v>8622</v>
      </c>
      <c r="G3102" s="2" t="s">
        <v>1</v>
      </c>
      <c r="H3102" s="2" t="s">
        <v>0</v>
      </c>
      <c r="I3102" s="2" t="s">
        <v>8149</v>
      </c>
      <c r="J3102" s="2" t="s">
        <v>8150</v>
      </c>
      <c r="K3102" s="41">
        <v>2286</v>
      </c>
      <c r="L3102" s="48">
        <v>2286</v>
      </c>
      <c r="M3102" s="49">
        <v>0</v>
      </c>
      <c r="N3102" s="39" t="s">
        <v>464</v>
      </c>
      <c r="O3102" s="2">
        <v>0</v>
      </c>
      <c r="P3102" s="2">
        <v>0</v>
      </c>
      <c r="Q3102" s="39">
        <v>409.8</v>
      </c>
      <c r="R3102" s="2">
        <v>53.274000000000001</v>
      </c>
      <c r="S3102" s="2">
        <v>0</v>
      </c>
      <c r="T3102" s="2">
        <v>0</v>
      </c>
      <c r="U3102" s="39">
        <v>463.07400000000001</v>
      </c>
      <c r="V3102" s="2" t="s">
        <v>8408</v>
      </c>
      <c r="W3102" s="2" t="s">
        <v>1</v>
      </c>
      <c r="X3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2"/>
      <c r="Z3102"/>
      <c r="AA3102"/>
    </row>
    <row r="3103" spans="5:27" hidden="1">
      <c r="E3103" s="2" t="s">
        <v>8563</v>
      </c>
      <c r="F3103" s="2" t="s">
        <v>8622</v>
      </c>
      <c r="G3103" s="2" t="s">
        <v>1</v>
      </c>
      <c r="H3103" s="2" t="s">
        <v>0</v>
      </c>
      <c r="I3103" s="2" t="s">
        <v>8149</v>
      </c>
      <c r="J3103" s="2" t="s">
        <v>8150</v>
      </c>
      <c r="K3103" s="41">
        <v>2287</v>
      </c>
      <c r="L3103" s="48">
        <v>2287</v>
      </c>
      <c r="M3103" s="49" t="s">
        <v>1454</v>
      </c>
      <c r="N3103" s="39" t="s">
        <v>1455</v>
      </c>
      <c r="O3103" s="2">
        <v>0</v>
      </c>
      <c r="P3103" s="2">
        <v>0</v>
      </c>
      <c r="Q3103" s="39">
        <v>230.54</v>
      </c>
      <c r="R3103" s="2">
        <v>29.970199999999998</v>
      </c>
      <c r="S3103" s="2">
        <v>0</v>
      </c>
      <c r="T3103" s="2">
        <v>0</v>
      </c>
      <c r="U3103" s="39">
        <v>260.5102</v>
      </c>
      <c r="V3103" s="2">
        <v>0</v>
      </c>
      <c r="W3103" s="2" t="s">
        <v>1</v>
      </c>
      <c r="X3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3"/>
      <c r="Z3103"/>
      <c r="AA3103"/>
    </row>
    <row r="3104" spans="5:27" hidden="1">
      <c r="E3104" s="2" t="s">
        <v>8563</v>
      </c>
      <c r="F3104" s="2" t="s">
        <v>8622</v>
      </c>
      <c r="G3104" s="2" t="s">
        <v>1</v>
      </c>
      <c r="H3104" s="2" t="s">
        <v>0</v>
      </c>
      <c r="I3104" s="2" t="s">
        <v>8149</v>
      </c>
      <c r="J3104" s="2" t="s">
        <v>8150</v>
      </c>
      <c r="K3104" s="41">
        <v>2288</v>
      </c>
      <c r="L3104" s="48">
        <v>2288</v>
      </c>
      <c r="M3104" s="49" t="s">
        <v>721</v>
      </c>
      <c r="N3104" s="39" t="s">
        <v>722</v>
      </c>
      <c r="O3104" s="2">
        <v>0</v>
      </c>
      <c r="P3104" s="2">
        <v>0</v>
      </c>
      <c r="Q3104" s="39">
        <v>185.51</v>
      </c>
      <c r="R3104" s="2">
        <v>24.116299999999999</v>
      </c>
      <c r="S3104" s="2">
        <v>0</v>
      </c>
      <c r="T3104" s="2">
        <v>0</v>
      </c>
      <c r="U3104" s="39">
        <v>209.62629999999999</v>
      </c>
      <c r="V3104" s="2">
        <v>0</v>
      </c>
      <c r="W3104" s="2" t="s">
        <v>1</v>
      </c>
      <c r="X3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4"/>
      <c r="Z3104"/>
      <c r="AA3104"/>
    </row>
    <row r="3105" spans="5:27" hidden="1">
      <c r="E3105" s="2" t="s">
        <v>8563</v>
      </c>
      <c r="F3105" s="2" t="s">
        <v>8622</v>
      </c>
      <c r="G3105" s="2" t="s">
        <v>1</v>
      </c>
      <c r="H3105" s="2" t="s">
        <v>0</v>
      </c>
      <c r="I3105" s="2" t="s">
        <v>8149</v>
      </c>
      <c r="J3105" s="2" t="s">
        <v>8150</v>
      </c>
      <c r="K3105" s="41">
        <v>2289</v>
      </c>
      <c r="L3105" s="48">
        <v>2289</v>
      </c>
      <c r="M3105" s="49" t="s">
        <v>477</v>
      </c>
      <c r="N3105" s="39" t="s">
        <v>478</v>
      </c>
      <c r="O3105" s="2">
        <v>0</v>
      </c>
      <c r="P3105" s="2">
        <v>0</v>
      </c>
      <c r="Q3105" s="39">
        <v>57.93</v>
      </c>
      <c r="R3105" s="2">
        <v>7.5308999999999999</v>
      </c>
      <c r="S3105" s="2">
        <v>0</v>
      </c>
      <c r="T3105" s="2">
        <v>0</v>
      </c>
      <c r="U3105" s="39">
        <v>65.460899999999995</v>
      </c>
      <c r="V3105" s="2">
        <v>0</v>
      </c>
      <c r="W3105" s="2" t="s">
        <v>1</v>
      </c>
      <c r="X3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5"/>
      <c r="Z3105"/>
      <c r="AA3105"/>
    </row>
    <row r="3106" spans="5:27" hidden="1">
      <c r="E3106" s="2" t="s">
        <v>8563</v>
      </c>
      <c r="F3106" s="2" t="s">
        <v>8622</v>
      </c>
      <c r="G3106" s="2" t="s">
        <v>1</v>
      </c>
      <c r="H3106" s="2" t="s">
        <v>0</v>
      </c>
      <c r="I3106" s="2" t="s">
        <v>8149</v>
      </c>
      <c r="J3106" s="2" t="s">
        <v>8150</v>
      </c>
      <c r="K3106" s="41">
        <v>2290</v>
      </c>
      <c r="L3106" s="48">
        <v>2290</v>
      </c>
      <c r="M3106" s="49" t="s">
        <v>683</v>
      </c>
      <c r="N3106" s="39" t="s">
        <v>684</v>
      </c>
      <c r="O3106" s="2">
        <v>0</v>
      </c>
      <c r="P3106" s="2">
        <v>0</v>
      </c>
      <c r="Q3106" s="39">
        <v>242.22</v>
      </c>
      <c r="R3106" s="2">
        <v>31.488600000000002</v>
      </c>
      <c r="S3106" s="2">
        <v>0</v>
      </c>
      <c r="T3106" s="2">
        <v>0</v>
      </c>
      <c r="U3106" s="39">
        <v>273.70859999999999</v>
      </c>
      <c r="V3106" s="2">
        <v>0</v>
      </c>
      <c r="W3106" s="2" t="s">
        <v>1</v>
      </c>
      <c r="X3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6"/>
      <c r="Z3106"/>
      <c r="AA3106"/>
    </row>
    <row r="3107" spans="5:27" hidden="1">
      <c r="E3107" s="2" t="s">
        <v>8563</v>
      </c>
      <c r="F3107" s="2" t="s">
        <v>8622</v>
      </c>
      <c r="G3107" s="2" t="s">
        <v>1</v>
      </c>
      <c r="H3107" s="2" t="s">
        <v>0</v>
      </c>
      <c r="I3107" s="2" t="s">
        <v>8149</v>
      </c>
      <c r="J3107" s="2" t="s">
        <v>8150</v>
      </c>
      <c r="K3107" s="41">
        <v>2291</v>
      </c>
      <c r="L3107" s="48">
        <v>2291</v>
      </c>
      <c r="M3107" s="49" t="s">
        <v>118</v>
      </c>
      <c r="N3107" s="39" t="s">
        <v>119</v>
      </c>
      <c r="O3107" s="2">
        <v>0</v>
      </c>
      <c r="P3107" s="2">
        <v>0</v>
      </c>
      <c r="Q3107" s="39">
        <v>330</v>
      </c>
      <c r="R3107" s="2">
        <v>42.9</v>
      </c>
      <c r="S3107" s="2">
        <v>0</v>
      </c>
      <c r="T3107" s="2">
        <v>0</v>
      </c>
      <c r="U3107" s="39">
        <v>372.9</v>
      </c>
      <c r="V3107" s="2">
        <v>0</v>
      </c>
      <c r="W3107" s="2" t="s">
        <v>1</v>
      </c>
      <c r="X3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7"/>
      <c r="Z3107"/>
      <c r="AA3107"/>
    </row>
    <row r="3108" spans="5:27" hidden="1">
      <c r="E3108" s="2" t="s">
        <v>8563</v>
      </c>
      <c r="F3108" s="2" t="s">
        <v>8622</v>
      </c>
      <c r="G3108" s="2" t="s">
        <v>1</v>
      </c>
      <c r="H3108" s="2" t="s">
        <v>0</v>
      </c>
      <c r="I3108" s="2" t="s">
        <v>8149</v>
      </c>
      <c r="J3108" s="2" t="s">
        <v>8150</v>
      </c>
      <c r="K3108" s="41">
        <v>2292</v>
      </c>
      <c r="L3108" s="48">
        <v>2292</v>
      </c>
      <c r="M3108" s="49" t="s">
        <v>118</v>
      </c>
      <c r="N3108" s="39" t="s">
        <v>119</v>
      </c>
      <c r="O3108" s="2">
        <v>0</v>
      </c>
      <c r="P3108" s="2">
        <v>0</v>
      </c>
      <c r="Q3108" s="39">
        <v>224.07</v>
      </c>
      <c r="R3108" s="2">
        <v>29.129100000000001</v>
      </c>
      <c r="S3108" s="2">
        <v>0</v>
      </c>
      <c r="T3108" s="2">
        <v>0</v>
      </c>
      <c r="U3108" s="39">
        <v>253.19909999999999</v>
      </c>
      <c r="V3108" s="2">
        <v>0</v>
      </c>
      <c r="W3108" s="2" t="s">
        <v>1</v>
      </c>
      <c r="X3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8"/>
      <c r="Z3108"/>
      <c r="AA3108"/>
    </row>
    <row r="3109" spans="5:27" hidden="1">
      <c r="E3109" s="2" t="s">
        <v>8563</v>
      </c>
      <c r="F3109" s="2" t="s">
        <v>8622</v>
      </c>
      <c r="G3109" s="2" t="s">
        <v>1</v>
      </c>
      <c r="H3109" s="2" t="s">
        <v>0</v>
      </c>
      <c r="I3109" s="2" t="s">
        <v>8149</v>
      </c>
      <c r="J3109" s="2" t="s">
        <v>8150</v>
      </c>
      <c r="K3109" s="41">
        <v>2293</v>
      </c>
      <c r="L3109" s="48">
        <v>2293</v>
      </c>
      <c r="M3109" s="49" t="s">
        <v>118</v>
      </c>
      <c r="N3109" s="39" t="s">
        <v>119</v>
      </c>
      <c r="O3109" s="2">
        <v>0</v>
      </c>
      <c r="P3109" s="2">
        <v>0</v>
      </c>
      <c r="Q3109" s="39">
        <v>11.5</v>
      </c>
      <c r="R3109" s="2">
        <v>1.4950000000000001</v>
      </c>
      <c r="S3109" s="2">
        <v>0</v>
      </c>
      <c r="T3109" s="2">
        <v>0</v>
      </c>
      <c r="U3109" s="39">
        <v>12.995000000000001</v>
      </c>
      <c r="V3109" s="2">
        <v>0</v>
      </c>
      <c r="W3109" s="2" t="s">
        <v>1</v>
      </c>
      <c r="X3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09"/>
      <c r="Z3109"/>
      <c r="AA3109"/>
    </row>
    <row r="3110" spans="5:27" hidden="1">
      <c r="E3110" s="2" t="s">
        <v>8563</v>
      </c>
      <c r="F3110" s="2" t="s">
        <v>8622</v>
      </c>
      <c r="G3110" s="2" t="s">
        <v>1</v>
      </c>
      <c r="H3110" s="2" t="s">
        <v>0</v>
      </c>
      <c r="I3110" s="2" t="s">
        <v>8149</v>
      </c>
      <c r="J3110" s="2" t="s">
        <v>8150</v>
      </c>
      <c r="K3110" s="41">
        <v>2294</v>
      </c>
      <c r="L3110" s="48">
        <v>2294</v>
      </c>
      <c r="M3110" s="49" t="s">
        <v>695</v>
      </c>
      <c r="N3110" s="39" t="s">
        <v>696</v>
      </c>
      <c r="O3110" s="2">
        <v>0</v>
      </c>
      <c r="P3110" s="2">
        <v>0</v>
      </c>
      <c r="Q3110" s="39">
        <v>53.52</v>
      </c>
      <c r="R3110" s="2">
        <v>6.9576000000000002</v>
      </c>
      <c r="S3110" s="2">
        <v>0</v>
      </c>
      <c r="T3110" s="2">
        <v>0</v>
      </c>
      <c r="U3110" s="39">
        <v>60.477600000000002</v>
      </c>
      <c r="V3110" s="2">
        <v>0</v>
      </c>
      <c r="W3110" s="2" t="s">
        <v>1</v>
      </c>
      <c r="X3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0"/>
      <c r="Z3110"/>
      <c r="AA3110"/>
    </row>
    <row r="3111" spans="5:27" hidden="1">
      <c r="E3111" s="2" t="s">
        <v>8563</v>
      </c>
      <c r="F3111" s="2" t="s">
        <v>8622</v>
      </c>
      <c r="G3111" s="2" t="s">
        <v>1</v>
      </c>
      <c r="H3111" s="2" t="s">
        <v>0</v>
      </c>
      <c r="I3111" s="2" t="s">
        <v>8149</v>
      </c>
      <c r="J3111" s="2" t="s">
        <v>8150</v>
      </c>
      <c r="K3111" s="41">
        <v>2295</v>
      </c>
      <c r="L3111" s="48">
        <v>2295</v>
      </c>
      <c r="M3111" s="49" t="s">
        <v>675</v>
      </c>
      <c r="N3111" s="39" t="s">
        <v>676</v>
      </c>
      <c r="O3111" s="2">
        <v>0</v>
      </c>
      <c r="P3111" s="2">
        <v>0</v>
      </c>
      <c r="Q3111" s="39">
        <v>634.08000000000004</v>
      </c>
      <c r="R3111" s="2">
        <v>82.430400000000006</v>
      </c>
      <c r="S3111" s="2">
        <v>0</v>
      </c>
      <c r="T3111" s="2">
        <v>0</v>
      </c>
      <c r="U3111" s="39">
        <v>716.5104</v>
      </c>
      <c r="V3111" s="2">
        <v>0</v>
      </c>
      <c r="W3111" s="2" t="s">
        <v>1</v>
      </c>
      <c r="X3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1"/>
      <c r="Z3111"/>
      <c r="AA3111"/>
    </row>
    <row r="3112" spans="5:27" hidden="1">
      <c r="E3112" s="2" t="s">
        <v>8563</v>
      </c>
      <c r="F3112" s="2" t="s">
        <v>8622</v>
      </c>
      <c r="G3112" s="2" t="s">
        <v>1</v>
      </c>
      <c r="H3112" s="2" t="s">
        <v>0</v>
      </c>
      <c r="I3112" s="2" t="s">
        <v>8149</v>
      </c>
      <c r="J3112" s="2" t="s">
        <v>8150</v>
      </c>
      <c r="K3112" s="41">
        <v>2296</v>
      </c>
      <c r="L3112" s="48">
        <v>2296</v>
      </c>
      <c r="M3112" s="49" t="s">
        <v>8528</v>
      </c>
      <c r="N3112" s="39" t="s">
        <v>8529</v>
      </c>
      <c r="O3112" s="2">
        <v>0</v>
      </c>
      <c r="P3112" s="2">
        <v>0</v>
      </c>
      <c r="Q3112" s="39">
        <v>244.65</v>
      </c>
      <c r="R3112" s="2">
        <v>31.804500000000001</v>
      </c>
      <c r="S3112" s="2">
        <v>0</v>
      </c>
      <c r="T3112" s="2">
        <v>0</v>
      </c>
      <c r="U3112" s="39">
        <v>276.4545</v>
      </c>
      <c r="V3112" s="2">
        <v>0</v>
      </c>
      <c r="W3112" s="2" t="s">
        <v>1</v>
      </c>
      <c r="X3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2"/>
      <c r="Z3112"/>
      <c r="AA3112"/>
    </row>
    <row r="3113" spans="5:27" hidden="1">
      <c r="E3113" s="2" t="s">
        <v>8563</v>
      </c>
      <c r="F3113" s="2" t="s">
        <v>8622</v>
      </c>
      <c r="G3113" s="2" t="s">
        <v>1</v>
      </c>
      <c r="H3113" s="2" t="s">
        <v>0</v>
      </c>
      <c r="I3113" s="2" t="s">
        <v>8149</v>
      </c>
      <c r="J3113" s="2" t="s">
        <v>8150</v>
      </c>
      <c r="K3113" s="41">
        <v>2297</v>
      </c>
      <c r="L3113" s="48">
        <v>2297</v>
      </c>
      <c r="M3113" s="49" t="s">
        <v>1446</v>
      </c>
      <c r="N3113" s="39" t="s">
        <v>1447</v>
      </c>
      <c r="O3113" s="2">
        <v>0</v>
      </c>
      <c r="P3113" s="2">
        <v>0</v>
      </c>
      <c r="Q3113" s="39">
        <v>246.68</v>
      </c>
      <c r="R3113" s="2">
        <v>32.068400000000004</v>
      </c>
      <c r="S3113" s="2">
        <v>0</v>
      </c>
      <c r="T3113" s="2">
        <v>0</v>
      </c>
      <c r="U3113" s="39">
        <v>278.7484</v>
      </c>
      <c r="V3113" s="2">
        <v>0</v>
      </c>
      <c r="W3113" s="2" t="s">
        <v>1</v>
      </c>
      <c r="X3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3"/>
      <c r="Z3113"/>
      <c r="AA3113"/>
    </row>
    <row r="3114" spans="5:27" hidden="1">
      <c r="E3114" s="2" t="s">
        <v>8563</v>
      </c>
      <c r="F3114" s="2" t="s">
        <v>8619</v>
      </c>
      <c r="G3114" s="2" t="s">
        <v>1</v>
      </c>
      <c r="H3114" s="2" t="s">
        <v>0</v>
      </c>
      <c r="I3114" s="2" t="s">
        <v>8149</v>
      </c>
      <c r="J3114" s="2" t="s">
        <v>8150</v>
      </c>
      <c r="K3114" s="41">
        <v>2298</v>
      </c>
      <c r="L3114" s="48">
        <v>2298</v>
      </c>
      <c r="M3114" s="49" t="s">
        <v>550</v>
      </c>
      <c r="N3114" s="39" t="s">
        <v>551</v>
      </c>
      <c r="O3114" s="2">
        <v>0</v>
      </c>
      <c r="P3114" s="2">
        <v>0</v>
      </c>
      <c r="Q3114" s="39">
        <v>1304.9000000000001</v>
      </c>
      <c r="R3114" s="2">
        <v>169.63700000000003</v>
      </c>
      <c r="S3114" s="2">
        <v>0</v>
      </c>
      <c r="T3114" s="2">
        <v>0</v>
      </c>
      <c r="U3114" s="39">
        <v>1474.537</v>
      </c>
      <c r="V3114" s="2">
        <v>0</v>
      </c>
      <c r="W3114" s="2" t="s">
        <v>1</v>
      </c>
      <c r="X3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4"/>
      <c r="Z3114"/>
      <c r="AA3114"/>
    </row>
    <row r="3115" spans="5:27" hidden="1">
      <c r="E3115" s="2" t="s">
        <v>8563</v>
      </c>
      <c r="F3115" s="2" t="s">
        <v>8619</v>
      </c>
      <c r="G3115" s="2" t="s">
        <v>1</v>
      </c>
      <c r="H3115" s="2" t="s">
        <v>0</v>
      </c>
      <c r="I3115" s="2" t="s">
        <v>8149</v>
      </c>
      <c r="J3115" s="2" t="s">
        <v>8150</v>
      </c>
      <c r="K3115" s="41">
        <v>2299</v>
      </c>
      <c r="L3115" s="48">
        <v>2299</v>
      </c>
      <c r="M3115" s="49" t="s">
        <v>459</v>
      </c>
      <c r="N3115" s="39" t="s">
        <v>460</v>
      </c>
      <c r="O3115" s="2">
        <v>0</v>
      </c>
      <c r="P3115" s="2">
        <v>0</v>
      </c>
      <c r="Q3115" s="39">
        <v>7837.06</v>
      </c>
      <c r="R3115" s="2">
        <v>1018.8178</v>
      </c>
      <c r="S3115" s="2">
        <v>0</v>
      </c>
      <c r="T3115" s="2">
        <v>0</v>
      </c>
      <c r="U3115" s="39">
        <v>8855.8778000000002</v>
      </c>
      <c r="V3115" s="2">
        <v>0</v>
      </c>
      <c r="W3115" s="2" t="s">
        <v>1</v>
      </c>
      <c r="X3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5"/>
      <c r="Z3115"/>
      <c r="AA3115"/>
    </row>
    <row r="3116" spans="5:27" hidden="1">
      <c r="E3116" s="2" t="s">
        <v>8563</v>
      </c>
      <c r="F3116" s="2" t="s">
        <v>8619</v>
      </c>
      <c r="G3116" s="2" t="s">
        <v>1</v>
      </c>
      <c r="H3116" s="2" t="s">
        <v>0</v>
      </c>
      <c r="I3116" s="2" t="s">
        <v>8149</v>
      </c>
      <c r="J3116" s="2" t="s">
        <v>8150</v>
      </c>
      <c r="K3116" s="41">
        <v>2300</v>
      </c>
      <c r="L3116" s="48">
        <v>2300</v>
      </c>
      <c r="M3116" s="49" t="s">
        <v>155</v>
      </c>
      <c r="N3116" s="39" t="s">
        <v>156</v>
      </c>
      <c r="O3116" s="2">
        <v>0</v>
      </c>
      <c r="P3116" s="2">
        <v>0</v>
      </c>
      <c r="Q3116" s="39">
        <v>90.1</v>
      </c>
      <c r="R3116" s="2">
        <v>11.712999999999999</v>
      </c>
      <c r="S3116" s="2">
        <v>0</v>
      </c>
      <c r="T3116" s="2">
        <v>0</v>
      </c>
      <c r="U3116" s="39">
        <v>101.81299999999999</v>
      </c>
      <c r="V3116" s="2">
        <v>0</v>
      </c>
      <c r="W3116" s="2" t="s">
        <v>1</v>
      </c>
      <c r="X3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6"/>
      <c r="Z3116"/>
      <c r="AA3116"/>
    </row>
    <row r="3117" spans="5:27" hidden="1">
      <c r="E3117" s="2" t="s">
        <v>8563</v>
      </c>
      <c r="F3117" s="2" t="s">
        <v>8619</v>
      </c>
      <c r="G3117" s="2" t="s">
        <v>1</v>
      </c>
      <c r="H3117" s="2" t="s">
        <v>0</v>
      </c>
      <c r="I3117" s="2" t="s">
        <v>8149</v>
      </c>
      <c r="J3117" s="2" t="s">
        <v>8150</v>
      </c>
      <c r="K3117" s="41">
        <v>2301</v>
      </c>
      <c r="L3117" s="48">
        <v>2301</v>
      </c>
      <c r="M3117" s="49" t="s">
        <v>142</v>
      </c>
      <c r="N3117" s="39" t="s">
        <v>143</v>
      </c>
      <c r="O3117" s="2">
        <v>0</v>
      </c>
      <c r="P3117" s="2">
        <v>0</v>
      </c>
      <c r="Q3117" s="39">
        <v>40</v>
      </c>
      <c r="R3117" s="2">
        <v>5.2</v>
      </c>
      <c r="S3117" s="2">
        <v>0</v>
      </c>
      <c r="T3117" s="2">
        <v>0</v>
      </c>
      <c r="U3117" s="39">
        <v>45.2</v>
      </c>
      <c r="V3117" s="2">
        <v>0</v>
      </c>
      <c r="W3117" s="2" t="s">
        <v>1</v>
      </c>
      <c r="X3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7"/>
      <c r="Z3117"/>
      <c r="AA3117"/>
    </row>
    <row r="3118" spans="5:27" hidden="1">
      <c r="E3118" s="2" t="s">
        <v>8563</v>
      </c>
      <c r="F3118" s="2" t="s">
        <v>8619</v>
      </c>
      <c r="G3118" s="2" t="s">
        <v>1</v>
      </c>
      <c r="H3118" s="2" t="s">
        <v>0</v>
      </c>
      <c r="I3118" s="2" t="s">
        <v>8149</v>
      </c>
      <c r="J3118" s="2" t="s">
        <v>8150</v>
      </c>
      <c r="K3118" s="41">
        <v>2302</v>
      </c>
      <c r="L3118" s="48">
        <v>2302</v>
      </c>
      <c r="M3118" s="49" t="s">
        <v>435</v>
      </c>
      <c r="N3118" s="39" t="s">
        <v>436</v>
      </c>
      <c r="O3118" s="2">
        <v>0</v>
      </c>
      <c r="P3118" s="2">
        <v>0</v>
      </c>
      <c r="Q3118" s="39">
        <v>1064.83</v>
      </c>
      <c r="R3118" s="2">
        <v>138.42789999999999</v>
      </c>
      <c r="S3118" s="2">
        <v>0</v>
      </c>
      <c r="T3118" s="2">
        <v>0</v>
      </c>
      <c r="U3118" s="39">
        <v>1203.2578999999998</v>
      </c>
      <c r="V3118" s="2">
        <v>0</v>
      </c>
      <c r="W3118" s="2" t="s">
        <v>1</v>
      </c>
      <c r="X3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8"/>
      <c r="Z3118"/>
      <c r="AA3118"/>
    </row>
    <row r="3119" spans="5:27" hidden="1">
      <c r="E3119" s="2" t="s">
        <v>8563</v>
      </c>
      <c r="F3119" s="2" t="s">
        <v>8619</v>
      </c>
      <c r="G3119" s="2" t="s">
        <v>1</v>
      </c>
      <c r="H3119" s="2" t="s">
        <v>0</v>
      </c>
      <c r="I3119" s="2" t="s">
        <v>8149</v>
      </c>
      <c r="J3119" s="2" t="s">
        <v>8150</v>
      </c>
      <c r="K3119" s="41">
        <v>2303</v>
      </c>
      <c r="L3119" s="48">
        <v>2303</v>
      </c>
      <c r="M3119" s="49" t="s">
        <v>558</v>
      </c>
      <c r="N3119" s="39" t="s">
        <v>559</v>
      </c>
      <c r="O3119" s="2">
        <v>0</v>
      </c>
      <c r="P3119" s="2">
        <v>0</v>
      </c>
      <c r="Q3119" s="39">
        <v>373.6</v>
      </c>
      <c r="R3119" s="2">
        <v>48.568000000000005</v>
      </c>
      <c r="S3119" s="2">
        <v>0</v>
      </c>
      <c r="T3119" s="2">
        <v>0</v>
      </c>
      <c r="U3119" s="39">
        <v>422.16800000000001</v>
      </c>
      <c r="V3119" s="2">
        <v>0</v>
      </c>
      <c r="W3119" s="2" t="s">
        <v>1</v>
      </c>
      <c r="X3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19"/>
      <c r="Z3119"/>
      <c r="AA3119"/>
    </row>
    <row r="3120" spans="5:27" hidden="1">
      <c r="E3120" s="2" t="s">
        <v>8563</v>
      </c>
      <c r="F3120" s="2" t="s">
        <v>8619</v>
      </c>
      <c r="G3120" s="2" t="s">
        <v>1</v>
      </c>
      <c r="H3120" s="2" t="s">
        <v>0</v>
      </c>
      <c r="I3120" s="2" t="s">
        <v>8149</v>
      </c>
      <c r="J3120" s="2" t="s">
        <v>8150</v>
      </c>
      <c r="K3120" s="41">
        <v>2304</v>
      </c>
      <c r="L3120" s="48">
        <v>2304</v>
      </c>
      <c r="M3120" s="49" t="s">
        <v>269</v>
      </c>
      <c r="N3120" s="39" t="s">
        <v>270</v>
      </c>
      <c r="O3120" s="2">
        <v>0</v>
      </c>
      <c r="P3120" s="2">
        <v>0</v>
      </c>
      <c r="Q3120" s="39">
        <v>489.39</v>
      </c>
      <c r="R3120" s="2">
        <v>63.620699999999999</v>
      </c>
      <c r="S3120" s="2">
        <v>0</v>
      </c>
      <c r="T3120" s="2">
        <v>0</v>
      </c>
      <c r="U3120" s="39">
        <v>553.01070000000004</v>
      </c>
      <c r="V3120" s="2">
        <v>0</v>
      </c>
      <c r="W3120" s="2" t="s">
        <v>1</v>
      </c>
      <c r="X3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0"/>
      <c r="Z3120"/>
      <c r="AA3120"/>
    </row>
    <row r="3121" spans="5:27" hidden="1">
      <c r="E3121" s="2" t="s">
        <v>8563</v>
      </c>
      <c r="F3121" s="2" t="s">
        <v>8619</v>
      </c>
      <c r="G3121" s="2" t="s">
        <v>1</v>
      </c>
      <c r="H3121" s="2" t="s">
        <v>0</v>
      </c>
      <c r="I3121" s="2" t="s">
        <v>8149</v>
      </c>
      <c r="J3121" s="2" t="s">
        <v>8150</v>
      </c>
      <c r="K3121" s="41">
        <v>2305</v>
      </c>
      <c r="L3121" s="48">
        <v>2305</v>
      </c>
      <c r="M3121" s="49" t="s">
        <v>550</v>
      </c>
      <c r="N3121" s="39" t="s">
        <v>551</v>
      </c>
      <c r="O3121" s="2">
        <v>0</v>
      </c>
      <c r="P3121" s="2">
        <v>0</v>
      </c>
      <c r="Q3121" s="39">
        <v>24.21</v>
      </c>
      <c r="R3121" s="2">
        <v>3.1473000000000004</v>
      </c>
      <c r="S3121" s="2">
        <v>0</v>
      </c>
      <c r="T3121" s="2">
        <v>0</v>
      </c>
      <c r="U3121" s="39">
        <v>27.357300000000002</v>
      </c>
      <c r="V3121" s="2">
        <v>0</v>
      </c>
      <c r="W3121" s="2" t="s">
        <v>1</v>
      </c>
      <c r="X3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1"/>
      <c r="Z3121"/>
      <c r="AA3121"/>
    </row>
    <row r="3122" spans="5:27" hidden="1">
      <c r="E3122" s="2" t="s">
        <v>8563</v>
      </c>
      <c r="F3122" s="2" t="s">
        <v>8619</v>
      </c>
      <c r="G3122" s="2" t="s">
        <v>1</v>
      </c>
      <c r="H3122" s="2" t="s">
        <v>0</v>
      </c>
      <c r="I3122" s="2" t="s">
        <v>8149</v>
      </c>
      <c r="J3122" s="2" t="s">
        <v>8150</v>
      </c>
      <c r="K3122" s="41">
        <v>2306</v>
      </c>
      <c r="L3122" s="48">
        <v>2306</v>
      </c>
      <c r="M3122" s="49" t="s">
        <v>8620</v>
      </c>
      <c r="N3122" s="39" t="s">
        <v>8621</v>
      </c>
      <c r="O3122" s="2">
        <v>0</v>
      </c>
      <c r="P3122" s="2">
        <v>0</v>
      </c>
      <c r="Q3122" s="39">
        <v>101.95</v>
      </c>
      <c r="R3122" s="2">
        <v>13.253500000000001</v>
      </c>
      <c r="S3122" s="2">
        <v>0</v>
      </c>
      <c r="T3122" s="2">
        <v>0</v>
      </c>
      <c r="U3122" s="39">
        <v>115.20350000000001</v>
      </c>
      <c r="V3122" s="2">
        <v>0</v>
      </c>
      <c r="W3122" s="2" t="s">
        <v>1</v>
      </c>
      <c r="X3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2"/>
      <c r="Z3122"/>
      <c r="AA3122"/>
    </row>
    <row r="3123" spans="5:27" hidden="1">
      <c r="E3123" s="2" t="s">
        <v>8563</v>
      </c>
      <c r="F3123" s="2" t="s">
        <v>8619</v>
      </c>
      <c r="G3123" s="2" t="s">
        <v>1</v>
      </c>
      <c r="H3123" s="2" t="s">
        <v>0</v>
      </c>
      <c r="I3123" s="2" t="s">
        <v>8149</v>
      </c>
      <c r="J3123" s="2" t="s">
        <v>8150</v>
      </c>
      <c r="K3123" s="41">
        <v>2307</v>
      </c>
      <c r="L3123" s="48">
        <v>2307</v>
      </c>
      <c r="M3123" s="49" t="s">
        <v>522</v>
      </c>
      <c r="N3123" s="39" t="s">
        <v>523</v>
      </c>
      <c r="O3123" s="2">
        <v>0</v>
      </c>
      <c r="P3123" s="2">
        <v>0</v>
      </c>
      <c r="Q3123" s="39">
        <v>517.04999999999995</v>
      </c>
      <c r="R3123" s="2">
        <v>67.216499999999996</v>
      </c>
      <c r="S3123" s="2">
        <v>0</v>
      </c>
      <c r="T3123" s="2">
        <v>0</v>
      </c>
      <c r="U3123" s="39">
        <v>584.26649999999995</v>
      </c>
      <c r="V3123" s="2">
        <v>0</v>
      </c>
      <c r="W3123" s="2" t="s">
        <v>1</v>
      </c>
      <c r="X3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3"/>
      <c r="Z3123"/>
      <c r="AA3123"/>
    </row>
    <row r="3124" spans="5:27" hidden="1">
      <c r="E3124" s="2" t="s">
        <v>8563</v>
      </c>
      <c r="F3124" s="2" t="s">
        <v>8616</v>
      </c>
      <c r="G3124" s="2" t="s">
        <v>1</v>
      </c>
      <c r="H3124" s="2" t="s">
        <v>0</v>
      </c>
      <c r="I3124" s="2" t="s">
        <v>8149</v>
      </c>
      <c r="J3124" s="2" t="s">
        <v>8150</v>
      </c>
      <c r="K3124" s="41">
        <v>2308</v>
      </c>
      <c r="L3124" s="48">
        <v>2308</v>
      </c>
      <c r="M3124" s="49" t="s">
        <v>528</v>
      </c>
      <c r="N3124" s="39" t="s">
        <v>529</v>
      </c>
      <c r="O3124" s="2">
        <v>0</v>
      </c>
      <c r="P3124" s="2">
        <v>0</v>
      </c>
      <c r="Q3124" s="39">
        <v>86023.1</v>
      </c>
      <c r="R3124" s="2">
        <v>11183.003000000001</v>
      </c>
      <c r="S3124" s="2">
        <v>0</v>
      </c>
      <c r="T3124" s="2">
        <v>0</v>
      </c>
      <c r="U3124" s="39">
        <v>97206.103000000003</v>
      </c>
      <c r="V3124" s="2">
        <v>0</v>
      </c>
      <c r="W3124" s="2" t="s">
        <v>1</v>
      </c>
      <c r="X3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4"/>
      <c r="Z3124"/>
      <c r="AA3124"/>
    </row>
    <row r="3125" spans="5:27" hidden="1">
      <c r="E3125" s="2" t="s">
        <v>8563</v>
      </c>
      <c r="F3125" s="2" t="s">
        <v>8616</v>
      </c>
      <c r="G3125" s="2" t="s">
        <v>1</v>
      </c>
      <c r="H3125" s="2" t="s">
        <v>0</v>
      </c>
      <c r="I3125" s="2" t="s">
        <v>8149</v>
      </c>
      <c r="J3125" s="2" t="s">
        <v>8150</v>
      </c>
      <c r="K3125" s="41">
        <v>2309</v>
      </c>
      <c r="L3125" s="48">
        <v>2309</v>
      </c>
      <c r="M3125" s="49" t="s">
        <v>1402</v>
      </c>
      <c r="N3125" s="39" t="s">
        <v>1403</v>
      </c>
      <c r="O3125" s="2">
        <v>0</v>
      </c>
      <c r="P3125" s="2">
        <v>0</v>
      </c>
      <c r="Q3125" s="39">
        <v>25.91</v>
      </c>
      <c r="R3125" s="2">
        <v>3.3683000000000001</v>
      </c>
      <c r="S3125" s="2">
        <v>0</v>
      </c>
      <c r="T3125" s="2">
        <v>0</v>
      </c>
      <c r="U3125" s="39">
        <v>29.278300000000002</v>
      </c>
      <c r="V3125" s="2">
        <v>0</v>
      </c>
      <c r="W3125" s="2" t="s">
        <v>1</v>
      </c>
      <c r="X3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5"/>
      <c r="Z3125"/>
      <c r="AA3125"/>
    </row>
    <row r="3126" spans="5:27" hidden="1">
      <c r="E3126" s="2" t="s">
        <v>8563</v>
      </c>
      <c r="F3126" s="2" t="s">
        <v>8616</v>
      </c>
      <c r="G3126" s="2" t="s">
        <v>1</v>
      </c>
      <c r="H3126" s="2" t="s">
        <v>0</v>
      </c>
      <c r="I3126" s="2" t="s">
        <v>8149</v>
      </c>
      <c r="J3126" s="2" t="s">
        <v>8150</v>
      </c>
      <c r="K3126" s="41">
        <v>2310</v>
      </c>
      <c r="L3126" s="48">
        <v>2310</v>
      </c>
      <c r="M3126" s="49" t="s">
        <v>566</v>
      </c>
      <c r="N3126" s="39" t="s">
        <v>567</v>
      </c>
      <c r="O3126" s="2">
        <v>0</v>
      </c>
      <c r="P3126" s="2">
        <v>0</v>
      </c>
      <c r="Q3126" s="39">
        <v>61.17</v>
      </c>
      <c r="R3126" s="2">
        <v>7.9521000000000006</v>
      </c>
      <c r="S3126" s="2">
        <v>0</v>
      </c>
      <c r="T3126" s="2">
        <v>0</v>
      </c>
      <c r="U3126" s="39">
        <v>69.122100000000003</v>
      </c>
      <c r="V3126" s="2">
        <v>0</v>
      </c>
      <c r="W3126" s="2" t="s">
        <v>1</v>
      </c>
      <c r="X3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6"/>
      <c r="Z3126"/>
      <c r="AA3126"/>
    </row>
    <row r="3127" spans="5:27" hidden="1">
      <c r="E3127" s="2" t="s">
        <v>8563</v>
      </c>
      <c r="F3127" s="2" t="s">
        <v>8616</v>
      </c>
      <c r="G3127" s="2" t="s">
        <v>1</v>
      </c>
      <c r="H3127" s="2" t="s">
        <v>0</v>
      </c>
      <c r="I3127" s="2" t="s">
        <v>8149</v>
      </c>
      <c r="J3127" s="2" t="s">
        <v>8150</v>
      </c>
      <c r="K3127" s="41">
        <v>2311</v>
      </c>
      <c r="L3127" s="48">
        <v>2311</v>
      </c>
      <c r="M3127" s="49" t="s">
        <v>7924</v>
      </c>
      <c r="N3127" s="39" t="s">
        <v>7925</v>
      </c>
      <c r="O3127" s="2">
        <v>0</v>
      </c>
      <c r="P3127" s="2">
        <v>0</v>
      </c>
      <c r="Q3127" s="39">
        <v>40.78</v>
      </c>
      <c r="R3127" s="2">
        <v>5.3014000000000001</v>
      </c>
      <c r="S3127" s="2">
        <v>0</v>
      </c>
      <c r="T3127" s="2">
        <v>0</v>
      </c>
      <c r="U3127" s="39">
        <v>46.081400000000002</v>
      </c>
      <c r="V3127" s="2">
        <v>0</v>
      </c>
      <c r="W3127" s="2" t="s">
        <v>1</v>
      </c>
      <c r="X3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7"/>
      <c r="Z3127"/>
      <c r="AA3127"/>
    </row>
    <row r="3128" spans="5:27" hidden="1">
      <c r="E3128" s="2" t="s">
        <v>8563</v>
      </c>
      <c r="F3128" s="2" t="s">
        <v>8616</v>
      </c>
      <c r="G3128" s="2" t="s">
        <v>1</v>
      </c>
      <c r="H3128" s="2" t="s">
        <v>0</v>
      </c>
      <c r="I3128" s="2" t="s">
        <v>8149</v>
      </c>
      <c r="J3128" s="2" t="s">
        <v>8150</v>
      </c>
      <c r="K3128" s="41">
        <v>2312</v>
      </c>
      <c r="L3128" s="48">
        <v>2312</v>
      </c>
      <c r="M3128" s="49" t="s">
        <v>363</v>
      </c>
      <c r="N3128" s="39" t="s">
        <v>364</v>
      </c>
      <c r="O3128" s="2">
        <v>0</v>
      </c>
      <c r="P3128" s="2">
        <v>0</v>
      </c>
      <c r="Q3128" s="39">
        <v>51.49</v>
      </c>
      <c r="R3128" s="2">
        <v>6.6937000000000006</v>
      </c>
      <c r="S3128" s="2">
        <v>0</v>
      </c>
      <c r="T3128" s="2">
        <v>0</v>
      </c>
      <c r="U3128" s="39">
        <v>58.183700000000002</v>
      </c>
      <c r="V3128" s="2">
        <v>0</v>
      </c>
      <c r="W3128" s="2" t="s">
        <v>1</v>
      </c>
      <c r="X3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8"/>
      <c r="Z3128"/>
      <c r="AA3128"/>
    </row>
    <row r="3129" spans="5:27" hidden="1">
      <c r="E3129" s="2" t="s">
        <v>8563</v>
      </c>
      <c r="F3129" s="2" t="s">
        <v>8616</v>
      </c>
      <c r="G3129" s="2" t="s">
        <v>1</v>
      </c>
      <c r="H3129" s="2" t="s">
        <v>0</v>
      </c>
      <c r="I3129" s="2" t="s">
        <v>8149</v>
      </c>
      <c r="J3129" s="2" t="s">
        <v>8150</v>
      </c>
      <c r="K3129" s="41">
        <v>2313</v>
      </c>
      <c r="L3129" s="48">
        <v>2313</v>
      </c>
      <c r="M3129" s="49" t="s">
        <v>309</v>
      </c>
      <c r="N3129" s="39" t="s">
        <v>310</v>
      </c>
      <c r="O3129" s="2">
        <v>0</v>
      </c>
      <c r="P3129" s="2">
        <v>0</v>
      </c>
      <c r="Q3129" s="39">
        <v>51.1</v>
      </c>
      <c r="R3129" s="2">
        <v>6.6430000000000007</v>
      </c>
      <c r="S3129" s="2">
        <v>0</v>
      </c>
      <c r="T3129" s="2">
        <v>0</v>
      </c>
      <c r="U3129" s="39">
        <v>57.743000000000002</v>
      </c>
      <c r="V3129" s="2">
        <v>0</v>
      </c>
      <c r="W3129" s="2" t="s">
        <v>1</v>
      </c>
      <c r="X3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29"/>
      <c r="Z3129"/>
      <c r="AA3129"/>
    </row>
    <row r="3130" spans="5:27" hidden="1">
      <c r="E3130" s="2" t="s">
        <v>8563</v>
      </c>
      <c r="F3130" s="2" t="s">
        <v>8616</v>
      </c>
      <c r="G3130" s="2" t="s">
        <v>1</v>
      </c>
      <c r="H3130" s="2" t="s">
        <v>0</v>
      </c>
      <c r="I3130" s="2" t="s">
        <v>8149</v>
      </c>
      <c r="J3130" s="2" t="s">
        <v>8150</v>
      </c>
      <c r="K3130" s="41">
        <v>2314</v>
      </c>
      <c r="L3130" s="48">
        <v>2314</v>
      </c>
      <c r="M3130" s="49" t="s">
        <v>1271</v>
      </c>
      <c r="N3130" s="39" t="s">
        <v>1272</v>
      </c>
      <c r="O3130" s="2">
        <v>0</v>
      </c>
      <c r="P3130" s="2">
        <v>0</v>
      </c>
      <c r="Q3130" s="39">
        <v>124.34</v>
      </c>
      <c r="R3130" s="2">
        <v>16.164200000000001</v>
      </c>
      <c r="S3130" s="2">
        <v>0</v>
      </c>
      <c r="T3130" s="2">
        <v>0</v>
      </c>
      <c r="U3130" s="39">
        <v>140.5042</v>
      </c>
      <c r="V3130" s="2">
        <v>0</v>
      </c>
      <c r="W3130" s="2" t="s">
        <v>1</v>
      </c>
      <c r="X3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0"/>
      <c r="Z3130"/>
      <c r="AA3130"/>
    </row>
    <row r="3131" spans="5:27" hidden="1">
      <c r="E3131" s="2" t="s">
        <v>8563</v>
      </c>
      <c r="F3131" s="2" t="s">
        <v>8616</v>
      </c>
      <c r="G3131" s="2" t="s">
        <v>1</v>
      </c>
      <c r="H3131" s="2" t="s">
        <v>0</v>
      </c>
      <c r="I3131" s="2" t="s">
        <v>8149</v>
      </c>
      <c r="J3131" s="2" t="s">
        <v>8150</v>
      </c>
      <c r="K3131" s="41">
        <v>2315</v>
      </c>
      <c r="L3131" s="48">
        <v>2315</v>
      </c>
      <c r="M3131" s="49" t="s">
        <v>1440</v>
      </c>
      <c r="N3131" s="39" t="s">
        <v>1441</v>
      </c>
      <c r="O3131" s="2">
        <v>0</v>
      </c>
      <c r="P3131" s="2">
        <v>0</v>
      </c>
      <c r="Q3131" s="39">
        <v>61.17</v>
      </c>
      <c r="R3131" s="2">
        <v>7.9521000000000006</v>
      </c>
      <c r="S3131" s="2">
        <v>0</v>
      </c>
      <c r="T3131" s="2">
        <v>0</v>
      </c>
      <c r="U3131" s="39">
        <v>69.122100000000003</v>
      </c>
      <c r="V3131" s="2">
        <v>0</v>
      </c>
      <c r="W3131" s="2" t="s">
        <v>1</v>
      </c>
      <c r="X3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1"/>
      <c r="Z3131"/>
      <c r="AA3131"/>
    </row>
    <row r="3132" spans="5:27" hidden="1">
      <c r="E3132" s="2" t="s">
        <v>8563</v>
      </c>
      <c r="F3132" s="2" t="s">
        <v>8616</v>
      </c>
      <c r="G3132" s="2" t="s">
        <v>1</v>
      </c>
      <c r="H3132" s="2" t="s">
        <v>0</v>
      </c>
      <c r="I3132" s="2" t="s">
        <v>8149</v>
      </c>
      <c r="J3132" s="2" t="s">
        <v>8150</v>
      </c>
      <c r="K3132" s="41">
        <v>2316</v>
      </c>
      <c r="L3132" s="48">
        <v>2316</v>
      </c>
      <c r="M3132" s="49" t="s">
        <v>596</v>
      </c>
      <c r="N3132" s="39" t="s">
        <v>597</v>
      </c>
      <c r="O3132" s="2">
        <v>0</v>
      </c>
      <c r="P3132" s="2">
        <v>0</v>
      </c>
      <c r="Q3132" s="39">
        <v>1080.6600000000001</v>
      </c>
      <c r="R3132" s="2">
        <v>140.48580000000001</v>
      </c>
      <c r="S3132" s="2">
        <v>0</v>
      </c>
      <c r="T3132" s="2">
        <v>0</v>
      </c>
      <c r="U3132" s="39">
        <v>1221.1458</v>
      </c>
      <c r="V3132" s="2">
        <v>0</v>
      </c>
      <c r="W3132" s="2" t="s">
        <v>1</v>
      </c>
      <c r="X3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2"/>
      <c r="Z3132"/>
      <c r="AA3132"/>
    </row>
    <row r="3133" spans="5:27" hidden="1">
      <c r="E3133" s="2" t="s">
        <v>8563</v>
      </c>
      <c r="F3133" s="2" t="s">
        <v>8616</v>
      </c>
      <c r="G3133" s="2" t="s">
        <v>1</v>
      </c>
      <c r="H3133" s="2" t="s">
        <v>0</v>
      </c>
      <c r="I3133" s="2" t="s">
        <v>8149</v>
      </c>
      <c r="J3133" s="2" t="s">
        <v>8150</v>
      </c>
      <c r="K3133" s="41">
        <v>2317</v>
      </c>
      <c r="L3133" s="48">
        <v>2317</v>
      </c>
      <c r="M3133" s="49" t="s">
        <v>616</v>
      </c>
      <c r="N3133" s="39" t="s">
        <v>617</v>
      </c>
      <c r="O3133" s="2">
        <v>0</v>
      </c>
      <c r="P3133" s="2">
        <v>0</v>
      </c>
      <c r="Q3133" s="39">
        <v>92.26</v>
      </c>
      <c r="R3133" s="2">
        <v>11.9938</v>
      </c>
      <c r="S3133" s="2">
        <v>0</v>
      </c>
      <c r="T3133" s="2">
        <v>0</v>
      </c>
      <c r="U3133" s="39">
        <v>104.25380000000001</v>
      </c>
      <c r="V3133" s="2">
        <v>0</v>
      </c>
      <c r="W3133" s="2" t="s">
        <v>1</v>
      </c>
      <c r="X3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3"/>
      <c r="Z3133"/>
      <c r="AA3133"/>
    </row>
    <row r="3134" spans="5:27" hidden="1">
      <c r="E3134" s="2" t="s">
        <v>8563</v>
      </c>
      <c r="F3134" s="2" t="s">
        <v>8616</v>
      </c>
      <c r="G3134" s="2" t="s">
        <v>1</v>
      </c>
      <c r="H3134" s="2" t="s">
        <v>0</v>
      </c>
      <c r="I3134" s="2" t="s">
        <v>8149</v>
      </c>
      <c r="J3134" s="2" t="s">
        <v>8150</v>
      </c>
      <c r="K3134" s="41">
        <v>2318</v>
      </c>
      <c r="L3134" s="48">
        <v>2318</v>
      </c>
      <c r="M3134" s="49" t="s">
        <v>7848</v>
      </c>
      <c r="N3134" s="39" t="s">
        <v>7847</v>
      </c>
      <c r="O3134" s="2">
        <v>0</v>
      </c>
      <c r="P3134" s="2">
        <v>0</v>
      </c>
      <c r="Q3134" s="39">
        <v>0</v>
      </c>
      <c r="R3134" s="2">
        <v>0</v>
      </c>
      <c r="S3134" s="2">
        <v>0</v>
      </c>
      <c r="T3134" s="2">
        <v>0</v>
      </c>
      <c r="U3134" s="39">
        <v>0</v>
      </c>
      <c r="V3134" s="2">
        <v>0</v>
      </c>
      <c r="W3134" s="2" t="s">
        <v>1</v>
      </c>
      <c r="X3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4"/>
      <c r="Z3134"/>
      <c r="AA3134"/>
    </row>
    <row r="3135" spans="5:27" hidden="1">
      <c r="E3135" s="2" t="s">
        <v>8563</v>
      </c>
      <c r="F3135" s="2" t="s">
        <v>8616</v>
      </c>
      <c r="G3135" s="2" t="s">
        <v>1</v>
      </c>
      <c r="H3135" s="2" t="s">
        <v>0</v>
      </c>
      <c r="I3135" s="2" t="s">
        <v>8149</v>
      </c>
      <c r="J3135" s="2" t="s">
        <v>8150</v>
      </c>
      <c r="K3135" s="41">
        <v>2319</v>
      </c>
      <c r="L3135" s="48">
        <v>2319</v>
      </c>
      <c r="M3135" s="49" t="s">
        <v>924</v>
      </c>
      <c r="N3135" s="39" t="s">
        <v>925</v>
      </c>
      <c r="O3135" s="2">
        <v>0</v>
      </c>
      <c r="P3135" s="2">
        <v>0</v>
      </c>
      <c r="Q3135" s="39">
        <v>1284.53</v>
      </c>
      <c r="R3135" s="2">
        <v>166.9889</v>
      </c>
      <c r="S3135" s="2">
        <v>0</v>
      </c>
      <c r="T3135" s="2">
        <v>0</v>
      </c>
      <c r="U3135" s="39">
        <v>1451.5189</v>
      </c>
      <c r="V3135" s="2">
        <v>0</v>
      </c>
      <c r="W3135" s="2" t="s">
        <v>1</v>
      </c>
      <c r="X3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5"/>
      <c r="Z3135"/>
      <c r="AA3135"/>
    </row>
    <row r="3136" spans="5:27" hidden="1">
      <c r="E3136" s="2" t="s">
        <v>8563</v>
      </c>
      <c r="F3136" s="2" t="s">
        <v>8616</v>
      </c>
      <c r="G3136" s="2" t="s">
        <v>1</v>
      </c>
      <c r="H3136" s="2" t="s">
        <v>0</v>
      </c>
      <c r="I3136" s="2" t="s">
        <v>8149</v>
      </c>
      <c r="J3136" s="2" t="s">
        <v>8150</v>
      </c>
      <c r="K3136" s="41">
        <v>2320</v>
      </c>
      <c r="L3136" s="48">
        <v>2320</v>
      </c>
      <c r="M3136" s="49" t="s">
        <v>962</v>
      </c>
      <c r="N3136" s="39" t="s">
        <v>963</v>
      </c>
      <c r="O3136" s="2">
        <v>0</v>
      </c>
      <c r="P3136" s="2">
        <v>0</v>
      </c>
      <c r="Q3136" s="39">
        <v>246.67</v>
      </c>
      <c r="R3136" s="2">
        <v>32.067099999999996</v>
      </c>
      <c r="S3136" s="2">
        <v>0</v>
      </c>
      <c r="T3136" s="2">
        <v>0</v>
      </c>
      <c r="U3136" s="39">
        <v>278.7371</v>
      </c>
      <c r="V3136" s="2">
        <v>0</v>
      </c>
      <c r="W3136" s="2" t="s">
        <v>1</v>
      </c>
      <c r="X3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6"/>
      <c r="Z3136"/>
      <c r="AA3136"/>
    </row>
    <row r="3137" spans="5:27" hidden="1">
      <c r="E3137" s="2" t="s">
        <v>8563</v>
      </c>
      <c r="F3137" s="2" t="s">
        <v>8616</v>
      </c>
      <c r="G3137" s="2" t="s">
        <v>1</v>
      </c>
      <c r="H3137" s="2" t="s">
        <v>0</v>
      </c>
      <c r="I3137" s="2" t="s">
        <v>8149</v>
      </c>
      <c r="J3137" s="2" t="s">
        <v>8150</v>
      </c>
      <c r="K3137" s="41">
        <v>2321</v>
      </c>
      <c r="L3137" s="48">
        <v>2321</v>
      </c>
      <c r="M3137" s="49" t="s">
        <v>118</v>
      </c>
      <c r="N3137" s="39" t="s">
        <v>119</v>
      </c>
      <c r="O3137" s="2">
        <v>0</v>
      </c>
      <c r="P3137" s="2">
        <v>0</v>
      </c>
      <c r="Q3137" s="39">
        <v>1359.69</v>
      </c>
      <c r="R3137" s="2">
        <v>176.75970000000001</v>
      </c>
      <c r="S3137" s="2">
        <v>0</v>
      </c>
      <c r="T3137" s="2">
        <v>0</v>
      </c>
      <c r="U3137" s="39">
        <v>1536.4497000000001</v>
      </c>
      <c r="V3137" s="2">
        <v>0</v>
      </c>
      <c r="W3137" s="2" t="s">
        <v>1</v>
      </c>
      <c r="X3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7"/>
      <c r="Z3137"/>
      <c r="AA3137"/>
    </row>
    <row r="3138" spans="5:27" hidden="1">
      <c r="E3138" s="2" t="s">
        <v>8563</v>
      </c>
      <c r="F3138" s="2" t="s">
        <v>8616</v>
      </c>
      <c r="G3138" s="2" t="s">
        <v>1</v>
      </c>
      <c r="H3138" s="2" t="s">
        <v>0</v>
      </c>
      <c r="I3138" s="2" t="s">
        <v>8149</v>
      </c>
      <c r="J3138" s="2" t="s">
        <v>8150</v>
      </c>
      <c r="K3138" s="41">
        <v>2322</v>
      </c>
      <c r="L3138" s="48">
        <v>2322</v>
      </c>
      <c r="M3138" s="49" t="s">
        <v>741</v>
      </c>
      <c r="N3138" s="39" t="s">
        <v>742</v>
      </c>
      <c r="O3138" s="2">
        <v>0</v>
      </c>
      <c r="P3138" s="2">
        <v>0</v>
      </c>
      <c r="Q3138" s="39">
        <v>182.41</v>
      </c>
      <c r="R3138" s="2">
        <v>23.7133</v>
      </c>
      <c r="S3138" s="2">
        <v>0</v>
      </c>
      <c r="T3138" s="2">
        <v>0</v>
      </c>
      <c r="U3138" s="39">
        <v>206.1233</v>
      </c>
      <c r="V3138" s="2">
        <v>0</v>
      </c>
      <c r="W3138" s="2" t="s">
        <v>1</v>
      </c>
      <c r="X3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8"/>
      <c r="Z3138"/>
      <c r="AA3138"/>
    </row>
    <row r="3139" spans="5:27" hidden="1">
      <c r="E3139" s="2" t="s">
        <v>8563</v>
      </c>
      <c r="F3139" s="2" t="s">
        <v>8616</v>
      </c>
      <c r="G3139" s="2" t="s">
        <v>1</v>
      </c>
      <c r="H3139" s="2" t="s">
        <v>0</v>
      </c>
      <c r="I3139" s="2" t="s">
        <v>8149</v>
      </c>
      <c r="J3139" s="2" t="s">
        <v>8150</v>
      </c>
      <c r="K3139" s="41">
        <v>2323</v>
      </c>
      <c r="L3139" s="48">
        <v>2323</v>
      </c>
      <c r="M3139" s="49" t="s">
        <v>118</v>
      </c>
      <c r="N3139" s="39" t="s">
        <v>119</v>
      </c>
      <c r="O3139" s="2">
        <v>0</v>
      </c>
      <c r="P3139" s="2">
        <v>0</v>
      </c>
      <c r="Q3139" s="39">
        <v>44.81</v>
      </c>
      <c r="R3139" s="2">
        <v>5.8253000000000004</v>
      </c>
      <c r="S3139" s="2">
        <v>0</v>
      </c>
      <c r="T3139" s="2">
        <v>0</v>
      </c>
      <c r="U3139" s="39">
        <v>50.635300000000001</v>
      </c>
      <c r="V3139" s="2">
        <v>0</v>
      </c>
      <c r="W3139" s="2" t="s">
        <v>1</v>
      </c>
      <c r="X3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39"/>
      <c r="Z3139"/>
      <c r="AA3139"/>
    </row>
    <row r="3140" spans="5:27" hidden="1">
      <c r="E3140" s="2" t="s">
        <v>8563</v>
      </c>
      <c r="F3140" s="2" t="s">
        <v>8616</v>
      </c>
      <c r="G3140" s="2" t="s">
        <v>1</v>
      </c>
      <c r="H3140" s="2" t="s">
        <v>0</v>
      </c>
      <c r="I3140" s="2" t="s">
        <v>8149</v>
      </c>
      <c r="J3140" s="2" t="s">
        <v>8150</v>
      </c>
      <c r="K3140" s="41">
        <v>2324</v>
      </c>
      <c r="L3140" s="48">
        <v>2324</v>
      </c>
      <c r="M3140" s="49" t="s">
        <v>118</v>
      </c>
      <c r="N3140" s="39" t="s">
        <v>119</v>
      </c>
      <c r="O3140" s="2">
        <v>0</v>
      </c>
      <c r="P3140" s="2">
        <v>0</v>
      </c>
      <c r="Q3140" s="39">
        <v>26.3</v>
      </c>
      <c r="R3140" s="2">
        <v>3.419</v>
      </c>
      <c r="S3140" s="2">
        <v>0</v>
      </c>
      <c r="T3140" s="2">
        <v>0</v>
      </c>
      <c r="U3140" s="39">
        <v>29.719000000000001</v>
      </c>
      <c r="V3140" s="2">
        <v>0</v>
      </c>
      <c r="W3140" s="2" t="s">
        <v>1</v>
      </c>
      <c r="X3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0"/>
      <c r="Z3140"/>
      <c r="AA3140"/>
    </row>
    <row r="3141" spans="5:27" hidden="1">
      <c r="E3141" s="2" t="s">
        <v>8563</v>
      </c>
      <c r="F3141" s="2" t="s">
        <v>8616</v>
      </c>
      <c r="G3141" s="2" t="s">
        <v>1</v>
      </c>
      <c r="H3141" s="2" t="s">
        <v>0</v>
      </c>
      <c r="I3141" s="2" t="s">
        <v>8149</v>
      </c>
      <c r="J3141" s="2" t="s">
        <v>8150</v>
      </c>
      <c r="K3141" s="41">
        <v>2325</v>
      </c>
      <c r="L3141" s="48">
        <v>2325</v>
      </c>
      <c r="M3141" s="49" t="s">
        <v>8617</v>
      </c>
      <c r="N3141" s="39" t="s">
        <v>8618</v>
      </c>
      <c r="O3141" s="2">
        <v>0</v>
      </c>
      <c r="P3141" s="2">
        <v>0</v>
      </c>
      <c r="Q3141" s="39">
        <v>1642.71</v>
      </c>
      <c r="R3141" s="2">
        <v>213.5523</v>
      </c>
      <c r="S3141" s="2">
        <v>0</v>
      </c>
      <c r="T3141" s="2">
        <v>0</v>
      </c>
      <c r="U3141" s="39">
        <v>1856.2623000000001</v>
      </c>
      <c r="V3141" s="2">
        <v>0</v>
      </c>
      <c r="W3141" s="2" t="s">
        <v>1</v>
      </c>
      <c r="X3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1"/>
      <c r="Z3141"/>
      <c r="AA3141"/>
    </row>
    <row r="3142" spans="5:27" hidden="1">
      <c r="E3142" s="2" t="s">
        <v>8563</v>
      </c>
      <c r="F3142" s="2" t="s">
        <v>8616</v>
      </c>
      <c r="G3142" s="2" t="s">
        <v>1</v>
      </c>
      <c r="H3142" s="2" t="s">
        <v>0</v>
      </c>
      <c r="I3142" s="2" t="s">
        <v>8149</v>
      </c>
      <c r="J3142" s="2" t="s">
        <v>8150</v>
      </c>
      <c r="K3142" s="41">
        <v>2326</v>
      </c>
      <c r="L3142" s="48">
        <v>2326</v>
      </c>
      <c r="M3142" s="49">
        <v>0</v>
      </c>
      <c r="N3142" s="39" t="s">
        <v>6674</v>
      </c>
      <c r="O3142" s="2">
        <v>0</v>
      </c>
      <c r="P3142" s="2">
        <v>0</v>
      </c>
      <c r="Q3142" s="39">
        <v>63.15</v>
      </c>
      <c r="R3142" s="2">
        <v>8.2095000000000002</v>
      </c>
      <c r="S3142" s="2">
        <v>0</v>
      </c>
      <c r="T3142" s="2">
        <v>0</v>
      </c>
      <c r="U3142" s="39">
        <v>71.359499999999997</v>
      </c>
      <c r="V3142" s="2" t="s">
        <v>8589</v>
      </c>
      <c r="W3142" s="2" t="s">
        <v>1</v>
      </c>
      <c r="X3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2"/>
      <c r="Z3142"/>
      <c r="AA3142"/>
    </row>
    <row r="3143" spans="5:27" hidden="1">
      <c r="E3143" s="2" t="s">
        <v>8563</v>
      </c>
      <c r="F3143" s="2" t="s">
        <v>8616</v>
      </c>
      <c r="G3143" s="2" t="s">
        <v>1</v>
      </c>
      <c r="H3143" s="2" t="s">
        <v>0</v>
      </c>
      <c r="I3143" s="2" t="s">
        <v>8149</v>
      </c>
      <c r="J3143" s="2" t="s">
        <v>8150</v>
      </c>
      <c r="K3143" s="41">
        <v>2327</v>
      </c>
      <c r="L3143" s="48">
        <v>2327</v>
      </c>
      <c r="M3143" s="49" t="s">
        <v>431</v>
      </c>
      <c r="N3143" s="39" t="s">
        <v>432</v>
      </c>
      <c r="O3143" s="2">
        <v>0</v>
      </c>
      <c r="P3143" s="2">
        <v>0</v>
      </c>
      <c r="Q3143" s="39">
        <v>218.37</v>
      </c>
      <c r="R3143" s="2">
        <v>28.388100000000001</v>
      </c>
      <c r="S3143" s="2">
        <v>0</v>
      </c>
      <c r="T3143" s="2">
        <v>0</v>
      </c>
      <c r="U3143" s="39">
        <v>246.75810000000001</v>
      </c>
      <c r="V3143" s="2">
        <v>0</v>
      </c>
      <c r="W3143" s="2" t="s">
        <v>1</v>
      </c>
      <c r="X3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3"/>
      <c r="Z3143"/>
      <c r="AA3143"/>
    </row>
    <row r="3144" spans="5:27" hidden="1">
      <c r="E3144" s="2" t="s">
        <v>8563</v>
      </c>
      <c r="F3144" s="2" t="s">
        <v>8616</v>
      </c>
      <c r="G3144" s="2" t="s">
        <v>1</v>
      </c>
      <c r="H3144" s="2" t="s">
        <v>0</v>
      </c>
      <c r="I3144" s="2" t="s">
        <v>8149</v>
      </c>
      <c r="J3144" s="2" t="s">
        <v>8150</v>
      </c>
      <c r="K3144" s="41">
        <v>2328</v>
      </c>
      <c r="L3144" s="48">
        <v>2328</v>
      </c>
      <c r="M3144" s="49" t="s">
        <v>546</v>
      </c>
      <c r="N3144" s="39" t="s">
        <v>547</v>
      </c>
      <c r="O3144" s="2">
        <v>0</v>
      </c>
      <c r="P3144" s="2">
        <v>0</v>
      </c>
      <c r="Q3144" s="39">
        <v>5.4</v>
      </c>
      <c r="R3144" s="2">
        <v>0.70200000000000007</v>
      </c>
      <c r="S3144" s="2">
        <v>0</v>
      </c>
      <c r="T3144" s="2">
        <v>0</v>
      </c>
      <c r="U3144" s="39">
        <v>6.1020000000000003</v>
      </c>
      <c r="V3144" s="2">
        <v>0</v>
      </c>
      <c r="W3144" s="2" t="s">
        <v>1</v>
      </c>
      <c r="X3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4"/>
      <c r="Z3144"/>
      <c r="AA3144"/>
    </row>
    <row r="3145" spans="5:27" hidden="1">
      <c r="E3145" s="2" t="s">
        <v>8563</v>
      </c>
      <c r="F3145" s="2" t="s">
        <v>8616</v>
      </c>
      <c r="G3145" s="2" t="s">
        <v>1</v>
      </c>
      <c r="H3145" s="2" t="s">
        <v>0</v>
      </c>
      <c r="I3145" s="2" t="s">
        <v>8149</v>
      </c>
      <c r="J3145" s="2" t="s">
        <v>8150</v>
      </c>
      <c r="K3145" s="41">
        <v>2329</v>
      </c>
      <c r="L3145" s="48">
        <v>2329</v>
      </c>
      <c r="M3145" s="49" t="s">
        <v>8212</v>
      </c>
      <c r="N3145" s="39" t="s">
        <v>8213</v>
      </c>
      <c r="O3145" s="2">
        <v>0</v>
      </c>
      <c r="P3145" s="2">
        <v>0</v>
      </c>
      <c r="Q3145" s="39">
        <v>244.74</v>
      </c>
      <c r="R3145" s="2">
        <v>31.816200000000002</v>
      </c>
      <c r="S3145" s="2">
        <v>0</v>
      </c>
      <c r="T3145" s="2">
        <v>0</v>
      </c>
      <c r="U3145" s="39">
        <v>276.55619999999999</v>
      </c>
      <c r="V3145" s="2">
        <v>0</v>
      </c>
      <c r="W3145" s="2" t="s">
        <v>1</v>
      </c>
      <c r="X3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5"/>
      <c r="Z3145"/>
      <c r="AA3145"/>
    </row>
    <row r="3146" spans="5:27" hidden="1">
      <c r="E3146" s="2" t="s">
        <v>8563</v>
      </c>
      <c r="F3146" s="2" t="s">
        <v>8616</v>
      </c>
      <c r="G3146" s="2" t="s">
        <v>1</v>
      </c>
      <c r="H3146" s="2" t="s">
        <v>0</v>
      </c>
      <c r="I3146" s="2" t="s">
        <v>8149</v>
      </c>
      <c r="J3146" s="2" t="s">
        <v>8150</v>
      </c>
      <c r="K3146" s="41">
        <v>2330</v>
      </c>
      <c r="L3146" s="48">
        <v>2330</v>
      </c>
      <c r="M3146" s="49" t="s">
        <v>884</v>
      </c>
      <c r="N3146" s="39" t="s">
        <v>885</v>
      </c>
      <c r="O3146" s="2">
        <v>0</v>
      </c>
      <c r="P3146" s="2">
        <v>0</v>
      </c>
      <c r="Q3146" s="39">
        <v>464.8</v>
      </c>
      <c r="R3146" s="2">
        <v>60.424000000000007</v>
      </c>
      <c r="S3146" s="2">
        <v>0</v>
      </c>
      <c r="T3146" s="2">
        <v>0</v>
      </c>
      <c r="U3146" s="39">
        <v>525.22400000000005</v>
      </c>
      <c r="V3146" s="2">
        <v>0</v>
      </c>
      <c r="W3146" s="2" t="s">
        <v>1</v>
      </c>
      <c r="X3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6"/>
      <c r="Z3146"/>
      <c r="AA3146"/>
    </row>
    <row r="3147" spans="5:27" hidden="1">
      <c r="E3147" s="2" t="s">
        <v>8563</v>
      </c>
      <c r="F3147" s="2" t="s">
        <v>8616</v>
      </c>
      <c r="G3147" s="2" t="s">
        <v>1</v>
      </c>
      <c r="H3147" s="2" t="s">
        <v>0</v>
      </c>
      <c r="I3147" s="2" t="s">
        <v>8149</v>
      </c>
      <c r="J3147" s="2" t="s">
        <v>8150</v>
      </c>
      <c r="K3147" s="41">
        <v>2331</v>
      </c>
      <c r="L3147" s="48">
        <v>2331</v>
      </c>
      <c r="M3147" s="49" t="s">
        <v>7927</v>
      </c>
      <c r="N3147" s="39" t="s">
        <v>7928</v>
      </c>
      <c r="O3147" s="2">
        <v>0</v>
      </c>
      <c r="P3147" s="2">
        <v>0</v>
      </c>
      <c r="Q3147" s="39">
        <v>84.23</v>
      </c>
      <c r="R3147" s="2">
        <v>10.949900000000001</v>
      </c>
      <c r="S3147" s="2">
        <v>0</v>
      </c>
      <c r="T3147" s="2">
        <v>0</v>
      </c>
      <c r="U3147" s="39">
        <v>95.179900000000004</v>
      </c>
      <c r="V3147" s="2">
        <v>0</v>
      </c>
      <c r="W3147" s="2" t="s">
        <v>1</v>
      </c>
      <c r="X3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7"/>
      <c r="Z3147"/>
      <c r="AA3147"/>
    </row>
    <row r="3148" spans="5:27" hidden="1">
      <c r="E3148" s="2" t="s">
        <v>8563</v>
      </c>
      <c r="F3148" s="2" t="s">
        <v>8616</v>
      </c>
      <c r="G3148" s="2" t="s">
        <v>1</v>
      </c>
      <c r="H3148" s="2" t="s">
        <v>0</v>
      </c>
      <c r="I3148" s="2" t="s">
        <v>8149</v>
      </c>
      <c r="J3148" s="2" t="s">
        <v>8150</v>
      </c>
      <c r="K3148" s="41">
        <v>2332</v>
      </c>
      <c r="L3148" s="48">
        <v>2332</v>
      </c>
      <c r="M3148" s="49" t="s">
        <v>532</v>
      </c>
      <c r="N3148" s="39" t="s">
        <v>533</v>
      </c>
      <c r="O3148" s="2">
        <v>0</v>
      </c>
      <c r="P3148" s="2">
        <v>0</v>
      </c>
      <c r="Q3148" s="39">
        <v>491.36</v>
      </c>
      <c r="R3148" s="2">
        <v>63.876800000000003</v>
      </c>
      <c r="S3148" s="2">
        <v>0</v>
      </c>
      <c r="T3148" s="2">
        <v>0</v>
      </c>
      <c r="U3148" s="39">
        <v>555.23680000000002</v>
      </c>
      <c r="V3148" s="2">
        <v>0</v>
      </c>
      <c r="W3148" s="2" t="s">
        <v>1</v>
      </c>
      <c r="X3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8"/>
      <c r="Z3148"/>
      <c r="AA3148"/>
    </row>
    <row r="3149" spans="5:27" hidden="1">
      <c r="E3149" s="2" t="s">
        <v>8563</v>
      </c>
      <c r="F3149" s="2" t="s">
        <v>8616</v>
      </c>
      <c r="G3149" s="2" t="s">
        <v>1</v>
      </c>
      <c r="H3149" s="2" t="s">
        <v>0</v>
      </c>
      <c r="I3149" s="2" t="s">
        <v>8149</v>
      </c>
      <c r="J3149" s="2" t="s">
        <v>8150</v>
      </c>
      <c r="K3149" s="41">
        <v>2333</v>
      </c>
      <c r="L3149" s="48">
        <v>2333</v>
      </c>
      <c r="M3149" s="49" t="s">
        <v>767</v>
      </c>
      <c r="N3149" s="39" t="s">
        <v>768</v>
      </c>
      <c r="O3149" s="2">
        <v>0</v>
      </c>
      <c r="P3149" s="2">
        <v>0</v>
      </c>
      <c r="Q3149" s="39">
        <v>175.43</v>
      </c>
      <c r="R3149" s="2">
        <v>22.805900000000001</v>
      </c>
      <c r="S3149" s="2">
        <v>0</v>
      </c>
      <c r="T3149" s="2">
        <v>0</v>
      </c>
      <c r="U3149" s="39">
        <v>198.23590000000002</v>
      </c>
      <c r="V3149" s="2">
        <v>0</v>
      </c>
      <c r="W3149" s="2" t="s">
        <v>1</v>
      </c>
      <c r="X3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49"/>
      <c r="Z3149"/>
      <c r="AA3149"/>
    </row>
    <row r="3150" spans="5:27" hidden="1">
      <c r="E3150" s="2" t="s">
        <v>8563</v>
      </c>
      <c r="F3150" s="2" t="s">
        <v>8616</v>
      </c>
      <c r="G3150" s="2" t="s">
        <v>1</v>
      </c>
      <c r="H3150" s="2" t="s">
        <v>0</v>
      </c>
      <c r="I3150" s="2" t="s">
        <v>8149</v>
      </c>
      <c r="J3150" s="2" t="s">
        <v>8150</v>
      </c>
      <c r="K3150" s="41">
        <v>2334</v>
      </c>
      <c r="L3150" s="48">
        <v>2334</v>
      </c>
      <c r="M3150" s="49" t="s">
        <v>7848</v>
      </c>
      <c r="N3150" s="39" t="s">
        <v>7847</v>
      </c>
      <c r="O3150" s="2">
        <v>0</v>
      </c>
      <c r="P3150" s="2">
        <v>0</v>
      </c>
      <c r="Q3150" s="39">
        <v>0</v>
      </c>
      <c r="R3150" s="2">
        <v>0</v>
      </c>
      <c r="S3150" s="2">
        <v>0</v>
      </c>
      <c r="T3150" s="2">
        <v>0</v>
      </c>
      <c r="U3150" s="39">
        <v>0</v>
      </c>
      <c r="V3150" s="2">
        <v>0</v>
      </c>
      <c r="W3150" s="2" t="s">
        <v>1</v>
      </c>
      <c r="X3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0"/>
      <c r="Z3150"/>
      <c r="AA3150"/>
    </row>
    <row r="3151" spans="5:27" hidden="1">
      <c r="E3151" s="2" t="s">
        <v>8563</v>
      </c>
      <c r="F3151" s="2" t="s">
        <v>8616</v>
      </c>
      <c r="G3151" s="2" t="s">
        <v>1</v>
      </c>
      <c r="H3151" s="2" t="s">
        <v>0</v>
      </c>
      <c r="I3151" s="2" t="s">
        <v>8149</v>
      </c>
      <c r="J3151" s="2" t="s">
        <v>8150</v>
      </c>
      <c r="K3151" s="41">
        <v>2335</v>
      </c>
      <c r="L3151" s="48">
        <v>2335</v>
      </c>
      <c r="M3151" s="49" t="s">
        <v>588</v>
      </c>
      <c r="N3151" s="39" t="s">
        <v>589</v>
      </c>
      <c r="O3151" s="2">
        <v>0</v>
      </c>
      <c r="P3151" s="2">
        <v>0</v>
      </c>
      <c r="Q3151" s="39">
        <v>185.51</v>
      </c>
      <c r="R3151" s="2">
        <v>24.116299999999999</v>
      </c>
      <c r="S3151" s="2">
        <v>0</v>
      </c>
      <c r="T3151" s="2">
        <v>0</v>
      </c>
      <c r="U3151" s="39">
        <v>209.62629999999999</v>
      </c>
      <c r="V3151" s="2">
        <v>0</v>
      </c>
      <c r="W3151" s="2" t="s">
        <v>1</v>
      </c>
      <c r="X3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1"/>
      <c r="Z3151"/>
      <c r="AA3151"/>
    </row>
    <row r="3152" spans="5:27" hidden="1">
      <c r="E3152" s="2" t="s">
        <v>8563</v>
      </c>
      <c r="F3152" s="2" t="s">
        <v>8616</v>
      </c>
      <c r="G3152" s="2" t="s">
        <v>1</v>
      </c>
      <c r="H3152" s="2" t="s">
        <v>0</v>
      </c>
      <c r="I3152" s="2" t="s">
        <v>8149</v>
      </c>
      <c r="J3152" s="2" t="s">
        <v>8150</v>
      </c>
      <c r="K3152" s="41">
        <v>2336</v>
      </c>
      <c r="L3152" s="48">
        <v>2336</v>
      </c>
      <c r="M3152" s="49" t="s">
        <v>528</v>
      </c>
      <c r="N3152" s="39" t="s">
        <v>529</v>
      </c>
      <c r="O3152" s="2">
        <v>0</v>
      </c>
      <c r="P3152" s="2">
        <v>0</v>
      </c>
      <c r="Q3152" s="39">
        <v>6155.86</v>
      </c>
      <c r="R3152" s="2">
        <v>800.26179999999999</v>
      </c>
      <c r="S3152" s="2">
        <v>0</v>
      </c>
      <c r="T3152" s="2">
        <v>0</v>
      </c>
      <c r="U3152" s="39">
        <v>6956.1217999999999</v>
      </c>
      <c r="V3152" s="2">
        <v>0</v>
      </c>
      <c r="W3152" s="2" t="s">
        <v>1</v>
      </c>
      <c r="X3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2"/>
      <c r="Z3152"/>
      <c r="AA3152"/>
    </row>
    <row r="3153" spans="5:27" hidden="1">
      <c r="E3153" s="2" t="s">
        <v>8563</v>
      </c>
      <c r="F3153" s="2" t="s">
        <v>8616</v>
      </c>
      <c r="G3153" s="2" t="s">
        <v>1</v>
      </c>
      <c r="H3153" s="2" t="s">
        <v>0</v>
      </c>
      <c r="I3153" s="2" t="s">
        <v>8149</v>
      </c>
      <c r="J3153" s="2" t="s">
        <v>8150</v>
      </c>
      <c r="K3153" s="41">
        <v>2337</v>
      </c>
      <c r="L3153" s="48">
        <v>2337</v>
      </c>
      <c r="M3153" s="49" t="s">
        <v>431</v>
      </c>
      <c r="N3153" s="39" t="s">
        <v>432</v>
      </c>
      <c r="O3153" s="2">
        <v>0</v>
      </c>
      <c r="P3153" s="2">
        <v>0</v>
      </c>
      <c r="Q3153" s="39">
        <v>4485.6099999999997</v>
      </c>
      <c r="R3153" s="2">
        <v>583.12929999999994</v>
      </c>
      <c r="S3153" s="2">
        <v>0</v>
      </c>
      <c r="T3153" s="2">
        <v>0</v>
      </c>
      <c r="U3153" s="39">
        <v>5068.7392999999993</v>
      </c>
      <c r="V3153" s="2">
        <v>0</v>
      </c>
      <c r="W3153" s="2" t="s">
        <v>1</v>
      </c>
      <c r="X3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3"/>
      <c r="Z3153"/>
      <c r="AA3153"/>
    </row>
    <row r="3154" spans="5:27" hidden="1">
      <c r="E3154" s="2" t="s">
        <v>8563</v>
      </c>
      <c r="F3154" s="2" t="s">
        <v>8616</v>
      </c>
      <c r="G3154" s="2" t="s">
        <v>1</v>
      </c>
      <c r="H3154" s="2" t="s">
        <v>0</v>
      </c>
      <c r="I3154" s="2" t="s">
        <v>8149</v>
      </c>
      <c r="J3154" s="2" t="s">
        <v>8150</v>
      </c>
      <c r="K3154" s="41">
        <v>2338</v>
      </c>
      <c r="L3154" s="48">
        <v>2338</v>
      </c>
      <c r="M3154" s="49" t="s">
        <v>431</v>
      </c>
      <c r="N3154" s="39" t="s">
        <v>432</v>
      </c>
      <c r="O3154" s="2">
        <v>0</v>
      </c>
      <c r="P3154" s="2">
        <v>0</v>
      </c>
      <c r="Q3154" s="39">
        <v>4587.57</v>
      </c>
      <c r="R3154" s="2">
        <v>596.38409999999999</v>
      </c>
      <c r="S3154" s="2">
        <v>0</v>
      </c>
      <c r="T3154" s="2">
        <v>0</v>
      </c>
      <c r="U3154" s="39">
        <v>5183.9540999999999</v>
      </c>
      <c r="V3154" s="2">
        <v>0</v>
      </c>
      <c r="W3154" s="2" t="s">
        <v>1</v>
      </c>
      <c r="X3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4"/>
      <c r="Z3154"/>
      <c r="AA3154"/>
    </row>
    <row r="3155" spans="5:27" hidden="1">
      <c r="E3155" s="2" t="s">
        <v>8563</v>
      </c>
      <c r="F3155" s="2" t="s">
        <v>8616</v>
      </c>
      <c r="G3155" s="2" t="s">
        <v>1</v>
      </c>
      <c r="H3155" s="2" t="s">
        <v>0</v>
      </c>
      <c r="I3155" s="2" t="s">
        <v>8149</v>
      </c>
      <c r="J3155" s="2" t="s">
        <v>8150</v>
      </c>
      <c r="K3155" s="41">
        <v>2339</v>
      </c>
      <c r="L3155" s="48">
        <v>2339</v>
      </c>
      <c r="M3155" s="49" t="s">
        <v>8095</v>
      </c>
      <c r="N3155" s="39" t="s">
        <v>8096</v>
      </c>
      <c r="O3155" s="2">
        <v>0</v>
      </c>
      <c r="P3155" s="2">
        <v>0</v>
      </c>
      <c r="Q3155" s="39">
        <v>53.9</v>
      </c>
      <c r="R3155" s="2">
        <v>7.0069999999999997</v>
      </c>
      <c r="S3155" s="2">
        <v>0</v>
      </c>
      <c r="T3155" s="2">
        <v>0</v>
      </c>
      <c r="U3155" s="39">
        <v>60.906999999999996</v>
      </c>
      <c r="V3155" s="2">
        <v>0</v>
      </c>
      <c r="W3155" s="2" t="s">
        <v>1</v>
      </c>
      <c r="X3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5"/>
      <c r="Z3155"/>
      <c r="AA3155"/>
    </row>
    <row r="3156" spans="5:27" hidden="1">
      <c r="E3156" s="2" t="s">
        <v>8563</v>
      </c>
      <c r="F3156" s="2" t="s">
        <v>8615</v>
      </c>
      <c r="G3156" s="2" t="s">
        <v>1</v>
      </c>
      <c r="H3156" s="2" t="s">
        <v>0</v>
      </c>
      <c r="I3156" s="2" t="s">
        <v>8149</v>
      </c>
      <c r="J3156" s="2" t="s">
        <v>8150</v>
      </c>
      <c r="K3156" s="41">
        <v>2340</v>
      </c>
      <c r="L3156" s="48">
        <v>2340</v>
      </c>
      <c r="M3156" s="49" t="s">
        <v>118</v>
      </c>
      <c r="N3156" s="39" t="s">
        <v>119</v>
      </c>
      <c r="O3156" s="2">
        <v>0</v>
      </c>
      <c r="P3156" s="2">
        <v>0</v>
      </c>
      <c r="Q3156" s="39">
        <v>64.08</v>
      </c>
      <c r="R3156" s="2">
        <v>8.3304000000000009</v>
      </c>
      <c r="S3156" s="2">
        <v>0</v>
      </c>
      <c r="T3156" s="2">
        <v>0</v>
      </c>
      <c r="U3156" s="39">
        <v>72.410399999999996</v>
      </c>
      <c r="V3156" s="2">
        <v>0</v>
      </c>
      <c r="W3156" s="2" t="s">
        <v>1</v>
      </c>
      <c r="X3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6"/>
      <c r="Z3156"/>
      <c r="AA3156"/>
    </row>
    <row r="3157" spans="5:27" hidden="1">
      <c r="E3157" s="2" t="s">
        <v>8563</v>
      </c>
      <c r="F3157" s="2" t="s">
        <v>8615</v>
      </c>
      <c r="G3157" s="2" t="s">
        <v>1</v>
      </c>
      <c r="H3157" s="2" t="s">
        <v>0</v>
      </c>
      <c r="I3157" s="2" t="s">
        <v>8149</v>
      </c>
      <c r="J3157" s="2" t="s">
        <v>8150</v>
      </c>
      <c r="K3157" s="41">
        <v>2341</v>
      </c>
      <c r="L3157" s="48">
        <v>2341</v>
      </c>
      <c r="M3157" s="49" t="s">
        <v>931</v>
      </c>
      <c r="N3157" s="39" t="s">
        <v>932</v>
      </c>
      <c r="O3157" s="2">
        <v>0</v>
      </c>
      <c r="P3157" s="2">
        <v>0</v>
      </c>
      <c r="Q3157" s="39">
        <v>5566.25</v>
      </c>
      <c r="R3157" s="2">
        <v>723.61250000000007</v>
      </c>
      <c r="S3157" s="2">
        <v>0</v>
      </c>
      <c r="T3157" s="2">
        <v>0</v>
      </c>
      <c r="U3157" s="39">
        <v>6289.8625000000002</v>
      </c>
      <c r="V3157" s="2">
        <v>0</v>
      </c>
      <c r="W3157" s="2" t="s">
        <v>1</v>
      </c>
      <c r="X3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7"/>
      <c r="Z3157"/>
      <c r="AA3157"/>
    </row>
    <row r="3158" spans="5:27" hidden="1">
      <c r="E3158" s="2" t="s">
        <v>8563</v>
      </c>
      <c r="F3158" s="2" t="s">
        <v>8615</v>
      </c>
      <c r="G3158" s="2" t="s">
        <v>1</v>
      </c>
      <c r="H3158" s="2" t="s">
        <v>0</v>
      </c>
      <c r="I3158" s="2" t="s">
        <v>8149</v>
      </c>
      <c r="J3158" s="2" t="s">
        <v>8150</v>
      </c>
      <c r="K3158" s="41">
        <v>2342</v>
      </c>
      <c r="L3158" s="48">
        <v>2342</v>
      </c>
      <c r="M3158" s="49" t="s">
        <v>118</v>
      </c>
      <c r="N3158" s="39" t="s">
        <v>119</v>
      </c>
      <c r="O3158" s="2">
        <v>0</v>
      </c>
      <c r="P3158" s="2">
        <v>0</v>
      </c>
      <c r="Q3158" s="39">
        <v>359.5</v>
      </c>
      <c r="R3158" s="2">
        <v>46.734999999999999</v>
      </c>
      <c r="S3158" s="2">
        <v>0</v>
      </c>
      <c r="T3158" s="2">
        <v>0</v>
      </c>
      <c r="U3158" s="39">
        <v>406.23500000000001</v>
      </c>
      <c r="V3158" s="2">
        <v>0</v>
      </c>
      <c r="W3158" s="2" t="s">
        <v>1</v>
      </c>
      <c r="X3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8"/>
      <c r="Z3158"/>
      <c r="AA3158"/>
    </row>
    <row r="3159" spans="5:27" hidden="1">
      <c r="E3159" s="2" t="s">
        <v>8563</v>
      </c>
      <c r="F3159" s="2" t="s">
        <v>8615</v>
      </c>
      <c r="G3159" s="2" t="s">
        <v>1</v>
      </c>
      <c r="H3159" s="2" t="s">
        <v>0</v>
      </c>
      <c r="I3159" s="2" t="s">
        <v>8149</v>
      </c>
      <c r="J3159" s="2" t="s">
        <v>8150</v>
      </c>
      <c r="K3159" s="41">
        <v>2343</v>
      </c>
      <c r="L3159" s="48">
        <v>2343</v>
      </c>
      <c r="M3159" s="49" t="s">
        <v>277</v>
      </c>
      <c r="N3159" s="39" t="s">
        <v>278</v>
      </c>
      <c r="O3159" s="2">
        <v>0</v>
      </c>
      <c r="P3159" s="2">
        <v>0</v>
      </c>
      <c r="Q3159" s="39">
        <v>573.45000000000005</v>
      </c>
      <c r="R3159" s="2">
        <v>74.548500000000004</v>
      </c>
      <c r="S3159" s="2">
        <v>0</v>
      </c>
      <c r="T3159" s="2">
        <v>0</v>
      </c>
      <c r="U3159" s="39">
        <v>647.99850000000004</v>
      </c>
      <c r="V3159" s="2">
        <v>0</v>
      </c>
      <c r="W3159" s="2" t="s">
        <v>1</v>
      </c>
      <c r="X3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59"/>
      <c r="Z3159"/>
      <c r="AA3159"/>
    </row>
    <row r="3160" spans="5:27" hidden="1">
      <c r="E3160" s="2" t="s">
        <v>8563</v>
      </c>
      <c r="F3160" s="2" t="s">
        <v>8615</v>
      </c>
      <c r="G3160" s="2" t="s">
        <v>1</v>
      </c>
      <c r="H3160" s="2" t="s">
        <v>0</v>
      </c>
      <c r="I3160" s="2" t="s">
        <v>8149</v>
      </c>
      <c r="J3160" s="2" t="s">
        <v>8150</v>
      </c>
      <c r="K3160" s="41">
        <v>2344</v>
      </c>
      <c r="L3160" s="48">
        <v>2344</v>
      </c>
      <c r="M3160" s="49" t="s">
        <v>277</v>
      </c>
      <c r="N3160" s="39" t="s">
        <v>278</v>
      </c>
      <c r="O3160" s="2">
        <v>0</v>
      </c>
      <c r="P3160" s="2">
        <v>0</v>
      </c>
      <c r="Q3160" s="39">
        <v>420.35</v>
      </c>
      <c r="R3160" s="2">
        <v>54.645500000000006</v>
      </c>
      <c r="S3160" s="2">
        <v>0</v>
      </c>
      <c r="T3160" s="2">
        <v>0</v>
      </c>
      <c r="U3160" s="39">
        <v>474.99550000000005</v>
      </c>
      <c r="V3160" s="2">
        <v>0</v>
      </c>
      <c r="W3160" s="2" t="s">
        <v>1</v>
      </c>
      <c r="X3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0"/>
      <c r="Z3160"/>
      <c r="AA3160"/>
    </row>
    <row r="3161" spans="5:27" hidden="1">
      <c r="E3161" s="2" t="s">
        <v>8563</v>
      </c>
      <c r="F3161" s="2" t="s">
        <v>8615</v>
      </c>
      <c r="G3161" s="2" t="s">
        <v>1</v>
      </c>
      <c r="H3161" s="2" t="s">
        <v>0</v>
      </c>
      <c r="I3161" s="2" t="s">
        <v>8149</v>
      </c>
      <c r="J3161" s="2" t="s">
        <v>8150</v>
      </c>
      <c r="K3161" s="41">
        <v>2345</v>
      </c>
      <c r="L3161" s="48">
        <v>2345</v>
      </c>
      <c r="M3161" s="49" t="s">
        <v>118</v>
      </c>
      <c r="N3161" s="39" t="s">
        <v>119</v>
      </c>
      <c r="O3161" s="2">
        <v>0</v>
      </c>
      <c r="P3161" s="2">
        <v>0</v>
      </c>
      <c r="Q3161" s="39">
        <v>15.78</v>
      </c>
      <c r="R3161" s="2">
        <v>2.0514000000000001</v>
      </c>
      <c r="S3161" s="2">
        <v>0</v>
      </c>
      <c r="T3161" s="2">
        <v>0</v>
      </c>
      <c r="U3161" s="39">
        <v>17.831399999999999</v>
      </c>
      <c r="V3161" s="2">
        <v>0</v>
      </c>
      <c r="W3161" s="2" t="s">
        <v>1</v>
      </c>
      <c r="X3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1"/>
      <c r="Z3161"/>
      <c r="AA3161"/>
    </row>
    <row r="3162" spans="5:27" hidden="1">
      <c r="E3162" s="2" t="s">
        <v>8563</v>
      </c>
      <c r="F3162" s="2" t="s">
        <v>8615</v>
      </c>
      <c r="G3162" s="2" t="s">
        <v>1</v>
      </c>
      <c r="H3162" s="2" t="s">
        <v>0</v>
      </c>
      <c r="I3162" s="2" t="s">
        <v>8149</v>
      </c>
      <c r="J3162" s="2" t="s">
        <v>8150</v>
      </c>
      <c r="K3162" s="41">
        <v>2346</v>
      </c>
      <c r="L3162" s="48">
        <v>2346</v>
      </c>
      <c r="M3162" s="49" t="s">
        <v>7851</v>
      </c>
      <c r="N3162" s="39" t="s">
        <v>7852</v>
      </c>
      <c r="O3162" s="2">
        <v>0</v>
      </c>
      <c r="P3162" s="2">
        <v>0</v>
      </c>
      <c r="Q3162" s="39">
        <v>20.5</v>
      </c>
      <c r="R3162" s="2">
        <v>2.665</v>
      </c>
      <c r="S3162" s="2">
        <v>0</v>
      </c>
      <c r="T3162" s="2">
        <v>0</v>
      </c>
      <c r="U3162" s="39">
        <v>23.164999999999999</v>
      </c>
      <c r="V3162" s="2">
        <v>0</v>
      </c>
      <c r="W3162" s="2" t="s">
        <v>1</v>
      </c>
      <c r="X3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2"/>
      <c r="Z3162"/>
      <c r="AA3162"/>
    </row>
    <row r="3163" spans="5:27" hidden="1">
      <c r="E3163" s="2" t="s">
        <v>8563</v>
      </c>
      <c r="F3163" s="2" t="s">
        <v>8615</v>
      </c>
      <c r="G3163" s="2" t="s">
        <v>1</v>
      </c>
      <c r="H3163" s="2" t="s">
        <v>0</v>
      </c>
      <c r="I3163" s="2" t="s">
        <v>8149</v>
      </c>
      <c r="J3163" s="2" t="s">
        <v>8150</v>
      </c>
      <c r="K3163" s="41">
        <v>2347</v>
      </c>
      <c r="L3163" s="48">
        <v>2347</v>
      </c>
      <c r="M3163" s="49">
        <v>0</v>
      </c>
      <c r="N3163" s="39" t="s">
        <v>8412</v>
      </c>
      <c r="O3163" s="2">
        <v>0</v>
      </c>
      <c r="P3163" s="2">
        <v>0</v>
      </c>
      <c r="Q3163" s="39">
        <v>122.31</v>
      </c>
      <c r="R3163" s="2">
        <v>15.900300000000001</v>
      </c>
      <c r="S3163" s="2">
        <v>0</v>
      </c>
      <c r="T3163" s="2">
        <v>0</v>
      </c>
      <c r="U3163" s="39">
        <v>138.21030000000002</v>
      </c>
      <c r="V3163" s="2" t="s">
        <v>8411</v>
      </c>
      <c r="W3163" s="2" t="s">
        <v>1</v>
      </c>
      <c r="X3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3"/>
      <c r="Z3163"/>
      <c r="AA3163"/>
    </row>
    <row r="3164" spans="5:27" hidden="1">
      <c r="E3164" s="2" t="s">
        <v>8563</v>
      </c>
      <c r="F3164" s="2" t="s">
        <v>8615</v>
      </c>
      <c r="G3164" s="2" t="s">
        <v>1</v>
      </c>
      <c r="H3164" s="2" t="s">
        <v>0</v>
      </c>
      <c r="I3164" s="2" t="s">
        <v>8149</v>
      </c>
      <c r="J3164" s="2" t="s">
        <v>8150</v>
      </c>
      <c r="K3164" s="41">
        <v>2348</v>
      </c>
      <c r="L3164" s="48">
        <v>2348</v>
      </c>
      <c r="M3164" s="49" t="s">
        <v>317</v>
      </c>
      <c r="N3164" s="39" t="s">
        <v>318</v>
      </c>
      <c r="O3164" s="2">
        <v>0</v>
      </c>
      <c r="P3164" s="2">
        <v>0</v>
      </c>
      <c r="Q3164" s="39">
        <v>40.78</v>
      </c>
      <c r="R3164" s="2">
        <v>5.3014000000000001</v>
      </c>
      <c r="S3164" s="2">
        <v>0</v>
      </c>
      <c r="T3164" s="2">
        <v>0</v>
      </c>
      <c r="U3164" s="39">
        <v>46.081400000000002</v>
      </c>
      <c r="V3164" s="2">
        <v>0</v>
      </c>
      <c r="W3164" s="2" t="s">
        <v>1</v>
      </c>
      <c r="X3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4"/>
      <c r="Z3164"/>
      <c r="AA3164"/>
    </row>
    <row r="3165" spans="5:27" hidden="1">
      <c r="E3165" s="2" t="s">
        <v>8563</v>
      </c>
      <c r="F3165" s="2" t="s">
        <v>8615</v>
      </c>
      <c r="G3165" s="2" t="s">
        <v>1</v>
      </c>
      <c r="H3165" s="2" t="s">
        <v>0</v>
      </c>
      <c r="I3165" s="2" t="s">
        <v>8149</v>
      </c>
      <c r="J3165" s="2" t="s">
        <v>8150</v>
      </c>
      <c r="K3165" s="41">
        <v>2349</v>
      </c>
      <c r="L3165" s="48">
        <v>2349</v>
      </c>
      <c r="M3165" s="49" t="s">
        <v>711</v>
      </c>
      <c r="N3165" s="39" t="s">
        <v>712</v>
      </c>
      <c r="O3165" s="2">
        <v>0</v>
      </c>
      <c r="P3165" s="2">
        <v>0</v>
      </c>
      <c r="Q3165" s="39">
        <v>224.29</v>
      </c>
      <c r="R3165" s="2">
        <v>29.157699999999998</v>
      </c>
      <c r="S3165" s="2">
        <v>0</v>
      </c>
      <c r="T3165" s="2">
        <v>0</v>
      </c>
      <c r="U3165" s="39">
        <v>253.4477</v>
      </c>
      <c r="V3165" s="2">
        <v>0</v>
      </c>
      <c r="W3165" s="2" t="s">
        <v>1</v>
      </c>
      <c r="X3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5"/>
      <c r="Z3165"/>
      <c r="AA3165"/>
    </row>
    <row r="3166" spans="5:27" hidden="1">
      <c r="E3166" s="2" t="s">
        <v>8563</v>
      </c>
      <c r="F3166" s="2" t="s">
        <v>8615</v>
      </c>
      <c r="G3166" s="2" t="s">
        <v>1</v>
      </c>
      <c r="H3166" s="2" t="s">
        <v>0</v>
      </c>
      <c r="I3166" s="2" t="s">
        <v>8149</v>
      </c>
      <c r="J3166" s="2" t="s">
        <v>8150</v>
      </c>
      <c r="K3166" s="41">
        <v>2350</v>
      </c>
      <c r="L3166" s="48">
        <v>2350</v>
      </c>
      <c r="M3166" s="49" t="s">
        <v>445</v>
      </c>
      <c r="N3166" s="39" t="s">
        <v>446</v>
      </c>
      <c r="O3166" s="2">
        <v>0</v>
      </c>
      <c r="P3166" s="2">
        <v>0</v>
      </c>
      <c r="Q3166" s="39">
        <v>61.15</v>
      </c>
      <c r="R3166" s="2">
        <v>7.9495000000000005</v>
      </c>
      <c r="S3166" s="2">
        <v>0</v>
      </c>
      <c r="T3166" s="2">
        <v>0</v>
      </c>
      <c r="U3166" s="39">
        <v>69.099500000000006</v>
      </c>
      <c r="V3166" s="2">
        <v>0</v>
      </c>
      <c r="W3166" s="2" t="s">
        <v>1</v>
      </c>
      <c r="X3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6"/>
      <c r="Z3166"/>
      <c r="AA3166"/>
    </row>
    <row r="3167" spans="5:27" hidden="1">
      <c r="E3167" s="2" t="s">
        <v>8563</v>
      </c>
      <c r="F3167" s="2" t="s">
        <v>8615</v>
      </c>
      <c r="G3167" s="2" t="s">
        <v>1</v>
      </c>
      <c r="H3167" s="2" t="s">
        <v>0</v>
      </c>
      <c r="I3167" s="2" t="s">
        <v>8149</v>
      </c>
      <c r="J3167" s="2" t="s">
        <v>8150</v>
      </c>
      <c r="K3167" s="41">
        <v>2351</v>
      </c>
      <c r="L3167" s="48">
        <v>2351</v>
      </c>
      <c r="M3167" s="49" t="s">
        <v>173</v>
      </c>
      <c r="N3167" s="39" t="s">
        <v>174</v>
      </c>
      <c r="O3167" s="2">
        <v>0</v>
      </c>
      <c r="P3167" s="2">
        <v>0</v>
      </c>
      <c r="Q3167" s="39">
        <v>208.49</v>
      </c>
      <c r="R3167" s="2">
        <v>27.103700000000003</v>
      </c>
      <c r="S3167" s="2">
        <v>0</v>
      </c>
      <c r="T3167" s="2">
        <v>0</v>
      </c>
      <c r="U3167" s="39">
        <v>235.59370000000001</v>
      </c>
      <c r="V3167" s="2">
        <v>0</v>
      </c>
      <c r="W3167" s="2" t="s">
        <v>1</v>
      </c>
      <c r="X3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7"/>
      <c r="Z3167"/>
      <c r="AA3167"/>
    </row>
    <row r="3168" spans="5:27" hidden="1">
      <c r="E3168" s="2" t="s">
        <v>8563</v>
      </c>
      <c r="F3168" s="2" t="s">
        <v>8615</v>
      </c>
      <c r="G3168" s="2" t="s">
        <v>1</v>
      </c>
      <c r="H3168" s="2" t="s">
        <v>0</v>
      </c>
      <c r="I3168" s="2" t="s">
        <v>8149</v>
      </c>
      <c r="J3168" s="2" t="s">
        <v>8150</v>
      </c>
      <c r="K3168" s="41">
        <v>2352</v>
      </c>
      <c r="L3168" s="48">
        <v>2352</v>
      </c>
      <c r="M3168" s="49">
        <v>0</v>
      </c>
      <c r="N3168" s="39" t="s">
        <v>569</v>
      </c>
      <c r="O3168" s="2">
        <v>0</v>
      </c>
      <c r="P3168" s="2">
        <v>0</v>
      </c>
      <c r="Q3168" s="39">
        <v>1631.13</v>
      </c>
      <c r="R3168" s="2">
        <v>212.04690000000002</v>
      </c>
      <c r="S3168" s="2">
        <v>0</v>
      </c>
      <c r="T3168" s="2">
        <v>0</v>
      </c>
      <c r="U3168" s="39">
        <v>1843.1769000000002</v>
      </c>
      <c r="V3168" s="2" t="s">
        <v>8445</v>
      </c>
      <c r="W3168" s="2" t="s">
        <v>1</v>
      </c>
      <c r="X3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8"/>
      <c r="Z3168"/>
      <c r="AA3168"/>
    </row>
    <row r="3169" spans="5:27" hidden="1">
      <c r="E3169" s="2" t="s">
        <v>8563</v>
      </c>
      <c r="F3169" s="2" t="s">
        <v>8615</v>
      </c>
      <c r="G3169" s="2" t="s">
        <v>1</v>
      </c>
      <c r="H3169" s="2" t="s">
        <v>0</v>
      </c>
      <c r="I3169" s="2" t="s">
        <v>8149</v>
      </c>
      <c r="J3169" s="2" t="s">
        <v>8150</v>
      </c>
      <c r="K3169" s="41">
        <v>2353</v>
      </c>
      <c r="L3169" s="48">
        <v>2353</v>
      </c>
      <c r="M3169" s="49">
        <v>0</v>
      </c>
      <c r="N3169" s="39" t="s">
        <v>569</v>
      </c>
      <c r="O3169" s="2">
        <v>0</v>
      </c>
      <c r="P3169" s="2">
        <v>0</v>
      </c>
      <c r="Q3169" s="39">
        <v>1082.6400000000001</v>
      </c>
      <c r="R3169" s="2">
        <v>140.74320000000003</v>
      </c>
      <c r="S3169" s="2">
        <v>0</v>
      </c>
      <c r="T3169" s="2">
        <v>0</v>
      </c>
      <c r="U3169" s="39">
        <v>1223.3832000000002</v>
      </c>
      <c r="V3169" s="2" t="s">
        <v>8445</v>
      </c>
      <c r="W3169" s="2" t="s">
        <v>1</v>
      </c>
      <c r="X3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69"/>
      <c r="Z3169"/>
      <c r="AA3169"/>
    </row>
    <row r="3170" spans="5:27" hidden="1">
      <c r="E3170" s="2" t="s">
        <v>8563</v>
      </c>
      <c r="F3170" s="2" t="s">
        <v>8615</v>
      </c>
      <c r="G3170" s="2" t="s">
        <v>1</v>
      </c>
      <c r="H3170" s="2" t="s">
        <v>0</v>
      </c>
      <c r="I3170" s="2" t="s">
        <v>8149</v>
      </c>
      <c r="J3170" s="2" t="s">
        <v>8150</v>
      </c>
      <c r="K3170" s="41">
        <v>2354</v>
      </c>
      <c r="L3170" s="48">
        <v>2354</v>
      </c>
      <c r="M3170" s="49" t="s">
        <v>7937</v>
      </c>
      <c r="N3170" s="39" t="s">
        <v>7938</v>
      </c>
      <c r="O3170" s="2">
        <v>0</v>
      </c>
      <c r="P3170" s="2">
        <v>0</v>
      </c>
      <c r="Q3170" s="39">
        <v>246.68</v>
      </c>
      <c r="R3170" s="2">
        <v>32.068400000000004</v>
      </c>
      <c r="S3170" s="2">
        <v>0</v>
      </c>
      <c r="T3170" s="2">
        <v>0</v>
      </c>
      <c r="U3170" s="39">
        <v>278.7484</v>
      </c>
      <c r="V3170" s="2">
        <v>0</v>
      </c>
      <c r="W3170" s="2" t="s">
        <v>1</v>
      </c>
      <c r="X3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0"/>
      <c r="Z3170"/>
      <c r="AA3170"/>
    </row>
    <row r="3171" spans="5:27" hidden="1">
      <c r="E3171" s="2" t="s">
        <v>8563</v>
      </c>
      <c r="F3171" s="2" t="s">
        <v>8615</v>
      </c>
      <c r="G3171" s="2" t="s">
        <v>1</v>
      </c>
      <c r="H3171" s="2" t="s">
        <v>0</v>
      </c>
      <c r="I3171" s="2" t="s">
        <v>8149</v>
      </c>
      <c r="J3171" s="2" t="s">
        <v>8150</v>
      </c>
      <c r="K3171" s="41">
        <v>2355</v>
      </c>
      <c r="L3171" s="48">
        <v>2355</v>
      </c>
      <c r="M3171" s="49" t="s">
        <v>277</v>
      </c>
      <c r="N3171" s="39" t="s">
        <v>278</v>
      </c>
      <c r="O3171" s="2">
        <v>0</v>
      </c>
      <c r="P3171" s="2">
        <v>0</v>
      </c>
      <c r="Q3171" s="39">
        <v>516.09</v>
      </c>
      <c r="R3171" s="2">
        <v>67.091700000000003</v>
      </c>
      <c r="S3171" s="2">
        <v>0</v>
      </c>
      <c r="T3171" s="2">
        <v>0</v>
      </c>
      <c r="U3171" s="39">
        <v>583.18170000000009</v>
      </c>
      <c r="V3171" s="2">
        <v>0</v>
      </c>
      <c r="W3171" s="2" t="s">
        <v>1</v>
      </c>
      <c r="X3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1"/>
      <c r="Z3171"/>
      <c r="AA3171"/>
    </row>
    <row r="3172" spans="5:27" hidden="1">
      <c r="E3172" s="2" t="s">
        <v>8563</v>
      </c>
      <c r="F3172" s="2" t="s">
        <v>8615</v>
      </c>
      <c r="G3172" s="2" t="s">
        <v>1</v>
      </c>
      <c r="H3172" s="2" t="s">
        <v>0</v>
      </c>
      <c r="I3172" s="2" t="s">
        <v>8149</v>
      </c>
      <c r="J3172" s="2" t="s">
        <v>8150</v>
      </c>
      <c r="K3172" s="41">
        <v>2356</v>
      </c>
      <c r="L3172" s="48">
        <v>2356</v>
      </c>
      <c r="M3172" s="49" t="s">
        <v>610</v>
      </c>
      <c r="N3172" s="39" t="s">
        <v>611</v>
      </c>
      <c r="O3172" s="2">
        <v>0</v>
      </c>
      <c r="P3172" s="2">
        <v>0</v>
      </c>
      <c r="Q3172" s="39">
        <v>83.56</v>
      </c>
      <c r="R3172" s="2">
        <v>10.8628</v>
      </c>
      <c r="S3172" s="2">
        <v>0</v>
      </c>
      <c r="T3172" s="2">
        <v>0</v>
      </c>
      <c r="U3172" s="39">
        <v>94.422799999999995</v>
      </c>
      <c r="V3172" s="2">
        <v>0</v>
      </c>
      <c r="W3172" s="2" t="s">
        <v>1</v>
      </c>
      <c r="X3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2"/>
      <c r="Z3172"/>
      <c r="AA3172"/>
    </row>
    <row r="3173" spans="5:27" hidden="1">
      <c r="E3173" s="2" t="s">
        <v>8563</v>
      </c>
      <c r="F3173" s="2" t="s">
        <v>8615</v>
      </c>
      <c r="G3173" s="2" t="s">
        <v>1</v>
      </c>
      <c r="H3173" s="2" t="s">
        <v>0</v>
      </c>
      <c r="I3173" s="2" t="s">
        <v>8149</v>
      </c>
      <c r="J3173" s="2" t="s">
        <v>8150</v>
      </c>
      <c r="K3173" s="41">
        <v>2357</v>
      </c>
      <c r="L3173" s="48">
        <v>2357</v>
      </c>
      <c r="M3173" s="49" t="s">
        <v>919</v>
      </c>
      <c r="N3173" s="39" t="s">
        <v>920</v>
      </c>
      <c r="O3173" s="2">
        <v>0</v>
      </c>
      <c r="P3173" s="2">
        <v>0</v>
      </c>
      <c r="Q3173" s="39">
        <v>897.13</v>
      </c>
      <c r="R3173" s="2">
        <v>116.62690000000001</v>
      </c>
      <c r="S3173" s="2">
        <v>0</v>
      </c>
      <c r="T3173" s="2">
        <v>0</v>
      </c>
      <c r="U3173" s="39">
        <v>1013.7569</v>
      </c>
      <c r="V3173" s="2">
        <v>0</v>
      </c>
      <c r="W3173" s="2" t="s">
        <v>1</v>
      </c>
      <c r="X3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3"/>
      <c r="Z3173"/>
      <c r="AA3173"/>
    </row>
    <row r="3174" spans="5:27" hidden="1">
      <c r="E3174" s="2" t="s">
        <v>8563</v>
      </c>
      <c r="F3174" s="2" t="s">
        <v>8615</v>
      </c>
      <c r="G3174" s="2" t="s">
        <v>1</v>
      </c>
      <c r="H3174" s="2" t="s">
        <v>0</v>
      </c>
      <c r="I3174" s="2" t="s">
        <v>8149</v>
      </c>
      <c r="J3174" s="2" t="s">
        <v>8150</v>
      </c>
      <c r="K3174" s="41">
        <v>2358</v>
      </c>
      <c r="L3174" s="48">
        <v>2358</v>
      </c>
      <c r="M3174" s="49" t="s">
        <v>691</v>
      </c>
      <c r="N3174" s="39" t="s">
        <v>692</v>
      </c>
      <c r="O3174" s="2">
        <v>0</v>
      </c>
      <c r="P3174" s="2">
        <v>0</v>
      </c>
      <c r="Q3174" s="39">
        <v>144.72999999999999</v>
      </c>
      <c r="R3174" s="2">
        <v>18.814899999999998</v>
      </c>
      <c r="S3174" s="2">
        <v>0</v>
      </c>
      <c r="T3174" s="2">
        <v>0</v>
      </c>
      <c r="U3174" s="39">
        <v>163.54489999999998</v>
      </c>
      <c r="V3174" s="2">
        <v>0</v>
      </c>
      <c r="W3174" s="2" t="s">
        <v>1</v>
      </c>
      <c r="X3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4"/>
      <c r="Z3174"/>
      <c r="AA3174"/>
    </row>
    <row r="3175" spans="5:27" hidden="1">
      <c r="E3175" s="2" t="s">
        <v>8563</v>
      </c>
      <c r="F3175" s="2" t="s">
        <v>8615</v>
      </c>
      <c r="G3175" s="2" t="s">
        <v>1</v>
      </c>
      <c r="H3175" s="2" t="s">
        <v>0</v>
      </c>
      <c r="I3175" s="2" t="s">
        <v>8149</v>
      </c>
      <c r="J3175" s="2" t="s">
        <v>8150</v>
      </c>
      <c r="K3175" s="41">
        <v>2359</v>
      </c>
      <c r="L3175" s="48">
        <v>2359</v>
      </c>
      <c r="M3175" s="49" t="s">
        <v>333</v>
      </c>
      <c r="N3175" s="39" t="s">
        <v>334</v>
      </c>
      <c r="O3175" s="2">
        <v>0</v>
      </c>
      <c r="P3175" s="2">
        <v>0</v>
      </c>
      <c r="Q3175" s="39">
        <v>2158.12</v>
      </c>
      <c r="R3175" s="2">
        <v>280.55559999999997</v>
      </c>
      <c r="S3175" s="2">
        <v>0</v>
      </c>
      <c r="T3175" s="2">
        <v>0</v>
      </c>
      <c r="U3175" s="39">
        <v>2438.6756</v>
      </c>
      <c r="V3175" s="2">
        <v>0</v>
      </c>
      <c r="W3175" s="2" t="s">
        <v>1</v>
      </c>
      <c r="X3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5"/>
      <c r="Z3175"/>
      <c r="AA3175"/>
    </row>
    <row r="3176" spans="5:27" hidden="1">
      <c r="E3176" s="2" t="s">
        <v>8563</v>
      </c>
      <c r="F3176" s="2" t="s">
        <v>8615</v>
      </c>
      <c r="G3176" s="2" t="s">
        <v>1</v>
      </c>
      <c r="H3176" s="2" t="s">
        <v>0</v>
      </c>
      <c r="I3176" s="2" t="s">
        <v>8149</v>
      </c>
      <c r="J3176" s="2" t="s">
        <v>8150</v>
      </c>
      <c r="K3176" s="41">
        <v>2360</v>
      </c>
      <c r="L3176" s="48">
        <v>2360</v>
      </c>
      <c r="M3176" s="49" t="s">
        <v>1424</v>
      </c>
      <c r="N3176" s="39" t="s">
        <v>1425</v>
      </c>
      <c r="O3176" s="2">
        <v>0</v>
      </c>
      <c r="P3176" s="2">
        <v>0</v>
      </c>
      <c r="Q3176" s="39">
        <v>81.56</v>
      </c>
      <c r="R3176" s="2">
        <v>10.6028</v>
      </c>
      <c r="S3176" s="2">
        <v>0</v>
      </c>
      <c r="T3176" s="2">
        <v>0</v>
      </c>
      <c r="U3176" s="39">
        <v>92.162800000000004</v>
      </c>
      <c r="V3176" s="2">
        <v>0</v>
      </c>
      <c r="W3176" s="2" t="s">
        <v>1</v>
      </c>
      <c r="X3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6"/>
      <c r="Z3176"/>
      <c r="AA3176"/>
    </row>
    <row r="3177" spans="5:27" hidden="1">
      <c r="E3177" s="2" t="s">
        <v>8563</v>
      </c>
      <c r="F3177" s="2" t="s">
        <v>8615</v>
      </c>
      <c r="G3177" s="2" t="s">
        <v>1</v>
      </c>
      <c r="H3177" s="2" t="s">
        <v>0</v>
      </c>
      <c r="I3177" s="2" t="s">
        <v>8149</v>
      </c>
      <c r="J3177" s="2" t="s">
        <v>8150</v>
      </c>
      <c r="K3177" s="41">
        <v>2361</v>
      </c>
      <c r="L3177" s="48">
        <v>2361</v>
      </c>
      <c r="M3177" s="49" t="s">
        <v>651</v>
      </c>
      <c r="N3177" s="39" t="s">
        <v>652</v>
      </c>
      <c r="O3177" s="2">
        <v>0</v>
      </c>
      <c r="P3177" s="2">
        <v>0</v>
      </c>
      <c r="Q3177" s="39">
        <v>146.57</v>
      </c>
      <c r="R3177" s="2">
        <v>19.054099999999998</v>
      </c>
      <c r="S3177" s="2">
        <v>0</v>
      </c>
      <c r="T3177" s="2">
        <v>0</v>
      </c>
      <c r="U3177" s="39">
        <v>165.6241</v>
      </c>
      <c r="V3177" s="2">
        <v>0</v>
      </c>
      <c r="W3177" s="2" t="s">
        <v>1</v>
      </c>
      <c r="X3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7"/>
      <c r="Z3177"/>
      <c r="AA3177"/>
    </row>
    <row r="3178" spans="5:27" hidden="1">
      <c r="E3178" s="2" t="s">
        <v>8563</v>
      </c>
      <c r="F3178" s="2" t="s">
        <v>8615</v>
      </c>
      <c r="G3178" s="2" t="s">
        <v>1</v>
      </c>
      <c r="H3178" s="2" t="s">
        <v>0</v>
      </c>
      <c r="I3178" s="2" t="s">
        <v>8149</v>
      </c>
      <c r="J3178" s="2" t="s">
        <v>8150</v>
      </c>
      <c r="K3178" s="41">
        <v>2362</v>
      </c>
      <c r="L3178" s="48">
        <v>2362</v>
      </c>
      <c r="M3178" s="49" t="s">
        <v>327</v>
      </c>
      <c r="N3178" s="39" t="s">
        <v>328</v>
      </c>
      <c r="O3178" s="2">
        <v>0</v>
      </c>
      <c r="P3178" s="2">
        <v>0</v>
      </c>
      <c r="Q3178" s="39">
        <v>246.68</v>
      </c>
      <c r="R3178" s="2">
        <v>32.068400000000004</v>
      </c>
      <c r="S3178" s="2">
        <v>0</v>
      </c>
      <c r="T3178" s="2">
        <v>0</v>
      </c>
      <c r="U3178" s="39">
        <v>278.7484</v>
      </c>
      <c r="V3178" s="2">
        <v>0</v>
      </c>
      <c r="W3178" s="2" t="s">
        <v>1</v>
      </c>
      <c r="X3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8"/>
      <c r="Z3178"/>
      <c r="AA3178"/>
    </row>
    <row r="3179" spans="5:27" hidden="1">
      <c r="E3179" s="2" t="s">
        <v>8563</v>
      </c>
      <c r="F3179" s="2" t="s">
        <v>8615</v>
      </c>
      <c r="G3179" s="2" t="s">
        <v>1</v>
      </c>
      <c r="H3179" s="2" t="s">
        <v>0</v>
      </c>
      <c r="I3179" s="2" t="s">
        <v>8149</v>
      </c>
      <c r="J3179" s="2" t="s">
        <v>8150</v>
      </c>
      <c r="K3179" s="41">
        <v>2363</v>
      </c>
      <c r="L3179" s="48">
        <v>2363</v>
      </c>
      <c r="M3179" s="49" t="s">
        <v>118</v>
      </c>
      <c r="N3179" s="39" t="s">
        <v>119</v>
      </c>
      <c r="O3179" s="2">
        <v>0</v>
      </c>
      <c r="P3179" s="2">
        <v>0</v>
      </c>
      <c r="Q3179" s="39">
        <v>139.77000000000001</v>
      </c>
      <c r="R3179" s="2">
        <v>18.170100000000001</v>
      </c>
      <c r="S3179" s="2">
        <v>0</v>
      </c>
      <c r="T3179" s="2">
        <v>0</v>
      </c>
      <c r="U3179" s="39">
        <v>157.9401</v>
      </c>
      <c r="V3179" s="2">
        <v>0</v>
      </c>
      <c r="W3179" s="2" t="s">
        <v>1</v>
      </c>
      <c r="X3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79"/>
      <c r="Z3179"/>
      <c r="AA3179"/>
    </row>
    <row r="3180" spans="5:27" hidden="1">
      <c r="E3180" s="2" t="s">
        <v>8563</v>
      </c>
      <c r="F3180" s="2" t="s">
        <v>8615</v>
      </c>
      <c r="G3180" s="2" t="s">
        <v>1</v>
      </c>
      <c r="H3180" s="2" t="s">
        <v>0</v>
      </c>
      <c r="I3180" s="2" t="s">
        <v>8149</v>
      </c>
      <c r="J3180" s="2" t="s">
        <v>8150</v>
      </c>
      <c r="K3180" s="41">
        <v>2364</v>
      </c>
      <c r="L3180" s="48">
        <v>2364</v>
      </c>
      <c r="M3180" s="49" t="s">
        <v>667</v>
      </c>
      <c r="N3180" s="39" t="s">
        <v>668</v>
      </c>
      <c r="O3180" s="2">
        <v>0</v>
      </c>
      <c r="P3180" s="2">
        <v>0</v>
      </c>
      <c r="Q3180" s="39">
        <v>160.01</v>
      </c>
      <c r="R3180" s="2">
        <v>20.801300000000001</v>
      </c>
      <c r="S3180" s="2">
        <v>0</v>
      </c>
      <c r="T3180" s="2">
        <v>0</v>
      </c>
      <c r="U3180" s="39">
        <v>180.81129999999999</v>
      </c>
      <c r="V3180" s="2">
        <v>0</v>
      </c>
      <c r="W3180" s="2" t="s">
        <v>1</v>
      </c>
      <c r="X3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0"/>
      <c r="Z3180"/>
      <c r="AA3180"/>
    </row>
    <row r="3181" spans="5:27" hidden="1">
      <c r="E3181" s="2" t="s">
        <v>8563</v>
      </c>
      <c r="F3181" s="2" t="s">
        <v>8615</v>
      </c>
      <c r="G3181" s="2" t="s">
        <v>1</v>
      </c>
      <c r="H3181" s="2" t="s">
        <v>0</v>
      </c>
      <c r="I3181" s="2" t="s">
        <v>8149</v>
      </c>
      <c r="J3181" s="2" t="s">
        <v>8150</v>
      </c>
      <c r="K3181" s="41">
        <v>2365</v>
      </c>
      <c r="L3181" s="48">
        <v>2365</v>
      </c>
      <c r="M3181" s="49" t="s">
        <v>118</v>
      </c>
      <c r="N3181" s="39" t="s">
        <v>119</v>
      </c>
      <c r="O3181" s="2">
        <v>0</v>
      </c>
      <c r="P3181" s="2">
        <v>0</v>
      </c>
      <c r="Q3181" s="39">
        <v>64.58</v>
      </c>
      <c r="R3181" s="2">
        <v>8.3954000000000004</v>
      </c>
      <c r="S3181" s="2">
        <v>0</v>
      </c>
      <c r="T3181" s="2">
        <v>0</v>
      </c>
      <c r="U3181" s="39">
        <v>72.975399999999993</v>
      </c>
      <c r="V3181" s="2">
        <v>0</v>
      </c>
      <c r="W3181" s="2" t="s">
        <v>1</v>
      </c>
      <c r="X3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1"/>
      <c r="Z3181"/>
      <c r="AA3181"/>
    </row>
    <row r="3182" spans="5:27" hidden="1">
      <c r="E3182" s="2" t="s">
        <v>8563</v>
      </c>
      <c r="F3182" s="2" t="s">
        <v>8615</v>
      </c>
      <c r="G3182" s="2" t="s">
        <v>1</v>
      </c>
      <c r="H3182" s="2" t="s">
        <v>0</v>
      </c>
      <c r="I3182" s="2" t="s">
        <v>8149</v>
      </c>
      <c r="J3182" s="2" t="s">
        <v>8150</v>
      </c>
      <c r="K3182" s="41">
        <v>2366</v>
      </c>
      <c r="L3182" s="48">
        <v>2366</v>
      </c>
      <c r="M3182" s="49" t="s">
        <v>8321</v>
      </c>
      <c r="N3182" s="39" t="s">
        <v>8322</v>
      </c>
      <c r="O3182" s="2">
        <v>0</v>
      </c>
      <c r="P3182" s="2">
        <v>0</v>
      </c>
      <c r="Q3182" s="39">
        <v>302.66000000000003</v>
      </c>
      <c r="R3182" s="2">
        <v>39.345800000000004</v>
      </c>
      <c r="S3182" s="2">
        <v>0</v>
      </c>
      <c r="T3182" s="2">
        <v>0</v>
      </c>
      <c r="U3182" s="39">
        <v>342.00580000000002</v>
      </c>
      <c r="V3182" s="2">
        <v>0</v>
      </c>
      <c r="W3182" s="2" t="s">
        <v>1</v>
      </c>
      <c r="X3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2"/>
      <c r="Z3182"/>
      <c r="AA3182"/>
    </row>
    <row r="3183" spans="5:27" hidden="1">
      <c r="E3183" s="2" t="s">
        <v>8563</v>
      </c>
      <c r="F3183" s="2" t="s">
        <v>8615</v>
      </c>
      <c r="G3183" s="2" t="s">
        <v>1</v>
      </c>
      <c r="H3183" s="2" t="s">
        <v>0</v>
      </c>
      <c r="I3183" s="2" t="s">
        <v>8149</v>
      </c>
      <c r="J3183" s="2" t="s">
        <v>8150</v>
      </c>
      <c r="K3183" s="41">
        <v>2367</v>
      </c>
      <c r="L3183" s="48">
        <v>2367</v>
      </c>
      <c r="M3183" s="49" t="s">
        <v>890</v>
      </c>
      <c r="N3183" s="39" t="s">
        <v>891</v>
      </c>
      <c r="O3183" s="2">
        <v>0</v>
      </c>
      <c r="P3183" s="2">
        <v>0</v>
      </c>
      <c r="Q3183" s="39">
        <v>183.51</v>
      </c>
      <c r="R3183" s="2">
        <v>23.856300000000001</v>
      </c>
      <c r="S3183" s="2">
        <v>0</v>
      </c>
      <c r="T3183" s="2">
        <v>0</v>
      </c>
      <c r="U3183" s="39">
        <v>207.3663</v>
      </c>
      <c r="V3183" s="2">
        <v>0</v>
      </c>
      <c r="W3183" s="2" t="s">
        <v>1</v>
      </c>
      <c r="X3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3"/>
      <c r="Z3183"/>
      <c r="AA3183"/>
    </row>
    <row r="3184" spans="5:27" hidden="1">
      <c r="E3184" s="2" t="s">
        <v>8563</v>
      </c>
      <c r="F3184" s="2" t="s">
        <v>8615</v>
      </c>
      <c r="G3184" s="2" t="s">
        <v>1</v>
      </c>
      <c r="H3184" s="2" t="s">
        <v>0</v>
      </c>
      <c r="I3184" s="2" t="s">
        <v>8149</v>
      </c>
      <c r="J3184" s="2" t="s">
        <v>8150</v>
      </c>
      <c r="K3184" s="41">
        <v>2368</v>
      </c>
      <c r="L3184" s="48">
        <v>2368</v>
      </c>
      <c r="M3184" s="49" t="s">
        <v>118</v>
      </c>
      <c r="N3184" s="39" t="s">
        <v>119</v>
      </c>
      <c r="O3184" s="2">
        <v>0</v>
      </c>
      <c r="P3184" s="2">
        <v>0</v>
      </c>
      <c r="Q3184" s="39">
        <v>2066.7600000000002</v>
      </c>
      <c r="R3184" s="2">
        <v>268.67880000000002</v>
      </c>
      <c r="S3184" s="2">
        <v>0</v>
      </c>
      <c r="T3184" s="2">
        <v>0</v>
      </c>
      <c r="U3184" s="39">
        <v>2335.4388000000004</v>
      </c>
      <c r="V3184" s="2">
        <v>0</v>
      </c>
      <c r="W3184" s="2" t="s">
        <v>1</v>
      </c>
      <c r="X3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4"/>
      <c r="Z3184"/>
      <c r="AA3184"/>
    </row>
    <row r="3185" spans="5:27" hidden="1">
      <c r="E3185" s="2" t="s">
        <v>8563</v>
      </c>
      <c r="F3185" s="2" t="s">
        <v>8615</v>
      </c>
      <c r="G3185" s="2" t="s">
        <v>1</v>
      </c>
      <c r="H3185" s="2" t="s">
        <v>0</v>
      </c>
      <c r="I3185" s="2" t="s">
        <v>8149</v>
      </c>
      <c r="J3185" s="2" t="s">
        <v>8150</v>
      </c>
      <c r="K3185" s="41">
        <v>2369</v>
      </c>
      <c r="L3185" s="48">
        <v>2369</v>
      </c>
      <c r="M3185" s="49" t="s">
        <v>8463</v>
      </c>
      <c r="N3185" s="39" t="s">
        <v>8464</v>
      </c>
      <c r="O3185" s="2">
        <v>0</v>
      </c>
      <c r="P3185" s="2">
        <v>0</v>
      </c>
      <c r="Q3185" s="39">
        <v>360.62</v>
      </c>
      <c r="R3185" s="2">
        <v>46.880600000000001</v>
      </c>
      <c r="S3185" s="2">
        <v>0</v>
      </c>
      <c r="T3185" s="2">
        <v>0</v>
      </c>
      <c r="U3185" s="39">
        <v>407.50060000000002</v>
      </c>
      <c r="V3185" s="2">
        <v>0</v>
      </c>
      <c r="W3185" s="2" t="s">
        <v>1</v>
      </c>
      <c r="X3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5"/>
      <c r="Z3185"/>
      <c r="AA3185"/>
    </row>
    <row r="3186" spans="5:27" hidden="1">
      <c r="E3186" s="2" t="s">
        <v>8563</v>
      </c>
      <c r="F3186" s="2" t="s">
        <v>8615</v>
      </c>
      <c r="G3186" s="2" t="s">
        <v>1</v>
      </c>
      <c r="H3186" s="2" t="s">
        <v>0</v>
      </c>
      <c r="I3186" s="2" t="s">
        <v>8149</v>
      </c>
      <c r="J3186" s="2" t="s">
        <v>8150</v>
      </c>
      <c r="K3186" s="41">
        <v>2370</v>
      </c>
      <c r="L3186" s="48">
        <v>2370</v>
      </c>
      <c r="M3186" s="49" t="s">
        <v>373</v>
      </c>
      <c r="N3186" s="39" t="s">
        <v>374</v>
      </c>
      <c r="O3186" s="2">
        <v>0</v>
      </c>
      <c r="P3186" s="2">
        <v>0</v>
      </c>
      <c r="Q3186" s="39">
        <v>205.92</v>
      </c>
      <c r="R3186" s="2">
        <v>26.769600000000001</v>
      </c>
      <c r="S3186" s="2">
        <v>0</v>
      </c>
      <c r="T3186" s="2">
        <v>0</v>
      </c>
      <c r="U3186" s="39">
        <v>232.68959999999998</v>
      </c>
      <c r="V3186" s="2">
        <v>0</v>
      </c>
      <c r="W3186" s="2" t="s">
        <v>1</v>
      </c>
      <c r="X3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6"/>
      <c r="Z3186"/>
      <c r="AA3186"/>
    </row>
    <row r="3187" spans="5:27" hidden="1">
      <c r="E3187" s="2" t="s">
        <v>8563</v>
      </c>
      <c r="F3187" s="2" t="s">
        <v>8615</v>
      </c>
      <c r="G3187" s="2" t="s">
        <v>1</v>
      </c>
      <c r="H3187" s="2" t="s">
        <v>0</v>
      </c>
      <c r="I3187" s="2" t="s">
        <v>8149</v>
      </c>
      <c r="J3187" s="2" t="s">
        <v>8150</v>
      </c>
      <c r="K3187" s="41">
        <v>2371</v>
      </c>
      <c r="L3187" s="48">
        <v>2371</v>
      </c>
      <c r="M3187" s="49" t="s">
        <v>528</v>
      </c>
      <c r="N3187" s="39" t="s">
        <v>529</v>
      </c>
      <c r="O3187" s="2">
        <v>0</v>
      </c>
      <c r="P3187" s="2">
        <v>0</v>
      </c>
      <c r="Q3187" s="39">
        <v>1251.04</v>
      </c>
      <c r="R3187" s="2">
        <v>162.6352</v>
      </c>
      <c r="S3187" s="2">
        <v>0</v>
      </c>
      <c r="T3187" s="2">
        <v>0</v>
      </c>
      <c r="U3187" s="39">
        <v>1413.6751999999999</v>
      </c>
      <c r="V3187" s="2">
        <v>0</v>
      </c>
      <c r="W3187" s="2" t="s">
        <v>1</v>
      </c>
      <c r="X3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7"/>
      <c r="Z3187"/>
      <c r="AA3187"/>
    </row>
    <row r="3188" spans="5:27" hidden="1">
      <c r="E3188" s="2" t="s">
        <v>8563</v>
      </c>
      <c r="F3188" s="2" t="s">
        <v>8615</v>
      </c>
      <c r="G3188" s="2" t="s">
        <v>1</v>
      </c>
      <c r="H3188" s="2" t="s">
        <v>0</v>
      </c>
      <c r="I3188" s="2" t="s">
        <v>8149</v>
      </c>
      <c r="J3188" s="2" t="s">
        <v>8150</v>
      </c>
      <c r="K3188" s="41">
        <v>2372</v>
      </c>
      <c r="L3188" s="48">
        <v>2372</v>
      </c>
      <c r="M3188" s="49" t="s">
        <v>528</v>
      </c>
      <c r="N3188" s="39" t="s">
        <v>529</v>
      </c>
      <c r="O3188" s="2">
        <v>0</v>
      </c>
      <c r="P3188" s="2">
        <v>0</v>
      </c>
      <c r="Q3188" s="39">
        <v>482.52</v>
      </c>
      <c r="R3188" s="2">
        <v>62.727600000000002</v>
      </c>
      <c r="S3188" s="2">
        <v>0</v>
      </c>
      <c r="T3188" s="2">
        <v>0</v>
      </c>
      <c r="U3188" s="39">
        <v>545.24760000000003</v>
      </c>
      <c r="V3188" s="2">
        <v>0</v>
      </c>
      <c r="W3188" s="2" t="s">
        <v>1</v>
      </c>
      <c r="X3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8"/>
      <c r="Z3188"/>
      <c r="AA3188"/>
    </row>
    <row r="3189" spans="5:27" hidden="1">
      <c r="E3189" s="2" t="s">
        <v>8563</v>
      </c>
      <c r="F3189" s="2" t="s">
        <v>8612</v>
      </c>
      <c r="G3189" s="2" t="s">
        <v>1</v>
      </c>
      <c r="H3189" s="2" t="s">
        <v>0</v>
      </c>
      <c r="I3189" s="2" t="s">
        <v>8149</v>
      </c>
      <c r="J3189" s="2" t="s">
        <v>8150</v>
      </c>
      <c r="K3189" s="41">
        <v>2373</v>
      </c>
      <c r="L3189" s="48">
        <v>2373</v>
      </c>
      <c r="M3189" s="49" t="s">
        <v>1410</v>
      </c>
      <c r="N3189" s="39" t="s">
        <v>1411</v>
      </c>
      <c r="O3189" s="2">
        <v>0</v>
      </c>
      <c r="P3189" s="2">
        <v>0</v>
      </c>
      <c r="Q3189" s="39">
        <v>81.94</v>
      </c>
      <c r="R3189" s="2">
        <v>10.652200000000001</v>
      </c>
      <c r="S3189" s="2">
        <v>0</v>
      </c>
      <c r="T3189" s="2">
        <v>0</v>
      </c>
      <c r="U3189" s="39">
        <v>92.592199999999991</v>
      </c>
      <c r="V3189" s="2">
        <v>0</v>
      </c>
      <c r="W3189" s="2" t="s">
        <v>1</v>
      </c>
      <c r="X3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89"/>
      <c r="Z3189"/>
      <c r="AA3189"/>
    </row>
    <row r="3190" spans="5:27" hidden="1">
      <c r="E3190" s="2" t="s">
        <v>8563</v>
      </c>
      <c r="F3190" s="2" t="s">
        <v>8612</v>
      </c>
      <c r="G3190" s="2" t="s">
        <v>1</v>
      </c>
      <c r="H3190" s="2" t="s">
        <v>0</v>
      </c>
      <c r="I3190" s="2" t="s">
        <v>8149</v>
      </c>
      <c r="J3190" s="2" t="s">
        <v>8150</v>
      </c>
      <c r="K3190" s="41">
        <v>2374</v>
      </c>
      <c r="L3190" s="48">
        <v>2374</v>
      </c>
      <c r="M3190" s="49" t="s">
        <v>140</v>
      </c>
      <c r="N3190" s="39" t="s">
        <v>141</v>
      </c>
      <c r="O3190" s="2">
        <v>0</v>
      </c>
      <c r="P3190" s="2">
        <v>0</v>
      </c>
      <c r="Q3190" s="39">
        <v>284.06</v>
      </c>
      <c r="R3190" s="2">
        <v>36.927800000000005</v>
      </c>
      <c r="S3190" s="2">
        <v>0</v>
      </c>
      <c r="T3190" s="2">
        <v>0</v>
      </c>
      <c r="U3190" s="39">
        <v>320.98779999999999</v>
      </c>
      <c r="V3190" s="2">
        <v>0</v>
      </c>
      <c r="W3190" s="2" t="s">
        <v>1</v>
      </c>
      <c r="X3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0"/>
      <c r="Z3190"/>
      <c r="AA3190"/>
    </row>
    <row r="3191" spans="5:27" hidden="1">
      <c r="E3191" s="2" t="s">
        <v>8563</v>
      </c>
      <c r="F3191" s="2" t="s">
        <v>8612</v>
      </c>
      <c r="G3191" s="2" t="s">
        <v>1</v>
      </c>
      <c r="H3191" s="2" t="s">
        <v>0</v>
      </c>
      <c r="I3191" s="2" t="s">
        <v>8149</v>
      </c>
      <c r="J3191" s="2" t="s">
        <v>8150</v>
      </c>
      <c r="K3191" s="41">
        <v>2375</v>
      </c>
      <c r="L3191" s="48">
        <v>2375</v>
      </c>
      <c r="M3191" s="49" t="s">
        <v>435</v>
      </c>
      <c r="N3191" s="39" t="s">
        <v>436</v>
      </c>
      <c r="O3191" s="2">
        <v>0</v>
      </c>
      <c r="P3191" s="2">
        <v>0</v>
      </c>
      <c r="Q3191" s="39">
        <v>4739.54</v>
      </c>
      <c r="R3191" s="2">
        <v>616.14020000000005</v>
      </c>
      <c r="S3191" s="2">
        <v>0</v>
      </c>
      <c r="T3191" s="2">
        <v>0</v>
      </c>
      <c r="U3191" s="39">
        <v>5355.6801999999998</v>
      </c>
      <c r="V3191" s="2">
        <v>0</v>
      </c>
      <c r="W3191" s="2" t="s">
        <v>1</v>
      </c>
      <c r="X3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1"/>
      <c r="Z3191"/>
      <c r="AA3191"/>
    </row>
    <row r="3192" spans="5:27" hidden="1">
      <c r="E3192" s="2" t="s">
        <v>8563</v>
      </c>
      <c r="F3192" s="2" t="s">
        <v>8612</v>
      </c>
      <c r="G3192" s="2" t="s">
        <v>1</v>
      </c>
      <c r="H3192" s="2" t="s">
        <v>0</v>
      </c>
      <c r="I3192" s="2" t="s">
        <v>8149</v>
      </c>
      <c r="J3192" s="2" t="s">
        <v>8150</v>
      </c>
      <c r="K3192" s="41">
        <v>2376</v>
      </c>
      <c r="L3192" s="48">
        <v>2376</v>
      </c>
      <c r="M3192" s="49" t="s">
        <v>253</v>
      </c>
      <c r="N3192" s="39" t="s">
        <v>254</v>
      </c>
      <c r="O3192" s="2">
        <v>0</v>
      </c>
      <c r="P3192" s="2">
        <v>0</v>
      </c>
      <c r="Q3192" s="39">
        <v>10194.6</v>
      </c>
      <c r="R3192" s="2">
        <v>1325.298</v>
      </c>
      <c r="S3192" s="2">
        <v>0</v>
      </c>
      <c r="T3192" s="2">
        <v>0</v>
      </c>
      <c r="U3192" s="39">
        <v>11519.898000000001</v>
      </c>
      <c r="V3192" s="2">
        <v>0</v>
      </c>
      <c r="W3192" s="2" t="s">
        <v>1</v>
      </c>
      <c r="X3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2"/>
      <c r="Z3192"/>
      <c r="AA3192"/>
    </row>
    <row r="3193" spans="5:27" hidden="1">
      <c r="E3193" s="2" t="s">
        <v>8563</v>
      </c>
      <c r="F3193" s="2" t="s">
        <v>8612</v>
      </c>
      <c r="G3193" s="2" t="s">
        <v>1</v>
      </c>
      <c r="H3193" s="2" t="s">
        <v>0</v>
      </c>
      <c r="I3193" s="2" t="s">
        <v>8149</v>
      </c>
      <c r="J3193" s="2" t="s">
        <v>8150</v>
      </c>
      <c r="K3193" s="41">
        <v>2377</v>
      </c>
      <c r="L3193" s="48">
        <v>2377</v>
      </c>
      <c r="M3193" s="49" t="s">
        <v>241</v>
      </c>
      <c r="N3193" s="39" t="s">
        <v>242</v>
      </c>
      <c r="O3193" s="2">
        <v>0</v>
      </c>
      <c r="P3193" s="2">
        <v>0</v>
      </c>
      <c r="Q3193" s="39">
        <v>495.45</v>
      </c>
      <c r="R3193" s="2">
        <v>64.408500000000004</v>
      </c>
      <c r="S3193" s="2">
        <v>0</v>
      </c>
      <c r="T3193" s="2">
        <v>0</v>
      </c>
      <c r="U3193" s="39">
        <v>559.85850000000005</v>
      </c>
      <c r="V3193" s="2">
        <v>0</v>
      </c>
      <c r="W3193" s="2" t="s">
        <v>1</v>
      </c>
      <c r="X3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3"/>
      <c r="Z3193"/>
      <c r="AA3193"/>
    </row>
    <row r="3194" spans="5:27" hidden="1">
      <c r="E3194" s="2" t="s">
        <v>8563</v>
      </c>
      <c r="F3194" s="2" t="s">
        <v>8612</v>
      </c>
      <c r="G3194" s="2" t="s">
        <v>1</v>
      </c>
      <c r="H3194" s="2" t="s">
        <v>0</v>
      </c>
      <c r="I3194" s="2" t="s">
        <v>8149</v>
      </c>
      <c r="J3194" s="2" t="s">
        <v>8150</v>
      </c>
      <c r="K3194" s="41">
        <v>2378</v>
      </c>
      <c r="L3194" s="48">
        <v>2378</v>
      </c>
      <c r="M3194" s="49" t="s">
        <v>435</v>
      </c>
      <c r="N3194" s="39" t="s">
        <v>436</v>
      </c>
      <c r="O3194" s="2">
        <v>0</v>
      </c>
      <c r="P3194" s="2">
        <v>0</v>
      </c>
      <c r="Q3194" s="39">
        <v>361.06</v>
      </c>
      <c r="R3194" s="2">
        <v>46.937800000000003</v>
      </c>
      <c r="S3194" s="2">
        <v>0</v>
      </c>
      <c r="T3194" s="2">
        <v>0</v>
      </c>
      <c r="U3194" s="39">
        <v>407.99779999999998</v>
      </c>
      <c r="V3194" s="2">
        <v>0</v>
      </c>
      <c r="W3194" s="2" t="s">
        <v>1</v>
      </c>
      <c r="X3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4"/>
      <c r="Z3194"/>
      <c r="AA3194"/>
    </row>
    <row r="3195" spans="5:27" hidden="1">
      <c r="E3195" s="2" t="s">
        <v>8563</v>
      </c>
      <c r="F3195" s="2" t="s">
        <v>8612</v>
      </c>
      <c r="G3195" s="2" t="s">
        <v>1</v>
      </c>
      <c r="H3195" s="2" t="s">
        <v>0</v>
      </c>
      <c r="I3195" s="2" t="s">
        <v>8149</v>
      </c>
      <c r="J3195" s="2" t="s">
        <v>8150</v>
      </c>
      <c r="K3195" s="41">
        <v>2379</v>
      </c>
      <c r="L3195" s="48">
        <v>2379</v>
      </c>
      <c r="M3195" s="49" t="s">
        <v>457</v>
      </c>
      <c r="N3195" s="39" t="s">
        <v>458</v>
      </c>
      <c r="O3195" s="2">
        <v>0</v>
      </c>
      <c r="P3195" s="2">
        <v>0</v>
      </c>
      <c r="Q3195" s="39">
        <v>11553.88</v>
      </c>
      <c r="R3195" s="2">
        <v>1502.0044</v>
      </c>
      <c r="S3195" s="2">
        <v>0</v>
      </c>
      <c r="T3195" s="2">
        <v>0</v>
      </c>
      <c r="U3195" s="39">
        <v>13055.884399999999</v>
      </c>
      <c r="V3195" s="2">
        <v>0</v>
      </c>
      <c r="W3195" s="2" t="s">
        <v>1</v>
      </c>
      <c r="X3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5"/>
      <c r="Z3195"/>
      <c r="AA3195"/>
    </row>
    <row r="3196" spans="5:27" hidden="1">
      <c r="E3196" s="2" t="s">
        <v>8563</v>
      </c>
      <c r="F3196" s="2" t="s">
        <v>8612</v>
      </c>
      <c r="G3196" s="2" t="s">
        <v>1</v>
      </c>
      <c r="H3196" s="2" t="s">
        <v>0</v>
      </c>
      <c r="I3196" s="2" t="s">
        <v>8149</v>
      </c>
      <c r="J3196" s="2" t="s">
        <v>8150</v>
      </c>
      <c r="K3196" s="41">
        <v>2380</v>
      </c>
      <c r="L3196" s="48">
        <v>2380</v>
      </c>
      <c r="M3196" s="49" t="s">
        <v>8534</v>
      </c>
      <c r="N3196" s="39" t="s">
        <v>8535</v>
      </c>
      <c r="O3196" s="2">
        <v>0</v>
      </c>
      <c r="P3196" s="2">
        <v>0</v>
      </c>
      <c r="Q3196" s="39">
        <v>721.2</v>
      </c>
      <c r="R3196" s="2">
        <v>93.756000000000014</v>
      </c>
      <c r="S3196" s="2">
        <v>0</v>
      </c>
      <c r="T3196" s="2">
        <v>0</v>
      </c>
      <c r="U3196" s="39">
        <v>814.95600000000002</v>
      </c>
      <c r="V3196" s="2">
        <v>0</v>
      </c>
      <c r="W3196" s="2" t="s">
        <v>1</v>
      </c>
      <c r="X3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6"/>
      <c r="Z3196"/>
      <c r="AA3196"/>
    </row>
    <row r="3197" spans="5:27" hidden="1">
      <c r="E3197" s="2" t="s">
        <v>8563</v>
      </c>
      <c r="F3197" s="2" t="s">
        <v>8612</v>
      </c>
      <c r="G3197" s="2" t="s">
        <v>1</v>
      </c>
      <c r="H3197" s="2" t="s">
        <v>0</v>
      </c>
      <c r="I3197" s="2" t="s">
        <v>8149</v>
      </c>
      <c r="J3197" s="2" t="s">
        <v>8150</v>
      </c>
      <c r="K3197" s="41">
        <v>2381</v>
      </c>
      <c r="L3197" s="48">
        <v>2381</v>
      </c>
      <c r="M3197" s="49" t="s">
        <v>8413</v>
      </c>
      <c r="N3197" s="39" t="s">
        <v>8414</v>
      </c>
      <c r="O3197" s="2">
        <v>0</v>
      </c>
      <c r="P3197" s="2">
        <v>0</v>
      </c>
      <c r="Q3197" s="39">
        <v>470.97</v>
      </c>
      <c r="R3197" s="2">
        <v>61.226100000000002</v>
      </c>
      <c r="S3197" s="2">
        <v>0</v>
      </c>
      <c r="T3197" s="2">
        <v>0</v>
      </c>
      <c r="U3197" s="39">
        <v>532.1961</v>
      </c>
      <c r="V3197" s="2">
        <v>0</v>
      </c>
      <c r="W3197" s="2" t="s">
        <v>1</v>
      </c>
      <c r="X3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7"/>
      <c r="Z3197"/>
      <c r="AA3197"/>
    </row>
    <row r="3198" spans="5:27" hidden="1">
      <c r="E3198" s="2" t="s">
        <v>8563</v>
      </c>
      <c r="F3198" s="2" t="s">
        <v>8612</v>
      </c>
      <c r="G3198" s="2" t="s">
        <v>1</v>
      </c>
      <c r="H3198" s="2" t="s">
        <v>0</v>
      </c>
      <c r="I3198" s="2" t="s">
        <v>8149</v>
      </c>
      <c r="J3198" s="2" t="s">
        <v>8150</v>
      </c>
      <c r="K3198" s="41">
        <v>2382</v>
      </c>
      <c r="L3198" s="48">
        <v>2382</v>
      </c>
      <c r="M3198" s="49" t="s">
        <v>8165</v>
      </c>
      <c r="N3198" s="39" t="s">
        <v>8166</v>
      </c>
      <c r="O3198" s="2">
        <v>0</v>
      </c>
      <c r="P3198" s="2">
        <v>0</v>
      </c>
      <c r="Q3198" s="39">
        <v>470.97</v>
      </c>
      <c r="R3198" s="2">
        <v>61.226100000000002</v>
      </c>
      <c r="S3198" s="2">
        <v>0</v>
      </c>
      <c r="T3198" s="2">
        <v>0</v>
      </c>
      <c r="U3198" s="39">
        <v>532.1961</v>
      </c>
      <c r="V3198" s="2">
        <v>0</v>
      </c>
      <c r="W3198" s="2" t="s">
        <v>1</v>
      </c>
      <c r="X3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8"/>
      <c r="Z3198"/>
      <c r="AA3198"/>
    </row>
    <row r="3199" spans="5:27" hidden="1">
      <c r="E3199" s="2" t="s">
        <v>8563</v>
      </c>
      <c r="F3199" s="2" t="s">
        <v>8612</v>
      </c>
      <c r="G3199" s="2" t="s">
        <v>1</v>
      </c>
      <c r="H3199" s="2" t="s">
        <v>0</v>
      </c>
      <c r="I3199" s="2" t="s">
        <v>8149</v>
      </c>
      <c r="J3199" s="2" t="s">
        <v>8150</v>
      </c>
      <c r="K3199" s="41">
        <v>2383</v>
      </c>
      <c r="L3199" s="48">
        <v>2383</v>
      </c>
      <c r="M3199" s="49" t="s">
        <v>303</v>
      </c>
      <c r="N3199" s="39" t="s">
        <v>304</v>
      </c>
      <c r="O3199" s="2">
        <v>0</v>
      </c>
      <c r="P3199" s="2">
        <v>0</v>
      </c>
      <c r="Q3199" s="39">
        <v>8194.82</v>
      </c>
      <c r="R3199" s="2">
        <v>1065.3266000000001</v>
      </c>
      <c r="S3199" s="2">
        <v>0</v>
      </c>
      <c r="T3199" s="2">
        <v>0</v>
      </c>
      <c r="U3199" s="39">
        <v>9260.1466</v>
      </c>
      <c r="V3199" s="2">
        <v>0</v>
      </c>
      <c r="W3199" s="2" t="s">
        <v>1</v>
      </c>
      <c r="X3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199"/>
      <c r="Z3199"/>
      <c r="AA3199"/>
    </row>
    <row r="3200" spans="5:27" hidden="1">
      <c r="E3200" s="2" t="s">
        <v>8563</v>
      </c>
      <c r="F3200" s="2" t="s">
        <v>8612</v>
      </c>
      <c r="G3200" s="2" t="s">
        <v>1</v>
      </c>
      <c r="H3200" s="2" t="s">
        <v>0</v>
      </c>
      <c r="I3200" s="2" t="s">
        <v>8149</v>
      </c>
      <c r="J3200" s="2" t="s">
        <v>8150</v>
      </c>
      <c r="K3200" s="41">
        <v>2384</v>
      </c>
      <c r="L3200" s="48">
        <v>2384</v>
      </c>
      <c r="M3200" s="49" t="s">
        <v>303</v>
      </c>
      <c r="N3200" s="39" t="s">
        <v>304</v>
      </c>
      <c r="O3200" s="2">
        <v>0</v>
      </c>
      <c r="P3200" s="2">
        <v>0</v>
      </c>
      <c r="Q3200" s="39">
        <v>1739.47</v>
      </c>
      <c r="R3200" s="2">
        <v>226.1311</v>
      </c>
      <c r="S3200" s="2">
        <v>0</v>
      </c>
      <c r="T3200" s="2">
        <v>0</v>
      </c>
      <c r="U3200" s="39">
        <v>1965.6011000000001</v>
      </c>
      <c r="V3200" s="2">
        <v>0</v>
      </c>
      <c r="W3200" s="2" t="s">
        <v>1</v>
      </c>
      <c r="X3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0"/>
      <c r="Z3200"/>
      <c r="AA3200"/>
    </row>
    <row r="3201" spans="5:27" hidden="1">
      <c r="E3201" s="2" t="s">
        <v>8563</v>
      </c>
      <c r="F3201" s="2" t="s">
        <v>8612</v>
      </c>
      <c r="G3201" s="2" t="s">
        <v>1</v>
      </c>
      <c r="H3201" s="2" t="s">
        <v>0</v>
      </c>
      <c r="I3201" s="2" t="s">
        <v>8149</v>
      </c>
      <c r="J3201" s="2" t="s">
        <v>8150</v>
      </c>
      <c r="K3201" s="41">
        <v>2385</v>
      </c>
      <c r="L3201" s="48">
        <v>2385</v>
      </c>
      <c r="M3201" s="49" t="s">
        <v>1033</v>
      </c>
      <c r="N3201" s="39" t="s">
        <v>1034</v>
      </c>
      <c r="O3201" s="2">
        <v>0</v>
      </c>
      <c r="P3201" s="2">
        <v>0</v>
      </c>
      <c r="Q3201" s="39">
        <v>146.96</v>
      </c>
      <c r="R3201" s="2">
        <v>19.104800000000001</v>
      </c>
      <c r="S3201" s="2">
        <v>0</v>
      </c>
      <c r="T3201" s="2">
        <v>0</v>
      </c>
      <c r="U3201" s="39">
        <v>166.06480000000002</v>
      </c>
      <c r="V3201" s="2">
        <v>0</v>
      </c>
      <c r="W3201" s="2" t="s">
        <v>1</v>
      </c>
      <c r="X3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1"/>
      <c r="Z3201"/>
      <c r="AA3201"/>
    </row>
    <row r="3202" spans="5:27" hidden="1">
      <c r="E3202" s="2" t="s">
        <v>8563</v>
      </c>
      <c r="F3202" s="2" t="s">
        <v>8612</v>
      </c>
      <c r="G3202" s="2" t="s">
        <v>1</v>
      </c>
      <c r="H3202" s="2" t="s">
        <v>0</v>
      </c>
      <c r="I3202" s="2" t="s">
        <v>8149</v>
      </c>
      <c r="J3202" s="2" t="s">
        <v>8150</v>
      </c>
      <c r="K3202" s="41">
        <v>2386</v>
      </c>
      <c r="L3202" s="48">
        <v>2386</v>
      </c>
      <c r="M3202" s="49" t="s">
        <v>516</v>
      </c>
      <c r="N3202" s="39" t="s">
        <v>517</v>
      </c>
      <c r="O3202" s="2">
        <v>0</v>
      </c>
      <c r="P3202" s="2">
        <v>0</v>
      </c>
      <c r="Q3202" s="39">
        <v>205.9</v>
      </c>
      <c r="R3202" s="2">
        <v>26.767000000000003</v>
      </c>
      <c r="S3202" s="2">
        <v>0</v>
      </c>
      <c r="T3202" s="2">
        <v>0</v>
      </c>
      <c r="U3202" s="39">
        <v>232.667</v>
      </c>
      <c r="V3202" s="2">
        <v>0</v>
      </c>
      <c r="W3202" s="2" t="s">
        <v>1</v>
      </c>
      <c r="X3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2"/>
      <c r="Z3202"/>
      <c r="AA3202"/>
    </row>
    <row r="3203" spans="5:27" hidden="1">
      <c r="E3203" s="2" t="s">
        <v>8563</v>
      </c>
      <c r="F3203" s="2" t="s">
        <v>8612</v>
      </c>
      <c r="G3203" s="2" t="s">
        <v>1</v>
      </c>
      <c r="H3203" s="2" t="s">
        <v>0</v>
      </c>
      <c r="I3203" s="2" t="s">
        <v>8149</v>
      </c>
      <c r="J3203" s="2" t="s">
        <v>8150</v>
      </c>
      <c r="K3203" s="41">
        <v>2387</v>
      </c>
      <c r="L3203" s="48">
        <v>2387</v>
      </c>
      <c r="M3203" s="49" t="s">
        <v>8526</v>
      </c>
      <c r="N3203" s="39" t="s">
        <v>8527</v>
      </c>
      <c r="O3203" s="2">
        <v>0</v>
      </c>
      <c r="P3203" s="2">
        <v>0</v>
      </c>
      <c r="Q3203" s="39">
        <v>267.07</v>
      </c>
      <c r="R3203" s="2">
        <v>34.719099999999997</v>
      </c>
      <c r="S3203" s="2">
        <v>0</v>
      </c>
      <c r="T3203" s="2">
        <v>0</v>
      </c>
      <c r="U3203" s="39">
        <v>301.78909999999996</v>
      </c>
      <c r="V3203" s="2">
        <v>0</v>
      </c>
      <c r="W3203" s="2" t="s">
        <v>1</v>
      </c>
      <c r="X3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3"/>
      <c r="Z3203"/>
      <c r="AA3203"/>
    </row>
    <row r="3204" spans="5:27" hidden="1">
      <c r="E3204" s="2" t="s">
        <v>8563</v>
      </c>
      <c r="F3204" s="2" t="s">
        <v>8612</v>
      </c>
      <c r="G3204" s="2" t="s">
        <v>1</v>
      </c>
      <c r="H3204" s="2" t="s">
        <v>0</v>
      </c>
      <c r="I3204" s="2" t="s">
        <v>8149</v>
      </c>
      <c r="J3204" s="2" t="s">
        <v>8150</v>
      </c>
      <c r="K3204" s="41">
        <v>2388</v>
      </c>
      <c r="L3204" s="48">
        <v>2388</v>
      </c>
      <c r="M3204" s="49" t="s">
        <v>520</v>
      </c>
      <c r="N3204" s="39" t="s">
        <v>521</v>
      </c>
      <c r="O3204" s="2">
        <v>0</v>
      </c>
      <c r="P3204" s="2">
        <v>0</v>
      </c>
      <c r="Q3204" s="39">
        <v>328.24</v>
      </c>
      <c r="R3204" s="2">
        <v>42.671200000000006</v>
      </c>
      <c r="S3204" s="2">
        <v>0</v>
      </c>
      <c r="T3204" s="2">
        <v>0</v>
      </c>
      <c r="U3204" s="39">
        <v>370.91120000000001</v>
      </c>
      <c r="V3204" s="2">
        <v>0</v>
      </c>
      <c r="W3204" s="2" t="s">
        <v>1</v>
      </c>
      <c r="X3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4"/>
      <c r="Z3204"/>
      <c r="AA3204"/>
    </row>
    <row r="3205" spans="5:27" hidden="1">
      <c r="E3205" s="2" t="s">
        <v>8563</v>
      </c>
      <c r="F3205" s="2" t="s">
        <v>8612</v>
      </c>
      <c r="G3205" s="2" t="s">
        <v>1</v>
      </c>
      <c r="H3205" s="2" t="s">
        <v>0</v>
      </c>
      <c r="I3205" s="2" t="s">
        <v>8149</v>
      </c>
      <c r="J3205" s="2" t="s">
        <v>8150</v>
      </c>
      <c r="K3205" s="41">
        <v>2389</v>
      </c>
      <c r="L3205" s="48">
        <v>2389</v>
      </c>
      <c r="M3205" s="49" t="s">
        <v>471</v>
      </c>
      <c r="N3205" s="39" t="s">
        <v>472</v>
      </c>
      <c r="O3205" s="2">
        <v>0</v>
      </c>
      <c r="P3205" s="2">
        <v>0</v>
      </c>
      <c r="Q3205" s="39">
        <v>61.14</v>
      </c>
      <c r="R3205" s="2">
        <v>7.9481999999999999</v>
      </c>
      <c r="S3205" s="2">
        <v>0</v>
      </c>
      <c r="T3205" s="2">
        <v>0</v>
      </c>
      <c r="U3205" s="39">
        <v>69.088200000000001</v>
      </c>
      <c r="V3205" s="2">
        <v>0</v>
      </c>
      <c r="W3205" s="2" t="s">
        <v>1</v>
      </c>
      <c r="X3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5"/>
      <c r="Z3205"/>
      <c r="AA3205"/>
    </row>
    <row r="3206" spans="5:27" hidden="1">
      <c r="E3206" s="2" t="s">
        <v>8563</v>
      </c>
      <c r="F3206" s="2" t="s">
        <v>8612</v>
      </c>
      <c r="G3206" s="2" t="s">
        <v>1</v>
      </c>
      <c r="H3206" s="2" t="s">
        <v>0</v>
      </c>
      <c r="I3206" s="2" t="s">
        <v>8149</v>
      </c>
      <c r="J3206" s="2" t="s">
        <v>8150</v>
      </c>
      <c r="K3206" s="41">
        <v>2390</v>
      </c>
      <c r="L3206" s="48">
        <v>2390</v>
      </c>
      <c r="M3206" s="49" t="s">
        <v>140</v>
      </c>
      <c r="N3206" s="39" t="s">
        <v>141</v>
      </c>
      <c r="O3206" s="2">
        <v>0</v>
      </c>
      <c r="P3206" s="2">
        <v>0</v>
      </c>
      <c r="Q3206" s="39">
        <v>76.44</v>
      </c>
      <c r="R3206" s="2">
        <v>9.9372000000000007</v>
      </c>
      <c r="S3206" s="2">
        <v>0</v>
      </c>
      <c r="T3206" s="2">
        <v>0</v>
      </c>
      <c r="U3206" s="39">
        <v>86.377200000000002</v>
      </c>
      <c r="V3206" s="2">
        <v>0</v>
      </c>
      <c r="W3206" s="2" t="s">
        <v>1</v>
      </c>
      <c r="X3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6"/>
      <c r="Z3206"/>
      <c r="AA3206"/>
    </row>
    <row r="3207" spans="5:27" hidden="1">
      <c r="E3207" s="2" t="s">
        <v>8563</v>
      </c>
      <c r="F3207" s="2" t="s">
        <v>8612</v>
      </c>
      <c r="G3207" s="2" t="s">
        <v>1</v>
      </c>
      <c r="H3207" s="2" t="s">
        <v>0</v>
      </c>
      <c r="I3207" s="2" t="s">
        <v>8149</v>
      </c>
      <c r="J3207" s="2" t="s">
        <v>8150</v>
      </c>
      <c r="K3207" s="41">
        <v>2391</v>
      </c>
      <c r="L3207" s="48">
        <v>2391</v>
      </c>
      <c r="M3207" s="49" t="s">
        <v>118</v>
      </c>
      <c r="N3207" s="39" t="s">
        <v>119</v>
      </c>
      <c r="O3207" s="2">
        <v>0</v>
      </c>
      <c r="P3207" s="2">
        <v>0</v>
      </c>
      <c r="Q3207" s="39">
        <v>15.33</v>
      </c>
      <c r="R3207" s="2">
        <v>1.9929000000000001</v>
      </c>
      <c r="S3207" s="2">
        <v>0</v>
      </c>
      <c r="T3207" s="2">
        <v>0</v>
      </c>
      <c r="U3207" s="39">
        <v>17.322900000000001</v>
      </c>
      <c r="V3207" s="2">
        <v>0</v>
      </c>
      <c r="W3207" s="2" t="s">
        <v>1</v>
      </c>
      <c r="X3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7"/>
      <c r="Z3207"/>
      <c r="AA3207"/>
    </row>
    <row r="3208" spans="5:27" hidden="1">
      <c r="E3208" s="2" t="s">
        <v>8563</v>
      </c>
      <c r="F3208" s="2" t="s">
        <v>8612</v>
      </c>
      <c r="G3208" s="2" t="s">
        <v>1</v>
      </c>
      <c r="H3208" s="2" t="s">
        <v>0</v>
      </c>
      <c r="I3208" s="2" t="s">
        <v>8149</v>
      </c>
      <c r="J3208" s="2" t="s">
        <v>8150</v>
      </c>
      <c r="K3208" s="41">
        <v>2392</v>
      </c>
      <c r="L3208" s="48">
        <v>2392</v>
      </c>
      <c r="M3208" s="49" t="s">
        <v>669</v>
      </c>
      <c r="N3208" s="39" t="s">
        <v>670</v>
      </c>
      <c r="O3208" s="2">
        <v>0</v>
      </c>
      <c r="P3208" s="2">
        <v>0</v>
      </c>
      <c r="Q3208" s="39">
        <v>124.34</v>
      </c>
      <c r="R3208" s="2">
        <v>16.164200000000001</v>
      </c>
      <c r="S3208" s="2">
        <v>0</v>
      </c>
      <c r="T3208" s="2">
        <v>0</v>
      </c>
      <c r="U3208" s="39">
        <v>140.5042</v>
      </c>
      <c r="V3208" s="2">
        <v>0</v>
      </c>
      <c r="W3208" s="2" t="s">
        <v>1</v>
      </c>
      <c r="X3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8"/>
      <c r="Z3208"/>
      <c r="AA3208"/>
    </row>
    <row r="3209" spans="5:27" hidden="1">
      <c r="E3209" s="2" t="s">
        <v>8563</v>
      </c>
      <c r="F3209" s="2" t="s">
        <v>8612</v>
      </c>
      <c r="G3209" s="2" t="s">
        <v>1</v>
      </c>
      <c r="H3209" s="2" t="s">
        <v>0</v>
      </c>
      <c r="I3209" s="2" t="s">
        <v>8149</v>
      </c>
      <c r="J3209" s="2" t="s">
        <v>8150</v>
      </c>
      <c r="K3209" s="41">
        <v>2393</v>
      </c>
      <c r="L3209" s="48">
        <v>2393</v>
      </c>
      <c r="M3209" s="49">
        <v>0</v>
      </c>
      <c r="N3209" s="39" t="s">
        <v>714</v>
      </c>
      <c r="O3209" s="2">
        <v>0</v>
      </c>
      <c r="P3209" s="2">
        <v>0</v>
      </c>
      <c r="Q3209" s="39">
        <v>540.74</v>
      </c>
      <c r="R3209" s="2">
        <v>70.296199999999999</v>
      </c>
      <c r="S3209" s="2">
        <v>0</v>
      </c>
      <c r="T3209" s="2">
        <v>0</v>
      </c>
      <c r="U3209" s="39">
        <v>611.03620000000001</v>
      </c>
      <c r="V3209" s="2" t="s">
        <v>8400</v>
      </c>
      <c r="W3209" s="2" t="s">
        <v>1</v>
      </c>
      <c r="X3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09"/>
      <c r="Z3209"/>
      <c r="AA3209"/>
    </row>
    <row r="3210" spans="5:27" hidden="1">
      <c r="E3210" s="2" t="s">
        <v>8563</v>
      </c>
      <c r="F3210" s="2" t="s">
        <v>8612</v>
      </c>
      <c r="G3210" s="2" t="s">
        <v>1</v>
      </c>
      <c r="H3210" s="2" t="s">
        <v>0</v>
      </c>
      <c r="I3210" s="2" t="s">
        <v>8149</v>
      </c>
      <c r="J3210" s="2" t="s">
        <v>8150</v>
      </c>
      <c r="K3210" s="41">
        <v>2394</v>
      </c>
      <c r="L3210" s="48">
        <v>2394</v>
      </c>
      <c r="M3210" s="49" t="s">
        <v>499</v>
      </c>
      <c r="N3210" s="39" t="s">
        <v>500</v>
      </c>
      <c r="O3210" s="2">
        <v>0</v>
      </c>
      <c r="P3210" s="2">
        <v>0</v>
      </c>
      <c r="Q3210" s="39">
        <v>50</v>
      </c>
      <c r="R3210" s="2">
        <v>6.5</v>
      </c>
      <c r="S3210" s="2">
        <v>0</v>
      </c>
      <c r="T3210" s="2">
        <v>0</v>
      </c>
      <c r="U3210" s="39">
        <v>56.5</v>
      </c>
      <c r="V3210" s="2">
        <v>0</v>
      </c>
      <c r="W3210" s="2" t="s">
        <v>1</v>
      </c>
      <c r="X3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0"/>
      <c r="Z3210"/>
      <c r="AA3210"/>
    </row>
    <row r="3211" spans="5:27" hidden="1">
      <c r="E3211" s="2" t="s">
        <v>8563</v>
      </c>
      <c r="F3211" s="2" t="s">
        <v>8612</v>
      </c>
      <c r="G3211" s="2" t="s">
        <v>1</v>
      </c>
      <c r="H3211" s="2" t="s">
        <v>0</v>
      </c>
      <c r="I3211" s="2" t="s">
        <v>8149</v>
      </c>
      <c r="J3211" s="2" t="s">
        <v>8150</v>
      </c>
      <c r="K3211" s="41">
        <v>2395</v>
      </c>
      <c r="L3211" s="48">
        <v>2395</v>
      </c>
      <c r="M3211" s="49" t="s">
        <v>325</v>
      </c>
      <c r="N3211" s="39" t="s">
        <v>326</v>
      </c>
      <c r="O3211" s="2">
        <v>0</v>
      </c>
      <c r="P3211" s="2">
        <v>0</v>
      </c>
      <c r="Q3211" s="39">
        <v>13.5</v>
      </c>
      <c r="R3211" s="2">
        <v>1.7550000000000001</v>
      </c>
      <c r="S3211" s="2">
        <v>0</v>
      </c>
      <c r="T3211" s="2">
        <v>0</v>
      </c>
      <c r="U3211" s="39">
        <v>15.255000000000001</v>
      </c>
      <c r="V3211" s="2">
        <v>0</v>
      </c>
      <c r="W3211" s="2" t="s">
        <v>1</v>
      </c>
      <c r="X3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1"/>
      <c r="Z3211"/>
      <c r="AA3211"/>
    </row>
    <row r="3212" spans="5:27" hidden="1">
      <c r="E3212" s="2" t="s">
        <v>8563</v>
      </c>
      <c r="F3212" s="2" t="s">
        <v>8609</v>
      </c>
      <c r="G3212" s="2" t="s">
        <v>1</v>
      </c>
      <c r="H3212" s="2" t="s">
        <v>0</v>
      </c>
      <c r="I3212" s="2" t="s">
        <v>8149</v>
      </c>
      <c r="J3212" s="2" t="s">
        <v>8150</v>
      </c>
      <c r="K3212" s="41">
        <v>2396</v>
      </c>
      <c r="L3212" s="48">
        <v>2396</v>
      </c>
      <c r="M3212" s="49" t="s">
        <v>1208</v>
      </c>
      <c r="N3212" s="39" t="s">
        <v>1209</v>
      </c>
      <c r="O3212" s="2">
        <v>0</v>
      </c>
      <c r="P3212" s="2">
        <v>0</v>
      </c>
      <c r="Q3212" s="39">
        <v>1019.46</v>
      </c>
      <c r="R3212" s="2">
        <v>132.52980000000002</v>
      </c>
      <c r="S3212" s="2">
        <v>0</v>
      </c>
      <c r="T3212" s="2">
        <v>0</v>
      </c>
      <c r="U3212" s="39">
        <v>1151.9898000000001</v>
      </c>
      <c r="V3212" s="2">
        <v>0</v>
      </c>
      <c r="W3212" s="2" t="s">
        <v>1</v>
      </c>
      <c r="X3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2"/>
      <c r="Z3212"/>
      <c r="AA3212"/>
    </row>
    <row r="3213" spans="5:27" hidden="1">
      <c r="E3213" s="2" t="s">
        <v>8563</v>
      </c>
      <c r="F3213" s="2" t="s">
        <v>8609</v>
      </c>
      <c r="G3213" s="2" t="s">
        <v>1</v>
      </c>
      <c r="H3213" s="2" t="s">
        <v>0</v>
      </c>
      <c r="I3213" s="2" t="s">
        <v>8149</v>
      </c>
      <c r="J3213" s="2" t="s">
        <v>8150</v>
      </c>
      <c r="K3213" s="41">
        <v>2397</v>
      </c>
      <c r="L3213" s="48">
        <v>2397</v>
      </c>
      <c r="M3213" s="49" t="s">
        <v>467</v>
      </c>
      <c r="N3213" s="39" t="s">
        <v>468</v>
      </c>
      <c r="O3213" s="2">
        <v>0</v>
      </c>
      <c r="P3213" s="2">
        <v>0</v>
      </c>
      <c r="Q3213" s="39">
        <v>16.2</v>
      </c>
      <c r="R3213" s="2">
        <v>2.1059999999999999</v>
      </c>
      <c r="S3213" s="2">
        <v>0</v>
      </c>
      <c r="T3213" s="2">
        <v>0</v>
      </c>
      <c r="U3213" s="39">
        <v>18.305999999999997</v>
      </c>
      <c r="V3213" s="2">
        <v>0</v>
      </c>
      <c r="W3213" s="2" t="s">
        <v>1</v>
      </c>
      <c r="X3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3"/>
      <c r="Z3213"/>
      <c r="AA3213"/>
    </row>
    <row r="3214" spans="5:27" hidden="1">
      <c r="E3214" s="2" t="s">
        <v>8563</v>
      </c>
      <c r="F3214" s="2" t="s">
        <v>8609</v>
      </c>
      <c r="G3214" s="2" t="s">
        <v>1</v>
      </c>
      <c r="H3214" s="2" t="s">
        <v>0</v>
      </c>
      <c r="I3214" s="2" t="s">
        <v>8149</v>
      </c>
      <c r="J3214" s="2" t="s">
        <v>8150</v>
      </c>
      <c r="K3214" s="41">
        <v>2398</v>
      </c>
      <c r="L3214" s="48">
        <v>2398</v>
      </c>
      <c r="M3214" s="49" t="s">
        <v>257</v>
      </c>
      <c r="N3214" s="39" t="s">
        <v>258</v>
      </c>
      <c r="O3214" s="2">
        <v>0</v>
      </c>
      <c r="P3214" s="2">
        <v>0</v>
      </c>
      <c r="Q3214" s="39">
        <v>133.6</v>
      </c>
      <c r="R3214" s="2">
        <v>17.367999999999999</v>
      </c>
      <c r="S3214" s="2">
        <v>0</v>
      </c>
      <c r="T3214" s="2">
        <v>0</v>
      </c>
      <c r="U3214" s="39">
        <v>150.96799999999999</v>
      </c>
      <c r="V3214" s="2">
        <v>0</v>
      </c>
      <c r="W3214" s="2" t="s">
        <v>1</v>
      </c>
      <c r="X3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4"/>
      <c r="Z3214"/>
      <c r="AA3214"/>
    </row>
    <row r="3215" spans="5:27" hidden="1">
      <c r="E3215" s="2" t="s">
        <v>8563</v>
      </c>
      <c r="F3215" s="2" t="s">
        <v>8609</v>
      </c>
      <c r="G3215" s="2" t="s">
        <v>1</v>
      </c>
      <c r="H3215" s="2" t="s">
        <v>0</v>
      </c>
      <c r="I3215" s="2" t="s">
        <v>8149</v>
      </c>
      <c r="J3215" s="2" t="s">
        <v>8150</v>
      </c>
      <c r="K3215" s="41">
        <v>2399</v>
      </c>
      <c r="L3215" s="48">
        <v>2399</v>
      </c>
      <c r="M3215" s="49" t="s">
        <v>323</v>
      </c>
      <c r="N3215" s="39" t="s">
        <v>324</v>
      </c>
      <c r="O3215" s="2">
        <v>0</v>
      </c>
      <c r="P3215" s="2">
        <v>0</v>
      </c>
      <c r="Q3215" s="39">
        <v>14</v>
      </c>
      <c r="R3215" s="2">
        <v>1.82</v>
      </c>
      <c r="S3215" s="2">
        <v>0</v>
      </c>
      <c r="T3215" s="2">
        <v>0</v>
      </c>
      <c r="U3215" s="39">
        <v>15.82</v>
      </c>
      <c r="V3215" s="2">
        <v>0</v>
      </c>
      <c r="W3215" s="2" t="s">
        <v>1</v>
      </c>
      <c r="X3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5"/>
      <c r="Z3215"/>
      <c r="AA3215"/>
    </row>
    <row r="3216" spans="5:27" hidden="1">
      <c r="E3216" s="2" t="s">
        <v>8563</v>
      </c>
      <c r="F3216" s="2" t="s">
        <v>8609</v>
      </c>
      <c r="G3216" s="2" t="s">
        <v>1</v>
      </c>
      <c r="H3216" s="2" t="s">
        <v>0</v>
      </c>
      <c r="I3216" s="2" t="s">
        <v>8149</v>
      </c>
      <c r="J3216" s="2" t="s">
        <v>8150</v>
      </c>
      <c r="K3216" s="41">
        <v>2400</v>
      </c>
      <c r="L3216" s="48">
        <v>2400</v>
      </c>
      <c r="M3216" s="49" t="s">
        <v>118</v>
      </c>
      <c r="N3216" s="39" t="s">
        <v>119</v>
      </c>
      <c r="O3216" s="2">
        <v>0</v>
      </c>
      <c r="P3216" s="2">
        <v>0</v>
      </c>
      <c r="Q3216" s="39">
        <v>120.78</v>
      </c>
      <c r="R3216" s="2">
        <v>15.701400000000001</v>
      </c>
      <c r="S3216" s="2">
        <v>0</v>
      </c>
      <c r="T3216" s="2">
        <v>0</v>
      </c>
      <c r="U3216" s="39">
        <v>136.48140000000001</v>
      </c>
      <c r="V3216" s="2">
        <v>0</v>
      </c>
      <c r="W3216" s="2" t="s">
        <v>1</v>
      </c>
      <c r="X3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6"/>
      <c r="Z3216"/>
      <c r="AA3216"/>
    </row>
    <row r="3217" spans="5:27" hidden="1">
      <c r="E3217" s="2" t="s">
        <v>8563</v>
      </c>
      <c r="F3217" s="2" t="s">
        <v>8609</v>
      </c>
      <c r="G3217" s="2" t="s">
        <v>1</v>
      </c>
      <c r="H3217" s="2" t="s">
        <v>0</v>
      </c>
      <c r="I3217" s="2" t="s">
        <v>8149</v>
      </c>
      <c r="J3217" s="2" t="s">
        <v>8150</v>
      </c>
      <c r="K3217" s="41">
        <v>2401</v>
      </c>
      <c r="L3217" s="48">
        <v>2401</v>
      </c>
      <c r="M3217" s="49" t="s">
        <v>469</v>
      </c>
      <c r="N3217" s="39" t="s">
        <v>470</v>
      </c>
      <c r="O3217" s="2">
        <v>0</v>
      </c>
      <c r="P3217" s="2">
        <v>0</v>
      </c>
      <c r="Q3217" s="39">
        <v>53.25</v>
      </c>
      <c r="R3217" s="2">
        <v>6.9225000000000003</v>
      </c>
      <c r="S3217" s="2">
        <v>0</v>
      </c>
      <c r="T3217" s="2">
        <v>0</v>
      </c>
      <c r="U3217" s="39">
        <v>60.172499999999999</v>
      </c>
      <c r="V3217" s="2">
        <v>0</v>
      </c>
      <c r="W3217" s="2" t="s">
        <v>1</v>
      </c>
      <c r="X3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7"/>
      <c r="Z3217"/>
      <c r="AA3217"/>
    </row>
    <row r="3218" spans="5:27" hidden="1">
      <c r="E3218" s="2" t="s">
        <v>8563</v>
      </c>
      <c r="F3218" s="2" t="s">
        <v>8609</v>
      </c>
      <c r="G3218" s="2" t="s">
        <v>1</v>
      </c>
      <c r="H3218" s="2" t="s">
        <v>0</v>
      </c>
      <c r="I3218" s="2" t="s">
        <v>8149</v>
      </c>
      <c r="J3218" s="2" t="s">
        <v>8150</v>
      </c>
      <c r="K3218" s="41">
        <v>2402</v>
      </c>
      <c r="L3218" s="48">
        <v>2402</v>
      </c>
      <c r="M3218" s="49" t="s">
        <v>8610</v>
      </c>
      <c r="N3218" s="39" t="s">
        <v>8611</v>
      </c>
      <c r="O3218" s="2">
        <v>0</v>
      </c>
      <c r="P3218" s="2">
        <v>0</v>
      </c>
      <c r="Q3218" s="39">
        <v>101.94</v>
      </c>
      <c r="R3218" s="2">
        <v>13.2522</v>
      </c>
      <c r="S3218" s="2">
        <v>0</v>
      </c>
      <c r="T3218" s="2">
        <v>0</v>
      </c>
      <c r="U3218" s="39">
        <v>115.1922</v>
      </c>
      <c r="V3218" s="2">
        <v>0</v>
      </c>
      <c r="W3218" s="2" t="s">
        <v>1</v>
      </c>
      <c r="X3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8"/>
      <c r="Z3218"/>
      <c r="AA3218"/>
    </row>
    <row r="3219" spans="5:27" hidden="1">
      <c r="E3219" s="2" t="s">
        <v>8563</v>
      </c>
      <c r="F3219" s="2" t="s">
        <v>8609</v>
      </c>
      <c r="G3219" s="2" t="s">
        <v>1</v>
      </c>
      <c r="H3219" s="2" t="s">
        <v>0</v>
      </c>
      <c r="I3219" s="2" t="s">
        <v>8149</v>
      </c>
      <c r="J3219" s="2" t="s">
        <v>8150</v>
      </c>
      <c r="K3219" s="41">
        <v>2403</v>
      </c>
      <c r="L3219" s="48">
        <v>2403</v>
      </c>
      <c r="M3219" s="49" t="s">
        <v>727</v>
      </c>
      <c r="N3219" s="39" t="s">
        <v>728</v>
      </c>
      <c r="O3219" s="2">
        <v>0</v>
      </c>
      <c r="P3219" s="2">
        <v>0</v>
      </c>
      <c r="Q3219" s="39">
        <v>611.67999999999995</v>
      </c>
      <c r="R3219" s="2">
        <v>79.5184</v>
      </c>
      <c r="S3219" s="2">
        <v>0</v>
      </c>
      <c r="T3219" s="2">
        <v>0</v>
      </c>
      <c r="U3219" s="39">
        <v>691.19839999999999</v>
      </c>
      <c r="V3219" s="2">
        <v>0</v>
      </c>
      <c r="W3219" s="2" t="s">
        <v>1</v>
      </c>
      <c r="X3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19"/>
      <c r="Z3219"/>
      <c r="AA3219"/>
    </row>
    <row r="3220" spans="5:27" hidden="1">
      <c r="E3220" s="2" t="s">
        <v>8563</v>
      </c>
      <c r="F3220" s="2" t="s">
        <v>8609</v>
      </c>
      <c r="G3220" s="2" t="s">
        <v>1</v>
      </c>
      <c r="H3220" s="2" t="s">
        <v>0</v>
      </c>
      <c r="I3220" s="2" t="s">
        <v>8149</v>
      </c>
      <c r="J3220" s="2" t="s">
        <v>8150</v>
      </c>
      <c r="K3220" s="41">
        <v>2404</v>
      </c>
      <c r="L3220" s="48">
        <v>2404</v>
      </c>
      <c r="M3220" s="49" t="s">
        <v>1428</v>
      </c>
      <c r="N3220" s="39" t="s">
        <v>1429</v>
      </c>
      <c r="O3220" s="2">
        <v>0</v>
      </c>
      <c r="P3220" s="2">
        <v>0</v>
      </c>
      <c r="Q3220" s="39">
        <v>468.97</v>
      </c>
      <c r="R3220" s="2">
        <v>60.966100000000004</v>
      </c>
      <c r="S3220" s="2">
        <v>0</v>
      </c>
      <c r="T3220" s="2">
        <v>0</v>
      </c>
      <c r="U3220" s="39">
        <v>529.93610000000001</v>
      </c>
      <c r="V3220" s="2">
        <v>0</v>
      </c>
      <c r="W3220" s="2" t="s">
        <v>1</v>
      </c>
      <c r="X3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0"/>
      <c r="Z3220"/>
      <c r="AA3220"/>
    </row>
    <row r="3221" spans="5:27" hidden="1">
      <c r="E3221" s="2" t="s">
        <v>8563</v>
      </c>
      <c r="F3221" s="2" t="s">
        <v>8609</v>
      </c>
      <c r="G3221" s="2" t="s">
        <v>1</v>
      </c>
      <c r="H3221" s="2" t="s">
        <v>0</v>
      </c>
      <c r="I3221" s="2" t="s">
        <v>8149</v>
      </c>
      <c r="J3221" s="2" t="s">
        <v>8150</v>
      </c>
      <c r="K3221" s="41">
        <v>2405</v>
      </c>
      <c r="L3221" s="48">
        <v>2405</v>
      </c>
      <c r="M3221" s="49" t="s">
        <v>351</v>
      </c>
      <c r="N3221" s="39" t="s">
        <v>352</v>
      </c>
      <c r="O3221" s="2">
        <v>0</v>
      </c>
      <c r="P3221" s="2">
        <v>0</v>
      </c>
      <c r="Q3221" s="39">
        <v>142.72999999999999</v>
      </c>
      <c r="R3221" s="2">
        <v>18.5549</v>
      </c>
      <c r="S3221" s="2">
        <v>0</v>
      </c>
      <c r="T3221" s="2">
        <v>0</v>
      </c>
      <c r="U3221" s="39">
        <v>161.28489999999999</v>
      </c>
      <c r="V3221" s="2">
        <v>0</v>
      </c>
      <c r="W3221" s="2" t="s">
        <v>1</v>
      </c>
      <c r="X3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1"/>
      <c r="Z3221"/>
      <c r="AA3221"/>
    </row>
    <row r="3222" spans="5:27" hidden="1">
      <c r="E3222" s="2" t="s">
        <v>8563</v>
      </c>
      <c r="F3222" s="2" t="s">
        <v>8609</v>
      </c>
      <c r="G3222" s="2" t="s">
        <v>1</v>
      </c>
      <c r="H3222" s="2" t="s">
        <v>0</v>
      </c>
      <c r="I3222" s="2" t="s">
        <v>8149</v>
      </c>
      <c r="J3222" s="2" t="s">
        <v>8150</v>
      </c>
      <c r="K3222" s="41">
        <v>2406</v>
      </c>
      <c r="L3222" s="48">
        <v>2406</v>
      </c>
      <c r="M3222" s="49" t="s">
        <v>253</v>
      </c>
      <c r="N3222" s="39" t="s">
        <v>254</v>
      </c>
      <c r="O3222" s="2">
        <v>0</v>
      </c>
      <c r="P3222" s="2">
        <v>0</v>
      </c>
      <c r="Q3222" s="39">
        <v>8808.14</v>
      </c>
      <c r="R3222" s="2">
        <v>1145.0581999999999</v>
      </c>
      <c r="S3222" s="2">
        <v>0</v>
      </c>
      <c r="T3222" s="2">
        <v>0</v>
      </c>
      <c r="U3222" s="39">
        <v>9953.1981999999989</v>
      </c>
      <c r="V3222" s="2">
        <v>0</v>
      </c>
      <c r="W3222" s="2" t="s">
        <v>1</v>
      </c>
      <c r="X3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2"/>
      <c r="Z3222"/>
      <c r="AA3222"/>
    </row>
    <row r="3223" spans="5:27" hidden="1">
      <c r="E3223" s="2" t="s">
        <v>8563</v>
      </c>
      <c r="F3223" s="2" t="s">
        <v>8609</v>
      </c>
      <c r="G3223" s="2" t="s">
        <v>1</v>
      </c>
      <c r="H3223" s="2" t="s">
        <v>0</v>
      </c>
      <c r="I3223" s="2" t="s">
        <v>8149</v>
      </c>
      <c r="J3223" s="2" t="s">
        <v>8150</v>
      </c>
      <c r="K3223" s="41">
        <v>2407</v>
      </c>
      <c r="L3223" s="48">
        <v>2407</v>
      </c>
      <c r="M3223" s="49" t="s">
        <v>677</v>
      </c>
      <c r="N3223" s="39" t="s">
        <v>678</v>
      </c>
      <c r="O3223" s="2">
        <v>0</v>
      </c>
      <c r="P3223" s="2">
        <v>0</v>
      </c>
      <c r="Q3223" s="39">
        <v>165.12</v>
      </c>
      <c r="R3223" s="2">
        <v>21.465600000000002</v>
      </c>
      <c r="S3223" s="2">
        <v>0</v>
      </c>
      <c r="T3223" s="2">
        <v>0</v>
      </c>
      <c r="U3223" s="39">
        <v>186.5856</v>
      </c>
      <c r="V3223" s="2">
        <v>0</v>
      </c>
      <c r="W3223" s="2" t="s">
        <v>1</v>
      </c>
      <c r="X3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3"/>
      <c r="Z3223"/>
      <c r="AA3223"/>
    </row>
    <row r="3224" spans="5:27" hidden="1">
      <c r="E3224" s="2" t="s">
        <v>8563</v>
      </c>
      <c r="F3224" s="2" t="s">
        <v>8609</v>
      </c>
      <c r="G3224" s="2" t="s">
        <v>1</v>
      </c>
      <c r="H3224" s="2" t="s">
        <v>0</v>
      </c>
      <c r="I3224" s="2" t="s">
        <v>8149</v>
      </c>
      <c r="J3224" s="2" t="s">
        <v>8150</v>
      </c>
      <c r="K3224" s="41">
        <v>2408</v>
      </c>
      <c r="L3224" s="48">
        <v>2408</v>
      </c>
      <c r="M3224" s="49">
        <v>0</v>
      </c>
      <c r="N3224" s="39" t="s">
        <v>356</v>
      </c>
      <c r="O3224" s="2">
        <v>0</v>
      </c>
      <c r="P3224" s="2">
        <v>0</v>
      </c>
      <c r="Q3224" s="39">
        <v>1406.87</v>
      </c>
      <c r="R3224" s="2">
        <v>182.8931</v>
      </c>
      <c r="S3224" s="2">
        <v>0</v>
      </c>
      <c r="T3224" s="2">
        <v>0</v>
      </c>
      <c r="U3224" s="39">
        <v>1589.7630999999999</v>
      </c>
      <c r="V3224" s="2" t="s">
        <v>8410</v>
      </c>
      <c r="W3224" s="2" t="s">
        <v>1</v>
      </c>
      <c r="X3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4"/>
      <c r="Z3224"/>
      <c r="AA3224"/>
    </row>
    <row r="3225" spans="5:27" hidden="1">
      <c r="E3225" s="2" t="s">
        <v>8563</v>
      </c>
      <c r="F3225" s="2" t="s">
        <v>8609</v>
      </c>
      <c r="G3225" s="2" t="s">
        <v>1</v>
      </c>
      <c r="H3225" s="2" t="s">
        <v>0</v>
      </c>
      <c r="I3225" s="2" t="s">
        <v>8149</v>
      </c>
      <c r="J3225" s="2" t="s">
        <v>8150</v>
      </c>
      <c r="K3225" s="41">
        <v>2409</v>
      </c>
      <c r="L3225" s="48">
        <v>2409</v>
      </c>
      <c r="M3225" s="49">
        <v>0</v>
      </c>
      <c r="N3225" s="39" t="s">
        <v>464</v>
      </c>
      <c r="O3225" s="2">
        <v>0</v>
      </c>
      <c r="P3225" s="2">
        <v>0</v>
      </c>
      <c r="Q3225" s="39">
        <v>511.74</v>
      </c>
      <c r="R3225" s="2">
        <v>66.526200000000003</v>
      </c>
      <c r="S3225" s="2">
        <v>0</v>
      </c>
      <c r="T3225" s="2">
        <v>0</v>
      </c>
      <c r="U3225" s="39">
        <v>578.26620000000003</v>
      </c>
      <c r="V3225" s="2" t="s">
        <v>8408</v>
      </c>
      <c r="W3225" s="2" t="s">
        <v>1</v>
      </c>
      <c r="X3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5"/>
      <c r="Z3225"/>
      <c r="AA3225"/>
    </row>
    <row r="3226" spans="5:27" hidden="1">
      <c r="E3226" s="2" t="s">
        <v>8563</v>
      </c>
      <c r="F3226" s="2" t="s">
        <v>8609</v>
      </c>
      <c r="G3226" s="2" t="s">
        <v>1</v>
      </c>
      <c r="H3226" s="2" t="s">
        <v>0</v>
      </c>
      <c r="I3226" s="2" t="s">
        <v>8149</v>
      </c>
      <c r="J3226" s="2" t="s">
        <v>8150</v>
      </c>
      <c r="K3226" s="41">
        <v>2410</v>
      </c>
      <c r="L3226" s="48">
        <v>2410</v>
      </c>
      <c r="M3226" s="49" t="s">
        <v>830</v>
      </c>
      <c r="N3226" s="39" t="s">
        <v>831</v>
      </c>
      <c r="O3226" s="2">
        <v>0</v>
      </c>
      <c r="P3226" s="2">
        <v>0</v>
      </c>
      <c r="Q3226" s="39">
        <v>281.93</v>
      </c>
      <c r="R3226" s="2">
        <v>36.6509</v>
      </c>
      <c r="S3226" s="2">
        <v>0</v>
      </c>
      <c r="T3226" s="2">
        <v>0</v>
      </c>
      <c r="U3226" s="39">
        <v>318.58089999999999</v>
      </c>
      <c r="V3226" s="2">
        <v>0</v>
      </c>
      <c r="W3226" s="2" t="s">
        <v>1</v>
      </c>
      <c r="X3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6"/>
      <c r="Z3226"/>
      <c r="AA3226"/>
    </row>
    <row r="3227" spans="5:27" hidden="1">
      <c r="E3227" s="2" t="s">
        <v>8563</v>
      </c>
      <c r="F3227" s="2" t="s">
        <v>8609</v>
      </c>
      <c r="G3227" s="2" t="s">
        <v>1</v>
      </c>
      <c r="H3227" s="2" t="s">
        <v>0</v>
      </c>
      <c r="I3227" s="2" t="s">
        <v>8149</v>
      </c>
      <c r="J3227" s="2" t="s">
        <v>8150</v>
      </c>
      <c r="K3227" s="41">
        <v>2411</v>
      </c>
      <c r="L3227" s="48">
        <v>2411</v>
      </c>
      <c r="M3227" s="49" t="s">
        <v>1273</v>
      </c>
      <c r="N3227" s="39" t="s">
        <v>1274</v>
      </c>
      <c r="O3227" s="2">
        <v>0</v>
      </c>
      <c r="P3227" s="2">
        <v>0</v>
      </c>
      <c r="Q3227" s="39">
        <v>40.79</v>
      </c>
      <c r="R3227" s="2">
        <v>5.3026999999999997</v>
      </c>
      <c r="S3227" s="2">
        <v>0</v>
      </c>
      <c r="T3227" s="2">
        <v>0</v>
      </c>
      <c r="U3227" s="39">
        <v>46.092700000000001</v>
      </c>
      <c r="V3227" s="2">
        <v>0</v>
      </c>
      <c r="W3227" s="2" t="s">
        <v>1</v>
      </c>
      <c r="X3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7"/>
      <c r="Z3227"/>
      <c r="AA3227"/>
    </row>
    <row r="3228" spans="5:27" hidden="1">
      <c r="E3228" s="2" t="s">
        <v>8563</v>
      </c>
      <c r="F3228" s="2" t="s">
        <v>8609</v>
      </c>
      <c r="G3228" s="2" t="s">
        <v>1</v>
      </c>
      <c r="H3228" s="2" t="s">
        <v>0</v>
      </c>
      <c r="I3228" s="2" t="s">
        <v>8149</v>
      </c>
      <c r="J3228" s="2" t="s">
        <v>8150</v>
      </c>
      <c r="K3228" s="41">
        <v>2412</v>
      </c>
      <c r="L3228" s="48">
        <v>2412</v>
      </c>
      <c r="M3228" s="49">
        <v>0</v>
      </c>
      <c r="N3228" s="39" t="s">
        <v>346</v>
      </c>
      <c r="O3228" s="2">
        <v>0</v>
      </c>
      <c r="P3228" s="2">
        <v>0</v>
      </c>
      <c r="Q3228" s="39">
        <v>34.75</v>
      </c>
      <c r="R3228" s="2">
        <v>4.5175000000000001</v>
      </c>
      <c r="S3228" s="2">
        <v>0</v>
      </c>
      <c r="T3228" s="2">
        <v>0</v>
      </c>
      <c r="U3228" s="39">
        <v>39.267499999999998</v>
      </c>
      <c r="V3228" s="2" t="s">
        <v>8387</v>
      </c>
      <c r="W3228" s="2" t="s">
        <v>1</v>
      </c>
      <c r="X3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8"/>
      <c r="Z3228"/>
      <c r="AA3228"/>
    </row>
    <row r="3229" spans="5:27" hidden="1">
      <c r="E3229" s="2" t="s">
        <v>8563</v>
      </c>
      <c r="F3229" s="2" t="s">
        <v>8609</v>
      </c>
      <c r="G3229" s="2" t="s">
        <v>1</v>
      </c>
      <c r="H3229" s="2" t="s">
        <v>0</v>
      </c>
      <c r="I3229" s="2" t="s">
        <v>8149</v>
      </c>
      <c r="J3229" s="2" t="s">
        <v>8150</v>
      </c>
      <c r="K3229" s="41">
        <v>2413</v>
      </c>
      <c r="L3229" s="48">
        <v>2413</v>
      </c>
      <c r="M3229" s="49">
        <v>0</v>
      </c>
      <c r="N3229" s="39" t="s">
        <v>346</v>
      </c>
      <c r="O3229" s="2">
        <v>0</v>
      </c>
      <c r="P3229" s="2">
        <v>0</v>
      </c>
      <c r="Q3229" s="39">
        <v>6.96</v>
      </c>
      <c r="R3229" s="2">
        <v>0.90480000000000005</v>
      </c>
      <c r="S3229" s="2">
        <v>0</v>
      </c>
      <c r="T3229" s="2">
        <v>0</v>
      </c>
      <c r="U3229" s="39">
        <v>7.8647999999999998</v>
      </c>
      <c r="V3229" s="2" t="s">
        <v>8387</v>
      </c>
      <c r="W3229" s="2" t="s">
        <v>1</v>
      </c>
      <c r="X3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29"/>
      <c r="Z3229"/>
      <c r="AA3229"/>
    </row>
    <row r="3230" spans="5:27" hidden="1">
      <c r="E3230" s="2" t="s">
        <v>8563</v>
      </c>
      <c r="F3230" s="2" t="s">
        <v>8609</v>
      </c>
      <c r="G3230" s="2" t="s">
        <v>1</v>
      </c>
      <c r="H3230" s="2" t="s">
        <v>0</v>
      </c>
      <c r="I3230" s="2" t="s">
        <v>8149</v>
      </c>
      <c r="J3230" s="2" t="s">
        <v>8150</v>
      </c>
      <c r="K3230" s="41">
        <v>2414</v>
      </c>
      <c r="L3230" s="48">
        <v>2414</v>
      </c>
      <c r="M3230" s="49">
        <v>0</v>
      </c>
      <c r="N3230" s="39" t="s">
        <v>1335</v>
      </c>
      <c r="O3230" s="2">
        <v>0</v>
      </c>
      <c r="P3230" s="2">
        <v>0</v>
      </c>
      <c r="Q3230" s="39">
        <v>249.22</v>
      </c>
      <c r="R3230" s="2">
        <v>32.398600000000002</v>
      </c>
      <c r="S3230" s="2">
        <v>0</v>
      </c>
      <c r="T3230" s="2">
        <v>0</v>
      </c>
      <c r="U3230" s="39">
        <v>281.61860000000001</v>
      </c>
      <c r="V3230" s="2" t="s">
        <v>8452</v>
      </c>
      <c r="W3230" s="2" t="s">
        <v>1</v>
      </c>
      <c r="X3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0"/>
      <c r="Z3230"/>
      <c r="AA3230"/>
    </row>
    <row r="3231" spans="5:27" hidden="1">
      <c r="E3231" s="2" t="s">
        <v>8563</v>
      </c>
      <c r="F3231" s="2" t="s">
        <v>8609</v>
      </c>
      <c r="G3231" s="2" t="s">
        <v>1</v>
      </c>
      <c r="H3231" s="2" t="s">
        <v>0</v>
      </c>
      <c r="I3231" s="2" t="s">
        <v>8149</v>
      </c>
      <c r="J3231" s="2" t="s">
        <v>8150</v>
      </c>
      <c r="K3231" s="41">
        <v>2415</v>
      </c>
      <c r="L3231" s="48">
        <v>2415</v>
      </c>
      <c r="M3231" s="49" t="s">
        <v>483</v>
      </c>
      <c r="N3231" s="39" t="s">
        <v>484</v>
      </c>
      <c r="O3231" s="2">
        <v>0</v>
      </c>
      <c r="P3231" s="2">
        <v>0</v>
      </c>
      <c r="Q3231" s="39">
        <v>205.9</v>
      </c>
      <c r="R3231" s="2">
        <v>26.767000000000003</v>
      </c>
      <c r="S3231" s="2">
        <v>0</v>
      </c>
      <c r="T3231" s="2">
        <v>0</v>
      </c>
      <c r="U3231" s="39">
        <v>232.667</v>
      </c>
      <c r="V3231" s="2">
        <v>0</v>
      </c>
      <c r="W3231" s="2" t="s">
        <v>1</v>
      </c>
      <c r="X3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1"/>
      <c r="Z3231"/>
      <c r="AA3231"/>
    </row>
    <row r="3232" spans="5:27" hidden="1">
      <c r="E3232" s="2" t="s">
        <v>8563</v>
      </c>
      <c r="F3232" s="2" t="s">
        <v>8609</v>
      </c>
      <c r="G3232" s="2" t="s">
        <v>1</v>
      </c>
      <c r="H3232" s="2" t="s">
        <v>0</v>
      </c>
      <c r="I3232" s="2" t="s">
        <v>8149</v>
      </c>
      <c r="J3232" s="2" t="s">
        <v>8150</v>
      </c>
      <c r="K3232" s="41">
        <v>2416</v>
      </c>
      <c r="L3232" s="48">
        <v>2416</v>
      </c>
      <c r="M3232" s="49" t="s">
        <v>118</v>
      </c>
      <c r="N3232" s="39" t="s">
        <v>119</v>
      </c>
      <c r="O3232" s="2">
        <v>0</v>
      </c>
      <c r="P3232" s="2">
        <v>0</v>
      </c>
      <c r="Q3232" s="39">
        <v>29</v>
      </c>
      <c r="R3232" s="2">
        <v>3.77</v>
      </c>
      <c r="S3232" s="2">
        <v>0</v>
      </c>
      <c r="T3232" s="2">
        <v>0</v>
      </c>
      <c r="U3232" s="39">
        <v>32.770000000000003</v>
      </c>
      <c r="V3232" s="2">
        <v>0</v>
      </c>
      <c r="W3232" s="2" t="s">
        <v>1</v>
      </c>
      <c r="X3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2"/>
      <c r="Z3232"/>
      <c r="AA3232"/>
    </row>
    <row r="3233" spans="5:27" hidden="1">
      <c r="E3233" s="2" t="s">
        <v>8563</v>
      </c>
      <c r="F3233" s="2" t="s">
        <v>8609</v>
      </c>
      <c r="G3233" s="2" t="s">
        <v>1</v>
      </c>
      <c r="H3233" s="2" t="s">
        <v>0</v>
      </c>
      <c r="I3233" s="2" t="s">
        <v>8149</v>
      </c>
      <c r="J3233" s="2" t="s">
        <v>8150</v>
      </c>
      <c r="K3233" s="41">
        <v>2417</v>
      </c>
      <c r="L3233" s="48">
        <v>2417</v>
      </c>
      <c r="M3233" s="49" t="s">
        <v>741</v>
      </c>
      <c r="N3233" s="39" t="s">
        <v>742</v>
      </c>
      <c r="O3233" s="2">
        <v>0</v>
      </c>
      <c r="P3233" s="2">
        <v>0</v>
      </c>
      <c r="Q3233" s="39">
        <v>288.44</v>
      </c>
      <c r="R3233" s="2">
        <v>37.497199999999999</v>
      </c>
      <c r="S3233" s="2">
        <v>0</v>
      </c>
      <c r="T3233" s="2">
        <v>0</v>
      </c>
      <c r="U3233" s="39">
        <v>325.93720000000002</v>
      </c>
      <c r="V3233" s="2">
        <v>0</v>
      </c>
      <c r="W3233" s="2" t="s">
        <v>1</v>
      </c>
      <c r="X3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3"/>
      <c r="Z3233"/>
      <c r="AA3233"/>
    </row>
    <row r="3234" spans="5:27" hidden="1">
      <c r="E3234" s="2" t="s">
        <v>8563</v>
      </c>
      <c r="F3234" s="2" t="s">
        <v>8609</v>
      </c>
      <c r="G3234" s="2" t="s">
        <v>1</v>
      </c>
      <c r="H3234" s="2" t="s">
        <v>0</v>
      </c>
      <c r="I3234" s="2" t="s">
        <v>8149</v>
      </c>
      <c r="J3234" s="2" t="s">
        <v>8150</v>
      </c>
      <c r="K3234" s="41">
        <v>2418</v>
      </c>
      <c r="L3234" s="48">
        <v>2418</v>
      </c>
      <c r="M3234" s="49" t="s">
        <v>347</v>
      </c>
      <c r="N3234" s="39" t="s">
        <v>348</v>
      </c>
      <c r="O3234" s="2">
        <v>0</v>
      </c>
      <c r="P3234" s="2">
        <v>0</v>
      </c>
      <c r="Q3234" s="39">
        <v>61.15</v>
      </c>
      <c r="R3234" s="2">
        <v>7.9495000000000005</v>
      </c>
      <c r="S3234" s="2">
        <v>0</v>
      </c>
      <c r="T3234" s="2">
        <v>0</v>
      </c>
      <c r="U3234" s="39">
        <v>69.099500000000006</v>
      </c>
      <c r="V3234" s="2">
        <v>0</v>
      </c>
      <c r="W3234" s="2" t="s">
        <v>1</v>
      </c>
      <c r="X3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4"/>
      <c r="Z3234"/>
      <c r="AA3234"/>
    </row>
    <row r="3235" spans="5:27" hidden="1">
      <c r="E3235" s="2" t="s">
        <v>8563</v>
      </c>
      <c r="F3235" s="2" t="s">
        <v>8609</v>
      </c>
      <c r="G3235" s="2" t="s">
        <v>1</v>
      </c>
      <c r="H3235" s="2" t="s">
        <v>0</v>
      </c>
      <c r="I3235" s="2" t="s">
        <v>8149</v>
      </c>
      <c r="J3235" s="2" t="s">
        <v>8150</v>
      </c>
      <c r="K3235" s="41">
        <v>2419</v>
      </c>
      <c r="L3235" s="48">
        <v>2419</v>
      </c>
      <c r="M3235" s="49" t="s">
        <v>7848</v>
      </c>
      <c r="N3235" s="39" t="s">
        <v>7847</v>
      </c>
      <c r="O3235" s="2">
        <v>0</v>
      </c>
      <c r="P3235" s="2">
        <v>0</v>
      </c>
      <c r="Q3235" s="39">
        <v>0</v>
      </c>
      <c r="R3235" s="2">
        <v>0</v>
      </c>
      <c r="S3235" s="2">
        <v>0</v>
      </c>
      <c r="T3235" s="2">
        <v>0</v>
      </c>
      <c r="U3235" s="39">
        <v>0</v>
      </c>
      <c r="V3235" s="2">
        <v>0</v>
      </c>
      <c r="W3235" s="2" t="s">
        <v>1</v>
      </c>
      <c r="X3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5"/>
      <c r="Z3235"/>
      <c r="AA3235"/>
    </row>
    <row r="3236" spans="5:27" hidden="1">
      <c r="E3236" s="2" t="s">
        <v>8563</v>
      </c>
      <c r="F3236" s="2" t="s">
        <v>8609</v>
      </c>
      <c r="G3236" s="2" t="s">
        <v>1</v>
      </c>
      <c r="H3236" s="2" t="s">
        <v>0</v>
      </c>
      <c r="I3236" s="2" t="s">
        <v>8149</v>
      </c>
      <c r="J3236" s="2" t="s">
        <v>8150</v>
      </c>
      <c r="K3236" s="41">
        <v>2420</v>
      </c>
      <c r="L3236" s="48">
        <v>2420</v>
      </c>
      <c r="M3236" s="49" t="s">
        <v>255</v>
      </c>
      <c r="N3236" s="39" t="s">
        <v>256</v>
      </c>
      <c r="O3236" s="2">
        <v>0</v>
      </c>
      <c r="P3236" s="2">
        <v>0</v>
      </c>
      <c r="Q3236" s="39">
        <v>369.01</v>
      </c>
      <c r="R3236" s="2">
        <v>47.971299999999999</v>
      </c>
      <c r="S3236" s="2">
        <v>0</v>
      </c>
      <c r="T3236" s="2">
        <v>0</v>
      </c>
      <c r="U3236" s="39">
        <v>416.98129999999998</v>
      </c>
      <c r="V3236" s="2">
        <v>0</v>
      </c>
      <c r="W3236" s="2" t="s">
        <v>1</v>
      </c>
      <c r="X3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6"/>
      <c r="Z3236"/>
      <c r="AA3236"/>
    </row>
    <row r="3237" spans="5:27" hidden="1">
      <c r="E3237" s="2" t="s">
        <v>8563</v>
      </c>
      <c r="F3237" s="2" t="s">
        <v>8609</v>
      </c>
      <c r="G3237" s="2" t="s">
        <v>1</v>
      </c>
      <c r="H3237" s="2" t="s">
        <v>0</v>
      </c>
      <c r="I3237" s="2" t="s">
        <v>8149</v>
      </c>
      <c r="J3237" s="2" t="s">
        <v>8150</v>
      </c>
      <c r="K3237" s="41">
        <v>2421</v>
      </c>
      <c r="L3237" s="48">
        <v>2421</v>
      </c>
      <c r="M3237" s="49" t="s">
        <v>443</v>
      </c>
      <c r="N3237" s="39" t="s">
        <v>444</v>
      </c>
      <c r="O3237" s="2">
        <v>0</v>
      </c>
      <c r="P3237" s="2">
        <v>0</v>
      </c>
      <c r="Q3237" s="39">
        <v>265.39999999999998</v>
      </c>
      <c r="R3237" s="2">
        <v>34.501999999999995</v>
      </c>
      <c r="S3237" s="2">
        <v>0</v>
      </c>
      <c r="T3237" s="2">
        <v>0</v>
      </c>
      <c r="U3237" s="39">
        <v>299.90199999999999</v>
      </c>
      <c r="V3237" s="2">
        <v>0</v>
      </c>
      <c r="W3237" s="2" t="s">
        <v>1</v>
      </c>
      <c r="X3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7"/>
      <c r="Z3237"/>
      <c r="AA3237"/>
    </row>
    <row r="3238" spans="5:27" hidden="1">
      <c r="E3238" s="2" t="s">
        <v>8563</v>
      </c>
      <c r="F3238" s="2" t="s">
        <v>8609</v>
      </c>
      <c r="G3238" s="2" t="s">
        <v>1</v>
      </c>
      <c r="H3238" s="2" t="s">
        <v>0</v>
      </c>
      <c r="I3238" s="2" t="s">
        <v>8149</v>
      </c>
      <c r="J3238" s="2" t="s">
        <v>8150</v>
      </c>
      <c r="K3238" s="41">
        <v>2422</v>
      </c>
      <c r="L3238" s="48">
        <v>2422</v>
      </c>
      <c r="M3238" s="49" t="s">
        <v>7956</v>
      </c>
      <c r="N3238" s="39" t="s">
        <v>1171</v>
      </c>
      <c r="O3238" s="2">
        <v>0</v>
      </c>
      <c r="P3238" s="2">
        <v>0</v>
      </c>
      <c r="Q3238" s="39">
        <v>28.34</v>
      </c>
      <c r="R3238" s="2">
        <v>3.6842000000000001</v>
      </c>
      <c r="S3238" s="2">
        <v>0</v>
      </c>
      <c r="T3238" s="2">
        <v>0</v>
      </c>
      <c r="U3238" s="39">
        <v>32.0242</v>
      </c>
      <c r="V3238" s="2">
        <v>0</v>
      </c>
      <c r="W3238" s="2" t="s">
        <v>1</v>
      </c>
      <c r="X3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8"/>
      <c r="Z3238"/>
      <c r="AA3238"/>
    </row>
    <row r="3239" spans="5:27" hidden="1">
      <c r="E3239" s="2" t="s">
        <v>8563</v>
      </c>
      <c r="F3239" s="2" t="s">
        <v>8609</v>
      </c>
      <c r="G3239" s="2" t="s">
        <v>1</v>
      </c>
      <c r="H3239" s="2" t="s">
        <v>0</v>
      </c>
      <c r="I3239" s="2" t="s">
        <v>8149</v>
      </c>
      <c r="J3239" s="2" t="s">
        <v>8150</v>
      </c>
      <c r="K3239" s="41">
        <v>2423</v>
      </c>
      <c r="L3239" s="48">
        <v>2423</v>
      </c>
      <c r="M3239" s="49" t="s">
        <v>253</v>
      </c>
      <c r="N3239" s="39" t="s">
        <v>254</v>
      </c>
      <c r="O3239" s="2">
        <v>0</v>
      </c>
      <c r="P3239" s="2">
        <v>0</v>
      </c>
      <c r="Q3239" s="39">
        <v>8053.73</v>
      </c>
      <c r="R3239" s="2">
        <v>1046.9848999999999</v>
      </c>
      <c r="S3239" s="2">
        <v>0</v>
      </c>
      <c r="T3239" s="2">
        <v>0</v>
      </c>
      <c r="U3239" s="39">
        <v>9100.714899999999</v>
      </c>
      <c r="V3239" s="2">
        <v>0</v>
      </c>
      <c r="W3239" s="2" t="s">
        <v>1</v>
      </c>
      <c r="X3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39"/>
      <c r="Z3239"/>
      <c r="AA3239"/>
    </row>
    <row r="3240" spans="5:27" hidden="1">
      <c r="E3240" s="2" t="s">
        <v>8563</v>
      </c>
      <c r="F3240" s="2" t="s">
        <v>8609</v>
      </c>
      <c r="G3240" s="2" t="s">
        <v>1</v>
      </c>
      <c r="H3240" s="2" t="s">
        <v>0</v>
      </c>
      <c r="I3240" s="2" t="s">
        <v>8149</v>
      </c>
      <c r="J3240" s="2" t="s">
        <v>8150</v>
      </c>
      <c r="K3240" s="41">
        <v>2424</v>
      </c>
      <c r="L3240" s="48">
        <v>2424</v>
      </c>
      <c r="M3240" s="49" t="s">
        <v>1344</v>
      </c>
      <c r="N3240" s="39" t="s">
        <v>1345</v>
      </c>
      <c r="O3240" s="2">
        <v>0</v>
      </c>
      <c r="P3240" s="2">
        <v>0</v>
      </c>
      <c r="Q3240" s="39">
        <v>226.29</v>
      </c>
      <c r="R3240" s="2">
        <v>29.4177</v>
      </c>
      <c r="S3240" s="2">
        <v>0</v>
      </c>
      <c r="T3240" s="2">
        <v>0</v>
      </c>
      <c r="U3240" s="39">
        <v>255.70769999999999</v>
      </c>
      <c r="V3240" s="2">
        <v>0</v>
      </c>
      <c r="W3240" s="2" t="s">
        <v>1</v>
      </c>
      <c r="X3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0"/>
      <c r="Z3240"/>
      <c r="AA3240"/>
    </row>
    <row r="3241" spans="5:27" hidden="1">
      <c r="E3241" s="2" t="s">
        <v>8563</v>
      </c>
      <c r="F3241" s="2" t="s">
        <v>8609</v>
      </c>
      <c r="G3241" s="2" t="s">
        <v>1</v>
      </c>
      <c r="H3241" s="2" t="s">
        <v>0</v>
      </c>
      <c r="I3241" s="2" t="s">
        <v>8149</v>
      </c>
      <c r="J3241" s="2" t="s">
        <v>8150</v>
      </c>
      <c r="K3241" s="41">
        <v>2425</v>
      </c>
      <c r="L3241" s="48">
        <v>2425</v>
      </c>
      <c r="M3241" s="49" t="s">
        <v>287</v>
      </c>
      <c r="N3241" s="39" t="s">
        <v>288</v>
      </c>
      <c r="O3241" s="2">
        <v>0</v>
      </c>
      <c r="P3241" s="2">
        <v>0</v>
      </c>
      <c r="Q3241" s="39">
        <v>236.47</v>
      </c>
      <c r="R3241" s="2">
        <v>30.741099999999999</v>
      </c>
      <c r="S3241" s="2">
        <v>0</v>
      </c>
      <c r="T3241" s="2">
        <v>0</v>
      </c>
      <c r="U3241" s="39">
        <v>267.21109999999999</v>
      </c>
      <c r="V3241" s="2">
        <v>0</v>
      </c>
      <c r="W3241" s="2" t="s">
        <v>1</v>
      </c>
      <c r="X3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1"/>
      <c r="Z3241"/>
      <c r="AA3241"/>
    </row>
    <row r="3242" spans="5:27" hidden="1">
      <c r="E3242" s="2" t="s">
        <v>8563</v>
      </c>
      <c r="F3242" s="2" t="s">
        <v>8609</v>
      </c>
      <c r="G3242" s="2" t="s">
        <v>1</v>
      </c>
      <c r="H3242" s="2" t="s">
        <v>0</v>
      </c>
      <c r="I3242" s="2" t="s">
        <v>8149</v>
      </c>
      <c r="J3242" s="2" t="s">
        <v>8150</v>
      </c>
      <c r="K3242" s="41">
        <v>2426</v>
      </c>
      <c r="L3242" s="48">
        <v>2426</v>
      </c>
      <c r="M3242" s="49" t="s">
        <v>411</v>
      </c>
      <c r="N3242" s="39" t="s">
        <v>412</v>
      </c>
      <c r="O3242" s="2">
        <v>0</v>
      </c>
      <c r="P3242" s="2">
        <v>0</v>
      </c>
      <c r="Q3242" s="39">
        <v>226.29</v>
      </c>
      <c r="R3242" s="2">
        <v>29.4177</v>
      </c>
      <c r="S3242" s="2">
        <v>0</v>
      </c>
      <c r="T3242" s="2">
        <v>0</v>
      </c>
      <c r="U3242" s="39">
        <v>255.70769999999999</v>
      </c>
      <c r="V3242" s="2">
        <v>0</v>
      </c>
      <c r="W3242" s="2" t="s">
        <v>1</v>
      </c>
      <c r="X3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2"/>
      <c r="Z3242"/>
      <c r="AA3242"/>
    </row>
    <row r="3243" spans="5:27" hidden="1">
      <c r="E3243" s="2" t="s">
        <v>8563</v>
      </c>
      <c r="F3243" s="2" t="s">
        <v>8609</v>
      </c>
      <c r="G3243" s="2" t="s">
        <v>1</v>
      </c>
      <c r="H3243" s="2" t="s">
        <v>0</v>
      </c>
      <c r="I3243" s="2" t="s">
        <v>8149</v>
      </c>
      <c r="J3243" s="2" t="s">
        <v>8150</v>
      </c>
      <c r="K3243" s="41">
        <v>2427</v>
      </c>
      <c r="L3243" s="48">
        <v>2427</v>
      </c>
      <c r="M3243" s="49" t="s">
        <v>409</v>
      </c>
      <c r="N3243" s="39" t="s">
        <v>410</v>
      </c>
      <c r="O3243" s="2">
        <v>0</v>
      </c>
      <c r="P3243" s="2">
        <v>0</v>
      </c>
      <c r="Q3243" s="39">
        <v>63.17</v>
      </c>
      <c r="R3243" s="2">
        <v>8.2121000000000013</v>
      </c>
      <c r="S3243" s="2">
        <v>0</v>
      </c>
      <c r="T3243" s="2">
        <v>0</v>
      </c>
      <c r="U3243" s="39">
        <v>71.382100000000008</v>
      </c>
      <c r="V3243" s="2">
        <v>0</v>
      </c>
      <c r="W3243" s="2" t="s">
        <v>1</v>
      </c>
      <c r="X3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3"/>
      <c r="Z3243"/>
      <c r="AA3243"/>
    </row>
    <row r="3244" spans="5:27" hidden="1">
      <c r="E3244" s="2" t="s">
        <v>8563</v>
      </c>
      <c r="F3244" s="2" t="s">
        <v>8609</v>
      </c>
      <c r="G3244" s="2" t="s">
        <v>1</v>
      </c>
      <c r="H3244" s="2" t="s">
        <v>0</v>
      </c>
      <c r="I3244" s="2" t="s">
        <v>8149</v>
      </c>
      <c r="J3244" s="2" t="s">
        <v>8150</v>
      </c>
      <c r="K3244" s="41">
        <v>2428</v>
      </c>
      <c r="L3244" s="48">
        <v>2428</v>
      </c>
      <c r="M3244" s="49" t="s">
        <v>526</v>
      </c>
      <c r="N3244" s="39" t="s">
        <v>527</v>
      </c>
      <c r="O3244" s="2">
        <v>0</v>
      </c>
      <c r="P3244" s="2">
        <v>0</v>
      </c>
      <c r="Q3244" s="39">
        <v>526.59</v>
      </c>
      <c r="R3244" s="2">
        <v>68.456700000000012</v>
      </c>
      <c r="S3244" s="2">
        <v>0</v>
      </c>
      <c r="T3244" s="2">
        <v>0</v>
      </c>
      <c r="U3244" s="39">
        <v>595.0467000000001</v>
      </c>
      <c r="V3244" s="2">
        <v>0</v>
      </c>
      <c r="W3244" s="2" t="s">
        <v>1</v>
      </c>
      <c r="X3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4"/>
      <c r="Z3244"/>
      <c r="AA3244"/>
    </row>
    <row r="3245" spans="5:27" hidden="1">
      <c r="E3245" s="2" t="s">
        <v>8563</v>
      </c>
      <c r="F3245" s="2" t="s">
        <v>8609</v>
      </c>
      <c r="G3245" s="2" t="s">
        <v>1</v>
      </c>
      <c r="H3245" s="2" t="s">
        <v>0</v>
      </c>
      <c r="I3245" s="2" t="s">
        <v>8149</v>
      </c>
      <c r="J3245" s="2" t="s">
        <v>8150</v>
      </c>
      <c r="K3245" s="41">
        <v>2429</v>
      </c>
      <c r="L3245" s="48">
        <v>2429</v>
      </c>
      <c r="M3245" s="49" t="s">
        <v>341</v>
      </c>
      <c r="N3245" s="39" t="s">
        <v>342</v>
      </c>
      <c r="O3245" s="2">
        <v>0</v>
      </c>
      <c r="P3245" s="2">
        <v>0</v>
      </c>
      <c r="Q3245" s="39">
        <v>250</v>
      </c>
      <c r="R3245" s="2">
        <v>32.5</v>
      </c>
      <c r="S3245" s="2">
        <v>0</v>
      </c>
      <c r="T3245" s="2">
        <v>0</v>
      </c>
      <c r="U3245" s="39">
        <v>282.5</v>
      </c>
      <c r="V3245" s="2">
        <v>0</v>
      </c>
      <c r="W3245" s="2" t="s">
        <v>1</v>
      </c>
      <c r="X3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5"/>
      <c r="Z3245"/>
      <c r="AA3245"/>
    </row>
    <row r="3246" spans="5:27" hidden="1">
      <c r="E3246" s="2" t="s">
        <v>8563</v>
      </c>
      <c r="F3246" s="2" t="s">
        <v>8609</v>
      </c>
      <c r="G3246" s="2" t="s">
        <v>1</v>
      </c>
      <c r="H3246" s="2" t="s">
        <v>0</v>
      </c>
      <c r="I3246" s="2" t="s">
        <v>8149</v>
      </c>
      <c r="J3246" s="2" t="s">
        <v>8150</v>
      </c>
      <c r="K3246" s="41">
        <v>2430</v>
      </c>
      <c r="L3246" s="48">
        <v>2430</v>
      </c>
      <c r="M3246" s="49" t="s">
        <v>118</v>
      </c>
      <c r="N3246" s="39" t="s">
        <v>119</v>
      </c>
      <c r="O3246" s="2">
        <v>0</v>
      </c>
      <c r="P3246" s="2">
        <v>0</v>
      </c>
      <c r="Q3246" s="39">
        <v>449.21</v>
      </c>
      <c r="R3246" s="2">
        <v>58.397300000000001</v>
      </c>
      <c r="S3246" s="2">
        <v>0</v>
      </c>
      <c r="T3246" s="2">
        <v>0</v>
      </c>
      <c r="U3246" s="39">
        <v>507.60730000000001</v>
      </c>
      <c r="V3246" s="2">
        <v>0</v>
      </c>
      <c r="W3246" s="2" t="s">
        <v>1</v>
      </c>
      <c r="X3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6"/>
      <c r="Z3246"/>
      <c r="AA3246"/>
    </row>
    <row r="3247" spans="5:27" hidden="1">
      <c r="E3247" s="2" t="s">
        <v>8563</v>
      </c>
      <c r="F3247" s="2" t="s">
        <v>8609</v>
      </c>
      <c r="G3247" s="2" t="s">
        <v>1</v>
      </c>
      <c r="H3247" s="2" t="s">
        <v>0</v>
      </c>
      <c r="I3247" s="2" t="s">
        <v>8149</v>
      </c>
      <c r="J3247" s="2" t="s">
        <v>8150</v>
      </c>
      <c r="K3247" s="41">
        <v>2431</v>
      </c>
      <c r="L3247" s="48">
        <v>2431</v>
      </c>
      <c r="M3247" s="49" t="s">
        <v>231</v>
      </c>
      <c r="N3247" s="39" t="s">
        <v>232</v>
      </c>
      <c r="O3247" s="2">
        <v>0</v>
      </c>
      <c r="P3247" s="2">
        <v>0</v>
      </c>
      <c r="Q3247" s="39">
        <v>254.87</v>
      </c>
      <c r="R3247" s="2">
        <v>33.133099999999999</v>
      </c>
      <c r="S3247" s="2">
        <v>0</v>
      </c>
      <c r="T3247" s="2">
        <v>0</v>
      </c>
      <c r="U3247" s="39">
        <v>288.00310000000002</v>
      </c>
      <c r="V3247" s="2">
        <v>0</v>
      </c>
      <c r="W3247" s="2" t="s">
        <v>1</v>
      </c>
      <c r="X3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7"/>
      <c r="Z3247"/>
      <c r="AA3247"/>
    </row>
    <row r="3248" spans="5:27" hidden="1">
      <c r="E3248" s="2" t="s">
        <v>8563</v>
      </c>
      <c r="F3248" s="2" t="s">
        <v>8609</v>
      </c>
      <c r="G3248" s="2" t="s">
        <v>1</v>
      </c>
      <c r="H3248" s="2" t="s">
        <v>0</v>
      </c>
      <c r="I3248" s="2" t="s">
        <v>8149</v>
      </c>
      <c r="J3248" s="2" t="s">
        <v>8150</v>
      </c>
      <c r="K3248" s="41">
        <v>2432</v>
      </c>
      <c r="L3248" s="48">
        <v>2432</v>
      </c>
      <c r="M3248" s="49" t="s">
        <v>7859</v>
      </c>
      <c r="N3248" s="39" t="s">
        <v>7860</v>
      </c>
      <c r="O3248" s="2">
        <v>0</v>
      </c>
      <c r="P3248" s="2">
        <v>0</v>
      </c>
      <c r="Q3248" s="39">
        <v>1148.72</v>
      </c>
      <c r="R3248" s="2">
        <v>149.33360000000002</v>
      </c>
      <c r="S3248" s="2">
        <v>0</v>
      </c>
      <c r="T3248" s="2">
        <v>0</v>
      </c>
      <c r="U3248" s="39">
        <v>1298.0536</v>
      </c>
      <c r="V3248" s="2">
        <v>0</v>
      </c>
      <c r="W3248" s="2" t="s">
        <v>1</v>
      </c>
      <c r="X3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8"/>
      <c r="Z3248"/>
      <c r="AA3248"/>
    </row>
    <row r="3249" spans="5:27" hidden="1">
      <c r="E3249" s="2" t="s">
        <v>8563</v>
      </c>
      <c r="F3249" s="2" t="s">
        <v>8609</v>
      </c>
      <c r="G3249" s="2" t="s">
        <v>1</v>
      </c>
      <c r="H3249" s="2" t="s">
        <v>0</v>
      </c>
      <c r="I3249" s="2" t="s">
        <v>8149</v>
      </c>
      <c r="J3249" s="2" t="s">
        <v>8150</v>
      </c>
      <c r="K3249" s="41">
        <v>2433</v>
      </c>
      <c r="L3249" s="48">
        <v>2433</v>
      </c>
      <c r="M3249" s="49" t="s">
        <v>132</v>
      </c>
      <c r="N3249" s="39" t="s">
        <v>133</v>
      </c>
      <c r="O3249" s="2">
        <v>0</v>
      </c>
      <c r="P3249" s="2">
        <v>0</v>
      </c>
      <c r="Q3249" s="39">
        <v>256.64</v>
      </c>
      <c r="R3249" s="2">
        <v>33.363199999999999</v>
      </c>
      <c r="S3249" s="2">
        <v>0</v>
      </c>
      <c r="T3249" s="2">
        <v>0</v>
      </c>
      <c r="U3249" s="39">
        <v>290.00319999999999</v>
      </c>
      <c r="V3249" s="2">
        <v>0</v>
      </c>
      <c r="W3249" s="2" t="s">
        <v>1</v>
      </c>
      <c r="X3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49"/>
      <c r="Z3249"/>
      <c r="AA3249"/>
    </row>
    <row r="3250" spans="5:27" hidden="1">
      <c r="E3250" s="2" t="s">
        <v>8563</v>
      </c>
      <c r="F3250" s="2" t="s">
        <v>8604</v>
      </c>
      <c r="G3250" s="2" t="s">
        <v>1</v>
      </c>
      <c r="H3250" s="2" t="s">
        <v>0</v>
      </c>
      <c r="I3250" s="2" t="s">
        <v>8149</v>
      </c>
      <c r="J3250" s="2" t="s">
        <v>8150</v>
      </c>
      <c r="K3250" s="41">
        <v>2434</v>
      </c>
      <c r="L3250" s="48">
        <v>2434</v>
      </c>
      <c r="M3250" s="49" t="s">
        <v>132</v>
      </c>
      <c r="N3250" s="39" t="s">
        <v>133</v>
      </c>
      <c r="O3250" s="2">
        <v>0</v>
      </c>
      <c r="P3250" s="2">
        <v>0</v>
      </c>
      <c r="Q3250" s="39">
        <v>84.96</v>
      </c>
      <c r="R3250" s="2">
        <v>11.0448</v>
      </c>
      <c r="S3250" s="2">
        <v>0</v>
      </c>
      <c r="T3250" s="2">
        <v>0</v>
      </c>
      <c r="U3250" s="39">
        <v>96.004799999999989</v>
      </c>
      <c r="V3250" s="2">
        <v>0</v>
      </c>
      <c r="W3250" s="2" t="s">
        <v>1</v>
      </c>
      <c r="X3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0"/>
      <c r="Z3250"/>
      <c r="AA3250"/>
    </row>
    <row r="3251" spans="5:27" hidden="1">
      <c r="E3251" s="2" t="s">
        <v>8563</v>
      </c>
      <c r="F3251" s="2" t="s">
        <v>8604</v>
      </c>
      <c r="G3251" s="2" t="s">
        <v>1</v>
      </c>
      <c r="H3251" s="2" t="s">
        <v>0</v>
      </c>
      <c r="I3251" s="2" t="s">
        <v>8149</v>
      </c>
      <c r="J3251" s="2" t="s">
        <v>8150</v>
      </c>
      <c r="K3251" s="41">
        <v>2435</v>
      </c>
      <c r="L3251" s="48">
        <v>2435</v>
      </c>
      <c r="M3251" s="49">
        <v>0</v>
      </c>
      <c r="N3251" s="39" t="s">
        <v>322</v>
      </c>
      <c r="O3251" s="2">
        <v>0</v>
      </c>
      <c r="P3251" s="2">
        <v>0</v>
      </c>
      <c r="Q3251" s="39">
        <v>98.33</v>
      </c>
      <c r="R3251" s="2">
        <v>12.7829</v>
      </c>
      <c r="S3251" s="2">
        <v>0</v>
      </c>
      <c r="T3251" s="2">
        <v>0</v>
      </c>
      <c r="U3251" s="39">
        <v>111.1129</v>
      </c>
      <c r="V3251" s="2" t="s">
        <v>8383</v>
      </c>
      <c r="W3251" s="2" t="s">
        <v>1</v>
      </c>
      <c r="X3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1"/>
      <c r="Z3251"/>
      <c r="AA3251"/>
    </row>
    <row r="3252" spans="5:27" hidden="1">
      <c r="E3252" s="2" t="s">
        <v>8563</v>
      </c>
      <c r="F3252" s="2" t="s">
        <v>8604</v>
      </c>
      <c r="G3252" s="2" t="s">
        <v>1</v>
      </c>
      <c r="H3252" s="2" t="s">
        <v>0</v>
      </c>
      <c r="I3252" s="2" t="s">
        <v>8149</v>
      </c>
      <c r="J3252" s="2" t="s">
        <v>8150</v>
      </c>
      <c r="K3252" s="41">
        <v>2436</v>
      </c>
      <c r="L3252" s="48">
        <v>2436</v>
      </c>
      <c r="M3252" s="49" t="s">
        <v>393</v>
      </c>
      <c r="N3252" s="39" t="s">
        <v>394</v>
      </c>
      <c r="O3252" s="2">
        <v>0</v>
      </c>
      <c r="P3252" s="2">
        <v>0</v>
      </c>
      <c r="Q3252" s="39">
        <v>287.45999999999998</v>
      </c>
      <c r="R3252" s="2">
        <v>37.369799999999998</v>
      </c>
      <c r="S3252" s="2">
        <v>0</v>
      </c>
      <c r="T3252" s="2">
        <v>0</v>
      </c>
      <c r="U3252" s="39">
        <v>324.82979999999998</v>
      </c>
      <c r="V3252" s="2">
        <v>0</v>
      </c>
      <c r="W3252" s="2" t="s">
        <v>1</v>
      </c>
      <c r="X3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2"/>
      <c r="Z3252"/>
      <c r="AA3252"/>
    </row>
    <row r="3253" spans="5:27" hidden="1">
      <c r="E3253" s="2" t="s">
        <v>8563</v>
      </c>
      <c r="F3253" s="2" t="s">
        <v>8604</v>
      </c>
      <c r="G3253" s="2" t="s">
        <v>1</v>
      </c>
      <c r="H3253" s="2" t="s">
        <v>0</v>
      </c>
      <c r="I3253" s="2" t="s">
        <v>8149</v>
      </c>
      <c r="J3253" s="2" t="s">
        <v>8150</v>
      </c>
      <c r="K3253" s="41">
        <v>2437</v>
      </c>
      <c r="L3253" s="48">
        <v>2437</v>
      </c>
      <c r="M3253" s="49" t="s">
        <v>497</v>
      </c>
      <c r="N3253" s="39" t="s">
        <v>498</v>
      </c>
      <c r="O3253" s="2">
        <v>0</v>
      </c>
      <c r="P3253" s="2">
        <v>0</v>
      </c>
      <c r="Q3253" s="39">
        <v>143.59</v>
      </c>
      <c r="R3253" s="2">
        <v>18.666700000000002</v>
      </c>
      <c r="S3253" s="2">
        <v>0</v>
      </c>
      <c r="T3253" s="2">
        <v>0</v>
      </c>
      <c r="U3253" s="39">
        <v>162.2567</v>
      </c>
      <c r="V3253" s="2">
        <v>0</v>
      </c>
      <c r="W3253" s="2" t="s">
        <v>1</v>
      </c>
      <c r="X3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3"/>
      <c r="Z3253"/>
      <c r="AA3253"/>
    </row>
    <row r="3254" spans="5:27" hidden="1">
      <c r="E3254" s="2" t="s">
        <v>8563</v>
      </c>
      <c r="F3254" s="2" t="s">
        <v>8604</v>
      </c>
      <c r="G3254" s="2" t="s">
        <v>1</v>
      </c>
      <c r="H3254" s="2" t="s">
        <v>0</v>
      </c>
      <c r="I3254" s="2" t="s">
        <v>8149</v>
      </c>
      <c r="J3254" s="2" t="s">
        <v>8150</v>
      </c>
      <c r="K3254" s="41">
        <v>2438</v>
      </c>
      <c r="L3254" s="48">
        <v>2438</v>
      </c>
      <c r="M3254" s="49" t="s">
        <v>771</v>
      </c>
      <c r="N3254" s="39" t="s">
        <v>772</v>
      </c>
      <c r="O3254" s="2">
        <v>0</v>
      </c>
      <c r="P3254" s="2">
        <v>0</v>
      </c>
      <c r="Q3254" s="39">
        <v>101.94</v>
      </c>
      <c r="R3254" s="2">
        <v>13.2522</v>
      </c>
      <c r="S3254" s="2">
        <v>0</v>
      </c>
      <c r="T3254" s="2">
        <v>0</v>
      </c>
      <c r="U3254" s="39">
        <v>115.1922</v>
      </c>
      <c r="V3254" s="2">
        <v>0</v>
      </c>
      <c r="W3254" s="2" t="s">
        <v>1</v>
      </c>
      <c r="X3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4"/>
      <c r="Z3254"/>
      <c r="AA3254"/>
    </row>
    <row r="3255" spans="5:27" hidden="1">
      <c r="E3255" s="2" t="s">
        <v>8563</v>
      </c>
      <c r="F3255" s="2" t="s">
        <v>8604</v>
      </c>
      <c r="G3255" s="2" t="s">
        <v>1</v>
      </c>
      <c r="H3255" s="2" t="s">
        <v>0</v>
      </c>
      <c r="I3255" s="2" t="s">
        <v>8149</v>
      </c>
      <c r="J3255" s="2" t="s">
        <v>8150</v>
      </c>
      <c r="K3255" s="41">
        <v>2439</v>
      </c>
      <c r="L3255" s="48">
        <v>2439</v>
      </c>
      <c r="M3255" s="49" t="s">
        <v>1430</v>
      </c>
      <c r="N3255" s="39" t="s">
        <v>1431</v>
      </c>
      <c r="O3255" s="2">
        <v>0</v>
      </c>
      <c r="P3255" s="2">
        <v>0</v>
      </c>
      <c r="Q3255" s="39">
        <v>42.8</v>
      </c>
      <c r="R3255" s="2">
        <v>5.5640000000000001</v>
      </c>
      <c r="S3255" s="2">
        <v>0</v>
      </c>
      <c r="T3255" s="2">
        <v>0</v>
      </c>
      <c r="U3255" s="39">
        <v>48.363999999999997</v>
      </c>
      <c r="V3255" s="2">
        <v>0</v>
      </c>
      <c r="W3255" s="2" t="s">
        <v>1</v>
      </c>
      <c r="X3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5"/>
      <c r="Z3255"/>
      <c r="AA3255"/>
    </row>
    <row r="3256" spans="5:27" hidden="1">
      <c r="E3256" s="2" t="s">
        <v>8563</v>
      </c>
      <c r="F3256" s="2" t="s">
        <v>8604</v>
      </c>
      <c r="G3256" s="2" t="s">
        <v>1</v>
      </c>
      <c r="H3256" s="2" t="s">
        <v>0</v>
      </c>
      <c r="I3256" s="2" t="s">
        <v>8149</v>
      </c>
      <c r="J3256" s="2" t="s">
        <v>8150</v>
      </c>
      <c r="K3256" s="41">
        <v>2440</v>
      </c>
      <c r="L3256" s="48">
        <v>2440</v>
      </c>
      <c r="M3256" s="49" t="s">
        <v>634</v>
      </c>
      <c r="N3256" s="39" t="s">
        <v>635</v>
      </c>
      <c r="O3256" s="2">
        <v>0</v>
      </c>
      <c r="P3256" s="2">
        <v>0</v>
      </c>
      <c r="Q3256" s="39">
        <v>284.77999999999997</v>
      </c>
      <c r="R3256" s="2">
        <v>37.0214</v>
      </c>
      <c r="S3256" s="2">
        <v>0</v>
      </c>
      <c r="T3256" s="2">
        <v>0</v>
      </c>
      <c r="U3256" s="39">
        <v>321.80139999999994</v>
      </c>
      <c r="V3256" s="2">
        <v>0</v>
      </c>
      <c r="W3256" s="2" t="s">
        <v>1</v>
      </c>
      <c r="X3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6"/>
      <c r="Z3256"/>
      <c r="AA3256"/>
    </row>
    <row r="3257" spans="5:27" hidden="1">
      <c r="E3257" s="2" t="s">
        <v>8563</v>
      </c>
      <c r="F3257" s="2" t="s">
        <v>8604</v>
      </c>
      <c r="G3257" s="2" t="s">
        <v>1</v>
      </c>
      <c r="H3257" s="2" t="s">
        <v>0</v>
      </c>
      <c r="I3257" s="2" t="s">
        <v>8149</v>
      </c>
      <c r="J3257" s="2" t="s">
        <v>8150</v>
      </c>
      <c r="K3257" s="41">
        <v>2441</v>
      </c>
      <c r="L3257" s="48">
        <v>2441</v>
      </c>
      <c r="M3257" s="49">
        <v>0</v>
      </c>
      <c r="N3257" s="39" t="s">
        <v>492</v>
      </c>
      <c r="O3257" s="2">
        <v>0</v>
      </c>
      <c r="P3257" s="2">
        <v>0</v>
      </c>
      <c r="Q3257" s="39">
        <v>118.35</v>
      </c>
      <c r="R3257" s="2">
        <v>15.3855</v>
      </c>
      <c r="S3257" s="2">
        <v>0</v>
      </c>
      <c r="T3257" s="2">
        <v>0</v>
      </c>
      <c r="U3257" s="39">
        <v>133.7355</v>
      </c>
      <c r="V3257" s="2" t="s">
        <v>8420</v>
      </c>
      <c r="W3257" s="2" t="s">
        <v>1</v>
      </c>
      <c r="X3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7"/>
      <c r="Z3257"/>
      <c r="AA3257"/>
    </row>
    <row r="3258" spans="5:27" hidden="1">
      <c r="E3258" s="2" t="s">
        <v>8563</v>
      </c>
      <c r="F3258" s="2" t="s">
        <v>8604</v>
      </c>
      <c r="G3258" s="2" t="s">
        <v>1</v>
      </c>
      <c r="H3258" s="2" t="s">
        <v>0</v>
      </c>
      <c r="I3258" s="2" t="s">
        <v>8149</v>
      </c>
      <c r="J3258" s="2" t="s">
        <v>8150</v>
      </c>
      <c r="K3258" s="41">
        <v>2442</v>
      </c>
      <c r="L3258" s="48">
        <v>2442</v>
      </c>
      <c r="M3258" s="49">
        <v>0</v>
      </c>
      <c r="N3258" s="39" t="s">
        <v>1322</v>
      </c>
      <c r="O3258" s="2">
        <v>0</v>
      </c>
      <c r="P3258" s="2">
        <v>0</v>
      </c>
      <c r="Q3258" s="39">
        <v>165.12</v>
      </c>
      <c r="R3258" s="2">
        <v>21.465600000000002</v>
      </c>
      <c r="S3258" s="2">
        <v>0</v>
      </c>
      <c r="T3258" s="2">
        <v>0</v>
      </c>
      <c r="U3258" s="39">
        <v>186.5856</v>
      </c>
      <c r="V3258" s="2" t="s">
        <v>8466</v>
      </c>
      <c r="W3258" s="2" t="s">
        <v>1</v>
      </c>
      <c r="X3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8"/>
      <c r="Z3258"/>
      <c r="AA3258"/>
    </row>
    <row r="3259" spans="5:27" hidden="1">
      <c r="E3259" s="2" t="s">
        <v>8563</v>
      </c>
      <c r="F3259" s="2" t="s">
        <v>8604</v>
      </c>
      <c r="G3259" s="2" t="s">
        <v>1</v>
      </c>
      <c r="H3259" s="2" t="s">
        <v>0</v>
      </c>
      <c r="I3259" s="2" t="s">
        <v>8149</v>
      </c>
      <c r="J3259" s="2" t="s">
        <v>8150</v>
      </c>
      <c r="K3259" s="41">
        <v>2443</v>
      </c>
      <c r="L3259" s="48">
        <v>2443</v>
      </c>
      <c r="M3259" s="49">
        <v>0</v>
      </c>
      <c r="N3259" s="39" t="s">
        <v>8537</v>
      </c>
      <c r="O3259" s="2">
        <v>0</v>
      </c>
      <c r="P3259" s="2">
        <v>0</v>
      </c>
      <c r="Q3259" s="39">
        <v>312.94</v>
      </c>
      <c r="R3259" s="2">
        <v>40.682200000000002</v>
      </c>
      <c r="S3259" s="2">
        <v>0</v>
      </c>
      <c r="T3259" s="2">
        <v>0</v>
      </c>
      <c r="U3259" s="39">
        <v>353.62220000000002</v>
      </c>
      <c r="V3259" s="2" t="s">
        <v>8536</v>
      </c>
      <c r="W3259" s="2" t="s">
        <v>1</v>
      </c>
      <c r="X3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59"/>
      <c r="Z3259"/>
      <c r="AA3259"/>
    </row>
    <row r="3260" spans="5:27" hidden="1">
      <c r="E3260" s="2" t="s">
        <v>8563</v>
      </c>
      <c r="F3260" s="2" t="s">
        <v>8604</v>
      </c>
      <c r="G3260" s="2" t="s">
        <v>1</v>
      </c>
      <c r="H3260" s="2" t="s">
        <v>0</v>
      </c>
      <c r="I3260" s="2" t="s">
        <v>8149</v>
      </c>
      <c r="J3260" s="2" t="s">
        <v>8150</v>
      </c>
      <c r="K3260" s="41">
        <v>2444</v>
      </c>
      <c r="L3260" s="48">
        <v>2444</v>
      </c>
      <c r="M3260" s="49" t="s">
        <v>118</v>
      </c>
      <c r="N3260" s="39" t="s">
        <v>119</v>
      </c>
      <c r="O3260" s="2">
        <v>0</v>
      </c>
      <c r="P3260" s="2">
        <v>0</v>
      </c>
      <c r="Q3260" s="39">
        <v>18.96</v>
      </c>
      <c r="R3260" s="2">
        <v>2.4648000000000003</v>
      </c>
      <c r="S3260" s="2">
        <v>0</v>
      </c>
      <c r="T3260" s="2">
        <v>0</v>
      </c>
      <c r="U3260" s="39">
        <v>21.424800000000001</v>
      </c>
      <c r="V3260" s="2">
        <v>0</v>
      </c>
      <c r="W3260" s="2" t="s">
        <v>1</v>
      </c>
      <c r="X3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0"/>
      <c r="Z3260"/>
      <c r="AA3260"/>
    </row>
    <row r="3261" spans="5:27" hidden="1">
      <c r="E3261" s="2" t="s">
        <v>8563</v>
      </c>
      <c r="F3261" s="2" t="s">
        <v>8604</v>
      </c>
      <c r="G3261" s="2" t="s">
        <v>1</v>
      </c>
      <c r="H3261" s="2" t="s">
        <v>0</v>
      </c>
      <c r="I3261" s="2" t="s">
        <v>8149</v>
      </c>
      <c r="J3261" s="2" t="s">
        <v>8150</v>
      </c>
      <c r="K3261" s="41">
        <v>2445</v>
      </c>
      <c r="L3261" s="48">
        <v>2445</v>
      </c>
      <c r="M3261" s="49" t="s">
        <v>233</v>
      </c>
      <c r="N3261" s="39" t="s">
        <v>234</v>
      </c>
      <c r="O3261" s="2">
        <v>0</v>
      </c>
      <c r="P3261" s="2">
        <v>0</v>
      </c>
      <c r="Q3261" s="39">
        <v>1383.27</v>
      </c>
      <c r="R3261" s="2">
        <v>179.82509999999999</v>
      </c>
      <c r="S3261" s="2">
        <v>0</v>
      </c>
      <c r="T3261" s="2">
        <v>0</v>
      </c>
      <c r="U3261" s="39">
        <v>1563.0951</v>
      </c>
      <c r="V3261" s="2">
        <v>0</v>
      </c>
      <c r="W3261" s="2" t="s">
        <v>1</v>
      </c>
      <c r="X3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1"/>
      <c r="Z3261"/>
      <c r="AA3261"/>
    </row>
    <row r="3262" spans="5:27" hidden="1">
      <c r="E3262" s="2" t="s">
        <v>8563</v>
      </c>
      <c r="F3262" s="2" t="s">
        <v>8604</v>
      </c>
      <c r="G3262" s="2" t="s">
        <v>1</v>
      </c>
      <c r="H3262" s="2" t="s">
        <v>0</v>
      </c>
      <c r="I3262" s="2" t="s">
        <v>8149</v>
      </c>
      <c r="J3262" s="2" t="s">
        <v>8150</v>
      </c>
      <c r="K3262" s="41">
        <v>2446</v>
      </c>
      <c r="L3262" s="48">
        <v>2446</v>
      </c>
      <c r="M3262" s="49">
        <v>0</v>
      </c>
      <c r="N3262" s="39" t="s">
        <v>7878</v>
      </c>
      <c r="O3262" s="2">
        <v>0</v>
      </c>
      <c r="P3262" s="2">
        <v>0</v>
      </c>
      <c r="Q3262" s="39">
        <v>103.95</v>
      </c>
      <c r="R3262" s="2">
        <v>13.513500000000001</v>
      </c>
      <c r="S3262" s="2">
        <v>0</v>
      </c>
      <c r="T3262" s="2">
        <v>0</v>
      </c>
      <c r="U3262" s="39">
        <v>117.46350000000001</v>
      </c>
      <c r="V3262" s="2" t="s">
        <v>8376</v>
      </c>
      <c r="W3262" s="2" t="s">
        <v>1</v>
      </c>
      <c r="X3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2"/>
      <c r="Z3262"/>
      <c r="AA3262"/>
    </row>
    <row r="3263" spans="5:27" hidden="1">
      <c r="E3263" s="2" t="s">
        <v>8563</v>
      </c>
      <c r="F3263" s="2" t="s">
        <v>8604</v>
      </c>
      <c r="G3263" s="2" t="s">
        <v>1</v>
      </c>
      <c r="H3263" s="2" t="s">
        <v>0</v>
      </c>
      <c r="I3263" s="2" t="s">
        <v>8149</v>
      </c>
      <c r="J3263" s="2" t="s">
        <v>8150</v>
      </c>
      <c r="K3263" s="41">
        <v>2447</v>
      </c>
      <c r="L3263" s="48">
        <v>2447</v>
      </c>
      <c r="M3263" s="49" t="s">
        <v>477</v>
      </c>
      <c r="N3263" s="39" t="s">
        <v>478</v>
      </c>
      <c r="O3263" s="2">
        <v>0</v>
      </c>
      <c r="P3263" s="2">
        <v>0</v>
      </c>
      <c r="Q3263" s="39">
        <v>476.01</v>
      </c>
      <c r="R3263" s="2">
        <v>61.881300000000003</v>
      </c>
      <c r="S3263" s="2">
        <v>0</v>
      </c>
      <c r="T3263" s="2">
        <v>0</v>
      </c>
      <c r="U3263" s="39">
        <v>537.8913</v>
      </c>
      <c r="V3263" s="2">
        <v>0</v>
      </c>
      <c r="W3263" s="2" t="s">
        <v>1</v>
      </c>
      <c r="X3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3"/>
      <c r="Z3263"/>
      <c r="AA3263"/>
    </row>
    <row r="3264" spans="5:27" hidden="1">
      <c r="E3264" s="2" t="s">
        <v>8563</v>
      </c>
      <c r="F3264" s="2" t="s">
        <v>8604</v>
      </c>
      <c r="G3264" s="2" t="s">
        <v>1</v>
      </c>
      <c r="H3264" s="2" t="s">
        <v>0</v>
      </c>
      <c r="I3264" s="2" t="s">
        <v>8149</v>
      </c>
      <c r="J3264" s="2" t="s">
        <v>8150</v>
      </c>
      <c r="K3264" s="41">
        <v>2448</v>
      </c>
      <c r="L3264" s="48">
        <v>2448</v>
      </c>
      <c r="M3264" s="49">
        <v>0</v>
      </c>
      <c r="N3264" s="39" t="s">
        <v>593</v>
      </c>
      <c r="O3264" s="2">
        <v>0</v>
      </c>
      <c r="P3264" s="2">
        <v>0</v>
      </c>
      <c r="Q3264" s="39">
        <v>142.72999999999999</v>
      </c>
      <c r="R3264" s="2">
        <v>18.5549</v>
      </c>
      <c r="S3264" s="2">
        <v>0</v>
      </c>
      <c r="T3264" s="2">
        <v>0</v>
      </c>
      <c r="U3264" s="39">
        <v>161.28489999999999</v>
      </c>
      <c r="V3264" s="2" t="s">
        <v>8386</v>
      </c>
      <c r="W3264" s="2" t="s">
        <v>1</v>
      </c>
      <c r="X3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4"/>
      <c r="Z3264"/>
      <c r="AA3264"/>
    </row>
    <row r="3265" spans="5:27" hidden="1">
      <c r="E3265" s="2" t="s">
        <v>8563</v>
      </c>
      <c r="F3265" s="2" t="s">
        <v>8604</v>
      </c>
      <c r="G3265" s="2" t="s">
        <v>1</v>
      </c>
      <c r="H3265" s="2" t="s">
        <v>0</v>
      </c>
      <c r="I3265" s="2" t="s">
        <v>8149</v>
      </c>
      <c r="J3265" s="2" t="s">
        <v>8150</v>
      </c>
      <c r="K3265" s="41">
        <v>2449</v>
      </c>
      <c r="L3265" s="48">
        <v>2449</v>
      </c>
      <c r="M3265" s="49" t="s">
        <v>309</v>
      </c>
      <c r="N3265" s="39" t="s">
        <v>310</v>
      </c>
      <c r="O3265" s="2">
        <v>0</v>
      </c>
      <c r="P3265" s="2">
        <v>0</v>
      </c>
      <c r="Q3265" s="39">
        <v>61.17</v>
      </c>
      <c r="R3265" s="2">
        <v>7.9521000000000006</v>
      </c>
      <c r="S3265" s="2">
        <v>0</v>
      </c>
      <c r="T3265" s="2">
        <v>0</v>
      </c>
      <c r="U3265" s="39">
        <v>69.122100000000003</v>
      </c>
      <c r="V3265" s="2">
        <v>0</v>
      </c>
      <c r="W3265" s="2" t="s">
        <v>1</v>
      </c>
      <c r="X3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5"/>
      <c r="Z3265"/>
      <c r="AA3265"/>
    </row>
    <row r="3266" spans="5:27" hidden="1">
      <c r="E3266" s="2" t="s">
        <v>8563</v>
      </c>
      <c r="F3266" s="2" t="s">
        <v>8604</v>
      </c>
      <c r="G3266" s="2" t="s">
        <v>1</v>
      </c>
      <c r="H3266" s="2" t="s">
        <v>0</v>
      </c>
      <c r="I3266" s="2" t="s">
        <v>8149</v>
      </c>
      <c r="J3266" s="2" t="s">
        <v>8150</v>
      </c>
      <c r="K3266" s="41">
        <v>2450</v>
      </c>
      <c r="L3266" s="48">
        <v>2450</v>
      </c>
      <c r="M3266" s="49" t="s">
        <v>487</v>
      </c>
      <c r="N3266" s="39" t="s">
        <v>488</v>
      </c>
      <c r="O3266" s="2">
        <v>0</v>
      </c>
      <c r="P3266" s="2">
        <v>0</v>
      </c>
      <c r="Q3266" s="39">
        <v>387.66</v>
      </c>
      <c r="R3266" s="2">
        <v>50.395800000000008</v>
      </c>
      <c r="S3266" s="2">
        <v>0</v>
      </c>
      <c r="T3266" s="2">
        <v>0</v>
      </c>
      <c r="U3266" s="39">
        <v>438.05580000000003</v>
      </c>
      <c r="V3266" s="2">
        <v>0</v>
      </c>
      <c r="W3266" s="2" t="s">
        <v>1</v>
      </c>
      <c r="X3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6"/>
      <c r="Z3266"/>
      <c r="AA3266"/>
    </row>
    <row r="3267" spans="5:27" hidden="1">
      <c r="E3267" s="2" t="s">
        <v>8563</v>
      </c>
      <c r="F3267" s="2" t="s">
        <v>8604</v>
      </c>
      <c r="G3267" s="2" t="s">
        <v>1</v>
      </c>
      <c r="H3267" s="2" t="s">
        <v>0</v>
      </c>
      <c r="I3267" s="2" t="s">
        <v>8149</v>
      </c>
      <c r="J3267" s="2" t="s">
        <v>8150</v>
      </c>
      <c r="K3267" s="41">
        <v>2451</v>
      </c>
      <c r="L3267" s="48">
        <v>2451</v>
      </c>
      <c r="M3267" s="49" t="s">
        <v>128</v>
      </c>
      <c r="N3267" s="39" t="s">
        <v>129</v>
      </c>
      <c r="O3267" s="2">
        <v>0</v>
      </c>
      <c r="P3267" s="2">
        <v>0</v>
      </c>
      <c r="Q3267" s="39">
        <v>452</v>
      </c>
      <c r="R3267" s="2">
        <v>58.760000000000005</v>
      </c>
      <c r="S3267" s="2">
        <v>0</v>
      </c>
      <c r="T3267" s="2">
        <v>0</v>
      </c>
      <c r="U3267" s="39">
        <v>510.76</v>
      </c>
      <c r="V3267" s="2">
        <v>0</v>
      </c>
      <c r="W3267" s="2" t="s">
        <v>1</v>
      </c>
      <c r="X3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7"/>
      <c r="Z3267"/>
      <c r="AA3267"/>
    </row>
    <row r="3268" spans="5:27" hidden="1">
      <c r="E3268" s="2" t="s">
        <v>8563</v>
      </c>
      <c r="F3268" s="2" t="s">
        <v>8604</v>
      </c>
      <c r="G3268" s="2" t="s">
        <v>1</v>
      </c>
      <c r="H3268" s="2" t="s">
        <v>0</v>
      </c>
      <c r="I3268" s="2" t="s">
        <v>8149</v>
      </c>
      <c r="J3268" s="2" t="s">
        <v>8150</v>
      </c>
      <c r="K3268" s="41">
        <v>2452</v>
      </c>
      <c r="L3268" s="48">
        <v>2452</v>
      </c>
      <c r="M3268" s="49" t="s">
        <v>528</v>
      </c>
      <c r="N3268" s="39" t="s">
        <v>529</v>
      </c>
      <c r="O3268" s="2">
        <v>0</v>
      </c>
      <c r="P3268" s="2">
        <v>0</v>
      </c>
      <c r="Q3268" s="39">
        <v>31.68</v>
      </c>
      <c r="R3268" s="2">
        <v>4.1184000000000003</v>
      </c>
      <c r="S3268" s="2">
        <v>0</v>
      </c>
      <c r="T3268" s="2">
        <v>0</v>
      </c>
      <c r="U3268" s="39">
        <v>35.798400000000001</v>
      </c>
      <c r="V3268" s="2">
        <v>0</v>
      </c>
      <c r="W3268" s="2" t="s">
        <v>1</v>
      </c>
      <c r="X3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8"/>
      <c r="Z3268"/>
      <c r="AA3268"/>
    </row>
    <row r="3269" spans="5:27" hidden="1">
      <c r="E3269" s="2" t="s">
        <v>8563</v>
      </c>
      <c r="F3269" s="2" t="s">
        <v>8604</v>
      </c>
      <c r="G3269" s="2" t="s">
        <v>1</v>
      </c>
      <c r="H3269" s="2" t="s">
        <v>0</v>
      </c>
      <c r="I3269" s="2" t="s">
        <v>8149</v>
      </c>
      <c r="J3269" s="2" t="s">
        <v>8150</v>
      </c>
      <c r="K3269" s="41">
        <v>2453</v>
      </c>
      <c r="L3269" s="48">
        <v>2453</v>
      </c>
      <c r="M3269" s="49" t="s">
        <v>1379</v>
      </c>
      <c r="N3269" s="39" t="s">
        <v>1380</v>
      </c>
      <c r="O3269" s="2">
        <v>0</v>
      </c>
      <c r="P3269" s="2">
        <v>0</v>
      </c>
      <c r="Q3269" s="39">
        <v>3058.38</v>
      </c>
      <c r="R3269" s="2">
        <v>397.58940000000001</v>
      </c>
      <c r="S3269" s="2">
        <v>0</v>
      </c>
      <c r="T3269" s="2">
        <v>0</v>
      </c>
      <c r="U3269" s="39">
        <v>3455.9694</v>
      </c>
      <c r="V3269" s="2">
        <v>0</v>
      </c>
      <c r="W3269" s="2" t="s">
        <v>1</v>
      </c>
      <c r="X3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69"/>
      <c r="Z3269"/>
      <c r="AA3269"/>
    </row>
    <row r="3270" spans="5:27" hidden="1">
      <c r="E3270" s="2" t="s">
        <v>8563</v>
      </c>
      <c r="F3270" s="2" t="s">
        <v>8604</v>
      </c>
      <c r="G3270" s="2" t="s">
        <v>1</v>
      </c>
      <c r="H3270" s="2" t="s">
        <v>0</v>
      </c>
      <c r="I3270" s="2" t="s">
        <v>8149</v>
      </c>
      <c r="J3270" s="2" t="s">
        <v>8150</v>
      </c>
      <c r="K3270" s="41">
        <v>2454</v>
      </c>
      <c r="L3270" s="48">
        <v>2454</v>
      </c>
      <c r="M3270" s="49" t="s">
        <v>311</v>
      </c>
      <c r="N3270" s="39" t="s">
        <v>312</v>
      </c>
      <c r="O3270" s="2">
        <v>0</v>
      </c>
      <c r="P3270" s="2">
        <v>0</v>
      </c>
      <c r="Q3270" s="39">
        <v>389.41</v>
      </c>
      <c r="R3270" s="2">
        <v>50.623300000000008</v>
      </c>
      <c r="S3270" s="2">
        <v>0</v>
      </c>
      <c r="T3270" s="2">
        <v>0</v>
      </c>
      <c r="U3270" s="39">
        <v>440.03330000000005</v>
      </c>
      <c r="V3270" s="2">
        <v>0</v>
      </c>
      <c r="W3270" s="2" t="s">
        <v>1</v>
      </c>
      <c r="X3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0"/>
      <c r="Z3270"/>
      <c r="AA3270"/>
    </row>
    <row r="3271" spans="5:27" hidden="1">
      <c r="E3271" s="2" t="s">
        <v>8563</v>
      </c>
      <c r="F3271" s="2" t="s">
        <v>8604</v>
      </c>
      <c r="G3271" s="2" t="s">
        <v>1</v>
      </c>
      <c r="H3271" s="2" t="s">
        <v>0</v>
      </c>
      <c r="I3271" s="2" t="s">
        <v>8149</v>
      </c>
      <c r="J3271" s="2" t="s">
        <v>8150</v>
      </c>
      <c r="K3271" s="41">
        <v>2455</v>
      </c>
      <c r="L3271" s="48">
        <v>2455</v>
      </c>
      <c r="M3271" s="49">
        <v>0</v>
      </c>
      <c r="N3271" s="39" t="s">
        <v>658</v>
      </c>
      <c r="O3271" s="2">
        <v>0</v>
      </c>
      <c r="P3271" s="2">
        <v>0</v>
      </c>
      <c r="Q3271" s="39">
        <v>226.29</v>
      </c>
      <c r="R3271" s="2">
        <v>29.4177</v>
      </c>
      <c r="S3271" s="2">
        <v>0</v>
      </c>
      <c r="T3271" s="2">
        <v>0</v>
      </c>
      <c r="U3271" s="39">
        <v>255.70769999999999</v>
      </c>
      <c r="V3271" s="2" t="s">
        <v>8440</v>
      </c>
      <c r="W3271" s="2" t="s">
        <v>1</v>
      </c>
      <c r="X3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1"/>
      <c r="Z3271"/>
      <c r="AA3271"/>
    </row>
    <row r="3272" spans="5:27" hidden="1">
      <c r="E3272" s="2" t="s">
        <v>8563</v>
      </c>
      <c r="F3272" s="2" t="s">
        <v>8604</v>
      </c>
      <c r="G3272" s="2" t="s">
        <v>1</v>
      </c>
      <c r="H3272" s="2" t="s">
        <v>0</v>
      </c>
      <c r="I3272" s="2" t="s">
        <v>8149</v>
      </c>
      <c r="J3272" s="2" t="s">
        <v>8150</v>
      </c>
      <c r="K3272" s="41">
        <v>2456</v>
      </c>
      <c r="L3272" s="48">
        <v>2456</v>
      </c>
      <c r="M3272" s="49" t="s">
        <v>118</v>
      </c>
      <c r="N3272" s="39" t="s">
        <v>119</v>
      </c>
      <c r="O3272" s="2">
        <v>0</v>
      </c>
      <c r="P3272" s="2">
        <v>0</v>
      </c>
      <c r="Q3272" s="39">
        <v>2809.67</v>
      </c>
      <c r="R3272" s="2">
        <v>365.25710000000004</v>
      </c>
      <c r="S3272" s="2">
        <v>0</v>
      </c>
      <c r="T3272" s="2">
        <v>0</v>
      </c>
      <c r="U3272" s="39">
        <v>3174.9270999999999</v>
      </c>
      <c r="V3272" s="2">
        <v>0</v>
      </c>
      <c r="W3272" s="2" t="s">
        <v>1</v>
      </c>
      <c r="X3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2"/>
      <c r="Z3272"/>
      <c r="AA3272"/>
    </row>
    <row r="3273" spans="5:27" hidden="1">
      <c r="E3273" s="2" t="s">
        <v>8563</v>
      </c>
      <c r="F3273" s="2" t="s">
        <v>8604</v>
      </c>
      <c r="G3273" s="2" t="s">
        <v>1</v>
      </c>
      <c r="H3273" s="2" t="s">
        <v>0</v>
      </c>
      <c r="I3273" s="2" t="s">
        <v>8149</v>
      </c>
      <c r="J3273" s="2" t="s">
        <v>8150</v>
      </c>
      <c r="K3273" s="41">
        <v>2457</v>
      </c>
      <c r="L3273" s="48">
        <v>2457</v>
      </c>
      <c r="M3273" s="49" t="s">
        <v>685</v>
      </c>
      <c r="N3273" s="39" t="s">
        <v>686</v>
      </c>
      <c r="O3273" s="2">
        <v>0</v>
      </c>
      <c r="P3273" s="2">
        <v>0</v>
      </c>
      <c r="Q3273" s="39">
        <v>613.66999999999996</v>
      </c>
      <c r="R3273" s="2">
        <v>79.777100000000004</v>
      </c>
      <c r="S3273" s="2">
        <v>0</v>
      </c>
      <c r="T3273" s="2">
        <v>0</v>
      </c>
      <c r="U3273" s="39">
        <v>693.44709999999998</v>
      </c>
      <c r="V3273" s="2">
        <v>0</v>
      </c>
      <c r="W3273" s="2" t="s">
        <v>1</v>
      </c>
      <c r="X3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3"/>
      <c r="Z3273"/>
      <c r="AA3273"/>
    </row>
    <row r="3274" spans="5:27" hidden="1">
      <c r="E3274" s="2" t="s">
        <v>8563</v>
      </c>
      <c r="F3274" s="2" t="s">
        <v>8604</v>
      </c>
      <c r="G3274" s="2" t="s">
        <v>1</v>
      </c>
      <c r="H3274" s="2" t="s">
        <v>0</v>
      </c>
      <c r="I3274" s="2" t="s">
        <v>8149</v>
      </c>
      <c r="J3274" s="2" t="s">
        <v>8150</v>
      </c>
      <c r="K3274" s="41">
        <v>2458</v>
      </c>
      <c r="L3274" s="48">
        <v>2458</v>
      </c>
      <c r="M3274" s="49" t="s">
        <v>419</v>
      </c>
      <c r="N3274" s="39" t="s">
        <v>420</v>
      </c>
      <c r="O3274" s="2">
        <v>0</v>
      </c>
      <c r="P3274" s="2">
        <v>0</v>
      </c>
      <c r="Q3274" s="39">
        <v>328.24</v>
      </c>
      <c r="R3274" s="2">
        <v>42.671200000000006</v>
      </c>
      <c r="S3274" s="2">
        <v>0</v>
      </c>
      <c r="T3274" s="2">
        <v>0</v>
      </c>
      <c r="U3274" s="39">
        <v>370.91120000000001</v>
      </c>
      <c r="V3274" s="2">
        <v>0</v>
      </c>
      <c r="W3274" s="2" t="s">
        <v>1</v>
      </c>
      <c r="X3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4"/>
      <c r="Z3274"/>
      <c r="AA3274"/>
    </row>
    <row r="3275" spans="5:27" hidden="1">
      <c r="E3275" s="2" t="s">
        <v>8563</v>
      </c>
      <c r="F3275" s="2" t="s">
        <v>8604</v>
      </c>
      <c r="G3275" s="2" t="s">
        <v>1</v>
      </c>
      <c r="H3275" s="2" t="s">
        <v>0</v>
      </c>
      <c r="I3275" s="2" t="s">
        <v>8149</v>
      </c>
      <c r="J3275" s="2" t="s">
        <v>8150</v>
      </c>
      <c r="K3275" s="41">
        <v>2459</v>
      </c>
      <c r="L3275" s="48">
        <v>2459</v>
      </c>
      <c r="M3275" s="49" t="s">
        <v>269</v>
      </c>
      <c r="N3275" s="39" t="s">
        <v>270</v>
      </c>
      <c r="O3275" s="2">
        <v>0</v>
      </c>
      <c r="P3275" s="2">
        <v>0</v>
      </c>
      <c r="Q3275" s="39">
        <v>369.02</v>
      </c>
      <c r="R3275" s="2">
        <v>47.9726</v>
      </c>
      <c r="S3275" s="2">
        <v>0</v>
      </c>
      <c r="T3275" s="2">
        <v>0</v>
      </c>
      <c r="U3275" s="39">
        <v>416.99259999999998</v>
      </c>
      <c r="V3275" s="2">
        <v>0</v>
      </c>
      <c r="W3275" s="2" t="s">
        <v>1</v>
      </c>
      <c r="X3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5"/>
      <c r="Z3275"/>
      <c r="AA3275"/>
    </row>
    <row r="3276" spans="5:27" hidden="1">
      <c r="E3276" s="2" t="s">
        <v>8563</v>
      </c>
      <c r="F3276" s="2" t="s">
        <v>8604</v>
      </c>
      <c r="G3276" s="2" t="s">
        <v>1</v>
      </c>
      <c r="H3276" s="2" t="s">
        <v>0</v>
      </c>
      <c r="I3276" s="2" t="s">
        <v>8149</v>
      </c>
      <c r="J3276" s="2" t="s">
        <v>8150</v>
      </c>
      <c r="K3276" s="41">
        <v>2460</v>
      </c>
      <c r="L3276" s="48">
        <v>2460</v>
      </c>
      <c r="M3276" s="49" t="s">
        <v>8607</v>
      </c>
      <c r="N3276" s="39" t="s">
        <v>8608</v>
      </c>
      <c r="O3276" s="2">
        <v>0</v>
      </c>
      <c r="P3276" s="2">
        <v>0</v>
      </c>
      <c r="Q3276" s="39">
        <v>83.56</v>
      </c>
      <c r="R3276" s="2">
        <v>10.8628</v>
      </c>
      <c r="S3276" s="2">
        <v>0</v>
      </c>
      <c r="T3276" s="2">
        <v>0</v>
      </c>
      <c r="U3276" s="39">
        <v>94.422799999999995</v>
      </c>
      <c r="V3276" s="2">
        <v>0</v>
      </c>
      <c r="W3276" s="2" t="s">
        <v>1</v>
      </c>
      <c r="X3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6"/>
      <c r="Z3276"/>
      <c r="AA3276"/>
    </row>
    <row r="3277" spans="5:27" hidden="1">
      <c r="E3277" s="2" t="s">
        <v>8563</v>
      </c>
      <c r="F3277" s="2" t="s">
        <v>8604</v>
      </c>
      <c r="G3277" s="2" t="s">
        <v>1</v>
      </c>
      <c r="H3277" s="2" t="s">
        <v>0</v>
      </c>
      <c r="I3277" s="2" t="s">
        <v>8149</v>
      </c>
      <c r="J3277" s="2" t="s">
        <v>8150</v>
      </c>
      <c r="K3277" s="41">
        <v>2461</v>
      </c>
      <c r="L3277" s="48">
        <v>2461</v>
      </c>
      <c r="M3277" s="49" t="s">
        <v>564</v>
      </c>
      <c r="N3277" s="39" t="s">
        <v>565</v>
      </c>
      <c r="O3277" s="2">
        <v>0</v>
      </c>
      <c r="P3277" s="2">
        <v>0</v>
      </c>
      <c r="Q3277" s="39">
        <v>54</v>
      </c>
      <c r="R3277" s="2">
        <v>7.0200000000000005</v>
      </c>
      <c r="S3277" s="2">
        <v>0</v>
      </c>
      <c r="T3277" s="2">
        <v>0</v>
      </c>
      <c r="U3277" s="39">
        <v>61.02</v>
      </c>
      <c r="V3277" s="2">
        <v>0</v>
      </c>
      <c r="W3277" s="2" t="s">
        <v>1</v>
      </c>
      <c r="X3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7"/>
      <c r="Z3277"/>
      <c r="AA3277"/>
    </row>
    <row r="3278" spans="5:27" hidden="1">
      <c r="E3278" s="2" t="s">
        <v>8563</v>
      </c>
      <c r="F3278" s="2" t="s">
        <v>8604</v>
      </c>
      <c r="G3278" s="2" t="s">
        <v>1</v>
      </c>
      <c r="H3278" s="2" t="s">
        <v>0</v>
      </c>
      <c r="I3278" s="2" t="s">
        <v>8149</v>
      </c>
      <c r="J3278" s="2" t="s">
        <v>8150</v>
      </c>
      <c r="K3278" s="41">
        <v>2462</v>
      </c>
      <c r="L3278" s="48">
        <v>2462</v>
      </c>
      <c r="M3278" s="49" t="s">
        <v>233</v>
      </c>
      <c r="N3278" s="39" t="s">
        <v>234</v>
      </c>
      <c r="O3278" s="2">
        <v>0</v>
      </c>
      <c r="P3278" s="2">
        <v>0</v>
      </c>
      <c r="Q3278" s="39">
        <v>305.82</v>
      </c>
      <c r="R3278" s="2">
        <v>39.756599999999999</v>
      </c>
      <c r="S3278" s="2">
        <v>0</v>
      </c>
      <c r="T3278" s="2">
        <v>0</v>
      </c>
      <c r="U3278" s="39">
        <v>345.57659999999998</v>
      </c>
      <c r="V3278" s="2">
        <v>0</v>
      </c>
      <c r="W3278" s="2" t="s">
        <v>1</v>
      </c>
      <c r="X3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8"/>
      <c r="Z3278"/>
      <c r="AA3278"/>
    </row>
    <row r="3279" spans="5:27" hidden="1">
      <c r="E3279" s="2" t="s">
        <v>8563</v>
      </c>
      <c r="F3279" s="2" t="s">
        <v>8604</v>
      </c>
      <c r="G3279" s="2" t="s">
        <v>1</v>
      </c>
      <c r="H3279" s="2" t="s">
        <v>0</v>
      </c>
      <c r="I3279" s="2" t="s">
        <v>8149</v>
      </c>
      <c r="J3279" s="2" t="s">
        <v>8150</v>
      </c>
      <c r="K3279" s="41">
        <v>2463</v>
      </c>
      <c r="L3279" s="48">
        <v>2463</v>
      </c>
      <c r="M3279" s="49" t="s">
        <v>343</v>
      </c>
      <c r="N3279" s="39" t="s">
        <v>344</v>
      </c>
      <c r="O3279" s="2">
        <v>0</v>
      </c>
      <c r="P3279" s="2">
        <v>0</v>
      </c>
      <c r="Q3279" s="39">
        <v>42.77</v>
      </c>
      <c r="R3279" s="2">
        <v>5.5601000000000003</v>
      </c>
      <c r="S3279" s="2">
        <v>0</v>
      </c>
      <c r="T3279" s="2">
        <v>0</v>
      </c>
      <c r="U3279" s="39">
        <v>48.330100000000002</v>
      </c>
      <c r="V3279" s="2">
        <v>0</v>
      </c>
      <c r="W3279" s="2" t="s">
        <v>1</v>
      </c>
      <c r="X3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79"/>
      <c r="Z3279"/>
      <c r="AA3279"/>
    </row>
    <row r="3280" spans="5:27" hidden="1">
      <c r="E3280" s="2" t="s">
        <v>8563</v>
      </c>
      <c r="F3280" s="2" t="s">
        <v>8604</v>
      </c>
      <c r="G3280" s="2" t="s">
        <v>1</v>
      </c>
      <c r="H3280" s="2" t="s">
        <v>0</v>
      </c>
      <c r="I3280" s="2" t="s">
        <v>8149</v>
      </c>
      <c r="J3280" s="2" t="s">
        <v>8150</v>
      </c>
      <c r="K3280" s="41">
        <v>2464</v>
      </c>
      <c r="L3280" s="48">
        <v>2464</v>
      </c>
      <c r="M3280" s="49">
        <v>0</v>
      </c>
      <c r="N3280" s="39" t="s">
        <v>8606</v>
      </c>
      <c r="O3280" s="2">
        <v>0</v>
      </c>
      <c r="P3280" s="2">
        <v>0</v>
      </c>
      <c r="Q3280" s="39">
        <v>267.07</v>
      </c>
      <c r="R3280" s="2">
        <v>34.719099999999997</v>
      </c>
      <c r="S3280" s="2">
        <v>0</v>
      </c>
      <c r="T3280" s="2">
        <v>0</v>
      </c>
      <c r="U3280" s="39">
        <v>301.78909999999996</v>
      </c>
      <c r="V3280" s="2" t="s">
        <v>8605</v>
      </c>
      <c r="W3280" s="2" t="s">
        <v>1</v>
      </c>
      <c r="X3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0"/>
      <c r="Z3280"/>
      <c r="AA3280"/>
    </row>
    <row r="3281" spans="5:27" hidden="1">
      <c r="E3281" s="2" t="s">
        <v>8563</v>
      </c>
      <c r="F3281" s="2" t="s">
        <v>8601</v>
      </c>
      <c r="G3281" s="2" t="s">
        <v>1</v>
      </c>
      <c r="H3281" s="2" t="s">
        <v>0</v>
      </c>
      <c r="I3281" s="2" t="s">
        <v>8149</v>
      </c>
      <c r="J3281" s="2" t="s">
        <v>8150</v>
      </c>
      <c r="K3281" s="41">
        <v>2465</v>
      </c>
      <c r="L3281" s="48">
        <v>2465</v>
      </c>
      <c r="M3281" s="49" t="s">
        <v>7871</v>
      </c>
      <c r="N3281" s="39" t="s">
        <v>7872</v>
      </c>
      <c r="O3281" s="2">
        <v>0</v>
      </c>
      <c r="P3281" s="2">
        <v>0</v>
      </c>
      <c r="Q3281" s="39">
        <v>124.34</v>
      </c>
      <c r="R3281" s="2">
        <v>16.164200000000001</v>
      </c>
      <c r="S3281" s="2">
        <v>0</v>
      </c>
      <c r="T3281" s="2">
        <v>0</v>
      </c>
      <c r="U3281" s="39">
        <v>140.5042</v>
      </c>
      <c r="V3281" s="2">
        <v>0</v>
      </c>
      <c r="W3281" s="2" t="s">
        <v>1</v>
      </c>
      <c r="X3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1"/>
      <c r="Z3281"/>
      <c r="AA3281"/>
    </row>
    <row r="3282" spans="5:27" hidden="1">
      <c r="E3282" s="2" t="s">
        <v>8563</v>
      </c>
      <c r="F3282" s="2" t="s">
        <v>8601</v>
      </c>
      <c r="G3282" s="2" t="s">
        <v>1</v>
      </c>
      <c r="H3282" s="2" t="s">
        <v>0</v>
      </c>
      <c r="I3282" s="2" t="s">
        <v>8149</v>
      </c>
      <c r="J3282" s="2" t="s">
        <v>8150</v>
      </c>
      <c r="K3282" s="41">
        <v>2466</v>
      </c>
      <c r="L3282" s="48">
        <v>2466</v>
      </c>
      <c r="M3282" s="49">
        <v>0</v>
      </c>
      <c r="N3282" s="39" t="s">
        <v>844</v>
      </c>
      <c r="O3282" s="2">
        <v>0</v>
      </c>
      <c r="P3282" s="2">
        <v>0</v>
      </c>
      <c r="Q3282" s="39">
        <v>63.17</v>
      </c>
      <c r="R3282" s="2">
        <v>8.2121000000000013</v>
      </c>
      <c r="S3282" s="2">
        <v>0</v>
      </c>
      <c r="T3282" s="2">
        <v>0</v>
      </c>
      <c r="U3282" s="39">
        <v>71.382100000000008</v>
      </c>
      <c r="V3282" s="2" t="s">
        <v>8377</v>
      </c>
      <c r="W3282" s="2" t="s">
        <v>1</v>
      </c>
      <c r="X3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2"/>
      <c r="Z3282"/>
      <c r="AA3282"/>
    </row>
    <row r="3283" spans="5:27" hidden="1">
      <c r="E3283" s="2" t="s">
        <v>8563</v>
      </c>
      <c r="F3283" s="2" t="s">
        <v>8601</v>
      </c>
      <c r="G3283" s="2" t="s">
        <v>1</v>
      </c>
      <c r="H3283" s="2" t="s">
        <v>0</v>
      </c>
      <c r="I3283" s="2" t="s">
        <v>8149</v>
      </c>
      <c r="J3283" s="2" t="s">
        <v>8150</v>
      </c>
      <c r="K3283" s="41">
        <v>2467</v>
      </c>
      <c r="L3283" s="48">
        <v>2467</v>
      </c>
      <c r="M3283" s="49" t="s">
        <v>155</v>
      </c>
      <c r="N3283" s="39" t="s">
        <v>156</v>
      </c>
      <c r="O3283" s="2">
        <v>0</v>
      </c>
      <c r="P3283" s="2">
        <v>0</v>
      </c>
      <c r="Q3283" s="39">
        <v>304.25</v>
      </c>
      <c r="R3283" s="2">
        <v>39.552500000000002</v>
      </c>
      <c r="S3283" s="2">
        <v>0</v>
      </c>
      <c r="T3283" s="2">
        <v>0</v>
      </c>
      <c r="U3283" s="39">
        <v>343.80250000000001</v>
      </c>
      <c r="V3283" s="2">
        <v>0</v>
      </c>
      <c r="W3283" s="2" t="s">
        <v>1</v>
      </c>
      <c r="X3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3"/>
      <c r="Z3283"/>
      <c r="AA3283"/>
    </row>
    <row r="3284" spans="5:27" hidden="1">
      <c r="E3284" s="2" t="s">
        <v>8563</v>
      </c>
      <c r="F3284" s="2" t="s">
        <v>8601</v>
      </c>
      <c r="G3284" s="2" t="s">
        <v>1</v>
      </c>
      <c r="H3284" s="2" t="s">
        <v>0</v>
      </c>
      <c r="I3284" s="2" t="s">
        <v>8149</v>
      </c>
      <c r="J3284" s="2" t="s">
        <v>8150</v>
      </c>
      <c r="K3284" s="41">
        <v>2468</v>
      </c>
      <c r="L3284" s="48">
        <v>2468</v>
      </c>
      <c r="M3284" s="49" t="s">
        <v>307</v>
      </c>
      <c r="N3284" s="39" t="s">
        <v>308</v>
      </c>
      <c r="O3284" s="2">
        <v>0</v>
      </c>
      <c r="P3284" s="2">
        <v>0</v>
      </c>
      <c r="Q3284" s="39">
        <v>21.95</v>
      </c>
      <c r="R3284" s="2">
        <v>2.8534999999999999</v>
      </c>
      <c r="S3284" s="2">
        <v>0</v>
      </c>
      <c r="T3284" s="2">
        <v>0</v>
      </c>
      <c r="U3284" s="39">
        <v>24.8035</v>
      </c>
      <c r="V3284" s="2">
        <v>0</v>
      </c>
      <c r="W3284" s="2" t="s">
        <v>1</v>
      </c>
      <c r="X3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4"/>
      <c r="Z3284"/>
      <c r="AA3284"/>
    </row>
    <row r="3285" spans="5:27" hidden="1">
      <c r="E3285" s="2" t="s">
        <v>8563</v>
      </c>
      <c r="F3285" s="2" t="s">
        <v>8601</v>
      </c>
      <c r="G3285" s="2" t="s">
        <v>1</v>
      </c>
      <c r="H3285" s="2" t="s">
        <v>0</v>
      </c>
      <c r="I3285" s="2" t="s">
        <v>8149</v>
      </c>
      <c r="J3285" s="2" t="s">
        <v>8150</v>
      </c>
      <c r="K3285" s="41">
        <v>2469</v>
      </c>
      <c r="L3285" s="48">
        <v>2469</v>
      </c>
      <c r="M3285" s="49" t="s">
        <v>333</v>
      </c>
      <c r="N3285" s="39" t="s">
        <v>334</v>
      </c>
      <c r="O3285" s="2">
        <v>0</v>
      </c>
      <c r="P3285" s="2">
        <v>0</v>
      </c>
      <c r="Q3285" s="39">
        <v>16.190000000000001</v>
      </c>
      <c r="R3285" s="2">
        <v>2.1047000000000002</v>
      </c>
      <c r="S3285" s="2">
        <v>0</v>
      </c>
      <c r="T3285" s="2">
        <v>0</v>
      </c>
      <c r="U3285" s="39">
        <v>18.294700000000002</v>
      </c>
      <c r="V3285" s="2">
        <v>0</v>
      </c>
      <c r="W3285" s="2" t="s">
        <v>1</v>
      </c>
      <c r="X3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5"/>
      <c r="Z3285"/>
      <c r="AA3285"/>
    </row>
    <row r="3286" spans="5:27" hidden="1">
      <c r="E3286" s="2" t="s">
        <v>8563</v>
      </c>
      <c r="F3286" s="2" t="s">
        <v>8601</v>
      </c>
      <c r="G3286" s="2" t="s">
        <v>1</v>
      </c>
      <c r="H3286" s="2" t="s">
        <v>0</v>
      </c>
      <c r="I3286" s="2" t="s">
        <v>8149</v>
      </c>
      <c r="J3286" s="2" t="s">
        <v>8150</v>
      </c>
      <c r="K3286" s="41">
        <v>2470</v>
      </c>
      <c r="L3286" s="48">
        <v>2470</v>
      </c>
      <c r="M3286" s="49" t="s">
        <v>239</v>
      </c>
      <c r="N3286" s="39" t="s">
        <v>240</v>
      </c>
      <c r="O3286" s="2">
        <v>0</v>
      </c>
      <c r="P3286" s="2">
        <v>0</v>
      </c>
      <c r="Q3286" s="39">
        <v>19248.599999999999</v>
      </c>
      <c r="R3286" s="2">
        <v>2502.3179999999998</v>
      </c>
      <c r="S3286" s="2">
        <v>0</v>
      </c>
      <c r="T3286" s="2">
        <v>0</v>
      </c>
      <c r="U3286" s="39">
        <v>21750.917999999998</v>
      </c>
      <c r="V3286" s="2">
        <v>0</v>
      </c>
      <c r="W3286" s="2" t="s">
        <v>1</v>
      </c>
      <c r="X3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6"/>
      <c r="Z3286"/>
      <c r="AA3286"/>
    </row>
    <row r="3287" spans="5:27" hidden="1">
      <c r="E3287" s="2" t="s">
        <v>8563</v>
      </c>
      <c r="F3287" s="2" t="s">
        <v>8601</v>
      </c>
      <c r="G3287" s="2" t="s">
        <v>1</v>
      </c>
      <c r="H3287" s="2" t="s">
        <v>0</v>
      </c>
      <c r="I3287" s="2" t="s">
        <v>8149</v>
      </c>
      <c r="J3287" s="2" t="s">
        <v>8150</v>
      </c>
      <c r="K3287" s="41">
        <v>2471</v>
      </c>
      <c r="L3287" s="48">
        <v>2471</v>
      </c>
      <c r="M3287" s="49" t="s">
        <v>313</v>
      </c>
      <c r="N3287" s="39" t="s">
        <v>314</v>
      </c>
      <c r="O3287" s="2">
        <v>0</v>
      </c>
      <c r="P3287" s="2">
        <v>0</v>
      </c>
      <c r="Q3287" s="39">
        <v>53.98</v>
      </c>
      <c r="R3287" s="2">
        <v>7.0173999999999994</v>
      </c>
      <c r="S3287" s="2">
        <v>0</v>
      </c>
      <c r="T3287" s="2">
        <v>0</v>
      </c>
      <c r="U3287" s="39">
        <v>60.997399999999999</v>
      </c>
      <c r="V3287" s="2">
        <v>0</v>
      </c>
      <c r="W3287" s="2" t="s">
        <v>1</v>
      </c>
      <c r="X3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7"/>
      <c r="Z3287"/>
      <c r="AA3287"/>
    </row>
    <row r="3288" spans="5:27" hidden="1">
      <c r="E3288" s="2" t="s">
        <v>8563</v>
      </c>
      <c r="F3288" s="2" t="s">
        <v>8601</v>
      </c>
      <c r="G3288" s="2" t="s">
        <v>1</v>
      </c>
      <c r="H3288" s="2" t="s">
        <v>0</v>
      </c>
      <c r="I3288" s="2" t="s">
        <v>8149</v>
      </c>
      <c r="J3288" s="2" t="s">
        <v>8150</v>
      </c>
      <c r="K3288" s="41">
        <v>2472</v>
      </c>
      <c r="L3288" s="48">
        <v>2472</v>
      </c>
      <c r="M3288" s="49" t="s">
        <v>118</v>
      </c>
      <c r="N3288" s="39" t="s">
        <v>119</v>
      </c>
      <c r="O3288" s="2">
        <v>0</v>
      </c>
      <c r="P3288" s="2">
        <v>0</v>
      </c>
      <c r="Q3288" s="39">
        <v>5.8</v>
      </c>
      <c r="R3288" s="2">
        <v>0.754</v>
      </c>
      <c r="S3288" s="2">
        <v>0</v>
      </c>
      <c r="T3288" s="2">
        <v>0</v>
      </c>
      <c r="U3288" s="39">
        <v>6.5540000000000003</v>
      </c>
      <c r="V3288" s="2">
        <v>0</v>
      </c>
      <c r="W3288" s="2" t="s">
        <v>1</v>
      </c>
      <c r="X3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8"/>
      <c r="Z3288"/>
      <c r="AA3288"/>
    </row>
    <row r="3289" spans="5:27" hidden="1">
      <c r="E3289" s="2" t="s">
        <v>8563</v>
      </c>
      <c r="F3289" s="2" t="s">
        <v>8601</v>
      </c>
      <c r="G3289" s="2" t="s">
        <v>1</v>
      </c>
      <c r="H3289" s="2" t="s">
        <v>0</v>
      </c>
      <c r="I3289" s="2" t="s">
        <v>8149</v>
      </c>
      <c r="J3289" s="2" t="s">
        <v>8150</v>
      </c>
      <c r="K3289" s="41">
        <v>2473</v>
      </c>
      <c r="L3289" s="48">
        <v>2473</v>
      </c>
      <c r="M3289" s="49" t="s">
        <v>550</v>
      </c>
      <c r="N3289" s="39" t="s">
        <v>551</v>
      </c>
      <c r="O3289" s="2">
        <v>0</v>
      </c>
      <c r="P3289" s="2">
        <v>0</v>
      </c>
      <c r="Q3289" s="39">
        <v>17.96</v>
      </c>
      <c r="R3289" s="2">
        <v>2.3348</v>
      </c>
      <c r="S3289" s="2">
        <v>0</v>
      </c>
      <c r="T3289" s="2">
        <v>0</v>
      </c>
      <c r="U3289" s="39">
        <v>20.294800000000002</v>
      </c>
      <c r="V3289" s="2">
        <v>0</v>
      </c>
      <c r="W3289" s="2" t="s">
        <v>1</v>
      </c>
      <c r="X3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89"/>
      <c r="Z3289"/>
      <c r="AA3289"/>
    </row>
    <row r="3290" spans="5:27" hidden="1">
      <c r="E3290" s="2" t="s">
        <v>8563</v>
      </c>
      <c r="F3290" s="2" t="s">
        <v>8601</v>
      </c>
      <c r="G3290" s="2" t="s">
        <v>1</v>
      </c>
      <c r="H3290" s="2" t="s">
        <v>0</v>
      </c>
      <c r="I3290" s="2" t="s">
        <v>8149</v>
      </c>
      <c r="J3290" s="2" t="s">
        <v>8150</v>
      </c>
      <c r="K3290" s="41">
        <v>2474</v>
      </c>
      <c r="L3290" s="48">
        <v>2474</v>
      </c>
      <c r="M3290" s="49" t="s">
        <v>118</v>
      </c>
      <c r="N3290" s="39" t="s">
        <v>119</v>
      </c>
      <c r="O3290" s="2">
        <v>0</v>
      </c>
      <c r="P3290" s="2">
        <v>0</v>
      </c>
      <c r="Q3290" s="39">
        <v>26.3</v>
      </c>
      <c r="R3290" s="2">
        <v>3.419</v>
      </c>
      <c r="S3290" s="2">
        <v>0</v>
      </c>
      <c r="T3290" s="2">
        <v>0</v>
      </c>
      <c r="U3290" s="39">
        <v>29.719000000000001</v>
      </c>
      <c r="V3290" s="2">
        <v>0</v>
      </c>
      <c r="W3290" s="2" t="s">
        <v>1</v>
      </c>
      <c r="X3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0"/>
      <c r="Z3290"/>
      <c r="AA3290"/>
    </row>
    <row r="3291" spans="5:27" hidden="1">
      <c r="E3291" s="2" t="s">
        <v>8563</v>
      </c>
      <c r="F3291" s="2" t="s">
        <v>8601</v>
      </c>
      <c r="G3291" s="2" t="s">
        <v>1</v>
      </c>
      <c r="H3291" s="2" t="s">
        <v>0</v>
      </c>
      <c r="I3291" s="2" t="s">
        <v>8149</v>
      </c>
      <c r="J3291" s="2" t="s">
        <v>8150</v>
      </c>
      <c r="K3291" s="41">
        <v>2475</v>
      </c>
      <c r="L3291" s="48">
        <v>2475</v>
      </c>
      <c r="M3291" s="49" t="s">
        <v>118</v>
      </c>
      <c r="N3291" s="39" t="s">
        <v>119</v>
      </c>
      <c r="O3291" s="2">
        <v>0</v>
      </c>
      <c r="P3291" s="2">
        <v>0</v>
      </c>
      <c r="Q3291" s="39">
        <v>21</v>
      </c>
      <c r="R3291" s="2">
        <v>2.73</v>
      </c>
      <c r="S3291" s="2">
        <v>0</v>
      </c>
      <c r="T3291" s="2">
        <v>0</v>
      </c>
      <c r="U3291" s="39">
        <v>23.73</v>
      </c>
      <c r="V3291" s="2">
        <v>0</v>
      </c>
      <c r="W3291" s="2" t="s">
        <v>1</v>
      </c>
      <c r="X3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1"/>
      <c r="Z3291"/>
      <c r="AA3291"/>
    </row>
    <row r="3292" spans="5:27" hidden="1">
      <c r="E3292" s="2" t="s">
        <v>8563</v>
      </c>
      <c r="F3292" s="2" t="s">
        <v>8601</v>
      </c>
      <c r="G3292" s="2" t="s">
        <v>1</v>
      </c>
      <c r="H3292" s="2" t="s">
        <v>0</v>
      </c>
      <c r="I3292" s="2" t="s">
        <v>8149</v>
      </c>
      <c r="J3292" s="2" t="s">
        <v>8150</v>
      </c>
      <c r="K3292" s="41">
        <v>2476</v>
      </c>
      <c r="L3292" s="48">
        <v>2476</v>
      </c>
      <c r="M3292" s="49">
        <v>0</v>
      </c>
      <c r="N3292" s="39" t="s">
        <v>8603</v>
      </c>
      <c r="O3292" s="2">
        <v>0</v>
      </c>
      <c r="P3292" s="2">
        <v>0</v>
      </c>
      <c r="Q3292" s="39">
        <v>71.67</v>
      </c>
      <c r="R3292" s="2">
        <v>9.3170999999999999</v>
      </c>
      <c r="S3292" s="2">
        <v>0</v>
      </c>
      <c r="T3292" s="2">
        <v>0</v>
      </c>
      <c r="U3292" s="39">
        <v>80.987099999999998</v>
      </c>
      <c r="V3292" s="2" t="s">
        <v>8602</v>
      </c>
      <c r="W3292" s="2" t="s">
        <v>1</v>
      </c>
      <c r="X3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2"/>
      <c r="Z3292"/>
      <c r="AA3292"/>
    </row>
    <row r="3293" spans="5:27" hidden="1">
      <c r="E3293" s="2" t="s">
        <v>8563</v>
      </c>
      <c r="F3293" s="2" t="s">
        <v>8601</v>
      </c>
      <c r="G3293" s="2" t="s">
        <v>1</v>
      </c>
      <c r="H3293" s="2" t="s">
        <v>0</v>
      </c>
      <c r="I3293" s="2" t="s">
        <v>8149</v>
      </c>
      <c r="J3293" s="2" t="s">
        <v>8150</v>
      </c>
      <c r="K3293" s="41">
        <v>2477</v>
      </c>
      <c r="L3293" s="48">
        <v>2477</v>
      </c>
      <c r="M3293" s="49" t="s">
        <v>249</v>
      </c>
      <c r="N3293" s="39" t="s">
        <v>250</v>
      </c>
      <c r="O3293" s="2">
        <v>0</v>
      </c>
      <c r="P3293" s="2">
        <v>0</v>
      </c>
      <c r="Q3293" s="39">
        <v>122</v>
      </c>
      <c r="R3293" s="2">
        <v>15.860000000000001</v>
      </c>
      <c r="S3293" s="2">
        <v>0</v>
      </c>
      <c r="T3293" s="2">
        <v>0</v>
      </c>
      <c r="U3293" s="39">
        <v>137.86000000000001</v>
      </c>
      <c r="V3293" s="2">
        <v>0</v>
      </c>
      <c r="W3293" s="2" t="s">
        <v>1</v>
      </c>
      <c r="X3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3"/>
      <c r="Z3293"/>
      <c r="AA3293"/>
    </row>
    <row r="3294" spans="5:27" hidden="1">
      <c r="E3294" s="2" t="s">
        <v>8563</v>
      </c>
      <c r="F3294" s="2" t="s">
        <v>8601</v>
      </c>
      <c r="G3294" s="2" t="s">
        <v>1</v>
      </c>
      <c r="H3294" s="2" t="s">
        <v>0</v>
      </c>
      <c r="I3294" s="2" t="s">
        <v>8149</v>
      </c>
      <c r="J3294" s="2" t="s">
        <v>8150</v>
      </c>
      <c r="K3294" s="41">
        <v>2478</v>
      </c>
      <c r="L3294" s="48">
        <v>2478</v>
      </c>
      <c r="M3294" s="49">
        <v>0</v>
      </c>
      <c r="N3294" s="39" t="s">
        <v>593</v>
      </c>
      <c r="O3294" s="2">
        <v>0</v>
      </c>
      <c r="P3294" s="2">
        <v>0</v>
      </c>
      <c r="Q3294" s="39">
        <v>42.4</v>
      </c>
      <c r="R3294" s="2">
        <v>5.5119999999999996</v>
      </c>
      <c r="S3294" s="2">
        <v>0</v>
      </c>
      <c r="T3294" s="2">
        <v>0</v>
      </c>
      <c r="U3294" s="39">
        <v>47.911999999999999</v>
      </c>
      <c r="V3294" s="2" t="s">
        <v>8386</v>
      </c>
      <c r="W3294" s="2" t="s">
        <v>1</v>
      </c>
      <c r="X3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4"/>
      <c r="Z3294"/>
      <c r="AA3294"/>
    </row>
    <row r="3295" spans="5:27" hidden="1">
      <c r="E3295" s="2" t="s">
        <v>8563</v>
      </c>
      <c r="F3295" s="2" t="s">
        <v>8601</v>
      </c>
      <c r="G3295" s="2" t="s">
        <v>1</v>
      </c>
      <c r="H3295" s="2" t="s">
        <v>0</v>
      </c>
      <c r="I3295" s="2" t="s">
        <v>8149</v>
      </c>
      <c r="J3295" s="2" t="s">
        <v>8150</v>
      </c>
      <c r="K3295" s="41">
        <v>2479</v>
      </c>
      <c r="L3295" s="48">
        <v>2479</v>
      </c>
      <c r="M3295" s="49">
        <v>0</v>
      </c>
      <c r="N3295" s="39" t="s">
        <v>619</v>
      </c>
      <c r="O3295" s="2">
        <v>0</v>
      </c>
      <c r="P3295" s="2">
        <v>0</v>
      </c>
      <c r="Q3295" s="39">
        <v>108.73</v>
      </c>
      <c r="R3295" s="2">
        <v>14.134900000000002</v>
      </c>
      <c r="S3295" s="2">
        <v>0</v>
      </c>
      <c r="T3295" s="2">
        <v>0</v>
      </c>
      <c r="U3295" s="39">
        <v>122.86490000000001</v>
      </c>
      <c r="V3295" s="2" t="s">
        <v>8525</v>
      </c>
      <c r="W3295" s="2" t="s">
        <v>1</v>
      </c>
      <c r="X3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5"/>
      <c r="Z3295"/>
      <c r="AA3295"/>
    </row>
    <row r="3296" spans="5:27" hidden="1">
      <c r="E3296" s="2" t="s">
        <v>8563</v>
      </c>
      <c r="F3296" s="2" t="s">
        <v>8601</v>
      </c>
      <c r="G3296" s="2" t="s">
        <v>1</v>
      </c>
      <c r="H3296" s="2" t="s">
        <v>0</v>
      </c>
      <c r="I3296" s="2" t="s">
        <v>8149</v>
      </c>
      <c r="J3296" s="2" t="s">
        <v>8150</v>
      </c>
      <c r="K3296" s="41">
        <v>2480</v>
      </c>
      <c r="L3296" s="48">
        <v>2480</v>
      </c>
      <c r="M3296" s="49">
        <v>0</v>
      </c>
      <c r="N3296" s="39" t="s">
        <v>619</v>
      </c>
      <c r="O3296" s="2">
        <v>0</v>
      </c>
      <c r="P3296" s="2">
        <v>0</v>
      </c>
      <c r="Q3296" s="39">
        <v>18.5</v>
      </c>
      <c r="R3296" s="2">
        <v>2.4050000000000002</v>
      </c>
      <c r="S3296" s="2">
        <v>0</v>
      </c>
      <c r="T3296" s="2">
        <v>0</v>
      </c>
      <c r="U3296" s="39">
        <v>20.905000000000001</v>
      </c>
      <c r="V3296" s="2" t="s">
        <v>8525</v>
      </c>
      <c r="W3296" s="2" t="s">
        <v>1</v>
      </c>
      <c r="X3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6"/>
      <c r="Z3296"/>
      <c r="AA3296"/>
    </row>
    <row r="3297" spans="5:27" hidden="1">
      <c r="E3297" s="2" t="s">
        <v>8563</v>
      </c>
      <c r="F3297" s="2" t="s">
        <v>8601</v>
      </c>
      <c r="G3297" s="2" t="s">
        <v>1</v>
      </c>
      <c r="H3297" s="2" t="s">
        <v>0</v>
      </c>
      <c r="I3297" s="2" t="s">
        <v>8149</v>
      </c>
      <c r="J3297" s="2" t="s">
        <v>8150</v>
      </c>
      <c r="K3297" s="41">
        <v>2481</v>
      </c>
      <c r="L3297" s="48">
        <v>2481</v>
      </c>
      <c r="M3297" s="49" t="s">
        <v>755</v>
      </c>
      <c r="N3297" s="39" t="s">
        <v>756</v>
      </c>
      <c r="O3297" s="2">
        <v>0</v>
      </c>
      <c r="P3297" s="2">
        <v>0</v>
      </c>
      <c r="Q3297" s="39">
        <v>19153.02</v>
      </c>
      <c r="R3297" s="2">
        <v>2489.8926000000001</v>
      </c>
      <c r="S3297" s="2">
        <v>0</v>
      </c>
      <c r="T3297" s="2">
        <v>0</v>
      </c>
      <c r="U3297" s="39">
        <v>21642.9126</v>
      </c>
      <c r="V3297" s="2">
        <v>0</v>
      </c>
      <c r="W3297" s="2" t="s">
        <v>1</v>
      </c>
      <c r="X3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7"/>
      <c r="Z3297"/>
      <c r="AA3297"/>
    </row>
    <row r="3298" spans="5:27" hidden="1">
      <c r="E3298" s="2" t="s">
        <v>8563</v>
      </c>
      <c r="F3298" s="2" t="s">
        <v>8601</v>
      </c>
      <c r="G3298" s="2" t="s">
        <v>1</v>
      </c>
      <c r="H3298" s="2" t="s">
        <v>0</v>
      </c>
      <c r="I3298" s="2" t="s">
        <v>8149</v>
      </c>
      <c r="J3298" s="2" t="s">
        <v>8150</v>
      </c>
      <c r="K3298" s="41">
        <v>2482</v>
      </c>
      <c r="L3298" s="48">
        <v>2482</v>
      </c>
      <c r="M3298" s="49" t="s">
        <v>7848</v>
      </c>
      <c r="N3298" s="39" t="s">
        <v>7847</v>
      </c>
      <c r="O3298" s="2">
        <v>0</v>
      </c>
      <c r="P3298" s="2">
        <v>0</v>
      </c>
      <c r="Q3298" s="39">
        <v>0</v>
      </c>
      <c r="R3298" s="2">
        <v>0</v>
      </c>
      <c r="S3298" s="2">
        <v>0</v>
      </c>
      <c r="T3298" s="2">
        <v>0</v>
      </c>
      <c r="U3298" s="39">
        <v>0</v>
      </c>
      <c r="V3298" s="2">
        <v>0</v>
      </c>
      <c r="W3298" s="2" t="s">
        <v>1</v>
      </c>
      <c r="X3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8"/>
      <c r="Z3298"/>
      <c r="AA3298"/>
    </row>
    <row r="3299" spans="5:27" hidden="1">
      <c r="E3299" s="2" t="s">
        <v>8563</v>
      </c>
      <c r="F3299" s="2" t="s">
        <v>8601</v>
      </c>
      <c r="G3299" s="2" t="s">
        <v>1</v>
      </c>
      <c r="H3299" s="2" t="s">
        <v>0</v>
      </c>
      <c r="I3299" s="2" t="s">
        <v>8149</v>
      </c>
      <c r="J3299" s="2" t="s">
        <v>8150</v>
      </c>
      <c r="K3299" s="41">
        <v>2483</v>
      </c>
      <c r="L3299" s="48">
        <v>2483</v>
      </c>
      <c r="M3299" s="49" t="s">
        <v>425</v>
      </c>
      <c r="N3299" s="39" t="s">
        <v>426</v>
      </c>
      <c r="O3299" s="2">
        <v>0</v>
      </c>
      <c r="P3299" s="2">
        <v>0</v>
      </c>
      <c r="Q3299" s="39">
        <v>307.85000000000002</v>
      </c>
      <c r="R3299" s="2">
        <v>40.020500000000006</v>
      </c>
      <c r="S3299" s="2">
        <v>0</v>
      </c>
      <c r="T3299" s="2">
        <v>0</v>
      </c>
      <c r="U3299" s="39">
        <v>347.87050000000005</v>
      </c>
      <c r="V3299" s="2">
        <v>0</v>
      </c>
      <c r="W3299" s="2" t="s">
        <v>1</v>
      </c>
      <c r="X3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299"/>
      <c r="Z3299"/>
      <c r="AA3299"/>
    </row>
    <row r="3300" spans="5:27" hidden="1">
      <c r="E3300" s="2" t="s">
        <v>8563</v>
      </c>
      <c r="F3300" s="2" t="s">
        <v>8601</v>
      </c>
      <c r="G3300" s="2" t="s">
        <v>1</v>
      </c>
      <c r="H3300" s="2" t="s">
        <v>0</v>
      </c>
      <c r="I3300" s="2" t="s">
        <v>8149</v>
      </c>
      <c r="J3300" s="2" t="s">
        <v>8150</v>
      </c>
      <c r="K3300" s="41">
        <v>2484</v>
      </c>
      <c r="L3300" s="48">
        <v>2484</v>
      </c>
      <c r="M3300" s="49" t="s">
        <v>777</v>
      </c>
      <c r="N3300" s="39" t="s">
        <v>778</v>
      </c>
      <c r="O3300" s="2">
        <v>0</v>
      </c>
      <c r="P3300" s="2">
        <v>0</v>
      </c>
      <c r="Q3300" s="39">
        <v>205.9</v>
      </c>
      <c r="R3300" s="2">
        <v>26.767000000000003</v>
      </c>
      <c r="S3300" s="2">
        <v>0</v>
      </c>
      <c r="T3300" s="2">
        <v>0</v>
      </c>
      <c r="U3300" s="39">
        <v>232.667</v>
      </c>
      <c r="V3300" s="2">
        <v>0</v>
      </c>
      <c r="W3300" s="2" t="s">
        <v>1</v>
      </c>
      <c r="X3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0"/>
      <c r="Z3300"/>
      <c r="AA3300"/>
    </row>
    <row r="3301" spans="5:27" hidden="1">
      <c r="E3301" s="2" t="s">
        <v>8563</v>
      </c>
      <c r="F3301" s="2" t="s">
        <v>8601</v>
      </c>
      <c r="G3301" s="2" t="s">
        <v>1</v>
      </c>
      <c r="H3301" s="2" t="s">
        <v>0</v>
      </c>
      <c r="I3301" s="2" t="s">
        <v>8149</v>
      </c>
      <c r="J3301" s="2" t="s">
        <v>8150</v>
      </c>
      <c r="K3301" s="41">
        <v>2485</v>
      </c>
      <c r="L3301" s="48">
        <v>2485</v>
      </c>
      <c r="M3301" s="49" t="s">
        <v>421</v>
      </c>
      <c r="N3301" s="39" t="s">
        <v>422</v>
      </c>
      <c r="O3301" s="2">
        <v>0</v>
      </c>
      <c r="P3301" s="2">
        <v>0</v>
      </c>
      <c r="Q3301" s="39">
        <v>62.53</v>
      </c>
      <c r="R3301" s="2">
        <v>8.1288999999999998</v>
      </c>
      <c r="S3301" s="2">
        <v>0</v>
      </c>
      <c r="T3301" s="2">
        <v>0</v>
      </c>
      <c r="U3301" s="39">
        <v>70.658900000000003</v>
      </c>
      <c r="V3301" s="2">
        <v>0</v>
      </c>
      <c r="W3301" s="2" t="s">
        <v>1</v>
      </c>
      <c r="X3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1"/>
      <c r="Z3301"/>
      <c r="AA3301"/>
    </row>
    <row r="3302" spans="5:27" hidden="1">
      <c r="E3302" s="2" t="s">
        <v>8563</v>
      </c>
      <c r="F3302" s="2" t="s">
        <v>8601</v>
      </c>
      <c r="G3302" s="2" t="s">
        <v>1</v>
      </c>
      <c r="H3302" s="2" t="s">
        <v>0</v>
      </c>
      <c r="I3302" s="2" t="s">
        <v>8149</v>
      </c>
      <c r="J3302" s="2" t="s">
        <v>8150</v>
      </c>
      <c r="K3302" s="41">
        <v>2486</v>
      </c>
      <c r="L3302" s="48">
        <v>2486</v>
      </c>
      <c r="M3302" s="49">
        <v>0</v>
      </c>
      <c r="N3302" s="39" t="s">
        <v>844</v>
      </c>
      <c r="O3302" s="2">
        <v>0</v>
      </c>
      <c r="P3302" s="2">
        <v>0</v>
      </c>
      <c r="Q3302" s="39">
        <v>42.78</v>
      </c>
      <c r="R3302" s="2">
        <v>5.5613999999999999</v>
      </c>
      <c r="S3302" s="2">
        <v>0</v>
      </c>
      <c r="T3302" s="2">
        <v>0</v>
      </c>
      <c r="U3302" s="39">
        <v>48.3414</v>
      </c>
      <c r="V3302" s="2" t="s">
        <v>8377</v>
      </c>
      <c r="W3302" s="2" t="s">
        <v>1</v>
      </c>
      <c r="X3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2"/>
      <c r="Z3302"/>
      <c r="AA3302"/>
    </row>
    <row r="3303" spans="5:27" hidden="1">
      <c r="E3303" s="2" t="s">
        <v>8563</v>
      </c>
      <c r="F3303" s="2" t="s">
        <v>8601</v>
      </c>
      <c r="G3303" s="2" t="s">
        <v>1</v>
      </c>
      <c r="H3303" s="2" t="s">
        <v>0</v>
      </c>
      <c r="I3303" s="2" t="s">
        <v>8149</v>
      </c>
      <c r="J3303" s="2" t="s">
        <v>8150</v>
      </c>
      <c r="K3303" s="41">
        <v>2487</v>
      </c>
      <c r="L3303" s="48">
        <v>2487</v>
      </c>
      <c r="M3303" s="49">
        <v>0</v>
      </c>
      <c r="N3303" s="39" t="s">
        <v>103</v>
      </c>
      <c r="O3303" s="2">
        <v>0</v>
      </c>
      <c r="P3303" s="2">
        <v>0</v>
      </c>
      <c r="Q3303" s="39">
        <v>63.17</v>
      </c>
      <c r="R3303" s="2">
        <v>8.2121000000000013</v>
      </c>
      <c r="S3303" s="2">
        <v>0</v>
      </c>
      <c r="T3303" s="2">
        <v>0</v>
      </c>
      <c r="U3303" s="39">
        <v>71.382100000000008</v>
      </c>
      <c r="V3303" s="2" t="s">
        <v>8378</v>
      </c>
      <c r="W3303" s="2" t="s">
        <v>1</v>
      </c>
      <c r="X3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3"/>
      <c r="Z3303"/>
      <c r="AA3303"/>
    </row>
    <row r="3304" spans="5:27" hidden="1">
      <c r="E3304" s="2" t="s">
        <v>8563</v>
      </c>
      <c r="F3304" s="2" t="s">
        <v>8601</v>
      </c>
      <c r="G3304" s="2" t="s">
        <v>1</v>
      </c>
      <c r="H3304" s="2" t="s">
        <v>0</v>
      </c>
      <c r="I3304" s="2" t="s">
        <v>8149</v>
      </c>
      <c r="J3304" s="2" t="s">
        <v>8150</v>
      </c>
      <c r="K3304" s="41">
        <v>2488</v>
      </c>
      <c r="L3304" s="48">
        <v>2488</v>
      </c>
      <c r="M3304" s="49" t="s">
        <v>77</v>
      </c>
      <c r="N3304" s="39" t="s">
        <v>78</v>
      </c>
      <c r="O3304" s="2">
        <v>0</v>
      </c>
      <c r="P3304" s="2">
        <v>0</v>
      </c>
      <c r="Q3304" s="39">
        <v>214.39</v>
      </c>
      <c r="R3304" s="2">
        <v>27.870699999999999</v>
      </c>
      <c r="S3304" s="2">
        <v>0</v>
      </c>
      <c r="T3304" s="2">
        <v>0</v>
      </c>
      <c r="U3304" s="39">
        <v>242.26069999999999</v>
      </c>
      <c r="V3304" s="2">
        <v>0</v>
      </c>
      <c r="W3304" s="2" t="s">
        <v>1</v>
      </c>
      <c r="X3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4"/>
      <c r="Z3304"/>
      <c r="AA3304"/>
    </row>
    <row r="3305" spans="5:27" hidden="1">
      <c r="E3305" s="2" t="s">
        <v>8563</v>
      </c>
      <c r="F3305" s="2" t="s">
        <v>8601</v>
      </c>
      <c r="G3305" s="2" t="s">
        <v>1</v>
      </c>
      <c r="H3305" s="2" t="s">
        <v>0</v>
      </c>
      <c r="I3305" s="2" t="s">
        <v>8149</v>
      </c>
      <c r="J3305" s="2" t="s">
        <v>8150</v>
      </c>
      <c r="K3305" s="41">
        <v>2489</v>
      </c>
      <c r="L3305" s="48">
        <v>2489</v>
      </c>
      <c r="M3305" s="49" t="s">
        <v>755</v>
      </c>
      <c r="N3305" s="39" t="s">
        <v>756</v>
      </c>
      <c r="O3305" s="2">
        <v>0</v>
      </c>
      <c r="P3305" s="2">
        <v>0</v>
      </c>
      <c r="Q3305" s="39">
        <v>19643.63</v>
      </c>
      <c r="R3305" s="2">
        <v>2553.6719000000003</v>
      </c>
      <c r="S3305" s="2">
        <v>0</v>
      </c>
      <c r="T3305" s="2">
        <v>0</v>
      </c>
      <c r="U3305" s="39">
        <v>22197.301900000002</v>
      </c>
      <c r="V3305" s="2">
        <v>0</v>
      </c>
      <c r="W3305" s="2" t="s">
        <v>1</v>
      </c>
      <c r="X3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5"/>
      <c r="Z3305"/>
      <c r="AA3305"/>
    </row>
    <row r="3306" spans="5:27" hidden="1">
      <c r="E3306" s="2" t="s">
        <v>8563</v>
      </c>
      <c r="F3306" s="2" t="s">
        <v>8601</v>
      </c>
      <c r="G3306" s="2" t="s">
        <v>1</v>
      </c>
      <c r="H3306" s="2" t="s">
        <v>0</v>
      </c>
      <c r="I3306" s="2" t="s">
        <v>8149</v>
      </c>
      <c r="J3306" s="2" t="s">
        <v>8150</v>
      </c>
      <c r="K3306" s="41">
        <v>2490</v>
      </c>
      <c r="L3306" s="48">
        <v>2490</v>
      </c>
      <c r="M3306" s="49" t="s">
        <v>7912</v>
      </c>
      <c r="N3306" s="39" t="s">
        <v>1148</v>
      </c>
      <c r="O3306" s="2">
        <v>0</v>
      </c>
      <c r="P3306" s="2">
        <v>0</v>
      </c>
      <c r="Q3306" s="39">
        <v>2637.84</v>
      </c>
      <c r="R3306" s="2">
        <v>342.91920000000005</v>
      </c>
      <c r="S3306" s="2">
        <v>0</v>
      </c>
      <c r="T3306" s="2">
        <v>0</v>
      </c>
      <c r="U3306" s="39">
        <v>2980.7592000000004</v>
      </c>
      <c r="V3306" s="2">
        <v>0</v>
      </c>
      <c r="W3306" s="2" t="s">
        <v>1</v>
      </c>
      <c r="X3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6"/>
      <c r="Z3306"/>
      <c r="AA3306"/>
    </row>
    <row r="3307" spans="5:27" hidden="1">
      <c r="E3307" s="2" t="s">
        <v>8563</v>
      </c>
      <c r="F3307" s="2" t="s">
        <v>8601</v>
      </c>
      <c r="G3307" s="2" t="s">
        <v>1</v>
      </c>
      <c r="H3307" s="2" t="s">
        <v>0</v>
      </c>
      <c r="I3307" s="2" t="s">
        <v>8149</v>
      </c>
      <c r="J3307" s="2" t="s">
        <v>8150</v>
      </c>
      <c r="K3307" s="41">
        <v>2491</v>
      </c>
      <c r="L3307" s="48">
        <v>2491</v>
      </c>
      <c r="M3307" s="49" t="s">
        <v>253</v>
      </c>
      <c r="N3307" s="39" t="s">
        <v>254</v>
      </c>
      <c r="O3307" s="2">
        <v>0</v>
      </c>
      <c r="P3307" s="2">
        <v>0</v>
      </c>
      <c r="Q3307" s="39">
        <v>1019.46</v>
      </c>
      <c r="R3307" s="2">
        <v>132.52980000000002</v>
      </c>
      <c r="S3307" s="2">
        <v>0</v>
      </c>
      <c r="T3307" s="2">
        <v>0</v>
      </c>
      <c r="U3307" s="39">
        <v>1151.9898000000001</v>
      </c>
      <c r="V3307" s="2">
        <v>0</v>
      </c>
      <c r="W3307" s="2" t="s">
        <v>1</v>
      </c>
      <c r="X3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7"/>
      <c r="Z3307"/>
      <c r="AA3307"/>
    </row>
    <row r="3308" spans="5:27" hidden="1">
      <c r="E3308" s="2" t="s">
        <v>8563</v>
      </c>
      <c r="F3308" s="2" t="s">
        <v>8601</v>
      </c>
      <c r="G3308" s="2" t="s">
        <v>1</v>
      </c>
      <c r="H3308" s="2" t="s">
        <v>0</v>
      </c>
      <c r="I3308" s="2" t="s">
        <v>8149</v>
      </c>
      <c r="J3308" s="2" t="s">
        <v>8150</v>
      </c>
      <c r="K3308" s="41">
        <v>2492</v>
      </c>
      <c r="L3308" s="48">
        <v>2492</v>
      </c>
      <c r="M3308" s="49" t="s">
        <v>118</v>
      </c>
      <c r="N3308" s="39" t="s">
        <v>119</v>
      </c>
      <c r="O3308" s="2">
        <v>0</v>
      </c>
      <c r="P3308" s="2">
        <v>0</v>
      </c>
      <c r="Q3308" s="39">
        <v>1210.6199999999999</v>
      </c>
      <c r="R3308" s="2">
        <v>157.38059999999999</v>
      </c>
      <c r="S3308" s="2">
        <v>0</v>
      </c>
      <c r="T3308" s="2">
        <v>0</v>
      </c>
      <c r="U3308" s="39">
        <v>1368.0005999999998</v>
      </c>
      <c r="V3308" s="2">
        <v>0</v>
      </c>
      <c r="W3308" s="2" t="s">
        <v>1</v>
      </c>
      <c r="X3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8"/>
      <c r="Z3308"/>
      <c r="AA3308"/>
    </row>
    <row r="3309" spans="5:27" hidden="1">
      <c r="E3309" s="2" t="s">
        <v>8563</v>
      </c>
      <c r="F3309" s="2" t="s">
        <v>8601</v>
      </c>
      <c r="G3309" s="2" t="s">
        <v>1</v>
      </c>
      <c r="H3309" s="2" t="s">
        <v>0</v>
      </c>
      <c r="I3309" s="2" t="s">
        <v>8149</v>
      </c>
      <c r="J3309" s="2" t="s">
        <v>8150</v>
      </c>
      <c r="K3309" s="41">
        <v>2493</v>
      </c>
      <c r="L3309" s="48">
        <v>2493</v>
      </c>
      <c r="M3309" s="49" t="s">
        <v>7848</v>
      </c>
      <c r="N3309" s="39" t="s">
        <v>7847</v>
      </c>
      <c r="O3309" s="2">
        <v>0</v>
      </c>
      <c r="P3309" s="2">
        <v>0</v>
      </c>
      <c r="Q3309" s="39">
        <v>0</v>
      </c>
      <c r="R3309" s="2">
        <v>0</v>
      </c>
      <c r="S3309" s="2">
        <v>0</v>
      </c>
      <c r="T3309" s="2">
        <v>0</v>
      </c>
      <c r="U3309" s="39">
        <v>0</v>
      </c>
      <c r="V3309" s="2">
        <v>0</v>
      </c>
      <c r="W3309" s="2" t="s">
        <v>1</v>
      </c>
      <c r="X3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09"/>
      <c r="Z3309"/>
      <c r="AA3309"/>
    </row>
    <row r="3310" spans="5:27" hidden="1">
      <c r="E3310" s="2" t="s">
        <v>8563</v>
      </c>
      <c r="F3310" s="2" t="s">
        <v>8601</v>
      </c>
      <c r="G3310" s="2" t="s">
        <v>1</v>
      </c>
      <c r="H3310" s="2" t="s">
        <v>0</v>
      </c>
      <c r="I3310" s="2" t="s">
        <v>8149</v>
      </c>
      <c r="J3310" s="2" t="s">
        <v>8150</v>
      </c>
      <c r="K3310" s="41">
        <v>2494</v>
      </c>
      <c r="L3310" s="48">
        <v>2494</v>
      </c>
      <c r="M3310" s="49" t="s">
        <v>514</v>
      </c>
      <c r="N3310" s="39" t="s">
        <v>515</v>
      </c>
      <c r="O3310" s="2">
        <v>0</v>
      </c>
      <c r="P3310" s="2">
        <v>0</v>
      </c>
      <c r="Q3310" s="39">
        <v>4811.87</v>
      </c>
      <c r="R3310" s="2">
        <v>625.54309999999998</v>
      </c>
      <c r="S3310" s="2">
        <v>0</v>
      </c>
      <c r="T3310" s="2">
        <v>0</v>
      </c>
      <c r="U3310" s="39">
        <v>5437.4130999999998</v>
      </c>
      <c r="V3310" s="2">
        <v>0</v>
      </c>
      <c r="W3310" s="2" t="s">
        <v>1</v>
      </c>
      <c r="X3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0"/>
      <c r="Z3310"/>
      <c r="AA3310"/>
    </row>
    <row r="3311" spans="5:27" hidden="1">
      <c r="E3311" s="2" t="s">
        <v>8563</v>
      </c>
      <c r="F3311" s="2" t="s">
        <v>8601</v>
      </c>
      <c r="G3311" s="2" t="s">
        <v>1</v>
      </c>
      <c r="H3311" s="2" t="s">
        <v>0</v>
      </c>
      <c r="I3311" s="2" t="s">
        <v>8149</v>
      </c>
      <c r="J3311" s="2" t="s">
        <v>8150</v>
      </c>
      <c r="K3311" s="41">
        <v>2495</v>
      </c>
      <c r="L3311" s="48">
        <v>2495</v>
      </c>
      <c r="M3311" s="49" t="s">
        <v>118</v>
      </c>
      <c r="N3311" s="39" t="s">
        <v>119</v>
      </c>
      <c r="O3311" s="2">
        <v>0</v>
      </c>
      <c r="P3311" s="2">
        <v>0</v>
      </c>
      <c r="Q3311" s="39">
        <v>93.19</v>
      </c>
      <c r="R3311" s="2">
        <v>12.114700000000001</v>
      </c>
      <c r="S3311" s="2">
        <v>0</v>
      </c>
      <c r="T3311" s="2">
        <v>0</v>
      </c>
      <c r="U3311" s="39">
        <v>105.3047</v>
      </c>
      <c r="V3311" s="2">
        <v>0</v>
      </c>
      <c r="W3311" s="2" t="s">
        <v>1</v>
      </c>
      <c r="X3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1"/>
      <c r="Z3311"/>
      <c r="AA3311"/>
    </row>
    <row r="3312" spans="5:27" hidden="1">
      <c r="E3312" s="2" t="s">
        <v>8563</v>
      </c>
      <c r="F3312" s="2" t="s">
        <v>8601</v>
      </c>
      <c r="G3312" s="2" t="s">
        <v>1</v>
      </c>
      <c r="H3312" s="2" t="s">
        <v>0</v>
      </c>
      <c r="I3312" s="2" t="s">
        <v>8149</v>
      </c>
      <c r="J3312" s="2" t="s">
        <v>8150</v>
      </c>
      <c r="K3312" s="41">
        <v>2496</v>
      </c>
      <c r="L3312" s="48">
        <v>2496</v>
      </c>
      <c r="M3312" s="49" t="s">
        <v>333</v>
      </c>
      <c r="N3312" s="39" t="s">
        <v>334</v>
      </c>
      <c r="O3312" s="2">
        <v>0</v>
      </c>
      <c r="P3312" s="2">
        <v>0</v>
      </c>
      <c r="Q3312" s="39">
        <v>26.55</v>
      </c>
      <c r="R3312" s="2">
        <v>3.4515000000000002</v>
      </c>
      <c r="S3312" s="2">
        <v>0</v>
      </c>
      <c r="T3312" s="2">
        <v>0</v>
      </c>
      <c r="U3312" s="39">
        <v>30.0015</v>
      </c>
      <c r="V3312" s="2">
        <v>0</v>
      </c>
      <c r="W3312" s="2" t="s">
        <v>1</v>
      </c>
      <c r="X3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2"/>
      <c r="Z3312"/>
      <c r="AA3312"/>
    </row>
    <row r="3313" spans="5:27" hidden="1">
      <c r="E3313" s="2" t="s">
        <v>8563</v>
      </c>
      <c r="F3313" s="2" t="s">
        <v>8600</v>
      </c>
      <c r="G3313" s="2" t="s">
        <v>1</v>
      </c>
      <c r="H3313" s="2" t="s">
        <v>0</v>
      </c>
      <c r="I3313" s="2" t="s">
        <v>8149</v>
      </c>
      <c r="J3313" s="2" t="s">
        <v>8150</v>
      </c>
      <c r="K3313" s="41">
        <v>2497</v>
      </c>
      <c r="L3313" s="48">
        <v>2497</v>
      </c>
      <c r="M3313" s="49" t="s">
        <v>8159</v>
      </c>
      <c r="N3313" s="39" t="s">
        <v>8162</v>
      </c>
      <c r="O3313" s="2">
        <v>0</v>
      </c>
      <c r="P3313" s="2">
        <v>0</v>
      </c>
      <c r="Q3313" s="39">
        <v>3.29</v>
      </c>
      <c r="R3313" s="2">
        <v>0.42770000000000002</v>
      </c>
      <c r="S3313" s="2">
        <v>0</v>
      </c>
      <c r="T3313" s="2">
        <v>0</v>
      </c>
      <c r="U3313" s="39">
        <v>3.7177000000000002</v>
      </c>
      <c r="V3313" s="2">
        <v>0</v>
      </c>
      <c r="W3313" s="2" t="s">
        <v>1</v>
      </c>
      <c r="X3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3"/>
      <c r="Z3313"/>
      <c r="AA3313"/>
    </row>
    <row r="3314" spans="5:27" hidden="1">
      <c r="E3314" s="2" t="s">
        <v>8563</v>
      </c>
      <c r="F3314" s="2" t="s">
        <v>8600</v>
      </c>
      <c r="G3314" s="2" t="s">
        <v>1</v>
      </c>
      <c r="H3314" s="2" t="s">
        <v>0</v>
      </c>
      <c r="I3314" s="2" t="s">
        <v>8149</v>
      </c>
      <c r="J3314" s="2" t="s">
        <v>8150</v>
      </c>
      <c r="K3314" s="41">
        <v>2498</v>
      </c>
      <c r="L3314" s="48">
        <v>2498</v>
      </c>
      <c r="M3314" s="49" t="s">
        <v>118</v>
      </c>
      <c r="N3314" s="39" t="s">
        <v>119</v>
      </c>
      <c r="O3314" s="2">
        <v>0</v>
      </c>
      <c r="P3314" s="2">
        <v>0</v>
      </c>
      <c r="Q3314" s="39">
        <v>44.81</v>
      </c>
      <c r="R3314" s="2">
        <v>5.8253000000000004</v>
      </c>
      <c r="S3314" s="2">
        <v>0</v>
      </c>
      <c r="T3314" s="2">
        <v>0</v>
      </c>
      <c r="U3314" s="39">
        <v>50.635300000000001</v>
      </c>
      <c r="V3314" s="2">
        <v>0</v>
      </c>
      <c r="W3314" s="2" t="s">
        <v>1</v>
      </c>
      <c r="X3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4"/>
      <c r="Z3314"/>
      <c r="AA3314"/>
    </row>
    <row r="3315" spans="5:27" hidden="1">
      <c r="E3315" s="2" t="s">
        <v>8563</v>
      </c>
      <c r="F3315" s="2" t="s">
        <v>8600</v>
      </c>
      <c r="G3315" s="2" t="s">
        <v>1</v>
      </c>
      <c r="H3315" s="2" t="s">
        <v>0</v>
      </c>
      <c r="I3315" s="2" t="s">
        <v>8149</v>
      </c>
      <c r="J3315" s="2" t="s">
        <v>8150</v>
      </c>
      <c r="K3315" s="41">
        <v>2499</v>
      </c>
      <c r="L3315" s="48">
        <v>2499</v>
      </c>
      <c r="M3315" s="49" t="s">
        <v>227</v>
      </c>
      <c r="N3315" s="39" t="s">
        <v>228</v>
      </c>
      <c r="O3315" s="2">
        <v>0</v>
      </c>
      <c r="P3315" s="2">
        <v>0</v>
      </c>
      <c r="Q3315" s="39">
        <v>145.68</v>
      </c>
      <c r="R3315" s="2">
        <v>18.938400000000001</v>
      </c>
      <c r="S3315" s="2">
        <v>0</v>
      </c>
      <c r="T3315" s="2">
        <v>0</v>
      </c>
      <c r="U3315" s="39">
        <v>164.61840000000001</v>
      </c>
      <c r="V3315" s="2">
        <v>0</v>
      </c>
      <c r="W3315" s="2" t="s">
        <v>1</v>
      </c>
      <c r="X3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5"/>
      <c r="Z3315"/>
      <c r="AA3315"/>
    </row>
    <row r="3316" spans="5:27" hidden="1">
      <c r="E3316" s="2" t="s">
        <v>8563</v>
      </c>
      <c r="F3316" s="2" t="s">
        <v>8600</v>
      </c>
      <c r="G3316" s="2" t="s">
        <v>1</v>
      </c>
      <c r="H3316" s="2" t="s">
        <v>0</v>
      </c>
      <c r="I3316" s="2" t="s">
        <v>8149</v>
      </c>
      <c r="J3316" s="2" t="s">
        <v>8150</v>
      </c>
      <c r="K3316" s="41">
        <v>2500</v>
      </c>
      <c r="L3316" s="48">
        <v>2500</v>
      </c>
      <c r="M3316" s="49" t="s">
        <v>118</v>
      </c>
      <c r="N3316" s="39" t="s">
        <v>119</v>
      </c>
      <c r="O3316" s="2">
        <v>0</v>
      </c>
      <c r="P3316" s="2">
        <v>0</v>
      </c>
      <c r="Q3316" s="39">
        <v>170.44</v>
      </c>
      <c r="R3316" s="2">
        <v>22.1572</v>
      </c>
      <c r="S3316" s="2">
        <v>0</v>
      </c>
      <c r="T3316" s="2">
        <v>0</v>
      </c>
      <c r="U3316" s="39">
        <v>192.59719999999999</v>
      </c>
      <c r="V3316" s="2">
        <v>0</v>
      </c>
      <c r="W3316" s="2" t="s">
        <v>1</v>
      </c>
      <c r="X3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6"/>
      <c r="Z3316"/>
      <c r="AA3316"/>
    </row>
    <row r="3317" spans="5:27" hidden="1">
      <c r="E3317" s="2" t="s">
        <v>8563</v>
      </c>
      <c r="F3317" s="2" t="s">
        <v>8600</v>
      </c>
      <c r="G3317" s="2" t="s">
        <v>1</v>
      </c>
      <c r="H3317" s="2" t="s">
        <v>0</v>
      </c>
      <c r="I3317" s="2" t="s">
        <v>8149</v>
      </c>
      <c r="J3317" s="2" t="s">
        <v>8150</v>
      </c>
      <c r="K3317" s="41">
        <v>2501</v>
      </c>
      <c r="L3317" s="48">
        <v>2501</v>
      </c>
      <c r="M3317" s="49" t="s">
        <v>512</v>
      </c>
      <c r="N3317" s="39" t="s">
        <v>513</v>
      </c>
      <c r="O3317" s="2">
        <v>0</v>
      </c>
      <c r="P3317" s="2">
        <v>0</v>
      </c>
      <c r="Q3317" s="39">
        <v>114.03</v>
      </c>
      <c r="R3317" s="2">
        <v>14.8239</v>
      </c>
      <c r="S3317" s="2">
        <v>0</v>
      </c>
      <c r="T3317" s="2">
        <v>0</v>
      </c>
      <c r="U3317" s="39">
        <v>128.85390000000001</v>
      </c>
      <c r="V3317" s="2">
        <v>0</v>
      </c>
      <c r="W3317" s="2" t="s">
        <v>1</v>
      </c>
      <c r="X3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7"/>
      <c r="Z3317"/>
      <c r="AA3317"/>
    </row>
    <row r="3318" spans="5:27" hidden="1">
      <c r="E3318" s="2" t="s">
        <v>8563</v>
      </c>
      <c r="F3318" s="2" t="s">
        <v>8600</v>
      </c>
      <c r="G3318" s="2" t="s">
        <v>1</v>
      </c>
      <c r="H3318" s="2" t="s">
        <v>0</v>
      </c>
      <c r="I3318" s="2" t="s">
        <v>8149</v>
      </c>
      <c r="J3318" s="2" t="s">
        <v>8150</v>
      </c>
      <c r="K3318" s="41">
        <v>2502</v>
      </c>
      <c r="L3318" s="48">
        <v>2502</v>
      </c>
      <c r="M3318" s="49" t="s">
        <v>1416</v>
      </c>
      <c r="N3318" s="39" t="s">
        <v>1417</v>
      </c>
      <c r="O3318" s="2">
        <v>0</v>
      </c>
      <c r="P3318" s="2">
        <v>0</v>
      </c>
      <c r="Q3318" s="39">
        <v>163.02000000000001</v>
      </c>
      <c r="R3318" s="2">
        <v>21.192600000000002</v>
      </c>
      <c r="S3318" s="2">
        <v>0</v>
      </c>
      <c r="T3318" s="2">
        <v>0</v>
      </c>
      <c r="U3318" s="39">
        <v>184.21260000000001</v>
      </c>
      <c r="V3318" s="2">
        <v>0</v>
      </c>
      <c r="W3318" s="2" t="s">
        <v>1</v>
      </c>
      <c r="X3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8"/>
      <c r="Z3318"/>
      <c r="AA3318"/>
    </row>
    <row r="3319" spans="5:27" hidden="1">
      <c r="E3319" s="2" t="s">
        <v>8563</v>
      </c>
      <c r="F3319" s="2" t="s">
        <v>8600</v>
      </c>
      <c r="G3319" s="2" t="s">
        <v>1</v>
      </c>
      <c r="H3319" s="2" t="s">
        <v>0</v>
      </c>
      <c r="I3319" s="2" t="s">
        <v>8149</v>
      </c>
      <c r="J3319" s="2" t="s">
        <v>8150</v>
      </c>
      <c r="K3319" s="41">
        <v>2503</v>
      </c>
      <c r="L3319" s="48">
        <v>2503</v>
      </c>
      <c r="M3319" s="49" t="s">
        <v>943</v>
      </c>
      <c r="N3319" s="39" t="s">
        <v>944</v>
      </c>
      <c r="O3319" s="2">
        <v>0</v>
      </c>
      <c r="P3319" s="2">
        <v>0</v>
      </c>
      <c r="Q3319" s="39">
        <v>613.67999999999995</v>
      </c>
      <c r="R3319" s="2">
        <v>79.778399999999991</v>
      </c>
      <c r="S3319" s="2">
        <v>0</v>
      </c>
      <c r="T3319" s="2">
        <v>0</v>
      </c>
      <c r="U3319" s="39">
        <v>693.45839999999998</v>
      </c>
      <c r="V3319" s="2">
        <v>0</v>
      </c>
      <c r="W3319" s="2" t="s">
        <v>1</v>
      </c>
      <c r="X3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19"/>
      <c r="Z3319"/>
      <c r="AA3319"/>
    </row>
    <row r="3320" spans="5:27" hidden="1">
      <c r="E3320" s="2" t="s">
        <v>8563</v>
      </c>
      <c r="F3320" s="2" t="s">
        <v>8600</v>
      </c>
      <c r="G3320" s="2" t="s">
        <v>1</v>
      </c>
      <c r="H3320" s="2" t="s">
        <v>0</v>
      </c>
      <c r="I3320" s="2" t="s">
        <v>8149</v>
      </c>
      <c r="J3320" s="2" t="s">
        <v>8150</v>
      </c>
      <c r="K3320" s="41">
        <v>2504</v>
      </c>
      <c r="L3320" s="48">
        <v>2504</v>
      </c>
      <c r="M3320" s="49" t="s">
        <v>798</v>
      </c>
      <c r="N3320" s="39" t="s">
        <v>799</v>
      </c>
      <c r="O3320" s="2">
        <v>0</v>
      </c>
      <c r="P3320" s="2">
        <v>0</v>
      </c>
      <c r="Q3320" s="39">
        <v>366.44</v>
      </c>
      <c r="R3320" s="2">
        <v>47.6372</v>
      </c>
      <c r="S3320" s="2">
        <v>0</v>
      </c>
      <c r="T3320" s="2">
        <v>0</v>
      </c>
      <c r="U3320" s="39">
        <v>414.0772</v>
      </c>
      <c r="V3320" s="2">
        <v>0</v>
      </c>
      <c r="W3320" s="2" t="s">
        <v>1</v>
      </c>
      <c r="X3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0"/>
      <c r="Z3320"/>
      <c r="AA3320"/>
    </row>
    <row r="3321" spans="5:27" hidden="1">
      <c r="E3321" s="2" t="s">
        <v>8563</v>
      </c>
      <c r="F3321" s="2" t="s">
        <v>8600</v>
      </c>
      <c r="G3321" s="2" t="s">
        <v>1</v>
      </c>
      <c r="H3321" s="2" t="s">
        <v>0</v>
      </c>
      <c r="I3321" s="2" t="s">
        <v>8149</v>
      </c>
      <c r="J3321" s="2" t="s">
        <v>8150</v>
      </c>
      <c r="K3321" s="41">
        <v>2505</v>
      </c>
      <c r="L3321" s="48">
        <v>2505</v>
      </c>
      <c r="M3321" s="49" t="s">
        <v>8159</v>
      </c>
      <c r="N3321" s="39" t="s">
        <v>8162</v>
      </c>
      <c r="O3321" s="2">
        <v>0</v>
      </c>
      <c r="P3321" s="2">
        <v>0</v>
      </c>
      <c r="Q3321" s="39">
        <v>87.6</v>
      </c>
      <c r="R3321" s="2">
        <v>11.388</v>
      </c>
      <c r="S3321" s="2">
        <v>0</v>
      </c>
      <c r="T3321" s="2">
        <v>0</v>
      </c>
      <c r="U3321" s="39">
        <v>98.988</v>
      </c>
      <c r="V3321" s="2">
        <v>0</v>
      </c>
      <c r="W3321" s="2" t="s">
        <v>1</v>
      </c>
      <c r="X3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1"/>
      <c r="Z3321"/>
      <c r="AA3321"/>
    </row>
    <row r="3322" spans="5:27" hidden="1">
      <c r="E3322" s="2" t="s">
        <v>8563</v>
      </c>
      <c r="F3322" s="2" t="s">
        <v>8600</v>
      </c>
      <c r="G3322" s="2" t="s">
        <v>1</v>
      </c>
      <c r="H3322" s="2" t="s">
        <v>0</v>
      </c>
      <c r="I3322" s="2" t="s">
        <v>8149</v>
      </c>
      <c r="J3322" s="2" t="s">
        <v>8150</v>
      </c>
      <c r="K3322" s="41">
        <v>2506</v>
      </c>
      <c r="L3322" s="48">
        <v>2506</v>
      </c>
      <c r="M3322" s="49" t="s">
        <v>118</v>
      </c>
      <c r="N3322" s="39" t="s">
        <v>119</v>
      </c>
      <c r="O3322" s="2">
        <v>0</v>
      </c>
      <c r="P3322" s="2">
        <v>0</v>
      </c>
      <c r="Q3322" s="39">
        <v>15.33</v>
      </c>
      <c r="R3322" s="2">
        <v>1.9929000000000001</v>
      </c>
      <c r="S3322" s="2">
        <v>0</v>
      </c>
      <c r="T3322" s="2">
        <v>0</v>
      </c>
      <c r="U3322" s="39">
        <v>17.322900000000001</v>
      </c>
      <c r="V3322" s="2">
        <v>0</v>
      </c>
      <c r="W3322" s="2" t="s">
        <v>1</v>
      </c>
      <c r="X3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2"/>
      <c r="Z3322"/>
      <c r="AA3322"/>
    </row>
    <row r="3323" spans="5:27" hidden="1">
      <c r="E3323" s="2" t="s">
        <v>8563</v>
      </c>
      <c r="F3323" s="2" t="s">
        <v>8600</v>
      </c>
      <c r="G3323" s="2" t="s">
        <v>1</v>
      </c>
      <c r="H3323" s="2" t="s">
        <v>0</v>
      </c>
      <c r="I3323" s="2" t="s">
        <v>8149</v>
      </c>
      <c r="J3323" s="2" t="s">
        <v>8150</v>
      </c>
      <c r="K3323" s="41">
        <v>2507</v>
      </c>
      <c r="L3323" s="48">
        <v>2507</v>
      </c>
      <c r="M3323" s="49" t="s">
        <v>93</v>
      </c>
      <c r="N3323" s="39" t="s">
        <v>94</v>
      </c>
      <c r="O3323" s="2">
        <v>0</v>
      </c>
      <c r="P3323" s="2">
        <v>0</v>
      </c>
      <c r="Q3323" s="39">
        <v>81.56</v>
      </c>
      <c r="R3323" s="2">
        <v>10.6028</v>
      </c>
      <c r="S3323" s="2">
        <v>0</v>
      </c>
      <c r="T3323" s="2">
        <v>0</v>
      </c>
      <c r="U3323" s="39">
        <v>92.162800000000004</v>
      </c>
      <c r="V3323" s="2">
        <v>0</v>
      </c>
      <c r="W3323" s="2" t="s">
        <v>1</v>
      </c>
      <c r="X3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3"/>
      <c r="Z3323"/>
      <c r="AA3323"/>
    </row>
    <row r="3324" spans="5:27" hidden="1">
      <c r="E3324" s="2" t="s">
        <v>8563</v>
      </c>
      <c r="F3324" s="2" t="s">
        <v>8592</v>
      </c>
      <c r="G3324" s="2" t="s">
        <v>1</v>
      </c>
      <c r="H3324" s="2" t="s">
        <v>0</v>
      </c>
      <c r="I3324" s="2" t="s">
        <v>8149</v>
      </c>
      <c r="J3324" s="2" t="s">
        <v>8150</v>
      </c>
      <c r="K3324" s="41">
        <v>2508</v>
      </c>
      <c r="L3324" s="48">
        <v>2508</v>
      </c>
      <c r="M3324" s="49" t="s">
        <v>8598</v>
      </c>
      <c r="N3324" s="39" t="s">
        <v>8599</v>
      </c>
      <c r="O3324" s="2">
        <v>0</v>
      </c>
      <c r="P3324" s="2">
        <v>0</v>
      </c>
      <c r="Q3324" s="39">
        <v>22.41</v>
      </c>
      <c r="R3324" s="2">
        <v>2.9133</v>
      </c>
      <c r="S3324" s="2">
        <v>0</v>
      </c>
      <c r="T3324" s="2">
        <v>0</v>
      </c>
      <c r="U3324" s="39">
        <v>25.3233</v>
      </c>
      <c r="V3324" s="2">
        <v>0</v>
      </c>
      <c r="W3324" s="2" t="s">
        <v>1</v>
      </c>
      <c r="X3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4"/>
      <c r="Z3324"/>
      <c r="AA3324"/>
    </row>
    <row r="3325" spans="5:27" hidden="1">
      <c r="E3325" s="2" t="s">
        <v>8563</v>
      </c>
      <c r="F3325" s="2" t="s">
        <v>8592</v>
      </c>
      <c r="G3325" s="2" t="s">
        <v>1</v>
      </c>
      <c r="H3325" s="2" t="s">
        <v>0</v>
      </c>
      <c r="I3325" s="2" t="s">
        <v>8149</v>
      </c>
      <c r="J3325" s="2" t="s">
        <v>8150</v>
      </c>
      <c r="K3325" s="41">
        <v>2509</v>
      </c>
      <c r="L3325" s="48">
        <v>2509</v>
      </c>
      <c r="M3325" s="49" t="s">
        <v>118</v>
      </c>
      <c r="N3325" s="39" t="s">
        <v>119</v>
      </c>
      <c r="O3325" s="2">
        <v>0</v>
      </c>
      <c r="P3325" s="2">
        <v>0</v>
      </c>
      <c r="Q3325" s="39">
        <v>1210.6199999999999</v>
      </c>
      <c r="R3325" s="2">
        <v>157.38059999999999</v>
      </c>
      <c r="S3325" s="2">
        <v>0</v>
      </c>
      <c r="T3325" s="2">
        <v>0</v>
      </c>
      <c r="U3325" s="39">
        <v>1368.0005999999998</v>
      </c>
      <c r="V3325" s="2">
        <v>0</v>
      </c>
      <c r="W3325" s="2" t="s">
        <v>1</v>
      </c>
      <c r="X3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5"/>
      <c r="Z3325"/>
      <c r="AA3325"/>
    </row>
    <row r="3326" spans="5:27" hidden="1">
      <c r="E3326" s="2" t="s">
        <v>8563</v>
      </c>
      <c r="F3326" s="2" t="s">
        <v>8592</v>
      </c>
      <c r="G3326" s="2" t="s">
        <v>1</v>
      </c>
      <c r="H3326" s="2" t="s">
        <v>0</v>
      </c>
      <c r="I3326" s="2" t="s">
        <v>8149</v>
      </c>
      <c r="J3326" s="2" t="s">
        <v>8150</v>
      </c>
      <c r="K3326" s="41">
        <v>2510</v>
      </c>
      <c r="L3326" s="48">
        <v>2510</v>
      </c>
      <c r="M3326" s="49" t="s">
        <v>118</v>
      </c>
      <c r="N3326" s="39" t="s">
        <v>119</v>
      </c>
      <c r="O3326" s="2">
        <v>0</v>
      </c>
      <c r="P3326" s="2">
        <v>0</v>
      </c>
      <c r="Q3326" s="39">
        <v>14.22</v>
      </c>
      <c r="R3326" s="2">
        <v>1.8486000000000002</v>
      </c>
      <c r="S3326" s="2">
        <v>0</v>
      </c>
      <c r="T3326" s="2">
        <v>0</v>
      </c>
      <c r="U3326" s="39">
        <v>16.0686</v>
      </c>
      <c r="V3326" s="2">
        <v>0</v>
      </c>
      <c r="W3326" s="2" t="s">
        <v>1</v>
      </c>
      <c r="X3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6"/>
      <c r="Z3326"/>
      <c r="AA3326"/>
    </row>
    <row r="3327" spans="5:27" hidden="1">
      <c r="E3327" s="2" t="s">
        <v>8563</v>
      </c>
      <c r="F3327" s="2" t="s">
        <v>8592</v>
      </c>
      <c r="G3327" s="2" t="s">
        <v>1</v>
      </c>
      <c r="H3327" s="2" t="s">
        <v>0</v>
      </c>
      <c r="I3327" s="2" t="s">
        <v>8149</v>
      </c>
      <c r="J3327" s="2" t="s">
        <v>8150</v>
      </c>
      <c r="K3327" s="41">
        <v>2511</v>
      </c>
      <c r="L3327" s="48">
        <v>2511</v>
      </c>
      <c r="M3327" s="49" t="s">
        <v>118</v>
      </c>
      <c r="N3327" s="39" t="s">
        <v>119</v>
      </c>
      <c r="O3327" s="2">
        <v>0</v>
      </c>
      <c r="P3327" s="2">
        <v>0</v>
      </c>
      <c r="Q3327" s="39">
        <v>110.54</v>
      </c>
      <c r="R3327" s="2">
        <v>14.370200000000001</v>
      </c>
      <c r="S3327" s="2">
        <v>0</v>
      </c>
      <c r="T3327" s="2">
        <v>0</v>
      </c>
      <c r="U3327" s="39">
        <v>124.9102</v>
      </c>
      <c r="V3327" s="2">
        <v>0</v>
      </c>
      <c r="W3327" s="2" t="s">
        <v>1</v>
      </c>
      <c r="X3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7"/>
      <c r="Z3327"/>
      <c r="AA3327"/>
    </row>
    <row r="3328" spans="5:27" hidden="1">
      <c r="E3328" s="2" t="s">
        <v>8563</v>
      </c>
      <c r="F3328" s="2" t="s">
        <v>8592</v>
      </c>
      <c r="G3328" s="2" t="s">
        <v>1</v>
      </c>
      <c r="H3328" s="2" t="s">
        <v>0</v>
      </c>
      <c r="I3328" s="2" t="s">
        <v>8149</v>
      </c>
      <c r="J3328" s="2" t="s">
        <v>8150</v>
      </c>
      <c r="K3328" s="41">
        <v>2512</v>
      </c>
      <c r="L3328" s="48">
        <v>2512</v>
      </c>
      <c r="M3328" s="49" t="s">
        <v>118</v>
      </c>
      <c r="N3328" s="39" t="s">
        <v>119</v>
      </c>
      <c r="O3328" s="2">
        <v>0</v>
      </c>
      <c r="P3328" s="2">
        <v>0</v>
      </c>
      <c r="Q3328" s="39">
        <v>8.4</v>
      </c>
      <c r="R3328" s="2">
        <v>1.0920000000000001</v>
      </c>
      <c r="S3328" s="2">
        <v>0</v>
      </c>
      <c r="T3328" s="2">
        <v>0</v>
      </c>
      <c r="U3328" s="39">
        <v>9.4920000000000009</v>
      </c>
      <c r="V3328" s="2">
        <v>0</v>
      </c>
      <c r="W3328" s="2" t="s">
        <v>1</v>
      </c>
      <c r="X3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8"/>
      <c r="Z3328"/>
      <c r="AA3328"/>
    </row>
    <row r="3329" spans="5:27" hidden="1">
      <c r="E3329" s="2" t="s">
        <v>8563</v>
      </c>
      <c r="F3329" s="2" t="s">
        <v>8592</v>
      </c>
      <c r="G3329" s="2" t="s">
        <v>1</v>
      </c>
      <c r="H3329" s="2" t="s">
        <v>0</v>
      </c>
      <c r="I3329" s="2" t="s">
        <v>8149</v>
      </c>
      <c r="J3329" s="2" t="s">
        <v>8150</v>
      </c>
      <c r="K3329" s="41">
        <v>2513</v>
      </c>
      <c r="L3329" s="48">
        <v>2513</v>
      </c>
      <c r="M3329" s="49" t="s">
        <v>323</v>
      </c>
      <c r="N3329" s="39" t="s">
        <v>324</v>
      </c>
      <c r="O3329" s="2">
        <v>0</v>
      </c>
      <c r="P3329" s="2">
        <v>0</v>
      </c>
      <c r="Q3329" s="39">
        <v>50</v>
      </c>
      <c r="R3329" s="2">
        <v>6.5</v>
      </c>
      <c r="S3329" s="2">
        <v>0</v>
      </c>
      <c r="T3329" s="2">
        <v>0</v>
      </c>
      <c r="U3329" s="39">
        <v>56.5</v>
      </c>
      <c r="V3329" s="2">
        <v>0</v>
      </c>
      <c r="W3329" s="2" t="s">
        <v>1</v>
      </c>
      <c r="X3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29"/>
      <c r="Z3329"/>
      <c r="AA3329"/>
    </row>
    <row r="3330" spans="5:27" hidden="1">
      <c r="E3330" s="2" t="s">
        <v>8563</v>
      </c>
      <c r="F3330" s="2" t="s">
        <v>8592</v>
      </c>
      <c r="G3330" s="2" t="s">
        <v>1</v>
      </c>
      <c r="H3330" s="2" t="s">
        <v>0</v>
      </c>
      <c r="I3330" s="2" t="s">
        <v>8149</v>
      </c>
      <c r="J3330" s="2" t="s">
        <v>8150</v>
      </c>
      <c r="K3330" s="41">
        <v>2514</v>
      </c>
      <c r="L3330" s="48">
        <v>2514</v>
      </c>
      <c r="M3330" s="49" t="s">
        <v>118</v>
      </c>
      <c r="N3330" s="39" t="s">
        <v>119</v>
      </c>
      <c r="O3330" s="2">
        <v>0</v>
      </c>
      <c r="P3330" s="2">
        <v>0</v>
      </c>
      <c r="Q3330" s="39">
        <v>44.81</v>
      </c>
      <c r="R3330" s="2">
        <v>5.8253000000000004</v>
      </c>
      <c r="S3330" s="2">
        <v>0</v>
      </c>
      <c r="T3330" s="2">
        <v>0</v>
      </c>
      <c r="U3330" s="39">
        <v>50.635300000000001</v>
      </c>
      <c r="V3330" s="2">
        <v>0</v>
      </c>
      <c r="W3330" s="2" t="s">
        <v>1</v>
      </c>
      <c r="X3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0"/>
      <c r="Z3330"/>
      <c r="AA3330"/>
    </row>
    <row r="3331" spans="5:27" hidden="1">
      <c r="E3331" s="2" t="s">
        <v>8563</v>
      </c>
      <c r="F3331" s="2" t="s">
        <v>8592</v>
      </c>
      <c r="G3331" s="2" t="s">
        <v>1</v>
      </c>
      <c r="H3331" s="2" t="s">
        <v>0</v>
      </c>
      <c r="I3331" s="2" t="s">
        <v>8149</v>
      </c>
      <c r="J3331" s="2" t="s">
        <v>8150</v>
      </c>
      <c r="K3331" s="41">
        <v>2515</v>
      </c>
      <c r="L3331" s="48">
        <v>2515</v>
      </c>
      <c r="M3331" s="49" t="s">
        <v>291</v>
      </c>
      <c r="N3331" s="39" t="s">
        <v>292</v>
      </c>
      <c r="O3331" s="2">
        <v>0</v>
      </c>
      <c r="P3331" s="2">
        <v>0</v>
      </c>
      <c r="Q3331" s="39">
        <v>1875.81</v>
      </c>
      <c r="R3331" s="2">
        <v>243.8553</v>
      </c>
      <c r="S3331" s="2">
        <v>0</v>
      </c>
      <c r="T3331" s="2">
        <v>0</v>
      </c>
      <c r="U3331" s="39">
        <v>2119.6653000000001</v>
      </c>
      <c r="V3331" s="2">
        <v>0</v>
      </c>
      <c r="W3331" s="2" t="s">
        <v>1</v>
      </c>
      <c r="X3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1"/>
      <c r="Z3331"/>
      <c r="AA3331"/>
    </row>
    <row r="3332" spans="5:27" hidden="1">
      <c r="E3332" s="2" t="s">
        <v>8563</v>
      </c>
      <c r="F3332" s="2" t="s">
        <v>8592</v>
      </c>
      <c r="G3332" s="2" t="s">
        <v>1</v>
      </c>
      <c r="H3332" s="2" t="s">
        <v>0</v>
      </c>
      <c r="I3332" s="2" t="s">
        <v>8149</v>
      </c>
      <c r="J3332" s="2" t="s">
        <v>8150</v>
      </c>
      <c r="K3332" s="41">
        <v>2516</v>
      </c>
      <c r="L3332" s="48">
        <v>2516</v>
      </c>
      <c r="M3332" s="49" t="s">
        <v>301</v>
      </c>
      <c r="N3332" s="39" t="s">
        <v>302</v>
      </c>
      <c r="O3332" s="2">
        <v>0</v>
      </c>
      <c r="P3332" s="2">
        <v>0</v>
      </c>
      <c r="Q3332" s="39">
        <v>40.76</v>
      </c>
      <c r="R3332" s="2">
        <v>5.2988</v>
      </c>
      <c r="S3332" s="2">
        <v>0</v>
      </c>
      <c r="T3332" s="2">
        <v>0</v>
      </c>
      <c r="U3332" s="39">
        <v>46.058799999999998</v>
      </c>
      <c r="V3332" s="2">
        <v>0</v>
      </c>
      <c r="W3332" s="2" t="s">
        <v>1</v>
      </c>
      <c r="X3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2"/>
      <c r="Z3332"/>
      <c r="AA3332"/>
    </row>
    <row r="3333" spans="5:27" hidden="1">
      <c r="E3333" s="2" t="s">
        <v>8563</v>
      </c>
      <c r="F3333" s="2" t="s">
        <v>8592</v>
      </c>
      <c r="G3333" s="2" t="s">
        <v>1</v>
      </c>
      <c r="H3333" s="2" t="s">
        <v>0</v>
      </c>
      <c r="I3333" s="2" t="s">
        <v>8149</v>
      </c>
      <c r="J3333" s="2" t="s">
        <v>8150</v>
      </c>
      <c r="K3333" s="41">
        <v>2517</v>
      </c>
      <c r="L3333" s="48">
        <v>2517</v>
      </c>
      <c r="M3333" s="49">
        <v>0</v>
      </c>
      <c r="N3333" s="39" t="s">
        <v>296</v>
      </c>
      <c r="O3333" s="2">
        <v>0</v>
      </c>
      <c r="P3333" s="2">
        <v>0</v>
      </c>
      <c r="Q3333" s="39">
        <v>287.45999999999998</v>
      </c>
      <c r="R3333" s="2">
        <v>37.369799999999998</v>
      </c>
      <c r="S3333" s="2">
        <v>0</v>
      </c>
      <c r="T3333" s="2">
        <v>0</v>
      </c>
      <c r="U3333" s="39">
        <v>324.82979999999998</v>
      </c>
      <c r="V3333" s="2" t="s">
        <v>8441</v>
      </c>
      <c r="W3333" s="2" t="s">
        <v>1</v>
      </c>
      <c r="X3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3"/>
      <c r="Z3333"/>
      <c r="AA3333"/>
    </row>
    <row r="3334" spans="5:27" hidden="1">
      <c r="E3334" s="2" t="s">
        <v>8563</v>
      </c>
      <c r="F3334" s="2" t="s">
        <v>8592</v>
      </c>
      <c r="G3334" s="2" t="s">
        <v>1</v>
      </c>
      <c r="H3334" s="2" t="s">
        <v>0</v>
      </c>
      <c r="I3334" s="2" t="s">
        <v>8149</v>
      </c>
      <c r="J3334" s="2" t="s">
        <v>8150</v>
      </c>
      <c r="K3334" s="41">
        <v>2518</v>
      </c>
      <c r="L3334" s="48">
        <v>2518</v>
      </c>
      <c r="M3334" s="49" t="s">
        <v>7848</v>
      </c>
      <c r="N3334" s="39" t="s">
        <v>7847</v>
      </c>
      <c r="O3334" s="2">
        <v>0</v>
      </c>
      <c r="P3334" s="2">
        <v>0</v>
      </c>
      <c r="Q3334" s="39">
        <v>0</v>
      </c>
      <c r="R3334" s="2">
        <v>0</v>
      </c>
      <c r="S3334" s="2">
        <v>0</v>
      </c>
      <c r="T3334" s="2">
        <v>0</v>
      </c>
      <c r="U3334" s="39">
        <v>0</v>
      </c>
      <c r="V3334" s="2">
        <v>0</v>
      </c>
      <c r="W3334" s="2" t="s">
        <v>1</v>
      </c>
      <c r="X3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4"/>
      <c r="Z3334"/>
      <c r="AA3334"/>
    </row>
    <row r="3335" spans="5:27" hidden="1">
      <c r="E3335" s="2" t="s">
        <v>8563</v>
      </c>
      <c r="F3335" s="2" t="s">
        <v>8592</v>
      </c>
      <c r="G3335" s="2" t="s">
        <v>1</v>
      </c>
      <c r="H3335" s="2" t="s">
        <v>0</v>
      </c>
      <c r="I3335" s="2" t="s">
        <v>8149</v>
      </c>
      <c r="J3335" s="2" t="s">
        <v>8150</v>
      </c>
      <c r="K3335" s="41">
        <v>2519</v>
      </c>
      <c r="L3335" s="48">
        <v>2519</v>
      </c>
      <c r="M3335" s="49" t="s">
        <v>7848</v>
      </c>
      <c r="N3335" s="39" t="s">
        <v>7847</v>
      </c>
      <c r="O3335" s="2">
        <v>0</v>
      </c>
      <c r="P3335" s="2">
        <v>0</v>
      </c>
      <c r="Q3335" s="39">
        <v>0</v>
      </c>
      <c r="R3335" s="2">
        <v>0</v>
      </c>
      <c r="S3335" s="2">
        <v>0</v>
      </c>
      <c r="T3335" s="2">
        <v>0</v>
      </c>
      <c r="U3335" s="39">
        <v>0</v>
      </c>
      <c r="V3335" s="2">
        <v>0</v>
      </c>
      <c r="W3335" s="2" t="s">
        <v>1</v>
      </c>
      <c r="X3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5"/>
      <c r="Z3335"/>
      <c r="AA3335"/>
    </row>
    <row r="3336" spans="5:27" hidden="1">
      <c r="E3336" s="2" t="s">
        <v>8563</v>
      </c>
      <c r="F3336" s="2" t="s">
        <v>8592</v>
      </c>
      <c r="G3336" s="2" t="s">
        <v>1</v>
      </c>
      <c r="H3336" s="2" t="s">
        <v>0</v>
      </c>
      <c r="I3336" s="2" t="s">
        <v>8149</v>
      </c>
      <c r="J3336" s="2" t="s">
        <v>8150</v>
      </c>
      <c r="K3336" s="41">
        <v>2520</v>
      </c>
      <c r="L3336" s="48">
        <v>2520</v>
      </c>
      <c r="M3336" s="49" t="s">
        <v>671</v>
      </c>
      <c r="N3336" s="39" t="s">
        <v>672</v>
      </c>
      <c r="O3336" s="2">
        <v>0</v>
      </c>
      <c r="P3336" s="2">
        <v>0</v>
      </c>
      <c r="Q3336" s="39">
        <v>165.12</v>
      </c>
      <c r="R3336" s="2">
        <v>21.465600000000002</v>
      </c>
      <c r="S3336" s="2">
        <v>0</v>
      </c>
      <c r="T3336" s="2">
        <v>0</v>
      </c>
      <c r="U3336" s="39">
        <v>186.5856</v>
      </c>
      <c r="V3336" s="2">
        <v>0</v>
      </c>
      <c r="W3336" s="2" t="s">
        <v>1</v>
      </c>
      <c r="X3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6"/>
      <c r="Z3336"/>
      <c r="AA3336"/>
    </row>
    <row r="3337" spans="5:27" hidden="1">
      <c r="E3337" s="2" t="s">
        <v>8563</v>
      </c>
      <c r="F3337" s="2" t="s">
        <v>8592</v>
      </c>
      <c r="G3337" s="2" t="s">
        <v>1</v>
      </c>
      <c r="H3337" s="2" t="s">
        <v>0</v>
      </c>
      <c r="I3337" s="2" t="s">
        <v>8149</v>
      </c>
      <c r="J3337" s="2" t="s">
        <v>8150</v>
      </c>
      <c r="K3337" s="41">
        <v>2521</v>
      </c>
      <c r="L3337" s="48">
        <v>2521</v>
      </c>
      <c r="M3337" s="49" t="s">
        <v>415</v>
      </c>
      <c r="N3337" s="39" t="s">
        <v>416</v>
      </c>
      <c r="O3337" s="2">
        <v>0</v>
      </c>
      <c r="P3337" s="2">
        <v>0</v>
      </c>
      <c r="Q3337" s="39">
        <v>103.95</v>
      </c>
      <c r="R3337" s="2">
        <v>13.513500000000001</v>
      </c>
      <c r="S3337" s="2">
        <v>0</v>
      </c>
      <c r="T3337" s="2">
        <v>0</v>
      </c>
      <c r="U3337" s="39">
        <v>117.46350000000001</v>
      </c>
      <c r="V3337" s="2">
        <v>0</v>
      </c>
      <c r="W3337" s="2" t="s">
        <v>1</v>
      </c>
      <c r="X3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7"/>
      <c r="Z3337"/>
      <c r="AA3337"/>
    </row>
    <row r="3338" spans="5:27" hidden="1">
      <c r="E3338" s="2" t="s">
        <v>8563</v>
      </c>
      <c r="F3338" s="2" t="s">
        <v>8592</v>
      </c>
      <c r="G3338" s="2" t="s">
        <v>1</v>
      </c>
      <c r="H3338" s="2" t="s">
        <v>0</v>
      </c>
      <c r="I3338" s="2" t="s">
        <v>8149</v>
      </c>
      <c r="J3338" s="2" t="s">
        <v>8150</v>
      </c>
      <c r="K3338" s="41">
        <v>2522</v>
      </c>
      <c r="L3338" s="48">
        <v>2522</v>
      </c>
      <c r="M3338" s="49" t="s">
        <v>8596</v>
      </c>
      <c r="N3338" s="39" t="s">
        <v>8597</v>
      </c>
      <c r="O3338" s="2">
        <v>0</v>
      </c>
      <c r="P3338" s="2">
        <v>0</v>
      </c>
      <c r="Q3338" s="39">
        <v>267.08</v>
      </c>
      <c r="R3338" s="2">
        <v>34.720399999999998</v>
      </c>
      <c r="S3338" s="2">
        <v>0</v>
      </c>
      <c r="T3338" s="2">
        <v>0</v>
      </c>
      <c r="U3338" s="39">
        <v>301.80039999999997</v>
      </c>
      <c r="V3338" s="2">
        <v>0</v>
      </c>
      <c r="W3338" s="2" t="s">
        <v>1</v>
      </c>
      <c r="X3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8"/>
      <c r="Z3338"/>
      <c r="AA3338"/>
    </row>
    <row r="3339" spans="5:27" hidden="1">
      <c r="E3339" s="2" t="s">
        <v>8563</v>
      </c>
      <c r="F3339" s="2" t="s">
        <v>8592</v>
      </c>
      <c r="G3339" s="2" t="s">
        <v>1</v>
      </c>
      <c r="H3339" s="2" t="s">
        <v>0</v>
      </c>
      <c r="I3339" s="2" t="s">
        <v>8149</v>
      </c>
      <c r="J3339" s="2" t="s">
        <v>8150</v>
      </c>
      <c r="K3339" s="41">
        <v>2523</v>
      </c>
      <c r="L3339" s="48">
        <v>2523</v>
      </c>
      <c r="M3339" s="49">
        <v>0</v>
      </c>
      <c r="N3339" s="39" t="s">
        <v>1298</v>
      </c>
      <c r="O3339" s="2">
        <v>0</v>
      </c>
      <c r="P3339" s="2">
        <v>0</v>
      </c>
      <c r="Q3339" s="39">
        <v>306.3</v>
      </c>
      <c r="R3339" s="2">
        <v>39.819000000000003</v>
      </c>
      <c r="S3339" s="2">
        <v>0</v>
      </c>
      <c r="T3339" s="2">
        <v>0</v>
      </c>
      <c r="U3339" s="39">
        <v>346.11900000000003</v>
      </c>
      <c r="V3339" s="2" t="s">
        <v>8416</v>
      </c>
      <c r="W3339" s="2" t="s">
        <v>1</v>
      </c>
      <c r="X3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39"/>
      <c r="Z3339"/>
      <c r="AA3339"/>
    </row>
    <row r="3340" spans="5:27" hidden="1">
      <c r="E3340" s="2" t="s">
        <v>8563</v>
      </c>
      <c r="F3340" s="2" t="s">
        <v>8592</v>
      </c>
      <c r="G3340" s="2" t="s">
        <v>1</v>
      </c>
      <c r="H3340" s="2" t="s">
        <v>0</v>
      </c>
      <c r="I3340" s="2" t="s">
        <v>8149</v>
      </c>
      <c r="J3340" s="2" t="s">
        <v>8150</v>
      </c>
      <c r="K3340" s="41">
        <v>2524</v>
      </c>
      <c r="L3340" s="48">
        <v>2524</v>
      </c>
      <c r="M3340" s="49">
        <v>0</v>
      </c>
      <c r="N3340" s="39" t="s">
        <v>1393</v>
      </c>
      <c r="O3340" s="2">
        <v>0</v>
      </c>
      <c r="P3340" s="2">
        <v>0</v>
      </c>
      <c r="Q3340" s="39">
        <v>477.54</v>
      </c>
      <c r="R3340" s="2">
        <v>62.080200000000005</v>
      </c>
      <c r="S3340" s="2">
        <v>0</v>
      </c>
      <c r="T3340" s="2">
        <v>0</v>
      </c>
      <c r="U3340" s="39">
        <v>539.62020000000007</v>
      </c>
      <c r="V3340" s="2" t="s">
        <v>8399</v>
      </c>
      <c r="W3340" s="2" t="s">
        <v>1</v>
      </c>
      <c r="X3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0"/>
      <c r="Z3340"/>
      <c r="AA3340"/>
    </row>
    <row r="3341" spans="5:27" hidden="1">
      <c r="E3341" s="2" t="s">
        <v>8563</v>
      </c>
      <c r="F3341" s="2" t="s">
        <v>8592</v>
      </c>
      <c r="G3341" s="2" t="s">
        <v>1</v>
      </c>
      <c r="H3341" s="2" t="s">
        <v>0</v>
      </c>
      <c r="I3341" s="2" t="s">
        <v>8149</v>
      </c>
      <c r="J3341" s="2" t="s">
        <v>8150</v>
      </c>
      <c r="K3341" s="41">
        <v>2525</v>
      </c>
      <c r="L3341" s="48">
        <v>2525</v>
      </c>
      <c r="M3341" s="49">
        <v>0</v>
      </c>
      <c r="N3341" s="39" t="s">
        <v>482</v>
      </c>
      <c r="O3341" s="2">
        <v>0</v>
      </c>
      <c r="P3341" s="2">
        <v>0</v>
      </c>
      <c r="Q3341" s="39">
        <v>511.75</v>
      </c>
      <c r="R3341" s="2">
        <v>66.527500000000003</v>
      </c>
      <c r="S3341" s="2">
        <v>0</v>
      </c>
      <c r="T3341" s="2">
        <v>0</v>
      </c>
      <c r="U3341" s="39">
        <v>578.27750000000003</v>
      </c>
      <c r="V3341" s="2" t="s">
        <v>8398</v>
      </c>
      <c r="W3341" s="2" t="s">
        <v>1</v>
      </c>
      <c r="X3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1"/>
      <c r="Z3341"/>
      <c r="AA3341"/>
    </row>
    <row r="3342" spans="5:27" hidden="1">
      <c r="E3342" s="2" t="s">
        <v>8563</v>
      </c>
      <c r="F3342" s="2" t="s">
        <v>8592</v>
      </c>
      <c r="G3342" s="2" t="s">
        <v>1</v>
      </c>
      <c r="H3342" s="2" t="s">
        <v>0</v>
      </c>
      <c r="I3342" s="2" t="s">
        <v>8149</v>
      </c>
      <c r="J3342" s="2" t="s">
        <v>8150</v>
      </c>
      <c r="K3342" s="41">
        <v>2526</v>
      </c>
      <c r="L3342" s="48">
        <v>2526</v>
      </c>
      <c r="M3342" s="49">
        <v>0</v>
      </c>
      <c r="N3342" s="39" t="s">
        <v>332</v>
      </c>
      <c r="O3342" s="2">
        <v>0</v>
      </c>
      <c r="P3342" s="2">
        <v>0</v>
      </c>
      <c r="Q3342" s="39">
        <v>244.68</v>
      </c>
      <c r="R3342" s="2">
        <v>31.808400000000002</v>
      </c>
      <c r="S3342" s="2">
        <v>0</v>
      </c>
      <c r="T3342" s="2">
        <v>0</v>
      </c>
      <c r="U3342" s="39">
        <v>276.48840000000001</v>
      </c>
      <c r="V3342" s="2" t="s">
        <v>8428</v>
      </c>
      <c r="W3342" s="2" t="s">
        <v>1</v>
      </c>
      <c r="X3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2"/>
      <c r="Z3342"/>
      <c r="AA3342"/>
    </row>
    <row r="3343" spans="5:27" hidden="1">
      <c r="E3343" s="2" t="s">
        <v>8563</v>
      </c>
      <c r="F3343" s="2" t="s">
        <v>8592</v>
      </c>
      <c r="G3343" s="2" t="s">
        <v>1</v>
      </c>
      <c r="H3343" s="2" t="s">
        <v>0</v>
      </c>
      <c r="I3343" s="2" t="s">
        <v>8149</v>
      </c>
      <c r="J3343" s="2" t="s">
        <v>8150</v>
      </c>
      <c r="K3343" s="41">
        <v>2527</v>
      </c>
      <c r="L3343" s="48">
        <v>2527</v>
      </c>
      <c r="M3343" s="49" t="s">
        <v>285</v>
      </c>
      <c r="N3343" s="39" t="s">
        <v>286</v>
      </c>
      <c r="O3343" s="2">
        <v>0</v>
      </c>
      <c r="P3343" s="2">
        <v>0</v>
      </c>
      <c r="Q3343" s="39">
        <v>277.25</v>
      </c>
      <c r="R3343" s="2">
        <v>36.042500000000004</v>
      </c>
      <c r="S3343" s="2">
        <v>0</v>
      </c>
      <c r="T3343" s="2">
        <v>0</v>
      </c>
      <c r="U3343" s="39">
        <v>313.29250000000002</v>
      </c>
      <c r="V3343" s="2">
        <v>0</v>
      </c>
      <c r="W3343" s="2" t="s">
        <v>1</v>
      </c>
      <c r="X3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3"/>
      <c r="Z3343"/>
      <c r="AA3343"/>
    </row>
    <row r="3344" spans="5:27" hidden="1">
      <c r="E3344" s="2" t="s">
        <v>8563</v>
      </c>
      <c r="F3344" s="2" t="s">
        <v>8592</v>
      </c>
      <c r="G3344" s="2" t="s">
        <v>1</v>
      </c>
      <c r="H3344" s="2" t="s">
        <v>0</v>
      </c>
      <c r="I3344" s="2" t="s">
        <v>8149</v>
      </c>
      <c r="J3344" s="2" t="s">
        <v>8150</v>
      </c>
      <c r="K3344" s="41">
        <v>2528</v>
      </c>
      <c r="L3344" s="48">
        <v>2528</v>
      </c>
      <c r="M3344" s="49" t="s">
        <v>83</v>
      </c>
      <c r="N3344" s="39" t="s">
        <v>84</v>
      </c>
      <c r="O3344" s="2">
        <v>0</v>
      </c>
      <c r="P3344" s="2">
        <v>0</v>
      </c>
      <c r="Q3344" s="39">
        <v>602.42999999999995</v>
      </c>
      <c r="R3344" s="2">
        <v>78.315899999999999</v>
      </c>
      <c r="S3344" s="2">
        <v>0</v>
      </c>
      <c r="T3344" s="2">
        <v>0</v>
      </c>
      <c r="U3344" s="39">
        <v>680.74589999999989</v>
      </c>
      <c r="V3344" s="2">
        <v>0</v>
      </c>
      <c r="W3344" s="2" t="s">
        <v>1</v>
      </c>
      <c r="X3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4"/>
      <c r="Z3344"/>
      <c r="AA3344"/>
    </row>
    <row r="3345" spans="5:27" hidden="1">
      <c r="E3345" s="2" t="s">
        <v>8563</v>
      </c>
      <c r="F3345" s="2" t="s">
        <v>8592</v>
      </c>
      <c r="G3345" s="2" t="s">
        <v>1</v>
      </c>
      <c r="H3345" s="2" t="s">
        <v>0</v>
      </c>
      <c r="I3345" s="2" t="s">
        <v>8149</v>
      </c>
      <c r="J3345" s="2" t="s">
        <v>8150</v>
      </c>
      <c r="K3345" s="41">
        <v>2529</v>
      </c>
      <c r="L3345" s="48">
        <v>2529</v>
      </c>
      <c r="M3345" s="49" t="s">
        <v>255</v>
      </c>
      <c r="N3345" s="39" t="s">
        <v>256</v>
      </c>
      <c r="O3345" s="2">
        <v>0</v>
      </c>
      <c r="P3345" s="2">
        <v>0</v>
      </c>
      <c r="Q3345" s="39">
        <v>185.5</v>
      </c>
      <c r="R3345" s="2">
        <v>24.115000000000002</v>
      </c>
      <c r="S3345" s="2">
        <v>0</v>
      </c>
      <c r="T3345" s="2">
        <v>0</v>
      </c>
      <c r="U3345" s="39">
        <v>209.61500000000001</v>
      </c>
      <c r="V3345" s="2">
        <v>0</v>
      </c>
      <c r="W3345" s="2" t="s">
        <v>1</v>
      </c>
      <c r="X3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5"/>
      <c r="Z3345"/>
      <c r="AA3345"/>
    </row>
    <row r="3346" spans="5:27" hidden="1">
      <c r="E3346" s="2" t="s">
        <v>8563</v>
      </c>
      <c r="F3346" s="2" t="s">
        <v>8592</v>
      </c>
      <c r="G3346" s="2" t="s">
        <v>1</v>
      </c>
      <c r="H3346" s="2" t="s">
        <v>0</v>
      </c>
      <c r="I3346" s="2" t="s">
        <v>8149</v>
      </c>
      <c r="J3346" s="2" t="s">
        <v>8150</v>
      </c>
      <c r="K3346" s="41">
        <v>2530</v>
      </c>
      <c r="L3346" s="48">
        <v>2530</v>
      </c>
      <c r="M3346" s="49" t="s">
        <v>1424</v>
      </c>
      <c r="N3346" s="39" t="s">
        <v>1425</v>
      </c>
      <c r="O3346" s="2">
        <v>0</v>
      </c>
      <c r="P3346" s="2">
        <v>0</v>
      </c>
      <c r="Q3346" s="39">
        <v>61.17</v>
      </c>
      <c r="R3346" s="2">
        <v>7.9521000000000006</v>
      </c>
      <c r="S3346" s="2">
        <v>0</v>
      </c>
      <c r="T3346" s="2">
        <v>0</v>
      </c>
      <c r="U3346" s="39">
        <v>69.122100000000003</v>
      </c>
      <c r="V3346" s="2">
        <v>0</v>
      </c>
      <c r="W3346" s="2" t="s">
        <v>1</v>
      </c>
      <c r="X3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6"/>
      <c r="Z3346"/>
      <c r="AA3346"/>
    </row>
    <row r="3347" spans="5:27" hidden="1">
      <c r="E3347" s="2" t="s">
        <v>8563</v>
      </c>
      <c r="F3347" s="2" t="s">
        <v>8592</v>
      </c>
      <c r="G3347" s="2" t="s">
        <v>1</v>
      </c>
      <c r="H3347" s="2" t="s">
        <v>0</v>
      </c>
      <c r="I3347" s="2" t="s">
        <v>8149</v>
      </c>
      <c r="J3347" s="2" t="s">
        <v>8150</v>
      </c>
      <c r="K3347" s="41">
        <v>2531</v>
      </c>
      <c r="L3347" s="48">
        <v>2531</v>
      </c>
      <c r="M3347" s="49" t="s">
        <v>753</v>
      </c>
      <c r="N3347" s="39" t="s">
        <v>754</v>
      </c>
      <c r="O3347" s="2">
        <v>0</v>
      </c>
      <c r="P3347" s="2">
        <v>0</v>
      </c>
      <c r="Q3347" s="39">
        <v>47.59</v>
      </c>
      <c r="R3347" s="2">
        <v>6.186700000000001</v>
      </c>
      <c r="S3347" s="2">
        <v>0</v>
      </c>
      <c r="T3347" s="2">
        <v>0</v>
      </c>
      <c r="U3347" s="39">
        <v>53.776700000000005</v>
      </c>
      <c r="V3347" s="2">
        <v>0</v>
      </c>
      <c r="W3347" s="2" t="s">
        <v>1</v>
      </c>
      <c r="X3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7"/>
      <c r="Z3347"/>
      <c r="AA3347"/>
    </row>
    <row r="3348" spans="5:27" hidden="1">
      <c r="E3348" s="2" t="s">
        <v>8563</v>
      </c>
      <c r="F3348" s="2" t="s">
        <v>8592</v>
      </c>
      <c r="G3348" s="2" t="s">
        <v>1</v>
      </c>
      <c r="H3348" s="2" t="s">
        <v>0</v>
      </c>
      <c r="I3348" s="2" t="s">
        <v>8149</v>
      </c>
      <c r="J3348" s="2" t="s">
        <v>8150</v>
      </c>
      <c r="K3348" s="41">
        <v>2532</v>
      </c>
      <c r="L3348" s="48">
        <v>2532</v>
      </c>
      <c r="M3348" s="49" t="s">
        <v>7848</v>
      </c>
      <c r="N3348" s="39" t="s">
        <v>7847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1</v>
      </c>
      <c r="X3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8"/>
      <c r="Z3348"/>
      <c r="AA3348"/>
    </row>
    <row r="3349" spans="5:27" hidden="1">
      <c r="E3349" s="2" t="s">
        <v>8563</v>
      </c>
      <c r="F3349" s="2" t="s">
        <v>8592</v>
      </c>
      <c r="G3349" s="2" t="s">
        <v>1</v>
      </c>
      <c r="H3349" s="2" t="s">
        <v>0</v>
      </c>
      <c r="I3349" s="2" t="s">
        <v>8149</v>
      </c>
      <c r="J3349" s="2" t="s">
        <v>8150</v>
      </c>
      <c r="K3349" s="41">
        <v>2533</v>
      </c>
      <c r="L3349" s="48">
        <v>2533</v>
      </c>
      <c r="M3349" s="49" t="s">
        <v>7848</v>
      </c>
      <c r="N3349" s="39" t="s">
        <v>7847</v>
      </c>
      <c r="O3349" s="2">
        <v>0</v>
      </c>
      <c r="P3349" s="2">
        <v>0</v>
      </c>
      <c r="Q3349" s="39">
        <v>0</v>
      </c>
      <c r="R3349" s="2">
        <v>0</v>
      </c>
      <c r="S3349" s="2">
        <v>0</v>
      </c>
      <c r="T3349" s="2">
        <v>0</v>
      </c>
      <c r="U3349" s="39">
        <v>0</v>
      </c>
      <c r="V3349" s="2">
        <v>0</v>
      </c>
      <c r="W3349" s="2" t="s">
        <v>1</v>
      </c>
      <c r="X3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49"/>
      <c r="Z3349"/>
      <c r="AA3349"/>
    </row>
    <row r="3350" spans="5:27" hidden="1">
      <c r="E3350" s="2" t="s">
        <v>8563</v>
      </c>
      <c r="F3350" s="2" t="s">
        <v>8592</v>
      </c>
      <c r="G3350" s="2" t="s">
        <v>1</v>
      </c>
      <c r="H3350" s="2" t="s">
        <v>0</v>
      </c>
      <c r="I3350" s="2" t="s">
        <v>8149</v>
      </c>
      <c r="J3350" s="2" t="s">
        <v>8150</v>
      </c>
      <c r="K3350" s="41">
        <v>2534</v>
      </c>
      <c r="L3350" s="48">
        <v>2534</v>
      </c>
      <c r="M3350" s="49" t="s">
        <v>435</v>
      </c>
      <c r="N3350" s="39" t="s">
        <v>436</v>
      </c>
      <c r="O3350" s="2">
        <v>0</v>
      </c>
      <c r="P3350" s="2">
        <v>0</v>
      </c>
      <c r="Q3350" s="39">
        <v>2455.7800000000002</v>
      </c>
      <c r="R3350" s="2">
        <v>319.25140000000005</v>
      </c>
      <c r="S3350" s="2">
        <v>0</v>
      </c>
      <c r="T3350" s="2">
        <v>0</v>
      </c>
      <c r="U3350" s="39">
        <v>2775.0314000000003</v>
      </c>
      <c r="V3350" s="2">
        <v>0</v>
      </c>
      <c r="W3350" s="2" t="s">
        <v>1</v>
      </c>
      <c r="X3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0"/>
      <c r="Z3350"/>
      <c r="AA3350"/>
    </row>
    <row r="3351" spans="5:27" hidden="1">
      <c r="E3351" s="2" t="s">
        <v>8563</v>
      </c>
      <c r="F3351" s="2" t="s">
        <v>8592</v>
      </c>
      <c r="G3351" s="2" t="s">
        <v>1</v>
      </c>
      <c r="H3351" s="2" t="s">
        <v>0</v>
      </c>
      <c r="I3351" s="2" t="s">
        <v>8149</v>
      </c>
      <c r="J3351" s="2" t="s">
        <v>8150</v>
      </c>
      <c r="K3351" s="41">
        <v>2535</v>
      </c>
      <c r="L3351" s="48">
        <v>2535</v>
      </c>
      <c r="M3351" s="49" t="s">
        <v>379</v>
      </c>
      <c r="N3351" s="39" t="s">
        <v>380</v>
      </c>
      <c r="O3351" s="2">
        <v>0</v>
      </c>
      <c r="P3351" s="2">
        <v>0</v>
      </c>
      <c r="Q3351" s="39">
        <v>470.96</v>
      </c>
      <c r="R3351" s="2">
        <v>61.224800000000002</v>
      </c>
      <c r="S3351" s="2">
        <v>0</v>
      </c>
      <c r="T3351" s="2">
        <v>0</v>
      </c>
      <c r="U3351" s="39">
        <v>532.1848</v>
      </c>
      <c r="V3351" s="2">
        <v>0</v>
      </c>
      <c r="W3351" s="2" t="s">
        <v>1</v>
      </c>
      <c r="X3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1"/>
      <c r="Z3351"/>
      <c r="AA3351"/>
    </row>
    <row r="3352" spans="5:27" hidden="1">
      <c r="E3352" s="2" t="s">
        <v>8563</v>
      </c>
      <c r="F3352" s="2" t="s">
        <v>8592</v>
      </c>
      <c r="G3352" s="2" t="s">
        <v>1</v>
      </c>
      <c r="H3352" s="2" t="s">
        <v>0</v>
      </c>
      <c r="I3352" s="2" t="s">
        <v>8149</v>
      </c>
      <c r="J3352" s="2" t="s">
        <v>8150</v>
      </c>
      <c r="K3352" s="41">
        <v>2536</v>
      </c>
      <c r="L3352" s="48">
        <v>2536</v>
      </c>
      <c r="M3352" s="49" t="s">
        <v>8590</v>
      </c>
      <c r="N3352" s="39" t="s">
        <v>8591</v>
      </c>
      <c r="O3352" s="2">
        <v>0</v>
      </c>
      <c r="P3352" s="2">
        <v>0</v>
      </c>
      <c r="Q3352" s="39">
        <v>42.78</v>
      </c>
      <c r="R3352" s="2">
        <v>5.5613999999999999</v>
      </c>
      <c r="S3352" s="2">
        <v>0</v>
      </c>
      <c r="T3352" s="2">
        <v>0</v>
      </c>
      <c r="U3352" s="39">
        <v>48.3414</v>
      </c>
      <c r="V3352" s="2">
        <v>0</v>
      </c>
      <c r="W3352" s="2" t="s">
        <v>1</v>
      </c>
      <c r="X3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2"/>
      <c r="Z3352"/>
      <c r="AA3352"/>
    </row>
    <row r="3353" spans="5:27" hidden="1">
      <c r="E3353" s="2" t="s">
        <v>8563</v>
      </c>
      <c r="F3353" s="2" t="s">
        <v>8592</v>
      </c>
      <c r="G3353" s="2" t="s">
        <v>1</v>
      </c>
      <c r="H3353" s="2" t="s">
        <v>0</v>
      </c>
      <c r="I3353" s="2" t="s">
        <v>8149</v>
      </c>
      <c r="J3353" s="2" t="s">
        <v>8150</v>
      </c>
      <c r="K3353" s="41">
        <v>2537</v>
      </c>
      <c r="L3353" s="48">
        <v>2537</v>
      </c>
      <c r="M3353" s="49" t="s">
        <v>299</v>
      </c>
      <c r="N3353" s="39" t="s">
        <v>300</v>
      </c>
      <c r="O3353" s="2">
        <v>0</v>
      </c>
      <c r="P3353" s="2">
        <v>0</v>
      </c>
      <c r="Q3353" s="39">
        <v>116</v>
      </c>
      <c r="R3353" s="2">
        <v>15.08</v>
      </c>
      <c r="S3353" s="2">
        <v>0</v>
      </c>
      <c r="T3353" s="2">
        <v>0</v>
      </c>
      <c r="U3353" s="39">
        <v>131.08000000000001</v>
      </c>
      <c r="V3353" s="2">
        <v>0</v>
      </c>
      <c r="W3353" s="2" t="s">
        <v>1</v>
      </c>
      <c r="X3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3"/>
      <c r="Z3353"/>
      <c r="AA3353"/>
    </row>
    <row r="3354" spans="5:27" hidden="1">
      <c r="E3354" s="2" t="s">
        <v>8563</v>
      </c>
      <c r="F3354" s="2" t="s">
        <v>8592</v>
      </c>
      <c r="G3354" s="2" t="s">
        <v>1</v>
      </c>
      <c r="H3354" s="2" t="s">
        <v>0</v>
      </c>
      <c r="I3354" s="2" t="s">
        <v>8149</v>
      </c>
      <c r="J3354" s="2" t="s">
        <v>8150</v>
      </c>
      <c r="K3354" s="41">
        <v>2538</v>
      </c>
      <c r="L3354" s="48">
        <v>2538</v>
      </c>
      <c r="M3354" s="49" t="s">
        <v>7859</v>
      </c>
      <c r="N3354" s="39" t="s">
        <v>7860</v>
      </c>
      <c r="O3354" s="2">
        <v>0</v>
      </c>
      <c r="P3354" s="2">
        <v>0</v>
      </c>
      <c r="Q3354" s="39">
        <v>249.84</v>
      </c>
      <c r="R3354" s="2">
        <v>32.479199999999999</v>
      </c>
      <c r="S3354" s="2">
        <v>0</v>
      </c>
      <c r="T3354" s="2">
        <v>0</v>
      </c>
      <c r="U3354" s="39">
        <v>282.31920000000002</v>
      </c>
      <c r="V3354" s="2">
        <v>0</v>
      </c>
      <c r="W3354" s="2" t="s">
        <v>1</v>
      </c>
      <c r="X3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4"/>
      <c r="Z3354"/>
      <c r="AA3354"/>
    </row>
    <row r="3355" spans="5:27" hidden="1">
      <c r="E3355" s="2" t="s">
        <v>8563</v>
      </c>
      <c r="F3355" s="2" t="s">
        <v>8592</v>
      </c>
      <c r="G3355" s="2" t="s">
        <v>1</v>
      </c>
      <c r="H3355" s="2" t="s">
        <v>0</v>
      </c>
      <c r="I3355" s="2" t="s">
        <v>8149</v>
      </c>
      <c r="J3355" s="2" t="s">
        <v>8150</v>
      </c>
      <c r="K3355" s="41">
        <v>2539</v>
      </c>
      <c r="L3355" s="48">
        <v>2539</v>
      </c>
      <c r="M3355" s="49" t="s">
        <v>229</v>
      </c>
      <c r="N3355" s="39" t="s">
        <v>230</v>
      </c>
      <c r="O3355" s="2">
        <v>0</v>
      </c>
      <c r="P3355" s="2">
        <v>0</v>
      </c>
      <c r="Q3355" s="39">
        <v>183.51</v>
      </c>
      <c r="R3355" s="2">
        <v>23.856300000000001</v>
      </c>
      <c r="S3355" s="2">
        <v>0</v>
      </c>
      <c r="T3355" s="2">
        <v>0</v>
      </c>
      <c r="U3355" s="39">
        <v>207.3663</v>
      </c>
      <c r="V3355" s="2">
        <v>0</v>
      </c>
      <c r="W3355" s="2" t="s">
        <v>1</v>
      </c>
      <c r="X3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5"/>
      <c r="Z3355"/>
      <c r="AA3355"/>
    </row>
    <row r="3356" spans="5:27" hidden="1">
      <c r="E3356" s="2" t="s">
        <v>8563</v>
      </c>
      <c r="F3356" s="2" t="s">
        <v>8592</v>
      </c>
      <c r="G3356" s="2" t="s">
        <v>1</v>
      </c>
      <c r="H3356" s="2" t="s">
        <v>0</v>
      </c>
      <c r="I3356" s="2" t="s">
        <v>8149</v>
      </c>
      <c r="J3356" s="2" t="s">
        <v>8150</v>
      </c>
      <c r="K3356" s="41">
        <v>2540</v>
      </c>
      <c r="L3356" s="48">
        <v>2540</v>
      </c>
      <c r="M3356" s="49" t="s">
        <v>512</v>
      </c>
      <c r="N3356" s="39" t="s">
        <v>513</v>
      </c>
      <c r="O3356" s="2">
        <v>0</v>
      </c>
      <c r="P3356" s="2">
        <v>0</v>
      </c>
      <c r="Q3356" s="39">
        <v>409.8</v>
      </c>
      <c r="R3356" s="2">
        <v>53.274000000000001</v>
      </c>
      <c r="S3356" s="2">
        <v>0</v>
      </c>
      <c r="T3356" s="2">
        <v>0</v>
      </c>
      <c r="U3356" s="39">
        <v>463.07400000000001</v>
      </c>
      <c r="V3356" s="2">
        <v>0</v>
      </c>
      <c r="W3356" s="2" t="s">
        <v>1</v>
      </c>
      <c r="X3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6"/>
      <c r="Z3356"/>
      <c r="AA3356"/>
    </row>
    <row r="3357" spans="5:27" hidden="1">
      <c r="E3357" s="2" t="s">
        <v>8563</v>
      </c>
      <c r="F3357" s="2" t="s">
        <v>8592</v>
      </c>
      <c r="G3357" s="2" t="s">
        <v>1</v>
      </c>
      <c r="H3357" s="2" t="s">
        <v>0</v>
      </c>
      <c r="I3357" s="2" t="s">
        <v>8149</v>
      </c>
      <c r="J3357" s="2" t="s">
        <v>8150</v>
      </c>
      <c r="K3357" s="41">
        <v>2541</v>
      </c>
      <c r="L3357" s="48">
        <v>2541</v>
      </c>
      <c r="M3357" s="49" t="s">
        <v>265</v>
      </c>
      <c r="N3357" s="39" t="s">
        <v>266</v>
      </c>
      <c r="O3357" s="2">
        <v>0</v>
      </c>
      <c r="P3357" s="2">
        <v>0</v>
      </c>
      <c r="Q3357" s="39">
        <v>233.19</v>
      </c>
      <c r="R3357" s="2">
        <v>30.314700000000002</v>
      </c>
      <c r="S3357" s="2">
        <v>0</v>
      </c>
      <c r="T3357" s="2">
        <v>0</v>
      </c>
      <c r="U3357" s="39">
        <v>263.50470000000001</v>
      </c>
      <c r="V3357" s="2">
        <v>0</v>
      </c>
      <c r="W3357" s="2" t="s">
        <v>1</v>
      </c>
      <c r="X3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7"/>
      <c r="Z3357"/>
      <c r="AA3357"/>
    </row>
    <row r="3358" spans="5:27" hidden="1">
      <c r="E3358" s="2" t="s">
        <v>8563</v>
      </c>
      <c r="F3358" s="2" t="s">
        <v>8592</v>
      </c>
      <c r="G3358" s="2" t="s">
        <v>1</v>
      </c>
      <c r="H3358" s="2" t="s">
        <v>0</v>
      </c>
      <c r="I3358" s="2" t="s">
        <v>8149</v>
      </c>
      <c r="J3358" s="2" t="s">
        <v>8150</v>
      </c>
      <c r="K3358" s="41">
        <v>2542</v>
      </c>
      <c r="L3358" s="48">
        <v>2542</v>
      </c>
      <c r="M3358" s="49">
        <v>0</v>
      </c>
      <c r="N3358" s="39" t="s">
        <v>8434</v>
      </c>
      <c r="O3358" s="2">
        <v>0</v>
      </c>
      <c r="P3358" s="2">
        <v>0</v>
      </c>
      <c r="Q3358" s="39">
        <v>326.23</v>
      </c>
      <c r="R3358" s="2">
        <v>42.4099</v>
      </c>
      <c r="S3358" s="2">
        <v>0</v>
      </c>
      <c r="T3358" s="2">
        <v>0</v>
      </c>
      <c r="U3358" s="39">
        <v>368.63990000000001</v>
      </c>
      <c r="V3358" s="2" t="s">
        <v>8433</v>
      </c>
      <c r="W3358" s="2" t="s">
        <v>1</v>
      </c>
      <c r="X3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8"/>
      <c r="Z3358"/>
      <c r="AA3358"/>
    </row>
    <row r="3359" spans="5:27" hidden="1">
      <c r="E3359" s="2" t="s">
        <v>8563</v>
      </c>
      <c r="F3359" s="2" t="s">
        <v>8592</v>
      </c>
      <c r="G3359" s="2" t="s">
        <v>1</v>
      </c>
      <c r="H3359" s="2" t="s">
        <v>0</v>
      </c>
      <c r="I3359" s="2" t="s">
        <v>8149</v>
      </c>
      <c r="J3359" s="2" t="s">
        <v>8150</v>
      </c>
      <c r="K3359" s="41">
        <v>2543</v>
      </c>
      <c r="L3359" s="48">
        <v>2543</v>
      </c>
      <c r="M3359" s="49" t="s">
        <v>91</v>
      </c>
      <c r="N3359" s="39" t="s">
        <v>92</v>
      </c>
      <c r="O3359" s="2">
        <v>0</v>
      </c>
      <c r="P3359" s="2">
        <v>0</v>
      </c>
      <c r="Q3359" s="39">
        <v>409.08</v>
      </c>
      <c r="R3359" s="2">
        <v>53.180399999999999</v>
      </c>
      <c r="S3359" s="2">
        <v>0</v>
      </c>
      <c r="T3359" s="2">
        <v>0</v>
      </c>
      <c r="U3359" s="39">
        <v>462.2604</v>
      </c>
      <c r="V3359" s="2">
        <v>0</v>
      </c>
      <c r="W3359" s="2" t="s">
        <v>1</v>
      </c>
      <c r="X3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59"/>
      <c r="Z3359"/>
      <c r="AA3359"/>
    </row>
    <row r="3360" spans="5:27" hidden="1">
      <c r="E3360" s="2" t="s">
        <v>8563</v>
      </c>
      <c r="F3360" s="2" t="s">
        <v>8592</v>
      </c>
      <c r="G3360" s="2" t="s">
        <v>1</v>
      </c>
      <c r="H3360" s="2" t="s">
        <v>0</v>
      </c>
      <c r="I3360" s="2" t="s">
        <v>8149</v>
      </c>
      <c r="J3360" s="2" t="s">
        <v>8150</v>
      </c>
      <c r="K3360" s="41">
        <v>2544</v>
      </c>
      <c r="L3360" s="48">
        <v>2544</v>
      </c>
      <c r="M3360" s="49" t="s">
        <v>798</v>
      </c>
      <c r="N3360" s="39" t="s">
        <v>799</v>
      </c>
      <c r="O3360" s="2">
        <v>0</v>
      </c>
      <c r="P3360" s="2">
        <v>0</v>
      </c>
      <c r="Q3360" s="39">
        <v>61.19</v>
      </c>
      <c r="R3360" s="2">
        <v>7.9546999999999999</v>
      </c>
      <c r="S3360" s="2">
        <v>0</v>
      </c>
      <c r="T3360" s="2">
        <v>0</v>
      </c>
      <c r="U3360" s="39">
        <v>69.1447</v>
      </c>
      <c r="V3360" s="2">
        <v>0</v>
      </c>
      <c r="W3360" s="2" t="s">
        <v>1</v>
      </c>
      <c r="X3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0"/>
      <c r="Z3360"/>
      <c r="AA3360"/>
    </row>
    <row r="3361" spans="5:27" hidden="1">
      <c r="E3361" s="2" t="s">
        <v>8563</v>
      </c>
      <c r="F3361" s="2" t="s">
        <v>8592</v>
      </c>
      <c r="G3361" s="2" t="s">
        <v>1</v>
      </c>
      <c r="H3361" s="2" t="s">
        <v>0</v>
      </c>
      <c r="I3361" s="2" t="s">
        <v>8149</v>
      </c>
      <c r="J3361" s="2" t="s">
        <v>8150</v>
      </c>
      <c r="K3361" s="41">
        <v>2545</v>
      </c>
      <c r="L3361" s="48">
        <v>2545</v>
      </c>
      <c r="M3361" s="49">
        <v>0</v>
      </c>
      <c r="N3361" s="39" t="s">
        <v>464</v>
      </c>
      <c r="O3361" s="2">
        <v>0</v>
      </c>
      <c r="P3361" s="2">
        <v>0</v>
      </c>
      <c r="Q3361" s="39">
        <v>307.85000000000002</v>
      </c>
      <c r="R3361" s="2">
        <v>40.020500000000006</v>
      </c>
      <c r="S3361" s="2">
        <v>0</v>
      </c>
      <c r="T3361" s="2">
        <v>0</v>
      </c>
      <c r="U3361" s="39">
        <v>347.87050000000005</v>
      </c>
      <c r="V3361" s="2" t="s">
        <v>8408</v>
      </c>
      <c r="W3361" s="2" t="s">
        <v>1</v>
      </c>
      <c r="X3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1"/>
      <c r="Z3361"/>
      <c r="AA3361"/>
    </row>
    <row r="3362" spans="5:27" hidden="1">
      <c r="E3362" s="2" t="s">
        <v>8563</v>
      </c>
      <c r="F3362" s="2" t="s">
        <v>8592</v>
      </c>
      <c r="G3362" s="2" t="s">
        <v>1</v>
      </c>
      <c r="H3362" s="2" t="s">
        <v>0</v>
      </c>
      <c r="I3362" s="2" t="s">
        <v>8149</v>
      </c>
      <c r="J3362" s="2" t="s">
        <v>8150</v>
      </c>
      <c r="K3362" s="41">
        <v>2546</v>
      </c>
      <c r="L3362" s="48">
        <v>2546</v>
      </c>
      <c r="M3362" s="49">
        <v>0</v>
      </c>
      <c r="N3362" s="39" t="s">
        <v>8434</v>
      </c>
      <c r="O3362" s="2">
        <v>0</v>
      </c>
      <c r="P3362" s="2">
        <v>0</v>
      </c>
      <c r="Q3362" s="39">
        <v>369.02</v>
      </c>
      <c r="R3362" s="2">
        <v>47.9726</v>
      </c>
      <c r="S3362" s="2">
        <v>0</v>
      </c>
      <c r="T3362" s="2">
        <v>0</v>
      </c>
      <c r="U3362" s="39">
        <v>416.99259999999998</v>
      </c>
      <c r="V3362" s="2" t="s">
        <v>8433</v>
      </c>
      <c r="W3362" s="2" t="s">
        <v>1</v>
      </c>
      <c r="X3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2"/>
      <c r="Z3362"/>
      <c r="AA3362"/>
    </row>
    <row r="3363" spans="5:27" hidden="1">
      <c r="E3363" s="2" t="s">
        <v>8563</v>
      </c>
      <c r="F3363" s="2" t="s">
        <v>8592</v>
      </c>
      <c r="G3363" s="2" t="s">
        <v>1</v>
      </c>
      <c r="H3363" s="2" t="s">
        <v>0</v>
      </c>
      <c r="I3363" s="2" t="s">
        <v>8149</v>
      </c>
      <c r="J3363" s="2" t="s">
        <v>8150</v>
      </c>
      <c r="K3363" s="41">
        <v>2547</v>
      </c>
      <c r="L3363" s="48">
        <v>2547</v>
      </c>
      <c r="M3363" s="49">
        <v>0</v>
      </c>
      <c r="N3363" s="39" t="s">
        <v>8422</v>
      </c>
      <c r="O3363" s="2">
        <v>0</v>
      </c>
      <c r="P3363" s="2">
        <v>0</v>
      </c>
      <c r="Q3363" s="39">
        <v>103.94</v>
      </c>
      <c r="R3363" s="2">
        <v>13.5122</v>
      </c>
      <c r="S3363" s="2">
        <v>0</v>
      </c>
      <c r="T3363" s="2">
        <v>0</v>
      </c>
      <c r="U3363" s="39">
        <v>117.4522</v>
      </c>
      <c r="V3363" s="2" t="s">
        <v>8421</v>
      </c>
      <c r="W3363" s="2" t="s">
        <v>1</v>
      </c>
      <c r="X3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3"/>
      <c r="Z3363"/>
      <c r="AA3363"/>
    </row>
    <row r="3364" spans="5:27" hidden="1">
      <c r="E3364" s="2" t="s">
        <v>8563</v>
      </c>
      <c r="F3364" s="2" t="s">
        <v>8592</v>
      </c>
      <c r="G3364" s="2" t="s">
        <v>1</v>
      </c>
      <c r="H3364" s="2" t="s">
        <v>0</v>
      </c>
      <c r="I3364" s="2" t="s">
        <v>8149</v>
      </c>
      <c r="J3364" s="2" t="s">
        <v>8150</v>
      </c>
      <c r="K3364" s="41">
        <v>2548</v>
      </c>
      <c r="L3364" s="48">
        <v>2548</v>
      </c>
      <c r="M3364" s="49">
        <v>0</v>
      </c>
      <c r="N3364" s="39" t="s">
        <v>631</v>
      </c>
      <c r="O3364" s="2">
        <v>0</v>
      </c>
      <c r="P3364" s="2">
        <v>0</v>
      </c>
      <c r="Q3364" s="39">
        <v>44.48</v>
      </c>
      <c r="R3364" s="2">
        <v>5.7824</v>
      </c>
      <c r="S3364" s="2">
        <v>0</v>
      </c>
      <c r="T3364" s="2">
        <v>0</v>
      </c>
      <c r="U3364" s="39">
        <v>50.2624</v>
      </c>
      <c r="V3364" s="2" t="s">
        <v>8384</v>
      </c>
      <c r="W3364" s="2" t="s">
        <v>1</v>
      </c>
      <c r="X3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4"/>
      <c r="Z3364"/>
      <c r="AA3364"/>
    </row>
    <row r="3365" spans="5:27" hidden="1">
      <c r="E3365" s="2" t="s">
        <v>8563</v>
      </c>
      <c r="F3365" s="2" t="s">
        <v>8592</v>
      </c>
      <c r="G3365" s="2" t="s">
        <v>1</v>
      </c>
      <c r="H3365" s="2" t="s">
        <v>0</v>
      </c>
      <c r="I3365" s="2" t="s">
        <v>8149</v>
      </c>
      <c r="J3365" s="2" t="s">
        <v>8150</v>
      </c>
      <c r="K3365" s="41">
        <v>2549</v>
      </c>
      <c r="L3365" s="48">
        <v>2549</v>
      </c>
      <c r="M3365" s="49" t="s">
        <v>325</v>
      </c>
      <c r="N3365" s="39" t="s">
        <v>326</v>
      </c>
      <c r="O3365" s="2">
        <v>0</v>
      </c>
      <c r="P3365" s="2">
        <v>0</v>
      </c>
      <c r="Q3365" s="39">
        <v>60.26</v>
      </c>
      <c r="R3365" s="2">
        <v>7.8338000000000001</v>
      </c>
      <c r="S3365" s="2">
        <v>0</v>
      </c>
      <c r="T3365" s="2">
        <v>0</v>
      </c>
      <c r="U3365" s="39">
        <v>68.093800000000002</v>
      </c>
      <c r="V3365" s="2">
        <v>0</v>
      </c>
      <c r="W3365" s="2" t="s">
        <v>1</v>
      </c>
      <c r="X3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5"/>
      <c r="Z3365"/>
      <c r="AA3365"/>
    </row>
    <row r="3366" spans="5:27" hidden="1">
      <c r="E3366" s="2" t="s">
        <v>8563</v>
      </c>
      <c r="F3366" s="2" t="s">
        <v>8592</v>
      </c>
      <c r="G3366" s="2" t="s">
        <v>1</v>
      </c>
      <c r="H3366" s="2" t="s">
        <v>0</v>
      </c>
      <c r="I3366" s="2" t="s">
        <v>8149</v>
      </c>
      <c r="J3366" s="2" t="s">
        <v>8150</v>
      </c>
      <c r="K3366" s="41">
        <v>2550</v>
      </c>
      <c r="L3366" s="48">
        <v>2550</v>
      </c>
      <c r="M3366" s="49" t="s">
        <v>8594</v>
      </c>
      <c r="N3366" s="39" t="s">
        <v>8595</v>
      </c>
      <c r="O3366" s="2">
        <v>0</v>
      </c>
      <c r="P3366" s="2">
        <v>0</v>
      </c>
      <c r="Q3366" s="39">
        <v>450.58</v>
      </c>
      <c r="R3366" s="2">
        <v>58.575400000000002</v>
      </c>
      <c r="S3366" s="2">
        <v>0</v>
      </c>
      <c r="T3366" s="2">
        <v>0</v>
      </c>
      <c r="U3366" s="39">
        <v>509.15539999999999</v>
      </c>
      <c r="V3366" s="2">
        <v>0</v>
      </c>
      <c r="W3366" s="2" t="s">
        <v>1</v>
      </c>
      <c r="X3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6"/>
      <c r="Z3366"/>
      <c r="AA3366"/>
    </row>
    <row r="3367" spans="5:27" hidden="1">
      <c r="E3367" s="2" t="s">
        <v>8563</v>
      </c>
      <c r="F3367" s="2" t="s">
        <v>8592</v>
      </c>
      <c r="G3367" s="2" t="s">
        <v>1</v>
      </c>
      <c r="H3367" s="2" t="s">
        <v>0</v>
      </c>
      <c r="I3367" s="2" t="s">
        <v>8149</v>
      </c>
      <c r="J3367" s="2" t="s">
        <v>8150</v>
      </c>
      <c r="K3367" s="41">
        <v>2551</v>
      </c>
      <c r="L3367" s="48">
        <v>2551</v>
      </c>
      <c r="M3367" s="49">
        <v>0</v>
      </c>
      <c r="N3367" s="39" t="s">
        <v>638</v>
      </c>
      <c r="O3367" s="2">
        <v>0</v>
      </c>
      <c r="P3367" s="2">
        <v>0</v>
      </c>
      <c r="Q3367" s="39">
        <v>41.8</v>
      </c>
      <c r="R3367" s="2">
        <v>5.4340000000000002</v>
      </c>
      <c r="S3367" s="2">
        <v>0</v>
      </c>
      <c r="T3367" s="2">
        <v>0</v>
      </c>
      <c r="U3367" s="39">
        <v>47.233999999999995</v>
      </c>
      <c r="V3367" s="2" t="s">
        <v>8593</v>
      </c>
      <c r="W3367" s="2" t="s">
        <v>1</v>
      </c>
      <c r="X3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7"/>
      <c r="Z3367"/>
      <c r="AA3367"/>
    </row>
    <row r="3368" spans="5:27" hidden="1">
      <c r="E3368" s="2" t="s">
        <v>8563</v>
      </c>
      <c r="F3368" s="2" t="s">
        <v>8592</v>
      </c>
      <c r="G3368" s="2" t="s">
        <v>1</v>
      </c>
      <c r="H3368" s="2" t="s">
        <v>0</v>
      </c>
      <c r="I3368" s="2" t="s">
        <v>8149</v>
      </c>
      <c r="J3368" s="2" t="s">
        <v>8150</v>
      </c>
      <c r="K3368" s="41">
        <v>2552</v>
      </c>
      <c r="L3368" s="48">
        <v>2552</v>
      </c>
      <c r="M3368" s="49">
        <v>0</v>
      </c>
      <c r="N3368" s="39" t="s">
        <v>1005</v>
      </c>
      <c r="O3368" s="2">
        <v>0</v>
      </c>
      <c r="P3368" s="2">
        <v>0</v>
      </c>
      <c r="Q3368" s="39">
        <v>999.07</v>
      </c>
      <c r="R3368" s="2">
        <v>129.87910000000002</v>
      </c>
      <c r="S3368" s="2">
        <v>0</v>
      </c>
      <c r="T3368" s="2">
        <v>0</v>
      </c>
      <c r="U3368" s="39">
        <v>1128.9491</v>
      </c>
      <c r="V3368" s="2" t="s">
        <v>8461</v>
      </c>
      <c r="W3368" s="2" t="s">
        <v>1</v>
      </c>
      <c r="X3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8"/>
      <c r="Z3368"/>
      <c r="AA3368"/>
    </row>
    <row r="3369" spans="5:27" hidden="1">
      <c r="E3369" s="2" t="s">
        <v>8563</v>
      </c>
      <c r="F3369" s="2" t="s">
        <v>8592</v>
      </c>
      <c r="G3369" s="2" t="s">
        <v>1</v>
      </c>
      <c r="H3369" s="2" t="s">
        <v>0</v>
      </c>
      <c r="I3369" s="2" t="s">
        <v>8149</v>
      </c>
      <c r="J3369" s="2" t="s">
        <v>8150</v>
      </c>
      <c r="K3369" s="41">
        <v>2553</v>
      </c>
      <c r="L3369" s="48">
        <v>2553</v>
      </c>
      <c r="M3369" s="49">
        <v>0</v>
      </c>
      <c r="N3369" s="39" t="s">
        <v>1298</v>
      </c>
      <c r="O3369" s="2">
        <v>0</v>
      </c>
      <c r="P3369" s="2">
        <v>0</v>
      </c>
      <c r="Q3369" s="39">
        <v>177</v>
      </c>
      <c r="R3369" s="2">
        <v>23.01</v>
      </c>
      <c r="S3369" s="2">
        <v>0</v>
      </c>
      <c r="T3369" s="2">
        <v>0</v>
      </c>
      <c r="U3369" s="39">
        <v>200.01</v>
      </c>
      <c r="V3369" s="2" t="s">
        <v>8416</v>
      </c>
      <c r="W3369" s="2" t="s">
        <v>1</v>
      </c>
      <c r="X3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69"/>
      <c r="Z3369"/>
      <c r="AA3369"/>
    </row>
    <row r="3370" spans="5:27" hidden="1">
      <c r="E3370" s="2" t="s">
        <v>8563</v>
      </c>
      <c r="F3370" s="2" t="s">
        <v>8592</v>
      </c>
      <c r="G3370" s="2" t="s">
        <v>1</v>
      </c>
      <c r="H3370" s="2" t="s">
        <v>0</v>
      </c>
      <c r="I3370" s="2" t="s">
        <v>8149</v>
      </c>
      <c r="J3370" s="2" t="s">
        <v>8150</v>
      </c>
      <c r="K3370" s="41">
        <v>2554</v>
      </c>
      <c r="L3370" s="48">
        <v>2554</v>
      </c>
      <c r="M3370" s="49">
        <v>0</v>
      </c>
      <c r="N3370" s="39" t="s">
        <v>704</v>
      </c>
      <c r="O3370" s="2">
        <v>0</v>
      </c>
      <c r="P3370" s="2">
        <v>0</v>
      </c>
      <c r="Q3370" s="39">
        <v>400.23</v>
      </c>
      <c r="R3370" s="2">
        <v>52.029900000000005</v>
      </c>
      <c r="S3370" s="2">
        <v>0</v>
      </c>
      <c r="T3370" s="2">
        <v>0</v>
      </c>
      <c r="U3370" s="39">
        <v>452.25990000000002</v>
      </c>
      <c r="V3370" s="2" t="s">
        <v>8538</v>
      </c>
      <c r="W3370" s="2" t="s">
        <v>1</v>
      </c>
      <c r="X3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0"/>
      <c r="Z3370"/>
      <c r="AA3370"/>
    </row>
    <row r="3371" spans="5:27" hidden="1">
      <c r="E3371" s="2" t="s">
        <v>8563</v>
      </c>
      <c r="F3371" s="2" t="s">
        <v>8592</v>
      </c>
      <c r="G3371" s="2" t="s">
        <v>1</v>
      </c>
      <c r="H3371" s="2" t="s">
        <v>0</v>
      </c>
      <c r="I3371" s="2" t="s">
        <v>8149</v>
      </c>
      <c r="J3371" s="2" t="s">
        <v>8150</v>
      </c>
      <c r="K3371" s="41">
        <v>2555</v>
      </c>
      <c r="L3371" s="48">
        <v>2555</v>
      </c>
      <c r="M3371" s="49" t="s">
        <v>8302</v>
      </c>
      <c r="N3371" s="39" t="s">
        <v>8303</v>
      </c>
      <c r="O3371" s="2">
        <v>0</v>
      </c>
      <c r="P3371" s="2">
        <v>0</v>
      </c>
      <c r="Q3371" s="39">
        <v>124.31</v>
      </c>
      <c r="R3371" s="2">
        <v>16.160299999999999</v>
      </c>
      <c r="S3371" s="2">
        <v>0</v>
      </c>
      <c r="T3371" s="2">
        <v>0</v>
      </c>
      <c r="U3371" s="39">
        <v>140.47030000000001</v>
      </c>
      <c r="V3371" s="2">
        <v>0</v>
      </c>
      <c r="W3371" s="2" t="s">
        <v>1</v>
      </c>
      <c r="X3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1"/>
      <c r="Z3371"/>
      <c r="AA3371"/>
    </row>
    <row r="3372" spans="5:27" hidden="1">
      <c r="E3372" s="2" t="s">
        <v>8563</v>
      </c>
      <c r="F3372" s="2" t="s">
        <v>8592</v>
      </c>
      <c r="G3372" s="2" t="s">
        <v>1</v>
      </c>
      <c r="H3372" s="2" t="s">
        <v>0</v>
      </c>
      <c r="I3372" s="2" t="s">
        <v>8149</v>
      </c>
      <c r="J3372" s="2" t="s">
        <v>8150</v>
      </c>
      <c r="K3372" s="41">
        <v>2556</v>
      </c>
      <c r="L3372" s="48">
        <v>2556</v>
      </c>
      <c r="M3372" s="49" t="s">
        <v>511</v>
      </c>
      <c r="N3372" s="39" t="s">
        <v>8042</v>
      </c>
      <c r="O3372" s="2">
        <v>0</v>
      </c>
      <c r="P3372" s="2">
        <v>0</v>
      </c>
      <c r="Q3372" s="39">
        <v>328.23</v>
      </c>
      <c r="R3372" s="2">
        <v>42.669900000000005</v>
      </c>
      <c r="S3372" s="2">
        <v>0</v>
      </c>
      <c r="T3372" s="2">
        <v>0</v>
      </c>
      <c r="U3372" s="39">
        <v>370.8999</v>
      </c>
      <c r="V3372" s="2">
        <v>0</v>
      </c>
      <c r="W3372" s="2" t="s">
        <v>1</v>
      </c>
      <c r="X3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2"/>
      <c r="Z3372"/>
      <c r="AA3372"/>
    </row>
    <row r="3373" spans="5:27" hidden="1">
      <c r="E3373" s="2" t="s">
        <v>8563</v>
      </c>
      <c r="F3373" s="2" t="s">
        <v>8592</v>
      </c>
      <c r="G3373" s="2" t="s">
        <v>1</v>
      </c>
      <c r="H3373" s="2" t="s">
        <v>0</v>
      </c>
      <c r="I3373" s="2" t="s">
        <v>8149</v>
      </c>
      <c r="J3373" s="2" t="s">
        <v>8150</v>
      </c>
      <c r="K3373" s="41">
        <v>2557</v>
      </c>
      <c r="L3373" s="48">
        <v>2557</v>
      </c>
      <c r="M3373" s="49" t="s">
        <v>437</v>
      </c>
      <c r="N3373" s="39" t="s">
        <v>438</v>
      </c>
      <c r="O3373" s="2">
        <v>0</v>
      </c>
      <c r="P3373" s="2">
        <v>0</v>
      </c>
      <c r="Q3373" s="39">
        <v>8660.16</v>
      </c>
      <c r="R3373" s="2">
        <v>1125.8208</v>
      </c>
      <c r="S3373" s="2">
        <v>0</v>
      </c>
      <c r="T3373" s="2">
        <v>0</v>
      </c>
      <c r="U3373" s="39">
        <v>9785.9807999999994</v>
      </c>
      <c r="V3373" s="2">
        <v>0</v>
      </c>
      <c r="W3373" s="2" t="s">
        <v>1</v>
      </c>
      <c r="X3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3"/>
      <c r="Z3373"/>
      <c r="AA3373"/>
    </row>
    <row r="3374" spans="5:27" hidden="1">
      <c r="E3374" s="2" t="s">
        <v>8563</v>
      </c>
      <c r="F3374" s="2" t="s">
        <v>8586</v>
      </c>
      <c r="G3374" s="2" t="s">
        <v>1</v>
      </c>
      <c r="H3374" s="2" t="s">
        <v>0</v>
      </c>
      <c r="I3374" s="2" t="s">
        <v>8149</v>
      </c>
      <c r="J3374" s="2" t="s">
        <v>8150</v>
      </c>
      <c r="K3374" s="41">
        <v>2558</v>
      </c>
      <c r="L3374" s="48">
        <v>2558</v>
      </c>
      <c r="M3374" s="49" t="s">
        <v>118</v>
      </c>
      <c r="N3374" s="39" t="s">
        <v>119</v>
      </c>
      <c r="O3374" s="2">
        <v>0</v>
      </c>
      <c r="P3374" s="2">
        <v>0</v>
      </c>
      <c r="Q3374" s="39">
        <v>114.33</v>
      </c>
      <c r="R3374" s="2">
        <v>14.8629</v>
      </c>
      <c r="S3374" s="2">
        <v>0</v>
      </c>
      <c r="T3374" s="2">
        <v>0</v>
      </c>
      <c r="U3374" s="39">
        <v>129.19290000000001</v>
      </c>
      <c r="V3374" s="2">
        <v>0</v>
      </c>
      <c r="W3374" s="2" t="s">
        <v>1</v>
      </c>
      <c r="X3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4"/>
      <c r="Z3374"/>
      <c r="AA3374"/>
    </row>
    <row r="3375" spans="5:27" hidden="1">
      <c r="E3375" s="2" t="s">
        <v>8563</v>
      </c>
      <c r="F3375" s="2" t="s">
        <v>8586</v>
      </c>
      <c r="G3375" s="2" t="s">
        <v>1</v>
      </c>
      <c r="H3375" s="2" t="s">
        <v>0</v>
      </c>
      <c r="I3375" s="2" t="s">
        <v>8149</v>
      </c>
      <c r="J3375" s="2" t="s">
        <v>8150</v>
      </c>
      <c r="K3375" s="41">
        <v>2559</v>
      </c>
      <c r="L3375" s="48">
        <v>2559</v>
      </c>
      <c r="M3375" s="49" t="s">
        <v>118</v>
      </c>
      <c r="N3375" s="39" t="s">
        <v>119</v>
      </c>
      <c r="O3375" s="2">
        <v>0</v>
      </c>
      <c r="P3375" s="2">
        <v>0</v>
      </c>
      <c r="Q3375" s="39">
        <v>20.86</v>
      </c>
      <c r="R3375" s="2">
        <v>2.7118000000000002</v>
      </c>
      <c r="S3375" s="2">
        <v>0</v>
      </c>
      <c r="T3375" s="2">
        <v>0</v>
      </c>
      <c r="U3375" s="39">
        <v>23.5718</v>
      </c>
      <c r="V3375" s="2">
        <v>0</v>
      </c>
      <c r="W3375" s="2" t="s">
        <v>1</v>
      </c>
      <c r="X3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5"/>
      <c r="Z3375"/>
      <c r="AA3375"/>
    </row>
    <row r="3376" spans="5:27" hidden="1">
      <c r="E3376" s="2" t="s">
        <v>8563</v>
      </c>
      <c r="F3376" s="2" t="s">
        <v>8586</v>
      </c>
      <c r="G3376" s="2" t="s">
        <v>1</v>
      </c>
      <c r="H3376" s="2" t="s">
        <v>0</v>
      </c>
      <c r="I3376" s="2" t="s">
        <v>8149</v>
      </c>
      <c r="J3376" s="2" t="s">
        <v>8150</v>
      </c>
      <c r="K3376" s="41">
        <v>2560</v>
      </c>
      <c r="L3376" s="48">
        <v>2560</v>
      </c>
      <c r="M3376" s="49" t="s">
        <v>582</v>
      </c>
      <c r="N3376" s="39" t="s">
        <v>583</v>
      </c>
      <c r="O3376" s="2">
        <v>0</v>
      </c>
      <c r="P3376" s="2">
        <v>0</v>
      </c>
      <c r="Q3376" s="39">
        <v>10398.459999999999</v>
      </c>
      <c r="R3376" s="2">
        <v>1351.7998</v>
      </c>
      <c r="S3376" s="2">
        <v>0</v>
      </c>
      <c r="T3376" s="2">
        <v>0</v>
      </c>
      <c r="U3376" s="39">
        <v>11750.2598</v>
      </c>
      <c r="V3376" s="2">
        <v>0</v>
      </c>
      <c r="W3376" s="2" t="s">
        <v>1</v>
      </c>
      <c r="X3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6"/>
      <c r="Z3376"/>
      <c r="AA3376"/>
    </row>
    <row r="3377" spans="5:27" hidden="1">
      <c r="E3377" s="2" t="s">
        <v>8563</v>
      </c>
      <c r="F3377" s="2" t="s">
        <v>8586</v>
      </c>
      <c r="G3377" s="2" t="s">
        <v>1</v>
      </c>
      <c r="H3377" s="2" t="s">
        <v>0</v>
      </c>
      <c r="I3377" s="2" t="s">
        <v>8149</v>
      </c>
      <c r="J3377" s="2" t="s">
        <v>8150</v>
      </c>
      <c r="K3377" s="41">
        <v>2561</v>
      </c>
      <c r="L3377" s="48">
        <v>2561</v>
      </c>
      <c r="M3377" s="49" t="s">
        <v>459</v>
      </c>
      <c r="N3377" s="39" t="s">
        <v>460</v>
      </c>
      <c r="O3377" s="2">
        <v>0</v>
      </c>
      <c r="P3377" s="2">
        <v>0</v>
      </c>
      <c r="Q3377" s="39">
        <v>286.70999999999998</v>
      </c>
      <c r="R3377" s="2">
        <v>37.272300000000001</v>
      </c>
      <c r="S3377" s="2">
        <v>0</v>
      </c>
      <c r="T3377" s="2">
        <v>0</v>
      </c>
      <c r="U3377" s="39">
        <v>323.98230000000001</v>
      </c>
      <c r="V3377" s="2">
        <v>0</v>
      </c>
      <c r="W3377" s="2" t="s">
        <v>1</v>
      </c>
      <c r="X3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7"/>
      <c r="Z3377"/>
      <c r="AA3377"/>
    </row>
    <row r="3378" spans="5:27" hidden="1">
      <c r="E3378" s="2" t="s">
        <v>8563</v>
      </c>
      <c r="F3378" s="2" t="s">
        <v>8586</v>
      </c>
      <c r="G3378" s="2" t="s">
        <v>1</v>
      </c>
      <c r="H3378" s="2" t="s">
        <v>0</v>
      </c>
      <c r="I3378" s="2" t="s">
        <v>8149</v>
      </c>
      <c r="J3378" s="2" t="s">
        <v>8150</v>
      </c>
      <c r="K3378" s="41">
        <v>2562</v>
      </c>
      <c r="L3378" s="48">
        <v>2562</v>
      </c>
      <c r="M3378" s="49" t="s">
        <v>913</v>
      </c>
      <c r="N3378" s="39" t="s">
        <v>914</v>
      </c>
      <c r="O3378" s="2">
        <v>0</v>
      </c>
      <c r="P3378" s="2">
        <v>0</v>
      </c>
      <c r="Q3378" s="39">
        <v>1348.87</v>
      </c>
      <c r="R3378" s="2">
        <v>175.35309999999998</v>
      </c>
      <c r="S3378" s="2">
        <v>0</v>
      </c>
      <c r="T3378" s="2">
        <v>0</v>
      </c>
      <c r="U3378" s="39">
        <v>1524.2230999999999</v>
      </c>
      <c r="V3378" s="2">
        <v>0</v>
      </c>
      <c r="W3378" s="2" t="s">
        <v>1</v>
      </c>
      <c r="X3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8"/>
      <c r="Z3378"/>
      <c r="AA3378"/>
    </row>
    <row r="3379" spans="5:27" hidden="1">
      <c r="E3379" s="2" t="s">
        <v>8563</v>
      </c>
      <c r="F3379" s="2" t="s">
        <v>8586</v>
      </c>
      <c r="G3379" s="2" t="s">
        <v>1</v>
      </c>
      <c r="H3379" s="2" t="s">
        <v>0</v>
      </c>
      <c r="I3379" s="2" t="s">
        <v>8149</v>
      </c>
      <c r="J3379" s="2" t="s">
        <v>8150</v>
      </c>
      <c r="K3379" s="41">
        <v>2563</v>
      </c>
      <c r="L3379" s="48">
        <v>2563</v>
      </c>
      <c r="M3379" s="49" t="s">
        <v>709</v>
      </c>
      <c r="N3379" s="39" t="s">
        <v>710</v>
      </c>
      <c r="O3379" s="2">
        <v>0</v>
      </c>
      <c r="P3379" s="2">
        <v>0</v>
      </c>
      <c r="Q3379" s="39">
        <v>165.12</v>
      </c>
      <c r="R3379" s="2">
        <v>21.465600000000002</v>
      </c>
      <c r="S3379" s="2">
        <v>0</v>
      </c>
      <c r="T3379" s="2">
        <v>0</v>
      </c>
      <c r="U3379" s="39">
        <v>186.5856</v>
      </c>
      <c r="V3379" s="2">
        <v>0</v>
      </c>
      <c r="W3379" s="2" t="s">
        <v>1</v>
      </c>
      <c r="X3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79"/>
      <c r="Z3379"/>
      <c r="AA3379"/>
    </row>
    <row r="3380" spans="5:27" hidden="1">
      <c r="E3380" s="2" t="s">
        <v>8563</v>
      </c>
      <c r="F3380" s="2" t="s">
        <v>8586</v>
      </c>
      <c r="G3380" s="2" t="s">
        <v>1</v>
      </c>
      <c r="H3380" s="2" t="s">
        <v>0</v>
      </c>
      <c r="I3380" s="2" t="s">
        <v>8149</v>
      </c>
      <c r="J3380" s="2" t="s">
        <v>8150</v>
      </c>
      <c r="K3380" s="41">
        <v>2564</v>
      </c>
      <c r="L3380" s="48">
        <v>2564</v>
      </c>
      <c r="M3380" s="49" t="s">
        <v>185</v>
      </c>
      <c r="N3380" s="39" t="s">
        <v>186</v>
      </c>
      <c r="O3380" s="2">
        <v>0</v>
      </c>
      <c r="P3380" s="2">
        <v>0</v>
      </c>
      <c r="Q3380" s="39">
        <v>122.32</v>
      </c>
      <c r="R3380" s="2">
        <v>15.9016</v>
      </c>
      <c r="S3380" s="2">
        <v>0</v>
      </c>
      <c r="T3380" s="2">
        <v>0</v>
      </c>
      <c r="U3380" s="39">
        <v>138.2216</v>
      </c>
      <c r="V3380" s="2">
        <v>0</v>
      </c>
      <c r="W3380" s="2" t="s">
        <v>1</v>
      </c>
      <c r="X3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0"/>
      <c r="Z3380"/>
      <c r="AA3380"/>
    </row>
    <row r="3381" spans="5:27" hidden="1">
      <c r="E3381" s="2" t="s">
        <v>8563</v>
      </c>
      <c r="F3381" s="2" t="s">
        <v>8586</v>
      </c>
      <c r="G3381" s="2" t="s">
        <v>1</v>
      </c>
      <c r="H3381" s="2" t="s">
        <v>0</v>
      </c>
      <c r="I3381" s="2" t="s">
        <v>8149</v>
      </c>
      <c r="J3381" s="2" t="s">
        <v>8150</v>
      </c>
      <c r="K3381" s="41">
        <v>2565</v>
      </c>
      <c r="L3381" s="48">
        <v>2565</v>
      </c>
      <c r="M3381" s="49" t="s">
        <v>926</v>
      </c>
      <c r="N3381" s="39" t="s">
        <v>927</v>
      </c>
      <c r="O3381" s="2">
        <v>0</v>
      </c>
      <c r="P3381" s="2">
        <v>0</v>
      </c>
      <c r="Q3381" s="39">
        <v>7970.87</v>
      </c>
      <c r="R3381" s="2">
        <v>1036.2130999999999</v>
      </c>
      <c r="S3381" s="2">
        <v>0</v>
      </c>
      <c r="T3381" s="2">
        <v>0</v>
      </c>
      <c r="U3381" s="39">
        <v>9007.0830999999998</v>
      </c>
      <c r="V3381" s="2">
        <v>0</v>
      </c>
      <c r="W3381" s="2" t="s">
        <v>1</v>
      </c>
      <c r="X3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1"/>
      <c r="Z3381"/>
      <c r="AA3381"/>
    </row>
    <row r="3382" spans="5:27" hidden="1">
      <c r="E3382" s="2" t="s">
        <v>8563</v>
      </c>
      <c r="F3382" s="2" t="s">
        <v>8586</v>
      </c>
      <c r="G3382" s="2" t="s">
        <v>1</v>
      </c>
      <c r="H3382" s="2" t="s">
        <v>0</v>
      </c>
      <c r="I3382" s="2" t="s">
        <v>8149</v>
      </c>
      <c r="J3382" s="2" t="s">
        <v>8150</v>
      </c>
      <c r="K3382" s="41">
        <v>2566</v>
      </c>
      <c r="L3382" s="48">
        <v>2566</v>
      </c>
      <c r="M3382" s="49" t="s">
        <v>926</v>
      </c>
      <c r="N3382" s="39" t="s">
        <v>927</v>
      </c>
      <c r="O3382" s="2">
        <v>0</v>
      </c>
      <c r="P3382" s="2">
        <v>0</v>
      </c>
      <c r="Q3382" s="39">
        <v>23.22</v>
      </c>
      <c r="R3382" s="2">
        <v>3.0186000000000002</v>
      </c>
      <c r="S3382" s="2">
        <v>0</v>
      </c>
      <c r="T3382" s="2">
        <v>0</v>
      </c>
      <c r="U3382" s="39">
        <v>26.238599999999998</v>
      </c>
      <c r="V3382" s="2">
        <v>0</v>
      </c>
      <c r="W3382" s="2" t="s">
        <v>1</v>
      </c>
      <c r="X3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2"/>
      <c r="Z3382"/>
      <c r="AA3382"/>
    </row>
    <row r="3383" spans="5:27" hidden="1">
      <c r="E3383" s="2" t="s">
        <v>8563</v>
      </c>
      <c r="F3383" s="2" t="s">
        <v>8586</v>
      </c>
      <c r="G3383" s="2" t="s">
        <v>1</v>
      </c>
      <c r="H3383" s="2" t="s">
        <v>0</v>
      </c>
      <c r="I3383" s="2" t="s">
        <v>8149</v>
      </c>
      <c r="J3383" s="2" t="s">
        <v>8150</v>
      </c>
      <c r="K3383" s="41">
        <v>2567</v>
      </c>
      <c r="L3383" s="48">
        <v>2567</v>
      </c>
      <c r="M3383" s="49" t="s">
        <v>1440</v>
      </c>
      <c r="N3383" s="39" t="s">
        <v>1441</v>
      </c>
      <c r="O3383" s="2">
        <v>0</v>
      </c>
      <c r="P3383" s="2">
        <v>0</v>
      </c>
      <c r="Q3383" s="39">
        <v>81.55</v>
      </c>
      <c r="R3383" s="2">
        <v>10.6015</v>
      </c>
      <c r="S3383" s="2">
        <v>0</v>
      </c>
      <c r="T3383" s="2">
        <v>0</v>
      </c>
      <c r="U3383" s="39">
        <v>92.151499999999999</v>
      </c>
      <c r="V3383" s="2">
        <v>0</v>
      </c>
      <c r="W3383" s="2" t="s">
        <v>1</v>
      </c>
      <c r="X3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3"/>
      <c r="Z3383"/>
      <c r="AA3383"/>
    </row>
    <row r="3384" spans="5:27" hidden="1">
      <c r="E3384" s="2" t="s">
        <v>8563</v>
      </c>
      <c r="F3384" s="2" t="s">
        <v>8586</v>
      </c>
      <c r="G3384" s="2" t="s">
        <v>1</v>
      </c>
      <c r="H3384" s="2" t="s">
        <v>0</v>
      </c>
      <c r="I3384" s="2" t="s">
        <v>8149</v>
      </c>
      <c r="J3384" s="2" t="s">
        <v>8150</v>
      </c>
      <c r="K3384" s="41">
        <v>2568</v>
      </c>
      <c r="L3384" s="48">
        <v>2568</v>
      </c>
      <c r="M3384" s="49" t="s">
        <v>769</v>
      </c>
      <c r="N3384" s="39" t="s">
        <v>770</v>
      </c>
      <c r="O3384" s="2">
        <v>0</v>
      </c>
      <c r="P3384" s="2">
        <v>0</v>
      </c>
      <c r="Q3384" s="39">
        <v>613.69000000000005</v>
      </c>
      <c r="R3384" s="2">
        <v>79.779700000000005</v>
      </c>
      <c r="S3384" s="2">
        <v>0</v>
      </c>
      <c r="T3384" s="2">
        <v>0</v>
      </c>
      <c r="U3384" s="39">
        <v>693.4697000000001</v>
      </c>
      <c r="V3384" s="2">
        <v>0</v>
      </c>
      <c r="W3384" s="2" t="s">
        <v>1</v>
      </c>
      <c r="X3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4"/>
      <c r="Z3384"/>
      <c r="AA3384"/>
    </row>
    <row r="3385" spans="5:27" hidden="1">
      <c r="E3385" s="2" t="s">
        <v>8563</v>
      </c>
      <c r="F3385" s="2" t="s">
        <v>8586</v>
      </c>
      <c r="G3385" s="2" t="s">
        <v>1</v>
      </c>
      <c r="H3385" s="2" t="s">
        <v>0</v>
      </c>
      <c r="I3385" s="2" t="s">
        <v>8149</v>
      </c>
      <c r="J3385" s="2" t="s">
        <v>8150</v>
      </c>
      <c r="K3385" s="41">
        <v>2569</v>
      </c>
      <c r="L3385" s="48">
        <v>2569</v>
      </c>
      <c r="M3385" s="49" t="s">
        <v>7992</v>
      </c>
      <c r="N3385" s="39" t="s">
        <v>7993</v>
      </c>
      <c r="O3385" s="2">
        <v>0</v>
      </c>
      <c r="P3385" s="2">
        <v>0</v>
      </c>
      <c r="Q3385" s="39">
        <v>246.66</v>
      </c>
      <c r="R3385" s="2">
        <v>32.065800000000003</v>
      </c>
      <c r="S3385" s="2">
        <v>0</v>
      </c>
      <c r="T3385" s="2">
        <v>0</v>
      </c>
      <c r="U3385" s="39">
        <v>278.72579999999999</v>
      </c>
      <c r="V3385" s="2">
        <v>0</v>
      </c>
      <c r="W3385" s="2" t="s">
        <v>1</v>
      </c>
      <c r="X3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5"/>
      <c r="Z3385"/>
      <c r="AA3385"/>
    </row>
    <row r="3386" spans="5:27" hidden="1">
      <c r="E3386" s="2" t="s">
        <v>8563</v>
      </c>
      <c r="F3386" s="2" t="s">
        <v>8586</v>
      </c>
      <c r="G3386" s="2" t="s">
        <v>1</v>
      </c>
      <c r="H3386" s="2" t="s">
        <v>0</v>
      </c>
      <c r="I3386" s="2" t="s">
        <v>8149</v>
      </c>
      <c r="J3386" s="2" t="s">
        <v>8150</v>
      </c>
      <c r="K3386" s="41">
        <v>2570</v>
      </c>
      <c r="L3386" s="48">
        <v>2570</v>
      </c>
      <c r="M3386" s="49" t="s">
        <v>211</v>
      </c>
      <c r="N3386" s="39" t="s">
        <v>212</v>
      </c>
      <c r="O3386" s="2">
        <v>0</v>
      </c>
      <c r="P3386" s="2">
        <v>0</v>
      </c>
      <c r="Q3386" s="39">
        <v>225</v>
      </c>
      <c r="R3386" s="2">
        <v>29.25</v>
      </c>
      <c r="S3386" s="2">
        <v>0</v>
      </c>
      <c r="T3386" s="2">
        <v>0</v>
      </c>
      <c r="U3386" s="39">
        <v>254.25</v>
      </c>
      <c r="V3386" s="2">
        <v>0</v>
      </c>
      <c r="W3386" s="2" t="s">
        <v>1</v>
      </c>
      <c r="X3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6"/>
      <c r="Z3386"/>
      <c r="AA3386"/>
    </row>
    <row r="3387" spans="5:27" hidden="1">
      <c r="E3387" s="2" t="s">
        <v>8563</v>
      </c>
      <c r="F3387" s="2" t="s">
        <v>8586</v>
      </c>
      <c r="G3387" s="2" t="s">
        <v>1</v>
      </c>
      <c r="H3387" s="2" t="s">
        <v>0</v>
      </c>
      <c r="I3387" s="2" t="s">
        <v>8149</v>
      </c>
      <c r="J3387" s="2" t="s">
        <v>8150</v>
      </c>
      <c r="K3387" s="41">
        <v>2571</v>
      </c>
      <c r="L3387" s="48">
        <v>2571</v>
      </c>
      <c r="M3387" s="49" t="s">
        <v>7990</v>
      </c>
      <c r="N3387" s="39" t="s">
        <v>7991</v>
      </c>
      <c r="O3387" s="2">
        <v>0</v>
      </c>
      <c r="P3387" s="2">
        <v>0</v>
      </c>
      <c r="Q3387" s="39">
        <v>27.91</v>
      </c>
      <c r="R3387" s="2">
        <v>3.6283000000000003</v>
      </c>
      <c r="S3387" s="2">
        <v>0</v>
      </c>
      <c r="T3387" s="2">
        <v>0</v>
      </c>
      <c r="U3387" s="39">
        <v>31.5383</v>
      </c>
      <c r="V3387" s="2">
        <v>0</v>
      </c>
      <c r="W3387" s="2" t="s">
        <v>1</v>
      </c>
      <c r="X3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7"/>
      <c r="Z3387"/>
      <c r="AA3387"/>
    </row>
    <row r="3388" spans="5:27" hidden="1">
      <c r="E3388" s="2" t="s">
        <v>8563</v>
      </c>
      <c r="F3388" s="2" t="s">
        <v>8586</v>
      </c>
      <c r="G3388" s="2" t="s">
        <v>1</v>
      </c>
      <c r="H3388" s="2" t="s">
        <v>0</v>
      </c>
      <c r="I3388" s="2" t="s">
        <v>8149</v>
      </c>
      <c r="J3388" s="2" t="s">
        <v>8150</v>
      </c>
      <c r="K3388" s="41">
        <v>2572</v>
      </c>
      <c r="L3388" s="48">
        <v>2572</v>
      </c>
      <c r="M3388" s="49" t="s">
        <v>679</v>
      </c>
      <c r="N3388" s="39" t="s">
        <v>680</v>
      </c>
      <c r="O3388" s="2">
        <v>0</v>
      </c>
      <c r="P3388" s="2">
        <v>0</v>
      </c>
      <c r="Q3388" s="39">
        <v>81.55</v>
      </c>
      <c r="R3388" s="2">
        <v>10.6015</v>
      </c>
      <c r="S3388" s="2">
        <v>0</v>
      </c>
      <c r="T3388" s="2">
        <v>0</v>
      </c>
      <c r="U3388" s="39">
        <v>92.151499999999999</v>
      </c>
      <c r="V3388" s="2">
        <v>0</v>
      </c>
      <c r="W3388" s="2" t="s">
        <v>1</v>
      </c>
      <c r="X3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8"/>
      <c r="Z3388"/>
      <c r="AA3388"/>
    </row>
    <row r="3389" spans="5:27" hidden="1">
      <c r="E3389" s="2" t="s">
        <v>8563</v>
      </c>
      <c r="F3389" s="2" t="s">
        <v>8586</v>
      </c>
      <c r="G3389" s="2" t="s">
        <v>1</v>
      </c>
      <c r="H3389" s="2" t="s">
        <v>0</v>
      </c>
      <c r="I3389" s="2" t="s">
        <v>8149</v>
      </c>
      <c r="J3389" s="2" t="s">
        <v>8150</v>
      </c>
      <c r="K3389" s="41">
        <v>2573</v>
      </c>
      <c r="L3389" s="48">
        <v>2573</v>
      </c>
      <c r="M3389" s="49" t="s">
        <v>265</v>
      </c>
      <c r="N3389" s="39" t="s">
        <v>266</v>
      </c>
      <c r="O3389" s="2">
        <v>0</v>
      </c>
      <c r="P3389" s="2">
        <v>0</v>
      </c>
      <c r="Q3389" s="39">
        <v>243.36</v>
      </c>
      <c r="R3389" s="2">
        <v>31.636800000000004</v>
      </c>
      <c r="S3389" s="2">
        <v>0</v>
      </c>
      <c r="T3389" s="2">
        <v>0</v>
      </c>
      <c r="U3389" s="39">
        <v>274.99680000000001</v>
      </c>
      <c r="V3389" s="2">
        <v>0</v>
      </c>
      <c r="W3389" s="2" t="s">
        <v>1</v>
      </c>
      <c r="X3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89"/>
      <c r="Z3389"/>
      <c r="AA3389"/>
    </row>
    <row r="3390" spans="5:27" hidden="1">
      <c r="E3390" s="2" t="s">
        <v>8563</v>
      </c>
      <c r="F3390" s="2" t="s">
        <v>8586</v>
      </c>
      <c r="G3390" s="2" t="s">
        <v>1</v>
      </c>
      <c r="H3390" s="2" t="s">
        <v>0</v>
      </c>
      <c r="I3390" s="2" t="s">
        <v>8149</v>
      </c>
      <c r="J3390" s="2" t="s">
        <v>8150</v>
      </c>
      <c r="K3390" s="41">
        <v>2574</v>
      </c>
      <c r="L3390" s="48">
        <v>2574</v>
      </c>
      <c r="M3390" s="49" t="s">
        <v>237</v>
      </c>
      <c r="N3390" s="39" t="s">
        <v>238</v>
      </c>
      <c r="O3390" s="2">
        <v>0</v>
      </c>
      <c r="P3390" s="2">
        <v>0</v>
      </c>
      <c r="Q3390" s="39">
        <v>134.52000000000001</v>
      </c>
      <c r="R3390" s="2">
        <v>17.4876</v>
      </c>
      <c r="S3390" s="2">
        <v>0</v>
      </c>
      <c r="T3390" s="2">
        <v>0</v>
      </c>
      <c r="U3390" s="39">
        <v>152.00760000000002</v>
      </c>
      <c r="V3390" s="2">
        <v>0</v>
      </c>
      <c r="W3390" s="2" t="s">
        <v>1</v>
      </c>
      <c r="X3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0"/>
      <c r="Z3390"/>
      <c r="AA3390"/>
    </row>
    <row r="3391" spans="5:27" hidden="1">
      <c r="E3391" s="2" t="s">
        <v>8563</v>
      </c>
      <c r="F3391" s="2" t="s">
        <v>8586</v>
      </c>
      <c r="G3391" s="2" t="s">
        <v>1</v>
      </c>
      <c r="H3391" s="2" t="s">
        <v>0</v>
      </c>
      <c r="I3391" s="2" t="s">
        <v>8149</v>
      </c>
      <c r="J3391" s="2" t="s">
        <v>8150</v>
      </c>
      <c r="K3391" s="41">
        <v>2575</v>
      </c>
      <c r="L3391" s="48">
        <v>2575</v>
      </c>
      <c r="M3391" s="49" t="s">
        <v>140</v>
      </c>
      <c r="N3391" s="39" t="s">
        <v>141</v>
      </c>
      <c r="O3391" s="2">
        <v>0</v>
      </c>
      <c r="P3391" s="2">
        <v>0</v>
      </c>
      <c r="Q3391" s="39">
        <v>52</v>
      </c>
      <c r="R3391" s="2">
        <v>6.76</v>
      </c>
      <c r="S3391" s="2">
        <v>0</v>
      </c>
      <c r="T3391" s="2">
        <v>0</v>
      </c>
      <c r="U3391" s="39">
        <v>58.76</v>
      </c>
      <c r="V3391" s="2">
        <v>0</v>
      </c>
      <c r="W3391" s="2" t="s">
        <v>1</v>
      </c>
      <c r="X3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1"/>
      <c r="Z3391"/>
      <c r="AA3391"/>
    </row>
    <row r="3392" spans="5:27" hidden="1">
      <c r="E3392" s="2" t="s">
        <v>8563</v>
      </c>
      <c r="F3392" s="2" t="s">
        <v>8586</v>
      </c>
      <c r="G3392" s="2" t="s">
        <v>1</v>
      </c>
      <c r="H3392" s="2" t="s">
        <v>0</v>
      </c>
      <c r="I3392" s="2" t="s">
        <v>8149</v>
      </c>
      <c r="J3392" s="2" t="s">
        <v>8150</v>
      </c>
      <c r="K3392" s="41">
        <v>2576</v>
      </c>
      <c r="L3392" s="48">
        <v>2576</v>
      </c>
      <c r="M3392" s="49" t="s">
        <v>580</v>
      </c>
      <c r="N3392" s="39" t="s">
        <v>581</v>
      </c>
      <c r="O3392" s="2">
        <v>0</v>
      </c>
      <c r="P3392" s="2">
        <v>0</v>
      </c>
      <c r="Q3392" s="39">
        <v>19114.8</v>
      </c>
      <c r="R3392" s="2">
        <v>2484.924</v>
      </c>
      <c r="S3392" s="2">
        <v>0</v>
      </c>
      <c r="T3392" s="2">
        <v>0</v>
      </c>
      <c r="U3392" s="39">
        <v>21599.723999999998</v>
      </c>
      <c r="V3392" s="2">
        <v>0</v>
      </c>
      <c r="W3392" s="2" t="s">
        <v>1</v>
      </c>
      <c r="X3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2"/>
      <c r="Z3392"/>
      <c r="AA3392"/>
    </row>
    <row r="3393" spans="5:27" hidden="1">
      <c r="E3393" s="2" t="s">
        <v>8563</v>
      </c>
      <c r="F3393" s="2" t="s">
        <v>8586</v>
      </c>
      <c r="G3393" s="2" t="s">
        <v>1</v>
      </c>
      <c r="H3393" s="2" t="s">
        <v>0</v>
      </c>
      <c r="I3393" s="2" t="s">
        <v>8149</v>
      </c>
      <c r="J3393" s="2" t="s">
        <v>8150</v>
      </c>
      <c r="K3393" s="41">
        <v>2577</v>
      </c>
      <c r="L3393" s="48">
        <v>2577</v>
      </c>
      <c r="M3393" s="49" t="s">
        <v>363</v>
      </c>
      <c r="N3393" s="39" t="s">
        <v>364</v>
      </c>
      <c r="O3393" s="2">
        <v>0</v>
      </c>
      <c r="P3393" s="2">
        <v>0</v>
      </c>
      <c r="Q3393" s="39">
        <v>56.89</v>
      </c>
      <c r="R3393" s="2">
        <v>7.3957000000000006</v>
      </c>
      <c r="S3393" s="2">
        <v>0</v>
      </c>
      <c r="T3393" s="2">
        <v>0</v>
      </c>
      <c r="U3393" s="39">
        <v>64.285700000000006</v>
      </c>
      <c r="V3393" s="2">
        <v>0</v>
      </c>
      <c r="W3393" s="2" t="s">
        <v>1</v>
      </c>
      <c r="X3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3"/>
      <c r="Z3393"/>
      <c r="AA3393"/>
    </row>
    <row r="3394" spans="5:27" hidden="1">
      <c r="E3394" s="2" t="s">
        <v>8563</v>
      </c>
      <c r="F3394" s="2" t="s">
        <v>8586</v>
      </c>
      <c r="G3394" s="2" t="s">
        <v>1</v>
      </c>
      <c r="H3394" s="2" t="s">
        <v>0</v>
      </c>
      <c r="I3394" s="2" t="s">
        <v>8149</v>
      </c>
      <c r="J3394" s="2" t="s">
        <v>8150</v>
      </c>
      <c r="K3394" s="41">
        <v>2578</v>
      </c>
      <c r="L3394" s="48">
        <v>2578</v>
      </c>
      <c r="M3394" s="49" t="s">
        <v>1291</v>
      </c>
      <c r="N3394" s="39" t="s">
        <v>1292</v>
      </c>
      <c r="O3394" s="2">
        <v>0</v>
      </c>
      <c r="P3394" s="2">
        <v>0</v>
      </c>
      <c r="Q3394" s="39">
        <v>13.61</v>
      </c>
      <c r="R3394" s="2">
        <v>1.7693000000000001</v>
      </c>
      <c r="S3394" s="2">
        <v>0</v>
      </c>
      <c r="T3394" s="2">
        <v>0</v>
      </c>
      <c r="U3394" s="39">
        <v>15.379299999999999</v>
      </c>
      <c r="V3394" s="2">
        <v>0</v>
      </c>
      <c r="W3394" s="2" t="s">
        <v>1</v>
      </c>
      <c r="X3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4"/>
      <c r="Z3394"/>
      <c r="AA3394"/>
    </row>
    <row r="3395" spans="5:27" hidden="1">
      <c r="E3395" s="2" t="s">
        <v>8563</v>
      </c>
      <c r="F3395" s="2" t="s">
        <v>8586</v>
      </c>
      <c r="G3395" s="2" t="s">
        <v>1</v>
      </c>
      <c r="H3395" s="2" t="s">
        <v>0</v>
      </c>
      <c r="I3395" s="2" t="s">
        <v>8149</v>
      </c>
      <c r="J3395" s="2" t="s">
        <v>8150</v>
      </c>
      <c r="K3395" s="41">
        <v>2579</v>
      </c>
      <c r="L3395" s="48">
        <v>2579</v>
      </c>
      <c r="M3395" s="49">
        <v>0</v>
      </c>
      <c r="N3395" s="39" t="s">
        <v>7952</v>
      </c>
      <c r="O3395" s="2">
        <v>0</v>
      </c>
      <c r="P3395" s="2">
        <v>0</v>
      </c>
      <c r="Q3395" s="39">
        <v>175.29</v>
      </c>
      <c r="R3395" s="2">
        <v>22.787700000000001</v>
      </c>
      <c r="S3395" s="2">
        <v>0</v>
      </c>
      <c r="T3395" s="2">
        <v>0</v>
      </c>
      <c r="U3395" s="39">
        <v>198.07769999999999</v>
      </c>
      <c r="V3395" s="2" t="s">
        <v>8539</v>
      </c>
      <c r="W3395" s="2" t="s">
        <v>1</v>
      </c>
      <c r="X3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5"/>
      <c r="Z3395"/>
      <c r="AA3395"/>
    </row>
    <row r="3396" spans="5:27" hidden="1">
      <c r="E3396" s="2" t="s">
        <v>8563</v>
      </c>
      <c r="F3396" s="2" t="s">
        <v>8586</v>
      </c>
      <c r="G3396" s="2" t="s">
        <v>1</v>
      </c>
      <c r="H3396" s="2" t="s">
        <v>0</v>
      </c>
      <c r="I3396" s="2" t="s">
        <v>8149</v>
      </c>
      <c r="J3396" s="2" t="s">
        <v>8150</v>
      </c>
      <c r="K3396" s="41">
        <v>2580</v>
      </c>
      <c r="L3396" s="48">
        <v>2580</v>
      </c>
      <c r="M3396" s="49" t="s">
        <v>487</v>
      </c>
      <c r="N3396" s="39" t="s">
        <v>488</v>
      </c>
      <c r="O3396" s="2">
        <v>0</v>
      </c>
      <c r="P3396" s="2">
        <v>0</v>
      </c>
      <c r="Q3396" s="39">
        <v>63.16</v>
      </c>
      <c r="R3396" s="2">
        <v>8.210799999999999</v>
      </c>
      <c r="S3396" s="2">
        <v>0</v>
      </c>
      <c r="T3396" s="2">
        <v>0</v>
      </c>
      <c r="U3396" s="39">
        <v>71.370800000000003</v>
      </c>
      <c r="V3396" s="2">
        <v>0</v>
      </c>
      <c r="W3396" s="2" t="s">
        <v>1</v>
      </c>
      <c r="X3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6"/>
      <c r="Z3396"/>
      <c r="AA3396"/>
    </row>
    <row r="3397" spans="5:27" hidden="1">
      <c r="E3397" s="2" t="s">
        <v>8563</v>
      </c>
      <c r="F3397" s="2" t="s">
        <v>8586</v>
      </c>
      <c r="G3397" s="2" t="s">
        <v>1</v>
      </c>
      <c r="H3397" s="2" t="s">
        <v>0</v>
      </c>
      <c r="I3397" s="2" t="s">
        <v>8149</v>
      </c>
      <c r="J3397" s="2" t="s">
        <v>8150</v>
      </c>
      <c r="K3397" s="41">
        <v>2581</v>
      </c>
      <c r="L3397" s="48">
        <v>2581</v>
      </c>
      <c r="M3397" s="49" t="s">
        <v>475</v>
      </c>
      <c r="N3397" s="39" t="s">
        <v>476</v>
      </c>
      <c r="O3397" s="2">
        <v>0</v>
      </c>
      <c r="P3397" s="2">
        <v>0</v>
      </c>
      <c r="Q3397" s="39">
        <v>613.69000000000005</v>
      </c>
      <c r="R3397" s="2">
        <v>79.779700000000005</v>
      </c>
      <c r="S3397" s="2">
        <v>0</v>
      </c>
      <c r="T3397" s="2">
        <v>0</v>
      </c>
      <c r="U3397" s="39">
        <v>693.4697000000001</v>
      </c>
      <c r="V3397" s="2">
        <v>0</v>
      </c>
      <c r="W3397" s="2" t="s">
        <v>1</v>
      </c>
      <c r="X3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7"/>
      <c r="Z3397"/>
      <c r="AA3397"/>
    </row>
    <row r="3398" spans="5:27" hidden="1">
      <c r="E3398" s="2" t="s">
        <v>8563</v>
      </c>
      <c r="F3398" s="2" t="s">
        <v>8586</v>
      </c>
      <c r="G3398" s="2" t="s">
        <v>1</v>
      </c>
      <c r="H3398" s="2" t="s">
        <v>0</v>
      </c>
      <c r="I3398" s="2" t="s">
        <v>8149</v>
      </c>
      <c r="J3398" s="2" t="s">
        <v>8150</v>
      </c>
      <c r="K3398" s="41">
        <v>2582</v>
      </c>
      <c r="L3398" s="48">
        <v>2582</v>
      </c>
      <c r="M3398" s="49" t="s">
        <v>8286</v>
      </c>
      <c r="N3398" s="39" t="s">
        <v>8287</v>
      </c>
      <c r="O3398" s="2">
        <v>0</v>
      </c>
      <c r="P3398" s="2">
        <v>0</v>
      </c>
      <c r="Q3398" s="39">
        <v>167.64</v>
      </c>
      <c r="R3398" s="2">
        <v>21.793199999999999</v>
      </c>
      <c r="S3398" s="2">
        <v>0</v>
      </c>
      <c r="T3398" s="2">
        <v>0</v>
      </c>
      <c r="U3398" s="39">
        <v>189.4332</v>
      </c>
      <c r="V3398" s="2">
        <v>0</v>
      </c>
      <c r="W3398" s="2" t="s">
        <v>1</v>
      </c>
      <c r="X3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8"/>
      <c r="Z3398"/>
      <c r="AA3398"/>
    </row>
    <row r="3399" spans="5:27" hidden="1">
      <c r="E3399" s="2" t="s">
        <v>8563</v>
      </c>
      <c r="F3399" s="2" t="s">
        <v>8586</v>
      </c>
      <c r="G3399" s="2" t="s">
        <v>1</v>
      </c>
      <c r="H3399" s="2" t="s">
        <v>0</v>
      </c>
      <c r="I3399" s="2" t="s">
        <v>8149</v>
      </c>
      <c r="J3399" s="2" t="s">
        <v>8150</v>
      </c>
      <c r="K3399" s="41">
        <v>2583</v>
      </c>
      <c r="L3399" s="48">
        <v>2583</v>
      </c>
      <c r="M3399" s="49" t="s">
        <v>397</v>
      </c>
      <c r="N3399" s="39" t="s">
        <v>398</v>
      </c>
      <c r="O3399" s="2">
        <v>0</v>
      </c>
      <c r="P3399" s="2">
        <v>0</v>
      </c>
      <c r="Q3399" s="39">
        <v>226.29</v>
      </c>
      <c r="R3399" s="2">
        <v>29.4177</v>
      </c>
      <c r="S3399" s="2">
        <v>0</v>
      </c>
      <c r="T3399" s="2">
        <v>0</v>
      </c>
      <c r="U3399" s="39">
        <v>255.70769999999999</v>
      </c>
      <c r="V3399" s="2">
        <v>0</v>
      </c>
      <c r="W3399" s="2" t="s">
        <v>1</v>
      </c>
      <c r="X3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399"/>
      <c r="Z3399"/>
      <c r="AA3399"/>
    </row>
    <row r="3400" spans="5:27" hidden="1">
      <c r="E3400" s="2" t="s">
        <v>8563</v>
      </c>
      <c r="F3400" s="2" t="s">
        <v>8586</v>
      </c>
      <c r="G3400" s="2" t="s">
        <v>1</v>
      </c>
      <c r="H3400" s="2" t="s">
        <v>0</v>
      </c>
      <c r="I3400" s="2" t="s">
        <v>8149</v>
      </c>
      <c r="J3400" s="2" t="s">
        <v>8150</v>
      </c>
      <c r="K3400" s="41">
        <v>2584</v>
      </c>
      <c r="L3400" s="48">
        <v>2584</v>
      </c>
      <c r="M3400" s="49" t="s">
        <v>77</v>
      </c>
      <c r="N3400" s="39" t="s">
        <v>78</v>
      </c>
      <c r="O3400" s="2">
        <v>0</v>
      </c>
      <c r="P3400" s="2">
        <v>0</v>
      </c>
      <c r="Q3400" s="39">
        <v>1423.01</v>
      </c>
      <c r="R3400" s="2">
        <v>184.9913</v>
      </c>
      <c r="S3400" s="2">
        <v>0</v>
      </c>
      <c r="T3400" s="2">
        <v>0</v>
      </c>
      <c r="U3400" s="39">
        <v>1608.0012999999999</v>
      </c>
      <c r="V3400" s="2">
        <v>0</v>
      </c>
      <c r="W3400" s="2" t="s">
        <v>1</v>
      </c>
      <c r="X3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0"/>
      <c r="Z3400"/>
      <c r="AA3400"/>
    </row>
    <row r="3401" spans="5:27" hidden="1">
      <c r="E3401" s="2" t="s">
        <v>8563</v>
      </c>
      <c r="F3401" s="2" t="s">
        <v>8586</v>
      </c>
      <c r="G3401" s="2" t="s">
        <v>1</v>
      </c>
      <c r="H3401" s="2" t="s">
        <v>0</v>
      </c>
      <c r="I3401" s="2" t="s">
        <v>8149</v>
      </c>
      <c r="J3401" s="2" t="s">
        <v>8150</v>
      </c>
      <c r="K3401" s="41">
        <v>2585</v>
      </c>
      <c r="L3401" s="48">
        <v>2585</v>
      </c>
      <c r="M3401" s="49" t="s">
        <v>830</v>
      </c>
      <c r="N3401" s="39" t="s">
        <v>831</v>
      </c>
      <c r="O3401" s="2">
        <v>0</v>
      </c>
      <c r="P3401" s="2">
        <v>0</v>
      </c>
      <c r="Q3401" s="39">
        <v>434.44</v>
      </c>
      <c r="R3401" s="2">
        <v>56.477200000000003</v>
      </c>
      <c r="S3401" s="2">
        <v>0</v>
      </c>
      <c r="T3401" s="2">
        <v>0</v>
      </c>
      <c r="U3401" s="39">
        <v>490.91719999999998</v>
      </c>
      <c r="V3401" s="2">
        <v>0</v>
      </c>
      <c r="W3401" s="2" t="s">
        <v>1</v>
      </c>
      <c r="X3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1"/>
      <c r="Z3401"/>
      <c r="AA3401"/>
    </row>
    <row r="3402" spans="5:27" hidden="1">
      <c r="E3402" s="2" t="s">
        <v>8563</v>
      </c>
      <c r="F3402" s="2" t="s">
        <v>8586</v>
      </c>
      <c r="G3402" s="2" t="s">
        <v>1</v>
      </c>
      <c r="H3402" s="2" t="s">
        <v>0</v>
      </c>
      <c r="I3402" s="2" t="s">
        <v>8149</v>
      </c>
      <c r="J3402" s="2" t="s">
        <v>8150</v>
      </c>
      <c r="K3402" s="41">
        <v>2586</v>
      </c>
      <c r="L3402" s="48">
        <v>2586</v>
      </c>
      <c r="M3402" s="49" t="s">
        <v>8590</v>
      </c>
      <c r="N3402" s="39" t="s">
        <v>8591</v>
      </c>
      <c r="O3402" s="2">
        <v>0</v>
      </c>
      <c r="P3402" s="2">
        <v>0</v>
      </c>
      <c r="Q3402" s="39">
        <v>591.29</v>
      </c>
      <c r="R3402" s="2">
        <v>76.867699999999999</v>
      </c>
      <c r="S3402" s="2">
        <v>0</v>
      </c>
      <c r="T3402" s="2">
        <v>0</v>
      </c>
      <c r="U3402" s="39">
        <v>668.15769999999998</v>
      </c>
      <c r="V3402" s="2">
        <v>0</v>
      </c>
      <c r="W3402" s="2" t="s">
        <v>1</v>
      </c>
      <c r="X3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2"/>
      <c r="Z3402"/>
      <c r="AA3402"/>
    </row>
    <row r="3403" spans="5:27" hidden="1">
      <c r="E3403" s="2" t="s">
        <v>8563</v>
      </c>
      <c r="F3403" s="2" t="s">
        <v>8586</v>
      </c>
      <c r="G3403" s="2" t="s">
        <v>1</v>
      </c>
      <c r="H3403" s="2" t="s">
        <v>0</v>
      </c>
      <c r="I3403" s="2" t="s">
        <v>8149</v>
      </c>
      <c r="J3403" s="2" t="s">
        <v>8150</v>
      </c>
      <c r="K3403" s="41">
        <v>2587</v>
      </c>
      <c r="L3403" s="48">
        <v>2587</v>
      </c>
      <c r="M3403" s="49" t="s">
        <v>303</v>
      </c>
      <c r="N3403" s="39" t="s">
        <v>304</v>
      </c>
      <c r="O3403" s="2">
        <v>0</v>
      </c>
      <c r="P3403" s="2">
        <v>0</v>
      </c>
      <c r="Q3403" s="39">
        <v>3652.89</v>
      </c>
      <c r="R3403" s="2">
        <v>474.87569999999999</v>
      </c>
      <c r="S3403" s="2">
        <v>0</v>
      </c>
      <c r="T3403" s="2">
        <v>0</v>
      </c>
      <c r="U3403" s="39">
        <v>4127.7656999999999</v>
      </c>
      <c r="V3403" s="2">
        <v>0</v>
      </c>
      <c r="W3403" s="2" t="s">
        <v>1</v>
      </c>
      <c r="X3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3"/>
      <c r="Z3403"/>
      <c r="AA3403"/>
    </row>
    <row r="3404" spans="5:27" hidden="1">
      <c r="E3404" s="2" t="s">
        <v>8563</v>
      </c>
      <c r="F3404" s="2" t="s">
        <v>8586</v>
      </c>
      <c r="G3404" s="2" t="s">
        <v>1</v>
      </c>
      <c r="H3404" s="2" t="s">
        <v>0</v>
      </c>
      <c r="I3404" s="2" t="s">
        <v>8149</v>
      </c>
      <c r="J3404" s="2" t="s">
        <v>8150</v>
      </c>
      <c r="K3404" s="41">
        <v>2588</v>
      </c>
      <c r="L3404" s="48">
        <v>2588</v>
      </c>
      <c r="M3404" s="49" t="s">
        <v>584</v>
      </c>
      <c r="N3404" s="39" t="s">
        <v>585</v>
      </c>
      <c r="O3404" s="2">
        <v>0</v>
      </c>
      <c r="P3404" s="2">
        <v>0</v>
      </c>
      <c r="Q3404" s="39">
        <v>7228.43</v>
      </c>
      <c r="R3404" s="2">
        <v>939.69590000000005</v>
      </c>
      <c r="S3404" s="2">
        <v>0</v>
      </c>
      <c r="T3404" s="2">
        <v>0</v>
      </c>
      <c r="U3404" s="39">
        <v>8168.1259</v>
      </c>
      <c r="V3404" s="2">
        <v>0</v>
      </c>
      <c r="W3404" s="2" t="s">
        <v>1</v>
      </c>
      <c r="X3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4"/>
      <c r="Z3404"/>
      <c r="AA3404"/>
    </row>
    <row r="3405" spans="5:27" hidden="1">
      <c r="E3405" s="2" t="s">
        <v>8563</v>
      </c>
      <c r="F3405" s="2" t="s">
        <v>8586</v>
      </c>
      <c r="G3405" s="2" t="s">
        <v>1</v>
      </c>
      <c r="H3405" s="2" t="s">
        <v>0</v>
      </c>
      <c r="I3405" s="2" t="s">
        <v>8149</v>
      </c>
      <c r="J3405" s="2" t="s">
        <v>8150</v>
      </c>
      <c r="K3405" s="41">
        <v>2589</v>
      </c>
      <c r="L3405" s="48">
        <v>2589</v>
      </c>
      <c r="M3405" s="49" t="s">
        <v>580</v>
      </c>
      <c r="N3405" s="39" t="s">
        <v>581</v>
      </c>
      <c r="O3405" s="2">
        <v>0</v>
      </c>
      <c r="P3405" s="2">
        <v>0</v>
      </c>
      <c r="Q3405" s="39">
        <v>9748.5400000000009</v>
      </c>
      <c r="R3405" s="2">
        <v>1267.3102000000001</v>
      </c>
      <c r="S3405" s="2">
        <v>0</v>
      </c>
      <c r="T3405" s="2">
        <v>0</v>
      </c>
      <c r="U3405" s="39">
        <v>11015.850200000001</v>
      </c>
      <c r="V3405" s="2">
        <v>0</v>
      </c>
      <c r="W3405" s="2" t="s">
        <v>1</v>
      </c>
      <c r="X3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5"/>
      <c r="Z3405"/>
      <c r="AA3405"/>
    </row>
    <row r="3406" spans="5:27" hidden="1">
      <c r="E3406" s="2" t="s">
        <v>8563</v>
      </c>
      <c r="F3406" s="2" t="s">
        <v>8586</v>
      </c>
      <c r="G3406" s="2" t="s">
        <v>1</v>
      </c>
      <c r="H3406" s="2" t="s">
        <v>0</v>
      </c>
      <c r="I3406" s="2" t="s">
        <v>8149</v>
      </c>
      <c r="J3406" s="2" t="s">
        <v>8150</v>
      </c>
      <c r="K3406" s="41">
        <v>2590</v>
      </c>
      <c r="L3406" s="48">
        <v>2590</v>
      </c>
      <c r="M3406" s="49">
        <v>0</v>
      </c>
      <c r="N3406" s="39" t="s">
        <v>6674</v>
      </c>
      <c r="O3406" s="2">
        <v>0</v>
      </c>
      <c r="P3406" s="2">
        <v>0</v>
      </c>
      <c r="Q3406" s="39">
        <v>63.16</v>
      </c>
      <c r="R3406" s="2">
        <v>8.210799999999999</v>
      </c>
      <c r="S3406" s="2">
        <v>0</v>
      </c>
      <c r="T3406" s="2">
        <v>0</v>
      </c>
      <c r="U3406" s="39">
        <v>71.370800000000003</v>
      </c>
      <c r="V3406" s="2" t="s">
        <v>8589</v>
      </c>
      <c r="W3406" s="2" t="s">
        <v>1</v>
      </c>
      <c r="X3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6"/>
      <c r="Z3406"/>
      <c r="AA3406"/>
    </row>
    <row r="3407" spans="5:27" hidden="1">
      <c r="E3407" s="2" t="s">
        <v>8563</v>
      </c>
      <c r="F3407" s="2" t="s">
        <v>8586</v>
      </c>
      <c r="G3407" s="2" t="s">
        <v>1</v>
      </c>
      <c r="H3407" s="2" t="s">
        <v>0</v>
      </c>
      <c r="I3407" s="2" t="s">
        <v>8149</v>
      </c>
      <c r="J3407" s="2" t="s">
        <v>8150</v>
      </c>
      <c r="K3407" s="41">
        <v>2591</v>
      </c>
      <c r="L3407" s="48">
        <v>2591</v>
      </c>
      <c r="M3407" s="49" t="s">
        <v>118</v>
      </c>
      <c r="N3407" s="39" t="s">
        <v>119</v>
      </c>
      <c r="O3407" s="2">
        <v>0</v>
      </c>
      <c r="P3407" s="2">
        <v>0</v>
      </c>
      <c r="Q3407" s="39">
        <v>383.45</v>
      </c>
      <c r="R3407" s="2">
        <v>49.848500000000001</v>
      </c>
      <c r="S3407" s="2">
        <v>0</v>
      </c>
      <c r="T3407" s="2">
        <v>0</v>
      </c>
      <c r="U3407" s="39">
        <v>433.29849999999999</v>
      </c>
      <c r="V3407" s="2">
        <v>0</v>
      </c>
      <c r="W3407" s="2" t="s">
        <v>1</v>
      </c>
      <c r="X3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7"/>
      <c r="Z3407"/>
      <c r="AA3407"/>
    </row>
    <row r="3408" spans="5:27" hidden="1">
      <c r="E3408" s="2" t="s">
        <v>8563</v>
      </c>
      <c r="F3408" s="2" t="s">
        <v>8586</v>
      </c>
      <c r="G3408" s="2" t="s">
        <v>1</v>
      </c>
      <c r="H3408" s="2" t="s">
        <v>0</v>
      </c>
      <c r="I3408" s="2" t="s">
        <v>8149</v>
      </c>
      <c r="J3408" s="2" t="s">
        <v>8150</v>
      </c>
      <c r="K3408" s="41">
        <v>2592</v>
      </c>
      <c r="L3408" s="48">
        <v>2592</v>
      </c>
      <c r="M3408" s="49">
        <v>0</v>
      </c>
      <c r="N3408" s="39" t="s">
        <v>8588</v>
      </c>
      <c r="O3408" s="2">
        <v>0</v>
      </c>
      <c r="P3408" s="2">
        <v>0</v>
      </c>
      <c r="Q3408" s="39">
        <v>44.81</v>
      </c>
      <c r="R3408" s="2">
        <v>5.8253000000000004</v>
      </c>
      <c r="S3408" s="2">
        <v>0</v>
      </c>
      <c r="T3408" s="2">
        <v>0</v>
      </c>
      <c r="U3408" s="39">
        <v>50.635300000000001</v>
      </c>
      <c r="V3408" s="2" t="s">
        <v>8587</v>
      </c>
      <c r="W3408" s="2" t="s">
        <v>1</v>
      </c>
      <c r="X3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8"/>
      <c r="Z3408"/>
      <c r="AA3408"/>
    </row>
    <row r="3409" spans="5:27" hidden="1">
      <c r="E3409" s="2" t="s">
        <v>8563</v>
      </c>
      <c r="F3409" s="2" t="s">
        <v>8586</v>
      </c>
      <c r="G3409" s="2" t="s">
        <v>1</v>
      </c>
      <c r="H3409" s="2" t="s">
        <v>0</v>
      </c>
      <c r="I3409" s="2" t="s">
        <v>8149</v>
      </c>
      <c r="J3409" s="2" t="s">
        <v>8150</v>
      </c>
      <c r="K3409" s="41">
        <v>2593</v>
      </c>
      <c r="L3409" s="48">
        <v>2593</v>
      </c>
      <c r="M3409" s="49" t="s">
        <v>277</v>
      </c>
      <c r="N3409" s="39" t="s">
        <v>278</v>
      </c>
      <c r="O3409" s="2">
        <v>0</v>
      </c>
      <c r="P3409" s="2">
        <v>0</v>
      </c>
      <c r="Q3409" s="39">
        <v>504.42</v>
      </c>
      <c r="R3409" s="2">
        <v>65.574600000000004</v>
      </c>
      <c r="S3409" s="2">
        <v>0</v>
      </c>
      <c r="T3409" s="2">
        <v>0</v>
      </c>
      <c r="U3409" s="39">
        <v>569.99459999999999</v>
      </c>
      <c r="V3409" s="2">
        <v>0</v>
      </c>
      <c r="W3409" s="2" t="s">
        <v>1</v>
      </c>
      <c r="X3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409"/>
      <c r="Z3409"/>
      <c r="AA3409"/>
    </row>
    <row r="3410" spans="5:27" hidden="1">
      <c r="E3410" s="2" t="s">
        <v>8500</v>
      </c>
      <c r="F3410" s="2" t="s">
        <v>8513</v>
      </c>
      <c r="G3410" s="2" t="s">
        <v>1</v>
      </c>
      <c r="H3410" s="2" t="s">
        <v>0</v>
      </c>
      <c r="I3410" s="2" t="s">
        <v>7864</v>
      </c>
      <c r="J3410" s="2" t="s">
        <v>8231</v>
      </c>
      <c r="K3410" s="41">
        <v>1660</v>
      </c>
      <c r="L3410" s="48">
        <v>1660</v>
      </c>
      <c r="M3410" s="49" t="s">
        <v>7985</v>
      </c>
      <c r="N3410" s="39" t="s">
        <v>8767</v>
      </c>
      <c r="O3410" s="2">
        <v>0</v>
      </c>
      <c r="P3410" s="2">
        <v>0</v>
      </c>
      <c r="Q3410" s="39">
        <v>58.94</v>
      </c>
      <c r="R3410" s="2">
        <v>7.6622000000000003</v>
      </c>
      <c r="S3410" s="2">
        <v>0</v>
      </c>
      <c r="T3410" s="2">
        <v>0</v>
      </c>
      <c r="U3410" s="39">
        <v>66.602199999999996</v>
      </c>
      <c r="W3410" s="2" t="s">
        <v>1</v>
      </c>
      <c r="X3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0"/>
      <c r="Z3410"/>
      <c r="AA3410"/>
    </row>
    <row r="3411" spans="5:27" hidden="1">
      <c r="E3411" s="2" t="s">
        <v>8500</v>
      </c>
      <c r="F3411" s="2" t="s">
        <v>8513</v>
      </c>
      <c r="G3411" s="2" t="s">
        <v>1</v>
      </c>
      <c r="H3411" s="2" t="s">
        <v>0</v>
      </c>
      <c r="I3411" s="2" t="s">
        <v>7864</v>
      </c>
      <c r="J3411" s="2" t="s">
        <v>8231</v>
      </c>
      <c r="K3411" s="41">
        <v>1659</v>
      </c>
      <c r="L3411" s="48">
        <v>1659</v>
      </c>
      <c r="M3411" s="49" t="s">
        <v>7985</v>
      </c>
      <c r="N3411" s="39" t="s">
        <v>8767</v>
      </c>
      <c r="O3411" s="2">
        <v>0</v>
      </c>
      <c r="P3411" s="2">
        <v>0</v>
      </c>
      <c r="Q3411" s="39">
        <v>299.44</v>
      </c>
      <c r="R3411" s="2">
        <v>38.927199999999999</v>
      </c>
      <c r="S3411" s="2">
        <v>0</v>
      </c>
      <c r="T3411" s="2">
        <v>0</v>
      </c>
      <c r="U3411" s="39">
        <v>338.36720000000003</v>
      </c>
      <c r="W3411" s="2" t="s">
        <v>1</v>
      </c>
      <c r="X3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1"/>
      <c r="Z3411"/>
      <c r="AA3411"/>
    </row>
    <row r="3412" spans="5:27" hidden="1">
      <c r="E3412" s="2" t="s">
        <v>8500</v>
      </c>
      <c r="F3412" s="2" t="s">
        <v>8513</v>
      </c>
      <c r="G3412" s="2" t="s">
        <v>1</v>
      </c>
      <c r="H3412" s="2" t="s">
        <v>0</v>
      </c>
      <c r="I3412" s="2" t="s">
        <v>7864</v>
      </c>
      <c r="J3412" s="2" t="s">
        <v>8231</v>
      </c>
      <c r="K3412" s="41">
        <v>1658</v>
      </c>
      <c r="L3412" s="48">
        <v>1658</v>
      </c>
      <c r="M3412" s="49" t="s">
        <v>7985</v>
      </c>
      <c r="N3412" s="39" t="s">
        <v>8767</v>
      </c>
      <c r="O3412" s="2">
        <v>0</v>
      </c>
      <c r="P3412" s="2">
        <v>0</v>
      </c>
      <c r="Q3412" s="39">
        <v>288.02999999999997</v>
      </c>
      <c r="R3412" s="2">
        <v>37.443899999999999</v>
      </c>
      <c r="S3412" s="2">
        <v>0</v>
      </c>
      <c r="T3412" s="2">
        <v>0</v>
      </c>
      <c r="U3412" s="39">
        <v>325.47389999999996</v>
      </c>
      <c r="W3412" s="2" t="s">
        <v>1</v>
      </c>
      <c r="X3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2"/>
      <c r="Z3412"/>
      <c r="AA3412"/>
    </row>
    <row r="3413" spans="5:27" hidden="1">
      <c r="E3413" s="2" t="s">
        <v>8500</v>
      </c>
      <c r="F3413" s="2" t="s">
        <v>8513</v>
      </c>
      <c r="G3413" s="2" t="s">
        <v>1</v>
      </c>
      <c r="H3413" s="2" t="s">
        <v>0</v>
      </c>
      <c r="I3413" s="2" t="s">
        <v>7864</v>
      </c>
      <c r="J3413" s="2" t="s">
        <v>8231</v>
      </c>
      <c r="K3413" s="41">
        <v>1657</v>
      </c>
      <c r="L3413" s="48">
        <v>1657</v>
      </c>
      <c r="M3413" s="49" t="s">
        <v>7985</v>
      </c>
      <c r="N3413" s="39" t="s">
        <v>8767</v>
      </c>
      <c r="O3413" s="2">
        <v>0</v>
      </c>
      <c r="P3413" s="2">
        <v>0</v>
      </c>
      <c r="Q3413" s="39">
        <v>532.61</v>
      </c>
      <c r="R3413" s="2">
        <v>69.2393</v>
      </c>
      <c r="S3413" s="2">
        <v>0</v>
      </c>
      <c r="T3413" s="2">
        <v>0</v>
      </c>
      <c r="U3413" s="39">
        <v>601.84929999999997</v>
      </c>
      <c r="W3413" s="2" t="s">
        <v>1</v>
      </c>
      <c r="X3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3"/>
      <c r="Z3413"/>
      <c r="AA3413"/>
    </row>
    <row r="3414" spans="5:27" hidden="1">
      <c r="E3414" s="2" t="s">
        <v>8500</v>
      </c>
      <c r="F3414" s="2" t="s">
        <v>8513</v>
      </c>
      <c r="G3414" s="2" t="s">
        <v>1</v>
      </c>
      <c r="H3414" s="2" t="s">
        <v>0</v>
      </c>
      <c r="I3414" s="2" t="s">
        <v>7864</v>
      </c>
      <c r="J3414" s="2" t="s">
        <v>8231</v>
      </c>
      <c r="K3414" s="41">
        <v>1656</v>
      </c>
      <c r="L3414" s="48">
        <v>1656</v>
      </c>
      <c r="M3414" s="49" t="s">
        <v>7985</v>
      </c>
      <c r="N3414" s="39" t="s">
        <v>8767</v>
      </c>
      <c r="O3414" s="2">
        <v>0</v>
      </c>
      <c r="P3414" s="2">
        <v>0</v>
      </c>
      <c r="Q3414" s="39">
        <v>595.53</v>
      </c>
      <c r="R3414" s="2">
        <v>77.418899999999994</v>
      </c>
      <c r="S3414" s="2">
        <v>0</v>
      </c>
      <c r="T3414" s="2">
        <v>0</v>
      </c>
      <c r="U3414" s="39">
        <v>672.94889999999998</v>
      </c>
      <c r="W3414" s="2" t="s">
        <v>1</v>
      </c>
      <c r="X3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4"/>
      <c r="Z3414"/>
      <c r="AA3414"/>
    </row>
    <row r="3415" spans="5:27" hidden="1">
      <c r="E3415" s="2" t="s">
        <v>8500</v>
      </c>
      <c r="F3415" s="2" t="s">
        <v>8513</v>
      </c>
      <c r="G3415" s="2" t="s">
        <v>1</v>
      </c>
      <c r="H3415" s="2" t="s">
        <v>0</v>
      </c>
      <c r="I3415" s="2" t="s">
        <v>7864</v>
      </c>
      <c r="J3415" s="2" t="s">
        <v>8231</v>
      </c>
      <c r="K3415" s="41">
        <v>1655</v>
      </c>
      <c r="L3415" s="48">
        <v>1655</v>
      </c>
      <c r="M3415" s="49" t="s">
        <v>7985</v>
      </c>
      <c r="N3415" s="39" t="s">
        <v>8767</v>
      </c>
      <c r="O3415" s="2">
        <v>0</v>
      </c>
      <c r="P3415" s="2">
        <v>0</v>
      </c>
      <c r="Q3415" s="39">
        <v>333.68</v>
      </c>
      <c r="R3415" s="2">
        <v>43.378399999999999</v>
      </c>
      <c r="S3415" s="2">
        <v>0</v>
      </c>
      <c r="T3415" s="2">
        <v>0</v>
      </c>
      <c r="U3415" s="39">
        <v>377.05840000000001</v>
      </c>
      <c r="W3415" s="2" t="s">
        <v>1</v>
      </c>
      <c r="X3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5"/>
      <c r="Z3415"/>
      <c r="AA3415"/>
    </row>
    <row r="3416" spans="5:27" hidden="1">
      <c r="E3416" s="2" t="s">
        <v>8500</v>
      </c>
      <c r="F3416" s="2" t="s">
        <v>8513</v>
      </c>
      <c r="G3416" s="2" t="s">
        <v>1</v>
      </c>
      <c r="H3416" s="2" t="s">
        <v>0</v>
      </c>
      <c r="I3416" s="2" t="s">
        <v>7864</v>
      </c>
      <c r="J3416" s="2" t="s">
        <v>8231</v>
      </c>
      <c r="K3416" s="41">
        <v>1654</v>
      </c>
      <c r="L3416" s="48">
        <v>1654</v>
      </c>
      <c r="M3416" s="49"/>
      <c r="N3416" s="39" t="s">
        <v>8583</v>
      </c>
      <c r="O3416" s="2">
        <v>0</v>
      </c>
      <c r="P3416" s="2">
        <v>0</v>
      </c>
      <c r="Q3416" s="39">
        <v>5</v>
      </c>
      <c r="R3416" s="2">
        <v>0.65</v>
      </c>
      <c r="S3416" s="2">
        <v>0</v>
      </c>
      <c r="T3416" s="2">
        <v>0</v>
      </c>
      <c r="U3416" s="39">
        <v>5.65</v>
      </c>
      <c r="V3416" s="2" t="s">
        <v>8582</v>
      </c>
      <c r="W3416" s="2" t="s">
        <v>1</v>
      </c>
      <c r="X3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6"/>
      <c r="Z3416"/>
      <c r="AA3416"/>
    </row>
    <row r="3417" spans="5:27" hidden="1">
      <c r="E3417" s="2" t="s">
        <v>8500</v>
      </c>
      <c r="F3417" s="2" t="s">
        <v>8513</v>
      </c>
      <c r="G3417" s="2" t="s">
        <v>1</v>
      </c>
      <c r="H3417" s="2" t="s">
        <v>0</v>
      </c>
      <c r="I3417" s="2" t="s">
        <v>7864</v>
      </c>
      <c r="J3417" s="2" t="s">
        <v>8231</v>
      </c>
      <c r="K3417" s="41">
        <v>1653</v>
      </c>
      <c r="L3417" s="48">
        <v>1653</v>
      </c>
      <c r="M3417" s="49" t="s">
        <v>1350</v>
      </c>
      <c r="N3417" s="39" t="s">
        <v>1351</v>
      </c>
      <c r="O3417" s="2">
        <v>0</v>
      </c>
      <c r="P3417" s="2">
        <v>0</v>
      </c>
      <c r="Q3417" s="39">
        <v>24.18</v>
      </c>
      <c r="R3417" s="2">
        <v>3.1434000000000002</v>
      </c>
      <c r="S3417" s="2">
        <v>0</v>
      </c>
      <c r="T3417" s="2">
        <v>0</v>
      </c>
      <c r="U3417" s="39">
        <v>27.323399999999999</v>
      </c>
      <c r="W3417" s="2" t="s">
        <v>1</v>
      </c>
      <c r="X3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7"/>
      <c r="Z3417"/>
      <c r="AA3417"/>
    </row>
    <row r="3418" spans="5:27" hidden="1">
      <c r="E3418" s="2" t="s">
        <v>8500</v>
      </c>
      <c r="F3418" s="2" t="s">
        <v>8513</v>
      </c>
      <c r="G3418" s="2" t="s">
        <v>1</v>
      </c>
      <c r="H3418" s="2" t="s">
        <v>0</v>
      </c>
      <c r="I3418" s="2" t="s">
        <v>8232</v>
      </c>
      <c r="J3418" s="2" t="s">
        <v>8233</v>
      </c>
      <c r="K3418" s="41">
        <v>355</v>
      </c>
      <c r="L3418" s="48">
        <v>355</v>
      </c>
      <c r="M3418" s="49" t="s">
        <v>7848</v>
      </c>
      <c r="N3418" s="39" t="s">
        <v>7847</v>
      </c>
      <c r="O3418" s="2">
        <v>0</v>
      </c>
      <c r="P3418" s="2">
        <v>0</v>
      </c>
      <c r="Q3418" s="39">
        <v>0</v>
      </c>
      <c r="R3418" s="2">
        <v>0</v>
      </c>
      <c r="S3418" s="2">
        <v>0</v>
      </c>
      <c r="T3418" s="2">
        <v>0</v>
      </c>
      <c r="U3418" s="39">
        <v>0</v>
      </c>
      <c r="W3418" s="2" t="s">
        <v>1</v>
      </c>
      <c r="X3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8"/>
      <c r="Z3418"/>
      <c r="AA3418"/>
    </row>
    <row r="3419" spans="5:27" hidden="1">
      <c r="E3419" s="2" t="s">
        <v>8500</v>
      </c>
      <c r="F3419" s="2" t="s">
        <v>8513</v>
      </c>
      <c r="G3419" s="2" t="s">
        <v>1</v>
      </c>
      <c r="H3419" s="2" t="s">
        <v>0</v>
      </c>
      <c r="I3419" s="2" t="s">
        <v>8232</v>
      </c>
      <c r="J3419" s="2" t="s">
        <v>8233</v>
      </c>
      <c r="K3419" s="41">
        <v>354</v>
      </c>
      <c r="L3419" s="48">
        <v>354</v>
      </c>
      <c r="M3419" s="49" t="s">
        <v>114</v>
      </c>
      <c r="N3419" s="39" t="s">
        <v>115</v>
      </c>
      <c r="O3419" s="2">
        <v>0</v>
      </c>
      <c r="P3419" s="2">
        <v>0</v>
      </c>
      <c r="Q3419" s="39">
        <v>90.16</v>
      </c>
      <c r="R3419" s="2">
        <v>11.720800000000001</v>
      </c>
      <c r="S3419" s="2">
        <v>0</v>
      </c>
      <c r="T3419" s="2">
        <v>0</v>
      </c>
      <c r="U3419" s="39">
        <v>101.88079999999999</v>
      </c>
      <c r="W3419" s="2" t="s">
        <v>1</v>
      </c>
      <c r="X3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19"/>
      <c r="Z3419"/>
      <c r="AA3419"/>
    </row>
    <row r="3420" spans="5:27" hidden="1">
      <c r="E3420" s="2" t="s">
        <v>8500</v>
      </c>
      <c r="F3420" s="2" t="s">
        <v>8513</v>
      </c>
      <c r="G3420" s="2" t="s">
        <v>1</v>
      </c>
      <c r="H3420" s="2" t="s">
        <v>0</v>
      </c>
      <c r="I3420" s="2" t="s">
        <v>8232</v>
      </c>
      <c r="J3420" s="2" t="s">
        <v>8233</v>
      </c>
      <c r="K3420" s="41">
        <v>353</v>
      </c>
      <c r="L3420" s="48">
        <v>353</v>
      </c>
      <c r="M3420" s="49" t="s">
        <v>114</v>
      </c>
      <c r="N3420" s="39" t="s">
        <v>115</v>
      </c>
      <c r="O3420" s="2">
        <v>0</v>
      </c>
      <c r="P3420" s="2">
        <v>0</v>
      </c>
      <c r="Q3420" s="39">
        <v>36.53</v>
      </c>
      <c r="R3420" s="2">
        <v>4.7488999999999999</v>
      </c>
      <c r="S3420" s="2">
        <v>0</v>
      </c>
      <c r="T3420" s="2">
        <v>0</v>
      </c>
      <c r="U3420" s="39">
        <v>41.2789</v>
      </c>
      <c r="W3420" s="2" t="s">
        <v>1</v>
      </c>
      <c r="X3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0"/>
      <c r="Z3420"/>
      <c r="AA3420"/>
    </row>
    <row r="3421" spans="5:27" hidden="1">
      <c r="E3421" s="2" t="s">
        <v>8500</v>
      </c>
      <c r="F3421" s="2" t="s">
        <v>8513</v>
      </c>
      <c r="G3421" s="2" t="s">
        <v>1</v>
      </c>
      <c r="H3421" s="2" t="s">
        <v>0</v>
      </c>
      <c r="I3421" s="2" t="s">
        <v>8232</v>
      </c>
      <c r="J3421" s="2" t="s">
        <v>8233</v>
      </c>
      <c r="K3421" s="41">
        <v>352</v>
      </c>
      <c r="L3421" s="48">
        <v>352</v>
      </c>
      <c r="M3421" s="49" t="s">
        <v>7848</v>
      </c>
      <c r="N3421" s="39" t="s">
        <v>7847</v>
      </c>
      <c r="O3421" s="2">
        <v>0</v>
      </c>
      <c r="P3421" s="2">
        <v>0</v>
      </c>
      <c r="Q3421" s="39">
        <v>0</v>
      </c>
      <c r="R3421" s="2">
        <v>0</v>
      </c>
      <c r="S3421" s="2">
        <v>0</v>
      </c>
      <c r="T3421" s="2">
        <v>0</v>
      </c>
      <c r="U3421" s="39">
        <v>0</v>
      </c>
      <c r="W3421" s="2" t="s">
        <v>1</v>
      </c>
      <c r="X3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1"/>
      <c r="Z3421"/>
      <c r="AA3421"/>
    </row>
    <row r="3422" spans="5:27" hidden="1">
      <c r="E3422" s="2" t="s">
        <v>8500</v>
      </c>
      <c r="F3422" s="2" t="s">
        <v>8513</v>
      </c>
      <c r="G3422" s="2" t="s">
        <v>1</v>
      </c>
      <c r="H3422" s="2" t="s">
        <v>0</v>
      </c>
      <c r="I3422" s="2" t="s">
        <v>8232</v>
      </c>
      <c r="J3422" s="2" t="s">
        <v>8233</v>
      </c>
      <c r="K3422" s="41">
        <v>351</v>
      </c>
      <c r="L3422" s="48">
        <v>351</v>
      </c>
      <c r="M3422" s="49" t="s">
        <v>114</v>
      </c>
      <c r="N3422" s="39" t="s">
        <v>115</v>
      </c>
      <c r="O3422" s="2">
        <v>0</v>
      </c>
      <c r="P3422" s="2">
        <v>0</v>
      </c>
      <c r="Q3422" s="39">
        <v>36.53</v>
      </c>
      <c r="R3422" s="2">
        <v>4.7488999999999999</v>
      </c>
      <c r="S3422" s="2">
        <v>0</v>
      </c>
      <c r="T3422" s="2">
        <v>0</v>
      </c>
      <c r="U3422" s="39">
        <v>41.2789</v>
      </c>
      <c r="W3422" s="2" t="s">
        <v>1</v>
      </c>
      <c r="X3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2"/>
      <c r="Z3422"/>
      <c r="AA3422"/>
    </row>
    <row r="3423" spans="5:27" hidden="1">
      <c r="E3423" s="2" t="s">
        <v>8500</v>
      </c>
      <c r="F3423" s="2" t="s">
        <v>8513</v>
      </c>
      <c r="G3423" s="2" t="s">
        <v>1</v>
      </c>
      <c r="H3423" s="2" t="s">
        <v>0</v>
      </c>
      <c r="I3423" s="2" t="s">
        <v>8232</v>
      </c>
      <c r="J3423" s="2" t="s">
        <v>8233</v>
      </c>
      <c r="K3423" s="41">
        <v>350</v>
      </c>
      <c r="L3423" s="48">
        <v>350</v>
      </c>
      <c r="M3423" s="49" t="s">
        <v>114</v>
      </c>
      <c r="N3423" s="39" t="s">
        <v>115</v>
      </c>
      <c r="O3423" s="2">
        <v>0</v>
      </c>
      <c r="P3423" s="2">
        <v>0</v>
      </c>
      <c r="Q3423" s="39">
        <v>7.35</v>
      </c>
      <c r="R3423" s="2">
        <v>0.95550000000000002</v>
      </c>
      <c r="S3423" s="2">
        <v>0</v>
      </c>
      <c r="T3423" s="2">
        <v>0</v>
      </c>
      <c r="U3423" s="39">
        <v>8.3055000000000003</v>
      </c>
      <c r="W3423" s="2" t="s">
        <v>1</v>
      </c>
      <c r="X3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3"/>
      <c r="Z3423"/>
      <c r="AA3423"/>
    </row>
    <row r="3424" spans="5:27" hidden="1">
      <c r="E3424" s="2" t="s">
        <v>8500</v>
      </c>
      <c r="F3424" s="2" t="s">
        <v>8513</v>
      </c>
      <c r="G3424" s="2" t="s">
        <v>1</v>
      </c>
      <c r="H3424" s="2" t="s">
        <v>0</v>
      </c>
      <c r="I3424" s="2" t="s">
        <v>8232</v>
      </c>
      <c r="J3424" s="2" t="s">
        <v>8233</v>
      </c>
      <c r="K3424" s="41">
        <v>349</v>
      </c>
      <c r="L3424" s="48">
        <v>349</v>
      </c>
      <c r="M3424" s="49" t="s">
        <v>114</v>
      </c>
      <c r="N3424" s="39" t="s">
        <v>115</v>
      </c>
      <c r="O3424" s="2">
        <v>0</v>
      </c>
      <c r="P3424" s="2">
        <v>0</v>
      </c>
      <c r="Q3424" s="39">
        <v>90.16</v>
      </c>
      <c r="R3424" s="2">
        <v>11.720800000000001</v>
      </c>
      <c r="S3424" s="2">
        <v>0</v>
      </c>
      <c r="T3424" s="2">
        <v>0</v>
      </c>
      <c r="U3424" s="39">
        <v>101.88079999999999</v>
      </c>
      <c r="W3424" s="2" t="s">
        <v>1</v>
      </c>
      <c r="X3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4"/>
      <c r="Z3424"/>
      <c r="AA3424"/>
    </row>
    <row r="3425" spans="5:27" hidden="1">
      <c r="E3425" s="2" t="s">
        <v>8500</v>
      </c>
      <c r="F3425" s="2" t="s">
        <v>8513</v>
      </c>
      <c r="G3425" s="2" t="s">
        <v>1</v>
      </c>
      <c r="H3425" s="2" t="s">
        <v>0</v>
      </c>
      <c r="I3425" s="2" t="s">
        <v>8232</v>
      </c>
      <c r="J3425" s="2" t="s">
        <v>8233</v>
      </c>
      <c r="K3425" s="41">
        <v>348</v>
      </c>
      <c r="L3425" s="48">
        <v>348</v>
      </c>
      <c r="M3425" s="49" t="s">
        <v>114</v>
      </c>
      <c r="N3425" s="39" t="s">
        <v>115</v>
      </c>
      <c r="O3425" s="2">
        <v>0</v>
      </c>
      <c r="P3425" s="2">
        <v>0</v>
      </c>
      <c r="Q3425" s="39">
        <v>90.16</v>
      </c>
      <c r="R3425" s="2">
        <v>11.720800000000001</v>
      </c>
      <c r="S3425" s="2">
        <v>0</v>
      </c>
      <c r="T3425" s="2">
        <v>0</v>
      </c>
      <c r="U3425" s="39">
        <v>101.88079999999999</v>
      </c>
      <c r="W3425" s="2" t="s">
        <v>1</v>
      </c>
      <c r="X3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5"/>
      <c r="Z3425"/>
      <c r="AA3425"/>
    </row>
    <row r="3426" spans="5:27" hidden="1">
      <c r="E3426" s="2" t="s">
        <v>8500</v>
      </c>
      <c r="F3426" s="2" t="s">
        <v>8513</v>
      </c>
      <c r="G3426" s="2" t="s">
        <v>1</v>
      </c>
      <c r="H3426" s="2" t="s">
        <v>0</v>
      </c>
      <c r="I3426" s="2" t="s">
        <v>8232</v>
      </c>
      <c r="J3426" s="2" t="s">
        <v>8233</v>
      </c>
      <c r="K3426" s="41">
        <v>347</v>
      </c>
      <c r="L3426" s="48">
        <v>347</v>
      </c>
      <c r="M3426" s="49" t="s">
        <v>114</v>
      </c>
      <c r="N3426" s="39" t="s">
        <v>115</v>
      </c>
      <c r="O3426" s="2">
        <v>0</v>
      </c>
      <c r="P3426" s="2">
        <v>0</v>
      </c>
      <c r="Q3426" s="39">
        <v>45.08</v>
      </c>
      <c r="R3426" s="2">
        <v>5.8604000000000003</v>
      </c>
      <c r="S3426" s="2">
        <v>0</v>
      </c>
      <c r="T3426" s="2">
        <v>0</v>
      </c>
      <c r="U3426" s="39">
        <v>50.940399999999997</v>
      </c>
      <c r="W3426" s="2" t="s">
        <v>1</v>
      </c>
      <c r="X3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6"/>
      <c r="Z3426"/>
      <c r="AA3426"/>
    </row>
    <row r="3427" spans="5:27" hidden="1">
      <c r="E3427" s="2" t="s">
        <v>8500</v>
      </c>
      <c r="F3427" s="2" t="s">
        <v>8513</v>
      </c>
      <c r="G3427" s="2" t="s">
        <v>1</v>
      </c>
      <c r="H3427" s="2" t="s">
        <v>0</v>
      </c>
      <c r="I3427" s="2" t="s">
        <v>8232</v>
      </c>
      <c r="J3427" s="2" t="s">
        <v>8233</v>
      </c>
      <c r="K3427" s="41">
        <v>346</v>
      </c>
      <c r="L3427" s="48">
        <v>346</v>
      </c>
      <c r="M3427" s="49" t="s">
        <v>114</v>
      </c>
      <c r="N3427" s="39" t="s">
        <v>115</v>
      </c>
      <c r="O3427" s="2">
        <v>0</v>
      </c>
      <c r="P3427" s="2">
        <v>0</v>
      </c>
      <c r="Q3427" s="39">
        <v>70.09</v>
      </c>
      <c r="R3427" s="2">
        <v>9.1117000000000008</v>
      </c>
      <c r="S3427" s="2">
        <v>0</v>
      </c>
      <c r="T3427" s="2">
        <v>0</v>
      </c>
      <c r="U3427" s="39">
        <v>79.201700000000002</v>
      </c>
      <c r="W3427" s="2" t="s">
        <v>1</v>
      </c>
      <c r="X3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7"/>
      <c r="Z3427"/>
      <c r="AA3427"/>
    </row>
    <row r="3428" spans="5:27" hidden="1">
      <c r="E3428" s="2" t="s">
        <v>8500</v>
      </c>
      <c r="F3428" s="2" t="s">
        <v>8513</v>
      </c>
      <c r="G3428" s="2" t="s">
        <v>1</v>
      </c>
      <c r="H3428" s="2" t="s">
        <v>0</v>
      </c>
      <c r="I3428" s="2" t="s">
        <v>8232</v>
      </c>
      <c r="J3428" s="2" t="s">
        <v>8233</v>
      </c>
      <c r="K3428" s="41">
        <v>345</v>
      </c>
      <c r="L3428" s="48">
        <v>345</v>
      </c>
      <c r="M3428" s="49" t="s">
        <v>114</v>
      </c>
      <c r="N3428" s="39" t="s">
        <v>115</v>
      </c>
      <c r="O3428" s="2">
        <v>0</v>
      </c>
      <c r="P3428" s="2">
        <v>0</v>
      </c>
      <c r="Q3428" s="39">
        <v>66.849999999999994</v>
      </c>
      <c r="R3428" s="2">
        <v>8.6905000000000001</v>
      </c>
      <c r="S3428" s="2">
        <v>0</v>
      </c>
      <c r="T3428" s="2">
        <v>0</v>
      </c>
      <c r="U3428" s="39">
        <v>75.540499999999994</v>
      </c>
      <c r="W3428" s="2" t="s">
        <v>1</v>
      </c>
      <c r="X3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8"/>
      <c r="Z3428"/>
      <c r="AA3428"/>
    </row>
    <row r="3429" spans="5:27" hidden="1">
      <c r="E3429" s="2" t="s">
        <v>8500</v>
      </c>
      <c r="F3429" s="2" t="s">
        <v>8513</v>
      </c>
      <c r="G3429" s="2" t="s">
        <v>1</v>
      </c>
      <c r="H3429" s="2" t="s">
        <v>0</v>
      </c>
      <c r="I3429" s="2" t="s">
        <v>8232</v>
      </c>
      <c r="J3429" s="2" t="s">
        <v>8233</v>
      </c>
      <c r="K3429" s="41">
        <v>344</v>
      </c>
      <c r="L3429" s="48">
        <v>344</v>
      </c>
      <c r="M3429" s="49" t="s">
        <v>114</v>
      </c>
      <c r="N3429" s="39" t="s">
        <v>115</v>
      </c>
      <c r="O3429" s="2">
        <v>0</v>
      </c>
      <c r="P3429" s="2">
        <v>0</v>
      </c>
      <c r="Q3429" s="39">
        <v>64.099999999999994</v>
      </c>
      <c r="R3429" s="2">
        <v>8.3330000000000002</v>
      </c>
      <c r="S3429" s="2">
        <v>0</v>
      </c>
      <c r="T3429" s="2">
        <v>0</v>
      </c>
      <c r="U3429" s="39">
        <v>72.432999999999993</v>
      </c>
      <c r="W3429" s="2" t="s">
        <v>1</v>
      </c>
      <c r="X3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29"/>
      <c r="Z3429"/>
      <c r="AA3429"/>
    </row>
    <row r="3430" spans="5:27" hidden="1">
      <c r="E3430" s="2" t="s">
        <v>8500</v>
      </c>
      <c r="F3430" s="2" t="s">
        <v>8513</v>
      </c>
      <c r="G3430" s="2" t="s">
        <v>1</v>
      </c>
      <c r="H3430" s="2" t="s">
        <v>0</v>
      </c>
      <c r="I3430" s="2" t="s">
        <v>8232</v>
      </c>
      <c r="J3430" s="2" t="s">
        <v>8233</v>
      </c>
      <c r="K3430" s="41">
        <v>343</v>
      </c>
      <c r="L3430" s="48">
        <v>343</v>
      </c>
      <c r="M3430" s="49" t="s">
        <v>114</v>
      </c>
      <c r="N3430" s="39" t="s">
        <v>115</v>
      </c>
      <c r="O3430" s="2">
        <v>0</v>
      </c>
      <c r="P3430" s="2">
        <v>0</v>
      </c>
      <c r="Q3430" s="39">
        <v>64.099999999999994</v>
      </c>
      <c r="R3430" s="2">
        <v>8.3330000000000002</v>
      </c>
      <c r="S3430" s="2">
        <v>0</v>
      </c>
      <c r="T3430" s="2">
        <v>0</v>
      </c>
      <c r="U3430" s="39">
        <v>72.432999999999993</v>
      </c>
      <c r="W3430" s="2" t="s">
        <v>1</v>
      </c>
      <c r="X3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0"/>
      <c r="Z3430"/>
      <c r="AA3430"/>
    </row>
    <row r="3431" spans="5:27" hidden="1">
      <c r="E3431" s="2" t="s">
        <v>8500</v>
      </c>
      <c r="F3431" s="2" t="s">
        <v>8513</v>
      </c>
      <c r="G3431" s="2" t="s">
        <v>1</v>
      </c>
      <c r="H3431" s="2" t="s">
        <v>0</v>
      </c>
      <c r="I3431" s="2" t="s">
        <v>8232</v>
      </c>
      <c r="J3431" s="2" t="s">
        <v>8233</v>
      </c>
      <c r="K3431" s="41">
        <v>342</v>
      </c>
      <c r="L3431" s="48">
        <v>342</v>
      </c>
      <c r="M3431" s="49" t="s">
        <v>7848</v>
      </c>
      <c r="N3431" s="39" t="s">
        <v>7847</v>
      </c>
      <c r="O3431" s="2">
        <v>0</v>
      </c>
      <c r="P3431" s="2">
        <v>0</v>
      </c>
      <c r="Q3431" s="39">
        <v>0</v>
      </c>
      <c r="R3431" s="2">
        <v>0</v>
      </c>
      <c r="S3431" s="2">
        <v>0</v>
      </c>
      <c r="T3431" s="2">
        <v>0</v>
      </c>
      <c r="U3431" s="39">
        <v>0</v>
      </c>
      <c r="W3431" s="2" t="s">
        <v>1</v>
      </c>
      <c r="X3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1"/>
      <c r="Z3431"/>
      <c r="AA3431"/>
    </row>
    <row r="3432" spans="5:27" hidden="1">
      <c r="E3432" s="2" t="s">
        <v>8500</v>
      </c>
      <c r="F3432" s="2" t="s">
        <v>8513</v>
      </c>
      <c r="G3432" s="2" t="s">
        <v>1</v>
      </c>
      <c r="H3432" s="2" t="s">
        <v>0</v>
      </c>
      <c r="I3432" s="2" t="s">
        <v>8232</v>
      </c>
      <c r="J3432" s="2" t="s">
        <v>8233</v>
      </c>
      <c r="K3432" s="41">
        <v>341</v>
      </c>
      <c r="L3432" s="48">
        <v>341</v>
      </c>
      <c r="M3432" s="49" t="s">
        <v>8011</v>
      </c>
      <c r="N3432" s="39" t="s">
        <v>8012</v>
      </c>
      <c r="O3432" s="2">
        <v>0</v>
      </c>
      <c r="P3432" s="2">
        <v>0</v>
      </c>
      <c r="Q3432" s="39">
        <v>5.95</v>
      </c>
      <c r="R3432" s="2">
        <v>0.77350000000000008</v>
      </c>
      <c r="S3432" s="2">
        <v>0</v>
      </c>
      <c r="T3432" s="2">
        <v>0</v>
      </c>
      <c r="U3432" s="39">
        <v>6.7235000000000005</v>
      </c>
      <c r="W3432" s="2" t="s">
        <v>1</v>
      </c>
      <c r="X3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2"/>
      <c r="Z3432"/>
      <c r="AA3432"/>
    </row>
    <row r="3433" spans="5:27" hidden="1">
      <c r="E3433" s="2" t="s">
        <v>8500</v>
      </c>
      <c r="F3433" s="2" t="s">
        <v>8513</v>
      </c>
      <c r="G3433" s="2" t="s">
        <v>1</v>
      </c>
      <c r="H3433" s="2" t="s">
        <v>0</v>
      </c>
      <c r="I3433" s="2" t="s">
        <v>8232</v>
      </c>
      <c r="J3433" s="2" t="s">
        <v>8233</v>
      </c>
      <c r="K3433" s="41">
        <v>340</v>
      </c>
      <c r="L3433" s="48">
        <v>340</v>
      </c>
      <c r="M3433" s="49" t="s">
        <v>114</v>
      </c>
      <c r="N3433" s="39" t="s">
        <v>115</v>
      </c>
      <c r="O3433" s="2">
        <v>0</v>
      </c>
      <c r="P3433" s="2">
        <v>0</v>
      </c>
      <c r="Q3433" s="39">
        <v>39.58</v>
      </c>
      <c r="R3433" s="2">
        <v>5.1453999999999995</v>
      </c>
      <c r="S3433" s="2">
        <v>0</v>
      </c>
      <c r="T3433" s="2">
        <v>0</v>
      </c>
      <c r="U3433" s="39">
        <v>44.7254</v>
      </c>
      <c r="W3433" s="2" t="s">
        <v>1</v>
      </c>
      <c r="X3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3"/>
      <c r="Z3433"/>
      <c r="AA3433"/>
    </row>
    <row r="3434" spans="5:27" hidden="1">
      <c r="E3434" s="2" t="s">
        <v>8500</v>
      </c>
      <c r="F3434" s="2" t="s">
        <v>8513</v>
      </c>
      <c r="G3434" s="2" t="s">
        <v>1</v>
      </c>
      <c r="H3434" s="2" t="s">
        <v>0</v>
      </c>
      <c r="I3434" s="2" t="s">
        <v>8232</v>
      </c>
      <c r="J3434" s="2" t="s">
        <v>8233</v>
      </c>
      <c r="K3434" s="41">
        <v>339</v>
      </c>
      <c r="L3434" s="48">
        <v>339</v>
      </c>
      <c r="M3434" s="49" t="s">
        <v>114</v>
      </c>
      <c r="N3434" s="39" t="s">
        <v>115</v>
      </c>
      <c r="O3434" s="2">
        <v>0</v>
      </c>
      <c r="P3434" s="2">
        <v>0</v>
      </c>
      <c r="Q3434" s="39">
        <v>45.08</v>
      </c>
      <c r="R3434" s="2">
        <v>5.8604000000000003</v>
      </c>
      <c r="S3434" s="2">
        <v>0</v>
      </c>
      <c r="T3434" s="2">
        <v>0</v>
      </c>
      <c r="U3434" s="39">
        <v>50.940399999999997</v>
      </c>
      <c r="W3434" s="2" t="s">
        <v>1</v>
      </c>
      <c r="X3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4"/>
      <c r="Z3434"/>
      <c r="AA3434"/>
    </row>
    <row r="3435" spans="5:27" hidden="1">
      <c r="E3435" s="2" t="s">
        <v>8500</v>
      </c>
      <c r="F3435" s="2" t="s">
        <v>8513</v>
      </c>
      <c r="G3435" s="2" t="s">
        <v>1</v>
      </c>
      <c r="H3435" s="2" t="s">
        <v>0</v>
      </c>
      <c r="I3435" s="2" t="s">
        <v>8232</v>
      </c>
      <c r="J3435" s="2" t="s">
        <v>8233</v>
      </c>
      <c r="K3435" s="41">
        <v>338</v>
      </c>
      <c r="L3435" s="48">
        <v>338</v>
      </c>
      <c r="M3435" s="49" t="s">
        <v>114</v>
      </c>
      <c r="N3435" s="39" t="s">
        <v>115</v>
      </c>
      <c r="O3435" s="2">
        <v>0</v>
      </c>
      <c r="P3435" s="2">
        <v>0</v>
      </c>
      <c r="Q3435" s="39">
        <v>45.08</v>
      </c>
      <c r="R3435" s="2">
        <v>5.8604000000000003</v>
      </c>
      <c r="S3435" s="2">
        <v>0</v>
      </c>
      <c r="T3435" s="2">
        <v>0</v>
      </c>
      <c r="U3435" s="39">
        <v>50.940399999999997</v>
      </c>
      <c r="W3435" s="2" t="s">
        <v>1</v>
      </c>
      <c r="X3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5"/>
      <c r="Z3435"/>
      <c r="AA3435"/>
    </row>
    <row r="3436" spans="5:27" hidden="1">
      <c r="E3436" s="2" t="s">
        <v>8500</v>
      </c>
      <c r="F3436" s="2" t="s">
        <v>8513</v>
      </c>
      <c r="G3436" s="2" t="s">
        <v>1</v>
      </c>
      <c r="H3436" s="2" t="s">
        <v>0</v>
      </c>
      <c r="I3436" s="2" t="s">
        <v>8232</v>
      </c>
      <c r="J3436" s="2" t="s">
        <v>8233</v>
      </c>
      <c r="K3436" s="41">
        <v>337</v>
      </c>
      <c r="L3436" s="48">
        <v>337</v>
      </c>
      <c r="M3436" s="49" t="s">
        <v>114</v>
      </c>
      <c r="N3436" s="39" t="s">
        <v>115</v>
      </c>
      <c r="O3436" s="2">
        <v>0</v>
      </c>
      <c r="P3436" s="2">
        <v>0</v>
      </c>
      <c r="Q3436" s="39">
        <v>45.08</v>
      </c>
      <c r="R3436" s="2">
        <v>5.8604000000000003</v>
      </c>
      <c r="S3436" s="2">
        <v>0</v>
      </c>
      <c r="T3436" s="2">
        <v>0</v>
      </c>
      <c r="U3436" s="39">
        <v>50.940399999999997</v>
      </c>
      <c r="W3436" s="2" t="s">
        <v>1</v>
      </c>
      <c r="X3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6"/>
      <c r="Z3436"/>
      <c r="AA3436"/>
    </row>
    <row r="3437" spans="5:27" hidden="1">
      <c r="E3437" s="2" t="s">
        <v>8500</v>
      </c>
      <c r="F3437" s="2" t="s">
        <v>8513</v>
      </c>
      <c r="G3437" s="2" t="s">
        <v>1</v>
      </c>
      <c r="H3437" s="2" t="s">
        <v>0</v>
      </c>
      <c r="I3437" s="2" t="s">
        <v>8232</v>
      </c>
      <c r="J3437" s="2" t="s">
        <v>8233</v>
      </c>
      <c r="K3437" s="41">
        <v>336</v>
      </c>
      <c r="L3437" s="48">
        <v>336</v>
      </c>
      <c r="M3437" s="49" t="s">
        <v>114</v>
      </c>
      <c r="N3437" s="39" t="s">
        <v>115</v>
      </c>
      <c r="O3437" s="2">
        <v>0</v>
      </c>
      <c r="P3437" s="2">
        <v>0</v>
      </c>
      <c r="Q3437" s="39">
        <v>45.08</v>
      </c>
      <c r="R3437" s="2">
        <v>5.8604000000000003</v>
      </c>
      <c r="S3437" s="2">
        <v>0</v>
      </c>
      <c r="T3437" s="2">
        <v>0</v>
      </c>
      <c r="U3437" s="39">
        <v>50.940399999999997</v>
      </c>
      <c r="W3437" s="2" t="s">
        <v>1</v>
      </c>
      <c r="X3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7"/>
      <c r="Z3437"/>
      <c r="AA3437"/>
    </row>
    <row r="3438" spans="5:27" hidden="1">
      <c r="E3438" s="2" t="s">
        <v>8500</v>
      </c>
      <c r="F3438" s="2" t="s">
        <v>8513</v>
      </c>
      <c r="G3438" s="2" t="s">
        <v>1</v>
      </c>
      <c r="H3438" s="2" t="s">
        <v>0</v>
      </c>
      <c r="I3438" s="2" t="s">
        <v>8232</v>
      </c>
      <c r="J3438" s="2" t="s">
        <v>8233</v>
      </c>
      <c r="K3438" s="41">
        <v>335</v>
      </c>
      <c r="L3438" s="48">
        <v>335</v>
      </c>
      <c r="M3438" s="49" t="s">
        <v>114</v>
      </c>
      <c r="N3438" s="39" t="s">
        <v>115</v>
      </c>
      <c r="O3438" s="2">
        <v>0</v>
      </c>
      <c r="P3438" s="2">
        <v>0</v>
      </c>
      <c r="Q3438" s="39">
        <v>45.08</v>
      </c>
      <c r="R3438" s="2">
        <v>5.8604000000000003</v>
      </c>
      <c r="S3438" s="2">
        <v>0</v>
      </c>
      <c r="T3438" s="2">
        <v>0</v>
      </c>
      <c r="U3438" s="39">
        <v>50.940399999999997</v>
      </c>
      <c r="W3438" s="2" t="s">
        <v>1</v>
      </c>
      <c r="X3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8"/>
      <c r="Z3438"/>
      <c r="AA3438"/>
    </row>
    <row r="3439" spans="5:27" hidden="1">
      <c r="E3439" s="2" t="s">
        <v>8500</v>
      </c>
      <c r="F3439" s="2" t="s">
        <v>8513</v>
      </c>
      <c r="G3439" s="2" t="s">
        <v>1</v>
      </c>
      <c r="H3439" s="2" t="s">
        <v>0</v>
      </c>
      <c r="I3439" s="2" t="s">
        <v>8232</v>
      </c>
      <c r="J3439" s="2" t="s">
        <v>8233</v>
      </c>
      <c r="K3439" s="41">
        <v>334</v>
      </c>
      <c r="L3439" s="48">
        <v>334</v>
      </c>
      <c r="M3439" s="49" t="s">
        <v>114</v>
      </c>
      <c r="N3439" s="39" t="s">
        <v>115</v>
      </c>
      <c r="O3439" s="2">
        <v>0</v>
      </c>
      <c r="P3439" s="2">
        <v>0</v>
      </c>
      <c r="Q3439" s="39">
        <v>13.98</v>
      </c>
      <c r="R3439" s="2">
        <v>1.8174000000000001</v>
      </c>
      <c r="S3439" s="2">
        <v>0</v>
      </c>
      <c r="T3439" s="2">
        <v>0</v>
      </c>
      <c r="U3439" s="39">
        <v>15.7974</v>
      </c>
      <c r="W3439" s="2" t="s">
        <v>1</v>
      </c>
      <c r="X3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39"/>
      <c r="Z3439"/>
      <c r="AA3439"/>
    </row>
    <row r="3440" spans="5:27" hidden="1">
      <c r="E3440" s="2" t="s">
        <v>8500</v>
      </c>
      <c r="F3440" s="2" t="s">
        <v>8513</v>
      </c>
      <c r="G3440" s="2" t="s">
        <v>1</v>
      </c>
      <c r="H3440" s="2" t="s">
        <v>0</v>
      </c>
      <c r="I3440" s="2" t="s">
        <v>8232</v>
      </c>
      <c r="J3440" s="2" t="s">
        <v>8233</v>
      </c>
      <c r="K3440" s="41">
        <v>333</v>
      </c>
      <c r="L3440" s="48">
        <v>333</v>
      </c>
      <c r="M3440" s="49" t="s">
        <v>7848</v>
      </c>
      <c r="N3440" s="39" t="s">
        <v>7847</v>
      </c>
      <c r="O3440" s="2">
        <v>0</v>
      </c>
      <c r="P3440" s="2">
        <v>0</v>
      </c>
      <c r="Q3440" s="39">
        <v>0</v>
      </c>
      <c r="R3440" s="2">
        <v>0</v>
      </c>
      <c r="S3440" s="2">
        <v>0</v>
      </c>
      <c r="T3440" s="2">
        <v>0</v>
      </c>
      <c r="U3440" s="39">
        <v>0</v>
      </c>
      <c r="W3440" s="2" t="s">
        <v>1</v>
      </c>
      <c r="X3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0"/>
      <c r="Z3440"/>
      <c r="AA3440"/>
    </row>
    <row r="3441" spans="5:27" hidden="1">
      <c r="E3441" s="2" t="s">
        <v>8500</v>
      </c>
      <c r="F3441" s="2" t="s">
        <v>8513</v>
      </c>
      <c r="G3441" s="2" t="s">
        <v>1</v>
      </c>
      <c r="H3441" s="2" t="s">
        <v>0</v>
      </c>
      <c r="I3441" s="2" t="s">
        <v>8232</v>
      </c>
      <c r="J3441" s="2" t="s">
        <v>8233</v>
      </c>
      <c r="K3441" s="41">
        <v>332</v>
      </c>
      <c r="L3441" s="48">
        <v>332</v>
      </c>
      <c r="M3441" s="49" t="s">
        <v>7848</v>
      </c>
      <c r="N3441" s="39" t="s">
        <v>7847</v>
      </c>
      <c r="O3441" s="2">
        <v>0</v>
      </c>
      <c r="P3441" s="2">
        <v>0</v>
      </c>
      <c r="Q3441" s="39">
        <v>0</v>
      </c>
      <c r="R3441" s="2">
        <v>0</v>
      </c>
      <c r="S3441" s="2">
        <v>0</v>
      </c>
      <c r="T3441" s="2">
        <v>0</v>
      </c>
      <c r="U3441" s="39">
        <v>0</v>
      </c>
      <c r="W3441" s="2" t="s">
        <v>1</v>
      </c>
      <c r="X3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1"/>
      <c r="Z3441"/>
      <c r="AA3441"/>
    </row>
    <row r="3442" spans="5:27" hidden="1">
      <c r="E3442" s="2" t="s">
        <v>8500</v>
      </c>
      <c r="F3442" s="2" t="s">
        <v>8513</v>
      </c>
      <c r="G3442" s="2" t="s">
        <v>1</v>
      </c>
      <c r="H3442" s="2" t="s">
        <v>0</v>
      </c>
      <c r="I3442" s="2" t="s">
        <v>8232</v>
      </c>
      <c r="J3442" s="2" t="s">
        <v>8233</v>
      </c>
      <c r="K3442" s="41">
        <v>331</v>
      </c>
      <c r="L3442" s="48">
        <v>331</v>
      </c>
      <c r="M3442" s="49" t="s">
        <v>7848</v>
      </c>
      <c r="N3442" s="39" t="s">
        <v>7847</v>
      </c>
      <c r="O3442" s="2">
        <v>0</v>
      </c>
      <c r="P3442" s="2">
        <v>0</v>
      </c>
      <c r="Q3442" s="39">
        <v>0</v>
      </c>
      <c r="R3442" s="2">
        <v>0</v>
      </c>
      <c r="S3442" s="2">
        <v>0</v>
      </c>
      <c r="T3442" s="2">
        <v>0</v>
      </c>
      <c r="U3442" s="39">
        <v>0</v>
      </c>
      <c r="W3442" s="2" t="s">
        <v>1</v>
      </c>
      <c r="X3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2"/>
      <c r="Z3442"/>
      <c r="AA3442"/>
    </row>
    <row r="3443" spans="5:27" hidden="1">
      <c r="E3443" s="2" t="s">
        <v>8500</v>
      </c>
      <c r="F3443" s="2" t="s">
        <v>8513</v>
      </c>
      <c r="G3443" s="2" t="s">
        <v>1</v>
      </c>
      <c r="H3443" s="2" t="s">
        <v>0</v>
      </c>
      <c r="I3443" s="2" t="s">
        <v>8232</v>
      </c>
      <c r="J3443" s="2" t="s">
        <v>8233</v>
      </c>
      <c r="K3443" s="41">
        <v>330</v>
      </c>
      <c r="L3443" s="48">
        <v>330</v>
      </c>
      <c r="M3443" s="49" t="s">
        <v>114</v>
      </c>
      <c r="N3443" s="39" t="s">
        <v>115</v>
      </c>
      <c r="O3443" s="2">
        <v>0</v>
      </c>
      <c r="P3443" s="2">
        <v>0</v>
      </c>
      <c r="Q3443" s="39">
        <v>111.72</v>
      </c>
      <c r="R3443" s="2">
        <v>14.5236</v>
      </c>
      <c r="S3443" s="2">
        <v>0</v>
      </c>
      <c r="T3443" s="2">
        <v>0</v>
      </c>
      <c r="U3443" s="39">
        <v>126.2436</v>
      </c>
      <c r="W3443" s="2" t="s">
        <v>1</v>
      </c>
      <c r="X3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3"/>
      <c r="Z3443"/>
      <c r="AA3443"/>
    </row>
    <row r="3444" spans="5:27" hidden="1">
      <c r="E3444" s="2" t="s">
        <v>8500</v>
      </c>
      <c r="F3444" s="2" t="s">
        <v>8513</v>
      </c>
      <c r="G3444" s="2" t="s">
        <v>1</v>
      </c>
      <c r="H3444" s="2" t="s">
        <v>0</v>
      </c>
      <c r="I3444" s="2" t="s">
        <v>8232</v>
      </c>
      <c r="J3444" s="2" t="s">
        <v>8233</v>
      </c>
      <c r="K3444" s="41">
        <v>329</v>
      </c>
      <c r="L3444" s="48">
        <v>329</v>
      </c>
      <c r="M3444" s="49" t="s">
        <v>114</v>
      </c>
      <c r="N3444" s="39" t="s">
        <v>115</v>
      </c>
      <c r="O3444" s="2">
        <v>0</v>
      </c>
      <c r="P3444" s="2">
        <v>0</v>
      </c>
      <c r="Q3444" s="39">
        <v>57.46</v>
      </c>
      <c r="R3444" s="2">
        <v>7.4698000000000002</v>
      </c>
      <c r="S3444" s="2">
        <v>0</v>
      </c>
      <c r="T3444" s="2">
        <v>0</v>
      </c>
      <c r="U3444" s="39">
        <v>64.9298</v>
      </c>
      <c r="W3444" s="2" t="s">
        <v>1</v>
      </c>
      <c r="X3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4"/>
      <c r="Z3444"/>
      <c r="AA3444"/>
    </row>
    <row r="3445" spans="5:27" hidden="1">
      <c r="E3445" s="2" t="s">
        <v>8500</v>
      </c>
      <c r="F3445" s="2" t="s">
        <v>8513</v>
      </c>
      <c r="G3445" s="2" t="s">
        <v>1</v>
      </c>
      <c r="H3445" s="2" t="s">
        <v>0</v>
      </c>
      <c r="I3445" s="2" t="s">
        <v>8232</v>
      </c>
      <c r="J3445" s="2" t="s">
        <v>8233</v>
      </c>
      <c r="K3445" s="41">
        <v>328</v>
      </c>
      <c r="L3445" s="48">
        <v>328</v>
      </c>
      <c r="M3445" s="49" t="s">
        <v>114</v>
      </c>
      <c r="N3445" s="39" t="s">
        <v>115</v>
      </c>
      <c r="O3445" s="2">
        <v>0</v>
      </c>
      <c r="P3445" s="2">
        <v>0</v>
      </c>
      <c r="Q3445" s="39">
        <v>53.04</v>
      </c>
      <c r="R3445" s="2">
        <v>6.8952</v>
      </c>
      <c r="S3445" s="2">
        <v>0</v>
      </c>
      <c r="T3445" s="2">
        <v>0</v>
      </c>
      <c r="U3445" s="39">
        <v>59.935200000000002</v>
      </c>
      <c r="W3445" s="2" t="s">
        <v>1</v>
      </c>
      <c r="X3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5"/>
      <c r="Z3445"/>
      <c r="AA3445"/>
    </row>
    <row r="3446" spans="5:27" hidden="1">
      <c r="E3446" s="2" t="s">
        <v>8500</v>
      </c>
      <c r="F3446" s="2" t="s">
        <v>8513</v>
      </c>
      <c r="G3446" s="2" t="s">
        <v>1</v>
      </c>
      <c r="H3446" s="2" t="s">
        <v>0</v>
      </c>
      <c r="I3446" s="2" t="s">
        <v>8232</v>
      </c>
      <c r="J3446" s="2" t="s">
        <v>8233</v>
      </c>
      <c r="K3446" s="41">
        <v>327</v>
      </c>
      <c r="L3446" s="48">
        <v>327</v>
      </c>
      <c r="M3446" s="49" t="s">
        <v>114</v>
      </c>
      <c r="N3446" s="39" t="s">
        <v>115</v>
      </c>
      <c r="O3446" s="2">
        <v>0</v>
      </c>
      <c r="P3446" s="2">
        <v>0</v>
      </c>
      <c r="Q3446" s="39">
        <v>20.13</v>
      </c>
      <c r="R3446" s="2">
        <v>2.6168999999999998</v>
      </c>
      <c r="S3446" s="2">
        <v>0</v>
      </c>
      <c r="T3446" s="2">
        <v>0</v>
      </c>
      <c r="U3446" s="39">
        <v>22.7469</v>
      </c>
      <c r="W3446" s="2" t="s">
        <v>1</v>
      </c>
      <c r="X3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6"/>
      <c r="Z3446"/>
      <c r="AA3446"/>
    </row>
    <row r="3447" spans="5:27" hidden="1">
      <c r="E3447" s="2" t="s">
        <v>8500</v>
      </c>
      <c r="F3447" s="2" t="s">
        <v>8513</v>
      </c>
      <c r="G3447" s="2" t="s">
        <v>1</v>
      </c>
      <c r="H3447" s="2" t="s">
        <v>0</v>
      </c>
      <c r="I3447" s="2" t="s">
        <v>8232</v>
      </c>
      <c r="J3447" s="2" t="s">
        <v>8233</v>
      </c>
      <c r="K3447" s="41">
        <v>326</v>
      </c>
      <c r="L3447" s="48">
        <v>326</v>
      </c>
      <c r="M3447" s="49" t="s">
        <v>114</v>
      </c>
      <c r="N3447" s="39" t="s">
        <v>115</v>
      </c>
      <c r="O3447" s="2">
        <v>0</v>
      </c>
      <c r="P3447" s="2">
        <v>0</v>
      </c>
      <c r="Q3447" s="39">
        <v>90.16</v>
      </c>
      <c r="R3447" s="2">
        <v>11.720800000000001</v>
      </c>
      <c r="S3447" s="2">
        <v>0</v>
      </c>
      <c r="T3447" s="2">
        <v>0</v>
      </c>
      <c r="U3447" s="39">
        <v>101.88079999999999</v>
      </c>
      <c r="W3447" s="2" t="s">
        <v>1</v>
      </c>
      <c r="X3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7"/>
      <c r="Z3447"/>
      <c r="AA3447"/>
    </row>
    <row r="3448" spans="5:27" hidden="1">
      <c r="E3448" s="2" t="s">
        <v>8500</v>
      </c>
      <c r="F3448" s="2" t="s">
        <v>8513</v>
      </c>
      <c r="G3448" s="2" t="s">
        <v>1</v>
      </c>
      <c r="H3448" s="2" t="s">
        <v>0</v>
      </c>
      <c r="I3448" s="2" t="s">
        <v>8232</v>
      </c>
      <c r="J3448" s="2" t="s">
        <v>8233</v>
      </c>
      <c r="K3448" s="41">
        <v>325</v>
      </c>
      <c r="L3448" s="48">
        <v>325</v>
      </c>
      <c r="M3448" s="49" t="s">
        <v>114</v>
      </c>
      <c r="N3448" s="39" t="s">
        <v>115</v>
      </c>
      <c r="O3448" s="2">
        <v>0</v>
      </c>
      <c r="P3448" s="2">
        <v>0</v>
      </c>
      <c r="Q3448" s="39">
        <v>45.08</v>
      </c>
      <c r="R3448" s="2">
        <v>5.8604000000000003</v>
      </c>
      <c r="S3448" s="2">
        <v>0</v>
      </c>
      <c r="T3448" s="2">
        <v>0</v>
      </c>
      <c r="U3448" s="39">
        <v>50.940399999999997</v>
      </c>
      <c r="W3448" s="2" t="s">
        <v>1</v>
      </c>
      <c r="X3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8"/>
      <c r="Z3448"/>
      <c r="AA3448"/>
    </row>
    <row r="3449" spans="5:27" hidden="1">
      <c r="E3449" s="2" t="s">
        <v>8500</v>
      </c>
      <c r="F3449" s="2" t="s">
        <v>8513</v>
      </c>
      <c r="G3449" s="2" t="s">
        <v>1</v>
      </c>
      <c r="H3449" s="2" t="s">
        <v>0</v>
      </c>
      <c r="I3449" s="2" t="s">
        <v>8232</v>
      </c>
      <c r="J3449" s="2" t="s">
        <v>8233</v>
      </c>
      <c r="K3449" s="41">
        <v>324</v>
      </c>
      <c r="L3449" s="48">
        <v>324</v>
      </c>
      <c r="M3449" s="49" t="s">
        <v>114</v>
      </c>
      <c r="N3449" s="39" t="s">
        <v>115</v>
      </c>
      <c r="O3449" s="2">
        <v>0</v>
      </c>
      <c r="P3449" s="2">
        <v>0</v>
      </c>
      <c r="Q3449" s="39">
        <v>20.13</v>
      </c>
      <c r="R3449" s="2">
        <v>2.6168999999999998</v>
      </c>
      <c r="S3449" s="2">
        <v>0</v>
      </c>
      <c r="T3449" s="2">
        <v>0</v>
      </c>
      <c r="U3449" s="39">
        <v>22.7469</v>
      </c>
      <c r="W3449" s="2" t="s">
        <v>1</v>
      </c>
      <c r="X3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49"/>
      <c r="Z3449"/>
      <c r="AA3449"/>
    </row>
    <row r="3450" spans="5:27" hidden="1">
      <c r="E3450" s="2" t="s">
        <v>8500</v>
      </c>
      <c r="F3450" s="2" t="s">
        <v>8513</v>
      </c>
      <c r="G3450" s="2" t="s">
        <v>1</v>
      </c>
      <c r="H3450" s="2" t="s">
        <v>0</v>
      </c>
      <c r="I3450" s="2" t="s">
        <v>8232</v>
      </c>
      <c r="J3450" s="2" t="s">
        <v>8233</v>
      </c>
      <c r="K3450" s="41">
        <v>323</v>
      </c>
      <c r="L3450" s="48">
        <v>323</v>
      </c>
      <c r="M3450" s="49" t="s">
        <v>114</v>
      </c>
      <c r="N3450" s="39" t="s">
        <v>115</v>
      </c>
      <c r="O3450" s="2">
        <v>0</v>
      </c>
      <c r="P3450" s="2">
        <v>0</v>
      </c>
      <c r="Q3450" s="39">
        <v>35.28</v>
      </c>
      <c r="R3450" s="2">
        <v>4.5864000000000003</v>
      </c>
      <c r="S3450" s="2">
        <v>0</v>
      </c>
      <c r="T3450" s="2">
        <v>0</v>
      </c>
      <c r="U3450" s="39">
        <v>39.866399999999999</v>
      </c>
      <c r="W3450" s="2" t="s">
        <v>1</v>
      </c>
      <c r="X3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0"/>
      <c r="Z3450"/>
      <c r="AA3450"/>
    </row>
    <row r="3451" spans="5:27" hidden="1">
      <c r="E3451" s="2" t="s">
        <v>8500</v>
      </c>
      <c r="F3451" s="2" t="s">
        <v>8513</v>
      </c>
      <c r="G3451" s="2" t="s">
        <v>1</v>
      </c>
      <c r="H3451" s="2" t="s">
        <v>0</v>
      </c>
      <c r="I3451" s="2" t="s">
        <v>8232</v>
      </c>
      <c r="J3451" s="2" t="s">
        <v>8233</v>
      </c>
      <c r="K3451" s="41">
        <v>322</v>
      </c>
      <c r="L3451" s="48">
        <v>322</v>
      </c>
      <c r="M3451" s="49" t="s">
        <v>114</v>
      </c>
      <c r="N3451" s="39" t="s">
        <v>115</v>
      </c>
      <c r="O3451" s="2">
        <v>0</v>
      </c>
      <c r="P3451" s="2">
        <v>0</v>
      </c>
      <c r="Q3451" s="39">
        <v>32.44</v>
      </c>
      <c r="R3451" s="2">
        <v>4.2172000000000001</v>
      </c>
      <c r="S3451" s="2">
        <v>0</v>
      </c>
      <c r="T3451" s="2">
        <v>0</v>
      </c>
      <c r="U3451" s="39">
        <v>36.657199999999996</v>
      </c>
      <c r="W3451" s="2" t="s">
        <v>1</v>
      </c>
      <c r="X3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1"/>
      <c r="Z3451"/>
      <c r="AA3451"/>
    </row>
    <row r="3452" spans="5:27" hidden="1">
      <c r="E3452" s="2" t="s">
        <v>8500</v>
      </c>
      <c r="F3452" s="2" t="s">
        <v>8513</v>
      </c>
      <c r="G3452" s="2" t="s">
        <v>1</v>
      </c>
      <c r="H3452" s="2" t="s">
        <v>0</v>
      </c>
      <c r="I3452" s="2" t="s">
        <v>8232</v>
      </c>
      <c r="J3452" s="2" t="s">
        <v>8233</v>
      </c>
      <c r="K3452" s="41">
        <v>321</v>
      </c>
      <c r="L3452" s="48">
        <v>321</v>
      </c>
      <c r="M3452" s="49" t="s">
        <v>114</v>
      </c>
      <c r="N3452" s="39" t="s">
        <v>115</v>
      </c>
      <c r="O3452" s="2">
        <v>0</v>
      </c>
      <c r="P3452" s="2">
        <v>0</v>
      </c>
      <c r="Q3452" s="39">
        <v>36.479999999999997</v>
      </c>
      <c r="R3452" s="2">
        <v>4.7423999999999999</v>
      </c>
      <c r="S3452" s="2">
        <v>0</v>
      </c>
      <c r="T3452" s="2">
        <v>0</v>
      </c>
      <c r="U3452" s="39">
        <v>41.222399999999993</v>
      </c>
      <c r="W3452" s="2" t="s">
        <v>1</v>
      </c>
      <c r="X3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2"/>
      <c r="Z3452"/>
      <c r="AA3452"/>
    </row>
    <row r="3453" spans="5:27" hidden="1">
      <c r="E3453" s="2" t="s">
        <v>8500</v>
      </c>
      <c r="F3453" s="2" t="s">
        <v>8513</v>
      </c>
      <c r="G3453" s="2" t="s">
        <v>1</v>
      </c>
      <c r="H3453" s="2" t="s">
        <v>0</v>
      </c>
      <c r="I3453" s="2" t="s">
        <v>8232</v>
      </c>
      <c r="J3453" s="2" t="s">
        <v>8233</v>
      </c>
      <c r="K3453" s="41">
        <v>320</v>
      </c>
      <c r="L3453" s="48">
        <v>320</v>
      </c>
      <c r="M3453" s="49" t="s">
        <v>114</v>
      </c>
      <c r="N3453" s="39" t="s">
        <v>115</v>
      </c>
      <c r="O3453" s="2">
        <v>0</v>
      </c>
      <c r="P3453" s="2">
        <v>0</v>
      </c>
      <c r="Q3453" s="39">
        <v>42.91</v>
      </c>
      <c r="R3453" s="2">
        <v>5.5782999999999996</v>
      </c>
      <c r="S3453" s="2">
        <v>0</v>
      </c>
      <c r="T3453" s="2">
        <v>0</v>
      </c>
      <c r="U3453" s="39">
        <v>48.488299999999995</v>
      </c>
      <c r="W3453" s="2" t="s">
        <v>1</v>
      </c>
      <c r="X3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3"/>
      <c r="Z3453"/>
      <c r="AA3453"/>
    </row>
    <row r="3454" spans="5:27" hidden="1">
      <c r="E3454" s="2" t="s">
        <v>8500</v>
      </c>
      <c r="F3454" s="2" t="s">
        <v>8513</v>
      </c>
      <c r="G3454" s="2" t="s">
        <v>1</v>
      </c>
      <c r="H3454" s="2" t="s">
        <v>0</v>
      </c>
      <c r="I3454" s="2" t="s">
        <v>8232</v>
      </c>
      <c r="J3454" s="2" t="s">
        <v>8233</v>
      </c>
      <c r="K3454" s="41">
        <v>319</v>
      </c>
      <c r="L3454" s="48">
        <v>319</v>
      </c>
      <c r="M3454" s="49" t="s">
        <v>114</v>
      </c>
      <c r="N3454" s="39" t="s">
        <v>115</v>
      </c>
      <c r="O3454" s="2">
        <v>0</v>
      </c>
      <c r="P3454" s="2">
        <v>0</v>
      </c>
      <c r="Q3454" s="39">
        <v>4.38</v>
      </c>
      <c r="R3454" s="2">
        <v>0.56940000000000002</v>
      </c>
      <c r="S3454" s="2">
        <v>0</v>
      </c>
      <c r="T3454" s="2">
        <v>0</v>
      </c>
      <c r="U3454" s="39">
        <v>4.9493999999999998</v>
      </c>
      <c r="W3454" s="2" t="s">
        <v>1</v>
      </c>
      <c r="X3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4"/>
      <c r="Z3454"/>
      <c r="AA3454"/>
    </row>
    <row r="3455" spans="5:27" hidden="1">
      <c r="E3455" s="2" t="s">
        <v>8500</v>
      </c>
      <c r="F3455" s="2" t="s">
        <v>8513</v>
      </c>
      <c r="G3455" s="2" t="s">
        <v>1</v>
      </c>
      <c r="H3455" s="2" t="s">
        <v>0</v>
      </c>
      <c r="I3455" s="2" t="s">
        <v>8232</v>
      </c>
      <c r="J3455" s="2" t="s">
        <v>8233</v>
      </c>
      <c r="K3455" s="41">
        <v>318</v>
      </c>
      <c r="L3455" s="48">
        <v>318</v>
      </c>
      <c r="M3455" s="49" t="s">
        <v>114</v>
      </c>
      <c r="N3455" s="39" t="s">
        <v>115</v>
      </c>
      <c r="O3455" s="2">
        <v>0</v>
      </c>
      <c r="P3455" s="2">
        <v>0</v>
      </c>
      <c r="Q3455" s="39">
        <v>45.42</v>
      </c>
      <c r="R3455" s="2">
        <v>5.9046000000000003</v>
      </c>
      <c r="S3455" s="2">
        <v>0</v>
      </c>
      <c r="T3455" s="2">
        <v>0</v>
      </c>
      <c r="U3455" s="39">
        <v>51.324600000000004</v>
      </c>
      <c r="W3455" s="2" t="s">
        <v>1</v>
      </c>
      <c r="X3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5"/>
      <c r="Z3455"/>
      <c r="AA3455"/>
    </row>
    <row r="3456" spans="5:27" hidden="1">
      <c r="E3456" s="2" t="s">
        <v>8500</v>
      </c>
      <c r="F3456" s="2" t="s">
        <v>8513</v>
      </c>
      <c r="G3456" s="2" t="s">
        <v>1</v>
      </c>
      <c r="H3456" s="2" t="s">
        <v>0</v>
      </c>
      <c r="I3456" s="2" t="s">
        <v>8232</v>
      </c>
      <c r="J3456" s="2" t="s">
        <v>8233</v>
      </c>
      <c r="K3456" s="41">
        <v>317</v>
      </c>
      <c r="L3456" s="48">
        <v>317</v>
      </c>
      <c r="M3456" s="49" t="s">
        <v>114</v>
      </c>
      <c r="N3456" s="39" t="s">
        <v>115</v>
      </c>
      <c r="O3456" s="2">
        <v>0</v>
      </c>
      <c r="P3456" s="2">
        <v>0</v>
      </c>
      <c r="Q3456" s="39">
        <v>55.35</v>
      </c>
      <c r="R3456" s="2">
        <v>7.1955</v>
      </c>
      <c r="S3456" s="2">
        <v>0</v>
      </c>
      <c r="T3456" s="2">
        <v>0</v>
      </c>
      <c r="U3456" s="39">
        <v>62.545500000000004</v>
      </c>
      <c r="W3456" s="2" t="s">
        <v>1</v>
      </c>
      <c r="X3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6"/>
      <c r="Z3456"/>
      <c r="AA3456"/>
    </row>
    <row r="3457" spans="5:27" hidden="1">
      <c r="E3457" s="2" t="s">
        <v>8500</v>
      </c>
      <c r="F3457" s="2" t="s">
        <v>8513</v>
      </c>
      <c r="G3457" s="2" t="s">
        <v>1</v>
      </c>
      <c r="H3457" s="2" t="s">
        <v>0</v>
      </c>
      <c r="I3457" s="2" t="s">
        <v>8232</v>
      </c>
      <c r="J3457" s="2" t="s">
        <v>8233</v>
      </c>
      <c r="K3457" s="41">
        <v>316</v>
      </c>
      <c r="L3457" s="48">
        <v>316</v>
      </c>
      <c r="M3457" s="49" t="s">
        <v>114</v>
      </c>
      <c r="N3457" s="39" t="s">
        <v>115</v>
      </c>
      <c r="O3457" s="2">
        <v>0</v>
      </c>
      <c r="P3457" s="2">
        <v>0</v>
      </c>
      <c r="Q3457" s="39">
        <v>51.27</v>
      </c>
      <c r="R3457" s="2">
        <v>6.6651000000000007</v>
      </c>
      <c r="S3457" s="2">
        <v>0</v>
      </c>
      <c r="T3457" s="2">
        <v>0</v>
      </c>
      <c r="U3457" s="39">
        <v>57.935100000000006</v>
      </c>
      <c r="W3457" s="2" t="s">
        <v>1</v>
      </c>
      <c r="X3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7"/>
      <c r="Z3457"/>
      <c r="AA3457"/>
    </row>
    <row r="3458" spans="5:27" hidden="1">
      <c r="E3458" s="2" t="s">
        <v>8500</v>
      </c>
      <c r="F3458" s="2" t="s">
        <v>8513</v>
      </c>
      <c r="G3458" s="2" t="s">
        <v>1</v>
      </c>
      <c r="H3458" s="2" t="s">
        <v>0</v>
      </c>
      <c r="I3458" s="2" t="s">
        <v>8232</v>
      </c>
      <c r="J3458" s="2" t="s">
        <v>8233</v>
      </c>
      <c r="K3458" s="41">
        <v>315</v>
      </c>
      <c r="L3458" s="48">
        <v>315</v>
      </c>
      <c r="M3458" s="49" t="s">
        <v>114</v>
      </c>
      <c r="N3458" s="39" t="s">
        <v>115</v>
      </c>
      <c r="O3458" s="2">
        <v>0</v>
      </c>
      <c r="P3458" s="2">
        <v>0</v>
      </c>
      <c r="Q3458" s="39">
        <v>65.209999999999994</v>
      </c>
      <c r="R3458" s="2">
        <v>8.4772999999999996</v>
      </c>
      <c r="S3458" s="2">
        <v>0</v>
      </c>
      <c r="T3458" s="2">
        <v>0</v>
      </c>
      <c r="U3458" s="39">
        <v>73.687299999999993</v>
      </c>
      <c r="W3458" s="2" t="s">
        <v>1</v>
      </c>
      <c r="X3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8"/>
      <c r="Z3458"/>
      <c r="AA3458"/>
    </row>
    <row r="3459" spans="5:27" hidden="1">
      <c r="E3459" s="2" t="s">
        <v>8500</v>
      </c>
      <c r="F3459" s="2" t="s">
        <v>8513</v>
      </c>
      <c r="G3459" s="2" t="s">
        <v>1</v>
      </c>
      <c r="H3459" s="2" t="s">
        <v>0</v>
      </c>
      <c r="I3459" s="2" t="s">
        <v>8232</v>
      </c>
      <c r="J3459" s="2" t="s">
        <v>8233</v>
      </c>
      <c r="K3459" s="41">
        <v>314</v>
      </c>
      <c r="L3459" s="48">
        <v>314</v>
      </c>
      <c r="M3459" s="49" t="s">
        <v>114</v>
      </c>
      <c r="N3459" s="39" t="s">
        <v>115</v>
      </c>
      <c r="O3459" s="2">
        <v>0</v>
      </c>
      <c r="P3459" s="2">
        <v>0</v>
      </c>
      <c r="Q3459" s="39">
        <v>20.13</v>
      </c>
      <c r="R3459" s="2">
        <v>2.6168999999999998</v>
      </c>
      <c r="S3459" s="2">
        <v>0</v>
      </c>
      <c r="T3459" s="2">
        <v>0</v>
      </c>
      <c r="U3459" s="39">
        <v>22.7469</v>
      </c>
      <c r="W3459" s="2" t="s">
        <v>1</v>
      </c>
      <c r="X3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59"/>
      <c r="Z3459"/>
      <c r="AA3459"/>
    </row>
    <row r="3460" spans="5:27" hidden="1">
      <c r="E3460" s="2" t="s">
        <v>8500</v>
      </c>
      <c r="F3460" s="2" t="s">
        <v>8513</v>
      </c>
      <c r="G3460" s="2" t="s">
        <v>1</v>
      </c>
      <c r="H3460" s="2" t="s">
        <v>0</v>
      </c>
      <c r="I3460" s="2" t="s">
        <v>8232</v>
      </c>
      <c r="J3460" s="2" t="s">
        <v>8233</v>
      </c>
      <c r="K3460" s="41">
        <v>313</v>
      </c>
      <c r="L3460" s="48">
        <v>313</v>
      </c>
      <c r="M3460" s="49" t="s">
        <v>114</v>
      </c>
      <c r="N3460" s="39" t="s">
        <v>115</v>
      </c>
      <c r="O3460" s="2">
        <v>0</v>
      </c>
      <c r="P3460" s="2">
        <v>0</v>
      </c>
      <c r="Q3460" s="39">
        <v>32.299999999999997</v>
      </c>
      <c r="R3460" s="2">
        <v>4.1989999999999998</v>
      </c>
      <c r="S3460" s="2">
        <v>0</v>
      </c>
      <c r="T3460" s="2">
        <v>0</v>
      </c>
      <c r="U3460" s="39">
        <v>36.498999999999995</v>
      </c>
      <c r="W3460" s="2" t="s">
        <v>1</v>
      </c>
      <c r="X3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60"/>
      <c r="Z3460"/>
      <c r="AA3460"/>
    </row>
    <row r="3461" spans="5:27" hidden="1">
      <c r="E3461" s="2" t="s">
        <v>8500</v>
      </c>
      <c r="F3461" s="2" t="s">
        <v>8513</v>
      </c>
      <c r="G3461" s="2" t="s">
        <v>1</v>
      </c>
      <c r="H3461" s="2" t="s">
        <v>0</v>
      </c>
      <c r="I3461" s="2" t="s">
        <v>8232</v>
      </c>
      <c r="J3461" s="2" t="s">
        <v>8233</v>
      </c>
      <c r="K3461" s="41">
        <v>312</v>
      </c>
      <c r="L3461" s="48">
        <v>312</v>
      </c>
      <c r="M3461" s="49" t="s">
        <v>114</v>
      </c>
      <c r="N3461" s="39" t="s">
        <v>115</v>
      </c>
      <c r="O3461" s="2">
        <v>0</v>
      </c>
      <c r="P3461" s="2">
        <v>0</v>
      </c>
      <c r="Q3461" s="39">
        <v>90.16</v>
      </c>
      <c r="R3461" s="2">
        <v>11.720800000000001</v>
      </c>
      <c r="S3461" s="2">
        <v>0</v>
      </c>
      <c r="T3461" s="2">
        <v>0</v>
      </c>
      <c r="U3461" s="39">
        <v>101.88079999999999</v>
      </c>
      <c r="W3461" s="2" t="s">
        <v>1</v>
      </c>
      <c r="X3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3461"/>
      <c r="Z3461"/>
      <c r="AA3461"/>
    </row>
    <row r="3462" spans="5:27" hidden="1">
      <c r="E3462" s="2" t="s">
        <v>8500</v>
      </c>
      <c r="F3462" s="2" t="s">
        <v>8513</v>
      </c>
      <c r="G3462" s="2" t="s">
        <v>1</v>
      </c>
      <c r="H3462" s="2" t="s">
        <v>0</v>
      </c>
      <c r="I3462" s="2" t="s">
        <v>8226</v>
      </c>
      <c r="J3462" s="2" t="s">
        <v>8227</v>
      </c>
      <c r="K3462" s="41">
        <v>3721</v>
      </c>
      <c r="L3462" s="48">
        <v>3721</v>
      </c>
      <c r="M3462" s="49" t="s">
        <v>130</v>
      </c>
      <c r="N3462" s="39" t="s">
        <v>131</v>
      </c>
      <c r="O3462" s="2">
        <v>0</v>
      </c>
      <c r="P3462" s="2">
        <v>0</v>
      </c>
      <c r="Q3462" s="39">
        <v>26.22</v>
      </c>
      <c r="R3462" s="2">
        <v>3.4085999999999999</v>
      </c>
      <c r="S3462" s="2">
        <v>0</v>
      </c>
      <c r="T3462" s="2">
        <v>0</v>
      </c>
      <c r="U3462" s="39">
        <v>29.628599999999999</v>
      </c>
      <c r="W3462" s="2" t="s">
        <v>1</v>
      </c>
      <c r="X3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2"/>
      <c r="Z3462"/>
      <c r="AA3462"/>
    </row>
    <row r="3463" spans="5:27" hidden="1">
      <c r="E3463" s="2" t="s">
        <v>8500</v>
      </c>
      <c r="F3463" s="2" t="s">
        <v>8513</v>
      </c>
      <c r="G3463" s="2" t="s">
        <v>1</v>
      </c>
      <c r="H3463" s="2" t="s">
        <v>0</v>
      </c>
      <c r="I3463" s="2" t="s">
        <v>8226</v>
      </c>
      <c r="J3463" s="2" t="s">
        <v>8227</v>
      </c>
      <c r="K3463" s="41">
        <v>3720</v>
      </c>
      <c r="L3463" s="48">
        <v>3720</v>
      </c>
      <c r="M3463" s="49" t="s">
        <v>241</v>
      </c>
      <c r="N3463" s="39" t="s">
        <v>242</v>
      </c>
      <c r="O3463" s="2">
        <v>0</v>
      </c>
      <c r="P3463" s="2">
        <v>0</v>
      </c>
      <c r="Q3463" s="39">
        <v>140.07</v>
      </c>
      <c r="R3463" s="2">
        <v>18.209099999999999</v>
      </c>
      <c r="S3463" s="2">
        <v>0</v>
      </c>
      <c r="T3463" s="2">
        <v>0</v>
      </c>
      <c r="U3463" s="39">
        <v>158.2791</v>
      </c>
      <c r="W3463" s="2" t="s">
        <v>1</v>
      </c>
      <c r="X3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3"/>
      <c r="Z3463"/>
      <c r="AA3463"/>
    </row>
    <row r="3464" spans="5:27" hidden="1">
      <c r="E3464" s="2" t="s">
        <v>8500</v>
      </c>
      <c r="F3464" s="2" t="s">
        <v>8513</v>
      </c>
      <c r="G3464" s="2" t="s">
        <v>1</v>
      </c>
      <c r="H3464" s="2" t="s">
        <v>0</v>
      </c>
      <c r="I3464" s="2" t="s">
        <v>8226</v>
      </c>
      <c r="J3464" s="2" t="s">
        <v>8227</v>
      </c>
      <c r="K3464" s="41">
        <v>3719</v>
      </c>
      <c r="L3464" s="48">
        <v>3719</v>
      </c>
      <c r="M3464" s="1" t="s">
        <v>8159</v>
      </c>
      <c r="N3464" t="s">
        <v>8162</v>
      </c>
      <c r="O3464" s="2">
        <v>0</v>
      </c>
      <c r="P3464" s="2">
        <v>0</v>
      </c>
      <c r="Q3464" s="39">
        <v>330.12</v>
      </c>
      <c r="R3464" s="2">
        <v>42.915600000000005</v>
      </c>
      <c r="S3464" s="2">
        <v>0</v>
      </c>
      <c r="T3464" s="2">
        <v>0</v>
      </c>
      <c r="U3464" s="39">
        <v>373.03559999999999</v>
      </c>
      <c r="W3464" s="2" t="s">
        <v>1</v>
      </c>
      <c r="X3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4"/>
      <c r="Z3464"/>
      <c r="AA3464"/>
    </row>
    <row r="3465" spans="5:27" hidden="1">
      <c r="E3465" s="2" t="s">
        <v>8500</v>
      </c>
      <c r="F3465" s="2" t="s">
        <v>8513</v>
      </c>
      <c r="G3465" s="2" t="s">
        <v>1</v>
      </c>
      <c r="H3465" s="2" t="s">
        <v>0</v>
      </c>
      <c r="I3465" s="2" t="s">
        <v>8338</v>
      </c>
      <c r="J3465" s="2" t="s">
        <v>8339</v>
      </c>
      <c r="K3465" s="41">
        <v>133</v>
      </c>
      <c r="L3465" s="48">
        <v>133</v>
      </c>
      <c r="M3465" s="49" t="s">
        <v>253</v>
      </c>
      <c r="N3465" s="39" t="s">
        <v>254</v>
      </c>
      <c r="O3465" s="2">
        <v>0</v>
      </c>
      <c r="P3465" s="2">
        <v>0</v>
      </c>
      <c r="Q3465" s="39">
        <v>92.3</v>
      </c>
      <c r="R3465" s="2">
        <v>11.999000000000001</v>
      </c>
      <c r="S3465" s="2">
        <v>0</v>
      </c>
      <c r="T3465" s="2">
        <v>0</v>
      </c>
      <c r="U3465" s="39">
        <v>104.29899999999999</v>
      </c>
      <c r="W3465" s="2" t="s">
        <v>1</v>
      </c>
      <c r="X3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5"/>
      <c r="Z3465"/>
      <c r="AA3465"/>
    </row>
    <row r="3466" spans="5:27" hidden="1">
      <c r="E3466" s="2" t="s">
        <v>8500</v>
      </c>
      <c r="F3466" s="2" t="s">
        <v>8513</v>
      </c>
      <c r="G3466" s="2" t="s">
        <v>1</v>
      </c>
      <c r="H3466" s="2" t="s">
        <v>0</v>
      </c>
      <c r="I3466" s="2" t="s">
        <v>8338</v>
      </c>
      <c r="J3466" s="2" t="s">
        <v>8339</v>
      </c>
      <c r="K3466" s="41">
        <v>134</v>
      </c>
      <c r="L3466" s="48">
        <v>134</v>
      </c>
      <c r="M3466" s="49" t="s">
        <v>896</v>
      </c>
      <c r="N3466" s="39" t="s">
        <v>897</v>
      </c>
      <c r="O3466" s="2">
        <v>0</v>
      </c>
      <c r="P3466" s="2">
        <v>0</v>
      </c>
      <c r="Q3466" s="39">
        <v>99.03</v>
      </c>
      <c r="R3466" s="2">
        <v>12.873900000000001</v>
      </c>
      <c r="S3466" s="2">
        <v>0</v>
      </c>
      <c r="T3466" s="2">
        <v>0</v>
      </c>
      <c r="U3466" s="39">
        <v>111.90390000000001</v>
      </c>
      <c r="W3466" s="2" t="s">
        <v>1</v>
      </c>
      <c r="X3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6"/>
      <c r="Z3466"/>
      <c r="AA3466"/>
    </row>
    <row r="3467" spans="5:27" hidden="1">
      <c r="E3467" s="2" t="s">
        <v>8500</v>
      </c>
      <c r="F3467" s="2" t="s">
        <v>8513</v>
      </c>
      <c r="G3467" s="2" t="s">
        <v>1</v>
      </c>
      <c r="H3467" s="2" t="s">
        <v>0</v>
      </c>
      <c r="I3467" s="2" t="s">
        <v>8338</v>
      </c>
      <c r="J3467" s="2" t="s">
        <v>8339</v>
      </c>
      <c r="K3467" s="41">
        <v>135</v>
      </c>
      <c r="L3467" s="48">
        <v>135</v>
      </c>
      <c r="M3467" s="49" t="s">
        <v>1198</v>
      </c>
      <c r="N3467" s="39" t="s">
        <v>1199</v>
      </c>
      <c r="O3467" s="2">
        <v>0</v>
      </c>
      <c r="P3467" s="2">
        <v>0</v>
      </c>
      <c r="Q3467" s="39">
        <v>255.67</v>
      </c>
      <c r="R3467" s="2">
        <v>33.237099999999998</v>
      </c>
      <c r="S3467" s="2">
        <v>0</v>
      </c>
      <c r="T3467" s="2">
        <v>0</v>
      </c>
      <c r="U3467" s="39">
        <v>288.90710000000001</v>
      </c>
      <c r="W3467" s="2" t="s">
        <v>1</v>
      </c>
      <c r="X3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7"/>
      <c r="Z3467"/>
      <c r="AA3467"/>
    </row>
    <row r="3468" spans="5:27" hidden="1">
      <c r="E3468" s="2" t="s">
        <v>8500</v>
      </c>
      <c r="F3468" s="2" t="s">
        <v>8551</v>
      </c>
      <c r="G3468" s="2" t="s">
        <v>1</v>
      </c>
      <c r="H3468" s="2" t="s">
        <v>0</v>
      </c>
      <c r="I3468" s="2" t="s">
        <v>8338</v>
      </c>
      <c r="J3468" s="2" t="s">
        <v>8339</v>
      </c>
      <c r="K3468" s="41">
        <v>136</v>
      </c>
      <c r="L3468" s="48">
        <v>136</v>
      </c>
      <c r="M3468" s="49" t="s">
        <v>175</v>
      </c>
      <c r="N3468" s="39" t="s">
        <v>176</v>
      </c>
      <c r="O3468" s="2">
        <v>0</v>
      </c>
      <c r="P3468" s="2">
        <v>0</v>
      </c>
      <c r="Q3468" s="39">
        <v>68.14</v>
      </c>
      <c r="R3468" s="2">
        <v>8.8582000000000001</v>
      </c>
      <c r="S3468" s="2">
        <v>0</v>
      </c>
      <c r="T3468" s="2">
        <v>0</v>
      </c>
      <c r="U3468" s="39">
        <v>76.998199999999997</v>
      </c>
      <c r="W3468" s="2" t="s">
        <v>1</v>
      </c>
      <c r="X3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8"/>
      <c r="Z3468"/>
      <c r="AA3468"/>
    </row>
    <row r="3469" spans="5:27" hidden="1">
      <c r="E3469" s="2" t="s">
        <v>8500</v>
      </c>
      <c r="F3469" s="2" t="s">
        <v>8551</v>
      </c>
      <c r="G3469" s="2" t="s">
        <v>1</v>
      </c>
      <c r="H3469" s="2" t="s">
        <v>0</v>
      </c>
      <c r="I3469" s="2" t="s">
        <v>8338</v>
      </c>
      <c r="J3469" s="2" t="s">
        <v>8339</v>
      </c>
      <c r="K3469" s="41">
        <v>137</v>
      </c>
      <c r="L3469" s="48">
        <v>137</v>
      </c>
      <c r="M3469" s="49" t="s">
        <v>118</v>
      </c>
      <c r="N3469" s="39" t="s">
        <v>119</v>
      </c>
      <c r="O3469" s="2">
        <v>0</v>
      </c>
      <c r="P3469" s="2">
        <v>0</v>
      </c>
      <c r="Q3469" s="39">
        <v>102.56</v>
      </c>
      <c r="R3469" s="2">
        <v>13.332800000000001</v>
      </c>
      <c r="S3469" s="2">
        <v>0</v>
      </c>
      <c r="T3469" s="2">
        <v>0</v>
      </c>
      <c r="U3469" s="39">
        <v>115.89280000000001</v>
      </c>
      <c r="W3469" s="2" t="s">
        <v>1</v>
      </c>
      <c r="X3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69"/>
      <c r="Z3469"/>
      <c r="AA3469"/>
    </row>
    <row r="3470" spans="5:27" hidden="1">
      <c r="E3470" s="2" t="s">
        <v>8500</v>
      </c>
      <c r="F3470" s="2" t="s">
        <v>8551</v>
      </c>
      <c r="G3470" s="2" t="s">
        <v>1</v>
      </c>
      <c r="H3470" s="2" t="s">
        <v>0</v>
      </c>
      <c r="I3470" s="2" t="s">
        <v>8338</v>
      </c>
      <c r="J3470" s="2" t="s">
        <v>8339</v>
      </c>
      <c r="K3470" s="41">
        <v>138</v>
      </c>
      <c r="L3470" s="48">
        <v>138</v>
      </c>
      <c r="M3470" s="49" t="s">
        <v>118</v>
      </c>
      <c r="N3470" s="39" t="s">
        <v>119</v>
      </c>
      <c r="O3470" s="2">
        <v>0</v>
      </c>
      <c r="P3470" s="2">
        <v>0</v>
      </c>
      <c r="Q3470" s="39">
        <v>63.76</v>
      </c>
      <c r="R3470" s="2">
        <v>8.2888000000000002</v>
      </c>
      <c r="S3470" s="2">
        <v>0</v>
      </c>
      <c r="T3470" s="2">
        <v>0</v>
      </c>
      <c r="U3470" s="39">
        <v>72.0488</v>
      </c>
      <c r="W3470" s="2" t="s">
        <v>1</v>
      </c>
      <c r="X3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0"/>
      <c r="Z3470"/>
      <c r="AA3470"/>
    </row>
    <row r="3471" spans="5:27" hidden="1">
      <c r="E3471" s="2" t="s">
        <v>8500</v>
      </c>
      <c r="F3471" s="2" t="s">
        <v>8551</v>
      </c>
      <c r="G3471" s="2" t="s">
        <v>1</v>
      </c>
      <c r="H3471" s="2" t="s">
        <v>0</v>
      </c>
      <c r="I3471" s="2" t="s">
        <v>8338</v>
      </c>
      <c r="J3471" s="2" t="s">
        <v>8339</v>
      </c>
      <c r="K3471" s="41">
        <v>139</v>
      </c>
      <c r="L3471" s="48">
        <v>139</v>
      </c>
      <c r="M3471" s="49" t="s">
        <v>132</v>
      </c>
      <c r="N3471" s="39" t="s">
        <v>133</v>
      </c>
      <c r="O3471" s="2">
        <v>0</v>
      </c>
      <c r="P3471" s="2">
        <v>0</v>
      </c>
      <c r="Q3471" s="39">
        <v>531.6</v>
      </c>
      <c r="R3471" s="2">
        <v>69.108000000000004</v>
      </c>
      <c r="S3471" s="2">
        <v>0</v>
      </c>
      <c r="T3471" s="2">
        <v>0</v>
      </c>
      <c r="U3471" s="39">
        <v>600.70800000000008</v>
      </c>
      <c r="W3471" s="2" t="s">
        <v>1</v>
      </c>
      <c r="X3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1"/>
      <c r="Z3471"/>
      <c r="AA3471"/>
    </row>
    <row r="3472" spans="5:27" hidden="1">
      <c r="E3472" s="2" t="s">
        <v>8500</v>
      </c>
      <c r="F3472" s="2" t="s">
        <v>8551</v>
      </c>
      <c r="G3472" s="2" t="s">
        <v>1</v>
      </c>
      <c r="H3472" s="2" t="s">
        <v>0</v>
      </c>
      <c r="I3472" s="2" t="s">
        <v>8338</v>
      </c>
      <c r="J3472" s="2" t="s">
        <v>8339</v>
      </c>
      <c r="K3472" s="41">
        <v>140</v>
      </c>
      <c r="L3472" s="48">
        <v>140</v>
      </c>
      <c r="M3472" s="49" t="s">
        <v>8076</v>
      </c>
      <c r="N3472" s="39" t="s">
        <v>8077</v>
      </c>
      <c r="O3472" s="2">
        <v>0</v>
      </c>
      <c r="P3472" s="2">
        <v>0</v>
      </c>
      <c r="Q3472" s="39">
        <v>165.92</v>
      </c>
      <c r="R3472" s="2">
        <v>21.569599999999998</v>
      </c>
      <c r="S3472" s="2">
        <v>0</v>
      </c>
      <c r="T3472" s="2">
        <v>0</v>
      </c>
      <c r="U3472" s="39">
        <v>187.4896</v>
      </c>
      <c r="W3472" s="2" t="s">
        <v>1</v>
      </c>
      <c r="X3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2"/>
      <c r="Z3472"/>
      <c r="AA3472"/>
    </row>
    <row r="3473" spans="5:27" hidden="1">
      <c r="E3473" s="2" t="s">
        <v>8500</v>
      </c>
      <c r="F3473" s="2" t="s">
        <v>8512</v>
      </c>
      <c r="G3473" s="2" t="s">
        <v>1</v>
      </c>
      <c r="H3473" s="2" t="s">
        <v>0</v>
      </c>
      <c r="I3473" s="2" t="s">
        <v>8338</v>
      </c>
      <c r="J3473" s="2" t="s">
        <v>8339</v>
      </c>
      <c r="K3473" s="41">
        <v>141</v>
      </c>
      <c r="L3473" s="48">
        <v>141</v>
      </c>
      <c r="M3473" s="49" t="s">
        <v>118</v>
      </c>
      <c r="N3473" s="39" t="s">
        <v>119</v>
      </c>
      <c r="O3473" s="2">
        <v>0</v>
      </c>
      <c r="P3473" s="2">
        <v>0</v>
      </c>
      <c r="Q3473" s="39">
        <v>68.37</v>
      </c>
      <c r="R3473" s="2">
        <v>8.8881000000000014</v>
      </c>
      <c r="S3473" s="2">
        <v>0</v>
      </c>
      <c r="T3473" s="2">
        <v>0</v>
      </c>
      <c r="U3473" s="39">
        <v>77.258100000000013</v>
      </c>
      <c r="W3473" s="2" t="s">
        <v>1</v>
      </c>
      <c r="X3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3"/>
      <c r="Z3473"/>
      <c r="AA3473"/>
    </row>
    <row r="3474" spans="5:27" hidden="1">
      <c r="E3474" s="2" t="s">
        <v>8500</v>
      </c>
      <c r="F3474" s="2" t="s">
        <v>8550</v>
      </c>
      <c r="G3474" s="2" t="s">
        <v>1</v>
      </c>
      <c r="H3474" s="2" t="s">
        <v>0</v>
      </c>
      <c r="I3474" s="2" t="s">
        <v>8338</v>
      </c>
      <c r="J3474" s="2" t="s">
        <v>8339</v>
      </c>
      <c r="K3474" s="41">
        <v>142</v>
      </c>
      <c r="L3474" s="48">
        <v>142</v>
      </c>
      <c r="M3474" s="49" t="s">
        <v>118</v>
      </c>
      <c r="N3474" s="39" t="s">
        <v>119</v>
      </c>
      <c r="O3474" s="2">
        <v>0</v>
      </c>
      <c r="P3474" s="2">
        <v>0</v>
      </c>
      <c r="Q3474" s="39">
        <v>68.37</v>
      </c>
      <c r="R3474" s="2">
        <v>8.8881000000000014</v>
      </c>
      <c r="S3474" s="2">
        <v>0</v>
      </c>
      <c r="T3474" s="2">
        <v>0</v>
      </c>
      <c r="U3474" s="39">
        <v>77.258100000000013</v>
      </c>
      <c r="W3474" s="2" t="s">
        <v>1</v>
      </c>
      <c r="X3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4"/>
      <c r="Z3474"/>
      <c r="AA3474"/>
    </row>
    <row r="3475" spans="5:27" hidden="1">
      <c r="E3475" s="2" t="s">
        <v>8500</v>
      </c>
      <c r="F3475" s="2" t="s">
        <v>8550</v>
      </c>
      <c r="G3475" s="2" t="s">
        <v>1</v>
      </c>
      <c r="H3475" s="2" t="s">
        <v>0</v>
      </c>
      <c r="I3475" s="2" t="s">
        <v>8338</v>
      </c>
      <c r="J3475" s="2" t="s">
        <v>8339</v>
      </c>
      <c r="K3475" s="41">
        <v>143</v>
      </c>
      <c r="L3475" s="48">
        <v>143</v>
      </c>
      <c r="M3475" s="49" t="s">
        <v>118</v>
      </c>
      <c r="N3475" s="39" t="s">
        <v>119</v>
      </c>
      <c r="O3475" s="2">
        <v>0</v>
      </c>
      <c r="P3475" s="2">
        <v>0</v>
      </c>
      <c r="Q3475" s="39">
        <v>68.37</v>
      </c>
      <c r="R3475" s="2">
        <v>8.8881000000000014</v>
      </c>
      <c r="S3475" s="2">
        <v>0</v>
      </c>
      <c r="T3475" s="2">
        <v>0</v>
      </c>
      <c r="U3475" s="39">
        <v>77.258100000000013</v>
      </c>
      <c r="W3475" s="2" t="s">
        <v>1</v>
      </c>
      <c r="X3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5"/>
      <c r="Z3475"/>
      <c r="AA3475"/>
    </row>
    <row r="3476" spans="5:27" hidden="1">
      <c r="E3476" s="2" t="s">
        <v>8500</v>
      </c>
      <c r="F3476" s="2" t="s">
        <v>8550</v>
      </c>
      <c r="G3476" s="2" t="s">
        <v>1</v>
      </c>
      <c r="H3476" s="2" t="s">
        <v>0</v>
      </c>
      <c r="I3476" s="2" t="s">
        <v>8338</v>
      </c>
      <c r="J3476" s="2" t="s">
        <v>8339</v>
      </c>
      <c r="K3476" s="41">
        <v>144</v>
      </c>
      <c r="L3476" s="48">
        <v>144</v>
      </c>
      <c r="M3476" s="49" t="s">
        <v>1309</v>
      </c>
      <c r="N3476" s="39" t="s">
        <v>1310</v>
      </c>
      <c r="O3476" s="2">
        <v>0</v>
      </c>
      <c r="P3476" s="2">
        <v>0</v>
      </c>
      <c r="Q3476" s="39">
        <v>75.819999999999993</v>
      </c>
      <c r="R3476" s="2">
        <v>9.8566000000000003</v>
      </c>
      <c r="S3476" s="2">
        <v>0</v>
      </c>
      <c r="T3476" s="2">
        <v>0</v>
      </c>
      <c r="U3476" s="39">
        <v>85.676599999999993</v>
      </c>
      <c r="W3476" s="2" t="s">
        <v>1</v>
      </c>
      <c r="X3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6"/>
      <c r="Z3476"/>
      <c r="AA3476"/>
    </row>
    <row r="3477" spans="5:27" hidden="1">
      <c r="E3477" s="2" t="s">
        <v>8500</v>
      </c>
      <c r="F3477" s="2" t="s">
        <v>8550</v>
      </c>
      <c r="G3477" s="2" t="s">
        <v>1</v>
      </c>
      <c r="H3477" s="2" t="s">
        <v>0</v>
      </c>
      <c r="I3477" s="2" t="s">
        <v>8338</v>
      </c>
      <c r="J3477" s="2" t="s">
        <v>8339</v>
      </c>
      <c r="K3477" s="41">
        <v>145</v>
      </c>
      <c r="L3477" s="48">
        <v>145</v>
      </c>
      <c r="M3477" s="49" t="s">
        <v>118</v>
      </c>
      <c r="N3477" s="39" t="s">
        <v>119</v>
      </c>
      <c r="O3477" s="2">
        <v>0</v>
      </c>
      <c r="P3477" s="2">
        <v>0</v>
      </c>
      <c r="Q3477" s="39">
        <v>666.7</v>
      </c>
      <c r="R3477" s="2">
        <v>86.671000000000006</v>
      </c>
      <c r="S3477" s="2">
        <v>0</v>
      </c>
      <c r="T3477" s="2">
        <v>0</v>
      </c>
      <c r="U3477" s="39">
        <v>753.37100000000009</v>
      </c>
      <c r="W3477" s="2" t="s">
        <v>1</v>
      </c>
      <c r="X3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7"/>
      <c r="Z3477"/>
      <c r="AA3477"/>
    </row>
    <row r="3478" spans="5:27" hidden="1">
      <c r="E3478" s="2" t="s">
        <v>8500</v>
      </c>
      <c r="F3478" s="2" t="s">
        <v>8510</v>
      </c>
      <c r="G3478" s="2" t="s">
        <v>1</v>
      </c>
      <c r="H3478" s="2" t="s">
        <v>0</v>
      </c>
      <c r="I3478" s="2" t="s">
        <v>8338</v>
      </c>
      <c r="J3478" s="2" t="s">
        <v>8339</v>
      </c>
      <c r="K3478" s="41">
        <v>146</v>
      </c>
      <c r="L3478" s="48">
        <v>146</v>
      </c>
      <c r="M3478" s="49"/>
      <c r="N3478" s="39" t="s">
        <v>8561</v>
      </c>
      <c r="O3478" s="2">
        <v>0</v>
      </c>
      <c r="P3478" s="2">
        <v>0</v>
      </c>
      <c r="Q3478" s="39">
        <v>213.88</v>
      </c>
      <c r="R3478" s="2">
        <v>27.804400000000001</v>
      </c>
      <c r="S3478" s="2">
        <v>0</v>
      </c>
      <c r="T3478" s="2">
        <v>0</v>
      </c>
      <c r="U3478" s="39">
        <v>241.68439999999998</v>
      </c>
      <c r="V3478" s="2" t="s">
        <v>8560</v>
      </c>
      <c r="W3478" s="2" t="s">
        <v>1</v>
      </c>
      <c r="X3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8"/>
      <c r="Z3478"/>
      <c r="AA3478"/>
    </row>
    <row r="3479" spans="5:27" hidden="1">
      <c r="E3479" s="2" t="s">
        <v>8500</v>
      </c>
      <c r="F3479" s="2" t="s">
        <v>8510</v>
      </c>
      <c r="G3479" s="2" t="s">
        <v>1</v>
      </c>
      <c r="H3479" s="2" t="s">
        <v>0</v>
      </c>
      <c r="I3479" s="2" t="s">
        <v>8338</v>
      </c>
      <c r="J3479" s="2" t="s">
        <v>8339</v>
      </c>
      <c r="K3479" s="41">
        <v>147</v>
      </c>
      <c r="L3479" s="48">
        <v>147</v>
      </c>
      <c r="M3479" s="49" t="s">
        <v>7859</v>
      </c>
      <c r="N3479" s="39" t="s">
        <v>7860</v>
      </c>
      <c r="O3479" s="2">
        <v>0</v>
      </c>
      <c r="P3479" s="2">
        <v>0</v>
      </c>
      <c r="Q3479" s="39">
        <v>20.5</v>
      </c>
      <c r="R3479" s="2">
        <v>2.665</v>
      </c>
      <c r="S3479" s="2">
        <v>0</v>
      </c>
      <c r="T3479" s="2">
        <v>0</v>
      </c>
      <c r="U3479" s="39">
        <v>23.164999999999999</v>
      </c>
      <c r="W3479" s="2" t="s">
        <v>1</v>
      </c>
      <c r="X3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79"/>
      <c r="Z3479"/>
      <c r="AA3479"/>
    </row>
    <row r="3480" spans="5:27" hidden="1">
      <c r="E3480" s="2" t="s">
        <v>8500</v>
      </c>
      <c r="F3480" s="2" t="s">
        <v>8510</v>
      </c>
      <c r="G3480" s="2" t="s">
        <v>1</v>
      </c>
      <c r="H3480" s="2" t="s">
        <v>0</v>
      </c>
      <c r="I3480" s="2" t="s">
        <v>8338</v>
      </c>
      <c r="J3480" s="2" t="s">
        <v>8339</v>
      </c>
      <c r="K3480" s="41">
        <v>148</v>
      </c>
      <c r="L3480" s="48">
        <v>148</v>
      </c>
      <c r="M3480" s="49" t="s">
        <v>512</v>
      </c>
      <c r="N3480" s="39" t="s">
        <v>513</v>
      </c>
      <c r="O3480" s="2">
        <v>0</v>
      </c>
      <c r="P3480" s="2">
        <v>0</v>
      </c>
      <c r="Q3480" s="39">
        <v>159.4</v>
      </c>
      <c r="R3480" s="2">
        <v>20.722000000000001</v>
      </c>
      <c r="S3480" s="2">
        <v>0</v>
      </c>
      <c r="T3480" s="2">
        <v>0</v>
      </c>
      <c r="U3480" s="39">
        <v>180.12200000000001</v>
      </c>
      <c r="W3480" s="2" t="s">
        <v>1</v>
      </c>
      <c r="X3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0"/>
      <c r="Z3480"/>
      <c r="AA3480"/>
    </row>
    <row r="3481" spans="5:27" hidden="1">
      <c r="E3481" s="2" t="s">
        <v>8500</v>
      </c>
      <c r="F3481" s="2" t="s">
        <v>8509</v>
      </c>
      <c r="G3481" s="2" t="s">
        <v>1</v>
      </c>
      <c r="H3481" s="2" t="s">
        <v>0</v>
      </c>
      <c r="I3481" s="2" t="s">
        <v>8338</v>
      </c>
      <c r="J3481" s="2" t="s">
        <v>8339</v>
      </c>
      <c r="K3481" s="41">
        <v>149</v>
      </c>
      <c r="L3481" s="48">
        <v>149</v>
      </c>
      <c r="M3481" s="49" t="s">
        <v>8558</v>
      </c>
      <c r="N3481" s="39" t="s">
        <v>8559</v>
      </c>
      <c r="O3481" s="2">
        <v>0</v>
      </c>
      <c r="P3481" s="2">
        <v>0</v>
      </c>
      <c r="Q3481" s="39">
        <v>265.49</v>
      </c>
      <c r="R3481" s="2">
        <v>34.5137</v>
      </c>
      <c r="S3481" s="2">
        <v>0</v>
      </c>
      <c r="T3481" s="2">
        <v>0</v>
      </c>
      <c r="U3481" s="39">
        <v>300.00369999999998</v>
      </c>
      <c r="W3481" s="2" t="s">
        <v>1</v>
      </c>
      <c r="X3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1"/>
      <c r="Z3481"/>
      <c r="AA3481"/>
    </row>
    <row r="3482" spans="5:27" hidden="1">
      <c r="E3482" s="2" t="s">
        <v>8500</v>
      </c>
      <c r="F3482" s="2" t="s">
        <v>8509</v>
      </c>
      <c r="G3482" s="2" t="s">
        <v>1</v>
      </c>
      <c r="H3482" s="2" t="s">
        <v>0</v>
      </c>
      <c r="I3482" s="2" t="s">
        <v>8338</v>
      </c>
      <c r="J3482" s="2" t="s">
        <v>8339</v>
      </c>
      <c r="K3482" s="41">
        <v>150</v>
      </c>
      <c r="L3482" s="48">
        <v>150</v>
      </c>
      <c r="M3482" s="49" t="s">
        <v>118</v>
      </c>
      <c r="N3482" s="39" t="s">
        <v>119</v>
      </c>
      <c r="O3482" s="2">
        <v>0</v>
      </c>
      <c r="P3482" s="2">
        <v>0</v>
      </c>
      <c r="Q3482" s="39">
        <v>788.13</v>
      </c>
      <c r="R3482" s="2">
        <v>102.4569</v>
      </c>
      <c r="S3482" s="2">
        <v>0</v>
      </c>
      <c r="T3482" s="2">
        <v>0</v>
      </c>
      <c r="U3482" s="39">
        <v>890.58690000000001</v>
      </c>
      <c r="W3482" s="2" t="s">
        <v>1</v>
      </c>
      <c r="X3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2"/>
      <c r="Z3482"/>
      <c r="AA3482"/>
    </row>
    <row r="3483" spans="5:27" hidden="1">
      <c r="E3483" s="2" t="s">
        <v>8500</v>
      </c>
      <c r="F3483" s="2" t="s">
        <v>8508</v>
      </c>
      <c r="G3483" s="2" t="s">
        <v>1</v>
      </c>
      <c r="H3483" s="2" t="s">
        <v>0</v>
      </c>
      <c r="I3483" s="2" t="s">
        <v>8338</v>
      </c>
      <c r="J3483" s="2" t="s">
        <v>8339</v>
      </c>
      <c r="K3483" s="41">
        <v>151</v>
      </c>
      <c r="L3483" s="48">
        <v>151</v>
      </c>
      <c r="M3483" s="49" t="s">
        <v>1165</v>
      </c>
      <c r="N3483" s="39" t="s">
        <v>1166</v>
      </c>
      <c r="O3483" s="2">
        <v>0</v>
      </c>
      <c r="P3483" s="2">
        <v>0</v>
      </c>
      <c r="Q3483" s="39">
        <v>62.83</v>
      </c>
      <c r="R3483" s="2">
        <v>8.1678999999999995</v>
      </c>
      <c r="S3483" s="2">
        <v>0</v>
      </c>
      <c r="T3483" s="2">
        <v>0</v>
      </c>
      <c r="U3483" s="39">
        <v>70.997900000000001</v>
      </c>
      <c r="W3483" s="2" t="s">
        <v>1</v>
      </c>
      <c r="X3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3"/>
      <c r="Z3483"/>
      <c r="AA3483"/>
    </row>
    <row r="3484" spans="5:27" hidden="1">
      <c r="E3484" s="2" t="s">
        <v>8500</v>
      </c>
      <c r="F3484" s="2" t="s">
        <v>8508</v>
      </c>
      <c r="G3484" s="2" t="s">
        <v>1</v>
      </c>
      <c r="H3484" s="2" t="s">
        <v>0</v>
      </c>
      <c r="I3484" s="2" t="s">
        <v>8338</v>
      </c>
      <c r="J3484" s="2" t="s">
        <v>8339</v>
      </c>
      <c r="K3484" s="41">
        <v>152</v>
      </c>
      <c r="L3484" s="48">
        <v>152</v>
      </c>
      <c r="M3484" s="49" t="s">
        <v>7848</v>
      </c>
      <c r="N3484" s="39" t="s">
        <v>7847</v>
      </c>
      <c r="O3484" s="2">
        <v>0</v>
      </c>
      <c r="P3484" s="2">
        <v>0</v>
      </c>
      <c r="Q3484" s="39">
        <v>0</v>
      </c>
      <c r="R3484" s="2">
        <v>0</v>
      </c>
      <c r="S3484" s="2">
        <v>0</v>
      </c>
      <c r="T3484" s="2">
        <v>0</v>
      </c>
      <c r="U3484" s="39">
        <v>0</v>
      </c>
      <c r="W3484" s="2" t="s">
        <v>1</v>
      </c>
      <c r="X3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4"/>
      <c r="Z3484"/>
      <c r="AA3484"/>
    </row>
    <row r="3485" spans="5:27" hidden="1">
      <c r="E3485" s="2" t="s">
        <v>8500</v>
      </c>
      <c r="F3485" s="2" t="s">
        <v>8508</v>
      </c>
      <c r="G3485" s="2" t="s">
        <v>1</v>
      </c>
      <c r="H3485" s="2" t="s">
        <v>0</v>
      </c>
      <c r="I3485" s="2" t="s">
        <v>8338</v>
      </c>
      <c r="J3485" s="2" t="s">
        <v>8339</v>
      </c>
      <c r="K3485" s="41">
        <v>153</v>
      </c>
      <c r="L3485" s="48">
        <v>153</v>
      </c>
      <c r="M3485" s="49" t="s">
        <v>118</v>
      </c>
      <c r="N3485" s="39" t="s">
        <v>119</v>
      </c>
      <c r="O3485" s="2">
        <v>0</v>
      </c>
      <c r="P3485" s="2">
        <v>0</v>
      </c>
      <c r="Q3485" s="39">
        <v>34.19</v>
      </c>
      <c r="R3485" s="2">
        <v>4.4447000000000001</v>
      </c>
      <c r="S3485" s="2">
        <v>0</v>
      </c>
      <c r="T3485" s="2">
        <v>0</v>
      </c>
      <c r="U3485" s="39">
        <v>38.634699999999995</v>
      </c>
      <c r="W3485" s="2" t="s">
        <v>1</v>
      </c>
      <c r="X3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5"/>
      <c r="Z3485"/>
      <c r="AA3485"/>
    </row>
    <row r="3486" spans="5:27" hidden="1">
      <c r="E3486" s="2" t="s">
        <v>8500</v>
      </c>
      <c r="F3486" s="2" t="s">
        <v>8507</v>
      </c>
      <c r="G3486" s="2" t="s">
        <v>1</v>
      </c>
      <c r="H3486" s="2" t="s">
        <v>0</v>
      </c>
      <c r="I3486" s="2" t="s">
        <v>8338</v>
      </c>
      <c r="J3486" s="2" t="s">
        <v>8339</v>
      </c>
      <c r="K3486" s="41">
        <v>154</v>
      </c>
      <c r="L3486" s="48">
        <v>154</v>
      </c>
      <c r="M3486" s="49" t="s">
        <v>501</v>
      </c>
      <c r="N3486" s="39" t="s">
        <v>502</v>
      </c>
      <c r="O3486" s="2">
        <v>0</v>
      </c>
      <c r="P3486" s="2">
        <v>0</v>
      </c>
      <c r="Q3486" s="39">
        <v>599</v>
      </c>
      <c r="R3486" s="2">
        <v>77.87</v>
      </c>
      <c r="S3486" s="2">
        <v>0</v>
      </c>
      <c r="T3486" s="2">
        <v>0</v>
      </c>
      <c r="U3486" s="39">
        <v>676.87</v>
      </c>
      <c r="W3486" s="2" t="s">
        <v>1</v>
      </c>
      <c r="X3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6"/>
      <c r="Z3486"/>
      <c r="AA3486"/>
    </row>
    <row r="3487" spans="5:27" hidden="1">
      <c r="E3487" s="2" t="s">
        <v>8500</v>
      </c>
      <c r="F3487" s="2" t="s">
        <v>8507</v>
      </c>
      <c r="G3487" s="2" t="s">
        <v>1</v>
      </c>
      <c r="H3487" s="2" t="s">
        <v>0</v>
      </c>
      <c r="I3487" s="2" t="s">
        <v>8338</v>
      </c>
      <c r="J3487" s="2" t="s">
        <v>8339</v>
      </c>
      <c r="K3487" s="41">
        <v>155</v>
      </c>
      <c r="L3487" s="48">
        <v>155</v>
      </c>
      <c r="M3487" s="49" t="s">
        <v>118</v>
      </c>
      <c r="N3487" s="39" t="s">
        <v>119</v>
      </c>
      <c r="O3487" s="2">
        <v>0</v>
      </c>
      <c r="P3487" s="2">
        <v>0</v>
      </c>
      <c r="Q3487" s="39">
        <v>34.19</v>
      </c>
      <c r="R3487" s="2">
        <v>4.4447000000000001</v>
      </c>
      <c r="S3487" s="2">
        <v>0</v>
      </c>
      <c r="T3487" s="2">
        <v>0</v>
      </c>
      <c r="U3487" s="39">
        <v>38.634699999999995</v>
      </c>
      <c r="W3487" s="2" t="s">
        <v>1</v>
      </c>
      <c r="X3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7"/>
      <c r="Z3487"/>
      <c r="AA3487"/>
    </row>
    <row r="3488" spans="5:27" hidden="1">
      <c r="E3488" s="2" t="s">
        <v>8500</v>
      </c>
      <c r="F3488" s="2" t="s">
        <v>8507</v>
      </c>
      <c r="G3488" s="2" t="s">
        <v>1</v>
      </c>
      <c r="H3488" s="2" t="s">
        <v>0</v>
      </c>
      <c r="I3488" s="2" t="s">
        <v>8338</v>
      </c>
      <c r="J3488" s="2" t="s">
        <v>8339</v>
      </c>
      <c r="K3488" s="41">
        <v>156</v>
      </c>
      <c r="L3488" s="48">
        <v>156</v>
      </c>
      <c r="M3488" s="49" t="s">
        <v>118</v>
      </c>
      <c r="N3488" s="39" t="s">
        <v>119</v>
      </c>
      <c r="O3488" s="2">
        <v>0</v>
      </c>
      <c r="P3488" s="2">
        <v>0</v>
      </c>
      <c r="Q3488" s="39">
        <v>41.84</v>
      </c>
      <c r="R3488" s="2">
        <v>5.4392000000000005</v>
      </c>
      <c r="S3488" s="2">
        <v>0</v>
      </c>
      <c r="T3488" s="2">
        <v>0</v>
      </c>
      <c r="U3488" s="39">
        <v>47.279200000000003</v>
      </c>
      <c r="W3488" s="2" t="s">
        <v>1</v>
      </c>
      <c r="X3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8"/>
      <c r="Z3488"/>
      <c r="AA3488"/>
    </row>
    <row r="3489" spans="5:27" hidden="1">
      <c r="E3489" s="2" t="s">
        <v>8500</v>
      </c>
      <c r="F3489" s="2" t="s">
        <v>8507</v>
      </c>
      <c r="G3489" s="2" t="s">
        <v>1</v>
      </c>
      <c r="H3489" s="2" t="s">
        <v>0</v>
      </c>
      <c r="I3489" s="2" t="s">
        <v>8338</v>
      </c>
      <c r="J3489" s="2" t="s">
        <v>8339</v>
      </c>
      <c r="K3489" s="41">
        <v>157</v>
      </c>
      <c r="L3489" s="48">
        <v>157</v>
      </c>
      <c r="M3489" s="49" t="s">
        <v>1305</v>
      </c>
      <c r="N3489" s="39" t="s">
        <v>1306</v>
      </c>
      <c r="O3489" s="2">
        <v>0</v>
      </c>
      <c r="P3489" s="2">
        <v>0</v>
      </c>
      <c r="Q3489" s="39">
        <v>68.14</v>
      </c>
      <c r="R3489" s="2">
        <v>8.8582000000000001</v>
      </c>
      <c r="S3489" s="2">
        <v>0</v>
      </c>
      <c r="T3489" s="2">
        <v>0</v>
      </c>
      <c r="U3489" s="39">
        <v>76.998199999999997</v>
      </c>
      <c r="W3489" s="2" t="s">
        <v>1</v>
      </c>
      <c r="X3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89"/>
      <c r="Z3489"/>
      <c r="AA3489"/>
    </row>
    <row r="3490" spans="5:27" hidden="1">
      <c r="E3490" s="2" t="s">
        <v>8500</v>
      </c>
      <c r="F3490" s="2" t="s">
        <v>8507</v>
      </c>
      <c r="G3490" s="2" t="s">
        <v>1</v>
      </c>
      <c r="H3490" s="2" t="s">
        <v>0</v>
      </c>
      <c r="I3490" s="2" t="s">
        <v>8338</v>
      </c>
      <c r="J3490" s="2" t="s">
        <v>8339</v>
      </c>
      <c r="K3490" s="41">
        <v>158</v>
      </c>
      <c r="L3490" s="48">
        <v>158</v>
      </c>
      <c r="M3490" s="49" t="s">
        <v>118</v>
      </c>
      <c r="N3490" s="39" t="s">
        <v>119</v>
      </c>
      <c r="O3490" s="2">
        <v>0</v>
      </c>
      <c r="P3490" s="2">
        <v>0</v>
      </c>
      <c r="Q3490" s="39">
        <v>136.74</v>
      </c>
      <c r="R3490" s="2">
        <v>17.776200000000003</v>
      </c>
      <c r="S3490" s="2">
        <v>0</v>
      </c>
      <c r="T3490" s="2">
        <v>0</v>
      </c>
      <c r="U3490" s="39">
        <v>154.51620000000003</v>
      </c>
      <c r="W3490" s="2" t="s">
        <v>1</v>
      </c>
      <c r="X3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0"/>
      <c r="Z3490"/>
      <c r="AA3490"/>
    </row>
    <row r="3491" spans="5:27" hidden="1">
      <c r="E3491" s="2" t="s">
        <v>8500</v>
      </c>
      <c r="F3491" s="2" t="s">
        <v>8507</v>
      </c>
      <c r="G3491" s="2" t="s">
        <v>1</v>
      </c>
      <c r="H3491" s="2" t="s">
        <v>0</v>
      </c>
      <c r="I3491" s="2" t="s">
        <v>8338</v>
      </c>
      <c r="J3491" s="2" t="s">
        <v>8339</v>
      </c>
      <c r="K3491" s="41">
        <v>159</v>
      </c>
      <c r="L3491" s="48">
        <v>159</v>
      </c>
      <c r="M3491" s="49" t="s">
        <v>118</v>
      </c>
      <c r="N3491" s="39" t="s">
        <v>119</v>
      </c>
      <c r="O3491" s="2">
        <v>0</v>
      </c>
      <c r="P3491" s="2">
        <v>0</v>
      </c>
      <c r="Q3491" s="39">
        <v>170.93</v>
      </c>
      <c r="R3491" s="2">
        <v>22.2209</v>
      </c>
      <c r="S3491" s="2">
        <v>0</v>
      </c>
      <c r="T3491" s="2">
        <v>0</v>
      </c>
      <c r="U3491" s="39">
        <v>193.15090000000001</v>
      </c>
      <c r="W3491" s="2" t="s">
        <v>1</v>
      </c>
      <c r="X3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1"/>
      <c r="Z3491"/>
      <c r="AA3491"/>
    </row>
    <row r="3492" spans="5:27" hidden="1">
      <c r="E3492" s="2" t="s">
        <v>8500</v>
      </c>
      <c r="F3492" s="2" t="s">
        <v>8507</v>
      </c>
      <c r="G3492" s="2" t="s">
        <v>1</v>
      </c>
      <c r="H3492" s="2" t="s">
        <v>0</v>
      </c>
      <c r="I3492" s="2" t="s">
        <v>8338</v>
      </c>
      <c r="J3492" s="2" t="s">
        <v>8339</v>
      </c>
      <c r="K3492" s="41">
        <v>160</v>
      </c>
      <c r="L3492" s="48">
        <v>160</v>
      </c>
      <c r="M3492" s="49" t="s">
        <v>118</v>
      </c>
      <c r="N3492" s="39" t="s">
        <v>119</v>
      </c>
      <c r="O3492" s="2">
        <v>0</v>
      </c>
      <c r="P3492" s="2">
        <v>0</v>
      </c>
      <c r="Q3492" s="39">
        <v>162.66</v>
      </c>
      <c r="R3492" s="2">
        <v>21.145800000000001</v>
      </c>
      <c r="S3492" s="2">
        <v>0</v>
      </c>
      <c r="T3492" s="2">
        <v>0</v>
      </c>
      <c r="U3492" s="39">
        <v>183.8058</v>
      </c>
      <c r="W3492" s="2" t="s">
        <v>1</v>
      </c>
      <c r="X3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2"/>
      <c r="Z3492"/>
      <c r="AA3492"/>
    </row>
    <row r="3493" spans="5:27" hidden="1">
      <c r="E3493" s="2" t="s">
        <v>8500</v>
      </c>
      <c r="F3493" s="2" t="s">
        <v>8506</v>
      </c>
      <c r="G3493" s="2" t="s">
        <v>1</v>
      </c>
      <c r="H3493" s="2" t="s">
        <v>0</v>
      </c>
      <c r="I3493" s="2" t="s">
        <v>8338</v>
      </c>
      <c r="J3493" s="2" t="s">
        <v>8339</v>
      </c>
      <c r="K3493" s="41">
        <v>161</v>
      </c>
      <c r="L3493" s="48">
        <v>161</v>
      </c>
      <c r="M3493" s="49" t="s">
        <v>7848</v>
      </c>
      <c r="N3493" s="39" t="s">
        <v>7847</v>
      </c>
      <c r="O3493" s="2">
        <v>0</v>
      </c>
      <c r="P3493" s="2">
        <v>0</v>
      </c>
      <c r="Q3493" s="39">
        <v>0</v>
      </c>
      <c r="R3493" s="2">
        <v>0</v>
      </c>
      <c r="S3493" s="2">
        <v>0</v>
      </c>
      <c r="T3493" s="2">
        <v>0</v>
      </c>
      <c r="U3493" s="39">
        <v>0</v>
      </c>
      <c r="W3493" s="2" t="s">
        <v>1</v>
      </c>
      <c r="X3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3"/>
      <c r="Z3493"/>
      <c r="AA3493"/>
    </row>
    <row r="3494" spans="5:27" hidden="1">
      <c r="E3494" s="2" t="s">
        <v>8500</v>
      </c>
      <c r="F3494" s="2" t="s">
        <v>8506</v>
      </c>
      <c r="G3494" s="2" t="s">
        <v>1</v>
      </c>
      <c r="H3494" s="2" t="s">
        <v>0</v>
      </c>
      <c r="I3494" s="2" t="s">
        <v>8338</v>
      </c>
      <c r="J3494" s="2" t="s">
        <v>8339</v>
      </c>
      <c r="K3494" s="41">
        <v>162</v>
      </c>
      <c r="L3494" s="48">
        <v>162</v>
      </c>
      <c r="M3494" s="49" t="s">
        <v>1066</v>
      </c>
      <c r="N3494" s="39" t="s">
        <v>1067</v>
      </c>
      <c r="O3494" s="2">
        <v>0</v>
      </c>
      <c r="P3494" s="2">
        <v>0</v>
      </c>
      <c r="Q3494" s="39">
        <v>71.95</v>
      </c>
      <c r="R3494" s="2">
        <v>9.3535000000000004</v>
      </c>
      <c r="S3494" s="2">
        <v>0</v>
      </c>
      <c r="T3494" s="2">
        <v>0</v>
      </c>
      <c r="U3494" s="39">
        <v>81.3035</v>
      </c>
      <c r="W3494" s="2" t="s">
        <v>1</v>
      </c>
      <c r="X3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4"/>
      <c r="Z3494"/>
      <c r="AA3494"/>
    </row>
    <row r="3495" spans="5:27" hidden="1">
      <c r="E3495" s="2" t="s">
        <v>8500</v>
      </c>
      <c r="F3495" s="2" t="s">
        <v>8506</v>
      </c>
      <c r="G3495" s="2" t="s">
        <v>1</v>
      </c>
      <c r="H3495" s="2" t="s">
        <v>0</v>
      </c>
      <c r="I3495" s="2" t="s">
        <v>8338</v>
      </c>
      <c r="J3495" s="2" t="s">
        <v>8339</v>
      </c>
      <c r="K3495" s="41">
        <v>163</v>
      </c>
      <c r="L3495" s="48">
        <v>163</v>
      </c>
      <c r="M3495" s="49" t="s">
        <v>7848</v>
      </c>
      <c r="N3495" s="39" t="s">
        <v>7847</v>
      </c>
      <c r="O3495" s="2">
        <v>0</v>
      </c>
      <c r="P3495" s="2">
        <v>0</v>
      </c>
      <c r="Q3495" s="39">
        <v>0</v>
      </c>
      <c r="R3495" s="2">
        <v>0</v>
      </c>
      <c r="S3495" s="2">
        <v>0</v>
      </c>
      <c r="T3495" s="2">
        <v>0</v>
      </c>
      <c r="U3495" s="39">
        <v>0</v>
      </c>
      <c r="W3495" s="2" t="s">
        <v>1</v>
      </c>
      <c r="X3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5"/>
      <c r="Z3495"/>
      <c r="AA3495"/>
    </row>
    <row r="3496" spans="5:27" hidden="1">
      <c r="E3496" s="2" t="s">
        <v>8500</v>
      </c>
      <c r="F3496" s="2" t="s">
        <v>8506</v>
      </c>
      <c r="G3496" s="2" t="s">
        <v>1</v>
      </c>
      <c r="H3496" s="2" t="s">
        <v>0</v>
      </c>
      <c r="I3496" s="2" t="s">
        <v>8338</v>
      </c>
      <c r="J3496" s="2" t="s">
        <v>8339</v>
      </c>
      <c r="K3496" s="41">
        <v>164</v>
      </c>
      <c r="L3496" s="48">
        <v>164</v>
      </c>
      <c r="M3496" s="49" t="s">
        <v>144</v>
      </c>
      <c r="N3496" s="39" t="s">
        <v>145</v>
      </c>
      <c r="O3496" s="2">
        <v>0</v>
      </c>
      <c r="P3496" s="2">
        <v>0</v>
      </c>
      <c r="Q3496" s="39">
        <v>108.59</v>
      </c>
      <c r="R3496" s="2">
        <v>14.116700000000002</v>
      </c>
      <c r="S3496" s="2">
        <v>0</v>
      </c>
      <c r="T3496" s="2">
        <v>0</v>
      </c>
      <c r="U3496" s="39">
        <v>122.70670000000001</v>
      </c>
      <c r="W3496" s="2" t="s">
        <v>1</v>
      </c>
      <c r="X3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6"/>
      <c r="Z3496"/>
      <c r="AA3496"/>
    </row>
    <row r="3497" spans="5:27" hidden="1">
      <c r="E3497" s="2" t="s">
        <v>8500</v>
      </c>
      <c r="F3497" s="2" t="s">
        <v>8506</v>
      </c>
      <c r="G3497" s="2" t="s">
        <v>1</v>
      </c>
      <c r="H3497" s="2" t="s">
        <v>0</v>
      </c>
      <c r="I3497" s="2" t="s">
        <v>8338</v>
      </c>
      <c r="J3497" s="2" t="s">
        <v>8339</v>
      </c>
      <c r="K3497" s="41">
        <v>165</v>
      </c>
      <c r="L3497" s="48">
        <v>165</v>
      </c>
      <c r="M3497" s="49" t="s">
        <v>118</v>
      </c>
      <c r="N3497" s="39" t="s">
        <v>119</v>
      </c>
      <c r="O3497" s="2">
        <v>0</v>
      </c>
      <c r="P3497" s="2">
        <v>0</v>
      </c>
      <c r="Q3497" s="39">
        <v>541.95000000000005</v>
      </c>
      <c r="R3497" s="2">
        <v>70.453500000000005</v>
      </c>
      <c r="S3497" s="2">
        <v>0</v>
      </c>
      <c r="T3497" s="2">
        <v>0</v>
      </c>
      <c r="U3497" s="39">
        <v>612.40350000000001</v>
      </c>
      <c r="W3497" s="2" t="s">
        <v>1</v>
      </c>
      <c r="X3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7"/>
      <c r="Z3497"/>
      <c r="AA3497"/>
    </row>
    <row r="3498" spans="5:27" hidden="1">
      <c r="E3498" s="2" t="s">
        <v>8500</v>
      </c>
      <c r="F3498" s="2" t="s">
        <v>8502</v>
      </c>
      <c r="G3498" s="2" t="s">
        <v>1</v>
      </c>
      <c r="H3498" s="2" t="s">
        <v>0</v>
      </c>
      <c r="I3498" s="2" t="s">
        <v>8338</v>
      </c>
      <c r="J3498" s="2" t="s">
        <v>8339</v>
      </c>
      <c r="K3498" s="41">
        <v>166</v>
      </c>
      <c r="L3498" s="48">
        <v>166</v>
      </c>
      <c r="M3498" s="49" t="s">
        <v>512</v>
      </c>
      <c r="N3498" s="39" t="s">
        <v>513</v>
      </c>
      <c r="O3498" s="2">
        <v>0</v>
      </c>
      <c r="P3498" s="2">
        <v>0</v>
      </c>
      <c r="Q3498" s="39">
        <v>456.05</v>
      </c>
      <c r="R3498" s="2">
        <v>59.286500000000004</v>
      </c>
      <c r="S3498" s="2">
        <v>0</v>
      </c>
      <c r="T3498" s="2">
        <v>0</v>
      </c>
      <c r="U3498" s="39">
        <v>515.3365</v>
      </c>
      <c r="W3498" s="2" t="s">
        <v>1</v>
      </c>
      <c r="X3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8"/>
      <c r="Z3498"/>
      <c r="AA3498"/>
    </row>
    <row r="3499" spans="5:27" hidden="1">
      <c r="E3499" s="2" t="s">
        <v>8500</v>
      </c>
      <c r="F3499" s="2" t="s">
        <v>8502</v>
      </c>
      <c r="G3499" s="2" t="s">
        <v>1</v>
      </c>
      <c r="H3499" s="2" t="s">
        <v>0</v>
      </c>
      <c r="I3499" s="2" t="s">
        <v>8338</v>
      </c>
      <c r="J3499" s="2" t="s">
        <v>8339</v>
      </c>
      <c r="K3499" s="41">
        <v>167</v>
      </c>
      <c r="L3499" s="48">
        <v>167</v>
      </c>
      <c r="M3499" s="49" t="s">
        <v>8424</v>
      </c>
      <c r="N3499" s="39" t="s">
        <v>8425</v>
      </c>
      <c r="O3499" s="2">
        <v>0</v>
      </c>
      <c r="P3499" s="2">
        <v>0</v>
      </c>
      <c r="Q3499" s="39">
        <v>51.21</v>
      </c>
      <c r="R3499" s="2">
        <v>6.6573000000000002</v>
      </c>
      <c r="S3499" s="2">
        <v>0</v>
      </c>
      <c r="T3499" s="2">
        <v>0</v>
      </c>
      <c r="U3499" s="39">
        <v>57.8673</v>
      </c>
      <c r="W3499" s="2" t="s">
        <v>1</v>
      </c>
      <c r="X3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499"/>
      <c r="Z3499"/>
      <c r="AA3499"/>
    </row>
    <row r="3500" spans="5:27" hidden="1">
      <c r="E3500" s="2" t="s">
        <v>8500</v>
      </c>
      <c r="F3500" s="2" t="s">
        <v>8502</v>
      </c>
      <c r="G3500" s="2" t="s">
        <v>1</v>
      </c>
      <c r="H3500" s="2" t="s">
        <v>0</v>
      </c>
      <c r="I3500" s="2" t="s">
        <v>8338</v>
      </c>
      <c r="J3500" s="2" t="s">
        <v>8339</v>
      </c>
      <c r="K3500" s="41">
        <v>168</v>
      </c>
      <c r="L3500" s="48">
        <v>168</v>
      </c>
      <c r="M3500" s="49" t="s">
        <v>7877</v>
      </c>
      <c r="N3500" s="39" t="s">
        <v>7878</v>
      </c>
      <c r="O3500" s="2">
        <v>0</v>
      </c>
      <c r="P3500" s="2">
        <v>0</v>
      </c>
      <c r="Q3500" s="39">
        <v>328.01</v>
      </c>
      <c r="R3500" s="2">
        <v>42.641300000000001</v>
      </c>
      <c r="S3500" s="2">
        <v>0</v>
      </c>
      <c r="T3500" s="2">
        <v>0</v>
      </c>
      <c r="U3500" s="39">
        <v>370.65129999999999</v>
      </c>
      <c r="W3500" s="2" t="s">
        <v>1</v>
      </c>
      <c r="X3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0"/>
      <c r="Z3500"/>
      <c r="AA3500"/>
    </row>
    <row r="3501" spans="5:27" hidden="1">
      <c r="E3501" s="2" t="s">
        <v>8500</v>
      </c>
      <c r="F3501" s="2" t="s">
        <v>8502</v>
      </c>
      <c r="G3501" s="2" t="s">
        <v>1</v>
      </c>
      <c r="H3501" s="2" t="s">
        <v>0</v>
      </c>
      <c r="I3501" s="2" t="s">
        <v>8338</v>
      </c>
      <c r="J3501" s="2" t="s">
        <v>8339</v>
      </c>
      <c r="K3501" s="41">
        <v>169</v>
      </c>
      <c r="L3501" s="48">
        <v>169</v>
      </c>
      <c r="M3501" s="49" t="s">
        <v>205</v>
      </c>
      <c r="N3501" s="39" t="s">
        <v>206</v>
      </c>
      <c r="O3501" s="2">
        <v>0</v>
      </c>
      <c r="P3501" s="2">
        <v>0</v>
      </c>
      <c r="Q3501" s="39">
        <v>341.86</v>
      </c>
      <c r="R3501" s="2">
        <v>44.441800000000001</v>
      </c>
      <c r="S3501" s="2">
        <v>0</v>
      </c>
      <c r="T3501" s="2">
        <v>0</v>
      </c>
      <c r="U3501" s="39">
        <v>386.30180000000001</v>
      </c>
      <c r="W3501" s="2" t="s">
        <v>1</v>
      </c>
      <c r="X3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1"/>
      <c r="Z3501"/>
      <c r="AA3501"/>
    </row>
    <row r="3502" spans="5:27" hidden="1">
      <c r="E3502" s="2" t="s">
        <v>8500</v>
      </c>
      <c r="F3502" s="2" t="s">
        <v>8502</v>
      </c>
      <c r="G3502" s="2" t="s">
        <v>1</v>
      </c>
      <c r="H3502" s="2" t="s">
        <v>0</v>
      </c>
      <c r="I3502" s="2" t="s">
        <v>8338</v>
      </c>
      <c r="J3502" s="2" t="s">
        <v>8339</v>
      </c>
      <c r="K3502" s="41">
        <v>170</v>
      </c>
      <c r="L3502" s="48">
        <v>170</v>
      </c>
      <c r="M3502" s="49" t="s">
        <v>130</v>
      </c>
      <c r="N3502" s="39" t="s">
        <v>131</v>
      </c>
      <c r="O3502" s="2">
        <v>0</v>
      </c>
      <c r="P3502" s="2">
        <v>0</v>
      </c>
      <c r="Q3502" s="39">
        <v>460.8</v>
      </c>
      <c r="R3502" s="2">
        <v>59.904000000000003</v>
      </c>
      <c r="S3502" s="2">
        <v>0</v>
      </c>
      <c r="T3502" s="2">
        <v>0</v>
      </c>
      <c r="U3502" s="39">
        <v>520.70400000000006</v>
      </c>
      <c r="W3502" s="2" t="s">
        <v>1</v>
      </c>
      <c r="X3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2"/>
      <c r="Z3502"/>
      <c r="AA3502"/>
    </row>
    <row r="3503" spans="5:27" hidden="1">
      <c r="E3503" s="2" t="s">
        <v>8500</v>
      </c>
      <c r="F3503" s="2" t="s">
        <v>8502</v>
      </c>
      <c r="G3503" s="2" t="s">
        <v>1</v>
      </c>
      <c r="H3503" s="2" t="s">
        <v>0</v>
      </c>
      <c r="I3503" s="2" t="s">
        <v>8338</v>
      </c>
      <c r="J3503" s="2" t="s">
        <v>8339</v>
      </c>
      <c r="K3503" s="41">
        <v>171</v>
      </c>
      <c r="L3503" s="48">
        <v>171</v>
      </c>
      <c r="M3503" s="49" t="s">
        <v>118</v>
      </c>
      <c r="N3503" s="39" t="s">
        <v>119</v>
      </c>
      <c r="O3503" s="2">
        <v>0</v>
      </c>
      <c r="P3503" s="2">
        <v>0</v>
      </c>
      <c r="Q3503" s="39">
        <v>102.56</v>
      </c>
      <c r="R3503" s="2">
        <v>13.332800000000001</v>
      </c>
      <c r="S3503" s="2">
        <v>0</v>
      </c>
      <c r="T3503" s="2">
        <v>0</v>
      </c>
      <c r="U3503" s="39">
        <v>115.89280000000001</v>
      </c>
      <c r="W3503" s="2" t="s">
        <v>1</v>
      </c>
      <c r="X3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3"/>
      <c r="Z3503"/>
      <c r="AA3503"/>
    </row>
    <row r="3504" spans="5:27" hidden="1">
      <c r="E3504" s="2" t="s">
        <v>8500</v>
      </c>
      <c r="F3504" s="2" t="s">
        <v>8502</v>
      </c>
      <c r="G3504" s="2" t="s">
        <v>1</v>
      </c>
      <c r="H3504" s="2" t="s">
        <v>0</v>
      </c>
      <c r="I3504" s="2" t="s">
        <v>8338</v>
      </c>
      <c r="J3504" s="2" t="s">
        <v>8339</v>
      </c>
      <c r="K3504" s="41">
        <v>172</v>
      </c>
      <c r="L3504" s="48">
        <v>172</v>
      </c>
      <c r="M3504" s="49" t="s">
        <v>118</v>
      </c>
      <c r="N3504" s="39" t="s">
        <v>119</v>
      </c>
      <c r="O3504" s="2">
        <v>0</v>
      </c>
      <c r="P3504" s="2">
        <v>0</v>
      </c>
      <c r="Q3504" s="39">
        <v>28.18</v>
      </c>
      <c r="R3504" s="2">
        <v>3.6634000000000002</v>
      </c>
      <c r="S3504" s="2">
        <v>0</v>
      </c>
      <c r="T3504" s="2">
        <v>0</v>
      </c>
      <c r="U3504" s="39">
        <v>31.843399999999999</v>
      </c>
      <c r="W3504" s="2" t="s">
        <v>1</v>
      </c>
      <c r="X3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4"/>
      <c r="Z3504"/>
      <c r="AA3504"/>
    </row>
    <row r="3505" spans="5:27" hidden="1">
      <c r="E3505" s="2" t="s">
        <v>8500</v>
      </c>
      <c r="F3505" s="2" t="s">
        <v>8502</v>
      </c>
      <c r="G3505" s="2" t="s">
        <v>1</v>
      </c>
      <c r="H3505" s="2" t="s">
        <v>0</v>
      </c>
      <c r="I3505" s="2" t="s">
        <v>8338</v>
      </c>
      <c r="J3505" s="2" t="s">
        <v>8339</v>
      </c>
      <c r="K3505" s="41">
        <v>173</v>
      </c>
      <c r="L3505" s="48">
        <v>173</v>
      </c>
      <c r="M3505" s="49" t="s">
        <v>806</v>
      </c>
      <c r="N3505" s="39" t="s">
        <v>807</v>
      </c>
      <c r="O3505" s="2">
        <v>0</v>
      </c>
      <c r="P3505" s="2">
        <v>0</v>
      </c>
      <c r="Q3505" s="39">
        <v>504.43</v>
      </c>
      <c r="R3505" s="2">
        <v>65.575900000000004</v>
      </c>
      <c r="S3505" s="2">
        <v>0</v>
      </c>
      <c r="T3505" s="2">
        <v>0</v>
      </c>
      <c r="U3505" s="39">
        <v>570.0059</v>
      </c>
      <c r="W3505" s="2" t="s">
        <v>1</v>
      </c>
      <c r="X3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5"/>
      <c r="Z3505"/>
      <c r="AA3505"/>
    </row>
    <row r="3506" spans="5:27" hidden="1">
      <c r="E3506" s="2" t="s">
        <v>8500</v>
      </c>
      <c r="F3506" s="2" t="s">
        <v>8504</v>
      </c>
      <c r="G3506" s="2" t="s">
        <v>1</v>
      </c>
      <c r="H3506" s="2" t="s">
        <v>0</v>
      </c>
      <c r="I3506" s="2" t="s">
        <v>8338</v>
      </c>
      <c r="J3506" s="2" t="s">
        <v>8339</v>
      </c>
      <c r="K3506" s="41">
        <v>174</v>
      </c>
      <c r="L3506" s="48">
        <v>174</v>
      </c>
      <c r="M3506" s="49" t="s">
        <v>118</v>
      </c>
      <c r="N3506" s="39" t="s">
        <v>119</v>
      </c>
      <c r="O3506" s="2">
        <v>0</v>
      </c>
      <c r="P3506" s="2">
        <v>0</v>
      </c>
      <c r="Q3506" s="39">
        <v>34.19</v>
      </c>
      <c r="R3506" s="2">
        <v>4.4447000000000001</v>
      </c>
      <c r="S3506" s="2">
        <v>0</v>
      </c>
      <c r="T3506" s="2">
        <v>0</v>
      </c>
      <c r="U3506" s="39">
        <v>38.634699999999995</v>
      </c>
      <c r="W3506" s="2" t="s">
        <v>1</v>
      </c>
      <c r="X3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6"/>
      <c r="Z3506"/>
      <c r="AA3506"/>
    </row>
    <row r="3507" spans="5:27" hidden="1">
      <c r="E3507" s="2" t="s">
        <v>8500</v>
      </c>
      <c r="F3507" s="2" t="s">
        <v>8504</v>
      </c>
      <c r="G3507" s="2" t="s">
        <v>1</v>
      </c>
      <c r="H3507" s="2" t="s">
        <v>0</v>
      </c>
      <c r="I3507" s="2" t="s">
        <v>8338</v>
      </c>
      <c r="J3507" s="2" t="s">
        <v>8339</v>
      </c>
      <c r="K3507" s="41">
        <v>175</v>
      </c>
      <c r="L3507" s="48">
        <v>175</v>
      </c>
      <c r="M3507" s="49" t="s">
        <v>132</v>
      </c>
      <c r="N3507" s="39" t="s">
        <v>133</v>
      </c>
      <c r="O3507" s="2">
        <v>0</v>
      </c>
      <c r="P3507" s="2">
        <v>0</v>
      </c>
      <c r="Q3507" s="39">
        <v>288</v>
      </c>
      <c r="R3507" s="2">
        <v>37.44</v>
      </c>
      <c r="S3507" s="2">
        <v>0</v>
      </c>
      <c r="T3507" s="2">
        <v>0</v>
      </c>
      <c r="U3507" s="39">
        <v>325.44</v>
      </c>
      <c r="W3507" s="2" t="s">
        <v>1</v>
      </c>
      <c r="X3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7"/>
      <c r="Z3507"/>
      <c r="AA3507"/>
    </row>
    <row r="3508" spans="5:27" hidden="1">
      <c r="E3508" s="2" t="s">
        <v>8500</v>
      </c>
      <c r="F3508" s="2" t="s">
        <v>8504</v>
      </c>
      <c r="G3508" s="2" t="s">
        <v>1</v>
      </c>
      <c r="H3508" s="2" t="s">
        <v>0</v>
      </c>
      <c r="I3508" s="2" t="s">
        <v>8338</v>
      </c>
      <c r="J3508" s="2" t="s">
        <v>8339</v>
      </c>
      <c r="K3508" s="41">
        <v>176</v>
      </c>
      <c r="L3508" s="48">
        <v>176</v>
      </c>
      <c r="M3508" s="49" t="s">
        <v>181</v>
      </c>
      <c r="N3508" s="39" t="s">
        <v>182</v>
      </c>
      <c r="O3508" s="2">
        <v>0</v>
      </c>
      <c r="P3508" s="2">
        <v>0</v>
      </c>
      <c r="Q3508" s="39">
        <v>48.72</v>
      </c>
      <c r="R3508" s="2">
        <v>6.3335999999999997</v>
      </c>
      <c r="S3508" s="2">
        <v>0</v>
      </c>
      <c r="T3508" s="2">
        <v>0</v>
      </c>
      <c r="U3508" s="39">
        <v>55.053599999999996</v>
      </c>
      <c r="W3508" s="2" t="s">
        <v>1</v>
      </c>
      <c r="X3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8"/>
      <c r="Z3508"/>
      <c r="AA3508"/>
    </row>
    <row r="3509" spans="5:27" hidden="1">
      <c r="E3509" s="2" t="s">
        <v>8500</v>
      </c>
      <c r="F3509" s="2" t="s">
        <v>8520</v>
      </c>
      <c r="G3509" s="2" t="s">
        <v>1</v>
      </c>
      <c r="H3509" s="2" t="s">
        <v>0</v>
      </c>
      <c r="I3509" s="2" t="s">
        <v>8338</v>
      </c>
      <c r="J3509" s="2" t="s">
        <v>8339</v>
      </c>
      <c r="K3509" s="41">
        <v>177</v>
      </c>
      <c r="L3509" s="48">
        <v>177</v>
      </c>
      <c r="M3509" s="49" t="s">
        <v>118</v>
      </c>
      <c r="N3509" s="39" t="s">
        <v>119</v>
      </c>
      <c r="O3509" s="2">
        <v>0</v>
      </c>
      <c r="P3509" s="2">
        <v>0</v>
      </c>
      <c r="Q3509" s="39">
        <v>68.37</v>
      </c>
      <c r="R3509" s="2">
        <v>8.8881000000000014</v>
      </c>
      <c r="S3509" s="2">
        <v>0</v>
      </c>
      <c r="T3509" s="2">
        <v>0</v>
      </c>
      <c r="U3509" s="39">
        <v>77.258100000000013</v>
      </c>
      <c r="W3509" s="2" t="s">
        <v>1</v>
      </c>
      <c r="X3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09"/>
      <c r="Z3509"/>
      <c r="AA3509"/>
    </row>
    <row r="3510" spans="5:27" hidden="1">
      <c r="E3510" s="2" t="s">
        <v>8500</v>
      </c>
      <c r="F3510" s="2" t="s">
        <v>8520</v>
      </c>
      <c r="G3510" s="2" t="s">
        <v>1</v>
      </c>
      <c r="H3510" s="2" t="s">
        <v>0</v>
      </c>
      <c r="I3510" s="2" t="s">
        <v>8338</v>
      </c>
      <c r="J3510" s="2" t="s">
        <v>8339</v>
      </c>
      <c r="K3510" s="41">
        <v>178</v>
      </c>
      <c r="L3510" s="48">
        <v>178</v>
      </c>
      <c r="M3510" s="49" t="s">
        <v>118</v>
      </c>
      <c r="N3510" s="39" t="s">
        <v>119</v>
      </c>
      <c r="O3510" s="2">
        <v>0</v>
      </c>
      <c r="P3510" s="2">
        <v>0</v>
      </c>
      <c r="Q3510" s="39">
        <v>78.41</v>
      </c>
      <c r="R3510" s="2">
        <v>10.193300000000001</v>
      </c>
      <c r="S3510" s="2">
        <v>0</v>
      </c>
      <c r="T3510" s="2">
        <v>0</v>
      </c>
      <c r="U3510" s="39">
        <v>88.60329999999999</v>
      </c>
      <c r="W3510" s="2" t="s">
        <v>1</v>
      </c>
      <c r="X3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0"/>
      <c r="Z3510"/>
      <c r="AA3510"/>
    </row>
    <row r="3511" spans="5:27" hidden="1">
      <c r="E3511" s="2" t="s">
        <v>8500</v>
      </c>
      <c r="F3511" s="2" t="s">
        <v>8520</v>
      </c>
      <c r="G3511" s="2" t="s">
        <v>1</v>
      </c>
      <c r="H3511" s="2" t="s">
        <v>0</v>
      </c>
      <c r="I3511" s="2" t="s">
        <v>8338</v>
      </c>
      <c r="J3511" s="2" t="s">
        <v>8339</v>
      </c>
      <c r="K3511" s="41">
        <v>179</v>
      </c>
      <c r="L3511" s="48">
        <v>179</v>
      </c>
      <c r="M3511" s="49" t="s">
        <v>584</v>
      </c>
      <c r="N3511" s="39" t="s">
        <v>585</v>
      </c>
      <c r="O3511" s="2">
        <v>0</v>
      </c>
      <c r="P3511" s="2">
        <v>0</v>
      </c>
      <c r="Q3511" s="39">
        <v>166.03</v>
      </c>
      <c r="R3511" s="2">
        <v>21.5839</v>
      </c>
      <c r="S3511" s="2">
        <v>0</v>
      </c>
      <c r="T3511" s="2">
        <v>0</v>
      </c>
      <c r="U3511" s="39">
        <v>187.6139</v>
      </c>
      <c r="W3511" s="2" t="s">
        <v>1</v>
      </c>
      <c r="X3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1"/>
      <c r="Z3511"/>
      <c r="AA3511"/>
    </row>
    <row r="3512" spans="5:27" hidden="1">
      <c r="E3512" s="2" t="s">
        <v>8500</v>
      </c>
      <c r="F3512" s="2" t="s">
        <v>8520</v>
      </c>
      <c r="G3512" s="2" t="s">
        <v>1</v>
      </c>
      <c r="H3512" s="2" t="s">
        <v>0</v>
      </c>
      <c r="I3512" s="2" t="s">
        <v>8338</v>
      </c>
      <c r="J3512" s="2" t="s">
        <v>8339</v>
      </c>
      <c r="K3512" s="41">
        <v>180</v>
      </c>
      <c r="L3512" s="48">
        <v>180</v>
      </c>
      <c r="M3512" s="49" t="s">
        <v>584</v>
      </c>
      <c r="N3512" s="39" t="s">
        <v>585</v>
      </c>
      <c r="O3512" s="2">
        <v>0</v>
      </c>
      <c r="P3512" s="2">
        <v>0</v>
      </c>
      <c r="Q3512" s="39">
        <v>166.03</v>
      </c>
      <c r="R3512" s="2">
        <v>21.5839</v>
      </c>
      <c r="S3512" s="2">
        <v>0</v>
      </c>
      <c r="T3512" s="2">
        <v>0</v>
      </c>
      <c r="U3512" s="39">
        <v>187.6139</v>
      </c>
      <c r="W3512" s="2" t="s">
        <v>1</v>
      </c>
      <c r="X3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2"/>
      <c r="Z3512"/>
      <c r="AA3512"/>
    </row>
    <row r="3513" spans="5:27" hidden="1">
      <c r="E3513" s="2" t="s">
        <v>8500</v>
      </c>
      <c r="F3513" s="2" t="s">
        <v>8520</v>
      </c>
      <c r="G3513" s="2" t="s">
        <v>1</v>
      </c>
      <c r="H3513" s="2" t="s">
        <v>0</v>
      </c>
      <c r="I3513" s="2" t="s">
        <v>8338</v>
      </c>
      <c r="J3513" s="2" t="s">
        <v>8339</v>
      </c>
      <c r="K3513" s="41">
        <v>181</v>
      </c>
      <c r="L3513" s="48">
        <v>181</v>
      </c>
      <c r="M3513" s="49" t="s">
        <v>584</v>
      </c>
      <c r="N3513" s="39" t="s">
        <v>585</v>
      </c>
      <c r="O3513" s="2">
        <v>0</v>
      </c>
      <c r="P3513" s="2">
        <v>0</v>
      </c>
      <c r="Q3513" s="39">
        <v>166.03</v>
      </c>
      <c r="R3513" s="2">
        <v>21.5839</v>
      </c>
      <c r="S3513" s="2">
        <v>0</v>
      </c>
      <c r="T3513" s="2">
        <v>0</v>
      </c>
      <c r="U3513" s="39">
        <v>187.6139</v>
      </c>
      <c r="W3513" s="2" t="s">
        <v>1</v>
      </c>
      <c r="X3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3"/>
      <c r="Z3513"/>
      <c r="AA3513"/>
    </row>
    <row r="3514" spans="5:27" hidden="1">
      <c r="E3514" s="2" t="s">
        <v>8500</v>
      </c>
      <c r="F3514" s="2" t="s">
        <v>8520</v>
      </c>
      <c r="G3514" s="2" t="s">
        <v>1</v>
      </c>
      <c r="H3514" s="2" t="s">
        <v>0</v>
      </c>
      <c r="I3514" s="2" t="s">
        <v>8338</v>
      </c>
      <c r="J3514" s="2" t="s">
        <v>8339</v>
      </c>
      <c r="K3514" s="41">
        <v>182</v>
      </c>
      <c r="L3514" s="48">
        <v>182</v>
      </c>
      <c r="M3514" s="49" t="s">
        <v>118</v>
      </c>
      <c r="N3514" s="39" t="s">
        <v>119</v>
      </c>
      <c r="O3514" s="2">
        <v>0</v>
      </c>
      <c r="P3514" s="2">
        <v>0</v>
      </c>
      <c r="Q3514" s="39">
        <v>28.18</v>
      </c>
      <c r="R3514" s="2">
        <v>3.6634000000000002</v>
      </c>
      <c r="S3514" s="2">
        <v>0</v>
      </c>
      <c r="T3514" s="2">
        <v>0</v>
      </c>
      <c r="U3514" s="39">
        <v>31.843399999999999</v>
      </c>
      <c r="W3514" s="2" t="s">
        <v>1</v>
      </c>
      <c r="X3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4"/>
      <c r="Z3514"/>
      <c r="AA3514"/>
    </row>
    <row r="3515" spans="5:27" hidden="1">
      <c r="E3515" s="2" t="s">
        <v>8500</v>
      </c>
      <c r="F3515" s="2" t="s">
        <v>8520</v>
      </c>
      <c r="G3515" s="2" t="s">
        <v>1</v>
      </c>
      <c r="H3515" s="2" t="s">
        <v>0</v>
      </c>
      <c r="I3515" s="2" t="s">
        <v>8338</v>
      </c>
      <c r="J3515" s="2" t="s">
        <v>8339</v>
      </c>
      <c r="K3515" s="41">
        <v>183</v>
      </c>
      <c r="L3515" s="48">
        <v>183</v>
      </c>
      <c r="M3515" s="49" t="s">
        <v>118</v>
      </c>
      <c r="N3515" s="39" t="s">
        <v>119</v>
      </c>
      <c r="O3515" s="2">
        <v>0</v>
      </c>
      <c r="P3515" s="2">
        <v>0</v>
      </c>
      <c r="Q3515" s="39">
        <v>9.23</v>
      </c>
      <c r="R3515" s="2">
        <v>1.1999000000000002</v>
      </c>
      <c r="S3515" s="2">
        <v>0</v>
      </c>
      <c r="T3515" s="2">
        <v>0</v>
      </c>
      <c r="U3515" s="39">
        <v>10.4299</v>
      </c>
      <c r="W3515" s="2" t="s">
        <v>1</v>
      </c>
      <c r="X3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5"/>
      <c r="Z3515"/>
      <c r="AA3515"/>
    </row>
    <row r="3516" spans="5:27" hidden="1">
      <c r="E3516" s="2" t="s">
        <v>8500</v>
      </c>
      <c r="F3516" s="2" t="s">
        <v>8520</v>
      </c>
      <c r="G3516" s="2" t="s">
        <v>1</v>
      </c>
      <c r="H3516" s="2" t="s">
        <v>0</v>
      </c>
      <c r="I3516" s="2" t="s">
        <v>8338</v>
      </c>
      <c r="J3516" s="2" t="s">
        <v>8339</v>
      </c>
      <c r="K3516" s="41">
        <v>184</v>
      </c>
      <c r="L3516" s="48">
        <v>184</v>
      </c>
      <c r="M3516" s="49" t="s">
        <v>118</v>
      </c>
      <c r="N3516" s="39" t="s">
        <v>119</v>
      </c>
      <c r="O3516" s="2">
        <v>0</v>
      </c>
      <c r="P3516" s="2">
        <v>0</v>
      </c>
      <c r="Q3516" s="39">
        <v>68.37</v>
      </c>
      <c r="R3516" s="2">
        <v>8.8881000000000014</v>
      </c>
      <c r="S3516" s="2">
        <v>0</v>
      </c>
      <c r="T3516" s="2">
        <v>0</v>
      </c>
      <c r="U3516" s="39">
        <v>77.258100000000013</v>
      </c>
      <c r="W3516" s="2" t="s">
        <v>1</v>
      </c>
      <c r="X3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6"/>
      <c r="Z3516"/>
      <c r="AA3516"/>
    </row>
    <row r="3517" spans="5:27" hidden="1">
      <c r="E3517" s="2" t="s">
        <v>8500</v>
      </c>
      <c r="F3517" s="2" t="s">
        <v>8520</v>
      </c>
      <c r="G3517" s="2" t="s">
        <v>1</v>
      </c>
      <c r="H3517" s="2" t="s">
        <v>0</v>
      </c>
      <c r="I3517" s="2" t="s">
        <v>8338</v>
      </c>
      <c r="J3517" s="2" t="s">
        <v>8339</v>
      </c>
      <c r="K3517" s="41">
        <v>185</v>
      </c>
      <c r="L3517" s="48">
        <v>185</v>
      </c>
      <c r="M3517" s="49" t="s">
        <v>118</v>
      </c>
      <c r="N3517" s="39" t="s">
        <v>119</v>
      </c>
      <c r="O3517" s="2">
        <v>0</v>
      </c>
      <c r="P3517" s="2">
        <v>0</v>
      </c>
      <c r="Q3517" s="39">
        <v>304.73</v>
      </c>
      <c r="R3517" s="2">
        <v>39.614900000000006</v>
      </c>
      <c r="S3517" s="2">
        <v>0</v>
      </c>
      <c r="T3517" s="2">
        <v>0</v>
      </c>
      <c r="U3517" s="39">
        <v>344.34490000000005</v>
      </c>
      <c r="W3517" s="2" t="s">
        <v>1</v>
      </c>
      <c r="X3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7"/>
      <c r="Z3517"/>
      <c r="AA3517"/>
    </row>
    <row r="3518" spans="5:27" hidden="1">
      <c r="E3518" s="2" t="s">
        <v>8500</v>
      </c>
      <c r="F3518" s="2" t="s">
        <v>8520</v>
      </c>
      <c r="G3518" s="2" t="s">
        <v>1</v>
      </c>
      <c r="H3518" s="2" t="s">
        <v>0</v>
      </c>
      <c r="I3518" s="2" t="s">
        <v>8338</v>
      </c>
      <c r="J3518" s="2" t="s">
        <v>8339</v>
      </c>
      <c r="K3518" s="41">
        <v>186</v>
      </c>
      <c r="L3518" s="48">
        <v>186</v>
      </c>
      <c r="M3518" s="49" t="s">
        <v>118</v>
      </c>
      <c r="N3518" s="39" t="s">
        <v>119</v>
      </c>
      <c r="O3518" s="2">
        <v>0</v>
      </c>
      <c r="P3518" s="2">
        <v>0</v>
      </c>
      <c r="Q3518" s="39">
        <v>102.56</v>
      </c>
      <c r="R3518" s="2">
        <v>13.332800000000001</v>
      </c>
      <c r="S3518" s="2">
        <v>0</v>
      </c>
      <c r="T3518" s="2">
        <v>0</v>
      </c>
      <c r="U3518" s="39">
        <v>115.89280000000001</v>
      </c>
      <c r="W3518" s="2" t="s">
        <v>1</v>
      </c>
      <c r="X3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8"/>
      <c r="Z3518"/>
      <c r="AA3518"/>
    </row>
    <row r="3519" spans="5:27" hidden="1">
      <c r="E3519" s="2" t="s">
        <v>8500</v>
      </c>
      <c r="F3519" s="2" t="s">
        <v>8520</v>
      </c>
      <c r="G3519" s="2" t="s">
        <v>1</v>
      </c>
      <c r="H3519" s="2" t="s">
        <v>0</v>
      </c>
      <c r="I3519" s="2" t="s">
        <v>8338</v>
      </c>
      <c r="J3519" s="2" t="s">
        <v>8339</v>
      </c>
      <c r="K3519" s="41">
        <v>187</v>
      </c>
      <c r="L3519" s="48">
        <v>187</v>
      </c>
      <c r="M3519" s="49" t="s">
        <v>118</v>
      </c>
      <c r="N3519" s="39" t="s">
        <v>119</v>
      </c>
      <c r="O3519" s="2">
        <v>0</v>
      </c>
      <c r="P3519" s="2">
        <v>0</v>
      </c>
      <c r="Q3519" s="39">
        <v>1264.8699999999999</v>
      </c>
      <c r="R3519" s="2">
        <v>164.4331</v>
      </c>
      <c r="S3519" s="2">
        <v>0</v>
      </c>
      <c r="T3519" s="2">
        <v>0</v>
      </c>
      <c r="U3519" s="39">
        <v>1429.3030999999999</v>
      </c>
      <c r="W3519" s="2" t="s">
        <v>1</v>
      </c>
      <c r="X3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19"/>
      <c r="Z3519"/>
      <c r="AA3519"/>
    </row>
    <row r="3520" spans="5:27" hidden="1">
      <c r="E3520" s="2" t="s">
        <v>8500</v>
      </c>
      <c r="F3520" s="2" t="s">
        <v>8503</v>
      </c>
      <c r="G3520" s="2" t="s">
        <v>1</v>
      </c>
      <c r="H3520" s="2" t="s">
        <v>0</v>
      </c>
      <c r="I3520" s="2" t="s">
        <v>8338</v>
      </c>
      <c r="J3520" s="2" t="s">
        <v>8339</v>
      </c>
      <c r="K3520" s="41">
        <v>188</v>
      </c>
      <c r="L3520" s="48">
        <v>188</v>
      </c>
      <c r="M3520" s="49"/>
      <c r="N3520" s="39" t="s">
        <v>8557</v>
      </c>
      <c r="O3520" s="2">
        <v>0</v>
      </c>
      <c r="P3520" s="2">
        <v>0</v>
      </c>
      <c r="Q3520" s="39">
        <v>68.14</v>
      </c>
      <c r="R3520" s="2">
        <v>8.8582000000000001</v>
      </c>
      <c r="S3520" s="2">
        <v>0</v>
      </c>
      <c r="T3520" s="2">
        <v>0</v>
      </c>
      <c r="U3520" s="39">
        <v>76.998199999999997</v>
      </c>
      <c r="V3520" s="2" t="s">
        <v>8556</v>
      </c>
      <c r="W3520" s="2" t="s">
        <v>1</v>
      </c>
      <c r="X3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0"/>
      <c r="Z3520"/>
      <c r="AA3520"/>
    </row>
    <row r="3521" spans="5:27" hidden="1">
      <c r="E3521" s="2" t="s">
        <v>8500</v>
      </c>
      <c r="F3521" s="2" t="s">
        <v>8503</v>
      </c>
      <c r="G3521" s="2" t="s">
        <v>1</v>
      </c>
      <c r="H3521" s="2" t="s">
        <v>0</v>
      </c>
      <c r="I3521" s="2" t="s">
        <v>8338</v>
      </c>
      <c r="J3521" s="2" t="s">
        <v>8339</v>
      </c>
      <c r="K3521" s="41">
        <v>189</v>
      </c>
      <c r="L3521" s="48">
        <v>189</v>
      </c>
      <c r="M3521" s="49" t="s">
        <v>8424</v>
      </c>
      <c r="N3521" s="39" t="s">
        <v>8425</v>
      </c>
      <c r="O3521" s="2">
        <v>0</v>
      </c>
      <c r="P3521" s="2">
        <v>0</v>
      </c>
      <c r="Q3521" s="39">
        <v>47.4</v>
      </c>
      <c r="R3521" s="2">
        <v>6.1619999999999999</v>
      </c>
      <c r="S3521" s="2">
        <v>0</v>
      </c>
      <c r="T3521" s="2">
        <v>0</v>
      </c>
      <c r="U3521" s="39">
        <v>53.561999999999998</v>
      </c>
      <c r="W3521" s="2" t="s">
        <v>1</v>
      </c>
      <c r="X3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1"/>
      <c r="Z3521"/>
      <c r="AA3521"/>
    </row>
    <row r="3522" spans="5:27" hidden="1">
      <c r="E3522" s="2" t="s">
        <v>8500</v>
      </c>
      <c r="F3522" s="2" t="s">
        <v>8503</v>
      </c>
      <c r="G3522" s="2" t="s">
        <v>1</v>
      </c>
      <c r="H3522" s="2" t="s">
        <v>0</v>
      </c>
      <c r="I3522" s="2" t="s">
        <v>8338</v>
      </c>
      <c r="J3522" s="2" t="s">
        <v>8339</v>
      </c>
      <c r="K3522" s="41">
        <v>190</v>
      </c>
      <c r="L3522" s="48">
        <v>190</v>
      </c>
      <c r="M3522" s="49" t="s">
        <v>1066</v>
      </c>
      <c r="N3522" s="39" t="s">
        <v>1067</v>
      </c>
      <c r="O3522" s="2">
        <v>0</v>
      </c>
      <c r="P3522" s="2">
        <v>0</v>
      </c>
      <c r="Q3522" s="39">
        <v>133.91999999999999</v>
      </c>
      <c r="R3522" s="2">
        <v>17.409599999999998</v>
      </c>
      <c r="S3522" s="2">
        <v>0</v>
      </c>
      <c r="T3522" s="2">
        <v>0</v>
      </c>
      <c r="U3522" s="39">
        <v>151.32959999999997</v>
      </c>
      <c r="W3522" s="2" t="s">
        <v>1</v>
      </c>
      <c r="X3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2"/>
      <c r="Z3522"/>
      <c r="AA3522"/>
    </row>
    <row r="3523" spans="5:27" hidden="1">
      <c r="E3523" s="2" t="s">
        <v>8500</v>
      </c>
      <c r="F3523" s="2" t="s">
        <v>8503</v>
      </c>
      <c r="G3523" s="2" t="s">
        <v>1</v>
      </c>
      <c r="H3523" s="2" t="s">
        <v>0</v>
      </c>
      <c r="I3523" s="2" t="s">
        <v>8338</v>
      </c>
      <c r="J3523" s="2" t="s">
        <v>8339</v>
      </c>
      <c r="K3523" s="41">
        <v>191</v>
      </c>
      <c r="L3523" s="48">
        <v>191</v>
      </c>
      <c r="M3523" s="49" t="s">
        <v>7848</v>
      </c>
      <c r="N3523" s="39" t="s">
        <v>7847</v>
      </c>
      <c r="O3523" s="2">
        <v>0</v>
      </c>
      <c r="P3523" s="2">
        <v>0</v>
      </c>
      <c r="Q3523" s="39">
        <v>0</v>
      </c>
      <c r="R3523" s="2">
        <v>0</v>
      </c>
      <c r="S3523" s="2">
        <v>0</v>
      </c>
      <c r="T3523" s="2">
        <v>0</v>
      </c>
      <c r="U3523" s="39">
        <v>0</v>
      </c>
      <c r="W3523" s="2" t="s">
        <v>1</v>
      </c>
      <c r="X3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3"/>
      <c r="Z3523"/>
      <c r="AA3523"/>
    </row>
    <row r="3524" spans="5:27" hidden="1">
      <c r="E3524" s="2" t="s">
        <v>8500</v>
      </c>
      <c r="F3524" s="2" t="s">
        <v>8503</v>
      </c>
      <c r="G3524" s="2" t="s">
        <v>1</v>
      </c>
      <c r="H3524" s="2" t="s">
        <v>0</v>
      </c>
      <c r="I3524" s="2" t="s">
        <v>8338</v>
      </c>
      <c r="J3524" s="2" t="s">
        <v>8339</v>
      </c>
      <c r="K3524" s="41">
        <v>192</v>
      </c>
      <c r="L3524" s="48">
        <v>192</v>
      </c>
      <c r="M3524" s="49" t="s">
        <v>7848</v>
      </c>
      <c r="N3524" s="39" t="s">
        <v>7847</v>
      </c>
      <c r="O3524" s="2">
        <v>0</v>
      </c>
      <c r="P3524" s="2">
        <v>0</v>
      </c>
      <c r="Q3524" s="39">
        <v>0</v>
      </c>
      <c r="R3524" s="2">
        <v>0</v>
      </c>
      <c r="S3524" s="2">
        <v>0</v>
      </c>
      <c r="T3524" s="2">
        <v>0</v>
      </c>
      <c r="U3524" s="39">
        <v>0</v>
      </c>
      <c r="W3524" s="2" t="s">
        <v>1</v>
      </c>
      <c r="X3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4"/>
      <c r="Z3524"/>
      <c r="AA3524"/>
    </row>
    <row r="3525" spans="5:27" hidden="1">
      <c r="E3525" s="2" t="s">
        <v>8500</v>
      </c>
      <c r="F3525" s="2" t="s">
        <v>8503</v>
      </c>
      <c r="G3525" s="2" t="s">
        <v>1</v>
      </c>
      <c r="H3525" s="2" t="s">
        <v>0</v>
      </c>
      <c r="I3525" s="2" t="s">
        <v>8338</v>
      </c>
      <c r="J3525" s="2" t="s">
        <v>8339</v>
      </c>
      <c r="K3525" s="41">
        <v>193</v>
      </c>
      <c r="L3525" s="48">
        <v>193</v>
      </c>
      <c r="M3525" s="49" t="s">
        <v>118</v>
      </c>
      <c r="N3525" s="39" t="s">
        <v>119</v>
      </c>
      <c r="O3525" s="2">
        <v>0</v>
      </c>
      <c r="P3525" s="2">
        <v>0</v>
      </c>
      <c r="Q3525" s="39">
        <v>752.83</v>
      </c>
      <c r="R3525" s="2">
        <v>97.867900000000006</v>
      </c>
      <c r="S3525" s="2">
        <v>0</v>
      </c>
      <c r="T3525" s="2">
        <v>0</v>
      </c>
      <c r="U3525" s="39">
        <v>850.6979</v>
      </c>
      <c r="W3525" s="2" t="s">
        <v>1</v>
      </c>
      <c r="X3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5"/>
      <c r="Z3525"/>
      <c r="AA3525"/>
    </row>
    <row r="3526" spans="5:27" hidden="1">
      <c r="E3526" s="2" t="s">
        <v>8500</v>
      </c>
      <c r="F3526" s="2" t="s">
        <v>8503</v>
      </c>
      <c r="G3526" s="2" t="s">
        <v>1</v>
      </c>
      <c r="H3526" s="2" t="s">
        <v>0</v>
      </c>
      <c r="I3526" s="2" t="s">
        <v>8338</v>
      </c>
      <c r="J3526" s="2" t="s">
        <v>8339</v>
      </c>
      <c r="K3526" s="41">
        <v>194</v>
      </c>
      <c r="L3526" s="48">
        <v>194</v>
      </c>
      <c r="M3526" s="49" t="s">
        <v>118</v>
      </c>
      <c r="N3526" s="39" t="s">
        <v>119</v>
      </c>
      <c r="O3526" s="2">
        <v>0</v>
      </c>
      <c r="P3526" s="2">
        <v>0</v>
      </c>
      <c r="Q3526" s="39">
        <v>78.98</v>
      </c>
      <c r="R3526" s="2">
        <v>10.2674</v>
      </c>
      <c r="S3526" s="2">
        <v>0</v>
      </c>
      <c r="T3526" s="2">
        <v>0</v>
      </c>
      <c r="U3526" s="39">
        <v>89.247399999999999</v>
      </c>
      <c r="W3526" s="2" t="s">
        <v>1</v>
      </c>
      <c r="X3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6"/>
      <c r="Z3526"/>
      <c r="AA3526"/>
    </row>
    <row r="3527" spans="5:27" hidden="1">
      <c r="E3527" s="2" t="s">
        <v>8500</v>
      </c>
      <c r="F3527" s="2" t="s">
        <v>8503</v>
      </c>
      <c r="G3527" s="2" t="s">
        <v>1</v>
      </c>
      <c r="H3527" s="2" t="s">
        <v>0</v>
      </c>
      <c r="I3527" s="2" t="s">
        <v>8338</v>
      </c>
      <c r="J3527" s="2" t="s">
        <v>8339</v>
      </c>
      <c r="K3527" s="41">
        <v>195</v>
      </c>
      <c r="L3527" s="48">
        <v>195</v>
      </c>
      <c r="M3527" s="49" t="s">
        <v>7848</v>
      </c>
      <c r="N3527" s="39" t="s">
        <v>7847</v>
      </c>
      <c r="O3527" s="2">
        <v>0</v>
      </c>
      <c r="P3527" s="2">
        <v>0</v>
      </c>
      <c r="Q3527" s="39">
        <v>0</v>
      </c>
      <c r="R3527" s="2">
        <v>0</v>
      </c>
      <c r="S3527" s="2">
        <v>0</v>
      </c>
      <c r="T3527" s="2">
        <v>0</v>
      </c>
      <c r="U3527" s="39">
        <v>0</v>
      </c>
      <c r="W3527" s="2" t="s">
        <v>1</v>
      </c>
      <c r="X3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7"/>
      <c r="Z3527"/>
      <c r="AA3527"/>
    </row>
    <row r="3528" spans="5:27" hidden="1">
      <c r="E3528" s="2" t="s">
        <v>8500</v>
      </c>
      <c r="F3528" s="2" t="s">
        <v>8503</v>
      </c>
      <c r="G3528" s="2" t="s">
        <v>1</v>
      </c>
      <c r="H3528" s="2" t="s">
        <v>0</v>
      </c>
      <c r="I3528" s="2" t="s">
        <v>8338</v>
      </c>
      <c r="J3528" s="2" t="s">
        <v>8339</v>
      </c>
      <c r="K3528" s="41">
        <v>196</v>
      </c>
      <c r="L3528" s="48">
        <v>196</v>
      </c>
      <c r="M3528" s="49" t="s">
        <v>7848</v>
      </c>
      <c r="N3528" s="39" t="s">
        <v>7847</v>
      </c>
      <c r="O3528" s="2">
        <v>0</v>
      </c>
      <c r="P3528" s="2">
        <v>0</v>
      </c>
      <c r="Q3528" s="39">
        <v>0</v>
      </c>
      <c r="R3528" s="2">
        <v>0</v>
      </c>
      <c r="S3528" s="2">
        <v>0</v>
      </c>
      <c r="T3528" s="2">
        <v>0</v>
      </c>
      <c r="U3528" s="39">
        <v>0</v>
      </c>
      <c r="W3528" s="2" t="s">
        <v>1</v>
      </c>
      <c r="X3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8"/>
      <c r="Z3528"/>
      <c r="AA3528"/>
    </row>
    <row r="3529" spans="5:27" hidden="1">
      <c r="E3529" s="2" t="s">
        <v>8500</v>
      </c>
      <c r="F3529" s="2" t="s">
        <v>8503</v>
      </c>
      <c r="G3529" s="2" t="s">
        <v>1</v>
      </c>
      <c r="H3529" s="2" t="s">
        <v>0</v>
      </c>
      <c r="I3529" s="2" t="s">
        <v>8338</v>
      </c>
      <c r="J3529" s="2" t="s">
        <v>8339</v>
      </c>
      <c r="K3529" s="41">
        <v>197</v>
      </c>
      <c r="L3529" s="48">
        <v>197</v>
      </c>
      <c r="M3529" s="49" t="s">
        <v>85</v>
      </c>
      <c r="N3529" s="39" t="s">
        <v>86</v>
      </c>
      <c r="O3529" s="2">
        <v>0</v>
      </c>
      <c r="P3529" s="2">
        <v>0</v>
      </c>
      <c r="Q3529" s="39">
        <v>269.27999999999997</v>
      </c>
      <c r="R3529" s="2">
        <v>35.006399999999999</v>
      </c>
      <c r="S3529" s="2">
        <v>0</v>
      </c>
      <c r="T3529" s="2">
        <v>0</v>
      </c>
      <c r="U3529" s="39">
        <v>304.28639999999996</v>
      </c>
      <c r="W3529" s="2" t="s">
        <v>1</v>
      </c>
      <c r="X3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29"/>
      <c r="Z3529"/>
      <c r="AA3529"/>
    </row>
    <row r="3530" spans="5:27" hidden="1">
      <c r="E3530" s="2" t="s">
        <v>8500</v>
      </c>
      <c r="F3530" s="2" t="s">
        <v>8503</v>
      </c>
      <c r="G3530" s="2" t="s">
        <v>1</v>
      </c>
      <c r="H3530" s="2" t="s">
        <v>0</v>
      </c>
      <c r="I3530" s="2" t="s">
        <v>8338</v>
      </c>
      <c r="J3530" s="2" t="s">
        <v>8339</v>
      </c>
      <c r="K3530" s="41">
        <v>198</v>
      </c>
      <c r="L3530" s="48">
        <v>198</v>
      </c>
      <c r="M3530" s="49" t="s">
        <v>1182</v>
      </c>
      <c r="N3530" s="39" t="s">
        <v>1183</v>
      </c>
      <c r="O3530" s="2">
        <v>0</v>
      </c>
      <c r="P3530" s="2">
        <v>0</v>
      </c>
      <c r="Q3530" s="39">
        <v>140.93</v>
      </c>
      <c r="R3530" s="2">
        <v>18.320900000000002</v>
      </c>
      <c r="S3530" s="2">
        <v>0</v>
      </c>
      <c r="T3530" s="2">
        <v>0</v>
      </c>
      <c r="U3530" s="39">
        <v>159.2509</v>
      </c>
      <c r="W3530" s="2" t="s">
        <v>1</v>
      </c>
      <c r="X3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0"/>
      <c r="Z3530"/>
      <c r="AA3530"/>
    </row>
    <row r="3531" spans="5:27" hidden="1">
      <c r="E3531" s="2" t="s">
        <v>8500</v>
      </c>
      <c r="F3531" s="2" t="s">
        <v>8503</v>
      </c>
      <c r="G3531" s="2" t="s">
        <v>1</v>
      </c>
      <c r="H3531" s="2" t="s">
        <v>0</v>
      </c>
      <c r="I3531" s="2" t="s">
        <v>8338</v>
      </c>
      <c r="J3531" s="2" t="s">
        <v>8339</v>
      </c>
      <c r="K3531" s="41">
        <v>199</v>
      </c>
      <c r="L3531" s="48">
        <v>199</v>
      </c>
      <c r="M3531" s="49" t="s">
        <v>8053</v>
      </c>
      <c r="N3531" s="39" t="s">
        <v>8054</v>
      </c>
      <c r="O3531" s="2">
        <v>0</v>
      </c>
      <c r="P3531" s="2">
        <v>0</v>
      </c>
      <c r="Q3531" s="39">
        <v>348.67</v>
      </c>
      <c r="R3531" s="2">
        <v>45.327100000000002</v>
      </c>
      <c r="S3531" s="2">
        <v>0</v>
      </c>
      <c r="T3531" s="2">
        <v>0</v>
      </c>
      <c r="U3531" s="39">
        <v>393.99710000000005</v>
      </c>
      <c r="W3531" s="2" t="s">
        <v>1</v>
      </c>
      <c r="X3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1"/>
      <c r="Z3531"/>
      <c r="AA3531"/>
    </row>
    <row r="3532" spans="5:27" hidden="1">
      <c r="E3532" s="2" t="s">
        <v>8500</v>
      </c>
      <c r="F3532" s="2" t="s">
        <v>8503</v>
      </c>
      <c r="G3532" s="2" t="s">
        <v>1</v>
      </c>
      <c r="H3532" s="2" t="s">
        <v>0</v>
      </c>
      <c r="I3532" s="2" t="s">
        <v>8338</v>
      </c>
      <c r="J3532" s="2" t="s">
        <v>8339</v>
      </c>
      <c r="K3532" s="41">
        <v>200</v>
      </c>
      <c r="L3532" s="48">
        <v>200</v>
      </c>
      <c r="M3532" s="49" t="s">
        <v>333</v>
      </c>
      <c r="N3532" s="39" t="s">
        <v>334</v>
      </c>
      <c r="O3532" s="2">
        <v>0</v>
      </c>
      <c r="P3532" s="2">
        <v>0</v>
      </c>
      <c r="Q3532" s="39">
        <v>71.08</v>
      </c>
      <c r="R3532" s="2">
        <v>9.2403999999999993</v>
      </c>
      <c r="S3532" s="2">
        <v>0</v>
      </c>
      <c r="T3532" s="2">
        <v>0</v>
      </c>
      <c r="U3532" s="39">
        <v>80.320399999999992</v>
      </c>
      <c r="W3532" s="2" t="s">
        <v>1</v>
      </c>
      <c r="X3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2"/>
      <c r="Z3532"/>
      <c r="AA3532"/>
    </row>
    <row r="3533" spans="5:27" hidden="1">
      <c r="E3533" s="2" t="s">
        <v>8500</v>
      </c>
      <c r="F3533" s="2" t="s">
        <v>8503</v>
      </c>
      <c r="G3533" s="2" t="s">
        <v>1</v>
      </c>
      <c r="H3533" s="2" t="s">
        <v>0</v>
      </c>
      <c r="I3533" s="2" t="s">
        <v>8338</v>
      </c>
      <c r="J3533" s="2" t="s">
        <v>8339</v>
      </c>
      <c r="K3533" s="41">
        <v>201</v>
      </c>
      <c r="L3533" s="48">
        <v>201</v>
      </c>
      <c r="M3533" s="49" t="s">
        <v>7871</v>
      </c>
      <c r="N3533" s="39" t="s">
        <v>7872</v>
      </c>
      <c r="O3533" s="2">
        <v>0</v>
      </c>
      <c r="P3533" s="2">
        <v>0</v>
      </c>
      <c r="Q3533" s="39">
        <v>92.3</v>
      </c>
      <c r="R3533" s="2">
        <v>11.999000000000001</v>
      </c>
      <c r="S3533" s="2">
        <v>0</v>
      </c>
      <c r="T3533" s="2">
        <v>0</v>
      </c>
      <c r="U3533" s="39">
        <v>104.29899999999999</v>
      </c>
      <c r="W3533" s="2" t="s">
        <v>1</v>
      </c>
      <c r="X3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3"/>
      <c r="Z3533"/>
      <c r="AA3533"/>
    </row>
    <row r="3534" spans="5:27" hidden="1">
      <c r="E3534" s="2" t="s">
        <v>8500</v>
      </c>
      <c r="F3534" s="2" t="s">
        <v>8519</v>
      </c>
      <c r="G3534" s="2" t="s">
        <v>1</v>
      </c>
      <c r="H3534" s="2" t="s">
        <v>0</v>
      </c>
      <c r="I3534" s="2" t="s">
        <v>8338</v>
      </c>
      <c r="J3534" s="2" t="s">
        <v>8339</v>
      </c>
      <c r="K3534" s="41">
        <v>202</v>
      </c>
      <c r="L3534" s="48">
        <v>202</v>
      </c>
      <c r="M3534" s="49" t="s">
        <v>333</v>
      </c>
      <c r="N3534" s="39" t="s">
        <v>334</v>
      </c>
      <c r="O3534" s="2">
        <v>0</v>
      </c>
      <c r="P3534" s="2">
        <v>0</v>
      </c>
      <c r="Q3534" s="39">
        <v>35.54</v>
      </c>
      <c r="R3534" s="2">
        <v>4.6201999999999996</v>
      </c>
      <c r="S3534" s="2">
        <v>0</v>
      </c>
      <c r="T3534" s="2">
        <v>0</v>
      </c>
      <c r="U3534" s="39">
        <v>40.160199999999996</v>
      </c>
      <c r="W3534" s="2" t="s">
        <v>1</v>
      </c>
      <c r="X3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4"/>
      <c r="Z3534"/>
      <c r="AA3534"/>
    </row>
    <row r="3535" spans="5:27" hidden="1">
      <c r="E3535" s="2" t="s">
        <v>8500</v>
      </c>
      <c r="F3535" s="2" t="s">
        <v>8519</v>
      </c>
      <c r="G3535" s="2" t="s">
        <v>1</v>
      </c>
      <c r="H3535" s="2" t="s">
        <v>0</v>
      </c>
      <c r="I3535" s="2" t="s">
        <v>8338</v>
      </c>
      <c r="J3535" s="2" t="s">
        <v>8339</v>
      </c>
      <c r="K3535" s="41">
        <v>203</v>
      </c>
      <c r="L3535" s="48">
        <v>203</v>
      </c>
      <c r="M3535" s="49" t="s">
        <v>558</v>
      </c>
      <c r="N3535" s="39" t="s">
        <v>559</v>
      </c>
      <c r="O3535" s="2">
        <v>0</v>
      </c>
      <c r="P3535" s="2">
        <v>0</v>
      </c>
      <c r="Q3535" s="39">
        <v>663.72</v>
      </c>
      <c r="R3535" s="2">
        <v>86.283600000000007</v>
      </c>
      <c r="S3535" s="2">
        <v>0</v>
      </c>
      <c r="T3535" s="2">
        <v>0</v>
      </c>
      <c r="U3535" s="39">
        <v>750.00360000000001</v>
      </c>
      <c r="W3535" s="2" t="s">
        <v>1</v>
      </c>
      <c r="X3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5"/>
      <c r="Z3535"/>
      <c r="AA3535"/>
    </row>
    <row r="3536" spans="5:27" hidden="1">
      <c r="E3536" s="2" t="s">
        <v>8500</v>
      </c>
      <c r="F3536" s="2" t="s">
        <v>8501</v>
      </c>
      <c r="G3536" s="2" t="s">
        <v>1</v>
      </c>
      <c r="H3536" s="2" t="s">
        <v>0</v>
      </c>
      <c r="I3536" s="2" t="s">
        <v>8338</v>
      </c>
      <c r="J3536" s="2" t="s">
        <v>8339</v>
      </c>
      <c r="K3536" s="41">
        <v>204</v>
      </c>
      <c r="L3536" s="48">
        <v>204</v>
      </c>
      <c r="M3536" s="49" t="s">
        <v>741</v>
      </c>
      <c r="N3536" s="39" t="s">
        <v>742</v>
      </c>
      <c r="O3536" s="2">
        <v>0</v>
      </c>
      <c r="P3536" s="2">
        <v>0</v>
      </c>
      <c r="Q3536" s="39">
        <v>40.36</v>
      </c>
      <c r="R3536" s="2">
        <v>5.2468000000000004</v>
      </c>
      <c r="S3536" s="2">
        <v>0</v>
      </c>
      <c r="T3536" s="2">
        <v>0</v>
      </c>
      <c r="U3536" s="39">
        <v>45.6068</v>
      </c>
      <c r="W3536" s="2" t="s">
        <v>1</v>
      </c>
      <c r="X3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6"/>
      <c r="Z3536"/>
      <c r="AA3536"/>
    </row>
    <row r="3537" spans="5:27" hidden="1">
      <c r="E3537" s="2" t="s">
        <v>8500</v>
      </c>
      <c r="F3537" s="2" t="s">
        <v>8501</v>
      </c>
      <c r="G3537" s="2" t="s">
        <v>1</v>
      </c>
      <c r="H3537" s="2" t="s">
        <v>0</v>
      </c>
      <c r="I3537" s="2" t="s">
        <v>8338</v>
      </c>
      <c r="J3537" s="2" t="s">
        <v>8339</v>
      </c>
      <c r="K3537" s="41">
        <v>205</v>
      </c>
      <c r="L3537" s="48">
        <v>205</v>
      </c>
      <c r="M3537" s="49" t="s">
        <v>1066</v>
      </c>
      <c r="N3537" s="39" t="s">
        <v>1067</v>
      </c>
      <c r="O3537" s="2">
        <v>0</v>
      </c>
      <c r="P3537" s="2">
        <v>0</v>
      </c>
      <c r="Q3537" s="39">
        <v>104.95</v>
      </c>
      <c r="R3537" s="2">
        <v>13.643500000000001</v>
      </c>
      <c r="S3537" s="2">
        <v>0</v>
      </c>
      <c r="T3537" s="2">
        <v>0</v>
      </c>
      <c r="U3537" s="39">
        <v>118.59350000000001</v>
      </c>
      <c r="W3537" s="2" t="s">
        <v>1</v>
      </c>
      <c r="X3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7"/>
      <c r="Z3537"/>
      <c r="AA3537"/>
    </row>
    <row r="3538" spans="5:27" hidden="1">
      <c r="E3538" s="2" t="s">
        <v>8500</v>
      </c>
      <c r="F3538" s="2" t="s">
        <v>8501</v>
      </c>
      <c r="G3538" s="2" t="s">
        <v>1</v>
      </c>
      <c r="H3538" s="2" t="s">
        <v>0</v>
      </c>
      <c r="I3538" s="2" t="s">
        <v>8338</v>
      </c>
      <c r="J3538" s="2" t="s">
        <v>8339</v>
      </c>
      <c r="K3538" s="41">
        <v>206</v>
      </c>
      <c r="L3538" s="48">
        <v>206</v>
      </c>
      <c r="M3538" s="49" t="s">
        <v>118</v>
      </c>
      <c r="N3538" s="39" t="s">
        <v>119</v>
      </c>
      <c r="O3538" s="2">
        <v>0</v>
      </c>
      <c r="P3538" s="2">
        <v>0</v>
      </c>
      <c r="Q3538" s="39">
        <v>475.33</v>
      </c>
      <c r="R3538" s="2">
        <v>61.792900000000003</v>
      </c>
      <c r="S3538" s="2">
        <v>0</v>
      </c>
      <c r="T3538" s="2">
        <v>0</v>
      </c>
      <c r="U3538" s="39">
        <v>537.12289999999996</v>
      </c>
      <c r="W3538" s="2" t="s">
        <v>1</v>
      </c>
      <c r="X3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8"/>
      <c r="Z3538"/>
      <c r="AA3538"/>
    </row>
    <row r="3539" spans="5:27" hidden="1">
      <c r="E3539" s="2" t="s">
        <v>8500</v>
      </c>
      <c r="F3539" s="2" t="s">
        <v>8501</v>
      </c>
      <c r="G3539" s="2" t="s">
        <v>1</v>
      </c>
      <c r="H3539" s="2" t="s">
        <v>0</v>
      </c>
      <c r="I3539" s="2" t="s">
        <v>8338</v>
      </c>
      <c r="J3539" s="2" t="s">
        <v>8339</v>
      </c>
      <c r="K3539" s="41">
        <v>207</v>
      </c>
      <c r="L3539" s="48">
        <v>207</v>
      </c>
      <c r="M3539" s="49" t="s">
        <v>189</v>
      </c>
      <c r="N3539" s="39" t="s">
        <v>190</v>
      </c>
      <c r="O3539" s="2">
        <v>0</v>
      </c>
      <c r="P3539" s="2">
        <v>0</v>
      </c>
      <c r="Q3539" s="39">
        <v>215</v>
      </c>
      <c r="R3539" s="2">
        <v>27.95</v>
      </c>
      <c r="S3539" s="2">
        <v>0</v>
      </c>
      <c r="T3539" s="2">
        <v>0</v>
      </c>
      <c r="U3539" s="39">
        <v>242.95</v>
      </c>
      <c r="W3539" s="2" t="s">
        <v>1</v>
      </c>
      <c r="X3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39"/>
      <c r="Z3539"/>
      <c r="AA3539"/>
    </row>
    <row r="3540" spans="5:27" hidden="1">
      <c r="E3540" s="2" t="s">
        <v>8500</v>
      </c>
      <c r="F3540" s="2" t="s">
        <v>8506</v>
      </c>
      <c r="G3540" s="2" t="s">
        <v>1</v>
      </c>
      <c r="H3540" s="2" t="s">
        <v>8228</v>
      </c>
      <c r="I3540" s="2" t="s">
        <v>8229</v>
      </c>
      <c r="J3540" s="2" t="s">
        <v>8230</v>
      </c>
      <c r="K3540" s="41">
        <v>266</v>
      </c>
      <c r="L3540" s="48">
        <v>266</v>
      </c>
      <c r="M3540" s="49" t="s">
        <v>91</v>
      </c>
      <c r="N3540" s="39" t="s">
        <v>92</v>
      </c>
      <c r="O3540" s="2">
        <v>0</v>
      </c>
      <c r="P3540" s="2">
        <v>0</v>
      </c>
      <c r="Q3540" s="39">
        <v>81.27</v>
      </c>
      <c r="R3540" s="2">
        <v>10.565099999999999</v>
      </c>
      <c r="S3540" s="2">
        <v>0</v>
      </c>
      <c r="T3540" s="2">
        <v>0</v>
      </c>
      <c r="U3540" s="39">
        <v>91.835099999999997</v>
      </c>
      <c r="W3540" s="2" t="s">
        <v>1</v>
      </c>
      <c r="X3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0"/>
      <c r="Z3540"/>
      <c r="AA3540"/>
    </row>
    <row r="3541" spans="5:27" hidden="1">
      <c r="E3541" s="2" t="s">
        <v>8500</v>
      </c>
      <c r="F3541" s="2" t="s">
        <v>8506</v>
      </c>
      <c r="G3541" s="2" t="s">
        <v>1</v>
      </c>
      <c r="H3541" s="2" t="s">
        <v>8228</v>
      </c>
      <c r="I3541" s="2" t="s">
        <v>8229</v>
      </c>
      <c r="J3541" s="2" t="s">
        <v>8230</v>
      </c>
      <c r="K3541" s="41">
        <v>267</v>
      </c>
      <c r="L3541" s="48">
        <v>267</v>
      </c>
      <c r="M3541" s="49" t="s">
        <v>518</v>
      </c>
      <c r="N3541" s="39" t="s">
        <v>519</v>
      </c>
      <c r="O3541" s="2">
        <v>0</v>
      </c>
      <c r="P3541" s="2">
        <v>0</v>
      </c>
      <c r="Q3541" s="39">
        <v>1.55</v>
      </c>
      <c r="R3541" s="2">
        <v>0.20150000000000001</v>
      </c>
      <c r="S3541" s="2">
        <v>0</v>
      </c>
      <c r="T3541" s="2">
        <v>0</v>
      </c>
      <c r="U3541" s="39">
        <v>1.7515000000000001</v>
      </c>
      <c r="W3541" s="2" t="s">
        <v>1</v>
      </c>
      <c r="X3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1"/>
      <c r="Z3541"/>
      <c r="AA3541"/>
    </row>
    <row r="3542" spans="5:27" hidden="1">
      <c r="E3542" s="2" t="s">
        <v>8500</v>
      </c>
      <c r="F3542" s="2" t="s">
        <v>8506</v>
      </c>
      <c r="G3542" s="2" t="s">
        <v>1</v>
      </c>
      <c r="H3542" s="2" t="s">
        <v>8228</v>
      </c>
      <c r="I3542" s="2" t="s">
        <v>8229</v>
      </c>
      <c r="J3542" s="2" t="s">
        <v>8230</v>
      </c>
      <c r="K3542" s="41">
        <v>268</v>
      </c>
      <c r="L3542" s="48">
        <v>268</v>
      </c>
      <c r="M3542" s="49" t="s">
        <v>126</v>
      </c>
      <c r="N3542" s="39" t="s">
        <v>127</v>
      </c>
      <c r="O3542" s="2">
        <v>0</v>
      </c>
      <c r="P3542" s="2">
        <v>0</v>
      </c>
      <c r="Q3542" s="39">
        <v>2.04</v>
      </c>
      <c r="R3542" s="2">
        <v>0.26519999999999999</v>
      </c>
      <c r="S3542" s="2">
        <v>0</v>
      </c>
      <c r="T3542" s="2">
        <v>0</v>
      </c>
      <c r="U3542" s="39">
        <v>2.3052000000000001</v>
      </c>
      <c r="W3542" s="2" t="s">
        <v>1</v>
      </c>
      <c r="X3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2"/>
      <c r="Z3542"/>
      <c r="AA3542"/>
    </row>
    <row r="3543" spans="5:27" hidden="1">
      <c r="E3543" s="2" t="s">
        <v>8500</v>
      </c>
      <c r="F3543" s="2" t="s">
        <v>8506</v>
      </c>
      <c r="G3543" s="2" t="s">
        <v>1</v>
      </c>
      <c r="H3543" s="2" t="s">
        <v>8228</v>
      </c>
      <c r="I3543" s="2" t="s">
        <v>8229</v>
      </c>
      <c r="J3543" s="2" t="s">
        <v>8230</v>
      </c>
      <c r="K3543" s="41">
        <v>269</v>
      </c>
      <c r="L3543" s="48">
        <v>269</v>
      </c>
      <c r="M3543" s="49" t="s">
        <v>755</v>
      </c>
      <c r="N3543" s="39" t="s">
        <v>756</v>
      </c>
      <c r="O3543" s="2">
        <v>0</v>
      </c>
      <c r="P3543" s="2">
        <v>0</v>
      </c>
      <c r="Q3543" s="39">
        <v>1.59</v>
      </c>
      <c r="R3543" s="2">
        <v>0.20670000000000002</v>
      </c>
      <c r="S3543" s="2">
        <v>0</v>
      </c>
      <c r="T3543" s="2">
        <v>0</v>
      </c>
      <c r="U3543" s="39">
        <v>1.7967000000000002</v>
      </c>
      <c r="W3543" s="2" t="s">
        <v>1</v>
      </c>
      <c r="X3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3"/>
      <c r="Z3543"/>
      <c r="AA3543"/>
    </row>
    <row r="3544" spans="5:27" hidden="1">
      <c r="E3544" s="2" t="s">
        <v>8500</v>
      </c>
      <c r="F3544" s="2" t="s">
        <v>8506</v>
      </c>
      <c r="G3544" s="2" t="s">
        <v>1</v>
      </c>
      <c r="H3544" s="2" t="s">
        <v>8228</v>
      </c>
      <c r="I3544" s="2" t="s">
        <v>8229</v>
      </c>
      <c r="J3544" s="2" t="s">
        <v>8230</v>
      </c>
      <c r="K3544" s="41">
        <v>270</v>
      </c>
      <c r="L3544" s="48">
        <v>270</v>
      </c>
      <c r="M3544" s="49" t="s">
        <v>451</v>
      </c>
      <c r="N3544" s="39" t="s">
        <v>452</v>
      </c>
      <c r="O3544" s="2">
        <v>0</v>
      </c>
      <c r="P3544" s="2">
        <v>0</v>
      </c>
      <c r="Q3544" s="39">
        <v>5403.13</v>
      </c>
      <c r="R3544" s="2">
        <v>702.40690000000006</v>
      </c>
      <c r="S3544" s="2">
        <v>0</v>
      </c>
      <c r="T3544" s="2">
        <v>0</v>
      </c>
      <c r="U3544" s="39">
        <v>6105.5369000000001</v>
      </c>
      <c r="W3544" s="2" t="s">
        <v>1</v>
      </c>
      <c r="X3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4"/>
      <c r="Z3544"/>
      <c r="AA3544"/>
    </row>
    <row r="3545" spans="5:27" hidden="1">
      <c r="E3545" s="2" t="s">
        <v>8500</v>
      </c>
      <c r="F3545" s="2" t="s">
        <v>8506</v>
      </c>
      <c r="G3545" s="2" t="s">
        <v>1</v>
      </c>
      <c r="H3545" s="2" t="s">
        <v>8228</v>
      </c>
      <c r="I3545" s="2" t="s">
        <v>8229</v>
      </c>
      <c r="J3545" s="2" t="s">
        <v>8230</v>
      </c>
      <c r="K3545" s="41">
        <v>271</v>
      </c>
      <c r="L3545" s="48">
        <v>271</v>
      </c>
      <c r="M3545" s="49" t="s">
        <v>546</v>
      </c>
      <c r="N3545" s="39" t="s">
        <v>547</v>
      </c>
      <c r="O3545" s="2">
        <v>0</v>
      </c>
      <c r="P3545" s="2">
        <v>0</v>
      </c>
      <c r="Q3545" s="39">
        <v>30659.67</v>
      </c>
      <c r="R3545" s="2">
        <v>3985.7570999999998</v>
      </c>
      <c r="S3545" s="2">
        <v>0</v>
      </c>
      <c r="T3545" s="2">
        <v>0</v>
      </c>
      <c r="U3545" s="39">
        <v>34645.427100000001</v>
      </c>
      <c r="W3545" s="2" t="s">
        <v>1</v>
      </c>
      <c r="X3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5"/>
      <c r="Z3545"/>
      <c r="AA3545"/>
    </row>
    <row r="3546" spans="5:27" hidden="1">
      <c r="E3546" s="2" t="s">
        <v>8500</v>
      </c>
      <c r="F3546" s="2" t="s">
        <v>8506</v>
      </c>
      <c r="G3546" s="2" t="s">
        <v>1</v>
      </c>
      <c r="H3546" s="2" t="s">
        <v>8228</v>
      </c>
      <c r="I3546" s="2" t="s">
        <v>8229</v>
      </c>
      <c r="J3546" s="2" t="s">
        <v>8230</v>
      </c>
      <c r="K3546" s="41">
        <v>272</v>
      </c>
      <c r="L3546" s="48">
        <v>272</v>
      </c>
      <c r="M3546" s="49" t="s">
        <v>580</v>
      </c>
      <c r="N3546" s="39" t="s">
        <v>581</v>
      </c>
      <c r="O3546" s="2">
        <v>0</v>
      </c>
      <c r="P3546" s="2">
        <v>0</v>
      </c>
      <c r="Q3546" s="39">
        <v>7136.22</v>
      </c>
      <c r="R3546" s="2">
        <v>927.70860000000005</v>
      </c>
      <c r="S3546" s="2">
        <v>0</v>
      </c>
      <c r="T3546" s="2">
        <v>0</v>
      </c>
      <c r="U3546" s="39">
        <v>8063.9286000000002</v>
      </c>
      <c r="W3546" s="2" t="s">
        <v>1</v>
      </c>
      <c r="X3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6"/>
      <c r="Z3546"/>
      <c r="AA3546"/>
    </row>
    <row r="3547" spans="5:27" hidden="1">
      <c r="E3547" s="2" t="s">
        <v>8500</v>
      </c>
      <c r="F3547" s="2" t="s">
        <v>8506</v>
      </c>
      <c r="G3547" s="2" t="s">
        <v>1</v>
      </c>
      <c r="H3547" s="2" t="s">
        <v>8228</v>
      </c>
      <c r="I3547" s="2" t="s">
        <v>8229</v>
      </c>
      <c r="J3547" s="2" t="s">
        <v>8230</v>
      </c>
      <c r="K3547" s="41">
        <v>273</v>
      </c>
      <c r="L3547" s="48">
        <v>273</v>
      </c>
      <c r="M3547" s="49" t="s">
        <v>671</v>
      </c>
      <c r="N3547" s="39" t="s">
        <v>672</v>
      </c>
      <c r="O3547" s="2">
        <v>0</v>
      </c>
      <c r="P3547" s="2">
        <v>0</v>
      </c>
      <c r="Q3547" s="39">
        <v>256.87</v>
      </c>
      <c r="R3547" s="2">
        <v>33.393100000000004</v>
      </c>
      <c r="S3547" s="2">
        <v>0</v>
      </c>
      <c r="T3547" s="2">
        <v>0</v>
      </c>
      <c r="U3547" s="39">
        <v>290.26310000000001</v>
      </c>
      <c r="W3547" s="2" t="s">
        <v>1</v>
      </c>
      <c r="X3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7"/>
      <c r="Z3547"/>
      <c r="AA3547"/>
    </row>
    <row r="3548" spans="5:27" hidden="1">
      <c r="E3548" s="2" t="s">
        <v>8500</v>
      </c>
      <c r="F3548" s="2" t="s">
        <v>8504</v>
      </c>
      <c r="G3548" s="2" t="s">
        <v>1</v>
      </c>
      <c r="H3548" s="2" t="s">
        <v>8228</v>
      </c>
      <c r="I3548" s="2" t="s">
        <v>8229</v>
      </c>
      <c r="J3548" s="2" t="s">
        <v>8230</v>
      </c>
      <c r="K3548" s="41">
        <v>274</v>
      </c>
      <c r="L3548" s="48">
        <v>274</v>
      </c>
      <c r="M3548" s="49" t="s">
        <v>7848</v>
      </c>
      <c r="N3548" s="39" t="s">
        <v>7847</v>
      </c>
      <c r="O3548" s="2">
        <v>0</v>
      </c>
      <c r="P3548" s="2">
        <v>0</v>
      </c>
      <c r="Q3548" s="39">
        <v>0</v>
      </c>
      <c r="R3548" s="2">
        <v>0</v>
      </c>
      <c r="S3548" s="2">
        <v>0</v>
      </c>
      <c r="T3548" s="2">
        <v>0</v>
      </c>
      <c r="U3548" s="39">
        <v>0</v>
      </c>
      <c r="W3548" s="2" t="s">
        <v>1</v>
      </c>
      <c r="X3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8"/>
      <c r="Z3548"/>
      <c r="AA3548"/>
    </row>
    <row r="3549" spans="5:27" hidden="1">
      <c r="E3549" s="2" t="s">
        <v>8500</v>
      </c>
      <c r="F3549" s="2" t="s">
        <v>8504</v>
      </c>
      <c r="G3549" s="2" t="s">
        <v>1</v>
      </c>
      <c r="H3549" s="2" t="s">
        <v>8228</v>
      </c>
      <c r="I3549" s="2" t="s">
        <v>8229</v>
      </c>
      <c r="J3549" s="2" t="s">
        <v>8230</v>
      </c>
      <c r="K3549" s="41">
        <v>275</v>
      </c>
      <c r="L3549" s="48">
        <v>275</v>
      </c>
      <c r="M3549" s="49" t="s">
        <v>91</v>
      </c>
      <c r="N3549" s="39" t="s">
        <v>92</v>
      </c>
      <c r="O3549" s="2">
        <v>0</v>
      </c>
      <c r="P3549" s="2">
        <v>0</v>
      </c>
      <c r="Q3549" s="39">
        <v>79.650000000000006</v>
      </c>
      <c r="R3549" s="2">
        <v>10.354500000000002</v>
      </c>
      <c r="S3549" s="2">
        <v>0</v>
      </c>
      <c r="T3549" s="2">
        <v>0</v>
      </c>
      <c r="U3549" s="39">
        <v>90.004500000000007</v>
      </c>
      <c r="W3549" s="2" t="s">
        <v>1</v>
      </c>
      <c r="X3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3549"/>
      <c r="Z3549"/>
      <c r="AA3549"/>
    </row>
    <row r="3550" spans="5:27" hidden="1">
      <c r="E3550" s="2" t="s">
        <v>8500</v>
      </c>
      <c r="F3550" s="2" t="s">
        <v>8513</v>
      </c>
      <c r="G3550" s="2" t="s">
        <v>1</v>
      </c>
      <c r="H3550" s="2" t="s">
        <v>0</v>
      </c>
      <c r="I3550" s="2" t="s">
        <v>8149</v>
      </c>
      <c r="J3550" s="2" t="s">
        <v>8150</v>
      </c>
      <c r="K3550" s="41">
        <v>1308</v>
      </c>
      <c r="L3550" s="48">
        <v>1308</v>
      </c>
      <c r="M3550" s="49" t="s">
        <v>118</v>
      </c>
      <c r="N3550" s="39" t="s">
        <v>119</v>
      </c>
      <c r="O3550" s="2">
        <v>0</v>
      </c>
      <c r="P3550" s="2">
        <v>0</v>
      </c>
      <c r="Q3550" s="39">
        <v>1903.89</v>
      </c>
      <c r="R3550" s="2">
        <v>247.50570000000002</v>
      </c>
      <c r="S3550" s="2">
        <v>0</v>
      </c>
      <c r="T3550" s="2">
        <v>0</v>
      </c>
      <c r="U3550" s="39">
        <v>2151.3957</v>
      </c>
      <c r="W3550" s="2" t="s">
        <v>1</v>
      </c>
      <c r="X3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0"/>
      <c r="Z3550"/>
      <c r="AA3550"/>
    </row>
    <row r="3551" spans="5:27" hidden="1">
      <c r="E3551" s="2" t="s">
        <v>8500</v>
      </c>
      <c r="F3551" s="2" t="s">
        <v>8513</v>
      </c>
      <c r="G3551" s="2" t="s">
        <v>1</v>
      </c>
      <c r="H3551" s="2" t="s">
        <v>0</v>
      </c>
      <c r="I3551" s="2" t="s">
        <v>8149</v>
      </c>
      <c r="J3551" s="2" t="s">
        <v>8150</v>
      </c>
      <c r="K3551" s="41">
        <v>1309</v>
      </c>
      <c r="L3551" s="48">
        <v>1309</v>
      </c>
      <c r="M3551" s="49" t="s">
        <v>347</v>
      </c>
      <c r="N3551" s="39" t="s">
        <v>348</v>
      </c>
      <c r="O3551" s="2">
        <v>0</v>
      </c>
      <c r="P3551" s="2">
        <v>0</v>
      </c>
      <c r="Q3551" s="39">
        <v>129.44</v>
      </c>
      <c r="R3551" s="2">
        <v>16.827200000000001</v>
      </c>
      <c r="S3551" s="2">
        <v>0</v>
      </c>
      <c r="T3551" s="2">
        <v>0</v>
      </c>
      <c r="U3551" s="39">
        <v>146.2672</v>
      </c>
      <c r="W3551" s="2" t="s">
        <v>1</v>
      </c>
      <c r="X3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1"/>
      <c r="Z3551"/>
      <c r="AA3551"/>
    </row>
    <row r="3552" spans="5:27" hidden="1">
      <c r="E3552" s="2" t="s">
        <v>8500</v>
      </c>
      <c r="F3552" s="2" t="s">
        <v>8513</v>
      </c>
      <c r="G3552" s="2" t="s">
        <v>1</v>
      </c>
      <c r="H3552" s="2" t="s">
        <v>0</v>
      </c>
      <c r="I3552" s="2" t="s">
        <v>8149</v>
      </c>
      <c r="J3552" s="2" t="s">
        <v>8150</v>
      </c>
      <c r="K3552" s="41">
        <v>1310</v>
      </c>
      <c r="L3552" s="48">
        <v>1310</v>
      </c>
      <c r="M3552" s="49" t="s">
        <v>7848</v>
      </c>
      <c r="N3552" s="39" t="s">
        <v>7847</v>
      </c>
      <c r="O3552" s="2">
        <v>0</v>
      </c>
      <c r="P3552" s="2">
        <v>0</v>
      </c>
      <c r="Q3552" s="39">
        <v>0</v>
      </c>
      <c r="R3552" s="2">
        <v>0</v>
      </c>
      <c r="S3552" s="2">
        <v>0</v>
      </c>
      <c r="T3552" s="2">
        <v>0</v>
      </c>
      <c r="U3552" s="39">
        <v>0</v>
      </c>
      <c r="W3552" s="2" t="s">
        <v>1</v>
      </c>
      <c r="X3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2"/>
      <c r="Z3552"/>
      <c r="AA3552"/>
    </row>
    <row r="3553" spans="5:27" hidden="1">
      <c r="E3553" s="2" t="s">
        <v>8500</v>
      </c>
      <c r="F3553" s="2" t="s">
        <v>8513</v>
      </c>
      <c r="G3553" s="2" t="s">
        <v>1</v>
      </c>
      <c r="H3553" s="2" t="s">
        <v>0</v>
      </c>
      <c r="I3553" s="2" t="s">
        <v>8149</v>
      </c>
      <c r="J3553" s="2" t="s">
        <v>8150</v>
      </c>
      <c r="K3553" s="41">
        <v>1311</v>
      </c>
      <c r="L3553" s="48">
        <v>1311</v>
      </c>
      <c r="M3553" s="49" t="s">
        <v>391</v>
      </c>
      <c r="N3553" s="39" t="s">
        <v>392</v>
      </c>
      <c r="O3553" s="2">
        <v>0</v>
      </c>
      <c r="P3553" s="2">
        <v>0</v>
      </c>
      <c r="Q3553" s="39">
        <v>307.85000000000002</v>
      </c>
      <c r="R3553" s="2">
        <v>40.020500000000006</v>
      </c>
      <c r="S3553" s="2">
        <v>0</v>
      </c>
      <c r="T3553" s="2">
        <v>0</v>
      </c>
      <c r="U3553" s="39">
        <v>347.87050000000005</v>
      </c>
      <c r="W3553" s="2" t="s">
        <v>1</v>
      </c>
      <c r="X3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3"/>
      <c r="Z3553"/>
      <c r="AA3553"/>
    </row>
    <row r="3554" spans="5:27" hidden="1">
      <c r="E3554" s="2" t="s">
        <v>8500</v>
      </c>
      <c r="F3554" s="2" t="s">
        <v>8513</v>
      </c>
      <c r="G3554" s="2" t="s">
        <v>1</v>
      </c>
      <c r="H3554" s="2" t="s">
        <v>0</v>
      </c>
      <c r="I3554" s="2" t="s">
        <v>8149</v>
      </c>
      <c r="J3554" s="2" t="s">
        <v>8150</v>
      </c>
      <c r="K3554" s="41">
        <v>1312</v>
      </c>
      <c r="L3554" s="48">
        <v>1312</v>
      </c>
      <c r="M3554" s="49" t="s">
        <v>943</v>
      </c>
      <c r="N3554" s="39" t="s">
        <v>944</v>
      </c>
      <c r="O3554" s="2">
        <v>0</v>
      </c>
      <c r="P3554" s="2">
        <v>0</v>
      </c>
      <c r="Q3554" s="39">
        <v>165.11</v>
      </c>
      <c r="R3554" s="2">
        <v>21.464300000000001</v>
      </c>
      <c r="S3554" s="2">
        <v>0</v>
      </c>
      <c r="T3554" s="2">
        <v>0</v>
      </c>
      <c r="U3554" s="39">
        <v>186.57430000000002</v>
      </c>
      <c r="W3554" s="2" t="s">
        <v>1</v>
      </c>
      <c r="X3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4"/>
      <c r="Z3554"/>
      <c r="AA3554"/>
    </row>
    <row r="3555" spans="5:27" hidden="1">
      <c r="E3555" s="2" t="s">
        <v>8500</v>
      </c>
      <c r="F3555" s="2" t="s">
        <v>8513</v>
      </c>
      <c r="G3555" s="2" t="s">
        <v>1</v>
      </c>
      <c r="H3555" s="2" t="s">
        <v>0</v>
      </c>
      <c r="I3555" s="2" t="s">
        <v>8149</v>
      </c>
      <c r="J3555" s="2" t="s">
        <v>8150</v>
      </c>
      <c r="K3555" s="41">
        <v>1313</v>
      </c>
      <c r="L3555" s="48">
        <v>1313</v>
      </c>
      <c r="M3555" s="49"/>
      <c r="N3555" s="39" t="s">
        <v>1393</v>
      </c>
      <c r="O3555" s="2">
        <v>0</v>
      </c>
      <c r="P3555" s="2">
        <v>0</v>
      </c>
      <c r="Q3555" s="39">
        <v>343.18</v>
      </c>
      <c r="R3555" s="2">
        <v>44.613400000000006</v>
      </c>
      <c r="S3555" s="2">
        <v>0</v>
      </c>
      <c r="T3555" s="2">
        <v>0</v>
      </c>
      <c r="U3555" s="39">
        <v>387.79340000000002</v>
      </c>
      <c r="V3555" s="2" t="s">
        <v>8399</v>
      </c>
      <c r="W3555" s="2" t="s">
        <v>1</v>
      </c>
      <c r="X3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5"/>
      <c r="Z3555"/>
      <c r="AA3555"/>
    </row>
    <row r="3556" spans="5:27" hidden="1">
      <c r="E3556" s="2" t="s">
        <v>8500</v>
      </c>
      <c r="F3556" s="2" t="s">
        <v>8513</v>
      </c>
      <c r="G3556" s="2" t="s">
        <v>1</v>
      </c>
      <c r="H3556" s="2" t="s">
        <v>0</v>
      </c>
      <c r="I3556" s="2" t="s">
        <v>8149</v>
      </c>
      <c r="J3556" s="2" t="s">
        <v>8150</v>
      </c>
      <c r="K3556" s="41">
        <v>1314</v>
      </c>
      <c r="L3556" s="48">
        <v>1314</v>
      </c>
      <c r="M3556" s="49"/>
      <c r="N3556" s="39" t="s">
        <v>1393</v>
      </c>
      <c r="O3556" s="2">
        <v>0</v>
      </c>
      <c r="P3556" s="2">
        <v>0</v>
      </c>
      <c r="Q3556" s="39">
        <v>124.3</v>
      </c>
      <c r="R3556" s="2">
        <v>16.158999999999999</v>
      </c>
      <c r="S3556" s="2">
        <v>0</v>
      </c>
      <c r="T3556" s="2">
        <v>0</v>
      </c>
      <c r="U3556" s="39">
        <v>140.459</v>
      </c>
      <c r="V3556" s="2" t="s">
        <v>8399</v>
      </c>
      <c r="W3556" s="2" t="s">
        <v>1</v>
      </c>
      <c r="X3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6"/>
      <c r="Z3556"/>
      <c r="AA3556"/>
    </row>
    <row r="3557" spans="5:27" hidden="1">
      <c r="E3557" s="2" t="s">
        <v>8500</v>
      </c>
      <c r="F3557" s="2" t="s">
        <v>8513</v>
      </c>
      <c r="G3557" s="2" t="s">
        <v>1</v>
      </c>
      <c r="H3557" s="2" t="s">
        <v>0</v>
      </c>
      <c r="I3557" s="2" t="s">
        <v>8149</v>
      </c>
      <c r="J3557" s="2" t="s">
        <v>8150</v>
      </c>
      <c r="K3557" s="41">
        <v>1315</v>
      </c>
      <c r="L3557" s="48">
        <v>1315</v>
      </c>
      <c r="M3557" s="49" t="s">
        <v>8175</v>
      </c>
      <c r="N3557" s="39" t="s">
        <v>8176</v>
      </c>
      <c r="O3557" s="2">
        <v>0</v>
      </c>
      <c r="P3557" s="2">
        <v>0</v>
      </c>
      <c r="Q3557" s="39">
        <v>39.200000000000003</v>
      </c>
      <c r="R3557" s="2">
        <v>5.096000000000001</v>
      </c>
      <c r="S3557" s="2">
        <v>0</v>
      </c>
      <c r="T3557" s="2">
        <v>0</v>
      </c>
      <c r="U3557" s="39">
        <v>44.296000000000006</v>
      </c>
      <c r="W3557" s="2" t="s">
        <v>1</v>
      </c>
      <c r="X3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7"/>
      <c r="Z3557"/>
      <c r="AA3557"/>
    </row>
    <row r="3558" spans="5:27" hidden="1">
      <c r="E3558" s="2" t="s">
        <v>8500</v>
      </c>
      <c r="F3558" s="2" t="s">
        <v>8513</v>
      </c>
      <c r="G3558" s="2" t="s">
        <v>1</v>
      </c>
      <c r="H3558" s="2" t="s">
        <v>0</v>
      </c>
      <c r="I3558" s="2" t="s">
        <v>8149</v>
      </c>
      <c r="J3558" s="2" t="s">
        <v>8150</v>
      </c>
      <c r="K3558" s="41">
        <v>1316</v>
      </c>
      <c r="L3558" s="48">
        <v>1316</v>
      </c>
      <c r="M3558" s="49" t="s">
        <v>8554</v>
      </c>
      <c r="N3558" s="39" t="s">
        <v>8555</v>
      </c>
      <c r="O3558" s="2">
        <v>0</v>
      </c>
      <c r="P3558" s="2">
        <v>0</v>
      </c>
      <c r="Q3558" s="39">
        <v>17.93</v>
      </c>
      <c r="R3558" s="2">
        <v>2.3309000000000002</v>
      </c>
      <c r="S3558" s="2">
        <v>0</v>
      </c>
      <c r="T3558" s="2">
        <v>0</v>
      </c>
      <c r="U3558" s="39">
        <v>20.260899999999999</v>
      </c>
      <c r="W3558" s="2" t="s">
        <v>1</v>
      </c>
      <c r="X3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8"/>
      <c r="Z3558"/>
      <c r="AA3558"/>
    </row>
    <row r="3559" spans="5:27" hidden="1">
      <c r="E3559" s="2" t="s">
        <v>8500</v>
      </c>
      <c r="F3559" s="2" t="s">
        <v>8513</v>
      </c>
      <c r="G3559" s="2" t="s">
        <v>1</v>
      </c>
      <c r="H3559" s="2" t="s">
        <v>0</v>
      </c>
      <c r="I3559" s="2" t="s">
        <v>8149</v>
      </c>
      <c r="J3559" s="2" t="s">
        <v>8150</v>
      </c>
      <c r="K3559" s="41">
        <v>1317</v>
      </c>
      <c r="L3559" s="48">
        <v>1317</v>
      </c>
      <c r="M3559" s="49"/>
      <c r="N3559" s="39" t="s">
        <v>8418</v>
      </c>
      <c r="O3559" s="2">
        <v>0</v>
      </c>
      <c r="P3559" s="2">
        <v>0</v>
      </c>
      <c r="Q3559" s="39">
        <v>83.53</v>
      </c>
      <c r="R3559" s="2">
        <v>10.8589</v>
      </c>
      <c r="S3559" s="2">
        <v>0</v>
      </c>
      <c r="T3559" s="2">
        <v>0</v>
      </c>
      <c r="U3559" s="39">
        <v>94.388900000000007</v>
      </c>
      <c r="V3559" s="2" t="s">
        <v>8417</v>
      </c>
      <c r="W3559" s="2" t="s">
        <v>1</v>
      </c>
      <c r="X3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59"/>
      <c r="Z3559"/>
      <c r="AA3559"/>
    </row>
    <row r="3560" spans="5:27" hidden="1">
      <c r="E3560" s="2" t="s">
        <v>8500</v>
      </c>
      <c r="F3560" s="2" t="s">
        <v>8513</v>
      </c>
      <c r="G3560" s="2" t="s">
        <v>1</v>
      </c>
      <c r="H3560" s="2" t="s">
        <v>0</v>
      </c>
      <c r="I3560" s="2" t="s">
        <v>8149</v>
      </c>
      <c r="J3560" s="2" t="s">
        <v>8150</v>
      </c>
      <c r="K3560" s="41">
        <v>1318</v>
      </c>
      <c r="L3560" s="48">
        <v>1318</v>
      </c>
      <c r="M3560" s="49" t="s">
        <v>896</v>
      </c>
      <c r="N3560" s="39" t="s">
        <v>897</v>
      </c>
      <c r="O3560" s="2">
        <v>0</v>
      </c>
      <c r="P3560" s="2">
        <v>0</v>
      </c>
      <c r="Q3560" s="39">
        <v>36.83</v>
      </c>
      <c r="R3560" s="2">
        <v>4.7878999999999996</v>
      </c>
      <c r="S3560" s="2">
        <v>0</v>
      </c>
      <c r="T3560" s="2">
        <v>0</v>
      </c>
      <c r="U3560" s="39">
        <v>41.617899999999999</v>
      </c>
      <c r="W3560" s="2" t="s">
        <v>1</v>
      </c>
      <c r="X3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0"/>
      <c r="Z3560"/>
      <c r="AA3560"/>
    </row>
    <row r="3561" spans="5:27" hidden="1">
      <c r="E3561" s="2" t="s">
        <v>8500</v>
      </c>
      <c r="F3561" s="2" t="s">
        <v>8513</v>
      </c>
      <c r="G3561" s="2" t="s">
        <v>1</v>
      </c>
      <c r="H3561" s="2" t="s">
        <v>0</v>
      </c>
      <c r="I3561" s="2" t="s">
        <v>8149</v>
      </c>
      <c r="J3561" s="2" t="s">
        <v>8150</v>
      </c>
      <c r="K3561" s="41">
        <v>1319</v>
      </c>
      <c r="L3561" s="48">
        <v>1319</v>
      </c>
      <c r="M3561" s="49" t="s">
        <v>1440</v>
      </c>
      <c r="N3561" s="39" t="s">
        <v>1441</v>
      </c>
      <c r="O3561" s="2">
        <v>0</v>
      </c>
      <c r="P3561" s="2">
        <v>0</v>
      </c>
      <c r="Q3561" s="39">
        <v>61.15</v>
      </c>
      <c r="R3561" s="2">
        <v>7.9495000000000005</v>
      </c>
      <c r="S3561" s="2">
        <v>0</v>
      </c>
      <c r="T3561" s="2">
        <v>0</v>
      </c>
      <c r="U3561" s="39">
        <v>69.099500000000006</v>
      </c>
      <c r="W3561" s="2" t="s">
        <v>1</v>
      </c>
      <c r="X3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1"/>
      <c r="Z3561"/>
      <c r="AA3561"/>
    </row>
    <row r="3562" spans="5:27" hidden="1">
      <c r="E3562" s="2" t="s">
        <v>8500</v>
      </c>
      <c r="F3562" s="2" t="s">
        <v>8513</v>
      </c>
      <c r="G3562" s="2" t="s">
        <v>1</v>
      </c>
      <c r="H3562" s="2" t="s">
        <v>0</v>
      </c>
      <c r="I3562" s="2" t="s">
        <v>8149</v>
      </c>
      <c r="J3562" s="2" t="s">
        <v>8150</v>
      </c>
      <c r="K3562" s="41">
        <v>1320</v>
      </c>
      <c r="L3562" s="48">
        <v>1320</v>
      </c>
      <c r="M3562" s="49" t="s">
        <v>919</v>
      </c>
      <c r="N3562" s="39" t="s">
        <v>920</v>
      </c>
      <c r="O3562" s="2">
        <v>0</v>
      </c>
      <c r="P3562" s="2">
        <v>0</v>
      </c>
      <c r="Q3562" s="39">
        <v>897.12</v>
      </c>
      <c r="R3562" s="2">
        <v>116.62560000000001</v>
      </c>
      <c r="S3562" s="2">
        <v>0</v>
      </c>
      <c r="T3562" s="2">
        <v>0</v>
      </c>
      <c r="U3562" s="39">
        <v>1013.7456</v>
      </c>
      <c r="W3562" s="2" t="s">
        <v>1</v>
      </c>
      <c r="X3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2"/>
      <c r="Z3562"/>
      <c r="AA3562"/>
    </row>
    <row r="3563" spans="5:27" hidden="1">
      <c r="E3563" s="2" t="s">
        <v>8500</v>
      </c>
      <c r="F3563" s="2" t="s">
        <v>8513</v>
      </c>
      <c r="G3563" s="2" t="s">
        <v>1</v>
      </c>
      <c r="H3563" s="2" t="s">
        <v>0</v>
      </c>
      <c r="I3563" s="2" t="s">
        <v>8149</v>
      </c>
      <c r="J3563" s="2" t="s">
        <v>8150</v>
      </c>
      <c r="K3563" s="41">
        <v>1321</v>
      </c>
      <c r="L3563" s="48">
        <v>1321</v>
      </c>
      <c r="M3563" s="49" t="s">
        <v>91</v>
      </c>
      <c r="N3563" s="39" t="s">
        <v>92</v>
      </c>
      <c r="O3563" s="2">
        <v>0</v>
      </c>
      <c r="P3563" s="2">
        <v>0</v>
      </c>
      <c r="Q3563" s="39">
        <v>2038.91</v>
      </c>
      <c r="R3563" s="2">
        <v>265.05830000000003</v>
      </c>
      <c r="S3563" s="2">
        <v>0</v>
      </c>
      <c r="T3563" s="2">
        <v>0</v>
      </c>
      <c r="U3563" s="39">
        <v>2303.9683</v>
      </c>
      <c r="W3563" s="2" t="s">
        <v>1</v>
      </c>
      <c r="X3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3"/>
      <c r="Z3563"/>
      <c r="AA3563"/>
    </row>
    <row r="3564" spans="5:27" hidden="1">
      <c r="E3564" s="2" t="s">
        <v>8500</v>
      </c>
      <c r="F3564" s="2" t="s">
        <v>8513</v>
      </c>
      <c r="G3564" s="2" t="s">
        <v>1</v>
      </c>
      <c r="H3564" s="2" t="s">
        <v>0</v>
      </c>
      <c r="I3564" s="2" t="s">
        <v>8149</v>
      </c>
      <c r="J3564" s="2" t="s">
        <v>8150</v>
      </c>
      <c r="K3564" s="41">
        <v>1322</v>
      </c>
      <c r="L3564" s="48">
        <v>1322</v>
      </c>
      <c r="M3564" s="49" t="s">
        <v>118</v>
      </c>
      <c r="N3564" s="39" t="s">
        <v>119</v>
      </c>
      <c r="O3564" s="2">
        <v>0</v>
      </c>
      <c r="P3564" s="2">
        <v>0</v>
      </c>
      <c r="Q3564" s="39">
        <v>42.08</v>
      </c>
      <c r="R3564" s="2">
        <v>5.4703999999999997</v>
      </c>
      <c r="S3564" s="2">
        <v>0</v>
      </c>
      <c r="T3564" s="2">
        <v>0</v>
      </c>
      <c r="U3564" s="39">
        <v>47.550399999999996</v>
      </c>
      <c r="W3564" s="2" t="s">
        <v>1</v>
      </c>
      <c r="X3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4"/>
      <c r="Z3564"/>
      <c r="AA3564"/>
    </row>
    <row r="3565" spans="5:27" hidden="1">
      <c r="E3565" s="2" t="s">
        <v>8500</v>
      </c>
      <c r="F3565" s="2" t="s">
        <v>8513</v>
      </c>
      <c r="G3565" s="2" t="s">
        <v>1</v>
      </c>
      <c r="H3565" s="2" t="s">
        <v>0</v>
      </c>
      <c r="I3565" s="2" t="s">
        <v>8149</v>
      </c>
      <c r="J3565" s="2" t="s">
        <v>8150</v>
      </c>
      <c r="K3565" s="41">
        <v>1323</v>
      </c>
      <c r="L3565" s="48">
        <v>1323</v>
      </c>
      <c r="M3565" s="49" t="s">
        <v>1124</v>
      </c>
      <c r="N3565" s="39" t="s">
        <v>1125</v>
      </c>
      <c r="O3565" s="2">
        <v>0</v>
      </c>
      <c r="P3565" s="2">
        <v>0</v>
      </c>
      <c r="Q3565" s="39">
        <v>500</v>
      </c>
      <c r="R3565" s="2">
        <v>65</v>
      </c>
      <c r="S3565" s="2">
        <v>0</v>
      </c>
      <c r="T3565" s="2">
        <v>0</v>
      </c>
      <c r="U3565" s="39">
        <v>565</v>
      </c>
      <c r="W3565" s="2" t="s">
        <v>1</v>
      </c>
      <c r="X3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5"/>
      <c r="Z3565"/>
      <c r="AA3565"/>
    </row>
    <row r="3566" spans="5:27" hidden="1">
      <c r="E3566" s="2" t="s">
        <v>8500</v>
      </c>
      <c r="F3566" s="2" t="s">
        <v>8513</v>
      </c>
      <c r="G3566" s="2" t="s">
        <v>1</v>
      </c>
      <c r="H3566" s="2" t="s">
        <v>0</v>
      </c>
      <c r="I3566" s="2" t="s">
        <v>8149</v>
      </c>
      <c r="J3566" s="2" t="s">
        <v>8150</v>
      </c>
      <c r="K3566" s="41">
        <v>1324</v>
      </c>
      <c r="L3566" s="48">
        <v>1324</v>
      </c>
      <c r="M3566" s="49" t="s">
        <v>741</v>
      </c>
      <c r="N3566" s="39" t="s">
        <v>742</v>
      </c>
      <c r="O3566" s="2">
        <v>0</v>
      </c>
      <c r="P3566" s="2">
        <v>0</v>
      </c>
      <c r="Q3566" s="39">
        <v>120</v>
      </c>
      <c r="R3566" s="2">
        <v>15.600000000000001</v>
      </c>
      <c r="S3566" s="2">
        <v>0</v>
      </c>
      <c r="T3566" s="2">
        <v>0</v>
      </c>
      <c r="U3566" s="39">
        <v>135.6</v>
      </c>
      <c r="W3566" s="2" t="s">
        <v>1</v>
      </c>
      <c r="X3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6"/>
      <c r="Z3566"/>
      <c r="AA3566"/>
    </row>
    <row r="3567" spans="5:27" hidden="1">
      <c r="E3567" s="2" t="s">
        <v>8500</v>
      </c>
      <c r="F3567" s="2" t="s">
        <v>8513</v>
      </c>
      <c r="G3567" s="2" t="s">
        <v>1</v>
      </c>
      <c r="H3567" s="2" t="s">
        <v>0</v>
      </c>
      <c r="I3567" s="2" t="s">
        <v>8149</v>
      </c>
      <c r="J3567" s="2" t="s">
        <v>8150</v>
      </c>
      <c r="K3567" s="41">
        <v>1325</v>
      </c>
      <c r="L3567" s="48">
        <v>1325</v>
      </c>
      <c r="M3567" s="49" t="s">
        <v>8159</v>
      </c>
      <c r="N3567" s="39" t="s">
        <v>8162</v>
      </c>
      <c r="O3567" s="2">
        <v>0</v>
      </c>
      <c r="P3567" s="2">
        <v>0</v>
      </c>
      <c r="Q3567" s="39">
        <v>33</v>
      </c>
      <c r="R3567" s="2">
        <v>4.29</v>
      </c>
      <c r="S3567" s="2">
        <v>0</v>
      </c>
      <c r="T3567" s="2">
        <v>0</v>
      </c>
      <c r="U3567" s="39">
        <v>37.29</v>
      </c>
      <c r="W3567" s="2" t="s">
        <v>1</v>
      </c>
      <c r="X3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7"/>
      <c r="Z3567"/>
      <c r="AA3567"/>
    </row>
    <row r="3568" spans="5:27" hidden="1">
      <c r="E3568" s="2" t="s">
        <v>8500</v>
      </c>
      <c r="F3568" s="2" t="s">
        <v>8513</v>
      </c>
      <c r="G3568" s="2" t="s">
        <v>1</v>
      </c>
      <c r="H3568" s="2" t="s">
        <v>0</v>
      </c>
      <c r="I3568" s="2" t="s">
        <v>8149</v>
      </c>
      <c r="J3568" s="2" t="s">
        <v>8150</v>
      </c>
      <c r="K3568" s="41">
        <v>1326</v>
      </c>
      <c r="L3568" s="48">
        <v>1326</v>
      </c>
      <c r="M3568" s="49" t="s">
        <v>830</v>
      </c>
      <c r="N3568" s="39" t="s">
        <v>831</v>
      </c>
      <c r="O3568" s="2">
        <v>0</v>
      </c>
      <c r="P3568" s="2">
        <v>0</v>
      </c>
      <c r="Q3568" s="39">
        <v>1476.99</v>
      </c>
      <c r="R3568" s="2">
        <v>192.0087</v>
      </c>
      <c r="S3568" s="2">
        <v>0</v>
      </c>
      <c r="T3568" s="2">
        <v>0</v>
      </c>
      <c r="U3568" s="39">
        <v>1668.9987000000001</v>
      </c>
      <c r="W3568" s="2" t="s">
        <v>1</v>
      </c>
      <c r="X3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8"/>
      <c r="Z3568"/>
      <c r="AA3568"/>
    </row>
    <row r="3569" spans="5:27" hidden="1">
      <c r="E3569" s="2" t="s">
        <v>8500</v>
      </c>
      <c r="F3569" s="2" t="s">
        <v>8513</v>
      </c>
      <c r="G3569" s="2" t="s">
        <v>1</v>
      </c>
      <c r="H3569" s="2" t="s">
        <v>0</v>
      </c>
      <c r="I3569" s="2" t="s">
        <v>8149</v>
      </c>
      <c r="J3569" s="2" t="s">
        <v>8150</v>
      </c>
      <c r="K3569" s="41">
        <v>1327</v>
      </c>
      <c r="L3569" s="48">
        <v>1327</v>
      </c>
      <c r="M3569" s="49" t="s">
        <v>606</v>
      </c>
      <c r="N3569" s="39" t="s">
        <v>607</v>
      </c>
      <c r="O3569" s="2">
        <v>0</v>
      </c>
      <c r="P3569" s="2">
        <v>0</v>
      </c>
      <c r="Q3569" s="39">
        <v>95.27</v>
      </c>
      <c r="R3569" s="2">
        <v>12.3851</v>
      </c>
      <c r="S3569" s="2">
        <v>0</v>
      </c>
      <c r="T3569" s="2">
        <v>0</v>
      </c>
      <c r="U3569" s="39">
        <v>107.65509999999999</v>
      </c>
      <c r="W3569" s="2" t="s">
        <v>1</v>
      </c>
      <c r="X3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69"/>
      <c r="Z3569"/>
      <c r="AA3569"/>
    </row>
    <row r="3570" spans="5:27" hidden="1">
      <c r="E3570" s="2" t="s">
        <v>8500</v>
      </c>
      <c r="F3570" s="2" t="s">
        <v>8513</v>
      </c>
      <c r="G3570" s="2" t="s">
        <v>1</v>
      </c>
      <c r="H3570" s="2" t="s">
        <v>0</v>
      </c>
      <c r="I3570" s="2" t="s">
        <v>8149</v>
      </c>
      <c r="J3570" s="2" t="s">
        <v>8150</v>
      </c>
      <c r="K3570" s="41">
        <v>1328</v>
      </c>
      <c r="L3570" s="48">
        <v>1328</v>
      </c>
      <c r="M3570" s="49" t="s">
        <v>8089</v>
      </c>
      <c r="N3570" s="39" t="s">
        <v>8090</v>
      </c>
      <c r="O3570" s="2">
        <v>0</v>
      </c>
      <c r="P3570" s="2">
        <v>0</v>
      </c>
      <c r="Q3570" s="39">
        <v>400</v>
      </c>
      <c r="R3570" s="2">
        <v>52</v>
      </c>
      <c r="S3570" s="2">
        <v>0</v>
      </c>
      <c r="T3570" s="2">
        <v>0</v>
      </c>
      <c r="U3570" s="39">
        <v>452</v>
      </c>
      <c r="W3570" s="2" t="s">
        <v>1</v>
      </c>
      <c r="X3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0"/>
      <c r="Z3570"/>
      <c r="AA3570"/>
    </row>
    <row r="3571" spans="5:27" hidden="1">
      <c r="E3571" s="2" t="s">
        <v>8500</v>
      </c>
      <c r="F3571" s="2" t="s">
        <v>8513</v>
      </c>
      <c r="G3571" s="2" t="s">
        <v>1</v>
      </c>
      <c r="H3571" s="2" t="s">
        <v>0</v>
      </c>
      <c r="I3571" s="2" t="s">
        <v>8149</v>
      </c>
      <c r="J3571" s="2" t="s">
        <v>8150</v>
      </c>
      <c r="K3571" s="41">
        <v>1329</v>
      </c>
      <c r="L3571" s="48">
        <v>1329</v>
      </c>
      <c r="M3571" s="49"/>
      <c r="N3571" s="39" t="s">
        <v>8545</v>
      </c>
      <c r="O3571" s="2">
        <v>0</v>
      </c>
      <c r="P3571" s="2">
        <v>0</v>
      </c>
      <c r="Q3571" s="39">
        <v>63.72</v>
      </c>
      <c r="R3571" s="2">
        <v>8.2835999999999999</v>
      </c>
      <c r="S3571" s="2">
        <v>0</v>
      </c>
      <c r="T3571" s="2">
        <v>0</v>
      </c>
      <c r="U3571" s="39">
        <v>72.003600000000006</v>
      </c>
      <c r="V3571" s="2" t="s">
        <v>8544</v>
      </c>
      <c r="W3571" s="2" t="s">
        <v>1</v>
      </c>
      <c r="X3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1"/>
      <c r="Z3571"/>
      <c r="AA3571"/>
    </row>
    <row r="3572" spans="5:27" hidden="1">
      <c r="E3572" s="2" t="s">
        <v>8500</v>
      </c>
      <c r="F3572" s="2" t="s">
        <v>8513</v>
      </c>
      <c r="G3572" s="2" t="s">
        <v>1</v>
      </c>
      <c r="H3572" s="2" t="s">
        <v>0</v>
      </c>
      <c r="I3572" s="2" t="s">
        <v>8149</v>
      </c>
      <c r="J3572" s="2" t="s">
        <v>8150</v>
      </c>
      <c r="K3572" s="41">
        <v>1330</v>
      </c>
      <c r="L3572" s="48">
        <v>1330</v>
      </c>
      <c r="M3572" s="49" t="s">
        <v>467</v>
      </c>
      <c r="N3572" s="39" t="s">
        <v>468</v>
      </c>
      <c r="O3572" s="2">
        <v>0</v>
      </c>
      <c r="P3572" s="2">
        <v>0</v>
      </c>
      <c r="Q3572" s="39">
        <v>16.2</v>
      </c>
      <c r="R3572" s="2">
        <v>2.1059999999999999</v>
      </c>
      <c r="S3572" s="2">
        <v>0</v>
      </c>
      <c r="T3572" s="2">
        <v>0</v>
      </c>
      <c r="U3572" s="39">
        <v>18.305999999999997</v>
      </c>
      <c r="W3572" s="2" t="s">
        <v>1</v>
      </c>
      <c r="X3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2"/>
      <c r="Z3572"/>
      <c r="AA3572"/>
    </row>
    <row r="3573" spans="5:27" hidden="1">
      <c r="E3573" s="2" t="s">
        <v>8500</v>
      </c>
      <c r="F3573" s="2" t="s">
        <v>8513</v>
      </c>
      <c r="G3573" s="2" t="s">
        <v>1</v>
      </c>
      <c r="H3573" s="2" t="s">
        <v>0</v>
      </c>
      <c r="I3573" s="2" t="s">
        <v>8149</v>
      </c>
      <c r="J3573" s="2" t="s">
        <v>8150</v>
      </c>
      <c r="K3573" s="41">
        <v>1331</v>
      </c>
      <c r="L3573" s="48">
        <v>1331</v>
      </c>
      <c r="M3573" s="49" t="s">
        <v>118</v>
      </c>
      <c r="N3573" s="39" t="s">
        <v>119</v>
      </c>
      <c r="O3573" s="2">
        <v>0</v>
      </c>
      <c r="P3573" s="2">
        <v>0</v>
      </c>
      <c r="Q3573" s="39">
        <v>228.85</v>
      </c>
      <c r="R3573" s="2">
        <v>29.750499999999999</v>
      </c>
      <c r="S3573" s="2">
        <v>0</v>
      </c>
      <c r="T3573" s="2">
        <v>0</v>
      </c>
      <c r="U3573" s="39">
        <v>258.60050000000001</v>
      </c>
      <c r="W3573" s="2" t="s">
        <v>1</v>
      </c>
      <c r="X3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3"/>
      <c r="Z3573"/>
      <c r="AA3573"/>
    </row>
    <row r="3574" spans="5:27" hidden="1">
      <c r="E3574" s="2" t="s">
        <v>8500</v>
      </c>
      <c r="F3574" s="2" t="s">
        <v>8513</v>
      </c>
      <c r="G3574" s="2" t="s">
        <v>1</v>
      </c>
      <c r="H3574" s="2" t="s">
        <v>0</v>
      </c>
      <c r="I3574" s="2" t="s">
        <v>8149</v>
      </c>
      <c r="J3574" s="2" t="s">
        <v>8150</v>
      </c>
      <c r="K3574" s="41">
        <v>1332</v>
      </c>
      <c r="L3574" s="48">
        <v>1332</v>
      </c>
      <c r="M3574" s="49"/>
      <c r="N3574" s="39" t="s">
        <v>593</v>
      </c>
      <c r="O3574" s="2">
        <v>0</v>
      </c>
      <c r="P3574" s="2">
        <v>0</v>
      </c>
      <c r="Q3574" s="39">
        <v>203.9</v>
      </c>
      <c r="R3574" s="2">
        <v>26.507000000000001</v>
      </c>
      <c r="S3574" s="2">
        <v>0</v>
      </c>
      <c r="T3574" s="2">
        <v>0</v>
      </c>
      <c r="U3574" s="39">
        <v>230.40700000000001</v>
      </c>
      <c r="V3574" s="2" t="s">
        <v>8386</v>
      </c>
      <c r="W3574" s="2" t="s">
        <v>1</v>
      </c>
      <c r="X3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4"/>
      <c r="Z3574"/>
      <c r="AA3574"/>
    </row>
    <row r="3575" spans="5:27" hidden="1">
      <c r="E3575" s="2" t="s">
        <v>8500</v>
      </c>
      <c r="F3575" s="2" t="s">
        <v>8513</v>
      </c>
      <c r="G3575" s="2" t="s">
        <v>1</v>
      </c>
      <c r="H3575" s="2" t="s">
        <v>0</v>
      </c>
      <c r="I3575" s="2" t="s">
        <v>8149</v>
      </c>
      <c r="J3575" s="2" t="s">
        <v>8150</v>
      </c>
      <c r="K3575" s="41">
        <v>1333</v>
      </c>
      <c r="L3575" s="48">
        <v>1333</v>
      </c>
      <c r="M3575" s="49" t="s">
        <v>8029</v>
      </c>
      <c r="N3575" s="39" t="s">
        <v>916</v>
      </c>
      <c r="O3575" s="2">
        <v>0</v>
      </c>
      <c r="P3575" s="2">
        <v>0</v>
      </c>
      <c r="Q3575" s="39">
        <v>55.78</v>
      </c>
      <c r="R3575" s="2">
        <v>7.2514000000000003</v>
      </c>
      <c r="S3575" s="2">
        <v>0</v>
      </c>
      <c r="T3575" s="2">
        <v>0</v>
      </c>
      <c r="U3575" s="39">
        <v>63.031400000000005</v>
      </c>
      <c r="W3575" s="2" t="s">
        <v>1</v>
      </c>
      <c r="X3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5"/>
      <c r="Z3575"/>
      <c r="AA3575"/>
    </row>
    <row r="3576" spans="5:27" hidden="1">
      <c r="E3576" s="2" t="s">
        <v>8500</v>
      </c>
      <c r="F3576" s="2" t="s">
        <v>8551</v>
      </c>
      <c r="G3576" s="2" t="s">
        <v>1</v>
      </c>
      <c r="H3576" s="2" t="s">
        <v>0</v>
      </c>
      <c r="I3576" s="2" t="s">
        <v>8149</v>
      </c>
      <c r="J3576" s="2" t="s">
        <v>8150</v>
      </c>
      <c r="K3576" s="41">
        <v>1334</v>
      </c>
      <c r="L3576" s="48">
        <v>1334</v>
      </c>
      <c r="M3576" s="49" t="s">
        <v>285</v>
      </c>
      <c r="N3576" s="39" t="s">
        <v>286</v>
      </c>
      <c r="O3576" s="2">
        <v>0</v>
      </c>
      <c r="P3576" s="2">
        <v>0</v>
      </c>
      <c r="Q3576" s="39">
        <v>236.48</v>
      </c>
      <c r="R3576" s="2">
        <v>30.7424</v>
      </c>
      <c r="S3576" s="2">
        <v>0</v>
      </c>
      <c r="T3576" s="2">
        <v>0</v>
      </c>
      <c r="U3576" s="39">
        <v>267.22239999999999</v>
      </c>
      <c r="W3576" s="2" t="s">
        <v>1</v>
      </c>
      <c r="X3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6"/>
      <c r="Z3576"/>
      <c r="AA3576"/>
    </row>
    <row r="3577" spans="5:27" hidden="1">
      <c r="E3577" s="2" t="s">
        <v>8500</v>
      </c>
      <c r="F3577" s="2" t="s">
        <v>8551</v>
      </c>
      <c r="G3577" s="2" t="s">
        <v>1</v>
      </c>
      <c r="H3577" s="2" t="s">
        <v>0</v>
      </c>
      <c r="I3577" s="2" t="s">
        <v>8149</v>
      </c>
      <c r="J3577" s="2" t="s">
        <v>8150</v>
      </c>
      <c r="K3577" s="41">
        <v>1335</v>
      </c>
      <c r="L3577" s="48">
        <v>1335</v>
      </c>
      <c r="M3577" s="49" t="s">
        <v>255</v>
      </c>
      <c r="N3577" s="39" t="s">
        <v>256</v>
      </c>
      <c r="O3577" s="2">
        <v>0</v>
      </c>
      <c r="P3577" s="2">
        <v>0</v>
      </c>
      <c r="Q3577" s="39">
        <v>1325.3</v>
      </c>
      <c r="R3577" s="2">
        <v>172.28899999999999</v>
      </c>
      <c r="S3577" s="2">
        <v>0</v>
      </c>
      <c r="T3577" s="2">
        <v>0</v>
      </c>
      <c r="U3577" s="39">
        <v>1497.5889999999999</v>
      </c>
      <c r="W3577" s="2" t="s">
        <v>1</v>
      </c>
      <c r="X3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7"/>
      <c r="Z3577"/>
      <c r="AA3577"/>
    </row>
    <row r="3578" spans="5:27" hidden="1">
      <c r="E3578" s="2" t="s">
        <v>8500</v>
      </c>
      <c r="F3578" s="2" t="s">
        <v>8551</v>
      </c>
      <c r="G3578" s="2" t="s">
        <v>1</v>
      </c>
      <c r="H3578" s="2" t="s">
        <v>0</v>
      </c>
      <c r="I3578" s="2" t="s">
        <v>8149</v>
      </c>
      <c r="J3578" s="2" t="s">
        <v>8150</v>
      </c>
      <c r="K3578" s="41">
        <v>1336</v>
      </c>
      <c r="L3578" s="48">
        <v>1336</v>
      </c>
      <c r="M3578" s="49" t="s">
        <v>501</v>
      </c>
      <c r="N3578" s="39" t="s">
        <v>502</v>
      </c>
      <c r="O3578" s="2">
        <v>0</v>
      </c>
      <c r="P3578" s="2">
        <v>0</v>
      </c>
      <c r="Q3578" s="39">
        <v>299.5</v>
      </c>
      <c r="R3578" s="2">
        <v>38.935000000000002</v>
      </c>
      <c r="S3578" s="2">
        <v>0</v>
      </c>
      <c r="T3578" s="2">
        <v>0</v>
      </c>
      <c r="U3578" s="39">
        <v>338.435</v>
      </c>
      <c r="W3578" s="2" t="s">
        <v>1</v>
      </c>
      <c r="X3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8"/>
      <c r="Z3578"/>
      <c r="AA3578"/>
    </row>
    <row r="3579" spans="5:27" hidden="1">
      <c r="E3579" s="2" t="s">
        <v>8500</v>
      </c>
      <c r="F3579" s="2" t="s">
        <v>8551</v>
      </c>
      <c r="G3579" s="2" t="s">
        <v>1</v>
      </c>
      <c r="H3579" s="2" t="s">
        <v>0</v>
      </c>
      <c r="I3579" s="2" t="s">
        <v>8149</v>
      </c>
      <c r="J3579" s="2" t="s">
        <v>8150</v>
      </c>
      <c r="K3579" s="41">
        <v>1337</v>
      </c>
      <c r="L3579" s="48">
        <v>1337</v>
      </c>
      <c r="M3579" s="49" t="s">
        <v>501</v>
      </c>
      <c r="N3579" s="39" t="s">
        <v>502</v>
      </c>
      <c r="O3579" s="2">
        <v>0</v>
      </c>
      <c r="P3579" s="2">
        <v>0</v>
      </c>
      <c r="Q3579" s="39">
        <v>20</v>
      </c>
      <c r="R3579" s="2">
        <v>2.6</v>
      </c>
      <c r="S3579" s="2">
        <v>0</v>
      </c>
      <c r="T3579" s="2">
        <v>0</v>
      </c>
      <c r="U3579" s="39">
        <v>22.6</v>
      </c>
      <c r="W3579" s="2" t="s">
        <v>1</v>
      </c>
      <c r="X3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79"/>
      <c r="Z3579"/>
      <c r="AA3579"/>
    </row>
    <row r="3580" spans="5:27" hidden="1">
      <c r="E3580" s="2" t="s">
        <v>8500</v>
      </c>
      <c r="F3580" s="2" t="s">
        <v>8551</v>
      </c>
      <c r="G3580" s="2" t="s">
        <v>1</v>
      </c>
      <c r="H3580" s="2" t="s">
        <v>0</v>
      </c>
      <c r="I3580" s="2" t="s">
        <v>8149</v>
      </c>
      <c r="J3580" s="2" t="s">
        <v>8150</v>
      </c>
      <c r="K3580" s="41">
        <v>1338</v>
      </c>
      <c r="L3580" s="48">
        <v>1338</v>
      </c>
      <c r="M3580" s="49" t="s">
        <v>155</v>
      </c>
      <c r="N3580" s="39" t="s">
        <v>156</v>
      </c>
      <c r="O3580" s="2">
        <v>0</v>
      </c>
      <c r="P3580" s="2">
        <v>0</v>
      </c>
      <c r="Q3580" s="39">
        <v>367.43</v>
      </c>
      <c r="R3580" s="2">
        <v>47.765900000000002</v>
      </c>
      <c r="S3580" s="2">
        <v>0</v>
      </c>
      <c r="T3580" s="2">
        <v>0</v>
      </c>
      <c r="U3580" s="39">
        <v>415.19589999999999</v>
      </c>
      <c r="W3580" s="2" t="s">
        <v>1</v>
      </c>
      <c r="X3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0"/>
      <c r="Z3580"/>
      <c r="AA3580"/>
    </row>
    <row r="3581" spans="5:27" hidden="1">
      <c r="E3581" s="2" t="s">
        <v>8500</v>
      </c>
      <c r="F3581" s="2" t="s">
        <v>8551</v>
      </c>
      <c r="G3581" s="2" t="s">
        <v>1</v>
      </c>
      <c r="H3581" s="2" t="s">
        <v>0</v>
      </c>
      <c r="I3581" s="2" t="s">
        <v>8149</v>
      </c>
      <c r="J3581" s="2" t="s">
        <v>8150</v>
      </c>
      <c r="K3581" s="41">
        <v>1339</v>
      </c>
      <c r="L3581" s="48">
        <v>1339</v>
      </c>
      <c r="M3581" s="49" t="s">
        <v>189</v>
      </c>
      <c r="N3581" s="39" t="s">
        <v>190</v>
      </c>
      <c r="O3581" s="2">
        <v>0</v>
      </c>
      <c r="P3581" s="2">
        <v>0</v>
      </c>
      <c r="Q3581" s="39">
        <v>174.78</v>
      </c>
      <c r="R3581" s="2">
        <v>22.721399999999999</v>
      </c>
      <c r="S3581" s="2">
        <v>0</v>
      </c>
      <c r="T3581" s="2">
        <v>0</v>
      </c>
      <c r="U3581" s="39">
        <v>197.50139999999999</v>
      </c>
      <c r="W3581" s="2" t="s">
        <v>1</v>
      </c>
      <c r="X3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1"/>
      <c r="Z3581"/>
      <c r="AA3581"/>
    </row>
    <row r="3582" spans="5:27" hidden="1">
      <c r="E3582" s="2" t="s">
        <v>8500</v>
      </c>
      <c r="F3582" s="2" t="s">
        <v>8551</v>
      </c>
      <c r="G3582" s="2" t="s">
        <v>1</v>
      </c>
      <c r="H3582" s="2" t="s">
        <v>0</v>
      </c>
      <c r="I3582" s="2" t="s">
        <v>8149</v>
      </c>
      <c r="J3582" s="2" t="s">
        <v>8150</v>
      </c>
      <c r="K3582" s="41">
        <v>1340</v>
      </c>
      <c r="L3582" s="48">
        <v>1340</v>
      </c>
      <c r="M3582" s="49" t="s">
        <v>373</v>
      </c>
      <c r="N3582" s="39" t="s">
        <v>374</v>
      </c>
      <c r="O3582" s="2">
        <v>0</v>
      </c>
      <c r="P3582" s="2">
        <v>0</v>
      </c>
      <c r="Q3582" s="39">
        <v>45.97</v>
      </c>
      <c r="R3582" s="2">
        <v>5.9760999999999997</v>
      </c>
      <c r="S3582" s="2">
        <v>0</v>
      </c>
      <c r="T3582" s="2">
        <v>0</v>
      </c>
      <c r="U3582" s="39">
        <v>51.946100000000001</v>
      </c>
      <c r="W3582" s="2" t="s">
        <v>1</v>
      </c>
      <c r="X3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2"/>
      <c r="Z3582"/>
      <c r="AA3582"/>
    </row>
    <row r="3583" spans="5:27" hidden="1">
      <c r="E3583" s="2" t="s">
        <v>8500</v>
      </c>
      <c r="F3583" s="2" t="s">
        <v>8551</v>
      </c>
      <c r="G3583" s="2" t="s">
        <v>1</v>
      </c>
      <c r="H3583" s="2" t="s">
        <v>0</v>
      </c>
      <c r="I3583" s="2" t="s">
        <v>8149</v>
      </c>
      <c r="J3583" s="2" t="s">
        <v>8150</v>
      </c>
      <c r="K3583" s="41">
        <v>1341</v>
      </c>
      <c r="L3583" s="48">
        <v>1341</v>
      </c>
      <c r="M3583" s="49" t="s">
        <v>118</v>
      </c>
      <c r="N3583" s="39" t="s">
        <v>119</v>
      </c>
      <c r="O3583" s="2">
        <v>0</v>
      </c>
      <c r="P3583" s="2">
        <v>0</v>
      </c>
      <c r="Q3583" s="39">
        <v>19.8</v>
      </c>
      <c r="R3583" s="2">
        <v>2.5740000000000003</v>
      </c>
      <c r="S3583" s="2">
        <v>0</v>
      </c>
      <c r="T3583" s="2">
        <v>0</v>
      </c>
      <c r="U3583" s="39">
        <v>22.374000000000002</v>
      </c>
      <c r="W3583" s="2" t="s">
        <v>1</v>
      </c>
      <c r="X3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3"/>
      <c r="Z3583"/>
      <c r="AA3583"/>
    </row>
    <row r="3584" spans="5:27" hidden="1">
      <c r="E3584" s="2" t="s">
        <v>8500</v>
      </c>
      <c r="F3584" s="2" t="s">
        <v>8551</v>
      </c>
      <c r="G3584" s="2" t="s">
        <v>1</v>
      </c>
      <c r="H3584" s="2" t="s">
        <v>0</v>
      </c>
      <c r="I3584" s="2" t="s">
        <v>8149</v>
      </c>
      <c r="J3584" s="2" t="s">
        <v>8150</v>
      </c>
      <c r="K3584" s="41">
        <v>1342</v>
      </c>
      <c r="L3584" s="48">
        <v>1342</v>
      </c>
      <c r="M3584" s="49" t="s">
        <v>588</v>
      </c>
      <c r="N3584" s="39" t="s">
        <v>589</v>
      </c>
      <c r="O3584" s="2">
        <v>0</v>
      </c>
      <c r="P3584" s="2">
        <v>0</v>
      </c>
      <c r="Q3584" s="39">
        <v>185.51</v>
      </c>
      <c r="R3584" s="2">
        <v>24.116299999999999</v>
      </c>
      <c r="S3584" s="2">
        <v>0</v>
      </c>
      <c r="T3584" s="2">
        <v>0</v>
      </c>
      <c r="U3584" s="39">
        <v>209.62629999999999</v>
      </c>
      <c r="W3584" s="2" t="s">
        <v>1</v>
      </c>
      <c r="X3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4"/>
      <c r="Z3584"/>
      <c r="AA3584"/>
    </row>
    <row r="3585" spans="5:27" hidden="1">
      <c r="E3585" s="2" t="s">
        <v>8500</v>
      </c>
      <c r="F3585" s="2" t="s">
        <v>8551</v>
      </c>
      <c r="G3585" s="2" t="s">
        <v>1</v>
      </c>
      <c r="H3585" s="2" t="s">
        <v>0</v>
      </c>
      <c r="I3585" s="2" t="s">
        <v>8149</v>
      </c>
      <c r="J3585" s="2" t="s">
        <v>8150</v>
      </c>
      <c r="K3585" s="41">
        <v>1343</v>
      </c>
      <c r="L3585" s="48">
        <v>1343</v>
      </c>
      <c r="M3585" s="49"/>
      <c r="N3585" s="39" t="s">
        <v>844</v>
      </c>
      <c r="O3585" s="2">
        <v>0</v>
      </c>
      <c r="P3585" s="2">
        <v>0</v>
      </c>
      <c r="Q3585" s="39">
        <v>267.07</v>
      </c>
      <c r="R3585" s="2">
        <v>34.719099999999997</v>
      </c>
      <c r="S3585" s="2">
        <v>0</v>
      </c>
      <c r="T3585" s="2">
        <v>0</v>
      </c>
      <c r="U3585" s="39">
        <v>301.78909999999996</v>
      </c>
      <c r="V3585" s="2" t="s">
        <v>8377</v>
      </c>
      <c r="W3585" s="2" t="s">
        <v>1</v>
      </c>
      <c r="X3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5"/>
      <c r="Z3585"/>
      <c r="AA3585"/>
    </row>
    <row r="3586" spans="5:27" hidden="1">
      <c r="E3586" s="2" t="s">
        <v>8500</v>
      </c>
      <c r="F3586" s="2" t="s">
        <v>8551</v>
      </c>
      <c r="G3586" s="2" t="s">
        <v>1</v>
      </c>
      <c r="H3586" s="2" t="s">
        <v>0</v>
      </c>
      <c r="I3586" s="2" t="s">
        <v>8149</v>
      </c>
      <c r="J3586" s="2" t="s">
        <v>8150</v>
      </c>
      <c r="K3586" s="41">
        <v>1344</v>
      </c>
      <c r="L3586" s="48">
        <v>1344</v>
      </c>
      <c r="M3586" s="49" t="s">
        <v>77</v>
      </c>
      <c r="N3586" s="39" t="s">
        <v>78</v>
      </c>
      <c r="O3586" s="2">
        <v>0</v>
      </c>
      <c r="P3586" s="2">
        <v>0</v>
      </c>
      <c r="Q3586" s="39">
        <v>214.39</v>
      </c>
      <c r="R3586" s="2">
        <v>27.870699999999999</v>
      </c>
      <c r="S3586" s="2">
        <v>0</v>
      </c>
      <c r="T3586" s="2">
        <v>0</v>
      </c>
      <c r="U3586" s="39">
        <v>242.26069999999999</v>
      </c>
      <c r="W3586" s="2" t="s">
        <v>1</v>
      </c>
      <c r="X3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6"/>
      <c r="Z3586"/>
      <c r="AA3586"/>
    </row>
    <row r="3587" spans="5:27" hidden="1">
      <c r="E3587" s="2" t="s">
        <v>8500</v>
      </c>
      <c r="F3587" s="2" t="s">
        <v>8551</v>
      </c>
      <c r="G3587" s="2" t="s">
        <v>1</v>
      </c>
      <c r="H3587" s="2" t="s">
        <v>0</v>
      </c>
      <c r="I3587" s="2" t="s">
        <v>8149</v>
      </c>
      <c r="J3587" s="2" t="s">
        <v>8150</v>
      </c>
      <c r="K3587" s="41">
        <v>1345</v>
      </c>
      <c r="L3587" s="48">
        <v>1345</v>
      </c>
      <c r="M3587" s="49" t="s">
        <v>8089</v>
      </c>
      <c r="N3587" s="39" t="s">
        <v>8090</v>
      </c>
      <c r="O3587" s="2">
        <v>0</v>
      </c>
      <c r="P3587" s="2">
        <v>0</v>
      </c>
      <c r="Q3587" s="39">
        <v>400</v>
      </c>
      <c r="R3587" s="2">
        <v>52</v>
      </c>
      <c r="S3587" s="2">
        <v>0</v>
      </c>
      <c r="T3587" s="2">
        <v>0</v>
      </c>
      <c r="U3587" s="39">
        <v>452</v>
      </c>
      <c r="W3587" s="2" t="s">
        <v>1</v>
      </c>
      <c r="X3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7"/>
      <c r="Z3587"/>
      <c r="AA3587"/>
    </row>
    <row r="3588" spans="5:27" hidden="1">
      <c r="E3588" s="2" t="s">
        <v>8500</v>
      </c>
      <c r="F3588" s="2" t="s">
        <v>8551</v>
      </c>
      <c r="G3588" s="2" t="s">
        <v>1</v>
      </c>
      <c r="H3588" s="2" t="s">
        <v>0</v>
      </c>
      <c r="I3588" s="2" t="s">
        <v>8149</v>
      </c>
      <c r="J3588" s="2" t="s">
        <v>8150</v>
      </c>
      <c r="K3588" s="41">
        <v>1346</v>
      </c>
      <c r="L3588" s="48">
        <v>1346</v>
      </c>
      <c r="M3588" s="49" t="s">
        <v>520</v>
      </c>
      <c r="N3588" s="39" t="s">
        <v>521</v>
      </c>
      <c r="O3588" s="2">
        <v>0</v>
      </c>
      <c r="P3588" s="2">
        <v>0</v>
      </c>
      <c r="Q3588" s="39">
        <v>745.87</v>
      </c>
      <c r="R3588" s="2">
        <v>96.963099999999997</v>
      </c>
      <c r="S3588" s="2">
        <v>0</v>
      </c>
      <c r="T3588" s="2">
        <v>0</v>
      </c>
      <c r="U3588" s="39">
        <v>842.83310000000006</v>
      </c>
      <c r="W3588" s="2" t="s">
        <v>1</v>
      </c>
      <c r="X3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8"/>
      <c r="Z3588"/>
      <c r="AA3588"/>
    </row>
    <row r="3589" spans="5:27" hidden="1">
      <c r="E3589" s="2" t="s">
        <v>8500</v>
      </c>
      <c r="F3589" s="2" t="s">
        <v>8551</v>
      </c>
      <c r="G3589" s="2" t="s">
        <v>1</v>
      </c>
      <c r="H3589" s="2" t="s">
        <v>0</v>
      </c>
      <c r="I3589" s="2" t="s">
        <v>8149</v>
      </c>
      <c r="J3589" s="2" t="s">
        <v>8150</v>
      </c>
      <c r="K3589" s="41">
        <v>1347</v>
      </c>
      <c r="L3589" s="48">
        <v>1347</v>
      </c>
      <c r="M3589" s="49" t="s">
        <v>477</v>
      </c>
      <c r="N3589" s="39" t="s">
        <v>478</v>
      </c>
      <c r="O3589" s="2">
        <v>0</v>
      </c>
      <c r="P3589" s="2">
        <v>0</v>
      </c>
      <c r="Q3589" s="39">
        <v>214.39</v>
      </c>
      <c r="R3589" s="2">
        <v>27.870699999999999</v>
      </c>
      <c r="S3589" s="2">
        <v>0</v>
      </c>
      <c r="T3589" s="2">
        <v>0</v>
      </c>
      <c r="U3589" s="39">
        <v>242.26069999999999</v>
      </c>
      <c r="W3589" s="2" t="s">
        <v>1</v>
      </c>
      <c r="X3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89"/>
      <c r="Z3589"/>
      <c r="AA3589"/>
    </row>
    <row r="3590" spans="5:27" hidden="1">
      <c r="E3590" s="2" t="s">
        <v>8500</v>
      </c>
      <c r="F3590" s="2" t="s">
        <v>8551</v>
      </c>
      <c r="G3590" s="2" t="s">
        <v>1</v>
      </c>
      <c r="H3590" s="2" t="s">
        <v>0</v>
      </c>
      <c r="I3590" s="2" t="s">
        <v>8149</v>
      </c>
      <c r="J3590" s="2" t="s">
        <v>8150</v>
      </c>
      <c r="K3590" s="41">
        <v>1348</v>
      </c>
      <c r="L3590" s="48">
        <v>1348</v>
      </c>
      <c r="M3590" s="49" t="s">
        <v>1348</v>
      </c>
      <c r="N3590" s="39" t="s">
        <v>1349</v>
      </c>
      <c r="O3590" s="2">
        <v>0</v>
      </c>
      <c r="P3590" s="2">
        <v>0</v>
      </c>
      <c r="Q3590" s="39">
        <v>195.59</v>
      </c>
      <c r="R3590" s="2">
        <v>25.4267</v>
      </c>
      <c r="S3590" s="2">
        <v>0</v>
      </c>
      <c r="T3590" s="2">
        <v>0</v>
      </c>
      <c r="U3590" s="39">
        <v>221.01670000000001</v>
      </c>
      <c r="W3590" s="2" t="s">
        <v>1</v>
      </c>
      <c r="X3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0"/>
      <c r="Z3590"/>
      <c r="AA3590"/>
    </row>
    <row r="3591" spans="5:27" hidden="1">
      <c r="E3591" s="2" t="s">
        <v>8500</v>
      </c>
      <c r="F3591" s="2" t="s">
        <v>8551</v>
      </c>
      <c r="G3591" s="2" t="s">
        <v>1</v>
      </c>
      <c r="H3591" s="2" t="s">
        <v>0</v>
      </c>
      <c r="I3591" s="2" t="s">
        <v>8149</v>
      </c>
      <c r="J3591" s="2" t="s">
        <v>8150</v>
      </c>
      <c r="K3591" s="41">
        <v>1349</v>
      </c>
      <c r="L3591" s="48">
        <v>1349</v>
      </c>
      <c r="M3591" s="49" t="s">
        <v>317</v>
      </c>
      <c r="N3591" s="39" t="s">
        <v>318</v>
      </c>
      <c r="O3591" s="2">
        <v>0</v>
      </c>
      <c r="P3591" s="2">
        <v>0</v>
      </c>
      <c r="Q3591" s="39">
        <v>40.78</v>
      </c>
      <c r="R3591" s="2">
        <v>5.3014000000000001</v>
      </c>
      <c r="S3591" s="2">
        <v>0</v>
      </c>
      <c r="T3591" s="2">
        <v>0</v>
      </c>
      <c r="U3591" s="39">
        <v>46.081400000000002</v>
      </c>
      <c r="W3591" s="2" t="s">
        <v>1</v>
      </c>
      <c r="X3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1"/>
      <c r="Z3591"/>
      <c r="AA3591"/>
    </row>
    <row r="3592" spans="5:27" hidden="1">
      <c r="E3592" s="2" t="s">
        <v>8500</v>
      </c>
      <c r="F3592" s="2" t="s">
        <v>8551</v>
      </c>
      <c r="G3592" s="2" t="s">
        <v>1</v>
      </c>
      <c r="H3592" s="2" t="s">
        <v>0</v>
      </c>
      <c r="I3592" s="2" t="s">
        <v>8149</v>
      </c>
      <c r="J3592" s="2" t="s">
        <v>8150</v>
      </c>
      <c r="K3592" s="41">
        <v>1350</v>
      </c>
      <c r="L3592" s="48">
        <v>1350</v>
      </c>
      <c r="M3592" s="49"/>
      <c r="N3592" s="39" t="s">
        <v>8412</v>
      </c>
      <c r="O3592" s="2">
        <v>0</v>
      </c>
      <c r="P3592" s="2">
        <v>0</v>
      </c>
      <c r="Q3592" s="39">
        <v>61.2</v>
      </c>
      <c r="R3592" s="2">
        <v>7.9560000000000004</v>
      </c>
      <c r="S3592" s="2">
        <v>0</v>
      </c>
      <c r="T3592" s="2">
        <v>0</v>
      </c>
      <c r="U3592" s="39">
        <v>69.156000000000006</v>
      </c>
      <c r="V3592" s="2" t="s">
        <v>8411</v>
      </c>
      <c r="W3592" s="2" t="s">
        <v>1</v>
      </c>
      <c r="X3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2"/>
      <c r="Z3592"/>
      <c r="AA3592"/>
    </row>
    <row r="3593" spans="5:27" hidden="1">
      <c r="E3593" s="2" t="s">
        <v>8500</v>
      </c>
      <c r="F3593" s="2" t="s">
        <v>8551</v>
      </c>
      <c r="G3593" s="2" t="s">
        <v>1</v>
      </c>
      <c r="H3593" s="2" t="s">
        <v>0</v>
      </c>
      <c r="I3593" s="2" t="s">
        <v>8149</v>
      </c>
      <c r="J3593" s="2" t="s">
        <v>8150</v>
      </c>
      <c r="K3593" s="41">
        <v>1351</v>
      </c>
      <c r="L3593" s="48">
        <v>1351</v>
      </c>
      <c r="M3593" s="49" t="s">
        <v>118</v>
      </c>
      <c r="N3593" s="39" t="s">
        <v>119</v>
      </c>
      <c r="O3593" s="2">
        <v>0</v>
      </c>
      <c r="P3593" s="2">
        <v>0</v>
      </c>
      <c r="Q3593" s="39">
        <v>30.72</v>
      </c>
      <c r="R3593" s="2">
        <v>3.9935999999999998</v>
      </c>
      <c r="S3593" s="2">
        <v>0</v>
      </c>
      <c r="T3593" s="2">
        <v>0</v>
      </c>
      <c r="U3593" s="39">
        <v>34.7136</v>
      </c>
      <c r="W3593" s="2" t="s">
        <v>1</v>
      </c>
      <c r="X3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3"/>
      <c r="Z3593"/>
      <c r="AA3593"/>
    </row>
    <row r="3594" spans="5:27" hidden="1">
      <c r="E3594" s="2" t="s">
        <v>8500</v>
      </c>
      <c r="F3594" s="2" t="s">
        <v>8551</v>
      </c>
      <c r="G3594" s="2" t="s">
        <v>1</v>
      </c>
      <c r="H3594" s="2" t="s">
        <v>0</v>
      </c>
      <c r="I3594" s="2" t="s">
        <v>8149</v>
      </c>
      <c r="J3594" s="2" t="s">
        <v>8150</v>
      </c>
      <c r="K3594" s="41">
        <v>1352</v>
      </c>
      <c r="L3594" s="48">
        <v>1352</v>
      </c>
      <c r="M3594" s="49" t="s">
        <v>118</v>
      </c>
      <c r="N3594" s="39" t="s">
        <v>119</v>
      </c>
      <c r="O3594" s="2">
        <v>0</v>
      </c>
      <c r="P3594" s="2">
        <v>0</v>
      </c>
      <c r="Q3594" s="39">
        <v>120</v>
      </c>
      <c r="R3594" s="2">
        <v>15.600000000000001</v>
      </c>
      <c r="S3594" s="2">
        <v>0</v>
      </c>
      <c r="T3594" s="2">
        <v>0</v>
      </c>
      <c r="U3594" s="39">
        <v>135.6</v>
      </c>
      <c r="W3594" s="2" t="s">
        <v>1</v>
      </c>
      <c r="X3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4"/>
      <c r="Z3594"/>
      <c r="AA3594"/>
    </row>
    <row r="3595" spans="5:27" hidden="1">
      <c r="E3595" s="2" t="s">
        <v>8500</v>
      </c>
      <c r="F3595" s="2" t="s">
        <v>8551</v>
      </c>
      <c r="G3595" s="2" t="s">
        <v>1</v>
      </c>
      <c r="H3595" s="2" t="s">
        <v>0</v>
      </c>
      <c r="I3595" s="2" t="s">
        <v>8149</v>
      </c>
      <c r="J3595" s="2" t="s">
        <v>8150</v>
      </c>
      <c r="K3595" s="41">
        <v>1353</v>
      </c>
      <c r="L3595" s="48">
        <v>1353</v>
      </c>
      <c r="M3595" s="49" t="s">
        <v>8396</v>
      </c>
      <c r="N3595" s="39" t="s">
        <v>8397</v>
      </c>
      <c r="O3595" s="2">
        <v>0</v>
      </c>
      <c r="P3595" s="2">
        <v>0</v>
      </c>
      <c r="Q3595" s="39">
        <v>103.95</v>
      </c>
      <c r="R3595" s="2">
        <v>13.513500000000001</v>
      </c>
      <c r="S3595" s="2">
        <v>0</v>
      </c>
      <c r="T3595" s="2">
        <v>0</v>
      </c>
      <c r="U3595" s="39">
        <v>117.46350000000001</v>
      </c>
      <c r="W3595" s="2" t="s">
        <v>1</v>
      </c>
      <c r="X3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5"/>
      <c r="Z3595"/>
      <c r="AA3595"/>
    </row>
    <row r="3596" spans="5:27" hidden="1">
      <c r="E3596" s="2" t="s">
        <v>8500</v>
      </c>
      <c r="F3596" s="2" t="s">
        <v>8551</v>
      </c>
      <c r="G3596" s="2" t="s">
        <v>1</v>
      </c>
      <c r="H3596" s="2" t="s">
        <v>0</v>
      </c>
      <c r="I3596" s="2" t="s">
        <v>8149</v>
      </c>
      <c r="J3596" s="2" t="s">
        <v>8150</v>
      </c>
      <c r="K3596" s="41">
        <v>1354</v>
      </c>
      <c r="L3596" s="48">
        <v>1354</v>
      </c>
      <c r="M3596" s="49"/>
      <c r="N3596" s="39" t="s">
        <v>8553</v>
      </c>
      <c r="O3596" s="2">
        <v>0</v>
      </c>
      <c r="P3596" s="2">
        <v>0</v>
      </c>
      <c r="Q3596" s="39">
        <v>40.79</v>
      </c>
      <c r="R3596" s="2">
        <v>5.3026999999999997</v>
      </c>
      <c r="S3596" s="2">
        <v>0</v>
      </c>
      <c r="T3596" s="2">
        <v>0</v>
      </c>
      <c r="U3596" s="39">
        <v>46.092700000000001</v>
      </c>
      <c r="V3596" s="2" t="s">
        <v>8552</v>
      </c>
      <c r="W3596" s="2" t="s">
        <v>1</v>
      </c>
      <c r="X3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6"/>
      <c r="Z3596"/>
      <c r="AA3596"/>
    </row>
    <row r="3597" spans="5:27" hidden="1">
      <c r="E3597" s="2" t="s">
        <v>8500</v>
      </c>
      <c r="F3597" s="2" t="s">
        <v>8551</v>
      </c>
      <c r="G3597" s="2" t="s">
        <v>1</v>
      </c>
      <c r="H3597" s="2" t="s">
        <v>0</v>
      </c>
      <c r="I3597" s="2" t="s">
        <v>8149</v>
      </c>
      <c r="J3597" s="2" t="s">
        <v>8150</v>
      </c>
      <c r="K3597" s="41">
        <v>1355</v>
      </c>
      <c r="L3597" s="48">
        <v>1355</v>
      </c>
      <c r="M3597" s="49" t="s">
        <v>313</v>
      </c>
      <c r="N3597" s="39" t="s">
        <v>314</v>
      </c>
      <c r="O3597" s="2">
        <v>0</v>
      </c>
      <c r="P3597" s="2">
        <v>0</v>
      </c>
      <c r="Q3597" s="39">
        <v>53.98</v>
      </c>
      <c r="R3597" s="2">
        <v>7.0173999999999994</v>
      </c>
      <c r="S3597" s="2">
        <v>0</v>
      </c>
      <c r="T3597" s="2">
        <v>0</v>
      </c>
      <c r="U3597" s="39">
        <v>60.997399999999999</v>
      </c>
      <c r="W3597" s="2" t="s">
        <v>1</v>
      </c>
      <c r="X3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7"/>
      <c r="Z3597"/>
      <c r="AA3597"/>
    </row>
    <row r="3598" spans="5:27" hidden="1">
      <c r="E3598" s="2" t="s">
        <v>8500</v>
      </c>
      <c r="F3598" s="2" t="s">
        <v>8512</v>
      </c>
      <c r="G3598" s="2" t="s">
        <v>1</v>
      </c>
      <c r="H3598" s="2" t="s">
        <v>0</v>
      </c>
      <c r="I3598" s="2" t="s">
        <v>8149</v>
      </c>
      <c r="J3598" s="2" t="s">
        <v>8150</v>
      </c>
      <c r="K3598" s="41">
        <v>1356</v>
      </c>
      <c r="L3598" s="48">
        <v>1356</v>
      </c>
      <c r="M3598" s="49" t="s">
        <v>189</v>
      </c>
      <c r="N3598" s="39" t="s">
        <v>190</v>
      </c>
      <c r="O3598" s="2">
        <v>0</v>
      </c>
      <c r="P3598" s="2">
        <v>0</v>
      </c>
      <c r="Q3598" s="39">
        <v>619.47</v>
      </c>
      <c r="R3598" s="2">
        <v>80.531100000000009</v>
      </c>
      <c r="S3598" s="2">
        <v>0</v>
      </c>
      <c r="T3598" s="2">
        <v>0</v>
      </c>
      <c r="U3598" s="39">
        <v>700.00110000000006</v>
      </c>
      <c r="W3598" s="2" t="s">
        <v>1</v>
      </c>
      <c r="X3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8"/>
      <c r="Z3598"/>
      <c r="AA3598"/>
    </row>
    <row r="3599" spans="5:27" hidden="1">
      <c r="E3599" s="2" t="s">
        <v>8500</v>
      </c>
      <c r="F3599" s="2" t="s">
        <v>8512</v>
      </c>
      <c r="G3599" s="2" t="s">
        <v>1</v>
      </c>
      <c r="H3599" s="2" t="s">
        <v>0</v>
      </c>
      <c r="I3599" s="2" t="s">
        <v>8149</v>
      </c>
      <c r="J3599" s="2" t="s">
        <v>8150</v>
      </c>
      <c r="K3599" s="41">
        <v>1357</v>
      </c>
      <c r="L3599" s="48">
        <v>1357</v>
      </c>
      <c r="M3599" s="49"/>
      <c r="N3599" s="39" t="s">
        <v>593</v>
      </c>
      <c r="O3599" s="2">
        <v>0</v>
      </c>
      <c r="P3599" s="2">
        <v>0</v>
      </c>
      <c r="Q3599" s="39">
        <v>55</v>
      </c>
      <c r="R3599" s="2">
        <v>7.15</v>
      </c>
      <c r="S3599" s="2">
        <v>0</v>
      </c>
      <c r="T3599" s="2">
        <v>0</v>
      </c>
      <c r="U3599" s="39">
        <v>62.15</v>
      </c>
      <c r="V3599" s="2" t="s">
        <v>8386</v>
      </c>
      <c r="W3599" s="2" t="s">
        <v>1</v>
      </c>
      <c r="X3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599"/>
      <c r="Z3599"/>
      <c r="AA3599"/>
    </row>
    <row r="3600" spans="5:27" hidden="1">
      <c r="E3600" s="2" t="s">
        <v>8500</v>
      </c>
      <c r="F3600" s="2" t="s">
        <v>8512</v>
      </c>
      <c r="G3600" s="2" t="s">
        <v>1</v>
      </c>
      <c r="H3600" s="2" t="s">
        <v>0</v>
      </c>
      <c r="I3600" s="2" t="s">
        <v>8149</v>
      </c>
      <c r="J3600" s="2" t="s">
        <v>8150</v>
      </c>
      <c r="K3600" s="41">
        <v>1358</v>
      </c>
      <c r="L3600" s="48">
        <v>1358</v>
      </c>
      <c r="M3600" s="49"/>
      <c r="N3600" s="39" t="s">
        <v>658</v>
      </c>
      <c r="O3600" s="2">
        <v>0</v>
      </c>
      <c r="P3600" s="2">
        <v>0</v>
      </c>
      <c r="Q3600" s="39">
        <v>185.51</v>
      </c>
      <c r="R3600" s="2">
        <v>24.116299999999999</v>
      </c>
      <c r="S3600" s="2">
        <v>0</v>
      </c>
      <c r="T3600" s="2">
        <v>0</v>
      </c>
      <c r="U3600" s="39">
        <v>209.62629999999999</v>
      </c>
      <c r="V3600" s="2" t="s">
        <v>8440</v>
      </c>
      <c r="W3600" s="2" t="s">
        <v>1</v>
      </c>
      <c r="X3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0"/>
      <c r="Z3600"/>
      <c r="AA3600"/>
    </row>
    <row r="3601" spans="5:27" hidden="1">
      <c r="E3601" s="2" t="s">
        <v>8500</v>
      </c>
      <c r="F3601" s="2" t="s">
        <v>8512</v>
      </c>
      <c r="G3601" s="2" t="s">
        <v>1</v>
      </c>
      <c r="H3601" s="2" t="s">
        <v>0</v>
      </c>
      <c r="I3601" s="2" t="s">
        <v>8149</v>
      </c>
      <c r="J3601" s="2" t="s">
        <v>8150</v>
      </c>
      <c r="K3601" s="41">
        <v>1359</v>
      </c>
      <c r="L3601" s="48">
        <v>1359</v>
      </c>
      <c r="M3601" s="49" t="s">
        <v>327</v>
      </c>
      <c r="N3601" s="39" t="s">
        <v>328</v>
      </c>
      <c r="O3601" s="2">
        <v>0</v>
      </c>
      <c r="P3601" s="2">
        <v>0</v>
      </c>
      <c r="Q3601" s="39">
        <v>287.45999999999998</v>
      </c>
      <c r="R3601" s="2">
        <v>37.369799999999998</v>
      </c>
      <c r="S3601" s="2">
        <v>0</v>
      </c>
      <c r="T3601" s="2">
        <v>0</v>
      </c>
      <c r="U3601" s="39">
        <v>324.82979999999998</v>
      </c>
      <c r="W3601" s="2" t="s">
        <v>1</v>
      </c>
      <c r="X3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1"/>
      <c r="Z3601"/>
      <c r="AA3601"/>
    </row>
    <row r="3602" spans="5:27" hidden="1">
      <c r="E3602" s="2" t="s">
        <v>8500</v>
      </c>
      <c r="F3602" s="2" t="s">
        <v>8512</v>
      </c>
      <c r="G3602" s="2" t="s">
        <v>1</v>
      </c>
      <c r="H3602" s="2" t="s">
        <v>0</v>
      </c>
      <c r="I3602" s="2" t="s">
        <v>8149</v>
      </c>
      <c r="J3602" s="2" t="s">
        <v>8150</v>
      </c>
      <c r="K3602" s="41">
        <v>1360</v>
      </c>
      <c r="L3602" s="48">
        <v>1360</v>
      </c>
      <c r="M3602" s="49"/>
      <c r="N3602" s="39" t="s">
        <v>332</v>
      </c>
      <c r="O3602" s="2">
        <v>0</v>
      </c>
      <c r="P3602" s="2">
        <v>0</v>
      </c>
      <c r="Q3602" s="39">
        <v>89.05</v>
      </c>
      <c r="R3602" s="2">
        <v>11.576499999999999</v>
      </c>
      <c r="S3602" s="2">
        <v>0</v>
      </c>
      <c r="T3602" s="2">
        <v>0</v>
      </c>
      <c r="U3602" s="39">
        <v>100.62649999999999</v>
      </c>
      <c r="V3602" s="2" t="s">
        <v>8428</v>
      </c>
      <c r="W3602" s="2" t="s">
        <v>1</v>
      </c>
      <c r="X3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2"/>
      <c r="Z3602"/>
      <c r="AA3602"/>
    </row>
    <row r="3603" spans="5:27" hidden="1">
      <c r="E3603" s="2" t="s">
        <v>8500</v>
      </c>
      <c r="F3603" s="2" t="s">
        <v>8512</v>
      </c>
      <c r="G3603" s="2" t="s">
        <v>1</v>
      </c>
      <c r="H3603" s="2" t="s">
        <v>0</v>
      </c>
      <c r="I3603" s="2" t="s">
        <v>8149</v>
      </c>
      <c r="J3603" s="2" t="s">
        <v>8150</v>
      </c>
      <c r="K3603" s="41">
        <v>1361</v>
      </c>
      <c r="L3603" s="48">
        <v>1361</v>
      </c>
      <c r="M3603" s="49" t="s">
        <v>8396</v>
      </c>
      <c r="N3603" s="39" t="s">
        <v>8397</v>
      </c>
      <c r="O3603" s="2">
        <v>0</v>
      </c>
      <c r="P3603" s="2">
        <v>0</v>
      </c>
      <c r="Q3603" s="39">
        <v>101.95</v>
      </c>
      <c r="R3603" s="2">
        <v>13.253500000000001</v>
      </c>
      <c r="S3603" s="2">
        <v>0</v>
      </c>
      <c r="T3603" s="2">
        <v>0</v>
      </c>
      <c r="U3603" s="39">
        <v>115.20350000000001</v>
      </c>
      <c r="W3603" s="2" t="s">
        <v>1</v>
      </c>
      <c r="X3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3"/>
      <c r="Z3603"/>
      <c r="AA3603"/>
    </row>
    <row r="3604" spans="5:27" hidden="1">
      <c r="E3604" s="2" t="s">
        <v>8500</v>
      </c>
      <c r="F3604" s="2" t="s">
        <v>8512</v>
      </c>
      <c r="G3604" s="2" t="s">
        <v>1</v>
      </c>
      <c r="H3604" s="2" t="s">
        <v>0</v>
      </c>
      <c r="I3604" s="2" t="s">
        <v>8149</v>
      </c>
      <c r="J3604" s="2" t="s">
        <v>8150</v>
      </c>
      <c r="K3604" s="41">
        <v>1362</v>
      </c>
      <c r="L3604" s="48">
        <v>1362</v>
      </c>
      <c r="M3604" s="49" t="s">
        <v>8199</v>
      </c>
      <c r="N3604" s="39" t="s">
        <v>8200</v>
      </c>
      <c r="O3604" s="2">
        <v>0</v>
      </c>
      <c r="P3604" s="2">
        <v>0</v>
      </c>
      <c r="Q3604" s="39">
        <v>600.08000000000004</v>
      </c>
      <c r="R3604" s="2">
        <v>78.010400000000004</v>
      </c>
      <c r="S3604" s="2">
        <v>0</v>
      </c>
      <c r="T3604" s="2">
        <v>0</v>
      </c>
      <c r="U3604" s="39">
        <v>678.09040000000005</v>
      </c>
      <c r="W3604" s="2" t="s">
        <v>1</v>
      </c>
      <c r="X3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4"/>
      <c r="Z3604"/>
      <c r="AA3604"/>
    </row>
    <row r="3605" spans="5:27" hidden="1">
      <c r="E3605" s="2" t="s">
        <v>8500</v>
      </c>
      <c r="F3605" s="2" t="s">
        <v>8512</v>
      </c>
      <c r="G3605" s="2" t="s">
        <v>1</v>
      </c>
      <c r="H3605" s="2" t="s">
        <v>0</v>
      </c>
      <c r="I3605" s="2" t="s">
        <v>8149</v>
      </c>
      <c r="J3605" s="2" t="s">
        <v>8150</v>
      </c>
      <c r="K3605" s="41">
        <v>1363</v>
      </c>
      <c r="L3605" s="48">
        <v>1363</v>
      </c>
      <c r="M3605" s="49" t="s">
        <v>118</v>
      </c>
      <c r="N3605" s="39" t="s">
        <v>119</v>
      </c>
      <c r="O3605" s="2">
        <v>0</v>
      </c>
      <c r="P3605" s="2">
        <v>0</v>
      </c>
      <c r="Q3605" s="39">
        <v>326.66000000000003</v>
      </c>
      <c r="R3605" s="2">
        <v>42.465800000000002</v>
      </c>
      <c r="S3605" s="2">
        <v>0</v>
      </c>
      <c r="T3605" s="2">
        <v>0</v>
      </c>
      <c r="U3605" s="39">
        <v>369.12580000000003</v>
      </c>
      <c r="W3605" s="2" t="s">
        <v>1</v>
      </c>
      <c r="X3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5"/>
      <c r="Z3605"/>
      <c r="AA3605"/>
    </row>
    <row r="3606" spans="5:27" hidden="1">
      <c r="E3606" s="2" t="s">
        <v>8500</v>
      </c>
      <c r="F3606" s="2" t="s">
        <v>8512</v>
      </c>
      <c r="G3606" s="2" t="s">
        <v>1</v>
      </c>
      <c r="H3606" s="2" t="s">
        <v>0</v>
      </c>
      <c r="I3606" s="2" t="s">
        <v>8149</v>
      </c>
      <c r="J3606" s="2" t="s">
        <v>8150</v>
      </c>
      <c r="K3606" s="41">
        <v>1364</v>
      </c>
      <c r="L3606" s="48">
        <v>1364</v>
      </c>
      <c r="M3606" s="49" t="s">
        <v>333</v>
      </c>
      <c r="N3606" s="39" t="s">
        <v>334</v>
      </c>
      <c r="O3606" s="2">
        <v>0</v>
      </c>
      <c r="P3606" s="2">
        <v>0</v>
      </c>
      <c r="Q3606" s="39">
        <v>1473</v>
      </c>
      <c r="R3606" s="2">
        <v>191.49</v>
      </c>
      <c r="S3606" s="2">
        <v>0</v>
      </c>
      <c r="T3606" s="2">
        <v>0</v>
      </c>
      <c r="U3606" s="39">
        <v>1664.49</v>
      </c>
      <c r="W3606" s="2" t="s">
        <v>1</v>
      </c>
      <c r="X3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6"/>
      <c r="Z3606"/>
      <c r="AA3606"/>
    </row>
    <row r="3607" spans="5:27" hidden="1">
      <c r="E3607" s="2" t="s">
        <v>8500</v>
      </c>
      <c r="F3607" s="2" t="s">
        <v>8512</v>
      </c>
      <c r="G3607" s="2" t="s">
        <v>1</v>
      </c>
      <c r="H3607" s="2" t="s">
        <v>0</v>
      </c>
      <c r="I3607" s="2" t="s">
        <v>8149</v>
      </c>
      <c r="J3607" s="2" t="s">
        <v>8150</v>
      </c>
      <c r="K3607" s="41">
        <v>1365</v>
      </c>
      <c r="L3607" s="48">
        <v>1365</v>
      </c>
      <c r="M3607" s="49" t="s">
        <v>8299</v>
      </c>
      <c r="N3607" s="39" t="s">
        <v>8300</v>
      </c>
      <c r="O3607" s="2">
        <v>0</v>
      </c>
      <c r="P3607" s="2">
        <v>0</v>
      </c>
      <c r="Q3607" s="39">
        <v>112.92</v>
      </c>
      <c r="R3607" s="2">
        <v>14.679600000000001</v>
      </c>
      <c r="S3607" s="2">
        <v>0</v>
      </c>
      <c r="T3607" s="2">
        <v>0</v>
      </c>
      <c r="U3607" s="39">
        <v>127.59960000000001</v>
      </c>
      <c r="W3607" s="2" t="s">
        <v>1</v>
      </c>
      <c r="X3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7"/>
      <c r="Z3607"/>
      <c r="AA3607"/>
    </row>
    <row r="3608" spans="5:27" hidden="1">
      <c r="E3608" s="2" t="s">
        <v>8500</v>
      </c>
      <c r="F3608" s="2" t="s">
        <v>8512</v>
      </c>
      <c r="G3608" s="2" t="s">
        <v>1</v>
      </c>
      <c r="H3608" s="2" t="s">
        <v>0</v>
      </c>
      <c r="I3608" s="2" t="s">
        <v>8149</v>
      </c>
      <c r="J3608" s="2" t="s">
        <v>8150</v>
      </c>
      <c r="K3608" s="41">
        <v>1366</v>
      </c>
      <c r="L3608" s="48">
        <v>1366</v>
      </c>
      <c r="M3608" s="49" t="s">
        <v>118</v>
      </c>
      <c r="N3608" s="39" t="s">
        <v>119</v>
      </c>
      <c r="O3608" s="2">
        <v>0</v>
      </c>
      <c r="P3608" s="2">
        <v>0</v>
      </c>
      <c r="Q3608" s="39">
        <v>86</v>
      </c>
      <c r="R3608" s="2">
        <v>11.18</v>
      </c>
      <c r="S3608" s="2">
        <v>0</v>
      </c>
      <c r="T3608" s="2">
        <v>0</v>
      </c>
      <c r="U3608" s="39">
        <v>97.18</v>
      </c>
      <c r="W3608" s="2" t="s">
        <v>1</v>
      </c>
      <c r="X3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8"/>
      <c r="Z3608"/>
      <c r="AA3608"/>
    </row>
    <row r="3609" spans="5:27" hidden="1">
      <c r="E3609" s="2" t="s">
        <v>8500</v>
      </c>
      <c r="F3609" s="2" t="s">
        <v>8512</v>
      </c>
      <c r="G3609" s="2" t="s">
        <v>1</v>
      </c>
      <c r="H3609" s="2" t="s">
        <v>0</v>
      </c>
      <c r="I3609" s="2" t="s">
        <v>8149</v>
      </c>
      <c r="J3609" s="2" t="s">
        <v>8150</v>
      </c>
      <c r="K3609" s="41">
        <v>1367</v>
      </c>
      <c r="L3609" s="48">
        <v>1367</v>
      </c>
      <c r="M3609" s="49" t="s">
        <v>721</v>
      </c>
      <c r="N3609" s="39" t="s">
        <v>722</v>
      </c>
      <c r="O3609" s="2">
        <v>0</v>
      </c>
      <c r="P3609" s="2">
        <v>0</v>
      </c>
      <c r="Q3609" s="39">
        <v>144.72999999999999</v>
      </c>
      <c r="R3609" s="2">
        <v>18.814899999999998</v>
      </c>
      <c r="S3609" s="2">
        <v>0</v>
      </c>
      <c r="T3609" s="2">
        <v>0</v>
      </c>
      <c r="U3609" s="39">
        <v>163.54489999999998</v>
      </c>
      <c r="W3609" s="2" t="s">
        <v>1</v>
      </c>
      <c r="X3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09"/>
      <c r="Z3609"/>
      <c r="AA3609"/>
    </row>
    <row r="3610" spans="5:27" hidden="1">
      <c r="E3610" s="2" t="s">
        <v>8500</v>
      </c>
      <c r="F3610" s="2" t="s">
        <v>8512</v>
      </c>
      <c r="G3610" s="2" t="s">
        <v>1</v>
      </c>
      <c r="H3610" s="2" t="s">
        <v>0</v>
      </c>
      <c r="I3610" s="2" t="s">
        <v>8149</v>
      </c>
      <c r="J3610" s="2" t="s">
        <v>8150</v>
      </c>
      <c r="K3610" s="41">
        <v>1368</v>
      </c>
      <c r="L3610" s="48">
        <v>1368</v>
      </c>
      <c r="M3610" s="49" t="s">
        <v>518</v>
      </c>
      <c r="N3610" s="39" t="s">
        <v>519</v>
      </c>
      <c r="O3610" s="2">
        <v>0</v>
      </c>
      <c r="P3610" s="2">
        <v>0</v>
      </c>
      <c r="Q3610" s="39">
        <v>83.56</v>
      </c>
      <c r="R3610" s="2">
        <v>10.8628</v>
      </c>
      <c r="S3610" s="2">
        <v>0</v>
      </c>
      <c r="T3610" s="2">
        <v>0</v>
      </c>
      <c r="U3610" s="39">
        <v>94.422799999999995</v>
      </c>
      <c r="W3610" s="2" t="s">
        <v>1</v>
      </c>
      <c r="X3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0"/>
      <c r="Z3610"/>
      <c r="AA3610"/>
    </row>
    <row r="3611" spans="5:27" hidden="1">
      <c r="E3611" s="2" t="s">
        <v>8500</v>
      </c>
      <c r="F3611" s="2" t="s">
        <v>8512</v>
      </c>
      <c r="G3611" s="2" t="s">
        <v>1</v>
      </c>
      <c r="H3611" s="2" t="s">
        <v>0</v>
      </c>
      <c r="I3611" s="2" t="s">
        <v>8149</v>
      </c>
      <c r="J3611" s="2" t="s">
        <v>8150</v>
      </c>
      <c r="K3611" s="41">
        <v>1369</v>
      </c>
      <c r="L3611" s="48">
        <v>1369</v>
      </c>
      <c r="M3611" s="49" t="s">
        <v>187</v>
      </c>
      <c r="N3611" s="39" t="s">
        <v>188</v>
      </c>
      <c r="O3611" s="2">
        <v>0</v>
      </c>
      <c r="P3611" s="2">
        <v>0</v>
      </c>
      <c r="Q3611" s="39">
        <v>121.33</v>
      </c>
      <c r="R3611" s="2">
        <v>15.7729</v>
      </c>
      <c r="S3611" s="2">
        <v>0</v>
      </c>
      <c r="T3611" s="2">
        <v>0</v>
      </c>
      <c r="U3611" s="39">
        <v>137.10290000000001</v>
      </c>
      <c r="W3611" s="2" t="s">
        <v>1</v>
      </c>
      <c r="X3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1"/>
      <c r="Z3611"/>
      <c r="AA3611"/>
    </row>
    <row r="3612" spans="5:27" hidden="1">
      <c r="E3612" s="2" t="s">
        <v>8500</v>
      </c>
      <c r="F3612" s="2" t="s">
        <v>8512</v>
      </c>
      <c r="G3612" s="2" t="s">
        <v>1</v>
      </c>
      <c r="H3612" s="2" t="s">
        <v>0</v>
      </c>
      <c r="I3612" s="2" t="s">
        <v>8149</v>
      </c>
      <c r="J3612" s="2" t="s">
        <v>8150</v>
      </c>
      <c r="K3612" s="41">
        <v>1370</v>
      </c>
      <c r="L3612" s="48">
        <v>1370</v>
      </c>
      <c r="M3612" s="49" t="s">
        <v>435</v>
      </c>
      <c r="N3612" s="39" t="s">
        <v>436</v>
      </c>
      <c r="O3612" s="2">
        <v>0</v>
      </c>
      <c r="P3612" s="2">
        <v>0</v>
      </c>
      <c r="Q3612" s="39">
        <v>1533.53</v>
      </c>
      <c r="R3612" s="2">
        <v>199.35890000000001</v>
      </c>
      <c r="S3612" s="2">
        <v>0</v>
      </c>
      <c r="T3612" s="2">
        <v>0</v>
      </c>
      <c r="U3612" s="39">
        <v>1732.8888999999999</v>
      </c>
      <c r="W3612" s="2" t="s">
        <v>1</v>
      </c>
      <c r="X3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2"/>
      <c r="Z3612"/>
      <c r="AA3612"/>
    </row>
    <row r="3613" spans="5:27" hidden="1">
      <c r="E3613" s="2" t="s">
        <v>8500</v>
      </c>
      <c r="F3613" s="2" t="s">
        <v>8512</v>
      </c>
      <c r="G3613" s="2" t="s">
        <v>1</v>
      </c>
      <c r="H3613" s="2" t="s">
        <v>0</v>
      </c>
      <c r="I3613" s="2" t="s">
        <v>8149</v>
      </c>
      <c r="J3613" s="2" t="s">
        <v>8150</v>
      </c>
      <c r="K3613" s="41">
        <v>1371</v>
      </c>
      <c r="L3613" s="48">
        <v>1371</v>
      </c>
      <c r="M3613" s="49" t="s">
        <v>8391</v>
      </c>
      <c r="N3613" s="39" t="s">
        <v>8392</v>
      </c>
      <c r="O3613" s="2">
        <v>0</v>
      </c>
      <c r="P3613" s="2">
        <v>0</v>
      </c>
      <c r="Q3613" s="39">
        <v>12</v>
      </c>
      <c r="R3613" s="2">
        <v>1.56</v>
      </c>
      <c r="S3613" s="2">
        <v>0</v>
      </c>
      <c r="T3613" s="2">
        <v>0</v>
      </c>
      <c r="U3613" s="39">
        <v>13.56</v>
      </c>
      <c r="W3613" s="2" t="s">
        <v>1</v>
      </c>
      <c r="X3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3"/>
      <c r="Z3613"/>
      <c r="AA3613"/>
    </row>
    <row r="3614" spans="5:27" hidden="1">
      <c r="E3614" s="2" t="s">
        <v>8500</v>
      </c>
      <c r="F3614" s="2" t="s">
        <v>8512</v>
      </c>
      <c r="G3614" s="2" t="s">
        <v>1</v>
      </c>
      <c r="H3614" s="2" t="s">
        <v>0</v>
      </c>
      <c r="I3614" s="2" t="s">
        <v>8149</v>
      </c>
      <c r="J3614" s="2" t="s">
        <v>8150</v>
      </c>
      <c r="K3614" s="41">
        <v>1372</v>
      </c>
      <c r="L3614" s="48">
        <v>1372</v>
      </c>
      <c r="M3614" s="49" t="s">
        <v>459</v>
      </c>
      <c r="N3614" s="39" t="s">
        <v>460</v>
      </c>
      <c r="O3614" s="2">
        <v>0</v>
      </c>
      <c r="P3614" s="2">
        <v>0</v>
      </c>
      <c r="Q3614" s="39">
        <v>7817.95</v>
      </c>
      <c r="R3614" s="2">
        <v>1016.3335</v>
      </c>
      <c r="S3614" s="2">
        <v>0</v>
      </c>
      <c r="T3614" s="2">
        <v>0</v>
      </c>
      <c r="U3614" s="39">
        <v>8834.2834999999995</v>
      </c>
      <c r="W3614" s="2" t="s">
        <v>1</v>
      </c>
      <c r="X3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4"/>
      <c r="Z3614"/>
      <c r="AA3614"/>
    </row>
    <row r="3615" spans="5:27" hidden="1">
      <c r="E3615" s="2" t="s">
        <v>8500</v>
      </c>
      <c r="F3615" s="2" t="s">
        <v>8512</v>
      </c>
      <c r="G3615" s="2" t="s">
        <v>1</v>
      </c>
      <c r="H3615" s="2" t="s">
        <v>0</v>
      </c>
      <c r="I3615" s="2" t="s">
        <v>8149</v>
      </c>
      <c r="J3615" s="2" t="s">
        <v>8150</v>
      </c>
      <c r="K3615" s="41">
        <v>1373</v>
      </c>
      <c r="L3615" s="48">
        <v>1373</v>
      </c>
      <c r="M3615" s="49" t="s">
        <v>431</v>
      </c>
      <c r="N3615" s="39" t="s">
        <v>432</v>
      </c>
      <c r="O3615" s="2">
        <v>0</v>
      </c>
      <c r="P3615" s="2">
        <v>0</v>
      </c>
      <c r="Q3615" s="39">
        <v>5138.09</v>
      </c>
      <c r="R3615" s="2">
        <v>667.95170000000007</v>
      </c>
      <c r="S3615" s="2">
        <v>0</v>
      </c>
      <c r="T3615" s="2">
        <v>0</v>
      </c>
      <c r="U3615" s="39">
        <v>5806.0416999999998</v>
      </c>
      <c r="W3615" s="2" t="s">
        <v>1</v>
      </c>
      <c r="X3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5"/>
      <c r="Z3615"/>
      <c r="AA3615"/>
    </row>
    <row r="3616" spans="5:27" hidden="1">
      <c r="E3616" s="2" t="s">
        <v>8500</v>
      </c>
      <c r="F3616" s="2" t="s">
        <v>8512</v>
      </c>
      <c r="G3616" s="2" t="s">
        <v>1</v>
      </c>
      <c r="H3616" s="2" t="s">
        <v>0</v>
      </c>
      <c r="I3616" s="2" t="s">
        <v>8149</v>
      </c>
      <c r="J3616" s="2" t="s">
        <v>8150</v>
      </c>
      <c r="K3616" s="41">
        <v>1374</v>
      </c>
      <c r="L3616" s="48">
        <v>1374</v>
      </c>
      <c r="M3616" s="49" t="s">
        <v>431</v>
      </c>
      <c r="N3616" s="39" t="s">
        <v>432</v>
      </c>
      <c r="O3616" s="2">
        <v>0</v>
      </c>
      <c r="P3616" s="2">
        <v>0</v>
      </c>
      <c r="Q3616" s="39">
        <v>5097.3</v>
      </c>
      <c r="R3616" s="2">
        <v>662.649</v>
      </c>
      <c r="S3616" s="2">
        <v>0</v>
      </c>
      <c r="T3616" s="2">
        <v>0</v>
      </c>
      <c r="U3616" s="39">
        <v>5759.9490000000005</v>
      </c>
      <c r="W3616" s="2" t="s">
        <v>1</v>
      </c>
      <c r="X3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6"/>
      <c r="Z3616"/>
      <c r="AA3616"/>
    </row>
    <row r="3617" spans="5:27" hidden="1">
      <c r="E3617" s="2" t="s">
        <v>8500</v>
      </c>
      <c r="F3617" s="2" t="s">
        <v>8512</v>
      </c>
      <c r="G3617" s="2" t="s">
        <v>1</v>
      </c>
      <c r="H3617" s="2" t="s">
        <v>0</v>
      </c>
      <c r="I3617" s="2" t="s">
        <v>8149</v>
      </c>
      <c r="J3617" s="2" t="s">
        <v>8150</v>
      </c>
      <c r="K3617" s="41">
        <v>1375</v>
      </c>
      <c r="L3617" s="48">
        <v>1375</v>
      </c>
      <c r="M3617" s="49" t="s">
        <v>277</v>
      </c>
      <c r="N3617" s="39" t="s">
        <v>278</v>
      </c>
      <c r="O3617" s="2">
        <v>0</v>
      </c>
      <c r="P3617" s="2">
        <v>0</v>
      </c>
      <c r="Q3617" s="39">
        <v>286.72000000000003</v>
      </c>
      <c r="R3617" s="2">
        <v>37.273600000000002</v>
      </c>
      <c r="S3617" s="2">
        <v>0</v>
      </c>
      <c r="T3617" s="2">
        <v>0</v>
      </c>
      <c r="U3617" s="39">
        <v>323.99360000000001</v>
      </c>
      <c r="W3617" s="2" t="s">
        <v>1</v>
      </c>
      <c r="X3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7"/>
      <c r="Z3617"/>
      <c r="AA3617"/>
    </row>
    <row r="3618" spans="5:27" hidden="1">
      <c r="E3618" s="2" t="s">
        <v>8500</v>
      </c>
      <c r="F3618" s="2" t="s">
        <v>8512</v>
      </c>
      <c r="G3618" s="2" t="s">
        <v>1</v>
      </c>
      <c r="H3618" s="2" t="s">
        <v>0</v>
      </c>
      <c r="I3618" s="2" t="s">
        <v>8149</v>
      </c>
      <c r="J3618" s="2" t="s">
        <v>8150</v>
      </c>
      <c r="K3618" s="41">
        <v>1376</v>
      </c>
      <c r="L3618" s="48">
        <v>1376</v>
      </c>
      <c r="M3618" s="49" t="s">
        <v>277</v>
      </c>
      <c r="N3618" s="39" t="s">
        <v>278</v>
      </c>
      <c r="O3618" s="2">
        <v>0</v>
      </c>
      <c r="P3618" s="2">
        <v>0</v>
      </c>
      <c r="Q3618" s="39">
        <v>420.35</v>
      </c>
      <c r="R3618" s="2">
        <v>54.645500000000006</v>
      </c>
      <c r="S3618" s="2">
        <v>0</v>
      </c>
      <c r="T3618" s="2">
        <v>0</v>
      </c>
      <c r="U3618" s="39">
        <v>474.99550000000005</v>
      </c>
      <c r="W3618" s="2" t="s">
        <v>1</v>
      </c>
      <c r="X3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8"/>
      <c r="Z3618"/>
      <c r="AA3618"/>
    </row>
    <row r="3619" spans="5:27" hidden="1">
      <c r="E3619" s="2" t="s">
        <v>8500</v>
      </c>
      <c r="F3619" s="2" t="s">
        <v>8512</v>
      </c>
      <c r="G3619" s="2" t="s">
        <v>1</v>
      </c>
      <c r="H3619" s="2" t="s">
        <v>0</v>
      </c>
      <c r="I3619" s="2" t="s">
        <v>8149</v>
      </c>
      <c r="J3619" s="2" t="s">
        <v>8150</v>
      </c>
      <c r="K3619" s="41">
        <v>1377</v>
      </c>
      <c r="L3619" s="48">
        <v>1377</v>
      </c>
      <c r="M3619" s="49" t="s">
        <v>118</v>
      </c>
      <c r="N3619" s="39" t="s">
        <v>119</v>
      </c>
      <c r="O3619" s="2">
        <v>0</v>
      </c>
      <c r="P3619" s="2">
        <v>0</v>
      </c>
      <c r="Q3619" s="39">
        <v>65.739999999999995</v>
      </c>
      <c r="R3619" s="2">
        <v>8.5461999999999989</v>
      </c>
      <c r="S3619" s="2">
        <v>0</v>
      </c>
      <c r="T3619" s="2">
        <v>0</v>
      </c>
      <c r="U3619" s="39">
        <v>74.286199999999994</v>
      </c>
      <c r="W3619" s="2" t="s">
        <v>1</v>
      </c>
      <c r="X3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19"/>
      <c r="Z3619"/>
      <c r="AA3619"/>
    </row>
    <row r="3620" spans="5:27" hidden="1">
      <c r="E3620" s="2" t="s">
        <v>8500</v>
      </c>
      <c r="F3620" s="2" t="s">
        <v>8512</v>
      </c>
      <c r="G3620" s="2" t="s">
        <v>1</v>
      </c>
      <c r="H3620" s="2" t="s">
        <v>0</v>
      </c>
      <c r="I3620" s="2" t="s">
        <v>8149</v>
      </c>
      <c r="J3620" s="2" t="s">
        <v>8150</v>
      </c>
      <c r="K3620" s="41">
        <v>1378</v>
      </c>
      <c r="L3620" s="48">
        <v>1378</v>
      </c>
      <c r="M3620" s="49" t="s">
        <v>411</v>
      </c>
      <c r="N3620" s="39" t="s">
        <v>412</v>
      </c>
      <c r="O3620" s="2">
        <v>0</v>
      </c>
      <c r="P3620" s="2">
        <v>0</v>
      </c>
      <c r="Q3620" s="39">
        <v>124.34</v>
      </c>
      <c r="R3620" s="2">
        <v>16.164200000000001</v>
      </c>
      <c r="S3620" s="2">
        <v>0</v>
      </c>
      <c r="T3620" s="2">
        <v>0</v>
      </c>
      <c r="U3620" s="39">
        <v>140.5042</v>
      </c>
      <c r="W3620" s="2" t="s">
        <v>1</v>
      </c>
      <c r="X3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0"/>
      <c r="Z3620"/>
      <c r="AA3620"/>
    </row>
    <row r="3621" spans="5:27" hidden="1">
      <c r="E3621" s="2" t="s">
        <v>8500</v>
      </c>
      <c r="F3621" s="2" t="s">
        <v>8512</v>
      </c>
      <c r="G3621" s="2" t="s">
        <v>1</v>
      </c>
      <c r="H3621" s="2" t="s">
        <v>0</v>
      </c>
      <c r="I3621" s="2" t="s">
        <v>8149</v>
      </c>
      <c r="J3621" s="2" t="s">
        <v>8150</v>
      </c>
      <c r="K3621" s="41">
        <v>1379</v>
      </c>
      <c r="L3621" s="48">
        <v>1379</v>
      </c>
      <c r="M3621" s="49" t="s">
        <v>449</v>
      </c>
      <c r="N3621" s="39" t="s">
        <v>450</v>
      </c>
      <c r="O3621" s="2">
        <v>0</v>
      </c>
      <c r="P3621" s="2">
        <v>0</v>
      </c>
      <c r="Q3621" s="39">
        <v>279.75</v>
      </c>
      <c r="R3621" s="2">
        <v>36.3675</v>
      </c>
      <c r="S3621" s="2">
        <v>0</v>
      </c>
      <c r="T3621" s="2">
        <v>0</v>
      </c>
      <c r="U3621" s="39">
        <v>316.11750000000001</v>
      </c>
      <c r="W3621" s="2" t="s">
        <v>1</v>
      </c>
      <c r="X3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1"/>
      <c r="Z3621"/>
      <c r="AA3621"/>
    </row>
    <row r="3622" spans="5:27" hidden="1">
      <c r="E3622" s="2" t="s">
        <v>8500</v>
      </c>
      <c r="F3622" s="2" t="s">
        <v>8512</v>
      </c>
      <c r="G3622" s="2" t="s">
        <v>1</v>
      </c>
      <c r="H3622" s="2" t="s">
        <v>0</v>
      </c>
      <c r="I3622" s="2" t="s">
        <v>8149</v>
      </c>
      <c r="J3622" s="2" t="s">
        <v>8150</v>
      </c>
      <c r="K3622" s="41">
        <v>1380</v>
      </c>
      <c r="L3622" s="48">
        <v>1380</v>
      </c>
      <c r="M3622" s="49"/>
      <c r="N3622" s="39" t="s">
        <v>8430</v>
      </c>
      <c r="O3622" s="2">
        <v>0</v>
      </c>
      <c r="P3622" s="2">
        <v>0</v>
      </c>
      <c r="Q3622" s="39">
        <v>820.38</v>
      </c>
      <c r="R3622" s="2">
        <v>106.6494</v>
      </c>
      <c r="S3622" s="2">
        <v>0</v>
      </c>
      <c r="T3622" s="2">
        <v>0</v>
      </c>
      <c r="U3622" s="39">
        <v>927.02940000000001</v>
      </c>
      <c r="V3622" s="2" t="s">
        <v>8429</v>
      </c>
      <c r="W3622" s="2" t="s">
        <v>1</v>
      </c>
      <c r="X3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2"/>
      <c r="Z3622"/>
      <c r="AA3622"/>
    </row>
    <row r="3623" spans="5:27" hidden="1">
      <c r="E3623" s="2" t="s">
        <v>8500</v>
      </c>
      <c r="F3623" s="2" t="s">
        <v>8512</v>
      </c>
      <c r="G3623" s="2" t="s">
        <v>1</v>
      </c>
      <c r="H3623" s="2" t="s">
        <v>0</v>
      </c>
      <c r="I3623" s="2" t="s">
        <v>8149</v>
      </c>
      <c r="J3623" s="2" t="s">
        <v>8150</v>
      </c>
      <c r="K3623" s="41">
        <v>1381</v>
      </c>
      <c r="L3623" s="48">
        <v>1381</v>
      </c>
      <c r="M3623" s="49" t="s">
        <v>7990</v>
      </c>
      <c r="N3623" s="39" t="s">
        <v>7991</v>
      </c>
      <c r="O3623" s="2">
        <v>0</v>
      </c>
      <c r="P3623" s="2">
        <v>0</v>
      </c>
      <c r="Q3623" s="39">
        <v>71.66</v>
      </c>
      <c r="R3623" s="2">
        <v>9.3157999999999994</v>
      </c>
      <c r="S3623" s="2">
        <v>0</v>
      </c>
      <c r="T3623" s="2">
        <v>0</v>
      </c>
      <c r="U3623" s="39">
        <v>80.975799999999992</v>
      </c>
      <c r="W3623" s="2" t="s">
        <v>1</v>
      </c>
      <c r="X3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3"/>
      <c r="Z3623"/>
      <c r="AA3623"/>
    </row>
    <row r="3624" spans="5:27" hidden="1">
      <c r="E3624" s="2" t="s">
        <v>8500</v>
      </c>
      <c r="F3624" s="2" t="s">
        <v>8512</v>
      </c>
      <c r="G3624" s="2" t="s">
        <v>1</v>
      </c>
      <c r="H3624" s="2" t="s">
        <v>0</v>
      </c>
      <c r="I3624" s="2" t="s">
        <v>8149</v>
      </c>
      <c r="J3624" s="2" t="s">
        <v>8150</v>
      </c>
      <c r="K3624" s="41">
        <v>1382</v>
      </c>
      <c r="L3624" s="48">
        <v>1382</v>
      </c>
      <c r="M3624" s="49" t="s">
        <v>118</v>
      </c>
      <c r="N3624" s="39" t="s">
        <v>119</v>
      </c>
      <c r="O3624" s="2">
        <v>0</v>
      </c>
      <c r="P3624" s="2">
        <v>0</v>
      </c>
      <c r="Q3624" s="39">
        <v>88.94</v>
      </c>
      <c r="R3624" s="2">
        <v>11.562200000000001</v>
      </c>
      <c r="S3624" s="2">
        <v>0</v>
      </c>
      <c r="T3624" s="2">
        <v>0</v>
      </c>
      <c r="U3624" s="39">
        <v>100.5022</v>
      </c>
      <c r="W3624" s="2" t="s">
        <v>1</v>
      </c>
      <c r="X3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4"/>
      <c r="Z3624"/>
      <c r="AA3624"/>
    </row>
    <row r="3625" spans="5:27" hidden="1">
      <c r="E3625" s="2" t="s">
        <v>8500</v>
      </c>
      <c r="F3625" s="2" t="s">
        <v>8512</v>
      </c>
      <c r="G3625" s="2" t="s">
        <v>1</v>
      </c>
      <c r="H3625" s="2" t="s">
        <v>0</v>
      </c>
      <c r="I3625" s="2" t="s">
        <v>8149</v>
      </c>
      <c r="J3625" s="2" t="s">
        <v>8150</v>
      </c>
      <c r="K3625" s="41">
        <v>1383</v>
      </c>
      <c r="L3625" s="48">
        <v>1383</v>
      </c>
      <c r="M3625" s="49"/>
      <c r="N3625" s="39" t="s">
        <v>322</v>
      </c>
      <c r="O3625" s="2">
        <v>0</v>
      </c>
      <c r="P3625" s="2">
        <v>0</v>
      </c>
      <c r="Q3625" s="39">
        <v>125.25</v>
      </c>
      <c r="R3625" s="2">
        <v>16.282499999999999</v>
      </c>
      <c r="S3625" s="2">
        <v>0</v>
      </c>
      <c r="T3625" s="2">
        <v>0</v>
      </c>
      <c r="U3625" s="39">
        <v>141.5325</v>
      </c>
      <c r="V3625" s="2" t="s">
        <v>8383</v>
      </c>
      <c r="W3625" s="2" t="s">
        <v>1</v>
      </c>
      <c r="X3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5"/>
      <c r="Z3625"/>
      <c r="AA3625"/>
    </row>
    <row r="3626" spans="5:27" hidden="1">
      <c r="E3626" s="2" t="s">
        <v>8500</v>
      </c>
      <c r="F3626" s="2" t="s">
        <v>8512</v>
      </c>
      <c r="G3626" s="2" t="s">
        <v>1</v>
      </c>
      <c r="H3626" s="2" t="s">
        <v>0</v>
      </c>
      <c r="I3626" s="2" t="s">
        <v>8149</v>
      </c>
      <c r="J3626" s="2" t="s">
        <v>8150</v>
      </c>
      <c r="K3626" s="41">
        <v>1384</v>
      </c>
      <c r="L3626" s="48">
        <v>1384</v>
      </c>
      <c r="M3626" s="49" t="s">
        <v>711</v>
      </c>
      <c r="N3626" s="39" t="s">
        <v>712</v>
      </c>
      <c r="O3626" s="2">
        <v>0</v>
      </c>
      <c r="P3626" s="2">
        <v>0</v>
      </c>
      <c r="Q3626" s="39">
        <v>88.07</v>
      </c>
      <c r="R3626" s="2">
        <v>11.4491</v>
      </c>
      <c r="S3626" s="2">
        <v>0</v>
      </c>
      <c r="T3626" s="2">
        <v>0</v>
      </c>
      <c r="U3626" s="39">
        <v>99.519099999999995</v>
      </c>
      <c r="W3626" s="2" t="s">
        <v>1</v>
      </c>
      <c r="X3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6"/>
      <c r="Z3626"/>
      <c r="AA3626"/>
    </row>
    <row r="3627" spans="5:27" hidden="1">
      <c r="E3627" s="2" t="s">
        <v>8500</v>
      </c>
      <c r="F3627" s="2" t="s">
        <v>8512</v>
      </c>
      <c r="G3627" s="2" t="s">
        <v>1</v>
      </c>
      <c r="H3627" s="2" t="s">
        <v>0</v>
      </c>
      <c r="I3627" s="2" t="s">
        <v>8149</v>
      </c>
      <c r="J3627" s="2" t="s">
        <v>8150</v>
      </c>
      <c r="K3627" s="41">
        <v>1385</v>
      </c>
      <c r="L3627" s="48">
        <v>1385</v>
      </c>
      <c r="M3627" s="49" t="s">
        <v>709</v>
      </c>
      <c r="N3627" s="39" t="s">
        <v>710</v>
      </c>
      <c r="O3627" s="2">
        <v>0</v>
      </c>
      <c r="P3627" s="2">
        <v>0</v>
      </c>
      <c r="Q3627" s="39">
        <v>144.72999999999999</v>
      </c>
      <c r="R3627" s="2">
        <v>18.814899999999998</v>
      </c>
      <c r="S3627" s="2">
        <v>0</v>
      </c>
      <c r="T3627" s="2">
        <v>0</v>
      </c>
      <c r="U3627" s="39">
        <v>163.54489999999998</v>
      </c>
      <c r="W3627" s="2" t="s">
        <v>1</v>
      </c>
      <c r="X3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7"/>
      <c r="Z3627"/>
      <c r="AA3627"/>
    </row>
    <row r="3628" spans="5:27" hidden="1">
      <c r="E3628" s="2" t="s">
        <v>8500</v>
      </c>
      <c r="F3628" s="2" t="s">
        <v>8512</v>
      </c>
      <c r="G3628" s="2" t="s">
        <v>1</v>
      </c>
      <c r="H3628" s="2" t="s">
        <v>0</v>
      </c>
      <c r="I3628" s="2" t="s">
        <v>8149</v>
      </c>
      <c r="J3628" s="2" t="s">
        <v>8150</v>
      </c>
      <c r="K3628" s="41">
        <v>1386</v>
      </c>
      <c r="L3628" s="48">
        <v>1386</v>
      </c>
      <c r="M3628" s="49" t="s">
        <v>675</v>
      </c>
      <c r="N3628" s="39" t="s">
        <v>676</v>
      </c>
      <c r="O3628" s="2">
        <v>0</v>
      </c>
      <c r="P3628" s="2">
        <v>0</v>
      </c>
      <c r="Q3628" s="39">
        <v>185.51</v>
      </c>
      <c r="R3628" s="2">
        <v>24.116299999999999</v>
      </c>
      <c r="S3628" s="2">
        <v>0</v>
      </c>
      <c r="T3628" s="2">
        <v>0</v>
      </c>
      <c r="U3628" s="39">
        <v>209.62629999999999</v>
      </c>
      <c r="W3628" s="2" t="s">
        <v>1</v>
      </c>
      <c r="X3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8"/>
      <c r="Z3628"/>
      <c r="AA3628"/>
    </row>
    <row r="3629" spans="5:27" hidden="1">
      <c r="E3629" s="2" t="s">
        <v>8500</v>
      </c>
      <c r="F3629" s="2" t="s">
        <v>8512</v>
      </c>
      <c r="G3629" s="2" t="s">
        <v>1</v>
      </c>
      <c r="H3629" s="2" t="s">
        <v>0</v>
      </c>
      <c r="I3629" s="2" t="s">
        <v>8149</v>
      </c>
      <c r="J3629" s="2" t="s">
        <v>8150</v>
      </c>
      <c r="K3629" s="41">
        <v>1387</v>
      </c>
      <c r="L3629" s="48">
        <v>1387</v>
      </c>
      <c r="M3629" s="49" t="s">
        <v>425</v>
      </c>
      <c r="N3629" s="39" t="s">
        <v>426</v>
      </c>
      <c r="O3629" s="2">
        <v>0</v>
      </c>
      <c r="P3629" s="2">
        <v>0</v>
      </c>
      <c r="Q3629" s="39">
        <v>348.64</v>
      </c>
      <c r="R3629" s="2">
        <v>45.3232</v>
      </c>
      <c r="S3629" s="2">
        <v>0</v>
      </c>
      <c r="T3629" s="2">
        <v>0</v>
      </c>
      <c r="U3629" s="39">
        <v>393.96319999999997</v>
      </c>
      <c r="W3629" s="2" t="s">
        <v>1</v>
      </c>
      <c r="X3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29"/>
      <c r="Z3629"/>
      <c r="AA3629"/>
    </row>
    <row r="3630" spans="5:27" hidden="1">
      <c r="E3630" s="2" t="s">
        <v>8500</v>
      </c>
      <c r="F3630" s="2" t="s">
        <v>8512</v>
      </c>
      <c r="G3630" s="2" t="s">
        <v>1</v>
      </c>
      <c r="H3630" s="2" t="s">
        <v>0</v>
      </c>
      <c r="I3630" s="2" t="s">
        <v>8149</v>
      </c>
      <c r="J3630" s="2" t="s">
        <v>8150</v>
      </c>
      <c r="K3630" s="41">
        <v>1388</v>
      </c>
      <c r="L3630" s="48">
        <v>1388</v>
      </c>
      <c r="M3630" s="49"/>
      <c r="N3630" s="39" t="s">
        <v>1393</v>
      </c>
      <c r="O3630" s="2">
        <v>0</v>
      </c>
      <c r="P3630" s="2">
        <v>0</v>
      </c>
      <c r="Q3630" s="39">
        <v>133.5</v>
      </c>
      <c r="R3630" s="2">
        <v>17.355</v>
      </c>
      <c r="S3630" s="2">
        <v>0</v>
      </c>
      <c r="T3630" s="2">
        <v>0</v>
      </c>
      <c r="U3630" s="39">
        <v>150.85499999999999</v>
      </c>
      <c r="V3630" s="2" t="s">
        <v>8399</v>
      </c>
      <c r="W3630" s="2" t="s">
        <v>1</v>
      </c>
      <c r="X3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0"/>
      <c r="Z3630"/>
      <c r="AA3630"/>
    </row>
    <row r="3631" spans="5:27" hidden="1">
      <c r="E3631" s="2" t="s">
        <v>8500</v>
      </c>
      <c r="F3631" s="2" t="s">
        <v>8512</v>
      </c>
      <c r="G3631" s="2" t="s">
        <v>1</v>
      </c>
      <c r="H3631" s="2" t="s">
        <v>0</v>
      </c>
      <c r="I3631" s="2" t="s">
        <v>8149</v>
      </c>
      <c r="J3631" s="2" t="s">
        <v>8150</v>
      </c>
      <c r="K3631" s="41">
        <v>1389</v>
      </c>
      <c r="L3631" s="48">
        <v>1389</v>
      </c>
      <c r="M3631" s="49" t="s">
        <v>8163</v>
      </c>
      <c r="N3631" s="39" t="s">
        <v>8164</v>
      </c>
      <c r="O3631" s="2">
        <v>0</v>
      </c>
      <c r="P3631" s="2">
        <v>0</v>
      </c>
      <c r="Q3631" s="39">
        <v>205.9</v>
      </c>
      <c r="R3631" s="2">
        <v>26.767000000000003</v>
      </c>
      <c r="S3631" s="2">
        <v>0</v>
      </c>
      <c r="T3631" s="2">
        <v>0</v>
      </c>
      <c r="U3631" s="39">
        <v>232.667</v>
      </c>
      <c r="W3631" s="2" t="s">
        <v>1</v>
      </c>
      <c r="X3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1"/>
      <c r="Z3631"/>
      <c r="AA3631"/>
    </row>
    <row r="3632" spans="5:27" hidden="1">
      <c r="E3632" s="2" t="s">
        <v>8500</v>
      </c>
      <c r="F3632" s="2" t="s">
        <v>8512</v>
      </c>
      <c r="G3632" s="2" t="s">
        <v>1</v>
      </c>
      <c r="H3632" s="2" t="s">
        <v>0</v>
      </c>
      <c r="I3632" s="2" t="s">
        <v>8149</v>
      </c>
      <c r="J3632" s="2" t="s">
        <v>8150</v>
      </c>
      <c r="K3632" s="41">
        <v>1390</v>
      </c>
      <c r="L3632" s="48">
        <v>1390</v>
      </c>
      <c r="M3632" s="49" t="s">
        <v>8000</v>
      </c>
      <c r="N3632" s="39" t="s">
        <v>8001</v>
      </c>
      <c r="O3632" s="2">
        <v>0</v>
      </c>
      <c r="P3632" s="2">
        <v>0</v>
      </c>
      <c r="Q3632" s="39">
        <v>124.34</v>
      </c>
      <c r="R3632" s="2">
        <v>16.164200000000001</v>
      </c>
      <c r="S3632" s="2">
        <v>0</v>
      </c>
      <c r="T3632" s="2">
        <v>0</v>
      </c>
      <c r="U3632" s="39">
        <v>140.5042</v>
      </c>
      <c r="W3632" s="2" t="s">
        <v>1</v>
      </c>
      <c r="X3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2"/>
      <c r="Z3632"/>
      <c r="AA3632"/>
    </row>
    <row r="3633" spans="5:27" hidden="1">
      <c r="E3633" s="2" t="s">
        <v>8500</v>
      </c>
      <c r="F3633" s="2" t="s">
        <v>8512</v>
      </c>
      <c r="G3633" s="2" t="s">
        <v>1</v>
      </c>
      <c r="H3633" s="2" t="s">
        <v>0</v>
      </c>
      <c r="I3633" s="2" t="s">
        <v>8149</v>
      </c>
      <c r="J3633" s="2" t="s">
        <v>8150</v>
      </c>
      <c r="K3633" s="41">
        <v>1391</v>
      </c>
      <c r="L3633" s="48">
        <v>1391</v>
      </c>
      <c r="M3633" s="49" t="s">
        <v>8000</v>
      </c>
      <c r="N3633" s="39" t="s">
        <v>8001</v>
      </c>
      <c r="O3633" s="2">
        <v>0</v>
      </c>
      <c r="P3633" s="2">
        <v>0</v>
      </c>
      <c r="Q3633" s="39">
        <v>884.96</v>
      </c>
      <c r="R3633" s="2">
        <v>115.04480000000001</v>
      </c>
      <c r="S3633" s="2">
        <v>0</v>
      </c>
      <c r="T3633" s="2">
        <v>0</v>
      </c>
      <c r="U3633" s="39">
        <v>1000.0048</v>
      </c>
      <c r="W3633" s="2" t="s">
        <v>1</v>
      </c>
      <c r="X3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3"/>
      <c r="Z3633"/>
      <c r="AA3633"/>
    </row>
    <row r="3634" spans="5:27" hidden="1">
      <c r="E3634" s="2" t="s">
        <v>8500</v>
      </c>
      <c r="F3634" s="2" t="s">
        <v>8512</v>
      </c>
      <c r="G3634" s="2" t="s">
        <v>1</v>
      </c>
      <c r="H3634" s="2" t="s">
        <v>0</v>
      </c>
      <c r="I3634" s="2" t="s">
        <v>8149</v>
      </c>
      <c r="J3634" s="2" t="s">
        <v>8150</v>
      </c>
      <c r="K3634" s="41">
        <v>1392</v>
      </c>
      <c r="L3634" s="48">
        <v>1392</v>
      </c>
      <c r="M3634" s="49" t="s">
        <v>118</v>
      </c>
      <c r="N3634" s="39" t="s">
        <v>119</v>
      </c>
      <c r="O3634" s="2">
        <v>0</v>
      </c>
      <c r="P3634" s="2">
        <v>0</v>
      </c>
      <c r="Q3634" s="39">
        <v>425.7</v>
      </c>
      <c r="R3634" s="2">
        <v>55.341000000000001</v>
      </c>
      <c r="S3634" s="2">
        <v>0</v>
      </c>
      <c r="T3634" s="2">
        <v>0</v>
      </c>
      <c r="U3634" s="39">
        <v>481.041</v>
      </c>
      <c r="W3634" s="2" t="s">
        <v>1</v>
      </c>
      <c r="X3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4"/>
      <c r="Z3634"/>
      <c r="AA3634"/>
    </row>
    <row r="3635" spans="5:27" hidden="1">
      <c r="E3635" s="2" t="s">
        <v>8500</v>
      </c>
      <c r="F3635" s="2" t="s">
        <v>8511</v>
      </c>
      <c r="G3635" s="2" t="s">
        <v>1</v>
      </c>
      <c r="H3635" s="2" t="s">
        <v>0</v>
      </c>
      <c r="I3635" s="2" t="s">
        <v>8149</v>
      </c>
      <c r="J3635" s="2" t="s">
        <v>8150</v>
      </c>
      <c r="K3635" s="41">
        <v>1393</v>
      </c>
      <c r="L3635" s="48">
        <v>1393</v>
      </c>
      <c r="M3635" s="49" t="s">
        <v>695</v>
      </c>
      <c r="N3635" s="39" t="s">
        <v>696</v>
      </c>
      <c r="O3635" s="2">
        <v>0</v>
      </c>
      <c r="P3635" s="2">
        <v>0</v>
      </c>
      <c r="Q3635" s="39">
        <v>45.88</v>
      </c>
      <c r="R3635" s="2">
        <v>5.9644000000000004</v>
      </c>
      <c r="S3635" s="2">
        <v>0</v>
      </c>
      <c r="T3635" s="2">
        <v>0</v>
      </c>
      <c r="U3635" s="39">
        <v>51.8444</v>
      </c>
      <c r="W3635" s="2" t="s">
        <v>1</v>
      </c>
      <c r="X3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5"/>
      <c r="Z3635"/>
      <c r="AA3635"/>
    </row>
    <row r="3636" spans="5:27" hidden="1">
      <c r="E3636" s="2" t="s">
        <v>8500</v>
      </c>
      <c r="F3636" s="2" t="s">
        <v>8511</v>
      </c>
      <c r="G3636" s="2" t="s">
        <v>1</v>
      </c>
      <c r="H3636" s="2" t="s">
        <v>0</v>
      </c>
      <c r="I3636" s="2" t="s">
        <v>8149</v>
      </c>
      <c r="J3636" s="2" t="s">
        <v>8150</v>
      </c>
      <c r="K3636" s="41">
        <v>1394</v>
      </c>
      <c r="L3636" s="48">
        <v>1394</v>
      </c>
      <c r="M3636" s="49" t="s">
        <v>7848</v>
      </c>
      <c r="N3636" s="39" t="s">
        <v>7847</v>
      </c>
      <c r="O3636" s="2">
        <v>0</v>
      </c>
      <c r="P3636" s="2">
        <v>0</v>
      </c>
      <c r="Q3636" s="39">
        <v>0</v>
      </c>
      <c r="R3636" s="2">
        <v>0</v>
      </c>
      <c r="S3636" s="2">
        <v>0</v>
      </c>
      <c r="T3636" s="2">
        <v>0</v>
      </c>
      <c r="U3636" s="39">
        <v>0</v>
      </c>
      <c r="W3636" s="2" t="s">
        <v>1</v>
      </c>
      <c r="X3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6"/>
      <c r="Z3636"/>
      <c r="AA3636"/>
    </row>
    <row r="3637" spans="5:27" hidden="1">
      <c r="E3637" s="2" t="s">
        <v>8500</v>
      </c>
      <c r="F3637" s="2" t="s">
        <v>8511</v>
      </c>
      <c r="G3637" s="2" t="s">
        <v>1</v>
      </c>
      <c r="H3637" s="2" t="s">
        <v>0</v>
      </c>
      <c r="I3637" s="2" t="s">
        <v>8149</v>
      </c>
      <c r="J3637" s="2" t="s">
        <v>8150</v>
      </c>
      <c r="K3637" s="41">
        <v>1395</v>
      </c>
      <c r="L3637" s="48">
        <v>1395</v>
      </c>
      <c r="M3637" s="49" t="s">
        <v>118</v>
      </c>
      <c r="N3637" s="39" t="s">
        <v>119</v>
      </c>
      <c r="O3637" s="2">
        <v>0</v>
      </c>
      <c r="P3637" s="2">
        <v>0</v>
      </c>
      <c r="Q3637" s="39">
        <v>116.8</v>
      </c>
      <c r="R3637" s="2">
        <v>15.183999999999999</v>
      </c>
      <c r="S3637" s="2">
        <v>0</v>
      </c>
      <c r="T3637" s="2">
        <v>0</v>
      </c>
      <c r="U3637" s="39">
        <v>131.98400000000001</v>
      </c>
      <c r="W3637" s="2" t="s">
        <v>1</v>
      </c>
      <c r="X3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7"/>
      <c r="Z3637"/>
      <c r="AA3637"/>
    </row>
    <row r="3638" spans="5:27" hidden="1">
      <c r="E3638" s="2" t="s">
        <v>8500</v>
      </c>
      <c r="F3638" s="2" t="s">
        <v>8511</v>
      </c>
      <c r="G3638" s="2" t="s">
        <v>1</v>
      </c>
      <c r="H3638" s="2" t="s">
        <v>0</v>
      </c>
      <c r="I3638" s="2" t="s">
        <v>8149</v>
      </c>
      <c r="J3638" s="2" t="s">
        <v>8150</v>
      </c>
      <c r="K3638" s="41">
        <v>1396</v>
      </c>
      <c r="L3638" s="48">
        <v>1396</v>
      </c>
      <c r="M3638" s="49" t="s">
        <v>253</v>
      </c>
      <c r="N3638" s="39" t="s">
        <v>254</v>
      </c>
      <c r="O3638" s="2">
        <v>0</v>
      </c>
      <c r="P3638" s="2">
        <v>0</v>
      </c>
      <c r="Q3638" s="39">
        <v>913.74</v>
      </c>
      <c r="R3638" s="2">
        <v>118.78620000000001</v>
      </c>
      <c r="S3638" s="2">
        <v>0</v>
      </c>
      <c r="T3638" s="2">
        <v>0</v>
      </c>
      <c r="U3638" s="39">
        <v>1032.5262</v>
      </c>
      <c r="W3638" s="2" t="s">
        <v>1</v>
      </c>
      <c r="X3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8"/>
      <c r="Z3638"/>
      <c r="AA3638"/>
    </row>
    <row r="3639" spans="5:27" hidden="1">
      <c r="E3639" s="2" t="s">
        <v>8500</v>
      </c>
      <c r="F3639" s="2" t="s">
        <v>8511</v>
      </c>
      <c r="G3639" s="2" t="s">
        <v>1</v>
      </c>
      <c r="H3639" s="2" t="s">
        <v>0</v>
      </c>
      <c r="I3639" s="2" t="s">
        <v>8149</v>
      </c>
      <c r="J3639" s="2" t="s">
        <v>8150</v>
      </c>
      <c r="K3639" s="41">
        <v>1397</v>
      </c>
      <c r="L3639" s="48">
        <v>1397</v>
      </c>
      <c r="M3639" s="49" t="s">
        <v>8159</v>
      </c>
      <c r="N3639" s="39" t="s">
        <v>8162</v>
      </c>
      <c r="O3639" s="2">
        <v>0</v>
      </c>
      <c r="P3639" s="2">
        <v>0</v>
      </c>
      <c r="Q3639" s="39">
        <v>45</v>
      </c>
      <c r="R3639" s="2">
        <v>5.8500000000000005</v>
      </c>
      <c r="S3639" s="2">
        <v>0</v>
      </c>
      <c r="T3639" s="2">
        <v>0</v>
      </c>
      <c r="U3639" s="39">
        <v>50.85</v>
      </c>
      <c r="W3639" s="2" t="s">
        <v>1</v>
      </c>
      <c r="X3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39"/>
      <c r="Z3639"/>
      <c r="AA3639"/>
    </row>
    <row r="3640" spans="5:27" hidden="1">
      <c r="E3640" s="2" t="s">
        <v>8500</v>
      </c>
      <c r="F3640" s="2" t="s">
        <v>8511</v>
      </c>
      <c r="G3640" s="2" t="s">
        <v>1</v>
      </c>
      <c r="H3640" s="2" t="s">
        <v>0</v>
      </c>
      <c r="I3640" s="2" t="s">
        <v>8149</v>
      </c>
      <c r="J3640" s="2" t="s">
        <v>8150</v>
      </c>
      <c r="K3640" s="41">
        <v>1398</v>
      </c>
      <c r="L3640" s="48">
        <v>1398</v>
      </c>
      <c r="M3640" s="49" t="s">
        <v>93</v>
      </c>
      <c r="N3640" s="39" t="s">
        <v>94</v>
      </c>
      <c r="O3640" s="2">
        <v>0</v>
      </c>
      <c r="P3640" s="2">
        <v>0</v>
      </c>
      <c r="Q3640" s="39">
        <v>81.56</v>
      </c>
      <c r="R3640" s="2">
        <v>10.6028</v>
      </c>
      <c r="S3640" s="2">
        <v>0</v>
      </c>
      <c r="T3640" s="2">
        <v>0</v>
      </c>
      <c r="U3640" s="39">
        <v>92.162800000000004</v>
      </c>
      <c r="W3640" s="2" t="s">
        <v>1</v>
      </c>
      <c r="X3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0"/>
      <c r="Z3640"/>
      <c r="AA3640"/>
    </row>
    <row r="3641" spans="5:27" hidden="1">
      <c r="E3641" s="2" t="s">
        <v>8500</v>
      </c>
      <c r="F3641" s="2" t="s">
        <v>8511</v>
      </c>
      <c r="G3641" s="2" t="s">
        <v>1</v>
      </c>
      <c r="H3641" s="2" t="s">
        <v>0</v>
      </c>
      <c r="I3641" s="2" t="s">
        <v>8149</v>
      </c>
      <c r="J3641" s="2" t="s">
        <v>8150</v>
      </c>
      <c r="K3641" s="41">
        <v>1399</v>
      </c>
      <c r="L3641" s="48">
        <v>1399</v>
      </c>
      <c r="M3641" s="49" t="s">
        <v>7942</v>
      </c>
      <c r="N3641" s="39" t="s">
        <v>7943</v>
      </c>
      <c r="O3641" s="2">
        <v>0</v>
      </c>
      <c r="P3641" s="2">
        <v>0</v>
      </c>
      <c r="Q3641" s="39">
        <v>134.34</v>
      </c>
      <c r="R3641" s="2">
        <v>17.464200000000002</v>
      </c>
      <c r="S3641" s="2">
        <v>0</v>
      </c>
      <c r="T3641" s="2">
        <v>0</v>
      </c>
      <c r="U3641" s="39">
        <v>151.80420000000001</v>
      </c>
      <c r="W3641" s="2" t="s">
        <v>1</v>
      </c>
      <c r="X3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1"/>
      <c r="Z3641"/>
      <c r="AA3641"/>
    </row>
    <row r="3642" spans="5:27" hidden="1">
      <c r="E3642" s="2" t="s">
        <v>8500</v>
      </c>
      <c r="F3642" s="2" t="s">
        <v>8511</v>
      </c>
      <c r="G3642" s="2" t="s">
        <v>1</v>
      </c>
      <c r="H3642" s="2" t="s">
        <v>0</v>
      </c>
      <c r="I3642" s="2" t="s">
        <v>8149</v>
      </c>
      <c r="J3642" s="2" t="s">
        <v>8150</v>
      </c>
      <c r="K3642" s="41">
        <v>1400</v>
      </c>
      <c r="L3642" s="48">
        <v>1400</v>
      </c>
      <c r="M3642" s="49" t="s">
        <v>363</v>
      </c>
      <c r="N3642" s="39" t="s">
        <v>364</v>
      </c>
      <c r="O3642" s="2">
        <v>0</v>
      </c>
      <c r="P3642" s="2">
        <v>0</v>
      </c>
      <c r="Q3642" s="39">
        <v>42.78</v>
      </c>
      <c r="R3642" s="2">
        <v>5.5613999999999999</v>
      </c>
      <c r="S3642" s="2">
        <v>0</v>
      </c>
      <c r="T3642" s="2">
        <v>0</v>
      </c>
      <c r="U3642" s="39">
        <v>48.3414</v>
      </c>
      <c r="W3642" s="2" t="s">
        <v>1</v>
      </c>
      <c r="X3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2"/>
      <c r="Z3642"/>
      <c r="AA3642"/>
    </row>
    <row r="3643" spans="5:27" hidden="1">
      <c r="E3643" s="2" t="s">
        <v>8500</v>
      </c>
      <c r="F3643" s="2" t="s">
        <v>8511</v>
      </c>
      <c r="G3643" s="2" t="s">
        <v>1</v>
      </c>
      <c r="H3643" s="2" t="s">
        <v>0</v>
      </c>
      <c r="I3643" s="2" t="s">
        <v>8149</v>
      </c>
      <c r="J3643" s="2" t="s">
        <v>8150</v>
      </c>
      <c r="K3643" s="41">
        <v>1401</v>
      </c>
      <c r="L3643" s="48">
        <v>1401</v>
      </c>
      <c r="M3643" s="49"/>
      <c r="N3643" s="39" t="s">
        <v>8434</v>
      </c>
      <c r="O3643" s="2">
        <v>0</v>
      </c>
      <c r="P3643" s="2">
        <v>0</v>
      </c>
      <c r="Q3643" s="39">
        <v>369.02</v>
      </c>
      <c r="R3643" s="2">
        <v>47.9726</v>
      </c>
      <c r="S3643" s="2">
        <v>0</v>
      </c>
      <c r="T3643" s="2">
        <v>0</v>
      </c>
      <c r="U3643" s="39">
        <v>416.99259999999998</v>
      </c>
      <c r="V3643" s="2" t="s">
        <v>8433</v>
      </c>
      <c r="W3643" s="2" t="s">
        <v>1</v>
      </c>
      <c r="X3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3"/>
      <c r="Z3643"/>
      <c r="AA3643"/>
    </row>
    <row r="3644" spans="5:27" hidden="1">
      <c r="E3644" s="2" t="s">
        <v>8500</v>
      </c>
      <c r="F3644" s="2" t="s">
        <v>8511</v>
      </c>
      <c r="G3644" s="2" t="s">
        <v>1</v>
      </c>
      <c r="H3644" s="2" t="s">
        <v>0</v>
      </c>
      <c r="I3644" s="2" t="s">
        <v>8149</v>
      </c>
      <c r="J3644" s="2" t="s">
        <v>8150</v>
      </c>
      <c r="K3644" s="41">
        <v>1402</v>
      </c>
      <c r="L3644" s="48">
        <v>1402</v>
      </c>
      <c r="M3644" s="49"/>
      <c r="N3644" s="39" t="s">
        <v>1322</v>
      </c>
      <c r="O3644" s="2">
        <v>0</v>
      </c>
      <c r="P3644" s="2">
        <v>0</v>
      </c>
      <c r="Q3644" s="39">
        <v>165.13</v>
      </c>
      <c r="R3644" s="2">
        <v>21.466899999999999</v>
      </c>
      <c r="S3644" s="2">
        <v>0</v>
      </c>
      <c r="T3644" s="2">
        <v>0</v>
      </c>
      <c r="U3644" s="39">
        <v>186.59690000000001</v>
      </c>
      <c r="V3644" s="2" t="s">
        <v>8466</v>
      </c>
      <c r="W3644" s="2" t="s">
        <v>1</v>
      </c>
      <c r="X3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4"/>
      <c r="Z3644"/>
      <c r="AA3644"/>
    </row>
    <row r="3645" spans="5:27" hidden="1">
      <c r="E3645" s="2" t="s">
        <v>8500</v>
      </c>
      <c r="F3645" s="2" t="s">
        <v>8511</v>
      </c>
      <c r="G3645" s="2" t="s">
        <v>1</v>
      </c>
      <c r="H3645" s="2" t="s">
        <v>0</v>
      </c>
      <c r="I3645" s="2" t="s">
        <v>8149</v>
      </c>
      <c r="J3645" s="2" t="s">
        <v>8150</v>
      </c>
      <c r="K3645" s="41">
        <v>1403</v>
      </c>
      <c r="L3645" s="48">
        <v>1403</v>
      </c>
      <c r="M3645" s="49" t="s">
        <v>187</v>
      </c>
      <c r="N3645" s="39" t="s">
        <v>188</v>
      </c>
      <c r="O3645" s="2">
        <v>0</v>
      </c>
      <c r="P3645" s="2">
        <v>0</v>
      </c>
      <c r="Q3645" s="39">
        <v>169.38</v>
      </c>
      <c r="R3645" s="2">
        <v>22.019400000000001</v>
      </c>
      <c r="S3645" s="2">
        <v>0</v>
      </c>
      <c r="T3645" s="2">
        <v>0</v>
      </c>
      <c r="U3645" s="39">
        <v>191.39939999999999</v>
      </c>
      <c r="W3645" s="2" t="s">
        <v>1</v>
      </c>
      <c r="X3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5"/>
      <c r="Z3645"/>
      <c r="AA3645"/>
    </row>
    <row r="3646" spans="5:27" hidden="1">
      <c r="E3646" s="2" t="s">
        <v>8500</v>
      </c>
      <c r="F3646" s="2" t="s">
        <v>8511</v>
      </c>
      <c r="G3646" s="2" t="s">
        <v>1</v>
      </c>
      <c r="H3646" s="2" t="s">
        <v>0</v>
      </c>
      <c r="I3646" s="2" t="s">
        <v>8149</v>
      </c>
      <c r="J3646" s="2" t="s">
        <v>8150</v>
      </c>
      <c r="K3646" s="41">
        <v>1404</v>
      </c>
      <c r="L3646" s="48">
        <v>1404</v>
      </c>
      <c r="M3646" s="49" t="s">
        <v>307</v>
      </c>
      <c r="N3646" s="39" t="s">
        <v>308</v>
      </c>
      <c r="O3646" s="2">
        <v>0</v>
      </c>
      <c r="P3646" s="2">
        <v>0</v>
      </c>
      <c r="Q3646" s="39">
        <v>247.3</v>
      </c>
      <c r="R3646" s="2">
        <v>32.149000000000001</v>
      </c>
      <c r="S3646" s="2">
        <v>0</v>
      </c>
      <c r="T3646" s="2">
        <v>0</v>
      </c>
      <c r="U3646" s="39">
        <v>279.44900000000001</v>
      </c>
      <c r="W3646" s="2" t="s">
        <v>1</v>
      </c>
      <c r="X3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6"/>
      <c r="Z3646"/>
      <c r="AA3646"/>
    </row>
    <row r="3647" spans="5:27" hidden="1">
      <c r="E3647" s="2" t="s">
        <v>8500</v>
      </c>
      <c r="F3647" s="2" t="s">
        <v>8511</v>
      </c>
      <c r="G3647" s="2" t="s">
        <v>1</v>
      </c>
      <c r="H3647" s="2" t="s">
        <v>0</v>
      </c>
      <c r="I3647" s="2" t="s">
        <v>8149</v>
      </c>
      <c r="J3647" s="2" t="s">
        <v>8150</v>
      </c>
      <c r="K3647" s="41">
        <v>1405</v>
      </c>
      <c r="L3647" s="48">
        <v>1405</v>
      </c>
      <c r="M3647" s="49" t="s">
        <v>118</v>
      </c>
      <c r="N3647" s="39" t="s">
        <v>119</v>
      </c>
      <c r="O3647" s="2">
        <v>0</v>
      </c>
      <c r="P3647" s="2">
        <v>0</v>
      </c>
      <c r="Q3647" s="39">
        <v>122.31</v>
      </c>
      <c r="R3647" s="2">
        <v>15.900300000000001</v>
      </c>
      <c r="S3647" s="2">
        <v>0</v>
      </c>
      <c r="T3647" s="2">
        <v>0</v>
      </c>
      <c r="U3647" s="39">
        <v>138.21030000000002</v>
      </c>
      <c r="W3647" s="2" t="s">
        <v>1</v>
      </c>
      <c r="X3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7"/>
      <c r="Z3647"/>
      <c r="AA3647"/>
    </row>
    <row r="3648" spans="5:27" hidden="1">
      <c r="E3648" s="2" t="s">
        <v>8500</v>
      </c>
      <c r="F3648" s="2" t="s">
        <v>8511</v>
      </c>
      <c r="G3648" s="2" t="s">
        <v>1</v>
      </c>
      <c r="H3648" s="2" t="s">
        <v>0</v>
      </c>
      <c r="I3648" s="2" t="s">
        <v>8149</v>
      </c>
      <c r="J3648" s="2" t="s">
        <v>8150</v>
      </c>
      <c r="K3648" s="41">
        <v>1406</v>
      </c>
      <c r="L3648" s="48">
        <v>1406</v>
      </c>
      <c r="M3648" s="49" t="s">
        <v>106</v>
      </c>
      <c r="N3648" s="39" t="s">
        <v>107</v>
      </c>
      <c r="O3648" s="2">
        <v>0</v>
      </c>
      <c r="P3648" s="2">
        <v>0</v>
      </c>
      <c r="Q3648" s="39">
        <v>220</v>
      </c>
      <c r="R3648" s="2">
        <v>28.6</v>
      </c>
      <c r="S3648" s="2">
        <v>0</v>
      </c>
      <c r="T3648" s="2">
        <v>0</v>
      </c>
      <c r="U3648" s="39">
        <v>248.6</v>
      </c>
      <c r="W3648" s="2" t="s">
        <v>1</v>
      </c>
      <c r="X3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8"/>
      <c r="Z3648"/>
      <c r="AA3648"/>
    </row>
    <row r="3649" spans="5:27" hidden="1">
      <c r="E3649" s="2" t="s">
        <v>8500</v>
      </c>
      <c r="F3649" s="2" t="s">
        <v>8511</v>
      </c>
      <c r="G3649" s="2" t="s">
        <v>1</v>
      </c>
      <c r="H3649" s="2" t="s">
        <v>0</v>
      </c>
      <c r="I3649" s="2" t="s">
        <v>8149</v>
      </c>
      <c r="J3649" s="2" t="s">
        <v>8150</v>
      </c>
      <c r="K3649" s="41">
        <v>1407</v>
      </c>
      <c r="L3649" s="48">
        <v>1407</v>
      </c>
      <c r="M3649" s="49" t="s">
        <v>118</v>
      </c>
      <c r="N3649" s="39" t="s">
        <v>119</v>
      </c>
      <c r="O3649" s="2">
        <v>0</v>
      </c>
      <c r="P3649" s="2">
        <v>0</v>
      </c>
      <c r="Q3649" s="39">
        <v>44.81</v>
      </c>
      <c r="R3649" s="2">
        <v>5.8253000000000004</v>
      </c>
      <c r="S3649" s="2">
        <v>0</v>
      </c>
      <c r="T3649" s="2">
        <v>0</v>
      </c>
      <c r="U3649" s="39">
        <v>50.635300000000001</v>
      </c>
      <c r="W3649" s="2" t="s">
        <v>1</v>
      </c>
      <c r="X3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49"/>
      <c r="Z3649"/>
      <c r="AA3649"/>
    </row>
    <row r="3650" spans="5:27" hidden="1">
      <c r="E3650" s="2" t="s">
        <v>8500</v>
      </c>
      <c r="F3650" s="2" t="s">
        <v>8511</v>
      </c>
      <c r="G3650" s="2" t="s">
        <v>1</v>
      </c>
      <c r="H3650" s="2" t="s">
        <v>0</v>
      </c>
      <c r="I3650" s="2" t="s">
        <v>8149</v>
      </c>
      <c r="J3650" s="2" t="s">
        <v>8150</v>
      </c>
      <c r="K3650" s="41">
        <v>1408</v>
      </c>
      <c r="L3650" s="48">
        <v>1408</v>
      </c>
      <c r="M3650" s="49" t="s">
        <v>1424</v>
      </c>
      <c r="N3650" s="39" t="s">
        <v>1425</v>
      </c>
      <c r="O3650" s="2">
        <v>0</v>
      </c>
      <c r="P3650" s="2">
        <v>0</v>
      </c>
      <c r="Q3650" s="39">
        <v>61.15</v>
      </c>
      <c r="R3650" s="2">
        <v>7.9495000000000005</v>
      </c>
      <c r="S3650" s="2">
        <v>0</v>
      </c>
      <c r="T3650" s="2">
        <v>0</v>
      </c>
      <c r="U3650" s="39">
        <v>69.099500000000006</v>
      </c>
      <c r="W3650" s="2" t="s">
        <v>1</v>
      </c>
      <c r="X3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0"/>
      <c r="Z3650"/>
      <c r="AA3650"/>
    </row>
    <row r="3651" spans="5:27" hidden="1">
      <c r="E3651" s="2" t="s">
        <v>8500</v>
      </c>
      <c r="F3651" s="2" t="s">
        <v>8511</v>
      </c>
      <c r="G3651" s="2" t="s">
        <v>1</v>
      </c>
      <c r="H3651" s="2" t="s">
        <v>0</v>
      </c>
      <c r="I3651" s="2" t="s">
        <v>8149</v>
      </c>
      <c r="J3651" s="2" t="s">
        <v>8150</v>
      </c>
      <c r="K3651" s="41">
        <v>1409</v>
      </c>
      <c r="L3651" s="48">
        <v>1409</v>
      </c>
      <c r="M3651" s="49" t="s">
        <v>937</v>
      </c>
      <c r="N3651" s="39" t="s">
        <v>938</v>
      </c>
      <c r="O3651" s="2">
        <v>0</v>
      </c>
      <c r="P3651" s="2">
        <v>0</v>
      </c>
      <c r="Q3651" s="39">
        <v>489.97</v>
      </c>
      <c r="R3651" s="2">
        <v>63.696100000000008</v>
      </c>
      <c r="S3651" s="2">
        <v>0</v>
      </c>
      <c r="T3651" s="2">
        <v>0</v>
      </c>
      <c r="U3651" s="39">
        <v>553.66610000000003</v>
      </c>
      <c r="W3651" s="2" t="s">
        <v>1</v>
      </c>
      <c r="X3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1"/>
      <c r="Z3651"/>
      <c r="AA3651"/>
    </row>
    <row r="3652" spans="5:27" hidden="1">
      <c r="E3652" s="2" t="s">
        <v>8500</v>
      </c>
      <c r="F3652" s="2" t="s">
        <v>8511</v>
      </c>
      <c r="G3652" s="2" t="s">
        <v>1</v>
      </c>
      <c r="H3652" s="2" t="s">
        <v>0</v>
      </c>
      <c r="I3652" s="2" t="s">
        <v>8149</v>
      </c>
      <c r="J3652" s="2" t="s">
        <v>8150</v>
      </c>
      <c r="K3652" s="41">
        <v>1410</v>
      </c>
      <c r="L3652" s="48">
        <v>1410</v>
      </c>
      <c r="M3652" s="49" t="s">
        <v>185</v>
      </c>
      <c r="N3652" s="39" t="s">
        <v>186</v>
      </c>
      <c r="O3652" s="2">
        <v>0</v>
      </c>
      <c r="P3652" s="2">
        <v>0</v>
      </c>
      <c r="Q3652" s="39">
        <v>142.71</v>
      </c>
      <c r="R3652" s="2">
        <v>18.552300000000002</v>
      </c>
      <c r="S3652" s="2">
        <v>0</v>
      </c>
      <c r="T3652" s="2">
        <v>0</v>
      </c>
      <c r="U3652" s="39">
        <v>161.26230000000001</v>
      </c>
      <c r="W3652" s="2" t="s">
        <v>1</v>
      </c>
      <c r="X3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2"/>
      <c r="Z3652"/>
      <c r="AA3652"/>
    </row>
    <row r="3653" spans="5:27" hidden="1">
      <c r="E3653" s="2" t="s">
        <v>8500</v>
      </c>
      <c r="F3653" s="2" t="s">
        <v>8511</v>
      </c>
      <c r="G3653" s="2" t="s">
        <v>1</v>
      </c>
      <c r="H3653" s="2" t="s">
        <v>0</v>
      </c>
      <c r="I3653" s="2" t="s">
        <v>8149</v>
      </c>
      <c r="J3653" s="2" t="s">
        <v>8150</v>
      </c>
      <c r="K3653" s="41">
        <v>1411</v>
      </c>
      <c r="L3653" s="48">
        <v>1411</v>
      </c>
      <c r="M3653" s="49" t="s">
        <v>339</v>
      </c>
      <c r="N3653" s="39" t="s">
        <v>340</v>
      </c>
      <c r="O3653" s="2">
        <v>0</v>
      </c>
      <c r="P3653" s="2">
        <v>0</v>
      </c>
      <c r="Q3653" s="39">
        <v>273.87</v>
      </c>
      <c r="R3653" s="2">
        <v>35.603100000000005</v>
      </c>
      <c r="S3653" s="2">
        <v>0</v>
      </c>
      <c r="T3653" s="2">
        <v>0</v>
      </c>
      <c r="U3653" s="39">
        <v>309.47309999999999</v>
      </c>
      <c r="W3653" s="2" t="s">
        <v>1</v>
      </c>
      <c r="X3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3"/>
      <c r="Z3653"/>
      <c r="AA3653"/>
    </row>
    <row r="3654" spans="5:27" hidden="1">
      <c r="E3654" s="2" t="s">
        <v>8500</v>
      </c>
      <c r="F3654" s="2" t="s">
        <v>8550</v>
      </c>
      <c r="G3654" s="2" t="s">
        <v>1</v>
      </c>
      <c r="H3654" s="2" t="s">
        <v>0</v>
      </c>
      <c r="I3654" s="2" t="s">
        <v>8149</v>
      </c>
      <c r="J3654" s="2" t="s">
        <v>8150</v>
      </c>
      <c r="K3654" s="41">
        <v>1412</v>
      </c>
      <c r="L3654" s="48">
        <v>1412</v>
      </c>
      <c r="M3654" s="49" t="s">
        <v>7848</v>
      </c>
      <c r="N3654" s="39" t="s">
        <v>7847</v>
      </c>
      <c r="O3654" s="2">
        <v>0</v>
      </c>
      <c r="P3654" s="2">
        <v>0</v>
      </c>
      <c r="Q3654" s="39">
        <v>0</v>
      </c>
      <c r="R3654" s="2">
        <v>0</v>
      </c>
      <c r="S3654" s="2">
        <v>0</v>
      </c>
      <c r="T3654" s="2">
        <v>0</v>
      </c>
      <c r="U3654" s="39">
        <v>0</v>
      </c>
      <c r="W3654" s="2" t="s">
        <v>1</v>
      </c>
      <c r="X3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4"/>
      <c r="Z3654"/>
      <c r="AA3654"/>
    </row>
    <row r="3655" spans="5:27" hidden="1">
      <c r="E3655" s="2" t="s">
        <v>8500</v>
      </c>
      <c r="F3655" s="2" t="s">
        <v>8550</v>
      </c>
      <c r="G3655" s="2" t="s">
        <v>1</v>
      </c>
      <c r="H3655" s="2" t="s">
        <v>0</v>
      </c>
      <c r="I3655" s="2" t="s">
        <v>8149</v>
      </c>
      <c r="J3655" s="2" t="s">
        <v>8150</v>
      </c>
      <c r="K3655" s="41">
        <v>1413</v>
      </c>
      <c r="L3655" s="48">
        <v>1413</v>
      </c>
      <c r="M3655" s="49" t="s">
        <v>347</v>
      </c>
      <c r="N3655" s="39" t="s">
        <v>348</v>
      </c>
      <c r="O3655" s="2">
        <v>0</v>
      </c>
      <c r="P3655" s="2">
        <v>0</v>
      </c>
      <c r="Q3655" s="39">
        <v>57.13</v>
      </c>
      <c r="R3655" s="2">
        <v>7.4269000000000007</v>
      </c>
      <c r="S3655" s="2">
        <v>0</v>
      </c>
      <c r="T3655" s="2">
        <v>0</v>
      </c>
      <c r="U3655" s="39">
        <v>64.556899999999999</v>
      </c>
      <c r="W3655" s="2" t="s">
        <v>1</v>
      </c>
      <c r="X3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5"/>
      <c r="Z3655"/>
      <c r="AA3655"/>
    </row>
    <row r="3656" spans="5:27" hidden="1">
      <c r="E3656" s="2" t="s">
        <v>8500</v>
      </c>
      <c r="F3656" s="2" t="s">
        <v>8550</v>
      </c>
      <c r="G3656" s="2" t="s">
        <v>1</v>
      </c>
      <c r="H3656" s="2" t="s">
        <v>0</v>
      </c>
      <c r="I3656" s="2" t="s">
        <v>8149</v>
      </c>
      <c r="J3656" s="2" t="s">
        <v>8150</v>
      </c>
      <c r="K3656" s="41">
        <v>1414</v>
      </c>
      <c r="L3656" s="48">
        <v>1414</v>
      </c>
      <c r="M3656" s="49" t="s">
        <v>634</v>
      </c>
      <c r="N3656" s="39" t="s">
        <v>635</v>
      </c>
      <c r="O3656" s="2">
        <v>0</v>
      </c>
      <c r="P3656" s="2">
        <v>0</v>
      </c>
      <c r="Q3656" s="39">
        <v>110.62</v>
      </c>
      <c r="R3656" s="2">
        <v>14.380600000000001</v>
      </c>
      <c r="S3656" s="2">
        <v>0</v>
      </c>
      <c r="T3656" s="2">
        <v>0</v>
      </c>
      <c r="U3656" s="39">
        <v>125.00060000000001</v>
      </c>
      <c r="W3656" s="2" t="s">
        <v>1</v>
      </c>
      <c r="X3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6"/>
      <c r="Z3656"/>
      <c r="AA3656"/>
    </row>
    <row r="3657" spans="5:27" hidden="1">
      <c r="E3657" s="2" t="s">
        <v>8500</v>
      </c>
      <c r="F3657" s="2" t="s">
        <v>8550</v>
      </c>
      <c r="G3657" s="2" t="s">
        <v>1</v>
      </c>
      <c r="H3657" s="2" t="s">
        <v>0</v>
      </c>
      <c r="I3657" s="2" t="s">
        <v>8149</v>
      </c>
      <c r="J3657" s="2" t="s">
        <v>8150</v>
      </c>
      <c r="K3657" s="41">
        <v>1415</v>
      </c>
      <c r="L3657" s="48">
        <v>1415</v>
      </c>
      <c r="M3657" s="49" t="s">
        <v>8018</v>
      </c>
      <c r="N3657" s="39" t="s">
        <v>8019</v>
      </c>
      <c r="O3657" s="2">
        <v>0</v>
      </c>
      <c r="P3657" s="2">
        <v>0</v>
      </c>
      <c r="Q3657" s="39">
        <v>226.29</v>
      </c>
      <c r="R3657" s="2">
        <v>29.4177</v>
      </c>
      <c r="S3657" s="2">
        <v>0</v>
      </c>
      <c r="T3657" s="2">
        <v>0</v>
      </c>
      <c r="U3657" s="39">
        <v>255.70769999999999</v>
      </c>
      <c r="W3657" s="2" t="s">
        <v>1</v>
      </c>
      <c r="X3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7"/>
      <c r="Z3657"/>
      <c r="AA3657"/>
    </row>
    <row r="3658" spans="5:27" hidden="1">
      <c r="E3658" s="2" t="s">
        <v>8500</v>
      </c>
      <c r="F3658" s="2" t="s">
        <v>8550</v>
      </c>
      <c r="G3658" s="2" t="s">
        <v>1</v>
      </c>
      <c r="H3658" s="2" t="s">
        <v>0</v>
      </c>
      <c r="I3658" s="2" t="s">
        <v>8149</v>
      </c>
      <c r="J3658" s="2" t="s">
        <v>8150</v>
      </c>
      <c r="K3658" s="41">
        <v>1416</v>
      </c>
      <c r="L3658" s="48">
        <v>1416</v>
      </c>
      <c r="M3658" s="49" t="s">
        <v>578</v>
      </c>
      <c r="N3658" s="39" t="s">
        <v>579</v>
      </c>
      <c r="O3658" s="2">
        <v>0</v>
      </c>
      <c r="P3658" s="2">
        <v>0</v>
      </c>
      <c r="Q3658" s="39">
        <v>572.91999999999996</v>
      </c>
      <c r="R3658" s="2">
        <v>74.479599999999991</v>
      </c>
      <c r="S3658" s="2">
        <v>0</v>
      </c>
      <c r="T3658" s="2">
        <v>0</v>
      </c>
      <c r="U3658" s="39">
        <v>647.39959999999996</v>
      </c>
      <c r="W3658" s="2" t="s">
        <v>1</v>
      </c>
      <c r="X3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8"/>
      <c r="Z3658"/>
      <c r="AA3658"/>
    </row>
    <row r="3659" spans="5:27" hidden="1">
      <c r="E3659" s="2" t="s">
        <v>8500</v>
      </c>
      <c r="F3659" s="2" t="s">
        <v>8550</v>
      </c>
      <c r="G3659" s="2" t="s">
        <v>1</v>
      </c>
      <c r="H3659" s="2" t="s">
        <v>0</v>
      </c>
      <c r="I3659" s="2" t="s">
        <v>8149</v>
      </c>
      <c r="J3659" s="2" t="s">
        <v>8150</v>
      </c>
      <c r="K3659" s="41">
        <v>1417</v>
      </c>
      <c r="L3659" s="48">
        <v>1417</v>
      </c>
      <c r="M3659" s="49" t="s">
        <v>79</v>
      </c>
      <c r="N3659" s="39" t="s">
        <v>80</v>
      </c>
      <c r="O3659" s="2">
        <v>0</v>
      </c>
      <c r="P3659" s="2">
        <v>0</v>
      </c>
      <c r="Q3659" s="39">
        <v>406.59</v>
      </c>
      <c r="R3659" s="2">
        <v>52.856699999999996</v>
      </c>
      <c r="S3659" s="2">
        <v>0</v>
      </c>
      <c r="T3659" s="2">
        <v>0</v>
      </c>
      <c r="U3659" s="39">
        <v>459.44669999999996</v>
      </c>
      <c r="W3659" s="2" t="s">
        <v>1</v>
      </c>
      <c r="X3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59"/>
      <c r="Z3659"/>
      <c r="AA3659"/>
    </row>
    <row r="3660" spans="5:27" hidden="1">
      <c r="E3660" s="2" t="s">
        <v>8500</v>
      </c>
      <c r="F3660" s="2" t="s">
        <v>8550</v>
      </c>
      <c r="G3660" s="2" t="s">
        <v>1</v>
      </c>
      <c r="H3660" s="2" t="s">
        <v>0</v>
      </c>
      <c r="I3660" s="2" t="s">
        <v>8149</v>
      </c>
      <c r="J3660" s="2" t="s">
        <v>8150</v>
      </c>
      <c r="K3660" s="41">
        <v>1418</v>
      </c>
      <c r="L3660" s="48">
        <v>1418</v>
      </c>
      <c r="M3660" s="49" t="s">
        <v>477</v>
      </c>
      <c r="N3660" s="39" t="s">
        <v>478</v>
      </c>
      <c r="O3660" s="2">
        <v>0</v>
      </c>
      <c r="P3660" s="2">
        <v>0</v>
      </c>
      <c r="Q3660" s="39">
        <v>234.3</v>
      </c>
      <c r="R3660" s="2">
        <v>30.459000000000003</v>
      </c>
      <c r="S3660" s="2">
        <v>0</v>
      </c>
      <c r="T3660" s="2">
        <v>0</v>
      </c>
      <c r="U3660" s="39">
        <v>264.75900000000001</v>
      </c>
      <c r="W3660" s="2" t="s">
        <v>1</v>
      </c>
      <c r="X3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0"/>
      <c r="Z3660"/>
      <c r="AA3660"/>
    </row>
    <row r="3661" spans="5:27" hidden="1">
      <c r="E3661" s="2" t="s">
        <v>8500</v>
      </c>
      <c r="F3661" s="2" t="s">
        <v>8550</v>
      </c>
      <c r="G3661" s="2" t="s">
        <v>1</v>
      </c>
      <c r="H3661" s="2" t="s">
        <v>0</v>
      </c>
      <c r="I3661" s="2" t="s">
        <v>8149</v>
      </c>
      <c r="J3661" s="2" t="s">
        <v>8150</v>
      </c>
      <c r="K3661" s="41">
        <v>1419</v>
      </c>
      <c r="L3661" s="48">
        <v>1419</v>
      </c>
      <c r="M3661" s="49" t="s">
        <v>118</v>
      </c>
      <c r="N3661" s="39" t="s">
        <v>119</v>
      </c>
      <c r="O3661" s="2">
        <v>0</v>
      </c>
      <c r="P3661" s="2">
        <v>0</v>
      </c>
      <c r="Q3661" s="39">
        <v>28.1</v>
      </c>
      <c r="R3661" s="2">
        <v>3.6530000000000005</v>
      </c>
      <c r="S3661" s="2">
        <v>0</v>
      </c>
      <c r="T3661" s="2">
        <v>0</v>
      </c>
      <c r="U3661" s="39">
        <v>31.753</v>
      </c>
      <c r="W3661" s="2" t="s">
        <v>1</v>
      </c>
      <c r="X3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1"/>
      <c r="Z3661"/>
      <c r="AA3661"/>
    </row>
    <row r="3662" spans="5:27" hidden="1">
      <c r="E3662" s="2" t="s">
        <v>8500</v>
      </c>
      <c r="F3662" s="2" t="s">
        <v>8550</v>
      </c>
      <c r="G3662" s="2" t="s">
        <v>1</v>
      </c>
      <c r="H3662" s="2" t="s">
        <v>0</v>
      </c>
      <c r="I3662" s="2" t="s">
        <v>8149</v>
      </c>
      <c r="J3662" s="2" t="s">
        <v>8150</v>
      </c>
      <c r="K3662" s="41">
        <v>1420</v>
      </c>
      <c r="L3662" s="48">
        <v>1420</v>
      </c>
      <c r="M3662" s="49" t="s">
        <v>7848</v>
      </c>
      <c r="N3662" s="39" t="s">
        <v>7847</v>
      </c>
      <c r="O3662" s="2">
        <v>0</v>
      </c>
      <c r="P3662" s="2">
        <v>0</v>
      </c>
      <c r="Q3662" s="39">
        <v>0</v>
      </c>
      <c r="R3662" s="2">
        <v>0</v>
      </c>
      <c r="S3662" s="2">
        <v>0</v>
      </c>
      <c r="T3662" s="2">
        <v>0</v>
      </c>
      <c r="U3662" s="39">
        <v>0</v>
      </c>
      <c r="W3662" s="2" t="s">
        <v>1</v>
      </c>
      <c r="X3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2"/>
      <c r="Z3662"/>
      <c r="AA3662"/>
    </row>
    <row r="3663" spans="5:27" hidden="1">
      <c r="E3663" s="2" t="s">
        <v>8500</v>
      </c>
      <c r="F3663" s="2" t="s">
        <v>8550</v>
      </c>
      <c r="G3663" s="2" t="s">
        <v>1</v>
      </c>
      <c r="H3663" s="2" t="s">
        <v>0</v>
      </c>
      <c r="I3663" s="2" t="s">
        <v>8149</v>
      </c>
      <c r="J3663" s="2" t="s">
        <v>8150</v>
      </c>
      <c r="K3663" s="41">
        <v>1421</v>
      </c>
      <c r="L3663" s="48">
        <v>1421</v>
      </c>
      <c r="M3663" s="49" t="s">
        <v>118</v>
      </c>
      <c r="N3663" s="39" t="s">
        <v>119</v>
      </c>
      <c r="O3663" s="2">
        <v>0</v>
      </c>
      <c r="P3663" s="2">
        <v>0</v>
      </c>
      <c r="Q3663" s="39">
        <v>70.81</v>
      </c>
      <c r="R3663" s="2">
        <v>9.2053000000000011</v>
      </c>
      <c r="S3663" s="2">
        <v>0</v>
      </c>
      <c r="T3663" s="2">
        <v>0</v>
      </c>
      <c r="U3663" s="39">
        <v>80.015299999999996</v>
      </c>
      <c r="W3663" s="2" t="s">
        <v>1</v>
      </c>
      <c r="X3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3"/>
      <c r="Z3663"/>
      <c r="AA3663"/>
    </row>
    <row r="3664" spans="5:27" hidden="1">
      <c r="E3664" s="2" t="s">
        <v>8500</v>
      </c>
      <c r="F3664" s="2" t="s">
        <v>8550</v>
      </c>
      <c r="G3664" s="2" t="s">
        <v>1</v>
      </c>
      <c r="H3664" s="2" t="s">
        <v>0</v>
      </c>
      <c r="I3664" s="2" t="s">
        <v>8149</v>
      </c>
      <c r="J3664" s="2" t="s">
        <v>8150</v>
      </c>
      <c r="K3664" s="41">
        <v>1422</v>
      </c>
      <c r="L3664" s="48">
        <v>1422</v>
      </c>
      <c r="M3664" s="49" t="s">
        <v>235</v>
      </c>
      <c r="N3664" s="39" t="s">
        <v>236</v>
      </c>
      <c r="O3664" s="2">
        <v>0</v>
      </c>
      <c r="P3664" s="2">
        <v>0</v>
      </c>
      <c r="Q3664" s="39">
        <v>53.98</v>
      </c>
      <c r="R3664" s="2">
        <v>7.0173999999999994</v>
      </c>
      <c r="S3664" s="2">
        <v>0</v>
      </c>
      <c r="T3664" s="2">
        <v>0</v>
      </c>
      <c r="U3664" s="39">
        <v>60.997399999999999</v>
      </c>
      <c r="W3664" s="2" t="s">
        <v>1</v>
      </c>
      <c r="X3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4"/>
      <c r="Z3664"/>
      <c r="AA3664"/>
    </row>
    <row r="3665" spans="5:27" hidden="1">
      <c r="E3665" s="2" t="s">
        <v>8500</v>
      </c>
      <c r="F3665" s="2" t="s">
        <v>8550</v>
      </c>
      <c r="G3665" s="2" t="s">
        <v>1</v>
      </c>
      <c r="H3665" s="2" t="s">
        <v>0</v>
      </c>
      <c r="I3665" s="2" t="s">
        <v>8149</v>
      </c>
      <c r="J3665" s="2" t="s">
        <v>8150</v>
      </c>
      <c r="K3665" s="41">
        <v>1423</v>
      </c>
      <c r="L3665" s="48">
        <v>1423</v>
      </c>
      <c r="M3665" s="49" t="s">
        <v>417</v>
      </c>
      <c r="N3665" s="39" t="s">
        <v>418</v>
      </c>
      <c r="O3665" s="2">
        <v>0</v>
      </c>
      <c r="P3665" s="2">
        <v>0</v>
      </c>
      <c r="Q3665" s="39">
        <v>185.51</v>
      </c>
      <c r="R3665" s="2">
        <v>24.116299999999999</v>
      </c>
      <c r="S3665" s="2">
        <v>0</v>
      </c>
      <c r="T3665" s="2">
        <v>0</v>
      </c>
      <c r="U3665" s="39">
        <v>209.62629999999999</v>
      </c>
      <c r="W3665" s="2" t="s">
        <v>1</v>
      </c>
      <c r="X3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5"/>
      <c r="Z3665"/>
      <c r="AA3665"/>
    </row>
    <row r="3666" spans="5:27" hidden="1">
      <c r="E3666" s="2" t="s">
        <v>8500</v>
      </c>
      <c r="F3666" s="2" t="s">
        <v>8550</v>
      </c>
      <c r="G3666" s="2" t="s">
        <v>1</v>
      </c>
      <c r="H3666" s="2" t="s">
        <v>0</v>
      </c>
      <c r="I3666" s="2" t="s">
        <v>8149</v>
      </c>
      <c r="J3666" s="2" t="s">
        <v>8150</v>
      </c>
      <c r="K3666" s="41">
        <v>1424</v>
      </c>
      <c r="L3666" s="48">
        <v>1424</v>
      </c>
      <c r="M3666" s="49" t="s">
        <v>769</v>
      </c>
      <c r="N3666" s="39" t="s">
        <v>770</v>
      </c>
      <c r="O3666" s="2">
        <v>0</v>
      </c>
      <c r="P3666" s="2">
        <v>0</v>
      </c>
      <c r="Q3666" s="39">
        <v>613.69000000000005</v>
      </c>
      <c r="R3666" s="2">
        <v>79.779700000000005</v>
      </c>
      <c r="S3666" s="2">
        <v>0</v>
      </c>
      <c r="T3666" s="2">
        <v>0</v>
      </c>
      <c r="U3666" s="39">
        <v>693.4697000000001</v>
      </c>
      <c r="W3666" s="2" t="s">
        <v>1</v>
      </c>
      <c r="X3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6"/>
      <c r="Z3666"/>
      <c r="AA3666"/>
    </row>
    <row r="3667" spans="5:27" hidden="1">
      <c r="E3667" s="2" t="s">
        <v>8500</v>
      </c>
      <c r="F3667" s="2" t="s">
        <v>8550</v>
      </c>
      <c r="G3667" s="2" t="s">
        <v>1</v>
      </c>
      <c r="H3667" s="2" t="s">
        <v>0</v>
      </c>
      <c r="I3667" s="2" t="s">
        <v>8149</v>
      </c>
      <c r="J3667" s="2" t="s">
        <v>8150</v>
      </c>
      <c r="K3667" s="41">
        <v>1425</v>
      </c>
      <c r="L3667" s="48">
        <v>1425</v>
      </c>
      <c r="M3667" s="49" t="s">
        <v>771</v>
      </c>
      <c r="N3667" s="39" t="s">
        <v>772</v>
      </c>
      <c r="O3667" s="2">
        <v>0</v>
      </c>
      <c r="P3667" s="2">
        <v>0</v>
      </c>
      <c r="Q3667" s="39">
        <v>81.540000000000006</v>
      </c>
      <c r="R3667" s="2">
        <v>10.600200000000001</v>
      </c>
      <c r="S3667" s="2">
        <v>0</v>
      </c>
      <c r="T3667" s="2">
        <v>0</v>
      </c>
      <c r="U3667" s="39">
        <v>92.140200000000007</v>
      </c>
      <c r="W3667" s="2" t="s">
        <v>1</v>
      </c>
      <c r="X3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7"/>
      <c r="Z3667"/>
      <c r="AA3667"/>
    </row>
    <row r="3668" spans="5:27" hidden="1">
      <c r="E3668" s="2" t="s">
        <v>8500</v>
      </c>
      <c r="F3668" s="2" t="s">
        <v>8550</v>
      </c>
      <c r="G3668" s="2" t="s">
        <v>1</v>
      </c>
      <c r="H3668" s="2" t="s">
        <v>0</v>
      </c>
      <c r="I3668" s="2" t="s">
        <v>8149</v>
      </c>
      <c r="J3668" s="2" t="s">
        <v>8150</v>
      </c>
      <c r="K3668" s="41">
        <v>1426</v>
      </c>
      <c r="L3668" s="48">
        <v>1426</v>
      </c>
      <c r="M3668" s="49" t="s">
        <v>253</v>
      </c>
      <c r="N3668" s="39" t="s">
        <v>254</v>
      </c>
      <c r="O3668" s="2">
        <v>0</v>
      </c>
      <c r="P3668" s="2">
        <v>0</v>
      </c>
      <c r="Q3668" s="39">
        <v>6728.43</v>
      </c>
      <c r="R3668" s="2">
        <v>874.69590000000005</v>
      </c>
      <c r="S3668" s="2">
        <v>0</v>
      </c>
      <c r="T3668" s="2">
        <v>0</v>
      </c>
      <c r="U3668" s="39">
        <v>7603.1259</v>
      </c>
      <c r="W3668" s="2" t="s">
        <v>1</v>
      </c>
      <c r="X3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8"/>
      <c r="Z3668"/>
      <c r="AA3668"/>
    </row>
    <row r="3669" spans="5:27" hidden="1">
      <c r="E3669" s="2" t="s">
        <v>8500</v>
      </c>
      <c r="F3669" s="2" t="s">
        <v>8550</v>
      </c>
      <c r="G3669" s="2" t="s">
        <v>1</v>
      </c>
      <c r="H3669" s="2" t="s">
        <v>0</v>
      </c>
      <c r="I3669" s="2" t="s">
        <v>8149</v>
      </c>
      <c r="J3669" s="2" t="s">
        <v>8150</v>
      </c>
      <c r="K3669" s="41">
        <v>1427</v>
      </c>
      <c r="L3669" s="48">
        <v>1427</v>
      </c>
      <c r="M3669" s="49" t="s">
        <v>741</v>
      </c>
      <c r="N3669" s="39" t="s">
        <v>742</v>
      </c>
      <c r="O3669" s="2">
        <v>0</v>
      </c>
      <c r="P3669" s="2">
        <v>0</v>
      </c>
      <c r="Q3669" s="39">
        <v>443.1</v>
      </c>
      <c r="R3669" s="2">
        <v>57.603000000000002</v>
      </c>
      <c r="S3669" s="2">
        <v>0</v>
      </c>
      <c r="T3669" s="2">
        <v>0</v>
      </c>
      <c r="U3669" s="39">
        <v>500.70300000000003</v>
      </c>
      <c r="W3669" s="2" t="s">
        <v>1</v>
      </c>
      <c r="X3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69"/>
      <c r="Z3669"/>
      <c r="AA3669"/>
    </row>
    <row r="3670" spans="5:27" hidden="1">
      <c r="E3670" s="2" t="s">
        <v>8500</v>
      </c>
      <c r="F3670" s="2" t="s">
        <v>8550</v>
      </c>
      <c r="G3670" s="2" t="s">
        <v>1</v>
      </c>
      <c r="H3670" s="2" t="s">
        <v>0</v>
      </c>
      <c r="I3670" s="2" t="s">
        <v>8149</v>
      </c>
      <c r="J3670" s="2" t="s">
        <v>8150</v>
      </c>
      <c r="K3670" s="41">
        <v>1428</v>
      </c>
      <c r="L3670" s="48">
        <v>1428</v>
      </c>
      <c r="M3670" s="49" t="s">
        <v>8089</v>
      </c>
      <c r="N3670" s="39" t="s">
        <v>8090</v>
      </c>
      <c r="O3670" s="2">
        <v>0</v>
      </c>
      <c r="P3670" s="2">
        <v>0</v>
      </c>
      <c r="Q3670" s="39">
        <v>1228.76</v>
      </c>
      <c r="R3670" s="2">
        <v>159.7388</v>
      </c>
      <c r="S3670" s="2">
        <v>0</v>
      </c>
      <c r="T3670" s="2">
        <v>0</v>
      </c>
      <c r="U3670" s="39">
        <v>1388.4988000000001</v>
      </c>
      <c r="W3670" s="2" t="s">
        <v>1</v>
      </c>
      <c r="X3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0"/>
      <c r="Z3670"/>
      <c r="AA3670"/>
    </row>
    <row r="3671" spans="5:27" hidden="1">
      <c r="E3671" s="2" t="s">
        <v>8500</v>
      </c>
      <c r="F3671" s="2" t="s">
        <v>8550</v>
      </c>
      <c r="G3671" s="2" t="s">
        <v>1</v>
      </c>
      <c r="H3671" s="2" t="s">
        <v>0</v>
      </c>
      <c r="I3671" s="2" t="s">
        <v>8149</v>
      </c>
      <c r="J3671" s="2" t="s">
        <v>8150</v>
      </c>
      <c r="K3671" s="41">
        <v>1429</v>
      </c>
      <c r="L3671" s="48">
        <v>1429</v>
      </c>
      <c r="M3671" s="49" t="s">
        <v>118</v>
      </c>
      <c r="N3671" s="39" t="s">
        <v>119</v>
      </c>
      <c r="O3671" s="2">
        <v>0</v>
      </c>
      <c r="P3671" s="2">
        <v>0</v>
      </c>
      <c r="Q3671" s="39">
        <v>12.72</v>
      </c>
      <c r="R3671" s="2">
        <v>1.6536000000000002</v>
      </c>
      <c r="S3671" s="2">
        <v>0</v>
      </c>
      <c r="T3671" s="2">
        <v>0</v>
      </c>
      <c r="U3671" s="39">
        <v>14.373600000000001</v>
      </c>
      <c r="W3671" s="2" t="s">
        <v>1</v>
      </c>
      <c r="X3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1"/>
      <c r="Z3671"/>
      <c r="AA3671"/>
    </row>
    <row r="3672" spans="5:27" hidden="1">
      <c r="E3672" s="2" t="s">
        <v>8500</v>
      </c>
      <c r="F3672" s="2" t="s">
        <v>8550</v>
      </c>
      <c r="G3672" s="2" t="s">
        <v>1</v>
      </c>
      <c r="H3672" s="2" t="s">
        <v>0</v>
      </c>
      <c r="I3672" s="2" t="s">
        <v>8149</v>
      </c>
      <c r="J3672" s="2" t="s">
        <v>8150</v>
      </c>
      <c r="K3672" s="41">
        <v>1430</v>
      </c>
      <c r="L3672" s="48">
        <v>1430</v>
      </c>
      <c r="M3672" s="49"/>
      <c r="N3672" s="39" t="s">
        <v>346</v>
      </c>
      <c r="O3672" s="2">
        <v>0</v>
      </c>
      <c r="P3672" s="2">
        <v>0</v>
      </c>
      <c r="Q3672" s="39">
        <v>119.02</v>
      </c>
      <c r="R3672" s="2">
        <v>15.4726</v>
      </c>
      <c r="S3672" s="2">
        <v>0</v>
      </c>
      <c r="T3672" s="2">
        <v>0</v>
      </c>
      <c r="U3672" s="39">
        <v>134.49259999999998</v>
      </c>
      <c r="V3672" s="2" t="s">
        <v>8387</v>
      </c>
      <c r="W3672" s="2" t="s">
        <v>1</v>
      </c>
      <c r="X3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2"/>
      <c r="Z3672"/>
      <c r="AA3672"/>
    </row>
    <row r="3673" spans="5:27" hidden="1">
      <c r="E3673" s="2" t="s">
        <v>8500</v>
      </c>
      <c r="F3673" s="2" t="s">
        <v>8550</v>
      </c>
      <c r="G3673" s="2" t="s">
        <v>1</v>
      </c>
      <c r="H3673" s="2" t="s">
        <v>0</v>
      </c>
      <c r="I3673" s="2" t="s">
        <v>8149</v>
      </c>
      <c r="J3673" s="2" t="s">
        <v>8150</v>
      </c>
      <c r="K3673" s="41">
        <v>1431</v>
      </c>
      <c r="L3673" s="48">
        <v>1431</v>
      </c>
      <c r="M3673" s="49" t="s">
        <v>7942</v>
      </c>
      <c r="N3673" s="39" t="s">
        <v>7943</v>
      </c>
      <c r="O3673" s="2">
        <v>0</v>
      </c>
      <c r="P3673" s="2">
        <v>0</v>
      </c>
      <c r="Q3673" s="39">
        <v>22.12</v>
      </c>
      <c r="R3673" s="2">
        <v>2.8756000000000004</v>
      </c>
      <c r="S3673" s="2">
        <v>0</v>
      </c>
      <c r="T3673" s="2">
        <v>0</v>
      </c>
      <c r="U3673" s="39">
        <v>24.995600000000003</v>
      </c>
      <c r="W3673" s="2" t="s">
        <v>1</v>
      </c>
      <c r="X3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3"/>
      <c r="Z3673"/>
      <c r="AA3673"/>
    </row>
    <row r="3674" spans="5:27" hidden="1">
      <c r="E3674" s="2" t="s">
        <v>8500</v>
      </c>
      <c r="F3674" s="2" t="s">
        <v>8550</v>
      </c>
      <c r="G3674" s="2" t="s">
        <v>1</v>
      </c>
      <c r="H3674" s="2" t="s">
        <v>0</v>
      </c>
      <c r="I3674" s="2" t="s">
        <v>8149</v>
      </c>
      <c r="J3674" s="2" t="s">
        <v>8150</v>
      </c>
      <c r="K3674" s="41">
        <v>1432</v>
      </c>
      <c r="L3674" s="48">
        <v>1432</v>
      </c>
      <c r="M3674" s="49" t="s">
        <v>341</v>
      </c>
      <c r="N3674" s="39" t="s">
        <v>342</v>
      </c>
      <c r="O3674" s="2">
        <v>0</v>
      </c>
      <c r="P3674" s="2">
        <v>0</v>
      </c>
      <c r="Q3674" s="39">
        <v>95.13</v>
      </c>
      <c r="R3674" s="2">
        <v>12.366899999999999</v>
      </c>
      <c r="S3674" s="2">
        <v>0</v>
      </c>
      <c r="T3674" s="2">
        <v>0</v>
      </c>
      <c r="U3674" s="39">
        <v>107.4969</v>
      </c>
      <c r="W3674" s="2" t="s">
        <v>1</v>
      </c>
      <c r="X3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4"/>
      <c r="Z3674"/>
      <c r="AA3674"/>
    </row>
    <row r="3675" spans="5:27" hidden="1">
      <c r="E3675" s="2" t="s">
        <v>8500</v>
      </c>
      <c r="F3675" s="2" t="s">
        <v>8550</v>
      </c>
      <c r="G3675" s="2" t="s">
        <v>1</v>
      </c>
      <c r="H3675" s="2" t="s">
        <v>0</v>
      </c>
      <c r="I3675" s="2" t="s">
        <v>8149</v>
      </c>
      <c r="J3675" s="2" t="s">
        <v>8150</v>
      </c>
      <c r="K3675" s="41">
        <v>1433</v>
      </c>
      <c r="L3675" s="48">
        <v>1433</v>
      </c>
      <c r="M3675" s="49" t="s">
        <v>1402</v>
      </c>
      <c r="N3675" s="39" t="s">
        <v>1403</v>
      </c>
      <c r="O3675" s="2">
        <v>0</v>
      </c>
      <c r="P3675" s="2">
        <v>0</v>
      </c>
      <c r="Q3675" s="39">
        <v>600</v>
      </c>
      <c r="R3675" s="2">
        <v>78</v>
      </c>
      <c r="S3675" s="2">
        <v>0</v>
      </c>
      <c r="T3675" s="2">
        <v>0</v>
      </c>
      <c r="U3675" s="39">
        <v>678</v>
      </c>
      <c r="W3675" s="2" t="s">
        <v>1</v>
      </c>
      <c r="X3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5"/>
      <c r="Z3675"/>
      <c r="AA3675"/>
    </row>
    <row r="3676" spans="5:27" hidden="1">
      <c r="E3676" s="2" t="s">
        <v>8500</v>
      </c>
      <c r="F3676" s="2" t="s">
        <v>8550</v>
      </c>
      <c r="G3676" s="2" t="s">
        <v>1</v>
      </c>
      <c r="H3676" s="2" t="s">
        <v>0</v>
      </c>
      <c r="I3676" s="2" t="s">
        <v>8149</v>
      </c>
      <c r="J3676" s="2" t="s">
        <v>8150</v>
      </c>
      <c r="K3676" s="41">
        <v>1434</v>
      </c>
      <c r="L3676" s="48">
        <v>1434</v>
      </c>
      <c r="M3676" s="49" t="s">
        <v>118</v>
      </c>
      <c r="N3676" s="39" t="s">
        <v>119</v>
      </c>
      <c r="O3676" s="2">
        <v>0</v>
      </c>
      <c r="P3676" s="2">
        <v>0</v>
      </c>
      <c r="Q3676" s="39">
        <v>31.33</v>
      </c>
      <c r="R3676" s="2">
        <v>4.0728999999999997</v>
      </c>
      <c r="S3676" s="2">
        <v>0</v>
      </c>
      <c r="T3676" s="2">
        <v>0</v>
      </c>
      <c r="U3676" s="39">
        <v>35.402899999999995</v>
      </c>
      <c r="W3676" s="2" t="s">
        <v>1</v>
      </c>
      <c r="X3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6"/>
      <c r="Z3676"/>
      <c r="AA3676"/>
    </row>
    <row r="3677" spans="5:27" hidden="1">
      <c r="E3677" s="2" t="s">
        <v>8500</v>
      </c>
      <c r="F3677" s="2" t="s">
        <v>8550</v>
      </c>
      <c r="G3677" s="2" t="s">
        <v>1</v>
      </c>
      <c r="H3677" s="2" t="s">
        <v>0</v>
      </c>
      <c r="I3677" s="2" t="s">
        <v>8149</v>
      </c>
      <c r="J3677" s="2" t="s">
        <v>8150</v>
      </c>
      <c r="K3677" s="41">
        <v>1435</v>
      </c>
      <c r="L3677" s="48">
        <v>1435</v>
      </c>
      <c r="M3677" s="49"/>
      <c r="N3677" s="39" t="s">
        <v>296</v>
      </c>
      <c r="O3677" s="2">
        <v>0</v>
      </c>
      <c r="P3677" s="2">
        <v>0</v>
      </c>
      <c r="Q3677" s="39">
        <v>307.85000000000002</v>
      </c>
      <c r="R3677" s="2">
        <v>40.020500000000006</v>
      </c>
      <c r="S3677" s="2">
        <v>0</v>
      </c>
      <c r="T3677" s="2">
        <v>0</v>
      </c>
      <c r="U3677" s="39">
        <v>347.87050000000005</v>
      </c>
      <c r="V3677" s="2" t="s">
        <v>8441</v>
      </c>
      <c r="W3677" s="2" t="s">
        <v>1</v>
      </c>
      <c r="X3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7"/>
      <c r="Z3677"/>
      <c r="AA3677"/>
    </row>
    <row r="3678" spans="5:27" hidden="1">
      <c r="E3678" s="2" t="s">
        <v>8500</v>
      </c>
      <c r="F3678" s="2" t="s">
        <v>8550</v>
      </c>
      <c r="G3678" s="2" t="s">
        <v>1</v>
      </c>
      <c r="H3678" s="2" t="s">
        <v>0</v>
      </c>
      <c r="I3678" s="2" t="s">
        <v>8149</v>
      </c>
      <c r="J3678" s="2" t="s">
        <v>8150</v>
      </c>
      <c r="K3678" s="41">
        <v>1436</v>
      </c>
      <c r="L3678" s="48">
        <v>1436</v>
      </c>
      <c r="M3678" s="49" t="s">
        <v>118</v>
      </c>
      <c r="N3678" s="39" t="s">
        <v>119</v>
      </c>
      <c r="O3678" s="2">
        <v>0</v>
      </c>
      <c r="P3678" s="2">
        <v>0</v>
      </c>
      <c r="Q3678" s="39">
        <v>1469.94</v>
      </c>
      <c r="R3678" s="2">
        <v>191.09220000000002</v>
      </c>
      <c r="S3678" s="2">
        <v>0</v>
      </c>
      <c r="T3678" s="2">
        <v>0</v>
      </c>
      <c r="U3678" s="39">
        <v>1661.0322000000001</v>
      </c>
      <c r="W3678" s="2" t="s">
        <v>1</v>
      </c>
      <c r="X3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8"/>
      <c r="Z3678"/>
      <c r="AA3678"/>
    </row>
    <row r="3679" spans="5:27" hidden="1">
      <c r="E3679" s="2" t="s">
        <v>8500</v>
      </c>
      <c r="F3679" s="2" t="s">
        <v>8510</v>
      </c>
      <c r="G3679" s="2" t="s">
        <v>1</v>
      </c>
      <c r="H3679" s="2" t="s">
        <v>0</v>
      </c>
      <c r="I3679" s="2" t="s">
        <v>8149</v>
      </c>
      <c r="J3679" s="2" t="s">
        <v>8150</v>
      </c>
      <c r="K3679" s="41">
        <v>1437</v>
      </c>
      <c r="L3679" s="48">
        <v>1437</v>
      </c>
      <c r="M3679" s="49" t="s">
        <v>7848</v>
      </c>
      <c r="N3679" s="39" t="s">
        <v>7847</v>
      </c>
      <c r="O3679" s="2">
        <v>0</v>
      </c>
      <c r="P3679" s="2">
        <v>0</v>
      </c>
      <c r="Q3679" s="39">
        <v>0</v>
      </c>
      <c r="R3679" s="2">
        <v>0</v>
      </c>
      <c r="S3679" s="2">
        <v>0</v>
      </c>
      <c r="T3679" s="2">
        <v>0</v>
      </c>
      <c r="U3679" s="39">
        <v>0</v>
      </c>
      <c r="W3679" s="2" t="s">
        <v>1</v>
      </c>
      <c r="X3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79"/>
      <c r="Z3679"/>
      <c r="AA3679"/>
    </row>
    <row r="3680" spans="5:27" hidden="1">
      <c r="E3680" s="2" t="s">
        <v>8500</v>
      </c>
      <c r="F3680" s="2" t="s">
        <v>8510</v>
      </c>
      <c r="G3680" s="2" t="s">
        <v>1</v>
      </c>
      <c r="H3680" s="2" t="s">
        <v>0</v>
      </c>
      <c r="I3680" s="2" t="s">
        <v>8149</v>
      </c>
      <c r="J3680" s="2" t="s">
        <v>8150</v>
      </c>
      <c r="K3680" s="41">
        <v>1438</v>
      </c>
      <c r="L3680" s="48">
        <v>1438</v>
      </c>
      <c r="M3680" s="49" t="s">
        <v>118</v>
      </c>
      <c r="N3680" s="39" t="s">
        <v>119</v>
      </c>
      <c r="O3680" s="2">
        <v>0</v>
      </c>
      <c r="P3680" s="2">
        <v>0</v>
      </c>
      <c r="Q3680" s="39">
        <v>16.25</v>
      </c>
      <c r="R3680" s="2">
        <v>2.1125000000000003</v>
      </c>
      <c r="S3680" s="2">
        <v>0</v>
      </c>
      <c r="T3680" s="2">
        <v>0</v>
      </c>
      <c r="U3680" s="39">
        <v>18.362500000000001</v>
      </c>
      <c r="W3680" s="2" t="s">
        <v>1</v>
      </c>
      <c r="X3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0"/>
      <c r="Z3680"/>
      <c r="AA3680"/>
    </row>
    <row r="3681" spans="5:27" hidden="1">
      <c r="E3681" s="2" t="s">
        <v>8500</v>
      </c>
      <c r="F3681" s="2" t="s">
        <v>8510</v>
      </c>
      <c r="G3681" s="2" t="s">
        <v>1</v>
      </c>
      <c r="H3681" s="2" t="s">
        <v>0</v>
      </c>
      <c r="I3681" s="2" t="s">
        <v>8149</v>
      </c>
      <c r="J3681" s="2" t="s">
        <v>8150</v>
      </c>
      <c r="K3681" s="41">
        <v>1439</v>
      </c>
      <c r="L3681" s="48">
        <v>1439</v>
      </c>
      <c r="M3681" s="49" t="s">
        <v>999</v>
      </c>
      <c r="N3681" s="39" t="s">
        <v>1000</v>
      </c>
      <c r="O3681" s="2">
        <v>0</v>
      </c>
      <c r="P3681" s="2">
        <v>0</v>
      </c>
      <c r="Q3681" s="39">
        <v>285.89</v>
      </c>
      <c r="R3681" s="2">
        <v>37.165700000000001</v>
      </c>
      <c r="S3681" s="2">
        <v>0</v>
      </c>
      <c r="T3681" s="2">
        <v>0</v>
      </c>
      <c r="U3681" s="39">
        <v>323.0557</v>
      </c>
      <c r="W3681" s="2" t="s">
        <v>1</v>
      </c>
      <c r="X3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1"/>
      <c r="Z3681"/>
      <c r="AA3681"/>
    </row>
    <row r="3682" spans="5:27" hidden="1">
      <c r="E3682" s="2" t="s">
        <v>8500</v>
      </c>
      <c r="F3682" s="2" t="s">
        <v>8510</v>
      </c>
      <c r="G3682" s="2" t="s">
        <v>1</v>
      </c>
      <c r="H3682" s="2" t="s">
        <v>0</v>
      </c>
      <c r="I3682" s="2" t="s">
        <v>8149</v>
      </c>
      <c r="J3682" s="2" t="s">
        <v>8150</v>
      </c>
      <c r="K3682" s="41">
        <v>1440</v>
      </c>
      <c r="L3682" s="48">
        <v>1440</v>
      </c>
      <c r="M3682" s="49" t="s">
        <v>7848</v>
      </c>
      <c r="N3682" s="39" t="s">
        <v>7847</v>
      </c>
      <c r="O3682" s="2">
        <v>0</v>
      </c>
      <c r="P3682" s="2">
        <v>0</v>
      </c>
      <c r="Q3682" s="39">
        <v>0</v>
      </c>
      <c r="R3682" s="2">
        <v>0</v>
      </c>
      <c r="S3682" s="2">
        <v>0</v>
      </c>
      <c r="T3682" s="2">
        <v>0</v>
      </c>
      <c r="U3682" s="39">
        <v>0</v>
      </c>
      <c r="W3682" s="2" t="s">
        <v>1</v>
      </c>
      <c r="X3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2"/>
      <c r="Z3682"/>
      <c r="AA3682"/>
    </row>
    <row r="3683" spans="5:27" hidden="1">
      <c r="E3683" s="2" t="s">
        <v>8500</v>
      </c>
      <c r="F3683" s="2" t="s">
        <v>8510</v>
      </c>
      <c r="G3683" s="2" t="s">
        <v>1</v>
      </c>
      <c r="H3683" s="2" t="s">
        <v>0</v>
      </c>
      <c r="I3683" s="2" t="s">
        <v>8149</v>
      </c>
      <c r="J3683" s="2" t="s">
        <v>8150</v>
      </c>
      <c r="K3683" s="41">
        <v>1441</v>
      </c>
      <c r="L3683" s="48">
        <v>1441</v>
      </c>
      <c r="M3683" s="49" t="s">
        <v>319</v>
      </c>
      <c r="N3683" s="39" t="s">
        <v>320</v>
      </c>
      <c r="O3683" s="2">
        <v>0</v>
      </c>
      <c r="P3683" s="2">
        <v>0</v>
      </c>
      <c r="Q3683" s="39">
        <v>61.17</v>
      </c>
      <c r="R3683" s="2">
        <v>7.9521000000000006</v>
      </c>
      <c r="S3683" s="2">
        <v>0</v>
      </c>
      <c r="T3683" s="2">
        <v>0</v>
      </c>
      <c r="U3683" s="39">
        <v>69.122100000000003</v>
      </c>
      <c r="W3683" s="2" t="s">
        <v>1</v>
      </c>
      <c r="X3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3"/>
      <c r="Z3683"/>
      <c r="AA3683"/>
    </row>
    <row r="3684" spans="5:27" hidden="1">
      <c r="E3684" s="2" t="s">
        <v>8500</v>
      </c>
      <c r="F3684" s="2" t="s">
        <v>8510</v>
      </c>
      <c r="G3684" s="2" t="s">
        <v>1</v>
      </c>
      <c r="H3684" s="2" t="s">
        <v>0</v>
      </c>
      <c r="I3684" s="2" t="s">
        <v>8149</v>
      </c>
      <c r="J3684" s="2" t="s">
        <v>8150</v>
      </c>
      <c r="K3684" s="41">
        <v>1442</v>
      </c>
      <c r="L3684" s="48">
        <v>1442</v>
      </c>
      <c r="M3684" s="49"/>
      <c r="N3684" s="39" t="s">
        <v>8541</v>
      </c>
      <c r="O3684" s="2">
        <v>0</v>
      </c>
      <c r="P3684" s="2">
        <v>0</v>
      </c>
      <c r="Q3684" s="39">
        <v>124.34</v>
      </c>
      <c r="R3684" s="2">
        <v>16.164200000000001</v>
      </c>
      <c r="S3684" s="2">
        <v>0</v>
      </c>
      <c r="T3684" s="2">
        <v>0</v>
      </c>
      <c r="U3684" s="39">
        <v>140.5042</v>
      </c>
      <c r="V3684" s="2" t="s">
        <v>8540</v>
      </c>
      <c r="W3684" s="2" t="s">
        <v>1</v>
      </c>
      <c r="X3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4"/>
      <c r="Z3684"/>
      <c r="AA3684"/>
    </row>
    <row r="3685" spans="5:27" hidden="1">
      <c r="E3685" s="2" t="s">
        <v>8500</v>
      </c>
      <c r="F3685" s="2" t="s">
        <v>8510</v>
      </c>
      <c r="G3685" s="2" t="s">
        <v>1</v>
      </c>
      <c r="H3685" s="2" t="s">
        <v>0</v>
      </c>
      <c r="I3685" s="2" t="s">
        <v>8149</v>
      </c>
      <c r="J3685" s="2" t="s">
        <v>8150</v>
      </c>
      <c r="K3685" s="41">
        <v>1443</v>
      </c>
      <c r="L3685" s="48">
        <v>1443</v>
      </c>
      <c r="M3685" s="49" t="s">
        <v>812</v>
      </c>
      <c r="N3685" s="39" t="s">
        <v>813</v>
      </c>
      <c r="O3685" s="2">
        <v>0</v>
      </c>
      <c r="P3685" s="2">
        <v>0</v>
      </c>
      <c r="Q3685" s="39">
        <v>124.34</v>
      </c>
      <c r="R3685" s="2">
        <v>16.164200000000001</v>
      </c>
      <c r="S3685" s="2">
        <v>0</v>
      </c>
      <c r="T3685" s="2">
        <v>0</v>
      </c>
      <c r="U3685" s="39">
        <v>140.5042</v>
      </c>
      <c r="W3685" s="2" t="s">
        <v>1</v>
      </c>
      <c r="X3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5"/>
      <c r="Z3685"/>
      <c r="AA3685"/>
    </row>
    <row r="3686" spans="5:27" hidden="1">
      <c r="E3686" s="2" t="s">
        <v>8500</v>
      </c>
      <c r="F3686" s="2" t="s">
        <v>8510</v>
      </c>
      <c r="G3686" s="2" t="s">
        <v>1</v>
      </c>
      <c r="H3686" s="2" t="s">
        <v>0</v>
      </c>
      <c r="I3686" s="2" t="s">
        <v>8149</v>
      </c>
      <c r="J3686" s="2" t="s">
        <v>8150</v>
      </c>
      <c r="K3686" s="41">
        <v>1444</v>
      </c>
      <c r="L3686" s="48">
        <v>1444</v>
      </c>
      <c r="M3686" s="49" t="s">
        <v>443</v>
      </c>
      <c r="N3686" s="39" t="s">
        <v>444</v>
      </c>
      <c r="O3686" s="2">
        <v>0</v>
      </c>
      <c r="P3686" s="2">
        <v>0</v>
      </c>
      <c r="Q3686" s="39">
        <v>462.35</v>
      </c>
      <c r="R3686" s="2">
        <v>60.105500000000006</v>
      </c>
      <c r="S3686" s="2">
        <v>0</v>
      </c>
      <c r="T3686" s="2">
        <v>0</v>
      </c>
      <c r="U3686" s="39">
        <v>522.45550000000003</v>
      </c>
      <c r="W3686" s="2" t="s">
        <v>1</v>
      </c>
      <c r="X3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6"/>
      <c r="Z3686"/>
      <c r="AA3686"/>
    </row>
    <row r="3687" spans="5:27" hidden="1">
      <c r="E3687" s="2" t="s">
        <v>8500</v>
      </c>
      <c r="F3687" s="2" t="s">
        <v>8510</v>
      </c>
      <c r="G3687" s="2" t="s">
        <v>1</v>
      </c>
      <c r="H3687" s="2" t="s">
        <v>0</v>
      </c>
      <c r="I3687" s="2" t="s">
        <v>8149</v>
      </c>
      <c r="J3687" s="2" t="s">
        <v>8150</v>
      </c>
      <c r="K3687" s="41">
        <v>1445</v>
      </c>
      <c r="L3687" s="48">
        <v>1445</v>
      </c>
      <c r="M3687" s="49" t="s">
        <v>469</v>
      </c>
      <c r="N3687" s="39" t="s">
        <v>470</v>
      </c>
      <c r="O3687" s="2">
        <v>0</v>
      </c>
      <c r="P3687" s="2">
        <v>0</v>
      </c>
      <c r="Q3687" s="39">
        <v>130</v>
      </c>
      <c r="R3687" s="2">
        <v>16.900000000000002</v>
      </c>
      <c r="S3687" s="2">
        <v>0</v>
      </c>
      <c r="T3687" s="2">
        <v>0</v>
      </c>
      <c r="U3687" s="39">
        <v>146.9</v>
      </c>
      <c r="W3687" s="2" t="s">
        <v>1</v>
      </c>
      <c r="X3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7"/>
      <c r="Z3687"/>
      <c r="AA3687"/>
    </row>
    <row r="3688" spans="5:27" hidden="1">
      <c r="E3688" s="2" t="s">
        <v>8500</v>
      </c>
      <c r="F3688" s="2" t="s">
        <v>8510</v>
      </c>
      <c r="G3688" s="2" t="s">
        <v>1</v>
      </c>
      <c r="H3688" s="2" t="s">
        <v>0</v>
      </c>
      <c r="I3688" s="2" t="s">
        <v>8149</v>
      </c>
      <c r="J3688" s="2" t="s">
        <v>8150</v>
      </c>
      <c r="K3688" s="41">
        <v>1446</v>
      </c>
      <c r="L3688" s="48">
        <v>1446</v>
      </c>
      <c r="M3688" s="49" t="s">
        <v>241</v>
      </c>
      <c r="N3688" s="39" t="s">
        <v>242</v>
      </c>
      <c r="O3688" s="2">
        <v>0</v>
      </c>
      <c r="P3688" s="2">
        <v>0</v>
      </c>
      <c r="Q3688" s="39">
        <v>152.44</v>
      </c>
      <c r="R3688" s="2">
        <v>19.8172</v>
      </c>
      <c r="S3688" s="2">
        <v>0</v>
      </c>
      <c r="T3688" s="2">
        <v>0</v>
      </c>
      <c r="U3688" s="39">
        <v>172.25720000000001</v>
      </c>
      <c r="W3688" s="2" t="s">
        <v>1</v>
      </c>
      <c r="X3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8"/>
      <c r="Z3688"/>
      <c r="AA3688"/>
    </row>
    <row r="3689" spans="5:27" hidden="1">
      <c r="E3689" s="2" t="s">
        <v>8500</v>
      </c>
      <c r="F3689" s="2" t="s">
        <v>8510</v>
      </c>
      <c r="G3689" s="2" t="s">
        <v>1</v>
      </c>
      <c r="H3689" s="2" t="s">
        <v>0</v>
      </c>
      <c r="I3689" s="2" t="s">
        <v>8149</v>
      </c>
      <c r="J3689" s="2" t="s">
        <v>8150</v>
      </c>
      <c r="K3689" s="41">
        <v>1448</v>
      </c>
      <c r="L3689" s="48">
        <v>1448</v>
      </c>
      <c r="M3689" s="49" t="s">
        <v>333</v>
      </c>
      <c r="N3689" s="39" t="s">
        <v>334</v>
      </c>
      <c r="O3689" s="2">
        <v>0</v>
      </c>
      <c r="P3689" s="2">
        <v>0</v>
      </c>
      <c r="Q3689" s="39">
        <v>163.12</v>
      </c>
      <c r="R3689" s="2">
        <v>21.2056</v>
      </c>
      <c r="S3689" s="2">
        <v>0</v>
      </c>
      <c r="T3689" s="2">
        <v>0</v>
      </c>
      <c r="U3689" s="39">
        <v>184.32560000000001</v>
      </c>
      <c r="W3689" s="2" t="s">
        <v>1</v>
      </c>
      <c r="X3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89"/>
      <c r="Z3689"/>
      <c r="AA3689"/>
    </row>
    <row r="3690" spans="5:27" hidden="1">
      <c r="E3690" s="2" t="s">
        <v>8500</v>
      </c>
      <c r="F3690" s="2" t="s">
        <v>8510</v>
      </c>
      <c r="G3690" s="2" t="s">
        <v>1</v>
      </c>
      <c r="H3690" s="2" t="s">
        <v>0</v>
      </c>
      <c r="I3690" s="2" t="s">
        <v>8149</v>
      </c>
      <c r="J3690" s="2" t="s">
        <v>8150</v>
      </c>
      <c r="K3690" s="41">
        <v>1449</v>
      </c>
      <c r="L3690" s="48">
        <v>1449</v>
      </c>
      <c r="M3690" s="49" t="s">
        <v>679</v>
      </c>
      <c r="N3690" s="39" t="s">
        <v>680</v>
      </c>
      <c r="O3690" s="2">
        <v>0</v>
      </c>
      <c r="P3690" s="2">
        <v>0</v>
      </c>
      <c r="Q3690" s="39">
        <v>81.53</v>
      </c>
      <c r="R3690" s="2">
        <v>10.5989</v>
      </c>
      <c r="S3690" s="2">
        <v>0</v>
      </c>
      <c r="T3690" s="2">
        <v>0</v>
      </c>
      <c r="U3690" s="39">
        <v>92.128900000000002</v>
      </c>
      <c r="W3690" s="2" t="s">
        <v>1</v>
      </c>
      <c r="X3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0"/>
      <c r="Z3690"/>
      <c r="AA3690"/>
    </row>
    <row r="3691" spans="5:27" hidden="1">
      <c r="E3691" s="2" t="s">
        <v>8500</v>
      </c>
      <c r="F3691" s="2" t="s">
        <v>8510</v>
      </c>
      <c r="G3691" s="2" t="s">
        <v>1</v>
      </c>
      <c r="H3691" s="2" t="s">
        <v>0</v>
      </c>
      <c r="I3691" s="2" t="s">
        <v>8149</v>
      </c>
      <c r="J3691" s="2" t="s">
        <v>8150</v>
      </c>
      <c r="K3691" s="41">
        <v>1450</v>
      </c>
      <c r="L3691" s="48">
        <v>1450</v>
      </c>
      <c r="M3691" s="49"/>
      <c r="N3691" s="39" t="s">
        <v>103</v>
      </c>
      <c r="O3691" s="2">
        <v>0</v>
      </c>
      <c r="P3691" s="2">
        <v>0</v>
      </c>
      <c r="Q3691" s="39">
        <v>86.54</v>
      </c>
      <c r="R3691" s="2">
        <v>11.250200000000001</v>
      </c>
      <c r="S3691" s="2">
        <v>0</v>
      </c>
      <c r="T3691" s="2">
        <v>0</v>
      </c>
      <c r="U3691" s="39">
        <v>97.790200000000013</v>
      </c>
      <c r="V3691" s="2" t="s">
        <v>8378</v>
      </c>
      <c r="W3691" s="2" t="s">
        <v>1</v>
      </c>
      <c r="X3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1"/>
      <c r="Z3691"/>
      <c r="AA3691"/>
    </row>
    <row r="3692" spans="5:27" hidden="1">
      <c r="E3692" s="2" t="s">
        <v>8500</v>
      </c>
      <c r="F3692" s="2" t="s">
        <v>8510</v>
      </c>
      <c r="G3692" s="2" t="s">
        <v>1</v>
      </c>
      <c r="H3692" s="2" t="s">
        <v>0</v>
      </c>
      <c r="I3692" s="2" t="s">
        <v>8149</v>
      </c>
      <c r="J3692" s="2" t="s">
        <v>8150</v>
      </c>
      <c r="K3692" s="41">
        <v>1451</v>
      </c>
      <c r="L3692" s="48">
        <v>1451</v>
      </c>
      <c r="M3692" s="49" t="s">
        <v>77</v>
      </c>
      <c r="N3692" s="39" t="s">
        <v>78</v>
      </c>
      <c r="O3692" s="2">
        <v>0</v>
      </c>
      <c r="P3692" s="2">
        <v>0</v>
      </c>
      <c r="Q3692" s="39">
        <v>3262.27</v>
      </c>
      <c r="R3692" s="2">
        <v>424.0951</v>
      </c>
      <c r="S3692" s="2">
        <v>0</v>
      </c>
      <c r="T3692" s="2">
        <v>0</v>
      </c>
      <c r="U3692" s="39">
        <v>3686.3651</v>
      </c>
      <c r="W3692" s="2" t="s">
        <v>1</v>
      </c>
      <c r="X3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2"/>
      <c r="Z3692"/>
      <c r="AA3692"/>
    </row>
    <row r="3693" spans="5:27" hidden="1">
      <c r="E3693" s="2" t="s">
        <v>8500</v>
      </c>
      <c r="F3693" s="2" t="s">
        <v>8510</v>
      </c>
      <c r="G3693" s="2" t="s">
        <v>1</v>
      </c>
      <c r="H3693" s="2" t="s">
        <v>0</v>
      </c>
      <c r="I3693" s="2" t="s">
        <v>8149</v>
      </c>
      <c r="J3693" s="2" t="s">
        <v>8150</v>
      </c>
      <c r="K3693" s="41">
        <v>1452</v>
      </c>
      <c r="L3693" s="48">
        <v>1452</v>
      </c>
      <c r="M3693" s="49" t="s">
        <v>8159</v>
      </c>
      <c r="N3693" s="39" t="s">
        <v>8162</v>
      </c>
      <c r="O3693" s="2">
        <v>0</v>
      </c>
      <c r="P3693" s="2">
        <v>0</v>
      </c>
      <c r="Q3693" s="39">
        <v>150</v>
      </c>
      <c r="R3693" s="2">
        <v>19.5</v>
      </c>
      <c r="S3693" s="2">
        <v>0</v>
      </c>
      <c r="T3693" s="2">
        <v>0</v>
      </c>
      <c r="U3693" s="39">
        <v>169.5</v>
      </c>
      <c r="W3693" s="2" t="s">
        <v>1</v>
      </c>
      <c r="X3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3"/>
      <c r="Z3693"/>
      <c r="AA3693"/>
    </row>
    <row r="3694" spans="5:27" hidden="1">
      <c r="E3694" s="2" t="s">
        <v>8500</v>
      </c>
      <c r="F3694" s="2" t="s">
        <v>8510</v>
      </c>
      <c r="G3694" s="2" t="s">
        <v>1</v>
      </c>
      <c r="H3694" s="2" t="s">
        <v>0</v>
      </c>
      <c r="I3694" s="2" t="s">
        <v>8149</v>
      </c>
      <c r="J3694" s="2" t="s">
        <v>8150</v>
      </c>
      <c r="K3694" s="41">
        <v>1454</v>
      </c>
      <c r="L3694" s="48">
        <v>1454</v>
      </c>
      <c r="M3694" s="49" t="s">
        <v>622</v>
      </c>
      <c r="N3694" s="39" t="s">
        <v>623</v>
      </c>
      <c r="O3694" s="2">
        <v>0</v>
      </c>
      <c r="P3694" s="2">
        <v>0</v>
      </c>
      <c r="Q3694" s="39">
        <v>2375</v>
      </c>
      <c r="R3694" s="2">
        <v>308.75</v>
      </c>
      <c r="S3694" s="2">
        <v>0</v>
      </c>
      <c r="T3694" s="2">
        <v>0</v>
      </c>
      <c r="U3694" s="39">
        <v>2683.75</v>
      </c>
      <c r="W3694" s="2" t="s">
        <v>1</v>
      </c>
      <c r="X3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4"/>
      <c r="Z3694"/>
      <c r="AA3694"/>
    </row>
    <row r="3695" spans="5:27" hidden="1">
      <c r="E3695" s="2" t="s">
        <v>8500</v>
      </c>
      <c r="F3695" s="2" t="s">
        <v>8510</v>
      </c>
      <c r="G3695" s="2" t="s">
        <v>1</v>
      </c>
      <c r="H3695" s="2" t="s">
        <v>0</v>
      </c>
      <c r="I3695" s="2" t="s">
        <v>8149</v>
      </c>
      <c r="J3695" s="2" t="s">
        <v>8150</v>
      </c>
      <c r="K3695" s="41">
        <v>1455</v>
      </c>
      <c r="L3695" s="48">
        <v>1455</v>
      </c>
      <c r="M3695" s="49" t="s">
        <v>755</v>
      </c>
      <c r="N3695" s="39" t="s">
        <v>756</v>
      </c>
      <c r="O3695" s="2">
        <v>0</v>
      </c>
      <c r="P3695" s="2">
        <v>0</v>
      </c>
      <c r="Q3695" s="39">
        <v>1.59</v>
      </c>
      <c r="R3695" s="2">
        <v>0.20670000000000002</v>
      </c>
      <c r="S3695" s="2">
        <v>0</v>
      </c>
      <c r="T3695" s="2">
        <v>0</v>
      </c>
      <c r="U3695" s="39">
        <v>1.7967000000000002</v>
      </c>
      <c r="W3695" s="2" t="s">
        <v>1</v>
      </c>
      <c r="X3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5"/>
      <c r="Z3695"/>
      <c r="AA3695"/>
    </row>
    <row r="3696" spans="5:27" hidden="1">
      <c r="E3696" s="2" t="s">
        <v>8500</v>
      </c>
      <c r="F3696" s="2" t="s">
        <v>8510</v>
      </c>
      <c r="G3696" s="2" t="s">
        <v>1</v>
      </c>
      <c r="H3696" s="2" t="s">
        <v>0</v>
      </c>
      <c r="I3696" s="2" t="s">
        <v>8149</v>
      </c>
      <c r="J3696" s="2" t="s">
        <v>8150</v>
      </c>
      <c r="K3696" s="41">
        <v>1456</v>
      </c>
      <c r="L3696" s="48">
        <v>1456</v>
      </c>
      <c r="M3696" s="49" t="s">
        <v>307</v>
      </c>
      <c r="N3696" s="39" t="s">
        <v>308</v>
      </c>
      <c r="O3696" s="2">
        <v>0</v>
      </c>
      <c r="P3696" s="2">
        <v>0</v>
      </c>
      <c r="Q3696" s="39">
        <v>212.39</v>
      </c>
      <c r="R3696" s="2">
        <v>27.610699999999998</v>
      </c>
      <c r="S3696" s="2">
        <v>0</v>
      </c>
      <c r="T3696" s="2">
        <v>0</v>
      </c>
      <c r="U3696" s="39">
        <v>240.00069999999999</v>
      </c>
      <c r="W3696" s="2" t="s">
        <v>1</v>
      </c>
      <c r="X3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6"/>
      <c r="Z3696"/>
      <c r="AA3696"/>
    </row>
    <row r="3697" spans="5:27" hidden="1">
      <c r="E3697" s="2" t="s">
        <v>8500</v>
      </c>
      <c r="F3697" s="2" t="s">
        <v>8510</v>
      </c>
      <c r="G3697" s="2" t="s">
        <v>1</v>
      </c>
      <c r="H3697" s="2" t="s">
        <v>0</v>
      </c>
      <c r="I3697" s="2" t="s">
        <v>8149</v>
      </c>
      <c r="J3697" s="2" t="s">
        <v>8150</v>
      </c>
      <c r="K3697" s="41">
        <v>1457</v>
      </c>
      <c r="L3697" s="48">
        <v>1457</v>
      </c>
      <c r="M3697" s="49" t="s">
        <v>1402</v>
      </c>
      <c r="N3697" s="39" t="s">
        <v>1403</v>
      </c>
      <c r="O3697" s="2">
        <v>0</v>
      </c>
      <c r="P3697" s="2">
        <v>0</v>
      </c>
      <c r="Q3697" s="39">
        <v>288</v>
      </c>
      <c r="R3697" s="2">
        <v>37.44</v>
      </c>
      <c r="S3697" s="2">
        <v>0</v>
      </c>
      <c r="T3697" s="2">
        <v>0</v>
      </c>
      <c r="U3697" s="39">
        <v>325.44</v>
      </c>
      <c r="W3697" s="2" t="s">
        <v>1</v>
      </c>
      <c r="X3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7"/>
      <c r="Z3697"/>
      <c r="AA3697"/>
    </row>
    <row r="3698" spans="5:27" hidden="1">
      <c r="E3698" s="2" t="s">
        <v>8500</v>
      </c>
      <c r="F3698" s="2" t="s">
        <v>8510</v>
      </c>
      <c r="G3698" s="2" t="s">
        <v>1</v>
      </c>
      <c r="H3698" s="2" t="s">
        <v>0</v>
      </c>
      <c r="I3698" s="2" t="s">
        <v>8149</v>
      </c>
      <c r="J3698" s="2" t="s">
        <v>8150</v>
      </c>
      <c r="K3698" s="41">
        <v>1458</v>
      </c>
      <c r="L3698" s="48">
        <v>1458</v>
      </c>
      <c r="M3698" s="49" t="s">
        <v>118</v>
      </c>
      <c r="N3698" s="39" t="s">
        <v>119</v>
      </c>
      <c r="O3698" s="2">
        <v>0</v>
      </c>
      <c r="P3698" s="2">
        <v>0</v>
      </c>
      <c r="Q3698" s="39">
        <v>7.89</v>
      </c>
      <c r="R3698" s="2">
        <v>1.0257000000000001</v>
      </c>
      <c r="S3698" s="2">
        <v>0</v>
      </c>
      <c r="T3698" s="2">
        <v>0</v>
      </c>
      <c r="U3698" s="39">
        <v>8.9156999999999993</v>
      </c>
      <c r="W3698" s="2" t="s">
        <v>1</v>
      </c>
      <c r="X3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8"/>
      <c r="Z3698"/>
      <c r="AA3698"/>
    </row>
    <row r="3699" spans="5:27" hidden="1">
      <c r="E3699" s="2" t="s">
        <v>8500</v>
      </c>
      <c r="F3699" s="2" t="s">
        <v>8510</v>
      </c>
      <c r="G3699" s="2" t="s">
        <v>1</v>
      </c>
      <c r="H3699" s="2" t="s">
        <v>0</v>
      </c>
      <c r="I3699" s="2" t="s">
        <v>8149</v>
      </c>
      <c r="J3699" s="2" t="s">
        <v>8150</v>
      </c>
      <c r="K3699" s="41">
        <v>1459</v>
      </c>
      <c r="L3699" s="48">
        <v>1459</v>
      </c>
      <c r="M3699" s="49" t="s">
        <v>606</v>
      </c>
      <c r="N3699" s="39" t="s">
        <v>607</v>
      </c>
      <c r="O3699" s="2">
        <v>0</v>
      </c>
      <c r="P3699" s="2">
        <v>0</v>
      </c>
      <c r="Q3699" s="39">
        <v>122.33</v>
      </c>
      <c r="R3699" s="2">
        <v>15.902900000000001</v>
      </c>
      <c r="S3699" s="2">
        <v>0</v>
      </c>
      <c r="T3699" s="2">
        <v>0</v>
      </c>
      <c r="U3699" s="39">
        <v>138.2329</v>
      </c>
      <c r="W3699" s="2" t="s">
        <v>1</v>
      </c>
      <c r="X3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699"/>
      <c r="Z3699"/>
      <c r="AA3699"/>
    </row>
    <row r="3700" spans="5:27" hidden="1">
      <c r="E3700" s="2" t="s">
        <v>8500</v>
      </c>
      <c r="F3700" s="2" t="s">
        <v>8510</v>
      </c>
      <c r="G3700" s="2" t="s">
        <v>1</v>
      </c>
      <c r="H3700" s="2" t="s">
        <v>0</v>
      </c>
      <c r="I3700" s="2" t="s">
        <v>8149</v>
      </c>
      <c r="J3700" s="2" t="s">
        <v>8150</v>
      </c>
      <c r="K3700" s="41">
        <v>1460</v>
      </c>
      <c r="L3700" s="48">
        <v>1460</v>
      </c>
      <c r="M3700" s="49"/>
      <c r="N3700" s="39" t="s">
        <v>658</v>
      </c>
      <c r="O3700" s="2">
        <v>0</v>
      </c>
      <c r="P3700" s="2">
        <v>0</v>
      </c>
      <c r="Q3700" s="39">
        <v>23.59</v>
      </c>
      <c r="R3700" s="2">
        <v>3.0667</v>
      </c>
      <c r="S3700" s="2">
        <v>0</v>
      </c>
      <c r="T3700" s="2">
        <v>0</v>
      </c>
      <c r="U3700" s="39">
        <v>26.656700000000001</v>
      </c>
      <c r="V3700" s="2" t="s">
        <v>8440</v>
      </c>
      <c r="W3700" s="2" t="s">
        <v>1</v>
      </c>
      <c r="X3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0"/>
      <c r="Z3700"/>
      <c r="AA3700"/>
    </row>
    <row r="3701" spans="5:27" hidden="1">
      <c r="E3701" s="2" t="s">
        <v>8500</v>
      </c>
      <c r="F3701" s="2" t="s">
        <v>8510</v>
      </c>
      <c r="G3701" s="2" t="s">
        <v>1</v>
      </c>
      <c r="H3701" s="2" t="s">
        <v>0</v>
      </c>
      <c r="I3701" s="2" t="s">
        <v>8149</v>
      </c>
      <c r="J3701" s="2" t="s">
        <v>8150</v>
      </c>
      <c r="K3701" s="41">
        <v>1461</v>
      </c>
      <c r="L3701" s="48">
        <v>1461</v>
      </c>
      <c r="M3701" s="49" t="s">
        <v>8203</v>
      </c>
      <c r="N3701" s="39" t="s">
        <v>842</v>
      </c>
      <c r="O3701" s="2">
        <v>0</v>
      </c>
      <c r="P3701" s="2">
        <v>0</v>
      </c>
      <c r="Q3701" s="39">
        <v>287.45999999999998</v>
      </c>
      <c r="R3701" s="2">
        <v>37.369799999999998</v>
      </c>
      <c r="S3701" s="2">
        <v>0</v>
      </c>
      <c r="T3701" s="2">
        <v>0</v>
      </c>
      <c r="U3701" s="39">
        <v>324.82979999999998</v>
      </c>
      <c r="W3701" s="2" t="s">
        <v>1</v>
      </c>
      <c r="X3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1"/>
      <c r="Z3701"/>
      <c r="AA3701"/>
    </row>
    <row r="3702" spans="5:27" hidden="1">
      <c r="E3702" s="2" t="s">
        <v>8500</v>
      </c>
      <c r="F3702" s="2" t="s">
        <v>8510</v>
      </c>
      <c r="G3702" s="2" t="s">
        <v>1</v>
      </c>
      <c r="H3702" s="2" t="s">
        <v>0</v>
      </c>
      <c r="I3702" s="2" t="s">
        <v>8149</v>
      </c>
      <c r="J3702" s="2" t="s">
        <v>8150</v>
      </c>
      <c r="K3702" s="41">
        <v>1462</v>
      </c>
      <c r="L3702" s="48">
        <v>1462</v>
      </c>
      <c r="M3702" s="49" t="s">
        <v>7859</v>
      </c>
      <c r="N3702" s="39" t="s">
        <v>7860</v>
      </c>
      <c r="O3702" s="2">
        <v>0</v>
      </c>
      <c r="P3702" s="2">
        <v>0</v>
      </c>
      <c r="Q3702" s="39">
        <v>1379.21</v>
      </c>
      <c r="R3702" s="2">
        <v>179.29730000000001</v>
      </c>
      <c r="S3702" s="2">
        <v>0</v>
      </c>
      <c r="T3702" s="2">
        <v>0</v>
      </c>
      <c r="U3702" s="39">
        <v>1558.5073</v>
      </c>
      <c r="W3702" s="2" t="s">
        <v>1</v>
      </c>
      <c r="X3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2"/>
      <c r="Z3702"/>
      <c r="AA3702"/>
    </row>
    <row r="3703" spans="5:27" hidden="1">
      <c r="E3703" s="2" t="s">
        <v>8500</v>
      </c>
      <c r="F3703" s="2" t="s">
        <v>8510</v>
      </c>
      <c r="G3703" s="2" t="s">
        <v>1</v>
      </c>
      <c r="H3703" s="2" t="s">
        <v>0</v>
      </c>
      <c r="I3703" s="2" t="s">
        <v>8149</v>
      </c>
      <c r="J3703" s="2" t="s">
        <v>8150</v>
      </c>
      <c r="K3703" s="41">
        <v>1463</v>
      </c>
      <c r="L3703" s="48">
        <v>1463</v>
      </c>
      <c r="M3703" s="49" t="s">
        <v>7848</v>
      </c>
      <c r="N3703" s="39" t="s">
        <v>7847</v>
      </c>
      <c r="O3703" s="2">
        <v>0</v>
      </c>
      <c r="P3703" s="2">
        <v>0</v>
      </c>
      <c r="Q3703" s="39">
        <v>0</v>
      </c>
      <c r="R3703" s="2">
        <v>0</v>
      </c>
      <c r="S3703" s="2">
        <v>0</v>
      </c>
      <c r="T3703" s="2">
        <v>0</v>
      </c>
      <c r="U3703" s="39">
        <v>0</v>
      </c>
      <c r="W3703" s="2" t="s">
        <v>1</v>
      </c>
      <c r="X3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3"/>
      <c r="Z3703"/>
      <c r="AA3703"/>
    </row>
    <row r="3704" spans="5:27" hidden="1">
      <c r="E3704" s="2" t="s">
        <v>8500</v>
      </c>
      <c r="F3704" s="2" t="s">
        <v>8510</v>
      </c>
      <c r="G3704" s="2" t="s">
        <v>1</v>
      </c>
      <c r="H3704" s="2" t="s">
        <v>0</v>
      </c>
      <c r="I3704" s="2" t="s">
        <v>8149</v>
      </c>
      <c r="J3704" s="2" t="s">
        <v>8150</v>
      </c>
      <c r="K3704" s="41">
        <v>1464</v>
      </c>
      <c r="L3704" s="48">
        <v>1464</v>
      </c>
      <c r="M3704" s="49" t="s">
        <v>211</v>
      </c>
      <c r="N3704" s="39" t="s">
        <v>212</v>
      </c>
      <c r="O3704" s="2">
        <v>0</v>
      </c>
      <c r="P3704" s="2">
        <v>0</v>
      </c>
      <c r="Q3704" s="39">
        <v>304.22000000000003</v>
      </c>
      <c r="R3704" s="2">
        <v>39.548600000000008</v>
      </c>
      <c r="S3704" s="2">
        <v>0</v>
      </c>
      <c r="T3704" s="2">
        <v>0</v>
      </c>
      <c r="U3704" s="39">
        <v>343.76860000000005</v>
      </c>
      <c r="W3704" s="2" t="s">
        <v>1</v>
      </c>
      <c r="X3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4"/>
      <c r="Z3704"/>
      <c r="AA3704"/>
    </row>
    <row r="3705" spans="5:27" hidden="1">
      <c r="E3705" s="2" t="s">
        <v>8500</v>
      </c>
      <c r="F3705" s="2" t="s">
        <v>8510</v>
      </c>
      <c r="G3705" s="2" t="s">
        <v>1</v>
      </c>
      <c r="H3705" s="2" t="s">
        <v>0</v>
      </c>
      <c r="I3705" s="2" t="s">
        <v>8149</v>
      </c>
      <c r="J3705" s="2" t="s">
        <v>8150</v>
      </c>
      <c r="K3705" s="41">
        <v>1465</v>
      </c>
      <c r="L3705" s="48">
        <v>1465</v>
      </c>
      <c r="M3705" s="49"/>
      <c r="N3705" s="39" t="s">
        <v>356</v>
      </c>
      <c r="O3705" s="2">
        <v>0</v>
      </c>
      <c r="P3705" s="2">
        <v>0</v>
      </c>
      <c r="Q3705" s="39">
        <v>511.74</v>
      </c>
      <c r="R3705" s="2">
        <v>66.526200000000003</v>
      </c>
      <c r="S3705" s="2">
        <v>0</v>
      </c>
      <c r="T3705" s="2">
        <v>0</v>
      </c>
      <c r="U3705" s="39">
        <v>578.26620000000003</v>
      </c>
      <c r="V3705" s="2" t="s">
        <v>8410</v>
      </c>
      <c r="W3705" s="2" t="s">
        <v>1</v>
      </c>
      <c r="X3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5"/>
      <c r="Z3705"/>
      <c r="AA3705"/>
    </row>
    <row r="3706" spans="5:27" hidden="1">
      <c r="E3706" s="2" t="s">
        <v>8500</v>
      </c>
      <c r="F3706" s="2" t="s">
        <v>8510</v>
      </c>
      <c r="G3706" s="2" t="s">
        <v>1</v>
      </c>
      <c r="H3706" s="2" t="s">
        <v>0</v>
      </c>
      <c r="I3706" s="2" t="s">
        <v>8149</v>
      </c>
      <c r="J3706" s="2" t="s">
        <v>8150</v>
      </c>
      <c r="K3706" s="41">
        <v>1466</v>
      </c>
      <c r="L3706" s="48">
        <v>1466</v>
      </c>
      <c r="M3706" s="49" t="s">
        <v>689</v>
      </c>
      <c r="N3706" s="39" t="s">
        <v>690</v>
      </c>
      <c r="O3706" s="2">
        <v>0</v>
      </c>
      <c r="P3706" s="2">
        <v>0</v>
      </c>
      <c r="Q3706" s="39">
        <v>187.84</v>
      </c>
      <c r="R3706" s="2">
        <v>24.4192</v>
      </c>
      <c r="S3706" s="2">
        <v>0</v>
      </c>
      <c r="T3706" s="2">
        <v>0</v>
      </c>
      <c r="U3706" s="39">
        <v>212.25919999999999</v>
      </c>
      <c r="W3706" s="2" t="s">
        <v>1</v>
      </c>
      <c r="X3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6"/>
      <c r="Z3706"/>
      <c r="AA3706"/>
    </row>
    <row r="3707" spans="5:27" hidden="1">
      <c r="E3707" s="2" t="s">
        <v>8500</v>
      </c>
      <c r="F3707" s="2" t="s">
        <v>8510</v>
      </c>
      <c r="G3707" s="2" t="s">
        <v>1</v>
      </c>
      <c r="H3707" s="2" t="s">
        <v>0</v>
      </c>
      <c r="I3707" s="2" t="s">
        <v>8149</v>
      </c>
      <c r="J3707" s="2" t="s">
        <v>8150</v>
      </c>
      <c r="K3707" s="41">
        <v>1467</v>
      </c>
      <c r="L3707" s="48">
        <v>1467</v>
      </c>
      <c r="M3707" s="49"/>
      <c r="N3707" s="39" t="s">
        <v>482</v>
      </c>
      <c r="O3707" s="2">
        <v>0</v>
      </c>
      <c r="P3707" s="2">
        <v>0</v>
      </c>
      <c r="Q3707" s="39">
        <v>511.75</v>
      </c>
      <c r="R3707" s="2">
        <v>66.527500000000003</v>
      </c>
      <c r="S3707" s="2">
        <v>0</v>
      </c>
      <c r="T3707" s="2">
        <v>0</v>
      </c>
      <c r="U3707" s="39">
        <v>578.27750000000003</v>
      </c>
      <c r="V3707" s="2" t="s">
        <v>8398</v>
      </c>
      <c r="W3707" s="2" t="s">
        <v>1</v>
      </c>
      <c r="X3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7"/>
      <c r="Z3707"/>
      <c r="AA3707"/>
    </row>
    <row r="3708" spans="5:27" hidden="1">
      <c r="E3708" s="2" t="s">
        <v>8500</v>
      </c>
      <c r="F3708" s="2" t="s">
        <v>8510</v>
      </c>
      <c r="G3708" s="2" t="s">
        <v>1</v>
      </c>
      <c r="H3708" s="2" t="s">
        <v>0</v>
      </c>
      <c r="I3708" s="2" t="s">
        <v>8149</v>
      </c>
      <c r="J3708" s="2" t="s">
        <v>8150</v>
      </c>
      <c r="K3708" s="41">
        <v>1468</v>
      </c>
      <c r="L3708" s="48">
        <v>1468</v>
      </c>
      <c r="M3708" s="49"/>
      <c r="N3708" s="39" t="s">
        <v>428</v>
      </c>
      <c r="O3708" s="2">
        <v>0</v>
      </c>
      <c r="P3708" s="2">
        <v>0</v>
      </c>
      <c r="Q3708" s="39">
        <v>18.190000000000001</v>
      </c>
      <c r="R3708" s="2">
        <v>2.3647000000000005</v>
      </c>
      <c r="S3708" s="2">
        <v>0</v>
      </c>
      <c r="T3708" s="2">
        <v>0</v>
      </c>
      <c r="U3708" s="39">
        <v>20.5547</v>
      </c>
      <c r="V3708" s="2" t="s">
        <v>8382</v>
      </c>
      <c r="W3708" s="2" t="s">
        <v>1</v>
      </c>
      <c r="X3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8"/>
      <c r="Z3708"/>
      <c r="AA3708"/>
    </row>
    <row r="3709" spans="5:27" hidden="1">
      <c r="E3709" s="2" t="s">
        <v>8500</v>
      </c>
      <c r="F3709" s="2" t="s">
        <v>8510</v>
      </c>
      <c r="G3709" s="2" t="s">
        <v>1</v>
      </c>
      <c r="H3709" s="2" t="s">
        <v>0</v>
      </c>
      <c r="I3709" s="2" t="s">
        <v>8149</v>
      </c>
      <c r="J3709" s="2" t="s">
        <v>8150</v>
      </c>
      <c r="K3709" s="41">
        <v>1469</v>
      </c>
      <c r="L3709" s="48">
        <v>1469</v>
      </c>
      <c r="M3709" s="49" t="s">
        <v>1338</v>
      </c>
      <c r="N3709" s="39" t="s">
        <v>1339</v>
      </c>
      <c r="O3709" s="2">
        <v>0</v>
      </c>
      <c r="P3709" s="2">
        <v>0</v>
      </c>
      <c r="Q3709" s="39">
        <v>77.430000000000007</v>
      </c>
      <c r="R3709" s="2">
        <v>10.065900000000001</v>
      </c>
      <c r="S3709" s="2">
        <v>0</v>
      </c>
      <c r="T3709" s="2">
        <v>0</v>
      </c>
      <c r="U3709" s="39">
        <v>87.495900000000006</v>
      </c>
      <c r="W3709" s="2" t="s">
        <v>1</v>
      </c>
      <c r="X3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09"/>
      <c r="Z3709"/>
      <c r="AA3709"/>
    </row>
    <row r="3710" spans="5:27" hidden="1">
      <c r="E3710" s="2" t="s">
        <v>8500</v>
      </c>
      <c r="F3710" s="2" t="s">
        <v>8510</v>
      </c>
      <c r="G3710" s="2" t="s">
        <v>1</v>
      </c>
      <c r="H3710" s="2" t="s">
        <v>0</v>
      </c>
      <c r="I3710" s="2" t="s">
        <v>8149</v>
      </c>
      <c r="J3710" s="2" t="s">
        <v>8150</v>
      </c>
      <c r="K3710" s="41">
        <v>1470</v>
      </c>
      <c r="L3710" s="48">
        <v>1470</v>
      </c>
      <c r="M3710" s="49" t="s">
        <v>7845</v>
      </c>
      <c r="N3710" s="39" t="s">
        <v>7846</v>
      </c>
      <c r="O3710" s="2">
        <v>0</v>
      </c>
      <c r="P3710" s="2">
        <v>0</v>
      </c>
      <c r="Q3710" s="39">
        <v>17.3</v>
      </c>
      <c r="R3710" s="2">
        <v>2.2490000000000001</v>
      </c>
      <c r="S3710" s="2">
        <v>0</v>
      </c>
      <c r="T3710" s="2">
        <v>0</v>
      </c>
      <c r="U3710" s="39">
        <v>19.548999999999999</v>
      </c>
      <c r="W3710" s="2" t="s">
        <v>1</v>
      </c>
      <c r="X3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0"/>
      <c r="Z3710"/>
      <c r="AA3710"/>
    </row>
    <row r="3711" spans="5:27" hidden="1">
      <c r="E3711" s="2" t="s">
        <v>8500</v>
      </c>
      <c r="F3711" s="2" t="s">
        <v>8510</v>
      </c>
      <c r="G3711" s="2" t="s">
        <v>1</v>
      </c>
      <c r="H3711" s="2" t="s">
        <v>0</v>
      </c>
      <c r="I3711" s="2" t="s">
        <v>8149</v>
      </c>
      <c r="J3711" s="2" t="s">
        <v>8150</v>
      </c>
      <c r="K3711" s="41">
        <v>1471</v>
      </c>
      <c r="L3711" s="48">
        <v>1471</v>
      </c>
      <c r="M3711" s="49" t="s">
        <v>8286</v>
      </c>
      <c r="N3711" s="39" t="s">
        <v>8287</v>
      </c>
      <c r="O3711" s="2">
        <v>0</v>
      </c>
      <c r="P3711" s="2">
        <v>0</v>
      </c>
      <c r="Q3711" s="39">
        <v>167.64</v>
      </c>
      <c r="R3711" s="2">
        <v>21.793199999999999</v>
      </c>
      <c r="S3711" s="2">
        <v>0</v>
      </c>
      <c r="T3711" s="2">
        <v>0</v>
      </c>
      <c r="U3711" s="39">
        <v>189.4332</v>
      </c>
      <c r="W3711" s="2" t="s">
        <v>1</v>
      </c>
      <c r="X3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1"/>
      <c r="Z3711"/>
      <c r="AA3711"/>
    </row>
    <row r="3712" spans="5:27" hidden="1">
      <c r="E3712" s="2" t="s">
        <v>8500</v>
      </c>
      <c r="F3712" s="2" t="s">
        <v>8510</v>
      </c>
      <c r="G3712" s="2" t="s">
        <v>1</v>
      </c>
      <c r="H3712" s="2" t="s">
        <v>0</v>
      </c>
      <c r="I3712" s="2" t="s">
        <v>8149</v>
      </c>
      <c r="J3712" s="2" t="s">
        <v>8150</v>
      </c>
      <c r="K3712" s="41">
        <v>1472</v>
      </c>
      <c r="L3712" s="48">
        <v>1472</v>
      </c>
      <c r="M3712" s="49" t="s">
        <v>739</v>
      </c>
      <c r="N3712" s="39" t="s">
        <v>740</v>
      </c>
      <c r="O3712" s="2">
        <v>0</v>
      </c>
      <c r="P3712" s="2">
        <v>0</v>
      </c>
      <c r="Q3712" s="39">
        <v>11.5</v>
      </c>
      <c r="R3712" s="2">
        <v>1.4950000000000001</v>
      </c>
      <c r="S3712" s="2">
        <v>0</v>
      </c>
      <c r="T3712" s="2">
        <v>0</v>
      </c>
      <c r="U3712" s="39">
        <v>12.995000000000001</v>
      </c>
      <c r="W3712" s="2" t="s">
        <v>1</v>
      </c>
      <c r="X3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2"/>
      <c r="Z3712"/>
      <c r="AA3712"/>
    </row>
    <row r="3713" spans="5:27" hidden="1">
      <c r="E3713" s="2" t="s">
        <v>8500</v>
      </c>
      <c r="F3713" s="2" t="s">
        <v>8510</v>
      </c>
      <c r="G3713" s="2" t="s">
        <v>1</v>
      </c>
      <c r="H3713" s="2" t="s">
        <v>0</v>
      </c>
      <c r="I3713" s="2" t="s">
        <v>8149</v>
      </c>
      <c r="J3713" s="2" t="s">
        <v>8150</v>
      </c>
      <c r="K3713" s="41">
        <v>1473</v>
      </c>
      <c r="L3713" s="48">
        <v>1473</v>
      </c>
      <c r="M3713" s="49" t="s">
        <v>231</v>
      </c>
      <c r="N3713" s="39" t="s">
        <v>232</v>
      </c>
      <c r="O3713" s="2">
        <v>0</v>
      </c>
      <c r="P3713" s="2">
        <v>0</v>
      </c>
      <c r="Q3713" s="39">
        <v>169.91</v>
      </c>
      <c r="R3713" s="2">
        <v>22.0883</v>
      </c>
      <c r="S3713" s="2">
        <v>0</v>
      </c>
      <c r="T3713" s="2">
        <v>0</v>
      </c>
      <c r="U3713" s="39">
        <v>191.9983</v>
      </c>
      <c r="W3713" s="2" t="s">
        <v>1</v>
      </c>
      <c r="X3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3"/>
      <c r="Z3713"/>
      <c r="AA3713"/>
    </row>
    <row r="3714" spans="5:27" hidden="1">
      <c r="E3714" s="2" t="s">
        <v>8500</v>
      </c>
      <c r="F3714" s="2" t="s">
        <v>8510</v>
      </c>
      <c r="G3714" s="2" t="s">
        <v>1</v>
      </c>
      <c r="H3714" s="2" t="s">
        <v>0</v>
      </c>
      <c r="I3714" s="2" t="s">
        <v>8149</v>
      </c>
      <c r="J3714" s="2" t="s">
        <v>8150</v>
      </c>
      <c r="K3714" s="41">
        <v>1474</v>
      </c>
      <c r="L3714" s="48">
        <v>1474</v>
      </c>
      <c r="M3714" s="49" t="s">
        <v>552</v>
      </c>
      <c r="N3714" s="39" t="s">
        <v>553</v>
      </c>
      <c r="O3714" s="2">
        <v>0</v>
      </c>
      <c r="P3714" s="2">
        <v>0</v>
      </c>
      <c r="Q3714" s="39">
        <v>246.68</v>
      </c>
      <c r="R3714" s="2">
        <v>32.068400000000004</v>
      </c>
      <c r="S3714" s="2">
        <v>0</v>
      </c>
      <c r="T3714" s="2">
        <v>0</v>
      </c>
      <c r="U3714" s="39">
        <v>278.7484</v>
      </c>
      <c r="W3714" s="2" t="s">
        <v>1</v>
      </c>
      <c r="X3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4"/>
      <c r="Z3714"/>
      <c r="AA3714"/>
    </row>
    <row r="3715" spans="5:27" hidden="1">
      <c r="E3715" s="2" t="s">
        <v>8500</v>
      </c>
      <c r="F3715" s="2" t="s">
        <v>8510</v>
      </c>
      <c r="G3715" s="2" t="s">
        <v>1</v>
      </c>
      <c r="H3715" s="2" t="s">
        <v>0</v>
      </c>
      <c r="I3715" s="2" t="s">
        <v>8149</v>
      </c>
      <c r="J3715" s="2" t="s">
        <v>8150</v>
      </c>
      <c r="K3715" s="41">
        <v>1475</v>
      </c>
      <c r="L3715" s="48">
        <v>1475</v>
      </c>
      <c r="M3715" s="49" t="s">
        <v>465</v>
      </c>
      <c r="N3715" s="39" t="s">
        <v>466</v>
      </c>
      <c r="O3715" s="2">
        <v>0</v>
      </c>
      <c r="P3715" s="2">
        <v>0</v>
      </c>
      <c r="Q3715" s="39">
        <v>369.02</v>
      </c>
      <c r="R3715" s="2">
        <v>47.9726</v>
      </c>
      <c r="S3715" s="2">
        <v>0</v>
      </c>
      <c r="T3715" s="2">
        <v>0</v>
      </c>
      <c r="U3715" s="39">
        <v>416.99259999999998</v>
      </c>
      <c r="W3715" s="2" t="s">
        <v>1</v>
      </c>
      <c r="X3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5"/>
      <c r="Z3715"/>
      <c r="AA3715"/>
    </row>
    <row r="3716" spans="5:27" hidden="1">
      <c r="E3716" s="2" t="s">
        <v>8500</v>
      </c>
      <c r="F3716" s="51">
        <v>44659</v>
      </c>
      <c r="G3716" s="2" t="s">
        <v>1</v>
      </c>
      <c r="H3716" s="2" t="s">
        <v>0</v>
      </c>
      <c r="I3716" s="2" t="s">
        <v>8149</v>
      </c>
      <c r="J3716" s="2" t="s">
        <v>8150</v>
      </c>
      <c r="K3716" s="41">
        <v>1476</v>
      </c>
      <c r="L3716" s="48">
        <v>1476</v>
      </c>
      <c r="M3716" s="49" t="s">
        <v>477</v>
      </c>
      <c r="N3716" s="39" t="s">
        <v>478</v>
      </c>
      <c r="O3716" s="2">
        <v>0</v>
      </c>
      <c r="P3716" s="2">
        <v>0</v>
      </c>
      <c r="Q3716" s="39">
        <v>5749.75</v>
      </c>
      <c r="R3716" s="2">
        <v>747.46749999999997</v>
      </c>
      <c r="S3716" s="2">
        <v>0</v>
      </c>
      <c r="T3716" s="2">
        <v>0</v>
      </c>
      <c r="U3716" s="39">
        <v>6497.2174999999997</v>
      </c>
      <c r="W3716" s="2" t="s">
        <v>1</v>
      </c>
      <c r="X3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6"/>
      <c r="Z3716"/>
      <c r="AA3716"/>
    </row>
    <row r="3717" spans="5:27" hidden="1">
      <c r="E3717" s="2" t="s">
        <v>8500</v>
      </c>
      <c r="F3717" s="51">
        <v>44659</v>
      </c>
      <c r="G3717" s="2" t="s">
        <v>1</v>
      </c>
      <c r="H3717" s="2" t="s">
        <v>0</v>
      </c>
      <c r="I3717" s="2" t="s">
        <v>8149</v>
      </c>
      <c r="J3717" s="2" t="s">
        <v>8150</v>
      </c>
      <c r="K3717" s="41">
        <v>1477</v>
      </c>
      <c r="L3717" s="48">
        <v>1477</v>
      </c>
      <c r="M3717" s="49" t="s">
        <v>118</v>
      </c>
      <c r="N3717" s="39" t="s">
        <v>119</v>
      </c>
      <c r="O3717" s="2">
        <v>0</v>
      </c>
      <c r="P3717" s="2">
        <v>0</v>
      </c>
      <c r="Q3717" s="39">
        <v>908.02</v>
      </c>
      <c r="R3717" s="2">
        <v>118.04260000000001</v>
      </c>
      <c r="S3717" s="2">
        <v>0</v>
      </c>
      <c r="T3717" s="2">
        <v>0</v>
      </c>
      <c r="U3717" s="39">
        <v>1026.0626</v>
      </c>
      <c r="W3717" s="2" t="s">
        <v>1</v>
      </c>
      <c r="X3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7"/>
      <c r="Z3717"/>
      <c r="AA3717"/>
    </row>
    <row r="3718" spans="5:27" hidden="1">
      <c r="E3718" s="2" t="s">
        <v>8500</v>
      </c>
      <c r="F3718" s="51">
        <v>44659</v>
      </c>
      <c r="G3718" s="2" t="s">
        <v>1</v>
      </c>
      <c r="H3718" s="2" t="s">
        <v>0</v>
      </c>
      <c r="I3718" s="2" t="s">
        <v>8149</v>
      </c>
      <c r="J3718" s="2" t="s">
        <v>8150</v>
      </c>
      <c r="K3718" s="41">
        <v>1478</v>
      </c>
      <c r="L3718" s="48">
        <v>1478</v>
      </c>
      <c r="M3718" s="49" t="s">
        <v>839</v>
      </c>
      <c r="N3718" s="39" t="s">
        <v>840</v>
      </c>
      <c r="O3718" s="2">
        <v>0</v>
      </c>
      <c r="P3718" s="2">
        <v>0</v>
      </c>
      <c r="Q3718" s="39">
        <v>142.72999999999999</v>
      </c>
      <c r="R3718" s="2">
        <v>18.5549</v>
      </c>
      <c r="S3718" s="2">
        <v>0</v>
      </c>
      <c r="T3718" s="2">
        <v>0</v>
      </c>
      <c r="U3718" s="39">
        <v>161.28489999999999</v>
      </c>
      <c r="W3718" s="2" t="s">
        <v>1</v>
      </c>
      <c r="X3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8"/>
      <c r="Z3718"/>
      <c r="AA3718"/>
    </row>
    <row r="3719" spans="5:27" hidden="1">
      <c r="E3719" s="2" t="s">
        <v>8500</v>
      </c>
      <c r="F3719" s="51">
        <v>44659</v>
      </c>
      <c r="G3719" s="2" t="s">
        <v>1</v>
      </c>
      <c r="H3719" s="2" t="s">
        <v>0</v>
      </c>
      <c r="I3719" s="2" t="s">
        <v>8149</v>
      </c>
      <c r="J3719" s="2" t="s">
        <v>8150</v>
      </c>
      <c r="K3719" s="41">
        <v>1479</v>
      </c>
      <c r="L3719" s="48">
        <v>1479</v>
      </c>
      <c r="M3719" s="49"/>
      <c r="N3719" s="39" t="s">
        <v>428</v>
      </c>
      <c r="O3719" s="2">
        <v>0</v>
      </c>
      <c r="P3719" s="2">
        <v>0</v>
      </c>
      <c r="Q3719" s="39">
        <v>43.37</v>
      </c>
      <c r="R3719" s="2">
        <v>5.6380999999999997</v>
      </c>
      <c r="S3719" s="2">
        <v>0</v>
      </c>
      <c r="T3719" s="2">
        <v>0</v>
      </c>
      <c r="U3719" s="39">
        <v>49.008099999999999</v>
      </c>
      <c r="V3719" s="2" t="s">
        <v>8382</v>
      </c>
      <c r="W3719" s="2" t="s">
        <v>1</v>
      </c>
      <c r="X3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19"/>
      <c r="Z3719"/>
      <c r="AA3719"/>
    </row>
    <row r="3720" spans="5:27" hidden="1">
      <c r="E3720" s="2" t="s">
        <v>8500</v>
      </c>
      <c r="F3720" s="51">
        <v>44659</v>
      </c>
      <c r="G3720" s="2" t="s">
        <v>1</v>
      </c>
      <c r="H3720" s="2" t="s">
        <v>0</v>
      </c>
      <c r="I3720" s="2" t="s">
        <v>8149</v>
      </c>
      <c r="J3720" s="2" t="s">
        <v>8150</v>
      </c>
      <c r="K3720" s="41">
        <v>1480</v>
      </c>
      <c r="L3720" s="48">
        <v>1480</v>
      </c>
      <c r="M3720" s="49"/>
      <c r="N3720" s="39" t="s">
        <v>658</v>
      </c>
      <c r="O3720" s="2">
        <v>0</v>
      </c>
      <c r="P3720" s="2">
        <v>0</v>
      </c>
      <c r="Q3720" s="39">
        <v>37.51</v>
      </c>
      <c r="R3720" s="2">
        <v>4.8762999999999996</v>
      </c>
      <c r="S3720" s="2">
        <v>0</v>
      </c>
      <c r="T3720" s="2">
        <v>0</v>
      </c>
      <c r="U3720" s="39">
        <v>42.386299999999999</v>
      </c>
      <c r="V3720" s="2" t="s">
        <v>8440</v>
      </c>
      <c r="W3720" s="2" t="s">
        <v>1</v>
      </c>
      <c r="X3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0"/>
      <c r="Z3720"/>
      <c r="AA3720"/>
    </row>
    <row r="3721" spans="5:27" hidden="1">
      <c r="E3721" s="2" t="s">
        <v>8500</v>
      </c>
      <c r="F3721" s="2" t="s">
        <v>8509</v>
      </c>
      <c r="G3721" s="2" t="s">
        <v>1</v>
      </c>
      <c r="H3721" s="2" t="s">
        <v>0</v>
      </c>
      <c r="I3721" s="2" t="s">
        <v>8149</v>
      </c>
      <c r="J3721" s="2" t="s">
        <v>8150</v>
      </c>
      <c r="K3721" s="41">
        <v>1481</v>
      </c>
      <c r="L3721" s="48">
        <v>1481</v>
      </c>
      <c r="M3721" s="49" t="s">
        <v>7848</v>
      </c>
      <c r="N3721" s="39" t="s">
        <v>7847</v>
      </c>
      <c r="O3721" s="2">
        <v>0</v>
      </c>
      <c r="P3721" s="2">
        <v>0</v>
      </c>
      <c r="Q3721" s="39">
        <v>0</v>
      </c>
      <c r="R3721" s="2">
        <v>0</v>
      </c>
      <c r="S3721" s="2">
        <v>0</v>
      </c>
      <c r="T3721" s="2">
        <v>0</v>
      </c>
      <c r="U3721" s="39">
        <v>0</v>
      </c>
      <c r="W3721" s="2" t="s">
        <v>1</v>
      </c>
      <c r="X3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1"/>
      <c r="Z3721"/>
      <c r="AA3721"/>
    </row>
    <row r="3722" spans="5:27" hidden="1">
      <c r="E3722" s="2" t="s">
        <v>8500</v>
      </c>
      <c r="F3722" s="2" t="s">
        <v>8509</v>
      </c>
      <c r="G3722" s="2" t="s">
        <v>1</v>
      </c>
      <c r="H3722" s="2" t="s">
        <v>0</v>
      </c>
      <c r="I3722" s="2" t="s">
        <v>8149</v>
      </c>
      <c r="J3722" s="2" t="s">
        <v>8150</v>
      </c>
      <c r="K3722" s="41">
        <v>1482</v>
      </c>
      <c r="L3722" s="48">
        <v>1482</v>
      </c>
      <c r="M3722" s="49" t="s">
        <v>229</v>
      </c>
      <c r="N3722" s="39" t="s">
        <v>230</v>
      </c>
      <c r="O3722" s="2">
        <v>0</v>
      </c>
      <c r="P3722" s="2">
        <v>0</v>
      </c>
      <c r="Q3722" s="39">
        <v>183.51</v>
      </c>
      <c r="R3722" s="2">
        <v>23.856300000000001</v>
      </c>
      <c r="S3722" s="2">
        <v>0</v>
      </c>
      <c r="T3722" s="2">
        <v>0</v>
      </c>
      <c r="U3722" s="39">
        <v>207.3663</v>
      </c>
      <c r="W3722" s="2" t="s">
        <v>1</v>
      </c>
      <c r="X3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2"/>
      <c r="Z3722"/>
      <c r="AA3722"/>
    </row>
    <row r="3723" spans="5:27" hidden="1">
      <c r="E3723" s="2" t="s">
        <v>8500</v>
      </c>
      <c r="F3723" s="2" t="s">
        <v>8509</v>
      </c>
      <c r="G3723" s="2" t="s">
        <v>1</v>
      </c>
      <c r="H3723" s="2" t="s">
        <v>0</v>
      </c>
      <c r="I3723" s="2" t="s">
        <v>8149</v>
      </c>
      <c r="J3723" s="2" t="s">
        <v>8150</v>
      </c>
      <c r="K3723" s="41">
        <v>1483</v>
      </c>
      <c r="L3723" s="48">
        <v>1483</v>
      </c>
      <c r="M3723" s="49" t="s">
        <v>759</v>
      </c>
      <c r="N3723" s="39" t="s">
        <v>760</v>
      </c>
      <c r="O3723" s="2">
        <v>0</v>
      </c>
      <c r="P3723" s="2">
        <v>0</v>
      </c>
      <c r="Q3723" s="39">
        <v>43.64</v>
      </c>
      <c r="R3723" s="2">
        <v>5.6732000000000005</v>
      </c>
      <c r="S3723" s="2">
        <v>0</v>
      </c>
      <c r="T3723" s="2">
        <v>0</v>
      </c>
      <c r="U3723" s="39">
        <v>49.313200000000002</v>
      </c>
      <c r="W3723" s="2" t="s">
        <v>1</v>
      </c>
      <c r="X3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3"/>
      <c r="Z3723"/>
      <c r="AA3723"/>
    </row>
    <row r="3724" spans="5:27" hidden="1">
      <c r="E3724" s="2" t="s">
        <v>8500</v>
      </c>
      <c r="F3724" s="2" t="s">
        <v>8509</v>
      </c>
      <c r="G3724" s="2" t="s">
        <v>1</v>
      </c>
      <c r="H3724" s="2" t="s">
        <v>0</v>
      </c>
      <c r="I3724" s="2" t="s">
        <v>8149</v>
      </c>
      <c r="J3724" s="2" t="s">
        <v>8150</v>
      </c>
      <c r="K3724" s="41">
        <v>1484</v>
      </c>
      <c r="L3724" s="48">
        <v>1484</v>
      </c>
      <c r="M3724" s="49" t="s">
        <v>7859</v>
      </c>
      <c r="N3724" s="39" t="s">
        <v>7860</v>
      </c>
      <c r="O3724" s="2">
        <v>0</v>
      </c>
      <c r="P3724" s="2">
        <v>0</v>
      </c>
      <c r="Q3724" s="39">
        <v>97.35</v>
      </c>
      <c r="R3724" s="2">
        <v>12.6555</v>
      </c>
      <c r="S3724" s="2">
        <v>0</v>
      </c>
      <c r="T3724" s="2">
        <v>0</v>
      </c>
      <c r="U3724" s="39">
        <v>110.0055</v>
      </c>
      <c r="W3724" s="2" t="s">
        <v>1</v>
      </c>
      <c r="X3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4"/>
      <c r="Z3724"/>
      <c r="AA3724"/>
    </row>
    <row r="3725" spans="5:27" hidden="1">
      <c r="E3725" s="2" t="s">
        <v>8500</v>
      </c>
      <c r="F3725" s="2" t="s">
        <v>8509</v>
      </c>
      <c r="G3725" s="2" t="s">
        <v>1</v>
      </c>
      <c r="H3725" s="2" t="s">
        <v>0</v>
      </c>
      <c r="I3725" s="2" t="s">
        <v>8149</v>
      </c>
      <c r="J3725" s="2" t="s">
        <v>8150</v>
      </c>
      <c r="K3725" s="41">
        <v>1485</v>
      </c>
      <c r="L3725" s="48">
        <v>1485</v>
      </c>
      <c r="M3725" s="49"/>
      <c r="N3725" s="39" t="s">
        <v>8056</v>
      </c>
      <c r="O3725" s="2">
        <v>0</v>
      </c>
      <c r="P3725" s="2">
        <v>0</v>
      </c>
      <c r="Q3725" s="39">
        <v>113.81</v>
      </c>
      <c r="R3725" s="2">
        <v>14.795300000000001</v>
      </c>
      <c r="S3725" s="2">
        <v>0</v>
      </c>
      <c r="T3725" s="2">
        <v>0</v>
      </c>
      <c r="U3725" s="39">
        <v>128.6053</v>
      </c>
      <c r="V3725" s="2" t="s">
        <v>8389</v>
      </c>
      <c r="W3725" s="2" t="s">
        <v>1</v>
      </c>
      <c r="X3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5"/>
      <c r="Z3725"/>
      <c r="AA3725"/>
    </row>
    <row r="3726" spans="5:27" hidden="1">
      <c r="E3726" s="2" t="s">
        <v>8500</v>
      </c>
      <c r="F3726" s="2" t="s">
        <v>8509</v>
      </c>
      <c r="G3726" s="2" t="s">
        <v>1</v>
      </c>
      <c r="H3726" s="2" t="s">
        <v>0</v>
      </c>
      <c r="I3726" s="2" t="s">
        <v>8149</v>
      </c>
      <c r="J3726" s="2" t="s">
        <v>8150</v>
      </c>
      <c r="K3726" s="41">
        <v>1486</v>
      </c>
      <c r="L3726" s="48">
        <v>1486</v>
      </c>
      <c r="M3726" s="49" t="s">
        <v>435</v>
      </c>
      <c r="N3726" s="39" t="s">
        <v>436</v>
      </c>
      <c r="O3726" s="2">
        <v>0</v>
      </c>
      <c r="P3726" s="2">
        <v>0</v>
      </c>
      <c r="Q3726" s="39">
        <v>829.8</v>
      </c>
      <c r="R3726" s="2">
        <v>107.874</v>
      </c>
      <c r="S3726" s="2">
        <v>0</v>
      </c>
      <c r="T3726" s="2">
        <v>0</v>
      </c>
      <c r="U3726" s="39">
        <v>937.67399999999998</v>
      </c>
      <c r="W3726" s="2" t="s">
        <v>1</v>
      </c>
      <c r="X3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6"/>
      <c r="Z3726"/>
      <c r="AA3726"/>
    </row>
    <row r="3727" spans="5:27" hidden="1">
      <c r="E3727" s="2" t="s">
        <v>8500</v>
      </c>
      <c r="F3727" s="2" t="s">
        <v>8509</v>
      </c>
      <c r="G3727" s="2" t="s">
        <v>1</v>
      </c>
      <c r="H3727" s="2" t="s">
        <v>0</v>
      </c>
      <c r="I3727" s="2" t="s">
        <v>8149</v>
      </c>
      <c r="J3727" s="2" t="s">
        <v>8150</v>
      </c>
      <c r="K3727" s="41">
        <v>1487</v>
      </c>
      <c r="L3727" s="48">
        <v>1487</v>
      </c>
      <c r="M3727" s="49"/>
      <c r="N3727" s="39" t="s">
        <v>8295</v>
      </c>
      <c r="O3727" s="2">
        <v>0</v>
      </c>
      <c r="P3727" s="2">
        <v>0</v>
      </c>
      <c r="Q3727" s="39">
        <v>7989.98</v>
      </c>
      <c r="R3727" s="2">
        <v>1038.6974</v>
      </c>
      <c r="S3727" s="2">
        <v>0</v>
      </c>
      <c r="T3727" s="2">
        <v>0</v>
      </c>
      <c r="U3727" s="39">
        <v>9028.6774000000005</v>
      </c>
      <c r="V3727" s="2" t="s">
        <v>8522</v>
      </c>
      <c r="W3727" s="2" t="s">
        <v>1</v>
      </c>
      <c r="X3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7"/>
      <c r="Z3727"/>
      <c r="AA3727"/>
    </row>
    <row r="3728" spans="5:27" hidden="1">
      <c r="E3728" s="2" t="s">
        <v>8500</v>
      </c>
      <c r="F3728" s="2" t="s">
        <v>8509</v>
      </c>
      <c r="G3728" s="2" t="s">
        <v>1</v>
      </c>
      <c r="H3728" s="2" t="s">
        <v>0</v>
      </c>
      <c r="I3728" s="2" t="s">
        <v>8149</v>
      </c>
      <c r="J3728" s="2" t="s">
        <v>8150</v>
      </c>
      <c r="K3728" s="41">
        <v>1488</v>
      </c>
      <c r="L3728" s="48">
        <v>1488</v>
      </c>
      <c r="M3728" s="49" t="s">
        <v>118</v>
      </c>
      <c r="N3728" s="39" t="s">
        <v>119</v>
      </c>
      <c r="O3728" s="2">
        <v>0</v>
      </c>
      <c r="P3728" s="2">
        <v>0</v>
      </c>
      <c r="Q3728" s="39">
        <v>488.28</v>
      </c>
      <c r="R3728" s="2">
        <v>63.476399999999998</v>
      </c>
      <c r="S3728" s="2">
        <v>0</v>
      </c>
      <c r="T3728" s="2">
        <v>0</v>
      </c>
      <c r="U3728" s="39">
        <v>551.75639999999999</v>
      </c>
      <c r="W3728" s="2" t="s">
        <v>1</v>
      </c>
      <c r="X3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8"/>
      <c r="Z3728"/>
      <c r="AA3728"/>
    </row>
    <row r="3729" spans="5:27" hidden="1">
      <c r="E3729" s="2" t="s">
        <v>8500</v>
      </c>
      <c r="F3729" s="2" t="s">
        <v>8509</v>
      </c>
      <c r="G3729" s="2" t="s">
        <v>1</v>
      </c>
      <c r="H3729" s="2" t="s">
        <v>0</v>
      </c>
      <c r="I3729" s="2" t="s">
        <v>8149</v>
      </c>
      <c r="J3729" s="2" t="s">
        <v>8150</v>
      </c>
      <c r="K3729" s="41">
        <v>1489</v>
      </c>
      <c r="L3729" s="48">
        <v>1489</v>
      </c>
      <c r="M3729" s="49" t="s">
        <v>1040</v>
      </c>
      <c r="N3729" s="39" t="s">
        <v>1041</v>
      </c>
      <c r="O3729" s="2">
        <v>0</v>
      </c>
      <c r="P3729" s="2">
        <v>0</v>
      </c>
      <c r="Q3729" s="39">
        <v>65.52</v>
      </c>
      <c r="R3729" s="2">
        <v>8.5175999999999998</v>
      </c>
      <c r="S3729" s="2">
        <v>0</v>
      </c>
      <c r="T3729" s="2">
        <v>0</v>
      </c>
      <c r="U3729" s="39">
        <v>74.037599999999998</v>
      </c>
      <c r="W3729" s="2" t="s">
        <v>1</v>
      </c>
      <c r="X3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29"/>
      <c r="Z3729"/>
      <c r="AA3729"/>
    </row>
    <row r="3730" spans="5:27" hidden="1">
      <c r="E3730" s="2" t="s">
        <v>8500</v>
      </c>
      <c r="F3730" s="2" t="s">
        <v>8509</v>
      </c>
      <c r="G3730" s="2" t="s">
        <v>1</v>
      </c>
      <c r="H3730" s="2" t="s">
        <v>0</v>
      </c>
      <c r="I3730" s="2" t="s">
        <v>8149</v>
      </c>
      <c r="J3730" s="2" t="s">
        <v>8150</v>
      </c>
      <c r="K3730" s="41">
        <v>1490</v>
      </c>
      <c r="L3730" s="48">
        <v>1490</v>
      </c>
      <c r="M3730" s="49" t="s">
        <v>118</v>
      </c>
      <c r="N3730" s="39" t="s">
        <v>119</v>
      </c>
      <c r="O3730" s="2">
        <v>0</v>
      </c>
      <c r="P3730" s="2">
        <v>0</v>
      </c>
      <c r="Q3730" s="39">
        <v>41.27</v>
      </c>
      <c r="R3730" s="2">
        <v>5.3651000000000009</v>
      </c>
      <c r="S3730" s="2">
        <v>0</v>
      </c>
      <c r="T3730" s="2">
        <v>0</v>
      </c>
      <c r="U3730" s="39">
        <v>46.635100000000001</v>
      </c>
      <c r="W3730" s="2" t="s">
        <v>1</v>
      </c>
      <c r="X3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0"/>
      <c r="Z3730"/>
      <c r="AA3730"/>
    </row>
    <row r="3731" spans="5:27" hidden="1">
      <c r="E3731" s="2" t="s">
        <v>8500</v>
      </c>
      <c r="F3731" s="2" t="s">
        <v>8509</v>
      </c>
      <c r="G3731" s="2" t="s">
        <v>1</v>
      </c>
      <c r="H3731" s="2" t="s">
        <v>0</v>
      </c>
      <c r="I3731" s="2" t="s">
        <v>8149</v>
      </c>
      <c r="J3731" s="2" t="s">
        <v>8150</v>
      </c>
      <c r="K3731" s="41">
        <v>1491</v>
      </c>
      <c r="L3731" s="48">
        <v>1491</v>
      </c>
      <c r="M3731" s="49" t="s">
        <v>118</v>
      </c>
      <c r="N3731" s="39" t="s">
        <v>119</v>
      </c>
      <c r="O3731" s="2">
        <v>0</v>
      </c>
      <c r="P3731" s="2">
        <v>0</v>
      </c>
      <c r="Q3731" s="39">
        <v>21.87</v>
      </c>
      <c r="R3731" s="2">
        <v>2.8431000000000002</v>
      </c>
      <c r="S3731" s="2">
        <v>0</v>
      </c>
      <c r="T3731" s="2">
        <v>0</v>
      </c>
      <c r="U3731" s="39">
        <v>24.713100000000001</v>
      </c>
      <c r="W3731" s="2" t="s">
        <v>1</v>
      </c>
      <c r="X3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1"/>
      <c r="Z3731"/>
      <c r="AA3731"/>
    </row>
    <row r="3732" spans="5:27" hidden="1">
      <c r="E3732" s="2" t="s">
        <v>8500</v>
      </c>
      <c r="F3732" s="2" t="s">
        <v>8509</v>
      </c>
      <c r="G3732" s="2" t="s">
        <v>1</v>
      </c>
      <c r="H3732" s="2" t="s">
        <v>0</v>
      </c>
      <c r="I3732" s="2" t="s">
        <v>8149</v>
      </c>
      <c r="J3732" s="2" t="s">
        <v>8150</v>
      </c>
      <c r="K3732" s="41">
        <v>1492</v>
      </c>
      <c r="L3732" s="48">
        <v>1492</v>
      </c>
      <c r="M3732" s="49" t="s">
        <v>118</v>
      </c>
      <c r="N3732" s="39" t="s">
        <v>119</v>
      </c>
      <c r="O3732" s="2">
        <v>0</v>
      </c>
      <c r="P3732" s="2">
        <v>0</v>
      </c>
      <c r="Q3732" s="39">
        <v>102.85</v>
      </c>
      <c r="R3732" s="2">
        <v>13.3705</v>
      </c>
      <c r="S3732" s="2">
        <v>0</v>
      </c>
      <c r="T3732" s="2">
        <v>0</v>
      </c>
      <c r="U3732" s="39">
        <v>116.22049999999999</v>
      </c>
      <c r="W3732" s="2" t="s">
        <v>1</v>
      </c>
      <c r="X3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2"/>
      <c r="Z3732"/>
      <c r="AA3732"/>
    </row>
    <row r="3733" spans="5:27" hidden="1">
      <c r="E3733" s="2" t="s">
        <v>8500</v>
      </c>
      <c r="F3733" s="2" t="s">
        <v>8549</v>
      </c>
      <c r="G3733" s="2" t="s">
        <v>1</v>
      </c>
      <c r="H3733" s="2" t="s">
        <v>0</v>
      </c>
      <c r="I3733" s="2" t="s">
        <v>8149</v>
      </c>
      <c r="J3733" s="2" t="s">
        <v>8150</v>
      </c>
      <c r="K3733" s="41">
        <v>1493</v>
      </c>
      <c r="L3733" s="48">
        <v>1493</v>
      </c>
      <c r="M3733" s="49" t="s">
        <v>155</v>
      </c>
      <c r="N3733" s="39" t="s">
        <v>156</v>
      </c>
      <c r="O3733" s="2">
        <v>0</v>
      </c>
      <c r="P3733" s="2">
        <v>0</v>
      </c>
      <c r="Q3733" s="39">
        <v>28.67</v>
      </c>
      <c r="R3733" s="2">
        <v>3.7271000000000005</v>
      </c>
      <c r="S3733" s="2">
        <v>0</v>
      </c>
      <c r="T3733" s="2">
        <v>0</v>
      </c>
      <c r="U3733" s="39">
        <v>32.397100000000002</v>
      </c>
      <c r="W3733" s="2" t="s">
        <v>1</v>
      </c>
      <c r="X3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3"/>
      <c r="Z3733"/>
      <c r="AA3733"/>
    </row>
    <row r="3734" spans="5:27" hidden="1">
      <c r="E3734" s="2" t="s">
        <v>8500</v>
      </c>
      <c r="F3734" s="2" t="s">
        <v>8549</v>
      </c>
      <c r="G3734" s="2" t="s">
        <v>1</v>
      </c>
      <c r="H3734" s="2" t="s">
        <v>0</v>
      </c>
      <c r="I3734" s="2" t="s">
        <v>8149</v>
      </c>
      <c r="J3734" s="2" t="s">
        <v>8150</v>
      </c>
      <c r="K3734" s="41">
        <v>1494</v>
      </c>
      <c r="L3734" s="48">
        <v>1494</v>
      </c>
      <c r="M3734" s="49" t="s">
        <v>333</v>
      </c>
      <c r="N3734" s="39" t="s">
        <v>334</v>
      </c>
      <c r="O3734" s="2">
        <v>0</v>
      </c>
      <c r="P3734" s="2">
        <v>0</v>
      </c>
      <c r="Q3734" s="39">
        <v>81.53</v>
      </c>
      <c r="R3734" s="2">
        <v>10.5989</v>
      </c>
      <c r="S3734" s="2">
        <v>0</v>
      </c>
      <c r="T3734" s="2">
        <v>0</v>
      </c>
      <c r="U3734" s="39">
        <v>92.128900000000002</v>
      </c>
      <c r="W3734" s="2" t="s">
        <v>1</v>
      </c>
      <c r="X3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4"/>
      <c r="Z3734"/>
      <c r="AA3734"/>
    </row>
    <row r="3735" spans="5:27" hidden="1">
      <c r="E3735" s="2" t="s">
        <v>8500</v>
      </c>
      <c r="F3735" s="50" t="s">
        <v>8549</v>
      </c>
      <c r="G3735" s="2" t="s">
        <v>1</v>
      </c>
      <c r="H3735" s="2" t="s">
        <v>0</v>
      </c>
      <c r="I3735" s="2" t="s">
        <v>8149</v>
      </c>
      <c r="J3735" s="2" t="s">
        <v>8150</v>
      </c>
      <c r="K3735" s="41">
        <v>1495</v>
      </c>
      <c r="L3735" s="48">
        <v>1495</v>
      </c>
      <c r="M3735" s="49" t="s">
        <v>333</v>
      </c>
      <c r="N3735" s="39" t="s">
        <v>334</v>
      </c>
      <c r="O3735" s="2">
        <v>0</v>
      </c>
      <c r="P3735" s="2">
        <v>0</v>
      </c>
      <c r="Q3735" s="39">
        <v>61.17</v>
      </c>
      <c r="R3735" s="2">
        <v>7.9521000000000006</v>
      </c>
      <c r="S3735" s="2">
        <v>0</v>
      </c>
      <c r="T3735" s="2">
        <v>0</v>
      </c>
      <c r="U3735" s="39">
        <v>69.122100000000003</v>
      </c>
      <c r="W3735" s="2" t="s">
        <v>1</v>
      </c>
      <c r="X3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5"/>
      <c r="Z3735"/>
      <c r="AA3735"/>
    </row>
    <row r="3736" spans="5:27" hidden="1">
      <c r="E3736" s="2" t="s">
        <v>8500</v>
      </c>
      <c r="F3736" s="50" t="s">
        <v>8549</v>
      </c>
      <c r="G3736" s="2" t="s">
        <v>1</v>
      </c>
      <c r="H3736" s="2" t="s">
        <v>0</v>
      </c>
      <c r="I3736" s="2" t="s">
        <v>8149</v>
      </c>
      <c r="J3736" s="2" t="s">
        <v>8150</v>
      </c>
      <c r="K3736" s="41">
        <v>1496</v>
      </c>
      <c r="L3736" s="48">
        <v>1496</v>
      </c>
      <c r="M3736" s="49" t="s">
        <v>333</v>
      </c>
      <c r="N3736" s="39" t="s">
        <v>334</v>
      </c>
      <c r="O3736" s="2">
        <v>0</v>
      </c>
      <c r="P3736" s="2">
        <v>0</v>
      </c>
      <c r="Q3736" s="39">
        <v>81.56</v>
      </c>
      <c r="R3736" s="2">
        <v>10.6028</v>
      </c>
      <c r="S3736" s="2">
        <v>0</v>
      </c>
      <c r="T3736" s="2">
        <v>0</v>
      </c>
      <c r="U3736" s="39">
        <v>92.162800000000004</v>
      </c>
      <c r="W3736" s="2" t="s">
        <v>1</v>
      </c>
      <c r="X3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6"/>
      <c r="Z3736"/>
      <c r="AA3736"/>
    </row>
    <row r="3737" spans="5:27" hidden="1">
      <c r="E3737" s="2" t="s">
        <v>8500</v>
      </c>
      <c r="F3737" s="50" t="s">
        <v>8549</v>
      </c>
      <c r="G3737" s="2" t="s">
        <v>1</v>
      </c>
      <c r="H3737" s="2" t="s">
        <v>0</v>
      </c>
      <c r="I3737" s="2" t="s">
        <v>8149</v>
      </c>
      <c r="J3737" s="2" t="s">
        <v>8150</v>
      </c>
      <c r="K3737" s="41">
        <v>1497</v>
      </c>
      <c r="L3737" s="48">
        <v>1497</v>
      </c>
      <c r="M3737" s="49" t="s">
        <v>341</v>
      </c>
      <c r="N3737" s="39" t="s">
        <v>342</v>
      </c>
      <c r="O3737" s="2">
        <v>0</v>
      </c>
      <c r="P3737" s="2">
        <v>0</v>
      </c>
      <c r="Q3737" s="39">
        <v>125</v>
      </c>
      <c r="R3737" s="2">
        <v>16.25</v>
      </c>
      <c r="S3737" s="2">
        <v>0</v>
      </c>
      <c r="T3737" s="2">
        <v>0</v>
      </c>
      <c r="U3737" s="39">
        <v>141.25</v>
      </c>
      <c r="W3737" s="2" t="s">
        <v>1</v>
      </c>
      <c r="X3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7"/>
      <c r="Z3737"/>
      <c r="AA3737"/>
    </row>
    <row r="3738" spans="5:27" hidden="1">
      <c r="E3738" s="2" t="s">
        <v>8500</v>
      </c>
      <c r="F3738" s="50" t="s">
        <v>8549</v>
      </c>
      <c r="G3738" s="2" t="s">
        <v>1</v>
      </c>
      <c r="H3738" s="2" t="s">
        <v>0</v>
      </c>
      <c r="I3738" s="2" t="s">
        <v>8149</v>
      </c>
      <c r="J3738" s="2" t="s">
        <v>8150</v>
      </c>
      <c r="K3738" s="41">
        <v>1498</v>
      </c>
      <c r="L3738" s="48">
        <v>1498</v>
      </c>
      <c r="M3738" s="49" t="s">
        <v>277</v>
      </c>
      <c r="N3738" s="39" t="s">
        <v>278</v>
      </c>
      <c r="O3738" s="2">
        <v>0</v>
      </c>
      <c r="P3738" s="2">
        <v>0</v>
      </c>
      <c r="Q3738" s="39">
        <v>993.97</v>
      </c>
      <c r="R3738" s="2">
        <v>129.21610000000001</v>
      </c>
      <c r="S3738" s="2">
        <v>0</v>
      </c>
      <c r="T3738" s="2">
        <v>0</v>
      </c>
      <c r="U3738" s="39">
        <v>1123.1861000000001</v>
      </c>
      <c r="W3738" s="2" t="s">
        <v>1</v>
      </c>
      <c r="X3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8"/>
      <c r="Z3738"/>
      <c r="AA3738"/>
    </row>
    <row r="3739" spans="5:27" hidden="1">
      <c r="E3739" s="2" t="s">
        <v>8500</v>
      </c>
      <c r="F3739" s="2" t="s">
        <v>8548</v>
      </c>
      <c r="G3739" s="2" t="s">
        <v>1</v>
      </c>
      <c r="H3739" s="2" t="s">
        <v>0</v>
      </c>
      <c r="I3739" s="2" t="s">
        <v>8149</v>
      </c>
      <c r="J3739" s="2" t="s">
        <v>8150</v>
      </c>
      <c r="K3739" s="41">
        <v>1499</v>
      </c>
      <c r="L3739" s="48">
        <v>1499</v>
      </c>
      <c r="M3739" s="49" t="s">
        <v>8159</v>
      </c>
      <c r="N3739" s="39" t="s">
        <v>8162</v>
      </c>
      <c r="O3739" s="2">
        <v>0</v>
      </c>
      <c r="P3739" s="2">
        <v>0</v>
      </c>
      <c r="Q3739" s="39">
        <v>150</v>
      </c>
      <c r="R3739" s="2">
        <v>19.5</v>
      </c>
      <c r="S3739" s="2">
        <v>0</v>
      </c>
      <c r="T3739" s="2">
        <v>0</v>
      </c>
      <c r="U3739" s="39">
        <v>169.5</v>
      </c>
      <c r="W3739" s="2" t="s">
        <v>1</v>
      </c>
      <c r="X3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39"/>
      <c r="Z3739"/>
      <c r="AA3739"/>
    </row>
    <row r="3740" spans="5:27" hidden="1">
      <c r="E3740" s="2" t="s">
        <v>8500</v>
      </c>
      <c r="F3740" s="2" t="s">
        <v>8548</v>
      </c>
      <c r="G3740" s="2" t="s">
        <v>1</v>
      </c>
      <c r="H3740" s="2" t="s">
        <v>0</v>
      </c>
      <c r="I3740" s="2" t="s">
        <v>8149</v>
      </c>
      <c r="J3740" s="2" t="s">
        <v>8150</v>
      </c>
      <c r="K3740" s="41">
        <v>1500</v>
      </c>
      <c r="L3740" s="48">
        <v>1500</v>
      </c>
      <c r="M3740" s="49" t="s">
        <v>277</v>
      </c>
      <c r="N3740" s="39" t="s">
        <v>278</v>
      </c>
      <c r="O3740" s="2">
        <v>0</v>
      </c>
      <c r="P3740" s="2">
        <v>0</v>
      </c>
      <c r="Q3740" s="39">
        <v>286.72000000000003</v>
      </c>
      <c r="R3740" s="2">
        <v>37.273600000000002</v>
      </c>
      <c r="S3740" s="2">
        <v>0</v>
      </c>
      <c r="T3740" s="2">
        <v>0</v>
      </c>
      <c r="U3740" s="39">
        <v>323.99360000000001</v>
      </c>
      <c r="W3740" s="2" t="s">
        <v>1</v>
      </c>
      <c r="X3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0"/>
      <c r="Z3740"/>
      <c r="AA3740"/>
    </row>
    <row r="3741" spans="5:27" hidden="1">
      <c r="E3741" s="2" t="s">
        <v>8500</v>
      </c>
      <c r="F3741" s="2" t="s">
        <v>8508</v>
      </c>
      <c r="G3741" s="2" t="s">
        <v>1</v>
      </c>
      <c r="H3741" s="2" t="s">
        <v>0</v>
      </c>
      <c r="I3741" s="2" t="s">
        <v>8149</v>
      </c>
      <c r="J3741" s="2" t="s">
        <v>8150</v>
      </c>
      <c r="K3741" s="41">
        <v>1501</v>
      </c>
      <c r="L3741" s="48">
        <v>1501</v>
      </c>
      <c r="M3741" s="49" t="s">
        <v>459</v>
      </c>
      <c r="N3741" s="39" t="s">
        <v>460</v>
      </c>
      <c r="O3741" s="2">
        <v>0</v>
      </c>
      <c r="P3741" s="2">
        <v>0</v>
      </c>
      <c r="Q3741" s="39">
        <v>11774.71</v>
      </c>
      <c r="R3741" s="2">
        <v>1530.7122999999999</v>
      </c>
      <c r="S3741" s="2">
        <v>0</v>
      </c>
      <c r="T3741" s="2">
        <v>0</v>
      </c>
      <c r="U3741" s="39">
        <v>13305.422299999998</v>
      </c>
      <c r="W3741" s="2" t="s">
        <v>1</v>
      </c>
      <c r="X3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1"/>
      <c r="Z3741"/>
      <c r="AA3741"/>
    </row>
    <row r="3742" spans="5:27" hidden="1">
      <c r="E3742" s="2" t="s">
        <v>8500</v>
      </c>
      <c r="F3742" s="2" t="s">
        <v>8508</v>
      </c>
      <c r="G3742" s="2" t="s">
        <v>1</v>
      </c>
      <c r="H3742" s="2" t="s">
        <v>0</v>
      </c>
      <c r="I3742" s="2" t="s">
        <v>8149</v>
      </c>
      <c r="J3742" s="2" t="s">
        <v>8150</v>
      </c>
      <c r="K3742" s="41">
        <v>1502</v>
      </c>
      <c r="L3742" s="48">
        <v>1502</v>
      </c>
      <c r="M3742" s="49" t="s">
        <v>385</v>
      </c>
      <c r="N3742" s="39" t="s">
        <v>386</v>
      </c>
      <c r="O3742" s="2">
        <v>0</v>
      </c>
      <c r="P3742" s="2">
        <v>0</v>
      </c>
      <c r="Q3742" s="39">
        <v>34.83</v>
      </c>
      <c r="R3742" s="2">
        <v>4.5278999999999998</v>
      </c>
      <c r="S3742" s="2">
        <v>0</v>
      </c>
      <c r="T3742" s="2">
        <v>0</v>
      </c>
      <c r="U3742" s="39">
        <v>39.357900000000001</v>
      </c>
      <c r="W3742" s="2" t="s">
        <v>1</v>
      </c>
      <c r="X3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2"/>
      <c r="Z3742"/>
      <c r="AA3742"/>
    </row>
    <row r="3743" spans="5:27" hidden="1">
      <c r="E3743" s="2" t="s">
        <v>8500</v>
      </c>
      <c r="F3743" s="2" t="s">
        <v>8508</v>
      </c>
      <c r="G3743" s="2" t="s">
        <v>1</v>
      </c>
      <c r="H3743" s="2" t="s">
        <v>0</v>
      </c>
      <c r="I3743" s="2" t="s">
        <v>8149</v>
      </c>
      <c r="J3743" s="2" t="s">
        <v>8150</v>
      </c>
      <c r="K3743" s="41">
        <v>1503</v>
      </c>
      <c r="L3743" s="48">
        <v>1503</v>
      </c>
      <c r="M3743" s="49" t="s">
        <v>333</v>
      </c>
      <c r="N3743" s="39" t="s">
        <v>334</v>
      </c>
      <c r="O3743" s="2">
        <v>0</v>
      </c>
      <c r="P3743" s="2">
        <v>0</v>
      </c>
      <c r="Q3743" s="39">
        <v>506.33</v>
      </c>
      <c r="R3743" s="2">
        <v>65.822900000000004</v>
      </c>
      <c r="S3743" s="2">
        <v>0</v>
      </c>
      <c r="T3743" s="2">
        <v>0</v>
      </c>
      <c r="U3743" s="39">
        <v>572.15290000000005</v>
      </c>
      <c r="W3743" s="2" t="s">
        <v>1</v>
      </c>
      <c r="X3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3"/>
      <c r="Z3743"/>
      <c r="AA3743"/>
    </row>
    <row r="3744" spans="5:27" hidden="1">
      <c r="E3744" s="2" t="s">
        <v>8500</v>
      </c>
      <c r="F3744" s="2" t="s">
        <v>8508</v>
      </c>
      <c r="G3744" s="2" t="s">
        <v>1</v>
      </c>
      <c r="H3744" s="2" t="s">
        <v>0</v>
      </c>
      <c r="I3744" s="2" t="s">
        <v>8149</v>
      </c>
      <c r="J3744" s="2" t="s">
        <v>8150</v>
      </c>
      <c r="K3744" s="41">
        <v>1504</v>
      </c>
      <c r="L3744" s="48">
        <v>1504</v>
      </c>
      <c r="M3744" s="49" t="s">
        <v>8534</v>
      </c>
      <c r="N3744" s="39" t="s">
        <v>8535</v>
      </c>
      <c r="O3744" s="2">
        <v>0</v>
      </c>
      <c r="P3744" s="2">
        <v>0</v>
      </c>
      <c r="Q3744" s="39">
        <v>215</v>
      </c>
      <c r="R3744" s="2">
        <v>27.95</v>
      </c>
      <c r="S3744" s="2">
        <v>0</v>
      </c>
      <c r="T3744" s="2">
        <v>0</v>
      </c>
      <c r="U3744" s="39">
        <v>242.95</v>
      </c>
      <c r="W3744" s="2" t="s">
        <v>1</v>
      </c>
      <c r="X3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4"/>
      <c r="Z3744"/>
      <c r="AA3744"/>
    </row>
    <row r="3745" spans="5:27" hidden="1">
      <c r="E3745" s="2" t="s">
        <v>8500</v>
      </c>
      <c r="F3745" s="2" t="s">
        <v>8508</v>
      </c>
      <c r="G3745" s="2" t="s">
        <v>1</v>
      </c>
      <c r="H3745" s="2" t="s">
        <v>0</v>
      </c>
      <c r="I3745" s="2" t="s">
        <v>8149</v>
      </c>
      <c r="J3745" s="2" t="s">
        <v>8150</v>
      </c>
      <c r="K3745" s="41">
        <v>1505</v>
      </c>
      <c r="L3745" s="48">
        <v>1505</v>
      </c>
      <c r="M3745" s="49" t="s">
        <v>435</v>
      </c>
      <c r="N3745" s="39" t="s">
        <v>436</v>
      </c>
      <c r="O3745" s="2">
        <v>0</v>
      </c>
      <c r="P3745" s="2">
        <v>0</v>
      </c>
      <c r="Q3745" s="39">
        <v>3838.95</v>
      </c>
      <c r="R3745" s="2">
        <v>499.06349999999998</v>
      </c>
      <c r="S3745" s="2">
        <v>0</v>
      </c>
      <c r="T3745" s="2">
        <v>0</v>
      </c>
      <c r="U3745" s="39">
        <v>4338.0135</v>
      </c>
      <c r="W3745" s="2" t="s">
        <v>1</v>
      </c>
      <c r="X3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5"/>
      <c r="Z3745"/>
      <c r="AA3745"/>
    </row>
    <row r="3746" spans="5:27" hidden="1">
      <c r="E3746" s="2" t="s">
        <v>8500</v>
      </c>
      <c r="F3746" s="2" t="s">
        <v>8508</v>
      </c>
      <c r="G3746" s="2" t="s">
        <v>1</v>
      </c>
      <c r="H3746" s="2" t="s">
        <v>0</v>
      </c>
      <c r="I3746" s="2" t="s">
        <v>8149</v>
      </c>
      <c r="J3746" s="2" t="s">
        <v>8150</v>
      </c>
      <c r="K3746" s="41">
        <v>1506</v>
      </c>
      <c r="L3746" s="48">
        <v>1506</v>
      </c>
      <c r="M3746" s="49" t="s">
        <v>931</v>
      </c>
      <c r="N3746" s="39" t="s">
        <v>932</v>
      </c>
      <c r="O3746" s="2">
        <v>0</v>
      </c>
      <c r="P3746" s="2">
        <v>0</v>
      </c>
      <c r="Q3746" s="39">
        <v>1427.24</v>
      </c>
      <c r="R3746" s="2">
        <v>185.5412</v>
      </c>
      <c r="S3746" s="2">
        <v>0</v>
      </c>
      <c r="T3746" s="2">
        <v>0</v>
      </c>
      <c r="U3746" s="39">
        <v>1612.7811999999999</v>
      </c>
      <c r="W3746" s="2" t="s">
        <v>1</v>
      </c>
      <c r="X3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6"/>
      <c r="Z3746"/>
      <c r="AA3746"/>
    </row>
    <row r="3747" spans="5:27" hidden="1">
      <c r="E3747" s="2" t="s">
        <v>8500</v>
      </c>
      <c r="F3747" s="2" t="s">
        <v>8508</v>
      </c>
      <c r="G3747" s="2" t="s">
        <v>1</v>
      </c>
      <c r="H3747" s="2" t="s">
        <v>0</v>
      </c>
      <c r="I3747" s="2" t="s">
        <v>8149</v>
      </c>
      <c r="J3747" s="2" t="s">
        <v>8150</v>
      </c>
      <c r="K3747" s="41">
        <v>1507</v>
      </c>
      <c r="L3747" s="48">
        <v>1507</v>
      </c>
      <c r="M3747" s="49" t="s">
        <v>255</v>
      </c>
      <c r="N3747" s="39" t="s">
        <v>256</v>
      </c>
      <c r="O3747" s="2">
        <v>0</v>
      </c>
      <c r="P3747" s="2">
        <v>0</v>
      </c>
      <c r="Q3747" s="39">
        <v>1468.01</v>
      </c>
      <c r="R3747" s="2">
        <v>190.84130000000002</v>
      </c>
      <c r="S3747" s="2">
        <v>0</v>
      </c>
      <c r="T3747" s="2">
        <v>0</v>
      </c>
      <c r="U3747" s="39">
        <v>1658.8513</v>
      </c>
      <c r="W3747" s="2" t="s">
        <v>1</v>
      </c>
      <c r="X3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7"/>
      <c r="Z3747"/>
      <c r="AA3747"/>
    </row>
    <row r="3748" spans="5:27" hidden="1">
      <c r="E3748" s="2" t="s">
        <v>8500</v>
      </c>
      <c r="F3748" s="2" t="s">
        <v>8508</v>
      </c>
      <c r="G3748" s="2" t="s">
        <v>1</v>
      </c>
      <c r="H3748" s="2" t="s">
        <v>0</v>
      </c>
      <c r="I3748" s="2" t="s">
        <v>8149</v>
      </c>
      <c r="J3748" s="2" t="s">
        <v>8150</v>
      </c>
      <c r="K3748" s="41">
        <v>1508</v>
      </c>
      <c r="L3748" s="48">
        <v>1508</v>
      </c>
      <c r="M3748" s="49" t="s">
        <v>7848</v>
      </c>
      <c r="N3748" s="39" t="s">
        <v>7847</v>
      </c>
      <c r="O3748" s="2">
        <v>0</v>
      </c>
      <c r="P3748" s="2">
        <v>0</v>
      </c>
      <c r="Q3748" s="39">
        <v>0</v>
      </c>
      <c r="R3748" s="2">
        <v>0</v>
      </c>
      <c r="S3748" s="2">
        <v>0</v>
      </c>
      <c r="T3748" s="2">
        <v>0</v>
      </c>
      <c r="U3748" s="39">
        <v>0</v>
      </c>
      <c r="W3748" s="2" t="s">
        <v>1</v>
      </c>
      <c r="X3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8"/>
      <c r="Z3748"/>
      <c r="AA3748"/>
    </row>
    <row r="3749" spans="5:27" hidden="1">
      <c r="E3749" s="2" t="s">
        <v>8500</v>
      </c>
      <c r="F3749" s="2" t="s">
        <v>8508</v>
      </c>
      <c r="G3749" s="2" t="s">
        <v>1</v>
      </c>
      <c r="H3749" s="2" t="s">
        <v>0</v>
      </c>
      <c r="I3749" s="2" t="s">
        <v>8149</v>
      </c>
      <c r="J3749" s="2" t="s">
        <v>8150</v>
      </c>
      <c r="K3749" s="41">
        <v>1509</v>
      </c>
      <c r="L3749" s="48">
        <v>1509</v>
      </c>
      <c r="M3749" s="49" t="s">
        <v>118</v>
      </c>
      <c r="N3749" s="39" t="s">
        <v>119</v>
      </c>
      <c r="O3749" s="2">
        <v>0</v>
      </c>
      <c r="P3749" s="2">
        <v>0</v>
      </c>
      <c r="Q3749" s="39">
        <v>93.9</v>
      </c>
      <c r="R3749" s="2">
        <v>12.207000000000001</v>
      </c>
      <c r="S3749" s="2">
        <v>0</v>
      </c>
      <c r="T3749" s="2">
        <v>0</v>
      </c>
      <c r="U3749" s="39">
        <v>106.107</v>
      </c>
      <c r="W3749" s="2" t="s">
        <v>1</v>
      </c>
      <c r="X3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49"/>
      <c r="Z3749"/>
      <c r="AA3749"/>
    </row>
    <row r="3750" spans="5:27" hidden="1">
      <c r="E3750" s="2" t="s">
        <v>8500</v>
      </c>
      <c r="F3750" s="2" t="s">
        <v>8508</v>
      </c>
      <c r="G3750" s="2" t="s">
        <v>1</v>
      </c>
      <c r="H3750" s="2" t="s">
        <v>0</v>
      </c>
      <c r="I3750" s="2" t="s">
        <v>8149</v>
      </c>
      <c r="J3750" s="2" t="s">
        <v>8150</v>
      </c>
      <c r="K3750" s="41">
        <v>1510</v>
      </c>
      <c r="L3750" s="48">
        <v>1510</v>
      </c>
      <c r="M3750" s="49"/>
      <c r="N3750" s="39" t="s">
        <v>356</v>
      </c>
      <c r="O3750" s="2">
        <v>0</v>
      </c>
      <c r="P3750" s="2">
        <v>0</v>
      </c>
      <c r="Q3750" s="39">
        <v>817.58</v>
      </c>
      <c r="R3750" s="2">
        <v>106.28540000000001</v>
      </c>
      <c r="S3750" s="2">
        <v>0</v>
      </c>
      <c r="T3750" s="2">
        <v>0</v>
      </c>
      <c r="U3750" s="39">
        <v>923.86540000000002</v>
      </c>
      <c r="V3750" s="2" t="s">
        <v>8410</v>
      </c>
      <c r="W3750" s="2" t="s">
        <v>1</v>
      </c>
      <c r="X3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0"/>
      <c r="Z3750"/>
      <c r="AA3750"/>
    </row>
    <row r="3751" spans="5:27" hidden="1">
      <c r="E3751" s="2" t="s">
        <v>8500</v>
      </c>
      <c r="F3751" s="2" t="s">
        <v>8508</v>
      </c>
      <c r="G3751" s="2" t="s">
        <v>1</v>
      </c>
      <c r="H3751" s="2" t="s">
        <v>0</v>
      </c>
      <c r="I3751" s="2" t="s">
        <v>8149</v>
      </c>
      <c r="J3751" s="2" t="s">
        <v>8150</v>
      </c>
      <c r="K3751" s="41">
        <v>1511</v>
      </c>
      <c r="L3751" s="48">
        <v>1511</v>
      </c>
      <c r="M3751" s="49" t="s">
        <v>1073</v>
      </c>
      <c r="N3751" s="39" t="s">
        <v>1074</v>
      </c>
      <c r="O3751" s="2">
        <v>0</v>
      </c>
      <c r="P3751" s="2">
        <v>0</v>
      </c>
      <c r="Q3751" s="39">
        <v>205.9</v>
      </c>
      <c r="R3751" s="2">
        <v>26.767000000000003</v>
      </c>
      <c r="S3751" s="2">
        <v>0</v>
      </c>
      <c r="T3751" s="2">
        <v>0</v>
      </c>
      <c r="U3751" s="39">
        <v>232.667</v>
      </c>
      <c r="W3751" s="2" t="s">
        <v>1</v>
      </c>
      <c r="X3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1"/>
      <c r="Z3751"/>
      <c r="AA3751"/>
    </row>
    <row r="3752" spans="5:27" hidden="1">
      <c r="E3752" s="2" t="s">
        <v>8500</v>
      </c>
      <c r="F3752" s="2" t="s">
        <v>8508</v>
      </c>
      <c r="G3752" s="2" t="s">
        <v>1</v>
      </c>
      <c r="H3752" s="2" t="s">
        <v>0</v>
      </c>
      <c r="I3752" s="2" t="s">
        <v>8149</v>
      </c>
      <c r="J3752" s="2" t="s">
        <v>8150</v>
      </c>
      <c r="K3752" s="41">
        <v>1512</v>
      </c>
      <c r="L3752" s="48">
        <v>1512</v>
      </c>
      <c r="M3752" s="49" t="s">
        <v>325</v>
      </c>
      <c r="N3752" s="39" t="s">
        <v>326</v>
      </c>
      <c r="O3752" s="2">
        <v>0</v>
      </c>
      <c r="P3752" s="2">
        <v>0</v>
      </c>
      <c r="Q3752" s="39">
        <v>27</v>
      </c>
      <c r="R3752" s="2">
        <v>3.5100000000000002</v>
      </c>
      <c r="S3752" s="2">
        <v>0</v>
      </c>
      <c r="T3752" s="2">
        <v>0</v>
      </c>
      <c r="U3752" s="39">
        <v>30.51</v>
      </c>
      <c r="W3752" s="2" t="s">
        <v>1</v>
      </c>
      <c r="X3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2"/>
      <c r="Z3752"/>
      <c r="AA3752"/>
    </row>
    <row r="3753" spans="5:27" hidden="1">
      <c r="E3753" s="2" t="s">
        <v>8500</v>
      </c>
      <c r="F3753" s="2" t="s">
        <v>8508</v>
      </c>
      <c r="G3753" s="2" t="s">
        <v>1</v>
      </c>
      <c r="H3753" s="2" t="s">
        <v>0</v>
      </c>
      <c r="I3753" s="2" t="s">
        <v>8149</v>
      </c>
      <c r="J3753" s="2" t="s">
        <v>8150</v>
      </c>
      <c r="K3753" s="41">
        <v>1513</v>
      </c>
      <c r="L3753" s="48">
        <v>1513</v>
      </c>
      <c r="M3753" s="49" t="s">
        <v>303</v>
      </c>
      <c r="N3753" s="39" t="s">
        <v>304</v>
      </c>
      <c r="O3753" s="2">
        <v>0</v>
      </c>
      <c r="P3753" s="2">
        <v>0</v>
      </c>
      <c r="Q3753" s="39">
        <v>12949.38</v>
      </c>
      <c r="R3753" s="2">
        <v>1683.4194</v>
      </c>
      <c r="S3753" s="2">
        <v>0</v>
      </c>
      <c r="T3753" s="2">
        <v>0</v>
      </c>
      <c r="U3753" s="39">
        <v>14632.7994</v>
      </c>
      <c r="W3753" s="2" t="s">
        <v>1</v>
      </c>
      <c r="X3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3"/>
      <c r="Z3753"/>
      <c r="AA3753"/>
    </row>
    <row r="3754" spans="5:27" hidden="1">
      <c r="E3754" s="2" t="s">
        <v>8500</v>
      </c>
      <c r="F3754" s="2" t="s">
        <v>8508</v>
      </c>
      <c r="G3754" s="2" t="s">
        <v>1</v>
      </c>
      <c r="H3754" s="2" t="s">
        <v>0</v>
      </c>
      <c r="I3754" s="2" t="s">
        <v>8149</v>
      </c>
      <c r="J3754" s="2" t="s">
        <v>8150</v>
      </c>
      <c r="K3754" s="41">
        <v>1514</v>
      </c>
      <c r="L3754" s="48">
        <v>1514</v>
      </c>
      <c r="M3754" s="49" t="s">
        <v>808</v>
      </c>
      <c r="N3754" s="39" t="s">
        <v>809</v>
      </c>
      <c r="O3754" s="2">
        <v>0</v>
      </c>
      <c r="P3754" s="2">
        <v>0</v>
      </c>
      <c r="Q3754" s="39">
        <v>49.25</v>
      </c>
      <c r="R3754" s="2">
        <v>6.4024999999999999</v>
      </c>
      <c r="S3754" s="2">
        <v>0</v>
      </c>
      <c r="T3754" s="2">
        <v>0</v>
      </c>
      <c r="U3754" s="39">
        <v>55.652500000000003</v>
      </c>
      <c r="W3754" s="2" t="s">
        <v>1</v>
      </c>
      <c r="X3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4"/>
      <c r="Z3754"/>
      <c r="AA3754"/>
    </row>
    <row r="3755" spans="5:27" hidden="1">
      <c r="E3755" s="2" t="s">
        <v>8500</v>
      </c>
      <c r="F3755" s="2" t="s">
        <v>8507</v>
      </c>
      <c r="G3755" s="2" t="s">
        <v>1</v>
      </c>
      <c r="H3755" s="2" t="s">
        <v>0</v>
      </c>
      <c r="I3755" s="2" t="s">
        <v>8149</v>
      </c>
      <c r="J3755" s="2" t="s">
        <v>8150</v>
      </c>
      <c r="K3755" s="41">
        <v>1515</v>
      </c>
      <c r="L3755" s="48">
        <v>1515</v>
      </c>
      <c r="M3755" s="49" t="s">
        <v>265</v>
      </c>
      <c r="N3755" s="39" t="s">
        <v>266</v>
      </c>
      <c r="O3755" s="2">
        <v>0</v>
      </c>
      <c r="P3755" s="2">
        <v>0</v>
      </c>
      <c r="Q3755" s="39">
        <v>631.54</v>
      </c>
      <c r="R3755" s="2">
        <v>82.100200000000001</v>
      </c>
      <c r="S3755" s="2">
        <v>0</v>
      </c>
      <c r="T3755" s="2">
        <v>0</v>
      </c>
      <c r="U3755" s="39">
        <v>713.64019999999994</v>
      </c>
      <c r="W3755" s="2" t="s">
        <v>1</v>
      </c>
      <c r="X3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5"/>
      <c r="Z3755"/>
      <c r="AA3755"/>
    </row>
    <row r="3756" spans="5:27" hidden="1">
      <c r="E3756" s="2" t="s">
        <v>8500</v>
      </c>
      <c r="F3756" s="2" t="s">
        <v>8507</v>
      </c>
      <c r="G3756" s="2" t="s">
        <v>1</v>
      </c>
      <c r="H3756" s="2" t="s">
        <v>0</v>
      </c>
      <c r="I3756" s="2" t="s">
        <v>8149</v>
      </c>
      <c r="J3756" s="2" t="s">
        <v>8150</v>
      </c>
      <c r="K3756" s="41">
        <v>1516</v>
      </c>
      <c r="L3756" s="48">
        <v>1516</v>
      </c>
      <c r="M3756" s="49" t="s">
        <v>586</v>
      </c>
      <c r="N3756" s="39" t="s">
        <v>587</v>
      </c>
      <c r="O3756" s="2">
        <v>0</v>
      </c>
      <c r="P3756" s="2">
        <v>0</v>
      </c>
      <c r="Q3756" s="39">
        <v>133.19</v>
      </c>
      <c r="R3756" s="2">
        <v>17.314700000000002</v>
      </c>
      <c r="S3756" s="2">
        <v>0</v>
      </c>
      <c r="T3756" s="2">
        <v>0</v>
      </c>
      <c r="U3756" s="39">
        <v>150.50470000000001</v>
      </c>
      <c r="W3756" s="2" t="s">
        <v>1</v>
      </c>
      <c r="X3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6"/>
      <c r="Z3756"/>
      <c r="AA3756"/>
    </row>
    <row r="3757" spans="5:27" hidden="1">
      <c r="E3757" s="2" t="s">
        <v>8500</v>
      </c>
      <c r="F3757" s="2" t="s">
        <v>8507</v>
      </c>
      <c r="G3757" s="2" t="s">
        <v>1</v>
      </c>
      <c r="H3757" s="2" t="s">
        <v>0</v>
      </c>
      <c r="I3757" s="2" t="s">
        <v>8149</v>
      </c>
      <c r="J3757" s="2" t="s">
        <v>8150</v>
      </c>
      <c r="K3757" s="41">
        <v>1517</v>
      </c>
      <c r="L3757" s="48">
        <v>1517</v>
      </c>
      <c r="M3757" s="49"/>
      <c r="N3757" s="39" t="s">
        <v>637</v>
      </c>
      <c r="O3757" s="2">
        <v>0</v>
      </c>
      <c r="P3757" s="2">
        <v>0</v>
      </c>
      <c r="Q3757" s="39">
        <v>257.89</v>
      </c>
      <c r="R3757" s="2">
        <v>33.525700000000001</v>
      </c>
      <c r="S3757" s="2">
        <v>0</v>
      </c>
      <c r="T3757" s="2">
        <v>0</v>
      </c>
      <c r="U3757" s="39">
        <v>291.41570000000002</v>
      </c>
      <c r="V3757" s="2" t="s">
        <v>8431</v>
      </c>
      <c r="W3757" s="2" t="s">
        <v>1</v>
      </c>
      <c r="X3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7"/>
      <c r="Z3757"/>
      <c r="AA3757"/>
    </row>
    <row r="3758" spans="5:27" hidden="1">
      <c r="E3758" s="2" t="s">
        <v>8500</v>
      </c>
      <c r="F3758" s="2" t="s">
        <v>8507</v>
      </c>
      <c r="G3758" s="2" t="s">
        <v>1</v>
      </c>
      <c r="H3758" s="2" t="s">
        <v>0</v>
      </c>
      <c r="I3758" s="2" t="s">
        <v>8149</v>
      </c>
      <c r="J3758" s="2" t="s">
        <v>8150</v>
      </c>
      <c r="K3758" s="41">
        <v>1518</v>
      </c>
      <c r="L3758" s="48">
        <v>1518</v>
      </c>
      <c r="M3758" s="49" t="s">
        <v>7932</v>
      </c>
      <c r="N3758" s="39" t="s">
        <v>358</v>
      </c>
      <c r="O3758" s="2">
        <v>0</v>
      </c>
      <c r="P3758" s="2">
        <v>0</v>
      </c>
      <c r="Q3758" s="39">
        <v>246.68</v>
      </c>
      <c r="R3758" s="2">
        <v>32.068400000000004</v>
      </c>
      <c r="S3758" s="2">
        <v>0</v>
      </c>
      <c r="T3758" s="2">
        <v>0</v>
      </c>
      <c r="U3758" s="39">
        <v>278.7484</v>
      </c>
      <c r="W3758" s="2" t="s">
        <v>1</v>
      </c>
      <c r="X3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8"/>
      <c r="Z3758"/>
      <c r="AA3758"/>
    </row>
    <row r="3759" spans="5:27" hidden="1">
      <c r="E3759" s="2" t="s">
        <v>8500</v>
      </c>
      <c r="F3759" s="2" t="s">
        <v>8507</v>
      </c>
      <c r="G3759" s="2" t="s">
        <v>1</v>
      </c>
      <c r="H3759" s="2" t="s">
        <v>0</v>
      </c>
      <c r="I3759" s="2" t="s">
        <v>8149</v>
      </c>
      <c r="J3759" s="2" t="s">
        <v>8150</v>
      </c>
      <c r="K3759" s="41">
        <v>1519</v>
      </c>
      <c r="L3759" s="48">
        <v>1519</v>
      </c>
      <c r="M3759" s="49"/>
      <c r="N3759" s="39" t="s">
        <v>1335</v>
      </c>
      <c r="O3759" s="2">
        <v>0</v>
      </c>
      <c r="P3759" s="2">
        <v>0</v>
      </c>
      <c r="Q3759" s="39">
        <v>267.07</v>
      </c>
      <c r="R3759" s="2">
        <v>34.719099999999997</v>
      </c>
      <c r="S3759" s="2">
        <v>0</v>
      </c>
      <c r="T3759" s="2">
        <v>0</v>
      </c>
      <c r="U3759" s="39">
        <v>301.78909999999996</v>
      </c>
      <c r="V3759" s="2" t="s">
        <v>8452</v>
      </c>
      <c r="W3759" s="2" t="s">
        <v>1</v>
      </c>
      <c r="X3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59"/>
      <c r="Z3759"/>
      <c r="AA3759"/>
    </row>
    <row r="3760" spans="5:27" hidden="1">
      <c r="E3760" s="2" t="s">
        <v>8500</v>
      </c>
      <c r="F3760" s="2" t="s">
        <v>8507</v>
      </c>
      <c r="G3760" s="2" t="s">
        <v>1</v>
      </c>
      <c r="H3760" s="2" t="s">
        <v>0</v>
      </c>
      <c r="I3760" s="2" t="s">
        <v>8149</v>
      </c>
      <c r="J3760" s="2" t="s">
        <v>8150</v>
      </c>
      <c r="K3760" s="41">
        <v>1520</v>
      </c>
      <c r="L3760" s="48">
        <v>1520</v>
      </c>
      <c r="M3760" s="49" t="s">
        <v>483</v>
      </c>
      <c r="N3760" s="39" t="s">
        <v>484</v>
      </c>
      <c r="O3760" s="2">
        <v>0</v>
      </c>
      <c r="P3760" s="2">
        <v>0</v>
      </c>
      <c r="Q3760" s="39">
        <v>205.9</v>
      </c>
      <c r="R3760" s="2">
        <v>26.767000000000003</v>
      </c>
      <c r="S3760" s="2">
        <v>0</v>
      </c>
      <c r="T3760" s="2">
        <v>0</v>
      </c>
      <c r="U3760" s="39">
        <v>232.667</v>
      </c>
      <c r="W3760" s="2" t="s">
        <v>1</v>
      </c>
      <c r="X3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0"/>
      <c r="Z3760"/>
      <c r="AA3760"/>
    </row>
    <row r="3761" spans="5:27" hidden="1">
      <c r="E3761" s="2" t="s">
        <v>8500</v>
      </c>
      <c r="F3761" s="2" t="s">
        <v>8507</v>
      </c>
      <c r="G3761" s="2" t="s">
        <v>1</v>
      </c>
      <c r="H3761" s="2" t="s">
        <v>0</v>
      </c>
      <c r="I3761" s="2" t="s">
        <v>8149</v>
      </c>
      <c r="J3761" s="2" t="s">
        <v>8150</v>
      </c>
      <c r="K3761" s="41">
        <v>1521</v>
      </c>
      <c r="L3761" s="48">
        <v>1521</v>
      </c>
      <c r="M3761" s="49" t="s">
        <v>475</v>
      </c>
      <c r="N3761" s="39" t="s">
        <v>476</v>
      </c>
      <c r="O3761" s="2">
        <v>0</v>
      </c>
      <c r="P3761" s="2">
        <v>0</v>
      </c>
      <c r="Q3761" s="39">
        <v>613.69000000000005</v>
      </c>
      <c r="R3761" s="2">
        <v>79.779700000000005</v>
      </c>
      <c r="S3761" s="2">
        <v>0</v>
      </c>
      <c r="T3761" s="2">
        <v>0</v>
      </c>
      <c r="U3761" s="39">
        <v>693.4697000000001</v>
      </c>
      <c r="W3761" s="2" t="s">
        <v>1</v>
      </c>
      <c r="X3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1"/>
      <c r="Z3761"/>
      <c r="AA3761"/>
    </row>
    <row r="3762" spans="5:27" hidden="1">
      <c r="E3762" s="2" t="s">
        <v>8500</v>
      </c>
      <c r="F3762" s="2" t="s">
        <v>8507</v>
      </c>
      <c r="G3762" s="2" t="s">
        <v>1</v>
      </c>
      <c r="H3762" s="2" t="s">
        <v>0</v>
      </c>
      <c r="I3762" s="2" t="s">
        <v>8149</v>
      </c>
      <c r="J3762" s="2" t="s">
        <v>8150</v>
      </c>
      <c r="K3762" s="41">
        <v>1522</v>
      </c>
      <c r="L3762" s="48">
        <v>1522</v>
      </c>
      <c r="M3762" s="49" t="s">
        <v>397</v>
      </c>
      <c r="N3762" s="39" t="s">
        <v>398</v>
      </c>
      <c r="O3762" s="2">
        <v>0</v>
      </c>
      <c r="P3762" s="2">
        <v>0</v>
      </c>
      <c r="Q3762" s="39">
        <v>450.58</v>
      </c>
      <c r="R3762" s="2">
        <v>58.575400000000002</v>
      </c>
      <c r="S3762" s="2">
        <v>0</v>
      </c>
      <c r="T3762" s="2">
        <v>0</v>
      </c>
      <c r="U3762" s="39">
        <v>509.15539999999999</v>
      </c>
      <c r="W3762" s="2" t="s">
        <v>1</v>
      </c>
      <c r="X3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2"/>
      <c r="Z3762"/>
      <c r="AA3762"/>
    </row>
    <row r="3763" spans="5:27" hidden="1">
      <c r="E3763" s="2" t="s">
        <v>8500</v>
      </c>
      <c r="F3763" s="2" t="s">
        <v>8507</v>
      </c>
      <c r="G3763" s="2" t="s">
        <v>1</v>
      </c>
      <c r="H3763" s="2" t="s">
        <v>0</v>
      </c>
      <c r="I3763" s="2" t="s">
        <v>8149</v>
      </c>
      <c r="J3763" s="2" t="s">
        <v>8150</v>
      </c>
      <c r="K3763" s="41">
        <v>1523</v>
      </c>
      <c r="L3763" s="48">
        <v>1523</v>
      </c>
      <c r="M3763" s="49" t="s">
        <v>479</v>
      </c>
      <c r="N3763" s="39" t="s">
        <v>480</v>
      </c>
      <c r="O3763" s="2">
        <v>0</v>
      </c>
      <c r="P3763" s="2">
        <v>0</v>
      </c>
      <c r="Q3763" s="39">
        <v>185.51</v>
      </c>
      <c r="R3763" s="2">
        <v>24.116299999999999</v>
      </c>
      <c r="S3763" s="2">
        <v>0</v>
      </c>
      <c r="T3763" s="2">
        <v>0</v>
      </c>
      <c r="U3763" s="39">
        <v>209.62629999999999</v>
      </c>
      <c r="W3763" s="2" t="s">
        <v>1</v>
      </c>
      <c r="X3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3"/>
      <c r="Z3763"/>
      <c r="AA3763"/>
    </row>
    <row r="3764" spans="5:27" hidden="1">
      <c r="E3764" s="2" t="s">
        <v>8500</v>
      </c>
      <c r="F3764" s="2" t="s">
        <v>8507</v>
      </c>
      <c r="G3764" s="2" t="s">
        <v>1</v>
      </c>
      <c r="H3764" s="2" t="s">
        <v>0</v>
      </c>
      <c r="I3764" s="2" t="s">
        <v>8149</v>
      </c>
      <c r="J3764" s="2" t="s">
        <v>8150</v>
      </c>
      <c r="K3764" s="41">
        <v>1524</v>
      </c>
      <c r="L3764" s="48">
        <v>1524</v>
      </c>
      <c r="M3764" s="49" t="s">
        <v>685</v>
      </c>
      <c r="N3764" s="39" t="s">
        <v>686</v>
      </c>
      <c r="O3764" s="2">
        <v>0</v>
      </c>
      <c r="P3764" s="2">
        <v>0</v>
      </c>
      <c r="Q3764" s="39">
        <v>613.66999999999996</v>
      </c>
      <c r="R3764" s="2">
        <v>79.777100000000004</v>
      </c>
      <c r="S3764" s="2">
        <v>0</v>
      </c>
      <c r="T3764" s="2">
        <v>0</v>
      </c>
      <c r="U3764" s="39">
        <v>693.44709999999998</v>
      </c>
      <c r="W3764" s="2" t="s">
        <v>1</v>
      </c>
      <c r="X3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4"/>
      <c r="Z3764"/>
      <c r="AA3764"/>
    </row>
    <row r="3765" spans="5:27" hidden="1">
      <c r="E3765" s="2" t="s">
        <v>8500</v>
      </c>
      <c r="F3765" s="2" t="s">
        <v>8507</v>
      </c>
      <c r="G3765" s="2" t="s">
        <v>1</v>
      </c>
      <c r="H3765" s="2" t="s">
        <v>0</v>
      </c>
      <c r="I3765" s="2" t="s">
        <v>8149</v>
      </c>
      <c r="J3765" s="2" t="s">
        <v>8150</v>
      </c>
      <c r="K3765" s="41">
        <v>1525</v>
      </c>
      <c r="L3765" s="48">
        <v>1525</v>
      </c>
      <c r="M3765" s="49" t="s">
        <v>501</v>
      </c>
      <c r="N3765" s="39" t="s">
        <v>502</v>
      </c>
      <c r="O3765" s="2">
        <v>0</v>
      </c>
      <c r="P3765" s="2">
        <v>0</v>
      </c>
      <c r="Q3765" s="39">
        <v>12</v>
      </c>
      <c r="R3765" s="2">
        <v>1.56</v>
      </c>
      <c r="S3765" s="2">
        <v>0</v>
      </c>
      <c r="T3765" s="2">
        <v>0</v>
      </c>
      <c r="U3765" s="39">
        <v>13.56</v>
      </c>
      <c r="W3765" s="2" t="s">
        <v>1</v>
      </c>
      <c r="X3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5"/>
      <c r="Z3765"/>
      <c r="AA3765"/>
    </row>
    <row r="3766" spans="5:27" hidden="1">
      <c r="E3766" s="2" t="s">
        <v>8500</v>
      </c>
      <c r="F3766" s="2" t="s">
        <v>8507</v>
      </c>
      <c r="G3766" s="2" t="s">
        <v>1</v>
      </c>
      <c r="H3766" s="2" t="s">
        <v>0</v>
      </c>
      <c r="I3766" s="2" t="s">
        <v>8149</v>
      </c>
      <c r="J3766" s="2" t="s">
        <v>8150</v>
      </c>
      <c r="K3766" s="41">
        <v>1526</v>
      </c>
      <c r="L3766" s="48">
        <v>1526</v>
      </c>
      <c r="M3766" s="49" t="s">
        <v>8546</v>
      </c>
      <c r="N3766" s="39" t="s">
        <v>8547</v>
      </c>
      <c r="O3766" s="2">
        <v>0</v>
      </c>
      <c r="P3766" s="2">
        <v>0</v>
      </c>
      <c r="Q3766" s="39">
        <v>60</v>
      </c>
      <c r="R3766" s="2">
        <v>7.8000000000000007</v>
      </c>
      <c r="S3766" s="2">
        <v>0</v>
      </c>
      <c r="T3766" s="2">
        <v>0</v>
      </c>
      <c r="U3766" s="39">
        <v>67.8</v>
      </c>
      <c r="W3766" s="2" t="s">
        <v>1</v>
      </c>
      <c r="X3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6"/>
      <c r="Z3766"/>
      <c r="AA3766"/>
    </row>
    <row r="3767" spans="5:27" hidden="1">
      <c r="E3767" s="2" t="s">
        <v>8500</v>
      </c>
      <c r="F3767" s="2" t="s">
        <v>8507</v>
      </c>
      <c r="G3767" s="2" t="s">
        <v>1</v>
      </c>
      <c r="H3767" s="2" t="s">
        <v>0</v>
      </c>
      <c r="I3767" s="2" t="s">
        <v>8149</v>
      </c>
      <c r="J3767" s="2" t="s">
        <v>8150</v>
      </c>
      <c r="K3767" s="41">
        <v>1527</v>
      </c>
      <c r="L3767" s="48">
        <v>1527</v>
      </c>
      <c r="M3767" s="49" t="s">
        <v>8546</v>
      </c>
      <c r="N3767" s="39" t="s">
        <v>8547</v>
      </c>
      <c r="O3767" s="2">
        <v>0</v>
      </c>
      <c r="P3767" s="2">
        <v>0</v>
      </c>
      <c r="Q3767" s="39">
        <v>53.76</v>
      </c>
      <c r="R3767" s="2">
        <v>6.9888000000000003</v>
      </c>
      <c r="S3767" s="2">
        <v>0</v>
      </c>
      <c r="T3767" s="2">
        <v>0</v>
      </c>
      <c r="U3767" s="39">
        <v>60.748799999999996</v>
      </c>
      <c r="W3767" s="2" t="s">
        <v>1</v>
      </c>
      <c r="X3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7"/>
      <c r="Z3767"/>
      <c r="AA3767"/>
    </row>
    <row r="3768" spans="5:27" hidden="1">
      <c r="E3768" s="2" t="s">
        <v>8500</v>
      </c>
      <c r="F3768" s="2" t="s">
        <v>8507</v>
      </c>
      <c r="G3768" s="2" t="s">
        <v>1</v>
      </c>
      <c r="H3768" s="2" t="s">
        <v>0</v>
      </c>
      <c r="I3768" s="2" t="s">
        <v>8149</v>
      </c>
      <c r="J3768" s="2" t="s">
        <v>8150</v>
      </c>
      <c r="K3768" s="41">
        <v>1528</v>
      </c>
      <c r="L3768" s="48">
        <v>1528</v>
      </c>
      <c r="M3768" s="49" t="s">
        <v>265</v>
      </c>
      <c r="N3768" s="39" t="s">
        <v>266</v>
      </c>
      <c r="O3768" s="2">
        <v>0</v>
      </c>
      <c r="P3768" s="2">
        <v>0</v>
      </c>
      <c r="Q3768" s="39">
        <v>647.34</v>
      </c>
      <c r="R3768" s="2">
        <v>84.154200000000003</v>
      </c>
      <c r="S3768" s="2">
        <v>0</v>
      </c>
      <c r="T3768" s="2">
        <v>0</v>
      </c>
      <c r="U3768" s="39">
        <v>731.49420000000009</v>
      </c>
      <c r="W3768" s="2" t="s">
        <v>1</v>
      </c>
      <c r="X3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8"/>
      <c r="Z3768"/>
      <c r="AA3768"/>
    </row>
    <row r="3769" spans="5:27" hidden="1">
      <c r="E3769" s="2" t="s">
        <v>8500</v>
      </c>
      <c r="F3769" s="2" t="s">
        <v>8507</v>
      </c>
      <c r="G3769" s="2" t="s">
        <v>1</v>
      </c>
      <c r="H3769" s="2" t="s">
        <v>0</v>
      </c>
      <c r="I3769" s="2" t="s">
        <v>8149</v>
      </c>
      <c r="J3769" s="2" t="s">
        <v>8150</v>
      </c>
      <c r="K3769" s="41">
        <v>1529</v>
      </c>
      <c r="L3769" s="48">
        <v>1529</v>
      </c>
      <c r="M3769" s="49" t="s">
        <v>227</v>
      </c>
      <c r="N3769" s="39" t="s">
        <v>228</v>
      </c>
      <c r="O3769" s="2">
        <v>0</v>
      </c>
      <c r="P3769" s="2">
        <v>0</v>
      </c>
      <c r="Q3769" s="39">
        <v>115.63</v>
      </c>
      <c r="R3769" s="2">
        <v>15.0319</v>
      </c>
      <c r="S3769" s="2">
        <v>0</v>
      </c>
      <c r="T3769" s="2">
        <v>0</v>
      </c>
      <c r="U3769" s="39">
        <v>130.6619</v>
      </c>
      <c r="W3769" s="2" t="s">
        <v>1</v>
      </c>
      <c r="X3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69"/>
      <c r="Z3769"/>
      <c r="AA3769"/>
    </row>
    <row r="3770" spans="5:27" hidden="1">
      <c r="E3770" s="2" t="s">
        <v>8500</v>
      </c>
      <c r="F3770" s="2" t="s">
        <v>8507</v>
      </c>
      <c r="G3770" s="2" t="s">
        <v>1</v>
      </c>
      <c r="H3770" s="2" t="s">
        <v>0</v>
      </c>
      <c r="I3770" s="2" t="s">
        <v>8149</v>
      </c>
      <c r="J3770" s="2" t="s">
        <v>8150</v>
      </c>
      <c r="K3770" s="41">
        <v>1530</v>
      </c>
      <c r="L3770" s="48">
        <v>1530</v>
      </c>
      <c r="M3770" s="49" t="s">
        <v>118</v>
      </c>
      <c r="N3770" s="39" t="s">
        <v>119</v>
      </c>
      <c r="O3770" s="2">
        <v>0</v>
      </c>
      <c r="P3770" s="2">
        <v>0</v>
      </c>
      <c r="Q3770" s="39">
        <v>6.27</v>
      </c>
      <c r="R3770" s="2">
        <v>0.81509999999999994</v>
      </c>
      <c r="S3770" s="2">
        <v>0</v>
      </c>
      <c r="T3770" s="2">
        <v>0</v>
      </c>
      <c r="U3770" s="39">
        <v>7.0850999999999997</v>
      </c>
      <c r="W3770" s="2" t="s">
        <v>1</v>
      </c>
      <c r="X3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0"/>
      <c r="Z3770"/>
      <c r="AA3770"/>
    </row>
    <row r="3771" spans="5:27" hidden="1">
      <c r="E3771" s="2" t="s">
        <v>8500</v>
      </c>
      <c r="F3771" s="2" t="s">
        <v>8507</v>
      </c>
      <c r="G3771" s="2" t="s">
        <v>1</v>
      </c>
      <c r="H3771" s="2" t="s">
        <v>0</v>
      </c>
      <c r="I3771" s="2" t="s">
        <v>8149</v>
      </c>
      <c r="J3771" s="2" t="s">
        <v>8150</v>
      </c>
      <c r="K3771" s="41">
        <v>1531</v>
      </c>
      <c r="L3771" s="48">
        <v>1531</v>
      </c>
      <c r="M3771" s="49" t="s">
        <v>118</v>
      </c>
      <c r="N3771" s="39" t="s">
        <v>119</v>
      </c>
      <c r="O3771" s="2">
        <v>0</v>
      </c>
      <c r="P3771" s="2">
        <v>0</v>
      </c>
      <c r="Q3771" s="39">
        <v>537.33000000000004</v>
      </c>
      <c r="R3771" s="2">
        <v>69.852900000000005</v>
      </c>
      <c r="S3771" s="2">
        <v>0</v>
      </c>
      <c r="T3771" s="2">
        <v>0</v>
      </c>
      <c r="U3771" s="39">
        <v>607.18290000000002</v>
      </c>
      <c r="W3771" s="2" t="s">
        <v>1</v>
      </c>
      <c r="X3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1"/>
      <c r="Z3771"/>
      <c r="AA3771"/>
    </row>
    <row r="3772" spans="5:27" hidden="1">
      <c r="E3772" s="2" t="s">
        <v>8500</v>
      </c>
      <c r="F3772" s="2" t="s">
        <v>8507</v>
      </c>
      <c r="G3772" s="2" t="s">
        <v>1</v>
      </c>
      <c r="H3772" s="2" t="s">
        <v>0</v>
      </c>
      <c r="I3772" s="2" t="s">
        <v>8149</v>
      </c>
      <c r="J3772" s="2" t="s">
        <v>8150</v>
      </c>
      <c r="K3772" s="41">
        <v>1532</v>
      </c>
      <c r="L3772" s="48">
        <v>1532</v>
      </c>
      <c r="M3772" s="49" t="s">
        <v>118</v>
      </c>
      <c r="N3772" s="39" t="s">
        <v>119</v>
      </c>
      <c r="O3772" s="2">
        <v>0</v>
      </c>
      <c r="P3772" s="2">
        <v>0</v>
      </c>
      <c r="Q3772" s="39">
        <v>2139.8200000000002</v>
      </c>
      <c r="R3772" s="2">
        <v>278.17660000000001</v>
      </c>
      <c r="S3772" s="2">
        <v>0</v>
      </c>
      <c r="T3772" s="2">
        <v>0</v>
      </c>
      <c r="U3772" s="39">
        <v>2417.9966000000004</v>
      </c>
      <c r="W3772" s="2" t="s">
        <v>1</v>
      </c>
      <c r="X3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2"/>
      <c r="Z3772"/>
      <c r="AA3772"/>
    </row>
    <row r="3773" spans="5:27" hidden="1">
      <c r="E3773" s="2" t="s">
        <v>8500</v>
      </c>
      <c r="F3773" s="2" t="s">
        <v>8507</v>
      </c>
      <c r="G3773" s="2" t="s">
        <v>1</v>
      </c>
      <c r="H3773" s="2" t="s">
        <v>0</v>
      </c>
      <c r="I3773" s="2" t="s">
        <v>8149</v>
      </c>
      <c r="J3773" s="2" t="s">
        <v>8150</v>
      </c>
      <c r="K3773" s="41">
        <v>1533</v>
      </c>
      <c r="L3773" s="48">
        <v>1533</v>
      </c>
      <c r="M3773" s="49" t="s">
        <v>118</v>
      </c>
      <c r="N3773" s="39" t="s">
        <v>119</v>
      </c>
      <c r="O3773" s="2">
        <v>0</v>
      </c>
      <c r="P3773" s="2">
        <v>0</v>
      </c>
      <c r="Q3773" s="39">
        <v>31.33</v>
      </c>
      <c r="R3773" s="2">
        <v>4.0728999999999997</v>
      </c>
      <c r="S3773" s="2">
        <v>0</v>
      </c>
      <c r="T3773" s="2">
        <v>0</v>
      </c>
      <c r="U3773" s="39">
        <v>35.402899999999995</v>
      </c>
      <c r="W3773" s="2" t="s">
        <v>1</v>
      </c>
      <c r="X3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3"/>
      <c r="Z3773"/>
      <c r="AA3773"/>
    </row>
    <row r="3774" spans="5:27" hidden="1">
      <c r="E3774" s="2" t="s">
        <v>8500</v>
      </c>
      <c r="F3774" s="2" t="s">
        <v>8507</v>
      </c>
      <c r="G3774" s="2" t="s">
        <v>1</v>
      </c>
      <c r="H3774" s="2" t="s">
        <v>0</v>
      </c>
      <c r="I3774" s="2" t="s">
        <v>8149</v>
      </c>
      <c r="J3774" s="2" t="s">
        <v>8150</v>
      </c>
      <c r="K3774" s="41">
        <v>1534</v>
      </c>
      <c r="L3774" s="48">
        <v>1534</v>
      </c>
      <c r="M3774" s="49" t="s">
        <v>118</v>
      </c>
      <c r="N3774" s="39" t="s">
        <v>119</v>
      </c>
      <c r="O3774" s="2">
        <v>0</v>
      </c>
      <c r="P3774" s="2">
        <v>0</v>
      </c>
      <c r="Q3774" s="39">
        <v>70.599999999999994</v>
      </c>
      <c r="R3774" s="2">
        <v>9.177999999999999</v>
      </c>
      <c r="S3774" s="2">
        <v>0</v>
      </c>
      <c r="T3774" s="2">
        <v>0</v>
      </c>
      <c r="U3774" s="39">
        <v>79.777999999999992</v>
      </c>
      <c r="W3774" s="2" t="s">
        <v>1</v>
      </c>
      <c r="X3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4"/>
      <c r="Z3774"/>
      <c r="AA3774"/>
    </row>
    <row r="3775" spans="5:27" hidden="1">
      <c r="E3775" s="2" t="s">
        <v>8500</v>
      </c>
      <c r="F3775" s="2" t="s">
        <v>8507</v>
      </c>
      <c r="G3775" s="2" t="s">
        <v>1</v>
      </c>
      <c r="H3775" s="2" t="s">
        <v>0</v>
      </c>
      <c r="I3775" s="2" t="s">
        <v>8149</v>
      </c>
      <c r="J3775" s="2" t="s">
        <v>8150</v>
      </c>
      <c r="K3775" s="41">
        <v>1535</v>
      </c>
      <c r="L3775" s="48">
        <v>1535</v>
      </c>
      <c r="M3775" s="49" t="s">
        <v>189</v>
      </c>
      <c r="N3775" s="39" t="s">
        <v>190</v>
      </c>
      <c r="O3775" s="2">
        <v>0</v>
      </c>
      <c r="P3775" s="2">
        <v>0</v>
      </c>
      <c r="Q3775" s="39">
        <v>107.5</v>
      </c>
      <c r="R3775" s="2">
        <v>13.975</v>
      </c>
      <c r="S3775" s="2">
        <v>0</v>
      </c>
      <c r="T3775" s="2">
        <v>0</v>
      </c>
      <c r="U3775" s="39">
        <v>121.47499999999999</v>
      </c>
      <c r="W3775" s="2" t="s">
        <v>1</v>
      </c>
      <c r="X3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5"/>
      <c r="Z3775"/>
      <c r="AA3775"/>
    </row>
    <row r="3776" spans="5:27" hidden="1">
      <c r="E3776" s="2" t="s">
        <v>8500</v>
      </c>
      <c r="F3776" s="2" t="s">
        <v>8507</v>
      </c>
      <c r="G3776" s="2" t="s">
        <v>1</v>
      </c>
      <c r="H3776" s="2" t="s">
        <v>0</v>
      </c>
      <c r="I3776" s="2" t="s">
        <v>8149</v>
      </c>
      <c r="J3776" s="2" t="s">
        <v>8150</v>
      </c>
      <c r="K3776" s="41">
        <v>1536</v>
      </c>
      <c r="L3776" s="48">
        <v>1536</v>
      </c>
      <c r="M3776" s="49" t="s">
        <v>528</v>
      </c>
      <c r="N3776" s="39" t="s">
        <v>529</v>
      </c>
      <c r="O3776" s="2">
        <v>0</v>
      </c>
      <c r="P3776" s="2">
        <v>0</v>
      </c>
      <c r="Q3776" s="39">
        <v>295.68</v>
      </c>
      <c r="R3776" s="2">
        <v>38.438400000000001</v>
      </c>
      <c r="S3776" s="2">
        <v>0</v>
      </c>
      <c r="T3776" s="2">
        <v>0</v>
      </c>
      <c r="U3776" s="39">
        <v>334.11840000000001</v>
      </c>
      <c r="W3776" s="2" t="s">
        <v>1</v>
      </c>
      <c r="X3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6"/>
      <c r="Z3776"/>
      <c r="AA3776"/>
    </row>
    <row r="3777" spans="5:27" hidden="1">
      <c r="E3777" s="2" t="s">
        <v>8500</v>
      </c>
      <c r="F3777" s="2" t="s">
        <v>8507</v>
      </c>
      <c r="G3777" s="2" t="s">
        <v>1</v>
      </c>
      <c r="H3777" s="2" t="s">
        <v>0</v>
      </c>
      <c r="I3777" s="2" t="s">
        <v>8149</v>
      </c>
      <c r="J3777" s="2" t="s">
        <v>8150</v>
      </c>
      <c r="K3777" s="41">
        <v>1537</v>
      </c>
      <c r="L3777" s="48">
        <v>1537</v>
      </c>
      <c r="M3777" s="49" t="s">
        <v>95</v>
      </c>
      <c r="N3777" s="39" t="s">
        <v>96</v>
      </c>
      <c r="O3777" s="2">
        <v>0</v>
      </c>
      <c r="P3777" s="2">
        <v>0</v>
      </c>
      <c r="Q3777" s="39">
        <v>26.05</v>
      </c>
      <c r="R3777" s="2">
        <v>3.3865000000000003</v>
      </c>
      <c r="S3777" s="2">
        <v>0</v>
      </c>
      <c r="T3777" s="2">
        <v>0</v>
      </c>
      <c r="U3777" s="39">
        <v>29.436500000000002</v>
      </c>
      <c r="W3777" s="2" t="s">
        <v>1</v>
      </c>
      <c r="X3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7"/>
      <c r="Z3777"/>
      <c r="AA3777"/>
    </row>
    <row r="3778" spans="5:27" hidden="1">
      <c r="E3778" s="2" t="s">
        <v>8500</v>
      </c>
      <c r="F3778" s="2" t="s">
        <v>8507</v>
      </c>
      <c r="G3778" s="2" t="s">
        <v>1</v>
      </c>
      <c r="H3778" s="2" t="s">
        <v>0</v>
      </c>
      <c r="I3778" s="2" t="s">
        <v>8149</v>
      </c>
      <c r="J3778" s="2" t="s">
        <v>8150</v>
      </c>
      <c r="K3778" s="41">
        <v>1538</v>
      </c>
      <c r="L3778" s="48">
        <v>1538</v>
      </c>
      <c r="M3778" s="49" t="s">
        <v>95</v>
      </c>
      <c r="N3778" s="39" t="s">
        <v>96</v>
      </c>
      <c r="O3778" s="2">
        <v>0</v>
      </c>
      <c r="P3778" s="2">
        <v>0</v>
      </c>
      <c r="Q3778" s="39">
        <v>44.22</v>
      </c>
      <c r="R3778" s="2">
        <v>5.7485999999999997</v>
      </c>
      <c r="S3778" s="2">
        <v>0</v>
      </c>
      <c r="T3778" s="2">
        <v>0</v>
      </c>
      <c r="U3778" s="39">
        <v>49.968599999999995</v>
      </c>
      <c r="W3778" s="2" t="s">
        <v>1</v>
      </c>
      <c r="X3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8"/>
      <c r="Z3778"/>
      <c r="AA3778"/>
    </row>
    <row r="3779" spans="5:27" hidden="1">
      <c r="E3779" s="2" t="s">
        <v>8500</v>
      </c>
      <c r="F3779" s="2" t="s">
        <v>8507</v>
      </c>
      <c r="G3779" s="2" t="s">
        <v>1</v>
      </c>
      <c r="H3779" s="2" t="s">
        <v>0</v>
      </c>
      <c r="I3779" s="2" t="s">
        <v>8149</v>
      </c>
      <c r="J3779" s="2" t="s">
        <v>8150</v>
      </c>
      <c r="K3779" s="41">
        <v>1539</v>
      </c>
      <c r="L3779" s="48">
        <v>1539</v>
      </c>
      <c r="M3779" s="49" t="s">
        <v>95</v>
      </c>
      <c r="N3779" s="39" t="s">
        <v>96</v>
      </c>
      <c r="O3779" s="2">
        <v>0</v>
      </c>
      <c r="P3779" s="2">
        <v>0</v>
      </c>
      <c r="Q3779" s="39">
        <v>4.1500000000000004</v>
      </c>
      <c r="R3779" s="2">
        <v>0.53950000000000009</v>
      </c>
      <c r="S3779" s="2">
        <v>0</v>
      </c>
      <c r="T3779" s="2">
        <v>0</v>
      </c>
      <c r="U3779" s="39">
        <v>4.6895000000000007</v>
      </c>
      <c r="W3779" s="2" t="s">
        <v>1</v>
      </c>
      <c r="X3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79"/>
      <c r="Z3779"/>
      <c r="AA3779"/>
    </row>
    <row r="3780" spans="5:27" hidden="1">
      <c r="E3780" s="2" t="s">
        <v>8500</v>
      </c>
      <c r="F3780" s="2" t="s">
        <v>8507</v>
      </c>
      <c r="G3780" s="2" t="s">
        <v>1</v>
      </c>
      <c r="H3780" s="2" t="s">
        <v>0</v>
      </c>
      <c r="I3780" s="2" t="s">
        <v>8149</v>
      </c>
      <c r="J3780" s="2" t="s">
        <v>8150</v>
      </c>
      <c r="K3780" s="41">
        <v>1540</v>
      </c>
      <c r="L3780" s="48">
        <v>1540</v>
      </c>
      <c r="M3780" s="49" t="s">
        <v>95</v>
      </c>
      <c r="N3780" s="39" t="s">
        <v>96</v>
      </c>
      <c r="O3780" s="2">
        <v>0</v>
      </c>
      <c r="P3780" s="2">
        <v>0</v>
      </c>
      <c r="Q3780" s="39">
        <v>10.6</v>
      </c>
      <c r="R3780" s="2">
        <v>1.3779999999999999</v>
      </c>
      <c r="S3780" s="2">
        <v>0</v>
      </c>
      <c r="T3780" s="2">
        <v>0</v>
      </c>
      <c r="U3780" s="39">
        <v>11.978</v>
      </c>
      <c r="W3780" s="2" t="s">
        <v>1</v>
      </c>
      <c r="X3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0"/>
      <c r="Z3780"/>
      <c r="AA3780"/>
    </row>
    <row r="3781" spans="5:27" hidden="1">
      <c r="E3781" s="2" t="s">
        <v>8500</v>
      </c>
      <c r="F3781" s="2" t="s">
        <v>8507</v>
      </c>
      <c r="G3781" s="2" t="s">
        <v>1</v>
      </c>
      <c r="H3781" s="2" t="s">
        <v>0</v>
      </c>
      <c r="I3781" s="2" t="s">
        <v>8149</v>
      </c>
      <c r="J3781" s="2" t="s">
        <v>8150</v>
      </c>
      <c r="K3781" s="41">
        <v>1541</v>
      </c>
      <c r="L3781" s="48">
        <v>1541</v>
      </c>
      <c r="M3781" s="49" t="s">
        <v>95</v>
      </c>
      <c r="N3781" s="39" t="s">
        <v>96</v>
      </c>
      <c r="O3781" s="2">
        <v>0</v>
      </c>
      <c r="P3781" s="2">
        <v>0</v>
      </c>
      <c r="Q3781" s="39">
        <v>13.16</v>
      </c>
      <c r="R3781" s="2">
        <v>1.7108000000000001</v>
      </c>
      <c r="S3781" s="2">
        <v>0</v>
      </c>
      <c r="T3781" s="2">
        <v>0</v>
      </c>
      <c r="U3781" s="39">
        <v>14.870800000000001</v>
      </c>
      <c r="W3781" s="2" t="s">
        <v>1</v>
      </c>
      <c r="X3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1"/>
      <c r="Z3781"/>
      <c r="AA3781"/>
    </row>
    <row r="3782" spans="5:27" hidden="1">
      <c r="E3782" s="2" t="s">
        <v>8500</v>
      </c>
      <c r="F3782" s="2" t="s">
        <v>8507</v>
      </c>
      <c r="G3782" s="2" t="s">
        <v>1</v>
      </c>
      <c r="H3782" s="2" t="s">
        <v>0</v>
      </c>
      <c r="I3782" s="2" t="s">
        <v>8149</v>
      </c>
      <c r="J3782" s="2" t="s">
        <v>8150</v>
      </c>
      <c r="K3782" s="41">
        <v>1542</v>
      </c>
      <c r="L3782" s="48">
        <v>1542</v>
      </c>
      <c r="M3782" s="49" t="s">
        <v>95</v>
      </c>
      <c r="N3782" s="39" t="s">
        <v>96</v>
      </c>
      <c r="O3782" s="2">
        <v>0</v>
      </c>
      <c r="P3782" s="2">
        <v>0</v>
      </c>
      <c r="Q3782" s="39">
        <v>4.1500000000000004</v>
      </c>
      <c r="R3782" s="2">
        <v>0.53950000000000009</v>
      </c>
      <c r="S3782" s="2">
        <v>0</v>
      </c>
      <c r="T3782" s="2">
        <v>0</v>
      </c>
      <c r="U3782" s="39">
        <v>4.6895000000000007</v>
      </c>
      <c r="W3782" s="2" t="s">
        <v>1</v>
      </c>
      <c r="X3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2"/>
      <c r="Z3782"/>
      <c r="AA3782"/>
    </row>
    <row r="3783" spans="5:27" hidden="1">
      <c r="E3783" s="2" t="s">
        <v>8500</v>
      </c>
      <c r="F3783" s="2" t="s">
        <v>8507</v>
      </c>
      <c r="G3783" s="2" t="s">
        <v>1</v>
      </c>
      <c r="H3783" s="2" t="s">
        <v>0</v>
      </c>
      <c r="I3783" s="2" t="s">
        <v>8149</v>
      </c>
      <c r="J3783" s="2" t="s">
        <v>8150</v>
      </c>
      <c r="K3783" s="41">
        <v>1543</v>
      </c>
      <c r="L3783" s="48">
        <v>1543</v>
      </c>
      <c r="M3783" s="49" t="s">
        <v>95</v>
      </c>
      <c r="N3783" s="39" t="s">
        <v>96</v>
      </c>
      <c r="O3783" s="2">
        <v>0</v>
      </c>
      <c r="P3783" s="2">
        <v>0</v>
      </c>
      <c r="Q3783" s="39">
        <v>41.32</v>
      </c>
      <c r="R3783" s="2">
        <v>5.3715999999999999</v>
      </c>
      <c r="S3783" s="2">
        <v>0</v>
      </c>
      <c r="T3783" s="2">
        <v>0</v>
      </c>
      <c r="U3783" s="39">
        <v>46.691600000000001</v>
      </c>
      <c r="W3783" s="2" t="s">
        <v>1</v>
      </c>
      <c r="X3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3"/>
      <c r="Z3783"/>
      <c r="AA3783"/>
    </row>
    <row r="3784" spans="5:27" hidden="1">
      <c r="E3784" s="2" t="s">
        <v>8500</v>
      </c>
      <c r="F3784" s="2" t="s">
        <v>8507</v>
      </c>
      <c r="G3784" s="2" t="s">
        <v>1</v>
      </c>
      <c r="H3784" s="2" t="s">
        <v>0</v>
      </c>
      <c r="I3784" s="2" t="s">
        <v>8149</v>
      </c>
      <c r="J3784" s="2" t="s">
        <v>8150</v>
      </c>
      <c r="K3784" s="41">
        <v>1544</v>
      </c>
      <c r="L3784" s="48">
        <v>1544</v>
      </c>
      <c r="M3784" s="49" t="s">
        <v>95</v>
      </c>
      <c r="N3784" s="39" t="s">
        <v>96</v>
      </c>
      <c r="O3784" s="2">
        <v>0</v>
      </c>
      <c r="P3784" s="2">
        <v>0</v>
      </c>
      <c r="Q3784" s="39">
        <v>8.36</v>
      </c>
      <c r="R3784" s="2">
        <v>1.0868</v>
      </c>
      <c r="S3784" s="2">
        <v>0</v>
      </c>
      <c r="T3784" s="2">
        <v>0</v>
      </c>
      <c r="U3784" s="39">
        <v>9.4467999999999996</v>
      </c>
      <c r="W3784" s="2" t="s">
        <v>1</v>
      </c>
      <c r="X3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4"/>
      <c r="Z3784"/>
      <c r="AA3784"/>
    </row>
    <row r="3785" spans="5:27" hidden="1">
      <c r="E3785" s="2" t="s">
        <v>8500</v>
      </c>
      <c r="F3785" s="2" t="s">
        <v>8507</v>
      </c>
      <c r="G3785" s="2" t="s">
        <v>1</v>
      </c>
      <c r="H3785" s="2" t="s">
        <v>0</v>
      </c>
      <c r="I3785" s="2" t="s">
        <v>8149</v>
      </c>
      <c r="J3785" s="2" t="s">
        <v>8150</v>
      </c>
      <c r="K3785" s="41">
        <v>1545</v>
      </c>
      <c r="L3785" s="48">
        <v>1545</v>
      </c>
      <c r="M3785" s="49" t="s">
        <v>95</v>
      </c>
      <c r="N3785" s="39" t="s">
        <v>96</v>
      </c>
      <c r="O3785" s="2">
        <v>0</v>
      </c>
      <c r="P3785" s="2">
        <v>0</v>
      </c>
      <c r="Q3785" s="39">
        <v>25.34</v>
      </c>
      <c r="R3785" s="2">
        <v>3.2942</v>
      </c>
      <c r="S3785" s="2">
        <v>0</v>
      </c>
      <c r="T3785" s="2">
        <v>0</v>
      </c>
      <c r="U3785" s="39">
        <v>28.6342</v>
      </c>
      <c r="W3785" s="2" t="s">
        <v>1</v>
      </c>
      <c r="X3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5"/>
      <c r="Z3785"/>
      <c r="AA3785"/>
    </row>
    <row r="3786" spans="5:27" hidden="1">
      <c r="E3786" s="2" t="s">
        <v>8500</v>
      </c>
      <c r="F3786" s="2" t="s">
        <v>8507</v>
      </c>
      <c r="G3786" s="2" t="s">
        <v>1</v>
      </c>
      <c r="H3786" s="2" t="s">
        <v>0</v>
      </c>
      <c r="I3786" s="2" t="s">
        <v>8149</v>
      </c>
      <c r="J3786" s="2" t="s">
        <v>8150</v>
      </c>
      <c r="K3786" s="41">
        <v>1546</v>
      </c>
      <c r="L3786" s="48">
        <v>1546</v>
      </c>
      <c r="M3786" s="49" t="s">
        <v>95</v>
      </c>
      <c r="N3786" s="39" t="s">
        <v>96</v>
      </c>
      <c r="O3786" s="2">
        <v>0</v>
      </c>
      <c r="P3786" s="2">
        <v>0</v>
      </c>
      <c r="Q3786" s="39">
        <v>37.770000000000003</v>
      </c>
      <c r="R3786" s="2">
        <v>4.9101000000000008</v>
      </c>
      <c r="S3786" s="2">
        <v>0</v>
      </c>
      <c r="T3786" s="2">
        <v>0</v>
      </c>
      <c r="U3786" s="39">
        <v>42.680100000000003</v>
      </c>
      <c r="W3786" s="2" t="s">
        <v>1</v>
      </c>
      <c r="X3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6"/>
      <c r="Z3786"/>
      <c r="AA3786"/>
    </row>
    <row r="3787" spans="5:27" hidden="1">
      <c r="E3787" s="2" t="s">
        <v>8500</v>
      </c>
      <c r="F3787" s="2" t="s">
        <v>8507</v>
      </c>
      <c r="G3787" s="2" t="s">
        <v>1</v>
      </c>
      <c r="H3787" s="2" t="s">
        <v>0</v>
      </c>
      <c r="I3787" s="2" t="s">
        <v>8149</v>
      </c>
      <c r="J3787" s="2" t="s">
        <v>8150</v>
      </c>
      <c r="K3787" s="41">
        <v>1547</v>
      </c>
      <c r="L3787" s="48">
        <v>1547</v>
      </c>
      <c r="M3787" s="49" t="s">
        <v>95</v>
      </c>
      <c r="N3787" s="39" t="s">
        <v>96</v>
      </c>
      <c r="O3787" s="2">
        <v>0</v>
      </c>
      <c r="P3787" s="2">
        <v>0</v>
      </c>
      <c r="Q3787" s="39">
        <v>32.549999999999997</v>
      </c>
      <c r="R3787" s="2">
        <v>4.2314999999999996</v>
      </c>
      <c r="S3787" s="2">
        <v>0</v>
      </c>
      <c r="T3787" s="2">
        <v>0</v>
      </c>
      <c r="U3787" s="39">
        <v>36.781499999999994</v>
      </c>
      <c r="W3787" s="2" t="s">
        <v>1</v>
      </c>
      <c r="X3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7"/>
      <c r="Z3787"/>
      <c r="AA3787"/>
    </row>
    <row r="3788" spans="5:27" hidden="1">
      <c r="E3788" s="2" t="s">
        <v>8500</v>
      </c>
      <c r="F3788" s="2" t="s">
        <v>8507</v>
      </c>
      <c r="G3788" s="2" t="s">
        <v>1</v>
      </c>
      <c r="H3788" s="2" t="s">
        <v>0</v>
      </c>
      <c r="I3788" s="2" t="s">
        <v>8149</v>
      </c>
      <c r="J3788" s="2" t="s">
        <v>8150</v>
      </c>
      <c r="K3788" s="41">
        <v>1548</v>
      </c>
      <c r="L3788" s="48">
        <v>1548</v>
      </c>
      <c r="M3788" s="49" t="s">
        <v>95</v>
      </c>
      <c r="N3788" s="39" t="s">
        <v>96</v>
      </c>
      <c r="O3788" s="2">
        <v>0</v>
      </c>
      <c r="P3788" s="2">
        <v>0</v>
      </c>
      <c r="Q3788" s="39">
        <v>17.809999999999999</v>
      </c>
      <c r="R3788" s="2">
        <v>2.3152999999999997</v>
      </c>
      <c r="S3788" s="2">
        <v>0</v>
      </c>
      <c r="T3788" s="2">
        <v>0</v>
      </c>
      <c r="U3788" s="39">
        <v>20.125299999999999</v>
      </c>
      <c r="W3788" s="2" t="s">
        <v>1</v>
      </c>
      <c r="X3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8"/>
      <c r="Z3788"/>
      <c r="AA3788"/>
    </row>
    <row r="3789" spans="5:27" hidden="1">
      <c r="E3789" s="2" t="s">
        <v>8500</v>
      </c>
      <c r="F3789" s="2" t="s">
        <v>8507</v>
      </c>
      <c r="G3789" s="2" t="s">
        <v>1</v>
      </c>
      <c r="H3789" s="2" t="s">
        <v>0</v>
      </c>
      <c r="I3789" s="2" t="s">
        <v>8149</v>
      </c>
      <c r="J3789" s="2" t="s">
        <v>8150</v>
      </c>
      <c r="K3789" s="41">
        <v>1549</v>
      </c>
      <c r="L3789" s="48">
        <v>1549</v>
      </c>
      <c r="M3789" s="49" t="s">
        <v>95</v>
      </c>
      <c r="N3789" s="39" t="s">
        <v>96</v>
      </c>
      <c r="O3789" s="2">
        <v>0</v>
      </c>
      <c r="P3789" s="2">
        <v>0</v>
      </c>
      <c r="Q3789" s="39">
        <v>19.45</v>
      </c>
      <c r="R3789" s="2">
        <v>2.5285000000000002</v>
      </c>
      <c r="S3789" s="2">
        <v>0</v>
      </c>
      <c r="T3789" s="2">
        <v>0</v>
      </c>
      <c r="U3789" s="39">
        <v>21.9785</v>
      </c>
      <c r="W3789" s="2" t="s">
        <v>1</v>
      </c>
      <c r="X3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89"/>
      <c r="Z3789"/>
      <c r="AA3789"/>
    </row>
    <row r="3790" spans="5:27" hidden="1">
      <c r="E3790" s="2" t="s">
        <v>8500</v>
      </c>
      <c r="F3790" s="2" t="s">
        <v>8507</v>
      </c>
      <c r="G3790" s="2" t="s">
        <v>1</v>
      </c>
      <c r="H3790" s="2" t="s">
        <v>0</v>
      </c>
      <c r="I3790" s="2" t="s">
        <v>8149</v>
      </c>
      <c r="J3790" s="2" t="s">
        <v>8150</v>
      </c>
      <c r="K3790" s="41">
        <v>1550</v>
      </c>
      <c r="L3790" s="48">
        <v>1550</v>
      </c>
      <c r="M3790" s="49" t="s">
        <v>95</v>
      </c>
      <c r="N3790" s="39" t="s">
        <v>96</v>
      </c>
      <c r="O3790" s="2">
        <v>0</v>
      </c>
      <c r="P3790" s="2">
        <v>0</v>
      </c>
      <c r="Q3790" s="39">
        <v>8.36</v>
      </c>
      <c r="R3790" s="2">
        <v>1.0868</v>
      </c>
      <c r="S3790" s="2">
        <v>0</v>
      </c>
      <c r="T3790" s="2">
        <v>0</v>
      </c>
      <c r="U3790" s="39">
        <v>9.4467999999999996</v>
      </c>
      <c r="W3790" s="2" t="s">
        <v>1</v>
      </c>
      <c r="X3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0"/>
      <c r="Z3790"/>
      <c r="AA3790"/>
    </row>
    <row r="3791" spans="5:27" hidden="1">
      <c r="E3791" s="2" t="s">
        <v>8500</v>
      </c>
      <c r="F3791" s="2" t="s">
        <v>8507</v>
      </c>
      <c r="G3791" s="2" t="s">
        <v>1</v>
      </c>
      <c r="H3791" s="2" t="s">
        <v>0</v>
      </c>
      <c r="I3791" s="2" t="s">
        <v>8149</v>
      </c>
      <c r="J3791" s="2" t="s">
        <v>8150</v>
      </c>
      <c r="K3791" s="41">
        <v>1551</v>
      </c>
      <c r="L3791" s="48">
        <v>1551</v>
      </c>
      <c r="M3791" s="49" t="s">
        <v>95</v>
      </c>
      <c r="N3791" s="39" t="s">
        <v>96</v>
      </c>
      <c r="O3791" s="2">
        <v>0</v>
      </c>
      <c r="P3791" s="2">
        <v>0</v>
      </c>
      <c r="Q3791" s="39">
        <v>16.059999999999999</v>
      </c>
      <c r="R3791" s="2">
        <v>2.0878000000000001</v>
      </c>
      <c r="S3791" s="2">
        <v>0</v>
      </c>
      <c r="T3791" s="2">
        <v>0</v>
      </c>
      <c r="U3791" s="39">
        <v>18.1478</v>
      </c>
      <c r="W3791" s="2" t="s">
        <v>1</v>
      </c>
      <c r="X3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1"/>
      <c r="Z3791"/>
      <c r="AA3791"/>
    </row>
    <row r="3792" spans="5:27" hidden="1">
      <c r="E3792" s="2" t="s">
        <v>8500</v>
      </c>
      <c r="F3792" s="2" t="s">
        <v>8507</v>
      </c>
      <c r="G3792" s="2" t="s">
        <v>1</v>
      </c>
      <c r="H3792" s="2" t="s">
        <v>0</v>
      </c>
      <c r="I3792" s="2" t="s">
        <v>8149</v>
      </c>
      <c r="J3792" s="2" t="s">
        <v>8150</v>
      </c>
      <c r="K3792" s="41">
        <v>1552</v>
      </c>
      <c r="L3792" s="48">
        <v>1552</v>
      </c>
      <c r="M3792" s="49" t="s">
        <v>95</v>
      </c>
      <c r="N3792" s="39" t="s">
        <v>96</v>
      </c>
      <c r="O3792" s="2">
        <v>0</v>
      </c>
      <c r="P3792" s="2">
        <v>0</v>
      </c>
      <c r="Q3792" s="39">
        <v>43.42</v>
      </c>
      <c r="R3792" s="2">
        <v>5.6446000000000005</v>
      </c>
      <c r="S3792" s="2">
        <v>0</v>
      </c>
      <c r="T3792" s="2">
        <v>0</v>
      </c>
      <c r="U3792" s="39">
        <v>49.064599999999999</v>
      </c>
      <c r="W3792" s="2" t="s">
        <v>1</v>
      </c>
      <c r="X3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2"/>
      <c r="Z3792"/>
      <c r="AA3792"/>
    </row>
    <row r="3793" spans="5:27" hidden="1">
      <c r="E3793" s="2" t="s">
        <v>8500</v>
      </c>
      <c r="F3793" s="2" t="s">
        <v>8507</v>
      </c>
      <c r="G3793" s="2" t="s">
        <v>1</v>
      </c>
      <c r="H3793" s="2" t="s">
        <v>0</v>
      </c>
      <c r="I3793" s="2" t="s">
        <v>8149</v>
      </c>
      <c r="J3793" s="2" t="s">
        <v>8150</v>
      </c>
      <c r="K3793" s="41">
        <v>1553</v>
      </c>
      <c r="L3793" s="48">
        <v>1553</v>
      </c>
      <c r="M3793" s="49" t="s">
        <v>95</v>
      </c>
      <c r="N3793" s="39" t="s">
        <v>96</v>
      </c>
      <c r="O3793" s="2">
        <v>0</v>
      </c>
      <c r="P3793" s="2">
        <v>0</v>
      </c>
      <c r="Q3793" s="39">
        <v>25.35</v>
      </c>
      <c r="R3793" s="2">
        <v>3.2955000000000001</v>
      </c>
      <c r="S3793" s="2">
        <v>0</v>
      </c>
      <c r="T3793" s="2">
        <v>0</v>
      </c>
      <c r="U3793" s="39">
        <v>28.645500000000002</v>
      </c>
      <c r="W3793" s="2" t="s">
        <v>1</v>
      </c>
      <c r="X3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3"/>
      <c r="Z3793"/>
      <c r="AA3793"/>
    </row>
    <row r="3794" spans="5:27" hidden="1">
      <c r="E3794" s="2" t="s">
        <v>8500</v>
      </c>
      <c r="F3794" s="2" t="s">
        <v>8507</v>
      </c>
      <c r="G3794" s="2" t="s">
        <v>1</v>
      </c>
      <c r="H3794" s="2" t="s">
        <v>0</v>
      </c>
      <c r="I3794" s="2" t="s">
        <v>8149</v>
      </c>
      <c r="J3794" s="2" t="s">
        <v>8150</v>
      </c>
      <c r="K3794" s="41">
        <v>1554</v>
      </c>
      <c r="L3794" s="48">
        <v>1554</v>
      </c>
      <c r="M3794" s="49" t="s">
        <v>95</v>
      </c>
      <c r="N3794" s="39" t="s">
        <v>96</v>
      </c>
      <c r="O3794" s="2">
        <v>0</v>
      </c>
      <c r="P3794" s="2">
        <v>0</v>
      </c>
      <c r="Q3794" s="39">
        <v>5.3</v>
      </c>
      <c r="R3794" s="2">
        <v>0.68899999999999995</v>
      </c>
      <c r="S3794" s="2">
        <v>0</v>
      </c>
      <c r="T3794" s="2">
        <v>0</v>
      </c>
      <c r="U3794" s="39">
        <v>5.9889999999999999</v>
      </c>
      <c r="W3794" s="2" t="s">
        <v>1</v>
      </c>
      <c r="X3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4"/>
      <c r="Z3794"/>
      <c r="AA3794"/>
    </row>
    <row r="3795" spans="5:27" hidden="1">
      <c r="E3795" s="2" t="s">
        <v>8500</v>
      </c>
      <c r="F3795" s="2" t="s">
        <v>8507</v>
      </c>
      <c r="G3795" s="2" t="s">
        <v>1</v>
      </c>
      <c r="H3795" s="2" t="s">
        <v>0</v>
      </c>
      <c r="I3795" s="2" t="s">
        <v>8149</v>
      </c>
      <c r="J3795" s="2" t="s">
        <v>8150</v>
      </c>
      <c r="K3795" s="41">
        <v>1555</v>
      </c>
      <c r="L3795" s="48">
        <v>1555</v>
      </c>
      <c r="M3795" s="49" t="s">
        <v>95</v>
      </c>
      <c r="N3795" s="39" t="s">
        <v>96</v>
      </c>
      <c r="O3795" s="2">
        <v>0</v>
      </c>
      <c r="P3795" s="2">
        <v>0</v>
      </c>
      <c r="Q3795" s="39">
        <v>8.36</v>
      </c>
      <c r="R3795" s="2">
        <v>1.0868</v>
      </c>
      <c r="S3795" s="2">
        <v>0</v>
      </c>
      <c r="T3795" s="2">
        <v>0</v>
      </c>
      <c r="U3795" s="39">
        <v>9.4467999999999996</v>
      </c>
      <c r="W3795" s="2" t="s">
        <v>1</v>
      </c>
      <c r="X3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5"/>
      <c r="Z3795"/>
      <c r="AA3795"/>
    </row>
    <row r="3796" spans="5:27" hidden="1">
      <c r="E3796" s="2" t="s">
        <v>8500</v>
      </c>
      <c r="F3796" s="2" t="s">
        <v>8507</v>
      </c>
      <c r="G3796" s="2" t="s">
        <v>1</v>
      </c>
      <c r="H3796" s="2" t="s">
        <v>0</v>
      </c>
      <c r="I3796" s="2" t="s">
        <v>8149</v>
      </c>
      <c r="J3796" s="2" t="s">
        <v>8150</v>
      </c>
      <c r="K3796" s="41">
        <v>1556</v>
      </c>
      <c r="L3796" s="48">
        <v>1556</v>
      </c>
      <c r="M3796" s="49" t="s">
        <v>95</v>
      </c>
      <c r="N3796" s="39" t="s">
        <v>96</v>
      </c>
      <c r="O3796" s="2">
        <v>0</v>
      </c>
      <c r="P3796" s="2">
        <v>0</v>
      </c>
      <c r="Q3796" s="39">
        <v>40.770000000000003</v>
      </c>
      <c r="R3796" s="2">
        <v>5.3001000000000005</v>
      </c>
      <c r="S3796" s="2">
        <v>0</v>
      </c>
      <c r="T3796" s="2">
        <v>0</v>
      </c>
      <c r="U3796" s="39">
        <v>46.070100000000004</v>
      </c>
      <c r="W3796" s="2" t="s">
        <v>1</v>
      </c>
      <c r="X3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6"/>
      <c r="Z3796"/>
      <c r="AA3796"/>
    </row>
    <row r="3797" spans="5:27" hidden="1">
      <c r="E3797" s="2" t="s">
        <v>8500</v>
      </c>
      <c r="F3797" s="2" t="s">
        <v>8507</v>
      </c>
      <c r="G3797" s="2" t="s">
        <v>1</v>
      </c>
      <c r="H3797" s="2" t="s">
        <v>0</v>
      </c>
      <c r="I3797" s="2" t="s">
        <v>8149</v>
      </c>
      <c r="J3797" s="2" t="s">
        <v>8150</v>
      </c>
      <c r="K3797" s="41">
        <v>1557</v>
      </c>
      <c r="L3797" s="48">
        <v>1557</v>
      </c>
      <c r="M3797" s="49" t="s">
        <v>95</v>
      </c>
      <c r="N3797" s="39" t="s">
        <v>96</v>
      </c>
      <c r="O3797" s="2">
        <v>0</v>
      </c>
      <c r="P3797" s="2">
        <v>0</v>
      </c>
      <c r="Q3797" s="39">
        <v>3.55</v>
      </c>
      <c r="R3797" s="2">
        <v>0.46149999999999997</v>
      </c>
      <c r="S3797" s="2">
        <v>0</v>
      </c>
      <c r="T3797" s="2">
        <v>0</v>
      </c>
      <c r="U3797" s="39">
        <v>4.0114999999999998</v>
      </c>
      <c r="W3797" s="2" t="s">
        <v>1</v>
      </c>
      <c r="X3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7"/>
      <c r="Z3797"/>
      <c r="AA3797"/>
    </row>
    <row r="3798" spans="5:27" hidden="1">
      <c r="E3798" s="2" t="s">
        <v>8500</v>
      </c>
      <c r="F3798" s="2" t="s">
        <v>8507</v>
      </c>
      <c r="G3798" s="2" t="s">
        <v>1</v>
      </c>
      <c r="H3798" s="2" t="s">
        <v>0</v>
      </c>
      <c r="I3798" s="2" t="s">
        <v>8149</v>
      </c>
      <c r="J3798" s="2" t="s">
        <v>8150</v>
      </c>
      <c r="K3798" s="41">
        <v>1558</v>
      </c>
      <c r="L3798" s="48">
        <v>1558</v>
      </c>
      <c r="M3798" s="49" t="s">
        <v>95</v>
      </c>
      <c r="N3798" s="39" t="s">
        <v>96</v>
      </c>
      <c r="O3798" s="2">
        <v>0</v>
      </c>
      <c r="P3798" s="2">
        <v>0</v>
      </c>
      <c r="Q3798" s="39">
        <v>19.170000000000002</v>
      </c>
      <c r="R3798" s="2">
        <v>2.4921000000000002</v>
      </c>
      <c r="S3798" s="2">
        <v>0</v>
      </c>
      <c r="T3798" s="2">
        <v>0</v>
      </c>
      <c r="U3798" s="39">
        <v>21.662100000000002</v>
      </c>
      <c r="W3798" s="2" t="s">
        <v>1</v>
      </c>
      <c r="X3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8"/>
      <c r="Z3798"/>
      <c r="AA3798"/>
    </row>
    <row r="3799" spans="5:27" hidden="1">
      <c r="E3799" s="2" t="s">
        <v>8500</v>
      </c>
      <c r="F3799" s="2" t="s">
        <v>8507</v>
      </c>
      <c r="G3799" s="2" t="s">
        <v>1</v>
      </c>
      <c r="H3799" s="2" t="s">
        <v>0</v>
      </c>
      <c r="I3799" s="2" t="s">
        <v>8149</v>
      </c>
      <c r="J3799" s="2" t="s">
        <v>8150</v>
      </c>
      <c r="K3799" s="41">
        <v>1559</v>
      </c>
      <c r="L3799" s="48">
        <v>1559</v>
      </c>
      <c r="M3799" s="49" t="s">
        <v>95</v>
      </c>
      <c r="N3799" s="39" t="s">
        <v>96</v>
      </c>
      <c r="O3799" s="2">
        <v>0</v>
      </c>
      <c r="P3799" s="2">
        <v>0</v>
      </c>
      <c r="Q3799" s="39">
        <v>23.1</v>
      </c>
      <c r="R3799" s="2">
        <v>3.0030000000000001</v>
      </c>
      <c r="S3799" s="2">
        <v>0</v>
      </c>
      <c r="T3799" s="2">
        <v>0</v>
      </c>
      <c r="U3799" s="39">
        <v>26.103000000000002</v>
      </c>
      <c r="W3799" s="2" t="s">
        <v>1</v>
      </c>
      <c r="X3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799"/>
      <c r="Z3799"/>
      <c r="AA3799"/>
    </row>
    <row r="3800" spans="5:27" hidden="1">
      <c r="E3800" s="2" t="s">
        <v>8500</v>
      </c>
      <c r="F3800" s="2" t="s">
        <v>8507</v>
      </c>
      <c r="G3800" s="2" t="s">
        <v>1</v>
      </c>
      <c r="H3800" s="2" t="s">
        <v>0</v>
      </c>
      <c r="I3800" s="2" t="s">
        <v>8149</v>
      </c>
      <c r="J3800" s="2" t="s">
        <v>8150</v>
      </c>
      <c r="K3800" s="41">
        <v>1560</v>
      </c>
      <c r="L3800" s="48">
        <v>1560</v>
      </c>
      <c r="M3800" s="49" t="s">
        <v>95</v>
      </c>
      <c r="N3800" s="39" t="s">
        <v>96</v>
      </c>
      <c r="O3800" s="2">
        <v>0</v>
      </c>
      <c r="P3800" s="2">
        <v>0</v>
      </c>
      <c r="Q3800" s="39">
        <v>7.7</v>
      </c>
      <c r="R3800" s="2">
        <v>1.0010000000000001</v>
      </c>
      <c r="S3800" s="2">
        <v>0</v>
      </c>
      <c r="T3800" s="2">
        <v>0</v>
      </c>
      <c r="U3800" s="39">
        <v>8.7010000000000005</v>
      </c>
      <c r="W3800" s="2" t="s">
        <v>1</v>
      </c>
      <c r="X3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0"/>
      <c r="Z3800"/>
      <c r="AA3800"/>
    </row>
    <row r="3801" spans="5:27" hidden="1">
      <c r="E3801" s="2" t="s">
        <v>8500</v>
      </c>
      <c r="F3801" s="2" t="s">
        <v>8507</v>
      </c>
      <c r="G3801" s="2" t="s">
        <v>1</v>
      </c>
      <c r="H3801" s="2" t="s">
        <v>0</v>
      </c>
      <c r="I3801" s="2" t="s">
        <v>8149</v>
      </c>
      <c r="J3801" s="2" t="s">
        <v>8150</v>
      </c>
      <c r="K3801" s="41">
        <v>1561</v>
      </c>
      <c r="L3801" s="48">
        <v>1561</v>
      </c>
      <c r="M3801" s="49" t="s">
        <v>95</v>
      </c>
      <c r="N3801" s="39" t="s">
        <v>96</v>
      </c>
      <c r="O3801" s="2">
        <v>0</v>
      </c>
      <c r="P3801" s="2">
        <v>0</v>
      </c>
      <c r="Q3801" s="39">
        <v>5.3</v>
      </c>
      <c r="R3801" s="2">
        <v>0.68899999999999995</v>
      </c>
      <c r="S3801" s="2">
        <v>0</v>
      </c>
      <c r="T3801" s="2">
        <v>0</v>
      </c>
      <c r="U3801" s="39">
        <v>5.9889999999999999</v>
      </c>
      <c r="W3801" s="2" t="s">
        <v>1</v>
      </c>
      <c r="X3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1"/>
      <c r="Z3801"/>
      <c r="AA3801"/>
    </row>
    <row r="3802" spans="5:27" hidden="1">
      <c r="E3802" s="2" t="s">
        <v>8500</v>
      </c>
      <c r="F3802" s="2" t="s">
        <v>8507</v>
      </c>
      <c r="G3802" s="2" t="s">
        <v>1</v>
      </c>
      <c r="H3802" s="2" t="s">
        <v>0</v>
      </c>
      <c r="I3802" s="2" t="s">
        <v>8149</v>
      </c>
      <c r="J3802" s="2" t="s">
        <v>8150</v>
      </c>
      <c r="K3802" s="41">
        <v>1562</v>
      </c>
      <c r="L3802" s="48">
        <v>1562</v>
      </c>
      <c r="M3802" s="49" t="s">
        <v>95</v>
      </c>
      <c r="N3802" s="39" t="s">
        <v>96</v>
      </c>
      <c r="O3802" s="2">
        <v>0</v>
      </c>
      <c r="P3802" s="2">
        <v>0</v>
      </c>
      <c r="Q3802" s="39">
        <v>26.59</v>
      </c>
      <c r="R3802" s="2">
        <v>3.4567000000000001</v>
      </c>
      <c r="S3802" s="2">
        <v>0</v>
      </c>
      <c r="T3802" s="2">
        <v>0</v>
      </c>
      <c r="U3802" s="39">
        <v>30.046700000000001</v>
      </c>
      <c r="W3802" s="2" t="s">
        <v>1</v>
      </c>
      <c r="X3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2"/>
      <c r="Z3802"/>
      <c r="AA3802"/>
    </row>
    <row r="3803" spans="5:27" hidden="1">
      <c r="E3803" s="2" t="s">
        <v>8500</v>
      </c>
      <c r="F3803" s="2" t="s">
        <v>8507</v>
      </c>
      <c r="G3803" s="2" t="s">
        <v>1</v>
      </c>
      <c r="H3803" s="2" t="s">
        <v>0</v>
      </c>
      <c r="I3803" s="2" t="s">
        <v>8149</v>
      </c>
      <c r="J3803" s="2" t="s">
        <v>8150</v>
      </c>
      <c r="K3803" s="41">
        <v>1563</v>
      </c>
      <c r="L3803" s="48">
        <v>1563</v>
      </c>
      <c r="M3803" s="49" t="s">
        <v>95</v>
      </c>
      <c r="N3803" s="39" t="s">
        <v>96</v>
      </c>
      <c r="O3803" s="2">
        <v>0</v>
      </c>
      <c r="P3803" s="2">
        <v>0</v>
      </c>
      <c r="Q3803" s="39">
        <v>8.36</v>
      </c>
      <c r="R3803" s="2">
        <v>1.0868</v>
      </c>
      <c r="S3803" s="2">
        <v>0</v>
      </c>
      <c r="T3803" s="2">
        <v>0</v>
      </c>
      <c r="U3803" s="39">
        <v>9.4467999999999996</v>
      </c>
      <c r="W3803" s="2" t="s">
        <v>1</v>
      </c>
      <c r="X3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3"/>
      <c r="Z3803"/>
      <c r="AA3803"/>
    </row>
    <row r="3804" spans="5:27" hidden="1">
      <c r="E3804" s="2" t="s">
        <v>8500</v>
      </c>
      <c r="F3804" s="2" t="s">
        <v>8507</v>
      </c>
      <c r="G3804" s="2" t="s">
        <v>1</v>
      </c>
      <c r="H3804" s="2" t="s">
        <v>0</v>
      </c>
      <c r="I3804" s="2" t="s">
        <v>8149</v>
      </c>
      <c r="J3804" s="2" t="s">
        <v>8150</v>
      </c>
      <c r="K3804" s="41">
        <v>1564</v>
      </c>
      <c r="L3804" s="48">
        <v>1564</v>
      </c>
      <c r="M3804" s="49" t="s">
        <v>95</v>
      </c>
      <c r="N3804" s="39" t="s">
        <v>96</v>
      </c>
      <c r="O3804" s="2">
        <v>0</v>
      </c>
      <c r="P3804" s="2">
        <v>0</v>
      </c>
      <c r="Q3804" s="39">
        <v>12.54</v>
      </c>
      <c r="R3804" s="2">
        <v>1.6301999999999999</v>
      </c>
      <c r="S3804" s="2">
        <v>0</v>
      </c>
      <c r="T3804" s="2">
        <v>0</v>
      </c>
      <c r="U3804" s="39">
        <v>14.170199999999999</v>
      </c>
      <c r="W3804" s="2" t="s">
        <v>1</v>
      </c>
      <c r="X3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4"/>
      <c r="Z3804"/>
      <c r="AA3804"/>
    </row>
    <row r="3805" spans="5:27" hidden="1">
      <c r="E3805" s="2" t="s">
        <v>8500</v>
      </c>
      <c r="F3805" s="2" t="s">
        <v>8507</v>
      </c>
      <c r="G3805" s="2" t="s">
        <v>1</v>
      </c>
      <c r="H3805" s="2" t="s">
        <v>0</v>
      </c>
      <c r="I3805" s="2" t="s">
        <v>8149</v>
      </c>
      <c r="J3805" s="2" t="s">
        <v>8150</v>
      </c>
      <c r="K3805" s="41">
        <v>1565</v>
      </c>
      <c r="L3805" s="48">
        <v>1565</v>
      </c>
      <c r="M3805" s="49" t="s">
        <v>95</v>
      </c>
      <c r="N3805" s="39" t="s">
        <v>96</v>
      </c>
      <c r="O3805" s="2">
        <v>0</v>
      </c>
      <c r="P3805" s="2">
        <v>0</v>
      </c>
      <c r="Q3805" s="39">
        <v>14.75</v>
      </c>
      <c r="R3805" s="2">
        <v>1.9175</v>
      </c>
      <c r="S3805" s="2">
        <v>0</v>
      </c>
      <c r="T3805" s="2">
        <v>0</v>
      </c>
      <c r="U3805" s="39">
        <v>16.6675</v>
      </c>
      <c r="W3805" s="2" t="s">
        <v>1</v>
      </c>
      <c r="X3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5"/>
      <c r="Z3805"/>
      <c r="AA3805"/>
    </row>
    <row r="3806" spans="5:27" hidden="1">
      <c r="E3806" s="2" t="s">
        <v>8500</v>
      </c>
      <c r="F3806" s="2" t="s">
        <v>8507</v>
      </c>
      <c r="G3806" s="2" t="s">
        <v>1</v>
      </c>
      <c r="H3806" s="2" t="s">
        <v>0</v>
      </c>
      <c r="I3806" s="2" t="s">
        <v>8149</v>
      </c>
      <c r="J3806" s="2" t="s">
        <v>8150</v>
      </c>
      <c r="K3806" s="41">
        <v>1566</v>
      </c>
      <c r="L3806" s="48">
        <v>1566</v>
      </c>
      <c r="M3806" s="49" t="s">
        <v>81</v>
      </c>
      <c r="N3806" s="39" t="s">
        <v>82</v>
      </c>
      <c r="O3806" s="2">
        <v>0</v>
      </c>
      <c r="P3806" s="2">
        <v>0</v>
      </c>
      <c r="Q3806" s="39">
        <v>51747.78</v>
      </c>
      <c r="R3806" s="2">
        <v>6727.2114000000001</v>
      </c>
      <c r="S3806" s="2">
        <v>0</v>
      </c>
      <c r="T3806" s="2">
        <v>0</v>
      </c>
      <c r="U3806" s="39">
        <v>58474.991399999999</v>
      </c>
      <c r="W3806" s="2" t="s">
        <v>1</v>
      </c>
      <c r="X3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6"/>
      <c r="Z3806"/>
      <c r="AA3806"/>
    </row>
    <row r="3807" spans="5:27" hidden="1">
      <c r="E3807" s="2" t="s">
        <v>8500</v>
      </c>
      <c r="F3807" s="2" t="s">
        <v>8507</v>
      </c>
      <c r="G3807" s="2" t="s">
        <v>1</v>
      </c>
      <c r="H3807" s="2" t="s">
        <v>0</v>
      </c>
      <c r="I3807" s="2" t="s">
        <v>8149</v>
      </c>
      <c r="J3807" s="2" t="s">
        <v>8150</v>
      </c>
      <c r="K3807" s="41">
        <v>1567</v>
      </c>
      <c r="L3807" s="48">
        <v>1567</v>
      </c>
      <c r="M3807" s="49" t="s">
        <v>95</v>
      </c>
      <c r="N3807" s="39" t="s">
        <v>96</v>
      </c>
      <c r="O3807" s="2">
        <v>0</v>
      </c>
      <c r="P3807" s="2">
        <v>0</v>
      </c>
      <c r="Q3807" s="39">
        <v>21.2</v>
      </c>
      <c r="R3807" s="2">
        <v>2.7559999999999998</v>
      </c>
      <c r="S3807" s="2">
        <v>0</v>
      </c>
      <c r="T3807" s="2">
        <v>0</v>
      </c>
      <c r="U3807" s="39">
        <v>23.956</v>
      </c>
      <c r="W3807" s="2" t="s">
        <v>1</v>
      </c>
      <c r="X3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7"/>
      <c r="Z3807"/>
      <c r="AA3807"/>
    </row>
    <row r="3808" spans="5:27" hidden="1">
      <c r="E3808" s="2" t="s">
        <v>8500</v>
      </c>
      <c r="F3808" s="2" t="s">
        <v>8507</v>
      </c>
      <c r="G3808" s="2" t="s">
        <v>1</v>
      </c>
      <c r="H3808" s="2" t="s">
        <v>0</v>
      </c>
      <c r="I3808" s="2" t="s">
        <v>8149</v>
      </c>
      <c r="J3808" s="2" t="s">
        <v>8150</v>
      </c>
      <c r="K3808" s="41">
        <v>1568</v>
      </c>
      <c r="L3808" s="48">
        <v>1568</v>
      </c>
      <c r="M3808" s="49" t="s">
        <v>95</v>
      </c>
      <c r="N3808" s="39" t="s">
        <v>96</v>
      </c>
      <c r="O3808" s="2">
        <v>0</v>
      </c>
      <c r="P3808" s="2">
        <v>0</v>
      </c>
      <c r="Q3808" s="39">
        <v>5.3</v>
      </c>
      <c r="R3808" s="2">
        <v>0.68899999999999995</v>
      </c>
      <c r="S3808" s="2">
        <v>0</v>
      </c>
      <c r="T3808" s="2">
        <v>0</v>
      </c>
      <c r="U3808" s="39">
        <v>5.9889999999999999</v>
      </c>
      <c r="W3808" s="2" t="s">
        <v>1</v>
      </c>
      <c r="X3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8"/>
      <c r="Z3808"/>
      <c r="AA3808"/>
    </row>
    <row r="3809" spans="5:27" hidden="1">
      <c r="E3809" s="2" t="s">
        <v>8500</v>
      </c>
      <c r="F3809" s="2" t="s">
        <v>8507</v>
      </c>
      <c r="G3809" s="2" t="s">
        <v>1</v>
      </c>
      <c r="H3809" s="2" t="s">
        <v>0</v>
      </c>
      <c r="I3809" s="2" t="s">
        <v>8149</v>
      </c>
      <c r="J3809" s="2" t="s">
        <v>8150</v>
      </c>
      <c r="K3809" s="41">
        <v>1569</v>
      </c>
      <c r="L3809" s="48">
        <v>1569</v>
      </c>
      <c r="M3809" s="49" t="s">
        <v>95</v>
      </c>
      <c r="N3809" s="39" t="s">
        <v>96</v>
      </c>
      <c r="O3809" s="2">
        <v>0</v>
      </c>
      <c r="P3809" s="2">
        <v>0</v>
      </c>
      <c r="Q3809" s="39">
        <v>8.3000000000000007</v>
      </c>
      <c r="R3809" s="2">
        <v>1.08</v>
      </c>
      <c r="S3809" s="2">
        <v>0</v>
      </c>
      <c r="T3809" s="2">
        <v>0</v>
      </c>
      <c r="U3809" s="39">
        <v>9.3800000000000008</v>
      </c>
      <c r="W3809" s="2" t="s">
        <v>1</v>
      </c>
      <c r="X3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09"/>
      <c r="Z3809"/>
      <c r="AA3809"/>
    </row>
    <row r="3810" spans="5:27" hidden="1">
      <c r="E3810" s="2" t="s">
        <v>8500</v>
      </c>
      <c r="F3810" s="2" t="s">
        <v>8507</v>
      </c>
      <c r="G3810" s="2" t="s">
        <v>1</v>
      </c>
      <c r="H3810" s="2" t="s">
        <v>0</v>
      </c>
      <c r="I3810" s="2" t="s">
        <v>8149</v>
      </c>
      <c r="J3810" s="2" t="s">
        <v>8150</v>
      </c>
      <c r="K3810" s="41">
        <v>1570</v>
      </c>
      <c r="L3810" s="48">
        <v>1570</v>
      </c>
      <c r="M3810" s="49" t="s">
        <v>95</v>
      </c>
      <c r="N3810" s="39" t="s">
        <v>96</v>
      </c>
      <c r="O3810" s="2">
        <v>0</v>
      </c>
      <c r="P3810" s="2">
        <v>0</v>
      </c>
      <c r="Q3810" s="39">
        <v>4.1500000000000004</v>
      </c>
      <c r="R3810" s="2">
        <v>0.53950000000000009</v>
      </c>
      <c r="S3810" s="2">
        <v>0</v>
      </c>
      <c r="T3810" s="2">
        <v>0</v>
      </c>
      <c r="U3810" s="39">
        <v>4.6895000000000007</v>
      </c>
      <c r="W3810" s="2" t="s">
        <v>1</v>
      </c>
      <c r="X3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0"/>
      <c r="Z3810"/>
      <c r="AA3810"/>
    </row>
    <row r="3811" spans="5:27" hidden="1">
      <c r="E3811" s="2" t="s">
        <v>8500</v>
      </c>
      <c r="F3811" s="2" t="s">
        <v>8507</v>
      </c>
      <c r="G3811" s="2" t="s">
        <v>1</v>
      </c>
      <c r="H3811" s="2" t="s">
        <v>0</v>
      </c>
      <c r="I3811" s="2" t="s">
        <v>8149</v>
      </c>
      <c r="J3811" s="2" t="s">
        <v>8150</v>
      </c>
      <c r="K3811" s="41">
        <v>1571</v>
      </c>
      <c r="L3811" s="48">
        <v>1571</v>
      </c>
      <c r="M3811" s="49" t="s">
        <v>95</v>
      </c>
      <c r="N3811" s="39" t="s">
        <v>96</v>
      </c>
      <c r="O3811" s="2">
        <v>0</v>
      </c>
      <c r="P3811" s="2">
        <v>0</v>
      </c>
      <c r="Q3811" s="39">
        <v>5.3</v>
      </c>
      <c r="R3811" s="2">
        <v>0.68899999999999995</v>
      </c>
      <c r="S3811" s="2">
        <v>0</v>
      </c>
      <c r="T3811" s="2">
        <v>0</v>
      </c>
      <c r="U3811" s="39">
        <v>5.9889999999999999</v>
      </c>
      <c r="W3811" s="2" t="s">
        <v>1</v>
      </c>
      <c r="X3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1"/>
      <c r="Z3811"/>
      <c r="AA3811"/>
    </row>
    <row r="3812" spans="5:27" hidden="1">
      <c r="E3812" s="2" t="s">
        <v>8500</v>
      </c>
      <c r="F3812" s="2" t="s">
        <v>8507</v>
      </c>
      <c r="G3812" s="2" t="s">
        <v>1</v>
      </c>
      <c r="H3812" s="2" t="s">
        <v>0</v>
      </c>
      <c r="I3812" s="2" t="s">
        <v>8149</v>
      </c>
      <c r="J3812" s="2" t="s">
        <v>8150</v>
      </c>
      <c r="K3812" s="41">
        <v>1572</v>
      </c>
      <c r="L3812" s="48">
        <v>1572</v>
      </c>
      <c r="M3812" s="49" t="s">
        <v>95</v>
      </c>
      <c r="N3812" s="39" t="s">
        <v>96</v>
      </c>
      <c r="O3812" s="2">
        <v>0</v>
      </c>
      <c r="P3812" s="2">
        <v>0</v>
      </c>
      <c r="Q3812" s="39">
        <v>8.36</v>
      </c>
      <c r="R3812" s="2">
        <v>1.0868</v>
      </c>
      <c r="S3812" s="2">
        <v>0</v>
      </c>
      <c r="T3812" s="2">
        <v>0</v>
      </c>
      <c r="U3812" s="39">
        <v>9.4467999999999996</v>
      </c>
      <c r="W3812" s="2" t="s">
        <v>1</v>
      </c>
      <c r="X3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2"/>
      <c r="Z3812"/>
      <c r="AA3812"/>
    </row>
    <row r="3813" spans="5:27" hidden="1">
      <c r="E3813" s="2" t="s">
        <v>8500</v>
      </c>
      <c r="F3813" s="2" t="s">
        <v>8507</v>
      </c>
      <c r="G3813" s="2" t="s">
        <v>1</v>
      </c>
      <c r="H3813" s="2" t="s">
        <v>0</v>
      </c>
      <c r="I3813" s="2" t="s">
        <v>8149</v>
      </c>
      <c r="J3813" s="2" t="s">
        <v>8150</v>
      </c>
      <c r="K3813" s="41">
        <v>1573</v>
      </c>
      <c r="L3813" s="48">
        <v>1573</v>
      </c>
      <c r="M3813" s="49" t="s">
        <v>95</v>
      </c>
      <c r="N3813" s="39" t="s">
        <v>96</v>
      </c>
      <c r="O3813" s="2">
        <v>0</v>
      </c>
      <c r="P3813" s="2">
        <v>0</v>
      </c>
      <c r="Q3813" s="39">
        <v>29.56</v>
      </c>
      <c r="R3813" s="2">
        <v>3.8428</v>
      </c>
      <c r="S3813" s="2">
        <v>0</v>
      </c>
      <c r="T3813" s="2">
        <v>0</v>
      </c>
      <c r="U3813" s="39">
        <v>33.402799999999999</v>
      </c>
      <c r="W3813" s="2" t="s">
        <v>1</v>
      </c>
      <c r="X3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3"/>
      <c r="Z3813"/>
      <c r="AA3813"/>
    </row>
    <row r="3814" spans="5:27" hidden="1">
      <c r="E3814" s="2" t="s">
        <v>8500</v>
      </c>
      <c r="F3814" s="2" t="s">
        <v>8507</v>
      </c>
      <c r="G3814" s="2" t="s">
        <v>1</v>
      </c>
      <c r="H3814" s="2" t="s">
        <v>0</v>
      </c>
      <c r="I3814" s="2" t="s">
        <v>8149</v>
      </c>
      <c r="J3814" s="2" t="s">
        <v>8150</v>
      </c>
      <c r="K3814" s="41">
        <v>1574</v>
      </c>
      <c r="L3814" s="48">
        <v>1574</v>
      </c>
      <c r="M3814" s="49" t="s">
        <v>95</v>
      </c>
      <c r="N3814" s="39" t="s">
        <v>96</v>
      </c>
      <c r="O3814" s="2">
        <v>0</v>
      </c>
      <c r="P3814" s="2">
        <v>0</v>
      </c>
      <c r="Q3814" s="39">
        <v>34.78</v>
      </c>
      <c r="R3814" s="2">
        <v>4.5213999999999999</v>
      </c>
      <c r="S3814" s="2">
        <v>0</v>
      </c>
      <c r="T3814" s="2">
        <v>0</v>
      </c>
      <c r="U3814" s="39">
        <v>39.301400000000001</v>
      </c>
      <c r="W3814" s="2" t="s">
        <v>1</v>
      </c>
      <c r="X3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4"/>
      <c r="Z3814"/>
      <c r="AA3814"/>
    </row>
    <row r="3815" spans="5:27" hidden="1">
      <c r="E3815" s="2" t="s">
        <v>8500</v>
      </c>
      <c r="F3815" s="2" t="s">
        <v>8507</v>
      </c>
      <c r="G3815" s="2" t="s">
        <v>1</v>
      </c>
      <c r="H3815" s="2" t="s">
        <v>0</v>
      </c>
      <c r="I3815" s="2" t="s">
        <v>8149</v>
      </c>
      <c r="J3815" s="2" t="s">
        <v>8150</v>
      </c>
      <c r="K3815" s="41">
        <v>1575</v>
      </c>
      <c r="L3815" s="48">
        <v>1575</v>
      </c>
      <c r="M3815" s="49" t="s">
        <v>95</v>
      </c>
      <c r="N3815" s="39" t="s">
        <v>96</v>
      </c>
      <c r="O3815" s="2">
        <v>0</v>
      </c>
      <c r="P3815" s="2">
        <v>0</v>
      </c>
      <c r="Q3815" s="39">
        <v>13.27</v>
      </c>
      <c r="R3815" s="2">
        <v>1.7251000000000001</v>
      </c>
      <c r="S3815" s="2">
        <v>0</v>
      </c>
      <c r="T3815" s="2">
        <v>0</v>
      </c>
      <c r="U3815" s="39">
        <v>14.995099999999999</v>
      </c>
      <c r="W3815" s="2" t="s">
        <v>1</v>
      </c>
      <c r="X3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5"/>
      <c r="Z3815"/>
      <c r="AA3815"/>
    </row>
    <row r="3816" spans="5:27" hidden="1">
      <c r="E3816" s="2" t="s">
        <v>8500</v>
      </c>
      <c r="F3816" s="2" t="s">
        <v>8507</v>
      </c>
      <c r="G3816" s="2" t="s">
        <v>1</v>
      </c>
      <c r="H3816" s="2" t="s">
        <v>0</v>
      </c>
      <c r="I3816" s="2" t="s">
        <v>8149</v>
      </c>
      <c r="J3816" s="2" t="s">
        <v>8150</v>
      </c>
      <c r="K3816" s="41">
        <v>1576</v>
      </c>
      <c r="L3816" s="48">
        <v>1576</v>
      </c>
      <c r="M3816" s="49" t="s">
        <v>95</v>
      </c>
      <c r="N3816" s="39" t="s">
        <v>96</v>
      </c>
      <c r="O3816" s="2">
        <v>0</v>
      </c>
      <c r="P3816" s="2">
        <v>0</v>
      </c>
      <c r="Q3816" s="39">
        <v>45.53</v>
      </c>
      <c r="R3816" s="2">
        <v>5.9189000000000007</v>
      </c>
      <c r="S3816" s="2">
        <v>0</v>
      </c>
      <c r="T3816" s="2">
        <v>0</v>
      </c>
      <c r="U3816" s="39">
        <v>51.448900000000002</v>
      </c>
      <c r="W3816" s="2" t="s">
        <v>1</v>
      </c>
      <c r="X3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6"/>
      <c r="Z3816"/>
      <c r="AA3816"/>
    </row>
    <row r="3817" spans="5:27" hidden="1">
      <c r="E3817" s="2" t="s">
        <v>8500</v>
      </c>
      <c r="F3817" s="2" t="s">
        <v>8507</v>
      </c>
      <c r="G3817" s="2" t="s">
        <v>1</v>
      </c>
      <c r="H3817" s="2" t="s">
        <v>0</v>
      </c>
      <c r="I3817" s="2" t="s">
        <v>8149</v>
      </c>
      <c r="J3817" s="2" t="s">
        <v>8150</v>
      </c>
      <c r="K3817" s="41">
        <v>1577</v>
      </c>
      <c r="L3817" s="48">
        <v>1577</v>
      </c>
      <c r="M3817" s="49" t="s">
        <v>95</v>
      </c>
      <c r="N3817" s="39" t="s">
        <v>96</v>
      </c>
      <c r="O3817" s="2">
        <v>0</v>
      </c>
      <c r="P3817" s="2">
        <v>0</v>
      </c>
      <c r="Q3817" s="39">
        <v>21.2</v>
      </c>
      <c r="R3817" s="2">
        <v>2.7559999999999998</v>
      </c>
      <c r="S3817" s="2">
        <v>0</v>
      </c>
      <c r="T3817" s="2">
        <v>0</v>
      </c>
      <c r="U3817" s="39">
        <v>23.956</v>
      </c>
      <c r="W3817" s="2" t="s">
        <v>1</v>
      </c>
      <c r="X3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7"/>
      <c r="Z3817"/>
      <c r="AA3817"/>
    </row>
    <row r="3818" spans="5:27" hidden="1">
      <c r="E3818" s="2" t="s">
        <v>8500</v>
      </c>
      <c r="F3818" s="2" t="s">
        <v>8507</v>
      </c>
      <c r="G3818" s="2" t="s">
        <v>1</v>
      </c>
      <c r="H3818" s="2" t="s">
        <v>0</v>
      </c>
      <c r="I3818" s="2" t="s">
        <v>8149</v>
      </c>
      <c r="J3818" s="2" t="s">
        <v>8150</v>
      </c>
      <c r="K3818" s="41">
        <v>1578</v>
      </c>
      <c r="L3818" s="48">
        <v>1578</v>
      </c>
      <c r="M3818" s="49" t="s">
        <v>95</v>
      </c>
      <c r="N3818" s="39" t="s">
        <v>96</v>
      </c>
      <c r="O3818" s="2">
        <v>0</v>
      </c>
      <c r="P3818" s="2">
        <v>0</v>
      </c>
      <c r="Q3818" s="39">
        <v>29.49</v>
      </c>
      <c r="R3818" s="2">
        <v>3.8336999999999999</v>
      </c>
      <c r="S3818" s="2">
        <v>0</v>
      </c>
      <c r="T3818" s="2">
        <v>0</v>
      </c>
      <c r="U3818" s="39">
        <v>33.323699999999995</v>
      </c>
      <c r="W3818" s="2" t="s">
        <v>1</v>
      </c>
      <c r="X3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8"/>
      <c r="Z3818"/>
      <c r="AA3818"/>
    </row>
    <row r="3819" spans="5:27" hidden="1">
      <c r="E3819" s="2" t="s">
        <v>8500</v>
      </c>
      <c r="F3819" s="2" t="s">
        <v>8507</v>
      </c>
      <c r="G3819" s="2" t="s">
        <v>1</v>
      </c>
      <c r="H3819" s="2" t="s">
        <v>0</v>
      </c>
      <c r="I3819" s="2" t="s">
        <v>8149</v>
      </c>
      <c r="J3819" s="2" t="s">
        <v>8150</v>
      </c>
      <c r="K3819" s="41">
        <v>1579</v>
      </c>
      <c r="L3819" s="48">
        <v>1579</v>
      </c>
      <c r="M3819" s="49" t="s">
        <v>95</v>
      </c>
      <c r="N3819" s="39" t="s">
        <v>96</v>
      </c>
      <c r="O3819" s="2">
        <v>0</v>
      </c>
      <c r="P3819" s="2">
        <v>0</v>
      </c>
      <c r="Q3819" s="39">
        <v>4.1500000000000004</v>
      </c>
      <c r="R3819" s="2">
        <v>0.53950000000000009</v>
      </c>
      <c r="S3819" s="2">
        <v>0</v>
      </c>
      <c r="T3819" s="2">
        <v>0</v>
      </c>
      <c r="U3819" s="39">
        <v>4.6895000000000007</v>
      </c>
      <c r="W3819" s="2" t="s">
        <v>1</v>
      </c>
      <c r="X3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19"/>
      <c r="Z3819"/>
      <c r="AA3819"/>
    </row>
    <row r="3820" spans="5:27" hidden="1">
      <c r="E3820" s="2" t="s">
        <v>8500</v>
      </c>
      <c r="F3820" s="2" t="s">
        <v>8507</v>
      </c>
      <c r="G3820" s="2" t="s">
        <v>1</v>
      </c>
      <c r="H3820" s="2" t="s">
        <v>0</v>
      </c>
      <c r="I3820" s="2" t="s">
        <v>8149</v>
      </c>
      <c r="J3820" s="2" t="s">
        <v>8150</v>
      </c>
      <c r="K3820" s="41">
        <v>1580</v>
      </c>
      <c r="L3820" s="48">
        <v>1580</v>
      </c>
      <c r="M3820" s="49" t="s">
        <v>95</v>
      </c>
      <c r="N3820" s="39" t="s">
        <v>96</v>
      </c>
      <c r="O3820" s="2">
        <v>0</v>
      </c>
      <c r="P3820" s="2">
        <v>0</v>
      </c>
      <c r="Q3820" s="39">
        <v>19.45</v>
      </c>
      <c r="R3820" s="2">
        <v>2.5285000000000002</v>
      </c>
      <c r="S3820" s="2">
        <v>0</v>
      </c>
      <c r="T3820" s="2">
        <v>0</v>
      </c>
      <c r="U3820" s="39">
        <v>21.9785</v>
      </c>
      <c r="W3820" s="2" t="s">
        <v>1</v>
      </c>
      <c r="X3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0"/>
      <c r="Z3820"/>
      <c r="AA3820"/>
    </row>
    <row r="3821" spans="5:27" hidden="1">
      <c r="E3821" s="2" t="s">
        <v>8500</v>
      </c>
      <c r="F3821" s="2" t="s">
        <v>8507</v>
      </c>
      <c r="G3821" s="2" t="s">
        <v>1</v>
      </c>
      <c r="H3821" s="2" t="s">
        <v>0</v>
      </c>
      <c r="I3821" s="2" t="s">
        <v>8149</v>
      </c>
      <c r="J3821" s="2" t="s">
        <v>8150</v>
      </c>
      <c r="K3821" s="41">
        <v>1581</v>
      </c>
      <c r="L3821" s="48">
        <v>1581</v>
      </c>
      <c r="M3821" s="49" t="s">
        <v>95</v>
      </c>
      <c r="N3821" s="39" t="s">
        <v>96</v>
      </c>
      <c r="O3821" s="2">
        <v>0</v>
      </c>
      <c r="P3821" s="2">
        <v>0</v>
      </c>
      <c r="Q3821" s="39">
        <v>5.3</v>
      </c>
      <c r="R3821" s="2">
        <v>0.68899999999999995</v>
      </c>
      <c r="S3821" s="2">
        <v>0</v>
      </c>
      <c r="T3821" s="2">
        <v>0</v>
      </c>
      <c r="U3821" s="39">
        <v>5.9889999999999999</v>
      </c>
      <c r="W3821" s="2" t="s">
        <v>1</v>
      </c>
      <c r="X3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1"/>
      <c r="Z3821"/>
      <c r="AA3821"/>
    </row>
    <row r="3822" spans="5:27" hidden="1">
      <c r="E3822" s="2" t="s">
        <v>8500</v>
      </c>
      <c r="F3822" s="2" t="s">
        <v>8507</v>
      </c>
      <c r="G3822" s="2" t="s">
        <v>1</v>
      </c>
      <c r="H3822" s="2" t="s">
        <v>0</v>
      </c>
      <c r="I3822" s="2" t="s">
        <v>8149</v>
      </c>
      <c r="J3822" s="2" t="s">
        <v>8150</v>
      </c>
      <c r="K3822" s="41">
        <v>1582</v>
      </c>
      <c r="L3822" s="48">
        <v>1582</v>
      </c>
      <c r="M3822" s="49" t="s">
        <v>95</v>
      </c>
      <c r="N3822" s="39" t="s">
        <v>96</v>
      </c>
      <c r="O3822" s="2">
        <v>0</v>
      </c>
      <c r="P3822" s="2">
        <v>0</v>
      </c>
      <c r="Q3822" s="39">
        <v>5.3</v>
      </c>
      <c r="R3822" s="2">
        <v>0.68899999999999995</v>
      </c>
      <c r="S3822" s="2">
        <v>0</v>
      </c>
      <c r="T3822" s="2">
        <v>0</v>
      </c>
      <c r="U3822" s="39">
        <v>5.9889999999999999</v>
      </c>
      <c r="W3822" s="2" t="s">
        <v>1</v>
      </c>
      <c r="X3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2"/>
      <c r="Z3822"/>
      <c r="AA3822"/>
    </row>
    <row r="3823" spans="5:27" hidden="1">
      <c r="E3823" s="2" t="s">
        <v>8500</v>
      </c>
      <c r="F3823" s="2" t="s">
        <v>8507</v>
      </c>
      <c r="G3823" s="2" t="s">
        <v>1</v>
      </c>
      <c r="H3823" s="2" t="s">
        <v>0</v>
      </c>
      <c r="I3823" s="2" t="s">
        <v>8149</v>
      </c>
      <c r="J3823" s="2" t="s">
        <v>8150</v>
      </c>
      <c r="K3823" s="41">
        <v>1583</v>
      </c>
      <c r="L3823" s="48">
        <v>1583</v>
      </c>
      <c r="M3823" s="49" t="s">
        <v>95</v>
      </c>
      <c r="N3823" s="39" t="s">
        <v>96</v>
      </c>
      <c r="O3823" s="2">
        <v>0</v>
      </c>
      <c r="P3823" s="2">
        <v>0</v>
      </c>
      <c r="Q3823" s="39">
        <v>17.809999999999999</v>
      </c>
      <c r="R3823" s="2">
        <v>2.3152999999999997</v>
      </c>
      <c r="S3823" s="2">
        <v>0</v>
      </c>
      <c r="T3823" s="2">
        <v>0</v>
      </c>
      <c r="U3823" s="39">
        <v>20.125299999999999</v>
      </c>
      <c r="W3823" s="2" t="s">
        <v>1</v>
      </c>
      <c r="X3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3"/>
      <c r="Z3823"/>
      <c r="AA3823"/>
    </row>
    <row r="3824" spans="5:27" hidden="1">
      <c r="E3824" s="2" t="s">
        <v>8500</v>
      </c>
      <c r="F3824" s="2" t="s">
        <v>8507</v>
      </c>
      <c r="G3824" s="2" t="s">
        <v>1</v>
      </c>
      <c r="H3824" s="2" t="s">
        <v>0</v>
      </c>
      <c r="I3824" s="2" t="s">
        <v>8149</v>
      </c>
      <c r="J3824" s="2" t="s">
        <v>8150</v>
      </c>
      <c r="K3824" s="41">
        <v>1584</v>
      </c>
      <c r="L3824" s="48">
        <v>1584</v>
      </c>
      <c r="M3824" s="49" t="s">
        <v>95</v>
      </c>
      <c r="N3824" s="39" t="s">
        <v>96</v>
      </c>
      <c r="O3824" s="2">
        <v>0</v>
      </c>
      <c r="P3824" s="2">
        <v>0</v>
      </c>
      <c r="Q3824" s="39">
        <v>13.2</v>
      </c>
      <c r="R3824" s="2">
        <v>1.716</v>
      </c>
      <c r="S3824" s="2">
        <v>0</v>
      </c>
      <c r="T3824" s="2">
        <v>0</v>
      </c>
      <c r="U3824" s="39">
        <v>14.915999999999999</v>
      </c>
      <c r="W3824" s="2" t="s">
        <v>1</v>
      </c>
      <c r="X3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4"/>
      <c r="Z3824"/>
      <c r="AA3824"/>
    </row>
    <row r="3825" spans="5:27" hidden="1">
      <c r="E3825" s="2" t="s">
        <v>8500</v>
      </c>
      <c r="F3825" s="2" t="s">
        <v>8507</v>
      </c>
      <c r="G3825" s="2" t="s">
        <v>1</v>
      </c>
      <c r="H3825" s="2" t="s">
        <v>0</v>
      </c>
      <c r="I3825" s="2" t="s">
        <v>8149</v>
      </c>
      <c r="J3825" s="2" t="s">
        <v>8150</v>
      </c>
      <c r="K3825" s="41">
        <v>1585</v>
      </c>
      <c r="L3825" s="48">
        <v>1585</v>
      </c>
      <c r="M3825" s="49" t="s">
        <v>95</v>
      </c>
      <c r="N3825" s="39" t="s">
        <v>96</v>
      </c>
      <c r="O3825" s="2">
        <v>0</v>
      </c>
      <c r="P3825" s="2">
        <v>0</v>
      </c>
      <c r="Q3825" s="39">
        <v>9.4499999999999993</v>
      </c>
      <c r="R3825" s="2">
        <v>1.2284999999999999</v>
      </c>
      <c r="S3825" s="2">
        <v>0</v>
      </c>
      <c r="T3825" s="2">
        <v>0</v>
      </c>
      <c r="U3825" s="39">
        <v>10.6785</v>
      </c>
      <c r="W3825" s="2" t="s">
        <v>1</v>
      </c>
      <c r="X3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5"/>
      <c r="Z3825"/>
      <c r="AA3825"/>
    </row>
    <row r="3826" spans="5:27" hidden="1">
      <c r="E3826" s="2" t="s">
        <v>8500</v>
      </c>
      <c r="F3826" s="2" t="s">
        <v>8507</v>
      </c>
      <c r="G3826" s="2" t="s">
        <v>1</v>
      </c>
      <c r="H3826" s="2" t="s">
        <v>0</v>
      </c>
      <c r="I3826" s="2" t="s">
        <v>8149</v>
      </c>
      <c r="J3826" s="2" t="s">
        <v>8150</v>
      </c>
      <c r="K3826" s="41">
        <v>1586</v>
      </c>
      <c r="L3826" s="48">
        <v>1586</v>
      </c>
      <c r="M3826" s="49" t="s">
        <v>95</v>
      </c>
      <c r="N3826" s="39" t="s">
        <v>96</v>
      </c>
      <c r="O3826" s="2">
        <v>0</v>
      </c>
      <c r="P3826" s="2">
        <v>0</v>
      </c>
      <c r="Q3826" s="39">
        <v>4.1500000000000004</v>
      </c>
      <c r="R3826" s="2">
        <v>0.53950000000000009</v>
      </c>
      <c r="S3826" s="2">
        <v>0</v>
      </c>
      <c r="T3826" s="2">
        <v>0</v>
      </c>
      <c r="U3826" s="39">
        <v>4.6895000000000007</v>
      </c>
      <c r="W3826" s="2" t="s">
        <v>1</v>
      </c>
      <c r="X3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6"/>
      <c r="Z3826"/>
      <c r="AA3826"/>
    </row>
    <row r="3827" spans="5:27" hidden="1">
      <c r="E3827" s="2" t="s">
        <v>8500</v>
      </c>
      <c r="F3827" s="2" t="s">
        <v>8507</v>
      </c>
      <c r="G3827" s="2" t="s">
        <v>1</v>
      </c>
      <c r="H3827" s="2" t="s">
        <v>0</v>
      </c>
      <c r="I3827" s="2" t="s">
        <v>8149</v>
      </c>
      <c r="J3827" s="2" t="s">
        <v>8150</v>
      </c>
      <c r="K3827" s="41">
        <v>1587</v>
      </c>
      <c r="L3827" s="48">
        <v>1587</v>
      </c>
      <c r="M3827" s="49" t="s">
        <v>95</v>
      </c>
      <c r="N3827" s="39" t="s">
        <v>96</v>
      </c>
      <c r="O3827" s="2">
        <v>0</v>
      </c>
      <c r="P3827" s="2">
        <v>0</v>
      </c>
      <c r="Q3827" s="39">
        <v>12.51</v>
      </c>
      <c r="R3827" s="2">
        <v>1.6263000000000001</v>
      </c>
      <c r="S3827" s="2">
        <v>0</v>
      </c>
      <c r="T3827" s="2">
        <v>0</v>
      </c>
      <c r="U3827" s="39">
        <v>14.1363</v>
      </c>
      <c r="W3827" s="2" t="s">
        <v>1</v>
      </c>
      <c r="X3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7"/>
      <c r="Z3827"/>
      <c r="AA3827"/>
    </row>
    <row r="3828" spans="5:27" hidden="1">
      <c r="E3828" s="2" t="s">
        <v>8500</v>
      </c>
      <c r="F3828" s="2" t="s">
        <v>8507</v>
      </c>
      <c r="G3828" s="2" t="s">
        <v>1</v>
      </c>
      <c r="H3828" s="2" t="s">
        <v>0</v>
      </c>
      <c r="I3828" s="2" t="s">
        <v>8149</v>
      </c>
      <c r="J3828" s="2" t="s">
        <v>8150</v>
      </c>
      <c r="K3828" s="41">
        <v>1588</v>
      </c>
      <c r="L3828" s="48">
        <v>1588</v>
      </c>
      <c r="M3828" s="49" t="s">
        <v>95</v>
      </c>
      <c r="N3828" s="39" t="s">
        <v>96</v>
      </c>
      <c r="O3828" s="2">
        <v>0</v>
      </c>
      <c r="P3828" s="2">
        <v>0</v>
      </c>
      <c r="Q3828" s="39">
        <v>14.74</v>
      </c>
      <c r="R3828" s="2">
        <v>1.9162000000000001</v>
      </c>
      <c r="S3828" s="2">
        <v>0</v>
      </c>
      <c r="T3828" s="2">
        <v>0</v>
      </c>
      <c r="U3828" s="39">
        <v>16.656200000000002</v>
      </c>
      <c r="W3828" s="2" t="s">
        <v>1</v>
      </c>
      <c r="X3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8"/>
      <c r="Z3828"/>
      <c r="AA3828"/>
    </row>
    <row r="3829" spans="5:27" hidden="1">
      <c r="E3829" s="2" t="s">
        <v>8500</v>
      </c>
      <c r="F3829" s="2" t="s">
        <v>8507</v>
      </c>
      <c r="G3829" s="2" t="s">
        <v>1</v>
      </c>
      <c r="H3829" s="2" t="s">
        <v>0</v>
      </c>
      <c r="I3829" s="2" t="s">
        <v>8149</v>
      </c>
      <c r="J3829" s="2" t="s">
        <v>8150</v>
      </c>
      <c r="K3829" s="41">
        <v>1589</v>
      </c>
      <c r="L3829" s="48">
        <v>1589</v>
      </c>
      <c r="M3829" s="49" t="s">
        <v>95</v>
      </c>
      <c r="N3829" s="39" t="s">
        <v>96</v>
      </c>
      <c r="O3829" s="2">
        <v>0</v>
      </c>
      <c r="P3829" s="2">
        <v>0</v>
      </c>
      <c r="Q3829" s="39">
        <v>5.3</v>
      </c>
      <c r="R3829" s="2">
        <v>0.68899999999999995</v>
      </c>
      <c r="S3829" s="2">
        <v>0</v>
      </c>
      <c r="T3829" s="2">
        <v>0</v>
      </c>
      <c r="U3829" s="39">
        <v>5.9889999999999999</v>
      </c>
      <c r="W3829" s="2" t="s">
        <v>1</v>
      </c>
      <c r="X3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29"/>
      <c r="Z3829"/>
      <c r="AA3829"/>
    </row>
    <row r="3830" spans="5:27" hidden="1">
      <c r="E3830" s="2" t="s">
        <v>8500</v>
      </c>
      <c r="F3830" s="2" t="s">
        <v>8507</v>
      </c>
      <c r="G3830" s="2" t="s">
        <v>1</v>
      </c>
      <c r="H3830" s="2" t="s">
        <v>0</v>
      </c>
      <c r="I3830" s="2" t="s">
        <v>8149</v>
      </c>
      <c r="J3830" s="2" t="s">
        <v>8150</v>
      </c>
      <c r="K3830" s="41">
        <v>1590</v>
      </c>
      <c r="L3830" s="48">
        <v>1590</v>
      </c>
      <c r="M3830" s="49" t="s">
        <v>95</v>
      </c>
      <c r="N3830" s="39" t="s">
        <v>96</v>
      </c>
      <c r="O3830" s="2">
        <v>0</v>
      </c>
      <c r="P3830" s="2">
        <v>0</v>
      </c>
      <c r="Q3830" s="39">
        <v>5.3</v>
      </c>
      <c r="R3830" s="2">
        <v>0.68899999999999995</v>
      </c>
      <c r="S3830" s="2">
        <v>0</v>
      </c>
      <c r="T3830" s="2">
        <v>0</v>
      </c>
      <c r="U3830" s="39">
        <v>5.9889999999999999</v>
      </c>
      <c r="W3830" s="2" t="s">
        <v>1</v>
      </c>
      <c r="X3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0"/>
      <c r="Z3830"/>
      <c r="AA3830"/>
    </row>
    <row r="3831" spans="5:27" hidden="1">
      <c r="E3831" s="2" t="s">
        <v>8500</v>
      </c>
      <c r="F3831" s="2" t="s">
        <v>8507</v>
      </c>
      <c r="G3831" s="2" t="s">
        <v>1</v>
      </c>
      <c r="H3831" s="2" t="s">
        <v>0</v>
      </c>
      <c r="I3831" s="2" t="s">
        <v>8149</v>
      </c>
      <c r="J3831" s="2" t="s">
        <v>8150</v>
      </c>
      <c r="K3831" s="41">
        <v>1591</v>
      </c>
      <c r="L3831" s="48">
        <v>1591</v>
      </c>
      <c r="M3831" s="49" t="s">
        <v>95</v>
      </c>
      <c r="N3831" s="39" t="s">
        <v>96</v>
      </c>
      <c r="O3831" s="2">
        <v>0</v>
      </c>
      <c r="P3831" s="2">
        <v>0</v>
      </c>
      <c r="Q3831" s="39">
        <v>8.36</v>
      </c>
      <c r="R3831" s="2">
        <v>1.0868</v>
      </c>
      <c r="S3831" s="2">
        <v>0</v>
      </c>
      <c r="T3831" s="2">
        <v>0</v>
      </c>
      <c r="U3831" s="39">
        <v>9.4467999999999996</v>
      </c>
      <c r="W3831" s="2" t="s">
        <v>1</v>
      </c>
      <c r="X3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1"/>
      <c r="Z3831"/>
      <c r="AA3831"/>
    </row>
    <row r="3832" spans="5:27" hidden="1">
      <c r="E3832" s="2" t="s">
        <v>8500</v>
      </c>
      <c r="F3832" s="2" t="s">
        <v>8507</v>
      </c>
      <c r="G3832" s="2" t="s">
        <v>1</v>
      </c>
      <c r="H3832" s="2" t="s">
        <v>0</v>
      </c>
      <c r="I3832" s="2" t="s">
        <v>8149</v>
      </c>
      <c r="J3832" s="2" t="s">
        <v>8150</v>
      </c>
      <c r="K3832" s="41">
        <v>1592</v>
      </c>
      <c r="L3832" s="48">
        <v>1592</v>
      </c>
      <c r="M3832" s="49" t="s">
        <v>95</v>
      </c>
      <c r="N3832" s="39" t="s">
        <v>96</v>
      </c>
      <c r="O3832" s="2">
        <v>0</v>
      </c>
      <c r="P3832" s="2">
        <v>0</v>
      </c>
      <c r="Q3832" s="39">
        <v>23.02</v>
      </c>
      <c r="R3832" s="2">
        <v>2.9925999999999999</v>
      </c>
      <c r="S3832" s="2">
        <v>0</v>
      </c>
      <c r="T3832" s="2">
        <v>0</v>
      </c>
      <c r="U3832" s="39">
        <v>26.012599999999999</v>
      </c>
      <c r="W3832" s="2" t="s">
        <v>1</v>
      </c>
      <c r="X3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2"/>
      <c r="Z3832"/>
      <c r="AA3832"/>
    </row>
    <row r="3833" spans="5:27" hidden="1">
      <c r="E3833" s="2" t="s">
        <v>8500</v>
      </c>
      <c r="F3833" s="2" t="s">
        <v>8507</v>
      </c>
      <c r="G3833" s="2" t="s">
        <v>1</v>
      </c>
      <c r="H3833" s="2" t="s">
        <v>0</v>
      </c>
      <c r="I3833" s="2" t="s">
        <v>8149</v>
      </c>
      <c r="J3833" s="2" t="s">
        <v>8150</v>
      </c>
      <c r="K3833" s="41">
        <v>1593</v>
      </c>
      <c r="L3833" s="48">
        <v>1593</v>
      </c>
      <c r="M3833" s="49" t="s">
        <v>299</v>
      </c>
      <c r="N3833" s="39" t="s">
        <v>300</v>
      </c>
      <c r="O3833" s="2">
        <v>0</v>
      </c>
      <c r="P3833" s="2">
        <v>0</v>
      </c>
      <c r="Q3833" s="39">
        <v>199.86</v>
      </c>
      <c r="R3833" s="2">
        <v>25.981800000000003</v>
      </c>
      <c r="S3833" s="2">
        <v>0</v>
      </c>
      <c r="T3833" s="2">
        <v>0</v>
      </c>
      <c r="U3833" s="39">
        <v>225.84180000000001</v>
      </c>
      <c r="W3833" s="2" t="s">
        <v>1</v>
      </c>
      <c r="X3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3"/>
      <c r="Z3833"/>
      <c r="AA3833"/>
    </row>
    <row r="3834" spans="5:27" hidden="1">
      <c r="E3834" s="2" t="s">
        <v>8500</v>
      </c>
      <c r="F3834" s="2" t="s">
        <v>8507</v>
      </c>
      <c r="G3834" s="2" t="s">
        <v>1</v>
      </c>
      <c r="H3834" s="2" t="s">
        <v>0</v>
      </c>
      <c r="I3834" s="2" t="s">
        <v>8149</v>
      </c>
      <c r="J3834" s="2" t="s">
        <v>8150</v>
      </c>
      <c r="K3834" s="41">
        <v>1594</v>
      </c>
      <c r="L3834" s="48">
        <v>1594</v>
      </c>
      <c r="M3834" s="49" t="s">
        <v>8302</v>
      </c>
      <c r="N3834" s="39" t="s">
        <v>8303</v>
      </c>
      <c r="O3834" s="2">
        <v>0</v>
      </c>
      <c r="P3834" s="2">
        <v>0</v>
      </c>
      <c r="Q3834" s="39">
        <v>103.93</v>
      </c>
      <c r="R3834" s="2">
        <v>13.510900000000001</v>
      </c>
      <c r="S3834" s="2">
        <v>0</v>
      </c>
      <c r="T3834" s="2">
        <v>0</v>
      </c>
      <c r="U3834" s="39">
        <v>117.44090000000001</v>
      </c>
      <c r="W3834" s="2" t="s">
        <v>1</v>
      </c>
      <c r="X3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4"/>
      <c r="Z3834"/>
      <c r="AA3834"/>
    </row>
    <row r="3835" spans="5:27" hidden="1">
      <c r="E3835" s="2" t="s">
        <v>8500</v>
      </c>
      <c r="F3835" s="2" t="s">
        <v>8507</v>
      </c>
      <c r="G3835" s="2" t="s">
        <v>1</v>
      </c>
      <c r="H3835" s="2" t="s">
        <v>0</v>
      </c>
      <c r="I3835" s="2" t="s">
        <v>8149</v>
      </c>
      <c r="J3835" s="2" t="s">
        <v>8150</v>
      </c>
      <c r="K3835" s="41">
        <v>1595</v>
      </c>
      <c r="L3835" s="48">
        <v>1595</v>
      </c>
      <c r="M3835" s="49" t="s">
        <v>287</v>
      </c>
      <c r="N3835" s="39" t="s">
        <v>288</v>
      </c>
      <c r="O3835" s="2">
        <v>0</v>
      </c>
      <c r="P3835" s="2">
        <v>0</v>
      </c>
      <c r="Q3835" s="39">
        <v>216.09</v>
      </c>
      <c r="R3835" s="2">
        <v>28.091700000000003</v>
      </c>
      <c r="S3835" s="2">
        <v>0</v>
      </c>
      <c r="T3835" s="2">
        <v>0</v>
      </c>
      <c r="U3835" s="39">
        <v>244.18170000000001</v>
      </c>
      <c r="W3835" s="2" t="s">
        <v>1</v>
      </c>
      <c r="X3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5"/>
      <c r="Z3835"/>
      <c r="AA3835"/>
    </row>
    <row r="3836" spans="5:27" hidden="1">
      <c r="E3836" s="2" t="s">
        <v>8500</v>
      </c>
      <c r="F3836" s="2" t="s">
        <v>8507</v>
      </c>
      <c r="G3836" s="2" t="s">
        <v>1</v>
      </c>
      <c r="H3836" s="2" t="s">
        <v>0</v>
      </c>
      <c r="I3836" s="2" t="s">
        <v>8149</v>
      </c>
      <c r="J3836" s="2" t="s">
        <v>8150</v>
      </c>
      <c r="K3836" s="41">
        <v>1596</v>
      </c>
      <c r="L3836" s="48">
        <v>1596</v>
      </c>
      <c r="M3836" s="49" t="s">
        <v>8029</v>
      </c>
      <c r="N3836" s="39" t="s">
        <v>916</v>
      </c>
      <c r="O3836" s="2">
        <v>0</v>
      </c>
      <c r="P3836" s="2">
        <v>0</v>
      </c>
      <c r="Q3836" s="39">
        <v>1345.72</v>
      </c>
      <c r="R3836" s="2">
        <v>174.9436</v>
      </c>
      <c r="S3836" s="2">
        <v>0</v>
      </c>
      <c r="T3836" s="2">
        <v>0</v>
      </c>
      <c r="U3836" s="39">
        <v>1520.6636000000001</v>
      </c>
      <c r="W3836" s="2" t="s">
        <v>1</v>
      </c>
      <c r="X3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6"/>
      <c r="Z3836"/>
      <c r="AA3836"/>
    </row>
    <row r="3837" spans="5:27" hidden="1">
      <c r="E3837" s="2" t="s">
        <v>8500</v>
      </c>
      <c r="F3837" s="2" t="s">
        <v>8507</v>
      </c>
      <c r="G3837" s="2" t="s">
        <v>1</v>
      </c>
      <c r="H3837" s="2" t="s">
        <v>0</v>
      </c>
      <c r="I3837" s="2" t="s">
        <v>8149</v>
      </c>
      <c r="J3837" s="2" t="s">
        <v>8150</v>
      </c>
      <c r="K3837" s="41">
        <v>1597</v>
      </c>
      <c r="L3837" s="48">
        <v>1597</v>
      </c>
      <c r="M3837" s="49" t="s">
        <v>691</v>
      </c>
      <c r="N3837" s="39" t="s">
        <v>692</v>
      </c>
      <c r="O3837" s="2">
        <v>0</v>
      </c>
      <c r="P3837" s="2">
        <v>0</v>
      </c>
      <c r="Q3837" s="39">
        <v>83.56</v>
      </c>
      <c r="R3837" s="2">
        <v>10.8628</v>
      </c>
      <c r="S3837" s="2">
        <v>0</v>
      </c>
      <c r="T3837" s="2">
        <v>0</v>
      </c>
      <c r="U3837" s="39">
        <v>94.422799999999995</v>
      </c>
      <c r="W3837" s="2" t="s">
        <v>1</v>
      </c>
      <c r="X3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7"/>
      <c r="Z3837"/>
      <c r="AA3837"/>
    </row>
    <row r="3838" spans="5:27" hidden="1">
      <c r="E3838" s="2" t="s">
        <v>8500</v>
      </c>
      <c r="F3838" s="2" t="s">
        <v>8507</v>
      </c>
      <c r="G3838" s="2" t="s">
        <v>1</v>
      </c>
      <c r="H3838" s="2" t="s">
        <v>0</v>
      </c>
      <c r="I3838" s="2" t="s">
        <v>8149</v>
      </c>
      <c r="J3838" s="2" t="s">
        <v>8150</v>
      </c>
      <c r="K3838" s="41">
        <v>1598</v>
      </c>
      <c r="L3838" s="48">
        <v>1598</v>
      </c>
      <c r="M3838" s="49" t="s">
        <v>118</v>
      </c>
      <c r="N3838" s="39" t="s">
        <v>119</v>
      </c>
      <c r="O3838" s="2">
        <v>0</v>
      </c>
      <c r="P3838" s="2">
        <v>0</v>
      </c>
      <c r="Q3838" s="39">
        <v>5.96</v>
      </c>
      <c r="R3838" s="2">
        <v>0.77480000000000004</v>
      </c>
      <c r="S3838" s="2">
        <v>0</v>
      </c>
      <c r="T3838" s="2">
        <v>0</v>
      </c>
      <c r="U3838" s="39">
        <v>6.7347999999999999</v>
      </c>
      <c r="W3838" s="2" t="s">
        <v>1</v>
      </c>
      <c r="X3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8"/>
      <c r="Z3838"/>
      <c r="AA3838"/>
    </row>
    <row r="3839" spans="5:27" hidden="1">
      <c r="E3839" s="2" t="s">
        <v>8500</v>
      </c>
      <c r="F3839" s="2" t="s">
        <v>8507</v>
      </c>
      <c r="G3839" s="2" t="s">
        <v>1</v>
      </c>
      <c r="H3839" s="2" t="s">
        <v>0</v>
      </c>
      <c r="I3839" s="2" t="s">
        <v>8149</v>
      </c>
      <c r="J3839" s="2" t="s">
        <v>8150</v>
      </c>
      <c r="K3839" s="41">
        <v>1599</v>
      </c>
      <c r="L3839" s="48">
        <v>1599</v>
      </c>
      <c r="M3839" s="49" t="s">
        <v>118</v>
      </c>
      <c r="N3839" s="39" t="s">
        <v>119</v>
      </c>
      <c r="O3839" s="2">
        <v>0</v>
      </c>
      <c r="P3839" s="2">
        <v>0</v>
      </c>
      <c r="Q3839" s="39">
        <v>26.26</v>
      </c>
      <c r="R3839" s="2">
        <v>3.4138000000000002</v>
      </c>
      <c r="S3839" s="2">
        <v>0</v>
      </c>
      <c r="T3839" s="2">
        <v>0</v>
      </c>
      <c r="U3839" s="39">
        <v>29.6738</v>
      </c>
      <c r="W3839" s="2" t="s">
        <v>1</v>
      </c>
      <c r="X3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39"/>
      <c r="Z3839"/>
      <c r="AA3839"/>
    </row>
    <row r="3840" spans="5:27" hidden="1">
      <c r="E3840" s="2" t="s">
        <v>8500</v>
      </c>
      <c r="F3840" s="2" t="s">
        <v>8507</v>
      </c>
      <c r="G3840" s="2" t="s">
        <v>1</v>
      </c>
      <c r="H3840" s="2" t="s">
        <v>0</v>
      </c>
      <c r="I3840" s="2" t="s">
        <v>8149</v>
      </c>
      <c r="J3840" s="2" t="s">
        <v>8150</v>
      </c>
      <c r="K3840" s="41">
        <v>1600</v>
      </c>
      <c r="L3840" s="48">
        <v>1600</v>
      </c>
      <c r="M3840" s="49" t="s">
        <v>118</v>
      </c>
      <c r="N3840" s="39" t="s">
        <v>119</v>
      </c>
      <c r="O3840" s="2">
        <v>0</v>
      </c>
      <c r="P3840" s="2">
        <v>0</v>
      </c>
      <c r="Q3840" s="39">
        <v>21.2</v>
      </c>
      <c r="R3840" s="2">
        <v>2.7559999999999998</v>
      </c>
      <c r="S3840" s="2">
        <v>0</v>
      </c>
      <c r="T3840" s="2">
        <v>0</v>
      </c>
      <c r="U3840" s="39">
        <v>23.956</v>
      </c>
      <c r="W3840" s="2" t="s">
        <v>1</v>
      </c>
      <c r="X3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0"/>
      <c r="Z3840"/>
      <c r="AA3840"/>
    </row>
    <row r="3841" spans="5:27" hidden="1">
      <c r="E3841" s="2" t="s">
        <v>8500</v>
      </c>
      <c r="F3841" s="2" t="s">
        <v>8507</v>
      </c>
      <c r="G3841" s="2" t="s">
        <v>1</v>
      </c>
      <c r="H3841" s="2" t="s">
        <v>0</v>
      </c>
      <c r="I3841" s="2" t="s">
        <v>8149</v>
      </c>
      <c r="J3841" s="2" t="s">
        <v>8150</v>
      </c>
      <c r="K3841" s="41">
        <v>1601</v>
      </c>
      <c r="L3841" s="48">
        <v>1601</v>
      </c>
      <c r="M3841" s="49" t="s">
        <v>118</v>
      </c>
      <c r="N3841" s="39" t="s">
        <v>119</v>
      </c>
      <c r="O3841" s="2">
        <v>0</v>
      </c>
      <c r="P3841" s="2">
        <v>0</v>
      </c>
      <c r="Q3841" s="39">
        <v>4.2</v>
      </c>
      <c r="R3841" s="2">
        <v>0.54600000000000004</v>
      </c>
      <c r="S3841" s="2">
        <v>0</v>
      </c>
      <c r="T3841" s="2">
        <v>0</v>
      </c>
      <c r="U3841" s="39">
        <v>4.7460000000000004</v>
      </c>
      <c r="W3841" s="2" t="s">
        <v>1</v>
      </c>
      <c r="X3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1"/>
      <c r="Z3841"/>
      <c r="AA3841"/>
    </row>
    <row r="3842" spans="5:27" hidden="1">
      <c r="E3842" s="2" t="s">
        <v>8500</v>
      </c>
      <c r="F3842" s="2" t="s">
        <v>8507</v>
      </c>
      <c r="G3842" s="2" t="s">
        <v>1</v>
      </c>
      <c r="H3842" s="2" t="s">
        <v>0</v>
      </c>
      <c r="I3842" s="2" t="s">
        <v>8149</v>
      </c>
      <c r="J3842" s="2" t="s">
        <v>8150</v>
      </c>
      <c r="K3842" s="41">
        <v>1602</v>
      </c>
      <c r="L3842" s="48">
        <v>1602</v>
      </c>
      <c r="M3842" s="49" t="s">
        <v>317</v>
      </c>
      <c r="N3842" s="39" t="s">
        <v>318</v>
      </c>
      <c r="O3842" s="2">
        <v>0</v>
      </c>
      <c r="P3842" s="2">
        <v>0</v>
      </c>
      <c r="Q3842" s="39">
        <v>40.78</v>
      </c>
      <c r="R3842" s="2">
        <v>5.3014000000000001</v>
      </c>
      <c r="S3842" s="2">
        <v>0</v>
      </c>
      <c r="T3842" s="2">
        <v>0</v>
      </c>
      <c r="U3842" s="39">
        <v>46.081400000000002</v>
      </c>
      <c r="W3842" s="2" t="s">
        <v>1</v>
      </c>
      <c r="X3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2"/>
      <c r="Z3842"/>
      <c r="AA3842"/>
    </row>
    <row r="3843" spans="5:27" hidden="1">
      <c r="E3843" s="2" t="s">
        <v>8500</v>
      </c>
      <c r="F3843" s="2" t="s">
        <v>8507</v>
      </c>
      <c r="G3843" s="2" t="s">
        <v>1</v>
      </c>
      <c r="H3843" s="2" t="s">
        <v>0</v>
      </c>
      <c r="I3843" s="2" t="s">
        <v>8149</v>
      </c>
      <c r="J3843" s="2" t="s">
        <v>8150</v>
      </c>
      <c r="K3843" s="41">
        <v>1603</v>
      </c>
      <c r="L3843" s="48">
        <v>1603</v>
      </c>
      <c r="M3843" s="49" t="s">
        <v>512</v>
      </c>
      <c r="N3843" s="39" t="s">
        <v>513</v>
      </c>
      <c r="O3843" s="2">
        <v>0</v>
      </c>
      <c r="P3843" s="2">
        <v>0</v>
      </c>
      <c r="Q3843" s="39">
        <v>817.6</v>
      </c>
      <c r="R3843" s="2">
        <v>106.28800000000001</v>
      </c>
      <c r="S3843" s="2">
        <v>0</v>
      </c>
      <c r="T3843" s="2">
        <v>0</v>
      </c>
      <c r="U3843" s="39">
        <v>923.88800000000003</v>
      </c>
      <c r="W3843" s="2" t="s">
        <v>1</v>
      </c>
      <c r="X3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3"/>
      <c r="Z3843"/>
      <c r="AA3843"/>
    </row>
    <row r="3844" spans="5:27" hidden="1">
      <c r="E3844" s="2" t="s">
        <v>8500</v>
      </c>
      <c r="F3844" s="2" t="s">
        <v>8507</v>
      </c>
      <c r="G3844" s="2" t="s">
        <v>1</v>
      </c>
      <c r="H3844" s="2" t="s">
        <v>0</v>
      </c>
      <c r="I3844" s="2" t="s">
        <v>8149</v>
      </c>
      <c r="J3844" s="2" t="s">
        <v>8150</v>
      </c>
      <c r="K3844" s="41">
        <v>1604</v>
      </c>
      <c r="L3844" s="48">
        <v>1604</v>
      </c>
      <c r="M3844" s="49"/>
      <c r="N3844" s="39" t="s">
        <v>8412</v>
      </c>
      <c r="O3844" s="2">
        <v>0</v>
      </c>
      <c r="P3844" s="2">
        <v>0</v>
      </c>
      <c r="Q3844" s="39">
        <v>62.69</v>
      </c>
      <c r="R3844" s="2">
        <v>8.1496999999999993</v>
      </c>
      <c r="S3844" s="2">
        <v>0</v>
      </c>
      <c r="T3844" s="2">
        <v>0</v>
      </c>
      <c r="U3844" s="39">
        <v>70.839699999999993</v>
      </c>
      <c r="V3844" s="2" t="s">
        <v>8411</v>
      </c>
      <c r="W3844" s="2" t="s">
        <v>1</v>
      </c>
      <c r="X3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4"/>
      <c r="Z3844"/>
      <c r="AA3844"/>
    </row>
    <row r="3845" spans="5:27" hidden="1">
      <c r="E3845" s="2" t="s">
        <v>8500</v>
      </c>
      <c r="F3845" s="2" t="s">
        <v>8507</v>
      </c>
      <c r="G3845" s="2" t="s">
        <v>1</v>
      </c>
      <c r="H3845" s="2" t="s">
        <v>0</v>
      </c>
      <c r="I3845" s="2" t="s">
        <v>8149</v>
      </c>
      <c r="J3845" s="2" t="s">
        <v>8150</v>
      </c>
      <c r="K3845" s="41">
        <v>1605</v>
      </c>
      <c r="L3845" s="48">
        <v>1605</v>
      </c>
      <c r="M3845" s="49" t="s">
        <v>1396</v>
      </c>
      <c r="N3845" s="39" t="s">
        <v>1397</v>
      </c>
      <c r="O3845" s="2">
        <v>0</v>
      </c>
      <c r="P3845" s="2">
        <v>0</v>
      </c>
      <c r="Q3845" s="39">
        <v>61.17</v>
      </c>
      <c r="R3845" s="2">
        <v>7.9521000000000006</v>
      </c>
      <c r="S3845" s="2">
        <v>0</v>
      </c>
      <c r="T3845" s="2">
        <v>0</v>
      </c>
      <c r="U3845" s="39">
        <v>69.122100000000003</v>
      </c>
      <c r="W3845" s="2" t="s">
        <v>1</v>
      </c>
      <c r="X3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5"/>
      <c r="Z3845"/>
      <c r="AA3845"/>
    </row>
    <row r="3846" spans="5:27" hidden="1">
      <c r="E3846" s="2" t="s">
        <v>8500</v>
      </c>
      <c r="F3846" s="2" t="s">
        <v>8507</v>
      </c>
      <c r="G3846" s="2" t="s">
        <v>1</v>
      </c>
      <c r="H3846" s="2" t="s">
        <v>0</v>
      </c>
      <c r="I3846" s="2" t="s">
        <v>8149</v>
      </c>
      <c r="J3846" s="2" t="s">
        <v>8150</v>
      </c>
      <c r="K3846" s="41">
        <v>1606</v>
      </c>
      <c r="L3846" s="48">
        <v>1606</v>
      </c>
      <c r="M3846" s="49" t="s">
        <v>558</v>
      </c>
      <c r="N3846" s="39" t="s">
        <v>559</v>
      </c>
      <c r="O3846" s="2">
        <v>0</v>
      </c>
      <c r="P3846" s="2">
        <v>0</v>
      </c>
      <c r="Q3846" s="39">
        <v>297.45</v>
      </c>
      <c r="R3846" s="2">
        <v>38.668500000000002</v>
      </c>
      <c r="S3846" s="2">
        <v>0</v>
      </c>
      <c r="T3846" s="2">
        <v>0</v>
      </c>
      <c r="U3846" s="39">
        <v>336.11849999999998</v>
      </c>
      <c r="W3846" s="2" t="s">
        <v>1</v>
      </c>
      <c r="X3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6"/>
      <c r="Z3846"/>
      <c r="AA3846"/>
    </row>
    <row r="3847" spans="5:27" hidden="1">
      <c r="E3847" s="2" t="s">
        <v>8500</v>
      </c>
      <c r="F3847" s="2" t="s">
        <v>8507</v>
      </c>
      <c r="G3847" s="2" t="s">
        <v>1</v>
      </c>
      <c r="H3847" s="2" t="s">
        <v>0</v>
      </c>
      <c r="I3847" s="2" t="s">
        <v>8149</v>
      </c>
      <c r="J3847" s="2" t="s">
        <v>8150</v>
      </c>
      <c r="K3847" s="41">
        <v>1607</v>
      </c>
      <c r="L3847" s="48">
        <v>1607</v>
      </c>
      <c r="M3847" s="49" t="s">
        <v>303</v>
      </c>
      <c r="N3847" s="39" t="s">
        <v>304</v>
      </c>
      <c r="O3847" s="2">
        <v>0</v>
      </c>
      <c r="P3847" s="2">
        <v>0</v>
      </c>
      <c r="Q3847" s="39">
        <v>3131.04</v>
      </c>
      <c r="R3847" s="2">
        <v>407.03520000000003</v>
      </c>
      <c r="S3847" s="2">
        <v>0</v>
      </c>
      <c r="T3847" s="2">
        <v>0</v>
      </c>
      <c r="U3847" s="39">
        <v>3538.0752000000002</v>
      </c>
      <c r="W3847" s="2" t="s">
        <v>1</v>
      </c>
      <c r="X3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7"/>
      <c r="Z3847"/>
      <c r="AA3847"/>
    </row>
    <row r="3848" spans="5:27" hidden="1">
      <c r="E3848" s="2" t="s">
        <v>8500</v>
      </c>
      <c r="F3848" s="2" t="s">
        <v>8506</v>
      </c>
      <c r="G3848" s="2" t="s">
        <v>1</v>
      </c>
      <c r="H3848" s="2" t="s">
        <v>0</v>
      </c>
      <c r="I3848" s="2" t="s">
        <v>8149</v>
      </c>
      <c r="J3848" s="2" t="s">
        <v>8150</v>
      </c>
      <c r="K3848" s="41">
        <v>1608</v>
      </c>
      <c r="L3848" s="48">
        <v>1608</v>
      </c>
      <c r="M3848" s="49" t="s">
        <v>277</v>
      </c>
      <c r="N3848" s="39" t="s">
        <v>278</v>
      </c>
      <c r="O3848" s="2">
        <v>0</v>
      </c>
      <c r="P3848" s="2">
        <v>0</v>
      </c>
      <c r="Q3848" s="39">
        <v>496.81</v>
      </c>
      <c r="R3848" s="2">
        <v>64.585300000000004</v>
      </c>
      <c r="S3848" s="2">
        <v>0</v>
      </c>
      <c r="T3848" s="2">
        <v>0</v>
      </c>
      <c r="U3848" s="39">
        <v>561.39530000000002</v>
      </c>
      <c r="W3848" s="2" t="s">
        <v>1</v>
      </c>
      <c r="X3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8"/>
      <c r="Z3848"/>
      <c r="AA3848"/>
    </row>
    <row r="3849" spans="5:27" hidden="1">
      <c r="E3849" s="2" t="s">
        <v>8500</v>
      </c>
      <c r="F3849" s="2" t="s">
        <v>8506</v>
      </c>
      <c r="G3849" s="2" t="s">
        <v>1</v>
      </c>
      <c r="H3849" s="2" t="s">
        <v>0</v>
      </c>
      <c r="I3849" s="2" t="s">
        <v>8149</v>
      </c>
      <c r="J3849" s="2" t="s">
        <v>8150</v>
      </c>
      <c r="K3849" s="41">
        <v>1609</v>
      </c>
      <c r="L3849" s="48">
        <v>1609</v>
      </c>
      <c r="M3849" s="49" t="s">
        <v>118</v>
      </c>
      <c r="N3849" s="39" t="s">
        <v>119</v>
      </c>
      <c r="O3849" s="2">
        <v>0</v>
      </c>
      <c r="P3849" s="2">
        <v>0</v>
      </c>
      <c r="Q3849" s="39">
        <v>4.2</v>
      </c>
      <c r="R3849" s="2">
        <v>0.54600000000000004</v>
      </c>
      <c r="S3849" s="2">
        <v>0</v>
      </c>
      <c r="T3849" s="2">
        <v>0</v>
      </c>
      <c r="U3849" s="39">
        <v>4.7460000000000004</v>
      </c>
      <c r="W3849" s="2" t="s">
        <v>1</v>
      </c>
      <c r="X3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49"/>
      <c r="Z3849"/>
      <c r="AA3849"/>
    </row>
    <row r="3850" spans="5:27" hidden="1">
      <c r="E3850" s="2" t="s">
        <v>8500</v>
      </c>
      <c r="F3850" s="2" t="s">
        <v>8506</v>
      </c>
      <c r="G3850" s="2" t="s">
        <v>1</v>
      </c>
      <c r="H3850" s="2" t="s">
        <v>0</v>
      </c>
      <c r="I3850" s="2" t="s">
        <v>8149</v>
      </c>
      <c r="J3850" s="2" t="s">
        <v>8150</v>
      </c>
      <c r="K3850" s="41">
        <v>1610</v>
      </c>
      <c r="L3850" s="48">
        <v>1610</v>
      </c>
      <c r="M3850" s="49" t="s">
        <v>588</v>
      </c>
      <c r="N3850" s="39" t="s">
        <v>589</v>
      </c>
      <c r="O3850" s="2">
        <v>0</v>
      </c>
      <c r="P3850" s="2">
        <v>0</v>
      </c>
      <c r="Q3850" s="39">
        <v>205.9</v>
      </c>
      <c r="R3850" s="2">
        <v>26.767000000000003</v>
      </c>
      <c r="S3850" s="2">
        <v>0</v>
      </c>
      <c r="T3850" s="2">
        <v>0</v>
      </c>
      <c r="U3850" s="39">
        <v>232.667</v>
      </c>
      <c r="W3850" s="2" t="s">
        <v>1</v>
      </c>
      <c r="X3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0"/>
      <c r="Z3850"/>
      <c r="AA3850"/>
    </row>
    <row r="3851" spans="5:27" hidden="1">
      <c r="E3851" s="2" t="s">
        <v>8500</v>
      </c>
      <c r="F3851" s="2" t="s">
        <v>8506</v>
      </c>
      <c r="G3851" s="2" t="s">
        <v>1</v>
      </c>
      <c r="H3851" s="2" t="s">
        <v>0</v>
      </c>
      <c r="I3851" s="2" t="s">
        <v>8149</v>
      </c>
      <c r="J3851" s="2" t="s">
        <v>8150</v>
      </c>
      <c r="K3851" s="41">
        <v>1611</v>
      </c>
      <c r="L3851" s="48">
        <v>1611</v>
      </c>
      <c r="M3851" s="49" t="s">
        <v>588</v>
      </c>
      <c r="N3851" s="39" t="s">
        <v>589</v>
      </c>
      <c r="O3851" s="2">
        <v>0</v>
      </c>
      <c r="P3851" s="2">
        <v>0</v>
      </c>
      <c r="Q3851" s="39">
        <v>430.19</v>
      </c>
      <c r="R3851" s="2">
        <v>55.924700000000001</v>
      </c>
      <c r="S3851" s="2">
        <v>0</v>
      </c>
      <c r="T3851" s="2">
        <v>0</v>
      </c>
      <c r="U3851" s="39">
        <v>486.11469999999997</v>
      </c>
      <c r="W3851" s="2" t="s">
        <v>1</v>
      </c>
      <c r="X3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1"/>
      <c r="Z3851"/>
      <c r="AA3851"/>
    </row>
    <row r="3852" spans="5:27" hidden="1">
      <c r="E3852" s="2" t="s">
        <v>8500</v>
      </c>
      <c r="F3852" s="2" t="s">
        <v>8506</v>
      </c>
      <c r="G3852" s="2" t="s">
        <v>1</v>
      </c>
      <c r="H3852" s="2" t="s">
        <v>0</v>
      </c>
      <c r="I3852" s="2" t="s">
        <v>8149</v>
      </c>
      <c r="J3852" s="2" t="s">
        <v>8150</v>
      </c>
      <c r="K3852" s="41">
        <v>1612</v>
      </c>
      <c r="L3852" s="48">
        <v>1612</v>
      </c>
      <c r="M3852" s="49" t="s">
        <v>922</v>
      </c>
      <c r="N3852" s="39" t="s">
        <v>923</v>
      </c>
      <c r="O3852" s="2">
        <v>0</v>
      </c>
      <c r="P3852" s="2">
        <v>0</v>
      </c>
      <c r="Q3852" s="39">
        <v>1712.73</v>
      </c>
      <c r="R3852" s="2">
        <v>222.6549</v>
      </c>
      <c r="S3852" s="2">
        <v>0</v>
      </c>
      <c r="T3852" s="2">
        <v>0</v>
      </c>
      <c r="U3852" s="39">
        <v>1935.3849</v>
      </c>
      <c r="W3852" s="2" t="s">
        <v>1</v>
      </c>
      <c r="X3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2"/>
      <c r="Z3852"/>
      <c r="AA3852"/>
    </row>
    <row r="3853" spans="5:27" hidden="1">
      <c r="E3853" s="2" t="s">
        <v>8500</v>
      </c>
      <c r="F3853" s="2" t="s">
        <v>8506</v>
      </c>
      <c r="G3853" s="2" t="s">
        <v>1</v>
      </c>
      <c r="H3853" s="2" t="s">
        <v>0</v>
      </c>
      <c r="I3853" s="2" t="s">
        <v>8149</v>
      </c>
      <c r="J3853" s="2" t="s">
        <v>8150</v>
      </c>
      <c r="K3853" s="41">
        <v>1613</v>
      </c>
      <c r="L3853" s="48">
        <v>1613</v>
      </c>
      <c r="M3853" s="49" t="s">
        <v>118</v>
      </c>
      <c r="N3853" s="39" t="s">
        <v>119</v>
      </c>
      <c r="O3853" s="2">
        <v>0</v>
      </c>
      <c r="P3853" s="2">
        <v>0</v>
      </c>
      <c r="Q3853" s="39">
        <v>24.58</v>
      </c>
      <c r="R3853" s="2">
        <v>3.1953999999999998</v>
      </c>
      <c r="S3853" s="2">
        <v>0</v>
      </c>
      <c r="T3853" s="2">
        <v>0</v>
      </c>
      <c r="U3853" s="39">
        <v>27.775399999999998</v>
      </c>
      <c r="W3853" s="2" t="s">
        <v>1</v>
      </c>
      <c r="X3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3"/>
      <c r="Z3853"/>
      <c r="AA3853"/>
    </row>
    <row r="3854" spans="5:27" hidden="1">
      <c r="E3854" s="2" t="s">
        <v>8500</v>
      </c>
      <c r="F3854" s="2" t="s">
        <v>8506</v>
      </c>
      <c r="G3854" s="2" t="s">
        <v>1</v>
      </c>
      <c r="H3854" s="2" t="s">
        <v>0</v>
      </c>
      <c r="I3854" s="2" t="s">
        <v>8149</v>
      </c>
      <c r="J3854" s="2" t="s">
        <v>8150</v>
      </c>
      <c r="K3854" s="41">
        <v>1614</v>
      </c>
      <c r="L3854" s="48">
        <v>1614</v>
      </c>
      <c r="M3854" s="49" t="s">
        <v>118</v>
      </c>
      <c r="N3854" s="39" t="s">
        <v>119</v>
      </c>
      <c r="O3854" s="2">
        <v>0</v>
      </c>
      <c r="P3854" s="2">
        <v>0</v>
      </c>
      <c r="Q3854" s="39">
        <v>44.61</v>
      </c>
      <c r="R3854" s="2">
        <v>5.7993000000000006</v>
      </c>
      <c r="S3854" s="2">
        <v>0</v>
      </c>
      <c r="T3854" s="2">
        <v>0</v>
      </c>
      <c r="U3854" s="39">
        <v>50.409300000000002</v>
      </c>
      <c r="W3854" s="2" t="s">
        <v>1</v>
      </c>
      <c r="X3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4"/>
      <c r="Z3854"/>
      <c r="AA3854"/>
    </row>
    <row r="3855" spans="5:27" hidden="1">
      <c r="E3855" s="2" t="s">
        <v>8500</v>
      </c>
      <c r="F3855" s="2" t="s">
        <v>8506</v>
      </c>
      <c r="G3855" s="2" t="s">
        <v>1</v>
      </c>
      <c r="H3855" s="2" t="s">
        <v>0</v>
      </c>
      <c r="I3855" s="2" t="s">
        <v>8149</v>
      </c>
      <c r="J3855" s="2" t="s">
        <v>8150</v>
      </c>
      <c r="K3855" s="41">
        <v>1615</v>
      </c>
      <c r="L3855" s="48">
        <v>1615</v>
      </c>
      <c r="M3855" s="49" t="s">
        <v>1402</v>
      </c>
      <c r="N3855" s="39" t="s">
        <v>1403</v>
      </c>
      <c r="O3855" s="2">
        <v>0</v>
      </c>
      <c r="P3855" s="2">
        <v>0</v>
      </c>
      <c r="Q3855" s="39">
        <v>16.190000000000001</v>
      </c>
      <c r="R3855" s="2">
        <v>2.1047000000000002</v>
      </c>
      <c r="S3855" s="2">
        <v>0</v>
      </c>
      <c r="T3855" s="2">
        <v>0</v>
      </c>
      <c r="U3855" s="39">
        <v>18.294700000000002</v>
      </c>
      <c r="W3855" s="2" t="s">
        <v>1</v>
      </c>
      <c r="X3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5"/>
      <c r="Z3855"/>
      <c r="AA3855"/>
    </row>
    <row r="3856" spans="5:27" hidden="1">
      <c r="E3856" s="2" t="s">
        <v>8500</v>
      </c>
      <c r="F3856" s="2" t="s">
        <v>8506</v>
      </c>
      <c r="G3856" s="2" t="s">
        <v>1</v>
      </c>
      <c r="H3856" s="2" t="s">
        <v>0</v>
      </c>
      <c r="I3856" s="2" t="s">
        <v>8149</v>
      </c>
      <c r="J3856" s="2" t="s">
        <v>8150</v>
      </c>
      <c r="K3856" s="41">
        <v>1616</v>
      </c>
      <c r="L3856" s="48">
        <v>1616</v>
      </c>
      <c r="M3856" s="49" t="s">
        <v>140</v>
      </c>
      <c r="N3856" s="39" t="s">
        <v>141</v>
      </c>
      <c r="O3856" s="2">
        <v>0</v>
      </c>
      <c r="P3856" s="2">
        <v>0</v>
      </c>
      <c r="Q3856" s="39">
        <v>269.83999999999997</v>
      </c>
      <c r="R3856" s="2">
        <v>35.0792</v>
      </c>
      <c r="S3856" s="2">
        <v>0</v>
      </c>
      <c r="T3856" s="2">
        <v>0</v>
      </c>
      <c r="U3856" s="39">
        <v>304.91919999999999</v>
      </c>
      <c r="W3856" s="2" t="s">
        <v>1</v>
      </c>
      <c r="X3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6"/>
      <c r="Z3856"/>
      <c r="AA3856"/>
    </row>
    <row r="3857" spans="5:27" hidden="1">
      <c r="E3857" s="2" t="s">
        <v>8500</v>
      </c>
      <c r="F3857" s="2" t="s">
        <v>8506</v>
      </c>
      <c r="G3857" s="2" t="s">
        <v>1</v>
      </c>
      <c r="H3857" s="2" t="s">
        <v>0</v>
      </c>
      <c r="I3857" s="2" t="s">
        <v>8149</v>
      </c>
      <c r="J3857" s="2" t="s">
        <v>8150</v>
      </c>
      <c r="K3857" s="41">
        <v>1617</v>
      </c>
      <c r="L3857" s="48">
        <v>1617</v>
      </c>
      <c r="M3857" s="49" t="s">
        <v>118</v>
      </c>
      <c r="N3857" s="39" t="s">
        <v>119</v>
      </c>
      <c r="O3857" s="2">
        <v>0</v>
      </c>
      <c r="P3857" s="2">
        <v>0</v>
      </c>
      <c r="Q3857" s="39">
        <v>50.49</v>
      </c>
      <c r="R3857" s="2">
        <v>6.5637000000000008</v>
      </c>
      <c r="S3857" s="2">
        <v>0</v>
      </c>
      <c r="T3857" s="2">
        <v>0</v>
      </c>
      <c r="U3857" s="39">
        <v>57.053700000000006</v>
      </c>
      <c r="W3857" s="2" t="s">
        <v>1</v>
      </c>
      <c r="X3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7"/>
      <c r="Z3857"/>
      <c r="AA3857"/>
    </row>
    <row r="3858" spans="5:27" hidden="1">
      <c r="E3858" s="2" t="s">
        <v>8500</v>
      </c>
      <c r="F3858" s="2" t="s">
        <v>8506</v>
      </c>
      <c r="G3858" s="2" t="s">
        <v>1</v>
      </c>
      <c r="H3858" s="2" t="s">
        <v>0</v>
      </c>
      <c r="I3858" s="2" t="s">
        <v>8149</v>
      </c>
      <c r="J3858" s="2" t="s">
        <v>8150</v>
      </c>
      <c r="K3858" s="41">
        <v>1618</v>
      </c>
      <c r="L3858" s="48">
        <v>1618</v>
      </c>
      <c r="M3858" s="49" t="s">
        <v>860</v>
      </c>
      <c r="N3858" s="39" t="s">
        <v>861</v>
      </c>
      <c r="O3858" s="2">
        <v>0</v>
      </c>
      <c r="P3858" s="2">
        <v>0</v>
      </c>
      <c r="Q3858" s="39">
        <v>30</v>
      </c>
      <c r="R3858" s="2">
        <v>3.9000000000000004</v>
      </c>
      <c r="S3858" s="2">
        <v>0</v>
      </c>
      <c r="T3858" s="2">
        <v>0</v>
      </c>
      <c r="U3858" s="39">
        <v>33.9</v>
      </c>
      <c r="W3858" s="2" t="s">
        <v>1</v>
      </c>
      <c r="X3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8"/>
      <c r="Z3858"/>
      <c r="AA3858"/>
    </row>
    <row r="3859" spans="5:27" hidden="1">
      <c r="E3859" s="2" t="s">
        <v>8500</v>
      </c>
      <c r="F3859" s="2" t="s">
        <v>8506</v>
      </c>
      <c r="G3859" s="2" t="s">
        <v>1</v>
      </c>
      <c r="H3859" s="2" t="s">
        <v>0</v>
      </c>
      <c r="I3859" s="2" t="s">
        <v>8149</v>
      </c>
      <c r="J3859" s="2" t="s">
        <v>8150</v>
      </c>
      <c r="K3859" s="41">
        <v>1619</v>
      </c>
      <c r="L3859" s="48">
        <v>1619</v>
      </c>
      <c r="M3859" s="49" t="s">
        <v>118</v>
      </c>
      <c r="N3859" s="39" t="s">
        <v>119</v>
      </c>
      <c r="O3859" s="2">
        <v>0</v>
      </c>
      <c r="P3859" s="2">
        <v>0</v>
      </c>
      <c r="Q3859" s="39">
        <v>367.4</v>
      </c>
      <c r="R3859" s="2">
        <v>47.762</v>
      </c>
      <c r="S3859" s="2">
        <v>0</v>
      </c>
      <c r="T3859" s="2">
        <v>0</v>
      </c>
      <c r="U3859" s="39">
        <v>415.16199999999998</v>
      </c>
      <c r="W3859" s="2" t="s">
        <v>1</v>
      </c>
      <c r="X3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59"/>
      <c r="Z3859"/>
      <c r="AA3859"/>
    </row>
    <row r="3860" spans="5:27" hidden="1">
      <c r="E3860" s="2" t="s">
        <v>8500</v>
      </c>
      <c r="F3860" s="2" t="s">
        <v>8506</v>
      </c>
      <c r="G3860" s="2" t="s">
        <v>1</v>
      </c>
      <c r="H3860" s="2" t="s">
        <v>0</v>
      </c>
      <c r="I3860" s="2" t="s">
        <v>8149</v>
      </c>
      <c r="J3860" s="2" t="s">
        <v>8150</v>
      </c>
      <c r="K3860" s="41">
        <v>1620</v>
      </c>
      <c r="L3860" s="48">
        <v>1620</v>
      </c>
      <c r="M3860" s="49" t="s">
        <v>832</v>
      </c>
      <c r="N3860" s="39" t="s">
        <v>833</v>
      </c>
      <c r="O3860" s="2">
        <v>0</v>
      </c>
      <c r="P3860" s="2">
        <v>0</v>
      </c>
      <c r="Q3860" s="39">
        <v>52</v>
      </c>
      <c r="R3860" s="2">
        <v>6.76</v>
      </c>
      <c r="S3860" s="2">
        <v>0</v>
      </c>
      <c r="T3860" s="2">
        <v>0</v>
      </c>
      <c r="U3860" s="39">
        <v>58.76</v>
      </c>
      <c r="W3860" s="2" t="s">
        <v>1</v>
      </c>
      <c r="X3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0"/>
      <c r="Z3860"/>
      <c r="AA3860"/>
    </row>
    <row r="3861" spans="5:27" hidden="1">
      <c r="E3861" s="2" t="s">
        <v>8500</v>
      </c>
      <c r="F3861" s="2" t="s">
        <v>8506</v>
      </c>
      <c r="G3861" s="2" t="s">
        <v>1</v>
      </c>
      <c r="H3861" s="2" t="s">
        <v>0</v>
      </c>
      <c r="I3861" s="2" t="s">
        <v>8149</v>
      </c>
      <c r="J3861" s="2" t="s">
        <v>8150</v>
      </c>
      <c r="K3861" s="41">
        <v>1621</v>
      </c>
      <c r="L3861" s="48">
        <v>1621</v>
      </c>
      <c r="M3861" s="49"/>
      <c r="N3861" s="39" t="s">
        <v>8545</v>
      </c>
      <c r="O3861" s="2">
        <v>0</v>
      </c>
      <c r="P3861" s="2">
        <v>0</v>
      </c>
      <c r="Q3861" s="39">
        <v>7.08</v>
      </c>
      <c r="R3861" s="2">
        <v>0.9204</v>
      </c>
      <c r="S3861" s="2">
        <v>0</v>
      </c>
      <c r="T3861" s="2">
        <v>0</v>
      </c>
      <c r="U3861" s="39">
        <v>8.0004000000000008</v>
      </c>
      <c r="V3861" s="2" t="s">
        <v>8544</v>
      </c>
      <c r="W3861" s="2" t="s">
        <v>1</v>
      </c>
      <c r="X3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1"/>
      <c r="Z3861"/>
      <c r="AA3861"/>
    </row>
    <row r="3862" spans="5:27" hidden="1">
      <c r="E3862" s="2" t="s">
        <v>8500</v>
      </c>
      <c r="F3862" s="2" t="s">
        <v>8506</v>
      </c>
      <c r="G3862" s="2" t="s">
        <v>1</v>
      </c>
      <c r="H3862" s="2" t="s">
        <v>0</v>
      </c>
      <c r="I3862" s="2" t="s">
        <v>8149</v>
      </c>
      <c r="J3862" s="2" t="s">
        <v>8150</v>
      </c>
      <c r="K3862" s="41">
        <v>1622</v>
      </c>
      <c r="L3862" s="48">
        <v>1622</v>
      </c>
      <c r="M3862" s="49" t="s">
        <v>7848</v>
      </c>
      <c r="N3862" s="39" t="s">
        <v>7847</v>
      </c>
      <c r="O3862" s="2">
        <v>0</v>
      </c>
      <c r="P3862" s="2">
        <v>0</v>
      </c>
      <c r="Q3862" s="39">
        <v>0</v>
      </c>
      <c r="R3862" s="2">
        <v>0</v>
      </c>
      <c r="S3862" s="2">
        <v>0</v>
      </c>
      <c r="T3862" s="2">
        <v>0</v>
      </c>
      <c r="U3862" s="39">
        <v>0</v>
      </c>
      <c r="W3862" s="2" t="s">
        <v>1</v>
      </c>
      <c r="X3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2"/>
      <c r="Z3862"/>
      <c r="AA3862"/>
    </row>
    <row r="3863" spans="5:27" hidden="1">
      <c r="E3863" s="2" t="s">
        <v>8500</v>
      </c>
      <c r="F3863" s="2" t="s">
        <v>8506</v>
      </c>
      <c r="G3863" s="2" t="s">
        <v>1</v>
      </c>
      <c r="H3863" s="2" t="s">
        <v>0</v>
      </c>
      <c r="I3863" s="2" t="s">
        <v>8149</v>
      </c>
      <c r="J3863" s="2" t="s">
        <v>8150</v>
      </c>
      <c r="K3863" s="41">
        <v>1623</v>
      </c>
      <c r="L3863" s="48">
        <v>1623</v>
      </c>
      <c r="M3863" s="49" t="s">
        <v>83</v>
      </c>
      <c r="N3863" s="39" t="s">
        <v>84</v>
      </c>
      <c r="O3863" s="2">
        <v>0</v>
      </c>
      <c r="P3863" s="2">
        <v>0</v>
      </c>
      <c r="Q3863" s="39">
        <v>133.46</v>
      </c>
      <c r="R3863" s="2">
        <v>17.349800000000002</v>
      </c>
      <c r="S3863" s="2">
        <v>0</v>
      </c>
      <c r="T3863" s="2">
        <v>0</v>
      </c>
      <c r="U3863" s="39">
        <v>150.8098</v>
      </c>
      <c r="W3863" s="2" t="s">
        <v>1</v>
      </c>
      <c r="X3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3"/>
      <c r="Z3863"/>
      <c r="AA3863"/>
    </row>
    <row r="3864" spans="5:27" hidden="1">
      <c r="E3864" s="2" t="s">
        <v>8500</v>
      </c>
      <c r="F3864" s="2" t="s">
        <v>8506</v>
      </c>
      <c r="G3864" s="2" t="s">
        <v>1</v>
      </c>
      <c r="H3864" s="2" t="s">
        <v>0</v>
      </c>
      <c r="I3864" s="2" t="s">
        <v>8149</v>
      </c>
      <c r="J3864" s="2" t="s">
        <v>8150</v>
      </c>
      <c r="K3864" s="41">
        <v>1624</v>
      </c>
      <c r="L3864" s="48">
        <v>1624</v>
      </c>
      <c r="M3864" s="49" t="s">
        <v>7848</v>
      </c>
      <c r="N3864" s="39" t="s">
        <v>7847</v>
      </c>
      <c r="O3864" s="2">
        <v>0</v>
      </c>
      <c r="P3864" s="2">
        <v>0</v>
      </c>
      <c r="Q3864" s="39">
        <v>0</v>
      </c>
      <c r="R3864" s="2">
        <v>0</v>
      </c>
      <c r="S3864" s="2">
        <v>0</v>
      </c>
      <c r="T3864" s="2">
        <v>0</v>
      </c>
      <c r="U3864" s="39">
        <v>0</v>
      </c>
      <c r="W3864" s="2" t="s">
        <v>1</v>
      </c>
      <c r="X3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4"/>
      <c r="Z3864"/>
      <c r="AA3864"/>
    </row>
    <row r="3865" spans="5:27" hidden="1">
      <c r="E3865" s="2" t="s">
        <v>8500</v>
      </c>
      <c r="F3865" s="2" t="s">
        <v>8506</v>
      </c>
      <c r="G3865" s="2" t="s">
        <v>1</v>
      </c>
      <c r="H3865" s="2" t="s">
        <v>0</v>
      </c>
      <c r="I3865" s="2" t="s">
        <v>8149</v>
      </c>
      <c r="J3865" s="2" t="s">
        <v>8150</v>
      </c>
      <c r="K3865" s="41">
        <v>1625</v>
      </c>
      <c r="L3865" s="48">
        <v>1625</v>
      </c>
      <c r="M3865" s="49" t="s">
        <v>1299</v>
      </c>
      <c r="N3865" s="39" t="s">
        <v>1300</v>
      </c>
      <c r="O3865" s="2">
        <v>0</v>
      </c>
      <c r="P3865" s="2">
        <v>0</v>
      </c>
      <c r="Q3865" s="39">
        <v>40.799999999999997</v>
      </c>
      <c r="R3865" s="2">
        <v>5.3039999999999994</v>
      </c>
      <c r="S3865" s="2">
        <v>0</v>
      </c>
      <c r="T3865" s="2">
        <v>0</v>
      </c>
      <c r="U3865" s="39">
        <v>46.103999999999999</v>
      </c>
      <c r="W3865" s="2" t="s">
        <v>1</v>
      </c>
      <c r="X3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5"/>
      <c r="Z3865"/>
      <c r="AA3865"/>
    </row>
    <row r="3866" spans="5:27" hidden="1">
      <c r="E3866" s="2" t="s">
        <v>8500</v>
      </c>
      <c r="F3866" s="2" t="s">
        <v>8506</v>
      </c>
      <c r="G3866" s="2" t="s">
        <v>1</v>
      </c>
      <c r="H3866" s="2" t="s">
        <v>0</v>
      </c>
      <c r="I3866" s="2" t="s">
        <v>8149</v>
      </c>
      <c r="J3866" s="2" t="s">
        <v>8150</v>
      </c>
      <c r="K3866" s="41">
        <v>1626</v>
      </c>
      <c r="L3866" s="48">
        <v>1626</v>
      </c>
      <c r="M3866" s="49" t="s">
        <v>1235</v>
      </c>
      <c r="N3866" s="39" t="s">
        <v>1236</v>
      </c>
      <c r="O3866" s="2">
        <v>0</v>
      </c>
      <c r="P3866" s="2">
        <v>0</v>
      </c>
      <c r="Q3866" s="39">
        <v>44.48</v>
      </c>
      <c r="R3866" s="2">
        <v>5.7824</v>
      </c>
      <c r="S3866" s="2">
        <v>0</v>
      </c>
      <c r="T3866" s="2">
        <v>0</v>
      </c>
      <c r="U3866" s="39">
        <v>50.2624</v>
      </c>
      <c r="W3866" s="2" t="s">
        <v>1</v>
      </c>
      <c r="X3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6"/>
      <c r="Z3866"/>
      <c r="AA3866"/>
    </row>
    <row r="3867" spans="5:27" hidden="1">
      <c r="E3867" s="2" t="s">
        <v>8500</v>
      </c>
      <c r="F3867" s="2" t="s">
        <v>8506</v>
      </c>
      <c r="G3867" s="2" t="s">
        <v>1</v>
      </c>
      <c r="H3867" s="2" t="s">
        <v>0</v>
      </c>
      <c r="I3867" s="2" t="s">
        <v>8149</v>
      </c>
      <c r="J3867" s="2" t="s">
        <v>8150</v>
      </c>
      <c r="K3867" s="41">
        <v>1627</v>
      </c>
      <c r="L3867" s="48">
        <v>1627</v>
      </c>
      <c r="M3867" s="49" t="s">
        <v>1338</v>
      </c>
      <c r="N3867" s="39" t="s">
        <v>1339</v>
      </c>
      <c r="O3867" s="2">
        <v>0</v>
      </c>
      <c r="P3867" s="2">
        <v>0</v>
      </c>
      <c r="Q3867" s="39">
        <v>100.78</v>
      </c>
      <c r="R3867" s="2">
        <v>13.1014</v>
      </c>
      <c r="S3867" s="2">
        <v>0</v>
      </c>
      <c r="T3867" s="2">
        <v>0</v>
      </c>
      <c r="U3867" s="39">
        <v>113.8814</v>
      </c>
      <c r="W3867" s="2" t="s">
        <v>1</v>
      </c>
      <c r="X3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7"/>
      <c r="Z3867"/>
      <c r="AA3867"/>
    </row>
    <row r="3868" spans="5:27" hidden="1">
      <c r="E3868" s="2" t="s">
        <v>8500</v>
      </c>
      <c r="F3868" s="2" t="s">
        <v>8506</v>
      </c>
      <c r="G3868" s="2" t="s">
        <v>1</v>
      </c>
      <c r="H3868" s="2" t="s">
        <v>0</v>
      </c>
      <c r="I3868" s="2" t="s">
        <v>8149</v>
      </c>
      <c r="J3868" s="2" t="s">
        <v>8150</v>
      </c>
      <c r="K3868" s="41">
        <v>1628</v>
      </c>
      <c r="L3868" s="48">
        <v>1628</v>
      </c>
      <c r="M3868" s="49" t="s">
        <v>830</v>
      </c>
      <c r="N3868" s="39" t="s">
        <v>831</v>
      </c>
      <c r="O3868" s="2">
        <v>0</v>
      </c>
      <c r="P3868" s="2">
        <v>0</v>
      </c>
      <c r="Q3868" s="39">
        <v>406.52</v>
      </c>
      <c r="R3868" s="2">
        <v>52.8476</v>
      </c>
      <c r="S3868" s="2">
        <v>0</v>
      </c>
      <c r="T3868" s="2">
        <v>0</v>
      </c>
      <c r="U3868" s="39">
        <v>459.36759999999998</v>
      </c>
      <c r="W3868" s="2" t="s">
        <v>1</v>
      </c>
      <c r="X3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8"/>
      <c r="Z3868"/>
      <c r="AA3868"/>
    </row>
    <row r="3869" spans="5:27" hidden="1">
      <c r="E3869" s="2" t="s">
        <v>8500</v>
      </c>
      <c r="F3869" s="2" t="s">
        <v>8506</v>
      </c>
      <c r="G3869" s="2" t="s">
        <v>1</v>
      </c>
      <c r="H3869" s="2" t="s">
        <v>0</v>
      </c>
      <c r="I3869" s="2" t="s">
        <v>8149</v>
      </c>
      <c r="J3869" s="2" t="s">
        <v>8150</v>
      </c>
      <c r="K3869" s="41">
        <v>1629</v>
      </c>
      <c r="L3869" s="48">
        <v>1629</v>
      </c>
      <c r="M3869" s="49" t="s">
        <v>8542</v>
      </c>
      <c r="N3869" s="39" t="s">
        <v>8543</v>
      </c>
      <c r="O3869" s="2">
        <v>0</v>
      </c>
      <c r="P3869" s="2">
        <v>0</v>
      </c>
      <c r="Q3869" s="39">
        <v>63.14</v>
      </c>
      <c r="R3869" s="2">
        <v>8.2081999999999997</v>
      </c>
      <c r="S3869" s="2">
        <v>0</v>
      </c>
      <c r="T3869" s="2">
        <v>0</v>
      </c>
      <c r="U3869" s="39">
        <v>71.348200000000006</v>
      </c>
      <c r="W3869" s="2" t="s">
        <v>1</v>
      </c>
      <c r="X3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69"/>
      <c r="Z3869"/>
      <c r="AA3869"/>
    </row>
    <row r="3870" spans="5:27" hidden="1">
      <c r="E3870" s="2" t="s">
        <v>8500</v>
      </c>
      <c r="F3870" s="2" t="s">
        <v>8506</v>
      </c>
      <c r="G3870" s="2" t="s">
        <v>1</v>
      </c>
      <c r="H3870" s="2" t="s">
        <v>0</v>
      </c>
      <c r="I3870" s="2" t="s">
        <v>8149</v>
      </c>
      <c r="J3870" s="2" t="s">
        <v>8150</v>
      </c>
      <c r="K3870" s="41">
        <v>1630</v>
      </c>
      <c r="L3870" s="48">
        <v>1630</v>
      </c>
      <c r="M3870" s="49"/>
      <c r="N3870" s="39" t="s">
        <v>8541</v>
      </c>
      <c r="O3870" s="2">
        <v>0</v>
      </c>
      <c r="P3870" s="2">
        <v>0</v>
      </c>
      <c r="Q3870" s="39">
        <v>110</v>
      </c>
      <c r="R3870" s="2">
        <v>14.3</v>
      </c>
      <c r="S3870" s="2">
        <v>0</v>
      </c>
      <c r="T3870" s="2">
        <v>0</v>
      </c>
      <c r="U3870" s="39">
        <v>124.3</v>
      </c>
      <c r="V3870" s="2" t="s">
        <v>8540</v>
      </c>
      <c r="W3870" s="2" t="s">
        <v>1</v>
      </c>
      <c r="X3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0"/>
      <c r="Z3870"/>
      <c r="AA3870"/>
    </row>
    <row r="3871" spans="5:27" hidden="1">
      <c r="E3871" s="2" t="s">
        <v>8500</v>
      </c>
      <c r="F3871" s="2" t="s">
        <v>8506</v>
      </c>
      <c r="G3871" s="2" t="s">
        <v>1</v>
      </c>
      <c r="H3871" s="2" t="s">
        <v>0</v>
      </c>
      <c r="I3871" s="2" t="s">
        <v>8149</v>
      </c>
      <c r="J3871" s="2" t="s">
        <v>8150</v>
      </c>
      <c r="K3871" s="41">
        <v>1631</v>
      </c>
      <c r="L3871" s="48">
        <v>1631</v>
      </c>
      <c r="M3871" s="49" t="s">
        <v>7919</v>
      </c>
      <c r="N3871" s="39" t="s">
        <v>7920</v>
      </c>
      <c r="O3871" s="2">
        <v>0</v>
      </c>
      <c r="P3871" s="2">
        <v>0</v>
      </c>
      <c r="Q3871" s="39">
        <v>118.15</v>
      </c>
      <c r="R3871" s="2">
        <v>15.359500000000001</v>
      </c>
      <c r="S3871" s="2">
        <v>0</v>
      </c>
      <c r="T3871" s="2">
        <v>0</v>
      </c>
      <c r="U3871" s="39">
        <v>133.5095</v>
      </c>
      <c r="W3871" s="2" t="s">
        <v>1</v>
      </c>
      <c r="X3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1"/>
      <c r="Z3871"/>
      <c r="AA3871"/>
    </row>
    <row r="3872" spans="5:27" hidden="1">
      <c r="E3872" s="2" t="s">
        <v>8500</v>
      </c>
      <c r="F3872" s="2" t="s">
        <v>8506</v>
      </c>
      <c r="G3872" s="2" t="s">
        <v>1</v>
      </c>
      <c r="H3872" s="2" t="s">
        <v>0</v>
      </c>
      <c r="I3872" s="2" t="s">
        <v>8149</v>
      </c>
      <c r="J3872" s="2" t="s">
        <v>8150</v>
      </c>
      <c r="K3872" s="41">
        <v>1632</v>
      </c>
      <c r="L3872" s="48">
        <v>1632</v>
      </c>
      <c r="M3872" s="49" t="s">
        <v>237</v>
      </c>
      <c r="N3872" s="39" t="s">
        <v>238</v>
      </c>
      <c r="O3872" s="2">
        <v>0</v>
      </c>
      <c r="P3872" s="2">
        <v>0</v>
      </c>
      <c r="Q3872" s="39">
        <v>1150</v>
      </c>
      <c r="R3872" s="2">
        <v>149.5</v>
      </c>
      <c r="S3872" s="2">
        <v>0</v>
      </c>
      <c r="T3872" s="2">
        <v>0</v>
      </c>
      <c r="U3872" s="39">
        <v>1299.5</v>
      </c>
      <c r="W3872" s="2" t="s">
        <v>1</v>
      </c>
      <c r="X3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2"/>
      <c r="Z3872"/>
      <c r="AA3872"/>
    </row>
    <row r="3873" spans="5:27" hidden="1">
      <c r="E3873" s="2" t="s">
        <v>8500</v>
      </c>
      <c r="F3873" s="2" t="s">
        <v>8506</v>
      </c>
      <c r="G3873" s="2" t="s">
        <v>1</v>
      </c>
      <c r="H3873" s="2" t="s">
        <v>0</v>
      </c>
      <c r="I3873" s="2" t="s">
        <v>8149</v>
      </c>
      <c r="J3873" s="2" t="s">
        <v>8150</v>
      </c>
      <c r="K3873" s="41">
        <v>1633</v>
      </c>
      <c r="L3873" s="48">
        <v>1633</v>
      </c>
      <c r="M3873" s="49" t="s">
        <v>929</v>
      </c>
      <c r="N3873" s="39" t="s">
        <v>930</v>
      </c>
      <c r="O3873" s="2">
        <v>0</v>
      </c>
      <c r="P3873" s="2">
        <v>0</v>
      </c>
      <c r="Q3873" s="39">
        <v>89.6</v>
      </c>
      <c r="R3873" s="2">
        <v>11.648</v>
      </c>
      <c r="S3873" s="2">
        <v>0</v>
      </c>
      <c r="T3873" s="2">
        <v>0</v>
      </c>
      <c r="U3873" s="39">
        <v>101.24799999999999</v>
      </c>
      <c r="W3873" s="2" t="s">
        <v>1</v>
      </c>
      <c r="X3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3"/>
      <c r="Z3873"/>
      <c r="AA3873"/>
    </row>
    <row r="3874" spans="5:27" hidden="1">
      <c r="E3874" s="2" t="s">
        <v>8500</v>
      </c>
      <c r="F3874" s="2" t="s">
        <v>8506</v>
      </c>
      <c r="G3874" s="2" t="s">
        <v>1</v>
      </c>
      <c r="H3874" s="2" t="s">
        <v>0</v>
      </c>
      <c r="I3874" s="2" t="s">
        <v>8149</v>
      </c>
      <c r="J3874" s="2" t="s">
        <v>8150</v>
      </c>
      <c r="K3874" s="41">
        <v>1634</v>
      </c>
      <c r="L3874" s="48">
        <v>1634</v>
      </c>
      <c r="M3874" s="49"/>
      <c r="N3874" s="39" t="s">
        <v>1005</v>
      </c>
      <c r="O3874" s="2">
        <v>0</v>
      </c>
      <c r="P3874" s="2">
        <v>0</v>
      </c>
      <c r="Q3874" s="39">
        <v>1182.58</v>
      </c>
      <c r="R3874" s="2">
        <v>153.7354</v>
      </c>
      <c r="S3874" s="2">
        <v>0</v>
      </c>
      <c r="T3874" s="2">
        <v>0</v>
      </c>
      <c r="U3874" s="39">
        <v>1336.3154</v>
      </c>
      <c r="V3874" s="2" t="s">
        <v>8461</v>
      </c>
      <c r="W3874" s="2" t="s">
        <v>1</v>
      </c>
      <c r="X3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4"/>
      <c r="Z3874"/>
      <c r="AA3874"/>
    </row>
    <row r="3875" spans="5:27" hidden="1">
      <c r="E3875" s="2" t="s">
        <v>8500</v>
      </c>
      <c r="F3875" s="2" t="s">
        <v>8506</v>
      </c>
      <c r="G3875" s="2" t="s">
        <v>1</v>
      </c>
      <c r="H3875" s="2" t="s">
        <v>0</v>
      </c>
      <c r="I3875" s="2" t="s">
        <v>8149</v>
      </c>
      <c r="J3875" s="2" t="s">
        <v>8150</v>
      </c>
      <c r="K3875" s="41">
        <v>1635</v>
      </c>
      <c r="L3875" s="48">
        <v>1635</v>
      </c>
      <c r="M3875" s="49"/>
      <c r="N3875" s="39" t="s">
        <v>7952</v>
      </c>
      <c r="O3875" s="2">
        <v>0</v>
      </c>
      <c r="P3875" s="2">
        <v>0</v>
      </c>
      <c r="Q3875" s="39">
        <v>134.54</v>
      </c>
      <c r="R3875" s="2">
        <v>17.490199999999998</v>
      </c>
      <c r="S3875" s="2">
        <v>0</v>
      </c>
      <c r="T3875" s="2">
        <v>0</v>
      </c>
      <c r="U3875" s="39">
        <v>152.03019999999998</v>
      </c>
      <c r="V3875" s="2" t="s">
        <v>8539</v>
      </c>
      <c r="W3875" s="2" t="s">
        <v>1</v>
      </c>
      <c r="X3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5"/>
      <c r="Z3875"/>
      <c r="AA3875"/>
    </row>
    <row r="3876" spans="5:27" hidden="1">
      <c r="E3876" s="2" t="s">
        <v>8500</v>
      </c>
      <c r="F3876" s="2" t="s">
        <v>8506</v>
      </c>
      <c r="G3876" s="2" t="s">
        <v>1</v>
      </c>
      <c r="H3876" s="2" t="s">
        <v>0</v>
      </c>
      <c r="I3876" s="2" t="s">
        <v>8149</v>
      </c>
      <c r="J3876" s="2" t="s">
        <v>8150</v>
      </c>
      <c r="K3876" s="41">
        <v>1636</v>
      </c>
      <c r="L3876" s="48">
        <v>1636</v>
      </c>
      <c r="M3876" s="49" t="s">
        <v>487</v>
      </c>
      <c r="N3876" s="39" t="s">
        <v>488</v>
      </c>
      <c r="O3876" s="2">
        <v>0</v>
      </c>
      <c r="P3876" s="2">
        <v>0</v>
      </c>
      <c r="Q3876" s="39">
        <v>72</v>
      </c>
      <c r="R3876" s="2">
        <v>9.36</v>
      </c>
      <c r="S3876" s="2">
        <v>0</v>
      </c>
      <c r="T3876" s="2">
        <v>0</v>
      </c>
      <c r="U3876" s="39">
        <v>81.36</v>
      </c>
      <c r="W3876" s="2" t="s">
        <v>1</v>
      </c>
      <c r="X3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6"/>
      <c r="Z3876"/>
      <c r="AA3876"/>
    </row>
    <row r="3877" spans="5:27" hidden="1">
      <c r="E3877" s="2" t="s">
        <v>8500</v>
      </c>
      <c r="F3877" s="2" t="s">
        <v>8506</v>
      </c>
      <c r="G3877" s="2" t="s">
        <v>1</v>
      </c>
      <c r="H3877" s="2" t="s">
        <v>0</v>
      </c>
      <c r="I3877" s="2" t="s">
        <v>8149</v>
      </c>
      <c r="J3877" s="2" t="s">
        <v>8150</v>
      </c>
      <c r="K3877" s="41">
        <v>1637</v>
      </c>
      <c r="L3877" s="48">
        <v>1637</v>
      </c>
      <c r="M3877" s="49" t="s">
        <v>487</v>
      </c>
      <c r="N3877" s="39" t="s">
        <v>488</v>
      </c>
      <c r="O3877" s="2">
        <v>0</v>
      </c>
      <c r="P3877" s="2">
        <v>0</v>
      </c>
      <c r="Q3877" s="39">
        <v>142.72999999999999</v>
      </c>
      <c r="R3877" s="2">
        <v>18.5549</v>
      </c>
      <c r="S3877" s="2">
        <v>0</v>
      </c>
      <c r="T3877" s="2">
        <v>0</v>
      </c>
      <c r="U3877" s="39">
        <v>161.28489999999999</v>
      </c>
      <c r="W3877" s="2" t="s">
        <v>1</v>
      </c>
      <c r="X3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7"/>
      <c r="Z3877"/>
      <c r="AA3877"/>
    </row>
    <row r="3878" spans="5:27" hidden="1">
      <c r="E3878" s="2" t="s">
        <v>8500</v>
      </c>
      <c r="F3878" s="2" t="s">
        <v>8506</v>
      </c>
      <c r="G3878" s="2" t="s">
        <v>1</v>
      </c>
      <c r="H3878" s="2" t="s">
        <v>0</v>
      </c>
      <c r="I3878" s="2" t="s">
        <v>8149</v>
      </c>
      <c r="J3878" s="2" t="s">
        <v>8150</v>
      </c>
      <c r="K3878" s="41">
        <v>1638</v>
      </c>
      <c r="L3878" s="48">
        <v>1638</v>
      </c>
      <c r="M3878" s="49" t="s">
        <v>325</v>
      </c>
      <c r="N3878" s="39" t="s">
        <v>326</v>
      </c>
      <c r="O3878" s="2">
        <v>0</v>
      </c>
      <c r="P3878" s="2">
        <v>0</v>
      </c>
      <c r="Q3878" s="39">
        <v>120</v>
      </c>
      <c r="R3878" s="2">
        <v>15.600000000000001</v>
      </c>
      <c r="S3878" s="2">
        <v>0</v>
      </c>
      <c r="T3878" s="2">
        <v>0</v>
      </c>
      <c r="U3878" s="39">
        <v>135.6</v>
      </c>
      <c r="W3878" s="2" t="s">
        <v>1</v>
      </c>
      <c r="X3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8"/>
      <c r="Z3878"/>
      <c r="AA3878"/>
    </row>
    <row r="3879" spans="5:27" hidden="1">
      <c r="E3879" s="2" t="s">
        <v>8500</v>
      </c>
      <c r="F3879" s="2" t="s">
        <v>8506</v>
      </c>
      <c r="G3879" s="2" t="s">
        <v>1</v>
      </c>
      <c r="H3879" s="2" t="s">
        <v>0</v>
      </c>
      <c r="I3879" s="2" t="s">
        <v>8149</v>
      </c>
      <c r="J3879" s="2" t="s">
        <v>8150</v>
      </c>
      <c r="K3879" s="41">
        <v>1639</v>
      </c>
      <c r="L3879" s="48">
        <v>1639</v>
      </c>
      <c r="M3879" s="49" t="s">
        <v>532</v>
      </c>
      <c r="N3879" s="39" t="s">
        <v>533</v>
      </c>
      <c r="O3879" s="2">
        <v>0</v>
      </c>
      <c r="P3879" s="2">
        <v>0</v>
      </c>
      <c r="Q3879" s="39">
        <v>409.81</v>
      </c>
      <c r="R3879" s="2">
        <v>53.275300000000001</v>
      </c>
      <c r="S3879" s="2">
        <v>0</v>
      </c>
      <c r="T3879" s="2">
        <v>0</v>
      </c>
      <c r="U3879" s="39">
        <v>463.08530000000002</v>
      </c>
      <c r="W3879" s="2" t="s">
        <v>1</v>
      </c>
      <c r="X3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79"/>
      <c r="Z3879"/>
      <c r="AA3879"/>
    </row>
    <row r="3880" spans="5:27" hidden="1">
      <c r="E3880" s="2" t="s">
        <v>8500</v>
      </c>
      <c r="F3880" s="2" t="s">
        <v>8506</v>
      </c>
      <c r="G3880" s="2" t="s">
        <v>1</v>
      </c>
      <c r="H3880" s="2" t="s">
        <v>0</v>
      </c>
      <c r="I3880" s="2" t="s">
        <v>8149</v>
      </c>
      <c r="J3880" s="2" t="s">
        <v>8150</v>
      </c>
      <c r="K3880" s="41">
        <v>1640</v>
      </c>
      <c r="L3880" s="48">
        <v>1640</v>
      </c>
      <c r="M3880" s="49" t="s">
        <v>564</v>
      </c>
      <c r="N3880" s="39" t="s">
        <v>565</v>
      </c>
      <c r="O3880" s="2">
        <v>0</v>
      </c>
      <c r="P3880" s="2">
        <v>0</v>
      </c>
      <c r="Q3880" s="39">
        <v>25</v>
      </c>
      <c r="R3880" s="2">
        <v>3.25</v>
      </c>
      <c r="S3880" s="2">
        <v>0</v>
      </c>
      <c r="T3880" s="2">
        <v>0</v>
      </c>
      <c r="U3880" s="39">
        <v>28.25</v>
      </c>
      <c r="W3880" s="2" t="s">
        <v>1</v>
      </c>
      <c r="X3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0"/>
      <c r="Z3880"/>
      <c r="AA3880"/>
    </row>
    <row r="3881" spans="5:27" hidden="1">
      <c r="E3881" s="2" t="s">
        <v>8500</v>
      </c>
      <c r="F3881" s="2" t="s">
        <v>8506</v>
      </c>
      <c r="G3881" s="2" t="s">
        <v>1</v>
      </c>
      <c r="H3881" s="2" t="s">
        <v>0</v>
      </c>
      <c r="I3881" s="2" t="s">
        <v>8149</v>
      </c>
      <c r="J3881" s="2" t="s">
        <v>8150</v>
      </c>
      <c r="K3881" s="41">
        <v>1641</v>
      </c>
      <c r="L3881" s="48">
        <v>1641</v>
      </c>
      <c r="M3881" s="49"/>
      <c r="N3881" s="39" t="s">
        <v>103</v>
      </c>
      <c r="O3881" s="2">
        <v>0</v>
      </c>
      <c r="P3881" s="2">
        <v>0</v>
      </c>
      <c r="Q3881" s="39">
        <v>52</v>
      </c>
      <c r="R3881" s="2">
        <v>6.76</v>
      </c>
      <c r="S3881" s="2">
        <v>0</v>
      </c>
      <c r="T3881" s="2">
        <v>0</v>
      </c>
      <c r="U3881" s="39">
        <v>58.76</v>
      </c>
      <c r="V3881" s="2" t="s">
        <v>8378</v>
      </c>
      <c r="W3881" s="2" t="s">
        <v>1</v>
      </c>
      <c r="X3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1"/>
      <c r="Z3881"/>
      <c r="AA3881"/>
    </row>
    <row r="3882" spans="5:27" hidden="1">
      <c r="E3882" s="2" t="s">
        <v>8500</v>
      </c>
      <c r="F3882" s="2" t="s">
        <v>8506</v>
      </c>
      <c r="G3882" s="2" t="s">
        <v>1</v>
      </c>
      <c r="H3882" s="2" t="s">
        <v>0</v>
      </c>
      <c r="I3882" s="2" t="s">
        <v>8149</v>
      </c>
      <c r="J3882" s="2" t="s">
        <v>8150</v>
      </c>
      <c r="K3882" s="41">
        <v>1642</v>
      </c>
      <c r="L3882" s="48">
        <v>1642</v>
      </c>
      <c r="M3882" s="49" t="s">
        <v>341</v>
      </c>
      <c r="N3882" s="39" t="s">
        <v>342</v>
      </c>
      <c r="O3882" s="2">
        <v>0</v>
      </c>
      <c r="P3882" s="2">
        <v>0</v>
      </c>
      <c r="Q3882" s="39">
        <v>531.5</v>
      </c>
      <c r="R3882" s="2">
        <v>69.094999999999999</v>
      </c>
      <c r="S3882" s="2">
        <v>0</v>
      </c>
      <c r="T3882" s="2">
        <v>0</v>
      </c>
      <c r="U3882" s="39">
        <v>600.59500000000003</v>
      </c>
      <c r="W3882" s="2" t="s">
        <v>1</v>
      </c>
      <c r="X3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2"/>
      <c r="Z3882"/>
      <c r="AA3882"/>
    </row>
    <row r="3883" spans="5:27" hidden="1">
      <c r="E3883" s="2" t="s">
        <v>8500</v>
      </c>
      <c r="F3883" s="2" t="s">
        <v>8506</v>
      </c>
      <c r="G3883" s="2" t="s">
        <v>1</v>
      </c>
      <c r="H3883" s="2" t="s">
        <v>0</v>
      </c>
      <c r="I3883" s="2" t="s">
        <v>8149</v>
      </c>
      <c r="J3883" s="2" t="s">
        <v>8150</v>
      </c>
      <c r="K3883" s="41">
        <v>1643</v>
      </c>
      <c r="L3883" s="48">
        <v>1643</v>
      </c>
      <c r="M3883" s="49" t="s">
        <v>765</v>
      </c>
      <c r="N3883" s="39" t="s">
        <v>766</v>
      </c>
      <c r="O3883" s="2">
        <v>0</v>
      </c>
      <c r="P3883" s="2">
        <v>0</v>
      </c>
      <c r="Q3883" s="39">
        <v>8074.13</v>
      </c>
      <c r="R3883" s="2">
        <v>1049.6369</v>
      </c>
      <c r="S3883" s="2">
        <v>0</v>
      </c>
      <c r="T3883" s="2">
        <v>0</v>
      </c>
      <c r="U3883" s="39">
        <v>9123.7669000000005</v>
      </c>
      <c r="W3883" s="2" t="s">
        <v>1</v>
      </c>
      <c r="X3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3"/>
      <c r="Z3883"/>
      <c r="AA3883"/>
    </row>
    <row r="3884" spans="5:27" hidden="1">
      <c r="E3884" s="2" t="s">
        <v>8500</v>
      </c>
      <c r="F3884" s="2" t="s">
        <v>8506</v>
      </c>
      <c r="G3884" s="2" t="s">
        <v>1</v>
      </c>
      <c r="H3884" s="2" t="s">
        <v>0</v>
      </c>
      <c r="I3884" s="2" t="s">
        <v>8149</v>
      </c>
      <c r="J3884" s="2" t="s">
        <v>8150</v>
      </c>
      <c r="K3884" s="41">
        <v>1644</v>
      </c>
      <c r="L3884" s="48">
        <v>1644</v>
      </c>
      <c r="M3884" s="49" t="s">
        <v>7992</v>
      </c>
      <c r="N3884" s="39" t="s">
        <v>7993</v>
      </c>
      <c r="O3884" s="2">
        <v>0</v>
      </c>
      <c r="P3884" s="2">
        <v>0</v>
      </c>
      <c r="Q3884" s="39">
        <v>124.33</v>
      </c>
      <c r="R3884" s="2">
        <v>16.1629</v>
      </c>
      <c r="S3884" s="2">
        <v>0</v>
      </c>
      <c r="T3884" s="2">
        <v>0</v>
      </c>
      <c r="U3884" s="39">
        <v>140.49289999999999</v>
      </c>
      <c r="W3884" s="2" t="s">
        <v>1</v>
      </c>
      <c r="X3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4"/>
      <c r="Z3884"/>
      <c r="AA3884"/>
    </row>
    <row r="3885" spans="5:27" hidden="1">
      <c r="E3885" s="2" t="s">
        <v>8500</v>
      </c>
      <c r="F3885" s="2" t="s">
        <v>8506</v>
      </c>
      <c r="G3885" s="2" t="s">
        <v>1</v>
      </c>
      <c r="H3885" s="2" t="s">
        <v>0</v>
      </c>
      <c r="I3885" s="2" t="s">
        <v>8149</v>
      </c>
      <c r="J3885" s="2" t="s">
        <v>8150</v>
      </c>
      <c r="K3885" s="41">
        <v>1645</v>
      </c>
      <c r="L3885" s="48">
        <v>1645</v>
      </c>
      <c r="M3885" s="49" t="s">
        <v>307</v>
      </c>
      <c r="N3885" s="39" t="s">
        <v>308</v>
      </c>
      <c r="O3885" s="2">
        <v>0</v>
      </c>
      <c r="P3885" s="2">
        <v>0</v>
      </c>
      <c r="Q3885" s="39">
        <v>247.3</v>
      </c>
      <c r="R3885" s="2">
        <v>32.149000000000001</v>
      </c>
      <c r="S3885" s="2">
        <v>0</v>
      </c>
      <c r="T3885" s="2">
        <v>0</v>
      </c>
      <c r="U3885" s="39">
        <v>279.44900000000001</v>
      </c>
      <c r="W3885" s="2" t="s">
        <v>1</v>
      </c>
      <c r="X3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5"/>
      <c r="Z3885"/>
      <c r="AA3885"/>
    </row>
    <row r="3886" spans="5:27" hidden="1">
      <c r="E3886" s="2" t="s">
        <v>8500</v>
      </c>
      <c r="F3886" s="2" t="s">
        <v>8506</v>
      </c>
      <c r="G3886" s="2" t="s">
        <v>1</v>
      </c>
      <c r="H3886" s="2" t="s">
        <v>0</v>
      </c>
      <c r="I3886" s="2" t="s">
        <v>8149</v>
      </c>
      <c r="J3886" s="2" t="s">
        <v>8150</v>
      </c>
      <c r="K3886" s="41">
        <v>1646</v>
      </c>
      <c r="L3886" s="48">
        <v>1646</v>
      </c>
      <c r="M3886" s="49" t="s">
        <v>550</v>
      </c>
      <c r="N3886" s="39" t="s">
        <v>551</v>
      </c>
      <c r="O3886" s="2">
        <v>0</v>
      </c>
      <c r="P3886" s="2">
        <v>0</v>
      </c>
      <c r="Q3886" s="39">
        <v>385.28</v>
      </c>
      <c r="R3886" s="2">
        <v>50.086399999999998</v>
      </c>
      <c r="S3886" s="2">
        <v>0</v>
      </c>
      <c r="T3886" s="2">
        <v>0</v>
      </c>
      <c r="U3886" s="39">
        <v>435.3664</v>
      </c>
      <c r="W3886" s="2" t="s">
        <v>1</v>
      </c>
      <c r="X3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6"/>
      <c r="Z3886"/>
      <c r="AA3886"/>
    </row>
    <row r="3887" spans="5:27" hidden="1">
      <c r="E3887" s="2" t="s">
        <v>8500</v>
      </c>
      <c r="F3887" s="2" t="s">
        <v>8506</v>
      </c>
      <c r="G3887" s="2" t="s">
        <v>1</v>
      </c>
      <c r="H3887" s="2" t="s">
        <v>0</v>
      </c>
      <c r="I3887" s="2" t="s">
        <v>8149</v>
      </c>
      <c r="J3887" s="2" t="s">
        <v>8150</v>
      </c>
      <c r="K3887" s="41">
        <v>1647</v>
      </c>
      <c r="L3887" s="48">
        <v>1647</v>
      </c>
      <c r="M3887" s="49" t="s">
        <v>8413</v>
      </c>
      <c r="N3887" s="39" t="s">
        <v>8414</v>
      </c>
      <c r="O3887" s="2">
        <v>0</v>
      </c>
      <c r="P3887" s="2">
        <v>0</v>
      </c>
      <c r="Q3887" s="39">
        <v>307.85000000000002</v>
      </c>
      <c r="R3887" s="2">
        <v>40.020500000000006</v>
      </c>
      <c r="S3887" s="2">
        <v>0</v>
      </c>
      <c r="T3887" s="2">
        <v>0</v>
      </c>
      <c r="U3887" s="39">
        <v>347.87050000000005</v>
      </c>
      <c r="W3887" s="2" t="s">
        <v>1</v>
      </c>
      <c r="X3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7"/>
      <c r="Z3887"/>
      <c r="AA3887"/>
    </row>
    <row r="3888" spans="5:27" hidden="1">
      <c r="E3888" s="2" t="s">
        <v>8500</v>
      </c>
      <c r="F3888" s="2" t="s">
        <v>8506</v>
      </c>
      <c r="G3888" s="2" t="s">
        <v>1</v>
      </c>
      <c r="H3888" s="2" t="s">
        <v>0</v>
      </c>
      <c r="I3888" s="2" t="s">
        <v>8149</v>
      </c>
      <c r="J3888" s="2" t="s">
        <v>8150</v>
      </c>
      <c r="K3888" s="41">
        <v>1648</v>
      </c>
      <c r="L3888" s="48">
        <v>1648</v>
      </c>
      <c r="M3888" s="49"/>
      <c r="N3888" s="39" t="s">
        <v>704</v>
      </c>
      <c r="O3888" s="2">
        <v>0</v>
      </c>
      <c r="P3888" s="2">
        <v>0</v>
      </c>
      <c r="Q3888" s="39">
        <v>358.58</v>
      </c>
      <c r="R3888" s="2">
        <v>46.615400000000001</v>
      </c>
      <c r="S3888" s="2">
        <v>0</v>
      </c>
      <c r="T3888" s="2">
        <v>0</v>
      </c>
      <c r="U3888" s="39">
        <v>405.19540000000001</v>
      </c>
      <c r="V3888" s="2" t="s">
        <v>8538</v>
      </c>
      <c r="W3888" s="2" t="s">
        <v>1</v>
      </c>
      <c r="X3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8"/>
      <c r="Z3888"/>
      <c r="AA3888"/>
    </row>
    <row r="3889" spans="5:27" hidden="1">
      <c r="E3889" s="2" t="s">
        <v>8500</v>
      </c>
      <c r="F3889" s="2" t="s">
        <v>8505</v>
      </c>
      <c r="G3889" s="2" t="s">
        <v>1</v>
      </c>
      <c r="H3889" s="2" t="s">
        <v>0</v>
      </c>
      <c r="I3889" s="2" t="s">
        <v>8149</v>
      </c>
      <c r="J3889" s="2" t="s">
        <v>8150</v>
      </c>
      <c r="K3889" s="41">
        <v>1649</v>
      </c>
      <c r="L3889" s="48">
        <v>1649</v>
      </c>
      <c r="M3889" s="49" t="s">
        <v>118</v>
      </c>
      <c r="N3889" s="39" t="s">
        <v>119</v>
      </c>
      <c r="O3889" s="2">
        <v>0</v>
      </c>
      <c r="P3889" s="2">
        <v>0</v>
      </c>
      <c r="Q3889" s="39">
        <v>18.72</v>
      </c>
      <c r="R3889" s="2">
        <v>2.4335999999999998</v>
      </c>
      <c r="S3889" s="2">
        <v>0</v>
      </c>
      <c r="T3889" s="2">
        <v>0</v>
      </c>
      <c r="U3889" s="39">
        <v>21.153599999999997</v>
      </c>
      <c r="W3889" s="2" t="s">
        <v>1</v>
      </c>
      <c r="X3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89"/>
      <c r="Z3889"/>
      <c r="AA3889"/>
    </row>
    <row r="3890" spans="5:27" hidden="1">
      <c r="E3890" s="2" t="s">
        <v>8500</v>
      </c>
      <c r="F3890" s="2" t="s">
        <v>8505</v>
      </c>
      <c r="G3890" s="2" t="s">
        <v>1</v>
      </c>
      <c r="H3890" s="2" t="s">
        <v>0</v>
      </c>
      <c r="I3890" s="2" t="s">
        <v>8149</v>
      </c>
      <c r="J3890" s="2" t="s">
        <v>8150</v>
      </c>
      <c r="K3890" s="41">
        <v>1650</v>
      </c>
      <c r="L3890" s="48">
        <v>1650</v>
      </c>
      <c r="M3890" s="49" t="s">
        <v>7848</v>
      </c>
      <c r="N3890" s="39" t="s">
        <v>7847</v>
      </c>
      <c r="O3890" s="2">
        <v>0</v>
      </c>
      <c r="P3890" s="2">
        <v>0</v>
      </c>
      <c r="Q3890" s="39">
        <v>0</v>
      </c>
      <c r="R3890" s="2">
        <v>0</v>
      </c>
      <c r="S3890" s="2">
        <v>0</v>
      </c>
      <c r="T3890" s="2">
        <v>0</v>
      </c>
      <c r="U3890" s="39">
        <v>0</v>
      </c>
      <c r="W3890" s="2" t="s">
        <v>1</v>
      </c>
      <c r="X3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0"/>
      <c r="Z3890"/>
      <c r="AA3890"/>
    </row>
    <row r="3891" spans="5:27" hidden="1">
      <c r="E3891" s="2" t="s">
        <v>8500</v>
      </c>
      <c r="F3891" s="2" t="s">
        <v>8505</v>
      </c>
      <c r="G3891" s="2" t="s">
        <v>1</v>
      </c>
      <c r="H3891" s="2" t="s">
        <v>0</v>
      </c>
      <c r="I3891" s="2" t="s">
        <v>8149</v>
      </c>
      <c r="J3891" s="2" t="s">
        <v>8150</v>
      </c>
      <c r="K3891" s="41">
        <v>1651</v>
      </c>
      <c r="L3891" s="48">
        <v>1651</v>
      </c>
      <c r="M3891" s="49"/>
      <c r="N3891" s="39" t="s">
        <v>322</v>
      </c>
      <c r="O3891" s="2">
        <v>0</v>
      </c>
      <c r="P3891" s="2">
        <v>0</v>
      </c>
      <c r="Q3891" s="39">
        <v>105.4</v>
      </c>
      <c r="R3891" s="2">
        <v>13.702000000000002</v>
      </c>
      <c r="S3891" s="2">
        <v>0</v>
      </c>
      <c r="T3891" s="2">
        <v>0</v>
      </c>
      <c r="U3891" s="39">
        <v>119.102</v>
      </c>
      <c r="V3891" s="2" t="s">
        <v>8383</v>
      </c>
      <c r="W3891" s="2" t="s">
        <v>1</v>
      </c>
      <c r="X3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1"/>
      <c r="Z3891"/>
      <c r="AA3891"/>
    </row>
    <row r="3892" spans="5:27" hidden="1">
      <c r="E3892" s="2" t="s">
        <v>8500</v>
      </c>
      <c r="F3892" s="2" t="s">
        <v>8505</v>
      </c>
      <c r="G3892" s="2" t="s">
        <v>1</v>
      </c>
      <c r="H3892" s="2" t="s">
        <v>0</v>
      </c>
      <c r="I3892" s="2" t="s">
        <v>8149</v>
      </c>
      <c r="J3892" s="2" t="s">
        <v>8150</v>
      </c>
      <c r="K3892" s="41">
        <v>1652</v>
      </c>
      <c r="L3892" s="48">
        <v>1652</v>
      </c>
      <c r="M3892" s="49"/>
      <c r="N3892" s="39" t="s">
        <v>8537</v>
      </c>
      <c r="O3892" s="2">
        <v>0</v>
      </c>
      <c r="P3892" s="2">
        <v>0</v>
      </c>
      <c r="Q3892" s="39">
        <v>73.67</v>
      </c>
      <c r="R3892" s="2">
        <v>9.5770999999999997</v>
      </c>
      <c r="S3892" s="2">
        <v>0</v>
      </c>
      <c r="T3892" s="2">
        <v>0</v>
      </c>
      <c r="U3892" s="39">
        <v>83.247100000000003</v>
      </c>
      <c r="V3892" s="2" t="s">
        <v>8536</v>
      </c>
      <c r="W3892" s="2" t="s">
        <v>1</v>
      </c>
      <c r="X3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2"/>
      <c r="Z3892"/>
      <c r="AA3892"/>
    </row>
    <row r="3893" spans="5:27" hidden="1">
      <c r="E3893" s="2" t="s">
        <v>8500</v>
      </c>
      <c r="F3893" s="2" t="s">
        <v>8505</v>
      </c>
      <c r="G3893" s="2" t="s">
        <v>1</v>
      </c>
      <c r="H3893" s="2" t="s">
        <v>0</v>
      </c>
      <c r="I3893" s="2" t="s">
        <v>8149</v>
      </c>
      <c r="J3893" s="2" t="s">
        <v>8150</v>
      </c>
      <c r="K3893" s="41">
        <v>1653</v>
      </c>
      <c r="L3893" s="48">
        <v>1653</v>
      </c>
      <c r="M3893" s="49" t="s">
        <v>443</v>
      </c>
      <c r="N3893" s="39" t="s">
        <v>444</v>
      </c>
      <c r="O3893" s="2">
        <v>0</v>
      </c>
      <c r="P3893" s="2">
        <v>0</v>
      </c>
      <c r="Q3893" s="39">
        <v>1417.84</v>
      </c>
      <c r="R3893" s="2">
        <v>184.3192</v>
      </c>
      <c r="S3893" s="2">
        <v>0</v>
      </c>
      <c r="T3893" s="2">
        <v>0</v>
      </c>
      <c r="U3893" s="39">
        <v>1602.1591999999998</v>
      </c>
      <c r="W3893" s="2" t="s">
        <v>1</v>
      </c>
      <c r="X3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3"/>
      <c r="Z3893"/>
      <c r="AA3893"/>
    </row>
    <row r="3894" spans="5:27" hidden="1">
      <c r="E3894" s="2" t="s">
        <v>8500</v>
      </c>
      <c r="F3894" s="2" t="s">
        <v>8505</v>
      </c>
      <c r="G3894" s="2" t="s">
        <v>1</v>
      </c>
      <c r="H3894" s="2" t="s">
        <v>0</v>
      </c>
      <c r="I3894" s="2" t="s">
        <v>8149</v>
      </c>
      <c r="J3894" s="2" t="s">
        <v>8150</v>
      </c>
      <c r="K3894" s="41">
        <v>1654</v>
      </c>
      <c r="L3894" s="48">
        <v>1654</v>
      </c>
      <c r="M3894" s="49" t="s">
        <v>118</v>
      </c>
      <c r="N3894" s="39" t="s">
        <v>119</v>
      </c>
      <c r="O3894" s="2">
        <v>0</v>
      </c>
      <c r="P3894" s="2">
        <v>0</v>
      </c>
      <c r="Q3894" s="39">
        <v>362.82</v>
      </c>
      <c r="R3894" s="2">
        <v>47.166600000000003</v>
      </c>
      <c r="S3894" s="2">
        <v>0</v>
      </c>
      <c r="T3894" s="2">
        <v>0</v>
      </c>
      <c r="U3894" s="39">
        <v>409.98660000000001</v>
      </c>
      <c r="W3894" s="2" t="s">
        <v>1</v>
      </c>
      <c r="X3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4"/>
      <c r="Z3894"/>
      <c r="AA3894"/>
    </row>
    <row r="3895" spans="5:27" hidden="1">
      <c r="E3895" s="2" t="s">
        <v>8500</v>
      </c>
      <c r="F3895" s="2" t="s">
        <v>8505</v>
      </c>
      <c r="G3895" s="2" t="s">
        <v>1</v>
      </c>
      <c r="H3895" s="2" t="s">
        <v>0</v>
      </c>
      <c r="I3895" s="2" t="s">
        <v>8149</v>
      </c>
      <c r="J3895" s="2" t="s">
        <v>8150</v>
      </c>
      <c r="K3895" s="41">
        <v>1655</v>
      </c>
      <c r="L3895" s="48">
        <v>1655</v>
      </c>
      <c r="M3895" s="49" t="s">
        <v>333</v>
      </c>
      <c r="N3895" s="39" t="s">
        <v>334</v>
      </c>
      <c r="O3895" s="2">
        <v>0</v>
      </c>
      <c r="P3895" s="2">
        <v>0</v>
      </c>
      <c r="Q3895" s="39">
        <v>234.46</v>
      </c>
      <c r="R3895" s="2">
        <v>30.479800000000001</v>
      </c>
      <c r="S3895" s="2">
        <v>0</v>
      </c>
      <c r="T3895" s="2">
        <v>0</v>
      </c>
      <c r="U3895" s="39">
        <v>264.93979999999999</v>
      </c>
      <c r="W3895" s="2" t="s">
        <v>1</v>
      </c>
      <c r="X3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5"/>
      <c r="Z3895"/>
      <c r="AA3895"/>
    </row>
    <row r="3896" spans="5:27" hidden="1">
      <c r="E3896" s="2" t="s">
        <v>8500</v>
      </c>
      <c r="F3896" s="2" t="s">
        <v>8505</v>
      </c>
      <c r="G3896" s="2" t="s">
        <v>1</v>
      </c>
      <c r="H3896" s="2" t="s">
        <v>0</v>
      </c>
      <c r="I3896" s="2" t="s">
        <v>8149</v>
      </c>
      <c r="J3896" s="2" t="s">
        <v>8150</v>
      </c>
      <c r="K3896" s="41">
        <v>1656</v>
      </c>
      <c r="L3896" s="48">
        <v>1656</v>
      </c>
      <c r="M3896" s="49" t="s">
        <v>715</v>
      </c>
      <c r="N3896" s="39" t="s">
        <v>716</v>
      </c>
      <c r="O3896" s="2">
        <v>0</v>
      </c>
      <c r="P3896" s="2">
        <v>0</v>
      </c>
      <c r="Q3896" s="39">
        <v>231.51</v>
      </c>
      <c r="R3896" s="2">
        <v>30.096299999999999</v>
      </c>
      <c r="S3896" s="2">
        <v>0</v>
      </c>
      <c r="T3896" s="2">
        <v>0</v>
      </c>
      <c r="U3896" s="39">
        <v>261.60629999999998</v>
      </c>
      <c r="W3896" s="2" t="s">
        <v>1</v>
      </c>
      <c r="X3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6"/>
      <c r="Z3896"/>
      <c r="AA3896"/>
    </row>
    <row r="3897" spans="5:27" hidden="1">
      <c r="E3897" s="2" t="s">
        <v>8500</v>
      </c>
      <c r="F3897" s="2" t="s">
        <v>8505</v>
      </c>
      <c r="G3897" s="2" t="s">
        <v>1</v>
      </c>
      <c r="H3897" s="2" t="s">
        <v>0</v>
      </c>
      <c r="I3897" s="2" t="s">
        <v>8149</v>
      </c>
      <c r="J3897" s="2" t="s">
        <v>8150</v>
      </c>
      <c r="K3897" s="41">
        <v>1657</v>
      </c>
      <c r="L3897" s="48">
        <v>1657</v>
      </c>
      <c r="M3897" s="49" t="s">
        <v>8214</v>
      </c>
      <c r="N3897" s="39" t="s">
        <v>8215</v>
      </c>
      <c r="O3897" s="2">
        <v>0</v>
      </c>
      <c r="P3897" s="2">
        <v>0</v>
      </c>
      <c r="Q3897" s="39">
        <v>20.62</v>
      </c>
      <c r="R3897" s="2">
        <v>2.6806000000000001</v>
      </c>
      <c r="S3897" s="2">
        <v>0</v>
      </c>
      <c r="T3897" s="2">
        <v>0</v>
      </c>
      <c r="U3897" s="39">
        <v>23.300600000000003</v>
      </c>
      <c r="W3897" s="2" t="s">
        <v>1</v>
      </c>
      <c r="X3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7"/>
      <c r="Z3897"/>
      <c r="AA3897"/>
    </row>
    <row r="3898" spans="5:27" hidden="1">
      <c r="E3898" s="2" t="s">
        <v>8500</v>
      </c>
      <c r="F3898" s="2" t="s">
        <v>8505</v>
      </c>
      <c r="G3898" s="2" t="s">
        <v>1</v>
      </c>
      <c r="H3898" s="2" t="s">
        <v>0</v>
      </c>
      <c r="I3898" s="2" t="s">
        <v>8149</v>
      </c>
      <c r="J3898" s="2" t="s">
        <v>8150</v>
      </c>
      <c r="K3898" s="41">
        <v>1658</v>
      </c>
      <c r="L3898" s="48">
        <v>1658</v>
      </c>
      <c r="M3898" s="49" t="s">
        <v>351</v>
      </c>
      <c r="N3898" s="39" t="s">
        <v>352</v>
      </c>
      <c r="O3898" s="2">
        <v>0</v>
      </c>
      <c r="P3898" s="2">
        <v>0</v>
      </c>
      <c r="Q3898" s="39">
        <v>50.19</v>
      </c>
      <c r="R3898" s="2">
        <v>6.5247000000000002</v>
      </c>
      <c r="S3898" s="2">
        <v>0</v>
      </c>
      <c r="T3898" s="2">
        <v>0</v>
      </c>
      <c r="U3898" s="39">
        <v>56.714700000000001</v>
      </c>
      <c r="W3898" s="2" t="s">
        <v>1</v>
      </c>
      <c r="X3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8"/>
      <c r="Z3898"/>
      <c r="AA3898"/>
    </row>
    <row r="3899" spans="5:27" hidden="1">
      <c r="E3899" s="2" t="s">
        <v>8500</v>
      </c>
      <c r="F3899" s="2" t="s">
        <v>8505</v>
      </c>
      <c r="G3899" s="2" t="s">
        <v>1</v>
      </c>
      <c r="H3899" s="2" t="s">
        <v>0</v>
      </c>
      <c r="I3899" s="2" t="s">
        <v>8149</v>
      </c>
      <c r="J3899" s="2" t="s">
        <v>8150</v>
      </c>
      <c r="K3899" s="41">
        <v>1659</v>
      </c>
      <c r="L3899" s="48">
        <v>1659</v>
      </c>
      <c r="M3899" s="49" t="s">
        <v>309</v>
      </c>
      <c r="N3899" s="39" t="s">
        <v>310</v>
      </c>
      <c r="O3899" s="2">
        <v>0</v>
      </c>
      <c r="P3899" s="2">
        <v>0</v>
      </c>
      <c r="Q3899" s="39">
        <v>91.76</v>
      </c>
      <c r="R3899" s="2">
        <v>11.928800000000001</v>
      </c>
      <c r="S3899" s="2">
        <v>0</v>
      </c>
      <c r="T3899" s="2">
        <v>0</v>
      </c>
      <c r="U3899" s="39">
        <v>103.6888</v>
      </c>
      <c r="W3899" s="2" t="s">
        <v>1</v>
      </c>
      <c r="X3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899"/>
      <c r="Z3899"/>
      <c r="AA3899"/>
    </row>
    <row r="3900" spans="5:27" hidden="1">
      <c r="E3900" s="2" t="s">
        <v>8500</v>
      </c>
      <c r="F3900" s="2" t="s">
        <v>8505</v>
      </c>
      <c r="G3900" s="2" t="s">
        <v>1</v>
      </c>
      <c r="H3900" s="2" t="s">
        <v>0</v>
      </c>
      <c r="I3900" s="2" t="s">
        <v>8149</v>
      </c>
      <c r="J3900" s="2" t="s">
        <v>8150</v>
      </c>
      <c r="K3900" s="41">
        <v>1660</v>
      </c>
      <c r="L3900" s="48">
        <v>1660</v>
      </c>
      <c r="M3900" s="49" t="s">
        <v>8534</v>
      </c>
      <c r="N3900" s="39" t="s">
        <v>8535</v>
      </c>
      <c r="O3900" s="2">
        <v>0</v>
      </c>
      <c r="P3900" s="2">
        <v>0</v>
      </c>
      <c r="Q3900" s="39">
        <v>257.60000000000002</v>
      </c>
      <c r="R3900" s="2">
        <v>33.488000000000007</v>
      </c>
      <c r="S3900" s="2">
        <v>0</v>
      </c>
      <c r="T3900" s="2">
        <v>0</v>
      </c>
      <c r="U3900" s="39">
        <v>291.08800000000002</v>
      </c>
      <c r="W3900" s="2" t="s">
        <v>1</v>
      </c>
      <c r="X3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0"/>
      <c r="Z3900"/>
      <c r="AA3900"/>
    </row>
    <row r="3901" spans="5:27" hidden="1">
      <c r="E3901" s="2" t="s">
        <v>8500</v>
      </c>
      <c r="F3901" s="2" t="s">
        <v>8505</v>
      </c>
      <c r="G3901" s="2" t="s">
        <v>1</v>
      </c>
      <c r="H3901" s="2" t="s">
        <v>0</v>
      </c>
      <c r="I3901" s="2" t="s">
        <v>8149</v>
      </c>
      <c r="J3901" s="2" t="s">
        <v>8150</v>
      </c>
      <c r="K3901" s="41">
        <v>1661</v>
      </c>
      <c r="L3901" s="48">
        <v>1661</v>
      </c>
      <c r="M3901" s="49" t="s">
        <v>269</v>
      </c>
      <c r="N3901" s="39" t="s">
        <v>270</v>
      </c>
      <c r="O3901" s="2">
        <v>0</v>
      </c>
      <c r="P3901" s="2">
        <v>0</v>
      </c>
      <c r="Q3901" s="39">
        <v>736.04</v>
      </c>
      <c r="R3901" s="2">
        <v>95.685199999999995</v>
      </c>
      <c r="S3901" s="2">
        <v>0</v>
      </c>
      <c r="T3901" s="2">
        <v>0</v>
      </c>
      <c r="U3901" s="39">
        <v>831.72519999999997</v>
      </c>
      <c r="W3901" s="2" t="s">
        <v>1</v>
      </c>
      <c r="X3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1"/>
      <c r="Z3901"/>
      <c r="AA3901"/>
    </row>
    <row r="3902" spans="5:27" hidden="1">
      <c r="E3902" s="2" t="s">
        <v>8500</v>
      </c>
      <c r="F3902" s="2" t="s">
        <v>8505</v>
      </c>
      <c r="G3902" s="2" t="s">
        <v>1</v>
      </c>
      <c r="H3902" s="2" t="s">
        <v>0</v>
      </c>
      <c r="I3902" s="2" t="s">
        <v>8149</v>
      </c>
      <c r="J3902" s="2" t="s">
        <v>8150</v>
      </c>
      <c r="K3902" s="41">
        <v>1662</v>
      </c>
      <c r="L3902" s="48">
        <v>1662</v>
      </c>
      <c r="M3902" s="49" t="s">
        <v>269</v>
      </c>
      <c r="N3902" s="39" t="s">
        <v>270</v>
      </c>
      <c r="O3902" s="2">
        <v>0</v>
      </c>
      <c r="P3902" s="2">
        <v>0</v>
      </c>
      <c r="Q3902" s="39">
        <v>357.59</v>
      </c>
      <c r="R3902" s="2">
        <v>46.486699999999999</v>
      </c>
      <c r="S3902" s="2">
        <v>0</v>
      </c>
      <c r="T3902" s="2">
        <v>0</v>
      </c>
      <c r="U3902" s="39">
        <v>404.07669999999996</v>
      </c>
      <c r="W3902" s="2" t="s">
        <v>1</v>
      </c>
      <c r="X3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2"/>
      <c r="Z3902"/>
      <c r="AA3902"/>
    </row>
    <row r="3903" spans="5:27" hidden="1">
      <c r="E3903" s="2" t="s">
        <v>8500</v>
      </c>
      <c r="F3903" s="2" t="s">
        <v>8505</v>
      </c>
      <c r="G3903" s="2" t="s">
        <v>1</v>
      </c>
      <c r="H3903" s="2" t="s">
        <v>0</v>
      </c>
      <c r="I3903" s="2" t="s">
        <v>8149</v>
      </c>
      <c r="J3903" s="2" t="s">
        <v>8150</v>
      </c>
      <c r="K3903" s="41">
        <v>1663</v>
      </c>
      <c r="L3903" s="48">
        <v>1663</v>
      </c>
      <c r="M3903" s="49" t="s">
        <v>165</v>
      </c>
      <c r="N3903" s="39" t="s">
        <v>166</v>
      </c>
      <c r="O3903" s="2">
        <v>0</v>
      </c>
      <c r="P3903" s="2">
        <v>0</v>
      </c>
      <c r="Q3903" s="39">
        <v>101.95</v>
      </c>
      <c r="R3903" s="2">
        <v>13.253500000000001</v>
      </c>
      <c r="S3903" s="2">
        <v>0</v>
      </c>
      <c r="T3903" s="2">
        <v>0</v>
      </c>
      <c r="U3903" s="39">
        <v>115.20350000000001</v>
      </c>
      <c r="W3903" s="2" t="s">
        <v>1</v>
      </c>
      <c r="X3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3"/>
      <c r="Z3903"/>
      <c r="AA3903"/>
    </row>
    <row r="3904" spans="5:27" hidden="1">
      <c r="E3904" s="2" t="s">
        <v>8500</v>
      </c>
      <c r="F3904" s="2" t="s">
        <v>8505</v>
      </c>
      <c r="G3904" s="2" t="s">
        <v>1</v>
      </c>
      <c r="H3904" s="2" t="s">
        <v>0</v>
      </c>
      <c r="I3904" s="2" t="s">
        <v>8149</v>
      </c>
      <c r="J3904" s="2" t="s">
        <v>8150</v>
      </c>
      <c r="K3904" s="41">
        <v>1664</v>
      </c>
      <c r="L3904" s="48">
        <v>1664</v>
      </c>
      <c r="M3904" s="49" t="s">
        <v>913</v>
      </c>
      <c r="N3904" s="39" t="s">
        <v>914</v>
      </c>
      <c r="O3904" s="2">
        <v>0</v>
      </c>
      <c r="P3904" s="2">
        <v>0</v>
      </c>
      <c r="Q3904" s="39">
        <v>340.3</v>
      </c>
      <c r="R3904" s="2">
        <v>44.239000000000004</v>
      </c>
      <c r="S3904" s="2">
        <v>0</v>
      </c>
      <c r="T3904" s="2">
        <v>0</v>
      </c>
      <c r="U3904" s="39">
        <v>384.53899999999999</v>
      </c>
      <c r="W3904" s="2" t="s">
        <v>1</v>
      </c>
      <c r="X3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4"/>
      <c r="Z3904"/>
      <c r="AA3904"/>
    </row>
    <row r="3905" spans="5:27" hidden="1">
      <c r="E3905" s="2" t="s">
        <v>8500</v>
      </c>
      <c r="F3905" s="2" t="s">
        <v>8505</v>
      </c>
      <c r="G3905" s="2" t="s">
        <v>1</v>
      </c>
      <c r="H3905" s="2" t="s">
        <v>0</v>
      </c>
      <c r="I3905" s="2" t="s">
        <v>8149</v>
      </c>
      <c r="J3905" s="2" t="s">
        <v>8150</v>
      </c>
      <c r="K3905" s="41">
        <v>1665</v>
      </c>
      <c r="L3905" s="48">
        <v>1665</v>
      </c>
      <c r="M3905" s="49" t="s">
        <v>8095</v>
      </c>
      <c r="N3905" s="39" t="s">
        <v>8096</v>
      </c>
      <c r="O3905" s="2">
        <v>0</v>
      </c>
      <c r="P3905" s="2">
        <v>0</v>
      </c>
      <c r="Q3905" s="39">
        <v>149.05000000000001</v>
      </c>
      <c r="R3905" s="2">
        <v>19.376500000000004</v>
      </c>
      <c r="S3905" s="2">
        <v>0</v>
      </c>
      <c r="T3905" s="2">
        <v>0</v>
      </c>
      <c r="U3905" s="39">
        <v>168.4265</v>
      </c>
      <c r="W3905" s="2" t="s">
        <v>1</v>
      </c>
      <c r="X3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5"/>
      <c r="Z3905"/>
      <c r="AA3905"/>
    </row>
    <row r="3906" spans="5:27" hidden="1">
      <c r="E3906" s="2" t="s">
        <v>8500</v>
      </c>
      <c r="F3906" s="2" t="s">
        <v>8505</v>
      </c>
      <c r="G3906" s="2" t="s">
        <v>1</v>
      </c>
      <c r="H3906" s="2" t="s">
        <v>0</v>
      </c>
      <c r="I3906" s="2" t="s">
        <v>8149</v>
      </c>
      <c r="J3906" s="2" t="s">
        <v>8150</v>
      </c>
      <c r="K3906" s="41">
        <v>1666</v>
      </c>
      <c r="L3906" s="48">
        <v>1666</v>
      </c>
      <c r="M3906" s="49" t="s">
        <v>584</v>
      </c>
      <c r="N3906" s="39" t="s">
        <v>585</v>
      </c>
      <c r="O3906" s="2">
        <v>0</v>
      </c>
      <c r="P3906" s="2">
        <v>0</v>
      </c>
      <c r="Q3906" s="39">
        <v>5758.89</v>
      </c>
      <c r="R3906" s="2">
        <v>748.65570000000002</v>
      </c>
      <c r="S3906" s="2">
        <v>0</v>
      </c>
      <c r="T3906" s="2">
        <v>0</v>
      </c>
      <c r="U3906" s="39">
        <v>6507.5457000000006</v>
      </c>
      <c r="W3906" s="2" t="s">
        <v>1</v>
      </c>
      <c r="X3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6"/>
      <c r="Z3906"/>
      <c r="AA3906"/>
    </row>
    <row r="3907" spans="5:27" hidden="1">
      <c r="E3907" s="2" t="s">
        <v>8500</v>
      </c>
      <c r="F3907" s="2" t="s">
        <v>8505</v>
      </c>
      <c r="G3907" s="2" t="s">
        <v>1</v>
      </c>
      <c r="H3907" s="2" t="s">
        <v>0</v>
      </c>
      <c r="I3907" s="2" t="s">
        <v>8149</v>
      </c>
      <c r="J3907" s="2" t="s">
        <v>8150</v>
      </c>
      <c r="K3907" s="41">
        <v>1667</v>
      </c>
      <c r="L3907" s="48">
        <v>1667</v>
      </c>
      <c r="M3907" s="49" t="s">
        <v>8424</v>
      </c>
      <c r="N3907" s="39" t="s">
        <v>8425</v>
      </c>
      <c r="O3907" s="2">
        <v>0</v>
      </c>
      <c r="P3907" s="2">
        <v>0</v>
      </c>
      <c r="Q3907" s="39">
        <v>524.79</v>
      </c>
      <c r="R3907" s="2">
        <v>68.222700000000003</v>
      </c>
      <c r="S3907" s="2">
        <v>0</v>
      </c>
      <c r="T3907" s="2">
        <v>0</v>
      </c>
      <c r="U3907" s="39">
        <v>593.0127</v>
      </c>
      <c r="W3907" s="2" t="s">
        <v>1</v>
      </c>
      <c r="X3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7"/>
      <c r="Z3907"/>
      <c r="AA3907"/>
    </row>
    <row r="3908" spans="5:27" hidden="1">
      <c r="E3908" s="2" t="s">
        <v>8500</v>
      </c>
      <c r="F3908" s="2" t="s">
        <v>8505</v>
      </c>
      <c r="G3908" s="2" t="s">
        <v>1</v>
      </c>
      <c r="H3908" s="2" t="s">
        <v>0</v>
      </c>
      <c r="I3908" s="2" t="s">
        <v>8149</v>
      </c>
      <c r="J3908" s="2" t="s">
        <v>8150</v>
      </c>
      <c r="K3908" s="41">
        <v>1668</v>
      </c>
      <c r="L3908" s="48">
        <v>1668</v>
      </c>
      <c r="M3908" s="49" t="s">
        <v>8424</v>
      </c>
      <c r="N3908" s="39" t="s">
        <v>8425</v>
      </c>
      <c r="O3908" s="2">
        <v>0</v>
      </c>
      <c r="P3908" s="2">
        <v>0</v>
      </c>
      <c r="Q3908" s="39">
        <v>35.4</v>
      </c>
      <c r="R3908" s="2">
        <v>4.6020000000000003</v>
      </c>
      <c r="S3908" s="2">
        <v>0</v>
      </c>
      <c r="T3908" s="2">
        <v>0</v>
      </c>
      <c r="U3908" s="39">
        <v>40.001999999999995</v>
      </c>
      <c r="W3908" s="2" t="s">
        <v>1</v>
      </c>
      <c r="X3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8"/>
      <c r="Z3908"/>
      <c r="AA3908"/>
    </row>
    <row r="3909" spans="5:27" hidden="1">
      <c r="E3909" s="2" t="s">
        <v>8500</v>
      </c>
      <c r="F3909" s="2" t="s">
        <v>8505</v>
      </c>
      <c r="G3909" s="2" t="s">
        <v>1</v>
      </c>
      <c r="H3909" s="2" t="s">
        <v>0</v>
      </c>
      <c r="I3909" s="2" t="s">
        <v>8149</v>
      </c>
      <c r="J3909" s="2" t="s">
        <v>8150</v>
      </c>
      <c r="K3909" s="41">
        <v>1669</v>
      </c>
      <c r="L3909" s="48">
        <v>1669</v>
      </c>
      <c r="M3909" s="49" t="s">
        <v>7990</v>
      </c>
      <c r="N3909" s="39" t="s">
        <v>7991</v>
      </c>
      <c r="O3909" s="2">
        <v>0</v>
      </c>
      <c r="P3909" s="2">
        <v>0</v>
      </c>
      <c r="Q3909" s="39">
        <v>53.82</v>
      </c>
      <c r="R3909" s="2">
        <v>6.9965999999999999</v>
      </c>
      <c r="S3909" s="2">
        <v>0</v>
      </c>
      <c r="T3909" s="2">
        <v>0</v>
      </c>
      <c r="U3909" s="39">
        <v>60.816600000000001</v>
      </c>
      <c r="W3909" s="2" t="s">
        <v>1</v>
      </c>
      <c r="X3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09"/>
      <c r="Z3909"/>
      <c r="AA3909"/>
    </row>
    <row r="3910" spans="5:27" hidden="1">
      <c r="E3910" s="2" t="s">
        <v>8500</v>
      </c>
      <c r="F3910" s="2" t="s">
        <v>8505</v>
      </c>
      <c r="G3910" s="2" t="s">
        <v>1</v>
      </c>
      <c r="H3910" s="2" t="s">
        <v>0</v>
      </c>
      <c r="I3910" s="2" t="s">
        <v>8149</v>
      </c>
      <c r="J3910" s="2" t="s">
        <v>8150</v>
      </c>
      <c r="K3910" s="41">
        <v>1670</v>
      </c>
      <c r="L3910" s="48">
        <v>1670</v>
      </c>
      <c r="M3910" s="49"/>
      <c r="N3910" s="39" t="s">
        <v>593</v>
      </c>
      <c r="O3910" s="2">
        <v>0</v>
      </c>
      <c r="P3910" s="2">
        <v>0</v>
      </c>
      <c r="Q3910" s="39">
        <v>128.52000000000001</v>
      </c>
      <c r="R3910" s="2">
        <v>16.707600000000003</v>
      </c>
      <c r="S3910" s="2">
        <v>0</v>
      </c>
      <c r="T3910" s="2">
        <v>0</v>
      </c>
      <c r="U3910" s="39">
        <v>145.22760000000002</v>
      </c>
      <c r="V3910" s="2" t="s">
        <v>8386</v>
      </c>
      <c r="W3910" s="2" t="s">
        <v>1</v>
      </c>
      <c r="X3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0"/>
      <c r="Z3910"/>
      <c r="AA3910"/>
    </row>
    <row r="3911" spans="5:27" hidden="1">
      <c r="E3911" s="2" t="s">
        <v>8500</v>
      </c>
      <c r="F3911" s="2" t="s">
        <v>8505</v>
      </c>
      <c r="G3911" s="2" t="s">
        <v>1</v>
      </c>
      <c r="H3911" s="2" t="s">
        <v>0</v>
      </c>
      <c r="I3911" s="2" t="s">
        <v>8149</v>
      </c>
      <c r="J3911" s="2" t="s">
        <v>8150</v>
      </c>
      <c r="K3911" s="41">
        <v>1671</v>
      </c>
      <c r="L3911" s="48">
        <v>1671</v>
      </c>
      <c r="M3911" s="49"/>
      <c r="N3911" s="39" t="s">
        <v>619</v>
      </c>
      <c r="O3911" s="2">
        <v>0</v>
      </c>
      <c r="P3911" s="2">
        <v>0</v>
      </c>
      <c r="Q3911" s="39">
        <v>122.34</v>
      </c>
      <c r="R3911" s="2">
        <v>15.904200000000001</v>
      </c>
      <c r="S3911" s="2">
        <v>0</v>
      </c>
      <c r="T3911" s="2">
        <v>0</v>
      </c>
      <c r="U3911" s="39">
        <v>138.24420000000001</v>
      </c>
      <c r="V3911" s="2" t="s">
        <v>8525</v>
      </c>
      <c r="W3911" s="2" t="s">
        <v>1</v>
      </c>
      <c r="X3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1"/>
      <c r="Z3911"/>
      <c r="AA3911"/>
    </row>
    <row r="3912" spans="5:27" hidden="1">
      <c r="E3912" s="2" t="s">
        <v>8500</v>
      </c>
      <c r="F3912" s="2" t="s">
        <v>8505</v>
      </c>
      <c r="G3912" s="2" t="s">
        <v>1</v>
      </c>
      <c r="H3912" s="2" t="s">
        <v>0</v>
      </c>
      <c r="I3912" s="2" t="s">
        <v>8149</v>
      </c>
      <c r="J3912" s="2" t="s">
        <v>8150</v>
      </c>
      <c r="K3912" s="41">
        <v>1672</v>
      </c>
      <c r="L3912" s="48">
        <v>1672</v>
      </c>
      <c r="M3912" s="49" t="s">
        <v>173</v>
      </c>
      <c r="N3912" s="39" t="s">
        <v>174</v>
      </c>
      <c r="O3912" s="2">
        <v>0</v>
      </c>
      <c r="P3912" s="2">
        <v>0</v>
      </c>
      <c r="Q3912" s="39">
        <v>163.12</v>
      </c>
      <c r="R3912" s="2">
        <v>21.2056</v>
      </c>
      <c r="S3912" s="2">
        <v>0</v>
      </c>
      <c r="T3912" s="2">
        <v>0</v>
      </c>
      <c r="U3912" s="39">
        <v>184.32560000000001</v>
      </c>
      <c r="W3912" s="2" t="s">
        <v>1</v>
      </c>
      <c r="X3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2"/>
      <c r="Z3912"/>
      <c r="AA3912"/>
    </row>
    <row r="3913" spans="5:27" hidden="1">
      <c r="E3913" s="2" t="s">
        <v>8500</v>
      </c>
      <c r="F3913" s="2" t="s">
        <v>8505</v>
      </c>
      <c r="G3913" s="2" t="s">
        <v>1</v>
      </c>
      <c r="H3913" s="2" t="s">
        <v>0</v>
      </c>
      <c r="I3913" s="2" t="s">
        <v>8149</v>
      </c>
      <c r="J3913" s="2" t="s">
        <v>8150</v>
      </c>
      <c r="K3913" s="41">
        <v>1673</v>
      </c>
      <c r="L3913" s="48">
        <v>1673</v>
      </c>
      <c r="M3913" s="49" t="s">
        <v>445</v>
      </c>
      <c r="N3913" s="39" t="s">
        <v>446</v>
      </c>
      <c r="O3913" s="2">
        <v>0</v>
      </c>
      <c r="P3913" s="2">
        <v>0</v>
      </c>
      <c r="Q3913" s="39">
        <v>111.93</v>
      </c>
      <c r="R3913" s="2">
        <v>14.550900000000002</v>
      </c>
      <c r="S3913" s="2">
        <v>0</v>
      </c>
      <c r="T3913" s="2">
        <v>0</v>
      </c>
      <c r="U3913" s="39">
        <v>126.48090000000001</v>
      </c>
      <c r="W3913" s="2" t="s">
        <v>1</v>
      </c>
      <c r="X3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3"/>
      <c r="Z3913"/>
      <c r="AA3913"/>
    </row>
    <row r="3914" spans="5:27" hidden="1">
      <c r="E3914" s="2" t="s">
        <v>8500</v>
      </c>
      <c r="F3914" s="2" t="s">
        <v>8505</v>
      </c>
      <c r="G3914" s="2" t="s">
        <v>1</v>
      </c>
      <c r="H3914" s="2" t="s">
        <v>0</v>
      </c>
      <c r="I3914" s="2" t="s">
        <v>8149</v>
      </c>
      <c r="J3914" s="2" t="s">
        <v>8150</v>
      </c>
      <c r="K3914" s="41">
        <v>1674</v>
      </c>
      <c r="L3914" s="48">
        <v>1674</v>
      </c>
      <c r="M3914" s="49" t="s">
        <v>8159</v>
      </c>
      <c r="N3914" s="39" t="s">
        <v>8162</v>
      </c>
      <c r="O3914" s="2">
        <v>0</v>
      </c>
      <c r="P3914" s="2">
        <v>0</v>
      </c>
      <c r="Q3914" s="39">
        <v>105.12</v>
      </c>
      <c r="R3914" s="2">
        <v>13.665600000000001</v>
      </c>
      <c r="S3914" s="2">
        <v>0</v>
      </c>
      <c r="T3914" s="2">
        <v>0</v>
      </c>
      <c r="U3914" s="39">
        <v>118.7856</v>
      </c>
      <c r="W3914" s="2" t="s">
        <v>1</v>
      </c>
      <c r="X3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4"/>
      <c r="Z3914"/>
      <c r="AA3914"/>
    </row>
    <row r="3915" spans="5:27" hidden="1">
      <c r="E3915" s="2" t="s">
        <v>8500</v>
      </c>
      <c r="F3915" s="2" t="s">
        <v>8505</v>
      </c>
      <c r="G3915" s="2" t="s">
        <v>1</v>
      </c>
      <c r="H3915" s="2" t="s">
        <v>0</v>
      </c>
      <c r="I3915" s="2" t="s">
        <v>8149</v>
      </c>
      <c r="J3915" s="2" t="s">
        <v>8150</v>
      </c>
      <c r="K3915" s="41">
        <v>1675</v>
      </c>
      <c r="L3915" s="48">
        <v>1675</v>
      </c>
      <c r="M3915" s="49"/>
      <c r="N3915" s="39" t="s">
        <v>752</v>
      </c>
      <c r="O3915" s="2">
        <v>0</v>
      </c>
      <c r="P3915" s="2">
        <v>0</v>
      </c>
      <c r="Q3915" s="39">
        <v>409.79</v>
      </c>
      <c r="R3915" s="2">
        <v>53.272700000000007</v>
      </c>
      <c r="S3915" s="2">
        <v>0</v>
      </c>
      <c r="T3915" s="2">
        <v>0</v>
      </c>
      <c r="U3915" s="39">
        <v>463.06270000000001</v>
      </c>
      <c r="V3915" s="2" t="s">
        <v>8447</v>
      </c>
      <c r="W3915" s="2" t="s">
        <v>1</v>
      </c>
      <c r="X3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5"/>
      <c r="Z3915"/>
      <c r="AA3915"/>
    </row>
    <row r="3916" spans="5:27" hidden="1">
      <c r="E3916" s="2" t="s">
        <v>8500</v>
      </c>
      <c r="F3916" s="2" t="s">
        <v>8505</v>
      </c>
      <c r="G3916" s="2" t="s">
        <v>1</v>
      </c>
      <c r="H3916" s="2" t="s">
        <v>0</v>
      </c>
      <c r="I3916" s="2" t="s">
        <v>8149</v>
      </c>
      <c r="J3916" s="2" t="s">
        <v>8150</v>
      </c>
      <c r="K3916" s="41">
        <v>1676</v>
      </c>
      <c r="L3916" s="48">
        <v>1676</v>
      </c>
      <c r="M3916" s="49"/>
      <c r="N3916" s="39" t="s">
        <v>332</v>
      </c>
      <c r="O3916" s="2">
        <v>0</v>
      </c>
      <c r="P3916" s="2">
        <v>0</v>
      </c>
      <c r="Q3916" s="39">
        <v>42.6</v>
      </c>
      <c r="R3916" s="2">
        <v>5.5380000000000003</v>
      </c>
      <c r="S3916" s="2">
        <v>0</v>
      </c>
      <c r="T3916" s="2">
        <v>0</v>
      </c>
      <c r="U3916" s="39">
        <v>48.138000000000005</v>
      </c>
      <c r="V3916" s="2" t="s">
        <v>8428</v>
      </c>
      <c r="W3916" s="2" t="s">
        <v>1</v>
      </c>
      <c r="X3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6"/>
      <c r="Z3916"/>
      <c r="AA3916"/>
    </row>
    <row r="3917" spans="5:27" hidden="1">
      <c r="E3917" s="2" t="s">
        <v>8500</v>
      </c>
      <c r="F3917" s="2" t="s">
        <v>8505</v>
      </c>
      <c r="G3917" s="2" t="s">
        <v>1</v>
      </c>
      <c r="H3917" s="2" t="s">
        <v>0</v>
      </c>
      <c r="I3917" s="2" t="s">
        <v>8149</v>
      </c>
      <c r="J3917" s="2" t="s">
        <v>8150</v>
      </c>
      <c r="K3917" s="41">
        <v>1677</v>
      </c>
      <c r="L3917" s="48">
        <v>1677</v>
      </c>
      <c r="M3917" s="49" t="s">
        <v>669</v>
      </c>
      <c r="N3917" s="39" t="s">
        <v>670</v>
      </c>
      <c r="O3917" s="2">
        <v>0</v>
      </c>
      <c r="P3917" s="2">
        <v>0</v>
      </c>
      <c r="Q3917" s="39">
        <v>124.34</v>
      </c>
      <c r="R3917" s="2">
        <v>16.164200000000001</v>
      </c>
      <c r="S3917" s="2">
        <v>0</v>
      </c>
      <c r="T3917" s="2">
        <v>0</v>
      </c>
      <c r="U3917" s="39">
        <v>140.5042</v>
      </c>
      <c r="W3917" s="2" t="s">
        <v>1</v>
      </c>
      <c r="X3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7"/>
      <c r="Z3917"/>
      <c r="AA3917"/>
    </row>
    <row r="3918" spans="5:27" hidden="1">
      <c r="E3918" s="2" t="s">
        <v>8500</v>
      </c>
      <c r="F3918" s="2" t="s">
        <v>8505</v>
      </c>
      <c r="G3918" s="2" t="s">
        <v>1</v>
      </c>
      <c r="H3918" s="2" t="s">
        <v>0</v>
      </c>
      <c r="I3918" s="2" t="s">
        <v>8149</v>
      </c>
      <c r="J3918" s="2" t="s">
        <v>8150</v>
      </c>
      <c r="K3918" s="41">
        <v>1678</v>
      </c>
      <c r="L3918" s="48">
        <v>1678</v>
      </c>
      <c r="M3918" s="49" t="s">
        <v>727</v>
      </c>
      <c r="N3918" s="39" t="s">
        <v>728</v>
      </c>
      <c r="O3918" s="2">
        <v>0</v>
      </c>
      <c r="P3918" s="2">
        <v>0</v>
      </c>
      <c r="Q3918" s="39">
        <v>509.73</v>
      </c>
      <c r="R3918" s="2">
        <v>66.264900000000011</v>
      </c>
      <c r="S3918" s="2">
        <v>0</v>
      </c>
      <c r="T3918" s="2">
        <v>0</v>
      </c>
      <c r="U3918" s="39">
        <v>575.99490000000003</v>
      </c>
      <c r="W3918" s="2" t="s">
        <v>1</v>
      </c>
      <c r="X3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8"/>
      <c r="Z3918"/>
      <c r="AA3918"/>
    </row>
    <row r="3919" spans="5:27" hidden="1">
      <c r="E3919" s="2" t="s">
        <v>8500</v>
      </c>
      <c r="F3919" s="2" t="s">
        <v>8502</v>
      </c>
      <c r="G3919" s="2" t="s">
        <v>1</v>
      </c>
      <c r="H3919" s="2" t="s">
        <v>0</v>
      </c>
      <c r="I3919" s="2" t="s">
        <v>8149</v>
      </c>
      <c r="J3919" s="2" t="s">
        <v>8150</v>
      </c>
      <c r="K3919" s="41">
        <v>1679</v>
      </c>
      <c r="L3919" s="48">
        <v>1679</v>
      </c>
      <c r="M3919" s="49" t="s">
        <v>1424</v>
      </c>
      <c r="N3919" s="39" t="s">
        <v>1425</v>
      </c>
      <c r="O3919" s="2">
        <v>0</v>
      </c>
      <c r="P3919" s="2">
        <v>0</v>
      </c>
      <c r="Q3919" s="39">
        <v>61.15</v>
      </c>
      <c r="R3919" s="2">
        <v>7.9495000000000005</v>
      </c>
      <c r="S3919" s="2">
        <v>0</v>
      </c>
      <c r="T3919" s="2">
        <v>0</v>
      </c>
      <c r="U3919" s="39">
        <v>69.099500000000006</v>
      </c>
      <c r="W3919" s="2" t="s">
        <v>1</v>
      </c>
      <c r="X3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19"/>
      <c r="Z3919"/>
      <c r="AA3919"/>
    </row>
    <row r="3920" spans="5:27" hidden="1">
      <c r="E3920" s="2" t="s">
        <v>8500</v>
      </c>
      <c r="F3920" s="2" t="s">
        <v>8502</v>
      </c>
      <c r="G3920" s="2" t="s">
        <v>1</v>
      </c>
      <c r="H3920" s="2" t="s">
        <v>0</v>
      </c>
      <c r="I3920" s="2" t="s">
        <v>8149</v>
      </c>
      <c r="J3920" s="2" t="s">
        <v>8150</v>
      </c>
      <c r="K3920" s="41">
        <v>1680</v>
      </c>
      <c r="L3920" s="48">
        <v>1680</v>
      </c>
      <c r="M3920" s="49" t="s">
        <v>118</v>
      </c>
      <c r="N3920" s="39" t="s">
        <v>119</v>
      </c>
      <c r="O3920" s="2">
        <v>0</v>
      </c>
      <c r="P3920" s="2">
        <v>0</v>
      </c>
      <c r="Q3920" s="39">
        <v>32.619999999999997</v>
      </c>
      <c r="R3920" s="2">
        <v>4.2405999999999997</v>
      </c>
      <c r="S3920" s="2">
        <v>0</v>
      </c>
      <c r="T3920" s="2">
        <v>0</v>
      </c>
      <c r="U3920" s="39">
        <v>36.860599999999998</v>
      </c>
      <c r="W3920" s="2" t="s">
        <v>1</v>
      </c>
      <c r="X3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0"/>
      <c r="Z3920"/>
      <c r="AA3920"/>
    </row>
    <row r="3921" spans="5:27" hidden="1">
      <c r="E3921" s="2" t="s">
        <v>8500</v>
      </c>
      <c r="F3921" s="2" t="s">
        <v>8502</v>
      </c>
      <c r="G3921" s="2" t="s">
        <v>1</v>
      </c>
      <c r="H3921" s="2" t="s">
        <v>0</v>
      </c>
      <c r="I3921" s="2" t="s">
        <v>8149</v>
      </c>
      <c r="J3921" s="2" t="s">
        <v>8150</v>
      </c>
      <c r="K3921" s="41">
        <v>1681</v>
      </c>
      <c r="L3921" s="48">
        <v>1681</v>
      </c>
      <c r="M3921" s="49" t="s">
        <v>323</v>
      </c>
      <c r="N3921" s="39" t="s">
        <v>324</v>
      </c>
      <c r="O3921" s="2">
        <v>0</v>
      </c>
      <c r="P3921" s="2">
        <v>0</v>
      </c>
      <c r="Q3921" s="39">
        <v>22.81</v>
      </c>
      <c r="R3921" s="2">
        <v>2.9653</v>
      </c>
      <c r="S3921" s="2">
        <v>0</v>
      </c>
      <c r="T3921" s="2">
        <v>0</v>
      </c>
      <c r="U3921" s="39">
        <v>25.775299999999998</v>
      </c>
      <c r="W3921" s="2" t="s">
        <v>1</v>
      </c>
      <c r="X3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1"/>
      <c r="Z3921"/>
      <c r="AA3921"/>
    </row>
    <row r="3922" spans="5:27" hidden="1">
      <c r="E3922" s="2" t="s">
        <v>8500</v>
      </c>
      <c r="F3922" s="2" t="s">
        <v>8502</v>
      </c>
      <c r="G3922" s="2" t="s">
        <v>1</v>
      </c>
      <c r="H3922" s="2" t="s">
        <v>0</v>
      </c>
      <c r="I3922" s="2" t="s">
        <v>8149</v>
      </c>
      <c r="J3922" s="2" t="s">
        <v>8150</v>
      </c>
      <c r="K3922" s="41">
        <v>1682</v>
      </c>
      <c r="L3922" s="48">
        <v>1682</v>
      </c>
      <c r="M3922" s="49" t="s">
        <v>95</v>
      </c>
      <c r="N3922" s="39" t="s">
        <v>96</v>
      </c>
      <c r="O3922" s="2">
        <v>0</v>
      </c>
      <c r="P3922" s="2">
        <v>0</v>
      </c>
      <c r="Q3922" s="39">
        <v>29.87</v>
      </c>
      <c r="R3922" s="2">
        <v>3.8831000000000002</v>
      </c>
      <c r="S3922" s="2">
        <v>0</v>
      </c>
      <c r="T3922" s="2">
        <v>0</v>
      </c>
      <c r="U3922" s="39">
        <v>33.753100000000003</v>
      </c>
      <c r="W3922" s="2" t="s">
        <v>1</v>
      </c>
      <c r="X3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2"/>
      <c r="Z3922"/>
      <c r="AA3922"/>
    </row>
    <row r="3923" spans="5:27" hidden="1">
      <c r="E3923" s="2" t="s">
        <v>8500</v>
      </c>
      <c r="F3923" s="2" t="s">
        <v>8507</v>
      </c>
      <c r="G3923" s="2" t="s">
        <v>1</v>
      </c>
      <c r="H3923" s="2" t="s">
        <v>0</v>
      </c>
      <c r="I3923" s="2" t="s">
        <v>8149</v>
      </c>
      <c r="J3923" s="2" t="s">
        <v>8150</v>
      </c>
      <c r="K3923" s="41">
        <v>1683</v>
      </c>
      <c r="L3923" s="48">
        <v>1683</v>
      </c>
      <c r="M3923" s="49" t="s">
        <v>95</v>
      </c>
      <c r="N3923" s="39" t="s">
        <v>96</v>
      </c>
      <c r="O3923" s="2">
        <v>0</v>
      </c>
      <c r="P3923" s="2">
        <v>0</v>
      </c>
      <c r="Q3923" s="39">
        <v>18.89</v>
      </c>
      <c r="R3923" s="2">
        <v>2.4557000000000002</v>
      </c>
      <c r="S3923" s="2">
        <v>0</v>
      </c>
      <c r="T3923" s="2">
        <v>0</v>
      </c>
      <c r="U3923" s="39">
        <v>21.345700000000001</v>
      </c>
      <c r="W3923" s="2" t="s">
        <v>1</v>
      </c>
      <c r="X3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3"/>
      <c r="Z3923"/>
      <c r="AA3923"/>
    </row>
    <row r="3924" spans="5:27" hidden="1">
      <c r="E3924" s="2" t="s">
        <v>8500</v>
      </c>
      <c r="F3924" s="2" t="s">
        <v>8507</v>
      </c>
      <c r="G3924" s="2" t="s">
        <v>1</v>
      </c>
      <c r="H3924" s="2" t="s">
        <v>0</v>
      </c>
      <c r="I3924" s="2" t="s">
        <v>8149</v>
      </c>
      <c r="J3924" s="2" t="s">
        <v>8150</v>
      </c>
      <c r="K3924" s="41">
        <v>1684</v>
      </c>
      <c r="L3924" s="48">
        <v>1684</v>
      </c>
      <c r="M3924" s="49" t="s">
        <v>95</v>
      </c>
      <c r="N3924" s="39" t="s">
        <v>96</v>
      </c>
      <c r="O3924" s="2">
        <v>0</v>
      </c>
      <c r="P3924" s="2">
        <v>0</v>
      </c>
      <c r="Q3924" s="39">
        <v>18.96</v>
      </c>
      <c r="R3924" s="2">
        <v>2.4648000000000003</v>
      </c>
      <c r="S3924" s="2">
        <v>0</v>
      </c>
      <c r="T3924" s="2">
        <v>0</v>
      </c>
      <c r="U3924" s="39">
        <v>21.424800000000001</v>
      </c>
      <c r="W3924" s="2" t="s">
        <v>1</v>
      </c>
      <c r="X3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4"/>
      <c r="Z3924"/>
      <c r="AA3924"/>
    </row>
    <row r="3925" spans="5:27" hidden="1">
      <c r="E3925" s="2" t="s">
        <v>8500</v>
      </c>
      <c r="F3925" s="2" t="s">
        <v>8502</v>
      </c>
      <c r="G3925" s="2" t="s">
        <v>1</v>
      </c>
      <c r="H3925" s="2" t="s">
        <v>0</v>
      </c>
      <c r="I3925" s="2" t="s">
        <v>8149</v>
      </c>
      <c r="J3925" s="2" t="s">
        <v>8150</v>
      </c>
      <c r="K3925" s="41">
        <v>1685</v>
      </c>
      <c r="L3925" s="48">
        <v>1685</v>
      </c>
      <c r="M3925" s="49" t="s">
        <v>7848</v>
      </c>
      <c r="N3925" s="39" t="s">
        <v>7847</v>
      </c>
      <c r="O3925" s="2">
        <v>0</v>
      </c>
      <c r="P3925" s="2">
        <v>0</v>
      </c>
      <c r="Q3925" s="39">
        <v>0</v>
      </c>
      <c r="R3925" s="2">
        <v>0</v>
      </c>
      <c r="S3925" s="2">
        <v>0</v>
      </c>
      <c r="T3925" s="2">
        <v>0</v>
      </c>
      <c r="U3925" s="39">
        <v>0</v>
      </c>
      <c r="W3925" s="2" t="s">
        <v>1</v>
      </c>
      <c r="X3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5"/>
      <c r="Z3925"/>
      <c r="AA3925"/>
    </row>
    <row r="3926" spans="5:27" hidden="1">
      <c r="E3926" s="2" t="s">
        <v>8500</v>
      </c>
      <c r="F3926" s="2" t="s">
        <v>8502</v>
      </c>
      <c r="G3926" s="2" t="s">
        <v>1</v>
      </c>
      <c r="H3926" s="2" t="s">
        <v>0</v>
      </c>
      <c r="I3926" s="2" t="s">
        <v>8149</v>
      </c>
      <c r="J3926" s="2" t="s">
        <v>8150</v>
      </c>
      <c r="K3926" s="41">
        <v>1686</v>
      </c>
      <c r="L3926" s="48">
        <v>1686</v>
      </c>
      <c r="M3926" s="49" t="s">
        <v>307</v>
      </c>
      <c r="N3926" s="39" t="s">
        <v>308</v>
      </c>
      <c r="O3926" s="2">
        <v>0</v>
      </c>
      <c r="P3926" s="2">
        <v>0</v>
      </c>
      <c r="Q3926" s="39">
        <v>235.16</v>
      </c>
      <c r="R3926" s="2">
        <v>30.570800000000002</v>
      </c>
      <c r="S3926" s="2">
        <v>0</v>
      </c>
      <c r="T3926" s="2">
        <v>0</v>
      </c>
      <c r="U3926" s="39">
        <v>265.73079999999999</v>
      </c>
      <c r="W3926" s="2" t="s">
        <v>1</v>
      </c>
      <c r="X3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6"/>
      <c r="Z3926"/>
      <c r="AA3926"/>
    </row>
    <row r="3927" spans="5:27" hidden="1">
      <c r="E3927" s="2" t="s">
        <v>8500</v>
      </c>
      <c r="F3927" s="2" t="s">
        <v>8502</v>
      </c>
      <c r="G3927" s="2" t="s">
        <v>1</v>
      </c>
      <c r="H3927" s="2" t="s">
        <v>0</v>
      </c>
      <c r="I3927" s="2" t="s">
        <v>8149</v>
      </c>
      <c r="J3927" s="2" t="s">
        <v>8150</v>
      </c>
      <c r="K3927" s="41">
        <v>1687</v>
      </c>
      <c r="L3927" s="48">
        <v>1687</v>
      </c>
      <c r="M3927" s="49" t="s">
        <v>265</v>
      </c>
      <c r="N3927" s="39" t="s">
        <v>266</v>
      </c>
      <c r="O3927" s="2">
        <v>0</v>
      </c>
      <c r="P3927" s="2">
        <v>0</v>
      </c>
      <c r="Q3927" s="39">
        <v>139.16999999999999</v>
      </c>
      <c r="R3927" s="2">
        <v>18.092099999999999</v>
      </c>
      <c r="S3927" s="2">
        <v>0</v>
      </c>
      <c r="T3927" s="2">
        <v>0</v>
      </c>
      <c r="U3927" s="39">
        <v>157.26209999999998</v>
      </c>
      <c r="W3927" s="2" t="s">
        <v>1</v>
      </c>
      <c r="X3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7"/>
      <c r="Z3927"/>
      <c r="AA3927"/>
    </row>
    <row r="3928" spans="5:27" hidden="1">
      <c r="E3928" s="2" t="s">
        <v>8500</v>
      </c>
      <c r="F3928" s="2" t="s">
        <v>8502</v>
      </c>
      <c r="G3928" s="2" t="s">
        <v>1</v>
      </c>
      <c r="H3928" s="2" t="s">
        <v>0</v>
      </c>
      <c r="I3928" s="2" t="s">
        <v>8149</v>
      </c>
      <c r="J3928" s="2" t="s">
        <v>8150</v>
      </c>
      <c r="K3928" s="41">
        <v>1688</v>
      </c>
      <c r="L3928" s="48">
        <v>1688</v>
      </c>
      <c r="M3928" s="49" t="s">
        <v>8532</v>
      </c>
      <c r="N3928" s="39" t="s">
        <v>8533</v>
      </c>
      <c r="O3928" s="2">
        <v>0</v>
      </c>
      <c r="P3928" s="2">
        <v>0</v>
      </c>
      <c r="Q3928" s="39">
        <v>65.75</v>
      </c>
      <c r="R3928" s="2">
        <v>8.5474999999999994</v>
      </c>
      <c r="S3928" s="2">
        <v>0</v>
      </c>
      <c r="T3928" s="2">
        <v>0</v>
      </c>
      <c r="U3928" s="39">
        <v>74.297499999999999</v>
      </c>
      <c r="W3928" s="2" t="s">
        <v>1</v>
      </c>
      <c r="X3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8"/>
      <c r="Z3928"/>
      <c r="AA3928"/>
    </row>
    <row r="3929" spans="5:27" hidden="1">
      <c r="E3929" s="2" t="s">
        <v>8500</v>
      </c>
      <c r="F3929" s="2" t="s">
        <v>8502</v>
      </c>
      <c r="G3929" s="2" t="s">
        <v>1</v>
      </c>
      <c r="H3929" s="2" t="s">
        <v>0</v>
      </c>
      <c r="I3929" s="2" t="s">
        <v>8149</v>
      </c>
      <c r="J3929" s="2" t="s">
        <v>8150</v>
      </c>
      <c r="K3929" s="41">
        <v>1689</v>
      </c>
      <c r="L3929" s="48">
        <v>1689</v>
      </c>
      <c r="M3929" s="49" t="s">
        <v>777</v>
      </c>
      <c r="N3929" s="39" t="s">
        <v>778</v>
      </c>
      <c r="O3929" s="2">
        <v>0</v>
      </c>
      <c r="P3929" s="2">
        <v>0</v>
      </c>
      <c r="Q3929" s="39">
        <v>205.9</v>
      </c>
      <c r="R3929" s="2">
        <v>26.767000000000003</v>
      </c>
      <c r="S3929" s="2">
        <v>0</v>
      </c>
      <c r="T3929" s="2">
        <v>0</v>
      </c>
      <c r="U3929" s="39">
        <v>232.667</v>
      </c>
      <c r="W3929" s="2" t="s">
        <v>1</v>
      </c>
      <c r="X3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29"/>
      <c r="Z3929"/>
      <c r="AA3929"/>
    </row>
    <row r="3930" spans="5:27" hidden="1">
      <c r="E3930" s="2" t="s">
        <v>8500</v>
      </c>
      <c r="F3930" s="2" t="s">
        <v>8502</v>
      </c>
      <c r="G3930" s="2" t="s">
        <v>1</v>
      </c>
      <c r="H3930" s="2" t="s">
        <v>0</v>
      </c>
      <c r="I3930" s="2" t="s">
        <v>8149</v>
      </c>
      <c r="J3930" s="2" t="s">
        <v>8150</v>
      </c>
      <c r="K3930" s="41">
        <v>1690</v>
      </c>
      <c r="L3930" s="48">
        <v>1690</v>
      </c>
      <c r="M3930" s="49" t="s">
        <v>588</v>
      </c>
      <c r="N3930" s="39" t="s">
        <v>589</v>
      </c>
      <c r="O3930" s="2">
        <v>0</v>
      </c>
      <c r="P3930" s="2">
        <v>0</v>
      </c>
      <c r="Q3930" s="39">
        <v>205.9</v>
      </c>
      <c r="R3930" s="2">
        <v>26.767000000000003</v>
      </c>
      <c r="S3930" s="2">
        <v>0</v>
      </c>
      <c r="T3930" s="2">
        <v>0</v>
      </c>
      <c r="U3930" s="39">
        <v>232.667</v>
      </c>
      <c r="W3930" s="2" t="s">
        <v>1</v>
      </c>
      <c r="X3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0"/>
      <c r="Z3930"/>
      <c r="AA3930"/>
    </row>
    <row r="3931" spans="5:27" hidden="1">
      <c r="E3931" s="2" t="s">
        <v>8500</v>
      </c>
      <c r="F3931" s="2" t="s">
        <v>8502</v>
      </c>
      <c r="G3931" s="2" t="s">
        <v>1</v>
      </c>
      <c r="H3931" s="2" t="s">
        <v>0</v>
      </c>
      <c r="I3931" s="2" t="s">
        <v>8149</v>
      </c>
      <c r="J3931" s="2" t="s">
        <v>8150</v>
      </c>
      <c r="K3931" s="41">
        <v>1691</v>
      </c>
      <c r="L3931" s="48">
        <v>1691</v>
      </c>
      <c r="M3931" s="49" t="s">
        <v>118</v>
      </c>
      <c r="N3931" s="39" t="s">
        <v>119</v>
      </c>
      <c r="O3931" s="2">
        <v>0</v>
      </c>
      <c r="P3931" s="2">
        <v>0</v>
      </c>
      <c r="Q3931" s="39">
        <v>6.5</v>
      </c>
      <c r="R3931" s="2">
        <v>0.84499999999999997</v>
      </c>
      <c r="S3931" s="2">
        <v>0</v>
      </c>
      <c r="T3931" s="2">
        <v>0</v>
      </c>
      <c r="U3931" s="39">
        <v>7.3449999999999998</v>
      </c>
      <c r="W3931" s="2" t="s">
        <v>1</v>
      </c>
      <c r="X3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1"/>
      <c r="Z3931"/>
      <c r="AA3931"/>
    </row>
    <row r="3932" spans="5:27" hidden="1">
      <c r="E3932" s="2" t="s">
        <v>8500</v>
      </c>
      <c r="F3932" s="2" t="s">
        <v>8502</v>
      </c>
      <c r="G3932" s="2" t="s">
        <v>1</v>
      </c>
      <c r="H3932" s="2" t="s">
        <v>0</v>
      </c>
      <c r="I3932" s="2" t="s">
        <v>8149</v>
      </c>
      <c r="J3932" s="2" t="s">
        <v>8150</v>
      </c>
      <c r="K3932" s="41">
        <v>1692</v>
      </c>
      <c r="L3932" s="48">
        <v>1692</v>
      </c>
      <c r="M3932" s="49" t="s">
        <v>110</v>
      </c>
      <c r="N3932" s="39" t="s">
        <v>111</v>
      </c>
      <c r="O3932" s="2">
        <v>0</v>
      </c>
      <c r="P3932" s="2">
        <v>0</v>
      </c>
      <c r="Q3932" s="39">
        <v>978.68</v>
      </c>
      <c r="R3932" s="2">
        <v>127.22839999999999</v>
      </c>
      <c r="S3932" s="2">
        <v>0</v>
      </c>
      <c r="T3932" s="2">
        <v>0</v>
      </c>
      <c r="U3932" s="39">
        <v>1105.9084</v>
      </c>
      <c r="W3932" s="2" t="s">
        <v>1</v>
      </c>
      <c r="X3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2"/>
      <c r="Z3932"/>
      <c r="AA3932"/>
    </row>
    <row r="3933" spans="5:27" hidden="1">
      <c r="E3933" s="2" t="s">
        <v>8500</v>
      </c>
      <c r="F3933" s="2" t="s">
        <v>8502</v>
      </c>
      <c r="G3933" s="2" t="s">
        <v>1</v>
      </c>
      <c r="H3933" s="2" t="s">
        <v>0</v>
      </c>
      <c r="I3933" s="2" t="s">
        <v>8149</v>
      </c>
      <c r="J3933" s="2" t="s">
        <v>8150</v>
      </c>
      <c r="K3933" s="41">
        <v>1693</v>
      </c>
      <c r="L3933" s="48">
        <v>1693</v>
      </c>
      <c r="M3933" s="49" t="s">
        <v>110</v>
      </c>
      <c r="N3933" s="39" t="s">
        <v>111</v>
      </c>
      <c r="O3933" s="2">
        <v>0</v>
      </c>
      <c r="P3933" s="2">
        <v>0</v>
      </c>
      <c r="Q3933" s="39">
        <v>1080.6300000000001</v>
      </c>
      <c r="R3933" s="2">
        <v>140.48190000000002</v>
      </c>
      <c r="S3933" s="2">
        <v>0</v>
      </c>
      <c r="T3933" s="2">
        <v>0</v>
      </c>
      <c r="U3933" s="39">
        <v>1221.1119000000001</v>
      </c>
      <c r="W3933" s="2" t="s">
        <v>1</v>
      </c>
      <c r="X3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3"/>
      <c r="Z3933"/>
      <c r="AA3933"/>
    </row>
    <row r="3934" spans="5:27" hidden="1">
      <c r="E3934" s="2" t="s">
        <v>8500</v>
      </c>
      <c r="F3934" s="2" t="s">
        <v>8502</v>
      </c>
      <c r="G3934" s="2" t="s">
        <v>1</v>
      </c>
      <c r="H3934" s="2" t="s">
        <v>0</v>
      </c>
      <c r="I3934" s="2" t="s">
        <v>8149</v>
      </c>
      <c r="J3934" s="2" t="s">
        <v>8150</v>
      </c>
      <c r="K3934" s="41">
        <v>1694</v>
      </c>
      <c r="L3934" s="48">
        <v>1694</v>
      </c>
      <c r="M3934" s="49" t="s">
        <v>616</v>
      </c>
      <c r="N3934" s="39" t="s">
        <v>617</v>
      </c>
      <c r="O3934" s="2">
        <v>0</v>
      </c>
      <c r="P3934" s="2">
        <v>0</v>
      </c>
      <c r="Q3934" s="39">
        <v>335.44</v>
      </c>
      <c r="R3934" s="2">
        <v>43.607199999999999</v>
      </c>
      <c r="S3934" s="2">
        <v>0</v>
      </c>
      <c r="T3934" s="2">
        <v>0</v>
      </c>
      <c r="U3934" s="39">
        <v>379.04719999999998</v>
      </c>
      <c r="W3934" s="2" t="s">
        <v>1</v>
      </c>
      <c r="X39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4"/>
      <c r="Z3934"/>
      <c r="AA3934"/>
    </row>
    <row r="3935" spans="5:27" hidden="1">
      <c r="E3935" s="2" t="s">
        <v>8500</v>
      </c>
      <c r="F3935" s="2" t="s">
        <v>8502</v>
      </c>
      <c r="G3935" s="2" t="s">
        <v>1</v>
      </c>
      <c r="H3935" s="2" t="s">
        <v>0</v>
      </c>
      <c r="I3935" s="2" t="s">
        <v>8149</v>
      </c>
      <c r="J3935" s="2" t="s">
        <v>8150</v>
      </c>
      <c r="K3935" s="41">
        <v>1695</v>
      </c>
      <c r="L3935" s="48">
        <v>1695</v>
      </c>
      <c r="M3935" s="49" t="s">
        <v>391</v>
      </c>
      <c r="N3935" s="39" t="s">
        <v>392</v>
      </c>
      <c r="O3935" s="2">
        <v>0</v>
      </c>
      <c r="P3935" s="2">
        <v>0</v>
      </c>
      <c r="Q3935" s="39">
        <v>430.19</v>
      </c>
      <c r="R3935" s="2">
        <v>55.924700000000001</v>
      </c>
      <c r="S3935" s="2">
        <v>0</v>
      </c>
      <c r="T3935" s="2">
        <v>0</v>
      </c>
      <c r="U3935" s="39">
        <v>486.11469999999997</v>
      </c>
      <c r="W3935" s="2" t="s">
        <v>1</v>
      </c>
      <c r="X3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5"/>
      <c r="Z3935"/>
      <c r="AA3935"/>
    </row>
    <row r="3936" spans="5:27" hidden="1">
      <c r="E3936" s="2" t="s">
        <v>8500</v>
      </c>
      <c r="F3936" s="2" t="s">
        <v>8502</v>
      </c>
      <c r="G3936" s="2" t="s">
        <v>1</v>
      </c>
      <c r="H3936" s="2" t="s">
        <v>0</v>
      </c>
      <c r="I3936" s="2" t="s">
        <v>8149</v>
      </c>
      <c r="J3936" s="2" t="s">
        <v>8150</v>
      </c>
      <c r="K3936" s="41">
        <v>1696</v>
      </c>
      <c r="L3936" s="48">
        <v>1696</v>
      </c>
      <c r="M3936" s="49" t="s">
        <v>558</v>
      </c>
      <c r="N3936" s="39" t="s">
        <v>559</v>
      </c>
      <c r="O3936" s="2">
        <v>0</v>
      </c>
      <c r="P3936" s="2">
        <v>0</v>
      </c>
      <c r="Q3936" s="39">
        <v>123.1</v>
      </c>
      <c r="R3936" s="2">
        <v>16.003</v>
      </c>
      <c r="S3936" s="2">
        <v>0</v>
      </c>
      <c r="T3936" s="2">
        <v>0</v>
      </c>
      <c r="U3936" s="39">
        <v>139.10300000000001</v>
      </c>
      <c r="W3936" s="2" t="s">
        <v>1</v>
      </c>
      <c r="X3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6"/>
      <c r="Z3936"/>
      <c r="AA3936"/>
    </row>
    <row r="3937" spans="5:27" hidden="1">
      <c r="E3937" s="2" t="s">
        <v>8500</v>
      </c>
      <c r="F3937" s="2" t="s">
        <v>8504</v>
      </c>
      <c r="G3937" s="2" t="s">
        <v>1</v>
      </c>
      <c r="H3937" s="2" t="s">
        <v>0</v>
      </c>
      <c r="I3937" s="2" t="s">
        <v>8149</v>
      </c>
      <c r="J3937" s="2" t="s">
        <v>8150</v>
      </c>
      <c r="K3937" s="41">
        <v>1697</v>
      </c>
      <c r="L3937" s="48">
        <v>1697</v>
      </c>
      <c r="M3937" s="49" t="s">
        <v>8530</v>
      </c>
      <c r="N3937" s="39" t="s">
        <v>8531</v>
      </c>
      <c r="O3937" s="2">
        <v>0</v>
      </c>
      <c r="P3937" s="2">
        <v>0</v>
      </c>
      <c r="Q3937" s="39">
        <v>89.63</v>
      </c>
      <c r="R3937" s="2">
        <v>11.651899999999999</v>
      </c>
      <c r="S3937" s="2">
        <v>0</v>
      </c>
      <c r="T3937" s="2">
        <v>0</v>
      </c>
      <c r="U3937" s="39">
        <v>101.28189999999999</v>
      </c>
      <c r="W3937" s="2" t="s">
        <v>1</v>
      </c>
      <c r="X3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7"/>
      <c r="Z3937"/>
      <c r="AA3937"/>
    </row>
    <row r="3938" spans="5:27" hidden="1">
      <c r="E3938" s="2" t="s">
        <v>8500</v>
      </c>
      <c r="F3938" s="2" t="s">
        <v>8504</v>
      </c>
      <c r="G3938" s="2" t="s">
        <v>1</v>
      </c>
      <c r="H3938" s="2" t="s">
        <v>0</v>
      </c>
      <c r="I3938" s="2" t="s">
        <v>8149</v>
      </c>
      <c r="J3938" s="2" t="s">
        <v>8150</v>
      </c>
      <c r="K3938" s="41">
        <v>1698</v>
      </c>
      <c r="L3938" s="48">
        <v>1698</v>
      </c>
      <c r="M3938" s="49"/>
      <c r="N3938" s="39" t="s">
        <v>8418</v>
      </c>
      <c r="O3938" s="2">
        <v>0</v>
      </c>
      <c r="P3938" s="2">
        <v>0</v>
      </c>
      <c r="Q3938" s="39">
        <v>44.81</v>
      </c>
      <c r="R3938" s="2">
        <v>5.8253000000000004</v>
      </c>
      <c r="S3938" s="2">
        <v>0</v>
      </c>
      <c r="T3938" s="2">
        <v>0</v>
      </c>
      <c r="U3938" s="39">
        <v>50.635300000000001</v>
      </c>
      <c r="V3938" s="2" t="s">
        <v>8417</v>
      </c>
      <c r="W3938" s="2" t="s">
        <v>1</v>
      </c>
      <c r="X3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8"/>
      <c r="Z3938"/>
      <c r="AA3938"/>
    </row>
    <row r="3939" spans="5:27" hidden="1">
      <c r="E3939" s="2" t="s">
        <v>8500</v>
      </c>
      <c r="F3939" s="2" t="s">
        <v>8504</v>
      </c>
      <c r="G3939" s="2" t="s">
        <v>1</v>
      </c>
      <c r="H3939" s="2" t="s">
        <v>0</v>
      </c>
      <c r="I3939" s="2" t="s">
        <v>8149</v>
      </c>
      <c r="J3939" s="2" t="s">
        <v>8150</v>
      </c>
      <c r="K3939" s="41">
        <v>1699</v>
      </c>
      <c r="L3939" s="48">
        <v>1699</v>
      </c>
      <c r="M3939" s="49" t="s">
        <v>118</v>
      </c>
      <c r="N3939" s="39" t="s">
        <v>119</v>
      </c>
      <c r="O3939" s="2">
        <v>0</v>
      </c>
      <c r="P3939" s="2">
        <v>0</v>
      </c>
      <c r="Q3939" s="39">
        <v>114.33</v>
      </c>
      <c r="R3939" s="2">
        <v>14.8629</v>
      </c>
      <c r="S3939" s="2">
        <v>0</v>
      </c>
      <c r="T3939" s="2">
        <v>0</v>
      </c>
      <c r="U3939" s="39">
        <v>129.19290000000001</v>
      </c>
      <c r="W3939" s="2" t="s">
        <v>1</v>
      </c>
      <c r="X3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39"/>
      <c r="Z3939"/>
      <c r="AA3939"/>
    </row>
    <row r="3940" spans="5:27" hidden="1">
      <c r="E3940" s="2" t="s">
        <v>8500</v>
      </c>
      <c r="F3940" s="2" t="s">
        <v>8504</v>
      </c>
      <c r="G3940" s="2" t="s">
        <v>1</v>
      </c>
      <c r="H3940" s="2" t="s">
        <v>0</v>
      </c>
      <c r="I3940" s="2" t="s">
        <v>8149</v>
      </c>
      <c r="J3940" s="2" t="s">
        <v>8150</v>
      </c>
      <c r="K3940" s="41">
        <v>1700</v>
      </c>
      <c r="L3940" s="48">
        <v>1700</v>
      </c>
      <c r="M3940" s="49" t="s">
        <v>333</v>
      </c>
      <c r="N3940" s="39" t="s">
        <v>334</v>
      </c>
      <c r="O3940" s="2">
        <v>0</v>
      </c>
      <c r="P3940" s="2">
        <v>0</v>
      </c>
      <c r="Q3940" s="39">
        <v>203.9</v>
      </c>
      <c r="R3940" s="2">
        <v>26.507000000000001</v>
      </c>
      <c r="S3940" s="2">
        <v>0</v>
      </c>
      <c r="T3940" s="2">
        <v>0</v>
      </c>
      <c r="U3940" s="39">
        <v>230.40700000000001</v>
      </c>
      <c r="W3940" s="2" t="s">
        <v>1</v>
      </c>
      <c r="X3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0"/>
      <c r="Z3940"/>
      <c r="AA3940"/>
    </row>
    <row r="3941" spans="5:27" hidden="1">
      <c r="E3941" s="2" t="s">
        <v>8500</v>
      </c>
      <c r="F3941" s="2" t="s">
        <v>8504</v>
      </c>
      <c r="G3941" s="2" t="s">
        <v>1</v>
      </c>
      <c r="H3941" s="2" t="s">
        <v>0</v>
      </c>
      <c r="I3941" s="2" t="s">
        <v>8149</v>
      </c>
      <c r="J3941" s="2" t="s">
        <v>8150</v>
      </c>
      <c r="K3941" s="41">
        <v>1701</v>
      </c>
      <c r="L3941" s="48">
        <v>1701</v>
      </c>
      <c r="M3941" s="49" t="s">
        <v>118</v>
      </c>
      <c r="N3941" s="39" t="s">
        <v>119</v>
      </c>
      <c r="O3941" s="2">
        <v>0</v>
      </c>
      <c r="P3941" s="2">
        <v>0</v>
      </c>
      <c r="Q3941" s="39">
        <v>45.74</v>
      </c>
      <c r="R3941" s="2">
        <v>5.9462000000000002</v>
      </c>
      <c r="S3941" s="2">
        <v>0</v>
      </c>
      <c r="T3941" s="2">
        <v>0</v>
      </c>
      <c r="U3941" s="39">
        <v>51.686199999999999</v>
      </c>
      <c r="W3941" s="2" t="s">
        <v>1</v>
      </c>
      <c r="X3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1"/>
      <c r="Z3941"/>
      <c r="AA3941"/>
    </row>
    <row r="3942" spans="5:27" hidden="1">
      <c r="E3942" s="2" t="s">
        <v>8500</v>
      </c>
      <c r="F3942" s="2" t="s">
        <v>8504</v>
      </c>
      <c r="G3942" s="2" t="s">
        <v>1</v>
      </c>
      <c r="H3942" s="2" t="s">
        <v>0</v>
      </c>
      <c r="I3942" s="2" t="s">
        <v>8149</v>
      </c>
      <c r="J3942" s="2" t="s">
        <v>8150</v>
      </c>
      <c r="K3942" s="41">
        <v>1702</v>
      </c>
      <c r="L3942" s="48">
        <v>1702</v>
      </c>
      <c r="M3942" s="49" t="s">
        <v>118</v>
      </c>
      <c r="N3942" s="39" t="s">
        <v>119</v>
      </c>
      <c r="O3942" s="2">
        <v>0</v>
      </c>
      <c r="P3942" s="2">
        <v>0</v>
      </c>
      <c r="Q3942" s="39">
        <v>190.05</v>
      </c>
      <c r="R3942" s="2">
        <v>24.706500000000002</v>
      </c>
      <c r="S3942" s="2">
        <v>0</v>
      </c>
      <c r="T3942" s="2">
        <v>0</v>
      </c>
      <c r="U3942" s="39">
        <v>214.75650000000002</v>
      </c>
      <c r="W3942" s="2" t="s">
        <v>1</v>
      </c>
      <c r="X3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2"/>
      <c r="Z3942"/>
      <c r="AA3942"/>
    </row>
    <row r="3943" spans="5:27" hidden="1">
      <c r="E3943" s="2" t="s">
        <v>8500</v>
      </c>
      <c r="F3943" s="2" t="s">
        <v>8504</v>
      </c>
      <c r="G3943" s="2" t="s">
        <v>1</v>
      </c>
      <c r="H3943" s="2" t="s">
        <v>0</v>
      </c>
      <c r="I3943" s="2" t="s">
        <v>8149</v>
      </c>
      <c r="J3943" s="2" t="s">
        <v>8150</v>
      </c>
      <c r="K3943" s="41">
        <v>1703</v>
      </c>
      <c r="L3943" s="48">
        <v>1703</v>
      </c>
      <c r="M3943" s="49" t="s">
        <v>943</v>
      </c>
      <c r="N3943" s="39" t="s">
        <v>944</v>
      </c>
      <c r="O3943" s="2">
        <v>0</v>
      </c>
      <c r="P3943" s="2">
        <v>0</v>
      </c>
      <c r="Q3943" s="39">
        <v>239.45</v>
      </c>
      <c r="R3943" s="2">
        <v>31.128499999999999</v>
      </c>
      <c r="S3943" s="2">
        <v>0</v>
      </c>
      <c r="T3943" s="2">
        <v>0</v>
      </c>
      <c r="U3943" s="39">
        <v>270.57849999999996</v>
      </c>
      <c r="W3943" s="2" t="s">
        <v>1</v>
      </c>
      <c r="X3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3"/>
      <c r="Z3943"/>
      <c r="AA3943"/>
    </row>
    <row r="3944" spans="5:27" hidden="1">
      <c r="E3944" s="2" t="s">
        <v>8500</v>
      </c>
      <c r="F3944" s="2" t="s">
        <v>8504</v>
      </c>
      <c r="G3944" s="2" t="s">
        <v>1</v>
      </c>
      <c r="H3944" s="2" t="s">
        <v>0</v>
      </c>
      <c r="I3944" s="2" t="s">
        <v>8149</v>
      </c>
      <c r="J3944" s="2" t="s">
        <v>8150</v>
      </c>
      <c r="K3944" s="41">
        <v>1704</v>
      </c>
      <c r="L3944" s="48">
        <v>1704</v>
      </c>
      <c r="M3944" s="49" t="s">
        <v>610</v>
      </c>
      <c r="N3944" s="39" t="s">
        <v>611</v>
      </c>
      <c r="O3944" s="2">
        <v>0</v>
      </c>
      <c r="P3944" s="2">
        <v>0</v>
      </c>
      <c r="Q3944" s="39">
        <v>369.02</v>
      </c>
      <c r="R3944" s="2">
        <v>47.9726</v>
      </c>
      <c r="S3944" s="2">
        <v>0</v>
      </c>
      <c r="T3944" s="2">
        <v>0</v>
      </c>
      <c r="U3944" s="39">
        <v>416.99259999999998</v>
      </c>
      <c r="W3944" s="2" t="s">
        <v>1</v>
      </c>
      <c r="X3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4"/>
      <c r="Z3944"/>
      <c r="AA3944"/>
    </row>
    <row r="3945" spans="5:27" hidden="1">
      <c r="E3945" s="2" t="s">
        <v>8500</v>
      </c>
      <c r="F3945" s="2" t="s">
        <v>8504</v>
      </c>
      <c r="G3945" s="2" t="s">
        <v>1</v>
      </c>
      <c r="H3945" s="2" t="s">
        <v>0</v>
      </c>
      <c r="I3945" s="2" t="s">
        <v>8149</v>
      </c>
      <c r="J3945" s="2" t="s">
        <v>8150</v>
      </c>
      <c r="K3945" s="41">
        <v>1705</v>
      </c>
      <c r="L3945" s="48">
        <v>1705</v>
      </c>
      <c r="M3945" s="49"/>
      <c r="N3945" s="39" t="s">
        <v>8422</v>
      </c>
      <c r="O3945" s="2">
        <v>0</v>
      </c>
      <c r="P3945" s="2">
        <v>0</v>
      </c>
      <c r="Q3945" s="39">
        <v>86.95</v>
      </c>
      <c r="R3945" s="2">
        <v>11.303500000000001</v>
      </c>
      <c r="S3945" s="2">
        <v>0</v>
      </c>
      <c r="T3945" s="2">
        <v>0</v>
      </c>
      <c r="U3945" s="39">
        <v>98.253500000000003</v>
      </c>
      <c r="V3945" s="2" t="s">
        <v>8421</v>
      </c>
      <c r="W3945" s="2" t="s">
        <v>1</v>
      </c>
      <c r="X3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5"/>
      <c r="Z3945"/>
      <c r="AA3945"/>
    </row>
    <row r="3946" spans="5:27" hidden="1">
      <c r="E3946" s="2" t="s">
        <v>8500</v>
      </c>
      <c r="F3946" s="2" t="s">
        <v>8504</v>
      </c>
      <c r="G3946" s="2" t="s">
        <v>1</v>
      </c>
      <c r="H3946" s="2" t="s">
        <v>0</v>
      </c>
      <c r="I3946" s="2" t="s">
        <v>8149</v>
      </c>
      <c r="J3946" s="2" t="s">
        <v>8150</v>
      </c>
      <c r="K3946" s="41">
        <v>1706</v>
      </c>
      <c r="L3946" s="48">
        <v>1706</v>
      </c>
      <c r="M3946" s="49" t="s">
        <v>8528</v>
      </c>
      <c r="N3946" s="39" t="s">
        <v>8529</v>
      </c>
      <c r="O3946" s="2">
        <v>0</v>
      </c>
      <c r="P3946" s="2">
        <v>0</v>
      </c>
      <c r="Q3946" s="39">
        <v>244.67</v>
      </c>
      <c r="R3946" s="2">
        <v>31.807099999999998</v>
      </c>
      <c r="S3946" s="2">
        <v>0</v>
      </c>
      <c r="T3946" s="2">
        <v>0</v>
      </c>
      <c r="U3946" s="39">
        <v>276.47710000000001</v>
      </c>
      <c r="W3946" s="2" t="s">
        <v>1</v>
      </c>
      <c r="X3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6"/>
      <c r="Z3946"/>
      <c r="AA3946"/>
    </row>
    <row r="3947" spans="5:27" hidden="1">
      <c r="E3947" s="2" t="s">
        <v>8500</v>
      </c>
      <c r="F3947" s="2" t="s">
        <v>8504</v>
      </c>
      <c r="G3947" s="2" t="s">
        <v>1</v>
      </c>
      <c r="H3947" s="2" t="s">
        <v>0</v>
      </c>
      <c r="I3947" s="2" t="s">
        <v>8149</v>
      </c>
      <c r="J3947" s="2" t="s">
        <v>8150</v>
      </c>
      <c r="K3947" s="41">
        <v>1707</v>
      </c>
      <c r="L3947" s="48">
        <v>1707</v>
      </c>
      <c r="M3947" s="49" t="s">
        <v>771</v>
      </c>
      <c r="N3947" s="39" t="s">
        <v>772</v>
      </c>
      <c r="O3947" s="2">
        <v>0</v>
      </c>
      <c r="P3947" s="2">
        <v>0</v>
      </c>
      <c r="Q3947" s="39">
        <v>74.8</v>
      </c>
      <c r="R3947" s="2">
        <v>9.7240000000000002</v>
      </c>
      <c r="S3947" s="2">
        <v>0</v>
      </c>
      <c r="T3947" s="2">
        <v>0</v>
      </c>
      <c r="U3947" s="39">
        <v>84.524000000000001</v>
      </c>
      <c r="W3947" s="2" t="s">
        <v>1</v>
      </c>
      <c r="X3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7"/>
      <c r="Z3947"/>
      <c r="AA3947"/>
    </row>
    <row r="3948" spans="5:27" hidden="1">
      <c r="E3948" s="2" t="s">
        <v>8500</v>
      </c>
      <c r="F3948" s="2" t="s">
        <v>8504</v>
      </c>
      <c r="G3948" s="2" t="s">
        <v>1</v>
      </c>
      <c r="H3948" s="2" t="s">
        <v>0</v>
      </c>
      <c r="I3948" s="2" t="s">
        <v>8149</v>
      </c>
      <c r="J3948" s="2" t="s">
        <v>8150</v>
      </c>
      <c r="K3948" s="41">
        <v>1708</v>
      </c>
      <c r="L3948" s="48">
        <v>1708</v>
      </c>
      <c r="M3948" s="49" t="s">
        <v>671</v>
      </c>
      <c r="N3948" s="39" t="s">
        <v>672</v>
      </c>
      <c r="O3948" s="2">
        <v>0</v>
      </c>
      <c r="P3948" s="2">
        <v>0</v>
      </c>
      <c r="Q3948" s="39">
        <v>83.56</v>
      </c>
      <c r="R3948" s="2">
        <v>10.8628</v>
      </c>
      <c r="S3948" s="2">
        <v>0</v>
      </c>
      <c r="T3948" s="2">
        <v>0</v>
      </c>
      <c r="U3948" s="39">
        <v>94.422799999999995</v>
      </c>
      <c r="W3948" s="2" t="s">
        <v>1</v>
      </c>
      <c r="X3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8"/>
      <c r="Z3948"/>
      <c r="AA3948"/>
    </row>
    <row r="3949" spans="5:27" hidden="1">
      <c r="E3949" s="2" t="s">
        <v>8500</v>
      </c>
      <c r="F3949" s="2" t="s">
        <v>8504</v>
      </c>
      <c r="G3949" s="2" t="s">
        <v>1</v>
      </c>
      <c r="H3949" s="2" t="s">
        <v>0</v>
      </c>
      <c r="I3949" s="2" t="s">
        <v>8149</v>
      </c>
      <c r="J3949" s="2" t="s">
        <v>8150</v>
      </c>
      <c r="K3949" s="41">
        <v>1709</v>
      </c>
      <c r="L3949" s="48">
        <v>1709</v>
      </c>
      <c r="M3949" s="49" t="s">
        <v>7848</v>
      </c>
      <c r="N3949" s="39" t="s">
        <v>7847</v>
      </c>
      <c r="O3949" s="2">
        <v>0</v>
      </c>
      <c r="P3949" s="2">
        <v>0</v>
      </c>
      <c r="Q3949" s="39">
        <v>0</v>
      </c>
      <c r="R3949" s="2">
        <v>0</v>
      </c>
      <c r="S3949" s="2">
        <v>0</v>
      </c>
      <c r="T3949" s="2">
        <v>0</v>
      </c>
      <c r="U3949" s="39">
        <v>0</v>
      </c>
      <c r="W3949" s="2" t="s">
        <v>1</v>
      </c>
      <c r="X3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49"/>
      <c r="Z3949"/>
      <c r="AA3949"/>
    </row>
    <row r="3950" spans="5:27" hidden="1">
      <c r="E3950" s="2" t="s">
        <v>8500</v>
      </c>
      <c r="F3950" s="2" t="s">
        <v>8504</v>
      </c>
      <c r="G3950" s="2" t="s">
        <v>1</v>
      </c>
      <c r="H3950" s="2" t="s">
        <v>0</v>
      </c>
      <c r="I3950" s="2" t="s">
        <v>8149</v>
      </c>
      <c r="J3950" s="2" t="s">
        <v>8150</v>
      </c>
      <c r="K3950" s="41">
        <v>1710</v>
      </c>
      <c r="L3950" s="48">
        <v>1710</v>
      </c>
      <c r="M3950" s="49" t="s">
        <v>1342</v>
      </c>
      <c r="N3950" s="39" t="s">
        <v>1343</v>
      </c>
      <c r="O3950" s="2">
        <v>0</v>
      </c>
      <c r="P3950" s="2">
        <v>0</v>
      </c>
      <c r="Q3950" s="39">
        <v>156.47999999999999</v>
      </c>
      <c r="R3950" s="2">
        <v>20.342399999999998</v>
      </c>
      <c r="S3950" s="2">
        <v>0</v>
      </c>
      <c r="T3950" s="2">
        <v>0</v>
      </c>
      <c r="U3950" s="39">
        <v>176.82239999999999</v>
      </c>
      <c r="W3950" s="2" t="s">
        <v>1</v>
      </c>
      <c r="X3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0"/>
      <c r="Z3950"/>
      <c r="AA3950"/>
    </row>
    <row r="3951" spans="5:27" hidden="1">
      <c r="E3951" s="2" t="s">
        <v>8500</v>
      </c>
      <c r="F3951" s="2" t="s">
        <v>8504</v>
      </c>
      <c r="G3951" s="2" t="s">
        <v>1</v>
      </c>
      <c r="H3951" s="2" t="s">
        <v>0</v>
      </c>
      <c r="I3951" s="2" t="s">
        <v>8149</v>
      </c>
      <c r="J3951" s="2" t="s">
        <v>8150</v>
      </c>
      <c r="K3951" s="41">
        <v>1711</v>
      </c>
      <c r="L3951" s="48">
        <v>1711</v>
      </c>
      <c r="M3951" s="49" t="s">
        <v>118</v>
      </c>
      <c r="N3951" s="39" t="s">
        <v>119</v>
      </c>
      <c r="O3951" s="2">
        <v>0</v>
      </c>
      <c r="P3951" s="2">
        <v>0</v>
      </c>
      <c r="Q3951" s="39">
        <v>774.34</v>
      </c>
      <c r="R3951" s="2">
        <v>100.66420000000001</v>
      </c>
      <c r="S3951" s="2">
        <v>0</v>
      </c>
      <c r="T3951" s="2">
        <v>0</v>
      </c>
      <c r="U3951" s="39">
        <v>875.00420000000008</v>
      </c>
      <c r="W3951" s="2" t="s">
        <v>1</v>
      </c>
      <c r="X3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1"/>
      <c r="Z3951"/>
      <c r="AA3951"/>
    </row>
    <row r="3952" spans="5:27" hidden="1">
      <c r="E3952" s="2" t="s">
        <v>8500</v>
      </c>
      <c r="F3952" s="2" t="s">
        <v>8504</v>
      </c>
      <c r="G3952" s="2" t="s">
        <v>1</v>
      </c>
      <c r="H3952" s="2" t="s">
        <v>0</v>
      </c>
      <c r="I3952" s="2" t="s">
        <v>8149</v>
      </c>
      <c r="J3952" s="2" t="s">
        <v>8150</v>
      </c>
      <c r="K3952" s="41">
        <v>1712</v>
      </c>
      <c r="L3952" s="48">
        <v>1712</v>
      </c>
      <c r="M3952" s="49"/>
      <c r="N3952" s="39" t="s">
        <v>619</v>
      </c>
      <c r="O3952" s="2">
        <v>0</v>
      </c>
      <c r="P3952" s="2">
        <v>0</v>
      </c>
      <c r="Q3952" s="39">
        <v>40.770000000000003</v>
      </c>
      <c r="R3952" s="2">
        <v>5.3001000000000005</v>
      </c>
      <c r="S3952" s="2">
        <v>0</v>
      </c>
      <c r="T3952" s="2">
        <v>0</v>
      </c>
      <c r="U3952" s="39">
        <v>46.070100000000004</v>
      </c>
      <c r="V3952" s="2" t="s">
        <v>8525</v>
      </c>
      <c r="W3952" s="2" t="s">
        <v>1</v>
      </c>
      <c r="X3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2"/>
      <c r="Z3952"/>
      <c r="AA3952"/>
    </row>
    <row r="3953" spans="5:27" hidden="1">
      <c r="E3953" s="2" t="s">
        <v>8500</v>
      </c>
      <c r="F3953" s="2" t="s">
        <v>8504</v>
      </c>
      <c r="G3953" s="2" t="s">
        <v>1</v>
      </c>
      <c r="H3953" s="2" t="s">
        <v>0</v>
      </c>
      <c r="I3953" s="2" t="s">
        <v>8149</v>
      </c>
      <c r="J3953" s="2" t="s">
        <v>8150</v>
      </c>
      <c r="K3953" s="41">
        <v>1713</v>
      </c>
      <c r="L3953" s="48">
        <v>1713</v>
      </c>
      <c r="M3953" s="49" t="s">
        <v>333</v>
      </c>
      <c r="N3953" s="39" t="s">
        <v>334</v>
      </c>
      <c r="O3953" s="2">
        <v>0</v>
      </c>
      <c r="P3953" s="2">
        <v>0</v>
      </c>
      <c r="Q3953" s="39">
        <v>19.5</v>
      </c>
      <c r="R3953" s="2">
        <v>2.5350000000000001</v>
      </c>
      <c r="S3953" s="2">
        <v>0</v>
      </c>
      <c r="T3953" s="2">
        <v>0</v>
      </c>
      <c r="U3953" s="39">
        <v>22.035</v>
      </c>
      <c r="W3953" s="2" t="s">
        <v>1</v>
      </c>
      <c r="X3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3"/>
      <c r="Z3953"/>
      <c r="AA3953"/>
    </row>
    <row r="3954" spans="5:27" hidden="1">
      <c r="E3954" s="2" t="s">
        <v>8500</v>
      </c>
      <c r="F3954" s="2" t="s">
        <v>8504</v>
      </c>
      <c r="G3954" s="2" t="s">
        <v>1</v>
      </c>
      <c r="H3954" s="2" t="s">
        <v>0</v>
      </c>
      <c r="I3954" s="2" t="s">
        <v>8149</v>
      </c>
      <c r="J3954" s="2" t="s">
        <v>8150</v>
      </c>
      <c r="K3954" s="41">
        <v>1714</v>
      </c>
      <c r="L3954" s="48">
        <v>1714</v>
      </c>
      <c r="M3954" s="49" t="s">
        <v>528</v>
      </c>
      <c r="N3954" s="39" t="s">
        <v>529</v>
      </c>
      <c r="O3954" s="2">
        <v>0</v>
      </c>
      <c r="P3954" s="2">
        <v>0</v>
      </c>
      <c r="Q3954" s="39">
        <v>33182.050000000003</v>
      </c>
      <c r="R3954" s="2">
        <v>4313.6665000000003</v>
      </c>
      <c r="S3954" s="2">
        <v>0</v>
      </c>
      <c r="T3954" s="2">
        <v>0</v>
      </c>
      <c r="U3954" s="39">
        <v>37495.716500000002</v>
      </c>
      <c r="W3954" s="2" t="s">
        <v>1</v>
      </c>
      <c r="X3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4"/>
      <c r="Z3954"/>
      <c r="AA3954"/>
    </row>
    <row r="3955" spans="5:27" hidden="1">
      <c r="E3955" s="2" t="s">
        <v>8500</v>
      </c>
      <c r="F3955" s="2" t="s">
        <v>8504</v>
      </c>
      <c r="G3955" s="2" t="s">
        <v>1</v>
      </c>
      <c r="H3955" s="2" t="s">
        <v>0</v>
      </c>
      <c r="I3955" s="2" t="s">
        <v>8149</v>
      </c>
      <c r="J3955" s="2" t="s">
        <v>8150</v>
      </c>
      <c r="K3955" s="41">
        <v>1715</v>
      </c>
      <c r="L3955" s="48">
        <v>1715</v>
      </c>
      <c r="M3955" s="49" t="s">
        <v>528</v>
      </c>
      <c r="N3955" s="39" t="s">
        <v>529</v>
      </c>
      <c r="O3955" s="2">
        <v>0</v>
      </c>
      <c r="P3955" s="2">
        <v>0</v>
      </c>
      <c r="Q3955" s="39">
        <v>2945.16</v>
      </c>
      <c r="R3955" s="2">
        <v>382.87079999999997</v>
      </c>
      <c r="S3955" s="2">
        <v>0</v>
      </c>
      <c r="T3955" s="2">
        <v>0</v>
      </c>
      <c r="U3955" s="39">
        <v>3328.0308</v>
      </c>
      <c r="W3955" s="2" t="s">
        <v>1</v>
      </c>
      <c r="X3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5"/>
      <c r="Z3955"/>
      <c r="AA3955"/>
    </row>
    <row r="3956" spans="5:27" hidden="1">
      <c r="E3956" s="2" t="s">
        <v>8500</v>
      </c>
      <c r="F3956" s="2" t="s">
        <v>8504</v>
      </c>
      <c r="G3956" s="2" t="s">
        <v>1</v>
      </c>
      <c r="H3956" s="2" t="s">
        <v>0</v>
      </c>
      <c r="I3956" s="2" t="s">
        <v>8149</v>
      </c>
      <c r="J3956" s="2" t="s">
        <v>8150</v>
      </c>
      <c r="K3956" s="41">
        <v>1716</v>
      </c>
      <c r="L3956" s="48">
        <v>1716</v>
      </c>
      <c r="M3956" s="49" t="s">
        <v>1124</v>
      </c>
      <c r="N3956" s="39" t="s">
        <v>1125</v>
      </c>
      <c r="O3956" s="2">
        <v>0</v>
      </c>
      <c r="P3956" s="2">
        <v>0</v>
      </c>
      <c r="Q3956" s="39">
        <v>1000</v>
      </c>
      <c r="R3956" s="2">
        <v>130</v>
      </c>
      <c r="S3956" s="2">
        <v>0</v>
      </c>
      <c r="T3956" s="2">
        <v>0</v>
      </c>
      <c r="U3956" s="39">
        <v>1130</v>
      </c>
      <c r="W3956" s="2" t="s">
        <v>1</v>
      </c>
      <c r="X3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6"/>
      <c r="Z3956"/>
      <c r="AA3956"/>
    </row>
    <row r="3957" spans="5:27" hidden="1">
      <c r="E3957" s="2" t="s">
        <v>8500</v>
      </c>
      <c r="F3957" s="2" t="s">
        <v>8504</v>
      </c>
      <c r="G3957" s="2" t="s">
        <v>1</v>
      </c>
      <c r="H3957" s="2" t="s">
        <v>0</v>
      </c>
      <c r="I3957" s="2" t="s">
        <v>8149</v>
      </c>
      <c r="J3957" s="2" t="s">
        <v>8150</v>
      </c>
      <c r="K3957" s="41">
        <v>1717</v>
      </c>
      <c r="L3957" s="48">
        <v>1717</v>
      </c>
      <c r="M3957" s="49" t="s">
        <v>514</v>
      </c>
      <c r="N3957" s="39" t="s">
        <v>515</v>
      </c>
      <c r="O3957" s="2">
        <v>0</v>
      </c>
      <c r="P3957" s="2">
        <v>0</v>
      </c>
      <c r="Q3957" s="39">
        <v>2056.58</v>
      </c>
      <c r="R3957" s="2">
        <v>267.35539999999997</v>
      </c>
      <c r="S3957" s="2">
        <v>0</v>
      </c>
      <c r="T3957" s="2">
        <v>0</v>
      </c>
      <c r="U3957" s="39">
        <v>2323.9353999999998</v>
      </c>
      <c r="W3957" s="2" t="s">
        <v>1</v>
      </c>
      <c r="X3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7"/>
      <c r="Z3957"/>
      <c r="AA3957"/>
    </row>
    <row r="3958" spans="5:27" hidden="1">
      <c r="E3958" s="2" t="s">
        <v>8500</v>
      </c>
      <c r="F3958" s="2" t="s">
        <v>8504</v>
      </c>
      <c r="G3958" s="2" t="s">
        <v>1</v>
      </c>
      <c r="H3958" s="2" t="s">
        <v>0</v>
      </c>
      <c r="I3958" s="2" t="s">
        <v>8149</v>
      </c>
      <c r="J3958" s="2" t="s">
        <v>8150</v>
      </c>
      <c r="K3958" s="41">
        <v>1718</v>
      </c>
      <c r="L3958" s="48">
        <v>1718</v>
      </c>
      <c r="M3958" s="49" t="s">
        <v>118</v>
      </c>
      <c r="N3958" s="39" t="s">
        <v>119</v>
      </c>
      <c r="O3958" s="2">
        <v>0</v>
      </c>
      <c r="P3958" s="2">
        <v>0</v>
      </c>
      <c r="Q3958" s="39">
        <v>129.86000000000001</v>
      </c>
      <c r="R3958" s="2">
        <v>16.881800000000002</v>
      </c>
      <c r="S3958" s="2">
        <v>0</v>
      </c>
      <c r="T3958" s="2">
        <v>0</v>
      </c>
      <c r="U3958" s="39">
        <v>146.74180000000001</v>
      </c>
      <c r="W3958" s="2" t="s">
        <v>1</v>
      </c>
      <c r="X3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8"/>
      <c r="Z3958"/>
      <c r="AA3958"/>
    </row>
    <row r="3959" spans="5:27" hidden="1">
      <c r="E3959" s="2" t="s">
        <v>8500</v>
      </c>
      <c r="F3959" s="2" t="s">
        <v>8504</v>
      </c>
      <c r="G3959" s="2" t="s">
        <v>1</v>
      </c>
      <c r="H3959" s="2" t="s">
        <v>0</v>
      </c>
      <c r="I3959" s="2" t="s">
        <v>8149</v>
      </c>
      <c r="J3959" s="2" t="s">
        <v>8150</v>
      </c>
      <c r="K3959" s="41">
        <v>1719</v>
      </c>
      <c r="L3959" s="48">
        <v>1719</v>
      </c>
      <c r="M3959" s="49" t="s">
        <v>116</v>
      </c>
      <c r="N3959" s="39" t="s">
        <v>117</v>
      </c>
      <c r="O3959" s="2">
        <v>0</v>
      </c>
      <c r="P3959" s="2">
        <v>0</v>
      </c>
      <c r="Q3959" s="39">
        <v>70.8</v>
      </c>
      <c r="R3959" s="2">
        <v>9.2040000000000006</v>
      </c>
      <c r="S3959" s="2">
        <v>0</v>
      </c>
      <c r="T3959" s="2">
        <v>0</v>
      </c>
      <c r="U3959" s="39">
        <v>80.003999999999991</v>
      </c>
      <c r="W3959" s="2" t="s">
        <v>1</v>
      </c>
      <c r="X3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59"/>
      <c r="Z3959"/>
      <c r="AA3959"/>
    </row>
    <row r="3960" spans="5:27" hidden="1">
      <c r="E3960" s="2" t="s">
        <v>8500</v>
      </c>
      <c r="F3960" s="2" t="s">
        <v>8504</v>
      </c>
      <c r="G3960" s="2" t="s">
        <v>1</v>
      </c>
      <c r="H3960" s="2" t="s">
        <v>0</v>
      </c>
      <c r="I3960" s="2" t="s">
        <v>8149</v>
      </c>
      <c r="J3960" s="2" t="s">
        <v>8150</v>
      </c>
      <c r="K3960" s="41">
        <v>1720</v>
      </c>
      <c r="L3960" s="48">
        <v>1720</v>
      </c>
      <c r="M3960" s="49" t="s">
        <v>140</v>
      </c>
      <c r="N3960" s="39" t="s">
        <v>141</v>
      </c>
      <c r="O3960" s="2">
        <v>0</v>
      </c>
      <c r="P3960" s="2">
        <v>0</v>
      </c>
      <c r="Q3960" s="39">
        <v>101.8</v>
      </c>
      <c r="R3960" s="2">
        <v>13.234</v>
      </c>
      <c r="S3960" s="2">
        <v>0</v>
      </c>
      <c r="T3960" s="2">
        <v>0</v>
      </c>
      <c r="U3960" s="39">
        <v>115.03399999999999</v>
      </c>
      <c r="W3960" s="2" t="s">
        <v>1</v>
      </c>
      <c r="X3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0"/>
      <c r="Z3960"/>
      <c r="AA3960"/>
    </row>
    <row r="3961" spans="5:27" hidden="1">
      <c r="E3961" s="2" t="s">
        <v>8500</v>
      </c>
      <c r="F3961" s="2" t="s">
        <v>8504</v>
      </c>
      <c r="G3961" s="2" t="s">
        <v>1</v>
      </c>
      <c r="H3961" s="2" t="s">
        <v>0</v>
      </c>
      <c r="I3961" s="2" t="s">
        <v>8149</v>
      </c>
      <c r="J3961" s="2" t="s">
        <v>8150</v>
      </c>
      <c r="K3961" s="41">
        <v>1721</v>
      </c>
      <c r="L3961" s="48">
        <v>1721</v>
      </c>
      <c r="M3961" s="49" t="s">
        <v>421</v>
      </c>
      <c r="N3961" s="39" t="s">
        <v>422</v>
      </c>
      <c r="O3961" s="2">
        <v>0</v>
      </c>
      <c r="P3961" s="2">
        <v>0</v>
      </c>
      <c r="Q3961" s="39">
        <v>123.72</v>
      </c>
      <c r="R3961" s="2">
        <v>16.083600000000001</v>
      </c>
      <c r="S3961" s="2">
        <v>0</v>
      </c>
      <c r="T3961" s="2">
        <v>0</v>
      </c>
      <c r="U3961" s="39">
        <v>139.80359999999999</v>
      </c>
      <c r="W3961" s="2" t="s">
        <v>1</v>
      </c>
      <c r="X3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1"/>
      <c r="Z3961"/>
      <c r="AA3961"/>
    </row>
    <row r="3962" spans="5:27" hidden="1">
      <c r="E3962" s="2" t="s">
        <v>8500</v>
      </c>
      <c r="F3962" s="2" t="s">
        <v>8504</v>
      </c>
      <c r="G3962" s="2" t="s">
        <v>1</v>
      </c>
      <c r="H3962" s="2" t="s">
        <v>0</v>
      </c>
      <c r="I3962" s="2" t="s">
        <v>8149</v>
      </c>
      <c r="J3962" s="2" t="s">
        <v>8150</v>
      </c>
      <c r="K3962" s="41">
        <v>1722</v>
      </c>
      <c r="L3962" s="48">
        <v>1722</v>
      </c>
      <c r="M3962" s="49" t="s">
        <v>1033</v>
      </c>
      <c r="N3962" s="39" t="s">
        <v>1034</v>
      </c>
      <c r="O3962" s="2">
        <v>0</v>
      </c>
      <c r="P3962" s="2">
        <v>0</v>
      </c>
      <c r="Q3962" s="39">
        <v>348.63</v>
      </c>
      <c r="R3962" s="2">
        <v>45.321899999999999</v>
      </c>
      <c r="S3962" s="2">
        <v>0</v>
      </c>
      <c r="T3962" s="2">
        <v>0</v>
      </c>
      <c r="U3962" s="39">
        <v>393.95190000000002</v>
      </c>
      <c r="W3962" s="2" t="s">
        <v>1</v>
      </c>
      <c r="X3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2"/>
      <c r="Z3962"/>
      <c r="AA3962"/>
    </row>
    <row r="3963" spans="5:27" hidden="1">
      <c r="E3963" s="2" t="s">
        <v>8500</v>
      </c>
      <c r="F3963" s="2" t="s">
        <v>8504</v>
      </c>
      <c r="G3963" s="2" t="s">
        <v>1</v>
      </c>
      <c r="H3963" s="2" t="s">
        <v>0</v>
      </c>
      <c r="I3963" s="2" t="s">
        <v>8149</v>
      </c>
      <c r="J3963" s="2" t="s">
        <v>8150</v>
      </c>
      <c r="K3963" s="41">
        <v>1723</v>
      </c>
      <c r="L3963" s="48">
        <v>1723</v>
      </c>
      <c r="M3963" s="49" t="s">
        <v>7917</v>
      </c>
      <c r="N3963" s="39" t="s">
        <v>7918</v>
      </c>
      <c r="O3963" s="2">
        <v>0</v>
      </c>
      <c r="P3963" s="2">
        <v>0</v>
      </c>
      <c r="Q3963" s="39">
        <v>57.28</v>
      </c>
      <c r="R3963" s="2">
        <v>7.4464000000000006</v>
      </c>
      <c r="S3963" s="2">
        <v>0</v>
      </c>
      <c r="T3963" s="2">
        <v>0</v>
      </c>
      <c r="U3963" s="39">
        <v>64.726399999999998</v>
      </c>
      <c r="W3963" s="2" t="s">
        <v>1</v>
      </c>
      <c r="X3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3"/>
      <c r="Z3963"/>
      <c r="AA3963"/>
    </row>
    <row r="3964" spans="5:27" hidden="1">
      <c r="E3964" s="2" t="s">
        <v>8500</v>
      </c>
      <c r="F3964" s="2" t="s">
        <v>8504</v>
      </c>
      <c r="G3964" s="2" t="s">
        <v>1</v>
      </c>
      <c r="H3964" s="2" t="s">
        <v>0</v>
      </c>
      <c r="I3964" s="2" t="s">
        <v>8149</v>
      </c>
      <c r="J3964" s="2" t="s">
        <v>8150</v>
      </c>
      <c r="K3964" s="41">
        <v>1724</v>
      </c>
      <c r="L3964" s="48">
        <v>1724</v>
      </c>
      <c r="M3964" s="49" t="s">
        <v>8526</v>
      </c>
      <c r="N3964" s="39" t="s">
        <v>8527</v>
      </c>
      <c r="O3964" s="2">
        <v>0</v>
      </c>
      <c r="P3964" s="2">
        <v>0</v>
      </c>
      <c r="Q3964" s="39">
        <v>144.72999999999999</v>
      </c>
      <c r="R3964" s="2">
        <v>18.814899999999998</v>
      </c>
      <c r="S3964" s="2">
        <v>0</v>
      </c>
      <c r="T3964" s="2">
        <v>0</v>
      </c>
      <c r="U3964" s="39">
        <v>163.54489999999998</v>
      </c>
      <c r="W3964" s="2" t="s">
        <v>1</v>
      </c>
      <c r="X3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4"/>
      <c r="Z3964"/>
      <c r="AA3964"/>
    </row>
    <row r="3965" spans="5:27" hidden="1">
      <c r="E3965" s="2" t="s">
        <v>8500</v>
      </c>
      <c r="F3965" s="2" t="s">
        <v>8504</v>
      </c>
      <c r="G3965" s="2" t="s">
        <v>1</v>
      </c>
      <c r="H3965" s="2" t="s">
        <v>0</v>
      </c>
      <c r="I3965" s="2" t="s">
        <v>8149</v>
      </c>
      <c r="J3965" s="2" t="s">
        <v>8150</v>
      </c>
      <c r="K3965" s="41">
        <v>1725</v>
      </c>
      <c r="L3965" s="48">
        <v>1725</v>
      </c>
      <c r="M3965" s="49" t="s">
        <v>576</v>
      </c>
      <c r="N3965" s="39" t="s">
        <v>577</v>
      </c>
      <c r="O3965" s="2">
        <v>0</v>
      </c>
      <c r="P3965" s="2">
        <v>0</v>
      </c>
      <c r="Q3965" s="39">
        <v>736.04</v>
      </c>
      <c r="R3965" s="2">
        <v>95.685199999999995</v>
      </c>
      <c r="S3965" s="2">
        <v>0</v>
      </c>
      <c r="T3965" s="2">
        <v>0</v>
      </c>
      <c r="U3965" s="39">
        <v>831.72519999999997</v>
      </c>
      <c r="W3965" s="2" t="s">
        <v>1</v>
      </c>
      <c r="X3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5"/>
      <c r="Z3965"/>
      <c r="AA3965"/>
    </row>
    <row r="3966" spans="5:27" hidden="1">
      <c r="E3966" s="2" t="s">
        <v>8500</v>
      </c>
      <c r="F3966" s="2" t="s">
        <v>8504</v>
      </c>
      <c r="G3966" s="2" t="s">
        <v>1</v>
      </c>
      <c r="H3966" s="2" t="s">
        <v>0</v>
      </c>
      <c r="I3966" s="2" t="s">
        <v>8149</v>
      </c>
      <c r="J3966" s="2" t="s">
        <v>8150</v>
      </c>
      <c r="K3966" s="41">
        <v>1726</v>
      </c>
      <c r="L3966" s="48">
        <v>1726</v>
      </c>
      <c r="M3966" s="49" t="s">
        <v>8029</v>
      </c>
      <c r="N3966" s="39" t="s">
        <v>916</v>
      </c>
      <c r="O3966" s="2">
        <v>0</v>
      </c>
      <c r="P3966" s="2">
        <v>0</v>
      </c>
      <c r="Q3966" s="39">
        <v>1590.39</v>
      </c>
      <c r="R3966" s="2">
        <v>206.75070000000002</v>
      </c>
      <c r="S3966" s="2">
        <v>0</v>
      </c>
      <c r="T3966" s="2">
        <v>0</v>
      </c>
      <c r="U3966" s="39">
        <v>1797.1407000000002</v>
      </c>
      <c r="W3966" s="2" t="s">
        <v>1</v>
      </c>
      <c r="X3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6"/>
      <c r="Z3966"/>
      <c r="AA3966"/>
    </row>
    <row r="3967" spans="5:27" hidden="1">
      <c r="E3967" s="2" t="s">
        <v>8500</v>
      </c>
      <c r="F3967" s="2" t="s">
        <v>8504</v>
      </c>
      <c r="G3967" s="2" t="s">
        <v>1</v>
      </c>
      <c r="H3967" s="2" t="s">
        <v>0</v>
      </c>
      <c r="I3967" s="2" t="s">
        <v>8149</v>
      </c>
      <c r="J3967" s="2" t="s">
        <v>8150</v>
      </c>
      <c r="K3967" s="41">
        <v>1727</v>
      </c>
      <c r="L3967" s="48">
        <v>1727</v>
      </c>
      <c r="M3967" s="49" t="s">
        <v>233</v>
      </c>
      <c r="N3967" s="39" t="s">
        <v>234</v>
      </c>
      <c r="O3967" s="2">
        <v>0</v>
      </c>
      <c r="P3967" s="2">
        <v>0</v>
      </c>
      <c r="Q3967" s="39">
        <v>734</v>
      </c>
      <c r="R3967" s="2">
        <v>95.42</v>
      </c>
      <c r="S3967" s="2">
        <v>0</v>
      </c>
      <c r="T3967" s="2">
        <v>0</v>
      </c>
      <c r="U3967" s="39">
        <v>829.42</v>
      </c>
      <c r="W3967" s="2" t="s">
        <v>1</v>
      </c>
      <c r="X3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7"/>
      <c r="Z3967"/>
      <c r="AA3967"/>
    </row>
    <row r="3968" spans="5:27" hidden="1">
      <c r="E3968" s="2" t="s">
        <v>8500</v>
      </c>
      <c r="F3968" s="2" t="s">
        <v>8504</v>
      </c>
      <c r="G3968" s="2" t="s">
        <v>1</v>
      </c>
      <c r="H3968" s="2" t="s">
        <v>0</v>
      </c>
      <c r="I3968" s="2" t="s">
        <v>8149</v>
      </c>
      <c r="J3968" s="2" t="s">
        <v>8150</v>
      </c>
      <c r="K3968" s="41">
        <v>1728</v>
      </c>
      <c r="L3968" s="48">
        <v>1728</v>
      </c>
      <c r="M3968" s="49" t="s">
        <v>501</v>
      </c>
      <c r="N3968" s="39" t="s">
        <v>502</v>
      </c>
      <c r="O3968" s="2">
        <v>0</v>
      </c>
      <c r="P3968" s="2">
        <v>0</v>
      </c>
      <c r="Q3968" s="39">
        <v>422.5</v>
      </c>
      <c r="R3968" s="2">
        <v>54.925000000000004</v>
      </c>
      <c r="S3968" s="2">
        <v>0</v>
      </c>
      <c r="T3968" s="2">
        <v>0</v>
      </c>
      <c r="U3968" s="39">
        <v>477.42500000000001</v>
      </c>
      <c r="W3968" s="2" t="s">
        <v>1</v>
      </c>
      <c r="X3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8"/>
      <c r="Z3968"/>
      <c r="AA3968"/>
    </row>
    <row r="3969" spans="5:27" hidden="1">
      <c r="E3969" s="2" t="s">
        <v>8500</v>
      </c>
      <c r="F3969" s="2" t="s">
        <v>8504</v>
      </c>
      <c r="G3969" s="2" t="s">
        <v>1</v>
      </c>
      <c r="H3969" s="2" t="s">
        <v>0</v>
      </c>
      <c r="I3969" s="2" t="s">
        <v>8149</v>
      </c>
      <c r="J3969" s="2" t="s">
        <v>8150</v>
      </c>
      <c r="K3969" s="41">
        <v>1729</v>
      </c>
      <c r="L3969" s="48">
        <v>1729</v>
      </c>
      <c r="M3969" s="49"/>
      <c r="N3969" s="39" t="s">
        <v>1393</v>
      </c>
      <c r="O3969" s="2">
        <v>0</v>
      </c>
      <c r="P3969" s="2">
        <v>0</v>
      </c>
      <c r="Q3969" s="39">
        <v>735.08</v>
      </c>
      <c r="R3969" s="2">
        <v>95.560400000000016</v>
      </c>
      <c r="S3969" s="2">
        <v>0</v>
      </c>
      <c r="T3969" s="2">
        <v>0</v>
      </c>
      <c r="U3969" s="39">
        <v>830.6404</v>
      </c>
      <c r="V3969" s="2" t="s">
        <v>8399</v>
      </c>
      <c r="W3969" s="2" t="s">
        <v>1</v>
      </c>
      <c r="X3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69"/>
      <c r="Z3969"/>
      <c r="AA3969"/>
    </row>
    <row r="3970" spans="5:27" hidden="1">
      <c r="E3970" s="2" t="s">
        <v>8500</v>
      </c>
      <c r="F3970" s="2" t="s">
        <v>8504</v>
      </c>
      <c r="G3970" s="2" t="s">
        <v>1</v>
      </c>
      <c r="H3970" s="2" t="s">
        <v>0</v>
      </c>
      <c r="I3970" s="2" t="s">
        <v>8149</v>
      </c>
      <c r="J3970" s="2" t="s">
        <v>8150</v>
      </c>
      <c r="K3970" s="41">
        <v>1730</v>
      </c>
      <c r="L3970" s="48">
        <v>1730</v>
      </c>
      <c r="M3970" s="49"/>
      <c r="N3970" s="39" t="s">
        <v>1393</v>
      </c>
      <c r="O3970" s="2">
        <v>0</v>
      </c>
      <c r="P3970" s="2">
        <v>0</v>
      </c>
      <c r="Q3970" s="39">
        <v>459.62</v>
      </c>
      <c r="R3970" s="2">
        <v>59.750600000000006</v>
      </c>
      <c r="S3970" s="2">
        <v>0</v>
      </c>
      <c r="T3970" s="2">
        <v>0</v>
      </c>
      <c r="U3970" s="39">
        <v>519.37059999999997</v>
      </c>
      <c r="V3970" s="2" t="s">
        <v>8399</v>
      </c>
      <c r="W3970" s="2" t="s">
        <v>1</v>
      </c>
      <c r="X3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0"/>
      <c r="Z3970"/>
      <c r="AA3970"/>
    </row>
    <row r="3971" spans="5:27" hidden="1">
      <c r="E3971" s="2" t="s">
        <v>8500</v>
      </c>
      <c r="F3971" s="2" t="s">
        <v>8520</v>
      </c>
      <c r="G3971" s="2" t="s">
        <v>1</v>
      </c>
      <c r="H3971" s="2" t="s">
        <v>0</v>
      </c>
      <c r="I3971" s="2" t="s">
        <v>8149</v>
      </c>
      <c r="J3971" s="2" t="s">
        <v>8150</v>
      </c>
      <c r="K3971" s="41">
        <v>1731</v>
      </c>
      <c r="L3971" s="48">
        <v>1731</v>
      </c>
      <c r="M3971" s="49" t="s">
        <v>118</v>
      </c>
      <c r="N3971" s="39" t="s">
        <v>119</v>
      </c>
      <c r="O3971" s="2">
        <v>0</v>
      </c>
      <c r="P3971" s="2">
        <v>0</v>
      </c>
      <c r="Q3971" s="39">
        <v>24.26</v>
      </c>
      <c r="R3971" s="2">
        <v>3.1538000000000004</v>
      </c>
      <c r="S3971" s="2">
        <v>0</v>
      </c>
      <c r="T3971" s="2">
        <v>0</v>
      </c>
      <c r="U3971" s="39">
        <v>27.413800000000002</v>
      </c>
      <c r="W3971" s="2" t="s">
        <v>1</v>
      </c>
      <c r="X3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1"/>
      <c r="Z3971"/>
      <c r="AA3971"/>
    </row>
    <row r="3972" spans="5:27" hidden="1">
      <c r="E3972" s="2" t="s">
        <v>8500</v>
      </c>
      <c r="F3972" s="2" t="s">
        <v>8520</v>
      </c>
      <c r="G3972" s="2" t="s">
        <v>1</v>
      </c>
      <c r="H3972" s="2" t="s">
        <v>0</v>
      </c>
      <c r="I3972" s="2" t="s">
        <v>8149</v>
      </c>
      <c r="J3972" s="2" t="s">
        <v>8150</v>
      </c>
      <c r="K3972" s="41">
        <v>1732</v>
      </c>
      <c r="L3972" s="48">
        <v>1732</v>
      </c>
      <c r="M3972" s="49" t="s">
        <v>118</v>
      </c>
      <c r="N3972" s="39" t="s">
        <v>119</v>
      </c>
      <c r="O3972" s="2">
        <v>0</v>
      </c>
      <c r="P3972" s="2">
        <v>0</v>
      </c>
      <c r="Q3972" s="39">
        <v>86.97</v>
      </c>
      <c r="R3972" s="2">
        <v>11.306100000000001</v>
      </c>
      <c r="S3972" s="2">
        <v>0</v>
      </c>
      <c r="T3972" s="2">
        <v>0</v>
      </c>
      <c r="U3972" s="39">
        <v>98.2761</v>
      </c>
      <c r="W3972" s="2" t="s">
        <v>1</v>
      </c>
      <c r="X3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2"/>
      <c r="Z3972"/>
      <c r="AA3972"/>
    </row>
    <row r="3973" spans="5:27" hidden="1">
      <c r="E3973" s="2" t="s">
        <v>8500</v>
      </c>
      <c r="F3973" s="2" t="s">
        <v>8520</v>
      </c>
      <c r="G3973" s="2" t="s">
        <v>1</v>
      </c>
      <c r="H3973" s="2" t="s">
        <v>0</v>
      </c>
      <c r="I3973" s="2" t="s">
        <v>8149</v>
      </c>
      <c r="J3973" s="2" t="s">
        <v>8150</v>
      </c>
      <c r="K3973" s="41">
        <v>1733</v>
      </c>
      <c r="L3973" s="48">
        <v>1733</v>
      </c>
      <c r="M3973" s="49" t="s">
        <v>118</v>
      </c>
      <c r="N3973" s="39" t="s">
        <v>119</v>
      </c>
      <c r="O3973" s="2">
        <v>0</v>
      </c>
      <c r="P3973" s="2">
        <v>0</v>
      </c>
      <c r="Q3973" s="39">
        <v>18.59</v>
      </c>
      <c r="R3973" s="2">
        <v>2.4167000000000001</v>
      </c>
      <c r="S3973" s="2">
        <v>0</v>
      </c>
      <c r="T3973" s="2">
        <v>0</v>
      </c>
      <c r="U3973" s="39">
        <v>21.006699999999999</v>
      </c>
      <c r="W3973" s="2" t="s">
        <v>1</v>
      </c>
      <c r="X3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3"/>
      <c r="Z3973"/>
      <c r="AA3973"/>
    </row>
    <row r="3974" spans="5:27" hidden="1">
      <c r="E3974" s="2" t="s">
        <v>8500</v>
      </c>
      <c r="F3974" s="2" t="s">
        <v>8520</v>
      </c>
      <c r="G3974" s="2" t="s">
        <v>1</v>
      </c>
      <c r="H3974" s="2" t="s">
        <v>0</v>
      </c>
      <c r="I3974" s="2" t="s">
        <v>8149</v>
      </c>
      <c r="J3974" s="2" t="s">
        <v>8150</v>
      </c>
      <c r="K3974" s="41">
        <v>1734</v>
      </c>
      <c r="L3974" s="48">
        <v>1734</v>
      </c>
      <c r="M3974" s="49"/>
      <c r="N3974" s="39" t="s">
        <v>619</v>
      </c>
      <c r="O3974" s="2">
        <v>0</v>
      </c>
      <c r="P3974" s="2">
        <v>0</v>
      </c>
      <c r="Q3974" s="39">
        <v>7.96</v>
      </c>
      <c r="R3974" s="2">
        <v>1.0347999999999999</v>
      </c>
      <c r="S3974" s="2">
        <v>0</v>
      </c>
      <c r="T3974" s="2">
        <v>0</v>
      </c>
      <c r="U3974" s="39">
        <v>8.9947999999999997</v>
      </c>
      <c r="V3974" s="2" t="s">
        <v>8525</v>
      </c>
      <c r="W3974" s="2" t="s">
        <v>1</v>
      </c>
      <c r="X3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4"/>
      <c r="Z3974"/>
      <c r="AA3974"/>
    </row>
    <row r="3975" spans="5:27" hidden="1">
      <c r="E3975" s="2" t="s">
        <v>8500</v>
      </c>
      <c r="F3975" s="2" t="s">
        <v>8520</v>
      </c>
      <c r="G3975" s="2" t="s">
        <v>1</v>
      </c>
      <c r="H3975" s="2" t="s">
        <v>0</v>
      </c>
      <c r="I3975" s="2" t="s">
        <v>8149</v>
      </c>
      <c r="J3975" s="2" t="s">
        <v>8150</v>
      </c>
      <c r="K3975" s="41">
        <v>1735</v>
      </c>
      <c r="L3975" s="48">
        <v>1735</v>
      </c>
      <c r="M3975" s="49"/>
      <c r="N3975" s="39" t="s">
        <v>593</v>
      </c>
      <c r="O3975" s="2">
        <v>0</v>
      </c>
      <c r="P3975" s="2">
        <v>0</v>
      </c>
      <c r="Q3975" s="39">
        <v>32.25</v>
      </c>
      <c r="R3975" s="2">
        <v>4.1924999999999999</v>
      </c>
      <c r="S3975" s="2">
        <v>0</v>
      </c>
      <c r="T3975" s="2">
        <v>0</v>
      </c>
      <c r="U3975" s="39">
        <v>36.442500000000003</v>
      </c>
      <c r="V3975" s="2" t="s">
        <v>8386</v>
      </c>
      <c r="W3975" s="2" t="s">
        <v>1</v>
      </c>
      <c r="X3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5"/>
      <c r="Z3975"/>
      <c r="AA3975"/>
    </row>
    <row r="3976" spans="5:27" hidden="1">
      <c r="E3976" s="2" t="s">
        <v>8500</v>
      </c>
      <c r="F3976" s="2" t="s">
        <v>8520</v>
      </c>
      <c r="G3976" s="2" t="s">
        <v>1</v>
      </c>
      <c r="H3976" s="2" t="s">
        <v>0</v>
      </c>
      <c r="I3976" s="2" t="s">
        <v>8149</v>
      </c>
      <c r="J3976" s="2" t="s">
        <v>8150</v>
      </c>
      <c r="K3976" s="41">
        <v>1736</v>
      </c>
      <c r="L3976" s="48">
        <v>1736</v>
      </c>
      <c r="M3976" s="49" t="s">
        <v>249</v>
      </c>
      <c r="N3976" s="39" t="s">
        <v>250</v>
      </c>
      <c r="O3976" s="2">
        <v>0</v>
      </c>
      <c r="P3976" s="2">
        <v>0</v>
      </c>
      <c r="Q3976" s="39">
        <v>32</v>
      </c>
      <c r="R3976" s="2">
        <v>4.16</v>
      </c>
      <c r="S3976" s="2">
        <v>0</v>
      </c>
      <c r="T3976" s="2">
        <v>0</v>
      </c>
      <c r="U3976" s="39">
        <v>36.159999999999997</v>
      </c>
      <c r="W3976" s="2" t="s">
        <v>1</v>
      </c>
      <c r="X3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6"/>
      <c r="Z3976"/>
      <c r="AA3976"/>
    </row>
    <row r="3977" spans="5:27" hidden="1">
      <c r="E3977" s="2" t="s">
        <v>8500</v>
      </c>
      <c r="F3977" s="2" t="s">
        <v>8520</v>
      </c>
      <c r="G3977" s="2" t="s">
        <v>1</v>
      </c>
      <c r="H3977" s="2" t="s">
        <v>0</v>
      </c>
      <c r="I3977" s="2" t="s">
        <v>8149</v>
      </c>
      <c r="J3977" s="2" t="s">
        <v>8150</v>
      </c>
      <c r="K3977" s="41">
        <v>1737</v>
      </c>
      <c r="L3977" s="48">
        <v>1737</v>
      </c>
      <c r="M3977" s="49"/>
      <c r="N3977" s="39" t="s">
        <v>642</v>
      </c>
      <c r="O3977" s="2">
        <v>0</v>
      </c>
      <c r="P3977" s="2">
        <v>0</v>
      </c>
      <c r="Q3977" s="39">
        <v>307.85000000000002</v>
      </c>
      <c r="R3977" s="2">
        <v>40.020500000000006</v>
      </c>
      <c r="S3977" s="2">
        <v>0</v>
      </c>
      <c r="T3977" s="2">
        <v>0</v>
      </c>
      <c r="U3977" s="39">
        <v>347.87050000000005</v>
      </c>
      <c r="V3977" s="2" t="s">
        <v>8402</v>
      </c>
      <c r="W3977" s="2" t="s">
        <v>1</v>
      </c>
      <c r="X3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7"/>
      <c r="Z3977"/>
      <c r="AA3977"/>
    </row>
    <row r="3978" spans="5:27" hidden="1">
      <c r="E3978" s="2" t="s">
        <v>8500</v>
      </c>
      <c r="F3978" s="2" t="s">
        <v>8520</v>
      </c>
      <c r="G3978" s="2" t="s">
        <v>1</v>
      </c>
      <c r="H3978" s="2" t="s">
        <v>0</v>
      </c>
      <c r="I3978" s="2" t="s">
        <v>8149</v>
      </c>
      <c r="J3978" s="2" t="s">
        <v>8150</v>
      </c>
      <c r="K3978" s="41">
        <v>1738</v>
      </c>
      <c r="L3978" s="48">
        <v>1738</v>
      </c>
      <c r="M3978" s="49" t="s">
        <v>373</v>
      </c>
      <c r="N3978" s="39" t="s">
        <v>374</v>
      </c>
      <c r="O3978" s="2">
        <v>0</v>
      </c>
      <c r="P3978" s="2">
        <v>0</v>
      </c>
      <c r="Q3978" s="39">
        <v>212.5</v>
      </c>
      <c r="R3978" s="2">
        <v>27.625</v>
      </c>
      <c r="S3978" s="2">
        <v>0</v>
      </c>
      <c r="T3978" s="2">
        <v>0</v>
      </c>
      <c r="U3978" s="39">
        <v>240.125</v>
      </c>
      <c r="W3978" s="2" t="s">
        <v>1</v>
      </c>
      <c r="X3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8"/>
      <c r="Z3978"/>
      <c r="AA3978"/>
    </row>
    <row r="3979" spans="5:27" hidden="1">
      <c r="E3979" s="2" t="s">
        <v>8500</v>
      </c>
      <c r="F3979" s="2" t="s">
        <v>8520</v>
      </c>
      <c r="G3979" s="2" t="s">
        <v>1</v>
      </c>
      <c r="H3979" s="2" t="s">
        <v>0</v>
      </c>
      <c r="I3979" s="2" t="s">
        <v>8149</v>
      </c>
      <c r="J3979" s="2" t="s">
        <v>8150</v>
      </c>
      <c r="K3979" s="41">
        <v>1739</v>
      </c>
      <c r="L3979" s="48">
        <v>1739</v>
      </c>
      <c r="M3979" s="49" t="s">
        <v>7944</v>
      </c>
      <c r="N3979" s="39" t="s">
        <v>7945</v>
      </c>
      <c r="O3979" s="2">
        <v>0</v>
      </c>
      <c r="P3979" s="2">
        <v>0</v>
      </c>
      <c r="Q3979" s="39">
        <v>224.29</v>
      </c>
      <c r="R3979" s="2">
        <v>29.157699999999998</v>
      </c>
      <c r="S3979" s="2">
        <v>0</v>
      </c>
      <c r="T3979" s="2">
        <v>0</v>
      </c>
      <c r="U3979" s="39">
        <v>253.4477</v>
      </c>
      <c r="W3979" s="2" t="s">
        <v>1</v>
      </c>
      <c r="X3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79"/>
      <c r="Z3979"/>
      <c r="AA3979"/>
    </row>
    <row r="3980" spans="5:27" hidden="1">
      <c r="E3980" s="2" t="s">
        <v>8500</v>
      </c>
      <c r="F3980" s="2" t="s">
        <v>8520</v>
      </c>
      <c r="G3980" s="2" t="s">
        <v>1</v>
      </c>
      <c r="H3980" s="2" t="s">
        <v>0</v>
      </c>
      <c r="I3980" s="2" t="s">
        <v>8149</v>
      </c>
      <c r="J3980" s="2" t="s">
        <v>8150</v>
      </c>
      <c r="K3980" s="41">
        <v>1740</v>
      </c>
      <c r="L3980" s="48">
        <v>1740</v>
      </c>
      <c r="M3980" s="49" t="s">
        <v>558</v>
      </c>
      <c r="N3980" s="39" t="s">
        <v>559</v>
      </c>
      <c r="O3980" s="2">
        <v>0</v>
      </c>
      <c r="P3980" s="2">
        <v>0</v>
      </c>
      <c r="Q3980" s="39">
        <v>737.3</v>
      </c>
      <c r="R3980" s="2">
        <v>95.849000000000004</v>
      </c>
      <c r="S3980" s="2">
        <v>0</v>
      </c>
      <c r="T3980" s="2">
        <v>0</v>
      </c>
      <c r="U3980" s="39">
        <v>833.149</v>
      </c>
      <c r="W3980" s="2" t="s">
        <v>1</v>
      </c>
      <c r="X3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0"/>
      <c r="Z3980"/>
      <c r="AA3980"/>
    </row>
    <row r="3981" spans="5:27" hidden="1">
      <c r="E3981" s="2" t="s">
        <v>8500</v>
      </c>
      <c r="F3981" s="2" t="s">
        <v>8520</v>
      </c>
      <c r="G3981" s="2" t="s">
        <v>1</v>
      </c>
      <c r="H3981" s="2" t="s">
        <v>0</v>
      </c>
      <c r="I3981" s="2" t="s">
        <v>8149</v>
      </c>
      <c r="J3981" s="2" t="s">
        <v>8150</v>
      </c>
      <c r="K3981" s="41">
        <v>1741</v>
      </c>
      <c r="L3981" s="48">
        <v>1741</v>
      </c>
      <c r="M3981" s="49" t="s">
        <v>329</v>
      </c>
      <c r="N3981" s="39" t="s">
        <v>330</v>
      </c>
      <c r="O3981" s="2">
        <v>0</v>
      </c>
      <c r="P3981" s="2">
        <v>0</v>
      </c>
      <c r="Q3981" s="39">
        <v>1834.64</v>
      </c>
      <c r="R3981" s="2">
        <v>238.50320000000002</v>
      </c>
      <c r="S3981" s="2">
        <v>0</v>
      </c>
      <c r="T3981" s="2">
        <v>0</v>
      </c>
      <c r="U3981" s="39">
        <v>2073.1432</v>
      </c>
      <c r="W3981" s="2" t="s">
        <v>1</v>
      </c>
      <c r="X3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1"/>
      <c r="Z3981"/>
      <c r="AA3981"/>
    </row>
    <row r="3982" spans="5:27" hidden="1">
      <c r="E3982" s="2" t="s">
        <v>8500</v>
      </c>
      <c r="F3982" s="2" t="s">
        <v>8520</v>
      </c>
      <c r="G3982" s="2" t="s">
        <v>1</v>
      </c>
      <c r="H3982" s="2" t="s">
        <v>0</v>
      </c>
      <c r="I3982" s="2" t="s">
        <v>8149</v>
      </c>
      <c r="J3982" s="2" t="s">
        <v>8150</v>
      </c>
      <c r="K3982" s="41">
        <v>1742</v>
      </c>
      <c r="L3982" s="48">
        <v>1742</v>
      </c>
      <c r="M3982" s="49" t="s">
        <v>8524</v>
      </c>
      <c r="N3982" s="39" t="s">
        <v>1244</v>
      </c>
      <c r="O3982" s="2">
        <v>0</v>
      </c>
      <c r="P3982" s="2">
        <v>0</v>
      </c>
      <c r="Q3982" s="39">
        <v>63.15</v>
      </c>
      <c r="R3982" s="2">
        <v>8.2095000000000002</v>
      </c>
      <c r="S3982" s="2">
        <v>0</v>
      </c>
      <c r="T3982" s="2">
        <v>0</v>
      </c>
      <c r="U3982" s="39">
        <v>71.359499999999997</v>
      </c>
      <c r="W3982" s="2" t="s">
        <v>1</v>
      </c>
      <c r="X3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2"/>
      <c r="Z3982"/>
      <c r="AA3982"/>
    </row>
    <row r="3983" spans="5:27" hidden="1">
      <c r="E3983" s="2" t="s">
        <v>8500</v>
      </c>
      <c r="F3983" s="2" t="s">
        <v>8520</v>
      </c>
      <c r="G3983" s="2" t="s">
        <v>1</v>
      </c>
      <c r="H3983" s="2" t="s">
        <v>0</v>
      </c>
      <c r="I3983" s="2" t="s">
        <v>8149</v>
      </c>
      <c r="J3983" s="2" t="s">
        <v>8150</v>
      </c>
      <c r="K3983" s="41">
        <v>1743</v>
      </c>
      <c r="L3983" s="48">
        <v>1743</v>
      </c>
      <c r="M3983" s="49" t="s">
        <v>8290</v>
      </c>
      <c r="N3983" s="39" t="s">
        <v>8291</v>
      </c>
      <c r="O3983" s="2">
        <v>0</v>
      </c>
      <c r="P3983" s="2">
        <v>0</v>
      </c>
      <c r="Q3983" s="39">
        <v>63.17</v>
      </c>
      <c r="R3983" s="2">
        <v>8.2121000000000013</v>
      </c>
      <c r="S3983" s="2">
        <v>0</v>
      </c>
      <c r="T3983" s="2">
        <v>0</v>
      </c>
      <c r="U3983" s="39">
        <v>71.382100000000008</v>
      </c>
      <c r="W3983" s="2" t="s">
        <v>1</v>
      </c>
      <c r="X3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3"/>
      <c r="Z3983"/>
      <c r="AA3983"/>
    </row>
    <row r="3984" spans="5:27" hidden="1">
      <c r="E3984" s="2" t="s">
        <v>8500</v>
      </c>
      <c r="F3984" s="2" t="s">
        <v>8520</v>
      </c>
      <c r="G3984" s="2" t="s">
        <v>1</v>
      </c>
      <c r="H3984" s="2" t="s">
        <v>0</v>
      </c>
      <c r="I3984" s="2" t="s">
        <v>8149</v>
      </c>
      <c r="J3984" s="2" t="s">
        <v>8150</v>
      </c>
      <c r="K3984" s="41">
        <v>1744</v>
      </c>
      <c r="L3984" s="48">
        <v>1744</v>
      </c>
      <c r="M3984" s="49"/>
      <c r="N3984" s="39" t="s">
        <v>8056</v>
      </c>
      <c r="O3984" s="2">
        <v>0</v>
      </c>
      <c r="P3984" s="2">
        <v>0</v>
      </c>
      <c r="Q3984" s="39">
        <v>232.76</v>
      </c>
      <c r="R3984" s="2">
        <v>30.258800000000001</v>
      </c>
      <c r="S3984" s="2">
        <v>0</v>
      </c>
      <c r="T3984" s="2">
        <v>0</v>
      </c>
      <c r="U3984" s="39">
        <v>263.0188</v>
      </c>
      <c r="V3984" s="2" t="s">
        <v>8389</v>
      </c>
      <c r="W3984" s="2" t="s">
        <v>1</v>
      </c>
      <c r="X3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4"/>
      <c r="Z3984"/>
      <c r="AA3984"/>
    </row>
    <row r="3985" spans="5:27" hidden="1">
      <c r="E3985" s="2" t="s">
        <v>8500</v>
      </c>
      <c r="F3985" s="2" t="s">
        <v>8520</v>
      </c>
      <c r="G3985" s="2" t="s">
        <v>1</v>
      </c>
      <c r="H3985" s="2" t="s">
        <v>0</v>
      </c>
      <c r="I3985" s="2" t="s">
        <v>8149</v>
      </c>
      <c r="J3985" s="2" t="s">
        <v>8150</v>
      </c>
      <c r="K3985" s="41">
        <v>1775</v>
      </c>
      <c r="L3985" s="48">
        <v>1775</v>
      </c>
      <c r="M3985" s="49" t="s">
        <v>118</v>
      </c>
      <c r="N3985" s="39" t="s">
        <v>119</v>
      </c>
      <c r="O3985" s="2">
        <v>0</v>
      </c>
      <c r="P3985" s="2">
        <v>0</v>
      </c>
      <c r="Q3985" s="39">
        <v>16.989999999999998</v>
      </c>
      <c r="R3985" s="2">
        <v>2.2086999999999999</v>
      </c>
      <c r="S3985" s="2">
        <v>0</v>
      </c>
      <c r="T3985" s="2">
        <v>0</v>
      </c>
      <c r="U3985" s="39">
        <v>19.198699999999999</v>
      </c>
      <c r="W3985" s="2" t="s">
        <v>1</v>
      </c>
      <c r="X3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5"/>
      <c r="Z3985"/>
      <c r="AA3985"/>
    </row>
    <row r="3986" spans="5:27" hidden="1">
      <c r="E3986" s="2" t="s">
        <v>8500</v>
      </c>
      <c r="F3986" s="2" t="s">
        <v>8520</v>
      </c>
      <c r="G3986" s="2" t="s">
        <v>1</v>
      </c>
      <c r="H3986" s="2" t="s">
        <v>0</v>
      </c>
      <c r="I3986" s="2" t="s">
        <v>8149</v>
      </c>
      <c r="J3986" s="2" t="s">
        <v>8150</v>
      </c>
      <c r="K3986" s="41">
        <v>1776</v>
      </c>
      <c r="L3986" s="48">
        <v>1776</v>
      </c>
      <c r="M3986" s="49"/>
      <c r="N3986" s="39" t="s">
        <v>8219</v>
      </c>
      <c r="O3986" s="2">
        <v>0</v>
      </c>
      <c r="P3986" s="2">
        <v>0</v>
      </c>
      <c r="Q3986" s="39">
        <v>59.47</v>
      </c>
      <c r="R3986" s="2">
        <v>7.7311000000000005</v>
      </c>
      <c r="S3986" s="2">
        <v>0</v>
      </c>
      <c r="T3986" s="2">
        <v>0</v>
      </c>
      <c r="U3986" s="39">
        <v>67.201099999999997</v>
      </c>
      <c r="V3986" s="2" t="s">
        <v>8523</v>
      </c>
      <c r="W3986" s="2" t="s">
        <v>1</v>
      </c>
      <c r="X3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6"/>
      <c r="Z3986"/>
      <c r="AA3986"/>
    </row>
    <row r="3987" spans="5:27" hidden="1">
      <c r="E3987" s="2" t="s">
        <v>8500</v>
      </c>
      <c r="F3987" s="2" t="s">
        <v>8520</v>
      </c>
      <c r="G3987" s="2" t="s">
        <v>1</v>
      </c>
      <c r="H3987" s="2" t="s">
        <v>0</v>
      </c>
      <c r="I3987" s="2" t="s">
        <v>8149</v>
      </c>
      <c r="J3987" s="2" t="s">
        <v>8150</v>
      </c>
      <c r="K3987" s="41">
        <v>1777</v>
      </c>
      <c r="L3987" s="48">
        <v>1777</v>
      </c>
      <c r="M3987" s="49" t="s">
        <v>299</v>
      </c>
      <c r="N3987" s="39" t="s">
        <v>300</v>
      </c>
      <c r="O3987" s="2">
        <v>0</v>
      </c>
      <c r="P3987" s="2">
        <v>0</v>
      </c>
      <c r="Q3987" s="39">
        <v>50.97</v>
      </c>
      <c r="R3987" s="2">
        <v>6.6261000000000001</v>
      </c>
      <c r="S3987" s="2">
        <v>0</v>
      </c>
      <c r="T3987" s="2">
        <v>0</v>
      </c>
      <c r="U3987" s="39">
        <v>57.5961</v>
      </c>
      <c r="W3987" s="2" t="s">
        <v>1</v>
      </c>
      <c r="X3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7"/>
      <c r="Z3987"/>
      <c r="AA3987"/>
    </row>
    <row r="3988" spans="5:27" hidden="1">
      <c r="E3988" s="2" t="s">
        <v>8500</v>
      </c>
      <c r="F3988" s="2" t="s">
        <v>8520</v>
      </c>
      <c r="G3988" s="2" t="s">
        <v>1</v>
      </c>
      <c r="H3988" s="2" t="s">
        <v>0</v>
      </c>
      <c r="I3988" s="2" t="s">
        <v>8149</v>
      </c>
      <c r="J3988" s="2" t="s">
        <v>8150</v>
      </c>
      <c r="K3988" s="41">
        <v>1778</v>
      </c>
      <c r="L3988" s="48">
        <v>1778</v>
      </c>
      <c r="M3988" s="49" t="s">
        <v>675</v>
      </c>
      <c r="N3988" s="39" t="s">
        <v>676</v>
      </c>
      <c r="O3988" s="2">
        <v>0</v>
      </c>
      <c r="P3988" s="2">
        <v>0</v>
      </c>
      <c r="Q3988" s="39">
        <v>267.07</v>
      </c>
      <c r="R3988" s="2">
        <v>34.719099999999997</v>
      </c>
      <c r="S3988" s="2">
        <v>0</v>
      </c>
      <c r="T3988" s="2">
        <v>0</v>
      </c>
      <c r="U3988" s="39">
        <v>301.78909999999996</v>
      </c>
      <c r="W3988" s="2" t="s">
        <v>1</v>
      </c>
      <c r="X3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8"/>
      <c r="Z3988"/>
      <c r="AA3988"/>
    </row>
    <row r="3989" spans="5:27" hidden="1">
      <c r="E3989" s="2" t="s">
        <v>8500</v>
      </c>
      <c r="F3989" s="2" t="s">
        <v>8520</v>
      </c>
      <c r="G3989" s="2" t="s">
        <v>1</v>
      </c>
      <c r="H3989" s="2" t="s">
        <v>0</v>
      </c>
      <c r="I3989" s="2" t="s">
        <v>8149</v>
      </c>
      <c r="J3989" s="2" t="s">
        <v>8150</v>
      </c>
      <c r="K3989" s="41">
        <v>1779</v>
      </c>
      <c r="L3989" s="48">
        <v>1779</v>
      </c>
      <c r="M3989" s="49" t="s">
        <v>415</v>
      </c>
      <c r="N3989" s="39" t="s">
        <v>416</v>
      </c>
      <c r="O3989" s="2">
        <v>0</v>
      </c>
      <c r="P3989" s="2">
        <v>0</v>
      </c>
      <c r="Q3989" s="39">
        <v>124.34</v>
      </c>
      <c r="R3989" s="2">
        <v>16.164200000000001</v>
      </c>
      <c r="S3989" s="2">
        <v>0</v>
      </c>
      <c r="T3989" s="2">
        <v>0</v>
      </c>
      <c r="U3989" s="39">
        <v>140.5042</v>
      </c>
      <c r="W3989" s="2" t="s">
        <v>1</v>
      </c>
      <c r="X3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89"/>
      <c r="Z3989"/>
      <c r="AA3989"/>
    </row>
    <row r="3990" spans="5:27" hidden="1">
      <c r="E3990" s="2" t="s">
        <v>8500</v>
      </c>
      <c r="F3990" s="2" t="s">
        <v>8520</v>
      </c>
      <c r="G3990" s="2" t="s">
        <v>1</v>
      </c>
      <c r="H3990" s="2" t="s">
        <v>0</v>
      </c>
      <c r="I3990" s="2" t="s">
        <v>8149</v>
      </c>
      <c r="J3990" s="2" t="s">
        <v>8150</v>
      </c>
      <c r="K3990" s="41">
        <v>1780</v>
      </c>
      <c r="L3990" s="48">
        <v>1780</v>
      </c>
      <c r="M3990" s="49" t="s">
        <v>255</v>
      </c>
      <c r="N3990" s="39" t="s">
        <v>256</v>
      </c>
      <c r="O3990" s="2">
        <v>0</v>
      </c>
      <c r="P3990" s="2">
        <v>0</v>
      </c>
      <c r="Q3990" s="39">
        <v>470.95</v>
      </c>
      <c r="R3990" s="2">
        <v>61.223500000000001</v>
      </c>
      <c r="S3990" s="2">
        <v>0</v>
      </c>
      <c r="T3990" s="2">
        <v>0</v>
      </c>
      <c r="U3990" s="39">
        <v>532.17349999999999</v>
      </c>
      <c r="W3990" s="2" t="s">
        <v>1</v>
      </c>
      <c r="X3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0"/>
      <c r="Z3990"/>
      <c r="AA3990"/>
    </row>
    <row r="3991" spans="5:27" hidden="1">
      <c r="E3991" s="2" t="s">
        <v>8500</v>
      </c>
      <c r="F3991" s="2" t="s">
        <v>8520</v>
      </c>
      <c r="G3991" s="2" t="s">
        <v>1</v>
      </c>
      <c r="H3991" s="2" t="s">
        <v>0</v>
      </c>
      <c r="I3991" s="2" t="s">
        <v>8149</v>
      </c>
      <c r="J3991" s="2" t="s">
        <v>8150</v>
      </c>
      <c r="K3991" s="41">
        <v>1781</v>
      </c>
      <c r="L3991" s="48">
        <v>1781</v>
      </c>
      <c r="M3991" s="49" t="s">
        <v>685</v>
      </c>
      <c r="N3991" s="39" t="s">
        <v>686</v>
      </c>
      <c r="O3991" s="2">
        <v>0</v>
      </c>
      <c r="P3991" s="2">
        <v>0</v>
      </c>
      <c r="Q3991" s="39">
        <v>409.78</v>
      </c>
      <c r="R3991" s="2">
        <v>53.2714</v>
      </c>
      <c r="S3991" s="2">
        <v>0</v>
      </c>
      <c r="T3991" s="2">
        <v>0</v>
      </c>
      <c r="U3991" s="39">
        <v>463.05139999999994</v>
      </c>
      <c r="W3991" s="2" t="s">
        <v>1</v>
      </c>
      <c r="X3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1"/>
      <c r="Z3991"/>
      <c r="AA3991"/>
    </row>
    <row r="3992" spans="5:27" hidden="1">
      <c r="E3992" s="2" t="s">
        <v>8500</v>
      </c>
      <c r="F3992" s="2" t="s">
        <v>8520</v>
      </c>
      <c r="G3992" s="2" t="s">
        <v>1</v>
      </c>
      <c r="H3992" s="2" t="s">
        <v>0</v>
      </c>
      <c r="I3992" s="2" t="s">
        <v>8149</v>
      </c>
      <c r="J3992" s="2" t="s">
        <v>8150</v>
      </c>
      <c r="K3992" s="41">
        <v>1782</v>
      </c>
      <c r="L3992" s="48">
        <v>1782</v>
      </c>
      <c r="M3992" s="49"/>
      <c r="N3992" s="39" t="s">
        <v>8295</v>
      </c>
      <c r="O3992" s="2">
        <v>0</v>
      </c>
      <c r="P3992" s="2">
        <v>0</v>
      </c>
      <c r="Q3992" s="39">
        <v>8200.23</v>
      </c>
      <c r="R3992" s="2">
        <v>1066.0299</v>
      </c>
      <c r="S3992" s="2">
        <v>0</v>
      </c>
      <c r="T3992" s="2">
        <v>0</v>
      </c>
      <c r="U3992" s="39">
        <v>9266.2598999999991</v>
      </c>
      <c r="V3992" s="2" t="s">
        <v>8522</v>
      </c>
      <c r="W3992" s="2" t="s">
        <v>1</v>
      </c>
      <c r="X3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2"/>
      <c r="Z3992"/>
      <c r="AA3992"/>
    </row>
    <row r="3993" spans="5:27" hidden="1">
      <c r="E3993" s="2" t="s">
        <v>8500</v>
      </c>
      <c r="F3993" s="2" t="s">
        <v>8520</v>
      </c>
      <c r="G3993" s="2" t="s">
        <v>1</v>
      </c>
      <c r="H3993" s="2" t="s">
        <v>0</v>
      </c>
      <c r="I3993" s="2" t="s">
        <v>8149</v>
      </c>
      <c r="J3993" s="2" t="s">
        <v>8150</v>
      </c>
      <c r="K3993" s="41">
        <v>1783</v>
      </c>
      <c r="L3993" s="48">
        <v>1783</v>
      </c>
      <c r="M3993" s="49" t="s">
        <v>1402</v>
      </c>
      <c r="N3993" s="39" t="s">
        <v>1403</v>
      </c>
      <c r="O3993" s="2">
        <v>0</v>
      </c>
      <c r="P3993" s="2">
        <v>0</v>
      </c>
      <c r="Q3993" s="39">
        <v>76.56</v>
      </c>
      <c r="R3993" s="2">
        <v>9.9527999999999999</v>
      </c>
      <c r="S3993" s="2">
        <v>0</v>
      </c>
      <c r="T3993" s="2">
        <v>0</v>
      </c>
      <c r="U3993" s="39">
        <v>86.512799999999999</v>
      </c>
      <c r="W3993" s="2" t="s">
        <v>1</v>
      </c>
      <c r="X3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3"/>
      <c r="Z3993"/>
      <c r="AA3993"/>
    </row>
    <row r="3994" spans="5:27" hidden="1">
      <c r="E3994" s="2" t="s">
        <v>8500</v>
      </c>
      <c r="F3994" s="2" t="s">
        <v>8520</v>
      </c>
      <c r="G3994" s="2" t="s">
        <v>1</v>
      </c>
      <c r="H3994" s="2" t="s">
        <v>0</v>
      </c>
      <c r="I3994" s="2" t="s">
        <v>8149</v>
      </c>
      <c r="J3994" s="2" t="s">
        <v>8150</v>
      </c>
      <c r="K3994" s="41">
        <v>1784</v>
      </c>
      <c r="L3994" s="48">
        <v>1784</v>
      </c>
      <c r="M3994" s="49" t="s">
        <v>118</v>
      </c>
      <c r="N3994" s="39" t="s">
        <v>119</v>
      </c>
      <c r="O3994" s="2">
        <v>0</v>
      </c>
      <c r="P3994" s="2">
        <v>0</v>
      </c>
      <c r="Q3994" s="39">
        <v>21.2</v>
      </c>
      <c r="R3994" s="2">
        <v>2.7559999999999998</v>
      </c>
      <c r="S3994" s="2">
        <v>0</v>
      </c>
      <c r="T3994" s="2">
        <v>0</v>
      </c>
      <c r="U3994" s="39">
        <v>23.956</v>
      </c>
      <c r="W3994" s="2" t="s">
        <v>1</v>
      </c>
      <c r="X3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4"/>
      <c r="Z3994"/>
      <c r="AA3994"/>
    </row>
    <row r="3995" spans="5:27" hidden="1">
      <c r="E3995" s="2" t="s">
        <v>8500</v>
      </c>
      <c r="F3995" s="2" t="s">
        <v>8520</v>
      </c>
      <c r="G3995" s="2" t="s">
        <v>1</v>
      </c>
      <c r="H3995" s="2" t="s">
        <v>0</v>
      </c>
      <c r="I3995" s="2" t="s">
        <v>8149</v>
      </c>
      <c r="J3995" s="2" t="s">
        <v>8150</v>
      </c>
      <c r="K3995" s="41">
        <v>1785</v>
      </c>
      <c r="L3995" s="48">
        <v>1785</v>
      </c>
      <c r="M3995" s="49"/>
      <c r="N3995" s="39" t="s">
        <v>322</v>
      </c>
      <c r="O3995" s="2">
        <v>0</v>
      </c>
      <c r="P3995" s="2">
        <v>0</v>
      </c>
      <c r="Q3995" s="39">
        <v>81.55</v>
      </c>
      <c r="R3995" s="2">
        <v>10.6015</v>
      </c>
      <c r="S3995" s="2">
        <v>0</v>
      </c>
      <c r="T3995" s="2">
        <v>0</v>
      </c>
      <c r="U3995" s="39">
        <v>92.151499999999999</v>
      </c>
      <c r="V3995" s="2" t="s">
        <v>8383</v>
      </c>
      <c r="W3995" s="2" t="s">
        <v>1</v>
      </c>
      <c r="X3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5"/>
      <c r="Z3995"/>
      <c r="AA3995"/>
    </row>
    <row r="3996" spans="5:27" hidden="1">
      <c r="E3996" s="2" t="s">
        <v>8500</v>
      </c>
      <c r="F3996" s="2" t="s">
        <v>8520</v>
      </c>
      <c r="G3996" s="2" t="s">
        <v>1</v>
      </c>
      <c r="H3996" s="2" t="s">
        <v>0</v>
      </c>
      <c r="I3996" s="2" t="s">
        <v>8149</v>
      </c>
      <c r="J3996" s="2" t="s">
        <v>8150</v>
      </c>
      <c r="K3996" s="41">
        <v>1786</v>
      </c>
      <c r="L3996" s="48">
        <v>1786</v>
      </c>
      <c r="M3996" s="49" t="s">
        <v>564</v>
      </c>
      <c r="N3996" s="39" t="s">
        <v>565</v>
      </c>
      <c r="O3996" s="2">
        <v>0</v>
      </c>
      <c r="P3996" s="2">
        <v>0</v>
      </c>
      <c r="Q3996" s="39">
        <v>203.9</v>
      </c>
      <c r="R3996" s="2">
        <v>26.507000000000001</v>
      </c>
      <c r="S3996" s="2">
        <v>0</v>
      </c>
      <c r="T3996" s="2">
        <v>0</v>
      </c>
      <c r="U3996" s="39">
        <v>230.40700000000001</v>
      </c>
      <c r="W3996" s="2" t="s">
        <v>1</v>
      </c>
      <c r="X3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6"/>
      <c r="Z3996"/>
      <c r="AA3996"/>
    </row>
    <row r="3997" spans="5:27" hidden="1">
      <c r="E3997" s="2" t="s">
        <v>8500</v>
      </c>
      <c r="F3997" s="2" t="s">
        <v>8520</v>
      </c>
      <c r="G3997" s="2" t="s">
        <v>1</v>
      </c>
      <c r="H3997" s="2" t="s">
        <v>0</v>
      </c>
      <c r="I3997" s="2" t="s">
        <v>8149</v>
      </c>
      <c r="J3997" s="2" t="s">
        <v>8150</v>
      </c>
      <c r="K3997" s="41">
        <v>1787</v>
      </c>
      <c r="L3997" s="48">
        <v>1787</v>
      </c>
      <c r="M3997" s="49" t="s">
        <v>118</v>
      </c>
      <c r="N3997" s="39" t="s">
        <v>119</v>
      </c>
      <c r="O3997" s="2">
        <v>0</v>
      </c>
      <c r="P3997" s="2">
        <v>0</v>
      </c>
      <c r="Q3997" s="39">
        <v>965.55</v>
      </c>
      <c r="R3997" s="2">
        <v>125.5215</v>
      </c>
      <c r="S3997" s="2">
        <v>0</v>
      </c>
      <c r="T3997" s="2">
        <v>0</v>
      </c>
      <c r="U3997" s="39">
        <v>1091.0715</v>
      </c>
      <c r="W3997" s="2" t="s">
        <v>1</v>
      </c>
      <c r="X3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7"/>
      <c r="Z3997"/>
      <c r="AA3997"/>
    </row>
    <row r="3998" spans="5:27" hidden="1">
      <c r="E3998" s="2" t="s">
        <v>8500</v>
      </c>
      <c r="F3998" s="2" t="s">
        <v>8520</v>
      </c>
      <c r="G3998" s="2" t="s">
        <v>1</v>
      </c>
      <c r="H3998" s="2" t="s">
        <v>0</v>
      </c>
      <c r="I3998" s="2" t="s">
        <v>8149</v>
      </c>
      <c r="J3998" s="2" t="s">
        <v>8150</v>
      </c>
      <c r="K3998" s="41">
        <v>1788</v>
      </c>
      <c r="L3998" s="48">
        <v>1788</v>
      </c>
      <c r="M3998" s="49" t="s">
        <v>564</v>
      </c>
      <c r="N3998" s="39" t="s">
        <v>565</v>
      </c>
      <c r="O3998" s="2">
        <v>0</v>
      </c>
      <c r="P3998" s="2">
        <v>0</v>
      </c>
      <c r="Q3998" s="39">
        <v>407.8</v>
      </c>
      <c r="R3998" s="2">
        <v>53.014000000000003</v>
      </c>
      <c r="S3998" s="2">
        <v>0</v>
      </c>
      <c r="T3998" s="2">
        <v>0</v>
      </c>
      <c r="U3998" s="39">
        <v>460.81400000000002</v>
      </c>
      <c r="W3998" s="2" t="s">
        <v>1</v>
      </c>
      <c r="X3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8"/>
      <c r="Z3998"/>
      <c r="AA3998"/>
    </row>
    <row r="3999" spans="5:27" hidden="1">
      <c r="E3999" s="2" t="s">
        <v>8500</v>
      </c>
      <c r="F3999" s="2" t="s">
        <v>8520</v>
      </c>
      <c r="G3999" s="2" t="s">
        <v>1</v>
      </c>
      <c r="H3999" s="2" t="s">
        <v>0</v>
      </c>
      <c r="I3999" s="2" t="s">
        <v>8149</v>
      </c>
      <c r="J3999" s="2" t="s">
        <v>8150</v>
      </c>
      <c r="K3999" s="41">
        <v>1789</v>
      </c>
      <c r="L3999" s="48">
        <v>1789</v>
      </c>
      <c r="M3999" s="49" t="s">
        <v>743</v>
      </c>
      <c r="N3999" s="39" t="s">
        <v>744</v>
      </c>
      <c r="O3999" s="2">
        <v>0</v>
      </c>
      <c r="P3999" s="2">
        <v>0</v>
      </c>
      <c r="Q3999" s="39">
        <v>665.01</v>
      </c>
      <c r="R3999" s="2">
        <v>86.451300000000003</v>
      </c>
      <c r="S3999" s="2">
        <v>0</v>
      </c>
      <c r="T3999" s="2">
        <v>0</v>
      </c>
      <c r="U3999" s="39">
        <v>751.46129999999994</v>
      </c>
      <c r="W3999" s="2" t="s">
        <v>1</v>
      </c>
      <c r="X3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3999"/>
      <c r="Z3999"/>
      <c r="AA3999"/>
    </row>
    <row r="4000" spans="5:27" hidden="1">
      <c r="E4000" s="2" t="s">
        <v>8500</v>
      </c>
      <c r="F4000" s="2" t="s">
        <v>8520</v>
      </c>
      <c r="G4000" s="2" t="s">
        <v>1</v>
      </c>
      <c r="H4000" s="2" t="s">
        <v>0</v>
      </c>
      <c r="I4000" s="2" t="s">
        <v>8149</v>
      </c>
      <c r="J4000" s="2" t="s">
        <v>8150</v>
      </c>
      <c r="K4000" s="41">
        <v>1790</v>
      </c>
      <c r="L4000" s="48">
        <v>1790</v>
      </c>
      <c r="M4000" s="49" t="s">
        <v>235</v>
      </c>
      <c r="N4000" s="39" t="s">
        <v>236</v>
      </c>
      <c r="O4000" s="2">
        <v>0</v>
      </c>
      <c r="P4000" s="2">
        <v>0</v>
      </c>
      <c r="Q4000" s="39">
        <v>53.98</v>
      </c>
      <c r="R4000" s="2">
        <v>7.0173999999999994</v>
      </c>
      <c r="S4000" s="2">
        <v>0</v>
      </c>
      <c r="T4000" s="2">
        <v>0</v>
      </c>
      <c r="U4000" s="39">
        <v>60.997399999999999</v>
      </c>
      <c r="W4000" s="2" t="s">
        <v>1</v>
      </c>
      <c r="X4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0"/>
      <c r="Z4000"/>
      <c r="AA4000"/>
    </row>
    <row r="4001" spans="5:27" hidden="1">
      <c r="E4001" s="2" t="s">
        <v>8500</v>
      </c>
      <c r="F4001" s="2" t="s">
        <v>8520</v>
      </c>
      <c r="G4001" s="2" t="s">
        <v>1</v>
      </c>
      <c r="H4001" s="2" t="s">
        <v>0</v>
      </c>
      <c r="I4001" s="2" t="s">
        <v>8149</v>
      </c>
      <c r="J4001" s="2" t="s">
        <v>8150</v>
      </c>
      <c r="K4001" s="41">
        <v>1791</v>
      </c>
      <c r="L4001" s="48">
        <v>1791</v>
      </c>
      <c r="M4001" s="49" t="s">
        <v>325</v>
      </c>
      <c r="N4001" s="39" t="s">
        <v>326</v>
      </c>
      <c r="O4001" s="2">
        <v>0</v>
      </c>
      <c r="P4001" s="2">
        <v>0</v>
      </c>
      <c r="Q4001" s="39">
        <v>300</v>
      </c>
      <c r="R4001" s="2">
        <v>39</v>
      </c>
      <c r="S4001" s="2">
        <v>0</v>
      </c>
      <c r="T4001" s="2">
        <v>0</v>
      </c>
      <c r="U4001" s="39">
        <v>339</v>
      </c>
      <c r="W4001" s="2" t="s">
        <v>1</v>
      </c>
      <c r="X4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1"/>
      <c r="Z4001"/>
      <c r="AA4001"/>
    </row>
    <row r="4002" spans="5:27" hidden="1">
      <c r="E4002" s="2" t="s">
        <v>8500</v>
      </c>
      <c r="F4002" s="2" t="s">
        <v>8520</v>
      </c>
      <c r="G4002" s="2" t="s">
        <v>1</v>
      </c>
      <c r="H4002" s="2" t="s">
        <v>0</v>
      </c>
      <c r="I4002" s="2" t="s">
        <v>8149</v>
      </c>
      <c r="J4002" s="2" t="s">
        <v>8150</v>
      </c>
      <c r="K4002" s="41">
        <v>1792</v>
      </c>
      <c r="L4002" s="48">
        <v>1792</v>
      </c>
      <c r="M4002" s="49"/>
      <c r="N4002" s="39" t="s">
        <v>172</v>
      </c>
      <c r="O4002" s="2">
        <v>0</v>
      </c>
      <c r="P4002" s="2">
        <v>0</v>
      </c>
      <c r="Q4002" s="39">
        <v>937.9</v>
      </c>
      <c r="R4002" s="2">
        <v>121.92700000000001</v>
      </c>
      <c r="S4002" s="2">
        <v>0</v>
      </c>
      <c r="T4002" s="2">
        <v>0</v>
      </c>
      <c r="U4002" s="39">
        <v>1059.827</v>
      </c>
      <c r="V4002" s="2" t="s">
        <v>8521</v>
      </c>
      <c r="W4002" s="2" t="s">
        <v>1</v>
      </c>
      <c r="X4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2"/>
      <c r="Z4002"/>
      <c r="AA4002"/>
    </row>
    <row r="4003" spans="5:27" hidden="1">
      <c r="E4003" s="2" t="s">
        <v>8500</v>
      </c>
      <c r="F4003" s="2" t="s">
        <v>8520</v>
      </c>
      <c r="G4003" s="2" t="s">
        <v>1</v>
      </c>
      <c r="H4003" s="2" t="s">
        <v>0</v>
      </c>
      <c r="I4003" s="2" t="s">
        <v>8149</v>
      </c>
      <c r="J4003" s="2" t="s">
        <v>8150</v>
      </c>
      <c r="K4003" s="41">
        <v>1793</v>
      </c>
      <c r="L4003" s="48">
        <v>1793</v>
      </c>
      <c r="M4003" s="49" t="s">
        <v>516</v>
      </c>
      <c r="N4003" s="39" t="s">
        <v>517</v>
      </c>
      <c r="O4003" s="2">
        <v>0</v>
      </c>
      <c r="P4003" s="2">
        <v>0</v>
      </c>
      <c r="Q4003" s="39">
        <v>103.95</v>
      </c>
      <c r="R4003" s="2">
        <v>13.513500000000001</v>
      </c>
      <c r="S4003" s="2">
        <v>0</v>
      </c>
      <c r="T4003" s="2">
        <v>0</v>
      </c>
      <c r="U4003" s="39">
        <v>117.46350000000001</v>
      </c>
      <c r="W4003" s="2" t="s">
        <v>1</v>
      </c>
      <c r="X4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3"/>
      <c r="Z4003"/>
      <c r="AA4003"/>
    </row>
    <row r="4004" spans="5:27" hidden="1">
      <c r="E4004" s="2" t="s">
        <v>8500</v>
      </c>
      <c r="F4004" s="2" t="s">
        <v>8520</v>
      </c>
      <c r="G4004" s="2" t="s">
        <v>1</v>
      </c>
      <c r="H4004" s="2" t="s">
        <v>0</v>
      </c>
      <c r="I4004" s="2" t="s">
        <v>8149</v>
      </c>
      <c r="J4004" s="2" t="s">
        <v>8150</v>
      </c>
      <c r="K4004" s="41">
        <v>1794</v>
      </c>
      <c r="L4004" s="48">
        <v>1794</v>
      </c>
      <c r="M4004" s="49" t="s">
        <v>327</v>
      </c>
      <c r="N4004" s="39" t="s">
        <v>328</v>
      </c>
      <c r="O4004" s="2">
        <v>0</v>
      </c>
      <c r="P4004" s="2">
        <v>0</v>
      </c>
      <c r="Q4004" s="39">
        <v>246.68</v>
      </c>
      <c r="R4004" s="2">
        <v>32.068400000000004</v>
      </c>
      <c r="S4004" s="2">
        <v>0</v>
      </c>
      <c r="T4004" s="2">
        <v>0</v>
      </c>
      <c r="U4004" s="39">
        <v>278.7484</v>
      </c>
      <c r="W4004" s="2" t="s">
        <v>1</v>
      </c>
      <c r="X4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4"/>
      <c r="Z4004"/>
      <c r="AA4004"/>
    </row>
    <row r="4005" spans="5:27" hidden="1">
      <c r="E4005" s="2" t="s">
        <v>8500</v>
      </c>
      <c r="F4005" s="2" t="s">
        <v>8520</v>
      </c>
      <c r="G4005" s="2" t="s">
        <v>1</v>
      </c>
      <c r="H4005" s="2" t="s">
        <v>0</v>
      </c>
      <c r="I4005" s="2" t="s">
        <v>8149</v>
      </c>
      <c r="J4005" s="2" t="s">
        <v>8150</v>
      </c>
      <c r="K4005" s="41">
        <v>1795</v>
      </c>
      <c r="L4005" s="48">
        <v>1795</v>
      </c>
      <c r="M4005" s="49" t="s">
        <v>118</v>
      </c>
      <c r="N4005" s="39" t="s">
        <v>119</v>
      </c>
      <c r="O4005" s="2">
        <v>0</v>
      </c>
      <c r="P4005" s="2">
        <v>0</v>
      </c>
      <c r="Q4005" s="39">
        <v>15.85</v>
      </c>
      <c r="R4005" s="2">
        <v>2.0605000000000002</v>
      </c>
      <c r="S4005" s="2">
        <v>0</v>
      </c>
      <c r="T4005" s="2">
        <v>0</v>
      </c>
      <c r="U4005" s="39">
        <v>17.910499999999999</v>
      </c>
      <c r="W4005" s="2" t="s">
        <v>1</v>
      </c>
      <c r="X4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5"/>
      <c r="Z4005"/>
      <c r="AA4005"/>
    </row>
    <row r="4006" spans="5:27" hidden="1">
      <c r="E4006" s="2" t="s">
        <v>8500</v>
      </c>
      <c r="F4006" s="2" t="s">
        <v>8503</v>
      </c>
      <c r="G4006" s="2" t="s">
        <v>1</v>
      </c>
      <c r="H4006" s="2" t="s">
        <v>0</v>
      </c>
      <c r="I4006" s="2" t="s">
        <v>8149</v>
      </c>
      <c r="J4006" s="2" t="s">
        <v>8150</v>
      </c>
      <c r="K4006" s="41">
        <v>1796</v>
      </c>
      <c r="L4006" s="48">
        <v>1796</v>
      </c>
      <c r="M4006" s="49" t="s">
        <v>303</v>
      </c>
      <c r="N4006" s="39" t="s">
        <v>304</v>
      </c>
      <c r="O4006" s="2">
        <v>0</v>
      </c>
      <c r="P4006" s="2">
        <v>0</v>
      </c>
      <c r="Q4006" s="39">
        <v>2995.76</v>
      </c>
      <c r="R4006" s="2">
        <v>389.44880000000006</v>
      </c>
      <c r="S4006" s="2">
        <v>0</v>
      </c>
      <c r="T4006" s="2">
        <v>0</v>
      </c>
      <c r="U4006" s="39">
        <v>3385.2088000000003</v>
      </c>
      <c r="W4006" s="2" t="s">
        <v>1</v>
      </c>
      <c r="X4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6"/>
      <c r="Z4006"/>
      <c r="AA4006"/>
    </row>
    <row r="4007" spans="5:27" hidden="1">
      <c r="E4007" s="2" t="s">
        <v>8500</v>
      </c>
      <c r="F4007" s="2" t="s">
        <v>8503</v>
      </c>
      <c r="G4007" s="2" t="s">
        <v>1</v>
      </c>
      <c r="H4007" s="2" t="s">
        <v>0</v>
      </c>
      <c r="I4007" s="2" t="s">
        <v>8149</v>
      </c>
      <c r="J4007" s="2" t="s">
        <v>8150</v>
      </c>
      <c r="K4007" s="41">
        <v>1797</v>
      </c>
      <c r="L4007" s="48">
        <v>1797</v>
      </c>
      <c r="M4007" s="49" t="s">
        <v>7848</v>
      </c>
      <c r="N4007" s="39" t="s">
        <v>7847</v>
      </c>
      <c r="O4007" s="2">
        <v>0</v>
      </c>
      <c r="P4007" s="2">
        <v>0</v>
      </c>
      <c r="Q4007" s="39">
        <v>0</v>
      </c>
      <c r="R4007" s="2">
        <v>0</v>
      </c>
      <c r="S4007" s="2">
        <v>0</v>
      </c>
      <c r="T4007" s="2">
        <v>0</v>
      </c>
      <c r="U4007" s="39">
        <v>0</v>
      </c>
      <c r="W4007" s="2" t="s">
        <v>1</v>
      </c>
      <c r="X4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7"/>
      <c r="Z4007"/>
      <c r="AA4007"/>
    </row>
    <row r="4008" spans="5:27" hidden="1">
      <c r="E4008" s="2" t="s">
        <v>8500</v>
      </c>
      <c r="F4008" s="2" t="s">
        <v>8503</v>
      </c>
      <c r="G4008" s="2" t="s">
        <v>1</v>
      </c>
      <c r="H4008" s="2" t="s">
        <v>0</v>
      </c>
      <c r="I4008" s="2" t="s">
        <v>8149</v>
      </c>
      <c r="J4008" s="2" t="s">
        <v>8150</v>
      </c>
      <c r="K4008" s="41">
        <v>1798</v>
      </c>
      <c r="L4008" s="48">
        <v>1798</v>
      </c>
      <c r="M4008" s="49" t="s">
        <v>118</v>
      </c>
      <c r="N4008" s="39" t="s">
        <v>119</v>
      </c>
      <c r="O4008" s="2">
        <v>0</v>
      </c>
      <c r="P4008" s="2">
        <v>0</v>
      </c>
      <c r="Q4008" s="39">
        <v>1012.44</v>
      </c>
      <c r="R4008" s="2">
        <v>131.61720000000003</v>
      </c>
      <c r="S4008" s="2">
        <v>0</v>
      </c>
      <c r="T4008" s="2">
        <v>0</v>
      </c>
      <c r="U4008" s="39">
        <v>1144.0572000000002</v>
      </c>
      <c r="W4008" s="2" t="s">
        <v>1</v>
      </c>
      <c r="X4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8"/>
      <c r="Z4008"/>
      <c r="AA4008"/>
    </row>
    <row r="4009" spans="5:27" hidden="1">
      <c r="E4009" s="2" t="s">
        <v>8500</v>
      </c>
      <c r="F4009" s="2" t="s">
        <v>8503</v>
      </c>
      <c r="G4009" s="2" t="s">
        <v>1</v>
      </c>
      <c r="H4009" s="2" t="s">
        <v>0</v>
      </c>
      <c r="I4009" s="2" t="s">
        <v>8149</v>
      </c>
      <c r="J4009" s="2" t="s">
        <v>8150</v>
      </c>
      <c r="K4009" s="41">
        <v>1799</v>
      </c>
      <c r="L4009" s="48">
        <v>1799</v>
      </c>
      <c r="M4009" s="49" t="s">
        <v>435</v>
      </c>
      <c r="N4009" s="39" t="s">
        <v>436</v>
      </c>
      <c r="O4009" s="2">
        <v>0</v>
      </c>
      <c r="P4009" s="2">
        <v>0</v>
      </c>
      <c r="Q4009" s="39">
        <v>581.75</v>
      </c>
      <c r="R4009" s="2">
        <v>75.627499999999998</v>
      </c>
      <c r="S4009" s="2">
        <v>0</v>
      </c>
      <c r="T4009" s="2">
        <v>0</v>
      </c>
      <c r="U4009" s="39">
        <v>657.37750000000005</v>
      </c>
      <c r="W4009" s="2" t="s">
        <v>1</v>
      </c>
      <c r="X4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09"/>
      <c r="Z4009"/>
      <c r="AA4009"/>
    </row>
    <row r="4010" spans="5:27" hidden="1">
      <c r="E4010" s="2" t="s">
        <v>8500</v>
      </c>
      <c r="F4010" s="2" t="s">
        <v>8503</v>
      </c>
      <c r="G4010" s="2" t="s">
        <v>1</v>
      </c>
      <c r="H4010" s="2" t="s">
        <v>0</v>
      </c>
      <c r="I4010" s="2" t="s">
        <v>8149</v>
      </c>
      <c r="J4010" s="2" t="s">
        <v>8150</v>
      </c>
      <c r="K4010" s="41">
        <v>1800</v>
      </c>
      <c r="L4010" s="48">
        <v>1800</v>
      </c>
      <c r="M4010" s="49" t="s">
        <v>142</v>
      </c>
      <c r="N4010" s="39" t="s">
        <v>143</v>
      </c>
      <c r="O4010" s="2">
        <v>0</v>
      </c>
      <c r="P4010" s="2">
        <v>0</v>
      </c>
      <c r="Q4010" s="39">
        <v>194.23</v>
      </c>
      <c r="R4010" s="2">
        <v>25.2499</v>
      </c>
      <c r="S4010" s="2">
        <v>0</v>
      </c>
      <c r="T4010" s="2">
        <v>0</v>
      </c>
      <c r="U4010" s="39">
        <v>219.47989999999999</v>
      </c>
      <c r="W4010" s="2" t="s">
        <v>1</v>
      </c>
      <c r="X4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0"/>
      <c r="Z4010"/>
      <c r="AA4010"/>
    </row>
    <row r="4011" spans="5:27" hidden="1">
      <c r="E4011" s="2" t="s">
        <v>8500</v>
      </c>
      <c r="F4011" s="2" t="s">
        <v>8503</v>
      </c>
      <c r="G4011" s="2" t="s">
        <v>1</v>
      </c>
      <c r="H4011" s="2" t="s">
        <v>0</v>
      </c>
      <c r="I4011" s="2" t="s">
        <v>8149</v>
      </c>
      <c r="J4011" s="2" t="s">
        <v>8150</v>
      </c>
      <c r="K4011" s="41">
        <v>1801</v>
      </c>
      <c r="L4011" s="48">
        <v>1801</v>
      </c>
      <c r="M4011" s="49" t="s">
        <v>471</v>
      </c>
      <c r="N4011" s="39" t="s">
        <v>472</v>
      </c>
      <c r="O4011" s="2">
        <v>0</v>
      </c>
      <c r="P4011" s="2">
        <v>0</v>
      </c>
      <c r="Q4011" s="39">
        <v>50.96</v>
      </c>
      <c r="R4011" s="2">
        <v>6.6248000000000005</v>
      </c>
      <c r="S4011" s="2">
        <v>0</v>
      </c>
      <c r="T4011" s="2">
        <v>0</v>
      </c>
      <c r="U4011" s="39">
        <v>57.584800000000001</v>
      </c>
      <c r="W4011" s="2" t="s">
        <v>1</v>
      </c>
      <c r="X4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1"/>
      <c r="Z4011"/>
      <c r="AA4011"/>
    </row>
    <row r="4012" spans="5:27" hidden="1">
      <c r="E4012" s="2" t="s">
        <v>8500</v>
      </c>
      <c r="F4012" s="2" t="s">
        <v>8503</v>
      </c>
      <c r="G4012" s="2" t="s">
        <v>1</v>
      </c>
      <c r="H4012" s="2" t="s">
        <v>0</v>
      </c>
      <c r="I4012" s="2" t="s">
        <v>8149</v>
      </c>
      <c r="J4012" s="2" t="s">
        <v>8150</v>
      </c>
      <c r="K4012" s="41">
        <v>1802</v>
      </c>
      <c r="L4012" s="48">
        <v>1802</v>
      </c>
      <c r="M4012" s="49" t="s">
        <v>77</v>
      </c>
      <c r="N4012" s="39" t="s">
        <v>78</v>
      </c>
      <c r="O4012" s="2">
        <v>0</v>
      </c>
      <c r="P4012" s="2">
        <v>0</v>
      </c>
      <c r="Q4012" s="39">
        <v>1033.76</v>
      </c>
      <c r="R4012" s="2">
        <v>134.3888</v>
      </c>
      <c r="S4012" s="2">
        <v>0</v>
      </c>
      <c r="T4012" s="2">
        <v>0</v>
      </c>
      <c r="U4012" s="39">
        <v>1168.1487999999999</v>
      </c>
      <c r="W4012" s="2" t="s">
        <v>1</v>
      </c>
      <c r="X4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2"/>
      <c r="Z4012"/>
      <c r="AA4012"/>
    </row>
    <row r="4013" spans="5:27" hidden="1">
      <c r="E4013" s="2" t="s">
        <v>8500</v>
      </c>
      <c r="F4013" s="2" t="s">
        <v>8503</v>
      </c>
      <c r="G4013" s="2" t="s">
        <v>1</v>
      </c>
      <c r="H4013" s="2" t="s">
        <v>0</v>
      </c>
      <c r="I4013" s="2" t="s">
        <v>8149</v>
      </c>
      <c r="J4013" s="2" t="s">
        <v>8150</v>
      </c>
      <c r="K4013" s="41">
        <v>1803</v>
      </c>
      <c r="L4013" s="48">
        <v>1803</v>
      </c>
      <c r="M4013" s="49" t="s">
        <v>225</v>
      </c>
      <c r="N4013" s="39" t="s">
        <v>226</v>
      </c>
      <c r="O4013" s="2">
        <v>0</v>
      </c>
      <c r="P4013" s="2">
        <v>0</v>
      </c>
      <c r="Q4013" s="39">
        <v>102</v>
      </c>
      <c r="R4013" s="2">
        <v>13.26</v>
      </c>
      <c r="S4013" s="2">
        <v>0</v>
      </c>
      <c r="T4013" s="2">
        <v>0</v>
      </c>
      <c r="U4013" s="39">
        <v>115.26</v>
      </c>
      <c r="W4013" s="2" t="s">
        <v>1</v>
      </c>
      <c r="X4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3"/>
      <c r="Z4013"/>
      <c r="AA4013"/>
    </row>
    <row r="4014" spans="5:27" hidden="1">
      <c r="E4014" s="2" t="s">
        <v>8500</v>
      </c>
      <c r="F4014" s="2" t="s">
        <v>8503</v>
      </c>
      <c r="G4014" s="2" t="s">
        <v>1</v>
      </c>
      <c r="H4014" s="2" t="s">
        <v>0</v>
      </c>
      <c r="I4014" s="2" t="s">
        <v>8149</v>
      </c>
      <c r="J4014" s="2" t="s">
        <v>8150</v>
      </c>
      <c r="K4014" s="41">
        <v>1804</v>
      </c>
      <c r="L4014" s="48">
        <v>1804</v>
      </c>
      <c r="M4014" s="49" t="s">
        <v>383</v>
      </c>
      <c r="N4014" s="39" t="s">
        <v>384</v>
      </c>
      <c r="O4014" s="2">
        <v>0</v>
      </c>
      <c r="P4014" s="2">
        <v>0</v>
      </c>
      <c r="Q4014" s="39">
        <v>732.09</v>
      </c>
      <c r="R4014" s="2">
        <v>95.171700000000001</v>
      </c>
      <c r="S4014" s="2">
        <v>0</v>
      </c>
      <c r="T4014" s="2">
        <v>0</v>
      </c>
      <c r="U4014" s="39">
        <v>827.26170000000002</v>
      </c>
      <c r="W4014" s="2" t="s">
        <v>1</v>
      </c>
      <c r="X4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4"/>
      <c r="Z4014"/>
      <c r="AA4014"/>
    </row>
    <row r="4015" spans="5:27" hidden="1">
      <c r="E4015" s="2" t="s">
        <v>8500</v>
      </c>
      <c r="F4015" s="2" t="s">
        <v>8503</v>
      </c>
      <c r="G4015" s="2" t="s">
        <v>1</v>
      </c>
      <c r="H4015" s="2" t="s">
        <v>0</v>
      </c>
      <c r="I4015" s="2" t="s">
        <v>8149</v>
      </c>
      <c r="J4015" s="2" t="s">
        <v>8150</v>
      </c>
      <c r="K4015" s="41">
        <v>1805</v>
      </c>
      <c r="L4015" s="48">
        <v>1805</v>
      </c>
      <c r="M4015" s="49" t="s">
        <v>118</v>
      </c>
      <c r="N4015" s="39" t="s">
        <v>119</v>
      </c>
      <c r="O4015" s="2">
        <v>0</v>
      </c>
      <c r="P4015" s="2">
        <v>0</v>
      </c>
      <c r="Q4015" s="39">
        <v>17.53</v>
      </c>
      <c r="R4015" s="2">
        <v>2.2789000000000001</v>
      </c>
      <c r="S4015" s="2">
        <v>0</v>
      </c>
      <c r="T4015" s="2">
        <v>0</v>
      </c>
      <c r="U4015" s="39">
        <v>19.808900000000001</v>
      </c>
      <c r="W4015" s="2" t="s">
        <v>1</v>
      </c>
      <c r="X4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5"/>
      <c r="Z4015"/>
      <c r="AA4015"/>
    </row>
    <row r="4016" spans="5:27" hidden="1">
      <c r="E4016" s="2" t="s">
        <v>8500</v>
      </c>
      <c r="F4016" s="2" t="s">
        <v>8503</v>
      </c>
      <c r="G4016" s="2" t="s">
        <v>1</v>
      </c>
      <c r="H4016" s="2" t="s">
        <v>0</v>
      </c>
      <c r="I4016" s="2" t="s">
        <v>8149</v>
      </c>
      <c r="J4016" s="2" t="s">
        <v>8150</v>
      </c>
      <c r="K4016" s="41">
        <v>1806</v>
      </c>
      <c r="L4016" s="48">
        <v>1806</v>
      </c>
      <c r="M4016" s="49" t="s">
        <v>118</v>
      </c>
      <c r="N4016" s="39" t="s">
        <v>119</v>
      </c>
      <c r="O4016" s="2">
        <v>0</v>
      </c>
      <c r="P4016" s="2">
        <v>0</v>
      </c>
      <c r="Q4016" s="39">
        <v>2073.46</v>
      </c>
      <c r="R4016" s="2">
        <v>269.5498</v>
      </c>
      <c r="S4016" s="2">
        <v>0</v>
      </c>
      <c r="T4016" s="2">
        <v>0</v>
      </c>
      <c r="U4016" s="39">
        <v>2343.0097999999998</v>
      </c>
      <c r="W4016" s="2" t="s">
        <v>1</v>
      </c>
      <c r="X4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6"/>
      <c r="Z4016"/>
      <c r="AA4016"/>
    </row>
    <row r="4017" spans="5:27" hidden="1">
      <c r="E4017" s="2" t="s">
        <v>8500</v>
      </c>
      <c r="F4017" s="2" t="s">
        <v>8503</v>
      </c>
      <c r="G4017" s="2" t="s">
        <v>1</v>
      </c>
      <c r="H4017" s="2" t="s">
        <v>0</v>
      </c>
      <c r="I4017" s="2" t="s">
        <v>8149</v>
      </c>
      <c r="J4017" s="2" t="s">
        <v>8150</v>
      </c>
      <c r="K4017" s="41">
        <v>1807</v>
      </c>
      <c r="L4017" s="48">
        <v>1807</v>
      </c>
      <c r="M4017" s="49" t="s">
        <v>85</v>
      </c>
      <c r="N4017" s="39" t="s">
        <v>86</v>
      </c>
      <c r="O4017" s="2">
        <v>0</v>
      </c>
      <c r="P4017" s="2">
        <v>0</v>
      </c>
      <c r="Q4017" s="39">
        <v>28.89</v>
      </c>
      <c r="R4017" s="2">
        <v>3.7557</v>
      </c>
      <c r="S4017" s="2">
        <v>0</v>
      </c>
      <c r="T4017" s="2">
        <v>0</v>
      </c>
      <c r="U4017" s="39">
        <v>32.645699999999998</v>
      </c>
      <c r="W4017" s="2" t="s">
        <v>1</v>
      </c>
      <c r="X4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7"/>
      <c r="Z4017"/>
      <c r="AA4017"/>
    </row>
    <row r="4018" spans="5:27" hidden="1">
      <c r="E4018" s="2" t="s">
        <v>8500</v>
      </c>
      <c r="F4018" s="2" t="s">
        <v>8503</v>
      </c>
      <c r="G4018" s="2" t="s">
        <v>1</v>
      </c>
      <c r="H4018" s="2" t="s">
        <v>0</v>
      </c>
      <c r="I4018" s="2" t="s">
        <v>8149</v>
      </c>
      <c r="J4018" s="2" t="s">
        <v>8150</v>
      </c>
      <c r="K4018" s="41">
        <v>1808</v>
      </c>
      <c r="L4018" s="48">
        <v>1808</v>
      </c>
      <c r="M4018" s="49" t="s">
        <v>779</v>
      </c>
      <c r="N4018" s="39" t="s">
        <v>780</v>
      </c>
      <c r="O4018" s="2">
        <v>0</v>
      </c>
      <c r="P4018" s="2">
        <v>0</v>
      </c>
      <c r="Q4018" s="39">
        <v>224.13</v>
      </c>
      <c r="R4018" s="2">
        <v>29.136900000000001</v>
      </c>
      <c r="S4018" s="2">
        <v>0</v>
      </c>
      <c r="T4018" s="2">
        <v>0</v>
      </c>
      <c r="U4018" s="39">
        <v>253.26689999999999</v>
      </c>
      <c r="W4018" s="2" t="s">
        <v>1</v>
      </c>
      <c r="X4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8"/>
      <c r="Z4018"/>
      <c r="AA4018"/>
    </row>
    <row r="4019" spans="5:27" hidden="1">
      <c r="E4019" s="2" t="s">
        <v>8500</v>
      </c>
      <c r="F4019" s="2" t="s">
        <v>8503</v>
      </c>
      <c r="G4019" s="2" t="s">
        <v>1</v>
      </c>
      <c r="H4019" s="2" t="s">
        <v>0</v>
      </c>
      <c r="I4019" s="2" t="s">
        <v>8149</v>
      </c>
      <c r="J4019" s="2" t="s">
        <v>8150</v>
      </c>
      <c r="K4019" s="41">
        <v>1809</v>
      </c>
      <c r="L4019" s="48">
        <v>1809</v>
      </c>
      <c r="M4019" s="49" t="s">
        <v>309</v>
      </c>
      <c r="N4019" s="39" t="s">
        <v>310</v>
      </c>
      <c r="O4019" s="2">
        <v>0</v>
      </c>
      <c r="P4019" s="2">
        <v>0</v>
      </c>
      <c r="Q4019" s="39">
        <v>21.21</v>
      </c>
      <c r="R4019" s="2">
        <v>2.7573000000000003</v>
      </c>
      <c r="S4019" s="2">
        <v>0</v>
      </c>
      <c r="T4019" s="2">
        <v>0</v>
      </c>
      <c r="U4019" s="39">
        <v>23.967300000000002</v>
      </c>
      <c r="W4019" s="2" t="s">
        <v>1</v>
      </c>
      <c r="X4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19"/>
      <c r="Z4019"/>
      <c r="AA4019"/>
    </row>
    <row r="4020" spans="5:27" hidden="1">
      <c r="E4020" s="2" t="s">
        <v>8500</v>
      </c>
      <c r="F4020" s="2" t="s">
        <v>8503</v>
      </c>
      <c r="G4020" s="2" t="s">
        <v>1</v>
      </c>
      <c r="H4020" s="2" t="s">
        <v>0</v>
      </c>
      <c r="I4020" s="2" t="s">
        <v>8149</v>
      </c>
      <c r="J4020" s="2" t="s">
        <v>8150</v>
      </c>
      <c r="K4020" s="41">
        <v>1810</v>
      </c>
      <c r="L4020" s="48">
        <v>1810</v>
      </c>
      <c r="M4020" s="49" t="s">
        <v>118</v>
      </c>
      <c r="N4020" s="39" t="s">
        <v>119</v>
      </c>
      <c r="O4020" s="2">
        <v>0</v>
      </c>
      <c r="P4020" s="2">
        <v>0</v>
      </c>
      <c r="Q4020" s="39">
        <v>83.91</v>
      </c>
      <c r="R4020" s="2">
        <v>10.908300000000001</v>
      </c>
      <c r="S4020" s="2">
        <v>0</v>
      </c>
      <c r="T4020" s="2">
        <v>0</v>
      </c>
      <c r="U4020" s="39">
        <v>94.818299999999994</v>
      </c>
      <c r="W4020" s="2" t="s">
        <v>1</v>
      </c>
      <c r="X4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0"/>
      <c r="Z4020"/>
      <c r="AA4020"/>
    </row>
    <row r="4021" spans="5:27" hidden="1">
      <c r="E4021" s="2" t="s">
        <v>8500</v>
      </c>
      <c r="F4021" s="2" t="s">
        <v>8503</v>
      </c>
      <c r="G4021" s="2" t="s">
        <v>1</v>
      </c>
      <c r="H4021" s="2" t="s">
        <v>0</v>
      </c>
      <c r="I4021" s="2" t="s">
        <v>8149</v>
      </c>
      <c r="J4021" s="2" t="s">
        <v>8150</v>
      </c>
      <c r="K4021" s="41">
        <v>1811</v>
      </c>
      <c r="L4021" s="48">
        <v>1811</v>
      </c>
      <c r="M4021" s="49" t="s">
        <v>267</v>
      </c>
      <c r="N4021" s="39" t="s">
        <v>268</v>
      </c>
      <c r="O4021" s="2">
        <v>0</v>
      </c>
      <c r="P4021" s="2">
        <v>0</v>
      </c>
      <c r="Q4021" s="39">
        <v>2217.3200000000002</v>
      </c>
      <c r="R4021" s="2">
        <v>288.25160000000005</v>
      </c>
      <c r="S4021" s="2">
        <v>0</v>
      </c>
      <c r="T4021" s="2">
        <v>0</v>
      </c>
      <c r="U4021" s="39">
        <v>2505.5716000000002</v>
      </c>
      <c r="W4021" s="2" t="s">
        <v>1</v>
      </c>
      <c r="X4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1"/>
      <c r="Z4021"/>
      <c r="AA4021"/>
    </row>
    <row r="4022" spans="5:27" hidden="1">
      <c r="E4022" s="2" t="s">
        <v>8500</v>
      </c>
      <c r="F4022" s="2" t="s">
        <v>8503</v>
      </c>
      <c r="G4022" s="2" t="s">
        <v>1</v>
      </c>
      <c r="H4022" s="2" t="s">
        <v>0</v>
      </c>
      <c r="I4022" s="2" t="s">
        <v>8149</v>
      </c>
      <c r="J4022" s="2" t="s">
        <v>8150</v>
      </c>
      <c r="K4022" s="41">
        <v>1812</v>
      </c>
      <c r="L4022" s="48">
        <v>1812</v>
      </c>
      <c r="M4022" s="49" t="s">
        <v>267</v>
      </c>
      <c r="N4022" s="39" t="s">
        <v>268</v>
      </c>
      <c r="O4022" s="2">
        <v>0</v>
      </c>
      <c r="P4022" s="2">
        <v>0</v>
      </c>
      <c r="Q4022" s="39">
        <v>1911.48</v>
      </c>
      <c r="R4022" s="2">
        <v>248.4924</v>
      </c>
      <c r="S4022" s="2">
        <v>0</v>
      </c>
      <c r="T4022" s="2">
        <v>0</v>
      </c>
      <c r="U4022" s="39">
        <v>2159.9724000000001</v>
      </c>
      <c r="W4022" s="2" t="s">
        <v>1</v>
      </c>
      <c r="X4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2"/>
      <c r="Z4022"/>
      <c r="AA4022"/>
    </row>
    <row r="4023" spans="5:27" hidden="1">
      <c r="E4023" s="2" t="s">
        <v>8500</v>
      </c>
      <c r="F4023" s="2" t="s">
        <v>8503</v>
      </c>
      <c r="G4023" s="2" t="s">
        <v>1</v>
      </c>
      <c r="H4023" s="2" t="s">
        <v>0</v>
      </c>
      <c r="I4023" s="2" t="s">
        <v>8149</v>
      </c>
      <c r="J4023" s="2" t="s">
        <v>8150</v>
      </c>
      <c r="K4023" s="41">
        <v>1813</v>
      </c>
      <c r="L4023" s="48">
        <v>1813</v>
      </c>
      <c r="M4023" s="49" t="s">
        <v>1379</v>
      </c>
      <c r="N4023" s="39" t="s">
        <v>1380</v>
      </c>
      <c r="O4023" s="2">
        <v>0</v>
      </c>
      <c r="P4023" s="2">
        <v>0</v>
      </c>
      <c r="Q4023" s="39">
        <v>1921.06</v>
      </c>
      <c r="R4023" s="2">
        <v>249.73779999999999</v>
      </c>
      <c r="S4023" s="2">
        <v>0</v>
      </c>
      <c r="T4023" s="2">
        <v>0</v>
      </c>
      <c r="U4023" s="39">
        <v>2170.7977999999998</v>
      </c>
      <c r="W4023" s="2" t="s">
        <v>1</v>
      </c>
      <c r="X4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3"/>
      <c r="Z4023"/>
      <c r="AA4023"/>
    </row>
    <row r="4024" spans="5:27" hidden="1">
      <c r="E4024" s="2" t="s">
        <v>8500</v>
      </c>
      <c r="F4024" s="2" t="s">
        <v>8503</v>
      </c>
      <c r="G4024" s="2" t="s">
        <v>1</v>
      </c>
      <c r="H4024" s="2" t="s">
        <v>0</v>
      </c>
      <c r="I4024" s="2" t="s">
        <v>8149</v>
      </c>
      <c r="J4024" s="2" t="s">
        <v>8150</v>
      </c>
      <c r="K4024" s="41">
        <v>1814</v>
      </c>
      <c r="L4024" s="48">
        <v>1814</v>
      </c>
      <c r="M4024" s="49" t="s">
        <v>8463</v>
      </c>
      <c r="N4024" s="39" t="s">
        <v>8464</v>
      </c>
      <c r="O4024" s="2">
        <v>0</v>
      </c>
      <c r="P4024" s="2">
        <v>0</v>
      </c>
      <c r="Q4024" s="39">
        <v>52.83</v>
      </c>
      <c r="R4024" s="2">
        <v>6.8678999999999997</v>
      </c>
      <c r="S4024" s="2">
        <v>0</v>
      </c>
      <c r="T4024" s="2">
        <v>0</v>
      </c>
      <c r="U4024" s="39">
        <v>59.697899999999997</v>
      </c>
      <c r="W4024" s="2" t="s">
        <v>1</v>
      </c>
      <c r="X4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4"/>
      <c r="Z4024"/>
      <c r="AA4024"/>
    </row>
    <row r="4025" spans="5:27" hidden="1">
      <c r="E4025" s="2" t="s">
        <v>8500</v>
      </c>
      <c r="F4025" s="2" t="s">
        <v>8503</v>
      </c>
      <c r="G4025" s="2" t="s">
        <v>1</v>
      </c>
      <c r="H4025" s="2" t="s">
        <v>0</v>
      </c>
      <c r="I4025" s="2" t="s">
        <v>8149</v>
      </c>
      <c r="J4025" s="2" t="s">
        <v>8150</v>
      </c>
      <c r="K4025" s="41">
        <v>1815</v>
      </c>
      <c r="L4025" s="48">
        <v>1815</v>
      </c>
      <c r="M4025" s="49" t="s">
        <v>913</v>
      </c>
      <c r="N4025" s="39" t="s">
        <v>914</v>
      </c>
      <c r="O4025" s="2">
        <v>0</v>
      </c>
      <c r="P4025" s="2">
        <v>0</v>
      </c>
      <c r="Q4025" s="39">
        <v>1182.57</v>
      </c>
      <c r="R4025" s="2">
        <v>153.73409999999998</v>
      </c>
      <c r="S4025" s="2">
        <v>0</v>
      </c>
      <c r="T4025" s="2">
        <v>0</v>
      </c>
      <c r="U4025" s="39">
        <v>1336.3040999999998</v>
      </c>
      <c r="W4025" s="2" t="s">
        <v>1</v>
      </c>
      <c r="X4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5"/>
      <c r="Z4025"/>
      <c r="AA4025"/>
    </row>
    <row r="4026" spans="5:27" hidden="1">
      <c r="E4026" s="2" t="s">
        <v>8500</v>
      </c>
      <c r="F4026" s="2" t="s">
        <v>8503</v>
      </c>
      <c r="G4026" s="2" t="s">
        <v>1</v>
      </c>
      <c r="H4026" s="2" t="s">
        <v>0</v>
      </c>
      <c r="I4026" s="2" t="s">
        <v>8149</v>
      </c>
      <c r="J4026" s="2" t="s">
        <v>8150</v>
      </c>
      <c r="K4026" s="41">
        <v>1816</v>
      </c>
      <c r="L4026" s="48">
        <v>1816</v>
      </c>
      <c r="M4026" s="49" t="s">
        <v>747</v>
      </c>
      <c r="N4026" s="39" t="s">
        <v>748</v>
      </c>
      <c r="O4026" s="2">
        <v>0</v>
      </c>
      <c r="P4026" s="2">
        <v>0</v>
      </c>
      <c r="Q4026" s="39">
        <v>124.33</v>
      </c>
      <c r="R4026" s="2">
        <v>16.1629</v>
      </c>
      <c r="S4026" s="2">
        <v>0</v>
      </c>
      <c r="T4026" s="2">
        <v>0</v>
      </c>
      <c r="U4026" s="39">
        <v>140.49289999999999</v>
      </c>
      <c r="W4026" s="2" t="s">
        <v>1</v>
      </c>
      <c r="X4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6"/>
      <c r="Z4026"/>
      <c r="AA4026"/>
    </row>
    <row r="4027" spans="5:27" hidden="1">
      <c r="E4027" s="2" t="s">
        <v>8500</v>
      </c>
      <c r="F4027" s="2" t="s">
        <v>8503</v>
      </c>
      <c r="G4027" s="2" t="s">
        <v>1</v>
      </c>
      <c r="H4027" s="2" t="s">
        <v>0</v>
      </c>
      <c r="I4027" s="2" t="s">
        <v>8149</v>
      </c>
      <c r="J4027" s="2" t="s">
        <v>8150</v>
      </c>
      <c r="K4027" s="41">
        <v>1817</v>
      </c>
      <c r="L4027" s="48">
        <v>1817</v>
      </c>
      <c r="M4027" s="49" t="s">
        <v>297</v>
      </c>
      <c r="N4027" s="39" t="s">
        <v>298</v>
      </c>
      <c r="O4027" s="2">
        <v>0</v>
      </c>
      <c r="P4027" s="2">
        <v>0</v>
      </c>
      <c r="Q4027" s="39">
        <v>246.68</v>
      </c>
      <c r="R4027" s="2">
        <v>32.068400000000004</v>
      </c>
      <c r="S4027" s="2">
        <v>0</v>
      </c>
      <c r="T4027" s="2">
        <v>0</v>
      </c>
      <c r="U4027" s="39">
        <v>278.7484</v>
      </c>
      <c r="W4027" s="2" t="s">
        <v>1</v>
      </c>
      <c r="X4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7"/>
      <c r="Z4027"/>
      <c r="AA4027"/>
    </row>
    <row r="4028" spans="5:27" hidden="1">
      <c r="E4028" s="2" t="s">
        <v>8500</v>
      </c>
      <c r="F4028" s="2" t="s">
        <v>8503</v>
      </c>
      <c r="G4028" s="2" t="s">
        <v>1</v>
      </c>
      <c r="H4028" s="2" t="s">
        <v>0</v>
      </c>
      <c r="I4028" s="2" t="s">
        <v>8149</v>
      </c>
      <c r="J4028" s="2" t="s">
        <v>8150</v>
      </c>
      <c r="K4028" s="41">
        <v>1818</v>
      </c>
      <c r="L4028" s="48">
        <v>1818</v>
      </c>
      <c r="M4028" s="49"/>
      <c r="N4028" s="39" t="s">
        <v>482</v>
      </c>
      <c r="O4028" s="2">
        <v>0</v>
      </c>
      <c r="P4028" s="2">
        <v>0</v>
      </c>
      <c r="Q4028" s="39">
        <v>205.9</v>
      </c>
      <c r="R4028" s="2">
        <v>26.767000000000003</v>
      </c>
      <c r="S4028" s="2">
        <v>0</v>
      </c>
      <c r="T4028" s="2">
        <v>0</v>
      </c>
      <c r="U4028" s="39">
        <v>232.667</v>
      </c>
      <c r="V4028" s="2" t="s">
        <v>8398</v>
      </c>
      <c r="W4028" s="2" t="s">
        <v>1</v>
      </c>
      <c r="X4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8"/>
      <c r="Z4028"/>
      <c r="AA4028"/>
    </row>
    <row r="4029" spans="5:27" hidden="1">
      <c r="E4029" s="2" t="s">
        <v>8500</v>
      </c>
      <c r="F4029" s="2" t="s">
        <v>8503</v>
      </c>
      <c r="G4029" s="2" t="s">
        <v>1</v>
      </c>
      <c r="H4029" s="2" t="s">
        <v>0</v>
      </c>
      <c r="I4029" s="2" t="s">
        <v>8149</v>
      </c>
      <c r="J4029" s="2" t="s">
        <v>8150</v>
      </c>
      <c r="K4029" s="41">
        <v>1819</v>
      </c>
      <c r="L4029" s="48">
        <v>1819</v>
      </c>
      <c r="M4029" s="49" t="s">
        <v>747</v>
      </c>
      <c r="N4029" s="39" t="s">
        <v>748</v>
      </c>
      <c r="O4029" s="2">
        <v>0</v>
      </c>
      <c r="P4029" s="2">
        <v>0</v>
      </c>
      <c r="Q4029" s="39">
        <v>35.4</v>
      </c>
      <c r="R4029" s="2">
        <v>4.6020000000000003</v>
      </c>
      <c r="S4029" s="2">
        <v>0</v>
      </c>
      <c r="T4029" s="2">
        <v>0</v>
      </c>
      <c r="U4029" s="39">
        <v>40.001999999999995</v>
      </c>
      <c r="W4029" s="2" t="s">
        <v>1</v>
      </c>
      <c r="X4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29"/>
      <c r="Z4029"/>
      <c r="AA4029"/>
    </row>
    <row r="4030" spans="5:27" hidden="1">
      <c r="E4030" s="2" t="s">
        <v>8500</v>
      </c>
      <c r="F4030" s="50" t="s">
        <v>8519</v>
      </c>
      <c r="G4030" s="2" t="s">
        <v>1</v>
      </c>
      <c r="H4030" s="2" t="s">
        <v>0</v>
      </c>
      <c r="I4030" s="2" t="s">
        <v>8149</v>
      </c>
      <c r="J4030" s="2" t="s">
        <v>8150</v>
      </c>
      <c r="K4030" s="41">
        <v>1820</v>
      </c>
      <c r="L4030" s="48">
        <v>1820</v>
      </c>
      <c r="M4030" s="49" t="s">
        <v>501</v>
      </c>
      <c r="N4030" s="39" t="s">
        <v>502</v>
      </c>
      <c r="O4030" s="2">
        <v>0</v>
      </c>
      <c r="P4030" s="2">
        <v>0</v>
      </c>
      <c r="Q4030" s="39">
        <v>21.24</v>
      </c>
      <c r="R4030" s="2">
        <v>2.7612000000000001</v>
      </c>
      <c r="S4030" s="2">
        <v>0</v>
      </c>
      <c r="T4030" s="2">
        <v>0</v>
      </c>
      <c r="U4030" s="39">
        <v>24.001199999999997</v>
      </c>
      <c r="W4030" s="2" t="s">
        <v>1</v>
      </c>
      <c r="X4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0"/>
      <c r="Z4030"/>
      <c r="AA4030"/>
    </row>
    <row r="4031" spans="5:27" hidden="1">
      <c r="E4031" s="2" t="s">
        <v>8500</v>
      </c>
      <c r="F4031" s="50" t="s">
        <v>8519</v>
      </c>
      <c r="G4031" s="2" t="s">
        <v>1</v>
      </c>
      <c r="H4031" s="2" t="s">
        <v>0</v>
      </c>
      <c r="I4031" s="2" t="s">
        <v>8149</v>
      </c>
      <c r="J4031" s="2" t="s">
        <v>8150</v>
      </c>
      <c r="K4031" s="41">
        <v>1821</v>
      </c>
      <c r="L4031" s="48">
        <v>1821</v>
      </c>
      <c r="M4031" s="49" t="s">
        <v>1444</v>
      </c>
      <c r="N4031" s="39" t="s">
        <v>1445</v>
      </c>
      <c r="O4031" s="2">
        <v>0</v>
      </c>
      <c r="P4031" s="2">
        <v>0</v>
      </c>
      <c r="Q4031" s="39">
        <v>74.739999999999995</v>
      </c>
      <c r="R4031" s="2">
        <v>9.7161999999999988</v>
      </c>
      <c r="S4031" s="2">
        <v>0</v>
      </c>
      <c r="T4031" s="2">
        <v>0</v>
      </c>
      <c r="U4031" s="39">
        <v>84.456199999999995</v>
      </c>
      <c r="W4031" s="2" t="s">
        <v>1</v>
      </c>
      <c r="X4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1"/>
      <c r="Z4031"/>
      <c r="AA4031"/>
    </row>
    <row r="4032" spans="5:27" hidden="1">
      <c r="E4032" s="2" t="s">
        <v>8500</v>
      </c>
      <c r="F4032" s="50" t="s">
        <v>8519</v>
      </c>
      <c r="G4032" s="2" t="s">
        <v>1</v>
      </c>
      <c r="H4032" s="2" t="s">
        <v>0</v>
      </c>
      <c r="I4032" s="2" t="s">
        <v>8149</v>
      </c>
      <c r="J4032" s="2" t="s">
        <v>8150</v>
      </c>
      <c r="K4032" s="41">
        <v>1822</v>
      </c>
      <c r="L4032" s="48">
        <v>1822</v>
      </c>
      <c r="M4032" s="49" t="s">
        <v>449</v>
      </c>
      <c r="N4032" s="39" t="s">
        <v>450</v>
      </c>
      <c r="O4032" s="2">
        <v>0</v>
      </c>
      <c r="P4032" s="2">
        <v>0</v>
      </c>
      <c r="Q4032" s="39">
        <v>187.57</v>
      </c>
      <c r="R4032" s="2">
        <v>24.3841</v>
      </c>
      <c r="S4032" s="2">
        <v>0</v>
      </c>
      <c r="T4032" s="2">
        <v>0</v>
      </c>
      <c r="U4032" s="39">
        <v>211.95409999999998</v>
      </c>
      <c r="W4032" s="2" t="s">
        <v>1</v>
      </c>
      <c r="X4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2"/>
      <c r="Z4032"/>
      <c r="AA4032"/>
    </row>
    <row r="4033" spans="5:27" hidden="1">
      <c r="E4033" s="2" t="s">
        <v>8500</v>
      </c>
      <c r="F4033" s="50" t="s">
        <v>8519</v>
      </c>
      <c r="G4033" s="2" t="s">
        <v>1</v>
      </c>
      <c r="H4033" s="2" t="s">
        <v>0</v>
      </c>
      <c r="I4033" s="2" t="s">
        <v>8149</v>
      </c>
      <c r="J4033" s="2" t="s">
        <v>8150</v>
      </c>
      <c r="K4033" s="41">
        <v>1823</v>
      </c>
      <c r="L4033" s="48">
        <v>1823</v>
      </c>
      <c r="M4033" s="49" t="s">
        <v>467</v>
      </c>
      <c r="N4033" s="39" t="s">
        <v>468</v>
      </c>
      <c r="O4033" s="2">
        <v>0</v>
      </c>
      <c r="P4033" s="2">
        <v>0</v>
      </c>
      <c r="Q4033" s="39">
        <v>27</v>
      </c>
      <c r="R4033" s="2">
        <v>3.5100000000000002</v>
      </c>
      <c r="S4033" s="2">
        <v>0</v>
      </c>
      <c r="T4033" s="2">
        <v>0</v>
      </c>
      <c r="U4033" s="39">
        <v>30.51</v>
      </c>
      <c r="W4033" s="2" t="s">
        <v>1</v>
      </c>
      <c r="X4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3"/>
      <c r="Z4033"/>
      <c r="AA4033"/>
    </row>
    <row r="4034" spans="5:27" hidden="1">
      <c r="E4034" s="2" t="s">
        <v>8500</v>
      </c>
      <c r="F4034" s="50" t="s">
        <v>8519</v>
      </c>
      <c r="G4034" s="2" t="s">
        <v>1</v>
      </c>
      <c r="H4034" s="2" t="s">
        <v>0</v>
      </c>
      <c r="I4034" s="2" t="s">
        <v>8149</v>
      </c>
      <c r="J4034" s="2" t="s">
        <v>8150</v>
      </c>
      <c r="K4034" s="41">
        <v>1824</v>
      </c>
      <c r="L4034" s="48">
        <v>1824</v>
      </c>
      <c r="M4034" s="49" t="s">
        <v>8517</v>
      </c>
      <c r="N4034" s="39" t="s">
        <v>8518</v>
      </c>
      <c r="O4034" s="2">
        <v>0</v>
      </c>
      <c r="P4034" s="2">
        <v>0</v>
      </c>
      <c r="Q4034" s="39">
        <v>32.4</v>
      </c>
      <c r="R4034" s="2">
        <v>4.2119999999999997</v>
      </c>
      <c r="S4034" s="2">
        <v>0</v>
      </c>
      <c r="T4034" s="2">
        <v>0</v>
      </c>
      <c r="U4034" s="39">
        <v>36.611999999999995</v>
      </c>
      <c r="W4034" s="2" t="s">
        <v>1</v>
      </c>
      <c r="X4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4"/>
      <c r="Z4034"/>
      <c r="AA4034"/>
    </row>
    <row r="4035" spans="5:27" hidden="1">
      <c r="E4035" s="2" t="s">
        <v>8500</v>
      </c>
      <c r="F4035" s="50" t="s">
        <v>8519</v>
      </c>
      <c r="G4035" s="2" t="s">
        <v>1</v>
      </c>
      <c r="H4035" s="2" t="s">
        <v>0</v>
      </c>
      <c r="I4035" s="2" t="s">
        <v>8149</v>
      </c>
      <c r="J4035" s="2" t="s">
        <v>8150</v>
      </c>
      <c r="K4035" s="41">
        <v>1825</v>
      </c>
      <c r="L4035" s="48">
        <v>1825</v>
      </c>
      <c r="M4035" s="49" t="s">
        <v>227</v>
      </c>
      <c r="N4035" s="39" t="s">
        <v>228</v>
      </c>
      <c r="O4035" s="2">
        <v>0</v>
      </c>
      <c r="P4035" s="2">
        <v>0</v>
      </c>
      <c r="Q4035" s="39">
        <v>22.32</v>
      </c>
      <c r="R4035" s="2">
        <v>2.9016000000000002</v>
      </c>
      <c r="S4035" s="2">
        <v>0</v>
      </c>
      <c r="T4035" s="2">
        <v>0</v>
      </c>
      <c r="U4035" s="39">
        <v>25.221600000000002</v>
      </c>
      <c r="W4035" s="2" t="s">
        <v>1</v>
      </c>
      <c r="X4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5"/>
      <c r="Z4035"/>
      <c r="AA4035"/>
    </row>
    <row r="4036" spans="5:27" hidden="1">
      <c r="E4036" s="2" t="s">
        <v>8500</v>
      </c>
      <c r="F4036" s="50" t="s">
        <v>8519</v>
      </c>
      <c r="G4036" s="2" t="s">
        <v>1</v>
      </c>
      <c r="H4036" s="2" t="s">
        <v>0</v>
      </c>
      <c r="I4036" s="2" t="s">
        <v>8149</v>
      </c>
      <c r="J4036" s="2" t="s">
        <v>8150</v>
      </c>
      <c r="K4036" s="41">
        <v>1826</v>
      </c>
      <c r="L4036" s="48">
        <v>1826</v>
      </c>
      <c r="M4036" s="49" t="s">
        <v>118</v>
      </c>
      <c r="N4036" s="39" t="s">
        <v>119</v>
      </c>
      <c r="O4036" s="2">
        <v>0</v>
      </c>
      <c r="P4036" s="2">
        <v>0</v>
      </c>
      <c r="Q4036" s="39">
        <v>491.61</v>
      </c>
      <c r="R4036" s="2">
        <v>63.909300000000002</v>
      </c>
      <c r="S4036" s="2">
        <v>0</v>
      </c>
      <c r="T4036" s="2">
        <v>0</v>
      </c>
      <c r="U4036" s="39">
        <v>555.51930000000004</v>
      </c>
      <c r="W4036" s="2" t="s">
        <v>1</v>
      </c>
      <c r="X4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6"/>
      <c r="Z4036"/>
      <c r="AA4036"/>
    </row>
    <row r="4037" spans="5:27" hidden="1">
      <c r="E4037" s="2" t="s">
        <v>8500</v>
      </c>
      <c r="F4037" s="50" t="s">
        <v>8519</v>
      </c>
      <c r="G4037" s="2" t="s">
        <v>1</v>
      </c>
      <c r="H4037" s="2" t="s">
        <v>0</v>
      </c>
      <c r="I4037" s="2" t="s">
        <v>8149</v>
      </c>
      <c r="J4037" s="2" t="s">
        <v>8150</v>
      </c>
      <c r="K4037" s="41">
        <v>1827</v>
      </c>
      <c r="L4037" s="48">
        <v>1827</v>
      </c>
      <c r="M4037" s="49" t="s">
        <v>558</v>
      </c>
      <c r="N4037" s="39" t="s">
        <v>559</v>
      </c>
      <c r="O4037" s="2">
        <v>0</v>
      </c>
      <c r="P4037" s="2">
        <v>0</v>
      </c>
      <c r="Q4037" s="39">
        <v>173.6</v>
      </c>
      <c r="R4037" s="2">
        <v>22.568000000000001</v>
      </c>
      <c r="S4037" s="2">
        <v>0</v>
      </c>
      <c r="T4037" s="2">
        <v>0</v>
      </c>
      <c r="U4037" s="39">
        <v>196.16800000000001</v>
      </c>
      <c r="W4037" s="2" t="s">
        <v>1</v>
      </c>
      <c r="X4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7"/>
      <c r="Z4037"/>
      <c r="AA4037"/>
    </row>
    <row r="4038" spans="5:27" hidden="1">
      <c r="E4038" s="2" t="s">
        <v>8500</v>
      </c>
      <c r="F4038" s="50" t="s">
        <v>8519</v>
      </c>
      <c r="G4038" s="2" t="s">
        <v>1</v>
      </c>
      <c r="H4038" s="2" t="s">
        <v>0</v>
      </c>
      <c r="I4038" s="2" t="s">
        <v>8149</v>
      </c>
      <c r="J4038" s="2" t="s">
        <v>8150</v>
      </c>
      <c r="K4038" s="41">
        <v>1828</v>
      </c>
      <c r="L4038" s="48">
        <v>1828</v>
      </c>
      <c r="M4038" s="49" t="s">
        <v>558</v>
      </c>
      <c r="N4038" s="39" t="s">
        <v>559</v>
      </c>
      <c r="O4038" s="2">
        <v>0</v>
      </c>
      <c r="P4038" s="2">
        <v>0</v>
      </c>
      <c r="Q4038" s="39">
        <v>544.72</v>
      </c>
      <c r="R4038" s="2">
        <v>70.813600000000008</v>
      </c>
      <c r="S4038" s="2">
        <v>0</v>
      </c>
      <c r="T4038" s="2">
        <v>0</v>
      </c>
      <c r="U4038" s="39">
        <v>615.53359999999998</v>
      </c>
      <c r="W4038" s="2" t="s">
        <v>1</v>
      </c>
      <c r="X4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8"/>
      <c r="Z4038"/>
      <c r="AA4038"/>
    </row>
    <row r="4039" spans="5:27" hidden="1">
      <c r="E4039" s="2" t="s">
        <v>8500</v>
      </c>
      <c r="F4039" s="2" t="s">
        <v>8501</v>
      </c>
      <c r="G4039" s="2" t="s">
        <v>1</v>
      </c>
      <c r="H4039" s="2" t="s">
        <v>0</v>
      </c>
      <c r="I4039" s="2" t="s">
        <v>8149</v>
      </c>
      <c r="J4039" s="2" t="s">
        <v>8150</v>
      </c>
      <c r="K4039" s="41">
        <v>1829</v>
      </c>
      <c r="L4039" s="48">
        <v>1829</v>
      </c>
      <c r="M4039" s="49" t="s">
        <v>1346</v>
      </c>
      <c r="N4039" s="39" t="s">
        <v>1347</v>
      </c>
      <c r="O4039" s="2">
        <v>0</v>
      </c>
      <c r="P4039" s="2">
        <v>0</v>
      </c>
      <c r="Q4039" s="39">
        <v>407.78</v>
      </c>
      <c r="R4039" s="2">
        <v>53.011399999999995</v>
      </c>
      <c r="S4039" s="2">
        <v>0</v>
      </c>
      <c r="T4039" s="2">
        <v>0</v>
      </c>
      <c r="U4039" s="39">
        <v>460.79139999999995</v>
      </c>
      <c r="W4039" s="2" t="s">
        <v>1</v>
      </c>
      <c r="X4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39"/>
      <c r="Z4039"/>
      <c r="AA4039"/>
    </row>
    <row r="4040" spans="5:27" hidden="1">
      <c r="E4040" s="2" t="s">
        <v>8500</v>
      </c>
      <c r="F4040" s="2" t="s">
        <v>8501</v>
      </c>
      <c r="G4040" s="2" t="s">
        <v>1</v>
      </c>
      <c r="H4040" s="2" t="s">
        <v>0</v>
      </c>
      <c r="I4040" s="2" t="s">
        <v>8149</v>
      </c>
      <c r="J4040" s="2" t="s">
        <v>8150</v>
      </c>
      <c r="K4040" s="41">
        <v>1830</v>
      </c>
      <c r="L4040" s="48">
        <v>1830</v>
      </c>
      <c r="M4040" s="49" t="s">
        <v>634</v>
      </c>
      <c r="N4040" s="39" t="s">
        <v>635</v>
      </c>
      <c r="O4040" s="2">
        <v>0</v>
      </c>
      <c r="P4040" s="2">
        <v>0</v>
      </c>
      <c r="Q4040" s="39">
        <v>230.1</v>
      </c>
      <c r="R4040" s="2">
        <v>29.913</v>
      </c>
      <c r="S4040" s="2">
        <v>0</v>
      </c>
      <c r="T4040" s="2">
        <v>0</v>
      </c>
      <c r="U4040" s="39">
        <v>260.01299999999998</v>
      </c>
      <c r="W4040" s="2" t="s">
        <v>1</v>
      </c>
      <c r="X4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0"/>
      <c r="Z4040"/>
      <c r="AA4040"/>
    </row>
    <row r="4041" spans="5:27" hidden="1">
      <c r="E4041" s="2" t="s">
        <v>8500</v>
      </c>
      <c r="F4041" s="2" t="s">
        <v>8501</v>
      </c>
      <c r="G4041" s="2" t="s">
        <v>1</v>
      </c>
      <c r="H4041" s="2" t="s">
        <v>0</v>
      </c>
      <c r="I4041" s="2" t="s">
        <v>8149</v>
      </c>
      <c r="J4041" s="2" t="s">
        <v>8150</v>
      </c>
      <c r="K4041" s="41">
        <v>1831</v>
      </c>
      <c r="L4041" s="48">
        <v>1831</v>
      </c>
      <c r="M4041" s="49" t="s">
        <v>118</v>
      </c>
      <c r="N4041" s="39" t="s">
        <v>119</v>
      </c>
      <c r="O4041" s="2">
        <v>0</v>
      </c>
      <c r="P4041" s="2">
        <v>0</v>
      </c>
      <c r="Q4041" s="39">
        <v>275.55</v>
      </c>
      <c r="R4041" s="2">
        <v>35.8215</v>
      </c>
      <c r="S4041" s="2">
        <v>0</v>
      </c>
      <c r="T4041" s="2">
        <v>0</v>
      </c>
      <c r="U4041" s="39">
        <v>311.37150000000003</v>
      </c>
      <c r="W4041" s="2" t="s">
        <v>1</v>
      </c>
      <c r="X4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1"/>
      <c r="Z4041"/>
      <c r="AA4041"/>
    </row>
    <row r="4042" spans="5:27" hidden="1">
      <c r="E4042" s="2" t="s">
        <v>8500</v>
      </c>
      <c r="F4042" s="2" t="s">
        <v>8501</v>
      </c>
      <c r="G4042" s="2" t="s">
        <v>1</v>
      </c>
      <c r="H4042" s="2" t="s">
        <v>0</v>
      </c>
      <c r="I4042" s="2" t="s">
        <v>8149</v>
      </c>
      <c r="J4042" s="2" t="s">
        <v>8150</v>
      </c>
      <c r="K4042" s="41">
        <v>1832</v>
      </c>
      <c r="L4042" s="48">
        <v>1832</v>
      </c>
      <c r="M4042" s="49" t="s">
        <v>118</v>
      </c>
      <c r="N4042" s="39" t="s">
        <v>119</v>
      </c>
      <c r="O4042" s="2">
        <v>0</v>
      </c>
      <c r="P4042" s="2">
        <v>0</v>
      </c>
      <c r="Q4042" s="39">
        <v>95.7</v>
      </c>
      <c r="R4042" s="2">
        <v>12.441000000000001</v>
      </c>
      <c r="S4042" s="2">
        <v>0</v>
      </c>
      <c r="T4042" s="2">
        <v>0</v>
      </c>
      <c r="U4042" s="39">
        <v>108.14100000000001</v>
      </c>
      <c r="W4042" s="2" t="s">
        <v>1</v>
      </c>
      <c r="X4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2"/>
      <c r="Z4042"/>
      <c r="AA4042"/>
    </row>
    <row r="4043" spans="5:27" hidden="1">
      <c r="E4043" s="2" t="s">
        <v>8500</v>
      </c>
      <c r="F4043" s="2" t="s">
        <v>8501</v>
      </c>
      <c r="G4043" s="2" t="s">
        <v>1</v>
      </c>
      <c r="H4043" s="2" t="s">
        <v>0</v>
      </c>
      <c r="I4043" s="2" t="s">
        <v>8149</v>
      </c>
      <c r="J4043" s="2" t="s">
        <v>8150</v>
      </c>
      <c r="K4043" s="41">
        <v>1833</v>
      </c>
      <c r="L4043" s="48">
        <v>1833</v>
      </c>
      <c r="M4043" s="49" t="s">
        <v>118</v>
      </c>
      <c r="N4043" s="39" t="s">
        <v>119</v>
      </c>
      <c r="O4043" s="2">
        <v>0</v>
      </c>
      <c r="P4043" s="2">
        <v>0</v>
      </c>
      <c r="Q4043" s="39">
        <v>77.790000000000006</v>
      </c>
      <c r="R4043" s="2">
        <v>10.112700000000002</v>
      </c>
      <c r="S4043" s="2">
        <v>0</v>
      </c>
      <c r="T4043" s="2">
        <v>0</v>
      </c>
      <c r="U4043" s="39">
        <v>87.90270000000001</v>
      </c>
      <c r="W4043" s="2" t="s">
        <v>1</v>
      </c>
      <c r="X4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3"/>
      <c r="Z4043"/>
      <c r="AA4043"/>
    </row>
    <row r="4044" spans="5:27" hidden="1">
      <c r="E4044" s="2" t="s">
        <v>8500</v>
      </c>
      <c r="F4044" s="2" t="s">
        <v>8501</v>
      </c>
      <c r="G4044" s="2" t="s">
        <v>1</v>
      </c>
      <c r="H4044" s="2" t="s">
        <v>0</v>
      </c>
      <c r="I4044" s="2" t="s">
        <v>8149</v>
      </c>
      <c r="J4044" s="2" t="s">
        <v>8150</v>
      </c>
      <c r="K4044" s="41">
        <v>1834</v>
      </c>
      <c r="L4044" s="48">
        <v>1834</v>
      </c>
      <c r="M4044" s="49" t="s">
        <v>7848</v>
      </c>
      <c r="N4044" s="39" t="s">
        <v>7847</v>
      </c>
      <c r="O4044" s="2">
        <v>0</v>
      </c>
      <c r="P4044" s="2">
        <v>0</v>
      </c>
      <c r="Q4044" s="39">
        <v>0</v>
      </c>
      <c r="R4044" s="2">
        <v>0</v>
      </c>
      <c r="S4044" s="2">
        <v>0</v>
      </c>
      <c r="T4044" s="2">
        <v>0</v>
      </c>
      <c r="U4044" s="39">
        <v>0</v>
      </c>
      <c r="W4044" s="2" t="s">
        <v>1</v>
      </c>
      <c r="X4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4"/>
      <c r="Z4044"/>
      <c r="AA4044"/>
    </row>
    <row r="4045" spans="5:27" hidden="1">
      <c r="E4045" s="2" t="s">
        <v>8500</v>
      </c>
      <c r="F4045" s="2" t="s">
        <v>8501</v>
      </c>
      <c r="G4045" s="2" t="s">
        <v>1</v>
      </c>
      <c r="H4045" s="2" t="s">
        <v>0</v>
      </c>
      <c r="I4045" s="2" t="s">
        <v>8149</v>
      </c>
      <c r="J4045" s="2" t="s">
        <v>8150</v>
      </c>
      <c r="K4045" s="41">
        <v>1835</v>
      </c>
      <c r="L4045" s="48">
        <v>1835</v>
      </c>
      <c r="M4045" s="49"/>
      <c r="N4045" s="39" t="s">
        <v>593</v>
      </c>
      <c r="O4045" s="2">
        <v>0</v>
      </c>
      <c r="P4045" s="2">
        <v>0</v>
      </c>
      <c r="Q4045" s="39">
        <v>55.7</v>
      </c>
      <c r="R4045" s="2">
        <v>7.2410000000000005</v>
      </c>
      <c r="S4045" s="2">
        <v>0</v>
      </c>
      <c r="T4045" s="2">
        <v>0</v>
      </c>
      <c r="U4045" s="39">
        <v>62.941000000000003</v>
      </c>
      <c r="V4045" s="2" t="s">
        <v>8386</v>
      </c>
      <c r="W4045" s="2" t="s">
        <v>1</v>
      </c>
      <c r="X4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5"/>
      <c r="Z4045"/>
      <c r="AA4045"/>
    </row>
    <row r="4046" spans="5:27" hidden="1">
      <c r="E4046" s="2" t="s">
        <v>8500</v>
      </c>
      <c r="F4046" s="2" t="s">
        <v>8501</v>
      </c>
      <c r="G4046" s="2" t="s">
        <v>1</v>
      </c>
      <c r="H4046" s="2" t="s">
        <v>0</v>
      </c>
      <c r="I4046" s="2" t="s">
        <v>8149</v>
      </c>
      <c r="J4046" s="2" t="s">
        <v>8150</v>
      </c>
      <c r="K4046" s="41">
        <v>1836</v>
      </c>
      <c r="L4046" s="48">
        <v>1836</v>
      </c>
      <c r="M4046" s="39"/>
      <c r="N4046" s="39" t="s">
        <v>322</v>
      </c>
      <c r="O4046" s="2">
        <v>0</v>
      </c>
      <c r="P4046" s="2">
        <v>0</v>
      </c>
      <c r="Q4046" s="39">
        <v>38.049999999999997</v>
      </c>
      <c r="R4046" s="2">
        <v>4.9464999999999995</v>
      </c>
      <c r="S4046" s="2">
        <v>0</v>
      </c>
      <c r="T4046" s="2">
        <v>0</v>
      </c>
      <c r="U4046" s="39">
        <v>42.996499999999997</v>
      </c>
      <c r="V4046" s="2" t="s">
        <v>8383</v>
      </c>
      <c r="W4046" s="2" t="s">
        <v>1</v>
      </c>
      <c r="X4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6"/>
      <c r="Z4046"/>
      <c r="AA4046"/>
    </row>
    <row r="4047" spans="5:27" hidden="1">
      <c r="E4047" s="2" t="s">
        <v>8500</v>
      </c>
      <c r="F4047" s="2" t="s">
        <v>8501</v>
      </c>
      <c r="G4047" s="2" t="s">
        <v>1</v>
      </c>
      <c r="H4047" s="2" t="s">
        <v>0</v>
      </c>
      <c r="I4047" s="2" t="s">
        <v>8149</v>
      </c>
      <c r="J4047" s="2" t="s">
        <v>8150</v>
      </c>
      <c r="K4047" s="41">
        <v>1837</v>
      </c>
      <c r="L4047" s="48">
        <v>1837</v>
      </c>
      <c r="M4047" s="39" t="s">
        <v>711</v>
      </c>
      <c r="N4047" s="39" t="s">
        <v>712</v>
      </c>
      <c r="O4047" s="2">
        <v>0</v>
      </c>
      <c r="P4047" s="2">
        <v>0</v>
      </c>
      <c r="Q4047" s="39">
        <v>193.7</v>
      </c>
      <c r="R4047" s="2">
        <v>25.181000000000001</v>
      </c>
      <c r="S4047" s="2">
        <v>0</v>
      </c>
      <c r="T4047" s="2">
        <v>0</v>
      </c>
      <c r="U4047" s="39">
        <v>218.881</v>
      </c>
      <c r="W4047" s="2" t="s">
        <v>1</v>
      </c>
      <c r="X4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7"/>
      <c r="Z4047"/>
      <c r="AA4047"/>
    </row>
    <row r="4048" spans="5:27" hidden="1">
      <c r="E4048" s="2" t="s">
        <v>8500</v>
      </c>
      <c r="F4048" s="2" t="s">
        <v>8501</v>
      </c>
      <c r="G4048" s="2" t="s">
        <v>1</v>
      </c>
      <c r="H4048" s="2" t="s">
        <v>0</v>
      </c>
      <c r="I4048" s="2" t="s">
        <v>8149</v>
      </c>
      <c r="J4048" s="2" t="s">
        <v>8150</v>
      </c>
      <c r="K4048" s="41">
        <v>1838</v>
      </c>
      <c r="L4048" s="48">
        <v>1838</v>
      </c>
      <c r="M4048" s="39" t="s">
        <v>118</v>
      </c>
      <c r="N4048" s="39" t="s">
        <v>119</v>
      </c>
      <c r="O4048" s="2">
        <v>0</v>
      </c>
      <c r="P4048" s="2">
        <v>0</v>
      </c>
      <c r="Q4048" s="39">
        <v>27.97</v>
      </c>
      <c r="R4048" s="2">
        <v>3.6360999999999999</v>
      </c>
      <c r="S4048" s="2">
        <v>0</v>
      </c>
      <c r="T4048" s="2">
        <v>0</v>
      </c>
      <c r="U4048" s="39">
        <v>31.606099999999998</v>
      </c>
      <c r="W4048" s="2" t="s">
        <v>1</v>
      </c>
      <c r="X4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8"/>
      <c r="Z4048"/>
      <c r="AA4048"/>
    </row>
    <row r="4049" spans="5:27" hidden="1">
      <c r="E4049" s="2" t="s">
        <v>8500</v>
      </c>
      <c r="F4049" s="2" t="s">
        <v>8501</v>
      </c>
      <c r="G4049" s="2" t="s">
        <v>1</v>
      </c>
      <c r="H4049" s="2" t="s">
        <v>0</v>
      </c>
      <c r="I4049" s="2" t="s">
        <v>8149</v>
      </c>
      <c r="J4049" s="2" t="s">
        <v>8150</v>
      </c>
      <c r="K4049" s="41">
        <v>1839</v>
      </c>
      <c r="L4049" s="48">
        <v>1839</v>
      </c>
      <c r="M4049" s="39" t="s">
        <v>8089</v>
      </c>
      <c r="N4049" s="39" t="s">
        <v>8090</v>
      </c>
      <c r="O4049" s="2">
        <v>0</v>
      </c>
      <c r="P4049" s="2">
        <v>0</v>
      </c>
      <c r="Q4049" s="39">
        <v>721.68</v>
      </c>
      <c r="R4049" s="2">
        <v>93.818399999999997</v>
      </c>
      <c r="S4049" s="2">
        <v>0</v>
      </c>
      <c r="T4049" s="2">
        <v>0</v>
      </c>
      <c r="U4049" s="39">
        <v>815.49839999999995</v>
      </c>
      <c r="W4049" s="2" t="s">
        <v>1</v>
      </c>
      <c r="X4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49"/>
      <c r="Z4049"/>
      <c r="AA4049"/>
    </row>
    <row r="4050" spans="5:27" hidden="1">
      <c r="E4050" s="2" t="s">
        <v>8500</v>
      </c>
      <c r="F4050" s="2" t="s">
        <v>8501</v>
      </c>
      <c r="G4050" s="2" t="s">
        <v>1</v>
      </c>
      <c r="H4050" s="2" t="s">
        <v>0</v>
      </c>
      <c r="I4050" s="2" t="s">
        <v>8149</v>
      </c>
      <c r="J4050" s="2" t="s">
        <v>8150</v>
      </c>
      <c r="K4050" s="41">
        <v>1840</v>
      </c>
      <c r="L4050" s="48">
        <v>1840</v>
      </c>
      <c r="M4050" s="39" t="s">
        <v>118</v>
      </c>
      <c r="N4050" s="39" t="s">
        <v>119</v>
      </c>
      <c r="O4050" s="2">
        <v>0</v>
      </c>
      <c r="P4050" s="2">
        <v>0</v>
      </c>
      <c r="Q4050" s="39">
        <v>22937.759999999998</v>
      </c>
      <c r="R4050" s="2">
        <v>2981.9087999999997</v>
      </c>
      <c r="S4050" s="2">
        <v>0</v>
      </c>
      <c r="T4050" s="2">
        <v>0</v>
      </c>
      <c r="U4050" s="39">
        <v>25919.668799999999</v>
      </c>
      <c r="W4050" s="2" t="s">
        <v>1</v>
      </c>
      <c r="X4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0"/>
      <c r="Z4050"/>
      <c r="AA4050"/>
    </row>
    <row r="4051" spans="5:27" hidden="1">
      <c r="E4051" s="2" t="s">
        <v>8500</v>
      </c>
      <c r="F4051" s="2" t="s">
        <v>8501</v>
      </c>
      <c r="G4051" s="2" t="s">
        <v>1</v>
      </c>
      <c r="H4051" s="2" t="s">
        <v>0</v>
      </c>
      <c r="I4051" s="2" t="s">
        <v>8149</v>
      </c>
      <c r="J4051" s="2" t="s">
        <v>8150</v>
      </c>
      <c r="K4051" s="41">
        <v>1841</v>
      </c>
      <c r="L4051" s="48">
        <v>1841</v>
      </c>
      <c r="M4051" s="39" t="s">
        <v>118</v>
      </c>
      <c r="N4051" s="39" t="s">
        <v>119</v>
      </c>
      <c r="O4051" s="2">
        <v>0</v>
      </c>
      <c r="P4051" s="2">
        <v>0</v>
      </c>
      <c r="Q4051" s="39">
        <v>127.2</v>
      </c>
      <c r="R4051" s="2">
        <v>16.536000000000001</v>
      </c>
      <c r="S4051" s="2">
        <v>0</v>
      </c>
      <c r="T4051" s="2">
        <v>0</v>
      </c>
      <c r="U4051" s="39">
        <v>143.73599999999999</v>
      </c>
      <c r="W4051" s="2" t="s">
        <v>1</v>
      </c>
      <c r="X4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1"/>
      <c r="Z4051"/>
      <c r="AA4051"/>
    </row>
    <row r="4052" spans="5:27" hidden="1">
      <c r="E4052" s="2" t="s">
        <v>8500</v>
      </c>
      <c r="F4052" s="2" t="s">
        <v>8501</v>
      </c>
      <c r="G4052" s="2" t="s">
        <v>1</v>
      </c>
      <c r="H4052" s="2" t="s">
        <v>0</v>
      </c>
      <c r="I4052" s="2" t="s">
        <v>8149</v>
      </c>
      <c r="J4052" s="2" t="s">
        <v>8150</v>
      </c>
      <c r="K4052">
        <v>1842</v>
      </c>
      <c r="L4052">
        <v>1842</v>
      </c>
      <c r="M4052" s="39" t="s">
        <v>1424</v>
      </c>
      <c r="N4052" s="39" t="s">
        <v>1425</v>
      </c>
      <c r="O4052" s="2">
        <v>0</v>
      </c>
      <c r="P4052" s="2">
        <v>0</v>
      </c>
      <c r="Q4052" s="39">
        <v>61.17</v>
      </c>
      <c r="R4052" s="2">
        <v>7.9521000000000006</v>
      </c>
      <c r="S4052" s="2">
        <v>0</v>
      </c>
      <c r="T4052" s="2">
        <v>0</v>
      </c>
      <c r="U4052" s="39">
        <v>69.122100000000003</v>
      </c>
      <c r="W4052" s="2" t="s">
        <v>1</v>
      </c>
      <c r="X4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2"/>
      <c r="Z4052"/>
      <c r="AA4052"/>
    </row>
    <row r="4053" spans="5:27" hidden="1">
      <c r="E4053" s="2" t="s">
        <v>8500</v>
      </c>
      <c r="F4053" s="2" t="s">
        <v>8501</v>
      </c>
      <c r="G4053" s="2" t="s">
        <v>1</v>
      </c>
      <c r="H4053" s="2" t="s">
        <v>0</v>
      </c>
      <c r="I4053" s="2" t="s">
        <v>8149</v>
      </c>
      <c r="J4053" s="2" t="s">
        <v>8150</v>
      </c>
      <c r="K4053">
        <v>1843</v>
      </c>
      <c r="L4053">
        <v>1843</v>
      </c>
      <c r="M4053" s="39"/>
      <c r="N4053" s="39" t="s">
        <v>8516</v>
      </c>
      <c r="O4053" s="2">
        <v>0</v>
      </c>
      <c r="P4053" s="2">
        <v>0</v>
      </c>
      <c r="Q4053" s="39">
        <v>146.09</v>
      </c>
      <c r="R4053" s="2">
        <v>18.989999999999998</v>
      </c>
      <c r="S4053" s="2">
        <v>0</v>
      </c>
      <c r="T4053" s="2">
        <v>0</v>
      </c>
      <c r="U4053" s="39">
        <v>165.08</v>
      </c>
      <c r="V4053" s="2" t="s">
        <v>8515</v>
      </c>
      <c r="W4053" s="2" t="s">
        <v>1</v>
      </c>
      <c r="X4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3"/>
      <c r="Z4053"/>
      <c r="AA4053"/>
    </row>
    <row r="4054" spans="5:27" hidden="1">
      <c r="E4054" t="s">
        <v>8500</v>
      </c>
      <c r="F4054" t="s">
        <v>8501</v>
      </c>
      <c r="G4054" t="s">
        <v>1</v>
      </c>
      <c r="H4054" t="s">
        <v>0</v>
      </c>
      <c r="I4054" s="2" t="s">
        <v>8149</v>
      </c>
      <c r="J4054" s="2" t="s">
        <v>8150</v>
      </c>
      <c r="K4054">
        <v>1844</v>
      </c>
      <c r="L4054">
        <v>1844</v>
      </c>
      <c r="M4054" s="1" t="s">
        <v>413</v>
      </c>
      <c r="N4054" s="1" t="s">
        <v>414</v>
      </c>
      <c r="O4054" s="2">
        <v>0</v>
      </c>
      <c r="P4054" s="2">
        <v>0</v>
      </c>
      <c r="Q4054" s="39">
        <v>362.32</v>
      </c>
      <c r="R4054" s="2">
        <v>47.101599999999998</v>
      </c>
      <c r="S4054" s="2">
        <v>0</v>
      </c>
      <c r="T4054" s="2">
        <v>0</v>
      </c>
      <c r="U4054" s="39">
        <v>409.42160000000001</v>
      </c>
      <c r="W4054" s="2" t="s">
        <v>1</v>
      </c>
      <c r="X4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4"/>
      <c r="Z4054"/>
      <c r="AA4054"/>
    </row>
    <row r="4055" spans="5:27" hidden="1">
      <c r="E4055" t="s">
        <v>8500</v>
      </c>
      <c r="F4055" t="s">
        <v>8501</v>
      </c>
      <c r="G4055" t="s">
        <v>1</v>
      </c>
      <c r="H4055" t="s">
        <v>0</v>
      </c>
      <c r="I4055" s="2" t="s">
        <v>8149</v>
      </c>
      <c r="J4055" s="2" t="s">
        <v>8150</v>
      </c>
      <c r="K4055">
        <v>1845</v>
      </c>
      <c r="L4055">
        <v>1845</v>
      </c>
      <c r="M4055" s="1" t="s">
        <v>413</v>
      </c>
      <c r="N4055" s="1" t="s">
        <v>414</v>
      </c>
      <c r="O4055" s="2">
        <v>0</v>
      </c>
      <c r="P4055" s="2">
        <v>0</v>
      </c>
      <c r="Q4055" s="39">
        <v>83.55</v>
      </c>
      <c r="R4055" s="2">
        <v>10.861499999999999</v>
      </c>
      <c r="S4055" s="2">
        <v>0</v>
      </c>
      <c r="T4055" s="2">
        <v>0</v>
      </c>
      <c r="U4055" s="39">
        <v>94.41149999999999</v>
      </c>
      <c r="W4055" s="2" t="s">
        <v>1</v>
      </c>
      <c r="X4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5"/>
      <c r="Z4055"/>
      <c r="AA4055"/>
    </row>
    <row r="4056" spans="5:27" hidden="1">
      <c r="E4056" t="s">
        <v>8500</v>
      </c>
      <c r="F4056" t="s">
        <v>8501</v>
      </c>
      <c r="G4056" t="s">
        <v>1</v>
      </c>
      <c r="H4056" t="s">
        <v>0</v>
      </c>
      <c r="I4056" s="2" t="s">
        <v>8149</v>
      </c>
      <c r="J4056" s="2" t="s">
        <v>8150</v>
      </c>
      <c r="K4056">
        <v>1846</v>
      </c>
      <c r="L4056">
        <v>1846</v>
      </c>
      <c r="M4056" s="1" t="s">
        <v>689</v>
      </c>
      <c r="N4056" s="1" t="s">
        <v>690</v>
      </c>
      <c r="O4056" s="2">
        <v>0</v>
      </c>
      <c r="P4056" s="2">
        <v>0</v>
      </c>
      <c r="Q4056" s="39">
        <v>328.24</v>
      </c>
      <c r="R4056" s="2">
        <v>42.671200000000006</v>
      </c>
      <c r="S4056" s="2">
        <v>0</v>
      </c>
      <c r="T4056" s="2">
        <v>0</v>
      </c>
      <c r="U4056" s="39">
        <v>370.91120000000001</v>
      </c>
      <c r="W4056" s="2" t="s">
        <v>1</v>
      </c>
      <c r="X4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6"/>
      <c r="Z4056"/>
      <c r="AA4056"/>
    </row>
    <row r="4057" spans="5:27" hidden="1">
      <c r="E4057" t="s">
        <v>8500</v>
      </c>
      <c r="F4057" t="s">
        <v>8501</v>
      </c>
      <c r="G4057" t="s">
        <v>1</v>
      </c>
      <c r="H4057" t="s">
        <v>0</v>
      </c>
      <c r="I4057" s="2" t="s">
        <v>8149</v>
      </c>
      <c r="J4057" s="2" t="s">
        <v>8150</v>
      </c>
      <c r="K4057">
        <v>1847</v>
      </c>
      <c r="L4057">
        <v>1847</v>
      </c>
      <c r="M4057" s="1" t="s">
        <v>721</v>
      </c>
      <c r="N4057" s="1" t="s">
        <v>722</v>
      </c>
      <c r="O4057" s="2">
        <v>0</v>
      </c>
      <c r="P4057" s="2">
        <v>0</v>
      </c>
      <c r="Q4057" s="39">
        <v>195.59</v>
      </c>
      <c r="R4057" s="2">
        <v>25.4267</v>
      </c>
      <c r="S4057" s="2">
        <v>0</v>
      </c>
      <c r="T4057" s="2">
        <v>0</v>
      </c>
      <c r="U4057" s="39">
        <v>221.01670000000001</v>
      </c>
      <c r="W4057" s="2" t="s">
        <v>1</v>
      </c>
      <c r="X4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7"/>
      <c r="Z4057"/>
      <c r="AA4057"/>
    </row>
    <row r="4058" spans="5:27" hidden="1">
      <c r="E4058" t="s">
        <v>8500</v>
      </c>
      <c r="F4058" t="s">
        <v>8501</v>
      </c>
      <c r="G4058" t="s">
        <v>1</v>
      </c>
      <c r="H4058" t="s">
        <v>0</v>
      </c>
      <c r="I4058" s="2" t="s">
        <v>8149</v>
      </c>
      <c r="J4058" s="2" t="s">
        <v>8150</v>
      </c>
      <c r="K4058">
        <v>1848</v>
      </c>
      <c r="L4058">
        <v>1848</v>
      </c>
      <c r="M4058" s="1" t="s">
        <v>741</v>
      </c>
      <c r="N4058" s="1" t="s">
        <v>742</v>
      </c>
      <c r="O4058" s="2">
        <v>0</v>
      </c>
      <c r="P4058" s="2">
        <v>0</v>
      </c>
      <c r="Q4058" s="39">
        <v>120</v>
      </c>
      <c r="R4058" s="2">
        <v>15.600000000000001</v>
      </c>
      <c r="S4058" s="2">
        <v>0</v>
      </c>
      <c r="T4058" s="2">
        <v>0</v>
      </c>
      <c r="U4058" s="39">
        <v>135.6</v>
      </c>
      <c r="W4058" s="2" t="s">
        <v>1</v>
      </c>
      <c r="X4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8"/>
      <c r="Z4058"/>
      <c r="AA4058"/>
    </row>
    <row r="4059" spans="5:27" hidden="1">
      <c r="E4059" t="s">
        <v>8500</v>
      </c>
      <c r="F4059" t="s">
        <v>8501</v>
      </c>
      <c r="G4059" t="s">
        <v>1</v>
      </c>
      <c r="H4059" t="s">
        <v>0</v>
      </c>
      <c r="I4059" s="2" t="s">
        <v>8149</v>
      </c>
      <c r="J4059" s="2" t="s">
        <v>8150</v>
      </c>
      <c r="K4059">
        <v>1849</v>
      </c>
      <c r="L4059">
        <v>1849</v>
      </c>
      <c r="M4059" s="1" t="s">
        <v>999</v>
      </c>
      <c r="N4059" s="1" t="s">
        <v>1000</v>
      </c>
      <c r="O4059" s="2">
        <v>0</v>
      </c>
      <c r="P4059" s="2">
        <v>0</v>
      </c>
      <c r="Q4059" s="39">
        <v>280</v>
      </c>
      <c r="R4059" s="2">
        <v>36.4</v>
      </c>
      <c r="S4059" s="2">
        <v>0</v>
      </c>
      <c r="T4059" s="2">
        <v>0</v>
      </c>
      <c r="U4059" s="39">
        <v>316.39999999999998</v>
      </c>
      <c r="W4059" s="2" t="s">
        <v>1</v>
      </c>
      <c r="X4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59"/>
      <c r="Z4059"/>
      <c r="AA4059"/>
    </row>
    <row r="4060" spans="5:27" hidden="1">
      <c r="E4060" t="s">
        <v>8500</v>
      </c>
      <c r="F4060" t="s">
        <v>8501</v>
      </c>
      <c r="G4060" t="s">
        <v>1</v>
      </c>
      <c r="H4060" t="s">
        <v>0</v>
      </c>
      <c r="I4060" s="2" t="s">
        <v>8149</v>
      </c>
      <c r="J4060" s="2" t="s">
        <v>8150</v>
      </c>
      <c r="K4060">
        <v>1850</v>
      </c>
      <c r="L4060">
        <v>1850</v>
      </c>
      <c r="M4060" s="1" t="s">
        <v>155</v>
      </c>
      <c r="N4060" s="1" t="s">
        <v>156</v>
      </c>
      <c r="O4060" s="2">
        <v>0</v>
      </c>
      <c r="P4060" s="2">
        <v>0</v>
      </c>
      <c r="Q4060" s="39">
        <v>358.49</v>
      </c>
      <c r="R4060" s="2">
        <v>46.603700000000003</v>
      </c>
      <c r="S4060" s="2">
        <v>0</v>
      </c>
      <c r="T4060" s="2">
        <v>0</v>
      </c>
      <c r="U4060" s="39">
        <v>405.09370000000001</v>
      </c>
      <c r="W4060" s="2" t="s">
        <v>1</v>
      </c>
      <c r="X4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0"/>
      <c r="Z4060"/>
      <c r="AA4060"/>
    </row>
    <row r="4061" spans="5:27" hidden="1">
      <c r="E4061" t="s">
        <v>8500</v>
      </c>
      <c r="F4061" t="s">
        <v>8501</v>
      </c>
      <c r="G4061" t="s">
        <v>1</v>
      </c>
      <c r="H4061" t="s">
        <v>0</v>
      </c>
      <c r="I4061" s="2" t="s">
        <v>8149</v>
      </c>
      <c r="J4061" s="2" t="s">
        <v>8150</v>
      </c>
      <c r="K4061">
        <v>1851</v>
      </c>
      <c r="L4061">
        <v>1851</v>
      </c>
      <c r="M4061" s="1" t="s">
        <v>333</v>
      </c>
      <c r="N4061" s="1" t="s">
        <v>334</v>
      </c>
      <c r="O4061" s="2">
        <v>0</v>
      </c>
      <c r="P4061" s="2">
        <v>0</v>
      </c>
      <c r="Q4061" s="39">
        <v>203.9</v>
      </c>
      <c r="R4061" s="2">
        <v>26.507000000000001</v>
      </c>
      <c r="S4061" s="2">
        <v>0</v>
      </c>
      <c r="T4061" s="2">
        <v>0</v>
      </c>
      <c r="U4061" s="39">
        <v>230.40700000000001</v>
      </c>
      <c r="W4061" s="2" t="s">
        <v>1</v>
      </c>
      <c r="X4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1"/>
      <c r="Z4061"/>
      <c r="AA4061"/>
    </row>
    <row r="4062" spans="5:27" hidden="1">
      <c r="E4062" t="s">
        <v>8500</v>
      </c>
      <c r="F4062" t="s">
        <v>8501</v>
      </c>
      <c r="G4062" t="s">
        <v>1</v>
      </c>
      <c r="H4062" t="s">
        <v>0</v>
      </c>
      <c r="I4062" s="2" t="s">
        <v>8149</v>
      </c>
      <c r="J4062" s="2" t="s">
        <v>8150</v>
      </c>
      <c r="K4062">
        <v>1852</v>
      </c>
      <c r="L4062">
        <v>1852</v>
      </c>
      <c r="M4062" s="1" t="s">
        <v>634</v>
      </c>
      <c r="N4062" s="1" t="s">
        <v>635</v>
      </c>
      <c r="O4062" s="2">
        <v>0</v>
      </c>
      <c r="P4062" s="2">
        <v>0</v>
      </c>
      <c r="Q4062" s="39">
        <v>130.80000000000001</v>
      </c>
      <c r="R4062" s="2">
        <v>17.004000000000001</v>
      </c>
      <c r="S4062" s="2">
        <v>0</v>
      </c>
      <c r="T4062" s="2">
        <v>0</v>
      </c>
      <c r="U4062" s="39">
        <v>147.804</v>
      </c>
      <c r="W4062" s="2" t="s">
        <v>1</v>
      </c>
      <c r="X4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2"/>
      <c r="Z4062"/>
      <c r="AA4062"/>
    </row>
    <row r="4063" spans="5:27" hidden="1">
      <c r="E4063" t="s">
        <v>8500</v>
      </c>
      <c r="F4063" t="s">
        <v>8501</v>
      </c>
      <c r="G4063" t="s">
        <v>1</v>
      </c>
      <c r="H4063" t="s">
        <v>0</v>
      </c>
      <c r="I4063" s="2" t="s">
        <v>8149</v>
      </c>
      <c r="J4063" s="2" t="s">
        <v>8150</v>
      </c>
      <c r="K4063">
        <v>1853</v>
      </c>
      <c r="L4063">
        <v>1853</v>
      </c>
      <c r="M4063" s="1" t="s">
        <v>118</v>
      </c>
      <c r="N4063" s="1" t="s">
        <v>119</v>
      </c>
      <c r="O4063" s="2">
        <v>0</v>
      </c>
      <c r="P4063" s="2">
        <v>0</v>
      </c>
      <c r="Q4063" s="39">
        <v>58.22</v>
      </c>
      <c r="R4063" s="2">
        <v>7.5686</v>
      </c>
      <c r="S4063" s="2">
        <v>0</v>
      </c>
      <c r="T4063" s="2">
        <v>0</v>
      </c>
      <c r="U4063" s="39">
        <v>65.788600000000002</v>
      </c>
      <c r="W4063" s="2" t="s">
        <v>1</v>
      </c>
      <c r="X4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3"/>
      <c r="Z4063"/>
      <c r="AA4063"/>
    </row>
    <row r="4064" spans="5:27" hidden="1">
      <c r="E4064" t="s">
        <v>8500</v>
      </c>
      <c r="F4064" t="s">
        <v>8501</v>
      </c>
      <c r="G4064" t="s">
        <v>1</v>
      </c>
      <c r="H4064" t="s">
        <v>0</v>
      </c>
      <c r="I4064" s="2" t="s">
        <v>8149</v>
      </c>
      <c r="J4064" s="2" t="s">
        <v>8150</v>
      </c>
      <c r="K4064">
        <v>1854</v>
      </c>
      <c r="L4064">
        <v>1854</v>
      </c>
      <c r="M4064" s="1" t="s">
        <v>253</v>
      </c>
      <c r="N4064" s="1" t="s">
        <v>254</v>
      </c>
      <c r="O4064" s="2">
        <v>0</v>
      </c>
      <c r="P4064" s="2">
        <v>0</v>
      </c>
      <c r="Q4064" s="39">
        <v>9542.14</v>
      </c>
      <c r="R4064" s="2">
        <v>1240.4782</v>
      </c>
      <c r="S4064" s="2">
        <v>0</v>
      </c>
      <c r="T4064" s="2">
        <v>0</v>
      </c>
      <c r="U4064" s="39">
        <v>10782.618199999999</v>
      </c>
      <c r="W4064" s="2" t="s">
        <v>1</v>
      </c>
      <c r="X4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4"/>
      <c r="Z4064"/>
      <c r="AA4064"/>
    </row>
    <row r="4065" spans="5:27" hidden="1">
      <c r="E4065" t="s">
        <v>8500</v>
      </c>
      <c r="F4065" t="s">
        <v>8501</v>
      </c>
      <c r="G4065" t="s">
        <v>1</v>
      </c>
      <c r="H4065" t="s">
        <v>0</v>
      </c>
      <c r="I4065" s="2" t="s">
        <v>8149</v>
      </c>
      <c r="J4065" s="2" t="s">
        <v>8150</v>
      </c>
      <c r="K4065">
        <v>1855</v>
      </c>
      <c r="L4065">
        <v>1855</v>
      </c>
      <c r="M4065" s="1" t="s">
        <v>8159</v>
      </c>
      <c r="N4065" s="1" t="s">
        <v>8162</v>
      </c>
      <c r="O4065" s="2">
        <v>0</v>
      </c>
      <c r="P4065" s="2">
        <v>0</v>
      </c>
      <c r="Q4065" s="39">
        <v>364.32</v>
      </c>
      <c r="R4065" s="2">
        <v>47.361600000000003</v>
      </c>
      <c r="S4065" s="2">
        <v>0</v>
      </c>
      <c r="T4065" s="2">
        <v>0</v>
      </c>
      <c r="U4065" s="39">
        <v>411.6816</v>
      </c>
      <c r="W4065" s="2" t="s">
        <v>1</v>
      </c>
      <c r="X4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5"/>
      <c r="Z4065"/>
      <c r="AA4065"/>
    </row>
    <row r="4066" spans="5:27" hidden="1">
      <c r="E4066" t="s">
        <v>8500</v>
      </c>
      <c r="F4066" t="s">
        <v>8501</v>
      </c>
      <c r="G4066" t="s">
        <v>1</v>
      </c>
      <c r="H4066" t="s">
        <v>0</v>
      </c>
      <c r="I4066" s="2" t="s">
        <v>8149</v>
      </c>
      <c r="J4066" s="2" t="s">
        <v>8150</v>
      </c>
      <c r="K4066">
        <v>1856</v>
      </c>
      <c r="L4066">
        <v>1856</v>
      </c>
      <c r="M4066" s="1" t="s">
        <v>8159</v>
      </c>
      <c r="N4066" s="1" t="s">
        <v>8162</v>
      </c>
      <c r="O4066" s="2">
        <v>0</v>
      </c>
      <c r="P4066" s="2">
        <v>0</v>
      </c>
      <c r="Q4066" s="39">
        <v>30</v>
      </c>
      <c r="R4066" s="2">
        <v>3.9000000000000004</v>
      </c>
      <c r="S4066" s="2">
        <v>0</v>
      </c>
      <c r="T4066" s="2">
        <v>0</v>
      </c>
      <c r="U4066" s="39">
        <v>33.9</v>
      </c>
      <c r="W4066" s="2" t="s">
        <v>1</v>
      </c>
      <c r="X4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6"/>
      <c r="Z4066"/>
      <c r="AA4066"/>
    </row>
    <row r="4067" spans="5:27" hidden="1">
      <c r="E4067" t="s">
        <v>8500</v>
      </c>
      <c r="F4067" t="s">
        <v>8501</v>
      </c>
      <c r="G4067" t="s">
        <v>1</v>
      </c>
      <c r="H4067" t="s">
        <v>0</v>
      </c>
      <c r="I4067" s="2" t="s">
        <v>8149</v>
      </c>
      <c r="J4067" s="2" t="s">
        <v>8150</v>
      </c>
      <c r="K4067">
        <v>1857</v>
      </c>
      <c r="L4067">
        <v>1857</v>
      </c>
      <c r="M4067" s="1" t="s">
        <v>253</v>
      </c>
      <c r="N4067" s="1" t="s">
        <v>254</v>
      </c>
      <c r="O4067" s="2">
        <v>0</v>
      </c>
      <c r="P4067" s="2">
        <v>0</v>
      </c>
      <c r="Q4067" s="39">
        <v>5810.92</v>
      </c>
      <c r="R4067" s="2">
        <v>755.41960000000006</v>
      </c>
      <c r="S4067" s="2">
        <v>0</v>
      </c>
      <c r="T4067" s="2">
        <v>0</v>
      </c>
      <c r="U4067" s="39">
        <v>6566.3396000000002</v>
      </c>
      <c r="W4067" s="2" t="s">
        <v>1</v>
      </c>
      <c r="X4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7"/>
      <c r="Z4067"/>
      <c r="AA4067"/>
    </row>
    <row r="4068" spans="5:27" hidden="1">
      <c r="E4068" t="s">
        <v>8500</v>
      </c>
      <c r="F4068" t="s">
        <v>8501</v>
      </c>
      <c r="G4068" t="s">
        <v>1</v>
      </c>
      <c r="H4068" t="s">
        <v>0</v>
      </c>
      <c r="I4068" s="2" t="s">
        <v>8149</v>
      </c>
      <c r="J4068" s="2" t="s">
        <v>8150</v>
      </c>
      <c r="K4068">
        <v>1858</v>
      </c>
      <c r="L4068">
        <v>1858</v>
      </c>
      <c r="M4068" s="1" t="s">
        <v>580</v>
      </c>
      <c r="N4068" s="1" t="s">
        <v>581</v>
      </c>
      <c r="O4068" s="2">
        <v>0</v>
      </c>
      <c r="P4068" s="2">
        <v>0</v>
      </c>
      <c r="Q4068" s="39">
        <v>19114.810000000001</v>
      </c>
      <c r="R4068" s="2">
        <v>2484.9253000000003</v>
      </c>
      <c r="S4068" s="2">
        <v>0</v>
      </c>
      <c r="T4068" s="2">
        <v>0</v>
      </c>
      <c r="U4068" s="39">
        <v>21599.7353</v>
      </c>
      <c r="W4068" s="2" t="s">
        <v>1</v>
      </c>
      <c r="X4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8"/>
      <c r="Z4068"/>
      <c r="AA4068"/>
    </row>
    <row r="4069" spans="5:27" hidden="1">
      <c r="E4069" t="s">
        <v>8500</v>
      </c>
      <c r="F4069" t="s">
        <v>8501</v>
      </c>
      <c r="G4069" t="s">
        <v>1</v>
      </c>
      <c r="H4069" t="s">
        <v>0</v>
      </c>
      <c r="I4069" s="2" t="s">
        <v>8149</v>
      </c>
      <c r="J4069" s="2" t="s">
        <v>8150</v>
      </c>
      <c r="K4069">
        <v>1859</v>
      </c>
      <c r="L4069">
        <v>1859</v>
      </c>
      <c r="M4069" s="1" t="s">
        <v>431</v>
      </c>
      <c r="N4069" s="1" t="s">
        <v>432</v>
      </c>
      <c r="O4069" s="2">
        <v>0</v>
      </c>
      <c r="P4069" s="2">
        <v>0</v>
      </c>
      <c r="Q4069" s="39">
        <v>4520.45</v>
      </c>
      <c r="R4069" s="2">
        <v>587.6585</v>
      </c>
      <c r="S4069" s="2">
        <v>0</v>
      </c>
      <c r="T4069" s="2">
        <v>0</v>
      </c>
      <c r="U4069" s="39">
        <v>5108.1085000000003</v>
      </c>
      <c r="W4069" s="2" t="s">
        <v>1</v>
      </c>
      <c r="X4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69"/>
      <c r="Z4069"/>
      <c r="AA4069"/>
    </row>
    <row r="4070" spans="5:27" hidden="1">
      <c r="E4070" t="s">
        <v>8500</v>
      </c>
      <c r="F4070" t="s">
        <v>8501</v>
      </c>
      <c r="G4070" t="s">
        <v>1</v>
      </c>
      <c r="H4070" t="s">
        <v>0</v>
      </c>
      <c r="I4070" s="2" t="s">
        <v>8149</v>
      </c>
      <c r="J4070" s="2" t="s">
        <v>8150</v>
      </c>
      <c r="K4070">
        <v>1860</v>
      </c>
      <c r="L4070">
        <v>1860</v>
      </c>
      <c r="M4070" s="1" t="s">
        <v>431</v>
      </c>
      <c r="N4070" s="1" t="s">
        <v>432</v>
      </c>
      <c r="O4070" s="2">
        <v>0</v>
      </c>
      <c r="P4070" s="2">
        <v>0</v>
      </c>
      <c r="Q4070" s="39">
        <v>4516.42</v>
      </c>
      <c r="R4070" s="2">
        <v>587.13459999999998</v>
      </c>
      <c r="S4070" s="2">
        <v>0</v>
      </c>
      <c r="T4070" s="2">
        <v>0</v>
      </c>
      <c r="U4070" s="39">
        <v>5103.5546000000004</v>
      </c>
      <c r="W4070" s="2" t="s">
        <v>1</v>
      </c>
      <c r="X4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0"/>
      <c r="Z4070"/>
      <c r="AA4070"/>
    </row>
    <row r="4071" spans="5:27" hidden="1">
      <c r="E4071" t="s">
        <v>8500</v>
      </c>
      <c r="F4071" t="s">
        <v>8501</v>
      </c>
      <c r="G4071" t="s">
        <v>1</v>
      </c>
      <c r="H4071" t="s">
        <v>0</v>
      </c>
      <c r="I4071" s="2" t="s">
        <v>8149</v>
      </c>
      <c r="J4071" s="2" t="s">
        <v>8150</v>
      </c>
      <c r="K4071">
        <v>1861</v>
      </c>
      <c r="L4071">
        <v>1861</v>
      </c>
      <c r="M4071" s="1" t="s">
        <v>253</v>
      </c>
      <c r="N4071" s="1" t="s">
        <v>254</v>
      </c>
      <c r="O4071" s="2">
        <v>0</v>
      </c>
      <c r="P4071" s="2">
        <v>0</v>
      </c>
      <c r="Q4071" s="39">
        <v>2425.46</v>
      </c>
      <c r="R4071" s="2">
        <v>315.3098</v>
      </c>
      <c r="S4071" s="2">
        <v>0</v>
      </c>
      <c r="T4071" s="2">
        <v>0</v>
      </c>
      <c r="U4071" s="39">
        <v>2740.7698</v>
      </c>
      <c r="W4071" s="2" t="s">
        <v>1</v>
      </c>
      <c r="X4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1"/>
      <c r="Z4071"/>
      <c r="AA4071"/>
    </row>
    <row r="4072" spans="5:27" hidden="1">
      <c r="E4072" t="s">
        <v>8500</v>
      </c>
      <c r="F4072" t="s">
        <v>8514</v>
      </c>
      <c r="G4072" t="s">
        <v>1</v>
      </c>
      <c r="H4072" t="s">
        <v>0</v>
      </c>
      <c r="I4072" s="2" t="s">
        <v>8149</v>
      </c>
      <c r="J4072" s="2" t="s">
        <v>8150</v>
      </c>
      <c r="K4072">
        <v>1865</v>
      </c>
      <c r="L4072">
        <v>1865</v>
      </c>
      <c r="M4072" s="1" t="s">
        <v>7912</v>
      </c>
      <c r="N4072" s="1" t="s">
        <v>1148</v>
      </c>
      <c r="O4072" s="2">
        <v>0</v>
      </c>
      <c r="P4072" s="2">
        <v>0</v>
      </c>
      <c r="Q4072" s="39">
        <v>3440.68</v>
      </c>
      <c r="R4072" s="2">
        <v>447.28839999999997</v>
      </c>
      <c r="S4072" s="2">
        <v>0</v>
      </c>
      <c r="T4072" s="2">
        <v>0</v>
      </c>
      <c r="U4072" s="39">
        <v>3887.9683999999997</v>
      </c>
      <c r="W4072" s="2" t="s">
        <v>1</v>
      </c>
      <c r="X4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2"/>
      <c r="Z4072"/>
      <c r="AA4072"/>
    </row>
    <row r="4073" spans="5:27" hidden="1">
      <c r="E4073" t="s">
        <v>8500</v>
      </c>
      <c r="F4073" t="s">
        <v>8514</v>
      </c>
      <c r="G4073" t="s">
        <v>1</v>
      </c>
      <c r="H4073" t="s">
        <v>0</v>
      </c>
      <c r="I4073" s="2" t="s">
        <v>8149</v>
      </c>
      <c r="J4073" s="2" t="s">
        <v>8150</v>
      </c>
      <c r="K4073">
        <v>1882</v>
      </c>
      <c r="L4073">
        <v>1882</v>
      </c>
      <c r="M4073" s="1" t="s">
        <v>749</v>
      </c>
      <c r="N4073" s="1" t="s">
        <v>750</v>
      </c>
      <c r="O4073" s="2">
        <v>0</v>
      </c>
      <c r="P4073" s="2">
        <v>0</v>
      </c>
      <c r="Q4073" s="39">
        <v>7512.12</v>
      </c>
      <c r="R4073" s="2">
        <v>976.57560000000001</v>
      </c>
      <c r="S4073" s="2">
        <v>0</v>
      </c>
      <c r="T4073" s="2">
        <v>0</v>
      </c>
      <c r="U4073" s="39">
        <v>8488.6955999999991</v>
      </c>
      <c r="W4073" s="2" t="s">
        <v>1</v>
      </c>
      <c r="X4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3"/>
      <c r="Z4073"/>
      <c r="AA4073"/>
    </row>
    <row r="4074" spans="5:27" hidden="1">
      <c r="E4074" t="s">
        <v>8500</v>
      </c>
      <c r="F4074" t="s">
        <v>8514</v>
      </c>
      <c r="G4074" t="s">
        <v>1</v>
      </c>
      <c r="H4074" t="s">
        <v>0</v>
      </c>
      <c r="I4074" s="2" t="s">
        <v>8149</v>
      </c>
      <c r="J4074" s="2" t="s">
        <v>8150</v>
      </c>
      <c r="K4074">
        <v>1883</v>
      </c>
      <c r="L4074">
        <v>1883</v>
      </c>
      <c r="M4074" s="1" t="s">
        <v>749</v>
      </c>
      <c r="N4074" s="1" t="s">
        <v>750</v>
      </c>
      <c r="O4074" s="2">
        <v>0</v>
      </c>
      <c r="P4074" s="2">
        <v>0</v>
      </c>
      <c r="Q4074" s="39">
        <v>3153.95</v>
      </c>
      <c r="R4074" s="2">
        <v>410.01349999999996</v>
      </c>
      <c r="S4074" s="2">
        <v>0</v>
      </c>
      <c r="T4074" s="2">
        <v>0</v>
      </c>
      <c r="U4074" s="39">
        <v>3563.9634999999998</v>
      </c>
      <c r="W4074" s="2" t="s">
        <v>1</v>
      </c>
      <c r="X4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074"/>
      <c r="Z4074"/>
      <c r="AA4074"/>
    </row>
    <row r="4075" spans="5:27" hidden="1">
      <c r="E4075" t="s">
        <v>8374</v>
      </c>
      <c r="F4075" t="s">
        <v>8465</v>
      </c>
      <c r="G4075" t="s">
        <v>1</v>
      </c>
      <c r="H4075" t="s">
        <v>0</v>
      </c>
      <c r="I4075" t="s">
        <v>8226</v>
      </c>
      <c r="J4075" t="s">
        <v>8227</v>
      </c>
      <c r="K4075">
        <v>3716</v>
      </c>
      <c r="L4075">
        <v>3716</v>
      </c>
      <c r="M4075" s="1" t="s">
        <v>155</v>
      </c>
      <c r="N4075" s="1" t="s">
        <v>156</v>
      </c>
      <c r="O4075" s="2">
        <v>0</v>
      </c>
      <c r="P4075" s="2">
        <v>0</v>
      </c>
      <c r="Q4075" s="39">
        <v>385.29</v>
      </c>
      <c r="R4075" s="2">
        <v>50.087700000000005</v>
      </c>
      <c r="S4075" s="2">
        <v>0</v>
      </c>
      <c r="T4075" s="2">
        <v>0</v>
      </c>
      <c r="U4075" s="39">
        <v>435.3777</v>
      </c>
      <c r="V4075" s="2" t="s">
        <v>8499</v>
      </c>
      <c r="W4075" s="2" t="s">
        <v>1</v>
      </c>
      <c r="X4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075"/>
      <c r="Z4075"/>
      <c r="AA4075"/>
    </row>
    <row r="4076" spans="5:27" hidden="1">
      <c r="E4076" t="s">
        <v>8374</v>
      </c>
      <c r="F4076" t="s">
        <v>8442</v>
      </c>
      <c r="G4076" t="s">
        <v>1</v>
      </c>
      <c r="H4076" t="s">
        <v>0</v>
      </c>
      <c r="I4076" t="s">
        <v>8226</v>
      </c>
      <c r="J4076" t="s">
        <v>8227</v>
      </c>
      <c r="K4076" t="s">
        <v>8496</v>
      </c>
      <c r="L4076" t="s">
        <v>8496</v>
      </c>
      <c r="M4076" s="1" t="s">
        <v>509</v>
      </c>
      <c r="N4076" s="1" t="s">
        <v>510</v>
      </c>
      <c r="O4076" s="2">
        <v>0</v>
      </c>
      <c r="P4076" s="2">
        <v>0</v>
      </c>
      <c r="Q4076" s="39">
        <v>52.9</v>
      </c>
      <c r="R4076" s="2">
        <v>6.8769999999999998</v>
      </c>
      <c r="S4076" s="2">
        <v>0</v>
      </c>
      <c r="T4076" s="2">
        <v>0</v>
      </c>
      <c r="U4076" s="39">
        <v>59.777000000000001</v>
      </c>
      <c r="V4076" s="2" t="s">
        <v>8499</v>
      </c>
      <c r="W4076" s="2" t="s">
        <v>1</v>
      </c>
      <c r="X4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076"/>
      <c r="Z4076"/>
      <c r="AA4076"/>
    </row>
    <row r="4077" spans="5:27" hidden="1">
      <c r="E4077" t="s">
        <v>8374</v>
      </c>
      <c r="F4077" t="s">
        <v>8432</v>
      </c>
      <c r="G4077" t="s">
        <v>1</v>
      </c>
      <c r="H4077" t="s">
        <v>0</v>
      </c>
      <c r="I4077" t="s">
        <v>8226</v>
      </c>
      <c r="J4077" t="s">
        <v>8227</v>
      </c>
      <c r="K4077" t="s">
        <v>8495</v>
      </c>
      <c r="L4077" t="s">
        <v>8495</v>
      </c>
      <c r="M4077" s="1" t="s">
        <v>7848</v>
      </c>
      <c r="N4077" s="1" t="s">
        <v>7847</v>
      </c>
      <c r="O4077" s="2">
        <v>0</v>
      </c>
      <c r="P4077" s="2">
        <v>0</v>
      </c>
      <c r="Q4077" s="39">
        <v>0</v>
      </c>
      <c r="R4077" s="2">
        <v>0</v>
      </c>
      <c r="S4077" s="2">
        <v>0</v>
      </c>
      <c r="T4077" s="2">
        <v>0</v>
      </c>
      <c r="U4077" s="39">
        <v>0</v>
      </c>
      <c r="V4077" s="2" t="s">
        <v>8499</v>
      </c>
      <c r="W4077" s="2" t="s">
        <v>1</v>
      </c>
      <c r="X4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077"/>
      <c r="Z4077"/>
      <c r="AA4077"/>
    </row>
    <row r="4078" spans="5:27" hidden="1">
      <c r="E4078" t="s">
        <v>8374</v>
      </c>
      <c r="F4078" s="20" t="s">
        <v>8487</v>
      </c>
      <c r="G4078" t="s">
        <v>1</v>
      </c>
      <c r="H4078" t="s">
        <v>0</v>
      </c>
      <c r="I4078" t="s">
        <v>8232</v>
      </c>
      <c r="J4078" t="s">
        <v>8233</v>
      </c>
      <c r="K4078">
        <v>311</v>
      </c>
      <c r="L4078">
        <v>311</v>
      </c>
      <c r="M4078" s="1" t="s">
        <v>114</v>
      </c>
      <c r="N4078" t="s">
        <v>115</v>
      </c>
      <c r="O4078" s="2">
        <v>0</v>
      </c>
      <c r="P4078" s="2">
        <v>0</v>
      </c>
      <c r="Q4078" s="2">
        <v>45.08</v>
      </c>
      <c r="R4078" s="2">
        <v>5.8604000000000003</v>
      </c>
      <c r="S4078" s="2">
        <v>0</v>
      </c>
      <c r="T4078" s="2">
        <v>0</v>
      </c>
      <c r="U4078" s="2">
        <v>50.940399999999997</v>
      </c>
      <c r="V4078" s="2" t="s">
        <v>8499</v>
      </c>
      <c r="W4078" t="s">
        <v>1</v>
      </c>
      <c r="X4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78"/>
      <c r="Z4078"/>
      <c r="AA4078"/>
    </row>
    <row r="4079" spans="5:27" hidden="1">
      <c r="E4079" t="s">
        <v>8374</v>
      </c>
      <c r="F4079" s="20" t="s">
        <v>8487</v>
      </c>
      <c r="G4079" t="s">
        <v>1</v>
      </c>
      <c r="H4079" t="s">
        <v>0</v>
      </c>
      <c r="I4079" t="s">
        <v>8232</v>
      </c>
      <c r="J4079" t="s">
        <v>8233</v>
      </c>
      <c r="K4079">
        <v>310</v>
      </c>
      <c r="L4079">
        <v>310</v>
      </c>
      <c r="M4079" s="1" t="s">
        <v>7848</v>
      </c>
      <c r="N4079" t="s">
        <v>7847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 t="s">
        <v>8499</v>
      </c>
      <c r="W4079" t="s">
        <v>1</v>
      </c>
      <c r="X4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79"/>
      <c r="Z4079"/>
      <c r="AA4079"/>
    </row>
    <row r="4080" spans="5:27" hidden="1">
      <c r="E4080" t="s">
        <v>8374</v>
      </c>
      <c r="F4080" s="20" t="s">
        <v>8487</v>
      </c>
      <c r="G4080" t="s">
        <v>1</v>
      </c>
      <c r="H4080" t="s">
        <v>0</v>
      </c>
      <c r="I4080" t="s">
        <v>8232</v>
      </c>
      <c r="J4080" t="s">
        <v>8233</v>
      </c>
      <c r="K4080">
        <v>309</v>
      </c>
      <c r="L4080">
        <v>309</v>
      </c>
      <c r="M4080" s="1" t="s">
        <v>114</v>
      </c>
      <c r="N4080" t="s">
        <v>115</v>
      </c>
      <c r="O4080" s="2">
        <v>0</v>
      </c>
      <c r="P4080" s="2">
        <v>0</v>
      </c>
      <c r="Q4080" s="2">
        <v>42.21</v>
      </c>
      <c r="R4080" s="2">
        <v>5.4873000000000003</v>
      </c>
      <c r="S4080" s="2">
        <v>0</v>
      </c>
      <c r="T4080" s="2">
        <v>0</v>
      </c>
      <c r="U4080" s="2">
        <v>47.697299999999998</v>
      </c>
      <c r="V4080" s="2" t="s">
        <v>8499</v>
      </c>
      <c r="W4080" t="s">
        <v>1</v>
      </c>
      <c r="X4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0"/>
      <c r="Z4080"/>
      <c r="AA4080"/>
    </row>
    <row r="4081" spans="5:27" hidden="1">
      <c r="E4081" t="s">
        <v>8374</v>
      </c>
      <c r="F4081" s="20" t="s">
        <v>8487</v>
      </c>
      <c r="G4081" t="s">
        <v>1</v>
      </c>
      <c r="H4081" t="s">
        <v>0</v>
      </c>
      <c r="I4081" t="s">
        <v>8232</v>
      </c>
      <c r="J4081" t="s">
        <v>8233</v>
      </c>
      <c r="K4081">
        <v>308</v>
      </c>
      <c r="L4081">
        <v>308</v>
      </c>
      <c r="M4081" s="1" t="s">
        <v>114</v>
      </c>
      <c r="N4081" t="s">
        <v>115</v>
      </c>
      <c r="O4081" s="2">
        <v>0</v>
      </c>
      <c r="P4081" s="2">
        <v>0</v>
      </c>
      <c r="Q4081" s="2">
        <v>10.27</v>
      </c>
      <c r="R4081" s="2">
        <v>1.3351</v>
      </c>
      <c r="S4081" s="2">
        <v>0</v>
      </c>
      <c r="T4081" s="2">
        <v>0</v>
      </c>
      <c r="U4081" s="2">
        <v>11.6051</v>
      </c>
      <c r="V4081" s="2" t="s">
        <v>8499</v>
      </c>
      <c r="W4081" t="s">
        <v>1</v>
      </c>
      <c r="X4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1"/>
      <c r="Z4081"/>
      <c r="AA4081"/>
    </row>
    <row r="4082" spans="5:27" hidden="1">
      <c r="E4082" t="s">
        <v>8374</v>
      </c>
      <c r="F4082" s="20" t="s">
        <v>8487</v>
      </c>
      <c r="G4082" t="s">
        <v>1</v>
      </c>
      <c r="H4082" t="s">
        <v>0</v>
      </c>
      <c r="I4082" t="s">
        <v>8232</v>
      </c>
      <c r="J4082" t="s">
        <v>8233</v>
      </c>
      <c r="K4082">
        <v>307</v>
      </c>
      <c r="L4082">
        <v>307</v>
      </c>
      <c r="M4082" s="1" t="s">
        <v>114</v>
      </c>
      <c r="N4082" t="s">
        <v>115</v>
      </c>
      <c r="O4082" s="2">
        <v>0</v>
      </c>
      <c r="P4082" s="2">
        <v>0</v>
      </c>
      <c r="Q4082" s="2">
        <v>20.13</v>
      </c>
      <c r="R4082" s="2">
        <v>2.6168999999999998</v>
      </c>
      <c r="S4082" s="2">
        <v>0</v>
      </c>
      <c r="T4082" s="2">
        <v>0</v>
      </c>
      <c r="U4082" s="2">
        <v>22.7469</v>
      </c>
      <c r="V4082" s="2" t="s">
        <v>8499</v>
      </c>
      <c r="W4082" t="s">
        <v>1</v>
      </c>
      <c r="X4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2"/>
      <c r="Z4082"/>
      <c r="AA4082"/>
    </row>
    <row r="4083" spans="5:27" hidden="1">
      <c r="E4083" t="s">
        <v>8374</v>
      </c>
      <c r="F4083" s="20" t="s">
        <v>8487</v>
      </c>
      <c r="G4083" t="s">
        <v>1</v>
      </c>
      <c r="H4083" t="s">
        <v>0</v>
      </c>
      <c r="I4083" t="s">
        <v>8232</v>
      </c>
      <c r="J4083" t="s">
        <v>8233</v>
      </c>
      <c r="K4083">
        <v>306</v>
      </c>
      <c r="L4083">
        <v>306</v>
      </c>
      <c r="M4083" s="1" t="s">
        <v>114</v>
      </c>
      <c r="N4083" t="s">
        <v>115</v>
      </c>
      <c r="O4083" s="2">
        <v>0</v>
      </c>
      <c r="P4083" s="2">
        <v>0</v>
      </c>
      <c r="Q4083" s="2">
        <v>46.46</v>
      </c>
      <c r="R4083" s="2">
        <v>6.0398000000000005</v>
      </c>
      <c r="S4083" s="2">
        <v>0</v>
      </c>
      <c r="T4083" s="2">
        <v>0</v>
      </c>
      <c r="U4083" s="2">
        <v>52.4998</v>
      </c>
      <c r="V4083" s="2" t="s">
        <v>8499</v>
      </c>
      <c r="W4083" t="s">
        <v>1</v>
      </c>
      <c r="X4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3"/>
      <c r="Z4083"/>
      <c r="AA4083"/>
    </row>
    <row r="4084" spans="5:27" hidden="1">
      <c r="E4084" t="s">
        <v>8374</v>
      </c>
      <c r="F4084" s="20" t="s">
        <v>8487</v>
      </c>
      <c r="G4084" t="s">
        <v>1</v>
      </c>
      <c r="H4084" t="s">
        <v>0</v>
      </c>
      <c r="I4084" t="s">
        <v>8232</v>
      </c>
      <c r="J4084" t="s">
        <v>8233</v>
      </c>
      <c r="K4084">
        <v>305</v>
      </c>
      <c r="L4084">
        <v>305</v>
      </c>
      <c r="M4084" s="1" t="s">
        <v>114</v>
      </c>
      <c r="N4084" t="s">
        <v>115</v>
      </c>
      <c r="O4084" s="2">
        <v>0</v>
      </c>
      <c r="P4084" s="2">
        <v>0</v>
      </c>
      <c r="Q4084" s="2">
        <v>39.369999999999997</v>
      </c>
      <c r="R4084" s="2">
        <v>5.1181000000000001</v>
      </c>
      <c r="S4084" s="2">
        <v>0</v>
      </c>
      <c r="T4084" s="2">
        <v>0</v>
      </c>
      <c r="U4084" s="2">
        <v>44.488099999999996</v>
      </c>
      <c r="V4084" s="2" t="s">
        <v>8499</v>
      </c>
      <c r="W4084" t="s">
        <v>1</v>
      </c>
      <c r="X4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4"/>
      <c r="Z4084"/>
      <c r="AA4084"/>
    </row>
    <row r="4085" spans="5:27" hidden="1">
      <c r="E4085" t="s">
        <v>8374</v>
      </c>
      <c r="F4085" s="20" t="s">
        <v>8487</v>
      </c>
      <c r="G4085" t="s">
        <v>1</v>
      </c>
      <c r="H4085" t="s">
        <v>0</v>
      </c>
      <c r="I4085" t="s">
        <v>8232</v>
      </c>
      <c r="J4085" t="s">
        <v>8233</v>
      </c>
      <c r="K4085">
        <v>304</v>
      </c>
      <c r="L4085">
        <v>304</v>
      </c>
      <c r="M4085" s="1" t="s">
        <v>7848</v>
      </c>
      <c r="N4085" t="s">
        <v>7847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 t="s">
        <v>8499</v>
      </c>
      <c r="W4085" t="s">
        <v>1</v>
      </c>
      <c r="X4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5"/>
      <c r="Z4085"/>
      <c r="AA4085"/>
    </row>
    <row r="4086" spans="5:27" hidden="1">
      <c r="E4086" t="s">
        <v>8374</v>
      </c>
      <c r="F4086" s="20" t="s">
        <v>8487</v>
      </c>
      <c r="G4086" t="s">
        <v>1</v>
      </c>
      <c r="H4086" t="s">
        <v>0</v>
      </c>
      <c r="I4086" t="s">
        <v>8232</v>
      </c>
      <c r="J4086" t="s">
        <v>8233</v>
      </c>
      <c r="K4086">
        <v>303</v>
      </c>
      <c r="L4086">
        <v>303</v>
      </c>
      <c r="M4086" s="1" t="s">
        <v>114</v>
      </c>
      <c r="N4086" t="s">
        <v>115</v>
      </c>
      <c r="O4086" s="2">
        <v>0</v>
      </c>
      <c r="P4086" s="2">
        <v>0</v>
      </c>
      <c r="Q4086" s="2">
        <v>20.76</v>
      </c>
      <c r="R4086" s="2">
        <v>2.6988000000000003</v>
      </c>
      <c r="S4086" s="2">
        <v>0</v>
      </c>
      <c r="T4086" s="2">
        <v>0</v>
      </c>
      <c r="U4086" s="2">
        <v>23.458800000000004</v>
      </c>
      <c r="V4086" s="2" t="s">
        <v>8499</v>
      </c>
      <c r="W4086" t="s">
        <v>1</v>
      </c>
      <c r="X4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6"/>
      <c r="Z4086"/>
      <c r="AA4086"/>
    </row>
    <row r="4087" spans="5:27" hidden="1">
      <c r="E4087" t="s">
        <v>8374</v>
      </c>
      <c r="F4087" s="20" t="s">
        <v>8409</v>
      </c>
      <c r="G4087" t="s">
        <v>1</v>
      </c>
      <c r="H4087" t="s">
        <v>0</v>
      </c>
      <c r="I4087" t="s">
        <v>8232</v>
      </c>
      <c r="J4087" t="s">
        <v>8233</v>
      </c>
      <c r="K4087">
        <v>302</v>
      </c>
      <c r="L4087">
        <v>302</v>
      </c>
      <c r="M4087" s="1" t="s">
        <v>114</v>
      </c>
      <c r="N4087" t="s">
        <v>115</v>
      </c>
      <c r="O4087" s="2">
        <v>0</v>
      </c>
      <c r="P4087" s="2">
        <v>0</v>
      </c>
      <c r="Q4087" s="2">
        <v>49.76</v>
      </c>
      <c r="R4087" s="2">
        <v>6.4687999999999999</v>
      </c>
      <c r="S4087" s="2">
        <v>0</v>
      </c>
      <c r="T4087" s="2">
        <v>0</v>
      </c>
      <c r="U4087" s="2">
        <v>56.2288</v>
      </c>
      <c r="V4087" s="2" t="s">
        <v>8499</v>
      </c>
      <c r="W4087" t="s">
        <v>1</v>
      </c>
      <c r="X4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7"/>
      <c r="Z4087"/>
      <c r="AA4087"/>
    </row>
    <row r="4088" spans="5:27" hidden="1">
      <c r="E4088" t="s">
        <v>8374</v>
      </c>
      <c r="F4088" s="20" t="s">
        <v>8409</v>
      </c>
      <c r="G4088" t="s">
        <v>1</v>
      </c>
      <c r="H4088" t="s">
        <v>0</v>
      </c>
      <c r="I4088" t="s">
        <v>8232</v>
      </c>
      <c r="J4088" t="s">
        <v>8233</v>
      </c>
      <c r="K4088">
        <v>301</v>
      </c>
      <c r="L4088">
        <v>301</v>
      </c>
      <c r="M4088" s="1" t="s">
        <v>7848</v>
      </c>
      <c r="N4088" t="s">
        <v>7847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 t="s">
        <v>8499</v>
      </c>
      <c r="W4088" t="s">
        <v>1</v>
      </c>
      <c r="X4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8"/>
      <c r="Z4088"/>
      <c r="AA4088"/>
    </row>
    <row r="4089" spans="5:27" hidden="1">
      <c r="E4089" t="s">
        <v>8374</v>
      </c>
      <c r="F4089" s="20" t="s">
        <v>8409</v>
      </c>
      <c r="G4089" t="s">
        <v>1</v>
      </c>
      <c r="H4089" t="s">
        <v>0</v>
      </c>
      <c r="I4089" t="s">
        <v>8232</v>
      </c>
      <c r="J4089" t="s">
        <v>8233</v>
      </c>
      <c r="K4089">
        <v>300</v>
      </c>
      <c r="L4089">
        <v>300</v>
      </c>
      <c r="M4089" s="1" t="s">
        <v>114</v>
      </c>
      <c r="N4089" t="s">
        <v>115</v>
      </c>
      <c r="O4089" s="2">
        <v>0</v>
      </c>
      <c r="P4089" s="2">
        <v>0</v>
      </c>
      <c r="Q4089" s="2">
        <v>39.5</v>
      </c>
      <c r="R4089" s="2">
        <v>5.1349999999999998</v>
      </c>
      <c r="S4089" s="2">
        <v>0</v>
      </c>
      <c r="T4089" s="2">
        <v>0</v>
      </c>
      <c r="U4089" s="2">
        <v>44.634999999999998</v>
      </c>
      <c r="V4089" s="2" t="s">
        <v>8499</v>
      </c>
      <c r="W4089" t="s">
        <v>1</v>
      </c>
      <c r="X4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89"/>
      <c r="Z4089"/>
      <c r="AA4089"/>
    </row>
    <row r="4090" spans="5:27" hidden="1">
      <c r="E4090" t="s">
        <v>8374</v>
      </c>
      <c r="F4090" s="20" t="s">
        <v>8409</v>
      </c>
      <c r="G4090" t="s">
        <v>1</v>
      </c>
      <c r="H4090" t="s">
        <v>0</v>
      </c>
      <c r="I4090" t="s">
        <v>8232</v>
      </c>
      <c r="J4090" t="s">
        <v>8233</v>
      </c>
      <c r="K4090">
        <v>299</v>
      </c>
      <c r="L4090">
        <v>299</v>
      </c>
      <c r="M4090" s="1" t="s">
        <v>95</v>
      </c>
      <c r="N4090" t="s">
        <v>96</v>
      </c>
      <c r="O4090" s="2">
        <v>0</v>
      </c>
      <c r="P4090" s="2">
        <v>0</v>
      </c>
      <c r="Q4090" s="2">
        <v>10.16</v>
      </c>
      <c r="R4090" s="2">
        <v>1.3208</v>
      </c>
      <c r="S4090" s="2">
        <v>0</v>
      </c>
      <c r="T4090" s="2">
        <v>0</v>
      </c>
      <c r="U4090" s="2">
        <v>11.4808</v>
      </c>
      <c r="V4090" s="2" t="s">
        <v>8499</v>
      </c>
      <c r="W4090" t="s">
        <v>1</v>
      </c>
      <c r="X4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0"/>
      <c r="Z4090"/>
      <c r="AA4090"/>
    </row>
    <row r="4091" spans="5:27" hidden="1">
      <c r="E4091" t="s">
        <v>8374</v>
      </c>
      <c r="F4091" s="20" t="s">
        <v>8409</v>
      </c>
      <c r="G4091" t="s">
        <v>1</v>
      </c>
      <c r="H4091" t="s">
        <v>0</v>
      </c>
      <c r="I4091" t="s">
        <v>8232</v>
      </c>
      <c r="J4091" t="s">
        <v>8233</v>
      </c>
      <c r="K4091">
        <v>298</v>
      </c>
      <c r="L4091">
        <v>298</v>
      </c>
      <c r="M4091" s="1" t="s">
        <v>1360</v>
      </c>
      <c r="N4091" t="s">
        <v>1361</v>
      </c>
      <c r="O4091" s="2">
        <v>0</v>
      </c>
      <c r="P4091" s="2">
        <v>0</v>
      </c>
      <c r="Q4091" s="2">
        <v>85.51</v>
      </c>
      <c r="R4091" s="2">
        <v>11.116300000000001</v>
      </c>
      <c r="S4091" s="2">
        <v>0</v>
      </c>
      <c r="T4091" s="2">
        <v>0</v>
      </c>
      <c r="U4091" s="2">
        <v>96.626300000000001</v>
      </c>
      <c r="V4091" s="2" t="s">
        <v>8499</v>
      </c>
      <c r="W4091" t="s">
        <v>1</v>
      </c>
      <c r="X4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1"/>
      <c r="Z4091"/>
      <c r="AA4091"/>
    </row>
    <row r="4092" spans="5:27" hidden="1">
      <c r="E4092" t="s">
        <v>8374</v>
      </c>
      <c r="F4092" s="20" t="s">
        <v>8409</v>
      </c>
      <c r="G4092" t="s">
        <v>1</v>
      </c>
      <c r="H4092" t="s">
        <v>0</v>
      </c>
      <c r="I4092" t="s">
        <v>8232</v>
      </c>
      <c r="J4092" t="s">
        <v>8233</v>
      </c>
      <c r="K4092">
        <v>297</v>
      </c>
      <c r="L4092">
        <v>297</v>
      </c>
      <c r="M4092" s="1" t="s">
        <v>114</v>
      </c>
      <c r="N4092" t="s">
        <v>115</v>
      </c>
      <c r="O4092" s="2">
        <v>0</v>
      </c>
      <c r="P4092" s="2">
        <v>0</v>
      </c>
      <c r="Q4092" s="2">
        <v>28.52</v>
      </c>
      <c r="R4092" s="2">
        <v>3.7076000000000002</v>
      </c>
      <c r="S4092" s="2">
        <v>0</v>
      </c>
      <c r="T4092" s="2">
        <v>0</v>
      </c>
      <c r="U4092" s="2">
        <v>32.227600000000002</v>
      </c>
      <c r="V4092" s="2" t="s">
        <v>8499</v>
      </c>
      <c r="W4092" t="s">
        <v>1</v>
      </c>
      <c r="X4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2"/>
      <c r="Z4092"/>
      <c r="AA4092"/>
    </row>
    <row r="4093" spans="5:27" hidden="1">
      <c r="E4093" t="s">
        <v>8374</v>
      </c>
      <c r="F4093" s="20" t="s">
        <v>8409</v>
      </c>
      <c r="G4093" t="s">
        <v>1</v>
      </c>
      <c r="H4093" t="s">
        <v>0</v>
      </c>
      <c r="I4093" t="s">
        <v>8232</v>
      </c>
      <c r="J4093" t="s">
        <v>8233</v>
      </c>
      <c r="K4093">
        <v>296</v>
      </c>
      <c r="L4093">
        <v>296</v>
      </c>
      <c r="M4093" s="1" t="s">
        <v>114</v>
      </c>
      <c r="N4093" t="s">
        <v>115</v>
      </c>
      <c r="O4093" s="2">
        <v>0</v>
      </c>
      <c r="P4093" s="2">
        <v>0</v>
      </c>
      <c r="Q4093" s="2">
        <v>17.13</v>
      </c>
      <c r="R4093" s="2">
        <v>2.2269000000000001</v>
      </c>
      <c r="S4093" s="2">
        <v>0</v>
      </c>
      <c r="T4093" s="2">
        <v>0</v>
      </c>
      <c r="U4093" s="2">
        <v>19.3569</v>
      </c>
      <c r="V4093" s="2" t="s">
        <v>8499</v>
      </c>
      <c r="W4093" t="s">
        <v>1</v>
      </c>
      <c r="X4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3"/>
      <c r="Z4093"/>
      <c r="AA4093"/>
    </row>
    <row r="4094" spans="5:27" hidden="1">
      <c r="E4094" t="s">
        <v>8374</v>
      </c>
      <c r="F4094" s="20" t="s">
        <v>8409</v>
      </c>
      <c r="G4094" t="s">
        <v>1</v>
      </c>
      <c r="H4094" t="s">
        <v>0</v>
      </c>
      <c r="I4094" t="s">
        <v>8232</v>
      </c>
      <c r="J4094" t="s">
        <v>8233</v>
      </c>
      <c r="K4094">
        <v>295</v>
      </c>
      <c r="L4094">
        <v>295</v>
      </c>
      <c r="M4094" s="1" t="s">
        <v>7848</v>
      </c>
      <c r="N4094" t="s">
        <v>7847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 t="s">
        <v>8499</v>
      </c>
      <c r="W4094" t="s">
        <v>1</v>
      </c>
      <c r="X4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4"/>
      <c r="Z4094"/>
      <c r="AA4094"/>
    </row>
    <row r="4095" spans="5:27" hidden="1">
      <c r="E4095" t="s">
        <v>8374</v>
      </c>
      <c r="F4095" s="20" t="s">
        <v>8409</v>
      </c>
      <c r="G4095" t="s">
        <v>1</v>
      </c>
      <c r="H4095" t="s">
        <v>0</v>
      </c>
      <c r="I4095" t="s">
        <v>8232</v>
      </c>
      <c r="J4095" t="s">
        <v>8233</v>
      </c>
      <c r="K4095">
        <v>294</v>
      </c>
      <c r="L4095">
        <v>294</v>
      </c>
      <c r="M4095" s="1" t="s">
        <v>114</v>
      </c>
      <c r="N4095" t="s">
        <v>115</v>
      </c>
      <c r="O4095" s="2">
        <v>0</v>
      </c>
      <c r="P4095" s="2">
        <v>0</v>
      </c>
      <c r="Q4095" s="2">
        <v>92.26</v>
      </c>
      <c r="R4095" s="2">
        <v>11.9938</v>
      </c>
      <c r="S4095" s="2">
        <v>0</v>
      </c>
      <c r="T4095" s="2">
        <v>0</v>
      </c>
      <c r="U4095" s="2">
        <v>104.25380000000001</v>
      </c>
      <c r="V4095" s="2" t="s">
        <v>8499</v>
      </c>
      <c r="W4095" t="s">
        <v>1</v>
      </c>
      <c r="X4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5"/>
      <c r="Z4095"/>
      <c r="AA4095"/>
    </row>
    <row r="4096" spans="5:27" hidden="1">
      <c r="E4096" t="s">
        <v>8374</v>
      </c>
      <c r="F4096" s="20" t="s">
        <v>8409</v>
      </c>
      <c r="G4096" t="s">
        <v>1</v>
      </c>
      <c r="H4096" t="s">
        <v>0</v>
      </c>
      <c r="I4096" t="s">
        <v>8232</v>
      </c>
      <c r="J4096" t="s">
        <v>8233</v>
      </c>
      <c r="K4096">
        <v>293</v>
      </c>
      <c r="L4096">
        <v>293</v>
      </c>
      <c r="M4096" s="1" t="s">
        <v>114</v>
      </c>
      <c r="N4096" t="s">
        <v>115</v>
      </c>
      <c r="O4096" s="2">
        <v>0</v>
      </c>
      <c r="P4096" s="2">
        <v>0</v>
      </c>
      <c r="Q4096" s="2">
        <v>13.27</v>
      </c>
      <c r="R4096" s="2">
        <v>1.7251000000000001</v>
      </c>
      <c r="S4096" s="2">
        <v>0</v>
      </c>
      <c r="T4096" s="2">
        <v>0</v>
      </c>
      <c r="U4096" s="2">
        <v>14.995099999999999</v>
      </c>
      <c r="W4096" t="s">
        <v>1</v>
      </c>
      <c r="X4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6"/>
      <c r="Z4096"/>
      <c r="AA4096"/>
    </row>
    <row r="4097" spans="5:27" hidden="1">
      <c r="E4097" t="s">
        <v>8374</v>
      </c>
      <c r="F4097" s="20" t="s">
        <v>8409</v>
      </c>
      <c r="G4097" t="s">
        <v>1</v>
      </c>
      <c r="H4097" t="s">
        <v>0</v>
      </c>
      <c r="I4097" t="s">
        <v>8232</v>
      </c>
      <c r="J4097" t="s">
        <v>8233</v>
      </c>
      <c r="K4097">
        <v>292</v>
      </c>
      <c r="L4097">
        <v>292</v>
      </c>
      <c r="M4097" s="1" t="s">
        <v>114</v>
      </c>
      <c r="N4097" t="s">
        <v>115</v>
      </c>
      <c r="O4097" s="2">
        <v>0</v>
      </c>
      <c r="P4097" s="2">
        <v>0</v>
      </c>
      <c r="Q4097" s="2">
        <v>13.27</v>
      </c>
      <c r="R4097" s="2">
        <v>1.7251000000000001</v>
      </c>
      <c r="S4097" s="2">
        <v>0</v>
      </c>
      <c r="T4097" s="2">
        <v>0</v>
      </c>
      <c r="U4097" s="2">
        <v>14.995099999999999</v>
      </c>
      <c r="V4097" s="2" t="s">
        <v>8499</v>
      </c>
      <c r="W4097" t="s">
        <v>1</v>
      </c>
      <c r="X4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7"/>
      <c r="Z4097"/>
      <c r="AA4097"/>
    </row>
    <row r="4098" spans="5:27" hidden="1">
      <c r="E4098" t="s">
        <v>8374</v>
      </c>
      <c r="F4098" s="20" t="s">
        <v>8409</v>
      </c>
      <c r="G4098" t="s">
        <v>1</v>
      </c>
      <c r="H4098" t="s">
        <v>0</v>
      </c>
      <c r="I4098" t="s">
        <v>8232</v>
      </c>
      <c r="J4098" t="s">
        <v>8233</v>
      </c>
      <c r="K4098">
        <v>291</v>
      </c>
      <c r="L4098">
        <v>291</v>
      </c>
      <c r="M4098" s="1" t="s">
        <v>114</v>
      </c>
      <c r="N4098" t="s">
        <v>115</v>
      </c>
      <c r="O4098" s="2">
        <v>0</v>
      </c>
      <c r="P4098" s="2">
        <v>0</v>
      </c>
      <c r="Q4098" s="2">
        <v>13.27</v>
      </c>
      <c r="R4098" s="2">
        <v>1.7251000000000001</v>
      </c>
      <c r="S4098" s="2">
        <v>0</v>
      </c>
      <c r="T4098" s="2">
        <v>0</v>
      </c>
      <c r="U4098" s="2">
        <v>14.995099999999999</v>
      </c>
      <c r="V4098" s="2" t="s">
        <v>8499</v>
      </c>
      <c r="W4098" t="s">
        <v>1</v>
      </c>
      <c r="X4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8"/>
      <c r="Z4098"/>
      <c r="AA4098"/>
    </row>
    <row r="4099" spans="5:27" hidden="1">
      <c r="E4099" t="s">
        <v>8374</v>
      </c>
      <c r="F4099" s="20" t="s">
        <v>8426</v>
      </c>
      <c r="G4099" t="s">
        <v>1</v>
      </c>
      <c r="H4099" t="s">
        <v>0</v>
      </c>
      <c r="I4099" t="s">
        <v>8232</v>
      </c>
      <c r="J4099" t="s">
        <v>8233</v>
      </c>
      <c r="K4099">
        <v>290</v>
      </c>
      <c r="L4099">
        <v>290</v>
      </c>
      <c r="M4099" s="1" t="s">
        <v>7848</v>
      </c>
      <c r="N4099" t="s">
        <v>7847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 t="s">
        <v>8499</v>
      </c>
      <c r="W4099" t="s">
        <v>1</v>
      </c>
      <c r="X4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099"/>
      <c r="Z4099"/>
      <c r="AA4099"/>
    </row>
    <row r="4100" spans="5:27" hidden="1">
      <c r="E4100" t="s">
        <v>8374</v>
      </c>
      <c r="F4100" s="20" t="s">
        <v>8426</v>
      </c>
      <c r="G4100" t="s">
        <v>1</v>
      </c>
      <c r="H4100" t="s">
        <v>0</v>
      </c>
      <c r="I4100" t="s">
        <v>8232</v>
      </c>
      <c r="J4100" t="s">
        <v>8233</v>
      </c>
      <c r="K4100">
        <v>289</v>
      </c>
      <c r="L4100">
        <v>289</v>
      </c>
      <c r="M4100" s="1" t="s">
        <v>7848</v>
      </c>
      <c r="N4100" t="s">
        <v>7847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 t="s">
        <v>8499</v>
      </c>
      <c r="W4100" t="s">
        <v>1</v>
      </c>
      <c r="X4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0"/>
      <c r="Z4100"/>
      <c r="AA4100"/>
    </row>
    <row r="4101" spans="5:27" hidden="1">
      <c r="E4101" t="s">
        <v>8374</v>
      </c>
      <c r="F4101" s="20" t="s">
        <v>8426</v>
      </c>
      <c r="G4101" t="s">
        <v>1</v>
      </c>
      <c r="H4101" t="s">
        <v>0</v>
      </c>
      <c r="I4101" t="s">
        <v>8232</v>
      </c>
      <c r="J4101" t="s">
        <v>8233</v>
      </c>
      <c r="K4101">
        <v>288</v>
      </c>
      <c r="L4101">
        <v>288</v>
      </c>
      <c r="M4101" s="1" t="s">
        <v>7848</v>
      </c>
      <c r="N4101" t="s">
        <v>7847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 t="s">
        <v>8499</v>
      </c>
      <c r="W4101" t="s">
        <v>1</v>
      </c>
      <c r="X4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1"/>
      <c r="Z4101"/>
      <c r="AA4101"/>
    </row>
    <row r="4102" spans="5:27" hidden="1">
      <c r="E4102" t="s">
        <v>8374</v>
      </c>
      <c r="F4102" s="20" t="s">
        <v>8426</v>
      </c>
      <c r="G4102" t="s">
        <v>1</v>
      </c>
      <c r="H4102" t="s">
        <v>0</v>
      </c>
      <c r="I4102" t="s">
        <v>8232</v>
      </c>
      <c r="J4102" t="s">
        <v>8233</v>
      </c>
      <c r="K4102">
        <v>287</v>
      </c>
      <c r="L4102">
        <v>287</v>
      </c>
      <c r="M4102" s="1" t="s">
        <v>114</v>
      </c>
      <c r="N4102" t="s">
        <v>115</v>
      </c>
      <c r="O4102" s="2">
        <v>0</v>
      </c>
      <c r="P4102" s="2">
        <v>0</v>
      </c>
      <c r="Q4102" s="2">
        <v>84.99</v>
      </c>
      <c r="R4102" s="2">
        <v>11.0487</v>
      </c>
      <c r="S4102" s="2">
        <v>0</v>
      </c>
      <c r="T4102" s="2">
        <v>0</v>
      </c>
      <c r="U4102" s="2">
        <v>96.038699999999992</v>
      </c>
      <c r="V4102" s="2" t="s">
        <v>8499</v>
      </c>
      <c r="W4102" t="s">
        <v>1</v>
      </c>
      <c r="X4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2"/>
      <c r="Z4102"/>
      <c r="AA4102"/>
    </row>
    <row r="4103" spans="5:27" hidden="1">
      <c r="E4103" t="s">
        <v>8374</v>
      </c>
      <c r="F4103" s="20" t="s">
        <v>8426</v>
      </c>
      <c r="G4103" t="s">
        <v>1</v>
      </c>
      <c r="H4103" t="s">
        <v>0</v>
      </c>
      <c r="I4103" t="s">
        <v>8232</v>
      </c>
      <c r="J4103" t="s">
        <v>8233</v>
      </c>
      <c r="K4103">
        <v>286</v>
      </c>
      <c r="L4103">
        <v>286</v>
      </c>
      <c r="M4103" s="1" t="s">
        <v>114</v>
      </c>
      <c r="N4103" t="s">
        <v>115</v>
      </c>
      <c r="O4103" s="2">
        <v>0</v>
      </c>
      <c r="P4103" s="2">
        <v>0</v>
      </c>
      <c r="Q4103" s="2">
        <v>80.12</v>
      </c>
      <c r="R4103" s="2">
        <v>10.415600000000001</v>
      </c>
      <c r="S4103" s="2">
        <v>0</v>
      </c>
      <c r="T4103" s="2">
        <v>0</v>
      </c>
      <c r="U4103" s="2">
        <v>90.535600000000002</v>
      </c>
      <c r="V4103" s="2" t="s">
        <v>8499</v>
      </c>
      <c r="W4103" t="s">
        <v>1</v>
      </c>
      <c r="X4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3"/>
      <c r="Z4103"/>
      <c r="AA4103"/>
    </row>
    <row r="4104" spans="5:27" hidden="1">
      <c r="E4104" t="s">
        <v>8374</v>
      </c>
      <c r="F4104" s="20" t="s">
        <v>8426</v>
      </c>
      <c r="G4104" t="s">
        <v>1</v>
      </c>
      <c r="H4104" t="s">
        <v>0</v>
      </c>
      <c r="I4104" t="s">
        <v>8232</v>
      </c>
      <c r="J4104" t="s">
        <v>8233</v>
      </c>
      <c r="K4104">
        <v>285</v>
      </c>
      <c r="L4104">
        <v>285</v>
      </c>
      <c r="M4104" s="1" t="s">
        <v>7848</v>
      </c>
      <c r="N4104" t="s">
        <v>7847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 t="s">
        <v>8499</v>
      </c>
      <c r="W4104" t="s">
        <v>1</v>
      </c>
      <c r="X4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4"/>
      <c r="Z4104"/>
      <c r="AA4104"/>
    </row>
    <row r="4105" spans="5:27" hidden="1">
      <c r="E4105" t="s">
        <v>8374</v>
      </c>
      <c r="F4105" s="20" t="s">
        <v>8426</v>
      </c>
      <c r="G4105" t="s">
        <v>1</v>
      </c>
      <c r="H4105" t="s">
        <v>0</v>
      </c>
      <c r="I4105" t="s">
        <v>8232</v>
      </c>
      <c r="J4105" t="s">
        <v>8233</v>
      </c>
      <c r="K4105">
        <v>284</v>
      </c>
      <c r="L4105">
        <v>284</v>
      </c>
      <c r="M4105" s="1" t="s">
        <v>7848</v>
      </c>
      <c r="N4105" t="s">
        <v>7847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 t="s">
        <v>8499</v>
      </c>
      <c r="W4105" t="s">
        <v>1</v>
      </c>
      <c r="X4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5"/>
      <c r="Z4105"/>
      <c r="AA4105"/>
    </row>
    <row r="4106" spans="5:27" hidden="1">
      <c r="E4106" t="s">
        <v>8374</v>
      </c>
      <c r="F4106" s="20" t="s">
        <v>8426</v>
      </c>
      <c r="G4106" t="s">
        <v>1</v>
      </c>
      <c r="H4106" t="s">
        <v>0</v>
      </c>
      <c r="I4106" t="s">
        <v>8232</v>
      </c>
      <c r="J4106" t="s">
        <v>8233</v>
      </c>
      <c r="K4106">
        <v>283</v>
      </c>
      <c r="L4106">
        <v>283</v>
      </c>
      <c r="M4106" s="1" t="s">
        <v>114</v>
      </c>
      <c r="N4106" t="s">
        <v>115</v>
      </c>
      <c r="O4106" s="2">
        <v>0</v>
      </c>
      <c r="P4106" s="2">
        <v>0</v>
      </c>
      <c r="Q4106" s="2">
        <v>20.04</v>
      </c>
      <c r="R4106" s="2">
        <v>2.6052</v>
      </c>
      <c r="S4106" s="2">
        <v>0</v>
      </c>
      <c r="T4106" s="2">
        <v>0</v>
      </c>
      <c r="U4106" s="2">
        <v>22.645199999999999</v>
      </c>
      <c r="V4106" s="2" t="s">
        <v>8499</v>
      </c>
      <c r="W4106" t="s">
        <v>1</v>
      </c>
      <c r="X4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6"/>
      <c r="Z4106"/>
      <c r="AA4106"/>
    </row>
    <row r="4107" spans="5:27" hidden="1">
      <c r="E4107" t="s">
        <v>8374</v>
      </c>
      <c r="F4107" s="20" t="s">
        <v>8426</v>
      </c>
      <c r="G4107" t="s">
        <v>1</v>
      </c>
      <c r="H4107" t="s">
        <v>0</v>
      </c>
      <c r="I4107" t="s">
        <v>8232</v>
      </c>
      <c r="J4107" t="s">
        <v>8233</v>
      </c>
      <c r="K4107">
        <v>282</v>
      </c>
      <c r="L4107">
        <v>282</v>
      </c>
      <c r="M4107" s="1" t="s">
        <v>114</v>
      </c>
      <c r="N4107" t="s">
        <v>115</v>
      </c>
      <c r="O4107" s="2">
        <v>0</v>
      </c>
      <c r="P4107" s="2">
        <v>0</v>
      </c>
      <c r="Q4107" s="2">
        <v>25.45</v>
      </c>
      <c r="R4107" s="2">
        <v>3.3085</v>
      </c>
      <c r="S4107" s="2">
        <v>0</v>
      </c>
      <c r="T4107" s="2">
        <v>0</v>
      </c>
      <c r="U4107" s="2">
        <v>28.758499999999998</v>
      </c>
      <c r="V4107" s="2" t="s">
        <v>8499</v>
      </c>
      <c r="W4107" t="s">
        <v>1</v>
      </c>
      <c r="X4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7"/>
      <c r="Z4107"/>
      <c r="AA4107"/>
    </row>
    <row r="4108" spans="5:27" hidden="1">
      <c r="E4108" t="s">
        <v>8374</v>
      </c>
      <c r="F4108" s="20" t="s">
        <v>8426</v>
      </c>
      <c r="G4108" t="s">
        <v>1</v>
      </c>
      <c r="H4108" t="s">
        <v>0</v>
      </c>
      <c r="I4108" t="s">
        <v>8232</v>
      </c>
      <c r="J4108" t="s">
        <v>8233</v>
      </c>
      <c r="K4108">
        <v>281</v>
      </c>
      <c r="L4108">
        <v>281</v>
      </c>
      <c r="M4108" s="1" t="s">
        <v>7848</v>
      </c>
      <c r="N4108" t="s">
        <v>7847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 t="s">
        <v>8499</v>
      </c>
      <c r="W4108" t="s">
        <v>1</v>
      </c>
      <c r="X4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8"/>
      <c r="Z4108"/>
      <c r="AA4108"/>
    </row>
    <row r="4109" spans="5:27" hidden="1">
      <c r="E4109" t="s">
        <v>8374</v>
      </c>
      <c r="F4109" s="20" t="s">
        <v>8426</v>
      </c>
      <c r="G4109" t="s">
        <v>1</v>
      </c>
      <c r="H4109" t="s">
        <v>0</v>
      </c>
      <c r="I4109" t="s">
        <v>8232</v>
      </c>
      <c r="J4109" t="s">
        <v>8233</v>
      </c>
      <c r="K4109">
        <v>280</v>
      </c>
      <c r="L4109">
        <v>280</v>
      </c>
      <c r="M4109" s="1" t="s">
        <v>114</v>
      </c>
      <c r="N4109" t="s">
        <v>115</v>
      </c>
      <c r="O4109" s="2">
        <v>0</v>
      </c>
      <c r="P4109" s="2">
        <v>0</v>
      </c>
      <c r="Q4109" s="2">
        <v>47.15</v>
      </c>
      <c r="R4109" s="2">
        <v>6.1295000000000002</v>
      </c>
      <c r="S4109" s="2">
        <v>0</v>
      </c>
      <c r="T4109" s="2">
        <v>0</v>
      </c>
      <c r="U4109" s="2">
        <v>53.279499999999999</v>
      </c>
      <c r="V4109" s="2" t="s">
        <v>8499</v>
      </c>
      <c r="W4109" t="s">
        <v>1</v>
      </c>
      <c r="X4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09"/>
      <c r="Z4109"/>
      <c r="AA4109"/>
    </row>
    <row r="4110" spans="5:27" hidden="1">
      <c r="E4110" t="s">
        <v>8374</v>
      </c>
      <c r="F4110" s="20" t="s">
        <v>8426</v>
      </c>
      <c r="G4110" t="s">
        <v>1</v>
      </c>
      <c r="H4110" t="s">
        <v>0</v>
      </c>
      <c r="I4110" t="s">
        <v>8232</v>
      </c>
      <c r="J4110" t="s">
        <v>8233</v>
      </c>
      <c r="K4110">
        <v>279</v>
      </c>
      <c r="L4110">
        <v>279</v>
      </c>
      <c r="M4110" s="1" t="s">
        <v>114</v>
      </c>
      <c r="N4110" t="s">
        <v>115</v>
      </c>
      <c r="O4110" s="2">
        <v>0</v>
      </c>
      <c r="P4110" s="2">
        <v>0</v>
      </c>
      <c r="Q4110" s="2">
        <v>64.09</v>
      </c>
      <c r="R4110" s="2">
        <v>8.3317000000000014</v>
      </c>
      <c r="S4110" s="2">
        <v>0</v>
      </c>
      <c r="T4110" s="2">
        <v>0</v>
      </c>
      <c r="U4110" s="2">
        <v>72.421700000000001</v>
      </c>
      <c r="V4110" s="2" t="s">
        <v>8499</v>
      </c>
      <c r="W4110" t="s">
        <v>1</v>
      </c>
      <c r="X4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0"/>
      <c r="Z4110"/>
      <c r="AA4110"/>
    </row>
    <row r="4111" spans="5:27" hidden="1">
      <c r="E4111" t="s">
        <v>8374</v>
      </c>
      <c r="F4111" s="20" t="s">
        <v>8426</v>
      </c>
      <c r="G4111" t="s">
        <v>1</v>
      </c>
      <c r="H4111" t="s">
        <v>0</v>
      </c>
      <c r="I4111" t="s">
        <v>8232</v>
      </c>
      <c r="J4111" t="s">
        <v>8233</v>
      </c>
      <c r="K4111">
        <v>278</v>
      </c>
      <c r="L4111">
        <v>278</v>
      </c>
      <c r="M4111" s="1" t="s">
        <v>114</v>
      </c>
      <c r="N4111" t="s">
        <v>115</v>
      </c>
      <c r="O4111" s="2">
        <v>0</v>
      </c>
      <c r="P4111" s="2">
        <v>0</v>
      </c>
      <c r="Q4111" s="2">
        <v>2.04</v>
      </c>
      <c r="R4111" s="2">
        <v>0.26519999999999999</v>
      </c>
      <c r="S4111" s="2">
        <v>0</v>
      </c>
      <c r="T4111" s="2">
        <v>0</v>
      </c>
      <c r="U4111" s="2">
        <v>2.3052000000000001</v>
      </c>
      <c r="V4111" s="2" t="s">
        <v>8499</v>
      </c>
      <c r="W4111" t="s">
        <v>1</v>
      </c>
      <c r="X4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1"/>
      <c r="Z4111"/>
      <c r="AA4111"/>
    </row>
    <row r="4112" spans="5:27" hidden="1">
      <c r="E4112" t="s">
        <v>8374</v>
      </c>
      <c r="F4112" s="20" t="s">
        <v>8426</v>
      </c>
      <c r="G4112" t="s">
        <v>1</v>
      </c>
      <c r="H4112" t="s">
        <v>0</v>
      </c>
      <c r="I4112" t="s">
        <v>8232</v>
      </c>
      <c r="J4112" t="s">
        <v>8233</v>
      </c>
      <c r="K4112">
        <v>277</v>
      </c>
      <c r="L4112">
        <v>277</v>
      </c>
      <c r="M4112" s="1" t="s">
        <v>114</v>
      </c>
      <c r="N4112" t="s">
        <v>115</v>
      </c>
      <c r="O4112" s="2">
        <v>0</v>
      </c>
      <c r="P4112" s="2">
        <v>0</v>
      </c>
      <c r="Q4112" s="2">
        <v>66.900000000000006</v>
      </c>
      <c r="R4112" s="2">
        <v>8.697000000000001</v>
      </c>
      <c r="S4112" s="2">
        <v>0</v>
      </c>
      <c r="T4112" s="2">
        <v>0</v>
      </c>
      <c r="U4112" s="2">
        <v>75.597000000000008</v>
      </c>
      <c r="V4112" s="2" t="s">
        <v>8499</v>
      </c>
      <c r="W4112" t="s">
        <v>1</v>
      </c>
      <c r="X4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2"/>
      <c r="Z4112"/>
      <c r="AA4112"/>
    </row>
    <row r="4113" spans="5:27" hidden="1">
      <c r="E4113" t="s">
        <v>8374</v>
      </c>
      <c r="F4113" s="20" t="s">
        <v>8426</v>
      </c>
      <c r="G4113" t="s">
        <v>1</v>
      </c>
      <c r="H4113" t="s">
        <v>0</v>
      </c>
      <c r="I4113" t="s">
        <v>8232</v>
      </c>
      <c r="J4113" t="s">
        <v>8233</v>
      </c>
      <c r="K4113">
        <v>276</v>
      </c>
      <c r="L4113">
        <v>276</v>
      </c>
      <c r="M4113" s="1" t="s">
        <v>7848</v>
      </c>
      <c r="N4113" t="s">
        <v>7847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 t="s">
        <v>8499</v>
      </c>
      <c r="W4113" t="s">
        <v>1</v>
      </c>
      <c r="X4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3"/>
      <c r="Z4113"/>
      <c r="AA4113"/>
    </row>
    <row r="4114" spans="5:27" hidden="1">
      <c r="E4114" t="s">
        <v>8374</v>
      </c>
      <c r="F4114" s="20" t="s">
        <v>8426</v>
      </c>
      <c r="G4114" t="s">
        <v>1</v>
      </c>
      <c r="H4114" t="s">
        <v>0</v>
      </c>
      <c r="I4114" t="s">
        <v>8232</v>
      </c>
      <c r="J4114" t="s">
        <v>8233</v>
      </c>
      <c r="K4114">
        <v>275</v>
      </c>
      <c r="L4114">
        <v>275</v>
      </c>
      <c r="M4114" s="1" t="s">
        <v>114</v>
      </c>
      <c r="N4114" t="s">
        <v>115</v>
      </c>
      <c r="O4114" s="2">
        <v>0</v>
      </c>
      <c r="P4114" s="2">
        <v>0</v>
      </c>
      <c r="Q4114" s="2">
        <v>36.53</v>
      </c>
      <c r="R4114" s="2">
        <v>4.7488999999999999</v>
      </c>
      <c r="S4114" s="2">
        <v>0</v>
      </c>
      <c r="T4114" s="2">
        <v>0</v>
      </c>
      <c r="U4114" s="2">
        <v>41.2789</v>
      </c>
      <c r="V4114" s="2" t="s">
        <v>8499</v>
      </c>
      <c r="W4114" t="s">
        <v>1</v>
      </c>
      <c r="X4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4"/>
      <c r="Z4114"/>
      <c r="AA4114"/>
    </row>
    <row r="4115" spans="5:27" hidden="1">
      <c r="E4115" t="s">
        <v>8374</v>
      </c>
      <c r="F4115" s="20" t="s">
        <v>8426</v>
      </c>
      <c r="G4115" t="s">
        <v>1</v>
      </c>
      <c r="H4115" t="s">
        <v>0</v>
      </c>
      <c r="I4115" t="s">
        <v>8232</v>
      </c>
      <c r="J4115" t="s">
        <v>8233</v>
      </c>
      <c r="K4115">
        <v>274</v>
      </c>
      <c r="L4115">
        <v>274</v>
      </c>
      <c r="M4115" s="1" t="s">
        <v>114</v>
      </c>
      <c r="N4115" t="s">
        <v>115</v>
      </c>
      <c r="O4115" s="2">
        <v>0</v>
      </c>
      <c r="P4115" s="2">
        <v>0</v>
      </c>
      <c r="Q4115" s="2">
        <v>26.35</v>
      </c>
      <c r="R4115" s="2">
        <v>3.4255000000000004</v>
      </c>
      <c r="S4115" s="2">
        <v>0</v>
      </c>
      <c r="T4115" s="2">
        <v>0</v>
      </c>
      <c r="U4115" s="2">
        <v>29.775500000000001</v>
      </c>
      <c r="V4115" s="2" t="s">
        <v>8499</v>
      </c>
      <c r="W4115" t="s">
        <v>1</v>
      </c>
      <c r="X4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5"/>
      <c r="Z4115"/>
      <c r="AA4115"/>
    </row>
    <row r="4116" spans="5:27" hidden="1">
      <c r="E4116" t="s">
        <v>8374</v>
      </c>
      <c r="F4116" s="20" t="s">
        <v>8426</v>
      </c>
      <c r="G4116" t="s">
        <v>1</v>
      </c>
      <c r="H4116" t="s">
        <v>0</v>
      </c>
      <c r="I4116" t="s">
        <v>8232</v>
      </c>
      <c r="J4116" t="s">
        <v>8233</v>
      </c>
      <c r="K4116">
        <v>273</v>
      </c>
      <c r="L4116">
        <v>273</v>
      </c>
      <c r="M4116" s="1" t="s">
        <v>114</v>
      </c>
      <c r="N4116" t="s">
        <v>115</v>
      </c>
      <c r="O4116" s="2">
        <v>0</v>
      </c>
      <c r="P4116" s="2">
        <v>0</v>
      </c>
      <c r="Q4116" s="2">
        <v>26.35</v>
      </c>
      <c r="R4116" s="2">
        <v>3.4255000000000004</v>
      </c>
      <c r="S4116" s="2">
        <v>0</v>
      </c>
      <c r="T4116" s="2">
        <v>0</v>
      </c>
      <c r="U4116" s="2">
        <v>29.775500000000001</v>
      </c>
      <c r="V4116" s="2" t="s">
        <v>8499</v>
      </c>
      <c r="W4116" t="s">
        <v>1</v>
      </c>
      <c r="X4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6"/>
      <c r="Z4116"/>
      <c r="AA4116"/>
    </row>
    <row r="4117" spans="5:27" hidden="1">
      <c r="E4117" t="s">
        <v>8374</v>
      </c>
      <c r="F4117" s="20" t="s">
        <v>8426</v>
      </c>
      <c r="G4117" t="s">
        <v>1</v>
      </c>
      <c r="H4117" t="s">
        <v>0</v>
      </c>
      <c r="I4117" t="s">
        <v>8232</v>
      </c>
      <c r="J4117" t="s">
        <v>8233</v>
      </c>
      <c r="K4117">
        <v>272</v>
      </c>
      <c r="L4117">
        <v>272</v>
      </c>
      <c r="M4117" s="1" t="s">
        <v>114</v>
      </c>
      <c r="N4117" t="s">
        <v>115</v>
      </c>
      <c r="O4117" s="2">
        <v>0</v>
      </c>
      <c r="P4117" s="2">
        <v>0</v>
      </c>
      <c r="Q4117" s="2">
        <v>36.53</v>
      </c>
      <c r="R4117" s="2">
        <v>4.7488999999999999</v>
      </c>
      <c r="S4117" s="2">
        <v>0</v>
      </c>
      <c r="T4117" s="2">
        <v>0</v>
      </c>
      <c r="U4117" s="2">
        <v>41.2789</v>
      </c>
      <c r="V4117" s="2" t="s">
        <v>8499</v>
      </c>
      <c r="W4117" t="s">
        <v>1</v>
      </c>
      <c r="X4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7"/>
      <c r="Z4117"/>
      <c r="AA4117"/>
    </row>
    <row r="4118" spans="5:27" hidden="1">
      <c r="E4118" t="s">
        <v>8374</v>
      </c>
      <c r="F4118" s="20" t="s">
        <v>8490</v>
      </c>
      <c r="G4118" t="s">
        <v>1</v>
      </c>
      <c r="H4118" t="s">
        <v>0</v>
      </c>
      <c r="I4118" t="s">
        <v>8232</v>
      </c>
      <c r="J4118" t="s">
        <v>8233</v>
      </c>
      <c r="K4118">
        <v>271</v>
      </c>
      <c r="L4118">
        <v>271</v>
      </c>
      <c r="M4118" s="1" t="s">
        <v>7848</v>
      </c>
      <c r="N4118" t="s">
        <v>7847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 t="s">
        <v>8499</v>
      </c>
      <c r="W4118" t="s">
        <v>1</v>
      </c>
      <c r="X4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8"/>
      <c r="Z4118"/>
      <c r="AA4118"/>
    </row>
    <row r="4119" spans="5:27" hidden="1">
      <c r="E4119" t="s">
        <v>8374</v>
      </c>
      <c r="F4119" s="20" t="s">
        <v>8490</v>
      </c>
      <c r="G4119" t="s">
        <v>1</v>
      </c>
      <c r="H4119" t="s">
        <v>0</v>
      </c>
      <c r="I4119" t="s">
        <v>8232</v>
      </c>
      <c r="J4119" t="s">
        <v>8233</v>
      </c>
      <c r="K4119">
        <v>270</v>
      </c>
      <c r="L4119">
        <v>270</v>
      </c>
      <c r="M4119" s="1" t="s">
        <v>7848</v>
      </c>
      <c r="N4119" t="s">
        <v>7847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 t="s">
        <v>8499</v>
      </c>
      <c r="W4119" t="s">
        <v>1</v>
      </c>
      <c r="X4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19"/>
      <c r="Z4119"/>
      <c r="AA4119"/>
    </row>
    <row r="4120" spans="5:27" hidden="1">
      <c r="E4120" t="s">
        <v>8374</v>
      </c>
      <c r="F4120" s="20" t="s">
        <v>8490</v>
      </c>
      <c r="G4120" t="s">
        <v>1</v>
      </c>
      <c r="H4120" t="s">
        <v>0</v>
      </c>
      <c r="I4120" t="s">
        <v>8232</v>
      </c>
      <c r="J4120" t="s">
        <v>8233</v>
      </c>
      <c r="K4120">
        <v>269</v>
      </c>
      <c r="L4120">
        <v>269</v>
      </c>
      <c r="M4120" s="1" t="s">
        <v>114</v>
      </c>
      <c r="N4120" t="s">
        <v>115</v>
      </c>
      <c r="O4120" s="2">
        <v>0</v>
      </c>
      <c r="P4120" s="2">
        <v>0</v>
      </c>
      <c r="Q4120" s="2">
        <v>14.89</v>
      </c>
      <c r="R4120" s="2">
        <v>1.9357000000000002</v>
      </c>
      <c r="S4120" s="2">
        <v>0</v>
      </c>
      <c r="T4120" s="2">
        <v>0</v>
      </c>
      <c r="U4120" s="2">
        <v>16.825700000000001</v>
      </c>
      <c r="V4120" s="2" t="s">
        <v>8499</v>
      </c>
      <c r="W4120" t="s">
        <v>1</v>
      </c>
      <c r="X4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0"/>
      <c r="Z4120"/>
      <c r="AA4120"/>
    </row>
    <row r="4121" spans="5:27" hidden="1">
      <c r="E4121" t="s">
        <v>8374</v>
      </c>
      <c r="F4121" s="20" t="s">
        <v>8490</v>
      </c>
      <c r="G4121" t="s">
        <v>1</v>
      </c>
      <c r="H4121" t="s">
        <v>0</v>
      </c>
      <c r="I4121" t="s">
        <v>8232</v>
      </c>
      <c r="J4121" t="s">
        <v>8233</v>
      </c>
      <c r="K4121">
        <v>268</v>
      </c>
      <c r="L4121">
        <v>268</v>
      </c>
      <c r="M4121" s="1" t="s">
        <v>114</v>
      </c>
      <c r="N4121" t="s">
        <v>115</v>
      </c>
      <c r="O4121" s="2">
        <v>0</v>
      </c>
      <c r="P4121" s="2">
        <v>0</v>
      </c>
      <c r="Q4121" s="2">
        <v>20.13</v>
      </c>
      <c r="R4121" s="2">
        <v>2.6168999999999998</v>
      </c>
      <c r="S4121" s="2">
        <v>0</v>
      </c>
      <c r="T4121" s="2">
        <v>0</v>
      </c>
      <c r="U4121" s="2">
        <v>22.7469</v>
      </c>
      <c r="V4121" s="2" t="s">
        <v>8499</v>
      </c>
      <c r="W4121" t="s">
        <v>1</v>
      </c>
      <c r="X4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1"/>
      <c r="Z4121"/>
      <c r="AA4121"/>
    </row>
    <row r="4122" spans="5:27" hidden="1">
      <c r="E4122" t="s">
        <v>8374</v>
      </c>
      <c r="F4122" s="20" t="s">
        <v>8490</v>
      </c>
      <c r="G4122" t="s">
        <v>1</v>
      </c>
      <c r="H4122" t="s">
        <v>0</v>
      </c>
      <c r="I4122" t="s">
        <v>8232</v>
      </c>
      <c r="J4122" t="s">
        <v>8233</v>
      </c>
      <c r="K4122">
        <v>267</v>
      </c>
      <c r="L4122">
        <v>267</v>
      </c>
      <c r="M4122" s="1" t="s">
        <v>114</v>
      </c>
      <c r="N4122" t="s">
        <v>115</v>
      </c>
      <c r="O4122" s="2">
        <v>0</v>
      </c>
      <c r="P4122" s="2">
        <v>0</v>
      </c>
      <c r="Q4122" s="2">
        <v>20.13</v>
      </c>
      <c r="R4122" s="2">
        <v>2.6168999999999998</v>
      </c>
      <c r="S4122" s="2">
        <v>0</v>
      </c>
      <c r="T4122" s="2">
        <v>0</v>
      </c>
      <c r="U4122" s="2">
        <v>22.7469</v>
      </c>
      <c r="V4122" s="2" t="s">
        <v>8499</v>
      </c>
      <c r="W4122" t="s">
        <v>1</v>
      </c>
      <c r="X4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2"/>
      <c r="Z4122"/>
      <c r="AA4122"/>
    </row>
    <row r="4123" spans="5:27" hidden="1">
      <c r="E4123" t="s">
        <v>8374</v>
      </c>
      <c r="F4123" s="20" t="s">
        <v>8490</v>
      </c>
      <c r="G4123" t="s">
        <v>1</v>
      </c>
      <c r="H4123" t="s">
        <v>0</v>
      </c>
      <c r="I4123" t="s">
        <v>8232</v>
      </c>
      <c r="J4123" t="s">
        <v>8233</v>
      </c>
      <c r="K4123">
        <v>266</v>
      </c>
      <c r="L4123">
        <v>266</v>
      </c>
      <c r="M4123" s="1" t="s">
        <v>645</v>
      </c>
      <c r="N4123" t="s">
        <v>646</v>
      </c>
      <c r="O4123" s="2">
        <v>0</v>
      </c>
      <c r="P4123" s="2">
        <v>0</v>
      </c>
      <c r="Q4123" s="2">
        <v>13.27</v>
      </c>
      <c r="R4123" s="2">
        <v>1.7251000000000001</v>
      </c>
      <c r="S4123" s="2">
        <v>0</v>
      </c>
      <c r="T4123" s="2">
        <v>0</v>
      </c>
      <c r="U4123" s="2">
        <v>14.995099999999999</v>
      </c>
      <c r="V4123" s="2" t="s">
        <v>8499</v>
      </c>
      <c r="W4123" t="s">
        <v>1</v>
      </c>
      <c r="X4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3"/>
      <c r="Z4123"/>
      <c r="AA4123"/>
    </row>
    <row r="4124" spans="5:27" hidden="1">
      <c r="E4124" t="s">
        <v>8374</v>
      </c>
      <c r="F4124" s="20" t="s">
        <v>8490</v>
      </c>
      <c r="G4124" t="s">
        <v>1</v>
      </c>
      <c r="H4124" t="s">
        <v>0</v>
      </c>
      <c r="I4124" t="s">
        <v>8232</v>
      </c>
      <c r="J4124" t="s">
        <v>8233</v>
      </c>
      <c r="K4124">
        <v>265</v>
      </c>
      <c r="L4124">
        <v>265</v>
      </c>
      <c r="M4124" s="1" t="s">
        <v>114</v>
      </c>
      <c r="N4124" t="s">
        <v>115</v>
      </c>
      <c r="O4124" s="2">
        <v>0</v>
      </c>
      <c r="P4124" s="2">
        <v>0</v>
      </c>
      <c r="Q4124" s="2">
        <v>3.19</v>
      </c>
      <c r="R4124" s="2">
        <v>0.41470000000000001</v>
      </c>
      <c r="S4124" s="2">
        <v>0</v>
      </c>
      <c r="T4124" s="2">
        <v>0</v>
      </c>
      <c r="U4124" s="2">
        <v>3.6046999999999998</v>
      </c>
      <c r="V4124" s="2" t="s">
        <v>8499</v>
      </c>
      <c r="W4124" t="s">
        <v>1</v>
      </c>
      <c r="X4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4"/>
      <c r="Z4124"/>
      <c r="AA4124"/>
    </row>
    <row r="4125" spans="5:27" hidden="1">
      <c r="E4125" t="s">
        <v>8374</v>
      </c>
      <c r="F4125" s="20" t="s">
        <v>8489</v>
      </c>
      <c r="G4125" t="s">
        <v>1</v>
      </c>
      <c r="H4125" t="s">
        <v>0</v>
      </c>
      <c r="I4125" t="s">
        <v>8232</v>
      </c>
      <c r="J4125" t="s">
        <v>8233</v>
      </c>
      <c r="K4125">
        <v>264</v>
      </c>
      <c r="L4125">
        <v>264</v>
      </c>
      <c r="M4125" s="1" t="s">
        <v>114</v>
      </c>
      <c r="N4125" t="s">
        <v>115</v>
      </c>
      <c r="O4125" s="2">
        <v>0</v>
      </c>
      <c r="P4125" s="2">
        <v>0</v>
      </c>
      <c r="Q4125" s="2">
        <v>14.12</v>
      </c>
      <c r="R4125" s="2">
        <v>1.8355999999999999</v>
      </c>
      <c r="S4125" s="2">
        <v>0</v>
      </c>
      <c r="T4125" s="2">
        <v>0</v>
      </c>
      <c r="U4125" s="2">
        <v>15.955599999999999</v>
      </c>
      <c r="V4125" s="2" t="s">
        <v>8499</v>
      </c>
      <c r="W4125" t="s">
        <v>1</v>
      </c>
      <c r="X4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5"/>
      <c r="Z4125"/>
      <c r="AA4125"/>
    </row>
    <row r="4126" spans="5:27" hidden="1">
      <c r="E4126" t="s">
        <v>8374</v>
      </c>
      <c r="F4126" s="20" t="s">
        <v>8489</v>
      </c>
      <c r="G4126" t="s">
        <v>1</v>
      </c>
      <c r="H4126" t="s">
        <v>0</v>
      </c>
      <c r="I4126" t="s">
        <v>8232</v>
      </c>
      <c r="J4126" t="s">
        <v>8233</v>
      </c>
      <c r="K4126">
        <v>263</v>
      </c>
      <c r="L4126">
        <v>263</v>
      </c>
      <c r="M4126" s="1" t="s">
        <v>7848</v>
      </c>
      <c r="N4126" t="s">
        <v>7847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 t="s">
        <v>8499</v>
      </c>
      <c r="W4126" t="s">
        <v>1</v>
      </c>
      <c r="X4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6"/>
      <c r="Z4126"/>
      <c r="AA4126"/>
    </row>
    <row r="4127" spans="5:27" hidden="1">
      <c r="E4127" t="s">
        <v>8374</v>
      </c>
      <c r="F4127" s="20" t="s">
        <v>8489</v>
      </c>
      <c r="G4127" t="s">
        <v>1</v>
      </c>
      <c r="H4127" t="s">
        <v>0</v>
      </c>
      <c r="I4127" t="s">
        <v>8232</v>
      </c>
      <c r="J4127" t="s">
        <v>8233</v>
      </c>
      <c r="K4127">
        <v>262</v>
      </c>
      <c r="L4127">
        <v>262</v>
      </c>
      <c r="M4127" s="1" t="s">
        <v>114</v>
      </c>
      <c r="N4127" t="s">
        <v>115</v>
      </c>
      <c r="O4127" s="2">
        <v>0</v>
      </c>
      <c r="P4127" s="2">
        <v>0</v>
      </c>
      <c r="Q4127" s="2">
        <v>75.77</v>
      </c>
      <c r="R4127" s="2">
        <v>9.8500999999999994</v>
      </c>
      <c r="S4127" s="2">
        <v>0</v>
      </c>
      <c r="T4127" s="2">
        <v>0</v>
      </c>
      <c r="U4127" s="2">
        <v>85.620099999999994</v>
      </c>
      <c r="V4127" s="2" t="s">
        <v>8499</v>
      </c>
      <c r="W4127" t="s">
        <v>1</v>
      </c>
      <c r="X4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7"/>
      <c r="Z4127"/>
      <c r="AA4127"/>
    </row>
    <row r="4128" spans="5:27" hidden="1">
      <c r="E4128" t="s">
        <v>8374</v>
      </c>
      <c r="F4128" s="20" t="s">
        <v>8489</v>
      </c>
      <c r="G4128" t="s">
        <v>1</v>
      </c>
      <c r="H4128" t="s">
        <v>0</v>
      </c>
      <c r="I4128" t="s">
        <v>8232</v>
      </c>
      <c r="J4128" t="s">
        <v>8233</v>
      </c>
      <c r="K4128">
        <v>261</v>
      </c>
      <c r="L4128">
        <v>261</v>
      </c>
      <c r="M4128" s="1" t="s">
        <v>114</v>
      </c>
      <c r="N4128" t="s">
        <v>115</v>
      </c>
      <c r="O4128" s="2">
        <v>0</v>
      </c>
      <c r="P4128" s="2">
        <v>0</v>
      </c>
      <c r="Q4128" s="2">
        <v>75.77</v>
      </c>
      <c r="R4128" s="2">
        <v>9.8500999999999994</v>
      </c>
      <c r="S4128" s="2">
        <v>0</v>
      </c>
      <c r="T4128" s="2">
        <v>0</v>
      </c>
      <c r="U4128" s="2">
        <v>85.620099999999994</v>
      </c>
      <c r="V4128" s="2" t="s">
        <v>8499</v>
      </c>
      <c r="W4128" t="s">
        <v>1</v>
      </c>
      <c r="X4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8"/>
      <c r="Z4128"/>
      <c r="AA4128"/>
    </row>
    <row r="4129" spans="5:27" hidden="1">
      <c r="E4129" t="s">
        <v>8374</v>
      </c>
      <c r="F4129" s="20" t="s">
        <v>8489</v>
      </c>
      <c r="G4129" t="s">
        <v>1</v>
      </c>
      <c r="H4129" t="s">
        <v>0</v>
      </c>
      <c r="I4129" t="s">
        <v>8232</v>
      </c>
      <c r="J4129" t="s">
        <v>8233</v>
      </c>
      <c r="K4129">
        <v>260</v>
      </c>
      <c r="L4129">
        <v>260</v>
      </c>
      <c r="M4129" s="1" t="s">
        <v>7848</v>
      </c>
      <c r="N4129" t="s">
        <v>7847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 t="s">
        <v>8499</v>
      </c>
      <c r="W4129" t="s">
        <v>1</v>
      </c>
      <c r="X4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29"/>
      <c r="Z4129"/>
      <c r="AA4129"/>
    </row>
    <row r="4130" spans="5:27" hidden="1">
      <c r="E4130" t="s">
        <v>8374</v>
      </c>
      <c r="F4130" s="20" t="s">
        <v>8489</v>
      </c>
      <c r="G4130" t="s">
        <v>1</v>
      </c>
      <c r="H4130" t="s">
        <v>0</v>
      </c>
      <c r="I4130" t="s">
        <v>8232</v>
      </c>
      <c r="J4130" t="s">
        <v>8233</v>
      </c>
      <c r="K4130">
        <v>259</v>
      </c>
      <c r="L4130">
        <v>259</v>
      </c>
      <c r="M4130" s="1" t="s">
        <v>114</v>
      </c>
      <c r="N4130" t="s">
        <v>115</v>
      </c>
      <c r="O4130" s="2">
        <v>0</v>
      </c>
      <c r="P4130" s="2">
        <v>0</v>
      </c>
      <c r="Q4130" s="2">
        <v>16.8</v>
      </c>
      <c r="R4130" s="2">
        <v>2.1840000000000002</v>
      </c>
      <c r="S4130" s="2">
        <v>0</v>
      </c>
      <c r="T4130" s="2">
        <v>0</v>
      </c>
      <c r="U4130" s="2">
        <v>18.984000000000002</v>
      </c>
      <c r="V4130" s="2" t="s">
        <v>8499</v>
      </c>
      <c r="W4130" t="s">
        <v>1</v>
      </c>
      <c r="X4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0"/>
      <c r="Z4130"/>
      <c r="AA4130"/>
    </row>
    <row r="4131" spans="5:27" hidden="1">
      <c r="E4131" t="s">
        <v>8374</v>
      </c>
      <c r="F4131" s="20" t="s">
        <v>8450</v>
      </c>
      <c r="G4131" t="s">
        <v>1</v>
      </c>
      <c r="H4131" t="s">
        <v>0</v>
      </c>
      <c r="I4131" t="s">
        <v>8232</v>
      </c>
      <c r="J4131" t="s">
        <v>8233</v>
      </c>
      <c r="K4131">
        <v>258</v>
      </c>
      <c r="L4131">
        <v>258</v>
      </c>
      <c r="M4131" s="1" t="s">
        <v>1360</v>
      </c>
      <c r="N4131" t="s">
        <v>1361</v>
      </c>
      <c r="O4131" s="2">
        <v>0</v>
      </c>
      <c r="P4131" s="2">
        <v>0</v>
      </c>
      <c r="Q4131" s="2">
        <v>62.64</v>
      </c>
      <c r="R4131" s="2">
        <v>8.1432000000000002</v>
      </c>
      <c r="S4131" s="2">
        <v>0</v>
      </c>
      <c r="T4131" s="2">
        <v>0</v>
      </c>
      <c r="U4131" s="2">
        <v>70.783199999999994</v>
      </c>
      <c r="V4131" s="2" t="s">
        <v>8499</v>
      </c>
      <c r="W4131" t="s">
        <v>1</v>
      </c>
      <c r="X4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1"/>
      <c r="Z4131"/>
      <c r="AA4131"/>
    </row>
    <row r="4132" spans="5:27" hidden="1">
      <c r="E4132" t="s">
        <v>8374</v>
      </c>
      <c r="F4132" s="20" t="s">
        <v>8450</v>
      </c>
      <c r="G4132" t="s">
        <v>1</v>
      </c>
      <c r="H4132" t="s">
        <v>0</v>
      </c>
      <c r="I4132" t="s">
        <v>8232</v>
      </c>
      <c r="J4132" t="s">
        <v>8233</v>
      </c>
      <c r="K4132">
        <v>257</v>
      </c>
      <c r="L4132">
        <v>257</v>
      </c>
      <c r="M4132" s="1" t="s">
        <v>7848</v>
      </c>
      <c r="N4132" t="s">
        <v>7847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 t="s">
        <v>8499</v>
      </c>
      <c r="W4132" t="s">
        <v>1</v>
      </c>
      <c r="X4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2"/>
      <c r="Z4132"/>
      <c r="AA4132"/>
    </row>
    <row r="4133" spans="5:27" hidden="1">
      <c r="E4133" t="s">
        <v>8374</v>
      </c>
      <c r="F4133" s="20" t="s">
        <v>8450</v>
      </c>
      <c r="G4133" t="s">
        <v>1</v>
      </c>
      <c r="H4133" t="s">
        <v>0</v>
      </c>
      <c r="I4133" t="s">
        <v>8232</v>
      </c>
      <c r="J4133" t="s">
        <v>8233</v>
      </c>
      <c r="K4133">
        <v>256</v>
      </c>
      <c r="L4133">
        <v>256</v>
      </c>
      <c r="M4133" s="1" t="s">
        <v>1480</v>
      </c>
      <c r="N4133" t="s">
        <v>8100</v>
      </c>
      <c r="O4133" s="2">
        <v>0</v>
      </c>
      <c r="P4133" s="2">
        <v>0</v>
      </c>
      <c r="Q4133" s="2">
        <v>36.229999999999997</v>
      </c>
      <c r="R4133" s="2">
        <v>4.7099000000000002</v>
      </c>
      <c r="S4133" s="2">
        <v>0</v>
      </c>
      <c r="T4133" s="2">
        <v>0</v>
      </c>
      <c r="U4133" s="2">
        <v>40.939899999999994</v>
      </c>
      <c r="V4133" s="2" t="s">
        <v>8499</v>
      </c>
      <c r="W4133" t="s">
        <v>1</v>
      </c>
      <c r="X4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3"/>
      <c r="Z4133"/>
      <c r="AA4133"/>
    </row>
    <row r="4134" spans="5:27" hidden="1">
      <c r="E4134" t="s">
        <v>8374</v>
      </c>
      <c r="F4134" s="20" t="s">
        <v>8450</v>
      </c>
      <c r="G4134" t="s">
        <v>1</v>
      </c>
      <c r="H4134" t="s">
        <v>0</v>
      </c>
      <c r="I4134" t="s">
        <v>8232</v>
      </c>
      <c r="J4134" t="s">
        <v>8233</v>
      </c>
      <c r="K4134">
        <v>255</v>
      </c>
      <c r="L4134">
        <v>255</v>
      </c>
      <c r="M4134" s="1" t="s">
        <v>114</v>
      </c>
      <c r="N4134" t="s">
        <v>115</v>
      </c>
      <c r="O4134" s="2">
        <v>0</v>
      </c>
      <c r="P4134" s="2">
        <v>0</v>
      </c>
      <c r="Q4134" s="2">
        <v>64.900000000000006</v>
      </c>
      <c r="R4134" s="2">
        <v>8.4370000000000012</v>
      </c>
      <c r="S4134" s="2">
        <v>0</v>
      </c>
      <c r="T4134" s="2">
        <v>0</v>
      </c>
      <c r="U4134" s="2">
        <v>73.337000000000003</v>
      </c>
      <c r="V4134" s="2" t="s">
        <v>8499</v>
      </c>
      <c r="W4134" t="s">
        <v>1</v>
      </c>
      <c r="X4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4"/>
      <c r="Z4134"/>
      <c r="AA4134"/>
    </row>
    <row r="4135" spans="5:27" hidden="1">
      <c r="E4135" t="s">
        <v>8374</v>
      </c>
      <c r="F4135" s="20" t="s">
        <v>8468</v>
      </c>
      <c r="G4135" t="s">
        <v>1</v>
      </c>
      <c r="H4135" t="s">
        <v>0</v>
      </c>
      <c r="I4135" t="s">
        <v>8232</v>
      </c>
      <c r="J4135" t="s">
        <v>8233</v>
      </c>
      <c r="K4135">
        <v>254</v>
      </c>
      <c r="L4135">
        <v>254</v>
      </c>
      <c r="M4135" s="1" t="s">
        <v>114</v>
      </c>
      <c r="N4135" t="s">
        <v>115</v>
      </c>
      <c r="O4135" s="2">
        <v>0</v>
      </c>
      <c r="P4135" s="2">
        <v>0</v>
      </c>
      <c r="Q4135" s="2">
        <v>90.16</v>
      </c>
      <c r="R4135" s="2">
        <v>11.720800000000001</v>
      </c>
      <c r="S4135" s="2">
        <v>0</v>
      </c>
      <c r="T4135" s="2">
        <v>0</v>
      </c>
      <c r="U4135" s="2">
        <v>101.88079999999999</v>
      </c>
      <c r="V4135" s="2" t="s">
        <v>8499</v>
      </c>
      <c r="W4135" t="s">
        <v>1</v>
      </c>
      <c r="X4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5"/>
      <c r="Z4135"/>
      <c r="AA4135"/>
    </row>
    <row r="4136" spans="5:27" hidden="1">
      <c r="E4136" t="s">
        <v>8374</v>
      </c>
      <c r="F4136" s="20" t="s">
        <v>8468</v>
      </c>
      <c r="G4136" t="s">
        <v>1</v>
      </c>
      <c r="H4136" t="s">
        <v>0</v>
      </c>
      <c r="I4136" t="s">
        <v>8232</v>
      </c>
      <c r="J4136" t="s">
        <v>8233</v>
      </c>
      <c r="K4136">
        <v>253</v>
      </c>
      <c r="L4136">
        <v>253</v>
      </c>
      <c r="M4136" s="1" t="s">
        <v>114</v>
      </c>
      <c r="N4136" t="s">
        <v>115</v>
      </c>
      <c r="O4136" s="2">
        <v>0</v>
      </c>
      <c r="P4136" s="2">
        <v>0</v>
      </c>
      <c r="Q4136" s="2">
        <v>8.5299999999999994</v>
      </c>
      <c r="R4136" s="2">
        <v>1.1089</v>
      </c>
      <c r="S4136" s="2">
        <v>0</v>
      </c>
      <c r="T4136" s="2">
        <v>0</v>
      </c>
      <c r="U4136" s="2">
        <v>9.6388999999999996</v>
      </c>
      <c r="V4136" s="2" t="s">
        <v>8499</v>
      </c>
      <c r="W4136" t="s">
        <v>1</v>
      </c>
      <c r="X4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6"/>
      <c r="Z4136"/>
      <c r="AA4136"/>
    </row>
    <row r="4137" spans="5:27" hidden="1">
      <c r="E4137" t="s">
        <v>8374</v>
      </c>
      <c r="F4137" s="20" t="s">
        <v>8468</v>
      </c>
      <c r="G4137" t="s">
        <v>1</v>
      </c>
      <c r="H4137" t="s">
        <v>0</v>
      </c>
      <c r="I4137" t="s">
        <v>7864</v>
      </c>
      <c r="J4137" t="s">
        <v>8231</v>
      </c>
      <c r="K4137">
        <v>252</v>
      </c>
      <c r="L4137">
        <v>252</v>
      </c>
      <c r="M4137" s="1" t="s">
        <v>114</v>
      </c>
      <c r="N4137" t="s">
        <v>115</v>
      </c>
      <c r="O4137" s="2">
        <v>0</v>
      </c>
      <c r="P4137" s="2">
        <v>0</v>
      </c>
      <c r="Q4137" s="2">
        <v>29.13</v>
      </c>
      <c r="R4137" s="2">
        <v>3.7869000000000002</v>
      </c>
      <c r="S4137" s="2">
        <v>0</v>
      </c>
      <c r="T4137" s="2">
        <v>0</v>
      </c>
      <c r="U4137" s="2">
        <v>32.916899999999998</v>
      </c>
      <c r="V4137" s="2" t="s">
        <v>8499</v>
      </c>
      <c r="W4137" t="s">
        <v>1</v>
      </c>
      <c r="X4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7"/>
      <c r="Z4137"/>
      <c r="AA4137"/>
    </row>
    <row r="4138" spans="5:27" hidden="1">
      <c r="E4138" t="s">
        <v>8374</v>
      </c>
      <c r="F4138" s="20" t="s">
        <v>8375</v>
      </c>
      <c r="G4138" t="s">
        <v>1</v>
      </c>
      <c r="H4138" t="s">
        <v>0</v>
      </c>
      <c r="I4138" t="s">
        <v>7864</v>
      </c>
      <c r="J4138" t="s">
        <v>8231</v>
      </c>
      <c r="K4138">
        <v>1652</v>
      </c>
      <c r="L4138">
        <v>1652</v>
      </c>
      <c r="M4138" s="1" t="s">
        <v>7985</v>
      </c>
      <c r="N4138" t="s">
        <v>8767</v>
      </c>
      <c r="O4138" s="2">
        <v>0</v>
      </c>
      <c r="P4138" s="2">
        <v>0</v>
      </c>
      <c r="Q4138" s="2">
        <v>99.59</v>
      </c>
      <c r="R4138" s="2">
        <v>12.946700000000002</v>
      </c>
      <c r="S4138" s="2">
        <v>0</v>
      </c>
      <c r="T4138" s="2">
        <v>0</v>
      </c>
      <c r="U4138" s="2">
        <v>112.53670000000001</v>
      </c>
      <c r="V4138" s="2" t="s">
        <v>8499</v>
      </c>
      <c r="W4138" t="s">
        <v>1</v>
      </c>
      <c r="X4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8"/>
      <c r="Z4138"/>
      <c r="AA4138"/>
    </row>
    <row r="4139" spans="5:27" hidden="1">
      <c r="E4139" t="s">
        <v>8374</v>
      </c>
      <c r="F4139" s="20" t="s">
        <v>8375</v>
      </c>
      <c r="G4139" t="s">
        <v>1</v>
      </c>
      <c r="H4139" t="s">
        <v>0</v>
      </c>
      <c r="I4139" t="s">
        <v>7864</v>
      </c>
      <c r="J4139" t="s">
        <v>8231</v>
      </c>
      <c r="K4139">
        <v>1651</v>
      </c>
      <c r="L4139">
        <v>1651</v>
      </c>
      <c r="M4139" s="1" t="s">
        <v>7985</v>
      </c>
      <c r="N4139" t="s">
        <v>8767</v>
      </c>
      <c r="O4139" s="2">
        <v>0</v>
      </c>
      <c r="P4139" s="2">
        <v>0</v>
      </c>
      <c r="Q4139" s="2">
        <v>828.6</v>
      </c>
      <c r="R4139" s="2">
        <v>107.718</v>
      </c>
      <c r="S4139" s="2">
        <v>0</v>
      </c>
      <c r="T4139" s="2">
        <v>0</v>
      </c>
      <c r="U4139" s="2">
        <v>936.31799999999998</v>
      </c>
      <c r="V4139" s="2" t="s">
        <v>8499</v>
      </c>
      <c r="W4139" t="s">
        <v>1</v>
      </c>
      <c r="X4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39"/>
      <c r="Z4139"/>
      <c r="AA4139"/>
    </row>
    <row r="4140" spans="5:27" hidden="1">
      <c r="E4140" t="s">
        <v>8374</v>
      </c>
      <c r="F4140" s="20" t="s">
        <v>8375</v>
      </c>
      <c r="G4140" t="s">
        <v>1</v>
      </c>
      <c r="H4140" t="s">
        <v>0</v>
      </c>
      <c r="I4140" t="s">
        <v>7864</v>
      </c>
      <c r="J4140" t="s">
        <v>8231</v>
      </c>
      <c r="K4140">
        <v>1650</v>
      </c>
      <c r="L4140">
        <v>1650</v>
      </c>
      <c r="M4140" s="1" t="s">
        <v>7985</v>
      </c>
      <c r="N4140" t="s">
        <v>8767</v>
      </c>
      <c r="O4140" s="2">
        <v>0</v>
      </c>
      <c r="P4140" s="2">
        <v>0</v>
      </c>
      <c r="Q4140" s="2">
        <v>234.97</v>
      </c>
      <c r="R4140" s="2">
        <v>30.546099999999999</v>
      </c>
      <c r="S4140" s="2">
        <v>0</v>
      </c>
      <c r="T4140" s="2">
        <v>0</v>
      </c>
      <c r="U4140" s="2">
        <v>265.51609999999999</v>
      </c>
      <c r="V4140" s="2" t="s">
        <v>8499</v>
      </c>
      <c r="W4140" t="s">
        <v>1</v>
      </c>
      <c r="X4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0"/>
      <c r="Z4140"/>
      <c r="AA4140"/>
    </row>
    <row r="4141" spans="5:27" hidden="1">
      <c r="E4141" t="s">
        <v>8374</v>
      </c>
      <c r="F4141" s="20" t="s">
        <v>8375</v>
      </c>
      <c r="G4141" t="s">
        <v>1</v>
      </c>
      <c r="H4141" t="s">
        <v>0</v>
      </c>
      <c r="I4141" t="s">
        <v>7864</v>
      </c>
      <c r="J4141" t="s">
        <v>8231</v>
      </c>
      <c r="K4141">
        <v>1649</v>
      </c>
      <c r="L4141">
        <v>1649</v>
      </c>
      <c r="M4141" s="1" t="s">
        <v>7985</v>
      </c>
      <c r="N4141" t="s">
        <v>8767</v>
      </c>
      <c r="O4141" s="2">
        <v>0</v>
      </c>
      <c r="P4141" s="2">
        <v>0</v>
      </c>
      <c r="Q4141" s="2">
        <v>739.13</v>
      </c>
      <c r="R4141" s="2">
        <v>96.0869</v>
      </c>
      <c r="S4141" s="2">
        <v>0</v>
      </c>
      <c r="T4141" s="2">
        <v>0</v>
      </c>
      <c r="U4141" s="2">
        <v>835.21690000000001</v>
      </c>
      <c r="V4141" s="2" t="s">
        <v>8499</v>
      </c>
      <c r="W4141" t="s">
        <v>1</v>
      </c>
      <c r="X4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1"/>
      <c r="Z4141"/>
      <c r="AA4141"/>
    </row>
    <row r="4142" spans="5:27" hidden="1">
      <c r="E4142" t="s">
        <v>8374</v>
      </c>
      <c r="F4142" s="20" t="s">
        <v>8375</v>
      </c>
      <c r="G4142" t="s">
        <v>1</v>
      </c>
      <c r="H4142" t="s">
        <v>0</v>
      </c>
      <c r="I4142" t="s">
        <v>7864</v>
      </c>
      <c r="J4142" t="s">
        <v>8231</v>
      </c>
      <c r="K4142">
        <v>1648</v>
      </c>
      <c r="L4142">
        <v>1648</v>
      </c>
      <c r="M4142" s="1" t="s">
        <v>7985</v>
      </c>
      <c r="N4142" t="s">
        <v>8767</v>
      </c>
      <c r="O4142" s="2">
        <v>0</v>
      </c>
      <c r="P4142" s="2">
        <v>0</v>
      </c>
      <c r="Q4142" s="2">
        <v>501.26</v>
      </c>
      <c r="R4142" s="2">
        <v>65.163799999999995</v>
      </c>
      <c r="S4142" s="2">
        <v>0</v>
      </c>
      <c r="T4142" s="2">
        <v>0</v>
      </c>
      <c r="U4142" s="2">
        <v>566.42380000000003</v>
      </c>
      <c r="V4142" s="2" t="s">
        <v>8499</v>
      </c>
      <c r="W4142" t="s">
        <v>1</v>
      </c>
      <c r="X4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2"/>
      <c r="Z4142"/>
      <c r="AA4142"/>
    </row>
    <row r="4143" spans="5:27" hidden="1">
      <c r="E4143" t="s">
        <v>8374</v>
      </c>
      <c r="F4143" s="20" t="s">
        <v>8375</v>
      </c>
      <c r="G4143" t="s">
        <v>1</v>
      </c>
      <c r="H4143" t="s">
        <v>0</v>
      </c>
      <c r="I4143" t="s">
        <v>7864</v>
      </c>
      <c r="J4143" t="s">
        <v>8231</v>
      </c>
      <c r="K4143">
        <v>1647</v>
      </c>
      <c r="L4143">
        <v>1647</v>
      </c>
      <c r="M4143" s="1" t="s">
        <v>7985</v>
      </c>
      <c r="N4143" t="s">
        <v>8767</v>
      </c>
      <c r="O4143" s="2">
        <v>0</v>
      </c>
      <c r="P4143" s="2">
        <v>0</v>
      </c>
      <c r="Q4143" s="2">
        <v>180.25</v>
      </c>
      <c r="R4143" s="2">
        <v>23.432500000000001</v>
      </c>
      <c r="S4143" s="2">
        <v>0</v>
      </c>
      <c r="T4143" s="2">
        <v>0</v>
      </c>
      <c r="U4143" s="2">
        <v>203.6825</v>
      </c>
      <c r="V4143" s="2" t="s">
        <v>8499</v>
      </c>
      <c r="W4143" t="s">
        <v>1</v>
      </c>
      <c r="X4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3"/>
      <c r="Z4143"/>
      <c r="AA4143"/>
    </row>
    <row r="4144" spans="5:27" hidden="1">
      <c r="E4144" t="s">
        <v>8374</v>
      </c>
      <c r="F4144" s="20" t="s">
        <v>8468</v>
      </c>
      <c r="G4144" t="s">
        <v>1</v>
      </c>
      <c r="H4144" t="s">
        <v>0</v>
      </c>
      <c r="I4144" t="s">
        <v>7864</v>
      </c>
      <c r="J4144" t="s">
        <v>8231</v>
      </c>
      <c r="K4144">
        <v>1646</v>
      </c>
      <c r="L4144">
        <v>1646</v>
      </c>
      <c r="M4144" s="1" t="s">
        <v>1350</v>
      </c>
      <c r="N4144" t="s">
        <v>1351</v>
      </c>
      <c r="O4144" s="2">
        <v>0</v>
      </c>
      <c r="P4144" s="2">
        <v>0</v>
      </c>
      <c r="Q4144" s="2">
        <v>32.18</v>
      </c>
      <c r="R4144" s="2">
        <v>4.1833999999999998</v>
      </c>
      <c r="S4144" s="2">
        <v>0</v>
      </c>
      <c r="T4144" s="2">
        <v>0</v>
      </c>
      <c r="U4144" s="2">
        <v>36.363399999999999</v>
      </c>
      <c r="V4144" s="2" t="s">
        <v>8499</v>
      </c>
      <c r="W4144" t="s">
        <v>1</v>
      </c>
      <c r="X4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4"/>
      <c r="Z4144"/>
      <c r="AA4144"/>
    </row>
    <row r="4145" spans="5:27" hidden="1">
      <c r="E4145" t="s">
        <v>8374</v>
      </c>
      <c r="F4145" s="20" t="s">
        <v>8468</v>
      </c>
      <c r="G4145" t="s">
        <v>1</v>
      </c>
      <c r="H4145" t="s">
        <v>0</v>
      </c>
      <c r="I4145" t="s">
        <v>7864</v>
      </c>
      <c r="J4145" t="s">
        <v>8231</v>
      </c>
      <c r="K4145">
        <v>1645</v>
      </c>
      <c r="L4145">
        <v>1645</v>
      </c>
      <c r="M4145" s="1" t="s">
        <v>7848</v>
      </c>
      <c r="N4145" t="s">
        <v>7847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 t="s">
        <v>8499</v>
      </c>
      <c r="W4145" t="s">
        <v>1</v>
      </c>
      <c r="X4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5"/>
      <c r="Z4145"/>
      <c r="AA4145"/>
    </row>
    <row r="4146" spans="5:27" hidden="1">
      <c r="E4146" t="s">
        <v>8374</v>
      </c>
      <c r="F4146" s="20" t="s">
        <v>8468</v>
      </c>
      <c r="G4146" t="s">
        <v>1</v>
      </c>
      <c r="H4146" t="s">
        <v>0</v>
      </c>
      <c r="I4146" t="s">
        <v>7864</v>
      </c>
      <c r="J4146" t="s">
        <v>8231</v>
      </c>
      <c r="K4146">
        <v>1644</v>
      </c>
      <c r="L4146">
        <v>1644</v>
      </c>
      <c r="M4146" s="1" t="s">
        <v>1354</v>
      </c>
      <c r="N4146" t="s">
        <v>1355</v>
      </c>
      <c r="O4146" s="2">
        <v>0</v>
      </c>
      <c r="P4146" s="2">
        <v>0</v>
      </c>
      <c r="Q4146" s="2">
        <v>110.6</v>
      </c>
      <c r="R4146" s="2">
        <v>14.378</v>
      </c>
      <c r="S4146" s="2">
        <v>0</v>
      </c>
      <c r="T4146" s="2">
        <v>0</v>
      </c>
      <c r="U4146" s="2">
        <v>124.97799999999999</v>
      </c>
      <c r="V4146" s="2" t="s">
        <v>8499</v>
      </c>
      <c r="W4146" t="s">
        <v>1</v>
      </c>
      <c r="X4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146"/>
      <c r="Z4146"/>
      <c r="AA4146"/>
    </row>
    <row r="4147" spans="5:27" hidden="1">
      <c r="E4147" t="s">
        <v>8374</v>
      </c>
      <c r="F4147" s="20" t="s">
        <v>8468</v>
      </c>
      <c r="G4147" t="s">
        <v>1</v>
      </c>
      <c r="H4147" t="s">
        <v>8228</v>
      </c>
      <c r="I4147" t="s">
        <v>8229</v>
      </c>
      <c r="J4147" t="s">
        <v>8230</v>
      </c>
      <c r="K4147">
        <v>265</v>
      </c>
      <c r="L4147">
        <v>265</v>
      </c>
      <c r="M4147" s="1" t="s">
        <v>550</v>
      </c>
      <c r="N4147" t="s">
        <v>551</v>
      </c>
      <c r="O4147" s="2">
        <v>0</v>
      </c>
      <c r="P4147" s="2">
        <v>0</v>
      </c>
      <c r="Q4147" s="2">
        <v>2</v>
      </c>
      <c r="R4147" s="2">
        <v>0.26</v>
      </c>
      <c r="S4147" s="2">
        <v>0</v>
      </c>
      <c r="T4147" s="2">
        <v>0</v>
      </c>
      <c r="U4147" s="2">
        <v>2.2599999999999998</v>
      </c>
      <c r="V4147" s="2" t="s">
        <v>8499</v>
      </c>
      <c r="W4147" t="s">
        <v>1</v>
      </c>
      <c r="X4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47"/>
      <c r="Z4147"/>
      <c r="AA4147"/>
    </row>
    <row r="4148" spans="5:27" hidden="1">
      <c r="E4148" t="s">
        <v>8374</v>
      </c>
      <c r="F4148" s="20" t="s">
        <v>8468</v>
      </c>
      <c r="G4148" t="s">
        <v>1</v>
      </c>
      <c r="H4148" t="s">
        <v>8228</v>
      </c>
      <c r="I4148" t="s">
        <v>8229</v>
      </c>
      <c r="J4148" t="s">
        <v>8230</v>
      </c>
      <c r="K4148">
        <v>264</v>
      </c>
      <c r="L4148">
        <v>264</v>
      </c>
      <c r="M4148" s="1" t="s">
        <v>550</v>
      </c>
      <c r="N4148" t="s">
        <v>551</v>
      </c>
      <c r="O4148" s="2">
        <v>0</v>
      </c>
      <c r="P4148" s="2">
        <v>0</v>
      </c>
      <c r="Q4148" s="2">
        <v>2</v>
      </c>
      <c r="R4148" s="2">
        <v>0.26</v>
      </c>
      <c r="S4148" s="2">
        <v>0</v>
      </c>
      <c r="T4148" s="2">
        <v>0</v>
      </c>
      <c r="U4148" s="2">
        <v>2.2599999999999998</v>
      </c>
      <c r="V4148" s="2" t="s">
        <v>8499</v>
      </c>
      <c r="W4148" t="s">
        <v>1</v>
      </c>
      <c r="X4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48"/>
      <c r="Z4148"/>
      <c r="AA4148"/>
    </row>
    <row r="4149" spans="5:27" hidden="1">
      <c r="E4149" t="s">
        <v>8374</v>
      </c>
      <c r="F4149" s="20" t="s">
        <v>8468</v>
      </c>
      <c r="G4149" t="s">
        <v>1</v>
      </c>
      <c r="H4149" t="s">
        <v>8228</v>
      </c>
      <c r="I4149" t="s">
        <v>8229</v>
      </c>
      <c r="J4149" t="s">
        <v>8230</v>
      </c>
      <c r="K4149">
        <v>263</v>
      </c>
      <c r="L4149">
        <v>263</v>
      </c>
      <c r="M4149" s="1" t="s">
        <v>550</v>
      </c>
      <c r="N4149" t="s">
        <v>551</v>
      </c>
      <c r="O4149" s="2">
        <v>0</v>
      </c>
      <c r="P4149" s="2">
        <v>0</v>
      </c>
      <c r="Q4149" s="2">
        <v>2</v>
      </c>
      <c r="R4149" s="2">
        <v>0.26</v>
      </c>
      <c r="S4149" s="2">
        <v>0</v>
      </c>
      <c r="T4149" s="2">
        <v>0</v>
      </c>
      <c r="U4149" s="2">
        <v>2.2599999999999998</v>
      </c>
      <c r="V4149" s="2" t="s">
        <v>8499</v>
      </c>
      <c r="W4149" t="s">
        <v>1</v>
      </c>
      <c r="X4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49"/>
      <c r="Z4149"/>
      <c r="AA4149"/>
    </row>
    <row r="4150" spans="5:27" hidden="1">
      <c r="E4150" t="s">
        <v>8374</v>
      </c>
      <c r="F4150" s="20" t="s">
        <v>8468</v>
      </c>
      <c r="G4150" t="s">
        <v>1</v>
      </c>
      <c r="H4150" t="s">
        <v>8228</v>
      </c>
      <c r="I4150" t="s">
        <v>8229</v>
      </c>
      <c r="J4150" t="s">
        <v>8230</v>
      </c>
      <c r="K4150">
        <v>262</v>
      </c>
      <c r="L4150">
        <v>262</v>
      </c>
      <c r="M4150" s="1"/>
      <c r="N4150" t="s">
        <v>332</v>
      </c>
      <c r="O4150" s="2">
        <v>0</v>
      </c>
      <c r="P4150" s="2">
        <v>0</v>
      </c>
      <c r="Q4150" s="2">
        <v>7.3</v>
      </c>
      <c r="R4150" s="2">
        <v>0.94899999999999995</v>
      </c>
      <c r="S4150" s="2">
        <v>0</v>
      </c>
      <c r="T4150" s="2">
        <v>0</v>
      </c>
      <c r="U4150" s="2">
        <v>8.2490000000000006</v>
      </c>
      <c r="V4150" s="2" t="s">
        <v>8428</v>
      </c>
      <c r="W4150" t="s">
        <v>1</v>
      </c>
      <c r="X4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0"/>
      <c r="Z4150"/>
      <c r="AA4150"/>
    </row>
    <row r="4151" spans="5:27" hidden="1">
      <c r="E4151" t="s">
        <v>8374</v>
      </c>
      <c r="F4151" s="20" t="s">
        <v>8468</v>
      </c>
      <c r="G4151" t="s">
        <v>1</v>
      </c>
      <c r="H4151" t="s">
        <v>8228</v>
      </c>
      <c r="I4151" t="s">
        <v>8229</v>
      </c>
      <c r="J4151" t="s">
        <v>8230</v>
      </c>
      <c r="K4151">
        <v>261</v>
      </c>
      <c r="L4151">
        <v>261</v>
      </c>
      <c r="M4151" s="1" t="s">
        <v>943</v>
      </c>
      <c r="N4151" t="s">
        <v>944</v>
      </c>
      <c r="O4151" s="2">
        <v>0</v>
      </c>
      <c r="P4151" s="2">
        <v>0</v>
      </c>
      <c r="Q4151" s="2">
        <v>15.4</v>
      </c>
      <c r="R4151" s="2">
        <v>2.0020000000000002</v>
      </c>
      <c r="S4151" s="2">
        <v>0</v>
      </c>
      <c r="T4151" s="2">
        <v>0</v>
      </c>
      <c r="U4151" s="2">
        <v>17.402000000000001</v>
      </c>
      <c r="V4151" s="2" t="s">
        <v>8499</v>
      </c>
      <c r="W4151" t="s">
        <v>1</v>
      </c>
      <c r="X4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1"/>
      <c r="Z4151"/>
      <c r="AA4151"/>
    </row>
    <row r="4152" spans="5:27" hidden="1">
      <c r="E4152" t="s">
        <v>8374</v>
      </c>
      <c r="F4152" s="20" t="s">
        <v>8468</v>
      </c>
      <c r="G4152" t="s">
        <v>1</v>
      </c>
      <c r="H4152" t="s">
        <v>8228</v>
      </c>
      <c r="I4152" t="s">
        <v>8229</v>
      </c>
      <c r="J4152" t="s">
        <v>8230</v>
      </c>
      <c r="K4152">
        <v>260</v>
      </c>
      <c r="L4152">
        <v>260</v>
      </c>
      <c r="M4152" s="1" t="s">
        <v>91</v>
      </c>
      <c r="N4152" t="s">
        <v>92</v>
      </c>
      <c r="O4152" s="2">
        <v>0</v>
      </c>
      <c r="P4152" s="2">
        <v>0</v>
      </c>
      <c r="Q4152" s="2">
        <v>5.5</v>
      </c>
      <c r="R4152" s="2">
        <v>0.71500000000000008</v>
      </c>
      <c r="S4152" s="2">
        <v>0</v>
      </c>
      <c r="T4152" s="2">
        <v>0</v>
      </c>
      <c r="U4152" s="2">
        <v>6.2149999999999999</v>
      </c>
      <c r="V4152" s="2" t="s">
        <v>8499</v>
      </c>
      <c r="W4152" t="s">
        <v>1</v>
      </c>
      <c r="X4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2"/>
      <c r="Z4152"/>
      <c r="AA4152"/>
    </row>
    <row r="4153" spans="5:27" hidden="1">
      <c r="E4153" t="s">
        <v>8374</v>
      </c>
      <c r="F4153" s="20" t="s">
        <v>8468</v>
      </c>
      <c r="G4153" t="s">
        <v>1</v>
      </c>
      <c r="H4153" t="s">
        <v>8228</v>
      </c>
      <c r="I4153" t="s">
        <v>8229</v>
      </c>
      <c r="J4153" t="s">
        <v>8230</v>
      </c>
      <c r="K4153">
        <v>259</v>
      </c>
      <c r="L4153">
        <v>259</v>
      </c>
      <c r="M4153" s="1" t="s">
        <v>546</v>
      </c>
      <c r="N4153" t="s">
        <v>547</v>
      </c>
      <c r="O4153" s="2">
        <v>0</v>
      </c>
      <c r="P4153" s="2">
        <v>0</v>
      </c>
      <c r="Q4153" s="2">
        <v>919.79</v>
      </c>
      <c r="R4153" s="2">
        <v>119.5727</v>
      </c>
      <c r="S4153" s="2">
        <v>0</v>
      </c>
      <c r="T4153" s="2">
        <v>0</v>
      </c>
      <c r="U4153" s="2">
        <v>1039.3626999999999</v>
      </c>
      <c r="V4153" s="2" t="s">
        <v>8499</v>
      </c>
      <c r="W4153" t="s">
        <v>1</v>
      </c>
      <c r="X4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3"/>
      <c r="Z4153"/>
      <c r="AA4153"/>
    </row>
    <row r="4154" spans="5:27" hidden="1">
      <c r="E4154" t="s">
        <v>8374</v>
      </c>
      <c r="F4154" s="20" t="s">
        <v>8468</v>
      </c>
      <c r="G4154" t="s">
        <v>1</v>
      </c>
      <c r="H4154" t="s">
        <v>8228</v>
      </c>
      <c r="I4154" t="s">
        <v>8229</v>
      </c>
      <c r="J4154" t="s">
        <v>8230</v>
      </c>
      <c r="K4154">
        <v>258</v>
      </c>
      <c r="L4154">
        <v>258</v>
      </c>
      <c r="M4154" s="1" t="s">
        <v>528</v>
      </c>
      <c r="N4154" t="s">
        <v>529</v>
      </c>
      <c r="O4154" s="2">
        <v>0</v>
      </c>
      <c r="P4154" s="2">
        <v>0</v>
      </c>
      <c r="Q4154" s="2">
        <v>323.75</v>
      </c>
      <c r="R4154" s="2">
        <v>42.087499999999999</v>
      </c>
      <c r="S4154" s="2">
        <v>0</v>
      </c>
      <c r="T4154" s="2">
        <v>0</v>
      </c>
      <c r="U4154" s="2">
        <v>365.83749999999998</v>
      </c>
      <c r="V4154" s="2" t="s">
        <v>8499</v>
      </c>
      <c r="W4154" t="s">
        <v>1</v>
      </c>
      <c r="X4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4"/>
      <c r="Z4154"/>
      <c r="AA4154"/>
    </row>
    <row r="4155" spans="5:27" hidden="1">
      <c r="E4155" t="s">
        <v>8374</v>
      </c>
      <c r="F4155" s="20" t="s">
        <v>8468</v>
      </c>
      <c r="G4155" t="s">
        <v>1</v>
      </c>
      <c r="H4155" t="s">
        <v>8228</v>
      </c>
      <c r="I4155" t="s">
        <v>8229</v>
      </c>
      <c r="J4155" t="s">
        <v>8230</v>
      </c>
      <c r="K4155">
        <v>257</v>
      </c>
      <c r="L4155">
        <v>257</v>
      </c>
      <c r="M4155" s="1" t="s">
        <v>8000</v>
      </c>
      <c r="N4155" t="s">
        <v>8001</v>
      </c>
      <c r="O4155" s="2">
        <v>0</v>
      </c>
      <c r="P4155" s="2">
        <v>0</v>
      </c>
      <c r="Q4155" s="2">
        <v>60</v>
      </c>
      <c r="R4155" s="2">
        <v>7.8000000000000007</v>
      </c>
      <c r="S4155" s="2">
        <v>0</v>
      </c>
      <c r="T4155" s="2">
        <v>0</v>
      </c>
      <c r="U4155" s="2">
        <v>67.8</v>
      </c>
      <c r="V4155" s="2" t="s">
        <v>8499</v>
      </c>
      <c r="W4155" t="s">
        <v>1</v>
      </c>
      <c r="X4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5"/>
      <c r="Z4155"/>
      <c r="AA4155"/>
    </row>
    <row r="4156" spans="5:27" hidden="1">
      <c r="E4156" t="s">
        <v>8374</v>
      </c>
      <c r="F4156" s="20" t="s">
        <v>8468</v>
      </c>
      <c r="G4156" t="s">
        <v>1</v>
      </c>
      <c r="H4156" t="s">
        <v>8228</v>
      </c>
      <c r="I4156" t="s">
        <v>8229</v>
      </c>
      <c r="J4156" t="s">
        <v>8230</v>
      </c>
      <c r="K4156">
        <v>256</v>
      </c>
      <c r="L4156">
        <v>256</v>
      </c>
      <c r="M4156" s="1" t="s">
        <v>227</v>
      </c>
      <c r="N4156" t="s">
        <v>228</v>
      </c>
      <c r="O4156" s="2">
        <v>0</v>
      </c>
      <c r="P4156" s="2">
        <v>0</v>
      </c>
      <c r="Q4156" s="2">
        <v>2.9</v>
      </c>
      <c r="R4156" s="2">
        <v>0.377</v>
      </c>
      <c r="S4156" s="2">
        <v>0</v>
      </c>
      <c r="T4156" s="2">
        <v>0</v>
      </c>
      <c r="U4156" s="2">
        <v>3.2770000000000001</v>
      </c>
      <c r="V4156" s="2" t="s">
        <v>8499</v>
      </c>
      <c r="W4156" t="s">
        <v>1</v>
      </c>
      <c r="X4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6"/>
      <c r="Z4156"/>
      <c r="AA4156"/>
    </row>
    <row r="4157" spans="5:27" hidden="1">
      <c r="E4157" t="s">
        <v>8374</v>
      </c>
      <c r="F4157" s="20" t="s">
        <v>8468</v>
      </c>
      <c r="G4157" t="s">
        <v>1</v>
      </c>
      <c r="H4157" t="s">
        <v>8228</v>
      </c>
      <c r="I4157" t="s">
        <v>8229</v>
      </c>
      <c r="J4157" t="s">
        <v>8230</v>
      </c>
      <c r="K4157">
        <v>255</v>
      </c>
      <c r="L4157">
        <v>255</v>
      </c>
      <c r="M4157" s="1" t="s">
        <v>459</v>
      </c>
      <c r="N4157" t="s">
        <v>460</v>
      </c>
      <c r="O4157" s="2">
        <v>0</v>
      </c>
      <c r="P4157" s="2">
        <v>0</v>
      </c>
      <c r="Q4157" s="2">
        <v>1061.81</v>
      </c>
      <c r="R4157" s="2">
        <v>138.03530000000001</v>
      </c>
      <c r="S4157" s="2">
        <v>0</v>
      </c>
      <c r="T4157" s="2">
        <v>0</v>
      </c>
      <c r="U4157" s="2">
        <v>1199.8453</v>
      </c>
      <c r="V4157" s="2" t="s">
        <v>8499</v>
      </c>
      <c r="W4157" t="s">
        <v>1</v>
      </c>
      <c r="X4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7"/>
      <c r="Z4157"/>
      <c r="AA4157"/>
    </row>
    <row r="4158" spans="5:27" hidden="1">
      <c r="E4158" t="s">
        <v>8374</v>
      </c>
      <c r="F4158" s="20" t="s">
        <v>8468</v>
      </c>
      <c r="G4158" t="s">
        <v>1</v>
      </c>
      <c r="H4158" t="s">
        <v>8228</v>
      </c>
      <c r="I4158" t="s">
        <v>8229</v>
      </c>
      <c r="J4158" t="s">
        <v>8230</v>
      </c>
      <c r="K4158">
        <v>254</v>
      </c>
      <c r="L4158">
        <v>254</v>
      </c>
      <c r="M4158" s="1" t="s">
        <v>7848</v>
      </c>
      <c r="N4158" t="s">
        <v>7847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 t="s">
        <v>8499</v>
      </c>
      <c r="W4158" t="s">
        <v>1</v>
      </c>
      <c r="X4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8"/>
      <c r="Z4158"/>
      <c r="AA4158"/>
    </row>
    <row r="4159" spans="5:27" hidden="1">
      <c r="E4159" t="s">
        <v>8374</v>
      </c>
      <c r="F4159" s="20" t="s">
        <v>8468</v>
      </c>
      <c r="G4159" t="s">
        <v>1</v>
      </c>
      <c r="H4159" t="s">
        <v>8228</v>
      </c>
      <c r="I4159" t="s">
        <v>8229</v>
      </c>
      <c r="J4159" t="s">
        <v>8230</v>
      </c>
      <c r="K4159">
        <v>253</v>
      </c>
      <c r="L4159">
        <v>253</v>
      </c>
      <c r="M4159" s="1" t="s">
        <v>183</v>
      </c>
      <c r="N4159" t="s">
        <v>184</v>
      </c>
      <c r="O4159" s="2">
        <v>0</v>
      </c>
      <c r="P4159" s="2">
        <v>0</v>
      </c>
      <c r="Q4159" s="2">
        <v>167.64</v>
      </c>
      <c r="R4159" s="2">
        <v>21.793199999999999</v>
      </c>
      <c r="S4159" s="2">
        <v>0</v>
      </c>
      <c r="T4159" s="2">
        <v>0</v>
      </c>
      <c r="U4159" s="2">
        <v>189.4332</v>
      </c>
      <c r="V4159" s="2" t="s">
        <v>8499</v>
      </c>
      <c r="W4159" t="s">
        <v>1</v>
      </c>
      <c r="X4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59"/>
      <c r="Z4159"/>
      <c r="AA4159"/>
    </row>
    <row r="4160" spans="5:27" hidden="1">
      <c r="E4160" t="s">
        <v>8374</v>
      </c>
      <c r="F4160" s="20" t="s">
        <v>8468</v>
      </c>
      <c r="G4160" t="s">
        <v>1</v>
      </c>
      <c r="H4160" t="s">
        <v>8228</v>
      </c>
      <c r="I4160" t="s">
        <v>8229</v>
      </c>
      <c r="J4160" t="s">
        <v>8230</v>
      </c>
      <c r="K4160">
        <v>252</v>
      </c>
      <c r="L4160">
        <v>252</v>
      </c>
      <c r="M4160" s="1" t="s">
        <v>550</v>
      </c>
      <c r="N4160" t="s">
        <v>551</v>
      </c>
      <c r="O4160" s="2">
        <v>0</v>
      </c>
      <c r="P4160" s="2">
        <v>0</v>
      </c>
      <c r="Q4160" s="2">
        <v>5.24</v>
      </c>
      <c r="R4160" s="2">
        <v>0.68120000000000003</v>
      </c>
      <c r="S4160" s="2">
        <v>0</v>
      </c>
      <c r="T4160" s="2">
        <v>0</v>
      </c>
      <c r="U4160" s="2">
        <v>5.9212000000000007</v>
      </c>
      <c r="V4160" s="2" t="s">
        <v>8499</v>
      </c>
      <c r="W4160" t="s">
        <v>1</v>
      </c>
      <c r="X4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0"/>
      <c r="Z4160"/>
      <c r="AA4160"/>
    </row>
    <row r="4161" spans="5:27" hidden="1">
      <c r="E4161" t="s">
        <v>8374</v>
      </c>
      <c r="F4161" s="20" t="s">
        <v>8468</v>
      </c>
      <c r="G4161" t="s">
        <v>1</v>
      </c>
      <c r="H4161" t="s">
        <v>8228</v>
      </c>
      <c r="I4161" t="s">
        <v>8229</v>
      </c>
      <c r="J4161" t="s">
        <v>8230</v>
      </c>
      <c r="K4161">
        <v>251</v>
      </c>
      <c r="L4161">
        <v>251</v>
      </c>
      <c r="M4161" s="1" t="s">
        <v>309</v>
      </c>
      <c r="N4161" t="s">
        <v>310</v>
      </c>
      <c r="O4161" s="2">
        <v>0</v>
      </c>
      <c r="P4161" s="2">
        <v>0</v>
      </c>
      <c r="Q4161" s="2">
        <v>1.51</v>
      </c>
      <c r="R4161" s="2">
        <v>0.1963</v>
      </c>
      <c r="S4161" s="2">
        <v>0</v>
      </c>
      <c r="T4161" s="2">
        <v>0</v>
      </c>
      <c r="U4161" s="2">
        <v>1.7062999999999999</v>
      </c>
      <c r="V4161" s="2" t="s">
        <v>8499</v>
      </c>
      <c r="W4161" t="s">
        <v>1</v>
      </c>
      <c r="X4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1"/>
      <c r="Z4161"/>
      <c r="AA4161"/>
    </row>
    <row r="4162" spans="5:27" hidden="1">
      <c r="E4162" t="s">
        <v>8374</v>
      </c>
      <c r="F4162" s="20" t="s">
        <v>8468</v>
      </c>
      <c r="G4162" t="s">
        <v>1</v>
      </c>
      <c r="H4162" t="s">
        <v>0</v>
      </c>
      <c r="I4162" t="s">
        <v>8338</v>
      </c>
      <c r="J4162" t="s">
        <v>8339</v>
      </c>
      <c r="K4162">
        <v>132</v>
      </c>
      <c r="L4162">
        <v>132</v>
      </c>
      <c r="M4162" s="1" t="s">
        <v>118</v>
      </c>
      <c r="N4162" t="s">
        <v>119</v>
      </c>
      <c r="O4162" s="2">
        <v>0</v>
      </c>
      <c r="P4162" s="2">
        <v>0</v>
      </c>
      <c r="Q4162" s="2">
        <v>161.38</v>
      </c>
      <c r="R4162" s="2">
        <v>20.979400000000002</v>
      </c>
      <c r="S4162" s="2">
        <v>0</v>
      </c>
      <c r="T4162" s="2">
        <v>0</v>
      </c>
      <c r="U4162" s="2">
        <v>182.35939999999999</v>
      </c>
      <c r="V4162" s="2" t="s">
        <v>8499</v>
      </c>
      <c r="W4162" t="s">
        <v>1</v>
      </c>
      <c r="X4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2"/>
      <c r="Z4162"/>
      <c r="AA4162"/>
    </row>
    <row r="4163" spans="5:27" hidden="1">
      <c r="E4163" t="s">
        <v>8374</v>
      </c>
      <c r="F4163" s="20" t="s">
        <v>8468</v>
      </c>
      <c r="G4163" t="s">
        <v>1</v>
      </c>
      <c r="H4163" t="s">
        <v>0</v>
      </c>
      <c r="I4163" t="s">
        <v>8338</v>
      </c>
      <c r="J4163" t="s">
        <v>8339</v>
      </c>
      <c r="K4163">
        <v>131</v>
      </c>
      <c r="L4163">
        <v>131</v>
      </c>
      <c r="M4163" s="1" t="s">
        <v>1182</v>
      </c>
      <c r="N4163" t="s">
        <v>1183</v>
      </c>
      <c r="O4163" s="2">
        <v>0</v>
      </c>
      <c r="P4163" s="2">
        <v>0</v>
      </c>
      <c r="Q4163" s="2">
        <v>77.47</v>
      </c>
      <c r="R4163" s="2">
        <v>10.071099999999999</v>
      </c>
      <c r="S4163" s="2">
        <v>0</v>
      </c>
      <c r="T4163" s="2">
        <v>0</v>
      </c>
      <c r="U4163" s="2">
        <v>87.5411</v>
      </c>
      <c r="V4163" s="2" t="s">
        <v>8499</v>
      </c>
      <c r="W4163" t="s">
        <v>1</v>
      </c>
      <c r="X4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3"/>
      <c r="Z4163"/>
      <c r="AA4163"/>
    </row>
    <row r="4164" spans="5:27" hidden="1">
      <c r="E4164" t="s">
        <v>8374</v>
      </c>
      <c r="F4164" s="20" t="s">
        <v>8468</v>
      </c>
      <c r="G4164" t="s">
        <v>1</v>
      </c>
      <c r="H4164" t="s">
        <v>0</v>
      </c>
      <c r="I4164" t="s">
        <v>8338</v>
      </c>
      <c r="J4164" t="s">
        <v>8339</v>
      </c>
      <c r="K4164">
        <v>130</v>
      </c>
      <c r="L4164">
        <v>130</v>
      </c>
      <c r="M4164" s="1" t="s">
        <v>1476</v>
      </c>
      <c r="N4164" t="s">
        <v>1477</v>
      </c>
      <c r="O4164" s="2">
        <v>0</v>
      </c>
      <c r="P4164" s="2">
        <v>0</v>
      </c>
      <c r="Q4164" s="2">
        <v>165.4</v>
      </c>
      <c r="R4164" s="2">
        <v>21.502000000000002</v>
      </c>
      <c r="S4164" s="2">
        <v>0</v>
      </c>
      <c r="T4164" s="2">
        <v>0</v>
      </c>
      <c r="U4164" s="2">
        <v>186.90200000000002</v>
      </c>
      <c r="V4164" s="2" t="s">
        <v>8499</v>
      </c>
      <c r="W4164" t="s">
        <v>1</v>
      </c>
      <c r="X4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4"/>
      <c r="Z4164"/>
      <c r="AA4164"/>
    </row>
    <row r="4165" spans="5:27" hidden="1">
      <c r="E4165" t="s">
        <v>8374</v>
      </c>
      <c r="F4165" s="20" t="s">
        <v>8468</v>
      </c>
      <c r="G4165" t="s">
        <v>1</v>
      </c>
      <c r="H4165" t="s">
        <v>0</v>
      </c>
      <c r="I4165" t="s">
        <v>8338</v>
      </c>
      <c r="J4165" t="s">
        <v>8339</v>
      </c>
      <c r="K4165">
        <v>129</v>
      </c>
      <c r="L4165">
        <v>129</v>
      </c>
      <c r="M4165" s="1" t="s">
        <v>118</v>
      </c>
      <c r="N4165" t="s">
        <v>119</v>
      </c>
      <c r="O4165" s="2">
        <v>0</v>
      </c>
      <c r="P4165" s="2">
        <v>0</v>
      </c>
      <c r="Q4165" s="2">
        <v>304.73</v>
      </c>
      <c r="R4165" s="2">
        <v>39.614900000000006</v>
      </c>
      <c r="S4165" s="2">
        <v>0</v>
      </c>
      <c r="T4165" s="2">
        <v>0</v>
      </c>
      <c r="U4165" s="2">
        <v>344.34490000000005</v>
      </c>
      <c r="V4165" s="2" t="s">
        <v>8499</v>
      </c>
      <c r="W4165" t="s">
        <v>1</v>
      </c>
      <c r="X4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5"/>
      <c r="Z4165"/>
      <c r="AA4165"/>
    </row>
    <row r="4166" spans="5:27" hidden="1">
      <c r="E4166" t="s">
        <v>8374</v>
      </c>
      <c r="F4166" s="20" t="s">
        <v>8468</v>
      </c>
      <c r="G4166" t="s">
        <v>1</v>
      </c>
      <c r="H4166" t="s">
        <v>0</v>
      </c>
      <c r="I4166" t="s">
        <v>8338</v>
      </c>
      <c r="J4166" t="s">
        <v>8339</v>
      </c>
      <c r="K4166">
        <v>128</v>
      </c>
      <c r="L4166">
        <v>128</v>
      </c>
      <c r="M4166" s="1" t="s">
        <v>201</v>
      </c>
      <c r="N4166" t="s">
        <v>202</v>
      </c>
      <c r="O4166" s="2">
        <v>0</v>
      </c>
      <c r="P4166" s="2">
        <v>0</v>
      </c>
      <c r="Q4166" s="2">
        <v>892.85</v>
      </c>
      <c r="R4166" s="2">
        <v>116.07050000000001</v>
      </c>
      <c r="S4166" s="2">
        <v>0</v>
      </c>
      <c r="T4166" s="2">
        <v>0</v>
      </c>
      <c r="U4166" s="2">
        <v>1008.9205000000001</v>
      </c>
      <c r="V4166" s="2" t="s">
        <v>8499</v>
      </c>
      <c r="W4166" t="s">
        <v>1</v>
      </c>
      <c r="X4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6"/>
      <c r="Z4166"/>
      <c r="AA4166"/>
    </row>
    <row r="4167" spans="5:27" hidden="1">
      <c r="E4167" t="s">
        <v>8374</v>
      </c>
      <c r="F4167" s="20" t="s">
        <v>8468</v>
      </c>
      <c r="G4167" t="s">
        <v>1</v>
      </c>
      <c r="H4167" t="s">
        <v>0</v>
      </c>
      <c r="I4167" t="s">
        <v>8338</v>
      </c>
      <c r="J4167" t="s">
        <v>8339</v>
      </c>
      <c r="K4167">
        <v>127</v>
      </c>
      <c r="L4167">
        <v>127</v>
      </c>
      <c r="M4167" s="1" t="s">
        <v>118</v>
      </c>
      <c r="N4167" t="s">
        <v>119</v>
      </c>
      <c r="O4167" s="2">
        <v>0</v>
      </c>
      <c r="P4167" s="2">
        <v>0</v>
      </c>
      <c r="Q4167" s="2">
        <v>34.19</v>
      </c>
      <c r="R4167" s="2">
        <v>4.4447000000000001</v>
      </c>
      <c r="S4167" s="2">
        <v>0</v>
      </c>
      <c r="T4167" s="2">
        <v>0</v>
      </c>
      <c r="U4167" s="2">
        <v>38.634699999999995</v>
      </c>
      <c r="V4167" s="2" t="s">
        <v>8499</v>
      </c>
      <c r="W4167" t="s">
        <v>1</v>
      </c>
      <c r="X4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7"/>
      <c r="Z4167"/>
      <c r="AA4167"/>
    </row>
    <row r="4168" spans="5:27" hidden="1">
      <c r="E4168" t="s">
        <v>8374</v>
      </c>
      <c r="F4168" s="20" t="s">
        <v>8468</v>
      </c>
      <c r="G4168" t="s">
        <v>1</v>
      </c>
      <c r="H4168" t="s">
        <v>0</v>
      </c>
      <c r="I4168" t="s">
        <v>8338</v>
      </c>
      <c r="J4168" t="s">
        <v>8339</v>
      </c>
      <c r="K4168">
        <v>126</v>
      </c>
      <c r="L4168">
        <v>126</v>
      </c>
      <c r="M4168" s="1"/>
      <c r="N4168" t="s">
        <v>8493</v>
      </c>
      <c r="O4168" s="2">
        <v>0</v>
      </c>
      <c r="P4168" s="2">
        <v>0</v>
      </c>
      <c r="Q4168" s="2">
        <v>163.77000000000001</v>
      </c>
      <c r="R4168" s="2">
        <v>21.290100000000002</v>
      </c>
      <c r="S4168" s="2">
        <v>0</v>
      </c>
      <c r="T4168" s="2">
        <v>0</v>
      </c>
      <c r="U4168" s="2">
        <v>185.06010000000001</v>
      </c>
      <c r="V4168" s="2" t="s">
        <v>8492</v>
      </c>
      <c r="W4168" t="s">
        <v>1</v>
      </c>
      <c r="X4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8"/>
      <c r="Z4168"/>
      <c r="AA4168"/>
    </row>
    <row r="4169" spans="5:27" hidden="1">
      <c r="E4169" t="s">
        <v>8374</v>
      </c>
      <c r="F4169" s="20" t="s">
        <v>8468</v>
      </c>
      <c r="G4169" t="s">
        <v>1</v>
      </c>
      <c r="H4169" t="s">
        <v>0</v>
      </c>
      <c r="I4169" t="s">
        <v>8338</v>
      </c>
      <c r="J4169" t="s">
        <v>8339</v>
      </c>
      <c r="K4169">
        <v>125</v>
      </c>
      <c r="L4169">
        <v>125</v>
      </c>
      <c r="M4169" s="1" t="s">
        <v>181</v>
      </c>
      <c r="N4169" t="s">
        <v>182</v>
      </c>
      <c r="O4169" s="2">
        <v>0</v>
      </c>
      <c r="P4169" s="2">
        <v>0</v>
      </c>
      <c r="Q4169" s="2">
        <v>200</v>
      </c>
      <c r="R4169" s="2">
        <v>26</v>
      </c>
      <c r="S4169" s="2">
        <v>0</v>
      </c>
      <c r="T4169" s="2">
        <v>0</v>
      </c>
      <c r="U4169" s="2">
        <v>226</v>
      </c>
      <c r="V4169" s="2" t="s">
        <v>8499</v>
      </c>
      <c r="W4169" t="s">
        <v>1</v>
      </c>
      <c r="X4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69"/>
      <c r="Z4169"/>
      <c r="AA4169"/>
    </row>
    <row r="4170" spans="5:27" hidden="1">
      <c r="E4170" t="s">
        <v>8374</v>
      </c>
      <c r="F4170" s="20" t="s">
        <v>8468</v>
      </c>
      <c r="G4170" t="s">
        <v>1</v>
      </c>
      <c r="H4170" t="s">
        <v>0</v>
      </c>
      <c r="I4170" t="s">
        <v>8338</v>
      </c>
      <c r="J4170" t="s">
        <v>8339</v>
      </c>
      <c r="K4170">
        <v>124</v>
      </c>
      <c r="L4170">
        <v>124</v>
      </c>
      <c r="M4170" s="1" t="s">
        <v>8348</v>
      </c>
      <c r="N4170" t="s">
        <v>8349</v>
      </c>
      <c r="O4170" s="2">
        <v>0</v>
      </c>
      <c r="P4170" s="2">
        <v>0</v>
      </c>
      <c r="Q4170" s="2">
        <v>36.659999999999997</v>
      </c>
      <c r="R4170" s="2">
        <v>4.7657999999999996</v>
      </c>
      <c r="S4170" s="2">
        <v>0</v>
      </c>
      <c r="T4170" s="2">
        <v>0</v>
      </c>
      <c r="U4170" s="2">
        <v>41.425799999999995</v>
      </c>
      <c r="V4170" s="2" t="s">
        <v>8499</v>
      </c>
      <c r="W4170" t="s">
        <v>1</v>
      </c>
      <c r="X4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0"/>
      <c r="Z4170"/>
      <c r="AA4170"/>
    </row>
    <row r="4171" spans="5:27" hidden="1">
      <c r="E4171" t="s">
        <v>8374</v>
      </c>
      <c r="F4171" s="20" t="s">
        <v>8468</v>
      </c>
      <c r="G4171" t="s">
        <v>1</v>
      </c>
      <c r="H4171" t="s">
        <v>0</v>
      </c>
      <c r="I4171" t="s">
        <v>8338</v>
      </c>
      <c r="J4171" t="s">
        <v>8339</v>
      </c>
      <c r="K4171">
        <v>123</v>
      </c>
      <c r="L4171">
        <v>123</v>
      </c>
      <c r="M4171" s="1" t="s">
        <v>159</v>
      </c>
      <c r="N4171" t="s">
        <v>160</v>
      </c>
      <c r="O4171" s="2">
        <v>0</v>
      </c>
      <c r="P4171" s="2">
        <v>0</v>
      </c>
      <c r="Q4171" s="2">
        <v>402.74</v>
      </c>
      <c r="R4171" s="2">
        <v>52.356200000000001</v>
      </c>
      <c r="S4171" s="2">
        <v>0</v>
      </c>
      <c r="T4171" s="2">
        <v>0</v>
      </c>
      <c r="U4171" s="2">
        <v>455.09620000000001</v>
      </c>
      <c r="V4171" s="2" t="s">
        <v>8499</v>
      </c>
      <c r="W4171" t="s">
        <v>1</v>
      </c>
      <c r="X4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1"/>
      <c r="Z4171"/>
      <c r="AA4171"/>
    </row>
    <row r="4172" spans="5:27" hidden="1">
      <c r="E4172" t="s">
        <v>8374</v>
      </c>
      <c r="F4172" s="20" t="s">
        <v>8468</v>
      </c>
      <c r="G4172" t="s">
        <v>1</v>
      </c>
      <c r="H4172" t="s">
        <v>0</v>
      </c>
      <c r="I4172" t="s">
        <v>8338</v>
      </c>
      <c r="J4172" t="s">
        <v>8339</v>
      </c>
      <c r="K4172">
        <v>122</v>
      </c>
      <c r="L4172">
        <v>122</v>
      </c>
      <c r="M4172" s="1" t="s">
        <v>126</v>
      </c>
      <c r="N4172" t="s">
        <v>127</v>
      </c>
      <c r="O4172" s="2">
        <v>0</v>
      </c>
      <c r="P4172" s="2">
        <v>0</v>
      </c>
      <c r="Q4172" s="2">
        <v>1018.07</v>
      </c>
      <c r="R4172" s="2">
        <v>132.34910000000002</v>
      </c>
      <c r="S4172" s="2">
        <v>0</v>
      </c>
      <c r="T4172" s="2">
        <v>0</v>
      </c>
      <c r="U4172" s="2">
        <v>1150.4191000000001</v>
      </c>
      <c r="V4172" s="2" t="s">
        <v>8499</v>
      </c>
      <c r="W4172" t="s">
        <v>1</v>
      </c>
      <c r="X4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2"/>
      <c r="Z4172"/>
      <c r="AA4172"/>
    </row>
    <row r="4173" spans="5:27" hidden="1">
      <c r="E4173" t="s">
        <v>8374</v>
      </c>
      <c r="F4173" s="20" t="s">
        <v>8468</v>
      </c>
      <c r="G4173" t="s">
        <v>1</v>
      </c>
      <c r="H4173" t="s">
        <v>0</v>
      </c>
      <c r="I4173" t="s">
        <v>8338</v>
      </c>
      <c r="J4173" t="s">
        <v>8339</v>
      </c>
      <c r="K4173">
        <v>121</v>
      </c>
      <c r="L4173">
        <v>121</v>
      </c>
      <c r="M4173" s="1" t="s">
        <v>167</v>
      </c>
      <c r="N4173" t="s">
        <v>168</v>
      </c>
      <c r="O4173" s="2">
        <v>0</v>
      </c>
      <c r="P4173" s="2">
        <v>0</v>
      </c>
      <c r="Q4173" s="2">
        <v>417.19</v>
      </c>
      <c r="R4173" s="2">
        <v>54.234700000000004</v>
      </c>
      <c r="S4173" s="2">
        <v>0</v>
      </c>
      <c r="T4173" s="2">
        <v>0</v>
      </c>
      <c r="U4173" s="2">
        <v>471.42470000000003</v>
      </c>
      <c r="V4173" s="2" t="s">
        <v>8499</v>
      </c>
      <c r="W4173" t="s">
        <v>1</v>
      </c>
      <c r="X4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3"/>
      <c r="Z4173"/>
      <c r="AA4173"/>
    </row>
    <row r="4174" spans="5:27" hidden="1">
      <c r="E4174" t="s">
        <v>8374</v>
      </c>
      <c r="F4174" s="20" t="s">
        <v>8468</v>
      </c>
      <c r="G4174" t="s">
        <v>1</v>
      </c>
      <c r="H4174" t="s">
        <v>0</v>
      </c>
      <c r="I4174" t="s">
        <v>8338</v>
      </c>
      <c r="J4174" t="s">
        <v>8339</v>
      </c>
      <c r="K4174">
        <v>120</v>
      </c>
      <c r="L4174">
        <v>120</v>
      </c>
      <c r="M4174" s="1" t="s">
        <v>118</v>
      </c>
      <c r="N4174" t="s">
        <v>119</v>
      </c>
      <c r="O4174" s="2">
        <v>0</v>
      </c>
      <c r="P4174" s="2">
        <v>0</v>
      </c>
      <c r="Q4174" s="2">
        <v>36.92</v>
      </c>
      <c r="R4174" s="2">
        <v>4.7996000000000008</v>
      </c>
      <c r="S4174" s="2">
        <v>0</v>
      </c>
      <c r="T4174" s="2">
        <v>0</v>
      </c>
      <c r="U4174" s="2">
        <v>41.7196</v>
      </c>
      <c r="V4174" s="2" t="s">
        <v>8499</v>
      </c>
      <c r="W4174" t="s">
        <v>1</v>
      </c>
      <c r="X4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4"/>
      <c r="Z4174"/>
      <c r="AA4174"/>
    </row>
    <row r="4175" spans="5:27" hidden="1">
      <c r="E4175" t="s">
        <v>8374</v>
      </c>
      <c r="F4175" s="20" t="s">
        <v>8468</v>
      </c>
      <c r="G4175" t="s">
        <v>1</v>
      </c>
      <c r="H4175" t="s">
        <v>0</v>
      </c>
      <c r="I4175" t="s">
        <v>8338</v>
      </c>
      <c r="J4175" t="s">
        <v>8339</v>
      </c>
      <c r="K4175">
        <v>119</v>
      </c>
      <c r="L4175">
        <v>119</v>
      </c>
      <c r="M4175" s="1" t="s">
        <v>120</v>
      </c>
      <c r="N4175" t="s">
        <v>121</v>
      </c>
      <c r="O4175" s="2">
        <v>0</v>
      </c>
      <c r="P4175" s="2">
        <v>0</v>
      </c>
      <c r="Q4175" s="2">
        <v>19.87</v>
      </c>
      <c r="R4175" s="2">
        <v>2.5831000000000004</v>
      </c>
      <c r="S4175" s="2">
        <v>0</v>
      </c>
      <c r="T4175" s="2">
        <v>0</v>
      </c>
      <c r="U4175" s="2">
        <v>22.453100000000003</v>
      </c>
      <c r="V4175" s="2" t="s">
        <v>8499</v>
      </c>
      <c r="W4175" t="s">
        <v>1</v>
      </c>
      <c r="X4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5"/>
      <c r="Z4175"/>
      <c r="AA4175"/>
    </row>
    <row r="4176" spans="5:27" hidden="1">
      <c r="E4176" t="s">
        <v>8374</v>
      </c>
      <c r="F4176" s="20" t="s">
        <v>8468</v>
      </c>
      <c r="G4176" t="s">
        <v>1</v>
      </c>
      <c r="H4176" t="s">
        <v>0</v>
      </c>
      <c r="I4176" t="s">
        <v>8338</v>
      </c>
      <c r="J4176" t="s">
        <v>8339</v>
      </c>
      <c r="K4176">
        <v>118</v>
      </c>
      <c r="L4176">
        <v>118</v>
      </c>
      <c r="M4176" s="1" t="s">
        <v>118</v>
      </c>
      <c r="N4176" t="s">
        <v>119</v>
      </c>
      <c r="O4176" s="2">
        <v>0</v>
      </c>
      <c r="P4176" s="2">
        <v>0</v>
      </c>
      <c r="Q4176" s="2">
        <v>278.93</v>
      </c>
      <c r="R4176" s="2">
        <v>36.260899999999999</v>
      </c>
      <c r="S4176" s="2">
        <v>0</v>
      </c>
      <c r="T4176" s="2">
        <v>0</v>
      </c>
      <c r="U4176" s="2">
        <v>315.1909</v>
      </c>
      <c r="V4176" s="2" t="s">
        <v>8499</v>
      </c>
      <c r="W4176" t="s">
        <v>1</v>
      </c>
      <c r="X4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6"/>
      <c r="Z4176"/>
      <c r="AA4176"/>
    </row>
    <row r="4177" spans="5:27" hidden="1">
      <c r="E4177" t="s">
        <v>8374</v>
      </c>
      <c r="F4177" s="20" t="s">
        <v>8468</v>
      </c>
      <c r="G4177" t="s">
        <v>1</v>
      </c>
      <c r="H4177" t="s">
        <v>0</v>
      </c>
      <c r="I4177" t="s">
        <v>8338</v>
      </c>
      <c r="J4177" t="s">
        <v>8339</v>
      </c>
      <c r="K4177">
        <v>117</v>
      </c>
      <c r="L4177">
        <v>117</v>
      </c>
      <c r="M4177" s="1" t="s">
        <v>77</v>
      </c>
      <c r="N4177" t="s">
        <v>78</v>
      </c>
      <c r="O4177" s="2">
        <v>0</v>
      </c>
      <c r="P4177" s="2">
        <v>0</v>
      </c>
      <c r="Q4177" s="2">
        <v>162</v>
      </c>
      <c r="R4177" s="2">
        <v>21.060000000000002</v>
      </c>
      <c r="S4177" s="2">
        <v>0</v>
      </c>
      <c r="T4177" s="2">
        <v>0</v>
      </c>
      <c r="U4177" s="2">
        <v>183.06</v>
      </c>
      <c r="V4177" s="2" t="s">
        <v>8499</v>
      </c>
      <c r="W4177" t="s">
        <v>1</v>
      </c>
      <c r="X4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7"/>
      <c r="Z4177"/>
      <c r="AA4177"/>
    </row>
    <row r="4178" spans="5:27" hidden="1">
      <c r="E4178" t="s">
        <v>8374</v>
      </c>
      <c r="F4178" s="20" t="s">
        <v>8468</v>
      </c>
      <c r="G4178" t="s">
        <v>1</v>
      </c>
      <c r="H4178" t="s">
        <v>0</v>
      </c>
      <c r="I4178" t="s">
        <v>8338</v>
      </c>
      <c r="J4178" t="s">
        <v>8339</v>
      </c>
      <c r="K4178">
        <v>116</v>
      </c>
      <c r="L4178">
        <v>116</v>
      </c>
      <c r="M4178" s="1" t="s">
        <v>512</v>
      </c>
      <c r="N4178" t="s">
        <v>513</v>
      </c>
      <c r="O4178" s="2">
        <v>0</v>
      </c>
      <c r="P4178" s="2">
        <v>0</v>
      </c>
      <c r="Q4178" s="2">
        <v>77.180000000000007</v>
      </c>
      <c r="R4178" s="2">
        <v>10.033400000000002</v>
      </c>
      <c r="S4178" s="2">
        <v>0</v>
      </c>
      <c r="T4178" s="2">
        <v>0</v>
      </c>
      <c r="U4178" s="2">
        <v>87.213400000000007</v>
      </c>
      <c r="V4178" s="2" t="s">
        <v>8499</v>
      </c>
      <c r="W4178" t="s">
        <v>1</v>
      </c>
      <c r="X4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8"/>
      <c r="Z4178"/>
      <c r="AA4178"/>
    </row>
    <row r="4179" spans="5:27" hidden="1">
      <c r="E4179" t="s">
        <v>8374</v>
      </c>
      <c r="F4179" s="20" t="s">
        <v>8468</v>
      </c>
      <c r="G4179" t="s">
        <v>1</v>
      </c>
      <c r="H4179" t="s">
        <v>0</v>
      </c>
      <c r="I4179" t="s">
        <v>8338</v>
      </c>
      <c r="J4179" t="s">
        <v>8339</v>
      </c>
      <c r="K4179">
        <v>115</v>
      </c>
      <c r="L4179">
        <v>115</v>
      </c>
      <c r="M4179" s="1" t="s">
        <v>118</v>
      </c>
      <c r="N4179" t="s">
        <v>119</v>
      </c>
      <c r="O4179" s="2">
        <v>0</v>
      </c>
      <c r="P4179" s="2">
        <v>0</v>
      </c>
      <c r="Q4179" s="2">
        <v>102.56</v>
      </c>
      <c r="R4179" s="2">
        <v>13.332800000000001</v>
      </c>
      <c r="S4179" s="2">
        <v>0</v>
      </c>
      <c r="T4179" s="2">
        <v>0</v>
      </c>
      <c r="U4179" s="2">
        <v>115.89280000000001</v>
      </c>
      <c r="V4179" s="2" t="s">
        <v>8499</v>
      </c>
      <c r="W4179" t="s">
        <v>1</v>
      </c>
      <c r="X4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79"/>
      <c r="Z4179"/>
      <c r="AA4179"/>
    </row>
    <row r="4180" spans="5:27" hidden="1">
      <c r="E4180" t="s">
        <v>8374</v>
      </c>
      <c r="F4180" s="20" t="s">
        <v>8468</v>
      </c>
      <c r="G4180" t="s">
        <v>1</v>
      </c>
      <c r="H4180" t="s">
        <v>0</v>
      </c>
      <c r="I4180" t="s">
        <v>8338</v>
      </c>
      <c r="J4180" t="s">
        <v>8339</v>
      </c>
      <c r="K4180">
        <v>114</v>
      </c>
      <c r="L4180">
        <v>114</v>
      </c>
      <c r="M4180" s="1" t="s">
        <v>118</v>
      </c>
      <c r="N4180" t="s">
        <v>119</v>
      </c>
      <c r="O4180" s="2">
        <v>0</v>
      </c>
      <c r="P4180" s="2">
        <v>0</v>
      </c>
      <c r="Q4180" s="2">
        <v>390.8</v>
      </c>
      <c r="R4180" s="2">
        <v>50.804000000000002</v>
      </c>
      <c r="S4180" s="2">
        <v>0</v>
      </c>
      <c r="T4180" s="2">
        <v>0</v>
      </c>
      <c r="U4180" s="2">
        <v>441.60400000000004</v>
      </c>
      <c r="V4180" s="2" t="s">
        <v>8499</v>
      </c>
      <c r="W4180" t="s">
        <v>1</v>
      </c>
      <c r="X4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0"/>
      <c r="Z4180"/>
      <c r="AA4180"/>
    </row>
    <row r="4181" spans="5:27" hidden="1">
      <c r="E4181" t="s">
        <v>8374</v>
      </c>
      <c r="F4181" s="20" t="s">
        <v>8468</v>
      </c>
      <c r="G4181" t="s">
        <v>1</v>
      </c>
      <c r="H4181" t="s">
        <v>0</v>
      </c>
      <c r="I4181" t="s">
        <v>8338</v>
      </c>
      <c r="J4181" t="s">
        <v>8339</v>
      </c>
      <c r="K4181">
        <v>113</v>
      </c>
      <c r="L4181">
        <v>113</v>
      </c>
      <c r="M4181" s="1" t="s">
        <v>1305</v>
      </c>
      <c r="N4181" t="s">
        <v>1306</v>
      </c>
      <c r="O4181" s="2">
        <v>0</v>
      </c>
      <c r="P4181" s="2">
        <v>0</v>
      </c>
      <c r="Q4181" s="2">
        <v>68.14</v>
      </c>
      <c r="R4181" s="2">
        <v>8.8582000000000001</v>
      </c>
      <c r="S4181" s="2">
        <v>0</v>
      </c>
      <c r="T4181" s="2">
        <v>0</v>
      </c>
      <c r="U4181" s="2">
        <v>76.998199999999997</v>
      </c>
      <c r="V4181" s="2" t="s">
        <v>8499</v>
      </c>
      <c r="W4181" t="s">
        <v>1</v>
      </c>
      <c r="X4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1"/>
      <c r="Z4181"/>
      <c r="AA4181"/>
    </row>
    <row r="4182" spans="5:27" hidden="1">
      <c r="E4182" t="s">
        <v>8374</v>
      </c>
      <c r="F4182" s="20" t="s">
        <v>8468</v>
      </c>
      <c r="G4182" t="s">
        <v>1</v>
      </c>
      <c r="H4182" t="s">
        <v>0</v>
      </c>
      <c r="I4182" t="s">
        <v>8338</v>
      </c>
      <c r="J4182" t="s">
        <v>8339</v>
      </c>
      <c r="K4182">
        <v>112</v>
      </c>
      <c r="L4182">
        <v>112</v>
      </c>
      <c r="M4182" s="1" t="s">
        <v>1305</v>
      </c>
      <c r="N4182" t="s">
        <v>1306</v>
      </c>
      <c r="O4182" s="2">
        <v>0</v>
      </c>
      <c r="P4182" s="2">
        <v>0</v>
      </c>
      <c r="Q4182" s="2">
        <v>170.93</v>
      </c>
      <c r="R4182" s="2">
        <v>22.2209</v>
      </c>
      <c r="S4182" s="2">
        <v>0</v>
      </c>
      <c r="T4182" s="2">
        <v>0</v>
      </c>
      <c r="U4182" s="2">
        <v>193.15090000000001</v>
      </c>
      <c r="V4182" s="2" t="s">
        <v>8499</v>
      </c>
      <c r="W4182" t="s">
        <v>1</v>
      </c>
      <c r="X4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2"/>
      <c r="Z4182"/>
      <c r="AA4182"/>
    </row>
    <row r="4183" spans="5:27" hidden="1">
      <c r="E4183" t="s">
        <v>8374</v>
      </c>
      <c r="F4183" s="20" t="s">
        <v>8468</v>
      </c>
      <c r="G4183" t="s">
        <v>1</v>
      </c>
      <c r="H4183" t="s">
        <v>0</v>
      </c>
      <c r="I4183" t="s">
        <v>8338</v>
      </c>
      <c r="J4183" t="s">
        <v>8339</v>
      </c>
      <c r="K4183">
        <v>111</v>
      </c>
      <c r="L4183">
        <v>111</v>
      </c>
      <c r="M4183" s="1" t="s">
        <v>118</v>
      </c>
      <c r="N4183" t="s">
        <v>119</v>
      </c>
      <c r="O4183" s="2">
        <v>0</v>
      </c>
      <c r="P4183" s="2">
        <v>0</v>
      </c>
      <c r="Q4183" s="2">
        <v>34.19</v>
      </c>
      <c r="R4183" s="2">
        <v>4.4447000000000001</v>
      </c>
      <c r="S4183" s="2">
        <v>0</v>
      </c>
      <c r="T4183" s="2">
        <v>0</v>
      </c>
      <c r="U4183" s="2">
        <v>38.634699999999995</v>
      </c>
      <c r="V4183" s="2" t="s">
        <v>8499</v>
      </c>
      <c r="W4183" t="s">
        <v>1</v>
      </c>
      <c r="X4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3"/>
      <c r="Z4183"/>
      <c r="AA4183"/>
    </row>
    <row r="4184" spans="5:27" hidden="1">
      <c r="E4184" t="s">
        <v>8374</v>
      </c>
      <c r="F4184" s="20" t="s">
        <v>8468</v>
      </c>
      <c r="G4184" t="s">
        <v>1</v>
      </c>
      <c r="H4184" t="s">
        <v>0</v>
      </c>
      <c r="I4184" t="s">
        <v>8338</v>
      </c>
      <c r="J4184" t="s">
        <v>8339</v>
      </c>
      <c r="K4184">
        <v>110</v>
      </c>
      <c r="L4184">
        <v>110</v>
      </c>
      <c r="M4184" s="1" t="s">
        <v>1064</v>
      </c>
      <c r="N4184" t="s">
        <v>1065</v>
      </c>
      <c r="O4184" s="2">
        <v>0</v>
      </c>
      <c r="P4184" s="2">
        <v>0</v>
      </c>
      <c r="Q4184" s="2">
        <v>157.08000000000001</v>
      </c>
      <c r="R4184" s="2">
        <v>20.420400000000001</v>
      </c>
      <c r="S4184" s="2">
        <v>0</v>
      </c>
      <c r="T4184" s="2">
        <v>0</v>
      </c>
      <c r="U4184" s="2">
        <v>177.50040000000001</v>
      </c>
      <c r="V4184" s="2" t="s">
        <v>8499</v>
      </c>
      <c r="W4184" t="s">
        <v>1</v>
      </c>
      <c r="X4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4"/>
      <c r="Z4184"/>
      <c r="AA4184"/>
    </row>
    <row r="4185" spans="5:27" hidden="1">
      <c r="E4185" t="s">
        <v>8374</v>
      </c>
      <c r="F4185" s="20" t="s">
        <v>8468</v>
      </c>
      <c r="G4185" t="s">
        <v>1</v>
      </c>
      <c r="H4185" t="s">
        <v>0</v>
      </c>
      <c r="I4185" t="s">
        <v>8338</v>
      </c>
      <c r="J4185" t="s">
        <v>8339</v>
      </c>
      <c r="K4185">
        <v>109</v>
      </c>
      <c r="L4185">
        <v>109</v>
      </c>
      <c r="M4185" s="1" t="s">
        <v>177</v>
      </c>
      <c r="N4185" t="s">
        <v>178</v>
      </c>
      <c r="O4185" s="2">
        <v>0</v>
      </c>
      <c r="P4185" s="2">
        <v>0</v>
      </c>
      <c r="Q4185" s="2">
        <v>341.86</v>
      </c>
      <c r="R4185" s="2">
        <v>44.441800000000001</v>
      </c>
      <c r="S4185" s="2">
        <v>0</v>
      </c>
      <c r="T4185" s="2">
        <v>0</v>
      </c>
      <c r="U4185" s="2">
        <v>386.30180000000001</v>
      </c>
      <c r="V4185" s="2" t="s">
        <v>8499</v>
      </c>
      <c r="W4185" t="s">
        <v>1</v>
      </c>
      <c r="X4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5"/>
      <c r="Z4185"/>
      <c r="AA4185"/>
    </row>
    <row r="4186" spans="5:27" hidden="1">
      <c r="E4186" t="s">
        <v>8374</v>
      </c>
      <c r="F4186" s="20" t="s">
        <v>8468</v>
      </c>
      <c r="G4186" t="s">
        <v>1</v>
      </c>
      <c r="H4186" t="s">
        <v>0</v>
      </c>
      <c r="I4186" t="s">
        <v>8338</v>
      </c>
      <c r="J4186" t="s">
        <v>8339</v>
      </c>
      <c r="K4186">
        <v>108</v>
      </c>
      <c r="L4186">
        <v>108</v>
      </c>
      <c r="M4186" s="1" t="s">
        <v>715</v>
      </c>
      <c r="N4186" t="s">
        <v>716</v>
      </c>
      <c r="O4186" s="2">
        <v>0</v>
      </c>
      <c r="P4186" s="2">
        <v>0</v>
      </c>
      <c r="Q4186" s="2">
        <v>100</v>
      </c>
      <c r="R4186" s="2">
        <v>13</v>
      </c>
      <c r="S4186" s="2">
        <v>0</v>
      </c>
      <c r="T4186" s="2">
        <v>0</v>
      </c>
      <c r="U4186" s="2">
        <v>113</v>
      </c>
      <c r="V4186" s="2" t="s">
        <v>8499</v>
      </c>
      <c r="W4186" t="s">
        <v>1</v>
      </c>
      <c r="X4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6"/>
      <c r="Z4186"/>
      <c r="AA4186"/>
    </row>
    <row r="4187" spans="5:27" hidden="1">
      <c r="E4187" t="s">
        <v>8374</v>
      </c>
      <c r="F4187" s="20" t="s">
        <v>8468</v>
      </c>
      <c r="G4187" t="s">
        <v>1</v>
      </c>
      <c r="H4187" t="s">
        <v>0</v>
      </c>
      <c r="I4187" t="s">
        <v>8338</v>
      </c>
      <c r="J4187" t="s">
        <v>8339</v>
      </c>
      <c r="K4187">
        <v>107</v>
      </c>
      <c r="L4187">
        <v>107</v>
      </c>
      <c r="M4187" s="1" t="s">
        <v>817</v>
      </c>
      <c r="N4187" t="s">
        <v>818</v>
      </c>
      <c r="O4187" s="2">
        <v>0</v>
      </c>
      <c r="P4187" s="2">
        <v>0</v>
      </c>
      <c r="Q4187" s="2">
        <v>63.2</v>
      </c>
      <c r="R4187" s="2">
        <v>8.2160000000000011</v>
      </c>
      <c r="S4187" s="2">
        <v>0</v>
      </c>
      <c r="T4187" s="2">
        <v>0</v>
      </c>
      <c r="U4187" s="2">
        <v>71.415999999999997</v>
      </c>
      <c r="V4187" s="2" t="s">
        <v>8499</v>
      </c>
      <c r="W4187" t="s">
        <v>1</v>
      </c>
      <c r="X4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7"/>
      <c r="Z4187"/>
      <c r="AA4187"/>
    </row>
    <row r="4188" spans="5:27" hidden="1">
      <c r="E4188" t="s">
        <v>8374</v>
      </c>
      <c r="F4188" s="20" t="s">
        <v>8468</v>
      </c>
      <c r="G4188" t="s">
        <v>1</v>
      </c>
      <c r="H4188" t="s">
        <v>0</v>
      </c>
      <c r="I4188" t="s">
        <v>8338</v>
      </c>
      <c r="J4188" t="s">
        <v>8339</v>
      </c>
      <c r="K4188">
        <v>106</v>
      </c>
      <c r="L4188">
        <v>106</v>
      </c>
      <c r="M4188" s="1" t="s">
        <v>634</v>
      </c>
      <c r="N4188" t="s">
        <v>635</v>
      </c>
      <c r="O4188" s="2">
        <v>0</v>
      </c>
      <c r="P4188" s="2">
        <v>0</v>
      </c>
      <c r="Q4188" s="2">
        <v>70.09</v>
      </c>
      <c r="R4188" s="2">
        <v>9.1117000000000008</v>
      </c>
      <c r="S4188" s="2">
        <v>0</v>
      </c>
      <c r="T4188" s="2">
        <v>0</v>
      </c>
      <c r="U4188" s="2">
        <v>79.201700000000002</v>
      </c>
      <c r="V4188" s="2" t="s">
        <v>8499</v>
      </c>
      <c r="W4188" t="s">
        <v>1</v>
      </c>
      <c r="X4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8"/>
      <c r="Z4188"/>
      <c r="AA4188"/>
    </row>
    <row r="4189" spans="5:27" hidden="1">
      <c r="E4189" t="s">
        <v>8374</v>
      </c>
      <c r="F4189" s="20" t="s">
        <v>8468</v>
      </c>
      <c r="G4189" t="s">
        <v>1</v>
      </c>
      <c r="H4189" t="s">
        <v>0</v>
      </c>
      <c r="I4189" t="s">
        <v>8338</v>
      </c>
      <c r="J4189" t="s">
        <v>8339</v>
      </c>
      <c r="K4189">
        <v>105</v>
      </c>
      <c r="L4189">
        <v>105</v>
      </c>
      <c r="M4189" s="1" t="s">
        <v>155</v>
      </c>
      <c r="N4189" t="s">
        <v>156</v>
      </c>
      <c r="O4189" s="2">
        <v>0</v>
      </c>
      <c r="P4189" s="2">
        <v>0</v>
      </c>
      <c r="Q4189" s="2">
        <v>199.12</v>
      </c>
      <c r="R4189" s="2">
        <v>25.8856</v>
      </c>
      <c r="S4189" s="2">
        <v>0</v>
      </c>
      <c r="T4189" s="2">
        <v>0</v>
      </c>
      <c r="U4189" s="2">
        <v>225.00560000000002</v>
      </c>
      <c r="V4189" s="2" t="s">
        <v>8499</v>
      </c>
      <c r="W4189" t="s">
        <v>1</v>
      </c>
      <c r="X4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89"/>
      <c r="Z4189"/>
      <c r="AA4189"/>
    </row>
    <row r="4190" spans="5:27" hidden="1">
      <c r="E4190" t="s">
        <v>8374</v>
      </c>
      <c r="F4190" s="20" t="s">
        <v>8468</v>
      </c>
      <c r="G4190" t="s">
        <v>1</v>
      </c>
      <c r="H4190" t="s">
        <v>0</v>
      </c>
      <c r="I4190" t="s">
        <v>8338</v>
      </c>
      <c r="J4190" t="s">
        <v>8339</v>
      </c>
      <c r="K4190">
        <v>104</v>
      </c>
      <c r="L4190">
        <v>104</v>
      </c>
      <c r="M4190" s="1" t="s">
        <v>118</v>
      </c>
      <c r="N4190" t="s">
        <v>119</v>
      </c>
      <c r="O4190" s="2">
        <v>0</v>
      </c>
      <c r="P4190" s="2">
        <v>0</v>
      </c>
      <c r="Q4190" s="2">
        <v>43.89</v>
      </c>
      <c r="R4190" s="2">
        <v>5.7057000000000002</v>
      </c>
      <c r="S4190" s="2">
        <v>0</v>
      </c>
      <c r="T4190" s="2">
        <v>0</v>
      </c>
      <c r="U4190" s="2">
        <v>49.595700000000001</v>
      </c>
      <c r="V4190" s="2" t="s">
        <v>8499</v>
      </c>
      <c r="W4190" t="s">
        <v>1</v>
      </c>
      <c r="X4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0"/>
      <c r="Z4190"/>
      <c r="AA4190"/>
    </row>
    <row r="4191" spans="5:27" hidden="1">
      <c r="E4191" t="s">
        <v>8374</v>
      </c>
      <c r="F4191" s="20" t="s">
        <v>8468</v>
      </c>
      <c r="G4191" t="s">
        <v>1</v>
      </c>
      <c r="H4191" t="s">
        <v>0</v>
      </c>
      <c r="I4191" t="s">
        <v>8338</v>
      </c>
      <c r="J4191" t="s">
        <v>8339</v>
      </c>
      <c r="K4191">
        <v>103</v>
      </c>
      <c r="L4191">
        <v>103</v>
      </c>
      <c r="M4191" s="1" t="s">
        <v>7867</v>
      </c>
      <c r="N4191" t="s">
        <v>7868</v>
      </c>
      <c r="O4191" s="2">
        <v>0</v>
      </c>
      <c r="P4191" s="2">
        <v>0</v>
      </c>
      <c r="Q4191" s="2">
        <v>438.28</v>
      </c>
      <c r="R4191" s="2">
        <v>56.976399999999998</v>
      </c>
      <c r="S4191" s="2">
        <v>0</v>
      </c>
      <c r="T4191" s="2">
        <v>0</v>
      </c>
      <c r="U4191" s="2">
        <v>495.25639999999999</v>
      </c>
      <c r="V4191" s="2" t="s">
        <v>8499</v>
      </c>
      <c r="W4191" t="s">
        <v>1</v>
      </c>
      <c r="X4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1"/>
      <c r="Z4191"/>
      <c r="AA4191"/>
    </row>
    <row r="4192" spans="5:27" hidden="1">
      <c r="E4192" t="s">
        <v>8374</v>
      </c>
      <c r="F4192" s="20" t="s">
        <v>8468</v>
      </c>
      <c r="G4192" t="s">
        <v>1</v>
      </c>
      <c r="H4192" t="s">
        <v>0</v>
      </c>
      <c r="I4192" t="s">
        <v>8338</v>
      </c>
      <c r="J4192" t="s">
        <v>8339</v>
      </c>
      <c r="K4192">
        <v>102</v>
      </c>
      <c r="L4192">
        <v>102</v>
      </c>
      <c r="M4192" s="1" t="s">
        <v>503</v>
      </c>
      <c r="N4192" t="s">
        <v>504</v>
      </c>
      <c r="O4192" s="2">
        <v>0</v>
      </c>
      <c r="P4192" s="2">
        <v>0</v>
      </c>
      <c r="Q4192" s="2">
        <v>68.37</v>
      </c>
      <c r="R4192" s="2">
        <v>8.8881000000000014</v>
      </c>
      <c r="S4192" s="2">
        <v>0</v>
      </c>
      <c r="T4192" s="2">
        <v>0</v>
      </c>
      <c r="U4192" s="2">
        <v>77.258100000000013</v>
      </c>
      <c r="V4192" s="2" t="s">
        <v>8499</v>
      </c>
      <c r="W4192" t="s">
        <v>1</v>
      </c>
      <c r="X4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2"/>
      <c r="Z4192"/>
      <c r="AA4192"/>
    </row>
    <row r="4193" spans="5:27" hidden="1">
      <c r="E4193" t="s">
        <v>8374</v>
      </c>
      <c r="F4193" s="20" t="s">
        <v>8468</v>
      </c>
      <c r="G4193" t="s">
        <v>1</v>
      </c>
      <c r="H4193" t="s">
        <v>0</v>
      </c>
      <c r="I4193" t="s">
        <v>8338</v>
      </c>
      <c r="J4193" t="s">
        <v>8339</v>
      </c>
      <c r="K4193">
        <v>101</v>
      </c>
      <c r="L4193">
        <v>101</v>
      </c>
      <c r="M4193" s="1" t="s">
        <v>253</v>
      </c>
      <c r="N4193" t="s">
        <v>254</v>
      </c>
      <c r="O4193" s="2">
        <v>0</v>
      </c>
      <c r="P4193" s="2">
        <v>0</v>
      </c>
      <c r="Q4193" s="2">
        <v>102.57</v>
      </c>
      <c r="R4193" s="2">
        <v>13.334099999999999</v>
      </c>
      <c r="S4193" s="2">
        <v>0</v>
      </c>
      <c r="T4193" s="2">
        <v>0</v>
      </c>
      <c r="U4193" s="2">
        <v>115.9041</v>
      </c>
      <c r="V4193" s="2" t="s">
        <v>8499</v>
      </c>
      <c r="W4193" t="s">
        <v>1</v>
      </c>
      <c r="X4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3"/>
      <c r="Z4193"/>
      <c r="AA4193"/>
    </row>
    <row r="4194" spans="5:27" hidden="1">
      <c r="E4194" t="s">
        <v>8374</v>
      </c>
      <c r="F4194" s="20" t="s">
        <v>8468</v>
      </c>
      <c r="G4194" t="s">
        <v>1</v>
      </c>
      <c r="H4194" t="s">
        <v>0</v>
      </c>
      <c r="I4194" t="s">
        <v>8338</v>
      </c>
      <c r="J4194" t="s">
        <v>8339</v>
      </c>
      <c r="K4194">
        <v>100</v>
      </c>
      <c r="L4194">
        <v>100</v>
      </c>
      <c r="M4194" s="1" t="s">
        <v>120</v>
      </c>
      <c r="N4194" t="s">
        <v>121</v>
      </c>
      <c r="O4194" s="2">
        <v>0</v>
      </c>
      <c r="P4194" s="2">
        <v>0</v>
      </c>
      <c r="Q4194" s="2">
        <v>186.14</v>
      </c>
      <c r="R4194" s="2">
        <v>24.1982</v>
      </c>
      <c r="S4194" s="2">
        <v>0</v>
      </c>
      <c r="T4194" s="2">
        <v>0</v>
      </c>
      <c r="U4194" s="2">
        <v>210.33819999999997</v>
      </c>
      <c r="V4194" s="2" t="s">
        <v>8499</v>
      </c>
      <c r="W4194" t="s">
        <v>1</v>
      </c>
      <c r="X4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4"/>
      <c r="Z4194"/>
      <c r="AA4194"/>
    </row>
    <row r="4195" spans="5:27" hidden="1">
      <c r="E4195" t="s">
        <v>8374</v>
      </c>
      <c r="F4195" s="20" t="s">
        <v>8468</v>
      </c>
      <c r="G4195" t="s">
        <v>1</v>
      </c>
      <c r="H4195" t="s">
        <v>0</v>
      </c>
      <c r="I4195" t="s">
        <v>8338</v>
      </c>
      <c r="J4195" t="s">
        <v>8339</v>
      </c>
      <c r="K4195">
        <v>99</v>
      </c>
      <c r="L4195">
        <v>99</v>
      </c>
      <c r="M4195" s="1" t="s">
        <v>118</v>
      </c>
      <c r="N4195" t="s">
        <v>119</v>
      </c>
      <c r="O4195" s="2">
        <v>0</v>
      </c>
      <c r="P4195" s="2">
        <v>0</v>
      </c>
      <c r="Q4195" s="2">
        <v>39.53</v>
      </c>
      <c r="R4195" s="2">
        <v>5.1389000000000005</v>
      </c>
      <c r="S4195" s="2">
        <v>0</v>
      </c>
      <c r="T4195" s="2">
        <v>0</v>
      </c>
      <c r="U4195" s="2">
        <v>44.668900000000001</v>
      </c>
      <c r="V4195" s="2" t="s">
        <v>8499</v>
      </c>
      <c r="W4195" t="s">
        <v>1</v>
      </c>
      <c r="X4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5"/>
      <c r="Z4195"/>
      <c r="AA4195"/>
    </row>
    <row r="4196" spans="5:27" hidden="1">
      <c r="E4196" t="s">
        <v>8374</v>
      </c>
      <c r="F4196" s="20" t="s">
        <v>8468</v>
      </c>
      <c r="G4196" t="s">
        <v>1</v>
      </c>
      <c r="H4196" t="s">
        <v>0</v>
      </c>
      <c r="I4196" t="s">
        <v>8338</v>
      </c>
      <c r="J4196" t="s">
        <v>8339</v>
      </c>
      <c r="K4196">
        <v>98</v>
      </c>
      <c r="L4196">
        <v>98</v>
      </c>
      <c r="M4196" s="1" t="s">
        <v>501</v>
      </c>
      <c r="N4196" t="s">
        <v>502</v>
      </c>
      <c r="O4196" s="2">
        <v>0</v>
      </c>
      <c r="P4196" s="2">
        <v>0</v>
      </c>
      <c r="Q4196" s="2">
        <v>170</v>
      </c>
      <c r="R4196" s="2">
        <v>22.1</v>
      </c>
      <c r="S4196" s="2">
        <v>0</v>
      </c>
      <c r="T4196" s="2">
        <v>0</v>
      </c>
      <c r="U4196" s="2">
        <v>192.1</v>
      </c>
      <c r="V4196" s="2" t="s">
        <v>8499</v>
      </c>
      <c r="W4196" t="s">
        <v>1</v>
      </c>
      <c r="X4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6"/>
      <c r="Z4196"/>
      <c r="AA4196"/>
    </row>
    <row r="4197" spans="5:27" hidden="1">
      <c r="E4197" t="s">
        <v>8374</v>
      </c>
      <c r="F4197" s="20" t="s">
        <v>8468</v>
      </c>
      <c r="G4197" t="s">
        <v>1</v>
      </c>
      <c r="H4197" t="s">
        <v>0</v>
      </c>
      <c r="I4197" t="s">
        <v>8338</v>
      </c>
      <c r="J4197" t="s">
        <v>8339</v>
      </c>
      <c r="K4197">
        <v>97</v>
      </c>
      <c r="L4197">
        <v>97</v>
      </c>
      <c r="M4197" s="1" t="s">
        <v>118</v>
      </c>
      <c r="N4197" t="s">
        <v>119</v>
      </c>
      <c r="O4197" s="2">
        <v>0</v>
      </c>
      <c r="P4197" s="2">
        <v>0</v>
      </c>
      <c r="Q4197" s="2">
        <v>102.56</v>
      </c>
      <c r="R4197" s="2">
        <v>13.332800000000001</v>
      </c>
      <c r="S4197" s="2">
        <v>0</v>
      </c>
      <c r="T4197" s="2">
        <v>0</v>
      </c>
      <c r="U4197" s="2">
        <v>115.89280000000001</v>
      </c>
      <c r="V4197" s="2" t="s">
        <v>8499</v>
      </c>
      <c r="W4197" t="s">
        <v>1</v>
      </c>
      <c r="X4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7"/>
      <c r="Z4197"/>
      <c r="AA4197"/>
    </row>
    <row r="4198" spans="5:27" hidden="1">
      <c r="E4198" t="s">
        <v>8374</v>
      </c>
      <c r="F4198" s="20" t="s">
        <v>8468</v>
      </c>
      <c r="G4198" t="s">
        <v>1</v>
      </c>
      <c r="H4198" t="s">
        <v>0</v>
      </c>
      <c r="I4198" t="s">
        <v>8338</v>
      </c>
      <c r="J4198" t="s">
        <v>8339</v>
      </c>
      <c r="K4198">
        <v>96</v>
      </c>
      <c r="L4198">
        <v>96</v>
      </c>
      <c r="M4198" s="1" t="s">
        <v>7836</v>
      </c>
      <c r="N4198" t="s">
        <v>7850</v>
      </c>
      <c r="O4198" s="2">
        <v>0</v>
      </c>
      <c r="P4198" s="2">
        <v>0</v>
      </c>
      <c r="Q4198" s="2">
        <v>31.88</v>
      </c>
      <c r="R4198" s="2">
        <v>4.1444000000000001</v>
      </c>
      <c r="S4198" s="2">
        <v>0</v>
      </c>
      <c r="T4198" s="2">
        <v>0</v>
      </c>
      <c r="U4198" s="2">
        <v>36.0244</v>
      </c>
      <c r="V4198" s="2" t="s">
        <v>8499</v>
      </c>
      <c r="W4198" t="s">
        <v>1</v>
      </c>
      <c r="X4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8"/>
      <c r="Z4198"/>
      <c r="AA4198"/>
    </row>
    <row r="4199" spans="5:27" hidden="1">
      <c r="E4199" t="s">
        <v>8374</v>
      </c>
      <c r="F4199" s="20" t="s">
        <v>8468</v>
      </c>
      <c r="G4199" t="s">
        <v>1</v>
      </c>
      <c r="H4199" t="s">
        <v>0</v>
      </c>
      <c r="I4199" t="s">
        <v>8338</v>
      </c>
      <c r="J4199" t="s">
        <v>8339</v>
      </c>
      <c r="K4199">
        <v>95</v>
      </c>
      <c r="L4199">
        <v>95</v>
      </c>
      <c r="M4199" s="1" t="s">
        <v>1167</v>
      </c>
      <c r="N4199" t="s">
        <v>1168</v>
      </c>
      <c r="O4199" s="2">
        <v>0</v>
      </c>
      <c r="P4199" s="2">
        <v>0</v>
      </c>
      <c r="Q4199" s="2">
        <v>125.66</v>
      </c>
      <c r="R4199" s="2">
        <v>16.335799999999999</v>
      </c>
      <c r="S4199" s="2">
        <v>0</v>
      </c>
      <c r="T4199" s="2">
        <v>0</v>
      </c>
      <c r="U4199" s="2">
        <v>141.9958</v>
      </c>
      <c r="V4199" s="2" t="s">
        <v>8499</v>
      </c>
      <c r="W4199" t="s">
        <v>1</v>
      </c>
      <c r="X4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199"/>
      <c r="Z4199"/>
      <c r="AA4199"/>
    </row>
    <row r="4200" spans="5:27" hidden="1">
      <c r="E4200" t="s">
        <v>8374</v>
      </c>
      <c r="F4200" s="20" t="s">
        <v>8468</v>
      </c>
      <c r="G4200" t="s">
        <v>1</v>
      </c>
      <c r="H4200" t="s">
        <v>0</v>
      </c>
      <c r="I4200" t="s">
        <v>8338</v>
      </c>
      <c r="J4200" t="s">
        <v>8339</v>
      </c>
      <c r="K4200">
        <v>94</v>
      </c>
      <c r="L4200">
        <v>94</v>
      </c>
      <c r="M4200" s="1" t="s">
        <v>95</v>
      </c>
      <c r="N4200" t="s">
        <v>96</v>
      </c>
      <c r="O4200" s="2">
        <v>0</v>
      </c>
      <c r="P4200" s="2">
        <v>0</v>
      </c>
      <c r="Q4200" s="2">
        <v>56.64</v>
      </c>
      <c r="R4200" s="2">
        <v>7.3632</v>
      </c>
      <c r="S4200" s="2">
        <v>0</v>
      </c>
      <c r="T4200" s="2">
        <v>0</v>
      </c>
      <c r="U4200" s="2">
        <v>64.003200000000007</v>
      </c>
      <c r="V4200" s="2" t="s">
        <v>8499</v>
      </c>
      <c r="W4200" t="s">
        <v>1</v>
      </c>
      <c r="X4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0"/>
      <c r="Z4200"/>
      <c r="AA4200"/>
    </row>
    <row r="4201" spans="5:27" hidden="1">
      <c r="E4201" t="s">
        <v>8374</v>
      </c>
      <c r="F4201" s="20" t="s">
        <v>8468</v>
      </c>
      <c r="G4201" t="s">
        <v>1</v>
      </c>
      <c r="H4201" t="s">
        <v>0</v>
      </c>
      <c r="I4201" t="s">
        <v>8338</v>
      </c>
      <c r="J4201" t="s">
        <v>8339</v>
      </c>
      <c r="K4201">
        <v>93</v>
      </c>
      <c r="L4201">
        <v>93</v>
      </c>
      <c r="M4201" s="1" t="s">
        <v>1066</v>
      </c>
      <c r="N4201" t="s">
        <v>1067</v>
      </c>
      <c r="O4201" s="2">
        <v>0</v>
      </c>
      <c r="P4201" s="2">
        <v>0</v>
      </c>
      <c r="Q4201" s="2">
        <v>23.5</v>
      </c>
      <c r="R4201" s="2">
        <v>3.0550000000000002</v>
      </c>
      <c r="S4201" s="2">
        <v>0</v>
      </c>
      <c r="T4201" s="2">
        <v>0</v>
      </c>
      <c r="U4201" s="2">
        <v>26.555</v>
      </c>
      <c r="V4201" s="2" t="s">
        <v>8499</v>
      </c>
      <c r="W4201" t="s">
        <v>1</v>
      </c>
      <c r="X4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1"/>
      <c r="Z4201"/>
      <c r="AA4201"/>
    </row>
    <row r="4202" spans="5:27" hidden="1">
      <c r="E4202" t="s">
        <v>8374</v>
      </c>
      <c r="F4202" s="20" t="s">
        <v>8468</v>
      </c>
      <c r="G4202" t="s">
        <v>1</v>
      </c>
      <c r="H4202" t="s">
        <v>0</v>
      </c>
      <c r="I4202" t="s">
        <v>8338</v>
      </c>
      <c r="J4202" t="s">
        <v>8339</v>
      </c>
      <c r="K4202">
        <v>92</v>
      </c>
      <c r="L4202">
        <v>92</v>
      </c>
      <c r="M4202" s="1" t="s">
        <v>118</v>
      </c>
      <c r="N4202" t="s">
        <v>119</v>
      </c>
      <c r="O4202" s="2">
        <v>0</v>
      </c>
      <c r="P4202" s="2">
        <v>0</v>
      </c>
      <c r="Q4202" s="2">
        <v>42.27</v>
      </c>
      <c r="R4202" s="2">
        <v>5.4951000000000008</v>
      </c>
      <c r="S4202" s="2">
        <v>0</v>
      </c>
      <c r="T4202" s="2">
        <v>0</v>
      </c>
      <c r="U4202" s="2">
        <v>47.765100000000004</v>
      </c>
      <c r="V4202" s="2" t="s">
        <v>8499</v>
      </c>
      <c r="W4202" t="s">
        <v>1</v>
      </c>
      <c r="X4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2"/>
      <c r="Z4202"/>
      <c r="AA4202"/>
    </row>
    <row r="4203" spans="5:27" hidden="1">
      <c r="E4203" t="s">
        <v>8374</v>
      </c>
      <c r="F4203" s="20" t="s">
        <v>8468</v>
      </c>
      <c r="G4203" t="s">
        <v>1</v>
      </c>
      <c r="H4203" t="s">
        <v>0</v>
      </c>
      <c r="I4203" t="s">
        <v>8338</v>
      </c>
      <c r="J4203" t="s">
        <v>8339</v>
      </c>
      <c r="K4203">
        <v>91</v>
      </c>
      <c r="L4203">
        <v>91</v>
      </c>
      <c r="M4203" s="1" t="s">
        <v>715</v>
      </c>
      <c r="N4203" t="s">
        <v>716</v>
      </c>
      <c r="O4203" s="2">
        <v>0</v>
      </c>
      <c r="P4203" s="2">
        <v>0</v>
      </c>
      <c r="Q4203" s="2">
        <v>100</v>
      </c>
      <c r="R4203" s="2">
        <v>13</v>
      </c>
      <c r="S4203" s="2">
        <v>0</v>
      </c>
      <c r="T4203" s="2">
        <v>0</v>
      </c>
      <c r="U4203" s="2">
        <v>113</v>
      </c>
      <c r="V4203" s="2" t="s">
        <v>8499</v>
      </c>
      <c r="W4203" t="s">
        <v>1</v>
      </c>
      <c r="X4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3"/>
      <c r="Z4203"/>
      <c r="AA4203"/>
    </row>
    <row r="4204" spans="5:27" hidden="1">
      <c r="E4204" t="s">
        <v>8374</v>
      </c>
      <c r="F4204" s="20" t="s">
        <v>8468</v>
      </c>
      <c r="G4204" t="s">
        <v>1</v>
      </c>
      <c r="H4204" t="s">
        <v>0</v>
      </c>
      <c r="I4204" t="s">
        <v>8338</v>
      </c>
      <c r="J4204" t="s">
        <v>8339</v>
      </c>
      <c r="K4204">
        <v>90</v>
      </c>
      <c r="L4204">
        <v>90</v>
      </c>
      <c r="M4204" s="1" t="s">
        <v>132</v>
      </c>
      <c r="N4204" t="s">
        <v>133</v>
      </c>
      <c r="O4204" s="2">
        <v>0</v>
      </c>
      <c r="P4204" s="2">
        <v>0</v>
      </c>
      <c r="Q4204" s="2">
        <v>24</v>
      </c>
      <c r="R4204" s="2">
        <v>3.12</v>
      </c>
      <c r="S4204" s="2">
        <v>0</v>
      </c>
      <c r="T4204" s="2">
        <v>0</v>
      </c>
      <c r="U4204" s="2">
        <v>27.12</v>
      </c>
      <c r="V4204" s="2" t="s">
        <v>8499</v>
      </c>
      <c r="W4204" t="s">
        <v>1</v>
      </c>
      <c r="X4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4"/>
      <c r="Z4204"/>
      <c r="AA4204"/>
    </row>
    <row r="4205" spans="5:27" hidden="1">
      <c r="E4205" t="s">
        <v>8374</v>
      </c>
      <c r="F4205" s="20" t="s">
        <v>8468</v>
      </c>
      <c r="G4205" t="s">
        <v>1</v>
      </c>
      <c r="H4205" t="s">
        <v>0</v>
      </c>
      <c r="I4205" t="s">
        <v>8338</v>
      </c>
      <c r="J4205" t="s">
        <v>8339</v>
      </c>
      <c r="K4205">
        <v>89</v>
      </c>
      <c r="L4205">
        <v>89</v>
      </c>
      <c r="M4205" s="1" t="s">
        <v>118</v>
      </c>
      <c r="N4205" t="s">
        <v>119</v>
      </c>
      <c r="O4205" s="2">
        <v>0</v>
      </c>
      <c r="P4205" s="2">
        <v>0</v>
      </c>
      <c r="Q4205" s="2">
        <v>34.19</v>
      </c>
      <c r="R4205" s="2">
        <v>4.4447000000000001</v>
      </c>
      <c r="S4205" s="2">
        <v>0</v>
      </c>
      <c r="T4205" s="2">
        <v>0</v>
      </c>
      <c r="U4205" s="2">
        <v>38.634699999999995</v>
      </c>
      <c r="V4205" s="2" t="s">
        <v>8499</v>
      </c>
      <c r="W4205" t="s">
        <v>1</v>
      </c>
      <c r="X4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5"/>
      <c r="Z4205"/>
      <c r="AA4205"/>
    </row>
    <row r="4206" spans="5:27" hidden="1">
      <c r="E4206" t="s">
        <v>8374</v>
      </c>
      <c r="F4206" s="20" t="s">
        <v>8468</v>
      </c>
      <c r="G4206" t="s">
        <v>1</v>
      </c>
      <c r="H4206" t="s">
        <v>0</v>
      </c>
      <c r="I4206" t="s">
        <v>8338</v>
      </c>
      <c r="J4206" t="s">
        <v>8339</v>
      </c>
      <c r="K4206">
        <v>88</v>
      </c>
      <c r="L4206">
        <v>88</v>
      </c>
      <c r="M4206" s="1" t="s">
        <v>7848</v>
      </c>
      <c r="N4206" t="s">
        <v>7847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 t="s">
        <v>8499</v>
      </c>
      <c r="W4206" t="s">
        <v>1</v>
      </c>
      <c r="X4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6"/>
      <c r="Z4206"/>
      <c r="AA4206"/>
    </row>
    <row r="4207" spans="5:27" hidden="1">
      <c r="E4207" t="s">
        <v>8374</v>
      </c>
      <c r="F4207" s="20" t="s">
        <v>8468</v>
      </c>
      <c r="G4207" t="s">
        <v>1</v>
      </c>
      <c r="H4207" t="s">
        <v>0</v>
      </c>
      <c r="I4207" t="s">
        <v>8338</v>
      </c>
      <c r="J4207" t="s">
        <v>8339</v>
      </c>
      <c r="K4207">
        <v>87</v>
      </c>
      <c r="L4207">
        <v>87</v>
      </c>
      <c r="M4207" s="1" t="s">
        <v>7836</v>
      </c>
      <c r="N4207" t="s">
        <v>7850</v>
      </c>
      <c r="O4207" s="2">
        <v>0</v>
      </c>
      <c r="P4207" s="2">
        <v>0</v>
      </c>
      <c r="Q4207" s="2">
        <v>68.14</v>
      </c>
      <c r="R4207" s="2">
        <v>8.8582000000000001</v>
      </c>
      <c r="S4207" s="2">
        <v>0</v>
      </c>
      <c r="T4207" s="2">
        <v>0</v>
      </c>
      <c r="U4207" s="2">
        <v>76.998199999999997</v>
      </c>
      <c r="V4207" s="2" t="s">
        <v>8499</v>
      </c>
      <c r="W4207" t="s">
        <v>1</v>
      </c>
      <c r="X4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7"/>
      <c r="Z4207"/>
      <c r="AA4207"/>
    </row>
    <row r="4208" spans="5:27" hidden="1">
      <c r="E4208" t="s">
        <v>8374</v>
      </c>
      <c r="F4208" s="20" t="s">
        <v>8468</v>
      </c>
      <c r="G4208" t="s">
        <v>1</v>
      </c>
      <c r="H4208" t="s">
        <v>0</v>
      </c>
      <c r="I4208" t="s">
        <v>8338</v>
      </c>
      <c r="J4208" t="s">
        <v>8339</v>
      </c>
      <c r="K4208">
        <v>86</v>
      </c>
      <c r="L4208">
        <v>86</v>
      </c>
      <c r="M4208" s="1" t="s">
        <v>118</v>
      </c>
      <c r="N4208" t="s">
        <v>119</v>
      </c>
      <c r="O4208" s="2">
        <v>0</v>
      </c>
      <c r="P4208" s="2">
        <v>0</v>
      </c>
      <c r="Q4208" s="2">
        <v>68.37</v>
      </c>
      <c r="R4208" s="2">
        <v>8.8881000000000014</v>
      </c>
      <c r="S4208" s="2">
        <v>0</v>
      </c>
      <c r="T4208" s="2">
        <v>0</v>
      </c>
      <c r="U4208" s="2">
        <v>77.258100000000013</v>
      </c>
      <c r="V4208" s="2" t="s">
        <v>8499</v>
      </c>
      <c r="W4208" t="s">
        <v>1</v>
      </c>
      <c r="X4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8"/>
      <c r="Z4208"/>
      <c r="AA4208"/>
    </row>
    <row r="4209" spans="5:27" hidden="1">
      <c r="E4209" t="s">
        <v>8374</v>
      </c>
      <c r="F4209" s="20" t="s">
        <v>8468</v>
      </c>
      <c r="G4209" t="s">
        <v>1</v>
      </c>
      <c r="H4209" t="s">
        <v>0</v>
      </c>
      <c r="I4209" t="s">
        <v>8338</v>
      </c>
      <c r="J4209" t="s">
        <v>8339</v>
      </c>
      <c r="K4209">
        <v>85</v>
      </c>
      <c r="L4209">
        <v>85</v>
      </c>
      <c r="M4209" s="1" t="s">
        <v>118</v>
      </c>
      <c r="N4209" t="s">
        <v>119</v>
      </c>
      <c r="O4209" s="2">
        <v>0</v>
      </c>
      <c r="P4209" s="2">
        <v>0</v>
      </c>
      <c r="Q4209" s="2">
        <v>68.37</v>
      </c>
      <c r="R4209" s="2">
        <v>8.8881000000000014</v>
      </c>
      <c r="S4209" s="2">
        <v>0</v>
      </c>
      <c r="T4209" s="2">
        <v>0</v>
      </c>
      <c r="U4209" s="2">
        <v>77.258100000000013</v>
      </c>
      <c r="V4209" s="2" t="s">
        <v>8499</v>
      </c>
      <c r="W4209" t="s">
        <v>1</v>
      </c>
      <c r="X4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09"/>
      <c r="Z4209"/>
      <c r="AA4209"/>
    </row>
    <row r="4210" spans="5:27" hidden="1">
      <c r="E4210" t="s">
        <v>8374</v>
      </c>
      <c r="F4210" s="20" t="s">
        <v>8468</v>
      </c>
      <c r="G4210" t="s">
        <v>1</v>
      </c>
      <c r="H4210" t="s">
        <v>0</v>
      </c>
      <c r="I4210" t="s">
        <v>8338</v>
      </c>
      <c r="J4210" t="s">
        <v>8339</v>
      </c>
      <c r="K4210">
        <v>84</v>
      </c>
      <c r="L4210">
        <v>84</v>
      </c>
      <c r="M4210" s="1" t="s">
        <v>806</v>
      </c>
      <c r="N4210" t="s">
        <v>807</v>
      </c>
      <c r="O4210" s="2">
        <v>0</v>
      </c>
      <c r="P4210" s="2">
        <v>0</v>
      </c>
      <c r="Q4210" s="2">
        <v>504.43</v>
      </c>
      <c r="R4210" s="2">
        <v>65.575900000000004</v>
      </c>
      <c r="S4210" s="2">
        <v>0</v>
      </c>
      <c r="T4210" s="2">
        <v>0</v>
      </c>
      <c r="U4210" s="2">
        <v>570.0059</v>
      </c>
      <c r="V4210" s="2" t="s">
        <v>8499</v>
      </c>
      <c r="W4210" t="s">
        <v>1</v>
      </c>
      <c r="X4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0"/>
      <c r="Z4210"/>
      <c r="AA4210"/>
    </row>
    <row r="4211" spans="5:27" hidden="1">
      <c r="E4211" t="s">
        <v>8374</v>
      </c>
      <c r="F4211" s="20" t="s">
        <v>8468</v>
      </c>
      <c r="G4211" t="s">
        <v>1</v>
      </c>
      <c r="H4211" t="s">
        <v>0</v>
      </c>
      <c r="I4211" t="s">
        <v>8338</v>
      </c>
      <c r="J4211" t="s">
        <v>8339</v>
      </c>
      <c r="K4211">
        <v>83</v>
      </c>
      <c r="L4211">
        <v>83</v>
      </c>
      <c r="M4211" s="1" t="s">
        <v>1385</v>
      </c>
      <c r="N4211" t="s">
        <v>1386</v>
      </c>
      <c r="O4211" s="2">
        <v>0</v>
      </c>
      <c r="P4211" s="2">
        <v>0</v>
      </c>
      <c r="Q4211" s="2">
        <v>584.08000000000004</v>
      </c>
      <c r="R4211" s="2">
        <v>75.930400000000006</v>
      </c>
      <c r="S4211" s="2">
        <v>0</v>
      </c>
      <c r="T4211" s="2">
        <v>0</v>
      </c>
      <c r="U4211" s="2">
        <v>660.0104</v>
      </c>
      <c r="V4211" s="2" t="s">
        <v>8499</v>
      </c>
      <c r="W4211" t="s">
        <v>1</v>
      </c>
      <c r="X4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1"/>
      <c r="Z4211"/>
      <c r="AA4211"/>
    </row>
    <row r="4212" spans="5:27" hidden="1">
      <c r="E4212" t="s">
        <v>8374</v>
      </c>
      <c r="F4212" s="20" t="s">
        <v>8468</v>
      </c>
      <c r="G4212" t="s">
        <v>1</v>
      </c>
      <c r="H4212" t="s">
        <v>0</v>
      </c>
      <c r="I4212" t="s">
        <v>8338</v>
      </c>
      <c r="J4212" t="s">
        <v>8339</v>
      </c>
      <c r="K4212">
        <v>82</v>
      </c>
      <c r="L4212">
        <v>82</v>
      </c>
      <c r="M4212" s="1" t="s">
        <v>116</v>
      </c>
      <c r="N4212" t="s">
        <v>117</v>
      </c>
      <c r="O4212" s="2">
        <v>0</v>
      </c>
      <c r="P4212" s="2">
        <v>0</v>
      </c>
      <c r="Q4212" s="2">
        <v>250</v>
      </c>
      <c r="R4212" s="2">
        <v>32.5</v>
      </c>
      <c r="S4212" s="2">
        <v>0</v>
      </c>
      <c r="T4212" s="2">
        <v>0</v>
      </c>
      <c r="U4212" s="2">
        <v>282.5</v>
      </c>
      <c r="V4212" s="2" t="s">
        <v>8499</v>
      </c>
      <c r="W4212" t="s">
        <v>1</v>
      </c>
      <c r="X4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2"/>
      <c r="Z4212"/>
      <c r="AA4212"/>
    </row>
    <row r="4213" spans="5:27" hidden="1">
      <c r="E4213" t="s">
        <v>8374</v>
      </c>
      <c r="F4213" s="20" t="s">
        <v>8468</v>
      </c>
      <c r="G4213" t="s">
        <v>1</v>
      </c>
      <c r="H4213" t="s">
        <v>0</v>
      </c>
      <c r="I4213" t="s">
        <v>8338</v>
      </c>
      <c r="J4213" t="s">
        <v>8339</v>
      </c>
      <c r="K4213">
        <v>81</v>
      </c>
      <c r="L4213">
        <v>81</v>
      </c>
      <c r="M4213" s="1" t="s">
        <v>8424</v>
      </c>
      <c r="N4213" t="s">
        <v>8425</v>
      </c>
      <c r="O4213" s="2">
        <v>0</v>
      </c>
      <c r="P4213" s="2">
        <v>0</v>
      </c>
      <c r="Q4213" s="2">
        <v>95.64</v>
      </c>
      <c r="R4213" s="2">
        <v>12.433200000000001</v>
      </c>
      <c r="S4213" s="2">
        <v>0</v>
      </c>
      <c r="T4213" s="2">
        <v>0</v>
      </c>
      <c r="U4213" s="2">
        <v>108.0732</v>
      </c>
      <c r="V4213" s="2" t="s">
        <v>8499</v>
      </c>
      <c r="W4213" t="s">
        <v>1</v>
      </c>
      <c r="X4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3"/>
      <c r="Z4213"/>
      <c r="AA4213"/>
    </row>
    <row r="4214" spans="5:27" hidden="1">
      <c r="E4214" t="s">
        <v>8374</v>
      </c>
      <c r="F4214" s="20" t="s">
        <v>8468</v>
      </c>
      <c r="G4214" t="s">
        <v>1</v>
      </c>
      <c r="H4214" t="s">
        <v>0</v>
      </c>
      <c r="I4214" t="s">
        <v>8338</v>
      </c>
      <c r="J4214" t="s">
        <v>8339</v>
      </c>
      <c r="K4214">
        <v>80</v>
      </c>
      <c r="L4214">
        <v>80</v>
      </c>
      <c r="M4214" s="1" t="s">
        <v>95</v>
      </c>
      <c r="N4214" t="s">
        <v>96</v>
      </c>
      <c r="O4214" s="2">
        <v>0</v>
      </c>
      <c r="P4214" s="2">
        <v>0</v>
      </c>
      <c r="Q4214" s="2">
        <v>255.01</v>
      </c>
      <c r="R4214" s="2">
        <v>33.151299999999999</v>
      </c>
      <c r="S4214" s="2">
        <v>0</v>
      </c>
      <c r="T4214" s="2">
        <v>0</v>
      </c>
      <c r="U4214" s="2">
        <v>288.16129999999998</v>
      </c>
      <c r="V4214" s="2" t="s">
        <v>8499</v>
      </c>
      <c r="W4214" t="s">
        <v>1</v>
      </c>
      <c r="X4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4"/>
      <c r="Z4214"/>
      <c r="AA4214"/>
    </row>
    <row r="4215" spans="5:27" hidden="1">
      <c r="E4215" t="s">
        <v>8374</v>
      </c>
      <c r="F4215" s="20" t="s">
        <v>8468</v>
      </c>
      <c r="G4215" t="s">
        <v>1</v>
      </c>
      <c r="H4215" t="s">
        <v>0</v>
      </c>
      <c r="I4215" t="s">
        <v>8338</v>
      </c>
      <c r="J4215" t="s">
        <v>8339</v>
      </c>
      <c r="K4215">
        <v>79</v>
      </c>
      <c r="L4215">
        <v>79</v>
      </c>
      <c r="M4215" s="1" t="s">
        <v>118</v>
      </c>
      <c r="N4215" t="s">
        <v>119</v>
      </c>
      <c r="O4215" s="2">
        <v>0</v>
      </c>
      <c r="P4215" s="2">
        <v>0</v>
      </c>
      <c r="Q4215" s="2">
        <v>74.489999999999995</v>
      </c>
      <c r="R4215" s="2">
        <v>9.6837</v>
      </c>
      <c r="S4215" s="2">
        <v>0</v>
      </c>
      <c r="T4215" s="2">
        <v>0</v>
      </c>
      <c r="U4215" s="2">
        <v>84.173699999999997</v>
      </c>
      <c r="V4215" s="2" t="s">
        <v>8499</v>
      </c>
      <c r="W4215" t="s">
        <v>1</v>
      </c>
      <c r="X4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5"/>
      <c r="Z4215"/>
      <c r="AA4215"/>
    </row>
    <row r="4216" spans="5:27" hidden="1">
      <c r="E4216" t="s">
        <v>8374</v>
      </c>
      <c r="F4216" s="20" t="s">
        <v>8468</v>
      </c>
      <c r="G4216" t="s">
        <v>1</v>
      </c>
      <c r="H4216" t="s">
        <v>0</v>
      </c>
      <c r="I4216" t="s">
        <v>8338</v>
      </c>
      <c r="J4216" t="s">
        <v>8339</v>
      </c>
      <c r="K4216">
        <v>78</v>
      </c>
      <c r="L4216">
        <v>78</v>
      </c>
      <c r="M4216" s="1" t="s">
        <v>7871</v>
      </c>
      <c r="N4216" t="s">
        <v>7872</v>
      </c>
      <c r="O4216" s="2">
        <v>0</v>
      </c>
      <c r="P4216" s="2">
        <v>0</v>
      </c>
      <c r="Q4216" s="2">
        <v>92.3</v>
      </c>
      <c r="R4216" s="2">
        <v>11.999000000000001</v>
      </c>
      <c r="S4216" s="2">
        <v>0</v>
      </c>
      <c r="T4216" s="2">
        <v>0</v>
      </c>
      <c r="U4216" s="2">
        <v>104.29899999999999</v>
      </c>
      <c r="V4216" s="2" t="s">
        <v>8499</v>
      </c>
      <c r="W4216" t="s">
        <v>1</v>
      </c>
      <c r="X4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6"/>
      <c r="Z4216"/>
      <c r="AA4216"/>
    </row>
    <row r="4217" spans="5:27" hidden="1">
      <c r="E4217" t="s">
        <v>8374</v>
      </c>
      <c r="F4217" s="20" t="s">
        <v>8468</v>
      </c>
      <c r="G4217" t="s">
        <v>1</v>
      </c>
      <c r="H4217" t="s">
        <v>0</v>
      </c>
      <c r="I4217" t="s">
        <v>8338</v>
      </c>
      <c r="J4217" t="s">
        <v>8339</v>
      </c>
      <c r="K4217">
        <v>77</v>
      </c>
      <c r="L4217">
        <v>77</v>
      </c>
      <c r="M4217" s="1" t="s">
        <v>118</v>
      </c>
      <c r="N4217" t="s">
        <v>119</v>
      </c>
      <c r="O4217" s="2">
        <v>0</v>
      </c>
      <c r="P4217" s="2">
        <v>0</v>
      </c>
      <c r="Q4217" s="2">
        <v>74.489999999999995</v>
      </c>
      <c r="R4217" s="2">
        <v>9.6837</v>
      </c>
      <c r="S4217" s="2">
        <v>0</v>
      </c>
      <c r="T4217" s="2">
        <v>0</v>
      </c>
      <c r="U4217" s="2">
        <v>84.173699999999997</v>
      </c>
      <c r="V4217" s="2" t="s">
        <v>8499</v>
      </c>
      <c r="W4217" t="s">
        <v>1</v>
      </c>
      <c r="X4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7"/>
      <c r="Z4217"/>
      <c r="AA4217"/>
    </row>
    <row r="4218" spans="5:27" hidden="1">
      <c r="E4218" t="s">
        <v>8374</v>
      </c>
      <c r="F4218" s="20" t="s">
        <v>8468</v>
      </c>
      <c r="G4218" t="s">
        <v>1</v>
      </c>
      <c r="H4218" t="s">
        <v>0</v>
      </c>
      <c r="I4218" t="s">
        <v>8338</v>
      </c>
      <c r="J4218" t="s">
        <v>8339</v>
      </c>
      <c r="K4218">
        <v>76</v>
      </c>
      <c r="L4218">
        <v>76</v>
      </c>
      <c r="M4218" s="1" t="s">
        <v>1152</v>
      </c>
      <c r="N4218" t="s">
        <v>1153</v>
      </c>
      <c r="O4218" s="2">
        <v>0</v>
      </c>
      <c r="P4218" s="2">
        <v>0</v>
      </c>
      <c r="Q4218" s="2">
        <v>46.38</v>
      </c>
      <c r="R4218" s="2">
        <v>6.0294000000000008</v>
      </c>
      <c r="S4218" s="2">
        <v>0</v>
      </c>
      <c r="T4218" s="2">
        <v>0</v>
      </c>
      <c r="U4218" s="2">
        <v>52.409400000000005</v>
      </c>
      <c r="V4218" s="2" t="s">
        <v>8499</v>
      </c>
      <c r="W4218" t="s">
        <v>1</v>
      </c>
      <c r="X4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8"/>
      <c r="Z4218"/>
      <c r="AA4218"/>
    </row>
    <row r="4219" spans="5:27" hidden="1">
      <c r="E4219" t="s">
        <v>8374</v>
      </c>
      <c r="F4219" s="20" t="s">
        <v>8468</v>
      </c>
      <c r="G4219" t="s">
        <v>1</v>
      </c>
      <c r="H4219" t="s">
        <v>0</v>
      </c>
      <c r="I4219" t="s">
        <v>8338</v>
      </c>
      <c r="J4219" t="s">
        <v>8339</v>
      </c>
      <c r="K4219">
        <v>75</v>
      </c>
      <c r="L4219">
        <v>75</v>
      </c>
      <c r="M4219" s="1" t="s">
        <v>433</v>
      </c>
      <c r="N4219" t="s">
        <v>434</v>
      </c>
      <c r="O4219" s="2">
        <v>0</v>
      </c>
      <c r="P4219" s="2">
        <v>0</v>
      </c>
      <c r="Q4219" s="2">
        <v>112.67</v>
      </c>
      <c r="R4219" s="2">
        <v>14.6471</v>
      </c>
      <c r="S4219" s="2">
        <v>0</v>
      </c>
      <c r="T4219" s="2">
        <v>0</v>
      </c>
      <c r="U4219" s="2">
        <v>127.3171</v>
      </c>
      <c r="V4219" s="2" t="s">
        <v>8499</v>
      </c>
      <c r="W4219" t="s">
        <v>1</v>
      </c>
      <c r="X4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19"/>
      <c r="Z4219"/>
      <c r="AA4219"/>
    </row>
    <row r="4220" spans="5:27" hidden="1">
      <c r="E4220" t="s">
        <v>8374</v>
      </c>
      <c r="F4220" s="20" t="s">
        <v>8468</v>
      </c>
      <c r="G4220" t="s">
        <v>1</v>
      </c>
      <c r="H4220" t="s">
        <v>0</v>
      </c>
      <c r="I4220" t="s">
        <v>8338</v>
      </c>
      <c r="J4220" t="s">
        <v>8339</v>
      </c>
      <c r="K4220">
        <v>74</v>
      </c>
      <c r="L4220">
        <v>74</v>
      </c>
      <c r="M4220" s="1" t="s">
        <v>118</v>
      </c>
      <c r="N4220" t="s">
        <v>119</v>
      </c>
      <c r="O4220" s="2">
        <v>0</v>
      </c>
      <c r="P4220" s="2">
        <v>0</v>
      </c>
      <c r="Q4220" s="2">
        <v>355.6</v>
      </c>
      <c r="R4220" s="2">
        <v>46.228000000000002</v>
      </c>
      <c r="S4220" s="2">
        <v>0</v>
      </c>
      <c r="T4220" s="2">
        <v>0</v>
      </c>
      <c r="U4220" s="2">
        <v>401.82800000000003</v>
      </c>
      <c r="V4220" s="2" t="s">
        <v>8499</v>
      </c>
      <c r="W4220" t="s">
        <v>1</v>
      </c>
      <c r="X4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0"/>
      <c r="Z4220"/>
      <c r="AA4220"/>
    </row>
    <row r="4221" spans="5:27" hidden="1">
      <c r="E4221" t="s">
        <v>8374</v>
      </c>
      <c r="F4221" s="20" t="s">
        <v>8468</v>
      </c>
      <c r="G4221" t="s">
        <v>1</v>
      </c>
      <c r="H4221" t="s">
        <v>0</v>
      </c>
      <c r="I4221" t="s">
        <v>8338</v>
      </c>
      <c r="J4221" t="s">
        <v>8339</v>
      </c>
      <c r="K4221">
        <v>73</v>
      </c>
      <c r="L4221">
        <v>73</v>
      </c>
      <c r="M4221" s="1" t="s">
        <v>118</v>
      </c>
      <c r="N4221" t="s">
        <v>119</v>
      </c>
      <c r="O4221" s="2">
        <v>0</v>
      </c>
      <c r="P4221" s="2">
        <v>0</v>
      </c>
      <c r="Q4221" s="2">
        <v>68.37</v>
      </c>
      <c r="R4221" s="2">
        <v>8.8881000000000014</v>
      </c>
      <c r="S4221" s="2">
        <v>0</v>
      </c>
      <c r="T4221" s="2">
        <v>0</v>
      </c>
      <c r="U4221" s="2">
        <v>77.258100000000013</v>
      </c>
      <c r="V4221" s="2" t="s">
        <v>8499</v>
      </c>
      <c r="W4221" t="s">
        <v>1</v>
      </c>
      <c r="X4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1"/>
      <c r="Z4221"/>
      <c r="AA4221"/>
    </row>
    <row r="4222" spans="5:27" hidden="1">
      <c r="E4222" t="s">
        <v>8374</v>
      </c>
      <c r="F4222" s="20" t="s">
        <v>8468</v>
      </c>
      <c r="G4222" t="s">
        <v>1</v>
      </c>
      <c r="H4222" t="s">
        <v>0</v>
      </c>
      <c r="I4222" t="s">
        <v>8338</v>
      </c>
      <c r="J4222" t="s">
        <v>8339</v>
      </c>
      <c r="K4222">
        <v>72</v>
      </c>
      <c r="L4222">
        <v>72</v>
      </c>
      <c r="M4222" s="1" t="s">
        <v>207</v>
      </c>
      <c r="N4222" t="s">
        <v>208</v>
      </c>
      <c r="O4222" s="2">
        <v>0</v>
      </c>
      <c r="P4222" s="2">
        <v>0</v>
      </c>
      <c r="Q4222" s="2">
        <v>330</v>
      </c>
      <c r="R4222" s="2">
        <v>42.9</v>
      </c>
      <c r="S4222" s="2">
        <v>0</v>
      </c>
      <c r="T4222" s="2">
        <v>0</v>
      </c>
      <c r="U4222" s="2">
        <v>372.9</v>
      </c>
      <c r="V4222" s="2" t="s">
        <v>8499</v>
      </c>
      <c r="W4222" t="s">
        <v>1</v>
      </c>
      <c r="X4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2"/>
      <c r="Z4222"/>
      <c r="AA4222"/>
    </row>
    <row r="4223" spans="5:27" hidden="1">
      <c r="E4223" t="s">
        <v>8374</v>
      </c>
      <c r="F4223" s="20" t="s">
        <v>8468</v>
      </c>
      <c r="G4223" t="s">
        <v>1</v>
      </c>
      <c r="H4223" t="s">
        <v>0</v>
      </c>
      <c r="I4223" t="s">
        <v>8338</v>
      </c>
      <c r="J4223" t="s">
        <v>8339</v>
      </c>
      <c r="K4223">
        <v>71</v>
      </c>
      <c r="L4223">
        <v>71</v>
      </c>
      <c r="M4223" s="1" t="s">
        <v>118</v>
      </c>
      <c r="N4223" t="s">
        <v>119</v>
      </c>
      <c r="O4223" s="2">
        <v>0</v>
      </c>
      <c r="P4223" s="2">
        <v>0</v>
      </c>
      <c r="Q4223" s="2">
        <v>34.19</v>
      </c>
      <c r="R4223" s="2">
        <v>4.4447000000000001</v>
      </c>
      <c r="S4223" s="2">
        <v>0</v>
      </c>
      <c r="T4223" s="2">
        <v>0</v>
      </c>
      <c r="U4223" s="2">
        <v>38.634699999999995</v>
      </c>
      <c r="V4223" s="2" t="s">
        <v>8499</v>
      </c>
      <c r="W4223" t="s">
        <v>1</v>
      </c>
      <c r="X4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3"/>
      <c r="Z4223"/>
      <c r="AA4223"/>
    </row>
    <row r="4224" spans="5:27" hidden="1">
      <c r="E4224" t="s">
        <v>8374</v>
      </c>
      <c r="F4224" s="20" t="s">
        <v>8468</v>
      </c>
      <c r="G4224" t="s">
        <v>1</v>
      </c>
      <c r="H4224" t="s">
        <v>0</v>
      </c>
      <c r="I4224" t="s">
        <v>8338</v>
      </c>
      <c r="J4224" t="s">
        <v>8339</v>
      </c>
      <c r="K4224">
        <v>70</v>
      </c>
      <c r="L4224">
        <v>70</v>
      </c>
      <c r="M4224" s="1" t="s">
        <v>130</v>
      </c>
      <c r="N4224" t="s">
        <v>131</v>
      </c>
      <c r="O4224" s="2">
        <v>0</v>
      </c>
      <c r="P4224" s="2">
        <v>0</v>
      </c>
      <c r="Q4224" s="2">
        <v>40.909999999999997</v>
      </c>
      <c r="R4224" s="2">
        <v>5.3182999999999998</v>
      </c>
      <c r="S4224" s="2">
        <v>0</v>
      </c>
      <c r="T4224" s="2">
        <v>0</v>
      </c>
      <c r="U4224" s="2">
        <v>46.228299999999997</v>
      </c>
      <c r="V4224" s="2" t="s">
        <v>8499</v>
      </c>
      <c r="W4224" t="s">
        <v>1</v>
      </c>
      <c r="X4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4"/>
      <c r="Z4224"/>
      <c r="AA4224"/>
    </row>
    <row r="4225" spans="5:27" hidden="1">
      <c r="E4225" t="s">
        <v>8374</v>
      </c>
      <c r="F4225" s="20" t="s">
        <v>8468</v>
      </c>
      <c r="G4225" t="s">
        <v>1</v>
      </c>
      <c r="H4225" t="s">
        <v>0</v>
      </c>
      <c r="I4225" t="s">
        <v>8338</v>
      </c>
      <c r="J4225" t="s">
        <v>8339</v>
      </c>
      <c r="K4225">
        <v>69</v>
      </c>
      <c r="L4225">
        <v>69</v>
      </c>
      <c r="M4225" s="1" t="s">
        <v>1470</v>
      </c>
      <c r="N4225" t="s">
        <v>1471</v>
      </c>
      <c r="O4225" s="2">
        <v>0</v>
      </c>
      <c r="P4225" s="2">
        <v>0</v>
      </c>
      <c r="Q4225" s="2">
        <v>139.47</v>
      </c>
      <c r="R4225" s="2">
        <v>18.1311</v>
      </c>
      <c r="S4225" s="2">
        <v>0</v>
      </c>
      <c r="T4225" s="2">
        <v>0</v>
      </c>
      <c r="U4225" s="2">
        <v>157.6011</v>
      </c>
      <c r="V4225" s="2" t="s">
        <v>8499</v>
      </c>
      <c r="W4225" t="s">
        <v>1</v>
      </c>
      <c r="X4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5"/>
      <c r="Z4225"/>
      <c r="AA4225"/>
    </row>
    <row r="4226" spans="5:27" hidden="1">
      <c r="E4226" t="s">
        <v>8374</v>
      </c>
      <c r="F4226" s="20" t="s">
        <v>8468</v>
      </c>
      <c r="G4226" t="s">
        <v>1</v>
      </c>
      <c r="H4226" t="s">
        <v>0</v>
      </c>
      <c r="I4226" t="s">
        <v>8338</v>
      </c>
      <c r="J4226" t="s">
        <v>8339</v>
      </c>
      <c r="K4226">
        <v>68</v>
      </c>
      <c r="L4226">
        <v>68</v>
      </c>
      <c r="M4226" s="1" t="s">
        <v>120</v>
      </c>
      <c r="N4226" t="s">
        <v>121</v>
      </c>
      <c r="O4226" s="2">
        <v>0</v>
      </c>
      <c r="P4226" s="2">
        <v>0</v>
      </c>
      <c r="Q4226" s="2">
        <v>20.02</v>
      </c>
      <c r="R4226" s="2">
        <v>2.6026000000000002</v>
      </c>
      <c r="S4226" s="2">
        <v>0</v>
      </c>
      <c r="T4226" s="2">
        <v>0</v>
      </c>
      <c r="U4226" s="2">
        <v>22.622599999999998</v>
      </c>
      <c r="V4226" s="2" t="s">
        <v>8499</v>
      </c>
      <c r="W4226" t="s">
        <v>1</v>
      </c>
      <c r="X4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6"/>
      <c r="Z4226"/>
      <c r="AA4226"/>
    </row>
    <row r="4227" spans="5:27" hidden="1">
      <c r="E4227" t="s">
        <v>8374</v>
      </c>
      <c r="F4227" s="20" t="s">
        <v>8468</v>
      </c>
      <c r="G4227" t="s">
        <v>1</v>
      </c>
      <c r="H4227" t="s">
        <v>0</v>
      </c>
      <c r="I4227" t="s">
        <v>8338</v>
      </c>
      <c r="J4227" t="s">
        <v>8339</v>
      </c>
      <c r="K4227">
        <v>67</v>
      </c>
      <c r="L4227">
        <v>67</v>
      </c>
      <c r="M4227" s="1" t="s">
        <v>120</v>
      </c>
      <c r="N4227" t="s">
        <v>121</v>
      </c>
      <c r="O4227" s="2">
        <v>0</v>
      </c>
      <c r="P4227" s="2">
        <v>0</v>
      </c>
      <c r="Q4227" s="2">
        <v>9.64</v>
      </c>
      <c r="R4227" s="2">
        <v>1.2532000000000001</v>
      </c>
      <c r="S4227" s="2">
        <v>0</v>
      </c>
      <c r="T4227" s="2">
        <v>0</v>
      </c>
      <c r="U4227" s="2">
        <v>10.8932</v>
      </c>
      <c r="V4227" s="2" t="s">
        <v>8499</v>
      </c>
      <c r="W4227" t="s">
        <v>1</v>
      </c>
      <c r="X4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7"/>
      <c r="Z4227"/>
      <c r="AA4227"/>
    </row>
    <row r="4228" spans="5:27" hidden="1">
      <c r="E4228" t="s">
        <v>8374</v>
      </c>
      <c r="F4228" s="20" t="s">
        <v>8468</v>
      </c>
      <c r="G4228" t="s">
        <v>1</v>
      </c>
      <c r="H4228" t="s">
        <v>0</v>
      </c>
      <c r="I4228" t="s">
        <v>8338</v>
      </c>
      <c r="J4228" t="s">
        <v>8339</v>
      </c>
      <c r="K4228">
        <v>66</v>
      </c>
      <c r="L4228">
        <v>66</v>
      </c>
      <c r="M4228" s="1" t="s">
        <v>8084</v>
      </c>
      <c r="N4228" t="s">
        <v>8085</v>
      </c>
      <c r="O4228" s="2">
        <v>0</v>
      </c>
      <c r="P4228" s="2">
        <v>0</v>
      </c>
      <c r="Q4228" s="2">
        <v>319.89999999999998</v>
      </c>
      <c r="R4228" s="2">
        <v>41.586999999999996</v>
      </c>
      <c r="S4228" s="2">
        <v>0</v>
      </c>
      <c r="T4228" s="2">
        <v>0</v>
      </c>
      <c r="U4228" s="2">
        <v>361.48699999999997</v>
      </c>
      <c r="V4228" s="2" t="s">
        <v>8499</v>
      </c>
      <c r="W4228" t="s">
        <v>1</v>
      </c>
      <c r="X4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8"/>
      <c r="Z4228"/>
      <c r="AA4228"/>
    </row>
    <row r="4229" spans="5:27" hidden="1">
      <c r="E4229" t="s">
        <v>8374</v>
      </c>
      <c r="F4229" s="20" t="s">
        <v>8468</v>
      </c>
      <c r="G4229" t="s">
        <v>1</v>
      </c>
      <c r="H4229" t="s">
        <v>0</v>
      </c>
      <c r="I4229" t="s">
        <v>8338</v>
      </c>
      <c r="J4229" t="s">
        <v>8339</v>
      </c>
      <c r="K4229">
        <v>65</v>
      </c>
      <c r="L4229">
        <v>65</v>
      </c>
      <c r="M4229" s="1" t="s">
        <v>501</v>
      </c>
      <c r="N4229" t="s">
        <v>502</v>
      </c>
      <c r="O4229" s="2">
        <v>0</v>
      </c>
      <c r="P4229" s="2">
        <v>0</v>
      </c>
      <c r="Q4229" s="2">
        <v>161</v>
      </c>
      <c r="R4229" s="2">
        <v>20.93</v>
      </c>
      <c r="S4229" s="2">
        <v>0</v>
      </c>
      <c r="T4229" s="2">
        <v>0</v>
      </c>
      <c r="U4229" s="2">
        <v>181.93</v>
      </c>
      <c r="V4229" s="2" t="s">
        <v>8499</v>
      </c>
      <c r="W4229" t="s">
        <v>1</v>
      </c>
      <c r="X4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29"/>
      <c r="Z4229"/>
      <c r="AA4229"/>
    </row>
    <row r="4230" spans="5:27" hidden="1">
      <c r="E4230" t="s">
        <v>8374</v>
      </c>
      <c r="F4230" s="20" t="s">
        <v>8468</v>
      </c>
      <c r="G4230" t="s">
        <v>1</v>
      </c>
      <c r="H4230" t="s">
        <v>0</v>
      </c>
      <c r="I4230" t="s">
        <v>8338</v>
      </c>
      <c r="J4230" t="s">
        <v>8339</v>
      </c>
      <c r="K4230">
        <v>64</v>
      </c>
      <c r="L4230">
        <v>64</v>
      </c>
      <c r="M4230" s="1" t="s">
        <v>118</v>
      </c>
      <c r="N4230" t="s">
        <v>119</v>
      </c>
      <c r="O4230" s="2">
        <v>0</v>
      </c>
      <c r="P4230" s="2">
        <v>0</v>
      </c>
      <c r="Q4230" s="2">
        <v>74.489999999999995</v>
      </c>
      <c r="R4230" s="2">
        <v>9.6837</v>
      </c>
      <c r="S4230" s="2">
        <v>0</v>
      </c>
      <c r="T4230" s="2">
        <v>0</v>
      </c>
      <c r="U4230" s="2">
        <v>84.173699999999997</v>
      </c>
      <c r="V4230" s="2" t="s">
        <v>8499</v>
      </c>
      <c r="W4230" t="s">
        <v>1</v>
      </c>
      <c r="X4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0"/>
      <c r="Z4230"/>
      <c r="AA4230"/>
    </row>
    <row r="4231" spans="5:27" hidden="1">
      <c r="E4231" t="s">
        <v>8374</v>
      </c>
      <c r="F4231" s="20" t="s">
        <v>8468</v>
      </c>
      <c r="G4231" t="s">
        <v>1</v>
      </c>
      <c r="H4231" t="s">
        <v>0</v>
      </c>
      <c r="I4231" t="s">
        <v>8338</v>
      </c>
      <c r="J4231" t="s">
        <v>8339</v>
      </c>
      <c r="K4231">
        <v>63</v>
      </c>
      <c r="L4231">
        <v>63</v>
      </c>
      <c r="M4231" s="1" t="s">
        <v>8076</v>
      </c>
      <c r="N4231" t="s">
        <v>8077</v>
      </c>
      <c r="O4231" s="2">
        <v>0</v>
      </c>
      <c r="P4231" s="2">
        <v>0</v>
      </c>
      <c r="Q4231" s="2">
        <v>165.92</v>
      </c>
      <c r="R4231" s="2">
        <v>21.569599999999998</v>
      </c>
      <c r="S4231" s="2">
        <v>0</v>
      </c>
      <c r="T4231" s="2">
        <v>0</v>
      </c>
      <c r="U4231" s="2">
        <v>187.4896</v>
      </c>
      <c r="V4231" s="2" t="s">
        <v>8499</v>
      </c>
      <c r="W4231" t="s">
        <v>1</v>
      </c>
      <c r="X4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1"/>
      <c r="Z4231"/>
      <c r="AA4231"/>
    </row>
    <row r="4232" spans="5:27" hidden="1">
      <c r="E4232" t="s">
        <v>8374</v>
      </c>
      <c r="F4232" s="20" t="s">
        <v>8468</v>
      </c>
      <c r="G4232" t="s">
        <v>1</v>
      </c>
      <c r="H4232" t="s">
        <v>0</v>
      </c>
      <c r="I4232" t="s">
        <v>8338</v>
      </c>
      <c r="J4232" t="s">
        <v>8339</v>
      </c>
      <c r="K4232">
        <v>62</v>
      </c>
      <c r="L4232">
        <v>62</v>
      </c>
      <c r="M4232" s="1" t="s">
        <v>7848</v>
      </c>
      <c r="N4232" t="s">
        <v>7847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 t="s">
        <v>8499</v>
      </c>
      <c r="W4232" t="s">
        <v>1</v>
      </c>
      <c r="X4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2"/>
      <c r="Z4232"/>
      <c r="AA4232"/>
    </row>
    <row r="4233" spans="5:27" hidden="1">
      <c r="E4233" t="s">
        <v>8374</v>
      </c>
      <c r="F4233" s="20" t="s">
        <v>8468</v>
      </c>
      <c r="G4233" t="s">
        <v>1</v>
      </c>
      <c r="H4233" t="s">
        <v>0</v>
      </c>
      <c r="I4233" t="s">
        <v>8338</v>
      </c>
      <c r="J4233" t="s">
        <v>8339</v>
      </c>
      <c r="K4233">
        <v>61</v>
      </c>
      <c r="L4233">
        <v>61</v>
      </c>
      <c r="M4233" s="1" t="s">
        <v>253</v>
      </c>
      <c r="N4233" t="s">
        <v>254</v>
      </c>
      <c r="O4233" s="2">
        <v>0</v>
      </c>
      <c r="P4233" s="2">
        <v>0</v>
      </c>
      <c r="Q4233" s="2">
        <v>260.62</v>
      </c>
      <c r="R4233" s="2">
        <v>33.880600000000001</v>
      </c>
      <c r="S4233" s="2">
        <v>0</v>
      </c>
      <c r="T4233" s="2">
        <v>0</v>
      </c>
      <c r="U4233" s="2">
        <v>294.50060000000002</v>
      </c>
      <c r="V4233" s="2" t="s">
        <v>8499</v>
      </c>
      <c r="W4233" t="s">
        <v>1</v>
      </c>
      <c r="X4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3"/>
      <c r="Z4233"/>
      <c r="AA4233"/>
    </row>
    <row r="4234" spans="5:27" hidden="1">
      <c r="E4234" t="s">
        <v>8374</v>
      </c>
      <c r="F4234" s="20" t="s">
        <v>8468</v>
      </c>
      <c r="G4234" t="s">
        <v>1</v>
      </c>
      <c r="H4234" t="s">
        <v>0</v>
      </c>
      <c r="I4234" t="s">
        <v>8338</v>
      </c>
      <c r="J4234" t="s">
        <v>8339</v>
      </c>
      <c r="K4234">
        <v>60</v>
      </c>
      <c r="L4234">
        <v>60</v>
      </c>
      <c r="M4234" s="1" t="s">
        <v>118</v>
      </c>
      <c r="N4234" t="s">
        <v>119</v>
      </c>
      <c r="O4234" s="2">
        <v>0</v>
      </c>
      <c r="P4234" s="2">
        <v>0</v>
      </c>
      <c r="Q4234" s="2">
        <v>505.35</v>
      </c>
      <c r="R4234" s="2">
        <v>65.69550000000001</v>
      </c>
      <c r="S4234" s="2">
        <v>0</v>
      </c>
      <c r="T4234" s="2">
        <v>0</v>
      </c>
      <c r="U4234" s="2">
        <v>571.04550000000006</v>
      </c>
      <c r="V4234" s="2" t="s">
        <v>8499</v>
      </c>
      <c r="W4234" t="s">
        <v>1</v>
      </c>
      <c r="X4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4"/>
      <c r="Z4234"/>
      <c r="AA4234"/>
    </row>
    <row r="4235" spans="5:27" hidden="1">
      <c r="E4235" t="s">
        <v>8374</v>
      </c>
      <c r="F4235" s="20" t="s">
        <v>8468</v>
      </c>
      <c r="G4235" t="s">
        <v>1</v>
      </c>
      <c r="H4235" t="s">
        <v>0</v>
      </c>
      <c r="I4235" t="s">
        <v>8338</v>
      </c>
      <c r="J4235" t="s">
        <v>8339</v>
      </c>
      <c r="K4235">
        <v>59</v>
      </c>
      <c r="L4235">
        <v>59</v>
      </c>
      <c r="M4235" s="1" t="s">
        <v>118</v>
      </c>
      <c r="N4235" t="s">
        <v>119</v>
      </c>
      <c r="O4235" s="2">
        <v>0</v>
      </c>
      <c r="P4235" s="2">
        <v>0</v>
      </c>
      <c r="Q4235" s="2">
        <v>68.37</v>
      </c>
      <c r="R4235" s="2">
        <v>8.8881000000000014</v>
      </c>
      <c r="S4235" s="2">
        <v>0</v>
      </c>
      <c r="T4235" s="2">
        <v>0</v>
      </c>
      <c r="U4235" s="2">
        <v>77.258100000000013</v>
      </c>
      <c r="V4235" s="2" t="s">
        <v>8499</v>
      </c>
      <c r="W4235" t="s">
        <v>1</v>
      </c>
      <c r="X4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5"/>
      <c r="Z4235"/>
      <c r="AA4235"/>
    </row>
    <row r="4236" spans="5:27" hidden="1">
      <c r="E4236" t="s">
        <v>8374</v>
      </c>
      <c r="F4236" s="20" t="s">
        <v>8468</v>
      </c>
      <c r="G4236" t="s">
        <v>1</v>
      </c>
      <c r="H4236" t="s">
        <v>0</v>
      </c>
      <c r="I4236" t="s">
        <v>8338</v>
      </c>
      <c r="J4236" t="s">
        <v>8339</v>
      </c>
      <c r="K4236">
        <v>58</v>
      </c>
      <c r="L4236">
        <v>58</v>
      </c>
      <c r="M4236" s="1" t="s">
        <v>1059</v>
      </c>
      <c r="N4236" t="s">
        <v>1060</v>
      </c>
      <c r="O4236" s="2">
        <v>0</v>
      </c>
      <c r="P4236" s="2">
        <v>0</v>
      </c>
      <c r="Q4236" s="2">
        <v>2520</v>
      </c>
      <c r="R4236" s="2">
        <v>327.60000000000002</v>
      </c>
      <c r="S4236" s="2">
        <v>0</v>
      </c>
      <c r="T4236" s="2">
        <v>0</v>
      </c>
      <c r="U4236" s="2">
        <v>2847.6</v>
      </c>
      <c r="V4236" s="2" t="s">
        <v>8499</v>
      </c>
      <c r="W4236" t="s">
        <v>1</v>
      </c>
      <c r="X4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6"/>
      <c r="Z4236"/>
      <c r="AA4236"/>
    </row>
    <row r="4237" spans="5:27" hidden="1">
      <c r="E4237" t="s">
        <v>8374</v>
      </c>
      <c r="F4237" s="20" t="s">
        <v>8468</v>
      </c>
      <c r="G4237" t="s">
        <v>1</v>
      </c>
      <c r="H4237" t="s">
        <v>0</v>
      </c>
      <c r="I4237" t="s">
        <v>8338</v>
      </c>
      <c r="J4237" t="s">
        <v>8339</v>
      </c>
      <c r="K4237">
        <v>57</v>
      </c>
      <c r="L4237">
        <v>57</v>
      </c>
      <c r="M4237" s="1" t="s">
        <v>8106</v>
      </c>
      <c r="N4237" t="s">
        <v>8107</v>
      </c>
      <c r="O4237" s="2">
        <v>0</v>
      </c>
      <c r="P4237" s="2">
        <v>0</v>
      </c>
      <c r="Q4237" s="2">
        <v>1327.44</v>
      </c>
      <c r="R4237" s="2">
        <v>172.56720000000001</v>
      </c>
      <c r="S4237" s="2">
        <v>0</v>
      </c>
      <c r="T4237" s="2">
        <v>0</v>
      </c>
      <c r="U4237" s="2">
        <v>1500.0072</v>
      </c>
      <c r="V4237" s="2" t="s">
        <v>8499</v>
      </c>
      <c r="W4237" t="s">
        <v>1</v>
      </c>
      <c r="X4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7"/>
      <c r="Z4237"/>
      <c r="AA4237"/>
    </row>
    <row r="4238" spans="5:27" hidden="1">
      <c r="E4238" t="s">
        <v>8374</v>
      </c>
      <c r="F4238" s="20" t="s">
        <v>8468</v>
      </c>
      <c r="G4238" t="s">
        <v>1</v>
      </c>
      <c r="H4238" t="s">
        <v>0</v>
      </c>
      <c r="I4238" t="s">
        <v>8338</v>
      </c>
      <c r="J4238" t="s">
        <v>8339</v>
      </c>
      <c r="K4238">
        <v>56</v>
      </c>
      <c r="L4238">
        <v>56</v>
      </c>
      <c r="M4238" s="1" t="s">
        <v>77</v>
      </c>
      <c r="N4238" t="s">
        <v>78</v>
      </c>
      <c r="O4238" s="2">
        <v>0</v>
      </c>
      <c r="P4238" s="2">
        <v>0</v>
      </c>
      <c r="Q4238" s="2">
        <v>53.36</v>
      </c>
      <c r="R4238" s="2">
        <v>6.9367999999999999</v>
      </c>
      <c r="S4238" s="2">
        <v>0</v>
      </c>
      <c r="T4238" s="2">
        <v>0</v>
      </c>
      <c r="U4238" s="2">
        <v>60.296799999999998</v>
      </c>
      <c r="V4238" s="2" t="s">
        <v>8499</v>
      </c>
      <c r="W4238" t="s">
        <v>1</v>
      </c>
      <c r="X4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8"/>
      <c r="Z4238"/>
      <c r="AA4238"/>
    </row>
    <row r="4239" spans="5:27" hidden="1">
      <c r="E4239" t="s">
        <v>8374</v>
      </c>
      <c r="F4239" s="20" t="s">
        <v>8468</v>
      </c>
      <c r="G4239" t="s">
        <v>1</v>
      </c>
      <c r="H4239" t="s">
        <v>0</v>
      </c>
      <c r="I4239" t="s">
        <v>8338</v>
      </c>
      <c r="J4239" t="s">
        <v>8339</v>
      </c>
      <c r="K4239">
        <v>55</v>
      </c>
      <c r="L4239">
        <v>55</v>
      </c>
      <c r="M4239" s="1" t="s">
        <v>118</v>
      </c>
      <c r="N4239" t="s">
        <v>119</v>
      </c>
      <c r="O4239" s="2">
        <v>0</v>
      </c>
      <c r="P4239" s="2">
        <v>0</v>
      </c>
      <c r="Q4239" s="2">
        <v>28.18</v>
      </c>
      <c r="R4239" s="2">
        <v>3.6634000000000002</v>
      </c>
      <c r="S4239" s="2">
        <v>0</v>
      </c>
      <c r="T4239" s="2">
        <v>0</v>
      </c>
      <c r="U4239" s="2">
        <v>31.843399999999999</v>
      </c>
      <c r="V4239" s="2" t="s">
        <v>8499</v>
      </c>
      <c r="W4239" t="s">
        <v>1</v>
      </c>
      <c r="X4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39"/>
      <c r="Z4239"/>
      <c r="AA4239"/>
    </row>
    <row r="4240" spans="5:27" hidden="1">
      <c r="E4240" t="s">
        <v>8374</v>
      </c>
      <c r="F4240" s="20" t="s">
        <v>8468</v>
      </c>
      <c r="G4240" t="s">
        <v>1</v>
      </c>
      <c r="H4240" t="s">
        <v>0</v>
      </c>
      <c r="I4240" t="s">
        <v>8338</v>
      </c>
      <c r="J4240" t="s">
        <v>8339</v>
      </c>
      <c r="K4240">
        <v>54</v>
      </c>
      <c r="L4240">
        <v>54</v>
      </c>
      <c r="M4240" s="1" t="s">
        <v>118</v>
      </c>
      <c r="N4240" t="s">
        <v>119</v>
      </c>
      <c r="O4240" s="2">
        <v>0</v>
      </c>
      <c r="P4240" s="2">
        <v>0</v>
      </c>
      <c r="Q4240" s="2">
        <v>354.08</v>
      </c>
      <c r="R4240" s="2">
        <v>46.0304</v>
      </c>
      <c r="S4240" s="2">
        <v>0</v>
      </c>
      <c r="T4240" s="2">
        <v>0</v>
      </c>
      <c r="U4240" s="2">
        <v>400.11039999999997</v>
      </c>
      <c r="V4240" s="2" t="s">
        <v>8499</v>
      </c>
      <c r="W4240" t="s">
        <v>1</v>
      </c>
      <c r="X4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0"/>
      <c r="Z4240"/>
      <c r="AA4240"/>
    </row>
    <row r="4241" spans="5:27" hidden="1">
      <c r="E4241" t="s">
        <v>8374</v>
      </c>
      <c r="F4241" s="20" t="s">
        <v>8468</v>
      </c>
      <c r="G4241" t="s">
        <v>1</v>
      </c>
      <c r="H4241" t="s">
        <v>0</v>
      </c>
      <c r="I4241" t="s">
        <v>8338</v>
      </c>
      <c r="J4241" t="s">
        <v>8339</v>
      </c>
      <c r="K4241">
        <v>53</v>
      </c>
      <c r="L4241">
        <v>53</v>
      </c>
      <c r="M4241" s="1" t="s">
        <v>118</v>
      </c>
      <c r="N4241" t="s">
        <v>119</v>
      </c>
      <c r="O4241" s="2">
        <v>0</v>
      </c>
      <c r="P4241" s="2">
        <v>0</v>
      </c>
      <c r="Q4241" s="2">
        <v>31.88</v>
      </c>
      <c r="R4241" s="2">
        <v>4.1444000000000001</v>
      </c>
      <c r="S4241" s="2">
        <v>0</v>
      </c>
      <c r="T4241" s="2">
        <v>0</v>
      </c>
      <c r="U4241" s="2">
        <v>36.0244</v>
      </c>
      <c r="V4241" s="2" t="s">
        <v>8499</v>
      </c>
      <c r="W4241" t="s">
        <v>1</v>
      </c>
      <c r="X4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1"/>
      <c r="Z4241"/>
      <c r="AA4241"/>
    </row>
    <row r="4242" spans="5:27" hidden="1">
      <c r="E4242" t="s">
        <v>8374</v>
      </c>
      <c r="F4242" s="20" t="s">
        <v>8468</v>
      </c>
      <c r="G4242" t="s">
        <v>1</v>
      </c>
      <c r="H4242" t="s">
        <v>0</v>
      </c>
      <c r="I4242" t="s">
        <v>8338</v>
      </c>
      <c r="J4242" t="s">
        <v>8339</v>
      </c>
      <c r="K4242">
        <v>52</v>
      </c>
      <c r="L4242">
        <v>52</v>
      </c>
      <c r="M4242" s="1" t="s">
        <v>118</v>
      </c>
      <c r="N4242" t="s">
        <v>119</v>
      </c>
      <c r="O4242" s="2">
        <v>0</v>
      </c>
      <c r="P4242" s="2">
        <v>0</v>
      </c>
      <c r="Q4242" s="2">
        <v>68.37</v>
      </c>
      <c r="R4242" s="2">
        <v>8.8881000000000014</v>
      </c>
      <c r="S4242" s="2">
        <v>0</v>
      </c>
      <c r="T4242" s="2">
        <v>0</v>
      </c>
      <c r="U4242" s="2">
        <v>77.258100000000013</v>
      </c>
      <c r="V4242" s="2" t="s">
        <v>8499</v>
      </c>
      <c r="W4242" t="s">
        <v>1</v>
      </c>
      <c r="X4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2"/>
      <c r="Z4242"/>
      <c r="AA4242"/>
    </row>
    <row r="4243" spans="5:27" hidden="1">
      <c r="E4243" t="s">
        <v>8374</v>
      </c>
      <c r="F4243" s="20" t="s">
        <v>8468</v>
      </c>
      <c r="G4243" t="s">
        <v>1</v>
      </c>
      <c r="H4243" t="s">
        <v>0</v>
      </c>
      <c r="I4243" t="s">
        <v>8338</v>
      </c>
      <c r="J4243" t="s">
        <v>8339</v>
      </c>
      <c r="K4243">
        <v>51</v>
      </c>
      <c r="L4243">
        <v>51</v>
      </c>
      <c r="M4243" s="1" t="s">
        <v>118</v>
      </c>
      <c r="N4243" t="s">
        <v>119</v>
      </c>
      <c r="O4243" s="2">
        <v>0</v>
      </c>
      <c r="P4243" s="2">
        <v>0</v>
      </c>
      <c r="Q4243" s="2">
        <v>148.97</v>
      </c>
      <c r="R4243" s="2">
        <v>19.366099999999999</v>
      </c>
      <c r="S4243" s="2">
        <v>0</v>
      </c>
      <c r="T4243" s="2">
        <v>0</v>
      </c>
      <c r="U4243" s="2">
        <v>168.33609999999999</v>
      </c>
      <c r="V4243" s="2" t="s">
        <v>8499</v>
      </c>
      <c r="W4243" t="s">
        <v>1</v>
      </c>
      <c r="X4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3"/>
      <c r="Z4243"/>
      <c r="AA4243"/>
    </row>
    <row r="4244" spans="5:27" hidden="1">
      <c r="E4244" t="s">
        <v>8374</v>
      </c>
      <c r="F4244" s="20" t="s">
        <v>8468</v>
      </c>
      <c r="G4244" t="s">
        <v>1</v>
      </c>
      <c r="H4244" t="s">
        <v>0</v>
      </c>
      <c r="I4244" t="s">
        <v>8338</v>
      </c>
      <c r="J4244" t="s">
        <v>8339</v>
      </c>
      <c r="K4244">
        <v>50</v>
      </c>
      <c r="L4244">
        <v>50</v>
      </c>
      <c r="M4244" s="1" t="s">
        <v>132</v>
      </c>
      <c r="N4244" t="s">
        <v>133</v>
      </c>
      <c r="O4244" s="2">
        <v>0</v>
      </c>
      <c r="P4244" s="2">
        <v>0</v>
      </c>
      <c r="Q4244" s="2">
        <v>228.32</v>
      </c>
      <c r="R4244" s="2">
        <v>29.6816</v>
      </c>
      <c r="S4244" s="2">
        <v>0</v>
      </c>
      <c r="T4244" s="2">
        <v>0</v>
      </c>
      <c r="U4244" s="2">
        <v>258.0016</v>
      </c>
      <c r="V4244" s="2" t="s">
        <v>8499</v>
      </c>
      <c r="W4244" t="s">
        <v>1</v>
      </c>
      <c r="X4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4"/>
      <c r="Z4244"/>
      <c r="AA4244"/>
    </row>
    <row r="4245" spans="5:27" hidden="1">
      <c r="E4245" t="s">
        <v>8374</v>
      </c>
      <c r="F4245" s="20" t="s">
        <v>8468</v>
      </c>
      <c r="G4245" t="s">
        <v>1</v>
      </c>
      <c r="H4245" t="s">
        <v>0</v>
      </c>
      <c r="I4245" t="s">
        <v>8338</v>
      </c>
      <c r="J4245" t="s">
        <v>8339</v>
      </c>
      <c r="K4245">
        <v>49</v>
      </c>
      <c r="L4245">
        <v>49</v>
      </c>
      <c r="M4245" s="1" t="s">
        <v>598</v>
      </c>
      <c r="N4245" t="s">
        <v>599</v>
      </c>
      <c r="O4245" s="2">
        <v>0</v>
      </c>
      <c r="P4245" s="2">
        <v>0</v>
      </c>
      <c r="Q4245" s="2">
        <v>270.12</v>
      </c>
      <c r="R4245" s="2">
        <v>35.115600000000001</v>
      </c>
      <c r="S4245" s="2">
        <v>0</v>
      </c>
      <c r="T4245" s="2">
        <v>0</v>
      </c>
      <c r="U4245" s="2">
        <v>305.23559999999998</v>
      </c>
      <c r="V4245" s="2" t="s">
        <v>8499</v>
      </c>
      <c r="W4245" t="s">
        <v>1</v>
      </c>
      <c r="X4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5"/>
      <c r="Z4245"/>
      <c r="AA4245"/>
    </row>
    <row r="4246" spans="5:27" hidden="1">
      <c r="E4246" t="s">
        <v>8374</v>
      </c>
      <c r="F4246" s="20" t="s">
        <v>8468</v>
      </c>
      <c r="G4246" t="s">
        <v>1</v>
      </c>
      <c r="H4246" t="s">
        <v>0</v>
      </c>
      <c r="I4246" t="s">
        <v>8338</v>
      </c>
      <c r="J4246" t="s">
        <v>8339</v>
      </c>
      <c r="K4246">
        <v>48</v>
      </c>
      <c r="L4246">
        <v>48</v>
      </c>
      <c r="M4246" s="1" t="s">
        <v>95</v>
      </c>
      <c r="N4246" t="s">
        <v>96</v>
      </c>
      <c r="O4246" s="2">
        <v>0</v>
      </c>
      <c r="P4246" s="2">
        <v>0</v>
      </c>
      <c r="Q4246" s="2">
        <v>28.32</v>
      </c>
      <c r="R4246" s="2">
        <v>3.6816</v>
      </c>
      <c r="S4246" s="2">
        <v>0</v>
      </c>
      <c r="T4246" s="2">
        <v>0</v>
      </c>
      <c r="U4246" s="2">
        <v>32.001600000000003</v>
      </c>
      <c r="V4246" s="2" t="s">
        <v>8499</v>
      </c>
      <c r="W4246" t="s">
        <v>1</v>
      </c>
      <c r="X4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6"/>
      <c r="Z4246"/>
      <c r="AA4246"/>
    </row>
    <row r="4247" spans="5:27" hidden="1">
      <c r="E4247" t="s">
        <v>8374</v>
      </c>
      <c r="F4247" s="20" t="s">
        <v>8468</v>
      </c>
      <c r="G4247" t="s">
        <v>1</v>
      </c>
      <c r="H4247" t="s">
        <v>0</v>
      </c>
      <c r="I4247" t="s">
        <v>8338</v>
      </c>
      <c r="J4247" t="s">
        <v>8339</v>
      </c>
      <c r="K4247">
        <v>47</v>
      </c>
      <c r="L4247">
        <v>47</v>
      </c>
      <c r="M4247" s="1" t="s">
        <v>118</v>
      </c>
      <c r="N4247" t="s">
        <v>119</v>
      </c>
      <c r="O4247" s="2">
        <v>0</v>
      </c>
      <c r="P4247" s="2">
        <v>0</v>
      </c>
      <c r="Q4247" s="2">
        <v>138.25</v>
      </c>
      <c r="R4247" s="2">
        <v>17.9725</v>
      </c>
      <c r="S4247" s="2">
        <v>0</v>
      </c>
      <c r="T4247" s="2">
        <v>0</v>
      </c>
      <c r="U4247" s="2">
        <v>156.2225</v>
      </c>
      <c r="V4247" s="2" t="s">
        <v>8499</v>
      </c>
      <c r="W4247" t="s">
        <v>1</v>
      </c>
      <c r="X4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7"/>
      <c r="Z4247"/>
      <c r="AA4247"/>
    </row>
    <row r="4248" spans="5:27" hidden="1">
      <c r="E4248" t="s">
        <v>8374</v>
      </c>
      <c r="F4248" s="20" t="s">
        <v>8468</v>
      </c>
      <c r="G4248" t="s">
        <v>1</v>
      </c>
      <c r="H4248" t="s">
        <v>0</v>
      </c>
      <c r="I4248" t="s">
        <v>8338</v>
      </c>
      <c r="J4248" t="s">
        <v>8339</v>
      </c>
      <c r="K4248">
        <v>46</v>
      </c>
      <c r="L4248">
        <v>46</v>
      </c>
      <c r="M4248" s="1" t="s">
        <v>1387</v>
      </c>
      <c r="N4248" t="s">
        <v>1388</v>
      </c>
      <c r="O4248" s="2">
        <v>0</v>
      </c>
      <c r="P4248" s="2">
        <v>0</v>
      </c>
      <c r="Q4248" s="2">
        <v>300</v>
      </c>
      <c r="R4248" s="2">
        <v>39</v>
      </c>
      <c r="S4248" s="2">
        <v>0</v>
      </c>
      <c r="T4248" s="2">
        <v>0</v>
      </c>
      <c r="U4248" s="2">
        <v>339</v>
      </c>
      <c r="V4248" s="2" t="s">
        <v>8499</v>
      </c>
      <c r="W4248" t="s">
        <v>1</v>
      </c>
      <c r="X4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8"/>
      <c r="Z4248"/>
      <c r="AA4248"/>
    </row>
    <row r="4249" spans="5:27" hidden="1">
      <c r="E4249" t="s">
        <v>8374</v>
      </c>
      <c r="F4249" s="20" t="s">
        <v>8468</v>
      </c>
      <c r="G4249" t="s">
        <v>1</v>
      </c>
      <c r="H4249" t="s">
        <v>0</v>
      </c>
      <c r="I4249" t="s">
        <v>8338</v>
      </c>
      <c r="J4249" t="s">
        <v>8339</v>
      </c>
      <c r="K4249">
        <v>45</v>
      </c>
      <c r="L4249">
        <v>45</v>
      </c>
      <c r="M4249" s="1" t="s">
        <v>165</v>
      </c>
      <c r="N4249" t="s">
        <v>166</v>
      </c>
      <c r="O4249" s="2">
        <v>0</v>
      </c>
      <c r="P4249" s="2">
        <v>0</v>
      </c>
      <c r="Q4249" s="2">
        <v>66.02</v>
      </c>
      <c r="R4249" s="2">
        <v>8.5825999999999993</v>
      </c>
      <c r="S4249" s="2">
        <v>0</v>
      </c>
      <c r="T4249" s="2">
        <v>0</v>
      </c>
      <c r="U4249" s="2">
        <v>74.602599999999995</v>
      </c>
      <c r="V4249" s="2" t="s">
        <v>8499</v>
      </c>
      <c r="W4249" t="s">
        <v>1</v>
      </c>
      <c r="X4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49"/>
      <c r="Z4249"/>
      <c r="AA4249"/>
    </row>
    <row r="4250" spans="5:27" hidden="1">
      <c r="E4250" t="s">
        <v>8374</v>
      </c>
      <c r="F4250" s="20" t="s">
        <v>8468</v>
      </c>
      <c r="G4250" t="s">
        <v>1</v>
      </c>
      <c r="H4250" t="s">
        <v>0</v>
      </c>
      <c r="I4250" t="s">
        <v>8338</v>
      </c>
      <c r="J4250" t="s">
        <v>8339</v>
      </c>
      <c r="K4250">
        <v>44</v>
      </c>
      <c r="L4250">
        <v>44</v>
      </c>
      <c r="M4250" s="1" t="s">
        <v>118</v>
      </c>
      <c r="N4250" t="s">
        <v>119</v>
      </c>
      <c r="O4250" s="2">
        <v>0</v>
      </c>
      <c r="P4250" s="2">
        <v>0</v>
      </c>
      <c r="Q4250" s="2">
        <v>136.74</v>
      </c>
      <c r="R4250" s="2">
        <v>17.776200000000003</v>
      </c>
      <c r="S4250" s="2">
        <v>0</v>
      </c>
      <c r="T4250" s="2">
        <v>0</v>
      </c>
      <c r="U4250" s="2">
        <v>154.51620000000003</v>
      </c>
      <c r="V4250" s="2" t="s">
        <v>8499</v>
      </c>
      <c r="W4250" t="s">
        <v>1</v>
      </c>
      <c r="X4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0"/>
      <c r="Z4250"/>
      <c r="AA4250"/>
    </row>
    <row r="4251" spans="5:27" hidden="1">
      <c r="E4251" t="s">
        <v>8374</v>
      </c>
      <c r="F4251" s="20" t="s">
        <v>8468</v>
      </c>
      <c r="G4251" t="s">
        <v>1</v>
      </c>
      <c r="H4251" t="s">
        <v>0</v>
      </c>
      <c r="I4251" t="s">
        <v>8338</v>
      </c>
      <c r="J4251" t="s">
        <v>8339</v>
      </c>
      <c r="K4251">
        <v>43</v>
      </c>
      <c r="L4251">
        <v>43</v>
      </c>
      <c r="M4251" s="1" t="s">
        <v>95</v>
      </c>
      <c r="N4251" t="s">
        <v>96</v>
      </c>
      <c r="O4251" s="2">
        <v>0</v>
      </c>
      <c r="P4251" s="2">
        <v>0</v>
      </c>
      <c r="Q4251" s="2">
        <v>17.940000000000001</v>
      </c>
      <c r="R4251" s="2">
        <v>2.3322000000000003</v>
      </c>
      <c r="S4251" s="2">
        <v>0</v>
      </c>
      <c r="T4251" s="2">
        <v>0</v>
      </c>
      <c r="U4251" s="2">
        <v>20.272200000000002</v>
      </c>
      <c r="V4251" s="2" t="s">
        <v>8499</v>
      </c>
      <c r="W4251" t="s">
        <v>1</v>
      </c>
      <c r="X4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1"/>
      <c r="Z4251"/>
      <c r="AA4251"/>
    </row>
    <row r="4252" spans="5:27" hidden="1">
      <c r="E4252" t="s">
        <v>8374</v>
      </c>
      <c r="F4252" s="20" t="s">
        <v>8468</v>
      </c>
      <c r="G4252" t="s">
        <v>1</v>
      </c>
      <c r="H4252" t="s">
        <v>0</v>
      </c>
      <c r="I4252" t="s">
        <v>8338</v>
      </c>
      <c r="J4252" t="s">
        <v>8339</v>
      </c>
      <c r="K4252">
        <v>42</v>
      </c>
      <c r="L4252">
        <v>42</v>
      </c>
      <c r="M4252" s="1" t="s">
        <v>118</v>
      </c>
      <c r="N4252" t="s">
        <v>119</v>
      </c>
      <c r="O4252" s="2">
        <v>0</v>
      </c>
      <c r="P4252" s="2">
        <v>0</v>
      </c>
      <c r="Q4252" s="2">
        <v>68.37</v>
      </c>
      <c r="R4252" s="2">
        <v>8.8881000000000014</v>
      </c>
      <c r="S4252" s="2">
        <v>0</v>
      </c>
      <c r="T4252" s="2">
        <v>0</v>
      </c>
      <c r="U4252" s="2">
        <v>77.258100000000013</v>
      </c>
      <c r="V4252" s="2" t="s">
        <v>8499</v>
      </c>
      <c r="W4252" t="s">
        <v>1</v>
      </c>
      <c r="X4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2"/>
      <c r="Z4252"/>
      <c r="AA4252"/>
    </row>
    <row r="4253" spans="5:27" hidden="1">
      <c r="E4253" t="s">
        <v>8374</v>
      </c>
      <c r="F4253" s="20" t="s">
        <v>8468</v>
      </c>
      <c r="G4253" t="s">
        <v>1</v>
      </c>
      <c r="H4253" t="s">
        <v>0</v>
      </c>
      <c r="I4253" t="s">
        <v>8338</v>
      </c>
      <c r="J4253" t="s">
        <v>8339</v>
      </c>
      <c r="K4253">
        <v>41</v>
      </c>
      <c r="L4253">
        <v>41</v>
      </c>
      <c r="M4253" s="1" t="s">
        <v>118</v>
      </c>
      <c r="N4253" t="s">
        <v>119</v>
      </c>
      <c r="O4253" s="2">
        <v>0</v>
      </c>
      <c r="P4253" s="2">
        <v>0</v>
      </c>
      <c r="Q4253" s="2">
        <v>107.26</v>
      </c>
      <c r="R4253" s="2">
        <v>13.943800000000001</v>
      </c>
      <c r="S4253" s="2">
        <v>0</v>
      </c>
      <c r="T4253" s="2">
        <v>0</v>
      </c>
      <c r="U4253" s="2">
        <v>121.2038</v>
      </c>
      <c r="V4253" s="2" t="s">
        <v>8499</v>
      </c>
      <c r="W4253" t="s">
        <v>1</v>
      </c>
      <c r="X4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3"/>
      <c r="Z4253"/>
      <c r="AA4253"/>
    </row>
    <row r="4254" spans="5:27" hidden="1">
      <c r="E4254" t="s">
        <v>8374</v>
      </c>
      <c r="F4254" s="20" t="s">
        <v>8468</v>
      </c>
      <c r="G4254" t="s">
        <v>1</v>
      </c>
      <c r="H4254" t="s">
        <v>0</v>
      </c>
      <c r="I4254" t="s">
        <v>8338</v>
      </c>
      <c r="J4254" t="s">
        <v>8339</v>
      </c>
      <c r="K4254">
        <v>40</v>
      </c>
      <c r="L4254">
        <v>40</v>
      </c>
      <c r="M4254" s="1" t="s">
        <v>118</v>
      </c>
      <c r="N4254" t="s">
        <v>119</v>
      </c>
      <c r="O4254" s="2">
        <v>0</v>
      </c>
      <c r="P4254" s="2">
        <v>0</v>
      </c>
      <c r="Q4254" s="2">
        <v>104.07</v>
      </c>
      <c r="R4254" s="2">
        <v>13.5291</v>
      </c>
      <c r="S4254" s="2">
        <v>0</v>
      </c>
      <c r="T4254" s="2">
        <v>0</v>
      </c>
      <c r="U4254" s="2">
        <v>117.59909999999999</v>
      </c>
      <c r="V4254" s="2" t="s">
        <v>8499</v>
      </c>
      <c r="W4254" t="s">
        <v>1</v>
      </c>
      <c r="X4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4"/>
      <c r="Z4254"/>
      <c r="AA4254"/>
    </row>
    <row r="4255" spans="5:27" hidden="1">
      <c r="E4255" t="s">
        <v>8374</v>
      </c>
      <c r="F4255" s="20" t="s">
        <v>8468</v>
      </c>
      <c r="G4255" t="s">
        <v>1</v>
      </c>
      <c r="H4255" t="s">
        <v>0</v>
      </c>
      <c r="I4255" t="s">
        <v>8338</v>
      </c>
      <c r="J4255" t="s">
        <v>8339</v>
      </c>
      <c r="K4255">
        <v>39</v>
      </c>
      <c r="L4255">
        <v>39</v>
      </c>
      <c r="M4255" s="1" t="s">
        <v>85</v>
      </c>
      <c r="N4255" t="s">
        <v>86</v>
      </c>
      <c r="O4255" s="2">
        <v>0</v>
      </c>
      <c r="P4255" s="2">
        <v>0</v>
      </c>
      <c r="Q4255" s="2">
        <v>125.66</v>
      </c>
      <c r="R4255" s="2">
        <v>16.335799999999999</v>
      </c>
      <c r="S4255" s="2">
        <v>0</v>
      </c>
      <c r="T4255" s="2">
        <v>0</v>
      </c>
      <c r="U4255" s="2">
        <v>141.9958</v>
      </c>
      <c r="V4255" s="2" t="s">
        <v>8499</v>
      </c>
      <c r="W4255" t="s">
        <v>1</v>
      </c>
      <c r="X4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5"/>
      <c r="Z4255"/>
      <c r="AA4255"/>
    </row>
    <row r="4256" spans="5:27" hidden="1">
      <c r="E4256" t="s">
        <v>8374</v>
      </c>
      <c r="F4256" s="20" t="s">
        <v>8468</v>
      </c>
      <c r="G4256" t="s">
        <v>1</v>
      </c>
      <c r="H4256" t="s">
        <v>0</v>
      </c>
      <c r="I4256" t="s">
        <v>8338</v>
      </c>
      <c r="J4256" t="s">
        <v>8339</v>
      </c>
      <c r="K4256">
        <v>38</v>
      </c>
      <c r="L4256">
        <v>38</v>
      </c>
      <c r="M4256" s="1" t="s">
        <v>118</v>
      </c>
      <c r="N4256" t="s">
        <v>119</v>
      </c>
      <c r="O4256" s="2">
        <v>0</v>
      </c>
      <c r="P4256" s="2">
        <v>0</v>
      </c>
      <c r="Q4256" s="2">
        <v>304.73</v>
      </c>
      <c r="R4256" s="2">
        <v>39.614900000000006</v>
      </c>
      <c r="S4256" s="2">
        <v>0</v>
      </c>
      <c r="T4256" s="2">
        <v>0</v>
      </c>
      <c r="U4256" s="2">
        <v>344.34490000000005</v>
      </c>
      <c r="V4256" s="2" t="s">
        <v>8499</v>
      </c>
      <c r="W4256" t="s">
        <v>1</v>
      </c>
      <c r="X4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6"/>
      <c r="Z4256"/>
      <c r="AA4256"/>
    </row>
    <row r="4257" spans="5:27" hidden="1">
      <c r="E4257" t="s">
        <v>8374</v>
      </c>
      <c r="F4257" s="20" t="s">
        <v>8468</v>
      </c>
      <c r="G4257" t="s">
        <v>1</v>
      </c>
      <c r="H4257" t="s">
        <v>0</v>
      </c>
      <c r="I4257" t="s">
        <v>8338</v>
      </c>
      <c r="J4257" t="s">
        <v>8339</v>
      </c>
      <c r="K4257">
        <v>37</v>
      </c>
      <c r="L4257">
        <v>37</v>
      </c>
      <c r="M4257" s="1" t="s">
        <v>118</v>
      </c>
      <c r="N4257" t="s">
        <v>119</v>
      </c>
      <c r="O4257" s="2">
        <v>0</v>
      </c>
      <c r="P4257" s="2">
        <v>0</v>
      </c>
      <c r="Q4257" s="2">
        <v>682.51</v>
      </c>
      <c r="R4257" s="2">
        <v>88.726299999999995</v>
      </c>
      <c r="S4257" s="2">
        <v>0</v>
      </c>
      <c r="T4257" s="2">
        <v>0</v>
      </c>
      <c r="U4257" s="2">
        <v>771.23630000000003</v>
      </c>
      <c r="V4257" s="2" t="s">
        <v>8499</v>
      </c>
      <c r="W4257" t="s">
        <v>1</v>
      </c>
      <c r="X4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7"/>
      <c r="Z4257"/>
      <c r="AA4257"/>
    </row>
    <row r="4258" spans="5:27" hidden="1">
      <c r="E4258" t="s">
        <v>8374</v>
      </c>
      <c r="F4258" s="20" t="s">
        <v>8468</v>
      </c>
      <c r="G4258" t="s">
        <v>1</v>
      </c>
      <c r="H4258" t="s">
        <v>0</v>
      </c>
      <c r="I4258" t="s">
        <v>8338</v>
      </c>
      <c r="J4258" t="s">
        <v>8339</v>
      </c>
      <c r="K4258">
        <v>36</v>
      </c>
      <c r="L4258">
        <v>36</v>
      </c>
      <c r="M4258" s="1" t="s">
        <v>118</v>
      </c>
      <c r="N4258" t="s">
        <v>119</v>
      </c>
      <c r="O4258" s="2">
        <v>0</v>
      </c>
      <c r="P4258" s="2">
        <v>0</v>
      </c>
      <c r="Q4258" s="2">
        <v>572.04</v>
      </c>
      <c r="R4258" s="2">
        <v>74.365200000000002</v>
      </c>
      <c r="S4258" s="2">
        <v>0</v>
      </c>
      <c r="T4258" s="2">
        <v>0</v>
      </c>
      <c r="U4258" s="2">
        <v>646.40519999999992</v>
      </c>
      <c r="V4258" s="2" t="s">
        <v>8499</v>
      </c>
      <c r="W4258" t="s">
        <v>1</v>
      </c>
      <c r="X4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8"/>
      <c r="Z4258"/>
      <c r="AA4258"/>
    </row>
    <row r="4259" spans="5:27" hidden="1">
      <c r="E4259" t="s">
        <v>8374</v>
      </c>
      <c r="F4259" s="20" t="s">
        <v>8468</v>
      </c>
      <c r="G4259" t="s">
        <v>1</v>
      </c>
      <c r="H4259" t="s">
        <v>0</v>
      </c>
      <c r="I4259" t="s">
        <v>8338</v>
      </c>
      <c r="J4259" t="s">
        <v>8339</v>
      </c>
      <c r="K4259">
        <v>35</v>
      </c>
      <c r="L4259">
        <v>35</v>
      </c>
      <c r="M4259" s="1" t="s">
        <v>118</v>
      </c>
      <c r="N4259" t="s">
        <v>119</v>
      </c>
      <c r="O4259" s="2">
        <v>0</v>
      </c>
      <c r="P4259" s="2">
        <v>0</v>
      </c>
      <c r="Q4259" s="2">
        <v>68.37</v>
      </c>
      <c r="R4259" s="2">
        <v>8.8881000000000014</v>
      </c>
      <c r="S4259" s="2">
        <v>0</v>
      </c>
      <c r="T4259" s="2">
        <v>0</v>
      </c>
      <c r="U4259" s="2">
        <v>77.258100000000013</v>
      </c>
      <c r="V4259" s="2" t="s">
        <v>8499</v>
      </c>
      <c r="W4259" t="s">
        <v>1</v>
      </c>
      <c r="X4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59"/>
      <c r="Z4259"/>
      <c r="AA4259"/>
    </row>
    <row r="4260" spans="5:27" hidden="1">
      <c r="E4260" t="s">
        <v>8374</v>
      </c>
      <c r="F4260" s="20" t="s">
        <v>8468</v>
      </c>
      <c r="G4260" t="s">
        <v>1</v>
      </c>
      <c r="H4260" t="s">
        <v>0</v>
      </c>
      <c r="I4260" t="s">
        <v>8338</v>
      </c>
      <c r="J4260" t="s">
        <v>8339</v>
      </c>
      <c r="K4260">
        <v>34</v>
      </c>
      <c r="L4260">
        <v>34</v>
      </c>
      <c r="M4260" s="1" t="s">
        <v>429</v>
      </c>
      <c r="N4260" t="s">
        <v>430</v>
      </c>
      <c r="O4260" s="2">
        <v>0</v>
      </c>
      <c r="P4260" s="2">
        <v>0</v>
      </c>
      <c r="Q4260" s="2">
        <v>100</v>
      </c>
      <c r="R4260" s="2">
        <v>13</v>
      </c>
      <c r="S4260" s="2">
        <v>0</v>
      </c>
      <c r="T4260" s="2">
        <v>0</v>
      </c>
      <c r="U4260" s="2">
        <v>113</v>
      </c>
      <c r="V4260" s="2" t="s">
        <v>8499</v>
      </c>
      <c r="W4260" t="s">
        <v>1</v>
      </c>
      <c r="X4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0"/>
      <c r="Z4260"/>
      <c r="AA4260"/>
    </row>
    <row r="4261" spans="5:27" hidden="1">
      <c r="E4261" t="s">
        <v>8374</v>
      </c>
      <c r="F4261" s="20" t="s">
        <v>8468</v>
      </c>
      <c r="G4261" t="s">
        <v>1</v>
      </c>
      <c r="H4261" t="s">
        <v>0</v>
      </c>
      <c r="I4261" t="s">
        <v>8338</v>
      </c>
      <c r="J4261" t="s">
        <v>8339</v>
      </c>
      <c r="K4261">
        <v>33</v>
      </c>
      <c r="L4261">
        <v>33</v>
      </c>
      <c r="M4261" s="1" t="s">
        <v>207</v>
      </c>
      <c r="N4261" t="s">
        <v>208</v>
      </c>
      <c r="O4261" s="2">
        <v>0</v>
      </c>
      <c r="P4261" s="2">
        <v>0</v>
      </c>
      <c r="Q4261" s="2">
        <v>165</v>
      </c>
      <c r="R4261" s="2">
        <v>21.45</v>
      </c>
      <c r="S4261" s="2">
        <v>0</v>
      </c>
      <c r="T4261" s="2">
        <v>0</v>
      </c>
      <c r="U4261" s="2">
        <v>186.45</v>
      </c>
      <c r="V4261" s="2" t="s">
        <v>8499</v>
      </c>
      <c r="W4261" t="s">
        <v>1</v>
      </c>
      <c r="X4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1"/>
      <c r="Z4261"/>
      <c r="AA4261"/>
    </row>
    <row r="4262" spans="5:27" hidden="1">
      <c r="E4262" t="s">
        <v>8374</v>
      </c>
      <c r="F4262" s="20" t="s">
        <v>8468</v>
      </c>
      <c r="G4262" t="s">
        <v>1</v>
      </c>
      <c r="H4262" t="s">
        <v>0</v>
      </c>
      <c r="I4262" t="s">
        <v>8338</v>
      </c>
      <c r="J4262" t="s">
        <v>8339</v>
      </c>
      <c r="K4262">
        <v>32</v>
      </c>
      <c r="L4262">
        <v>32</v>
      </c>
      <c r="M4262" s="1" t="s">
        <v>808</v>
      </c>
      <c r="N4262" t="s">
        <v>809</v>
      </c>
      <c r="O4262" s="2">
        <v>0</v>
      </c>
      <c r="P4262" s="2">
        <v>0</v>
      </c>
      <c r="Q4262" s="2">
        <v>530.98</v>
      </c>
      <c r="R4262" s="2">
        <v>69.0274</v>
      </c>
      <c r="S4262" s="2">
        <v>0</v>
      </c>
      <c r="T4262" s="2">
        <v>0</v>
      </c>
      <c r="U4262" s="2">
        <v>600.00739999999996</v>
      </c>
      <c r="V4262" s="2" t="s">
        <v>8499</v>
      </c>
      <c r="W4262" t="s">
        <v>1</v>
      </c>
      <c r="X4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2"/>
      <c r="Z4262"/>
      <c r="AA4262"/>
    </row>
    <row r="4263" spans="5:27" hidden="1">
      <c r="E4263" t="s">
        <v>8374</v>
      </c>
      <c r="F4263" s="20" t="s">
        <v>8468</v>
      </c>
      <c r="G4263" t="s">
        <v>1</v>
      </c>
      <c r="H4263" t="s">
        <v>0</v>
      </c>
      <c r="I4263" t="s">
        <v>8338</v>
      </c>
      <c r="J4263" t="s">
        <v>8339</v>
      </c>
      <c r="K4263">
        <v>31</v>
      </c>
      <c r="L4263">
        <v>31</v>
      </c>
      <c r="M4263" s="1" t="s">
        <v>715</v>
      </c>
      <c r="N4263" t="s">
        <v>716</v>
      </c>
      <c r="O4263" s="2">
        <v>0</v>
      </c>
      <c r="P4263" s="2">
        <v>0</v>
      </c>
      <c r="Q4263" s="2">
        <v>100</v>
      </c>
      <c r="R4263" s="2">
        <v>13</v>
      </c>
      <c r="S4263" s="2">
        <v>0</v>
      </c>
      <c r="T4263" s="2">
        <v>0</v>
      </c>
      <c r="U4263" s="2">
        <v>113</v>
      </c>
      <c r="V4263" s="2" t="s">
        <v>8499</v>
      </c>
      <c r="W4263" t="s">
        <v>1</v>
      </c>
      <c r="X4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3"/>
      <c r="Z4263"/>
      <c r="AA4263"/>
    </row>
    <row r="4264" spans="5:27" hidden="1">
      <c r="E4264" t="s">
        <v>8374</v>
      </c>
      <c r="F4264" s="20" t="s">
        <v>8468</v>
      </c>
      <c r="G4264" t="s">
        <v>1</v>
      </c>
      <c r="H4264" t="s">
        <v>0</v>
      </c>
      <c r="I4264" t="s">
        <v>8338</v>
      </c>
      <c r="J4264" t="s">
        <v>8339</v>
      </c>
      <c r="K4264">
        <v>30</v>
      </c>
      <c r="L4264">
        <v>30</v>
      </c>
      <c r="M4264" s="1" t="s">
        <v>1476</v>
      </c>
      <c r="N4264" t="s">
        <v>1477</v>
      </c>
      <c r="O4264" s="2">
        <v>0</v>
      </c>
      <c r="P4264" s="2">
        <v>0</v>
      </c>
      <c r="Q4264" s="2">
        <v>62.84</v>
      </c>
      <c r="R4264" s="2">
        <v>8.1692</v>
      </c>
      <c r="S4264" s="2">
        <v>0</v>
      </c>
      <c r="T4264" s="2">
        <v>0</v>
      </c>
      <c r="U4264" s="2">
        <v>71.009200000000007</v>
      </c>
      <c r="V4264" s="2" t="s">
        <v>8499</v>
      </c>
      <c r="W4264" t="s">
        <v>1</v>
      </c>
      <c r="X4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4"/>
      <c r="Z4264"/>
      <c r="AA4264"/>
    </row>
    <row r="4265" spans="5:27" hidden="1">
      <c r="E4265" t="s">
        <v>8374</v>
      </c>
      <c r="F4265" t="s">
        <v>8468</v>
      </c>
      <c r="G4265" t="s">
        <v>1</v>
      </c>
      <c r="H4265" t="s">
        <v>0</v>
      </c>
      <c r="I4265" t="s">
        <v>8338</v>
      </c>
      <c r="J4265" t="s">
        <v>8339</v>
      </c>
      <c r="K4265" s="41">
        <v>29</v>
      </c>
      <c r="L4265" s="41">
        <v>29</v>
      </c>
      <c r="M4265" s="42" t="s">
        <v>118</v>
      </c>
      <c r="N4265" s="2" t="s">
        <v>119</v>
      </c>
      <c r="O4265" s="2">
        <v>0</v>
      </c>
      <c r="P4265" s="2">
        <v>0</v>
      </c>
      <c r="Q4265" s="2">
        <v>457.1</v>
      </c>
      <c r="R4265" s="2">
        <v>59.423000000000002</v>
      </c>
      <c r="S4265" s="2">
        <v>0</v>
      </c>
      <c r="T4265" s="2">
        <v>0</v>
      </c>
      <c r="U4265" s="22">
        <v>516.52300000000002</v>
      </c>
      <c r="V4265" s="2" t="s">
        <v>8499</v>
      </c>
      <c r="W4265" t="s">
        <v>1</v>
      </c>
      <c r="X4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5"/>
      <c r="Z4265"/>
      <c r="AA4265"/>
    </row>
    <row r="4266" spans="5:27" hidden="1">
      <c r="E4266" t="s">
        <v>8374</v>
      </c>
      <c r="F4266" t="s">
        <v>8468</v>
      </c>
      <c r="G4266" t="s">
        <v>1</v>
      </c>
      <c r="H4266" t="s">
        <v>0</v>
      </c>
      <c r="I4266" t="s">
        <v>8338</v>
      </c>
      <c r="J4266" t="s">
        <v>8339</v>
      </c>
      <c r="K4266" s="41">
        <v>28</v>
      </c>
      <c r="L4266" s="41">
        <v>28</v>
      </c>
      <c r="M4266" s="42" t="s">
        <v>339</v>
      </c>
      <c r="N4266" s="2" t="s">
        <v>340</v>
      </c>
      <c r="O4266" s="2">
        <v>0</v>
      </c>
      <c r="P4266" s="2">
        <v>0</v>
      </c>
      <c r="Q4266" s="2">
        <v>12.44</v>
      </c>
      <c r="R4266" s="2">
        <v>1.6172</v>
      </c>
      <c r="S4266" s="2">
        <v>0</v>
      </c>
      <c r="T4266" s="2">
        <v>0</v>
      </c>
      <c r="U4266" s="22">
        <v>14.0572</v>
      </c>
      <c r="V4266" s="2" t="s">
        <v>8499</v>
      </c>
      <c r="W4266" t="s">
        <v>1</v>
      </c>
      <c r="X4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6"/>
      <c r="Z4266"/>
      <c r="AA4266"/>
    </row>
    <row r="4267" spans="5:27" hidden="1">
      <c r="E4267" t="s">
        <v>8374</v>
      </c>
      <c r="F4267" t="s">
        <v>8468</v>
      </c>
      <c r="G4267" t="s">
        <v>1</v>
      </c>
      <c r="H4267" t="s">
        <v>0</v>
      </c>
      <c r="I4267" t="s">
        <v>8338</v>
      </c>
      <c r="J4267" t="s">
        <v>8339</v>
      </c>
      <c r="K4267" s="41">
        <v>27</v>
      </c>
      <c r="L4267" s="41">
        <v>27</v>
      </c>
      <c r="M4267" s="42" t="s">
        <v>7877</v>
      </c>
      <c r="N4267" s="2" t="s">
        <v>7878</v>
      </c>
      <c r="O4267" s="2">
        <v>0</v>
      </c>
      <c r="P4267" s="2">
        <v>0</v>
      </c>
      <c r="Q4267" s="2">
        <v>68.14</v>
      </c>
      <c r="R4267" s="2">
        <v>8.8582000000000001</v>
      </c>
      <c r="S4267" s="2">
        <v>0</v>
      </c>
      <c r="T4267" s="2">
        <v>0</v>
      </c>
      <c r="U4267" s="22">
        <v>76.998199999999997</v>
      </c>
      <c r="V4267" s="2" t="s">
        <v>8499</v>
      </c>
      <c r="W4267" t="s">
        <v>1</v>
      </c>
      <c r="X4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7"/>
      <c r="Z4267"/>
      <c r="AA4267"/>
    </row>
    <row r="4268" spans="5:27" hidden="1">
      <c r="E4268" t="s">
        <v>8374</v>
      </c>
      <c r="F4268" t="s">
        <v>8468</v>
      </c>
      <c r="G4268" t="s">
        <v>1</v>
      </c>
      <c r="H4268" t="s">
        <v>0</v>
      </c>
      <c r="I4268" t="s">
        <v>8338</v>
      </c>
      <c r="J4268" t="s">
        <v>8339</v>
      </c>
      <c r="K4268" s="41">
        <v>26</v>
      </c>
      <c r="L4268" s="41">
        <v>26</v>
      </c>
      <c r="M4268" s="42" t="s">
        <v>118</v>
      </c>
      <c r="N4268" s="2" t="s">
        <v>119</v>
      </c>
      <c r="O4268" s="2">
        <v>0</v>
      </c>
      <c r="P4268" s="2">
        <v>0</v>
      </c>
      <c r="Q4268" s="2">
        <v>68.37</v>
      </c>
      <c r="R4268" s="2">
        <v>8.8881000000000014</v>
      </c>
      <c r="S4268" s="2">
        <v>0</v>
      </c>
      <c r="T4268" s="2">
        <v>0</v>
      </c>
      <c r="U4268" s="22">
        <v>77.258100000000013</v>
      </c>
      <c r="V4268" s="2" t="s">
        <v>8499</v>
      </c>
      <c r="W4268" t="s">
        <v>1</v>
      </c>
      <c r="X4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8"/>
      <c r="Z4268"/>
      <c r="AA4268"/>
    </row>
    <row r="4269" spans="5:27" hidden="1">
      <c r="E4269" t="s">
        <v>8374</v>
      </c>
      <c r="F4269" t="s">
        <v>8468</v>
      </c>
      <c r="G4269" t="s">
        <v>1</v>
      </c>
      <c r="H4269" t="s">
        <v>0</v>
      </c>
      <c r="I4269" t="s">
        <v>8338</v>
      </c>
      <c r="J4269" t="s">
        <v>8339</v>
      </c>
      <c r="K4269" s="41">
        <v>25</v>
      </c>
      <c r="L4269" s="41">
        <v>25</v>
      </c>
      <c r="M4269" s="42" t="s">
        <v>503</v>
      </c>
      <c r="N4269" s="2" t="s">
        <v>504</v>
      </c>
      <c r="O4269" s="2">
        <v>0</v>
      </c>
      <c r="P4269" s="2">
        <v>0</v>
      </c>
      <c r="Q4269" s="2">
        <v>86.23</v>
      </c>
      <c r="R4269" s="2">
        <v>11.209900000000001</v>
      </c>
      <c r="S4269" s="2">
        <v>0</v>
      </c>
      <c r="T4269" s="2">
        <v>0</v>
      </c>
      <c r="U4269" s="22">
        <v>97.439900000000009</v>
      </c>
      <c r="V4269" s="2" t="s">
        <v>8499</v>
      </c>
      <c r="W4269" t="s">
        <v>1</v>
      </c>
      <c r="X4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69"/>
      <c r="Z4269"/>
      <c r="AA4269"/>
    </row>
    <row r="4270" spans="5:27" hidden="1">
      <c r="E4270" t="s">
        <v>8374</v>
      </c>
      <c r="F4270" t="s">
        <v>8468</v>
      </c>
      <c r="G4270" t="s">
        <v>1</v>
      </c>
      <c r="H4270" t="s">
        <v>0</v>
      </c>
      <c r="I4270" t="s">
        <v>8338</v>
      </c>
      <c r="J4270" t="s">
        <v>8339</v>
      </c>
      <c r="K4270" s="41">
        <v>24</v>
      </c>
      <c r="L4270" s="41">
        <v>24</v>
      </c>
      <c r="M4270" s="42" t="s">
        <v>146</v>
      </c>
      <c r="N4270" s="2" t="s">
        <v>147</v>
      </c>
      <c r="O4270" s="2">
        <v>0</v>
      </c>
      <c r="P4270" s="2">
        <v>0</v>
      </c>
      <c r="Q4270" s="2">
        <v>63.3</v>
      </c>
      <c r="R4270" s="2">
        <v>8.2289999999999992</v>
      </c>
      <c r="S4270" s="2">
        <v>0</v>
      </c>
      <c r="T4270" s="2">
        <v>0</v>
      </c>
      <c r="U4270" s="22">
        <v>71.528999999999996</v>
      </c>
      <c r="V4270" s="2" t="s">
        <v>8499</v>
      </c>
      <c r="W4270" t="s">
        <v>1</v>
      </c>
      <c r="X4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70"/>
      <c r="Z4270"/>
      <c r="AA4270"/>
    </row>
    <row r="4271" spans="5:27" hidden="1">
      <c r="E4271" t="s">
        <v>8374</v>
      </c>
      <c r="F4271" t="s">
        <v>8468</v>
      </c>
      <c r="G4271" t="s">
        <v>1</v>
      </c>
      <c r="H4271" t="s">
        <v>0</v>
      </c>
      <c r="I4271" t="s">
        <v>8338</v>
      </c>
      <c r="J4271" t="s">
        <v>8339</v>
      </c>
      <c r="K4271" s="41">
        <v>23</v>
      </c>
      <c r="L4271" s="41">
        <v>23</v>
      </c>
      <c r="M4271" s="42" t="s">
        <v>126</v>
      </c>
      <c r="N4271" s="2" t="s">
        <v>127</v>
      </c>
      <c r="O4271" s="2">
        <v>0</v>
      </c>
      <c r="P4271" s="2">
        <v>0</v>
      </c>
      <c r="Q4271" s="2">
        <v>169.08</v>
      </c>
      <c r="R4271" s="2">
        <v>21.980400000000003</v>
      </c>
      <c r="S4271" s="2">
        <v>0</v>
      </c>
      <c r="T4271" s="2">
        <v>0</v>
      </c>
      <c r="U4271" s="22">
        <v>191.06040000000002</v>
      </c>
      <c r="V4271" s="2" t="s">
        <v>8499</v>
      </c>
      <c r="W4271" t="s">
        <v>1</v>
      </c>
      <c r="X4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71"/>
      <c r="Z4271"/>
      <c r="AA4271"/>
    </row>
    <row r="4272" spans="5:27" hidden="1">
      <c r="E4272" t="s">
        <v>8374</v>
      </c>
      <c r="F4272" t="s">
        <v>8468</v>
      </c>
      <c r="G4272" t="s">
        <v>1</v>
      </c>
      <c r="H4272" t="s">
        <v>0</v>
      </c>
      <c r="I4272" t="s">
        <v>8338</v>
      </c>
      <c r="J4272" t="s">
        <v>8339</v>
      </c>
      <c r="K4272" s="41">
        <v>22</v>
      </c>
      <c r="L4272" s="41">
        <v>22</v>
      </c>
      <c r="M4272" s="42" t="s">
        <v>8221</v>
      </c>
      <c r="N4272" s="2" t="s">
        <v>8222</v>
      </c>
      <c r="O4272" s="2">
        <v>0</v>
      </c>
      <c r="P4272" s="2">
        <v>0</v>
      </c>
      <c r="Q4272" s="2">
        <v>158.32</v>
      </c>
      <c r="R4272" s="2">
        <v>20.581599999999998</v>
      </c>
      <c r="S4272" s="2">
        <v>0</v>
      </c>
      <c r="T4272" s="2">
        <v>0</v>
      </c>
      <c r="U4272" s="22">
        <v>178.9016</v>
      </c>
      <c r="V4272" s="2" t="s">
        <v>8499</v>
      </c>
      <c r="W4272" t="s">
        <v>1</v>
      </c>
      <c r="X4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272"/>
      <c r="Z4272"/>
      <c r="AA4272"/>
    </row>
    <row r="4273" spans="5:27" hidden="1">
      <c r="E4273" t="s">
        <v>8374</v>
      </c>
      <c r="F4273" t="s">
        <v>8468</v>
      </c>
      <c r="G4273" t="s">
        <v>1</v>
      </c>
      <c r="H4273" t="s">
        <v>0</v>
      </c>
      <c r="I4273" t="s">
        <v>8149</v>
      </c>
      <c r="J4273" t="s">
        <v>8150</v>
      </c>
      <c r="K4273">
        <v>617</v>
      </c>
      <c r="L4273">
        <v>617</v>
      </c>
      <c r="M4273" s="1" t="s">
        <v>307</v>
      </c>
      <c r="N4273" s="1" t="s">
        <v>308</v>
      </c>
      <c r="O4273" s="2">
        <v>0</v>
      </c>
      <c r="P4273" s="2">
        <v>0</v>
      </c>
      <c r="Q4273" s="39">
        <v>741.84</v>
      </c>
      <c r="R4273" s="2">
        <v>96.439200000000014</v>
      </c>
      <c r="S4273" s="2">
        <v>0</v>
      </c>
      <c r="T4273" s="2">
        <v>0</v>
      </c>
      <c r="U4273" s="39">
        <v>838.27920000000006</v>
      </c>
      <c r="V4273" s="2" t="s">
        <v>8499</v>
      </c>
      <c r="W4273" s="2" t="s">
        <v>1</v>
      </c>
      <c r="X4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3"/>
      <c r="Z4273"/>
      <c r="AA4273"/>
    </row>
    <row r="4274" spans="5:27" hidden="1">
      <c r="E4274" t="s">
        <v>8374</v>
      </c>
      <c r="F4274" t="s">
        <v>8468</v>
      </c>
      <c r="G4274" t="s">
        <v>1</v>
      </c>
      <c r="H4274" t="s">
        <v>0</v>
      </c>
      <c r="I4274" t="s">
        <v>8149</v>
      </c>
      <c r="J4274" t="s">
        <v>8150</v>
      </c>
      <c r="K4274">
        <v>618</v>
      </c>
      <c r="L4274">
        <v>618</v>
      </c>
      <c r="M4274" s="1" t="s">
        <v>118</v>
      </c>
      <c r="N4274" s="1" t="s">
        <v>119</v>
      </c>
      <c r="O4274" s="2">
        <v>0</v>
      </c>
      <c r="P4274" s="2">
        <v>0</v>
      </c>
      <c r="Q4274" s="39">
        <v>178.92</v>
      </c>
      <c r="R4274" s="2">
        <v>23.259599999999999</v>
      </c>
      <c r="S4274" s="2">
        <v>0</v>
      </c>
      <c r="T4274" s="2">
        <v>0</v>
      </c>
      <c r="U4274" s="39">
        <v>202.17959999999999</v>
      </c>
      <c r="V4274" s="2" t="s">
        <v>8499</v>
      </c>
      <c r="W4274" s="2" t="s">
        <v>1</v>
      </c>
      <c r="X4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4"/>
      <c r="Z4274"/>
      <c r="AA4274"/>
    </row>
    <row r="4275" spans="5:27" hidden="1">
      <c r="E4275" t="s">
        <v>8374</v>
      </c>
      <c r="F4275" t="s">
        <v>8468</v>
      </c>
      <c r="G4275" t="s">
        <v>1</v>
      </c>
      <c r="H4275" t="s">
        <v>0</v>
      </c>
      <c r="I4275" t="s">
        <v>8149</v>
      </c>
      <c r="J4275" t="s">
        <v>8150</v>
      </c>
      <c r="K4275">
        <v>619</v>
      </c>
      <c r="L4275">
        <v>619</v>
      </c>
      <c r="M4275" s="1" t="s">
        <v>118</v>
      </c>
      <c r="N4275" s="1" t="s">
        <v>119</v>
      </c>
      <c r="O4275" s="2">
        <v>0</v>
      </c>
      <c r="P4275" s="2">
        <v>0</v>
      </c>
      <c r="Q4275" s="39">
        <v>141.21</v>
      </c>
      <c r="R4275" s="2">
        <v>18.357300000000002</v>
      </c>
      <c r="S4275" s="2">
        <v>0</v>
      </c>
      <c r="T4275" s="2">
        <v>0</v>
      </c>
      <c r="U4275" s="39">
        <v>159.56730000000002</v>
      </c>
      <c r="V4275" s="2" t="s">
        <v>8499</v>
      </c>
      <c r="W4275" s="2" t="s">
        <v>1</v>
      </c>
      <c r="X4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5"/>
      <c r="Z4275"/>
      <c r="AA4275"/>
    </row>
    <row r="4276" spans="5:27" hidden="1">
      <c r="E4276" t="s">
        <v>8374</v>
      </c>
      <c r="F4276" t="s">
        <v>8468</v>
      </c>
      <c r="G4276" t="s">
        <v>1</v>
      </c>
      <c r="H4276" t="s">
        <v>0</v>
      </c>
      <c r="I4276" t="s">
        <v>8149</v>
      </c>
      <c r="J4276" t="s">
        <v>8150</v>
      </c>
      <c r="K4276">
        <v>620</v>
      </c>
      <c r="L4276">
        <v>620</v>
      </c>
      <c r="M4276" s="1" t="s">
        <v>299</v>
      </c>
      <c r="N4276" s="1" t="s">
        <v>300</v>
      </c>
      <c r="O4276" s="2">
        <v>0</v>
      </c>
      <c r="P4276" s="2">
        <v>0</v>
      </c>
      <c r="Q4276" s="39">
        <v>126.26</v>
      </c>
      <c r="R4276" s="2">
        <v>16.413800000000002</v>
      </c>
      <c r="S4276" s="2">
        <v>0</v>
      </c>
      <c r="T4276" s="2">
        <v>0</v>
      </c>
      <c r="U4276" s="39">
        <v>142.6738</v>
      </c>
      <c r="V4276" s="2" t="s">
        <v>8499</v>
      </c>
      <c r="W4276" s="2" t="s">
        <v>1</v>
      </c>
      <c r="X4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6"/>
      <c r="Z4276"/>
      <c r="AA4276"/>
    </row>
    <row r="4277" spans="5:27" hidden="1">
      <c r="E4277" t="s">
        <v>8374</v>
      </c>
      <c r="F4277" t="s">
        <v>8468</v>
      </c>
      <c r="G4277" t="s">
        <v>1</v>
      </c>
      <c r="H4277" t="s">
        <v>0</v>
      </c>
      <c r="I4277" t="s">
        <v>8149</v>
      </c>
      <c r="J4277" t="s">
        <v>8150</v>
      </c>
      <c r="K4277">
        <v>621</v>
      </c>
      <c r="L4277">
        <v>621</v>
      </c>
      <c r="M4277" s="1" t="s">
        <v>173</v>
      </c>
      <c r="N4277" s="1" t="s">
        <v>174</v>
      </c>
      <c r="O4277" s="2">
        <v>0</v>
      </c>
      <c r="P4277" s="2">
        <v>0</v>
      </c>
      <c r="Q4277" s="39">
        <v>142.72999999999999</v>
      </c>
      <c r="R4277" s="2">
        <v>18.5549</v>
      </c>
      <c r="S4277" s="2">
        <v>0</v>
      </c>
      <c r="T4277" s="2">
        <v>0</v>
      </c>
      <c r="U4277" s="39">
        <v>161.28489999999999</v>
      </c>
      <c r="V4277" s="2" t="s">
        <v>8499</v>
      </c>
      <c r="W4277" s="2" t="s">
        <v>1</v>
      </c>
      <c r="X4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7"/>
      <c r="Z4277"/>
      <c r="AA4277"/>
    </row>
    <row r="4278" spans="5:27" hidden="1">
      <c r="E4278" t="s">
        <v>8374</v>
      </c>
      <c r="F4278" t="s">
        <v>8468</v>
      </c>
      <c r="G4278" t="s">
        <v>1</v>
      </c>
      <c r="H4278" t="s">
        <v>0</v>
      </c>
      <c r="I4278" t="s">
        <v>8149</v>
      </c>
      <c r="J4278" t="s">
        <v>8150</v>
      </c>
      <c r="K4278">
        <v>622</v>
      </c>
      <c r="L4278">
        <v>622</v>
      </c>
      <c r="M4278" s="1" t="s">
        <v>173</v>
      </c>
      <c r="N4278" s="1" t="s">
        <v>174</v>
      </c>
      <c r="O4278" s="2">
        <v>0</v>
      </c>
      <c r="P4278" s="2">
        <v>0</v>
      </c>
      <c r="Q4278" s="39">
        <v>48.67</v>
      </c>
      <c r="R4278" s="2">
        <v>6.3271000000000006</v>
      </c>
      <c r="S4278" s="2">
        <v>0</v>
      </c>
      <c r="T4278" s="2">
        <v>0</v>
      </c>
      <c r="U4278" s="39">
        <v>54.997100000000003</v>
      </c>
      <c r="V4278" s="2" t="s">
        <v>8499</v>
      </c>
      <c r="W4278" s="2" t="s">
        <v>1</v>
      </c>
      <c r="X4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8"/>
      <c r="Z4278"/>
      <c r="AA4278"/>
    </row>
    <row r="4279" spans="5:27" hidden="1">
      <c r="E4279" t="s">
        <v>8374</v>
      </c>
      <c r="F4279" t="s">
        <v>8468</v>
      </c>
      <c r="G4279" t="s">
        <v>1</v>
      </c>
      <c r="H4279" t="s">
        <v>0</v>
      </c>
      <c r="I4279" t="s">
        <v>8149</v>
      </c>
      <c r="J4279" t="s">
        <v>8150</v>
      </c>
      <c r="K4279">
        <v>623</v>
      </c>
      <c r="L4279">
        <v>623</v>
      </c>
      <c r="M4279" s="1" t="s">
        <v>347</v>
      </c>
      <c r="N4279" s="1" t="s">
        <v>348</v>
      </c>
      <c r="O4279" s="2">
        <v>0</v>
      </c>
      <c r="P4279" s="2">
        <v>0</v>
      </c>
      <c r="Q4279" s="39">
        <v>126.04</v>
      </c>
      <c r="R4279" s="2">
        <v>16.385200000000001</v>
      </c>
      <c r="S4279" s="2">
        <v>0</v>
      </c>
      <c r="T4279" s="2">
        <v>0</v>
      </c>
      <c r="U4279" s="39">
        <v>142.42520000000002</v>
      </c>
      <c r="V4279" s="2" t="s">
        <v>8499</v>
      </c>
      <c r="W4279" s="2" t="s">
        <v>1</v>
      </c>
      <c r="X4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79"/>
      <c r="Z4279"/>
      <c r="AA4279"/>
    </row>
    <row r="4280" spans="5:27" hidden="1">
      <c r="E4280" t="s">
        <v>8374</v>
      </c>
      <c r="F4280" t="s">
        <v>8468</v>
      </c>
      <c r="G4280" t="s">
        <v>1</v>
      </c>
      <c r="H4280" t="s">
        <v>0</v>
      </c>
      <c r="I4280" t="s">
        <v>8149</v>
      </c>
      <c r="J4280" t="s">
        <v>8150</v>
      </c>
      <c r="K4280">
        <v>624</v>
      </c>
      <c r="L4280">
        <v>624</v>
      </c>
      <c r="M4280" s="1" t="s">
        <v>550</v>
      </c>
      <c r="N4280" s="1" t="s">
        <v>551</v>
      </c>
      <c r="O4280" s="2">
        <v>0</v>
      </c>
      <c r="P4280" s="2">
        <v>0</v>
      </c>
      <c r="Q4280" s="39">
        <v>9562.5400000000009</v>
      </c>
      <c r="R4280" s="2">
        <v>1243.1302000000001</v>
      </c>
      <c r="S4280" s="2">
        <v>0</v>
      </c>
      <c r="T4280" s="2">
        <v>0</v>
      </c>
      <c r="U4280" s="39">
        <v>10805.6702</v>
      </c>
      <c r="V4280" s="2" t="s">
        <v>8499</v>
      </c>
      <c r="W4280" s="2" t="s">
        <v>1</v>
      </c>
      <c r="X4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0"/>
      <c r="Z4280"/>
      <c r="AA4280"/>
    </row>
    <row r="4281" spans="5:27" hidden="1">
      <c r="E4281" t="s">
        <v>8374</v>
      </c>
      <c r="F4281" t="s">
        <v>8468</v>
      </c>
      <c r="G4281" t="s">
        <v>1</v>
      </c>
      <c r="H4281" t="s">
        <v>0</v>
      </c>
      <c r="I4281" t="s">
        <v>8149</v>
      </c>
      <c r="J4281" t="s">
        <v>8150</v>
      </c>
      <c r="K4281">
        <v>625</v>
      </c>
      <c r="L4281">
        <v>625</v>
      </c>
      <c r="M4281" s="1" t="s">
        <v>574</v>
      </c>
      <c r="N4281" s="1" t="s">
        <v>575</v>
      </c>
      <c r="O4281" s="2">
        <v>0</v>
      </c>
      <c r="P4281" s="2">
        <v>0</v>
      </c>
      <c r="Q4281" s="39">
        <v>16566</v>
      </c>
      <c r="R4281" s="2">
        <v>2153.58</v>
      </c>
      <c r="S4281" s="2">
        <v>0</v>
      </c>
      <c r="T4281" s="2">
        <v>0</v>
      </c>
      <c r="U4281" s="39">
        <v>18719.580000000002</v>
      </c>
      <c r="V4281" s="2" t="s">
        <v>8499</v>
      </c>
      <c r="W4281" s="2" t="s">
        <v>1</v>
      </c>
      <c r="X4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1"/>
      <c r="Z4281"/>
      <c r="AA4281"/>
    </row>
    <row r="4282" spans="5:27" hidden="1">
      <c r="E4282" t="s">
        <v>8374</v>
      </c>
      <c r="F4282" t="s">
        <v>8468</v>
      </c>
      <c r="G4282" t="s">
        <v>1</v>
      </c>
      <c r="H4282" t="s">
        <v>0</v>
      </c>
      <c r="I4282" t="s">
        <v>8149</v>
      </c>
      <c r="J4282" t="s">
        <v>8150</v>
      </c>
      <c r="K4282">
        <v>626</v>
      </c>
      <c r="L4282">
        <v>626</v>
      </c>
      <c r="M4282" s="1" t="s">
        <v>8199</v>
      </c>
      <c r="N4282" s="1" t="s">
        <v>8200</v>
      </c>
      <c r="O4282" s="2">
        <v>0</v>
      </c>
      <c r="P4282" s="2">
        <v>0</v>
      </c>
      <c r="Q4282" s="39">
        <v>1230</v>
      </c>
      <c r="R4282" s="2">
        <v>159.9</v>
      </c>
      <c r="S4282" s="2">
        <v>0</v>
      </c>
      <c r="T4282" s="2">
        <v>0</v>
      </c>
      <c r="U4282" s="39">
        <v>1389.9</v>
      </c>
      <c r="V4282" s="2" t="s">
        <v>8499</v>
      </c>
      <c r="W4282" s="2" t="s">
        <v>1</v>
      </c>
      <c r="X4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2"/>
      <c r="Z4282"/>
      <c r="AA4282"/>
    </row>
    <row r="4283" spans="5:27" hidden="1">
      <c r="E4283" t="s">
        <v>8374</v>
      </c>
      <c r="F4283" t="s">
        <v>8468</v>
      </c>
      <c r="G4283" t="s">
        <v>1</v>
      </c>
      <c r="H4283" t="s">
        <v>0</v>
      </c>
      <c r="I4283" t="s">
        <v>8149</v>
      </c>
      <c r="J4283" t="s">
        <v>8150</v>
      </c>
      <c r="K4283">
        <v>627</v>
      </c>
      <c r="L4283">
        <v>627</v>
      </c>
      <c r="M4283" s="1" t="s">
        <v>1416</v>
      </c>
      <c r="N4283" s="1" t="s">
        <v>1417</v>
      </c>
      <c r="O4283" s="2">
        <v>0</v>
      </c>
      <c r="P4283" s="2">
        <v>0</v>
      </c>
      <c r="Q4283" s="39">
        <v>133.27000000000001</v>
      </c>
      <c r="R4283" s="2">
        <v>17.325100000000003</v>
      </c>
      <c r="S4283" s="2">
        <v>0</v>
      </c>
      <c r="T4283" s="2">
        <v>0</v>
      </c>
      <c r="U4283" s="39">
        <v>150.5951</v>
      </c>
      <c r="V4283" s="2" t="s">
        <v>8499</v>
      </c>
      <c r="W4283" s="2" t="s">
        <v>1</v>
      </c>
      <c r="X4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3"/>
      <c r="Z4283"/>
      <c r="AA4283"/>
    </row>
    <row r="4284" spans="5:27" hidden="1">
      <c r="E4284" t="s">
        <v>8374</v>
      </c>
      <c r="F4284" t="s">
        <v>8468</v>
      </c>
      <c r="G4284" t="s">
        <v>1</v>
      </c>
      <c r="H4284" t="s">
        <v>0</v>
      </c>
      <c r="I4284" t="s">
        <v>8149</v>
      </c>
      <c r="J4284" t="s">
        <v>8150</v>
      </c>
      <c r="K4284">
        <v>628</v>
      </c>
      <c r="L4284">
        <v>628</v>
      </c>
      <c r="M4284" s="1" t="s">
        <v>574</v>
      </c>
      <c r="N4284" s="1" t="s">
        <v>575</v>
      </c>
      <c r="O4284" s="2">
        <v>0</v>
      </c>
      <c r="P4284" s="2">
        <v>0</v>
      </c>
      <c r="Q4284" s="39">
        <v>24849</v>
      </c>
      <c r="R4284" s="2">
        <v>3230.37</v>
      </c>
      <c r="S4284" s="2">
        <v>0</v>
      </c>
      <c r="T4284" s="2">
        <v>0</v>
      </c>
      <c r="U4284" s="39">
        <v>28079.37</v>
      </c>
      <c r="V4284" s="2" t="s">
        <v>8499</v>
      </c>
      <c r="W4284" s="2" t="s">
        <v>1</v>
      </c>
      <c r="X4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4"/>
      <c r="Z4284"/>
      <c r="AA4284"/>
    </row>
    <row r="4285" spans="5:27" hidden="1">
      <c r="E4285" t="s">
        <v>8374</v>
      </c>
      <c r="F4285" t="s">
        <v>8468</v>
      </c>
      <c r="G4285" t="s">
        <v>1</v>
      </c>
      <c r="H4285" t="s">
        <v>0</v>
      </c>
      <c r="I4285" t="s">
        <v>8149</v>
      </c>
      <c r="J4285" t="s">
        <v>8150</v>
      </c>
      <c r="K4285">
        <v>629</v>
      </c>
      <c r="L4285">
        <v>629</v>
      </c>
      <c r="M4285" s="1" t="s">
        <v>803</v>
      </c>
      <c r="N4285" s="1" t="s">
        <v>804</v>
      </c>
      <c r="O4285" s="2">
        <v>0</v>
      </c>
      <c r="P4285" s="2">
        <v>0</v>
      </c>
      <c r="Q4285" s="39">
        <v>464.61</v>
      </c>
      <c r="R4285" s="2">
        <v>60.399300000000004</v>
      </c>
      <c r="S4285" s="2">
        <v>0</v>
      </c>
      <c r="T4285" s="2">
        <v>0</v>
      </c>
      <c r="U4285" s="39">
        <v>525.00930000000005</v>
      </c>
      <c r="V4285" s="2" t="s">
        <v>8499</v>
      </c>
      <c r="W4285" s="2" t="s">
        <v>1</v>
      </c>
      <c r="X4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5"/>
      <c r="Z4285"/>
      <c r="AA4285"/>
    </row>
    <row r="4286" spans="5:27" hidden="1">
      <c r="E4286" t="s">
        <v>8374</v>
      </c>
      <c r="F4286" t="s">
        <v>8468</v>
      </c>
      <c r="G4286" t="s">
        <v>1</v>
      </c>
      <c r="H4286" t="s">
        <v>0</v>
      </c>
      <c r="I4286" t="s">
        <v>8149</v>
      </c>
      <c r="J4286" t="s">
        <v>8150</v>
      </c>
      <c r="K4286">
        <v>630</v>
      </c>
      <c r="L4286">
        <v>630</v>
      </c>
      <c r="M4286" s="1" t="s">
        <v>8095</v>
      </c>
      <c r="N4286" s="1" t="s">
        <v>8096</v>
      </c>
      <c r="O4286" s="2">
        <v>0</v>
      </c>
      <c r="P4286" s="2">
        <v>0</v>
      </c>
      <c r="Q4286" s="39">
        <v>37.5</v>
      </c>
      <c r="R4286" s="2">
        <v>4.875</v>
      </c>
      <c r="S4286" s="2">
        <v>0</v>
      </c>
      <c r="T4286" s="2">
        <v>0</v>
      </c>
      <c r="U4286" s="39">
        <v>42.375</v>
      </c>
      <c r="V4286" s="2" t="s">
        <v>8499</v>
      </c>
      <c r="W4286" s="2" t="s">
        <v>1</v>
      </c>
      <c r="X4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6"/>
      <c r="Z4286"/>
      <c r="AA4286"/>
    </row>
    <row r="4287" spans="5:27" hidden="1">
      <c r="E4287" t="s">
        <v>8374</v>
      </c>
      <c r="F4287" t="s">
        <v>8468</v>
      </c>
      <c r="G4287" t="s">
        <v>1</v>
      </c>
      <c r="H4287" t="s">
        <v>0</v>
      </c>
      <c r="I4287" t="s">
        <v>8149</v>
      </c>
      <c r="J4287" t="s">
        <v>8150</v>
      </c>
      <c r="K4287">
        <v>631</v>
      </c>
      <c r="L4287">
        <v>631</v>
      </c>
      <c r="M4287" s="1" t="s">
        <v>413</v>
      </c>
      <c r="N4287" s="1" t="s">
        <v>414</v>
      </c>
      <c r="O4287" s="2">
        <v>0</v>
      </c>
      <c r="P4287" s="2">
        <v>0</v>
      </c>
      <c r="Q4287" s="39">
        <v>83.54</v>
      </c>
      <c r="R4287" s="2">
        <v>10.860200000000001</v>
      </c>
      <c r="S4287" s="2">
        <v>0</v>
      </c>
      <c r="T4287" s="2">
        <v>0</v>
      </c>
      <c r="U4287" s="39">
        <v>94.400200000000012</v>
      </c>
      <c r="V4287" s="2" t="s">
        <v>8499</v>
      </c>
      <c r="W4287" s="2" t="s">
        <v>1</v>
      </c>
      <c r="X4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7"/>
      <c r="Z4287"/>
      <c r="AA4287"/>
    </row>
    <row r="4288" spans="5:27" hidden="1">
      <c r="E4288" t="s">
        <v>8374</v>
      </c>
      <c r="F4288" t="s">
        <v>8468</v>
      </c>
      <c r="G4288" t="s">
        <v>1</v>
      </c>
      <c r="H4288" t="s">
        <v>0</v>
      </c>
      <c r="I4288" t="s">
        <v>8149</v>
      </c>
      <c r="J4288" t="s">
        <v>8150</v>
      </c>
      <c r="K4288">
        <v>632</v>
      </c>
      <c r="L4288">
        <v>632</v>
      </c>
      <c r="M4288" s="1" t="s">
        <v>303</v>
      </c>
      <c r="N4288" s="1" t="s">
        <v>304</v>
      </c>
      <c r="O4288" s="2">
        <v>0</v>
      </c>
      <c r="P4288" s="2">
        <v>0</v>
      </c>
      <c r="Q4288" s="39">
        <v>106.19</v>
      </c>
      <c r="R4288" s="2">
        <v>13.8047</v>
      </c>
      <c r="S4288" s="2">
        <v>0</v>
      </c>
      <c r="T4288" s="2">
        <v>0</v>
      </c>
      <c r="U4288" s="39">
        <v>119.99469999999999</v>
      </c>
      <c r="V4288" s="2" t="s">
        <v>8499</v>
      </c>
      <c r="W4288" s="2" t="s">
        <v>1</v>
      </c>
      <c r="X4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8"/>
      <c r="Z4288"/>
      <c r="AA4288"/>
    </row>
    <row r="4289" spans="5:27" hidden="1">
      <c r="E4289" t="s">
        <v>8374</v>
      </c>
      <c r="F4289" t="s">
        <v>8468</v>
      </c>
      <c r="G4289" t="s">
        <v>1</v>
      </c>
      <c r="H4289" t="s">
        <v>0</v>
      </c>
      <c r="I4289" t="s">
        <v>8149</v>
      </c>
      <c r="J4289" t="s">
        <v>8150</v>
      </c>
      <c r="K4289">
        <v>633</v>
      </c>
      <c r="L4289">
        <v>633</v>
      </c>
      <c r="M4289" s="1" t="s">
        <v>574</v>
      </c>
      <c r="N4289" s="1" t="s">
        <v>575</v>
      </c>
      <c r="O4289" s="2">
        <v>0</v>
      </c>
      <c r="P4289" s="2">
        <v>0</v>
      </c>
      <c r="Q4289" s="39">
        <v>2420.4</v>
      </c>
      <c r="R4289" s="2">
        <v>314.65200000000004</v>
      </c>
      <c r="S4289" s="2">
        <v>0</v>
      </c>
      <c r="T4289" s="2">
        <v>0</v>
      </c>
      <c r="U4289" s="39">
        <v>2735.0520000000001</v>
      </c>
      <c r="V4289" s="2" t="s">
        <v>8499</v>
      </c>
      <c r="W4289" s="2" t="s">
        <v>1</v>
      </c>
      <c r="X4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89"/>
      <c r="Z4289"/>
      <c r="AA4289"/>
    </row>
    <row r="4290" spans="5:27" hidden="1">
      <c r="E4290" t="s">
        <v>8374</v>
      </c>
      <c r="F4290" t="s">
        <v>8468</v>
      </c>
      <c r="G4290" t="s">
        <v>1</v>
      </c>
      <c r="H4290" t="s">
        <v>0</v>
      </c>
      <c r="I4290" t="s">
        <v>8149</v>
      </c>
      <c r="J4290" t="s">
        <v>8150</v>
      </c>
      <c r="K4290">
        <v>634</v>
      </c>
      <c r="L4290">
        <v>634</v>
      </c>
      <c r="M4290" s="1" t="s">
        <v>943</v>
      </c>
      <c r="N4290" s="1" t="s">
        <v>944</v>
      </c>
      <c r="O4290" s="2">
        <v>0</v>
      </c>
      <c r="P4290" s="2">
        <v>0</v>
      </c>
      <c r="Q4290" s="39">
        <v>328.23</v>
      </c>
      <c r="R4290" s="2">
        <v>42.669900000000005</v>
      </c>
      <c r="S4290" s="2">
        <v>0</v>
      </c>
      <c r="T4290" s="2">
        <v>0</v>
      </c>
      <c r="U4290" s="39">
        <v>370.8999</v>
      </c>
      <c r="V4290" s="2" t="s">
        <v>8499</v>
      </c>
      <c r="W4290" s="2" t="s">
        <v>1</v>
      </c>
      <c r="X4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0"/>
      <c r="Z4290"/>
      <c r="AA4290"/>
    </row>
    <row r="4291" spans="5:27" hidden="1">
      <c r="E4291" t="s">
        <v>8374</v>
      </c>
      <c r="F4291" t="s">
        <v>8468</v>
      </c>
      <c r="G4291" t="s">
        <v>1</v>
      </c>
      <c r="H4291" t="s">
        <v>0</v>
      </c>
      <c r="I4291" t="s">
        <v>8149</v>
      </c>
      <c r="J4291" t="s">
        <v>8150</v>
      </c>
      <c r="K4291">
        <v>635</v>
      </c>
      <c r="L4291">
        <v>635</v>
      </c>
      <c r="M4291" s="1"/>
      <c r="N4291" s="1" t="s">
        <v>346</v>
      </c>
      <c r="O4291" s="2">
        <v>0</v>
      </c>
      <c r="P4291" s="2">
        <v>0</v>
      </c>
      <c r="Q4291" s="39">
        <v>73.739999999999995</v>
      </c>
      <c r="R4291" s="2">
        <v>9.5861999999999998</v>
      </c>
      <c r="S4291" s="2">
        <v>0</v>
      </c>
      <c r="T4291" s="2">
        <v>0</v>
      </c>
      <c r="U4291" s="39">
        <v>83.3262</v>
      </c>
      <c r="V4291" s="2" t="s">
        <v>8387</v>
      </c>
      <c r="W4291" s="2" t="s">
        <v>1</v>
      </c>
      <c r="X4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1"/>
      <c r="Z4291"/>
      <c r="AA4291"/>
    </row>
    <row r="4292" spans="5:27" hidden="1">
      <c r="E4292" t="s">
        <v>8374</v>
      </c>
      <c r="F4292" t="s">
        <v>8468</v>
      </c>
      <c r="G4292" t="s">
        <v>1</v>
      </c>
      <c r="H4292" t="s">
        <v>0</v>
      </c>
      <c r="I4292" t="s">
        <v>8149</v>
      </c>
      <c r="J4292" t="s">
        <v>8150</v>
      </c>
      <c r="K4292">
        <v>636</v>
      </c>
      <c r="L4292">
        <v>636</v>
      </c>
      <c r="M4292" s="1"/>
      <c r="N4292" s="1" t="s">
        <v>492</v>
      </c>
      <c r="O4292" s="2">
        <v>0</v>
      </c>
      <c r="P4292" s="2">
        <v>0</v>
      </c>
      <c r="Q4292" s="39">
        <v>130.94</v>
      </c>
      <c r="R4292" s="2">
        <v>17.022200000000002</v>
      </c>
      <c r="S4292" s="2">
        <v>0</v>
      </c>
      <c r="T4292" s="2">
        <v>0</v>
      </c>
      <c r="U4292" s="39">
        <v>147.9622</v>
      </c>
      <c r="V4292" s="2" t="s">
        <v>8420</v>
      </c>
      <c r="W4292" s="2" t="s">
        <v>1</v>
      </c>
      <c r="X4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2"/>
      <c r="Z4292"/>
      <c r="AA4292"/>
    </row>
    <row r="4293" spans="5:27" hidden="1">
      <c r="E4293" t="s">
        <v>8374</v>
      </c>
      <c r="F4293" t="s">
        <v>8468</v>
      </c>
      <c r="G4293" t="s">
        <v>1</v>
      </c>
      <c r="H4293" t="s">
        <v>0</v>
      </c>
      <c r="I4293" t="s">
        <v>8149</v>
      </c>
      <c r="J4293" t="s">
        <v>8150</v>
      </c>
      <c r="K4293">
        <v>637</v>
      </c>
      <c r="L4293">
        <v>637</v>
      </c>
      <c r="M4293" s="1" t="s">
        <v>843</v>
      </c>
      <c r="N4293" s="1" t="s">
        <v>8471</v>
      </c>
      <c r="O4293" s="2">
        <v>0</v>
      </c>
      <c r="P4293" s="2">
        <v>0</v>
      </c>
      <c r="Q4293" s="39">
        <v>287.45999999999998</v>
      </c>
      <c r="R4293" s="2">
        <v>37.369799999999998</v>
      </c>
      <c r="S4293" s="2">
        <v>0</v>
      </c>
      <c r="T4293" s="2">
        <v>0</v>
      </c>
      <c r="U4293" s="39">
        <v>324.82979999999998</v>
      </c>
      <c r="V4293" s="2" t="s">
        <v>8499</v>
      </c>
      <c r="W4293" s="2" t="s">
        <v>1</v>
      </c>
      <c r="X4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3"/>
      <c r="Z4293"/>
      <c r="AA4293"/>
    </row>
    <row r="4294" spans="5:27" hidden="1">
      <c r="E4294" t="s">
        <v>8374</v>
      </c>
      <c r="F4294" t="s">
        <v>8468</v>
      </c>
      <c r="G4294" t="s">
        <v>1</v>
      </c>
      <c r="H4294" t="s">
        <v>0</v>
      </c>
      <c r="I4294" t="s">
        <v>8149</v>
      </c>
      <c r="J4294" t="s">
        <v>8150</v>
      </c>
      <c r="K4294">
        <v>638</v>
      </c>
      <c r="L4294">
        <v>638</v>
      </c>
      <c r="M4294" s="1" t="s">
        <v>524</v>
      </c>
      <c r="N4294" s="1" t="s">
        <v>525</v>
      </c>
      <c r="O4294" s="2">
        <v>0</v>
      </c>
      <c r="P4294" s="2">
        <v>0</v>
      </c>
      <c r="Q4294" s="39">
        <v>491.36</v>
      </c>
      <c r="R4294" s="2">
        <v>63.876800000000003</v>
      </c>
      <c r="S4294" s="2">
        <v>0</v>
      </c>
      <c r="T4294" s="2">
        <v>0</v>
      </c>
      <c r="U4294" s="39">
        <v>555.23680000000002</v>
      </c>
      <c r="V4294" s="2" t="s">
        <v>8499</v>
      </c>
      <c r="W4294" s="2" t="s">
        <v>1</v>
      </c>
      <c r="X4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4"/>
      <c r="Z4294"/>
      <c r="AA4294"/>
    </row>
    <row r="4295" spans="5:27" hidden="1">
      <c r="E4295" t="s">
        <v>8374</v>
      </c>
      <c r="F4295" t="s">
        <v>8468</v>
      </c>
      <c r="G4295" t="s">
        <v>1</v>
      </c>
      <c r="H4295" t="s">
        <v>0</v>
      </c>
      <c r="I4295" t="s">
        <v>8149</v>
      </c>
      <c r="J4295" t="s">
        <v>8150</v>
      </c>
      <c r="K4295">
        <v>639</v>
      </c>
      <c r="L4295">
        <v>639</v>
      </c>
      <c r="M4295" s="1" t="s">
        <v>449</v>
      </c>
      <c r="N4295" s="1" t="s">
        <v>450</v>
      </c>
      <c r="O4295" s="2">
        <v>0</v>
      </c>
      <c r="P4295" s="2">
        <v>0</v>
      </c>
      <c r="Q4295" s="39">
        <v>496.11</v>
      </c>
      <c r="R4295" s="2">
        <v>64.49430000000001</v>
      </c>
      <c r="S4295" s="2">
        <v>0</v>
      </c>
      <c r="T4295" s="2">
        <v>0</v>
      </c>
      <c r="U4295" s="39">
        <v>560.60429999999997</v>
      </c>
      <c r="V4295" s="2" t="s">
        <v>8499</v>
      </c>
      <c r="W4295" s="2" t="s">
        <v>1</v>
      </c>
      <c r="X4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5"/>
      <c r="Z4295"/>
      <c r="AA4295"/>
    </row>
    <row r="4296" spans="5:27" hidden="1">
      <c r="E4296" t="s">
        <v>8374</v>
      </c>
      <c r="F4296" t="s">
        <v>8468</v>
      </c>
      <c r="G4296" t="s">
        <v>1</v>
      </c>
      <c r="H4296" t="s">
        <v>0</v>
      </c>
      <c r="I4296" t="s">
        <v>8149</v>
      </c>
      <c r="J4296" t="s">
        <v>8150</v>
      </c>
      <c r="K4296">
        <v>640</v>
      </c>
      <c r="L4296">
        <v>640</v>
      </c>
      <c r="M4296" s="1"/>
      <c r="N4296" s="1" t="s">
        <v>332</v>
      </c>
      <c r="O4296" s="2">
        <v>0</v>
      </c>
      <c r="P4296" s="2">
        <v>0</v>
      </c>
      <c r="Q4296" s="39">
        <v>61.5</v>
      </c>
      <c r="R4296" s="2">
        <v>7.9950000000000001</v>
      </c>
      <c r="S4296" s="2">
        <v>0</v>
      </c>
      <c r="T4296" s="2">
        <v>0</v>
      </c>
      <c r="U4296" s="39">
        <v>69.495000000000005</v>
      </c>
      <c r="V4296" s="2" t="s">
        <v>8428</v>
      </c>
      <c r="W4296" s="2" t="s">
        <v>1</v>
      </c>
      <c r="X4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6"/>
      <c r="Z4296"/>
      <c r="AA4296"/>
    </row>
    <row r="4297" spans="5:27" hidden="1">
      <c r="E4297" t="s">
        <v>8374</v>
      </c>
      <c r="F4297" t="s">
        <v>8468</v>
      </c>
      <c r="G4297" t="s">
        <v>1</v>
      </c>
      <c r="H4297" t="s">
        <v>0</v>
      </c>
      <c r="I4297" t="s">
        <v>8149</v>
      </c>
      <c r="J4297" t="s">
        <v>8150</v>
      </c>
      <c r="K4297">
        <v>641</v>
      </c>
      <c r="L4297">
        <v>641</v>
      </c>
      <c r="M4297" s="1" t="s">
        <v>7990</v>
      </c>
      <c r="N4297" s="1" t="s">
        <v>7991</v>
      </c>
      <c r="O4297" s="2">
        <v>0</v>
      </c>
      <c r="P4297" s="2">
        <v>0</v>
      </c>
      <c r="Q4297" s="39">
        <v>141.32</v>
      </c>
      <c r="R4297" s="2">
        <v>18.371600000000001</v>
      </c>
      <c r="S4297" s="2">
        <v>0</v>
      </c>
      <c r="T4297" s="2">
        <v>0</v>
      </c>
      <c r="U4297" s="39">
        <v>159.69159999999999</v>
      </c>
      <c r="V4297" s="2" t="s">
        <v>8499</v>
      </c>
      <c r="W4297" s="2" t="s">
        <v>1</v>
      </c>
      <c r="X4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7"/>
      <c r="Z4297"/>
      <c r="AA4297"/>
    </row>
    <row r="4298" spans="5:27" hidden="1">
      <c r="E4298" t="s">
        <v>8374</v>
      </c>
      <c r="F4298" t="s">
        <v>8468</v>
      </c>
      <c r="G4298" t="s">
        <v>1</v>
      </c>
      <c r="H4298" t="s">
        <v>0</v>
      </c>
      <c r="I4298" t="s">
        <v>8149</v>
      </c>
      <c r="J4298" t="s">
        <v>8150</v>
      </c>
      <c r="K4298">
        <v>642</v>
      </c>
      <c r="L4298">
        <v>642</v>
      </c>
      <c r="M4298" s="1" t="s">
        <v>729</v>
      </c>
      <c r="N4298" s="1" t="s">
        <v>730</v>
      </c>
      <c r="O4298" s="2">
        <v>0</v>
      </c>
      <c r="P4298" s="2">
        <v>0</v>
      </c>
      <c r="Q4298" s="39">
        <v>71.73</v>
      </c>
      <c r="R4298" s="2">
        <v>9.3249000000000013</v>
      </c>
      <c r="S4298" s="2">
        <v>0</v>
      </c>
      <c r="T4298" s="2">
        <v>0</v>
      </c>
      <c r="U4298" s="39">
        <v>81.054900000000004</v>
      </c>
      <c r="V4298" s="2" t="s">
        <v>8499</v>
      </c>
      <c r="W4298" s="2" t="s">
        <v>1</v>
      </c>
      <c r="X4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8"/>
      <c r="Z4298"/>
      <c r="AA4298"/>
    </row>
    <row r="4299" spans="5:27" hidden="1">
      <c r="E4299" t="s">
        <v>8374</v>
      </c>
      <c r="F4299" t="s">
        <v>8468</v>
      </c>
      <c r="G4299" t="s">
        <v>1</v>
      </c>
      <c r="H4299" t="s">
        <v>0</v>
      </c>
      <c r="I4299" t="s">
        <v>8149</v>
      </c>
      <c r="J4299" t="s">
        <v>8150</v>
      </c>
      <c r="K4299">
        <v>643</v>
      </c>
      <c r="L4299">
        <v>643</v>
      </c>
      <c r="M4299" s="1" t="s">
        <v>954</v>
      </c>
      <c r="N4299" s="1" t="s">
        <v>955</v>
      </c>
      <c r="O4299" s="2">
        <v>0</v>
      </c>
      <c r="P4299" s="2">
        <v>0</v>
      </c>
      <c r="Q4299" s="39">
        <v>78.94</v>
      </c>
      <c r="R4299" s="2">
        <v>10.2622</v>
      </c>
      <c r="S4299" s="2">
        <v>0</v>
      </c>
      <c r="T4299" s="2">
        <v>0</v>
      </c>
      <c r="U4299" s="39">
        <v>89.202200000000005</v>
      </c>
      <c r="V4299" s="2" t="s">
        <v>8499</v>
      </c>
      <c r="W4299" s="2" t="s">
        <v>1</v>
      </c>
      <c r="X4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299"/>
      <c r="Z4299"/>
      <c r="AA4299"/>
    </row>
    <row r="4300" spans="5:27" hidden="1">
      <c r="E4300" t="s">
        <v>8374</v>
      </c>
      <c r="F4300" t="s">
        <v>8468</v>
      </c>
      <c r="G4300" t="s">
        <v>1</v>
      </c>
      <c r="H4300" t="s">
        <v>0</v>
      </c>
      <c r="I4300" t="s">
        <v>8149</v>
      </c>
      <c r="J4300" t="s">
        <v>8150</v>
      </c>
      <c r="K4300">
        <v>644</v>
      </c>
      <c r="L4300">
        <v>644</v>
      </c>
      <c r="M4300" s="1"/>
      <c r="N4300" s="1" t="s">
        <v>8470</v>
      </c>
      <c r="O4300" s="2">
        <v>0</v>
      </c>
      <c r="P4300" s="2">
        <v>0</v>
      </c>
      <c r="Q4300" s="39">
        <v>13.5</v>
      </c>
      <c r="R4300" s="2">
        <v>1.7550000000000001</v>
      </c>
      <c r="S4300" s="2">
        <v>0</v>
      </c>
      <c r="T4300" s="2">
        <v>0</v>
      </c>
      <c r="U4300" s="39">
        <v>15.255000000000001</v>
      </c>
      <c r="V4300" s="2" t="s">
        <v>8469</v>
      </c>
      <c r="W4300" s="2" t="s">
        <v>1</v>
      </c>
      <c r="X4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0"/>
      <c r="Z4300"/>
      <c r="AA4300"/>
    </row>
    <row r="4301" spans="5:27" hidden="1">
      <c r="E4301" t="s">
        <v>8374</v>
      </c>
      <c r="F4301" t="s">
        <v>8468</v>
      </c>
      <c r="G4301" t="s">
        <v>1</v>
      </c>
      <c r="H4301" t="s">
        <v>0</v>
      </c>
      <c r="I4301" t="s">
        <v>8149</v>
      </c>
      <c r="J4301" t="s">
        <v>8150</v>
      </c>
      <c r="K4301">
        <v>645</v>
      </c>
      <c r="L4301">
        <v>645</v>
      </c>
      <c r="M4301" s="1" t="s">
        <v>580</v>
      </c>
      <c r="N4301" s="1" t="s">
        <v>581</v>
      </c>
      <c r="O4301" s="2">
        <v>0</v>
      </c>
      <c r="P4301" s="2">
        <v>0</v>
      </c>
      <c r="Q4301" s="39">
        <v>12148.69</v>
      </c>
      <c r="R4301" s="2">
        <v>1579.3297000000002</v>
      </c>
      <c r="S4301" s="2">
        <v>0</v>
      </c>
      <c r="T4301" s="2">
        <v>0</v>
      </c>
      <c r="U4301" s="39">
        <v>13728.019700000001</v>
      </c>
      <c r="V4301" s="2" t="s">
        <v>8499</v>
      </c>
      <c r="W4301" s="2" t="s">
        <v>1</v>
      </c>
      <c r="X4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1"/>
      <c r="Z4301"/>
      <c r="AA4301"/>
    </row>
    <row r="4302" spans="5:27" hidden="1">
      <c r="E4302" t="s">
        <v>8374</v>
      </c>
      <c r="F4302" t="s">
        <v>8468</v>
      </c>
      <c r="G4302" t="s">
        <v>1</v>
      </c>
      <c r="H4302" t="s">
        <v>0</v>
      </c>
      <c r="I4302" t="s">
        <v>8149</v>
      </c>
      <c r="J4302" t="s">
        <v>8150</v>
      </c>
      <c r="K4302">
        <v>646</v>
      </c>
      <c r="L4302">
        <v>646</v>
      </c>
      <c r="M4302" s="1" t="s">
        <v>142</v>
      </c>
      <c r="N4302" s="1" t="s">
        <v>143</v>
      </c>
      <c r="O4302" s="2">
        <v>0</v>
      </c>
      <c r="P4302" s="2">
        <v>0</v>
      </c>
      <c r="Q4302" s="39">
        <v>24</v>
      </c>
      <c r="R4302" s="2">
        <v>3.12</v>
      </c>
      <c r="S4302" s="2">
        <v>0</v>
      </c>
      <c r="T4302" s="2">
        <v>0</v>
      </c>
      <c r="U4302" s="39">
        <v>27.12</v>
      </c>
      <c r="V4302" s="2" t="s">
        <v>8499</v>
      </c>
      <c r="W4302" s="2" t="s">
        <v>1</v>
      </c>
      <c r="X4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2"/>
      <c r="Z4302"/>
      <c r="AA4302"/>
    </row>
    <row r="4303" spans="5:27" hidden="1">
      <c r="E4303" t="s">
        <v>8374</v>
      </c>
      <c r="F4303" t="s">
        <v>8468</v>
      </c>
      <c r="G4303" t="s">
        <v>1</v>
      </c>
      <c r="H4303" t="s">
        <v>0</v>
      </c>
      <c r="I4303" t="s">
        <v>8149</v>
      </c>
      <c r="J4303" t="s">
        <v>8150</v>
      </c>
      <c r="K4303">
        <v>647</v>
      </c>
      <c r="L4303">
        <v>647</v>
      </c>
      <c r="M4303" s="1" t="s">
        <v>229</v>
      </c>
      <c r="N4303" s="1" t="s">
        <v>230</v>
      </c>
      <c r="O4303" s="2">
        <v>0</v>
      </c>
      <c r="P4303" s="2">
        <v>0</v>
      </c>
      <c r="Q4303" s="39">
        <v>163.12</v>
      </c>
      <c r="R4303" s="2">
        <v>21.2056</v>
      </c>
      <c r="S4303" s="2">
        <v>0</v>
      </c>
      <c r="T4303" s="2">
        <v>0</v>
      </c>
      <c r="U4303" s="39">
        <v>184.32560000000001</v>
      </c>
      <c r="V4303" s="2" t="s">
        <v>8499</v>
      </c>
      <c r="W4303" s="2" t="s">
        <v>1</v>
      </c>
      <c r="X4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3"/>
      <c r="Z4303"/>
      <c r="AA4303"/>
    </row>
    <row r="4304" spans="5:27" hidden="1">
      <c r="E4304" t="s">
        <v>8374</v>
      </c>
      <c r="F4304" t="s">
        <v>8468</v>
      </c>
      <c r="G4304" t="s">
        <v>1</v>
      </c>
      <c r="H4304" t="s">
        <v>0</v>
      </c>
      <c r="I4304" t="s">
        <v>8149</v>
      </c>
      <c r="J4304" t="s">
        <v>8150</v>
      </c>
      <c r="K4304">
        <v>648</v>
      </c>
      <c r="L4304">
        <v>648</v>
      </c>
      <c r="M4304" s="1" t="s">
        <v>341</v>
      </c>
      <c r="N4304" s="1" t="s">
        <v>342</v>
      </c>
      <c r="O4304" s="2">
        <v>0</v>
      </c>
      <c r="P4304" s="2">
        <v>0</v>
      </c>
      <c r="Q4304" s="39">
        <v>100.92</v>
      </c>
      <c r="R4304" s="2">
        <v>13.1196</v>
      </c>
      <c r="S4304" s="2">
        <v>0</v>
      </c>
      <c r="T4304" s="2">
        <v>0</v>
      </c>
      <c r="U4304" s="39">
        <v>114.03960000000001</v>
      </c>
      <c r="V4304" s="2" t="s">
        <v>8499</v>
      </c>
      <c r="W4304" s="2" t="s">
        <v>1</v>
      </c>
      <c r="X4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4"/>
      <c r="Z4304"/>
      <c r="AA4304"/>
    </row>
    <row r="4305" spans="5:27" hidden="1">
      <c r="E4305" t="s">
        <v>8374</v>
      </c>
      <c r="F4305" t="s">
        <v>8468</v>
      </c>
      <c r="G4305" t="s">
        <v>1</v>
      </c>
      <c r="H4305" t="s">
        <v>0</v>
      </c>
      <c r="I4305" t="s">
        <v>8149</v>
      </c>
      <c r="J4305" t="s">
        <v>8150</v>
      </c>
      <c r="K4305">
        <v>649</v>
      </c>
      <c r="L4305">
        <v>649</v>
      </c>
      <c r="M4305" s="1"/>
      <c r="N4305" s="1" t="s">
        <v>322</v>
      </c>
      <c r="O4305" s="2">
        <v>0</v>
      </c>
      <c r="P4305" s="2">
        <v>0</v>
      </c>
      <c r="Q4305" s="39">
        <v>151.75</v>
      </c>
      <c r="R4305" s="2">
        <v>19.727499999999999</v>
      </c>
      <c r="S4305" s="2">
        <v>0</v>
      </c>
      <c r="T4305" s="2">
        <v>0</v>
      </c>
      <c r="U4305" s="39">
        <v>171.47749999999999</v>
      </c>
      <c r="V4305" s="2" t="s">
        <v>8383</v>
      </c>
      <c r="W4305" s="2" t="s">
        <v>1</v>
      </c>
      <c r="X4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5"/>
      <c r="Z4305"/>
      <c r="AA4305"/>
    </row>
    <row r="4306" spans="5:27" hidden="1">
      <c r="E4306" t="s">
        <v>8374</v>
      </c>
      <c r="F4306" t="s">
        <v>8468</v>
      </c>
      <c r="G4306" t="s">
        <v>1</v>
      </c>
      <c r="H4306" t="s">
        <v>0</v>
      </c>
      <c r="I4306" t="s">
        <v>8149</v>
      </c>
      <c r="J4306" t="s">
        <v>8150</v>
      </c>
      <c r="K4306">
        <v>650</v>
      </c>
      <c r="L4306">
        <v>650</v>
      </c>
      <c r="M4306" s="1"/>
      <c r="N4306" s="1" t="s">
        <v>593</v>
      </c>
      <c r="O4306" s="2">
        <v>0</v>
      </c>
      <c r="P4306" s="2">
        <v>0</v>
      </c>
      <c r="Q4306" s="39">
        <v>53.1</v>
      </c>
      <c r="R4306" s="2">
        <v>6.9030000000000005</v>
      </c>
      <c r="S4306" s="2">
        <v>0</v>
      </c>
      <c r="T4306" s="2">
        <v>0</v>
      </c>
      <c r="U4306" s="39">
        <v>60.003</v>
      </c>
      <c r="V4306" s="2" t="s">
        <v>8386</v>
      </c>
      <c r="W4306" s="2" t="s">
        <v>1</v>
      </c>
      <c r="X4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6"/>
      <c r="Z4306"/>
      <c r="AA4306"/>
    </row>
    <row r="4307" spans="5:27" hidden="1">
      <c r="E4307" t="s">
        <v>8374</v>
      </c>
      <c r="F4307" t="s">
        <v>8468</v>
      </c>
      <c r="G4307" t="s">
        <v>1</v>
      </c>
      <c r="H4307" t="s">
        <v>0</v>
      </c>
      <c r="I4307" t="s">
        <v>8149</v>
      </c>
      <c r="J4307" t="s">
        <v>8150</v>
      </c>
      <c r="K4307">
        <v>651</v>
      </c>
      <c r="L4307">
        <v>651</v>
      </c>
      <c r="M4307" s="1" t="s">
        <v>703</v>
      </c>
      <c r="N4307" s="1" t="s">
        <v>704</v>
      </c>
      <c r="O4307" s="2">
        <v>0</v>
      </c>
      <c r="P4307" s="2">
        <v>0</v>
      </c>
      <c r="Q4307" s="39">
        <v>483.85</v>
      </c>
      <c r="R4307" s="2">
        <v>62.900500000000008</v>
      </c>
      <c r="S4307" s="2">
        <v>0</v>
      </c>
      <c r="T4307" s="2">
        <v>0</v>
      </c>
      <c r="U4307" s="39">
        <v>546.75049999999999</v>
      </c>
      <c r="V4307" s="2" t="s">
        <v>8499</v>
      </c>
      <c r="W4307" s="2" t="s">
        <v>1</v>
      </c>
      <c r="X4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7"/>
      <c r="Z4307"/>
      <c r="AA4307"/>
    </row>
    <row r="4308" spans="5:27" hidden="1">
      <c r="E4308" t="s">
        <v>8374</v>
      </c>
      <c r="F4308" t="s">
        <v>8468</v>
      </c>
      <c r="G4308" t="s">
        <v>1</v>
      </c>
      <c r="H4308" t="s">
        <v>0</v>
      </c>
      <c r="I4308" t="s">
        <v>8149</v>
      </c>
      <c r="J4308" t="s">
        <v>8150</v>
      </c>
      <c r="K4308">
        <v>652</v>
      </c>
      <c r="L4308">
        <v>652</v>
      </c>
      <c r="M4308" s="1" t="s">
        <v>951</v>
      </c>
      <c r="N4308" s="1" t="s">
        <v>952</v>
      </c>
      <c r="O4308" s="2">
        <v>0</v>
      </c>
      <c r="P4308" s="2">
        <v>0</v>
      </c>
      <c r="Q4308" s="39">
        <v>237.23</v>
      </c>
      <c r="R4308" s="2">
        <v>30.8399</v>
      </c>
      <c r="S4308" s="2">
        <v>0</v>
      </c>
      <c r="T4308" s="2">
        <v>0</v>
      </c>
      <c r="U4308" s="39">
        <v>268.06989999999996</v>
      </c>
      <c r="V4308" s="2" t="s">
        <v>8499</v>
      </c>
      <c r="W4308" s="2" t="s">
        <v>1</v>
      </c>
      <c r="X4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8"/>
      <c r="Z4308"/>
      <c r="AA4308"/>
    </row>
    <row r="4309" spans="5:27" hidden="1">
      <c r="E4309" t="s">
        <v>8374</v>
      </c>
      <c r="F4309" t="s">
        <v>8468</v>
      </c>
      <c r="G4309" t="s">
        <v>1</v>
      </c>
      <c r="H4309" t="s">
        <v>0</v>
      </c>
      <c r="I4309" t="s">
        <v>8149</v>
      </c>
      <c r="J4309" t="s">
        <v>8150</v>
      </c>
      <c r="K4309">
        <v>653</v>
      </c>
      <c r="L4309">
        <v>653</v>
      </c>
      <c r="M4309" s="1" t="s">
        <v>95</v>
      </c>
      <c r="N4309" s="1" t="s">
        <v>96</v>
      </c>
      <c r="O4309" s="2">
        <v>0</v>
      </c>
      <c r="P4309" s="2">
        <v>0</v>
      </c>
      <c r="Q4309" s="39">
        <v>52.9</v>
      </c>
      <c r="R4309" s="2">
        <v>6.8769999999999998</v>
      </c>
      <c r="S4309" s="2">
        <v>0</v>
      </c>
      <c r="T4309" s="2">
        <v>0</v>
      </c>
      <c r="U4309" s="39">
        <v>59.777000000000001</v>
      </c>
      <c r="V4309" s="2" t="s">
        <v>8499</v>
      </c>
      <c r="W4309" s="2" t="s">
        <v>1</v>
      </c>
      <c r="X4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09"/>
      <c r="Z4309"/>
      <c r="AA4309"/>
    </row>
    <row r="4310" spans="5:27" hidden="1">
      <c r="E4310" t="s">
        <v>8374</v>
      </c>
      <c r="F4310" t="s">
        <v>8468</v>
      </c>
      <c r="G4310" t="s">
        <v>1</v>
      </c>
      <c r="H4310" t="s">
        <v>0</v>
      </c>
      <c r="I4310" t="s">
        <v>8149</v>
      </c>
      <c r="J4310" t="s">
        <v>8150</v>
      </c>
      <c r="K4310">
        <v>654</v>
      </c>
      <c r="L4310">
        <v>654</v>
      </c>
      <c r="M4310" s="1" t="s">
        <v>95</v>
      </c>
      <c r="N4310" s="1" t="s">
        <v>96</v>
      </c>
      <c r="O4310" s="2">
        <v>0</v>
      </c>
      <c r="P4310" s="2">
        <v>0</v>
      </c>
      <c r="Q4310" s="39">
        <v>21.48</v>
      </c>
      <c r="R4310" s="2">
        <v>2.7924000000000002</v>
      </c>
      <c r="S4310" s="2">
        <v>0</v>
      </c>
      <c r="T4310" s="2">
        <v>0</v>
      </c>
      <c r="U4310" s="39">
        <v>24.272400000000001</v>
      </c>
      <c r="V4310" s="2" t="s">
        <v>8499</v>
      </c>
      <c r="W4310" s="2" t="s">
        <v>1</v>
      </c>
      <c r="X4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0"/>
      <c r="Z4310"/>
      <c r="AA4310"/>
    </row>
    <row r="4311" spans="5:27" hidden="1">
      <c r="E4311" t="s">
        <v>8374</v>
      </c>
      <c r="F4311" t="s">
        <v>8468</v>
      </c>
      <c r="G4311" t="s">
        <v>1</v>
      </c>
      <c r="H4311" t="s">
        <v>0</v>
      </c>
      <c r="I4311" t="s">
        <v>8149</v>
      </c>
      <c r="J4311" t="s">
        <v>8150</v>
      </c>
      <c r="K4311">
        <v>655</v>
      </c>
      <c r="L4311">
        <v>655</v>
      </c>
      <c r="M4311" s="1" t="s">
        <v>95</v>
      </c>
      <c r="N4311" s="1" t="s">
        <v>96</v>
      </c>
      <c r="O4311" s="2">
        <v>0</v>
      </c>
      <c r="P4311" s="2">
        <v>0</v>
      </c>
      <c r="Q4311" s="39">
        <v>5.3</v>
      </c>
      <c r="R4311" s="2">
        <v>0.68899999999999995</v>
      </c>
      <c r="S4311" s="2">
        <v>0</v>
      </c>
      <c r="T4311" s="2">
        <v>0</v>
      </c>
      <c r="U4311" s="39">
        <v>5.9889999999999999</v>
      </c>
      <c r="V4311" s="2" t="s">
        <v>8499</v>
      </c>
      <c r="W4311" s="2" t="s">
        <v>1</v>
      </c>
      <c r="X4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1"/>
      <c r="Z4311"/>
      <c r="AA4311"/>
    </row>
    <row r="4312" spans="5:27" hidden="1">
      <c r="E4312" t="s">
        <v>8374</v>
      </c>
      <c r="F4312" t="s">
        <v>8468</v>
      </c>
      <c r="G4312" t="s">
        <v>1</v>
      </c>
      <c r="H4312" t="s">
        <v>0</v>
      </c>
      <c r="I4312" t="s">
        <v>8149</v>
      </c>
      <c r="J4312" t="s">
        <v>8150</v>
      </c>
      <c r="K4312">
        <v>656</v>
      </c>
      <c r="L4312">
        <v>656</v>
      </c>
      <c r="M4312" s="1" t="s">
        <v>95</v>
      </c>
      <c r="N4312" s="1" t="s">
        <v>96</v>
      </c>
      <c r="O4312" s="2">
        <v>0</v>
      </c>
      <c r="P4312" s="2">
        <v>0</v>
      </c>
      <c r="Q4312" s="39">
        <v>12</v>
      </c>
      <c r="R4312" s="2">
        <v>1.56</v>
      </c>
      <c r="S4312" s="2">
        <v>0</v>
      </c>
      <c r="T4312" s="2">
        <v>0</v>
      </c>
      <c r="U4312" s="39">
        <v>13.56</v>
      </c>
      <c r="V4312" s="2" t="s">
        <v>8499</v>
      </c>
      <c r="W4312" s="2" t="s">
        <v>1</v>
      </c>
      <c r="X4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2"/>
      <c r="Z4312"/>
      <c r="AA4312"/>
    </row>
    <row r="4313" spans="5:27" hidden="1">
      <c r="E4313" t="s">
        <v>8374</v>
      </c>
      <c r="F4313" t="s">
        <v>8468</v>
      </c>
      <c r="G4313" t="s">
        <v>1</v>
      </c>
      <c r="H4313" t="s">
        <v>0</v>
      </c>
      <c r="I4313" t="s">
        <v>8149</v>
      </c>
      <c r="J4313" t="s">
        <v>8150</v>
      </c>
      <c r="K4313">
        <v>657</v>
      </c>
      <c r="L4313">
        <v>657</v>
      </c>
      <c r="M4313" s="1" t="s">
        <v>95</v>
      </c>
      <c r="N4313" s="1" t="s">
        <v>96</v>
      </c>
      <c r="O4313" s="2">
        <v>0</v>
      </c>
      <c r="P4313" s="2">
        <v>0</v>
      </c>
      <c r="Q4313" s="39">
        <v>14.32</v>
      </c>
      <c r="R4313" s="2">
        <v>1.8616000000000001</v>
      </c>
      <c r="S4313" s="2">
        <v>0</v>
      </c>
      <c r="T4313" s="2">
        <v>0</v>
      </c>
      <c r="U4313" s="39">
        <v>16.1816</v>
      </c>
      <c r="V4313" s="2" t="s">
        <v>8499</v>
      </c>
      <c r="W4313" s="2" t="s">
        <v>1</v>
      </c>
      <c r="X4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3"/>
      <c r="Z4313"/>
      <c r="AA4313"/>
    </row>
    <row r="4314" spans="5:27" hidden="1">
      <c r="E4314" t="s">
        <v>8374</v>
      </c>
      <c r="F4314" t="s">
        <v>8468</v>
      </c>
      <c r="G4314" t="s">
        <v>1</v>
      </c>
      <c r="H4314" t="s">
        <v>0</v>
      </c>
      <c r="I4314" t="s">
        <v>8149</v>
      </c>
      <c r="J4314" t="s">
        <v>8150</v>
      </c>
      <c r="K4314">
        <v>658</v>
      </c>
      <c r="L4314">
        <v>658</v>
      </c>
      <c r="M4314" s="1" t="s">
        <v>95</v>
      </c>
      <c r="N4314" s="1" t="s">
        <v>96</v>
      </c>
      <c r="O4314" s="2">
        <v>0</v>
      </c>
      <c r="P4314" s="2">
        <v>0</v>
      </c>
      <c r="Q4314" s="39">
        <v>4.8600000000000003</v>
      </c>
      <c r="R4314" s="2">
        <v>0.63180000000000003</v>
      </c>
      <c r="S4314" s="2">
        <v>0</v>
      </c>
      <c r="T4314" s="2">
        <v>0</v>
      </c>
      <c r="U4314" s="39">
        <v>5.4918000000000005</v>
      </c>
      <c r="V4314" s="2" t="s">
        <v>8499</v>
      </c>
      <c r="W4314" s="2" t="s">
        <v>1</v>
      </c>
      <c r="X4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4"/>
      <c r="Z4314"/>
      <c r="AA4314"/>
    </row>
    <row r="4315" spans="5:27" hidden="1">
      <c r="E4315" t="s">
        <v>8374</v>
      </c>
      <c r="F4315" t="s">
        <v>8468</v>
      </c>
      <c r="G4315" t="s">
        <v>1</v>
      </c>
      <c r="H4315" t="s">
        <v>0</v>
      </c>
      <c r="I4315" t="s">
        <v>8149</v>
      </c>
      <c r="J4315" t="s">
        <v>8150</v>
      </c>
      <c r="K4315">
        <v>659</v>
      </c>
      <c r="L4315">
        <v>659</v>
      </c>
      <c r="M4315" s="1" t="s">
        <v>95</v>
      </c>
      <c r="N4315" s="1" t="s">
        <v>96</v>
      </c>
      <c r="O4315" s="2">
        <v>0</v>
      </c>
      <c r="P4315" s="2">
        <v>0</v>
      </c>
      <c r="Q4315" s="39">
        <v>24.08</v>
      </c>
      <c r="R4315" s="2">
        <v>3.1303999999999998</v>
      </c>
      <c r="S4315" s="2">
        <v>0</v>
      </c>
      <c r="T4315" s="2">
        <v>0</v>
      </c>
      <c r="U4315" s="39">
        <v>27.2104</v>
      </c>
      <c r="V4315" s="2" t="s">
        <v>8499</v>
      </c>
      <c r="W4315" s="2" t="s">
        <v>1</v>
      </c>
      <c r="X4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5"/>
      <c r="Z4315"/>
      <c r="AA4315"/>
    </row>
    <row r="4316" spans="5:27" hidden="1">
      <c r="E4316" t="s">
        <v>8374</v>
      </c>
      <c r="F4316" t="s">
        <v>8468</v>
      </c>
      <c r="G4316" t="s">
        <v>1</v>
      </c>
      <c r="H4316" t="s">
        <v>0</v>
      </c>
      <c r="I4316" t="s">
        <v>8149</v>
      </c>
      <c r="J4316" t="s">
        <v>8150</v>
      </c>
      <c r="K4316">
        <v>660</v>
      </c>
      <c r="L4316">
        <v>660</v>
      </c>
      <c r="M4316" s="1" t="s">
        <v>95</v>
      </c>
      <c r="N4316" s="1" t="s">
        <v>96</v>
      </c>
      <c r="O4316" s="2">
        <v>0</v>
      </c>
      <c r="P4316" s="2">
        <v>0</v>
      </c>
      <c r="Q4316" s="39">
        <v>11.18</v>
      </c>
      <c r="R4316" s="2">
        <v>1.4534</v>
      </c>
      <c r="S4316" s="2">
        <v>0</v>
      </c>
      <c r="T4316" s="2">
        <v>0</v>
      </c>
      <c r="U4316" s="39">
        <v>12.6334</v>
      </c>
      <c r="V4316" s="2" t="s">
        <v>8499</v>
      </c>
      <c r="W4316" s="2" t="s">
        <v>1</v>
      </c>
      <c r="X4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6"/>
      <c r="Z4316"/>
      <c r="AA4316"/>
    </row>
    <row r="4317" spans="5:27" hidden="1">
      <c r="E4317" t="s">
        <v>8374</v>
      </c>
      <c r="F4317" t="s">
        <v>8468</v>
      </c>
      <c r="G4317" t="s">
        <v>1</v>
      </c>
      <c r="H4317" t="s">
        <v>0</v>
      </c>
      <c r="I4317" t="s">
        <v>8149</v>
      </c>
      <c r="J4317" t="s">
        <v>8150</v>
      </c>
      <c r="K4317">
        <v>661</v>
      </c>
      <c r="L4317">
        <v>661</v>
      </c>
      <c r="M4317" s="1" t="s">
        <v>95</v>
      </c>
      <c r="N4317" s="1" t="s">
        <v>96</v>
      </c>
      <c r="O4317" s="2">
        <v>0</v>
      </c>
      <c r="P4317" s="2">
        <v>0</v>
      </c>
      <c r="Q4317" s="39">
        <v>8.85</v>
      </c>
      <c r="R4317" s="2">
        <v>1.1505000000000001</v>
      </c>
      <c r="S4317" s="2">
        <v>0</v>
      </c>
      <c r="T4317" s="2">
        <v>0</v>
      </c>
      <c r="U4317" s="39">
        <v>10.000499999999999</v>
      </c>
      <c r="V4317" s="2" t="s">
        <v>8499</v>
      </c>
      <c r="W4317" s="2" t="s">
        <v>1</v>
      </c>
      <c r="X4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7"/>
      <c r="Z4317"/>
      <c r="AA4317"/>
    </row>
    <row r="4318" spans="5:27" hidden="1">
      <c r="E4318" t="s">
        <v>8374</v>
      </c>
      <c r="F4318" t="s">
        <v>8468</v>
      </c>
      <c r="G4318" t="s">
        <v>1</v>
      </c>
      <c r="H4318" t="s">
        <v>0</v>
      </c>
      <c r="I4318" t="s">
        <v>8149</v>
      </c>
      <c r="J4318" t="s">
        <v>8150</v>
      </c>
      <c r="K4318">
        <v>662</v>
      </c>
      <c r="L4318">
        <v>662</v>
      </c>
      <c r="M4318" s="1" t="s">
        <v>95</v>
      </c>
      <c r="N4318" s="1" t="s">
        <v>96</v>
      </c>
      <c r="O4318" s="2">
        <v>0</v>
      </c>
      <c r="P4318" s="2">
        <v>0</v>
      </c>
      <c r="Q4318" s="39">
        <v>26.34</v>
      </c>
      <c r="R4318" s="2">
        <v>3.4241999999999999</v>
      </c>
      <c r="S4318" s="2">
        <v>0</v>
      </c>
      <c r="T4318" s="2">
        <v>0</v>
      </c>
      <c r="U4318" s="39">
        <v>29.764199999999999</v>
      </c>
      <c r="V4318" s="2" t="s">
        <v>8499</v>
      </c>
      <c r="W4318" s="2" t="s">
        <v>1</v>
      </c>
      <c r="X4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8"/>
      <c r="Z4318"/>
      <c r="AA4318"/>
    </row>
    <row r="4319" spans="5:27" hidden="1">
      <c r="E4319" t="s">
        <v>8374</v>
      </c>
      <c r="F4319" t="s">
        <v>8468</v>
      </c>
      <c r="G4319" t="s">
        <v>1</v>
      </c>
      <c r="H4319" t="s">
        <v>0</v>
      </c>
      <c r="I4319" t="s">
        <v>8149</v>
      </c>
      <c r="J4319" t="s">
        <v>8150</v>
      </c>
      <c r="K4319">
        <v>663</v>
      </c>
      <c r="L4319">
        <v>663</v>
      </c>
      <c r="M4319" s="1" t="s">
        <v>95</v>
      </c>
      <c r="N4319" s="1" t="s">
        <v>96</v>
      </c>
      <c r="O4319" s="2">
        <v>0</v>
      </c>
      <c r="P4319" s="2">
        <v>0</v>
      </c>
      <c r="Q4319" s="39">
        <v>34.700000000000003</v>
      </c>
      <c r="R4319" s="2">
        <v>4.5110000000000001</v>
      </c>
      <c r="S4319" s="2">
        <v>0</v>
      </c>
      <c r="T4319" s="2">
        <v>0</v>
      </c>
      <c r="U4319" s="39">
        <v>39.211000000000006</v>
      </c>
      <c r="V4319" s="2" t="s">
        <v>8499</v>
      </c>
      <c r="W4319" s="2" t="s">
        <v>1</v>
      </c>
      <c r="X4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19"/>
      <c r="Z4319"/>
      <c r="AA4319"/>
    </row>
    <row r="4320" spans="5:27" hidden="1">
      <c r="E4320" t="s">
        <v>8374</v>
      </c>
      <c r="F4320" t="s">
        <v>8468</v>
      </c>
      <c r="G4320" t="s">
        <v>1</v>
      </c>
      <c r="H4320" t="s">
        <v>0</v>
      </c>
      <c r="I4320" t="s">
        <v>8149</v>
      </c>
      <c r="J4320" t="s">
        <v>8150</v>
      </c>
      <c r="K4320">
        <v>664</v>
      </c>
      <c r="L4320">
        <v>664</v>
      </c>
      <c r="M4320" s="1" t="s">
        <v>95</v>
      </c>
      <c r="N4320" s="1" t="s">
        <v>96</v>
      </c>
      <c r="O4320" s="2">
        <v>0</v>
      </c>
      <c r="P4320" s="2">
        <v>0</v>
      </c>
      <c r="Q4320" s="39">
        <v>3.55</v>
      </c>
      <c r="R4320" s="2">
        <v>0.46149999999999997</v>
      </c>
      <c r="S4320" s="2">
        <v>0</v>
      </c>
      <c r="T4320" s="2">
        <v>0</v>
      </c>
      <c r="U4320" s="39">
        <v>4.0114999999999998</v>
      </c>
      <c r="V4320" s="2" t="s">
        <v>8499</v>
      </c>
      <c r="W4320" s="2" t="s">
        <v>1</v>
      </c>
      <c r="X4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0"/>
      <c r="Z4320"/>
      <c r="AA4320"/>
    </row>
    <row r="4321" spans="5:27" hidden="1">
      <c r="E4321" t="s">
        <v>8374</v>
      </c>
      <c r="F4321" t="s">
        <v>8468</v>
      </c>
      <c r="G4321" t="s">
        <v>1</v>
      </c>
      <c r="H4321" t="s">
        <v>0</v>
      </c>
      <c r="I4321" t="s">
        <v>8149</v>
      </c>
      <c r="J4321" t="s">
        <v>8150</v>
      </c>
      <c r="K4321">
        <v>665</v>
      </c>
      <c r="L4321">
        <v>665</v>
      </c>
      <c r="M4321" s="1" t="s">
        <v>95</v>
      </c>
      <c r="N4321" s="1" t="s">
        <v>96</v>
      </c>
      <c r="O4321" s="2">
        <v>0</v>
      </c>
      <c r="P4321" s="2">
        <v>0</v>
      </c>
      <c r="Q4321" s="39">
        <v>20.04</v>
      </c>
      <c r="R4321" s="2">
        <v>2.6052</v>
      </c>
      <c r="S4321" s="2">
        <v>0</v>
      </c>
      <c r="T4321" s="2">
        <v>0</v>
      </c>
      <c r="U4321" s="39">
        <v>22.645199999999999</v>
      </c>
      <c r="V4321" s="2" t="s">
        <v>8499</v>
      </c>
      <c r="W4321" s="2" t="s">
        <v>1</v>
      </c>
      <c r="X4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1"/>
      <c r="Z4321"/>
      <c r="AA4321"/>
    </row>
    <row r="4322" spans="5:27" hidden="1">
      <c r="E4322" t="s">
        <v>8374</v>
      </c>
      <c r="F4322" t="s">
        <v>8468</v>
      </c>
      <c r="G4322" t="s">
        <v>1</v>
      </c>
      <c r="H4322" t="s">
        <v>0</v>
      </c>
      <c r="I4322" t="s">
        <v>8149</v>
      </c>
      <c r="J4322" t="s">
        <v>8150</v>
      </c>
      <c r="K4322">
        <v>666</v>
      </c>
      <c r="L4322">
        <v>666</v>
      </c>
      <c r="M4322" s="1" t="s">
        <v>95</v>
      </c>
      <c r="N4322" s="1" t="s">
        <v>96</v>
      </c>
      <c r="O4322" s="2">
        <v>0</v>
      </c>
      <c r="P4322" s="2">
        <v>0</v>
      </c>
      <c r="Q4322" s="39">
        <v>15.9</v>
      </c>
      <c r="R4322" s="2">
        <v>2.0670000000000002</v>
      </c>
      <c r="S4322" s="2">
        <v>0</v>
      </c>
      <c r="T4322" s="2">
        <v>0</v>
      </c>
      <c r="U4322" s="39">
        <v>17.966999999999999</v>
      </c>
      <c r="V4322" s="2" t="s">
        <v>8499</v>
      </c>
      <c r="W4322" s="2" t="s">
        <v>1</v>
      </c>
      <c r="X4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2"/>
      <c r="Z4322"/>
      <c r="AA4322"/>
    </row>
    <row r="4323" spans="5:27" hidden="1">
      <c r="E4323" t="s">
        <v>8374</v>
      </c>
      <c r="F4323" t="s">
        <v>8468</v>
      </c>
      <c r="G4323" t="s">
        <v>1</v>
      </c>
      <c r="H4323" t="s">
        <v>0</v>
      </c>
      <c r="I4323" t="s">
        <v>8149</v>
      </c>
      <c r="J4323" t="s">
        <v>8150</v>
      </c>
      <c r="K4323">
        <v>667</v>
      </c>
      <c r="L4323">
        <v>667</v>
      </c>
      <c r="M4323" s="1" t="s">
        <v>95</v>
      </c>
      <c r="N4323" s="1" t="s">
        <v>96</v>
      </c>
      <c r="O4323" s="2">
        <v>0</v>
      </c>
      <c r="P4323" s="2">
        <v>0</v>
      </c>
      <c r="Q4323" s="39">
        <v>48.85</v>
      </c>
      <c r="R4323" s="2">
        <v>6.3505000000000003</v>
      </c>
      <c r="S4323" s="2">
        <v>0</v>
      </c>
      <c r="T4323" s="2">
        <v>0</v>
      </c>
      <c r="U4323" s="39">
        <v>55.200500000000005</v>
      </c>
      <c r="V4323" s="2" t="s">
        <v>8499</v>
      </c>
      <c r="W4323" s="2" t="s">
        <v>1</v>
      </c>
      <c r="X4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3"/>
      <c r="Z4323"/>
      <c r="AA4323"/>
    </row>
    <row r="4324" spans="5:27" hidden="1">
      <c r="E4324" t="s">
        <v>8374</v>
      </c>
      <c r="F4324" t="s">
        <v>8468</v>
      </c>
      <c r="G4324" t="s">
        <v>1</v>
      </c>
      <c r="H4324" t="s">
        <v>0</v>
      </c>
      <c r="I4324" t="s">
        <v>8149</v>
      </c>
      <c r="J4324" t="s">
        <v>8150</v>
      </c>
      <c r="K4324">
        <v>668</v>
      </c>
      <c r="L4324">
        <v>668</v>
      </c>
      <c r="M4324" s="1" t="s">
        <v>95</v>
      </c>
      <c r="N4324" s="1" t="s">
        <v>96</v>
      </c>
      <c r="O4324" s="2">
        <v>0</v>
      </c>
      <c r="P4324" s="2">
        <v>0</v>
      </c>
      <c r="Q4324" s="39">
        <v>60.37</v>
      </c>
      <c r="R4324" s="2">
        <v>7.8480999999999996</v>
      </c>
      <c r="S4324" s="2">
        <v>0</v>
      </c>
      <c r="T4324" s="2">
        <v>0</v>
      </c>
      <c r="U4324" s="39">
        <v>68.218099999999993</v>
      </c>
      <c r="V4324" s="2" t="s">
        <v>8499</v>
      </c>
      <c r="W4324" s="2" t="s">
        <v>1</v>
      </c>
      <c r="X4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4"/>
      <c r="Z4324"/>
      <c r="AA4324"/>
    </row>
    <row r="4325" spans="5:27" hidden="1">
      <c r="E4325" t="s">
        <v>8374</v>
      </c>
      <c r="F4325" t="s">
        <v>8468</v>
      </c>
      <c r="G4325" t="s">
        <v>1</v>
      </c>
      <c r="H4325" t="s">
        <v>0</v>
      </c>
      <c r="I4325" t="s">
        <v>8149</v>
      </c>
      <c r="J4325" t="s">
        <v>8150</v>
      </c>
      <c r="K4325">
        <v>669</v>
      </c>
      <c r="L4325">
        <v>669</v>
      </c>
      <c r="M4325" s="1" t="s">
        <v>95</v>
      </c>
      <c r="N4325" s="1" t="s">
        <v>96</v>
      </c>
      <c r="O4325" s="2">
        <v>0</v>
      </c>
      <c r="P4325" s="2">
        <v>0</v>
      </c>
      <c r="Q4325" s="39">
        <v>51.38</v>
      </c>
      <c r="R4325" s="2">
        <v>6.6794000000000002</v>
      </c>
      <c r="S4325" s="2">
        <v>0</v>
      </c>
      <c r="T4325" s="2">
        <v>0</v>
      </c>
      <c r="U4325" s="39">
        <v>58.059400000000004</v>
      </c>
      <c r="V4325" s="2" t="s">
        <v>8499</v>
      </c>
      <c r="W4325" s="2" t="s">
        <v>1</v>
      </c>
      <c r="X4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5"/>
      <c r="Z4325"/>
      <c r="AA4325"/>
    </row>
    <row r="4326" spans="5:27" hidden="1">
      <c r="E4326" t="s">
        <v>8374</v>
      </c>
      <c r="F4326" t="s">
        <v>8468</v>
      </c>
      <c r="G4326" t="s">
        <v>1</v>
      </c>
      <c r="H4326" t="s">
        <v>0</v>
      </c>
      <c r="I4326" t="s">
        <v>8149</v>
      </c>
      <c r="J4326" t="s">
        <v>8150</v>
      </c>
      <c r="K4326">
        <v>670</v>
      </c>
      <c r="L4326">
        <v>670</v>
      </c>
      <c r="M4326" s="1" t="s">
        <v>95</v>
      </c>
      <c r="N4326" s="1" t="s">
        <v>96</v>
      </c>
      <c r="O4326" s="2">
        <v>0</v>
      </c>
      <c r="P4326" s="2">
        <v>0</v>
      </c>
      <c r="Q4326" s="39">
        <v>12.64</v>
      </c>
      <c r="R4326" s="2">
        <v>1.6432000000000002</v>
      </c>
      <c r="S4326" s="2">
        <v>0</v>
      </c>
      <c r="T4326" s="2">
        <v>0</v>
      </c>
      <c r="U4326" s="39">
        <v>14.283200000000001</v>
      </c>
      <c r="V4326" s="2" t="s">
        <v>8499</v>
      </c>
      <c r="W4326" s="2" t="s">
        <v>1</v>
      </c>
      <c r="X4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6"/>
      <c r="Z4326"/>
      <c r="AA4326"/>
    </row>
    <row r="4327" spans="5:27" hidden="1">
      <c r="E4327" t="s">
        <v>8374</v>
      </c>
      <c r="F4327" t="s">
        <v>8468</v>
      </c>
      <c r="G4327" t="s">
        <v>1</v>
      </c>
      <c r="H4327" t="s">
        <v>0</v>
      </c>
      <c r="I4327" t="s">
        <v>8149</v>
      </c>
      <c r="J4327" t="s">
        <v>8150</v>
      </c>
      <c r="K4327">
        <v>671</v>
      </c>
      <c r="L4327">
        <v>671</v>
      </c>
      <c r="M4327" s="1" t="s">
        <v>95</v>
      </c>
      <c r="N4327" s="1" t="s">
        <v>96</v>
      </c>
      <c r="O4327" s="2">
        <v>0</v>
      </c>
      <c r="P4327" s="2">
        <v>0</v>
      </c>
      <c r="Q4327" s="39">
        <v>26.1</v>
      </c>
      <c r="R4327" s="2">
        <v>3.3930000000000002</v>
      </c>
      <c r="S4327" s="2">
        <v>0</v>
      </c>
      <c r="T4327" s="2">
        <v>0</v>
      </c>
      <c r="U4327" s="39">
        <v>29.493000000000002</v>
      </c>
      <c r="V4327" s="2" t="s">
        <v>8499</v>
      </c>
      <c r="W4327" s="2" t="s">
        <v>1</v>
      </c>
      <c r="X4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7"/>
      <c r="Z4327"/>
      <c r="AA4327"/>
    </row>
    <row r="4328" spans="5:27" hidden="1">
      <c r="E4328" t="s">
        <v>8374</v>
      </c>
      <c r="F4328" t="s">
        <v>8468</v>
      </c>
      <c r="G4328" t="s">
        <v>1</v>
      </c>
      <c r="H4328" t="s">
        <v>0</v>
      </c>
      <c r="I4328" t="s">
        <v>8149</v>
      </c>
      <c r="J4328" t="s">
        <v>8150</v>
      </c>
      <c r="K4328">
        <v>672</v>
      </c>
      <c r="L4328">
        <v>672</v>
      </c>
      <c r="M4328" s="1" t="s">
        <v>95</v>
      </c>
      <c r="N4328" s="1" t="s">
        <v>96</v>
      </c>
      <c r="O4328" s="2">
        <v>0</v>
      </c>
      <c r="P4328" s="2">
        <v>0</v>
      </c>
      <c r="Q4328" s="39">
        <v>64.459999999999994</v>
      </c>
      <c r="R4328" s="2">
        <v>8.3797999999999995</v>
      </c>
      <c r="S4328" s="2">
        <v>0</v>
      </c>
      <c r="T4328" s="2">
        <v>0</v>
      </c>
      <c r="U4328" s="39">
        <v>72.839799999999997</v>
      </c>
      <c r="V4328" s="2" t="s">
        <v>8499</v>
      </c>
      <c r="W4328" s="2" t="s">
        <v>1</v>
      </c>
      <c r="X4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8"/>
      <c r="Z4328"/>
      <c r="AA4328"/>
    </row>
    <row r="4329" spans="5:27" hidden="1">
      <c r="E4329" t="s">
        <v>8374</v>
      </c>
      <c r="F4329" t="s">
        <v>8468</v>
      </c>
      <c r="G4329" t="s">
        <v>1</v>
      </c>
      <c r="H4329" t="s">
        <v>0</v>
      </c>
      <c r="I4329" t="s">
        <v>8149</v>
      </c>
      <c r="J4329" t="s">
        <v>8150</v>
      </c>
      <c r="K4329">
        <v>673</v>
      </c>
      <c r="L4329">
        <v>673</v>
      </c>
      <c r="M4329" s="1" t="s">
        <v>95</v>
      </c>
      <c r="N4329" s="1" t="s">
        <v>96</v>
      </c>
      <c r="O4329" s="2">
        <v>0</v>
      </c>
      <c r="P4329" s="2">
        <v>0</v>
      </c>
      <c r="Q4329" s="39">
        <v>30.91</v>
      </c>
      <c r="R4329" s="2">
        <v>4.0183</v>
      </c>
      <c r="S4329" s="2">
        <v>0</v>
      </c>
      <c r="T4329" s="2">
        <v>0</v>
      </c>
      <c r="U4329" s="39">
        <v>34.9283</v>
      </c>
      <c r="V4329" s="2" t="s">
        <v>8499</v>
      </c>
      <c r="W4329" s="2" t="s">
        <v>1</v>
      </c>
      <c r="X4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29"/>
      <c r="Z4329"/>
      <c r="AA4329"/>
    </row>
    <row r="4330" spans="5:27" hidden="1">
      <c r="E4330" t="s">
        <v>8374</v>
      </c>
      <c r="F4330" t="s">
        <v>8468</v>
      </c>
      <c r="G4330" t="s">
        <v>1</v>
      </c>
      <c r="H4330" t="s">
        <v>0</v>
      </c>
      <c r="I4330" t="s">
        <v>8149</v>
      </c>
      <c r="J4330" t="s">
        <v>8150</v>
      </c>
      <c r="K4330">
        <v>674</v>
      </c>
      <c r="L4330">
        <v>674</v>
      </c>
      <c r="M4330" s="1" t="s">
        <v>95</v>
      </c>
      <c r="N4330" s="1" t="s">
        <v>96</v>
      </c>
      <c r="O4330" s="2">
        <v>0</v>
      </c>
      <c r="P4330" s="2">
        <v>0</v>
      </c>
      <c r="Q4330" s="39">
        <v>4.8600000000000003</v>
      </c>
      <c r="R4330" s="2">
        <v>0.63180000000000003</v>
      </c>
      <c r="S4330" s="2">
        <v>0</v>
      </c>
      <c r="T4330" s="2">
        <v>0</v>
      </c>
      <c r="U4330" s="39">
        <v>5.4918000000000005</v>
      </c>
      <c r="V4330" s="2" t="s">
        <v>8499</v>
      </c>
      <c r="W4330" s="2" t="s">
        <v>1</v>
      </c>
      <c r="X4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0"/>
      <c r="Z4330"/>
      <c r="AA4330"/>
    </row>
    <row r="4331" spans="5:27" hidden="1">
      <c r="E4331" t="s">
        <v>8374</v>
      </c>
      <c r="F4331" t="s">
        <v>8468</v>
      </c>
      <c r="G4331" t="s">
        <v>1</v>
      </c>
      <c r="H4331" t="s">
        <v>0</v>
      </c>
      <c r="I4331" t="s">
        <v>8149</v>
      </c>
      <c r="J4331" t="s">
        <v>8150</v>
      </c>
      <c r="K4331">
        <v>675</v>
      </c>
      <c r="L4331">
        <v>675</v>
      </c>
      <c r="M4331" s="1" t="s">
        <v>95</v>
      </c>
      <c r="N4331" s="1" t="s">
        <v>96</v>
      </c>
      <c r="O4331" s="2">
        <v>0</v>
      </c>
      <c r="P4331" s="2">
        <v>0</v>
      </c>
      <c r="Q4331" s="39">
        <v>18.34</v>
      </c>
      <c r="R4331" s="2">
        <v>2.3841999999999999</v>
      </c>
      <c r="S4331" s="2">
        <v>0</v>
      </c>
      <c r="T4331" s="2">
        <v>0</v>
      </c>
      <c r="U4331" s="39">
        <v>20.7242</v>
      </c>
      <c r="V4331" s="2" t="s">
        <v>8499</v>
      </c>
      <c r="W4331" s="2" t="s">
        <v>1</v>
      </c>
      <c r="X4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1"/>
      <c r="Z4331"/>
      <c r="AA4331"/>
    </row>
    <row r="4332" spans="5:27" hidden="1">
      <c r="E4332" t="s">
        <v>8374</v>
      </c>
      <c r="F4332" t="s">
        <v>8468</v>
      </c>
      <c r="G4332" t="s">
        <v>1</v>
      </c>
      <c r="H4332" t="s">
        <v>0</v>
      </c>
      <c r="I4332" t="s">
        <v>8149</v>
      </c>
      <c r="J4332" t="s">
        <v>8150</v>
      </c>
      <c r="K4332">
        <v>676</v>
      </c>
      <c r="L4332">
        <v>676</v>
      </c>
      <c r="M4332" s="1" t="s">
        <v>95</v>
      </c>
      <c r="N4332" s="1" t="s">
        <v>96</v>
      </c>
      <c r="O4332" s="2">
        <v>0</v>
      </c>
      <c r="P4332" s="2">
        <v>0</v>
      </c>
      <c r="Q4332" s="39">
        <v>21.9</v>
      </c>
      <c r="R4332" s="2">
        <v>2.847</v>
      </c>
      <c r="S4332" s="2">
        <v>0</v>
      </c>
      <c r="T4332" s="2">
        <v>0</v>
      </c>
      <c r="U4332" s="39">
        <v>24.747</v>
      </c>
      <c r="V4332" s="2" t="s">
        <v>8499</v>
      </c>
      <c r="W4332" s="2" t="s">
        <v>1</v>
      </c>
      <c r="X4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2"/>
      <c r="Z4332"/>
      <c r="AA4332"/>
    </row>
    <row r="4333" spans="5:27" hidden="1">
      <c r="E4333" t="s">
        <v>8374</v>
      </c>
      <c r="F4333" t="s">
        <v>8468</v>
      </c>
      <c r="G4333" t="s">
        <v>1</v>
      </c>
      <c r="H4333" t="s">
        <v>0</v>
      </c>
      <c r="I4333" t="s">
        <v>8149</v>
      </c>
      <c r="J4333" t="s">
        <v>8150</v>
      </c>
      <c r="K4333">
        <v>677</v>
      </c>
      <c r="L4333">
        <v>677</v>
      </c>
      <c r="M4333" s="1" t="s">
        <v>95</v>
      </c>
      <c r="N4333" s="1" t="s">
        <v>96</v>
      </c>
      <c r="O4333" s="2">
        <v>0</v>
      </c>
      <c r="P4333" s="2">
        <v>0</v>
      </c>
      <c r="Q4333" s="39">
        <v>37.479999999999997</v>
      </c>
      <c r="R4333" s="2">
        <v>4.8723999999999998</v>
      </c>
      <c r="S4333" s="2">
        <v>0</v>
      </c>
      <c r="T4333" s="2">
        <v>0</v>
      </c>
      <c r="U4333" s="39">
        <v>42.352399999999996</v>
      </c>
      <c r="V4333" s="2" t="s">
        <v>8499</v>
      </c>
      <c r="W4333" s="2" t="s">
        <v>1</v>
      </c>
      <c r="X4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3"/>
      <c r="Z4333"/>
      <c r="AA4333"/>
    </row>
    <row r="4334" spans="5:27" hidden="1">
      <c r="E4334" t="s">
        <v>8374</v>
      </c>
      <c r="F4334" t="s">
        <v>8468</v>
      </c>
      <c r="G4334" t="s">
        <v>1</v>
      </c>
      <c r="H4334" t="s">
        <v>0</v>
      </c>
      <c r="I4334" t="s">
        <v>8149</v>
      </c>
      <c r="J4334" t="s">
        <v>8150</v>
      </c>
      <c r="K4334">
        <v>678</v>
      </c>
      <c r="L4334">
        <v>678</v>
      </c>
      <c r="M4334" s="1" t="s">
        <v>95</v>
      </c>
      <c r="N4334" s="1" t="s">
        <v>96</v>
      </c>
      <c r="O4334" s="2">
        <v>0</v>
      </c>
      <c r="P4334" s="2">
        <v>0</v>
      </c>
      <c r="Q4334" s="39">
        <v>16.170000000000002</v>
      </c>
      <c r="R4334" s="2">
        <v>2.1021000000000001</v>
      </c>
      <c r="S4334" s="2">
        <v>0</v>
      </c>
      <c r="T4334" s="2">
        <v>0</v>
      </c>
      <c r="U4334" s="39">
        <v>18.272100000000002</v>
      </c>
      <c r="V4334" s="2" t="s">
        <v>8499</v>
      </c>
      <c r="W4334" s="2" t="s">
        <v>1</v>
      </c>
      <c r="X4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4"/>
      <c r="Z4334"/>
      <c r="AA4334"/>
    </row>
    <row r="4335" spans="5:27" hidden="1">
      <c r="E4335" t="s">
        <v>8374</v>
      </c>
      <c r="F4335" t="s">
        <v>8468</v>
      </c>
      <c r="G4335" t="s">
        <v>1</v>
      </c>
      <c r="H4335" t="s">
        <v>0</v>
      </c>
      <c r="I4335" t="s">
        <v>8149</v>
      </c>
      <c r="J4335" t="s">
        <v>8150</v>
      </c>
      <c r="K4335">
        <v>679</v>
      </c>
      <c r="L4335">
        <v>679</v>
      </c>
      <c r="M4335" s="1" t="s">
        <v>95</v>
      </c>
      <c r="N4335" s="1" t="s">
        <v>96</v>
      </c>
      <c r="O4335" s="2">
        <v>0</v>
      </c>
      <c r="P4335" s="2">
        <v>0</v>
      </c>
      <c r="Q4335" s="39">
        <v>6.32</v>
      </c>
      <c r="R4335" s="2">
        <v>0.82160000000000011</v>
      </c>
      <c r="S4335" s="2">
        <v>0</v>
      </c>
      <c r="T4335" s="2">
        <v>0</v>
      </c>
      <c r="U4335" s="39">
        <v>7.1416000000000004</v>
      </c>
      <c r="V4335" s="2" t="s">
        <v>8499</v>
      </c>
      <c r="W4335" s="2" t="s">
        <v>1</v>
      </c>
      <c r="X4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5"/>
      <c r="Z4335"/>
      <c r="AA4335"/>
    </row>
    <row r="4336" spans="5:27" hidden="1">
      <c r="E4336" t="s">
        <v>8374</v>
      </c>
      <c r="F4336" t="s">
        <v>8468</v>
      </c>
      <c r="G4336" t="s">
        <v>1</v>
      </c>
      <c r="H4336" t="s">
        <v>0</v>
      </c>
      <c r="I4336" t="s">
        <v>8149</v>
      </c>
      <c r="J4336" t="s">
        <v>8150</v>
      </c>
      <c r="K4336">
        <v>680</v>
      </c>
      <c r="L4336">
        <v>680</v>
      </c>
      <c r="M4336" s="1" t="s">
        <v>95</v>
      </c>
      <c r="N4336" s="1" t="s">
        <v>96</v>
      </c>
      <c r="O4336" s="2">
        <v>0</v>
      </c>
      <c r="P4336" s="2">
        <v>0</v>
      </c>
      <c r="Q4336" s="39">
        <v>8.41</v>
      </c>
      <c r="R4336" s="2">
        <v>1.0933000000000002</v>
      </c>
      <c r="S4336" s="2">
        <v>0</v>
      </c>
      <c r="T4336" s="2">
        <v>0</v>
      </c>
      <c r="U4336" s="39">
        <v>9.5032999999999994</v>
      </c>
      <c r="V4336" s="2" t="s">
        <v>8499</v>
      </c>
      <c r="W4336" s="2" t="s">
        <v>1</v>
      </c>
      <c r="X4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6"/>
      <c r="Z4336"/>
      <c r="AA4336"/>
    </row>
    <row r="4337" spans="5:27" hidden="1">
      <c r="E4337" t="s">
        <v>8374</v>
      </c>
      <c r="F4337" t="s">
        <v>8468</v>
      </c>
      <c r="G4337" t="s">
        <v>1</v>
      </c>
      <c r="H4337" t="s">
        <v>0</v>
      </c>
      <c r="I4337" t="s">
        <v>8149</v>
      </c>
      <c r="J4337" t="s">
        <v>8150</v>
      </c>
      <c r="K4337">
        <v>681</v>
      </c>
      <c r="L4337">
        <v>681</v>
      </c>
      <c r="M4337" s="1" t="s">
        <v>95</v>
      </c>
      <c r="N4337" s="1" t="s">
        <v>96</v>
      </c>
      <c r="O4337" s="2">
        <v>0</v>
      </c>
      <c r="P4337" s="2">
        <v>0</v>
      </c>
      <c r="Q4337" s="39">
        <v>5.3</v>
      </c>
      <c r="R4337" s="2">
        <v>0.68899999999999995</v>
      </c>
      <c r="S4337" s="2">
        <v>0</v>
      </c>
      <c r="T4337" s="2">
        <v>0</v>
      </c>
      <c r="U4337" s="39">
        <v>5.9889999999999999</v>
      </c>
      <c r="V4337" s="2" t="s">
        <v>8499</v>
      </c>
      <c r="W4337" s="2" t="s">
        <v>1</v>
      </c>
      <c r="X4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7"/>
      <c r="Z4337"/>
      <c r="AA4337"/>
    </row>
    <row r="4338" spans="5:27" hidden="1">
      <c r="E4338" t="s">
        <v>8374</v>
      </c>
      <c r="F4338" t="s">
        <v>8468</v>
      </c>
      <c r="G4338" t="s">
        <v>1</v>
      </c>
      <c r="H4338" t="s">
        <v>0</v>
      </c>
      <c r="I4338" t="s">
        <v>8149</v>
      </c>
      <c r="J4338" t="s">
        <v>8150</v>
      </c>
      <c r="K4338">
        <v>682</v>
      </c>
      <c r="L4338">
        <v>682</v>
      </c>
      <c r="M4338" s="1" t="s">
        <v>95</v>
      </c>
      <c r="N4338" s="1" t="s">
        <v>96</v>
      </c>
      <c r="O4338" s="2">
        <v>0</v>
      </c>
      <c r="P4338" s="2">
        <v>0</v>
      </c>
      <c r="Q4338" s="39">
        <v>14.32</v>
      </c>
      <c r="R4338" s="2">
        <v>1.8616000000000001</v>
      </c>
      <c r="S4338" s="2">
        <v>0</v>
      </c>
      <c r="T4338" s="2">
        <v>0</v>
      </c>
      <c r="U4338" s="39">
        <v>16.1816</v>
      </c>
      <c r="V4338" s="2" t="s">
        <v>8499</v>
      </c>
      <c r="W4338" s="2" t="s">
        <v>1</v>
      </c>
      <c r="X4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8"/>
      <c r="Z4338"/>
      <c r="AA4338"/>
    </row>
    <row r="4339" spans="5:27" hidden="1">
      <c r="E4339" t="s">
        <v>8374</v>
      </c>
      <c r="F4339" t="s">
        <v>8468</v>
      </c>
      <c r="G4339" t="s">
        <v>1</v>
      </c>
      <c r="H4339" t="s">
        <v>0</v>
      </c>
      <c r="I4339" t="s">
        <v>8149</v>
      </c>
      <c r="J4339" t="s">
        <v>8150</v>
      </c>
      <c r="K4339">
        <v>683</v>
      </c>
      <c r="L4339">
        <v>683</v>
      </c>
      <c r="M4339" s="1" t="s">
        <v>95</v>
      </c>
      <c r="N4339" s="1" t="s">
        <v>96</v>
      </c>
      <c r="O4339" s="2">
        <v>0</v>
      </c>
      <c r="P4339" s="2">
        <v>0</v>
      </c>
      <c r="Q4339" s="39">
        <v>10.71</v>
      </c>
      <c r="R4339" s="2">
        <v>1.3923000000000001</v>
      </c>
      <c r="S4339" s="2">
        <v>0</v>
      </c>
      <c r="T4339" s="2">
        <v>0</v>
      </c>
      <c r="U4339" s="39">
        <v>12.102300000000001</v>
      </c>
      <c r="V4339" s="2" t="s">
        <v>8499</v>
      </c>
      <c r="W4339" s="2" t="s">
        <v>1</v>
      </c>
      <c r="X4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39"/>
      <c r="Z4339"/>
      <c r="AA4339"/>
    </row>
    <row r="4340" spans="5:27" hidden="1">
      <c r="E4340" t="s">
        <v>8374</v>
      </c>
      <c r="F4340" t="s">
        <v>8468</v>
      </c>
      <c r="G4340" t="s">
        <v>1</v>
      </c>
      <c r="H4340" t="s">
        <v>0</v>
      </c>
      <c r="I4340" t="s">
        <v>8149</v>
      </c>
      <c r="J4340" t="s">
        <v>8150</v>
      </c>
      <c r="K4340">
        <v>684</v>
      </c>
      <c r="L4340">
        <v>684</v>
      </c>
      <c r="M4340" s="1" t="s">
        <v>95</v>
      </c>
      <c r="N4340" s="1" t="s">
        <v>96</v>
      </c>
      <c r="O4340" s="2">
        <v>0</v>
      </c>
      <c r="P4340" s="2">
        <v>0</v>
      </c>
      <c r="Q4340" s="39">
        <v>36.22</v>
      </c>
      <c r="R4340" s="2">
        <v>4.7085999999999997</v>
      </c>
      <c r="S4340" s="2">
        <v>0</v>
      </c>
      <c r="T4340" s="2">
        <v>0</v>
      </c>
      <c r="U4340" s="39">
        <v>40.928599999999996</v>
      </c>
      <c r="V4340" s="2" t="s">
        <v>8499</v>
      </c>
      <c r="W4340" s="2" t="s">
        <v>1</v>
      </c>
      <c r="X4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0"/>
      <c r="Z4340"/>
      <c r="AA4340"/>
    </row>
    <row r="4341" spans="5:27" hidden="1">
      <c r="E4341" t="s">
        <v>8374</v>
      </c>
      <c r="F4341" t="s">
        <v>8468</v>
      </c>
      <c r="G4341" t="s">
        <v>1</v>
      </c>
      <c r="H4341" t="s">
        <v>0</v>
      </c>
      <c r="I4341" t="s">
        <v>8149</v>
      </c>
      <c r="J4341" t="s">
        <v>8150</v>
      </c>
      <c r="K4341">
        <v>685</v>
      </c>
      <c r="L4341">
        <v>685</v>
      </c>
      <c r="M4341" s="1" t="s">
        <v>95</v>
      </c>
      <c r="N4341" s="1" t="s">
        <v>96</v>
      </c>
      <c r="O4341" s="2">
        <v>0</v>
      </c>
      <c r="P4341" s="2">
        <v>0</v>
      </c>
      <c r="Q4341" s="39">
        <v>17.760000000000002</v>
      </c>
      <c r="R4341" s="2">
        <v>2.3088000000000002</v>
      </c>
      <c r="S4341" s="2">
        <v>0</v>
      </c>
      <c r="T4341" s="2">
        <v>0</v>
      </c>
      <c r="U4341" s="39">
        <v>20.068800000000003</v>
      </c>
      <c r="V4341" s="2" t="s">
        <v>8499</v>
      </c>
      <c r="W4341" s="2" t="s">
        <v>1</v>
      </c>
      <c r="X4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1"/>
      <c r="Z4341"/>
      <c r="AA4341"/>
    </row>
    <row r="4342" spans="5:27" hidden="1">
      <c r="E4342" t="s">
        <v>8374</v>
      </c>
      <c r="F4342" t="s">
        <v>8468</v>
      </c>
      <c r="G4342" t="s">
        <v>1</v>
      </c>
      <c r="H4342" t="s">
        <v>0</v>
      </c>
      <c r="I4342" t="s">
        <v>8149</v>
      </c>
      <c r="J4342" t="s">
        <v>8150</v>
      </c>
      <c r="K4342">
        <v>686</v>
      </c>
      <c r="L4342">
        <v>686</v>
      </c>
      <c r="M4342" s="1" t="s">
        <v>95</v>
      </c>
      <c r="N4342" s="1" t="s">
        <v>96</v>
      </c>
      <c r="O4342" s="2">
        <v>0</v>
      </c>
      <c r="P4342" s="2">
        <v>0</v>
      </c>
      <c r="Q4342" s="39">
        <v>36.64</v>
      </c>
      <c r="R4342" s="2">
        <v>4.7632000000000003</v>
      </c>
      <c r="S4342" s="2">
        <v>0</v>
      </c>
      <c r="T4342" s="2">
        <v>0</v>
      </c>
      <c r="U4342" s="39">
        <v>41.403199999999998</v>
      </c>
      <c r="V4342" s="2" t="s">
        <v>8499</v>
      </c>
      <c r="W4342" s="2" t="s">
        <v>1</v>
      </c>
      <c r="X4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2"/>
      <c r="Z4342"/>
      <c r="AA4342"/>
    </row>
    <row r="4343" spans="5:27" hidden="1">
      <c r="E4343" t="s">
        <v>8374</v>
      </c>
      <c r="F4343" t="s">
        <v>8468</v>
      </c>
      <c r="G4343" t="s">
        <v>1</v>
      </c>
      <c r="H4343" t="s">
        <v>0</v>
      </c>
      <c r="I4343" t="s">
        <v>8149</v>
      </c>
      <c r="J4343" t="s">
        <v>8150</v>
      </c>
      <c r="K4343">
        <v>687</v>
      </c>
      <c r="L4343">
        <v>687</v>
      </c>
      <c r="M4343" s="1" t="s">
        <v>95</v>
      </c>
      <c r="N4343" s="1" t="s">
        <v>96</v>
      </c>
      <c r="O4343" s="2">
        <v>0</v>
      </c>
      <c r="P4343" s="2">
        <v>0</v>
      </c>
      <c r="Q4343" s="39">
        <v>4.1500000000000004</v>
      </c>
      <c r="R4343" s="2">
        <v>0.53950000000000009</v>
      </c>
      <c r="S4343" s="2">
        <v>0</v>
      </c>
      <c r="T4343" s="2">
        <v>0</v>
      </c>
      <c r="U4343" s="39">
        <v>4.6895000000000007</v>
      </c>
      <c r="V4343" s="2" t="s">
        <v>8499</v>
      </c>
      <c r="W4343" s="2" t="s">
        <v>1</v>
      </c>
      <c r="X4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3"/>
      <c r="Z4343"/>
      <c r="AA4343"/>
    </row>
    <row r="4344" spans="5:27" hidden="1">
      <c r="E4344" t="s">
        <v>8374</v>
      </c>
      <c r="F4344" t="s">
        <v>8468</v>
      </c>
      <c r="G4344" t="s">
        <v>1</v>
      </c>
      <c r="H4344" t="s">
        <v>0</v>
      </c>
      <c r="I4344" t="s">
        <v>8149</v>
      </c>
      <c r="J4344" t="s">
        <v>8150</v>
      </c>
      <c r="K4344">
        <v>688</v>
      </c>
      <c r="L4344">
        <v>688</v>
      </c>
      <c r="M4344" s="1" t="s">
        <v>95</v>
      </c>
      <c r="N4344" s="1" t="s">
        <v>96</v>
      </c>
      <c r="O4344" s="2">
        <v>0</v>
      </c>
      <c r="P4344" s="2">
        <v>0</v>
      </c>
      <c r="Q4344" s="39">
        <v>50.78</v>
      </c>
      <c r="R4344" s="2">
        <v>6.6013999999999999</v>
      </c>
      <c r="S4344" s="2">
        <v>0</v>
      </c>
      <c r="T4344" s="2">
        <v>0</v>
      </c>
      <c r="U4344" s="39">
        <v>57.381399999999999</v>
      </c>
      <c r="V4344" s="2" t="s">
        <v>8499</v>
      </c>
      <c r="W4344" s="2" t="s">
        <v>1</v>
      </c>
      <c r="X4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4"/>
      <c r="Z4344"/>
      <c r="AA4344"/>
    </row>
    <row r="4345" spans="5:27" hidden="1">
      <c r="E4345" t="s">
        <v>8374</v>
      </c>
      <c r="F4345" t="s">
        <v>8468</v>
      </c>
      <c r="G4345" t="s">
        <v>1</v>
      </c>
      <c r="H4345" t="s">
        <v>0</v>
      </c>
      <c r="I4345" t="s">
        <v>8149</v>
      </c>
      <c r="J4345" t="s">
        <v>8150</v>
      </c>
      <c r="K4345">
        <v>689</v>
      </c>
      <c r="L4345">
        <v>689</v>
      </c>
      <c r="M4345" s="1" t="s">
        <v>95</v>
      </c>
      <c r="N4345" s="1" t="s">
        <v>96</v>
      </c>
      <c r="O4345" s="2">
        <v>0</v>
      </c>
      <c r="P4345" s="2">
        <v>0</v>
      </c>
      <c r="Q4345" s="39">
        <v>14.32</v>
      </c>
      <c r="R4345" s="2">
        <v>1.8616000000000001</v>
      </c>
      <c r="S4345" s="2">
        <v>0</v>
      </c>
      <c r="T4345" s="2">
        <v>0</v>
      </c>
      <c r="U4345" s="39">
        <v>16.1816</v>
      </c>
      <c r="V4345" s="2" t="s">
        <v>8499</v>
      </c>
      <c r="W4345" s="2" t="s">
        <v>1</v>
      </c>
      <c r="X4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5"/>
      <c r="Z4345"/>
      <c r="AA4345"/>
    </row>
    <row r="4346" spans="5:27" hidden="1">
      <c r="E4346" t="s">
        <v>8374</v>
      </c>
      <c r="F4346" t="s">
        <v>8468</v>
      </c>
      <c r="G4346" t="s">
        <v>1</v>
      </c>
      <c r="H4346" t="s">
        <v>0</v>
      </c>
      <c r="I4346" t="s">
        <v>8149</v>
      </c>
      <c r="J4346" t="s">
        <v>8150</v>
      </c>
      <c r="K4346">
        <v>690</v>
      </c>
      <c r="L4346">
        <v>690</v>
      </c>
      <c r="M4346" s="1" t="s">
        <v>95</v>
      </c>
      <c r="N4346" s="1" t="s">
        <v>96</v>
      </c>
      <c r="O4346" s="2">
        <v>0</v>
      </c>
      <c r="P4346" s="2">
        <v>0</v>
      </c>
      <c r="Q4346" s="39">
        <v>25.34</v>
      </c>
      <c r="R4346" s="2">
        <v>3.2942</v>
      </c>
      <c r="S4346" s="2">
        <v>0</v>
      </c>
      <c r="T4346" s="2">
        <v>0</v>
      </c>
      <c r="U4346" s="39">
        <v>28.6342</v>
      </c>
      <c r="V4346" s="2" t="s">
        <v>8499</v>
      </c>
      <c r="W4346" s="2" t="s">
        <v>1</v>
      </c>
      <c r="X4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6"/>
      <c r="Z4346"/>
      <c r="AA4346"/>
    </row>
    <row r="4347" spans="5:27" hidden="1">
      <c r="E4347" t="s">
        <v>8374</v>
      </c>
      <c r="F4347" t="s">
        <v>8468</v>
      </c>
      <c r="G4347" t="s">
        <v>1</v>
      </c>
      <c r="H4347" t="s">
        <v>0</v>
      </c>
      <c r="I4347" t="s">
        <v>8149</v>
      </c>
      <c r="J4347" t="s">
        <v>8150</v>
      </c>
      <c r="K4347">
        <v>691</v>
      </c>
      <c r="L4347">
        <v>691</v>
      </c>
      <c r="M4347" s="1" t="s">
        <v>95</v>
      </c>
      <c r="N4347" s="1" t="s">
        <v>96</v>
      </c>
      <c r="O4347" s="2">
        <v>0</v>
      </c>
      <c r="P4347" s="2">
        <v>0</v>
      </c>
      <c r="Q4347" s="39">
        <v>16.72</v>
      </c>
      <c r="R4347" s="2">
        <v>2.1736</v>
      </c>
      <c r="S4347" s="2">
        <v>0</v>
      </c>
      <c r="T4347" s="2">
        <v>0</v>
      </c>
      <c r="U4347" s="39">
        <v>18.893599999999999</v>
      </c>
      <c r="V4347" s="2" t="s">
        <v>8499</v>
      </c>
      <c r="W4347" s="2" t="s">
        <v>1</v>
      </c>
      <c r="X4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7"/>
      <c r="Z4347"/>
      <c r="AA4347"/>
    </row>
    <row r="4348" spans="5:27" hidden="1">
      <c r="E4348" t="s">
        <v>8374</v>
      </c>
      <c r="F4348" t="s">
        <v>8468</v>
      </c>
      <c r="G4348" t="s">
        <v>1</v>
      </c>
      <c r="H4348" t="s">
        <v>0</v>
      </c>
      <c r="I4348" t="s">
        <v>8149</v>
      </c>
      <c r="J4348" t="s">
        <v>8150</v>
      </c>
      <c r="K4348">
        <v>692</v>
      </c>
      <c r="L4348">
        <v>692</v>
      </c>
      <c r="M4348" s="1" t="s">
        <v>789</v>
      </c>
      <c r="N4348" s="1" t="s">
        <v>790</v>
      </c>
      <c r="O4348" s="2">
        <v>0</v>
      </c>
      <c r="P4348" s="2">
        <v>0</v>
      </c>
      <c r="Q4348" s="39">
        <v>284.37</v>
      </c>
      <c r="R4348" s="2">
        <v>36.9681</v>
      </c>
      <c r="S4348" s="2">
        <v>0</v>
      </c>
      <c r="T4348" s="2">
        <v>0</v>
      </c>
      <c r="U4348" s="39">
        <v>321.3381</v>
      </c>
      <c r="V4348" s="2" t="s">
        <v>8499</v>
      </c>
      <c r="W4348" s="2" t="s">
        <v>1</v>
      </c>
      <c r="X4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8"/>
      <c r="Z4348"/>
      <c r="AA4348"/>
    </row>
    <row r="4349" spans="5:27" hidden="1">
      <c r="E4349" t="s">
        <v>8374</v>
      </c>
      <c r="F4349" t="s">
        <v>8468</v>
      </c>
      <c r="G4349" t="s">
        <v>1</v>
      </c>
      <c r="H4349" t="s">
        <v>0</v>
      </c>
      <c r="I4349" t="s">
        <v>8149</v>
      </c>
      <c r="J4349" t="s">
        <v>8150</v>
      </c>
      <c r="K4349">
        <v>693</v>
      </c>
      <c r="L4349">
        <v>693</v>
      </c>
      <c r="M4349" s="1" t="s">
        <v>95</v>
      </c>
      <c r="N4349" s="1" t="s">
        <v>96</v>
      </c>
      <c r="O4349" s="2">
        <v>0</v>
      </c>
      <c r="P4349" s="2">
        <v>0</v>
      </c>
      <c r="Q4349" s="39">
        <v>3.55</v>
      </c>
      <c r="R4349" s="2">
        <v>0.46149999999999997</v>
      </c>
      <c r="S4349" s="2">
        <v>0</v>
      </c>
      <c r="T4349" s="2">
        <v>0</v>
      </c>
      <c r="U4349" s="39">
        <v>4.0114999999999998</v>
      </c>
      <c r="V4349" s="2" t="s">
        <v>8499</v>
      </c>
      <c r="W4349" s="2" t="s">
        <v>1</v>
      </c>
      <c r="X4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49"/>
      <c r="Z4349"/>
      <c r="AA4349"/>
    </row>
    <row r="4350" spans="5:27" hidden="1">
      <c r="E4350" t="s">
        <v>8374</v>
      </c>
      <c r="F4350" t="s">
        <v>8468</v>
      </c>
      <c r="G4350" t="s">
        <v>1</v>
      </c>
      <c r="H4350" t="s">
        <v>0</v>
      </c>
      <c r="I4350" t="s">
        <v>8149</v>
      </c>
      <c r="J4350" t="s">
        <v>8150</v>
      </c>
      <c r="K4350">
        <v>694</v>
      </c>
      <c r="L4350">
        <v>694</v>
      </c>
      <c r="M4350" s="1" t="s">
        <v>95</v>
      </c>
      <c r="N4350" s="1" t="s">
        <v>96</v>
      </c>
      <c r="O4350" s="2">
        <v>0</v>
      </c>
      <c r="P4350" s="2">
        <v>0</v>
      </c>
      <c r="Q4350" s="39">
        <v>59.42</v>
      </c>
      <c r="R4350" s="2">
        <v>7.7246000000000006</v>
      </c>
      <c r="S4350" s="2">
        <v>0</v>
      </c>
      <c r="T4350" s="2">
        <v>0</v>
      </c>
      <c r="U4350" s="39">
        <v>67.144599999999997</v>
      </c>
      <c r="V4350" s="2" t="s">
        <v>8499</v>
      </c>
      <c r="W4350" s="2" t="s">
        <v>1</v>
      </c>
      <c r="X4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0"/>
      <c r="Z4350"/>
      <c r="AA4350"/>
    </row>
    <row r="4351" spans="5:27" hidden="1">
      <c r="E4351" t="s">
        <v>8374</v>
      </c>
      <c r="F4351" t="s">
        <v>8468</v>
      </c>
      <c r="G4351" t="s">
        <v>1</v>
      </c>
      <c r="H4351" t="s">
        <v>0</v>
      </c>
      <c r="I4351" t="s">
        <v>8149</v>
      </c>
      <c r="J4351" t="s">
        <v>8150</v>
      </c>
      <c r="K4351">
        <v>695</v>
      </c>
      <c r="L4351">
        <v>695</v>
      </c>
      <c r="M4351" s="1" t="s">
        <v>95</v>
      </c>
      <c r="N4351" s="1" t="s">
        <v>96</v>
      </c>
      <c r="O4351" s="2">
        <v>0</v>
      </c>
      <c r="P4351" s="2">
        <v>0</v>
      </c>
      <c r="Q4351" s="39">
        <v>13.48</v>
      </c>
      <c r="R4351" s="2">
        <v>1.7524000000000002</v>
      </c>
      <c r="S4351" s="2">
        <v>0</v>
      </c>
      <c r="T4351" s="2">
        <v>0</v>
      </c>
      <c r="U4351" s="39">
        <v>15.2324</v>
      </c>
      <c r="V4351" s="2" t="s">
        <v>8499</v>
      </c>
      <c r="W4351" s="2" t="s">
        <v>1</v>
      </c>
      <c r="X4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1"/>
      <c r="Z4351"/>
      <c r="AA4351"/>
    </row>
    <row r="4352" spans="5:27" hidden="1">
      <c r="E4352" t="s">
        <v>8374</v>
      </c>
      <c r="F4352" t="s">
        <v>8468</v>
      </c>
      <c r="G4352" t="s">
        <v>1</v>
      </c>
      <c r="H4352" t="s">
        <v>0</v>
      </c>
      <c r="I4352" t="s">
        <v>8149</v>
      </c>
      <c r="J4352" t="s">
        <v>8150</v>
      </c>
      <c r="K4352">
        <v>696</v>
      </c>
      <c r="L4352">
        <v>696</v>
      </c>
      <c r="M4352" s="1" t="s">
        <v>95</v>
      </c>
      <c r="N4352" s="1" t="s">
        <v>96</v>
      </c>
      <c r="O4352" s="2">
        <v>0</v>
      </c>
      <c r="P4352" s="2">
        <v>0</v>
      </c>
      <c r="Q4352" s="39">
        <v>33.21</v>
      </c>
      <c r="R4352" s="2">
        <v>4.3173000000000004</v>
      </c>
      <c r="S4352" s="2">
        <v>0</v>
      </c>
      <c r="T4352" s="2">
        <v>0</v>
      </c>
      <c r="U4352" s="39">
        <v>37.527300000000004</v>
      </c>
      <c r="V4352" s="2" t="s">
        <v>8499</v>
      </c>
      <c r="W4352" s="2" t="s">
        <v>1</v>
      </c>
      <c r="X4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2"/>
      <c r="Z4352"/>
      <c r="AA4352"/>
    </row>
    <row r="4353" spans="5:27" hidden="1">
      <c r="E4353" t="s">
        <v>8374</v>
      </c>
      <c r="F4353" t="s">
        <v>8468</v>
      </c>
      <c r="G4353" t="s">
        <v>1</v>
      </c>
      <c r="H4353" t="s">
        <v>0</v>
      </c>
      <c r="I4353" t="s">
        <v>8149</v>
      </c>
      <c r="J4353" t="s">
        <v>8150</v>
      </c>
      <c r="K4353">
        <v>697</v>
      </c>
      <c r="L4353">
        <v>697</v>
      </c>
      <c r="M4353" s="1" t="s">
        <v>95</v>
      </c>
      <c r="N4353" s="1" t="s">
        <v>96</v>
      </c>
      <c r="O4353" s="2">
        <v>0</v>
      </c>
      <c r="P4353" s="2">
        <v>0</v>
      </c>
      <c r="Q4353" s="39">
        <v>6.32</v>
      </c>
      <c r="R4353" s="2">
        <v>0.82160000000000011</v>
      </c>
      <c r="S4353" s="2">
        <v>0</v>
      </c>
      <c r="T4353" s="2">
        <v>0</v>
      </c>
      <c r="U4353" s="39">
        <v>7.1416000000000004</v>
      </c>
      <c r="V4353" s="2" t="s">
        <v>8499</v>
      </c>
      <c r="W4353" s="2" t="s">
        <v>1</v>
      </c>
      <c r="X4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3"/>
      <c r="Z4353"/>
      <c r="AA4353"/>
    </row>
    <row r="4354" spans="5:27" hidden="1">
      <c r="E4354" t="s">
        <v>8374</v>
      </c>
      <c r="F4354" t="s">
        <v>8468</v>
      </c>
      <c r="G4354" t="s">
        <v>1</v>
      </c>
      <c r="H4354" t="s">
        <v>0</v>
      </c>
      <c r="I4354" t="s">
        <v>8149</v>
      </c>
      <c r="J4354" t="s">
        <v>8150</v>
      </c>
      <c r="K4354">
        <v>698</v>
      </c>
      <c r="L4354">
        <v>698</v>
      </c>
      <c r="M4354" s="1" t="s">
        <v>95</v>
      </c>
      <c r="N4354" s="1" t="s">
        <v>96</v>
      </c>
      <c r="O4354" s="2">
        <v>0</v>
      </c>
      <c r="P4354" s="2">
        <v>0</v>
      </c>
      <c r="Q4354" s="39">
        <v>31.2</v>
      </c>
      <c r="R4354" s="2">
        <v>4.056</v>
      </c>
      <c r="S4354" s="2">
        <v>0</v>
      </c>
      <c r="T4354" s="2">
        <v>0</v>
      </c>
      <c r="U4354" s="39">
        <v>35.256</v>
      </c>
      <c r="V4354" s="2" t="s">
        <v>8499</v>
      </c>
      <c r="W4354" s="2" t="s">
        <v>1</v>
      </c>
      <c r="X4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4"/>
      <c r="Z4354"/>
      <c r="AA4354"/>
    </row>
    <row r="4355" spans="5:27" hidden="1">
      <c r="E4355" t="s">
        <v>8374</v>
      </c>
      <c r="F4355" t="s">
        <v>8468</v>
      </c>
      <c r="G4355" t="s">
        <v>1</v>
      </c>
      <c r="H4355" t="s">
        <v>0</v>
      </c>
      <c r="I4355" t="s">
        <v>8149</v>
      </c>
      <c r="J4355" t="s">
        <v>8150</v>
      </c>
      <c r="K4355">
        <v>699</v>
      </c>
      <c r="L4355">
        <v>699</v>
      </c>
      <c r="M4355" s="1" t="s">
        <v>95</v>
      </c>
      <c r="N4355" s="1" t="s">
        <v>96</v>
      </c>
      <c r="O4355" s="2">
        <v>0</v>
      </c>
      <c r="P4355" s="2">
        <v>0</v>
      </c>
      <c r="Q4355" s="39">
        <v>7.16</v>
      </c>
      <c r="R4355" s="2">
        <v>0.93080000000000007</v>
      </c>
      <c r="S4355" s="2">
        <v>0</v>
      </c>
      <c r="T4355" s="2">
        <v>0</v>
      </c>
      <c r="U4355" s="39">
        <v>8.0907999999999998</v>
      </c>
      <c r="V4355" s="2" t="s">
        <v>8499</v>
      </c>
      <c r="W4355" s="2" t="s">
        <v>1</v>
      </c>
      <c r="X4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5"/>
      <c r="Z4355"/>
      <c r="AA4355"/>
    </row>
    <row r="4356" spans="5:27" hidden="1">
      <c r="E4356" t="s">
        <v>8374</v>
      </c>
      <c r="F4356" t="s">
        <v>8468</v>
      </c>
      <c r="G4356" t="s">
        <v>1</v>
      </c>
      <c r="H4356" t="s">
        <v>0</v>
      </c>
      <c r="I4356" t="s">
        <v>8149</v>
      </c>
      <c r="J4356" t="s">
        <v>8150</v>
      </c>
      <c r="K4356">
        <v>700</v>
      </c>
      <c r="L4356">
        <v>700</v>
      </c>
      <c r="M4356" s="1" t="s">
        <v>95</v>
      </c>
      <c r="N4356" s="1" t="s">
        <v>96</v>
      </c>
      <c r="O4356" s="2">
        <v>0</v>
      </c>
      <c r="P4356" s="2">
        <v>0</v>
      </c>
      <c r="Q4356" s="39">
        <v>8.85</v>
      </c>
      <c r="R4356" s="2">
        <v>1.1505000000000001</v>
      </c>
      <c r="S4356" s="2">
        <v>0</v>
      </c>
      <c r="T4356" s="2">
        <v>0</v>
      </c>
      <c r="U4356" s="39">
        <v>10.000499999999999</v>
      </c>
      <c r="V4356" s="2" t="s">
        <v>8499</v>
      </c>
      <c r="W4356" s="2" t="s">
        <v>1</v>
      </c>
      <c r="X4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6"/>
      <c r="Z4356"/>
      <c r="AA4356"/>
    </row>
    <row r="4357" spans="5:27" hidden="1">
      <c r="E4357" t="s">
        <v>8374</v>
      </c>
      <c r="F4357" t="s">
        <v>8468</v>
      </c>
      <c r="G4357" t="s">
        <v>1</v>
      </c>
      <c r="H4357" t="s">
        <v>0</v>
      </c>
      <c r="I4357" t="s">
        <v>8149</v>
      </c>
      <c r="J4357" t="s">
        <v>8150</v>
      </c>
      <c r="K4357">
        <v>701</v>
      </c>
      <c r="L4357">
        <v>701</v>
      </c>
      <c r="M4357" s="1" t="s">
        <v>95</v>
      </c>
      <c r="N4357" s="1" t="s">
        <v>96</v>
      </c>
      <c r="O4357" s="2">
        <v>0</v>
      </c>
      <c r="P4357" s="2">
        <v>0</v>
      </c>
      <c r="Q4357" s="39">
        <v>81.099999999999994</v>
      </c>
      <c r="R4357" s="2">
        <v>10.542999999999999</v>
      </c>
      <c r="S4357" s="2">
        <v>0</v>
      </c>
      <c r="T4357" s="2">
        <v>0</v>
      </c>
      <c r="U4357" s="39">
        <v>91.643000000000001</v>
      </c>
      <c r="V4357" s="2" t="s">
        <v>8499</v>
      </c>
      <c r="W4357" s="2" t="s">
        <v>1</v>
      </c>
      <c r="X4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7"/>
      <c r="Z4357"/>
      <c r="AA4357"/>
    </row>
    <row r="4358" spans="5:27" hidden="1">
      <c r="E4358" t="s">
        <v>8374</v>
      </c>
      <c r="F4358" t="s">
        <v>8468</v>
      </c>
      <c r="G4358" t="s">
        <v>1</v>
      </c>
      <c r="H4358" t="s">
        <v>0</v>
      </c>
      <c r="I4358" t="s">
        <v>8149</v>
      </c>
      <c r="J4358" t="s">
        <v>8150</v>
      </c>
      <c r="K4358">
        <v>702</v>
      </c>
      <c r="L4358">
        <v>702</v>
      </c>
      <c r="M4358" s="1" t="s">
        <v>95</v>
      </c>
      <c r="N4358" s="1" t="s">
        <v>96</v>
      </c>
      <c r="O4358" s="2">
        <v>0</v>
      </c>
      <c r="P4358" s="2">
        <v>0</v>
      </c>
      <c r="Q4358" s="39">
        <v>5.3</v>
      </c>
      <c r="R4358" s="2">
        <v>0.68899999999999995</v>
      </c>
      <c r="S4358" s="2">
        <v>0</v>
      </c>
      <c r="T4358" s="2">
        <v>0</v>
      </c>
      <c r="U4358" s="39">
        <v>5.9889999999999999</v>
      </c>
      <c r="V4358" s="2" t="s">
        <v>8499</v>
      </c>
      <c r="W4358" s="2" t="s">
        <v>1</v>
      </c>
      <c r="X4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8"/>
      <c r="Z4358"/>
      <c r="AA4358"/>
    </row>
    <row r="4359" spans="5:27" hidden="1">
      <c r="E4359" t="s">
        <v>8374</v>
      </c>
      <c r="F4359" t="s">
        <v>8468</v>
      </c>
      <c r="G4359" t="s">
        <v>1</v>
      </c>
      <c r="H4359" t="s">
        <v>0</v>
      </c>
      <c r="I4359" t="s">
        <v>8149</v>
      </c>
      <c r="J4359" t="s">
        <v>8150</v>
      </c>
      <c r="K4359">
        <v>703</v>
      </c>
      <c r="L4359">
        <v>703</v>
      </c>
      <c r="M4359" s="1" t="s">
        <v>95</v>
      </c>
      <c r="N4359" s="1" t="s">
        <v>96</v>
      </c>
      <c r="O4359" s="2">
        <v>0</v>
      </c>
      <c r="P4359" s="2">
        <v>0</v>
      </c>
      <c r="Q4359" s="39">
        <v>5.3</v>
      </c>
      <c r="R4359" s="2">
        <v>0.68899999999999995</v>
      </c>
      <c r="S4359" s="2">
        <v>0</v>
      </c>
      <c r="T4359" s="2">
        <v>0</v>
      </c>
      <c r="U4359" s="39">
        <v>5.9889999999999999</v>
      </c>
      <c r="V4359" s="2" t="s">
        <v>8499</v>
      </c>
      <c r="W4359" s="2" t="s">
        <v>1</v>
      </c>
      <c r="X4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59"/>
      <c r="Z4359"/>
      <c r="AA4359"/>
    </row>
    <row r="4360" spans="5:27" hidden="1">
      <c r="E4360" t="s">
        <v>8374</v>
      </c>
      <c r="F4360" t="s">
        <v>8468</v>
      </c>
      <c r="G4360" t="s">
        <v>1</v>
      </c>
      <c r="H4360" t="s">
        <v>0</v>
      </c>
      <c r="I4360" t="s">
        <v>8149</v>
      </c>
      <c r="J4360" t="s">
        <v>8150</v>
      </c>
      <c r="K4360">
        <v>704</v>
      </c>
      <c r="L4360">
        <v>704</v>
      </c>
      <c r="M4360" s="1" t="s">
        <v>95</v>
      </c>
      <c r="N4360" s="1" t="s">
        <v>96</v>
      </c>
      <c r="O4360" s="2">
        <v>0</v>
      </c>
      <c r="P4360" s="2">
        <v>0</v>
      </c>
      <c r="Q4360" s="39">
        <v>20.64</v>
      </c>
      <c r="R4360" s="2">
        <v>2.6832000000000003</v>
      </c>
      <c r="S4360" s="2">
        <v>0</v>
      </c>
      <c r="T4360" s="2">
        <v>0</v>
      </c>
      <c r="U4360" s="39">
        <v>23.3232</v>
      </c>
      <c r="V4360" s="2" t="s">
        <v>8499</v>
      </c>
      <c r="W4360" s="2" t="s">
        <v>1</v>
      </c>
      <c r="X4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0"/>
      <c r="Z4360"/>
      <c r="AA4360"/>
    </row>
    <row r="4361" spans="5:27" hidden="1">
      <c r="E4361" t="s">
        <v>8374</v>
      </c>
      <c r="F4361" t="s">
        <v>8468</v>
      </c>
      <c r="G4361" t="s">
        <v>1</v>
      </c>
      <c r="H4361" t="s">
        <v>0</v>
      </c>
      <c r="I4361" t="s">
        <v>8149</v>
      </c>
      <c r="J4361" t="s">
        <v>8150</v>
      </c>
      <c r="K4361">
        <v>705</v>
      </c>
      <c r="L4361">
        <v>705</v>
      </c>
      <c r="M4361" s="1" t="s">
        <v>95</v>
      </c>
      <c r="N4361" s="1" t="s">
        <v>96</v>
      </c>
      <c r="O4361" s="2">
        <v>0</v>
      </c>
      <c r="P4361" s="2">
        <v>0</v>
      </c>
      <c r="Q4361" s="39">
        <v>14.32</v>
      </c>
      <c r="R4361" s="2">
        <v>1.8616000000000001</v>
      </c>
      <c r="S4361" s="2">
        <v>0</v>
      </c>
      <c r="T4361" s="2">
        <v>0</v>
      </c>
      <c r="U4361" s="39">
        <v>16.1816</v>
      </c>
      <c r="V4361" s="2" t="s">
        <v>8499</v>
      </c>
      <c r="W4361" s="2" t="s">
        <v>1</v>
      </c>
      <c r="X4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1"/>
      <c r="Z4361"/>
      <c r="AA4361"/>
    </row>
    <row r="4362" spans="5:27" hidden="1">
      <c r="E4362" t="s">
        <v>8374</v>
      </c>
      <c r="F4362" t="s">
        <v>8468</v>
      </c>
      <c r="G4362" t="s">
        <v>1</v>
      </c>
      <c r="H4362" t="s">
        <v>0</v>
      </c>
      <c r="I4362" t="s">
        <v>8149</v>
      </c>
      <c r="J4362" t="s">
        <v>8150</v>
      </c>
      <c r="K4362">
        <v>706</v>
      </c>
      <c r="L4362">
        <v>706</v>
      </c>
      <c r="M4362" s="1" t="s">
        <v>95</v>
      </c>
      <c r="N4362" s="1" t="s">
        <v>96</v>
      </c>
      <c r="O4362" s="2">
        <v>0</v>
      </c>
      <c r="P4362" s="2">
        <v>0</v>
      </c>
      <c r="Q4362" s="39">
        <v>22.51</v>
      </c>
      <c r="R4362" s="2">
        <v>2.9263000000000003</v>
      </c>
      <c r="S4362" s="2">
        <v>0</v>
      </c>
      <c r="T4362" s="2">
        <v>0</v>
      </c>
      <c r="U4362" s="39">
        <v>25.436300000000003</v>
      </c>
      <c r="V4362" s="2" t="s">
        <v>8499</v>
      </c>
      <c r="W4362" s="2" t="s">
        <v>1</v>
      </c>
      <c r="X4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2"/>
      <c r="Z4362"/>
      <c r="AA4362"/>
    </row>
    <row r="4363" spans="5:27" hidden="1">
      <c r="E4363" t="s">
        <v>8374</v>
      </c>
      <c r="F4363" t="s">
        <v>8468</v>
      </c>
      <c r="G4363" t="s">
        <v>1</v>
      </c>
      <c r="H4363" t="s">
        <v>0</v>
      </c>
      <c r="I4363" t="s">
        <v>8149</v>
      </c>
      <c r="J4363" t="s">
        <v>8150</v>
      </c>
      <c r="K4363">
        <v>707</v>
      </c>
      <c r="L4363">
        <v>707</v>
      </c>
      <c r="M4363" s="1" t="s">
        <v>95</v>
      </c>
      <c r="N4363" s="1" t="s">
        <v>96</v>
      </c>
      <c r="O4363" s="2">
        <v>0</v>
      </c>
      <c r="P4363" s="2">
        <v>0</v>
      </c>
      <c r="Q4363" s="39">
        <v>7.16</v>
      </c>
      <c r="R4363" s="2">
        <v>0.93080000000000007</v>
      </c>
      <c r="S4363" s="2">
        <v>0</v>
      </c>
      <c r="T4363" s="2">
        <v>0</v>
      </c>
      <c r="U4363" s="39">
        <v>8.0907999999999998</v>
      </c>
      <c r="V4363" s="2" t="s">
        <v>8499</v>
      </c>
      <c r="W4363" s="2" t="s">
        <v>1</v>
      </c>
      <c r="X4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3"/>
      <c r="Z4363"/>
      <c r="AA4363"/>
    </row>
    <row r="4364" spans="5:27" hidden="1">
      <c r="E4364" t="s">
        <v>8374</v>
      </c>
      <c r="F4364" t="s">
        <v>8468</v>
      </c>
      <c r="G4364" t="s">
        <v>1</v>
      </c>
      <c r="H4364" t="s">
        <v>0</v>
      </c>
      <c r="I4364" t="s">
        <v>8149</v>
      </c>
      <c r="J4364" t="s">
        <v>8150</v>
      </c>
      <c r="K4364">
        <v>708</v>
      </c>
      <c r="L4364">
        <v>708</v>
      </c>
      <c r="M4364" s="1" t="s">
        <v>95</v>
      </c>
      <c r="N4364" s="1" t="s">
        <v>96</v>
      </c>
      <c r="O4364" s="2">
        <v>0</v>
      </c>
      <c r="P4364" s="2">
        <v>0</v>
      </c>
      <c r="Q4364" s="39">
        <v>14.74</v>
      </c>
      <c r="R4364" s="2">
        <v>1.9162000000000001</v>
      </c>
      <c r="S4364" s="2">
        <v>0</v>
      </c>
      <c r="T4364" s="2">
        <v>0</v>
      </c>
      <c r="U4364" s="39">
        <v>16.656200000000002</v>
      </c>
      <c r="V4364" s="2" t="s">
        <v>8499</v>
      </c>
      <c r="W4364" s="2" t="s">
        <v>1</v>
      </c>
      <c r="X4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4"/>
      <c r="Z4364"/>
      <c r="AA4364"/>
    </row>
    <row r="4365" spans="5:27" hidden="1">
      <c r="E4365" t="s">
        <v>8374</v>
      </c>
      <c r="F4365" t="s">
        <v>8468</v>
      </c>
      <c r="G4365" t="s">
        <v>1</v>
      </c>
      <c r="H4365" t="s">
        <v>0</v>
      </c>
      <c r="I4365" t="s">
        <v>8149</v>
      </c>
      <c r="J4365" t="s">
        <v>8150</v>
      </c>
      <c r="K4365">
        <v>709</v>
      </c>
      <c r="L4365">
        <v>709</v>
      </c>
      <c r="M4365" s="1" t="s">
        <v>95</v>
      </c>
      <c r="N4365" s="1" t="s">
        <v>96</v>
      </c>
      <c r="O4365" s="2">
        <v>0</v>
      </c>
      <c r="P4365" s="2">
        <v>0</v>
      </c>
      <c r="Q4365" s="39">
        <v>23.02</v>
      </c>
      <c r="R4365" s="2">
        <v>2.9925999999999999</v>
      </c>
      <c r="S4365" s="2">
        <v>0</v>
      </c>
      <c r="T4365" s="2">
        <v>0</v>
      </c>
      <c r="U4365" s="39">
        <v>26.012599999999999</v>
      </c>
      <c r="V4365" s="2" t="s">
        <v>8499</v>
      </c>
      <c r="W4365" s="2" t="s">
        <v>1</v>
      </c>
      <c r="X4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5"/>
      <c r="Z4365"/>
      <c r="AA4365"/>
    </row>
    <row r="4366" spans="5:27" hidden="1">
      <c r="E4366" t="s">
        <v>8374</v>
      </c>
      <c r="F4366" t="s">
        <v>8468</v>
      </c>
      <c r="G4366" t="s">
        <v>1</v>
      </c>
      <c r="H4366" t="s">
        <v>0</v>
      </c>
      <c r="I4366" t="s">
        <v>8149</v>
      </c>
      <c r="J4366" t="s">
        <v>8150</v>
      </c>
      <c r="K4366">
        <v>710</v>
      </c>
      <c r="L4366">
        <v>710</v>
      </c>
      <c r="M4366" s="1" t="s">
        <v>95</v>
      </c>
      <c r="N4366" s="1" t="s">
        <v>96</v>
      </c>
      <c r="O4366" s="2">
        <v>0</v>
      </c>
      <c r="P4366" s="2">
        <v>0</v>
      </c>
      <c r="Q4366" s="39">
        <v>7.16</v>
      </c>
      <c r="R4366" s="2">
        <v>0.93080000000000007</v>
      </c>
      <c r="S4366" s="2">
        <v>0</v>
      </c>
      <c r="T4366" s="2">
        <v>0</v>
      </c>
      <c r="U4366" s="39">
        <v>8.0907999999999998</v>
      </c>
      <c r="V4366" s="2" t="s">
        <v>8499</v>
      </c>
      <c r="W4366" s="2" t="s">
        <v>1</v>
      </c>
      <c r="X4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6"/>
      <c r="Z4366"/>
      <c r="AA4366"/>
    </row>
    <row r="4367" spans="5:27" hidden="1">
      <c r="E4367" t="s">
        <v>8374</v>
      </c>
      <c r="F4367" t="s">
        <v>8468</v>
      </c>
      <c r="G4367" t="s">
        <v>1</v>
      </c>
      <c r="H4367" t="s">
        <v>0</v>
      </c>
      <c r="I4367" t="s">
        <v>8149</v>
      </c>
      <c r="J4367" t="s">
        <v>8150</v>
      </c>
      <c r="K4367">
        <v>711</v>
      </c>
      <c r="L4367">
        <v>711</v>
      </c>
      <c r="M4367" s="1" t="s">
        <v>95</v>
      </c>
      <c r="N4367" s="1" t="s">
        <v>96</v>
      </c>
      <c r="O4367" s="2">
        <v>0</v>
      </c>
      <c r="P4367" s="2">
        <v>0</v>
      </c>
      <c r="Q4367" s="39">
        <v>36.19</v>
      </c>
      <c r="R4367" s="2">
        <v>4.7046999999999999</v>
      </c>
      <c r="S4367" s="2">
        <v>0</v>
      </c>
      <c r="T4367" s="2">
        <v>0</v>
      </c>
      <c r="U4367" s="39">
        <v>40.8947</v>
      </c>
      <c r="V4367" s="2" t="s">
        <v>8499</v>
      </c>
      <c r="W4367" s="2" t="s">
        <v>1</v>
      </c>
      <c r="X4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7"/>
      <c r="Z4367"/>
      <c r="AA4367"/>
    </row>
    <row r="4368" spans="5:27" hidden="1">
      <c r="E4368" t="s">
        <v>8374</v>
      </c>
      <c r="F4368" t="s">
        <v>8468</v>
      </c>
      <c r="G4368" t="s">
        <v>1</v>
      </c>
      <c r="H4368" t="s">
        <v>0</v>
      </c>
      <c r="I4368" t="s">
        <v>8149</v>
      </c>
      <c r="J4368" t="s">
        <v>8150</v>
      </c>
      <c r="K4368">
        <v>712</v>
      </c>
      <c r="L4368">
        <v>712</v>
      </c>
      <c r="M4368" s="1" t="s">
        <v>95</v>
      </c>
      <c r="N4368" s="1" t="s">
        <v>96</v>
      </c>
      <c r="O4368" s="2">
        <v>0</v>
      </c>
      <c r="P4368" s="2">
        <v>0</v>
      </c>
      <c r="Q4368" s="39">
        <v>11.31</v>
      </c>
      <c r="R4368" s="2">
        <v>1.4703000000000002</v>
      </c>
      <c r="S4368" s="2">
        <v>0</v>
      </c>
      <c r="T4368" s="2">
        <v>0</v>
      </c>
      <c r="U4368" s="39">
        <v>12.7803</v>
      </c>
      <c r="V4368" s="2" t="s">
        <v>8499</v>
      </c>
      <c r="W4368" s="2" t="s">
        <v>1</v>
      </c>
      <c r="X4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8"/>
      <c r="Z4368"/>
      <c r="AA4368"/>
    </row>
    <row r="4369" spans="5:27" hidden="1">
      <c r="E4369" t="s">
        <v>8374</v>
      </c>
      <c r="F4369" t="s">
        <v>8467</v>
      </c>
      <c r="G4369" t="s">
        <v>1</v>
      </c>
      <c r="H4369" t="s">
        <v>0</v>
      </c>
      <c r="I4369" t="s">
        <v>8149</v>
      </c>
      <c r="J4369" t="s">
        <v>8150</v>
      </c>
      <c r="K4369">
        <v>713</v>
      </c>
      <c r="L4369">
        <v>713</v>
      </c>
      <c r="M4369" s="1" t="s">
        <v>95</v>
      </c>
      <c r="N4369" s="1" t="s">
        <v>96</v>
      </c>
      <c r="O4369" s="2">
        <v>0</v>
      </c>
      <c r="P4369" s="2">
        <v>0</v>
      </c>
      <c r="Q4369" s="39">
        <v>14.32</v>
      </c>
      <c r="R4369" s="2">
        <v>1.8616000000000001</v>
      </c>
      <c r="S4369" s="2">
        <v>0</v>
      </c>
      <c r="T4369" s="2">
        <v>0</v>
      </c>
      <c r="U4369" s="39">
        <v>16.1816</v>
      </c>
      <c r="V4369" s="2" t="s">
        <v>8499</v>
      </c>
      <c r="W4369" s="2" t="s">
        <v>1</v>
      </c>
      <c r="X4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69"/>
      <c r="Z4369"/>
      <c r="AA4369"/>
    </row>
    <row r="4370" spans="5:27" hidden="1">
      <c r="E4370" t="s">
        <v>8374</v>
      </c>
      <c r="F4370" t="s">
        <v>8467</v>
      </c>
      <c r="G4370" t="s">
        <v>1</v>
      </c>
      <c r="H4370" t="s">
        <v>0</v>
      </c>
      <c r="I4370" t="s">
        <v>8149</v>
      </c>
      <c r="J4370" t="s">
        <v>8150</v>
      </c>
      <c r="K4370">
        <v>714</v>
      </c>
      <c r="L4370">
        <v>714</v>
      </c>
      <c r="M4370" s="1" t="s">
        <v>594</v>
      </c>
      <c r="N4370" s="1" t="s">
        <v>595</v>
      </c>
      <c r="O4370" s="2">
        <v>0</v>
      </c>
      <c r="P4370" s="2">
        <v>0</v>
      </c>
      <c r="Q4370" s="39">
        <v>50.2</v>
      </c>
      <c r="R4370" s="2">
        <v>6.5260000000000007</v>
      </c>
      <c r="S4370" s="2">
        <v>0</v>
      </c>
      <c r="T4370" s="2">
        <v>0</v>
      </c>
      <c r="U4370" s="39">
        <v>56.726000000000006</v>
      </c>
      <c r="V4370" s="2" t="s">
        <v>8499</v>
      </c>
      <c r="W4370" s="2" t="s">
        <v>1</v>
      </c>
      <c r="X4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0"/>
      <c r="Z4370"/>
      <c r="AA4370"/>
    </row>
    <row r="4371" spans="5:27" hidden="1">
      <c r="E4371" t="s">
        <v>8374</v>
      </c>
      <c r="F4371" t="s">
        <v>8467</v>
      </c>
      <c r="G4371" t="s">
        <v>1</v>
      </c>
      <c r="H4371" t="s">
        <v>0</v>
      </c>
      <c r="I4371" t="s">
        <v>8149</v>
      </c>
      <c r="J4371" t="s">
        <v>8150</v>
      </c>
      <c r="K4371">
        <v>715</v>
      </c>
      <c r="L4371">
        <v>715</v>
      </c>
      <c r="M4371" s="1" t="s">
        <v>140</v>
      </c>
      <c r="N4371" s="1" t="s">
        <v>141</v>
      </c>
      <c r="O4371" s="2">
        <v>0</v>
      </c>
      <c r="P4371" s="2">
        <v>0</v>
      </c>
      <c r="Q4371" s="39">
        <v>62.84</v>
      </c>
      <c r="R4371" s="2">
        <v>8.1692</v>
      </c>
      <c r="S4371" s="2">
        <v>0</v>
      </c>
      <c r="T4371" s="2">
        <v>0</v>
      </c>
      <c r="U4371" s="39">
        <v>71.009200000000007</v>
      </c>
      <c r="V4371" s="2" t="s">
        <v>8499</v>
      </c>
      <c r="W4371" s="2" t="s">
        <v>1</v>
      </c>
      <c r="X4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1"/>
      <c r="Z4371"/>
      <c r="AA4371"/>
    </row>
    <row r="4372" spans="5:27" hidden="1">
      <c r="E4372" t="s">
        <v>8374</v>
      </c>
      <c r="F4372" t="s">
        <v>8467</v>
      </c>
      <c r="G4372" t="s">
        <v>1</v>
      </c>
      <c r="H4372" t="s">
        <v>0</v>
      </c>
      <c r="I4372" t="s">
        <v>8149</v>
      </c>
      <c r="J4372" t="s">
        <v>8150</v>
      </c>
      <c r="K4372">
        <v>716</v>
      </c>
      <c r="L4372">
        <v>716</v>
      </c>
      <c r="M4372" s="1" t="s">
        <v>257</v>
      </c>
      <c r="N4372" s="1" t="s">
        <v>258</v>
      </c>
      <c r="O4372" s="2">
        <v>0</v>
      </c>
      <c r="P4372" s="2">
        <v>0</v>
      </c>
      <c r="Q4372" s="39">
        <v>15.12</v>
      </c>
      <c r="R4372" s="2">
        <v>1.9656</v>
      </c>
      <c r="S4372" s="2">
        <v>0</v>
      </c>
      <c r="T4372" s="2">
        <v>0</v>
      </c>
      <c r="U4372" s="39">
        <v>17.085599999999999</v>
      </c>
      <c r="V4372" s="2" t="s">
        <v>8499</v>
      </c>
      <c r="W4372" s="2" t="s">
        <v>1</v>
      </c>
      <c r="X4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2"/>
      <c r="Z4372"/>
      <c r="AA4372"/>
    </row>
    <row r="4373" spans="5:27" hidden="1">
      <c r="E4373" t="s">
        <v>8374</v>
      </c>
      <c r="F4373" t="s">
        <v>8467</v>
      </c>
      <c r="G4373" t="s">
        <v>1</v>
      </c>
      <c r="H4373" t="s">
        <v>0</v>
      </c>
      <c r="I4373" t="s">
        <v>8149</v>
      </c>
      <c r="J4373" t="s">
        <v>8150</v>
      </c>
      <c r="K4373">
        <v>717</v>
      </c>
      <c r="L4373">
        <v>717</v>
      </c>
      <c r="M4373" s="1" t="s">
        <v>467</v>
      </c>
      <c r="N4373" s="1" t="s">
        <v>468</v>
      </c>
      <c r="O4373" s="2">
        <v>0</v>
      </c>
      <c r="P4373" s="2">
        <v>0</v>
      </c>
      <c r="Q4373" s="39">
        <v>27</v>
      </c>
      <c r="R4373" s="2">
        <v>3.5100000000000002</v>
      </c>
      <c r="S4373" s="2">
        <v>0</v>
      </c>
      <c r="T4373" s="2">
        <v>0</v>
      </c>
      <c r="U4373" s="39">
        <v>30.51</v>
      </c>
      <c r="V4373" s="2" t="s">
        <v>8499</v>
      </c>
      <c r="W4373" s="2" t="s">
        <v>1</v>
      </c>
      <c r="X4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3"/>
      <c r="Z4373"/>
      <c r="AA4373"/>
    </row>
    <row r="4374" spans="5:27" hidden="1">
      <c r="E4374" t="s">
        <v>8374</v>
      </c>
      <c r="F4374" t="s">
        <v>8467</v>
      </c>
      <c r="G4374" t="s">
        <v>1</v>
      </c>
      <c r="H4374" t="s">
        <v>0</v>
      </c>
      <c r="I4374" t="s">
        <v>8149</v>
      </c>
      <c r="J4374" t="s">
        <v>8150</v>
      </c>
      <c r="K4374">
        <v>718</v>
      </c>
      <c r="L4374">
        <v>718</v>
      </c>
      <c r="M4374" s="1" t="s">
        <v>155</v>
      </c>
      <c r="N4374" s="1" t="s">
        <v>156</v>
      </c>
      <c r="O4374" s="2">
        <v>0</v>
      </c>
      <c r="P4374" s="2">
        <v>0</v>
      </c>
      <c r="Q4374" s="39">
        <v>40</v>
      </c>
      <c r="R4374" s="2">
        <v>5.2</v>
      </c>
      <c r="S4374" s="2">
        <v>0</v>
      </c>
      <c r="T4374" s="2">
        <v>0</v>
      </c>
      <c r="U4374" s="39">
        <v>45.2</v>
      </c>
      <c r="V4374" s="2" t="s">
        <v>8499</v>
      </c>
      <c r="W4374" s="2" t="s">
        <v>1</v>
      </c>
      <c r="X4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4"/>
      <c r="Z4374"/>
      <c r="AA4374"/>
    </row>
    <row r="4375" spans="5:27" hidden="1">
      <c r="E4375" t="s">
        <v>8374</v>
      </c>
      <c r="F4375" t="s">
        <v>8467</v>
      </c>
      <c r="G4375" t="s">
        <v>1</v>
      </c>
      <c r="H4375" t="s">
        <v>0</v>
      </c>
      <c r="I4375" t="s">
        <v>8149</v>
      </c>
      <c r="J4375" t="s">
        <v>8150</v>
      </c>
      <c r="K4375">
        <v>719</v>
      </c>
      <c r="L4375">
        <v>719</v>
      </c>
      <c r="M4375" s="1" t="s">
        <v>584</v>
      </c>
      <c r="N4375" s="1" t="s">
        <v>585</v>
      </c>
      <c r="O4375" s="2">
        <v>0</v>
      </c>
      <c r="P4375" s="2">
        <v>0</v>
      </c>
      <c r="Q4375" s="39">
        <v>8359.57</v>
      </c>
      <c r="R4375" s="2">
        <v>1086.7440999999999</v>
      </c>
      <c r="S4375" s="2">
        <v>0</v>
      </c>
      <c r="T4375" s="2">
        <v>0</v>
      </c>
      <c r="U4375" s="39">
        <v>9446.3140999999996</v>
      </c>
      <c r="V4375" s="2" t="s">
        <v>8499</v>
      </c>
      <c r="W4375" s="2" t="s">
        <v>1</v>
      </c>
      <c r="X4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5"/>
      <c r="Z4375"/>
      <c r="AA4375"/>
    </row>
    <row r="4376" spans="5:27" hidden="1">
      <c r="E4376" t="s">
        <v>8374</v>
      </c>
      <c r="F4376" t="s">
        <v>8467</v>
      </c>
      <c r="G4376" t="s">
        <v>1</v>
      </c>
      <c r="H4376" t="s">
        <v>0</v>
      </c>
      <c r="I4376" t="s">
        <v>8149</v>
      </c>
      <c r="J4376" t="s">
        <v>8150</v>
      </c>
      <c r="K4376">
        <v>720</v>
      </c>
      <c r="L4376">
        <v>720</v>
      </c>
      <c r="M4376" s="1" t="s">
        <v>118</v>
      </c>
      <c r="N4376" s="1" t="s">
        <v>119</v>
      </c>
      <c r="O4376" s="2">
        <v>0</v>
      </c>
      <c r="P4376" s="2">
        <v>0</v>
      </c>
      <c r="Q4376" s="39">
        <v>698.32</v>
      </c>
      <c r="R4376" s="2">
        <v>90.781600000000012</v>
      </c>
      <c r="S4376" s="2">
        <v>0</v>
      </c>
      <c r="T4376" s="2">
        <v>0</v>
      </c>
      <c r="U4376" s="39">
        <v>789.10160000000008</v>
      </c>
      <c r="V4376" s="2" t="s">
        <v>8499</v>
      </c>
      <c r="W4376" s="2" t="s">
        <v>1</v>
      </c>
      <c r="X4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6"/>
      <c r="Z4376"/>
      <c r="AA4376"/>
    </row>
    <row r="4377" spans="5:27" hidden="1">
      <c r="E4377" t="s">
        <v>8374</v>
      </c>
      <c r="F4377" t="s">
        <v>8467</v>
      </c>
      <c r="G4377" t="s">
        <v>1</v>
      </c>
      <c r="H4377" t="s">
        <v>0</v>
      </c>
      <c r="I4377" t="s">
        <v>8149</v>
      </c>
      <c r="J4377" t="s">
        <v>8150</v>
      </c>
      <c r="K4377">
        <v>721</v>
      </c>
      <c r="L4377">
        <v>721</v>
      </c>
      <c r="M4377" s="1" t="s">
        <v>992</v>
      </c>
      <c r="N4377" s="1" t="s">
        <v>993</v>
      </c>
      <c r="O4377" s="2">
        <v>0</v>
      </c>
      <c r="P4377" s="2">
        <v>0</v>
      </c>
      <c r="Q4377" s="39">
        <v>6.58</v>
      </c>
      <c r="R4377" s="2">
        <v>0.85540000000000005</v>
      </c>
      <c r="S4377" s="2">
        <v>0</v>
      </c>
      <c r="T4377" s="2">
        <v>0</v>
      </c>
      <c r="U4377" s="39">
        <v>7.4354000000000005</v>
      </c>
      <c r="V4377" s="2" t="s">
        <v>8499</v>
      </c>
      <c r="W4377" s="2" t="s">
        <v>1</v>
      </c>
      <c r="X4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7"/>
      <c r="Z4377"/>
      <c r="AA4377"/>
    </row>
    <row r="4378" spans="5:27" hidden="1">
      <c r="E4378" t="s">
        <v>8374</v>
      </c>
      <c r="F4378" t="s">
        <v>8467</v>
      </c>
      <c r="G4378" t="s">
        <v>1</v>
      </c>
      <c r="H4378" t="s">
        <v>0</v>
      </c>
      <c r="I4378" t="s">
        <v>8149</v>
      </c>
      <c r="J4378" t="s">
        <v>8150</v>
      </c>
      <c r="K4378">
        <v>722</v>
      </c>
      <c r="L4378">
        <v>722</v>
      </c>
      <c r="M4378" s="1" t="s">
        <v>574</v>
      </c>
      <c r="N4378" s="1" t="s">
        <v>575</v>
      </c>
      <c r="O4378" s="2">
        <v>0</v>
      </c>
      <c r="P4378" s="2">
        <v>0</v>
      </c>
      <c r="Q4378" s="39">
        <v>8283</v>
      </c>
      <c r="R4378" s="2">
        <v>1076.79</v>
      </c>
      <c r="S4378" s="2">
        <v>0</v>
      </c>
      <c r="T4378" s="2">
        <v>0</v>
      </c>
      <c r="U4378" s="39">
        <v>9359.7900000000009</v>
      </c>
      <c r="V4378" s="2" t="s">
        <v>8499</v>
      </c>
      <c r="W4378" s="2" t="s">
        <v>1</v>
      </c>
      <c r="X4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8"/>
      <c r="Z4378"/>
      <c r="AA4378"/>
    </row>
    <row r="4379" spans="5:27" hidden="1">
      <c r="E4379" t="s">
        <v>8374</v>
      </c>
      <c r="F4379" t="s">
        <v>8467</v>
      </c>
      <c r="G4379" t="s">
        <v>1</v>
      </c>
      <c r="H4379" t="s">
        <v>0</v>
      </c>
      <c r="I4379" t="s">
        <v>8149</v>
      </c>
      <c r="J4379" t="s">
        <v>8150</v>
      </c>
      <c r="K4379">
        <v>723</v>
      </c>
      <c r="L4379">
        <v>723</v>
      </c>
      <c r="M4379" s="1" t="s">
        <v>118</v>
      </c>
      <c r="N4379" s="1" t="s">
        <v>119</v>
      </c>
      <c r="O4379" s="2">
        <v>0</v>
      </c>
      <c r="P4379" s="2">
        <v>0</v>
      </c>
      <c r="Q4379" s="39">
        <v>498.56</v>
      </c>
      <c r="R4379" s="2">
        <v>64.812799999999996</v>
      </c>
      <c r="S4379" s="2">
        <v>0</v>
      </c>
      <c r="T4379" s="2">
        <v>0</v>
      </c>
      <c r="U4379" s="39">
        <v>563.37279999999998</v>
      </c>
      <c r="V4379" s="2" t="s">
        <v>8499</v>
      </c>
      <c r="W4379" s="2" t="s">
        <v>1</v>
      </c>
      <c r="X4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79"/>
      <c r="Z4379"/>
      <c r="AA4379"/>
    </row>
    <row r="4380" spans="5:27" hidden="1">
      <c r="E4380" t="s">
        <v>8374</v>
      </c>
      <c r="F4380" t="s">
        <v>8467</v>
      </c>
      <c r="G4380" t="s">
        <v>1</v>
      </c>
      <c r="H4380" t="s">
        <v>0</v>
      </c>
      <c r="I4380" t="s">
        <v>8149</v>
      </c>
      <c r="J4380" t="s">
        <v>8150</v>
      </c>
      <c r="K4380">
        <v>724</v>
      </c>
      <c r="L4380">
        <v>724</v>
      </c>
      <c r="M4380" s="1" t="s">
        <v>616</v>
      </c>
      <c r="N4380" s="1" t="s">
        <v>617</v>
      </c>
      <c r="O4380" s="2">
        <v>0</v>
      </c>
      <c r="P4380" s="2">
        <v>0</v>
      </c>
      <c r="Q4380" s="39">
        <v>199.11</v>
      </c>
      <c r="R4380" s="2">
        <v>25.884300000000003</v>
      </c>
      <c r="S4380" s="2">
        <v>0</v>
      </c>
      <c r="T4380" s="2">
        <v>0</v>
      </c>
      <c r="U4380" s="39">
        <v>224.99430000000001</v>
      </c>
      <c r="V4380" s="2" t="s">
        <v>8499</v>
      </c>
      <c r="W4380" s="2" t="s">
        <v>1</v>
      </c>
      <c r="X4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0"/>
      <c r="Z4380"/>
      <c r="AA4380"/>
    </row>
    <row r="4381" spans="5:27" hidden="1">
      <c r="E4381" t="s">
        <v>8374</v>
      </c>
      <c r="F4381" t="s">
        <v>8467</v>
      </c>
      <c r="G4381" t="s">
        <v>1</v>
      </c>
      <c r="H4381" t="s">
        <v>0</v>
      </c>
      <c r="I4381" t="s">
        <v>8149</v>
      </c>
      <c r="J4381" t="s">
        <v>8150</v>
      </c>
      <c r="K4381">
        <v>725</v>
      </c>
      <c r="L4381">
        <v>725</v>
      </c>
      <c r="M4381" s="1" t="s">
        <v>1204</v>
      </c>
      <c r="N4381" s="1" t="s">
        <v>1205</v>
      </c>
      <c r="O4381" s="2">
        <v>0</v>
      </c>
      <c r="P4381" s="2">
        <v>0</v>
      </c>
      <c r="Q4381" s="39">
        <v>22.62</v>
      </c>
      <c r="R4381" s="2">
        <v>2.9406000000000003</v>
      </c>
      <c r="S4381" s="2">
        <v>0</v>
      </c>
      <c r="T4381" s="2">
        <v>0</v>
      </c>
      <c r="U4381" s="39">
        <v>25.560600000000001</v>
      </c>
      <c r="V4381" s="2" t="s">
        <v>8499</v>
      </c>
      <c r="W4381" s="2" t="s">
        <v>1</v>
      </c>
      <c r="X4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1"/>
      <c r="Z4381"/>
      <c r="AA4381"/>
    </row>
    <row r="4382" spans="5:27" hidden="1">
      <c r="E4382" t="s">
        <v>8374</v>
      </c>
      <c r="F4382" t="s">
        <v>8467</v>
      </c>
      <c r="G4382" t="s">
        <v>1</v>
      </c>
      <c r="H4382" t="s">
        <v>0</v>
      </c>
      <c r="I4382" t="s">
        <v>8149</v>
      </c>
      <c r="J4382" t="s">
        <v>8150</v>
      </c>
      <c r="K4382">
        <v>726</v>
      </c>
      <c r="L4382">
        <v>726</v>
      </c>
      <c r="M4382" s="1" t="s">
        <v>363</v>
      </c>
      <c r="N4382" s="1" t="s">
        <v>364</v>
      </c>
      <c r="O4382" s="2">
        <v>0</v>
      </c>
      <c r="P4382" s="2">
        <v>0</v>
      </c>
      <c r="Q4382" s="39">
        <v>48.62</v>
      </c>
      <c r="R4382" s="2">
        <v>6.3205999999999998</v>
      </c>
      <c r="S4382" s="2">
        <v>0</v>
      </c>
      <c r="T4382" s="2">
        <v>0</v>
      </c>
      <c r="U4382" s="39">
        <v>54.940599999999996</v>
      </c>
      <c r="V4382" s="2" t="s">
        <v>8499</v>
      </c>
      <c r="W4382" s="2" t="s">
        <v>1</v>
      </c>
      <c r="X4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2"/>
      <c r="Z4382"/>
      <c r="AA4382"/>
    </row>
    <row r="4383" spans="5:27" hidden="1">
      <c r="E4383" t="s">
        <v>8374</v>
      </c>
      <c r="F4383" t="s">
        <v>8465</v>
      </c>
      <c r="G4383" t="s">
        <v>1</v>
      </c>
      <c r="H4383" t="s">
        <v>0</v>
      </c>
      <c r="I4383" t="s">
        <v>8149</v>
      </c>
      <c r="J4383" t="s">
        <v>8150</v>
      </c>
      <c r="K4383">
        <v>727</v>
      </c>
      <c r="L4383">
        <v>727</v>
      </c>
      <c r="M4383" s="1" t="s">
        <v>118</v>
      </c>
      <c r="N4383" s="1" t="s">
        <v>119</v>
      </c>
      <c r="O4383" s="2">
        <v>0</v>
      </c>
      <c r="P4383" s="2">
        <v>0</v>
      </c>
      <c r="Q4383" s="39">
        <v>2060.6799999999998</v>
      </c>
      <c r="R4383" s="2">
        <v>267.88839999999999</v>
      </c>
      <c r="S4383" s="2">
        <v>0</v>
      </c>
      <c r="T4383" s="2">
        <v>0</v>
      </c>
      <c r="U4383" s="39">
        <v>2328.5683999999997</v>
      </c>
      <c r="V4383" s="2" t="s">
        <v>8499</v>
      </c>
      <c r="W4383" s="2" t="s">
        <v>1</v>
      </c>
      <c r="X4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3"/>
      <c r="Z4383"/>
      <c r="AA4383"/>
    </row>
    <row r="4384" spans="5:27" hidden="1">
      <c r="E4384" t="s">
        <v>8374</v>
      </c>
      <c r="F4384" t="s">
        <v>8465</v>
      </c>
      <c r="G4384" t="s">
        <v>1</v>
      </c>
      <c r="H4384" t="s">
        <v>0</v>
      </c>
      <c r="I4384" t="s">
        <v>8149</v>
      </c>
      <c r="J4384" t="s">
        <v>8150</v>
      </c>
      <c r="K4384">
        <v>728</v>
      </c>
      <c r="L4384">
        <v>728</v>
      </c>
      <c r="M4384" s="1" t="s">
        <v>118</v>
      </c>
      <c r="N4384" s="1" t="s">
        <v>119</v>
      </c>
      <c r="O4384" s="2">
        <v>0</v>
      </c>
      <c r="P4384" s="2">
        <v>0</v>
      </c>
      <c r="Q4384" s="39">
        <v>528.32000000000005</v>
      </c>
      <c r="R4384" s="2">
        <v>68.681600000000003</v>
      </c>
      <c r="S4384" s="2">
        <v>0</v>
      </c>
      <c r="T4384" s="2">
        <v>0</v>
      </c>
      <c r="U4384" s="39">
        <v>597.00160000000005</v>
      </c>
      <c r="V4384" s="2" t="s">
        <v>8499</v>
      </c>
      <c r="W4384" s="2" t="s">
        <v>1</v>
      </c>
      <c r="X4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4"/>
      <c r="Z4384"/>
      <c r="AA4384"/>
    </row>
    <row r="4385" spans="5:27" hidden="1">
      <c r="E4385" t="s">
        <v>8374</v>
      </c>
      <c r="F4385" t="s">
        <v>8465</v>
      </c>
      <c r="G4385" t="s">
        <v>1</v>
      </c>
      <c r="H4385" t="s">
        <v>0</v>
      </c>
      <c r="I4385" t="s">
        <v>8149</v>
      </c>
      <c r="J4385" t="s">
        <v>8150</v>
      </c>
      <c r="K4385">
        <v>729</v>
      </c>
      <c r="L4385">
        <v>729</v>
      </c>
      <c r="M4385" s="1" t="s">
        <v>1078</v>
      </c>
      <c r="N4385" s="1" t="s">
        <v>1079</v>
      </c>
      <c r="O4385" s="2">
        <v>0</v>
      </c>
      <c r="P4385" s="2">
        <v>0</v>
      </c>
      <c r="Q4385" s="39">
        <v>83.56</v>
      </c>
      <c r="R4385" s="2">
        <v>10.8628</v>
      </c>
      <c r="S4385" s="2">
        <v>0</v>
      </c>
      <c r="T4385" s="2">
        <v>0</v>
      </c>
      <c r="U4385" s="39">
        <v>94.422799999999995</v>
      </c>
      <c r="V4385" s="2" t="s">
        <v>8499</v>
      </c>
      <c r="W4385" s="2" t="s">
        <v>1</v>
      </c>
      <c r="X4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5"/>
      <c r="Z4385"/>
      <c r="AA4385"/>
    </row>
    <row r="4386" spans="5:27" hidden="1">
      <c r="E4386" t="s">
        <v>8374</v>
      </c>
      <c r="F4386" t="s">
        <v>8465</v>
      </c>
      <c r="G4386" t="s">
        <v>1</v>
      </c>
      <c r="H4386" t="s">
        <v>0</v>
      </c>
      <c r="I4386" t="s">
        <v>8149</v>
      </c>
      <c r="J4386" t="s">
        <v>8150</v>
      </c>
      <c r="K4386">
        <v>730</v>
      </c>
      <c r="L4386">
        <v>730</v>
      </c>
      <c r="M4386" s="1" t="s">
        <v>574</v>
      </c>
      <c r="N4386" s="1" t="s">
        <v>575</v>
      </c>
      <c r="O4386" s="2">
        <v>0</v>
      </c>
      <c r="P4386" s="2">
        <v>0</v>
      </c>
      <c r="Q4386" s="39">
        <v>8283</v>
      </c>
      <c r="R4386" s="2">
        <v>1076.79</v>
      </c>
      <c r="S4386" s="2">
        <v>0</v>
      </c>
      <c r="T4386" s="2">
        <v>0</v>
      </c>
      <c r="U4386" s="39">
        <v>9359.7900000000009</v>
      </c>
      <c r="V4386" s="2" t="s">
        <v>8499</v>
      </c>
      <c r="W4386" s="2" t="s">
        <v>1</v>
      </c>
      <c r="X4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6"/>
      <c r="Z4386"/>
      <c r="AA4386"/>
    </row>
    <row r="4387" spans="5:27" hidden="1">
      <c r="E4387" t="s">
        <v>8374</v>
      </c>
      <c r="F4387" t="s">
        <v>8465</v>
      </c>
      <c r="G4387" t="s">
        <v>1</v>
      </c>
      <c r="H4387" t="s">
        <v>0</v>
      </c>
      <c r="I4387" t="s">
        <v>8149</v>
      </c>
      <c r="J4387" t="s">
        <v>8150</v>
      </c>
      <c r="K4387">
        <v>731</v>
      </c>
      <c r="L4387">
        <v>731</v>
      </c>
      <c r="M4387" s="1" t="s">
        <v>564</v>
      </c>
      <c r="N4387" s="1" t="s">
        <v>565</v>
      </c>
      <c r="O4387" s="2">
        <v>0</v>
      </c>
      <c r="P4387" s="2">
        <v>0</v>
      </c>
      <c r="Q4387" s="39">
        <v>19.440000000000001</v>
      </c>
      <c r="R4387" s="2">
        <v>2.5272000000000001</v>
      </c>
      <c r="S4387" s="2">
        <v>0</v>
      </c>
      <c r="T4387" s="2">
        <v>0</v>
      </c>
      <c r="U4387" s="39">
        <v>21.967200000000002</v>
      </c>
      <c r="V4387" s="2" t="s">
        <v>8499</v>
      </c>
      <c r="W4387" s="2" t="s">
        <v>1</v>
      </c>
      <c r="X4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7"/>
      <c r="Z4387"/>
      <c r="AA4387"/>
    </row>
    <row r="4388" spans="5:27" hidden="1">
      <c r="E4388" t="s">
        <v>8374</v>
      </c>
      <c r="F4388" t="s">
        <v>8465</v>
      </c>
      <c r="G4388" t="s">
        <v>1</v>
      </c>
      <c r="H4388" t="s">
        <v>0</v>
      </c>
      <c r="I4388" t="s">
        <v>8149</v>
      </c>
      <c r="J4388" t="s">
        <v>8150</v>
      </c>
      <c r="K4388">
        <v>732</v>
      </c>
      <c r="L4388">
        <v>732</v>
      </c>
      <c r="M4388" s="1" t="s">
        <v>309</v>
      </c>
      <c r="N4388" s="1" t="s">
        <v>310</v>
      </c>
      <c r="O4388" s="2">
        <v>0</v>
      </c>
      <c r="P4388" s="2">
        <v>0</v>
      </c>
      <c r="Q4388" s="39">
        <v>61.16</v>
      </c>
      <c r="R4388" s="2">
        <v>7.9508000000000001</v>
      </c>
      <c r="S4388" s="2">
        <v>0</v>
      </c>
      <c r="T4388" s="2">
        <v>0</v>
      </c>
      <c r="U4388" s="39">
        <v>69.110799999999998</v>
      </c>
      <c r="V4388" s="2" t="s">
        <v>8499</v>
      </c>
      <c r="W4388" s="2" t="s">
        <v>1</v>
      </c>
      <c r="X4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8"/>
      <c r="Z4388"/>
      <c r="AA4388"/>
    </row>
    <row r="4389" spans="5:27" hidden="1">
      <c r="E4389" t="s">
        <v>8374</v>
      </c>
      <c r="F4389" t="s">
        <v>8465</v>
      </c>
      <c r="G4389" t="s">
        <v>1</v>
      </c>
      <c r="H4389" t="s">
        <v>0</v>
      </c>
      <c r="I4389" t="s">
        <v>8149</v>
      </c>
      <c r="J4389" t="s">
        <v>8150</v>
      </c>
      <c r="K4389">
        <v>733</v>
      </c>
      <c r="L4389">
        <v>733</v>
      </c>
      <c r="M4389" s="1" t="s">
        <v>339</v>
      </c>
      <c r="N4389" s="1" t="s">
        <v>340</v>
      </c>
      <c r="O4389" s="2">
        <v>0</v>
      </c>
      <c r="P4389" s="2">
        <v>0</v>
      </c>
      <c r="Q4389" s="39">
        <v>216.08</v>
      </c>
      <c r="R4389" s="2">
        <v>28.090400000000002</v>
      </c>
      <c r="S4389" s="2">
        <v>0</v>
      </c>
      <c r="T4389" s="2">
        <v>0</v>
      </c>
      <c r="U4389" s="39">
        <v>244.17040000000003</v>
      </c>
      <c r="V4389" s="2" t="s">
        <v>8499</v>
      </c>
      <c r="W4389" s="2" t="s">
        <v>1</v>
      </c>
      <c r="X4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89"/>
      <c r="Z4389"/>
      <c r="AA4389"/>
    </row>
    <row r="4390" spans="5:27" hidden="1">
      <c r="E4390" t="s">
        <v>8374</v>
      </c>
      <c r="F4390" t="s">
        <v>8465</v>
      </c>
      <c r="G4390" t="s">
        <v>1</v>
      </c>
      <c r="H4390" t="s">
        <v>0</v>
      </c>
      <c r="I4390" t="s">
        <v>8149</v>
      </c>
      <c r="J4390" t="s">
        <v>8150</v>
      </c>
      <c r="K4390">
        <v>734</v>
      </c>
      <c r="L4390">
        <v>734</v>
      </c>
      <c r="M4390" s="1" t="s">
        <v>8093</v>
      </c>
      <c r="N4390" s="1" t="s">
        <v>8094</v>
      </c>
      <c r="O4390" s="2">
        <v>0</v>
      </c>
      <c r="P4390" s="2">
        <v>0</v>
      </c>
      <c r="Q4390" s="39">
        <v>61.17</v>
      </c>
      <c r="R4390" s="2">
        <v>7.9521000000000006</v>
      </c>
      <c r="S4390" s="2">
        <v>0</v>
      </c>
      <c r="T4390" s="2">
        <v>0</v>
      </c>
      <c r="U4390" s="39">
        <v>69.122100000000003</v>
      </c>
      <c r="V4390" s="2" t="s">
        <v>8499</v>
      </c>
      <c r="W4390" s="2" t="s">
        <v>1</v>
      </c>
      <c r="X4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0"/>
      <c r="Z4390"/>
      <c r="AA4390"/>
    </row>
    <row r="4391" spans="5:27" hidden="1">
      <c r="E4391" t="s">
        <v>8374</v>
      </c>
      <c r="F4391" t="s">
        <v>8465</v>
      </c>
      <c r="G4391" t="s">
        <v>1</v>
      </c>
      <c r="H4391" t="s">
        <v>0</v>
      </c>
      <c r="I4391" t="s">
        <v>8149</v>
      </c>
      <c r="J4391" t="s">
        <v>8150</v>
      </c>
      <c r="K4391">
        <v>735</v>
      </c>
      <c r="L4391">
        <v>735</v>
      </c>
      <c r="M4391" s="1" t="s">
        <v>679</v>
      </c>
      <c r="N4391" s="1" t="s">
        <v>680</v>
      </c>
      <c r="O4391" s="2">
        <v>0</v>
      </c>
      <c r="P4391" s="2">
        <v>0</v>
      </c>
      <c r="Q4391" s="39">
        <v>61.16</v>
      </c>
      <c r="R4391" s="2">
        <v>7.9508000000000001</v>
      </c>
      <c r="S4391" s="2">
        <v>0</v>
      </c>
      <c r="T4391" s="2">
        <v>0</v>
      </c>
      <c r="U4391" s="39">
        <v>69.110799999999998</v>
      </c>
      <c r="V4391" s="2" t="s">
        <v>8499</v>
      </c>
      <c r="W4391" s="2" t="s">
        <v>1</v>
      </c>
      <c r="X4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1"/>
      <c r="Z4391"/>
      <c r="AA4391"/>
    </row>
    <row r="4392" spans="5:27" hidden="1">
      <c r="E4392" t="s">
        <v>8374</v>
      </c>
      <c r="F4392" t="s">
        <v>8465</v>
      </c>
      <c r="G4392" t="s">
        <v>1</v>
      </c>
      <c r="H4392" t="s">
        <v>0</v>
      </c>
      <c r="I4392" t="s">
        <v>8149</v>
      </c>
      <c r="J4392" t="s">
        <v>8150</v>
      </c>
      <c r="K4392">
        <v>736</v>
      </c>
      <c r="L4392">
        <v>736</v>
      </c>
      <c r="M4392" s="1" t="s">
        <v>729</v>
      </c>
      <c r="N4392" s="1" t="s">
        <v>730</v>
      </c>
      <c r="O4392" s="2">
        <v>0</v>
      </c>
      <c r="P4392" s="2">
        <v>0</v>
      </c>
      <c r="Q4392" s="39">
        <v>63.16</v>
      </c>
      <c r="R4392" s="2">
        <v>8.210799999999999</v>
      </c>
      <c r="S4392" s="2">
        <v>0</v>
      </c>
      <c r="T4392" s="2">
        <v>0</v>
      </c>
      <c r="U4392" s="39">
        <v>71.370800000000003</v>
      </c>
      <c r="V4392" s="2" t="s">
        <v>8499</v>
      </c>
      <c r="W4392" s="2" t="s">
        <v>1</v>
      </c>
      <c r="X4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2"/>
      <c r="Z4392"/>
      <c r="AA4392"/>
    </row>
    <row r="4393" spans="5:27" hidden="1">
      <c r="E4393" t="s">
        <v>8374</v>
      </c>
      <c r="F4393" t="s">
        <v>8465</v>
      </c>
      <c r="G4393" t="s">
        <v>1</v>
      </c>
      <c r="H4393" t="s">
        <v>0</v>
      </c>
      <c r="I4393" t="s">
        <v>8149</v>
      </c>
      <c r="J4393" t="s">
        <v>8150</v>
      </c>
      <c r="K4393">
        <v>737</v>
      </c>
      <c r="L4393">
        <v>737</v>
      </c>
      <c r="M4393" s="1" t="s">
        <v>558</v>
      </c>
      <c r="N4393" s="1" t="s">
        <v>559</v>
      </c>
      <c r="O4393" s="2">
        <v>0</v>
      </c>
      <c r="P4393" s="2">
        <v>0</v>
      </c>
      <c r="Q4393" s="39">
        <v>151.30000000000001</v>
      </c>
      <c r="R4393" s="2">
        <v>19.669</v>
      </c>
      <c r="S4393" s="2">
        <v>0</v>
      </c>
      <c r="T4393" s="2">
        <v>0</v>
      </c>
      <c r="U4393" s="39">
        <v>170.96900000000002</v>
      </c>
      <c r="V4393" s="2" t="s">
        <v>8499</v>
      </c>
      <c r="W4393" s="2" t="s">
        <v>1</v>
      </c>
      <c r="X4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3"/>
      <c r="Z4393"/>
      <c r="AA4393"/>
    </row>
    <row r="4394" spans="5:27" hidden="1">
      <c r="E4394" t="s">
        <v>8374</v>
      </c>
      <c r="F4394" t="s">
        <v>8465</v>
      </c>
      <c r="G4394" t="s">
        <v>1</v>
      </c>
      <c r="H4394" t="s">
        <v>0</v>
      </c>
      <c r="I4394" t="s">
        <v>8149</v>
      </c>
      <c r="J4394" t="s">
        <v>8150</v>
      </c>
      <c r="K4394">
        <v>738</v>
      </c>
      <c r="L4394">
        <v>738</v>
      </c>
      <c r="M4394" s="1" t="s">
        <v>118</v>
      </c>
      <c r="N4394" s="1" t="s">
        <v>119</v>
      </c>
      <c r="O4394" s="2">
        <v>0</v>
      </c>
      <c r="P4394" s="2">
        <v>0</v>
      </c>
      <c r="Q4394" s="39">
        <v>420.91</v>
      </c>
      <c r="R4394" s="2">
        <v>54.718300000000006</v>
      </c>
      <c r="S4394" s="2">
        <v>0</v>
      </c>
      <c r="T4394" s="2">
        <v>0</v>
      </c>
      <c r="U4394" s="39">
        <v>475.62830000000002</v>
      </c>
      <c r="V4394" s="2" t="s">
        <v>8499</v>
      </c>
      <c r="W4394" s="2" t="s">
        <v>1</v>
      </c>
      <c r="X4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4"/>
      <c r="Z4394"/>
      <c r="AA4394"/>
    </row>
    <row r="4395" spans="5:27" hidden="1">
      <c r="E4395" t="s">
        <v>8374</v>
      </c>
      <c r="F4395" t="s">
        <v>8465</v>
      </c>
      <c r="G4395" t="s">
        <v>1</v>
      </c>
      <c r="H4395" t="s">
        <v>0</v>
      </c>
      <c r="I4395" t="s">
        <v>8149</v>
      </c>
      <c r="J4395" t="s">
        <v>8150</v>
      </c>
      <c r="K4395">
        <v>739</v>
      </c>
      <c r="L4395">
        <v>739</v>
      </c>
      <c r="M4395" s="1" t="s">
        <v>118</v>
      </c>
      <c r="N4395" s="1" t="s">
        <v>119</v>
      </c>
      <c r="O4395" s="2">
        <v>0</v>
      </c>
      <c r="P4395" s="2">
        <v>0</v>
      </c>
      <c r="Q4395" s="39">
        <v>1483.07</v>
      </c>
      <c r="R4395" s="2">
        <v>192.79910000000001</v>
      </c>
      <c r="S4395" s="2">
        <v>0</v>
      </c>
      <c r="T4395" s="2">
        <v>0</v>
      </c>
      <c r="U4395" s="39">
        <v>1675.8690999999999</v>
      </c>
      <c r="V4395" s="2" t="s">
        <v>8499</v>
      </c>
      <c r="W4395" s="2" t="s">
        <v>1</v>
      </c>
      <c r="X4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5"/>
      <c r="Z4395"/>
      <c r="AA4395"/>
    </row>
    <row r="4396" spans="5:27" hidden="1">
      <c r="E4396" t="s">
        <v>8374</v>
      </c>
      <c r="F4396" t="s">
        <v>8465</v>
      </c>
      <c r="G4396" t="s">
        <v>1</v>
      </c>
      <c r="H4396" t="s">
        <v>0</v>
      </c>
      <c r="I4396" t="s">
        <v>8149</v>
      </c>
      <c r="J4396" t="s">
        <v>8150</v>
      </c>
      <c r="K4396">
        <v>740</v>
      </c>
      <c r="L4396">
        <v>740</v>
      </c>
      <c r="M4396" s="1" t="s">
        <v>118</v>
      </c>
      <c r="N4396" s="1" t="s">
        <v>119</v>
      </c>
      <c r="O4396" s="2">
        <v>0</v>
      </c>
      <c r="P4396" s="2">
        <v>0</v>
      </c>
      <c r="Q4396" s="39">
        <v>10</v>
      </c>
      <c r="R4396" s="2">
        <v>1.3</v>
      </c>
      <c r="S4396" s="2">
        <v>0</v>
      </c>
      <c r="T4396" s="2">
        <v>0</v>
      </c>
      <c r="U4396" s="39">
        <v>11.3</v>
      </c>
      <c r="V4396" s="2" t="s">
        <v>8499</v>
      </c>
      <c r="W4396" s="2" t="s">
        <v>1</v>
      </c>
      <c r="X4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6"/>
      <c r="Z4396"/>
      <c r="AA4396"/>
    </row>
    <row r="4397" spans="5:27" hidden="1">
      <c r="E4397" t="s">
        <v>8374</v>
      </c>
      <c r="F4397" t="s">
        <v>8465</v>
      </c>
      <c r="G4397" t="s">
        <v>1</v>
      </c>
      <c r="H4397" t="s">
        <v>0</v>
      </c>
      <c r="I4397" t="s">
        <v>8149</v>
      </c>
      <c r="J4397" t="s">
        <v>8150</v>
      </c>
      <c r="K4397">
        <v>741</v>
      </c>
      <c r="L4397">
        <v>741</v>
      </c>
      <c r="M4397" s="1" t="s">
        <v>890</v>
      </c>
      <c r="N4397" s="1" t="s">
        <v>891</v>
      </c>
      <c r="O4397" s="2">
        <v>0</v>
      </c>
      <c r="P4397" s="2">
        <v>0</v>
      </c>
      <c r="Q4397" s="39">
        <v>24.22</v>
      </c>
      <c r="R4397" s="2">
        <v>3.1486000000000001</v>
      </c>
      <c r="S4397" s="2">
        <v>0</v>
      </c>
      <c r="T4397" s="2">
        <v>0</v>
      </c>
      <c r="U4397" s="39">
        <v>27.368600000000001</v>
      </c>
      <c r="V4397" s="2" t="s">
        <v>8499</v>
      </c>
      <c r="W4397" s="2" t="s">
        <v>1</v>
      </c>
      <c r="X4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7"/>
      <c r="Z4397"/>
      <c r="AA4397"/>
    </row>
    <row r="4398" spans="5:27" hidden="1">
      <c r="E4398" t="s">
        <v>8374</v>
      </c>
      <c r="F4398" t="s">
        <v>8465</v>
      </c>
      <c r="G4398" t="s">
        <v>1</v>
      </c>
      <c r="H4398" t="s">
        <v>0</v>
      </c>
      <c r="I4398" t="s">
        <v>8149</v>
      </c>
      <c r="J4398" t="s">
        <v>8150</v>
      </c>
      <c r="K4398">
        <v>742</v>
      </c>
      <c r="L4398">
        <v>742</v>
      </c>
      <c r="M4398" s="1" t="s">
        <v>1430</v>
      </c>
      <c r="N4398" s="1" t="s">
        <v>1431</v>
      </c>
      <c r="O4398" s="2">
        <v>0</v>
      </c>
      <c r="P4398" s="2">
        <v>0</v>
      </c>
      <c r="Q4398" s="39">
        <v>42.8</v>
      </c>
      <c r="R4398" s="2">
        <v>5.5640000000000001</v>
      </c>
      <c r="S4398" s="2">
        <v>0</v>
      </c>
      <c r="T4398" s="2">
        <v>0</v>
      </c>
      <c r="U4398" s="39">
        <v>48.363999999999997</v>
      </c>
      <c r="V4398" s="2" t="s">
        <v>8499</v>
      </c>
      <c r="W4398" s="2" t="s">
        <v>1</v>
      </c>
      <c r="X4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8"/>
      <c r="Z4398"/>
      <c r="AA4398"/>
    </row>
    <row r="4399" spans="5:27" hidden="1">
      <c r="E4399" t="s">
        <v>8374</v>
      </c>
      <c r="F4399" t="s">
        <v>8465</v>
      </c>
      <c r="G4399" t="s">
        <v>1</v>
      </c>
      <c r="H4399" t="s">
        <v>0</v>
      </c>
      <c r="I4399" t="s">
        <v>8149</v>
      </c>
      <c r="J4399" t="s">
        <v>8150</v>
      </c>
      <c r="K4399">
        <v>743</v>
      </c>
      <c r="L4399">
        <v>743</v>
      </c>
      <c r="M4399" s="1" t="s">
        <v>7848</v>
      </c>
      <c r="N4399" s="1" t="s">
        <v>7847</v>
      </c>
      <c r="O4399" s="2">
        <v>0</v>
      </c>
      <c r="P4399" s="2">
        <v>0</v>
      </c>
      <c r="Q4399" s="39">
        <v>0</v>
      </c>
      <c r="R4399" s="2">
        <v>0</v>
      </c>
      <c r="S4399" s="2">
        <v>0</v>
      </c>
      <c r="T4399" s="2">
        <v>0</v>
      </c>
      <c r="U4399" s="39">
        <v>0</v>
      </c>
      <c r="V4399" s="2" t="s">
        <v>8499</v>
      </c>
      <c r="W4399" s="2" t="s">
        <v>1</v>
      </c>
      <c r="X4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399"/>
      <c r="Z4399"/>
      <c r="AA4399"/>
    </row>
    <row r="4400" spans="5:27" hidden="1">
      <c r="E4400" t="s">
        <v>8374</v>
      </c>
      <c r="F4400" t="s">
        <v>8465</v>
      </c>
      <c r="G4400" t="s">
        <v>1</v>
      </c>
      <c r="H4400" t="s">
        <v>0</v>
      </c>
      <c r="I4400" t="s">
        <v>8149</v>
      </c>
      <c r="J4400" t="s">
        <v>8150</v>
      </c>
      <c r="K4400">
        <v>744</v>
      </c>
      <c r="L4400">
        <v>744</v>
      </c>
      <c r="M4400" s="1" t="s">
        <v>671</v>
      </c>
      <c r="N4400" s="1" t="s">
        <v>672</v>
      </c>
      <c r="O4400" s="2">
        <v>0</v>
      </c>
      <c r="P4400" s="2">
        <v>0</v>
      </c>
      <c r="Q4400" s="39">
        <v>83.56</v>
      </c>
      <c r="R4400" s="2">
        <v>10.8628</v>
      </c>
      <c r="S4400" s="2">
        <v>0</v>
      </c>
      <c r="T4400" s="2">
        <v>0</v>
      </c>
      <c r="U4400" s="39">
        <v>94.422799999999995</v>
      </c>
      <c r="V4400" s="2" t="s">
        <v>8499</v>
      </c>
      <c r="W4400" s="2" t="s">
        <v>1</v>
      </c>
      <c r="X4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0"/>
      <c r="Z4400"/>
      <c r="AA4400"/>
    </row>
    <row r="4401" spans="5:27" hidden="1">
      <c r="E4401" t="s">
        <v>8374</v>
      </c>
      <c r="F4401" t="s">
        <v>8465</v>
      </c>
      <c r="G4401" t="s">
        <v>1</v>
      </c>
      <c r="H4401" t="s">
        <v>0</v>
      </c>
      <c r="I4401" t="s">
        <v>8149</v>
      </c>
      <c r="J4401" t="s">
        <v>8150</v>
      </c>
      <c r="K4401">
        <v>745</v>
      </c>
      <c r="L4401">
        <v>745</v>
      </c>
      <c r="M4401" s="1"/>
      <c r="N4401" s="1" t="s">
        <v>1322</v>
      </c>
      <c r="O4401" s="2">
        <v>0</v>
      </c>
      <c r="P4401" s="2">
        <v>0</v>
      </c>
      <c r="Q4401" s="39">
        <v>165.11</v>
      </c>
      <c r="R4401" s="2">
        <v>21.464300000000001</v>
      </c>
      <c r="S4401" s="2">
        <v>0</v>
      </c>
      <c r="T4401" s="2">
        <v>0</v>
      </c>
      <c r="U4401" s="39">
        <v>186.57430000000002</v>
      </c>
      <c r="V4401" s="2" t="s">
        <v>8466</v>
      </c>
      <c r="W4401" s="2" t="s">
        <v>1</v>
      </c>
      <c r="X4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1"/>
      <c r="Z4401"/>
      <c r="AA4401"/>
    </row>
    <row r="4402" spans="5:27" hidden="1">
      <c r="E4402" t="s">
        <v>8374</v>
      </c>
      <c r="F4402" t="s">
        <v>8465</v>
      </c>
      <c r="G4402" t="s">
        <v>1</v>
      </c>
      <c r="H4402" t="s">
        <v>0</v>
      </c>
      <c r="I4402" t="s">
        <v>8149</v>
      </c>
      <c r="J4402" t="s">
        <v>8150</v>
      </c>
      <c r="K4402">
        <v>746</v>
      </c>
      <c r="L4402">
        <v>746</v>
      </c>
      <c r="M4402" s="1" t="s">
        <v>634</v>
      </c>
      <c r="N4402" s="1" t="s">
        <v>635</v>
      </c>
      <c r="O4402" s="2">
        <v>0</v>
      </c>
      <c r="P4402" s="2">
        <v>0</v>
      </c>
      <c r="Q4402" s="39">
        <v>160</v>
      </c>
      <c r="R4402" s="2">
        <v>20.8</v>
      </c>
      <c r="S4402" s="2">
        <v>0</v>
      </c>
      <c r="T4402" s="2">
        <v>0</v>
      </c>
      <c r="U4402" s="39">
        <v>180.8</v>
      </c>
      <c r="V4402" s="2" t="s">
        <v>8499</v>
      </c>
      <c r="W4402" s="2" t="s">
        <v>1</v>
      </c>
      <c r="X4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2"/>
      <c r="Z4402"/>
      <c r="AA4402"/>
    </row>
    <row r="4403" spans="5:27" hidden="1">
      <c r="E4403" t="s">
        <v>8374</v>
      </c>
      <c r="F4403" t="s">
        <v>8465</v>
      </c>
      <c r="G4403" t="s">
        <v>1</v>
      </c>
      <c r="H4403" t="s">
        <v>0</v>
      </c>
      <c r="I4403" t="s">
        <v>8149</v>
      </c>
      <c r="J4403" t="s">
        <v>8150</v>
      </c>
      <c r="K4403">
        <v>747</v>
      </c>
      <c r="L4403">
        <v>747</v>
      </c>
      <c r="M4403" s="1" t="s">
        <v>798</v>
      </c>
      <c r="N4403" s="1" t="s">
        <v>799</v>
      </c>
      <c r="O4403" s="2">
        <v>0</v>
      </c>
      <c r="P4403" s="2">
        <v>0</v>
      </c>
      <c r="Q4403" s="39">
        <v>927.46</v>
      </c>
      <c r="R4403" s="2">
        <v>120.56980000000001</v>
      </c>
      <c r="S4403" s="2">
        <v>0</v>
      </c>
      <c r="T4403" s="2">
        <v>0</v>
      </c>
      <c r="U4403" s="39">
        <v>1048.0298</v>
      </c>
      <c r="V4403" s="2" t="s">
        <v>8499</v>
      </c>
      <c r="W4403" s="2" t="s">
        <v>1</v>
      </c>
      <c r="X4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3"/>
      <c r="Z4403"/>
      <c r="AA4403"/>
    </row>
    <row r="4404" spans="5:27" hidden="1">
      <c r="E4404" t="s">
        <v>8374</v>
      </c>
      <c r="F4404" t="s">
        <v>8465</v>
      </c>
      <c r="G4404" t="s">
        <v>1</v>
      </c>
      <c r="H4404" t="s">
        <v>0</v>
      </c>
      <c r="I4404" t="s">
        <v>8149</v>
      </c>
      <c r="J4404" t="s">
        <v>8150</v>
      </c>
      <c r="K4404">
        <v>748</v>
      </c>
      <c r="L4404">
        <v>748</v>
      </c>
      <c r="M4404" s="1" t="s">
        <v>1424</v>
      </c>
      <c r="N4404" s="1" t="s">
        <v>1425</v>
      </c>
      <c r="O4404" s="2">
        <v>0</v>
      </c>
      <c r="P4404" s="2">
        <v>0</v>
      </c>
      <c r="Q4404" s="39">
        <v>40.770000000000003</v>
      </c>
      <c r="R4404" s="2">
        <v>5.3001000000000005</v>
      </c>
      <c r="S4404" s="2">
        <v>0</v>
      </c>
      <c r="T4404" s="2">
        <v>0</v>
      </c>
      <c r="U4404" s="39">
        <v>46.070100000000004</v>
      </c>
      <c r="V4404" s="2" t="s">
        <v>8499</v>
      </c>
      <c r="W4404" s="2" t="s">
        <v>1</v>
      </c>
      <c r="X4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4"/>
      <c r="Z4404"/>
      <c r="AA4404"/>
    </row>
    <row r="4405" spans="5:27" hidden="1">
      <c r="E4405" t="s">
        <v>8374</v>
      </c>
      <c r="F4405" t="s">
        <v>8456</v>
      </c>
      <c r="G4405" t="s">
        <v>1</v>
      </c>
      <c r="H4405" t="s">
        <v>0</v>
      </c>
      <c r="I4405" t="s">
        <v>8149</v>
      </c>
      <c r="J4405" t="s">
        <v>8150</v>
      </c>
      <c r="K4405">
        <v>749</v>
      </c>
      <c r="L4405">
        <v>749</v>
      </c>
      <c r="M4405" s="1" t="s">
        <v>8463</v>
      </c>
      <c r="N4405" s="1" t="s">
        <v>8464</v>
      </c>
      <c r="O4405" s="2">
        <v>0</v>
      </c>
      <c r="P4405" s="2">
        <v>0</v>
      </c>
      <c r="Q4405" s="39">
        <v>252.86</v>
      </c>
      <c r="R4405" s="2">
        <v>32.8718</v>
      </c>
      <c r="S4405" s="2">
        <v>0</v>
      </c>
      <c r="T4405" s="2">
        <v>0</v>
      </c>
      <c r="U4405" s="39">
        <v>285.73180000000002</v>
      </c>
      <c r="V4405" s="2" t="s">
        <v>8499</v>
      </c>
      <c r="W4405" s="2" t="s">
        <v>1</v>
      </c>
      <c r="X4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5"/>
      <c r="Z4405"/>
      <c r="AA4405"/>
    </row>
    <row r="4406" spans="5:27" hidden="1">
      <c r="E4406" t="s">
        <v>8374</v>
      </c>
      <c r="F4406" t="s">
        <v>8456</v>
      </c>
      <c r="G4406" t="s">
        <v>1</v>
      </c>
      <c r="H4406" t="s">
        <v>0</v>
      </c>
      <c r="I4406" t="s">
        <v>8149</v>
      </c>
      <c r="J4406" t="s">
        <v>8150</v>
      </c>
      <c r="K4406">
        <v>750</v>
      </c>
      <c r="L4406">
        <v>750</v>
      </c>
      <c r="M4406" s="1"/>
      <c r="N4406" s="1" t="s">
        <v>724</v>
      </c>
      <c r="O4406" s="2">
        <v>0</v>
      </c>
      <c r="P4406" s="2">
        <v>0</v>
      </c>
      <c r="Q4406" s="39">
        <v>65.819999999999993</v>
      </c>
      <c r="R4406" s="2">
        <v>8.5565999999999995</v>
      </c>
      <c r="S4406" s="2">
        <v>0</v>
      </c>
      <c r="T4406" s="2">
        <v>0</v>
      </c>
      <c r="U4406" s="39">
        <v>74.376599999999996</v>
      </c>
      <c r="V4406" s="2" t="s">
        <v>8462</v>
      </c>
      <c r="W4406" s="2" t="s">
        <v>1</v>
      </c>
      <c r="X4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6"/>
      <c r="Z4406"/>
      <c r="AA4406"/>
    </row>
    <row r="4407" spans="5:27" hidden="1">
      <c r="E4407" t="s">
        <v>8374</v>
      </c>
      <c r="F4407" t="s">
        <v>8456</v>
      </c>
      <c r="G4407" t="s">
        <v>1</v>
      </c>
      <c r="H4407" t="s">
        <v>0</v>
      </c>
      <c r="I4407" t="s">
        <v>8149</v>
      </c>
      <c r="J4407" t="s">
        <v>8150</v>
      </c>
      <c r="K4407">
        <v>751</v>
      </c>
      <c r="L4407">
        <v>751</v>
      </c>
      <c r="M4407" s="1"/>
      <c r="N4407" s="1" t="s">
        <v>1005</v>
      </c>
      <c r="O4407" s="2">
        <v>0</v>
      </c>
      <c r="P4407" s="2">
        <v>0</v>
      </c>
      <c r="Q4407" s="39">
        <v>958.29</v>
      </c>
      <c r="R4407" s="2">
        <v>124.57769999999999</v>
      </c>
      <c r="S4407" s="2">
        <v>0</v>
      </c>
      <c r="T4407" s="2">
        <v>0</v>
      </c>
      <c r="U4407" s="39">
        <v>1082.8677</v>
      </c>
      <c r="V4407" s="2" t="s">
        <v>8461</v>
      </c>
      <c r="W4407" s="2" t="s">
        <v>1</v>
      </c>
      <c r="X4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7"/>
      <c r="Z4407"/>
      <c r="AA4407"/>
    </row>
    <row r="4408" spans="5:27" hidden="1">
      <c r="E4408" t="s">
        <v>8374</v>
      </c>
      <c r="F4408" t="s">
        <v>8456</v>
      </c>
      <c r="G4408" t="s">
        <v>1</v>
      </c>
      <c r="H4408" t="s">
        <v>0</v>
      </c>
      <c r="I4408" t="s">
        <v>8149</v>
      </c>
      <c r="J4408" t="s">
        <v>8150</v>
      </c>
      <c r="K4408">
        <v>752</v>
      </c>
      <c r="L4408">
        <v>752</v>
      </c>
      <c r="M4408" s="1"/>
      <c r="N4408" s="1" t="s">
        <v>482</v>
      </c>
      <c r="O4408" s="2">
        <v>0</v>
      </c>
      <c r="P4408" s="2">
        <v>0</v>
      </c>
      <c r="Q4408" s="39">
        <v>491.36</v>
      </c>
      <c r="R4408" s="2">
        <v>63.876800000000003</v>
      </c>
      <c r="S4408" s="2">
        <v>0</v>
      </c>
      <c r="T4408" s="2">
        <v>0</v>
      </c>
      <c r="U4408" s="39">
        <v>555.23680000000002</v>
      </c>
      <c r="V4408" s="2" t="s">
        <v>8398</v>
      </c>
      <c r="W4408" s="2" t="s">
        <v>1</v>
      </c>
      <c r="X4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8"/>
      <c r="Z4408"/>
      <c r="AA4408"/>
    </row>
    <row r="4409" spans="5:27" hidden="1">
      <c r="E4409" t="s">
        <v>8374</v>
      </c>
      <c r="F4409" t="s">
        <v>8456</v>
      </c>
      <c r="G4409" t="s">
        <v>1</v>
      </c>
      <c r="H4409" t="s">
        <v>0</v>
      </c>
      <c r="I4409" t="s">
        <v>8149</v>
      </c>
      <c r="J4409" t="s">
        <v>8150</v>
      </c>
      <c r="K4409">
        <v>753</v>
      </c>
      <c r="L4409">
        <v>753</v>
      </c>
      <c r="M4409" s="1" t="s">
        <v>241</v>
      </c>
      <c r="N4409" s="1" t="s">
        <v>242</v>
      </c>
      <c r="O4409" s="2">
        <v>0</v>
      </c>
      <c r="P4409" s="2">
        <v>0</v>
      </c>
      <c r="Q4409" s="39">
        <v>74</v>
      </c>
      <c r="R4409" s="2">
        <v>9.620000000000001</v>
      </c>
      <c r="S4409" s="2">
        <v>0</v>
      </c>
      <c r="T4409" s="2">
        <v>0</v>
      </c>
      <c r="U4409" s="39">
        <v>83.62</v>
      </c>
      <c r="V4409" s="2" t="s">
        <v>8499</v>
      </c>
      <c r="W4409" s="2" t="s">
        <v>1</v>
      </c>
      <c r="X4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09"/>
      <c r="Z4409"/>
      <c r="AA4409"/>
    </row>
    <row r="4410" spans="5:27" hidden="1">
      <c r="E4410" t="s">
        <v>8374</v>
      </c>
      <c r="F4410" t="s">
        <v>8456</v>
      </c>
      <c r="G4410" t="s">
        <v>1</v>
      </c>
      <c r="H4410" t="s">
        <v>0</v>
      </c>
      <c r="I4410" t="s">
        <v>8149</v>
      </c>
      <c r="J4410" t="s">
        <v>8150</v>
      </c>
      <c r="K4410">
        <v>754</v>
      </c>
      <c r="L4410">
        <v>754</v>
      </c>
      <c r="M4410" s="1" t="s">
        <v>501</v>
      </c>
      <c r="N4410" s="1" t="s">
        <v>502</v>
      </c>
      <c r="O4410" s="2">
        <v>0</v>
      </c>
      <c r="P4410" s="2">
        <v>0</v>
      </c>
      <c r="Q4410" s="39">
        <v>27.6</v>
      </c>
      <c r="R4410" s="2">
        <v>3.5880000000000005</v>
      </c>
      <c r="S4410" s="2">
        <v>0</v>
      </c>
      <c r="T4410" s="2">
        <v>0</v>
      </c>
      <c r="U4410" s="39">
        <v>31.188000000000002</v>
      </c>
      <c r="V4410" s="2" t="s">
        <v>8499</v>
      </c>
      <c r="W4410" s="2" t="s">
        <v>1</v>
      </c>
      <c r="X4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0"/>
      <c r="Z4410"/>
      <c r="AA4410"/>
    </row>
    <row r="4411" spans="5:27" hidden="1">
      <c r="E4411" t="s">
        <v>8374</v>
      </c>
      <c r="F4411" t="s">
        <v>8456</v>
      </c>
      <c r="G4411" t="s">
        <v>1</v>
      </c>
      <c r="H4411" t="s">
        <v>0</v>
      </c>
      <c r="I4411" t="s">
        <v>8149</v>
      </c>
      <c r="J4411" t="s">
        <v>8150</v>
      </c>
      <c r="K4411">
        <v>755</v>
      </c>
      <c r="L4411">
        <v>755</v>
      </c>
      <c r="M4411" s="1" t="s">
        <v>798</v>
      </c>
      <c r="N4411" s="1" t="s">
        <v>799</v>
      </c>
      <c r="O4411" s="2">
        <v>0</v>
      </c>
      <c r="P4411" s="2">
        <v>0</v>
      </c>
      <c r="Q4411" s="39">
        <v>191.26</v>
      </c>
      <c r="R4411" s="2">
        <v>24.863800000000001</v>
      </c>
      <c r="S4411" s="2">
        <v>0</v>
      </c>
      <c r="T4411" s="2">
        <v>0</v>
      </c>
      <c r="U4411" s="39">
        <v>216.12379999999999</v>
      </c>
      <c r="V4411" s="2" t="s">
        <v>8499</v>
      </c>
      <c r="W4411" s="2" t="s">
        <v>1</v>
      </c>
      <c r="X4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1"/>
      <c r="Z4411"/>
      <c r="AA4411"/>
    </row>
    <row r="4412" spans="5:27" hidden="1">
      <c r="E4412" t="s">
        <v>8374</v>
      </c>
      <c r="F4412" t="s">
        <v>8456</v>
      </c>
      <c r="G4412" t="s">
        <v>1</v>
      </c>
      <c r="H4412" t="s">
        <v>0</v>
      </c>
      <c r="I4412" t="s">
        <v>8149</v>
      </c>
      <c r="J4412" t="s">
        <v>8150</v>
      </c>
      <c r="K4412">
        <v>756</v>
      </c>
      <c r="L4412">
        <v>756</v>
      </c>
      <c r="M4412" s="1" t="s">
        <v>128</v>
      </c>
      <c r="N4412" s="1" t="s">
        <v>129</v>
      </c>
      <c r="O4412" s="2">
        <v>0</v>
      </c>
      <c r="P4412" s="2">
        <v>0</v>
      </c>
      <c r="Q4412" s="39">
        <v>2212.38</v>
      </c>
      <c r="R4412" s="2">
        <v>287.60940000000005</v>
      </c>
      <c r="S4412" s="2">
        <v>0</v>
      </c>
      <c r="T4412" s="2">
        <v>0</v>
      </c>
      <c r="U4412" s="39">
        <v>2499.9894000000004</v>
      </c>
      <c r="V4412" s="2" t="s">
        <v>8499</v>
      </c>
      <c r="W4412" s="2" t="s">
        <v>1</v>
      </c>
      <c r="X4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2"/>
      <c r="Z4412"/>
      <c r="AA4412"/>
    </row>
    <row r="4413" spans="5:27" hidden="1">
      <c r="E4413" t="s">
        <v>8374</v>
      </c>
      <c r="F4413" t="s">
        <v>8456</v>
      </c>
      <c r="G4413" t="s">
        <v>1</v>
      </c>
      <c r="H4413" t="s">
        <v>0</v>
      </c>
      <c r="I4413" t="s">
        <v>8149</v>
      </c>
      <c r="J4413" t="s">
        <v>8150</v>
      </c>
      <c r="K4413">
        <v>757</v>
      </c>
      <c r="L4413">
        <v>757</v>
      </c>
      <c r="M4413" s="1" t="s">
        <v>8459</v>
      </c>
      <c r="N4413" s="1" t="s">
        <v>8460</v>
      </c>
      <c r="O4413" s="2">
        <v>0</v>
      </c>
      <c r="P4413" s="2">
        <v>0</v>
      </c>
      <c r="Q4413" s="39">
        <v>509.3</v>
      </c>
      <c r="R4413" s="2">
        <v>66.209000000000003</v>
      </c>
      <c r="S4413" s="2">
        <v>0</v>
      </c>
      <c r="T4413" s="2">
        <v>0</v>
      </c>
      <c r="U4413" s="39">
        <v>575.50900000000001</v>
      </c>
      <c r="V4413" s="2" t="s">
        <v>8499</v>
      </c>
      <c r="W4413" s="2" t="s">
        <v>1</v>
      </c>
      <c r="X4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3"/>
      <c r="Z4413"/>
      <c r="AA4413"/>
    </row>
    <row r="4414" spans="5:27" hidden="1">
      <c r="E4414" t="s">
        <v>8374</v>
      </c>
      <c r="F4414" t="s">
        <v>8456</v>
      </c>
      <c r="G4414" t="s">
        <v>1</v>
      </c>
      <c r="H4414" t="s">
        <v>0</v>
      </c>
      <c r="I4414" t="s">
        <v>8149</v>
      </c>
      <c r="J4414" t="s">
        <v>8150</v>
      </c>
      <c r="K4414">
        <v>758</v>
      </c>
      <c r="L4414">
        <v>758</v>
      </c>
      <c r="M4414" s="1" t="s">
        <v>787</v>
      </c>
      <c r="N4414" s="1" t="s">
        <v>788</v>
      </c>
      <c r="O4414" s="2">
        <v>0</v>
      </c>
      <c r="P4414" s="2">
        <v>0</v>
      </c>
      <c r="Q4414" s="39">
        <v>1564.86</v>
      </c>
      <c r="R4414" s="2">
        <v>203.43179999999998</v>
      </c>
      <c r="S4414" s="2">
        <v>0</v>
      </c>
      <c r="T4414" s="2">
        <v>0</v>
      </c>
      <c r="U4414" s="39">
        <v>1768.2918</v>
      </c>
      <c r="V4414" s="2" t="s">
        <v>8499</v>
      </c>
      <c r="W4414" s="2" t="s">
        <v>1</v>
      </c>
      <c r="X4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4"/>
      <c r="Z4414"/>
      <c r="AA4414"/>
    </row>
    <row r="4415" spans="5:27" hidden="1">
      <c r="E4415" t="s">
        <v>8374</v>
      </c>
      <c r="F4415" t="s">
        <v>8456</v>
      </c>
      <c r="G4415" t="s">
        <v>1</v>
      </c>
      <c r="H4415" t="s">
        <v>0</v>
      </c>
      <c r="I4415" t="s">
        <v>8149</v>
      </c>
      <c r="J4415" t="s">
        <v>8150</v>
      </c>
      <c r="K4415">
        <v>759</v>
      </c>
      <c r="L4415">
        <v>759</v>
      </c>
      <c r="M4415" s="1" t="s">
        <v>106</v>
      </c>
      <c r="N4415" s="1" t="s">
        <v>107</v>
      </c>
      <c r="O4415" s="2">
        <v>0</v>
      </c>
      <c r="P4415" s="2">
        <v>0</v>
      </c>
      <c r="Q4415" s="39">
        <v>18.989999999999998</v>
      </c>
      <c r="R4415" s="2">
        <v>2.4686999999999997</v>
      </c>
      <c r="S4415" s="2">
        <v>0</v>
      </c>
      <c r="T4415" s="2">
        <v>0</v>
      </c>
      <c r="U4415" s="39">
        <v>21.458699999999997</v>
      </c>
      <c r="V4415" s="2" t="s">
        <v>8499</v>
      </c>
      <c r="W4415" s="2" t="s">
        <v>1</v>
      </c>
      <c r="X4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5"/>
      <c r="Z4415"/>
      <c r="AA4415"/>
    </row>
    <row r="4416" spans="5:27" hidden="1">
      <c r="E4416" t="s">
        <v>8374</v>
      </c>
      <c r="F4416" t="s">
        <v>8456</v>
      </c>
      <c r="G4416" t="s">
        <v>1</v>
      </c>
      <c r="H4416" t="s">
        <v>0</v>
      </c>
      <c r="I4416" t="s">
        <v>8149</v>
      </c>
      <c r="J4416" t="s">
        <v>8150</v>
      </c>
      <c r="K4416">
        <v>760</v>
      </c>
      <c r="L4416">
        <v>760</v>
      </c>
      <c r="M4416" s="1" t="s">
        <v>798</v>
      </c>
      <c r="N4416" s="1" t="s">
        <v>799</v>
      </c>
      <c r="O4416" s="2">
        <v>0</v>
      </c>
      <c r="P4416" s="2">
        <v>0</v>
      </c>
      <c r="Q4416" s="39">
        <v>173.88</v>
      </c>
      <c r="R4416" s="2">
        <v>22.604400000000002</v>
      </c>
      <c r="S4416" s="2">
        <v>0</v>
      </c>
      <c r="T4416" s="2">
        <v>0</v>
      </c>
      <c r="U4416" s="39">
        <v>196.48439999999999</v>
      </c>
      <c r="V4416" s="2" t="s">
        <v>8499</v>
      </c>
      <c r="W4416" s="2" t="s">
        <v>1</v>
      </c>
      <c r="X4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6"/>
      <c r="Z4416"/>
      <c r="AA4416"/>
    </row>
    <row r="4417" spans="5:27" hidden="1">
      <c r="E4417" t="s">
        <v>8374</v>
      </c>
      <c r="F4417" t="s">
        <v>8456</v>
      </c>
      <c r="G4417" t="s">
        <v>1</v>
      </c>
      <c r="H4417" t="s">
        <v>0</v>
      </c>
      <c r="I4417" t="s">
        <v>8149</v>
      </c>
      <c r="J4417" t="s">
        <v>8150</v>
      </c>
      <c r="K4417">
        <v>761</v>
      </c>
      <c r="L4417">
        <v>761</v>
      </c>
      <c r="M4417" s="1"/>
      <c r="N4417" s="1" t="s">
        <v>8458</v>
      </c>
      <c r="O4417" s="2">
        <v>0</v>
      </c>
      <c r="P4417" s="2">
        <v>0</v>
      </c>
      <c r="Q4417" s="39">
        <v>36.86</v>
      </c>
      <c r="R4417" s="2">
        <v>4.7918000000000003</v>
      </c>
      <c r="S4417" s="2">
        <v>0</v>
      </c>
      <c r="T4417" s="2">
        <v>0</v>
      </c>
      <c r="U4417" s="39">
        <v>41.651800000000001</v>
      </c>
      <c r="V4417" s="2" t="s">
        <v>8457</v>
      </c>
      <c r="W4417" s="2" t="s">
        <v>1</v>
      </c>
      <c r="X4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7"/>
      <c r="Z4417"/>
      <c r="AA4417"/>
    </row>
    <row r="4418" spans="5:27" hidden="1">
      <c r="E4418" t="s">
        <v>8374</v>
      </c>
      <c r="F4418" t="s">
        <v>8456</v>
      </c>
      <c r="G4418" t="s">
        <v>1</v>
      </c>
      <c r="H4418" t="s">
        <v>0</v>
      </c>
      <c r="I4418" t="s">
        <v>8149</v>
      </c>
      <c r="J4418" t="s">
        <v>8150</v>
      </c>
      <c r="K4418">
        <v>762</v>
      </c>
      <c r="L4418">
        <v>762</v>
      </c>
      <c r="M4418" s="1" t="s">
        <v>118</v>
      </c>
      <c r="N4418" s="1" t="s">
        <v>119</v>
      </c>
      <c r="O4418" s="2">
        <v>0</v>
      </c>
      <c r="P4418" s="2">
        <v>0</v>
      </c>
      <c r="Q4418" s="39">
        <v>46.07</v>
      </c>
      <c r="R4418" s="2">
        <v>5.9891000000000005</v>
      </c>
      <c r="S4418" s="2">
        <v>0</v>
      </c>
      <c r="T4418" s="2">
        <v>0</v>
      </c>
      <c r="U4418" s="39">
        <v>52.059100000000001</v>
      </c>
      <c r="V4418" s="2" t="s">
        <v>8499</v>
      </c>
      <c r="W4418" s="2" t="s">
        <v>1</v>
      </c>
      <c r="X4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8"/>
      <c r="Z4418"/>
      <c r="AA4418"/>
    </row>
    <row r="4419" spans="5:27" hidden="1">
      <c r="E4419" t="s">
        <v>8374</v>
      </c>
      <c r="F4419" t="s">
        <v>8456</v>
      </c>
      <c r="G4419" t="s">
        <v>1</v>
      </c>
      <c r="H4419" t="s">
        <v>0</v>
      </c>
      <c r="I4419" t="s">
        <v>8149</v>
      </c>
      <c r="J4419" t="s">
        <v>8150</v>
      </c>
      <c r="K4419">
        <v>763</v>
      </c>
      <c r="L4419">
        <v>763</v>
      </c>
      <c r="M4419" s="1" t="s">
        <v>1281</v>
      </c>
      <c r="N4419" s="1" t="s">
        <v>1282</v>
      </c>
      <c r="O4419" s="2">
        <v>0</v>
      </c>
      <c r="P4419" s="2">
        <v>0</v>
      </c>
      <c r="Q4419" s="39">
        <v>267.07</v>
      </c>
      <c r="R4419" s="2">
        <v>34.719099999999997</v>
      </c>
      <c r="S4419" s="2">
        <v>0</v>
      </c>
      <c r="T4419" s="2">
        <v>0</v>
      </c>
      <c r="U4419" s="39">
        <v>301.78909999999996</v>
      </c>
      <c r="V4419" s="2" t="s">
        <v>8499</v>
      </c>
      <c r="W4419" s="2" t="s">
        <v>1</v>
      </c>
      <c r="X4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19"/>
      <c r="Z4419"/>
      <c r="AA4419"/>
    </row>
    <row r="4420" spans="5:27" hidden="1">
      <c r="E4420" t="s">
        <v>8374</v>
      </c>
      <c r="F4420" t="s">
        <v>8456</v>
      </c>
      <c r="G4420" t="s">
        <v>1</v>
      </c>
      <c r="H4420" t="s">
        <v>0</v>
      </c>
      <c r="I4420" t="s">
        <v>8149</v>
      </c>
      <c r="J4420" t="s">
        <v>8150</v>
      </c>
      <c r="K4420">
        <v>764</v>
      </c>
      <c r="L4420">
        <v>764</v>
      </c>
      <c r="M4420" s="1" t="s">
        <v>1450</v>
      </c>
      <c r="N4420" s="1" t="s">
        <v>1451</v>
      </c>
      <c r="O4420" s="2">
        <v>0</v>
      </c>
      <c r="P4420" s="2">
        <v>0</v>
      </c>
      <c r="Q4420" s="39">
        <v>797.16</v>
      </c>
      <c r="R4420" s="2">
        <v>103.63079999999999</v>
      </c>
      <c r="S4420" s="2">
        <v>0</v>
      </c>
      <c r="T4420" s="2">
        <v>0</v>
      </c>
      <c r="U4420" s="39">
        <v>900.79079999999999</v>
      </c>
      <c r="V4420" s="2" t="s">
        <v>8499</v>
      </c>
      <c r="W4420" s="2" t="s">
        <v>1</v>
      </c>
      <c r="X4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0"/>
      <c r="Z4420"/>
      <c r="AA4420"/>
    </row>
    <row r="4421" spans="5:27" hidden="1">
      <c r="E4421" t="s">
        <v>8374</v>
      </c>
      <c r="F4421" t="s">
        <v>8456</v>
      </c>
      <c r="G4421" t="s">
        <v>1</v>
      </c>
      <c r="H4421" t="s">
        <v>0</v>
      </c>
      <c r="I4421" t="s">
        <v>8149</v>
      </c>
      <c r="J4421" t="s">
        <v>8150</v>
      </c>
      <c r="K4421">
        <v>765</v>
      </c>
      <c r="L4421">
        <v>765</v>
      </c>
      <c r="M4421" s="1" t="s">
        <v>830</v>
      </c>
      <c r="N4421" s="1" t="s">
        <v>831</v>
      </c>
      <c r="O4421" s="2">
        <v>0</v>
      </c>
      <c r="P4421" s="2">
        <v>0</v>
      </c>
      <c r="Q4421" s="39">
        <v>249.93</v>
      </c>
      <c r="R4421" s="2">
        <v>32.490900000000003</v>
      </c>
      <c r="S4421" s="2">
        <v>0</v>
      </c>
      <c r="T4421" s="2">
        <v>0</v>
      </c>
      <c r="U4421" s="39">
        <v>282.42090000000002</v>
      </c>
      <c r="V4421" s="2" t="s">
        <v>8499</v>
      </c>
      <c r="W4421" s="2" t="s">
        <v>1</v>
      </c>
      <c r="X4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1"/>
      <c r="Z4421"/>
      <c r="AA4421"/>
    </row>
    <row r="4422" spans="5:27" hidden="1">
      <c r="E4422" t="s">
        <v>8374</v>
      </c>
      <c r="F4422" t="s">
        <v>8456</v>
      </c>
      <c r="G4422" t="s">
        <v>1</v>
      </c>
      <c r="H4422" t="s">
        <v>0</v>
      </c>
      <c r="I4422" t="s">
        <v>8149</v>
      </c>
      <c r="J4422" t="s">
        <v>8150</v>
      </c>
      <c r="K4422">
        <v>766</v>
      </c>
      <c r="L4422">
        <v>766</v>
      </c>
      <c r="M4422" s="1" t="s">
        <v>233</v>
      </c>
      <c r="N4422" s="1" t="s">
        <v>234</v>
      </c>
      <c r="O4422" s="2">
        <v>0</v>
      </c>
      <c r="P4422" s="2">
        <v>0</v>
      </c>
      <c r="Q4422" s="39">
        <v>308.88</v>
      </c>
      <c r="R4422" s="2">
        <v>40.154400000000003</v>
      </c>
      <c r="S4422" s="2">
        <v>0</v>
      </c>
      <c r="T4422" s="2">
        <v>0</v>
      </c>
      <c r="U4422" s="39">
        <v>349.03440000000001</v>
      </c>
      <c r="V4422" s="2" t="s">
        <v>8499</v>
      </c>
      <c r="W4422" s="2" t="s">
        <v>1</v>
      </c>
      <c r="X4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2"/>
      <c r="Z4422"/>
      <c r="AA4422"/>
    </row>
    <row r="4423" spans="5:27" hidden="1">
      <c r="E4423" t="s">
        <v>8374</v>
      </c>
      <c r="F4423" t="s">
        <v>8450</v>
      </c>
      <c r="G4423" t="s">
        <v>1</v>
      </c>
      <c r="H4423" t="s">
        <v>0</v>
      </c>
      <c r="I4423" t="s">
        <v>8149</v>
      </c>
      <c r="J4423" t="s">
        <v>8150</v>
      </c>
      <c r="K4423">
        <v>767</v>
      </c>
      <c r="L4423">
        <v>767</v>
      </c>
      <c r="M4423" s="1" t="s">
        <v>118</v>
      </c>
      <c r="N4423" s="1" t="s">
        <v>119</v>
      </c>
      <c r="O4423" s="2">
        <v>0</v>
      </c>
      <c r="P4423" s="2">
        <v>0</v>
      </c>
      <c r="Q4423" s="39">
        <v>5750.65</v>
      </c>
      <c r="R4423" s="2">
        <v>747.58449999999993</v>
      </c>
      <c r="S4423" s="2">
        <v>0</v>
      </c>
      <c r="T4423" s="2">
        <v>0</v>
      </c>
      <c r="U4423" s="39">
        <v>6498.2344999999996</v>
      </c>
      <c r="V4423" s="2" t="s">
        <v>8499</v>
      </c>
      <c r="W4423" s="2" t="s">
        <v>1</v>
      </c>
      <c r="X4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3"/>
      <c r="Z4423"/>
      <c r="AA4423"/>
    </row>
    <row r="4424" spans="5:27" hidden="1">
      <c r="E4424" t="s">
        <v>8374</v>
      </c>
      <c r="F4424" t="s">
        <v>8450</v>
      </c>
      <c r="G4424" t="s">
        <v>1</v>
      </c>
      <c r="H4424" t="s">
        <v>0</v>
      </c>
      <c r="I4424" t="s">
        <v>8149</v>
      </c>
      <c r="J4424" t="s">
        <v>8150</v>
      </c>
      <c r="K4424">
        <v>768</v>
      </c>
      <c r="L4424">
        <v>768</v>
      </c>
      <c r="M4424" s="1" t="s">
        <v>443</v>
      </c>
      <c r="N4424" s="1" t="s">
        <v>444</v>
      </c>
      <c r="O4424" s="2">
        <v>0</v>
      </c>
      <c r="P4424" s="2">
        <v>0</v>
      </c>
      <c r="Q4424" s="39">
        <v>820.12</v>
      </c>
      <c r="R4424" s="2">
        <v>106.6156</v>
      </c>
      <c r="S4424" s="2">
        <v>0</v>
      </c>
      <c r="T4424" s="2">
        <v>0</v>
      </c>
      <c r="U4424" s="39">
        <v>926.73559999999998</v>
      </c>
      <c r="V4424" s="2" t="s">
        <v>8499</v>
      </c>
      <c r="W4424" s="2" t="s">
        <v>1</v>
      </c>
      <c r="X4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4"/>
      <c r="Z4424"/>
      <c r="AA4424"/>
    </row>
    <row r="4425" spans="5:27" hidden="1">
      <c r="E4425" t="s">
        <v>8374</v>
      </c>
      <c r="F4425" t="s">
        <v>8450</v>
      </c>
      <c r="G4425" t="s">
        <v>1</v>
      </c>
      <c r="H4425" t="s">
        <v>0</v>
      </c>
      <c r="I4425" t="s">
        <v>8149</v>
      </c>
      <c r="J4425" t="s">
        <v>8150</v>
      </c>
      <c r="K4425">
        <v>769</v>
      </c>
      <c r="L4425">
        <v>769</v>
      </c>
      <c r="M4425" s="1" t="s">
        <v>333</v>
      </c>
      <c r="N4425" s="1" t="s">
        <v>334</v>
      </c>
      <c r="O4425" s="2">
        <v>0</v>
      </c>
      <c r="P4425" s="2">
        <v>0</v>
      </c>
      <c r="Q4425" s="39">
        <v>21.13</v>
      </c>
      <c r="R4425" s="2">
        <v>2.7469000000000001</v>
      </c>
      <c r="S4425" s="2">
        <v>0</v>
      </c>
      <c r="T4425" s="2">
        <v>0</v>
      </c>
      <c r="U4425" s="39">
        <v>23.876899999999999</v>
      </c>
      <c r="V4425" s="2" t="s">
        <v>8499</v>
      </c>
      <c r="W4425" s="2" t="s">
        <v>1</v>
      </c>
      <c r="X4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5"/>
      <c r="Z4425"/>
      <c r="AA4425"/>
    </row>
    <row r="4426" spans="5:27" hidden="1">
      <c r="E4426" t="s">
        <v>8374</v>
      </c>
      <c r="F4426" t="s">
        <v>8450</v>
      </c>
      <c r="G4426" t="s">
        <v>1</v>
      </c>
      <c r="H4426" t="s">
        <v>0</v>
      </c>
      <c r="I4426" t="s">
        <v>8149</v>
      </c>
      <c r="J4426" t="s">
        <v>8150</v>
      </c>
      <c r="K4426">
        <v>770</v>
      </c>
      <c r="L4426">
        <v>770</v>
      </c>
      <c r="M4426" s="1" t="s">
        <v>277</v>
      </c>
      <c r="N4426" s="1" t="s">
        <v>278</v>
      </c>
      <c r="O4426" s="2">
        <v>0</v>
      </c>
      <c r="P4426" s="2">
        <v>0</v>
      </c>
      <c r="Q4426" s="39">
        <v>504.42</v>
      </c>
      <c r="R4426" s="2">
        <v>65.574600000000004</v>
      </c>
      <c r="S4426" s="2">
        <v>0</v>
      </c>
      <c r="T4426" s="2">
        <v>0</v>
      </c>
      <c r="U4426" s="39">
        <v>569.99459999999999</v>
      </c>
      <c r="V4426" s="2" t="s">
        <v>8499</v>
      </c>
      <c r="W4426" s="2" t="s">
        <v>1</v>
      </c>
      <c r="X4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6"/>
      <c r="Z4426"/>
      <c r="AA4426"/>
    </row>
    <row r="4427" spans="5:27" hidden="1">
      <c r="E4427" t="s">
        <v>8374</v>
      </c>
      <c r="F4427" t="s">
        <v>8450</v>
      </c>
      <c r="G4427" t="s">
        <v>1</v>
      </c>
      <c r="H4427" t="s">
        <v>0</v>
      </c>
      <c r="I4427" t="s">
        <v>8149</v>
      </c>
      <c r="J4427" t="s">
        <v>8150</v>
      </c>
      <c r="K4427">
        <v>771</v>
      </c>
      <c r="L4427">
        <v>771</v>
      </c>
      <c r="M4427" s="1" t="s">
        <v>7848</v>
      </c>
      <c r="N4427" s="1" t="s">
        <v>7847</v>
      </c>
      <c r="O4427" s="2">
        <v>0</v>
      </c>
      <c r="P4427" s="2">
        <v>0</v>
      </c>
      <c r="Q4427" s="39">
        <v>0</v>
      </c>
      <c r="R4427" s="2">
        <v>0</v>
      </c>
      <c r="S4427" s="2">
        <v>0</v>
      </c>
      <c r="T4427" s="2">
        <v>0</v>
      </c>
      <c r="U4427" s="39">
        <v>0</v>
      </c>
      <c r="V4427" s="2" t="s">
        <v>8499</v>
      </c>
      <c r="W4427" s="2" t="s">
        <v>1</v>
      </c>
      <c r="X4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7"/>
      <c r="Z4427"/>
      <c r="AA4427"/>
    </row>
    <row r="4428" spans="5:27" hidden="1">
      <c r="E4428" t="s">
        <v>8374</v>
      </c>
      <c r="F4428" t="s">
        <v>8450</v>
      </c>
      <c r="G4428" t="s">
        <v>1</v>
      </c>
      <c r="H4428" t="s">
        <v>0</v>
      </c>
      <c r="I4428" t="s">
        <v>8149</v>
      </c>
      <c r="J4428" t="s">
        <v>8150</v>
      </c>
      <c r="K4428">
        <v>772</v>
      </c>
      <c r="L4428">
        <v>772</v>
      </c>
      <c r="M4428" s="1" t="s">
        <v>155</v>
      </c>
      <c r="N4428" s="1" t="s">
        <v>156</v>
      </c>
      <c r="O4428" s="2">
        <v>0</v>
      </c>
      <c r="P4428" s="2">
        <v>0</v>
      </c>
      <c r="Q4428" s="39">
        <v>113.18</v>
      </c>
      <c r="R4428" s="2">
        <v>14.713400000000002</v>
      </c>
      <c r="S4428" s="2">
        <v>0</v>
      </c>
      <c r="T4428" s="2">
        <v>0</v>
      </c>
      <c r="U4428" s="39">
        <v>127.89340000000001</v>
      </c>
      <c r="V4428" s="2" t="s">
        <v>8499</v>
      </c>
      <c r="W4428" s="2" t="s">
        <v>1</v>
      </c>
      <c r="X4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8"/>
      <c r="Z4428"/>
      <c r="AA4428"/>
    </row>
    <row r="4429" spans="5:27" hidden="1">
      <c r="E4429" t="s">
        <v>8374</v>
      </c>
      <c r="F4429" t="s">
        <v>8450</v>
      </c>
      <c r="G4429" t="s">
        <v>1</v>
      </c>
      <c r="H4429" t="s">
        <v>0</v>
      </c>
      <c r="I4429" t="s">
        <v>8149</v>
      </c>
      <c r="J4429" t="s">
        <v>8150</v>
      </c>
      <c r="K4429">
        <v>773</v>
      </c>
      <c r="L4429">
        <v>773</v>
      </c>
      <c r="M4429" s="1" t="s">
        <v>307</v>
      </c>
      <c r="N4429" s="1" t="s">
        <v>308</v>
      </c>
      <c r="O4429" s="2">
        <v>0</v>
      </c>
      <c r="P4429" s="2">
        <v>0</v>
      </c>
      <c r="Q4429" s="39">
        <v>127.43</v>
      </c>
      <c r="R4429" s="2">
        <v>16.565900000000003</v>
      </c>
      <c r="S4429" s="2">
        <v>0</v>
      </c>
      <c r="T4429" s="2">
        <v>0</v>
      </c>
      <c r="U4429" s="39">
        <v>143.99590000000001</v>
      </c>
      <c r="V4429" s="2" t="s">
        <v>8499</v>
      </c>
      <c r="W4429" s="2" t="s">
        <v>1</v>
      </c>
      <c r="X4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29"/>
      <c r="Z4429"/>
      <c r="AA4429"/>
    </row>
    <row r="4430" spans="5:27" hidden="1">
      <c r="E4430" t="s">
        <v>8374</v>
      </c>
      <c r="F4430" t="s">
        <v>8450</v>
      </c>
      <c r="G4430" t="s">
        <v>1</v>
      </c>
      <c r="H4430" t="s">
        <v>0</v>
      </c>
      <c r="I4430" t="s">
        <v>8149</v>
      </c>
      <c r="J4430" t="s">
        <v>8150</v>
      </c>
      <c r="K4430">
        <v>774</v>
      </c>
      <c r="L4430">
        <v>774</v>
      </c>
      <c r="M4430" s="1" t="s">
        <v>333</v>
      </c>
      <c r="N4430" s="1" t="s">
        <v>334</v>
      </c>
      <c r="O4430" s="2">
        <v>0</v>
      </c>
      <c r="P4430" s="2">
        <v>0</v>
      </c>
      <c r="Q4430" s="39">
        <v>142.72999999999999</v>
      </c>
      <c r="R4430" s="2">
        <v>18.5549</v>
      </c>
      <c r="S4430" s="2">
        <v>0</v>
      </c>
      <c r="T4430" s="2">
        <v>0</v>
      </c>
      <c r="U4430" s="39">
        <v>161.28489999999999</v>
      </c>
      <c r="V4430" s="2" t="s">
        <v>8499</v>
      </c>
      <c r="W4430" s="2" t="s">
        <v>1</v>
      </c>
      <c r="X4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0"/>
      <c r="Z4430"/>
      <c r="AA4430"/>
    </row>
    <row r="4431" spans="5:27" hidden="1">
      <c r="E4431" t="s">
        <v>8374</v>
      </c>
      <c r="F4431" t="s">
        <v>8450</v>
      </c>
      <c r="G4431" t="s">
        <v>1</v>
      </c>
      <c r="H4431" t="s">
        <v>0</v>
      </c>
      <c r="I4431" t="s">
        <v>8149</v>
      </c>
      <c r="J4431" t="s">
        <v>8150</v>
      </c>
      <c r="K4431">
        <v>775</v>
      </c>
      <c r="L4431">
        <v>775</v>
      </c>
      <c r="M4431" s="1" t="s">
        <v>118</v>
      </c>
      <c r="N4431" s="1" t="s">
        <v>119</v>
      </c>
      <c r="O4431" s="2">
        <v>0</v>
      </c>
      <c r="P4431" s="2">
        <v>0</v>
      </c>
      <c r="Q4431" s="39">
        <v>97.51</v>
      </c>
      <c r="R4431" s="2">
        <v>12.676300000000001</v>
      </c>
      <c r="S4431" s="2">
        <v>0</v>
      </c>
      <c r="T4431" s="2">
        <v>0</v>
      </c>
      <c r="U4431" s="39">
        <v>110.1863</v>
      </c>
      <c r="V4431" s="2" t="s">
        <v>8499</v>
      </c>
      <c r="W4431" s="2" t="s">
        <v>1</v>
      </c>
      <c r="X4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1"/>
      <c r="Z4431"/>
      <c r="AA4431"/>
    </row>
    <row r="4432" spans="5:27" hidden="1">
      <c r="E4432" t="s">
        <v>8374</v>
      </c>
      <c r="F4432" t="s">
        <v>8450</v>
      </c>
      <c r="G4432" t="s">
        <v>1</v>
      </c>
      <c r="H4432" t="s">
        <v>0</v>
      </c>
      <c r="I4432" t="s">
        <v>8149</v>
      </c>
      <c r="J4432" t="s">
        <v>8150</v>
      </c>
      <c r="K4432">
        <v>776</v>
      </c>
      <c r="L4432">
        <v>776</v>
      </c>
      <c r="M4432" s="1" t="s">
        <v>140</v>
      </c>
      <c r="N4432" s="1" t="s">
        <v>141</v>
      </c>
      <c r="O4432" s="2">
        <v>0</v>
      </c>
      <c r="P4432" s="2">
        <v>0</v>
      </c>
      <c r="Q4432" s="39">
        <v>95.04</v>
      </c>
      <c r="R4432" s="2">
        <v>12.355200000000002</v>
      </c>
      <c r="S4432" s="2">
        <v>0</v>
      </c>
      <c r="T4432" s="2">
        <v>0</v>
      </c>
      <c r="U4432" s="39">
        <v>107.3952</v>
      </c>
      <c r="V4432" s="2" t="s">
        <v>8499</v>
      </c>
      <c r="W4432" s="2" t="s">
        <v>1</v>
      </c>
      <c r="X4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2"/>
      <c r="Z4432"/>
      <c r="AA4432"/>
    </row>
    <row r="4433" spans="5:27" hidden="1">
      <c r="E4433" t="s">
        <v>8374</v>
      </c>
      <c r="F4433" t="s">
        <v>8450</v>
      </c>
      <c r="G4433" t="s">
        <v>1</v>
      </c>
      <c r="H4433" t="s">
        <v>0</v>
      </c>
      <c r="I4433" t="s">
        <v>8149</v>
      </c>
      <c r="J4433" t="s">
        <v>8150</v>
      </c>
      <c r="K4433">
        <v>777</v>
      </c>
      <c r="L4433">
        <v>777</v>
      </c>
      <c r="M4433" s="1" t="s">
        <v>118</v>
      </c>
      <c r="N4433" s="1" t="s">
        <v>119</v>
      </c>
      <c r="O4433" s="2">
        <v>0</v>
      </c>
      <c r="P4433" s="2">
        <v>0</v>
      </c>
      <c r="Q4433" s="39">
        <v>1094.69</v>
      </c>
      <c r="R4433" s="2">
        <v>142.30970000000002</v>
      </c>
      <c r="S4433" s="2">
        <v>0</v>
      </c>
      <c r="T4433" s="2">
        <v>0</v>
      </c>
      <c r="U4433" s="39">
        <v>1236.9997000000001</v>
      </c>
      <c r="V4433" s="2" t="s">
        <v>8499</v>
      </c>
      <c r="W4433" s="2" t="s">
        <v>1</v>
      </c>
      <c r="X4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3"/>
      <c r="Z4433"/>
      <c r="AA4433"/>
    </row>
    <row r="4434" spans="5:27" hidden="1">
      <c r="E4434" t="s">
        <v>8374</v>
      </c>
      <c r="F4434" t="s">
        <v>8450</v>
      </c>
      <c r="G4434" t="s">
        <v>1</v>
      </c>
      <c r="H4434" t="s">
        <v>0</v>
      </c>
      <c r="I4434" t="s">
        <v>8149</v>
      </c>
      <c r="J4434" t="s">
        <v>8150</v>
      </c>
      <c r="K4434">
        <v>778</v>
      </c>
      <c r="L4434">
        <v>778</v>
      </c>
      <c r="M4434" s="1" t="s">
        <v>469</v>
      </c>
      <c r="N4434" s="1" t="s">
        <v>470</v>
      </c>
      <c r="O4434" s="2">
        <v>0</v>
      </c>
      <c r="P4434" s="2">
        <v>0</v>
      </c>
      <c r="Q4434" s="39">
        <v>35.4</v>
      </c>
      <c r="R4434" s="2">
        <v>4.6020000000000003</v>
      </c>
      <c r="S4434" s="2">
        <v>0</v>
      </c>
      <c r="T4434" s="2">
        <v>0</v>
      </c>
      <c r="U4434" s="39">
        <v>40.001999999999995</v>
      </c>
      <c r="V4434" s="2" t="s">
        <v>8499</v>
      </c>
      <c r="W4434" s="2" t="s">
        <v>1</v>
      </c>
      <c r="X4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4"/>
      <c r="Z4434"/>
      <c r="AA4434"/>
    </row>
    <row r="4435" spans="5:27" hidden="1">
      <c r="E4435" t="s">
        <v>8374</v>
      </c>
      <c r="F4435" t="s">
        <v>8450</v>
      </c>
      <c r="G4435" t="s">
        <v>1</v>
      </c>
      <c r="H4435" t="s">
        <v>0</v>
      </c>
      <c r="I4435" t="s">
        <v>8149</v>
      </c>
      <c r="J4435" t="s">
        <v>8150</v>
      </c>
      <c r="K4435">
        <v>779</v>
      </c>
      <c r="L4435">
        <v>779</v>
      </c>
      <c r="M4435" s="1" t="s">
        <v>497</v>
      </c>
      <c r="N4435" s="1" t="s">
        <v>498</v>
      </c>
      <c r="O4435" s="2">
        <v>0</v>
      </c>
      <c r="P4435" s="2">
        <v>0</v>
      </c>
      <c r="Q4435" s="39">
        <v>440.58</v>
      </c>
      <c r="R4435" s="2">
        <v>57.275399999999998</v>
      </c>
      <c r="S4435" s="2">
        <v>0</v>
      </c>
      <c r="T4435" s="2">
        <v>0</v>
      </c>
      <c r="U4435" s="39">
        <v>497.85539999999997</v>
      </c>
      <c r="V4435" s="2" t="s">
        <v>8499</v>
      </c>
      <c r="W4435" s="2" t="s">
        <v>1</v>
      </c>
      <c r="X4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5"/>
      <c r="Z4435"/>
      <c r="AA4435"/>
    </row>
    <row r="4436" spans="5:27" hidden="1">
      <c r="E4436" t="s">
        <v>8374</v>
      </c>
      <c r="F4436" t="s">
        <v>8450</v>
      </c>
      <c r="G4436" t="s">
        <v>1</v>
      </c>
      <c r="H4436" t="s">
        <v>0</v>
      </c>
      <c r="I4436" t="s">
        <v>8149</v>
      </c>
      <c r="J4436" t="s">
        <v>8150</v>
      </c>
      <c r="K4436">
        <v>780</v>
      </c>
      <c r="L4436">
        <v>780</v>
      </c>
      <c r="M4436" s="1"/>
      <c r="N4436" s="1" t="s">
        <v>849</v>
      </c>
      <c r="O4436" s="2">
        <v>0</v>
      </c>
      <c r="P4436" s="2">
        <v>0</v>
      </c>
      <c r="Q4436" s="39">
        <v>21.02</v>
      </c>
      <c r="R4436" s="2">
        <v>2.7326000000000001</v>
      </c>
      <c r="S4436" s="2">
        <v>0</v>
      </c>
      <c r="T4436" s="2">
        <v>0</v>
      </c>
      <c r="U4436" s="39">
        <v>23.752600000000001</v>
      </c>
      <c r="V4436" s="2" t="s">
        <v>8455</v>
      </c>
      <c r="W4436" s="2" t="s">
        <v>1</v>
      </c>
      <c r="X4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6"/>
      <c r="Z4436"/>
      <c r="AA4436"/>
    </row>
    <row r="4437" spans="5:27" hidden="1">
      <c r="E4437" t="s">
        <v>8374</v>
      </c>
      <c r="F4437" t="s">
        <v>8450</v>
      </c>
      <c r="G4437" t="s">
        <v>1</v>
      </c>
      <c r="H4437" t="s">
        <v>0</v>
      </c>
      <c r="I4437" t="s">
        <v>8149</v>
      </c>
      <c r="J4437" t="s">
        <v>8150</v>
      </c>
      <c r="K4437">
        <v>781</v>
      </c>
      <c r="L4437">
        <v>781</v>
      </c>
      <c r="M4437" s="1" t="s">
        <v>108</v>
      </c>
      <c r="N4437" s="1" t="s">
        <v>109</v>
      </c>
      <c r="O4437" s="2">
        <v>0</v>
      </c>
      <c r="P4437" s="2">
        <v>0</v>
      </c>
      <c r="Q4437" s="39">
        <v>218.21</v>
      </c>
      <c r="R4437" s="2">
        <v>28.367300000000004</v>
      </c>
      <c r="S4437" s="2">
        <v>0</v>
      </c>
      <c r="T4437" s="2">
        <v>0</v>
      </c>
      <c r="U4437" s="39">
        <v>246.57730000000001</v>
      </c>
      <c r="V4437" s="2" t="s">
        <v>8499</v>
      </c>
      <c r="W4437" s="2" t="s">
        <v>1</v>
      </c>
      <c r="X4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7"/>
      <c r="Z4437"/>
      <c r="AA4437"/>
    </row>
    <row r="4438" spans="5:27" hidden="1">
      <c r="E4438" t="s">
        <v>8374</v>
      </c>
      <c r="F4438" t="s">
        <v>8450</v>
      </c>
      <c r="G4438" t="s">
        <v>1</v>
      </c>
      <c r="H4438" t="s">
        <v>0</v>
      </c>
      <c r="I4438" t="s">
        <v>8149</v>
      </c>
      <c r="J4438" t="s">
        <v>8150</v>
      </c>
      <c r="K4438">
        <v>782</v>
      </c>
      <c r="L4438">
        <v>782</v>
      </c>
      <c r="M4438" s="1" t="s">
        <v>317</v>
      </c>
      <c r="N4438" s="1" t="s">
        <v>318</v>
      </c>
      <c r="O4438" s="2">
        <v>0</v>
      </c>
      <c r="P4438" s="2">
        <v>0</v>
      </c>
      <c r="Q4438" s="39">
        <v>40.78</v>
      </c>
      <c r="R4438" s="2">
        <v>5.3014000000000001</v>
      </c>
      <c r="S4438" s="2">
        <v>0</v>
      </c>
      <c r="T4438" s="2">
        <v>0</v>
      </c>
      <c r="U4438" s="39">
        <v>46.081400000000002</v>
      </c>
      <c r="V4438" s="2" t="s">
        <v>8499</v>
      </c>
      <c r="W4438" s="2" t="s">
        <v>1</v>
      </c>
      <c r="X4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8"/>
      <c r="Z4438"/>
      <c r="AA4438"/>
    </row>
    <row r="4439" spans="5:27" hidden="1">
      <c r="E4439" t="s">
        <v>8374</v>
      </c>
      <c r="F4439" t="s">
        <v>8450</v>
      </c>
      <c r="G4439" t="s">
        <v>1</v>
      </c>
      <c r="H4439" t="s">
        <v>0</v>
      </c>
      <c r="I4439" t="s">
        <v>8149</v>
      </c>
      <c r="J4439" t="s">
        <v>8150</v>
      </c>
      <c r="K4439">
        <v>783</v>
      </c>
      <c r="L4439">
        <v>783</v>
      </c>
      <c r="M4439" s="1" t="s">
        <v>8453</v>
      </c>
      <c r="N4439" s="1" t="s">
        <v>8454</v>
      </c>
      <c r="O4439" s="2">
        <v>0</v>
      </c>
      <c r="P4439" s="2">
        <v>0</v>
      </c>
      <c r="Q4439" s="39">
        <v>6.45</v>
      </c>
      <c r="R4439" s="2">
        <v>0.83850000000000002</v>
      </c>
      <c r="S4439" s="2">
        <v>0</v>
      </c>
      <c r="T4439" s="2">
        <v>0</v>
      </c>
      <c r="U4439" s="39">
        <v>7.2885</v>
      </c>
      <c r="V4439" s="2" t="s">
        <v>8499</v>
      </c>
      <c r="W4439" s="2" t="s">
        <v>1</v>
      </c>
      <c r="X4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39"/>
      <c r="Z4439"/>
      <c r="AA4439"/>
    </row>
    <row r="4440" spans="5:27" hidden="1">
      <c r="E4440" t="s">
        <v>8374</v>
      </c>
      <c r="F4440" t="s">
        <v>8450</v>
      </c>
      <c r="G4440" t="s">
        <v>1</v>
      </c>
      <c r="H4440" t="s">
        <v>0</v>
      </c>
      <c r="I4440" t="s">
        <v>8149</v>
      </c>
      <c r="J4440" t="s">
        <v>8150</v>
      </c>
      <c r="K4440">
        <v>784</v>
      </c>
      <c r="L4440">
        <v>784</v>
      </c>
      <c r="M4440" s="1" t="s">
        <v>8016</v>
      </c>
      <c r="N4440" s="1" t="s">
        <v>8017</v>
      </c>
      <c r="O4440" s="2">
        <v>0</v>
      </c>
      <c r="P4440" s="2">
        <v>0</v>
      </c>
      <c r="Q4440" s="39">
        <v>491.35</v>
      </c>
      <c r="R4440" s="2">
        <v>63.875500000000002</v>
      </c>
      <c r="S4440" s="2">
        <v>0</v>
      </c>
      <c r="T4440" s="2">
        <v>0</v>
      </c>
      <c r="U4440" s="39">
        <v>555.22550000000001</v>
      </c>
      <c r="V4440" s="2" t="s">
        <v>8499</v>
      </c>
      <c r="W4440" s="2" t="s">
        <v>1</v>
      </c>
      <c r="X4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0"/>
      <c r="Z4440"/>
      <c r="AA4440"/>
    </row>
    <row r="4441" spans="5:27" hidden="1">
      <c r="E4441" t="s">
        <v>8374</v>
      </c>
      <c r="F4441" t="s">
        <v>8450</v>
      </c>
      <c r="G4441" t="s">
        <v>1</v>
      </c>
      <c r="H4441" t="s">
        <v>0</v>
      </c>
      <c r="I4441" t="s">
        <v>8149</v>
      </c>
      <c r="J4441" t="s">
        <v>8150</v>
      </c>
      <c r="K4441">
        <v>785</v>
      </c>
      <c r="L4441">
        <v>785</v>
      </c>
      <c r="M4441" s="1" t="s">
        <v>8016</v>
      </c>
      <c r="N4441" s="1" t="s">
        <v>8017</v>
      </c>
      <c r="O4441" s="2">
        <v>0</v>
      </c>
      <c r="P4441" s="2">
        <v>0</v>
      </c>
      <c r="Q4441" s="39">
        <v>122.34</v>
      </c>
      <c r="R4441" s="2">
        <v>15.904200000000001</v>
      </c>
      <c r="S4441" s="2">
        <v>0</v>
      </c>
      <c r="T4441" s="2">
        <v>0</v>
      </c>
      <c r="U4441" s="39">
        <v>138.24420000000001</v>
      </c>
      <c r="V4441" s="2" t="s">
        <v>8499</v>
      </c>
      <c r="W4441" s="2" t="s">
        <v>1</v>
      </c>
      <c r="X4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1"/>
      <c r="Z4441"/>
      <c r="AA4441"/>
    </row>
    <row r="4442" spans="5:27" hidden="1">
      <c r="E4442" t="s">
        <v>8374</v>
      </c>
      <c r="F4442" t="s">
        <v>8450</v>
      </c>
      <c r="G4442" t="s">
        <v>1</v>
      </c>
      <c r="H4442" t="s">
        <v>0</v>
      </c>
      <c r="I4442" t="s">
        <v>8149</v>
      </c>
      <c r="J4442" t="s">
        <v>8150</v>
      </c>
      <c r="K4442">
        <v>786</v>
      </c>
      <c r="L4442">
        <v>786</v>
      </c>
      <c r="M4442" s="1" t="s">
        <v>118</v>
      </c>
      <c r="N4442" s="1" t="s">
        <v>119</v>
      </c>
      <c r="O4442" s="2">
        <v>0</v>
      </c>
      <c r="P4442" s="2">
        <v>0</v>
      </c>
      <c r="Q4442" s="39">
        <v>112.55</v>
      </c>
      <c r="R4442" s="2">
        <v>14.631500000000001</v>
      </c>
      <c r="S4442" s="2">
        <v>0</v>
      </c>
      <c r="T4442" s="2">
        <v>0</v>
      </c>
      <c r="U4442" s="39">
        <v>127.1815</v>
      </c>
      <c r="V4442" s="2" t="s">
        <v>8499</v>
      </c>
      <c r="W4442" s="2" t="s">
        <v>1</v>
      </c>
      <c r="X4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2"/>
      <c r="Z4442"/>
      <c r="AA4442"/>
    </row>
    <row r="4443" spans="5:27" hidden="1">
      <c r="E4443" t="s">
        <v>8374</v>
      </c>
      <c r="F4443" t="s">
        <v>8450</v>
      </c>
      <c r="G4443" t="s">
        <v>1</v>
      </c>
      <c r="H4443" t="s">
        <v>0</v>
      </c>
      <c r="I4443" t="s">
        <v>8149</v>
      </c>
      <c r="J4443" t="s">
        <v>8150</v>
      </c>
      <c r="K4443">
        <v>787</v>
      </c>
      <c r="L4443">
        <v>787</v>
      </c>
      <c r="M4443" s="1"/>
      <c r="N4443" s="1" t="s">
        <v>714</v>
      </c>
      <c r="O4443" s="2">
        <v>0</v>
      </c>
      <c r="P4443" s="2">
        <v>0</v>
      </c>
      <c r="Q4443" s="39">
        <v>159.80000000000001</v>
      </c>
      <c r="R4443" s="2">
        <v>20.774000000000001</v>
      </c>
      <c r="S4443" s="2">
        <v>0</v>
      </c>
      <c r="T4443" s="2">
        <v>0</v>
      </c>
      <c r="U4443" s="39">
        <v>180.57400000000001</v>
      </c>
      <c r="V4443" s="2" t="s">
        <v>8400</v>
      </c>
      <c r="W4443" s="2" t="s">
        <v>1</v>
      </c>
      <c r="X4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3"/>
      <c r="Z4443"/>
      <c r="AA4443"/>
    </row>
    <row r="4444" spans="5:27" hidden="1">
      <c r="E4444" t="s">
        <v>8374</v>
      </c>
      <c r="F4444" t="s">
        <v>8450</v>
      </c>
      <c r="G4444" t="s">
        <v>1</v>
      </c>
      <c r="H4444" t="s">
        <v>0</v>
      </c>
      <c r="I4444" t="s">
        <v>8149</v>
      </c>
      <c r="J4444" t="s">
        <v>8150</v>
      </c>
      <c r="K4444">
        <v>788</v>
      </c>
      <c r="L4444">
        <v>788</v>
      </c>
      <c r="M4444" s="1" t="s">
        <v>431</v>
      </c>
      <c r="N4444" s="1" t="s">
        <v>432</v>
      </c>
      <c r="O4444" s="2">
        <v>0</v>
      </c>
      <c r="P4444" s="2">
        <v>0</v>
      </c>
      <c r="Q4444" s="39">
        <v>85.05</v>
      </c>
      <c r="R4444" s="2">
        <v>11.0565</v>
      </c>
      <c r="S4444" s="2">
        <v>0</v>
      </c>
      <c r="T4444" s="2">
        <v>0</v>
      </c>
      <c r="U4444" s="39">
        <v>96.106499999999997</v>
      </c>
      <c r="V4444" s="2" t="s">
        <v>8499</v>
      </c>
      <c r="W4444" s="2" t="s">
        <v>1</v>
      </c>
      <c r="X4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4"/>
      <c r="Z4444"/>
      <c r="AA4444"/>
    </row>
    <row r="4445" spans="5:27" hidden="1">
      <c r="E4445" t="s">
        <v>8374</v>
      </c>
      <c r="F4445" t="s">
        <v>8450</v>
      </c>
      <c r="G4445" t="s">
        <v>1</v>
      </c>
      <c r="H4445" t="s">
        <v>0</v>
      </c>
      <c r="I4445" t="s">
        <v>8149</v>
      </c>
      <c r="J4445" t="s">
        <v>8150</v>
      </c>
      <c r="K4445">
        <v>789</v>
      </c>
      <c r="L4445">
        <v>789</v>
      </c>
      <c r="M4445" s="1"/>
      <c r="N4445" s="1" t="s">
        <v>464</v>
      </c>
      <c r="O4445" s="2">
        <v>0</v>
      </c>
      <c r="P4445" s="2">
        <v>0</v>
      </c>
      <c r="Q4445" s="39">
        <v>369.02</v>
      </c>
      <c r="R4445" s="2">
        <v>47.9726</v>
      </c>
      <c r="S4445" s="2">
        <v>0</v>
      </c>
      <c r="T4445" s="2">
        <v>0</v>
      </c>
      <c r="U4445" s="39">
        <v>416.99259999999998</v>
      </c>
      <c r="V4445" s="2" t="s">
        <v>8408</v>
      </c>
      <c r="W4445" s="2" t="s">
        <v>1</v>
      </c>
      <c r="X4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5"/>
      <c r="Z4445"/>
      <c r="AA4445"/>
    </row>
    <row r="4446" spans="5:27" hidden="1">
      <c r="E4446" t="s">
        <v>8374</v>
      </c>
      <c r="F4446" t="s">
        <v>8450</v>
      </c>
      <c r="G4446" t="s">
        <v>1</v>
      </c>
      <c r="H4446" t="s">
        <v>0</v>
      </c>
      <c r="I4446" t="s">
        <v>8149</v>
      </c>
      <c r="J4446" t="s">
        <v>8150</v>
      </c>
      <c r="K4446">
        <v>790</v>
      </c>
      <c r="L4446">
        <v>790</v>
      </c>
      <c r="M4446" s="1" t="s">
        <v>383</v>
      </c>
      <c r="N4446" s="1" t="s">
        <v>384</v>
      </c>
      <c r="O4446" s="2">
        <v>0</v>
      </c>
      <c r="P4446" s="2">
        <v>0</v>
      </c>
      <c r="Q4446" s="39">
        <v>22.39</v>
      </c>
      <c r="R4446" s="2">
        <v>2.9107000000000003</v>
      </c>
      <c r="S4446" s="2">
        <v>0</v>
      </c>
      <c r="T4446" s="2">
        <v>0</v>
      </c>
      <c r="U4446" s="39">
        <v>25.300699999999999</v>
      </c>
      <c r="V4446" s="2" t="s">
        <v>8499</v>
      </c>
      <c r="W4446" s="2" t="s">
        <v>1</v>
      </c>
      <c r="X4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6"/>
      <c r="Z4446"/>
      <c r="AA4446"/>
    </row>
    <row r="4447" spans="5:27" hidden="1">
      <c r="E4447" t="s">
        <v>8374</v>
      </c>
      <c r="F4447" t="s">
        <v>8450</v>
      </c>
      <c r="G4447" t="s">
        <v>1</v>
      </c>
      <c r="H4447" t="s">
        <v>0</v>
      </c>
      <c r="I4447" t="s">
        <v>8149</v>
      </c>
      <c r="J4447" t="s">
        <v>8150</v>
      </c>
      <c r="K4447">
        <v>791</v>
      </c>
      <c r="L4447">
        <v>791</v>
      </c>
      <c r="M4447" s="1"/>
      <c r="N4447" s="1" t="s">
        <v>428</v>
      </c>
      <c r="O4447" s="2">
        <v>0</v>
      </c>
      <c r="P4447" s="2">
        <v>0</v>
      </c>
      <c r="Q4447" s="39">
        <v>164.84</v>
      </c>
      <c r="R4447" s="2">
        <v>21.429200000000002</v>
      </c>
      <c r="S4447" s="2">
        <v>0</v>
      </c>
      <c r="T4447" s="2">
        <v>0</v>
      </c>
      <c r="U4447" s="39">
        <v>186.26920000000001</v>
      </c>
      <c r="V4447" s="2" t="s">
        <v>8382</v>
      </c>
      <c r="W4447" s="2" t="s">
        <v>1</v>
      </c>
      <c r="X4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7"/>
      <c r="Z4447"/>
      <c r="AA4447"/>
    </row>
    <row r="4448" spans="5:27" hidden="1">
      <c r="E4448" t="s">
        <v>8374</v>
      </c>
      <c r="F4448" t="s">
        <v>8450</v>
      </c>
      <c r="G4448" t="s">
        <v>1</v>
      </c>
      <c r="H4448" t="s">
        <v>0</v>
      </c>
      <c r="I4448" t="s">
        <v>8149</v>
      </c>
      <c r="J4448" t="s">
        <v>8150</v>
      </c>
      <c r="K4448">
        <v>792</v>
      </c>
      <c r="L4448">
        <v>792</v>
      </c>
      <c r="M4448" s="1" t="s">
        <v>359</v>
      </c>
      <c r="N4448" s="1" t="s">
        <v>360</v>
      </c>
      <c r="O4448" s="2">
        <v>0</v>
      </c>
      <c r="P4448" s="2">
        <v>0</v>
      </c>
      <c r="Q4448" s="39">
        <v>124.34</v>
      </c>
      <c r="R4448" s="2">
        <v>16.164200000000001</v>
      </c>
      <c r="S4448" s="2">
        <v>0</v>
      </c>
      <c r="T4448" s="2">
        <v>0</v>
      </c>
      <c r="U4448" s="39">
        <v>140.5042</v>
      </c>
      <c r="V4448" s="2" t="s">
        <v>8499</v>
      </c>
      <c r="W4448" s="2" t="s">
        <v>1</v>
      </c>
      <c r="X4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8"/>
      <c r="Z4448"/>
      <c r="AA4448"/>
    </row>
    <row r="4449" spans="5:27" hidden="1">
      <c r="E4449" t="s">
        <v>8374</v>
      </c>
      <c r="F4449" t="s">
        <v>8450</v>
      </c>
      <c r="G4449" t="s">
        <v>1</v>
      </c>
      <c r="H4449" t="s">
        <v>0</v>
      </c>
      <c r="I4449" t="s">
        <v>8149</v>
      </c>
      <c r="J4449" t="s">
        <v>8150</v>
      </c>
      <c r="K4449">
        <v>793</v>
      </c>
      <c r="L4449">
        <v>793</v>
      </c>
      <c r="M4449" s="1"/>
      <c r="N4449" s="1" t="s">
        <v>1393</v>
      </c>
      <c r="O4449" s="2">
        <v>0</v>
      </c>
      <c r="P4449" s="2">
        <v>0</v>
      </c>
      <c r="Q4449" s="39">
        <v>311.56</v>
      </c>
      <c r="R4449" s="2">
        <v>40.502800000000001</v>
      </c>
      <c r="S4449" s="2">
        <v>0</v>
      </c>
      <c r="T4449" s="2">
        <v>0</v>
      </c>
      <c r="U4449" s="39">
        <v>352.06279999999998</v>
      </c>
      <c r="V4449" s="2" t="s">
        <v>8399</v>
      </c>
      <c r="W4449" s="2" t="s">
        <v>1</v>
      </c>
      <c r="X4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49"/>
      <c r="Z4449"/>
      <c r="AA4449"/>
    </row>
    <row r="4450" spans="5:27" hidden="1">
      <c r="E4450" t="s">
        <v>8374</v>
      </c>
      <c r="F4450" t="s">
        <v>8450</v>
      </c>
      <c r="G4450" t="s">
        <v>1</v>
      </c>
      <c r="H4450" t="s">
        <v>0</v>
      </c>
      <c r="I4450" t="s">
        <v>8149</v>
      </c>
      <c r="J4450" t="s">
        <v>8150</v>
      </c>
      <c r="K4450">
        <v>794</v>
      </c>
      <c r="L4450">
        <v>794</v>
      </c>
      <c r="M4450" s="1"/>
      <c r="N4450" s="1" t="s">
        <v>1335</v>
      </c>
      <c r="O4450" s="2">
        <v>0</v>
      </c>
      <c r="P4450" s="2">
        <v>0</v>
      </c>
      <c r="Q4450" s="39">
        <v>135.69999999999999</v>
      </c>
      <c r="R4450" s="2">
        <v>17.640999999999998</v>
      </c>
      <c r="S4450" s="2">
        <v>0</v>
      </c>
      <c r="T4450" s="2">
        <v>0</v>
      </c>
      <c r="U4450" s="39">
        <v>153.34099999999998</v>
      </c>
      <c r="V4450" s="2" t="s">
        <v>8452</v>
      </c>
      <c r="W4450" s="2" t="s">
        <v>1</v>
      </c>
      <c r="X4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0"/>
      <c r="Z4450"/>
      <c r="AA4450"/>
    </row>
    <row r="4451" spans="5:27" hidden="1">
      <c r="E4451" t="s">
        <v>8374</v>
      </c>
      <c r="F4451" t="s">
        <v>8450</v>
      </c>
      <c r="G4451" t="s">
        <v>1</v>
      </c>
      <c r="H4451" t="s">
        <v>0</v>
      </c>
      <c r="I4451" t="s">
        <v>8149</v>
      </c>
      <c r="J4451" t="s">
        <v>8150</v>
      </c>
      <c r="K4451">
        <v>795</v>
      </c>
      <c r="L4451">
        <v>795</v>
      </c>
      <c r="M4451" s="1"/>
      <c r="N4451" s="1" t="s">
        <v>979</v>
      </c>
      <c r="O4451" s="2">
        <v>0</v>
      </c>
      <c r="P4451" s="2">
        <v>0</v>
      </c>
      <c r="Q4451" s="39">
        <v>86.44</v>
      </c>
      <c r="R4451" s="2">
        <v>11.2372</v>
      </c>
      <c r="S4451" s="2">
        <v>0</v>
      </c>
      <c r="T4451" s="2">
        <v>0</v>
      </c>
      <c r="U4451" s="39">
        <v>97.677199999999999</v>
      </c>
      <c r="V4451" s="2" t="s">
        <v>8451</v>
      </c>
      <c r="W4451" s="2" t="s">
        <v>1</v>
      </c>
      <c r="X4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1"/>
      <c r="Z4451"/>
      <c r="AA4451"/>
    </row>
    <row r="4452" spans="5:27" hidden="1">
      <c r="E4452" t="s">
        <v>8374</v>
      </c>
      <c r="F4452" t="s">
        <v>8450</v>
      </c>
      <c r="G4452" t="s">
        <v>1</v>
      </c>
      <c r="H4452" t="s">
        <v>0</v>
      </c>
      <c r="I4452" t="s">
        <v>8149</v>
      </c>
      <c r="J4452" t="s">
        <v>8150</v>
      </c>
      <c r="K4452">
        <v>796</v>
      </c>
      <c r="L4452">
        <v>796</v>
      </c>
      <c r="M4452" s="1" t="s">
        <v>333</v>
      </c>
      <c r="N4452" s="1" t="s">
        <v>334</v>
      </c>
      <c r="O4452" s="2">
        <v>0</v>
      </c>
      <c r="P4452" s="2">
        <v>0</v>
      </c>
      <c r="Q4452" s="39">
        <v>122.34</v>
      </c>
      <c r="R4452" s="2">
        <v>15.904200000000001</v>
      </c>
      <c r="S4452" s="2">
        <v>0</v>
      </c>
      <c r="T4452" s="2">
        <v>0</v>
      </c>
      <c r="U4452" s="39">
        <v>138.24420000000001</v>
      </c>
      <c r="V4452" s="2" t="s">
        <v>8499</v>
      </c>
      <c r="W4452" s="2" t="s">
        <v>1</v>
      </c>
      <c r="X4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2"/>
      <c r="Z4452"/>
      <c r="AA4452"/>
    </row>
    <row r="4453" spans="5:27" hidden="1">
      <c r="E4453" t="s">
        <v>8374</v>
      </c>
      <c r="F4453" t="s">
        <v>8450</v>
      </c>
      <c r="G4453" t="s">
        <v>1</v>
      </c>
      <c r="H4453" t="s">
        <v>0</v>
      </c>
      <c r="I4453" t="s">
        <v>8149</v>
      </c>
      <c r="J4453" t="s">
        <v>8150</v>
      </c>
      <c r="K4453">
        <v>797</v>
      </c>
      <c r="L4453">
        <v>797</v>
      </c>
      <c r="M4453" s="1" t="s">
        <v>333</v>
      </c>
      <c r="N4453" s="1" t="s">
        <v>334</v>
      </c>
      <c r="O4453" s="2">
        <v>0</v>
      </c>
      <c r="P4453" s="2">
        <v>0</v>
      </c>
      <c r="Q4453" s="39">
        <v>1387.36</v>
      </c>
      <c r="R4453" s="2">
        <v>180.35679999999999</v>
      </c>
      <c r="S4453" s="2">
        <v>0</v>
      </c>
      <c r="T4453" s="2">
        <v>0</v>
      </c>
      <c r="U4453" s="39">
        <v>1567.7167999999999</v>
      </c>
      <c r="V4453" s="2" t="s">
        <v>8499</v>
      </c>
      <c r="W4453" s="2" t="s">
        <v>1</v>
      </c>
      <c r="X4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3"/>
      <c r="Z4453"/>
      <c r="AA4453"/>
    </row>
    <row r="4454" spans="5:27" hidden="1">
      <c r="E4454" t="s">
        <v>8374</v>
      </c>
      <c r="F4454" t="s">
        <v>8450</v>
      </c>
      <c r="G4454" t="s">
        <v>1</v>
      </c>
      <c r="H4454" t="s">
        <v>0</v>
      </c>
      <c r="I4454" t="s">
        <v>8149</v>
      </c>
      <c r="J4454" t="s">
        <v>8150</v>
      </c>
      <c r="K4454">
        <v>798</v>
      </c>
      <c r="L4454">
        <v>798</v>
      </c>
      <c r="M4454" s="1" t="s">
        <v>626</v>
      </c>
      <c r="N4454" s="1" t="s">
        <v>627</v>
      </c>
      <c r="O4454" s="2">
        <v>0</v>
      </c>
      <c r="P4454" s="2">
        <v>0</v>
      </c>
      <c r="Q4454" s="39">
        <v>242</v>
      </c>
      <c r="R4454" s="2">
        <v>31.46</v>
      </c>
      <c r="S4454" s="2">
        <v>0</v>
      </c>
      <c r="T4454" s="2">
        <v>0</v>
      </c>
      <c r="U4454" s="39">
        <v>273.45999999999998</v>
      </c>
      <c r="V4454" s="2" t="s">
        <v>8499</v>
      </c>
      <c r="W4454" s="2" t="s">
        <v>1</v>
      </c>
      <c r="X4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4"/>
      <c r="Z4454"/>
      <c r="AA4454"/>
    </row>
    <row r="4455" spans="5:27" hidden="1">
      <c r="E4455" t="s">
        <v>8374</v>
      </c>
      <c r="F4455" t="s">
        <v>8450</v>
      </c>
      <c r="G4455" t="s">
        <v>1</v>
      </c>
      <c r="H4455" t="s">
        <v>0</v>
      </c>
      <c r="I4455" t="s">
        <v>8149</v>
      </c>
      <c r="J4455" t="s">
        <v>8150</v>
      </c>
      <c r="K4455">
        <v>799</v>
      </c>
      <c r="L4455">
        <v>799</v>
      </c>
      <c r="M4455" s="1" t="s">
        <v>7859</v>
      </c>
      <c r="N4455" s="1" t="s">
        <v>7860</v>
      </c>
      <c r="O4455" s="2">
        <v>0</v>
      </c>
      <c r="P4455" s="2">
        <v>0</v>
      </c>
      <c r="Q4455" s="39">
        <v>3366.42</v>
      </c>
      <c r="R4455" s="2">
        <v>437.63460000000003</v>
      </c>
      <c r="S4455" s="2">
        <v>0</v>
      </c>
      <c r="T4455" s="2">
        <v>0</v>
      </c>
      <c r="U4455" s="39">
        <v>3804.0545999999999</v>
      </c>
      <c r="V4455" s="2" t="s">
        <v>8499</v>
      </c>
      <c r="W4455" s="2" t="s">
        <v>1</v>
      </c>
      <c r="X4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5"/>
      <c r="Z4455"/>
      <c r="AA4455"/>
    </row>
    <row r="4456" spans="5:27" hidden="1">
      <c r="E4456" t="s">
        <v>8374</v>
      </c>
      <c r="F4456" t="s">
        <v>8446</v>
      </c>
      <c r="G4456" t="s">
        <v>1</v>
      </c>
      <c r="H4456" t="s">
        <v>0</v>
      </c>
      <c r="I4456" t="s">
        <v>8149</v>
      </c>
      <c r="J4456" t="s">
        <v>8150</v>
      </c>
      <c r="K4456">
        <v>800</v>
      </c>
      <c r="L4456">
        <v>800</v>
      </c>
      <c r="M4456" s="1" t="s">
        <v>118</v>
      </c>
      <c r="N4456" s="1" t="s">
        <v>119</v>
      </c>
      <c r="O4456" s="2">
        <v>0</v>
      </c>
      <c r="P4456" s="2">
        <v>0</v>
      </c>
      <c r="Q4456" s="39">
        <v>39.82</v>
      </c>
      <c r="R4456" s="2">
        <v>5.1766000000000005</v>
      </c>
      <c r="S4456" s="2">
        <v>0</v>
      </c>
      <c r="T4456" s="2">
        <v>0</v>
      </c>
      <c r="U4456" s="39">
        <v>44.996600000000001</v>
      </c>
      <c r="V4456" s="2" t="s">
        <v>8499</v>
      </c>
      <c r="W4456" s="2" t="s">
        <v>1</v>
      </c>
      <c r="X4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6"/>
      <c r="Z4456"/>
      <c r="AA4456"/>
    </row>
    <row r="4457" spans="5:27" hidden="1">
      <c r="E4457" t="s">
        <v>8374</v>
      </c>
      <c r="F4457" t="s">
        <v>8446</v>
      </c>
      <c r="G4457" t="s">
        <v>1</v>
      </c>
      <c r="H4457" t="s">
        <v>0</v>
      </c>
      <c r="I4457" t="s">
        <v>8149</v>
      </c>
      <c r="J4457" t="s">
        <v>8150</v>
      </c>
      <c r="K4457">
        <v>801</v>
      </c>
      <c r="L4457">
        <v>801</v>
      </c>
      <c r="M4457" s="1" t="s">
        <v>249</v>
      </c>
      <c r="N4457" s="1" t="s">
        <v>250</v>
      </c>
      <c r="O4457" s="2">
        <v>0</v>
      </c>
      <c r="P4457" s="2">
        <v>0</v>
      </c>
      <c r="Q4457" s="39">
        <v>317.58</v>
      </c>
      <c r="R4457" s="2">
        <v>41.285400000000003</v>
      </c>
      <c r="S4457" s="2">
        <v>0</v>
      </c>
      <c r="T4457" s="2">
        <v>0</v>
      </c>
      <c r="U4457" s="39">
        <v>358.86539999999997</v>
      </c>
      <c r="V4457" s="2" t="s">
        <v>8499</v>
      </c>
      <c r="W4457" s="2" t="s">
        <v>1</v>
      </c>
      <c r="X4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7"/>
      <c r="Z4457"/>
      <c r="AA4457"/>
    </row>
    <row r="4458" spans="5:27" hidden="1">
      <c r="E4458" t="s">
        <v>8374</v>
      </c>
      <c r="F4458" t="s">
        <v>8446</v>
      </c>
      <c r="G4458" t="s">
        <v>1</v>
      </c>
      <c r="H4458" t="s">
        <v>0</v>
      </c>
      <c r="I4458" t="s">
        <v>8149</v>
      </c>
      <c r="J4458" t="s">
        <v>8150</v>
      </c>
      <c r="K4458">
        <v>802</v>
      </c>
      <c r="L4458">
        <v>802</v>
      </c>
      <c r="M4458" s="1" t="s">
        <v>711</v>
      </c>
      <c r="N4458" s="1" t="s">
        <v>712</v>
      </c>
      <c r="O4458" s="2">
        <v>0</v>
      </c>
      <c r="P4458" s="2">
        <v>0</v>
      </c>
      <c r="Q4458" s="39">
        <v>159.46</v>
      </c>
      <c r="R4458" s="2">
        <v>20.729800000000001</v>
      </c>
      <c r="S4458" s="2">
        <v>0</v>
      </c>
      <c r="T4458" s="2">
        <v>0</v>
      </c>
      <c r="U4458" s="39">
        <v>180.18980000000002</v>
      </c>
      <c r="V4458" s="2" t="s">
        <v>8499</v>
      </c>
      <c r="W4458" s="2" t="s">
        <v>1</v>
      </c>
      <c r="X4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8"/>
      <c r="Z4458"/>
      <c r="AA4458"/>
    </row>
    <row r="4459" spans="5:27" hidden="1">
      <c r="E4459" t="s">
        <v>8374</v>
      </c>
      <c r="F4459" t="s">
        <v>8446</v>
      </c>
      <c r="G4459" t="s">
        <v>1</v>
      </c>
      <c r="H4459" t="s">
        <v>0</v>
      </c>
      <c r="I4459" t="s">
        <v>8149</v>
      </c>
      <c r="J4459" t="s">
        <v>8150</v>
      </c>
      <c r="K4459">
        <v>803</v>
      </c>
      <c r="L4459">
        <v>803</v>
      </c>
      <c r="M4459" s="1" t="s">
        <v>512</v>
      </c>
      <c r="N4459" s="1" t="s">
        <v>513</v>
      </c>
      <c r="O4459" s="2">
        <v>0</v>
      </c>
      <c r="P4459" s="2">
        <v>0</v>
      </c>
      <c r="Q4459" s="39">
        <v>468.24</v>
      </c>
      <c r="R4459" s="2">
        <v>60.871200000000002</v>
      </c>
      <c r="S4459" s="2">
        <v>0</v>
      </c>
      <c r="T4459" s="2">
        <v>0</v>
      </c>
      <c r="U4459" s="39">
        <v>529.11120000000005</v>
      </c>
      <c r="V4459" s="2" t="s">
        <v>8499</v>
      </c>
      <c r="W4459" s="2" t="s">
        <v>1</v>
      </c>
      <c r="X4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59"/>
      <c r="Z4459"/>
      <c r="AA4459"/>
    </row>
    <row r="4460" spans="5:27" hidden="1">
      <c r="E4460" t="s">
        <v>8374</v>
      </c>
      <c r="F4460" t="s">
        <v>8446</v>
      </c>
      <c r="G4460" t="s">
        <v>1</v>
      </c>
      <c r="H4460" t="s">
        <v>0</v>
      </c>
      <c r="I4460" t="s">
        <v>8149</v>
      </c>
      <c r="J4460" t="s">
        <v>8150</v>
      </c>
      <c r="K4460">
        <v>804</v>
      </c>
      <c r="L4460">
        <v>804</v>
      </c>
      <c r="M4460" s="1" t="s">
        <v>373</v>
      </c>
      <c r="N4460" s="1" t="s">
        <v>374</v>
      </c>
      <c r="O4460" s="2">
        <v>0</v>
      </c>
      <c r="P4460" s="2">
        <v>0</v>
      </c>
      <c r="Q4460" s="39">
        <v>178.73</v>
      </c>
      <c r="R4460" s="2">
        <v>23.2349</v>
      </c>
      <c r="S4460" s="2">
        <v>0</v>
      </c>
      <c r="T4460" s="2">
        <v>0</v>
      </c>
      <c r="U4460" s="39">
        <v>201.9649</v>
      </c>
      <c r="V4460" s="2" t="s">
        <v>8499</v>
      </c>
      <c r="W4460" s="2" t="s">
        <v>1</v>
      </c>
      <c r="X4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0"/>
      <c r="Z4460"/>
      <c r="AA4460"/>
    </row>
    <row r="4461" spans="5:27" hidden="1">
      <c r="E4461" t="s">
        <v>8374</v>
      </c>
      <c r="F4461" t="s">
        <v>8446</v>
      </c>
      <c r="G4461" t="s">
        <v>1</v>
      </c>
      <c r="H4461" t="s">
        <v>0</v>
      </c>
      <c r="I4461" t="s">
        <v>8149</v>
      </c>
      <c r="J4461" t="s">
        <v>8150</v>
      </c>
      <c r="K4461">
        <v>805</v>
      </c>
      <c r="L4461">
        <v>805</v>
      </c>
      <c r="M4461" s="1"/>
      <c r="N4461" s="1" t="s">
        <v>332</v>
      </c>
      <c r="O4461" s="2">
        <v>0</v>
      </c>
      <c r="P4461" s="2">
        <v>0</v>
      </c>
      <c r="Q4461" s="39">
        <v>108.28</v>
      </c>
      <c r="R4461" s="2">
        <v>14.076400000000001</v>
      </c>
      <c r="S4461" s="2">
        <v>0</v>
      </c>
      <c r="T4461" s="2">
        <v>0</v>
      </c>
      <c r="U4461" s="39">
        <v>122.35640000000001</v>
      </c>
      <c r="V4461" s="2" t="s">
        <v>8428</v>
      </c>
      <c r="W4461" s="2" t="s">
        <v>1</v>
      </c>
      <c r="X4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1"/>
      <c r="Z4461"/>
      <c r="AA4461"/>
    </row>
    <row r="4462" spans="5:27" hidden="1">
      <c r="E4462" t="s">
        <v>8374</v>
      </c>
      <c r="F4462" t="s">
        <v>8446</v>
      </c>
      <c r="G4462" t="s">
        <v>1</v>
      </c>
      <c r="H4462" t="s">
        <v>0</v>
      </c>
      <c r="I4462" t="s">
        <v>8149</v>
      </c>
      <c r="J4462" t="s">
        <v>8150</v>
      </c>
      <c r="K4462">
        <v>806</v>
      </c>
      <c r="L4462">
        <v>806</v>
      </c>
      <c r="M4462" s="1" t="s">
        <v>425</v>
      </c>
      <c r="N4462" s="1" t="s">
        <v>426</v>
      </c>
      <c r="O4462" s="2">
        <v>0</v>
      </c>
      <c r="P4462" s="2">
        <v>0</v>
      </c>
      <c r="Q4462" s="39">
        <v>205.9</v>
      </c>
      <c r="R4462" s="2">
        <v>26.767000000000003</v>
      </c>
      <c r="S4462" s="2">
        <v>0</v>
      </c>
      <c r="T4462" s="2">
        <v>0</v>
      </c>
      <c r="U4462" s="39">
        <v>232.667</v>
      </c>
      <c r="V4462" s="2" t="s">
        <v>8499</v>
      </c>
      <c r="W4462" s="2" t="s">
        <v>1</v>
      </c>
      <c r="X4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2"/>
      <c r="Z4462"/>
      <c r="AA4462"/>
    </row>
    <row r="4463" spans="5:27" hidden="1">
      <c r="E4463" t="s">
        <v>8374</v>
      </c>
      <c r="F4463" t="s">
        <v>8446</v>
      </c>
      <c r="G4463" t="s">
        <v>1</v>
      </c>
      <c r="H4463" t="s">
        <v>0</v>
      </c>
      <c r="I4463" t="s">
        <v>8149</v>
      </c>
      <c r="J4463" t="s">
        <v>8150</v>
      </c>
      <c r="K4463">
        <v>807</v>
      </c>
      <c r="L4463">
        <v>807</v>
      </c>
      <c r="M4463" s="1" t="s">
        <v>798</v>
      </c>
      <c r="N4463" s="1" t="s">
        <v>799</v>
      </c>
      <c r="O4463" s="2">
        <v>0</v>
      </c>
      <c r="P4463" s="2">
        <v>0</v>
      </c>
      <c r="Q4463" s="39">
        <v>106.19</v>
      </c>
      <c r="R4463" s="2">
        <v>13.8047</v>
      </c>
      <c r="S4463" s="2">
        <v>0</v>
      </c>
      <c r="T4463" s="2">
        <v>0</v>
      </c>
      <c r="U4463" s="39">
        <v>119.99469999999999</v>
      </c>
      <c r="V4463" s="2" t="s">
        <v>8499</v>
      </c>
      <c r="W4463" s="2" t="s">
        <v>1</v>
      </c>
      <c r="X4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3"/>
      <c r="Z4463"/>
      <c r="AA4463"/>
    </row>
    <row r="4464" spans="5:27" hidden="1">
      <c r="E4464" t="s">
        <v>8374</v>
      </c>
      <c r="F4464" t="s">
        <v>8446</v>
      </c>
      <c r="G4464" t="s">
        <v>1</v>
      </c>
      <c r="H4464" t="s">
        <v>0</v>
      </c>
      <c r="I4464" t="s">
        <v>8149</v>
      </c>
      <c r="J4464" t="s">
        <v>8150</v>
      </c>
      <c r="K4464">
        <v>808</v>
      </c>
      <c r="L4464">
        <v>808</v>
      </c>
      <c r="M4464" s="1" t="s">
        <v>189</v>
      </c>
      <c r="N4464" s="1" t="s">
        <v>190</v>
      </c>
      <c r="O4464" s="2">
        <v>0</v>
      </c>
      <c r="P4464" s="2">
        <v>0</v>
      </c>
      <c r="Q4464" s="39">
        <v>384.6</v>
      </c>
      <c r="R4464" s="2">
        <v>49.998000000000005</v>
      </c>
      <c r="S4464" s="2">
        <v>0</v>
      </c>
      <c r="T4464" s="2">
        <v>0</v>
      </c>
      <c r="U4464" s="39">
        <v>434.59800000000001</v>
      </c>
      <c r="V4464" s="2" t="s">
        <v>8499</v>
      </c>
      <c r="W4464" s="2" t="s">
        <v>1</v>
      </c>
      <c r="X4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4"/>
      <c r="Z4464"/>
      <c r="AA4464"/>
    </row>
    <row r="4465" spans="5:27" hidden="1">
      <c r="E4465" t="s">
        <v>8374</v>
      </c>
      <c r="F4465" t="s">
        <v>8446</v>
      </c>
      <c r="G4465" t="s">
        <v>1</v>
      </c>
      <c r="H4465" t="s">
        <v>0</v>
      </c>
      <c r="I4465" t="s">
        <v>8149</v>
      </c>
      <c r="J4465" t="s">
        <v>8150</v>
      </c>
      <c r="K4465">
        <v>809</v>
      </c>
      <c r="L4465">
        <v>809</v>
      </c>
      <c r="M4465" s="1" t="s">
        <v>634</v>
      </c>
      <c r="N4465" s="1" t="s">
        <v>635</v>
      </c>
      <c r="O4465" s="2">
        <v>0</v>
      </c>
      <c r="P4465" s="2">
        <v>0</v>
      </c>
      <c r="Q4465" s="39">
        <v>229.8</v>
      </c>
      <c r="R4465" s="2">
        <v>29.874000000000002</v>
      </c>
      <c r="S4465" s="2">
        <v>0</v>
      </c>
      <c r="T4465" s="2">
        <v>0</v>
      </c>
      <c r="U4465" s="39">
        <v>259.67400000000004</v>
      </c>
      <c r="V4465" s="2" t="s">
        <v>8499</v>
      </c>
      <c r="W4465" s="2" t="s">
        <v>1</v>
      </c>
      <c r="X4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5"/>
      <c r="Z4465"/>
      <c r="AA4465"/>
    </row>
    <row r="4466" spans="5:27" hidden="1">
      <c r="E4466" t="s">
        <v>8374</v>
      </c>
      <c r="F4466" t="s">
        <v>8446</v>
      </c>
      <c r="G4466" t="s">
        <v>1</v>
      </c>
      <c r="H4466" t="s">
        <v>0</v>
      </c>
      <c r="I4466" t="s">
        <v>8149</v>
      </c>
      <c r="J4466" t="s">
        <v>8150</v>
      </c>
      <c r="K4466">
        <v>810</v>
      </c>
      <c r="L4466">
        <v>810</v>
      </c>
      <c r="M4466" s="1" t="s">
        <v>8448</v>
      </c>
      <c r="N4466" s="1" t="s">
        <v>8449</v>
      </c>
      <c r="O4466" s="2">
        <v>0</v>
      </c>
      <c r="P4466" s="2">
        <v>0</v>
      </c>
      <c r="Q4466" s="39">
        <v>144.34</v>
      </c>
      <c r="R4466" s="2">
        <v>18.764200000000002</v>
      </c>
      <c r="S4466" s="2">
        <v>0</v>
      </c>
      <c r="T4466" s="2">
        <v>0</v>
      </c>
      <c r="U4466" s="39">
        <v>163.10419999999999</v>
      </c>
      <c r="V4466" s="2" t="s">
        <v>8499</v>
      </c>
      <c r="W4466" s="2" t="s">
        <v>1</v>
      </c>
      <c r="X4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6"/>
      <c r="Z4466"/>
      <c r="AA4466"/>
    </row>
    <row r="4467" spans="5:27" hidden="1">
      <c r="E4467" t="s">
        <v>8374</v>
      </c>
      <c r="F4467" t="s">
        <v>8446</v>
      </c>
      <c r="G4467" t="s">
        <v>1</v>
      </c>
      <c r="H4467" t="s">
        <v>0</v>
      </c>
      <c r="I4467" t="s">
        <v>8149</v>
      </c>
      <c r="J4467" t="s">
        <v>8150</v>
      </c>
      <c r="K4467">
        <v>811</v>
      </c>
      <c r="L4467">
        <v>811</v>
      </c>
      <c r="M4467" s="1" t="s">
        <v>118</v>
      </c>
      <c r="N4467" s="1" t="s">
        <v>119</v>
      </c>
      <c r="O4467" s="2">
        <v>0</v>
      </c>
      <c r="P4467" s="2">
        <v>0</v>
      </c>
      <c r="Q4467" s="39">
        <v>75.59</v>
      </c>
      <c r="R4467" s="2">
        <v>9.8267000000000007</v>
      </c>
      <c r="S4467" s="2">
        <v>0</v>
      </c>
      <c r="T4467" s="2">
        <v>0</v>
      </c>
      <c r="U4467" s="39">
        <v>85.416700000000006</v>
      </c>
      <c r="V4467" s="2" t="s">
        <v>8499</v>
      </c>
      <c r="W4467" s="2" t="s">
        <v>1</v>
      </c>
      <c r="X4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7"/>
      <c r="Z4467"/>
      <c r="AA4467"/>
    </row>
    <row r="4468" spans="5:27" hidden="1">
      <c r="E4468" t="s">
        <v>8374</v>
      </c>
      <c r="F4468" t="s">
        <v>8446</v>
      </c>
      <c r="G4468" t="s">
        <v>1</v>
      </c>
      <c r="H4468" t="s">
        <v>0</v>
      </c>
      <c r="I4468" t="s">
        <v>8149</v>
      </c>
      <c r="J4468" t="s">
        <v>8150</v>
      </c>
      <c r="K4468">
        <v>812</v>
      </c>
      <c r="L4468">
        <v>812</v>
      </c>
      <c r="M4468" s="1"/>
      <c r="N4468" s="1" t="s">
        <v>322</v>
      </c>
      <c r="O4468" s="2">
        <v>0</v>
      </c>
      <c r="P4468" s="2">
        <v>0</v>
      </c>
      <c r="Q4468" s="39">
        <v>44.87</v>
      </c>
      <c r="R4468" s="2">
        <v>5.8331</v>
      </c>
      <c r="S4468" s="2">
        <v>0</v>
      </c>
      <c r="T4468" s="2">
        <v>0</v>
      </c>
      <c r="U4468" s="39">
        <v>50.703099999999999</v>
      </c>
      <c r="V4468" s="2" t="s">
        <v>8383</v>
      </c>
      <c r="W4468" s="2" t="s">
        <v>1</v>
      </c>
      <c r="X4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8"/>
      <c r="Z4468"/>
      <c r="AA4468"/>
    </row>
    <row r="4469" spans="5:27" hidden="1">
      <c r="E4469" t="s">
        <v>8374</v>
      </c>
      <c r="F4469" t="s">
        <v>8446</v>
      </c>
      <c r="G4469" t="s">
        <v>1</v>
      </c>
      <c r="H4469" t="s">
        <v>0</v>
      </c>
      <c r="I4469" t="s">
        <v>8149</v>
      </c>
      <c r="J4469" t="s">
        <v>8150</v>
      </c>
      <c r="K4469">
        <v>813</v>
      </c>
      <c r="L4469">
        <v>813</v>
      </c>
      <c r="M4469" s="1" t="s">
        <v>417</v>
      </c>
      <c r="N4469" s="1" t="s">
        <v>418</v>
      </c>
      <c r="O4469" s="2">
        <v>0</v>
      </c>
      <c r="P4469" s="2">
        <v>0</v>
      </c>
      <c r="Q4469" s="39">
        <v>103.95</v>
      </c>
      <c r="R4469" s="2">
        <v>13.513500000000001</v>
      </c>
      <c r="S4469" s="2">
        <v>0</v>
      </c>
      <c r="T4469" s="2">
        <v>0</v>
      </c>
      <c r="U4469" s="39">
        <v>117.46350000000001</v>
      </c>
      <c r="V4469" s="2" t="s">
        <v>8499</v>
      </c>
      <c r="W4469" s="2" t="s">
        <v>1</v>
      </c>
      <c r="X4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69"/>
      <c r="Z4469"/>
      <c r="AA4469"/>
    </row>
    <row r="4470" spans="5:27" hidden="1">
      <c r="E4470" t="s">
        <v>8374</v>
      </c>
      <c r="F4470" t="s">
        <v>8446</v>
      </c>
      <c r="G4470" t="s">
        <v>1</v>
      </c>
      <c r="H4470" t="s">
        <v>0</v>
      </c>
      <c r="I4470" t="s">
        <v>8149</v>
      </c>
      <c r="J4470" t="s">
        <v>8150</v>
      </c>
      <c r="K4470">
        <v>814</v>
      </c>
      <c r="L4470">
        <v>814</v>
      </c>
      <c r="M4470" s="1" t="s">
        <v>542</v>
      </c>
      <c r="N4470" s="1" t="s">
        <v>543</v>
      </c>
      <c r="O4470" s="2">
        <v>0</v>
      </c>
      <c r="P4470" s="2">
        <v>0</v>
      </c>
      <c r="Q4470" s="39">
        <v>124.34</v>
      </c>
      <c r="R4470" s="2">
        <v>16.164200000000001</v>
      </c>
      <c r="S4470" s="2">
        <v>0</v>
      </c>
      <c r="T4470" s="2">
        <v>0</v>
      </c>
      <c r="U4470" s="39">
        <v>140.5042</v>
      </c>
      <c r="V4470" s="2" t="s">
        <v>8499</v>
      </c>
      <c r="W4470" s="2" t="s">
        <v>1</v>
      </c>
      <c r="X4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0"/>
      <c r="Z4470"/>
      <c r="AA4470"/>
    </row>
    <row r="4471" spans="5:27" hidden="1">
      <c r="E4471" t="s">
        <v>8374</v>
      </c>
      <c r="F4471" t="s">
        <v>8446</v>
      </c>
      <c r="G4471" t="s">
        <v>1</v>
      </c>
      <c r="H4471" t="s">
        <v>0</v>
      </c>
      <c r="I4471" t="s">
        <v>8149</v>
      </c>
      <c r="J4471" t="s">
        <v>8150</v>
      </c>
      <c r="K4471">
        <v>815</v>
      </c>
      <c r="L4471">
        <v>815</v>
      </c>
      <c r="M4471" s="1" t="s">
        <v>520</v>
      </c>
      <c r="N4471" s="1" t="s">
        <v>521</v>
      </c>
      <c r="O4471" s="2">
        <v>0</v>
      </c>
      <c r="P4471" s="2">
        <v>0</v>
      </c>
      <c r="Q4471" s="39">
        <v>389.17</v>
      </c>
      <c r="R4471" s="2">
        <v>50.592100000000002</v>
      </c>
      <c r="S4471" s="2">
        <v>0</v>
      </c>
      <c r="T4471" s="2">
        <v>0</v>
      </c>
      <c r="U4471" s="39">
        <v>439.76210000000003</v>
      </c>
      <c r="V4471" s="2" t="s">
        <v>8499</v>
      </c>
      <c r="W4471" s="2" t="s">
        <v>1</v>
      </c>
      <c r="X4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1"/>
      <c r="Z4471"/>
      <c r="AA4471"/>
    </row>
    <row r="4472" spans="5:27" hidden="1">
      <c r="E4472" t="s">
        <v>8374</v>
      </c>
      <c r="F4472" t="s">
        <v>8446</v>
      </c>
      <c r="G4472" t="s">
        <v>1</v>
      </c>
      <c r="H4472" t="s">
        <v>0</v>
      </c>
      <c r="I4472" t="s">
        <v>8149</v>
      </c>
      <c r="J4472" t="s">
        <v>8150</v>
      </c>
      <c r="K4472">
        <v>816</v>
      </c>
      <c r="L4472">
        <v>816</v>
      </c>
      <c r="M4472" s="1" t="s">
        <v>85</v>
      </c>
      <c r="N4472" s="1" t="s">
        <v>86</v>
      </c>
      <c r="O4472" s="2">
        <v>0</v>
      </c>
      <c r="P4472" s="2">
        <v>0</v>
      </c>
      <c r="Q4472" s="39">
        <v>776.34</v>
      </c>
      <c r="R4472" s="2">
        <v>100.92420000000001</v>
      </c>
      <c r="S4472" s="2">
        <v>0</v>
      </c>
      <c r="T4472" s="2">
        <v>0</v>
      </c>
      <c r="U4472" s="39">
        <v>877.26420000000007</v>
      </c>
      <c r="V4472" s="2" t="s">
        <v>8499</v>
      </c>
      <c r="W4472" s="2" t="s">
        <v>1</v>
      </c>
      <c r="X4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2"/>
      <c r="Z4472"/>
      <c r="AA4472"/>
    </row>
    <row r="4473" spans="5:27" hidden="1">
      <c r="E4473" t="s">
        <v>8374</v>
      </c>
      <c r="F4473" t="s">
        <v>8446</v>
      </c>
      <c r="G4473" t="s">
        <v>1</v>
      </c>
      <c r="H4473" t="s">
        <v>0</v>
      </c>
      <c r="I4473" t="s">
        <v>8149</v>
      </c>
      <c r="J4473" t="s">
        <v>8150</v>
      </c>
      <c r="K4473">
        <v>817</v>
      </c>
      <c r="L4473">
        <v>817</v>
      </c>
      <c r="M4473" s="1" t="s">
        <v>77</v>
      </c>
      <c r="N4473" s="1" t="s">
        <v>78</v>
      </c>
      <c r="O4473" s="2">
        <v>0</v>
      </c>
      <c r="P4473" s="2">
        <v>0</v>
      </c>
      <c r="Q4473" s="39">
        <v>1790.98</v>
      </c>
      <c r="R4473" s="2">
        <v>232.82740000000001</v>
      </c>
      <c r="S4473" s="2">
        <v>0</v>
      </c>
      <c r="T4473" s="2">
        <v>0</v>
      </c>
      <c r="U4473" s="39">
        <v>2023.8074000000001</v>
      </c>
      <c r="V4473" s="2" t="s">
        <v>8499</v>
      </c>
      <c r="W4473" s="2" t="s">
        <v>1</v>
      </c>
      <c r="X4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3"/>
      <c r="Z4473"/>
      <c r="AA4473"/>
    </row>
    <row r="4474" spans="5:27" hidden="1">
      <c r="E4474" t="s">
        <v>8374</v>
      </c>
      <c r="F4474" t="s">
        <v>8446</v>
      </c>
      <c r="G4474" t="s">
        <v>1</v>
      </c>
      <c r="H4474" t="s">
        <v>0</v>
      </c>
      <c r="I4474" t="s">
        <v>8149</v>
      </c>
      <c r="J4474" t="s">
        <v>8150</v>
      </c>
      <c r="K4474">
        <v>818</v>
      </c>
      <c r="L4474">
        <v>818</v>
      </c>
      <c r="M4474" s="1"/>
      <c r="N4474" s="1" t="s">
        <v>1086</v>
      </c>
      <c r="O4474" s="2">
        <v>0</v>
      </c>
      <c r="P4474" s="2">
        <v>0</v>
      </c>
      <c r="Q4474" s="39">
        <v>165.12</v>
      </c>
      <c r="R4474" s="2">
        <v>21.465600000000002</v>
      </c>
      <c r="S4474" s="2">
        <v>0</v>
      </c>
      <c r="T4474" s="2">
        <v>0</v>
      </c>
      <c r="U4474" s="39">
        <v>186.5856</v>
      </c>
      <c r="V4474" s="2" t="s">
        <v>8427</v>
      </c>
      <c r="W4474" s="2" t="s">
        <v>1</v>
      </c>
      <c r="X4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4"/>
      <c r="Z4474"/>
      <c r="AA4474"/>
    </row>
    <row r="4475" spans="5:27" hidden="1">
      <c r="E4475" t="s">
        <v>8374</v>
      </c>
      <c r="F4475" t="s">
        <v>8446</v>
      </c>
      <c r="G4475" t="s">
        <v>1</v>
      </c>
      <c r="H4475" t="s">
        <v>0</v>
      </c>
      <c r="I4475" t="s">
        <v>8149</v>
      </c>
      <c r="J4475" t="s">
        <v>8150</v>
      </c>
      <c r="K4475">
        <v>819</v>
      </c>
      <c r="L4475">
        <v>819</v>
      </c>
      <c r="M4475" s="1" t="s">
        <v>830</v>
      </c>
      <c r="N4475" s="1" t="s">
        <v>831</v>
      </c>
      <c r="O4475" s="2">
        <v>0</v>
      </c>
      <c r="P4475" s="2">
        <v>0</v>
      </c>
      <c r="Q4475" s="39">
        <v>1512.84</v>
      </c>
      <c r="R4475" s="2">
        <v>196.66919999999999</v>
      </c>
      <c r="S4475" s="2">
        <v>0</v>
      </c>
      <c r="T4475" s="2">
        <v>0</v>
      </c>
      <c r="U4475" s="39">
        <v>1709.5092</v>
      </c>
      <c r="V4475" s="2" t="s">
        <v>8499</v>
      </c>
      <c r="W4475" s="2" t="s">
        <v>1</v>
      </c>
      <c r="X4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5"/>
      <c r="Z4475"/>
      <c r="AA4475"/>
    </row>
    <row r="4476" spans="5:27" hidden="1">
      <c r="E4476" t="s">
        <v>8374</v>
      </c>
      <c r="F4476" t="s">
        <v>8446</v>
      </c>
      <c r="G4476" t="s">
        <v>1</v>
      </c>
      <c r="H4476" t="s">
        <v>0</v>
      </c>
      <c r="I4476" t="s">
        <v>8149</v>
      </c>
      <c r="J4476" t="s">
        <v>8150</v>
      </c>
      <c r="K4476">
        <v>820</v>
      </c>
      <c r="L4476">
        <v>820</v>
      </c>
      <c r="M4476" s="1" t="s">
        <v>574</v>
      </c>
      <c r="N4476" s="1" t="s">
        <v>575</v>
      </c>
      <c r="O4476" s="2">
        <v>0</v>
      </c>
      <c r="P4476" s="2">
        <v>0</v>
      </c>
      <c r="Q4476" s="39">
        <v>12424.5</v>
      </c>
      <c r="R4476" s="2">
        <v>1615.1849999999999</v>
      </c>
      <c r="S4476" s="2">
        <v>0</v>
      </c>
      <c r="T4476" s="2">
        <v>0</v>
      </c>
      <c r="U4476" s="39">
        <v>14039.684999999999</v>
      </c>
      <c r="V4476" s="2" t="s">
        <v>8499</v>
      </c>
      <c r="W4476" s="2" t="s">
        <v>1</v>
      </c>
      <c r="X4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6"/>
      <c r="Z4476"/>
      <c r="AA4476"/>
    </row>
    <row r="4477" spans="5:27" hidden="1">
      <c r="E4477" t="s">
        <v>8374</v>
      </c>
      <c r="F4477" t="s">
        <v>8446</v>
      </c>
      <c r="G4477" t="s">
        <v>1</v>
      </c>
      <c r="H4477" t="s">
        <v>0</v>
      </c>
      <c r="I4477" t="s">
        <v>8149</v>
      </c>
      <c r="J4477" t="s">
        <v>8150</v>
      </c>
      <c r="K4477">
        <v>821</v>
      </c>
      <c r="L4477">
        <v>821</v>
      </c>
      <c r="M4477" s="1" t="s">
        <v>435</v>
      </c>
      <c r="N4477" s="1" t="s">
        <v>436</v>
      </c>
      <c r="O4477" s="2">
        <v>0</v>
      </c>
      <c r="P4477" s="2">
        <v>0</v>
      </c>
      <c r="Q4477" s="39">
        <v>1332.12</v>
      </c>
      <c r="R4477" s="2">
        <v>173.1756</v>
      </c>
      <c r="S4477" s="2">
        <v>0</v>
      </c>
      <c r="T4477" s="2">
        <v>0</v>
      </c>
      <c r="U4477" s="39">
        <v>1505.2955999999999</v>
      </c>
      <c r="V4477" s="2" t="s">
        <v>8499</v>
      </c>
      <c r="W4477" s="2" t="s">
        <v>1</v>
      </c>
      <c r="X4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7"/>
      <c r="Z4477"/>
      <c r="AA4477"/>
    </row>
    <row r="4478" spans="5:27" hidden="1">
      <c r="E4478" t="s">
        <v>8374</v>
      </c>
      <c r="F4478" t="s">
        <v>8446</v>
      </c>
      <c r="G4478" t="s">
        <v>1</v>
      </c>
      <c r="H4478" t="s">
        <v>0</v>
      </c>
      <c r="I4478" t="s">
        <v>8149</v>
      </c>
      <c r="J4478" t="s">
        <v>8150</v>
      </c>
      <c r="K4478">
        <v>822</v>
      </c>
      <c r="L4478">
        <v>822</v>
      </c>
      <c r="M4478" s="1" t="s">
        <v>118</v>
      </c>
      <c r="N4478" s="1" t="s">
        <v>119</v>
      </c>
      <c r="O4478" s="2">
        <v>0</v>
      </c>
      <c r="P4478" s="2">
        <v>0</v>
      </c>
      <c r="Q4478" s="39">
        <v>192.3</v>
      </c>
      <c r="R4478" s="2">
        <v>24.999000000000002</v>
      </c>
      <c r="S4478" s="2">
        <v>0</v>
      </c>
      <c r="T4478" s="2">
        <v>0</v>
      </c>
      <c r="U4478" s="39">
        <v>217.29900000000001</v>
      </c>
      <c r="V4478" s="2" t="s">
        <v>8499</v>
      </c>
      <c r="W4478" s="2" t="s">
        <v>1</v>
      </c>
      <c r="X4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8"/>
      <c r="Z4478"/>
      <c r="AA4478"/>
    </row>
    <row r="4479" spans="5:27" hidden="1">
      <c r="E4479" t="s">
        <v>8374</v>
      </c>
      <c r="F4479" t="s">
        <v>8446</v>
      </c>
      <c r="G4479" t="s">
        <v>1</v>
      </c>
      <c r="H4479" t="s">
        <v>0</v>
      </c>
      <c r="I4479" t="s">
        <v>8149</v>
      </c>
      <c r="J4479" t="s">
        <v>8150</v>
      </c>
      <c r="K4479">
        <v>823</v>
      </c>
      <c r="L4479">
        <v>823</v>
      </c>
      <c r="M4479" s="1" t="s">
        <v>860</v>
      </c>
      <c r="N4479" s="1" t="s">
        <v>861</v>
      </c>
      <c r="O4479" s="2">
        <v>0</v>
      </c>
      <c r="P4479" s="2">
        <v>0</v>
      </c>
      <c r="Q4479" s="39">
        <v>30</v>
      </c>
      <c r="R4479" s="2">
        <v>3.9000000000000004</v>
      </c>
      <c r="S4479" s="2">
        <v>0</v>
      </c>
      <c r="T4479" s="2">
        <v>0</v>
      </c>
      <c r="U4479" s="39">
        <v>33.9</v>
      </c>
      <c r="V4479" s="2" t="s">
        <v>8499</v>
      </c>
      <c r="W4479" s="2" t="s">
        <v>1</v>
      </c>
      <c r="X4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79"/>
      <c r="Z4479"/>
      <c r="AA4479"/>
    </row>
    <row r="4480" spans="5:27" hidden="1">
      <c r="E4480" t="s">
        <v>8374</v>
      </c>
      <c r="F4480" t="s">
        <v>8446</v>
      </c>
      <c r="G4480" t="s">
        <v>1</v>
      </c>
      <c r="H4480" t="s">
        <v>0</v>
      </c>
      <c r="I4480" t="s">
        <v>8149</v>
      </c>
      <c r="J4480" t="s">
        <v>8150</v>
      </c>
      <c r="K4480">
        <v>824</v>
      </c>
      <c r="L4480">
        <v>824</v>
      </c>
      <c r="M4480" s="1" t="s">
        <v>118</v>
      </c>
      <c r="N4480" s="1" t="s">
        <v>119</v>
      </c>
      <c r="O4480" s="2">
        <v>0</v>
      </c>
      <c r="P4480" s="2">
        <v>0</v>
      </c>
      <c r="Q4480" s="39">
        <v>276.76</v>
      </c>
      <c r="R4480" s="2">
        <v>35.9788</v>
      </c>
      <c r="S4480" s="2">
        <v>0</v>
      </c>
      <c r="T4480" s="2">
        <v>0</v>
      </c>
      <c r="U4480" s="39">
        <v>312.73879999999997</v>
      </c>
      <c r="V4480" s="2" t="s">
        <v>8499</v>
      </c>
      <c r="W4480" s="2" t="s">
        <v>1</v>
      </c>
      <c r="X4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0"/>
      <c r="Z4480"/>
      <c r="AA4480"/>
    </row>
    <row r="4481" spans="5:27" hidden="1">
      <c r="E4481" t="s">
        <v>8374</v>
      </c>
      <c r="F4481" t="s">
        <v>8446</v>
      </c>
      <c r="G4481" t="s">
        <v>1</v>
      </c>
      <c r="H4481" t="s">
        <v>0</v>
      </c>
      <c r="I4481" t="s">
        <v>8149</v>
      </c>
      <c r="J4481" t="s">
        <v>8150</v>
      </c>
      <c r="K4481">
        <v>825</v>
      </c>
      <c r="L4481">
        <v>825</v>
      </c>
      <c r="M4481" s="1" t="s">
        <v>118</v>
      </c>
      <c r="N4481" s="1" t="s">
        <v>119</v>
      </c>
      <c r="O4481" s="2">
        <v>0</v>
      </c>
      <c r="P4481" s="2">
        <v>0</v>
      </c>
      <c r="Q4481" s="39">
        <v>82.46</v>
      </c>
      <c r="R4481" s="2">
        <v>10.719799999999999</v>
      </c>
      <c r="S4481" s="2">
        <v>0</v>
      </c>
      <c r="T4481" s="2">
        <v>0</v>
      </c>
      <c r="U4481" s="39">
        <v>93.1798</v>
      </c>
      <c r="V4481" s="2" t="s">
        <v>8499</v>
      </c>
      <c r="W4481" s="2" t="s">
        <v>1</v>
      </c>
      <c r="X4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1"/>
      <c r="Z4481"/>
      <c r="AA4481"/>
    </row>
    <row r="4482" spans="5:27" hidden="1">
      <c r="E4482" t="s">
        <v>8374</v>
      </c>
      <c r="F4482" t="s">
        <v>8446</v>
      </c>
      <c r="G4482" t="s">
        <v>1</v>
      </c>
      <c r="H4482" t="s">
        <v>0</v>
      </c>
      <c r="I4482" t="s">
        <v>8149</v>
      </c>
      <c r="J4482" t="s">
        <v>8150</v>
      </c>
      <c r="K4482">
        <v>826</v>
      </c>
      <c r="L4482">
        <v>826</v>
      </c>
      <c r="M4482" s="1" t="s">
        <v>564</v>
      </c>
      <c r="N4482" s="1" t="s">
        <v>565</v>
      </c>
      <c r="O4482" s="2">
        <v>0</v>
      </c>
      <c r="P4482" s="2">
        <v>0</v>
      </c>
      <c r="Q4482" s="39">
        <v>55.31</v>
      </c>
      <c r="R4482" s="2">
        <v>7.1903000000000006</v>
      </c>
      <c r="S4482" s="2">
        <v>0</v>
      </c>
      <c r="T4482" s="2">
        <v>0</v>
      </c>
      <c r="U4482" s="39">
        <v>62.500300000000003</v>
      </c>
      <c r="V4482" s="2" t="s">
        <v>8499</v>
      </c>
      <c r="W4482" s="2" t="s">
        <v>1</v>
      </c>
      <c r="X4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2"/>
      <c r="Z4482"/>
      <c r="AA4482"/>
    </row>
    <row r="4483" spans="5:27" hidden="1">
      <c r="E4483" t="s">
        <v>8374</v>
      </c>
      <c r="F4483" t="s">
        <v>8446</v>
      </c>
      <c r="G4483" t="s">
        <v>1</v>
      </c>
      <c r="H4483" t="s">
        <v>0</v>
      </c>
      <c r="I4483" t="s">
        <v>8149</v>
      </c>
      <c r="J4483" t="s">
        <v>8150</v>
      </c>
      <c r="K4483">
        <v>827</v>
      </c>
      <c r="L4483">
        <v>827</v>
      </c>
      <c r="M4483" s="1" t="s">
        <v>249</v>
      </c>
      <c r="N4483" s="1" t="s">
        <v>250</v>
      </c>
      <c r="O4483" s="2">
        <v>0</v>
      </c>
      <c r="P4483" s="2">
        <v>0</v>
      </c>
      <c r="Q4483" s="39">
        <v>154.87</v>
      </c>
      <c r="R4483" s="2">
        <v>20.133100000000002</v>
      </c>
      <c r="S4483" s="2">
        <v>0</v>
      </c>
      <c r="T4483" s="2">
        <v>0</v>
      </c>
      <c r="U4483" s="39">
        <v>175.00310000000002</v>
      </c>
      <c r="V4483" s="2" t="s">
        <v>8499</v>
      </c>
      <c r="W4483" s="2" t="s">
        <v>1</v>
      </c>
      <c r="X4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3"/>
      <c r="Z4483"/>
      <c r="AA4483"/>
    </row>
    <row r="4484" spans="5:27" hidden="1">
      <c r="E4484" t="s">
        <v>8374</v>
      </c>
      <c r="F4484" t="s">
        <v>8446</v>
      </c>
      <c r="G4484" t="s">
        <v>1</v>
      </c>
      <c r="H4484" t="s">
        <v>0</v>
      </c>
      <c r="I4484" t="s">
        <v>8149</v>
      </c>
      <c r="J4484" t="s">
        <v>8150</v>
      </c>
      <c r="K4484">
        <v>828</v>
      </c>
      <c r="L4484">
        <v>828</v>
      </c>
      <c r="M4484" s="1" t="s">
        <v>929</v>
      </c>
      <c r="N4484" s="1" t="s">
        <v>930</v>
      </c>
      <c r="O4484" s="2">
        <v>0</v>
      </c>
      <c r="P4484" s="2">
        <v>0</v>
      </c>
      <c r="Q4484" s="39">
        <v>93.73</v>
      </c>
      <c r="R4484" s="2">
        <v>12.184900000000001</v>
      </c>
      <c r="S4484" s="2">
        <v>0</v>
      </c>
      <c r="T4484" s="2">
        <v>0</v>
      </c>
      <c r="U4484" s="39">
        <v>105.9149</v>
      </c>
      <c r="V4484" s="2" t="s">
        <v>8499</v>
      </c>
      <c r="W4484" s="2" t="s">
        <v>1</v>
      </c>
      <c r="X4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4"/>
      <c r="Z4484"/>
      <c r="AA4484"/>
    </row>
    <row r="4485" spans="5:27" hidden="1">
      <c r="E4485" t="s">
        <v>8374</v>
      </c>
      <c r="F4485" t="s">
        <v>8446</v>
      </c>
      <c r="G4485" t="s">
        <v>1</v>
      </c>
      <c r="H4485" t="s">
        <v>0</v>
      </c>
      <c r="I4485" t="s">
        <v>8149</v>
      </c>
      <c r="J4485" t="s">
        <v>8150</v>
      </c>
      <c r="K4485">
        <v>829</v>
      </c>
      <c r="L4485">
        <v>829</v>
      </c>
      <c r="M4485" s="1" t="s">
        <v>281</v>
      </c>
      <c r="N4485" s="1" t="s">
        <v>282</v>
      </c>
      <c r="O4485" s="2">
        <v>0</v>
      </c>
      <c r="P4485" s="2">
        <v>0</v>
      </c>
      <c r="Q4485" s="39">
        <v>103.95</v>
      </c>
      <c r="R4485" s="2">
        <v>13.513500000000001</v>
      </c>
      <c r="S4485" s="2">
        <v>0</v>
      </c>
      <c r="T4485" s="2">
        <v>0</v>
      </c>
      <c r="U4485" s="39">
        <v>117.46350000000001</v>
      </c>
      <c r="V4485" s="2" t="s">
        <v>8499</v>
      </c>
      <c r="W4485" s="2" t="s">
        <v>1</v>
      </c>
      <c r="X4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5"/>
      <c r="Z4485"/>
      <c r="AA4485"/>
    </row>
    <row r="4486" spans="5:27" hidden="1">
      <c r="E4486" t="s">
        <v>8374</v>
      </c>
      <c r="F4486" t="s">
        <v>8446</v>
      </c>
      <c r="G4486" t="s">
        <v>1</v>
      </c>
      <c r="H4486" t="s">
        <v>0</v>
      </c>
      <c r="I4486" t="s">
        <v>8149</v>
      </c>
      <c r="J4486" t="s">
        <v>8150</v>
      </c>
      <c r="K4486">
        <v>830</v>
      </c>
      <c r="L4486">
        <v>830</v>
      </c>
      <c r="M4486" s="1" t="s">
        <v>7845</v>
      </c>
      <c r="N4486" s="1" t="s">
        <v>7846</v>
      </c>
      <c r="O4486" s="2">
        <v>0</v>
      </c>
      <c r="P4486" s="2">
        <v>0</v>
      </c>
      <c r="Q4486" s="39">
        <v>39.450000000000003</v>
      </c>
      <c r="R4486" s="2">
        <v>5.1285000000000007</v>
      </c>
      <c r="S4486" s="2">
        <v>0</v>
      </c>
      <c r="T4486" s="2">
        <v>0</v>
      </c>
      <c r="U4486" s="39">
        <v>44.578500000000005</v>
      </c>
      <c r="V4486" s="2" t="s">
        <v>8499</v>
      </c>
      <c r="W4486" s="2" t="s">
        <v>1</v>
      </c>
      <c r="X4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6"/>
      <c r="Z4486"/>
      <c r="AA4486"/>
    </row>
    <row r="4487" spans="5:27" hidden="1">
      <c r="E4487" t="s">
        <v>8374</v>
      </c>
      <c r="F4487" t="s">
        <v>8446</v>
      </c>
      <c r="G4487" t="s">
        <v>1</v>
      </c>
      <c r="H4487" t="s">
        <v>0</v>
      </c>
      <c r="I4487" t="s">
        <v>8149</v>
      </c>
      <c r="J4487" t="s">
        <v>8150</v>
      </c>
      <c r="K4487">
        <v>831</v>
      </c>
      <c r="L4487">
        <v>831</v>
      </c>
      <c r="M4487" s="1" t="s">
        <v>118</v>
      </c>
      <c r="N4487" s="1" t="s">
        <v>119</v>
      </c>
      <c r="O4487" s="2">
        <v>0</v>
      </c>
      <c r="P4487" s="2">
        <v>0</v>
      </c>
      <c r="Q4487" s="39">
        <v>110.22</v>
      </c>
      <c r="R4487" s="2">
        <v>14.3286</v>
      </c>
      <c r="S4487" s="2">
        <v>0</v>
      </c>
      <c r="T4487" s="2">
        <v>0</v>
      </c>
      <c r="U4487" s="39">
        <v>124.54859999999999</v>
      </c>
      <c r="V4487" s="2" t="s">
        <v>8499</v>
      </c>
      <c r="W4487" s="2" t="s">
        <v>1</v>
      </c>
      <c r="X4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7"/>
      <c r="Z4487"/>
      <c r="AA4487"/>
    </row>
    <row r="4488" spans="5:27" hidden="1">
      <c r="E4488" t="s">
        <v>8374</v>
      </c>
      <c r="F4488" t="s">
        <v>8446</v>
      </c>
      <c r="G4488" t="s">
        <v>1</v>
      </c>
      <c r="H4488" t="s">
        <v>0</v>
      </c>
      <c r="I4488" t="s">
        <v>8149</v>
      </c>
      <c r="J4488" t="s">
        <v>8150</v>
      </c>
      <c r="K4488">
        <v>832</v>
      </c>
      <c r="L4488">
        <v>832</v>
      </c>
      <c r="M4488" s="1" t="s">
        <v>588</v>
      </c>
      <c r="N4488" s="1" t="s">
        <v>589</v>
      </c>
      <c r="O4488" s="2">
        <v>0</v>
      </c>
      <c r="P4488" s="2">
        <v>0</v>
      </c>
      <c r="Q4488" s="39">
        <v>144.72999999999999</v>
      </c>
      <c r="R4488" s="2">
        <v>18.814899999999998</v>
      </c>
      <c r="S4488" s="2">
        <v>0</v>
      </c>
      <c r="T4488" s="2">
        <v>0</v>
      </c>
      <c r="U4488" s="39">
        <v>163.54489999999998</v>
      </c>
      <c r="V4488" s="2" t="s">
        <v>8499</v>
      </c>
      <c r="W4488" s="2" t="s">
        <v>1</v>
      </c>
      <c r="X4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8"/>
      <c r="Z4488"/>
      <c r="AA4488"/>
    </row>
    <row r="4489" spans="5:27" hidden="1">
      <c r="E4489" t="s">
        <v>8374</v>
      </c>
      <c r="F4489" t="s">
        <v>8446</v>
      </c>
      <c r="G4489" t="s">
        <v>1</v>
      </c>
      <c r="H4489" t="s">
        <v>0</v>
      </c>
      <c r="I4489" t="s">
        <v>8149</v>
      </c>
      <c r="J4489" t="s">
        <v>8150</v>
      </c>
      <c r="K4489">
        <v>833</v>
      </c>
      <c r="L4489">
        <v>833</v>
      </c>
      <c r="M4489" s="1"/>
      <c r="N4489" s="1" t="s">
        <v>752</v>
      </c>
      <c r="O4489" s="2">
        <v>0</v>
      </c>
      <c r="P4489" s="2">
        <v>0</v>
      </c>
      <c r="Q4489" s="39">
        <v>321.01</v>
      </c>
      <c r="R4489" s="2">
        <v>41.731299999999997</v>
      </c>
      <c r="S4489" s="2">
        <v>0</v>
      </c>
      <c r="T4489" s="2">
        <v>0</v>
      </c>
      <c r="U4489" s="39">
        <v>362.74129999999997</v>
      </c>
      <c r="V4489" s="2" t="s">
        <v>8447</v>
      </c>
      <c r="W4489" s="2" t="s">
        <v>1</v>
      </c>
      <c r="X4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89"/>
      <c r="Z4489"/>
      <c r="AA4489"/>
    </row>
    <row r="4490" spans="5:27" hidden="1">
      <c r="E4490" t="s">
        <v>8374</v>
      </c>
      <c r="F4490" t="s">
        <v>8446</v>
      </c>
      <c r="G4490" t="s">
        <v>1</v>
      </c>
      <c r="H4490" t="s">
        <v>0</v>
      </c>
      <c r="I4490" t="s">
        <v>8149</v>
      </c>
      <c r="J4490" t="s">
        <v>8150</v>
      </c>
      <c r="K4490">
        <v>834</v>
      </c>
      <c r="L4490">
        <v>834</v>
      </c>
      <c r="M4490" s="1" t="s">
        <v>269</v>
      </c>
      <c r="N4490" s="1" t="s">
        <v>270</v>
      </c>
      <c r="O4490" s="2">
        <v>0</v>
      </c>
      <c r="P4490" s="2">
        <v>0</v>
      </c>
      <c r="Q4490" s="39">
        <v>307.85000000000002</v>
      </c>
      <c r="R4490" s="2">
        <v>40.020500000000006</v>
      </c>
      <c r="S4490" s="2">
        <v>0</v>
      </c>
      <c r="T4490" s="2">
        <v>0</v>
      </c>
      <c r="U4490" s="39">
        <v>347.87050000000005</v>
      </c>
      <c r="V4490" s="2" t="s">
        <v>8499</v>
      </c>
      <c r="W4490" s="2" t="s">
        <v>1</v>
      </c>
      <c r="X4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0"/>
      <c r="Z4490"/>
      <c r="AA4490"/>
    </row>
    <row r="4491" spans="5:27" hidden="1">
      <c r="E4491" t="s">
        <v>8374</v>
      </c>
      <c r="F4491" t="s">
        <v>8446</v>
      </c>
      <c r="G4491" t="s">
        <v>1</v>
      </c>
      <c r="H4491" t="s">
        <v>0</v>
      </c>
      <c r="I4491" t="s">
        <v>8149</v>
      </c>
      <c r="J4491" t="s">
        <v>8150</v>
      </c>
      <c r="K4491">
        <v>835</v>
      </c>
      <c r="L4491">
        <v>835</v>
      </c>
      <c r="M4491" s="1" t="s">
        <v>118</v>
      </c>
      <c r="N4491" s="1" t="s">
        <v>119</v>
      </c>
      <c r="O4491" s="2">
        <v>0</v>
      </c>
      <c r="P4491" s="2">
        <v>0</v>
      </c>
      <c r="Q4491" s="39">
        <v>69.02</v>
      </c>
      <c r="R4491" s="2">
        <v>8.9725999999999999</v>
      </c>
      <c r="S4491" s="2">
        <v>0</v>
      </c>
      <c r="T4491" s="2">
        <v>0</v>
      </c>
      <c r="U4491" s="39">
        <v>77.992599999999996</v>
      </c>
      <c r="V4491" s="2" t="s">
        <v>8499</v>
      </c>
      <c r="W4491" s="2" t="s">
        <v>1</v>
      </c>
      <c r="X4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1"/>
      <c r="Z4491"/>
      <c r="AA4491"/>
    </row>
    <row r="4492" spans="5:27" hidden="1">
      <c r="E4492" t="s">
        <v>8374</v>
      </c>
      <c r="F4492" t="s">
        <v>8446</v>
      </c>
      <c r="G4492" t="s">
        <v>1</v>
      </c>
      <c r="H4492" t="s">
        <v>0</v>
      </c>
      <c r="I4492" t="s">
        <v>8149</v>
      </c>
      <c r="J4492" t="s">
        <v>8150</v>
      </c>
      <c r="K4492">
        <v>836</v>
      </c>
      <c r="L4492">
        <v>836</v>
      </c>
      <c r="M4492" s="1" t="s">
        <v>118</v>
      </c>
      <c r="N4492" s="1" t="s">
        <v>119</v>
      </c>
      <c r="O4492" s="2">
        <v>0</v>
      </c>
      <c r="P4492" s="2">
        <v>0</v>
      </c>
      <c r="Q4492" s="39">
        <v>135.58000000000001</v>
      </c>
      <c r="R4492" s="2">
        <v>17.625400000000003</v>
      </c>
      <c r="S4492" s="2">
        <v>0</v>
      </c>
      <c r="T4492" s="2">
        <v>0</v>
      </c>
      <c r="U4492" s="39">
        <v>153.20540000000003</v>
      </c>
      <c r="V4492" s="2" t="s">
        <v>8499</v>
      </c>
      <c r="W4492" s="2" t="s">
        <v>1</v>
      </c>
      <c r="X4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2"/>
      <c r="Z4492"/>
      <c r="AA4492"/>
    </row>
    <row r="4493" spans="5:27" hidden="1">
      <c r="E4493" t="s">
        <v>8374</v>
      </c>
      <c r="F4493" t="s">
        <v>8446</v>
      </c>
      <c r="G4493" t="s">
        <v>1</v>
      </c>
      <c r="H4493" t="s">
        <v>0</v>
      </c>
      <c r="I4493" t="s">
        <v>8149</v>
      </c>
      <c r="J4493" t="s">
        <v>8150</v>
      </c>
      <c r="K4493">
        <v>837</v>
      </c>
      <c r="L4493">
        <v>837</v>
      </c>
      <c r="M4493" s="1" t="s">
        <v>435</v>
      </c>
      <c r="N4493" s="1" t="s">
        <v>436</v>
      </c>
      <c r="O4493" s="2">
        <v>0</v>
      </c>
      <c r="P4493" s="2">
        <v>0</v>
      </c>
      <c r="Q4493" s="39">
        <v>61.95</v>
      </c>
      <c r="R4493" s="2">
        <v>8.0535000000000014</v>
      </c>
      <c r="S4493" s="2">
        <v>0</v>
      </c>
      <c r="T4493" s="2">
        <v>0</v>
      </c>
      <c r="U4493" s="39">
        <v>70.003500000000003</v>
      </c>
      <c r="V4493" s="2" t="s">
        <v>8499</v>
      </c>
      <c r="W4493" s="2" t="s">
        <v>1</v>
      </c>
      <c r="X4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3"/>
      <c r="Z4493"/>
      <c r="AA4493"/>
    </row>
    <row r="4494" spans="5:27" hidden="1">
      <c r="E4494" t="s">
        <v>8374</v>
      </c>
      <c r="F4494" t="s">
        <v>8446</v>
      </c>
      <c r="G4494" t="s">
        <v>1</v>
      </c>
      <c r="H4494" t="s">
        <v>0</v>
      </c>
      <c r="I4494" t="s">
        <v>8149</v>
      </c>
      <c r="J4494" t="s">
        <v>8150</v>
      </c>
      <c r="K4494">
        <v>838</v>
      </c>
      <c r="L4494">
        <v>838</v>
      </c>
      <c r="M4494" s="1" t="s">
        <v>118</v>
      </c>
      <c r="N4494" s="1" t="s">
        <v>119</v>
      </c>
      <c r="O4494" s="2">
        <v>0</v>
      </c>
      <c r="P4494" s="2">
        <v>0</v>
      </c>
      <c r="Q4494" s="39">
        <v>74.83</v>
      </c>
      <c r="R4494" s="2">
        <v>9.7279</v>
      </c>
      <c r="S4494" s="2">
        <v>0</v>
      </c>
      <c r="T4494" s="2">
        <v>0</v>
      </c>
      <c r="U4494" s="39">
        <v>84.557900000000004</v>
      </c>
      <c r="V4494" s="2" t="s">
        <v>8499</v>
      </c>
      <c r="W4494" s="2" t="s">
        <v>1</v>
      </c>
      <c r="X4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4"/>
      <c r="Z4494"/>
      <c r="AA4494"/>
    </row>
    <row r="4495" spans="5:27" hidden="1">
      <c r="E4495" t="s">
        <v>8374</v>
      </c>
      <c r="F4495" t="s">
        <v>8446</v>
      </c>
      <c r="G4495" t="s">
        <v>1</v>
      </c>
      <c r="H4495" t="s">
        <v>0</v>
      </c>
      <c r="I4495" t="s">
        <v>8149</v>
      </c>
      <c r="J4495" t="s">
        <v>8150</v>
      </c>
      <c r="K4495">
        <v>839</v>
      </c>
      <c r="L4495">
        <v>839</v>
      </c>
      <c r="M4495" s="1" t="s">
        <v>118</v>
      </c>
      <c r="N4495" s="1" t="s">
        <v>119</v>
      </c>
      <c r="O4495" s="2">
        <v>0</v>
      </c>
      <c r="P4495" s="2">
        <v>0</v>
      </c>
      <c r="Q4495" s="39">
        <v>6.42</v>
      </c>
      <c r="R4495" s="2">
        <v>0.83460000000000001</v>
      </c>
      <c r="S4495" s="2">
        <v>0</v>
      </c>
      <c r="T4495" s="2">
        <v>0</v>
      </c>
      <c r="U4495" s="39">
        <v>7.2545999999999999</v>
      </c>
      <c r="V4495" s="2" t="s">
        <v>8499</v>
      </c>
      <c r="W4495" s="2" t="s">
        <v>1</v>
      </c>
      <c r="X4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5"/>
      <c r="Z4495"/>
      <c r="AA4495"/>
    </row>
    <row r="4496" spans="5:27" hidden="1">
      <c r="E4496" t="s">
        <v>8374</v>
      </c>
      <c r="F4496" t="s">
        <v>8446</v>
      </c>
      <c r="G4496" t="s">
        <v>1</v>
      </c>
      <c r="H4496" t="s">
        <v>0</v>
      </c>
      <c r="I4496" t="s">
        <v>8149</v>
      </c>
      <c r="J4496" t="s">
        <v>8150</v>
      </c>
      <c r="K4496">
        <v>840</v>
      </c>
      <c r="L4496">
        <v>840</v>
      </c>
      <c r="M4496" s="1" t="s">
        <v>118</v>
      </c>
      <c r="N4496" s="1" t="s">
        <v>119</v>
      </c>
      <c r="O4496" s="2">
        <v>0</v>
      </c>
      <c r="P4496" s="2">
        <v>0</v>
      </c>
      <c r="Q4496" s="39">
        <v>96.02</v>
      </c>
      <c r="R4496" s="2">
        <v>12.4826</v>
      </c>
      <c r="S4496" s="2">
        <v>0</v>
      </c>
      <c r="T4496" s="2">
        <v>0</v>
      </c>
      <c r="U4496" s="39">
        <v>108.5026</v>
      </c>
      <c r="V4496" s="2" t="s">
        <v>8499</v>
      </c>
      <c r="W4496" s="2" t="s">
        <v>1</v>
      </c>
      <c r="X4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6"/>
      <c r="Z4496"/>
      <c r="AA4496"/>
    </row>
    <row r="4497" spans="5:27" hidden="1">
      <c r="E4497" t="s">
        <v>8374</v>
      </c>
      <c r="F4497" t="s">
        <v>8446</v>
      </c>
      <c r="G4497" t="s">
        <v>1</v>
      </c>
      <c r="H4497" t="s">
        <v>0</v>
      </c>
      <c r="I4497" t="s">
        <v>8149</v>
      </c>
      <c r="J4497" t="s">
        <v>8150</v>
      </c>
      <c r="K4497">
        <v>841</v>
      </c>
      <c r="L4497">
        <v>841</v>
      </c>
      <c r="M4497" s="1" t="s">
        <v>626</v>
      </c>
      <c r="N4497" s="1" t="s">
        <v>627</v>
      </c>
      <c r="O4497" s="2">
        <v>0</v>
      </c>
      <c r="P4497" s="2">
        <v>0</v>
      </c>
      <c r="Q4497" s="39">
        <v>302</v>
      </c>
      <c r="R4497" s="2">
        <v>39.26</v>
      </c>
      <c r="S4497" s="2">
        <v>0</v>
      </c>
      <c r="T4497" s="2">
        <v>0</v>
      </c>
      <c r="U4497" s="39">
        <v>341.26</v>
      </c>
      <c r="V4497" s="2" t="s">
        <v>8499</v>
      </c>
      <c r="W4497" s="2" t="s">
        <v>1</v>
      </c>
      <c r="X4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7"/>
      <c r="Z4497"/>
      <c r="AA4497"/>
    </row>
    <row r="4498" spans="5:27" hidden="1">
      <c r="E4498" t="s">
        <v>8374</v>
      </c>
      <c r="F4498" t="s">
        <v>8446</v>
      </c>
      <c r="G4498" t="s">
        <v>1</v>
      </c>
      <c r="H4498" t="s">
        <v>0</v>
      </c>
      <c r="I4498" t="s">
        <v>8149</v>
      </c>
      <c r="J4498" t="s">
        <v>8150</v>
      </c>
      <c r="K4498">
        <v>842</v>
      </c>
      <c r="L4498">
        <v>842</v>
      </c>
      <c r="M4498" s="1" t="s">
        <v>239</v>
      </c>
      <c r="N4498" s="1" t="s">
        <v>240</v>
      </c>
      <c r="O4498" s="2">
        <v>0</v>
      </c>
      <c r="P4498" s="2">
        <v>0</v>
      </c>
      <c r="Q4498" s="39">
        <v>16515.18</v>
      </c>
      <c r="R4498" s="2">
        <v>2146.9734000000003</v>
      </c>
      <c r="S4498" s="2">
        <v>0</v>
      </c>
      <c r="T4498" s="2">
        <v>0</v>
      </c>
      <c r="U4498" s="39">
        <v>18662.153399999999</v>
      </c>
      <c r="V4498" s="2" t="s">
        <v>8499</v>
      </c>
      <c r="W4498" s="2" t="s">
        <v>1</v>
      </c>
      <c r="X4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8"/>
      <c r="Z4498"/>
      <c r="AA4498"/>
    </row>
    <row r="4499" spans="5:27" hidden="1">
      <c r="E4499" t="s">
        <v>8374</v>
      </c>
      <c r="F4499" t="s">
        <v>8446</v>
      </c>
      <c r="G4499" t="s">
        <v>1</v>
      </c>
      <c r="H4499" t="s">
        <v>0</v>
      </c>
      <c r="I4499" t="s">
        <v>8149</v>
      </c>
      <c r="J4499" t="s">
        <v>8150</v>
      </c>
      <c r="K4499">
        <v>843</v>
      </c>
      <c r="L4499">
        <v>843</v>
      </c>
      <c r="M4499" s="1" t="s">
        <v>239</v>
      </c>
      <c r="N4499" s="1" t="s">
        <v>240</v>
      </c>
      <c r="O4499" s="2">
        <v>0</v>
      </c>
      <c r="P4499" s="2">
        <v>0</v>
      </c>
      <c r="Q4499" s="39">
        <v>18923.650000000001</v>
      </c>
      <c r="R4499" s="2">
        <v>2460.0745000000002</v>
      </c>
      <c r="S4499" s="2">
        <v>0</v>
      </c>
      <c r="T4499" s="2">
        <v>0</v>
      </c>
      <c r="U4499" s="39">
        <v>21383.7245</v>
      </c>
      <c r="V4499" s="2" t="s">
        <v>8499</v>
      </c>
      <c r="W4499" s="2" t="s">
        <v>1</v>
      </c>
      <c r="X4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499"/>
      <c r="Z4499"/>
      <c r="AA4499"/>
    </row>
    <row r="4500" spans="5:27" hidden="1">
      <c r="E4500" t="s">
        <v>8374</v>
      </c>
      <c r="F4500" t="s">
        <v>8446</v>
      </c>
      <c r="G4500" t="s">
        <v>1</v>
      </c>
      <c r="H4500" t="s">
        <v>0</v>
      </c>
      <c r="I4500" t="s">
        <v>8149</v>
      </c>
      <c r="J4500" t="s">
        <v>8150</v>
      </c>
      <c r="K4500">
        <v>844</v>
      </c>
      <c r="L4500">
        <v>844</v>
      </c>
      <c r="M4500" s="1" t="s">
        <v>574</v>
      </c>
      <c r="N4500" s="1" t="s">
        <v>575</v>
      </c>
      <c r="O4500" s="2">
        <v>0</v>
      </c>
      <c r="P4500" s="2">
        <v>0</v>
      </c>
      <c r="Q4500" s="39">
        <v>8283</v>
      </c>
      <c r="R4500" s="2">
        <v>1076.79</v>
      </c>
      <c r="S4500" s="2">
        <v>0</v>
      </c>
      <c r="T4500" s="2">
        <v>0</v>
      </c>
      <c r="U4500" s="39">
        <v>9359.7900000000009</v>
      </c>
      <c r="V4500" s="2" t="s">
        <v>8499</v>
      </c>
      <c r="W4500" s="2" t="s">
        <v>1</v>
      </c>
      <c r="X4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0"/>
      <c r="Z4500"/>
      <c r="AA4500"/>
    </row>
    <row r="4501" spans="5:27" hidden="1">
      <c r="E4501" t="s">
        <v>8374</v>
      </c>
      <c r="F4501" t="s">
        <v>8442</v>
      </c>
      <c r="G4501" t="s">
        <v>1</v>
      </c>
      <c r="H4501" t="s">
        <v>0</v>
      </c>
      <c r="I4501" t="s">
        <v>8149</v>
      </c>
      <c r="J4501" t="s">
        <v>8150</v>
      </c>
      <c r="K4501">
        <v>845</v>
      </c>
      <c r="L4501">
        <v>845</v>
      </c>
      <c r="M4501" s="1" t="s">
        <v>118</v>
      </c>
      <c r="N4501" s="1" t="s">
        <v>119</v>
      </c>
      <c r="O4501" s="2">
        <v>0</v>
      </c>
      <c r="P4501" s="2">
        <v>0</v>
      </c>
      <c r="Q4501" s="39">
        <v>20.45</v>
      </c>
      <c r="R4501" s="2">
        <v>2.6585000000000001</v>
      </c>
      <c r="S4501" s="2">
        <v>0</v>
      </c>
      <c r="T4501" s="2">
        <v>0</v>
      </c>
      <c r="U4501" s="39">
        <v>23.108499999999999</v>
      </c>
      <c r="V4501" s="2" t="s">
        <v>8499</v>
      </c>
      <c r="W4501" s="2" t="s">
        <v>1</v>
      </c>
      <c r="X4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1"/>
      <c r="Z4501"/>
      <c r="AA4501"/>
    </row>
    <row r="4502" spans="5:27" hidden="1">
      <c r="E4502" t="s">
        <v>8374</v>
      </c>
      <c r="F4502" t="s">
        <v>8442</v>
      </c>
      <c r="G4502" t="s">
        <v>1</v>
      </c>
      <c r="H4502" t="s">
        <v>0</v>
      </c>
      <c r="I4502" t="s">
        <v>8149</v>
      </c>
      <c r="J4502" t="s">
        <v>8150</v>
      </c>
      <c r="K4502">
        <v>846</v>
      </c>
      <c r="L4502">
        <v>846</v>
      </c>
      <c r="M4502" s="1" t="s">
        <v>118</v>
      </c>
      <c r="N4502" s="1" t="s">
        <v>119</v>
      </c>
      <c r="O4502" s="2">
        <v>0</v>
      </c>
      <c r="P4502" s="2">
        <v>0</v>
      </c>
      <c r="Q4502" s="39">
        <v>44.81</v>
      </c>
      <c r="R4502" s="2">
        <v>5.8253000000000004</v>
      </c>
      <c r="S4502" s="2">
        <v>0</v>
      </c>
      <c r="T4502" s="2">
        <v>0</v>
      </c>
      <c r="U4502" s="39">
        <v>50.635300000000001</v>
      </c>
      <c r="V4502" s="2" t="s">
        <v>8499</v>
      </c>
      <c r="W4502" s="2" t="s">
        <v>1</v>
      </c>
      <c r="X4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2"/>
      <c r="Z4502"/>
      <c r="AA4502"/>
    </row>
    <row r="4503" spans="5:27" hidden="1">
      <c r="E4503" t="s">
        <v>8374</v>
      </c>
      <c r="F4503" t="s">
        <v>8442</v>
      </c>
      <c r="G4503" t="s">
        <v>1</v>
      </c>
      <c r="H4503" t="s">
        <v>0</v>
      </c>
      <c r="I4503" t="s">
        <v>8149</v>
      </c>
      <c r="J4503" t="s">
        <v>8150</v>
      </c>
      <c r="K4503">
        <v>847</v>
      </c>
      <c r="L4503">
        <v>847</v>
      </c>
      <c r="M4503" s="1" t="s">
        <v>225</v>
      </c>
      <c r="N4503" s="1" t="s">
        <v>226</v>
      </c>
      <c r="O4503" s="2">
        <v>0</v>
      </c>
      <c r="P4503" s="2">
        <v>0</v>
      </c>
      <c r="Q4503" s="39">
        <v>102</v>
      </c>
      <c r="R4503" s="2">
        <v>13.26</v>
      </c>
      <c r="S4503" s="2">
        <v>0</v>
      </c>
      <c r="T4503" s="2">
        <v>0</v>
      </c>
      <c r="U4503" s="39">
        <v>115.26</v>
      </c>
      <c r="V4503" s="2" t="s">
        <v>8499</v>
      </c>
      <c r="W4503" s="2" t="s">
        <v>1</v>
      </c>
      <c r="X4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3"/>
      <c r="Z4503"/>
      <c r="AA4503"/>
    </row>
    <row r="4504" spans="5:27" hidden="1">
      <c r="E4504" t="s">
        <v>8374</v>
      </c>
      <c r="F4504" t="s">
        <v>8442</v>
      </c>
      <c r="G4504" t="s">
        <v>1</v>
      </c>
      <c r="H4504" t="s">
        <v>0</v>
      </c>
      <c r="I4504" t="s">
        <v>8149</v>
      </c>
      <c r="J4504" t="s">
        <v>8150</v>
      </c>
      <c r="K4504">
        <v>848</v>
      </c>
      <c r="L4504">
        <v>848</v>
      </c>
      <c r="M4504" s="1" t="s">
        <v>277</v>
      </c>
      <c r="N4504" s="1" t="s">
        <v>278</v>
      </c>
      <c r="O4504" s="2">
        <v>0</v>
      </c>
      <c r="P4504" s="2">
        <v>0</v>
      </c>
      <c r="Q4504" s="39">
        <v>573.44000000000005</v>
      </c>
      <c r="R4504" s="2">
        <v>74.547200000000004</v>
      </c>
      <c r="S4504" s="2">
        <v>0</v>
      </c>
      <c r="T4504" s="2">
        <v>0</v>
      </c>
      <c r="U4504" s="39">
        <v>647.98720000000003</v>
      </c>
      <c r="V4504" s="2" t="s">
        <v>8499</v>
      </c>
      <c r="W4504" s="2" t="s">
        <v>1</v>
      </c>
      <c r="X4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4"/>
      <c r="Z4504"/>
      <c r="AA4504"/>
    </row>
    <row r="4505" spans="5:27" hidden="1">
      <c r="E4505" t="s">
        <v>8374</v>
      </c>
      <c r="F4505" t="s">
        <v>8442</v>
      </c>
      <c r="G4505" t="s">
        <v>1</v>
      </c>
      <c r="H4505" t="s">
        <v>0</v>
      </c>
      <c r="I4505" t="s">
        <v>8149</v>
      </c>
      <c r="J4505" t="s">
        <v>8150</v>
      </c>
      <c r="K4505">
        <v>849</v>
      </c>
      <c r="L4505">
        <v>849</v>
      </c>
      <c r="M4505" s="1" t="s">
        <v>584</v>
      </c>
      <c r="N4505" s="1" t="s">
        <v>585</v>
      </c>
      <c r="O4505" s="2">
        <v>0</v>
      </c>
      <c r="P4505" s="2">
        <v>0</v>
      </c>
      <c r="Q4505" s="39">
        <v>1427.24</v>
      </c>
      <c r="R4505" s="2">
        <v>185.5412</v>
      </c>
      <c r="S4505" s="2">
        <v>0</v>
      </c>
      <c r="T4505" s="2">
        <v>0</v>
      </c>
      <c r="U4505" s="39">
        <v>1612.7811999999999</v>
      </c>
      <c r="V4505" s="2" t="s">
        <v>8499</v>
      </c>
      <c r="W4505" s="2" t="s">
        <v>1</v>
      </c>
      <c r="X4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5"/>
      <c r="Z4505"/>
      <c r="AA4505"/>
    </row>
    <row r="4506" spans="5:27" hidden="1">
      <c r="E4506" t="s">
        <v>8374</v>
      </c>
      <c r="F4506" t="s">
        <v>8442</v>
      </c>
      <c r="G4506" t="s">
        <v>1</v>
      </c>
      <c r="H4506" t="s">
        <v>0</v>
      </c>
      <c r="I4506" t="s">
        <v>8149</v>
      </c>
      <c r="J4506" t="s">
        <v>8150</v>
      </c>
      <c r="K4506">
        <v>850</v>
      </c>
      <c r="L4506">
        <v>850</v>
      </c>
      <c r="M4506" s="1" t="s">
        <v>550</v>
      </c>
      <c r="N4506" s="1" t="s">
        <v>551</v>
      </c>
      <c r="O4506" s="2">
        <v>0</v>
      </c>
      <c r="P4506" s="2">
        <v>0</v>
      </c>
      <c r="Q4506" s="39">
        <v>277.55</v>
      </c>
      <c r="R4506" s="2">
        <v>36.081500000000005</v>
      </c>
      <c r="S4506" s="2">
        <v>0</v>
      </c>
      <c r="T4506" s="2">
        <v>0</v>
      </c>
      <c r="U4506" s="39">
        <v>313.63150000000002</v>
      </c>
      <c r="V4506" s="2" t="s">
        <v>8499</v>
      </c>
      <c r="W4506" s="2" t="s">
        <v>1</v>
      </c>
      <c r="X4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6"/>
      <c r="Z4506"/>
      <c r="AA4506"/>
    </row>
    <row r="4507" spans="5:27" hidden="1">
      <c r="E4507" t="s">
        <v>8374</v>
      </c>
      <c r="F4507" t="s">
        <v>8442</v>
      </c>
      <c r="G4507" t="s">
        <v>1</v>
      </c>
      <c r="H4507" t="s">
        <v>0</v>
      </c>
      <c r="I4507" t="s">
        <v>8149</v>
      </c>
      <c r="J4507" t="s">
        <v>8150</v>
      </c>
      <c r="K4507">
        <v>851</v>
      </c>
      <c r="L4507">
        <v>851</v>
      </c>
      <c r="M4507" s="1" t="s">
        <v>118</v>
      </c>
      <c r="N4507" s="1" t="s">
        <v>119</v>
      </c>
      <c r="O4507" s="2">
        <v>0</v>
      </c>
      <c r="P4507" s="2">
        <v>0</v>
      </c>
      <c r="Q4507" s="39">
        <v>53.98</v>
      </c>
      <c r="R4507" s="2">
        <v>7.0173999999999994</v>
      </c>
      <c r="S4507" s="2">
        <v>0</v>
      </c>
      <c r="T4507" s="2">
        <v>0</v>
      </c>
      <c r="U4507" s="39">
        <v>60.997399999999999</v>
      </c>
      <c r="V4507" s="2" t="s">
        <v>8499</v>
      </c>
      <c r="W4507" s="2" t="s">
        <v>1</v>
      </c>
      <c r="X4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7"/>
      <c r="Z4507"/>
      <c r="AA4507"/>
    </row>
    <row r="4508" spans="5:27" hidden="1">
      <c r="E4508" t="s">
        <v>8374</v>
      </c>
      <c r="F4508" t="s">
        <v>8442</v>
      </c>
      <c r="G4508" t="s">
        <v>1</v>
      </c>
      <c r="H4508" t="s">
        <v>0</v>
      </c>
      <c r="I4508" t="s">
        <v>8149</v>
      </c>
      <c r="J4508" t="s">
        <v>8150</v>
      </c>
      <c r="K4508">
        <v>852</v>
      </c>
      <c r="L4508">
        <v>852</v>
      </c>
      <c r="M4508" s="1" t="s">
        <v>93</v>
      </c>
      <c r="N4508" s="1" t="s">
        <v>94</v>
      </c>
      <c r="O4508" s="2">
        <v>0</v>
      </c>
      <c r="P4508" s="2">
        <v>0</v>
      </c>
      <c r="Q4508" s="39">
        <v>81.56</v>
      </c>
      <c r="R4508" s="2">
        <v>10.6028</v>
      </c>
      <c r="S4508" s="2">
        <v>0</v>
      </c>
      <c r="T4508" s="2">
        <v>0</v>
      </c>
      <c r="U4508" s="39">
        <v>92.162800000000004</v>
      </c>
      <c r="V4508" s="2" t="s">
        <v>8499</v>
      </c>
      <c r="W4508" s="2" t="s">
        <v>1</v>
      </c>
      <c r="X4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8"/>
      <c r="Z4508"/>
      <c r="AA4508"/>
    </row>
    <row r="4509" spans="5:27" hidden="1">
      <c r="E4509" t="s">
        <v>8374</v>
      </c>
      <c r="F4509" t="s">
        <v>8442</v>
      </c>
      <c r="G4509" t="s">
        <v>1</v>
      </c>
      <c r="H4509" t="s">
        <v>0</v>
      </c>
      <c r="I4509" t="s">
        <v>8149</v>
      </c>
      <c r="J4509" t="s">
        <v>8150</v>
      </c>
      <c r="K4509">
        <v>853</v>
      </c>
      <c r="L4509">
        <v>853</v>
      </c>
      <c r="M4509" s="1" t="s">
        <v>501</v>
      </c>
      <c r="N4509" s="1" t="s">
        <v>502</v>
      </c>
      <c r="O4509" s="2">
        <v>0</v>
      </c>
      <c r="P4509" s="2">
        <v>0</v>
      </c>
      <c r="Q4509" s="39">
        <v>222.45</v>
      </c>
      <c r="R4509" s="2">
        <v>28.918499999999998</v>
      </c>
      <c r="S4509" s="2">
        <v>0</v>
      </c>
      <c r="T4509" s="2">
        <v>0</v>
      </c>
      <c r="U4509" s="39">
        <v>251.36849999999998</v>
      </c>
      <c r="V4509" s="2" t="s">
        <v>8499</v>
      </c>
      <c r="W4509" s="2" t="s">
        <v>1</v>
      </c>
      <c r="X4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09"/>
      <c r="Z4509"/>
      <c r="AA4509"/>
    </row>
    <row r="4510" spans="5:27" hidden="1">
      <c r="E4510" t="s">
        <v>8374</v>
      </c>
      <c r="F4510" t="s">
        <v>8442</v>
      </c>
      <c r="G4510" t="s">
        <v>1</v>
      </c>
      <c r="H4510" t="s">
        <v>0</v>
      </c>
      <c r="I4510" t="s">
        <v>8149</v>
      </c>
      <c r="J4510" t="s">
        <v>8150</v>
      </c>
      <c r="K4510">
        <v>854</v>
      </c>
      <c r="L4510">
        <v>854</v>
      </c>
      <c r="M4510" s="1" t="s">
        <v>118</v>
      </c>
      <c r="N4510" s="1" t="s">
        <v>119</v>
      </c>
      <c r="O4510" s="2">
        <v>0</v>
      </c>
      <c r="P4510" s="2">
        <v>0</v>
      </c>
      <c r="Q4510" s="39">
        <v>88.57</v>
      </c>
      <c r="R4510" s="2">
        <v>11.514099999999999</v>
      </c>
      <c r="S4510" s="2">
        <v>0</v>
      </c>
      <c r="T4510" s="2">
        <v>0</v>
      </c>
      <c r="U4510" s="39">
        <v>100.08409999999999</v>
      </c>
      <c r="V4510" s="2" t="s">
        <v>8499</v>
      </c>
      <c r="W4510" s="2" t="s">
        <v>1</v>
      </c>
      <c r="X4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0"/>
      <c r="Z4510"/>
      <c r="AA4510"/>
    </row>
    <row r="4511" spans="5:27" hidden="1">
      <c r="E4511" t="s">
        <v>8374</v>
      </c>
      <c r="F4511" t="s">
        <v>8442</v>
      </c>
      <c r="G4511" t="s">
        <v>1</v>
      </c>
      <c r="H4511" t="s">
        <v>0</v>
      </c>
      <c r="I4511" t="s">
        <v>8149</v>
      </c>
      <c r="J4511" t="s">
        <v>8150</v>
      </c>
      <c r="K4511">
        <v>855</v>
      </c>
      <c r="L4511">
        <v>855</v>
      </c>
      <c r="M4511" s="1"/>
      <c r="N4511" s="1" t="s">
        <v>569</v>
      </c>
      <c r="O4511" s="2">
        <v>0</v>
      </c>
      <c r="P4511" s="2">
        <v>0</v>
      </c>
      <c r="Q4511" s="39">
        <v>613.69000000000005</v>
      </c>
      <c r="R4511" s="2">
        <v>79.779700000000005</v>
      </c>
      <c r="S4511" s="2">
        <v>0</v>
      </c>
      <c r="T4511" s="2">
        <v>0</v>
      </c>
      <c r="U4511" s="39">
        <v>693.4697000000001</v>
      </c>
      <c r="V4511" s="2" t="s">
        <v>8445</v>
      </c>
      <c r="W4511" s="2" t="s">
        <v>1</v>
      </c>
      <c r="X4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1"/>
      <c r="Z4511"/>
      <c r="AA4511"/>
    </row>
    <row r="4512" spans="5:27" hidden="1">
      <c r="E4512" t="s">
        <v>8374</v>
      </c>
      <c r="F4512" t="s">
        <v>8442</v>
      </c>
      <c r="G4512" t="s">
        <v>1</v>
      </c>
      <c r="H4512" t="s">
        <v>0</v>
      </c>
      <c r="I4512" t="s">
        <v>8149</v>
      </c>
      <c r="J4512" t="s">
        <v>8150</v>
      </c>
      <c r="K4512">
        <v>856</v>
      </c>
      <c r="L4512">
        <v>856</v>
      </c>
      <c r="M4512" s="1"/>
      <c r="N4512" s="1" t="s">
        <v>569</v>
      </c>
      <c r="O4512" s="2">
        <v>0</v>
      </c>
      <c r="P4512" s="2">
        <v>0</v>
      </c>
      <c r="Q4512" s="39">
        <v>937.92</v>
      </c>
      <c r="R4512" s="2">
        <v>121.92959999999999</v>
      </c>
      <c r="S4512" s="2">
        <v>0</v>
      </c>
      <c r="T4512" s="2">
        <v>0</v>
      </c>
      <c r="U4512" s="39">
        <v>1059.8496</v>
      </c>
      <c r="V4512" s="2" t="s">
        <v>8445</v>
      </c>
      <c r="W4512" s="2" t="s">
        <v>1</v>
      </c>
      <c r="X4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2"/>
      <c r="Z4512"/>
      <c r="AA4512"/>
    </row>
    <row r="4513" spans="5:27" hidden="1">
      <c r="E4513" t="s">
        <v>8374</v>
      </c>
      <c r="F4513" t="s">
        <v>8442</v>
      </c>
      <c r="G4513" t="s">
        <v>1</v>
      </c>
      <c r="H4513" t="s">
        <v>0</v>
      </c>
      <c r="I4513" t="s">
        <v>8149</v>
      </c>
      <c r="J4513" t="s">
        <v>8150</v>
      </c>
      <c r="K4513">
        <v>857</v>
      </c>
      <c r="L4513">
        <v>857</v>
      </c>
      <c r="M4513" s="1" t="s">
        <v>287</v>
      </c>
      <c r="N4513" s="1" t="s">
        <v>288</v>
      </c>
      <c r="O4513" s="2">
        <v>0</v>
      </c>
      <c r="P4513" s="2">
        <v>0</v>
      </c>
      <c r="Q4513" s="39">
        <v>250.06</v>
      </c>
      <c r="R4513" s="2">
        <v>32.507800000000003</v>
      </c>
      <c r="S4513" s="2">
        <v>0</v>
      </c>
      <c r="T4513" s="2">
        <v>0</v>
      </c>
      <c r="U4513" s="39">
        <v>282.56780000000003</v>
      </c>
      <c r="V4513" s="2" t="s">
        <v>8499</v>
      </c>
      <c r="W4513" s="2" t="s">
        <v>1</v>
      </c>
      <c r="X4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3"/>
      <c r="Z4513"/>
      <c r="AA4513"/>
    </row>
    <row r="4514" spans="5:27" hidden="1">
      <c r="E4514" t="s">
        <v>8374</v>
      </c>
      <c r="F4514" t="s">
        <v>8442</v>
      </c>
      <c r="G4514" t="s">
        <v>1</v>
      </c>
      <c r="H4514" t="s">
        <v>0</v>
      </c>
      <c r="I4514" t="s">
        <v>8149</v>
      </c>
      <c r="J4514" t="s">
        <v>8150</v>
      </c>
      <c r="K4514">
        <v>858</v>
      </c>
      <c r="L4514">
        <v>858</v>
      </c>
      <c r="M4514" s="1" t="s">
        <v>409</v>
      </c>
      <c r="N4514" s="1" t="s">
        <v>410</v>
      </c>
      <c r="O4514" s="2">
        <v>0</v>
      </c>
      <c r="P4514" s="2">
        <v>0</v>
      </c>
      <c r="Q4514" s="39">
        <v>42.78</v>
      </c>
      <c r="R4514" s="2">
        <v>5.5613999999999999</v>
      </c>
      <c r="S4514" s="2">
        <v>0</v>
      </c>
      <c r="T4514" s="2">
        <v>0</v>
      </c>
      <c r="U4514" s="39">
        <v>48.3414</v>
      </c>
      <c r="V4514" s="2" t="s">
        <v>8499</v>
      </c>
      <c r="W4514" s="2" t="s">
        <v>1</v>
      </c>
      <c r="X4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4"/>
      <c r="Z4514"/>
      <c r="AA4514"/>
    </row>
    <row r="4515" spans="5:27" hidden="1">
      <c r="E4515" t="s">
        <v>8374</v>
      </c>
      <c r="F4515" t="s">
        <v>8442</v>
      </c>
      <c r="G4515" t="s">
        <v>1</v>
      </c>
      <c r="H4515" t="s">
        <v>0</v>
      </c>
      <c r="I4515" t="s">
        <v>8149</v>
      </c>
      <c r="J4515" t="s">
        <v>8150</v>
      </c>
      <c r="K4515">
        <v>859</v>
      </c>
      <c r="L4515">
        <v>859</v>
      </c>
      <c r="M4515" s="1" t="s">
        <v>1454</v>
      </c>
      <c r="N4515" s="1" t="s">
        <v>1455</v>
      </c>
      <c r="O4515" s="2">
        <v>0</v>
      </c>
      <c r="P4515" s="2">
        <v>0</v>
      </c>
      <c r="Q4515" s="39">
        <v>103.95</v>
      </c>
      <c r="R4515" s="2">
        <v>13.513500000000001</v>
      </c>
      <c r="S4515" s="2">
        <v>0</v>
      </c>
      <c r="T4515" s="2">
        <v>0</v>
      </c>
      <c r="U4515" s="39">
        <v>117.46350000000001</v>
      </c>
      <c r="V4515" s="2" t="s">
        <v>8499</v>
      </c>
      <c r="W4515" s="2" t="s">
        <v>1</v>
      </c>
      <c r="X4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5"/>
      <c r="Z4515"/>
      <c r="AA4515"/>
    </row>
    <row r="4516" spans="5:27" hidden="1">
      <c r="E4516" t="s">
        <v>8374</v>
      </c>
      <c r="F4516" t="s">
        <v>8442</v>
      </c>
      <c r="G4516" t="s">
        <v>1</v>
      </c>
      <c r="H4516" t="s">
        <v>0</v>
      </c>
      <c r="I4516" t="s">
        <v>8149</v>
      </c>
      <c r="J4516" t="s">
        <v>8150</v>
      </c>
      <c r="K4516">
        <v>860</v>
      </c>
      <c r="L4516">
        <v>860</v>
      </c>
      <c r="M4516" s="1" t="s">
        <v>397</v>
      </c>
      <c r="N4516" s="1" t="s">
        <v>398</v>
      </c>
      <c r="O4516" s="2">
        <v>0</v>
      </c>
      <c r="P4516" s="2">
        <v>0</v>
      </c>
      <c r="Q4516" s="39">
        <v>287.45999999999998</v>
      </c>
      <c r="R4516" s="2">
        <v>37.369799999999998</v>
      </c>
      <c r="S4516" s="2">
        <v>0</v>
      </c>
      <c r="T4516" s="2">
        <v>0</v>
      </c>
      <c r="U4516" s="39">
        <v>324.82979999999998</v>
      </c>
      <c r="V4516" s="2" t="s">
        <v>8499</v>
      </c>
      <c r="W4516" s="2" t="s">
        <v>1</v>
      </c>
      <c r="X4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6"/>
      <c r="Z4516"/>
      <c r="AA4516"/>
    </row>
    <row r="4517" spans="5:27" hidden="1">
      <c r="E4517" t="s">
        <v>8374</v>
      </c>
      <c r="F4517" t="s">
        <v>8442</v>
      </c>
      <c r="G4517" t="s">
        <v>1</v>
      </c>
      <c r="H4517" t="s">
        <v>0</v>
      </c>
      <c r="I4517" t="s">
        <v>8149</v>
      </c>
      <c r="J4517" t="s">
        <v>8150</v>
      </c>
      <c r="K4517">
        <v>861</v>
      </c>
      <c r="L4517">
        <v>861</v>
      </c>
      <c r="M4517" s="1" t="s">
        <v>588</v>
      </c>
      <c r="N4517" s="1" t="s">
        <v>589</v>
      </c>
      <c r="O4517" s="2">
        <v>0</v>
      </c>
      <c r="P4517" s="2">
        <v>0</v>
      </c>
      <c r="Q4517" s="39">
        <v>205.9</v>
      </c>
      <c r="R4517" s="2">
        <v>26.767000000000003</v>
      </c>
      <c r="S4517" s="2">
        <v>0</v>
      </c>
      <c r="T4517" s="2">
        <v>0</v>
      </c>
      <c r="U4517" s="39">
        <v>232.667</v>
      </c>
      <c r="V4517" s="2" t="s">
        <v>8499</v>
      </c>
      <c r="W4517" s="2" t="s">
        <v>1</v>
      </c>
      <c r="X4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7"/>
      <c r="Z4517"/>
      <c r="AA4517"/>
    </row>
    <row r="4518" spans="5:27" hidden="1">
      <c r="E4518" t="s">
        <v>8374</v>
      </c>
      <c r="F4518" t="s">
        <v>8442</v>
      </c>
      <c r="G4518" t="s">
        <v>1</v>
      </c>
      <c r="H4518" t="s">
        <v>0</v>
      </c>
      <c r="I4518" t="s">
        <v>8149</v>
      </c>
      <c r="J4518" t="s">
        <v>8150</v>
      </c>
      <c r="K4518">
        <v>862</v>
      </c>
      <c r="L4518">
        <v>862</v>
      </c>
      <c r="M4518" s="1" t="s">
        <v>87</v>
      </c>
      <c r="N4518" s="1" t="s">
        <v>88</v>
      </c>
      <c r="O4518" s="2">
        <v>0</v>
      </c>
      <c r="P4518" s="2">
        <v>0</v>
      </c>
      <c r="Q4518" s="39">
        <v>48.28</v>
      </c>
      <c r="R4518" s="2">
        <v>6.2764000000000006</v>
      </c>
      <c r="S4518" s="2">
        <v>0</v>
      </c>
      <c r="T4518" s="2">
        <v>0</v>
      </c>
      <c r="U4518" s="39">
        <v>54.556400000000004</v>
      </c>
      <c r="V4518" s="2" t="s">
        <v>8499</v>
      </c>
      <c r="W4518" s="2" t="s">
        <v>1</v>
      </c>
      <c r="X4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8"/>
      <c r="Z4518"/>
      <c r="AA4518"/>
    </row>
    <row r="4519" spans="5:27" hidden="1">
      <c r="E4519" t="s">
        <v>8374</v>
      </c>
      <c r="F4519" t="s">
        <v>8442</v>
      </c>
      <c r="G4519" t="s">
        <v>1</v>
      </c>
      <c r="H4519" t="s">
        <v>0</v>
      </c>
      <c r="I4519" t="s">
        <v>8149</v>
      </c>
      <c r="J4519" t="s">
        <v>8150</v>
      </c>
      <c r="K4519">
        <v>863</v>
      </c>
      <c r="L4519">
        <v>863</v>
      </c>
      <c r="M4519" s="1"/>
      <c r="N4519" s="1" t="s">
        <v>492</v>
      </c>
      <c r="O4519" s="2">
        <v>0</v>
      </c>
      <c r="P4519" s="2">
        <v>0</v>
      </c>
      <c r="Q4519" s="39">
        <v>148.02000000000001</v>
      </c>
      <c r="R4519" s="2">
        <v>19.242600000000003</v>
      </c>
      <c r="S4519" s="2">
        <v>0</v>
      </c>
      <c r="T4519" s="2">
        <v>0</v>
      </c>
      <c r="U4519" s="39">
        <v>167.26260000000002</v>
      </c>
      <c r="V4519" s="2" t="s">
        <v>8420</v>
      </c>
      <c r="W4519" s="2" t="s">
        <v>1</v>
      </c>
      <c r="X4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19"/>
      <c r="Z4519"/>
      <c r="AA4519"/>
    </row>
    <row r="4520" spans="5:27" hidden="1">
      <c r="E4520" t="s">
        <v>8374</v>
      </c>
      <c r="F4520" t="s">
        <v>8442</v>
      </c>
      <c r="G4520" t="s">
        <v>1</v>
      </c>
      <c r="H4520" t="s">
        <v>0</v>
      </c>
      <c r="I4520" t="s">
        <v>8149</v>
      </c>
      <c r="J4520" t="s">
        <v>8150</v>
      </c>
      <c r="K4520">
        <v>864</v>
      </c>
      <c r="L4520">
        <v>864</v>
      </c>
      <c r="M4520" s="1" t="s">
        <v>85</v>
      </c>
      <c r="N4520" s="1" t="s">
        <v>86</v>
      </c>
      <c r="O4520" s="2">
        <v>0</v>
      </c>
      <c r="P4520" s="2">
        <v>0</v>
      </c>
      <c r="Q4520" s="39">
        <v>265.49</v>
      </c>
      <c r="R4520" s="2">
        <v>34.5137</v>
      </c>
      <c r="S4520" s="2">
        <v>0</v>
      </c>
      <c r="T4520" s="2">
        <v>0</v>
      </c>
      <c r="U4520" s="39">
        <v>300.00369999999998</v>
      </c>
      <c r="V4520" s="2" t="s">
        <v>8499</v>
      </c>
      <c r="W4520" s="2" t="s">
        <v>1</v>
      </c>
      <c r="X4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0"/>
      <c r="Z4520"/>
      <c r="AA4520"/>
    </row>
    <row r="4521" spans="5:27" hidden="1">
      <c r="E4521" t="s">
        <v>8374</v>
      </c>
      <c r="F4521" t="s">
        <v>8442</v>
      </c>
      <c r="G4521" t="s">
        <v>1</v>
      </c>
      <c r="H4521" t="s">
        <v>0</v>
      </c>
      <c r="I4521" t="s">
        <v>8149</v>
      </c>
      <c r="J4521" t="s">
        <v>8150</v>
      </c>
      <c r="K4521">
        <v>865</v>
      </c>
      <c r="L4521">
        <v>865</v>
      </c>
      <c r="M4521" s="1" t="s">
        <v>126</v>
      </c>
      <c r="N4521" s="1" t="s">
        <v>127</v>
      </c>
      <c r="O4521" s="2">
        <v>0</v>
      </c>
      <c r="P4521" s="2">
        <v>0</v>
      </c>
      <c r="Q4521" s="39">
        <v>12824.83</v>
      </c>
      <c r="R4521" s="2">
        <v>1667.2279000000001</v>
      </c>
      <c r="S4521" s="2">
        <v>0</v>
      </c>
      <c r="T4521" s="2">
        <v>0</v>
      </c>
      <c r="U4521" s="39">
        <v>14492.0579</v>
      </c>
      <c r="V4521" s="2" t="s">
        <v>8499</v>
      </c>
      <c r="W4521" s="2" t="s">
        <v>1</v>
      </c>
      <c r="X4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1"/>
      <c r="Z4521"/>
      <c r="AA4521"/>
    </row>
    <row r="4522" spans="5:27" hidden="1">
      <c r="E4522" t="s">
        <v>8374</v>
      </c>
      <c r="F4522" t="s">
        <v>8442</v>
      </c>
      <c r="G4522" t="s">
        <v>1</v>
      </c>
      <c r="H4522" t="s">
        <v>0</v>
      </c>
      <c r="I4522" t="s">
        <v>8149</v>
      </c>
      <c r="J4522" t="s">
        <v>8150</v>
      </c>
      <c r="K4522">
        <v>866</v>
      </c>
      <c r="L4522">
        <v>866</v>
      </c>
      <c r="M4522" s="1" t="s">
        <v>1328</v>
      </c>
      <c r="N4522" s="1" t="s">
        <v>1329</v>
      </c>
      <c r="O4522" s="2">
        <v>0</v>
      </c>
      <c r="P4522" s="2">
        <v>0</v>
      </c>
      <c r="Q4522" s="39">
        <v>44.83</v>
      </c>
      <c r="R4522" s="2">
        <v>5.8278999999999996</v>
      </c>
      <c r="S4522" s="2">
        <v>0</v>
      </c>
      <c r="T4522" s="2">
        <v>0</v>
      </c>
      <c r="U4522" s="39">
        <v>50.657899999999998</v>
      </c>
      <c r="V4522" s="2" t="s">
        <v>8499</v>
      </c>
      <c r="W4522" s="2" t="s">
        <v>1</v>
      </c>
      <c r="X4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2"/>
      <c r="Z4522"/>
      <c r="AA4522"/>
    </row>
    <row r="4523" spans="5:27" hidden="1">
      <c r="E4523" t="s">
        <v>8374</v>
      </c>
      <c r="F4523" t="s">
        <v>8442</v>
      </c>
      <c r="G4523" t="s">
        <v>1</v>
      </c>
      <c r="H4523" t="s">
        <v>0</v>
      </c>
      <c r="I4523" t="s">
        <v>8149</v>
      </c>
      <c r="J4523" t="s">
        <v>8150</v>
      </c>
      <c r="K4523">
        <v>867</v>
      </c>
      <c r="L4523">
        <v>867</v>
      </c>
      <c r="M4523" s="1" t="s">
        <v>755</v>
      </c>
      <c r="N4523" s="1" t="s">
        <v>756</v>
      </c>
      <c r="O4523" s="2">
        <v>0</v>
      </c>
      <c r="P4523" s="2">
        <v>0</v>
      </c>
      <c r="Q4523" s="39">
        <v>15291.85</v>
      </c>
      <c r="R4523" s="2">
        <v>1987.9405000000002</v>
      </c>
      <c r="S4523" s="2">
        <v>0</v>
      </c>
      <c r="T4523" s="2">
        <v>0</v>
      </c>
      <c r="U4523" s="39">
        <v>17279.790499999999</v>
      </c>
      <c r="V4523" s="2" t="s">
        <v>8499</v>
      </c>
      <c r="W4523" s="2" t="s">
        <v>1</v>
      </c>
      <c r="X4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3"/>
      <c r="Z4523"/>
      <c r="AA4523"/>
    </row>
    <row r="4524" spans="5:27" hidden="1">
      <c r="E4524" t="s">
        <v>8374</v>
      </c>
      <c r="F4524" t="s">
        <v>8442</v>
      </c>
      <c r="G4524" t="s">
        <v>1</v>
      </c>
      <c r="H4524" t="s">
        <v>0</v>
      </c>
      <c r="I4524" t="s">
        <v>8149</v>
      </c>
      <c r="J4524" t="s">
        <v>8150</v>
      </c>
      <c r="K4524">
        <v>868</v>
      </c>
      <c r="L4524">
        <v>868</v>
      </c>
      <c r="M4524" s="1" t="s">
        <v>7848</v>
      </c>
      <c r="N4524" s="1" t="s">
        <v>7847</v>
      </c>
      <c r="O4524" s="2">
        <v>0</v>
      </c>
      <c r="P4524" s="2">
        <v>0</v>
      </c>
      <c r="Q4524" s="39">
        <v>0</v>
      </c>
      <c r="R4524" s="2">
        <v>0</v>
      </c>
      <c r="S4524" s="2">
        <v>0</v>
      </c>
      <c r="T4524" s="2">
        <v>0</v>
      </c>
      <c r="U4524" s="39">
        <v>0</v>
      </c>
      <c r="V4524" s="2" t="s">
        <v>8499</v>
      </c>
      <c r="W4524" s="2" t="s">
        <v>1</v>
      </c>
      <c r="X4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4"/>
      <c r="Z4524"/>
      <c r="AA4524"/>
    </row>
    <row r="4525" spans="5:27" hidden="1">
      <c r="E4525" t="s">
        <v>8374</v>
      </c>
      <c r="F4525" t="s">
        <v>8442</v>
      </c>
      <c r="G4525" t="s">
        <v>1</v>
      </c>
      <c r="H4525" t="s">
        <v>0</v>
      </c>
      <c r="I4525" t="s">
        <v>8149</v>
      </c>
      <c r="J4525" t="s">
        <v>8150</v>
      </c>
      <c r="K4525">
        <v>869</v>
      </c>
      <c r="L4525">
        <v>869</v>
      </c>
      <c r="M4525" s="1"/>
      <c r="N4525" s="1" t="s">
        <v>8444</v>
      </c>
      <c r="O4525" s="2">
        <v>0</v>
      </c>
      <c r="P4525" s="2">
        <v>0</v>
      </c>
      <c r="Q4525" s="39">
        <v>6021.16</v>
      </c>
      <c r="R4525" s="2">
        <v>782.75080000000003</v>
      </c>
      <c r="S4525" s="2">
        <v>0</v>
      </c>
      <c r="T4525" s="2">
        <v>0</v>
      </c>
      <c r="U4525" s="39">
        <v>6803.9107999999997</v>
      </c>
      <c r="V4525" s="2" t="s">
        <v>8443</v>
      </c>
      <c r="W4525" s="2" t="s">
        <v>1</v>
      </c>
      <c r="X4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5"/>
      <c r="Z4525"/>
      <c r="AA4525"/>
    </row>
    <row r="4526" spans="5:27" hidden="1">
      <c r="E4526" t="s">
        <v>8374</v>
      </c>
      <c r="F4526" t="s">
        <v>8442</v>
      </c>
      <c r="G4526" t="s">
        <v>1</v>
      </c>
      <c r="H4526" t="s">
        <v>0</v>
      </c>
      <c r="I4526" t="s">
        <v>8149</v>
      </c>
      <c r="J4526" t="s">
        <v>8150</v>
      </c>
      <c r="K4526">
        <v>870</v>
      </c>
      <c r="L4526">
        <v>870</v>
      </c>
      <c r="M4526" s="1" t="s">
        <v>574</v>
      </c>
      <c r="N4526" s="1" t="s">
        <v>575</v>
      </c>
      <c r="O4526" s="2">
        <v>0</v>
      </c>
      <c r="P4526" s="2">
        <v>0</v>
      </c>
      <c r="Q4526" s="39">
        <v>5798.1</v>
      </c>
      <c r="R4526" s="2">
        <v>753.75300000000004</v>
      </c>
      <c r="S4526" s="2">
        <v>0</v>
      </c>
      <c r="T4526" s="2">
        <v>0</v>
      </c>
      <c r="U4526" s="39">
        <v>6551.8530000000001</v>
      </c>
      <c r="V4526" s="2" t="s">
        <v>8499</v>
      </c>
      <c r="W4526" s="2" t="s">
        <v>1</v>
      </c>
      <c r="X4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6"/>
      <c r="Z4526"/>
      <c r="AA4526"/>
    </row>
    <row r="4527" spans="5:27" hidden="1">
      <c r="E4527" t="s">
        <v>8374</v>
      </c>
      <c r="F4527" t="s">
        <v>8442</v>
      </c>
      <c r="G4527" t="s">
        <v>1</v>
      </c>
      <c r="H4527" t="s">
        <v>0</v>
      </c>
      <c r="I4527" t="s">
        <v>8149</v>
      </c>
      <c r="J4527" t="s">
        <v>8150</v>
      </c>
      <c r="K4527">
        <v>871</v>
      </c>
      <c r="L4527">
        <v>871</v>
      </c>
      <c r="M4527" s="1" t="s">
        <v>239</v>
      </c>
      <c r="N4527" s="1" t="s">
        <v>240</v>
      </c>
      <c r="O4527" s="2">
        <v>0</v>
      </c>
      <c r="P4527" s="2">
        <v>0</v>
      </c>
      <c r="Q4527" s="39">
        <v>9514.92</v>
      </c>
      <c r="R4527" s="2">
        <v>1236.9396000000002</v>
      </c>
      <c r="S4527" s="2">
        <v>0</v>
      </c>
      <c r="T4527" s="2">
        <v>0</v>
      </c>
      <c r="U4527" s="39">
        <v>10751.8596</v>
      </c>
      <c r="V4527" s="2" t="s">
        <v>8499</v>
      </c>
      <c r="W4527" s="2" t="s">
        <v>1</v>
      </c>
      <c r="X4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7"/>
      <c r="Z4527"/>
      <c r="AA4527"/>
    </row>
    <row r="4528" spans="5:27" hidden="1">
      <c r="E4528" t="s">
        <v>8374</v>
      </c>
      <c r="F4528" t="s">
        <v>8442</v>
      </c>
      <c r="G4528" t="s">
        <v>1</v>
      </c>
      <c r="H4528" t="s">
        <v>0</v>
      </c>
      <c r="I4528" t="s">
        <v>8149</v>
      </c>
      <c r="J4528" t="s">
        <v>8150</v>
      </c>
      <c r="K4528">
        <v>872</v>
      </c>
      <c r="L4528">
        <v>872</v>
      </c>
      <c r="M4528" s="1" t="s">
        <v>1342</v>
      </c>
      <c r="N4528" s="1" t="s">
        <v>1343</v>
      </c>
      <c r="O4528" s="2">
        <v>0</v>
      </c>
      <c r="P4528" s="2">
        <v>0</v>
      </c>
      <c r="Q4528" s="39">
        <v>25</v>
      </c>
      <c r="R4528" s="2">
        <v>3.25</v>
      </c>
      <c r="S4528" s="2">
        <v>0</v>
      </c>
      <c r="T4528" s="2">
        <v>0</v>
      </c>
      <c r="U4528" s="39">
        <v>28.25</v>
      </c>
      <c r="V4528" s="2" t="s">
        <v>8499</v>
      </c>
      <c r="W4528" s="2" t="s">
        <v>1</v>
      </c>
      <c r="X4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8"/>
      <c r="Z4528"/>
      <c r="AA4528"/>
    </row>
    <row r="4529" spans="5:27" hidden="1">
      <c r="E4529" t="s">
        <v>8374</v>
      </c>
      <c r="F4529" t="s">
        <v>8436</v>
      </c>
      <c r="G4529" t="s">
        <v>1</v>
      </c>
      <c r="H4529" t="s">
        <v>0</v>
      </c>
      <c r="I4529" t="s">
        <v>8149</v>
      </c>
      <c r="J4529" t="s">
        <v>8150</v>
      </c>
      <c r="K4529">
        <v>873</v>
      </c>
      <c r="L4529">
        <v>873</v>
      </c>
      <c r="M4529" s="1" t="s">
        <v>118</v>
      </c>
      <c r="N4529" s="1" t="s">
        <v>119</v>
      </c>
      <c r="O4529" s="2">
        <v>0</v>
      </c>
      <c r="P4529" s="2">
        <v>0</v>
      </c>
      <c r="Q4529" s="39">
        <v>107.96</v>
      </c>
      <c r="R4529" s="2">
        <v>14.034799999999999</v>
      </c>
      <c r="S4529" s="2">
        <v>0</v>
      </c>
      <c r="T4529" s="2">
        <v>0</v>
      </c>
      <c r="U4529" s="39">
        <v>121.9948</v>
      </c>
      <c r="V4529" s="2" t="s">
        <v>8499</v>
      </c>
      <c r="W4529" s="2" t="s">
        <v>1</v>
      </c>
      <c r="X4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29"/>
      <c r="Z4529"/>
      <c r="AA4529"/>
    </row>
    <row r="4530" spans="5:27" hidden="1">
      <c r="E4530" t="s">
        <v>8374</v>
      </c>
      <c r="F4530" t="s">
        <v>8436</v>
      </c>
      <c r="G4530" t="s">
        <v>1</v>
      </c>
      <c r="H4530" t="s">
        <v>0</v>
      </c>
      <c r="I4530" t="s">
        <v>8149</v>
      </c>
      <c r="J4530" t="s">
        <v>8150</v>
      </c>
      <c r="K4530">
        <v>874</v>
      </c>
      <c r="L4530">
        <v>874</v>
      </c>
      <c r="M4530" s="1" t="s">
        <v>1448</v>
      </c>
      <c r="N4530" s="1" t="s">
        <v>1449</v>
      </c>
      <c r="O4530" s="2">
        <v>0</v>
      </c>
      <c r="P4530" s="2">
        <v>0</v>
      </c>
      <c r="Q4530" s="39">
        <v>53.98</v>
      </c>
      <c r="R4530" s="2">
        <v>7.0173999999999994</v>
      </c>
      <c r="S4530" s="2">
        <v>0</v>
      </c>
      <c r="T4530" s="2">
        <v>0</v>
      </c>
      <c r="U4530" s="39">
        <v>60.997399999999999</v>
      </c>
      <c r="V4530" s="2" t="s">
        <v>8499</v>
      </c>
      <c r="W4530" s="2" t="s">
        <v>1</v>
      </c>
      <c r="X4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0"/>
      <c r="Z4530"/>
      <c r="AA4530"/>
    </row>
    <row r="4531" spans="5:27" hidden="1">
      <c r="E4531" t="s">
        <v>8374</v>
      </c>
      <c r="F4531" t="s">
        <v>8436</v>
      </c>
      <c r="G4531" t="s">
        <v>1</v>
      </c>
      <c r="H4531" t="s">
        <v>0</v>
      </c>
      <c r="I4531" t="s">
        <v>8149</v>
      </c>
      <c r="J4531" t="s">
        <v>8150</v>
      </c>
      <c r="K4531">
        <v>875</v>
      </c>
      <c r="L4531">
        <v>875</v>
      </c>
      <c r="M4531" s="1"/>
      <c r="N4531" s="1" t="s">
        <v>593</v>
      </c>
      <c r="O4531" s="2">
        <v>0</v>
      </c>
      <c r="P4531" s="2">
        <v>0</v>
      </c>
      <c r="Q4531" s="39">
        <v>31.15</v>
      </c>
      <c r="R4531" s="2">
        <v>4.0495000000000001</v>
      </c>
      <c r="S4531" s="2">
        <v>0</v>
      </c>
      <c r="T4531" s="2">
        <v>0</v>
      </c>
      <c r="U4531" s="39">
        <v>35.1995</v>
      </c>
      <c r="V4531" s="2" t="s">
        <v>8386</v>
      </c>
      <c r="W4531" s="2" t="s">
        <v>1</v>
      </c>
      <c r="X4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1"/>
      <c r="Z4531"/>
      <c r="AA4531"/>
    </row>
    <row r="4532" spans="5:27" hidden="1">
      <c r="E4532" t="s">
        <v>8374</v>
      </c>
      <c r="F4532" t="s">
        <v>8436</v>
      </c>
      <c r="G4532" t="s">
        <v>1</v>
      </c>
      <c r="H4532" t="s">
        <v>0</v>
      </c>
      <c r="I4532" t="s">
        <v>8149</v>
      </c>
      <c r="J4532" t="s">
        <v>8150</v>
      </c>
      <c r="K4532">
        <v>876</v>
      </c>
      <c r="L4532">
        <v>876</v>
      </c>
      <c r="M4532" s="1" t="s">
        <v>445</v>
      </c>
      <c r="N4532" s="1" t="s">
        <v>446</v>
      </c>
      <c r="O4532" s="2">
        <v>0</v>
      </c>
      <c r="P4532" s="2">
        <v>0</v>
      </c>
      <c r="Q4532" s="39">
        <v>104.32</v>
      </c>
      <c r="R4532" s="2">
        <v>13.5616</v>
      </c>
      <c r="S4532" s="2">
        <v>0</v>
      </c>
      <c r="T4532" s="2">
        <v>0</v>
      </c>
      <c r="U4532" s="39">
        <v>117.88159999999999</v>
      </c>
      <c r="V4532" s="2" t="s">
        <v>8499</v>
      </c>
      <c r="W4532" s="2" t="s">
        <v>1</v>
      </c>
      <c r="X4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2"/>
      <c r="Z4532"/>
      <c r="AA4532"/>
    </row>
    <row r="4533" spans="5:27" hidden="1">
      <c r="E4533" t="s">
        <v>8374</v>
      </c>
      <c r="F4533" t="s">
        <v>8436</v>
      </c>
      <c r="G4533" t="s">
        <v>1</v>
      </c>
      <c r="H4533" t="s">
        <v>0</v>
      </c>
      <c r="I4533" t="s">
        <v>8149</v>
      </c>
      <c r="J4533" t="s">
        <v>8150</v>
      </c>
      <c r="K4533">
        <v>877</v>
      </c>
      <c r="L4533">
        <v>877</v>
      </c>
      <c r="M4533" s="1" t="s">
        <v>781</v>
      </c>
      <c r="N4533" s="1" t="s">
        <v>782</v>
      </c>
      <c r="O4533" s="2">
        <v>0</v>
      </c>
      <c r="P4533" s="2">
        <v>0</v>
      </c>
      <c r="Q4533" s="39">
        <v>398.18</v>
      </c>
      <c r="R4533" s="2">
        <v>51.763400000000004</v>
      </c>
      <c r="S4533" s="2">
        <v>0</v>
      </c>
      <c r="T4533" s="2">
        <v>0</v>
      </c>
      <c r="U4533" s="39">
        <v>449.9434</v>
      </c>
      <c r="V4533" s="2" t="s">
        <v>8499</v>
      </c>
      <c r="W4533" s="2" t="s">
        <v>1</v>
      </c>
      <c r="X4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3"/>
      <c r="Z4533"/>
      <c r="AA4533"/>
    </row>
    <row r="4534" spans="5:27" hidden="1">
      <c r="E4534" t="s">
        <v>8374</v>
      </c>
      <c r="F4534" t="s">
        <v>8436</v>
      </c>
      <c r="G4534" t="s">
        <v>1</v>
      </c>
      <c r="H4534" t="s">
        <v>0</v>
      </c>
      <c r="I4534" t="s">
        <v>8149</v>
      </c>
      <c r="J4534" t="s">
        <v>8150</v>
      </c>
      <c r="K4534">
        <v>878</v>
      </c>
      <c r="L4534">
        <v>878</v>
      </c>
      <c r="M4534" s="1" t="s">
        <v>1124</v>
      </c>
      <c r="N4534" s="1" t="s">
        <v>1125</v>
      </c>
      <c r="O4534" s="2">
        <v>0</v>
      </c>
      <c r="P4534" s="2">
        <v>0</v>
      </c>
      <c r="Q4534" s="39">
        <v>543.54</v>
      </c>
      <c r="R4534" s="2">
        <v>70.660200000000003</v>
      </c>
      <c r="S4534" s="2">
        <v>0</v>
      </c>
      <c r="T4534" s="2">
        <v>0</v>
      </c>
      <c r="U4534" s="39">
        <v>614.2002</v>
      </c>
      <c r="V4534" s="2" t="s">
        <v>8499</v>
      </c>
      <c r="W4534" s="2" t="s">
        <v>1</v>
      </c>
      <c r="X4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4"/>
      <c r="Z4534"/>
      <c r="AA4534"/>
    </row>
    <row r="4535" spans="5:27" hidden="1">
      <c r="E4535" t="s">
        <v>8374</v>
      </c>
      <c r="F4535" t="s">
        <v>8436</v>
      </c>
      <c r="G4535" t="s">
        <v>1</v>
      </c>
      <c r="H4535" t="s">
        <v>0</v>
      </c>
      <c r="I4535" t="s">
        <v>8149</v>
      </c>
      <c r="J4535" t="s">
        <v>8150</v>
      </c>
      <c r="K4535">
        <v>879</v>
      </c>
      <c r="L4535">
        <v>879</v>
      </c>
      <c r="M4535" s="1"/>
      <c r="N4535" s="1" t="s">
        <v>296</v>
      </c>
      <c r="O4535" s="2">
        <v>0</v>
      </c>
      <c r="P4535" s="2">
        <v>0</v>
      </c>
      <c r="Q4535" s="39">
        <v>226.29</v>
      </c>
      <c r="R4535" s="2">
        <v>29.4177</v>
      </c>
      <c r="S4535" s="2">
        <v>0</v>
      </c>
      <c r="T4535" s="2">
        <v>0</v>
      </c>
      <c r="U4535" s="39">
        <v>255.70769999999999</v>
      </c>
      <c r="V4535" s="2" t="s">
        <v>8441</v>
      </c>
      <c r="W4535" s="2" t="s">
        <v>1</v>
      </c>
      <c r="X4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5"/>
      <c r="Z4535"/>
      <c r="AA4535"/>
    </row>
    <row r="4536" spans="5:27" hidden="1">
      <c r="E4536" t="s">
        <v>8374</v>
      </c>
      <c r="F4536" t="s">
        <v>8436</v>
      </c>
      <c r="G4536" t="s">
        <v>1</v>
      </c>
      <c r="H4536" t="s">
        <v>0</v>
      </c>
      <c r="I4536" t="s">
        <v>8149</v>
      </c>
      <c r="J4536" t="s">
        <v>8150</v>
      </c>
      <c r="K4536">
        <v>880</v>
      </c>
      <c r="L4536">
        <v>880</v>
      </c>
      <c r="M4536" s="1"/>
      <c r="N4536" s="1" t="s">
        <v>658</v>
      </c>
      <c r="O4536" s="2">
        <v>0</v>
      </c>
      <c r="P4536" s="2">
        <v>0</v>
      </c>
      <c r="Q4536" s="39">
        <v>12.8</v>
      </c>
      <c r="R4536" s="2">
        <v>1.6640000000000001</v>
      </c>
      <c r="S4536" s="2">
        <v>0</v>
      </c>
      <c r="T4536" s="2">
        <v>0</v>
      </c>
      <c r="U4536" s="39">
        <v>14.464</v>
      </c>
      <c r="V4536" s="2" t="s">
        <v>8440</v>
      </c>
      <c r="W4536" s="2" t="s">
        <v>1</v>
      </c>
      <c r="X4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6"/>
      <c r="Z4536"/>
      <c r="AA4536"/>
    </row>
    <row r="4537" spans="5:27" hidden="1">
      <c r="E4537" t="s">
        <v>8374</v>
      </c>
      <c r="F4537" t="s">
        <v>8436</v>
      </c>
      <c r="G4537" t="s">
        <v>1</v>
      </c>
      <c r="H4537" t="s">
        <v>0</v>
      </c>
      <c r="I4537" t="s">
        <v>8149</v>
      </c>
      <c r="J4537" t="s">
        <v>8150</v>
      </c>
      <c r="K4537">
        <v>881</v>
      </c>
      <c r="L4537">
        <v>881</v>
      </c>
      <c r="M4537" s="1"/>
      <c r="N4537" s="1" t="s">
        <v>1055</v>
      </c>
      <c r="O4537" s="2">
        <v>0</v>
      </c>
      <c r="P4537" s="2">
        <v>0</v>
      </c>
      <c r="Q4537" s="39">
        <v>108.2</v>
      </c>
      <c r="R4537" s="2">
        <v>14.066000000000001</v>
      </c>
      <c r="S4537" s="2">
        <v>0</v>
      </c>
      <c r="T4537" s="2">
        <v>0</v>
      </c>
      <c r="U4537" s="39">
        <v>122.26600000000001</v>
      </c>
      <c r="V4537" s="2" t="s">
        <v>8439</v>
      </c>
      <c r="W4537" s="2" t="s">
        <v>1</v>
      </c>
      <c r="X4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7"/>
      <c r="Z4537"/>
      <c r="AA4537"/>
    </row>
    <row r="4538" spans="5:27" hidden="1">
      <c r="E4538" t="s">
        <v>8374</v>
      </c>
      <c r="F4538" t="s">
        <v>8436</v>
      </c>
      <c r="G4538" t="s">
        <v>1</v>
      </c>
      <c r="H4538" t="s">
        <v>0</v>
      </c>
      <c r="I4538" t="s">
        <v>8149</v>
      </c>
      <c r="J4538" t="s">
        <v>8150</v>
      </c>
      <c r="K4538">
        <v>882</v>
      </c>
      <c r="L4538">
        <v>882</v>
      </c>
      <c r="M4538" s="1" t="s">
        <v>616</v>
      </c>
      <c r="N4538" s="1" t="s">
        <v>617</v>
      </c>
      <c r="O4538" s="2">
        <v>0</v>
      </c>
      <c r="P4538" s="2">
        <v>0</v>
      </c>
      <c r="Q4538" s="39">
        <v>116.29</v>
      </c>
      <c r="R4538" s="2">
        <v>15.117700000000001</v>
      </c>
      <c r="S4538" s="2">
        <v>0</v>
      </c>
      <c r="T4538" s="2">
        <v>0</v>
      </c>
      <c r="U4538" s="39">
        <v>131.40770000000001</v>
      </c>
      <c r="V4538" s="2" t="s">
        <v>8499</v>
      </c>
      <c r="W4538" s="2" t="s">
        <v>1</v>
      </c>
      <c r="X4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8"/>
      <c r="Z4538"/>
      <c r="AA4538"/>
    </row>
    <row r="4539" spans="5:27" hidden="1">
      <c r="E4539" t="s">
        <v>8374</v>
      </c>
      <c r="F4539" t="s">
        <v>8436</v>
      </c>
      <c r="G4539" t="s">
        <v>1</v>
      </c>
      <c r="H4539" t="s">
        <v>0</v>
      </c>
      <c r="I4539" t="s">
        <v>8149</v>
      </c>
      <c r="J4539" t="s">
        <v>8150</v>
      </c>
      <c r="K4539">
        <v>883</v>
      </c>
      <c r="L4539">
        <v>883</v>
      </c>
      <c r="M4539" s="1" t="s">
        <v>243</v>
      </c>
      <c r="N4539" s="1" t="s">
        <v>244</v>
      </c>
      <c r="O4539" s="2">
        <v>0</v>
      </c>
      <c r="P4539" s="2">
        <v>0</v>
      </c>
      <c r="Q4539" s="39">
        <v>229.5</v>
      </c>
      <c r="R4539" s="2">
        <v>29.835000000000001</v>
      </c>
      <c r="S4539" s="2">
        <v>0</v>
      </c>
      <c r="T4539" s="2">
        <v>0</v>
      </c>
      <c r="U4539" s="39">
        <v>259.33499999999998</v>
      </c>
      <c r="V4539" s="2" t="s">
        <v>8499</v>
      </c>
      <c r="W4539" s="2" t="s">
        <v>1</v>
      </c>
      <c r="X4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39"/>
      <c r="Z4539"/>
      <c r="AA4539"/>
    </row>
    <row r="4540" spans="5:27" hidden="1">
      <c r="E4540" t="s">
        <v>8374</v>
      </c>
      <c r="F4540" t="s">
        <v>8436</v>
      </c>
      <c r="G4540" t="s">
        <v>1</v>
      </c>
      <c r="H4540" t="s">
        <v>0</v>
      </c>
      <c r="I4540" t="s">
        <v>8149</v>
      </c>
      <c r="J4540" t="s">
        <v>8150</v>
      </c>
      <c r="K4540">
        <v>884</v>
      </c>
      <c r="L4540">
        <v>884</v>
      </c>
      <c r="M4540" s="1" t="s">
        <v>616</v>
      </c>
      <c r="N4540" s="1" t="s">
        <v>617</v>
      </c>
      <c r="O4540" s="2">
        <v>0</v>
      </c>
      <c r="P4540" s="2">
        <v>0</v>
      </c>
      <c r="Q4540" s="39">
        <v>83.46</v>
      </c>
      <c r="R4540" s="2">
        <v>10.8498</v>
      </c>
      <c r="S4540" s="2">
        <v>0</v>
      </c>
      <c r="T4540" s="2">
        <v>0</v>
      </c>
      <c r="U4540" s="39">
        <v>94.309799999999996</v>
      </c>
      <c r="V4540" s="2" t="s">
        <v>8499</v>
      </c>
      <c r="W4540" s="2" t="s">
        <v>1</v>
      </c>
      <c r="X4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0"/>
      <c r="Z4540"/>
      <c r="AA4540"/>
    </row>
    <row r="4541" spans="5:27" hidden="1">
      <c r="E4541" t="s">
        <v>8374</v>
      </c>
      <c r="F4541" t="s">
        <v>8436</v>
      </c>
      <c r="G4541" t="s">
        <v>1</v>
      </c>
      <c r="H4541" t="s">
        <v>0</v>
      </c>
      <c r="I4541" t="s">
        <v>8149</v>
      </c>
      <c r="J4541" t="s">
        <v>8150</v>
      </c>
      <c r="K4541">
        <v>885</v>
      </c>
      <c r="L4541">
        <v>885</v>
      </c>
      <c r="M4541" s="1" t="s">
        <v>118</v>
      </c>
      <c r="N4541" s="1" t="s">
        <v>119</v>
      </c>
      <c r="O4541" s="2">
        <v>0</v>
      </c>
      <c r="P4541" s="2">
        <v>0</v>
      </c>
      <c r="Q4541" s="39">
        <v>58</v>
      </c>
      <c r="R4541" s="2">
        <v>7.54</v>
      </c>
      <c r="S4541" s="2">
        <v>0</v>
      </c>
      <c r="T4541" s="2">
        <v>0</v>
      </c>
      <c r="U4541" s="39">
        <v>65.540000000000006</v>
      </c>
      <c r="V4541" s="2" t="s">
        <v>8499</v>
      </c>
      <c r="W4541" s="2" t="s">
        <v>1</v>
      </c>
      <c r="X4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1"/>
      <c r="Z4541"/>
      <c r="AA4541"/>
    </row>
    <row r="4542" spans="5:27" hidden="1">
      <c r="E4542" t="s">
        <v>8374</v>
      </c>
      <c r="F4542" t="s">
        <v>8436</v>
      </c>
      <c r="G4542" t="s">
        <v>1</v>
      </c>
      <c r="H4542" t="s">
        <v>0</v>
      </c>
      <c r="I4542" t="s">
        <v>8149</v>
      </c>
      <c r="J4542" t="s">
        <v>8150</v>
      </c>
      <c r="K4542">
        <v>886</v>
      </c>
      <c r="L4542">
        <v>886</v>
      </c>
      <c r="M4542" s="1"/>
      <c r="N4542" s="1" t="s">
        <v>8438</v>
      </c>
      <c r="O4542" s="2">
        <v>0</v>
      </c>
      <c r="P4542" s="2">
        <v>0</v>
      </c>
      <c r="Q4542" s="39">
        <v>46.81</v>
      </c>
      <c r="R4542" s="2">
        <v>6.0853000000000002</v>
      </c>
      <c r="S4542" s="2">
        <v>0</v>
      </c>
      <c r="T4542" s="2">
        <v>0</v>
      </c>
      <c r="U4542" s="39">
        <v>52.895300000000006</v>
      </c>
      <c r="V4542" s="2" t="s">
        <v>8437</v>
      </c>
      <c r="W4542" s="2" t="s">
        <v>1</v>
      </c>
      <c r="X4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2"/>
      <c r="Z4542"/>
      <c r="AA4542"/>
    </row>
    <row r="4543" spans="5:27" hidden="1">
      <c r="E4543" t="s">
        <v>8374</v>
      </c>
      <c r="F4543" t="s">
        <v>8436</v>
      </c>
      <c r="G4543" t="s">
        <v>1</v>
      </c>
      <c r="H4543" t="s">
        <v>0</v>
      </c>
      <c r="I4543" t="s">
        <v>8149</v>
      </c>
      <c r="J4543" t="s">
        <v>8150</v>
      </c>
      <c r="K4543">
        <v>887</v>
      </c>
      <c r="L4543">
        <v>887</v>
      </c>
      <c r="M4543" s="1" t="s">
        <v>7848</v>
      </c>
      <c r="N4543" s="1" t="s">
        <v>7847</v>
      </c>
      <c r="O4543" s="2">
        <v>0</v>
      </c>
      <c r="P4543" s="2">
        <v>0</v>
      </c>
      <c r="Q4543" s="39">
        <v>0</v>
      </c>
      <c r="R4543" s="2">
        <v>0</v>
      </c>
      <c r="S4543" s="2">
        <v>0</v>
      </c>
      <c r="T4543" s="2">
        <v>0</v>
      </c>
      <c r="U4543" s="39">
        <v>0</v>
      </c>
      <c r="V4543" s="2" t="s">
        <v>8499</v>
      </c>
      <c r="W4543" s="2" t="s">
        <v>1</v>
      </c>
      <c r="X4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3"/>
      <c r="Z4543"/>
      <c r="AA4543"/>
    </row>
    <row r="4544" spans="5:27" hidden="1">
      <c r="E4544" t="s">
        <v>8374</v>
      </c>
      <c r="F4544" t="s">
        <v>8436</v>
      </c>
      <c r="G4544" t="s">
        <v>1</v>
      </c>
      <c r="H4544" t="s">
        <v>0</v>
      </c>
      <c r="I4544" t="s">
        <v>8149</v>
      </c>
      <c r="J4544" t="s">
        <v>8150</v>
      </c>
      <c r="K4544">
        <v>888</v>
      </c>
      <c r="L4544">
        <v>888</v>
      </c>
      <c r="M4544" s="1" t="s">
        <v>118</v>
      </c>
      <c r="N4544" s="1" t="s">
        <v>119</v>
      </c>
      <c r="O4544" s="2">
        <v>0</v>
      </c>
      <c r="P4544" s="2">
        <v>0</v>
      </c>
      <c r="Q4544" s="39">
        <v>43</v>
      </c>
      <c r="R4544" s="2">
        <v>5.59</v>
      </c>
      <c r="S4544" s="2">
        <v>0</v>
      </c>
      <c r="T4544" s="2">
        <v>0</v>
      </c>
      <c r="U4544" s="39">
        <v>48.59</v>
      </c>
      <c r="V4544" s="2" t="s">
        <v>8499</v>
      </c>
      <c r="W4544" s="2" t="s">
        <v>1</v>
      </c>
      <c r="X4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4"/>
      <c r="Z4544"/>
      <c r="AA4544"/>
    </row>
    <row r="4545" spans="5:27" hidden="1">
      <c r="E4545" t="s">
        <v>8374</v>
      </c>
      <c r="F4545" t="s">
        <v>8436</v>
      </c>
      <c r="G4545" t="s">
        <v>1</v>
      </c>
      <c r="H4545" t="s">
        <v>0</v>
      </c>
      <c r="I4545" t="s">
        <v>8149</v>
      </c>
      <c r="J4545" t="s">
        <v>8150</v>
      </c>
      <c r="K4545">
        <v>889</v>
      </c>
      <c r="L4545">
        <v>889</v>
      </c>
      <c r="M4545" s="1" t="s">
        <v>118</v>
      </c>
      <c r="N4545" s="1" t="s">
        <v>119</v>
      </c>
      <c r="O4545" s="2">
        <v>0</v>
      </c>
      <c r="P4545" s="2">
        <v>0</v>
      </c>
      <c r="Q4545" s="39">
        <v>81.81</v>
      </c>
      <c r="R4545" s="2">
        <v>10.635300000000001</v>
      </c>
      <c r="S4545" s="2">
        <v>0</v>
      </c>
      <c r="T4545" s="2">
        <v>0</v>
      </c>
      <c r="U4545" s="39">
        <v>92.445300000000003</v>
      </c>
      <c r="V4545" s="2" t="s">
        <v>8499</v>
      </c>
      <c r="W4545" s="2" t="s">
        <v>1</v>
      </c>
      <c r="X4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5"/>
      <c r="Z4545"/>
      <c r="AA4545"/>
    </row>
    <row r="4546" spans="5:27" hidden="1">
      <c r="E4546" t="s">
        <v>8374</v>
      </c>
      <c r="F4546" t="s">
        <v>8432</v>
      </c>
      <c r="G4546" t="s">
        <v>1</v>
      </c>
      <c r="H4546" t="s">
        <v>0</v>
      </c>
      <c r="I4546" t="s">
        <v>8149</v>
      </c>
      <c r="J4546" t="s">
        <v>8150</v>
      </c>
      <c r="K4546">
        <v>890</v>
      </c>
      <c r="L4546">
        <v>890</v>
      </c>
      <c r="M4546" s="1" t="s">
        <v>183</v>
      </c>
      <c r="N4546" s="1" t="s">
        <v>184</v>
      </c>
      <c r="O4546" s="2">
        <v>0</v>
      </c>
      <c r="P4546" s="2">
        <v>0</v>
      </c>
      <c r="Q4546" s="39">
        <v>113</v>
      </c>
      <c r="R4546" s="2">
        <v>14.690000000000001</v>
      </c>
      <c r="S4546" s="2">
        <v>0</v>
      </c>
      <c r="T4546" s="2">
        <v>0</v>
      </c>
      <c r="U4546" s="39">
        <v>127.69</v>
      </c>
      <c r="V4546" s="2" t="s">
        <v>8499</v>
      </c>
      <c r="W4546" s="2" t="s">
        <v>1</v>
      </c>
      <c r="X4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6"/>
      <c r="Z4546"/>
      <c r="AA4546"/>
    </row>
    <row r="4547" spans="5:27" hidden="1">
      <c r="E4547" t="s">
        <v>8374</v>
      </c>
      <c r="F4547" t="s">
        <v>8432</v>
      </c>
      <c r="G4547" t="s">
        <v>1</v>
      </c>
      <c r="H4547" t="s">
        <v>0</v>
      </c>
      <c r="I4547" t="s">
        <v>8149</v>
      </c>
      <c r="J4547" t="s">
        <v>8150</v>
      </c>
      <c r="K4547">
        <v>891</v>
      </c>
      <c r="L4547">
        <v>891</v>
      </c>
      <c r="M4547" s="1" t="s">
        <v>7848</v>
      </c>
      <c r="N4547" s="1" t="s">
        <v>7847</v>
      </c>
      <c r="O4547" s="2">
        <v>0</v>
      </c>
      <c r="P4547" s="2">
        <v>0</v>
      </c>
      <c r="Q4547" s="39">
        <v>0</v>
      </c>
      <c r="R4547" s="2">
        <v>0</v>
      </c>
      <c r="S4547" s="2">
        <v>0</v>
      </c>
      <c r="T4547" s="2">
        <v>0</v>
      </c>
      <c r="U4547" s="39">
        <v>0</v>
      </c>
      <c r="V4547" s="2" t="s">
        <v>8499</v>
      </c>
      <c r="W4547" s="2" t="s">
        <v>1</v>
      </c>
      <c r="X4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7"/>
      <c r="Z4547"/>
      <c r="AA4547"/>
    </row>
    <row r="4548" spans="5:27" hidden="1">
      <c r="E4548" t="s">
        <v>8374</v>
      </c>
      <c r="F4548" t="s">
        <v>8432</v>
      </c>
      <c r="G4548" t="s">
        <v>1</v>
      </c>
      <c r="H4548" t="s">
        <v>0</v>
      </c>
      <c r="I4548" t="s">
        <v>8149</v>
      </c>
      <c r="J4548" t="s">
        <v>8150</v>
      </c>
      <c r="K4548">
        <v>892</v>
      </c>
      <c r="L4548">
        <v>892</v>
      </c>
      <c r="M4548" s="1" t="s">
        <v>546</v>
      </c>
      <c r="N4548" s="1" t="s">
        <v>547</v>
      </c>
      <c r="O4548" s="2">
        <v>0</v>
      </c>
      <c r="P4548" s="2">
        <v>0</v>
      </c>
      <c r="Q4548" s="39">
        <v>30659.67</v>
      </c>
      <c r="R4548" s="2">
        <v>3985.7570999999998</v>
      </c>
      <c r="S4548" s="2">
        <v>0</v>
      </c>
      <c r="T4548" s="2">
        <v>0</v>
      </c>
      <c r="U4548" s="39">
        <v>34645.427100000001</v>
      </c>
      <c r="V4548" s="2" t="s">
        <v>8499</v>
      </c>
      <c r="W4548" s="2" t="s">
        <v>1</v>
      </c>
      <c r="X4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8"/>
      <c r="Z4548"/>
      <c r="AA4548"/>
    </row>
    <row r="4549" spans="5:27" hidden="1">
      <c r="E4549" t="s">
        <v>8374</v>
      </c>
      <c r="F4549" t="s">
        <v>8432</v>
      </c>
      <c r="G4549" t="s">
        <v>1</v>
      </c>
      <c r="H4549" t="s">
        <v>0</v>
      </c>
      <c r="I4549" t="s">
        <v>8149</v>
      </c>
      <c r="J4549" t="s">
        <v>8150</v>
      </c>
      <c r="K4549">
        <v>893</v>
      </c>
      <c r="L4549">
        <v>893</v>
      </c>
      <c r="M4549" s="1" t="s">
        <v>7848</v>
      </c>
      <c r="N4549" s="1" t="s">
        <v>7847</v>
      </c>
      <c r="O4549" s="2">
        <v>0</v>
      </c>
      <c r="P4549" s="2">
        <v>0</v>
      </c>
      <c r="Q4549" s="39">
        <v>0</v>
      </c>
      <c r="R4549" s="2">
        <v>0</v>
      </c>
      <c r="S4549" s="2">
        <v>0</v>
      </c>
      <c r="T4549" s="2">
        <v>0</v>
      </c>
      <c r="U4549" s="39">
        <v>0</v>
      </c>
      <c r="V4549" s="2" t="s">
        <v>8499</v>
      </c>
      <c r="W4549" s="2" t="s">
        <v>1</v>
      </c>
      <c r="X4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49"/>
      <c r="Z4549"/>
      <c r="AA4549"/>
    </row>
    <row r="4550" spans="5:27" hidden="1">
      <c r="E4550" t="s">
        <v>8374</v>
      </c>
      <c r="F4550" t="s">
        <v>8432</v>
      </c>
      <c r="G4550" t="s">
        <v>1</v>
      </c>
      <c r="H4550" t="s">
        <v>0</v>
      </c>
      <c r="I4550" t="s">
        <v>8149</v>
      </c>
      <c r="J4550" t="s">
        <v>8150</v>
      </c>
      <c r="K4550">
        <v>894</v>
      </c>
      <c r="L4550">
        <v>894</v>
      </c>
      <c r="M4550" s="1" t="s">
        <v>118</v>
      </c>
      <c r="N4550" s="1" t="s">
        <v>119</v>
      </c>
      <c r="O4550" s="2">
        <v>0</v>
      </c>
      <c r="P4550" s="2">
        <v>0</v>
      </c>
      <c r="Q4550" s="39">
        <v>1990.93</v>
      </c>
      <c r="R4550" s="2">
        <v>258.82089999999999</v>
      </c>
      <c r="S4550" s="2">
        <v>0</v>
      </c>
      <c r="T4550" s="2">
        <v>0</v>
      </c>
      <c r="U4550" s="39">
        <v>2249.7509</v>
      </c>
      <c r="V4550" s="2" t="s">
        <v>8499</v>
      </c>
      <c r="W4550" s="2" t="s">
        <v>1</v>
      </c>
      <c r="X4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0"/>
      <c r="Z4550"/>
      <c r="AA4550"/>
    </row>
    <row r="4551" spans="5:27" hidden="1">
      <c r="E4551" t="s">
        <v>8374</v>
      </c>
      <c r="F4551" t="s">
        <v>8432</v>
      </c>
      <c r="G4551" t="s">
        <v>1</v>
      </c>
      <c r="H4551" t="s">
        <v>0</v>
      </c>
      <c r="I4551" t="s">
        <v>8149</v>
      </c>
      <c r="J4551" t="s">
        <v>8150</v>
      </c>
      <c r="K4551">
        <v>895</v>
      </c>
      <c r="L4551">
        <v>895</v>
      </c>
      <c r="M4551" s="1" t="s">
        <v>727</v>
      </c>
      <c r="N4551" s="1" t="s">
        <v>728</v>
      </c>
      <c r="O4551" s="2">
        <v>0</v>
      </c>
      <c r="P4551" s="2">
        <v>0</v>
      </c>
      <c r="Q4551" s="39">
        <v>369.01</v>
      </c>
      <c r="R4551" s="2">
        <v>47.971299999999999</v>
      </c>
      <c r="S4551" s="2">
        <v>0</v>
      </c>
      <c r="T4551" s="2">
        <v>0</v>
      </c>
      <c r="U4551" s="39">
        <v>416.98129999999998</v>
      </c>
      <c r="V4551" s="2" t="s">
        <v>8499</v>
      </c>
      <c r="W4551" s="2" t="s">
        <v>1</v>
      </c>
      <c r="X4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1"/>
      <c r="Z4551"/>
      <c r="AA4551"/>
    </row>
    <row r="4552" spans="5:27" hidden="1">
      <c r="E4552" t="s">
        <v>8374</v>
      </c>
      <c r="F4552" t="s">
        <v>8432</v>
      </c>
      <c r="G4552" t="s">
        <v>1</v>
      </c>
      <c r="H4552" t="s">
        <v>0</v>
      </c>
      <c r="I4552" t="s">
        <v>8149</v>
      </c>
      <c r="J4552" t="s">
        <v>8150</v>
      </c>
      <c r="K4552">
        <v>896</v>
      </c>
      <c r="L4552">
        <v>896</v>
      </c>
      <c r="M4552" s="1" t="s">
        <v>1214</v>
      </c>
      <c r="N4552" s="1" t="s">
        <v>1215</v>
      </c>
      <c r="O4552" s="2">
        <v>0</v>
      </c>
      <c r="P4552" s="2">
        <v>0</v>
      </c>
      <c r="Q4552" s="39">
        <v>797.2</v>
      </c>
      <c r="R4552" s="2">
        <v>103.63600000000001</v>
      </c>
      <c r="S4552" s="2">
        <v>0</v>
      </c>
      <c r="T4552" s="2">
        <v>0</v>
      </c>
      <c r="U4552" s="39">
        <v>900.83600000000001</v>
      </c>
      <c r="V4552" s="2" t="s">
        <v>8499</v>
      </c>
      <c r="W4552" s="2" t="s">
        <v>1</v>
      </c>
      <c r="X4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2"/>
      <c r="Z4552"/>
      <c r="AA4552"/>
    </row>
    <row r="4553" spans="5:27" hidden="1">
      <c r="E4553" t="s">
        <v>8374</v>
      </c>
      <c r="F4553" t="s">
        <v>8432</v>
      </c>
      <c r="G4553" t="s">
        <v>1</v>
      </c>
      <c r="H4553" t="s">
        <v>0</v>
      </c>
      <c r="I4553" t="s">
        <v>8149</v>
      </c>
      <c r="J4553" t="s">
        <v>8150</v>
      </c>
      <c r="K4553">
        <v>897</v>
      </c>
      <c r="L4553">
        <v>897</v>
      </c>
      <c r="M4553" s="1" t="s">
        <v>349</v>
      </c>
      <c r="N4553" s="1" t="s">
        <v>350</v>
      </c>
      <c r="O4553" s="2">
        <v>0</v>
      </c>
      <c r="P4553" s="2">
        <v>0</v>
      </c>
      <c r="Q4553" s="39">
        <v>613.69000000000005</v>
      </c>
      <c r="R4553" s="2">
        <v>79.779700000000005</v>
      </c>
      <c r="S4553" s="2">
        <v>0</v>
      </c>
      <c r="T4553" s="2">
        <v>0</v>
      </c>
      <c r="U4553" s="39">
        <v>693.4697000000001</v>
      </c>
      <c r="V4553" s="2" t="s">
        <v>8499</v>
      </c>
      <c r="W4553" s="2" t="s">
        <v>1</v>
      </c>
      <c r="X4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3"/>
      <c r="Z4553"/>
      <c r="AA4553"/>
    </row>
    <row r="4554" spans="5:27" hidden="1">
      <c r="E4554" t="s">
        <v>8374</v>
      </c>
      <c r="F4554" t="s">
        <v>8432</v>
      </c>
      <c r="G4554" t="s">
        <v>1</v>
      </c>
      <c r="H4554" t="s">
        <v>0</v>
      </c>
      <c r="I4554" t="s">
        <v>8149</v>
      </c>
      <c r="J4554" t="s">
        <v>8150</v>
      </c>
      <c r="K4554">
        <v>898</v>
      </c>
      <c r="L4554">
        <v>898</v>
      </c>
      <c r="M4554" s="1" t="s">
        <v>355</v>
      </c>
      <c r="N4554" s="1" t="s">
        <v>8435</v>
      </c>
      <c r="O4554" s="2">
        <v>0</v>
      </c>
      <c r="P4554" s="2">
        <v>0</v>
      </c>
      <c r="Q4554" s="39">
        <v>817.58</v>
      </c>
      <c r="R4554" s="2">
        <v>106.28540000000001</v>
      </c>
      <c r="S4554" s="2">
        <v>0</v>
      </c>
      <c r="T4554" s="2">
        <v>0</v>
      </c>
      <c r="U4554" s="39">
        <v>923.86540000000002</v>
      </c>
      <c r="V4554" s="2" t="s">
        <v>8499</v>
      </c>
      <c r="W4554" s="2" t="s">
        <v>1</v>
      </c>
      <c r="X4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4"/>
      <c r="Z4554"/>
      <c r="AA4554"/>
    </row>
    <row r="4555" spans="5:27" hidden="1">
      <c r="E4555" t="s">
        <v>8374</v>
      </c>
      <c r="F4555" t="s">
        <v>8432</v>
      </c>
      <c r="G4555" t="s">
        <v>1</v>
      </c>
      <c r="H4555" t="s">
        <v>0</v>
      </c>
      <c r="I4555" t="s">
        <v>8149</v>
      </c>
      <c r="J4555" t="s">
        <v>8150</v>
      </c>
      <c r="K4555">
        <v>899</v>
      </c>
      <c r="L4555">
        <v>899</v>
      </c>
      <c r="M4555" s="1" t="s">
        <v>81</v>
      </c>
      <c r="N4555" s="1" t="s">
        <v>82</v>
      </c>
      <c r="O4555" s="2">
        <v>0</v>
      </c>
      <c r="P4555" s="2">
        <v>0</v>
      </c>
      <c r="Q4555" s="39">
        <v>37312.239999999998</v>
      </c>
      <c r="R4555" s="2">
        <v>4850.5911999999998</v>
      </c>
      <c r="S4555" s="2">
        <v>0</v>
      </c>
      <c r="T4555" s="2">
        <v>0</v>
      </c>
      <c r="U4555" s="39">
        <v>42162.831200000001</v>
      </c>
      <c r="V4555" s="2" t="s">
        <v>8499</v>
      </c>
      <c r="W4555" s="2" t="s">
        <v>1</v>
      </c>
      <c r="X4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5"/>
      <c r="Z4555"/>
      <c r="AA4555"/>
    </row>
    <row r="4556" spans="5:27" hidden="1">
      <c r="E4556" t="s">
        <v>8374</v>
      </c>
      <c r="F4556" t="s">
        <v>8432</v>
      </c>
      <c r="G4556" t="s">
        <v>1</v>
      </c>
      <c r="H4556" t="s">
        <v>0</v>
      </c>
      <c r="I4556" t="s">
        <v>8149</v>
      </c>
      <c r="J4556" t="s">
        <v>8150</v>
      </c>
      <c r="K4556">
        <v>900</v>
      </c>
      <c r="L4556">
        <v>900</v>
      </c>
      <c r="M4556" s="1" t="s">
        <v>443</v>
      </c>
      <c r="N4556" s="1" t="s">
        <v>444</v>
      </c>
      <c r="O4556" s="2">
        <v>0</v>
      </c>
      <c r="P4556" s="2">
        <v>0</v>
      </c>
      <c r="Q4556" s="39">
        <v>462.35</v>
      </c>
      <c r="R4556" s="2">
        <v>60.105500000000006</v>
      </c>
      <c r="S4556" s="2">
        <v>0</v>
      </c>
      <c r="T4556" s="2">
        <v>0</v>
      </c>
      <c r="U4556" s="39">
        <v>522.45550000000003</v>
      </c>
      <c r="V4556" s="2" t="s">
        <v>8499</v>
      </c>
      <c r="W4556" s="2" t="s">
        <v>1</v>
      </c>
      <c r="X4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6"/>
      <c r="Z4556"/>
      <c r="AA4556"/>
    </row>
    <row r="4557" spans="5:27" hidden="1">
      <c r="E4557" t="s">
        <v>8374</v>
      </c>
      <c r="F4557" t="s">
        <v>8432</v>
      </c>
      <c r="G4557" t="s">
        <v>1</v>
      </c>
      <c r="H4557" t="s">
        <v>0</v>
      </c>
      <c r="I4557" t="s">
        <v>8149</v>
      </c>
      <c r="J4557" t="s">
        <v>8150</v>
      </c>
      <c r="K4557">
        <v>901</v>
      </c>
      <c r="L4557">
        <v>901</v>
      </c>
      <c r="M4557" s="1" t="s">
        <v>325</v>
      </c>
      <c r="N4557" s="1" t="s">
        <v>326</v>
      </c>
      <c r="O4557" s="2">
        <v>0</v>
      </c>
      <c r="P4557" s="2">
        <v>0</v>
      </c>
      <c r="Q4557" s="39">
        <v>60.26</v>
      </c>
      <c r="R4557" s="2">
        <v>7.8338000000000001</v>
      </c>
      <c r="S4557" s="2">
        <v>0</v>
      </c>
      <c r="T4557" s="2">
        <v>0</v>
      </c>
      <c r="U4557" s="39">
        <v>68.093800000000002</v>
      </c>
      <c r="V4557" s="2" t="s">
        <v>8499</v>
      </c>
      <c r="W4557" s="2" t="s">
        <v>1</v>
      </c>
      <c r="X4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7"/>
      <c r="Z4557"/>
      <c r="AA4557"/>
    </row>
    <row r="4558" spans="5:27" hidden="1">
      <c r="E4558" t="s">
        <v>8374</v>
      </c>
      <c r="F4558" t="s">
        <v>8432</v>
      </c>
      <c r="G4558" t="s">
        <v>1</v>
      </c>
      <c r="H4558" t="s">
        <v>0</v>
      </c>
      <c r="I4558" t="s">
        <v>8149</v>
      </c>
      <c r="J4558" t="s">
        <v>8150</v>
      </c>
      <c r="K4558">
        <v>902</v>
      </c>
      <c r="L4558">
        <v>902</v>
      </c>
      <c r="M4558" s="1" t="s">
        <v>189</v>
      </c>
      <c r="N4558" s="1" t="s">
        <v>190</v>
      </c>
      <c r="O4558" s="2">
        <v>0</v>
      </c>
      <c r="P4558" s="2">
        <v>0</v>
      </c>
      <c r="Q4558" s="39">
        <v>33.58</v>
      </c>
      <c r="R4558" s="2">
        <v>4.3654000000000002</v>
      </c>
      <c r="S4558" s="2">
        <v>0</v>
      </c>
      <c r="T4558" s="2">
        <v>0</v>
      </c>
      <c r="U4558" s="39">
        <v>37.945399999999999</v>
      </c>
      <c r="V4558" s="2" t="s">
        <v>8499</v>
      </c>
      <c r="W4558" s="2" t="s">
        <v>1</v>
      </c>
      <c r="X4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8"/>
      <c r="Z4558"/>
      <c r="AA4558"/>
    </row>
    <row r="4559" spans="5:27" hidden="1">
      <c r="E4559" t="s">
        <v>8374</v>
      </c>
      <c r="F4559" t="s">
        <v>8432</v>
      </c>
      <c r="G4559" t="s">
        <v>1</v>
      </c>
      <c r="H4559" t="s">
        <v>0</v>
      </c>
      <c r="I4559" t="s">
        <v>8149</v>
      </c>
      <c r="J4559" t="s">
        <v>8150</v>
      </c>
      <c r="K4559">
        <v>903</v>
      </c>
      <c r="L4559">
        <v>903</v>
      </c>
      <c r="M4559" s="1" t="s">
        <v>999</v>
      </c>
      <c r="N4559" s="1" t="s">
        <v>1000</v>
      </c>
      <c r="O4559" s="2">
        <v>0</v>
      </c>
      <c r="P4559" s="2">
        <v>0</v>
      </c>
      <c r="Q4559" s="39">
        <v>10</v>
      </c>
      <c r="R4559" s="2">
        <v>1.3</v>
      </c>
      <c r="S4559" s="2">
        <v>0</v>
      </c>
      <c r="T4559" s="2">
        <v>0</v>
      </c>
      <c r="U4559" s="39">
        <v>11.3</v>
      </c>
      <c r="V4559" s="2" t="s">
        <v>8499</v>
      </c>
      <c r="W4559" s="2" t="s">
        <v>1</v>
      </c>
      <c r="X4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59"/>
      <c r="Z4559"/>
      <c r="AA4559"/>
    </row>
    <row r="4560" spans="5:27" hidden="1">
      <c r="E4560" t="s">
        <v>8374</v>
      </c>
      <c r="F4560" t="s">
        <v>8432</v>
      </c>
      <c r="G4560" t="s">
        <v>1</v>
      </c>
      <c r="H4560" t="s">
        <v>0</v>
      </c>
      <c r="I4560" t="s">
        <v>8149</v>
      </c>
      <c r="J4560" t="s">
        <v>8150</v>
      </c>
      <c r="K4560">
        <v>904</v>
      </c>
      <c r="L4560">
        <v>904</v>
      </c>
      <c r="M4560" s="1" t="s">
        <v>558</v>
      </c>
      <c r="N4560" s="1" t="s">
        <v>559</v>
      </c>
      <c r="O4560" s="2">
        <v>0</v>
      </c>
      <c r="P4560" s="2">
        <v>0</v>
      </c>
      <c r="Q4560" s="39">
        <v>580</v>
      </c>
      <c r="R4560" s="2">
        <v>75.400000000000006</v>
      </c>
      <c r="S4560" s="2">
        <v>0</v>
      </c>
      <c r="T4560" s="2">
        <v>0</v>
      </c>
      <c r="U4560" s="39">
        <v>655.4</v>
      </c>
      <c r="V4560" s="2" t="s">
        <v>8499</v>
      </c>
      <c r="W4560" s="2" t="s">
        <v>1</v>
      </c>
      <c r="X4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0"/>
      <c r="Z4560"/>
      <c r="AA4560"/>
    </row>
    <row r="4561" spans="5:27" hidden="1">
      <c r="E4561" t="s">
        <v>8374</v>
      </c>
      <c r="F4561" t="s">
        <v>8432</v>
      </c>
      <c r="G4561" t="s">
        <v>1</v>
      </c>
      <c r="H4561" t="s">
        <v>0</v>
      </c>
      <c r="I4561" t="s">
        <v>8149</v>
      </c>
      <c r="J4561" t="s">
        <v>8150</v>
      </c>
      <c r="K4561">
        <v>905</v>
      </c>
      <c r="L4561">
        <v>905</v>
      </c>
      <c r="M4561" s="1" t="s">
        <v>341</v>
      </c>
      <c r="N4561" s="1" t="s">
        <v>342</v>
      </c>
      <c r="O4561" s="2">
        <v>0</v>
      </c>
      <c r="P4561" s="2">
        <v>0</v>
      </c>
      <c r="Q4561" s="39">
        <v>250</v>
      </c>
      <c r="R4561" s="2">
        <v>32.5</v>
      </c>
      <c r="S4561" s="2">
        <v>0</v>
      </c>
      <c r="T4561" s="2">
        <v>0</v>
      </c>
      <c r="U4561" s="39">
        <v>282.5</v>
      </c>
      <c r="V4561" s="2" t="s">
        <v>8499</v>
      </c>
      <c r="W4561" s="2" t="s">
        <v>1</v>
      </c>
      <c r="X4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1"/>
      <c r="Z4561"/>
      <c r="AA4561"/>
    </row>
    <row r="4562" spans="5:27" hidden="1">
      <c r="E4562" t="s">
        <v>8374</v>
      </c>
      <c r="F4562" t="s">
        <v>8432</v>
      </c>
      <c r="G4562" t="s">
        <v>1</v>
      </c>
      <c r="H4562" t="s">
        <v>0</v>
      </c>
      <c r="I4562" t="s">
        <v>8149</v>
      </c>
      <c r="J4562" t="s">
        <v>8150</v>
      </c>
      <c r="K4562">
        <v>906</v>
      </c>
      <c r="L4562">
        <v>906</v>
      </c>
      <c r="M4562" s="1" t="s">
        <v>1046</v>
      </c>
      <c r="N4562" s="1" t="s">
        <v>1047</v>
      </c>
      <c r="O4562" s="2">
        <v>0</v>
      </c>
      <c r="P4562" s="2">
        <v>0</v>
      </c>
      <c r="Q4562" s="39">
        <v>54</v>
      </c>
      <c r="R4562" s="2">
        <v>7.0200000000000005</v>
      </c>
      <c r="S4562" s="2">
        <v>0</v>
      </c>
      <c r="T4562" s="2">
        <v>0</v>
      </c>
      <c r="U4562" s="39">
        <v>61.02</v>
      </c>
      <c r="V4562" s="2" t="s">
        <v>8499</v>
      </c>
      <c r="W4562" s="2" t="s">
        <v>1</v>
      </c>
      <c r="X4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2"/>
      <c r="Z4562"/>
      <c r="AA4562"/>
    </row>
    <row r="4563" spans="5:27" hidden="1">
      <c r="E4563" t="s">
        <v>8374</v>
      </c>
      <c r="F4563" t="s">
        <v>8432</v>
      </c>
      <c r="G4563" t="s">
        <v>1</v>
      </c>
      <c r="H4563" t="s">
        <v>0</v>
      </c>
      <c r="I4563" t="s">
        <v>8149</v>
      </c>
      <c r="J4563" t="s">
        <v>8150</v>
      </c>
      <c r="K4563">
        <v>907</v>
      </c>
      <c r="L4563">
        <v>907</v>
      </c>
      <c r="M4563" s="1" t="s">
        <v>8082</v>
      </c>
      <c r="N4563" s="1" t="s">
        <v>8083</v>
      </c>
      <c r="O4563" s="2">
        <v>0</v>
      </c>
      <c r="P4563" s="2">
        <v>0</v>
      </c>
      <c r="Q4563" s="39">
        <v>100</v>
      </c>
      <c r="R4563" s="2">
        <v>13</v>
      </c>
      <c r="S4563" s="2">
        <v>0</v>
      </c>
      <c r="T4563" s="2">
        <v>0</v>
      </c>
      <c r="U4563" s="39">
        <v>113</v>
      </c>
      <c r="V4563" s="2" t="s">
        <v>8499</v>
      </c>
      <c r="W4563" s="2" t="s">
        <v>1</v>
      </c>
      <c r="X4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3"/>
      <c r="Z4563"/>
      <c r="AA4563"/>
    </row>
    <row r="4564" spans="5:27" hidden="1">
      <c r="E4564" t="s">
        <v>8374</v>
      </c>
      <c r="F4564" t="s">
        <v>8432</v>
      </c>
      <c r="G4564" t="s">
        <v>1</v>
      </c>
      <c r="H4564" t="s">
        <v>0</v>
      </c>
      <c r="I4564" t="s">
        <v>8149</v>
      </c>
      <c r="J4564" t="s">
        <v>8150</v>
      </c>
      <c r="K4564">
        <v>908</v>
      </c>
      <c r="L4564">
        <v>908</v>
      </c>
      <c r="M4564" s="1" t="s">
        <v>140</v>
      </c>
      <c r="N4564" s="1" t="s">
        <v>141</v>
      </c>
      <c r="O4564" s="2">
        <v>0</v>
      </c>
      <c r="P4564" s="2">
        <v>0</v>
      </c>
      <c r="Q4564" s="39">
        <v>370.97</v>
      </c>
      <c r="R4564" s="2">
        <v>48.226100000000002</v>
      </c>
      <c r="S4564" s="2">
        <v>0</v>
      </c>
      <c r="T4564" s="2">
        <v>0</v>
      </c>
      <c r="U4564" s="39">
        <v>419.1961</v>
      </c>
      <c r="V4564" s="2" t="s">
        <v>8499</v>
      </c>
      <c r="W4564" s="2" t="s">
        <v>1</v>
      </c>
      <c r="X4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4"/>
      <c r="Z4564"/>
      <c r="AA4564"/>
    </row>
    <row r="4565" spans="5:27" hidden="1">
      <c r="E4565" t="s">
        <v>8374</v>
      </c>
      <c r="F4565" t="s">
        <v>8432</v>
      </c>
      <c r="G4565" t="s">
        <v>1</v>
      </c>
      <c r="H4565" t="s">
        <v>0</v>
      </c>
      <c r="I4565" t="s">
        <v>8149</v>
      </c>
      <c r="J4565" t="s">
        <v>8150</v>
      </c>
      <c r="K4565">
        <v>909</v>
      </c>
      <c r="L4565">
        <v>909</v>
      </c>
      <c r="M4565" s="1" t="s">
        <v>118</v>
      </c>
      <c r="N4565" s="1" t="s">
        <v>119</v>
      </c>
      <c r="O4565" s="2">
        <v>0</v>
      </c>
      <c r="P4565" s="2">
        <v>0</v>
      </c>
      <c r="Q4565" s="39">
        <v>140.44999999999999</v>
      </c>
      <c r="R4565" s="2">
        <v>18.258499999999998</v>
      </c>
      <c r="S4565" s="2">
        <v>0</v>
      </c>
      <c r="T4565" s="2">
        <v>0</v>
      </c>
      <c r="U4565" s="39">
        <v>158.70849999999999</v>
      </c>
      <c r="V4565" s="2" t="s">
        <v>8499</v>
      </c>
      <c r="W4565" s="2" t="s">
        <v>1</v>
      </c>
      <c r="X4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5"/>
      <c r="Z4565"/>
      <c r="AA4565"/>
    </row>
    <row r="4566" spans="5:27" hidden="1">
      <c r="E4566" t="s">
        <v>8374</v>
      </c>
      <c r="F4566" t="s">
        <v>8432</v>
      </c>
      <c r="G4566" t="s">
        <v>1</v>
      </c>
      <c r="H4566" t="s">
        <v>0</v>
      </c>
      <c r="I4566" t="s">
        <v>8149</v>
      </c>
      <c r="J4566" t="s">
        <v>8150</v>
      </c>
      <c r="K4566">
        <v>911</v>
      </c>
      <c r="L4566">
        <v>911</v>
      </c>
      <c r="M4566" s="1" t="s">
        <v>118</v>
      </c>
      <c r="N4566" s="1" t="s">
        <v>119</v>
      </c>
      <c r="O4566" s="2">
        <v>0</v>
      </c>
      <c r="P4566" s="2">
        <v>0</v>
      </c>
      <c r="Q4566" s="39">
        <v>55.11</v>
      </c>
      <c r="R4566" s="2">
        <v>7.1642999999999999</v>
      </c>
      <c r="S4566" s="2">
        <v>0</v>
      </c>
      <c r="T4566" s="2">
        <v>0</v>
      </c>
      <c r="U4566" s="39">
        <v>62.274299999999997</v>
      </c>
      <c r="V4566" s="2" t="s">
        <v>8499</v>
      </c>
      <c r="W4566" s="2" t="s">
        <v>1</v>
      </c>
      <c r="X4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6"/>
      <c r="Z4566"/>
      <c r="AA4566"/>
    </row>
    <row r="4567" spans="5:27" hidden="1">
      <c r="E4567" t="s">
        <v>8374</v>
      </c>
      <c r="F4567" t="s">
        <v>8432</v>
      </c>
      <c r="G4567" t="s">
        <v>1</v>
      </c>
      <c r="H4567" t="s">
        <v>0</v>
      </c>
      <c r="I4567" t="s">
        <v>8149</v>
      </c>
      <c r="J4567" t="s">
        <v>8150</v>
      </c>
      <c r="K4567">
        <v>910</v>
      </c>
      <c r="L4567">
        <v>910</v>
      </c>
      <c r="M4567" s="1" t="s">
        <v>118</v>
      </c>
      <c r="N4567" s="1" t="s">
        <v>119</v>
      </c>
      <c r="O4567" s="2">
        <v>0</v>
      </c>
      <c r="P4567" s="2">
        <v>0</v>
      </c>
      <c r="Q4567" s="39">
        <v>91.85</v>
      </c>
      <c r="R4567" s="2">
        <v>11.9405</v>
      </c>
      <c r="S4567" s="2">
        <v>0</v>
      </c>
      <c r="T4567" s="2">
        <v>0</v>
      </c>
      <c r="U4567" s="39">
        <v>103.79049999999999</v>
      </c>
      <c r="V4567" s="2" t="s">
        <v>8499</v>
      </c>
      <c r="W4567" s="2" t="s">
        <v>1</v>
      </c>
      <c r="X4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7"/>
      <c r="Z4567"/>
      <c r="AA4567"/>
    </row>
    <row r="4568" spans="5:27" hidden="1">
      <c r="E4568" t="s">
        <v>8374</v>
      </c>
      <c r="F4568" t="s">
        <v>8432</v>
      </c>
      <c r="G4568" t="s">
        <v>1</v>
      </c>
      <c r="H4568" t="s">
        <v>0</v>
      </c>
      <c r="I4568" t="s">
        <v>8149</v>
      </c>
      <c r="J4568" t="s">
        <v>8150</v>
      </c>
      <c r="K4568">
        <v>912</v>
      </c>
      <c r="L4568">
        <v>912</v>
      </c>
      <c r="M4568" s="1" t="s">
        <v>1227</v>
      </c>
      <c r="N4568" s="1" t="s">
        <v>1228</v>
      </c>
      <c r="O4568" s="2">
        <v>0</v>
      </c>
      <c r="P4568" s="2">
        <v>0</v>
      </c>
      <c r="Q4568" s="39">
        <v>10.41</v>
      </c>
      <c r="R4568" s="2">
        <v>1.3533000000000002</v>
      </c>
      <c r="S4568" s="2">
        <v>0</v>
      </c>
      <c r="T4568" s="2">
        <v>0</v>
      </c>
      <c r="U4568" s="39">
        <v>11.763300000000001</v>
      </c>
      <c r="V4568" s="2" t="s">
        <v>8499</v>
      </c>
      <c r="W4568" s="2" t="s">
        <v>1</v>
      </c>
      <c r="X4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8"/>
      <c r="Z4568"/>
      <c r="AA4568"/>
    </row>
    <row r="4569" spans="5:27" hidden="1">
      <c r="E4569" t="s">
        <v>8374</v>
      </c>
      <c r="F4569" t="s">
        <v>8432</v>
      </c>
      <c r="G4569" t="s">
        <v>1</v>
      </c>
      <c r="H4569" t="s">
        <v>0</v>
      </c>
      <c r="I4569" t="s">
        <v>8149</v>
      </c>
      <c r="J4569" t="s">
        <v>8150</v>
      </c>
      <c r="K4569">
        <v>913</v>
      </c>
      <c r="L4569">
        <v>913</v>
      </c>
      <c r="M4569" s="1" t="s">
        <v>550</v>
      </c>
      <c r="N4569" s="1" t="s">
        <v>551</v>
      </c>
      <c r="O4569" s="2">
        <v>0</v>
      </c>
      <c r="P4569" s="2">
        <v>0</v>
      </c>
      <c r="Q4569" s="39">
        <v>32.97</v>
      </c>
      <c r="R4569" s="2">
        <v>4.2861000000000002</v>
      </c>
      <c r="S4569" s="2">
        <v>0</v>
      </c>
      <c r="T4569" s="2">
        <v>0</v>
      </c>
      <c r="U4569" s="39">
        <v>37.256099999999996</v>
      </c>
      <c r="V4569" s="2" t="s">
        <v>8499</v>
      </c>
      <c r="W4569" s="2" t="s">
        <v>1</v>
      </c>
      <c r="X4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69"/>
      <c r="Z4569"/>
      <c r="AA4569"/>
    </row>
    <row r="4570" spans="5:27" hidden="1">
      <c r="E4570" t="s">
        <v>8374</v>
      </c>
      <c r="F4570" t="s">
        <v>8432</v>
      </c>
      <c r="G4570" t="s">
        <v>1</v>
      </c>
      <c r="H4570" t="s">
        <v>0</v>
      </c>
      <c r="I4570" t="s">
        <v>8149</v>
      </c>
      <c r="J4570" t="s">
        <v>8150</v>
      </c>
      <c r="K4570">
        <v>914</v>
      </c>
      <c r="L4570">
        <v>914</v>
      </c>
      <c r="M4570" s="1" t="s">
        <v>7848</v>
      </c>
      <c r="N4570" s="1" t="s">
        <v>7847</v>
      </c>
      <c r="O4570" s="2">
        <v>0</v>
      </c>
      <c r="P4570" s="2">
        <v>0</v>
      </c>
      <c r="Q4570" s="39">
        <v>0</v>
      </c>
      <c r="R4570" s="2">
        <v>0</v>
      </c>
      <c r="S4570" s="2">
        <v>0</v>
      </c>
      <c r="T4570" s="2">
        <v>0</v>
      </c>
      <c r="U4570" s="39">
        <v>0</v>
      </c>
      <c r="V4570" s="2" t="s">
        <v>8499</v>
      </c>
      <c r="W4570" s="2" t="s">
        <v>1</v>
      </c>
      <c r="X4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0"/>
      <c r="Z4570"/>
      <c r="AA4570"/>
    </row>
    <row r="4571" spans="5:27" hidden="1">
      <c r="E4571" t="s">
        <v>8374</v>
      </c>
      <c r="F4571" t="s">
        <v>8432</v>
      </c>
      <c r="G4571" t="s">
        <v>1</v>
      </c>
      <c r="H4571" t="s">
        <v>0</v>
      </c>
      <c r="I4571" t="s">
        <v>8149</v>
      </c>
      <c r="J4571" t="s">
        <v>8150</v>
      </c>
      <c r="K4571">
        <v>915</v>
      </c>
      <c r="L4571">
        <v>915</v>
      </c>
      <c r="M4571" s="1" t="s">
        <v>8000</v>
      </c>
      <c r="N4571" s="1" t="s">
        <v>8001</v>
      </c>
      <c r="O4571" s="2">
        <v>0</v>
      </c>
      <c r="P4571" s="2">
        <v>0</v>
      </c>
      <c r="Q4571" s="39">
        <v>262</v>
      </c>
      <c r="R4571" s="2">
        <v>34.06</v>
      </c>
      <c r="S4571" s="2">
        <v>0</v>
      </c>
      <c r="T4571" s="2">
        <v>0</v>
      </c>
      <c r="U4571" s="39">
        <v>296.06</v>
      </c>
      <c r="V4571" s="2" t="s">
        <v>8499</v>
      </c>
      <c r="W4571" s="2" t="s">
        <v>1</v>
      </c>
      <c r="X4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1"/>
      <c r="Z4571"/>
      <c r="AA4571"/>
    </row>
    <row r="4572" spans="5:27" hidden="1">
      <c r="E4572" t="s">
        <v>8374</v>
      </c>
      <c r="F4572" t="s">
        <v>8432</v>
      </c>
      <c r="G4572" t="s">
        <v>1</v>
      </c>
      <c r="H4572" t="s">
        <v>0</v>
      </c>
      <c r="I4572" t="s">
        <v>8149</v>
      </c>
      <c r="J4572" t="s">
        <v>8150</v>
      </c>
      <c r="K4572">
        <v>916</v>
      </c>
      <c r="L4572">
        <v>916</v>
      </c>
      <c r="M4572" s="1" t="s">
        <v>118</v>
      </c>
      <c r="N4572" s="1" t="s">
        <v>119</v>
      </c>
      <c r="O4572" s="2">
        <v>0</v>
      </c>
      <c r="P4572" s="2">
        <v>0</v>
      </c>
      <c r="Q4572" s="39">
        <v>3860.29</v>
      </c>
      <c r="R4572" s="2">
        <v>501.83770000000004</v>
      </c>
      <c r="S4572" s="2">
        <v>0</v>
      </c>
      <c r="T4572" s="2">
        <v>0</v>
      </c>
      <c r="U4572" s="39">
        <v>4362.1277</v>
      </c>
      <c r="V4572" s="2" t="s">
        <v>8499</v>
      </c>
      <c r="W4572" s="2" t="s">
        <v>1</v>
      </c>
      <c r="X4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2"/>
      <c r="Z4572"/>
      <c r="AA4572"/>
    </row>
    <row r="4573" spans="5:27" hidden="1">
      <c r="E4573" t="s">
        <v>8374</v>
      </c>
      <c r="F4573" t="s">
        <v>8432</v>
      </c>
      <c r="G4573" t="s">
        <v>1</v>
      </c>
      <c r="H4573" t="s">
        <v>0</v>
      </c>
      <c r="I4573" t="s">
        <v>8149</v>
      </c>
      <c r="J4573" t="s">
        <v>8150</v>
      </c>
      <c r="K4573">
        <v>918</v>
      </c>
      <c r="L4573">
        <v>918</v>
      </c>
      <c r="M4573" s="1" t="s">
        <v>265</v>
      </c>
      <c r="N4573" s="1" t="s">
        <v>266</v>
      </c>
      <c r="O4573" s="2">
        <v>0</v>
      </c>
      <c r="P4573" s="2">
        <v>0</v>
      </c>
      <c r="Q4573" s="39">
        <v>770.64</v>
      </c>
      <c r="R4573" s="2">
        <v>100.1832</v>
      </c>
      <c r="S4573" s="2">
        <v>0</v>
      </c>
      <c r="T4573" s="2">
        <v>0</v>
      </c>
      <c r="U4573" s="39">
        <v>870.82320000000004</v>
      </c>
      <c r="V4573" s="2" t="s">
        <v>8499</v>
      </c>
      <c r="W4573" s="2" t="s">
        <v>1</v>
      </c>
      <c r="X4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3"/>
      <c r="Z4573"/>
      <c r="AA4573"/>
    </row>
    <row r="4574" spans="5:27" hidden="1">
      <c r="E4574" t="s">
        <v>8374</v>
      </c>
      <c r="F4574" t="s">
        <v>8432</v>
      </c>
      <c r="G4574" t="s">
        <v>1</v>
      </c>
      <c r="H4574" t="s">
        <v>0</v>
      </c>
      <c r="I4574" t="s">
        <v>8149</v>
      </c>
      <c r="J4574" t="s">
        <v>8150</v>
      </c>
      <c r="K4574">
        <v>919</v>
      </c>
      <c r="L4574">
        <v>919</v>
      </c>
      <c r="M4574" s="1" t="s">
        <v>265</v>
      </c>
      <c r="N4574" s="1" t="s">
        <v>266</v>
      </c>
      <c r="O4574" s="2">
        <v>0</v>
      </c>
      <c r="P4574" s="2">
        <v>0</v>
      </c>
      <c r="Q4574" s="39">
        <v>79.2</v>
      </c>
      <c r="R4574" s="2">
        <v>10.296000000000001</v>
      </c>
      <c r="S4574" s="2">
        <v>0</v>
      </c>
      <c r="T4574" s="2">
        <v>0</v>
      </c>
      <c r="U4574" s="39">
        <v>89.496000000000009</v>
      </c>
      <c r="V4574" s="2" t="s">
        <v>8499</v>
      </c>
      <c r="W4574" s="2" t="s">
        <v>1</v>
      </c>
      <c r="X4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4"/>
      <c r="Z4574"/>
      <c r="AA4574"/>
    </row>
    <row r="4575" spans="5:27" hidden="1">
      <c r="E4575" t="s">
        <v>8374</v>
      </c>
      <c r="F4575" t="s">
        <v>8432</v>
      </c>
      <c r="G4575" t="s">
        <v>1</v>
      </c>
      <c r="H4575" t="s">
        <v>0</v>
      </c>
      <c r="I4575" t="s">
        <v>8149</v>
      </c>
      <c r="J4575" t="s">
        <v>8150</v>
      </c>
      <c r="K4575">
        <v>920</v>
      </c>
      <c r="L4575">
        <v>920</v>
      </c>
      <c r="M4575" s="1" t="s">
        <v>118</v>
      </c>
      <c r="N4575" s="1" t="s">
        <v>119</v>
      </c>
      <c r="O4575" s="2">
        <v>0</v>
      </c>
      <c r="P4575" s="2">
        <v>0</v>
      </c>
      <c r="Q4575" s="39">
        <v>78.63</v>
      </c>
      <c r="R4575" s="2">
        <v>10.2219</v>
      </c>
      <c r="S4575" s="2">
        <v>0</v>
      </c>
      <c r="T4575" s="2">
        <v>0</v>
      </c>
      <c r="U4575" s="39">
        <v>88.851900000000001</v>
      </c>
      <c r="V4575" s="2" t="s">
        <v>8499</v>
      </c>
      <c r="W4575" s="2" t="s">
        <v>1</v>
      </c>
      <c r="X4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5"/>
      <c r="Z4575"/>
      <c r="AA4575"/>
    </row>
    <row r="4576" spans="5:27" hidden="1">
      <c r="E4576" t="s">
        <v>8374</v>
      </c>
      <c r="F4576" t="s">
        <v>8432</v>
      </c>
      <c r="G4576" t="s">
        <v>1</v>
      </c>
      <c r="H4576" t="s">
        <v>0</v>
      </c>
      <c r="I4576" t="s">
        <v>8149</v>
      </c>
      <c r="J4576" t="s">
        <v>8150</v>
      </c>
      <c r="K4576">
        <v>921</v>
      </c>
      <c r="L4576">
        <v>921</v>
      </c>
      <c r="M4576" s="1" t="s">
        <v>118</v>
      </c>
      <c r="N4576" s="1" t="s">
        <v>119</v>
      </c>
      <c r="O4576" s="2">
        <v>0</v>
      </c>
      <c r="P4576" s="2">
        <v>0</v>
      </c>
      <c r="Q4576" s="39">
        <v>188.35</v>
      </c>
      <c r="R4576" s="2">
        <v>24.485500000000002</v>
      </c>
      <c r="S4576" s="2">
        <v>0</v>
      </c>
      <c r="T4576" s="2">
        <v>0</v>
      </c>
      <c r="U4576" s="39">
        <v>212.8355</v>
      </c>
      <c r="V4576" s="2" t="s">
        <v>8499</v>
      </c>
      <c r="W4576" s="2" t="s">
        <v>1</v>
      </c>
      <c r="X4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6"/>
      <c r="Z4576"/>
      <c r="AA4576"/>
    </row>
    <row r="4577" spans="5:27" hidden="1">
      <c r="E4577" t="s">
        <v>8374</v>
      </c>
      <c r="F4577" t="s">
        <v>8432</v>
      </c>
      <c r="G4577" t="s">
        <v>1</v>
      </c>
      <c r="H4577" t="s">
        <v>0</v>
      </c>
      <c r="I4577" t="s">
        <v>8149</v>
      </c>
      <c r="J4577" t="s">
        <v>8150</v>
      </c>
      <c r="K4577">
        <v>922</v>
      </c>
      <c r="L4577">
        <v>922</v>
      </c>
      <c r="M4577" s="1" t="s">
        <v>922</v>
      </c>
      <c r="N4577" s="1" t="s">
        <v>923</v>
      </c>
      <c r="O4577" s="2">
        <v>0</v>
      </c>
      <c r="P4577" s="2">
        <v>0</v>
      </c>
      <c r="Q4577" s="39">
        <v>389.41</v>
      </c>
      <c r="R4577" s="2">
        <v>50.623300000000008</v>
      </c>
      <c r="S4577" s="2">
        <v>0</v>
      </c>
      <c r="T4577" s="2">
        <v>0</v>
      </c>
      <c r="U4577" s="39">
        <v>440.03330000000005</v>
      </c>
      <c r="V4577" s="2" t="s">
        <v>8499</v>
      </c>
      <c r="W4577" s="2" t="s">
        <v>1</v>
      </c>
      <c r="X4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7"/>
      <c r="Z4577"/>
      <c r="AA4577"/>
    </row>
    <row r="4578" spans="5:27" hidden="1">
      <c r="E4578" t="s">
        <v>8374</v>
      </c>
      <c r="F4578" t="s">
        <v>8432</v>
      </c>
      <c r="G4578" t="s">
        <v>1</v>
      </c>
      <c r="H4578" t="s">
        <v>0</v>
      </c>
      <c r="I4578" t="s">
        <v>8149</v>
      </c>
      <c r="J4578" t="s">
        <v>8150</v>
      </c>
      <c r="K4578">
        <v>923</v>
      </c>
      <c r="L4578">
        <v>923</v>
      </c>
      <c r="M4578" s="1" t="s">
        <v>393</v>
      </c>
      <c r="N4578" s="1" t="s">
        <v>394</v>
      </c>
      <c r="O4578" s="2">
        <v>0</v>
      </c>
      <c r="P4578" s="2">
        <v>0</v>
      </c>
      <c r="Q4578" s="39">
        <v>409.8</v>
      </c>
      <c r="R4578" s="2">
        <v>53.274000000000001</v>
      </c>
      <c r="S4578" s="2">
        <v>0</v>
      </c>
      <c r="T4578" s="2">
        <v>0</v>
      </c>
      <c r="U4578" s="39">
        <v>463.07400000000001</v>
      </c>
      <c r="V4578" s="2" t="s">
        <v>8499</v>
      </c>
      <c r="W4578" s="2" t="s">
        <v>1</v>
      </c>
      <c r="X4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8"/>
      <c r="Z4578"/>
      <c r="AA4578"/>
    </row>
    <row r="4579" spans="5:27" hidden="1">
      <c r="E4579" t="s">
        <v>8374</v>
      </c>
      <c r="F4579" t="s">
        <v>8432</v>
      </c>
      <c r="G4579" t="s">
        <v>1</v>
      </c>
      <c r="H4579" t="s">
        <v>0</v>
      </c>
      <c r="I4579" t="s">
        <v>8149</v>
      </c>
      <c r="J4579" t="s">
        <v>8150</v>
      </c>
      <c r="K4579">
        <v>924</v>
      </c>
      <c r="L4579">
        <v>924</v>
      </c>
      <c r="M4579" s="1" t="s">
        <v>709</v>
      </c>
      <c r="N4579" s="1" t="s">
        <v>710</v>
      </c>
      <c r="O4579" s="2">
        <v>0</v>
      </c>
      <c r="P4579" s="2">
        <v>0</v>
      </c>
      <c r="Q4579" s="39">
        <v>144.72999999999999</v>
      </c>
      <c r="R4579" s="2">
        <v>18.814899999999998</v>
      </c>
      <c r="S4579" s="2">
        <v>0</v>
      </c>
      <c r="T4579" s="2">
        <v>0</v>
      </c>
      <c r="U4579" s="39">
        <v>163.54489999999998</v>
      </c>
      <c r="V4579" s="2" t="s">
        <v>8499</v>
      </c>
      <c r="W4579" s="2" t="s">
        <v>1</v>
      </c>
      <c r="X4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79"/>
      <c r="Z4579"/>
      <c r="AA4579"/>
    </row>
    <row r="4580" spans="5:27" hidden="1">
      <c r="E4580" t="s">
        <v>8374</v>
      </c>
      <c r="F4580" t="s">
        <v>8432</v>
      </c>
      <c r="G4580" t="s">
        <v>1</v>
      </c>
      <c r="H4580" t="s">
        <v>0</v>
      </c>
      <c r="I4580" t="s">
        <v>8149</v>
      </c>
      <c r="J4580" t="s">
        <v>8150</v>
      </c>
      <c r="K4580">
        <v>925</v>
      </c>
      <c r="L4580">
        <v>925</v>
      </c>
      <c r="M4580" s="1" t="s">
        <v>347</v>
      </c>
      <c r="N4580" s="1" t="s">
        <v>348</v>
      </c>
      <c r="O4580" s="2">
        <v>0</v>
      </c>
      <c r="P4580" s="2">
        <v>0</v>
      </c>
      <c r="Q4580" s="39">
        <v>63.16</v>
      </c>
      <c r="R4580" s="2">
        <v>8.210799999999999</v>
      </c>
      <c r="S4580" s="2">
        <v>0</v>
      </c>
      <c r="T4580" s="2">
        <v>0</v>
      </c>
      <c r="U4580" s="39">
        <v>71.370800000000003</v>
      </c>
      <c r="V4580" s="2" t="s">
        <v>8499</v>
      </c>
      <c r="W4580" s="2" t="s">
        <v>1</v>
      </c>
      <c r="X4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0"/>
      <c r="Z4580"/>
      <c r="AA4580"/>
    </row>
    <row r="4581" spans="5:27" hidden="1">
      <c r="E4581" t="s">
        <v>8374</v>
      </c>
      <c r="F4581" t="s">
        <v>8432</v>
      </c>
      <c r="G4581" t="s">
        <v>1</v>
      </c>
      <c r="H4581" t="s">
        <v>0</v>
      </c>
      <c r="I4581" t="s">
        <v>8149</v>
      </c>
      <c r="J4581" t="s">
        <v>8150</v>
      </c>
      <c r="K4581">
        <v>926</v>
      </c>
      <c r="L4581">
        <v>926</v>
      </c>
      <c r="M4581" s="1"/>
      <c r="N4581" s="1" t="s">
        <v>8434</v>
      </c>
      <c r="O4581" s="2">
        <v>0</v>
      </c>
      <c r="P4581" s="2">
        <v>0</v>
      </c>
      <c r="Q4581" s="39">
        <v>491.36</v>
      </c>
      <c r="R4581" s="2">
        <v>63.876800000000003</v>
      </c>
      <c r="S4581" s="2">
        <v>0</v>
      </c>
      <c r="T4581" s="2">
        <v>0</v>
      </c>
      <c r="U4581" s="39">
        <v>555.23680000000002</v>
      </c>
      <c r="V4581" s="2" t="s">
        <v>8433</v>
      </c>
      <c r="W4581" s="2" t="s">
        <v>1</v>
      </c>
      <c r="X4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1"/>
      <c r="Z4581"/>
      <c r="AA4581"/>
    </row>
    <row r="4582" spans="5:27" hidden="1">
      <c r="E4582" t="s">
        <v>8374</v>
      </c>
      <c r="F4582" t="s">
        <v>8432</v>
      </c>
      <c r="G4582" t="s">
        <v>1</v>
      </c>
      <c r="H4582" t="s">
        <v>0</v>
      </c>
      <c r="I4582" t="s">
        <v>8149</v>
      </c>
      <c r="J4582" t="s">
        <v>8150</v>
      </c>
      <c r="K4582">
        <v>927</v>
      </c>
      <c r="L4582">
        <v>927</v>
      </c>
      <c r="M4582" s="1" t="s">
        <v>267</v>
      </c>
      <c r="N4582" s="1" t="s">
        <v>268</v>
      </c>
      <c r="O4582" s="2">
        <v>0</v>
      </c>
      <c r="P4582" s="2">
        <v>0</v>
      </c>
      <c r="Q4582" s="39">
        <v>1529.18</v>
      </c>
      <c r="R4582" s="2">
        <v>198.79340000000002</v>
      </c>
      <c r="S4582" s="2">
        <v>0</v>
      </c>
      <c r="T4582" s="2">
        <v>0</v>
      </c>
      <c r="U4582" s="39">
        <v>1727.9734000000001</v>
      </c>
      <c r="V4582" s="2" t="s">
        <v>8499</v>
      </c>
      <c r="W4582" s="2" t="s">
        <v>1</v>
      </c>
      <c r="X4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2"/>
      <c r="Z4582"/>
      <c r="AA4582"/>
    </row>
    <row r="4583" spans="5:27" hidden="1">
      <c r="E4583" t="s">
        <v>8374</v>
      </c>
      <c r="F4583" t="s">
        <v>8432</v>
      </c>
      <c r="G4583" t="s">
        <v>1</v>
      </c>
      <c r="H4583" t="s">
        <v>0</v>
      </c>
      <c r="I4583" t="s">
        <v>8149</v>
      </c>
      <c r="J4583" t="s">
        <v>8150</v>
      </c>
      <c r="K4583">
        <v>928</v>
      </c>
      <c r="L4583">
        <v>928</v>
      </c>
      <c r="M4583" s="1" t="s">
        <v>787</v>
      </c>
      <c r="N4583" s="1" t="s">
        <v>788</v>
      </c>
      <c r="O4583" s="2">
        <v>0</v>
      </c>
      <c r="P4583" s="2">
        <v>0</v>
      </c>
      <c r="Q4583" s="39">
        <v>382.76</v>
      </c>
      <c r="R4583" s="2">
        <v>49.758800000000001</v>
      </c>
      <c r="S4583" s="2">
        <v>0</v>
      </c>
      <c r="T4583" s="2">
        <v>0</v>
      </c>
      <c r="U4583" s="39">
        <v>432.5188</v>
      </c>
      <c r="V4583" s="2" t="s">
        <v>8499</v>
      </c>
      <c r="W4583" s="2" t="s">
        <v>1</v>
      </c>
      <c r="X4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3"/>
      <c r="Z4583"/>
      <c r="AA4583"/>
    </row>
    <row r="4584" spans="5:27" hidden="1">
      <c r="E4584" t="s">
        <v>8374</v>
      </c>
      <c r="F4584" t="s">
        <v>8432</v>
      </c>
      <c r="G4584" t="s">
        <v>1</v>
      </c>
      <c r="H4584" t="s">
        <v>0</v>
      </c>
      <c r="I4584" t="s">
        <v>8149</v>
      </c>
      <c r="J4584" t="s">
        <v>8150</v>
      </c>
      <c r="K4584">
        <v>929</v>
      </c>
      <c r="L4584">
        <v>929</v>
      </c>
      <c r="M4584" s="1" t="s">
        <v>512</v>
      </c>
      <c r="N4584" s="1" t="s">
        <v>513</v>
      </c>
      <c r="O4584" s="2">
        <v>0</v>
      </c>
      <c r="P4584" s="2">
        <v>0</v>
      </c>
      <c r="Q4584" s="39">
        <v>118.15</v>
      </c>
      <c r="R4584" s="2">
        <v>15.359500000000001</v>
      </c>
      <c r="S4584" s="2">
        <v>0</v>
      </c>
      <c r="T4584" s="2">
        <v>0</v>
      </c>
      <c r="U4584" s="39">
        <v>133.5095</v>
      </c>
      <c r="V4584" s="2" t="s">
        <v>8499</v>
      </c>
      <c r="W4584" s="2" t="s">
        <v>1</v>
      </c>
      <c r="X4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4"/>
      <c r="Z4584"/>
      <c r="AA4584"/>
    </row>
    <row r="4585" spans="5:27" hidden="1">
      <c r="E4585" t="s">
        <v>8374</v>
      </c>
      <c r="F4585" t="s">
        <v>8432</v>
      </c>
      <c r="G4585" t="s">
        <v>1</v>
      </c>
      <c r="H4585" t="s">
        <v>0</v>
      </c>
      <c r="I4585" t="s">
        <v>8149</v>
      </c>
      <c r="J4585" t="s">
        <v>8150</v>
      </c>
      <c r="K4585">
        <v>930</v>
      </c>
      <c r="L4585">
        <v>930</v>
      </c>
      <c r="M4585" s="1" t="s">
        <v>95</v>
      </c>
      <c r="N4585" s="1" t="s">
        <v>96</v>
      </c>
      <c r="O4585" s="2">
        <v>0</v>
      </c>
      <c r="P4585" s="2">
        <v>0</v>
      </c>
      <c r="Q4585" s="39">
        <v>6.32</v>
      </c>
      <c r="R4585" s="2">
        <v>0.82160000000000011</v>
      </c>
      <c r="S4585" s="2">
        <v>0</v>
      </c>
      <c r="T4585" s="2">
        <v>0</v>
      </c>
      <c r="U4585" s="39">
        <v>7.1416000000000004</v>
      </c>
      <c r="V4585" s="2" t="s">
        <v>8499</v>
      </c>
      <c r="W4585" s="2" t="s">
        <v>1</v>
      </c>
      <c r="X4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5"/>
      <c r="Z4585"/>
      <c r="AA4585"/>
    </row>
    <row r="4586" spans="5:27" hidden="1">
      <c r="E4586" t="s">
        <v>8374</v>
      </c>
      <c r="F4586" t="s">
        <v>8432</v>
      </c>
      <c r="G4586" t="s">
        <v>1</v>
      </c>
      <c r="H4586" t="s">
        <v>0</v>
      </c>
      <c r="I4586" t="s">
        <v>8149</v>
      </c>
      <c r="J4586" t="s">
        <v>8150</v>
      </c>
      <c r="K4586">
        <v>931</v>
      </c>
      <c r="L4586">
        <v>931</v>
      </c>
      <c r="M4586" s="1" t="s">
        <v>95</v>
      </c>
      <c r="N4586" s="1" t="s">
        <v>96</v>
      </c>
      <c r="O4586" s="2">
        <v>0</v>
      </c>
      <c r="P4586" s="2">
        <v>0</v>
      </c>
      <c r="Q4586" s="39">
        <v>5.3</v>
      </c>
      <c r="R4586" s="2">
        <v>0.68899999999999995</v>
      </c>
      <c r="S4586" s="2">
        <v>0</v>
      </c>
      <c r="T4586" s="2">
        <v>0</v>
      </c>
      <c r="U4586" s="39">
        <v>5.9889999999999999</v>
      </c>
      <c r="V4586" s="2" t="s">
        <v>8499</v>
      </c>
      <c r="W4586" s="2" t="s">
        <v>1</v>
      </c>
      <c r="X4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6"/>
      <c r="Z4586"/>
      <c r="AA4586"/>
    </row>
    <row r="4587" spans="5:27" hidden="1">
      <c r="E4587" t="s">
        <v>8374</v>
      </c>
      <c r="F4587" t="s">
        <v>8432</v>
      </c>
      <c r="G4587" t="s">
        <v>1</v>
      </c>
      <c r="H4587" t="s">
        <v>0</v>
      </c>
      <c r="I4587" t="s">
        <v>8149</v>
      </c>
      <c r="J4587" t="s">
        <v>8150</v>
      </c>
      <c r="K4587">
        <v>932</v>
      </c>
      <c r="L4587">
        <v>932</v>
      </c>
      <c r="M4587" s="1" t="s">
        <v>95</v>
      </c>
      <c r="N4587" s="1" t="s">
        <v>96</v>
      </c>
      <c r="O4587" s="2">
        <v>0</v>
      </c>
      <c r="P4587" s="2">
        <v>0</v>
      </c>
      <c r="Q4587" s="39">
        <v>10.6</v>
      </c>
      <c r="R4587" s="2">
        <v>1.3779999999999999</v>
      </c>
      <c r="S4587" s="2">
        <v>0</v>
      </c>
      <c r="T4587" s="2">
        <v>0</v>
      </c>
      <c r="U4587" s="39">
        <v>11.978</v>
      </c>
      <c r="V4587" s="2" t="s">
        <v>8499</v>
      </c>
      <c r="W4587" s="2" t="s">
        <v>1</v>
      </c>
      <c r="X4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7"/>
      <c r="Z4587"/>
      <c r="AA4587"/>
    </row>
    <row r="4588" spans="5:27" hidden="1">
      <c r="E4588" t="s">
        <v>8374</v>
      </c>
      <c r="F4588" t="s">
        <v>8432</v>
      </c>
      <c r="G4588" t="s">
        <v>1</v>
      </c>
      <c r="H4588" t="s">
        <v>0</v>
      </c>
      <c r="I4588" t="s">
        <v>8149</v>
      </c>
      <c r="J4588" t="s">
        <v>8150</v>
      </c>
      <c r="K4588">
        <v>933</v>
      </c>
      <c r="L4588">
        <v>933</v>
      </c>
      <c r="M4588" s="1" t="s">
        <v>95</v>
      </c>
      <c r="N4588" s="1" t="s">
        <v>96</v>
      </c>
      <c r="O4588" s="2">
        <v>0</v>
      </c>
      <c r="P4588" s="2">
        <v>0</v>
      </c>
      <c r="Q4588" s="39">
        <v>4.1500000000000004</v>
      </c>
      <c r="R4588" s="2">
        <v>0.53950000000000009</v>
      </c>
      <c r="S4588" s="2">
        <v>0</v>
      </c>
      <c r="T4588" s="2">
        <v>0</v>
      </c>
      <c r="U4588" s="39">
        <v>4.6895000000000007</v>
      </c>
      <c r="V4588" s="2" t="s">
        <v>8499</v>
      </c>
      <c r="W4588" s="2" t="s">
        <v>1</v>
      </c>
      <c r="X4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8"/>
      <c r="Z4588"/>
      <c r="AA4588"/>
    </row>
    <row r="4589" spans="5:27" hidden="1">
      <c r="E4589" t="s">
        <v>8374</v>
      </c>
      <c r="F4589" t="s">
        <v>8432</v>
      </c>
      <c r="G4589" t="s">
        <v>1</v>
      </c>
      <c r="H4589" t="s">
        <v>0</v>
      </c>
      <c r="I4589" t="s">
        <v>8149</v>
      </c>
      <c r="J4589" t="s">
        <v>8150</v>
      </c>
      <c r="K4589">
        <v>934</v>
      </c>
      <c r="L4589">
        <v>934</v>
      </c>
      <c r="M4589" s="1" t="s">
        <v>95</v>
      </c>
      <c r="N4589" s="1" t="s">
        <v>96</v>
      </c>
      <c r="O4589" s="2">
        <v>0</v>
      </c>
      <c r="P4589" s="2">
        <v>0</v>
      </c>
      <c r="Q4589" s="39">
        <v>14.68</v>
      </c>
      <c r="R4589" s="2">
        <v>1.9084000000000001</v>
      </c>
      <c r="S4589" s="2">
        <v>0</v>
      </c>
      <c r="T4589" s="2">
        <v>0</v>
      </c>
      <c r="U4589" s="39">
        <v>16.5884</v>
      </c>
      <c r="V4589" s="2" t="s">
        <v>8499</v>
      </c>
      <c r="W4589" s="2" t="s">
        <v>1</v>
      </c>
      <c r="X4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89"/>
      <c r="Z4589"/>
      <c r="AA4589"/>
    </row>
    <row r="4590" spans="5:27" hidden="1">
      <c r="E4590" t="s">
        <v>8374</v>
      </c>
      <c r="F4590" t="s">
        <v>8432</v>
      </c>
      <c r="G4590" t="s">
        <v>1</v>
      </c>
      <c r="H4590" t="s">
        <v>0</v>
      </c>
      <c r="I4590" t="s">
        <v>8149</v>
      </c>
      <c r="J4590" t="s">
        <v>8150</v>
      </c>
      <c r="K4590">
        <v>935</v>
      </c>
      <c r="L4590">
        <v>935</v>
      </c>
      <c r="M4590" s="1" t="s">
        <v>95</v>
      </c>
      <c r="N4590" s="1" t="s">
        <v>96</v>
      </c>
      <c r="O4590" s="2">
        <v>0</v>
      </c>
      <c r="P4590" s="2">
        <v>0</v>
      </c>
      <c r="Q4590" s="39">
        <v>5.3</v>
      </c>
      <c r="R4590" s="2">
        <v>0.68899999999999995</v>
      </c>
      <c r="S4590" s="2">
        <v>0</v>
      </c>
      <c r="T4590" s="2">
        <v>0</v>
      </c>
      <c r="U4590" s="39">
        <v>5.9889999999999999</v>
      </c>
      <c r="V4590" s="2" t="s">
        <v>8499</v>
      </c>
      <c r="W4590" s="2" t="s">
        <v>1</v>
      </c>
      <c r="X4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0"/>
      <c r="Z4590"/>
      <c r="AA4590"/>
    </row>
    <row r="4591" spans="5:27" hidden="1">
      <c r="E4591" t="s">
        <v>8374</v>
      </c>
      <c r="F4591" t="s">
        <v>8432</v>
      </c>
      <c r="G4591" t="s">
        <v>1</v>
      </c>
      <c r="H4591" t="s">
        <v>0</v>
      </c>
      <c r="I4591" t="s">
        <v>8149</v>
      </c>
      <c r="J4591" t="s">
        <v>8150</v>
      </c>
      <c r="K4591">
        <v>936</v>
      </c>
      <c r="L4591">
        <v>936</v>
      </c>
      <c r="M4591" s="1" t="s">
        <v>95</v>
      </c>
      <c r="N4591" s="1" t="s">
        <v>96</v>
      </c>
      <c r="O4591" s="2">
        <v>0</v>
      </c>
      <c r="P4591" s="2">
        <v>0</v>
      </c>
      <c r="Q4591" s="39">
        <v>3.55</v>
      </c>
      <c r="R4591" s="2">
        <v>0.46149999999999997</v>
      </c>
      <c r="S4591" s="2">
        <v>0</v>
      </c>
      <c r="T4591" s="2">
        <v>0</v>
      </c>
      <c r="U4591" s="39">
        <v>4.0114999999999998</v>
      </c>
      <c r="V4591" s="2" t="s">
        <v>8499</v>
      </c>
      <c r="W4591" s="2" t="s">
        <v>1</v>
      </c>
      <c r="X4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1"/>
      <c r="Z4591"/>
      <c r="AA4591"/>
    </row>
    <row r="4592" spans="5:27" hidden="1">
      <c r="E4592" t="s">
        <v>8374</v>
      </c>
      <c r="F4592" t="s">
        <v>8432</v>
      </c>
      <c r="G4592" t="s">
        <v>1</v>
      </c>
      <c r="H4592" t="s">
        <v>0</v>
      </c>
      <c r="I4592" t="s">
        <v>8149</v>
      </c>
      <c r="J4592" t="s">
        <v>8150</v>
      </c>
      <c r="K4592">
        <v>937</v>
      </c>
      <c r="L4592">
        <v>937</v>
      </c>
      <c r="M4592" s="1" t="s">
        <v>95</v>
      </c>
      <c r="N4592" s="1" t="s">
        <v>96</v>
      </c>
      <c r="O4592" s="2">
        <v>0</v>
      </c>
      <c r="P4592" s="2">
        <v>0</v>
      </c>
      <c r="Q4592" s="39">
        <v>6.32</v>
      </c>
      <c r="R4592" s="2">
        <v>0.82160000000000011</v>
      </c>
      <c r="S4592" s="2">
        <v>0</v>
      </c>
      <c r="T4592" s="2">
        <v>0</v>
      </c>
      <c r="U4592" s="39">
        <v>7.1416000000000004</v>
      </c>
      <c r="V4592" s="2" t="s">
        <v>8499</v>
      </c>
      <c r="W4592" s="2" t="s">
        <v>1</v>
      </c>
      <c r="X4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2"/>
      <c r="Z4592"/>
      <c r="AA4592"/>
    </row>
    <row r="4593" spans="5:27" hidden="1">
      <c r="E4593" t="s">
        <v>8374</v>
      </c>
      <c r="F4593" t="s">
        <v>8432</v>
      </c>
      <c r="G4593" t="s">
        <v>1</v>
      </c>
      <c r="H4593" t="s">
        <v>0</v>
      </c>
      <c r="I4593" t="s">
        <v>8149</v>
      </c>
      <c r="J4593" t="s">
        <v>8150</v>
      </c>
      <c r="K4593">
        <v>938</v>
      </c>
      <c r="L4593">
        <v>938</v>
      </c>
      <c r="M4593" s="1" t="s">
        <v>95</v>
      </c>
      <c r="N4593" s="1" t="s">
        <v>96</v>
      </c>
      <c r="O4593" s="2">
        <v>0</v>
      </c>
      <c r="P4593" s="2">
        <v>0</v>
      </c>
      <c r="Q4593" s="39">
        <v>18.96</v>
      </c>
      <c r="R4593" s="2">
        <v>2.4648000000000003</v>
      </c>
      <c r="S4593" s="2">
        <v>0</v>
      </c>
      <c r="T4593" s="2">
        <v>0</v>
      </c>
      <c r="U4593" s="39">
        <v>21.424800000000001</v>
      </c>
      <c r="V4593" s="2" t="s">
        <v>8499</v>
      </c>
      <c r="W4593" s="2" t="s">
        <v>1</v>
      </c>
      <c r="X4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3"/>
      <c r="Z4593"/>
      <c r="AA4593"/>
    </row>
    <row r="4594" spans="5:27" hidden="1">
      <c r="E4594" t="s">
        <v>8374</v>
      </c>
      <c r="F4594" t="s">
        <v>8432</v>
      </c>
      <c r="G4594" t="s">
        <v>1</v>
      </c>
      <c r="H4594" t="s">
        <v>0</v>
      </c>
      <c r="I4594" t="s">
        <v>8149</v>
      </c>
      <c r="J4594" t="s">
        <v>8150</v>
      </c>
      <c r="K4594">
        <v>939</v>
      </c>
      <c r="L4594">
        <v>939</v>
      </c>
      <c r="M4594" s="1" t="s">
        <v>95</v>
      </c>
      <c r="N4594" s="1" t="s">
        <v>96</v>
      </c>
      <c r="O4594" s="2">
        <v>0</v>
      </c>
      <c r="P4594" s="2">
        <v>0</v>
      </c>
      <c r="Q4594" s="39">
        <v>16.190000000000001</v>
      </c>
      <c r="R4594" s="2">
        <v>2.1047000000000002</v>
      </c>
      <c r="S4594" s="2">
        <v>0</v>
      </c>
      <c r="T4594" s="2">
        <v>0</v>
      </c>
      <c r="U4594" s="39">
        <v>18.294700000000002</v>
      </c>
      <c r="V4594" s="2" t="s">
        <v>8499</v>
      </c>
      <c r="W4594" s="2" t="s">
        <v>1</v>
      </c>
      <c r="X4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4"/>
      <c r="Z4594"/>
      <c r="AA4594"/>
    </row>
    <row r="4595" spans="5:27" hidden="1">
      <c r="E4595" t="s">
        <v>8374</v>
      </c>
      <c r="F4595" t="s">
        <v>8432</v>
      </c>
      <c r="G4595" t="s">
        <v>1</v>
      </c>
      <c r="H4595" t="s">
        <v>0</v>
      </c>
      <c r="I4595" t="s">
        <v>8149</v>
      </c>
      <c r="J4595" t="s">
        <v>8150</v>
      </c>
      <c r="K4595">
        <v>940</v>
      </c>
      <c r="L4595">
        <v>940</v>
      </c>
      <c r="M4595" s="1" t="s">
        <v>95</v>
      </c>
      <c r="N4595" s="1" t="s">
        <v>96</v>
      </c>
      <c r="O4595" s="2">
        <v>0</v>
      </c>
      <c r="P4595" s="2">
        <v>0</v>
      </c>
      <c r="Q4595" s="39">
        <v>30.64</v>
      </c>
      <c r="R4595" s="2">
        <v>3.9832000000000001</v>
      </c>
      <c r="S4595" s="2">
        <v>0</v>
      </c>
      <c r="T4595" s="2">
        <v>0</v>
      </c>
      <c r="U4595" s="39">
        <v>34.623199999999997</v>
      </c>
      <c r="V4595" s="2" t="s">
        <v>8499</v>
      </c>
      <c r="W4595" s="2" t="s">
        <v>1</v>
      </c>
      <c r="X4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5"/>
      <c r="Z4595"/>
      <c r="AA4595"/>
    </row>
    <row r="4596" spans="5:27" hidden="1">
      <c r="E4596" t="s">
        <v>8374</v>
      </c>
      <c r="F4596" t="s">
        <v>8432</v>
      </c>
      <c r="G4596" t="s">
        <v>1</v>
      </c>
      <c r="H4596" t="s">
        <v>0</v>
      </c>
      <c r="I4596" t="s">
        <v>8149</v>
      </c>
      <c r="J4596" t="s">
        <v>8150</v>
      </c>
      <c r="K4596">
        <v>941</v>
      </c>
      <c r="L4596">
        <v>941</v>
      </c>
      <c r="M4596" s="1" t="s">
        <v>95</v>
      </c>
      <c r="N4596" s="1" t="s">
        <v>96</v>
      </c>
      <c r="O4596" s="2">
        <v>0</v>
      </c>
      <c r="P4596" s="2">
        <v>0</v>
      </c>
      <c r="Q4596" s="39">
        <v>4.1500000000000004</v>
      </c>
      <c r="R4596" s="2">
        <v>0.53950000000000009</v>
      </c>
      <c r="S4596" s="2">
        <v>0</v>
      </c>
      <c r="T4596" s="2">
        <v>0</v>
      </c>
      <c r="U4596" s="39">
        <v>4.6895000000000007</v>
      </c>
      <c r="V4596" s="2" t="s">
        <v>8499</v>
      </c>
      <c r="W4596" s="2" t="s">
        <v>1</v>
      </c>
      <c r="X4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6"/>
      <c r="Z4596"/>
      <c r="AA4596"/>
    </row>
    <row r="4597" spans="5:27" hidden="1">
      <c r="E4597" t="s">
        <v>8374</v>
      </c>
      <c r="F4597" t="s">
        <v>8432</v>
      </c>
      <c r="G4597" t="s">
        <v>1</v>
      </c>
      <c r="H4597" t="s">
        <v>0</v>
      </c>
      <c r="I4597" t="s">
        <v>8149</v>
      </c>
      <c r="J4597" t="s">
        <v>8150</v>
      </c>
      <c r="K4597">
        <v>942</v>
      </c>
      <c r="L4597">
        <v>942</v>
      </c>
      <c r="M4597" s="1" t="s">
        <v>95</v>
      </c>
      <c r="N4597" s="1" t="s">
        <v>96</v>
      </c>
      <c r="O4597" s="2">
        <v>0</v>
      </c>
      <c r="P4597" s="2">
        <v>0</v>
      </c>
      <c r="Q4597" s="39">
        <v>6.32</v>
      </c>
      <c r="R4597" s="2">
        <v>0.82160000000000011</v>
      </c>
      <c r="S4597" s="2">
        <v>0</v>
      </c>
      <c r="T4597" s="2">
        <v>0</v>
      </c>
      <c r="U4597" s="39">
        <v>7.1416000000000004</v>
      </c>
      <c r="V4597" s="2" t="s">
        <v>8499</v>
      </c>
      <c r="W4597" s="2" t="s">
        <v>1</v>
      </c>
      <c r="X4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7"/>
      <c r="Z4597"/>
      <c r="AA4597"/>
    </row>
    <row r="4598" spans="5:27" hidden="1">
      <c r="E4598" t="s">
        <v>8374</v>
      </c>
      <c r="F4598" t="s">
        <v>8426</v>
      </c>
      <c r="G4598" t="s">
        <v>1</v>
      </c>
      <c r="H4598" t="s">
        <v>0</v>
      </c>
      <c r="I4598" t="s">
        <v>8149</v>
      </c>
      <c r="J4598" t="s">
        <v>8150</v>
      </c>
      <c r="K4598">
        <v>943</v>
      </c>
      <c r="L4598">
        <v>943</v>
      </c>
      <c r="M4598" s="1" t="s">
        <v>634</v>
      </c>
      <c r="N4598" s="1" t="s">
        <v>635</v>
      </c>
      <c r="O4598" s="2">
        <v>0</v>
      </c>
      <c r="P4598" s="2">
        <v>0</v>
      </c>
      <c r="Q4598" s="39">
        <v>53.98</v>
      </c>
      <c r="R4598" s="2">
        <v>7.0173999999999994</v>
      </c>
      <c r="S4598" s="2">
        <v>0</v>
      </c>
      <c r="T4598" s="2">
        <v>0</v>
      </c>
      <c r="U4598" s="39">
        <v>60.997399999999999</v>
      </c>
      <c r="V4598" s="2" t="s">
        <v>8499</v>
      </c>
      <c r="W4598" s="2" t="s">
        <v>1</v>
      </c>
      <c r="X4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8"/>
      <c r="Z4598"/>
      <c r="AA4598"/>
    </row>
    <row r="4599" spans="5:27" hidden="1">
      <c r="E4599" t="s">
        <v>8374</v>
      </c>
      <c r="F4599" t="s">
        <v>8426</v>
      </c>
      <c r="G4599" t="s">
        <v>1</v>
      </c>
      <c r="H4599" t="s">
        <v>0</v>
      </c>
      <c r="I4599" t="s">
        <v>8149</v>
      </c>
      <c r="J4599" t="s">
        <v>8150</v>
      </c>
      <c r="K4599">
        <v>944</v>
      </c>
      <c r="L4599">
        <v>944</v>
      </c>
      <c r="M4599" s="1" t="s">
        <v>299</v>
      </c>
      <c r="N4599" s="1" t="s">
        <v>300</v>
      </c>
      <c r="O4599" s="2">
        <v>0</v>
      </c>
      <c r="P4599" s="2">
        <v>0</v>
      </c>
      <c r="Q4599" s="39">
        <v>55.81</v>
      </c>
      <c r="R4599" s="2">
        <v>7.255300000000001</v>
      </c>
      <c r="S4599" s="2">
        <v>0</v>
      </c>
      <c r="T4599" s="2">
        <v>0</v>
      </c>
      <c r="U4599" s="39">
        <v>63.065300000000001</v>
      </c>
      <c r="V4599" s="2" t="s">
        <v>8499</v>
      </c>
      <c r="W4599" s="2" t="s">
        <v>1</v>
      </c>
      <c r="X4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599"/>
      <c r="Z4599"/>
      <c r="AA4599"/>
    </row>
    <row r="4600" spans="5:27" hidden="1">
      <c r="E4600" t="s">
        <v>8374</v>
      </c>
      <c r="F4600" t="s">
        <v>8426</v>
      </c>
      <c r="G4600" t="s">
        <v>1</v>
      </c>
      <c r="H4600" t="s">
        <v>0</v>
      </c>
      <c r="I4600" t="s">
        <v>8149</v>
      </c>
      <c r="J4600" t="s">
        <v>8150</v>
      </c>
      <c r="K4600">
        <v>945</v>
      </c>
      <c r="L4600">
        <v>945</v>
      </c>
      <c r="M4600" s="1" t="s">
        <v>1342</v>
      </c>
      <c r="N4600" s="1" t="s">
        <v>1343</v>
      </c>
      <c r="O4600" s="2">
        <v>0</v>
      </c>
      <c r="P4600" s="2">
        <v>0</v>
      </c>
      <c r="Q4600" s="39">
        <v>30</v>
      </c>
      <c r="R4600" s="2">
        <v>3.9000000000000004</v>
      </c>
      <c r="S4600" s="2">
        <v>0</v>
      </c>
      <c r="T4600" s="2">
        <v>0</v>
      </c>
      <c r="U4600" s="39">
        <v>33.9</v>
      </c>
      <c r="V4600" s="2" t="s">
        <v>8499</v>
      </c>
      <c r="W4600" s="2" t="s">
        <v>1</v>
      </c>
      <c r="X4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0"/>
      <c r="Z4600"/>
      <c r="AA4600"/>
    </row>
    <row r="4601" spans="5:27" hidden="1">
      <c r="E4601" t="s">
        <v>8374</v>
      </c>
      <c r="F4601" t="s">
        <v>8426</v>
      </c>
      <c r="G4601" t="s">
        <v>1</v>
      </c>
      <c r="H4601" t="s">
        <v>0</v>
      </c>
      <c r="I4601" t="s">
        <v>8149</v>
      </c>
      <c r="J4601" t="s">
        <v>8150</v>
      </c>
      <c r="K4601">
        <v>946</v>
      </c>
      <c r="L4601">
        <v>946</v>
      </c>
      <c r="M4601" s="1" t="s">
        <v>95</v>
      </c>
      <c r="N4601" s="1" t="s">
        <v>96</v>
      </c>
      <c r="O4601" s="2">
        <v>0</v>
      </c>
      <c r="P4601" s="2">
        <v>0</v>
      </c>
      <c r="Q4601" s="39">
        <v>5.3</v>
      </c>
      <c r="R4601" s="2">
        <v>0.68899999999999995</v>
      </c>
      <c r="S4601" s="2">
        <v>0</v>
      </c>
      <c r="T4601" s="2">
        <v>0</v>
      </c>
      <c r="U4601" s="39">
        <v>5.9889999999999999</v>
      </c>
      <c r="V4601" s="2" t="s">
        <v>8499</v>
      </c>
      <c r="W4601" s="2" t="s">
        <v>1</v>
      </c>
      <c r="X4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1"/>
      <c r="Z4601"/>
      <c r="AA4601"/>
    </row>
    <row r="4602" spans="5:27" hidden="1">
      <c r="E4602" t="s">
        <v>8374</v>
      </c>
      <c r="F4602" t="s">
        <v>8426</v>
      </c>
      <c r="G4602" t="s">
        <v>1</v>
      </c>
      <c r="H4602" t="s">
        <v>0</v>
      </c>
      <c r="I4602" t="s">
        <v>8149</v>
      </c>
      <c r="J4602" t="s">
        <v>8150</v>
      </c>
      <c r="K4602">
        <v>947</v>
      </c>
      <c r="L4602">
        <v>947</v>
      </c>
      <c r="M4602" s="1" t="s">
        <v>95</v>
      </c>
      <c r="N4602" s="1" t="s">
        <v>96</v>
      </c>
      <c r="O4602" s="2">
        <v>0</v>
      </c>
      <c r="P4602" s="2">
        <v>0</v>
      </c>
      <c r="Q4602" s="39">
        <v>23.11</v>
      </c>
      <c r="R4602" s="2">
        <v>3.0043000000000002</v>
      </c>
      <c r="S4602" s="2">
        <v>0</v>
      </c>
      <c r="T4602" s="2">
        <v>0</v>
      </c>
      <c r="U4602" s="39">
        <v>26.1143</v>
      </c>
      <c r="V4602" s="2" t="s">
        <v>8499</v>
      </c>
      <c r="W4602" s="2" t="s">
        <v>1</v>
      </c>
      <c r="X4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2"/>
      <c r="Z4602"/>
      <c r="AA4602"/>
    </row>
    <row r="4603" spans="5:27" hidden="1">
      <c r="E4603" t="s">
        <v>8374</v>
      </c>
      <c r="F4603" t="s">
        <v>8426</v>
      </c>
      <c r="G4603" t="s">
        <v>1</v>
      </c>
      <c r="H4603" t="s">
        <v>0</v>
      </c>
      <c r="I4603" t="s">
        <v>8149</v>
      </c>
      <c r="J4603" t="s">
        <v>8150</v>
      </c>
      <c r="K4603">
        <v>948</v>
      </c>
      <c r="L4603">
        <v>948</v>
      </c>
      <c r="M4603" s="1" t="s">
        <v>95</v>
      </c>
      <c r="N4603" s="1" t="s">
        <v>96</v>
      </c>
      <c r="O4603" s="2">
        <v>0</v>
      </c>
      <c r="P4603" s="2">
        <v>0</v>
      </c>
      <c r="Q4603" s="39">
        <v>34.51</v>
      </c>
      <c r="R4603" s="2">
        <v>4.4863</v>
      </c>
      <c r="S4603" s="2">
        <v>0</v>
      </c>
      <c r="T4603" s="2">
        <v>0</v>
      </c>
      <c r="U4603" s="39">
        <v>38.996299999999998</v>
      </c>
      <c r="V4603" s="2" t="s">
        <v>8499</v>
      </c>
      <c r="W4603" s="2" t="s">
        <v>1</v>
      </c>
      <c r="X4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3"/>
      <c r="Z4603"/>
      <c r="AA4603"/>
    </row>
    <row r="4604" spans="5:27" hidden="1">
      <c r="E4604" t="s">
        <v>8374</v>
      </c>
      <c r="F4604" t="s">
        <v>8426</v>
      </c>
      <c r="G4604" t="s">
        <v>1</v>
      </c>
      <c r="H4604" t="s">
        <v>0</v>
      </c>
      <c r="I4604" t="s">
        <v>8149</v>
      </c>
      <c r="J4604" t="s">
        <v>8150</v>
      </c>
      <c r="K4604">
        <v>949</v>
      </c>
      <c r="L4604">
        <v>949</v>
      </c>
      <c r="M4604" s="1" t="s">
        <v>95</v>
      </c>
      <c r="N4604" s="1" t="s">
        <v>96</v>
      </c>
      <c r="O4604" s="2">
        <v>0</v>
      </c>
      <c r="P4604" s="2">
        <v>0</v>
      </c>
      <c r="Q4604" s="39">
        <v>50.06</v>
      </c>
      <c r="R4604" s="2">
        <v>6.5078000000000005</v>
      </c>
      <c r="S4604" s="2">
        <v>0</v>
      </c>
      <c r="T4604" s="2">
        <v>0</v>
      </c>
      <c r="U4604" s="39">
        <v>56.567800000000005</v>
      </c>
      <c r="V4604" s="2" t="s">
        <v>8499</v>
      </c>
      <c r="W4604" s="2" t="s">
        <v>1</v>
      </c>
      <c r="X4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4"/>
      <c r="Z4604"/>
      <c r="AA4604"/>
    </row>
    <row r="4605" spans="5:27" hidden="1">
      <c r="E4605" t="s">
        <v>8374</v>
      </c>
      <c r="F4605" t="s">
        <v>8426</v>
      </c>
      <c r="G4605" t="s">
        <v>1</v>
      </c>
      <c r="H4605" t="s">
        <v>0</v>
      </c>
      <c r="I4605" t="s">
        <v>8149</v>
      </c>
      <c r="J4605" t="s">
        <v>8150</v>
      </c>
      <c r="K4605">
        <v>950</v>
      </c>
      <c r="L4605">
        <v>950</v>
      </c>
      <c r="M4605" s="1" t="s">
        <v>95</v>
      </c>
      <c r="N4605" s="1" t="s">
        <v>96</v>
      </c>
      <c r="O4605" s="2">
        <v>0</v>
      </c>
      <c r="P4605" s="2">
        <v>0</v>
      </c>
      <c r="Q4605" s="39">
        <v>14.74</v>
      </c>
      <c r="R4605" s="2">
        <v>1.9162000000000001</v>
      </c>
      <c r="S4605" s="2">
        <v>0</v>
      </c>
      <c r="T4605" s="2">
        <v>0</v>
      </c>
      <c r="U4605" s="39">
        <v>16.656200000000002</v>
      </c>
      <c r="V4605" s="2" t="s">
        <v>8499</v>
      </c>
      <c r="W4605" s="2" t="s">
        <v>1</v>
      </c>
      <c r="X4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5"/>
      <c r="Z4605"/>
      <c r="AA4605"/>
    </row>
    <row r="4606" spans="5:27" hidden="1">
      <c r="E4606" t="s">
        <v>8374</v>
      </c>
      <c r="F4606" t="s">
        <v>8426</v>
      </c>
      <c r="G4606" t="s">
        <v>1</v>
      </c>
      <c r="H4606" t="s">
        <v>0</v>
      </c>
      <c r="I4606" t="s">
        <v>8149</v>
      </c>
      <c r="J4606" t="s">
        <v>8150</v>
      </c>
      <c r="K4606">
        <v>951</v>
      </c>
      <c r="L4606">
        <v>951</v>
      </c>
      <c r="M4606" s="1" t="s">
        <v>95</v>
      </c>
      <c r="N4606" s="1" t="s">
        <v>96</v>
      </c>
      <c r="O4606" s="2">
        <v>0</v>
      </c>
      <c r="P4606" s="2">
        <v>0</v>
      </c>
      <c r="Q4606" s="39">
        <v>10.6</v>
      </c>
      <c r="R4606" s="2">
        <v>1.3779999999999999</v>
      </c>
      <c r="S4606" s="2">
        <v>0</v>
      </c>
      <c r="T4606" s="2">
        <v>0</v>
      </c>
      <c r="U4606" s="39">
        <v>11.978</v>
      </c>
      <c r="V4606" s="2" t="s">
        <v>8499</v>
      </c>
      <c r="W4606" s="2" t="s">
        <v>1</v>
      </c>
      <c r="X4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6"/>
      <c r="Z4606"/>
      <c r="AA4606"/>
    </row>
    <row r="4607" spans="5:27" hidden="1">
      <c r="E4607" t="s">
        <v>8374</v>
      </c>
      <c r="F4607" t="s">
        <v>8426</v>
      </c>
      <c r="G4607" t="s">
        <v>1</v>
      </c>
      <c r="H4607" t="s">
        <v>0</v>
      </c>
      <c r="I4607" t="s">
        <v>8149</v>
      </c>
      <c r="J4607" t="s">
        <v>8150</v>
      </c>
      <c r="K4607">
        <v>952</v>
      </c>
      <c r="L4607">
        <v>952</v>
      </c>
      <c r="M4607" s="1" t="s">
        <v>95</v>
      </c>
      <c r="N4607" s="1" t="s">
        <v>96</v>
      </c>
      <c r="O4607" s="2">
        <v>0</v>
      </c>
      <c r="P4607" s="2">
        <v>0</v>
      </c>
      <c r="Q4607" s="39">
        <v>5.3</v>
      </c>
      <c r="R4607" s="2">
        <v>0.68899999999999995</v>
      </c>
      <c r="S4607" s="2">
        <v>0</v>
      </c>
      <c r="T4607" s="2">
        <v>0</v>
      </c>
      <c r="U4607" s="39">
        <v>5.9889999999999999</v>
      </c>
      <c r="V4607" s="2" t="s">
        <v>8499</v>
      </c>
      <c r="W4607" s="2" t="s">
        <v>1</v>
      </c>
      <c r="X4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7"/>
      <c r="Z4607"/>
      <c r="AA4607"/>
    </row>
    <row r="4608" spans="5:27" hidden="1">
      <c r="E4608" t="s">
        <v>8374</v>
      </c>
      <c r="F4608" t="s">
        <v>8426</v>
      </c>
      <c r="G4608" t="s">
        <v>1</v>
      </c>
      <c r="H4608" t="s">
        <v>0</v>
      </c>
      <c r="I4608" t="s">
        <v>8149</v>
      </c>
      <c r="J4608" t="s">
        <v>8150</v>
      </c>
      <c r="K4608">
        <v>953</v>
      </c>
      <c r="L4608">
        <v>953</v>
      </c>
      <c r="M4608" s="1" t="s">
        <v>95</v>
      </c>
      <c r="N4608" s="1" t="s">
        <v>96</v>
      </c>
      <c r="O4608" s="2">
        <v>0</v>
      </c>
      <c r="P4608" s="2">
        <v>0</v>
      </c>
      <c r="Q4608" s="39">
        <v>6.32</v>
      </c>
      <c r="R4608" s="2">
        <v>0.82160000000000011</v>
      </c>
      <c r="S4608" s="2">
        <v>0</v>
      </c>
      <c r="T4608" s="2">
        <v>0</v>
      </c>
      <c r="U4608" s="39">
        <v>7.1416000000000004</v>
      </c>
      <c r="V4608" s="2" t="s">
        <v>8499</v>
      </c>
      <c r="W4608" s="2" t="s">
        <v>1</v>
      </c>
      <c r="X4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8"/>
      <c r="Z4608"/>
      <c r="AA4608"/>
    </row>
    <row r="4609" spans="5:27" hidden="1">
      <c r="E4609" t="s">
        <v>8374</v>
      </c>
      <c r="F4609" t="s">
        <v>8426</v>
      </c>
      <c r="G4609" t="s">
        <v>1</v>
      </c>
      <c r="H4609" t="s">
        <v>0</v>
      </c>
      <c r="I4609" t="s">
        <v>8149</v>
      </c>
      <c r="J4609" t="s">
        <v>8150</v>
      </c>
      <c r="K4609">
        <v>954</v>
      </c>
      <c r="L4609">
        <v>954</v>
      </c>
      <c r="M4609" s="1" t="s">
        <v>95</v>
      </c>
      <c r="N4609" s="1" t="s">
        <v>96</v>
      </c>
      <c r="O4609" s="2">
        <v>0</v>
      </c>
      <c r="P4609" s="2">
        <v>0</v>
      </c>
      <c r="Q4609" s="39">
        <v>4.1500000000000004</v>
      </c>
      <c r="R4609" s="2">
        <v>0.53950000000000009</v>
      </c>
      <c r="S4609" s="2">
        <v>0</v>
      </c>
      <c r="T4609" s="2">
        <v>0</v>
      </c>
      <c r="U4609" s="39">
        <v>4.6895000000000007</v>
      </c>
      <c r="V4609" s="2" t="s">
        <v>8499</v>
      </c>
      <c r="W4609" s="2" t="s">
        <v>1</v>
      </c>
      <c r="X4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09"/>
      <c r="Z4609"/>
      <c r="AA4609"/>
    </row>
    <row r="4610" spans="5:27" hidden="1">
      <c r="E4610" t="s">
        <v>8374</v>
      </c>
      <c r="F4610" t="s">
        <v>8426</v>
      </c>
      <c r="G4610" t="s">
        <v>1</v>
      </c>
      <c r="H4610" t="s">
        <v>0</v>
      </c>
      <c r="I4610" t="s">
        <v>8149</v>
      </c>
      <c r="J4610" t="s">
        <v>8150</v>
      </c>
      <c r="K4610">
        <v>955</v>
      </c>
      <c r="L4610">
        <v>955</v>
      </c>
      <c r="M4610" s="1" t="s">
        <v>95</v>
      </c>
      <c r="N4610" s="1" t="s">
        <v>96</v>
      </c>
      <c r="O4610" s="2">
        <v>0</v>
      </c>
      <c r="P4610" s="2">
        <v>0</v>
      </c>
      <c r="Q4610" s="39">
        <v>6.32</v>
      </c>
      <c r="R4610" s="2">
        <v>0.82160000000000011</v>
      </c>
      <c r="S4610" s="2">
        <v>0</v>
      </c>
      <c r="T4610" s="2">
        <v>0</v>
      </c>
      <c r="U4610" s="39">
        <v>7.1416000000000004</v>
      </c>
      <c r="V4610" s="2" t="s">
        <v>8499</v>
      </c>
      <c r="W4610" s="2" t="s">
        <v>1</v>
      </c>
      <c r="X4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0"/>
      <c r="Z4610"/>
      <c r="AA4610"/>
    </row>
    <row r="4611" spans="5:27" hidden="1">
      <c r="E4611" t="s">
        <v>8374</v>
      </c>
      <c r="F4611" t="s">
        <v>8426</v>
      </c>
      <c r="G4611" t="s">
        <v>1</v>
      </c>
      <c r="H4611" t="s">
        <v>0</v>
      </c>
      <c r="I4611" t="s">
        <v>8149</v>
      </c>
      <c r="J4611" t="s">
        <v>8150</v>
      </c>
      <c r="K4611">
        <v>956</v>
      </c>
      <c r="L4611">
        <v>956</v>
      </c>
      <c r="M4611" s="1" t="s">
        <v>95</v>
      </c>
      <c r="N4611" s="1" t="s">
        <v>96</v>
      </c>
      <c r="O4611" s="2">
        <v>0</v>
      </c>
      <c r="P4611" s="2">
        <v>0</v>
      </c>
      <c r="Q4611" s="39">
        <v>14.74</v>
      </c>
      <c r="R4611" s="2">
        <v>1.9162000000000001</v>
      </c>
      <c r="S4611" s="2">
        <v>0</v>
      </c>
      <c r="T4611" s="2">
        <v>0</v>
      </c>
      <c r="U4611" s="39">
        <v>16.656200000000002</v>
      </c>
      <c r="V4611" s="2" t="s">
        <v>8499</v>
      </c>
      <c r="W4611" s="2" t="s">
        <v>1</v>
      </c>
      <c r="X4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1"/>
      <c r="Z4611"/>
      <c r="AA4611"/>
    </row>
    <row r="4612" spans="5:27" hidden="1">
      <c r="E4612" t="s">
        <v>8374</v>
      </c>
      <c r="F4612" t="s">
        <v>8426</v>
      </c>
      <c r="G4612" t="s">
        <v>1</v>
      </c>
      <c r="H4612" t="s">
        <v>0</v>
      </c>
      <c r="I4612" t="s">
        <v>8149</v>
      </c>
      <c r="J4612" t="s">
        <v>8150</v>
      </c>
      <c r="K4612">
        <v>957</v>
      </c>
      <c r="L4612">
        <v>957</v>
      </c>
      <c r="M4612" s="1" t="s">
        <v>95</v>
      </c>
      <c r="N4612" s="1" t="s">
        <v>96</v>
      </c>
      <c r="O4612" s="2">
        <v>0</v>
      </c>
      <c r="P4612" s="2">
        <v>0</v>
      </c>
      <c r="Q4612" s="39">
        <v>5.3</v>
      </c>
      <c r="R4612" s="2">
        <v>0.68899999999999995</v>
      </c>
      <c r="S4612" s="2">
        <v>0</v>
      </c>
      <c r="T4612" s="2">
        <v>0</v>
      </c>
      <c r="U4612" s="39">
        <v>5.9889999999999999</v>
      </c>
      <c r="V4612" s="2" t="s">
        <v>8499</v>
      </c>
      <c r="W4612" s="2" t="s">
        <v>1</v>
      </c>
      <c r="X4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2"/>
      <c r="Z4612"/>
      <c r="AA4612"/>
    </row>
    <row r="4613" spans="5:27" hidden="1">
      <c r="E4613" t="s">
        <v>8374</v>
      </c>
      <c r="F4613" t="s">
        <v>8426</v>
      </c>
      <c r="G4613" t="s">
        <v>1</v>
      </c>
      <c r="H4613" t="s">
        <v>0</v>
      </c>
      <c r="I4613" t="s">
        <v>8149</v>
      </c>
      <c r="J4613" t="s">
        <v>8150</v>
      </c>
      <c r="K4613">
        <v>958</v>
      </c>
      <c r="L4613">
        <v>958</v>
      </c>
      <c r="M4613" s="1" t="s">
        <v>95</v>
      </c>
      <c r="N4613" s="1" t="s">
        <v>96</v>
      </c>
      <c r="O4613" s="2">
        <v>0</v>
      </c>
      <c r="P4613" s="2">
        <v>0</v>
      </c>
      <c r="Q4613" s="39">
        <v>5.3</v>
      </c>
      <c r="R4613" s="2">
        <v>0.68899999999999995</v>
      </c>
      <c r="S4613" s="2">
        <v>0</v>
      </c>
      <c r="T4613" s="2">
        <v>0</v>
      </c>
      <c r="U4613" s="39">
        <v>5.9889999999999999</v>
      </c>
      <c r="V4613" s="2" t="s">
        <v>8499</v>
      </c>
      <c r="W4613" s="2" t="s">
        <v>1</v>
      </c>
      <c r="X4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3"/>
      <c r="Z4613"/>
      <c r="AA4613"/>
    </row>
    <row r="4614" spans="5:27" hidden="1">
      <c r="E4614" t="s">
        <v>8374</v>
      </c>
      <c r="F4614" t="s">
        <v>8426</v>
      </c>
      <c r="G4614" t="s">
        <v>1</v>
      </c>
      <c r="H4614" t="s">
        <v>0</v>
      </c>
      <c r="I4614" t="s">
        <v>8149</v>
      </c>
      <c r="J4614" t="s">
        <v>8150</v>
      </c>
      <c r="K4614">
        <v>959</v>
      </c>
      <c r="L4614">
        <v>959</v>
      </c>
      <c r="M4614" s="1" t="s">
        <v>95</v>
      </c>
      <c r="N4614" s="1" t="s">
        <v>96</v>
      </c>
      <c r="O4614" s="2">
        <v>0</v>
      </c>
      <c r="P4614" s="2">
        <v>0</v>
      </c>
      <c r="Q4614" s="39">
        <v>5.3</v>
      </c>
      <c r="R4614" s="2">
        <v>0.68899999999999995</v>
      </c>
      <c r="S4614" s="2">
        <v>0</v>
      </c>
      <c r="T4614" s="2">
        <v>0</v>
      </c>
      <c r="U4614" s="39">
        <v>5.9889999999999999</v>
      </c>
      <c r="V4614" s="2" t="s">
        <v>8499</v>
      </c>
      <c r="W4614" s="2" t="s">
        <v>1</v>
      </c>
      <c r="X4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4"/>
      <c r="Z4614"/>
      <c r="AA4614"/>
    </row>
    <row r="4615" spans="5:27" hidden="1">
      <c r="E4615" t="s">
        <v>8374</v>
      </c>
      <c r="F4615" t="s">
        <v>8426</v>
      </c>
      <c r="G4615" t="s">
        <v>1</v>
      </c>
      <c r="H4615" t="s">
        <v>0</v>
      </c>
      <c r="I4615" t="s">
        <v>8149</v>
      </c>
      <c r="J4615" t="s">
        <v>8150</v>
      </c>
      <c r="K4615">
        <v>960</v>
      </c>
      <c r="L4615">
        <v>960</v>
      </c>
      <c r="M4615" s="1" t="s">
        <v>95</v>
      </c>
      <c r="N4615" s="1" t="s">
        <v>96</v>
      </c>
      <c r="O4615" s="2">
        <v>0</v>
      </c>
      <c r="P4615" s="2">
        <v>0</v>
      </c>
      <c r="Q4615" s="39">
        <v>20.7</v>
      </c>
      <c r="R4615" s="2">
        <v>2.6909999999999998</v>
      </c>
      <c r="S4615" s="2">
        <v>0</v>
      </c>
      <c r="T4615" s="2">
        <v>0</v>
      </c>
      <c r="U4615" s="39">
        <v>23.390999999999998</v>
      </c>
      <c r="V4615" s="2" t="s">
        <v>8499</v>
      </c>
      <c r="W4615" s="2" t="s">
        <v>1</v>
      </c>
      <c r="X4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5"/>
      <c r="Z4615"/>
      <c r="AA4615"/>
    </row>
    <row r="4616" spans="5:27" hidden="1">
      <c r="E4616" t="s">
        <v>8374</v>
      </c>
      <c r="F4616" t="s">
        <v>8426</v>
      </c>
      <c r="G4616" t="s">
        <v>1</v>
      </c>
      <c r="H4616" t="s">
        <v>0</v>
      </c>
      <c r="I4616" t="s">
        <v>8149</v>
      </c>
      <c r="J4616" t="s">
        <v>8150</v>
      </c>
      <c r="K4616">
        <v>961</v>
      </c>
      <c r="L4616">
        <v>961</v>
      </c>
      <c r="M4616" s="1" t="s">
        <v>95</v>
      </c>
      <c r="N4616" s="1" t="s">
        <v>96</v>
      </c>
      <c r="O4616" s="2">
        <v>0</v>
      </c>
      <c r="P4616" s="2">
        <v>0</v>
      </c>
      <c r="Q4616" s="39">
        <v>11.18</v>
      </c>
      <c r="R4616" s="2">
        <v>1.4534</v>
      </c>
      <c r="S4616" s="2">
        <v>0</v>
      </c>
      <c r="T4616" s="2">
        <v>0</v>
      </c>
      <c r="U4616" s="39">
        <v>12.6334</v>
      </c>
      <c r="V4616" s="2" t="s">
        <v>8499</v>
      </c>
      <c r="W4616" s="2" t="s">
        <v>1</v>
      </c>
      <c r="X4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6"/>
      <c r="Z4616"/>
      <c r="AA4616"/>
    </row>
    <row r="4617" spans="5:27" hidden="1">
      <c r="E4617" t="s">
        <v>8374</v>
      </c>
      <c r="F4617" t="s">
        <v>8426</v>
      </c>
      <c r="G4617" t="s">
        <v>1</v>
      </c>
      <c r="H4617" t="s">
        <v>0</v>
      </c>
      <c r="I4617" t="s">
        <v>8149</v>
      </c>
      <c r="J4617" t="s">
        <v>8150</v>
      </c>
      <c r="K4617">
        <v>962</v>
      </c>
      <c r="L4617">
        <v>962</v>
      </c>
      <c r="M4617" s="1" t="s">
        <v>95</v>
      </c>
      <c r="N4617" s="1" t="s">
        <v>96</v>
      </c>
      <c r="O4617" s="2">
        <v>0</v>
      </c>
      <c r="P4617" s="2">
        <v>0</v>
      </c>
      <c r="Q4617" s="39">
        <v>7.7</v>
      </c>
      <c r="R4617" s="2">
        <v>1.0010000000000001</v>
      </c>
      <c r="S4617" s="2">
        <v>0</v>
      </c>
      <c r="T4617" s="2">
        <v>0</v>
      </c>
      <c r="U4617" s="39">
        <v>8.7010000000000005</v>
      </c>
      <c r="V4617" s="2" t="s">
        <v>8499</v>
      </c>
      <c r="W4617" s="2" t="s">
        <v>1</v>
      </c>
      <c r="X4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7"/>
      <c r="Z4617"/>
      <c r="AA4617"/>
    </row>
    <row r="4618" spans="5:27" hidden="1">
      <c r="E4618" t="s">
        <v>8374</v>
      </c>
      <c r="F4618" t="s">
        <v>8426</v>
      </c>
      <c r="G4618" t="s">
        <v>1</v>
      </c>
      <c r="H4618" t="s">
        <v>0</v>
      </c>
      <c r="I4618" t="s">
        <v>8149</v>
      </c>
      <c r="J4618" t="s">
        <v>8150</v>
      </c>
      <c r="K4618">
        <v>963</v>
      </c>
      <c r="L4618">
        <v>963</v>
      </c>
      <c r="M4618" s="1" t="s">
        <v>95</v>
      </c>
      <c r="N4618" s="1" t="s">
        <v>96</v>
      </c>
      <c r="O4618" s="2">
        <v>0</v>
      </c>
      <c r="P4618" s="2">
        <v>0</v>
      </c>
      <c r="Q4618" s="39">
        <v>14.74</v>
      </c>
      <c r="R4618" s="2">
        <v>1.9162000000000001</v>
      </c>
      <c r="S4618" s="2">
        <v>0</v>
      </c>
      <c r="T4618" s="2">
        <v>0</v>
      </c>
      <c r="U4618" s="39">
        <v>16.656200000000002</v>
      </c>
      <c r="V4618" s="2" t="s">
        <v>8499</v>
      </c>
      <c r="W4618" s="2" t="s">
        <v>1</v>
      </c>
      <c r="X4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8"/>
      <c r="Z4618"/>
      <c r="AA4618"/>
    </row>
    <row r="4619" spans="5:27" hidden="1">
      <c r="E4619" t="s">
        <v>8374</v>
      </c>
      <c r="F4619" t="s">
        <v>8426</v>
      </c>
      <c r="G4619" t="s">
        <v>1</v>
      </c>
      <c r="H4619" t="s">
        <v>0</v>
      </c>
      <c r="I4619" t="s">
        <v>8149</v>
      </c>
      <c r="J4619" t="s">
        <v>8150</v>
      </c>
      <c r="K4619">
        <v>964</v>
      </c>
      <c r="L4619">
        <v>964</v>
      </c>
      <c r="M4619" s="1" t="s">
        <v>95</v>
      </c>
      <c r="N4619" s="1" t="s">
        <v>96</v>
      </c>
      <c r="O4619" s="2">
        <v>0</v>
      </c>
      <c r="P4619" s="2">
        <v>0</v>
      </c>
      <c r="Q4619" s="39">
        <v>3.55</v>
      </c>
      <c r="R4619" s="2">
        <v>0.46149999999999997</v>
      </c>
      <c r="S4619" s="2">
        <v>0</v>
      </c>
      <c r="T4619" s="2">
        <v>0</v>
      </c>
      <c r="U4619" s="39">
        <v>4.0114999999999998</v>
      </c>
      <c r="V4619" s="2" t="s">
        <v>8499</v>
      </c>
      <c r="W4619" s="2" t="s">
        <v>1</v>
      </c>
      <c r="X4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19"/>
      <c r="Z4619"/>
      <c r="AA4619"/>
    </row>
    <row r="4620" spans="5:27" hidden="1">
      <c r="E4620" t="s">
        <v>8374</v>
      </c>
      <c r="F4620" t="s">
        <v>8426</v>
      </c>
      <c r="G4620" t="s">
        <v>1</v>
      </c>
      <c r="H4620" t="s">
        <v>0</v>
      </c>
      <c r="I4620" t="s">
        <v>8149</v>
      </c>
      <c r="J4620" t="s">
        <v>8150</v>
      </c>
      <c r="K4620">
        <v>965</v>
      </c>
      <c r="L4620">
        <v>965</v>
      </c>
      <c r="M4620" s="1" t="s">
        <v>95</v>
      </c>
      <c r="N4620" s="1" t="s">
        <v>96</v>
      </c>
      <c r="O4620" s="2">
        <v>0</v>
      </c>
      <c r="P4620" s="2">
        <v>0</v>
      </c>
      <c r="Q4620" s="39">
        <v>19.45</v>
      </c>
      <c r="R4620" s="2">
        <v>2.5285000000000002</v>
      </c>
      <c r="S4620" s="2">
        <v>0</v>
      </c>
      <c r="T4620" s="2">
        <v>0</v>
      </c>
      <c r="U4620" s="39">
        <v>21.9785</v>
      </c>
      <c r="V4620" s="2" t="s">
        <v>8499</v>
      </c>
      <c r="W4620" s="2" t="s">
        <v>1</v>
      </c>
      <c r="X4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0"/>
      <c r="Z4620"/>
      <c r="AA4620"/>
    </row>
    <row r="4621" spans="5:27" hidden="1">
      <c r="E4621" t="s">
        <v>8374</v>
      </c>
      <c r="F4621" t="s">
        <v>8426</v>
      </c>
      <c r="G4621" t="s">
        <v>1</v>
      </c>
      <c r="H4621" t="s">
        <v>0</v>
      </c>
      <c r="I4621" t="s">
        <v>8149</v>
      </c>
      <c r="J4621" t="s">
        <v>8150</v>
      </c>
      <c r="K4621">
        <v>966</v>
      </c>
      <c r="L4621">
        <v>966</v>
      </c>
      <c r="M4621" s="1" t="s">
        <v>95</v>
      </c>
      <c r="N4621" s="1" t="s">
        <v>96</v>
      </c>
      <c r="O4621" s="2">
        <v>0</v>
      </c>
      <c r="P4621" s="2">
        <v>0</v>
      </c>
      <c r="Q4621" s="39">
        <v>15.9</v>
      </c>
      <c r="R4621" s="2">
        <v>2.0670000000000002</v>
      </c>
      <c r="S4621" s="2">
        <v>0</v>
      </c>
      <c r="T4621" s="2">
        <v>0</v>
      </c>
      <c r="U4621" s="39">
        <v>17.966999999999999</v>
      </c>
      <c r="V4621" s="2" t="s">
        <v>8499</v>
      </c>
      <c r="W4621" s="2" t="s">
        <v>1</v>
      </c>
      <c r="X4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1"/>
      <c r="Z4621"/>
      <c r="AA4621"/>
    </row>
    <row r="4622" spans="5:27" hidden="1">
      <c r="E4622" t="s">
        <v>8374</v>
      </c>
      <c r="F4622" t="s">
        <v>8426</v>
      </c>
      <c r="G4622" t="s">
        <v>1</v>
      </c>
      <c r="H4622" t="s">
        <v>0</v>
      </c>
      <c r="I4622" t="s">
        <v>8149</v>
      </c>
      <c r="J4622" t="s">
        <v>8150</v>
      </c>
      <c r="K4622">
        <v>967</v>
      </c>
      <c r="L4622">
        <v>967</v>
      </c>
      <c r="M4622" s="1" t="s">
        <v>95</v>
      </c>
      <c r="N4622" s="1" t="s">
        <v>96</v>
      </c>
      <c r="O4622" s="2">
        <v>0</v>
      </c>
      <c r="P4622" s="2">
        <v>0</v>
      </c>
      <c r="Q4622" s="39">
        <v>6.32</v>
      </c>
      <c r="R4622" s="2">
        <v>0.82160000000000011</v>
      </c>
      <c r="S4622" s="2">
        <v>0</v>
      </c>
      <c r="T4622" s="2">
        <v>0</v>
      </c>
      <c r="U4622" s="39">
        <v>7.1416000000000004</v>
      </c>
      <c r="V4622" s="2" t="s">
        <v>8499</v>
      </c>
      <c r="W4622" s="2" t="s">
        <v>1</v>
      </c>
      <c r="X4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2"/>
      <c r="Z4622"/>
      <c r="AA4622"/>
    </row>
    <row r="4623" spans="5:27" hidden="1">
      <c r="E4623" t="s">
        <v>8374</v>
      </c>
      <c r="F4623" t="s">
        <v>8426</v>
      </c>
      <c r="G4623" t="s">
        <v>1</v>
      </c>
      <c r="H4623" t="s">
        <v>0</v>
      </c>
      <c r="I4623" t="s">
        <v>8149</v>
      </c>
      <c r="J4623" t="s">
        <v>8150</v>
      </c>
      <c r="K4623">
        <v>968</v>
      </c>
      <c r="L4623">
        <v>968</v>
      </c>
      <c r="M4623" s="1" t="s">
        <v>95</v>
      </c>
      <c r="N4623" s="1" t="s">
        <v>96</v>
      </c>
      <c r="O4623" s="2">
        <v>0</v>
      </c>
      <c r="P4623" s="2">
        <v>0</v>
      </c>
      <c r="Q4623" s="39">
        <v>17.72</v>
      </c>
      <c r="R4623" s="2">
        <v>2.3035999999999999</v>
      </c>
      <c r="S4623" s="2">
        <v>0</v>
      </c>
      <c r="T4623" s="2">
        <v>0</v>
      </c>
      <c r="U4623" s="39">
        <v>20.023599999999998</v>
      </c>
      <c r="V4623" s="2" t="s">
        <v>8499</v>
      </c>
      <c r="W4623" s="2" t="s">
        <v>1</v>
      </c>
      <c r="X4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3"/>
      <c r="Z4623"/>
      <c r="AA4623"/>
    </row>
    <row r="4624" spans="5:27" hidden="1">
      <c r="E4624" t="s">
        <v>8374</v>
      </c>
      <c r="F4624" t="s">
        <v>8426</v>
      </c>
      <c r="G4624" t="s">
        <v>1</v>
      </c>
      <c r="H4624" t="s">
        <v>0</v>
      </c>
      <c r="I4624" t="s">
        <v>8149</v>
      </c>
      <c r="J4624" t="s">
        <v>8150</v>
      </c>
      <c r="K4624">
        <v>969</v>
      </c>
      <c r="L4624">
        <v>969</v>
      </c>
      <c r="M4624" s="1" t="s">
        <v>95</v>
      </c>
      <c r="N4624" s="1" t="s">
        <v>96</v>
      </c>
      <c r="O4624" s="2">
        <v>0</v>
      </c>
      <c r="P4624" s="2">
        <v>0</v>
      </c>
      <c r="Q4624" s="39">
        <v>10.6</v>
      </c>
      <c r="R4624" s="2">
        <v>1.3779999999999999</v>
      </c>
      <c r="S4624" s="2">
        <v>0</v>
      </c>
      <c r="T4624" s="2">
        <v>0</v>
      </c>
      <c r="U4624" s="39">
        <v>11.978</v>
      </c>
      <c r="V4624" s="2" t="s">
        <v>8499</v>
      </c>
      <c r="W4624" s="2" t="s">
        <v>1</v>
      </c>
      <c r="X4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4"/>
      <c r="Z4624"/>
      <c r="AA4624"/>
    </row>
    <row r="4625" spans="5:27" hidden="1">
      <c r="E4625" t="s">
        <v>8374</v>
      </c>
      <c r="F4625" t="s">
        <v>8426</v>
      </c>
      <c r="G4625" t="s">
        <v>1</v>
      </c>
      <c r="H4625" t="s">
        <v>0</v>
      </c>
      <c r="I4625" t="s">
        <v>8149</v>
      </c>
      <c r="J4625" t="s">
        <v>8150</v>
      </c>
      <c r="K4625">
        <v>970</v>
      </c>
      <c r="L4625">
        <v>970</v>
      </c>
      <c r="M4625" s="1" t="s">
        <v>95</v>
      </c>
      <c r="N4625" s="1" t="s">
        <v>96</v>
      </c>
      <c r="O4625" s="2">
        <v>0</v>
      </c>
      <c r="P4625" s="2">
        <v>0</v>
      </c>
      <c r="Q4625" s="39">
        <v>4.1500000000000004</v>
      </c>
      <c r="R4625" s="2">
        <v>0.53950000000000009</v>
      </c>
      <c r="S4625" s="2">
        <v>0</v>
      </c>
      <c r="T4625" s="2">
        <v>0</v>
      </c>
      <c r="U4625" s="39">
        <v>4.6895000000000007</v>
      </c>
      <c r="V4625" s="2" t="s">
        <v>8499</v>
      </c>
      <c r="W4625" s="2" t="s">
        <v>1</v>
      </c>
      <c r="X4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5"/>
      <c r="Z4625"/>
      <c r="AA4625"/>
    </row>
    <row r="4626" spans="5:27" hidden="1">
      <c r="E4626" t="s">
        <v>8374</v>
      </c>
      <c r="F4626" t="s">
        <v>8426</v>
      </c>
      <c r="G4626" t="s">
        <v>1</v>
      </c>
      <c r="H4626" t="s">
        <v>0</v>
      </c>
      <c r="I4626" t="s">
        <v>8149</v>
      </c>
      <c r="J4626" t="s">
        <v>8150</v>
      </c>
      <c r="K4626">
        <v>971</v>
      </c>
      <c r="L4626">
        <v>971</v>
      </c>
      <c r="M4626" s="1" t="s">
        <v>95</v>
      </c>
      <c r="N4626" s="1" t="s">
        <v>96</v>
      </c>
      <c r="O4626" s="2">
        <v>0</v>
      </c>
      <c r="P4626" s="2">
        <v>0</v>
      </c>
      <c r="Q4626" s="39">
        <v>24.04</v>
      </c>
      <c r="R4626" s="2">
        <v>3.1252</v>
      </c>
      <c r="S4626" s="2">
        <v>0</v>
      </c>
      <c r="T4626" s="2">
        <v>0</v>
      </c>
      <c r="U4626" s="39">
        <v>27.165199999999999</v>
      </c>
      <c r="V4626" s="2" t="s">
        <v>8499</v>
      </c>
      <c r="W4626" s="2" t="s">
        <v>1</v>
      </c>
      <c r="X4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6"/>
      <c r="Z4626"/>
      <c r="AA4626"/>
    </row>
    <row r="4627" spans="5:27" hidden="1">
      <c r="E4627" t="s">
        <v>8374</v>
      </c>
      <c r="F4627" t="s">
        <v>8426</v>
      </c>
      <c r="G4627" t="s">
        <v>1</v>
      </c>
      <c r="H4627" t="s">
        <v>0</v>
      </c>
      <c r="I4627" t="s">
        <v>8149</v>
      </c>
      <c r="J4627" t="s">
        <v>8150</v>
      </c>
      <c r="K4627">
        <v>972</v>
      </c>
      <c r="L4627">
        <v>972</v>
      </c>
      <c r="M4627" s="1" t="s">
        <v>95</v>
      </c>
      <c r="N4627" s="1" t="s">
        <v>96</v>
      </c>
      <c r="O4627" s="2">
        <v>0</v>
      </c>
      <c r="P4627" s="2">
        <v>0</v>
      </c>
      <c r="Q4627" s="39">
        <v>4.1500000000000004</v>
      </c>
      <c r="R4627" s="2">
        <v>0.53950000000000009</v>
      </c>
      <c r="S4627" s="2">
        <v>0</v>
      </c>
      <c r="T4627" s="2">
        <v>0</v>
      </c>
      <c r="U4627" s="39">
        <v>4.6895000000000007</v>
      </c>
      <c r="V4627" s="2" t="s">
        <v>8499</v>
      </c>
      <c r="W4627" s="2" t="s">
        <v>1</v>
      </c>
      <c r="X4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7"/>
      <c r="Z4627"/>
      <c r="AA4627"/>
    </row>
    <row r="4628" spans="5:27" hidden="1">
      <c r="E4628" t="s">
        <v>8374</v>
      </c>
      <c r="F4628" t="s">
        <v>8426</v>
      </c>
      <c r="G4628" t="s">
        <v>1</v>
      </c>
      <c r="H4628" t="s">
        <v>0</v>
      </c>
      <c r="I4628" t="s">
        <v>8149</v>
      </c>
      <c r="J4628" t="s">
        <v>8150</v>
      </c>
      <c r="K4628">
        <v>973</v>
      </c>
      <c r="L4628">
        <v>973</v>
      </c>
      <c r="M4628" s="1" t="s">
        <v>95</v>
      </c>
      <c r="N4628" s="1" t="s">
        <v>96</v>
      </c>
      <c r="O4628" s="2">
        <v>0</v>
      </c>
      <c r="P4628" s="2">
        <v>0</v>
      </c>
      <c r="Q4628" s="39">
        <v>6.32</v>
      </c>
      <c r="R4628" s="2">
        <v>0.82160000000000011</v>
      </c>
      <c r="S4628" s="2">
        <v>0</v>
      </c>
      <c r="T4628" s="2">
        <v>0</v>
      </c>
      <c r="U4628" s="2">
        <v>7.1416000000000004</v>
      </c>
      <c r="V4628" s="2" t="s">
        <v>8499</v>
      </c>
      <c r="W4628" s="2" t="s">
        <v>1</v>
      </c>
      <c r="X4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8"/>
      <c r="Z4628"/>
      <c r="AA4628"/>
    </row>
    <row r="4629" spans="5:27" hidden="1">
      <c r="E4629" t="s">
        <v>8374</v>
      </c>
      <c r="F4629" t="s">
        <v>8426</v>
      </c>
      <c r="G4629" t="s">
        <v>1</v>
      </c>
      <c r="H4629" t="s">
        <v>0</v>
      </c>
      <c r="I4629" t="s">
        <v>8149</v>
      </c>
      <c r="J4629" t="s">
        <v>8150</v>
      </c>
      <c r="K4629">
        <v>974</v>
      </c>
      <c r="L4629">
        <v>974</v>
      </c>
      <c r="M4629" s="1" t="s">
        <v>95</v>
      </c>
      <c r="N4629" s="1" t="s">
        <v>96</v>
      </c>
      <c r="O4629" s="2">
        <v>0</v>
      </c>
      <c r="P4629" s="2">
        <v>0</v>
      </c>
      <c r="Q4629" s="39">
        <v>4.1500000000000004</v>
      </c>
      <c r="R4629" s="2">
        <v>0.53950000000000009</v>
      </c>
      <c r="S4629" s="2">
        <v>0</v>
      </c>
      <c r="T4629" s="2">
        <v>0</v>
      </c>
      <c r="U4629" s="2">
        <v>4.6895000000000007</v>
      </c>
      <c r="V4629" s="2" t="s">
        <v>8499</v>
      </c>
      <c r="W4629" s="2" t="s">
        <v>1</v>
      </c>
      <c r="X4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29"/>
      <c r="Z4629"/>
      <c r="AA4629"/>
    </row>
    <row r="4630" spans="5:27" hidden="1">
      <c r="E4630" t="s">
        <v>8374</v>
      </c>
      <c r="F4630" t="s">
        <v>8426</v>
      </c>
      <c r="G4630" t="s">
        <v>1</v>
      </c>
      <c r="H4630" t="s">
        <v>0</v>
      </c>
      <c r="I4630" t="s">
        <v>8149</v>
      </c>
      <c r="J4630" t="s">
        <v>8150</v>
      </c>
      <c r="K4630">
        <v>975</v>
      </c>
      <c r="L4630">
        <v>975</v>
      </c>
      <c r="M4630" s="1" t="s">
        <v>95</v>
      </c>
      <c r="N4630" s="1" t="s">
        <v>96</v>
      </c>
      <c r="O4630" s="2">
        <v>0</v>
      </c>
      <c r="P4630" s="2">
        <v>0</v>
      </c>
      <c r="Q4630" s="2">
        <v>4.8600000000000003</v>
      </c>
      <c r="R4630" s="2">
        <v>0.63180000000000003</v>
      </c>
      <c r="S4630" s="2">
        <v>0</v>
      </c>
      <c r="T4630" s="2">
        <v>0</v>
      </c>
      <c r="U4630" s="2">
        <v>5.4918000000000005</v>
      </c>
      <c r="V4630" s="2" t="s">
        <v>8499</v>
      </c>
      <c r="W4630" s="2" t="s">
        <v>1</v>
      </c>
      <c r="X4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0"/>
      <c r="Z4630"/>
      <c r="AA4630"/>
    </row>
    <row r="4631" spans="5:27" hidden="1">
      <c r="E4631" t="s">
        <v>8374</v>
      </c>
      <c r="F4631" t="s">
        <v>8426</v>
      </c>
      <c r="G4631" t="s">
        <v>1</v>
      </c>
      <c r="H4631" t="s">
        <v>0</v>
      </c>
      <c r="I4631" t="s">
        <v>8149</v>
      </c>
      <c r="J4631" t="s">
        <v>8150</v>
      </c>
      <c r="K4631">
        <v>976</v>
      </c>
      <c r="L4631">
        <v>976</v>
      </c>
      <c r="M4631" s="1" t="s">
        <v>95</v>
      </c>
      <c r="N4631" s="1" t="s">
        <v>96</v>
      </c>
      <c r="O4631" s="2">
        <v>0</v>
      </c>
      <c r="P4631" s="2">
        <v>0</v>
      </c>
      <c r="Q4631" s="2">
        <v>10.6</v>
      </c>
      <c r="R4631" s="2">
        <v>1.3779999999999999</v>
      </c>
      <c r="S4631" s="2">
        <v>0</v>
      </c>
      <c r="T4631" s="2">
        <v>0</v>
      </c>
      <c r="U4631" s="2">
        <v>11.978</v>
      </c>
      <c r="V4631" s="2" t="s">
        <v>8499</v>
      </c>
      <c r="W4631" s="2" t="s">
        <v>1</v>
      </c>
      <c r="X4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1"/>
      <c r="Z4631"/>
      <c r="AA4631"/>
    </row>
    <row r="4632" spans="5:27" hidden="1">
      <c r="E4632" t="s">
        <v>8374</v>
      </c>
      <c r="F4632" t="s">
        <v>8426</v>
      </c>
      <c r="G4632" t="s">
        <v>1</v>
      </c>
      <c r="H4632" t="s">
        <v>0</v>
      </c>
      <c r="I4632" t="s">
        <v>8149</v>
      </c>
      <c r="J4632" t="s">
        <v>8150</v>
      </c>
      <c r="K4632">
        <v>977</v>
      </c>
      <c r="L4632">
        <v>977</v>
      </c>
      <c r="M4632" s="1" t="s">
        <v>95</v>
      </c>
      <c r="N4632" s="1" t="s">
        <v>96</v>
      </c>
      <c r="O4632" s="2">
        <v>0</v>
      </c>
      <c r="P4632" s="2">
        <v>0</v>
      </c>
      <c r="Q4632" s="2">
        <v>5.3</v>
      </c>
      <c r="R4632" s="2">
        <v>0.68899999999999995</v>
      </c>
      <c r="S4632" s="2">
        <v>0</v>
      </c>
      <c r="T4632" s="2">
        <v>0</v>
      </c>
      <c r="U4632" s="2">
        <v>5.9889999999999999</v>
      </c>
      <c r="V4632" s="2" t="s">
        <v>8499</v>
      </c>
      <c r="W4632" s="2" t="s">
        <v>1</v>
      </c>
      <c r="X4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2"/>
      <c r="Z4632"/>
      <c r="AA4632"/>
    </row>
    <row r="4633" spans="5:27" hidden="1">
      <c r="E4633" t="s">
        <v>8374</v>
      </c>
      <c r="F4633" t="s">
        <v>8426</v>
      </c>
      <c r="G4633" t="s">
        <v>1</v>
      </c>
      <c r="H4633" t="s">
        <v>0</v>
      </c>
      <c r="I4633" t="s">
        <v>8149</v>
      </c>
      <c r="J4633" t="s">
        <v>8150</v>
      </c>
      <c r="K4633">
        <v>978</v>
      </c>
      <c r="L4633">
        <v>978</v>
      </c>
      <c r="M4633" s="1" t="s">
        <v>95</v>
      </c>
      <c r="N4633" s="1" t="s">
        <v>96</v>
      </c>
      <c r="O4633" s="2">
        <v>0</v>
      </c>
      <c r="P4633" s="2">
        <v>0</v>
      </c>
      <c r="Q4633" s="2">
        <v>6.32</v>
      </c>
      <c r="R4633" s="2">
        <v>0.82160000000000011</v>
      </c>
      <c r="S4633" s="2">
        <v>0</v>
      </c>
      <c r="T4633" s="2">
        <v>0</v>
      </c>
      <c r="U4633" s="2">
        <v>7.1416000000000004</v>
      </c>
      <c r="V4633" s="2" t="s">
        <v>8499</v>
      </c>
      <c r="W4633" s="2" t="s">
        <v>1</v>
      </c>
      <c r="X4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3"/>
      <c r="Z4633"/>
      <c r="AA4633"/>
    </row>
    <row r="4634" spans="5:27" hidden="1">
      <c r="E4634" t="s">
        <v>8374</v>
      </c>
      <c r="F4634" t="s">
        <v>8426</v>
      </c>
      <c r="G4634" t="s">
        <v>1</v>
      </c>
      <c r="H4634" t="s">
        <v>0</v>
      </c>
      <c r="I4634" t="s">
        <v>8149</v>
      </c>
      <c r="J4634" t="s">
        <v>8150</v>
      </c>
      <c r="K4634">
        <v>979</v>
      </c>
      <c r="L4634">
        <v>979</v>
      </c>
      <c r="M4634" s="1" t="s">
        <v>307</v>
      </c>
      <c r="N4634" s="1" t="s">
        <v>308</v>
      </c>
      <c r="O4634" s="2">
        <v>0</v>
      </c>
      <c r="P4634" s="2">
        <v>0</v>
      </c>
      <c r="Q4634" s="2">
        <v>1058.67</v>
      </c>
      <c r="R4634" s="2">
        <v>137.62710000000001</v>
      </c>
      <c r="S4634" s="2">
        <v>0</v>
      </c>
      <c r="T4634" s="2">
        <v>0</v>
      </c>
      <c r="U4634" s="2">
        <v>1196.2971</v>
      </c>
      <c r="V4634" s="2" t="s">
        <v>8499</v>
      </c>
      <c r="W4634" s="2" t="s">
        <v>1</v>
      </c>
      <c r="X4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4"/>
      <c r="Z4634"/>
      <c r="AA4634"/>
    </row>
    <row r="4635" spans="5:27" hidden="1">
      <c r="E4635" t="s">
        <v>8374</v>
      </c>
      <c r="F4635" t="s">
        <v>8426</v>
      </c>
      <c r="G4635" t="s">
        <v>1</v>
      </c>
      <c r="H4635" t="s">
        <v>0</v>
      </c>
      <c r="I4635" t="s">
        <v>8149</v>
      </c>
      <c r="J4635" t="s">
        <v>8150</v>
      </c>
      <c r="K4635">
        <v>980</v>
      </c>
      <c r="L4635">
        <v>980</v>
      </c>
      <c r="M4635" s="1" t="s">
        <v>130</v>
      </c>
      <c r="N4635" s="1" t="s">
        <v>131</v>
      </c>
      <c r="O4635" s="2">
        <v>0</v>
      </c>
      <c r="P4635" s="2">
        <v>0</v>
      </c>
      <c r="Q4635" s="2">
        <v>233.88</v>
      </c>
      <c r="R4635" s="2">
        <v>30.404399999999999</v>
      </c>
      <c r="S4635" s="2">
        <v>0</v>
      </c>
      <c r="T4635" s="2">
        <v>0</v>
      </c>
      <c r="U4635" s="2">
        <v>264.28440000000001</v>
      </c>
      <c r="V4635" s="2" t="s">
        <v>8499</v>
      </c>
      <c r="W4635" s="2" t="s">
        <v>1</v>
      </c>
      <c r="X4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5"/>
      <c r="Z4635"/>
      <c r="AA4635"/>
    </row>
    <row r="4636" spans="5:27" hidden="1">
      <c r="E4636" t="s">
        <v>8374</v>
      </c>
      <c r="F4636" t="s">
        <v>8426</v>
      </c>
      <c r="G4636" t="s">
        <v>1</v>
      </c>
      <c r="H4636" t="s">
        <v>0</v>
      </c>
      <c r="I4636" t="s">
        <v>8149</v>
      </c>
      <c r="J4636" t="s">
        <v>8150</v>
      </c>
      <c r="K4636">
        <v>981</v>
      </c>
      <c r="L4636">
        <v>981</v>
      </c>
      <c r="M4636" s="1" t="s">
        <v>999</v>
      </c>
      <c r="N4636" s="1" t="s">
        <v>1000</v>
      </c>
      <c r="O4636" s="2">
        <v>0</v>
      </c>
      <c r="P4636" s="2">
        <v>0</v>
      </c>
      <c r="Q4636" s="2">
        <v>280.89</v>
      </c>
      <c r="R4636" s="2">
        <v>36.515700000000002</v>
      </c>
      <c r="S4636" s="2">
        <v>0</v>
      </c>
      <c r="T4636" s="2">
        <v>0</v>
      </c>
      <c r="U4636" s="2">
        <v>317.40569999999997</v>
      </c>
      <c r="V4636" s="2" t="s">
        <v>8499</v>
      </c>
      <c r="W4636" s="2" t="s">
        <v>1</v>
      </c>
      <c r="X4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6"/>
      <c r="Z4636"/>
      <c r="AA4636"/>
    </row>
    <row r="4637" spans="5:27" hidden="1">
      <c r="E4637" t="s">
        <v>8374</v>
      </c>
      <c r="F4637" t="s">
        <v>8426</v>
      </c>
      <c r="G4637" t="s">
        <v>1</v>
      </c>
      <c r="H4637" t="s">
        <v>0</v>
      </c>
      <c r="I4637" t="s">
        <v>8149</v>
      </c>
      <c r="J4637" t="s">
        <v>8150</v>
      </c>
      <c r="K4637">
        <v>983</v>
      </c>
      <c r="L4637">
        <v>983</v>
      </c>
      <c r="M4637" s="1" t="s">
        <v>253</v>
      </c>
      <c r="N4637" s="1" t="s">
        <v>254</v>
      </c>
      <c r="O4637" s="2">
        <v>0</v>
      </c>
      <c r="P4637" s="2">
        <v>0</v>
      </c>
      <c r="Q4637" s="2">
        <v>1398.42</v>
      </c>
      <c r="R4637" s="2">
        <v>181.7946</v>
      </c>
      <c r="S4637" s="2">
        <v>0</v>
      </c>
      <c r="T4637" s="2">
        <v>0</v>
      </c>
      <c r="U4637" s="2">
        <v>1580.2146</v>
      </c>
      <c r="V4637" s="2" t="s">
        <v>8499</v>
      </c>
      <c r="W4637" s="2" t="s">
        <v>1</v>
      </c>
      <c r="X4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7"/>
      <c r="Z4637"/>
      <c r="AA4637"/>
    </row>
    <row r="4638" spans="5:27" hidden="1">
      <c r="E4638" t="s">
        <v>8374</v>
      </c>
      <c r="F4638" t="s">
        <v>8426</v>
      </c>
      <c r="G4638" t="s">
        <v>1</v>
      </c>
      <c r="H4638" t="s">
        <v>0</v>
      </c>
      <c r="I4638" t="s">
        <v>8149</v>
      </c>
      <c r="J4638" t="s">
        <v>8150</v>
      </c>
      <c r="K4638">
        <v>984</v>
      </c>
      <c r="L4638">
        <v>984</v>
      </c>
      <c r="M4638" s="1" t="s">
        <v>211</v>
      </c>
      <c r="N4638" s="1" t="s">
        <v>212</v>
      </c>
      <c r="O4638" s="2">
        <v>0</v>
      </c>
      <c r="P4638" s="2">
        <v>0</v>
      </c>
      <c r="Q4638" s="2">
        <v>247.8</v>
      </c>
      <c r="R4638" s="2">
        <v>32.214000000000006</v>
      </c>
      <c r="S4638" s="2">
        <v>0</v>
      </c>
      <c r="T4638" s="2">
        <v>0</v>
      </c>
      <c r="U4638" s="2">
        <v>280.01400000000001</v>
      </c>
      <c r="V4638" s="2" t="s">
        <v>8499</v>
      </c>
      <c r="W4638" s="2" t="s">
        <v>1</v>
      </c>
      <c r="X4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8"/>
      <c r="Z4638"/>
      <c r="AA4638"/>
    </row>
    <row r="4639" spans="5:27" hidden="1">
      <c r="E4639" t="s">
        <v>8374</v>
      </c>
      <c r="F4639" t="s">
        <v>8426</v>
      </c>
      <c r="G4639" t="s">
        <v>1</v>
      </c>
      <c r="H4639" t="s">
        <v>0</v>
      </c>
      <c r="I4639" t="s">
        <v>8149</v>
      </c>
      <c r="J4639" t="s">
        <v>8150</v>
      </c>
      <c r="K4639">
        <v>985</v>
      </c>
      <c r="L4639">
        <v>985</v>
      </c>
      <c r="M4639" s="1" t="s">
        <v>118</v>
      </c>
      <c r="N4639" s="1" t="s">
        <v>119</v>
      </c>
      <c r="O4639" s="2">
        <v>0</v>
      </c>
      <c r="P4639" s="2">
        <v>0</v>
      </c>
      <c r="Q4639" s="2">
        <v>40.72</v>
      </c>
      <c r="R4639" s="2">
        <v>5.2935999999999996</v>
      </c>
      <c r="S4639" s="2">
        <v>0</v>
      </c>
      <c r="T4639" s="2">
        <v>0</v>
      </c>
      <c r="U4639" s="2">
        <v>46.013599999999997</v>
      </c>
      <c r="V4639" s="2" t="s">
        <v>8499</v>
      </c>
      <c r="W4639" s="2" t="s">
        <v>1</v>
      </c>
      <c r="X4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39"/>
      <c r="Z4639"/>
      <c r="AA4639"/>
    </row>
    <row r="4640" spans="5:27" hidden="1">
      <c r="E4640" t="s">
        <v>8374</v>
      </c>
      <c r="F4640" t="s">
        <v>8426</v>
      </c>
      <c r="G4640" t="s">
        <v>1</v>
      </c>
      <c r="H4640" t="s">
        <v>0</v>
      </c>
      <c r="I4640" t="s">
        <v>8149</v>
      </c>
      <c r="J4640" t="s">
        <v>8150</v>
      </c>
      <c r="K4640">
        <v>986</v>
      </c>
      <c r="L4640">
        <v>986</v>
      </c>
      <c r="M4640" s="1" t="s">
        <v>747</v>
      </c>
      <c r="N4640" s="1" t="s">
        <v>748</v>
      </c>
      <c r="O4640" s="2">
        <v>0</v>
      </c>
      <c r="P4640" s="2">
        <v>0</v>
      </c>
      <c r="Q4640" s="2">
        <v>63.17</v>
      </c>
      <c r="R4640" s="2">
        <v>8.2121000000000013</v>
      </c>
      <c r="S4640" s="2">
        <v>0</v>
      </c>
      <c r="T4640" s="2">
        <v>0</v>
      </c>
      <c r="U4640" s="2">
        <v>71.382100000000008</v>
      </c>
      <c r="V4640" s="2" t="s">
        <v>8499</v>
      </c>
      <c r="W4640" s="2" t="s">
        <v>1</v>
      </c>
      <c r="X4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0"/>
      <c r="Z4640"/>
      <c r="AA4640"/>
    </row>
    <row r="4641" spans="5:27" hidden="1">
      <c r="E4641" t="s">
        <v>8374</v>
      </c>
      <c r="F4641" t="s">
        <v>8426</v>
      </c>
      <c r="G4641" t="s">
        <v>1</v>
      </c>
      <c r="H4641" t="s">
        <v>0</v>
      </c>
      <c r="I4641" t="s">
        <v>8149</v>
      </c>
      <c r="J4641" t="s">
        <v>8150</v>
      </c>
      <c r="K4641">
        <v>987</v>
      </c>
      <c r="L4641">
        <v>987</v>
      </c>
      <c r="M4641" s="1"/>
      <c r="N4641" s="1" t="s">
        <v>637</v>
      </c>
      <c r="O4641" s="2">
        <v>0</v>
      </c>
      <c r="P4641" s="2">
        <v>0</v>
      </c>
      <c r="Q4641" s="2">
        <v>159.13</v>
      </c>
      <c r="R4641" s="2">
        <v>20.686900000000001</v>
      </c>
      <c r="S4641" s="2">
        <v>0</v>
      </c>
      <c r="T4641" s="2">
        <v>0</v>
      </c>
      <c r="U4641" s="2">
        <v>179.8169</v>
      </c>
      <c r="V4641" s="2" t="s">
        <v>8431</v>
      </c>
      <c r="W4641" s="2" t="s">
        <v>1</v>
      </c>
      <c r="X4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1"/>
      <c r="Z4641"/>
      <c r="AA4641"/>
    </row>
    <row r="4642" spans="5:27" hidden="1">
      <c r="E4642" t="s">
        <v>8374</v>
      </c>
      <c r="F4642" t="s">
        <v>8426</v>
      </c>
      <c r="G4642" t="s">
        <v>1</v>
      </c>
      <c r="H4642" t="s">
        <v>0</v>
      </c>
      <c r="I4642" t="s">
        <v>8149</v>
      </c>
      <c r="J4642" t="s">
        <v>8150</v>
      </c>
      <c r="K4642">
        <v>988</v>
      </c>
      <c r="L4642">
        <v>988</v>
      </c>
      <c r="M4642" s="1" t="s">
        <v>239</v>
      </c>
      <c r="N4642" s="1" t="s">
        <v>240</v>
      </c>
      <c r="O4642" s="2">
        <v>0</v>
      </c>
      <c r="P4642" s="2">
        <v>0</v>
      </c>
      <c r="Q4642" s="2">
        <v>778.75</v>
      </c>
      <c r="R4642" s="2">
        <v>101.2375</v>
      </c>
      <c r="S4642" s="2">
        <v>0</v>
      </c>
      <c r="T4642" s="2">
        <v>0</v>
      </c>
      <c r="U4642" s="2">
        <v>879.98749999999995</v>
      </c>
      <c r="V4642" s="2" t="s">
        <v>8499</v>
      </c>
      <c r="W4642" s="2" t="s">
        <v>1</v>
      </c>
      <c r="X4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2"/>
      <c r="Z4642"/>
      <c r="AA4642"/>
    </row>
    <row r="4643" spans="5:27" hidden="1">
      <c r="E4643" t="s">
        <v>8374</v>
      </c>
      <c r="F4643" t="s">
        <v>8426</v>
      </c>
      <c r="G4643" t="s">
        <v>1</v>
      </c>
      <c r="H4643" t="s">
        <v>0</v>
      </c>
      <c r="I4643" t="s">
        <v>8149</v>
      </c>
      <c r="J4643" t="s">
        <v>8150</v>
      </c>
      <c r="K4643">
        <v>989</v>
      </c>
      <c r="L4643">
        <v>989</v>
      </c>
      <c r="M4643" s="1" t="s">
        <v>118</v>
      </c>
      <c r="N4643" s="1" t="s">
        <v>119</v>
      </c>
      <c r="O4643" s="2">
        <v>0</v>
      </c>
      <c r="P4643" s="2">
        <v>0</v>
      </c>
      <c r="Q4643" s="2">
        <v>106.44</v>
      </c>
      <c r="R4643" s="2">
        <v>13.837200000000001</v>
      </c>
      <c r="S4643" s="2">
        <v>0</v>
      </c>
      <c r="T4643" s="2">
        <v>0</v>
      </c>
      <c r="U4643" s="2">
        <v>120.27719999999999</v>
      </c>
      <c r="V4643" s="2" t="s">
        <v>8499</v>
      </c>
      <c r="W4643" s="2" t="s">
        <v>1</v>
      </c>
      <c r="X4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3"/>
      <c r="Z4643"/>
      <c r="AA4643"/>
    </row>
    <row r="4644" spans="5:27" hidden="1">
      <c r="E4644" t="s">
        <v>8374</v>
      </c>
      <c r="F4644" t="s">
        <v>8426</v>
      </c>
      <c r="G4644" t="s">
        <v>1</v>
      </c>
      <c r="H4644" t="s">
        <v>0</v>
      </c>
      <c r="I4644" t="s">
        <v>8149</v>
      </c>
      <c r="J4644" t="s">
        <v>8150</v>
      </c>
      <c r="K4644">
        <v>990</v>
      </c>
      <c r="L4644">
        <v>990</v>
      </c>
      <c r="M4644" s="1" t="s">
        <v>737</v>
      </c>
      <c r="N4644" s="1" t="s">
        <v>738</v>
      </c>
      <c r="O4644" s="2">
        <v>0</v>
      </c>
      <c r="P4644" s="2">
        <v>0</v>
      </c>
      <c r="Q4644" s="2">
        <v>26.3</v>
      </c>
      <c r="R4644" s="2">
        <v>3.419</v>
      </c>
      <c r="S4644" s="2">
        <v>0</v>
      </c>
      <c r="T4644" s="2">
        <v>0</v>
      </c>
      <c r="U4644" s="2">
        <v>29.719000000000001</v>
      </c>
      <c r="V4644" s="2" t="s">
        <v>8499</v>
      </c>
      <c r="W4644" s="2" t="s">
        <v>1</v>
      </c>
      <c r="X4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4"/>
      <c r="Z4644"/>
      <c r="AA4644"/>
    </row>
    <row r="4645" spans="5:27" hidden="1">
      <c r="E4645" t="s">
        <v>8374</v>
      </c>
      <c r="F4645" t="s">
        <v>8426</v>
      </c>
      <c r="G4645" t="s">
        <v>1</v>
      </c>
      <c r="H4645" t="s">
        <v>0</v>
      </c>
      <c r="I4645" t="s">
        <v>8149</v>
      </c>
      <c r="J4645" t="s">
        <v>8150</v>
      </c>
      <c r="K4645">
        <v>991</v>
      </c>
      <c r="L4645">
        <v>991</v>
      </c>
      <c r="M4645" s="1" t="s">
        <v>7848</v>
      </c>
      <c r="N4645" s="1" t="s">
        <v>7847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 t="s">
        <v>8499</v>
      </c>
      <c r="W4645" s="2" t="s">
        <v>1</v>
      </c>
      <c r="X4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5"/>
      <c r="Z4645"/>
      <c r="AA4645"/>
    </row>
    <row r="4646" spans="5:27" hidden="1">
      <c r="E4646" t="s">
        <v>8374</v>
      </c>
      <c r="F4646" t="s">
        <v>8426</v>
      </c>
      <c r="G4646" t="s">
        <v>1</v>
      </c>
      <c r="H4646" t="s">
        <v>0</v>
      </c>
      <c r="I4646" t="s">
        <v>8149</v>
      </c>
      <c r="J4646" t="s">
        <v>8150</v>
      </c>
      <c r="K4646">
        <v>992</v>
      </c>
      <c r="L4646">
        <v>992</v>
      </c>
      <c r="M4646" s="1" t="s">
        <v>7992</v>
      </c>
      <c r="N4646" s="1" t="s">
        <v>7993</v>
      </c>
      <c r="O4646" s="2">
        <v>0</v>
      </c>
      <c r="P4646" s="2">
        <v>0</v>
      </c>
      <c r="Q4646" s="2">
        <v>124.33</v>
      </c>
      <c r="R4646" s="2">
        <v>16.1629</v>
      </c>
      <c r="S4646" s="2">
        <v>0</v>
      </c>
      <c r="T4646" s="2">
        <v>0</v>
      </c>
      <c r="U4646" s="2">
        <v>140.49289999999999</v>
      </c>
      <c r="V4646" s="2" t="s">
        <v>8499</v>
      </c>
      <c r="W4646" s="2" t="s">
        <v>1</v>
      </c>
      <c r="X4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6"/>
      <c r="Z4646"/>
      <c r="AA4646"/>
    </row>
    <row r="4647" spans="5:27" hidden="1">
      <c r="E4647" t="s">
        <v>8374</v>
      </c>
      <c r="F4647" t="s">
        <v>8426</v>
      </c>
      <c r="G4647" t="s">
        <v>1</v>
      </c>
      <c r="H4647" t="s">
        <v>0</v>
      </c>
      <c r="I4647" t="s">
        <v>8149</v>
      </c>
      <c r="J4647" t="s">
        <v>8150</v>
      </c>
      <c r="K4647">
        <v>993</v>
      </c>
      <c r="L4647">
        <v>993</v>
      </c>
      <c r="M4647" s="1" t="s">
        <v>299</v>
      </c>
      <c r="N4647" s="1" t="s">
        <v>300</v>
      </c>
      <c r="O4647" s="2">
        <v>0</v>
      </c>
      <c r="P4647" s="2">
        <v>0</v>
      </c>
      <c r="Q4647" s="2">
        <v>50.97</v>
      </c>
      <c r="R4647" s="2">
        <v>6.6261000000000001</v>
      </c>
      <c r="S4647" s="2">
        <v>0</v>
      </c>
      <c r="T4647" s="2">
        <v>0</v>
      </c>
      <c r="U4647" s="2">
        <v>57.5961</v>
      </c>
      <c r="V4647" s="2" t="s">
        <v>8499</v>
      </c>
      <c r="W4647" s="2" t="s">
        <v>1</v>
      </c>
      <c r="X4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7"/>
      <c r="Z4647"/>
      <c r="AA4647"/>
    </row>
    <row r="4648" spans="5:27" hidden="1">
      <c r="E4648" t="s">
        <v>8374</v>
      </c>
      <c r="F4648" t="s">
        <v>8426</v>
      </c>
      <c r="G4648" t="s">
        <v>1</v>
      </c>
      <c r="H4648" t="s">
        <v>0</v>
      </c>
      <c r="I4648" t="s">
        <v>8149</v>
      </c>
      <c r="J4648" t="s">
        <v>8150</v>
      </c>
      <c r="K4648">
        <v>994</v>
      </c>
      <c r="L4648">
        <v>994</v>
      </c>
      <c r="M4648" s="1" t="s">
        <v>7932</v>
      </c>
      <c r="N4648" s="1" t="s">
        <v>358</v>
      </c>
      <c r="O4648" s="2">
        <v>0</v>
      </c>
      <c r="P4648" s="2">
        <v>0</v>
      </c>
      <c r="Q4648" s="2">
        <v>205.9</v>
      </c>
      <c r="R4648" s="2">
        <v>26.767000000000003</v>
      </c>
      <c r="S4648" s="2">
        <v>0</v>
      </c>
      <c r="T4648" s="2">
        <v>0</v>
      </c>
      <c r="U4648" s="2">
        <v>232.667</v>
      </c>
      <c r="V4648" s="2" t="s">
        <v>8499</v>
      </c>
      <c r="W4648" s="2" t="s">
        <v>1</v>
      </c>
      <c r="X4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8"/>
      <c r="Z4648"/>
      <c r="AA4648"/>
    </row>
    <row r="4649" spans="5:27" hidden="1">
      <c r="E4649" t="s">
        <v>8374</v>
      </c>
      <c r="F4649" t="s">
        <v>8426</v>
      </c>
      <c r="G4649" t="s">
        <v>1</v>
      </c>
      <c r="H4649" t="s">
        <v>0</v>
      </c>
      <c r="I4649" t="s">
        <v>8149</v>
      </c>
      <c r="J4649" t="s">
        <v>8150</v>
      </c>
      <c r="K4649">
        <v>995</v>
      </c>
      <c r="L4649">
        <v>995</v>
      </c>
      <c r="M4649" s="1"/>
      <c r="N4649" s="1" t="s">
        <v>8430</v>
      </c>
      <c r="O4649" s="2">
        <v>0</v>
      </c>
      <c r="P4649" s="2">
        <v>0</v>
      </c>
      <c r="Q4649" s="2">
        <v>287.45999999999998</v>
      </c>
      <c r="R4649" s="2">
        <v>37.369799999999998</v>
      </c>
      <c r="S4649" s="2">
        <v>0</v>
      </c>
      <c r="T4649" s="2">
        <v>0</v>
      </c>
      <c r="U4649" s="2">
        <v>324.82979999999998</v>
      </c>
      <c r="V4649" s="2" t="s">
        <v>8429</v>
      </c>
      <c r="W4649" s="2" t="s">
        <v>1</v>
      </c>
      <c r="X4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49"/>
      <c r="Z4649"/>
      <c r="AA4649"/>
    </row>
    <row r="4650" spans="5:27" hidden="1">
      <c r="E4650" t="s">
        <v>8374</v>
      </c>
      <c r="F4650" t="s">
        <v>8426</v>
      </c>
      <c r="G4650" t="s">
        <v>1</v>
      </c>
      <c r="H4650" t="s">
        <v>0</v>
      </c>
      <c r="I4650" t="s">
        <v>8149</v>
      </c>
      <c r="J4650" t="s">
        <v>8150</v>
      </c>
      <c r="K4650">
        <v>996</v>
      </c>
      <c r="L4650">
        <v>996</v>
      </c>
      <c r="M4650" s="1"/>
      <c r="N4650" s="1" t="s">
        <v>332</v>
      </c>
      <c r="O4650" s="2">
        <v>0</v>
      </c>
      <c r="P4650" s="2">
        <v>0</v>
      </c>
      <c r="Q4650" s="2">
        <v>352.4</v>
      </c>
      <c r="R4650" s="2">
        <v>45.811999999999998</v>
      </c>
      <c r="S4650" s="2">
        <v>0</v>
      </c>
      <c r="T4650" s="2">
        <v>0</v>
      </c>
      <c r="U4650" s="2">
        <v>398.21199999999999</v>
      </c>
      <c r="V4650" s="2" t="s">
        <v>8428</v>
      </c>
      <c r="W4650" s="2" t="s">
        <v>1</v>
      </c>
      <c r="X4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0"/>
      <c r="Z4650"/>
      <c r="AA4650"/>
    </row>
    <row r="4651" spans="5:27" hidden="1">
      <c r="E4651" t="s">
        <v>8374</v>
      </c>
      <c r="F4651" t="s">
        <v>8426</v>
      </c>
      <c r="G4651" t="s">
        <v>1</v>
      </c>
      <c r="H4651" t="s">
        <v>0</v>
      </c>
      <c r="I4651" t="s">
        <v>8149</v>
      </c>
      <c r="J4651" t="s">
        <v>8150</v>
      </c>
      <c r="K4651">
        <v>997</v>
      </c>
      <c r="L4651">
        <v>997</v>
      </c>
      <c r="M4651" s="1" t="s">
        <v>8309</v>
      </c>
      <c r="N4651" s="1" t="s">
        <v>8310</v>
      </c>
      <c r="O4651" s="2">
        <v>0</v>
      </c>
      <c r="P4651" s="2">
        <v>0</v>
      </c>
      <c r="Q4651" s="2">
        <v>39.39</v>
      </c>
      <c r="R4651" s="2">
        <v>5.1207000000000003</v>
      </c>
      <c r="S4651" s="2">
        <v>0</v>
      </c>
      <c r="T4651" s="2">
        <v>0</v>
      </c>
      <c r="U4651" s="2">
        <v>44.5107</v>
      </c>
      <c r="V4651" s="2" t="s">
        <v>8499</v>
      </c>
      <c r="W4651" s="2" t="s">
        <v>1</v>
      </c>
      <c r="X4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1"/>
      <c r="Z4651"/>
      <c r="AA4651"/>
    </row>
    <row r="4652" spans="5:27" hidden="1">
      <c r="E4652" t="s">
        <v>8374</v>
      </c>
      <c r="F4652" t="s">
        <v>8426</v>
      </c>
      <c r="G4652" t="s">
        <v>1</v>
      </c>
      <c r="H4652" t="s">
        <v>0</v>
      </c>
      <c r="I4652" t="s">
        <v>8149</v>
      </c>
      <c r="J4652" t="s">
        <v>8150</v>
      </c>
      <c r="K4652">
        <v>998</v>
      </c>
      <c r="L4652">
        <v>998</v>
      </c>
      <c r="M4652" s="1" t="s">
        <v>435</v>
      </c>
      <c r="N4652" s="1" t="s">
        <v>436</v>
      </c>
      <c r="O4652" s="2">
        <v>0</v>
      </c>
      <c r="P4652" s="2">
        <v>0</v>
      </c>
      <c r="Q4652" s="2">
        <v>2697.67</v>
      </c>
      <c r="R4652" s="2">
        <v>350.69710000000003</v>
      </c>
      <c r="S4652" s="2">
        <v>0</v>
      </c>
      <c r="T4652" s="2">
        <v>0</v>
      </c>
      <c r="U4652" s="2">
        <v>3048.3670999999999</v>
      </c>
      <c r="V4652" s="2" t="s">
        <v>8499</v>
      </c>
      <c r="W4652" s="2" t="s">
        <v>1</v>
      </c>
      <c r="X4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2"/>
      <c r="Z4652"/>
      <c r="AA4652"/>
    </row>
    <row r="4653" spans="5:27" hidden="1">
      <c r="E4653" t="s">
        <v>8374</v>
      </c>
      <c r="F4653" t="s">
        <v>8426</v>
      </c>
      <c r="G4653" t="s">
        <v>1</v>
      </c>
      <c r="H4653" t="s">
        <v>0</v>
      </c>
      <c r="I4653" t="s">
        <v>8149</v>
      </c>
      <c r="J4653" t="s">
        <v>8150</v>
      </c>
      <c r="K4653">
        <v>999</v>
      </c>
      <c r="L4653">
        <v>999</v>
      </c>
      <c r="M4653" s="1" t="s">
        <v>582</v>
      </c>
      <c r="N4653" s="1" t="s">
        <v>583</v>
      </c>
      <c r="O4653" s="2">
        <v>0</v>
      </c>
      <c r="P4653" s="2">
        <v>0</v>
      </c>
      <c r="Q4653" s="2">
        <v>17107.740000000002</v>
      </c>
      <c r="R4653" s="2">
        <v>2224.0062000000003</v>
      </c>
      <c r="S4653" s="2">
        <v>0</v>
      </c>
      <c r="T4653" s="2">
        <v>0</v>
      </c>
      <c r="U4653" s="2">
        <v>19331.746200000001</v>
      </c>
      <c r="V4653" s="2" t="s">
        <v>8499</v>
      </c>
      <c r="W4653" s="2" t="s">
        <v>1</v>
      </c>
      <c r="X4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3"/>
      <c r="Z4653"/>
      <c r="AA4653"/>
    </row>
    <row r="4654" spans="5:27" hidden="1">
      <c r="E4654" t="s">
        <v>8374</v>
      </c>
      <c r="F4654" t="s">
        <v>8426</v>
      </c>
      <c r="G4654" t="s">
        <v>1</v>
      </c>
      <c r="H4654" t="s">
        <v>0</v>
      </c>
      <c r="I4654" t="s">
        <v>8149</v>
      </c>
      <c r="J4654" t="s">
        <v>8150</v>
      </c>
      <c r="K4654">
        <v>1000</v>
      </c>
      <c r="L4654">
        <v>1000</v>
      </c>
      <c r="M4654" s="1"/>
      <c r="N4654" s="1" t="s">
        <v>1086</v>
      </c>
      <c r="O4654" s="2">
        <v>0</v>
      </c>
      <c r="P4654" s="2">
        <v>0</v>
      </c>
      <c r="Q4654" s="2">
        <v>83.56</v>
      </c>
      <c r="R4654" s="2">
        <v>10.8628</v>
      </c>
      <c r="S4654" s="2">
        <v>0</v>
      </c>
      <c r="T4654" s="2">
        <v>0</v>
      </c>
      <c r="U4654" s="2">
        <v>94.422799999999995</v>
      </c>
      <c r="V4654" s="2" t="s">
        <v>8427</v>
      </c>
      <c r="W4654" s="2" t="s">
        <v>1</v>
      </c>
      <c r="X4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4"/>
      <c r="Z4654"/>
      <c r="AA4654"/>
    </row>
    <row r="4655" spans="5:27" hidden="1">
      <c r="E4655" t="s">
        <v>8374</v>
      </c>
      <c r="F4655" t="s">
        <v>8426</v>
      </c>
      <c r="G4655" t="s">
        <v>1</v>
      </c>
      <c r="H4655" t="s">
        <v>0</v>
      </c>
      <c r="I4655" t="s">
        <v>8149</v>
      </c>
      <c r="J4655" t="s">
        <v>8150</v>
      </c>
      <c r="K4655">
        <v>1001</v>
      </c>
      <c r="L4655">
        <v>1001</v>
      </c>
      <c r="M4655" s="1" t="s">
        <v>534</v>
      </c>
      <c r="N4655" s="1" t="s">
        <v>535</v>
      </c>
      <c r="O4655" s="2">
        <v>0</v>
      </c>
      <c r="P4655" s="2">
        <v>0</v>
      </c>
      <c r="Q4655" s="44">
        <v>246.68</v>
      </c>
      <c r="R4655" s="2">
        <v>32.068400000000004</v>
      </c>
      <c r="S4655" s="2">
        <v>0</v>
      </c>
      <c r="T4655" s="2">
        <v>0</v>
      </c>
      <c r="U4655" s="2">
        <v>278.7484</v>
      </c>
      <c r="V4655" s="2" t="s">
        <v>8499</v>
      </c>
      <c r="W4655" s="2" t="s">
        <v>1</v>
      </c>
      <c r="X4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5"/>
      <c r="Z4655"/>
      <c r="AA4655"/>
    </row>
    <row r="4656" spans="5:27" hidden="1">
      <c r="E4656" t="s">
        <v>8374</v>
      </c>
      <c r="F4656" t="s">
        <v>8426</v>
      </c>
      <c r="G4656" t="s">
        <v>1</v>
      </c>
      <c r="H4656" t="s">
        <v>0</v>
      </c>
      <c r="I4656" t="s">
        <v>8149</v>
      </c>
      <c r="J4656" t="s">
        <v>8150</v>
      </c>
      <c r="K4656">
        <v>1002</v>
      </c>
      <c r="L4656">
        <v>1002</v>
      </c>
      <c r="M4656" s="1" t="s">
        <v>1138</v>
      </c>
      <c r="N4656" s="1" t="s">
        <v>1139</v>
      </c>
      <c r="O4656" s="2">
        <v>0</v>
      </c>
      <c r="P4656" s="2">
        <v>0</v>
      </c>
      <c r="Q4656" s="2">
        <v>103.95</v>
      </c>
      <c r="R4656" s="2">
        <v>13.513500000000001</v>
      </c>
      <c r="S4656" s="2">
        <v>0</v>
      </c>
      <c r="T4656" s="2">
        <v>0</v>
      </c>
      <c r="U4656" s="2">
        <v>117.46350000000001</v>
      </c>
      <c r="V4656" s="2" t="s">
        <v>8499</v>
      </c>
      <c r="W4656" s="2" t="s">
        <v>1</v>
      </c>
      <c r="X4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6"/>
      <c r="Z4656"/>
      <c r="AA4656"/>
    </row>
    <row r="4657" spans="5:27" hidden="1">
      <c r="E4657" t="s">
        <v>8374</v>
      </c>
      <c r="F4657" t="s">
        <v>8426</v>
      </c>
      <c r="G4657" t="s">
        <v>1</v>
      </c>
      <c r="H4657" t="s">
        <v>0</v>
      </c>
      <c r="I4657" t="s">
        <v>8149</v>
      </c>
      <c r="J4657" t="s">
        <v>8150</v>
      </c>
      <c r="K4657">
        <v>1003</v>
      </c>
      <c r="L4657">
        <v>1003</v>
      </c>
      <c r="M4657" s="1" t="s">
        <v>118</v>
      </c>
      <c r="N4657" s="1" t="s">
        <v>119</v>
      </c>
      <c r="O4657" s="2">
        <v>0</v>
      </c>
      <c r="P4657" s="2">
        <v>0</v>
      </c>
      <c r="Q4657" s="2">
        <v>100.5</v>
      </c>
      <c r="R4657" s="2">
        <v>13.065000000000001</v>
      </c>
      <c r="S4657" s="2">
        <v>0</v>
      </c>
      <c r="T4657" s="2">
        <v>0</v>
      </c>
      <c r="U4657" s="2">
        <v>113.565</v>
      </c>
      <c r="V4657" s="2" t="s">
        <v>8499</v>
      </c>
      <c r="W4657" s="2" t="s">
        <v>1</v>
      </c>
      <c r="X4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7"/>
      <c r="Z4657"/>
      <c r="AA4657"/>
    </row>
    <row r="4658" spans="5:27" hidden="1">
      <c r="E4658" t="s">
        <v>8374</v>
      </c>
      <c r="F4658" t="s">
        <v>8423</v>
      </c>
      <c r="G4658" t="s">
        <v>1</v>
      </c>
      <c r="H4658" t="s">
        <v>0</v>
      </c>
      <c r="I4658" t="s">
        <v>8149</v>
      </c>
      <c r="J4658" t="s">
        <v>8150</v>
      </c>
      <c r="K4658">
        <v>1004</v>
      </c>
      <c r="L4658">
        <v>1004</v>
      </c>
      <c r="M4658" s="1" t="s">
        <v>277</v>
      </c>
      <c r="N4658" s="1" t="s">
        <v>278</v>
      </c>
      <c r="O4658" s="2">
        <v>0</v>
      </c>
      <c r="P4658" s="2">
        <v>0</v>
      </c>
      <c r="Q4658" s="2">
        <v>504.42</v>
      </c>
      <c r="R4658" s="2">
        <v>65.574600000000004</v>
      </c>
      <c r="S4658" s="2">
        <v>0</v>
      </c>
      <c r="T4658" s="2">
        <v>0</v>
      </c>
      <c r="U4658" s="2">
        <v>569.99459999999999</v>
      </c>
      <c r="V4658" s="2" t="s">
        <v>8499</v>
      </c>
      <c r="W4658" s="2" t="s">
        <v>1</v>
      </c>
      <c r="X4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8"/>
      <c r="Z4658"/>
      <c r="AA4658"/>
    </row>
    <row r="4659" spans="5:27" hidden="1">
      <c r="E4659" t="s">
        <v>8374</v>
      </c>
      <c r="F4659" t="s">
        <v>8423</v>
      </c>
      <c r="G4659" t="s">
        <v>1</v>
      </c>
      <c r="H4659" t="s">
        <v>0</v>
      </c>
      <c r="I4659" t="s">
        <v>8149</v>
      </c>
      <c r="J4659" t="s">
        <v>8150</v>
      </c>
      <c r="K4659">
        <v>1005</v>
      </c>
      <c r="L4659">
        <v>1005</v>
      </c>
      <c r="M4659" s="1" t="s">
        <v>634</v>
      </c>
      <c r="N4659" s="1" t="s">
        <v>635</v>
      </c>
      <c r="O4659" s="2">
        <v>0</v>
      </c>
      <c r="P4659" s="2">
        <v>0</v>
      </c>
      <c r="Q4659" s="2">
        <v>168.11</v>
      </c>
      <c r="R4659" s="2">
        <v>21.854300000000002</v>
      </c>
      <c r="S4659" s="2">
        <v>0</v>
      </c>
      <c r="T4659" s="2">
        <v>0</v>
      </c>
      <c r="U4659" s="2">
        <v>189.96430000000001</v>
      </c>
      <c r="V4659" s="2" t="s">
        <v>8499</v>
      </c>
      <c r="W4659" s="2" t="s">
        <v>1</v>
      </c>
      <c r="X4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59"/>
      <c r="Z4659"/>
      <c r="AA4659"/>
    </row>
    <row r="4660" spans="5:27" hidden="1">
      <c r="E4660" t="s">
        <v>8374</v>
      </c>
      <c r="F4660" t="s">
        <v>8423</v>
      </c>
      <c r="G4660" t="s">
        <v>1</v>
      </c>
      <c r="H4660" t="s">
        <v>0</v>
      </c>
      <c r="I4660" t="s">
        <v>8149</v>
      </c>
      <c r="J4660" t="s">
        <v>8150</v>
      </c>
      <c r="K4660">
        <v>1006</v>
      </c>
      <c r="L4660">
        <v>1006</v>
      </c>
      <c r="M4660" s="1" t="s">
        <v>550</v>
      </c>
      <c r="N4660" s="1" t="s">
        <v>551</v>
      </c>
      <c r="O4660" s="2">
        <v>0</v>
      </c>
      <c r="P4660" s="2">
        <v>0</v>
      </c>
      <c r="Q4660" s="2">
        <v>461.25</v>
      </c>
      <c r="R4660" s="2">
        <v>59.962499999999999</v>
      </c>
      <c r="S4660" s="2">
        <v>0</v>
      </c>
      <c r="T4660" s="2">
        <v>0</v>
      </c>
      <c r="U4660" s="2">
        <v>521.21249999999998</v>
      </c>
      <c r="V4660" s="2" t="s">
        <v>8499</v>
      </c>
      <c r="W4660" s="2" t="s">
        <v>1</v>
      </c>
      <c r="X4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0"/>
      <c r="Z4660"/>
      <c r="AA4660"/>
    </row>
    <row r="4661" spans="5:27" hidden="1">
      <c r="E4661" t="s">
        <v>8374</v>
      </c>
      <c r="F4661" t="s">
        <v>8423</v>
      </c>
      <c r="G4661" t="s">
        <v>1</v>
      </c>
      <c r="H4661" t="s">
        <v>0</v>
      </c>
      <c r="I4661" t="s">
        <v>8149</v>
      </c>
      <c r="J4661" t="s">
        <v>8150</v>
      </c>
      <c r="K4661">
        <v>1007</v>
      </c>
      <c r="L4661">
        <v>1007</v>
      </c>
      <c r="M4661" s="1" t="s">
        <v>634</v>
      </c>
      <c r="N4661" s="1" t="s">
        <v>635</v>
      </c>
      <c r="O4661" s="2">
        <v>0</v>
      </c>
      <c r="P4661" s="2">
        <v>0</v>
      </c>
      <c r="Q4661" s="2">
        <v>320</v>
      </c>
      <c r="R4661" s="2">
        <v>41.6</v>
      </c>
      <c r="S4661" s="2">
        <v>0</v>
      </c>
      <c r="T4661" s="2">
        <v>0</v>
      </c>
      <c r="U4661" s="2">
        <v>361.6</v>
      </c>
      <c r="V4661" s="2" t="s">
        <v>8499</v>
      </c>
      <c r="W4661" s="2" t="s">
        <v>1</v>
      </c>
      <c r="X4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1"/>
      <c r="Z4661"/>
      <c r="AA4661"/>
    </row>
    <row r="4662" spans="5:27" hidden="1">
      <c r="E4662" t="s">
        <v>8374</v>
      </c>
      <c r="F4662" t="s">
        <v>8423</v>
      </c>
      <c r="G4662" t="s">
        <v>1</v>
      </c>
      <c r="H4662" t="s">
        <v>0</v>
      </c>
      <c r="I4662" t="s">
        <v>8149</v>
      </c>
      <c r="J4662" t="s">
        <v>8150</v>
      </c>
      <c r="K4662">
        <v>1008</v>
      </c>
      <c r="L4662">
        <v>1008</v>
      </c>
      <c r="M4662" s="1" t="s">
        <v>530</v>
      </c>
      <c r="N4662" s="1" t="s">
        <v>531</v>
      </c>
      <c r="O4662" s="2">
        <v>0</v>
      </c>
      <c r="P4662" s="2">
        <v>0</v>
      </c>
      <c r="Q4662" s="2">
        <v>180.31</v>
      </c>
      <c r="R4662" s="2">
        <v>23.440300000000001</v>
      </c>
      <c r="S4662" s="2">
        <v>0</v>
      </c>
      <c r="T4662" s="2">
        <v>0</v>
      </c>
      <c r="U4662" s="2">
        <v>203.75030000000001</v>
      </c>
      <c r="V4662" s="2" t="s">
        <v>8499</v>
      </c>
      <c r="W4662" s="2" t="s">
        <v>1</v>
      </c>
      <c r="X4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2"/>
      <c r="Z4662"/>
      <c r="AA4662"/>
    </row>
    <row r="4663" spans="5:27" hidden="1">
      <c r="E4663" t="s">
        <v>8374</v>
      </c>
      <c r="F4663" t="s">
        <v>8423</v>
      </c>
      <c r="G4663" t="s">
        <v>1</v>
      </c>
      <c r="H4663" t="s">
        <v>0</v>
      </c>
      <c r="I4663" t="s">
        <v>8149</v>
      </c>
      <c r="J4663" t="s">
        <v>8150</v>
      </c>
      <c r="K4663">
        <v>1009</v>
      </c>
      <c r="L4663">
        <v>1009</v>
      </c>
      <c r="M4663" s="1" t="s">
        <v>118</v>
      </c>
      <c r="N4663" s="1" t="s">
        <v>119</v>
      </c>
      <c r="O4663" s="2">
        <v>0</v>
      </c>
      <c r="P4663" s="2">
        <v>0</v>
      </c>
      <c r="Q4663" s="2">
        <v>40.03</v>
      </c>
      <c r="R4663" s="2">
        <v>5.2039</v>
      </c>
      <c r="S4663" s="2">
        <v>0</v>
      </c>
      <c r="T4663" s="2">
        <v>0</v>
      </c>
      <c r="U4663" s="2">
        <v>45.233899999999998</v>
      </c>
      <c r="V4663" s="2" t="s">
        <v>8499</v>
      </c>
      <c r="W4663" s="2" t="s">
        <v>1</v>
      </c>
      <c r="X4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3"/>
      <c r="Z4663"/>
      <c r="AA4663"/>
    </row>
    <row r="4664" spans="5:27" hidden="1">
      <c r="E4664" t="s">
        <v>8374</v>
      </c>
      <c r="F4664" t="s">
        <v>8423</v>
      </c>
      <c r="G4664" t="s">
        <v>1</v>
      </c>
      <c r="H4664" t="s">
        <v>0</v>
      </c>
      <c r="I4664" t="s">
        <v>8149</v>
      </c>
      <c r="J4664" t="s">
        <v>8150</v>
      </c>
      <c r="K4664">
        <v>1010</v>
      </c>
      <c r="L4664">
        <v>1010</v>
      </c>
      <c r="M4664" s="1" t="s">
        <v>155</v>
      </c>
      <c r="N4664" s="1" t="s">
        <v>156</v>
      </c>
      <c r="O4664" s="2">
        <v>0</v>
      </c>
      <c r="P4664" s="2">
        <v>0</v>
      </c>
      <c r="Q4664" s="2">
        <v>400.74</v>
      </c>
      <c r="R4664" s="2">
        <v>52.096200000000003</v>
      </c>
      <c r="S4664" s="2">
        <v>0</v>
      </c>
      <c r="T4664" s="2">
        <v>0</v>
      </c>
      <c r="U4664" s="2">
        <v>452.83620000000002</v>
      </c>
      <c r="V4664" s="2" t="s">
        <v>8499</v>
      </c>
      <c r="W4664" s="2" t="s">
        <v>1</v>
      </c>
      <c r="X4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4"/>
      <c r="Z4664"/>
      <c r="AA4664"/>
    </row>
    <row r="4665" spans="5:27" hidden="1">
      <c r="E4665" t="s">
        <v>8374</v>
      </c>
      <c r="F4665" t="s">
        <v>8423</v>
      </c>
      <c r="G4665" t="s">
        <v>1</v>
      </c>
      <c r="H4665" t="s">
        <v>0</v>
      </c>
      <c r="I4665" t="s">
        <v>8149</v>
      </c>
      <c r="J4665" t="s">
        <v>8150</v>
      </c>
      <c r="K4665">
        <v>1011</v>
      </c>
      <c r="L4665">
        <v>1011</v>
      </c>
      <c r="M4665" s="1" t="s">
        <v>435</v>
      </c>
      <c r="N4665" s="1" t="s">
        <v>436</v>
      </c>
      <c r="O4665" s="2">
        <v>0</v>
      </c>
      <c r="P4665" s="2">
        <v>0</v>
      </c>
      <c r="Q4665" s="2">
        <v>1452.36</v>
      </c>
      <c r="R4665" s="2">
        <v>188.80679999999998</v>
      </c>
      <c r="S4665" s="2">
        <v>0</v>
      </c>
      <c r="T4665" s="2">
        <v>0</v>
      </c>
      <c r="U4665" s="2">
        <v>1641.1668</v>
      </c>
      <c r="V4665" s="2" t="s">
        <v>8499</v>
      </c>
      <c r="W4665" s="2" t="s">
        <v>1</v>
      </c>
      <c r="X4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5"/>
      <c r="Z4665"/>
      <c r="AA4665"/>
    </row>
    <row r="4666" spans="5:27" hidden="1">
      <c r="E4666" t="s">
        <v>8374</v>
      </c>
      <c r="F4666" t="s">
        <v>8423</v>
      </c>
      <c r="G4666" t="s">
        <v>1</v>
      </c>
      <c r="H4666" t="s">
        <v>0</v>
      </c>
      <c r="I4666" t="s">
        <v>8149</v>
      </c>
      <c r="J4666" t="s">
        <v>8150</v>
      </c>
      <c r="K4666">
        <v>1012</v>
      </c>
      <c r="L4666">
        <v>1012</v>
      </c>
      <c r="M4666" s="1" t="s">
        <v>8424</v>
      </c>
      <c r="N4666" s="1" t="s">
        <v>8425</v>
      </c>
      <c r="O4666" s="2">
        <v>0</v>
      </c>
      <c r="P4666" s="2">
        <v>0</v>
      </c>
      <c r="Q4666" s="2">
        <v>385.49</v>
      </c>
      <c r="R4666" s="2">
        <v>50.113700000000001</v>
      </c>
      <c r="S4666" s="2">
        <v>0</v>
      </c>
      <c r="T4666" s="2">
        <v>0</v>
      </c>
      <c r="U4666" s="2">
        <v>435.6037</v>
      </c>
      <c r="V4666" s="2" t="s">
        <v>8499</v>
      </c>
      <c r="W4666" s="2" t="s">
        <v>1</v>
      </c>
      <c r="X4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6"/>
      <c r="Z4666"/>
      <c r="AA4666"/>
    </row>
    <row r="4667" spans="5:27" hidden="1">
      <c r="E4667" t="s">
        <v>8374</v>
      </c>
      <c r="F4667" t="s">
        <v>8423</v>
      </c>
      <c r="G4667" t="s">
        <v>1</v>
      </c>
      <c r="H4667" t="s">
        <v>0</v>
      </c>
      <c r="I4667" t="s">
        <v>8149</v>
      </c>
      <c r="J4667" t="s">
        <v>8150</v>
      </c>
      <c r="K4667">
        <v>1013</v>
      </c>
      <c r="L4667">
        <v>1013</v>
      </c>
      <c r="M4667" s="1" t="s">
        <v>239</v>
      </c>
      <c r="N4667" s="1" t="s">
        <v>240</v>
      </c>
      <c r="O4667" s="2">
        <v>0</v>
      </c>
      <c r="P4667" s="2">
        <v>0</v>
      </c>
      <c r="Q4667" s="2">
        <v>778.75</v>
      </c>
      <c r="R4667" s="2">
        <v>101.2375</v>
      </c>
      <c r="S4667" s="2">
        <v>0</v>
      </c>
      <c r="T4667" s="2">
        <v>0</v>
      </c>
      <c r="U4667" s="2">
        <v>879.98749999999995</v>
      </c>
      <c r="V4667" s="2" t="s">
        <v>8499</v>
      </c>
      <c r="W4667" s="2" t="s">
        <v>1</v>
      </c>
      <c r="X4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7"/>
      <c r="Z4667"/>
      <c r="AA4667"/>
    </row>
    <row r="4668" spans="5:27" hidden="1">
      <c r="E4668" t="s">
        <v>8374</v>
      </c>
      <c r="F4668" t="s">
        <v>8423</v>
      </c>
      <c r="G4668" t="s">
        <v>1</v>
      </c>
      <c r="H4668" t="s">
        <v>0</v>
      </c>
      <c r="I4668" t="s">
        <v>8149</v>
      </c>
      <c r="J4668" t="s">
        <v>8150</v>
      </c>
      <c r="K4668">
        <v>1014</v>
      </c>
      <c r="L4668">
        <v>1014</v>
      </c>
      <c r="M4668" s="1" t="s">
        <v>120</v>
      </c>
      <c r="N4668" s="1" t="s">
        <v>121</v>
      </c>
      <c r="O4668" s="2">
        <v>0</v>
      </c>
      <c r="P4668" s="2">
        <v>0</v>
      </c>
      <c r="Q4668" s="2">
        <v>137.19</v>
      </c>
      <c r="R4668" s="2">
        <v>17.834700000000002</v>
      </c>
      <c r="S4668" s="2">
        <v>0</v>
      </c>
      <c r="T4668" s="2">
        <v>0</v>
      </c>
      <c r="U4668" s="2">
        <v>155.0247</v>
      </c>
      <c r="V4668" s="2" t="s">
        <v>8499</v>
      </c>
      <c r="W4668" s="2" t="s">
        <v>1</v>
      </c>
      <c r="X4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8"/>
      <c r="Z4668"/>
      <c r="AA4668"/>
    </row>
    <row r="4669" spans="5:27" hidden="1">
      <c r="E4669" t="s">
        <v>8374</v>
      </c>
      <c r="F4669" t="s">
        <v>8423</v>
      </c>
      <c r="G4669" t="s">
        <v>1</v>
      </c>
      <c r="H4669" t="s">
        <v>0</v>
      </c>
      <c r="I4669" t="s">
        <v>8149</v>
      </c>
      <c r="J4669" t="s">
        <v>8150</v>
      </c>
      <c r="K4669">
        <v>1015</v>
      </c>
      <c r="L4669">
        <v>1015</v>
      </c>
      <c r="M4669" s="1" t="s">
        <v>229</v>
      </c>
      <c r="N4669" s="1" t="s">
        <v>230</v>
      </c>
      <c r="O4669" s="2">
        <v>0</v>
      </c>
      <c r="P4669" s="2">
        <v>0</v>
      </c>
      <c r="Q4669" s="2">
        <v>163.12</v>
      </c>
      <c r="R4669" s="2">
        <v>21.2056</v>
      </c>
      <c r="S4669" s="2">
        <v>0</v>
      </c>
      <c r="T4669" s="2">
        <v>0</v>
      </c>
      <c r="U4669" s="2">
        <v>184.32560000000001</v>
      </c>
      <c r="V4669" s="2" t="s">
        <v>8499</v>
      </c>
      <c r="W4669" s="2" t="s">
        <v>1</v>
      </c>
      <c r="X4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69"/>
      <c r="Z4669"/>
      <c r="AA4669"/>
    </row>
    <row r="4670" spans="5:27" hidden="1">
      <c r="E4670" t="s">
        <v>8374</v>
      </c>
      <c r="F4670" t="s">
        <v>8423</v>
      </c>
      <c r="G4670" t="s">
        <v>1</v>
      </c>
      <c r="H4670" t="s">
        <v>0</v>
      </c>
      <c r="I4670" t="s">
        <v>8149</v>
      </c>
      <c r="J4670" t="s">
        <v>8150</v>
      </c>
      <c r="K4670">
        <v>1016</v>
      </c>
      <c r="L4670">
        <v>1016</v>
      </c>
      <c r="M4670" s="1" t="s">
        <v>118</v>
      </c>
      <c r="N4670" s="1" t="s">
        <v>119</v>
      </c>
      <c r="O4670" s="2">
        <v>0</v>
      </c>
      <c r="P4670" s="2">
        <v>0</v>
      </c>
      <c r="Q4670" s="2">
        <v>32.74</v>
      </c>
      <c r="R4670" s="2">
        <v>4.2562000000000006</v>
      </c>
      <c r="S4670" s="2">
        <v>0</v>
      </c>
      <c r="T4670" s="2">
        <v>0</v>
      </c>
      <c r="U4670" s="2">
        <v>36.996200000000002</v>
      </c>
      <c r="V4670" s="2" t="s">
        <v>8499</v>
      </c>
      <c r="W4670" s="2" t="s">
        <v>1</v>
      </c>
      <c r="X4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0"/>
      <c r="Z4670"/>
      <c r="AA4670"/>
    </row>
    <row r="4671" spans="5:27" hidden="1">
      <c r="E4671" t="s">
        <v>8374</v>
      </c>
      <c r="F4671" t="s">
        <v>8423</v>
      </c>
      <c r="G4671" t="s">
        <v>1</v>
      </c>
      <c r="H4671" t="s">
        <v>0</v>
      </c>
      <c r="I4671" t="s">
        <v>8149</v>
      </c>
      <c r="J4671" t="s">
        <v>8150</v>
      </c>
      <c r="K4671">
        <v>1017</v>
      </c>
      <c r="L4671">
        <v>1017</v>
      </c>
      <c r="M4671" s="1" t="s">
        <v>118</v>
      </c>
      <c r="N4671" s="1" t="s">
        <v>119</v>
      </c>
      <c r="O4671" s="2">
        <v>0</v>
      </c>
      <c r="P4671" s="2">
        <v>0</v>
      </c>
      <c r="Q4671" s="2">
        <v>3047.51</v>
      </c>
      <c r="R4671" s="2">
        <v>396.17630000000003</v>
      </c>
      <c r="S4671" s="2">
        <v>0</v>
      </c>
      <c r="T4671" s="2">
        <v>0</v>
      </c>
      <c r="U4671" s="2">
        <v>3443.6863000000003</v>
      </c>
      <c r="V4671" s="2" t="s">
        <v>8499</v>
      </c>
      <c r="W4671" s="2" t="s">
        <v>1</v>
      </c>
      <c r="X4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1"/>
      <c r="Z4671"/>
      <c r="AA4671"/>
    </row>
    <row r="4672" spans="5:27" hidden="1">
      <c r="E4672" t="s">
        <v>8374</v>
      </c>
      <c r="F4672" t="s">
        <v>8423</v>
      </c>
      <c r="G4672" t="s">
        <v>1</v>
      </c>
      <c r="H4672" t="s">
        <v>0</v>
      </c>
      <c r="I4672" t="s">
        <v>8149</v>
      </c>
      <c r="J4672" t="s">
        <v>8150</v>
      </c>
      <c r="K4672">
        <v>1018</v>
      </c>
      <c r="L4672">
        <v>1018</v>
      </c>
      <c r="M4672" s="1" t="s">
        <v>118</v>
      </c>
      <c r="N4672" s="1" t="s">
        <v>119</v>
      </c>
      <c r="O4672" s="2">
        <v>0</v>
      </c>
      <c r="P4672" s="2">
        <v>0</v>
      </c>
      <c r="Q4672" s="2">
        <v>23</v>
      </c>
      <c r="R4672" s="2">
        <v>2.99</v>
      </c>
      <c r="S4672" s="2">
        <v>0</v>
      </c>
      <c r="T4672" s="2">
        <v>0</v>
      </c>
      <c r="U4672" s="2">
        <v>25.990000000000002</v>
      </c>
      <c r="V4672" s="2" t="s">
        <v>8499</v>
      </c>
      <c r="W4672" s="2" t="s">
        <v>1</v>
      </c>
      <c r="X4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2"/>
      <c r="Z4672"/>
      <c r="AA4672"/>
    </row>
    <row r="4673" spans="5:27" hidden="1">
      <c r="E4673" t="s">
        <v>8374</v>
      </c>
      <c r="F4673" t="s">
        <v>8423</v>
      </c>
      <c r="G4673" t="s">
        <v>1</v>
      </c>
      <c r="H4673" t="s">
        <v>0</v>
      </c>
      <c r="I4673" t="s">
        <v>8149</v>
      </c>
      <c r="J4673" t="s">
        <v>8150</v>
      </c>
      <c r="K4673">
        <v>1019</v>
      </c>
      <c r="L4673">
        <v>1019</v>
      </c>
      <c r="M4673" s="1" t="s">
        <v>363</v>
      </c>
      <c r="N4673" s="1" t="s">
        <v>364</v>
      </c>
      <c r="O4673" s="2">
        <v>0</v>
      </c>
      <c r="P4673" s="2">
        <v>0</v>
      </c>
      <c r="Q4673" s="2">
        <v>42.78</v>
      </c>
      <c r="R4673" s="2">
        <v>5.5613999999999999</v>
      </c>
      <c r="S4673" s="2">
        <v>0</v>
      </c>
      <c r="T4673" s="2">
        <v>0</v>
      </c>
      <c r="U4673" s="2">
        <v>48.3414</v>
      </c>
      <c r="V4673" s="2" t="s">
        <v>8499</v>
      </c>
      <c r="W4673" s="2" t="s">
        <v>1</v>
      </c>
      <c r="X4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3"/>
      <c r="Z4673"/>
      <c r="AA4673"/>
    </row>
    <row r="4674" spans="5:27" hidden="1">
      <c r="E4674" t="s">
        <v>8374</v>
      </c>
      <c r="F4674" t="s">
        <v>8419</v>
      </c>
      <c r="G4674" t="s">
        <v>1</v>
      </c>
      <c r="H4674" t="s">
        <v>0</v>
      </c>
      <c r="I4674" t="s">
        <v>8149</v>
      </c>
      <c r="J4674" t="s">
        <v>8150</v>
      </c>
      <c r="K4674">
        <v>1020</v>
      </c>
      <c r="L4674">
        <v>1020</v>
      </c>
      <c r="M4674" s="1" t="s">
        <v>118</v>
      </c>
      <c r="N4674" s="1" t="s">
        <v>119</v>
      </c>
      <c r="O4674" s="2">
        <v>0</v>
      </c>
      <c r="P4674" s="2">
        <v>0</v>
      </c>
      <c r="Q4674" s="2">
        <v>423.27</v>
      </c>
      <c r="R4674" s="2">
        <v>55.025100000000002</v>
      </c>
      <c r="S4674" s="2">
        <v>0</v>
      </c>
      <c r="T4674" s="2">
        <v>0</v>
      </c>
      <c r="U4674" s="2">
        <v>478.29509999999999</v>
      </c>
      <c r="V4674" s="2" t="s">
        <v>8499</v>
      </c>
      <c r="W4674" s="2" t="s">
        <v>1</v>
      </c>
      <c r="X4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4"/>
      <c r="Z4674"/>
      <c r="AA4674"/>
    </row>
    <row r="4675" spans="5:27" hidden="1">
      <c r="E4675" t="s">
        <v>8374</v>
      </c>
      <c r="F4675" t="s">
        <v>8419</v>
      </c>
      <c r="G4675" t="s">
        <v>1</v>
      </c>
      <c r="H4675" t="s">
        <v>0</v>
      </c>
      <c r="I4675" t="s">
        <v>8149</v>
      </c>
      <c r="J4675" t="s">
        <v>8150</v>
      </c>
      <c r="K4675">
        <v>1021</v>
      </c>
      <c r="L4675">
        <v>1021</v>
      </c>
      <c r="M4675" s="1" t="s">
        <v>471</v>
      </c>
      <c r="N4675" s="1" t="s">
        <v>472</v>
      </c>
      <c r="O4675" s="2">
        <v>0</v>
      </c>
      <c r="P4675" s="2">
        <v>0</v>
      </c>
      <c r="Q4675" s="2">
        <v>81.56</v>
      </c>
      <c r="R4675" s="2">
        <v>10.6028</v>
      </c>
      <c r="S4675" s="2">
        <v>0</v>
      </c>
      <c r="T4675" s="2">
        <v>0</v>
      </c>
      <c r="U4675" s="2">
        <v>92.162800000000004</v>
      </c>
      <c r="V4675" s="2" t="s">
        <v>8499</v>
      </c>
      <c r="W4675" s="2" t="s">
        <v>1</v>
      </c>
      <c r="X4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5"/>
      <c r="Z4675"/>
      <c r="AA4675"/>
    </row>
    <row r="4676" spans="5:27" hidden="1">
      <c r="E4676" t="s">
        <v>8374</v>
      </c>
      <c r="F4676" t="s">
        <v>8419</v>
      </c>
      <c r="G4676" t="s">
        <v>1</v>
      </c>
      <c r="H4676" t="s">
        <v>0</v>
      </c>
      <c r="I4676" t="s">
        <v>8149</v>
      </c>
      <c r="J4676" t="s">
        <v>8150</v>
      </c>
      <c r="K4676">
        <v>1022</v>
      </c>
      <c r="L4676">
        <v>1022</v>
      </c>
      <c r="M4676" s="1"/>
      <c r="N4676" s="1" t="s">
        <v>8422</v>
      </c>
      <c r="O4676" s="2">
        <v>0</v>
      </c>
      <c r="P4676" s="2">
        <v>0</v>
      </c>
      <c r="Q4676" s="2">
        <v>78.48</v>
      </c>
      <c r="R4676" s="2">
        <v>10.202400000000001</v>
      </c>
      <c r="S4676" s="2">
        <v>0</v>
      </c>
      <c r="T4676" s="2">
        <v>0</v>
      </c>
      <c r="U4676" s="2">
        <v>88.682400000000001</v>
      </c>
      <c r="V4676" s="2" t="s">
        <v>8421</v>
      </c>
      <c r="W4676" s="2" t="s">
        <v>1</v>
      </c>
      <c r="X4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6"/>
      <c r="Z4676"/>
      <c r="AA4676"/>
    </row>
    <row r="4677" spans="5:27" hidden="1">
      <c r="E4677" t="s">
        <v>8374</v>
      </c>
      <c r="F4677" t="s">
        <v>8419</v>
      </c>
      <c r="G4677" t="s">
        <v>1</v>
      </c>
      <c r="H4677" t="s">
        <v>0</v>
      </c>
      <c r="I4677" t="s">
        <v>8149</v>
      </c>
      <c r="J4677" t="s">
        <v>8150</v>
      </c>
      <c r="K4677">
        <v>1023</v>
      </c>
      <c r="L4677">
        <v>1023</v>
      </c>
      <c r="M4677" s="1" t="s">
        <v>85</v>
      </c>
      <c r="N4677" s="1" t="s">
        <v>86</v>
      </c>
      <c r="O4677" s="2">
        <v>0</v>
      </c>
      <c r="P4677" s="2">
        <v>0</v>
      </c>
      <c r="Q4677" s="2">
        <v>579.96</v>
      </c>
      <c r="R4677" s="2">
        <v>75.394800000000004</v>
      </c>
      <c r="S4677" s="2">
        <v>0</v>
      </c>
      <c r="T4677" s="2">
        <v>0</v>
      </c>
      <c r="U4677" s="2">
        <v>655.35480000000007</v>
      </c>
      <c r="V4677" s="2" t="s">
        <v>8499</v>
      </c>
      <c r="W4677" s="2" t="s">
        <v>1</v>
      </c>
      <c r="X4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7"/>
      <c r="Z4677"/>
      <c r="AA4677"/>
    </row>
    <row r="4678" spans="5:27" hidden="1">
      <c r="E4678" t="s">
        <v>8374</v>
      </c>
      <c r="F4678" t="s">
        <v>8419</v>
      </c>
      <c r="G4678" t="s">
        <v>1</v>
      </c>
      <c r="H4678" t="s">
        <v>0</v>
      </c>
      <c r="I4678" t="s">
        <v>8149</v>
      </c>
      <c r="J4678" t="s">
        <v>8150</v>
      </c>
      <c r="K4678">
        <v>1024</v>
      </c>
      <c r="L4678">
        <v>1024</v>
      </c>
      <c r="M4678" s="1"/>
      <c r="N4678" s="1" t="s">
        <v>322</v>
      </c>
      <c r="O4678" s="2">
        <v>0</v>
      </c>
      <c r="P4678" s="2">
        <v>0</v>
      </c>
      <c r="Q4678" s="2">
        <v>105.36</v>
      </c>
      <c r="R4678" s="2">
        <v>13.6968</v>
      </c>
      <c r="S4678" s="2">
        <v>0</v>
      </c>
      <c r="T4678" s="2">
        <v>0</v>
      </c>
      <c r="U4678" s="2">
        <v>119.0568</v>
      </c>
      <c r="V4678" s="2" t="s">
        <v>8383</v>
      </c>
      <c r="W4678" s="2" t="s">
        <v>1</v>
      </c>
      <c r="X4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8"/>
      <c r="Z4678"/>
      <c r="AA4678"/>
    </row>
    <row r="4679" spans="5:27" hidden="1">
      <c r="E4679" t="s">
        <v>8374</v>
      </c>
      <c r="F4679" t="s">
        <v>8419</v>
      </c>
      <c r="G4679" t="s">
        <v>1</v>
      </c>
      <c r="H4679" t="s">
        <v>0</v>
      </c>
      <c r="I4679" t="s">
        <v>8149</v>
      </c>
      <c r="J4679" t="s">
        <v>8150</v>
      </c>
      <c r="K4679">
        <v>1025</v>
      </c>
      <c r="L4679">
        <v>1025</v>
      </c>
      <c r="M4679" s="1" t="s">
        <v>85</v>
      </c>
      <c r="N4679" s="1" t="s">
        <v>86</v>
      </c>
      <c r="O4679" s="2">
        <v>0</v>
      </c>
      <c r="P4679" s="2">
        <v>0</v>
      </c>
      <c r="Q4679" s="2">
        <v>4036.2</v>
      </c>
      <c r="R4679" s="2">
        <v>524.70600000000002</v>
      </c>
      <c r="S4679" s="2">
        <v>0</v>
      </c>
      <c r="T4679" s="2">
        <v>0</v>
      </c>
      <c r="U4679" s="2">
        <v>4560.9059999999999</v>
      </c>
      <c r="V4679" s="2" t="s">
        <v>8499</v>
      </c>
      <c r="W4679" s="2" t="s">
        <v>1</v>
      </c>
      <c r="X4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79"/>
      <c r="Z4679"/>
      <c r="AA4679"/>
    </row>
    <row r="4680" spans="5:27" hidden="1">
      <c r="E4680" t="s">
        <v>8374</v>
      </c>
      <c r="F4680" t="s">
        <v>8419</v>
      </c>
      <c r="G4680" t="s">
        <v>1</v>
      </c>
      <c r="H4680" t="s">
        <v>0</v>
      </c>
      <c r="I4680" t="s">
        <v>8149</v>
      </c>
      <c r="J4680" t="s">
        <v>8150</v>
      </c>
      <c r="K4680">
        <v>1026</v>
      </c>
      <c r="L4680">
        <v>1026</v>
      </c>
      <c r="M4680" s="1" t="s">
        <v>487</v>
      </c>
      <c r="N4680" s="1" t="s">
        <v>488</v>
      </c>
      <c r="O4680" s="2">
        <v>0</v>
      </c>
      <c r="P4680" s="2">
        <v>0</v>
      </c>
      <c r="Q4680" s="2">
        <v>83.53</v>
      </c>
      <c r="R4680" s="2">
        <v>10.8589</v>
      </c>
      <c r="S4680" s="2">
        <v>0</v>
      </c>
      <c r="T4680" s="2">
        <v>0</v>
      </c>
      <c r="U4680" s="2">
        <v>94.388900000000007</v>
      </c>
      <c r="V4680" s="2" t="s">
        <v>8499</v>
      </c>
      <c r="W4680" s="2" t="s">
        <v>1</v>
      </c>
      <c r="X4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0"/>
      <c r="Z4680"/>
      <c r="AA4680"/>
    </row>
    <row r="4681" spans="5:27" hidden="1">
      <c r="E4681" t="s">
        <v>8374</v>
      </c>
      <c r="F4681" t="s">
        <v>8419</v>
      </c>
      <c r="G4681" t="s">
        <v>1</v>
      </c>
      <c r="H4681" t="s">
        <v>0</v>
      </c>
      <c r="I4681" t="s">
        <v>8149</v>
      </c>
      <c r="J4681" t="s">
        <v>8150</v>
      </c>
      <c r="K4681">
        <v>1027</v>
      </c>
      <c r="L4681">
        <v>1027</v>
      </c>
      <c r="M4681" s="1" t="s">
        <v>237</v>
      </c>
      <c r="N4681" s="1" t="s">
        <v>238</v>
      </c>
      <c r="O4681" s="2">
        <v>0</v>
      </c>
      <c r="P4681" s="2">
        <v>0</v>
      </c>
      <c r="Q4681" s="2">
        <v>171.37</v>
      </c>
      <c r="R4681" s="2">
        <v>22.278100000000002</v>
      </c>
      <c r="S4681" s="2">
        <v>0</v>
      </c>
      <c r="T4681" s="2">
        <v>0</v>
      </c>
      <c r="U4681" s="2">
        <v>193.6481</v>
      </c>
      <c r="V4681" s="2" t="s">
        <v>8499</v>
      </c>
      <c r="W4681" s="2" t="s">
        <v>1</v>
      </c>
      <c r="X4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1"/>
      <c r="Z4681"/>
      <c r="AA4681"/>
    </row>
    <row r="4682" spans="5:27" hidden="1">
      <c r="E4682" t="s">
        <v>8374</v>
      </c>
      <c r="F4682" t="s">
        <v>8419</v>
      </c>
      <c r="G4682" t="s">
        <v>1</v>
      </c>
      <c r="H4682" t="s">
        <v>0</v>
      </c>
      <c r="I4682" t="s">
        <v>8149</v>
      </c>
      <c r="J4682" t="s">
        <v>8150</v>
      </c>
      <c r="K4682">
        <v>1028</v>
      </c>
      <c r="L4682">
        <v>1028</v>
      </c>
      <c r="M4682" s="1" t="s">
        <v>425</v>
      </c>
      <c r="N4682" s="1" t="s">
        <v>426</v>
      </c>
      <c r="O4682" s="2">
        <v>0</v>
      </c>
      <c r="P4682" s="2">
        <v>0</v>
      </c>
      <c r="Q4682" s="2">
        <v>42.79</v>
      </c>
      <c r="R4682" s="2">
        <v>5.5627000000000004</v>
      </c>
      <c r="S4682" s="2">
        <v>0</v>
      </c>
      <c r="T4682" s="2">
        <v>0</v>
      </c>
      <c r="U4682" s="2">
        <v>48.352699999999999</v>
      </c>
      <c r="V4682" s="2" t="s">
        <v>8499</v>
      </c>
      <c r="W4682" s="2" t="s">
        <v>1</v>
      </c>
      <c r="X4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2"/>
      <c r="Z4682"/>
      <c r="AA4682"/>
    </row>
    <row r="4683" spans="5:27" hidden="1">
      <c r="E4683" t="s">
        <v>8374</v>
      </c>
      <c r="F4683" t="s">
        <v>8419</v>
      </c>
      <c r="G4683" t="s">
        <v>1</v>
      </c>
      <c r="H4683" t="s">
        <v>0</v>
      </c>
      <c r="I4683" t="s">
        <v>8149</v>
      </c>
      <c r="J4683" t="s">
        <v>8150</v>
      </c>
      <c r="K4683">
        <v>1029</v>
      </c>
      <c r="L4683">
        <v>1029</v>
      </c>
      <c r="M4683" s="1" t="s">
        <v>130</v>
      </c>
      <c r="N4683" s="1" t="s">
        <v>131</v>
      </c>
      <c r="O4683" s="2">
        <v>0</v>
      </c>
      <c r="P4683" s="2">
        <v>0</v>
      </c>
      <c r="Q4683" s="2">
        <v>30</v>
      </c>
      <c r="R4683" s="2">
        <v>3.9000000000000004</v>
      </c>
      <c r="S4683" s="2">
        <v>0</v>
      </c>
      <c r="T4683" s="2">
        <v>0</v>
      </c>
      <c r="U4683" s="2">
        <v>33.9</v>
      </c>
      <c r="V4683" s="2" t="s">
        <v>8499</v>
      </c>
      <c r="W4683" s="2" t="s">
        <v>1</v>
      </c>
      <c r="X4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3"/>
      <c r="Z4683"/>
      <c r="AA4683"/>
    </row>
    <row r="4684" spans="5:27" hidden="1">
      <c r="E4684" t="s">
        <v>8374</v>
      </c>
      <c r="F4684" t="s">
        <v>8419</v>
      </c>
      <c r="G4684" t="s">
        <v>1</v>
      </c>
      <c r="H4684" t="s">
        <v>0</v>
      </c>
      <c r="I4684" t="s">
        <v>8149</v>
      </c>
      <c r="J4684" t="s">
        <v>8150</v>
      </c>
      <c r="K4684">
        <v>1030</v>
      </c>
      <c r="L4684">
        <v>1030</v>
      </c>
      <c r="M4684" s="1" t="s">
        <v>7848</v>
      </c>
      <c r="N4684" s="1" t="s">
        <v>7847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 t="s">
        <v>8499</v>
      </c>
      <c r="W4684" s="2" t="s">
        <v>1</v>
      </c>
      <c r="X4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4"/>
      <c r="Z4684"/>
      <c r="AA4684"/>
    </row>
    <row r="4685" spans="5:27" hidden="1">
      <c r="E4685" t="s">
        <v>8374</v>
      </c>
      <c r="F4685" t="s">
        <v>8419</v>
      </c>
      <c r="G4685" t="s">
        <v>1</v>
      </c>
      <c r="H4685" t="s">
        <v>0</v>
      </c>
      <c r="I4685" t="s">
        <v>8149</v>
      </c>
      <c r="J4685" t="s">
        <v>8150</v>
      </c>
      <c r="K4685">
        <v>1031</v>
      </c>
      <c r="L4685">
        <v>1031</v>
      </c>
      <c r="M4685" s="1" t="s">
        <v>8208</v>
      </c>
      <c r="N4685" s="1" t="s">
        <v>8209</v>
      </c>
      <c r="O4685" s="2">
        <v>0</v>
      </c>
      <c r="P4685" s="2">
        <v>0</v>
      </c>
      <c r="Q4685" s="2">
        <v>18.48</v>
      </c>
      <c r="R4685" s="2">
        <v>2.4024000000000001</v>
      </c>
      <c r="S4685" s="2">
        <v>0</v>
      </c>
      <c r="T4685" s="2">
        <v>0</v>
      </c>
      <c r="U4685" s="2">
        <v>20.882400000000001</v>
      </c>
      <c r="V4685" s="2" t="s">
        <v>8499</v>
      </c>
      <c r="W4685" s="2" t="s">
        <v>1</v>
      </c>
      <c r="X4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5"/>
      <c r="Z4685"/>
      <c r="AA4685"/>
    </row>
    <row r="4686" spans="5:27" hidden="1">
      <c r="E4686" t="s">
        <v>8374</v>
      </c>
      <c r="F4686" t="s">
        <v>8419</v>
      </c>
      <c r="G4686" t="s">
        <v>1</v>
      </c>
      <c r="H4686" t="s">
        <v>0</v>
      </c>
      <c r="I4686" t="s">
        <v>8149</v>
      </c>
      <c r="J4686" t="s">
        <v>8150</v>
      </c>
      <c r="K4686">
        <v>1032</v>
      </c>
      <c r="L4686">
        <v>1032</v>
      </c>
      <c r="M4686" s="1" t="s">
        <v>118</v>
      </c>
      <c r="N4686" s="1" t="s">
        <v>119</v>
      </c>
      <c r="O4686" s="2">
        <v>0</v>
      </c>
      <c r="P4686" s="2">
        <v>0</v>
      </c>
      <c r="Q4686" s="2">
        <v>23.89</v>
      </c>
      <c r="R4686" s="2">
        <v>3.1057000000000001</v>
      </c>
      <c r="S4686" s="2">
        <v>0</v>
      </c>
      <c r="T4686" s="2">
        <v>0</v>
      </c>
      <c r="U4686" s="2">
        <v>26.995699999999999</v>
      </c>
      <c r="V4686" s="2" t="s">
        <v>8499</v>
      </c>
      <c r="W4686" s="2" t="s">
        <v>1</v>
      </c>
      <c r="X4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6"/>
      <c r="Z4686"/>
      <c r="AA4686"/>
    </row>
    <row r="4687" spans="5:27" hidden="1">
      <c r="E4687" t="s">
        <v>8374</v>
      </c>
      <c r="F4687" t="s">
        <v>8419</v>
      </c>
      <c r="G4687" t="s">
        <v>1</v>
      </c>
      <c r="H4687" t="s">
        <v>0</v>
      </c>
      <c r="I4687" t="s">
        <v>8149</v>
      </c>
      <c r="J4687" t="s">
        <v>8150</v>
      </c>
      <c r="K4687">
        <v>1033</v>
      </c>
      <c r="L4687">
        <v>1033</v>
      </c>
      <c r="M4687" s="1" t="s">
        <v>185</v>
      </c>
      <c r="N4687" s="1" t="s">
        <v>186</v>
      </c>
      <c r="O4687" s="2">
        <v>0</v>
      </c>
      <c r="P4687" s="2">
        <v>0</v>
      </c>
      <c r="Q4687" s="2">
        <v>122.32</v>
      </c>
      <c r="R4687" s="2">
        <v>15.9016</v>
      </c>
      <c r="S4687" s="2">
        <v>0</v>
      </c>
      <c r="T4687" s="2">
        <v>0</v>
      </c>
      <c r="U4687" s="2">
        <v>138.2216</v>
      </c>
      <c r="V4687" s="2" t="s">
        <v>8499</v>
      </c>
      <c r="W4687" s="2" t="s">
        <v>1</v>
      </c>
      <c r="X4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7"/>
      <c r="Z4687"/>
      <c r="AA4687"/>
    </row>
    <row r="4688" spans="5:27" hidden="1">
      <c r="E4688" t="s">
        <v>8374</v>
      </c>
      <c r="F4688" t="s">
        <v>8419</v>
      </c>
      <c r="G4688" t="s">
        <v>1</v>
      </c>
      <c r="H4688" t="s">
        <v>0</v>
      </c>
      <c r="I4688" t="s">
        <v>8149</v>
      </c>
      <c r="J4688" t="s">
        <v>8150</v>
      </c>
      <c r="K4688">
        <v>1034</v>
      </c>
      <c r="L4688">
        <v>1034</v>
      </c>
      <c r="M4688" s="1" t="s">
        <v>445</v>
      </c>
      <c r="N4688" s="1" t="s">
        <v>446</v>
      </c>
      <c r="O4688" s="2">
        <v>0</v>
      </c>
      <c r="P4688" s="2">
        <v>0</v>
      </c>
      <c r="Q4688" s="2">
        <v>81.540000000000006</v>
      </c>
      <c r="R4688" s="2">
        <v>10.600200000000001</v>
      </c>
      <c r="S4688" s="2">
        <v>0</v>
      </c>
      <c r="T4688" s="2">
        <v>0</v>
      </c>
      <c r="U4688" s="2">
        <v>92.140200000000007</v>
      </c>
      <c r="V4688" s="2" t="s">
        <v>8499</v>
      </c>
      <c r="W4688" s="2" t="s">
        <v>1</v>
      </c>
      <c r="X4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8"/>
      <c r="Z4688"/>
      <c r="AA4688"/>
    </row>
    <row r="4689" spans="5:27" hidden="1">
      <c r="E4689" t="s">
        <v>8374</v>
      </c>
      <c r="F4689" t="s">
        <v>8419</v>
      </c>
      <c r="G4689" t="s">
        <v>1</v>
      </c>
      <c r="H4689" t="s">
        <v>0</v>
      </c>
      <c r="I4689" t="s">
        <v>8149</v>
      </c>
      <c r="J4689" t="s">
        <v>8150</v>
      </c>
      <c r="K4689">
        <v>1035</v>
      </c>
      <c r="L4689">
        <v>1035</v>
      </c>
      <c r="M4689" s="1" t="s">
        <v>675</v>
      </c>
      <c r="N4689" s="1" t="s">
        <v>676</v>
      </c>
      <c r="O4689" s="2">
        <v>0</v>
      </c>
      <c r="P4689" s="2">
        <v>0</v>
      </c>
      <c r="Q4689" s="2">
        <v>307.85000000000002</v>
      </c>
      <c r="R4689" s="2">
        <v>40.020500000000006</v>
      </c>
      <c r="S4689" s="2">
        <v>0</v>
      </c>
      <c r="T4689" s="2">
        <v>0</v>
      </c>
      <c r="U4689" s="2">
        <v>347.87050000000005</v>
      </c>
      <c r="V4689" s="2" t="s">
        <v>8499</v>
      </c>
      <c r="W4689" s="2" t="s">
        <v>1</v>
      </c>
      <c r="X4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89"/>
      <c r="Z4689"/>
      <c r="AA4689"/>
    </row>
    <row r="4690" spans="5:27" hidden="1">
      <c r="E4690" t="s">
        <v>8374</v>
      </c>
      <c r="F4690" t="s">
        <v>8419</v>
      </c>
      <c r="G4690" t="s">
        <v>1</v>
      </c>
      <c r="H4690" t="s">
        <v>0</v>
      </c>
      <c r="I4690" t="s">
        <v>8149</v>
      </c>
      <c r="J4690" t="s">
        <v>8150</v>
      </c>
      <c r="K4690">
        <v>1036</v>
      </c>
      <c r="L4690">
        <v>1036</v>
      </c>
      <c r="M4690" s="1" t="s">
        <v>679</v>
      </c>
      <c r="N4690" s="1" t="s">
        <v>680</v>
      </c>
      <c r="O4690" s="2">
        <v>0</v>
      </c>
      <c r="P4690" s="2">
        <v>0</v>
      </c>
      <c r="Q4690" s="2">
        <v>81.52</v>
      </c>
      <c r="R4690" s="2">
        <v>10.5976</v>
      </c>
      <c r="S4690" s="2">
        <v>0</v>
      </c>
      <c r="T4690" s="2">
        <v>0</v>
      </c>
      <c r="U4690" s="2">
        <v>92.117599999999996</v>
      </c>
      <c r="V4690" s="2" t="s">
        <v>8499</v>
      </c>
      <c r="W4690" s="2" t="s">
        <v>1</v>
      </c>
      <c r="X4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0"/>
      <c r="Z4690"/>
      <c r="AA4690"/>
    </row>
    <row r="4691" spans="5:27" hidden="1">
      <c r="E4691" t="s">
        <v>8374</v>
      </c>
      <c r="F4691" t="s">
        <v>8419</v>
      </c>
      <c r="G4691" t="s">
        <v>1</v>
      </c>
      <c r="H4691" t="s">
        <v>0</v>
      </c>
      <c r="I4691" t="s">
        <v>8149</v>
      </c>
      <c r="J4691" t="s">
        <v>8150</v>
      </c>
      <c r="K4691">
        <v>1037</v>
      </c>
      <c r="L4691">
        <v>1037</v>
      </c>
      <c r="M4691" s="1"/>
      <c r="N4691" s="1" t="s">
        <v>492</v>
      </c>
      <c r="O4691" s="2">
        <v>0</v>
      </c>
      <c r="P4691" s="2">
        <v>0</v>
      </c>
      <c r="Q4691" s="2">
        <v>178.87</v>
      </c>
      <c r="R4691" s="2">
        <v>23.2531</v>
      </c>
      <c r="S4691" s="2">
        <v>0</v>
      </c>
      <c r="T4691" s="2">
        <v>0</v>
      </c>
      <c r="U4691" s="2">
        <v>202.12309999999999</v>
      </c>
      <c r="V4691" s="2" t="s">
        <v>8420</v>
      </c>
      <c r="W4691" s="2" t="s">
        <v>1</v>
      </c>
      <c r="X4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1"/>
      <c r="Z4691"/>
      <c r="AA4691"/>
    </row>
    <row r="4692" spans="5:27" hidden="1">
      <c r="E4692" t="s">
        <v>8374</v>
      </c>
      <c r="F4692" t="s">
        <v>8419</v>
      </c>
      <c r="G4692" t="s">
        <v>1</v>
      </c>
      <c r="H4692" t="s">
        <v>0</v>
      </c>
      <c r="I4692" t="s">
        <v>8149</v>
      </c>
      <c r="J4692" t="s">
        <v>8150</v>
      </c>
      <c r="K4692">
        <v>1038</v>
      </c>
      <c r="L4692">
        <v>1038</v>
      </c>
      <c r="M4692" s="1" t="s">
        <v>1434</v>
      </c>
      <c r="N4692" s="1" t="s">
        <v>1435</v>
      </c>
      <c r="O4692" s="2">
        <v>0</v>
      </c>
      <c r="P4692" s="2">
        <v>0</v>
      </c>
      <c r="Q4692" s="2">
        <v>103.94</v>
      </c>
      <c r="R4692" s="2">
        <v>13.5122</v>
      </c>
      <c r="S4692" s="2">
        <v>0</v>
      </c>
      <c r="T4692" s="2">
        <v>0</v>
      </c>
      <c r="U4692" s="2">
        <v>117.4522</v>
      </c>
      <c r="V4692" s="2" t="s">
        <v>8499</v>
      </c>
      <c r="W4692" s="2" t="s">
        <v>1</v>
      </c>
      <c r="X4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2"/>
      <c r="Z4692"/>
      <c r="AA4692"/>
    </row>
    <row r="4693" spans="5:27" hidden="1">
      <c r="E4693" t="s">
        <v>8374</v>
      </c>
      <c r="F4693" t="s">
        <v>8419</v>
      </c>
      <c r="G4693" t="s">
        <v>1</v>
      </c>
      <c r="H4693" t="s">
        <v>0</v>
      </c>
      <c r="I4693" t="s">
        <v>8149</v>
      </c>
      <c r="J4693" t="s">
        <v>8150</v>
      </c>
      <c r="K4693">
        <v>1039</v>
      </c>
      <c r="L4693">
        <v>1039</v>
      </c>
      <c r="M4693" s="1" t="s">
        <v>520</v>
      </c>
      <c r="N4693" s="1" t="s">
        <v>521</v>
      </c>
      <c r="O4693" s="2">
        <v>0</v>
      </c>
      <c r="P4693" s="2">
        <v>0</v>
      </c>
      <c r="Q4693" s="2">
        <v>389.17</v>
      </c>
      <c r="R4693" s="2">
        <v>50.592100000000002</v>
      </c>
      <c r="S4693" s="2">
        <v>0</v>
      </c>
      <c r="T4693" s="2">
        <v>0</v>
      </c>
      <c r="U4693" s="2">
        <v>439.76210000000003</v>
      </c>
      <c r="V4693" s="2" t="s">
        <v>8499</v>
      </c>
      <c r="W4693" s="2" t="s">
        <v>1</v>
      </c>
      <c r="X4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3"/>
      <c r="Z4693"/>
      <c r="AA4693"/>
    </row>
    <row r="4694" spans="5:27" hidden="1">
      <c r="E4694" t="s">
        <v>8374</v>
      </c>
      <c r="F4694" t="s">
        <v>8419</v>
      </c>
      <c r="G4694" t="s">
        <v>1</v>
      </c>
      <c r="H4694" t="s">
        <v>0</v>
      </c>
      <c r="I4694" t="s">
        <v>8149</v>
      </c>
      <c r="J4694" t="s">
        <v>8150</v>
      </c>
      <c r="K4694">
        <v>1040</v>
      </c>
      <c r="L4694">
        <v>1040</v>
      </c>
      <c r="M4694" s="1" t="s">
        <v>1340</v>
      </c>
      <c r="N4694" s="1" t="s">
        <v>1341</v>
      </c>
      <c r="O4694" s="2">
        <v>0</v>
      </c>
      <c r="P4694" s="2">
        <v>0</v>
      </c>
      <c r="Q4694" s="2">
        <v>103.95</v>
      </c>
      <c r="R4694" s="2">
        <v>13.513500000000001</v>
      </c>
      <c r="S4694" s="2">
        <v>0</v>
      </c>
      <c r="T4694" s="2">
        <v>0</v>
      </c>
      <c r="U4694" s="2">
        <v>117.46350000000001</v>
      </c>
      <c r="V4694" s="2" t="s">
        <v>8499</v>
      </c>
      <c r="W4694" s="2" t="s">
        <v>1</v>
      </c>
      <c r="X4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4"/>
      <c r="Z4694"/>
      <c r="AA4694"/>
    </row>
    <row r="4695" spans="5:27" hidden="1">
      <c r="E4695" t="s">
        <v>8374</v>
      </c>
      <c r="F4695" t="s">
        <v>8419</v>
      </c>
      <c r="G4695" t="s">
        <v>1</v>
      </c>
      <c r="H4695" t="s">
        <v>0</v>
      </c>
      <c r="I4695" t="s">
        <v>8149</v>
      </c>
      <c r="J4695" t="s">
        <v>8150</v>
      </c>
      <c r="K4695">
        <v>1041</v>
      </c>
      <c r="L4695">
        <v>1041</v>
      </c>
      <c r="M4695" s="1" t="s">
        <v>110</v>
      </c>
      <c r="N4695" s="1" t="s">
        <v>111</v>
      </c>
      <c r="O4695" s="2">
        <v>0</v>
      </c>
      <c r="P4695" s="2">
        <v>0</v>
      </c>
      <c r="Q4695" s="2">
        <v>307.83999999999997</v>
      </c>
      <c r="R4695" s="2">
        <v>40.019199999999998</v>
      </c>
      <c r="S4695" s="2">
        <v>0</v>
      </c>
      <c r="T4695" s="2">
        <v>0</v>
      </c>
      <c r="U4695" s="2">
        <v>347.85919999999999</v>
      </c>
      <c r="V4695" s="2" t="s">
        <v>8499</v>
      </c>
      <c r="W4695" s="2" t="s">
        <v>1</v>
      </c>
      <c r="X4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5"/>
      <c r="Z4695"/>
      <c r="AA4695"/>
    </row>
    <row r="4696" spans="5:27" hidden="1">
      <c r="E4696" t="s">
        <v>8374</v>
      </c>
      <c r="F4696" t="s">
        <v>8419</v>
      </c>
      <c r="G4696" t="s">
        <v>1</v>
      </c>
      <c r="H4696" t="s">
        <v>0</v>
      </c>
      <c r="I4696" t="s">
        <v>8149</v>
      </c>
      <c r="J4696" t="s">
        <v>8150</v>
      </c>
      <c r="K4696">
        <v>1042</v>
      </c>
      <c r="L4696">
        <v>1042</v>
      </c>
      <c r="M4696" s="1" t="s">
        <v>433</v>
      </c>
      <c r="N4696" s="1" t="s">
        <v>434</v>
      </c>
      <c r="O4696" s="2">
        <v>0</v>
      </c>
      <c r="P4696" s="2">
        <v>0</v>
      </c>
      <c r="Q4696" s="2">
        <v>567.39</v>
      </c>
      <c r="R4696" s="2">
        <v>73.7607</v>
      </c>
      <c r="S4696" s="2">
        <v>0</v>
      </c>
      <c r="T4696" s="2">
        <v>0</v>
      </c>
      <c r="U4696" s="2">
        <v>641.15070000000003</v>
      </c>
      <c r="V4696" s="2" t="s">
        <v>8499</v>
      </c>
      <c r="W4696" s="2" t="s">
        <v>1</v>
      </c>
      <c r="X4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6"/>
      <c r="Z4696"/>
      <c r="AA4696"/>
    </row>
    <row r="4697" spans="5:27" hidden="1">
      <c r="E4697" t="s">
        <v>8374</v>
      </c>
      <c r="F4697" t="s">
        <v>8419</v>
      </c>
      <c r="G4697" t="s">
        <v>1</v>
      </c>
      <c r="H4697" t="s">
        <v>0</v>
      </c>
      <c r="I4697" t="s">
        <v>8149</v>
      </c>
      <c r="J4697" t="s">
        <v>8150</v>
      </c>
      <c r="K4697">
        <v>1043</v>
      </c>
      <c r="L4697">
        <v>1043</v>
      </c>
      <c r="M4697" s="1" t="s">
        <v>503</v>
      </c>
      <c r="N4697" s="1" t="s">
        <v>504</v>
      </c>
      <c r="O4697" s="2">
        <v>0</v>
      </c>
      <c r="P4697" s="2">
        <v>0</v>
      </c>
      <c r="Q4697" s="2">
        <v>26.99</v>
      </c>
      <c r="R4697" s="2">
        <v>3.5086999999999997</v>
      </c>
      <c r="S4697" s="2">
        <v>0</v>
      </c>
      <c r="T4697" s="2">
        <v>0</v>
      </c>
      <c r="U4697" s="2">
        <v>30.498699999999999</v>
      </c>
      <c r="V4697" s="2" t="s">
        <v>8499</v>
      </c>
      <c r="W4697" s="2" t="s">
        <v>1</v>
      </c>
      <c r="X4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7"/>
      <c r="Z4697"/>
      <c r="AA4697"/>
    </row>
    <row r="4698" spans="5:27" hidden="1">
      <c r="E4698" t="s">
        <v>8374</v>
      </c>
      <c r="F4698" t="s">
        <v>8415</v>
      </c>
      <c r="G4698" t="s">
        <v>1</v>
      </c>
      <c r="H4698" t="s">
        <v>0</v>
      </c>
      <c r="I4698" t="s">
        <v>8149</v>
      </c>
      <c r="J4698" t="s">
        <v>8150</v>
      </c>
      <c r="K4698">
        <v>1044</v>
      </c>
      <c r="L4698">
        <v>1044</v>
      </c>
      <c r="M4698" s="1" t="s">
        <v>7848</v>
      </c>
      <c r="N4698" s="1" t="s">
        <v>7847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 t="s">
        <v>8499</v>
      </c>
      <c r="W4698" s="2" t="s">
        <v>1</v>
      </c>
      <c r="X4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8"/>
      <c r="Z4698"/>
      <c r="AA4698"/>
    </row>
    <row r="4699" spans="5:27" hidden="1">
      <c r="E4699" t="s">
        <v>8374</v>
      </c>
      <c r="F4699" t="s">
        <v>8415</v>
      </c>
      <c r="G4699" t="s">
        <v>1</v>
      </c>
      <c r="H4699" t="s">
        <v>0</v>
      </c>
      <c r="I4699" t="s">
        <v>8149</v>
      </c>
      <c r="J4699" t="s">
        <v>8150</v>
      </c>
      <c r="K4699">
        <v>1045</v>
      </c>
      <c r="L4699">
        <v>1045</v>
      </c>
      <c r="M4699" s="1" t="s">
        <v>118</v>
      </c>
      <c r="N4699" s="1" t="s">
        <v>119</v>
      </c>
      <c r="O4699" s="2">
        <v>0</v>
      </c>
      <c r="P4699" s="2">
        <v>0</v>
      </c>
      <c r="Q4699" s="2">
        <v>14.76</v>
      </c>
      <c r="R4699" s="2">
        <v>1.9188000000000001</v>
      </c>
      <c r="S4699" s="2">
        <v>0</v>
      </c>
      <c r="T4699" s="2">
        <v>0</v>
      </c>
      <c r="U4699" s="2">
        <v>16.678799999999999</v>
      </c>
      <c r="V4699" s="2" t="s">
        <v>8499</v>
      </c>
      <c r="W4699" s="2" t="s">
        <v>1</v>
      </c>
      <c r="X4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699"/>
      <c r="Z4699"/>
      <c r="AA4699"/>
    </row>
    <row r="4700" spans="5:27" hidden="1">
      <c r="E4700" t="s">
        <v>8374</v>
      </c>
      <c r="F4700" t="s">
        <v>8415</v>
      </c>
      <c r="G4700" t="s">
        <v>1</v>
      </c>
      <c r="H4700" t="s">
        <v>0</v>
      </c>
      <c r="I4700" t="s">
        <v>8149</v>
      </c>
      <c r="J4700" t="s">
        <v>8150</v>
      </c>
      <c r="K4700">
        <v>1046</v>
      </c>
      <c r="L4700">
        <v>1046</v>
      </c>
      <c r="M4700" s="1" t="s">
        <v>118</v>
      </c>
      <c r="N4700" s="1" t="s">
        <v>119</v>
      </c>
      <c r="O4700" s="2">
        <v>0</v>
      </c>
      <c r="P4700" s="2">
        <v>0</v>
      </c>
      <c r="Q4700" s="2">
        <v>53.87</v>
      </c>
      <c r="R4700" s="2">
        <v>7.0030999999999999</v>
      </c>
      <c r="S4700" s="2">
        <v>0</v>
      </c>
      <c r="T4700" s="2">
        <v>0</v>
      </c>
      <c r="U4700" s="2">
        <v>60.873099999999994</v>
      </c>
      <c r="V4700" s="2" t="s">
        <v>8499</v>
      </c>
      <c r="W4700" s="2" t="s">
        <v>1</v>
      </c>
      <c r="X4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0"/>
      <c r="Z4700"/>
      <c r="AA4700"/>
    </row>
    <row r="4701" spans="5:27" hidden="1">
      <c r="E4701" t="s">
        <v>8374</v>
      </c>
      <c r="F4701" t="s">
        <v>8415</v>
      </c>
      <c r="G4701" t="s">
        <v>1</v>
      </c>
      <c r="H4701" t="s">
        <v>0</v>
      </c>
      <c r="I4701" t="s">
        <v>8149</v>
      </c>
      <c r="J4701" t="s">
        <v>8150</v>
      </c>
      <c r="K4701">
        <v>1047</v>
      </c>
      <c r="L4701">
        <v>1047</v>
      </c>
      <c r="M4701" s="1" t="s">
        <v>339</v>
      </c>
      <c r="N4701" s="1" t="s">
        <v>340</v>
      </c>
      <c r="O4701" s="2">
        <v>0</v>
      </c>
      <c r="P4701" s="2">
        <v>0</v>
      </c>
      <c r="Q4701" s="2">
        <v>375.51</v>
      </c>
      <c r="R4701" s="2">
        <v>48.816299999999998</v>
      </c>
      <c r="S4701" s="2">
        <v>0</v>
      </c>
      <c r="T4701" s="2">
        <v>0</v>
      </c>
      <c r="U4701" s="2">
        <v>424.3263</v>
      </c>
      <c r="V4701" s="2" t="s">
        <v>8499</v>
      </c>
      <c r="W4701" s="2" t="s">
        <v>1</v>
      </c>
      <c r="X4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1"/>
      <c r="Z4701"/>
      <c r="AA4701"/>
    </row>
    <row r="4702" spans="5:27" hidden="1">
      <c r="E4702" t="s">
        <v>8374</v>
      </c>
      <c r="F4702" t="s">
        <v>8415</v>
      </c>
      <c r="G4702" t="s">
        <v>1</v>
      </c>
      <c r="H4702" t="s">
        <v>0</v>
      </c>
      <c r="I4702" t="s">
        <v>8149</v>
      </c>
      <c r="J4702" t="s">
        <v>8150</v>
      </c>
      <c r="K4702">
        <v>1048</v>
      </c>
      <c r="L4702">
        <v>1048</v>
      </c>
      <c r="M4702" s="1"/>
      <c r="N4702" s="1" t="s">
        <v>593</v>
      </c>
      <c r="O4702" s="2">
        <v>0</v>
      </c>
      <c r="P4702" s="2">
        <v>0</v>
      </c>
      <c r="Q4702" s="2">
        <v>79.150000000000006</v>
      </c>
      <c r="R4702" s="2">
        <v>10.2895</v>
      </c>
      <c r="S4702" s="2">
        <v>0</v>
      </c>
      <c r="T4702" s="2">
        <v>0</v>
      </c>
      <c r="U4702" s="2">
        <v>89.43950000000001</v>
      </c>
      <c r="V4702" s="2" t="s">
        <v>8386</v>
      </c>
      <c r="W4702" s="2" t="s">
        <v>1</v>
      </c>
      <c r="X4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2"/>
      <c r="Z4702"/>
      <c r="AA4702"/>
    </row>
    <row r="4703" spans="5:27" hidden="1">
      <c r="E4703" t="s">
        <v>8374</v>
      </c>
      <c r="F4703" t="s">
        <v>8415</v>
      </c>
      <c r="G4703" t="s">
        <v>1</v>
      </c>
      <c r="H4703" t="s">
        <v>0</v>
      </c>
      <c r="I4703" t="s">
        <v>8149</v>
      </c>
      <c r="J4703" t="s">
        <v>8150</v>
      </c>
      <c r="K4703">
        <v>1049</v>
      </c>
      <c r="L4703">
        <v>1049</v>
      </c>
      <c r="M4703" s="1"/>
      <c r="N4703" s="1" t="s">
        <v>8418</v>
      </c>
      <c r="O4703" s="2">
        <v>0</v>
      </c>
      <c r="P4703" s="2">
        <v>0</v>
      </c>
      <c r="Q4703" s="2">
        <v>44.81</v>
      </c>
      <c r="R4703" s="2">
        <v>5.8253000000000004</v>
      </c>
      <c r="S4703" s="2">
        <v>0</v>
      </c>
      <c r="T4703" s="2">
        <v>0</v>
      </c>
      <c r="U4703" s="2">
        <v>50.635300000000001</v>
      </c>
      <c r="V4703" s="2" t="s">
        <v>8417</v>
      </c>
      <c r="W4703" s="2" t="s">
        <v>1</v>
      </c>
      <c r="X4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3"/>
      <c r="Z4703"/>
      <c r="AA4703"/>
    </row>
    <row r="4704" spans="5:27" hidden="1">
      <c r="E4704" t="s">
        <v>8374</v>
      </c>
      <c r="F4704" t="s">
        <v>8415</v>
      </c>
      <c r="G4704" t="s">
        <v>1</v>
      </c>
      <c r="H4704" t="s">
        <v>0</v>
      </c>
      <c r="I4704" t="s">
        <v>8149</v>
      </c>
      <c r="J4704" t="s">
        <v>8150</v>
      </c>
      <c r="K4704">
        <v>1050</v>
      </c>
      <c r="L4704">
        <v>1050</v>
      </c>
      <c r="M4704" s="1" t="s">
        <v>8208</v>
      </c>
      <c r="N4704" s="1" t="s">
        <v>8209</v>
      </c>
      <c r="O4704" s="2">
        <v>0</v>
      </c>
      <c r="P4704" s="2">
        <v>0</v>
      </c>
      <c r="Q4704" s="2">
        <v>358.85</v>
      </c>
      <c r="R4704" s="2">
        <v>46.650500000000008</v>
      </c>
      <c r="S4704" s="2">
        <v>0</v>
      </c>
      <c r="T4704" s="2">
        <v>0</v>
      </c>
      <c r="U4704" s="2">
        <v>405.50050000000005</v>
      </c>
      <c r="V4704" s="2" t="s">
        <v>8499</v>
      </c>
      <c r="W4704" s="2" t="s">
        <v>1</v>
      </c>
      <c r="X4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4"/>
      <c r="Z4704"/>
      <c r="AA4704"/>
    </row>
    <row r="4705" spans="5:27" hidden="1">
      <c r="E4705" t="s">
        <v>8374</v>
      </c>
      <c r="F4705" t="s">
        <v>8415</v>
      </c>
      <c r="G4705" t="s">
        <v>1</v>
      </c>
      <c r="H4705" t="s">
        <v>0</v>
      </c>
      <c r="I4705" t="s">
        <v>8149</v>
      </c>
      <c r="J4705" t="s">
        <v>8150</v>
      </c>
      <c r="K4705">
        <v>1051</v>
      </c>
      <c r="L4705">
        <v>1051</v>
      </c>
      <c r="M4705" s="1" t="s">
        <v>514</v>
      </c>
      <c r="N4705" s="1" t="s">
        <v>515</v>
      </c>
      <c r="O4705" s="2">
        <v>0</v>
      </c>
      <c r="P4705" s="2">
        <v>0</v>
      </c>
      <c r="Q4705" s="2">
        <v>1631.15</v>
      </c>
      <c r="R4705" s="2">
        <v>212.04950000000002</v>
      </c>
      <c r="S4705" s="2">
        <v>0</v>
      </c>
      <c r="T4705" s="2">
        <v>0</v>
      </c>
      <c r="U4705" s="2">
        <v>1843.1995000000002</v>
      </c>
      <c r="V4705" s="2" t="s">
        <v>8499</v>
      </c>
      <c r="W4705" s="2" t="s">
        <v>1</v>
      </c>
      <c r="X4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5"/>
      <c r="Z4705"/>
      <c r="AA4705"/>
    </row>
    <row r="4706" spans="5:27" hidden="1">
      <c r="E4706" t="s">
        <v>8374</v>
      </c>
      <c r="F4706" t="s">
        <v>8415</v>
      </c>
      <c r="G4706" t="s">
        <v>1</v>
      </c>
      <c r="H4706" t="s">
        <v>0</v>
      </c>
      <c r="I4706" t="s">
        <v>8149</v>
      </c>
      <c r="J4706" t="s">
        <v>8150</v>
      </c>
      <c r="K4706">
        <v>1052</v>
      </c>
      <c r="L4706">
        <v>1052</v>
      </c>
      <c r="M4706" s="1" t="s">
        <v>741</v>
      </c>
      <c r="N4706" s="1" t="s">
        <v>742</v>
      </c>
      <c r="O4706" s="2">
        <v>0</v>
      </c>
      <c r="P4706" s="2">
        <v>0</v>
      </c>
      <c r="Q4706" s="2">
        <v>262.87</v>
      </c>
      <c r="R4706" s="2">
        <v>34.173100000000005</v>
      </c>
      <c r="S4706" s="2">
        <v>0</v>
      </c>
      <c r="T4706" s="2">
        <v>0</v>
      </c>
      <c r="U4706" s="2">
        <v>297.04309999999998</v>
      </c>
      <c r="V4706" s="2" t="s">
        <v>8499</v>
      </c>
      <c r="W4706" s="2" t="s">
        <v>1</v>
      </c>
      <c r="X4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6"/>
      <c r="Z4706"/>
      <c r="AA4706"/>
    </row>
    <row r="4707" spans="5:27" hidden="1">
      <c r="E4707" t="s">
        <v>8374</v>
      </c>
      <c r="F4707" t="s">
        <v>8415</v>
      </c>
      <c r="G4707" t="s">
        <v>1</v>
      </c>
      <c r="H4707" t="s">
        <v>0</v>
      </c>
      <c r="I4707" t="s">
        <v>8149</v>
      </c>
      <c r="J4707" t="s">
        <v>8150</v>
      </c>
      <c r="K4707">
        <v>1053</v>
      </c>
      <c r="L4707">
        <v>1053</v>
      </c>
      <c r="M4707" s="1" t="s">
        <v>118</v>
      </c>
      <c r="N4707" s="1" t="s">
        <v>119</v>
      </c>
      <c r="O4707" s="2">
        <v>0</v>
      </c>
      <c r="P4707" s="2">
        <v>0</v>
      </c>
      <c r="Q4707" s="2">
        <v>4473.45</v>
      </c>
      <c r="R4707" s="2">
        <v>581.54849999999999</v>
      </c>
      <c r="S4707" s="2">
        <v>0</v>
      </c>
      <c r="T4707" s="2">
        <v>0</v>
      </c>
      <c r="U4707" s="2">
        <v>5054.9984999999997</v>
      </c>
      <c r="V4707" s="2" t="s">
        <v>8499</v>
      </c>
      <c r="W4707" s="2" t="s">
        <v>1</v>
      </c>
      <c r="X4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7"/>
      <c r="Z4707"/>
      <c r="AA4707"/>
    </row>
    <row r="4708" spans="5:27" hidden="1">
      <c r="E4708" t="s">
        <v>8374</v>
      </c>
      <c r="F4708" t="s">
        <v>8415</v>
      </c>
      <c r="G4708" t="s">
        <v>1</v>
      </c>
      <c r="H4708" t="s">
        <v>0</v>
      </c>
      <c r="I4708" t="s">
        <v>8149</v>
      </c>
      <c r="J4708" t="s">
        <v>8150</v>
      </c>
      <c r="K4708">
        <v>1054</v>
      </c>
      <c r="L4708">
        <v>1054</v>
      </c>
      <c r="M4708" s="1" t="s">
        <v>803</v>
      </c>
      <c r="N4708" s="1" t="s">
        <v>804</v>
      </c>
      <c r="O4708" s="2">
        <v>0</v>
      </c>
      <c r="P4708" s="2">
        <v>0</v>
      </c>
      <c r="Q4708" s="2">
        <v>464.61</v>
      </c>
      <c r="R4708" s="2">
        <v>60.399300000000004</v>
      </c>
      <c r="S4708" s="2">
        <v>0</v>
      </c>
      <c r="T4708" s="2">
        <v>0</v>
      </c>
      <c r="U4708" s="2">
        <v>525.00930000000005</v>
      </c>
      <c r="V4708" s="2" t="s">
        <v>8499</v>
      </c>
      <c r="W4708" s="2" t="s">
        <v>1</v>
      </c>
      <c r="X4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8"/>
      <c r="Z4708"/>
      <c r="AA4708"/>
    </row>
    <row r="4709" spans="5:27" hidden="1">
      <c r="E4709" t="s">
        <v>8374</v>
      </c>
      <c r="F4709" t="s">
        <v>8415</v>
      </c>
      <c r="G4709" t="s">
        <v>1</v>
      </c>
      <c r="H4709" t="s">
        <v>0</v>
      </c>
      <c r="I4709" t="s">
        <v>8149</v>
      </c>
      <c r="J4709" t="s">
        <v>8150</v>
      </c>
      <c r="K4709">
        <v>1055</v>
      </c>
      <c r="L4709">
        <v>1055</v>
      </c>
      <c r="M4709" s="1" t="s">
        <v>590</v>
      </c>
      <c r="N4709" s="1" t="s">
        <v>591</v>
      </c>
      <c r="O4709" s="2">
        <v>0</v>
      </c>
      <c r="P4709" s="2">
        <v>0</v>
      </c>
      <c r="Q4709" s="2">
        <v>398.25</v>
      </c>
      <c r="R4709" s="2">
        <v>51.772500000000001</v>
      </c>
      <c r="S4709" s="2">
        <v>0</v>
      </c>
      <c r="T4709" s="2">
        <v>0</v>
      </c>
      <c r="U4709" s="2">
        <v>450.02249999999998</v>
      </c>
      <c r="V4709" s="2" t="s">
        <v>8499</v>
      </c>
      <c r="W4709" s="2" t="s">
        <v>1</v>
      </c>
      <c r="X4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09"/>
      <c r="Z4709"/>
      <c r="AA4709"/>
    </row>
    <row r="4710" spans="5:27" hidden="1">
      <c r="E4710" t="s">
        <v>8374</v>
      </c>
      <c r="F4710" t="s">
        <v>8415</v>
      </c>
      <c r="G4710" t="s">
        <v>1</v>
      </c>
      <c r="H4710" t="s">
        <v>0</v>
      </c>
      <c r="I4710" t="s">
        <v>8149</v>
      </c>
      <c r="J4710" t="s">
        <v>8150</v>
      </c>
      <c r="K4710">
        <v>1056</v>
      </c>
      <c r="L4710">
        <v>1056</v>
      </c>
      <c r="M4710" s="1" t="s">
        <v>1406</v>
      </c>
      <c r="N4710" s="1" t="s">
        <v>1407</v>
      </c>
      <c r="O4710" s="2">
        <v>0</v>
      </c>
      <c r="P4710" s="2">
        <v>0</v>
      </c>
      <c r="Q4710" s="2">
        <v>124.32</v>
      </c>
      <c r="R4710" s="2">
        <v>16.1616</v>
      </c>
      <c r="S4710" s="2">
        <v>0</v>
      </c>
      <c r="T4710" s="2">
        <v>0</v>
      </c>
      <c r="U4710" s="2">
        <v>140.48159999999999</v>
      </c>
      <c r="V4710" s="2" t="s">
        <v>8499</v>
      </c>
      <c r="W4710" s="2" t="s">
        <v>1</v>
      </c>
      <c r="X4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0"/>
      <c r="Z4710"/>
      <c r="AA4710"/>
    </row>
    <row r="4711" spans="5:27" hidden="1">
      <c r="E4711" t="s">
        <v>8374</v>
      </c>
      <c r="F4711" t="s">
        <v>8415</v>
      </c>
      <c r="G4711" t="s">
        <v>1</v>
      </c>
      <c r="H4711" t="s">
        <v>0</v>
      </c>
      <c r="I4711" t="s">
        <v>8149</v>
      </c>
      <c r="J4711" t="s">
        <v>8150</v>
      </c>
      <c r="K4711">
        <v>1057</v>
      </c>
      <c r="L4711">
        <v>1057</v>
      </c>
      <c r="M4711" s="1" t="s">
        <v>924</v>
      </c>
      <c r="N4711" s="1" t="s">
        <v>925</v>
      </c>
      <c r="O4711" s="2">
        <v>0</v>
      </c>
      <c r="P4711" s="2">
        <v>0</v>
      </c>
      <c r="Q4711" s="2">
        <v>978.71</v>
      </c>
      <c r="R4711" s="2">
        <v>127.23230000000001</v>
      </c>
      <c r="S4711" s="2">
        <v>0</v>
      </c>
      <c r="T4711" s="2">
        <v>0</v>
      </c>
      <c r="U4711" s="2">
        <v>1105.9423000000002</v>
      </c>
      <c r="V4711" s="2" t="s">
        <v>8499</v>
      </c>
      <c r="W4711" s="2" t="s">
        <v>1</v>
      </c>
      <c r="X4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1"/>
      <c r="Z4711"/>
      <c r="AA4711"/>
    </row>
    <row r="4712" spans="5:27" hidden="1">
      <c r="E4712" t="s">
        <v>8374</v>
      </c>
      <c r="F4712" t="s">
        <v>8415</v>
      </c>
      <c r="G4712" t="s">
        <v>1</v>
      </c>
      <c r="H4712" t="s">
        <v>0</v>
      </c>
      <c r="I4712" t="s">
        <v>8149</v>
      </c>
      <c r="J4712" t="s">
        <v>8150</v>
      </c>
      <c r="K4712">
        <v>1058</v>
      </c>
      <c r="L4712">
        <v>1058</v>
      </c>
      <c r="M4712" s="1" t="s">
        <v>118</v>
      </c>
      <c r="N4712" s="1" t="s">
        <v>119</v>
      </c>
      <c r="O4712" s="2">
        <v>0</v>
      </c>
      <c r="P4712" s="2">
        <v>0</v>
      </c>
      <c r="Q4712" s="2">
        <v>24.34</v>
      </c>
      <c r="R4712" s="2">
        <v>3.1642000000000001</v>
      </c>
      <c r="S4712" s="2">
        <v>0</v>
      </c>
      <c r="T4712" s="2">
        <v>0</v>
      </c>
      <c r="U4712" s="2">
        <v>27.504200000000001</v>
      </c>
      <c r="V4712" s="2" t="s">
        <v>8499</v>
      </c>
      <c r="W4712" s="2" t="s">
        <v>1</v>
      </c>
      <c r="X4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2"/>
      <c r="Z4712"/>
      <c r="AA4712"/>
    </row>
    <row r="4713" spans="5:27" hidden="1">
      <c r="E4713" t="s">
        <v>8374</v>
      </c>
      <c r="F4713" t="s">
        <v>8415</v>
      </c>
      <c r="G4713" t="s">
        <v>1</v>
      </c>
      <c r="H4713" t="s">
        <v>0</v>
      </c>
      <c r="I4713" t="s">
        <v>8149</v>
      </c>
      <c r="J4713" t="s">
        <v>8150</v>
      </c>
      <c r="K4713">
        <v>1059</v>
      </c>
      <c r="L4713">
        <v>1059</v>
      </c>
      <c r="M4713" s="1"/>
      <c r="N4713" s="1" t="s">
        <v>714</v>
      </c>
      <c r="O4713" s="2">
        <v>0</v>
      </c>
      <c r="P4713" s="2">
        <v>0</v>
      </c>
      <c r="Q4713" s="2">
        <v>572.91999999999996</v>
      </c>
      <c r="R4713" s="2">
        <v>74.479599999999991</v>
      </c>
      <c r="S4713" s="2">
        <v>0</v>
      </c>
      <c r="T4713" s="2">
        <v>0</v>
      </c>
      <c r="U4713" s="2">
        <v>647.39959999999996</v>
      </c>
      <c r="V4713" s="2" t="s">
        <v>8400</v>
      </c>
      <c r="W4713" s="2" t="s">
        <v>1</v>
      </c>
      <c r="X4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3"/>
      <c r="Z4713"/>
      <c r="AA4713"/>
    </row>
    <row r="4714" spans="5:27" hidden="1">
      <c r="E4714" t="s">
        <v>8374</v>
      </c>
      <c r="F4714" t="s">
        <v>8415</v>
      </c>
      <c r="G4714" t="s">
        <v>1</v>
      </c>
      <c r="H4714" t="s">
        <v>0</v>
      </c>
      <c r="I4714" t="s">
        <v>8149</v>
      </c>
      <c r="J4714" t="s">
        <v>8150</v>
      </c>
      <c r="K4714">
        <v>1060</v>
      </c>
      <c r="L4714">
        <v>1060</v>
      </c>
      <c r="M4714" s="1" t="s">
        <v>624</v>
      </c>
      <c r="N4714" s="1" t="s">
        <v>625</v>
      </c>
      <c r="O4714" s="2">
        <v>0</v>
      </c>
      <c r="P4714" s="2">
        <v>0</v>
      </c>
      <c r="Q4714" s="2">
        <v>72</v>
      </c>
      <c r="R4714" s="2">
        <v>9.36</v>
      </c>
      <c r="S4714" s="2">
        <v>0</v>
      </c>
      <c r="T4714" s="2">
        <v>0</v>
      </c>
      <c r="U4714" s="2">
        <v>81.36</v>
      </c>
      <c r="V4714" s="2" t="s">
        <v>8499</v>
      </c>
      <c r="W4714" s="2" t="s">
        <v>1</v>
      </c>
      <c r="X4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4"/>
      <c r="Z4714"/>
      <c r="AA4714"/>
    </row>
    <row r="4715" spans="5:27" hidden="1">
      <c r="E4715" t="s">
        <v>8374</v>
      </c>
      <c r="F4715" t="s">
        <v>8415</v>
      </c>
      <c r="G4715" t="s">
        <v>1</v>
      </c>
      <c r="H4715" t="s">
        <v>0</v>
      </c>
      <c r="I4715" t="s">
        <v>8149</v>
      </c>
      <c r="J4715" t="s">
        <v>8150</v>
      </c>
      <c r="K4715">
        <v>1061</v>
      </c>
      <c r="L4715">
        <v>1061</v>
      </c>
      <c r="M4715" s="1" t="s">
        <v>457</v>
      </c>
      <c r="N4715" s="1" t="s">
        <v>458</v>
      </c>
      <c r="O4715" s="2">
        <v>0</v>
      </c>
      <c r="P4715" s="2">
        <v>0</v>
      </c>
      <c r="Q4715" s="2">
        <v>11383.98</v>
      </c>
      <c r="R4715" s="2">
        <v>1479.9174</v>
      </c>
      <c r="S4715" s="2">
        <v>0</v>
      </c>
      <c r="T4715" s="2">
        <v>0</v>
      </c>
      <c r="U4715" s="2">
        <v>12863.8974</v>
      </c>
      <c r="V4715" s="2" t="s">
        <v>8499</v>
      </c>
      <c r="W4715" s="2" t="s">
        <v>1</v>
      </c>
      <c r="X4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5"/>
      <c r="Z4715"/>
      <c r="AA4715"/>
    </row>
    <row r="4716" spans="5:27" hidden="1">
      <c r="E4716" t="s">
        <v>8374</v>
      </c>
      <c r="F4716" t="s">
        <v>8415</v>
      </c>
      <c r="G4716" t="s">
        <v>1</v>
      </c>
      <c r="H4716" t="s">
        <v>0</v>
      </c>
      <c r="I4716" t="s">
        <v>8149</v>
      </c>
      <c r="J4716" t="s">
        <v>8150</v>
      </c>
      <c r="K4716">
        <v>1062</v>
      </c>
      <c r="L4716">
        <v>1062</v>
      </c>
      <c r="M4716" s="1" t="s">
        <v>1430</v>
      </c>
      <c r="N4716" s="1" t="s">
        <v>1431</v>
      </c>
      <c r="O4716" s="2">
        <v>0</v>
      </c>
      <c r="P4716" s="2">
        <v>0</v>
      </c>
      <c r="Q4716" s="2">
        <v>42.76</v>
      </c>
      <c r="R4716" s="2">
        <v>5.5587999999999997</v>
      </c>
      <c r="S4716" s="2">
        <v>0</v>
      </c>
      <c r="T4716" s="2">
        <v>0</v>
      </c>
      <c r="U4716" s="2">
        <v>48.318799999999996</v>
      </c>
      <c r="V4716" s="2" t="s">
        <v>8499</v>
      </c>
      <c r="W4716" s="2" t="s">
        <v>1</v>
      </c>
      <c r="X4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6"/>
      <c r="Z4716"/>
      <c r="AA4716"/>
    </row>
    <row r="4717" spans="5:27" hidden="1">
      <c r="E4717" t="s">
        <v>8374</v>
      </c>
      <c r="F4717" t="s">
        <v>8415</v>
      </c>
      <c r="G4717" t="s">
        <v>1</v>
      </c>
      <c r="H4717" t="s">
        <v>0</v>
      </c>
      <c r="I4717" t="s">
        <v>8149</v>
      </c>
      <c r="J4717" t="s">
        <v>8150</v>
      </c>
      <c r="K4717">
        <v>1063</v>
      </c>
      <c r="L4717">
        <v>1063</v>
      </c>
      <c r="M4717" s="1" t="s">
        <v>896</v>
      </c>
      <c r="N4717" s="1" t="s">
        <v>897</v>
      </c>
      <c r="O4717" s="2">
        <v>0</v>
      </c>
      <c r="P4717" s="2">
        <v>0</v>
      </c>
      <c r="Q4717" s="2">
        <v>199.22</v>
      </c>
      <c r="R4717" s="2">
        <v>25.898600000000002</v>
      </c>
      <c r="S4717" s="2">
        <v>0</v>
      </c>
      <c r="T4717" s="2">
        <v>0</v>
      </c>
      <c r="U4717" s="2">
        <v>225.11860000000001</v>
      </c>
      <c r="V4717" s="2" t="s">
        <v>8499</v>
      </c>
      <c r="W4717" s="2" t="s">
        <v>1</v>
      </c>
      <c r="X4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7"/>
      <c r="Z4717"/>
      <c r="AA4717"/>
    </row>
    <row r="4718" spans="5:27" hidden="1">
      <c r="E4718" t="s">
        <v>8374</v>
      </c>
      <c r="F4718" t="s">
        <v>8415</v>
      </c>
      <c r="G4718" t="s">
        <v>1</v>
      </c>
      <c r="H4718" t="s">
        <v>0</v>
      </c>
      <c r="I4718" t="s">
        <v>8149</v>
      </c>
      <c r="J4718" t="s">
        <v>8150</v>
      </c>
      <c r="K4718">
        <v>1064</v>
      </c>
      <c r="L4718">
        <v>1064</v>
      </c>
      <c r="M4718" s="1"/>
      <c r="N4718" s="1" t="s">
        <v>1298</v>
      </c>
      <c r="O4718" s="2">
        <v>0</v>
      </c>
      <c r="P4718" s="2">
        <v>0</v>
      </c>
      <c r="Q4718" s="2">
        <v>345.99</v>
      </c>
      <c r="R4718" s="2">
        <v>44.978700000000003</v>
      </c>
      <c r="S4718" s="2">
        <v>0</v>
      </c>
      <c r="T4718" s="2">
        <v>0</v>
      </c>
      <c r="U4718" s="2">
        <v>390.96870000000001</v>
      </c>
      <c r="V4718" s="2" t="s">
        <v>8416</v>
      </c>
      <c r="W4718" s="2" t="s">
        <v>1</v>
      </c>
      <c r="X4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8"/>
      <c r="Z4718"/>
      <c r="AA4718"/>
    </row>
    <row r="4719" spans="5:27" hidden="1">
      <c r="E4719" t="s">
        <v>8374</v>
      </c>
      <c r="F4719" t="s">
        <v>8415</v>
      </c>
      <c r="G4719" t="s">
        <v>1</v>
      </c>
      <c r="H4719" t="s">
        <v>0</v>
      </c>
      <c r="I4719" t="s">
        <v>8149</v>
      </c>
      <c r="J4719" t="s">
        <v>8150</v>
      </c>
      <c r="K4719">
        <v>1065</v>
      </c>
      <c r="L4719">
        <v>1065</v>
      </c>
      <c r="M4719" s="1" t="s">
        <v>777</v>
      </c>
      <c r="N4719" s="1" t="s">
        <v>778</v>
      </c>
      <c r="O4719" s="2">
        <v>0</v>
      </c>
      <c r="P4719" s="2">
        <v>0</v>
      </c>
      <c r="Q4719" s="2">
        <v>205.9</v>
      </c>
      <c r="R4719" s="2">
        <v>26.767000000000003</v>
      </c>
      <c r="S4719" s="2">
        <v>0</v>
      </c>
      <c r="T4719" s="2">
        <v>0</v>
      </c>
      <c r="U4719" s="2">
        <v>232.667</v>
      </c>
      <c r="V4719" s="2" t="s">
        <v>8499</v>
      </c>
      <c r="W4719" s="2" t="s">
        <v>1</v>
      </c>
      <c r="X4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19"/>
      <c r="Z4719"/>
      <c r="AA4719"/>
    </row>
    <row r="4720" spans="5:27" hidden="1">
      <c r="E4720" t="s">
        <v>8374</v>
      </c>
      <c r="F4720" t="s">
        <v>8409</v>
      </c>
      <c r="G4720" t="s">
        <v>1</v>
      </c>
      <c r="H4720" t="s">
        <v>0</v>
      </c>
      <c r="I4720" t="s">
        <v>8149</v>
      </c>
      <c r="J4720" t="s">
        <v>8150</v>
      </c>
      <c r="K4720">
        <v>1066</v>
      </c>
      <c r="L4720">
        <v>1066</v>
      </c>
      <c r="M4720" s="1" t="s">
        <v>8095</v>
      </c>
      <c r="N4720" s="1" t="s">
        <v>8096</v>
      </c>
      <c r="O4720" s="2">
        <v>0</v>
      </c>
      <c r="P4720" s="2">
        <v>0</v>
      </c>
      <c r="Q4720" s="2">
        <v>82.6</v>
      </c>
      <c r="R4720" s="2">
        <v>10.738</v>
      </c>
      <c r="S4720" s="2">
        <v>0</v>
      </c>
      <c r="T4720" s="2">
        <v>0</v>
      </c>
      <c r="U4720" s="2">
        <v>93.337999999999994</v>
      </c>
      <c r="V4720" s="2" t="s">
        <v>8499</v>
      </c>
      <c r="W4720" s="2" t="s">
        <v>1</v>
      </c>
      <c r="X4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0"/>
      <c r="Z4720"/>
      <c r="AA4720"/>
    </row>
    <row r="4721" spans="5:27" hidden="1">
      <c r="E4721" t="s">
        <v>8374</v>
      </c>
      <c r="F4721" t="s">
        <v>8409</v>
      </c>
      <c r="G4721" t="s">
        <v>1</v>
      </c>
      <c r="H4721" t="s">
        <v>0</v>
      </c>
      <c r="I4721" t="s">
        <v>8149</v>
      </c>
      <c r="J4721" t="s">
        <v>8150</v>
      </c>
      <c r="K4721">
        <v>1067</v>
      </c>
      <c r="L4721">
        <v>1067</v>
      </c>
      <c r="M4721" s="1" t="s">
        <v>937</v>
      </c>
      <c r="N4721" s="1" t="s">
        <v>938</v>
      </c>
      <c r="O4721" s="2">
        <v>0</v>
      </c>
      <c r="P4721" s="2">
        <v>0</v>
      </c>
      <c r="Q4721" s="2">
        <v>858.36</v>
      </c>
      <c r="R4721" s="2">
        <v>111.58680000000001</v>
      </c>
      <c r="S4721" s="2">
        <v>0</v>
      </c>
      <c r="T4721" s="2">
        <v>0</v>
      </c>
      <c r="U4721" s="2">
        <v>969.94680000000005</v>
      </c>
      <c r="V4721" s="2" t="s">
        <v>8499</v>
      </c>
      <c r="W4721" s="2" t="s">
        <v>1</v>
      </c>
      <c r="X4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1"/>
      <c r="Z4721"/>
      <c r="AA4721"/>
    </row>
    <row r="4722" spans="5:27" hidden="1">
      <c r="E4722" t="s">
        <v>8374</v>
      </c>
      <c r="F4722" t="s">
        <v>8409</v>
      </c>
      <c r="G4722" t="s">
        <v>1</v>
      </c>
      <c r="H4722" t="s">
        <v>0</v>
      </c>
      <c r="I4722" t="s">
        <v>8149</v>
      </c>
      <c r="J4722" t="s">
        <v>8150</v>
      </c>
      <c r="K4722">
        <v>1068</v>
      </c>
      <c r="L4722">
        <v>1068</v>
      </c>
      <c r="M4722" s="1" t="s">
        <v>8413</v>
      </c>
      <c r="N4722" s="1" t="s">
        <v>8414</v>
      </c>
      <c r="O4722" s="2">
        <v>0</v>
      </c>
      <c r="P4722" s="2">
        <v>0</v>
      </c>
      <c r="Q4722" s="2">
        <v>287.45999999999998</v>
      </c>
      <c r="R4722" s="2">
        <v>37.369799999999998</v>
      </c>
      <c r="S4722" s="2">
        <v>0</v>
      </c>
      <c r="T4722" s="2">
        <v>0</v>
      </c>
      <c r="U4722" s="2">
        <v>324.82979999999998</v>
      </c>
      <c r="V4722" s="2" t="s">
        <v>8499</v>
      </c>
      <c r="W4722" s="2" t="s">
        <v>1</v>
      </c>
      <c r="X4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2"/>
      <c r="Z4722"/>
      <c r="AA4722"/>
    </row>
    <row r="4723" spans="5:27" hidden="1">
      <c r="E4723" t="s">
        <v>8374</v>
      </c>
      <c r="F4723" t="s">
        <v>8409</v>
      </c>
      <c r="G4723" t="s">
        <v>1</v>
      </c>
      <c r="H4723" t="s">
        <v>0</v>
      </c>
      <c r="I4723" t="s">
        <v>8149</v>
      </c>
      <c r="J4723" t="s">
        <v>8150</v>
      </c>
      <c r="K4723">
        <v>1069</v>
      </c>
      <c r="L4723">
        <v>1069</v>
      </c>
      <c r="M4723" s="1" t="s">
        <v>385</v>
      </c>
      <c r="N4723" s="1" t="s">
        <v>386</v>
      </c>
      <c r="O4723" s="2">
        <v>0</v>
      </c>
      <c r="P4723" s="2">
        <v>0</v>
      </c>
      <c r="Q4723" s="2">
        <v>35.4</v>
      </c>
      <c r="R4723" s="2">
        <v>4.6020000000000003</v>
      </c>
      <c r="S4723" s="2">
        <v>0</v>
      </c>
      <c r="T4723" s="2">
        <v>0</v>
      </c>
      <c r="U4723" s="2">
        <v>40.001999999999995</v>
      </c>
      <c r="V4723" s="2" t="s">
        <v>8499</v>
      </c>
      <c r="W4723" s="2" t="s">
        <v>1</v>
      </c>
      <c r="X4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3"/>
      <c r="Z4723"/>
      <c r="AA4723"/>
    </row>
    <row r="4724" spans="5:27" hidden="1">
      <c r="E4724" t="s">
        <v>8374</v>
      </c>
      <c r="F4724" t="s">
        <v>8409</v>
      </c>
      <c r="G4724" t="s">
        <v>1</v>
      </c>
      <c r="H4724" t="s">
        <v>0</v>
      </c>
      <c r="I4724" t="s">
        <v>8149</v>
      </c>
      <c r="J4724" t="s">
        <v>8150</v>
      </c>
      <c r="K4724">
        <v>1070</v>
      </c>
      <c r="L4724">
        <v>1070</v>
      </c>
      <c r="M4724" s="1" t="s">
        <v>499</v>
      </c>
      <c r="N4724" s="1" t="s">
        <v>500</v>
      </c>
      <c r="O4724" s="2">
        <v>0</v>
      </c>
      <c r="P4724" s="2">
        <v>0</v>
      </c>
      <c r="Q4724" s="2">
        <v>45</v>
      </c>
      <c r="R4724" s="2">
        <v>5.8500000000000005</v>
      </c>
      <c r="S4724" s="2">
        <v>0</v>
      </c>
      <c r="T4724" s="2">
        <v>0</v>
      </c>
      <c r="U4724" s="2">
        <v>50.85</v>
      </c>
      <c r="V4724" s="2" t="s">
        <v>8499</v>
      </c>
      <c r="W4724" s="2" t="s">
        <v>1</v>
      </c>
      <c r="X4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4"/>
      <c r="Z4724"/>
      <c r="AA4724"/>
    </row>
    <row r="4725" spans="5:27" hidden="1">
      <c r="E4725" t="s">
        <v>8374</v>
      </c>
      <c r="F4725" t="s">
        <v>8409</v>
      </c>
      <c r="G4725" t="s">
        <v>1</v>
      </c>
      <c r="H4725" t="s">
        <v>0</v>
      </c>
      <c r="I4725" t="s">
        <v>8149</v>
      </c>
      <c r="J4725" t="s">
        <v>8150</v>
      </c>
      <c r="K4725">
        <v>1071</v>
      </c>
      <c r="L4725">
        <v>1071</v>
      </c>
      <c r="M4725" s="1" t="s">
        <v>140</v>
      </c>
      <c r="N4725" s="1" t="s">
        <v>141</v>
      </c>
      <c r="O4725" s="2">
        <v>0</v>
      </c>
      <c r="P4725" s="2">
        <v>0</v>
      </c>
      <c r="Q4725" s="2">
        <v>155.86000000000001</v>
      </c>
      <c r="R4725" s="2">
        <v>20.261800000000001</v>
      </c>
      <c r="S4725" s="2">
        <v>0</v>
      </c>
      <c r="T4725" s="2">
        <v>0</v>
      </c>
      <c r="U4725" s="2">
        <v>176.12180000000001</v>
      </c>
      <c r="V4725" s="2" t="s">
        <v>8499</v>
      </c>
      <c r="W4725" s="2" t="s">
        <v>1</v>
      </c>
      <c r="X4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5"/>
      <c r="Z4725"/>
      <c r="AA4725"/>
    </row>
    <row r="4726" spans="5:27" hidden="1">
      <c r="E4726" t="s">
        <v>8374</v>
      </c>
      <c r="F4726" t="s">
        <v>8409</v>
      </c>
      <c r="G4726" t="s">
        <v>1</v>
      </c>
      <c r="H4726" t="s">
        <v>0</v>
      </c>
      <c r="I4726" t="s">
        <v>8149</v>
      </c>
      <c r="J4726" t="s">
        <v>8150</v>
      </c>
      <c r="K4726">
        <v>1072</v>
      </c>
      <c r="L4726">
        <v>1072</v>
      </c>
      <c r="M4726" s="1" t="s">
        <v>8159</v>
      </c>
      <c r="N4726" s="1" t="s">
        <v>8162</v>
      </c>
      <c r="O4726" s="2">
        <v>0</v>
      </c>
      <c r="P4726" s="2">
        <v>0</v>
      </c>
      <c r="Q4726" s="2">
        <v>591.15</v>
      </c>
      <c r="R4726" s="2">
        <v>76.849500000000006</v>
      </c>
      <c r="S4726" s="2">
        <v>0</v>
      </c>
      <c r="T4726" s="2">
        <v>0</v>
      </c>
      <c r="U4726" s="2">
        <v>667.99950000000001</v>
      </c>
      <c r="V4726" s="2" t="s">
        <v>8499</v>
      </c>
      <c r="W4726" s="2" t="s">
        <v>1</v>
      </c>
      <c r="X4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6"/>
      <c r="Z4726"/>
      <c r="AA4726"/>
    </row>
    <row r="4727" spans="5:27" hidden="1">
      <c r="E4727" t="s">
        <v>8374</v>
      </c>
      <c r="F4727" t="s">
        <v>8409</v>
      </c>
      <c r="G4727" t="s">
        <v>1</v>
      </c>
      <c r="H4727" t="s">
        <v>0</v>
      </c>
      <c r="I4727" t="s">
        <v>8149</v>
      </c>
      <c r="J4727" t="s">
        <v>8150</v>
      </c>
      <c r="K4727">
        <v>1073</v>
      </c>
      <c r="L4727">
        <v>1073</v>
      </c>
      <c r="M4727" s="1" t="s">
        <v>8159</v>
      </c>
      <c r="N4727" s="1" t="s">
        <v>8162</v>
      </c>
      <c r="O4727" s="2">
        <v>0</v>
      </c>
      <c r="P4727" s="2">
        <v>0</v>
      </c>
      <c r="Q4727" s="2">
        <v>177.34</v>
      </c>
      <c r="R4727" s="2">
        <v>23.054200000000002</v>
      </c>
      <c r="S4727" s="2">
        <v>0</v>
      </c>
      <c r="T4727" s="2">
        <v>0</v>
      </c>
      <c r="U4727" s="2">
        <v>200.39420000000001</v>
      </c>
      <c r="V4727" s="2" t="s">
        <v>8499</v>
      </c>
      <c r="W4727" s="2" t="s">
        <v>1</v>
      </c>
      <c r="X4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7"/>
      <c r="Z4727"/>
      <c r="AA4727"/>
    </row>
    <row r="4728" spans="5:27" hidden="1">
      <c r="E4728" t="s">
        <v>8374</v>
      </c>
      <c r="F4728" t="s">
        <v>8409</v>
      </c>
      <c r="G4728" t="s">
        <v>1</v>
      </c>
      <c r="H4728" t="s">
        <v>0</v>
      </c>
      <c r="I4728" t="s">
        <v>8149</v>
      </c>
      <c r="J4728" t="s">
        <v>8150</v>
      </c>
      <c r="K4728">
        <v>1074</v>
      </c>
      <c r="L4728">
        <v>1074</v>
      </c>
      <c r="M4728" s="1" t="s">
        <v>140</v>
      </c>
      <c r="N4728" s="1" t="s">
        <v>141</v>
      </c>
      <c r="O4728" s="2">
        <v>0</v>
      </c>
      <c r="P4728" s="2">
        <v>0</v>
      </c>
      <c r="Q4728" s="2">
        <v>21.2</v>
      </c>
      <c r="R4728" s="2">
        <v>2.7559999999999998</v>
      </c>
      <c r="S4728" s="2">
        <v>0</v>
      </c>
      <c r="T4728" s="2">
        <v>0</v>
      </c>
      <c r="U4728" s="2">
        <v>23.956</v>
      </c>
      <c r="V4728" s="2" t="s">
        <v>8499</v>
      </c>
      <c r="W4728" s="2" t="s">
        <v>1</v>
      </c>
      <c r="X4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8"/>
      <c r="Z4728"/>
      <c r="AA4728"/>
    </row>
    <row r="4729" spans="5:27" hidden="1">
      <c r="E4729" t="s">
        <v>8374</v>
      </c>
      <c r="F4729" t="s">
        <v>8409</v>
      </c>
      <c r="G4729" t="s">
        <v>1</v>
      </c>
      <c r="H4729" t="s">
        <v>0</v>
      </c>
      <c r="I4729" t="s">
        <v>8149</v>
      </c>
      <c r="J4729" t="s">
        <v>8150</v>
      </c>
      <c r="K4729">
        <v>1075</v>
      </c>
      <c r="L4729">
        <v>1075</v>
      </c>
      <c r="M4729" s="1" t="s">
        <v>981</v>
      </c>
      <c r="N4729" s="1" t="s">
        <v>982</v>
      </c>
      <c r="O4729" s="2">
        <v>0</v>
      </c>
      <c r="P4729" s="2">
        <v>0</v>
      </c>
      <c r="Q4729" s="2">
        <v>78.900000000000006</v>
      </c>
      <c r="R4729" s="2">
        <v>10.257000000000001</v>
      </c>
      <c r="S4729" s="2">
        <v>0</v>
      </c>
      <c r="T4729" s="2">
        <v>0</v>
      </c>
      <c r="U4729" s="2">
        <v>89.157000000000011</v>
      </c>
      <c r="V4729" s="2" t="s">
        <v>8499</v>
      </c>
      <c r="W4729" s="2" t="s">
        <v>1</v>
      </c>
      <c r="X4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29"/>
      <c r="Z4729"/>
      <c r="AA4729"/>
    </row>
    <row r="4730" spans="5:27" hidden="1">
      <c r="E4730" t="s">
        <v>8374</v>
      </c>
      <c r="F4730" t="s">
        <v>8409</v>
      </c>
      <c r="G4730" t="s">
        <v>1</v>
      </c>
      <c r="H4730" t="s">
        <v>0</v>
      </c>
      <c r="I4730" t="s">
        <v>8149</v>
      </c>
      <c r="J4730" t="s">
        <v>8150</v>
      </c>
      <c r="K4730">
        <v>1076</v>
      </c>
      <c r="L4730">
        <v>1076</v>
      </c>
      <c r="M4730" s="1" t="s">
        <v>333</v>
      </c>
      <c r="N4730" s="1" t="s">
        <v>334</v>
      </c>
      <c r="O4730" s="2">
        <v>0</v>
      </c>
      <c r="P4730" s="2">
        <v>0</v>
      </c>
      <c r="Q4730" s="2">
        <v>51.25</v>
      </c>
      <c r="R4730" s="2">
        <v>6.6625000000000005</v>
      </c>
      <c r="S4730" s="2">
        <v>0</v>
      </c>
      <c r="T4730" s="2">
        <v>0</v>
      </c>
      <c r="U4730" s="2">
        <v>57.912500000000001</v>
      </c>
      <c r="V4730" s="2" t="s">
        <v>8499</v>
      </c>
      <c r="W4730" s="2" t="s">
        <v>1</v>
      </c>
      <c r="X4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0"/>
      <c r="Z4730"/>
      <c r="AA4730"/>
    </row>
    <row r="4731" spans="5:27" hidden="1">
      <c r="E4731" t="s">
        <v>8374</v>
      </c>
      <c r="F4731" t="s">
        <v>8409</v>
      </c>
      <c r="G4731" t="s">
        <v>1</v>
      </c>
      <c r="H4731" t="s">
        <v>0</v>
      </c>
      <c r="I4731" t="s">
        <v>8149</v>
      </c>
      <c r="J4731" t="s">
        <v>8150</v>
      </c>
      <c r="K4731">
        <v>1077</v>
      </c>
      <c r="L4731">
        <v>1077</v>
      </c>
      <c r="M4731" s="1" t="s">
        <v>253</v>
      </c>
      <c r="N4731" s="1" t="s">
        <v>254</v>
      </c>
      <c r="O4731" s="2">
        <v>0</v>
      </c>
      <c r="P4731" s="2">
        <v>0</v>
      </c>
      <c r="Q4731" s="2">
        <v>8676.02</v>
      </c>
      <c r="R4731" s="2">
        <v>1127.8826000000001</v>
      </c>
      <c r="S4731" s="2">
        <v>0</v>
      </c>
      <c r="T4731" s="2">
        <v>0</v>
      </c>
      <c r="U4731" s="2">
        <v>9803.9026000000013</v>
      </c>
      <c r="V4731" s="2" t="s">
        <v>8499</v>
      </c>
      <c r="W4731" s="2" t="s">
        <v>1</v>
      </c>
      <c r="X4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1"/>
      <c r="Z4731"/>
      <c r="AA4731"/>
    </row>
    <row r="4732" spans="5:27" hidden="1">
      <c r="E4732" t="s">
        <v>8374</v>
      </c>
      <c r="F4732" t="s">
        <v>8409</v>
      </c>
      <c r="G4732" t="s">
        <v>1</v>
      </c>
      <c r="H4732" t="s">
        <v>0</v>
      </c>
      <c r="I4732" t="s">
        <v>8149</v>
      </c>
      <c r="J4732" t="s">
        <v>8150</v>
      </c>
      <c r="K4732">
        <v>1078</v>
      </c>
      <c r="L4732">
        <v>1078</v>
      </c>
      <c r="M4732" s="1" t="s">
        <v>253</v>
      </c>
      <c r="N4732" s="1" t="s">
        <v>254</v>
      </c>
      <c r="O4732" s="2">
        <v>0</v>
      </c>
      <c r="P4732" s="2">
        <v>0</v>
      </c>
      <c r="Q4732" s="2">
        <v>8575.14</v>
      </c>
      <c r="R4732" s="2">
        <v>1114.7682</v>
      </c>
      <c r="S4732" s="2">
        <v>0</v>
      </c>
      <c r="T4732" s="2">
        <v>0</v>
      </c>
      <c r="U4732" s="2">
        <v>9689.9081999999999</v>
      </c>
      <c r="V4732" s="2" t="s">
        <v>8499</v>
      </c>
      <c r="W4732" s="2" t="s">
        <v>1</v>
      </c>
      <c r="X4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2"/>
      <c r="Z4732"/>
      <c r="AA4732"/>
    </row>
    <row r="4733" spans="5:27" hidden="1">
      <c r="E4733" t="s">
        <v>8374</v>
      </c>
      <c r="F4733" t="s">
        <v>8409</v>
      </c>
      <c r="G4733" t="s">
        <v>1</v>
      </c>
      <c r="H4733" t="s">
        <v>0</v>
      </c>
      <c r="I4733" t="s">
        <v>8149</v>
      </c>
      <c r="J4733" t="s">
        <v>8150</v>
      </c>
      <c r="K4733">
        <v>1079</v>
      </c>
      <c r="L4733">
        <v>1079</v>
      </c>
      <c r="M4733" s="1" t="s">
        <v>253</v>
      </c>
      <c r="N4733" s="1" t="s">
        <v>254</v>
      </c>
      <c r="O4733" s="2">
        <v>0</v>
      </c>
      <c r="P4733" s="2">
        <v>0</v>
      </c>
      <c r="Q4733" s="2">
        <v>8776.9</v>
      </c>
      <c r="R4733" s="2">
        <v>1140.9970000000001</v>
      </c>
      <c r="S4733" s="2">
        <v>0</v>
      </c>
      <c r="T4733" s="2">
        <v>0</v>
      </c>
      <c r="U4733" s="2">
        <v>9917.896999999999</v>
      </c>
      <c r="V4733" s="2" t="s">
        <v>8499</v>
      </c>
      <c r="W4733" s="2" t="s">
        <v>1</v>
      </c>
      <c r="X4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3"/>
      <c r="Z4733"/>
      <c r="AA4733"/>
    </row>
    <row r="4734" spans="5:27" hidden="1">
      <c r="E4734" t="s">
        <v>8374</v>
      </c>
      <c r="F4734" t="s">
        <v>8409</v>
      </c>
      <c r="G4734" t="s">
        <v>1</v>
      </c>
      <c r="H4734" t="s">
        <v>0</v>
      </c>
      <c r="I4734" t="s">
        <v>8149</v>
      </c>
      <c r="J4734" t="s">
        <v>8150</v>
      </c>
      <c r="K4734">
        <v>1080</v>
      </c>
      <c r="L4734">
        <v>1080</v>
      </c>
      <c r="M4734" s="1" t="s">
        <v>253</v>
      </c>
      <c r="N4734" s="1" t="s">
        <v>254</v>
      </c>
      <c r="O4734" s="2">
        <v>0</v>
      </c>
      <c r="P4734" s="2">
        <v>0</v>
      </c>
      <c r="Q4734" s="2">
        <v>8978.68</v>
      </c>
      <c r="R4734" s="2">
        <v>1167.2284</v>
      </c>
      <c r="S4734" s="2">
        <v>0</v>
      </c>
      <c r="T4734" s="2">
        <v>0</v>
      </c>
      <c r="U4734" s="2">
        <v>10145.9084</v>
      </c>
      <c r="V4734" s="2" t="s">
        <v>8499</v>
      </c>
      <c r="W4734" s="2" t="s">
        <v>1</v>
      </c>
      <c r="X4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4"/>
      <c r="Z4734"/>
      <c r="AA4734"/>
    </row>
    <row r="4735" spans="5:27" hidden="1">
      <c r="E4735" t="s">
        <v>8374</v>
      </c>
      <c r="F4735" t="s">
        <v>8409</v>
      </c>
      <c r="G4735" t="s">
        <v>1</v>
      </c>
      <c r="H4735" t="s">
        <v>0</v>
      </c>
      <c r="I4735" t="s">
        <v>8149</v>
      </c>
      <c r="J4735" t="s">
        <v>8150</v>
      </c>
      <c r="K4735">
        <v>1081</v>
      </c>
      <c r="L4735">
        <v>1081</v>
      </c>
      <c r="M4735" s="1" t="s">
        <v>634</v>
      </c>
      <c r="N4735" s="1" t="s">
        <v>635</v>
      </c>
      <c r="O4735" s="2">
        <v>0</v>
      </c>
      <c r="P4735" s="2">
        <v>0</v>
      </c>
      <c r="Q4735" s="2">
        <v>30.8</v>
      </c>
      <c r="R4735" s="2">
        <v>4.0040000000000004</v>
      </c>
      <c r="S4735" s="2">
        <v>0</v>
      </c>
      <c r="T4735" s="2">
        <v>0</v>
      </c>
      <c r="U4735" s="2">
        <v>34.804000000000002</v>
      </c>
      <c r="V4735" s="2" t="s">
        <v>8499</v>
      </c>
      <c r="W4735" s="2" t="s">
        <v>1</v>
      </c>
      <c r="X4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5"/>
      <c r="Z4735"/>
      <c r="AA4735"/>
    </row>
    <row r="4736" spans="5:27" hidden="1">
      <c r="E4736" t="s">
        <v>8374</v>
      </c>
      <c r="F4736" t="s">
        <v>8409</v>
      </c>
      <c r="G4736" t="s">
        <v>1</v>
      </c>
      <c r="H4736" t="s">
        <v>0</v>
      </c>
      <c r="I4736" t="s">
        <v>8149</v>
      </c>
      <c r="J4736" t="s">
        <v>8150</v>
      </c>
      <c r="K4736">
        <v>1082</v>
      </c>
      <c r="L4736">
        <v>1082</v>
      </c>
      <c r="M4736" s="1" t="s">
        <v>509</v>
      </c>
      <c r="N4736" s="1" t="s">
        <v>510</v>
      </c>
      <c r="O4736" s="2">
        <v>0</v>
      </c>
      <c r="P4736" s="2">
        <v>0</v>
      </c>
      <c r="Q4736" s="2">
        <v>205.29</v>
      </c>
      <c r="R4736" s="2">
        <v>26.6877</v>
      </c>
      <c r="S4736" s="2">
        <v>0</v>
      </c>
      <c r="T4736" s="2">
        <v>0</v>
      </c>
      <c r="U4736" s="2">
        <v>231.9777</v>
      </c>
      <c r="V4736" s="2" t="s">
        <v>8499</v>
      </c>
      <c r="W4736" s="2" t="s">
        <v>1</v>
      </c>
      <c r="X4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6"/>
      <c r="Z4736"/>
      <c r="AA4736"/>
    </row>
    <row r="4737" spans="5:27" hidden="1">
      <c r="E4737" t="s">
        <v>8374</v>
      </c>
      <c r="F4737" t="s">
        <v>8409</v>
      </c>
      <c r="G4737" t="s">
        <v>1</v>
      </c>
      <c r="H4737" t="s">
        <v>0</v>
      </c>
      <c r="I4737" t="s">
        <v>8149</v>
      </c>
      <c r="J4737" t="s">
        <v>8150</v>
      </c>
      <c r="K4737">
        <v>1083</v>
      </c>
      <c r="L4737">
        <v>1083</v>
      </c>
      <c r="M4737" s="1" t="s">
        <v>616</v>
      </c>
      <c r="N4737" s="1" t="s">
        <v>617</v>
      </c>
      <c r="O4737" s="2">
        <v>0</v>
      </c>
      <c r="P4737" s="2">
        <v>0</v>
      </c>
      <c r="Q4737" s="2">
        <v>299.5</v>
      </c>
      <c r="R4737" s="2">
        <v>38.935000000000002</v>
      </c>
      <c r="S4737" s="2">
        <v>0</v>
      </c>
      <c r="T4737" s="2">
        <v>0</v>
      </c>
      <c r="U4737" s="2">
        <v>338.435</v>
      </c>
      <c r="V4737" s="2" t="s">
        <v>8499</v>
      </c>
      <c r="W4737" s="2" t="s">
        <v>1</v>
      </c>
      <c r="X4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7"/>
      <c r="Z4737"/>
      <c r="AA4737"/>
    </row>
    <row r="4738" spans="5:27" hidden="1">
      <c r="E4738" t="s">
        <v>8374</v>
      </c>
      <c r="F4738" t="s">
        <v>8409</v>
      </c>
      <c r="G4738" t="s">
        <v>1</v>
      </c>
      <c r="H4738" t="s">
        <v>0</v>
      </c>
      <c r="I4738" t="s">
        <v>8149</v>
      </c>
      <c r="J4738" t="s">
        <v>8150</v>
      </c>
      <c r="K4738">
        <v>1084</v>
      </c>
      <c r="L4738">
        <v>1084</v>
      </c>
      <c r="M4738" s="1" t="s">
        <v>311</v>
      </c>
      <c r="N4738" s="1" t="s">
        <v>312</v>
      </c>
      <c r="O4738" s="2">
        <v>0</v>
      </c>
      <c r="P4738" s="2">
        <v>0</v>
      </c>
      <c r="Q4738" s="2">
        <v>389.41</v>
      </c>
      <c r="R4738" s="2">
        <v>50.623300000000008</v>
      </c>
      <c r="S4738" s="2">
        <v>0</v>
      </c>
      <c r="T4738" s="2">
        <v>0</v>
      </c>
      <c r="U4738" s="2">
        <v>440.03330000000005</v>
      </c>
      <c r="V4738" s="2" t="s">
        <v>8499</v>
      </c>
      <c r="W4738" s="2" t="s">
        <v>1</v>
      </c>
      <c r="X4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8"/>
      <c r="Z4738"/>
      <c r="AA4738"/>
    </row>
    <row r="4739" spans="5:27" hidden="1">
      <c r="E4739" t="s">
        <v>8374</v>
      </c>
      <c r="F4739" t="s">
        <v>8409</v>
      </c>
      <c r="G4739" t="s">
        <v>1</v>
      </c>
      <c r="H4739" t="s">
        <v>0</v>
      </c>
      <c r="I4739" t="s">
        <v>8149</v>
      </c>
      <c r="J4739" t="s">
        <v>8150</v>
      </c>
      <c r="K4739">
        <v>1085</v>
      </c>
      <c r="L4739">
        <v>1085</v>
      </c>
      <c r="M4739" s="1"/>
      <c r="N4739" s="1" t="s">
        <v>8412</v>
      </c>
      <c r="O4739" s="2">
        <v>0</v>
      </c>
      <c r="P4739" s="2">
        <v>0</v>
      </c>
      <c r="Q4739" s="2">
        <v>49.36</v>
      </c>
      <c r="R4739" s="2">
        <v>6.4168000000000003</v>
      </c>
      <c r="S4739" s="2">
        <v>0</v>
      </c>
      <c r="T4739" s="2">
        <v>0</v>
      </c>
      <c r="U4739" s="2">
        <v>55.776800000000001</v>
      </c>
      <c r="V4739" s="2" t="s">
        <v>8411</v>
      </c>
      <c r="W4739" s="2" t="s">
        <v>1</v>
      </c>
      <c r="X4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39"/>
      <c r="Z4739"/>
      <c r="AA4739"/>
    </row>
    <row r="4740" spans="5:27" hidden="1">
      <c r="E4740" t="s">
        <v>8374</v>
      </c>
      <c r="F4740" t="s">
        <v>8409</v>
      </c>
      <c r="G4740" t="s">
        <v>1</v>
      </c>
      <c r="H4740" t="s">
        <v>0</v>
      </c>
      <c r="I4740" t="s">
        <v>8149</v>
      </c>
      <c r="J4740" t="s">
        <v>8150</v>
      </c>
      <c r="K4740">
        <v>1086</v>
      </c>
      <c r="L4740">
        <v>1086</v>
      </c>
      <c r="M4740" s="1" t="s">
        <v>600</v>
      </c>
      <c r="N4740" s="1" t="s">
        <v>601</v>
      </c>
      <c r="O4740" s="2">
        <v>0</v>
      </c>
      <c r="P4740" s="2">
        <v>0</v>
      </c>
      <c r="Q4740" s="2">
        <v>244.65</v>
      </c>
      <c r="R4740" s="2">
        <v>31.804500000000001</v>
      </c>
      <c r="S4740" s="2">
        <v>0</v>
      </c>
      <c r="T4740" s="2">
        <v>0</v>
      </c>
      <c r="U4740" s="2">
        <v>276.4545</v>
      </c>
      <c r="V4740" s="2" t="s">
        <v>8499</v>
      </c>
      <c r="W4740" s="2" t="s">
        <v>1</v>
      </c>
      <c r="X4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0"/>
      <c r="Z4740"/>
      <c r="AA4740"/>
    </row>
    <row r="4741" spans="5:27" hidden="1">
      <c r="E4741" t="s">
        <v>8374</v>
      </c>
      <c r="F4741" t="s">
        <v>8409</v>
      </c>
      <c r="G4741" t="s">
        <v>1</v>
      </c>
      <c r="H4741" t="s">
        <v>0</v>
      </c>
      <c r="I4741" t="s">
        <v>8149</v>
      </c>
      <c r="J4741" t="s">
        <v>8150</v>
      </c>
      <c r="K4741">
        <v>1087</v>
      </c>
      <c r="L4741">
        <v>1087</v>
      </c>
      <c r="M4741" s="1" t="s">
        <v>677</v>
      </c>
      <c r="N4741" s="1" t="s">
        <v>678</v>
      </c>
      <c r="O4741" s="2">
        <v>0</v>
      </c>
      <c r="P4741" s="2">
        <v>0</v>
      </c>
      <c r="Q4741" s="2">
        <v>144.74</v>
      </c>
      <c r="R4741" s="2">
        <v>18.816200000000002</v>
      </c>
      <c r="S4741" s="2">
        <v>0</v>
      </c>
      <c r="T4741" s="2">
        <v>0</v>
      </c>
      <c r="U4741" s="2">
        <v>163.55620000000002</v>
      </c>
      <c r="V4741" s="2" t="s">
        <v>8499</v>
      </c>
      <c r="W4741" s="2" t="s">
        <v>1</v>
      </c>
      <c r="X4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1"/>
      <c r="Z4741"/>
      <c r="AA4741"/>
    </row>
    <row r="4742" spans="5:27" hidden="1">
      <c r="E4742" t="s">
        <v>8374</v>
      </c>
      <c r="F4742" t="s">
        <v>8409</v>
      </c>
      <c r="G4742" t="s">
        <v>1</v>
      </c>
      <c r="H4742" t="s">
        <v>0</v>
      </c>
      <c r="I4742" t="s">
        <v>8149</v>
      </c>
      <c r="J4742" t="s">
        <v>8150</v>
      </c>
      <c r="K4742">
        <v>1088</v>
      </c>
      <c r="L4742">
        <v>1088</v>
      </c>
      <c r="M4742" s="1" t="s">
        <v>622</v>
      </c>
      <c r="N4742" s="1" t="s">
        <v>623</v>
      </c>
      <c r="O4742" s="2">
        <v>0</v>
      </c>
      <c r="P4742" s="2">
        <v>0</v>
      </c>
      <c r="Q4742" s="2">
        <v>1900</v>
      </c>
      <c r="R4742" s="2">
        <v>247</v>
      </c>
      <c r="S4742" s="2">
        <v>0</v>
      </c>
      <c r="T4742" s="2">
        <v>0</v>
      </c>
      <c r="U4742" s="2">
        <v>2147</v>
      </c>
      <c r="V4742" s="2" t="s">
        <v>8499</v>
      </c>
      <c r="W4742" s="2" t="s">
        <v>1</v>
      </c>
      <c r="X4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2"/>
      <c r="Z4742"/>
      <c r="AA4742"/>
    </row>
    <row r="4743" spans="5:27" hidden="1">
      <c r="E4743" t="s">
        <v>8374</v>
      </c>
      <c r="F4743" t="s">
        <v>8409</v>
      </c>
      <c r="G4743" t="s">
        <v>1</v>
      </c>
      <c r="H4743" t="s">
        <v>0</v>
      </c>
      <c r="I4743" t="s">
        <v>8149</v>
      </c>
      <c r="J4743" t="s">
        <v>8150</v>
      </c>
      <c r="K4743">
        <v>1089</v>
      </c>
      <c r="L4743">
        <v>1089</v>
      </c>
      <c r="M4743" s="1"/>
      <c r="N4743" s="1" t="s">
        <v>593</v>
      </c>
      <c r="O4743" s="2">
        <v>0</v>
      </c>
      <c r="P4743" s="2">
        <v>0</v>
      </c>
      <c r="Q4743" s="2">
        <v>8.1</v>
      </c>
      <c r="R4743" s="2">
        <v>1.0529999999999999</v>
      </c>
      <c r="S4743" s="2">
        <v>0</v>
      </c>
      <c r="T4743" s="2">
        <v>0</v>
      </c>
      <c r="U4743" s="2">
        <v>9.1529999999999987</v>
      </c>
      <c r="V4743" s="2" t="s">
        <v>8386</v>
      </c>
      <c r="W4743" s="2" t="s">
        <v>1</v>
      </c>
      <c r="X4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3"/>
      <c r="Z4743"/>
      <c r="AA4743"/>
    </row>
    <row r="4744" spans="5:27" hidden="1">
      <c r="E4744" t="s">
        <v>8374</v>
      </c>
      <c r="F4744" t="s">
        <v>8409</v>
      </c>
      <c r="G4744" t="s">
        <v>1</v>
      </c>
      <c r="H4744" t="s">
        <v>0</v>
      </c>
      <c r="I4744" t="s">
        <v>8149</v>
      </c>
      <c r="J4744" t="s">
        <v>8150</v>
      </c>
      <c r="K4744">
        <v>1090</v>
      </c>
      <c r="L4744">
        <v>1090</v>
      </c>
      <c r="M4744" s="1" t="s">
        <v>319</v>
      </c>
      <c r="N4744" s="1" t="s">
        <v>320</v>
      </c>
      <c r="O4744" s="2">
        <v>0</v>
      </c>
      <c r="P4744" s="2">
        <v>0</v>
      </c>
      <c r="Q4744" s="2">
        <v>81.56</v>
      </c>
      <c r="R4744" s="2">
        <v>10.6028</v>
      </c>
      <c r="S4744" s="2">
        <v>0</v>
      </c>
      <c r="T4744" s="2">
        <v>0</v>
      </c>
      <c r="U4744" s="2">
        <v>92.162800000000004</v>
      </c>
      <c r="V4744" s="2" t="s">
        <v>8499</v>
      </c>
      <c r="W4744" s="2" t="s">
        <v>1</v>
      </c>
      <c r="X4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4"/>
      <c r="Z4744"/>
      <c r="AA4744"/>
    </row>
    <row r="4745" spans="5:27" hidden="1">
      <c r="E4745" t="s">
        <v>8374</v>
      </c>
      <c r="F4745" t="s">
        <v>8409</v>
      </c>
      <c r="G4745" t="s">
        <v>1</v>
      </c>
      <c r="H4745" t="s">
        <v>0</v>
      </c>
      <c r="I4745" t="s">
        <v>8149</v>
      </c>
      <c r="J4745" t="s">
        <v>8150</v>
      </c>
      <c r="K4745">
        <v>1091</v>
      </c>
      <c r="L4745">
        <v>1091</v>
      </c>
      <c r="M4745" s="1"/>
      <c r="N4745" s="1" t="s">
        <v>714</v>
      </c>
      <c r="O4745" s="2">
        <v>0</v>
      </c>
      <c r="P4745" s="2">
        <v>0</v>
      </c>
      <c r="Q4745" s="2">
        <v>81.099999999999994</v>
      </c>
      <c r="R4745" s="2">
        <v>10.542999999999999</v>
      </c>
      <c r="S4745" s="2">
        <v>0</v>
      </c>
      <c r="T4745" s="2">
        <v>0</v>
      </c>
      <c r="U4745" s="2">
        <v>91.643000000000001</v>
      </c>
      <c r="V4745" s="2" t="s">
        <v>8400</v>
      </c>
      <c r="W4745" s="2" t="s">
        <v>1</v>
      </c>
      <c r="X4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5"/>
      <c r="Z4745"/>
      <c r="AA4745"/>
    </row>
    <row r="4746" spans="5:27" hidden="1">
      <c r="E4746" t="s">
        <v>8374</v>
      </c>
      <c r="F4746" t="s">
        <v>8409</v>
      </c>
      <c r="G4746" t="s">
        <v>1</v>
      </c>
      <c r="H4746" t="s">
        <v>0</v>
      </c>
      <c r="I4746" t="s">
        <v>8149</v>
      </c>
      <c r="J4746" t="s">
        <v>8150</v>
      </c>
      <c r="K4746">
        <v>1092</v>
      </c>
      <c r="L4746">
        <v>1092</v>
      </c>
      <c r="M4746" s="1" t="s">
        <v>118</v>
      </c>
      <c r="N4746" s="1" t="s">
        <v>119</v>
      </c>
      <c r="O4746" s="2">
        <v>0</v>
      </c>
      <c r="P4746" s="2">
        <v>0</v>
      </c>
      <c r="Q4746" s="2">
        <v>48.97</v>
      </c>
      <c r="R4746" s="2">
        <v>6.3661000000000003</v>
      </c>
      <c r="S4746" s="2">
        <v>0</v>
      </c>
      <c r="T4746" s="2">
        <v>0</v>
      </c>
      <c r="U4746" s="2">
        <v>55.336100000000002</v>
      </c>
      <c r="V4746" s="2" t="s">
        <v>8499</v>
      </c>
      <c r="W4746" s="2" t="s">
        <v>1</v>
      </c>
      <c r="X4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6"/>
      <c r="Z4746"/>
      <c r="AA4746"/>
    </row>
    <row r="4747" spans="5:27" hidden="1">
      <c r="E4747" t="s">
        <v>8374</v>
      </c>
      <c r="F4747" t="s">
        <v>8409</v>
      </c>
      <c r="G4747" t="s">
        <v>1</v>
      </c>
      <c r="H4747" t="s">
        <v>0</v>
      </c>
      <c r="I4747" t="s">
        <v>8149</v>
      </c>
      <c r="J4747" t="s">
        <v>8150</v>
      </c>
      <c r="K4747">
        <v>1093</v>
      </c>
      <c r="L4747">
        <v>1093</v>
      </c>
      <c r="M4747" s="1"/>
      <c r="N4747" s="1" t="s">
        <v>356</v>
      </c>
      <c r="O4747" s="2">
        <v>0</v>
      </c>
      <c r="P4747" s="2">
        <v>0</v>
      </c>
      <c r="Q4747" s="2">
        <v>156.87</v>
      </c>
      <c r="R4747" s="2">
        <v>20.3931</v>
      </c>
      <c r="S4747" s="2">
        <v>0</v>
      </c>
      <c r="T4747" s="2">
        <v>0</v>
      </c>
      <c r="U4747" s="2">
        <v>177.26310000000001</v>
      </c>
      <c r="V4747" s="2" t="s">
        <v>8410</v>
      </c>
      <c r="W4747" s="2" t="s">
        <v>1</v>
      </c>
      <c r="X4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7"/>
      <c r="Z4747"/>
      <c r="AA4747"/>
    </row>
    <row r="4748" spans="5:27" hidden="1">
      <c r="E4748" t="s">
        <v>8374</v>
      </c>
      <c r="F4748" t="s">
        <v>8409</v>
      </c>
      <c r="G4748" t="s">
        <v>1</v>
      </c>
      <c r="H4748" t="s">
        <v>0</v>
      </c>
      <c r="I4748" t="s">
        <v>8149</v>
      </c>
      <c r="J4748" t="s">
        <v>8150</v>
      </c>
      <c r="K4748">
        <v>1094</v>
      </c>
      <c r="L4748">
        <v>1094</v>
      </c>
      <c r="M4748" s="1" t="s">
        <v>616</v>
      </c>
      <c r="N4748" s="1" t="s">
        <v>617</v>
      </c>
      <c r="O4748" s="2">
        <v>0</v>
      </c>
      <c r="P4748" s="2">
        <v>0</v>
      </c>
      <c r="Q4748" s="2">
        <v>553.1</v>
      </c>
      <c r="R4748" s="2">
        <v>71.903000000000006</v>
      </c>
      <c r="S4748" s="2">
        <v>0</v>
      </c>
      <c r="T4748" s="2">
        <v>0</v>
      </c>
      <c r="U4748" s="2">
        <v>625.00300000000004</v>
      </c>
      <c r="V4748" s="2" t="s">
        <v>8499</v>
      </c>
      <c r="W4748" s="2" t="s">
        <v>1</v>
      </c>
      <c r="X4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8"/>
      <c r="Z4748"/>
      <c r="AA4748"/>
    </row>
    <row r="4749" spans="5:27" hidden="1">
      <c r="E4749" t="s">
        <v>8374</v>
      </c>
      <c r="F4749" t="s">
        <v>8409</v>
      </c>
      <c r="G4749" t="s">
        <v>1</v>
      </c>
      <c r="H4749" t="s">
        <v>0</v>
      </c>
      <c r="I4749" t="s">
        <v>8149</v>
      </c>
      <c r="J4749" t="s">
        <v>8150</v>
      </c>
      <c r="K4749">
        <v>1095</v>
      </c>
      <c r="L4749">
        <v>1095</v>
      </c>
      <c r="M4749" s="1" t="s">
        <v>616</v>
      </c>
      <c r="N4749" s="1" t="s">
        <v>617</v>
      </c>
      <c r="O4749" s="2">
        <v>0</v>
      </c>
      <c r="P4749" s="2">
        <v>0</v>
      </c>
      <c r="Q4749" s="2">
        <v>553.1</v>
      </c>
      <c r="R4749" s="2">
        <v>71.903000000000006</v>
      </c>
      <c r="S4749" s="2">
        <v>0</v>
      </c>
      <c r="T4749" s="2">
        <v>0</v>
      </c>
      <c r="U4749" s="2">
        <v>625.00300000000004</v>
      </c>
      <c r="V4749" s="2" t="s">
        <v>8499</v>
      </c>
      <c r="W4749" s="2" t="s">
        <v>1</v>
      </c>
      <c r="X4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49"/>
      <c r="Z4749"/>
      <c r="AA4749"/>
    </row>
    <row r="4750" spans="5:27" hidden="1">
      <c r="E4750" t="s">
        <v>8374</v>
      </c>
      <c r="F4750" t="s">
        <v>8409</v>
      </c>
      <c r="G4750" t="s">
        <v>1</v>
      </c>
      <c r="H4750" t="s">
        <v>0</v>
      </c>
      <c r="I4750" t="s">
        <v>8149</v>
      </c>
      <c r="J4750" t="s">
        <v>8150</v>
      </c>
      <c r="K4750">
        <v>1096</v>
      </c>
      <c r="L4750">
        <v>1096</v>
      </c>
      <c r="M4750" s="1" t="s">
        <v>243</v>
      </c>
      <c r="N4750" s="1" t="s">
        <v>244</v>
      </c>
      <c r="O4750" s="2">
        <v>0</v>
      </c>
      <c r="P4750" s="2">
        <v>0</v>
      </c>
      <c r="Q4750" s="2">
        <v>600.6</v>
      </c>
      <c r="R4750" s="2">
        <v>78.078000000000003</v>
      </c>
      <c r="S4750" s="2">
        <v>0</v>
      </c>
      <c r="T4750" s="2">
        <v>0</v>
      </c>
      <c r="U4750" s="2">
        <v>678.678</v>
      </c>
      <c r="V4750" s="2" t="s">
        <v>8499</v>
      </c>
      <c r="W4750" s="2" t="s">
        <v>1</v>
      </c>
      <c r="X4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0"/>
      <c r="Z4750"/>
      <c r="AA4750"/>
    </row>
    <row r="4751" spans="5:27" hidden="1">
      <c r="E4751" t="s">
        <v>8374</v>
      </c>
      <c r="F4751" t="s">
        <v>8409</v>
      </c>
      <c r="G4751" t="s">
        <v>1</v>
      </c>
      <c r="H4751" t="s">
        <v>0</v>
      </c>
      <c r="I4751" t="s">
        <v>8149</v>
      </c>
      <c r="J4751" t="s">
        <v>8150</v>
      </c>
      <c r="K4751">
        <v>1097</v>
      </c>
      <c r="L4751">
        <v>1097</v>
      </c>
      <c r="M4751" s="1" t="s">
        <v>817</v>
      </c>
      <c r="N4751" s="1" t="s">
        <v>818</v>
      </c>
      <c r="O4751" s="2">
        <v>0</v>
      </c>
      <c r="P4751" s="2">
        <v>0</v>
      </c>
      <c r="Q4751" s="2">
        <v>150</v>
      </c>
      <c r="R4751" s="2">
        <v>19.5</v>
      </c>
      <c r="S4751" s="2">
        <v>0</v>
      </c>
      <c r="T4751" s="2">
        <v>0</v>
      </c>
      <c r="U4751" s="2">
        <v>169.5</v>
      </c>
      <c r="V4751" s="2" t="s">
        <v>8499</v>
      </c>
      <c r="W4751" s="2" t="s">
        <v>1</v>
      </c>
      <c r="X4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1"/>
      <c r="Z4751"/>
      <c r="AA4751"/>
    </row>
    <row r="4752" spans="5:27" hidden="1">
      <c r="E4752" t="s">
        <v>8374</v>
      </c>
      <c r="F4752" t="s">
        <v>8405</v>
      </c>
      <c r="G4752" t="s">
        <v>1</v>
      </c>
      <c r="H4752" t="s">
        <v>0</v>
      </c>
      <c r="I4752" t="s">
        <v>8149</v>
      </c>
      <c r="J4752" t="s">
        <v>8150</v>
      </c>
      <c r="K4752">
        <v>1098</v>
      </c>
      <c r="L4752">
        <v>1098</v>
      </c>
      <c r="M4752" s="1" t="s">
        <v>443</v>
      </c>
      <c r="N4752" s="1" t="s">
        <v>444</v>
      </c>
      <c r="O4752" s="2">
        <v>0</v>
      </c>
      <c r="P4752" s="2">
        <v>0</v>
      </c>
      <c r="Q4752" s="2">
        <v>888</v>
      </c>
      <c r="R4752" s="2">
        <v>115.44</v>
      </c>
      <c r="S4752" s="2">
        <v>0</v>
      </c>
      <c r="T4752" s="2">
        <v>0</v>
      </c>
      <c r="U4752" s="2">
        <v>1003.44</v>
      </c>
      <c r="V4752" s="2" t="s">
        <v>8499</v>
      </c>
      <c r="W4752" s="2" t="s">
        <v>1</v>
      </c>
      <c r="X4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2"/>
      <c r="Z4752"/>
      <c r="AA4752"/>
    </row>
    <row r="4753" spans="5:27" hidden="1">
      <c r="E4753" t="s">
        <v>8374</v>
      </c>
      <c r="F4753" t="s">
        <v>8405</v>
      </c>
      <c r="G4753" t="s">
        <v>1</v>
      </c>
      <c r="H4753" t="s">
        <v>0</v>
      </c>
      <c r="I4753" t="s">
        <v>8149</v>
      </c>
      <c r="J4753" t="s">
        <v>8150</v>
      </c>
      <c r="K4753">
        <v>1099</v>
      </c>
      <c r="L4753">
        <v>1099</v>
      </c>
      <c r="M4753" s="1" t="s">
        <v>118</v>
      </c>
      <c r="N4753" s="1" t="s">
        <v>119</v>
      </c>
      <c r="O4753" s="2">
        <v>0</v>
      </c>
      <c r="P4753" s="2">
        <v>0</v>
      </c>
      <c r="Q4753" s="2">
        <v>13.89</v>
      </c>
      <c r="R4753" s="2">
        <v>1.8057000000000001</v>
      </c>
      <c r="S4753" s="2">
        <v>0</v>
      </c>
      <c r="T4753" s="2">
        <v>0</v>
      </c>
      <c r="U4753" s="2">
        <v>15.6957</v>
      </c>
      <c r="V4753" s="2" t="s">
        <v>8499</v>
      </c>
      <c r="W4753" s="2" t="s">
        <v>1</v>
      </c>
      <c r="X4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3"/>
      <c r="Z4753"/>
      <c r="AA4753"/>
    </row>
    <row r="4754" spans="5:27" hidden="1">
      <c r="E4754" t="s">
        <v>8374</v>
      </c>
      <c r="F4754" t="s">
        <v>8405</v>
      </c>
      <c r="G4754" t="s">
        <v>1</v>
      </c>
      <c r="H4754" t="s">
        <v>0</v>
      </c>
      <c r="I4754" t="s">
        <v>8149</v>
      </c>
      <c r="J4754" t="s">
        <v>8150</v>
      </c>
      <c r="K4754">
        <v>1100</v>
      </c>
      <c r="L4754">
        <v>1100</v>
      </c>
      <c r="M4754" s="1" t="s">
        <v>7859</v>
      </c>
      <c r="N4754" s="1" t="s">
        <v>7860</v>
      </c>
      <c r="O4754" s="2">
        <v>0</v>
      </c>
      <c r="P4754" s="2">
        <v>0</v>
      </c>
      <c r="Q4754" s="2">
        <v>911.48</v>
      </c>
      <c r="R4754" s="2">
        <v>118.4924</v>
      </c>
      <c r="S4754" s="2">
        <v>0</v>
      </c>
      <c r="T4754" s="2">
        <v>0</v>
      </c>
      <c r="U4754" s="2">
        <v>1029.9724000000001</v>
      </c>
      <c r="V4754" s="2" t="s">
        <v>8499</v>
      </c>
      <c r="W4754" s="2" t="s">
        <v>1</v>
      </c>
      <c r="X4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4"/>
      <c r="Z4754"/>
      <c r="AA4754"/>
    </row>
    <row r="4755" spans="5:27" hidden="1">
      <c r="E4755" t="s">
        <v>8374</v>
      </c>
      <c r="F4755" t="s">
        <v>8405</v>
      </c>
      <c r="G4755" t="s">
        <v>1</v>
      </c>
      <c r="H4755" t="s">
        <v>0</v>
      </c>
      <c r="I4755" t="s">
        <v>8149</v>
      </c>
      <c r="J4755" t="s">
        <v>8150</v>
      </c>
      <c r="K4755">
        <v>1101</v>
      </c>
      <c r="L4755">
        <v>1101</v>
      </c>
      <c r="M4755" s="1" t="s">
        <v>8159</v>
      </c>
      <c r="N4755" s="1" t="s">
        <v>8162</v>
      </c>
      <c r="O4755" s="2">
        <v>0</v>
      </c>
      <c r="P4755" s="2">
        <v>0</v>
      </c>
      <c r="Q4755" s="2">
        <v>951.32</v>
      </c>
      <c r="R4755" s="2">
        <v>123.67160000000001</v>
      </c>
      <c r="S4755" s="2">
        <v>0</v>
      </c>
      <c r="T4755" s="2">
        <v>0</v>
      </c>
      <c r="U4755" s="2">
        <v>1074.9916000000001</v>
      </c>
      <c r="V4755" s="2" t="s">
        <v>8499</v>
      </c>
      <c r="W4755" s="2" t="s">
        <v>1</v>
      </c>
      <c r="X4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5"/>
      <c r="Z4755"/>
      <c r="AA4755"/>
    </row>
    <row r="4756" spans="5:27" hidden="1">
      <c r="E4756" t="s">
        <v>8374</v>
      </c>
      <c r="F4756" t="s">
        <v>8405</v>
      </c>
      <c r="G4756" t="s">
        <v>1</v>
      </c>
      <c r="H4756" t="s">
        <v>0</v>
      </c>
      <c r="I4756" t="s">
        <v>8149</v>
      </c>
      <c r="J4756" t="s">
        <v>8150</v>
      </c>
      <c r="K4756">
        <v>1102</v>
      </c>
      <c r="L4756">
        <v>1102</v>
      </c>
      <c r="M4756" s="1" t="s">
        <v>558</v>
      </c>
      <c r="N4756" s="1" t="s">
        <v>559</v>
      </c>
      <c r="O4756" s="2">
        <v>0</v>
      </c>
      <c r="P4756" s="2">
        <v>0</v>
      </c>
      <c r="Q4756" s="2">
        <v>478.28</v>
      </c>
      <c r="R4756" s="2">
        <v>62.176400000000001</v>
      </c>
      <c r="S4756" s="2">
        <v>0</v>
      </c>
      <c r="T4756" s="2">
        <v>0</v>
      </c>
      <c r="U4756" s="2">
        <v>540.45640000000003</v>
      </c>
      <c r="V4756" s="2" t="s">
        <v>8499</v>
      </c>
      <c r="W4756" s="2" t="s">
        <v>1</v>
      </c>
      <c r="X4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6"/>
      <c r="Z4756"/>
      <c r="AA4756"/>
    </row>
    <row r="4757" spans="5:27" hidden="1">
      <c r="E4757" t="s">
        <v>8374</v>
      </c>
      <c r="F4757" t="s">
        <v>8405</v>
      </c>
      <c r="G4757" t="s">
        <v>1</v>
      </c>
      <c r="H4757" t="s">
        <v>0</v>
      </c>
      <c r="I4757" t="s">
        <v>8149</v>
      </c>
      <c r="J4757" t="s">
        <v>8150</v>
      </c>
      <c r="K4757">
        <v>1103</v>
      </c>
      <c r="L4757">
        <v>1103</v>
      </c>
      <c r="M4757" s="1" t="s">
        <v>558</v>
      </c>
      <c r="N4757" s="1" t="s">
        <v>559</v>
      </c>
      <c r="O4757" s="2">
        <v>0</v>
      </c>
      <c r="P4757" s="2">
        <v>0</v>
      </c>
      <c r="Q4757" s="2">
        <v>45</v>
      </c>
      <c r="R4757" s="2">
        <v>5.8500000000000005</v>
      </c>
      <c r="S4757" s="2">
        <v>0</v>
      </c>
      <c r="T4757" s="2">
        <v>0</v>
      </c>
      <c r="U4757" s="2">
        <v>50.85</v>
      </c>
      <c r="V4757" s="2" t="s">
        <v>8499</v>
      </c>
      <c r="W4757" s="2" t="s">
        <v>1</v>
      </c>
      <c r="X4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7"/>
      <c r="Z4757"/>
      <c r="AA4757"/>
    </row>
    <row r="4758" spans="5:27" hidden="1">
      <c r="E4758" t="s">
        <v>8374</v>
      </c>
      <c r="F4758" t="s">
        <v>8405</v>
      </c>
      <c r="G4758" t="s">
        <v>1</v>
      </c>
      <c r="H4758" t="s">
        <v>0</v>
      </c>
      <c r="I4758" t="s">
        <v>8149</v>
      </c>
      <c r="J4758" t="s">
        <v>8150</v>
      </c>
      <c r="K4758">
        <v>1104</v>
      </c>
      <c r="L4758">
        <v>1104</v>
      </c>
      <c r="M4758" s="1" t="s">
        <v>532</v>
      </c>
      <c r="N4758" s="1" t="s">
        <v>533</v>
      </c>
      <c r="O4758" s="2">
        <v>0</v>
      </c>
      <c r="P4758" s="2">
        <v>0</v>
      </c>
      <c r="Q4758" s="2">
        <v>409.8</v>
      </c>
      <c r="R4758" s="2">
        <v>53.274000000000001</v>
      </c>
      <c r="S4758" s="2">
        <v>0</v>
      </c>
      <c r="T4758" s="2">
        <v>0</v>
      </c>
      <c r="U4758" s="2">
        <v>463.07400000000001</v>
      </c>
      <c r="V4758" s="2" t="s">
        <v>8499</v>
      </c>
      <c r="W4758" s="2" t="s">
        <v>1</v>
      </c>
      <c r="X4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8"/>
      <c r="Z4758"/>
      <c r="AA4758"/>
    </row>
    <row r="4759" spans="5:27" hidden="1">
      <c r="E4759" t="s">
        <v>8374</v>
      </c>
      <c r="F4759" t="s">
        <v>8405</v>
      </c>
      <c r="G4759" t="s">
        <v>1</v>
      </c>
      <c r="H4759" t="s">
        <v>0</v>
      </c>
      <c r="I4759" t="s">
        <v>8149</v>
      </c>
      <c r="J4759" t="s">
        <v>8150</v>
      </c>
      <c r="K4759">
        <v>1105</v>
      </c>
      <c r="L4759">
        <v>1105</v>
      </c>
      <c r="M4759" s="1" t="s">
        <v>421</v>
      </c>
      <c r="N4759" s="1" t="s">
        <v>422</v>
      </c>
      <c r="O4759" s="2">
        <v>0</v>
      </c>
      <c r="P4759" s="2">
        <v>0</v>
      </c>
      <c r="Q4759" s="2">
        <v>151.13</v>
      </c>
      <c r="R4759" s="2">
        <v>19.646899999999999</v>
      </c>
      <c r="S4759" s="2">
        <v>0</v>
      </c>
      <c r="T4759" s="2">
        <v>0</v>
      </c>
      <c r="U4759" s="2">
        <v>170.77689999999998</v>
      </c>
      <c r="V4759" s="2" t="s">
        <v>8499</v>
      </c>
      <c r="W4759" s="2" t="s">
        <v>1</v>
      </c>
      <c r="X4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59"/>
      <c r="Z4759"/>
      <c r="AA4759"/>
    </row>
    <row r="4760" spans="5:27" hidden="1">
      <c r="E4760" t="s">
        <v>8374</v>
      </c>
      <c r="F4760" t="s">
        <v>8405</v>
      </c>
      <c r="G4760" t="s">
        <v>1</v>
      </c>
      <c r="H4760" t="s">
        <v>0</v>
      </c>
      <c r="I4760" t="s">
        <v>8149</v>
      </c>
      <c r="J4760" t="s">
        <v>8150</v>
      </c>
      <c r="K4760">
        <v>1106</v>
      </c>
      <c r="L4760">
        <v>1106</v>
      </c>
      <c r="M4760" s="1" t="s">
        <v>1033</v>
      </c>
      <c r="N4760" s="1" t="s">
        <v>1034</v>
      </c>
      <c r="O4760" s="2">
        <v>0</v>
      </c>
      <c r="P4760" s="2">
        <v>0</v>
      </c>
      <c r="Q4760" s="2">
        <v>226.29</v>
      </c>
      <c r="R4760" s="2">
        <v>29.4177</v>
      </c>
      <c r="S4760" s="2">
        <v>0</v>
      </c>
      <c r="T4760" s="2">
        <v>0</v>
      </c>
      <c r="U4760" s="2">
        <v>255.70769999999999</v>
      </c>
      <c r="V4760" s="2" t="s">
        <v>8499</v>
      </c>
      <c r="W4760" s="2" t="s">
        <v>1</v>
      </c>
      <c r="X4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0"/>
      <c r="Z4760"/>
      <c r="AA4760"/>
    </row>
    <row r="4761" spans="5:27" hidden="1">
      <c r="E4761" t="s">
        <v>8374</v>
      </c>
      <c r="F4761" t="s">
        <v>8405</v>
      </c>
      <c r="G4761" t="s">
        <v>1</v>
      </c>
      <c r="H4761" t="s">
        <v>0</v>
      </c>
      <c r="I4761" t="s">
        <v>8149</v>
      </c>
      <c r="J4761" t="s">
        <v>8150</v>
      </c>
      <c r="K4761">
        <v>1107</v>
      </c>
      <c r="L4761">
        <v>1107</v>
      </c>
      <c r="M4761" s="1" t="s">
        <v>915</v>
      </c>
      <c r="N4761" s="1" t="s">
        <v>916</v>
      </c>
      <c r="O4761" s="2">
        <v>0</v>
      </c>
      <c r="P4761" s="2">
        <v>0</v>
      </c>
      <c r="Q4761" s="2">
        <v>1223.3800000000001</v>
      </c>
      <c r="R4761" s="2">
        <v>159.03940000000003</v>
      </c>
      <c r="S4761" s="2">
        <v>0</v>
      </c>
      <c r="T4761" s="2">
        <v>0</v>
      </c>
      <c r="U4761" s="2">
        <v>1382.4194000000002</v>
      </c>
      <c r="V4761" s="2" t="s">
        <v>8499</v>
      </c>
      <c r="W4761" s="2" t="s">
        <v>1</v>
      </c>
      <c r="X4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1"/>
      <c r="Z4761"/>
      <c r="AA4761"/>
    </row>
    <row r="4762" spans="5:27" hidden="1">
      <c r="E4762" t="s">
        <v>8374</v>
      </c>
      <c r="F4762" t="s">
        <v>8405</v>
      </c>
      <c r="G4762" t="s">
        <v>1</v>
      </c>
      <c r="H4762" t="s">
        <v>0</v>
      </c>
      <c r="I4762" t="s">
        <v>8149</v>
      </c>
      <c r="J4762" t="s">
        <v>8150</v>
      </c>
      <c r="K4762">
        <v>1108</v>
      </c>
      <c r="L4762">
        <v>1108</v>
      </c>
      <c r="M4762" s="1" t="s">
        <v>451</v>
      </c>
      <c r="N4762" s="1" t="s">
        <v>452</v>
      </c>
      <c r="O4762" s="2">
        <v>0</v>
      </c>
      <c r="P4762" s="2">
        <v>0</v>
      </c>
      <c r="Q4762" s="2">
        <v>6091.25</v>
      </c>
      <c r="R4762" s="2">
        <v>791.86250000000007</v>
      </c>
      <c r="S4762" s="2">
        <v>0</v>
      </c>
      <c r="T4762" s="2">
        <v>0</v>
      </c>
      <c r="U4762" s="2">
        <v>6883.1125000000002</v>
      </c>
      <c r="V4762" s="2" t="s">
        <v>8499</v>
      </c>
      <c r="W4762" s="2" t="s">
        <v>1</v>
      </c>
      <c r="X4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2"/>
      <c r="Z4762"/>
      <c r="AA4762"/>
    </row>
    <row r="4763" spans="5:27" hidden="1">
      <c r="E4763" t="s">
        <v>8374</v>
      </c>
      <c r="F4763" t="s">
        <v>8405</v>
      </c>
      <c r="G4763" t="s">
        <v>1</v>
      </c>
      <c r="H4763" t="s">
        <v>0</v>
      </c>
      <c r="I4763" t="s">
        <v>8149</v>
      </c>
      <c r="J4763" t="s">
        <v>8150</v>
      </c>
      <c r="K4763">
        <v>1109</v>
      </c>
      <c r="L4763">
        <v>1109</v>
      </c>
      <c r="M4763" s="1"/>
      <c r="N4763" s="1" t="s">
        <v>464</v>
      </c>
      <c r="O4763" s="2">
        <v>0</v>
      </c>
      <c r="P4763" s="2">
        <v>0</v>
      </c>
      <c r="Q4763" s="2">
        <v>858.38</v>
      </c>
      <c r="R4763" s="2">
        <v>111.5894</v>
      </c>
      <c r="S4763" s="2">
        <v>0</v>
      </c>
      <c r="T4763" s="2">
        <v>0</v>
      </c>
      <c r="U4763" s="2">
        <v>969.96939999999995</v>
      </c>
      <c r="V4763" s="2" t="s">
        <v>8408</v>
      </c>
      <c r="W4763" s="2" t="s">
        <v>1</v>
      </c>
      <c r="X4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3"/>
      <c r="Z4763"/>
      <c r="AA4763"/>
    </row>
    <row r="4764" spans="5:27" hidden="1">
      <c r="E4764" t="s">
        <v>8374</v>
      </c>
      <c r="F4764" t="s">
        <v>8405</v>
      </c>
      <c r="G4764" t="s">
        <v>1</v>
      </c>
      <c r="H4764" t="s">
        <v>0</v>
      </c>
      <c r="I4764" t="s">
        <v>8149</v>
      </c>
      <c r="J4764" t="s">
        <v>8150</v>
      </c>
      <c r="K4764">
        <v>1110</v>
      </c>
      <c r="L4764">
        <v>1110</v>
      </c>
      <c r="M4764" s="1" t="s">
        <v>931</v>
      </c>
      <c r="N4764" s="1" t="s">
        <v>932</v>
      </c>
      <c r="O4764" s="2">
        <v>0</v>
      </c>
      <c r="P4764" s="2">
        <v>0</v>
      </c>
      <c r="Q4764" s="2">
        <v>432.19</v>
      </c>
      <c r="R4764" s="2">
        <v>56.184699999999999</v>
      </c>
      <c r="S4764" s="2">
        <v>0</v>
      </c>
      <c r="T4764" s="2">
        <v>0</v>
      </c>
      <c r="U4764" s="2">
        <v>488.37470000000002</v>
      </c>
      <c r="V4764" s="2" t="s">
        <v>8499</v>
      </c>
      <c r="W4764" s="2" t="s">
        <v>1</v>
      </c>
      <c r="X4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4"/>
      <c r="Z4764"/>
      <c r="AA4764"/>
    </row>
    <row r="4765" spans="5:27" hidden="1">
      <c r="E4765" t="s">
        <v>8374</v>
      </c>
      <c r="F4765" t="s">
        <v>8405</v>
      </c>
      <c r="G4765" t="s">
        <v>1</v>
      </c>
      <c r="H4765" t="s">
        <v>0</v>
      </c>
      <c r="I4765" t="s">
        <v>8149</v>
      </c>
      <c r="J4765" t="s">
        <v>8150</v>
      </c>
      <c r="K4765">
        <v>1111</v>
      </c>
      <c r="L4765">
        <v>1111</v>
      </c>
      <c r="M4765" s="1" t="s">
        <v>483</v>
      </c>
      <c r="N4765" s="1" t="s">
        <v>484</v>
      </c>
      <c r="O4765" s="2">
        <v>0</v>
      </c>
      <c r="P4765" s="2">
        <v>0</v>
      </c>
      <c r="Q4765" s="2">
        <v>156.87</v>
      </c>
      <c r="R4765" s="2">
        <v>20.3931</v>
      </c>
      <c r="S4765" s="2">
        <v>0</v>
      </c>
      <c r="T4765" s="2">
        <v>0</v>
      </c>
      <c r="U4765" s="2">
        <v>177.26310000000001</v>
      </c>
      <c r="V4765" s="2" t="s">
        <v>8499</v>
      </c>
      <c r="W4765" s="2" t="s">
        <v>1</v>
      </c>
      <c r="X4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5"/>
      <c r="Z4765"/>
      <c r="AA4765"/>
    </row>
    <row r="4766" spans="5:27" hidden="1">
      <c r="E4766" t="s">
        <v>8374</v>
      </c>
      <c r="F4766" t="s">
        <v>8405</v>
      </c>
      <c r="G4766" t="s">
        <v>1</v>
      </c>
      <c r="H4766" t="s">
        <v>0</v>
      </c>
      <c r="I4766" t="s">
        <v>8149</v>
      </c>
      <c r="J4766" t="s">
        <v>8150</v>
      </c>
      <c r="K4766">
        <v>1112</v>
      </c>
      <c r="L4766">
        <v>1112</v>
      </c>
      <c r="M4766" s="1" t="s">
        <v>7848</v>
      </c>
      <c r="N4766" s="1" t="s">
        <v>7847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 t="s">
        <v>8499</v>
      </c>
      <c r="W4766" s="2" t="s">
        <v>1</v>
      </c>
      <c r="X4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6"/>
      <c r="Z4766"/>
      <c r="AA4766"/>
    </row>
    <row r="4767" spans="5:27" hidden="1">
      <c r="E4767" t="s">
        <v>8374</v>
      </c>
      <c r="F4767" t="s">
        <v>8405</v>
      </c>
      <c r="G4767" t="s">
        <v>1</v>
      </c>
      <c r="H4767" t="s">
        <v>0</v>
      </c>
      <c r="I4767" t="s">
        <v>8149</v>
      </c>
      <c r="J4767" t="s">
        <v>8150</v>
      </c>
      <c r="K4767">
        <v>1113</v>
      </c>
      <c r="L4767">
        <v>1113</v>
      </c>
      <c r="M4767" s="1" t="s">
        <v>118</v>
      </c>
      <c r="N4767" s="1" t="s">
        <v>119</v>
      </c>
      <c r="O4767" s="2">
        <v>0</v>
      </c>
      <c r="P4767" s="2">
        <v>0</v>
      </c>
      <c r="Q4767" s="2">
        <v>59.93</v>
      </c>
      <c r="R4767" s="2">
        <v>7.7909000000000006</v>
      </c>
      <c r="S4767" s="2">
        <v>0</v>
      </c>
      <c r="T4767" s="2">
        <v>0</v>
      </c>
      <c r="U4767" s="2">
        <v>67.7209</v>
      </c>
      <c r="V4767" s="2" t="s">
        <v>8499</v>
      </c>
      <c r="W4767" s="2" t="s">
        <v>1</v>
      </c>
      <c r="X4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7"/>
      <c r="Z4767"/>
      <c r="AA4767"/>
    </row>
    <row r="4768" spans="5:27" hidden="1">
      <c r="E4768" t="s">
        <v>8374</v>
      </c>
      <c r="F4768" t="s">
        <v>8405</v>
      </c>
      <c r="G4768" t="s">
        <v>1</v>
      </c>
      <c r="H4768" t="s">
        <v>0</v>
      </c>
      <c r="I4768" t="s">
        <v>8149</v>
      </c>
      <c r="J4768" t="s">
        <v>8150</v>
      </c>
      <c r="K4768">
        <v>1114</v>
      </c>
      <c r="L4768">
        <v>1114</v>
      </c>
      <c r="M4768" s="1" t="s">
        <v>558</v>
      </c>
      <c r="N4768" s="1" t="s">
        <v>559</v>
      </c>
      <c r="O4768" s="2">
        <v>0</v>
      </c>
      <c r="P4768" s="2">
        <v>0</v>
      </c>
      <c r="Q4768" s="2">
        <v>91.76</v>
      </c>
      <c r="R4768" s="2">
        <v>11.928800000000001</v>
      </c>
      <c r="S4768" s="2">
        <v>0</v>
      </c>
      <c r="T4768" s="2">
        <v>0</v>
      </c>
      <c r="U4768" s="2">
        <v>103.6888</v>
      </c>
      <c r="V4768" s="2" t="s">
        <v>8499</v>
      </c>
      <c r="W4768" s="2" t="s">
        <v>1</v>
      </c>
      <c r="X4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8"/>
      <c r="Z4768"/>
      <c r="AA4768"/>
    </row>
    <row r="4769" spans="5:27" hidden="1">
      <c r="E4769" t="s">
        <v>8374</v>
      </c>
      <c r="F4769" t="s">
        <v>8405</v>
      </c>
      <c r="G4769" t="s">
        <v>1</v>
      </c>
      <c r="H4769" t="s">
        <v>0</v>
      </c>
      <c r="I4769" t="s">
        <v>8149</v>
      </c>
      <c r="J4769" t="s">
        <v>8150</v>
      </c>
      <c r="K4769">
        <v>1115</v>
      </c>
      <c r="L4769">
        <v>1115</v>
      </c>
      <c r="M4769" s="1" t="s">
        <v>118</v>
      </c>
      <c r="N4769" s="1" t="s">
        <v>119</v>
      </c>
      <c r="O4769" s="2">
        <v>0</v>
      </c>
      <c r="P4769" s="2">
        <v>0</v>
      </c>
      <c r="Q4769" s="2">
        <v>8.77</v>
      </c>
      <c r="R4769" s="2">
        <v>1.1400999999999999</v>
      </c>
      <c r="S4769" s="2">
        <v>0</v>
      </c>
      <c r="T4769" s="2">
        <v>0</v>
      </c>
      <c r="U4769" s="2">
        <v>9.9100999999999999</v>
      </c>
      <c r="V4769" s="2" t="s">
        <v>8499</v>
      </c>
      <c r="W4769" s="2" t="s">
        <v>1</v>
      </c>
      <c r="X4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69"/>
      <c r="Z4769"/>
      <c r="AA4769"/>
    </row>
    <row r="4770" spans="5:27" hidden="1">
      <c r="E4770" t="s">
        <v>8374</v>
      </c>
      <c r="F4770" t="s">
        <v>8405</v>
      </c>
      <c r="G4770" t="s">
        <v>1</v>
      </c>
      <c r="H4770" t="s">
        <v>0</v>
      </c>
      <c r="I4770" t="s">
        <v>8149</v>
      </c>
      <c r="J4770" t="s">
        <v>8150</v>
      </c>
      <c r="K4770">
        <v>1116</v>
      </c>
      <c r="L4770">
        <v>1116</v>
      </c>
      <c r="M4770" s="1" t="s">
        <v>501</v>
      </c>
      <c r="N4770" s="1" t="s">
        <v>502</v>
      </c>
      <c r="O4770" s="2">
        <v>0</v>
      </c>
      <c r="P4770" s="2">
        <v>0</v>
      </c>
      <c r="Q4770" s="2">
        <v>254.1</v>
      </c>
      <c r="R4770" s="2">
        <v>33.033000000000001</v>
      </c>
      <c r="S4770" s="2">
        <v>0</v>
      </c>
      <c r="T4770" s="2">
        <v>0</v>
      </c>
      <c r="U4770" s="2">
        <v>287.13299999999998</v>
      </c>
      <c r="V4770" s="2" t="s">
        <v>8499</v>
      </c>
      <c r="W4770" s="2" t="s">
        <v>1</v>
      </c>
      <c r="X4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0"/>
      <c r="Z4770"/>
      <c r="AA4770"/>
    </row>
    <row r="4771" spans="5:27" hidden="1">
      <c r="E4771" t="s">
        <v>8374</v>
      </c>
      <c r="F4771" t="s">
        <v>8405</v>
      </c>
      <c r="G4771" t="s">
        <v>1</v>
      </c>
      <c r="H4771" t="s">
        <v>0</v>
      </c>
      <c r="I4771" t="s">
        <v>8149</v>
      </c>
      <c r="J4771" t="s">
        <v>8150</v>
      </c>
      <c r="K4771">
        <v>1117</v>
      </c>
      <c r="L4771">
        <v>1117</v>
      </c>
      <c r="M4771" s="1" t="s">
        <v>249</v>
      </c>
      <c r="N4771" s="1" t="s">
        <v>250</v>
      </c>
      <c r="O4771" s="2">
        <v>0</v>
      </c>
      <c r="P4771" s="2">
        <v>0</v>
      </c>
      <c r="Q4771" s="2">
        <v>195.59</v>
      </c>
      <c r="R4771" s="2">
        <v>25.4267</v>
      </c>
      <c r="S4771" s="2">
        <v>0</v>
      </c>
      <c r="T4771" s="2">
        <v>0</v>
      </c>
      <c r="U4771" s="2">
        <v>221.01670000000001</v>
      </c>
      <c r="V4771" s="2" t="s">
        <v>8499</v>
      </c>
      <c r="W4771" s="2" t="s">
        <v>1</v>
      </c>
      <c r="X4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1"/>
      <c r="Z4771"/>
      <c r="AA4771"/>
    </row>
    <row r="4772" spans="5:27" hidden="1">
      <c r="E4772" t="s">
        <v>8374</v>
      </c>
      <c r="F4772" t="s">
        <v>8405</v>
      </c>
      <c r="G4772" t="s">
        <v>1</v>
      </c>
      <c r="H4772" t="s">
        <v>0</v>
      </c>
      <c r="I4772" t="s">
        <v>8149</v>
      </c>
      <c r="J4772" t="s">
        <v>8150</v>
      </c>
      <c r="K4772">
        <v>1118</v>
      </c>
      <c r="L4772">
        <v>1118</v>
      </c>
      <c r="M4772" s="1" t="s">
        <v>8309</v>
      </c>
      <c r="N4772" s="1" t="s">
        <v>8310</v>
      </c>
      <c r="O4772" s="2">
        <v>0</v>
      </c>
      <c r="P4772" s="2">
        <v>0</v>
      </c>
      <c r="Q4772" s="2">
        <v>63.19</v>
      </c>
      <c r="R4772" s="2">
        <v>8.2147000000000006</v>
      </c>
      <c r="S4772" s="2">
        <v>0</v>
      </c>
      <c r="T4772" s="2">
        <v>0</v>
      </c>
      <c r="U4772" s="2">
        <v>71.404699999999991</v>
      </c>
      <c r="V4772" s="2" t="s">
        <v>8499</v>
      </c>
      <c r="W4772" s="2" t="s">
        <v>1</v>
      </c>
      <c r="X4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2"/>
      <c r="Z4772"/>
      <c r="AA4772"/>
    </row>
    <row r="4773" spans="5:27" hidden="1">
      <c r="E4773" t="s">
        <v>8374</v>
      </c>
      <c r="F4773" t="s">
        <v>8405</v>
      </c>
      <c r="G4773" t="s">
        <v>1</v>
      </c>
      <c r="H4773" t="s">
        <v>0</v>
      </c>
      <c r="I4773" t="s">
        <v>8149</v>
      </c>
      <c r="J4773" t="s">
        <v>8150</v>
      </c>
      <c r="K4773">
        <v>1119</v>
      </c>
      <c r="L4773">
        <v>1119</v>
      </c>
      <c r="M4773" s="1" t="s">
        <v>1092</v>
      </c>
      <c r="N4773" s="1" t="s">
        <v>1093</v>
      </c>
      <c r="O4773" s="2">
        <v>0</v>
      </c>
      <c r="P4773" s="2">
        <v>0</v>
      </c>
      <c r="Q4773" s="2">
        <v>139.83000000000001</v>
      </c>
      <c r="R4773" s="2">
        <v>18.177900000000001</v>
      </c>
      <c r="S4773" s="2">
        <v>0</v>
      </c>
      <c r="T4773" s="2">
        <v>0</v>
      </c>
      <c r="U4773" s="2">
        <v>158.00790000000001</v>
      </c>
      <c r="V4773" s="2" t="s">
        <v>8499</v>
      </c>
      <c r="W4773" s="2" t="s">
        <v>1</v>
      </c>
      <c r="X4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3"/>
      <c r="Z4773"/>
      <c r="AA4773"/>
    </row>
    <row r="4774" spans="5:27" hidden="1">
      <c r="E4774" t="s">
        <v>8374</v>
      </c>
      <c r="F4774" t="s">
        <v>8405</v>
      </c>
      <c r="G4774" t="s">
        <v>1</v>
      </c>
      <c r="H4774" t="s">
        <v>0</v>
      </c>
      <c r="I4774" t="s">
        <v>8149</v>
      </c>
      <c r="J4774" t="s">
        <v>8150</v>
      </c>
      <c r="K4774">
        <v>1120</v>
      </c>
      <c r="L4774">
        <v>1120</v>
      </c>
      <c r="M4774" s="1" t="s">
        <v>1129</v>
      </c>
      <c r="N4774" s="1" t="s">
        <v>1130</v>
      </c>
      <c r="O4774" s="2">
        <v>0</v>
      </c>
      <c r="P4774" s="2">
        <v>0</v>
      </c>
      <c r="Q4774" s="2">
        <v>287.45999999999998</v>
      </c>
      <c r="R4774" s="2">
        <v>37.369799999999998</v>
      </c>
      <c r="S4774" s="2">
        <v>0</v>
      </c>
      <c r="T4774" s="2">
        <v>0</v>
      </c>
      <c r="U4774" s="2">
        <v>324.82979999999998</v>
      </c>
      <c r="V4774" s="2" t="s">
        <v>8499</v>
      </c>
      <c r="W4774" s="2" t="s">
        <v>1</v>
      </c>
      <c r="X4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4"/>
      <c r="Z4774"/>
      <c r="AA4774"/>
    </row>
    <row r="4775" spans="5:27" hidden="1">
      <c r="E4775" t="s">
        <v>8374</v>
      </c>
      <c r="F4775" t="s">
        <v>8405</v>
      </c>
      <c r="G4775" t="s">
        <v>1</v>
      </c>
      <c r="H4775" t="s">
        <v>0</v>
      </c>
      <c r="I4775" t="s">
        <v>8149</v>
      </c>
      <c r="J4775" t="s">
        <v>8150</v>
      </c>
      <c r="K4775">
        <v>1121</v>
      </c>
      <c r="L4775">
        <v>1121</v>
      </c>
      <c r="M4775" s="1" t="s">
        <v>411</v>
      </c>
      <c r="N4775" s="1" t="s">
        <v>412</v>
      </c>
      <c r="O4775" s="2">
        <v>0</v>
      </c>
      <c r="P4775" s="2">
        <v>0</v>
      </c>
      <c r="Q4775" s="2">
        <v>124.34</v>
      </c>
      <c r="R4775" s="2">
        <v>16.164200000000001</v>
      </c>
      <c r="S4775" s="2">
        <v>0</v>
      </c>
      <c r="T4775" s="2">
        <v>0</v>
      </c>
      <c r="U4775" s="2">
        <v>140.5042</v>
      </c>
      <c r="V4775" s="2" t="s">
        <v>8499</v>
      </c>
      <c r="W4775" s="2" t="s">
        <v>1</v>
      </c>
      <c r="X4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5"/>
      <c r="Z4775"/>
      <c r="AA4775"/>
    </row>
    <row r="4776" spans="5:27" hidden="1">
      <c r="E4776" t="s">
        <v>8374</v>
      </c>
      <c r="F4776" t="s">
        <v>8405</v>
      </c>
      <c r="G4776" t="s">
        <v>1</v>
      </c>
      <c r="H4776" t="s">
        <v>0</v>
      </c>
      <c r="I4776" t="s">
        <v>8149</v>
      </c>
      <c r="J4776" t="s">
        <v>8150</v>
      </c>
      <c r="K4776">
        <v>1122</v>
      </c>
      <c r="L4776">
        <v>1122</v>
      </c>
      <c r="M4776" s="1" t="s">
        <v>255</v>
      </c>
      <c r="N4776" s="1" t="s">
        <v>256</v>
      </c>
      <c r="O4776" s="2">
        <v>0</v>
      </c>
      <c r="P4776" s="2">
        <v>0</v>
      </c>
      <c r="Q4776" s="2">
        <v>917.51</v>
      </c>
      <c r="R4776" s="2">
        <v>119.27630000000001</v>
      </c>
      <c r="S4776" s="2">
        <v>0</v>
      </c>
      <c r="T4776" s="2">
        <v>0</v>
      </c>
      <c r="U4776" s="2">
        <v>1036.7863</v>
      </c>
      <c r="V4776" s="2" t="s">
        <v>8499</v>
      </c>
      <c r="W4776" s="2" t="s">
        <v>1</v>
      </c>
      <c r="X4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6"/>
      <c r="Z4776"/>
      <c r="AA4776"/>
    </row>
    <row r="4777" spans="5:27" hidden="1">
      <c r="E4777" t="s">
        <v>8374</v>
      </c>
      <c r="F4777" t="s">
        <v>8405</v>
      </c>
      <c r="G4777" t="s">
        <v>1</v>
      </c>
      <c r="H4777" t="s">
        <v>0</v>
      </c>
      <c r="I4777" t="s">
        <v>8149</v>
      </c>
      <c r="J4777" t="s">
        <v>8150</v>
      </c>
      <c r="K4777">
        <v>1123</v>
      </c>
      <c r="L4777">
        <v>1123</v>
      </c>
      <c r="M4777" s="1"/>
      <c r="N4777" s="1" t="s">
        <v>8407</v>
      </c>
      <c r="O4777" s="2">
        <v>0</v>
      </c>
      <c r="P4777" s="2">
        <v>0</v>
      </c>
      <c r="Q4777" s="2">
        <v>61.5</v>
      </c>
      <c r="R4777" s="2">
        <v>7.9950000000000001</v>
      </c>
      <c r="S4777" s="2">
        <v>0</v>
      </c>
      <c r="T4777" s="2">
        <v>0</v>
      </c>
      <c r="U4777" s="2">
        <v>69.495000000000005</v>
      </c>
      <c r="V4777" s="2" t="s">
        <v>8406</v>
      </c>
      <c r="W4777" s="2" t="s">
        <v>1</v>
      </c>
      <c r="X4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7"/>
      <c r="Z4777"/>
      <c r="AA4777"/>
    </row>
    <row r="4778" spans="5:27" hidden="1">
      <c r="E4778" t="s">
        <v>8374</v>
      </c>
      <c r="F4778" t="s">
        <v>8405</v>
      </c>
      <c r="G4778" t="s">
        <v>1</v>
      </c>
      <c r="H4778" t="s">
        <v>0</v>
      </c>
      <c r="I4778" t="s">
        <v>8149</v>
      </c>
      <c r="J4778" t="s">
        <v>8150</v>
      </c>
      <c r="K4778">
        <v>1124</v>
      </c>
      <c r="L4778">
        <v>1124</v>
      </c>
      <c r="M4778" s="1" t="s">
        <v>118</v>
      </c>
      <c r="N4778" s="1" t="s">
        <v>119</v>
      </c>
      <c r="O4778" s="2">
        <v>0</v>
      </c>
      <c r="P4778" s="2">
        <v>0</v>
      </c>
      <c r="Q4778" s="2">
        <v>85.93</v>
      </c>
      <c r="R4778" s="2">
        <v>11.170900000000001</v>
      </c>
      <c r="S4778" s="2">
        <v>0</v>
      </c>
      <c r="T4778" s="2">
        <v>0</v>
      </c>
      <c r="U4778" s="2">
        <v>97.10090000000001</v>
      </c>
      <c r="V4778" s="2" t="s">
        <v>8499</v>
      </c>
      <c r="W4778" s="2" t="s">
        <v>1</v>
      </c>
      <c r="X4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8"/>
      <c r="Z4778"/>
      <c r="AA4778"/>
    </row>
    <row r="4779" spans="5:27" hidden="1">
      <c r="E4779" t="s">
        <v>8374</v>
      </c>
      <c r="F4779" t="s">
        <v>8401</v>
      </c>
      <c r="G4779" t="s">
        <v>1</v>
      </c>
      <c r="H4779" t="s">
        <v>0</v>
      </c>
      <c r="I4779" t="s">
        <v>8149</v>
      </c>
      <c r="J4779" t="s">
        <v>8150</v>
      </c>
      <c r="K4779">
        <v>1125</v>
      </c>
      <c r="L4779">
        <v>1125</v>
      </c>
      <c r="M4779" s="1" t="s">
        <v>8159</v>
      </c>
      <c r="N4779" s="1" t="s">
        <v>8162</v>
      </c>
      <c r="O4779" s="2">
        <v>0</v>
      </c>
      <c r="P4779" s="2">
        <v>0</v>
      </c>
      <c r="Q4779" s="2">
        <v>264.16000000000003</v>
      </c>
      <c r="R4779" s="2">
        <v>34.340800000000002</v>
      </c>
      <c r="S4779" s="2">
        <v>0</v>
      </c>
      <c r="T4779" s="2">
        <v>0</v>
      </c>
      <c r="U4779" s="2">
        <v>298.50080000000003</v>
      </c>
      <c r="V4779" s="2" t="s">
        <v>8499</v>
      </c>
      <c r="W4779" s="2" t="s">
        <v>1</v>
      </c>
      <c r="X4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79"/>
      <c r="Z4779"/>
      <c r="AA4779"/>
    </row>
    <row r="4780" spans="5:27" hidden="1">
      <c r="E4780" t="s">
        <v>8374</v>
      </c>
      <c r="F4780" t="s">
        <v>8401</v>
      </c>
      <c r="G4780" t="s">
        <v>1</v>
      </c>
      <c r="H4780" t="s">
        <v>0</v>
      </c>
      <c r="I4780" t="s">
        <v>8149</v>
      </c>
      <c r="J4780" t="s">
        <v>8150</v>
      </c>
      <c r="K4780">
        <v>1126</v>
      </c>
      <c r="L4780">
        <v>1126</v>
      </c>
      <c r="M4780" s="1" t="s">
        <v>118</v>
      </c>
      <c r="N4780" s="1" t="s">
        <v>119</v>
      </c>
      <c r="O4780" s="2">
        <v>0</v>
      </c>
      <c r="P4780" s="2">
        <v>0</v>
      </c>
      <c r="Q4780" s="2">
        <v>1896.18</v>
      </c>
      <c r="R4780" s="2">
        <v>246.50340000000003</v>
      </c>
      <c r="S4780" s="2">
        <v>0</v>
      </c>
      <c r="T4780" s="2">
        <v>0</v>
      </c>
      <c r="U4780" s="2">
        <v>2142.6833999999999</v>
      </c>
      <c r="V4780" s="2" t="s">
        <v>8499</v>
      </c>
      <c r="W4780" s="2" t="s">
        <v>1</v>
      </c>
      <c r="X4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0"/>
      <c r="Z4780"/>
      <c r="AA4780"/>
    </row>
    <row r="4781" spans="5:27" hidden="1">
      <c r="E4781" t="s">
        <v>8374</v>
      </c>
      <c r="F4781" t="s">
        <v>8401</v>
      </c>
      <c r="G4781" t="s">
        <v>1</v>
      </c>
      <c r="H4781" t="s">
        <v>0</v>
      </c>
      <c r="I4781" t="s">
        <v>8149</v>
      </c>
      <c r="J4781" t="s">
        <v>8150</v>
      </c>
      <c r="K4781">
        <v>1127</v>
      </c>
      <c r="L4781">
        <v>1127</v>
      </c>
      <c r="M4781" s="1" t="s">
        <v>118</v>
      </c>
      <c r="N4781" s="1" t="s">
        <v>119</v>
      </c>
      <c r="O4781" s="2">
        <v>0</v>
      </c>
      <c r="P4781" s="2">
        <v>0</v>
      </c>
      <c r="Q4781" s="2">
        <v>106.9</v>
      </c>
      <c r="R4781" s="2">
        <v>13.897000000000002</v>
      </c>
      <c r="S4781" s="2">
        <v>0</v>
      </c>
      <c r="T4781" s="2">
        <v>0</v>
      </c>
      <c r="U4781" s="2">
        <v>120.79700000000001</v>
      </c>
      <c r="V4781" s="2" t="s">
        <v>8499</v>
      </c>
      <c r="W4781" s="2" t="s">
        <v>1</v>
      </c>
      <c r="X4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1"/>
      <c r="Z4781"/>
      <c r="AA4781"/>
    </row>
    <row r="4782" spans="5:27" hidden="1">
      <c r="E4782" t="s">
        <v>8374</v>
      </c>
      <c r="F4782" t="s">
        <v>8401</v>
      </c>
      <c r="G4782" t="s">
        <v>1</v>
      </c>
      <c r="H4782" t="s">
        <v>0</v>
      </c>
      <c r="I4782" t="s">
        <v>8149</v>
      </c>
      <c r="J4782" t="s">
        <v>8150</v>
      </c>
      <c r="K4782">
        <v>1128</v>
      </c>
      <c r="L4782">
        <v>1128</v>
      </c>
      <c r="M4782" s="1" t="s">
        <v>1261</v>
      </c>
      <c r="N4782" s="1" t="s">
        <v>1262</v>
      </c>
      <c r="O4782" s="2">
        <v>0</v>
      </c>
      <c r="P4782" s="2">
        <v>0</v>
      </c>
      <c r="Q4782" s="2">
        <v>32.08</v>
      </c>
      <c r="R4782" s="2">
        <v>4.1703999999999999</v>
      </c>
      <c r="S4782" s="2">
        <v>0</v>
      </c>
      <c r="T4782" s="2">
        <v>0</v>
      </c>
      <c r="U4782" s="2">
        <v>36.250399999999999</v>
      </c>
      <c r="V4782" s="2" t="s">
        <v>8499</v>
      </c>
      <c r="W4782" s="2" t="s">
        <v>1</v>
      </c>
      <c r="X4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2"/>
      <c r="Z4782"/>
      <c r="AA4782"/>
    </row>
    <row r="4783" spans="5:27" hidden="1">
      <c r="E4783" t="s">
        <v>8374</v>
      </c>
      <c r="F4783" t="s">
        <v>8401</v>
      </c>
      <c r="G4783" t="s">
        <v>1</v>
      </c>
      <c r="H4783" t="s">
        <v>0</v>
      </c>
      <c r="I4783" t="s">
        <v>8149</v>
      </c>
      <c r="J4783" t="s">
        <v>8150</v>
      </c>
      <c r="K4783">
        <v>1129</v>
      </c>
      <c r="L4783">
        <v>1129</v>
      </c>
      <c r="M4783" s="1" t="s">
        <v>1391</v>
      </c>
      <c r="N4783" s="1" t="s">
        <v>1392</v>
      </c>
      <c r="O4783" s="2">
        <v>0</v>
      </c>
      <c r="P4783" s="2">
        <v>0</v>
      </c>
      <c r="Q4783" s="2">
        <v>128.55000000000001</v>
      </c>
      <c r="R4783" s="2">
        <v>16.711500000000001</v>
      </c>
      <c r="S4783" s="2">
        <v>0</v>
      </c>
      <c r="T4783" s="2">
        <v>0</v>
      </c>
      <c r="U4783" s="2">
        <v>145.26150000000001</v>
      </c>
      <c r="V4783" s="2" t="s">
        <v>8499</v>
      </c>
      <c r="W4783" s="2" t="s">
        <v>1</v>
      </c>
      <c r="X4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3"/>
      <c r="Z4783"/>
      <c r="AA4783"/>
    </row>
    <row r="4784" spans="5:27" hidden="1">
      <c r="E4784" t="s">
        <v>8374</v>
      </c>
      <c r="F4784" t="s">
        <v>8401</v>
      </c>
      <c r="G4784" t="s">
        <v>1</v>
      </c>
      <c r="H4784" t="s">
        <v>0</v>
      </c>
      <c r="I4784" t="s">
        <v>8149</v>
      </c>
      <c r="J4784" t="s">
        <v>8150</v>
      </c>
      <c r="K4784">
        <v>1130</v>
      </c>
      <c r="L4784">
        <v>1130</v>
      </c>
      <c r="M4784" s="1" t="s">
        <v>1097</v>
      </c>
      <c r="N4784" s="1" t="s">
        <v>1098</v>
      </c>
      <c r="O4784" s="2">
        <v>0</v>
      </c>
      <c r="P4784" s="2">
        <v>0</v>
      </c>
      <c r="Q4784" s="2">
        <v>446.45</v>
      </c>
      <c r="R4784" s="2">
        <v>58.038499999999999</v>
      </c>
      <c r="S4784" s="2">
        <v>0</v>
      </c>
      <c r="T4784" s="2">
        <v>0</v>
      </c>
      <c r="U4784" s="2">
        <v>504.48849999999999</v>
      </c>
      <c r="V4784" s="2" t="s">
        <v>8499</v>
      </c>
      <c r="W4784" s="2" t="s">
        <v>1</v>
      </c>
      <c r="X4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4"/>
      <c r="Z4784"/>
      <c r="AA4784"/>
    </row>
    <row r="4785" spans="5:27" hidden="1">
      <c r="E4785" t="s">
        <v>8374</v>
      </c>
      <c r="F4785" t="s">
        <v>8401</v>
      </c>
      <c r="G4785" t="s">
        <v>1</v>
      </c>
      <c r="H4785" t="s">
        <v>0</v>
      </c>
      <c r="I4785" t="s">
        <v>8149</v>
      </c>
      <c r="J4785" t="s">
        <v>8150</v>
      </c>
      <c r="K4785">
        <v>1131</v>
      </c>
      <c r="L4785">
        <v>1131</v>
      </c>
      <c r="M4785" s="1" t="s">
        <v>7871</v>
      </c>
      <c r="N4785" s="1" t="s">
        <v>7872</v>
      </c>
      <c r="O4785" s="2">
        <v>0</v>
      </c>
      <c r="P4785" s="2">
        <v>0</v>
      </c>
      <c r="Q4785" s="2">
        <v>144.72999999999999</v>
      </c>
      <c r="R4785" s="2">
        <v>18.814899999999998</v>
      </c>
      <c r="S4785" s="2">
        <v>0</v>
      </c>
      <c r="T4785" s="2">
        <v>0</v>
      </c>
      <c r="U4785" s="2">
        <v>163.54489999999998</v>
      </c>
      <c r="V4785" s="2" t="s">
        <v>8499</v>
      </c>
      <c r="W4785" s="2" t="s">
        <v>1</v>
      </c>
      <c r="X4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5"/>
      <c r="Z4785"/>
      <c r="AA4785"/>
    </row>
    <row r="4786" spans="5:27" hidden="1">
      <c r="E4786" t="s">
        <v>8374</v>
      </c>
      <c r="F4786" t="s">
        <v>8401</v>
      </c>
      <c r="G4786" t="s">
        <v>1</v>
      </c>
      <c r="H4786" t="s">
        <v>0</v>
      </c>
      <c r="I4786" t="s">
        <v>8149</v>
      </c>
      <c r="J4786" t="s">
        <v>8150</v>
      </c>
      <c r="K4786">
        <v>1132</v>
      </c>
      <c r="L4786">
        <v>1132</v>
      </c>
      <c r="M4786" s="1" t="s">
        <v>1102</v>
      </c>
      <c r="N4786" s="1" t="s">
        <v>1103</v>
      </c>
      <c r="O4786" s="2">
        <v>0</v>
      </c>
      <c r="P4786" s="2">
        <v>0</v>
      </c>
      <c r="Q4786" s="2">
        <v>1304.92</v>
      </c>
      <c r="R4786" s="2">
        <v>169.6396</v>
      </c>
      <c r="S4786" s="2">
        <v>0</v>
      </c>
      <c r="T4786" s="2">
        <v>0</v>
      </c>
      <c r="U4786" s="2">
        <v>1474.5596</v>
      </c>
      <c r="V4786" s="2" t="s">
        <v>8499</v>
      </c>
      <c r="W4786" s="2" t="s">
        <v>1</v>
      </c>
      <c r="X4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6"/>
      <c r="Z4786"/>
      <c r="AA4786"/>
    </row>
    <row r="4787" spans="5:27" hidden="1">
      <c r="E4787" t="s">
        <v>8374</v>
      </c>
      <c r="F4787" t="s">
        <v>8401</v>
      </c>
      <c r="G4787" t="s">
        <v>1</v>
      </c>
      <c r="H4787" t="s">
        <v>0</v>
      </c>
      <c r="I4787" t="s">
        <v>8149</v>
      </c>
      <c r="J4787" t="s">
        <v>8150</v>
      </c>
      <c r="K4787">
        <v>1133</v>
      </c>
      <c r="L4787">
        <v>1133</v>
      </c>
      <c r="M4787" s="1" t="s">
        <v>435</v>
      </c>
      <c r="N4787" s="1" t="s">
        <v>436</v>
      </c>
      <c r="O4787" s="2">
        <v>0</v>
      </c>
      <c r="P4787" s="2">
        <v>0</v>
      </c>
      <c r="Q4787" s="2">
        <v>460.06</v>
      </c>
      <c r="R4787" s="2">
        <v>59.8078</v>
      </c>
      <c r="S4787" s="2">
        <v>0</v>
      </c>
      <c r="T4787" s="2">
        <v>0</v>
      </c>
      <c r="U4787" s="2">
        <v>519.86779999999999</v>
      </c>
      <c r="V4787" s="2" t="s">
        <v>8499</v>
      </c>
      <c r="W4787" s="2" t="s">
        <v>1</v>
      </c>
      <c r="X4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7"/>
      <c r="Z4787"/>
      <c r="AA4787"/>
    </row>
    <row r="4788" spans="5:27" hidden="1">
      <c r="E4788" t="s">
        <v>8374</v>
      </c>
      <c r="F4788" t="s">
        <v>8401</v>
      </c>
      <c r="G4788" t="s">
        <v>1</v>
      </c>
      <c r="H4788" t="s">
        <v>0</v>
      </c>
      <c r="I4788" t="s">
        <v>8149</v>
      </c>
      <c r="J4788" t="s">
        <v>8150</v>
      </c>
      <c r="K4788">
        <v>1134</v>
      </c>
      <c r="L4788">
        <v>1134</v>
      </c>
      <c r="M4788" s="1" t="s">
        <v>7960</v>
      </c>
      <c r="N4788" s="1" t="s">
        <v>1075</v>
      </c>
      <c r="O4788" s="2">
        <v>0</v>
      </c>
      <c r="P4788" s="2">
        <v>0</v>
      </c>
      <c r="Q4788" s="2">
        <v>15.4</v>
      </c>
      <c r="R4788" s="2">
        <v>2.0020000000000002</v>
      </c>
      <c r="S4788" s="2">
        <v>0</v>
      </c>
      <c r="T4788" s="2">
        <v>0</v>
      </c>
      <c r="U4788" s="2">
        <v>17.402000000000001</v>
      </c>
      <c r="V4788" s="2" t="s">
        <v>8499</v>
      </c>
      <c r="W4788" s="2" t="s">
        <v>1</v>
      </c>
      <c r="X4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8"/>
      <c r="Z4788"/>
      <c r="AA4788"/>
    </row>
    <row r="4789" spans="5:27" hidden="1">
      <c r="E4789" t="s">
        <v>8374</v>
      </c>
      <c r="F4789" t="s">
        <v>8401</v>
      </c>
      <c r="G4789" t="s">
        <v>1</v>
      </c>
      <c r="H4789" t="s">
        <v>0</v>
      </c>
      <c r="I4789" t="s">
        <v>8149</v>
      </c>
      <c r="J4789" t="s">
        <v>8150</v>
      </c>
      <c r="K4789">
        <v>1136</v>
      </c>
      <c r="L4789">
        <v>1136</v>
      </c>
      <c r="M4789" s="1" t="s">
        <v>1424</v>
      </c>
      <c r="N4789" s="1" t="s">
        <v>1425</v>
      </c>
      <c r="O4789" s="2">
        <v>0</v>
      </c>
      <c r="P4789" s="2">
        <v>0</v>
      </c>
      <c r="Q4789" s="2">
        <v>40.78</v>
      </c>
      <c r="R4789" s="2">
        <v>5.3014000000000001</v>
      </c>
      <c r="S4789" s="2">
        <v>0</v>
      </c>
      <c r="T4789" s="2">
        <v>0</v>
      </c>
      <c r="U4789" s="2">
        <v>46.081400000000002</v>
      </c>
      <c r="V4789" s="2" t="s">
        <v>8499</v>
      </c>
      <c r="W4789" s="2" t="s">
        <v>1</v>
      </c>
      <c r="X4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89"/>
      <c r="Z4789"/>
      <c r="AA4789"/>
    </row>
    <row r="4790" spans="5:27" hidden="1">
      <c r="E4790" t="s">
        <v>8374</v>
      </c>
      <c r="F4790" t="s">
        <v>8401</v>
      </c>
      <c r="G4790" t="s">
        <v>1</v>
      </c>
      <c r="H4790" t="s">
        <v>0</v>
      </c>
      <c r="I4790" t="s">
        <v>8149</v>
      </c>
      <c r="J4790" t="s">
        <v>8150</v>
      </c>
      <c r="K4790">
        <v>1137</v>
      </c>
      <c r="L4790">
        <v>1137</v>
      </c>
      <c r="M4790" s="1" t="s">
        <v>299</v>
      </c>
      <c r="N4790" s="1" t="s">
        <v>300</v>
      </c>
      <c r="O4790" s="2">
        <v>0</v>
      </c>
      <c r="P4790" s="2">
        <v>0</v>
      </c>
      <c r="Q4790" s="2">
        <v>186.9</v>
      </c>
      <c r="R4790" s="2">
        <v>24.297000000000001</v>
      </c>
      <c r="S4790" s="2">
        <v>0</v>
      </c>
      <c r="T4790" s="2">
        <v>0</v>
      </c>
      <c r="U4790" s="2">
        <v>211.197</v>
      </c>
      <c r="V4790" s="2" t="s">
        <v>8499</v>
      </c>
      <c r="W4790" s="2" t="s">
        <v>1</v>
      </c>
      <c r="X4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0"/>
      <c r="Z4790"/>
      <c r="AA4790"/>
    </row>
    <row r="4791" spans="5:27" hidden="1">
      <c r="E4791" t="s">
        <v>8374</v>
      </c>
      <c r="F4791" t="s">
        <v>8401</v>
      </c>
      <c r="G4791" t="s">
        <v>1</v>
      </c>
      <c r="H4791" t="s">
        <v>0</v>
      </c>
      <c r="I4791" t="s">
        <v>8149</v>
      </c>
      <c r="J4791" t="s">
        <v>8150</v>
      </c>
      <c r="K4791">
        <v>1138</v>
      </c>
      <c r="L4791">
        <v>1138</v>
      </c>
      <c r="M4791" s="1" t="s">
        <v>626</v>
      </c>
      <c r="N4791" s="1" t="s">
        <v>627</v>
      </c>
      <c r="O4791" s="2">
        <v>0</v>
      </c>
      <c r="P4791" s="2">
        <v>0</v>
      </c>
      <c r="Q4791" s="2">
        <v>19.84</v>
      </c>
      <c r="R4791" s="2">
        <v>2.5792000000000002</v>
      </c>
      <c r="S4791" s="2">
        <v>0</v>
      </c>
      <c r="T4791" s="2">
        <v>0</v>
      </c>
      <c r="U4791" s="2">
        <v>22.4192</v>
      </c>
      <c r="V4791" s="2" t="s">
        <v>8499</v>
      </c>
      <c r="W4791" s="2" t="s">
        <v>1</v>
      </c>
      <c r="X4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1"/>
      <c r="Z4791"/>
      <c r="AA4791"/>
    </row>
    <row r="4792" spans="5:27" hidden="1">
      <c r="E4792" t="s">
        <v>8374</v>
      </c>
      <c r="F4792" t="s">
        <v>8401</v>
      </c>
      <c r="G4792" t="s">
        <v>1</v>
      </c>
      <c r="H4792" t="s">
        <v>0</v>
      </c>
      <c r="I4792" t="s">
        <v>8149</v>
      </c>
      <c r="J4792" t="s">
        <v>8150</v>
      </c>
      <c r="K4792">
        <v>1139</v>
      </c>
      <c r="L4792">
        <v>1139</v>
      </c>
      <c r="M4792" s="1"/>
      <c r="N4792" s="1" t="s">
        <v>8404</v>
      </c>
      <c r="O4792" s="2">
        <v>0</v>
      </c>
      <c r="P4792" s="2">
        <v>0</v>
      </c>
      <c r="Q4792" s="2">
        <v>24</v>
      </c>
      <c r="R4792" s="2">
        <v>3.12</v>
      </c>
      <c r="S4792" s="2">
        <v>0</v>
      </c>
      <c r="T4792" s="2">
        <v>0</v>
      </c>
      <c r="U4792" s="2">
        <v>27.12</v>
      </c>
      <c r="V4792" s="2" t="s">
        <v>8403</v>
      </c>
      <c r="W4792" s="2" t="s">
        <v>1</v>
      </c>
      <c r="X4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2"/>
      <c r="Z4792"/>
      <c r="AA4792"/>
    </row>
    <row r="4793" spans="5:27" hidden="1">
      <c r="E4793" t="s">
        <v>8374</v>
      </c>
      <c r="F4793" t="s">
        <v>8401</v>
      </c>
      <c r="G4793" t="s">
        <v>1</v>
      </c>
      <c r="H4793" t="s">
        <v>0</v>
      </c>
      <c r="I4793" t="s">
        <v>8149</v>
      </c>
      <c r="J4793" t="s">
        <v>8150</v>
      </c>
      <c r="K4793">
        <v>1140</v>
      </c>
      <c r="L4793">
        <v>1140</v>
      </c>
      <c r="M4793" s="1" t="s">
        <v>257</v>
      </c>
      <c r="N4793" s="1" t="s">
        <v>258</v>
      </c>
      <c r="O4793" s="2">
        <v>0</v>
      </c>
      <c r="P4793" s="2">
        <v>0</v>
      </c>
      <c r="Q4793" s="2">
        <v>177.84</v>
      </c>
      <c r="R4793" s="2">
        <v>23.119200000000003</v>
      </c>
      <c r="S4793" s="2">
        <v>0</v>
      </c>
      <c r="T4793" s="2">
        <v>0</v>
      </c>
      <c r="U4793" s="2">
        <v>200.95920000000001</v>
      </c>
      <c r="V4793" s="2" t="s">
        <v>8499</v>
      </c>
      <c r="W4793" s="2" t="s">
        <v>1</v>
      </c>
      <c r="X4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3"/>
      <c r="Z4793"/>
      <c r="AA4793"/>
    </row>
    <row r="4794" spans="5:27" hidden="1">
      <c r="E4794" t="s">
        <v>8374</v>
      </c>
      <c r="F4794" t="s">
        <v>8401</v>
      </c>
      <c r="G4794" t="s">
        <v>1</v>
      </c>
      <c r="H4794" t="s">
        <v>0</v>
      </c>
      <c r="I4794" t="s">
        <v>8149</v>
      </c>
      <c r="J4794" t="s">
        <v>8150</v>
      </c>
      <c r="K4794">
        <v>1141</v>
      </c>
      <c r="L4794">
        <v>1141</v>
      </c>
      <c r="M4794" s="1" t="s">
        <v>333</v>
      </c>
      <c r="N4794" s="1" t="s">
        <v>334</v>
      </c>
      <c r="O4794" s="2">
        <v>0</v>
      </c>
      <c r="P4794" s="2">
        <v>0</v>
      </c>
      <c r="Q4794" s="2">
        <v>244.68</v>
      </c>
      <c r="R4794" s="2">
        <v>31.808400000000002</v>
      </c>
      <c r="S4794" s="2">
        <v>0</v>
      </c>
      <c r="T4794" s="2">
        <v>0</v>
      </c>
      <c r="U4794" s="2">
        <v>276.48840000000001</v>
      </c>
      <c r="V4794" s="2" t="s">
        <v>8499</v>
      </c>
      <c r="W4794" s="2" t="s">
        <v>1</v>
      </c>
      <c r="X4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4"/>
      <c r="Z4794"/>
      <c r="AA4794"/>
    </row>
    <row r="4795" spans="5:27" hidden="1">
      <c r="E4795" t="s">
        <v>8374</v>
      </c>
      <c r="F4795" t="s">
        <v>8401</v>
      </c>
      <c r="G4795" t="s">
        <v>1</v>
      </c>
      <c r="H4795" t="s">
        <v>0</v>
      </c>
      <c r="I4795" t="s">
        <v>8149</v>
      </c>
      <c r="J4795" t="s">
        <v>8150</v>
      </c>
      <c r="K4795">
        <v>1142</v>
      </c>
      <c r="L4795">
        <v>1142</v>
      </c>
      <c r="M4795" s="1" t="s">
        <v>155</v>
      </c>
      <c r="N4795" s="1" t="s">
        <v>156</v>
      </c>
      <c r="O4795" s="2">
        <v>0</v>
      </c>
      <c r="P4795" s="2">
        <v>0</v>
      </c>
      <c r="Q4795" s="2">
        <v>18</v>
      </c>
      <c r="R4795" s="2">
        <v>2.34</v>
      </c>
      <c r="S4795" s="2">
        <v>0</v>
      </c>
      <c r="T4795" s="2">
        <v>0</v>
      </c>
      <c r="U4795" s="2">
        <v>20.34</v>
      </c>
      <c r="V4795" s="2" t="s">
        <v>8499</v>
      </c>
      <c r="W4795" s="2" t="s">
        <v>1</v>
      </c>
      <c r="X4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5"/>
      <c r="Z4795"/>
      <c r="AA4795"/>
    </row>
    <row r="4796" spans="5:27" hidden="1">
      <c r="E4796" t="s">
        <v>8374</v>
      </c>
      <c r="F4796" t="s">
        <v>8401</v>
      </c>
      <c r="G4796" t="s">
        <v>1</v>
      </c>
      <c r="H4796" t="s">
        <v>0</v>
      </c>
      <c r="I4796" t="s">
        <v>8149</v>
      </c>
      <c r="J4796" t="s">
        <v>8150</v>
      </c>
      <c r="K4796">
        <v>1143</v>
      </c>
      <c r="L4796">
        <v>1143</v>
      </c>
      <c r="M4796" s="1" t="s">
        <v>142</v>
      </c>
      <c r="N4796" s="1" t="s">
        <v>143</v>
      </c>
      <c r="O4796" s="2">
        <v>0</v>
      </c>
      <c r="P4796" s="2">
        <v>0</v>
      </c>
      <c r="Q4796" s="2">
        <v>66.510000000000005</v>
      </c>
      <c r="R4796" s="2">
        <v>8.6463000000000001</v>
      </c>
      <c r="S4796" s="2">
        <v>0</v>
      </c>
      <c r="T4796" s="2">
        <v>0</v>
      </c>
      <c r="U4796" s="2">
        <v>75.156300000000002</v>
      </c>
      <c r="V4796" s="2" t="s">
        <v>8499</v>
      </c>
      <c r="W4796" s="2" t="s">
        <v>1</v>
      </c>
      <c r="X4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6"/>
      <c r="Z4796"/>
      <c r="AA4796"/>
    </row>
    <row r="4797" spans="5:27" hidden="1">
      <c r="E4797" t="s">
        <v>8374</v>
      </c>
      <c r="F4797" t="s">
        <v>8401</v>
      </c>
      <c r="G4797" t="s">
        <v>1</v>
      </c>
      <c r="H4797" t="s">
        <v>0</v>
      </c>
      <c r="I4797" t="s">
        <v>8149</v>
      </c>
      <c r="J4797" t="s">
        <v>8150</v>
      </c>
      <c r="K4797">
        <v>1144</v>
      </c>
      <c r="L4797">
        <v>1144</v>
      </c>
      <c r="M4797" s="1" t="s">
        <v>118</v>
      </c>
      <c r="N4797" s="1" t="s">
        <v>119</v>
      </c>
      <c r="O4797" s="2">
        <v>0</v>
      </c>
      <c r="P4797" s="2">
        <v>0</v>
      </c>
      <c r="Q4797" s="2">
        <v>15.33</v>
      </c>
      <c r="R4797" s="2">
        <v>1.9929000000000001</v>
      </c>
      <c r="S4797" s="2">
        <v>0</v>
      </c>
      <c r="T4797" s="2">
        <v>0</v>
      </c>
      <c r="U4797" s="2">
        <v>17.322900000000001</v>
      </c>
      <c r="V4797" s="2" t="s">
        <v>8499</v>
      </c>
      <c r="W4797" s="2" t="s">
        <v>1</v>
      </c>
      <c r="X4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7"/>
      <c r="Z4797"/>
      <c r="AA4797"/>
    </row>
    <row r="4798" spans="5:27" hidden="1">
      <c r="E4798" t="s">
        <v>8374</v>
      </c>
      <c r="F4798" t="s">
        <v>8401</v>
      </c>
      <c r="G4798" t="s">
        <v>1</v>
      </c>
      <c r="H4798" t="s">
        <v>0</v>
      </c>
      <c r="I4798" t="s">
        <v>8149</v>
      </c>
      <c r="J4798" t="s">
        <v>8150</v>
      </c>
      <c r="K4798">
        <v>1145</v>
      </c>
      <c r="L4798">
        <v>1145</v>
      </c>
      <c r="M4798" s="1" t="s">
        <v>8224</v>
      </c>
      <c r="N4798" s="1" t="s">
        <v>8225</v>
      </c>
      <c r="O4798" s="2">
        <v>0</v>
      </c>
      <c r="P4798" s="2">
        <v>0</v>
      </c>
      <c r="Q4798" s="2">
        <v>55.38</v>
      </c>
      <c r="R4798" s="2">
        <v>7.1994000000000007</v>
      </c>
      <c r="S4798" s="2">
        <v>0</v>
      </c>
      <c r="T4798" s="2">
        <v>0</v>
      </c>
      <c r="U4798" s="2">
        <v>62.579400000000007</v>
      </c>
      <c r="V4798" s="2" t="s">
        <v>8499</v>
      </c>
      <c r="W4798" s="2" t="s">
        <v>1</v>
      </c>
      <c r="X4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8"/>
      <c r="Z4798"/>
      <c r="AA4798"/>
    </row>
    <row r="4799" spans="5:27" hidden="1">
      <c r="E4799" t="s">
        <v>8374</v>
      </c>
      <c r="F4799" t="s">
        <v>8401</v>
      </c>
      <c r="G4799" t="s">
        <v>1</v>
      </c>
      <c r="H4799" t="s">
        <v>0</v>
      </c>
      <c r="I4799" t="s">
        <v>8149</v>
      </c>
      <c r="J4799" t="s">
        <v>8150</v>
      </c>
      <c r="K4799">
        <v>1146</v>
      </c>
      <c r="L4799">
        <v>1146</v>
      </c>
      <c r="M4799" s="1" t="s">
        <v>858</v>
      </c>
      <c r="N4799" s="1" t="s">
        <v>859</v>
      </c>
      <c r="O4799" s="2">
        <v>0</v>
      </c>
      <c r="P4799" s="2">
        <v>0</v>
      </c>
      <c r="Q4799" s="2">
        <v>150</v>
      </c>
      <c r="R4799" s="2">
        <v>19.5</v>
      </c>
      <c r="S4799" s="2">
        <v>0</v>
      </c>
      <c r="T4799" s="2">
        <v>0</v>
      </c>
      <c r="U4799" s="2">
        <v>169.5</v>
      </c>
      <c r="V4799" s="2" t="s">
        <v>8499</v>
      </c>
      <c r="W4799" s="2" t="s">
        <v>1</v>
      </c>
      <c r="X4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799"/>
      <c r="Z4799"/>
      <c r="AA4799"/>
    </row>
    <row r="4800" spans="5:27" hidden="1">
      <c r="E4800" t="s">
        <v>8374</v>
      </c>
      <c r="F4800" t="s">
        <v>8401</v>
      </c>
      <c r="G4800" t="s">
        <v>1</v>
      </c>
      <c r="H4800" t="s">
        <v>0</v>
      </c>
      <c r="I4800" t="s">
        <v>8149</v>
      </c>
      <c r="J4800" t="s">
        <v>8150</v>
      </c>
      <c r="K4800">
        <v>1147</v>
      </c>
      <c r="L4800">
        <v>1147</v>
      </c>
      <c r="M4800" s="1" t="s">
        <v>7944</v>
      </c>
      <c r="N4800" s="1" t="s">
        <v>7945</v>
      </c>
      <c r="O4800" s="2">
        <v>0</v>
      </c>
      <c r="P4800" s="2">
        <v>0</v>
      </c>
      <c r="Q4800" s="2">
        <v>244.68</v>
      </c>
      <c r="R4800" s="2">
        <v>31.808400000000002</v>
      </c>
      <c r="S4800" s="2">
        <v>0</v>
      </c>
      <c r="T4800" s="2">
        <v>0</v>
      </c>
      <c r="U4800" s="2">
        <v>276.48840000000001</v>
      </c>
      <c r="V4800" s="2" t="s">
        <v>8499</v>
      </c>
      <c r="W4800" s="2" t="s">
        <v>1</v>
      </c>
      <c r="X4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0"/>
      <c r="Z4800"/>
      <c r="AA4800"/>
    </row>
    <row r="4801" spans="5:27" hidden="1">
      <c r="E4801" t="s">
        <v>8374</v>
      </c>
      <c r="F4801" t="s">
        <v>8401</v>
      </c>
      <c r="G4801" t="s">
        <v>1</v>
      </c>
      <c r="H4801" t="s">
        <v>0</v>
      </c>
      <c r="I4801" t="s">
        <v>8149</v>
      </c>
      <c r="J4801" t="s">
        <v>8150</v>
      </c>
      <c r="K4801">
        <v>1148</v>
      </c>
      <c r="L4801">
        <v>1148</v>
      </c>
      <c r="M4801" s="1"/>
      <c r="N4801" s="1" t="s">
        <v>642</v>
      </c>
      <c r="O4801" s="2">
        <v>0</v>
      </c>
      <c r="P4801" s="2">
        <v>0</v>
      </c>
      <c r="Q4801" s="2">
        <v>103.95</v>
      </c>
      <c r="R4801" s="2">
        <v>13.513500000000001</v>
      </c>
      <c r="S4801" s="2">
        <v>0</v>
      </c>
      <c r="T4801" s="2">
        <v>0</v>
      </c>
      <c r="U4801" s="2">
        <v>117.46350000000001</v>
      </c>
      <c r="V4801" s="2" t="s">
        <v>8402</v>
      </c>
      <c r="W4801" s="2" t="s">
        <v>1</v>
      </c>
      <c r="X4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1"/>
      <c r="Z4801"/>
      <c r="AA4801"/>
    </row>
    <row r="4802" spans="5:27" hidden="1">
      <c r="E4802" t="s">
        <v>8374</v>
      </c>
      <c r="F4802" t="s">
        <v>8401</v>
      </c>
      <c r="G4802" t="s">
        <v>1</v>
      </c>
      <c r="H4802" t="s">
        <v>0</v>
      </c>
      <c r="I4802" t="s">
        <v>8149</v>
      </c>
      <c r="J4802" t="s">
        <v>8150</v>
      </c>
      <c r="K4802">
        <v>1149</v>
      </c>
      <c r="L4802">
        <v>1149</v>
      </c>
      <c r="M4802" s="1" t="s">
        <v>511</v>
      </c>
      <c r="N4802" s="1" t="s">
        <v>8042</v>
      </c>
      <c r="O4802" s="2">
        <v>0</v>
      </c>
      <c r="P4802" s="2">
        <v>0</v>
      </c>
      <c r="Q4802" s="2">
        <v>369.01</v>
      </c>
      <c r="R4802" s="2">
        <v>47.971299999999999</v>
      </c>
      <c r="S4802" s="2">
        <v>0</v>
      </c>
      <c r="T4802" s="2">
        <v>0</v>
      </c>
      <c r="U4802" s="2">
        <v>416.98129999999998</v>
      </c>
      <c r="V4802" s="2" t="s">
        <v>8499</v>
      </c>
      <c r="W4802" s="2" t="s">
        <v>1</v>
      </c>
      <c r="X4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2"/>
      <c r="Z4802"/>
      <c r="AA4802"/>
    </row>
    <row r="4803" spans="5:27" hidden="1">
      <c r="E4803" t="s">
        <v>8374</v>
      </c>
      <c r="F4803" t="s">
        <v>8401</v>
      </c>
      <c r="G4803" t="s">
        <v>1</v>
      </c>
      <c r="H4803" t="s">
        <v>0</v>
      </c>
      <c r="I4803" t="s">
        <v>8149</v>
      </c>
      <c r="J4803" t="s">
        <v>8150</v>
      </c>
      <c r="K4803">
        <v>1150</v>
      </c>
      <c r="L4803">
        <v>1150</v>
      </c>
      <c r="M4803" s="1" t="s">
        <v>846</v>
      </c>
      <c r="N4803" s="1" t="s">
        <v>847</v>
      </c>
      <c r="O4803" s="2">
        <v>0</v>
      </c>
      <c r="P4803" s="2">
        <v>0</v>
      </c>
      <c r="Q4803" s="2">
        <v>348.62</v>
      </c>
      <c r="R4803" s="2">
        <v>45.320599999999999</v>
      </c>
      <c r="S4803" s="2">
        <v>0</v>
      </c>
      <c r="T4803" s="2">
        <v>0</v>
      </c>
      <c r="U4803" s="2">
        <v>393.94060000000002</v>
      </c>
      <c r="V4803" s="2" t="s">
        <v>8499</v>
      </c>
      <c r="W4803" s="2" t="s">
        <v>1</v>
      </c>
      <c r="X4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3"/>
      <c r="Z4803"/>
      <c r="AA4803"/>
    </row>
    <row r="4804" spans="5:27" hidden="1">
      <c r="E4804" t="s">
        <v>8374</v>
      </c>
      <c r="F4804" t="s">
        <v>8401</v>
      </c>
      <c r="G4804" t="s">
        <v>1</v>
      </c>
      <c r="H4804" t="s">
        <v>0</v>
      </c>
      <c r="I4804" t="s">
        <v>8149</v>
      </c>
      <c r="J4804" t="s">
        <v>8150</v>
      </c>
      <c r="K4804">
        <v>1151</v>
      </c>
      <c r="L4804">
        <v>1151</v>
      </c>
      <c r="M4804" s="1" t="s">
        <v>830</v>
      </c>
      <c r="N4804" s="1" t="s">
        <v>831</v>
      </c>
      <c r="O4804" s="2">
        <v>0</v>
      </c>
      <c r="P4804" s="2">
        <v>0</v>
      </c>
      <c r="Q4804" s="2">
        <v>444.48</v>
      </c>
      <c r="R4804" s="2">
        <v>57.782400000000003</v>
      </c>
      <c r="S4804" s="2">
        <v>0</v>
      </c>
      <c r="T4804" s="2">
        <v>0</v>
      </c>
      <c r="U4804" s="2">
        <v>502.26240000000001</v>
      </c>
      <c r="V4804" s="2" t="s">
        <v>8499</v>
      </c>
      <c r="W4804" s="2" t="s">
        <v>1</v>
      </c>
      <c r="X4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4"/>
      <c r="Z4804"/>
      <c r="AA4804"/>
    </row>
    <row r="4805" spans="5:27" hidden="1">
      <c r="E4805" t="s">
        <v>8374</v>
      </c>
      <c r="F4805" t="s">
        <v>8401</v>
      </c>
      <c r="G4805" t="s">
        <v>1</v>
      </c>
      <c r="H4805" t="s">
        <v>0</v>
      </c>
      <c r="I4805" t="s">
        <v>8149</v>
      </c>
      <c r="J4805" t="s">
        <v>8150</v>
      </c>
      <c r="K4805">
        <v>1152</v>
      </c>
      <c r="L4805">
        <v>1152</v>
      </c>
      <c r="M4805" s="1" t="s">
        <v>479</v>
      </c>
      <c r="N4805" s="1" t="s">
        <v>480</v>
      </c>
      <c r="O4805" s="2">
        <v>0</v>
      </c>
      <c r="P4805" s="2">
        <v>0</v>
      </c>
      <c r="Q4805" s="2">
        <v>144.72999999999999</v>
      </c>
      <c r="R4805" s="2">
        <v>18.814899999999998</v>
      </c>
      <c r="S4805" s="2">
        <v>0</v>
      </c>
      <c r="T4805" s="2">
        <v>0</v>
      </c>
      <c r="U4805" s="2">
        <v>163.54489999999998</v>
      </c>
      <c r="V4805" s="2" t="s">
        <v>8499</v>
      </c>
      <c r="W4805" s="2" t="s">
        <v>1</v>
      </c>
      <c r="X4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5"/>
      <c r="Z4805"/>
      <c r="AA4805"/>
    </row>
    <row r="4806" spans="5:27" hidden="1">
      <c r="E4806" t="s">
        <v>8374</v>
      </c>
      <c r="F4806" t="s">
        <v>8401</v>
      </c>
      <c r="G4806" t="s">
        <v>1</v>
      </c>
      <c r="H4806" t="s">
        <v>0</v>
      </c>
      <c r="I4806" t="s">
        <v>8149</v>
      </c>
      <c r="J4806" t="s">
        <v>8150</v>
      </c>
      <c r="K4806">
        <v>1153</v>
      </c>
      <c r="L4806">
        <v>1153</v>
      </c>
      <c r="M4806" s="1" t="s">
        <v>1031</v>
      </c>
      <c r="N4806" s="1" t="s">
        <v>1032</v>
      </c>
      <c r="O4806" s="2">
        <v>0</v>
      </c>
      <c r="P4806" s="2">
        <v>0</v>
      </c>
      <c r="Q4806" s="2">
        <v>196.37</v>
      </c>
      <c r="R4806" s="2">
        <v>25.528100000000002</v>
      </c>
      <c r="S4806" s="2">
        <v>0</v>
      </c>
      <c r="T4806" s="2">
        <v>0</v>
      </c>
      <c r="U4806" s="2">
        <v>221.8981</v>
      </c>
      <c r="V4806" s="2" t="s">
        <v>8499</v>
      </c>
      <c r="W4806" s="2" t="s">
        <v>1</v>
      </c>
      <c r="X4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6"/>
      <c r="Z4806"/>
      <c r="AA4806"/>
    </row>
    <row r="4807" spans="5:27" hidden="1">
      <c r="E4807" t="s">
        <v>8374</v>
      </c>
      <c r="F4807" t="s">
        <v>8401</v>
      </c>
      <c r="G4807" t="s">
        <v>1</v>
      </c>
      <c r="H4807" t="s">
        <v>0</v>
      </c>
      <c r="I4807" t="s">
        <v>8149</v>
      </c>
      <c r="J4807" t="s">
        <v>8150</v>
      </c>
      <c r="K4807">
        <v>1154</v>
      </c>
      <c r="L4807">
        <v>1154</v>
      </c>
      <c r="M4807" s="1" t="s">
        <v>962</v>
      </c>
      <c r="N4807" s="1" t="s">
        <v>963</v>
      </c>
      <c r="O4807" s="2">
        <v>0</v>
      </c>
      <c r="P4807" s="2">
        <v>0</v>
      </c>
      <c r="Q4807" s="2">
        <v>246.68</v>
      </c>
      <c r="R4807" s="2">
        <v>32.068400000000004</v>
      </c>
      <c r="S4807" s="2">
        <v>0</v>
      </c>
      <c r="T4807" s="2">
        <v>0</v>
      </c>
      <c r="U4807" s="2">
        <v>278.7484</v>
      </c>
      <c r="V4807" s="2" t="s">
        <v>8499</v>
      </c>
      <c r="W4807" s="2" t="s">
        <v>1</v>
      </c>
      <c r="X4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7"/>
      <c r="Z4807"/>
      <c r="AA4807"/>
    </row>
    <row r="4808" spans="5:27" hidden="1">
      <c r="E4808" t="s">
        <v>8374</v>
      </c>
      <c r="F4808" t="s">
        <v>8401</v>
      </c>
      <c r="G4808" t="s">
        <v>1</v>
      </c>
      <c r="H4808" t="s">
        <v>0</v>
      </c>
      <c r="I4808" t="s">
        <v>8149</v>
      </c>
      <c r="J4808" t="s">
        <v>8150</v>
      </c>
      <c r="K4808">
        <v>1155</v>
      </c>
      <c r="L4808">
        <v>1155</v>
      </c>
      <c r="M4808" s="1" t="s">
        <v>677</v>
      </c>
      <c r="N4808" s="1" t="s">
        <v>678</v>
      </c>
      <c r="O4808" s="2">
        <v>0</v>
      </c>
      <c r="P4808" s="2">
        <v>0</v>
      </c>
      <c r="Q4808" s="2">
        <v>44.25</v>
      </c>
      <c r="R4808" s="2">
        <v>5.7525000000000004</v>
      </c>
      <c r="S4808" s="2">
        <v>0</v>
      </c>
      <c r="T4808" s="2">
        <v>0</v>
      </c>
      <c r="U4808" s="2">
        <v>50.002499999999998</v>
      </c>
      <c r="V4808" s="2" t="s">
        <v>8499</v>
      </c>
      <c r="W4808" s="2" t="s">
        <v>1</v>
      </c>
      <c r="X4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8"/>
      <c r="Z4808"/>
      <c r="AA4808"/>
    </row>
    <row r="4809" spans="5:27" hidden="1">
      <c r="E4809" t="s">
        <v>8374</v>
      </c>
      <c r="F4809" t="s">
        <v>8401</v>
      </c>
      <c r="G4809" t="s">
        <v>1</v>
      </c>
      <c r="H4809" t="s">
        <v>0</v>
      </c>
      <c r="I4809" t="s">
        <v>8149</v>
      </c>
      <c r="J4809" t="s">
        <v>8150</v>
      </c>
      <c r="K4809">
        <v>1156</v>
      </c>
      <c r="L4809">
        <v>1156</v>
      </c>
      <c r="M4809" s="1" t="s">
        <v>501</v>
      </c>
      <c r="N4809" s="1" t="s">
        <v>502</v>
      </c>
      <c r="O4809" s="2">
        <v>0</v>
      </c>
      <c r="P4809" s="2">
        <v>0</v>
      </c>
      <c r="Q4809" s="2">
        <v>50.82</v>
      </c>
      <c r="R4809" s="2">
        <v>6.6066000000000003</v>
      </c>
      <c r="S4809" s="2">
        <v>0</v>
      </c>
      <c r="T4809" s="2">
        <v>0</v>
      </c>
      <c r="U4809" s="2">
        <v>57.426600000000001</v>
      </c>
      <c r="V4809" s="2" t="s">
        <v>8499</v>
      </c>
      <c r="W4809" s="2" t="s">
        <v>1</v>
      </c>
      <c r="X4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09"/>
      <c r="Z4809"/>
      <c r="AA4809"/>
    </row>
    <row r="4810" spans="5:27" hidden="1">
      <c r="E4810" t="s">
        <v>8374</v>
      </c>
      <c r="F4810" t="s">
        <v>8393</v>
      </c>
      <c r="G4810" t="s">
        <v>1</v>
      </c>
      <c r="H4810" t="s">
        <v>0</v>
      </c>
      <c r="I4810" t="s">
        <v>8149</v>
      </c>
      <c r="J4810" t="s">
        <v>8150</v>
      </c>
      <c r="K4810">
        <v>1157</v>
      </c>
      <c r="L4810">
        <v>1157</v>
      </c>
      <c r="M4810" s="1" t="s">
        <v>455</v>
      </c>
      <c r="N4810" s="1" t="s">
        <v>456</v>
      </c>
      <c r="O4810" s="2">
        <v>0</v>
      </c>
      <c r="P4810" s="2">
        <v>0</v>
      </c>
      <c r="Q4810" s="2">
        <v>1301.7</v>
      </c>
      <c r="R4810" s="2">
        <v>169.221</v>
      </c>
      <c r="S4810" s="2">
        <v>0</v>
      </c>
      <c r="T4810" s="2">
        <v>0</v>
      </c>
      <c r="U4810" s="2">
        <v>1470.921</v>
      </c>
      <c r="V4810" s="2" t="s">
        <v>8499</v>
      </c>
      <c r="W4810" s="2" t="s">
        <v>1</v>
      </c>
      <c r="X4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0"/>
      <c r="Z4810"/>
      <c r="AA4810"/>
    </row>
    <row r="4811" spans="5:27" hidden="1">
      <c r="E4811" t="s">
        <v>8374</v>
      </c>
      <c r="F4811" t="s">
        <v>8393</v>
      </c>
      <c r="G4811" t="s">
        <v>1</v>
      </c>
      <c r="H4811" t="s">
        <v>0</v>
      </c>
      <c r="I4811" t="s">
        <v>8149</v>
      </c>
      <c r="J4811" t="s">
        <v>8150</v>
      </c>
      <c r="K4811">
        <v>1158</v>
      </c>
      <c r="L4811">
        <v>1158</v>
      </c>
      <c r="M4811" s="1"/>
      <c r="N4811" s="1" t="s">
        <v>322</v>
      </c>
      <c r="O4811" s="2">
        <v>0</v>
      </c>
      <c r="P4811" s="2">
        <v>0</v>
      </c>
      <c r="Q4811" s="2">
        <v>61.16</v>
      </c>
      <c r="R4811" s="2">
        <v>7.9508000000000001</v>
      </c>
      <c r="S4811" s="2">
        <v>0</v>
      </c>
      <c r="T4811" s="2">
        <v>0</v>
      </c>
      <c r="U4811" s="2">
        <v>69.110799999999998</v>
      </c>
      <c r="V4811" s="2" t="s">
        <v>8383</v>
      </c>
      <c r="W4811" s="2" t="s">
        <v>1</v>
      </c>
      <c r="X4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1"/>
      <c r="Z4811"/>
      <c r="AA4811"/>
    </row>
    <row r="4812" spans="5:27" hidden="1">
      <c r="E4812" t="s">
        <v>8374</v>
      </c>
      <c r="F4812" t="s">
        <v>8393</v>
      </c>
      <c r="G4812" t="s">
        <v>1</v>
      </c>
      <c r="H4812" t="s">
        <v>0</v>
      </c>
      <c r="I4812" t="s">
        <v>8149</v>
      </c>
      <c r="J4812" t="s">
        <v>8150</v>
      </c>
      <c r="K4812">
        <v>1159</v>
      </c>
      <c r="L4812">
        <v>1159</v>
      </c>
      <c r="M4812" s="1" t="s">
        <v>7848</v>
      </c>
      <c r="N4812" s="1" t="s">
        <v>7847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 t="s">
        <v>8499</v>
      </c>
      <c r="W4812" s="2" t="s">
        <v>1</v>
      </c>
      <c r="X4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2"/>
      <c r="Z4812"/>
      <c r="AA4812"/>
    </row>
    <row r="4813" spans="5:27" hidden="1">
      <c r="E4813" t="s">
        <v>8374</v>
      </c>
      <c r="F4813" t="s">
        <v>8393</v>
      </c>
      <c r="G4813" t="s">
        <v>1</v>
      </c>
      <c r="H4813" t="s">
        <v>0</v>
      </c>
      <c r="I4813" t="s">
        <v>8149</v>
      </c>
      <c r="J4813" t="s">
        <v>8150</v>
      </c>
      <c r="K4813">
        <v>1160</v>
      </c>
      <c r="L4813">
        <v>1160</v>
      </c>
      <c r="M4813" s="1" t="s">
        <v>711</v>
      </c>
      <c r="N4813" s="1" t="s">
        <v>712</v>
      </c>
      <c r="O4813" s="2">
        <v>0</v>
      </c>
      <c r="P4813" s="2">
        <v>0</v>
      </c>
      <c r="Q4813" s="2">
        <v>373.17</v>
      </c>
      <c r="R4813" s="2">
        <v>48.512100000000004</v>
      </c>
      <c r="S4813" s="2">
        <v>0</v>
      </c>
      <c r="T4813" s="2">
        <v>0</v>
      </c>
      <c r="U4813" s="2">
        <v>421.68209999999999</v>
      </c>
      <c r="V4813" s="2" t="s">
        <v>8499</v>
      </c>
      <c r="W4813" s="2" t="s">
        <v>1</v>
      </c>
      <c r="X4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3"/>
      <c r="Z4813"/>
      <c r="AA4813"/>
    </row>
    <row r="4814" spans="5:27" hidden="1">
      <c r="E4814" t="s">
        <v>8374</v>
      </c>
      <c r="F4814" t="s">
        <v>8393</v>
      </c>
      <c r="G4814" t="s">
        <v>1</v>
      </c>
      <c r="H4814" t="s">
        <v>0</v>
      </c>
      <c r="I4814" t="s">
        <v>8149</v>
      </c>
      <c r="J4814" t="s">
        <v>8150</v>
      </c>
      <c r="K4814">
        <v>1161</v>
      </c>
      <c r="L4814">
        <v>1161</v>
      </c>
      <c r="M4814" s="1" t="s">
        <v>309</v>
      </c>
      <c r="N4814" s="1" t="s">
        <v>310</v>
      </c>
      <c r="O4814" s="2">
        <v>0</v>
      </c>
      <c r="P4814" s="2">
        <v>0</v>
      </c>
      <c r="Q4814" s="2">
        <v>149.12</v>
      </c>
      <c r="R4814" s="2">
        <v>19.3856</v>
      </c>
      <c r="S4814" s="2">
        <v>0</v>
      </c>
      <c r="T4814" s="2">
        <v>0</v>
      </c>
      <c r="U4814" s="2">
        <v>168.50560000000002</v>
      </c>
      <c r="V4814" s="2" t="s">
        <v>8499</v>
      </c>
      <c r="W4814" s="2" t="s">
        <v>1</v>
      </c>
      <c r="X4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4"/>
      <c r="Z4814"/>
      <c r="AA4814"/>
    </row>
    <row r="4815" spans="5:27" hidden="1">
      <c r="E4815" t="s">
        <v>8374</v>
      </c>
      <c r="F4815" t="s">
        <v>8393</v>
      </c>
      <c r="G4815" t="s">
        <v>1</v>
      </c>
      <c r="H4815" t="s">
        <v>0</v>
      </c>
      <c r="I4815" t="s">
        <v>8149</v>
      </c>
      <c r="J4815" t="s">
        <v>8150</v>
      </c>
      <c r="K4815">
        <v>1162</v>
      </c>
      <c r="L4815">
        <v>1162</v>
      </c>
      <c r="M4815" s="1"/>
      <c r="N4815" s="1" t="s">
        <v>1393</v>
      </c>
      <c r="O4815" s="2">
        <v>0</v>
      </c>
      <c r="P4815" s="2">
        <v>0</v>
      </c>
      <c r="Q4815" s="2">
        <v>634.16</v>
      </c>
      <c r="R4815" s="2">
        <v>82.440799999999996</v>
      </c>
      <c r="S4815" s="2">
        <v>0</v>
      </c>
      <c r="T4815" s="2">
        <v>0</v>
      </c>
      <c r="U4815" s="2">
        <v>716.60079999999994</v>
      </c>
      <c r="V4815" s="2" t="s">
        <v>8399</v>
      </c>
      <c r="W4815" s="2" t="s">
        <v>1</v>
      </c>
      <c r="X4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5"/>
      <c r="Z4815"/>
      <c r="AA4815"/>
    </row>
    <row r="4816" spans="5:27" hidden="1">
      <c r="E4816" t="s">
        <v>8374</v>
      </c>
      <c r="F4816" t="s">
        <v>8393</v>
      </c>
      <c r="G4816" t="s">
        <v>1</v>
      </c>
      <c r="H4816" t="s">
        <v>0</v>
      </c>
      <c r="I4816" t="s">
        <v>8149</v>
      </c>
      <c r="J4816" t="s">
        <v>8150</v>
      </c>
      <c r="K4816">
        <v>1163</v>
      </c>
      <c r="L4816">
        <v>1163</v>
      </c>
      <c r="M4816" s="1"/>
      <c r="N4816" s="1" t="s">
        <v>482</v>
      </c>
      <c r="O4816" s="2">
        <v>0</v>
      </c>
      <c r="P4816" s="2">
        <v>0</v>
      </c>
      <c r="Q4816" s="2">
        <v>511.75</v>
      </c>
      <c r="R4816" s="2">
        <v>66.527500000000003</v>
      </c>
      <c r="S4816" s="2">
        <v>0</v>
      </c>
      <c r="T4816" s="2">
        <v>0</v>
      </c>
      <c r="U4816" s="2">
        <v>578.27750000000003</v>
      </c>
      <c r="V4816" s="2" t="s">
        <v>8398</v>
      </c>
      <c r="W4816" s="2" t="s">
        <v>1</v>
      </c>
      <c r="X4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6"/>
      <c r="Z4816"/>
      <c r="AA4816"/>
    </row>
    <row r="4817" spans="5:27" hidden="1">
      <c r="E4817" t="s">
        <v>8374</v>
      </c>
      <c r="F4817" t="s">
        <v>8393</v>
      </c>
      <c r="G4817" t="s">
        <v>1</v>
      </c>
      <c r="H4817" t="s">
        <v>0</v>
      </c>
      <c r="I4817" t="s">
        <v>8149</v>
      </c>
      <c r="J4817" t="s">
        <v>8150</v>
      </c>
      <c r="K4817">
        <v>1164</v>
      </c>
      <c r="L4817">
        <v>1164</v>
      </c>
      <c r="M4817" s="1" t="s">
        <v>721</v>
      </c>
      <c r="N4817" s="1" t="s">
        <v>722</v>
      </c>
      <c r="O4817" s="2">
        <v>0</v>
      </c>
      <c r="P4817" s="2">
        <v>0</v>
      </c>
      <c r="Q4817" s="2">
        <v>144.72999999999999</v>
      </c>
      <c r="R4817" s="2">
        <v>18.814899999999998</v>
      </c>
      <c r="S4817" s="2">
        <v>0</v>
      </c>
      <c r="T4817" s="2">
        <v>0</v>
      </c>
      <c r="U4817" s="2">
        <v>163.54489999999998</v>
      </c>
      <c r="V4817" s="2" t="s">
        <v>8499</v>
      </c>
      <c r="W4817" s="2" t="s">
        <v>1</v>
      </c>
      <c r="X4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7"/>
      <c r="Z4817"/>
      <c r="AA4817"/>
    </row>
    <row r="4818" spans="5:27" hidden="1">
      <c r="E4818" t="s">
        <v>8374</v>
      </c>
      <c r="F4818" t="s">
        <v>8393</v>
      </c>
      <c r="G4818" t="s">
        <v>1</v>
      </c>
      <c r="H4818" t="s">
        <v>0</v>
      </c>
      <c r="I4818" t="s">
        <v>8149</v>
      </c>
      <c r="J4818" t="s">
        <v>8150</v>
      </c>
      <c r="K4818">
        <v>1165</v>
      </c>
      <c r="L4818">
        <v>1165</v>
      </c>
      <c r="M4818" s="1" t="s">
        <v>576</v>
      </c>
      <c r="N4818" s="1" t="s">
        <v>577</v>
      </c>
      <c r="O4818" s="2">
        <v>0</v>
      </c>
      <c r="P4818" s="2">
        <v>0</v>
      </c>
      <c r="Q4818" s="2">
        <v>369.02</v>
      </c>
      <c r="R4818" s="2">
        <v>47.9726</v>
      </c>
      <c r="S4818" s="2">
        <v>0</v>
      </c>
      <c r="T4818" s="2">
        <v>0</v>
      </c>
      <c r="U4818" s="2">
        <v>416.99259999999998</v>
      </c>
      <c r="V4818" s="2" t="s">
        <v>8499</v>
      </c>
      <c r="W4818" s="2" t="s">
        <v>1</v>
      </c>
      <c r="X4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8"/>
      <c r="Z4818"/>
      <c r="AA4818"/>
    </row>
    <row r="4819" spans="5:27" hidden="1">
      <c r="E4819" t="s">
        <v>8374</v>
      </c>
      <c r="F4819" t="s">
        <v>8393</v>
      </c>
      <c r="G4819" t="s">
        <v>1</v>
      </c>
      <c r="H4819" t="s">
        <v>0</v>
      </c>
      <c r="I4819" t="s">
        <v>8149</v>
      </c>
      <c r="J4819" t="s">
        <v>8150</v>
      </c>
      <c r="K4819">
        <v>1166</v>
      </c>
      <c r="L4819">
        <v>1166</v>
      </c>
      <c r="M4819" s="1" t="s">
        <v>7848</v>
      </c>
      <c r="N4819" s="1" t="s">
        <v>7847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 t="s">
        <v>8499</v>
      </c>
      <c r="W4819" s="2" t="s">
        <v>1</v>
      </c>
      <c r="X4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19"/>
      <c r="Z4819"/>
      <c r="AA4819"/>
    </row>
    <row r="4820" spans="5:27" hidden="1">
      <c r="E4820" t="s">
        <v>8374</v>
      </c>
      <c r="F4820" t="s">
        <v>8393</v>
      </c>
      <c r="G4820" t="s">
        <v>1</v>
      </c>
      <c r="H4820" t="s">
        <v>0</v>
      </c>
      <c r="I4820" t="s">
        <v>8149</v>
      </c>
      <c r="J4820" t="s">
        <v>8150</v>
      </c>
      <c r="K4820">
        <v>1167</v>
      </c>
      <c r="L4820">
        <v>1167</v>
      </c>
      <c r="M4820" s="1" t="s">
        <v>385</v>
      </c>
      <c r="N4820" s="1" t="s">
        <v>386</v>
      </c>
      <c r="O4820" s="2">
        <v>0</v>
      </c>
      <c r="P4820" s="2">
        <v>0</v>
      </c>
      <c r="Q4820" s="2">
        <v>34.83</v>
      </c>
      <c r="R4820" s="2">
        <v>4.5278999999999998</v>
      </c>
      <c r="S4820" s="2">
        <v>0</v>
      </c>
      <c r="T4820" s="2">
        <v>0</v>
      </c>
      <c r="U4820" s="2">
        <v>39.357900000000001</v>
      </c>
      <c r="V4820" s="2" t="s">
        <v>8499</v>
      </c>
      <c r="W4820" s="2" t="s">
        <v>1</v>
      </c>
      <c r="X4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0"/>
      <c r="Z4820"/>
      <c r="AA4820"/>
    </row>
    <row r="4821" spans="5:27" hidden="1">
      <c r="E4821" t="s">
        <v>8374</v>
      </c>
      <c r="F4821" t="s">
        <v>8393</v>
      </c>
      <c r="G4821" t="s">
        <v>1</v>
      </c>
      <c r="H4821" t="s">
        <v>0</v>
      </c>
      <c r="I4821" t="s">
        <v>8149</v>
      </c>
      <c r="J4821" t="s">
        <v>8150</v>
      </c>
      <c r="K4821">
        <v>1168</v>
      </c>
      <c r="L4821">
        <v>1168</v>
      </c>
      <c r="M4821" s="1" t="s">
        <v>128</v>
      </c>
      <c r="N4821" s="1" t="s">
        <v>129</v>
      </c>
      <c r="O4821" s="2">
        <v>0</v>
      </c>
      <c r="P4821" s="2">
        <v>0</v>
      </c>
      <c r="Q4821" s="2">
        <v>567</v>
      </c>
      <c r="R4821" s="2">
        <v>73.710000000000008</v>
      </c>
      <c r="S4821" s="2">
        <v>0</v>
      </c>
      <c r="T4821" s="2">
        <v>0</v>
      </c>
      <c r="U4821" s="2">
        <v>640.71</v>
      </c>
      <c r="V4821" s="2" t="s">
        <v>8499</v>
      </c>
      <c r="W4821" s="2" t="s">
        <v>1</v>
      </c>
      <c r="X4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1"/>
      <c r="Z4821"/>
      <c r="AA4821"/>
    </row>
    <row r="4822" spans="5:27" hidden="1">
      <c r="E4822" t="s">
        <v>8374</v>
      </c>
      <c r="F4822" t="s">
        <v>8393</v>
      </c>
      <c r="G4822" t="s">
        <v>1</v>
      </c>
      <c r="H4822" t="s">
        <v>0</v>
      </c>
      <c r="I4822" t="s">
        <v>8149</v>
      </c>
      <c r="J4822" t="s">
        <v>8150</v>
      </c>
      <c r="K4822">
        <v>1169</v>
      </c>
      <c r="L4822">
        <v>1169</v>
      </c>
      <c r="M4822" s="1" t="s">
        <v>333</v>
      </c>
      <c r="N4822" s="1" t="s">
        <v>334</v>
      </c>
      <c r="O4822" s="2">
        <v>0</v>
      </c>
      <c r="P4822" s="2">
        <v>0</v>
      </c>
      <c r="Q4822" s="2">
        <v>159.13</v>
      </c>
      <c r="R4822" s="2">
        <v>20.686900000000001</v>
      </c>
      <c r="S4822" s="2">
        <v>0</v>
      </c>
      <c r="T4822" s="2">
        <v>0</v>
      </c>
      <c r="U4822" s="2">
        <v>179.8169</v>
      </c>
      <c r="V4822" s="2" t="s">
        <v>8499</v>
      </c>
      <c r="W4822" s="2" t="s">
        <v>1</v>
      </c>
      <c r="X4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2"/>
      <c r="Z4822"/>
      <c r="AA4822"/>
    </row>
    <row r="4823" spans="5:27" hidden="1">
      <c r="E4823" t="s">
        <v>8374</v>
      </c>
      <c r="F4823" t="s">
        <v>8393</v>
      </c>
      <c r="G4823" t="s">
        <v>1</v>
      </c>
      <c r="H4823" t="s">
        <v>0</v>
      </c>
      <c r="I4823" t="s">
        <v>8149</v>
      </c>
      <c r="J4823" t="s">
        <v>8150</v>
      </c>
      <c r="K4823">
        <v>1170</v>
      </c>
      <c r="L4823">
        <v>1170</v>
      </c>
      <c r="M4823" s="1" t="s">
        <v>165</v>
      </c>
      <c r="N4823" s="1" t="s">
        <v>166</v>
      </c>
      <c r="O4823" s="2">
        <v>0</v>
      </c>
      <c r="P4823" s="2">
        <v>0</v>
      </c>
      <c r="Q4823" s="2">
        <v>203.89</v>
      </c>
      <c r="R4823" s="2">
        <v>26.505699999999997</v>
      </c>
      <c r="S4823" s="2">
        <v>0</v>
      </c>
      <c r="T4823" s="2">
        <v>0</v>
      </c>
      <c r="U4823" s="2">
        <v>230.39569999999998</v>
      </c>
      <c r="V4823" s="2" t="s">
        <v>8499</v>
      </c>
      <c r="W4823" s="2" t="s">
        <v>1</v>
      </c>
      <c r="X4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3"/>
      <c r="Z4823"/>
      <c r="AA4823"/>
    </row>
    <row r="4824" spans="5:27" hidden="1">
      <c r="E4824" t="s">
        <v>8374</v>
      </c>
      <c r="F4824" t="s">
        <v>8393</v>
      </c>
      <c r="G4824" t="s">
        <v>1</v>
      </c>
      <c r="H4824" t="s">
        <v>0</v>
      </c>
      <c r="I4824" t="s">
        <v>8149</v>
      </c>
      <c r="J4824" t="s">
        <v>8150</v>
      </c>
      <c r="K4824">
        <v>1171</v>
      </c>
      <c r="L4824">
        <v>1171</v>
      </c>
      <c r="M4824" s="1" t="s">
        <v>317</v>
      </c>
      <c r="N4824" s="1" t="s">
        <v>318</v>
      </c>
      <c r="O4824" s="2">
        <v>0</v>
      </c>
      <c r="P4824" s="2">
        <v>0</v>
      </c>
      <c r="Q4824" s="2">
        <v>40.78</v>
      </c>
      <c r="R4824" s="2">
        <v>5.3014000000000001</v>
      </c>
      <c r="S4824" s="2">
        <v>0</v>
      </c>
      <c r="T4824" s="2">
        <v>0</v>
      </c>
      <c r="U4824" s="2">
        <v>46.081400000000002</v>
      </c>
      <c r="V4824" s="2" t="s">
        <v>8499</v>
      </c>
      <c r="W4824" s="2" t="s">
        <v>1</v>
      </c>
      <c r="X4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4"/>
      <c r="Z4824"/>
      <c r="AA4824"/>
    </row>
    <row r="4825" spans="5:27" hidden="1">
      <c r="E4825" t="s">
        <v>8374</v>
      </c>
      <c r="F4825" t="s">
        <v>8393</v>
      </c>
      <c r="G4825" t="s">
        <v>1</v>
      </c>
      <c r="H4825" t="s">
        <v>0</v>
      </c>
      <c r="I4825" t="s">
        <v>8149</v>
      </c>
      <c r="J4825" t="s">
        <v>8150</v>
      </c>
      <c r="K4825">
        <v>1172</v>
      </c>
      <c r="L4825">
        <v>1172</v>
      </c>
      <c r="M4825" s="1" t="s">
        <v>225</v>
      </c>
      <c r="N4825" s="1" t="s">
        <v>226</v>
      </c>
      <c r="O4825" s="2">
        <v>0</v>
      </c>
      <c r="P4825" s="2">
        <v>0</v>
      </c>
      <c r="Q4825" s="2">
        <v>179.43</v>
      </c>
      <c r="R4825" s="2">
        <v>23.325900000000001</v>
      </c>
      <c r="S4825" s="2">
        <v>0</v>
      </c>
      <c r="T4825" s="2">
        <v>0</v>
      </c>
      <c r="U4825" s="2">
        <v>202.7559</v>
      </c>
      <c r="V4825" s="2" t="s">
        <v>8499</v>
      </c>
      <c r="W4825" s="2" t="s">
        <v>1</v>
      </c>
      <c r="X4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5"/>
      <c r="Z4825"/>
      <c r="AA4825"/>
    </row>
    <row r="4826" spans="5:27" hidden="1">
      <c r="E4826" t="s">
        <v>8374</v>
      </c>
      <c r="F4826" t="s">
        <v>8393</v>
      </c>
      <c r="G4826" t="s">
        <v>1</v>
      </c>
      <c r="H4826" t="s">
        <v>0</v>
      </c>
      <c r="I4826" t="s">
        <v>8149</v>
      </c>
      <c r="J4826" t="s">
        <v>8150</v>
      </c>
      <c r="K4826">
        <v>1173</v>
      </c>
      <c r="L4826">
        <v>1173</v>
      </c>
      <c r="M4826" s="1" t="s">
        <v>528</v>
      </c>
      <c r="N4826" s="1" t="s">
        <v>529</v>
      </c>
      <c r="O4826" s="2">
        <v>0</v>
      </c>
      <c r="P4826" s="2">
        <v>0</v>
      </c>
      <c r="Q4826" s="2">
        <v>15826.51</v>
      </c>
      <c r="R4826" s="2">
        <v>2057.4463000000001</v>
      </c>
      <c r="S4826" s="2">
        <v>0</v>
      </c>
      <c r="T4826" s="2">
        <v>0</v>
      </c>
      <c r="U4826" s="2">
        <v>17883.956300000002</v>
      </c>
      <c r="V4826" s="2" t="s">
        <v>8499</v>
      </c>
      <c r="W4826" s="2" t="s">
        <v>1</v>
      </c>
      <c r="X4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6"/>
      <c r="Z4826"/>
      <c r="AA4826"/>
    </row>
    <row r="4827" spans="5:27" hidden="1">
      <c r="E4827" t="s">
        <v>8374</v>
      </c>
      <c r="F4827" t="s">
        <v>8393</v>
      </c>
      <c r="G4827" t="s">
        <v>1</v>
      </c>
      <c r="H4827" t="s">
        <v>0</v>
      </c>
      <c r="I4827" t="s">
        <v>8149</v>
      </c>
      <c r="J4827" t="s">
        <v>8150</v>
      </c>
      <c r="K4827">
        <v>1174</v>
      </c>
      <c r="L4827">
        <v>1174</v>
      </c>
      <c r="M4827" s="1" t="s">
        <v>528</v>
      </c>
      <c r="N4827" s="1" t="s">
        <v>529</v>
      </c>
      <c r="O4827" s="2">
        <v>0</v>
      </c>
      <c r="P4827" s="2">
        <v>0</v>
      </c>
      <c r="Q4827" s="2">
        <v>3603.53</v>
      </c>
      <c r="R4827" s="2">
        <v>468.45890000000003</v>
      </c>
      <c r="S4827" s="2">
        <v>0</v>
      </c>
      <c r="T4827" s="2">
        <v>0</v>
      </c>
      <c r="U4827" s="2">
        <v>4071.9889000000003</v>
      </c>
      <c r="V4827" s="2" t="s">
        <v>8499</v>
      </c>
      <c r="W4827" s="2" t="s">
        <v>1</v>
      </c>
      <c r="X4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7"/>
      <c r="Z4827"/>
      <c r="AA4827"/>
    </row>
    <row r="4828" spans="5:27" hidden="1">
      <c r="E4828" t="s">
        <v>8374</v>
      </c>
      <c r="F4828" t="s">
        <v>8393</v>
      </c>
      <c r="G4828" t="s">
        <v>1</v>
      </c>
      <c r="H4828" t="s">
        <v>0</v>
      </c>
      <c r="I4828" t="s">
        <v>8149</v>
      </c>
      <c r="J4828" t="s">
        <v>8150</v>
      </c>
      <c r="K4828">
        <v>1175</v>
      </c>
      <c r="L4828">
        <v>1175</v>
      </c>
      <c r="M4828" s="1" t="s">
        <v>632</v>
      </c>
      <c r="N4828" s="1" t="s">
        <v>633</v>
      </c>
      <c r="O4828" s="2">
        <v>0</v>
      </c>
      <c r="P4828" s="2">
        <v>0</v>
      </c>
      <c r="Q4828" s="2">
        <v>389.41</v>
      </c>
      <c r="R4828" s="2">
        <v>50.623300000000008</v>
      </c>
      <c r="S4828" s="2">
        <v>0</v>
      </c>
      <c r="T4828" s="2">
        <v>0</v>
      </c>
      <c r="U4828" s="2">
        <v>440.03330000000005</v>
      </c>
      <c r="V4828" s="2" t="s">
        <v>8499</v>
      </c>
      <c r="W4828" s="2" t="s">
        <v>1</v>
      </c>
      <c r="X4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8"/>
      <c r="Z4828"/>
      <c r="AA4828"/>
    </row>
    <row r="4829" spans="5:27" hidden="1">
      <c r="E4829" t="s">
        <v>8374</v>
      </c>
      <c r="F4829" t="s">
        <v>8393</v>
      </c>
      <c r="G4829" t="s">
        <v>1</v>
      </c>
      <c r="H4829" t="s">
        <v>0</v>
      </c>
      <c r="I4829" t="s">
        <v>8149</v>
      </c>
      <c r="J4829" t="s">
        <v>8150</v>
      </c>
      <c r="K4829">
        <v>1176</v>
      </c>
      <c r="L4829">
        <v>1176</v>
      </c>
      <c r="M4829" s="1" t="s">
        <v>1460</v>
      </c>
      <c r="N4829" s="1" t="s">
        <v>1461</v>
      </c>
      <c r="O4829" s="2">
        <v>0</v>
      </c>
      <c r="P4829" s="2">
        <v>0</v>
      </c>
      <c r="Q4829" s="2">
        <v>57.76</v>
      </c>
      <c r="R4829" s="2">
        <v>7.5087999999999999</v>
      </c>
      <c r="S4829" s="2">
        <v>0</v>
      </c>
      <c r="T4829" s="2">
        <v>0</v>
      </c>
      <c r="U4829" s="2">
        <v>65.268799999999999</v>
      </c>
      <c r="V4829" s="2" t="s">
        <v>8499</v>
      </c>
      <c r="W4829" s="2" t="s">
        <v>1</v>
      </c>
      <c r="X4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29"/>
      <c r="Z4829"/>
      <c r="AA4829"/>
    </row>
    <row r="4830" spans="5:27" hidden="1">
      <c r="E4830" t="s">
        <v>8374</v>
      </c>
      <c r="F4830" t="s">
        <v>8393</v>
      </c>
      <c r="G4830" t="s">
        <v>1</v>
      </c>
      <c r="H4830" t="s">
        <v>0</v>
      </c>
      <c r="I4830" t="s">
        <v>8149</v>
      </c>
      <c r="J4830" t="s">
        <v>8150</v>
      </c>
      <c r="K4830">
        <v>1177</v>
      </c>
      <c r="L4830">
        <v>1177</v>
      </c>
      <c r="M4830" s="1" t="s">
        <v>223</v>
      </c>
      <c r="N4830" s="1" t="s">
        <v>224</v>
      </c>
      <c r="O4830" s="2">
        <v>0</v>
      </c>
      <c r="P4830" s="2">
        <v>0</v>
      </c>
      <c r="Q4830" s="2">
        <v>231.27</v>
      </c>
      <c r="R4830" s="2">
        <v>30.065100000000001</v>
      </c>
      <c r="S4830" s="2">
        <v>0</v>
      </c>
      <c r="T4830" s="2">
        <v>0</v>
      </c>
      <c r="U4830" s="2">
        <v>261.33510000000001</v>
      </c>
      <c r="V4830" s="2" t="s">
        <v>8499</v>
      </c>
      <c r="W4830" s="2" t="s">
        <v>1</v>
      </c>
      <c r="X4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0"/>
      <c r="Z4830"/>
      <c r="AA4830"/>
    </row>
    <row r="4831" spans="5:27" hidden="1">
      <c r="E4831" t="s">
        <v>8374</v>
      </c>
      <c r="F4831" t="s">
        <v>8393</v>
      </c>
      <c r="G4831" t="s">
        <v>1</v>
      </c>
      <c r="H4831" t="s">
        <v>0</v>
      </c>
      <c r="I4831" t="s">
        <v>8149</v>
      </c>
      <c r="J4831" t="s">
        <v>8150</v>
      </c>
      <c r="K4831">
        <v>1178</v>
      </c>
      <c r="L4831">
        <v>1178</v>
      </c>
      <c r="M4831" s="1" t="s">
        <v>297</v>
      </c>
      <c r="N4831" s="1" t="s">
        <v>298</v>
      </c>
      <c r="O4831" s="2">
        <v>0</v>
      </c>
      <c r="P4831" s="2">
        <v>0</v>
      </c>
      <c r="Q4831" s="2">
        <v>572.9</v>
      </c>
      <c r="R4831" s="2">
        <v>74.477000000000004</v>
      </c>
      <c r="S4831" s="2">
        <v>0</v>
      </c>
      <c r="T4831" s="2">
        <v>0</v>
      </c>
      <c r="U4831" s="2">
        <v>647.37699999999995</v>
      </c>
      <c r="V4831" s="2" t="s">
        <v>8499</v>
      </c>
      <c r="W4831" s="2" t="s">
        <v>1</v>
      </c>
      <c r="X4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1"/>
      <c r="Z4831"/>
      <c r="AA4831"/>
    </row>
    <row r="4832" spans="5:27" hidden="1">
      <c r="E4832" t="s">
        <v>8374</v>
      </c>
      <c r="F4832" t="s">
        <v>8393</v>
      </c>
      <c r="G4832" t="s">
        <v>1</v>
      </c>
      <c r="H4832" t="s">
        <v>0</v>
      </c>
      <c r="I4832" t="s">
        <v>8149</v>
      </c>
      <c r="J4832" t="s">
        <v>8150</v>
      </c>
      <c r="K4832">
        <v>1179</v>
      </c>
      <c r="L4832">
        <v>1179</v>
      </c>
      <c r="M4832" s="1" t="s">
        <v>120</v>
      </c>
      <c r="N4832" s="1" t="s">
        <v>121</v>
      </c>
      <c r="O4832" s="2">
        <v>0</v>
      </c>
      <c r="P4832" s="2">
        <v>0</v>
      </c>
      <c r="Q4832" s="2">
        <v>47.54</v>
      </c>
      <c r="R4832" s="2">
        <v>6.1802000000000001</v>
      </c>
      <c r="S4832" s="2">
        <v>0</v>
      </c>
      <c r="T4832" s="2">
        <v>0</v>
      </c>
      <c r="U4832" s="2">
        <v>53.720199999999998</v>
      </c>
      <c r="V4832" s="2" t="s">
        <v>8499</v>
      </c>
      <c r="W4832" s="2" t="s">
        <v>1</v>
      </c>
      <c r="X4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2"/>
      <c r="Z4832"/>
      <c r="AA4832"/>
    </row>
    <row r="4833" spans="5:27" hidden="1">
      <c r="E4833" t="s">
        <v>8374</v>
      </c>
      <c r="F4833" t="s">
        <v>8393</v>
      </c>
      <c r="G4833" t="s">
        <v>1</v>
      </c>
      <c r="H4833" t="s">
        <v>0</v>
      </c>
      <c r="I4833" t="s">
        <v>8149</v>
      </c>
      <c r="J4833" t="s">
        <v>8150</v>
      </c>
      <c r="K4833">
        <v>1180</v>
      </c>
      <c r="L4833">
        <v>1180</v>
      </c>
      <c r="M4833" s="1" t="s">
        <v>503</v>
      </c>
      <c r="N4833" s="1" t="s">
        <v>504</v>
      </c>
      <c r="O4833" s="2">
        <v>0</v>
      </c>
      <c r="P4833" s="2">
        <v>0</v>
      </c>
      <c r="Q4833" s="2">
        <v>144.25</v>
      </c>
      <c r="R4833" s="2">
        <v>18.752500000000001</v>
      </c>
      <c r="S4833" s="2">
        <v>0</v>
      </c>
      <c r="T4833" s="2">
        <v>0</v>
      </c>
      <c r="U4833" s="2">
        <v>163.0025</v>
      </c>
      <c r="V4833" s="2" t="s">
        <v>8499</v>
      </c>
      <c r="W4833" s="2" t="s">
        <v>1</v>
      </c>
      <c r="X4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3"/>
      <c r="Z4833"/>
      <c r="AA4833"/>
    </row>
    <row r="4834" spans="5:27" hidden="1">
      <c r="E4834" t="s">
        <v>8374</v>
      </c>
      <c r="F4834" t="s">
        <v>8393</v>
      </c>
      <c r="G4834" t="s">
        <v>1</v>
      </c>
      <c r="H4834" t="s">
        <v>0</v>
      </c>
      <c r="I4834" t="s">
        <v>8149</v>
      </c>
      <c r="J4834" t="s">
        <v>8150</v>
      </c>
      <c r="K4834">
        <v>1181</v>
      </c>
      <c r="L4834">
        <v>1181</v>
      </c>
      <c r="M4834" s="1" t="s">
        <v>8199</v>
      </c>
      <c r="N4834" s="1" t="s">
        <v>8200</v>
      </c>
      <c r="O4834" s="2">
        <v>0</v>
      </c>
      <c r="P4834" s="2">
        <v>0</v>
      </c>
      <c r="Q4834" s="2">
        <v>1455</v>
      </c>
      <c r="R4834" s="2">
        <v>189.15</v>
      </c>
      <c r="S4834" s="2">
        <v>0</v>
      </c>
      <c r="T4834" s="2">
        <v>0</v>
      </c>
      <c r="U4834" s="2">
        <v>1644.15</v>
      </c>
      <c r="V4834" s="2" t="s">
        <v>8499</v>
      </c>
      <c r="W4834" s="2" t="s">
        <v>1</v>
      </c>
      <c r="X4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4"/>
      <c r="Z4834"/>
      <c r="AA4834"/>
    </row>
    <row r="4835" spans="5:27" hidden="1">
      <c r="E4835" t="s">
        <v>8374</v>
      </c>
      <c r="F4835" t="s">
        <v>8393</v>
      </c>
      <c r="G4835" t="s">
        <v>1</v>
      </c>
      <c r="H4835" t="s">
        <v>0</v>
      </c>
      <c r="I4835" t="s">
        <v>8149</v>
      </c>
      <c r="J4835" t="s">
        <v>8150</v>
      </c>
      <c r="K4835">
        <v>1182</v>
      </c>
      <c r="L4835">
        <v>1182</v>
      </c>
      <c r="M4835" s="1" t="s">
        <v>233</v>
      </c>
      <c r="N4835" s="1" t="s">
        <v>234</v>
      </c>
      <c r="O4835" s="2">
        <v>0</v>
      </c>
      <c r="P4835" s="2">
        <v>0</v>
      </c>
      <c r="Q4835" s="2">
        <v>1411.5</v>
      </c>
      <c r="R4835" s="2">
        <v>183.495</v>
      </c>
      <c r="S4835" s="2">
        <v>0</v>
      </c>
      <c r="T4835" s="2">
        <v>0</v>
      </c>
      <c r="U4835" s="2">
        <v>1594.9949999999999</v>
      </c>
      <c r="V4835" s="2" t="s">
        <v>8499</v>
      </c>
      <c r="W4835" s="2" t="s">
        <v>1</v>
      </c>
      <c r="X4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5"/>
      <c r="Z4835"/>
      <c r="AA4835"/>
    </row>
    <row r="4836" spans="5:27" hidden="1">
      <c r="E4836" t="s">
        <v>8374</v>
      </c>
      <c r="F4836" t="s">
        <v>8393</v>
      </c>
      <c r="G4836" t="s">
        <v>1</v>
      </c>
      <c r="H4836" t="s">
        <v>0</v>
      </c>
      <c r="I4836" t="s">
        <v>8149</v>
      </c>
      <c r="J4836" t="s">
        <v>8150</v>
      </c>
      <c r="K4836">
        <v>1183</v>
      </c>
      <c r="L4836">
        <v>1183</v>
      </c>
      <c r="M4836" s="1" t="s">
        <v>830</v>
      </c>
      <c r="N4836" s="1" t="s">
        <v>831</v>
      </c>
      <c r="O4836" s="2">
        <v>0</v>
      </c>
      <c r="P4836" s="2">
        <v>0</v>
      </c>
      <c r="Q4836" s="2">
        <v>281.64999999999998</v>
      </c>
      <c r="R4836" s="2">
        <v>36.6145</v>
      </c>
      <c r="S4836" s="2">
        <v>0</v>
      </c>
      <c r="T4836" s="2">
        <v>0</v>
      </c>
      <c r="U4836" s="2">
        <v>318.2645</v>
      </c>
      <c r="V4836" s="2" t="s">
        <v>8499</v>
      </c>
      <c r="W4836" s="2" t="s">
        <v>1</v>
      </c>
      <c r="X4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6"/>
      <c r="Z4836"/>
      <c r="AA4836"/>
    </row>
    <row r="4837" spans="5:27" hidden="1">
      <c r="E4837" t="s">
        <v>8374</v>
      </c>
      <c r="F4837" t="s">
        <v>8393</v>
      </c>
      <c r="G4837" t="s">
        <v>1</v>
      </c>
      <c r="H4837" t="s">
        <v>0</v>
      </c>
      <c r="I4837" t="s">
        <v>8149</v>
      </c>
      <c r="J4837" t="s">
        <v>8150</v>
      </c>
      <c r="K4837">
        <v>1184</v>
      </c>
      <c r="L4837">
        <v>1184</v>
      </c>
      <c r="M4837" s="1" t="s">
        <v>8396</v>
      </c>
      <c r="N4837" s="1" t="s">
        <v>8397</v>
      </c>
      <c r="O4837" s="2">
        <v>0</v>
      </c>
      <c r="P4837" s="2">
        <v>0</v>
      </c>
      <c r="Q4837" s="2">
        <v>103.95</v>
      </c>
      <c r="R4837" s="2">
        <v>13.513500000000001</v>
      </c>
      <c r="S4837" s="2">
        <v>0</v>
      </c>
      <c r="T4837" s="2">
        <v>0</v>
      </c>
      <c r="U4837" s="2">
        <v>117.46350000000001</v>
      </c>
      <c r="V4837" s="2" t="s">
        <v>8499</v>
      </c>
      <c r="W4837" s="2" t="s">
        <v>1</v>
      </c>
      <c r="X4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7"/>
      <c r="Z4837"/>
      <c r="AA4837"/>
    </row>
    <row r="4838" spans="5:27" hidden="1">
      <c r="E4838" t="s">
        <v>8374</v>
      </c>
      <c r="F4838" t="s">
        <v>8393</v>
      </c>
      <c r="G4838" t="s">
        <v>1</v>
      </c>
      <c r="H4838" t="s">
        <v>0</v>
      </c>
      <c r="I4838" t="s">
        <v>8149</v>
      </c>
      <c r="J4838" t="s">
        <v>8150</v>
      </c>
      <c r="K4838">
        <v>1185</v>
      </c>
      <c r="L4838">
        <v>1185</v>
      </c>
      <c r="M4838" s="1" t="s">
        <v>649</v>
      </c>
      <c r="N4838" s="1" t="s">
        <v>650</v>
      </c>
      <c r="O4838" s="2">
        <v>0</v>
      </c>
      <c r="P4838" s="2">
        <v>0</v>
      </c>
      <c r="Q4838" s="2">
        <v>823.01</v>
      </c>
      <c r="R4838" s="2">
        <v>106.9913</v>
      </c>
      <c r="S4838" s="2">
        <v>0</v>
      </c>
      <c r="T4838" s="2">
        <v>0</v>
      </c>
      <c r="U4838" s="2">
        <v>930.00130000000001</v>
      </c>
      <c r="V4838" s="2" t="s">
        <v>8499</v>
      </c>
      <c r="W4838" s="2" t="s">
        <v>1</v>
      </c>
      <c r="X4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8"/>
      <c r="Z4838"/>
      <c r="AA4838"/>
    </row>
    <row r="4839" spans="5:27" hidden="1">
      <c r="E4839" t="s">
        <v>8374</v>
      </c>
      <c r="F4839" t="s">
        <v>8393</v>
      </c>
      <c r="G4839" t="s">
        <v>1</v>
      </c>
      <c r="H4839" t="s">
        <v>0</v>
      </c>
      <c r="I4839" t="s">
        <v>8149</v>
      </c>
      <c r="J4839" t="s">
        <v>8150</v>
      </c>
      <c r="K4839">
        <v>1186</v>
      </c>
      <c r="L4839">
        <v>1186</v>
      </c>
      <c r="M4839" s="1" t="s">
        <v>8394</v>
      </c>
      <c r="N4839" s="1" t="s">
        <v>8395</v>
      </c>
      <c r="O4839" s="2">
        <v>0</v>
      </c>
      <c r="P4839" s="2">
        <v>0</v>
      </c>
      <c r="Q4839" s="2">
        <v>87.5</v>
      </c>
      <c r="R4839" s="2">
        <v>11.375</v>
      </c>
      <c r="S4839" s="2">
        <v>0</v>
      </c>
      <c r="T4839" s="2">
        <v>0</v>
      </c>
      <c r="U4839" s="2">
        <v>98.875</v>
      </c>
      <c r="V4839" s="2" t="s">
        <v>8499</v>
      </c>
      <c r="W4839" s="2" t="s">
        <v>1</v>
      </c>
      <c r="X4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39"/>
      <c r="Z4839"/>
      <c r="AA4839"/>
    </row>
    <row r="4840" spans="5:27" hidden="1">
      <c r="E4840" t="s">
        <v>8374</v>
      </c>
      <c r="F4840" t="s">
        <v>8390</v>
      </c>
      <c r="G4840" t="s">
        <v>1</v>
      </c>
      <c r="H4840" t="s">
        <v>0</v>
      </c>
      <c r="I4840" t="s">
        <v>8149</v>
      </c>
      <c r="J4840" t="s">
        <v>8150</v>
      </c>
      <c r="K4840">
        <v>1187</v>
      </c>
      <c r="L4840">
        <v>1187</v>
      </c>
      <c r="M4840" s="1" t="s">
        <v>7848</v>
      </c>
      <c r="N4840" s="1" t="s">
        <v>7847</v>
      </c>
      <c r="O4840" s="2">
        <v>0</v>
      </c>
      <c r="P4840" s="2">
        <v>0</v>
      </c>
      <c r="Q4840" s="39">
        <v>0</v>
      </c>
      <c r="R4840" s="2">
        <v>0</v>
      </c>
      <c r="S4840" s="2">
        <v>0</v>
      </c>
      <c r="T4840" s="2">
        <v>0</v>
      </c>
      <c r="U4840" s="39">
        <v>0</v>
      </c>
      <c r="V4840" s="2" t="s">
        <v>8499</v>
      </c>
      <c r="W4840" s="2" t="s">
        <v>1</v>
      </c>
      <c r="X4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0"/>
      <c r="Z4840"/>
      <c r="AA4840"/>
    </row>
    <row r="4841" spans="5:27" hidden="1">
      <c r="E4841" t="s">
        <v>8374</v>
      </c>
      <c r="F4841" t="s">
        <v>8390</v>
      </c>
      <c r="G4841" t="s">
        <v>1</v>
      </c>
      <c r="H4841" t="s">
        <v>0</v>
      </c>
      <c r="I4841" t="s">
        <v>8149</v>
      </c>
      <c r="J4841" t="s">
        <v>8150</v>
      </c>
      <c r="K4841">
        <v>1188</v>
      </c>
      <c r="L4841">
        <v>1188</v>
      </c>
      <c r="M4841" s="1" t="s">
        <v>435</v>
      </c>
      <c r="N4841" s="1" t="s">
        <v>436</v>
      </c>
      <c r="O4841" s="2">
        <v>0</v>
      </c>
      <c r="P4841" s="2">
        <v>0</v>
      </c>
      <c r="Q4841" s="2">
        <v>1239.8499999999999</v>
      </c>
      <c r="R4841" s="2">
        <v>161.18049999999999</v>
      </c>
      <c r="S4841" s="2">
        <v>0</v>
      </c>
      <c r="T4841" s="2">
        <v>0</v>
      </c>
      <c r="U4841" s="2">
        <v>1401.0304999999998</v>
      </c>
      <c r="V4841" s="2" t="s">
        <v>8499</v>
      </c>
      <c r="W4841" s="2" t="s">
        <v>1</v>
      </c>
      <c r="X4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1"/>
      <c r="Z4841"/>
      <c r="AA4841"/>
    </row>
    <row r="4842" spans="5:27" hidden="1">
      <c r="E4842" t="s">
        <v>8374</v>
      </c>
      <c r="F4842" t="s">
        <v>8390</v>
      </c>
      <c r="G4842" t="s">
        <v>1</v>
      </c>
      <c r="H4842" t="s">
        <v>0</v>
      </c>
      <c r="I4842" t="s">
        <v>8149</v>
      </c>
      <c r="J4842" t="s">
        <v>8150</v>
      </c>
      <c r="K4842">
        <v>1189</v>
      </c>
      <c r="L4842">
        <v>1189</v>
      </c>
      <c r="M4842" s="1" t="s">
        <v>7848</v>
      </c>
      <c r="N4842" s="1" t="s">
        <v>7847</v>
      </c>
      <c r="O4842" s="2">
        <v>0</v>
      </c>
      <c r="P4842" s="2">
        <v>0</v>
      </c>
      <c r="Q4842" s="39">
        <v>0</v>
      </c>
      <c r="R4842" s="2">
        <v>0</v>
      </c>
      <c r="S4842" s="2">
        <v>0</v>
      </c>
      <c r="T4842" s="2">
        <v>0</v>
      </c>
      <c r="U4842" s="39">
        <v>0</v>
      </c>
      <c r="V4842" s="2" t="s">
        <v>8499</v>
      </c>
      <c r="W4842" s="2" t="s">
        <v>1</v>
      </c>
      <c r="X4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2"/>
      <c r="Z4842"/>
      <c r="AA4842"/>
    </row>
    <row r="4843" spans="5:27" hidden="1">
      <c r="E4843" t="s">
        <v>8374</v>
      </c>
      <c r="F4843" t="s">
        <v>8390</v>
      </c>
      <c r="G4843" t="s">
        <v>1</v>
      </c>
      <c r="H4843" t="s">
        <v>0</v>
      </c>
      <c r="I4843" t="s">
        <v>8149</v>
      </c>
      <c r="J4843" t="s">
        <v>8150</v>
      </c>
      <c r="K4843">
        <v>1190</v>
      </c>
      <c r="L4843">
        <v>1190</v>
      </c>
      <c r="M4843" s="1" t="s">
        <v>333</v>
      </c>
      <c r="N4843" s="1" t="s">
        <v>334</v>
      </c>
      <c r="O4843" s="2">
        <v>0</v>
      </c>
      <c r="P4843" s="2">
        <v>0</v>
      </c>
      <c r="Q4843" s="2">
        <v>163.12</v>
      </c>
      <c r="R4843" s="2">
        <v>21.2056</v>
      </c>
      <c r="S4843" s="2">
        <v>0</v>
      </c>
      <c r="T4843" s="2">
        <v>0</v>
      </c>
      <c r="U4843" s="2">
        <v>184.32560000000001</v>
      </c>
      <c r="V4843" s="2" t="s">
        <v>8499</v>
      </c>
      <c r="W4843" s="2" t="s">
        <v>1</v>
      </c>
      <c r="X4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3"/>
      <c r="Z4843"/>
      <c r="AA4843"/>
    </row>
    <row r="4844" spans="5:27" hidden="1">
      <c r="E4844" t="s">
        <v>8374</v>
      </c>
      <c r="F4844" t="s">
        <v>8390</v>
      </c>
      <c r="G4844" t="s">
        <v>1</v>
      </c>
      <c r="H4844" t="s">
        <v>0</v>
      </c>
      <c r="I4844" t="s">
        <v>8149</v>
      </c>
      <c r="J4844" t="s">
        <v>8150</v>
      </c>
      <c r="K4844">
        <v>1191</v>
      </c>
      <c r="L4844">
        <v>1191</v>
      </c>
      <c r="M4844" s="1" t="s">
        <v>522</v>
      </c>
      <c r="N4844" s="1" t="s">
        <v>523</v>
      </c>
      <c r="O4844" s="2">
        <v>0</v>
      </c>
      <c r="P4844" s="2">
        <v>0</v>
      </c>
      <c r="Q4844" s="2">
        <v>1019.47</v>
      </c>
      <c r="R4844" s="2">
        <v>132.53110000000001</v>
      </c>
      <c r="S4844" s="2">
        <v>0</v>
      </c>
      <c r="T4844" s="2">
        <v>0</v>
      </c>
      <c r="U4844" s="2">
        <v>1152.0011</v>
      </c>
      <c r="V4844" s="2" t="s">
        <v>8499</v>
      </c>
      <c r="W4844" s="2" t="s">
        <v>1</v>
      </c>
      <c r="X4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4"/>
      <c r="Z4844"/>
      <c r="AA4844"/>
    </row>
    <row r="4845" spans="5:27" hidden="1">
      <c r="E4845" t="s">
        <v>8374</v>
      </c>
      <c r="F4845" t="s">
        <v>8390</v>
      </c>
      <c r="G4845" t="s">
        <v>1</v>
      </c>
      <c r="H4845" t="s">
        <v>0</v>
      </c>
      <c r="I4845" t="s">
        <v>8149</v>
      </c>
      <c r="J4845" t="s">
        <v>8150</v>
      </c>
      <c r="K4845">
        <v>1192</v>
      </c>
      <c r="L4845">
        <v>1192</v>
      </c>
      <c r="M4845" s="1" t="s">
        <v>530</v>
      </c>
      <c r="N4845" s="1" t="s">
        <v>531</v>
      </c>
      <c r="O4845" s="2">
        <v>0</v>
      </c>
      <c r="P4845" s="2">
        <v>0</v>
      </c>
      <c r="Q4845" s="2">
        <v>1650</v>
      </c>
      <c r="R4845" s="2">
        <v>214.5</v>
      </c>
      <c r="S4845" s="2">
        <v>0</v>
      </c>
      <c r="T4845" s="2">
        <v>0</v>
      </c>
      <c r="U4845" s="2">
        <v>1864.5</v>
      </c>
      <c r="V4845" s="2" t="s">
        <v>8499</v>
      </c>
      <c r="W4845" s="2" t="s">
        <v>1</v>
      </c>
      <c r="X4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5"/>
      <c r="Z4845"/>
      <c r="AA4845"/>
    </row>
    <row r="4846" spans="5:27" hidden="1">
      <c r="E4846" t="s">
        <v>8374</v>
      </c>
      <c r="F4846" t="s">
        <v>8390</v>
      </c>
      <c r="G4846" t="s">
        <v>1</v>
      </c>
      <c r="H4846" t="s">
        <v>0</v>
      </c>
      <c r="I4846" t="s">
        <v>8149</v>
      </c>
      <c r="J4846" t="s">
        <v>8150</v>
      </c>
      <c r="K4846">
        <v>1193</v>
      </c>
      <c r="L4846">
        <v>1193</v>
      </c>
      <c r="M4846" s="1" t="s">
        <v>118</v>
      </c>
      <c r="N4846" s="1" t="s">
        <v>119</v>
      </c>
      <c r="O4846" s="2">
        <v>0</v>
      </c>
      <c r="P4846" s="2">
        <v>0</v>
      </c>
      <c r="Q4846" s="2">
        <v>194.69</v>
      </c>
      <c r="R4846" s="2">
        <v>25.309699999999999</v>
      </c>
      <c r="S4846" s="2">
        <v>0</v>
      </c>
      <c r="T4846" s="2">
        <v>0</v>
      </c>
      <c r="U4846" s="2">
        <v>219.99969999999999</v>
      </c>
      <c r="V4846" s="2" t="s">
        <v>8499</v>
      </c>
      <c r="W4846" s="2" t="s">
        <v>1</v>
      </c>
      <c r="X4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6"/>
      <c r="Z4846"/>
      <c r="AA4846"/>
    </row>
    <row r="4847" spans="5:27" hidden="1">
      <c r="E4847" t="s">
        <v>8374</v>
      </c>
      <c r="F4847" t="s">
        <v>8390</v>
      </c>
      <c r="G4847" t="s">
        <v>1</v>
      </c>
      <c r="H4847" t="s">
        <v>0</v>
      </c>
      <c r="I4847" t="s">
        <v>8149</v>
      </c>
      <c r="J4847" t="s">
        <v>8150</v>
      </c>
      <c r="K4847">
        <v>1194</v>
      </c>
      <c r="L4847">
        <v>1194</v>
      </c>
      <c r="M4847" s="1" t="s">
        <v>118</v>
      </c>
      <c r="N4847" s="1" t="s">
        <v>119</v>
      </c>
      <c r="O4847" s="2">
        <v>0</v>
      </c>
      <c r="P4847" s="2">
        <v>0</v>
      </c>
      <c r="Q4847" s="2">
        <v>14.25</v>
      </c>
      <c r="R4847" s="2">
        <v>1.8525</v>
      </c>
      <c r="S4847" s="2">
        <v>0</v>
      </c>
      <c r="T4847" s="2">
        <v>0</v>
      </c>
      <c r="U4847" s="2">
        <v>16.102499999999999</v>
      </c>
      <c r="V4847" s="2" t="s">
        <v>8499</v>
      </c>
      <c r="W4847" s="2" t="s">
        <v>1</v>
      </c>
      <c r="X4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7"/>
      <c r="Z4847"/>
      <c r="AA4847"/>
    </row>
    <row r="4848" spans="5:27" hidden="1">
      <c r="E4848" t="s">
        <v>8374</v>
      </c>
      <c r="F4848" t="s">
        <v>8390</v>
      </c>
      <c r="G4848" t="s">
        <v>1</v>
      </c>
      <c r="H4848" t="s">
        <v>0</v>
      </c>
      <c r="I4848" t="s">
        <v>8149</v>
      </c>
      <c r="J4848" t="s">
        <v>8150</v>
      </c>
      <c r="K4848">
        <v>1195</v>
      </c>
      <c r="L4848">
        <v>1195</v>
      </c>
      <c r="M4848" s="1" t="s">
        <v>455</v>
      </c>
      <c r="N4848" s="1" t="s">
        <v>456</v>
      </c>
      <c r="O4848" s="2">
        <v>0</v>
      </c>
      <c r="P4848" s="2">
        <v>0</v>
      </c>
      <c r="Q4848" s="2">
        <v>40.78</v>
      </c>
      <c r="R4848" s="2">
        <v>5.3014000000000001</v>
      </c>
      <c r="S4848" s="2">
        <v>0</v>
      </c>
      <c r="T4848" s="2">
        <v>0</v>
      </c>
      <c r="U4848" s="2">
        <v>46.081400000000002</v>
      </c>
      <c r="V4848" s="2" t="s">
        <v>8499</v>
      </c>
      <c r="W4848" s="2" t="s">
        <v>1</v>
      </c>
      <c r="X4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8"/>
      <c r="Z4848"/>
      <c r="AA4848"/>
    </row>
    <row r="4849" spans="5:27" hidden="1">
      <c r="E4849" t="s">
        <v>8374</v>
      </c>
      <c r="F4849" t="s">
        <v>8390</v>
      </c>
      <c r="G4849" t="s">
        <v>1</v>
      </c>
      <c r="H4849" t="s">
        <v>0</v>
      </c>
      <c r="I4849" t="s">
        <v>8149</v>
      </c>
      <c r="J4849" t="s">
        <v>8150</v>
      </c>
      <c r="K4849">
        <v>1196</v>
      </c>
      <c r="L4849">
        <v>1196</v>
      </c>
      <c r="M4849" s="1" t="s">
        <v>503</v>
      </c>
      <c r="N4849" s="1" t="s">
        <v>504</v>
      </c>
      <c r="O4849" s="2">
        <v>0</v>
      </c>
      <c r="P4849" s="2">
        <v>0</v>
      </c>
      <c r="Q4849" s="2">
        <v>216.37</v>
      </c>
      <c r="R4849" s="2">
        <v>28.1281</v>
      </c>
      <c r="S4849" s="2">
        <v>0</v>
      </c>
      <c r="T4849" s="2">
        <v>0</v>
      </c>
      <c r="U4849" s="2">
        <v>244.49809999999999</v>
      </c>
      <c r="V4849" s="2" t="s">
        <v>8499</v>
      </c>
      <c r="W4849" s="2" t="s">
        <v>1</v>
      </c>
      <c r="X4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49"/>
      <c r="Z4849"/>
      <c r="AA4849"/>
    </row>
    <row r="4850" spans="5:27" hidden="1">
      <c r="E4850" t="s">
        <v>8374</v>
      </c>
      <c r="F4850" t="s">
        <v>8390</v>
      </c>
      <c r="G4850" t="s">
        <v>1</v>
      </c>
      <c r="H4850" t="s">
        <v>0</v>
      </c>
      <c r="I4850" t="s">
        <v>8149</v>
      </c>
      <c r="J4850" t="s">
        <v>8150</v>
      </c>
      <c r="K4850">
        <v>1197</v>
      </c>
      <c r="L4850">
        <v>1197</v>
      </c>
      <c r="M4850" s="1" t="s">
        <v>8159</v>
      </c>
      <c r="N4850" s="1" t="s">
        <v>8162</v>
      </c>
      <c r="O4850" s="2">
        <v>0</v>
      </c>
      <c r="P4850" s="2">
        <v>0</v>
      </c>
      <c r="Q4850" s="2">
        <v>302.33</v>
      </c>
      <c r="R4850" s="2">
        <v>39.302900000000001</v>
      </c>
      <c r="S4850" s="2">
        <v>0</v>
      </c>
      <c r="T4850" s="2">
        <v>0</v>
      </c>
      <c r="U4850" s="2">
        <v>341.63290000000001</v>
      </c>
      <c r="V4850" s="2" t="s">
        <v>8499</v>
      </c>
      <c r="W4850" s="2" t="s">
        <v>1</v>
      </c>
      <c r="X4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0"/>
      <c r="Z4850"/>
      <c r="AA4850"/>
    </row>
    <row r="4851" spans="5:27" hidden="1">
      <c r="E4851" t="s">
        <v>8374</v>
      </c>
      <c r="F4851" t="s">
        <v>8390</v>
      </c>
      <c r="G4851" t="s">
        <v>1</v>
      </c>
      <c r="H4851" t="s">
        <v>0</v>
      </c>
      <c r="I4851" t="s">
        <v>8149</v>
      </c>
      <c r="J4851" t="s">
        <v>8150</v>
      </c>
      <c r="K4851">
        <v>1198</v>
      </c>
      <c r="L4851">
        <v>1198</v>
      </c>
      <c r="M4851" s="1" t="s">
        <v>8391</v>
      </c>
      <c r="N4851" s="1" t="s">
        <v>8392</v>
      </c>
      <c r="O4851" s="2">
        <v>0</v>
      </c>
      <c r="P4851" s="2">
        <v>0</v>
      </c>
      <c r="Q4851" s="2">
        <v>380.53</v>
      </c>
      <c r="R4851" s="2">
        <v>49.468899999999998</v>
      </c>
      <c r="S4851" s="2">
        <v>0</v>
      </c>
      <c r="T4851" s="2">
        <v>0</v>
      </c>
      <c r="U4851" s="2">
        <v>429.99889999999999</v>
      </c>
      <c r="V4851" s="2" t="s">
        <v>8499</v>
      </c>
      <c r="W4851" s="2" t="s">
        <v>1</v>
      </c>
      <c r="X4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1"/>
      <c r="Z4851"/>
      <c r="AA4851"/>
    </row>
    <row r="4852" spans="5:27" hidden="1">
      <c r="E4852" t="s">
        <v>8374</v>
      </c>
      <c r="F4852" t="s">
        <v>8390</v>
      </c>
      <c r="G4852" t="s">
        <v>1</v>
      </c>
      <c r="H4852" t="s">
        <v>0</v>
      </c>
      <c r="I4852" t="s">
        <v>8149</v>
      </c>
      <c r="J4852" t="s">
        <v>8150</v>
      </c>
      <c r="K4852">
        <v>1199</v>
      </c>
      <c r="L4852">
        <v>1199</v>
      </c>
      <c r="M4852" s="1" t="s">
        <v>580</v>
      </c>
      <c r="N4852" s="1" t="s">
        <v>581</v>
      </c>
      <c r="O4852" s="2">
        <v>0</v>
      </c>
      <c r="P4852" s="2">
        <v>0</v>
      </c>
      <c r="Q4852" s="2">
        <v>6690.18</v>
      </c>
      <c r="R4852" s="2">
        <v>869.72340000000008</v>
      </c>
      <c r="S4852" s="2">
        <v>0</v>
      </c>
      <c r="T4852" s="2">
        <v>0</v>
      </c>
      <c r="U4852" s="2">
        <v>7559.9034000000001</v>
      </c>
      <c r="V4852" s="2" t="s">
        <v>8499</v>
      </c>
      <c r="W4852" s="2" t="s">
        <v>1</v>
      </c>
      <c r="X4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2"/>
      <c r="Z4852"/>
      <c r="AA4852"/>
    </row>
    <row r="4853" spans="5:27" hidden="1">
      <c r="E4853" t="s">
        <v>8374</v>
      </c>
      <c r="F4853" t="s">
        <v>8390</v>
      </c>
      <c r="G4853" t="s">
        <v>1</v>
      </c>
      <c r="H4853" t="s">
        <v>0</v>
      </c>
      <c r="I4853" t="s">
        <v>8149</v>
      </c>
      <c r="J4853" t="s">
        <v>8150</v>
      </c>
      <c r="K4853">
        <v>1200</v>
      </c>
      <c r="L4853">
        <v>1200</v>
      </c>
      <c r="M4853" s="1" t="s">
        <v>7942</v>
      </c>
      <c r="N4853" s="1" t="s">
        <v>7943</v>
      </c>
      <c r="O4853" s="2">
        <v>0</v>
      </c>
      <c r="P4853" s="2">
        <v>0</v>
      </c>
      <c r="Q4853" s="2">
        <v>244.68</v>
      </c>
      <c r="R4853" s="2">
        <v>31.808400000000002</v>
      </c>
      <c r="S4853" s="2">
        <v>0</v>
      </c>
      <c r="T4853" s="2">
        <v>0</v>
      </c>
      <c r="U4853" s="2">
        <v>276.48840000000001</v>
      </c>
      <c r="V4853" s="2" t="s">
        <v>8499</v>
      </c>
      <c r="W4853" s="2" t="s">
        <v>1</v>
      </c>
      <c r="X4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3"/>
      <c r="Z4853"/>
      <c r="AA4853"/>
    </row>
    <row r="4854" spans="5:27" hidden="1">
      <c r="E4854" t="s">
        <v>8374</v>
      </c>
      <c r="F4854" t="s">
        <v>8390</v>
      </c>
      <c r="G4854" t="s">
        <v>1</v>
      </c>
      <c r="H4854" t="s">
        <v>0</v>
      </c>
      <c r="I4854" t="s">
        <v>8149</v>
      </c>
      <c r="J4854" t="s">
        <v>8150</v>
      </c>
      <c r="K4854">
        <v>1201</v>
      </c>
      <c r="L4854">
        <v>1201</v>
      </c>
      <c r="M4854" s="1" t="s">
        <v>606</v>
      </c>
      <c r="N4854" s="1" t="s">
        <v>607</v>
      </c>
      <c r="O4854" s="2">
        <v>0</v>
      </c>
      <c r="P4854" s="2">
        <v>0</v>
      </c>
      <c r="Q4854" s="2">
        <v>101.93</v>
      </c>
      <c r="R4854" s="2">
        <v>13.250900000000001</v>
      </c>
      <c r="S4854" s="2">
        <v>0</v>
      </c>
      <c r="T4854" s="2">
        <v>0</v>
      </c>
      <c r="U4854" s="2">
        <v>115.18090000000001</v>
      </c>
      <c r="V4854" s="2" t="s">
        <v>8499</v>
      </c>
      <c r="W4854" s="2" t="s">
        <v>1</v>
      </c>
      <c r="X4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4"/>
      <c r="Z4854"/>
      <c r="AA4854"/>
    </row>
    <row r="4855" spans="5:27" hidden="1">
      <c r="E4855" t="s">
        <v>8374</v>
      </c>
      <c r="F4855" t="s">
        <v>8390</v>
      </c>
      <c r="G4855" t="s">
        <v>1</v>
      </c>
      <c r="H4855" t="s">
        <v>0</v>
      </c>
      <c r="I4855" t="s">
        <v>8149</v>
      </c>
      <c r="J4855" t="s">
        <v>8150</v>
      </c>
      <c r="K4855">
        <v>1202</v>
      </c>
      <c r="L4855">
        <v>1202</v>
      </c>
      <c r="M4855" s="1" t="s">
        <v>83</v>
      </c>
      <c r="N4855" s="1" t="s">
        <v>84</v>
      </c>
      <c r="O4855" s="2">
        <v>0</v>
      </c>
      <c r="P4855" s="2">
        <v>0</v>
      </c>
      <c r="Q4855" s="2">
        <v>607.51</v>
      </c>
      <c r="R4855" s="2">
        <v>78.976299999999995</v>
      </c>
      <c r="S4855" s="2">
        <v>0</v>
      </c>
      <c r="T4855" s="2">
        <v>0</v>
      </c>
      <c r="U4855" s="2">
        <v>686.48630000000003</v>
      </c>
      <c r="V4855" s="2" t="s">
        <v>8499</v>
      </c>
      <c r="W4855" s="2" t="s">
        <v>1</v>
      </c>
      <c r="X4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5"/>
      <c r="Z4855"/>
      <c r="AA4855"/>
    </row>
    <row r="4856" spans="5:27" hidden="1">
      <c r="E4856" t="s">
        <v>8374</v>
      </c>
      <c r="F4856" t="s">
        <v>8385</v>
      </c>
      <c r="G4856" t="s">
        <v>1</v>
      </c>
      <c r="H4856" t="s">
        <v>0</v>
      </c>
      <c r="I4856" t="s">
        <v>8149</v>
      </c>
      <c r="J4856" t="s">
        <v>8150</v>
      </c>
      <c r="K4856">
        <v>1203</v>
      </c>
      <c r="L4856">
        <v>1203</v>
      </c>
      <c r="M4856" s="1" t="s">
        <v>183</v>
      </c>
      <c r="N4856" s="1" t="s">
        <v>184</v>
      </c>
      <c r="O4856" s="2">
        <v>0</v>
      </c>
      <c r="P4856" s="2">
        <v>0</v>
      </c>
      <c r="Q4856" s="2">
        <v>43.82</v>
      </c>
      <c r="R4856" s="2">
        <v>5.6966000000000001</v>
      </c>
      <c r="S4856" s="2">
        <v>0</v>
      </c>
      <c r="T4856" s="2">
        <v>0</v>
      </c>
      <c r="U4856" s="2">
        <v>49.516599999999997</v>
      </c>
      <c r="V4856" s="2" t="s">
        <v>8499</v>
      </c>
      <c r="W4856" s="2" t="s">
        <v>1</v>
      </c>
      <c r="X4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6"/>
      <c r="Z4856"/>
      <c r="AA4856"/>
    </row>
    <row r="4857" spans="5:27" hidden="1">
      <c r="E4857" t="s">
        <v>8374</v>
      </c>
      <c r="F4857" t="s">
        <v>8385</v>
      </c>
      <c r="G4857" t="s">
        <v>1</v>
      </c>
      <c r="H4857" t="s">
        <v>0</v>
      </c>
      <c r="I4857" t="s">
        <v>8149</v>
      </c>
      <c r="J4857" t="s">
        <v>8150</v>
      </c>
      <c r="K4857">
        <v>1204</v>
      </c>
      <c r="L4857">
        <v>1204</v>
      </c>
      <c r="M4857" s="1" t="s">
        <v>118</v>
      </c>
      <c r="N4857" s="1" t="s">
        <v>119</v>
      </c>
      <c r="O4857" s="2">
        <v>0</v>
      </c>
      <c r="P4857" s="2">
        <v>0</v>
      </c>
      <c r="Q4857" s="2">
        <v>1490.09</v>
      </c>
      <c r="R4857" s="2">
        <v>193.71170000000001</v>
      </c>
      <c r="S4857" s="2">
        <v>0</v>
      </c>
      <c r="T4857" s="2">
        <v>0</v>
      </c>
      <c r="U4857" s="2">
        <v>1683.8017</v>
      </c>
      <c r="V4857" s="2" t="s">
        <v>8499</v>
      </c>
      <c r="W4857" s="2" t="s">
        <v>1</v>
      </c>
      <c r="X4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7"/>
      <c r="Z4857"/>
      <c r="AA4857"/>
    </row>
    <row r="4858" spans="5:27" hidden="1">
      <c r="E4858" t="s">
        <v>8374</v>
      </c>
      <c r="F4858" t="s">
        <v>8385</v>
      </c>
      <c r="G4858" t="s">
        <v>1</v>
      </c>
      <c r="H4858" t="s">
        <v>0</v>
      </c>
      <c r="I4858" t="s">
        <v>8149</v>
      </c>
      <c r="J4858" t="s">
        <v>8150</v>
      </c>
      <c r="K4858">
        <v>1205</v>
      </c>
      <c r="L4858">
        <v>1205</v>
      </c>
      <c r="M4858" s="1" t="s">
        <v>1440</v>
      </c>
      <c r="N4858" s="1" t="s">
        <v>1441</v>
      </c>
      <c r="O4858" s="2">
        <v>0</v>
      </c>
      <c r="P4858" s="2">
        <v>0</v>
      </c>
      <c r="Q4858" s="2">
        <v>40.770000000000003</v>
      </c>
      <c r="R4858" s="2">
        <v>5.3001000000000005</v>
      </c>
      <c r="S4858" s="2">
        <v>0</v>
      </c>
      <c r="T4858" s="2">
        <v>0</v>
      </c>
      <c r="U4858" s="2">
        <v>46.070100000000004</v>
      </c>
      <c r="V4858" s="2" t="s">
        <v>8499</v>
      </c>
      <c r="W4858" s="2" t="s">
        <v>1</v>
      </c>
      <c r="X4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8"/>
      <c r="Z4858"/>
      <c r="AA4858"/>
    </row>
    <row r="4859" spans="5:27" hidden="1">
      <c r="E4859" t="s">
        <v>8374</v>
      </c>
      <c r="F4859" t="s">
        <v>8385</v>
      </c>
      <c r="G4859" t="s">
        <v>1</v>
      </c>
      <c r="H4859" t="s">
        <v>0</v>
      </c>
      <c r="I4859" t="s">
        <v>8149</v>
      </c>
      <c r="J4859" t="s">
        <v>8150</v>
      </c>
      <c r="K4859">
        <v>1206</v>
      </c>
      <c r="L4859">
        <v>1206</v>
      </c>
      <c r="M4859" s="1" t="s">
        <v>445</v>
      </c>
      <c r="N4859" s="1" t="s">
        <v>446</v>
      </c>
      <c r="O4859" s="2">
        <v>0</v>
      </c>
      <c r="P4859" s="2">
        <v>0</v>
      </c>
      <c r="Q4859" s="2">
        <v>81.790000000000006</v>
      </c>
      <c r="R4859" s="2">
        <v>10.632700000000002</v>
      </c>
      <c r="S4859" s="2">
        <v>0</v>
      </c>
      <c r="T4859" s="2">
        <v>0</v>
      </c>
      <c r="U4859" s="2">
        <v>92.422700000000006</v>
      </c>
      <c r="V4859" s="2" t="s">
        <v>8499</v>
      </c>
      <c r="W4859" s="2" t="s">
        <v>1</v>
      </c>
      <c r="X4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59"/>
      <c r="Z4859"/>
      <c r="AA4859"/>
    </row>
    <row r="4860" spans="5:27" hidden="1">
      <c r="E4860" t="s">
        <v>8374</v>
      </c>
      <c r="F4860" t="s">
        <v>8385</v>
      </c>
      <c r="G4860" t="s">
        <v>1</v>
      </c>
      <c r="H4860" t="s">
        <v>0</v>
      </c>
      <c r="I4860" t="s">
        <v>8149</v>
      </c>
      <c r="J4860" t="s">
        <v>8150</v>
      </c>
      <c r="K4860">
        <v>1207</v>
      </c>
      <c r="L4860">
        <v>1207</v>
      </c>
      <c r="M4860" s="1" t="s">
        <v>530</v>
      </c>
      <c r="N4860" s="1" t="s">
        <v>531</v>
      </c>
      <c r="O4860" s="2">
        <v>0</v>
      </c>
      <c r="P4860" s="2">
        <v>0</v>
      </c>
      <c r="Q4860" s="2">
        <v>1650</v>
      </c>
      <c r="R4860" s="2">
        <v>214.5</v>
      </c>
      <c r="S4860" s="2">
        <v>0</v>
      </c>
      <c r="T4860" s="2">
        <v>0</v>
      </c>
      <c r="U4860" s="2">
        <v>1864.5</v>
      </c>
      <c r="V4860" s="2" t="s">
        <v>8499</v>
      </c>
      <c r="W4860" s="2" t="s">
        <v>1</v>
      </c>
      <c r="X4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0"/>
      <c r="Z4860"/>
      <c r="AA4860"/>
    </row>
    <row r="4861" spans="5:27" hidden="1">
      <c r="E4861" t="s">
        <v>8374</v>
      </c>
      <c r="F4861" t="s">
        <v>8385</v>
      </c>
      <c r="G4861" t="s">
        <v>1</v>
      </c>
      <c r="H4861" t="s">
        <v>0</v>
      </c>
      <c r="I4861" t="s">
        <v>8149</v>
      </c>
      <c r="J4861" t="s">
        <v>8150</v>
      </c>
      <c r="K4861">
        <v>1208</v>
      </c>
      <c r="L4861">
        <v>1208</v>
      </c>
      <c r="M4861" s="1" t="s">
        <v>8159</v>
      </c>
      <c r="N4861" s="1" t="s">
        <v>8162</v>
      </c>
      <c r="O4861" s="2">
        <v>0</v>
      </c>
      <c r="P4861" s="2">
        <v>0</v>
      </c>
      <c r="Q4861" s="2">
        <v>25.8</v>
      </c>
      <c r="R4861" s="2">
        <v>3.3540000000000001</v>
      </c>
      <c r="S4861" s="2">
        <v>0</v>
      </c>
      <c r="T4861" s="2">
        <v>0</v>
      </c>
      <c r="U4861" s="2">
        <v>29.154</v>
      </c>
      <c r="V4861" s="2" t="s">
        <v>8499</v>
      </c>
      <c r="W4861" s="2" t="s">
        <v>1</v>
      </c>
      <c r="X4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1"/>
      <c r="Z4861"/>
      <c r="AA4861"/>
    </row>
    <row r="4862" spans="5:27" hidden="1">
      <c r="E4862" t="s">
        <v>8374</v>
      </c>
      <c r="F4862" t="s">
        <v>8385</v>
      </c>
      <c r="G4862" t="s">
        <v>1</v>
      </c>
      <c r="H4862" t="s">
        <v>0</v>
      </c>
      <c r="I4862" t="s">
        <v>8149</v>
      </c>
      <c r="J4862" t="s">
        <v>8150</v>
      </c>
      <c r="K4862">
        <v>1209</v>
      </c>
      <c r="L4862">
        <v>1209</v>
      </c>
      <c r="M4862" s="1" t="s">
        <v>7848</v>
      </c>
      <c r="N4862" s="1" t="s">
        <v>7847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 t="s">
        <v>8499</v>
      </c>
      <c r="W4862" s="2" t="s">
        <v>1</v>
      </c>
      <c r="X4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2"/>
      <c r="Z4862"/>
      <c r="AA4862"/>
    </row>
    <row r="4863" spans="5:27" hidden="1">
      <c r="E4863" t="s">
        <v>8374</v>
      </c>
      <c r="F4863" t="s">
        <v>8385</v>
      </c>
      <c r="G4863" t="s">
        <v>1</v>
      </c>
      <c r="H4863" t="s">
        <v>0</v>
      </c>
      <c r="I4863" t="s">
        <v>8149</v>
      </c>
      <c r="J4863" t="s">
        <v>8150</v>
      </c>
      <c r="K4863">
        <v>1210</v>
      </c>
      <c r="L4863">
        <v>1210</v>
      </c>
      <c r="M4863" s="1" t="s">
        <v>588</v>
      </c>
      <c r="N4863" s="1" t="s">
        <v>589</v>
      </c>
      <c r="O4863" s="2">
        <v>0</v>
      </c>
      <c r="P4863" s="2">
        <v>0</v>
      </c>
      <c r="Q4863" s="2">
        <v>165.12</v>
      </c>
      <c r="R4863" s="2">
        <v>21.465600000000002</v>
      </c>
      <c r="S4863" s="2">
        <v>0</v>
      </c>
      <c r="T4863" s="2">
        <v>0</v>
      </c>
      <c r="U4863" s="2">
        <v>186.5856</v>
      </c>
      <c r="V4863" s="2" t="s">
        <v>8499</v>
      </c>
      <c r="W4863" s="2" t="s">
        <v>1</v>
      </c>
      <c r="X4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3"/>
      <c r="Z4863"/>
      <c r="AA4863"/>
    </row>
    <row r="4864" spans="5:27" hidden="1">
      <c r="E4864" t="s">
        <v>8374</v>
      </c>
      <c r="F4864" t="s">
        <v>8385</v>
      </c>
      <c r="G4864" t="s">
        <v>1</v>
      </c>
      <c r="H4864" t="s">
        <v>0</v>
      </c>
      <c r="I4864" t="s">
        <v>8149</v>
      </c>
      <c r="J4864" t="s">
        <v>8150</v>
      </c>
      <c r="K4864">
        <v>1211</v>
      </c>
      <c r="L4864">
        <v>1211</v>
      </c>
      <c r="M4864" s="1"/>
      <c r="N4864" s="1" t="s">
        <v>8056</v>
      </c>
      <c r="O4864" s="2">
        <v>0</v>
      </c>
      <c r="P4864" s="2">
        <v>0</v>
      </c>
      <c r="Q4864" s="2">
        <v>100.75</v>
      </c>
      <c r="R4864" s="2">
        <v>13.0975</v>
      </c>
      <c r="S4864" s="2">
        <v>0</v>
      </c>
      <c r="T4864" s="2">
        <v>0</v>
      </c>
      <c r="U4864" s="2">
        <v>113.8475</v>
      </c>
      <c r="V4864" s="2" t="s">
        <v>8389</v>
      </c>
      <c r="W4864" s="2" t="s">
        <v>1</v>
      </c>
      <c r="X4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4"/>
      <c r="Z4864"/>
      <c r="AA4864"/>
    </row>
    <row r="4865" spans="5:27" hidden="1">
      <c r="E4865" t="s">
        <v>8374</v>
      </c>
      <c r="F4865" t="s">
        <v>8385</v>
      </c>
      <c r="G4865" t="s">
        <v>1</v>
      </c>
      <c r="H4865" t="s">
        <v>0</v>
      </c>
      <c r="I4865" t="s">
        <v>8149</v>
      </c>
      <c r="J4865" t="s">
        <v>8150</v>
      </c>
      <c r="K4865">
        <v>1212</v>
      </c>
      <c r="L4865">
        <v>1212</v>
      </c>
      <c r="M4865" s="1" t="s">
        <v>550</v>
      </c>
      <c r="N4865" s="1" t="s">
        <v>551</v>
      </c>
      <c r="O4865" s="2">
        <v>0</v>
      </c>
      <c r="P4865" s="2">
        <v>0</v>
      </c>
      <c r="Q4865" s="2">
        <v>1124.44</v>
      </c>
      <c r="R4865" s="2">
        <v>146.1772</v>
      </c>
      <c r="S4865" s="2">
        <v>0</v>
      </c>
      <c r="T4865" s="2">
        <v>0</v>
      </c>
      <c r="U4865" s="2">
        <v>1270.6172000000001</v>
      </c>
      <c r="V4865" s="2" t="s">
        <v>8499</v>
      </c>
      <c r="W4865" s="2" t="s">
        <v>1</v>
      </c>
      <c r="X4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5"/>
      <c r="Z4865"/>
      <c r="AA4865"/>
    </row>
    <row r="4866" spans="5:27" hidden="1">
      <c r="E4866" t="s">
        <v>8374</v>
      </c>
      <c r="F4866" t="s">
        <v>8385</v>
      </c>
      <c r="G4866" t="s">
        <v>1</v>
      </c>
      <c r="H4866" t="s">
        <v>0</v>
      </c>
      <c r="I4866" t="s">
        <v>8149</v>
      </c>
      <c r="J4866" t="s">
        <v>8150</v>
      </c>
      <c r="K4866">
        <v>1213</v>
      </c>
      <c r="L4866">
        <v>1213</v>
      </c>
      <c r="M4866" s="1" t="s">
        <v>1336</v>
      </c>
      <c r="N4866" s="1" t="s">
        <v>1337</v>
      </c>
      <c r="O4866" s="2">
        <v>0</v>
      </c>
      <c r="P4866" s="2">
        <v>0</v>
      </c>
      <c r="Q4866" s="2">
        <v>104</v>
      </c>
      <c r="R4866" s="2">
        <v>13.52</v>
      </c>
      <c r="S4866" s="2">
        <v>0</v>
      </c>
      <c r="T4866" s="2">
        <v>0</v>
      </c>
      <c r="U4866" s="2">
        <v>117.52</v>
      </c>
      <c r="V4866" s="2" t="s">
        <v>8499</v>
      </c>
      <c r="W4866" s="2" t="s">
        <v>1</v>
      </c>
      <c r="X4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6"/>
      <c r="Z4866"/>
      <c r="AA4866"/>
    </row>
    <row r="4867" spans="5:27" hidden="1">
      <c r="E4867" t="s">
        <v>8374</v>
      </c>
      <c r="F4867" t="s">
        <v>8385</v>
      </c>
      <c r="G4867" t="s">
        <v>1</v>
      </c>
      <c r="H4867" t="s">
        <v>0</v>
      </c>
      <c r="I4867" t="s">
        <v>8149</v>
      </c>
      <c r="J4867" t="s">
        <v>8150</v>
      </c>
      <c r="K4867">
        <v>1214</v>
      </c>
      <c r="L4867">
        <v>1214</v>
      </c>
      <c r="M4867" s="1" t="s">
        <v>1344</v>
      </c>
      <c r="N4867" s="1" t="s">
        <v>1345</v>
      </c>
      <c r="O4867" s="2">
        <v>0</v>
      </c>
      <c r="P4867" s="2">
        <v>0</v>
      </c>
      <c r="Q4867" s="2">
        <v>185.51</v>
      </c>
      <c r="R4867" s="2">
        <v>24.116299999999999</v>
      </c>
      <c r="S4867" s="2">
        <v>0</v>
      </c>
      <c r="T4867" s="2">
        <v>0</v>
      </c>
      <c r="U4867" s="2">
        <v>209.62629999999999</v>
      </c>
      <c r="V4867" s="2" t="s">
        <v>8499</v>
      </c>
      <c r="W4867" s="2" t="s">
        <v>1</v>
      </c>
      <c r="X4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7"/>
      <c r="Z4867"/>
      <c r="AA4867"/>
    </row>
    <row r="4868" spans="5:27" hidden="1">
      <c r="E4868" t="s">
        <v>8374</v>
      </c>
      <c r="F4868" t="s">
        <v>8385</v>
      </c>
      <c r="G4868" t="s">
        <v>1</v>
      </c>
      <c r="H4868" t="s">
        <v>0</v>
      </c>
      <c r="I4868" t="s">
        <v>8149</v>
      </c>
      <c r="J4868" t="s">
        <v>8150</v>
      </c>
      <c r="K4868">
        <v>1215</v>
      </c>
      <c r="L4868">
        <v>1215</v>
      </c>
      <c r="M4868" s="1" t="s">
        <v>896</v>
      </c>
      <c r="N4868" s="1" t="s">
        <v>897</v>
      </c>
      <c r="O4868" s="2">
        <v>0</v>
      </c>
      <c r="P4868" s="2">
        <v>0</v>
      </c>
      <c r="Q4868" s="2">
        <v>27.91</v>
      </c>
      <c r="R4868" s="2">
        <v>3.6283000000000003</v>
      </c>
      <c r="S4868" s="2">
        <v>0</v>
      </c>
      <c r="T4868" s="2">
        <v>0</v>
      </c>
      <c r="U4868" s="2">
        <v>31.5383</v>
      </c>
      <c r="V4868" s="2" t="s">
        <v>8499</v>
      </c>
      <c r="W4868" s="2" t="s">
        <v>1</v>
      </c>
      <c r="X4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8"/>
      <c r="Z4868"/>
      <c r="AA4868"/>
    </row>
    <row r="4869" spans="5:27" hidden="1">
      <c r="E4869" t="s">
        <v>8374</v>
      </c>
      <c r="F4869" t="s">
        <v>8385</v>
      </c>
      <c r="G4869" t="s">
        <v>1</v>
      </c>
      <c r="H4869" t="s">
        <v>0</v>
      </c>
      <c r="I4869" t="s">
        <v>8149</v>
      </c>
      <c r="J4869" t="s">
        <v>8150</v>
      </c>
      <c r="K4869">
        <v>1216</v>
      </c>
      <c r="L4869">
        <v>1216</v>
      </c>
      <c r="M4869" s="1" t="s">
        <v>7917</v>
      </c>
      <c r="N4869" s="1" t="s">
        <v>7918</v>
      </c>
      <c r="O4869" s="2">
        <v>0</v>
      </c>
      <c r="P4869" s="2">
        <v>0</v>
      </c>
      <c r="Q4869" s="2">
        <v>58.5</v>
      </c>
      <c r="R4869" s="2">
        <v>7.6050000000000004</v>
      </c>
      <c r="S4869" s="2">
        <v>0</v>
      </c>
      <c r="T4869" s="2">
        <v>0</v>
      </c>
      <c r="U4869" s="2">
        <v>66.105000000000004</v>
      </c>
      <c r="V4869" s="2" t="s">
        <v>8499</v>
      </c>
      <c r="W4869" s="2" t="s">
        <v>1</v>
      </c>
      <c r="X4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69"/>
      <c r="Z4869"/>
      <c r="AA4869"/>
    </row>
    <row r="4870" spans="5:27" hidden="1">
      <c r="E4870" t="s">
        <v>8374</v>
      </c>
      <c r="F4870" t="s">
        <v>8385</v>
      </c>
      <c r="G4870" t="s">
        <v>1</v>
      </c>
      <c r="H4870" t="s">
        <v>0</v>
      </c>
      <c r="I4870" t="s">
        <v>8149</v>
      </c>
      <c r="J4870" t="s">
        <v>8150</v>
      </c>
      <c r="K4870">
        <v>1217</v>
      </c>
      <c r="L4870">
        <v>1217</v>
      </c>
      <c r="M4870" s="1" t="s">
        <v>663</v>
      </c>
      <c r="N4870" s="1" t="s">
        <v>664</v>
      </c>
      <c r="O4870" s="2">
        <v>0</v>
      </c>
      <c r="P4870" s="2">
        <v>0</v>
      </c>
      <c r="Q4870" s="2">
        <v>201.38</v>
      </c>
      <c r="R4870" s="2">
        <v>26.179400000000001</v>
      </c>
      <c r="S4870" s="2">
        <v>0</v>
      </c>
      <c r="T4870" s="2">
        <v>0</v>
      </c>
      <c r="U4870" s="2">
        <v>227.55939999999998</v>
      </c>
      <c r="V4870" s="2" t="s">
        <v>8499</v>
      </c>
      <c r="W4870" s="2" t="s">
        <v>1</v>
      </c>
      <c r="X4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0"/>
      <c r="Z4870"/>
      <c r="AA4870"/>
    </row>
    <row r="4871" spans="5:27" hidden="1">
      <c r="E4871" t="s">
        <v>8374</v>
      </c>
      <c r="F4871" t="s">
        <v>8385</v>
      </c>
      <c r="G4871" t="s">
        <v>1</v>
      </c>
      <c r="H4871" t="s">
        <v>0</v>
      </c>
      <c r="I4871" t="s">
        <v>8149</v>
      </c>
      <c r="J4871" t="s">
        <v>8150</v>
      </c>
      <c r="K4871">
        <v>1218</v>
      </c>
      <c r="L4871">
        <v>1218</v>
      </c>
      <c r="M4871" s="1" t="s">
        <v>229</v>
      </c>
      <c r="N4871" s="1" t="s">
        <v>230</v>
      </c>
      <c r="O4871" s="2">
        <v>0</v>
      </c>
      <c r="P4871" s="2">
        <v>0</v>
      </c>
      <c r="Q4871" s="2">
        <v>183.51</v>
      </c>
      <c r="R4871" s="2">
        <v>23.856300000000001</v>
      </c>
      <c r="S4871" s="2">
        <v>0</v>
      </c>
      <c r="T4871" s="2">
        <v>0</v>
      </c>
      <c r="U4871" s="2">
        <v>207.3663</v>
      </c>
      <c r="V4871" s="2" t="s">
        <v>8499</v>
      </c>
      <c r="W4871" s="2" t="s">
        <v>1</v>
      </c>
      <c r="X4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1"/>
      <c r="Z4871"/>
      <c r="AA4871"/>
    </row>
    <row r="4872" spans="5:27" hidden="1">
      <c r="E4872" t="s">
        <v>8374</v>
      </c>
      <c r="F4872" t="s">
        <v>8385</v>
      </c>
      <c r="G4872" t="s">
        <v>1</v>
      </c>
      <c r="H4872" t="s">
        <v>0</v>
      </c>
      <c r="I4872" t="s">
        <v>8149</v>
      </c>
      <c r="J4872" t="s">
        <v>8150</v>
      </c>
      <c r="K4872">
        <v>1219</v>
      </c>
      <c r="L4872">
        <v>1219</v>
      </c>
      <c r="M4872" s="1" t="s">
        <v>93</v>
      </c>
      <c r="N4872" s="1" t="s">
        <v>94</v>
      </c>
      <c r="O4872" s="2">
        <v>0</v>
      </c>
      <c r="P4872" s="2">
        <v>0</v>
      </c>
      <c r="Q4872" s="2">
        <v>81.56</v>
      </c>
      <c r="R4872" s="2">
        <v>10.6028</v>
      </c>
      <c r="S4872" s="2">
        <v>0</v>
      </c>
      <c r="T4872" s="2">
        <v>0</v>
      </c>
      <c r="U4872" s="2">
        <v>92.162800000000004</v>
      </c>
      <c r="V4872" s="2" t="s">
        <v>8499</v>
      </c>
      <c r="W4872" s="2" t="s">
        <v>1</v>
      </c>
      <c r="X4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2"/>
      <c r="Z4872"/>
      <c r="AA4872"/>
    </row>
    <row r="4873" spans="5:27" hidden="1">
      <c r="E4873" t="s">
        <v>8374</v>
      </c>
      <c r="F4873" t="s">
        <v>8385</v>
      </c>
      <c r="G4873" t="s">
        <v>1</v>
      </c>
      <c r="H4873" t="s">
        <v>0</v>
      </c>
      <c r="I4873" t="s">
        <v>8149</v>
      </c>
      <c r="J4873" t="s">
        <v>8150</v>
      </c>
      <c r="K4873">
        <v>1220</v>
      </c>
      <c r="L4873">
        <v>1220</v>
      </c>
      <c r="M4873" s="1" t="s">
        <v>333</v>
      </c>
      <c r="N4873" s="1" t="s">
        <v>334</v>
      </c>
      <c r="O4873" s="2">
        <v>0</v>
      </c>
      <c r="P4873" s="2">
        <v>0</v>
      </c>
      <c r="Q4873" s="2">
        <v>101.95</v>
      </c>
      <c r="R4873" s="2">
        <v>13.253500000000001</v>
      </c>
      <c r="S4873" s="2">
        <v>0</v>
      </c>
      <c r="T4873" s="2">
        <v>0</v>
      </c>
      <c r="U4873" s="2">
        <v>115.20350000000001</v>
      </c>
      <c r="V4873" s="2" t="s">
        <v>8499</v>
      </c>
      <c r="W4873" s="2" t="s">
        <v>1</v>
      </c>
      <c r="X4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3"/>
      <c r="Z4873"/>
      <c r="AA4873"/>
    </row>
    <row r="4874" spans="5:27" hidden="1">
      <c r="E4874" t="s">
        <v>8374</v>
      </c>
      <c r="F4874" t="s">
        <v>8385</v>
      </c>
      <c r="G4874" t="s">
        <v>1</v>
      </c>
      <c r="H4874" t="s">
        <v>0</v>
      </c>
      <c r="I4874" t="s">
        <v>8149</v>
      </c>
      <c r="J4874" t="s">
        <v>8150</v>
      </c>
      <c r="K4874">
        <v>1221</v>
      </c>
      <c r="L4874">
        <v>1221</v>
      </c>
      <c r="M4874" s="1" t="s">
        <v>155</v>
      </c>
      <c r="N4874" s="1" t="s">
        <v>156</v>
      </c>
      <c r="O4874" s="2">
        <v>0</v>
      </c>
      <c r="P4874" s="2">
        <v>0</v>
      </c>
      <c r="Q4874" s="2">
        <v>386.55</v>
      </c>
      <c r="R4874" s="2">
        <v>50.2515</v>
      </c>
      <c r="S4874" s="2">
        <v>0</v>
      </c>
      <c r="T4874" s="2">
        <v>0</v>
      </c>
      <c r="U4874" s="2">
        <v>436.80150000000003</v>
      </c>
      <c r="V4874" s="2" t="s">
        <v>8499</v>
      </c>
      <c r="W4874" s="2" t="s">
        <v>1</v>
      </c>
      <c r="X4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4"/>
      <c r="Z4874"/>
      <c r="AA4874"/>
    </row>
    <row r="4875" spans="5:27" hidden="1">
      <c r="E4875" t="s">
        <v>8374</v>
      </c>
      <c r="F4875" t="s">
        <v>8385</v>
      </c>
      <c r="G4875" t="s">
        <v>1</v>
      </c>
      <c r="H4875" t="s">
        <v>0</v>
      </c>
      <c r="I4875" t="s">
        <v>8149</v>
      </c>
      <c r="J4875" t="s">
        <v>8150</v>
      </c>
      <c r="K4875">
        <v>1222</v>
      </c>
      <c r="L4875">
        <v>1222</v>
      </c>
      <c r="M4875" s="1" t="s">
        <v>574</v>
      </c>
      <c r="N4875" s="1" t="s">
        <v>575</v>
      </c>
      <c r="O4875" s="2">
        <v>0</v>
      </c>
      <c r="P4875" s="2">
        <v>0</v>
      </c>
      <c r="Q4875" s="2">
        <v>9366.25</v>
      </c>
      <c r="R4875" s="2">
        <v>1217.6125</v>
      </c>
      <c r="S4875" s="2">
        <v>0</v>
      </c>
      <c r="T4875" s="2">
        <v>0</v>
      </c>
      <c r="U4875" s="2">
        <v>10583.862499999999</v>
      </c>
      <c r="V4875" s="2" t="s">
        <v>8499</v>
      </c>
      <c r="W4875" s="2" t="s">
        <v>1</v>
      </c>
      <c r="X4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5"/>
      <c r="Z4875"/>
      <c r="AA4875"/>
    </row>
    <row r="4876" spans="5:27" hidden="1">
      <c r="E4876" t="s">
        <v>8374</v>
      </c>
      <c r="F4876" t="s">
        <v>8385</v>
      </c>
      <c r="G4876" t="s">
        <v>1</v>
      </c>
      <c r="H4876" t="s">
        <v>0</v>
      </c>
      <c r="I4876" t="s">
        <v>8149</v>
      </c>
      <c r="J4876" t="s">
        <v>8150</v>
      </c>
      <c r="K4876">
        <v>1223</v>
      </c>
      <c r="L4876">
        <v>1223</v>
      </c>
      <c r="M4876" s="1" t="s">
        <v>574</v>
      </c>
      <c r="N4876" s="1" t="s">
        <v>575</v>
      </c>
      <c r="O4876" s="2">
        <v>0</v>
      </c>
      <c r="P4876" s="2">
        <v>0</v>
      </c>
      <c r="Q4876" s="2">
        <v>9557.4</v>
      </c>
      <c r="R4876" s="2">
        <v>1242.462</v>
      </c>
      <c r="S4876" s="2">
        <v>0</v>
      </c>
      <c r="T4876" s="2">
        <v>0</v>
      </c>
      <c r="U4876" s="2">
        <v>10799.861999999999</v>
      </c>
      <c r="V4876" s="2" t="s">
        <v>8499</v>
      </c>
      <c r="W4876" s="2" t="s">
        <v>1</v>
      </c>
      <c r="X4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6"/>
      <c r="Z4876"/>
      <c r="AA4876"/>
    </row>
    <row r="4877" spans="5:27" hidden="1">
      <c r="E4877" t="s">
        <v>8374</v>
      </c>
      <c r="F4877" t="s">
        <v>8385</v>
      </c>
      <c r="G4877" t="s">
        <v>1</v>
      </c>
      <c r="H4877" t="s">
        <v>0</v>
      </c>
      <c r="I4877" t="s">
        <v>8149</v>
      </c>
      <c r="J4877" t="s">
        <v>8150</v>
      </c>
      <c r="K4877">
        <v>1224</v>
      </c>
      <c r="L4877">
        <v>1224</v>
      </c>
      <c r="M4877" s="1" t="s">
        <v>574</v>
      </c>
      <c r="N4877" s="1" t="s">
        <v>575</v>
      </c>
      <c r="O4877" s="2">
        <v>0</v>
      </c>
      <c r="P4877" s="2">
        <v>0</v>
      </c>
      <c r="Q4877" s="2">
        <v>25804.98</v>
      </c>
      <c r="R4877" s="2">
        <v>3354.6473999999998</v>
      </c>
      <c r="S4877" s="2">
        <v>0</v>
      </c>
      <c r="T4877" s="2">
        <v>0</v>
      </c>
      <c r="U4877" s="2">
        <v>29159.627399999998</v>
      </c>
      <c r="V4877" s="2" t="s">
        <v>8499</v>
      </c>
      <c r="W4877" s="2" t="s">
        <v>1</v>
      </c>
      <c r="X4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7"/>
      <c r="Z4877"/>
      <c r="AA4877"/>
    </row>
    <row r="4878" spans="5:27" hidden="1">
      <c r="E4878" t="s">
        <v>8374</v>
      </c>
      <c r="F4878" t="s">
        <v>8385</v>
      </c>
      <c r="G4878" t="s">
        <v>1</v>
      </c>
      <c r="H4878" t="s">
        <v>0</v>
      </c>
      <c r="I4878" t="s">
        <v>8149</v>
      </c>
      <c r="J4878" t="s">
        <v>8150</v>
      </c>
      <c r="K4878">
        <v>1225</v>
      </c>
      <c r="L4878">
        <v>1225</v>
      </c>
      <c r="M4878" s="1" t="s">
        <v>574</v>
      </c>
      <c r="N4878" s="1" t="s">
        <v>575</v>
      </c>
      <c r="O4878" s="2">
        <v>0</v>
      </c>
      <c r="P4878" s="2">
        <v>0</v>
      </c>
      <c r="Q4878" s="2">
        <v>19114.8</v>
      </c>
      <c r="R4878" s="2">
        <v>2484.924</v>
      </c>
      <c r="S4878" s="2">
        <v>0</v>
      </c>
      <c r="T4878" s="2">
        <v>0</v>
      </c>
      <c r="U4878" s="2">
        <v>21599.723999999998</v>
      </c>
      <c r="V4878" s="2" t="s">
        <v>8499</v>
      </c>
      <c r="W4878" s="2" t="s">
        <v>1</v>
      </c>
      <c r="X4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8"/>
      <c r="Z4878"/>
      <c r="AA4878"/>
    </row>
    <row r="4879" spans="5:27" hidden="1">
      <c r="E4879" t="s">
        <v>8374</v>
      </c>
      <c r="F4879" t="s">
        <v>8385</v>
      </c>
      <c r="G4879" t="s">
        <v>1</v>
      </c>
      <c r="H4879" t="s">
        <v>0</v>
      </c>
      <c r="I4879" t="s">
        <v>8149</v>
      </c>
      <c r="J4879" t="s">
        <v>8150</v>
      </c>
      <c r="K4879">
        <v>1226</v>
      </c>
      <c r="L4879">
        <v>1226</v>
      </c>
      <c r="M4879" s="1" t="s">
        <v>574</v>
      </c>
      <c r="N4879" s="1" t="s">
        <v>575</v>
      </c>
      <c r="O4879" s="2">
        <v>0</v>
      </c>
      <c r="P4879" s="2">
        <v>0</v>
      </c>
      <c r="Q4879" s="2">
        <v>15291.84</v>
      </c>
      <c r="R4879" s="2">
        <v>1987.9392</v>
      </c>
      <c r="S4879" s="2">
        <v>0</v>
      </c>
      <c r="T4879" s="2">
        <v>0</v>
      </c>
      <c r="U4879" s="2">
        <v>17279.779200000001</v>
      </c>
      <c r="V4879" s="2" t="s">
        <v>8499</v>
      </c>
      <c r="W4879" s="2" t="s">
        <v>1</v>
      </c>
      <c r="X4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79"/>
      <c r="Z4879"/>
      <c r="AA4879"/>
    </row>
    <row r="4880" spans="5:27" hidden="1">
      <c r="E4880" t="s">
        <v>8374</v>
      </c>
      <c r="F4880" t="s">
        <v>8385</v>
      </c>
      <c r="G4880" t="s">
        <v>1</v>
      </c>
      <c r="H4880" t="s">
        <v>0</v>
      </c>
      <c r="I4880" t="s">
        <v>8149</v>
      </c>
      <c r="J4880" t="s">
        <v>8150</v>
      </c>
      <c r="K4880">
        <v>1227</v>
      </c>
      <c r="L4880">
        <v>1227</v>
      </c>
      <c r="M4880" s="1" t="s">
        <v>574</v>
      </c>
      <c r="N4880" s="1" t="s">
        <v>575</v>
      </c>
      <c r="O4880" s="2">
        <v>0</v>
      </c>
      <c r="P4880" s="2">
        <v>0</v>
      </c>
      <c r="Q4880" s="2">
        <v>1681.44</v>
      </c>
      <c r="R4880" s="2">
        <v>218.58720000000002</v>
      </c>
      <c r="S4880" s="2">
        <v>0</v>
      </c>
      <c r="T4880" s="2">
        <v>0</v>
      </c>
      <c r="U4880" s="2">
        <v>1900.0272</v>
      </c>
      <c r="V4880" s="2" t="s">
        <v>8499</v>
      </c>
      <c r="W4880" s="2" t="s">
        <v>1</v>
      </c>
      <c r="X4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0"/>
      <c r="Z4880"/>
      <c r="AA4880"/>
    </row>
    <row r="4881" spans="5:27" hidden="1">
      <c r="E4881" t="s">
        <v>8374</v>
      </c>
      <c r="F4881" t="s">
        <v>8385</v>
      </c>
      <c r="G4881" t="s">
        <v>1</v>
      </c>
      <c r="H4881" t="s">
        <v>0</v>
      </c>
      <c r="I4881" t="s">
        <v>8149</v>
      </c>
      <c r="J4881" t="s">
        <v>8150</v>
      </c>
      <c r="K4881">
        <v>1228</v>
      </c>
      <c r="L4881">
        <v>1228</v>
      </c>
      <c r="M4881" s="1" t="s">
        <v>514</v>
      </c>
      <c r="N4881" s="1" t="s">
        <v>515</v>
      </c>
      <c r="O4881" s="2">
        <v>0</v>
      </c>
      <c r="P4881" s="2">
        <v>0</v>
      </c>
      <c r="Q4881" s="2">
        <v>91.85</v>
      </c>
      <c r="R4881" s="2">
        <v>11.9405</v>
      </c>
      <c r="S4881" s="2">
        <v>0</v>
      </c>
      <c r="T4881" s="2">
        <v>0</v>
      </c>
      <c r="U4881" s="2">
        <v>103.79049999999999</v>
      </c>
      <c r="V4881" s="2" t="s">
        <v>8499</v>
      </c>
      <c r="W4881" s="2" t="s">
        <v>1</v>
      </c>
      <c r="X4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1"/>
      <c r="Z4881"/>
      <c r="AA4881"/>
    </row>
    <row r="4882" spans="5:27" hidden="1">
      <c r="E4882" t="s">
        <v>8374</v>
      </c>
      <c r="F4882" t="s">
        <v>8385</v>
      </c>
      <c r="G4882" t="s">
        <v>1</v>
      </c>
      <c r="H4882" t="s">
        <v>0</v>
      </c>
      <c r="I4882" t="s">
        <v>8149</v>
      </c>
      <c r="J4882" t="s">
        <v>8150</v>
      </c>
      <c r="K4882">
        <v>1229</v>
      </c>
      <c r="L4882">
        <v>1229</v>
      </c>
      <c r="M4882" s="1" t="s">
        <v>715</v>
      </c>
      <c r="N4882" s="1" t="s">
        <v>716</v>
      </c>
      <c r="O4882" s="2">
        <v>0</v>
      </c>
      <c r="P4882" s="2">
        <v>0</v>
      </c>
      <c r="Q4882" s="2">
        <v>126.37</v>
      </c>
      <c r="R4882" s="2">
        <v>16.428100000000001</v>
      </c>
      <c r="S4882" s="2">
        <v>0</v>
      </c>
      <c r="T4882" s="2">
        <v>0</v>
      </c>
      <c r="U4882" s="2">
        <v>142.79810000000001</v>
      </c>
      <c r="V4882" s="2" t="s">
        <v>8499</v>
      </c>
      <c r="W4882" s="2" t="s">
        <v>1</v>
      </c>
      <c r="X4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2"/>
      <c r="Z4882"/>
      <c r="AA4882"/>
    </row>
    <row r="4883" spans="5:27" hidden="1">
      <c r="E4883" t="s">
        <v>8374</v>
      </c>
      <c r="F4883" t="s">
        <v>8385</v>
      </c>
      <c r="G4883" t="s">
        <v>1</v>
      </c>
      <c r="H4883" t="s">
        <v>0</v>
      </c>
      <c r="I4883" t="s">
        <v>8149</v>
      </c>
      <c r="J4883" t="s">
        <v>8150</v>
      </c>
      <c r="K4883">
        <v>1230</v>
      </c>
      <c r="L4883">
        <v>1230</v>
      </c>
      <c r="M4883" s="1" t="s">
        <v>383</v>
      </c>
      <c r="N4883" s="1" t="s">
        <v>384</v>
      </c>
      <c r="O4883" s="2">
        <v>0</v>
      </c>
      <c r="P4883" s="2">
        <v>0</v>
      </c>
      <c r="Q4883" s="2">
        <v>129.44</v>
      </c>
      <c r="R4883" s="2">
        <v>16.827200000000001</v>
      </c>
      <c r="S4883" s="2">
        <v>0</v>
      </c>
      <c r="T4883" s="2">
        <v>0</v>
      </c>
      <c r="U4883" s="2">
        <v>146.2672</v>
      </c>
      <c r="V4883" s="2" t="s">
        <v>8499</v>
      </c>
      <c r="W4883" s="2" t="s">
        <v>1</v>
      </c>
      <c r="X4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3"/>
      <c r="Z4883"/>
      <c r="AA4883"/>
    </row>
    <row r="4884" spans="5:27" hidden="1">
      <c r="E4884" t="s">
        <v>8374</v>
      </c>
      <c r="F4884" t="s">
        <v>8385</v>
      </c>
      <c r="G4884" t="s">
        <v>1</v>
      </c>
      <c r="H4884" t="s">
        <v>0</v>
      </c>
      <c r="I4884" t="s">
        <v>8149</v>
      </c>
      <c r="J4884" t="s">
        <v>8150</v>
      </c>
      <c r="K4884">
        <v>1231</v>
      </c>
      <c r="L4884">
        <v>1231</v>
      </c>
      <c r="M4884" s="1"/>
      <c r="N4884" s="1" t="s">
        <v>549</v>
      </c>
      <c r="O4884" s="2">
        <v>0</v>
      </c>
      <c r="P4884" s="2">
        <v>0</v>
      </c>
      <c r="Q4884" s="2">
        <v>316.76</v>
      </c>
      <c r="R4884" s="2">
        <v>41.178800000000003</v>
      </c>
      <c r="S4884" s="2">
        <v>0</v>
      </c>
      <c r="T4884" s="2">
        <v>0</v>
      </c>
      <c r="U4884" s="2">
        <v>357.93880000000001</v>
      </c>
      <c r="V4884" s="2" t="s">
        <v>8388</v>
      </c>
      <c r="W4884" s="2" t="s">
        <v>1</v>
      </c>
      <c r="X4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4"/>
      <c r="Z4884"/>
      <c r="AA4884"/>
    </row>
    <row r="4885" spans="5:27" hidden="1">
      <c r="E4885" t="s">
        <v>8374</v>
      </c>
      <c r="F4885" t="s">
        <v>8385</v>
      </c>
      <c r="G4885" t="s">
        <v>1</v>
      </c>
      <c r="H4885" t="s">
        <v>0</v>
      </c>
      <c r="I4885" t="s">
        <v>8149</v>
      </c>
      <c r="J4885" t="s">
        <v>8150</v>
      </c>
      <c r="K4885">
        <v>1232</v>
      </c>
      <c r="L4885">
        <v>1232</v>
      </c>
      <c r="M4885" s="1"/>
      <c r="N4885" s="1" t="s">
        <v>346</v>
      </c>
      <c r="O4885" s="2">
        <v>0</v>
      </c>
      <c r="P4885" s="2">
        <v>0</v>
      </c>
      <c r="Q4885" s="2">
        <v>131.16</v>
      </c>
      <c r="R4885" s="2">
        <v>17.050799999999999</v>
      </c>
      <c r="S4885" s="2">
        <v>0</v>
      </c>
      <c r="T4885" s="2">
        <v>0</v>
      </c>
      <c r="U4885" s="2">
        <v>148.21080000000001</v>
      </c>
      <c r="V4885" s="2" t="s">
        <v>8387</v>
      </c>
      <c r="W4885" s="2" t="s">
        <v>1</v>
      </c>
      <c r="X4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5"/>
      <c r="Z4885"/>
      <c r="AA4885"/>
    </row>
    <row r="4886" spans="5:27" hidden="1">
      <c r="E4886" t="s">
        <v>8374</v>
      </c>
      <c r="F4886" t="s">
        <v>8385</v>
      </c>
      <c r="G4886" t="s">
        <v>1</v>
      </c>
      <c r="H4886" t="s">
        <v>0</v>
      </c>
      <c r="I4886" t="s">
        <v>8149</v>
      </c>
      <c r="J4886" t="s">
        <v>8150</v>
      </c>
      <c r="K4886">
        <v>1233</v>
      </c>
      <c r="L4886">
        <v>1233</v>
      </c>
      <c r="M4886" s="1" t="s">
        <v>419</v>
      </c>
      <c r="N4886" s="1" t="s">
        <v>420</v>
      </c>
      <c r="O4886" s="2">
        <v>0</v>
      </c>
      <c r="P4886" s="2">
        <v>0</v>
      </c>
      <c r="Q4886" s="2">
        <v>165.12</v>
      </c>
      <c r="R4886" s="2">
        <v>21.465600000000002</v>
      </c>
      <c r="S4886" s="2">
        <v>0</v>
      </c>
      <c r="T4886" s="2">
        <v>0</v>
      </c>
      <c r="U4886" s="2">
        <v>186.5856</v>
      </c>
      <c r="V4886" s="2" t="s">
        <v>8499</v>
      </c>
      <c r="W4886" s="2" t="s">
        <v>1</v>
      </c>
      <c r="X4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6"/>
      <c r="Z4886"/>
      <c r="AA4886"/>
    </row>
    <row r="4887" spans="5:27" hidden="1">
      <c r="E4887" t="s">
        <v>8374</v>
      </c>
      <c r="F4887" t="s">
        <v>8385</v>
      </c>
      <c r="G4887" t="s">
        <v>1</v>
      </c>
      <c r="H4887" t="s">
        <v>0</v>
      </c>
      <c r="I4887" t="s">
        <v>8149</v>
      </c>
      <c r="J4887" t="s">
        <v>8150</v>
      </c>
      <c r="K4887">
        <v>1234</v>
      </c>
      <c r="L4887">
        <v>1234</v>
      </c>
      <c r="M4887" s="1" t="s">
        <v>7926</v>
      </c>
      <c r="N4887" s="1" t="s">
        <v>8116</v>
      </c>
      <c r="O4887" s="2">
        <v>0</v>
      </c>
      <c r="P4887" s="2">
        <v>0</v>
      </c>
      <c r="Q4887" s="2">
        <v>695.25</v>
      </c>
      <c r="R4887" s="2">
        <v>90.382500000000007</v>
      </c>
      <c r="S4887" s="2">
        <v>0</v>
      </c>
      <c r="T4887" s="2">
        <v>0</v>
      </c>
      <c r="U4887" s="2">
        <v>785.63250000000005</v>
      </c>
      <c r="V4887" s="2" t="s">
        <v>8499</v>
      </c>
      <c r="W4887" s="2" t="s">
        <v>1</v>
      </c>
      <c r="X4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7"/>
      <c r="Z4887"/>
      <c r="AA4887"/>
    </row>
    <row r="4888" spans="5:27" hidden="1">
      <c r="E4888" t="s">
        <v>8374</v>
      </c>
      <c r="F4888" t="s">
        <v>8385</v>
      </c>
      <c r="G4888" t="s">
        <v>1</v>
      </c>
      <c r="H4888" t="s">
        <v>0</v>
      </c>
      <c r="I4888" t="s">
        <v>8149</v>
      </c>
      <c r="J4888" t="s">
        <v>8150</v>
      </c>
      <c r="K4888">
        <v>1235</v>
      </c>
      <c r="L4888">
        <v>1235</v>
      </c>
      <c r="M4888" s="1" t="s">
        <v>576</v>
      </c>
      <c r="N4888" s="1" t="s">
        <v>577</v>
      </c>
      <c r="O4888" s="2">
        <v>0</v>
      </c>
      <c r="P4888" s="2">
        <v>0</v>
      </c>
      <c r="Q4888" s="2">
        <v>858.38</v>
      </c>
      <c r="R4888" s="2">
        <v>111.5894</v>
      </c>
      <c r="S4888" s="2">
        <v>0</v>
      </c>
      <c r="T4888" s="2">
        <v>0</v>
      </c>
      <c r="U4888" s="2">
        <v>969.96939999999995</v>
      </c>
      <c r="V4888" s="2" t="s">
        <v>8499</v>
      </c>
      <c r="W4888" s="2" t="s">
        <v>1</v>
      </c>
      <c r="X4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8"/>
      <c r="Z4888"/>
      <c r="AA4888"/>
    </row>
    <row r="4889" spans="5:27" hidden="1">
      <c r="E4889" t="s">
        <v>8374</v>
      </c>
      <c r="F4889" t="s">
        <v>8385</v>
      </c>
      <c r="G4889" t="s">
        <v>1</v>
      </c>
      <c r="H4889" t="s">
        <v>0</v>
      </c>
      <c r="I4889" t="s">
        <v>8149</v>
      </c>
      <c r="J4889" t="s">
        <v>8150</v>
      </c>
      <c r="K4889">
        <v>1236</v>
      </c>
      <c r="L4889">
        <v>1236</v>
      </c>
      <c r="M4889" s="1" t="s">
        <v>140</v>
      </c>
      <c r="N4889" s="1" t="s">
        <v>141</v>
      </c>
      <c r="O4889" s="2">
        <v>0</v>
      </c>
      <c r="P4889" s="2">
        <v>0</v>
      </c>
      <c r="Q4889" s="2">
        <v>211.08</v>
      </c>
      <c r="R4889" s="2">
        <v>27.440400000000004</v>
      </c>
      <c r="S4889" s="2">
        <v>0</v>
      </c>
      <c r="T4889" s="2">
        <v>0</v>
      </c>
      <c r="U4889" s="2">
        <v>238.52040000000002</v>
      </c>
      <c r="V4889" s="2" t="s">
        <v>8499</v>
      </c>
      <c r="W4889" s="2" t="s">
        <v>1</v>
      </c>
      <c r="X4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89"/>
      <c r="Z4889"/>
      <c r="AA4889"/>
    </row>
    <row r="4890" spans="5:27" hidden="1">
      <c r="E4890" t="s">
        <v>8374</v>
      </c>
      <c r="F4890" t="s">
        <v>8385</v>
      </c>
      <c r="G4890" t="s">
        <v>1</v>
      </c>
      <c r="H4890" t="s">
        <v>0</v>
      </c>
      <c r="I4890" t="s">
        <v>8149</v>
      </c>
      <c r="J4890" t="s">
        <v>8150</v>
      </c>
      <c r="K4890">
        <v>1237</v>
      </c>
      <c r="L4890">
        <v>1237</v>
      </c>
      <c r="M4890" s="1" t="s">
        <v>443</v>
      </c>
      <c r="N4890" s="1" t="s">
        <v>444</v>
      </c>
      <c r="O4890" s="2">
        <v>0</v>
      </c>
      <c r="P4890" s="2">
        <v>0</v>
      </c>
      <c r="Q4890" s="2">
        <v>616.46</v>
      </c>
      <c r="R4890" s="2">
        <v>80.139800000000008</v>
      </c>
      <c r="S4890" s="2">
        <v>0</v>
      </c>
      <c r="T4890" s="2">
        <v>0</v>
      </c>
      <c r="U4890" s="2">
        <v>696.59980000000007</v>
      </c>
      <c r="V4890" s="2" t="s">
        <v>8499</v>
      </c>
      <c r="W4890" s="2" t="s">
        <v>1</v>
      </c>
      <c r="X4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0"/>
      <c r="Z4890"/>
      <c r="AA4890"/>
    </row>
    <row r="4891" spans="5:27" hidden="1">
      <c r="E4891" t="s">
        <v>8374</v>
      </c>
      <c r="F4891" t="s">
        <v>8385</v>
      </c>
      <c r="G4891" t="s">
        <v>1</v>
      </c>
      <c r="H4891" t="s">
        <v>0</v>
      </c>
      <c r="I4891" t="s">
        <v>8149</v>
      </c>
      <c r="J4891" t="s">
        <v>8150</v>
      </c>
      <c r="K4891">
        <v>1238</v>
      </c>
      <c r="L4891">
        <v>1238</v>
      </c>
      <c r="M4891" s="1" t="s">
        <v>7848</v>
      </c>
      <c r="N4891" s="1" t="s">
        <v>7847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 t="s">
        <v>8499</v>
      </c>
      <c r="W4891" s="2" t="s">
        <v>1</v>
      </c>
      <c r="X4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1"/>
      <c r="Z4891"/>
      <c r="AA4891"/>
    </row>
    <row r="4892" spans="5:27" hidden="1">
      <c r="E4892" t="s">
        <v>8374</v>
      </c>
      <c r="F4892" t="s">
        <v>8385</v>
      </c>
      <c r="G4892" t="s">
        <v>1</v>
      </c>
      <c r="H4892" t="s">
        <v>0</v>
      </c>
      <c r="I4892" t="s">
        <v>8149</v>
      </c>
      <c r="J4892" t="s">
        <v>8150</v>
      </c>
      <c r="K4892">
        <v>1239</v>
      </c>
      <c r="L4892">
        <v>1239</v>
      </c>
      <c r="M4892" s="1" t="s">
        <v>241</v>
      </c>
      <c r="N4892" s="1" t="s">
        <v>242</v>
      </c>
      <c r="O4892" s="2">
        <v>0</v>
      </c>
      <c r="P4892" s="2">
        <v>0</v>
      </c>
      <c r="Q4892" s="2">
        <v>171.61</v>
      </c>
      <c r="R4892" s="2">
        <v>22.309300000000004</v>
      </c>
      <c r="S4892" s="2">
        <v>0</v>
      </c>
      <c r="T4892" s="2">
        <v>0</v>
      </c>
      <c r="U4892" s="2">
        <v>193.91930000000002</v>
      </c>
      <c r="V4892" s="2" t="s">
        <v>8499</v>
      </c>
      <c r="W4892" s="2" t="s">
        <v>1</v>
      </c>
      <c r="X4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2"/>
      <c r="Z4892"/>
      <c r="AA4892"/>
    </row>
    <row r="4893" spans="5:27" hidden="1">
      <c r="E4893" t="s">
        <v>8374</v>
      </c>
      <c r="F4893" t="s">
        <v>8385</v>
      </c>
      <c r="G4893" t="s">
        <v>1</v>
      </c>
      <c r="H4893" t="s">
        <v>0</v>
      </c>
      <c r="I4893" t="s">
        <v>8149</v>
      </c>
      <c r="J4893" t="s">
        <v>8150</v>
      </c>
      <c r="K4893">
        <v>1240</v>
      </c>
      <c r="L4893">
        <v>1240</v>
      </c>
      <c r="M4893" s="1" t="s">
        <v>435</v>
      </c>
      <c r="N4893" s="1" t="s">
        <v>436</v>
      </c>
      <c r="O4893" s="2">
        <v>0</v>
      </c>
      <c r="P4893" s="2">
        <v>0</v>
      </c>
      <c r="Q4893" s="2">
        <v>494.19</v>
      </c>
      <c r="R4893" s="2">
        <v>64.244700000000009</v>
      </c>
      <c r="S4893" s="2">
        <v>0</v>
      </c>
      <c r="T4893" s="2">
        <v>0</v>
      </c>
      <c r="U4893" s="2">
        <v>558.43470000000002</v>
      </c>
      <c r="V4893" s="2" t="s">
        <v>8499</v>
      </c>
      <c r="W4893" s="2" t="s">
        <v>1</v>
      </c>
      <c r="X4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3"/>
      <c r="Z4893"/>
      <c r="AA4893"/>
    </row>
    <row r="4894" spans="5:27" hidden="1">
      <c r="E4894" t="s">
        <v>8374</v>
      </c>
      <c r="F4894" t="s">
        <v>8385</v>
      </c>
      <c r="G4894" t="s">
        <v>1</v>
      </c>
      <c r="H4894" t="s">
        <v>0</v>
      </c>
      <c r="I4894" t="s">
        <v>8149</v>
      </c>
      <c r="J4894" t="s">
        <v>8150</v>
      </c>
      <c r="K4894">
        <v>1241</v>
      </c>
      <c r="L4894">
        <v>1241</v>
      </c>
      <c r="M4894" s="1" t="s">
        <v>118</v>
      </c>
      <c r="N4894" s="1" t="s">
        <v>119</v>
      </c>
      <c r="O4894" s="2">
        <v>0</v>
      </c>
      <c r="P4894" s="2">
        <v>0</v>
      </c>
      <c r="Q4894" s="2">
        <v>133.41</v>
      </c>
      <c r="R4894" s="2">
        <v>17.343299999999999</v>
      </c>
      <c r="S4894" s="2">
        <v>0</v>
      </c>
      <c r="T4894" s="2">
        <v>0</v>
      </c>
      <c r="U4894" s="2">
        <v>150.7533</v>
      </c>
      <c r="V4894" s="2" t="s">
        <v>8499</v>
      </c>
      <c r="W4894" s="2" t="s">
        <v>1</v>
      </c>
      <c r="X4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4"/>
      <c r="Z4894"/>
      <c r="AA4894"/>
    </row>
    <row r="4895" spans="5:27" hidden="1">
      <c r="E4895" t="s">
        <v>8374</v>
      </c>
      <c r="F4895" t="s">
        <v>8385</v>
      </c>
      <c r="G4895" t="s">
        <v>1</v>
      </c>
      <c r="H4895" t="s">
        <v>0</v>
      </c>
      <c r="I4895" t="s">
        <v>8149</v>
      </c>
      <c r="J4895" t="s">
        <v>8150</v>
      </c>
      <c r="K4895">
        <v>1242</v>
      </c>
      <c r="L4895">
        <v>1242</v>
      </c>
      <c r="M4895" s="1" t="s">
        <v>118</v>
      </c>
      <c r="N4895" s="1" t="s">
        <v>119</v>
      </c>
      <c r="O4895" s="2">
        <v>0</v>
      </c>
      <c r="P4895" s="2">
        <v>0</v>
      </c>
      <c r="Q4895" s="2">
        <v>87.33</v>
      </c>
      <c r="R4895" s="2">
        <v>11.3529</v>
      </c>
      <c r="S4895" s="2">
        <v>0</v>
      </c>
      <c r="T4895" s="2">
        <v>0</v>
      </c>
      <c r="U4895" s="2">
        <v>98.682900000000004</v>
      </c>
      <c r="V4895" s="2" t="s">
        <v>8499</v>
      </c>
      <c r="W4895" s="2" t="s">
        <v>1</v>
      </c>
      <c r="X4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5"/>
      <c r="Z4895"/>
      <c r="AA4895"/>
    </row>
    <row r="4896" spans="5:27" hidden="1">
      <c r="E4896" t="s">
        <v>8374</v>
      </c>
      <c r="F4896" t="s">
        <v>8385</v>
      </c>
      <c r="G4896" t="s">
        <v>1</v>
      </c>
      <c r="H4896" t="s">
        <v>0</v>
      </c>
      <c r="I4896" t="s">
        <v>8149</v>
      </c>
      <c r="J4896" t="s">
        <v>8150</v>
      </c>
      <c r="K4896">
        <v>1243</v>
      </c>
      <c r="L4896">
        <v>1243</v>
      </c>
      <c r="M4896" s="1" t="s">
        <v>574</v>
      </c>
      <c r="N4896" s="1" t="s">
        <v>575</v>
      </c>
      <c r="O4896" s="2">
        <v>0</v>
      </c>
      <c r="P4896" s="2">
        <v>0</v>
      </c>
      <c r="Q4896" s="2">
        <v>19114.8</v>
      </c>
      <c r="R4896" s="2">
        <v>2484.924</v>
      </c>
      <c r="S4896" s="2">
        <v>0</v>
      </c>
      <c r="T4896" s="2">
        <v>0</v>
      </c>
      <c r="U4896" s="2">
        <v>21599.723999999998</v>
      </c>
      <c r="V4896" s="2" t="s">
        <v>8499</v>
      </c>
      <c r="W4896" s="2" t="s">
        <v>1</v>
      </c>
      <c r="X4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6"/>
      <c r="Z4896"/>
      <c r="AA4896"/>
    </row>
    <row r="4897" spans="5:27" hidden="1">
      <c r="E4897" t="s">
        <v>8374</v>
      </c>
      <c r="F4897" t="s">
        <v>8385</v>
      </c>
      <c r="G4897" t="s">
        <v>1</v>
      </c>
      <c r="H4897" t="s">
        <v>0</v>
      </c>
      <c r="I4897" t="s">
        <v>8149</v>
      </c>
      <c r="J4897" t="s">
        <v>8150</v>
      </c>
      <c r="K4897">
        <v>1244</v>
      </c>
      <c r="L4897">
        <v>1244</v>
      </c>
      <c r="M4897" s="1" t="s">
        <v>283</v>
      </c>
      <c r="N4897" s="1" t="s">
        <v>284</v>
      </c>
      <c r="O4897" s="2">
        <v>0</v>
      </c>
      <c r="P4897" s="2">
        <v>0</v>
      </c>
      <c r="Q4897" s="2">
        <v>550</v>
      </c>
      <c r="R4897" s="2">
        <v>71.5</v>
      </c>
      <c r="S4897" s="2">
        <v>0</v>
      </c>
      <c r="T4897" s="2">
        <v>0</v>
      </c>
      <c r="U4897" s="2">
        <v>621.5</v>
      </c>
      <c r="V4897" s="2" t="s">
        <v>8499</v>
      </c>
      <c r="W4897" s="2" t="s">
        <v>1</v>
      </c>
      <c r="X4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7"/>
      <c r="Z4897"/>
      <c r="AA4897"/>
    </row>
    <row r="4898" spans="5:27" hidden="1">
      <c r="E4898" t="s">
        <v>8374</v>
      </c>
      <c r="F4898" t="s">
        <v>8385</v>
      </c>
      <c r="G4898" t="s">
        <v>1</v>
      </c>
      <c r="H4898" t="s">
        <v>0</v>
      </c>
      <c r="I4898" t="s">
        <v>8149</v>
      </c>
      <c r="J4898" t="s">
        <v>8150</v>
      </c>
      <c r="K4898">
        <v>1245</v>
      </c>
      <c r="L4898">
        <v>1245</v>
      </c>
      <c r="M4898" s="1" t="s">
        <v>227</v>
      </c>
      <c r="N4898" s="1" t="s">
        <v>228</v>
      </c>
      <c r="O4898" s="2">
        <v>0</v>
      </c>
      <c r="P4898" s="2">
        <v>0</v>
      </c>
      <c r="Q4898" s="2">
        <v>96.38</v>
      </c>
      <c r="R4898" s="2">
        <v>12.529399999999999</v>
      </c>
      <c r="S4898" s="2">
        <v>0</v>
      </c>
      <c r="T4898" s="2">
        <v>0</v>
      </c>
      <c r="U4898" s="2">
        <v>108.90939999999999</v>
      </c>
      <c r="V4898" s="2" t="s">
        <v>8499</v>
      </c>
      <c r="W4898" s="2" t="s">
        <v>1</v>
      </c>
      <c r="X4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8"/>
      <c r="Z4898"/>
      <c r="AA4898"/>
    </row>
    <row r="4899" spans="5:27" hidden="1">
      <c r="E4899" t="s">
        <v>8374</v>
      </c>
      <c r="F4899" t="s">
        <v>8385</v>
      </c>
      <c r="G4899" t="s">
        <v>1</v>
      </c>
      <c r="H4899" t="s">
        <v>0</v>
      </c>
      <c r="I4899" t="s">
        <v>8149</v>
      </c>
      <c r="J4899" t="s">
        <v>8150</v>
      </c>
      <c r="K4899">
        <v>1246</v>
      </c>
      <c r="L4899">
        <v>1246</v>
      </c>
      <c r="M4899" s="1" t="s">
        <v>509</v>
      </c>
      <c r="N4899" s="1" t="s">
        <v>510</v>
      </c>
      <c r="O4899" s="2">
        <v>0</v>
      </c>
      <c r="P4899" s="2">
        <v>0</v>
      </c>
      <c r="Q4899" s="2">
        <v>449.98</v>
      </c>
      <c r="R4899" s="2">
        <v>58.497400000000006</v>
      </c>
      <c r="S4899" s="2">
        <v>0</v>
      </c>
      <c r="T4899" s="2">
        <v>0</v>
      </c>
      <c r="U4899" s="2">
        <v>508.47740000000005</v>
      </c>
      <c r="V4899" s="2" t="s">
        <v>8499</v>
      </c>
      <c r="W4899" s="2" t="s">
        <v>1</v>
      </c>
      <c r="X4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899"/>
      <c r="Z4899"/>
      <c r="AA4899"/>
    </row>
    <row r="4900" spans="5:27" hidden="1">
      <c r="E4900" t="s">
        <v>8374</v>
      </c>
      <c r="F4900" t="s">
        <v>8385</v>
      </c>
      <c r="G4900" t="s">
        <v>1</v>
      </c>
      <c r="H4900" t="s">
        <v>0</v>
      </c>
      <c r="I4900" t="s">
        <v>8149</v>
      </c>
      <c r="J4900" t="s">
        <v>8150</v>
      </c>
      <c r="K4900">
        <v>1247</v>
      </c>
      <c r="L4900">
        <v>1247</v>
      </c>
      <c r="M4900" s="1" t="s">
        <v>509</v>
      </c>
      <c r="N4900" s="1" t="s">
        <v>510</v>
      </c>
      <c r="O4900" s="2">
        <v>0</v>
      </c>
      <c r="P4900" s="2">
        <v>0</v>
      </c>
      <c r="Q4900" s="2">
        <v>56.13</v>
      </c>
      <c r="R4900" s="2">
        <v>7.2969000000000008</v>
      </c>
      <c r="S4900" s="2">
        <v>0</v>
      </c>
      <c r="T4900" s="2">
        <v>0</v>
      </c>
      <c r="U4900" s="2">
        <v>63.426900000000003</v>
      </c>
      <c r="V4900" s="2" t="s">
        <v>8499</v>
      </c>
      <c r="W4900" s="2" t="s">
        <v>1</v>
      </c>
      <c r="X4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0"/>
      <c r="Z4900"/>
      <c r="AA4900"/>
    </row>
    <row r="4901" spans="5:27" hidden="1">
      <c r="E4901" t="s">
        <v>8374</v>
      </c>
      <c r="F4901" t="s">
        <v>8385</v>
      </c>
      <c r="G4901" t="s">
        <v>1</v>
      </c>
      <c r="H4901" t="s">
        <v>0</v>
      </c>
      <c r="I4901" t="s">
        <v>8149</v>
      </c>
      <c r="J4901" t="s">
        <v>8150</v>
      </c>
      <c r="K4901">
        <v>1248</v>
      </c>
      <c r="L4901">
        <v>1248</v>
      </c>
      <c r="M4901" s="1" t="s">
        <v>8159</v>
      </c>
      <c r="N4901" s="1" t="s">
        <v>8162</v>
      </c>
      <c r="O4901" s="2">
        <v>0</v>
      </c>
      <c r="P4901" s="2">
        <v>0</v>
      </c>
      <c r="Q4901" s="2">
        <v>255.12</v>
      </c>
      <c r="R4901" s="2">
        <v>33.165600000000005</v>
      </c>
      <c r="S4901" s="2">
        <v>0</v>
      </c>
      <c r="T4901" s="2">
        <v>0</v>
      </c>
      <c r="U4901" s="2">
        <v>288.28559999999999</v>
      </c>
      <c r="V4901" s="2" t="s">
        <v>8499</v>
      </c>
      <c r="W4901" s="2" t="s">
        <v>1</v>
      </c>
      <c r="X4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1"/>
      <c r="Z4901"/>
      <c r="AA4901"/>
    </row>
    <row r="4902" spans="5:27" hidden="1">
      <c r="E4902" t="s">
        <v>8374</v>
      </c>
      <c r="F4902" t="s">
        <v>8385</v>
      </c>
      <c r="G4902" t="s">
        <v>1</v>
      </c>
      <c r="H4902" t="s">
        <v>0</v>
      </c>
      <c r="I4902" t="s">
        <v>8149</v>
      </c>
      <c r="J4902" t="s">
        <v>8150</v>
      </c>
      <c r="K4902">
        <v>1249</v>
      </c>
      <c r="L4902">
        <v>1249</v>
      </c>
      <c r="M4902" s="1" t="s">
        <v>671</v>
      </c>
      <c r="N4902" s="1" t="s">
        <v>672</v>
      </c>
      <c r="O4902" s="2">
        <v>0</v>
      </c>
      <c r="P4902" s="2">
        <v>0</v>
      </c>
      <c r="Q4902" s="2">
        <v>256.87</v>
      </c>
      <c r="R4902" s="2">
        <v>33.393100000000004</v>
      </c>
      <c r="S4902" s="2">
        <v>0</v>
      </c>
      <c r="T4902" s="2">
        <v>0</v>
      </c>
      <c r="U4902" s="2">
        <v>290.26310000000001</v>
      </c>
      <c r="V4902" s="2" t="s">
        <v>8499</v>
      </c>
      <c r="W4902" s="2" t="s">
        <v>1</v>
      </c>
      <c r="X4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2"/>
      <c r="Z4902"/>
      <c r="AA4902"/>
    </row>
    <row r="4903" spans="5:27" hidden="1">
      <c r="E4903" t="s">
        <v>8374</v>
      </c>
      <c r="F4903" t="s">
        <v>8385</v>
      </c>
      <c r="G4903" t="s">
        <v>1</v>
      </c>
      <c r="H4903" t="s">
        <v>0</v>
      </c>
      <c r="I4903" t="s">
        <v>8149</v>
      </c>
      <c r="J4903" t="s">
        <v>8150</v>
      </c>
      <c r="K4903">
        <v>1250</v>
      </c>
      <c r="L4903">
        <v>1250</v>
      </c>
      <c r="M4903" s="1" t="s">
        <v>755</v>
      </c>
      <c r="N4903" s="1" t="s">
        <v>756</v>
      </c>
      <c r="O4903" s="2">
        <v>0</v>
      </c>
      <c r="P4903" s="2">
        <v>0</v>
      </c>
      <c r="Q4903" s="2">
        <v>15100.69</v>
      </c>
      <c r="R4903" s="2">
        <v>1963.0897000000002</v>
      </c>
      <c r="S4903" s="2">
        <v>0</v>
      </c>
      <c r="T4903" s="2">
        <v>0</v>
      </c>
      <c r="U4903" s="2">
        <v>17063.779699999999</v>
      </c>
      <c r="V4903" s="2" t="s">
        <v>8499</v>
      </c>
      <c r="W4903" s="2" t="s">
        <v>1</v>
      </c>
      <c r="X4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3"/>
      <c r="Z4903"/>
      <c r="AA4903"/>
    </row>
    <row r="4904" spans="5:27" hidden="1">
      <c r="E4904" t="s">
        <v>8374</v>
      </c>
      <c r="F4904" t="s">
        <v>8385</v>
      </c>
      <c r="G4904" t="s">
        <v>1</v>
      </c>
      <c r="H4904" t="s">
        <v>0</v>
      </c>
      <c r="I4904" t="s">
        <v>8149</v>
      </c>
      <c r="J4904" t="s">
        <v>8150</v>
      </c>
      <c r="K4904">
        <v>1251</v>
      </c>
      <c r="L4904">
        <v>1251</v>
      </c>
      <c r="M4904" s="1" t="s">
        <v>7848</v>
      </c>
      <c r="N4904" s="1" t="s">
        <v>7847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 t="s">
        <v>8499</v>
      </c>
      <c r="W4904" s="2" t="s">
        <v>1</v>
      </c>
      <c r="X4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4"/>
      <c r="Z4904"/>
      <c r="AA4904"/>
    </row>
    <row r="4905" spans="5:27" hidden="1">
      <c r="E4905" t="s">
        <v>8374</v>
      </c>
      <c r="F4905" t="s">
        <v>8385</v>
      </c>
      <c r="G4905" t="s">
        <v>1</v>
      </c>
      <c r="H4905" t="s">
        <v>0</v>
      </c>
      <c r="I4905" t="s">
        <v>8149</v>
      </c>
      <c r="J4905" t="s">
        <v>8150</v>
      </c>
      <c r="K4905">
        <v>1252</v>
      </c>
      <c r="L4905">
        <v>1252</v>
      </c>
      <c r="M4905" s="1" t="s">
        <v>7932</v>
      </c>
      <c r="N4905" s="1" t="s">
        <v>358</v>
      </c>
      <c r="O4905" s="2">
        <v>0</v>
      </c>
      <c r="P4905" s="2">
        <v>0</v>
      </c>
      <c r="Q4905" s="2">
        <v>205.9</v>
      </c>
      <c r="R4905" s="2">
        <v>26.767000000000003</v>
      </c>
      <c r="S4905" s="2">
        <v>0</v>
      </c>
      <c r="T4905" s="2">
        <v>0</v>
      </c>
      <c r="U4905" s="2">
        <v>232.667</v>
      </c>
      <c r="V4905" s="2" t="s">
        <v>8499</v>
      </c>
      <c r="W4905" s="2" t="s">
        <v>1</v>
      </c>
      <c r="X4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5"/>
      <c r="Z4905"/>
      <c r="AA4905"/>
    </row>
    <row r="4906" spans="5:27" hidden="1">
      <c r="E4906" t="s">
        <v>8374</v>
      </c>
      <c r="F4906" t="s">
        <v>8385</v>
      </c>
      <c r="G4906" t="s">
        <v>1</v>
      </c>
      <c r="H4906" t="s">
        <v>0</v>
      </c>
      <c r="I4906" t="s">
        <v>8149</v>
      </c>
      <c r="J4906" t="s">
        <v>8150</v>
      </c>
      <c r="K4906">
        <v>1253</v>
      </c>
      <c r="L4906">
        <v>1253</v>
      </c>
      <c r="M4906" s="1" t="s">
        <v>351</v>
      </c>
      <c r="N4906" s="1" t="s">
        <v>352</v>
      </c>
      <c r="O4906" s="2">
        <v>0</v>
      </c>
      <c r="P4906" s="2">
        <v>0</v>
      </c>
      <c r="Q4906" s="2">
        <v>101.95</v>
      </c>
      <c r="R4906" s="2">
        <v>13.253500000000001</v>
      </c>
      <c r="S4906" s="2">
        <v>0</v>
      </c>
      <c r="T4906" s="2">
        <v>0</v>
      </c>
      <c r="U4906" s="2">
        <v>115.20350000000001</v>
      </c>
      <c r="V4906" s="2" t="s">
        <v>8499</v>
      </c>
      <c r="W4906" s="2" t="s">
        <v>1</v>
      </c>
      <c r="X4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6"/>
      <c r="Z4906"/>
      <c r="AA4906"/>
    </row>
    <row r="4907" spans="5:27" hidden="1">
      <c r="E4907" t="s">
        <v>8374</v>
      </c>
      <c r="F4907" t="s">
        <v>8385</v>
      </c>
      <c r="G4907" t="s">
        <v>1</v>
      </c>
      <c r="H4907" t="s">
        <v>0</v>
      </c>
      <c r="I4907" t="s">
        <v>8149</v>
      </c>
      <c r="J4907" t="s">
        <v>8150</v>
      </c>
      <c r="K4907">
        <v>1254</v>
      </c>
      <c r="L4907">
        <v>1254</v>
      </c>
      <c r="M4907" s="1"/>
      <c r="N4907" s="1" t="s">
        <v>322</v>
      </c>
      <c r="O4907" s="2">
        <v>0</v>
      </c>
      <c r="P4907" s="2">
        <v>0</v>
      </c>
      <c r="Q4907" s="2">
        <v>232.63</v>
      </c>
      <c r="R4907" s="2">
        <v>30.241900000000001</v>
      </c>
      <c r="S4907" s="2">
        <v>0</v>
      </c>
      <c r="T4907" s="2">
        <v>0</v>
      </c>
      <c r="U4907" s="2">
        <v>262.87189999999998</v>
      </c>
      <c r="V4907" s="2" t="s">
        <v>8383</v>
      </c>
      <c r="W4907" s="2" t="s">
        <v>1</v>
      </c>
      <c r="X4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7"/>
      <c r="Z4907"/>
      <c r="AA4907"/>
    </row>
    <row r="4908" spans="5:27" hidden="1">
      <c r="E4908" t="s">
        <v>8374</v>
      </c>
      <c r="F4908" t="s">
        <v>8385</v>
      </c>
      <c r="G4908" t="s">
        <v>1</v>
      </c>
      <c r="H4908" t="s">
        <v>0</v>
      </c>
      <c r="I4908" t="s">
        <v>8149</v>
      </c>
      <c r="J4908" t="s">
        <v>8150</v>
      </c>
      <c r="K4908">
        <v>1255</v>
      </c>
      <c r="L4908">
        <v>1255</v>
      </c>
      <c r="M4908" s="1" t="s">
        <v>7848</v>
      </c>
      <c r="N4908" s="1" t="s">
        <v>7847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 t="s">
        <v>8499</v>
      </c>
      <c r="W4908" s="2" t="s">
        <v>1</v>
      </c>
      <c r="X4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8"/>
      <c r="Z4908"/>
      <c r="AA4908"/>
    </row>
    <row r="4909" spans="5:27" hidden="1">
      <c r="E4909" t="s">
        <v>8374</v>
      </c>
      <c r="F4909" t="s">
        <v>8385</v>
      </c>
      <c r="G4909" t="s">
        <v>1</v>
      </c>
      <c r="H4909" t="s">
        <v>0</v>
      </c>
      <c r="I4909" t="s">
        <v>8149</v>
      </c>
      <c r="J4909" t="s">
        <v>8150</v>
      </c>
      <c r="K4909">
        <v>1256</v>
      </c>
      <c r="L4909">
        <v>1256</v>
      </c>
      <c r="M4909" s="1" t="s">
        <v>104</v>
      </c>
      <c r="N4909" s="1" t="s">
        <v>105</v>
      </c>
      <c r="O4909" s="2">
        <v>0</v>
      </c>
      <c r="P4909" s="2">
        <v>0</v>
      </c>
      <c r="Q4909" s="2">
        <v>417.94</v>
      </c>
      <c r="R4909" s="2">
        <v>54.3322</v>
      </c>
      <c r="S4909" s="2">
        <v>0</v>
      </c>
      <c r="T4909" s="2">
        <v>0</v>
      </c>
      <c r="U4909" s="2">
        <v>472.2722</v>
      </c>
      <c r="V4909" s="2" t="s">
        <v>8499</v>
      </c>
      <c r="W4909" s="2" t="s">
        <v>1</v>
      </c>
      <c r="X4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09"/>
      <c r="Z4909"/>
      <c r="AA4909"/>
    </row>
    <row r="4910" spans="5:27" hidden="1">
      <c r="E4910" t="s">
        <v>8374</v>
      </c>
      <c r="F4910" t="s">
        <v>8385</v>
      </c>
      <c r="G4910" t="s">
        <v>1</v>
      </c>
      <c r="H4910" t="s">
        <v>0</v>
      </c>
      <c r="I4910" t="s">
        <v>8149</v>
      </c>
      <c r="J4910" t="s">
        <v>8150</v>
      </c>
      <c r="K4910">
        <v>1257</v>
      </c>
      <c r="L4910">
        <v>1257</v>
      </c>
      <c r="M4910" s="1" t="s">
        <v>269</v>
      </c>
      <c r="N4910" s="1" t="s">
        <v>270</v>
      </c>
      <c r="O4910" s="2">
        <v>0</v>
      </c>
      <c r="P4910" s="2">
        <v>0</v>
      </c>
      <c r="Q4910" s="2">
        <v>369.02</v>
      </c>
      <c r="R4910" s="2">
        <v>47.9726</v>
      </c>
      <c r="S4910" s="2">
        <v>0</v>
      </c>
      <c r="T4910" s="2">
        <v>0</v>
      </c>
      <c r="U4910" s="2">
        <v>416.99259999999998</v>
      </c>
      <c r="V4910" s="2" t="s">
        <v>8499</v>
      </c>
      <c r="W4910" s="2" t="s">
        <v>1</v>
      </c>
      <c r="X4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0"/>
      <c r="Z4910"/>
      <c r="AA4910"/>
    </row>
    <row r="4911" spans="5:27" hidden="1">
      <c r="E4911" t="s">
        <v>8374</v>
      </c>
      <c r="F4911" t="s">
        <v>8385</v>
      </c>
      <c r="G4911" t="s">
        <v>1</v>
      </c>
      <c r="H4911" t="s">
        <v>0</v>
      </c>
      <c r="I4911" t="s">
        <v>8149</v>
      </c>
      <c r="J4911" t="s">
        <v>8150</v>
      </c>
      <c r="K4911">
        <v>1258</v>
      </c>
      <c r="L4911">
        <v>1258</v>
      </c>
      <c r="M4911" s="1" t="s">
        <v>685</v>
      </c>
      <c r="N4911" s="1" t="s">
        <v>686</v>
      </c>
      <c r="O4911" s="2">
        <v>0</v>
      </c>
      <c r="P4911" s="2">
        <v>0</v>
      </c>
      <c r="Q4911" s="2">
        <v>1141.79</v>
      </c>
      <c r="R4911" s="2">
        <v>148.43270000000001</v>
      </c>
      <c r="S4911" s="2">
        <v>0</v>
      </c>
      <c r="T4911" s="2">
        <v>0</v>
      </c>
      <c r="U4911" s="2">
        <v>1290.2227</v>
      </c>
      <c r="V4911" s="2" t="s">
        <v>8499</v>
      </c>
      <c r="W4911" s="2" t="s">
        <v>1</v>
      </c>
      <c r="X4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1"/>
      <c r="Z4911"/>
      <c r="AA4911"/>
    </row>
    <row r="4912" spans="5:27" hidden="1">
      <c r="E4912" t="s">
        <v>8374</v>
      </c>
      <c r="F4912" t="s">
        <v>8385</v>
      </c>
      <c r="G4912" t="s">
        <v>1</v>
      </c>
      <c r="H4912" t="s">
        <v>0</v>
      </c>
      <c r="I4912" t="s">
        <v>8149</v>
      </c>
      <c r="J4912" t="s">
        <v>8150</v>
      </c>
      <c r="K4912">
        <v>1259</v>
      </c>
      <c r="L4912">
        <v>1259</v>
      </c>
      <c r="M4912" s="1" t="s">
        <v>624</v>
      </c>
      <c r="N4912" s="1" t="s">
        <v>625</v>
      </c>
      <c r="O4912" s="2">
        <v>0</v>
      </c>
      <c r="P4912" s="2">
        <v>0</v>
      </c>
      <c r="Q4912" s="2">
        <v>120</v>
      </c>
      <c r="R4912" s="2">
        <v>15.600000000000001</v>
      </c>
      <c r="S4912" s="2">
        <v>0</v>
      </c>
      <c r="T4912" s="2">
        <v>0</v>
      </c>
      <c r="U4912" s="2">
        <v>135.6</v>
      </c>
      <c r="V4912" s="2" t="s">
        <v>8499</v>
      </c>
      <c r="W4912" s="2" t="s">
        <v>1</v>
      </c>
      <c r="X4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2"/>
      <c r="Z4912"/>
      <c r="AA4912"/>
    </row>
    <row r="4913" spans="5:27" hidden="1">
      <c r="E4913" t="s">
        <v>8374</v>
      </c>
      <c r="F4913" t="s">
        <v>8385</v>
      </c>
      <c r="G4913" t="s">
        <v>1</v>
      </c>
      <c r="H4913" t="s">
        <v>0</v>
      </c>
      <c r="I4913" t="s">
        <v>8149</v>
      </c>
      <c r="J4913" t="s">
        <v>8150</v>
      </c>
      <c r="K4913">
        <v>1260</v>
      </c>
      <c r="L4913">
        <v>1260</v>
      </c>
      <c r="M4913" s="1" t="s">
        <v>743</v>
      </c>
      <c r="N4913" s="1" t="s">
        <v>744</v>
      </c>
      <c r="O4913" s="2">
        <v>0</v>
      </c>
      <c r="P4913" s="2">
        <v>0</v>
      </c>
      <c r="Q4913" s="2">
        <v>384.67</v>
      </c>
      <c r="R4913" s="2">
        <v>50.007100000000001</v>
      </c>
      <c r="S4913" s="2">
        <v>0</v>
      </c>
      <c r="T4913" s="2">
        <v>0</v>
      </c>
      <c r="U4913" s="2">
        <v>434.6771</v>
      </c>
      <c r="V4913" s="2" t="s">
        <v>8499</v>
      </c>
      <c r="W4913" s="2" t="s">
        <v>1</v>
      </c>
      <c r="X4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3"/>
      <c r="Z4913"/>
      <c r="AA4913"/>
    </row>
    <row r="4914" spans="5:27" hidden="1">
      <c r="E4914" t="s">
        <v>8374</v>
      </c>
      <c r="F4914" t="s">
        <v>8385</v>
      </c>
      <c r="G4914" t="s">
        <v>1</v>
      </c>
      <c r="H4914" t="s">
        <v>0</v>
      </c>
      <c r="I4914" t="s">
        <v>8149</v>
      </c>
      <c r="J4914" t="s">
        <v>8150</v>
      </c>
      <c r="K4914">
        <v>1261</v>
      </c>
      <c r="L4914">
        <v>1261</v>
      </c>
      <c r="M4914" s="1" t="s">
        <v>333</v>
      </c>
      <c r="N4914" s="1" t="s">
        <v>334</v>
      </c>
      <c r="O4914" s="2">
        <v>0</v>
      </c>
      <c r="P4914" s="2">
        <v>0</v>
      </c>
      <c r="Q4914" s="2">
        <v>20.39</v>
      </c>
      <c r="R4914" s="2">
        <v>2.6507000000000001</v>
      </c>
      <c r="S4914" s="2">
        <v>0</v>
      </c>
      <c r="T4914" s="2">
        <v>0</v>
      </c>
      <c r="U4914" s="2">
        <v>23.040700000000001</v>
      </c>
      <c r="V4914" s="2" t="s">
        <v>8499</v>
      </c>
      <c r="W4914" s="2" t="s">
        <v>1</v>
      </c>
      <c r="X4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4"/>
      <c r="Z4914"/>
      <c r="AA4914"/>
    </row>
    <row r="4915" spans="5:27" hidden="1">
      <c r="E4915" t="s">
        <v>8374</v>
      </c>
      <c r="F4915" t="s">
        <v>8385</v>
      </c>
      <c r="G4915" t="s">
        <v>1</v>
      </c>
      <c r="H4915" t="s">
        <v>0</v>
      </c>
      <c r="I4915" t="s">
        <v>8149</v>
      </c>
      <c r="J4915" t="s">
        <v>8150</v>
      </c>
      <c r="K4915">
        <v>1262</v>
      </c>
      <c r="L4915">
        <v>1262</v>
      </c>
      <c r="M4915" s="1" t="s">
        <v>277</v>
      </c>
      <c r="N4915" s="1" t="s">
        <v>278</v>
      </c>
      <c r="O4915" s="2">
        <v>0</v>
      </c>
      <c r="P4915" s="2">
        <v>0</v>
      </c>
      <c r="Q4915" s="2">
        <v>286.72000000000003</v>
      </c>
      <c r="R4915" s="2">
        <v>37.273600000000002</v>
      </c>
      <c r="S4915" s="2">
        <v>0</v>
      </c>
      <c r="T4915" s="2">
        <v>0</v>
      </c>
      <c r="U4915" s="2">
        <v>323.99360000000001</v>
      </c>
      <c r="V4915" s="2" t="s">
        <v>8499</v>
      </c>
      <c r="W4915" s="2" t="s">
        <v>1</v>
      </c>
      <c r="X4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5"/>
      <c r="Z4915"/>
      <c r="AA4915"/>
    </row>
    <row r="4916" spans="5:27" hidden="1">
      <c r="E4916" t="s">
        <v>8374</v>
      </c>
      <c r="F4916" t="s">
        <v>8385</v>
      </c>
      <c r="G4916" t="s">
        <v>1</v>
      </c>
      <c r="H4916" t="s">
        <v>0</v>
      </c>
      <c r="I4916" t="s">
        <v>8149</v>
      </c>
      <c r="J4916" t="s">
        <v>8150</v>
      </c>
      <c r="K4916">
        <v>1263</v>
      </c>
      <c r="L4916">
        <v>1263</v>
      </c>
      <c r="M4916" s="1" t="s">
        <v>118</v>
      </c>
      <c r="N4916" s="1" t="s">
        <v>119</v>
      </c>
      <c r="O4916" s="2">
        <v>0</v>
      </c>
      <c r="P4916" s="2">
        <v>0</v>
      </c>
      <c r="Q4916" s="2">
        <v>1148.4000000000001</v>
      </c>
      <c r="R4916" s="2">
        <v>149.29200000000003</v>
      </c>
      <c r="S4916" s="2">
        <v>0</v>
      </c>
      <c r="T4916" s="2">
        <v>0</v>
      </c>
      <c r="U4916" s="2">
        <v>1297.692</v>
      </c>
      <c r="V4916" s="2" t="s">
        <v>8499</v>
      </c>
      <c r="W4916" s="2" t="s">
        <v>1</v>
      </c>
      <c r="X4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6"/>
      <c r="Z4916"/>
      <c r="AA4916"/>
    </row>
    <row r="4917" spans="5:27" hidden="1">
      <c r="E4917" t="s">
        <v>8374</v>
      </c>
      <c r="F4917" t="s">
        <v>8385</v>
      </c>
      <c r="G4917" t="s">
        <v>1</v>
      </c>
      <c r="H4917" t="s">
        <v>0</v>
      </c>
      <c r="I4917" t="s">
        <v>8149</v>
      </c>
      <c r="J4917" t="s">
        <v>8150</v>
      </c>
      <c r="K4917">
        <v>1264</v>
      </c>
      <c r="L4917">
        <v>1264</v>
      </c>
      <c r="M4917" s="1"/>
      <c r="N4917" s="1" t="s">
        <v>593</v>
      </c>
      <c r="O4917" s="2">
        <v>0</v>
      </c>
      <c r="P4917" s="2">
        <v>0</v>
      </c>
      <c r="Q4917" s="2">
        <v>36.1</v>
      </c>
      <c r="R4917" s="2">
        <v>4.6930000000000005</v>
      </c>
      <c r="S4917" s="2">
        <v>0</v>
      </c>
      <c r="T4917" s="2">
        <v>0</v>
      </c>
      <c r="U4917" s="2">
        <v>40.792999999999999</v>
      </c>
      <c r="V4917" s="2" t="s">
        <v>8386</v>
      </c>
      <c r="W4917" s="2" t="s">
        <v>1</v>
      </c>
      <c r="X4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7"/>
      <c r="Z4917"/>
      <c r="AA4917"/>
    </row>
    <row r="4918" spans="5:27" hidden="1">
      <c r="E4918" t="s">
        <v>8374</v>
      </c>
      <c r="F4918" t="s">
        <v>8385</v>
      </c>
      <c r="G4918" t="s">
        <v>1</v>
      </c>
      <c r="H4918" t="s">
        <v>0</v>
      </c>
      <c r="I4918" t="s">
        <v>8149</v>
      </c>
      <c r="J4918" t="s">
        <v>8150</v>
      </c>
      <c r="K4918">
        <v>1265</v>
      </c>
      <c r="L4918">
        <v>1265</v>
      </c>
      <c r="M4918" s="1" t="s">
        <v>542</v>
      </c>
      <c r="N4918" s="1" t="s">
        <v>543</v>
      </c>
      <c r="O4918" s="2">
        <v>0</v>
      </c>
      <c r="P4918" s="2">
        <v>0</v>
      </c>
      <c r="Q4918" s="2">
        <v>103.95</v>
      </c>
      <c r="R4918" s="2">
        <v>13.513500000000001</v>
      </c>
      <c r="S4918" s="2">
        <v>0</v>
      </c>
      <c r="T4918" s="2">
        <v>0</v>
      </c>
      <c r="U4918" s="2">
        <v>117.46350000000001</v>
      </c>
      <c r="V4918" s="2" t="s">
        <v>8499</v>
      </c>
      <c r="W4918" s="2" t="s">
        <v>1</v>
      </c>
      <c r="X4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8"/>
      <c r="Z4918"/>
      <c r="AA4918"/>
    </row>
    <row r="4919" spans="5:27" hidden="1">
      <c r="E4919" t="s">
        <v>8374</v>
      </c>
      <c r="F4919" t="s">
        <v>8385</v>
      </c>
      <c r="G4919" t="s">
        <v>1</v>
      </c>
      <c r="H4919" t="s">
        <v>0</v>
      </c>
      <c r="I4919" t="s">
        <v>8149</v>
      </c>
      <c r="J4919" t="s">
        <v>8150</v>
      </c>
      <c r="K4919">
        <v>1266</v>
      </c>
      <c r="L4919">
        <v>1266</v>
      </c>
      <c r="M4919" s="1" t="s">
        <v>1169</v>
      </c>
      <c r="N4919" s="1" t="s">
        <v>1170</v>
      </c>
      <c r="O4919" s="2">
        <v>0</v>
      </c>
      <c r="P4919" s="2">
        <v>0</v>
      </c>
      <c r="Q4919" s="2">
        <v>15.4</v>
      </c>
      <c r="R4919" s="2">
        <v>2.0020000000000002</v>
      </c>
      <c r="S4919" s="2">
        <v>0</v>
      </c>
      <c r="T4919" s="2">
        <v>0</v>
      </c>
      <c r="U4919" s="2">
        <v>17.402000000000001</v>
      </c>
      <c r="V4919" s="2" t="s">
        <v>8499</v>
      </c>
      <c r="W4919" s="2" t="s">
        <v>1</v>
      </c>
      <c r="X4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19"/>
      <c r="Z4919"/>
      <c r="AA4919"/>
    </row>
    <row r="4920" spans="5:27" hidden="1">
      <c r="E4920" t="s">
        <v>8374</v>
      </c>
      <c r="F4920" t="s">
        <v>8385</v>
      </c>
      <c r="G4920" t="s">
        <v>1</v>
      </c>
      <c r="H4920" t="s">
        <v>0</v>
      </c>
      <c r="I4920" t="s">
        <v>8149</v>
      </c>
      <c r="J4920" t="s">
        <v>8150</v>
      </c>
      <c r="K4920">
        <v>1267</v>
      </c>
      <c r="L4920">
        <v>1267</v>
      </c>
      <c r="M4920" s="1" t="s">
        <v>449</v>
      </c>
      <c r="N4920" s="1" t="s">
        <v>450</v>
      </c>
      <c r="O4920" s="2">
        <v>0</v>
      </c>
      <c r="P4920" s="2">
        <v>0</v>
      </c>
      <c r="Q4920" s="2">
        <v>270.5</v>
      </c>
      <c r="R4920" s="2">
        <v>35.164999999999999</v>
      </c>
      <c r="S4920" s="2">
        <v>0</v>
      </c>
      <c r="T4920" s="2">
        <v>0</v>
      </c>
      <c r="U4920" s="2">
        <v>305.66500000000002</v>
      </c>
      <c r="V4920" s="2" t="s">
        <v>8499</v>
      </c>
      <c r="W4920" s="2" t="s">
        <v>1</v>
      </c>
      <c r="X4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0"/>
      <c r="Z4920"/>
      <c r="AA4920"/>
    </row>
    <row r="4921" spans="5:27" hidden="1">
      <c r="E4921" t="s">
        <v>8374</v>
      </c>
      <c r="F4921" t="s">
        <v>8379</v>
      </c>
      <c r="G4921" t="s">
        <v>1</v>
      </c>
      <c r="H4921" t="s">
        <v>0</v>
      </c>
      <c r="I4921" t="s">
        <v>8149</v>
      </c>
      <c r="J4921" t="s">
        <v>8150</v>
      </c>
      <c r="K4921">
        <v>1268</v>
      </c>
      <c r="L4921">
        <v>1268</v>
      </c>
      <c r="M4921" s="1" t="s">
        <v>7848</v>
      </c>
      <c r="N4921" s="1" t="s">
        <v>7847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 t="s">
        <v>8499</v>
      </c>
      <c r="W4921" s="2" t="s">
        <v>1</v>
      </c>
      <c r="X4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1"/>
      <c r="Z4921"/>
      <c r="AA4921"/>
    </row>
    <row r="4922" spans="5:27" hidden="1">
      <c r="E4922" t="s">
        <v>8374</v>
      </c>
      <c r="F4922" t="s">
        <v>8379</v>
      </c>
      <c r="G4922" t="s">
        <v>1</v>
      </c>
      <c r="H4922" t="s">
        <v>0</v>
      </c>
      <c r="I4922" t="s">
        <v>8149</v>
      </c>
      <c r="J4922" t="s">
        <v>8150</v>
      </c>
      <c r="K4922">
        <v>1269</v>
      </c>
      <c r="L4922">
        <v>1269</v>
      </c>
      <c r="M4922" s="1" t="s">
        <v>307</v>
      </c>
      <c r="N4922" s="1" t="s">
        <v>308</v>
      </c>
      <c r="O4922" s="2">
        <v>0</v>
      </c>
      <c r="P4922" s="2">
        <v>0</v>
      </c>
      <c r="Q4922" s="2">
        <v>781.2</v>
      </c>
      <c r="R4922" s="2">
        <v>101.55600000000001</v>
      </c>
      <c r="S4922" s="2">
        <v>0</v>
      </c>
      <c r="T4922" s="2">
        <v>0</v>
      </c>
      <c r="U4922" s="2">
        <v>882.75600000000009</v>
      </c>
      <c r="V4922" s="2" t="s">
        <v>8499</v>
      </c>
      <c r="W4922" s="2" t="s">
        <v>1</v>
      </c>
      <c r="X4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2"/>
      <c r="Z4922"/>
      <c r="AA4922"/>
    </row>
    <row r="4923" spans="5:27" hidden="1">
      <c r="E4923" t="s">
        <v>8374</v>
      </c>
      <c r="F4923" t="s">
        <v>8379</v>
      </c>
      <c r="G4923" t="s">
        <v>1</v>
      </c>
      <c r="H4923" t="s">
        <v>0</v>
      </c>
      <c r="I4923" t="s">
        <v>8149</v>
      </c>
      <c r="J4923" t="s">
        <v>8150</v>
      </c>
      <c r="K4923">
        <v>1270</v>
      </c>
      <c r="L4923">
        <v>1270</v>
      </c>
      <c r="M4923" s="1"/>
      <c r="N4923" s="1" t="s">
        <v>631</v>
      </c>
      <c r="O4923" s="2">
        <v>0</v>
      </c>
      <c r="P4923" s="2">
        <v>0</v>
      </c>
      <c r="Q4923" s="2">
        <v>63.17</v>
      </c>
      <c r="R4923" s="2">
        <v>8.2121000000000013</v>
      </c>
      <c r="S4923" s="2">
        <v>0</v>
      </c>
      <c r="T4923" s="2">
        <v>0</v>
      </c>
      <c r="U4923" s="2">
        <v>71.382100000000008</v>
      </c>
      <c r="V4923" s="2" t="s">
        <v>8384</v>
      </c>
      <c r="W4923" s="2" t="s">
        <v>1</v>
      </c>
      <c r="X4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3"/>
      <c r="Z4923"/>
      <c r="AA4923"/>
    </row>
    <row r="4924" spans="5:27" hidden="1">
      <c r="E4924" t="s">
        <v>8374</v>
      </c>
      <c r="F4924" t="s">
        <v>8379</v>
      </c>
      <c r="G4924" t="s">
        <v>1</v>
      </c>
      <c r="H4924" t="s">
        <v>0</v>
      </c>
      <c r="I4924" t="s">
        <v>8149</v>
      </c>
      <c r="J4924" t="s">
        <v>8150</v>
      </c>
      <c r="K4924">
        <v>1271</v>
      </c>
      <c r="L4924">
        <v>1271</v>
      </c>
      <c r="M4924" s="1"/>
      <c r="N4924" s="1" t="s">
        <v>322</v>
      </c>
      <c r="O4924" s="2">
        <v>0</v>
      </c>
      <c r="P4924" s="2">
        <v>0</v>
      </c>
      <c r="Q4924" s="2">
        <v>28.76</v>
      </c>
      <c r="R4924" s="2">
        <v>3.7388000000000003</v>
      </c>
      <c r="S4924" s="2">
        <v>0</v>
      </c>
      <c r="T4924" s="2">
        <v>0</v>
      </c>
      <c r="U4924" s="2">
        <v>32.498800000000003</v>
      </c>
      <c r="V4924" s="2" t="s">
        <v>8383</v>
      </c>
      <c r="W4924" s="2" t="s">
        <v>1</v>
      </c>
      <c r="X4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4"/>
      <c r="Z4924"/>
      <c r="AA4924"/>
    </row>
    <row r="4925" spans="5:27" hidden="1">
      <c r="E4925" t="s">
        <v>8374</v>
      </c>
      <c r="F4925" t="s">
        <v>8379</v>
      </c>
      <c r="G4925" t="s">
        <v>1</v>
      </c>
      <c r="H4925" t="s">
        <v>0</v>
      </c>
      <c r="I4925" t="s">
        <v>8149</v>
      </c>
      <c r="J4925" t="s">
        <v>8150</v>
      </c>
      <c r="K4925">
        <v>1272</v>
      </c>
      <c r="L4925">
        <v>1272</v>
      </c>
      <c r="M4925" s="1" t="s">
        <v>233</v>
      </c>
      <c r="N4925" s="1" t="s">
        <v>234</v>
      </c>
      <c r="O4925" s="2">
        <v>0</v>
      </c>
      <c r="P4925" s="2">
        <v>0</v>
      </c>
      <c r="Q4925" s="2">
        <v>47.04</v>
      </c>
      <c r="R4925" s="2">
        <v>6.1151999999999997</v>
      </c>
      <c r="S4925" s="2">
        <v>0</v>
      </c>
      <c r="T4925" s="2">
        <v>0</v>
      </c>
      <c r="U4925" s="2">
        <v>53.155200000000001</v>
      </c>
      <c r="V4925" s="2" t="s">
        <v>8499</v>
      </c>
      <c r="W4925" s="2" t="s">
        <v>1</v>
      </c>
      <c r="X4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5"/>
      <c r="Z4925"/>
      <c r="AA4925"/>
    </row>
    <row r="4926" spans="5:27" hidden="1">
      <c r="E4926" t="s">
        <v>8374</v>
      </c>
      <c r="F4926" t="s">
        <v>8379</v>
      </c>
      <c r="G4926" t="s">
        <v>1</v>
      </c>
      <c r="H4926" t="s">
        <v>0</v>
      </c>
      <c r="I4926" t="s">
        <v>8149</v>
      </c>
      <c r="J4926" t="s">
        <v>8150</v>
      </c>
      <c r="K4926">
        <v>1273</v>
      </c>
      <c r="L4926">
        <v>1273</v>
      </c>
      <c r="M4926" s="1" t="s">
        <v>574</v>
      </c>
      <c r="N4926" s="1" t="s">
        <v>575</v>
      </c>
      <c r="O4926" s="2">
        <v>0</v>
      </c>
      <c r="P4926" s="2">
        <v>0</v>
      </c>
      <c r="Q4926" s="2">
        <v>3822.96</v>
      </c>
      <c r="R4926" s="2">
        <v>496.98480000000001</v>
      </c>
      <c r="S4926" s="2">
        <v>0</v>
      </c>
      <c r="T4926" s="2">
        <v>0</v>
      </c>
      <c r="U4926" s="2">
        <v>4319.9448000000002</v>
      </c>
      <c r="V4926" s="2" t="s">
        <v>8499</v>
      </c>
      <c r="W4926" s="2" t="s">
        <v>1</v>
      </c>
      <c r="X4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6"/>
      <c r="Z4926"/>
      <c r="AA4926"/>
    </row>
    <row r="4927" spans="5:27" hidden="1">
      <c r="E4927" t="s">
        <v>8374</v>
      </c>
      <c r="F4927" t="s">
        <v>8379</v>
      </c>
      <c r="G4927" t="s">
        <v>1</v>
      </c>
      <c r="H4927" t="s">
        <v>0</v>
      </c>
      <c r="I4927" t="s">
        <v>8149</v>
      </c>
      <c r="J4927" t="s">
        <v>8150</v>
      </c>
      <c r="K4927">
        <v>1274</v>
      </c>
      <c r="L4927">
        <v>1274</v>
      </c>
      <c r="M4927" s="1" t="s">
        <v>1342</v>
      </c>
      <c r="N4927" s="1" t="s">
        <v>1343</v>
      </c>
      <c r="O4927" s="2">
        <v>0</v>
      </c>
      <c r="P4927" s="2">
        <v>0</v>
      </c>
      <c r="Q4927" s="2">
        <v>210</v>
      </c>
      <c r="R4927" s="2">
        <v>27.3</v>
      </c>
      <c r="S4927" s="2">
        <v>0</v>
      </c>
      <c r="T4927" s="2">
        <v>0</v>
      </c>
      <c r="U4927" s="2">
        <v>237.3</v>
      </c>
      <c r="V4927" s="2" t="s">
        <v>8499</v>
      </c>
      <c r="W4927" s="2" t="s">
        <v>1</v>
      </c>
      <c r="X4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7"/>
      <c r="Z4927"/>
      <c r="AA4927"/>
    </row>
    <row r="4928" spans="5:27" hidden="1">
      <c r="E4928" t="s">
        <v>8374</v>
      </c>
      <c r="F4928" t="s">
        <v>8379</v>
      </c>
      <c r="G4928" t="s">
        <v>1</v>
      </c>
      <c r="H4928" t="s">
        <v>0</v>
      </c>
      <c r="I4928" t="s">
        <v>8149</v>
      </c>
      <c r="J4928" t="s">
        <v>8150</v>
      </c>
      <c r="K4928">
        <v>1275</v>
      </c>
      <c r="L4928">
        <v>1275</v>
      </c>
      <c r="M4928" s="1" t="s">
        <v>512</v>
      </c>
      <c r="N4928" s="1" t="s">
        <v>513</v>
      </c>
      <c r="O4928" s="2">
        <v>0</v>
      </c>
      <c r="P4928" s="2">
        <v>0</v>
      </c>
      <c r="Q4928" s="2">
        <v>156.87</v>
      </c>
      <c r="R4928" s="2">
        <v>20.3931</v>
      </c>
      <c r="S4928" s="2">
        <v>0</v>
      </c>
      <c r="T4928" s="2">
        <v>0</v>
      </c>
      <c r="U4928" s="2">
        <v>177.26310000000001</v>
      </c>
      <c r="V4928" s="2" t="s">
        <v>8499</v>
      </c>
      <c r="W4928" s="2" t="s">
        <v>1</v>
      </c>
      <c r="X4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8"/>
      <c r="Z4928"/>
      <c r="AA4928"/>
    </row>
    <row r="4929" spans="5:27" hidden="1">
      <c r="E4929" t="s">
        <v>8374</v>
      </c>
      <c r="F4929" t="s">
        <v>8379</v>
      </c>
      <c r="G4929" t="s">
        <v>1</v>
      </c>
      <c r="H4929" t="s">
        <v>0</v>
      </c>
      <c r="I4929" t="s">
        <v>8149</v>
      </c>
      <c r="J4929" t="s">
        <v>8150</v>
      </c>
      <c r="K4929">
        <v>1276</v>
      </c>
      <c r="L4929">
        <v>1276</v>
      </c>
      <c r="M4929" s="1" t="s">
        <v>7848</v>
      </c>
      <c r="N4929" s="1" t="s">
        <v>7847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 t="s">
        <v>8499</v>
      </c>
      <c r="W4929" s="2" t="s">
        <v>1</v>
      </c>
      <c r="X4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29"/>
      <c r="Z4929"/>
      <c r="AA4929"/>
    </row>
    <row r="4930" spans="5:27" hidden="1">
      <c r="E4930" t="s">
        <v>8374</v>
      </c>
      <c r="F4930" t="s">
        <v>8379</v>
      </c>
      <c r="G4930" t="s">
        <v>1</v>
      </c>
      <c r="H4930" t="s">
        <v>0</v>
      </c>
      <c r="I4930" t="s">
        <v>8149</v>
      </c>
      <c r="J4930" t="s">
        <v>8150</v>
      </c>
      <c r="K4930">
        <v>1277</v>
      </c>
      <c r="L4930">
        <v>1277</v>
      </c>
      <c r="M4930" s="1" t="s">
        <v>126</v>
      </c>
      <c r="N4930" s="1" t="s">
        <v>127</v>
      </c>
      <c r="O4930" s="2">
        <v>0</v>
      </c>
      <c r="P4930" s="2">
        <v>0</v>
      </c>
      <c r="Q4930" s="2">
        <v>28137.1</v>
      </c>
      <c r="R4930" s="2">
        <v>3657.8229999999999</v>
      </c>
      <c r="S4930" s="2">
        <v>0</v>
      </c>
      <c r="T4930" s="2">
        <v>0</v>
      </c>
      <c r="U4930" s="2">
        <v>31794.922999999999</v>
      </c>
      <c r="V4930" s="2" t="s">
        <v>8499</v>
      </c>
      <c r="W4930" s="2" t="s">
        <v>1</v>
      </c>
      <c r="X4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0"/>
      <c r="Z4930"/>
      <c r="AA4930"/>
    </row>
    <row r="4931" spans="5:27" hidden="1">
      <c r="E4931" t="s">
        <v>8374</v>
      </c>
      <c r="F4931" t="s">
        <v>8379</v>
      </c>
      <c r="G4931" t="s">
        <v>1</v>
      </c>
      <c r="H4931" t="s">
        <v>0</v>
      </c>
      <c r="I4931" t="s">
        <v>8149</v>
      </c>
      <c r="J4931" t="s">
        <v>8150</v>
      </c>
      <c r="K4931">
        <v>1278</v>
      </c>
      <c r="L4931">
        <v>1278</v>
      </c>
      <c r="M4931" s="1" t="s">
        <v>8212</v>
      </c>
      <c r="N4931" s="1" t="s">
        <v>8213</v>
      </c>
      <c r="O4931" s="2">
        <v>0</v>
      </c>
      <c r="P4931" s="2">
        <v>0</v>
      </c>
      <c r="Q4931" s="2">
        <v>143.25</v>
      </c>
      <c r="R4931" s="2">
        <v>18.622500000000002</v>
      </c>
      <c r="S4931" s="2">
        <v>0</v>
      </c>
      <c r="T4931" s="2">
        <v>0</v>
      </c>
      <c r="U4931" s="2">
        <v>161.8725</v>
      </c>
      <c r="V4931" s="2" t="s">
        <v>8499</v>
      </c>
      <c r="W4931" s="2" t="s">
        <v>1</v>
      </c>
      <c r="X4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1"/>
      <c r="Z4931"/>
      <c r="AA4931"/>
    </row>
    <row r="4932" spans="5:27" hidden="1">
      <c r="E4932" t="s">
        <v>8374</v>
      </c>
      <c r="F4932" t="s">
        <v>8379</v>
      </c>
      <c r="G4932" t="s">
        <v>1</v>
      </c>
      <c r="H4932" t="s">
        <v>0</v>
      </c>
      <c r="I4932" t="s">
        <v>8149</v>
      </c>
      <c r="J4932" t="s">
        <v>8150</v>
      </c>
      <c r="K4932">
        <v>1279</v>
      </c>
      <c r="L4932">
        <v>1279</v>
      </c>
      <c r="M4932" s="1" t="s">
        <v>612</v>
      </c>
      <c r="N4932" s="1" t="s">
        <v>613</v>
      </c>
      <c r="O4932" s="2">
        <v>0</v>
      </c>
      <c r="P4932" s="2">
        <v>0</v>
      </c>
      <c r="Q4932" s="2">
        <v>554.42999999999995</v>
      </c>
      <c r="R4932" s="2">
        <v>72.07589999999999</v>
      </c>
      <c r="S4932" s="2">
        <v>0</v>
      </c>
      <c r="T4932" s="2">
        <v>0</v>
      </c>
      <c r="U4932" s="2">
        <v>626.50589999999988</v>
      </c>
      <c r="V4932" s="2" t="s">
        <v>8499</v>
      </c>
      <c r="W4932" s="2" t="s">
        <v>1</v>
      </c>
      <c r="X4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2"/>
      <c r="Z4932"/>
      <c r="AA4932"/>
    </row>
    <row r="4933" spans="5:27" hidden="1">
      <c r="E4933" t="s">
        <v>8374</v>
      </c>
      <c r="F4933" t="s">
        <v>8379</v>
      </c>
      <c r="G4933" t="s">
        <v>1</v>
      </c>
      <c r="H4933" t="s">
        <v>0</v>
      </c>
      <c r="I4933" t="s">
        <v>8149</v>
      </c>
      <c r="J4933" t="s">
        <v>8150</v>
      </c>
      <c r="K4933">
        <v>1280</v>
      </c>
      <c r="L4933">
        <v>1280</v>
      </c>
      <c r="M4933" s="1" t="s">
        <v>373</v>
      </c>
      <c r="N4933" s="1" t="s">
        <v>374</v>
      </c>
      <c r="O4933" s="2">
        <v>0</v>
      </c>
      <c r="P4933" s="2">
        <v>0</v>
      </c>
      <c r="Q4933" s="2">
        <v>242.21</v>
      </c>
      <c r="R4933" s="2">
        <v>31.487300000000001</v>
      </c>
      <c r="S4933" s="2">
        <v>0</v>
      </c>
      <c r="T4933" s="2">
        <v>0</v>
      </c>
      <c r="U4933" s="2">
        <v>273.69729999999998</v>
      </c>
      <c r="V4933" s="2" t="s">
        <v>8499</v>
      </c>
      <c r="W4933" s="2" t="s">
        <v>1</v>
      </c>
      <c r="X4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3"/>
      <c r="Z4933"/>
      <c r="AA4933"/>
    </row>
    <row r="4934" spans="5:27" hidden="1">
      <c r="E4934" t="s">
        <v>8374</v>
      </c>
      <c r="F4934" t="s">
        <v>8379</v>
      </c>
      <c r="G4934" t="s">
        <v>1</v>
      </c>
      <c r="H4934" t="s">
        <v>0</v>
      </c>
      <c r="I4934" t="s">
        <v>8149</v>
      </c>
      <c r="J4934" t="s">
        <v>8150</v>
      </c>
      <c r="K4934">
        <v>1281</v>
      </c>
      <c r="L4934">
        <v>1281</v>
      </c>
      <c r="M4934" s="1" t="s">
        <v>373</v>
      </c>
      <c r="N4934" s="1" t="s">
        <v>374</v>
      </c>
      <c r="O4934" s="2">
        <v>0</v>
      </c>
      <c r="P4934" s="2">
        <v>0</v>
      </c>
      <c r="Q4934" s="2">
        <v>17.420000000000002</v>
      </c>
      <c r="R4934" s="2">
        <v>2.2646000000000002</v>
      </c>
      <c r="S4934" s="2">
        <v>0</v>
      </c>
      <c r="T4934" s="2">
        <v>0</v>
      </c>
      <c r="U4934" s="2">
        <v>19.684600000000003</v>
      </c>
      <c r="V4934" s="2" t="s">
        <v>8499</v>
      </c>
      <c r="W4934" s="2" t="s">
        <v>1</v>
      </c>
      <c r="X49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4"/>
      <c r="Z4934"/>
      <c r="AA4934"/>
    </row>
    <row r="4935" spans="5:27" hidden="1">
      <c r="E4935" t="s">
        <v>8374</v>
      </c>
      <c r="F4935" t="s">
        <v>8379</v>
      </c>
      <c r="G4935" t="s">
        <v>1</v>
      </c>
      <c r="H4935" t="s">
        <v>0</v>
      </c>
      <c r="I4935" t="s">
        <v>8149</v>
      </c>
      <c r="J4935" t="s">
        <v>8150</v>
      </c>
      <c r="K4935">
        <v>1282</v>
      </c>
      <c r="L4935">
        <v>1282</v>
      </c>
      <c r="M4935" s="1"/>
      <c r="N4935" s="1" t="s">
        <v>428</v>
      </c>
      <c r="O4935" s="2">
        <v>0</v>
      </c>
      <c r="P4935" s="2">
        <v>0</v>
      </c>
      <c r="Q4935" s="2">
        <v>215.02</v>
      </c>
      <c r="R4935" s="2">
        <v>27.952600000000004</v>
      </c>
      <c r="S4935" s="2">
        <v>0</v>
      </c>
      <c r="T4935" s="2">
        <v>0</v>
      </c>
      <c r="U4935" s="2">
        <v>242.9726</v>
      </c>
      <c r="V4935" s="2" t="s">
        <v>8382</v>
      </c>
      <c r="W4935" s="2" t="s">
        <v>1</v>
      </c>
      <c r="X4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5"/>
      <c r="Z4935"/>
      <c r="AA4935"/>
    </row>
    <row r="4936" spans="5:27" hidden="1">
      <c r="E4936" t="s">
        <v>8374</v>
      </c>
      <c r="F4936" t="s">
        <v>8379</v>
      </c>
      <c r="G4936" t="s">
        <v>1</v>
      </c>
      <c r="H4936" t="s">
        <v>0</v>
      </c>
      <c r="I4936" t="s">
        <v>8149</v>
      </c>
      <c r="J4936" t="s">
        <v>8150</v>
      </c>
      <c r="K4936">
        <v>1283</v>
      </c>
      <c r="L4936">
        <v>1283</v>
      </c>
      <c r="M4936" s="1" t="s">
        <v>564</v>
      </c>
      <c r="N4936" s="1" t="s">
        <v>565</v>
      </c>
      <c r="O4936" s="2">
        <v>0</v>
      </c>
      <c r="P4936" s="2">
        <v>0</v>
      </c>
      <c r="Q4936" s="2">
        <v>27.85</v>
      </c>
      <c r="R4936" s="2">
        <v>3.6205000000000003</v>
      </c>
      <c r="S4936" s="2">
        <v>0</v>
      </c>
      <c r="T4936" s="2">
        <v>0</v>
      </c>
      <c r="U4936" s="2">
        <v>31.470500000000001</v>
      </c>
      <c r="V4936" s="2" t="s">
        <v>8499</v>
      </c>
      <c r="W4936" s="2" t="s">
        <v>1</v>
      </c>
      <c r="X4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6"/>
      <c r="Z4936"/>
      <c r="AA4936"/>
    </row>
    <row r="4937" spans="5:27" hidden="1">
      <c r="E4937" t="s">
        <v>8374</v>
      </c>
      <c r="F4937" t="s">
        <v>8379</v>
      </c>
      <c r="G4937" t="s">
        <v>1</v>
      </c>
      <c r="H4937" t="s">
        <v>0</v>
      </c>
      <c r="I4937" t="s">
        <v>8149</v>
      </c>
      <c r="J4937" t="s">
        <v>8150</v>
      </c>
      <c r="K4937">
        <v>1284</v>
      </c>
      <c r="L4937">
        <v>1284</v>
      </c>
      <c r="M4937" s="1" t="s">
        <v>8380</v>
      </c>
      <c r="N4937" s="1" t="s">
        <v>8381</v>
      </c>
      <c r="O4937" s="2">
        <v>0</v>
      </c>
      <c r="P4937" s="2">
        <v>0</v>
      </c>
      <c r="Q4937" s="2">
        <v>287.45999999999998</v>
      </c>
      <c r="R4937" s="2">
        <v>37.369799999999998</v>
      </c>
      <c r="S4937" s="2">
        <v>0</v>
      </c>
      <c r="T4937" s="2">
        <v>0</v>
      </c>
      <c r="U4937" s="2">
        <v>324.82979999999998</v>
      </c>
      <c r="V4937" s="2" t="s">
        <v>8499</v>
      </c>
      <c r="W4937" s="2" t="s">
        <v>1</v>
      </c>
      <c r="X4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7"/>
      <c r="Z4937"/>
      <c r="AA4937"/>
    </row>
    <row r="4938" spans="5:27" hidden="1">
      <c r="E4938" t="s">
        <v>8374</v>
      </c>
      <c r="F4938" t="s">
        <v>8379</v>
      </c>
      <c r="G4938" t="s">
        <v>1</v>
      </c>
      <c r="H4938" t="s">
        <v>0</v>
      </c>
      <c r="I4938" t="s">
        <v>8149</v>
      </c>
      <c r="J4938" t="s">
        <v>8150</v>
      </c>
      <c r="K4938">
        <v>1285</v>
      </c>
      <c r="L4938">
        <v>1285</v>
      </c>
      <c r="M4938" s="1" t="s">
        <v>126</v>
      </c>
      <c r="N4938" s="1" t="s">
        <v>127</v>
      </c>
      <c r="O4938" s="2">
        <v>0</v>
      </c>
      <c r="P4938" s="2">
        <v>0</v>
      </c>
      <c r="Q4938" s="2">
        <v>7093.63</v>
      </c>
      <c r="R4938" s="2">
        <v>922.17190000000005</v>
      </c>
      <c r="S4938" s="2">
        <v>0</v>
      </c>
      <c r="T4938" s="2">
        <v>0</v>
      </c>
      <c r="U4938" s="2">
        <v>8015.8019000000004</v>
      </c>
      <c r="V4938" s="2" t="s">
        <v>8499</v>
      </c>
      <c r="W4938" s="2" t="s">
        <v>1</v>
      </c>
      <c r="X4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8"/>
      <c r="Z4938"/>
      <c r="AA4938"/>
    </row>
    <row r="4939" spans="5:27" hidden="1">
      <c r="E4939" t="s">
        <v>8374</v>
      </c>
      <c r="F4939" t="s">
        <v>8379</v>
      </c>
      <c r="G4939" t="s">
        <v>1</v>
      </c>
      <c r="H4939" t="s">
        <v>0</v>
      </c>
      <c r="I4939" t="s">
        <v>8149</v>
      </c>
      <c r="J4939" t="s">
        <v>8150</v>
      </c>
      <c r="K4939">
        <v>1286</v>
      </c>
      <c r="L4939">
        <v>1286</v>
      </c>
      <c r="M4939" s="1" t="s">
        <v>155</v>
      </c>
      <c r="N4939" s="1" t="s">
        <v>156</v>
      </c>
      <c r="O4939" s="2">
        <v>0</v>
      </c>
      <c r="P4939" s="2">
        <v>0</v>
      </c>
      <c r="Q4939" s="2">
        <v>218.46</v>
      </c>
      <c r="R4939" s="2">
        <v>28.399800000000003</v>
      </c>
      <c r="S4939" s="2">
        <v>0</v>
      </c>
      <c r="T4939" s="2">
        <v>0</v>
      </c>
      <c r="U4939" s="2">
        <v>246.85980000000001</v>
      </c>
      <c r="V4939" s="2" t="s">
        <v>8499</v>
      </c>
      <c r="W4939" s="2" t="s">
        <v>1</v>
      </c>
      <c r="X4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39"/>
      <c r="Z4939"/>
      <c r="AA4939"/>
    </row>
    <row r="4940" spans="5:27" hidden="1">
      <c r="E4940" t="s">
        <v>8374</v>
      </c>
      <c r="F4940" t="s">
        <v>8379</v>
      </c>
      <c r="G4940" t="s">
        <v>1</v>
      </c>
      <c r="H4940" t="s">
        <v>0</v>
      </c>
      <c r="I4940" t="s">
        <v>8149</v>
      </c>
      <c r="J4940" t="s">
        <v>8150</v>
      </c>
      <c r="K4940">
        <v>1287</v>
      </c>
      <c r="L4940">
        <v>1287</v>
      </c>
      <c r="M4940" s="1" t="s">
        <v>333</v>
      </c>
      <c r="N4940" s="1" t="s">
        <v>334</v>
      </c>
      <c r="O4940" s="2">
        <v>0</v>
      </c>
      <c r="P4940" s="2">
        <v>0</v>
      </c>
      <c r="Q4940" s="2">
        <v>152.91999999999999</v>
      </c>
      <c r="R4940" s="2">
        <v>19.8796</v>
      </c>
      <c r="S4940" s="2">
        <v>0</v>
      </c>
      <c r="T4940" s="2">
        <v>0</v>
      </c>
      <c r="U4940" s="2">
        <v>172.7996</v>
      </c>
      <c r="V4940" s="2" t="s">
        <v>8499</v>
      </c>
      <c r="W4940" s="2" t="s">
        <v>1</v>
      </c>
      <c r="X4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0"/>
      <c r="Z4940"/>
      <c r="AA4940"/>
    </row>
    <row r="4941" spans="5:27" hidden="1">
      <c r="E4941" t="s">
        <v>8374</v>
      </c>
      <c r="F4941" t="s">
        <v>8379</v>
      </c>
      <c r="G4941" t="s">
        <v>1</v>
      </c>
      <c r="H4941" t="s">
        <v>0</v>
      </c>
      <c r="I4941" t="s">
        <v>8149</v>
      </c>
      <c r="J4941" t="s">
        <v>8150</v>
      </c>
      <c r="K4941">
        <v>1288</v>
      </c>
      <c r="L4941">
        <v>1288</v>
      </c>
      <c r="M4941" s="1" t="s">
        <v>333</v>
      </c>
      <c r="N4941" s="1" t="s">
        <v>334</v>
      </c>
      <c r="O4941" s="2">
        <v>0</v>
      </c>
      <c r="P4941" s="2">
        <v>0</v>
      </c>
      <c r="Q4941" s="2">
        <v>132.52000000000001</v>
      </c>
      <c r="R4941" s="2">
        <v>17.227600000000002</v>
      </c>
      <c r="S4941" s="2">
        <v>0</v>
      </c>
      <c r="T4941" s="2">
        <v>0</v>
      </c>
      <c r="U4941" s="2">
        <v>149.74760000000001</v>
      </c>
      <c r="V4941" s="2" t="s">
        <v>8499</v>
      </c>
      <c r="W4941" s="2" t="s">
        <v>1</v>
      </c>
      <c r="X4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1"/>
      <c r="Z4941"/>
      <c r="AA4941"/>
    </row>
    <row r="4942" spans="5:27" hidden="1">
      <c r="E4942" t="s">
        <v>8374</v>
      </c>
      <c r="F4942" t="s">
        <v>8375</v>
      </c>
      <c r="G4942" t="s">
        <v>1</v>
      </c>
      <c r="H4942" t="s">
        <v>0</v>
      </c>
      <c r="I4942" t="s">
        <v>8149</v>
      </c>
      <c r="J4942" t="s">
        <v>8150</v>
      </c>
      <c r="K4942">
        <v>1289</v>
      </c>
      <c r="L4942">
        <v>1289</v>
      </c>
      <c r="M4942" s="1" t="s">
        <v>155</v>
      </c>
      <c r="N4942" s="1" t="s">
        <v>156</v>
      </c>
      <c r="O4942" s="2">
        <v>0</v>
      </c>
      <c r="P4942" s="2">
        <v>0</v>
      </c>
      <c r="Q4942" s="2">
        <v>130.97</v>
      </c>
      <c r="R4942" s="2">
        <v>17.0261</v>
      </c>
      <c r="S4942" s="2">
        <v>0</v>
      </c>
      <c r="T4942" s="2">
        <v>0</v>
      </c>
      <c r="U4942" s="2">
        <v>147.99610000000001</v>
      </c>
      <c r="V4942" s="2" t="s">
        <v>8499</v>
      </c>
      <c r="W4942" s="2" t="s">
        <v>1</v>
      </c>
      <c r="X4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2"/>
      <c r="Z4942"/>
      <c r="AA4942"/>
    </row>
    <row r="4943" spans="5:27" hidden="1">
      <c r="E4943" t="s">
        <v>8374</v>
      </c>
      <c r="F4943" t="s">
        <v>8375</v>
      </c>
      <c r="G4943" t="s">
        <v>1</v>
      </c>
      <c r="H4943" t="s">
        <v>0</v>
      </c>
      <c r="I4943" t="s">
        <v>8149</v>
      </c>
      <c r="J4943" t="s">
        <v>8150</v>
      </c>
      <c r="K4943">
        <v>1290</v>
      </c>
      <c r="L4943">
        <v>1290</v>
      </c>
      <c r="M4943" s="1" t="s">
        <v>7848</v>
      </c>
      <c r="N4943" s="1" t="s">
        <v>7847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 t="s">
        <v>8499</v>
      </c>
      <c r="W4943" s="2" t="s">
        <v>1</v>
      </c>
      <c r="X4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3"/>
      <c r="Z4943"/>
      <c r="AA4943"/>
    </row>
    <row r="4944" spans="5:27" hidden="1">
      <c r="E4944" t="s">
        <v>8374</v>
      </c>
      <c r="F4944" t="s">
        <v>8375</v>
      </c>
      <c r="G4944" t="s">
        <v>1</v>
      </c>
      <c r="H4944" t="s">
        <v>0</v>
      </c>
      <c r="I4944" t="s">
        <v>8149</v>
      </c>
      <c r="J4944" t="s">
        <v>8150</v>
      </c>
      <c r="K4944">
        <v>1291</v>
      </c>
      <c r="L4944">
        <v>1291</v>
      </c>
      <c r="M4944" s="1" t="s">
        <v>333</v>
      </c>
      <c r="N4944" s="1" t="s">
        <v>334</v>
      </c>
      <c r="O4944" s="2">
        <v>0</v>
      </c>
      <c r="P4944" s="2">
        <v>0</v>
      </c>
      <c r="Q4944" s="2">
        <v>96.83</v>
      </c>
      <c r="R4944" s="2">
        <v>12.587899999999999</v>
      </c>
      <c r="S4944" s="2">
        <v>0</v>
      </c>
      <c r="T4944" s="2">
        <v>0</v>
      </c>
      <c r="U4944" s="2">
        <v>109.4179</v>
      </c>
      <c r="V4944" s="2" t="s">
        <v>8499</v>
      </c>
      <c r="W4944" s="2" t="s">
        <v>1</v>
      </c>
      <c r="X4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4"/>
      <c r="Z4944"/>
      <c r="AA4944"/>
    </row>
    <row r="4945" spans="5:27" hidden="1">
      <c r="E4945" t="s">
        <v>8374</v>
      </c>
      <c r="F4945" t="s">
        <v>8375</v>
      </c>
      <c r="G4945" t="s">
        <v>1</v>
      </c>
      <c r="H4945" t="s">
        <v>0</v>
      </c>
      <c r="I4945" t="s">
        <v>8149</v>
      </c>
      <c r="J4945" t="s">
        <v>8150</v>
      </c>
      <c r="K4945">
        <v>1292</v>
      </c>
      <c r="L4945">
        <v>1292</v>
      </c>
      <c r="M4945" s="1" t="s">
        <v>118</v>
      </c>
      <c r="N4945" s="1" t="s">
        <v>119</v>
      </c>
      <c r="O4945" s="2">
        <v>0</v>
      </c>
      <c r="P4945" s="2">
        <v>0</v>
      </c>
      <c r="Q4945" s="2">
        <v>25.39</v>
      </c>
      <c r="R4945" s="2">
        <v>3.3007</v>
      </c>
      <c r="S4945" s="2">
        <v>0</v>
      </c>
      <c r="T4945" s="2">
        <v>0</v>
      </c>
      <c r="U4945" s="2">
        <v>28.6907</v>
      </c>
      <c r="V4945" s="2" t="s">
        <v>8499</v>
      </c>
      <c r="W4945" s="2" t="s">
        <v>1</v>
      </c>
      <c r="X4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5"/>
      <c r="Z4945"/>
      <c r="AA4945"/>
    </row>
    <row r="4946" spans="5:27" hidden="1">
      <c r="E4946" t="s">
        <v>8374</v>
      </c>
      <c r="F4946" t="s">
        <v>8375</v>
      </c>
      <c r="G4946" t="s">
        <v>1</v>
      </c>
      <c r="H4946" t="s">
        <v>0</v>
      </c>
      <c r="I4946" t="s">
        <v>8149</v>
      </c>
      <c r="J4946" t="s">
        <v>8150</v>
      </c>
      <c r="K4946">
        <v>1293</v>
      </c>
      <c r="L4946">
        <v>1293</v>
      </c>
      <c r="M4946" s="1" t="s">
        <v>8159</v>
      </c>
      <c r="N4946" s="1" t="s">
        <v>8162</v>
      </c>
      <c r="O4946" s="2">
        <v>0</v>
      </c>
      <c r="P4946" s="2">
        <v>0</v>
      </c>
      <c r="Q4946" s="2">
        <v>819.24</v>
      </c>
      <c r="R4946" s="2">
        <v>106.50120000000001</v>
      </c>
      <c r="S4946" s="2">
        <v>0</v>
      </c>
      <c r="T4946" s="2">
        <v>0</v>
      </c>
      <c r="U4946" s="2">
        <v>925.74120000000005</v>
      </c>
      <c r="V4946" s="2" t="s">
        <v>8499</v>
      </c>
      <c r="W4946" s="2" t="s">
        <v>1</v>
      </c>
      <c r="X4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6"/>
      <c r="Z4946"/>
      <c r="AA4946"/>
    </row>
    <row r="4947" spans="5:27" hidden="1">
      <c r="E4947" t="s">
        <v>8374</v>
      </c>
      <c r="F4947" t="s">
        <v>8375</v>
      </c>
      <c r="G4947" t="s">
        <v>1</v>
      </c>
      <c r="H4947" t="s">
        <v>0</v>
      </c>
      <c r="I4947" t="s">
        <v>8149</v>
      </c>
      <c r="J4947" t="s">
        <v>8150</v>
      </c>
      <c r="K4947">
        <v>1294</v>
      </c>
      <c r="L4947">
        <v>1294</v>
      </c>
      <c r="M4947" s="1"/>
      <c r="N4947" s="1" t="s">
        <v>103</v>
      </c>
      <c r="O4947" s="2">
        <v>0</v>
      </c>
      <c r="P4947" s="2">
        <v>0</v>
      </c>
      <c r="Q4947" s="2">
        <v>16.510000000000002</v>
      </c>
      <c r="R4947" s="2">
        <v>2.1463000000000001</v>
      </c>
      <c r="S4947" s="2">
        <v>0</v>
      </c>
      <c r="T4947" s="2">
        <v>0</v>
      </c>
      <c r="U4947" s="2">
        <v>18.656300000000002</v>
      </c>
      <c r="V4947" s="2" t="s">
        <v>8378</v>
      </c>
      <c r="W4947" s="2" t="s">
        <v>1</v>
      </c>
      <c r="X4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7"/>
      <c r="Z4947"/>
      <c r="AA4947"/>
    </row>
    <row r="4948" spans="5:27" hidden="1">
      <c r="E4948" t="s">
        <v>8374</v>
      </c>
      <c r="F4948" t="s">
        <v>8375</v>
      </c>
      <c r="G4948" t="s">
        <v>1</v>
      </c>
      <c r="H4948" t="s">
        <v>0</v>
      </c>
      <c r="I4948" t="s">
        <v>8149</v>
      </c>
      <c r="J4948" t="s">
        <v>8150</v>
      </c>
      <c r="K4948">
        <v>1295</v>
      </c>
      <c r="L4948">
        <v>1295</v>
      </c>
      <c r="M4948" s="1" t="s">
        <v>803</v>
      </c>
      <c r="N4948" s="1" t="s">
        <v>804</v>
      </c>
      <c r="O4948" s="2">
        <v>0</v>
      </c>
      <c r="P4948" s="2">
        <v>0</v>
      </c>
      <c r="Q4948" s="2">
        <v>309.74</v>
      </c>
      <c r="R4948" s="2">
        <v>40.266200000000005</v>
      </c>
      <c r="S4948" s="2">
        <v>0</v>
      </c>
      <c r="T4948" s="2">
        <v>0</v>
      </c>
      <c r="U4948" s="2">
        <v>350.00620000000004</v>
      </c>
      <c r="V4948" s="2" t="s">
        <v>8499</v>
      </c>
      <c r="W4948" s="2" t="s">
        <v>1</v>
      </c>
      <c r="X4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8"/>
      <c r="Z4948"/>
      <c r="AA4948"/>
    </row>
    <row r="4949" spans="5:27" hidden="1">
      <c r="E4949" t="s">
        <v>8374</v>
      </c>
      <c r="F4949" t="s">
        <v>8375</v>
      </c>
      <c r="G4949" t="s">
        <v>1</v>
      </c>
      <c r="H4949" t="s">
        <v>0</v>
      </c>
      <c r="I4949" t="s">
        <v>8149</v>
      </c>
      <c r="J4949" t="s">
        <v>8150</v>
      </c>
      <c r="K4949">
        <v>1296</v>
      </c>
      <c r="L4949">
        <v>1296</v>
      </c>
      <c r="M4949" s="1"/>
      <c r="N4949" s="1" t="s">
        <v>844</v>
      </c>
      <c r="O4949" s="2">
        <v>0</v>
      </c>
      <c r="P4949" s="2">
        <v>0</v>
      </c>
      <c r="Q4949" s="2">
        <v>825.01</v>
      </c>
      <c r="R4949" s="2">
        <v>107.2513</v>
      </c>
      <c r="S4949" s="2">
        <v>0</v>
      </c>
      <c r="T4949" s="2">
        <v>0</v>
      </c>
      <c r="U4949" s="2">
        <v>932.26130000000001</v>
      </c>
      <c r="V4949" s="2" t="s">
        <v>8377</v>
      </c>
      <c r="W4949" s="2" t="s">
        <v>1</v>
      </c>
      <c r="X4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49"/>
      <c r="Z4949"/>
      <c r="AA4949"/>
    </row>
    <row r="4950" spans="5:27" hidden="1">
      <c r="E4950" t="s">
        <v>8374</v>
      </c>
      <c r="F4950" t="s">
        <v>8375</v>
      </c>
      <c r="G4950" t="s">
        <v>1</v>
      </c>
      <c r="H4950" t="s">
        <v>0</v>
      </c>
      <c r="I4950" t="s">
        <v>8149</v>
      </c>
      <c r="J4950" t="s">
        <v>8150</v>
      </c>
      <c r="K4950">
        <v>1297</v>
      </c>
      <c r="L4950">
        <v>1297</v>
      </c>
      <c r="M4950" s="1" t="s">
        <v>769</v>
      </c>
      <c r="N4950" s="1" t="s">
        <v>770</v>
      </c>
      <c r="O4950" s="2">
        <v>0</v>
      </c>
      <c r="P4950" s="2">
        <v>0</v>
      </c>
      <c r="Q4950" s="2">
        <v>511.72</v>
      </c>
      <c r="R4950" s="2">
        <v>66.523600000000002</v>
      </c>
      <c r="S4950" s="2">
        <v>0</v>
      </c>
      <c r="T4950" s="2">
        <v>0</v>
      </c>
      <c r="U4950" s="2">
        <v>578.24360000000001</v>
      </c>
      <c r="V4950" s="2" t="s">
        <v>8499</v>
      </c>
      <c r="W4950" s="2" t="s">
        <v>1</v>
      </c>
      <c r="X4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0"/>
      <c r="Z4950"/>
      <c r="AA4950"/>
    </row>
    <row r="4951" spans="5:27" hidden="1">
      <c r="E4951" t="s">
        <v>8374</v>
      </c>
      <c r="F4951" t="s">
        <v>8375</v>
      </c>
      <c r="G4951" t="s">
        <v>1</v>
      </c>
      <c r="H4951" t="s">
        <v>0</v>
      </c>
      <c r="I4951" t="s">
        <v>8149</v>
      </c>
      <c r="J4951" t="s">
        <v>8150</v>
      </c>
      <c r="K4951">
        <v>1298</v>
      </c>
      <c r="L4951">
        <v>1298</v>
      </c>
      <c r="M4951" s="1" t="s">
        <v>514</v>
      </c>
      <c r="N4951" s="1" t="s">
        <v>515</v>
      </c>
      <c r="O4951" s="2">
        <v>0</v>
      </c>
      <c r="P4951" s="2">
        <v>0</v>
      </c>
      <c r="Q4951" s="2">
        <v>2650.6</v>
      </c>
      <c r="R4951" s="2">
        <v>344.57799999999997</v>
      </c>
      <c r="S4951" s="2">
        <v>0</v>
      </c>
      <c r="T4951" s="2">
        <v>0</v>
      </c>
      <c r="U4951" s="2">
        <v>2995.1779999999999</v>
      </c>
      <c r="V4951" s="2" t="s">
        <v>8499</v>
      </c>
      <c r="W4951" s="2" t="s">
        <v>1</v>
      </c>
      <c r="X4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1"/>
      <c r="Z4951"/>
      <c r="AA4951"/>
    </row>
    <row r="4952" spans="5:27" hidden="1">
      <c r="E4952" t="s">
        <v>8374</v>
      </c>
      <c r="F4952" t="s">
        <v>8375</v>
      </c>
      <c r="G4952" t="s">
        <v>1</v>
      </c>
      <c r="H4952" t="s">
        <v>0</v>
      </c>
      <c r="I4952" t="s">
        <v>8149</v>
      </c>
      <c r="J4952" t="s">
        <v>8150</v>
      </c>
      <c r="K4952">
        <v>1299</v>
      </c>
      <c r="L4952">
        <v>1299</v>
      </c>
      <c r="M4952" s="1" t="s">
        <v>7848</v>
      </c>
      <c r="N4952" s="1" t="s">
        <v>7847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 t="s">
        <v>8499</v>
      </c>
      <c r="W4952" s="2" t="s">
        <v>1</v>
      </c>
      <c r="X4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2"/>
      <c r="Z4952"/>
      <c r="AA4952"/>
    </row>
    <row r="4953" spans="5:27" hidden="1">
      <c r="E4953" t="s">
        <v>8374</v>
      </c>
      <c r="F4953" t="s">
        <v>8375</v>
      </c>
      <c r="G4953" t="s">
        <v>1</v>
      </c>
      <c r="H4953" t="s">
        <v>0</v>
      </c>
      <c r="I4953" t="s">
        <v>8149</v>
      </c>
      <c r="J4953" t="s">
        <v>8150</v>
      </c>
      <c r="K4953">
        <v>1300</v>
      </c>
      <c r="L4953">
        <v>1300</v>
      </c>
      <c r="M4953" s="1" t="s">
        <v>7848</v>
      </c>
      <c r="N4953" s="1" t="s">
        <v>7847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 t="s">
        <v>8499</v>
      </c>
      <c r="W4953" s="2" t="s">
        <v>1</v>
      </c>
      <c r="X4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3"/>
      <c r="Z4953"/>
      <c r="AA4953"/>
    </row>
    <row r="4954" spans="5:27" hidden="1">
      <c r="E4954" t="s">
        <v>8374</v>
      </c>
      <c r="F4954" t="s">
        <v>8375</v>
      </c>
      <c r="G4954" t="s">
        <v>1</v>
      </c>
      <c r="H4954" t="s">
        <v>0</v>
      </c>
      <c r="I4954" t="s">
        <v>8149</v>
      </c>
      <c r="J4954" t="s">
        <v>8150</v>
      </c>
      <c r="K4954">
        <v>1301</v>
      </c>
      <c r="L4954">
        <v>1301</v>
      </c>
      <c r="M4954" s="1" t="s">
        <v>381</v>
      </c>
      <c r="N4954" s="1" t="s">
        <v>382</v>
      </c>
      <c r="O4954" s="2">
        <v>0</v>
      </c>
      <c r="P4954" s="2">
        <v>0</v>
      </c>
      <c r="Q4954" s="2">
        <v>88.62</v>
      </c>
      <c r="R4954" s="2">
        <v>11.520600000000002</v>
      </c>
      <c r="S4954" s="2">
        <v>0</v>
      </c>
      <c r="T4954" s="2">
        <v>0</v>
      </c>
      <c r="U4954" s="2">
        <v>100.14060000000001</v>
      </c>
      <c r="V4954" s="2" t="s">
        <v>8499</v>
      </c>
      <c r="W4954" s="2" t="s">
        <v>1</v>
      </c>
      <c r="X4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4"/>
      <c r="Z4954"/>
      <c r="AA4954"/>
    </row>
    <row r="4955" spans="5:27" hidden="1">
      <c r="E4955" t="s">
        <v>8374</v>
      </c>
      <c r="F4955" t="s">
        <v>8375</v>
      </c>
      <c r="G4955" t="s">
        <v>1</v>
      </c>
      <c r="H4955" t="s">
        <v>0</v>
      </c>
      <c r="I4955" t="s">
        <v>8149</v>
      </c>
      <c r="J4955" t="s">
        <v>8150</v>
      </c>
      <c r="K4955">
        <v>1302</v>
      </c>
      <c r="L4955">
        <v>1302</v>
      </c>
      <c r="M4955" s="1" t="s">
        <v>126</v>
      </c>
      <c r="N4955" s="1" t="s">
        <v>127</v>
      </c>
      <c r="O4955" s="2">
        <v>0</v>
      </c>
      <c r="P4955" s="2">
        <v>0</v>
      </c>
      <c r="Q4955" s="2">
        <v>798</v>
      </c>
      <c r="R4955" s="2">
        <v>103.74000000000001</v>
      </c>
      <c r="S4955" s="2">
        <v>0</v>
      </c>
      <c r="T4955" s="2">
        <v>0</v>
      </c>
      <c r="U4955" s="2">
        <v>901.74</v>
      </c>
      <c r="V4955" s="2" t="s">
        <v>8499</v>
      </c>
      <c r="W4955" s="2" t="s">
        <v>1</v>
      </c>
      <c r="X4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5"/>
      <c r="Z4955"/>
      <c r="AA4955"/>
    </row>
    <row r="4956" spans="5:27" hidden="1">
      <c r="E4956" t="s">
        <v>8374</v>
      </c>
      <c r="F4956" t="s">
        <v>8375</v>
      </c>
      <c r="G4956" t="s">
        <v>1</v>
      </c>
      <c r="H4956" t="s">
        <v>0</v>
      </c>
      <c r="I4956" t="s">
        <v>8149</v>
      </c>
      <c r="J4956" t="s">
        <v>8150</v>
      </c>
      <c r="K4956">
        <v>1303</v>
      </c>
      <c r="L4956">
        <v>1303</v>
      </c>
      <c r="M4956" s="1" t="s">
        <v>118</v>
      </c>
      <c r="N4956" s="1" t="s">
        <v>119</v>
      </c>
      <c r="O4956" s="2">
        <v>0</v>
      </c>
      <c r="P4956" s="2">
        <v>0</v>
      </c>
      <c r="Q4956" s="2">
        <v>97.33</v>
      </c>
      <c r="R4956" s="2">
        <v>12.652900000000001</v>
      </c>
      <c r="S4956" s="2">
        <v>0</v>
      </c>
      <c r="T4956" s="2">
        <v>0</v>
      </c>
      <c r="U4956" s="2">
        <v>109.9829</v>
      </c>
      <c r="V4956" s="2" t="s">
        <v>8499</v>
      </c>
      <c r="W4956" s="2" t="s">
        <v>1</v>
      </c>
      <c r="X4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6"/>
      <c r="Z4956"/>
      <c r="AA4956"/>
    </row>
    <row r="4957" spans="5:27" hidden="1">
      <c r="E4957" t="s">
        <v>8374</v>
      </c>
      <c r="F4957" t="s">
        <v>8375</v>
      </c>
      <c r="G4957" t="s">
        <v>1</v>
      </c>
      <c r="H4957" t="s">
        <v>0</v>
      </c>
      <c r="I4957" t="s">
        <v>8149</v>
      </c>
      <c r="J4957" t="s">
        <v>8150</v>
      </c>
      <c r="K4957">
        <v>1304</v>
      </c>
      <c r="L4957">
        <v>1304</v>
      </c>
      <c r="M4957" s="1" t="s">
        <v>118</v>
      </c>
      <c r="N4957" s="1" t="s">
        <v>119</v>
      </c>
      <c r="O4957" s="2">
        <v>0</v>
      </c>
      <c r="P4957" s="2">
        <v>0</v>
      </c>
      <c r="Q4957" s="2">
        <v>23.86</v>
      </c>
      <c r="R4957" s="2">
        <v>3.1017999999999999</v>
      </c>
      <c r="S4957" s="2">
        <v>0</v>
      </c>
      <c r="T4957" s="2">
        <v>0</v>
      </c>
      <c r="U4957" s="2">
        <v>26.9618</v>
      </c>
      <c r="V4957" s="2" t="s">
        <v>8499</v>
      </c>
      <c r="W4957" s="2" t="s">
        <v>1</v>
      </c>
      <c r="X4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7"/>
      <c r="Z4957"/>
      <c r="AA4957"/>
    </row>
    <row r="4958" spans="5:27" hidden="1">
      <c r="E4958" t="s">
        <v>8374</v>
      </c>
      <c r="F4958" t="s">
        <v>8375</v>
      </c>
      <c r="G4958" t="s">
        <v>1</v>
      </c>
      <c r="H4958" t="s">
        <v>0</v>
      </c>
      <c r="I4958" t="s">
        <v>8149</v>
      </c>
      <c r="J4958" t="s">
        <v>8150</v>
      </c>
      <c r="K4958">
        <v>1305</v>
      </c>
      <c r="L4958">
        <v>1305</v>
      </c>
      <c r="M4958" s="1"/>
      <c r="N4958" s="1" t="s">
        <v>7878</v>
      </c>
      <c r="O4958" s="2">
        <v>0</v>
      </c>
      <c r="P4958" s="2">
        <v>0</v>
      </c>
      <c r="Q4958" s="2">
        <v>84.41</v>
      </c>
      <c r="R4958" s="2">
        <v>10.9733</v>
      </c>
      <c r="S4958" s="2">
        <v>0</v>
      </c>
      <c r="T4958" s="2">
        <v>0</v>
      </c>
      <c r="U4958" s="2">
        <v>95.383299999999991</v>
      </c>
      <c r="V4958" s="2" t="s">
        <v>8376</v>
      </c>
      <c r="W4958" s="2" t="s">
        <v>1</v>
      </c>
      <c r="X4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8"/>
      <c r="Z4958"/>
      <c r="AA4958"/>
    </row>
    <row r="4959" spans="5:27" hidden="1">
      <c r="E4959" t="s">
        <v>8374</v>
      </c>
      <c r="F4959" t="s">
        <v>8375</v>
      </c>
      <c r="G4959" t="s">
        <v>1</v>
      </c>
      <c r="H4959" t="s">
        <v>0</v>
      </c>
      <c r="I4959" t="s">
        <v>8149</v>
      </c>
      <c r="J4959" t="s">
        <v>8150</v>
      </c>
      <c r="K4959">
        <v>1306</v>
      </c>
      <c r="L4959">
        <v>1306</v>
      </c>
      <c r="M4959" s="1" t="s">
        <v>602</v>
      </c>
      <c r="N4959" s="1" t="s">
        <v>603</v>
      </c>
      <c r="O4959" s="2">
        <v>0</v>
      </c>
      <c r="P4959" s="2">
        <v>0</v>
      </c>
      <c r="Q4959" s="2">
        <v>83.25</v>
      </c>
      <c r="R4959" s="2">
        <v>10.8225</v>
      </c>
      <c r="S4959" s="2">
        <v>0</v>
      </c>
      <c r="T4959" s="2">
        <v>0</v>
      </c>
      <c r="U4959" s="2">
        <v>94.072500000000005</v>
      </c>
      <c r="V4959" s="2" t="s">
        <v>8499</v>
      </c>
      <c r="W4959" s="2" t="s">
        <v>1</v>
      </c>
      <c r="X4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59"/>
      <c r="Z4959"/>
      <c r="AA4959"/>
    </row>
    <row r="4960" spans="5:27" hidden="1">
      <c r="E4960" t="s">
        <v>8374</v>
      </c>
      <c r="F4960" t="s">
        <v>8375</v>
      </c>
      <c r="G4960" t="s">
        <v>1</v>
      </c>
      <c r="H4960" t="s">
        <v>0</v>
      </c>
      <c r="I4960" t="s">
        <v>8149</v>
      </c>
      <c r="J4960" t="s">
        <v>8150</v>
      </c>
      <c r="K4960">
        <v>1307</v>
      </c>
      <c r="L4960">
        <v>1307</v>
      </c>
      <c r="M4960" s="1" t="s">
        <v>227</v>
      </c>
      <c r="N4960" s="1" t="s">
        <v>228</v>
      </c>
      <c r="O4960" s="2">
        <v>0</v>
      </c>
      <c r="P4960" s="2">
        <v>0</v>
      </c>
      <c r="Q4960" s="2">
        <v>64.790000000000006</v>
      </c>
      <c r="R4960" s="2">
        <v>8.4227000000000007</v>
      </c>
      <c r="S4960" s="2">
        <v>0</v>
      </c>
      <c r="T4960" s="2">
        <v>0</v>
      </c>
      <c r="U4960" s="2">
        <v>73.212700000000012</v>
      </c>
      <c r="V4960" s="2" t="s">
        <v>8499</v>
      </c>
      <c r="W4960" s="2" t="s">
        <v>1</v>
      </c>
      <c r="X4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4960"/>
      <c r="Z4960"/>
      <c r="AA4960"/>
    </row>
    <row r="4961" spans="5:27" hidden="1">
      <c r="E4961" t="s">
        <v>8160</v>
      </c>
      <c r="F4961" t="s">
        <v>8269</v>
      </c>
      <c r="G4961" t="s">
        <v>1</v>
      </c>
      <c r="H4961" t="s">
        <v>0</v>
      </c>
      <c r="I4961" t="s">
        <v>8226</v>
      </c>
      <c r="J4961" t="s">
        <v>8227</v>
      </c>
      <c r="K4961">
        <v>3711</v>
      </c>
      <c r="L4961">
        <v>3711</v>
      </c>
      <c r="M4961" s="1" t="s">
        <v>118</v>
      </c>
      <c r="N4961" t="s">
        <v>119</v>
      </c>
      <c r="O4961" s="2">
        <v>0</v>
      </c>
      <c r="P4961" s="2">
        <v>0</v>
      </c>
      <c r="Q4961" s="2">
        <v>552.24</v>
      </c>
      <c r="R4961" s="2">
        <v>71.791200000000003</v>
      </c>
      <c r="S4961" s="2">
        <v>0</v>
      </c>
      <c r="T4961" s="2">
        <v>0</v>
      </c>
      <c r="U4961" s="2">
        <v>624.03120000000001</v>
      </c>
      <c r="W4961" s="2" t="s">
        <v>1</v>
      </c>
      <c r="X4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1"/>
      <c r="Z4961"/>
      <c r="AA4961"/>
    </row>
    <row r="4962" spans="5:27" hidden="1">
      <c r="E4962" t="s">
        <v>8160</v>
      </c>
      <c r="F4962" t="s">
        <v>8269</v>
      </c>
      <c r="G4962" t="s">
        <v>1</v>
      </c>
      <c r="H4962" t="s">
        <v>0</v>
      </c>
      <c r="I4962" t="s">
        <v>8226</v>
      </c>
      <c r="J4962" t="s">
        <v>8227</v>
      </c>
      <c r="K4962">
        <v>3712</v>
      </c>
      <c r="L4962">
        <v>3712</v>
      </c>
      <c r="M4962" s="1" t="s">
        <v>999</v>
      </c>
      <c r="N4962" t="s">
        <v>1000</v>
      </c>
      <c r="O4962" s="2">
        <v>0</v>
      </c>
      <c r="P4962" s="2">
        <v>0</v>
      </c>
      <c r="Q4962" s="2">
        <v>180</v>
      </c>
      <c r="R4962" s="2">
        <v>23.400000000000002</v>
      </c>
      <c r="S4962" s="2">
        <v>0</v>
      </c>
      <c r="T4962" s="2">
        <v>0</v>
      </c>
      <c r="U4962" s="2">
        <v>203.4</v>
      </c>
      <c r="W4962" s="2" t="s">
        <v>1</v>
      </c>
      <c r="X4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2"/>
      <c r="Z4962"/>
      <c r="AA4962"/>
    </row>
    <row r="4963" spans="5:27" hidden="1">
      <c r="E4963" t="s">
        <v>8160</v>
      </c>
      <c r="F4963" t="s">
        <v>8269</v>
      </c>
      <c r="G4963" t="s">
        <v>1</v>
      </c>
      <c r="H4963" t="s">
        <v>0</v>
      </c>
      <c r="I4963" t="s">
        <v>8226</v>
      </c>
      <c r="J4963" t="s">
        <v>8227</v>
      </c>
      <c r="K4963">
        <v>3713</v>
      </c>
      <c r="L4963">
        <v>3713</v>
      </c>
      <c r="M4963" s="1" t="s">
        <v>243</v>
      </c>
      <c r="N4963" t="s">
        <v>244</v>
      </c>
      <c r="O4963" s="2">
        <v>0</v>
      </c>
      <c r="P4963" s="2">
        <v>0</v>
      </c>
      <c r="Q4963" s="2">
        <v>360.62</v>
      </c>
      <c r="R4963" s="2">
        <v>46.880600000000001</v>
      </c>
      <c r="S4963" s="2">
        <v>0</v>
      </c>
      <c r="T4963" s="2">
        <v>0</v>
      </c>
      <c r="U4963" s="2">
        <v>407.50060000000002</v>
      </c>
      <c r="W4963" s="2" t="s">
        <v>1</v>
      </c>
      <c r="X4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3"/>
      <c r="Z4963"/>
      <c r="AA4963"/>
    </row>
    <row r="4964" spans="5:27" hidden="1">
      <c r="E4964" t="s">
        <v>8160</v>
      </c>
      <c r="F4964" t="s">
        <v>8269</v>
      </c>
      <c r="G4964" t="s">
        <v>1</v>
      </c>
      <c r="H4964" t="s">
        <v>0</v>
      </c>
      <c r="I4964" t="s">
        <v>8226</v>
      </c>
      <c r="J4964" t="s">
        <v>8227</v>
      </c>
      <c r="K4964">
        <v>3714</v>
      </c>
      <c r="L4964">
        <v>3714</v>
      </c>
      <c r="M4964" s="1" t="s">
        <v>233</v>
      </c>
      <c r="N4964" t="s">
        <v>234</v>
      </c>
      <c r="O4964" s="2">
        <v>0</v>
      </c>
      <c r="P4964" s="2">
        <v>0</v>
      </c>
      <c r="Q4964" s="2">
        <v>53.1</v>
      </c>
      <c r="R4964" s="2">
        <v>6.9030000000000005</v>
      </c>
      <c r="S4964" s="2">
        <v>0</v>
      </c>
      <c r="T4964" s="2">
        <v>0</v>
      </c>
      <c r="U4964" s="2">
        <v>60.003</v>
      </c>
      <c r="W4964" s="2" t="s">
        <v>1</v>
      </c>
      <c r="X4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4"/>
      <c r="Z4964"/>
      <c r="AA4964"/>
    </row>
    <row r="4965" spans="5:27" hidden="1">
      <c r="E4965" t="s">
        <v>8160</v>
      </c>
      <c r="F4965" t="s">
        <v>8269</v>
      </c>
      <c r="G4965" t="s">
        <v>1</v>
      </c>
      <c r="H4965" t="s">
        <v>0</v>
      </c>
      <c r="I4965" t="s">
        <v>8226</v>
      </c>
      <c r="J4965" t="s">
        <v>8227</v>
      </c>
      <c r="K4965">
        <v>3715</v>
      </c>
      <c r="L4965">
        <v>3715</v>
      </c>
      <c r="M4965" s="1" t="s">
        <v>118</v>
      </c>
      <c r="N4965" t="s">
        <v>119</v>
      </c>
      <c r="O4965" s="2">
        <v>0</v>
      </c>
      <c r="P4965" s="2">
        <v>0</v>
      </c>
      <c r="Q4965" s="2">
        <v>840.39</v>
      </c>
      <c r="R4965" s="2">
        <v>109.25070000000001</v>
      </c>
      <c r="S4965" s="2">
        <v>0</v>
      </c>
      <c r="T4965" s="2">
        <v>0</v>
      </c>
      <c r="U4965" s="2">
        <v>949.64070000000004</v>
      </c>
      <c r="W4965" s="2" t="s">
        <v>1</v>
      </c>
      <c r="X4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5"/>
      <c r="Z4965"/>
      <c r="AA4965"/>
    </row>
    <row r="4966" spans="5:27" hidden="1">
      <c r="E4966" t="s">
        <v>8160</v>
      </c>
      <c r="F4966" t="s">
        <v>8269</v>
      </c>
      <c r="G4966" t="s">
        <v>1</v>
      </c>
      <c r="H4966" t="s">
        <v>8228</v>
      </c>
      <c r="I4966" t="s">
        <v>8229</v>
      </c>
      <c r="J4966" t="s">
        <v>8230</v>
      </c>
      <c r="K4966">
        <v>238</v>
      </c>
      <c r="L4966">
        <v>238</v>
      </c>
      <c r="M4966" s="1" t="s">
        <v>546</v>
      </c>
      <c r="N4966" t="s">
        <v>547</v>
      </c>
      <c r="O4966" s="2">
        <v>0</v>
      </c>
      <c r="P4966" s="2">
        <v>0</v>
      </c>
      <c r="Q4966" s="2">
        <v>568.66</v>
      </c>
      <c r="R4966" s="2">
        <v>73.925799999999995</v>
      </c>
      <c r="S4966" s="2">
        <v>0</v>
      </c>
      <c r="T4966" s="2">
        <v>0</v>
      </c>
      <c r="U4966" s="2">
        <v>642.58579999999995</v>
      </c>
      <c r="W4966" s="2" t="s">
        <v>1</v>
      </c>
      <c r="X4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6"/>
      <c r="Z4966"/>
      <c r="AA4966"/>
    </row>
    <row r="4967" spans="5:27" hidden="1">
      <c r="E4967" t="s">
        <v>8160</v>
      </c>
      <c r="F4967" t="s">
        <v>8269</v>
      </c>
      <c r="G4967" t="s">
        <v>1</v>
      </c>
      <c r="H4967" t="s">
        <v>8228</v>
      </c>
      <c r="I4967" t="s">
        <v>8229</v>
      </c>
      <c r="J4967" t="s">
        <v>8230</v>
      </c>
      <c r="K4967">
        <v>239</v>
      </c>
      <c r="L4967">
        <v>239</v>
      </c>
      <c r="M4967" s="1" t="s">
        <v>227</v>
      </c>
      <c r="N4967" t="s">
        <v>228</v>
      </c>
      <c r="O4967" s="2">
        <v>0</v>
      </c>
      <c r="P4967" s="2">
        <v>0</v>
      </c>
      <c r="Q4967" s="2">
        <v>348.05</v>
      </c>
      <c r="R4967" s="2">
        <v>45.246500000000005</v>
      </c>
      <c r="S4967" s="2">
        <v>0</v>
      </c>
      <c r="T4967" s="2">
        <v>0</v>
      </c>
      <c r="U4967" s="2">
        <v>393.29650000000004</v>
      </c>
      <c r="W4967" s="2" t="s">
        <v>1</v>
      </c>
      <c r="X4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7"/>
      <c r="Z4967"/>
      <c r="AA4967"/>
    </row>
    <row r="4968" spans="5:27" hidden="1">
      <c r="E4968" t="s">
        <v>8160</v>
      </c>
      <c r="F4968" t="s">
        <v>8269</v>
      </c>
      <c r="G4968" t="s">
        <v>1</v>
      </c>
      <c r="H4968" t="s">
        <v>8228</v>
      </c>
      <c r="I4968" t="s">
        <v>8229</v>
      </c>
      <c r="J4968" t="s">
        <v>8230</v>
      </c>
      <c r="K4968">
        <v>240</v>
      </c>
      <c r="L4968">
        <v>240</v>
      </c>
      <c r="M4968" s="1" t="s">
        <v>503</v>
      </c>
      <c r="N4968" t="s">
        <v>504</v>
      </c>
      <c r="O4968" s="2">
        <v>0</v>
      </c>
      <c r="P4968" s="2">
        <v>0</v>
      </c>
      <c r="Q4968" s="2">
        <v>251.2</v>
      </c>
      <c r="R4968" s="2">
        <v>32.655999999999999</v>
      </c>
      <c r="S4968" s="2">
        <v>0</v>
      </c>
      <c r="T4968" s="2">
        <v>0</v>
      </c>
      <c r="U4968" s="2">
        <v>283.85599999999999</v>
      </c>
      <c r="W4968" s="2" t="s">
        <v>1</v>
      </c>
      <c r="X4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8"/>
      <c r="Z4968"/>
      <c r="AA4968"/>
    </row>
    <row r="4969" spans="5:27" hidden="1">
      <c r="E4969" t="s">
        <v>8160</v>
      </c>
      <c r="F4969" t="s">
        <v>8269</v>
      </c>
      <c r="G4969" t="s">
        <v>1</v>
      </c>
      <c r="H4969" t="s">
        <v>8228</v>
      </c>
      <c r="I4969" t="s">
        <v>8229</v>
      </c>
      <c r="J4969" t="s">
        <v>8230</v>
      </c>
      <c r="K4969">
        <v>241</v>
      </c>
      <c r="L4969">
        <v>241</v>
      </c>
      <c r="M4969" s="1" t="s">
        <v>8091</v>
      </c>
      <c r="N4969" t="s">
        <v>8092</v>
      </c>
      <c r="O4969" s="2">
        <v>0</v>
      </c>
      <c r="P4969" s="2">
        <v>0</v>
      </c>
      <c r="Q4969" s="2">
        <v>95.58</v>
      </c>
      <c r="R4969" s="2">
        <v>12.4254</v>
      </c>
      <c r="S4969" s="2">
        <v>0</v>
      </c>
      <c r="T4969" s="2">
        <v>0</v>
      </c>
      <c r="U4969" s="2">
        <v>108.00539999999999</v>
      </c>
      <c r="W4969" s="2" t="s">
        <v>1</v>
      </c>
      <c r="X4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69"/>
      <c r="Z4969"/>
      <c r="AA4969"/>
    </row>
    <row r="4970" spans="5:27" hidden="1">
      <c r="E4970" t="s">
        <v>8160</v>
      </c>
      <c r="F4970" t="s">
        <v>8269</v>
      </c>
      <c r="G4970" t="s">
        <v>1</v>
      </c>
      <c r="H4970" t="s">
        <v>8228</v>
      </c>
      <c r="I4970" t="s">
        <v>8229</v>
      </c>
      <c r="J4970" t="s">
        <v>8230</v>
      </c>
      <c r="K4970">
        <v>242</v>
      </c>
      <c r="L4970">
        <v>242</v>
      </c>
      <c r="M4970" s="1" t="s">
        <v>128</v>
      </c>
      <c r="N4970" t="s">
        <v>129</v>
      </c>
      <c r="O4970" s="2">
        <v>0</v>
      </c>
      <c r="P4970" s="2">
        <v>0</v>
      </c>
      <c r="Q4970" s="2">
        <v>264.16000000000003</v>
      </c>
      <c r="R4970" s="2">
        <v>34.340800000000002</v>
      </c>
      <c r="S4970" s="2">
        <v>0</v>
      </c>
      <c r="T4970" s="2">
        <v>0</v>
      </c>
      <c r="U4970" s="2">
        <v>298.50080000000003</v>
      </c>
      <c r="W4970" s="2" t="s">
        <v>1</v>
      </c>
      <c r="X4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0"/>
      <c r="Z4970"/>
      <c r="AA4970"/>
    </row>
    <row r="4971" spans="5:27" hidden="1">
      <c r="E4971" t="s">
        <v>8160</v>
      </c>
      <c r="F4971" t="s">
        <v>8269</v>
      </c>
      <c r="G4971" t="s">
        <v>1</v>
      </c>
      <c r="H4971" t="s">
        <v>8228</v>
      </c>
      <c r="I4971" t="s">
        <v>8229</v>
      </c>
      <c r="J4971" t="s">
        <v>8230</v>
      </c>
      <c r="K4971">
        <v>243</v>
      </c>
      <c r="L4971">
        <v>243</v>
      </c>
      <c r="M4971" s="1" t="s">
        <v>110</v>
      </c>
      <c r="N4971" t="s">
        <v>111</v>
      </c>
      <c r="O4971" s="2">
        <v>0</v>
      </c>
      <c r="P4971" s="2">
        <v>0</v>
      </c>
      <c r="Q4971" s="2">
        <v>3.1</v>
      </c>
      <c r="R4971" s="2">
        <v>0.40300000000000002</v>
      </c>
      <c r="S4971" s="2">
        <v>0</v>
      </c>
      <c r="T4971" s="2">
        <v>0</v>
      </c>
      <c r="U4971" s="2">
        <v>3.5030000000000001</v>
      </c>
      <c r="W4971" s="2" t="s">
        <v>1</v>
      </c>
      <c r="X4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1"/>
      <c r="Z4971"/>
      <c r="AA4971"/>
    </row>
    <row r="4972" spans="5:27" hidden="1">
      <c r="E4972" t="s">
        <v>8160</v>
      </c>
      <c r="F4972" t="s">
        <v>8269</v>
      </c>
      <c r="G4972" t="s">
        <v>1</v>
      </c>
      <c r="H4972" t="s">
        <v>8228</v>
      </c>
      <c r="I4972" t="s">
        <v>8229</v>
      </c>
      <c r="J4972" t="s">
        <v>8230</v>
      </c>
      <c r="K4972">
        <v>244</v>
      </c>
      <c r="L4972">
        <v>244</v>
      </c>
      <c r="M4972" s="1" t="s">
        <v>1031</v>
      </c>
      <c r="N4972" t="s">
        <v>1032</v>
      </c>
      <c r="O4972" s="2">
        <v>0</v>
      </c>
      <c r="P4972" s="2">
        <v>0</v>
      </c>
      <c r="Q4972" s="2">
        <v>12.39</v>
      </c>
      <c r="R4972" s="2">
        <v>1.6107</v>
      </c>
      <c r="S4972" s="2">
        <v>0</v>
      </c>
      <c r="T4972" s="2">
        <v>0</v>
      </c>
      <c r="U4972" s="2">
        <v>14.0007</v>
      </c>
      <c r="W4972" s="2" t="s">
        <v>1</v>
      </c>
      <c r="X4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2"/>
      <c r="Z4972"/>
      <c r="AA4972"/>
    </row>
    <row r="4973" spans="5:27" hidden="1">
      <c r="E4973" t="s">
        <v>8160</v>
      </c>
      <c r="F4973" t="s">
        <v>8269</v>
      </c>
      <c r="G4973" t="s">
        <v>1</v>
      </c>
      <c r="H4973" t="s">
        <v>8228</v>
      </c>
      <c r="I4973" t="s">
        <v>8229</v>
      </c>
      <c r="J4973" t="s">
        <v>8230</v>
      </c>
      <c r="K4973">
        <v>245</v>
      </c>
      <c r="L4973">
        <v>245</v>
      </c>
      <c r="M4973" s="1" t="s">
        <v>528</v>
      </c>
      <c r="N4973" t="s">
        <v>529</v>
      </c>
      <c r="O4973" s="2">
        <v>0</v>
      </c>
      <c r="P4973" s="2">
        <v>0</v>
      </c>
      <c r="Q4973" s="2">
        <v>108.73</v>
      </c>
      <c r="R4973" s="2">
        <v>14.134900000000002</v>
      </c>
      <c r="S4973" s="2">
        <v>0</v>
      </c>
      <c r="T4973" s="2">
        <v>0</v>
      </c>
      <c r="U4973" s="2">
        <v>122.86490000000001</v>
      </c>
      <c r="W4973" s="2" t="s">
        <v>1</v>
      </c>
      <c r="X4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3"/>
      <c r="Z4973"/>
      <c r="AA4973"/>
    </row>
    <row r="4974" spans="5:27" hidden="1">
      <c r="E4974" t="s">
        <v>8160</v>
      </c>
      <c r="F4974" t="s">
        <v>8269</v>
      </c>
      <c r="G4974" t="s">
        <v>1</v>
      </c>
      <c r="H4974" t="s">
        <v>8228</v>
      </c>
      <c r="I4974" t="s">
        <v>8229</v>
      </c>
      <c r="J4974" t="s">
        <v>8230</v>
      </c>
      <c r="K4974">
        <v>246</v>
      </c>
      <c r="L4974">
        <v>246</v>
      </c>
      <c r="M4974" s="1" t="s">
        <v>91</v>
      </c>
      <c r="N4974" t="s">
        <v>92</v>
      </c>
      <c r="O4974" s="2">
        <v>0</v>
      </c>
      <c r="P4974" s="2">
        <v>0</v>
      </c>
      <c r="Q4974" s="2">
        <v>15.92</v>
      </c>
      <c r="R4974" s="2">
        <v>2.0695999999999999</v>
      </c>
      <c r="S4974" s="2">
        <v>0</v>
      </c>
      <c r="T4974" s="2">
        <v>0</v>
      </c>
      <c r="U4974" s="2">
        <v>17.989599999999999</v>
      </c>
      <c r="W4974" s="2" t="s">
        <v>1</v>
      </c>
      <c r="X4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4"/>
      <c r="Z4974"/>
      <c r="AA4974"/>
    </row>
    <row r="4975" spans="5:27" hidden="1">
      <c r="E4975" t="s">
        <v>8160</v>
      </c>
      <c r="F4975" t="s">
        <v>8269</v>
      </c>
      <c r="G4975" t="s">
        <v>1</v>
      </c>
      <c r="H4975" t="s">
        <v>8228</v>
      </c>
      <c r="I4975" t="s">
        <v>8229</v>
      </c>
      <c r="J4975" t="s">
        <v>8230</v>
      </c>
      <c r="K4975">
        <v>247</v>
      </c>
      <c r="L4975">
        <v>247</v>
      </c>
      <c r="M4975" s="1" t="s">
        <v>91</v>
      </c>
      <c r="N4975" t="s">
        <v>92</v>
      </c>
      <c r="O4975" s="2">
        <v>0</v>
      </c>
      <c r="P4975" s="2">
        <v>0</v>
      </c>
      <c r="Q4975" s="2">
        <v>29.24</v>
      </c>
      <c r="R4975" s="2">
        <v>3.8012000000000001</v>
      </c>
      <c r="S4975" s="2">
        <v>0</v>
      </c>
      <c r="T4975" s="2">
        <v>0</v>
      </c>
      <c r="U4975" s="2">
        <v>33.041199999999996</v>
      </c>
      <c r="W4975" s="2" t="s">
        <v>1</v>
      </c>
      <c r="X4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5"/>
      <c r="Z4975"/>
      <c r="AA4975"/>
    </row>
    <row r="4976" spans="5:27" hidden="1">
      <c r="E4976" t="s">
        <v>8160</v>
      </c>
      <c r="F4976" t="s">
        <v>8269</v>
      </c>
      <c r="G4976" t="s">
        <v>1</v>
      </c>
      <c r="H4976" t="s">
        <v>8228</v>
      </c>
      <c r="I4976" t="s">
        <v>8229</v>
      </c>
      <c r="J4976" t="s">
        <v>8230</v>
      </c>
      <c r="K4976">
        <v>248</v>
      </c>
      <c r="L4976">
        <v>248</v>
      </c>
      <c r="M4976" s="1" t="s">
        <v>91</v>
      </c>
      <c r="N4976" t="s">
        <v>92</v>
      </c>
      <c r="O4976" s="2">
        <v>0</v>
      </c>
      <c r="P4976" s="2">
        <v>0</v>
      </c>
      <c r="Q4976" s="2">
        <v>7.9</v>
      </c>
      <c r="R4976" s="2">
        <v>1.0270000000000001</v>
      </c>
      <c r="S4976" s="2">
        <v>0</v>
      </c>
      <c r="T4976" s="2">
        <v>0</v>
      </c>
      <c r="U4976" s="2">
        <v>8.9269999999999996</v>
      </c>
      <c r="W4976" s="2" t="s">
        <v>1</v>
      </c>
      <c r="X4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6"/>
      <c r="Z4976"/>
      <c r="AA4976"/>
    </row>
    <row r="4977" spans="5:27" hidden="1">
      <c r="E4977" t="s">
        <v>8160</v>
      </c>
      <c r="F4977" t="s">
        <v>8269</v>
      </c>
      <c r="G4977" t="s">
        <v>1</v>
      </c>
      <c r="H4977" t="s">
        <v>8228</v>
      </c>
      <c r="I4977" t="s">
        <v>8229</v>
      </c>
      <c r="J4977" t="s">
        <v>8230</v>
      </c>
      <c r="K4977">
        <v>249</v>
      </c>
      <c r="L4977">
        <v>249</v>
      </c>
      <c r="M4977" s="1" t="s">
        <v>755</v>
      </c>
      <c r="N4977" t="s">
        <v>756</v>
      </c>
      <c r="O4977" s="2">
        <v>0</v>
      </c>
      <c r="P4977" s="2">
        <v>0</v>
      </c>
      <c r="Q4977" s="2">
        <v>1.42</v>
      </c>
      <c r="R4977" s="2">
        <v>0.18459999999999999</v>
      </c>
      <c r="S4977" s="2">
        <v>0</v>
      </c>
      <c r="T4977" s="2">
        <v>0</v>
      </c>
      <c r="U4977" s="2">
        <v>1.6046</v>
      </c>
      <c r="W4977" s="2" t="s">
        <v>1</v>
      </c>
      <c r="X4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7"/>
      <c r="Z4977"/>
      <c r="AA4977"/>
    </row>
    <row r="4978" spans="5:27" hidden="1">
      <c r="E4978" t="s">
        <v>8160</v>
      </c>
      <c r="F4978" t="s">
        <v>8269</v>
      </c>
      <c r="G4978" t="s">
        <v>1</v>
      </c>
      <c r="H4978" t="s">
        <v>8228</v>
      </c>
      <c r="I4978" t="s">
        <v>8229</v>
      </c>
      <c r="J4978" t="s">
        <v>8230</v>
      </c>
      <c r="K4978">
        <v>250</v>
      </c>
      <c r="L4978">
        <v>250</v>
      </c>
      <c r="M4978" s="1" t="s">
        <v>755</v>
      </c>
      <c r="N4978" t="s">
        <v>756</v>
      </c>
      <c r="O4978" s="2">
        <v>0</v>
      </c>
      <c r="P4978" s="2">
        <v>0</v>
      </c>
      <c r="Q4978" s="2">
        <v>16.989999999999998</v>
      </c>
      <c r="R4978" s="2">
        <v>2.2086999999999999</v>
      </c>
      <c r="S4978" s="2">
        <v>0</v>
      </c>
      <c r="T4978" s="2">
        <v>0</v>
      </c>
      <c r="U4978" s="2">
        <v>19.198699999999999</v>
      </c>
      <c r="W4978" s="2" t="s">
        <v>1</v>
      </c>
      <c r="X4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78"/>
      <c r="Z4978"/>
      <c r="AA4978"/>
    </row>
    <row r="4979" spans="5:27" hidden="1">
      <c r="E4979" t="s">
        <v>8160</v>
      </c>
      <c r="F4979" t="s">
        <v>8269</v>
      </c>
      <c r="G4979" t="s">
        <v>1</v>
      </c>
      <c r="H4979" t="s">
        <v>0</v>
      </c>
      <c r="I4979" t="s">
        <v>7864</v>
      </c>
      <c r="J4979" t="s">
        <v>8231</v>
      </c>
      <c r="K4979">
        <v>1643</v>
      </c>
      <c r="L4979">
        <v>1643</v>
      </c>
      <c r="M4979" s="1" t="s">
        <v>7985</v>
      </c>
      <c r="N4979" t="s">
        <v>8767</v>
      </c>
      <c r="O4979" s="2">
        <v>0</v>
      </c>
      <c r="P4979" s="2">
        <v>0</v>
      </c>
      <c r="Q4979" s="2">
        <v>256.22000000000003</v>
      </c>
      <c r="R4979" s="2">
        <v>33.308600000000006</v>
      </c>
      <c r="S4979" s="2">
        <v>0</v>
      </c>
      <c r="T4979" s="2">
        <v>0</v>
      </c>
      <c r="U4979" s="2">
        <v>289.52860000000004</v>
      </c>
      <c r="W4979" s="2" t="s">
        <v>1</v>
      </c>
      <c r="X4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79"/>
      <c r="Z4979"/>
      <c r="AA4979"/>
    </row>
    <row r="4980" spans="5:27" hidden="1">
      <c r="E4980" t="s">
        <v>8160</v>
      </c>
      <c r="F4980" t="s">
        <v>8269</v>
      </c>
      <c r="G4980" t="s">
        <v>1</v>
      </c>
      <c r="H4980" t="s">
        <v>0</v>
      </c>
      <c r="I4980" t="s">
        <v>7864</v>
      </c>
      <c r="J4980" t="s">
        <v>8231</v>
      </c>
      <c r="K4980">
        <v>1642</v>
      </c>
      <c r="L4980">
        <v>1642</v>
      </c>
      <c r="M4980" s="1" t="s">
        <v>7985</v>
      </c>
      <c r="N4980" t="s">
        <v>8767</v>
      </c>
      <c r="O4980" s="2">
        <v>0</v>
      </c>
      <c r="P4980" s="2">
        <v>0</v>
      </c>
      <c r="Q4980" s="2">
        <v>79.8</v>
      </c>
      <c r="R4980" s="2">
        <v>10.374000000000001</v>
      </c>
      <c r="S4980" s="2">
        <v>0</v>
      </c>
      <c r="T4980" s="2">
        <v>0</v>
      </c>
      <c r="U4980" s="2">
        <v>90.173999999999992</v>
      </c>
      <c r="W4980" s="2" t="s">
        <v>1</v>
      </c>
      <c r="X4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0"/>
      <c r="Z4980"/>
      <c r="AA4980"/>
    </row>
    <row r="4981" spans="5:27" hidden="1">
      <c r="E4981" t="s">
        <v>8160</v>
      </c>
      <c r="F4981" t="s">
        <v>8269</v>
      </c>
      <c r="G4981" t="s">
        <v>1</v>
      </c>
      <c r="H4981" t="s">
        <v>0</v>
      </c>
      <c r="I4981" t="s">
        <v>7864</v>
      </c>
      <c r="J4981" t="s">
        <v>8231</v>
      </c>
      <c r="K4981">
        <v>1641</v>
      </c>
      <c r="L4981">
        <v>1641</v>
      </c>
      <c r="M4981" s="1" t="s">
        <v>7985</v>
      </c>
      <c r="N4981" t="s">
        <v>8767</v>
      </c>
      <c r="O4981" s="2">
        <v>0</v>
      </c>
      <c r="P4981" s="2">
        <v>0</v>
      </c>
      <c r="Q4981" s="2">
        <v>300.7</v>
      </c>
      <c r="R4981" s="2">
        <v>39.091000000000001</v>
      </c>
      <c r="S4981" s="2">
        <v>0</v>
      </c>
      <c r="T4981" s="2">
        <v>0</v>
      </c>
      <c r="U4981" s="2">
        <v>339.791</v>
      </c>
      <c r="W4981" s="2" t="s">
        <v>1</v>
      </c>
      <c r="X4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1"/>
      <c r="Z4981"/>
      <c r="AA4981"/>
    </row>
    <row r="4982" spans="5:27" hidden="1">
      <c r="E4982" t="s">
        <v>8160</v>
      </c>
      <c r="F4982" t="s">
        <v>8269</v>
      </c>
      <c r="G4982" t="s">
        <v>1</v>
      </c>
      <c r="H4982" t="s">
        <v>0</v>
      </c>
      <c r="I4982" t="s">
        <v>7864</v>
      </c>
      <c r="J4982" t="s">
        <v>8231</v>
      </c>
      <c r="K4982">
        <v>1640</v>
      </c>
      <c r="L4982">
        <v>1640</v>
      </c>
      <c r="M4982" s="1" t="s">
        <v>7848</v>
      </c>
      <c r="N4982" t="s">
        <v>7847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W4982" s="2" t="s">
        <v>1</v>
      </c>
      <c r="X4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2"/>
      <c r="Z4982"/>
      <c r="AA4982"/>
    </row>
    <row r="4983" spans="5:27" hidden="1">
      <c r="E4983" t="s">
        <v>8160</v>
      </c>
      <c r="F4983" t="s">
        <v>8269</v>
      </c>
      <c r="G4983" t="s">
        <v>1</v>
      </c>
      <c r="H4983" t="s">
        <v>0</v>
      </c>
      <c r="I4983" t="s">
        <v>7864</v>
      </c>
      <c r="J4983" t="s">
        <v>8231</v>
      </c>
      <c r="K4983">
        <v>1639</v>
      </c>
      <c r="L4983">
        <v>1639</v>
      </c>
      <c r="M4983" s="1" t="s">
        <v>7985</v>
      </c>
      <c r="N4983" t="s">
        <v>8767</v>
      </c>
      <c r="O4983" s="2">
        <v>0</v>
      </c>
      <c r="P4983" s="2">
        <v>0</v>
      </c>
      <c r="Q4983" s="2">
        <v>136.38999999999999</v>
      </c>
      <c r="R4983" s="2">
        <v>17.730699999999999</v>
      </c>
      <c r="S4983" s="2">
        <v>0</v>
      </c>
      <c r="T4983" s="2">
        <v>0</v>
      </c>
      <c r="U4983" s="2">
        <v>154.1207</v>
      </c>
      <c r="W4983" s="2" t="s">
        <v>1</v>
      </c>
      <c r="X4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3"/>
      <c r="Z4983"/>
      <c r="AA4983"/>
    </row>
    <row r="4984" spans="5:27" hidden="1">
      <c r="E4984" t="s">
        <v>8160</v>
      </c>
      <c r="F4984" t="s">
        <v>8269</v>
      </c>
      <c r="G4984" t="s">
        <v>1</v>
      </c>
      <c r="H4984" t="s">
        <v>0</v>
      </c>
      <c r="I4984" t="s">
        <v>7864</v>
      </c>
      <c r="J4984" t="s">
        <v>8231</v>
      </c>
      <c r="K4984">
        <v>1638</v>
      </c>
      <c r="L4984">
        <v>1638</v>
      </c>
      <c r="M4984" s="1" t="s">
        <v>7985</v>
      </c>
      <c r="N4984" t="s">
        <v>8767</v>
      </c>
      <c r="O4984" s="2">
        <v>0</v>
      </c>
      <c r="P4984" s="2">
        <v>0</v>
      </c>
      <c r="Q4984" s="2">
        <v>244.38</v>
      </c>
      <c r="R4984" s="2">
        <v>31.769400000000001</v>
      </c>
      <c r="S4984" s="2">
        <v>0</v>
      </c>
      <c r="T4984" s="2">
        <v>0</v>
      </c>
      <c r="U4984" s="2">
        <v>276.14940000000001</v>
      </c>
      <c r="W4984" s="2" t="s">
        <v>1</v>
      </c>
      <c r="X4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4"/>
      <c r="Z4984"/>
      <c r="AA4984"/>
    </row>
    <row r="4985" spans="5:27" hidden="1">
      <c r="E4985" t="s">
        <v>8160</v>
      </c>
      <c r="F4985" t="s">
        <v>8269</v>
      </c>
      <c r="G4985" t="s">
        <v>1</v>
      </c>
      <c r="H4985" t="s">
        <v>0</v>
      </c>
      <c r="I4985" t="s">
        <v>7864</v>
      </c>
      <c r="J4985" t="s">
        <v>8231</v>
      </c>
      <c r="K4985">
        <v>1637</v>
      </c>
      <c r="L4985">
        <v>1637</v>
      </c>
      <c r="M4985" s="1" t="s">
        <v>7985</v>
      </c>
      <c r="N4985" t="s">
        <v>8767</v>
      </c>
      <c r="O4985" s="2">
        <v>0</v>
      </c>
      <c r="P4985" s="2">
        <v>0</v>
      </c>
      <c r="Q4985" s="2">
        <v>167.49</v>
      </c>
      <c r="R4985" s="2">
        <v>21.773700000000002</v>
      </c>
      <c r="S4985" s="2">
        <v>0</v>
      </c>
      <c r="T4985" s="2">
        <v>0</v>
      </c>
      <c r="U4985" s="2">
        <v>189.2637</v>
      </c>
      <c r="W4985" s="2" t="s">
        <v>1</v>
      </c>
      <c r="X4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5"/>
      <c r="Z4985"/>
      <c r="AA4985"/>
    </row>
    <row r="4986" spans="5:27" hidden="1">
      <c r="E4986" t="s">
        <v>8160</v>
      </c>
      <c r="F4986" t="s">
        <v>8269</v>
      </c>
      <c r="G4986" t="s">
        <v>1</v>
      </c>
      <c r="H4986" t="s">
        <v>0</v>
      </c>
      <c r="I4986" t="s">
        <v>7864</v>
      </c>
      <c r="J4986" t="s">
        <v>8231</v>
      </c>
      <c r="K4986">
        <v>1636</v>
      </c>
      <c r="L4986">
        <v>1636</v>
      </c>
      <c r="M4986" s="1" t="s">
        <v>7985</v>
      </c>
      <c r="N4986" t="s">
        <v>8767</v>
      </c>
      <c r="O4986" s="2">
        <v>0</v>
      </c>
      <c r="P4986" s="2">
        <v>0</v>
      </c>
      <c r="Q4986" s="2">
        <v>398.19</v>
      </c>
      <c r="R4986" s="2">
        <v>51.764700000000005</v>
      </c>
      <c r="S4986" s="2">
        <v>0</v>
      </c>
      <c r="T4986" s="2">
        <v>0</v>
      </c>
      <c r="U4986" s="2">
        <v>449.9547</v>
      </c>
      <c r="W4986" s="2" t="s">
        <v>1</v>
      </c>
      <c r="X4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6"/>
      <c r="Z4986"/>
      <c r="AA4986"/>
    </row>
    <row r="4987" spans="5:27" hidden="1">
      <c r="E4987" t="s">
        <v>8160</v>
      </c>
      <c r="F4987" t="s">
        <v>8269</v>
      </c>
      <c r="G4987" t="s">
        <v>1</v>
      </c>
      <c r="H4987" t="s">
        <v>0</v>
      </c>
      <c r="I4987" t="s">
        <v>7864</v>
      </c>
      <c r="J4987" t="s">
        <v>8231</v>
      </c>
      <c r="K4987">
        <v>1635</v>
      </c>
      <c r="L4987">
        <v>1635</v>
      </c>
      <c r="M4987" s="1" t="s">
        <v>7985</v>
      </c>
      <c r="N4987" t="s">
        <v>8767</v>
      </c>
      <c r="O4987" s="2">
        <v>0</v>
      </c>
      <c r="P4987" s="2">
        <v>0</v>
      </c>
      <c r="Q4987" s="2">
        <v>335.31</v>
      </c>
      <c r="R4987" s="2">
        <v>43.590299999999999</v>
      </c>
      <c r="S4987" s="2">
        <v>0</v>
      </c>
      <c r="T4987" s="2">
        <v>0</v>
      </c>
      <c r="U4987" s="2">
        <v>378.90030000000002</v>
      </c>
      <c r="W4987" s="2" t="s">
        <v>1</v>
      </c>
      <c r="X4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7"/>
      <c r="Z4987"/>
      <c r="AA4987"/>
    </row>
    <row r="4988" spans="5:27" hidden="1">
      <c r="E4988" t="s">
        <v>8160</v>
      </c>
      <c r="F4988" t="s">
        <v>8298</v>
      </c>
      <c r="G4988" t="s">
        <v>1</v>
      </c>
      <c r="H4988" t="s">
        <v>0</v>
      </c>
      <c r="I4988" t="s">
        <v>7864</v>
      </c>
      <c r="J4988" t="s">
        <v>8231</v>
      </c>
      <c r="K4988">
        <v>1634</v>
      </c>
      <c r="L4988">
        <v>1634</v>
      </c>
      <c r="M4988" s="1" t="s">
        <v>1350</v>
      </c>
      <c r="N4988" t="s">
        <v>1351</v>
      </c>
      <c r="O4988" s="2">
        <v>0</v>
      </c>
      <c r="P4988" s="2">
        <v>0</v>
      </c>
      <c r="Q4988" s="2">
        <v>23.26</v>
      </c>
      <c r="R4988" s="2">
        <v>3.0238000000000005</v>
      </c>
      <c r="S4988" s="2">
        <v>0</v>
      </c>
      <c r="T4988" s="2">
        <v>0</v>
      </c>
      <c r="U4988" s="2">
        <v>26.283800000000003</v>
      </c>
      <c r="W4988" s="2" t="s">
        <v>1</v>
      </c>
      <c r="X4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8"/>
      <c r="Z4988"/>
      <c r="AA4988"/>
    </row>
    <row r="4989" spans="5:27" hidden="1">
      <c r="E4989" t="s">
        <v>8160</v>
      </c>
      <c r="F4989" t="s">
        <v>8308</v>
      </c>
      <c r="G4989" t="s">
        <v>1</v>
      </c>
      <c r="H4989" t="s">
        <v>0</v>
      </c>
      <c r="I4989" t="s">
        <v>7864</v>
      </c>
      <c r="J4989" t="s">
        <v>8231</v>
      </c>
      <c r="K4989">
        <v>1633</v>
      </c>
      <c r="L4989">
        <v>1633</v>
      </c>
      <c r="M4989" s="1" t="s">
        <v>8354</v>
      </c>
      <c r="N4989" t="s">
        <v>8355</v>
      </c>
      <c r="O4989" s="2">
        <v>0</v>
      </c>
      <c r="P4989" s="2">
        <v>0</v>
      </c>
      <c r="Q4989" s="2">
        <v>12.3</v>
      </c>
      <c r="R4989" s="2">
        <v>1.5990000000000002</v>
      </c>
      <c r="S4989" s="2">
        <v>0</v>
      </c>
      <c r="T4989" s="2">
        <v>0</v>
      </c>
      <c r="U4989" s="2">
        <v>13.899000000000001</v>
      </c>
      <c r="W4989" s="2" t="s">
        <v>1</v>
      </c>
      <c r="X4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89"/>
      <c r="Z4989"/>
      <c r="AA4989"/>
    </row>
    <row r="4990" spans="5:27" hidden="1">
      <c r="E4990" t="s">
        <v>8160</v>
      </c>
      <c r="F4990" t="s">
        <v>8323</v>
      </c>
      <c r="G4990" t="s">
        <v>1</v>
      </c>
      <c r="H4990" t="s">
        <v>0</v>
      </c>
      <c r="I4990" t="s">
        <v>7864</v>
      </c>
      <c r="J4990" t="s">
        <v>8231</v>
      </c>
      <c r="K4990">
        <v>1632</v>
      </c>
      <c r="L4990">
        <v>1632</v>
      </c>
      <c r="M4990" s="1" t="s">
        <v>7877</v>
      </c>
      <c r="N4990" t="s">
        <v>7878</v>
      </c>
      <c r="O4990" s="2">
        <v>0</v>
      </c>
      <c r="P4990" s="2">
        <v>0</v>
      </c>
      <c r="Q4990" s="2">
        <v>29.92</v>
      </c>
      <c r="R4990" s="2">
        <v>3.8896000000000002</v>
      </c>
      <c r="S4990" s="2">
        <v>0</v>
      </c>
      <c r="T4990" s="2">
        <v>0</v>
      </c>
      <c r="U4990" s="2">
        <v>33.809600000000003</v>
      </c>
      <c r="W4990" s="2" t="s">
        <v>1</v>
      </c>
      <c r="X4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4990"/>
      <c r="Z4990"/>
      <c r="AA4990"/>
    </row>
    <row r="4991" spans="5:27" hidden="1">
      <c r="E4991" t="s">
        <v>8160</v>
      </c>
      <c r="F4991" t="s">
        <v>8161</v>
      </c>
      <c r="G4991" t="s">
        <v>1</v>
      </c>
      <c r="H4991" t="s">
        <v>0</v>
      </c>
      <c r="I4991" t="s">
        <v>8220</v>
      </c>
      <c r="J4991" t="s">
        <v>8172</v>
      </c>
      <c r="K4991">
        <v>925</v>
      </c>
      <c r="L4991">
        <v>925</v>
      </c>
      <c r="M4991" s="1" t="s">
        <v>7877</v>
      </c>
      <c r="N4991" t="s">
        <v>7878</v>
      </c>
      <c r="O4991" s="2">
        <v>0</v>
      </c>
      <c r="P4991" s="2">
        <v>0</v>
      </c>
      <c r="Q4991" s="2">
        <v>157.08000000000001</v>
      </c>
      <c r="R4991" s="2">
        <v>20.420400000000001</v>
      </c>
      <c r="S4991" s="2">
        <v>0</v>
      </c>
      <c r="T4991" s="2">
        <v>0</v>
      </c>
      <c r="U4991" s="2">
        <v>177.50040000000001</v>
      </c>
      <c r="W4991" s="2" t="s">
        <v>1</v>
      </c>
      <c r="X4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1"/>
      <c r="Z4991"/>
      <c r="AA4991"/>
    </row>
    <row r="4992" spans="5:27" hidden="1">
      <c r="E4992" t="s">
        <v>8160</v>
      </c>
      <c r="F4992" t="s">
        <v>8161</v>
      </c>
      <c r="G4992" t="s">
        <v>1</v>
      </c>
      <c r="H4992" t="s">
        <v>0</v>
      </c>
      <c r="I4992" t="s">
        <v>8220</v>
      </c>
      <c r="J4992" t="s">
        <v>8172</v>
      </c>
      <c r="K4992">
        <v>926</v>
      </c>
      <c r="L4992">
        <v>926</v>
      </c>
      <c r="M4992" s="1" t="s">
        <v>181</v>
      </c>
      <c r="N4992" t="s">
        <v>182</v>
      </c>
      <c r="O4992" s="2">
        <v>0</v>
      </c>
      <c r="P4992" s="2">
        <v>0</v>
      </c>
      <c r="Q4992" s="2">
        <v>32.479999999999997</v>
      </c>
      <c r="R4992" s="2">
        <v>4.2223999999999995</v>
      </c>
      <c r="S4992" s="2">
        <v>0</v>
      </c>
      <c r="T4992" s="2">
        <v>0</v>
      </c>
      <c r="U4992" s="2">
        <v>36.702399999999997</v>
      </c>
      <c r="W4992" s="2" t="s">
        <v>1</v>
      </c>
      <c r="X4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2"/>
      <c r="Z4992"/>
      <c r="AA4992"/>
    </row>
    <row r="4993" spans="5:27" hidden="1">
      <c r="E4993" t="s">
        <v>8160</v>
      </c>
      <c r="F4993" t="s">
        <v>8161</v>
      </c>
      <c r="G4993" t="s">
        <v>1</v>
      </c>
      <c r="H4993" t="s">
        <v>0</v>
      </c>
      <c r="I4993" t="s">
        <v>8220</v>
      </c>
      <c r="J4993" t="s">
        <v>8172</v>
      </c>
      <c r="K4993">
        <v>927</v>
      </c>
      <c r="L4993">
        <v>927</v>
      </c>
      <c r="M4993" s="1" t="s">
        <v>7956</v>
      </c>
      <c r="N4993" t="s">
        <v>1171</v>
      </c>
      <c r="O4993" s="2">
        <v>0</v>
      </c>
      <c r="P4993" s="2">
        <v>0</v>
      </c>
      <c r="Q4993" s="2">
        <v>68.14</v>
      </c>
      <c r="R4993" s="2">
        <v>8.8582000000000001</v>
      </c>
      <c r="S4993" s="2">
        <v>0</v>
      </c>
      <c r="T4993" s="2">
        <v>0</v>
      </c>
      <c r="U4993" s="2">
        <v>76.998199999999997</v>
      </c>
      <c r="W4993" s="2" t="s">
        <v>1</v>
      </c>
      <c r="X4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3"/>
      <c r="Z4993"/>
      <c r="AA4993"/>
    </row>
    <row r="4994" spans="5:27" hidden="1">
      <c r="E4994" t="s">
        <v>8160</v>
      </c>
      <c r="F4994" t="s">
        <v>8161</v>
      </c>
      <c r="G4994" t="s">
        <v>1</v>
      </c>
      <c r="H4994" t="s">
        <v>0</v>
      </c>
      <c r="I4994" t="s">
        <v>8220</v>
      </c>
      <c r="J4994" t="s">
        <v>8172</v>
      </c>
      <c r="K4994">
        <v>928</v>
      </c>
      <c r="L4994">
        <v>928</v>
      </c>
      <c r="M4994" s="1" t="s">
        <v>1066</v>
      </c>
      <c r="N4994" t="s">
        <v>1067</v>
      </c>
      <c r="O4994" s="2">
        <v>0</v>
      </c>
      <c r="P4994" s="2">
        <v>0</v>
      </c>
      <c r="Q4994" s="2">
        <v>411.26</v>
      </c>
      <c r="R4994" s="2">
        <v>53.463799999999999</v>
      </c>
      <c r="S4994" s="2">
        <v>0</v>
      </c>
      <c r="T4994" s="2">
        <v>0</v>
      </c>
      <c r="U4994" s="2">
        <v>464.72379999999998</v>
      </c>
      <c r="W4994" s="2" t="s">
        <v>1</v>
      </c>
      <c r="X4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4"/>
      <c r="Z4994"/>
      <c r="AA4994"/>
    </row>
    <row r="4995" spans="5:27" hidden="1">
      <c r="E4995" t="s">
        <v>8160</v>
      </c>
      <c r="F4995" t="s">
        <v>8161</v>
      </c>
      <c r="G4995" t="s">
        <v>1</v>
      </c>
      <c r="H4995" t="s">
        <v>0</v>
      </c>
      <c r="I4995" t="s">
        <v>8220</v>
      </c>
      <c r="J4995" t="s">
        <v>8172</v>
      </c>
      <c r="K4995">
        <v>929</v>
      </c>
      <c r="L4995">
        <v>929</v>
      </c>
      <c r="M4995" s="1" t="s">
        <v>715</v>
      </c>
      <c r="N4995" t="s">
        <v>716</v>
      </c>
      <c r="O4995" s="2">
        <v>0</v>
      </c>
      <c r="P4995" s="2">
        <v>0</v>
      </c>
      <c r="Q4995" s="2">
        <v>50</v>
      </c>
      <c r="R4995" s="2">
        <v>6.5</v>
      </c>
      <c r="S4995" s="2">
        <v>0</v>
      </c>
      <c r="T4995" s="2">
        <v>0</v>
      </c>
      <c r="U4995" s="2">
        <v>56.5</v>
      </c>
      <c r="W4995" s="2" t="s">
        <v>1</v>
      </c>
      <c r="X4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5"/>
      <c r="Z4995"/>
      <c r="AA4995"/>
    </row>
    <row r="4996" spans="5:27" hidden="1">
      <c r="E4996" t="s">
        <v>8160</v>
      </c>
      <c r="F4996" t="s">
        <v>8281</v>
      </c>
      <c r="G4996" t="s">
        <v>1</v>
      </c>
      <c r="H4996" t="s">
        <v>0</v>
      </c>
      <c r="I4996" t="s">
        <v>8220</v>
      </c>
      <c r="J4996" t="s">
        <v>8172</v>
      </c>
      <c r="K4996">
        <v>930</v>
      </c>
      <c r="L4996">
        <v>930</v>
      </c>
      <c r="M4996" s="1" t="s">
        <v>7871</v>
      </c>
      <c r="N4996" t="s">
        <v>7872</v>
      </c>
      <c r="O4996" s="2">
        <v>0</v>
      </c>
      <c r="P4996" s="2">
        <v>0</v>
      </c>
      <c r="Q4996" s="2">
        <v>92.3</v>
      </c>
      <c r="R4996" s="2">
        <v>11.999000000000001</v>
      </c>
      <c r="S4996" s="2">
        <v>0</v>
      </c>
      <c r="T4996" s="2">
        <v>0</v>
      </c>
      <c r="U4996" s="2">
        <v>104.29899999999999</v>
      </c>
      <c r="W4996" s="2" t="s">
        <v>1</v>
      </c>
      <c r="X4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6"/>
      <c r="Z4996"/>
      <c r="AA4996"/>
    </row>
    <row r="4997" spans="5:27" hidden="1">
      <c r="E4997" t="s">
        <v>8160</v>
      </c>
      <c r="F4997" t="s">
        <v>8281</v>
      </c>
      <c r="G4997" t="s">
        <v>1</v>
      </c>
      <c r="H4997" t="s">
        <v>0</v>
      </c>
      <c r="I4997" t="s">
        <v>8220</v>
      </c>
      <c r="J4997" t="s">
        <v>8172</v>
      </c>
      <c r="K4997">
        <v>931</v>
      </c>
      <c r="L4997">
        <v>931</v>
      </c>
      <c r="M4997" s="1" t="s">
        <v>118</v>
      </c>
      <c r="N4997" t="s">
        <v>119</v>
      </c>
      <c r="O4997" s="2">
        <v>0</v>
      </c>
      <c r="P4997" s="2">
        <v>0</v>
      </c>
      <c r="Q4997" s="2">
        <v>120.41</v>
      </c>
      <c r="R4997" s="2">
        <v>15.6533</v>
      </c>
      <c r="S4997" s="2">
        <v>0</v>
      </c>
      <c r="T4997" s="2">
        <v>0</v>
      </c>
      <c r="U4997" s="2">
        <v>136.0633</v>
      </c>
      <c r="W4997" s="2" t="s">
        <v>1</v>
      </c>
      <c r="X4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7"/>
      <c r="Z4997"/>
      <c r="AA4997"/>
    </row>
    <row r="4998" spans="5:27" hidden="1">
      <c r="E4998" t="s">
        <v>8160</v>
      </c>
      <c r="F4998" t="s">
        <v>8281</v>
      </c>
      <c r="G4998" t="s">
        <v>1</v>
      </c>
      <c r="H4998" t="s">
        <v>0</v>
      </c>
      <c r="I4998" t="s">
        <v>8220</v>
      </c>
      <c r="J4998" t="s">
        <v>8172</v>
      </c>
      <c r="K4998">
        <v>932</v>
      </c>
      <c r="L4998">
        <v>932</v>
      </c>
      <c r="M4998" s="1" t="s">
        <v>7848</v>
      </c>
      <c r="N4998" t="s">
        <v>7847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W4998" s="2" t="s">
        <v>1</v>
      </c>
      <c r="X4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8"/>
      <c r="Z4998"/>
      <c r="AA4998"/>
    </row>
    <row r="4999" spans="5:27" hidden="1">
      <c r="E4999" t="s">
        <v>8160</v>
      </c>
      <c r="F4999" t="s">
        <v>8281</v>
      </c>
      <c r="G4999" t="s">
        <v>1</v>
      </c>
      <c r="H4999" t="s">
        <v>0</v>
      </c>
      <c r="I4999" t="s">
        <v>8220</v>
      </c>
      <c r="J4999" t="s">
        <v>8172</v>
      </c>
      <c r="K4999">
        <v>933</v>
      </c>
      <c r="L4999">
        <v>933</v>
      </c>
      <c r="M4999" s="1" t="s">
        <v>179</v>
      </c>
      <c r="N4999" t="s">
        <v>180</v>
      </c>
      <c r="O4999" s="2">
        <v>0</v>
      </c>
      <c r="P4999" s="2">
        <v>0</v>
      </c>
      <c r="Q4999" s="2">
        <v>32.479999999999997</v>
      </c>
      <c r="R4999" s="2">
        <v>4.2223999999999995</v>
      </c>
      <c r="S4999" s="2">
        <v>0</v>
      </c>
      <c r="T4999" s="2">
        <v>0</v>
      </c>
      <c r="U4999" s="2">
        <v>36.702399999999997</v>
      </c>
      <c r="W4999" s="2" t="s">
        <v>1</v>
      </c>
      <c r="X4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4999"/>
      <c r="Z4999"/>
      <c r="AA4999"/>
    </row>
    <row r="5000" spans="5:27" hidden="1">
      <c r="E5000" t="s">
        <v>8160</v>
      </c>
      <c r="F5000" t="s">
        <v>8281</v>
      </c>
      <c r="G5000" t="s">
        <v>1</v>
      </c>
      <c r="H5000" t="s">
        <v>0</v>
      </c>
      <c r="I5000" t="s">
        <v>8220</v>
      </c>
      <c r="J5000" t="s">
        <v>8172</v>
      </c>
      <c r="K5000">
        <v>934</v>
      </c>
      <c r="L5000">
        <v>934</v>
      </c>
      <c r="M5000" s="1" t="s">
        <v>130</v>
      </c>
      <c r="N5000" t="s">
        <v>131</v>
      </c>
      <c r="O5000" s="2">
        <v>0</v>
      </c>
      <c r="P5000" s="2">
        <v>0</v>
      </c>
      <c r="Q5000" s="2">
        <v>24</v>
      </c>
      <c r="R5000" s="2">
        <v>3.12</v>
      </c>
      <c r="S5000" s="2">
        <v>0</v>
      </c>
      <c r="T5000" s="2">
        <v>0</v>
      </c>
      <c r="U5000" s="2">
        <v>27.12</v>
      </c>
      <c r="W5000" s="2" t="s">
        <v>1</v>
      </c>
      <c r="X5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0"/>
      <c r="Z5000"/>
      <c r="AA5000"/>
    </row>
    <row r="5001" spans="5:27" hidden="1">
      <c r="E5001" t="s">
        <v>8160</v>
      </c>
      <c r="F5001" t="s">
        <v>8281</v>
      </c>
      <c r="G5001" t="s">
        <v>1</v>
      </c>
      <c r="H5001" t="s">
        <v>0</v>
      </c>
      <c r="I5001" t="s">
        <v>8220</v>
      </c>
      <c r="J5001" t="s">
        <v>8172</v>
      </c>
      <c r="K5001">
        <v>935</v>
      </c>
      <c r="L5001">
        <v>935</v>
      </c>
      <c r="M5001" s="1" t="s">
        <v>8350</v>
      </c>
      <c r="N5001" t="s">
        <v>8351</v>
      </c>
      <c r="O5001" s="2">
        <v>0</v>
      </c>
      <c r="P5001" s="2">
        <v>0</v>
      </c>
      <c r="Q5001" s="2">
        <v>62.35</v>
      </c>
      <c r="R5001" s="2">
        <v>8.105500000000001</v>
      </c>
      <c r="S5001" s="2">
        <v>0</v>
      </c>
      <c r="T5001" s="2">
        <v>0</v>
      </c>
      <c r="U5001" s="2">
        <v>70.455500000000001</v>
      </c>
      <c r="W5001" s="2" t="s">
        <v>1</v>
      </c>
      <c r="X5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1"/>
      <c r="Z5001"/>
      <c r="AA5001"/>
    </row>
    <row r="5002" spans="5:27" hidden="1">
      <c r="E5002" t="s">
        <v>8160</v>
      </c>
      <c r="F5002" t="s">
        <v>8323</v>
      </c>
      <c r="G5002" t="s">
        <v>1</v>
      </c>
      <c r="H5002" t="s">
        <v>0</v>
      </c>
      <c r="I5002" t="s">
        <v>8220</v>
      </c>
      <c r="J5002" t="s">
        <v>8172</v>
      </c>
      <c r="K5002">
        <v>936</v>
      </c>
      <c r="L5002">
        <v>936</v>
      </c>
      <c r="M5002" s="1" t="s">
        <v>7972</v>
      </c>
      <c r="N5002" t="s">
        <v>7973</v>
      </c>
      <c r="O5002" s="2">
        <v>0</v>
      </c>
      <c r="P5002" s="2">
        <v>0</v>
      </c>
      <c r="Q5002" s="2">
        <v>83.1</v>
      </c>
      <c r="R5002" s="2">
        <v>10.802999999999999</v>
      </c>
      <c r="S5002" s="2">
        <v>0</v>
      </c>
      <c r="T5002" s="2">
        <v>0</v>
      </c>
      <c r="U5002" s="2">
        <v>93.902999999999992</v>
      </c>
      <c r="W5002" s="2" t="s">
        <v>1</v>
      </c>
      <c r="X5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2"/>
      <c r="Z5002"/>
      <c r="AA5002"/>
    </row>
    <row r="5003" spans="5:27" hidden="1">
      <c r="E5003" t="s">
        <v>8160</v>
      </c>
      <c r="F5003" t="s">
        <v>8323</v>
      </c>
      <c r="G5003" t="s">
        <v>1</v>
      </c>
      <c r="H5003" t="s">
        <v>0</v>
      </c>
      <c r="I5003" t="s">
        <v>8220</v>
      </c>
      <c r="J5003" t="s">
        <v>8172</v>
      </c>
      <c r="K5003">
        <v>937</v>
      </c>
      <c r="L5003">
        <v>937</v>
      </c>
      <c r="M5003" s="1" t="s">
        <v>1470</v>
      </c>
      <c r="N5003" t="s">
        <v>1471</v>
      </c>
      <c r="O5003" s="2">
        <v>0</v>
      </c>
      <c r="P5003" s="2">
        <v>0</v>
      </c>
      <c r="Q5003" s="2">
        <v>127.52</v>
      </c>
      <c r="R5003" s="2">
        <v>16.5776</v>
      </c>
      <c r="S5003" s="2">
        <v>0</v>
      </c>
      <c r="T5003" s="2">
        <v>0</v>
      </c>
      <c r="U5003" s="2">
        <v>144.0976</v>
      </c>
      <c r="W5003" s="2" t="s">
        <v>1</v>
      </c>
      <c r="X5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3"/>
      <c r="Z5003"/>
      <c r="AA5003"/>
    </row>
    <row r="5004" spans="5:27" hidden="1">
      <c r="E5004" t="s">
        <v>8160</v>
      </c>
      <c r="F5004" t="s">
        <v>8280</v>
      </c>
      <c r="G5004" t="s">
        <v>1</v>
      </c>
      <c r="H5004" t="s">
        <v>0</v>
      </c>
      <c r="I5004" t="s">
        <v>8220</v>
      </c>
      <c r="J5004" t="s">
        <v>8172</v>
      </c>
      <c r="K5004">
        <v>938</v>
      </c>
      <c r="L5004">
        <v>938</v>
      </c>
      <c r="M5004" s="1" t="s">
        <v>7836</v>
      </c>
      <c r="N5004" t="s">
        <v>7850</v>
      </c>
      <c r="O5004" s="2">
        <v>0</v>
      </c>
      <c r="P5004" s="2">
        <v>0</v>
      </c>
      <c r="Q5004" s="2">
        <v>68.14</v>
      </c>
      <c r="R5004" s="2">
        <v>8.8582000000000001</v>
      </c>
      <c r="S5004" s="2">
        <v>0</v>
      </c>
      <c r="T5004" s="2">
        <v>0</v>
      </c>
      <c r="U5004" s="2">
        <v>76.998199999999997</v>
      </c>
      <c r="W5004" s="2" t="s">
        <v>1</v>
      </c>
      <c r="X5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4"/>
      <c r="Z5004"/>
      <c r="AA5004"/>
    </row>
    <row r="5005" spans="5:27" hidden="1">
      <c r="E5005" t="s">
        <v>8160</v>
      </c>
      <c r="F5005" t="s">
        <v>8280</v>
      </c>
      <c r="G5005" t="s">
        <v>1</v>
      </c>
      <c r="H5005" t="s">
        <v>0</v>
      </c>
      <c r="I5005" t="s">
        <v>8220</v>
      </c>
      <c r="J5005" t="s">
        <v>8172</v>
      </c>
      <c r="K5005">
        <v>939</v>
      </c>
      <c r="L5005">
        <v>939</v>
      </c>
      <c r="M5005" s="1" t="s">
        <v>1305</v>
      </c>
      <c r="N5005" t="s">
        <v>1306</v>
      </c>
      <c r="O5005" s="2">
        <v>0</v>
      </c>
      <c r="P5005" s="2">
        <v>0</v>
      </c>
      <c r="Q5005" s="2">
        <v>170.93</v>
      </c>
      <c r="R5005" s="2">
        <v>22.2209</v>
      </c>
      <c r="S5005" s="2">
        <v>0</v>
      </c>
      <c r="T5005" s="2">
        <v>0</v>
      </c>
      <c r="U5005" s="2">
        <v>193.15090000000001</v>
      </c>
      <c r="W5005" s="2" t="s">
        <v>1</v>
      </c>
      <c r="X5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5"/>
      <c r="Z5005"/>
      <c r="AA5005"/>
    </row>
    <row r="5006" spans="5:27" hidden="1">
      <c r="E5006" t="s">
        <v>8160</v>
      </c>
      <c r="F5006" t="s">
        <v>8280</v>
      </c>
      <c r="G5006" t="s">
        <v>1</v>
      </c>
      <c r="H5006" t="s">
        <v>0</v>
      </c>
      <c r="I5006" t="s">
        <v>8220</v>
      </c>
      <c r="J5006" t="s">
        <v>8172</v>
      </c>
      <c r="K5006">
        <v>940</v>
      </c>
      <c r="L5006">
        <v>940</v>
      </c>
      <c r="M5006" s="1" t="s">
        <v>8348</v>
      </c>
      <c r="N5006" t="s">
        <v>8349</v>
      </c>
      <c r="O5006" s="2">
        <v>0</v>
      </c>
      <c r="P5006" s="2">
        <v>0</v>
      </c>
      <c r="Q5006" s="2">
        <v>68.14</v>
      </c>
      <c r="R5006" s="2">
        <v>8.8582000000000001</v>
      </c>
      <c r="S5006" s="2">
        <v>0</v>
      </c>
      <c r="T5006" s="2">
        <v>0</v>
      </c>
      <c r="U5006" s="2">
        <v>76.998199999999997</v>
      </c>
      <c r="W5006" s="2" t="s">
        <v>1</v>
      </c>
      <c r="X5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6"/>
      <c r="Z5006"/>
      <c r="AA5006"/>
    </row>
    <row r="5007" spans="5:27" hidden="1">
      <c r="E5007" t="s">
        <v>8160</v>
      </c>
      <c r="F5007" t="s">
        <v>8280</v>
      </c>
      <c r="G5007" t="s">
        <v>1</v>
      </c>
      <c r="H5007" t="s">
        <v>0</v>
      </c>
      <c r="I5007" t="s">
        <v>8220</v>
      </c>
      <c r="J5007" t="s">
        <v>8172</v>
      </c>
      <c r="K5007">
        <v>941</v>
      </c>
      <c r="L5007">
        <v>941</v>
      </c>
      <c r="M5007" s="1" t="s">
        <v>118</v>
      </c>
      <c r="N5007" t="s">
        <v>119</v>
      </c>
      <c r="O5007" s="2">
        <v>0</v>
      </c>
      <c r="P5007" s="2">
        <v>0</v>
      </c>
      <c r="Q5007" s="2">
        <v>421.55</v>
      </c>
      <c r="R5007" s="2">
        <v>54.801500000000004</v>
      </c>
      <c r="S5007" s="2">
        <v>0</v>
      </c>
      <c r="T5007" s="2">
        <v>0</v>
      </c>
      <c r="U5007" s="2">
        <v>476.35149999999999</v>
      </c>
      <c r="W5007" s="2" t="s">
        <v>1</v>
      </c>
      <c r="X5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7"/>
      <c r="Z5007"/>
      <c r="AA5007"/>
    </row>
    <row r="5008" spans="5:27" hidden="1">
      <c r="E5008" t="s">
        <v>8160</v>
      </c>
      <c r="F5008" s="25" t="s">
        <v>8280</v>
      </c>
      <c r="G5008" t="s">
        <v>1</v>
      </c>
      <c r="H5008" t="s">
        <v>0</v>
      </c>
      <c r="I5008" t="s">
        <v>8220</v>
      </c>
      <c r="J5008" t="s">
        <v>8172</v>
      </c>
      <c r="K5008">
        <v>942</v>
      </c>
      <c r="L5008">
        <v>942</v>
      </c>
      <c r="M5008" s="1" t="s">
        <v>118</v>
      </c>
      <c r="N5008" t="s">
        <v>119</v>
      </c>
      <c r="O5008" s="2">
        <v>0</v>
      </c>
      <c r="P5008" s="2">
        <v>0</v>
      </c>
      <c r="Q5008" s="2">
        <v>63.76</v>
      </c>
      <c r="R5008" s="2">
        <v>8.2888000000000002</v>
      </c>
      <c r="S5008" s="2">
        <v>0</v>
      </c>
      <c r="T5008" s="2">
        <v>0</v>
      </c>
      <c r="U5008" s="2">
        <v>72.0488</v>
      </c>
      <c r="W5008" s="2" t="s">
        <v>1</v>
      </c>
      <c r="X5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8"/>
      <c r="Z5008"/>
      <c r="AA5008"/>
    </row>
    <row r="5009" spans="5:27" hidden="1">
      <c r="E5009" t="s">
        <v>8160</v>
      </c>
      <c r="F5009" s="25" t="s">
        <v>8280</v>
      </c>
      <c r="G5009" t="s">
        <v>1</v>
      </c>
      <c r="H5009" t="s">
        <v>0</v>
      </c>
      <c r="I5009" t="s">
        <v>8220</v>
      </c>
      <c r="J5009" t="s">
        <v>8172</v>
      </c>
      <c r="K5009">
        <v>943</v>
      </c>
      <c r="L5009">
        <v>943</v>
      </c>
      <c r="M5009" s="1" t="s">
        <v>120</v>
      </c>
      <c r="N5009" t="s">
        <v>121</v>
      </c>
      <c r="O5009" s="2">
        <v>0</v>
      </c>
      <c r="P5009" s="2">
        <v>0</v>
      </c>
      <c r="Q5009" s="2">
        <v>23</v>
      </c>
      <c r="R5009" s="2">
        <v>2.99</v>
      </c>
      <c r="S5009" s="2">
        <v>0</v>
      </c>
      <c r="T5009" s="2">
        <v>0</v>
      </c>
      <c r="U5009" s="2">
        <v>25.990000000000002</v>
      </c>
      <c r="W5009" s="2" t="s">
        <v>1</v>
      </c>
      <c r="X5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09"/>
      <c r="Z5009"/>
      <c r="AA5009"/>
    </row>
    <row r="5010" spans="5:27" hidden="1">
      <c r="E5010" t="s">
        <v>8160</v>
      </c>
      <c r="F5010" s="25" t="s">
        <v>8280</v>
      </c>
      <c r="G5010" t="s">
        <v>1</v>
      </c>
      <c r="H5010" t="s">
        <v>0</v>
      </c>
      <c r="I5010" t="s">
        <v>8220</v>
      </c>
      <c r="J5010" t="s">
        <v>8172</v>
      </c>
      <c r="K5010">
        <v>944</v>
      </c>
      <c r="L5010">
        <v>944</v>
      </c>
      <c r="M5010" s="1" t="s">
        <v>85</v>
      </c>
      <c r="N5010" t="s">
        <v>86</v>
      </c>
      <c r="O5010" s="2">
        <v>0</v>
      </c>
      <c r="P5010" s="2">
        <v>0</v>
      </c>
      <c r="Q5010" s="2">
        <v>140.88</v>
      </c>
      <c r="R5010" s="2">
        <v>18.314399999999999</v>
      </c>
      <c r="S5010" s="2">
        <v>0</v>
      </c>
      <c r="T5010" s="2">
        <v>0</v>
      </c>
      <c r="U5010" s="2">
        <v>159.1944</v>
      </c>
      <c r="W5010" s="2" t="s">
        <v>1</v>
      </c>
      <c r="X5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0"/>
      <c r="Z5010"/>
      <c r="AA5010"/>
    </row>
    <row r="5011" spans="5:27" hidden="1">
      <c r="E5011" t="s">
        <v>8160</v>
      </c>
      <c r="F5011" s="25" t="s">
        <v>8280</v>
      </c>
      <c r="G5011" t="s">
        <v>1</v>
      </c>
      <c r="H5011" t="s">
        <v>0</v>
      </c>
      <c r="I5011" t="s">
        <v>8220</v>
      </c>
      <c r="J5011" t="s">
        <v>8172</v>
      </c>
      <c r="K5011">
        <v>945</v>
      </c>
      <c r="L5011">
        <v>945</v>
      </c>
      <c r="M5011" s="1" t="s">
        <v>1182</v>
      </c>
      <c r="N5011" t="s">
        <v>1183</v>
      </c>
      <c r="O5011" s="2">
        <v>0</v>
      </c>
      <c r="P5011" s="2">
        <v>0</v>
      </c>
      <c r="Q5011" s="2">
        <v>69.73</v>
      </c>
      <c r="R5011" s="2">
        <v>9.0649000000000015</v>
      </c>
      <c r="S5011" s="2">
        <v>0</v>
      </c>
      <c r="T5011" s="2">
        <v>0</v>
      </c>
      <c r="U5011" s="2">
        <v>78.794900000000013</v>
      </c>
      <c r="W5011" s="2" t="s">
        <v>1</v>
      </c>
      <c r="X5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1"/>
      <c r="Z5011"/>
      <c r="AA5011"/>
    </row>
    <row r="5012" spans="5:27" hidden="1">
      <c r="E5012" t="s">
        <v>8160</v>
      </c>
      <c r="F5012" s="25" t="s">
        <v>8280</v>
      </c>
      <c r="G5012" t="s">
        <v>1</v>
      </c>
      <c r="H5012" t="s">
        <v>0</v>
      </c>
      <c r="I5012" t="s">
        <v>8220</v>
      </c>
      <c r="J5012" t="s">
        <v>8172</v>
      </c>
      <c r="K5012">
        <v>946</v>
      </c>
      <c r="L5012">
        <v>946</v>
      </c>
      <c r="M5012" s="1" t="s">
        <v>118</v>
      </c>
      <c r="N5012" t="s">
        <v>119</v>
      </c>
      <c r="O5012" s="2">
        <v>0</v>
      </c>
      <c r="P5012" s="2">
        <v>0</v>
      </c>
      <c r="Q5012" s="2">
        <v>63.76</v>
      </c>
      <c r="R5012" s="2">
        <v>8.2888000000000002</v>
      </c>
      <c r="S5012" s="2">
        <v>0</v>
      </c>
      <c r="T5012" s="2">
        <v>0</v>
      </c>
      <c r="U5012" s="2">
        <v>72.0488</v>
      </c>
      <c r="W5012" s="2" t="s">
        <v>1</v>
      </c>
      <c r="X5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2"/>
      <c r="Z5012"/>
      <c r="AA5012"/>
    </row>
    <row r="5013" spans="5:27" hidden="1">
      <c r="E5013" t="s">
        <v>8160</v>
      </c>
      <c r="F5013" t="s">
        <v>8279</v>
      </c>
      <c r="G5013" t="s">
        <v>1</v>
      </c>
      <c r="H5013" t="s">
        <v>0</v>
      </c>
      <c r="I5013" t="s">
        <v>8220</v>
      </c>
      <c r="J5013" t="s">
        <v>8172</v>
      </c>
      <c r="K5013">
        <v>947</v>
      </c>
      <c r="L5013">
        <v>947</v>
      </c>
      <c r="M5013" s="1" t="s">
        <v>1385</v>
      </c>
      <c r="N5013" t="s">
        <v>1386</v>
      </c>
      <c r="O5013" s="2">
        <v>0</v>
      </c>
      <c r="P5013" s="2">
        <v>0</v>
      </c>
      <c r="Q5013" s="2">
        <v>602.83000000000004</v>
      </c>
      <c r="R5013" s="2">
        <v>78.367900000000006</v>
      </c>
      <c r="S5013" s="2">
        <v>0</v>
      </c>
      <c r="T5013" s="2">
        <v>0</v>
      </c>
      <c r="U5013" s="2">
        <v>681.1979</v>
      </c>
      <c r="W5013" s="2" t="s">
        <v>1</v>
      </c>
      <c r="X5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3"/>
      <c r="Z5013"/>
      <c r="AA5013"/>
    </row>
    <row r="5014" spans="5:27" hidden="1">
      <c r="E5014" t="s">
        <v>8160</v>
      </c>
      <c r="F5014" t="s">
        <v>8279</v>
      </c>
      <c r="G5014" t="s">
        <v>1</v>
      </c>
      <c r="H5014" t="s">
        <v>0</v>
      </c>
      <c r="I5014" t="s">
        <v>8220</v>
      </c>
      <c r="J5014" t="s">
        <v>8172</v>
      </c>
      <c r="K5014">
        <v>948</v>
      </c>
      <c r="L5014">
        <v>948</v>
      </c>
      <c r="M5014" s="1" t="s">
        <v>118</v>
      </c>
      <c r="N5014" t="s">
        <v>119</v>
      </c>
      <c r="O5014" s="2">
        <v>0</v>
      </c>
      <c r="P5014" s="2">
        <v>0</v>
      </c>
      <c r="Q5014" s="2">
        <v>847.61</v>
      </c>
      <c r="R5014" s="2">
        <v>110.1893</v>
      </c>
      <c r="S5014" s="2">
        <v>0</v>
      </c>
      <c r="T5014" s="2">
        <v>0</v>
      </c>
      <c r="U5014" s="2">
        <v>957.79930000000002</v>
      </c>
      <c r="W5014" s="2" t="s">
        <v>1</v>
      </c>
      <c r="X5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4"/>
      <c r="Z5014"/>
      <c r="AA5014"/>
    </row>
    <row r="5015" spans="5:27" hidden="1">
      <c r="E5015" t="s">
        <v>8160</v>
      </c>
      <c r="F5015" t="s">
        <v>8279</v>
      </c>
      <c r="G5015" t="s">
        <v>1</v>
      </c>
      <c r="H5015" t="s">
        <v>0</v>
      </c>
      <c r="I5015" t="s">
        <v>8220</v>
      </c>
      <c r="J5015" t="s">
        <v>8172</v>
      </c>
      <c r="K5015">
        <v>949</v>
      </c>
      <c r="L5015">
        <v>949</v>
      </c>
      <c r="M5015" s="1" t="s">
        <v>7877</v>
      </c>
      <c r="N5015" t="s">
        <v>7878</v>
      </c>
      <c r="O5015" s="2">
        <v>0</v>
      </c>
      <c r="P5015" s="2">
        <v>0</v>
      </c>
      <c r="Q5015" s="2">
        <v>498.94</v>
      </c>
      <c r="R5015" s="2">
        <v>64.862200000000001</v>
      </c>
      <c r="S5015" s="2">
        <v>0</v>
      </c>
      <c r="T5015" s="2">
        <v>0</v>
      </c>
      <c r="U5015" s="2">
        <v>563.80219999999997</v>
      </c>
      <c r="W5015" s="2" t="s">
        <v>1</v>
      </c>
      <c r="X5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5"/>
      <c r="Z5015"/>
      <c r="AA5015"/>
    </row>
    <row r="5016" spans="5:27" hidden="1">
      <c r="E5016" t="s">
        <v>8160</v>
      </c>
      <c r="F5016" t="s">
        <v>8279</v>
      </c>
      <c r="G5016" t="s">
        <v>1</v>
      </c>
      <c r="H5016" t="s">
        <v>0</v>
      </c>
      <c r="I5016" t="s">
        <v>8220</v>
      </c>
      <c r="J5016" t="s">
        <v>8172</v>
      </c>
      <c r="K5016">
        <v>950</v>
      </c>
      <c r="L5016">
        <v>950</v>
      </c>
      <c r="M5016" s="1" t="s">
        <v>7848</v>
      </c>
      <c r="N5016" t="s">
        <v>7847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W5016" s="2" t="s">
        <v>1</v>
      </c>
      <c r="X5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6"/>
      <c r="Z5016"/>
      <c r="AA5016"/>
    </row>
    <row r="5017" spans="5:27" hidden="1">
      <c r="E5017" t="s">
        <v>8160</v>
      </c>
      <c r="F5017" t="s">
        <v>8279</v>
      </c>
      <c r="G5017" t="s">
        <v>1</v>
      </c>
      <c r="H5017" t="s">
        <v>0</v>
      </c>
      <c r="I5017" t="s">
        <v>8220</v>
      </c>
      <c r="J5017" t="s">
        <v>8172</v>
      </c>
      <c r="K5017">
        <v>951</v>
      </c>
      <c r="L5017">
        <v>951</v>
      </c>
      <c r="M5017" s="1" t="s">
        <v>935</v>
      </c>
      <c r="N5017" t="s">
        <v>936</v>
      </c>
      <c r="O5017" s="2">
        <v>0</v>
      </c>
      <c r="P5017" s="2">
        <v>0</v>
      </c>
      <c r="Q5017" s="2">
        <v>74.69</v>
      </c>
      <c r="R5017" s="2">
        <v>9.7096999999999998</v>
      </c>
      <c r="S5017" s="2">
        <v>0</v>
      </c>
      <c r="T5017" s="2">
        <v>0</v>
      </c>
      <c r="U5017" s="2">
        <v>84.399699999999996</v>
      </c>
      <c r="W5017" s="2" t="s">
        <v>1</v>
      </c>
      <c r="X5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7"/>
      <c r="Z5017"/>
      <c r="AA5017"/>
    </row>
    <row r="5018" spans="5:27" hidden="1">
      <c r="E5018" t="s">
        <v>8160</v>
      </c>
      <c r="F5018" t="s">
        <v>8277</v>
      </c>
      <c r="G5018" t="s">
        <v>1</v>
      </c>
      <c r="H5018" t="s">
        <v>0</v>
      </c>
      <c r="I5018" t="s">
        <v>8220</v>
      </c>
      <c r="J5018" t="s">
        <v>8172</v>
      </c>
      <c r="K5018">
        <v>952</v>
      </c>
      <c r="L5018">
        <v>952</v>
      </c>
      <c r="M5018" s="1" t="s">
        <v>8348</v>
      </c>
      <c r="N5018" t="s">
        <v>8349</v>
      </c>
      <c r="O5018" s="2">
        <v>0</v>
      </c>
      <c r="P5018" s="2">
        <v>0</v>
      </c>
      <c r="Q5018" s="2">
        <v>36.659999999999997</v>
      </c>
      <c r="R5018" s="2">
        <v>4.7657999999999996</v>
      </c>
      <c r="S5018" s="2">
        <v>0</v>
      </c>
      <c r="T5018" s="2">
        <v>0</v>
      </c>
      <c r="U5018" s="2">
        <v>41.425799999999995</v>
      </c>
      <c r="W5018" s="2" t="s">
        <v>1</v>
      </c>
      <c r="X5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8"/>
      <c r="Z5018"/>
      <c r="AA5018"/>
    </row>
    <row r="5019" spans="5:27" hidden="1">
      <c r="E5019" t="s">
        <v>8160</v>
      </c>
      <c r="F5019" t="s">
        <v>8277</v>
      </c>
      <c r="G5019" t="s">
        <v>1</v>
      </c>
      <c r="H5019" t="s">
        <v>0</v>
      </c>
      <c r="I5019" t="s">
        <v>8220</v>
      </c>
      <c r="J5019" t="s">
        <v>8172</v>
      </c>
      <c r="K5019">
        <v>953</v>
      </c>
      <c r="L5019">
        <v>953</v>
      </c>
      <c r="M5019" s="1" t="s">
        <v>7859</v>
      </c>
      <c r="N5019" t="s">
        <v>7860</v>
      </c>
      <c r="O5019" s="2">
        <v>0</v>
      </c>
      <c r="P5019" s="2">
        <v>0</v>
      </c>
      <c r="Q5019" s="2">
        <v>41</v>
      </c>
      <c r="R5019" s="2">
        <v>5.33</v>
      </c>
      <c r="S5019" s="2">
        <v>0</v>
      </c>
      <c r="T5019" s="2">
        <v>0</v>
      </c>
      <c r="U5019" s="2">
        <v>46.33</v>
      </c>
      <c r="W5019" s="2" t="s">
        <v>1</v>
      </c>
      <c r="X5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19"/>
      <c r="Z5019"/>
      <c r="AA5019"/>
    </row>
    <row r="5020" spans="5:27" hidden="1">
      <c r="E5020" t="s">
        <v>8160</v>
      </c>
      <c r="F5020" t="s">
        <v>8277</v>
      </c>
      <c r="G5020" t="s">
        <v>1</v>
      </c>
      <c r="H5020" t="s">
        <v>0</v>
      </c>
      <c r="I5020" t="s">
        <v>8220</v>
      </c>
      <c r="J5020" t="s">
        <v>8172</v>
      </c>
      <c r="K5020">
        <v>954</v>
      </c>
      <c r="L5020">
        <v>954</v>
      </c>
      <c r="M5020" s="1" t="s">
        <v>803</v>
      </c>
      <c r="N5020" t="s">
        <v>804</v>
      </c>
      <c r="O5020" s="2">
        <v>0</v>
      </c>
      <c r="P5020" s="2">
        <v>0</v>
      </c>
      <c r="Q5020" s="2">
        <v>453</v>
      </c>
      <c r="R5020" s="2">
        <v>58.89</v>
      </c>
      <c r="S5020" s="2">
        <v>0</v>
      </c>
      <c r="T5020" s="2">
        <v>0</v>
      </c>
      <c r="U5020" s="2">
        <v>511.89</v>
      </c>
      <c r="W5020" s="2" t="s">
        <v>1</v>
      </c>
      <c r="X5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0"/>
      <c r="Z5020"/>
      <c r="AA5020"/>
    </row>
    <row r="5021" spans="5:27" hidden="1">
      <c r="E5021" t="s">
        <v>8160</v>
      </c>
      <c r="F5021" t="s">
        <v>8277</v>
      </c>
      <c r="G5021" t="s">
        <v>1</v>
      </c>
      <c r="H5021" t="s">
        <v>0</v>
      </c>
      <c r="I5021" t="s">
        <v>8220</v>
      </c>
      <c r="J5021" t="s">
        <v>8172</v>
      </c>
      <c r="K5021">
        <v>955</v>
      </c>
      <c r="L5021">
        <v>955</v>
      </c>
      <c r="M5021" s="1" t="s">
        <v>898</v>
      </c>
      <c r="N5021" t="s">
        <v>899</v>
      </c>
      <c r="O5021" s="2">
        <v>0</v>
      </c>
      <c r="P5021" s="2">
        <v>0</v>
      </c>
      <c r="Q5021" s="2">
        <v>200</v>
      </c>
      <c r="R5021" s="2">
        <v>26</v>
      </c>
      <c r="S5021" s="2">
        <v>0</v>
      </c>
      <c r="T5021" s="2">
        <v>0</v>
      </c>
      <c r="U5021" s="2">
        <v>226</v>
      </c>
      <c r="W5021" s="2" t="s">
        <v>1</v>
      </c>
      <c r="X5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1"/>
      <c r="Z5021"/>
      <c r="AA5021"/>
    </row>
    <row r="5022" spans="5:27" hidden="1">
      <c r="E5022" t="s">
        <v>8160</v>
      </c>
      <c r="F5022" t="s">
        <v>8277</v>
      </c>
      <c r="G5022" t="s">
        <v>1</v>
      </c>
      <c r="H5022" t="s">
        <v>0</v>
      </c>
      <c r="I5022" t="s">
        <v>8220</v>
      </c>
      <c r="J5022" t="s">
        <v>8172</v>
      </c>
      <c r="K5022">
        <v>956</v>
      </c>
      <c r="L5022">
        <v>956</v>
      </c>
      <c r="M5022" s="1" t="s">
        <v>715</v>
      </c>
      <c r="N5022" t="s">
        <v>716</v>
      </c>
      <c r="O5022" s="2">
        <v>0</v>
      </c>
      <c r="P5022" s="2">
        <v>0</v>
      </c>
      <c r="Q5022" s="2">
        <v>100</v>
      </c>
      <c r="R5022" s="2">
        <v>13</v>
      </c>
      <c r="S5022" s="2">
        <v>0</v>
      </c>
      <c r="T5022" s="2">
        <v>0</v>
      </c>
      <c r="U5022" s="2">
        <v>113</v>
      </c>
      <c r="W5022" s="2" t="s">
        <v>1</v>
      </c>
      <c r="X5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2"/>
      <c r="Z5022"/>
      <c r="AA5022"/>
    </row>
    <row r="5023" spans="5:27" hidden="1">
      <c r="E5023" t="s">
        <v>8160</v>
      </c>
      <c r="F5023" t="s">
        <v>8316</v>
      </c>
      <c r="G5023" t="s">
        <v>1</v>
      </c>
      <c r="H5023" t="s">
        <v>0</v>
      </c>
      <c r="I5023" t="s">
        <v>8220</v>
      </c>
      <c r="J5023" t="s">
        <v>8172</v>
      </c>
      <c r="K5023">
        <v>957</v>
      </c>
      <c r="L5023">
        <v>957</v>
      </c>
      <c r="M5023" s="1" t="s">
        <v>7974</v>
      </c>
      <c r="N5023" t="s">
        <v>7975</v>
      </c>
      <c r="O5023" s="2">
        <v>0</v>
      </c>
      <c r="P5023" s="2">
        <v>0</v>
      </c>
      <c r="Q5023" s="2">
        <v>165</v>
      </c>
      <c r="R5023" s="2">
        <v>21.45</v>
      </c>
      <c r="S5023" s="2">
        <v>0</v>
      </c>
      <c r="T5023" s="2">
        <v>0</v>
      </c>
      <c r="U5023" s="2">
        <v>186.45</v>
      </c>
      <c r="W5023" s="2" t="s">
        <v>1</v>
      </c>
      <c r="X5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3"/>
      <c r="Z5023"/>
      <c r="AA5023"/>
    </row>
    <row r="5024" spans="5:27" hidden="1">
      <c r="E5024" t="s">
        <v>8160</v>
      </c>
      <c r="F5024" t="s">
        <v>8316</v>
      </c>
      <c r="G5024" t="s">
        <v>1</v>
      </c>
      <c r="H5024" t="s">
        <v>0</v>
      </c>
      <c r="I5024" t="s">
        <v>8220</v>
      </c>
      <c r="J5024" t="s">
        <v>8172</v>
      </c>
      <c r="K5024">
        <v>958</v>
      </c>
      <c r="L5024">
        <v>958</v>
      </c>
      <c r="M5024" s="1" t="s">
        <v>201</v>
      </c>
      <c r="N5024" t="s">
        <v>202</v>
      </c>
      <c r="O5024" s="2">
        <v>0</v>
      </c>
      <c r="P5024" s="2">
        <v>0</v>
      </c>
      <c r="Q5024" s="2">
        <v>830.95</v>
      </c>
      <c r="R5024" s="2">
        <v>108.02350000000001</v>
      </c>
      <c r="S5024" s="2">
        <v>0</v>
      </c>
      <c r="T5024" s="2">
        <v>0</v>
      </c>
      <c r="U5024" s="2">
        <v>938.97350000000006</v>
      </c>
      <c r="W5024" s="2" t="s">
        <v>1</v>
      </c>
      <c r="X5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4"/>
      <c r="Z5024"/>
      <c r="AA5024"/>
    </row>
    <row r="5025" spans="5:27" hidden="1">
      <c r="E5025" t="s">
        <v>8160</v>
      </c>
      <c r="F5025" t="s">
        <v>8316</v>
      </c>
      <c r="G5025" t="s">
        <v>1</v>
      </c>
      <c r="H5025" t="s">
        <v>0</v>
      </c>
      <c r="I5025" t="s">
        <v>8220</v>
      </c>
      <c r="J5025" t="s">
        <v>8172</v>
      </c>
      <c r="K5025">
        <v>959</v>
      </c>
      <c r="L5025">
        <v>959</v>
      </c>
      <c r="M5025" s="1" t="s">
        <v>118</v>
      </c>
      <c r="N5025" t="s">
        <v>119</v>
      </c>
      <c r="O5025" s="2">
        <v>0</v>
      </c>
      <c r="P5025" s="2">
        <v>0</v>
      </c>
      <c r="Q5025" s="2">
        <v>68.37</v>
      </c>
      <c r="R5025" s="2">
        <v>8.8881000000000014</v>
      </c>
      <c r="S5025" s="2">
        <v>0</v>
      </c>
      <c r="T5025" s="2">
        <v>0</v>
      </c>
      <c r="U5025" s="2">
        <v>77.258100000000013</v>
      </c>
      <c r="W5025" s="2" t="s">
        <v>1</v>
      </c>
      <c r="X5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5"/>
      <c r="Z5025"/>
      <c r="AA5025"/>
    </row>
    <row r="5026" spans="5:27" hidden="1">
      <c r="E5026" t="s">
        <v>8160</v>
      </c>
      <c r="F5026" t="s">
        <v>8316</v>
      </c>
      <c r="G5026" t="s">
        <v>1</v>
      </c>
      <c r="H5026" t="s">
        <v>0</v>
      </c>
      <c r="I5026" t="s">
        <v>8220</v>
      </c>
      <c r="J5026" t="s">
        <v>8172</v>
      </c>
      <c r="K5026">
        <v>960</v>
      </c>
      <c r="L5026">
        <v>960</v>
      </c>
      <c r="M5026" s="1" t="s">
        <v>85</v>
      </c>
      <c r="N5026" t="s">
        <v>86</v>
      </c>
      <c r="O5026" s="2">
        <v>0</v>
      </c>
      <c r="P5026" s="2">
        <v>0</v>
      </c>
      <c r="Q5026" s="2">
        <v>137.72</v>
      </c>
      <c r="R5026" s="2">
        <v>17.903600000000001</v>
      </c>
      <c r="S5026" s="2">
        <v>0</v>
      </c>
      <c r="T5026" s="2">
        <v>0</v>
      </c>
      <c r="U5026" s="2">
        <v>155.62360000000001</v>
      </c>
      <c r="W5026" s="2" t="s">
        <v>1</v>
      </c>
      <c r="X5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6"/>
      <c r="Z5026"/>
      <c r="AA5026"/>
    </row>
    <row r="5027" spans="5:27" hidden="1">
      <c r="E5027" t="s">
        <v>8160</v>
      </c>
      <c r="F5027" t="s">
        <v>8316</v>
      </c>
      <c r="G5027" t="s">
        <v>1</v>
      </c>
      <c r="H5027" t="s">
        <v>0</v>
      </c>
      <c r="I5027" t="s">
        <v>8220</v>
      </c>
      <c r="J5027" t="s">
        <v>8172</v>
      </c>
      <c r="K5027">
        <v>961</v>
      </c>
      <c r="L5027">
        <v>961</v>
      </c>
      <c r="M5027" s="1" t="s">
        <v>118</v>
      </c>
      <c r="N5027" t="s">
        <v>119</v>
      </c>
      <c r="O5027" s="2">
        <v>0</v>
      </c>
      <c r="P5027" s="2">
        <v>0</v>
      </c>
      <c r="Q5027" s="2">
        <v>170.93</v>
      </c>
      <c r="R5027" s="2">
        <v>22.2209</v>
      </c>
      <c r="S5027" s="2">
        <v>0</v>
      </c>
      <c r="T5027" s="2">
        <v>0</v>
      </c>
      <c r="U5027" s="2">
        <v>193.15090000000001</v>
      </c>
      <c r="W5027" s="2" t="s">
        <v>1</v>
      </c>
      <c r="X5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7"/>
      <c r="Z5027"/>
      <c r="AA5027"/>
    </row>
    <row r="5028" spans="5:27" hidden="1">
      <c r="E5028" t="s">
        <v>8160</v>
      </c>
      <c r="F5028" t="s">
        <v>8316</v>
      </c>
      <c r="G5028" t="s">
        <v>1</v>
      </c>
      <c r="H5028" t="s">
        <v>0</v>
      </c>
      <c r="I5028" t="s">
        <v>8220</v>
      </c>
      <c r="J5028" t="s">
        <v>8172</v>
      </c>
      <c r="K5028">
        <v>962</v>
      </c>
      <c r="L5028">
        <v>962</v>
      </c>
      <c r="M5028" s="1" t="s">
        <v>469</v>
      </c>
      <c r="N5028" t="s">
        <v>470</v>
      </c>
      <c r="O5028" s="2">
        <v>0</v>
      </c>
      <c r="P5028" s="2">
        <v>0</v>
      </c>
      <c r="Q5028" s="2">
        <v>68.14</v>
      </c>
      <c r="R5028" s="2">
        <v>8.8582000000000001</v>
      </c>
      <c r="S5028" s="2">
        <v>0</v>
      </c>
      <c r="T5028" s="2">
        <v>0</v>
      </c>
      <c r="U5028" s="2">
        <v>76.998199999999997</v>
      </c>
      <c r="W5028" s="2" t="s">
        <v>1</v>
      </c>
      <c r="X5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8"/>
      <c r="Z5028"/>
      <c r="AA5028"/>
    </row>
    <row r="5029" spans="5:27" hidden="1">
      <c r="E5029" t="s">
        <v>8160</v>
      </c>
      <c r="F5029" t="s">
        <v>8316</v>
      </c>
      <c r="G5029" t="s">
        <v>1</v>
      </c>
      <c r="H5029" t="s">
        <v>0</v>
      </c>
      <c r="I5029" t="s">
        <v>8220</v>
      </c>
      <c r="J5029" t="s">
        <v>8172</v>
      </c>
      <c r="K5029">
        <v>963</v>
      </c>
      <c r="L5029">
        <v>963</v>
      </c>
      <c r="M5029" s="1" t="s">
        <v>136</v>
      </c>
      <c r="N5029" t="s">
        <v>137</v>
      </c>
      <c r="O5029" s="2">
        <v>0</v>
      </c>
      <c r="P5029" s="2">
        <v>0</v>
      </c>
      <c r="Q5029" s="2">
        <v>78.98</v>
      </c>
      <c r="R5029" s="2">
        <v>10.2674</v>
      </c>
      <c r="S5029" s="2">
        <v>0</v>
      </c>
      <c r="T5029" s="2">
        <v>0</v>
      </c>
      <c r="U5029" s="2">
        <v>89.247399999999999</v>
      </c>
      <c r="W5029" s="2" t="s">
        <v>1</v>
      </c>
      <c r="X5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29"/>
      <c r="Z5029"/>
      <c r="AA5029"/>
    </row>
    <row r="5030" spans="5:27" hidden="1">
      <c r="E5030" t="s">
        <v>8160</v>
      </c>
      <c r="F5030" t="s">
        <v>8316</v>
      </c>
      <c r="G5030" t="s">
        <v>1</v>
      </c>
      <c r="H5030" t="s">
        <v>0</v>
      </c>
      <c r="I5030" t="s">
        <v>8220</v>
      </c>
      <c r="J5030" t="s">
        <v>8172</v>
      </c>
      <c r="K5030">
        <v>964</v>
      </c>
      <c r="L5030">
        <v>964</v>
      </c>
      <c r="M5030" s="1" t="s">
        <v>8224</v>
      </c>
      <c r="N5030" t="s">
        <v>8225</v>
      </c>
      <c r="O5030" s="2">
        <v>0</v>
      </c>
      <c r="P5030" s="2">
        <v>0</v>
      </c>
      <c r="Q5030" s="2">
        <v>249.94</v>
      </c>
      <c r="R5030" s="2">
        <v>32.492200000000004</v>
      </c>
      <c r="S5030" s="2">
        <v>0</v>
      </c>
      <c r="T5030" s="2">
        <v>0</v>
      </c>
      <c r="U5030" s="2">
        <v>282.43220000000002</v>
      </c>
      <c r="W5030" s="2" t="s">
        <v>1</v>
      </c>
      <c r="X5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0"/>
      <c r="Z5030"/>
      <c r="AA5030"/>
    </row>
    <row r="5031" spans="5:27" hidden="1">
      <c r="E5031" t="s">
        <v>8160</v>
      </c>
      <c r="F5031" t="s">
        <v>8316</v>
      </c>
      <c r="G5031" t="s">
        <v>1</v>
      </c>
      <c r="H5031" t="s">
        <v>0</v>
      </c>
      <c r="I5031" t="s">
        <v>8220</v>
      </c>
      <c r="J5031" t="s">
        <v>8172</v>
      </c>
      <c r="K5031">
        <v>965</v>
      </c>
      <c r="L5031">
        <v>965</v>
      </c>
      <c r="M5031" s="1" t="s">
        <v>985</v>
      </c>
      <c r="N5031" t="s">
        <v>986</v>
      </c>
      <c r="O5031" s="2">
        <v>0</v>
      </c>
      <c r="P5031" s="2">
        <v>0</v>
      </c>
      <c r="Q5031" s="2">
        <v>795.5</v>
      </c>
      <c r="R5031" s="2">
        <v>103.41500000000001</v>
      </c>
      <c r="S5031" s="2">
        <v>0</v>
      </c>
      <c r="T5031" s="2">
        <v>0</v>
      </c>
      <c r="U5031" s="2">
        <v>898.91499999999996</v>
      </c>
      <c r="W5031" s="2" t="s">
        <v>1</v>
      </c>
      <c r="X5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1"/>
      <c r="Z5031"/>
      <c r="AA5031"/>
    </row>
    <row r="5032" spans="5:27" hidden="1">
      <c r="E5032" t="s">
        <v>8160</v>
      </c>
      <c r="F5032" s="25" t="s">
        <v>8276</v>
      </c>
      <c r="G5032" t="s">
        <v>1</v>
      </c>
      <c r="H5032" t="s">
        <v>0</v>
      </c>
      <c r="I5032" t="s">
        <v>8220</v>
      </c>
      <c r="J5032" t="s">
        <v>8172</v>
      </c>
      <c r="K5032">
        <v>966</v>
      </c>
      <c r="L5032">
        <v>966</v>
      </c>
      <c r="M5032" s="1" t="s">
        <v>1064</v>
      </c>
      <c r="N5032" t="s">
        <v>1065</v>
      </c>
      <c r="O5032" s="2">
        <v>0</v>
      </c>
      <c r="P5032" s="2">
        <v>0</v>
      </c>
      <c r="Q5032" s="2">
        <v>338.12</v>
      </c>
      <c r="R5032" s="2">
        <v>43.955600000000004</v>
      </c>
      <c r="S5032" s="2">
        <v>0</v>
      </c>
      <c r="T5032" s="2">
        <v>0</v>
      </c>
      <c r="U5032" s="2">
        <v>382.07560000000001</v>
      </c>
      <c r="W5032" s="2" t="s">
        <v>1</v>
      </c>
      <c r="X5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2"/>
      <c r="Z5032"/>
      <c r="AA5032"/>
    </row>
    <row r="5033" spans="5:27" hidden="1">
      <c r="E5033" t="s">
        <v>8160</v>
      </c>
      <c r="F5033" s="25" t="s">
        <v>8276</v>
      </c>
      <c r="G5033" t="s">
        <v>1</v>
      </c>
      <c r="H5033" t="s">
        <v>0</v>
      </c>
      <c r="I5033" t="s">
        <v>8220</v>
      </c>
      <c r="J5033" t="s">
        <v>8172</v>
      </c>
      <c r="K5033">
        <v>967</v>
      </c>
      <c r="L5033">
        <v>967</v>
      </c>
      <c r="M5033" s="1" t="s">
        <v>118</v>
      </c>
      <c r="N5033" t="s">
        <v>119</v>
      </c>
      <c r="O5033" s="2">
        <v>0</v>
      </c>
      <c r="P5033" s="2">
        <v>0</v>
      </c>
      <c r="Q5033" s="2">
        <v>68.37</v>
      </c>
      <c r="R5033" s="2">
        <v>8.8881000000000014</v>
      </c>
      <c r="S5033" s="2">
        <v>0</v>
      </c>
      <c r="T5033" s="2">
        <v>0</v>
      </c>
      <c r="U5033" s="2">
        <v>77.258100000000013</v>
      </c>
      <c r="W5033" s="2" t="s">
        <v>1</v>
      </c>
      <c r="X5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3"/>
      <c r="Z5033"/>
      <c r="AA5033"/>
    </row>
    <row r="5034" spans="5:27" hidden="1">
      <c r="E5034" t="s">
        <v>8160</v>
      </c>
      <c r="F5034" s="25" t="s">
        <v>8276</v>
      </c>
      <c r="G5034" t="s">
        <v>1</v>
      </c>
      <c r="H5034" t="s">
        <v>0</v>
      </c>
      <c r="I5034" t="s">
        <v>8220</v>
      </c>
      <c r="J5034" t="s">
        <v>8172</v>
      </c>
      <c r="K5034">
        <v>968</v>
      </c>
      <c r="L5034">
        <v>968</v>
      </c>
      <c r="M5034" s="1" t="s">
        <v>7946</v>
      </c>
      <c r="N5034" t="s">
        <v>1189</v>
      </c>
      <c r="O5034" s="2">
        <v>0</v>
      </c>
      <c r="P5034" s="2">
        <v>0</v>
      </c>
      <c r="Q5034" s="2">
        <v>66.02</v>
      </c>
      <c r="R5034" s="2">
        <v>8.5825999999999993</v>
      </c>
      <c r="S5034" s="2">
        <v>0</v>
      </c>
      <c r="T5034" s="2">
        <v>0</v>
      </c>
      <c r="U5034" s="2">
        <v>74.602599999999995</v>
      </c>
      <c r="W5034" s="2" t="s">
        <v>1</v>
      </c>
      <c r="X5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4"/>
      <c r="Z5034"/>
      <c r="AA5034"/>
    </row>
    <row r="5035" spans="5:27" hidden="1">
      <c r="E5035" t="s">
        <v>8160</v>
      </c>
      <c r="F5035" s="25" t="s">
        <v>8313</v>
      </c>
      <c r="G5035" t="s">
        <v>1</v>
      </c>
      <c r="H5035" t="s">
        <v>0</v>
      </c>
      <c r="I5035" t="s">
        <v>8220</v>
      </c>
      <c r="J5035" t="s">
        <v>8172</v>
      </c>
      <c r="K5035">
        <v>969</v>
      </c>
      <c r="L5035">
        <v>969</v>
      </c>
      <c r="M5035" s="1" t="s">
        <v>118</v>
      </c>
      <c r="N5035" t="s">
        <v>119</v>
      </c>
      <c r="O5035" s="2">
        <v>0</v>
      </c>
      <c r="P5035" s="2">
        <v>0</v>
      </c>
      <c r="Q5035" s="2">
        <v>74.489999999999995</v>
      </c>
      <c r="R5035" s="2">
        <v>9.6837</v>
      </c>
      <c r="S5035" s="2">
        <v>0</v>
      </c>
      <c r="T5035" s="2">
        <v>0</v>
      </c>
      <c r="U5035" s="2">
        <v>84.173699999999997</v>
      </c>
      <c r="W5035" s="2" t="s">
        <v>1</v>
      </c>
      <c r="X5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5"/>
      <c r="Z5035"/>
      <c r="AA5035"/>
    </row>
    <row r="5036" spans="5:27" hidden="1">
      <c r="E5036" t="s">
        <v>8160</v>
      </c>
      <c r="F5036" s="25" t="s">
        <v>8313</v>
      </c>
      <c r="G5036" t="s">
        <v>1</v>
      </c>
      <c r="H5036" t="s">
        <v>0</v>
      </c>
      <c r="I5036" t="s">
        <v>8220</v>
      </c>
      <c r="J5036" t="s">
        <v>8172</v>
      </c>
      <c r="K5036">
        <v>970</v>
      </c>
      <c r="L5036">
        <v>970</v>
      </c>
      <c r="M5036" s="1" t="s">
        <v>253</v>
      </c>
      <c r="N5036" t="s">
        <v>254</v>
      </c>
      <c r="O5036" s="2">
        <v>0</v>
      </c>
      <c r="P5036" s="2">
        <v>0</v>
      </c>
      <c r="Q5036" s="2">
        <v>98.01</v>
      </c>
      <c r="R5036" s="2">
        <v>12.741300000000001</v>
      </c>
      <c r="S5036" s="2">
        <v>0</v>
      </c>
      <c r="T5036" s="2">
        <v>0</v>
      </c>
      <c r="U5036" s="2">
        <v>110.7513</v>
      </c>
      <c r="W5036" s="2" t="s">
        <v>1</v>
      </c>
      <c r="X5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6"/>
      <c r="Z5036"/>
      <c r="AA5036"/>
    </row>
    <row r="5037" spans="5:27" hidden="1">
      <c r="E5037" t="s">
        <v>8160</v>
      </c>
      <c r="F5037" s="25" t="s">
        <v>8313</v>
      </c>
      <c r="G5037" t="s">
        <v>1</v>
      </c>
      <c r="H5037" t="s">
        <v>0</v>
      </c>
      <c r="I5037" t="s">
        <v>8220</v>
      </c>
      <c r="J5037" t="s">
        <v>8172</v>
      </c>
      <c r="K5037">
        <v>971</v>
      </c>
      <c r="L5037">
        <v>971</v>
      </c>
      <c r="M5037" s="1" t="s">
        <v>169</v>
      </c>
      <c r="N5037" t="s">
        <v>170</v>
      </c>
      <c r="O5037" s="2">
        <v>0</v>
      </c>
      <c r="P5037" s="2">
        <v>0</v>
      </c>
      <c r="Q5037" s="2">
        <v>165</v>
      </c>
      <c r="R5037" s="2">
        <v>21.45</v>
      </c>
      <c r="S5037" s="2">
        <v>0</v>
      </c>
      <c r="T5037" s="2">
        <v>0</v>
      </c>
      <c r="U5037" s="2">
        <v>186.45</v>
      </c>
      <c r="W5037" s="2" t="s">
        <v>1</v>
      </c>
      <c r="X5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7"/>
      <c r="Z5037"/>
      <c r="AA5037"/>
    </row>
    <row r="5038" spans="5:27" hidden="1">
      <c r="E5038" t="s">
        <v>8160</v>
      </c>
      <c r="F5038" s="25" t="s">
        <v>8313</v>
      </c>
      <c r="G5038" t="s">
        <v>1</v>
      </c>
      <c r="H5038" t="s">
        <v>0</v>
      </c>
      <c r="I5038" t="s">
        <v>8220</v>
      </c>
      <c r="J5038" t="s">
        <v>8172</v>
      </c>
      <c r="K5038">
        <v>972</v>
      </c>
      <c r="L5038">
        <v>972</v>
      </c>
      <c r="M5038" s="1" t="s">
        <v>1472</v>
      </c>
      <c r="N5038" t="s">
        <v>1473</v>
      </c>
      <c r="O5038" s="2">
        <v>0</v>
      </c>
      <c r="P5038" s="2">
        <v>0</v>
      </c>
      <c r="Q5038" s="2">
        <v>198.05</v>
      </c>
      <c r="R5038" s="2">
        <v>25.746500000000001</v>
      </c>
      <c r="S5038" s="2">
        <v>0</v>
      </c>
      <c r="T5038" s="2">
        <v>0</v>
      </c>
      <c r="U5038" s="2">
        <v>223.79650000000001</v>
      </c>
      <c r="W5038" s="2" t="s">
        <v>1</v>
      </c>
      <c r="X5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8"/>
      <c r="Z5038"/>
      <c r="AA5038"/>
    </row>
    <row r="5039" spans="5:27" hidden="1">
      <c r="E5039" t="s">
        <v>8160</v>
      </c>
      <c r="F5039" s="25" t="s">
        <v>8308</v>
      </c>
      <c r="G5039" t="s">
        <v>1</v>
      </c>
      <c r="H5039" t="s">
        <v>0</v>
      </c>
      <c r="I5039" t="s">
        <v>8220</v>
      </c>
      <c r="J5039" t="s">
        <v>8172</v>
      </c>
      <c r="K5039">
        <v>973</v>
      </c>
      <c r="L5039">
        <v>973</v>
      </c>
      <c r="M5039" s="1" t="s">
        <v>118</v>
      </c>
      <c r="N5039" t="s">
        <v>119</v>
      </c>
      <c r="O5039" s="2">
        <v>0</v>
      </c>
      <c r="P5039" s="2">
        <v>0</v>
      </c>
      <c r="Q5039" s="2">
        <v>68.37</v>
      </c>
      <c r="R5039" s="2">
        <v>8.8881000000000014</v>
      </c>
      <c r="S5039" s="2">
        <v>0</v>
      </c>
      <c r="T5039" s="2">
        <v>0</v>
      </c>
      <c r="U5039" s="2">
        <v>77.258100000000013</v>
      </c>
      <c r="W5039" s="2" t="s">
        <v>1</v>
      </c>
      <c r="X5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39"/>
      <c r="Z5039"/>
      <c r="AA5039"/>
    </row>
    <row r="5040" spans="5:27" hidden="1">
      <c r="E5040" t="s">
        <v>8160</v>
      </c>
      <c r="F5040" t="s">
        <v>8304</v>
      </c>
      <c r="G5040" t="s">
        <v>1</v>
      </c>
      <c r="H5040" t="s">
        <v>0</v>
      </c>
      <c r="I5040" t="s">
        <v>8220</v>
      </c>
      <c r="J5040" t="s">
        <v>8172</v>
      </c>
      <c r="K5040">
        <v>974</v>
      </c>
      <c r="L5040">
        <v>974</v>
      </c>
      <c r="M5040" s="1" t="s">
        <v>333</v>
      </c>
      <c r="N5040" t="s">
        <v>334</v>
      </c>
      <c r="O5040" s="2">
        <v>0</v>
      </c>
      <c r="P5040" s="2">
        <v>0</v>
      </c>
      <c r="Q5040" s="2">
        <v>56.87</v>
      </c>
      <c r="R5040" s="2">
        <v>7.3930999999999996</v>
      </c>
      <c r="S5040" s="2">
        <v>0</v>
      </c>
      <c r="T5040" s="2">
        <v>0</v>
      </c>
      <c r="U5040" s="2">
        <v>64.263099999999994</v>
      </c>
      <c r="W5040" s="2" t="s">
        <v>1</v>
      </c>
      <c r="X5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0"/>
      <c r="Z5040"/>
      <c r="AA5040"/>
    </row>
    <row r="5041" spans="5:27" hidden="1">
      <c r="E5041" t="s">
        <v>8160</v>
      </c>
      <c r="F5041" t="s">
        <v>8304</v>
      </c>
      <c r="G5041" t="s">
        <v>1</v>
      </c>
      <c r="H5041" t="s">
        <v>0</v>
      </c>
      <c r="I5041" t="s">
        <v>8220</v>
      </c>
      <c r="J5041" t="s">
        <v>8172</v>
      </c>
      <c r="K5041">
        <v>975</v>
      </c>
      <c r="L5041">
        <v>975</v>
      </c>
      <c r="M5041" s="1" t="s">
        <v>8076</v>
      </c>
      <c r="N5041" t="s">
        <v>8077</v>
      </c>
      <c r="O5041" s="2">
        <v>0</v>
      </c>
      <c r="P5041" s="2">
        <v>0</v>
      </c>
      <c r="Q5041" s="2">
        <v>165.92</v>
      </c>
      <c r="R5041" s="2">
        <v>21.569599999999998</v>
      </c>
      <c r="S5041" s="2">
        <v>0</v>
      </c>
      <c r="T5041" s="2">
        <v>0</v>
      </c>
      <c r="U5041" s="2">
        <v>187.4896</v>
      </c>
      <c r="W5041" s="2" t="s">
        <v>1</v>
      </c>
      <c r="X5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1"/>
      <c r="Z5041"/>
      <c r="AA5041"/>
    </row>
    <row r="5042" spans="5:27" hidden="1">
      <c r="E5042" t="s">
        <v>8160</v>
      </c>
      <c r="F5042" t="s">
        <v>8304</v>
      </c>
      <c r="G5042" t="s">
        <v>1</v>
      </c>
      <c r="H5042" t="s">
        <v>0</v>
      </c>
      <c r="I5042" t="s">
        <v>8220</v>
      </c>
      <c r="J5042" t="s">
        <v>8172</v>
      </c>
      <c r="K5042">
        <v>976</v>
      </c>
      <c r="L5042">
        <v>976</v>
      </c>
      <c r="M5042" s="1" t="s">
        <v>77</v>
      </c>
      <c r="N5042" t="s">
        <v>78</v>
      </c>
      <c r="O5042" s="2">
        <v>0</v>
      </c>
      <c r="P5042" s="2">
        <v>0</v>
      </c>
      <c r="Q5042" s="2">
        <v>150.71</v>
      </c>
      <c r="R5042" s="2">
        <v>19.592300000000002</v>
      </c>
      <c r="S5042" s="2">
        <v>0</v>
      </c>
      <c r="T5042" s="2">
        <v>0</v>
      </c>
      <c r="U5042" s="2">
        <v>170.3023</v>
      </c>
      <c r="W5042" s="2" t="s">
        <v>1</v>
      </c>
      <c r="X5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2"/>
      <c r="Z5042"/>
      <c r="AA5042"/>
    </row>
    <row r="5043" spans="5:27" hidden="1">
      <c r="E5043" t="s">
        <v>8160</v>
      </c>
      <c r="F5043" t="s">
        <v>8274</v>
      </c>
      <c r="G5043" t="s">
        <v>1</v>
      </c>
      <c r="H5043" t="s">
        <v>0</v>
      </c>
      <c r="I5043" t="s">
        <v>8220</v>
      </c>
      <c r="J5043" t="s">
        <v>8172</v>
      </c>
      <c r="K5043">
        <v>977</v>
      </c>
      <c r="L5043">
        <v>977</v>
      </c>
      <c r="M5043" s="1" t="s">
        <v>144</v>
      </c>
      <c r="N5043" t="s">
        <v>145</v>
      </c>
      <c r="O5043" s="2">
        <v>0</v>
      </c>
      <c r="P5043" s="2">
        <v>0</v>
      </c>
      <c r="Q5043" s="2">
        <v>61.14</v>
      </c>
      <c r="R5043" s="2">
        <v>7.9481999999999999</v>
      </c>
      <c r="S5043" s="2">
        <v>0</v>
      </c>
      <c r="T5043" s="2">
        <v>0</v>
      </c>
      <c r="U5043" s="2">
        <v>69.088200000000001</v>
      </c>
      <c r="W5043" s="2" t="s">
        <v>1</v>
      </c>
      <c r="X5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3"/>
      <c r="Z5043"/>
      <c r="AA5043"/>
    </row>
    <row r="5044" spans="5:27" hidden="1">
      <c r="E5044" t="s">
        <v>8160</v>
      </c>
      <c r="F5044" t="s">
        <v>8274</v>
      </c>
      <c r="G5044" t="s">
        <v>1</v>
      </c>
      <c r="H5044" t="s">
        <v>0</v>
      </c>
      <c r="I5044" t="s">
        <v>8220</v>
      </c>
      <c r="J5044" t="s">
        <v>8172</v>
      </c>
      <c r="K5044">
        <v>978</v>
      </c>
      <c r="L5044">
        <v>978</v>
      </c>
      <c r="M5044" s="1" t="s">
        <v>1309</v>
      </c>
      <c r="N5044" t="s">
        <v>1310</v>
      </c>
      <c r="O5044" s="2">
        <v>0</v>
      </c>
      <c r="P5044" s="2">
        <v>0</v>
      </c>
      <c r="Q5044" s="2">
        <v>174.25</v>
      </c>
      <c r="R5044" s="2">
        <v>22.6525</v>
      </c>
      <c r="S5044" s="2">
        <v>0</v>
      </c>
      <c r="T5044" s="2">
        <v>0</v>
      </c>
      <c r="U5044" s="2">
        <v>196.9025</v>
      </c>
      <c r="W5044" s="2" t="s">
        <v>1</v>
      </c>
      <c r="X5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4"/>
      <c r="Z5044"/>
      <c r="AA5044"/>
    </row>
    <row r="5045" spans="5:27" hidden="1">
      <c r="E5045" t="s">
        <v>8160</v>
      </c>
      <c r="F5045" t="s">
        <v>8274</v>
      </c>
      <c r="G5045" t="s">
        <v>1</v>
      </c>
      <c r="H5045" t="s">
        <v>0</v>
      </c>
      <c r="I5045" t="s">
        <v>8220</v>
      </c>
      <c r="J5045" t="s">
        <v>8172</v>
      </c>
      <c r="K5045">
        <v>979</v>
      </c>
      <c r="L5045">
        <v>979</v>
      </c>
      <c r="M5045" s="1" t="s">
        <v>8221</v>
      </c>
      <c r="N5045" t="s">
        <v>8222</v>
      </c>
      <c r="O5045" s="2">
        <v>0</v>
      </c>
      <c r="P5045" s="2">
        <v>0</v>
      </c>
      <c r="Q5045" s="2">
        <v>92.3</v>
      </c>
      <c r="R5045" s="2">
        <v>11.999000000000001</v>
      </c>
      <c r="S5045" s="2">
        <v>0</v>
      </c>
      <c r="T5045" s="2">
        <v>0</v>
      </c>
      <c r="U5045" s="2">
        <v>104.29899999999999</v>
      </c>
      <c r="W5045" s="2" t="s">
        <v>1</v>
      </c>
      <c r="X5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5"/>
      <c r="Z5045"/>
      <c r="AA5045"/>
    </row>
    <row r="5046" spans="5:27" hidden="1">
      <c r="E5046" t="s">
        <v>8160</v>
      </c>
      <c r="F5046" t="s">
        <v>8274</v>
      </c>
      <c r="G5046" t="s">
        <v>1</v>
      </c>
      <c r="H5046" t="s">
        <v>0</v>
      </c>
      <c r="I5046" t="s">
        <v>8220</v>
      </c>
      <c r="J5046" t="s">
        <v>8172</v>
      </c>
      <c r="K5046">
        <v>980</v>
      </c>
      <c r="L5046">
        <v>980</v>
      </c>
      <c r="M5046" s="1" t="s">
        <v>191</v>
      </c>
      <c r="N5046" t="s">
        <v>192</v>
      </c>
      <c r="O5046" s="2">
        <v>0</v>
      </c>
      <c r="P5046" s="2">
        <v>0</v>
      </c>
      <c r="Q5046" s="2">
        <v>200</v>
      </c>
      <c r="R5046" s="2">
        <v>26</v>
      </c>
      <c r="S5046" s="2">
        <v>0</v>
      </c>
      <c r="T5046" s="2">
        <v>0</v>
      </c>
      <c r="U5046" s="2">
        <v>226</v>
      </c>
      <c r="W5046" s="2" t="s">
        <v>1</v>
      </c>
      <c r="X5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6"/>
      <c r="Z5046"/>
      <c r="AA5046"/>
    </row>
    <row r="5047" spans="5:27" hidden="1">
      <c r="E5047" t="s">
        <v>8160</v>
      </c>
      <c r="F5047" t="s">
        <v>8274</v>
      </c>
      <c r="G5047" t="s">
        <v>1</v>
      </c>
      <c r="H5047" t="s">
        <v>0</v>
      </c>
      <c r="I5047" t="s">
        <v>8220</v>
      </c>
      <c r="J5047" t="s">
        <v>8172</v>
      </c>
      <c r="K5047">
        <v>981</v>
      </c>
      <c r="L5047">
        <v>981</v>
      </c>
      <c r="M5047" s="1" t="s">
        <v>806</v>
      </c>
      <c r="N5047" t="s">
        <v>807</v>
      </c>
      <c r="O5047" s="2">
        <v>0</v>
      </c>
      <c r="P5047" s="2">
        <v>0</v>
      </c>
      <c r="Q5047" s="2">
        <v>504.43</v>
      </c>
      <c r="R5047" s="2">
        <v>65.575900000000004</v>
      </c>
      <c r="S5047" s="2">
        <v>0</v>
      </c>
      <c r="T5047" s="2">
        <v>0</v>
      </c>
      <c r="U5047" s="2">
        <v>570.0059</v>
      </c>
      <c r="W5047" s="2" t="s">
        <v>1</v>
      </c>
      <c r="X5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7"/>
      <c r="Z5047"/>
      <c r="AA5047"/>
    </row>
    <row r="5048" spans="5:27" hidden="1">
      <c r="E5048" t="s">
        <v>8160</v>
      </c>
      <c r="F5048" t="s">
        <v>8274</v>
      </c>
      <c r="G5048" t="s">
        <v>1</v>
      </c>
      <c r="H5048" t="s">
        <v>0</v>
      </c>
      <c r="I5048" t="s">
        <v>8220</v>
      </c>
      <c r="J5048" t="s">
        <v>8172</v>
      </c>
      <c r="K5048">
        <v>982</v>
      </c>
      <c r="L5048">
        <v>982</v>
      </c>
      <c r="M5048" s="1" t="s">
        <v>715</v>
      </c>
      <c r="N5048" t="s">
        <v>716</v>
      </c>
      <c r="O5048" s="2">
        <v>0</v>
      </c>
      <c r="P5048" s="2">
        <v>0</v>
      </c>
      <c r="Q5048" s="2">
        <v>50</v>
      </c>
      <c r="R5048" s="2">
        <v>6.5</v>
      </c>
      <c r="S5048" s="2">
        <v>0</v>
      </c>
      <c r="T5048" s="2">
        <v>0</v>
      </c>
      <c r="U5048" s="2">
        <v>56.5</v>
      </c>
      <c r="W5048" s="2" t="s">
        <v>1</v>
      </c>
      <c r="X5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8"/>
      <c r="Z5048"/>
      <c r="AA5048"/>
    </row>
    <row r="5049" spans="5:27" hidden="1">
      <c r="E5049" t="s">
        <v>8160</v>
      </c>
      <c r="F5049" t="s">
        <v>8274</v>
      </c>
      <c r="G5049" t="s">
        <v>1</v>
      </c>
      <c r="H5049" t="s">
        <v>0</v>
      </c>
      <c r="I5049" t="s">
        <v>8220</v>
      </c>
      <c r="J5049" t="s">
        <v>8172</v>
      </c>
      <c r="K5049">
        <v>983</v>
      </c>
      <c r="L5049">
        <v>983</v>
      </c>
      <c r="M5049" s="1" t="s">
        <v>132</v>
      </c>
      <c r="N5049" t="s">
        <v>133</v>
      </c>
      <c r="O5049" s="2">
        <v>0</v>
      </c>
      <c r="P5049" s="2">
        <v>0</v>
      </c>
      <c r="Q5049" s="2">
        <v>147.12</v>
      </c>
      <c r="R5049" s="2">
        <v>19.125600000000002</v>
      </c>
      <c r="S5049" s="2">
        <v>0</v>
      </c>
      <c r="T5049" s="2">
        <v>0</v>
      </c>
      <c r="U5049" s="2">
        <v>166.2456</v>
      </c>
      <c r="W5049" s="2" t="s">
        <v>1</v>
      </c>
      <c r="X5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49"/>
      <c r="Z5049"/>
      <c r="AA5049"/>
    </row>
    <row r="5050" spans="5:27" hidden="1">
      <c r="E5050" t="s">
        <v>8160</v>
      </c>
      <c r="F5050" t="s">
        <v>8274</v>
      </c>
      <c r="G5050" t="s">
        <v>1</v>
      </c>
      <c r="H5050" t="s">
        <v>0</v>
      </c>
      <c r="I5050" t="s">
        <v>8220</v>
      </c>
      <c r="J5050" t="s">
        <v>8172</v>
      </c>
      <c r="K5050">
        <v>984</v>
      </c>
      <c r="L5050">
        <v>984</v>
      </c>
      <c r="M5050" s="1" t="s">
        <v>7974</v>
      </c>
      <c r="N5050" t="s">
        <v>7975</v>
      </c>
      <c r="O5050" s="2">
        <v>0</v>
      </c>
      <c r="P5050" s="2">
        <v>0</v>
      </c>
      <c r="Q5050" s="2">
        <v>110</v>
      </c>
      <c r="R5050" s="2">
        <v>14.3</v>
      </c>
      <c r="S5050" s="2">
        <v>0</v>
      </c>
      <c r="T5050" s="2">
        <v>0</v>
      </c>
      <c r="U5050" s="2">
        <v>124.3</v>
      </c>
      <c r="W5050" s="2" t="s">
        <v>1</v>
      </c>
      <c r="X5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0"/>
      <c r="Z5050"/>
      <c r="AA5050"/>
    </row>
    <row r="5051" spans="5:27" hidden="1">
      <c r="E5051" t="s">
        <v>8160</v>
      </c>
      <c r="F5051" t="s">
        <v>8274</v>
      </c>
      <c r="G5051" t="s">
        <v>1</v>
      </c>
      <c r="H5051" t="s">
        <v>0</v>
      </c>
      <c r="I5051" t="s">
        <v>8220</v>
      </c>
      <c r="J5051" t="s">
        <v>8172</v>
      </c>
      <c r="K5051">
        <v>985</v>
      </c>
      <c r="L5051">
        <v>985</v>
      </c>
      <c r="M5051" s="1" t="s">
        <v>1311</v>
      </c>
      <c r="N5051" t="s">
        <v>1312</v>
      </c>
      <c r="O5051" s="2">
        <v>0</v>
      </c>
      <c r="P5051" s="2">
        <v>0</v>
      </c>
      <c r="Q5051" s="2">
        <v>136.28</v>
      </c>
      <c r="R5051" s="2">
        <v>17.7164</v>
      </c>
      <c r="S5051" s="2">
        <v>0</v>
      </c>
      <c r="T5051" s="2">
        <v>0</v>
      </c>
      <c r="U5051" s="2">
        <v>153.99639999999999</v>
      </c>
      <c r="W5051" s="2" t="s">
        <v>1</v>
      </c>
      <c r="X5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1"/>
      <c r="Z5051"/>
      <c r="AA5051"/>
    </row>
    <row r="5052" spans="5:27" hidden="1">
      <c r="E5052" t="s">
        <v>8160</v>
      </c>
      <c r="F5052" t="s">
        <v>8274</v>
      </c>
      <c r="G5052" t="s">
        <v>1</v>
      </c>
      <c r="H5052" t="s">
        <v>0</v>
      </c>
      <c r="I5052" t="s">
        <v>8220</v>
      </c>
      <c r="J5052" t="s">
        <v>8172</v>
      </c>
      <c r="K5052">
        <v>986</v>
      </c>
      <c r="L5052">
        <v>986</v>
      </c>
      <c r="M5052" s="1" t="s">
        <v>501</v>
      </c>
      <c r="N5052" t="s">
        <v>502</v>
      </c>
      <c r="O5052" s="2">
        <v>0</v>
      </c>
      <c r="P5052" s="2">
        <v>0</v>
      </c>
      <c r="Q5052" s="2">
        <v>60</v>
      </c>
      <c r="R5052" s="2">
        <v>7.8000000000000007</v>
      </c>
      <c r="S5052" s="2">
        <v>0</v>
      </c>
      <c r="T5052" s="2">
        <v>0</v>
      </c>
      <c r="U5052" s="2">
        <v>67.8</v>
      </c>
      <c r="W5052" s="2" t="s">
        <v>1</v>
      </c>
      <c r="X5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2"/>
      <c r="Z5052"/>
      <c r="AA5052"/>
    </row>
    <row r="5053" spans="5:27" hidden="1">
      <c r="E5053" t="s">
        <v>8160</v>
      </c>
      <c r="F5053" t="s">
        <v>8274</v>
      </c>
      <c r="G5053" t="s">
        <v>1</v>
      </c>
      <c r="H5053" t="s">
        <v>0</v>
      </c>
      <c r="I5053" t="s">
        <v>8220</v>
      </c>
      <c r="J5053" t="s">
        <v>8172</v>
      </c>
      <c r="K5053">
        <v>987</v>
      </c>
      <c r="L5053">
        <v>987</v>
      </c>
      <c r="M5053" s="1" t="s">
        <v>118</v>
      </c>
      <c r="N5053" t="s">
        <v>119</v>
      </c>
      <c r="O5053" s="2">
        <v>0</v>
      </c>
      <c r="P5053" s="2">
        <v>0</v>
      </c>
      <c r="Q5053" s="2">
        <v>315.93</v>
      </c>
      <c r="R5053" s="2">
        <v>41.070900000000002</v>
      </c>
      <c r="S5053" s="2">
        <v>0</v>
      </c>
      <c r="T5053" s="2">
        <v>0</v>
      </c>
      <c r="U5053" s="2">
        <v>357.0009</v>
      </c>
      <c r="W5053" s="2" t="s">
        <v>1</v>
      </c>
      <c r="X5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3"/>
      <c r="Z5053"/>
      <c r="AA5053"/>
    </row>
    <row r="5054" spans="5:27" hidden="1">
      <c r="E5054" t="s">
        <v>8160</v>
      </c>
      <c r="F5054" t="s">
        <v>8274</v>
      </c>
      <c r="G5054" t="s">
        <v>1</v>
      </c>
      <c r="H5054" t="s">
        <v>0</v>
      </c>
      <c r="I5054" t="s">
        <v>8220</v>
      </c>
      <c r="J5054" t="s">
        <v>8172</v>
      </c>
      <c r="K5054">
        <v>988</v>
      </c>
      <c r="L5054">
        <v>988</v>
      </c>
      <c r="M5054" s="1" t="s">
        <v>118</v>
      </c>
      <c r="N5054" t="s">
        <v>119</v>
      </c>
      <c r="O5054" s="2">
        <v>0</v>
      </c>
      <c r="P5054" s="2">
        <v>0</v>
      </c>
      <c r="Q5054" s="2">
        <v>275</v>
      </c>
      <c r="R5054" s="2">
        <v>35.75</v>
      </c>
      <c r="S5054" s="2">
        <v>0</v>
      </c>
      <c r="T5054" s="2">
        <v>0</v>
      </c>
      <c r="U5054" s="2">
        <v>310.75</v>
      </c>
      <c r="W5054" s="2" t="s">
        <v>1</v>
      </c>
      <c r="X5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4"/>
      <c r="Z5054"/>
      <c r="AA5054"/>
    </row>
    <row r="5055" spans="5:27" hidden="1">
      <c r="E5055" t="s">
        <v>8160</v>
      </c>
      <c r="F5055" t="s">
        <v>8298</v>
      </c>
      <c r="G5055" t="s">
        <v>1</v>
      </c>
      <c r="H5055" t="s">
        <v>0</v>
      </c>
      <c r="I5055" t="s">
        <v>8220</v>
      </c>
      <c r="J5055" t="s">
        <v>8172</v>
      </c>
      <c r="K5055">
        <v>989</v>
      </c>
      <c r="L5055">
        <v>989</v>
      </c>
      <c r="M5055" s="1" t="s">
        <v>118</v>
      </c>
      <c r="N5055" t="s">
        <v>119</v>
      </c>
      <c r="O5055" s="2">
        <v>0</v>
      </c>
      <c r="P5055" s="2">
        <v>0</v>
      </c>
      <c r="Q5055" s="2">
        <v>148.97</v>
      </c>
      <c r="R5055" s="2">
        <v>19.366099999999999</v>
      </c>
      <c r="S5055" s="2">
        <v>0</v>
      </c>
      <c r="T5055" s="2">
        <v>0</v>
      </c>
      <c r="U5055" s="2">
        <v>168.33609999999999</v>
      </c>
      <c r="W5055" s="2" t="s">
        <v>1</v>
      </c>
      <c r="X5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5"/>
      <c r="Z5055"/>
      <c r="AA5055"/>
    </row>
    <row r="5056" spans="5:27" hidden="1">
      <c r="E5056" t="s">
        <v>8160</v>
      </c>
      <c r="F5056" t="s">
        <v>8298</v>
      </c>
      <c r="G5056" t="s">
        <v>1</v>
      </c>
      <c r="H5056" t="s">
        <v>0</v>
      </c>
      <c r="I5056" t="s">
        <v>8220</v>
      </c>
      <c r="J5056" t="s">
        <v>8172</v>
      </c>
      <c r="K5056">
        <v>990</v>
      </c>
      <c r="L5056">
        <v>990</v>
      </c>
      <c r="M5056" s="1" t="s">
        <v>144</v>
      </c>
      <c r="N5056" t="s">
        <v>145</v>
      </c>
      <c r="O5056" s="2">
        <v>0</v>
      </c>
      <c r="P5056" s="2">
        <v>0</v>
      </c>
      <c r="Q5056" s="2">
        <v>19.52</v>
      </c>
      <c r="R5056" s="2">
        <v>2.5375999999999999</v>
      </c>
      <c r="S5056" s="2">
        <v>0</v>
      </c>
      <c r="T5056" s="2">
        <v>0</v>
      </c>
      <c r="U5056" s="2">
        <v>22.057600000000001</v>
      </c>
      <c r="W5056" s="2" t="s">
        <v>1</v>
      </c>
      <c r="X5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6"/>
      <c r="Z5056"/>
      <c r="AA5056"/>
    </row>
    <row r="5057" spans="5:27" hidden="1">
      <c r="E5057" t="s">
        <v>8160</v>
      </c>
      <c r="F5057" t="s">
        <v>8298</v>
      </c>
      <c r="G5057" t="s">
        <v>1</v>
      </c>
      <c r="H5057" t="s">
        <v>0</v>
      </c>
      <c r="I5057" t="s">
        <v>8220</v>
      </c>
      <c r="J5057" t="s">
        <v>8172</v>
      </c>
      <c r="K5057">
        <v>991</v>
      </c>
      <c r="L5057">
        <v>991</v>
      </c>
      <c r="M5057" s="1" t="s">
        <v>118</v>
      </c>
      <c r="N5057" t="s">
        <v>119</v>
      </c>
      <c r="O5057" s="2">
        <v>0</v>
      </c>
      <c r="P5057" s="2">
        <v>0</v>
      </c>
      <c r="Q5057" s="2">
        <v>164.01</v>
      </c>
      <c r="R5057" s="2">
        <v>21.321300000000001</v>
      </c>
      <c r="S5057" s="2">
        <v>0</v>
      </c>
      <c r="T5057" s="2">
        <v>0</v>
      </c>
      <c r="U5057" s="2">
        <v>185.3313</v>
      </c>
      <c r="W5057" s="2" t="s">
        <v>1</v>
      </c>
      <c r="X5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7"/>
      <c r="Z5057"/>
      <c r="AA5057"/>
    </row>
    <row r="5058" spans="5:27" hidden="1">
      <c r="E5058" t="s">
        <v>8160</v>
      </c>
      <c r="F5058" t="s">
        <v>8273</v>
      </c>
      <c r="G5058" t="s">
        <v>1</v>
      </c>
      <c r="H5058" t="s">
        <v>0</v>
      </c>
      <c r="I5058" t="s">
        <v>8220</v>
      </c>
      <c r="J5058" t="s">
        <v>8172</v>
      </c>
      <c r="K5058">
        <v>992</v>
      </c>
      <c r="L5058">
        <v>992</v>
      </c>
      <c r="M5058" s="1" t="s">
        <v>8346</v>
      </c>
      <c r="N5058" t="s">
        <v>8347</v>
      </c>
      <c r="O5058" s="2">
        <v>0</v>
      </c>
      <c r="P5058" s="2">
        <v>0</v>
      </c>
      <c r="Q5058" s="2">
        <v>34.19</v>
      </c>
      <c r="R5058" s="2">
        <v>4.4447000000000001</v>
      </c>
      <c r="S5058" s="2">
        <v>0</v>
      </c>
      <c r="T5058" s="2">
        <v>0</v>
      </c>
      <c r="U5058" s="2">
        <v>38.634699999999995</v>
      </c>
      <c r="W5058" s="2" t="s">
        <v>1</v>
      </c>
      <c r="X5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8"/>
      <c r="Z5058"/>
      <c r="AA5058"/>
    </row>
    <row r="5059" spans="5:27" hidden="1">
      <c r="E5059" t="s">
        <v>8160</v>
      </c>
      <c r="F5059" t="s">
        <v>8273</v>
      </c>
      <c r="G5059" t="s">
        <v>1</v>
      </c>
      <c r="H5059" t="s">
        <v>0</v>
      </c>
      <c r="I5059" t="s">
        <v>8220</v>
      </c>
      <c r="J5059" t="s">
        <v>8172</v>
      </c>
      <c r="K5059">
        <v>993</v>
      </c>
      <c r="L5059">
        <v>993</v>
      </c>
      <c r="M5059" s="1" t="s">
        <v>8344</v>
      </c>
      <c r="N5059" t="s">
        <v>8345</v>
      </c>
      <c r="O5059" s="2">
        <v>0</v>
      </c>
      <c r="P5059" s="2">
        <v>0</v>
      </c>
      <c r="Q5059" s="2">
        <v>288.75</v>
      </c>
      <c r="R5059" s="2">
        <v>37.537500000000001</v>
      </c>
      <c r="S5059" s="2">
        <v>0</v>
      </c>
      <c r="T5059" s="2">
        <v>0</v>
      </c>
      <c r="U5059" s="2">
        <v>326.28750000000002</v>
      </c>
      <c r="W5059" s="2" t="s">
        <v>1</v>
      </c>
      <c r="X5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59"/>
      <c r="Z5059"/>
      <c r="AA5059"/>
    </row>
    <row r="5060" spans="5:27" hidden="1">
      <c r="E5060" t="s">
        <v>8160</v>
      </c>
      <c r="F5060" t="s">
        <v>8273</v>
      </c>
      <c r="G5060" t="s">
        <v>1</v>
      </c>
      <c r="H5060" t="s">
        <v>0</v>
      </c>
      <c r="I5060" t="s">
        <v>8220</v>
      </c>
      <c r="J5060" t="s">
        <v>8172</v>
      </c>
      <c r="K5060">
        <v>994</v>
      </c>
      <c r="L5060">
        <v>994</v>
      </c>
      <c r="M5060" s="1" t="s">
        <v>7871</v>
      </c>
      <c r="N5060" t="s">
        <v>7872</v>
      </c>
      <c r="O5060" s="2">
        <v>0</v>
      </c>
      <c r="P5060" s="2">
        <v>0</v>
      </c>
      <c r="Q5060" s="2">
        <v>92.3</v>
      </c>
      <c r="R5060" s="2">
        <v>11.999000000000001</v>
      </c>
      <c r="S5060" s="2">
        <v>0</v>
      </c>
      <c r="T5060" s="2">
        <v>0</v>
      </c>
      <c r="U5060" s="2">
        <v>104.29899999999999</v>
      </c>
      <c r="W5060" s="2" t="s">
        <v>1</v>
      </c>
      <c r="X5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0"/>
      <c r="Z5060"/>
      <c r="AA5060"/>
    </row>
    <row r="5061" spans="5:27" hidden="1">
      <c r="E5061" t="s">
        <v>8160</v>
      </c>
      <c r="F5061" t="s">
        <v>8273</v>
      </c>
      <c r="G5061" t="s">
        <v>1</v>
      </c>
      <c r="H5061" t="s">
        <v>0</v>
      </c>
      <c r="I5061" t="s">
        <v>8220</v>
      </c>
      <c r="J5061" t="s">
        <v>8172</v>
      </c>
      <c r="K5061">
        <v>995</v>
      </c>
      <c r="L5061">
        <v>995</v>
      </c>
      <c r="M5061" s="1" t="s">
        <v>739</v>
      </c>
      <c r="N5061" t="s">
        <v>740</v>
      </c>
      <c r="O5061" s="2">
        <v>0</v>
      </c>
      <c r="P5061" s="2">
        <v>0</v>
      </c>
      <c r="Q5061" s="2">
        <v>32.479999999999997</v>
      </c>
      <c r="R5061" s="2">
        <v>4.2223999999999995</v>
      </c>
      <c r="S5061" s="2">
        <v>0</v>
      </c>
      <c r="T5061" s="2">
        <v>0</v>
      </c>
      <c r="U5061" s="2">
        <v>36.702399999999997</v>
      </c>
      <c r="W5061" s="2" t="s">
        <v>1</v>
      </c>
      <c r="X5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1"/>
      <c r="Z5061"/>
      <c r="AA5061"/>
    </row>
    <row r="5062" spans="5:27" hidden="1">
      <c r="E5062" t="s">
        <v>8160</v>
      </c>
      <c r="F5062" t="s">
        <v>8273</v>
      </c>
      <c r="G5062" t="s">
        <v>1</v>
      </c>
      <c r="H5062" t="s">
        <v>0</v>
      </c>
      <c r="I5062" t="s">
        <v>8220</v>
      </c>
      <c r="J5062" t="s">
        <v>8172</v>
      </c>
      <c r="K5062">
        <v>996</v>
      </c>
      <c r="L5062">
        <v>996</v>
      </c>
      <c r="M5062" s="1" t="s">
        <v>118</v>
      </c>
      <c r="N5062" t="s">
        <v>119</v>
      </c>
      <c r="O5062" s="2">
        <v>0</v>
      </c>
      <c r="P5062" s="2">
        <v>0</v>
      </c>
      <c r="Q5062" s="2">
        <v>52.04</v>
      </c>
      <c r="R5062" s="2">
        <v>6.7652000000000001</v>
      </c>
      <c r="S5062" s="2">
        <v>0</v>
      </c>
      <c r="T5062" s="2">
        <v>0</v>
      </c>
      <c r="U5062" s="2">
        <v>58.805199999999999</v>
      </c>
      <c r="W5062" s="2" t="s">
        <v>1</v>
      </c>
      <c r="X5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2"/>
      <c r="Z5062"/>
      <c r="AA5062"/>
    </row>
    <row r="5063" spans="5:27" hidden="1">
      <c r="E5063" t="s">
        <v>8160</v>
      </c>
      <c r="F5063" t="s">
        <v>8273</v>
      </c>
      <c r="G5063" t="s">
        <v>1</v>
      </c>
      <c r="H5063" t="s">
        <v>0</v>
      </c>
      <c r="I5063" t="s">
        <v>8220</v>
      </c>
      <c r="J5063" t="s">
        <v>8172</v>
      </c>
      <c r="K5063">
        <v>997</v>
      </c>
      <c r="L5063">
        <v>997</v>
      </c>
      <c r="M5063" s="1" t="s">
        <v>8342</v>
      </c>
      <c r="N5063" t="s">
        <v>8343</v>
      </c>
      <c r="O5063" s="2">
        <v>0</v>
      </c>
      <c r="P5063" s="2">
        <v>0</v>
      </c>
      <c r="Q5063" s="2">
        <v>100</v>
      </c>
      <c r="R5063" s="2">
        <v>13</v>
      </c>
      <c r="S5063" s="2">
        <v>0</v>
      </c>
      <c r="T5063" s="2">
        <v>0</v>
      </c>
      <c r="U5063" s="2">
        <v>113</v>
      </c>
      <c r="W5063" s="2" t="s">
        <v>1</v>
      </c>
      <c r="X5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3"/>
      <c r="Z5063"/>
      <c r="AA5063"/>
    </row>
    <row r="5064" spans="5:27" hidden="1">
      <c r="E5064" t="s">
        <v>8160</v>
      </c>
      <c r="F5064" t="s">
        <v>8272</v>
      </c>
      <c r="G5064" t="s">
        <v>1</v>
      </c>
      <c r="H5064" t="s">
        <v>0</v>
      </c>
      <c r="I5064" t="s">
        <v>8220</v>
      </c>
      <c r="J5064" t="s">
        <v>8172</v>
      </c>
      <c r="K5064">
        <v>998</v>
      </c>
      <c r="L5064">
        <v>998</v>
      </c>
      <c r="M5064" s="1" t="s">
        <v>1476</v>
      </c>
      <c r="N5064" t="s">
        <v>1477</v>
      </c>
      <c r="O5064" s="2">
        <v>0</v>
      </c>
      <c r="P5064" s="2">
        <v>0</v>
      </c>
      <c r="Q5064" s="2">
        <v>68.14</v>
      </c>
      <c r="R5064" s="2">
        <v>8.8582000000000001</v>
      </c>
      <c r="S5064" s="2">
        <v>0</v>
      </c>
      <c r="T5064" s="2">
        <v>0</v>
      </c>
      <c r="U5064" s="2">
        <v>76.998199999999997</v>
      </c>
      <c r="W5064" s="2" t="s">
        <v>1</v>
      </c>
      <c r="X5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4"/>
      <c r="Z5064"/>
      <c r="AA5064"/>
    </row>
    <row r="5065" spans="5:27" hidden="1">
      <c r="E5065" t="s">
        <v>8160</v>
      </c>
      <c r="F5065" t="s">
        <v>8272</v>
      </c>
      <c r="G5065" t="s">
        <v>1</v>
      </c>
      <c r="H5065" t="s">
        <v>0</v>
      </c>
      <c r="I5065" t="s">
        <v>8220</v>
      </c>
      <c r="J5065" t="s">
        <v>8172</v>
      </c>
      <c r="K5065">
        <v>999</v>
      </c>
      <c r="L5065">
        <v>999</v>
      </c>
      <c r="M5065" s="1" t="s">
        <v>130</v>
      </c>
      <c r="N5065" t="s">
        <v>131</v>
      </c>
      <c r="O5065" s="2">
        <v>0</v>
      </c>
      <c r="P5065" s="2">
        <v>0</v>
      </c>
      <c r="Q5065" s="2">
        <v>205.2</v>
      </c>
      <c r="R5065" s="2">
        <v>26.675999999999998</v>
      </c>
      <c r="S5065" s="2">
        <v>0</v>
      </c>
      <c r="T5065" s="2">
        <v>0</v>
      </c>
      <c r="U5065" s="2">
        <v>231.87599999999998</v>
      </c>
      <c r="W5065" s="2" t="s">
        <v>1</v>
      </c>
      <c r="X5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5"/>
      <c r="Z5065"/>
      <c r="AA5065"/>
    </row>
    <row r="5066" spans="5:27" hidden="1">
      <c r="E5066" t="s">
        <v>8160</v>
      </c>
      <c r="F5066" t="s">
        <v>8272</v>
      </c>
      <c r="G5066" t="s">
        <v>1</v>
      </c>
      <c r="H5066" t="s">
        <v>0</v>
      </c>
      <c r="I5066" t="s">
        <v>8220</v>
      </c>
      <c r="J5066" t="s">
        <v>8172</v>
      </c>
      <c r="K5066">
        <v>1000</v>
      </c>
      <c r="L5066">
        <v>1000</v>
      </c>
      <c r="M5066" s="1" t="s">
        <v>1470</v>
      </c>
      <c r="N5066" t="s">
        <v>1471</v>
      </c>
      <c r="O5066" s="2">
        <v>0</v>
      </c>
      <c r="P5066" s="2">
        <v>0</v>
      </c>
      <c r="Q5066" s="2">
        <v>185.31</v>
      </c>
      <c r="R5066" s="2">
        <v>24.090300000000003</v>
      </c>
      <c r="S5066" s="2">
        <v>0</v>
      </c>
      <c r="T5066" s="2">
        <v>0</v>
      </c>
      <c r="U5066" s="2">
        <v>209.40030000000002</v>
      </c>
      <c r="W5066" s="2" t="s">
        <v>1</v>
      </c>
      <c r="X5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6"/>
      <c r="Z5066"/>
      <c r="AA5066"/>
    </row>
    <row r="5067" spans="5:27" hidden="1">
      <c r="E5067" t="s">
        <v>8160</v>
      </c>
      <c r="F5067" t="s">
        <v>8272</v>
      </c>
      <c r="G5067" t="s">
        <v>1</v>
      </c>
      <c r="H5067" t="s">
        <v>0</v>
      </c>
      <c r="I5067" t="s">
        <v>8338</v>
      </c>
      <c r="J5067" t="s">
        <v>8339</v>
      </c>
      <c r="K5067">
        <v>1</v>
      </c>
      <c r="L5067">
        <v>1</v>
      </c>
      <c r="M5067" s="1" t="s">
        <v>118</v>
      </c>
      <c r="N5067" t="s">
        <v>119</v>
      </c>
      <c r="O5067" s="2">
        <v>0</v>
      </c>
      <c r="P5067" s="2">
        <v>0</v>
      </c>
      <c r="Q5067" s="2">
        <v>383.14</v>
      </c>
      <c r="R5067" s="2">
        <v>49.808199999999999</v>
      </c>
      <c r="S5067" s="2">
        <v>0</v>
      </c>
      <c r="T5067" s="2">
        <v>0</v>
      </c>
      <c r="U5067" s="2">
        <v>432.94819999999999</v>
      </c>
      <c r="W5067" s="2" t="s">
        <v>1</v>
      </c>
      <c r="X5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7"/>
      <c r="Z5067"/>
      <c r="AA5067"/>
    </row>
    <row r="5068" spans="5:27" hidden="1">
      <c r="E5068" t="s">
        <v>8160</v>
      </c>
      <c r="F5068" t="s">
        <v>8272</v>
      </c>
      <c r="G5068" t="s">
        <v>1</v>
      </c>
      <c r="H5068" t="s">
        <v>0</v>
      </c>
      <c r="I5068" t="s">
        <v>8338</v>
      </c>
      <c r="J5068" t="s">
        <v>8339</v>
      </c>
      <c r="K5068">
        <v>2</v>
      </c>
      <c r="L5068">
        <v>2</v>
      </c>
      <c r="M5068" s="1" t="s">
        <v>1182</v>
      </c>
      <c r="N5068" t="s">
        <v>1183</v>
      </c>
      <c r="O5068" s="2">
        <v>0</v>
      </c>
      <c r="P5068" s="2">
        <v>0</v>
      </c>
      <c r="Q5068" s="2">
        <v>101.63</v>
      </c>
      <c r="R5068" s="2">
        <v>13.2119</v>
      </c>
      <c r="S5068" s="2">
        <v>0</v>
      </c>
      <c r="T5068" s="2">
        <v>0</v>
      </c>
      <c r="U5068" s="2">
        <v>114.8419</v>
      </c>
      <c r="W5068" s="2" t="s">
        <v>1</v>
      </c>
      <c r="X5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8"/>
      <c r="Z5068"/>
      <c r="AA5068"/>
    </row>
    <row r="5069" spans="5:27" hidden="1">
      <c r="E5069" t="s">
        <v>8160</v>
      </c>
      <c r="F5069" t="s">
        <v>8271</v>
      </c>
      <c r="G5069" t="s">
        <v>1</v>
      </c>
      <c r="H5069" t="s">
        <v>0</v>
      </c>
      <c r="I5069" t="s">
        <v>8338</v>
      </c>
      <c r="J5069" t="s">
        <v>8339</v>
      </c>
      <c r="K5069">
        <v>3</v>
      </c>
      <c r="L5069">
        <v>3</v>
      </c>
      <c r="M5069" s="1" t="s">
        <v>8340</v>
      </c>
      <c r="N5069" t="s">
        <v>8341</v>
      </c>
      <c r="O5069" s="2">
        <v>0</v>
      </c>
      <c r="P5069" s="2">
        <v>0</v>
      </c>
      <c r="Q5069" s="2">
        <v>56.36</v>
      </c>
      <c r="R5069" s="2">
        <v>7.3268000000000004</v>
      </c>
      <c r="S5069" s="2">
        <v>0</v>
      </c>
      <c r="T5069" s="2">
        <v>0</v>
      </c>
      <c r="U5069" s="2">
        <v>63.686799999999998</v>
      </c>
      <c r="W5069" s="2" t="s">
        <v>1</v>
      </c>
      <c r="X5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69"/>
      <c r="Z5069"/>
      <c r="AA5069"/>
    </row>
    <row r="5070" spans="5:27" hidden="1">
      <c r="E5070" t="s">
        <v>8160</v>
      </c>
      <c r="F5070" t="s">
        <v>8271</v>
      </c>
      <c r="G5070" t="s">
        <v>1</v>
      </c>
      <c r="H5070" t="s">
        <v>0</v>
      </c>
      <c r="I5070" t="s">
        <v>8338</v>
      </c>
      <c r="J5070" t="s">
        <v>8339</v>
      </c>
      <c r="K5070">
        <v>4</v>
      </c>
      <c r="L5070">
        <v>4</v>
      </c>
      <c r="M5070" s="1" t="s">
        <v>503</v>
      </c>
      <c r="N5070" t="s">
        <v>504</v>
      </c>
      <c r="O5070" s="2">
        <v>0</v>
      </c>
      <c r="P5070" s="2">
        <v>0</v>
      </c>
      <c r="Q5070" s="2">
        <v>34.19</v>
      </c>
      <c r="R5070" s="2">
        <v>4.4447000000000001</v>
      </c>
      <c r="S5070" s="2">
        <v>0</v>
      </c>
      <c r="T5070" s="2">
        <v>0</v>
      </c>
      <c r="U5070" s="2">
        <v>38.634699999999995</v>
      </c>
      <c r="W5070" s="2" t="s">
        <v>1</v>
      </c>
      <c r="X5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0"/>
      <c r="Z5070"/>
      <c r="AA5070"/>
    </row>
    <row r="5071" spans="5:27" hidden="1">
      <c r="E5071" t="s">
        <v>8160</v>
      </c>
      <c r="F5071" t="s">
        <v>8271</v>
      </c>
      <c r="G5071" t="s">
        <v>1</v>
      </c>
      <c r="H5071" t="s">
        <v>0</v>
      </c>
      <c r="I5071" t="s">
        <v>8338</v>
      </c>
      <c r="J5071" t="s">
        <v>8339</v>
      </c>
      <c r="K5071">
        <v>5</v>
      </c>
      <c r="L5071">
        <v>5</v>
      </c>
      <c r="M5071" s="1" t="s">
        <v>95</v>
      </c>
      <c r="N5071" t="s">
        <v>96</v>
      </c>
      <c r="O5071" s="2">
        <v>0</v>
      </c>
      <c r="P5071" s="2">
        <v>0</v>
      </c>
      <c r="Q5071" s="2">
        <v>12.45</v>
      </c>
      <c r="R5071" s="2">
        <v>1.6185</v>
      </c>
      <c r="S5071" s="2">
        <v>0</v>
      </c>
      <c r="T5071" s="2">
        <v>0</v>
      </c>
      <c r="U5071" s="2">
        <v>14.0685</v>
      </c>
      <c r="W5071" s="2" t="s">
        <v>1</v>
      </c>
      <c r="X5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1"/>
      <c r="Z5071"/>
      <c r="AA5071"/>
    </row>
    <row r="5072" spans="5:27" hidden="1">
      <c r="E5072" t="s">
        <v>8160</v>
      </c>
      <c r="F5072" t="s">
        <v>8271</v>
      </c>
      <c r="G5072" t="s">
        <v>1</v>
      </c>
      <c r="H5072" t="s">
        <v>0</v>
      </c>
      <c r="I5072" t="s">
        <v>8338</v>
      </c>
      <c r="J5072" t="s">
        <v>8339</v>
      </c>
      <c r="K5072">
        <v>6</v>
      </c>
      <c r="L5072">
        <v>6</v>
      </c>
      <c r="M5072" s="1" t="s">
        <v>95</v>
      </c>
      <c r="N5072" t="s">
        <v>96</v>
      </c>
      <c r="O5072" s="2">
        <v>0</v>
      </c>
      <c r="P5072" s="2">
        <v>0</v>
      </c>
      <c r="Q5072" s="2">
        <v>14.32</v>
      </c>
      <c r="R5072" s="2">
        <v>1.8616000000000001</v>
      </c>
      <c r="S5072" s="2">
        <v>0</v>
      </c>
      <c r="T5072" s="2">
        <v>0</v>
      </c>
      <c r="U5072" s="2">
        <v>16.1816</v>
      </c>
      <c r="W5072" s="2" t="s">
        <v>1</v>
      </c>
      <c r="X5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2"/>
      <c r="Z5072"/>
      <c r="AA5072"/>
    </row>
    <row r="5073" spans="5:27" hidden="1">
      <c r="E5073" t="s">
        <v>8160</v>
      </c>
      <c r="F5073" t="s">
        <v>8271</v>
      </c>
      <c r="G5073" t="s">
        <v>1</v>
      </c>
      <c r="H5073" t="s">
        <v>0</v>
      </c>
      <c r="I5073" t="s">
        <v>8338</v>
      </c>
      <c r="J5073" t="s">
        <v>8339</v>
      </c>
      <c r="K5073">
        <v>7</v>
      </c>
      <c r="L5073">
        <v>7</v>
      </c>
      <c r="M5073" s="1" t="s">
        <v>1466</v>
      </c>
      <c r="N5073" t="s">
        <v>1467</v>
      </c>
      <c r="O5073" s="2">
        <v>0</v>
      </c>
      <c r="P5073" s="2">
        <v>0</v>
      </c>
      <c r="Q5073" s="2">
        <v>200</v>
      </c>
      <c r="R5073" s="2">
        <v>26</v>
      </c>
      <c r="S5073" s="2">
        <v>0</v>
      </c>
      <c r="T5073" s="2">
        <v>0</v>
      </c>
      <c r="U5073" s="2">
        <v>226</v>
      </c>
      <c r="W5073" s="2" t="s">
        <v>1</v>
      </c>
      <c r="X5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3"/>
      <c r="Z5073"/>
      <c r="AA5073"/>
    </row>
    <row r="5074" spans="5:27" hidden="1">
      <c r="E5074" t="s">
        <v>8160</v>
      </c>
      <c r="F5074" t="s">
        <v>8270</v>
      </c>
      <c r="G5074" t="s">
        <v>1</v>
      </c>
      <c r="H5074" t="s">
        <v>0</v>
      </c>
      <c r="I5074" t="s">
        <v>8338</v>
      </c>
      <c r="J5074" t="s">
        <v>8339</v>
      </c>
      <c r="K5074">
        <v>8</v>
      </c>
      <c r="L5074">
        <v>8</v>
      </c>
      <c r="M5074" s="1" t="s">
        <v>7851</v>
      </c>
      <c r="N5074" t="s">
        <v>7852</v>
      </c>
      <c r="O5074" s="2">
        <v>0</v>
      </c>
      <c r="P5074" s="2">
        <v>0</v>
      </c>
      <c r="Q5074" s="2">
        <v>330</v>
      </c>
      <c r="R5074" s="2">
        <v>42.9</v>
      </c>
      <c r="S5074" s="2">
        <v>0</v>
      </c>
      <c r="T5074" s="2">
        <v>0</v>
      </c>
      <c r="U5074" s="2">
        <v>372.9</v>
      </c>
      <c r="W5074" s="2" t="s">
        <v>1</v>
      </c>
      <c r="X5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4"/>
      <c r="Z5074"/>
      <c r="AA5074"/>
    </row>
    <row r="5075" spans="5:27" hidden="1">
      <c r="E5075" t="s">
        <v>8160</v>
      </c>
      <c r="F5075" t="s">
        <v>8270</v>
      </c>
      <c r="G5075" t="s">
        <v>1</v>
      </c>
      <c r="H5075" t="s">
        <v>0</v>
      </c>
      <c r="I5075" t="s">
        <v>8338</v>
      </c>
      <c r="J5075" t="s">
        <v>8339</v>
      </c>
      <c r="K5075">
        <v>9</v>
      </c>
      <c r="L5075">
        <v>9</v>
      </c>
      <c r="M5075" s="1" t="s">
        <v>118</v>
      </c>
      <c r="N5075" t="s">
        <v>119</v>
      </c>
      <c r="O5075" s="2">
        <v>0</v>
      </c>
      <c r="P5075" s="2">
        <v>0</v>
      </c>
      <c r="Q5075" s="2">
        <v>212.73</v>
      </c>
      <c r="R5075" s="2">
        <v>27.654900000000001</v>
      </c>
      <c r="S5075" s="2">
        <v>0</v>
      </c>
      <c r="T5075" s="2">
        <v>0</v>
      </c>
      <c r="U5075" s="2">
        <v>240.38489999999999</v>
      </c>
      <c r="W5075" s="2" t="s">
        <v>1</v>
      </c>
      <c r="X5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5"/>
      <c r="Z5075"/>
      <c r="AA5075"/>
    </row>
    <row r="5076" spans="5:27" hidden="1">
      <c r="E5076" t="s">
        <v>8160</v>
      </c>
      <c r="F5076" t="s">
        <v>8270</v>
      </c>
      <c r="G5076" t="s">
        <v>1</v>
      </c>
      <c r="H5076" t="s">
        <v>0</v>
      </c>
      <c r="I5076" t="s">
        <v>8338</v>
      </c>
      <c r="J5076" t="s">
        <v>8339</v>
      </c>
      <c r="K5076">
        <v>10</v>
      </c>
      <c r="L5076">
        <v>10</v>
      </c>
      <c r="M5076" s="1" t="s">
        <v>1305</v>
      </c>
      <c r="N5076" t="s">
        <v>1306</v>
      </c>
      <c r="O5076" s="2">
        <v>0</v>
      </c>
      <c r="P5076" s="2">
        <v>0</v>
      </c>
      <c r="Q5076" s="2">
        <v>68.14</v>
      </c>
      <c r="R5076" s="2">
        <v>8.8582000000000001</v>
      </c>
      <c r="S5076" s="2">
        <v>0</v>
      </c>
      <c r="T5076" s="2">
        <v>0</v>
      </c>
      <c r="U5076" s="2">
        <v>76.998199999999997</v>
      </c>
      <c r="W5076" s="2" t="s">
        <v>1</v>
      </c>
      <c r="X5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6"/>
      <c r="Z5076"/>
      <c r="AA5076"/>
    </row>
    <row r="5077" spans="5:27" hidden="1">
      <c r="E5077" t="s">
        <v>8160</v>
      </c>
      <c r="F5077" t="s">
        <v>8270</v>
      </c>
      <c r="G5077" t="s">
        <v>1</v>
      </c>
      <c r="H5077" t="s">
        <v>0</v>
      </c>
      <c r="I5077" t="s">
        <v>8338</v>
      </c>
      <c r="J5077" t="s">
        <v>8339</v>
      </c>
      <c r="K5077">
        <v>11</v>
      </c>
      <c r="L5077">
        <v>11</v>
      </c>
      <c r="M5077" s="1" t="s">
        <v>118</v>
      </c>
      <c r="N5077" t="s">
        <v>119</v>
      </c>
      <c r="O5077" s="2">
        <v>0</v>
      </c>
      <c r="P5077" s="2">
        <v>0</v>
      </c>
      <c r="Q5077" s="2">
        <v>60.95</v>
      </c>
      <c r="R5077" s="2">
        <v>7.9235000000000007</v>
      </c>
      <c r="S5077" s="2">
        <v>0</v>
      </c>
      <c r="T5077" s="2">
        <v>0</v>
      </c>
      <c r="U5077" s="2">
        <v>68.873500000000007</v>
      </c>
      <c r="W5077" s="2" t="s">
        <v>1</v>
      </c>
      <c r="X5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7"/>
      <c r="Z5077"/>
      <c r="AA5077"/>
    </row>
    <row r="5078" spans="5:27" hidden="1">
      <c r="E5078" t="s">
        <v>8160</v>
      </c>
      <c r="F5078" t="s">
        <v>8270</v>
      </c>
      <c r="G5078" t="s">
        <v>1</v>
      </c>
      <c r="H5078" t="s">
        <v>0</v>
      </c>
      <c r="I5078" t="s">
        <v>8338</v>
      </c>
      <c r="J5078" t="s">
        <v>8339</v>
      </c>
      <c r="K5078">
        <v>12</v>
      </c>
      <c r="L5078">
        <v>12</v>
      </c>
      <c r="M5078" s="1" t="s">
        <v>1219</v>
      </c>
      <c r="N5078" t="s">
        <v>1220</v>
      </c>
      <c r="O5078" s="2">
        <v>0</v>
      </c>
      <c r="P5078" s="2">
        <v>0</v>
      </c>
      <c r="Q5078" s="2">
        <v>104.07</v>
      </c>
      <c r="R5078" s="2">
        <v>13.5291</v>
      </c>
      <c r="S5078" s="2">
        <v>0</v>
      </c>
      <c r="T5078" s="2">
        <v>0</v>
      </c>
      <c r="U5078" s="2">
        <v>117.59909999999999</v>
      </c>
      <c r="W5078" s="2" t="s">
        <v>1</v>
      </c>
      <c r="X5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8"/>
      <c r="Z5078"/>
      <c r="AA5078"/>
    </row>
    <row r="5079" spans="5:27" hidden="1">
      <c r="E5079" t="s">
        <v>8160</v>
      </c>
      <c r="F5079" t="s">
        <v>8270</v>
      </c>
      <c r="G5079" t="s">
        <v>1</v>
      </c>
      <c r="H5079" t="s">
        <v>0</v>
      </c>
      <c r="I5079" t="s">
        <v>8338</v>
      </c>
      <c r="J5079" t="s">
        <v>8339</v>
      </c>
      <c r="K5079">
        <v>13</v>
      </c>
      <c r="L5079">
        <v>13</v>
      </c>
      <c r="M5079" s="1" t="s">
        <v>126</v>
      </c>
      <c r="N5079" t="s">
        <v>127</v>
      </c>
      <c r="O5079" s="2">
        <v>0</v>
      </c>
      <c r="P5079" s="2">
        <v>0</v>
      </c>
      <c r="Q5079" s="2">
        <v>1011.7</v>
      </c>
      <c r="R5079" s="2">
        <v>131.52100000000002</v>
      </c>
      <c r="S5079" s="2">
        <v>0</v>
      </c>
      <c r="T5079" s="2">
        <v>0</v>
      </c>
      <c r="U5079" s="2">
        <v>1143.221</v>
      </c>
      <c r="W5079" s="2" t="s">
        <v>1</v>
      </c>
      <c r="X5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79"/>
      <c r="Z5079"/>
      <c r="AA5079"/>
    </row>
    <row r="5080" spans="5:27" hidden="1">
      <c r="E5080" t="s">
        <v>8160</v>
      </c>
      <c r="F5080" t="s">
        <v>8270</v>
      </c>
      <c r="G5080" t="s">
        <v>1</v>
      </c>
      <c r="H5080" t="s">
        <v>0</v>
      </c>
      <c r="I5080" t="s">
        <v>8338</v>
      </c>
      <c r="J5080" t="s">
        <v>8339</v>
      </c>
      <c r="K5080">
        <v>14</v>
      </c>
      <c r="L5080">
        <v>14</v>
      </c>
      <c r="M5080" s="1" t="s">
        <v>253</v>
      </c>
      <c r="N5080" t="s">
        <v>254</v>
      </c>
      <c r="O5080" s="2">
        <v>0</v>
      </c>
      <c r="P5080" s="2">
        <v>0</v>
      </c>
      <c r="Q5080" s="2">
        <v>162.66</v>
      </c>
      <c r="R5080" s="2">
        <v>21.145800000000001</v>
      </c>
      <c r="S5080" s="2">
        <v>0</v>
      </c>
      <c r="T5080" s="2">
        <v>0</v>
      </c>
      <c r="U5080" s="2">
        <v>183.8058</v>
      </c>
      <c r="W5080" s="2" t="s">
        <v>1</v>
      </c>
      <c r="X5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0"/>
      <c r="Z5080"/>
      <c r="AA5080"/>
    </row>
    <row r="5081" spans="5:27" hidden="1">
      <c r="E5081" t="s">
        <v>8160</v>
      </c>
      <c r="F5081" t="s">
        <v>8270</v>
      </c>
      <c r="G5081" t="s">
        <v>1</v>
      </c>
      <c r="H5081" t="s">
        <v>0</v>
      </c>
      <c r="I5081" t="s">
        <v>8338</v>
      </c>
      <c r="J5081" t="s">
        <v>8339</v>
      </c>
      <c r="K5081">
        <v>15</v>
      </c>
      <c r="L5081">
        <v>15</v>
      </c>
      <c r="M5081" s="1" t="s">
        <v>550</v>
      </c>
      <c r="N5081" t="s">
        <v>551</v>
      </c>
      <c r="O5081" s="2">
        <v>0</v>
      </c>
      <c r="P5081" s="2">
        <v>0</v>
      </c>
      <c r="Q5081" s="2">
        <v>4.58</v>
      </c>
      <c r="R5081" s="2">
        <v>0.59540000000000004</v>
      </c>
      <c r="S5081" s="2">
        <v>0</v>
      </c>
      <c r="T5081" s="2">
        <v>0</v>
      </c>
      <c r="U5081" s="2">
        <v>5.1753999999999998</v>
      </c>
      <c r="W5081" s="2" t="s">
        <v>1</v>
      </c>
      <c r="X5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1"/>
      <c r="Z5081"/>
      <c r="AA5081"/>
    </row>
    <row r="5082" spans="5:27" hidden="1">
      <c r="E5082" t="s">
        <v>8160</v>
      </c>
      <c r="F5082" t="s">
        <v>8269</v>
      </c>
      <c r="G5082" t="s">
        <v>1</v>
      </c>
      <c r="H5082" t="s">
        <v>0</v>
      </c>
      <c r="I5082" t="s">
        <v>8338</v>
      </c>
      <c r="J5082" t="s">
        <v>8339</v>
      </c>
      <c r="K5082">
        <v>16</v>
      </c>
      <c r="L5082">
        <v>16</v>
      </c>
      <c r="M5082" s="1" t="s">
        <v>118</v>
      </c>
      <c r="N5082" t="s">
        <v>119</v>
      </c>
      <c r="O5082" s="2">
        <v>0</v>
      </c>
      <c r="P5082" s="2">
        <v>0</v>
      </c>
      <c r="Q5082" s="2">
        <v>195.4</v>
      </c>
      <c r="R5082" s="2">
        <v>25.402000000000001</v>
      </c>
      <c r="S5082" s="2">
        <v>0</v>
      </c>
      <c r="T5082" s="2">
        <v>0</v>
      </c>
      <c r="U5082" s="2">
        <v>220.80200000000002</v>
      </c>
      <c r="W5082" s="2" t="s">
        <v>1</v>
      </c>
      <c r="X5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2"/>
      <c r="Z5082"/>
      <c r="AA5082"/>
    </row>
    <row r="5083" spans="5:27" hidden="1">
      <c r="E5083" t="s">
        <v>8160</v>
      </c>
      <c r="F5083" t="s">
        <v>8269</v>
      </c>
      <c r="G5083" t="s">
        <v>1</v>
      </c>
      <c r="H5083" t="s">
        <v>0</v>
      </c>
      <c r="I5083" t="s">
        <v>8338</v>
      </c>
      <c r="J5083" t="s">
        <v>8339</v>
      </c>
      <c r="K5083">
        <v>17</v>
      </c>
      <c r="L5083">
        <v>17</v>
      </c>
      <c r="M5083" s="1" t="s">
        <v>167</v>
      </c>
      <c r="N5083" t="s">
        <v>168</v>
      </c>
      <c r="O5083" s="2">
        <v>0</v>
      </c>
      <c r="P5083" s="2">
        <v>0</v>
      </c>
      <c r="Q5083" s="2">
        <v>530</v>
      </c>
      <c r="R5083" s="2">
        <v>68.900000000000006</v>
      </c>
      <c r="S5083" s="2">
        <v>0</v>
      </c>
      <c r="T5083" s="2">
        <v>0</v>
      </c>
      <c r="U5083" s="2">
        <v>598.9</v>
      </c>
      <c r="W5083" s="2" t="s">
        <v>1</v>
      </c>
      <c r="X5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3"/>
      <c r="Z5083"/>
      <c r="AA5083"/>
    </row>
    <row r="5084" spans="5:27" hidden="1">
      <c r="E5084" t="s">
        <v>8160</v>
      </c>
      <c r="F5084" t="s">
        <v>8269</v>
      </c>
      <c r="G5084" t="s">
        <v>1</v>
      </c>
      <c r="H5084" t="s">
        <v>0</v>
      </c>
      <c r="I5084" t="s">
        <v>8338</v>
      </c>
      <c r="J5084" t="s">
        <v>8339</v>
      </c>
      <c r="K5084">
        <v>18</v>
      </c>
      <c r="L5084">
        <v>18</v>
      </c>
      <c r="M5084" s="1" t="s">
        <v>118</v>
      </c>
      <c r="N5084" t="s">
        <v>119</v>
      </c>
      <c r="O5084" s="2">
        <v>0</v>
      </c>
      <c r="P5084" s="2">
        <v>0</v>
      </c>
      <c r="Q5084" s="2">
        <v>217.34</v>
      </c>
      <c r="R5084" s="2">
        <v>28.254200000000001</v>
      </c>
      <c r="S5084" s="2">
        <v>0</v>
      </c>
      <c r="T5084" s="2">
        <v>0</v>
      </c>
      <c r="U5084" s="2">
        <v>245.5942</v>
      </c>
      <c r="W5084" s="2" t="s">
        <v>1</v>
      </c>
      <c r="X5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4"/>
      <c r="Z5084"/>
      <c r="AA5084"/>
    </row>
    <row r="5085" spans="5:27" hidden="1">
      <c r="E5085" t="s">
        <v>8160</v>
      </c>
      <c r="F5085" t="s">
        <v>8269</v>
      </c>
      <c r="G5085" t="s">
        <v>1</v>
      </c>
      <c r="H5085" t="s">
        <v>0</v>
      </c>
      <c r="I5085" t="s">
        <v>8338</v>
      </c>
      <c r="J5085" t="s">
        <v>8339</v>
      </c>
      <c r="K5085">
        <v>19</v>
      </c>
      <c r="L5085">
        <v>19</v>
      </c>
      <c r="M5085" s="1" t="s">
        <v>7956</v>
      </c>
      <c r="N5085" t="s">
        <v>1171</v>
      </c>
      <c r="O5085" s="2">
        <v>0</v>
      </c>
      <c r="P5085" s="2">
        <v>0</v>
      </c>
      <c r="Q5085" s="2">
        <v>136.28</v>
      </c>
      <c r="R5085" s="2">
        <v>17.7164</v>
      </c>
      <c r="S5085" s="2">
        <v>0</v>
      </c>
      <c r="T5085" s="2">
        <v>0</v>
      </c>
      <c r="U5085" s="2">
        <v>153.99639999999999</v>
      </c>
      <c r="W5085" s="2" t="s">
        <v>1</v>
      </c>
      <c r="X5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5"/>
      <c r="Z5085"/>
      <c r="AA5085"/>
    </row>
    <row r="5086" spans="5:27" hidden="1">
      <c r="E5086" t="s">
        <v>8160</v>
      </c>
      <c r="F5086" t="s">
        <v>8269</v>
      </c>
      <c r="G5086" t="s">
        <v>1</v>
      </c>
      <c r="H5086" t="s">
        <v>0</v>
      </c>
      <c r="I5086" t="s">
        <v>8338</v>
      </c>
      <c r="J5086" t="s">
        <v>8339</v>
      </c>
      <c r="K5086">
        <v>20</v>
      </c>
      <c r="L5086">
        <v>20</v>
      </c>
      <c r="M5086" s="1" t="s">
        <v>144</v>
      </c>
      <c r="N5086" t="s">
        <v>145</v>
      </c>
      <c r="O5086" s="2">
        <v>0</v>
      </c>
      <c r="P5086" s="2">
        <v>0</v>
      </c>
      <c r="Q5086" s="2">
        <v>61.14</v>
      </c>
      <c r="R5086" s="2">
        <v>7.9481999999999999</v>
      </c>
      <c r="S5086" s="2">
        <v>0</v>
      </c>
      <c r="T5086" s="2">
        <v>0</v>
      </c>
      <c r="U5086" s="2">
        <v>69.088200000000001</v>
      </c>
      <c r="W5086" s="2" t="s">
        <v>1</v>
      </c>
      <c r="X5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6"/>
      <c r="Z5086"/>
      <c r="AA5086"/>
    </row>
    <row r="5087" spans="5:27" hidden="1">
      <c r="E5087" t="s">
        <v>8160</v>
      </c>
      <c r="F5087" t="s">
        <v>8269</v>
      </c>
      <c r="G5087" t="s">
        <v>1</v>
      </c>
      <c r="H5087" t="s">
        <v>0</v>
      </c>
      <c r="I5087" t="s">
        <v>8338</v>
      </c>
      <c r="J5087" t="s">
        <v>8339</v>
      </c>
      <c r="K5087">
        <v>21</v>
      </c>
      <c r="L5087">
        <v>21</v>
      </c>
      <c r="M5087" s="1" t="s">
        <v>550</v>
      </c>
      <c r="N5087" t="s">
        <v>551</v>
      </c>
      <c r="O5087" s="2">
        <v>0</v>
      </c>
      <c r="P5087" s="2">
        <v>0</v>
      </c>
      <c r="Q5087" s="2">
        <v>7.9</v>
      </c>
      <c r="R5087" s="2">
        <v>1.0270000000000001</v>
      </c>
      <c r="S5087" s="2">
        <v>0</v>
      </c>
      <c r="T5087" s="2">
        <v>0</v>
      </c>
      <c r="U5087" s="2">
        <v>8.9269999999999996</v>
      </c>
      <c r="W5087" s="2" t="s">
        <v>1</v>
      </c>
      <c r="X5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087"/>
      <c r="Z5087"/>
      <c r="AA5087"/>
    </row>
    <row r="5088" spans="5:27" hidden="1">
      <c r="E5088" t="s">
        <v>8160</v>
      </c>
      <c r="F5088" t="s">
        <v>8161</v>
      </c>
      <c r="G5088" t="s">
        <v>1</v>
      </c>
      <c r="H5088" t="s">
        <v>0</v>
      </c>
      <c r="I5088" t="s">
        <v>8232</v>
      </c>
      <c r="J5088" t="s">
        <v>8233</v>
      </c>
      <c r="K5088">
        <v>251</v>
      </c>
      <c r="L5088">
        <v>251</v>
      </c>
      <c r="M5088" s="1" t="s">
        <v>114</v>
      </c>
      <c r="N5088" t="s">
        <v>115</v>
      </c>
      <c r="O5088" s="2">
        <v>0</v>
      </c>
      <c r="P5088" s="2">
        <v>0</v>
      </c>
      <c r="Q5088" s="2">
        <v>25.2</v>
      </c>
      <c r="R5088" s="2">
        <v>3.2759999999999998</v>
      </c>
      <c r="S5088" s="2">
        <v>0</v>
      </c>
      <c r="T5088" s="2">
        <v>0</v>
      </c>
      <c r="U5088" s="2">
        <v>28.475999999999999</v>
      </c>
      <c r="W5088" s="2" t="s">
        <v>1</v>
      </c>
      <c r="X5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88"/>
      <c r="Z5088"/>
      <c r="AA5088"/>
    </row>
    <row r="5089" spans="5:27" hidden="1">
      <c r="E5089" t="s">
        <v>8160</v>
      </c>
      <c r="F5089" t="s">
        <v>8161</v>
      </c>
      <c r="G5089" t="s">
        <v>1</v>
      </c>
      <c r="H5089" t="s">
        <v>0</v>
      </c>
      <c r="I5089" t="s">
        <v>8232</v>
      </c>
      <c r="J5089" t="s">
        <v>8233</v>
      </c>
      <c r="K5089">
        <v>250</v>
      </c>
      <c r="L5089">
        <v>250</v>
      </c>
      <c r="M5089" s="1" t="s">
        <v>114</v>
      </c>
      <c r="N5089" t="s">
        <v>115</v>
      </c>
      <c r="O5089" s="2">
        <v>0</v>
      </c>
      <c r="P5089" s="2">
        <v>0</v>
      </c>
      <c r="Q5089" s="2">
        <v>35.840000000000003</v>
      </c>
      <c r="R5089" s="2">
        <v>4.6592000000000002</v>
      </c>
      <c r="S5089" s="2">
        <v>0</v>
      </c>
      <c r="T5089" s="2">
        <v>0</v>
      </c>
      <c r="U5089" s="2">
        <v>40.499200000000002</v>
      </c>
      <c r="W5089" s="2" t="s">
        <v>1</v>
      </c>
      <c r="X5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89"/>
      <c r="Z5089"/>
      <c r="AA5089"/>
    </row>
    <row r="5090" spans="5:27" hidden="1">
      <c r="E5090" t="s">
        <v>8160</v>
      </c>
      <c r="F5090" t="s">
        <v>8161</v>
      </c>
      <c r="G5090" t="s">
        <v>1</v>
      </c>
      <c r="H5090" t="s">
        <v>0</v>
      </c>
      <c r="I5090" t="s">
        <v>8232</v>
      </c>
      <c r="J5090" t="s">
        <v>8233</v>
      </c>
      <c r="K5090">
        <v>249</v>
      </c>
      <c r="L5090">
        <v>249</v>
      </c>
      <c r="M5090" s="1" t="s">
        <v>114</v>
      </c>
      <c r="N5090" t="s">
        <v>115</v>
      </c>
      <c r="O5090" s="2">
        <v>0</v>
      </c>
      <c r="P5090" s="2">
        <v>0</v>
      </c>
      <c r="Q5090" s="2">
        <v>7.96</v>
      </c>
      <c r="R5090" s="2">
        <v>1.0347999999999999</v>
      </c>
      <c r="S5090" s="2">
        <v>0</v>
      </c>
      <c r="T5090" s="2">
        <v>0</v>
      </c>
      <c r="U5090" s="2">
        <v>8.9947999999999997</v>
      </c>
      <c r="W5090" s="2" t="s">
        <v>1</v>
      </c>
      <c r="X5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0"/>
      <c r="Z5090"/>
      <c r="AA5090"/>
    </row>
    <row r="5091" spans="5:27" hidden="1">
      <c r="E5091" t="s">
        <v>8160</v>
      </c>
      <c r="F5091" t="s">
        <v>8161</v>
      </c>
      <c r="G5091" t="s">
        <v>1</v>
      </c>
      <c r="H5091" t="s">
        <v>0</v>
      </c>
      <c r="I5091" t="s">
        <v>8232</v>
      </c>
      <c r="J5091" t="s">
        <v>8233</v>
      </c>
      <c r="K5091">
        <v>248</v>
      </c>
      <c r="L5091">
        <v>248</v>
      </c>
      <c r="M5091" s="1" t="s">
        <v>7848</v>
      </c>
      <c r="N5091" t="s">
        <v>7847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W5091" s="2" t="s">
        <v>1</v>
      </c>
      <c r="X5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1"/>
      <c r="Z5091"/>
      <c r="AA5091"/>
    </row>
    <row r="5092" spans="5:27" hidden="1">
      <c r="E5092" t="s">
        <v>8160</v>
      </c>
      <c r="F5092" t="s">
        <v>8161</v>
      </c>
      <c r="G5092" t="s">
        <v>1</v>
      </c>
      <c r="H5092" t="s">
        <v>0</v>
      </c>
      <c r="I5092" t="s">
        <v>8232</v>
      </c>
      <c r="J5092" t="s">
        <v>8233</v>
      </c>
      <c r="K5092">
        <v>247</v>
      </c>
      <c r="L5092">
        <v>247</v>
      </c>
      <c r="M5092" s="1" t="s">
        <v>114</v>
      </c>
      <c r="N5092" t="s">
        <v>115</v>
      </c>
      <c r="O5092" s="2">
        <v>0</v>
      </c>
      <c r="P5092" s="2">
        <v>0</v>
      </c>
      <c r="Q5092" s="2">
        <v>24.24</v>
      </c>
      <c r="R5092" s="2">
        <v>3.1511999999999998</v>
      </c>
      <c r="S5092" s="2">
        <v>0</v>
      </c>
      <c r="T5092" s="2">
        <v>0</v>
      </c>
      <c r="U5092" s="2">
        <v>27.391199999999998</v>
      </c>
      <c r="W5092" s="2" t="s">
        <v>1</v>
      </c>
      <c r="X5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2"/>
      <c r="Z5092"/>
      <c r="AA5092"/>
    </row>
    <row r="5093" spans="5:27" hidden="1">
      <c r="E5093" t="s">
        <v>8160</v>
      </c>
      <c r="F5093" t="s">
        <v>8161</v>
      </c>
      <c r="G5093" t="s">
        <v>1</v>
      </c>
      <c r="H5093" t="s">
        <v>0</v>
      </c>
      <c r="I5093" t="s">
        <v>8232</v>
      </c>
      <c r="J5093" t="s">
        <v>8233</v>
      </c>
      <c r="K5093">
        <v>246</v>
      </c>
      <c r="L5093">
        <v>246</v>
      </c>
      <c r="M5093" s="1" t="s">
        <v>114</v>
      </c>
      <c r="N5093" t="s">
        <v>115</v>
      </c>
      <c r="O5093" s="2">
        <v>0</v>
      </c>
      <c r="P5093" s="2">
        <v>0</v>
      </c>
      <c r="Q5093" s="2">
        <v>18.45</v>
      </c>
      <c r="R5093" s="2">
        <v>2.3984999999999999</v>
      </c>
      <c r="S5093" s="2">
        <v>0</v>
      </c>
      <c r="T5093" s="2">
        <v>0</v>
      </c>
      <c r="U5093" s="2">
        <v>20.848499999999998</v>
      </c>
      <c r="W5093" s="2" t="s">
        <v>1</v>
      </c>
      <c r="X5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3"/>
      <c r="Z5093"/>
      <c r="AA5093"/>
    </row>
    <row r="5094" spans="5:27" hidden="1">
      <c r="E5094" t="s">
        <v>8160</v>
      </c>
      <c r="F5094" t="s">
        <v>8161</v>
      </c>
      <c r="G5094" t="s">
        <v>1</v>
      </c>
      <c r="H5094" t="s">
        <v>0</v>
      </c>
      <c r="I5094" t="s">
        <v>8232</v>
      </c>
      <c r="J5094" t="s">
        <v>8233</v>
      </c>
      <c r="K5094">
        <v>245</v>
      </c>
      <c r="L5094">
        <v>245</v>
      </c>
      <c r="M5094" s="1" t="s">
        <v>114</v>
      </c>
      <c r="N5094" t="s">
        <v>115</v>
      </c>
      <c r="O5094" s="2">
        <v>0</v>
      </c>
      <c r="P5094" s="2">
        <v>0</v>
      </c>
      <c r="Q5094" s="2">
        <v>53.7</v>
      </c>
      <c r="R5094" s="2">
        <v>6.9810000000000008</v>
      </c>
      <c r="S5094" s="2">
        <v>0</v>
      </c>
      <c r="T5094" s="2">
        <v>0</v>
      </c>
      <c r="U5094" s="2">
        <v>60.681000000000004</v>
      </c>
      <c r="W5094" s="2" t="s">
        <v>1</v>
      </c>
      <c r="X5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4"/>
      <c r="Z5094"/>
      <c r="AA5094"/>
    </row>
    <row r="5095" spans="5:27" hidden="1">
      <c r="E5095" t="s">
        <v>8160</v>
      </c>
      <c r="F5095" t="s">
        <v>8161</v>
      </c>
      <c r="G5095" t="s">
        <v>1</v>
      </c>
      <c r="H5095" t="s">
        <v>0</v>
      </c>
      <c r="I5095" t="s">
        <v>8232</v>
      </c>
      <c r="J5095" t="s">
        <v>8233</v>
      </c>
      <c r="K5095">
        <v>244</v>
      </c>
      <c r="L5095">
        <v>244</v>
      </c>
      <c r="M5095" s="1" t="s">
        <v>114</v>
      </c>
      <c r="N5095" t="s">
        <v>115</v>
      </c>
      <c r="O5095" s="2">
        <v>0</v>
      </c>
      <c r="P5095" s="2">
        <v>0</v>
      </c>
      <c r="Q5095" s="2">
        <v>45.08</v>
      </c>
      <c r="R5095" s="2">
        <v>5.8604000000000003</v>
      </c>
      <c r="S5095" s="2">
        <v>0</v>
      </c>
      <c r="T5095" s="2">
        <v>0</v>
      </c>
      <c r="U5095" s="2">
        <v>50.940399999999997</v>
      </c>
      <c r="W5095" s="2" t="s">
        <v>1</v>
      </c>
      <c r="X5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5"/>
      <c r="Z5095"/>
      <c r="AA5095"/>
    </row>
    <row r="5096" spans="5:27" hidden="1">
      <c r="E5096" t="s">
        <v>8160</v>
      </c>
      <c r="F5096" t="s">
        <v>8161</v>
      </c>
      <c r="G5096" t="s">
        <v>1</v>
      </c>
      <c r="H5096" t="s">
        <v>0</v>
      </c>
      <c r="I5096" t="s">
        <v>8232</v>
      </c>
      <c r="J5096" t="s">
        <v>8233</v>
      </c>
      <c r="K5096">
        <v>243</v>
      </c>
      <c r="L5096">
        <v>243</v>
      </c>
      <c r="M5096" s="1" t="s">
        <v>7848</v>
      </c>
      <c r="N5096" t="s">
        <v>7847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W5096" s="2" t="s">
        <v>1</v>
      </c>
      <c r="X5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6"/>
      <c r="Z5096"/>
      <c r="AA5096"/>
    </row>
    <row r="5097" spans="5:27" hidden="1">
      <c r="E5097" t="s">
        <v>8160</v>
      </c>
      <c r="F5097" t="s">
        <v>8161</v>
      </c>
      <c r="G5097" t="s">
        <v>1</v>
      </c>
      <c r="H5097" t="s">
        <v>0</v>
      </c>
      <c r="I5097" t="s">
        <v>8232</v>
      </c>
      <c r="J5097" t="s">
        <v>8233</v>
      </c>
      <c r="K5097">
        <v>242</v>
      </c>
      <c r="L5097">
        <v>242</v>
      </c>
      <c r="M5097" s="1" t="s">
        <v>114</v>
      </c>
      <c r="N5097" t="s">
        <v>115</v>
      </c>
      <c r="O5097" s="2">
        <v>0</v>
      </c>
      <c r="P5097" s="2">
        <v>0</v>
      </c>
      <c r="Q5097" s="2">
        <v>2.87</v>
      </c>
      <c r="R5097" s="2">
        <v>0.37310000000000004</v>
      </c>
      <c r="S5097" s="2">
        <v>0</v>
      </c>
      <c r="T5097" s="2">
        <v>0</v>
      </c>
      <c r="U5097" s="2">
        <v>3.2431000000000001</v>
      </c>
      <c r="W5097" s="2" t="s">
        <v>1</v>
      </c>
      <c r="X5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7"/>
      <c r="Z5097"/>
      <c r="AA5097"/>
    </row>
    <row r="5098" spans="5:27" hidden="1">
      <c r="E5098" t="s">
        <v>8160</v>
      </c>
      <c r="F5098" t="s">
        <v>8161</v>
      </c>
      <c r="G5098" t="s">
        <v>1</v>
      </c>
      <c r="H5098" t="s">
        <v>0</v>
      </c>
      <c r="I5098" t="s">
        <v>8232</v>
      </c>
      <c r="J5098" t="s">
        <v>8233</v>
      </c>
      <c r="K5098">
        <v>241</v>
      </c>
      <c r="L5098">
        <v>241</v>
      </c>
      <c r="M5098" s="1" t="s">
        <v>114</v>
      </c>
      <c r="N5098" t="s">
        <v>115</v>
      </c>
      <c r="O5098" s="2">
        <v>0</v>
      </c>
      <c r="P5098" s="2">
        <v>0</v>
      </c>
      <c r="Q5098" s="2">
        <v>57.52</v>
      </c>
      <c r="R5098" s="2">
        <v>7.4776000000000007</v>
      </c>
      <c r="S5098" s="2">
        <v>0</v>
      </c>
      <c r="T5098" s="2">
        <v>0</v>
      </c>
      <c r="U5098" s="2">
        <v>64.997600000000006</v>
      </c>
      <c r="W5098" s="2" t="s">
        <v>1</v>
      </c>
      <c r="X5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8"/>
      <c r="Z5098"/>
      <c r="AA5098"/>
    </row>
    <row r="5099" spans="5:27" hidden="1">
      <c r="E5099" t="s">
        <v>8160</v>
      </c>
      <c r="F5099" t="s">
        <v>8161</v>
      </c>
      <c r="G5099" t="s">
        <v>1</v>
      </c>
      <c r="H5099" t="s">
        <v>0</v>
      </c>
      <c r="I5099" t="s">
        <v>8232</v>
      </c>
      <c r="J5099" t="s">
        <v>8233</v>
      </c>
      <c r="K5099">
        <v>240</v>
      </c>
      <c r="L5099">
        <v>240</v>
      </c>
      <c r="M5099" s="1" t="s">
        <v>114</v>
      </c>
      <c r="N5099" t="s">
        <v>115</v>
      </c>
      <c r="O5099" s="2">
        <v>0</v>
      </c>
      <c r="P5099" s="2">
        <v>0</v>
      </c>
      <c r="Q5099" s="2">
        <v>45.08</v>
      </c>
      <c r="R5099" s="2">
        <v>5.8604000000000003</v>
      </c>
      <c r="S5099" s="2">
        <v>0</v>
      </c>
      <c r="T5099" s="2">
        <v>0</v>
      </c>
      <c r="U5099" s="2">
        <v>50.940399999999997</v>
      </c>
      <c r="W5099" s="2" t="s">
        <v>1</v>
      </c>
      <c r="X5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099"/>
      <c r="Z5099"/>
      <c r="AA5099"/>
    </row>
    <row r="5100" spans="5:27" hidden="1">
      <c r="E5100" t="s">
        <v>8160</v>
      </c>
      <c r="F5100" t="s">
        <v>8161</v>
      </c>
      <c r="G5100" t="s">
        <v>1</v>
      </c>
      <c r="H5100" t="s">
        <v>0</v>
      </c>
      <c r="I5100" t="s">
        <v>8232</v>
      </c>
      <c r="J5100" t="s">
        <v>8233</v>
      </c>
      <c r="K5100">
        <v>239</v>
      </c>
      <c r="L5100">
        <v>239</v>
      </c>
      <c r="M5100" s="1" t="s">
        <v>114</v>
      </c>
      <c r="N5100" t="s">
        <v>115</v>
      </c>
      <c r="O5100" s="2">
        <v>0</v>
      </c>
      <c r="P5100" s="2">
        <v>0</v>
      </c>
      <c r="Q5100" s="2">
        <v>18.45</v>
      </c>
      <c r="R5100" s="2">
        <v>2.3984999999999999</v>
      </c>
      <c r="S5100" s="2">
        <v>0</v>
      </c>
      <c r="T5100" s="2">
        <v>0</v>
      </c>
      <c r="U5100" s="2">
        <v>20.848499999999998</v>
      </c>
      <c r="W5100" s="2" t="s">
        <v>1</v>
      </c>
      <c r="X5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0"/>
      <c r="Z5100"/>
      <c r="AA5100"/>
    </row>
    <row r="5101" spans="5:27" hidden="1">
      <c r="E5101" t="s">
        <v>8160</v>
      </c>
      <c r="F5101" t="s">
        <v>8161</v>
      </c>
      <c r="G5101" t="s">
        <v>1</v>
      </c>
      <c r="H5101" t="s">
        <v>0</v>
      </c>
      <c r="I5101" t="s">
        <v>8232</v>
      </c>
      <c r="J5101" t="s">
        <v>8233</v>
      </c>
      <c r="K5101">
        <v>238</v>
      </c>
      <c r="L5101">
        <v>238</v>
      </c>
      <c r="M5101" s="1" t="s">
        <v>7848</v>
      </c>
      <c r="N5101" t="s">
        <v>7847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W5101" s="2" t="s">
        <v>1</v>
      </c>
      <c r="X5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1"/>
      <c r="Z5101"/>
      <c r="AA5101"/>
    </row>
    <row r="5102" spans="5:27" hidden="1">
      <c r="E5102" t="s">
        <v>8160</v>
      </c>
      <c r="F5102" t="s">
        <v>8161</v>
      </c>
      <c r="G5102" t="s">
        <v>1</v>
      </c>
      <c r="H5102" t="s">
        <v>0</v>
      </c>
      <c r="I5102" t="s">
        <v>8232</v>
      </c>
      <c r="J5102" t="s">
        <v>8233</v>
      </c>
      <c r="K5102">
        <v>237</v>
      </c>
      <c r="L5102">
        <v>237</v>
      </c>
      <c r="M5102" s="1" t="s">
        <v>114</v>
      </c>
      <c r="N5102" t="s">
        <v>115</v>
      </c>
      <c r="O5102" s="2">
        <v>0</v>
      </c>
      <c r="P5102" s="2">
        <v>0</v>
      </c>
      <c r="Q5102" s="2">
        <v>29.56</v>
      </c>
      <c r="R5102" s="2">
        <v>3.8428</v>
      </c>
      <c r="S5102" s="2">
        <v>0</v>
      </c>
      <c r="T5102" s="2">
        <v>0</v>
      </c>
      <c r="U5102" s="2">
        <v>33.402799999999999</v>
      </c>
      <c r="W5102" s="2" t="s">
        <v>1</v>
      </c>
      <c r="X5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2"/>
      <c r="Z5102"/>
      <c r="AA5102"/>
    </row>
    <row r="5103" spans="5:27" hidden="1">
      <c r="E5103" t="s">
        <v>8160</v>
      </c>
      <c r="F5103" t="s">
        <v>8161</v>
      </c>
      <c r="G5103" t="s">
        <v>1</v>
      </c>
      <c r="H5103" t="s">
        <v>0</v>
      </c>
      <c r="I5103" t="s">
        <v>8232</v>
      </c>
      <c r="J5103" t="s">
        <v>8233</v>
      </c>
      <c r="K5103">
        <v>236</v>
      </c>
      <c r="L5103">
        <v>236</v>
      </c>
      <c r="M5103" s="1" t="s">
        <v>114</v>
      </c>
      <c r="N5103" t="s">
        <v>115</v>
      </c>
      <c r="O5103" s="2">
        <v>0</v>
      </c>
      <c r="P5103" s="2">
        <v>0</v>
      </c>
      <c r="Q5103" s="2">
        <v>45.08</v>
      </c>
      <c r="R5103" s="2">
        <v>5.8604000000000003</v>
      </c>
      <c r="S5103" s="2">
        <v>0</v>
      </c>
      <c r="T5103" s="2">
        <v>0</v>
      </c>
      <c r="U5103" s="2">
        <v>50.940399999999997</v>
      </c>
      <c r="W5103" s="2" t="s">
        <v>1</v>
      </c>
      <c r="X5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3"/>
      <c r="Z5103"/>
      <c r="AA5103"/>
    </row>
    <row r="5104" spans="5:27" hidden="1">
      <c r="E5104" t="s">
        <v>8160</v>
      </c>
      <c r="F5104" t="s">
        <v>8161</v>
      </c>
      <c r="G5104" t="s">
        <v>1</v>
      </c>
      <c r="H5104" t="s">
        <v>0</v>
      </c>
      <c r="I5104" t="s">
        <v>8232</v>
      </c>
      <c r="J5104" t="s">
        <v>8233</v>
      </c>
      <c r="K5104">
        <v>235</v>
      </c>
      <c r="L5104">
        <v>235</v>
      </c>
      <c r="M5104" s="1" t="s">
        <v>114</v>
      </c>
      <c r="N5104" t="s">
        <v>115</v>
      </c>
      <c r="O5104" s="2">
        <v>0</v>
      </c>
      <c r="P5104" s="2">
        <v>0</v>
      </c>
      <c r="Q5104" s="2">
        <v>45.08</v>
      </c>
      <c r="R5104" s="2">
        <v>5.8604000000000003</v>
      </c>
      <c r="S5104" s="2">
        <v>0</v>
      </c>
      <c r="T5104" s="2">
        <v>0</v>
      </c>
      <c r="U5104" s="2">
        <v>50.940399999999997</v>
      </c>
      <c r="W5104" s="2" t="s">
        <v>1</v>
      </c>
      <c r="X5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4"/>
      <c r="Z5104"/>
      <c r="AA5104"/>
    </row>
    <row r="5105" spans="5:27" hidden="1">
      <c r="E5105" t="s">
        <v>8160</v>
      </c>
      <c r="F5105" t="s">
        <v>8161</v>
      </c>
      <c r="G5105" t="s">
        <v>1</v>
      </c>
      <c r="H5105" t="s">
        <v>0</v>
      </c>
      <c r="I5105" t="s">
        <v>8232</v>
      </c>
      <c r="J5105" t="s">
        <v>8233</v>
      </c>
      <c r="K5105">
        <v>234</v>
      </c>
      <c r="L5105">
        <v>234</v>
      </c>
      <c r="M5105" s="1" t="s">
        <v>114</v>
      </c>
      <c r="N5105" t="s">
        <v>115</v>
      </c>
      <c r="O5105" s="2">
        <v>0</v>
      </c>
      <c r="P5105" s="2">
        <v>0</v>
      </c>
      <c r="Q5105" s="2">
        <v>45.08</v>
      </c>
      <c r="R5105" s="2">
        <v>5.8604000000000003</v>
      </c>
      <c r="S5105" s="2">
        <v>0</v>
      </c>
      <c r="T5105" s="2">
        <v>0</v>
      </c>
      <c r="U5105" s="2">
        <v>50.940399999999997</v>
      </c>
      <c r="W5105" s="2" t="s">
        <v>1</v>
      </c>
      <c r="X5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5"/>
      <c r="Z5105"/>
      <c r="AA5105"/>
    </row>
    <row r="5106" spans="5:27" hidden="1">
      <c r="E5106" t="s">
        <v>8160</v>
      </c>
      <c r="F5106" t="s">
        <v>8161</v>
      </c>
      <c r="G5106" t="s">
        <v>1</v>
      </c>
      <c r="H5106" t="s">
        <v>0</v>
      </c>
      <c r="I5106" t="s">
        <v>8232</v>
      </c>
      <c r="J5106" t="s">
        <v>8233</v>
      </c>
      <c r="K5106">
        <v>233</v>
      </c>
      <c r="L5106">
        <v>233</v>
      </c>
      <c r="M5106" s="1" t="s">
        <v>114</v>
      </c>
      <c r="N5106" t="s">
        <v>115</v>
      </c>
      <c r="O5106" s="2">
        <v>0</v>
      </c>
      <c r="P5106" s="2">
        <v>0</v>
      </c>
      <c r="Q5106" s="2">
        <v>45.08</v>
      </c>
      <c r="R5106" s="2">
        <v>5.8604000000000003</v>
      </c>
      <c r="S5106" s="2">
        <v>0</v>
      </c>
      <c r="T5106" s="2">
        <v>0</v>
      </c>
      <c r="U5106" s="2">
        <v>50.940399999999997</v>
      </c>
      <c r="W5106" s="2" t="s">
        <v>1</v>
      </c>
      <c r="X5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6"/>
      <c r="Z5106"/>
      <c r="AA5106"/>
    </row>
    <row r="5107" spans="5:27" hidden="1">
      <c r="E5107" t="s">
        <v>8160</v>
      </c>
      <c r="F5107" t="s">
        <v>8161</v>
      </c>
      <c r="G5107" t="s">
        <v>1</v>
      </c>
      <c r="H5107" t="s">
        <v>0</v>
      </c>
      <c r="I5107" t="s">
        <v>8232</v>
      </c>
      <c r="J5107" t="s">
        <v>8233</v>
      </c>
      <c r="K5107">
        <v>232</v>
      </c>
      <c r="L5107">
        <v>232</v>
      </c>
      <c r="M5107" s="1" t="s">
        <v>114</v>
      </c>
      <c r="N5107" t="s">
        <v>115</v>
      </c>
      <c r="O5107" s="2">
        <v>0</v>
      </c>
      <c r="P5107" s="2">
        <v>0</v>
      </c>
      <c r="Q5107" s="2">
        <v>9.56</v>
      </c>
      <c r="R5107" s="2">
        <v>1.2428000000000001</v>
      </c>
      <c r="S5107" s="2">
        <v>0</v>
      </c>
      <c r="T5107" s="2">
        <v>0</v>
      </c>
      <c r="U5107" s="2">
        <v>10.802800000000001</v>
      </c>
      <c r="W5107" s="2" t="s">
        <v>1</v>
      </c>
      <c r="X5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7"/>
      <c r="Z5107"/>
      <c r="AA5107"/>
    </row>
    <row r="5108" spans="5:27" hidden="1">
      <c r="E5108" t="s">
        <v>8160</v>
      </c>
      <c r="F5108" t="s">
        <v>8161</v>
      </c>
      <c r="G5108" t="s">
        <v>1</v>
      </c>
      <c r="H5108" t="s">
        <v>0</v>
      </c>
      <c r="I5108" t="s">
        <v>8232</v>
      </c>
      <c r="J5108" t="s">
        <v>8233</v>
      </c>
      <c r="K5108">
        <v>231</v>
      </c>
      <c r="L5108">
        <v>231</v>
      </c>
      <c r="M5108" s="1" t="s">
        <v>114</v>
      </c>
      <c r="N5108" t="s">
        <v>115</v>
      </c>
      <c r="O5108" s="2">
        <v>0</v>
      </c>
      <c r="P5108" s="2">
        <v>0</v>
      </c>
      <c r="Q5108" s="2">
        <v>45.08</v>
      </c>
      <c r="R5108" s="2">
        <v>5.8604000000000003</v>
      </c>
      <c r="S5108" s="2">
        <v>0</v>
      </c>
      <c r="T5108" s="2">
        <v>0</v>
      </c>
      <c r="U5108" s="2">
        <v>50.940399999999997</v>
      </c>
      <c r="W5108" s="2" t="s">
        <v>1</v>
      </c>
      <c r="X5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8"/>
      <c r="Z5108"/>
      <c r="AA5108"/>
    </row>
    <row r="5109" spans="5:27" hidden="1">
      <c r="E5109" t="s">
        <v>8160</v>
      </c>
      <c r="F5109" t="s">
        <v>8161</v>
      </c>
      <c r="G5109" t="s">
        <v>1</v>
      </c>
      <c r="H5109" t="s">
        <v>0</v>
      </c>
      <c r="I5109" t="s">
        <v>8232</v>
      </c>
      <c r="J5109" t="s">
        <v>8233</v>
      </c>
      <c r="K5109">
        <v>230</v>
      </c>
      <c r="L5109">
        <v>230</v>
      </c>
      <c r="M5109" s="1" t="s">
        <v>114</v>
      </c>
      <c r="N5109" t="s">
        <v>115</v>
      </c>
      <c r="O5109" s="2">
        <v>0</v>
      </c>
      <c r="P5109" s="2">
        <v>0</v>
      </c>
      <c r="Q5109" s="2">
        <v>29.81</v>
      </c>
      <c r="R5109" s="2">
        <v>3.8752999999999997</v>
      </c>
      <c r="S5109" s="2">
        <v>0</v>
      </c>
      <c r="T5109" s="2">
        <v>0</v>
      </c>
      <c r="U5109" s="2">
        <v>33.685299999999998</v>
      </c>
      <c r="W5109" s="2" t="s">
        <v>1</v>
      </c>
      <c r="X5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09"/>
      <c r="Z5109"/>
      <c r="AA5109"/>
    </row>
    <row r="5110" spans="5:27" hidden="1">
      <c r="E5110" t="s">
        <v>8160</v>
      </c>
      <c r="F5110" t="s">
        <v>8161</v>
      </c>
      <c r="G5110" t="s">
        <v>1</v>
      </c>
      <c r="H5110" t="s">
        <v>0</v>
      </c>
      <c r="I5110" t="s">
        <v>8232</v>
      </c>
      <c r="J5110" t="s">
        <v>8233</v>
      </c>
      <c r="K5110">
        <v>229</v>
      </c>
      <c r="L5110">
        <v>229</v>
      </c>
      <c r="M5110" s="1" t="s">
        <v>114</v>
      </c>
      <c r="N5110" t="s">
        <v>115</v>
      </c>
      <c r="O5110" s="2">
        <v>0</v>
      </c>
      <c r="P5110" s="2">
        <v>0</v>
      </c>
      <c r="Q5110" s="2">
        <v>4.78</v>
      </c>
      <c r="R5110" s="2">
        <v>0.62140000000000006</v>
      </c>
      <c r="S5110" s="2">
        <v>0</v>
      </c>
      <c r="T5110" s="2">
        <v>0</v>
      </c>
      <c r="U5110" s="2">
        <v>5.4014000000000006</v>
      </c>
      <c r="W5110" s="2" t="s">
        <v>1</v>
      </c>
      <c r="X5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0"/>
      <c r="Z5110"/>
      <c r="AA5110"/>
    </row>
    <row r="5111" spans="5:27" hidden="1">
      <c r="E5111" t="s">
        <v>8160</v>
      </c>
      <c r="F5111" t="s">
        <v>8161</v>
      </c>
      <c r="G5111" t="s">
        <v>1</v>
      </c>
      <c r="H5111" t="s">
        <v>0</v>
      </c>
      <c r="I5111" t="s">
        <v>8232</v>
      </c>
      <c r="J5111" t="s">
        <v>8233</v>
      </c>
      <c r="K5111">
        <v>228</v>
      </c>
      <c r="L5111">
        <v>228</v>
      </c>
      <c r="M5111" s="1" t="s">
        <v>114</v>
      </c>
      <c r="N5111" t="s">
        <v>115</v>
      </c>
      <c r="O5111" s="2">
        <v>0</v>
      </c>
      <c r="P5111" s="2">
        <v>0</v>
      </c>
      <c r="Q5111" s="2">
        <v>5.31</v>
      </c>
      <c r="R5111" s="2">
        <v>0.69030000000000002</v>
      </c>
      <c r="S5111" s="2">
        <v>0</v>
      </c>
      <c r="T5111" s="2">
        <v>0</v>
      </c>
      <c r="U5111" s="2">
        <v>6.0002999999999993</v>
      </c>
      <c r="W5111" s="2" t="s">
        <v>1</v>
      </c>
      <c r="X5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1"/>
      <c r="Z5111"/>
      <c r="AA5111"/>
    </row>
    <row r="5112" spans="5:27" hidden="1">
      <c r="E5112" t="s">
        <v>8160</v>
      </c>
      <c r="F5112" t="s">
        <v>8161</v>
      </c>
      <c r="G5112" t="s">
        <v>1</v>
      </c>
      <c r="H5112" t="s">
        <v>0</v>
      </c>
      <c r="I5112" t="s">
        <v>8232</v>
      </c>
      <c r="J5112" t="s">
        <v>8233</v>
      </c>
      <c r="K5112">
        <v>227</v>
      </c>
      <c r="L5112">
        <v>227</v>
      </c>
      <c r="M5112" s="1" t="s">
        <v>114</v>
      </c>
      <c r="N5112" t="s">
        <v>115</v>
      </c>
      <c r="O5112" s="2">
        <v>0</v>
      </c>
      <c r="P5112" s="2">
        <v>0</v>
      </c>
      <c r="Q5112" s="2">
        <v>20.350000000000001</v>
      </c>
      <c r="R5112" s="2">
        <v>2.6455000000000002</v>
      </c>
      <c r="S5112" s="2">
        <v>0</v>
      </c>
      <c r="T5112" s="2">
        <v>0</v>
      </c>
      <c r="U5112" s="2">
        <v>22.9955</v>
      </c>
      <c r="W5112" s="2" t="s">
        <v>1</v>
      </c>
      <c r="X5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2"/>
      <c r="Z5112"/>
      <c r="AA5112"/>
    </row>
    <row r="5113" spans="5:27" hidden="1">
      <c r="E5113" t="s">
        <v>8160</v>
      </c>
      <c r="F5113" t="s">
        <v>8161</v>
      </c>
      <c r="G5113" t="s">
        <v>1</v>
      </c>
      <c r="H5113" t="s">
        <v>0</v>
      </c>
      <c r="I5113" t="s">
        <v>8232</v>
      </c>
      <c r="J5113" t="s">
        <v>8233</v>
      </c>
      <c r="K5113">
        <v>226</v>
      </c>
      <c r="L5113">
        <v>226</v>
      </c>
      <c r="M5113" s="1" t="s">
        <v>7848</v>
      </c>
      <c r="N5113" t="s">
        <v>7847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W5113" s="2" t="s">
        <v>1</v>
      </c>
      <c r="X5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3"/>
      <c r="Z5113"/>
      <c r="AA5113"/>
    </row>
    <row r="5114" spans="5:27" hidden="1">
      <c r="E5114" t="s">
        <v>8160</v>
      </c>
      <c r="F5114" t="s">
        <v>8161</v>
      </c>
      <c r="G5114" t="s">
        <v>1</v>
      </c>
      <c r="H5114" t="s">
        <v>0</v>
      </c>
      <c r="I5114" t="s">
        <v>8232</v>
      </c>
      <c r="J5114" t="s">
        <v>8233</v>
      </c>
      <c r="K5114">
        <v>225</v>
      </c>
      <c r="L5114">
        <v>225</v>
      </c>
      <c r="M5114" s="1" t="s">
        <v>114</v>
      </c>
      <c r="N5114" t="s">
        <v>115</v>
      </c>
      <c r="O5114" s="2">
        <v>0</v>
      </c>
      <c r="P5114" s="2">
        <v>0</v>
      </c>
      <c r="Q5114" s="2">
        <v>8.08</v>
      </c>
      <c r="R5114" s="2">
        <v>1.0504</v>
      </c>
      <c r="S5114" s="2">
        <v>0</v>
      </c>
      <c r="T5114" s="2">
        <v>0</v>
      </c>
      <c r="U5114" s="2">
        <v>9.1303999999999998</v>
      </c>
      <c r="W5114" s="2" t="s">
        <v>1</v>
      </c>
      <c r="X5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4"/>
      <c r="Z5114"/>
      <c r="AA5114"/>
    </row>
    <row r="5115" spans="5:27" hidden="1">
      <c r="E5115" t="s">
        <v>8160</v>
      </c>
      <c r="F5115" t="s">
        <v>8161</v>
      </c>
      <c r="G5115" t="s">
        <v>1</v>
      </c>
      <c r="H5115" t="s">
        <v>0</v>
      </c>
      <c r="I5115" t="s">
        <v>8232</v>
      </c>
      <c r="J5115" t="s">
        <v>8233</v>
      </c>
      <c r="K5115">
        <v>224</v>
      </c>
      <c r="L5115">
        <v>224</v>
      </c>
      <c r="M5115" s="1" t="s">
        <v>114</v>
      </c>
      <c r="N5115" t="s">
        <v>115</v>
      </c>
      <c r="O5115" s="2">
        <v>0</v>
      </c>
      <c r="P5115" s="2">
        <v>0</v>
      </c>
      <c r="Q5115" s="2">
        <v>13.27</v>
      </c>
      <c r="R5115" s="2">
        <v>1.7251000000000001</v>
      </c>
      <c r="S5115" s="2">
        <v>0</v>
      </c>
      <c r="T5115" s="2">
        <v>0</v>
      </c>
      <c r="U5115" s="2">
        <v>14.995099999999999</v>
      </c>
      <c r="W5115" s="2" t="s">
        <v>1</v>
      </c>
      <c r="X5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5"/>
      <c r="Z5115"/>
      <c r="AA5115"/>
    </row>
    <row r="5116" spans="5:27" hidden="1">
      <c r="E5116" t="s">
        <v>8160</v>
      </c>
      <c r="F5116" t="s">
        <v>8161</v>
      </c>
      <c r="G5116" t="s">
        <v>1</v>
      </c>
      <c r="H5116" t="s">
        <v>0</v>
      </c>
      <c r="I5116" t="s">
        <v>8232</v>
      </c>
      <c r="J5116" t="s">
        <v>8233</v>
      </c>
      <c r="K5116">
        <v>223</v>
      </c>
      <c r="L5116">
        <v>223</v>
      </c>
      <c r="M5116" s="1" t="s">
        <v>114</v>
      </c>
      <c r="N5116" t="s">
        <v>115</v>
      </c>
      <c r="O5116" s="2">
        <v>0</v>
      </c>
      <c r="P5116" s="2">
        <v>0</v>
      </c>
      <c r="Q5116" s="2">
        <v>12.12</v>
      </c>
      <c r="R5116" s="2">
        <v>1.5755999999999999</v>
      </c>
      <c r="S5116" s="2">
        <v>0</v>
      </c>
      <c r="T5116" s="2">
        <v>0</v>
      </c>
      <c r="U5116" s="2">
        <v>13.695599999999999</v>
      </c>
      <c r="W5116" s="2" t="s">
        <v>1</v>
      </c>
      <c r="X5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6"/>
      <c r="Z5116"/>
      <c r="AA5116"/>
    </row>
    <row r="5117" spans="5:27" hidden="1">
      <c r="E5117" t="s">
        <v>8160</v>
      </c>
      <c r="F5117" t="s">
        <v>8161</v>
      </c>
      <c r="G5117" t="s">
        <v>1</v>
      </c>
      <c r="H5117" t="s">
        <v>0</v>
      </c>
      <c r="I5117" t="s">
        <v>8232</v>
      </c>
      <c r="J5117" t="s">
        <v>8233</v>
      </c>
      <c r="K5117">
        <v>222</v>
      </c>
      <c r="L5117">
        <v>222</v>
      </c>
      <c r="M5117" s="1" t="s">
        <v>7848</v>
      </c>
      <c r="N5117" t="s">
        <v>7847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W5117" s="2" t="s">
        <v>1</v>
      </c>
      <c r="X5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7"/>
      <c r="Z5117"/>
      <c r="AA5117"/>
    </row>
    <row r="5118" spans="5:27" hidden="1">
      <c r="E5118" t="s">
        <v>8160</v>
      </c>
      <c r="F5118" t="s">
        <v>8161</v>
      </c>
      <c r="G5118" t="s">
        <v>1</v>
      </c>
      <c r="H5118" t="s">
        <v>0</v>
      </c>
      <c r="I5118" t="s">
        <v>8232</v>
      </c>
      <c r="J5118" t="s">
        <v>8233</v>
      </c>
      <c r="K5118">
        <v>221</v>
      </c>
      <c r="L5118">
        <v>221</v>
      </c>
      <c r="M5118" s="1" t="s">
        <v>114</v>
      </c>
      <c r="N5118" t="s">
        <v>115</v>
      </c>
      <c r="O5118" s="2">
        <v>0</v>
      </c>
      <c r="P5118" s="2">
        <v>0</v>
      </c>
      <c r="Q5118" s="2">
        <v>17.02</v>
      </c>
      <c r="R5118" s="2">
        <v>2.2126000000000001</v>
      </c>
      <c r="S5118" s="2">
        <v>0</v>
      </c>
      <c r="T5118" s="2">
        <v>0</v>
      </c>
      <c r="U5118" s="2">
        <v>19.232599999999998</v>
      </c>
      <c r="W5118" s="2" t="s">
        <v>1</v>
      </c>
      <c r="X5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8"/>
      <c r="Z5118"/>
      <c r="AA5118"/>
    </row>
    <row r="5119" spans="5:27" hidden="1">
      <c r="E5119" t="s">
        <v>8160</v>
      </c>
      <c r="F5119" t="s">
        <v>8161</v>
      </c>
      <c r="G5119" t="s">
        <v>1</v>
      </c>
      <c r="H5119" t="s">
        <v>0</v>
      </c>
      <c r="I5119" t="s">
        <v>8232</v>
      </c>
      <c r="J5119" t="s">
        <v>8233</v>
      </c>
      <c r="K5119">
        <v>220</v>
      </c>
      <c r="L5119">
        <v>220</v>
      </c>
      <c r="M5119" s="1" t="s">
        <v>114</v>
      </c>
      <c r="N5119" t="s">
        <v>115</v>
      </c>
      <c r="O5119" s="2">
        <v>0</v>
      </c>
      <c r="P5119" s="2">
        <v>0</v>
      </c>
      <c r="Q5119" s="2">
        <v>4.87</v>
      </c>
      <c r="R5119" s="2">
        <v>0.6331</v>
      </c>
      <c r="S5119" s="2">
        <v>0</v>
      </c>
      <c r="T5119" s="2">
        <v>0</v>
      </c>
      <c r="U5119" s="2">
        <v>5.5030999999999999</v>
      </c>
      <c r="W5119" s="2" t="s">
        <v>1</v>
      </c>
      <c r="X5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19"/>
      <c r="Z5119"/>
      <c r="AA5119"/>
    </row>
    <row r="5120" spans="5:27" hidden="1">
      <c r="E5120" t="s">
        <v>8160</v>
      </c>
      <c r="F5120" t="s">
        <v>8161</v>
      </c>
      <c r="G5120" t="s">
        <v>1</v>
      </c>
      <c r="H5120" t="s">
        <v>0</v>
      </c>
      <c r="I5120" t="s">
        <v>8232</v>
      </c>
      <c r="J5120" t="s">
        <v>8233</v>
      </c>
      <c r="K5120">
        <v>219</v>
      </c>
      <c r="L5120">
        <v>219</v>
      </c>
      <c r="M5120" s="1" t="s">
        <v>114</v>
      </c>
      <c r="N5120" t="s">
        <v>115</v>
      </c>
      <c r="O5120" s="2">
        <v>0</v>
      </c>
      <c r="P5120" s="2">
        <v>0</v>
      </c>
      <c r="Q5120" s="2">
        <v>34.770000000000003</v>
      </c>
      <c r="R5120" s="2">
        <v>4.5201000000000002</v>
      </c>
      <c r="S5120" s="2">
        <v>0</v>
      </c>
      <c r="T5120" s="2">
        <v>0</v>
      </c>
      <c r="U5120" s="2">
        <v>39.290100000000002</v>
      </c>
      <c r="W5120" s="2" t="s">
        <v>1</v>
      </c>
      <c r="X5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20"/>
      <c r="Z5120"/>
      <c r="AA5120"/>
    </row>
    <row r="5121" spans="5:27" hidden="1">
      <c r="E5121" t="s">
        <v>8160</v>
      </c>
      <c r="F5121" t="s">
        <v>8161</v>
      </c>
      <c r="G5121" t="s">
        <v>1</v>
      </c>
      <c r="H5121" t="s">
        <v>0</v>
      </c>
      <c r="I5121" t="s">
        <v>8232</v>
      </c>
      <c r="J5121" t="s">
        <v>8233</v>
      </c>
      <c r="K5121">
        <v>218</v>
      </c>
      <c r="L5121">
        <v>218</v>
      </c>
      <c r="M5121" s="1" t="s">
        <v>114</v>
      </c>
      <c r="N5121" t="s">
        <v>115</v>
      </c>
      <c r="O5121" s="2">
        <v>0</v>
      </c>
      <c r="P5121" s="2">
        <v>0</v>
      </c>
      <c r="Q5121" s="2">
        <v>9.56</v>
      </c>
      <c r="R5121" s="2">
        <v>1.2428000000000001</v>
      </c>
      <c r="S5121" s="2">
        <v>0</v>
      </c>
      <c r="T5121" s="2">
        <v>0</v>
      </c>
      <c r="U5121" s="2">
        <v>10.802800000000001</v>
      </c>
      <c r="W5121" s="2" t="s">
        <v>1</v>
      </c>
      <c r="X5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21"/>
      <c r="Z5121"/>
      <c r="AA5121"/>
    </row>
    <row r="5122" spans="5:27" hidden="1">
      <c r="E5122" t="s">
        <v>8160</v>
      </c>
      <c r="F5122" t="s">
        <v>8161</v>
      </c>
      <c r="G5122" t="s">
        <v>1</v>
      </c>
      <c r="H5122" t="s">
        <v>0</v>
      </c>
      <c r="I5122" t="s">
        <v>8171</v>
      </c>
      <c r="J5122" t="s">
        <v>8253</v>
      </c>
      <c r="K5122">
        <v>6000</v>
      </c>
      <c r="L5122">
        <v>6000</v>
      </c>
      <c r="M5122" s="1" t="s">
        <v>7848</v>
      </c>
      <c r="N5122" t="s">
        <v>7847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W5122" s="2" t="s">
        <v>1</v>
      </c>
      <c r="X5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122"/>
      <c r="Z5122"/>
      <c r="AA5122"/>
    </row>
    <row r="5123" spans="5:27" hidden="1">
      <c r="E5123" t="s">
        <v>8160</v>
      </c>
      <c r="F5123" t="s">
        <v>8161</v>
      </c>
      <c r="G5123" t="s">
        <v>1</v>
      </c>
      <c r="H5123" t="s">
        <v>0</v>
      </c>
      <c r="I5123" t="s">
        <v>8149</v>
      </c>
      <c r="J5123" t="s">
        <v>8150</v>
      </c>
      <c r="K5123">
        <v>2</v>
      </c>
      <c r="L5123">
        <v>2</v>
      </c>
      <c r="M5123" s="1" t="s">
        <v>8328</v>
      </c>
      <c r="N5123" t="s">
        <v>8329</v>
      </c>
      <c r="O5123" s="2">
        <v>0</v>
      </c>
      <c r="P5123" s="2">
        <v>0</v>
      </c>
      <c r="Q5123" s="2">
        <v>16.45</v>
      </c>
      <c r="R5123" s="2">
        <v>2.1385000000000001</v>
      </c>
      <c r="S5123" s="2">
        <v>0</v>
      </c>
      <c r="T5123" s="2">
        <v>0</v>
      </c>
      <c r="U5123" s="2">
        <v>18.5885</v>
      </c>
      <c r="W5123" s="2" t="s">
        <v>1</v>
      </c>
      <c r="X5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3"/>
      <c r="Z5123"/>
      <c r="AA5123"/>
    </row>
    <row r="5124" spans="5:27" hidden="1">
      <c r="E5124" t="s">
        <v>8160</v>
      </c>
      <c r="F5124" t="s">
        <v>8161</v>
      </c>
      <c r="G5124" t="s">
        <v>1</v>
      </c>
      <c r="H5124" t="s">
        <v>0</v>
      </c>
      <c r="I5124" t="s">
        <v>8149</v>
      </c>
      <c r="J5124" t="s">
        <v>8150</v>
      </c>
      <c r="K5124">
        <v>3</v>
      </c>
      <c r="L5124">
        <v>3</v>
      </c>
      <c r="M5124" s="1" t="s">
        <v>1143</v>
      </c>
      <c r="N5124" t="s">
        <v>1144</v>
      </c>
      <c r="O5124" s="2">
        <v>0</v>
      </c>
      <c r="P5124" s="2">
        <v>0</v>
      </c>
      <c r="Q5124" s="2">
        <v>37.17</v>
      </c>
      <c r="R5124" s="2">
        <v>4.8321000000000005</v>
      </c>
      <c r="S5124" s="2">
        <v>0</v>
      </c>
      <c r="T5124" s="2">
        <v>0</v>
      </c>
      <c r="U5124" s="2">
        <v>42.002099999999999</v>
      </c>
      <c r="W5124" s="2" t="s">
        <v>1</v>
      </c>
      <c r="X5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4"/>
      <c r="Z5124"/>
      <c r="AA5124"/>
    </row>
    <row r="5125" spans="5:27" hidden="1">
      <c r="E5125" t="s">
        <v>8160</v>
      </c>
      <c r="F5125" t="s">
        <v>8161</v>
      </c>
      <c r="G5125" t="s">
        <v>1</v>
      </c>
      <c r="H5125" t="s">
        <v>0</v>
      </c>
      <c r="I5125" t="s">
        <v>8149</v>
      </c>
      <c r="J5125" t="s">
        <v>8150</v>
      </c>
      <c r="K5125">
        <v>4</v>
      </c>
      <c r="L5125">
        <v>4</v>
      </c>
      <c r="M5125" s="1" t="s">
        <v>1460</v>
      </c>
      <c r="N5125" t="s">
        <v>1461</v>
      </c>
      <c r="O5125" s="2">
        <v>0</v>
      </c>
      <c r="P5125" s="2">
        <v>0</v>
      </c>
      <c r="Q5125" s="2">
        <v>37.71</v>
      </c>
      <c r="R5125" s="2">
        <v>4.9023000000000003</v>
      </c>
      <c r="S5125" s="2">
        <v>0</v>
      </c>
      <c r="T5125" s="2">
        <v>0</v>
      </c>
      <c r="U5125" s="2">
        <v>42.612300000000005</v>
      </c>
      <c r="W5125" s="2" t="s">
        <v>1</v>
      </c>
      <c r="X5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5"/>
      <c r="Z5125"/>
      <c r="AA5125"/>
    </row>
    <row r="5126" spans="5:27" hidden="1">
      <c r="E5126" t="s">
        <v>8160</v>
      </c>
      <c r="F5126" t="s">
        <v>8161</v>
      </c>
      <c r="G5126" t="s">
        <v>1</v>
      </c>
      <c r="H5126" t="s">
        <v>0</v>
      </c>
      <c r="I5126" t="s">
        <v>8149</v>
      </c>
      <c r="J5126" t="s">
        <v>8150</v>
      </c>
      <c r="K5126">
        <v>5</v>
      </c>
      <c r="L5126">
        <v>5</v>
      </c>
      <c r="M5126" s="1" t="s">
        <v>1334</v>
      </c>
      <c r="N5126" t="s">
        <v>1335</v>
      </c>
      <c r="O5126" s="2">
        <v>0</v>
      </c>
      <c r="P5126" s="2">
        <v>0</v>
      </c>
      <c r="Q5126" s="2">
        <v>118.15</v>
      </c>
      <c r="R5126" s="2">
        <v>15.359500000000001</v>
      </c>
      <c r="S5126" s="2">
        <v>0</v>
      </c>
      <c r="T5126" s="2">
        <v>0</v>
      </c>
      <c r="U5126" s="2">
        <v>133.5095</v>
      </c>
      <c r="W5126" s="2" t="s">
        <v>1</v>
      </c>
      <c r="X5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6"/>
      <c r="Z5126"/>
      <c r="AA5126"/>
    </row>
    <row r="5127" spans="5:27" hidden="1">
      <c r="E5127" t="s">
        <v>8160</v>
      </c>
      <c r="F5127" t="s">
        <v>8161</v>
      </c>
      <c r="G5127" t="s">
        <v>1</v>
      </c>
      <c r="H5127" t="s">
        <v>0</v>
      </c>
      <c r="I5127" t="s">
        <v>8149</v>
      </c>
      <c r="J5127" t="s">
        <v>8150</v>
      </c>
      <c r="K5127">
        <v>6</v>
      </c>
      <c r="L5127">
        <v>6</v>
      </c>
      <c r="M5127" s="1" t="s">
        <v>608</v>
      </c>
      <c r="N5127" t="s">
        <v>609</v>
      </c>
      <c r="O5127" s="2">
        <v>0</v>
      </c>
      <c r="P5127" s="2">
        <v>0</v>
      </c>
      <c r="Q5127" s="2">
        <v>37.17</v>
      </c>
      <c r="R5127" s="2">
        <v>4.8321000000000005</v>
      </c>
      <c r="S5127" s="2">
        <v>0</v>
      </c>
      <c r="T5127" s="2">
        <v>0</v>
      </c>
      <c r="U5127" s="2">
        <v>42.002099999999999</v>
      </c>
      <c r="W5127" s="2" t="s">
        <v>1</v>
      </c>
      <c r="X5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7"/>
      <c r="Z5127"/>
      <c r="AA5127"/>
    </row>
    <row r="5128" spans="5:27" hidden="1">
      <c r="E5128" t="s">
        <v>8160</v>
      </c>
      <c r="F5128" t="s">
        <v>8161</v>
      </c>
      <c r="G5128" t="s">
        <v>1</v>
      </c>
      <c r="H5128" t="s">
        <v>0</v>
      </c>
      <c r="I5128" t="s">
        <v>8149</v>
      </c>
      <c r="J5128" t="s">
        <v>8150</v>
      </c>
      <c r="K5128">
        <v>7</v>
      </c>
      <c r="L5128">
        <v>7</v>
      </c>
      <c r="M5128" s="1" t="s">
        <v>592</v>
      </c>
      <c r="N5128" t="s">
        <v>593</v>
      </c>
      <c r="O5128" s="2">
        <v>0</v>
      </c>
      <c r="P5128" s="2">
        <v>0</v>
      </c>
      <c r="Q5128" s="2">
        <v>74.34</v>
      </c>
      <c r="R5128" s="2">
        <v>9.664200000000001</v>
      </c>
      <c r="S5128" s="2">
        <v>0</v>
      </c>
      <c r="T5128" s="2">
        <v>0</v>
      </c>
      <c r="U5128" s="2">
        <v>84.004199999999997</v>
      </c>
      <c r="W5128" s="2" t="s">
        <v>1</v>
      </c>
      <c r="X5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8"/>
      <c r="Z5128"/>
      <c r="AA5128"/>
    </row>
    <row r="5129" spans="5:27" hidden="1">
      <c r="E5129" t="s">
        <v>8160</v>
      </c>
      <c r="F5129" t="s">
        <v>8161</v>
      </c>
      <c r="G5129" t="s">
        <v>1</v>
      </c>
      <c r="H5129" t="s">
        <v>0</v>
      </c>
      <c r="I5129" t="s">
        <v>8149</v>
      </c>
      <c r="J5129" t="s">
        <v>8150</v>
      </c>
      <c r="K5129">
        <v>8</v>
      </c>
      <c r="L5129">
        <v>8</v>
      </c>
      <c r="M5129" s="1" t="s">
        <v>303</v>
      </c>
      <c r="N5129" t="s">
        <v>304</v>
      </c>
      <c r="O5129" s="2">
        <v>0</v>
      </c>
      <c r="P5129" s="2">
        <v>0</v>
      </c>
      <c r="Q5129" s="2">
        <v>10804.92</v>
      </c>
      <c r="R5129" s="2">
        <v>1404.6396</v>
      </c>
      <c r="S5129" s="2">
        <v>0</v>
      </c>
      <c r="T5129" s="2">
        <v>0</v>
      </c>
      <c r="U5129" s="2">
        <v>12209.559600000001</v>
      </c>
      <c r="W5129" s="2" t="s">
        <v>1</v>
      </c>
      <c r="X5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29"/>
      <c r="Z5129"/>
      <c r="AA5129"/>
    </row>
    <row r="5130" spans="5:27" hidden="1">
      <c r="E5130" t="s">
        <v>8160</v>
      </c>
      <c r="F5130" t="s">
        <v>8161</v>
      </c>
      <c r="G5130" t="s">
        <v>1</v>
      </c>
      <c r="H5130" t="s">
        <v>0</v>
      </c>
      <c r="I5130" t="s">
        <v>8149</v>
      </c>
      <c r="J5130" t="s">
        <v>8150</v>
      </c>
      <c r="K5130">
        <v>9</v>
      </c>
      <c r="L5130">
        <v>9</v>
      </c>
      <c r="M5130" s="1" t="s">
        <v>574</v>
      </c>
      <c r="N5130" t="s">
        <v>575</v>
      </c>
      <c r="O5130" s="2">
        <v>0</v>
      </c>
      <c r="P5130" s="2">
        <v>0</v>
      </c>
      <c r="Q5130" s="2">
        <v>16566</v>
      </c>
      <c r="R5130" s="2">
        <v>2153.58</v>
      </c>
      <c r="S5130" s="2">
        <v>0</v>
      </c>
      <c r="T5130" s="2">
        <v>0</v>
      </c>
      <c r="U5130" s="2">
        <v>18719.580000000002</v>
      </c>
      <c r="W5130" s="2" t="s">
        <v>1</v>
      </c>
      <c r="X5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0"/>
      <c r="Z5130"/>
      <c r="AA5130"/>
    </row>
    <row r="5131" spans="5:27" hidden="1">
      <c r="E5131" t="s">
        <v>8160</v>
      </c>
      <c r="F5131" t="s">
        <v>8161</v>
      </c>
      <c r="G5131" t="s">
        <v>1</v>
      </c>
      <c r="H5131" t="s">
        <v>0</v>
      </c>
      <c r="I5131" t="s">
        <v>8149</v>
      </c>
      <c r="J5131" t="s">
        <v>8150</v>
      </c>
      <c r="K5131">
        <v>10</v>
      </c>
      <c r="L5131">
        <v>10</v>
      </c>
      <c r="M5131" s="1" t="s">
        <v>546</v>
      </c>
      <c r="N5131" t="s">
        <v>547</v>
      </c>
      <c r="O5131" s="2">
        <v>0</v>
      </c>
      <c r="P5131" s="2">
        <v>0</v>
      </c>
      <c r="Q5131" s="2">
        <v>18955.439999999999</v>
      </c>
      <c r="R5131" s="2">
        <v>2464.2071999999998</v>
      </c>
      <c r="S5131" s="2">
        <v>0</v>
      </c>
      <c r="T5131" s="2">
        <v>0</v>
      </c>
      <c r="U5131" s="2">
        <v>21419.647199999999</v>
      </c>
      <c r="W5131" s="2" t="s">
        <v>1</v>
      </c>
      <c r="X5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1"/>
      <c r="Z5131"/>
      <c r="AA5131"/>
    </row>
    <row r="5132" spans="5:27" hidden="1">
      <c r="E5132" t="s">
        <v>8160</v>
      </c>
      <c r="F5132" t="s">
        <v>8161</v>
      </c>
      <c r="G5132" t="s">
        <v>1</v>
      </c>
      <c r="H5132" t="s">
        <v>0</v>
      </c>
      <c r="I5132" t="s">
        <v>8149</v>
      </c>
      <c r="J5132" t="s">
        <v>8150</v>
      </c>
      <c r="K5132">
        <v>11</v>
      </c>
      <c r="L5132">
        <v>11</v>
      </c>
      <c r="M5132" s="1" t="s">
        <v>550</v>
      </c>
      <c r="N5132" t="s">
        <v>551</v>
      </c>
      <c r="O5132" s="2">
        <v>0</v>
      </c>
      <c r="P5132" s="2">
        <v>0</v>
      </c>
      <c r="Q5132" s="2">
        <v>10593.11</v>
      </c>
      <c r="R5132" s="2">
        <v>1377.1043000000002</v>
      </c>
      <c r="S5132" s="2">
        <v>0</v>
      </c>
      <c r="T5132" s="2">
        <v>0</v>
      </c>
      <c r="U5132" s="2">
        <v>11970.214300000001</v>
      </c>
      <c r="W5132" s="2" t="s">
        <v>1</v>
      </c>
      <c r="X5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2"/>
      <c r="Z5132"/>
      <c r="AA5132"/>
    </row>
    <row r="5133" spans="5:27" hidden="1">
      <c r="E5133" t="s">
        <v>8160</v>
      </c>
      <c r="F5133" t="s">
        <v>8161</v>
      </c>
      <c r="G5133" t="s">
        <v>1</v>
      </c>
      <c r="H5133" t="s">
        <v>0</v>
      </c>
      <c r="I5133" t="s">
        <v>8149</v>
      </c>
      <c r="J5133" t="s">
        <v>8150</v>
      </c>
      <c r="K5133">
        <v>12</v>
      </c>
      <c r="L5133">
        <v>12</v>
      </c>
      <c r="M5133" s="1" t="s">
        <v>118</v>
      </c>
      <c r="N5133" t="s">
        <v>119</v>
      </c>
      <c r="O5133" s="2">
        <v>0</v>
      </c>
      <c r="P5133" s="2">
        <v>0</v>
      </c>
      <c r="Q5133" s="2">
        <v>39.82</v>
      </c>
      <c r="R5133" s="2">
        <v>5.1766000000000005</v>
      </c>
      <c r="S5133" s="2">
        <v>0</v>
      </c>
      <c r="T5133" s="2">
        <v>0</v>
      </c>
      <c r="U5133" s="2">
        <v>44.996600000000001</v>
      </c>
      <c r="W5133" s="2" t="s">
        <v>1</v>
      </c>
      <c r="X5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3"/>
      <c r="Z5133"/>
      <c r="AA5133"/>
    </row>
    <row r="5134" spans="5:27" hidden="1">
      <c r="E5134" t="s">
        <v>8160</v>
      </c>
      <c r="F5134" t="s">
        <v>8161</v>
      </c>
      <c r="G5134" t="s">
        <v>1</v>
      </c>
      <c r="H5134" t="s">
        <v>0</v>
      </c>
      <c r="I5134" t="s">
        <v>8149</v>
      </c>
      <c r="J5134" t="s">
        <v>8150</v>
      </c>
      <c r="K5134">
        <v>13</v>
      </c>
      <c r="L5134">
        <v>13</v>
      </c>
      <c r="M5134" s="1" t="s">
        <v>689</v>
      </c>
      <c r="N5134" t="s">
        <v>690</v>
      </c>
      <c r="O5134" s="2">
        <v>0</v>
      </c>
      <c r="P5134" s="2">
        <v>0</v>
      </c>
      <c r="Q5134" s="2">
        <v>831.65</v>
      </c>
      <c r="R5134" s="2">
        <v>108.11450000000001</v>
      </c>
      <c r="S5134" s="2">
        <v>0</v>
      </c>
      <c r="T5134" s="2">
        <v>0</v>
      </c>
      <c r="U5134" s="2">
        <v>939.7645</v>
      </c>
      <c r="W5134" s="2" t="s">
        <v>1</v>
      </c>
      <c r="X5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4"/>
      <c r="Z5134"/>
      <c r="AA5134"/>
    </row>
    <row r="5135" spans="5:27" hidden="1">
      <c r="E5135" t="s">
        <v>8160</v>
      </c>
      <c r="F5135" t="s">
        <v>8161</v>
      </c>
      <c r="G5135" t="s">
        <v>1</v>
      </c>
      <c r="H5135" t="s">
        <v>0</v>
      </c>
      <c r="I5135" t="s">
        <v>8149</v>
      </c>
      <c r="J5135" t="s">
        <v>8150</v>
      </c>
      <c r="K5135">
        <v>14</v>
      </c>
      <c r="L5135">
        <v>14</v>
      </c>
      <c r="M5135" s="1" t="s">
        <v>501</v>
      </c>
      <c r="N5135" t="s">
        <v>502</v>
      </c>
      <c r="O5135" s="2">
        <v>0</v>
      </c>
      <c r="P5135" s="2">
        <v>0</v>
      </c>
      <c r="Q5135" s="2">
        <v>157.5</v>
      </c>
      <c r="R5135" s="2">
        <v>20.475000000000001</v>
      </c>
      <c r="S5135" s="2">
        <v>0</v>
      </c>
      <c r="T5135" s="2">
        <v>0</v>
      </c>
      <c r="U5135" s="2">
        <v>177.97499999999999</v>
      </c>
      <c r="W5135" s="2" t="s">
        <v>1</v>
      </c>
      <c r="X5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5"/>
      <c r="Z5135"/>
      <c r="AA5135"/>
    </row>
    <row r="5136" spans="5:27" hidden="1">
      <c r="E5136" t="s">
        <v>8160</v>
      </c>
      <c r="F5136" t="s">
        <v>8161</v>
      </c>
      <c r="G5136" t="s">
        <v>1</v>
      </c>
      <c r="H5136" t="s">
        <v>0</v>
      </c>
      <c r="I5136" t="s">
        <v>8149</v>
      </c>
      <c r="J5136" t="s">
        <v>8150</v>
      </c>
      <c r="K5136">
        <v>15</v>
      </c>
      <c r="L5136">
        <v>15</v>
      </c>
      <c r="M5136" s="1" t="s">
        <v>189</v>
      </c>
      <c r="N5136" t="s">
        <v>190</v>
      </c>
      <c r="O5136" s="2">
        <v>0</v>
      </c>
      <c r="P5136" s="2">
        <v>0</v>
      </c>
      <c r="Q5136" s="2">
        <v>206.25</v>
      </c>
      <c r="R5136" s="2">
        <v>26.8125</v>
      </c>
      <c r="S5136" s="2">
        <v>0</v>
      </c>
      <c r="T5136" s="2">
        <v>0</v>
      </c>
      <c r="U5136" s="2">
        <v>233.0625</v>
      </c>
      <c r="W5136" s="2" t="s">
        <v>1</v>
      </c>
      <c r="X5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6"/>
      <c r="Z5136"/>
      <c r="AA5136"/>
    </row>
    <row r="5137" spans="5:27" hidden="1">
      <c r="E5137" t="s">
        <v>8160</v>
      </c>
      <c r="F5137" t="s">
        <v>8161</v>
      </c>
      <c r="G5137" t="s">
        <v>1</v>
      </c>
      <c r="H5137" t="s">
        <v>0</v>
      </c>
      <c r="I5137" t="s">
        <v>8149</v>
      </c>
      <c r="J5137" t="s">
        <v>8150</v>
      </c>
      <c r="K5137">
        <v>16</v>
      </c>
      <c r="L5137">
        <v>16</v>
      </c>
      <c r="M5137" s="1" t="s">
        <v>91</v>
      </c>
      <c r="N5137" t="s">
        <v>92</v>
      </c>
      <c r="O5137" s="2">
        <v>0</v>
      </c>
      <c r="P5137" s="2">
        <v>0</v>
      </c>
      <c r="Q5137" s="2">
        <v>243.04</v>
      </c>
      <c r="R5137" s="2">
        <v>31.595199999999998</v>
      </c>
      <c r="S5137" s="2">
        <v>0</v>
      </c>
      <c r="T5137" s="2">
        <v>0</v>
      </c>
      <c r="U5137" s="2">
        <v>274.6352</v>
      </c>
      <c r="W5137" s="2" t="s">
        <v>1</v>
      </c>
      <c r="X5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7"/>
      <c r="Z5137"/>
      <c r="AA5137"/>
    </row>
    <row r="5138" spans="5:27" hidden="1">
      <c r="E5138" t="s">
        <v>8160</v>
      </c>
      <c r="F5138" t="s">
        <v>8161</v>
      </c>
      <c r="G5138" t="s">
        <v>1</v>
      </c>
      <c r="H5138" t="s">
        <v>0</v>
      </c>
      <c r="I5138" t="s">
        <v>8149</v>
      </c>
      <c r="J5138" t="s">
        <v>8150</v>
      </c>
      <c r="K5138">
        <v>17</v>
      </c>
      <c r="L5138">
        <v>17</v>
      </c>
      <c r="M5138" s="1" t="s">
        <v>604</v>
      </c>
      <c r="N5138" t="s">
        <v>605</v>
      </c>
      <c r="O5138" s="2">
        <v>0</v>
      </c>
      <c r="P5138" s="2">
        <v>0</v>
      </c>
      <c r="Q5138" s="2">
        <v>174.16</v>
      </c>
      <c r="R5138" s="2">
        <v>22.640799999999999</v>
      </c>
      <c r="S5138" s="2">
        <v>0</v>
      </c>
      <c r="T5138" s="2">
        <v>0</v>
      </c>
      <c r="U5138" s="2">
        <v>196.80079999999998</v>
      </c>
      <c r="W5138" s="2" t="s">
        <v>1</v>
      </c>
      <c r="X5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8"/>
      <c r="Z5138"/>
      <c r="AA5138"/>
    </row>
    <row r="5139" spans="5:27" hidden="1">
      <c r="E5139" t="s">
        <v>8160</v>
      </c>
      <c r="F5139" t="s">
        <v>8161</v>
      </c>
      <c r="G5139" t="s">
        <v>1</v>
      </c>
      <c r="H5139" t="s">
        <v>0</v>
      </c>
      <c r="I5139" t="s">
        <v>8149</v>
      </c>
      <c r="J5139" t="s">
        <v>8150</v>
      </c>
      <c r="K5139">
        <v>18</v>
      </c>
      <c r="L5139">
        <v>18</v>
      </c>
      <c r="M5139" s="1" t="s">
        <v>140</v>
      </c>
      <c r="N5139" t="s">
        <v>141</v>
      </c>
      <c r="O5139" s="2">
        <v>0</v>
      </c>
      <c r="P5139" s="2">
        <v>0</v>
      </c>
      <c r="Q5139" s="2">
        <v>252.08</v>
      </c>
      <c r="R5139" s="2">
        <v>32.770400000000002</v>
      </c>
      <c r="S5139" s="2">
        <v>0</v>
      </c>
      <c r="T5139" s="2">
        <v>0</v>
      </c>
      <c r="U5139" s="2">
        <v>284.85040000000004</v>
      </c>
      <c r="W5139" s="2" t="s">
        <v>1</v>
      </c>
      <c r="X5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39"/>
      <c r="Z5139"/>
      <c r="AA5139"/>
    </row>
    <row r="5140" spans="5:27" hidden="1">
      <c r="E5140" t="s">
        <v>8160</v>
      </c>
      <c r="F5140" t="s">
        <v>8161</v>
      </c>
      <c r="G5140" t="s">
        <v>1</v>
      </c>
      <c r="H5140" t="s">
        <v>0</v>
      </c>
      <c r="I5140" t="s">
        <v>8149</v>
      </c>
      <c r="J5140" t="s">
        <v>8150</v>
      </c>
      <c r="K5140">
        <v>19</v>
      </c>
      <c r="L5140">
        <v>19</v>
      </c>
      <c r="M5140" s="1" t="s">
        <v>249</v>
      </c>
      <c r="N5140" t="s">
        <v>250</v>
      </c>
      <c r="O5140" s="2">
        <v>0</v>
      </c>
      <c r="P5140" s="2">
        <v>0</v>
      </c>
      <c r="Q5140" s="2">
        <v>1357.61</v>
      </c>
      <c r="R5140" s="2">
        <v>176.48929999999999</v>
      </c>
      <c r="S5140" s="2">
        <v>0</v>
      </c>
      <c r="T5140" s="2">
        <v>0</v>
      </c>
      <c r="U5140" s="2">
        <v>1534.0992999999999</v>
      </c>
      <c r="W5140" s="2" t="s">
        <v>1</v>
      </c>
      <c r="X5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0"/>
      <c r="Z5140"/>
      <c r="AA5140"/>
    </row>
    <row r="5141" spans="5:27" hidden="1">
      <c r="E5141" t="s">
        <v>8160</v>
      </c>
      <c r="F5141" t="s">
        <v>8161</v>
      </c>
      <c r="G5141" t="s">
        <v>1</v>
      </c>
      <c r="H5141" t="s">
        <v>0</v>
      </c>
      <c r="I5141" t="s">
        <v>8149</v>
      </c>
      <c r="J5141" t="s">
        <v>8150</v>
      </c>
      <c r="K5141">
        <v>20</v>
      </c>
      <c r="L5141">
        <v>20</v>
      </c>
      <c r="M5141" s="1" t="s">
        <v>108</v>
      </c>
      <c r="N5141" t="s">
        <v>109</v>
      </c>
      <c r="O5141" s="2">
        <v>0</v>
      </c>
      <c r="P5141" s="2">
        <v>0</v>
      </c>
      <c r="Q5141" s="2">
        <v>173.73</v>
      </c>
      <c r="R5141" s="2">
        <v>22.584900000000001</v>
      </c>
      <c r="S5141" s="2">
        <v>0</v>
      </c>
      <c r="T5141" s="2">
        <v>0</v>
      </c>
      <c r="U5141" s="2">
        <v>196.31489999999999</v>
      </c>
      <c r="W5141" s="2" t="s">
        <v>1</v>
      </c>
      <c r="X5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1"/>
      <c r="Z5141"/>
      <c r="AA5141"/>
    </row>
    <row r="5142" spans="5:27" hidden="1">
      <c r="E5142" t="s">
        <v>8160</v>
      </c>
      <c r="F5142" t="s">
        <v>8161</v>
      </c>
      <c r="G5142" t="s">
        <v>1</v>
      </c>
      <c r="H5142" t="s">
        <v>0</v>
      </c>
      <c r="I5142" t="s">
        <v>8149</v>
      </c>
      <c r="J5142" t="s">
        <v>8150</v>
      </c>
      <c r="K5142">
        <v>21</v>
      </c>
      <c r="L5142">
        <v>21</v>
      </c>
      <c r="M5142" s="1" t="s">
        <v>7848</v>
      </c>
      <c r="N5142" t="s">
        <v>7847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W5142" s="2" t="s">
        <v>1</v>
      </c>
      <c r="X5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2"/>
      <c r="Z5142"/>
      <c r="AA5142"/>
    </row>
    <row r="5143" spans="5:27" hidden="1">
      <c r="E5143" t="s">
        <v>8160</v>
      </c>
      <c r="F5143" t="s">
        <v>8161</v>
      </c>
      <c r="G5143" t="s">
        <v>1</v>
      </c>
      <c r="H5143" t="s">
        <v>0</v>
      </c>
      <c r="I5143" t="s">
        <v>8149</v>
      </c>
      <c r="J5143" t="s">
        <v>8150</v>
      </c>
      <c r="K5143">
        <v>22</v>
      </c>
      <c r="L5143">
        <v>22</v>
      </c>
      <c r="M5143" s="1" t="s">
        <v>421</v>
      </c>
      <c r="N5143" t="s">
        <v>422</v>
      </c>
      <c r="O5143" s="2">
        <v>0</v>
      </c>
      <c r="P5143" s="2">
        <v>0</v>
      </c>
      <c r="Q5143" s="2">
        <v>93.99</v>
      </c>
      <c r="R5143" s="2">
        <v>12.2187</v>
      </c>
      <c r="S5143" s="2">
        <v>0</v>
      </c>
      <c r="T5143" s="2">
        <v>0</v>
      </c>
      <c r="U5143" s="2">
        <v>106.20869999999999</v>
      </c>
      <c r="W5143" s="2" t="s">
        <v>1</v>
      </c>
      <c r="X5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3"/>
      <c r="Z5143"/>
      <c r="AA5143"/>
    </row>
    <row r="5144" spans="5:27" hidden="1">
      <c r="E5144" t="s">
        <v>8160</v>
      </c>
      <c r="F5144" t="s">
        <v>8161</v>
      </c>
      <c r="G5144" t="s">
        <v>1</v>
      </c>
      <c r="H5144" t="s">
        <v>0</v>
      </c>
      <c r="I5144" t="s">
        <v>8149</v>
      </c>
      <c r="J5144" t="s">
        <v>8150</v>
      </c>
      <c r="K5144">
        <v>23</v>
      </c>
      <c r="L5144">
        <v>23</v>
      </c>
      <c r="M5144" s="1" t="s">
        <v>327</v>
      </c>
      <c r="N5144" t="s">
        <v>328</v>
      </c>
      <c r="O5144" s="2">
        <v>0</v>
      </c>
      <c r="P5144" s="2">
        <v>0</v>
      </c>
      <c r="Q5144" s="2">
        <v>450.58</v>
      </c>
      <c r="R5144" s="2">
        <v>58.575400000000002</v>
      </c>
      <c r="S5144" s="2">
        <v>0</v>
      </c>
      <c r="T5144" s="2">
        <v>0</v>
      </c>
      <c r="U5144" s="2">
        <v>509.15539999999999</v>
      </c>
      <c r="W5144" s="2" t="s">
        <v>1</v>
      </c>
      <c r="X5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4"/>
      <c r="Z5144"/>
      <c r="AA5144"/>
    </row>
    <row r="5145" spans="5:27" hidden="1">
      <c r="E5145" t="s">
        <v>8160</v>
      </c>
      <c r="F5145" t="s">
        <v>8161</v>
      </c>
      <c r="G5145" t="s">
        <v>1</v>
      </c>
      <c r="H5145" t="s">
        <v>0</v>
      </c>
      <c r="I5145" t="s">
        <v>8149</v>
      </c>
      <c r="J5145" t="s">
        <v>8150</v>
      </c>
      <c r="K5145">
        <v>24</v>
      </c>
      <c r="L5145">
        <v>24</v>
      </c>
      <c r="M5145" s="1" t="s">
        <v>118</v>
      </c>
      <c r="N5145" t="s">
        <v>119</v>
      </c>
      <c r="O5145" s="2">
        <v>0</v>
      </c>
      <c r="P5145" s="2">
        <v>0</v>
      </c>
      <c r="Q5145" s="2">
        <v>153.16</v>
      </c>
      <c r="R5145" s="2">
        <v>19.910800000000002</v>
      </c>
      <c r="S5145" s="2">
        <v>0</v>
      </c>
      <c r="T5145" s="2">
        <v>0</v>
      </c>
      <c r="U5145" s="2">
        <v>173.07079999999999</v>
      </c>
      <c r="W5145" s="2" t="s">
        <v>1</v>
      </c>
      <c r="X5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5"/>
      <c r="Z5145"/>
      <c r="AA5145"/>
    </row>
    <row r="5146" spans="5:27" hidden="1">
      <c r="E5146" t="s">
        <v>8160</v>
      </c>
      <c r="F5146" t="s">
        <v>8161</v>
      </c>
      <c r="G5146" t="s">
        <v>1</v>
      </c>
      <c r="H5146" t="s">
        <v>0</v>
      </c>
      <c r="I5146" t="s">
        <v>8149</v>
      </c>
      <c r="J5146" t="s">
        <v>8150</v>
      </c>
      <c r="K5146">
        <v>25</v>
      </c>
      <c r="L5146">
        <v>25</v>
      </c>
      <c r="M5146" s="1" t="s">
        <v>7848</v>
      </c>
      <c r="N5146" t="s">
        <v>7847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W5146" s="2" t="s">
        <v>1</v>
      </c>
      <c r="X5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6"/>
      <c r="Z5146"/>
      <c r="AA5146"/>
    </row>
    <row r="5147" spans="5:27" hidden="1">
      <c r="E5147" t="s">
        <v>8160</v>
      </c>
      <c r="F5147" t="s">
        <v>8161</v>
      </c>
      <c r="G5147" t="s">
        <v>1</v>
      </c>
      <c r="H5147" t="s">
        <v>0</v>
      </c>
      <c r="I5147" t="s">
        <v>8149</v>
      </c>
      <c r="J5147" t="s">
        <v>8150</v>
      </c>
      <c r="K5147">
        <v>26</v>
      </c>
      <c r="L5147">
        <v>26</v>
      </c>
      <c r="M5147" s="1" t="s">
        <v>7848</v>
      </c>
      <c r="N5147" t="s">
        <v>7847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W5147" s="2" t="s">
        <v>1</v>
      </c>
      <c r="X5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7"/>
      <c r="Z5147"/>
      <c r="AA5147"/>
    </row>
    <row r="5148" spans="5:27" hidden="1">
      <c r="E5148" t="s">
        <v>8160</v>
      </c>
      <c r="F5148" t="s">
        <v>8161</v>
      </c>
      <c r="G5148" t="s">
        <v>1</v>
      </c>
      <c r="H5148" t="s">
        <v>0</v>
      </c>
      <c r="I5148" t="s">
        <v>8149</v>
      </c>
      <c r="J5148" t="s">
        <v>8150</v>
      </c>
      <c r="K5148">
        <v>27</v>
      </c>
      <c r="L5148">
        <v>27</v>
      </c>
      <c r="M5148" s="1" t="s">
        <v>333</v>
      </c>
      <c r="N5148" t="s">
        <v>334</v>
      </c>
      <c r="O5148" s="2">
        <v>0</v>
      </c>
      <c r="P5148" s="2">
        <v>0</v>
      </c>
      <c r="Q5148" s="2">
        <v>244.68</v>
      </c>
      <c r="R5148" s="2">
        <v>31.808400000000002</v>
      </c>
      <c r="S5148" s="2">
        <v>0</v>
      </c>
      <c r="T5148" s="2">
        <v>0</v>
      </c>
      <c r="U5148" s="2">
        <v>276.48840000000001</v>
      </c>
      <c r="W5148" s="2" t="s">
        <v>1</v>
      </c>
      <c r="X5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8"/>
      <c r="Z5148"/>
      <c r="AA5148"/>
    </row>
    <row r="5149" spans="5:27" hidden="1">
      <c r="E5149" t="s">
        <v>8160</v>
      </c>
      <c r="F5149" t="s">
        <v>8161</v>
      </c>
      <c r="G5149" t="s">
        <v>1</v>
      </c>
      <c r="H5149" t="s">
        <v>0</v>
      </c>
      <c r="I5149" t="s">
        <v>8149</v>
      </c>
      <c r="J5149" t="s">
        <v>8150</v>
      </c>
      <c r="K5149">
        <v>28</v>
      </c>
      <c r="L5149">
        <v>28</v>
      </c>
      <c r="M5149" s="1" t="s">
        <v>333</v>
      </c>
      <c r="N5149" t="s">
        <v>334</v>
      </c>
      <c r="O5149" s="2">
        <v>0</v>
      </c>
      <c r="P5149" s="2">
        <v>0</v>
      </c>
      <c r="Q5149" s="2">
        <v>101.95</v>
      </c>
      <c r="R5149" s="2">
        <v>13.253500000000001</v>
      </c>
      <c r="S5149" s="2">
        <v>0</v>
      </c>
      <c r="T5149" s="2">
        <v>0</v>
      </c>
      <c r="U5149" s="2">
        <v>115.20350000000001</v>
      </c>
      <c r="W5149" s="2" t="s">
        <v>1</v>
      </c>
      <c r="X5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49"/>
      <c r="Z5149"/>
      <c r="AA5149"/>
    </row>
    <row r="5150" spans="5:27" hidden="1">
      <c r="E5150" t="s">
        <v>8160</v>
      </c>
      <c r="F5150" t="s">
        <v>8161</v>
      </c>
      <c r="G5150" t="s">
        <v>1</v>
      </c>
      <c r="H5150" t="s">
        <v>0</v>
      </c>
      <c r="I5150" t="s">
        <v>8149</v>
      </c>
      <c r="J5150" t="s">
        <v>8150</v>
      </c>
      <c r="K5150">
        <v>29</v>
      </c>
      <c r="L5150">
        <v>29</v>
      </c>
      <c r="M5150" s="1" t="s">
        <v>391</v>
      </c>
      <c r="N5150" t="s">
        <v>392</v>
      </c>
      <c r="O5150" s="2">
        <v>0</v>
      </c>
      <c r="P5150" s="2">
        <v>0</v>
      </c>
      <c r="Q5150" s="2">
        <v>185.84</v>
      </c>
      <c r="R5150" s="2">
        <v>24.159200000000002</v>
      </c>
      <c r="S5150" s="2">
        <v>0</v>
      </c>
      <c r="T5150" s="2">
        <v>0</v>
      </c>
      <c r="U5150" s="2">
        <v>209.9992</v>
      </c>
      <c r="W5150" s="2" t="s">
        <v>1</v>
      </c>
      <c r="X5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0"/>
      <c r="Z5150"/>
      <c r="AA5150"/>
    </row>
    <row r="5151" spans="5:27" hidden="1">
      <c r="E5151" t="s">
        <v>8160</v>
      </c>
      <c r="F5151" t="s">
        <v>8161</v>
      </c>
      <c r="G5151" t="s">
        <v>1</v>
      </c>
      <c r="H5151" t="s">
        <v>0</v>
      </c>
      <c r="I5151" t="s">
        <v>8149</v>
      </c>
      <c r="J5151" t="s">
        <v>8150</v>
      </c>
      <c r="K5151">
        <v>30</v>
      </c>
      <c r="L5151">
        <v>30</v>
      </c>
      <c r="M5151" s="1" t="s">
        <v>95</v>
      </c>
      <c r="N5151" t="s">
        <v>96</v>
      </c>
      <c r="O5151" s="2">
        <v>0</v>
      </c>
      <c r="P5151" s="2">
        <v>0</v>
      </c>
      <c r="Q5151" s="2">
        <v>14.26</v>
      </c>
      <c r="R5151" s="2">
        <v>1.8538000000000001</v>
      </c>
      <c r="S5151" s="2">
        <v>0</v>
      </c>
      <c r="T5151" s="2">
        <v>0</v>
      </c>
      <c r="U5151" s="2">
        <v>16.113800000000001</v>
      </c>
      <c r="W5151" s="2" t="s">
        <v>1</v>
      </c>
      <c r="X5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1"/>
      <c r="Z5151"/>
      <c r="AA5151"/>
    </row>
    <row r="5152" spans="5:27" hidden="1">
      <c r="E5152" t="s">
        <v>8160</v>
      </c>
      <c r="F5152" t="s">
        <v>8161</v>
      </c>
      <c r="G5152" t="s">
        <v>1</v>
      </c>
      <c r="H5152" t="s">
        <v>0</v>
      </c>
      <c r="I5152" t="s">
        <v>8149</v>
      </c>
      <c r="J5152" t="s">
        <v>8150</v>
      </c>
      <c r="K5152">
        <v>31</v>
      </c>
      <c r="L5152">
        <v>31</v>
      </c>
      <c r="M5152" s="1" t="s">
        <v>95</v>
      </c>
      <c r="N5152" t="s">
        <v>96</v>
      </c>
      <c r="O5152" s="2">
        <v>0</v>
      </c>
      <c r="P5152" s="2">
        <v>0</v>
      </c>
      <c r="Q5152" s="2">
        <v>34.78</v>
      </c>
      <c r="R5152" s="2">
        <v>4.5213999999999999</v>
      </c>
      <c r="S5152" s="2">
        <v>0</v>
      </c>
      <c r="T5152" s="2">
        <v>0</v>
      </c>
      <c r="U5152" s="2">
        <v>39.301400000000001</v>
      </c>
      <c r="W5152" s="2" t="s">
        <v>1</v>
      </c>
      <c r="X5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2"/>
      <c r="Z5152"/>
      <c r="AA5152"/>
    </row>
    <row r="5153" spans="5:27" hidden="1">
      <c r="E5153" t="s">
        <v>8160</v>
      </c>
      <c r="F5153" t="s">
        <v>8161</v>
      </c>
      <c r="G5153" t="s">
        <v>1</v>
      </c>
      <c r="H5153" t="s">
        <v>0</v>
      </c>
      <c r="I5153" t="s">
        <v>8149</v>
      </c>
      <c r="J5153" t="s">
        <v>8150</v>
      </c>
      <c r="K5153">
        <v>32</v>
      </c>
      <c r="L5153">
        <v>32</v>
      </c>
      <c r="M5153" s="1" t="s">
        <v>95</v>
      </c>
      <c r="N5153" t="s">
        <v>96</v>
      </c>
      <c r="O5153" s="2">
        <v>0</v>
      </c>
      <c r="P5153" s="2">
        <v>0</v>
      </c>
      <c r="Q5153" s="2">
        <v>7.16</v>
      </c>
      <c r="R5153" s="2">
        <v>0.93080000000000007</v>
      </c>
      <c r="S5153" s="2">
        <v>0</v>
      </c>
      <c r="T5153" s="2">
        <v>0</v>
      </c>
      <c r="U5153" s="2">
        <v>8.0907999999999998</v>
      </c>
      <c r="W5153" s="2" t="s">
        <v>1</v>
      </c>
      <c r="X5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3"/>
      <c r="Z5153"/>
      <c r="AA5153"/>
    </row>
    <row r="5154" spans="5:27" hidden="1">
      <c r="E5154" t="s">
        <v>8160</v>
      </c>
      <c r="F5154" t="s">
        <v>8161</v>
      </c>
      <c r="G5154" t="s">
        <v>1</v>
      </c>
      <c r="H5154" t="s">
        <v>0</v>
      </c>
      <c r="I5154" t="s">
        <v>8149</v>
      </c>
      <c r="J5154" t="s">
        <v>8150</v>
      </c>
      <c r="K5154">
        <v>33</v>
      </c>
      <c r="L5154">
        <v>33</v>
      </c>
      <c r="M5154" s="1" t="s">
        <v>95</v>
      </c>
      <c r="N5154" t="s">
        <v>96</v>
      </c>
      <c r="O5154" s="2">
        <v>0</v>
      </c>
      <c r="P5154" s="2">
        <v>0</v>
      </c>
      <c r="Q5154" s="2">
        <v>6.32</v>
      </c>
      <c r="R5154" s="2">
        <v>0.82160000000000011</v>
      </c>
      <c r="S5154" s="2">
        <v>0</v>
      </c>
      <c r="T5154" s="2">
        <v>0</v>
      </c>
      <c r="U5154" s="2">
        <v>7.1416000000000004</v>
      </c>
      <c r="W5154" s="2" t="s">
        <v>1</v>
      </c>
      <c r="X5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4"/>
      <c r="Z5154"/>
      <c r="AA5154"/>
    </row>
    <row r="5155" spans="5:27" hidden="1">
      <c r="E5155" t="s">
        <v>8160</v>
      </c>
      <c r="F5155" t="s">
        <v>8161</v>
      </c>
      <c r="G5155" t="s">
        <v>1</v>
      </c>
      <c r="H5155" t="s">
        <v>0</v>
      </c>
      <c r="I5155" t="s">
        <v>8149</v>
      </c>
      <c r="J5155" t="s">
        <v>8150</v>
      </c>
      <c r="K5155">
        <v>34</v>
      </c>
      <c r="L5155">
        <v>34</v>
      </c>
      <c r="M5155" s="1" t="s">
        <v>95</v>
      </c>
      <c r="N5155" t="s">
        <v>96</v>
      </c>
      <c r="O5155" s="2">
        <v>0</v>
      </c>
      <c r="P5155" s="2">
        <v>0</v>
      </c>
      <c r="Q5155" s="2">
        <v>23.59</v>
      </c>
      <c r="R5155" s="2">
        <v>3.0667</v>
      </c>
      <c r="S5155" s="2">
        <v>0</v>
      </c>
      <c r="T5155" s="2">
        <v>0</v>
      </c>
      <c r="U5155" s="2">
        <v>26.656700000000001</v>
      </c>
      <c r="W5155" s="2" t="s">
        <v>1</v>
      </c>
      <c r="X5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5"/>
      <c r="Z5155"/>
      <c r="AA5155"/>
    </row>
    <row r="5156" spans="5:27" hidden="1">
      <c r="E5156" t="s">
        <v>8160</v>
      </c>
      <c r="F5156" t="s">
        <v>8161</v>
      </c>
      <c r="G5156" t="s">
        <v>1</v>
      </c>
      <c r="H5156" t="s">
        <v>0</v>
      </c>
      <c r="I5156" t="s">
        <v>8149</v>
      </c>
      <c r="J5156" t="s">
        <v>8150</v>
      </c>
      <c r="K5156">
        <v>35</v>
      </c>
      <c r="L5156">
        <v>35</v>
      </c>
      <c r="M5156" s="1" t="s">
        <v>95</v>
      </c>
      <c r="N5156" t="s">
        <v>96</v>
      </c>
      <c r="O5156" s="2">
        <v>0</v>
      </c>
      <c r="P5156" s="2">
        <v>0</v>
      </c>
      <c r="Q5156" s="2">
        <v>33.950000000000003</v>
      </c>
      <c r="R5156" s="2">
        <v>4.4135000000000009</v>
      </c>
      <c r="S5156" s="2">
        <v>0</v>
      </c>
      <c r="T5156" s="2">
        <v>0</v>
      </c>
      <c r="U5156" s="2">
        <v>38.363500000000002</v>
      </c>
      <c r="W5156" s="2" t="s">
        <v>1</v>
      </c>
      <c r="X5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6"/>
      <c r="Z5156"/>
      <c r="AA5156"/>
    </row>
    <row r="5157" spans="5:27" hidden="1">
      <c r="E5157" t="s">
        <v>8160</v>
      </c>
      <c r="F5157" t="s">
        <v>8161</v>
      </c>
      <c r="G5157" t="s">
        <v>1</v>
      </c>
      <c r="H5157" t="s">
        <v>0</v>
      </c>
      <c r="I5157" t="s">
        <v>8149</v>
      </c>
      <c r="J5157" t="s">
        <v>8150</v>
      </c>
      <c r="K5157">
        <v>36</v>
      </c>
      <c r="L5157">
        <v>36</v>
      </c>
      <c r="M5157" s="1" t="s">
        <v>95</v>
      </c>
      <c r="N5157" t="s">
        <v>96</v>
      </c>
      <c r="O5157" s="2">
        <v>0</v>
      </c>
      <c r="P5157" s="2">
        <v>0</v>
      </c>
      <c r="Q5157" s="2">
        <v>9.7200000000000006</v>
      </c>
      <c r="R5157" s="2">
        <v>1.2636000000000001</v>
      </c>
      <c r="S5157" s="2">
        <v>0</v>
      </c>
      <c r="T5157" s="2">
        <v>0</v>
      </c>
      <c r="U5157" s="2">
        <v>10.983600000000001</v>
      </c>
      <c r="W5157" s="2" t="s">
        <v>1</v>
      </c>
      <c r="X5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7"/>
      <c r="Z5157"/>
      <c r="AA5157"/>
    </row>
    <row r="5158" spans="5:27" hidden="1">
      <c r="E5158" t="s">
        <v>8160</v>
      </c>
      <c r="F5158" t="s">
        <v>8161</v>
      </c>
      <c r="G5158" t="s">
        <v>1</v>
      </c>
      <c r="H5158" t="s">
        <v>0</v>
      </c>
      <c r="I5158" t="s">
        <v>8149</v>
      </c>
      <c r="J5158" t="s">
        <v>8150</v>
      </c>
      <c r="K5158">
        <v>37</v>
      </c>
      <c r="L5158">
        <v>37</v>
      </c>
      <c r="M5158" s="1" t="s">
        <v>95</v>
      </c>
      <c r="N5158" t="s">
        <v>96</v>
      </c>
      <c r="O5158" s="2">
        <v>0</v>
      </c>
      <c r="P5158" s="2">
        <v>0</v>
      </c>
      <c r="Q5158" s="2">
        <v>14.74</v>
      </c>
      <c r="R5158" s="2">
        <v>1.9162000000000001</v>
      </c>
      <c r="S5158" s="2">
        <v>0</v>
      </c>
      <c r="T5158" s="2">
        <v>0</v>
      </c>
      <c r="U5158" s="2">
        <v>16.656200000000002</v>
      </c>
      <c r="W5158" s="2" t="s">
        <v>1</v>
      </c>
      <c r="X5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8"/>
      <c r="Z5158"/>
      <c r="AA5158"/>
    </row>
    <row r="5159" spans="5:27" hidden="1">
      <c r="E5159" t="s">
        <v>8160</v>
      </c>
      <c r="F5159" t="s">
        <v>8161</v>
      </c>
      <c r="G5159" t="s">
        <v>1</v>
      </c>
      <c r="H5159" t="s">
        <v>0</v>
      </c>
      <c r="I5159" t="s">
        <v>8149</v>
      </c>
      <c r="J5159" t="s">
        <v>8150</v>
      </c>
      <c r="K5159">
        <v>38</v>
      </c>
      <c r="L5159">
        <v>38</v>
      </c>
      <c r="M5159" s="1" t="s">
        <v>95</v>
      </c>
      <c r="N5159" t="s">
        <v>96</v>
      </c>
      <c r="O5159" s="2">
        <v>0</v>
      </c>
      <c r="P5159" s="2">
        <v>0</v>
      </c>
      <c r="Q5159" s="2">
        <v>10.6</v>
      </c>
      <c r="R5159" s="2">
        <v>1.3779999999999999</v>
      </c>
      <c r="S5159" s="2">
        <v>0</v>
      </c>
      <c r="T5159" s="2">
        <v>0</v>
      </c>
      <c r="U5159" s="2">
        <v>11.978</v>
      </c>
      <c r="W5159" s="2" t="s">
        <v>1</v>
      </c>
      <c r="X5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59"/>
      <c r="Z5159"/>
      <c r="AA5159"/>
    </row>
    <row r="5160" spans="5:27" hidden="1">
      <c r="E5160" t="s">
        <v>8160</v>
      </c>
      <c r="F5160" t="s">
        <v>8161</v>
      </c>
      <c r="G5160" t="s">
        <v>1</v>
      </c>
      <c r="H5160" t="s">
        <v>0</v>
      </c>
      <c r="I5160" t="s">
        <v>8149</v>
      </c>
      <c r="J5160" t="s">
        <v>8150</v>
      </c>
      <c r="K5160">
        <v>39</v>
      </c>
      <c r="L5160">
        <v>39</v>
      </c>
      <c r="M5160" s="1" t="s">
        <v>95</v>
      </c>
      <c r="N5160" t="s">
        <v>96</v>
      </c>
      <c r="O5160" s="2">
        <v>0</v>
      </c>
      <c r="P5160" s="2">
        <v>0</v>
      </c>
      <c r="Q5160" s="2">
        <v>20.04</v>
      </c>
      <c r="R5160" s="2">
        <v>2.6052</v>
      </c>
      <c r="S5160" s="2">
        <v>0</v>
      </c>
      <c r="T5160" s="2">
        <v>0</v>
      </c>
      <c r="U5160" s="2">
        <v>22.645199999999999</v>
      </c>
      <c r="W5160" s="2" t="s">
        <v>1</v>
      </c>
      <c r="X5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0"/>
      <c r="Z5160"/>
      <c r="AA5160"/>
    </row>
    <row r="5161" spans="5:27" hidden="1">
      <c r="E5161" t="s">
        <v>8160</v>
      </c>
      <c r="F5161" t="s">
        <v>8161</v>
      </c>
      <c r="G5161" t="s">
        <v>1</v>
      </c>
      <c r="H5161" t="s">
        <v>0</v>
      </c>
      <c r="I5161" t="s">
        <v>8149</v>
      </c>
      <c r="J5161" t="s">
        <v>8150</v>
      </c>
      <c r="K5161">
        <v>40</v>
      </c>
      <c r="L5161">
        <v>40</v>
      </c>
      <c r="M5161" s="1" t="s">
        <v>95</v>
      </c>
      <c r="N5161" t="s">
        <v>96</v>
      </c>
      <c r="O5161" s="2">
        <v>0</v>
      </c>
      <c r="P5161" s="2">
        <v>0</v>
      </c>
      <c r="Q5161" s="2">
        <v>15.9</v>
      </c>
      <c r="R5161" s="2">
        <v>2.0670000000000002</v>
      </c>
      <c r="S5161" s="2">
        <v>0</v>
      </c>
      <c r="T5161" s="2">
        <v>0</v>
      </c>
      <c r="U5161" s="2">
        <v>17.966999999999999</v>
      </c>
      <c r="W5161" s="2" t="s">
        <v>1</v>
      </c>
      <c r="X5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1"/>
      <c r="Z5161"/>
      <c r="AA5161"/>
    </row>
    <row r="5162" spans="5:27" hidden="1">
      <c r="E5162" t="s">
        <v>8160</v>
      </c>
      <c r="F5162" t="s">
        <v>8161</v>
      </c>
      <c r="G5162" t="s">
        <v>1</v>
      </c>
      <c r="H5162" t="s">
        <v>0</v>
      </c>
      <c r="I5162" t="s">
        <v>8149</v>
      </c>
      <c r="J5162" t="s">
        <v>8150</v>
      </c>
      <c r="K5162">
        <v>41</v>
      </c>
      <c r="L5162">
        <v>41</v>
      </c>
      <c r="M5162" s="1" t="s">
        <v>95</v>
      </c>
      <c r="N5162" t="s">
        <v>96</v>
      </c>
      <c r="O5162" s="2">
        <v>0</v>
      </c>
      <c r="P5162" s="2">
        <v>0</v>
      </c>
      <c r="Q5162" s="2">
        <v>21.78</v>
      </c>
      <c r="R5162" s="2">
        <v>2.8314000000000004</v>
      </c>
      <c r="S5162" s="2">
        <v>0</v>
      </c>
      <c r="T5162" s="2">
        <v>0</v>
      </c>
      <c r="U5162" s="2">
        <v>24.611400000000003</v>
      </c>
      <c r="W5162" s="2" t="s">
        <v>1</v>
      </c>
      <c r="X5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2"/>
      <c r="Z5162"/>
      <c r="AA5162"/>
    </row>
    <row r="5163" spans="5:27" hidden="1">
      <c r="E5163" t="s">
        <v>8160</v>
      </c>
      <c r="F5163" t="s">
        <v>8161</v>
      </c>
      <c r="G5163" t="s">
        <v>1</v>
      </c>
      <c r="H5163" t="s">
        <v>0</v>
      </c>
      <c r="I5163" t="s">
        <v>8149</v>
      </c>
      <c r="J5163" t="s">
        <v>8150</v>
      </c>
      <c r="K5163">
        <v>42</v>
      </c>
      <c r="L5163">
        <v>42</v>
      </c>
      <c r="M5163" s="1" t="s">
        <v>95</v>
      </c>
      <c r="N5163" t="s">
        <v>96</v>
      </c>
      <c r="O5163" s="2">
        <v>0</v>
      </c>
      <c r="P5163" s="2">
        <v>0</v>
      </c>
      <c r="Q5163" s="2">
        <v>7.16</v>
      </c>
      <c r="R5163" s="2">
        <v>0.93080000000000007</v>
      </c>
      <c r="S5163" s="2">
        <v>0</v>
      </c>
      <c r="T5163" s="2">
        <v>0</v>
      </c>
      <c r="U5163" s="2">
        <v>8.0907999999999998</v>
      </c>
      <c r="W5163" s="2" t="s">
        <v>1</v>
      </c>
      <c r="X5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3"/>
      <c r="Z5163"/>
      <c r="AA5163"/>
    </row>
    <row r="5164" spans="5:27" hidden="1">
      <c r="E5164" t="s">
        <v>8160</v>
      </c>
      <c r="F5164" t="s">
        <v>8161</v>
      </c>
      <c r="G5164" t="s">
        <v>1</v>
      </c>
      <c r="H5164" t="s">
        <v>0</v>
      </c>
      <c r="I5164" t="s">
        <v>8149</v>
      </c>
      <c r="J5164" t="s">
        <v>8150</v>
      </c>
      <c r="K5164">
        <v>43</v>
      </c>
      <c r="L5164">
        <v>43</v>
      </c>
      <c r="M5164" s="1" t="s">
        <v>95</v>
      </c>
      <c r="N5164" t="s">
        <v>96</v>
      </c>
      <c r="O5164" s="2">
        <v>0</v>
      </c>
      <c r="P5164" s="2">
        <v>0</v>
      </c>
      <c r="Q5164" s="2">
        <v>11.62</v>
      </c>
      <c r="R5164" s="2">
        <v>1.5105999999999999</v>
      </c>
      <c r="S5164" s="2">
        <v>0</v>
      </c>
      <c r="T5164" s="2">
        <v>0</v>
      </c>
      <c r="U5164" s="2">
        <v>13.130599999999999</v>
      </c>
      <c r="W5164" s="2" t="s">
        <v>1</v>
      </c>
      <c r="X5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4"/>
      <c r="Z5164"/>
      <c r="AA5164"/>
    </row>
    <row r="5165" spans="5:27" hidden="1">
      <c r="E5165" t="s">
        <v>8160</v>
      </c>
      <c r="F5165" t="s">
        <v>8161</v>
      </c>
      <c r="G5165" t="s">
        <v>1</v>
      </c>
      <c r="H5165" t="s">
        <v>0</v>
      </c>
      <c r="I5165" t="s">
        <v>8149</v>
      </c>
      <c r="J5165" t="s">
        <v>8150</v>
      </c>
      <c r="K5165">
        <v>44</v>
      </c>
      <c r="L5165">
        <v>44</v>
      </c>
      <c r="M5165" s="1" t="s">
        <v>95</v>
      </c>
      <c r="N5165" t="s">
        <v>96</v>
      </c>
      <c r="O5165" s="2">
        <v>0</v>
      </c>
      <c r="P5165" s="2">
        <v>0</v>
      </c>
      <c r="Q5165" s="2">
        <v>27.14</v>
      </c>
      <c r="R5165" s="2">
        <v>3.5282</v>
      </c>
      <c r="S5165" s="2">
        <v>0</v>
      </c>
      <c r="T5165" s="2">
        <v>0</v>
      </c>
      <c r="U5165" s="2">
        <v>30.668199999999999</v>
      </c>
      <c r="W5165" s="2" t="s">
        <v>1</v>
      </c>
      <c r="X5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5"/>
      <c r="Z5165"/>
      <c r="AA5165"/>
    </row>
    <row r="5166" spans="5:27" hidden="1">
      <c r="E5166" t="s">
        <v>8160</v>
      </c>
      <c r="F5166" t="s">
        <v>8161</v>
      </c>
      <c r="G5166" t="s">
        <v>1</v>
      </c>
      <c r="H5166" t="s">
        <v>0</v>
      </c>
      <c r="I5166" t="s">
        <v>8149</v>
      </c>
      <c r="J5166" t="s">
        <v>8150</v>
      </c>
      <c r="K5166">
        <v>45</v>
      </c>
      <c r="L5166">
        <v>45</v>
      </c>
      <c r="M5166" s="1" t="s">
        <v>95</v>
      </c>
      <c r="N5166" t="s">
        <v>96</v>
      </c>
      <c r="O5166" s="2">
        <v>0</v>
      </c>
      <c r="P5166" s="2">
        <v>0</v>
      </c>
      <c r="Q5166" s="2">
        <v>30.75</v>
      </c>
      <c r="R5166" s="2">
        <v>3.9975000000000001</v>
      </c>
      <c r="S5166" s="2">
        <v>0</v>
      </c>
      <c r="T5166" s="2">
        <v>0</v>
      </c>
      <c r="U5166" s="2">
        <v>34.747500000000002</v>
      </c>
      <c r="W5166" s="2" t="s">
        <v>1</v>
      </c>
      <c r="X5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6"/>
      <c r="Z5166"/>
      <c r="AA5166"/>
    </row>
    <row r="5167" spans="5:27" hidden="1">
      <c r="E5167" t="s">
        <v>8160</v>
      </c>
      <c r="F5167" t="s">
        <v>8161</v>
      </c>
      <c r="G5167" t="s">
        <v>1</v>
      </c>
      <c r="H5167" t="s">
        <v>0</v>
      </c>
      <c r="I5167" t="s">
        <v>8149</v>
      </c>
      <c r="J5167" t="s">
        <v>8150</v>
      </c>
      <c r="K5167">
        <v>46</v>
      </c>
      <c r="L5167">
        <v>46</v>
      </c>
      <c r="M5167" s="1" t="s">
        <v>95</v>
      </c>
      <c r="N5167" t="s">
        <v>96</v>
      </c>
      <c r="O5167" s="2">
        <v>0</v>
      </c>
      <c r="P5167" s="2">
        <v>0</v>
      </c>
      <c r="Q5167" s="2">
        <v>38.93</v>
      </c>
      <c r="R5167" s="2">
        <v>5.0609000000000002</v>
      </c>
      <c r="S5167" s="2">
        <v>0</v>
      </c>
      <c r="T5167" s="2">
        <v>0</v>
      </c>
      <c r="U5167" s="2">
        <v>43.990899999999996</v>
      </c>
      <c r="W5167" s="2" t="s">
        <v>1</v>
      </c>
      <c r="X5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7"/>
      <c r="Z5167"/>
      <c r="AA5167"/>
    </row>
    <row r="5168" spans="5:27" hidden="1">
      <c r="E5168" t="s">
        <v>8160</v>
      </c>
      <c r="F5168" t="s">
        <v>8161</v>
      </c>
      <c r="G5168" t="s">
        <v>1</v>
      </c>
      <c r="H5168" t="s">
        <v>0</v>
      </c>
      <c r="I5168" t="s">
        <v>8149</v>
      </c>
      <c r="J5168" t="s">
        <v>8150</v>
      </c>
      <c r="K5168">
        <v>47</v>
      </c>
      <c r="L5168">
        <v>47</v>
      </c>
      <c r="M5168" s="1" t="s">
        <v>95</v>
      </c>
      <c r="N5168" t="s">
        <v>96</v>
      </c>
      <c r="O5168" s="2">
        <v>0</v>
      </c>
      <c r="P5168" s="2">
        <v>0</v>
      </c>
      <c r="Q5168" s="2">
        <v>7.16</v>
      </c>
      <c r="R5168" s="2">
        <v>0.93080000000000007</v>
      </c>
      <c r="S5168" s="2">
        <v>0</v>
      </c>
      <c r="T5168" s="2">
        <v>0</v>
      </c>
      <c r="U5168" s="2">
        <v>8.0907999999999998</v>
      </c>
      <c r="W5168" s="2" t="s">
        <v>1</v>
      </c>
      <c r="X5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8"/>
      <c r="Z5168"/>
      <c r="AA5168"/>
    </row>
    <row r="5169" spans="5:27" hidden="1">
      <c r="E5169" t="s">
        <v>8160</v>
      </c>
      <c r="F5169" t="s">
        <v>8161</v>
      </c>
      <c r="G5169" t="s">
        <v>1</v>
      </c>
      <c r="H5169" t="s">
        <v>0</v>
      </c>
      <c r="I5169" t="s">
        <v>8149</v>
      </c>
      <c r="J5169" t="s">
        <v>8150</v>
      </c>
      <c r="K5169">
        <v>48</v>
      </c>
      <c r="L5169">
        <v>48</v>
      </c>
      <c r="M5169" s="1" t="s">
        <v>95</v>
      </c>
      <c r="N5169" t="s">
        <v>96</v>
      </c>
      <c r="O5169" s="2">
        <v>0</v>
      </c>
      <c r="P5169" s="2">
        <v>0</v>
      </c>
      <c r="Q5169" s="2">
        <v>8.3000000000000007</v>
      </c>
      <c r="R5169" s="2">
        <v>1.0790000000000002</v>
      </c>
      <c r="S5169" s="2">
        <v>0</v>
      </c>
      <c r="T5169" s="2">
        <v>0</v>
      </c>
      <c r="U5169" s="2">
        <v>9.3790000000000013</v>
      </c>
      <c r="W5169" s="2" t="s">
        <v>1</v>
      </c>
      <c r="X5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69"/>
      <c r="Z5169"/>
      <c r="AA5169"/>
    </row>
    <row r="5170" spans="5:27" hidden="1">
      <c r="E5170" t="s">
        <v>8160</v>
      </c>
      <c r="F5170" t="s">
        <v>8161</v>
      </c>
      <c r="G5170" t="s">
        <v>1</v>
      </c>
      <c r="H5170" t="s">
        <v>0</v>
      </c>
      <c r="I5170" t="s">
        <v>8149</v>
      </c>
      <c r="J5170" t="s">
        <v>8150</v>
      </c>
      <c r="K5170">
        <v>49</v>
      </c>
      <c r="L5170">
        <v>49</v>
      </c>
      <c r="M5170" s="1" t="s">
        <v>95</v>
      </c>
      <c r="N5170" t="s">
        <v>96</v>
      </c>
      <c r="O5170" s="2">
        <v>0</v>
      </c>
      <c r="P5170" s="2">
        <v>0</v>
      </c>
      <c r="Q5170" s="2">
        <v>9.6999999999999993</v>
      </c>
      <c r="R5170" s="2">
        <v>1.2609999999999999</v>
      </c>
      <c r="S5170" s="2">
        <v>0</v>
      </c>
      <c r="T5170" s="2">
        <v>0</v>
      </c>
      <c r="U5170" s="2">
        <v>10.960999999999999</v>
      </c>
      <c r="W5170" s="2" t="s">
        <v>1</v>
      </c>
      <c r="X5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0"/>
      <c r="Z5170"/>
      <c r="AA5170"/>
    </row>
    <row r="5171" spans="5:27" hidden="1">
      <c r="E5171" t="s">
        <v>8160</v>
      </c>
      <c r="F5171" t="s">
        <v>8161</v>
      </c>
      <c r="G5171" t="s">
        <v>1</v>
      </c>
      <c r="H5171" t="s">
        <v>0</v>
      </c>
      <c r="I5171" t="s">
        <v>8149</v>
      </c>
      <c r="J5171" t="s">
        <v>8150</v>
      </c>
      <c r="K5171">
        <v>50</v>
      </c>
      <c r="L5171">
        <v>50</v>
      </c>
      <c r="M5171" s="1" t="s">
        <v>95</v>
      </c>
      <c r="N5171" t="s">
        <v>96</v>
      </c>
      <c r="O5171" s="2">
        <v>0</v>
      </c>
      <c r="P5171" s="2">
        <v>0</v>
      </c>
      <c r="Q5171" s="2">
        <v>21.91</v>
      </c>
      <c r="R5171" s="2">
        <v>2.8483000000000001</v>
      </c>
      <c r="S5171" s="2">
        <v>0</v>
      </c>
      <c r="T5171" s="2">
        <v>0</v>
      </c>
      <c r="U5171" s="2">
        <v>24.758299999999998</v>
      </c>
      <c r="W5171" s="2" t="s">
        <v>1</v>
      </c>
      <c r="X5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1"/>
      <c r="Z5171"/>
      <c r="AA5171"/>
    </row>
    <row r="5172" spans="5:27" hidden="1">
      <c r="E5172" t="s">
        <v>8160</v>
      </c>
      <c r="F5172" t="s">
        <v>8161</v>
      </c>
      <c r="G5172" t="s">
        <v>1</v>
      </c>
      <c r="H5172" t="s">
        <v>0</v>
      </c>
      <c r="I5172" t="s">
        <v>8149</v>
      </c>
      <c r="J5172" t="s">
        <v>8150</v>
      </c>
      <c r="K5172">
        <v>51</v>
      </c>
      <c r="L5172">
        <v>51</v>
      </c>
      <c r="M5172" s="1" t="s">
        <v>95</v>
      </c>
      <c r="N5172" t="s">
        <v>96</v>
      </c>
      <c r="O5172" s="2">
        <v>0</v>
      </c>
      <c r="P5172" s="2">
        <v>0</v>
      </c>
      <c r="Q5172" s="2">
        <v>18.78</v>
      </c>
      <c r="R5172" s="2">
        <v>2.4414000000000002</v>
      </c>
      <c r="S5172" s="2">
        <v>0</v>
      </c>
      <c r="T5172" s="2">
        <v>0</v>
      </c>
      <c r="U5172" s="2">
        <v>21.221400000000003</v>
      </c>
      <c r="W5172" s="2" t="s">
        <v>1</v>
      </c>
      <c r="X5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2"/>
      <c r="Z5172"/>
      <c r="AA5172"/>
    </row>
    <row r="5173" spans="5:27" hidden="1">
      <c r="E5173" t="s">
        <v>8160</v>
      </c>
      <c r="F5173" t="s">
        <v>8161</v>
      </c>
      <c r="G5173" t="s">
        <v>1</v>
      </c>
      <c r="H5173" t="s">
        <v>0</v>
      </c>
      <c r="I5173" t="s">
        <v>8149</v>
      </c>
      <c r="J5173" t="s">
        <v>8150</v>
      </c>
      <c r="K5173">
        <v>52</v>
      </c>
      <c r="L5173">
        <v>52</v>
      </c>
      <c r="M5173" s="1" t="s">
        <v>95</v>
      </c>
      <c r="N5173" t="s">
        <v>96</v>
      </c>
      <c r="O5173" s="2">
        <v>0</v>
      </c>
      <c r="P5173" s="2">
        <v>0</v>
      </c>
      <c r="Q5173" s="2">
        <v>11.62</v>
      </c>
      <c r="R5173" s="2">
        <v>1.5105999999999999</v>
      </c>
      <c r="S5173" s="2">
        <v>0</v>
      </c>
      <c r="T5173" s="2">
        <v>0</v>
      </c>
      <c r="U5173" s="2">
        <v>13.130599999999999</v>
      </c>
      <c r="W5173" s="2" t="s">
        <v>1</v>
      </c>
      <c r="X5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3"/>
      <c r="Z5173"/>
      <c r="AA5173"/>
    </row>
    <row r="5174" spans="5:27" hidden="1">
      <c r="E5174" t="s">
        <v>8160</v>
      </c>
      <c r="F5174" t="s">
        <v>8161</v>
      </c>
      <c r="G5174" t="s">
        <v>1</v>
      </c>
      <c r="H5174" t="s">
        <v>0</v>
      </c>
      <c r="I5174" t="s">
        <v>8149</v>
      </c>
      <c r="J5174" t="s">
        <v>8150</v>
      </c>
      <c r="K5174">
        <v>53</v>
      </c>
      <c r="L5174">
        <v>53</v>
      </c>
      <c r="M5174" s="1" t="s">
        <v>95</v>
      </c>
      <c r="N5174" t="s">
        <v>96</v>
      </c>
      <c r="O5174" s="2">
        <v>0</v>
      </c>
      <c r="P5174" s="2">
        <v>0</v>
      </c>
      <c r="Q5174" s="2">
        <v>20.64</v>
      </c>
      <c r="R5174" s="2">
        <v>2.6832000000000003</v>
      </c>
      <c r="S5174" s="2">
        <v>0</v>
      </c>
      <c r="T5174" s="2">
        <v>0</v>
      </c>
      <c r="U5174" s="2">
        <v>23.3232</v>
      </c>
      <c r="W5174" s="2" t="s">
        <v>1</v>
      </c>
      <c r="X5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4"/>
      <c r="Z5174"/>
      <c r="AA5174"/>
    </row>
    <row r="5175" spans="5:27" hidden="1">
      <c r="E5175" t="s">
        <v>8160</v>
      </c>
      <c r="F5175" t="s">
        <v>8161</v>
      </c>
      <c r="G5175" t="s">
        <v>1</v>
      </c>
      <c r="H5175" t="s">
        <v>0</v>
      </c>
      <c r="I5175" t="s">
        <v>8149</v>
      </c>
      <c r="J5175" t="s">
        <v>8150</v>
      </c>
      <c r="K5175">
        <v>54</v>
      </c>
      <c r="L5175">
        <v>54</v>
      </c>
      <c r="M5175" s="1" t="s">
        <v>95</v>
      </c>
      <c r="N5175" t="s">
        <v>96</v>
      </c>
      <c r="O5175" s="2">
        <v>0</v>
      </c>
      <c r="P5175" s="2">
        <v>0</v>
      </c>
      <c r="Q5175" s="2">
        <v>50.33</v>
      </c>
      <c r="R5175" s="2">
        <v>6.5429000000000004</v>
      </c>
      <c r="S5175" s="2">
        <v>0</v>
      </c>
      <c r="T5175" s="2">
        <v>0</v>
      </c>
      <c r="U5175" s="2">
        <v>56.872900000000001</v>
      </c>
      <c r="W5175" s="2" t="s">
        <v>1</v>
      </c>
      <c r="X5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5"/>
      <c r="Z5175"/>
      <c r="AA5175"/>
    </row>
    <row r="5176" spans="5:27" hidden="1">
      <c r="E5176" t="s">
        <v>8160</v>
      </c>
      <c r="F5176" t="s">
        <v>8161</v>
      </c>
      <c r="G5176" t="s">
        <v>1</v>
      </c>
      <c r="H5176" t="s">
        <v>0</v>
      </c>
      <c r="I5176" t="s">
        <v>8149</v>
      </c>
      <c r="J5176" t="s">
        <v>8150</v>
      </c>
      <c r="K5176">
        <v>55</v>
      </c>
      <c r="L5176">
        <v>55</v>
      </c>
      <c r="M5176" s="1" t="s">
        <v>95</v>
      </c>
      <c r="N5176" t="s">
        <v>96</v>
      </c>
      <c r="O5176" s="2">
        <v>0</v>
      </c>
      <c r="P5176" s="2">
        <v>0</v>
      </c>
      <c r="Q5176" s="2">
        <v>20.04</v>
      </c>
      <c r="R5176" s="2">
        <v>2.6052</v>
      </c>
      <c r="S5176" s="2">
        <v>0</v>
      </c>
      <c r="T5176" s="2">
        <v>0</v>
      </c>
      <c r="U5176" s="2">
        <v>22.645199999999999</v>
      </c>
      <c r="W5176" s="2" t="s">
        <v>1</v>
      </c>
      <c r="X5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6"/>
      <c r="Z5176"/>
      <c r="AA5176"/>
    </row>
    <row r="5177" spans="5:27" hidden="1">
      <c r="E5177" t="s">
        <v>8160</v>
      </c>
      <c r="F5177" t="s">
        <v>8161</v>
      </c>
      <c r="G5177" t="s">
        <v>1</v>
      </c>
      <c r="H5177" t="s">
        <v>0</v>
      </c>
      <c r="I5177" t="s">
        <v>8149</v>
      </c>
      <c r="J5177" t="s">
        <v>8150</v>
      </c>
      <c r="K5177">
        <v>56</v>
      </c>
      <c r="L5177">
        <v>56</v>
      </c>
      <c r="M5177" s="1" t="s">
        <v>95</v>
      </c>
      <c r="N5177" t="s">
        <v>96</v>
      </c>
      <c r="O5177" s="2">
        <v>0</v>
      </c>
      <c r="P5177" s="2">
        <v>0</v>
      </c>
      <c r="Q5177" s="2">
        <v>8.36</v>
      </c>
      <c r="R5177" s="2">
        <v>1.0868</v>
      </c>
      <c r="S5177" s="2">
        <v>0</v>
      </c>
      <c r="T5177" s="2">
        <v>0</v>
      </c>
      <c r="U5177" s="2">
        <v>9.4467999999999996</v>
      </c>
      <c r="W5177" s="2" t="s">
        <v>1</v>
      </c>
      <c r="X5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7"/>
      <c r="Z5177"/>
      <c r="AA5177"/>
    </row>
    <row r="5178" spans="5:27" hidden="1">
      <c r="E5178" t="s">
        <v>8160</v>
      </c>
      <c r="F5178" t="s">
        <v>8161</v>
      </c>
      <c r="G5178" t="s">
        <v>1</v>
      </c>
      <c r="H5178" t="s">
        <v>0</v>
      </c>
      <c r="I5178" t="s">
        <v>8149</v>
      </c>
      <c r="J5178" t="s">
        <v>8150</v>
      </c>
      <c r="K5178">
        <v>57</v>
      </c>
      <c r="L5178">
        <v>57</v>
      </c>
      <c r="M5178" s="1" t="s">
        <v>95</v>
      </c>
      <c r="N5178" t="s">
        <v>96</v>
      </c>
      <c r="O5178" s="2">
        <v>0</v>
      </c>
      <c r="P5178" s="2">
        <v>0</v>
      </c>
      <c r="Q5178" s="2">
        <v>23.62</v>
      </c>
      <c r="R5178" s="2">
        <v>3.0706000000000002</v>
      </c>
      <c r="S5178" s="2">
        <v>0</v>
      </c>
      <c r="T5178" s="2">
        <v>0</v>
      </c>
      <c r="U5178" s="2">
        <v>26.6906</v>
      </c>
      <c r="W5178" s="2" t="s">
        <v>1</v>
      </c>
      <c r="X5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8"/>
      <c r="Z5178"/>
      <c r="AA5178"/>
    </row>
    <row r="5179" spans="5:27" hidden="1">
      <c r="E5179" t="s">
        <v>8160</v>
      </c>
      <c r="F5179" t="s">
        <v>8161</v>
      </c>
      <c r="G5179" t="s">
        <v>1</v>
      </c>
      <c r="H5179" t="s">
        <v>0</v>
      </c>
      <c r="I5179" t="s">
        <v>8149</v>
      </c>
      <c r="J5179" t="s">
        <v>8150</v>
      </c>
      <c r="K5179">
        <v>58</v>
      </c>
      <c r="L5179">
        <v>58</v>
      </c>
      <c r="M5179" s="1" t="s">
        <v>95</v>
      </c>
      <c r="N5179" t="s">
        <v>96</v>
      </c>
      <c r="O5179" s="2">
        <v>0</v>
      </c>
      <c r="P5179" s="2">
        <v>0</v>
      </c>
      <c r="Q5179" s="2">
        <v>15.9</v>
      </c>
      <c r="R5179" s="2">
        <v>2.0670000000000002</v>
      </c>
      <c r="S5179" s="2">
        <v>0</v>
      </c>
      <c r="T5179" s="2">
        <v>0</v>
      </c>
      <c r="U5179" s="2">
        <v>17.966999999999999</v>
      </c>
      <c r="W5179" s="2" t="s">
        <v>1</v>
      </c>
      <c r="X5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79"/>
      <c r="Z5179"/>
      <c r="AA5179"/>
    </row>
    <row r="5180" spans="5:27" hidden="1">
      <c r="E5180" t="s">
        <v>8160</v>
      </c>
      <c r="F5180" t="s">
        <v>8161</v>
      </c>
      <c r="G5180" t="s">
        <v>1</v>
      </c>
      <c r="H5180" t="s">
        <v>0</v>
      </c>
      <c r="I5180" t="s">
        <v>8149</v>
      </c>
      <c r="J5180" t="s">
        <v>8150</v>
      </c>
      <c r="K5180">
        <v>59</v>
      </c>
      <c r="L5180">
        <v>59</v>
      </c>
      <c r="M5180" s="1" t="s">
        <v>95</v>
      </c>
      <c r="N5180" t="s">
        <v>96</v>
      </c>
      <c r="O5180" s="2">
        <v>0</v>
      </c>
      <c r="P5180" s="2">
        <v>0</v>
      </c>
      <c r="Q5180" s="2">
        <v>7.16</v>
      </c>
      <c r="R5180" s="2">
        <v>0.93080000000000007</v>
      </c>
      <c r="S5180" s="2">
        <v>0</v>
      </c>
      <c r="T5180" s="2">
        <v>0</v>
      </c>
      <c r="U5180" s="2">
        <v>8.0907999999999998</v>
      </c>
      <c r="W5180" s="2" t="s">
        <v>1</v>
      </c>
      <c r="X5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0"/>
      <c r="Z5180"/>
      <c r="AA5180"/>
    </row>
    <row r="5181" spans="5:27" hidden="1">
      <c r="E5181" t="s">
        <v>8160</v>
      </c>
      <c r="F5181" t="s">
        <v>8161</v>
      </c>
      <c r="G5181" t="s">
        <v>1</v>
      </c>
      <c r="H5181" t="s">
        <v>0</v>
      </c>
      <c r="I5181" t="s">
        <v>8149</v>
      </c>
      <c r="J5181" t="s">
        <v>8150</v>
      </c>
      <c r="K5181">
        <v>60</v>
      </c>
      <c r="L5181">
        <v>60</v>
      </c>
      <c r="M5181" s="1" t="s">
        <v>95</v>
      </c>
      <c r="N5181" t="s">
        <v>96</v>
      </c>
      <c r="O5181" s="2">
        <v>0</v>
      </c>
      <c r="P5181" s="2">
        <v>0</v>
      </c>
      <c r="Q5181" s="2">
        <v>20.16</v>
      </c>
      <c r="R5181" s="2">
        <v>2.6208</v>
      </c>
      <c r="S5181" s="2">
        <v>0</v>
      </c>
      <c r="T5181" s="2">
        <v>0</v>
      </c>
      <c r="U5181" s="2">
        <v>22.780799999999999</v>
      </c>
      <c r="W5181" s="2" t="s">
        <v>1</v>
      </c>
      <c r="X5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1"/>
      <c r="Z5181"/>
      <c r="AA5181"/>
    </row>
    <row r="5182" spans="5:27" hidden="1">
      <c r="E5182" t="s">
        <v>8160</v>
      </c>
      <c r="F5182" t="s">
        <v>8161</v>
      </c>
      <c r="G5182" t="s">
        <v>1</v>
      </c>
      <c r="H5182" t="s">
        <v>0</v>
      </c>
      <c r="I5182" t="s">
        <v>8149</v>
      </c>
      <c r="J5182" t="s">
        <v>8150</v>
      </c>
      <c r="K5182">
        <v>61</v>
      </c>
      <c r="L5182">
        <v>61</v>
      </c>
      <c r="M5182" s="1" t="s">
        <v>95</v>
      </c>
      <c r="N5182" t="s">
        <v>96</v>
      </c>
      <c r="O5182" s="2">
        <v>0</v>
      </c>
      <c r="P5182" s="2">
        <v>0</v>
      </c>
      <c r="Q5182" s="2">
        <v>9.8699999999999992</v>
      </c>
      <c r="R5182" s="2">
        <v>1.2830999999999999</v>
      </c>
      <c r="S5182" s="2">
        <v>0</v>
      </c>
      <c r="T5182" s="2">
        <v>0</v>
      </c>
      <c r="U5182" s="2">
        <v>11.153099999999998</v>
      </c>
      <c r="W5182" s="2" t="s">
        <v>1</v>
      </c>
      <c r="X5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2"/>
      <c r="Z5182"/>
      <c r="AA5182"/>
    </row>
    <row r="5183" spans="5:27" hidden="1">
      <c r="E5183" t="s">
        <v>8160</v>
      </c>
      <c r="F5183" t="s">
        <v>8161</v>
      </c>
      <c r="G5183" t="s">
        <v>1</v>
      </c>
      <c r="H5183" t="s">
        <v>0</v>
      </c>
      <c r="I5183" t="s">
        <v>8149</v>
      </c>
      <c r="J5183" t="s">
        <v>8150</v>
      </c>
      <c r="K5183">
        <v>62</v>
      </c>
      <c r="L5183">
        <v>62</v>
      </c>
      <c r="M5183" s="1" t="s">
        <v>95</v>
      </c>
      <c r="N5183" t="s">
        <v>96</v>
      </c>
      <c r="O5183" s="2">
        <v>0</v>
      </c>
      <c r="P5183" s="2">
        <v>0</v>
      </c>
      <c r="Q5183" s="2">
        <v>27.21</v>
      </c>
      <c r="R5183" s="2">
        <v>3.5373000000000001</v>
      </c>
      <c r="S5183" s="2">
        <v>0</v>
      </c>
      <c r="T5183" s="2">
        <v>0</v>
      </c>
      <c r="U5183" s="2">
        <v>30.747300000000003</v>
      </c>
      <c r="W5183" s="2" t="s">
        <v>1</v>
      </c>
      <c r="X5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3"/>
      <c r="Z5183"/>
      <c r="AA5183"/>
    </row>
    <row r="5184" spans="5:27" hidden="1">
      <c r="E5184" t="s">
        <v>8160</v>
      </c>
      <c r="F5184" t="s">
        <v>8161</v>
      </c>
      <c r="G5184" t="s">
        <v>1</v>
      </c>
      <c r="H5184" t="s">
        <v>0</v>
      </c>
      <c r="I5184" t="s">
        <v>8149</v>
      </c>
      <c r="J5184" t="s">
        <v>8150</v>
      </c>
      <c r="K5184">
        <v>63</v>
      </c>
      <c r="L5184">
        <v>63</v>
      </c>
      <c r="M5184" s="1" t="s">
        <v>95</v>
      </c>
      <c r="N5184" t="s">
        <v>96</v>
      </c>
      <c r="O5184" s="2">
        <v>0</v>
      </c>
      <c r="P5184" s="2">
        <v>0</v>
      </c>
      <c r="Q5184" s="2">
        <v>15.57</v>
      </c>
      <c r="R5184" s="2">
        <v>2.0241000000000002</v>
      </c>
      <c r="S5184" s="2">
        <v>0</v>
      </c>
      <c r="T5184" s="2">
        <v>0</v>
      </c>
      <c r="U5184" s="2">
        <v>17.594100000000001</v>
      </c>
      <c r="W5184" s="2" t="s">
        <v>1</v>
      </c>
      <c r="X5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4"/>
      <c r="Z5184"/>
      <c r="AA5184"/>
    </row>
    <row r="5185" spans="5:27" hidden="1">
      <c r="E5185" t="s">
        <v>8160</v>
      </c>
      <c r="F5185" t="s">
        <v>8161</v>
      </c>
      <c r="G5185" t="s">
        <v>1</v>
      </c>
      <c r="H5185" t="s">
        <v>0</v>
      </c>
      <c r="I5185" t="s">
        <v>8149</v>
      </c>
      <c r="J5185" t="s">
        <v>8150</v>
      </c>
      <c r="K5185">
        <v>64</v>
      </c>
      <c r="L5185">
        <v>64</v>
      </c>
      <c r="M5185" s="1" t="s">
        <v>95</v>
      </c>
      <c r="N5185" t="s">
        <v>96</v>
      </c>
      <c r="O5185" s="2">
        <v>0</v>
      </c>
      <c r="P5185" s="2">
        <v>0</v>
      </c>
      <c r="Q5185" s="2">
        <v>5.3</v>
      </c>
      <c r="R5185" s="2">
        <v>0.68899999999999995</v>
      </c>
      <c r="S5185" s="2">
        <v>0</v>
      </c>
      <c r="T5185" s="2">
        <v>0</v>
      </c>
      <c r="U5185" s="2">
        <v>5.9889999999999999</v>
      </c>
      <c r="W5185" s="2" t="s">
        <v>1</v>
      </c>
      <c r="X5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5"/>
      <c r="Z5185"/>
      <c r="AA5185"/>
    </row>
    <row r="5186" spans="5:27" hidden="1">
      <c r="E5186" t="s">
        <v>8160</v>
      </c>
      <c r="F5186" t="s">
        <v>8161</v>
      </c>
      <c r="G5186" t="s">
        <v>1</v>
      </c>
      <c r="H5186" t="s">
        <v>0</v>
      </c>
      <c r="I5186" t="s">
        <v>8149</v>
      </c>
      <c r="J5186" t="s">
        <v>8150</v>
      </c>
      <c r="K5186">
        <v>65</v>
      </c>
      <c r="L5186">
        <v>65</v>
      </c>
      <c r="M5186" s="1" t="s">
        <v>95</v>
      </c>
      <c r="N5186" t="s">
        <v>96</v>
      </c>
      <c r="O5186" s="2">
        <v>0</v>
      </c>
      <c r="P5186" s="2">
        <v>0</v>
      </c>
      <c r="Q5186" s="2">
        <v>10.16</v>
      </c>
      <c r="R5186" s="2">
        <v>1.3208</v>
      </c>
      <c r="S5186" s="2">
        <v>0</v>
      </c>
      <c r="T5186" s="2">
        <v>0</v>
      </c>
      <c r="U5186" s="2">
        <v>11.4808</v>
      </c>
      <c r="W5186" s="2" t="s">
        <v>1</v>
      </c>
      <c r="X5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6"/>
      <c r="Z5186"/>
      <c r="AA5186"/>
    </row>
    <row r="5187" spans="5:27" hidden="1">
      <c r="E5187" t="s">
        <v>8160</v>
      </c>
      <c r="F5187" t="s">
        <v>8161</v>
      </c>
      <c r="G5187" t="s">
        <v>1</v>
      </c>
      <c r="H5187" t="s">
        <v>0</v>
      </c>
      <c r="I5187" t="s">
        <v>8149</v>
      </c>
      <c r="J5187" t="s">
        <v>8150</v>
      </c>
      <c r="K5187">
        <v>66</v>
      </c>
      <c r="L5187">
        <v>66</v>
      </c>
      <c r="M5187" s="1" t="s">
        <v>95</v>
      </c>
      <c r="N5187" t="s">
        <v>96</v>
      </c>
      <c r="O5187" s="2">
        <v>0</v>
      </c>
      <c r="P5187" s="2">
        <v>0</v>
      </c>
      <c r="Q5187" s="2">
        <v>4.84</v>
      </c>
      <c r="R5187" s="2">
        <v>0.62919999999999998</v>
      </c>
      <c r="S5187" s="2">
        <v>0</v>
      </c>
      <c r="T5187" s="2">
        <v>0</v>
      </c>
      <c r="U5187" s="2">
        <v>5.4691999999999998</v>
      </c>
      <c r="W5187" s="2" t="s">
        <v>1</v>
      </c>
      <c r="X5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7"/>
      <c r="Z5187"/>
      <c r="AA5187"/>
    </row>
    <row r="5188" spans="5:27" hidden="1">
      <c r="E5188" t="s">
        <v>8160</v>
      </c>
      <c r="F5188" t="s">
        <v>8161</v>
      </c>
      <c r="G5188" t="s">
        <v>1</v>
      </c>
      <c r="H5188" t="s">
        <v>0</v>
      </c>
      <c r="I5188" t="s">
        <v>8149</v>
      </c>
      <c r="J5188" t="s">
        <v>8150</v>
      </c>
      <c r="K5188">
        <v>67</v>
      </c>
      <c r="L5188">
        <v>67</v>
      </c>
      <c r="M5188" s="1" t="s">
        <v>95</v>
      </c>
      <c r="N5188" t="s">
        <v>96</v>
      </c>
      <c r="O5188" s="2">
        <v>0</v>
      </c>
      <c r="P5188" s="2">
        <v>0</v>
      </c>
      <c r="Q5188" s="2">
        <v>6.32</v>
      </c>
      <c r="R5188" s="2">
        <v>0.82160000000000011</v>
      </c>
      <c r="S5188" s="2">
        <v>0</v>
      </c>
      <c r="T5188" s="2">
        <v>0</v>
      </c>
      <c r="U5188" s="2">
        <v>7.1416000000000004</v>
      </c>
      <c r="W5188" s="2" t="s">
        <v>1</v>
      </c>
      <c r="X5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8"/>
      <c r="Z5188"/>
      <c r="AA5188"/>
    </row>
    <row r="5189" spans="5:27" hidden="1">
      <c r="E5189" t="s">
        <v>8160</v>
      </c>
      <c r="F5189" t="s">
        <v>8161</v>
      </c>
      <c r="G5189" t="s">
        <v>1</v>
      </c>
      <c r="H5189" t="s">
        <v>0</v>
      </c>
      <c r="I5189" t="s">
        <v>8149</v>
      </c>
      <c r="J5189" t="s">
        <v>8150</v>
      </c>
      <c r="K5189">
        <v>68</v>
      </c>
      <c r="L5189">
        <v>68</v>
      </c>
      <c r="M5189" s="1" t="s">
        <v>95</v>
      </c>
      <c r="N5189" t="s">
        <v>96</v>
      </c>
      <c r="O5189" s="2">
        <v>0</v>
      </c>
      <c r="P5189" s="2">
        <v>0</v>
      </c>
      <c r="Q5189" s="2">
        <v>18.47</v>
      </c>
      <c r="R5189" s="2">
        <v>2.4011</v>
      </c>
      <c r="S5189" s="2">
        <v>0</v>
      </c>
      <c r="T5189" s="2">
        <v>0</v>
      </c>
      <c r="U5189" s="2">
        <v>20.871099999999998</v>
      </c>
      <c r="W5189" s="2" t="s">
        <v>1</v>
      </c>
      <c r="X5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89"/>
      <c r="Z5189"/>
      <c r="AA5189"/>
    </row>
    <row r="5190" spans="5:27" hidden="1">
      <c r="E5190" t="s">
        <v>8160</v>
      </c>
      <c r="F5190" t="s">
        <v>8161</v>
      </c>
      <c r="G5190" t="s">
        <v>1</v>
      </c>
      <c r="H5190" t="s">
        <v>0</v>
      </c>
      <c r="I5190" t="s">
        <v>8149</v>
      </c>
      <c r="J5190" t="s">
        <v>8150</v>
      </c>
      <c r="K5190">
        <v>69</v>
      </c>
      <c r="L5190">
        <v>69</v>
      </c>
      <c r="M5190" s="1" t="s">
        <v>95</v>
      </c>
      <c r="N5190" t="s">
        <v>96</v>
      </c>
      <c r="O5190" s="2">
        <v>0</v>
      </c>
      <c r="P5190" s="2">
        <v>0</v>
      </c>
      <c r="Q5190" s="2">
        <v>19.600000000000001</v>
      </c>
      <c r="R5190" s="2">
        <v>2.5480000000000005</v>
      </c>
      <c r="S5190" s="2">
        <v>0</v>
      </c>
      <c r="T5190" s="2">
        <v>0</v>
      </c>
      <c r="U5190" s="2">
        <v>22.148000000000003</v>
      </c>
      <c r="W5190" s="2" t="s">
        <v>1</v>
      </c>
      <c r="X5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0"/>
      <c r="Z5190"/>
      <c r="AA5190"/>
    </row>
    <row r="5191" spans="5:27" hidden="1">
      <c r="E5191" t="s">
        <v>8160</v>
      </c>
      <c r="F5191" t="s">
        <v>8161</v>
      </c>
      <c r="G5191" t="s">
        <v>1</v>
      </c>
      <c r="H5191" t="s">
        <v>0</v>
      </c>
      <c r="I5191" t="s">
        <v>8149</v>
      </c>
      <c r="J5191" t="s">
        <v>8150</v>
      </c>
      <c r="K5191">
        <v>70</v>
      </c>
      <c r="L5191">
        <v>70</v>
      </c>
      <c r="M5191" s="1" t="s">
        <v>95</v>
      </c>
      <c r="N5191" t="s">
        <v>96</v>
      </c>
      <c r="O5191" s="2">
        <v>0</v>
      </c>
      <c r="P5191" s="2">
        <v>0</v>
      </c>
      <c r="Q5191" s="2">
        <v>34.68</v>
      </c>
      <c r="R5191" s="2">
        <v>4.5084</v>
      </c>
      <c r="S5191" s="2">
        <v>0</v>
      </c>
      <c r="T5191" s="2">
        <v>0</v>
      </c>
      <c r="U5191" s="2">
        <v>39.188400000000001</v>
      </c>
      <c r="W5191" s="2" t="s">
        <v>1</v>
      </c>
      <c r="X5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1"/>
      <c r="Z5191"/>
      <c r="AA5191"/>
    </row>
    <row r="5192" spans="5:27" hidden="1">
      <c r="E5192" t="s">
        <v>8160</v>
      </c>
      <c r="F5192" t="s">
        <v>8161</v>
      </c>
      <c r="G5192" t="s">
        <v>1</v>
      </c>
      <c r="H5192" t="s">
        <v>0</v>
      </c>
      <c r="I5192" t="s">
        <v>8149</v>
      </c>
      <c r="J5192" t="s">
        <v>8150</v>
      </c>
      <c r="K5192">
        <v>71</v>
      </c>
      <c r="L5192">
        <v>71</v>
      </c>
      <c r="M5192" s="1" t="s">
        <v>95</v>
      </c>
      <c r="N5192" t="s">
        <v>96</v>
      </c>
      <c r="O5192" s="2">
        <v>0</v>
      </c>
      <c r="P5192" s="2">
        <v>0</v>
      </c>
      <c r="Q5192" s="2">
        <v>10.16</v>
      </c>
      <c r="R5192" s="2">
        <v>1.3208</v>
      </c>
      <c r="S5192" s="2">
        <v>0</v>
      </c>
      <c r="T5192" s="2">
        <v>0</v>
      </c>
      <c r="U5192" s="2">
        <v>11.4808</v>
      </c>
      <c r="W5192" s="2" t="s">
        <v>1</v>
      </c>
      <c r="X5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2"/>
      <c r="Z5192"/>
      <c r="AA5192"/>
    </row>
    <row r="5193" spans="5:27" hidden="1">
      <c r="E5193" t="s">
        <v>8160</v>
      </c>
      <c r="F5193" t="s">
        <v>8161</v>
      </c>
      <c r="G5193" t="s">
        <v>1</v>
      </c>
      <c r="H5193" t="s">
        <v>0</v>
      </c>
      <c r="I5193" t="s">
        <v>8149</v>
      </c>
      <c r="J5193" t="s">
        <v>8150</v>
      </c>
      <c r="K5193">
        <v>72</v>
      </c>
      <c r="L5193">
        <v>72</v>
      </c>
      <c r="M5193" s="1" t="s">
        <v>95</v>
      </c>
      <c r="N5193" t="s">
        <v>96</v>
      </c>
      <c r="O5193" s="2">
        <v>0</v>
      </c>
      <c r="P5193" s="2">
        <v>0</v>
      </c>
      <c r="Q5193" s="2">
        <v>27.98</v>
      </c>
      <c r="R5193" s="2">
        <v>3.6374</v>
      </c>
      <c r="S5193" s="2">
        <v>0</v>
      </c>
      <c r="T5193" s="2">
        <v>0</v>
      </c>
      <c r="U5193" s="2">
        <v>31.6174</v>
      </c>
      <c r="W5193" s="2" t="s">
        <v>1</v>
      </c>
      <c r="X5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3"/>
      <c r="Z5193"/>
      <c r="AA5193"/>
    </row>
    <row r="5194" spans="5:27" hidden="1">
      <c r="E5194" t="s">
        <v>8160</v>
      </c>
      <c r="F5194" t="s">
        <v>8161</v>
      </c>
      <c r="G5194" t="s">
        <v>1</v>
      </c>
      <c r="H5194" t="s">
        <v>0</v>
      </c>
      <c r="I5194" t="s">
        <v>8149</v>
      </c>
      <c r="J5194" t="s">
        <v>8150</v>
      </c>
      <c r="K5194">
        <v>73</v>
      </c>
      <c r="L5194">
        <v>73</v>
      </c>
      <c r="M5194" s="1" t="s">
        <v>95</v>
      </c>
      <c r="N5194" t="s">
        <v>96</v>
      </c>
      <c r="O5194" s="2">
        <v>0</v>
      </c>
      <c r="P5194" s="2">
        <v>0</v>
      </c>
      <c r="Q5194" s="2">
        <v>12.46</v>
      </c>
      <c r="R5194" s="2">
        <v>1.6198000000000001</v>
      </c>
      <c r="S5194" s="2">
        <v>0</v>
      </c>
      <c r="T5194" s="2">
        <v>0</v>
      </c>
      <c r="U5194" s="2">
        <v>14.079800000000001</v>
      </c>
      <c r="W5194" s="2" t="s">
        <v>1</v>
      </c>
      <c r="X5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4"/>
      <c r="Z5194"/>
      <c r="AA5194"/>
    </row>
    <row r="5195" spans="5:27" hidden="1">
      <c r="E5195" t="s">
        <v>8160</v>
      </c>
      <c r="F5195" t="s">
        <v>8161</v>
      </c>
      <c r="G5195" t="s">
        <v>1</v>
      </c>
      <c r="H5195" t="s">
        <v>0</v>
      </c>
      <c r="I5195" t="s">
        <v>8149</v>
      </c>
      <c r="J5195" t="s">
        <v>8150</v>
      </c>
      <c r="K5195">
        <v>74</v>
      </c>
      <c r="L5195">
        <v>74</v>
      </c>
      <c r="M5195" s="1" t="s">
        <v>95</v>
      </c>
      <c r="N5195" t="s">
        <v>96</v>
      </c>
      <c r="O5195" s="2">
        <v>0</v>
      </c>
      <c r="P5195" s="2">
        <v>0</v>
      </c>
      <c r="Q5195" s="2">
        <v>7.16</v>
      </c>
      <c r="R5195" s="2">
        <v>0.93080000000000007</v>
      </c>
      <c r="S5195" s="2">
        <v>0</v>
      </c>
      <c r="T5195" s="2">
        <v>0</v>
      </c>
      <c r="U5195" s="2">
        <v>8.0907999999999998</v>
      </c>
      <c r="W5195" s="2" t="s">
        <v>1</v>
      </c>
      <c r="X5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5"/>
      <c r="Z5195"/>
      <c r="AA5195"/>
    </row>
    <row r="5196" spans="5:27" hidden="1">
      <c r="E5196" t="s">
        <v>8160</v>
      </c>
      <c r="F5196" t="s">
        <v>8161</v>
      </c>
      <c r="G5196" t="s">
        <v>1</v>
      </c>
      <c r="H5196" t="s">
        <v>0</v>
      </c>
      <c r="I5196" t="s">
        <v>8149</v>
      </c>
      <c r="J5196" t="s">
        <v>8150</v>
      </c>
      <c r="K5196">
        <v>75</v>
      </c>
      <c r="L5196">
        <v>75</v>
      </c>
      <c r="M5196" s="1" t="s">
        <v>8029</v>
      </c>
      <c r="N5196" t="s">
        <v>916</v>
      </c>
      <c r="O5196" s="2">
        <v>0</v>
      </c>
      <c r="P5196" s="2">
        <v>0</v>
      </c>
      <c r="Q5196" s="2">
        <v>1468.05</v>
      </c>
      <c r="R5196" s="2">
        <v>190.84649999999999</v>
      </c>
      <c r="S5196" s="2">
        <v>0</v>
      </c>
      <c r="T5196" s="2">
        <v>0</v>
      </c>
      <c r="U5196" s="2">
        <v>1658.8964999999998</v>
      </c>
      <c r="W5196" s="2" t="s">
        <v>1</v>
      </c>
      <c r="X5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6"/>
      <c r="Z5196"/>
      <c r="AA5196"/>
    </row>
    <row r="5197" spans="5:27" hidden="1">
      <c r="E5197" t="s">
        <v>8160</v>
      </c>
      <c r="F5197" t="s">
        <v>8161</v>
      </c>
      <c r="G5197" t="s">
        <v>1</v>
      </c>
      <c r="H5197" t="s">
        <v>0</v>
      </c>
      <c r="I5197" t="s">
        <v>8149</v>
      </c>
      <c r="J5197" t="s">
        <v>8150</v>
      </c>
      <c r="K5197">
        <v>76</v>
      </c>
      <c r="L5197">
        <v>76</v>
      </c>
      <c r="M5197" s="1" t="s">
        <v>451</v>
      </c>
      <c r="N5197" t="s">
        <v>452</v>
      </c>
      <c r="O5197" s="2">
        <v>0</v>
      </c>
      <c r="P5197" s="2">
        <v>0</v>
      </c>
      <c r="Q5197" s="2">
        <v>5403.13</v>
      </c>
      <c r="R5197" s="2">
        <v>702.40690000000006</v>
      </c>
      <c r="S5197" s="2">
        <v>0</v>
      </c>
      <c r="T5197" s="2">
        <v>0</v>
      </c>
      <c r="U5197" s="2">
        <v>6105.5369000000001</v>
      </c>
      <c r="W5197" s="2" t="s">
        <v>1</v>
      </c>
      <c r="X5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7"/>
      <c r="Z5197"/>
      <c r="AA5197"/>
    </row>
    <row r="5198" spans="5:27" hidden="1">
      <c r="E5198" t="s">
        <v>8160</v>
      </c>
      <c r="F5198" t="s">
        <v>8161</v>
      </c>
      <c r="G5198" t="s">
        <v>1</v>
      </c>
      <c r="H5198" t="s">
        <v>0</v>
      </c>
      <c r="I5198" t="s">
        <v>8149</v>
      </c>
      <c r="J5198" t="s">
        <v>8150</v>
      </c>
      <c r="K5198">
        <v>77</v>
      </c>
      <c r="L5198">
        <v>77</v>
      </c>
      <c r="M5198" s="1" t="s">
        <v>830</v>
      </c>
      <c r="N5198" t="s">
        <v>831</v>
      </c>
      <c r="O5198" s="2">
        <v>0</v>
      </c>
      <c r="P5198" s="2">
        <v>0</v>
      </c>
      <c r="Q5198" s="2">
        <v>264.83999999999997</v>
      </c>
      <c r="R5198" s="2">
        <v>34.429199999999994</v>
      </c>
      <c r="S5198" s="2">
        <v>0</v>
      </c>
      <c r="T5198" s="2">
        <v>0</v>
      </c>
      <c r="U5198" s="2">
        <v>299.26919999999996</v>
      </c>
      <c r="W5198" s="2" t="s">
        <v>1</v>
      </c>
      <c r="X5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8"/>
      <c r="Z5198"/>
      <c r="AA5198"/>
    </row>
    <row r="5199" spans="5:27" hidden="1">
      <c r="E5199" t="s">
        <v>8160</v>
      </c>
      <c r="F5199" t="s">
        <v>8161</v>
      </c>
      <c r="G5199" t="s">
        <v>1</v>
      </c>
      <c r="H5199" t="s">
        <v>0</v>
      </c>
      <c r="I5199" t="s">
        <v>8149</v>
      </c>
      <c r="J5199" t="s">
        <v>8150</v>
      </c>
      <c r="K5199">
        <v>78</v>
      </c>
      <c r="L5199">
        <v>78</v>
      </c>
      <c r="M5199" s="1" t="s">
        <v>118</v>
      </c>
      <c r="N5199" t="s">
        <v>119</v>
      </c>
      <c r="O5199" s="2">
        <v>0</v>
      </c>
      <c r="P5199" s="2">
        <v>0</v>
      </c>
      <c r="Q5199" s="2">
        <v>856.46</v>
      </c>
      <c r="R5199" s="2">
        <v>111.33980000000001</v>
      </c>
      <c r="S5199" s="2">
        <v>0</v>
      </c>
      <c r="T5199" s="2">
        <v>0</v>
      </c>
      <c r="U5199" s="2">
        <v>967.7998</v>
      </c>
      <c r="W5199" s="2" t="s">
        <v>1</v>
      </c>
      <c r="X5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199"/>
      <c r="Z5199"/>
      <c r="AA5199"/>
    </row>
    <row r="5200" spans="5:27" hidden="1">
      <c r="E5200" t="s">
        <v>8160</v>
      </c>
      <c r="F5200" t="s">
        <v>8161</v>
      </c>
      <c r="G5200" t="s">
        <v>1</v>
      </c>
      <c r="H5200" t="s">
        <v>0</v>
      </c>
      <c r="I5200" t="s">
        <v>8149</v>
      </c>
      <c r="J5200" t="s">
        <v>8150</v>
      </c>
      <c r="K5200">
        <v>79</v>
      </c>
      <c r="L5200">
        <v>79</v>
      </c>
      <c r="M5200" s="1" t="s">
        <v>7848</v>
      </c>
      <c r="N5200" t="s">
        <v>7847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W5200" s="2" t="s">
        <v>1</v>
      </c>
      <c r="X5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0"/>
      <c r="Z5200"/>
      <c r="AA5200"/>
    </row>
    <row r="5201" spans="5:27" hidden="1">
      <c r="E5201" t="s">
        <v>8160</v>
      </c>
      <c r="F5201" t="s">
        <v>8161</v>
      </c>
      <c r="G5201" t="s">
        <v>1</v>
      </c>
      <c r="H5201" t="s">
        <v>0</v>
      </c>
      <c r="I5201" t="s">
        <v>8149</v>
      </c>
      <c r="J5201" t="s">
        <v>8150</v>
      </c>
      <c r="K5201">
        <v>80</v>
      </c>
      <c r="L5201">
        <v>80</v>
      </c>
      <c r="M5201" s="1" t="s">
        <v>471</v>
      </c>
      <c r="N5201" t="s">
        <v>472</v>
      </c>
      <c r="O5201" s="2">
        <v>0</v>
      </c>
      <c r="P5201" s="2">
        <v>0</v>
      </c>
      <c r="Q5201" s="2">
        <v>65.52</v>
      </c>
      <c r="R5201" s="2">
        <v>8.5175999999999998</v>
      </c>
      <c r="S5201" s="2">
        <v>0</v>
      </c>
      <c r="T5201" s="2">
        <v>0</v>
      </c>
      <c r="U5201" s="2">
        <v>74.037599999999998</v>
      </c>
      <c r="W5201" s="2" t="s">
        <v>1</v>
      </c>
      <c r="X5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1"/>
      <c r="Z5201"/>
      <c r="AA5201"/>
    </row>
    <row r="5202" spans="5:27" hidden="1">
      <c r="E5202" t="s">
        <v>8160</v>
      </c>
      <c r="F5202" t="s">
        <v>8161</v>
      </c>
      <c r="G5202" t="s">
        <v>1</v>
      </c>
      <c r="H5202" t="s">
        <v>0</v>
      </c>
      <c r="I5202" t="s">
        <v>8149</v>
      </c>
      <c r="J5202" t="s">
        <v>8150</v>
      </c>
      <c r="K5202">
        <v>81</v>
      </c>
      <c r="L5202">
        <v>81</v>
      </c>
      <c r="M5202" s="1" t="s">
        <v>383</v>
      </c>
      <c r="N5202" t="s">
        <v>384</v>
      </c>
      <c r="O5202" s="2">
        <v>0</v>
      </c>
      <c r="P5202" s="2">
        <v>0</v>
      </c>
      <c r="Q5202" s="2">
        <v>63.72</v>
      </c>
      <c r="R5202" s="2">
        <v>8.2835999999999999</v>
      </c>
      <c r="S5202" s="2">
        <v>0</v>
      </c>
      <c r="T5202" s="2">
        <v>0</v>
      </c>
      <c r="U5202" s="2">
        <v>72.003600000000006</v>
      </c>
      <c r="W5202" s="2" t="s">
        <v>1</v>
      </c>
      <c r="X5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2"/>
      <c r="Z5202"/>
      <c r="AA5202"/>
    </row>
    <row r="5203" spans="5:27" hidden="1">
      <c r="E5203" t="s">
        <v>8160</v>
      </c>
      <c r="F5203" t="s">
        <v>8161</v>
      </c>
      <c r="G5203" t="s">
        <v>1</v>
      </c>
      <c r="H5203" t="s">
        <v>0</v>
      </c>
      <c r="I5203" t="s">
        <v>8149</v>
      </c>
      <c r="J5203" t="s">
        <v>8150</v>
      </c>
      <c r="K5203">
        <v>82</v>
      </c>
      <c r="L5203">
        <v>82</v>
      </c>
      <c r="M5203" s="1" t="s">
        <v>1416</v>
      </c>
      <c r="N5203" t="s">
        <v>1417</v>
      </c>
      <c r="O5203" s="2">
        <v>0</v>
      </c>
      <c r="P5203" s="2">
        <v>0</v>
      </c>
      <c r="Q5203" s="2">
        <v>42.12</v>
      </c>
      <c r="R5203" s="2">
        <v>5.4756</v>
      </c>
      <c r="S5203" s="2">
        <v>0</v>
      </c>
      <c r="T5203" s="2">
        <v>0</v>
      </c>
      <c r="U5203" s="2">
        <v>47.595599999999997</v>
      </c>
      <c r="W5203" s="2" t="s">
        <v>1</v>
      </c>
      <c r="X5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3"/>
      <c r="Z5203"/>
      <c r="AA5203"/>
    </row>
    <row r="5204" spans="5:27" hidden="1">
      <c r="E5204" t="s">
        <v>8160</v>
      </c>
      <c r="F5204" t="s">
        <v>8161</v>
      </c>
      <c r="G5204" t="s">
        <v>1</v>
      </c>
      <c r="H5204" t="s">
        <v>0</v>
      </c>
      <c r="I5204" t="s">
        <v>8149</v>
      </c>
      <c r="J5204" t="s">
        <v>8150</v>
      </c>
      <c r="K5204">
        <v>83</v>
      </c>
      <c r="L5204">
        <v>83</v>
      </c>
      <c r="M5204" s="1" t="s">
        <v>95</v>
      </c>
      <c r="N5204" t="s">
        <v>96</v>
      </c>
      <c r="O5204" s="2">
        <v>0</v>
      </c>
      <c r="P5204" s="2">
        <v>0</v>
      </c>
      <c r="Q5204" s="2">
        <v>11.62</v>
      </c>
      <c r="R5204" s="2">
        <v>1.5105999999999999</v>
      </c>
      <c r="S5204" s="2">
        <v>0</v>
      </c>
      <c r="T5204" s="2">
        <v>0</v>
      </c>
      <c r="U5204" s="2">
        <v>13.130599999999999</v>
      </c>
      <c r="W5204" s="2" t="s">
        <v>1</v>
      </c>
      <c r="X5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4"/>
      <c r="Z5204"/>
      <c r="AA5204"/>
    </row>
    <row r="5205" spans="5:27" hidden="1">
      <c r="E5205" t="s">
        <v>8160</v>
      </c>
      <c r="F5205" t="s">
        <v>8161</v>
      </c>
      <c r="G5205" t="s">
        <v>1</v>
      </c>
      <c r="H5205" t="s">
        <v>0</v>
      </c>
      <c r="I5205" t="s">
        <v>8149</v>
      </c>
      <c r="J5205" t="s">
        <v>8150</v>
      </c>
      <c r="K5205">
        <v>84</v>
      </c>
      <c r="L5205">
        <v>84</v>
      </c>
      <c r="M5205" s="1" t="s">
        <v>95</v>
      </c>
      <c r="N5205" t="s">
        <v>96</v>
      </c>
      <c r="O5205" s="2">
        <v>0</v>
      </c>
      <c r="P5205" s="2">
        <v>0</v>
      </c>
      <c r="Q5205" s="2">
        <v>32.08</v>
      </c>
      <c r="R5205" s="2">
        <v>4.1703999999999999</v>
      </c>
      <c r="S5205" s="2">
        <v>0</v>
      </c>
      <c r="T5205" s="2">
        <v>0</v>
      </c>
      <c r="U5205" s="2">
        <v>36.250399999999999</v>
      </c>
      <c r="W5205" s="2" t="s">
        <v>1</v>
      </c>
      <c r="X5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5"/>
      <c r="Z5205"/>
      <c r="AA5205"/>
    </row>
    <row r="5206" spans="5:27" hidden="1">
      <c r="E5206" t="s">
        <v>8160</v>
      </c>
      <c r="F5206" t="s">
        <v>8161</v>
      </c>
      <c r="G5206" t="s">
        <v>1</v>
      </c>
      <c r="H5206" t="s">
        <v>0</v>
      </c>
      <c r="I5206" t="s">
        <v>8149</v>
      </c>
      <c r="J5206" t="s">
        <v>8150</v>
      </c>
      <c r="K5206">
        <v>85</v>
      </c>
      <c r="L5206">
        <v>85</v>
      </c>
      <c r="M5206" s="1" t="s">
        <v>95</v>
      </c>
      <c r="N5206" t="s">
        <v>96</v>
      </c>
      <c r="O5206" s="2">
        <v>0</v>
      </c>
      <c r="P5206" s="2">
        <v>0</v>
      </c>
      <c r="Q5206" s="2">
        <v>17.32</v>
      </c>
      <c r="R5206" s="2">
        <v>2.2516000000000003</v>
      </c>
      <c r="S5206" s="2">
        <v>0</v>
      </c>
      <c r="T5206" s="2">
        <v>0</v>
      </c>
      <c r="U5206" s="2">
        <v>19.5716</v>
      </c>
      <c r="W5206" s="2" t="s">
        <v>1</v>
      </c>
      <c r="X5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6"/>
      <c r="Z5206"/>
      <c r="AA5206"/>
    </row>
    <row r="5207" spans="5:27" hidden="1">
      <c r="E5207" t="s">
        <v>8160</v>
      </c>
      <c r="F5207" t="s">
        <v>8161</v>
      </c>
      <c r="G5207" t="s">
        <v>1</v>
      </c>
      <c r="H5207" t="s">
        <v>0</v>
      </c>
      <c r="I5207" t="s">
        <v>8149</v>
      </c>
      <c r="J5207" t="s">
        <v>8150</v>
      </c>
      <c r="K5207">
        <v>86</v>
      </c>
      <c r="L5207">
        <v>86</v>
      </c>
      <c r="M5207" s="1" t="s">
        <v>95</v>
      </c>
      <c r="N5207" t="s">
        <v>96</v>
      </c>
      <c r="O5207" s="2">
        <v>0</v>
      </c>
      <c r="P5207" s="2">
        <v>0</v>
      </c>
      <c r="Q5207" s="2">
        <v>3.55</v>
      </c>
      <c r="R5207" s="2">
        <v>0.46149999999999997</v>
      </c>
      <c r="S5207" s="2">
        <v>0</v>
      </c>
      <c r="T5207" s="2">
        <v>0</v>
      </c>
      <c r="U5207" s="2">
        <v>4.0114999999999998</v>
      </c>
      <c r="W5207" s="2" t="s">
        <v>1</v>
      </c>
      <c r="X5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7"/>
      <c r="Z5207"/>
      <c r="AA5207"/>
    </row>
    <row r="5208" spans="5:27" hidden="1">
      <c r="E5208" t="s">
        <v>8160</v>
      </c>
      <c r="F5208" t="s">
        <v>8161</v>
      </c>
      <c r="G5208" t="s">
        <v>1</v>
      </c>
      <c r="H5208" t="s">
        <v>0</v>
      </c>
      <c r="I5208" t="s">
        <v>8149</v>
      </c>
      <c r="J5208" t="s">
        <v>8150</v>
      </c>
      <c r="K5208">
        <v>87</v>
      </c>
      <c r="L5208">
        <v>87</v>
      </c>
      <c r="M5208" s="1" t="s">
        <v>95</v>
      </c>
      <c r="N5208" t="s">
        <v>96</v>
      </c>
      <c r="O5208" s="2">
        <v>0</v>
      </c>
      <c r="P5208" s="2">
        <v>0</v>
      </c>
      <c r="Q5208" s="2">
        <v>24.88</v>
      </c>
      <c r="R5208" s="2">
        <v>3.2343999999999999</v>
      </c>
      <c r="S5208" s="2">
        <v>0</v>
      </c>
      <c r="T5208" s="2">
        <v>0</v>
      </c>
      <c r="U5208" s="2">
        <v>28.1144</v>
      </c>
      <c r="W5208" s="2" t="s">
        <v>1</v>
      </c>
      <c r="X5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8"/>
      <c r="Z5208"/>
      <c r="AA5208"/>
    </row>
    <row r="5209" spans="5:27" hidden="1">
      <c r="E5209" t="s">
        <v>8160</v>
      </c>
      <c r="F5209" t="s">
        <v>8161</v>
      </c>
      <c r="G5209" t="s">
        <v>1</v>
      </c>
      <c r="H5209" t="s">
        <v>0</v>
      </c>
      <c r="I5209" t="s">
        <v>8149</v>
      </c>
      <c r="J5209" t="s">
        <v>8150</v>
      </c>
      <c r="K5209">
        <v>88</v>
      </c>
      <c r="L5209">
        <v>88</v>
      </c>
      <c r="M5209" s="1" t="s">
        <v>95</v>
      </c>
      <c r="N5209" t="s">
        <v>96</v>
      </c>
      <c r="O5209" s="2">
        <v>0</v>
      </c>
      <c r="P5209" s="2">
        <v>0</v>
      </c>
      <c r="Q5209" s="2">
        <v>30.18</v>
      </c>
      <c r="R5209" s="2">
        <v>3.9234</v>
      </c>
      <c r="S5209" s="2">
        <v>0</v>
      </c>
      <c r="T5209" s="2">
        <v>0</v>
      </c>
      <c r="U5209" s="2">
        <v>34.103400000000001</v>
      </c>
      <c r="W5209" s="2" t="s">
        <v>1</v>
      </c>
      <c r="X5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09"/>
      <c r="Z5209"/>
      <c r="AA5209"/>
    </row>
    <row r="5210" spans="5:27" hidden="1">
      <c r="E5210" t="s">
        <v>8160</v>
      </c>
      <c r="F5210" t="s">
        <v>8161</v>
      </c>
      <c r="G5210" t="s">
        <v>1</v>
      </c>
      <c r="H5210" t="s">
        <v>0</v>
      </c>
      <c r="I5210" t="s">
        <v>8149</v>
      </c>
      <c r="J5210" t="s">
        <v>8150</v>
      </c>
      <c r="K5210">
        <v>89</v>
      </c>
      <c r="L5210">
        <v>89</v>
      </c>
      <c r="M5210" s="1" t="s">
        <v>95</v>
      </c>
      <c r="N5210" t="s">
        <v>96</v>
      </c>
      <c r="O5210" s="2">
        <v>0</v>
      </c>
      <c r="P5210" s="2">
        <v>0</v>
      </c>
      <c r="Q5210" s="2">
        <v>10.16</v>
      </c>
      <c r="R5210" s="2">
        <v>1.3208</v>
      </c>
      <c r="S5210" s="2">
        <v>0</v>
      </c>
      <c r="T5210" s="2">
        <v>0</v>
      </c>
      <c r="U5210" s="2">
        <v>11.4808</v>
      </c>
      <c r="W5210" s="2" t="s">
        <v>1</v>
      </c>
      <c r="X5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0"/>
      <c r="Z5210"/>
      <c r="AA5210"/>
    </row>
    <row r="5211" spans="5:27" hidden="1">
      <c r="E5211" t="s">
        <v>8160</v>
      </c>
      <c r="F5211" t="s">
        <v>8161</v>
      </c>
      <c r="G5211" t="s">
        <v>1</v>
      </c>
      <c r="H5211" t="s">
        <v>0</v>
      </c>
      <c r="I5211" t="s">
        <v>8149</v>
      </c>
      <c r="J5211" t="s">
        <v>8150</v>
      </c>
      <c r="K5211">
        <v>90</v>
      </c>
      <c r="L5211">
        <v>90</v>
      </c>
      <c r="M5211" s="1" t="s">
        <v>95</v>
      </c>
      <c r="N5211" t="s">
        <v>96</v>
      </c>
      <c r="O5211" s="2">
        <v>0</v>
      </c>
      <c r="P5211" s="2">
        <v>0</v>
      </c>
      <c r="Q5211" s="2">
        <v>6.32</v>
      </c>
      <c r="R5211" s="2">
        <v>0.82160000000000011</v>
      </c>
      <c r="S5211" s="2">
        <v>0</v>
      </c>
      <c r="T5211" s="2">
        <v>0</v>
      </c>
      <c r="U5211" s="2">
        <v>7.1416000000000004</v>
      </c>
      <c r="W5211" s="2" t="s">
        <v>1</v>
      </c>
      <c r="X5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1"/>
      <c r="Z5211"/>
      <c r="AA5211"/>
    </row>
    <row r="5212" spans="5:27" hidden="1">
      <c r="E5212" t="s">
        <v>8160</v>
      </c>
      <c r="F5212" t="s">
        <v>8161</v>
      </c>
      <c r="G5212" t="s">
        <v>1</v>
      </c>
      <c r="H5212" t="s">
        <v>0</v>
      </c>
      <c r="I5212" t="s">
        <v>8149</v>
      </c>
      <c r="J5212" t="s">
        <v>8150</v>
      </c>
      <c r="K5212">
        <v>91</v>
      </c>
      <c r="L5212">
        <v>91</v>
      </c>
      <c r="M5212" s="1" t="s">
        <v>95</v>
      </c>
      <c r="N5212" t="s">
        <v>96</v>
      </c>
      <c r="O5212" s="2">
        <v>0</v>
      </c>
      <c r="P5212" s="2">
        <v>0</v>
      </c>
      <c r="Q5212" s="2">
        <v>7.16</v>
      </c>
      <c r="R5212" s="2">
        <v>0.93080000000000007</v>
      </c>
      <c r="S5212" s="2">
        <v>0</v>
      </c>
      <c r="T5212" s="2">
        <v>0</v>
      </c>
      <c r="U5212" s="2">
        <v>8.0907999999999998</v>
      </c>
      <c r="W5212" s="2" t="s">
        <v>1</v>
      </c>
      <c r="X5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2"/>
      <c r="Z5212"/>
      <c r="AA5212"/>
    </row>
    <row r="5213" spans="5:27" hidden="1">
      <c r="E5213" t="s">
        <v>8160</v>
      </c>
      <c r="F5213" t="s">
        <v>8161</v>
      </c>
      <c r="G5213" t="s">
        <v>1</v>
      </c>
      <c r="H5213" t="s">
        <v>0</v>
      </c>
      <c r="I5213" t="s">
        <v>8149</v>
      </c>
      <c r="J5213" t="s">
        <v>8150</v>
      </c>
      <c r="K5213">
        <v>92</v>
      </c>
      <c r="L5213">
        <v>92</v>
      </c>
      <c r="M5213" s="1" t="s">
        <v>95</v>
      </c>
      <c r="N5213" t="s">
        <v>96</v>
      </c>
      <c r="O5213" s="2">
        <v>0</v>
      </c>
      <c r="P5213" s="2">
        <v>0</v>
      </c>
      <c r="Q5213" s="2">
        <v>12.46</v>
      </c>
      <c r="R5213" s="2">
        <v>1.6198000000000001</v>
      </c>
      <c r="S5213" s="2">
        <v>0</v>
      </c>
      <c r="T5213" s="2">
        <v>0</v>
      </c>
      <c r="U5213" s="2">
        <v>14.079800000000001</v>
      </c>
      <c r="W5213" s="2" t="s">
        <v>1</v>
      </c>
      <c r="X5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3"/>
      <c r="Z5213"/>
      <c r="AA5213"/>
    </row>
    <row r="5214" spans="5:27" hidden="1">
      <c r="E5214" t="s">
        <v>8160</v>
      </c>
      <c r="F5214" t="s">
        <v>8161</v>
      </c>
      <c r="G5214" t="s">
        <v>1</v>
      </c>
      <c r="H5214" t="s">
        <v>0</v>
      </c>
      <c r="I5214" t="s">
        <v>8149</v>
      </c>
      <c r="J5214" t="s">
        <v>8150</v>
      </c>
      <c r="K5214">
        <v>93</v>
      </c>
      <c r="L5214">
        <v>93</v>
      </c>
      <c r="M5214" s="1" t="s">
        <v>95</v>
      </c>
      <c r="N5214" t="s">
        <v>96</v>
      </c>
      <c r="O5214" s="2">
        <v>0</v>
      </c>
      <c r="P5214" s="2">
        <v>0</v>
      </c>
      <c r="Q5214" s="2">
        <v>5.3</v>
      </c>
      <c r="R5214" s="2">
        <v>0.68899999999999995</v>
      </c>
      <c r="S5214" s="2">
        <v>0</v>
      </c>
      <c r="T5214" s="2">
        <v>0</v>
      </c>
      <c r="U5214" s="2">
        <v>5.9889999999999999</v>
      </c>
      <c r="W5214" s="2" t="s">
        <v>1</v>
      </c>
      <c r="X5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4"/>
      <c r="Z5214"/>
      <c r="AA5214"/>
    </row>
    <row r="5215" spans="5:27" hidden="1">
      <c r="E5215" t="s">
        <v>8160</v>
      </c>
      <c r="F5215" t="s">
        <v>8281</v>
      </c>
      <c r="G5215" t="s">
        <v>1</v>
      </c>
      <c r="H5215" t="s">
        <v>0</v>
      </c>
      <c r="I5215" t="s">
        <v>8149</v>
      </c>
      <c r="J5215" t="s">
        <v>8150</v>
      </c>
      <c r="K5215">
        <v>94</v>
      </c>
      <c r="L5215">
        <v>94</v>
      </c>
      <c r="M5215" s="1" t="s">
        <v>95</v>
      </c>
      <c r="N5215" t="s">
        <v>96</v>
      </c>
      <c r="O5215" s="2">
        <v>0</v>
      </c>
      <c r="P5215" s="2">
        <v>0</v>
      </c>
      <c r="Q5215" s="2">
        <v>7.16</v>
      </c>
      <c r="R5215" s="2">
        <v>0.93080000000000007</v>
      </c>
      <c r="S5215" s="2">
        <v>0</v>
      </c>
      <c r="T5215" s="2">
        <v>0</v>
      </c>
      <c r="U5215" s="2">
        <v>8.0907999999999998</v>
      </c>
      <c r="W5215" s="2" t="s">
        <v>1</v>
      </c>
      <c r="X5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5"/>
      <c r="Z5215"/>
      <c r="AA5215"/>
    </row>
    <row r="5216" spans="5:27" hidden="1">
      <c r="E5216" t="s">
        <v>8160</v>
      </c>
      <c r="F5216" t="s">
        <v>8281</v>
      </c>
      <c r="G5216" t="s">
        <v>1</v>
      </c>
      <c r="H5216" t="s">
        <v>0</v>
      </c>
      <c r="I5216" t="s">
        <v>8149</v>
      </c>
      <c r="J5216" t="s">
        <v>8150</v>
      </c>
      <c r="K5216">
        <v>95</v>
      </c>
      <c r="L5216">
        <v>95</v>
      </c>
      <c r="M5216" s="1" t="s">
        <v>95</v>
      </c>
      <c r="N5216" t="s">
        <v>96</v>
      </c>
      <c r="O5216" s="2">
        <v>0</v>
      </c>
      <c r="P5216" s="2">
        <v>0</v>
      </c>
      <c r="Q5216" s="2">
        <v>20.64</v>
      </c>
      <c r="R5216" s="2">
        <v>2.6832000000000003</v>
      </c>
      <c r="S5216" s="2">
        <v>0</v>
      </c>
      <c r="T5216" s="2">
        <v>0</v>
      </c>
      <c r="U5216" s="2">
        <v>23.3232</v>
      </c>
      <c r="W5216" s="2" t="s">
        <v>1</v>
      </c>
      <c r="X5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6"/>
      <c r="Z5216"/>
      <c r="AA5216"/>
    </row>
    <row r="5217" spans="5:27" hidden="1">
      <c r="E5217" t="s">
        <v>8160</v>
      </c>
      <c r="F5217" t="s">
        <v>8281</v>
      </c>
      <c r="G5217" t="s">
        <v>1</v>
      </c>
      <c r="H5217" t="s">
        <v>0</v>
      </c>
      <c r="I5217" t="s">
        <v>8149</v>
      </c>
      <c r="J5217" t="s">
        <v>8150</v>
      </c>
      <c r="K5217">
        <v>96</v>
      </c>
      <c r="L5217">
        <v>96</v>
      </c>
      <c r="M5217" s="1" t="s">
        <v>183</v>
      </c>
      <c r="N5217" t="s">
        <v>184</v>
      </c>
      <c r="O5217" s="2">
        <v>0</v>
      </c>
      <c r="P5217" s="2">
        <v>0</v>
      </c>
      <c r="Q5217" s="2">
        <v>20.399999999999999</v>
      </c>
      <c r="R5217" s="2">
        <v>2.6519999999999997</v>
      </c>
      <c r="S5217" s="2">
        <v>0</v>
      </c>
      <c r="T5217" s="2">
        <v>0</v>
      </c>
      <c r="U5217" s="2">
        <v>23.052</v>
      </c>
      <c r="W5217" s="2" t="s">
        <v>1</v>
      </c>
      <c r="X5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7"/>
      <c r="Z5217"/>
      <c r="AA5217"/>
    </row>
    <row r="5218" spans="5:27" hidden="1">
      <c r="E5218" t="s">
        <v>8160</v>
      </c>
      <c r="F5218" t="s">
        <v>8281</v>
      </c>
      <c r="G5218" t="s">
        <v>1</v>
      </c>
      <c r="H5218" t="s">
        <v>0</v>
      </c>
      <c r="I5218" t="s">
        <v>8149</v>
      </c>
      <c r="J5218" t="s">
        <v>8150</v>
      </c>
      <c r="K5218">
        <v>97</v>
      </c>
      <c r="L5218">
        <v>97</v>
      </c>
      <c r="M5218" s="1" t="s">
        <v>333</v>
      </c>
      <c r="N5218" t="s">
        <v>334</v>
      </c>
      <c r="O5218" s="2">
        <v>0</v>
      </c>
      <c r="P5218" s="2">
        <v>0</v>
      </c>
      <c r="Q5218" s="2">
        <v>81.56</v>
      </c>
      <c r="R5218" s="2">
        <v>10.6028</v>
      </c>
      <c r="S5218" s="2">
        <v>0</v>
      </c>
      <c r="T5218" s="2">
        <v>0</v>
      </c>
      <c r="U5218" s="2">
        <v>92.162800000000004</v>
      </c>
      <c r="W5218" s="2" t="s">
        <v>1</v>
      </c>
      <c r="X5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8"/>
      <c r="Z5218"/>
      <c r="AA5218"/>
    </row>
    <row r="5219" spans="5:27" hidden="1">
      <c r="E5219" t="s">
        <v>8160</v>
      </c>
      <c r="F5219" t="s">
        <v>8281</v>
      </c>
      <c r="G5219" t="s">
        <v>1</v>
      </c>
      <c r="H5219" t="s">
        <v>0</v>
      </c>
      <c r="I5219" t="s">
        <v>8149</v>
      </c>
      <c r="J5219" t="s">
        <v>8150</v>
      </c>
      <c r="K5219">
        <v>98</v>
      </c>
      <c r="L5219">
        <v>98</v>
      </c>
      <c r="M5219" s="26" t="s">
        <v>8199</v>
      </c>
      <c r="N5219" t="s">
        <v>8200</v>
      </c>
      <c r="O5219" s="2">
        <v>0</v>
      </c>
      <c r="P5219" s="2">
        <v>0</v>
      </c>
      <c r="Q5219" s="2">
        <v>1633.08</v>
      </c>
      <c r="R5219" s="2">
        <v>212.3</v>
      </c>
      <c r="S5219" s="2">
        <v>0</v>
      </c>
      <c r="T5219" s="2">
        <v>0</v>
      </c>
      <c r="U5219" s="2">
        <v>1845.38</v>
      </c>
      <c r="W5219" s="2" t="s">
        <v>1</v>
      </c>
      <c r="X5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19"/>
      <c r="Z5219"/>
      <c r="AA5219"/>
    </row>
    <row r="5220" spans="5:27" hidden="1">
      <c r="E5220" t="s">
        <v>8160</v>
      </c>
      <c r="F5220" t="s">
        <v>8281</v>
      </c>
      <c r="G5220" t="s">
        <v>1</v>
      </c>
      <c r="H5220" t="s">
        <v>0</v>
      </c>
      <c r="I5220" t="s">
        <v>8149</v>
      </c>
      <c r="J5220" t="s">
        <v>8150</v>
      </c>
      <c r="K5220">
        <v>99</v>
      </c>
      <c r="L5220">
        <v>99</v>
      </c>
      <c r="M5220" s="26" t="s">
        <v>8095</v>
      </c>
      <c r="N5220" t="s">
        <v>8096</v>
      </c>
      <c r="O5220" s="2">
        <v>0</v>
      </c>
      <c r="P5220" s="2">
        <v>0</v>
      </c>
      <c r="Q5220" s="2">
        <v>19.239999999999998</v>
      </c>
      <c r="R5220" s="2">
        <v>2.5</v>
      </c>
      <c r="S5220" s="2">
        <v>0</v>
      </c>
      <c r="T5220" s="2">
        <v>0</v>
      </c>
      <c r="U5220" s="2">
        <v>21.74</v>
      </c>
      <c r="W5220" s="2" t="s">
        <v>1</v>
      </c>
      <c r="X5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0"/>
      <c r="Z5220"/>
      <c r="AA5220"/>
    </row>
    <row r="5221" spans="5:27" hidden="1">
      <c r="E5221" t="s">
        <v>8160</v>
      </c>
      <c r="F5221" t="s">
        <v>8281</v>
      </c>
      <c r="G5221" t="s">
        <v>1</v>
      </c>
      <c r="H5221" t="s">
        <v>0</v>
      </c>
      <c r="I5221" t="s">
        <v>8149</v>
      </c>
      <c r="J5221" t="s">
        <v>8150</v>
      </c>
      <c r="K5221">
        <v>100</v>
      </c>
      <c r="L5221">
        <v>100</v>
      </c>
      <c r="M5221" s="1" t="s">
        <v>651</v>
      </c>
      <c r="N5221" t="s">
        <v>652</v>
      </c>
      <c r="O5221" s="2">
        <v>0</v>
      </c>
      <c r="P5221" s="2">
        <v>0</v>
      </c>
      <c r="Q5221" s="2">
        <v>68.81</v>
      </c>
      <c r="R5221" s="2">
        <v>8.9453000000000014</v>
      </c>
      <c r="S5221" s="2">
        <v>0</v>
      </c>
      <c r="T5221" s="2">
        <v>0</v>
      </c>
      <c r="U5221" s="2">
        <v>77.755300000000005</v>
      </c>
      <c r="W5221" s="2" t="s">
        <v>1</v>
      </c>
      <c r="X5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1"/>
      <c r="Z5221"/>
      <c r="AA5221"/>
    </row>
    <row r="5222" spans="5:27" hidden="1">
      <c r="E5222" t="s">
        <v>8160</v>
      </c>
      <c r="F5222" t="s">
        <v>8281</v>
      </c>
      <c r="G5222" t="s">
        <v>1</v>
      </c>
      <c r="H5222" t="s">
        <v>0</v>
      </c>
      <c r="I5222" t="s">
        <v>8149</v>
      </c>
      <c r="J5222" t="s">
        <v>8150</v>
      </c>
      <c r="K5222">
        <v>101</v>
      </c>
      <c r="L5222">
        <v>101</v>
      </c>
      <c r="M5222" s="1" t="s">
        <v>435</v>
      </c>
      <c r="N5222" t="s">
        <v>436</v>
      </c>
      <c r="O5222" s="2">
        <v>0</v>
      </c>
      <c r="P5222" s="2">
        <v>0</v>
      </c>
      <c r="Q5222" s="2">
        <v>2034.06</v>
      </c>
      <c r="R5222" s="2">
        <v>264.42779999999999</v>
      </c>
      <c r="S5222" s="2">
        <v>0</v>
      </c>
      <c r="T5222" s="2">
        <v>0</v>
      </c>
      <c r="U5222" s="2">
        <v>2298.4877999999999</v>
      </c>
      <c r="W5222" s="2" t="s">
        <v>1</v>
      </c>
      <c r="X5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2"/>
      <c r="Z5222"/>
      <c r="AA5222"/>
    </row>
    <row r="5223" spans="5:27" hidden="1">
      <c r="E5223" t="s">
        <v>8160</v>
      </c>
      <c r="F5223" t="s">
        <v>8281</v>
      </c>
      <c r="G5223" t="s">
        <v>1</v>
      </c>
      <c r="H5223" t="s">
        <v>0</v>
      </c>
      <c r="I5223" t="s">
        <v>8149</v>
      </c>
      <c r="J5223" t="s">
        <v>8150</v>
      </c>
      <c r="K5223">
        <v>102</v>
      </c>
      <c r="L5223">
        <v>102</v>
      </c>
      <c r="M5223" s="1" t="s">
        <v>435</v>
      </c>
      <c r="N5223" t="s">
        <v>436</v>
      </c>
      <c r="O5223" s="2">
        <v>0</v>
      </c>
      <c r="P5223" s="2">
        <v>0</v>
      </c>
      <c r="Q5223" s="2">
        <v>77.040000000000006</v>
      </c>
      <c r="R5223" s="2">
        <v>10.015200000000002</v>
      </c>
      <c r="S5223" s="2">
        <v>0</v>
      </c>
      <c r="T5223" s="2">
        <v>0</v>
      </c>
      <c r="U5223" s="2">
        <v>87.055200000000013</v>
      </c>
      <c r="W5223" s="2" t="s">
        <v>1</v>
      </c>
      <c r="X5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3"/>
      <c r="Z5223"/>
      <c r="AA5223"/>
    </row>
    <row r="5224" spans="5:27" hidden="1">
      <c r="E5224" t="s">
        <v>8160</v>
      </c>
      <c r="F5224" t="s">
        <v>8281</v>
      </c>
      <c r="G5224" t="s">
        <v>1</v>
      </c>
      <c r="H5224" t="s">
        <v>0</v>
      </c>
      <c r="I5224" t="s">
        <v>8149</v>
      </c>
      <c r="J5224" t="s">
        <v>8150</v>
      </c>
      <c r="K5224">
        <v>103</v>
      </c>
      <c r="L5224">
        <v>103</v>
      </c>
      <c r="M5224" s="1" t="s">
        <v>435</v>
      </c>
      <c r="N5224" t="s">
        <v>436</v>
      </c>
      <c r="O5224" s="2">
        <v>0</v>
      </c>
      <c r="P5224" s="2">
        <v>0</v>
      </c>
      <c r="Q5224" s="2">
        <v>25.49</v>
      </c>
      <c r="R5224" s="2">
        <v>3.3136999999999999</v>
      </c>
      <c r="S5224" s="2">
        <v>0</v>
      </c>
      <c r="T5224" s="2">
        <v>0</v>
      </c>
      <c r="U5224" s="2">
        <v>28.803699999999999</v>
      </c>
      <c r="W5224" s="2" t="s">
        <v>1</v>
      </c>
      <c r="X5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4"/>
      <c r="Z5224"/>
      <c r="AA5224"/>
    </row>
    <row r="5225" spans="5:27" hidden="1">
      <c r="E5225" t="s">
        <v>8160</v>
      </c>
      <c r="F5225" t="s">
        <v>8281</v>
      </c>
      <c r="G5225" t="s">
        <v>1</v>
      </c>
      <c r="H5225" t="s">
        <v>0</v>
      </c>
      <c r="I5225" t="s">
        <v>8149</v>
      </c>
      <c r="J5225" t="s">
        <v>8150</v>
      </c>
      <c r="K5225">
        <v>104</v>
      </c>
      <c r="L5225">
        <v>104</v>
      </c>
      <c r="M5225" s="1" t="s">
        <v>77</v>
      </c>
      <c r="N5225" t="s">
        <v>78</v>
      </c>
      <c r="O5225" s="2">
        <v>0</v>
      </c>
      <c r="P5225" s="2">
        <v>0</v>
      </c>
      <c r="Q5225" s="2">
        <v>2787.66</v>
      </c>
      <c r="R5225" s="2">
        <v>362.39580000000001</v>
      </c>
      <c r="S5225" s="2">
        <v>0</v>
      </c>
      <c r="T5225" s="2">
        <v>0</v>
      </c>
      <c r="U5225" s="2">
        <v>3150.0558000000001</v>
      </c>
      <c r="W5225" s="2" t="s">
        <v>1</v>
      </c>
      <c r="X5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5"/>
      <c r="Z5225"/>
      <c r="AA5225"/>
    </row>
    <row r="5226" spans="5:27" hidden="1">
      <c r="E5226" t="s">
        <v>8160</v>
      </c>
      <c r="F5226" t="s">
        <v>8281</v>
      </c>
      <c r="G5226" t="s">
        <v>1</v>
      </c>
      <c r="H5226" t="s">
        <v>0</v>
      </c>
      <c r="I5226" t="s">
        <v>8149</v>
      </c>
      <c r="J5226" t="s">
        <v>8150</v>
      </c>
      <c r="K5226">
        <v>105</v>
      </c>
      <c r="L5226">
        <v>105</v>
      </c>
      <c r="M5226" s="1" t="s">
        <v>211</v>
      </c>
      <c r="N5226" t="s">
        <v>212</v>
      </c>
      <c r="O5226" s="2">
        <v>0</v>
      </c>
      <c r="P5226" s="2">
        <v>0</v>
      </c>
      <c r="Q5226" s="2">
        <v>216</v>
      </c>
      <c r="R5226" s="2">
        <v>28.080000000000002</v>
      </c>
      <c r="S5226" s="2">
        <v>0</v>
      </c>
      <c r="T5226" s="2">
        <v>0</v>
      </c>
      <c r="U5226" s="2">
        <v>244.08</v>
      </c>
      <c r="W5226" s="2" t="s">
        <v>1</v>
      </c>
      <c r="X5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6"/>
      <c r="Z5226"/>
      <c r="AA5226"/>
    </row>
    <row r="5227" spans="5:27" hidden="1">
      <c r="E5227" t="s">
        <v>8160</v>
      </c>
      <c r="F5227" t="s">
        <v>8281</v>
      </c>
      <c r="G5227" t="s">
        <v>1</v>
      </c>
      <c r="H5227" t="s">
        <v>0</v>
      </c>
      <c r="I5227" t="s">
        <v>8149</v>
      </c>
      <c r="J5227" t="s">
        <v>8150</v>
      </c>
      <c r="K5227">
        <v>106</v>
      </c>
      <c r="L5227">
        <v>106</v>
      </c>
      <c r="M5227" s="1" t="s">
        <v>634</v>
      </c>
      <c r="N5227" t="s">
        <v>635</v>
      </c>
      <c r="O5227" s="2">
        <v>0</v>
      </c>
      <c r="P5227" s="2">
        <v>0</v>
      </c>
      <c r="Q5227" s="2">
        <v>12.17</v>
      </c>
      <c r="R5227" s="2">
        <v>1.5821000000000001</v>
      </c>
      <c r="S5227" s="2">
        <v>0</v>
      </c>
      <c r="T5227" s="2">
        <v>0</v>
      </c>
      <c r="U5227" s="2">
        <v>13.7521</v>
      </c>
      <c r="W5227" s="2" t="s">
        <v>1</v>
      </c>
      <c r="X5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7"/>
      <c r="Z5227"/>
      <c r="AA5227"/>
    </row>
    <row r="5228" spans="5:27" hidden="1">
      <c r="E5228" t="s">
        <v>8160</v>
      </c>
      <c r="F5228" t="s">
        <v>8281</v>
      </c>
      <c r="G5228" t="s">
        <v>1</v>
      </c>
      <c r="H5228" t="s">
        <v>0</v>
      </c>
      <c r="I5228" t="s">
        <v>8149</v>
      </c>
      <c r="J5228" t="s">
        <v>8150</v>
      </c>
      <c r="K5228">
        <v>107</v>
      </c>
      <c r="L5228">
        <v>107</v>
      </c>
      <c r="M5228" s="1" t="s">
        <v>908</v>
      </c>
      <c r="N5228" t="s">
        <v>909</v>
      </c>
      <c r="O5228" s="2">
        <v>0</v>
      </c>
      <c r="P5228" s="2">
        <v>0</v>
      </c>
      <c r="Q5228" s="2">
        <v>572.91999999999996</v>
      </c>
      <c r="R5228" s="2">
        <v>74.479599999999991</v>
      </c>
      <c r="S5228" s="2">
        <v>0</v>
      </c>
      <c r="T5228" s="2">
        <v>0</v>
      </c>
      <c r="U5228" s="2">
        <v>647.39959999999996</v>
      </c>
      <c r="W5228" s="2" t="s">
        <v>1</v>
      </c>
      <c r="X5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8"/>
      <c r="Z5228"/>
      <c r="AA5228"/>
    </row>
    <row r="5229" spans="5:27" hidden="1">
      <c r="E5229" t="s">
        <v>8160</v>
      </c>
      <c r="F5229" t="s">
        <v>8281</v>
      </c>
      <c r="G5229" t="s">
        <v>1</v>
      </c>
      <c r="H5229" t="s">
        <v>0</v>
      </c>
      <c r="I5229" t="s">
        <v>8149</v>
      </c>
      <c r="J5229" t="s">
        <v>8150</v>
      </c>
      <c r="K5229">
        <v>108</v>
      </c>
      <c r="L5229">
        <v>108</v>
      </c>
      <c r="M5229" s="1" t="s">
        <v>908</v>
      </c>
      <c r="N5229" t="s">
        <v>909</v>
      </c>
      <c r="O5229" s="2">
        <v>0</v>
      </c>
      <c r="P5229" s="2">
        <v>0</v>
      </c>
      <c r="Q5229" s="2">
        <v>115.93</v>
      </c>
      <c r="R5229" s="2">
        <v>15.070900000000002</v>
      </c>
      <c r="S5229" s="2">
        <v>0</v>
      </c>
      <c r="T5229" s="2">
        <v>0</v>
      </c>
      <c r="U5229" s="2">
        <v>131.0009</v>
      </c>
      <c r="W5229" s="2" t="s">
        <v>1</v>
      </c>
      <c r="X5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29"/>
      <c r="Z5229"/>
      <c r="AA5229"/>
    </row>
    <row r="5230" spans="5:27" hidden="1">
      <c r="E5230" t="s">
        <v>8160</v>
      </c>
      <c r="F5230" t="s">
        <v>8281</v>
      </c>
      <c r="G5230" t="s">
        <v>1</v>
      </c>
      <c r="H5230" t="s">
        <v>0</v>
      </c>
      <c r="I5230" t="s">
        <v>8149</v>
      </c>
      <c r="J5230" t="s">
        <v>8150</v>
      </c>
      <c r="K5230">
        <v>109</v>
      </c>
      <c r="L5230">
        <v>109</v>
      </c>
      <c r="M5230" s="1" t="s">
        <v>309</v>
      </c>
      <c r="N5230" t="s">
        <v>310</v>
      </c>
      <c r="O5230" s="2">
        <v>0</v>
      </c>
      <c r="P5230" s="2">
        <v>0</v>
      </c>
      <c r="Q5230" s="2">
        <v>138.75</v>
      </c>
      <c r="R5230" s="2">
        <v>18.037500000000001</v>
      </c>
      <c r="S5230" s="2">
        <v>0</v>
      </c>
      <c r="T5230" s="2">
        <v>0</v>
      </c>
      <c r="U5230" s="2">
        <v>156.78749999999999</v>
      </c>
      <c r="W5230" s="2" t="s">
        <v>1</v>
      </c>
      <c r="X5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0"/>
      <c r="Z5230"/>
      <c r="AA5230"/>
    </row>
    <row r="5231" spans="5:27" hidden="1">
      <c r="E5231" t="s">
        <v>8160</v>
      </c>
      <c r="F5231" t="s">
        <v>8281</v>
      </c>
      <c r="G5231" t="s">
        <v>1</v>
      </c>
      <c r="H5231" t="s">
        <v>0</v>
      </c>
      <c r="I5231" t="s">
        <v>8149</v>
      </c>
      <c r="J5231" t="s">
        <v>8150</v>
      </c>
      <c r="K5231">
        <v>110</v>
      </c>
      <c r="L5231">
        <v>110</v>
      </c>
      <c r="M5231" s="1" t="s">
        <v>586</v>
      </c>
      <c r="N5231" t="s">
        <v>587</v>
      </c>
      <c r="O5231" s="2">
        <v>0</v>
      </c>
      <c r="P5231" s="2">
        <v>0</v>
      </c>
      <c r="Q5231" s="2">
        <v>77.44</v>
      </c>
      <c r="R5231" s="2">
        <v>10.0672</v>
      </c>
      <c r="S5231" s="2">
        <v>0</v>
      </c>
      <c r="T5231" s="2">
        <v>0</v>
      </c>
      <c r="U5231" s="2">
        <v>87.507199999999997</v>
      </c>
      <c r="W5231" s="2" t="s">
        <v>1</v>
      </c>
      <c r="X5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1"/>
      <c r="Z5231"/>
      <c r="AA5231"/>
    </row>
    <row r="5232" spans="5:27" hidden="1">
      <c r="E5232" t="s">
        <v>8160</v>
      </c>
      <c r="F5232" t="s">
        <v>8281</v>
      </c>
      <c r="G5232" t="s">
        <v>1</v>
      </c>
      <c r="H5232" t="s">
        <v>0</v>
      </c>
      <c r="I5232" t="s">
        <v>8149</v>
      </c>
      <c r="J5232" t="s">
        <v>8150</v>
      </c>
      <c r="K5232">
        <v>111</v>
      </c>
      <c r="L5232">
        <v>111</v>
      </c>
      <c r="M5232" s="1" t="s">
        <v>347</v>
      </c>
      <c r="N5232" t="s">
        <v>348</v>
      </c>
      <c r="O5232" s="2">
        <v>0</v>
      </c>
      <c r="P5232" s="2">
        <v>0</v>
      </c>
      <c r="Q5232" s="2">
        <v>112.14</v>
      </c>
      <c r="R5232" s="2">
        <v>14.578200000000001</v>
      </c>
      <c r="S5232" s="2">
        <v>0</v>
      </c>
      <c r="T5232" s="2">
        <v>0</v>
      </c>
      <c r="U5232" s="2">
        <v>126.7182</v>
      </c>
      <c r="W5232" s="2" t="s">
        <v>1</v>
      </c>
      <c r="X5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2"/>
      <c r="Z5232"/>
      <c r="AA5232"/>
    </row>
    <row r="5233" spans="5:27" hidden="1">
      <c r="E5233" t="s">
        <v>8160</v>
      </c>
      <c r="F5233" t="s">
        <v>8281</v>
      </c>
      <c r="G5233" t="s">
        <v>1</v>
      </c>
      <c r="H5233" t="s">
        <v>0</v>
      </c>
      <c r="I5233" t="s">
        <v>8149</v>
      </c>
      <c r="J5233" t="s">
        <v>8150</v>
      </c>
      <c r="K5233">
        <v>112</v>
      </c>
      <c r="L5233">
        <v>112</v>
      </c>
      <c r="M5233" s="1" t="s">
        <v>485</v>
      </c>
      <c r="N5233" t="s">
        <v>486</v>
      </c>
      <c r="O5233" s="2">
        <v>0</v>
      </c>
      <c r="P5233" s="2">
        <v>0</v>
      </c>
      <c r="Q5233" s="2">
        <v>287.45999999999998</v>
      </c>
      <c r="R5233" s="2">
        <v>37.369799999999998</v>
      </c>
      <c r="S5233" s="2">
        <v>0</v>
      </c>
      <c r="T5233" s="2">
        <v>0</v>
      </c>
      <c r="U5233" s="2">
        <v>324.82979999999998</v>
      </c>
      <c r="W5233" s="2" t="s">
        <v>1</v>
      </c>
      <c r="X5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3"/>
      <c r="Z5233"/>
      <c r="AA5233"/>
    </row>
    <row r="5234" spans="5:27" hidden="1">
      <c r="E5234" t="s">
        <v>8160</v>
      </c>
      <c r="F5234" t="s">
        <v>8281</v>
      </c>
      <c r="G5234" t="s">
        <v>1</v>
      </c>
      <c r="H5234" t="s">
        <v>0</v>
      </c>
      <c r="I5234" t="s">
        <v>8149</v>
      </c>
      <c r="J5234" t="s">
        <v>8150</v>
      </c>
      <c r="K5234">
        <v>113</v>
      </c>
      <c r="L5234">
        <v>113</v>
      </c>
      <c r="M5234" s="1" t="s">
        <v>449</v>
      </c>
      <c r="N5234" t="s">
        <v>450</v>
      </c>
      <c r="O5234" s="2">
        <v>0</v>
      </c>
      <c r="P5234" s="2">
        <v>0</v>
      </c>
      <c r="Q5234" s="2">
        <v>188.31</v>
      </c>
      <c r="R5234" s="2">
        <v>24.4803</v>
      </c>
      <c r="S5234" s="2">
        <v>0</v>
      </c>
      <c r="T5234" s="2">
        <v>0</v>
      </c>
      <c r="U5234" s="2">
        <v>212.7903</v>
      </c>
      <c r="W5234" s="2" t="s">
        <v>1</v>
      </c>
      <c r="X5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4"/>
      <c r="Z5234"/>
      <c r="AA5234"/>
    </row>
    <row r="5235" spans="5:27" hidden="1">
      <c r="E5235" t="s">
        <v>8160</v>
      </c>
      <c r="F5235" t="s">
        <v>8281</v>
      </c>
      <c r="G5235" t="s">
        <v>1</v>
      </c>
      <c r="H5235" t="s">
        <v>0</v>
      </c>
      <c r="I5235" t="s">
        <v>8149</v>
      </c>
      <c r="J5235" t="s">
        <v>8150</v>
      </c>
      <c r="K5235">
        <v>114</v>
      </c>
      <c r="L5235">
        <v>114</v>
      </c>
      <c r="M5235" s="1" t="s">
        <v>118</v>
      </c>
      <c r="N5235" t="s">
        <v>119</v>
      </c>
      <c r="O5235" s="2">
        <v>0</v>
      </c>
      <c r="P5235" s="2">
        <v>0</v>
      </c>
      <c r="Q5235" s="2">
        <v>55.92</v>
      </c>
      <c r="R5235" s="2">
        <v>7.2696000000000005</v>
      </c>
      <c r="S5235" s="2">
        <v>0</v>
      </c>
      <c r="T5235" s="2">
        <v>0</v>
      </c>
      <c r="U5235" s="2">
        <v>63.189599999999999</v>
      </c>
      <c r="W5235" s="2" t="s">
        <v>1</v>
      </c>
      <c r="X5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5"/>
      <c r="Z5235"/>
      <c r="AA5235"/>
    </row>
    <row r="5236" spans="5:27" hidden="1">
      <c r="E5236" t="s">
        <v>8160</v>
      </c>
      <c r="F5236" t="s">
        <v>8281</v>
      </c>
      <c r="G5236" t="s">
        <v>1</v>
      </c>
      <c r="H5236" t="s">
        <v>0</v>
      </c>
      <c r="I5236" t="s">
        <v>8149</v>
      </c>
      <c r="J5236" t="s">
        <v>8150</v>
      </c>
      <c r="K5236">
        <v>115</v>
      </c>
      <c r="L5236">
        <v>115</v>
      </c>
      <c r="M5236" s="1" t="s">
        <v>333</v>
      </c>
      <c r="N5236" t="s">
        <v>334</v>
      </c>
      <c r="O5236" s="2">
        <v>0</v>
      </c>
      <c r="P5236" s="2">
        <v>0</v>
      </c>
      <c r="Q5236" s="2">
        <v>91.75</v>
      </c>
      <c r="R5236" s="2">
        <v>11.9275</v>
      </c>
      <c r="S5236" s="2">
        <v>0</v>
      </c>
      <c r="T5236" s="2">
        <v>0</v>
      </c>
      <c r="U5236" s="2">
        <v>103.67749999999999</v>
      </c>
      <c r="W5236" s="2" t="s">
        <v>1</v>
      </c>
      <c r="X5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6"/>
      <c r="Z5236"/>
      <c r="AA5236"/>
    </row>
    <row r="5237" spans="5:27" hidden="1">
      <c r="E5237" t="s">
        <v>8160</v>
      </c>
      <c r="F5237" t="s">
        <v>8323</v>
      </c>
      <c r="G5237" t="s">
        <v>1</v>
      </c>
      <c r="H5237" t="s">
        <v>0</v>
      </c>
      <c r="I5237" t="s">
        <v>8149</v>
      </c>
      <c r="J5237" t="s">
        <v>8150</v>
      </c>
      <c r="K5237">
        <v>116</v>
      </c>
      <c r="L5237">
        <v>116</v>
      </c>
      <c r="M5237" s="1" t="s">
        <v>8326</v>
      </c>
      <c r="N5237" t="s">
        <v>8327</v>
      </c>
      <c r="O5237" s="2">
        <v>0</v>
      </c>
      <c r="P5237" s="2">
        <v>0</v>
      </c>
      <c r="Q5237" s="2">
        <v>13.44</v>
      </c>
      <c r="R5237" s="2">
        <v>1.7472000000000001</v>
      </c>
      <c r="S5237" s="2">
        <v>0</v>
      </c>
      <c r="T5237" s="2">
        <v>0</v>
      </c>
      <c r="U5237" s="2">
        <v>15.187199999999999</v>
      </c>
      <c r="W5237" s="2" t="s">
        <v>1</v>
      </c>
      <c r="X5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7"/>
      <c r="Z5237"/>
      <c r="AA5237"/>
    </row>
    <row r="5238" spans="5:27" hidden="1">
      <c r="E5238" t="s">
        <v>8160</v>
      </c>
      <c r="F5238" t="s">
        <v>8323</v>
      </c>
      <c r="G5238" t="s">
        <v>1</v>
      </c>
      <c r="H5238" t="s">
        <v>0</v>
      </c>
      <c r="I5238" t="s">
        <v>8149</v>
      </c>
      <c r="J5238" t="s">
        <v>8150</v>
      </c>
      <c r="K5238">
        <v>117</v>
      </c>
      <c r="L5238">
        <v>117</v>
      </c>
      <c r="M5238" s="1" t="s">
        <v>303</v>
      </c>
      <c r="N5238" t="s">
        <v>304</v>
      </c>
      <c r="O5238" s="2">
        <v>0</v>
      </c>
      <c r="P5238" s="2">
        <v>0</v>
      </c>
      <c r="Q5238" s="2">
        <v>20061.72</v>
      </c>
      <c r="R5238" s="2">
        <v>2608.0236000000004</v>
      </c>
      <c r="S5238" s="2">
        <v>0</v>
      </c>
      <c r="T5238" s="2">
        <v>0</v>
      </c>
      <c r="U5238" s="2">
        <v>22669.743600000002</v>
      </c>
      <c r="W5238" s="2" t="s">
        <v>1</v>
      </c>
      <c r="X5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8"/>
      <c r="Z5238"/>
      <c r="AA5238"/>
    </row>
    <row r="5239" spans="5:27" hidden="1">
      <c r="E5239" t="s">
        <v>8160</v>
      </c>
      <c r="F5239" t="s">
        <v>8323</v>
      </c>
      <c r="G5239" t="s">
        <v>1</v>
      </c>
      <c r="H5239" t="s">
        <v>0</v>
      </c>
      <c r="I5239" t="s">
        <v>8149</v>
      </c>
      <c r="J5239" t="s">
        <v>8150</v>
      </c>
      <c r="K5239">
        <v>118</v>
      </c>
      <c r="L5239">
        <v>118</v>
      </c>
      <c r="M5239" s="1" t="s">
        <v>558</v>
      </c>
      <c r="N5239" t="s">
        <v>559</v>
      </c>
      <c r="O5239" s="2">
        <v>0</v>
      </c>
      <c r="P5239" s="2">
        <v>0</v>
      </c>
      <c r="Q5239" s="2">
        <v>433.7</v>
      </c>
      <c r="R5239" s="2">
        <v>56.381</v>
      </c>
      <c r="S5239" s="2">
        <v>0</v>
      </c>
      <c r="T5239" s="2">
        <v>0</v>
      </c>
      <c r="U5239" s="2">
        <v>490.08100000000002</v>
      </c>
      <c r="W5239" s="2" t="s">
        <v>1</v>
      </c>
      <c r="X5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39"/>
      <c r="Z5239"/>
      <c r="AA5239"/>
    </row>
    <row r="5240" spans="5:27" hidden="1">
      <c r="E5240" t="s">
        <v>8160</v>
      </c>
      <c r="F5240" t="s">
        <v>8323</v>
      </c>
      <c r="G5240" t="s">
        <v>1</v>
      </c>
      <c r="H5240" t="s">
        <v>0</v>
      </c>
      <c r="I5240" t="s">
        <v>8149</v>
      </c>
      <c r="J5240" t="s">
        <v>8150</v>
      </c>
      <c r="K5240">
        <v>119</v>
      </c>
      <c r="L5240">
        <v>119</v>
      </c>
      <c r="M5240" s="1" t="s">
        <v>558</v>
      </c>
      <c r="N5240" t="s">
        <v>559</v>
      </c>
      <c r="O5240" s="2">
        <v>0</v>
      </c>
      <c r="P5240" s="2">
        <v>0</v>
      </c>
      <c r="Q5240" s="2">
        <v>26</v>
      </c>
      <c r="R5240" s="2">
        <v>3.38</v>
      </c>
      <c r="S5240" s="2">
        <v>0</v>
      </c>
      <c r="T5240" s="2">
        <v>0</v>
      </c>
      <c r="U5240" s="2">
        <v>29.38</v>
      </c>
      <c r="W5240" s="2" t="s">
        <v>1</v>
      </c>
      <c r="X5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0"/>
      <c r="Z5240"/>
      <c r="AA5240"/>
    </row>
    <row r="5241" spans="5:27" hidden="1">
      <c r="E5241" t="s">
        <v>8160</v>
      </c>
      <c r="F5241" t="s">
        <v>8323</v>
      </c>
      <c r="G5241" t="s">
        <v>1</v>
      </c>
      <c r="H5241" t="s">
        <v>0</v>
      </c>
      <c r="I5241" t="s">
        <v>8149</v>
      </c>
      <c r="J5241" t="s">
        <v>8150</v>
      </c>
      <c r="K5241">
        <v>120</v>
      </c>
      <c r="L5241">
        <v>120</v>
      </c>
      <c r="M5241" s="1" t="s">
        <v>8324</v>
      </c>
      <c r="N5241" t="s">
        <v>8325</v>
      </c>
      <c r="O5241" s="2">
        <v>0</v>
      </c>
      <c r="P5241" s="2">
        <v>0</v>
      </c>
      <c r="Q5241" s="2">
        <v>7528.02</v>
      </c>
      <c r="R5241" s="2">
        <v>978.64260000000013</v>
      </c>
      <c r="S5241" s="2">
        <v>0</v>
      </c>
      <c r="T5241" s="2">
        <v>0</v>
      </c>
      <c r="U5241" s="2">
        <v>8506.6625999999997</v>
      </c>
      <c r="W5241" s="2" t="s">
        <v>1</v>
      </c>
      <c r="X5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1"/>
      <c r="Z5241"/>
      <c r="AA5241"/>
    </row>
    <row r="5242" spans="5:27" hidden="1">
      <c r="E5242" t="s">
        <v>8160</v>
      </c>
      <c r="F5242" t="s">
        <v>8323</v>
      </c>
      <c r="G5242" t="s">
        <v>1</v>
      </c>
      <c r="H5242" t="s">
        <v>0</v>
      </c>
      <c r="I5242" t="s">
        <v>8149</v>
      </c>
      <c r="J5242" t="s">
        <v>8150</v>
      </c>
      <c r="K5242">
        <v>121</v>
      </c>
      <c r="L5242">
        <v>121</v>
      </c>
      <c r="M5242" s="1" t="s">
        <v>7848</v>
      </c>
      <c r="N5242" t="s">
        <v>7847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W5242" s="2" t="s">
        <v>1</v>
      </c>
      <c r="X5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2"/>
      <c r="Z5242"/>
      <c r="AA5242"/>
    </row>
    <row r="5243" spans="5:27" hidden="1">
      <c r="E5243" t="s">
        <v>8160</v>
      </c>
      <c r="F5243" t="s">
        <v>8323</v>
      </c>
      <c r="G5243" t="s">
        <v>1</v>
      </c>
      <c r="H5243" t="s">
        <v>0</v>
      </c>
      <c r="I5243" t="s">
        <v>8149</v>
      </c>
      <c r="J5243" t="s">
        <v>8150</v>
      </c>
      <c r="K5243">
        <v>122</v>
      </c>
      <c r="L5243">
        <v>122</v>
      </c>
      <c r="M5243" s="1" t="s">
        <v>574</v>
      </c>
      <c r="N5243" t="s">
        <v>575</v>
      </c>
      <c r="O5243" s="2">
        <v>0</v>
      </c>
      <c r="P5243" s="2">
        <v>0</v>
      </c>
      <c r="Q5243" s="2">
        <v>16566</v>
      </c>
      <c r="R5243" s="2">
        <v>2153.58</v>
      </c>
      <c r="S5243" s="2">
        <v>0</v>
      </c>
      <c r="T5243" s="2">
        <v>0</v>
      </c>
      <c r="U5243" s="2">
        <v>18719.580000000002</v>
      </c>
      <c r="W5243" s="2" t="s">
        <v>1</v>
      </c>
      <c r="X5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3"/>
      <c r="Z5243"/>
      <c r="AA5243"/>
    </row>
    <row r="5244" spans="5:27" hidden="1">
      <c r="E5244" t="s">
        <v>8160</v>
      </c>
      <c r="F5244" t="s">
        <v>8323</v>
      </c>
      <c r="G5244" t="s">
        <v>1</v>
      </c>
      <c r="H5244" t="s">
        <v>0</v>
      </c>
      <c r="I5244" t="s">
        <v>8149</v>
      </c>
      <c r="J5244" t="s">
        <v>8150</v>
      </c>
      <c r="K5244">
        <v>123</v>
      </c>
      <c r="L5244">
        <v>123</v>
      </c>
      <c r="M5244" s="1" t="s">
        <v>307</v>
      </c>
      <c r="N5244" t="s">
        <v>308</v>
      </c>
      <c r="O5244" s="2">
        <v>0</v>
      </c>
      <c r="P5244" s="2">
        <v>0</v>
      </c>
      <c r="Q5244" s="2">
        <v>144.24</v>
      </c>
      <c r="R5244" s="2">
        <v>18.751200000000001</v>
      </c>
      <c r="S5244" s="2">
        <v>0</v>
      </c>
      <c r="T5244" s="2">
        <v>0</v>
      </c>
      <c r="U5244" s="2">
        <v>162.99120000000002</v>
      </c>
      <c r="W5244" s="2" t="s">
        <v>1</v>
      </c>
      <c r="X5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4"/>
      <c r="Z5244"/>
      <c r="AA5244"/>
    </row>
    <row r="5245" spans="5:27" hidden="1">
      <c r="E5245" t="s">
        <v>8160</v>
      </c>
      <c r="F5245" t="s">
        <v>8323</v>
      </c>
      <c r="G5245" t="s">
        <v>1</v>
      </c>
      <c r="H5245" t="s">
        <v>0</v>
      </c>
      <c r="I5245" t="s">
        <v>8149</v>
      </c>
      <c r="J5245" t="s">
        <v>8150</v>
      </c>
      <c r="K5245">
        <v>124</v>
      </c>
      <c r="L5245">
        <v>124</v>
      </c>
      <c r="M5245" s="1" t="s">
        <v>118</v>
      </c>
      <c r="N5245" t="s">
        <v>119</v>
      </c>
      <c r="O5245" s="2">
        <v>0</v>
      </c>
      <c r="P5245" s="2">
        <v>0</v>
      </c>
      <c r="Q5245" s="2">
        <v>350.25</v>
      </c>
      <c r="R5245" s="2">
        <v>45.532499999999999</v>
      </c>
      <c r="S5245" s="2">
        <v>0</v>
      </c>
      <c r="T5245" s="2">
        <v>0</v>
      </c>
      <c r="U5245" s="2">
        <v>395.78250000000003</v>
      </c>
      <c r="W5245" s="2" t="s">
        <v>1</v>
      </c>
      <c r="X5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5"/>
      <c r="Z5245"/>
      <c r="AA5245"/>
    </row>
    <row r="5246" spans="5:27" hidden="1">
      <c r="E5246" t="s">
        <v>8160</v>
      </c>
      <c r="F5246" t="s">
        <v>8323</v>
      </c>
      <c r="G5246" t="s">
        <v>1</v>
      </c>
      <c r="H5246" t="s">
        <v>0</v>
      </c>
      <c r="I5246" t="s">
        <v>8149</v>
      </c>
      <c r="J5246" t="s">
        <v>8150</v>
      </c>
      <c r="K5246">
        <v>125</v>
      </c>
      <c r="L5246">
        <v>125</v>
      </c>
      <c r="M5246" s="1" t="s">
        <v>136</v>
      </c>
      <c r="N5246" t="s">
        <v>137</v>
      </c>
      <c r="O5246" s="2">
        <v>0</v>
      </c>
      <c r="P5246" s="2">
        <v>0</v>
      </c>
      <c r="Q5246" s="2">
        <v>19.84</v>
      </c>
      <c r="R5246" s="2">
        <v>2.5792000000000002</v>
      </c>
      <c r="S5246" s="2">
        <v>0</v>
      </c>
      <c r="T5246" s="2">
        <v>0</v>
      </c>
      <c r="U5246" s="2">
        <v>22.4192</v>
      </c>
      <c r="W5246" s="2" t="s">
        <v>1</v>
      </c>
      <c r="X5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6"/>
      <c r="Z5246"/>
      <c r="AA5246"/>
    </row>
    <row r="5247" spans="5:27" hidden="1">
      <c r="E5247" t="s">
        <v>8160</v>
      </c>
      <c r="F5247" t="s">
        <v>8323</v>
      </c>
      <c r="G5247" t="s">
        <v>1</v>
      </c>
      <c r="H5247" t="s">
        <v>0</v>
      </c>
      <c r="I5247" t="s">
        <v>8149</v>
      </c>
      <c r="J5247" t="s">
        <v>8150</v>
      </c>
      <c r="K5247">
        <v>126</v>
      </c>
      <c r="L5247">
        <v>126</v>
      </c>
      <c r="M5247" s="1" t="s">
        <v>373</v>
      </c>
      <c r="N5247" t="s">
        <v>374</v>
      </c>
      <c r="O5247" s="2">
        <v>0</v>
      </c>
      <c r="P5247" s="2">
        <v>0</v>
      </c>
      <c r="Q5247" s="2">
        <v>176.73</v>
      </c>
      <c r="R5247" s="2">
        <v>22.974899999999998</v>
      </c>
      <c r="S5247" s="2">
        <v>0</v>
      </c>
      <c r="T5247" s="2">
        <v>0</v>
      </c>
      <c r="U5247" s="2">
        <v>199.70489999999998</v>
      </c>
      <c r="W5247" s="2" t="s">
        <v>1</v>
      </c>
      <c r="X5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7"/>
      <c r="Z5247"/>
      <c r="AA5247"/>
    </row>
    <row r="5248" spans="5:27" hidden="1">
      <c r="E5248" t="s">
        <v>8160</v>
      </c>
      <c r="F5248" t="s">
        <v>8323</v>
      </c>
      <c r="G5248" t="s">
        <v>1</v>
      </c>
      <c r="H5248" t="s">
        <v>0</v>
      </c>
      <c r="I5248" t="s">
        <v>8149</v>
      </c>
      <c r="J5248" t="s">
        <v>8150</v>
      </c>
      <c r="K5248">
        <v>127</v>
      </c>
      <c r="L5248">
        <v>127</v>
      </c>
      <c r="M5248" s="1" t="s">
        <v>239</v>
      </c>
      <c r="N5248" t="s">
        <v>240</v>
      </c>
      <c r="O5248" s="2">
        <v>0</v>
      </c>
      <c r="P5248" s="2">
        <v>0</v>
      </c>
      <c r="Q5248" s="2">
        <v>17962.54</v>
      </c>
      <c r="R5248" s="2">
        <v>2335.1302000000001</v>
      </c>
      <c r="S5248" s="2">
        <v>0</v>
      </c>
      <c r="T5248" s="2">
        <v>0</v>
      </c>
      <c r="U5248" s="2">
        <v>20297.6702</v>
      </c>
      <c r="W5248" s="2" t="s">
        <v>1</v>
      </c>
      <c r="X5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8"/>
      <c r="Z5248"/>
      <c r="AA5248"/>
    </row>
    <row r="5249" spans="5:27" hidden="1">
      <c r="E5249" t="s">
        <v>8160</v>
      </c>
      <c r="F5249" t="s">
        <v>8280</v>
      </c>
      <c r="G5249" t="s">
        <v>1</v>
      </c>
      <c r="H5249" t="s">
        <v>0</v>
      </c>
      <c r="I5249" t="s">
        <v>8149</v>
      </c>
      <c r="J5249" t="s">
        <v>8150</v>
      </c>
      <c r="K5249">
        <v>128</v>
      </c>
      <c r="L5249">
        <v>128</v>
      </c>
      <c r="M5249" s="1" t="s">
        <v>467</v>
      </c>
      <c r="N5249" t="s">
        <v>468</v>
      </c>
      <c r="O5249" s="2">
        <v>0</v>
      </c>
      <c r="P5249" s="2">
        <v>0</v>
      </c>
      <c r="Q5249" s="2">
        <v>16.2</v>
      </c>
      <c r="R5249" s="2">
        <v>2.1059999999999999</v>
      </c>
      <c r="S5249" s="2">
        <v>0</v>
      </c>
      <c r="T5249" s="2">
        <v>0</v>
      </c>
      <c r="U5249" s="2">
        <v>18.305999999999997</v>
      </c>
      <c r="W5249" s="2" t="s">
        <v>1</v>
      </c>
      <c r="X5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49"/>
      <c r="Z5249"/>
      <c r="AA5249"/>
    </row>
    <row r="5250" spans="5:27" hidden="1">
      <c r="E5250" t="s">
        <v>8160</v>
      </c>
      <c r="F5250" t="s">
        <v>8280</v>
      </c>
      <c r="G5250" t="s">
        <v>1</v>
      </c>
      <c r="H5250" t="s">
        <v>0</v>
      </c>
      <c r="I5250" t="s">
        <v>8149</v>
      </c>
      <c r="J5250" t="s">
        <v>8150</v>
      </c>
      <c r="K5250">
        <v>129</v>
      </c>
      <c r="L5250">
        <v>129</v>
      </c>
      <c r="M5250" s="1" t="s">
        <v>319</v>
      </c>
      <c r="N5250" t="s">
        <v>320</v>
      </c>
      <c r="O5250" s="2">
        <v>0</v>
      </c>
      <c r="P5250" s="2">
        <v>0</v>
      </c>
      <c r="Q5250" s="2">
        <v>66.27</v>
      </c>
      <c r="R5250" s="2">
        <v>8.6151</v>
      </c>
      <c r="S5250" s="2">
        <v>0</v>
      </c>
      <c r="T5250" s="2">
        <v>0</v>
      </c>
      <c r="U5250" s="2">
        <v>74.885099999999994</v>
      </c>
      <c r="W5250" s="2" t="s">
        <v>1</v>
      </c>
      <c r="X5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0"/>
      <c r="Z5250"/>
      <c r="AA5250"/>
    </row>
    <row r="5251" spans="5:27" hidden="1">
      <c r="E5251" t="s">
        <v>8160</v>
      </c>
      <c r="F5251" t="s">
        <v>8280</v>
      </c>
      <c r="G5251" t="s">
        <v>1</v>
      </c>
      <c r="H5251" t="s">
        <v>0</v>
      </c>
      <c r="I5251" t="s">
        <v>8149</v>
      </c>
      <c r="J5251" t="s">
        <v>8150</v>
      </c>
      <c r="K5251">
        <v>130</v>
      </c>
      <c r="L5251">
        <v>130</v>
      </c>
      <c r="M5251" s="1" t="s">
        <v>185</v>
      </c>
      <c r="N5251" t="s">
        <v>186</v>
      </c>
      <c r="O5251" s="2">
        <v>0</v>
      </c>
      <c r="P5251" s="2">
        <v>0</v>
      </c>
      <c r="Q5251" s="2">
        <v>122.32</v>
      </c>
      <c r="R5251" s="2">
        <v>15.9016</v>
      </c>
      <c r="S5251" s="2">
        <v>0</v>
      </c>
      <c r="T5251" s="2">
        <v>0</v>
      </c>
      <c r="U5251" s="2">
        <v>138.2216</v>
      </c>
      <c r="W5251" s="2" t="s">
        <v>1</v>
      </c>
      <c r="X5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1"/>
      <c r="Z5251"/>
      <c r="AA5251"/>
    </row>
    <row r="5252" spans="5:27" hidden="1">
      <c r="E5252" t="s">
        <v>8160</v>
      </c>
      <c r="F5252" t="s">
        <v>8280</v>
      </c>
      <c r="G5252" t="s">
        <v>1</v>
      </c>
      <c r="H5252" t="s">
        <v>0</v>
      </c>
      <c r="I5252" t="s">
        <v>8149</v>
      </c>
      <c r="J5252" t="s">
        <v>8150</v>
      </c>
      <c r="K5252">
        <v>131</v>
      </c>
      <c r="L5252">
        <v>131</v>
      </c>
      <c r="M5252" s="1" t="s">
        <v>351</v>
      </c>
      <c r="N5252" t="s">
        <v>352</v>
      </c>
      <c r="O5252" s="2">
        <v>0</v>
      </c>
      <c r="P5252" s="2">
        <v>0</v>
      </c>
      <c r="Q5252" s="2">
        <v>101.95</v>
      </c>
      <c r="R5252" s="2">
        <v>13.253500000000001</v>
      </c>
      <c r="S5252" s="2">
        <v>0</v>
      </c>
      <c r="T5252" s="2">
        <v>0</v>
      </c>
      <c r="U5252" s="2">
        <v>115.20350000000001</v>
      </c>
      <c r="W5252" s="2" t="s">
        <v>1</v>
      </c>
      <c r="X5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2"/>
      <c r="Z5252"/>
      <c r="AA5252"/>
    </row>
    <row r="5253" spans="5:27" hidden="1">
      <c r="E5253" t="s">
        <v>8160</v>
      </c>
      <c r="F5253" t="s">
        <v>8280</v>
      </c>
      <c r="G5253" t="s">
        <v>1</v>
      </c>
      <c r="H5253" t="s">
        <v>0</v>
      </c>
      <c r="I5253" t="s">
        <v>8149</v>
      </c>
      <c r="J5253" t="s">
        <v>8150</v>
      </c>
      <c r="K5253">
        <v>132</v>
      </c>
      <c r="L5253">
        <v>132</v>
      </c>
      <c r="M5253" s="1" t="s">
        <v>634</v>
      </c>
      <c r="N5253" t="s">
        <v>635</v>
      </c>
      <c r="O5253" s="2">
        <v>0</v>
      </c>
      <c r="P5253" s="2">
        <v>0</v>
      </c>
      <c r="Q5253" s="2">
        <v>82.33</v>
      </c>
      <c r="R5253" s="2">
        <v>10.7029</v>
      </c>
      <c r="S5253" s="2">
        <v>0</v>
      </c>
      <c r="T5253" s="2">
        <v>0</v>
      </c>
      <c r="U5253" s="2">
        <v>93.032899999999998</v>
      </c>
      <c r="W5253" s="2" t="s">
        <v>1</v>
      </c>
      <c r="X5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3"/>
      <c r="Z5253"/>
      <c r="AA5253"/>
    </row>
    <row r="5254" spans="5:27" hidden="1">
      <c r="E5254" t="s">
        <v>8160</v>
      </c>
      <c r="F5254" t="s">
        <v>8280</v>
      </c>
      <c r="G5254" t="s">
        <v>1</v>
      </c>
      <c r="H5254" t="s">
        <v>0</v>
      </c>
      <c r="I5254" t="s">
        <v>8149</v>
      </c>
      <c r="J5254" t="s">
        <v>8150</v>
      </c>
      <c r="K5254">
        <v>133</v>
      </c>
      <c r="L5254">
        <v>133</v>
      </c>
      <c r="M5254" s="1" t="s">
        <v>761</v>
      </c>
      <c r="N5254" t="s">
        <v>762</v>
      </c>
      <c r="O5254" s="2">
        <v>0</v>
      </c>
      <c r="P5254" s="2">
        <v>0</v>
      </c>
      <c r="Q5254" s="2">
        <v>483.84</v>
      </c>
      <c r="R5254" s="2">
        <v>62.8992</v>
      </c>
      <c r="S5254" s="2">
        <v>0</v>
      </c>
      <c r="T5254" s="2">
        <v>0</v>
      </c>
      <c r="U5254" s="2">
        <v>546.73919999999998</v>
      </c>
      <c r="W5254" s="2" t="s">
        <v>1</v>
      </c>
      <c r="X5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4"/>
      <c r="Z5254"/>
      <c r="AA5254"/>
    </row>
    <row r="5255" spans="5:27" hidden="1">
      <c r="E5255" t="s">
        <v>8160</v>
      </c>
      <c r="F5255" t="s">
        <v>8280</v>
      </c>
      <c r="G5255" t="s">
        <v>1</v>
      </c>
      <c r="H5255" t="s">
        <v>0</v>
      </c>
      <c r="I5255" t="s">
        <v>8149</v>
      </c>
      <c r="J5255" t="s">
        <v>8150</v>
      </c>
      <c r="K5255">
        <v>134</v>
      </c>
      <c r="L5255">
        <v>134</v>
      </c>
      <c r="M5255" s="1" t="s">
        <v>333</v>
      </c>
      <c r="N5255" t="s">
        <v>334</v>
      </c>
      <c r="O5255" s="2">
        <v>0</v>
      </c>
      <c r="P5255" s="2">
        <v>0</v>
      </c>
      <c r="Q5255" s="2">
        <v>142.72999999999999</v>
      </c>
      <c r="R5255" s="2">
        <v>18.5549</v>
      </c>
      <c r="S5255" s="2">
        <v>0</v>
      </c>
      <c r="T5255" s="2">
        <v>0</v>
      </c>
      <c r="U5255" s="2">
        <v>161.28489999999999</v>
      </c>
      <c r="W5255" s="2" t="s">
        <v>1</v>
      </c>
      <c r="X5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5"/>
      <c r="Z5255"/>
      <c r="AA5255"/>
    </row>
    <row r="5256" spans="5:27" hidden="1">
      <c r="E5256" t="s">
        <v>8160</v>
      </c>
      <c r="F5256" t="s">
        <v>8280</v>
      </c>
      <c r="G5256" t="s">
        <v>1</v>
      </c>
      <c r="H5256" t="s">
        <v>0</v>
      </c>
      <c r="I5256" t="s">
        <v>8149</v>
      </c>
      <c r="J5256" t="s">
        <v>8150</v>
      </c>
      <c r="K5256">
        <v>135</v>
      </c>
      <c r="L5256">
        <v>135</v>
      </c>
      <c r="M5256" s="1" t="s">
        <v>1204</v>
      </c>
      <c r="N5256" t="s">
        <v>1205</v>
      </c>
      <c r="O5256" s="2">
        <v>0</v>
      </c>
      <c r="P5256" s="2">
        <v>0</v>
      </c>
      <c r="Q5256" s="2">
        <v>153.35</v>
      </c>
      <c r="R5256" s="2">
        <v>19.935500000000001</v>
      </c>
      <c r="S5256" s="2">
        <v>0</v>
      </c>
      <c r="T5256" s="2">
        <v>0</v>
      </c>
      <c r="U5256" s="2">
        <v>173.28549999999998</v>
      </c>
      <c r="W5256" s="2" t="s">
        <v>1</v>
      </c>
      <c r="X5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6"/>
      <c r="Z5256"/>
      <c r="AA5256"/>
    </row>
    <row r="5257" spans="5:27" hidden="1">
      <c r="E5257" t="s">
        <v>8160</v>
      </c>
      <c r="F5257" t="s">
        <v>8280</v>
      </c>
      <c r="G5257" t="s">
        <v>1</v>
      </c>
      <c r="H5257" t="s">
        <v>0</v>
      </c>
      <c r="I5257" t="s">
        <v>8149</v>
      </c>
      <c r="J5257" t="s">
        <v>8150</v>
      </c>
      <c r="K5257">
        <v>136</v>
      </c>
      <c r="L5257">
        <v>136</v>
      </c>
      <c r="M5257" s="1" t="s">
        <v>830</v>
      </c>
      <c r="N5257" t="s">
        <v>831</v>
      </c>
      <c r="O5257" s="2">
        <v>0</v>
      </c>
      <c r="P5257" s="2">
        <v>0</v>
      </c>
      <c r="Q5257" s="2">
        <v>109.97</v>
      </c>
      <c r="R5257" s="2">
        <v>14.296100000000001</v>
      </c>
      <c r="S5257" s="2">
        <v>0</v>
      </c>
      <c r="T5257" s="2">
        <v>0</v>
      </c>
      <c r="U5257" s="2">
        <v>124.26609999999999</v>
      </c>
      <c r="W5257" s="2" t="s">
        <v>1</v>
      </c>
      <c r="X5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7"/>
      <c r="Z5257"/>
      <c r="AA5257"/>
    </row>
    <row r="5258" spans="5:27" hidden="1">
      <c r="E5258" t="s">
        <v>8160</v>
      </c>
      <c r="F5258" t="s">
        <v>8280</v>
      </c>
      <c r="G5258" t="s">
        <v>1</v>
      </c>
      <c r="H5258" t="s">
        <v>0</v>
      </c>
      <c r="I5258" t="s">
        <v>8149</v>
      </c>
      <c r="J5258" t="s">
        <v>8150</v>
      </c>
      <c r="K5258">
        <v>137</v>
      </c>
      <c r="L5258">
        <v>137</v>
      </c>
      <c r="M5258" s="1" t="s">
        <v>588</v>
      </c>
      <c r="N5258" t="s">
        <v>589</v>
      </c>
      <c r="O5258" s="2">
        <v>0</v>
      </c>
      <c r="P5258" s="2">
        <v>0</v>
      </c>
      <c r="Q5258" s="2">
        <v>124.34</v>
      </c>
      <c r="R5258" s="2">
        <v>16.164200000000001</v>
      </c>
      <c r="S5258" s="2">
        <v>0</v>
      </c>
      <c r="T5258" s="2">
        <v>0</v>
      </c>
      <c r="U5258" s="2">
        <v>140.5042</v>
      </c>
      <c r="W5258" s="2" t="s">
        <v>1</v>
      </c>
      <c r="X5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8"/>
      <c r="Z5258"/>
      <c r="AA5258"/>
    </row>
    <row r="5259" spans="5:27" hidden="1">
      <c r="E5259" t="s">
        <v>8160</v>
      </c>
      <c r="F5259" t="s">
        <v>8280</v>
      </c>
      <c r="G5259" t="s">
        <v>1</v>
      </c>
      <c r="H5259" t="s">
        <v>0</v>
      </c>
      <c r="I5259" t="s">
        <v>8149</v>
      </c>
      <c r="J5259" t="s">
        <v>8150</v>
      </c>
      <c r="K5259">
        <v>138</v>
      </c>
      <c r="L5259">
        <v>138</v>
      </c>
      <c r="M5259" s="1" t="s">
        <v>588</v>
      </c>
      <c r="N5259" t="s">
        <v>589</v>
      </c>
      <c r="O5259" s="2">
        <v>0</v>
      </c>
      <c r="P5259" s="2">
        <v>0</v>
      </c>
      <c r="Q5259" s="2">
        <v>144.72999999999999</v>
      </c>
      <c r="R5259" s="2">
        <v>18.814899999999998</v>
      </c>
      <c r="S5259" s="2">
        <v>0</v>
      </c>
      <c r="T5259" s="2">
        <v>0</v>
      </c>
      <c r="U5259" s="2">
        <v>163.54489999999998</v>
      </c>
      <c r="W5259" s="2" t="s">
        <v>1</v>
      </c>
      <c r="X5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59"/>
      <c r="Z5259"/>
      <c r="AA5259"/>
    </row>
    <row r="5260" spans="5:27" hidden="1">
      <c r="E5260" t="s">
        <v>8160</v>
      </c>
      <c r="F5260" t="s">
        <v>8280</v>
      </c>
      <c r="G5260" t="s">
        <v>1</v>
      </c>
      <c r="H5260" t="s">
        <v>0</v>
      </c>
      <c r="I5260" t="s">
        <v>8149</v>
      </c>
      <c r="J5260" t="s">
        <v>8150</v>
      </c>
      <c r="K5260">
        <v>139</v>
      </c>
      <c r="L5260">
        <v>139</v>
      </c>
      <c r="M5260" s="1" t="s">
        <v>333</v>
      </c>
      <c r="N5260" t="s">
        <v>334</v>
      </c>
      <c r="O5260" s="2">
        <v>0</v>
      </c>
      <c r="P5260" s="2">
        <v>0</v>
      </c>
      <c r="Q5260" s="2">
        <v>33.96</v>
      </c>
      <c r="R5260" s="2">
        <v>4.4148000000000005</v>
      </c>
      <c r="S5260" s="2">
        <v>0</v>
      </c>
      <c r="T5260" s="2">
        <v>0</v>
      </c>
      <c r="U5260" s="2">
        <v>38.3748</v>
      </c>
      <c r="W5260" s="2" t="s">
        <v>1</v>
      </c>
      <c r="X5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0"/>
      <c r="Z5260"/>
      <c r="AA5260"/>
    </row>
    <row r="5261" spans="5:27" hidden="1">
      <c r="E5261" t="s">
        <v>8160</v>
      </c>
      <c r="F5261" t="s">
        <v>8280</v>
      </c>
      <c r="G5261" t="s">
        <v>1</v>
      </c>
      <c r="H5261" t="s">
        <v>0</v>
      </c>
      <c r="I5261" t="s">
        <v>8149</v>
      </c>
      <c r="J5261" t="s">
        <v>8150</v>
      </c>
      <c r="K5261">
        <v>140</v>
      </c>
      <c r="L5261">
        <v>140</v>
      </c>
      <c r="M5261" s="1" t="s">
        <v>333</v>
      </c>
      <c r="N5261" t="s">
        <v>334</v>
      </c>
      <c r="O5261" s="2">
        <v>0</v>
      </c>
      <c r="P5261" s="2">
        <v>0</v>
      </c>
      <c r="Q5261" s="2">
        <v>101.95</v>
      </c>
      <c r="R5261" s="2">
        <v>13.253500000000001</v>
      </c>
      <c r="S5261" s="2">
        <v>0</v>
      </c>
      <c r="T5261" s="2">
        <v>0</v>
      </c>
      <c r="U5261" s="2">
        <v>115.20350000000001</v>
      </c>
      <c r="W5261" s="2" t="s">
        <v>1</v>
      </c>
      <c r="X5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1"/>
      <c r="Z5261"/>
      <c r="AA5261"/>
    </row>
    <row r="5262" spans="5:27" hidden="1">
      <c r="E5262" t="s">
        <v>8160</v>
      </c>
      <c r="F5262" t="s">
        <v>8280</v>
      </c>
      <c r="G5262" t="s">
        <v>1</v>
      </c>
      <c r="H5262" t="s">
        <v>0</v>
      </c>
      <c r="I5262" t="s">
        <v>8149</v>
      </c>
      <c r="J5262" t="s">
        <v>8150</v>
      </c>
      <c r="K5262">
        <v>141</v>
      </c>
      <c r="L5262">
        <v>141</v>
      </c>
      <c r="M5262" s="1" t="s">
        <v>118</v>
      </c>
      <c r="N5262" t="s">
        <v>119</v>
      </c>
      <c r="O5262" s="2">
        <v>0</v>
      </c>
      <c r="P5262" s="2">
        <v>0</v>
      </c>
      <c r="Q5262" s="2">
        <v>12.53</v>
      </c>
      <c r="R5262" s="2">
        <v>1.6289</v>
      </c>
      <c r="S5262" s="2">
        <v>0</v>
      </c>
      <c r="T5262" s="2">
        <v>0</v>
      </c>
      <c r="U5262" s="2">
        <v>14.158899999999999</v>
      </c>
      <c r="W5262" s="2" t="s">
        <v>1</v>
      </c>
      <c r="X5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2"/>
      <c r="Z5262"/>
      <c r="AA5262"/>
    </row>
    <row r="5263" spans="5:27" hidden="1">
      <c r="E5263" t="s">
        <v>8160</v>
      </c>
      <c r="F5263" t="s">
        <v>8280</v>
      </c>
      <c r="G5263" t="s">
        <v>1</v>
      </c>
      <c r="H5263" t="s">
        <v>0</v>
      </c>
      <c r="I5263" t="s">
        <v>8149</v>
      </c>
      <c r="J5263" t="s">
        <v>8150</v>
      </c>
      <c r="K5263">
        <v>142</v>
      </c>
      <c r="L5263">
        <v>142</v>
      </c>
      <c r="M5263" s="1" t="s">
        <v>1293</v>
      </c>
      <c r="N5263" t="s">
        <v>1294</v>
      </c>
      <c r="O5263" s="2">
        <v>0</v>
      </c>
      <c r="P5263" s="2">
        <v>0</v>
      </c>
      <c r="Q5263" s="2">
        <v>792.93</v>
      </c>
      <c r="R5263" s="2">
        <v>103.0809</v>
      </c>
      <c r="S5263" s="2">
        <v>0</v>
      </c>
      <c r="T5263" s="2">
        <v>0</v>
      </c>
      <c r="U5263" s="2">
        <v>896.01089999999999</v>
      </c>
      <c r="W5263" s="2" t="s">
        <v>1</v>
      </c>
      <c r="X5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3"/>
      <c r="Z5263"/>
      <c r="AA5263"/>
    </row>
    <row r="5264" spans="5:27" hidden="1">
      <c r="E5264" t="s">
        <v>8160</v>
      </c>
      <c r="F5264" t="s">
        <v>8280</v>
      </c>
      <c r="G5264" t="s">
        <v>1</v>
      </c>
      <c r="H5264" t="s">
        <v>0</v>
      </c>
      <c r="I5264" t="s">
        <v>8149</v>
      </c>
      <c r="J5264" t="s">
        <v>8150</v>
      </c>
      <c r="K5264">
        <v>143</v>
      </c>
      <c r="L5264">
        <v>143</v>
      </c>
      <c r="M5264" s="1" t="s">
        <v>755</v>
      </c>
      <c r="N5264" t="s">
        <v>756</v>
      </c>
      <c r="O5264" s="2">
        <v>0</v>
      </c>
      <c r="P5264" s="2">
        <v>0</v>
      </c>
      <c r="Q5264" s="2">
        <v>1.42</v>
      </c>
      <c r="R5264" s="2">
        <v>0.18459999999999999</v>
      </c>
      <c r="S5264" s="2">
        <v>0</v>
      </c>
      <c r="T5264" s="2">
        <v>0</v>
      </c>
      <c r="U5264" s="2">
        <v>1.6046</v>
      </c>
      <c r="W5264" s="2" t="s">
        <v>1</v>
      </c>
      <c r="X5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4"/>
      <c r="Z5264"/>
      <c r="AA5264"/>
    </row>
    <row r="5265" spans="5:27" hidden="1">
      <c r="E5265" t="s">
        <v>8160</v>
      </c>
      <c r="F5265" t="s">
        <v>8280</v>
      </c>
      <c r="G5265" t="s">
        <v>1</v>
      </c>
      <c r="H5265" t="s">
        <v>0</v>
      </c>
      <c r="I5265" t="s">
        <v>8149</v>
      </c>
      <c r="J5265" t="s">
        <v>8150</v>
      </c>
      <c r="K5265">
        <v>144</v>
      </c>
      <c r="L5265">
        <v>144</v>
      </c>
      <c r="M5265" s="1" t="s">
        <v>93</v>
      </c>
      <c r="N5265" t="s">
        <v>94</v>
      </c>
      <c r="O5265" s="2">
        <v>0</v>
      </c>
      <c r="P5265" s="2">
        <v>0</v>
      </c>
      <c r="Q5265" s="2">
        <v>101.95</v>
      </c>
      <c r="R5265" s="2">
        <v>13.253500000000001</v>
      </c>
      <c r="S5265" s="2">
        <v>0</v>
      </c>
      <c r="T5265" s="2">
        <v>0</v>
      </c>
      <c r="U5265" s="2">
        <v>115.20350000000001</v>
      </c>
      <c r="W5265" s="2" t="s">
        <v>1</v>
      </c>
      <c r="X5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5"/>
      <c r="Z5265"/>
      <c r="AA5265"/>
    </row>
    <row r="5266" spans="5:27" hidden="1">
      <c r="E5266" t="s">
        <v>8160</v>
      </c>
      <c r="F5266" t="s">
        <v>8280</v>
      </c>
      <c r="G5266" t="s">
        <v>1</v>
      </c>
      <c r="H5266" t="s">
        <v>0</v>
      </c>
      <c r="I5266" t="s">
        <v>8149</v>
      </c>
      <c r="J5266" t="s">
        <v>8150</v>
      </c>
      <c r="K5266">
        <v>145</v>
      </c>
      <c r="L5266">
        <v>145</v>
      </c>
      <c r="M5266" s="1" t="s">
        <v>501</v>
      </c>
      <c r="N5266" t="s">
        <v>502</v>
      </c>
      <c r="O5266" s="2">
        <v>0</v>
      </c>
      <c r="P5266" s="2">
        <v>0</v>
      </c>
      <c r="Q5266" s="2">
        <v>372.5</v>
      </c>
      <c r="R5266" s="2">
        <v>48.425000000000004</v>
      </c>
      <c r="S5266" s="2">
        <v>0</v>
      </c>
      <c r="T5266" s="2">
        <v>0</v>
      </c>
      <c r="U5266" s="2">
        <v>420.92500000000001</v>
      </c>
      <c r="W5266" s="2" t="s">
        <v>1</v>
      </c>
      <c r="X5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6"/>
      <c r="Z5266"/>
      <c r="AA5266"/>
    </row>
    <row r="5267" spans="5:27" hidden="1">
      <c r="E5267" t="s">
        <v>8160</v>
      </c>
      <c r="F5267" t="s">
        <v>8280</v>
      </c>
      <c r="G5267" t="s">
        <v>1</v>
      </c>
      <c r="H5267" t="s">
        <v>0</v>
      </c>
      <c r="I5267" t="s">
        <v>8149</v>
      </c>
      <c r="J5267" t="s">
        <v>8150</v>
      </c>
      <c r="K5267">
        <v>146</v>
      </c>
      <c r="L5267">
        <v>146</v>
      </c>
      <c r="M5267" s="1" t="s">
        <v>333</v>
      </c>
      <c r="N5267" t="s">
        <v>334</v>
      </c>
      <c r="O5267" s="2">
        <v>0</v>
      </c>
      <c r="P5267" s="2">
        <v>0</v>
      </c>
      <c r="Q5267" s="2">
        <v>163.12</v>
      </c>
      <c r="R5267" s="2">
        <v>21.2056</v>
      </c>
      <c r="S5267" s="2">
        <v>0</v>
      </c>
      <c r="T5267" s="2">
        <v>0</v>
      </c>
      <c r="U5267" s="2">
        <v>184.32560000000001</v>
      </c>
      <c r="W5267" s="2" t="s">
        <v>1</v>
      </c>
      <c r="X5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7"/>
      <c r="Z5267"/>
      <c r="AA5267"/>
    </row>
    <row r="5268" spans="5:27" hidden="1">
      <c r="E5268" t="s">
        <v>8160</v>
      </c>
      <c r="F5268" t="s">
        <v>8280</v>
      </c>
      <c r="G5268" t="s">
        <v>1</v>
      </c>
      <c r="H5268" t="s">
        <v>0</v>
      </c>
      <c r="I5268" t="s">
        <v>8149</v>
      </c>
      <c r="J5268" t="s">
        <v>8150</v>
      </c>
      <c r="K5268">
        <v>147</v>
      </c>
      <c r="L5268">
        <v>147</v>
      </c>
      <c r="M5268" s="1" t="s">
        <v>118</v>
      </c>
      <c r="N5268" t="s">
        <v>119</v>
      </c>
      <c r="O5268" s="2">
        <v>0</v>
      </c>
      <c r="P5268" s="2">
        <v>0</v>
      </c>
      <c r="Q5268" s="2">
        <v>137.38999999999999</v>
      </c>
      <c r="R5268" s="2">
        <v>17.860699999999998</v>
      </c>
      <c r="S5268" s="2">
        <v>0</v>
      </c>
      <c r="T5268" s="2">
        <v>0</v>
      </c>
      <c r="U5268" s="2">
        <v>155.25069999999999</v>
      </c>
      <c r="W5268" s="2" t="s">
        <v>1</v>
      </c>
      <c r="X5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8"/>
      <c r="Z5268"/>
      <c r="AA5268"/>
    </row>
    <row r="5269" spans="5:27" hidden="1">
      <c r="E5269" t="s">
        <v>8160</v>
      </c>
      <c r="F5269" t="s">
        <v>8280</v>
      </c>
      <c r="G5269" t="s">
        <v>1</v>
      </c>
      <c r="H5269" t="s">
        <v>0</v>
      </c>
      <c r="I5269" t="s">
        <v>8149</v>
      </c>
      <c r="J5269" t="s">
        <v>8150</v>
      </c>
      <c r="K5269">
        <v>148</v>
      </c>
      <c r="L5269">
        <v>148</v>
      </c>
      <c r="M5269" s="1" t="s">
        <v>1182</v>
      </c>
      <c r="N5269" t="s">
        <v>1183</v>
      </c>
      <c r="O5269" s="2">
        <v>0</v>
      </c>
      <c r="P5269" s="2">
        <v>0</v>
      </c>
      <c r="Q5269" s="2">
        <v>1896.2</v>
      </c>
      <c r="R5269" s="2">
        <v>246.506</v>
      </c>
      <c r="S5269" s="2">
        <v>0</v>
      </c>
      <c r="T5269" s="2">
        <v>0</v>
      </c>
      <c r="U5269" s="2">
        <v>2142.7060000000001</v>
      </c>
      <c r="W5269" s="2" t="s">
        <v>1</v>
      </c>
      <c r="X5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69"/>
      <c r="Z5269"/>
      <c r="AA5269"/>
    </row>
    <row r="5270" spans="5:27" hidden="1">
      <c r="E5270" t="s">
        <v>8160</v>
      </c>
      <c r="F5270" t="s">
        <v>8280</v>
      </c>
      <c r="G5270" t="s">
        <v>1</v>
      </c>
      <c r="H5270" t="s">
        <v>0</v>
      </c>
      <c r="I5270" t="s">
        <v>8149</v>
      </c>
      <c r="J5270" t="s">
        <v>8150</v>
      </c>
      <c r="K5270">
        <v>149</v>
      </c>
      <c r="L5270">
        <v>149</v>
      </c>
      <c r="M5270" s="1" t="s">
        <v>1182</v>
      </c>
      <c r="N5270" t="s">
        <v>1183</v>
      </c>
      <c r="O5270" s="2">
        <v>0</v>
      </c>
      <c r="P5270" s="2">
        <v>0</v>
      </c>
      <c r="Q5270" s="2">
        <v>44.81</v>
      </c>
      <c r="R5270" s="2">
        <v>5.8253000000000004</v>
      </c>
      <c r="S5270" s="2">
        <v>0</v>
      </c>
      <c r="T5270" s="2">
        <v>0</v>
      </c>
      <c r="U5270" s="2">
        <v>50.635300000000001</v>
      </c>
      <c r="W5270" s="2" t="s">
        <v>1</v>
      </c>
      <c r="X5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0"/>
      <c r="Z5270"/>
      <c r="AA5270"/>
    </row>
    <row r="5271" spans="5:27" hidden="1">
      <c r="E5271" t="s">
        <v>8160</v>
      </c>
      <c r="F5271" t="s">
        <v>8280</v>
      </c>
      <c r="G5271" t="s">
        <v>1</v>
      </c>
      <c r="H5271" t="s">
        <v>0</v>
      </c>
      <c r="I5271" t="s">
        <v>8149</v>
      </c>
      <c r="J5271" t="s">
        <v>8150</v>
      </c>
      <c r="K5271">
        <v>150</v>
      </c>
      <c r="L5271">
        <v>150</v>
      </c>
      <c r="M5271" s="1" t="s">
        <v>913</v>
      </c>
      <c r="N5271" t="s">
        <v>914</v>
      </c>
      <c r="O5271" s="2">
        <v>0</v>
      </c>
      <c r="P5271" s="2">
        <v>0</v>
      </c>
      <c r="Q5271" s="2">
        <v>156.87</v>
      </c>
      <c r="R5271" s="2">
        <v>20.3931</v>
      </c>
      <c r="S5271" s="2">
        <v>0</v>
      </c>
      <c r="T5271" s="2">
        <v>0</v>
      </c>
      <c r="U5271" s="2">
        <v>177.26310000000001</v>
      </c>
      <c r="W5271" s="2" t="s">
        <v>1</v>
      </c>
      <c r="X5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1"/>
      <c r="Z5271"/>
      <c r="AA5271"/>
    </row>
    <row r="5272" spans="5:27" hidden="1">
      <c r="E5272" t="s">
        <v>8160</v>
      </c>
      <c r="F5272" t="s">
        <v>8280</v>
      </c>
      <c r="G5272" t="s">
        <v>1</v>
      </c>
      <c r="H5272" t="s">
        <v>0</v>
      </c>
      <c r="I5272" t="s">
        <v>8149</v>
      </c>
      <c r="J5272" t="s">
        <v>8150</v>
      </c>
      <c r="K5272">
        <v>151</v>
      </c>
      <c r="L5272">
        <v>151</v>
      </c>
      <c r="M5272" s="1" t="s">
        <v>711</v>
      </c>
      <c r="N5272" t="s">
        <v>712</v>
      </c>
      <c r="O5272" s="2">
        <v>0</v>
      </c>
      <c r="P5272" s="2">
        <v>0</v>
      </c>
      <c r="Q5272" s="2">
        <v>142.72999999999999</v>
      </c>
      <c r="R5272" s="2">
        <v>18.5549</v>
      </c>
      <c r="S5272" s="2">
        <v>0</v>
      </c>
      <c r="T5272" s="2">
        <v>0</v>
      </c>
      <c r="U5272" s="2">
        <v>161.28489999999999</v>
      </c>
      <c r="W5272" s="2" t="s">
        <v>1</v>
      </c>
      <c r="X5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2"/>
      <c r="Z5272"/>
      <c r="AA5272"/>
    </row>
    <row r="5273" spans="5:27" hidden="1">
      <c r="E5273" t="s">
        <v>8160</v>
      </c>
      <c r="F5273" t="s">
        <v>8280</v>
      </c>
      <c r="G5273" t="s">
        <v>1</v>
      </c>
      <c r="H5273" t="s">
        <v>0</v>
      </c>
      <c r="I5273" t="s">
        <v>8149</v>
      </c>
      <c r="J5273" t="s">
        <v>8150</v>
      </c>
      <c r="K5273">
        <v>152</v>
      </c>
      <c r="L5273">
        <v>152</v>
      </c>
      <c r="M5273" s="1" t="s">
        <v>606</v>
      </c>
      <c r="N5273" t="s">
        <v>607</v>
      </c>
      <c r="O5273" s="2">
        <v>0</v>
      </c>
      <c r="P5273" s="2">
        <v>0</v>
      </c>
      <c r="Q5273" s="2">
        <v>181.61</v>
      </c>
      <c r="R5273" s="2">
        <v>23.609300000000001</v>
      </c>
      <c r="S5273" s="2">
        <v>0</v>
      </c>
      <c r="T5273" s="2">
        <v>0</v>
      </c>
      <c r="U5273" s="2">
        <v>205.2193</v>
      </c>
      <c r="W5273" s="2" t="s">
        <v>1</v>
      </c>
      <c r="X5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3"/>
      <c r="Z5273"/>
      <c r="AA5273"/>
    </row>
    <row r="5274" spans="5:27" hidden="1">
      <c r="E5274" t="s">
        <v>8160</v>
      </c>
      <c r="F5274" t="s">
        <v>8280</v>
      </c>
      <c r="G5274" t="s">
        <v>1</v>
      </c>
      <c r="H5274" t="s">
        <v>0</v>
      </c>
      <c r="I5274" t="s">
        <v>8149</v>
      </c>
      <c r="J5274" t="s">
        <v>8150</v>
      </c>
      <c r="K5274">
        <v>153</v>
      </c>
      <c r="L5274">
        <v>153</v>
      </c>
      <c r="M5274" s="1" t="s">
        <v>427</v>
      </c>
      <c r="N5274" t="s">
        <v>428</v>
      </c>
      <c r="O5274" s="2">
        <v>0</v>
      </c>
      <c r="P5274" s="2">
        <v>0</v>
      </c>
      <c r="Q5274" s="2">
        <v>204.84</v>
      </c>
      <c r="R5274" s="2">
        <v>26.629200000000001</v>
      </c>
      <c r="S5274" s="2">
        <v>0</v>
      </c>
      <c r="T5274" s="2">
        <v>0</v>
      </c>
      <c r="U5274" s="2">
        <v>231.4692</v>
      </c>
      <c r="W5274" s="2" t="s">
        <v>1</v>
      </c>
      <c r="X5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4"/>
      <c r="Z5274"/>
      <c r="AA5274"/>
    </row>
    <row r="5275" spans="5:27" hidden="1">
      <c r="E5275" t="s">
        <v>8160</v>
      </c>
      <c r="F5275" t="s">
        <v>8280</v>
      </c>
      <c r="G5275" t="s">
        <v>1</v>
      </c>
      <c r="H5275" t="s">
        <v>0</v>
      </c>
      <c r="I5275" t="s">
        <v>8149</v>
      </c>
      <c r="J5275" t="s">
        <v>8150</v>
      </c>
      <c r="K5275">
        <v>154</v>
      </c>
      <c r="L5275">
        <v>154</v>
      </c>
      <c r="M5275" s="1" t="s">
        <v>487</v>
      </c>
      <c r="N5275" t="s">
        <v>488</v>
      </c>
      <c r="O5275" s="2">
        <v>0</v>
      </c>
      <c r="P5275" s="2">
        <v>0</v>
      </c>
      <c r="Q5275" s="2">
        <v>71.34</v>
      </c>
      <c r="R5275" s="2">
        <v>9.2742000000000004</v>
      </c>
      <c r="S5275" s="2">
        <v>0</v>
      </c>
      <c r="T5275" s="2">
        <v>0</v>
      </c>
      <c r="U5275" s="2">
        <v>80.614200000000011</v>
      </c>
      <c r="W5275" s="2" t="s">
        <v>1</v>
      </c>
      <c r="X5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5"/>
      <c r="Z5275"/>
      <c r="AA5275"/>
    </row>
    <row r="5276" spans="5:27" hidden="1">
      <c r="E5276" t="s">
        <v>8160</v>
      </c>
      <c r="F5276" t="s">
        <v>8280</v>
      </c>
      <c r="G5276" t="s">
        <v>1</v>
      </c>
      <c r="H5276" t="s">
        <v>0</v>
      </c>
      <c r="I5276" t="s">
        <v>8149</v>
      </c>
      <c r="J5276" t="s">
        <v>8150</v>
      </c>
      <c r="K5276">
        <v>155</v>
      </c>
      <c r="L5276">
        <v>155</v>
      </c>
      <c r="M5276" s="1" t="s">
        <v>7936</v>
      </c>
      <c r="N5276" t="s">
        <v>1055</v>
      </c>
      <c r="O5276" s="2">
        <v>0</v>
      </c>
      <c r="P5276" s="2">
        <v>0</v>
      </c>
      <c r="Q5276" s="2">
        <v>214.39</v>
      </c>
      <c r="R5276" s="2">
        <v>27.870699999999999</v>
      </c>
      <c r="S5276" s="2">
        <v>0</v>
      </c>
      <c r="T5276" s="2">
        <v>0</v>
      </c>
      <c r="U5276" s="2">
        <v>242.26069999999999</v>
      </c>
      <c r="W5276" s="2" t="s">
        <v>1</v>
      </c>
      <c r="X5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6"/>
      <c r="Z5276"/>
      <c r="AA5276"/>
    </row>
    <row r="5277" spans="5:27" hidden="1">
      <c r="E5277" t="s">
        <v>8160</v>
      </c>
      <c r="F5277" t="s">
        <v>8280</v>
      </c>
      <c r="G5277" t="s">
        <v>1</v>
      </c>
      <c r="H5277" t="s">
        <v>0</v>
      </c>
      <c r="I5277" t="s">
        <v>8149</v>
      </c>
      <c r="J5277" t="s">
        <v>8150</v>
      </c>
      <c r="K5277">
        <v>156</v>
      </c>
      <c r="L5277">
        <v>156</v>
      </c>
      <c r="M5277" s="1" t="s">
        <v>7848</v>
      </c>
      <c r="N5277" t="s">
        <v>7847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W5277" s="2" t="s">
        <v>1</v>
      </c>
      <c r="X5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7"/>
      <c r="Z5277"/>
      <c r="AA5277"/>
    </row>
    <row r="5278" spans="5:27" hidden="1">
      <c r="E5278" t="s">
        <v>8160</v>
      </c>
      <c r="F5278" t="s">
        <v>8280</v>
      </c>
      <c r="G5278" t="s">
        <v>1</v>
      </c>
      <c r="H5278" t="s">
        <v>0</v>
      </c>
      <c r="I5278" t="s">
        <v>8149</v>
      </c>
      <c r="J5278" t="s">
        <v>8150</v>
      </c>
      <c r="K5278">
        <v>157</v>
      </c>
      <c r="L5278">
        <v>157</v>
      </c>
      <c r="M5278" s="1" t="s">
        <v>491</v>
      </c>
      <c r="N5278" t="s">
        <v>492</v>
      </c>
      <c r="O5278" s="2">
        <v>0</v>
      </c>
      <c r="P5278" s="2">
        <v>0</v>
      </c>
      <c r="Q5278" s="2">
        <v>118.36</v>
      </c>
      <c r="R5278" s="2">
        <v>15.386800000000001</v>
      </c>
      <c r="S5278" s="2">
        <v>0</v>
      </c>
      <c r="T5278" s="2">
        <v>0</v>
      </c>
      <c r="U5278" s="2">
        <v>133.74680000000001</v>
      </c>
      <c r="W5278" s="2" t="s">
        <v>1</v>
      </c>
      <c r="X5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8"/>
      <c r="Z5278"/>
      <c r="AA5278"/>
    </row>
    <row r="5279" spans="5:27" hidden="1">
      <c r="E5279" t="s">
        <v>8160</v>
      </c>
      <c r="F5279" t="s">
        <v>8280</v>
      </c>
      <c r="G5279" t="s">
        <v>1</v>
      </c>
      <c r="H5279" t="s">
        <v>0</v>
      </c>
      <c r="I5279" t="s">
        <v>8149</v>
      </c>
      <c r="J5279" t="s">
        <v>8150</v>
      </c>
      <c r="K5279">
        <v>158</v>
      </c>
      <c r="L5279">
        <v>158</v>
      </c>
      <c r="M5279" s="1" t="s">
        <v>1448</v>
      </c>
      <c r="N5279" t="s">
        <v>1449</v>
      </c>
      <c r="O5279" s="2">
        <v>0</v>
      </c>
      <c r="P5279" s="2">
        <v>0</v>
      </c>
      <c r="Q5279" s="2">
        <v>311.36</v>
      </c>
      <c r="R5279" s="2">
        <v>40.476800000000004</v>
      </c>
      <c r="S5279" s="2">
        <v>0</v>
      </c>
      <c r="T5279" s="2">
        <v>0</v>
      </c>
      <c r="U5279" s="2">
        <v>351.83680000000004</v>
      </c>
      <c r="W5279" s="2" t="s">
        <v>1</v>
      </c>
      <c r="X5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79"/>
      <c r="Z5279"/>
      <c r="AA5279"/>
    </row>
    <row r="5280" spans="5:27" hidden="1">
      <c r="E5280" t="s">
        <v>8160</v>
      </c>
      <c r="F5280" t="s">
        <v>8280</v>
      </c>
      <c r="G5280" t="s">
        <v>1</v>
      </c>
      <c r="H5280" t="s">
        <v>0</v>
      </c>
      <c r="I5280" t="s">
        <v>8149</v>
      </c>
      <c r="J5280" t="s">
        <v>8150</v>
      </c>
      <c r="K5280">
        <v>159</v>
      </c>
      <c r="L5280">
        <v>159</v>
      </c>
      <c r="M5280" s="1" t="s">
        <v>634</v>
      </c>
      <c r="N5280" t="s">
        <v>635</v>
      </c>
      <c r="O5280" s="2">
        <v>0</v>
      </c>
      <c r="P5280" s="2">
        <v>0</v>
      </c>
      <c r="Q5280" s="2">
        <v>252.16</v>
      </c>
      <c r="R5280" s="2">
        <v>32.780799999999999</v>
      </c>
      <c r="S5280" s="2">
        <v>0</v>
      </c>
      <c r="T5280" s="2">
        <v>0</v>
      </c>
      <c r="U5280" s="2">
        <v>284.94079999999997</v>
      </c>
      <c r="W5280" s="2" t="s">
        <v>1</v>
      </c>
      <c r="X5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0"/>
      <c r="Z5280"/>
      <c r="AA5280"/>
    </row>
    <row r="5281" spans="5:27" hidden="1">
      <c r="E5281" t="s">
        <v>8160</v>
      </c>
      <c r="F5281" t="s">
        <v>8278</v>
      </c>
      <c r="G5281" t="s">
        <v>1</v>
      </c>
      <c r="H5281" t="s">
        <v>0</v>
      </c>
      <c r="I5281" t="s">
        <v>8149</v>
      </c>
      <c r="J5281" t="s">
        <v>8150</v>
      </c>
      <c r="K5281">
        <v>160</v>
      </c>
      <c r="L5281">
        <v>160</v>
      </c>
      <c r="M5281" s="1" t="s">
        <v>333</v>
      </c>
      <c r="N5281" t="s">
        <v>334</v>
      </c>
      <c r="O5281" s="2">
        <v>0</v>
      </c>
      <c r="P5281" s="2">
        <v>0</v>
      </c>
      <c r="Q5281" s="2">
        <v>101.95</v>
      </c>
      <c r="R5281" s="2">
        <v>13.253500000000001</v>
      </c>
      <c r="S5281" s="2">
        <v>0</v>
      </c>
      <c r="T5281" s="2">
        <v>0</v>
      </c>
      <c r="U5281" s="2">
        <v>115.20350000000001</v>
      </c>
      <c r="W5281" s="2" t="s">
        <v>1</v>
      </c>
      <c r="X5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1"/>
      <c r="Z5281"/>
      <c r="AA5281"/>
    </row>
    <row r="5282" spans="5:27" hidden="1">
      <c r="E5282" t="s">
        <v>8160</v>
      </c>
      <c r="F5282" t="s">
        <v>8278</v>
      </c>
      <c r="G5282" t="s">
        <v>1</v>
      </c>
      <c r="H5282" t="s">
        <v>0</v>
      </c>
      <c r="I5282" t="s">
        <v>8149</v>
      </c>
      <c r="J5282" t="s">
        <v>8150</v>
      </c>
      <c r="K5282">
        <v>161</v>
      </c>
      <c r="L5282">
        <v>161</v>
      </c>
      <c r="M5282" s="1" t="s">
        <v>333</v>
      </c>
      <c r="N5282" t="s">
        <v>334</v>
      </c>
      <c r="O5282" s="2">
        <v>0</v>
      </c>
      <c r="P5282" s="2">
        <v>0</v>
      </c>
      <c r="Q5282" s="2">
        <v>142.72999999999999</v>
      </c>
      <c r="R5282" s="2">
        <v>18.5549</v>
      </c>
      <c r="S5282" s="2">
        <v>0</v>
      </c>
      <c r="T5282" s="2">
        <v>0</v>
      </c>
      <c r="U5282" s="2">
        <v>161.28489999999999</v>
      </c>
      <c r="W5282" s="2" t="s">
        <v>1</v>
      </c>
      <c r="X5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2"/>
      <c r="Z5282"/>
      <c r="AA5282"/>
    </row>
    <row r="5283" spans="5:27" hidden="1">
      <c r="E5283" t="s">
        <v>8160</v>
      </c>
      <c r="F5283" t="s">
        <v>8278</v>
      </c>
      <c r="G5283" t="s">
        <v>1</v>
      </c>
      <c r="H5283" t="s">
        <v>0</v>
      </c>
      <c r="I5283" t="s">
        <v>8149</v>
      </c>
      <c r="J5283" t="s">
        <v>8150</v>
      </c>
      <c r="K5283">
        <v>162</v>
      </c>
      <c r="L5283">
        <v>162</v>
      </c>
      <c r="M5283" s="1" t="s">
        <v>118</v>
      </c>
      <c r="N5283" t="s">
        <v>119</v>
      </c>
      <c r="O5283" s="2">
        <v>0</v>
      </c>
      <c r="P5283" s="2">
        <v>0</v>
      </c>
      <c r="Q5283" s="2">
        <v>184.54</v>
      </c>
      <c r="R5283" s="2">
        <v>23.990200000000002</v>
      </c>
      <c r="S5283" s="2">
        <v>0</v>
      </c>
      <c r="T5283" s="2">
        <v>0</v>
      </c>
      <c r="U5283" s="2">
        <v>208.53019999999998</v>
      </c>
      <c r="W5283" s="2" t="s">
        <v>1</v>
      </c>
      <c r="X5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3"/>
      <c r="Z5283"/>
      <c r="AA5283"/>
    </row>
    <row r="5284" spans="5:27" hidden="1">
      <c r="E5284" t="s">
        <v>8160</v>
      </c>
      <c r="F5284" t="s">
        <v>8278</v>
      </c>
      <c r="G5284" t="s">
        <v>1</v>
      </c>
      <c r="H5284" t="s">
        <v>0</v>
      </c>
      <c r="I5284" t="s">
        <v>8149</v>
      </c>
      <c r="J5284" t="s">
        <v>8150</v>
      </c>
      <c r="K5284">
        <v>163</v>
      </c>
      <c r="L5284">
        <v>163</v>
      </c>
      <c r="M5284" s="1" t="s">
        <v>574</v>
      </c>
      <c r="N5284" t="s">
        <v>575</v>
      </c>
      <c r="O5284" s="2">
        <v>0</v>
      </c>
      <c r="P5284" s="2">
        <v>0</v>
      </c>
      <c r="Q5284" s="2">
        <v>16566</v>
      </c>
      <c r="R5284" s="2">
        <v>2153.58</v>
      </c>
      <c r="S5284" s="2">
        <v>0</v>
      </c>
      <c r="T5284" s="2">
        <v>0</v>
      </c>
      <c r="U5284" s="2">
        <v>18719.580000000002</v>
      </c>
      <c r="W5284" s="2" t="s">
        <v>1</v>
      </c>
      <c r="X5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4"/>
      <c r="Z5284"/>
      <c r="AA5284"/>
    </row>
    <row r="5285" spans="5:27" hidden="1">
      <c r="E5285" t="s">
        <v>8160</v>
      </c>
      <c r="F5285" t="s">
        <v>8278</v>
      </c>
      <c r="G5285" t="s">
        <v>1</v>
      </c>
      <c r="H5285" t="s">
        <v>0</v>
      </c>
      <c r="I5285" t="s">
        <v>8149</v>
      </c>
      <c r="J5285" t="s">
        <v>8150</v>
      </c>
      <c r="K5285">
        <v>164</v>
      </c>
      <c r="L5285">
        <v>164</v>
      </c>
      <c r="M5285" s="1" t="s">
        <v>604</v>
      </c>
      <c r="N5285" t="s">
        <v>605</v>
      </c>
      <c r="O5285" s="2">
        <v>0</v>
      </c>
      <c r="P5285" s="2">
        <v>0</v>
      </c>
      <c r="Q5285" s="2">
        <v>261.23</v>
      </c>
      <c r="R5285" s="2">
        <v>33.959900000000005</v>
      </c>
      <c r="S5285" s="2">
        <v>0</v>
      </c>
      <c r="T5285" s="2">
        <v>0</v>
      </c>
      <c r="U5285" s="2">
        <v>295.18990000000002</v>
      </c>
      <c r="W5285" s="2" t="s">
        <v>1</v>
      </c>
      <c r="X5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5"/>
      <c r="Z5285"/>
      <c r="AA5285"/>
    </row>
    <row r="5286" spans="5:27" hidden="1">
      <c r="E5286" t="s">
        <v>8160</v>
      </c>
      <c r="F5286" t="s">
        <v>8278</v>
      </c>
      <c r="G5286" t="s">
        <v>1</v>
      </c>
      <c r="H5286" t="s">
        <v>0</v>
      </c>
      <c r="I5286" t="s">
        <v>8149</v>
      </c>
      <c r="J5286" t="s">
        <v>8150</v>
      </c>
      <c r="K5286">
        <v>165</v>
      </c>
      <c r="L5286">
        <v>165</v>
      </c>
      <c r="M5286" s="1" t="s">
        <v>118</v>
      </c>
      <c r="N5286" t="s">
        <v>119</v>
      </c>
      <c r="O5286" s="2">
        <v>0</v>
      </c>
      <c r="P5286" s="2">
        <v>0</v>
      </c>
      <c r="Q5286" s="2">
        <v>195.01</v>
      </c>
      <c r="R5286" s="2">
        <v>25.351299999999998</v>
      </c>
      <c r="S5286" s="2">
        <v>0</v>
      </c>
      <c r="T5286" s="2">
        <v>0</v>
      </c>
      <c r="U5286" s="2">
        <v>220.3613</v>
      </c>
      <c r="W5286" s="2" t="s">
        <v>1</v>
      </c>
      <c r="X5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6"/>
      <c r="Z5286"/>
      <c r="AA5286"/>
    </row>
    <row r="5287" spans="5:27" hidden="1">
      <c r="E5287" t="s">
        <v>8160</v>
      </c>
      <c r="F5287" t="s">
        <v>8278</v>
      </c>
      <c r="G5287" t="s">
        <v>1</v>
      </c>
      <c r="H5287" t="s">
        <v>0</v>
      </c>
      <c r="I5287" t="s">
        <v>8149</v>
      </c>
      <c r="J5287" t="s">
        <v>8150</v>
      </c>
      <c r="K5287">
        <v>166</v>
      </c>
      <c r="L5287">
        <v>166</v>
      </c>
      <c r="M5287" s="1" t="s">
        <v>503</v>
      </c>
      <c r="N5287" t="s">
        <v>504</v>
      </c>
      <c r="O5287" s="2">
        <v>0</v>
      </c>
      <c r="P5287" s="2">
        <v>0</v>
      </c>
      <c r="Q5287" s="2">
        <v>19.25</v>
      </c>
      <c r="R5287" s="2">
        <v>2.5024999999999999</v>
      </c>
      <c r="S5287" s="2">
        <v>0</v>
      </c>
      <c r="T5287" s="2">
        <v>0</v>
      </c>
      <c r="U5287" s="2">
        <v>21.752500000000001</v>
      </c>
      <c r="W5287" s="2" t="s">
        <v>1</v>
      </c>
      <c r="X5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7"/>
      <c r="Z5287"/>
      <c r="AA5287"/>
    </row>
    <row r="5288" spans="5:27" hidden="1">
      <c r="E5288" t="s">
        <v>8160</v>
      </c>
      <c r="F5288" t="s">
        <v>8278</v>
      </c>
      <c r="G5288" t="s">
        <v>1</v>
      </c>
      <c r="H5288" t="s">
        <v>0</v>
      </c>
      <c r="I5288" t="s">
        <v>8149</v>
      </c>
      <c r="J5288" t="s">
        <v>8150</v>
      </c>
      <c r="K5288">
        <v>167</v>
      </c>
      <c r="L5288">
        <v>167</v>
      </c>
      <c r="M5288" s="1" t="s">
        <v>183</v>
      </c>
      <c r="N5288" t="s">
        <v>184</v>
      </c>
      <c r="O5288" s="2">
        <v>0</v>
      </c>
      <c r="P5288" s="2">
        <v>0</v>
      </c>
      <c r="Q5288" s="2">
        <v>148.75</v>
      </c>
      <c r="R5288" s="2">
        <v>19.337500000000002</v>
      </c>
      <c r="S5288" s="2">
        <v>0</v>
      </c>
      <c r="T5288" s="2">
        <v>0</v>
      </c>
      <c r="U5288" s="2">
        <v>168.08750000000001</v>
      </c>
      <c r="W5288" s="2" t="s">
        <v>1</v>
      </c>
      <c r="X5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8"/>
      <c r="Z5288"/>
      <c r="AA5288"/>
    </row>
    <row r="5289" spans="5:27" hidden="1">
      <c r="E5289" t="s">
        <v>8160</v>
      </c>
      <c r="F5289" t="s">
        <v>8278</v>
      </c>
      <c r="G5289" t="s">
        <v>1</v>
      </c>
      <c r="H5289" t="s">
        <v>0</v>
      </c>
      <c r="I5289" t="s">
        <v>8149</v>
      </c>
      <c r="J5289" t="s">
        <v>8150</v>
      </c>
      <c r="K5289">
        <v>168</v>
      </c>
      <c r="L5289">
        <v>168</v>
      </c>
      <c r="M5289" s="1" t="s">
        <v>333</v>
      </c>
      <c r="N5289" t="s">
        <v>334</v>
      </c>
      <c r="O5289" s="2">
        <v>0</v>
      </c>
      <c r="P5289" s="2">
        <v>0</v>
      </c>
      <c r="Q5289" s="2">
        <v>183.51</v>
      </c>
      <c r="R5289" s="2">
        <v>23.856300000000001</v>
      </c>
      <c r="S5289" s="2">
        <v>0</v>
      </c>
      <c r="T5289" s="2">
        <v>0</v>
      </c>
      <c r="U5289" s="2">
        <v>207.3663</v>
      </c>
      <c r="W5289" s="2" t="s">
        <v>1</v>
      </c>
      <c r="X5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89"/>
      <c r="Z5289"/>
      <c r="AA5289"/>
    </row>
    <row r="5290" spans="5:27" hidden="1">
      <c r="E5290" t="s">
        <v>8160</v>
      </c>
      <c r="F5290" t="s">
        <v>8278</v>
      </c>
      <c r="G5290" t="s">
        <v>1</v>
      </c>
      <c r="H5290" t="s">
        <v>0</v>
      </c>
      <c r="I5290" t="s">
        <v>8149</v>
      </c>
      <c r="J5290" t="s">
        <v>8150</v>
      </c>
      <c r="K5290">
        <v>169</v>
      </c>
      <c r="L5290">
        <v>169</v>
      </c>
      <c r="M5290" s="1" t="s">
        <v>287</v>
      </c>
      <c r="N5290" t="s">
        <v>288</v>
      </c>
      <c r="O5290" s="2">
        <v>0</v>
      </c>
      <c r="P5290" s="2">
        <v>0</v>
      </c>
      <c r="Q5290" s="2">
        <v>224.28</v>
      </c>
      <c r="R5290" s="2">
        <v>29.156400000000001</v>
      </c>
      <c r="S5290" s="2">
        <v>0</v>
      </c>
      <c r="T5290" s="2">
        <v>0</v>
      </c>
      <c r="U5290" s="2">
        <v>253.43639999999999</v>
      </c>
      <c r="W5290" s="2" t="s">
        <v>1</v>
      </c>
      <c r="X5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0"/>
      <c r="Z5290"/>
      <c r="AA5290"/>
    </row>
    <row r="5291" spans="5:27" hidden="1">
      <c r="E5291" t="s">
        <v>8160</v>
      </c>
      <c r="F5291" t="s">
        <v>8278</v>
      </c>
      <c r="G5291" t="s">
        <v>1</v>
      </c>
      <c r="H5291" t="s">
        <v>0</v>
      </c>
      <c r="I5291" t="s">
        <v>8149</v>
      </c>
      <c r="J5291" t="s">
        <v>8150</v>
      </c>
      <c r="K5291">
        <v>170</v>
      </c>
      <c r="L5291">
        <v>170</v>
      </c>
      <c r="M5291" s="1" t="s">
        <v>7957</v>
      </c>
      <c r="N5291" t="s">
        <v>7958</v>
      </c>
      <c r="O5291" s="2">
        <v>0</v>
      </c>
      <c r="P5291" s="2">
        <v>0</v>
      </c>
      <c r="Q5291" s="2">
        <v>224.27</v>
      </c>
      <c r="R5291" s="2">
        <v>29.155100000000001</v>
      </c>
      <c r="S5291" s="2">
        <v>0</v>
      </c>
      <c r="T5291" s="2">
        <v>0</v>
      </c>
      <c r="U5291" s="2">
        <v>253.42510000000001</v>
      </c>
      <c r="W5291" s="2" t="s">
        <v>1</v>
      </c>
      <c r="X5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1"/>
      <c r="Z5291"/>
      <c r="AA5291"/>
    </row>
    <row r="5292" spans="5:27" hidden="1">
      <c r="E5292" t="s">
        <v>8160</v>
      </c>
      <c r="F5292" t="s">
        <v>8278</v>
      </c>
      <c r="G5292" t="s">
        <v>1</v>
      </c>
      <c r="H5292" t="s">
        <v>0</v>
      </c>
      <c r="I5292" t="s">
        <v>8149</v>
      </c>
      <c r="J5292" t="s">
        <v>8150</v>
      </c>
      <c r="K5292">
        <v>171</v>
      </c>
      <c r="L5292">
        <v>171</v>
      </c>
      <c r="M5292" s="1" t="s">
        <v>512</v>
      </c>
      <c r="N5292" t="s">
        <v>513</v>
      </c>
      <c r="O5292" s="2">
        <v>0</v>
      </c>
      <c r="P5292" s="2">
        <v>0</v>
      </c>
      <c r="Q5292" s="2">
        <v>550.53</v>
      </c>
      <c r="R5292" s="2">
        <v>71.568899999999999</v>
      </c>
      <c r="S5292" s="2">
        <v>0</v>
      </c>
      <c r="T5292" s="2">
        <v>0</v>
      </c>
      <c r="U5292" s="2">
        <v>622.09889999999996</v>
      </c>
      <c r="W5292" s="2" t="s">
        <v>1</v>
      </c>
      <c r="X5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2"/>
      <c r="Z5292"/>
      <c r="AA5292"/>
    </row>
    <row r="5293" spans="5:27" hidden="1">
      <c r="E5293" t="s">
        <v>8160</v>
      </c>
      <c r="F5293" t="s">
        <v>8278</v>
      </c>
      <c r="G5293" t="s">
        <v>1</v>
      </c>
      <c r="H5293" t="s">
        <v>0</v>
      </c>
      <c r="I5293" t="s">
        <v>8149</v>
      </c>
      <c r="J5293" t="s">
        <v>8150</v>
      </c>
      <c r="K5293">
        <v>172</v>
      </c>
      <c r="L5293">
        <v>172</v>
      </c>
      <c r="M5293" s="1" t="s">
        <v>1430</v>
      </c>
      <c r="N5293" t="s">
        <v>1431</v>
      </c>
      <c r="O5293" s="2">
        <v>0</v>
      </c>
      <c r="P5293" s="2">
        <v>0</v>
      </c>
      <c r="Q5293" s="2">
        <v>40.770000000000003</v>
      </c>
      <c r="R5293" s="2">
        <v>5.3001000000000005</v>
      </c>
      <c r="S5293" s="2">
        <v>0</v>
      </c>
      <c r="T5293" s="2">
        <v>0</v>
      </c>
      <c r="U5293" s="2">
        <v>46.070100000000004</v>
      </c>
      <c r="W5293" s="2" t="s">
        <v>1</v>
      </c>
      <c r="X5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3"/>
      <c r="Z5293"/>
      <c r="AA5293"/>
    </row>
    <row r="5294" spans="5:27" hidden="1">
      <c r="E5294" t="s">
        <v>8160</v>
      </c>
      <c r="F5294" t="s">
        <v>8278</v>
      </c>
      <c r="G5294" t="s">
        <v>1</v>
      </c>
      <c r="H5294" t="s">
        <v>0</v>
      </c>
      <c r="I5294" t="s">
        <v>8149</v>
      </c>
      <c r="J5294" t="s">
        <v>8150</v>
      </c>
      <c r="K5294">
        <v>173</v>
      </c>
      <c r="L5294">
        <v>173</v>
      </c>
      <c r="M5294" s="1" t="s">
        <v>451</v>
      </c>
      <c r="N5294" t="s">
        <v>452</v>
      </c>
      <c r="O5294" s="2">
        <v>0</v>
      </c>
      <c r="P5294" s="2">
        <v>0</v>
      </c>
      <c r="Q5294" s="2">
        <v>4924.88</v>
      </c>
      <c r="R5294" s="2">
        <v>640.23440000000005</v>
      </c>
      <c r="S5294" s="2">
        <v>0</v>
      </c>
      <c r="T5294" s="2">
        <v>0</v>
      </c>
      <c r="U5294" s="2">
        <v>5565.1144000000004</v>
      </c>
      <c r="W5294" s="2" t="s">
        <v>1</v>
      </c>
      <c r="X5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4"/>
      <c r="Z5294"/>
      <c r="AA5294"/>
    </row>
    <row r="5295" spans="5:27" hidden="1">
      <c r="E5295" t="s">
        <v>8160</v>
      </c>
      <c r="F5295" t="s">
        <v>8278</v>
      </c>
      <c r="G5295" t="s">
        <v>1</v>
      </c>
      <c r="H5295" t="s">
        <v>0</v>
      </c>
      <c r="I5295" t="s">
        <v>8149</v>
      </c>
      <c r="J5295" t="s">
        <v>8150</v>
      </c>
      <c r="K5295">
        <v>174</v>
      </c>
      <c r="L5295">
        <v>174</v>
      </c>
      <c r="M5295" s="1" t="s">
        <v>520</v>
      </c>
      <c r="N5295" t="s">
        <v>521</v>
      </c>
      <c r="O5295" s="2">
        <v>0</v>
      </c>
      <c r="P5295" s="2">
        <v>0</v>
      </c>
      <c r="Q5295" s="2">
        <v>389.17</v>
      </c>
      <c r="R5295" s="2">
        <v>50.592100000000002</v>
      </c>
      <c r="S5295" s="2">
        <v>0</v>
      </c>
      <c r="T5295" s="2">
        <v>0</v>
      </c>
      <c r="U5295" s="2">
        <v>439.76210000000003</v>
      </c>
      <c r="W5295" s="2" t="s">
        <v>1</v>
      </c>
      <c r="X5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5"/>
      <c r="Z5295"/>
      <c r="AA5295"/>
    </row>
    <row r="5296" spans="5:27" hidden="1">
      <c r="E5296" t="s">
        <v>8160</v>
      </c>
      <c r="F5296" t="s">
        <v>8278</v>
      </c>
      <c r="G5296" t="s">
        <v>1</v>
      </c>
      <c r="H5296" t="s">
        <v>0</v>
      </c>
      <c r="I5296" t="s">
        <v>8149</v>
      </c>
      <c r="J5296" t="s">
        <v>8150</v>
      </c>
      <c r="K5296">
        <v>175</v>
      </c>
      <c r="L5296">
        <v>175</v>
      </c>
      <c r="M5296" s="1" t="s">
        <v>315</v>
      </c>
      <c r="N5296" t="s">
        <v>316</v>
      </c>
      <c r="O5296" s="2">
        <v>0</v>
      </c>
      <c r="P5296" s="2">
        <v>0</v>
      </c>
      <c r="Q5296" s="2">
        <v>1486.75</v>
      </c>
      <c r="R5296" s="2">
        <v>193.2775</v>
      </c>
      <c r="S5296" s="2">
        <v>0</v>
      </c>
      <c r="T5296" s="2">
        <v>0</v>
      </c>
      <c r="U5296" s="2">
        <v>1680.0274999999999</v>
      </c>
      <c r="W5296" s="2" t="s">
        <v>1</v>
      </c>
      <c r="X5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6"/>
      <c r="Z5296"/>
      <c r="AA5296"/>
    </row>
    <row r="5297" spans="5:27" hidden="1">
      <c r="E5297" t="s">
        <v>8160</v>
      </c>
      <c r="F5297" t="s">
        <v>8278</v>
      </c>
      <c r="G5297" t="s">
        <v>1</v>
      </c>
      <c r="H5297" t="s">
        <v>0</v>
      </c>
      <c r="I5297" t="s">
        <v>8149</v>
      </c>
      <c r="J5297" t="s">
        <v>8150</v>
      </c>
      <c r="K5297">
        <v>176</v>
      </c>
      <c r="L5297">
        <v>176</v>
      </c>
      <c r="M5297" s="1" t="s">
        <v>255</v>
      </c>
      <c r="N5297" t="s">
        <v>256</v>
      </c>
      <c r="O5297" s="2">
        <v>0</v>
      </c>
      <c r="P5297" s="2">
        <v>0</v>
      </c>
      <c r="Q5297" s="2">
        <v>1170.82</v>
      </c>
      <c r="R5297" s="2">
        <v>152.20660000000001</v>
      </c>
      <c r="S5297" s="2">
        <v>0</v>
      </c>
      <c r="T5297" s="2">
        <v>0</v>
      </c>
      <c r="U5297" s="2">
        <v>1323.0265999999999</v>
      </c>
      <c r="W5297" s="2" t="s">
        <v>1</v>
      </c>
      <c r="X5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7"/>
      <c r="Z5297"/>
      <c r="AA5297"/>
    </row>
    <row r="5298" spans="5:27" hidden="1">
      <c r="E5298" t="s">
        <v>8160</v>
      </c>
      <c r="F5298" t="s">
        <v>8278</v>
      </c>
      <c r="G5298" t="s">
        <v>1</v>
      </c>
      <c r="H5298" t="s">
        <v>0</v>
      </c>
      <c r="I5298" t="s">
        <v>8149</v>
      </c>
      <c r="J5298" t="s">
        <v>8150</v>
      </c>
      <c r="K5298">
        <v>177</v>
      </c>
      <c r="L5298">
        <v>177</v>
      </c>
      <c r="M5298" s="1" t="s">
        <v>518</v>
      </c>
      <c r="N5298" t="s">
        <v>519</v>
      </c>
      <c r="O5298" s="2">
        <v>0</v>
      </c>
      <c r="P5298" s="2">
        <v>0</v>
      </c>
      <c r="Q5298" s="2">
        <v>1468.16</v>
      </c>
      <c r="R5298" s="2">
        <v>190.86080000000001</v>
      </c>
      <c r="S5298" s="2">
        <v>0</v>
      </c>
      <c r="T5298" s="2">
        <v>0</v>
      </c>
      <c r="U5298" s="2">
        <v>1659.0208</v>
      </c>
      <c r="W5298" s="2" t="s">
        <v>1</v>
      </c>
      <c r="X5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8"/>
      <c r="Z5298"/>
      <c r="AA5298"/>
    </row>
    <row r="5299" spans="5:27" hidden="1">
      <c r="E5299" t="s">
        <v>8160</v>
      </c>
      <c r="F5299" t="s">
        <v>8278</v>
      </c>
      <c r="G5299" t="s">
        <v>1</v>
      </c>
      <c r="H5299" t="s">
        <v>0</v>
      </c>
      <c r="I5299" t="s">
        <v>8149</v>
      </c>
      <c r="J5299" t="s">
        <v>8150</v>
      </c>
      <c r="K5299">
        <v>178</v>
      </c>
      <c r="L5299">
        <v>178</v>
      </c>
      <c r="M5299" s="1" t="s">
        <v>355</v>
      </c>
      <c r="N5299" t="s">
        <v>356</v>
      </c>
      <c r="O5299" s="2">
        <v>0</v>
      </c>
      <c r="P5299" s="2">
        <v>0</v>
      </c>
      <c r="Q5299" s="2">
        <v>838.3</v>
      </c>
      <c r="R5299" s="2">
        <v>108.979</v>
      </c>
      <c r="S5299" s="2">
        <v>0</v>
      </c>
      <c r="T5299" s="2">
        <v>0</v>
      </c>
      <c r="U5299" s="2">
        <v>947.279</v>
      </c>
      <c r="W5299" s="2" t="s">
        <v>1</v>
      </c>
      <c r="X5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299"/>
      <c r="Z5299"/>
      <c r="AA5299"/>
    </row>
    <row r="5300" spans="5:27" hidden="1">
      <c r="E5300" t="s">
        <v>8160</v>
      </c>
      <c r="F5300" t="s">
        <v>8278</v>
      </c>
      <c r="G5300" t="s">
        <v>1</v>
      </c>
      <c r="H5300" t="s">
        <v>0</v>
      </c>
      <c r="I5300" t="s">
        <v>8149</v>
      </c>
      <c r="J5300" t="s">
        <v>8150</v>
      </c>
      <c r="K5300">
        <v>179</v>
      </c>
      <c r="L5300">
        <v>179</v>
      </c>
      <c r="M5300" s="1" t="s">
        <v>618</v>
      </c>
      <c r="N5300" t="s">
        <v>619</v>
      </c>
      <c r="O5300" s="2">
        <v>0</v>
      </c>
      <c r="P5300" s="2">
        <v>0</v>
      </c>
      <c r="Q5300" s="2">
        <v>40.76</v>
      </c>
      <c r="R5300" s="2">
        <v>5.2988</v>
      </c>
      <c r="S5300" s="2">
        <v>0</v>
      </c>
      <c r="T5300" s="2">
        <v>0</v>
      </c>
      <c r="U5300" s="2">
        <v>46.058799999999998</v>
      </c>
      <c r="W5300" s="2" t="s">
        <v>1</v>
      </c>
      <c r="X5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0"/>
      <c r="Z5300"/>
      <c r="AA5300"/>
    </row>
    <row r="5301" spans="5:27" hidden="1">
      <c r="E5301" t="s">
        <v>8160</v>
      </c>
      <c r="F5301" t="s">
        <v>8278</v>
      </c>
      <c r="G5301" t="s">
        <v>1</v>
      </c>
      <c r="H5301" t="s">
        <v>0</v>
      </c>
      <c r="I5301" t="s">
        <v>8149</v>
      </c>
      <c r="J5301" t="s">
        <v>8150</v>
      </c>
      <c r="K5301">
        <v>180</v>
      </c>
      <c r="L5301">
        <v>180</v>
      </c>
      <c r="M5301" s="1" t="s">
        <v>155</v>
      </c>
      <c r="N5301" t="s">
        <v>156</v>
      </c>
      <c r="O5301" s="2">
        <v>0</v>
      </c>
      <c r="P5301" s="2">
        <v>0</v>
      </c>
      <c r="Q5301" s="2">
        <v>326.97000000000003</v>
      </c>
      <c r="R5301" s="2">
        <v>42.506100000000004</v>
      </c>
      <c r="S5301" s="2">
        <v>0</v>
      </c>
      <c r="T5301" s="2">
        <v>0</v>
      </c>
      <c r="U5301" s="2">
        <v>369.47610000000003</v>
      </c>
      <c r="W5301" s="2" t="s">
        <v>1</v>
      </c>
      <c r="X5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1"/>
      <c r="Z5301"/>
      <c r="AA5301"/>
    </row>
    <row r="5302" spans="5:27" hidden="1">
      <c r="E5302" t="s">
        <v>8160</v>
      </c>
      <c r="F5302" t="s">
        <v>8278</v>
      </c>
      <c r="G5302" t="s">
        <v>1</v>
      </c>
      <c r="H5302" t="s">
        <v>0</v>
      </c>
      <c r="I5302" t="s">
        <v>8149</v>
      </c>
      <c r="J5302" t="s">
        <v>8150</v>
      </c>
      <c r="K5302">
        <v>181</v>
      </c>
      <c r="L5302">
        <v>181</v>
      </c>
      <c r="M5302" s="1" t="s">
        <v>518</v>
      </c>
      <c r="N5302" t="s">
        <v>519</v>
      </c>
      <c r="O5302" s="2">
        <v>0</v>
      </c>
      <c r="P5302" s="2">
        <v>0</v>
      </c>
      <c r="Q5302" s="2">
        <v>1282.32</v>
      </c>
      <c r="R5302" s="2">
        <v>166.70159999999998</v>
      </c>
      <c r="S5302" s="2">
        <v>0</v>
      </c>
      <c r="T5302" s="2">
        <v>0</v>
      </c>
      <c r="U5302" s="2">
        <v>1449.0216</v>
      </c>
      <c r="W5302" s="2" t="s">
        <v>1</v>
      </c>
      <c r="X5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2"/>
      <c r="Z5302"/>
      <c r="AA5302"/>
    </row>
    <row r="5303" spans="5:27" hidden="1">
      <c r="E5303" t="s">
        <v>8160</v>
      </c>
      <c r="F5303" t="s">
        <v>8278</v>
      </c>
      <c r="G5303" t="s">
        <v>1</v>
      </c>
      <c r="H5303" t="s">
        <v>0</v>
      </c>
      <c r="I5303" t="s">
        <v>8149</v>
      </c>
      <c r="J5303" t="s">
        <v>8150</v>
      </c>
      <c r="K5303">
        <v>182</v>
      </c>
      <c r="L5303">
        <v>182</v>
      </c>
      <c r="M5303" s="1" t="s">
        <v>477</v>
      </c>
      <c r="N5303" t="s">
        <v>478</v>
      </c>
      <c r="O5303" s="2">
        <v>0</v>
      </c>
      <c r="P5303" s="2">
        <v>0</v>
      </c>
      <c r="Q5303" s="2">
        <v>6262.94</v>
      </c>
      <c r="R5303" s="2">
        <v>814.18219999999997</v>
      </c>
      <c r="S5303" s="2">
        <v>0</v>
      </c>
      <c r="T5303" s="2">
        <v>0</v>
      </c>
      <c r="U5303" s="2">
        <v>7077.1221999999998</v>
      </c>
      <c r="W5303" s="2" t="s">
        <v>1</v>
      </c>
      <c r="X5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3"/>
      <c r="Z5303"/>
      <c r="AA5303"/>
    </row>
    <row r="5304" spans="5:27" hidden="1">
      <c r="E5304" t="s">
        <v>8160</v>
      </c>
      <c r="F5304" t="s">
        <v>8278</v>
      </c>
      <c r="G5304" t="s">
        <v>1</v>
      </c>
      <c r="H5304" t="s">
        <v>0</v>
      </c>
      <c r="I5304" t="s">
        <v>8149</v>
      </c>
      <c r="J5304" t="s">
        <v>8150</v>
      </c>
      <c r="K5304">
        <v>183</v>
      </c>
      <c r="L5304">
        <v>183</v>
      </c>
      <c r="M5304" s="1" t="s">
        <v>130</v>
      </c>
      <c r="N5304" t="s">
        <v>131</v>
      </c>
      <c r="O5304" s="2">
        <v>0</v>
      </c>
      <c r="P5304" s="2">
        <v>0</v>
      </c>
      <c r="Q5304" s="2">
        <v>33.01</v>
      </c>
      <c r="R5304" s="2">
        <v>4.2912999999999997</v>
      </c>
      <c r="S5304" s="2">
        <v>0</v>
      </c>
      <c r="T5304" s="2">
        <v>0</v>
      </c>
      <c r="U5304" s="2">
        <v>37.301299999999998</v>
      </c>
      <c r="W5304" s="2" t="s">
        <v>1</v>
      </c>
      <c r="X5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4"/>
      <c r="Z5304"/>
      <c r="AA5304"/>
    </row>
    <row r="5305" spans="5:27" hidden="1">
      <c r="E5305" t="s">
        <v>8160</v>
      </c>
      <c r="F5305" t="s">
        <v>8278</v>
      </c>
      <c r="G5305" t="s">
        <v>1</v>
      </c>
      <c r="H5305" t="s">
        <v>0</v>
      </c>
      <c r="I5305" t="s">
        <v>8149</v>
      </c>
      <c r="J5305" t="s">
        <v>8150</v>
      </c>
      <c r="K5305">
        <v>184</v>
      </c>
      <c r="L5305">
        <v>184</v>
      </c>
      <c r="M5305" s="1" t="s">
        <v>118</v>
      </c>
      <c r="N5305" t="s">
        <v>119</v>
      </c>
      <c r="O5305" s="2">
        <v>0</v>
      </c>
      <c r="P5305" s="2">
        <v>0</v>
      </c>
      <c r="Q5305" s="2">
        <v>163.12</v>
      </c>
      <c r="R5305" s="2">
        <v>21.2056</v>
      </c>
      <c r="S5305" s="2">
        <v>0</v>
      </c>
      <c r="T5305" s="2">
        <v>0</v>
      </c>
      <c r="U5305" s="2">
        <v>184.32560000000001</v>
      </c>
      <c r="W5305" s="2" t="s">
        <v>1</v>
      </c>
      <c r="X5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5"/>
      <c r="Z5305"/>
      <c r="AA5305"/>
    </row>
    <row r="5306" spans="5:27" hidden="1">
      <c r="E5306" t="s">
        <v>8160</v>
      </c>
      <c r="F5306" t="s">
        <v>8278</v>
      </c>
      <c r="G5306" t="s">
        <v>1</v>
      </c>
      <c r="H5306" t="s">
        <v>0</v>
      </c>
      <c r="I5306" t="s">
        <v>8149</v>
      </c>
      <c r="J5306" t="s">
        <v>8150</v>
      </c>
      <c r="K5306">
        <v>185</v>
      </c>
      <c r="L5306">
        <v>185</v>
      </c>
      <c r="M5306" s="1" t="s">
        <v>333</v>
      </c>
      <c r="N5306" t="s">
        <v>334</v>
      </c>
      <c r="O5306" s="2">
        <v>0</v>
      </c>
      <c r="P5306" s="2">
        <v>0</v>
      </c>
      <c r="Q5306" s="2">
        <v>152.91999999999999</v>
      </c>
      <c r="R5306" s="2">
        <v>19.8796</v>
      </c>
      <c r="S5306" s="2">
        <v>0</v>
      </c>
      <c r="T5306" s="2">
        <v>0</v>
      </c>
      <c r="U5306" s="2">
        <v>172.7996</v>
      </c>
      <c r="W5306" s="2" t="s">
        <v>1</v>
      </c>
      <c r="X5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6"/>
      <c r="Z5306"/>
      <c r="AA5306"/>
    </row>
    <row r="5307" spans="5:27" hidden="1">
      <c r="E5307" t="s">
        <v>8160</v>
      </c>
      <c r="F5307" t="s">
        <v>8278</v>
      </c>
      <c r="G5307" t="s">
        <v>1</v>
      </c>
      <c r="H5307" t="s">
        <v>0</v>
      </c>
      <c r="I5307" t="s">
        <v>8149</v>
      </c>
      <c r="J5307" t="s">
        <v>8150</v>
      </c>
      <c r="K5307">
        <v>186</v>
      </c>
      <c r="L5307">
        <v>186</v>
      </c>
      <c r="M5307" s="1" t="s">
        <v>253</v>
      </c>
      <c r="N5307" t="s">
        <v>254</v>
      </c>
      <c r="O5307" s="2">
        <v>0</v>
      </c>
      <c r="P5307" s="2">
        <v>0</v>
      </c>
      <c r="Q5307" s="2">
        <v>18504.36</v>
      </c>
      <c r="R5307" s="2">
        <v>2405.5668000000001</v>
      </c>
      <c r="S5307" s="2">
        <v>0</v>
      </c>
      <c r="T5307" s="2">
        <v>0</v>
      </c>
      <c r="U5307" s="2">
        <v>20909.926800000001</v>
      </c>
      <c r="W5307" s="2" t="s">
        <v>1</v>
      </c>
      <c r="X5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7"/>
      <c r="Z5307"/>
      <c r="AA5307"/>
    </row>
    <row r="5308" spans="5:27" hidden="1">
      <c r="E5308" t="s">
        <v>8160</v>
      </c>
      <c r="F5308" t="s">
        <v>8278</v>
      </c>
      <c r="G5308" t="s">
        <v>1</v>
      </c>
      <c r="H5308" t="s">
        <v>0</v>
      </c>
      <c r="I5308" t="s">
        <v>8149</v>
      </c>
      <c r="J5308" t="s">
        <v>8150</v>
      </c>
      <c r="K5308">
        <v>187</v>
      </c>
      <c r="L5308">
        <v>187</v>
      </c>
      <c r="M5308" s="1" t="s">
        <v>277</v>
      </c>
      <c r="N5308" t="s">
        <v>278</v>
      </c>
      <c r="O5308" s="2">
        <v>0</v>
      </c>
      <c r="P5308" s="2">
        <v>0</v>
      </c>
      <c r="Q5308" s="2">
        <v>658.4</v>
      </c>
      <c r="R5308" s="2">
        <v>85.591999999999999</v>
      </c>
      <c r="S5308" s="2">
        <v>0</v>
      </c>
      <c r="T5308" s="2">
        <v>0</v>
      </c>
      <c r="U5308" s="2">
        <v>743.99199999999996</v>
      </c>
      <c r="W5308" s="2" t="s">
        <v>1</v>
      </c>
      <c r="X5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8"/>
      <c r="Z5308"/>
      <c r="AA5308"/>
    </row>
    <row r="5309" spans="5:27" hidden="1">
      <c r="E5309" t="s">
        <v>8160</v>
      </c>
      <c r="F5309" t="s">
        <v>8278</v>
      </c>
      <c r="G5309" t="s">
        <v>1</v>
      </c>
      <c r="H5309" t="s">
        <v>0</v>
      </c>
      <c r="I5309" t="s">
        <v>8149</v>
      </c>
      <c r="J5309" t="s">
        <v>8150</v>
      </c>
      <c r="K5309">
        <v>188</v>
      </c>
      <c r="L5309">
        <v>188</v>
      </c>
      <c r="M5309" s="1" t="s">
        <v>307</v>
      </c>
      <c r="N5309" t="s">
        <v>308</v>
      </c>
      <c r="O5309" s="2">
        <v>0</v>
      </c>
      <c r="P5309" s="2">
        <v>0</v>
      </c>
      <c r="Q5309" s="2">
        <v>288.48</v>
      </c>
      <c r="R5309" s="2">
        <v>37.502400000000002</v>
      </c>
      <c r="S5309" s="2">
        <v>0</v>
      </c>
      <c r="T5309" s="2">
        <v>0</v>
      </c>
      <c r="U5309" s="2">
        <v>325.98240000000004</v>
      </c>
      <c r="W5309" s="2" t="s">
        <v>1</v>
      </c>
      <c r="X5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09"/>
      <c r="Z5309"/>
      <c r="AA5309"/>
    </row>
    <row r="5310" spans="5:27" hidden="1">
      <c r="E5310" t="s">
        <v>8160</v>
      </c>
      <c r="F5310" t="s">
        <v>8278</v>
      </c>
      <c r="G5310" t="s">
        <v>1</v>
      </c>
      <c r="H5310" t="s">
        <v>0</v>
      </c>
      <c r="I5310" t="s">
        <v>8149</v>
      </c>
      <c r="J5310" t="s">
        <v>8150</v>
      </c>
      <c r="K5310">
        <v>189</v>
      </c>
      <c r="L5310">
        <v>189</v>
      </c>
      <c r="M5310" s="1" t="s">
        <v>445</v>
      </c>
      <c r="N5310" t="s">
        <v>446</v>
      </c>
      <c r="O5310" s="2">
        <v>0</v>
      </c>
      <c r="P5310" s="2">
        <v>0</v>
      </c>
      <c r="Q5310" s="2">
        <v>101.13</v>
      </c>
      <c r="R5310" s="2">
        <v>13.1469</v>
      </c>
      <c r="S5310" s="2">
        <v>0</v>
      </c>
      <c r="T5310" s="2">
        <v>0</v>
      </c>
      <c r="U5310" s="2">
        <v>114.2769</v>
      </c>
      <c r="W5310" s="2" t="s">
        <v>1</v>
      </c>
      <c r="X5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0"/>
      <c r="Z5310"/>
      <c r="AA5310"/>
    </row>
    <row r="5311" spans="5:27" hidden="1">
      <c r="E5311" t="s">
        <v>8160</v>
      </c>
      <c r="F5311" t="s">
        <v>8278</v>
      </c>
      <c r="G5311" t="s">
        <v>1</v>
      </c>
      <c r="H5311" t="s">
        <v>0</v>
      </c>
      <c r="I5311" t="s">
        <v>8149</v>
      </c>
      <c r="J5311" t="s">
        <v>8150</v>
      </c>
      <c r="K5311">
        <v>190</v>
      </c>
      <c r="L5311">
        <v>190</v>
      </c>
      <c r="M5311" s="1" t="s">
        <v>118</v>
      </c>
      <c r="N5311" t="s">
        <v>119</v>
      </c>
      <c r="O5311" s="2">
        <v>0</v>
      </c>
      <c r="P5311" s="2">
        <v>0</v>
      </c>
      <c r="Q5311" s="2">
        <v>471.31</v>
      </c>
      <c r="R5311" s="2">
        <v>61.270299999999999</v>
      </c>
      <c r="S5311" s="2">
        <v>0</v>
      </c>
      <c r="T5311" s="2">
        <v>0</v>
      </c>
      <c r="U5311" s="2">
        <v>532.58029999999997</v>
      </c>
      <c r="W5311" s="2" t="s">
        <v>1</v>
      </c>
      <c r="X5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1"/>
      <c r="Z5311"/>
      <c r="AA5311"/>
    </row>
    <row r="5312" spans="5:27" hidden="1">
      <c r="E5312" t="s">
        <v>8160</v>
      </c>
      <c r="F5312" t="s">
        <v>8278</v>
      </c>
      <c r="G5312" t="s">
        <v>1</v>
      </c>
      <c r="H5312" t="s">
        <v>0</v>
      </c>
      <c r="I5312" t="s">
        <v>8149</v>
      </c>
      <c r="J5312" t="s">
        <v>8150</v>
      </c>
      <c r="K5312">
        <v>191</v>
      </c>
      <c r="L5312">
        <v>191</v>
      </c>
      <c r="M5312" s="1" t="s">
        <v>677</v>
      </c>
      <c r="N5312" t="s">
        <v>678</v>
      </c>
      <c r="O5312" s="2">
        <v>0</v>
      </c>
      <c r="P5312" s="2">
        <v>0</v>
      </c>
      <c r="Q5312" s="2">
        <v>129.15</v>
      </c>
      <c r="R5312" s="2">
        <v>16.7895</v>
      </c>
      <c r="S5312" s="2">
        <v>0</v>
      </c>
      <c r="T5312" s="2">
        <v>0</v>
      </c>
      <c r="U5312" s="2">
        <v>145.93950000000001</v>
      </c>
      <c r="W5312" s="2" t="s">
        <v>1</v>
      </c>
      <c r="X5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2"/>
      <c r="Z5312"/>
      <c r="AA5312"/>
    </row>
    <row r="5313" spans="5:27" hidden="1">
      <c r="E5313" t="s">
        <v>8160</v>
      </c>
      <c r="F5313" t="s">
        <v>8278</v>
      </c>
      <c r="G5313" t="s">
        <v>1</v>
      </c>
      <c r="H5313" t="s">
        <v>0</v>
      </c>
      <c r="I5313" t="s">
        <v>8149</v>
      </c>
      <c r="J5313" t="s">
        <v>8150</v>
      </c>
      <c r="K5313">
        <v>192</v>
      </c>
      <c r="L5313">
        <v>192</v>
      </c>
      <c r="M5313" s="1" t="s">
        <v>118</v>
      </c>
      <c r="N5313" t="s">
        <v>119</v>
      </c>
      <c r="O5313" s="2">
        <v>0</v>
      </c>
      <c r="P5313" s="2">
        <v>0</v>
      </c>
      <c r="Q5313" s="2">
        <v>118.09</v>
      </c>
      <c r="R5313" s="2">
        <v>15.351700000000001</v>
      </c>
      <c r="S5313" s="2">
        <v>0</v>
      </c>
      <c r="T5313" s="2">
        <v>0</v>
      </c>
      <c r="U5313" s="2">
        <v>133.4417</v>
      </c>
      <c r="W5313" s="2" t="s">
        <v>1</v>
      </c>
      <c r="X5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3"/>
      <c r="Z5313"/>
      <c r="AA5313"/>
    </row>
    <row r="5314" spans="5:27" hidden="1">
      <c r="E5314" t="s">
        <v>8160</v>
      </c>
      <c r="F5314" t="s">
        <v>8278</v>
      </c>
      <c r="G5314" t="s">
        <v>1</v>
      </c>
      <c r="H5314" t="s">
        <v>0</v>
      </c>
      <c r="I5314" t="s">
        <v>8149</v>
      </c>
      <c r="J5314" t="s">
        <v>8150</v>
      </c>
      <c r="K5314">
        <v>193</v>
      </c>
      <c r="L5314">
        <v>193</v>
      </c>
      <c r="M5314" s="1" t="s">
        <v>118</v>
      </c>
      <c r="N5314" t="s">
        <v>119</v>
      </c>
      <c r="O5314" s="2">
        <v>0</v>
      </c>
      <c r="P5314" s="2">
        <v>0</v>
      </c>
      <c r="Q5314" s="2">
        <v>187.74</v>
      </c>
      <c r="R5314" s="2">
        <v>24.406200000000002</v>
      </c>
      <c r="S5314" s="2">
        <v>0</v>
      </c>
      <c r="T5314" s="2">
        <v>0</v>
      </c>
      <c r="U5314" s="2">
        <v>212.14620000000002</v>
      </c>
      <c r="W5314" s="2" t="s">
        <v>1</v>
      </c>
      <c r="X5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4"/>
      <c r="Z5314"/>
      <c r="AA5314"/>
    </row>
    <row r="5315" spans="5:27" hidden="1">
      <c r="E5315" t="s">
        <v>8160</v>
      </c>
      <c r="F5315" t="s">
        <v>8278</v>
      </c>
      <c r="G5315" t="s">
        <v>1</v>
      </c>
      <c r="H5315" t="s">
        <v>0</v>
      </c>
      <c r="I5315" t="s">
        <v>8149</v>
      </c>
      <c r="J5315" t="s">
        <v>8150</v>
      </c>
      <c r="K5315">
        <v>194</v>
      </c>
      <c r="L5315">
        <v>194</v>
      </c>
      <c r="M5315" s="1" t="s">
        <v>118</v>
      </c>
      <c r="N5315" t="s">
        <v>119</v>
      </c>
      <c r="O5315" s="2">
        <v>0</v>
      </c>
      <c r="P5315" s="2">
        <v>0</v>
      </c>
      <c r="Q5315" s="2">
        <v>187.97</v>
      </c>
      <c r="R5315" s="2">
        <v>24.4361</v>
      </c>
      <c r="S5315" s="2">
        <v>0</v>
      </c>
      <c r="T5315" s="2">
        <v>0</v>
      </c>
      <c r="U5315" s="2">
        <v>212.40610000000001</v>
      </c>
      <c r="W5315" s="2" t="s">
        <v>1</v>
      </c>
      <c r="X5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5"/>
      <c r="Z5315"/>
      <c r="AA5315"/>
    </row>
    <row r="5316" spans="5:27" hidden="1">
      <c r="E5316" t="s">
        <v>8160</v>
      </c>
      <c r="F5316" t="s">
        <v>8278</v>
      </c>
      <c r="G5316" t="s">
        <v>1</v>
      </c>
      <c r="H5316" t="s">
        <v>0</v>
      </c>
      <c r="I5316" t="s">
        <v>8149</v>
      </c>
      <c r="J5316" t="s">
        <v>8150</v>
      </c>
      <c r="K5316">
        <v>195</v>
      </c>
      <c r="L5316">
        <v>195</v>
      </c>
      <c r="M5316" s="1" t="s">
        <v>741</v>
      </c>
      <c r="N5316" t="s">
        <v>742</v>
      </c>
      <c r="O5316" s="2">
        <v>0</v>
      </c>
      <c r="P5316" s="2">
        <v>0</v>
      </c>
      <c r="Q5316" s="2">
        <v>204.51</v>
      </c>
      <c r="R5316" s="2">
        <v>26.586300000000001</v>
      </c>
      <c r="S5316" s="2">
        <v>0</v>
      </c>
      <c r="T5316" s="2">
        <v>0</v>
      </c>
      <c r="U5316" s="2">
        <v>231.09629999999999</v>
      </c>
      <c r="W5316" s="2" t="s">
        <v>1</v>
      </c>
      <c r="X5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6"/>
      <c r="Z5316"/>
      <c r="AA5316"/>
    </row>
    <row r="5317" spans="5:27" hidden="1">
      <c r="E5317" t="s">
        <v>8160</v>
      </c>
      <c r="F5317" t="s">
        <v>8278</v>
      </c>
      <c r="G5317" t="s">
        <v>1</v>
      </c>
      <c r="H5317" t="s">
        <v>0</v>
      </c>
      <c r="I5317" t="s">
        <v>8149</v>
      </c>
      <c r="J5317" t="s">
        <v>8150</v>
      </c>
      <c r="K5317">
        <v>196</v>
      </c>
      <c r="L5317">
        <v>196</v>
      </c>
      <c r="M5317" s="1" t="s">
        <v>455</v>
      </c>
      <c r="N5317" t="s">
        <v>456</v>
      </c>
      <c r="O5317" s="2">
        <v>0</v>
      </c>
      <c r="P5317" s="2">
        <v>0</v>
      </c>
      <c r="Q5317" s="2">
        <v>319.8</v>
      </c>
      <c r="R5317" s="2">
        <v>41.574000000000005</v>
      </c>
      <c r="S5317" s="2">
        <v>0</v>
      </c>
      <c r="T5317" s="2">
        <v>0</v>
      </c>
      <c r="U5317" s="2">
        <v>361.37400000000002</v>
      </c>
      <c r="W5317" s="2" t="s">
        <v>1</v>
      </c>
      <c r="X5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7"/>
      <c r="Z5317"/>
      <c r="AA5317"/>
    </row>
    <row r="5318" spans="5:27" hidden="1">
      <c r="E5318" t="s">
        <v>8160</v>
      </c>
      <c r="F5318" t="s">
        <v>8278</v>
      </c>
      <c r="G5318" t="s">
        <v>1</v>
      </c>
      <c r="H5318" t="s">
        <v>0</v>
      </c>
      <c r="I5318" t="s">
        <v>8149</v>
      </c>
      <c r="J5318" t="s">
        <v>8150</v>
      </c>
      <c r="K5318">
        <v>197</v>
      </c>
      <c r="L5318">
        <v>197</v>
      </c>
      <c r="M5318" s="1" t="s">
        <v>167</v>
      </c>
      <c r="N5318" t="s">
        <v>168</v>
      </c>
      <c r="O5318" s="2">
        <v>0</v>
      </c>
      <c r="P5318" s="2">
        <v>0</v>
      </c>
      <c r="Q5318" s="2">
        <v>230</v>
      </c>
      <c r="R5318" s="2">
        <v>29.900000000000002</v>
      </c>
      <c r="S5318" s="2">
        <v>0</v>
      </c>
      <c r="T5318" s="2">
        <v>0</v>
      </c>
      <c r="U5318" s="2">
        <v>259.89999999999998</v>
      </c>
      <c r="W5318" s="2" t="s">
        <v>1</v>
      </c>
      <c r="X5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8"/>
      <c r="Z5318"/>
      <c r="AA5318"/>
    </row>
    <row r="5319" spans="5:27" hidden="1">
      <c r="E5319" t="s">
        <v>8160</v>
      </c>
      <c r="F5319" t="s">
        <v>8278</v>
      </c>
      <c r="G5319" t="s">
        <v>1</v>
      </c>
      <c r="H5319" t="s">
        <v>0</v>
      </c>
      <c r="I5319" t="s">
        <v>8149</v>
      </c>
      <c r="J5319" t="s">
        <v>8150</v>
      </c>
      <c r="K5319">
        <v>198</v>
      </c>
      <c r="L5319">
        <v>198</v>
      </c>
      <c r="M5319" s="1" t="s">
        <v>118</v>
      </c>
      <c r="N5319" t="s">
        <v>119</v>
      </c>
      <c r="O5319" s="2">
        <v>0</v>
      </c>
      <c r="P5319" s="2">
        <v>0</v>
      </c>
      <c r="Q5319" s="2">
        <v>145.13</v>
      </c>
      <c r="R5319" s="2">
        <v>18.866900000000001</v>
      </c>
      <c r="S5319" s="2">
        <v>0</v>
      </c>
      <c r="T5319" s="2">
        <v>0</v>
      </c>
      <c r="U5319" s="2">
        <v>163.99689999999998</v>
      </c>
      <c r="W5319" s="2" t="s">
        <v>1</v>
      </c>
      <c r="X5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19"/>
      <c r="Z5319"/>
      <c r="AA5319"/>
    </row>
    <row r="5320" spans="5:27" hidden="1">
      <c r="E5320" t="s">
        <v>8160</v>
      </c>
      <c r="F5320" t="s">
        <v>8278</v>
      </c>
      <c r="G5320" t="s">
        <v>1</v>
      </c>
      <c r="H5320" t="s">
        <v>0</v>
      </c>
      <c r="I5320" t="s">
        <v>8149</v>
      </c>
      <c r="J5320" t="s">
        <v>8150</v>
      </c>
      <c r="K5320">
        <v>199</v>
      </c>
      <c r="L5320">
        <v>199</v>
      </c>
      <c r="M5320" s="1" t="s">
        <v>713</v>
      </c>
      <c r="N5320" t="s">
        <v>714</v>
      </c>
      <c r="O5320" s="2">
        <v>0</v>
      </c>
      <c r="P5320" s="2">
        <v>0</v>
      </c>
      <c r="Q5320" s="2">
        <v>171.94</v>
      </c>
      <c r="R5320" s="2">
        <v>22.3522</v>
      </c>
      <c r="S5320" s="2">
        <v>0</v>
      </c>
      <c r="T5320" s="2">
        <v>0</v>
      </c>
      <c r="U5320" s="2">
        <v>194.29220000000001</v>
      </c>
      <c r="W5320" s="2" t="s">
        <v>1</v>
      </c>
      <c r="X5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0"/>
      <c r="Z5320"/>
      <c r="AA5320"/>
    </row>
    <row r="5321" spans="5:27" hidden="1">
      <c r="E5321" t="s">
        <v>8160</v>
      </c>
      <c r="F5321" t="s">
        <v>8278</v>
      </c>
      <c r="G5321" t="s">
        <v>1</v>
      </c>
      <c r="H5321" t="s">
        <v>0</v>
      </c>
      <c r="I5321" t="s">
        <v>8149</v>
      </c>
      <c r="J5321" t="s">
        <v>8150</v>
      </c>
      <c r="K5321">
        <v>200</v>
      </c>
      <c r="L5321">
        <v>200</v>
      </c>
      <c r="M5321" s="1" t="s">
        <v>608</v>
      </c>
      <c r="N5321" t="s">
        <v>609</v>
      </c>
      <c r="O5321" s="2">
        <v>0</v>
      </c>
      <c r="P5321" s="2">
        <v>0</v>
      </c>
      <c r="Q5321" s="2">
        <v>13.68</v>
      </c>
      <c r="R5321" s="2">
        <v>1.7784</v>
      </c>
      <c r="S5321" s="2">
        <v>0</v>
      </c>
      <c r="T5321" s="2">
        <v>0</v>
      </c>
      <c r="U5321" s="2">
        <v>15.458399999999999</v>
      </c>
      <c r="W5321" s="2" t="s">
        <v>1</v>
      </c>
      <c r="X5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1"/>
      <c r="Z5321"/>
      <c r="AA5321"/>
    </row>
    <row r="5322" spans="5:27" hidden="1">
      <c r="E5322" t="s">
        <v>8160</v>
      </c>
      <c r="F5322" t="s">
        <v>8278</v>
      </c>
      <c r="G5322" t="s">
        <v>1</v>
      </c>
      <c r="H5322" t="s">
        <v>0</v>
      </c>
      <c r="I5322" t="s">
        <v>8149</v>
      </c>
      <c r="J5322" t="s">
        <v>8150</v>
      </c>
      <c r="K5322">
        <v>201</v>
      </c>
      <c r="L5322">
        <v>201</v>
      </c>
      <c r="M5322" s="1" t="s">
        <v>1052</v>
      </c>
      <c r="N5322" t="s">
        <v>1053</v>
      </c>
      <c r="O5322" s="2">
        <v>0</v>
      </c>
      <c r="P5322" s="2">
        <v>0</v>
      </c>
      <c r="Q5322" s="2">
        <v>4043.8</v>
      </c>
      <c r="R5322" s="2">
        <v>525.69400000000007</v>
      </c>
      <c r="S5322" s="2">
        <v>0</v>
      </c>
      <c r="T5322" s="2">
        <v>0</v>
      </c>
      <c r="U5322" s="2">
        <v>4569.4940000000006</v>
      </c>
      <c r="W5322" s="2" t="s">
        <v>1</v>
      </c>
      <c r="X5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2"/>
      <c r="Z5322"/>
      <c r="AA5322"/>
    </row>
    <row r="5323" spans="5:27" hidden="1">
      <c r="E5323" t="s">
        <v>8160</v>
      </c>
      <c r="F5323" t="s">
        <v>8278</v>
      </c>
      <c r="G5323" t="s">
        <v>1</v>
      </c>
      <c r="H5323" t="s">
        <v>0</v>
      </c>
      <c r="I5323" t="s">
        <v>8149</v>
      </c>
      <c r="J5323" t="s">
        <v>8150</v>
      </c>
      <c r="K5323">
        <v>202</v>
      </c>
      <c r="L5323">
        <v>202</v>
      </c>
      <c r="M5323" s="1" t="s">
        <v>353</v>
      </c>
      <c r="N5323" t="s">
        <v>354</v>
      </c>
      <c r="O5323" s="2">
        <v>0</v>
      </c>
      <c r="P5323" s="2">
        <v>0</v>
      </c>
      <c r="Q5323" s="2">
        <v>91.74</v>
      </c>
      <c r="R5323" s="2">
        <v>11.9262</v>
      </c>
      <c r="S5323" s="2">
        <v>0</v>
      </c>
      <c r="T5323" s="2">
        <v>0</v>
      </c>
      <c r="U5323" s="2">
        <v>103.66619999999999</v>
      </c>
      <c r="W5323" s="2" t="s">
        <v>1</v>
      </c>
      <c r="X5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3"/>
      <c r="Z5323"/>
      <c r="AA5323"/>
    </row>
    <row r="5324" spans="5:27" hidden="1">
      <c r="E5324" t="s">
        <v>8160</v>
      </c>
      <c r="F5324" t="s">
        <v>8278</v>
      </c>
      <c r="G5324" t="s">
        <v>1</v>
      </c>
      <c r="H5324" t="s">
        <v>0</v>
      </c>
      <c r="I5324" t="s">
        <v>8149</v>
      </c>
      <c r="J5324" t="s">
        <v>8150</v>
      </c>
      <c r="K5324">
        <v>203</v>
      </c>
      <c r="L5324">
        <v>203</v>
      </c>
      <c r="M5324" s="1" t="s">
        <v>691</v>
      </c>
      <c r="N5324" t="s">
        <v>692</v>
      </c>
      <c r="O5324" s="2">
        <v>0</v>
      </c>
      <c r="P5324" s="2">
        <v>0</v>
      </c>
      <c r="Q5324" s="2">
        <v>124.34</v>
      </c>
      <c r="R5324" s="2">
        <v>16.164200000000001</v>
      </c>
      <c r="S5324" s="2">
        <v>0</v>
      </c>
      <c r="T5324" s="2">
        <v>0</v>
      </c>
      <c r="U5324" s="2">
        <v>140.5042</v>
      </c>
      <c r="W5324" s="2" t="s">
        <v>1</v>
      </c>
      <c r="X5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4"/>
      <c r="Z5324"/>
      <c r="AA5324"/>
    </row>
    <row r="5325" spans="5:27" hidden="1">
      <c r="E5325" t="s">
        <v>8160</v>
      </c>
      <c r="F5325" t="s">
        <v>8279</v>
      </c>
      <c r="G5325" t="s">
        <v>1</v>
      </c>
      <c r="H5325" t="s">
        <v>0</v>
      </c>
      <c r="I5325" t="s">
        <v>8149</v>
      </c>
      <c r="J5325" t="s">
        <v>8150</v>
      </c>
      <c r="K5325">
        <v>204</v>
      </c>
      <c r="L5325">
        <v>204</v>
      </c>
      <c r="M5325" s="1" t="s">
        <v>8011</v>
      </c>
      <c r="N5325" t="s">
        <v>8012</v>
      </c>
      <c r="O5325" s="2">
        <v>0</v>
      </c>
      <c r="P5325" s="2">
        <v>0</v>
      </c>
      <c r="Q5325" s="2">
        <v>201.76</v>
      </c>
      <c r="R5325" s="2">
        <v>26.2288</v>
      </c>
      <c r="S5325" s="2">
        <v>0</v>
      </c>
      <c r="T5325" s="2">
        <v>0</v>
      </c>
      <c r="U5325" s="2">
        <v>227.9888</v>
      </c>
      <c r="W5325" s="2" t="s">
        <v>1</v>
      </c>
      <c r="X5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5"/>
      <c r="Z5325"/>
      <c r="AA5325"/>
    </row>
    <row r="5326" spans="5:27" hidden="1">
      <c r="E5326" t="s">
        <v>8160</v>
      </c>
      <c r="F5326" t="s">
        <v>8279</v>
      </c>
      <c r="G5326" t="s">
        <v>1</v>
      </c>
      <c r="H5326" t="s">
        <v>0</v>
      </c>
      <c r="I5326" t="s">
        <v>8149</v>
      </c>
      <c r="J5326" t="s">
        <v>8150</v>
      </c>
      <c r="K5326">
        <v>205</v>
      </c>
      <c r="L5326">
        <v>205</v>
      </c>
      <c r="M5326" s="1" t="s">
        <v>118</v>
      </c>
      <c r="N5326" t="s">
        <v>119</v>
      </c>
      <c r="O5326" s="2">
        <v>0</v>
      </c>
      <c r="P5326" s="2">
        <v>0</v>
      </c>
      <c r="Q5326" s="2">
        <v>697.14</v>
      </c>
      <c r="R5326" s="2">
        <v>90.628200000000007</v>
      </c>
      <c r="S5326" s="2">
        <v>0</v>
      </c>
      <c r="T5326" s="2">
        <v>0</v>
      </c>
      <c r="U5326" s="2">
        <v>787.76819999999998</v>
      </c>
      <c r="W5326" s="2" t="s">
        <v>1</v>
      </c>
      <c r="X5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6"/>
      <c r="Z5326"/>
      <c r="AA5326"/>
    </row>
    <row r="5327" spans="5:27" hidden="1">
      <c r="E5327" t="s">
        <v>8160</v>
      </c>
      <c r="F5327" t="s">
        <v>8279</v>
      </c>
      <c r="G5327" t="s">
        <v>1</v>
      </c>
      <c r="H5327" t="s">
        <v>0</v>
      </c>
      <c r="I5327" t="s">
        <v>8149</v>
      </c>
      <c r="J5327" t="s">
        <v>8150</v>
      </c>
      <c r="K5327">
        <v>206</v>
      </c>
      <c r="L5327">
        <v>206</v>
      </c>
      <c r="M5327" s="1" t="s">
        <v>118</v>
      </c>
      <c r="N5327" t="s">
        <v>119</v>
      </c>
      <c r="O5327" s="2">
        <v>0</v>
      </c>
      <c r="P5327" s="2">
        <v>0</v>
      </c>
      <c r="Q5327" s="2">
        <v>93.98</v>
      </c>
      <c r="R5327" s="2">
        <v>12.217400000000001</v>
      </c>
      <c r="S5327" s="2">
        <v>0</v>
      </c>
      <c r="T5327" s="2">
        <v>0</v>
      </c>
      <c r="U5327" s="2">
        <v>106.1974</v>
      </c>
      <c r="W5327" s="2" t="s">
        <v>1</v>
      </c>
      <c r="X5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7"/>
      <c r="Z5327"/>
      <c r="AA5327"/>
    </row>
    <row r="5328" spans="5:27" hidden="1">
      <c r="E5328" t="s">
        <v>8160</v>
      </c>
      <c r="F5328" t="s">
        <v>8279</v>
      </c>
      <c r="G5328" t="s">
        <v>1</v>
      </c>
      <c r="H5328" t="s">
        <v>0</v>
      </c>
      <c r="I5328" t="s">
        <v>8149</v>
      </c>
      <c r="J5328" t="s">
        <v>8150</v>
      </c>
      <c r="K5328">
        <v>207</v>
      </c>
      <c r="L5328">
        <v>207</v>
      </c>
      <c r="M5328" s="1" t="s">
        <v>128</v>
      </c>
      <c r="N5328" t="s">
        <v>129</v>
      </c>
      <c r="O5328" s="2">
        <v>0</v>
      </c>
      <c r="P5328" s="2">
        <v>0</v>
      </c>
      <c r="Q5328" s="2">
        <v>341.19</v>
      </c>
      <c r="R5328" s="2">
        <v>44.354700000000001</v>
      </c>
      <c r="S5328" s="2">
        <v>0</v>
      </c>
      <c r="T5328" s="2">
        <v>0</v>
      </c>
      <c r="U5328" s="2">
        <v>385.54469999999998</v>
      </c>
      <c r="W5328" s="2" t="s">
        <v>1</v>
      </c>
      <c r="X5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8"/>
      <c r="Z5328"/>
      <c r="AA5328"/>
    </row>
    <row r="5329" spans="5:27" hidden="1">
      <c r="E5329" t="s">
        <v>8160</v>
      </c>
      <c r="F5329" t="s">
        <v>8279</v>
      </c>
      <c r="G5329" t="s">
        <v>1</v>
      </c>
      <c r="H5329" t="s">
        <v>0</v>
      </c>
      <c r="I5329" t="s">
        <v>8149</v>
      </c>
      <c r="J5329" t="s">
        <v>8150</v>
      </c>
      <c r="K5329">
        <v>208</v>
      </c>
      <c r="L5329">
        <v>208</v>
      </c>
      <c r="M5329" s="1" t="s">
        <v>699</v>
      </c>
      <c r="N5329" t="s">
        <v>700</v>
      </c>
      <c r="O5329" s="2">
        <v>0</v>
      </c>
      <c r="P5329" s="2">
        <v>0</v>
      </c>
      <c r="Q5329" s="2">
        <v>336.51</v>
      </c>
      <c r="R5329" s="2">
        <v>43.746299999999998</v>
      </c>
      <c r="S5329" s="2">
        <v>0</v>
      </c>
      <c r="T5329" s="2">
        <v>0</v>
      </c>
      <c r="U5329" s="2">
        <v>380.25630000000001</v>
      </c>
      <c r="W5329" s="2" t="s">
        <v>1</v>
      </c>
      <c r="X5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29"/>
      <c r="Z5329"/>
      <c r="AA5329"/>
    </row>
    <row r="5330" spans="5:27" hidden="1">
      <c r="E5330" t="s">
        <v>8160</v>
      </c>
      <c r="F5330" t="s">
        <v>8279</v>
      </c>
      <c r="G5330" t="s">
        <v>1</v>
      </c>
      <c r="H5330" t="s">
        <v>0</v>
      </c>
      <c r="I5330" t="s">
        <v>8149</v>
      </c>
      <c r="J5330" t="s">
        <v>8150</v>
      </c>
      <c r="K5330">
        <v>209</v>
      </c>
      <c r="L5330">
        <v>209</v>
      </c>
      <c r="M5330" s="1" t="s">
        <v>291</v>
      </c>
      <c r="N5330" t="s">
        <v>292</v>
      </c>
      <c r="O5330" s="2">
        <v>0</v>
      </c>
      <c r="P5330" s="2">
        <v>0</v>
      </c>
      <c r="Q5330" s="2">
        <v>4646.0600000000004</v>
      </c>
      <c r="R5330" s="2">
        <v>603.98780000000011</v>
      </c>
      <c r="S5330" s="2">
        <v>0</v>
      </c>
      <c r="T5330" s="2">
        <v>0</v>
      </c>
      <c r="U5330" s="2">
        <v>5250.0478000000003</v>
      </c>
      <c r="W5330" s="2" t="s">
        <v>1</v>
      </c>
      <c r="X5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0"/>
      <c r="Z5330"/>
      <c r="AA5330"/>
    </row>
    <row r="5331" spans="5:27" hidden="1">
      <c r="E5331" t="s">
        <v>8160</v>
      </c>
      <c r="F5331" t="s">
        <v>8279</v>
      </c>
      <c r="G5331" t="s">
        <v>1</v>
      </c>
      <c r="H5331" t="s">
        <v>0</v>
      </c>
      <c r="I5331" t="s">
        <v>8149</v>
      </c>
      <c r="J5331" t="s">
        <v>8150</v>
      </c>
      <c r="K5331">
        <v>210</v>
      </c>
      <c r="L5331">
        <v>210</v>
      </c>
      <c r="M5331" s="1" t="s">
        <v>749</v>
      </c>
      <c r="N5331" t="s">
        <v>750</v>
      </c>
      <c r="O5331" s="2">
        <v>0</v>
      </c>
      <c r="P5331" s="2">
        <v>0</v>
      </c>
      <c r="Q5331" s="2">
        <v>4417.6000000000004</v>
      </c>
      <c r="R5331" s="2">
        <v>574.28800000000001</v>
      </c>
      <c r="S5331" s="2">
        <v>0</v>
      </c>
      <c r="T5331" s="2">
        <v>0</v>
      </c>
      <c r="U5331" s="2">
        <v>4991.8880000000008</v>
      </c>
      <c r="W5331" s="2" t="s">
        <v>1</v>
      </c>
      <c r="X5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1"/>
      <c r="Z5331"/>
      <c r="AA5331"/>
    </row>
    <row r="5332" spans="5:27" hidden="1">
      <c r="E5332" t="s">
        <v>8160</v>
      </c>
      <c r="F5332" t="s">
        <v>8279</v>
      </c>
      <c r="G5332" t="s">
        <v>1</v>
      </c>
      <c r="H5332" t="s">
        <v>0</v>
      </c>
      <c r="I5332" t="s">
        <v>8149</v>
      </c>
      <c r="J5332" t="s">
        <v>8150</v>
      </c>
      <c r="K5332">
        <v>211</v>
      </c>
      <c r="L5332">
        <v>211</v>
      </c>
      <c r="M5332" s="1" t="s">
        <v>8321</v>
      </c>
      <c r="N5332" t="s">
        <v>8322</v>
      </c>
      <c r="O5332" s="2">
        <v>0</v>
      </c>
      <c r="P5332" s="2">
        <v>0</v>
      </c>
      <c r="Q5332" s="2">
        <v>161.11000000000001</v>
      </c>
      <c r="R5332" s="2">
        <v>20.944300000000002</v>
      </c>
      <c r="S5332" s="2">
        <v>0</v>
      </c>
      <c r="T5332" s="2">
        <v>0</v>
      </c>
      <c r="U5332" s="2">
        <v>182.05430000000001</v>
      </c>
      <c r="W5332" s="2" t="s">
        <v>1</v>
      </c>
      <c r="X5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2"/>
      <c r="Z5332"/>
      <c r="AA5332"/>
    </row>
    <row r="5333" spans="5:27" hidden="1">
      <c r="E5333" t="s">
        <v>8160</v>
      </c>
      <c r="F5333" t="s">
        <v>8279</v>
      </c>
      <c r="G5333" t="s">
        <v>1</v>
      </c>
      <c r="H5333" t="s">
        <v>0</v>
      </c>
      <c r="I5333" t="s">
        <v>8149</v>
      </c>
      <c r="J5333" t="s">
        <v>8150</v>
      </c>
      <c r="K5333">
        <v>212</v>
      </c>
      <c r="L5333">
        <v>212</v>
      </c>
      <c r="M5333" s="1" t="s">
        <v>574</v>
      </c>
      <c r="N5333" t="s">
        <v>575</v>
      </c>
      <c r="O5333" s="2">
        <v>0</v>
      </c>
      <c r="P5333" s="2">
        <v>0</v>
      </c>
      <c r="Q5333" s="2">
        <v>4141.5</v>
      </c>
      <c r="R5333" s="2">
        <v>538.39499999999998</v>
      </c>
      <c r="S5333" s="2">
        <v>0</v>
      </c>
      <c r="T5333" s="2">
        <v>0</v>
      </c>
      <c r="U5333" s="2">
        <v>4679.8950000000004</v>
      </c>
      <c r="W5333" s="2" t="s">
        <v>1</v>
      </c>
      <c r="X5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3"/>
      <c r="Z5333"/>
      <c r="AA5333"/>
    </row>
    <row r="5334" spans="5:27" hidden="1">
      <c r="E5334" t="s">
        <v>8160</v>
      </c>
      <c r="F5334" t="s">
        <v>8279</v>
      </c>
      <c r="G5334" t="s">
        <v>1</v>
      </c>
      <c r="H5334" t="s">
        <v>0</v>
      </c>
      <c r="I5334" t="s">
        <v>8149</v>
      </c>
      <c r="J5334" t="s">
        <v>8150</v>
      </c>
      <c r="K5334">
        <v>213</v>
      </c>
      <c r="L5334">
        <v>213</v>
      </c>
      <c r="M5334" s="1" t="s">
        <v>659</v>
      </c>
      <c r="N5334" t="s">
        <v>660</v>
      </c>
      <c r="O5334" s="2">
        <v>0</v>
      </c>
      <c r="P5334" s="2">
        <v>0</v>
      </c>
      <c r="Q5334" s="2">
        <v>40.68</v>
      </c>
      <c r="R5334" s="2">
        <v>5.2884000000000002</v>
      </c>
      <c r="S5334" s="2">
        <v>0</v>
      </c>
      <c r="T5334" s="2">
        <v>0</v>
      </c>
      <c r="U5334" s="2">
        <v>45.968400000000003</v>
      </c>
      <c r="W5334" s="2" t="s">
        <v>1</v>
      </c>
      <c r="X5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4"/>
      <c r="Z5334"/>
      <c r="AA5334"/>
    </row>
    <row r="5335" spans="5:27" hidden="1">
      <c r="E5335" t="s">
        <v>8160</v>
      </c>
      <c r="F5335" t="s">
        <v>8279</v>
      </c>
      <c r="G5335" t="s">
        <v>1</v>
      </c>
      <c r="H5335" t="s">
        <v>0</v>
      </c>
      <c r="I5335" t="s">
        <v>8149</v>
      </c>
      <c r="J5335" t="s">
        <v>8150</v>
      </c>
      <c r="K5335">
        <v>214</v>
      </c>
      <c r="L5335">
        <v>214</v>
      </c>
      <c r="M5335" s="1" t="s">
        <v>1416</v>
      </c>
      <c r="N5335" t="s">
        <v>1417</v>
      </c>
      <c r="O5335" s="2">
        <v>0</v>
      </c>
      <c r="P5335" s="2">
        <v>0</v>
      </c>
      <c r="Q5335" s="2">
        <v>112.4</v>
      </c>
      <c r="R5335" s="2">
        <v>14.612000000000002</v>
      </c>
      <c r="S5335" s="2">
        <v>0</v>
      </c>
      <c r="T5335" s="2">
        <v>0</v>
      </c>
      <c r="U5335" s="2">
        <v>127.012</v>
      </c>
      <c r="W5335" s="2" t="s">
        <v>1</v>
      </c>
      <c r="X5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5"/>
      <c r="Z5335"/>
      <c r="AA5335"/>
    </row>
    <row r="5336" spans="5:27" hidden="1">
      <c r="E5336" t="s">
        <v>8160</v>
      </c>
      <c r="F5336" t="s">
        <v>8279</v>
      </c>
      <c r="G5336" t="s">
        <v>1</v>
      </c>
      <c r="H5336" t="s">
        <v>0</v>
      </c>
      <c r="I5336" t="s">
        <v>8149</v>
      </c>
      <c r="J5336" t="s">
        <v>8150</v>
      </c>
      <c r="K5336">
        <v>215</v>
      </c>
      <c r="L5336">
        <v>215</v>
      </c>
      <c r="M5336" s="1" t="s">
        <v>7859</v>
      </c>
      <c r="N5336" t="s">
        <v>7860</v>
      </c>
      <c r="O5336" s="2">
        <v>0</v>
      </c>
      <c r="P5336" s="2">
        <v>0</v>
      </c>
      <c r="Q5336" s="2">
        <v>162.5</v>
      </c>
      <c r="R5336" s="2">
        <v>21.125</v>
      </c>
      <c r="S5336" s="2">
        <v>0</v>
      </c>
      <c r="T5336" s="2">
        <v>0</v>
      </c>
      <c r="U5336" s="2">
        <v>183.625</v>
      </c>
      <c r="W5336" s="2" t="s">
        <v>1</v>
      </c>
      <c r="X5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6"/>
      <c r="Z5336"/>
      <c r="AA5336"/>
    </row>
    <row r="5337" spans="5:27" hidden="1">
      <c r="E5337" t="s">
        <v>8160</v>
      </c>
      <c r="F5337" t="s">
        <v>8279</v>
      </c>
      <c r="G5337" t="s">
        <v>1</v>
      </c>
      <c r="H5337" t="s">
        <v>0</v>
      </c>
      <c r="I5337" t="s">
        <v>8149</v>
      </c>
      <c r="J5337" t="s">
        <v>8150</v>
      </c>
      <c r="K5337">
        <v>216</v>
      </c>
      <c r="L5337">
        <v>216</v>
      </c>
      <c r="M5337" s="1" t="s">
        <v>803</v>
      </c>
      <c r="N5337" t="s">
        <v>804</v>
      </c>
      <c r="O5337" s="2">
        <v>0</v>
      </c>
      <c r="P5337" s="2">
        <v>0</v>
      </c>
      <c r="Q5337" s="2">
        <v>2254.38</v>
      </c>
      <c r="R5337" s="2">
        <v>293.06940000000003</v>
      </c>
      <c r="S5337" s="2">
        <v>0</v>
      </c>
      <c r="T5337" s="2">
        <v>0</v>
      </c>
      <c r="U5337" s="2">
        <v>2547.4494</v>
      </c>
      <c r="W5337" s="2" t="s">
        <v>1</v>
      </c>
      <c r="X5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7"/>
      <c r="Z5337"/>
      <c r="AA5337"/>
    </row>
    <row r="5338" spans="5:27" hidden="1">
      <c r="E5338" t="s">
        <v>8160</v>
      </c>
      <c r="F5338" t="s">
        <v>8279</v>
      </c>
      <c r="G5338" t="s">
        <v>1</v>
      </c>
      <c r="H5338" t="s">
        <v>0</v>
      </c>
      <c r="I5338" t="s">
        <v>8149</v>
      </c>
      <c r="J5338" t="s">
        <v>8150</v>
      </c>
      <c r="K5338">
        <v>217</v>
      </c>
      <c r="L5338">
        <v>217</v>
      </c>
      <c r="M5338" s="1" t="s">
        <v>132</v>
      </c>
      <c r="N5338" t="s">
        <v>133</v>
      </c>
      <c r="O5338" s="2">
        <v>0</v>
      </c>
      <c r="P5338" s="2">
        <v>0</v>
      </c>
      <c r="Q5338" s="2">
        <v>255.52</v>
      </c>
      <c r="R5338" s="2">
        <v>33.217600000000004</v>
      </c>
      <c r="S5338" s="2">
        <v>0</v>
      </c>
      <c r="T5338" s="2">
        <v>0</v>
      </c>
      <c r="U5338" s="2">
        <v>288.73760000000004</v>
      </c>
      <c r="W5338" s="2" t="s">
        <v>1</v>
      </c>
      <c r="X5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8"/>
      <c r="Z5338"/>
      <c r="AA5338"/>
    </row>
    <row r="5339" spans="5:27" hidden="1">
      <c r="E5339" t="s">
        <v>8160</v>
      </c>
      <c r="F5339" t="s">
        <v>8279</v>
      </c>
      <c r="G5339" t="s">
        <v>1</v>
      </c>
      <c r="H5339" t="s">
        <v>0</v>
      </c>
      <c r="I5339" t="s">
        <v>8149</v>
      </c>
      <c r="J5339" t="s">
        <v>8150</v>
      </c>
      <c r="K5339">
        <v>218</v>
      </c>
      <c r="L5339">
        <v>218</v>
      </c>
      <c r="M5339" s="1" t="s">
        <v>140</v>
      </c>
      <c r="N5339" t="s">
        <v>141</v>
      </c>
      <c r="O5339" s="2">
        <v>0</v>
      </c>
      <c r="P5339" s="2">
        <v>0</v>
      </c>
      <c r="Q5339" s="2">
        <v>50.29</v>
      </c>
      <c r="R5339" s="2">
        <v>6.5377000000000001</v>
      </c>
      <c r="S5339" s="2">
        <v>0</v>
      </c>
      <c r="T5339" s="2">
        <v>0</v>
      </c>
      <c r="U5339" s="2">
        <v>56.8277</v>
      </c>
      <c r="W5339" s="2" t="s">
        <v>1</v>
      </c>
      <c r="X5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39"/>
      <c r="Z5339"/>
      <c r="AA5339"/>
    </row>
    <row r="5340" spans="5:27" hidden="1">
      <c r="E5340" t="s">
        <v>8160</v>
      </c>
      <c r="F5340" t="s">
        <v>8279</v>
      </c>
      <c r="G5340" t="s">
        <v>1</v>
      </c>
      <c r="H5340" t="s">
        <v>0</v>
      </c>
      <c r="I5340" t="s">
        <v>8149</v>
      </c>
      <c r="J5340" t="s">
        <v>8150</v>
      </c>
      <c r="K5340">
        <v>219</v>
      </c>
      <c r="L5340">
        <v>219</v>
      </c>
      <c r="M5340" s="1" t="s">
        <v>996</v>
      </c>
      <c r="N5340" t="s">
        <v>997</v>
      </c>
      <c r="O5340" s="2">
        <v>0</v>
      </c>
      <c r="P5340" s="2">
        <v>0</v>
      </c>
      <c r="Q5340" s="2">
        <v>146.38999999999999</v>
      </c>
      <c r="R5340" s="2">
        <v>19.0307</v>
      </c>
      <c r="S5340" s="2">
        <v>0</v>
      </c>
      <c r="T5340" s="2">
        <v>0</v>
      </c>
      <c r="U5340" s="2">
        <v>165.42069999999998</v>
      </c>
      <c r="W5340" s="2" t="s">
        <v>1</v>
      </c>
      <c r="X5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0"/>
      <c r="Z5340"/>
      <c r="AA5340"/>
    </row>
    <row r="5341" spans="5:27" hidden="1">
      <c r="E5341" t="s">
        <v>8160</v>
      </c>
      <c r="F5341" t="s">
        <v>8279</v>
      </c>
      <c r="G5341" t="s">
        <v>1</v>
      </c>
      <c r="H5341" t="s">
        <v>0</v>
      </c>
      <c r="I5341" t="s">
        <v>8149</v>
      </c>
      <c r="J5341" t="s">
        <v>8150</v>
      </c>
      <c r="K5341">
        <v>220</v>
      </c>
      <c r="L5341">
        <v>220</v>
      </c>
      <c r="M5341" s="1" t="s">
        <v>118</v>
      </c>
      <c r="N5341" t="s">
        <v>119</v>
      </c>
      <c r="O5341" s="2">
        <v>0</v>
      </c>
      <c r="P5341" s="2">
        <v>0</v>
      </c>
      <c r="Q5341" s="2">
        <v>33.71</v>
      </c>
      <c r="R5341" s="2">
        <v>4.3822999999999999</v>
      </c>
      <c r="S5341" s="2">
        <v>0</v>
      </c>
      <c r="T5341" s="2">
        <v>0</v>
      </c>
      <c r="U5341" s="2">
        <v>38.092300000000002</v>
      </c>
      <c r="W5341" s="2" t="s">
        <v>1</v>
      </c>
      <c r="X5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1"/>
      <c r="Z5341"/>
      <c r="AA5341"/>
    </row>
    <row r="5342" spans="5:27" hidden="1">
      <c r="E5342" t="s">
        <v>8160</v>
      </c>
      <c r="F5342" t="s">
        <v>8279</v>
      </c>
      <c r="G5342" t="s">
        <v>1</v>
      </c>
      <c r="H5342" t="s">
        <v>0</v>
      </c>
      <c r="I5342" t="s">
        <v>8149</v>
      </c>
      <c r="J5342" t="s">
        <v>8150</v>
      </c>
      <c r="K5342">
        <v>221</v>
      </c>
      <c r="L5342">
        <v>221</v>
      </c>
      <c r="M5342" s="1" t="s">
        <v>8299</v>
      </c>
      <c r="N5342" t="s">
        <v>8300</v>
      </c>
      <c r="O5342" s="2">
        <v>0</v>
      </c>
      <c r="P5342" s="2">
        <v>0</v>
      </c>
      <c r="Q5342" s="2">
        <v>291.07</v>
      </c>
      <c r="R5342" s="2">
        <v>37.839100000000002</v>
      </c>
      <c r="S5342" s="2">
        <v>0</v>
      </c>
      <c r="T5342" s="2">
        <v>0</v>
      </c>
      <c r="U5342" s="2">
        <v>328.90909999999997</v>
      </c>
      <c r="W5342" s="2" t="s">
        <v>1</v>
      </c>
      <c r="X5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2"/>
      <c r="Z5342"/>
      <c r="AA5342"/>
    </row>
    <row r="5343" spans="5:27" hidden="1">
      <c r="E5343" t="s">
        <v>8160</v>
      </c>
      <c r="F5343" t="s">
        <v>8279</v>
      </c>
      <c r="G5343" t="s">
        <v>1</v>
      </c>
      <c r="H5343" t="s">
        <v>0</v>
      </c>
      <c r="I5343" t="s">
        <v>8149</v>
      </c>
      <c r="J5343" t="s">
        <v>8150</v>
      </c>
      <c r="K5343">
        <v>222</v>
      </c>
      <c r="L5343">
        <v>222</v>
      </c>
      <c r="M5343" s="1" t="s">
        <v>7859</v>
      </c>
      <c r="N5343" t="s">
        <v>7860</v>
      </c>
      <c r="O5343" s="2">
        <v>0</v>
      </c>
      <c r="P5343" s="2">
        <v>0</v>
      </c>
      <c r="Q5343" s="2">
        <v>67.7</v>
      </c>
      <c r="R5343" s="2">
        <v>8.8010000000000002</v>
      </c>
      <c r="S5343" s="2">
        <v>0</v>
      </c>
      <c r="T5343" s="2">
        <v>0</v>
      </c>
      <c r="U5343" s="2">
        <v>76.501000000000005</v>
      </c>
      <c r="W5343" s="2" t="s">
        <v>1</v>
      </c>
      <c r="X5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3"/>
      <c r="Z5343"/>
      <c r="AA5343"/>
    </row>
    <row r="5344" spans="5:27" hidden="1">
      <c r="E5344" t="s">
        <v>8160</v>
      </c>
      <c r="F5344" t="s">
        <v>8279</v>
      </c>
      <c r="G5344" t="s">
        <v>1</v>
      </c>
      <c r="H5344" t="s">
        <v>0</v>
      </c>
      <c r="I5344" t="s">
        <v>8149</v>
      </c>
      <c r="J5344" t="s">
        <v>8150</v>
      </c>
      <c r="K5344">
        <v>223</v>
      </c>
      <c r="L5344">
        <v>223</v>
      </c>
      <c r="M5344" s="1" t="s">
        <v>142</v>
      </c>
      <c r="N5344" t="s">
        <v>143</v>
      </c>
      <c r="O5344" s="2">
        <v>0</v>
      </c>
      <c r="P5344" s="2">
        <v>0</v>
      </c>
      <c r="Q5344" s="2">
        <v>88.24</v>
      </c>
      <c r="R5344" s="2">
        <v>11.4712</v>
      </c>
      <c r="S5344" s="2">
        <v>0</v>
      </c>
      <c r="T5344" s="2">
        <v>0</v>
      </c>
      <c r="U5344" s="2">
        <v>99.711199999999991</v>
      </c>
      <c r="W5344" s="2" t="s">
        <v>1</v>
      </c>
      <c r="X5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4"/>
      <c r="Z5344"/>
      <c r="AA5344"/>
    </row>
    <row r="5345" spans="5:27" hidden="1">
      <c r="E5345" t="s">
        <v>8160</v>
      </c>
      <c r="F5345" t="s">
        <v>8279</v>
      </c>
      <c r="G5345" t="s">
        <v>1</v>
      </c>
      <c r="H5345" t="s">
        <v>0</v>
      </c>
      <c r="I5345" t="s">
        <v>8149</v>
      </c>
      <c r="J5345" t="s">
        <v>8150</v>
      </c>
      <c r="K5345">
        <v>224</v>
      </c>
      <c r="L5345">
        <v>224</v>
      </c>
      <c r="M5345" s="1" t="s">
        <v>85</v>
      </c>
      <c r="N5345" t="s">
        <v>86</v>
      </c>
      <c r="O5345" s="2">
        <v>0</v>
      </c>
      <c r="P5345" s="2">
        <v>0</v>
      </c>
      <c r="Q5345" s="2">
        <v>8177.15</v>
      </c>
      <c r="R5345" s="2">
        <v>1063.0295000000001</v>
      </c>
      <c r="S5345" s="2">
        <v>0</v>
      </c>
      <c r="T5345" s="2">
        <v>0</v>
      </c>
      <c r="U5345" s="2">
        <v>9240.1795000000002</v>
      </c>
      <c r="W5345" s="2" t="s">
        <v>1</v>
      </c>
      <c r="X5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5"/>
      <c r="Z5345"/>
      <c r="AA5345"/>
    </row>
    <row r="5346" spans="5:27" hidden="1">
      <c r="E5346" t="s">
        <v>8160</v>
      </c>
      <c r="F5346" t="s">
        <v>8279</v>
      </c>
      <c r="G5346" t="s">
        <v>1</v>
      </c>
      <c r="H5346" t="s">
        <v>0</v>
      </c>
      <c r="I5346" t="s">
        <v>8149</v>
      </c>
      <c r="J5346" t="s">
        <v>8150</v>
      </c>
      <c r="K5346">
        <v>225</v>
      </c>
      <c r="L5346">
        <v>225</v>
      </c>
      <c r="M5346" s="1" t="s">
        <v>830</v>
      </c>
      <c r="N5346" t="s">
        <v>831</v>
      </c>
      <c r="O5346" s="2">
        <v>0</v>
      </c>
      <c r="P5346" s="2">
        <v>0</v>
      </c>
      <c r="Q5346" s="2">
        <v>149.84</v>
      </c>
      <c r="R5346" s="2">
        <v>19.479200000000002</v>
      </c>
      <c r="S5346" s="2">
        <v>0</v>
      </c>
      <c r="T5346" s="2">
        <v>0</v>
      </c>
      <c r="U5346" s="2">
        <v>169.3192</v>
      </c>
      <c r="W5346" s="2" t="s">
        <v>1</v>
      </c>
      <c r="X5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6"/>
      <c r="Z5346"/>
      <c r="AA5346"/>
    </row>
    <row r="5347" spans="5:27" hidden="1">
      <c r="E5347" t="s">
        <v>8160</v>
      </c>
      <c r="F5347" t="s">
        <v>8279</v>
      </c>
      <c r="G5347" t="s">
        <v>1</v>
      </c>
      <c r="H5347" t="s">
        <v>0</v>
      </c>
      <c r="I5347" t="s">
        <v>8149</v>
      </c>
      <c r="J5347" t="s">
        <v>8150</v>
      </c>
      <c r="K5347">
        <v>226</v>
      </c>
      <c r="L5347">
        <v>226</v>
      </c>
      <c r="M5347" s="1" t="s">
        <v>8305</v>
      </c>
      <c r="N5347" t="s">
        <v>105</v>
      </c>
      <c r="O5347" s="2">
        <v>0</v>
      </c>
      <c r="P5347" s="2">
        <v>0</v>
      </c>
      <c r="Q5347" s="2">
        <v>8734.66</v>
      </c>
      <c r="R5347" s="2">
        <v>1135.5057999999999</v>
      </c>
      <c r="S5347" s="2">
        <v>0</v>
      </c>
      <c r="T5347" s="2">
        <v>0</v>
      </c>
      <c r="U5347" s="2">
        <v>9870.1657999999989</v>
      </c>
      <c r="W5347" s="2" t="s">
        <v>1</v>
      </c>
      <c r="X5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7"/>
      <c r="Z5347"/>
      <c r="AA5347"/>
    </row>
    <row r="5348" spans="5:27" hidden="1">
      <c r="E5348" t="s">
        <v>8160</v>
      </c>
      <c r="F5348" t="s">
        <v>8277</v>
      </c>
      <c r="G5348" t="s">
        <v>1</v>
      </c>
      <c r="H5348" t="s">
        <v>0</v>
      </c>
      <c r="I5348" t="s">
        <v>8149</v>
      </c>
      <c r="J5348" t="s">
        <v>8150</v>
      </c>
      <c r="K5348">
        <v>227</v>
      </c>
      <c r="L5348">
        <v>227</v>
      </c>
      <c r="M5348" s="1" t="s">
        <v>8305</v>
      </c>
      <c r="N5348" t="s">
        <v>105</v>
      </c>
      <c r="O5348" s="2">
        <v>0</v>
      </c>
      <c r="P5348" s="2">
        <v>0</v>
      </c>
      <c r="Q5348" s="2">
        <v>232.3</v>
      </c>
      <c r="R5348" s="2">
        <v>30.199000000000002</v>
      </c>
      <c r="S5348" s="2">
        <v>0</v>
      </c>
      <c r="T5348" s="2">
        <v>0</v>
      </c>
      <c r="U5348" s="2">
        <v>262.49900000000002</v>
      </c>
      <c r="W5348" s="2" t="s">
        <v>1</v>
      </c>
      <c r="X5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8"/>
      <c r="Z5348"/>
      <c r="AA5348"/>
    </row>
    <row r="5349" spans="5:27" hidden="1">
      <c r="E5349" t="s">
        <v>8160</v>
      </c>
      <c r="F5349" t="s">
        <v>8277</v>
      </c>
      <c r="G5349" t="s">
        <v>1</v>
      </c>
      <c r="H5349" t="s">
        <v>0</v>
      </c>
      <c r="I5349" t="s">
        <v>8149</v>
      </c>
      <c r="J5349" t="s">
        <v>8150</v>
      </c>
      <c r="K5349">
        <v>228</v>
      </c>
      <c r="L5349">
        <v>228</v>
      </c>
      <c r="M5349" s="1" t="s">
        <v>526</v>
      </c>
      <c r="N5349" t="s">
        <v>527</v>
      </c>
      <c r="O5349" s="2">
        <v>0</v>
      </c>
      <c r="P5349" s="2">
        <v>0</v>
      </c>
      <c r="Q5349" s="2">
        <v>1449.58</v>
      </c>
      <c r="R5349" s="2">
        <v>188.44540000000001</v>
      </c>
      <c r="S5349" s="2">
        <v>0</v>
      </c>
      <c r="T5349" s="2">
        <v>0</v>
      </c>
      <c r="U5349" s="2">
        <v>1638.0254</v>
      </c>
      <c r="W5349" s="2" t="s">
        <v>1</v>
      </c>
      <c r="X5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49"/>
      <c r="Z5349"/>
      <c r="AA5349"/>
    </row>
    <row r="5350" spans="5:27" hidden="1">
      <c r="E5350" t="s">
        <v>8160</v>
      </c>
      <c r="F5350" t="s">
        <v>8277</v>
      </c>
      <c r="G5350" t="s">
        <v>1</v>
      </c>
      <c r="H5350" t="s">
        <v>0</v>
      </c>
      <c r="I5350" t="s">
        <v>8149</v>
      </c>
      <c r="J5350" t="s">
        <v>8150</v>
      </c>
      <c r="K5350">
        <v>229</v>
      </c>
      <c r="L5350">
        <v>229</v>
      </c>
      <c r="M5350" s="1" t="s">
        <v>749</v>
      </c>
      <c r="N5350" t="s">
        <v>750</v>
      </c>
      <c r="O5350" s="2">
        <v>0</v>
      </c>
      <c r="P5350" s="2">
        <v>0</v>
      </c>
      <c r="Q5350" s="2">
        <v>8495.4</v>
      </c>
      <c r="R5350" s="2">
        <v>1104.402</v>
      </c>
      <c r="S5350" s="2">
        <v>0</v>
      </c>
      <c r="T5350" s="2">
        <v>0</v>
      </c>
      <c r="U5350" s="2">
        <v>9599.8019999999997</v>
      </c>
      <c r="W5350" s="2" t="s">
        <v>1</v>
      </c>
      <c r="X5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0"/>
      <c r="Z5350"/>
      <c r="AA5350"/>
    </row>
    <row r="5351" spans="5:27" hidden="1">
      <c r="E5351" t="s">
        <v>8160</v>
      </c>
      <c r="F5351" t="s">
        <v>8277</v>
      </c>
      <c r="G5351" t="s">
        <v>1</v>
      </c>
      <c r="H5351" t="s">
        <v>0</v>
      </c>
      <c r="I5351" t="s">
        <v>8149</v>
      </c>
      <c r="J5351" t="s">
        <v>8150</v>
      </c>
      <c r="K5351">
        <v>230</v>
      </c>
      <c r="L5351">
        <v>230</v>
      </c>
      <c r="M5351" s="1" t="s">
        <v>277</v>
      </c>
      <c r="N5351" t="s">
        <v>278</v>
      </c>
      <c r="O5351" s="2">
        <v>0</v>
      </c>
      <c r="P5351" s="2">
        <v>0</v>
      </c>
      <c r="Q5351" s="2">
        <v>420.35</v>
      </c>
      <c r="R5351" s="2">
        <v>54.645500000000006</v>
      </c>
      <c r="S5351" s="2">
        <v>0</v>
      </c>
      <c r="T5351" s="2">
        <v>0</v>
      </c>
      <c r="U5351" s="2">
        <v>474.99550000000005</v>
      </c>
      <c r="W5351" s="2" t="s">
        <v>1</v>
      </c>
      <c r="X5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1"/>
      <c r="Z5351"/>
      <c r="AA5351"/>
    </row>
    <row r="5352" spans="5:27" hidden="1">
      <c r="E5352" t="s">
        <v>8160</v>
      </c>
      <c r="F5352" t="s">
        <v>8277</v>
      </c>
      <c r="G5352" t="s">
        <v>1</v>
      </c>
      <c r="H5352" t="s">
        <v>0</v>
      </c>
      <c r="I5352" t="s">
        <v>8149</v>
      </c>
      <c r="J5352" t="s">
        <v>8150</v>
      </c>
      <c r="K5352">
        <v>231</v>
      </c>
      <c r="L5352">
        <v>231</v>
      </c>
      <c r="M5352" s="1" t="s">
        <v>265</v>
      </c>
      <c r="N5352" t="s">
        <v>266</v>
      </c>
      <c r="O5352" s="2">
        <v>0</v>
      </c>
      <c r="P5352" s="2">
        <v>0</v>
      </c>
      <c r="Q5352" s="2">
        <v>578.13</v>
      </c>
      <c r="R5352" s="2">
        <v>75.156900000000007</v>
      </c>
      <c r="S5352" s="2">
        <v>0</v>
      </c>
      <c r="T5352" s="2">
        <v>0</v>
      </c>
      <c r="U5352" s="2">
        <v>653.28690000000006</v>
      </c>
      <c r="W5352" s="2" t="s">
        <v>1</v>
      </c>
      <c r="X5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2"/>
      <c r="Z5352"/>
      <c r="AA5352"/>
    </row>
    <row r="5353" spans="5:27" hidden="1">
      <c r="E5353" t="s">
        <v>8160</v>
      </c>
      <c r="F5353" t="s">
        <v>8277</v>
      </c>
      <c r="G5353" t="s">
        <v>1</v>
      </c>
      <c r="H5353" t="s">
        <v>0</v>
      </c>
      <c r="I5353" t="s">
        <v>8149</v>
      </c>
      <c r="J5353" t="s">
        <v>8150</v>
      </c>
      <c r="K5353">
        <v>232</v>
      </c>
      <c r="L5353">
        <v>232</v>
      </c>
      <c r="M5353" s="1" t="s">
        <v>303</v>
      </c>
      <c r="N5353" t="s">
        <v>304</v>
      </c>
      <c r="O5353" s="2">
        <v>0</v>
      </c>
      <c r="P5353" s="2">
        <v>0</v>
      </c>
      <c r="Q5353" s="2">
        <v>8825.8799999999992</v>
      </c>
      <c r="R5353" s="2">
        <v>1147.3643999999999</v>
      </c>
      <c r="S5353" s="2">
        <v>0</v>
      </c>
      <c r="T5353" s="2">
        <v>0</v>
      </c>
      <c r="U5353" s="2">
        <v>9973.2443999999996</v>
      </c>
      <c r="W5353" s="2" t="s">
        <v>1</v>
      </c>
      <c r="X5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3"/>
      <c r="Z5353"/>
      <c r="AA5353"/>
    </row>
    <row r="5354" spans="5:27" hidden="1">
      <c r="E5354" t="s">
        <v>8160</v>
      </c>
      <c r="F5354" t="s">
        <v>8277</v>
      </c>
      <c r="G5354" t="s">
        <v>1</v>
      </c>
      <c r="H5354" t="s">
        <v>0</v>
      </c>
      <c r="I5354" t="s">
        <v>8149</v>
      </c>
      <c r="J5354" t="s">
        <v>8150</v>
      </c>
      <c r="K5354">
        <v>233</v>
      </c>
      <c r="L5354">
        <v>233</v>
      </c>
      <c r="M5354" s="1" t="s">
        <v>118</v>
      </c>
      <c r="N5354" t="s">
        <v>119</v>
      </c>
      <c r="O5354" s="2">
        <v>0</v>
      </c>
      <c r="P5354" s="2">
        <v>0</v>
      </c>
      <c r="Q5354" s="2">
        <v>18.8</v>
      </c>
      <c r="R5354" s="2">
        <v>2.4440000000000004</v>
      </c>
      <c r="S5354" s="2">
        <v>0</v>
      </c>
      <c r="T5354" s="2">
        <v>0</v>
      </c>
      <c r="U5354" s="2">
        <v>21.244</v>
      </c>
      <c r="W5354" s="2" t="s">
        <v>1</v>
      </c>
      <c r="X5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4"/>
      <c r="Z5354"/>
      <c r="AA5354"/>
    </row>
    <row r="5355" spans="5:27" hidden="1">
      <c r="E5355" t="s">
        <v>8160</v>
      </c>
      <c r="F5355" t="s">
        <v>8277</v>
      </c>
      <c r="G5355" t="s">
        <v>1</v>
      </c>
      <c r="H5355" t="s">
        <v>0</v>
      </c>
      <c r="I5355" t="s">
        <v>8149</v>
      </c>
      <c r="J5355" t="s">
        <v>8150</v>
      </c>
      <c r="K5355">
        <v>234</v>
      </c>
      <c r="L5355">
        <v>234</v>
      </c>
      <c r="M5355" s="1" t="s">
        <v>118</v>
      </c>
      <c r="N5355" t="s">
        <v>119</v>
      </c>
      <c r="O5355" s="2">
        <v>0</v>
      </c>
      <c r="P5355" s="2">
        <v>0</v>
      </c>
      <c r="Q5355" s="2">
        <v>396.24</v>
      </c>
      <c r="R5355" s="2">
        <v>51.511200000000002</v>
      </c>
      <c r="S5355" s="2">
        <v>0</v>
      </c>
      <c r="T5355" s="2">
        <v>0</v>
      </c>
      <c r="U5355" s="2">
        <v>447.75120000000004</v>
      </c>
      <c r="W5355" s="2" t="s">
        <v>1</v>
      </c>
      <c r="X5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5"/>
      <c r="Z5355"/>
      <c r="AA5355"/>
    </row>
    <row r="5356" spans="5:27" hidden="1">
      <c r="E5356" t="s">
        <v>8160</v>
      </c>
      <c r="F5356" t="s">
        <v>8277</v>
      </c>
      <c r="G5356" t="s">
        <v>1</v>
      </c>
      <c r="H5356" t="s">
        <v>0</v>
      </c>
      <c r="I5356" t="s">
        <v>8149</v>
      </c>
      <c r="J5356" t="s">
        <v>8150</v>
      </c>
      <c r="K5356">
        <v>235</v>
      </c>
      <c r="L5356">
        <v>235</v>
      </c>
      <c r="M5356" s="1" t="s">
        <v>118</v>
      </c>
      <c r="N5356" t="s">
        <v>119</v>
      </c>
      <c r="O5356" s="2">
        <v>0</v>
      </c>
      <c r="P5356" s="2">
        <v>0</v>
      </c>
      <c r="Q5356" s="2">
        <v>157.85</v>
      </c>
      <c r="R5356" s="2">
        <v>20.520499999999998</v>
      </c>
      <c r="S5356" s="2">
        <v>0</v>
      </c>
      <c r="T5356" s="2">
        <v>0</v>
      </c>
      <c r="U5356" s="2">
        <v>178.37049999999999</v>
      </c>
      <c r="W5356" s="2" t="s">
        <v>1</v>
      </c>
      <c r="X5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6"/>
      <c r="Z5356"/>
      <c r="AA5356"/>
    </row>
    <row r="5357" spans="5:27" hidden="1">
      <c r="E5357" t="s">
        <v>8160</v>
      </c>
      <c r="F5357" t="s">
        <v>8277</v>
      </c>
      <c r="G5357" t="s">
        <v>1</v>
      </c>
      <c r="H5357" t="s">
        <v>0</v>
      </c>
      <c r="I5357" t="s">
        <v>8149</v>
      </c>
      <c r="J5357" t="s">
        <v>8150</v>
      </c>
      <c r="K5357">
        <v>236</v>
      </c>
      <c r="L5357">
        <v>236</v>
      </c>
      <c r="M5357" s="1" t="s">
        <v>8095</v>
      </c>
      <c r="N5357" t="s">
        <v>8096</v>
      </c>
      <c r="O5357" s="2">
        <v>0</v>
      </c>
      <c r="P5357" s="2">
        <v>0</v>
      </c>
      <c r="Q5357" s="2">
        <v>37.5</v>
      </c>
      <c r="R5357" s="2">
        <v>4.875</v>
      </c>
      <c r="S5357" s="2">
        <v>0</v>
      </c>
      <c r="T5357" s="2">
        <v>0</v>
      </c>
      <c r="U5357" s="2">
        <v>42.375</v>
      </c>
      <c r="W5357" s="2" t="s">
        <v>1</v>
      </c>
      <c r="X5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7"/>
      <c r="Z5357"/>
      <c r="AA5357"/>
    </row>
    <row r="5358" spans="5:27" hidden="1">
      <c r="E5358" t="s">
        <v>8160</v>
      </c>
      <c r="F5358" t="s">
        <v>8277</v>
      </c>
      <c r="G5358" t="s">
        <v>1</v>
      </c>
      <c r="H5358" t="s">
        <v>0</v>
      </c>
      <c r="I5358" t="s">
        <v>8149</v>
      </c>
      <c r="J5358" t="s">
        <v>8150</v>
      </c>
      <c r="K5358">
        <v>237</v>
      </c>
      <c r="L5358">
        <v>237</v>
      </c>
      <c r="M5358" s="1" t="s">
        <v>8319</v>
      </c>
      <c r="N5358" t="s">
        <v>8320</v>
      </c>
      <c r="O5358" s="2">
        <v>0</v>
      </c>
      <c r="P5358" s="2">
        <v>0</v>
      </c>
      <c r="Q5358" s="2">
        <v>20.399999999999999</v>
      </c>
      <c r="R5358" s="2">
        <v>2.6519999999999997</v>
      </c>
      <c r="S5358" s="2">
        <v>0</v>
      </c>
      <c r="T5358" s="2">
        <v>0</v>
      </c>
      <c r="U5358" s="2">
        <v>23.052</v>
      </c>
      <c r="W5358" s="2" t="s">
        <v>1</v>
      </c>
      <c r="X5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8"/>
      <c r="Z5358"/>
      <c r="AA5358"/>
    </row>
    <row r="5359" spans="5:27" hidden="1">
      <c r="E5359" t="s">
        <v>8160</v>
      </c>
      <c r="F5359" t="s">
        <v>8277</v>
      </c>
      <c r="G5359" t="s">
        <v>1</v>
      </c>
      <c r="H5359" t="s">
        <v>0</v>
      </c>
      <c r="I5359" t="s">
        <v>8149</v>
      </c>
      <c r="J5359" t="s">
        <v>8150</v>
      </c>
      <c r="K5359">
        <v>238</v>
      </c>
      <c r="L5359">
        <v>238</v>
      </c>
      <c r="M5359" s="1" t="s">
        <v>503</v>
      </c>
      <c r="N5359" t="s">
        <v>504</v>
      </c>
      <c r="O5359" s="2">
        <v>0</v>
      </c>
      <c r="P5359" s="2">
        <v>0</v>
      </c>
      <c r="Q5359" s="2">
        <v>298.42</v>
      </c>
      <c r="R5359" s="2">
        <v>38.794600000000003</v>
      </c>
      <c r="S5359" s="2">
        <v>0</v>
      </c>
      <c r="T5359" s="2">
        <v>0</v>
      </c>
      <c r="U5359" s="2">
        <v>337.21460000000002</v>
      </c>
      <c r="W5359" s="2" t="s">
        <v>1</v>
      </c>
      <c r="X5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59"/>
      <c r="Z5359"/>
      <c r="AA5359"/>
    </row>
    <row r="5360" spans="5:27" hidden="1">
      <c r="E5360" t="s">
        <v>8160</v>
      </c>
      <c r="F5360" t="s">
        <v>8277</v>
      </c>
      <c r="G5360" t="s">
        <v>1</v>
      </c>
      <c r="H5360" t="s">
        <v>0</v>
      </c>
      <c r="I5360" t="s">
        <v>8149</v>
      </c>
      <c r="J5360" t="s">
        <v>8150</v>
      </c>
      <c r="K5360">
        <v>239</v>
      </c>
      <c r="L5360">
        <v>239</v>
      </c>
      <c r="M5360" s="1" t="s">
        <v>229</v>
      </c>
      <c r="N5360" t="s">
        <v>230</v>
      </c>
      <c r="O5360" s="2">
        <v>0</v>
      </c>
      <c r="P5360" s="2">
        <v>0</v>
      </c>
      <c r="Q5360" s="2">
        <v>142.72999999999999</v>
      </c>
      <c r="R5360" s="2">
        <v>18.5549</v>
      </c>
      <c r="S5360" s="2">
        <v>0</v>
      </c>
      <c r="T5360" s="2">
        <v>0</v>
      </c>
      <c r="U5360" s="2">
        <v>161.28489999999999</v>
      </c>
      <c r="W5360" s="2" t="s">
        <v>1</v>
      </c>
      <c r="X5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0"/>
      <c r="Z5360"/>
      <c r="AA5360"/>
    </row>
    <row r="5361" spans="5:27" hidden="1">
      <c r="E5361" t="s">
        <v>8160</v>
      </c>
      <c r="F5361" t="s">
        <v>8277</v>
      </c>
      <c r="G5361" t="s">
        <v>1</v>
      </c>
      <c r="H5361" t="s">
        <v>0</v>
      </c>
      <c r="I5361" t="s">
        <v>8149</v>
      </c>
      <c r="J5361" t="s">
        <v>8150</v>
      </c>
      <c r="K5361">
        <v>240</v>
      </c>
      <c r="L5361">
        <v>240</v>
      </c>
      <c r="M5361" s="1" t="s">
        <v>321</v>
      </c>
      <c r="N5361" t="s">
        <v>322</v>
      </c>
      <c r="O5361" s="2">
        <v>0</v>
      </c>
      <c r="P5361" s="2">
        <v>0</v>
      </c>
      <c r="Q5361" s="2">
        <v>101</v>
      </c>
      <c r="R5361" s="2">
        <v>13.13</v>
      </c>
      <c r="S5361" s="2">
        <v>0</v>
      </c>
      <c r="T5361" s="2">
        <v>0</v>
      </c>
      <c r="U5361" s="2">
        <v>114.13</v>
      </c>
      <c r="W5361" s="2" t="s">
        <v>1</v>
      </c>
      <c r="X5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1"/>
      <c r="Z5361"/>
      <c r="AA5361"/>
    </row>
    <row r="5362" spans="5:27" hidden="1">
      <c r="E5362" t="s">
        <v>8160</v>
      </c>
      <c r="F5362" t="s">
        <v>8277</v>
      </c>
      <c r="G5362" t="s">
        <v>1</v>
      </c>
      <c r="H5362" t="s">
        <v>0</v>
      </c>
      <c r="I5362" t="s">
        <v>8149</v>
      </c>
      <c r="J5362" t="s">
        <v>8150</v>
      </c>
      <c r="K5362">
        <v>241</v>
      </c>
      <c r="L5362">
        <v>241</v>
      </c>
      <c r="M5362" s="1" t="s">
        <v>896</v>
      </c>
      <c r="N5362" t="s">
        <v>897</v>
      </c>
      <c r="O5362" s="2">
        <v>0</v>
      </c>
      <c r="P5362" s="2">
        <v>0</v>
      </c>
      <c r="Q5362" s="2">
        <v>17.5</v>
      </c>
      <c r="R5362" s="2">
        <v>2.2749999999999999</v>
      </c>
      <c r="S5362" s="2">
        <v>0</v>
      </c>
      <c r="T5362" s="2">
        <v>0</v>
      </c>
      <c r="U5362" s="2">
        <v>19.774999999999999</v>
      </c>
      <c r="W5362" s="2" t="s">
        <v>1</v>
      </c>
      <c r="X5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2"/>
      <c r="Z5362"/>
      <c r="AA5362"/>
    </row>
    <row r="5363" spans="5:27" hidden="1">
      <c r="E5363" t="s">
        <v>8160</v>
      </c>
      <c r="F5363" t="s">
        <v>8277</v>
      </c>
      <c r="G5363" t="s">
        <v>1</v>
      </c>
      <c r="H5363" t="s">
        <v>0</v>
      </c>
      <c r="I5363" t="s">
        <v>8149</v>
      </c>
      <c r="J5363" t="s">
        <v>8150</v>
      </c>
      <c r="K5363">
        <v>242</v>
      </c>
      <c r="L5363">
        <v>242</v>
      </c>
      <c r="M5363" s="1" t="s">
        <v>8118</v>
      </c>
      <c r="N5363" t="s">
        <v>8024</v>
      </c>
      <c r="O5363" s="2">
        <v>0</v>
      </c>
      <c r="P5363" s="2">
        <v>0</v>
      </c>
      <c r="Q5363" s="2">
        <v>348.63</v>
      </c>
      <c r="R5363" s="2">
        <v>45.321899999999999</v>
      </c>
      <c r="S5363" s="2">
        <v>0</v>
      </c>
      <c r="T5363" s="2">
        <v>0</v>
      </c>
      <c r="U5363" s="2">
        <v>393.95190000000002</v>
      </c>
      <c r="W5363" s="2" t="s">
        <v>1</v>
      </c>
      <c r="X5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3"/>
      <c r="Z5363"/>
      <c r="AA5363"/>
    </row>
    <row r="5364" spans="5:27" hidden="1">
      <c r="E5364" t="s">
        <v>8160</v>
      </c>
      <c r="F5364" t="s">
        <v>8277</v>
      </c>
      <c r="G5364" t="s">
        <v>1</v>
      </c>
      <c r="H5364" t="s">
        <v>0</v>
      </c>
      <c r="I5364" t="s">
        <v>8149</v>
      </c>
      <c r="J5364" t="s">
        <v>8150</v>
      </c>
      <c r="K5364">
        <v>243</v>
      </c>
      <c r="L5364">
        <v>243</v>
      </c>
      <c r="M5364" s="1" t="s">
        <v>962</v>
      </c>
      <c r="N5364" t="s">
        <v>963</v>
      </c>
      <c r="O5364" s="2">
        <v>0</v>
      </c>
      <c r="P5364" s="2">
        <v>0</v>
      </c>
      <c r="Q5364" s="2">
        <v>226.28</v>
      </c>
      <c r="R5364" s="2">
        <v>29.416399999999999</v>
      </c>
      <c r="S5364" s="2">
        <v>0</v>
      </c>
      <c r="T5364" s="2">
        <v>0</v>
      </c>
      <c r="U5364" s="2">
        <v>255.69640000000001</v>
      </c>
      <c r="W5364" s="2" t="s">
        <v>1</v>
      </c>
      <c r="X5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4"/>
      <c r="Z5364"/>
      <c r="AA5364"/>
    </row>
    <row r="5365" spans="5:27" hidden="1">
      <c r="E5365" t="s">
        <v>8160</v>
      </c>
      <c r="F5365" t="s">
        <v>8277</v>
      </c>
      <c r="G5365" t="s">
        <v>1</v>
      </c>
      <c r="H5365" t="s">
        <v>0</v>
      </c>
      <c r="I5365" t="s">
        <v>8149</v>
      </c>
      <c r="J5365" t="s">
        <v>8150</v>
      </c>
      <c r="K5365">
        <v>244</v>
      </c>
      <c r="L5365">
        <v>244</v>
      </c>
      <c r="M5365" s="1" t="s">
        <v>1338</v>
      </c>
      <c r="N5365" t="s">
        <v>1339</v>
      </c>
      <c r="O5365" s="2">
        <v>0</v>
      </c>
      <c r="P5365" s="2">
        <v>0</v>
      </c>
      <c r="Q5365" s="2">
        <v>118.15</v>
      </c>
      <c r="R5365" s="2">
        <v>15.359500000000001</v>
      </c>
      <c r="S5365" s="2">
        <v>0</v>
      </c>
      <c r="T5365" s="2">
        <v>0</v>
      </c>
      <c r="U5365" s="2">
        <v>133.5095</v>
      </c>
      <c r="W5365" s="2" t="s">
        <v>1</v>
      </c>
      <c r="X5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5"/>
      <c r="Z5365"/>
      <c r="AA5365"/>
    </row>
    <row r="5366" spans="5:27" hidden="1">
      <c r="E5366" t="s">
        <v>8160</v>
      </c>
      <c r="F5366" t="s">
        <v>8277</v>
      </c>
      <c r="G5366" t="s">
        <v>1</v>
      </c>
      <c r="H5366" t="s">
        <v>0</v>
      </c>
      <c r="I5366" t="s">
        <v>8149</v>
      </c>
      <c r="J5366" t="s">
        <v>8150</v>
      </c>
      <c r="K5366">
        <v>245</v>
      </c>
      <c r="L5366">
        <v>245</v>
      </c>
      <c r="M5366" s="1" t="s">
        <v>118</v>
      </c>
      <c r="N5366" t="s">
        <v>119</v>
      </c>
      <c r="O5366" s="2">
        <v>0</v>
      </c>
      <c r="P5366" s="2">
        <v>0</v>
      </c>
      <c r="Q5366" s="2">
        <v>139.41999999999999</v>
      </c>
      <c r="R5366" s="2">
        <v>18.124599999999997</v>
      </c>
      <c r="S5366" s="2">
        <v>0</v>
      </c>
      <c r="T5366" s="2">
        <v>0</v>
      </c>
      <c r="U5366" s="2">
        <v>157.54459999999997</v>
      </c>
      <c r="W5366" s="2" t="s">
        <v>1</v>
      </c>
      <c r="X5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6"/>
      <c r="Z5366"/>
      <c r="AA5366"/>
    </row>
    <row r="5367" spans="5:27" hidden="1">
      <c r="E5367" t="s">
        <v>8160</v>
      </c>
      <c r="F5367" t="s">
        <v>8277</v>
      </c>
      <c r="G5367" t="s">
        <v>1</v>
      </c>
      <c r="H5367" t="s">
        <v>0</v>
      </c>
      <c r="I5367" t="s">
        <v>8149</v>
      </c>
      <c r="J5367" t="s">
        <v>8150</v>
      </c>
      <c r="K5367">
        <v>246</v>
      </c>
      <c r="L5367">
        <v>246</v>
      </c>
      <c r="M5367" s="1" t="s">
        <v>7848</v>
      </c>
      <c r="N5367" t="s">
        <v>7847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W5367" s="2" t="s">
        <v>1</v>
      </c>
      <c r="X5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7"/>
      <c r="Z5367"/>
      <c r="AA5367"/>
    </row>
    <row r="5368" spans="5:27" hidden="1">
      <c r="E5368" t="s">
        <v>8160</v>
      </c>
      <c r="F5368" t="s">
        <v>8277</v>
      </c>
      <c r="G5368" t="s">
        <v>1</v>
      </c>
      <c r="H5368" t="s">
        <v>0</v>
      </c>
      <c r="I5368" t="s">
        <v>8149</v>
      </c>
      <c r="J5368" t="s">
        <v>8150</v>
      </c>
      <c r="K5368">
        <v>247</v>
      </c>
      <c r="L5368">
        <v>247</v>
      </c>
      <c r="M5368" s="1" t="s">
        <v>1319</v>
      </c>
      <c r="N5368" t="s">
        <v>1320</v>
      </c>
      <c r="O5368" s="2">
        <v>0</v>
      </c>
      <c r="P5368" s="2">
        <v>0</v>
      </c>
      <c r="Q5368" s="2">
        <v>51.37</v>
      </c>
      <c r="R5368" s="2">
        <v>6.6780999999999997</v>
      </c>
      <c r="S5368" s="2">
        <v>0</v>
      </c>
      <c r="T5368" s="2">
        <v>0</v>
      </c>
      <c r="U5368" s="2">
        <v>58.048099999999998</v>
      </c>
      <c r="W5368" s="2" t="s">
        <v>1</v>
      </c>
      <c r="X5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8"/>
      <c r="Z5368"/>
      <c r="AA5368"/>
    </row>
    <row r="5369" spans="5:27" hidden="1">
      <c r="E5369" t="s">
        <v>8160</v>
      </c>
      <c r="F5369" t="s">
        <v>8277</v>
      </c>
      <c r="G5369" t="s">
        <v>1</v>
      </c>
      <c r="H5369" t="s">
        <v>0</v>
      </c>
      <c r="I5369" t="s">
        <v>8149</v>
      </c>
      <c r="J5369" t="s">
        <v>8150</v>
      </c>
      <c r="K5369">
        <v>248</v>
      </c>
      <c r="L5369">
        <v>248</v>
      </c>
      <c r="M5369" s="1" t="s">
        <v>257</v>
      </c>
      <c r="N5369" t="s">
        <v>258</v>
      </c>
      <c r="O5369" s="2">
        <v>0</v>
      </c>
      <c r="P5369" s="2">
        <v>0</v>
      </c>
      <c r="Q5369" s="2">
        <v>42.48</v>
      </c>
      <c r="R5369" s="2">
        <v>5.5224000000000002</v>
      </c>
      <c r="S5369" s="2">
        <v>0</v>
      </c>
      <c r="T5369" s="2">
        <v>0</v>
      </c>
      <c r="U5369" s="2">
        <v>48.002399999999994</v>
      </c>
      <c r="W5369" s="2" t="s">
        <v>1</v>
      </c>
      <c r="X5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69"/>
      <c r="Z5369"/>
      <c r="AA5369"/>
    </row>
    <row r="5370" spans="5:27" hidden="1">
      <c r="E5370" t="s">
        <v>8160</v>
      </c>
      <c r="F5370" t="s">
        <v>8277</v>
      </c>
      <c r="G5370" t="s">
        <v>1</v>
      </c>
      <c r="H5370" t="s">
        <v>0</v>
      </c>
      <c r="I5370" t="s">
        <v>8149</v>
      </c>
      <c r="J5370" t="s">
        <v>8150</v>
      </c>
      <c r="K5370">
        <v>249</v>
      </c>
      <c r="L5370">
        <v>249</v>
      </c>
      <c r="M5370" s="1" t="s">
        <v>767</v>
      </c>
      <c r="N5370" t="s">
        <v>768</v>
      </c>
      <c r="O5370" s="2">
        <v>0</v>
      </c>
      <c r="P5370" s="2">
        <v>0</v>
      </c>
      <c r="Q5370" s="2">
        <v>165.12</v>
      </c>
      <c r="R5370" s="2">
        <v>21.465600000000002</v>
      </c>
      <c r="S5370" s="2">
        <v>0</v>
      </c>
      <c r="T5370" s="2">
        <v>0</v>
      </c>
      <c r="U5370" s="2">
        <v>186.5856</v>
      </c>
      <c r="W5370" s="2" t="s">
        <v>1</v>
      </c>
      <c r="X5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0"/>
      <c r="Z5370"/>
      <c r="AA5370"/>
    </row>
    <row r="5371" spans="5:27" hidden="1">
      <c r="E5371" t="s">
        <v>8160</v>
      </c>
      <c r="F5371" t="s">
        <v>8277</v>
      </c>
      <c r="G5371" t="s">
        <v>1</v>
      </c>
      <c r="H5371" t="s">
        <v>0</v>
      </c>
      <c r="I5371" t="s">
        <v>8149</v>
      </c>
      <c r="J5371" t="s">
        <v>8150</v>
      </c>
      <c r="K5371">
        <v>250</v>
      </c>
      <c r="L5371">
        <v>250</v>
      </c>
      <c r="M5371" s="1" t="s">
        <v>339</v>
      </c>
      <c r="N5371" t="s">
        <v>340</v>
      </c>
      <c r="O5371" s="2">
        <v>0</v>
      </c>
      <c r="P5371" s="2">
        <v>0</v>
      </c>
      <c r="Q5371" s="2">
        <v>418.29</v>
      </c>
      <c r="R5371" s="2">
        <v>54.377700000000004</v>
      </c>
      <c r="S5371" s="2">
        <v>0</v>
      </c>
      <c r="T5371" s="2">
        <v>0</v>
      </c>
      <c r="U5371" s="2">
        <v>472.66770000000002</v>
      </c>
      <c r="W5371" s="2" t="s">
        <v>1</v>
      </c>
      <c r="X5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1"/>
      <c r="Z5371"/>
      <c r="AA5371"/>
    </row>
    <row r="5372" spans="5:27" hidden="1">
      <c r="E5372" t="s">
        <v>8160</v>
      </c>
      <c r="F5372" t="s">
        <v>8277</v>
      </c>
      <c r="G5372" t="s">
        <v>1</v>
      </c>
      <c r="H5372" t="s">
        <v>0</v>
      </c>
      <c r="I5372" t="s">
        <v>8149</v>
      </c>
      <c r="J5372" t="s">
        <v>8150</v>
      </c>
      <c r="K5372">
        <v>251</v>
      </c>
      <c r="L5372">
        <v>251</v>
      </c>
      <c r="M5372" s="1" t="s">
        <v>592</v>
      </c>
      <c r="N5372" t="s">
        <v>593</v>
      </c>
      <c r="O5372" s="2">
        <v>0</v>
      </c>
      <c r="P5372" s="2">
        <v>0</v>
      </c>
      <c r="Q5372" s="2">
        <v>25.32</v>
      </c>
      <c r="R5372" s="2">
        <v>3.2916000000000003</v>
      </c>
      <c r="S5372" s="2">
        <v>0</v>
      </c>
      <c r="T5372" s="2">
        <v>0</v>
      </c>
      <c r="U5372" s="2">
        <v>28.611599999999999</v>
      </c>
      <c r="W5372" s="2" t="s">
        <v>1</v>
      </c>
      <c r="X5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2"/>
      <c r="Z5372"/>
      <c r="AA5372"/>
    </row>
    <row r="5373" spans="5:27" hidden="1">
      <c r="E5373" t="s">
        <v>8160</v>
      </c>
      <c r="F5373" t="s">
        <v>8277</v>
      </c>
      <c r="G5373" t="s">
        <v>1</v>
      </c>
      <c r="H5373" t="s">
        <v>0</v>
      </c>
      <c r="I5373" t="s">
        <v>8149</v>
      </c>
      <c r="J5373" t="s">
        <v>8150</v>
      </c>
      <c r="K5373">
        <v>253</v>
      </c>
      <c r="L5373">
        <v>253</v>
      </c>
      <c r="M5373" s="1" t="s">
        <v>7848</v>
      </c>
      <c r="N5373" t="s">
        <v>7847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W5373" s="2" t="s">
        <v>1</v>
      </c>
      <c r="X5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3"/>
      <c r="Z5373"/>
      <c r="AA5373"/>
    </row>
    <row r="5374" spans="5:27" hidden="1">
      <c r="E5374" t="s">
        <v>8160</v>
      </c>
      <c r="F5374" t="s">
        <v>8277</v>
      </c>
      <c r="G5374" t="s">
        <v>1</v>
      </c>
      <c r="H5374" t="s">
        <v>0</v>
      </c>
      <c r="I5374" t="s">
        <v>8149</v>
      </c>
      <c r="J5374" t="s">
        <v>8150</v>
      </c>
      <c r="K5374">
        <v>254</v>
      </c>
      <c r="L5374">
        <v>254</v>
      </c>
      <c r="M5374" s="1" t="s">
        <v>233</v>
      </c>
      <c r="N5374" t="s">
        <v>234</v>
      </c>
      <c r="O5374" s="2">
        <v>0</v>
      </c>
      <c r="P5374" s="2">
        <v>0</v>
      </c>
      <c r="Q5374" s="2">
        <v>2371.3200000000002</v>
      </c>
      <c r="R5374" s="2">
        <v>308.27160000000003</v>
      </c>
      <c r="S5374" s="2">
        <v>0</v>
      </c>
      <c r="T5374" s="2">
        <v>0</v>
      </c>
      <c r="U5374" s="2">
        <v>2679.5916000000002</v>
      </c>
      <c r="W5374" s="2" t="s">
        <v>1</v>
      </c>
      <c r="X5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4"/>
      <c r="Z5374"/>
      <c r="AA5374"/>
    </row>
    <row r="5375" spans="5:27" hidden="1">
      <c r="E5375" t="s">
        <v>8160</v>
      </c>
      <c r="F5375" t="s">
        <v>8277</v>
      </c>
      <c r="G5375" t="s">
        <v>1</v>
      </c>
      <c r="H5375" t="s">
        <v>0</v>
      </c>
      <c r="I5375" t="s">
        <v>8149</v>
      </c>
      <c r="J5375" t="s">
        <v>8150</v>
      </c>
      <c r="K5375">
        <v>255</v>
      </c>
      <c r="L5375">
        <v>255</v>
      </c>
      <c r="M5375" s="1" t="s">
        <v>435</v>
      </c>
      <c r="N5375" t="s">
        <v>436</v>
      </c>
      <c r="O5375" s="2">
        <v>0</v>
      </c>
      <c r="P5375" s="2">
        <v>0</v>
      </c>
      <c r="Q5375" s="2">
        <v>1141.46</v>
      </c>
      <c r="R5375" s="2">
        <v>148.38980000000001</v>
      </c>
      <c r="S5375" s="2">
        <v>0</v>
      </c>
      <c r="T5375" s="2">
        <v>0</v>
      </c>
      <c r="U5375" s="2">
        <v>1289.8498</v>
      </c>
      <c r="W5375" s="2" t="s">
        <v>1</v>
      </c>
      <c r="X5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5"/>
      <c r="Z5375"/>
      <c r="AA5375"/>
    </row>
    <row r="5376" spans="5:27" hidden="1">
      <c r="E5376" t="s">
        <v>8160</v>
      </c>
      <c r="F5376" t="s">
        <v>8277</v>
      </c>
      <c r="G5376" t="s">
        <v>1</v>
      </c>
      <c r="H5376" t="s">
        <v>0</v>
      </c>
      <c r="I5376" t="s">
        <v>8149</v>
      </c>
      <c r="J5376" t="s">
        <v>8150</v>
      </c>
      <c r="K5376">
        <v>256</v>
      </c>
      <c r="L5376">
        <v>256</v>
      </c>
      <c r="M5376" s="1" t="s">
        <v>435</v>
      </c>
      <c r="N5376" t="s">
        <v>436</v>
      </c>
      <c r="O5376" s="2">
        <v>0</v>
      </c>
      <c r="P5376" s="2">
        <v>0</v>
      </c>
      <c r="Q5376" s="2">
        <v>128.52000000000001</v>
      </c>
      <c r="R5376" s="2">
        <v>16.707600000000003</v>
      </c>
      <c r="S5376" s="2">
        <v>0</v>
      </c>
      <c r="T5376" s="2">
        <v>0</v>
      </c>
      <c r="U5376" s="2">
        <v>145.22760000000002</v>
      </c>
      <c r="W5376" s="2" t="s">
        <v>1</v>
      </c>
      <c r="X5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6"/>
      <c r="Z5376"/>
      <c r="AA5376"/>
    </row>
    <row r="5377" spans="5:27" hidden="1">
      <c r="E5377" t="s">
        <v>8160</v>
      </c>
      <c r="F5377" t="s">
        <v>8277</v>
      </c>
      <c r="G5377" t="s">
        <v>1</v>
      </c>
      <c r="H5377" t="s">
        <v>0</v>
      </c>
      <c r="I5377" t="s">
        <v>8149</v>
      </c>
      <c r="J5377" t="s">
        <v>8150</v>
      </c>
      <c r="K5377">
        <v>257</v>
      </c>
      <c r="L5377">
        <v>257</v>
      </c>
      <c r="M5377" s="1" t="s">
        <v>1338</v>
      </c>
      <c r="N5377" t="s">
        <v>1339</v>
      </c>
      <c r="O5377" s="2">
        <v>0</v>
      </c>
      <c r="P5377" s="2">
        <v>0</v>
      </c>
      <c r="Q5377" s="2">
        <v>45.9</v>
      </c>
      <c r="R5377" s="2">
        <v>5.9669999999999996</v>
      </c>
      <c r="S5377" s="2">
        <v>0</v>
      </c>
      <c r="T5377" s="2">
        <v>0</v>
      </c>
      <c r="U5377" s="2">
        <v>51.866999999999997</v>
      </c>
      <c r="W5377" s="2" t="s">
        <v>1</v>
      </c>
      <c r="X5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7"/>
      <c r="Z5377"/>
      <c r="AA5377"/>
    </row>
    <row r="5378" spans="5:27" hidden="1">
      <c r="E5378" t="s">
        <v>8160</v>
      </c>
      <c r="F5378" t="s">
        <v>8277</v>
      </c>
      <c r="G5378" t="s">
        <v>1</v>
      </c>
      <c r="H5378" t="s">
        <v>0</v>
      </c>
      <c r="I5378" t="s">
        <v>8149</v>
      </c>
      <c r="J5378" t="s">
        <v>8150</v>
      </c>
      <c r="K5378">
        <v>258</v>
      </c>
      <c r="L5378">
        <v>258</v>
      </c>
      <c r="M5378" s="1" t="s">
        <v>91</v>
      </c>
      <c r="N5378" t="s">
        <v>92</v>
      </c>
      <c r="O5378" s="2">
        <v>0</v>
      </c>
      <c r="P5378" s="2">
        <v>0</v>
      </c>
      <c r="Q5378" s="2">
        <v>5097.3</v>
      </c>
      <c r="R5378" s="2">
        <v>662.649</v>
      </c>
      <c r="S5378" s="2">
        <v>0</v>
      </c>
      <c r="T5378" s="2">
        <v>0</v>
      </c>
      <c r="U5378" s="2">
        <v>5759.9490000000005</v>
      </c>
      <c r="W5378" s="2" t="s">
        <v>1</v>
      </c>
      <c r="X5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8"/>
      <c r="Z5378"/>
      <c r="AA5378"/>
    </row>
    <row r="5379" spans="5:27" hidden="1">
      <c r="E5379" t="s">
        <v>8160</v>
      </c>
      <c r="F5379" t="s">
        <v>8277</v>
      </c>
      <c r="G5379" t="s">
        <v>1</v>
      </c>
      <c r="H5379" t="s">
        <v>0</v>
      </c>
      <c r="I5379" t="s">
        <v>8149</v>
      </c>
      <c r="J5379" t="s">
        <v>8150</v>
      </c>
      <c r="K5379">
        <v>259</v>
      </c>
      <c r="L5379">
        <v>259</v>
      </c>
      <c r="M5379" s="1" t="s">
        <v>1208</v>
      </c>
      <c r="N5379" t="s">
        <v>1209</v>
      </c>
      <c r="O5379" s="2">
        <v>0</v>
      </c>
      <c r="P5379" s="2">
        <v>0</v>
      </c>
      <c r="Q5379" s="2">
        <v>2548.66</v>
      </c>
      <c r="R5379" s="2">
        <v>331.32580000000002</v>
      </c>
      <c r="S5379" s="2">
        <v>0</v>
      </c>
      <c r="T5379" s="2">
        <v>0</v>
      </c>
      <c r="U5379" s="2">
        <v>2879.9857999999999</v>
      </c>
      <c r="W5379" s="2" t="s">
        <v>1</v>
      </c>
      <c r="X5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79"/>
      <c r="Z5379"/>
      <c r="AA5379"/>
    </row>
    <row r="5380" spans="5:27" hidden="1">
      <c r="E5380" t="s">
        <v>8160</v>
      </c>
      <c r="F5380" t="s">
        <v>8277</v>
      </c>
      <c r="G5380" t="s">
        <v>1</v>
      </c>
      <c r="H5380" t="s">
        <v>0</v>
      </c>
      <c r="I5380" t="s">
        <v>8149</v>
      </c>
      <c r="J5380" t="s">
        <v>8150</v>
      </c>
      <c r="K5380">
        <v>260</v>
      </c>
      <c r="L5380">
        <v>260</v>
      </c>
      <c r="M5380" s="1" t="s">
        <v>118</v>
      </c>
      <c r="N5380" t="s">
        <v>119</v>
      </c>
      <c r="O5380" s="2">
        <v>0</v>
      </c>
      <c r="P5380" s="2">
        <v>0</v>
      </c>
      <c r="Q5380" s="2">
        <v>26.3</v>
      </c>
      <c r="R5380" s="2">
        <v>3.419</v>
      </c>
      <c r="S5380" s="2">
        <v>0</v>
      </c>
      <c r="T5380" s="2">
        <v>0</v>
      </c>
      <c r="U5380" s="2">
        <v>29.719000000000001</v>
      </c>
      <c r="W5380" s="2" t="s">
        <v>1</v>
      </c>
      <c r="X5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0"/>
      <c r="Z5380"/>
      <c r="AA5380"/>
    </row>
    <row r="5381" spans="5:27" hidden="1">
      <c r="E5381" t="s">
        <v>8160</v>
      </c>
      <c r="F5381" t="s">
        <v>8277</v>
      </c>
      <c r="G5381" t="s">
        <v>1</v>
      </c>
      <c r="H5381" t="s">
        <v>0</v>
      </c>
      <c r="I5381" t="s">
        <v>8149</v>
      </c>
      <c r="J5381" t="s">
        <v>8150</v>
      </c>
      <c r="K5381">
        <v>261</v>
      </c>
      <c r="L5381">
        <v>261</v>
      </c>
      <c r="M5381" s="1" t="s">
        <v>333</v>
      </c>
      <c r="N5381" t="s">
        <v>334</v>
      </c>
      <c r="O5381" s="2">
        <v>0</v>
      </c>
      <c r="P5381" s="2">
        <v>0</v>
      </c>
      <c r="Q5381" s="2">
        <v>224.29</v>
      </c>
      <c r="R5381" s="2">
        <v>29.157699999999998</v>
      </c>
      <c r="S5381" s="2">
        <v>0</v>
      </c>
      <c r="T5381" s="2">
        <v>0</v>
      </c>
      <c r="U5381" s="2">
        <v>253.4477</v>
      </c>
      <c r="W5381" s="2" t="s">
        <v>1</v>
      </c>
      <c r="X5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1"/>
      <c r="Z5381"/>
      <c r="AA5381"/>
    </row>
    <row r="5382" spans="5:27" hidden="1">
      <c r="E5382" t="s">
        <v>8160</v>
      </c>
      <c r="F5382" t="s">
        <v>8277</v>
      </c>
      <c r="G5382" t="s">
        <v>1</v>
      </c>
      <c r="H5382" t="s">
        <v>0</v>
      </c>
      <c r="I5382" t="s">
        <v>8149</v>
      </c>
      <c r="J5382" t="s">
        <v>8150</v>
      </c>
      <c r="K5382">
        <v>262</v>
      </c>
      <c r="L5382">
        <v>262</v>
      </c>
      <c r="M5382" s="1" t="s">
        <v>118</v>
      </c>
      <c r="N5382" t="s">
        <v>119</v>
      </c>
      <c r="O5382" s="2">
        <v>0</v>
      </c>
      <c r="P5382" s="2">
        <v>0</v>
      </c>
      <c r="Q5382" s="2">
        <v>14.61</v>
      </c>
      <c r="R5382" s="2">
        <v>1.8993</v>
      </c>
      <c r="S5382" s="2">
        <v>0</v>
      </c>
      <c r="T5382" s="2">
        <v>0</v>
      </c>
      <c r="U5382" s="2">
        <v>16.5093</v>
      </c>
      <c r="W5382" s="2" t="s">
        <v>1</v>
      </c>
      <c r="X5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2"/>
      <c r="Z5382"/>
      <c r="AA5382"/>
    </row>
    <row r="5383" spans="5:27" hidden="1">
      <c r="E5383" t="s">
        <v>8160</v>
      </c>
      <c r="F5383" t="s">
        <v>8277</v>
      </c>
      <c r="G5383" t="s">
        <v>1</v>
      </c>
      <c r="H5383" t="s">
        <v>0</v>
      </c>
      <c r="I5383" t="s">
        <v>8149</v>
      </c>
      <c r="J5383" t="s">
        <v>8150</v>
      </c>
      <c r="K5383">
        <v>263</v>
      </c>
      <c r="L5383">
        <v>263</v>
      </c>
      <c r="M5383" s="1" t="s">
        <v>118</v>
      </c>
      <c r="N5383" t="s">
        <v>119</v>
      </c>
      <c r="O5383" s="2">
        <v>0</v>
      </c>
      <c r="P5383" s="2">
        <v>0</v>
      </c>
      <c r="Q5383" s="2">
        <v>433.45</v>
      </c>
      <c r="R5383" s="2">
        <v>56.348500000000001</v>
      </c>
      <c r="S5383" s="2">
        <v>0</v>
      </c>
      <c r="T5383" s="2">
        <v>0</v>
      </c>
      <c r="U5383" s="2">
        <v>489.79849999999999</v>
      </c>
      <c r="W5383" s="2" t="s">
        <v>1</v>
      </c>
      <c r="X5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3"/>
      <c r="Z5383"/>
      <c r="AA5383"/>
    </row>
    <row r="5384" spans="5:27" hidden="1">
      <c r="E5384" t="s">
        <v>8160</v>
      </c>
      <c r="F5384" t="s">
        <v>8277</v>
      </c>
      <c r="G5384" t="s">
        <v>1</v>
      </c>
      <c r="H5384" t="s">
        <v>0</v>
      </c>
      <c r="I5384" t="s">
        <v>8149</v>
      </c>
      <c r="J5384" t="s">
        <v>8150</v>
      </c>
      <c r="K5384">
        <v>264</v>
      </c>
      <c r="L5384">
        <v>264</v>
      </c>
      <c r="M5384" s="1" t="s">
        <v>347</v>
      </c>
      <c r="N5384" t="s">
        <v>348</v>
      </c>
      <c r="O5384" s="2">
        <v>0</v>
      </c>
      <c r="P5384" s="2">
        <v>0</v>
      </c>
      <c r="Q5384" s="2">
        <v>20.39</v>
      </c>
      <c r="R5384" s="2">
        <v>2.6507000000000001</v>
      </c>
      <c r="S5384" s="2">
        <v>0</v>
      </c>
      <c r="T5384" s="2">
        <v>0</v>
      </c>
      <c r="U5384" s="2">
        <v>23.040700000000001</v>
      </c>
      <c r="W5384" s="2" t="s">
        <v>1</v>
      </c>
      <c r="X5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4"/>
      <c r="Z5384"/>
      <c r="AA5384"/>
    </row>
    <row r="5385" spans="5:27" hidden="1">
      <c r="E5385" t="s">
        <v>8160</v>
      </c>
      <c r="F5385" t="s">
        <v>8277</v>
      </c>
      <c r="G5385" t="s">
        <v>1</v>
      </c>
      <c r="H5385" t="s">
        <v>0</v>
      </c>
      <c r="I5385" t="s">
        <v>8149</v>
      </c>
      <c r="J5385" t="s">
        <v>8150</v>
      </c>
      <c r="K5385">
        <v>265</v>
      </c>
      <c r="L5385">
        <v>265</v>
      </c>
      <c r="M5385" s="1" t="s">
        <v>767</v>
      </c>
      <c r="N5385" t="s">
        <v>768</v>
      </c>
      <c r="O5385" s="2">
        <v>0</v>
      </c>
      <c r="P5385" s="2">
        <v>0</v>
      </c>
      <c r="Q5385" s="2">
        <v>159.54</v>
      </c>
      <c r="R5385" s="2">
        <v>20.740199999999998</v>
      </c>
      <c r="S5385" s="2">
        <v>0</v>
      </c>
      <c r="T5385" s="2">
        <v>0</v>
      </c>
      <c r="U5385" s="2">
        <v>180.28019999999998</v>
      </c>
      <c r="W5385" s="2" t="s">
        <v>1</v>
      </c>
      <c r="X5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5"/>
      <c r="Z5385"/>
      <c r="AA5385"/>
    </row>
    <row r="5386" spans="5:27" hidden="1">
      <c r="E5386" t="s">
        <v>8160</v>
      </c>
      <c r="F5386" t="s">
        <v>8277</v>
      </c>
      <c r="G5386" t="s">
        <v>1</v>
      </c>
      <c r="H5386" t="s">
        <v>0</v>
      </c>
      <c r="I5386" t="s">
        <v>8149</v>
      </c>
      <c r="J5386" t="s">
        <v>8150</v>
      </c>
      <c r="K5386">
        <v>266</v>
      </c>
      <c r="L5386">
        <v>266</v>
      </c>
      <c r="M5386" s="1" t="s">
        <v>564</v>
      </c>
      <c r="N5386" t="s">
        <v>565</v>
      </c>
      <c r="O5386" s="2">
        <v>0</v>
      </c>
      <c r="P5386" s="2">
        <v>0</v>
      </c>
      <c r="Q5386" s="2">
        <v>265.07</v>
      </c>
      <c r="R5386" s="2">
        <v>34.459099999999999</v>
      </c>
      <c r="S5386" s="2">
        <v>0</v>
      </c>
      <c r="T5386" s="2">
        <v>0</v>
      </c>
      <c r="U5386" s="2">
        <v>299.52909999999997</v>
      </c>
      <c r="W5386" s="2" t="s">
        <v>1</v>
      </c>
      <c r="X5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6"/>
      <c r="Z5386"/>
      <c r="AA5386"/>
    </row>
    <row r="5387" spans="5:27" hidden="1">
      <c r="E5387" t="s">
        <v>8160</v>
      </c>
      <c r="F5387" t="s">
        <v>8277</v>
      </c>
      <c r="G5387" t="s">
        <v>1</v>
      </c>
      <c r="H5387" t="s">
        <v>0</v>
      </c>
      <c r="I5387" t="s">
        <v>8149</v>
      </c>
      <c r="J5387" t="s">
        <v>8150</v>
      </c>
      <c r="K5387">
        <v>267</v>
      </c>
      <c r="L5387">
        <v>267</v>
      </c>
      <c r="M5387" s="1" t="s">
        <v>7992</v>
      </c>
      <c r="N5387" t="s">
        <v>7993</v>
      </c>
      <c r="O5387" s="2">
        <v>0</v>
      </c>
      <c r="P5387" s="2">
        <v>0</v>
      </c>
      <c r="Q5387" s="2">
        <v>122.33</v>
      </c>
      <c r="R5387" s="2">
        <v>15.902900000000001</v>
      </c>
      <c r="S5387" s="2">
        <v>0</v>
      </c>
      <c r="T5387" s="2">
        <v>0</v>
      </c>
      <c r="U5387" s="2">
        <v>138.2329</v>
      </c>
      <c r="W5387" s="2" t="s">
        <v>1</v>
      </c>
      <c r="X5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7"/>
      <c r="Z5387"/>
      <c r="AA5387"/>
    </row>
    <row r="5388" spans="5:27" hidden="1">
      <c r="E5388" t="s">
        <v>8160</v>
      </c>
      <c r="F5388" t="s">
        <v>8277</v>
      </c>
      <c r="G5388" t="s">
        <v>1</v>
      </c>
      <c r="H5388" t="s">
        <v>0</v>
      </c>
      <c r="I5388" t="s">
        <v>8149</v>
      </c>
      <c r="J5388" t="s">
        <v>8150</v>
      </c>
      <c r="K5388">
        <v>268</v>
      </c>
      <c r="L5388">
        <v>268</v>
      </c>
      <c r="M5388" s="1" t="s">
        <v>417</v>
      </c>
      <c r="N5388" t="s">
        <v>418</v>
      </c>
      <c r="O5388" s="2">
        <v>0</v>
      </c>
      <c r="P5388" s="2">
        <v>0</v>
      </c>
      <c r="Q5388" s="2">
        <v>124.34</v>
      </c>
      <c r="R5388" s="2">
        <v>16.164200000000001</v>
      </c>
      <c r="S5388" s="2">
        <v>0</v>
      </c>
      <c r="T5388" s="2">
        <v>0</v>
      </c>
      <c r="U5388" s="2">
        <v>140.5042</v>
      </c>
      <c r="W5388" s="2" t="s">
        <v>1</v>
      </c>
      <c r="X5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8"/>
      <c r="Z5388"/>
      <c r="AA5388"/>
    </row>
    <row r="5389" spans="5:27" hidden="1">
      <c r="E5389" t="s">
        <v>8160</v>
      </c>
      <c r="F5389" t="s">
        <v>8277</v>
      </c>
      <c r="G5389" t="s">
        <v>1</v>
      </c>
      <c r="H5389" t="s">
        <v>0</v>
      </c>
      <c r="I5389" t="s">
        <v>8149</v>
      </c>
      <c r="J5389" t="s">
        <v>8150</v>
      </c>
      <c r="K5389">
        <v>269</v>
      </c>
      <c r="L5389">
        <v>269</v>
      </c>
      <c r="M5389" s="1" t="s">
        <v>771</v>
      </c>
      <c r="N5389" t="s">
        <v>772</v>
      </c>
      <c r="O5389" s="2">
        <v>0</v>
      </c>
      <c r="P5389" s="2">
        <v>0</v>
      </c>
      <c r="Q5389" s="2">
        <v>103.96</v>
      </c>
      <c r="R5389" s="2">
        <v>13.514799999999999</v>
      </c>
      <c r="S5389" s="2">
        <v>0</v>
      </c>
      <c r="T5389" s="2">
        <v>0</v>
      </c>
      <c r="U5389" s="2">
        <v>117.47479999999999</v>
      </c>
      <c r="W5389" s="2" t="s">
        <v>1</v>
      </c>
      <c r="X5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89"/>
      <c r="Z5389"/>
      <c r="AA5389"/>
    </row>
    <row r="5390" spans="5:27" hidden="1">
      <c r="E5390" t="s">
        <v>8160</v>
      </c>
      <c r="F5390" t="s">
        <v>8277</v>
      </c>
      <c r="G5390" t="s">
        <v>1</v>
      </c>
      <c r="H5390" t="s">
        <v>0</v>
      </c>
      <c r="I5390" t="s">
        <v>8149</v>
      </c>
      <c r="J5390" t="s">
        <v>8150</v>
      </c>
      <c r="K5390">
        <v>270</v>
      </c>
      <c r="L5390">
        <v>270</v>
      </c>
      <c r="M5390" s="1" t="s">
        <v>299</v>
      </c>
      <c r="N5390" t="s">
        <v>300</v>
      </c>
      <c r="O5390" s="2">
        <v>0</v>
      </c>
      <c r="P5390" s="2">
        <v>0</v>
      </c>
      <c r="Q5390" s="2">
        <v>173.57</v>
      </c>
      <c r="R5390" s="2">
        <v>22.5641</v>
      </c>
      <c r="S5390" s="2">
        <v>0</v>
      </c>
      <c r="T5390" s="2">
        <v>0</v>
      </c>
      <c r="U5390" s="2">
        <v>196.13409999999999</v>
      </c>
      <c r="W5390" s="2" t="s">
        <v>1</v>
      </c>
      <c r="X5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0"/>
      <c r="Z5390"/>
      <c r="AA5390"/>
    </row>
    <row r="5391" spans="5:27" hidden="1">
      <c r="E5391" t="s">
        <v>8160</v>
      </c>
      <c r="F5391" t="s">
        <v>8277</v>
      </c>
      <c r="G5391" t="s">
        <v>1</v>
      </c>
      <c r="H5391" t="s">
        <v>0</v>
      </c>
      <c r="I5391" t="s">
        <v>8149</v>
      </c>
      <c r="J5391" t="s">
        <v>8150</v>
      </c>
      <c r="K5391">
        <v>271</v>
      </c>
      <c r="L5391">
        <v>271</v>
      </c>
      <c r="M5391" s="1" t="s">
        <v>647</v>
      </c>
      <c r="N5391" t="s">
        <v>648</v>
      </c>
      <c r="O5391" s="2">
        <v>0</v>
      </c>
      <c r="P5391" s="2">
        <v>0</v>
      </c>
      <c r="Q5391" s="2">
        <v>30.97</v>
      </c>
      <c r="R5391" s="2">
        <v>4.0260999999999996</v>
      </c>
      <c r="S5391" s="2">
        <v>0</v>
      </c>
      <c r="T5391" s="2">
        <v>0</v>
      </c>
      <c r="U5391" s="2">
        <v>34.996099999999998</v>
      </c>
      <c r="W5391" s="2" t="s">
        <v>1</v>
      </c>
      <c r="X5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1"/>
      <c r="Z5391"/>
      <c r="AA5391"/>
    </row>
    <row r="5392" spans="5:27" hidden="1">
      <c r="E5392" t="s">
        <v>8160</v>
      </c>
      <c r="F5392" t="s">
        <v>8277</v>
      </c>
      <c r="G5392" t="s">
        <v>1</v>
      </c>
      <c r="H5392" t="s">
        <v>0</v>
      </c>
      <c r="I5392" t="s">
        <v>8149</v>
      </c>
      <c r="J5392" t="s">
        <v>8150</v>
      </c>
      <c r="K5392">
        <v>272</v>
      </c>
      <c r="L5392">
        <v>272</v>
      </c>
      <c r="M5392" s="1" t="s">
        <v>433</v>
      </c>
      <c r="N5392" t="s">
        <v>434</v>
      </c>
      <c r="O5392" s="2">
        <v>0</v>
      </c>
      <c r="P5392" s="2">
        <v>0</v>
      </c>
      <c r="Q5392" s="2">
        <v>696.19</v>
      </c>
      <c r="R5392" s="2">
        <v>90.504700000000014</v>
      </c>
      <c r="S5392" s="2">
        <v>0</v>
      </c>
      <c r="T5392" s="2">
        <v>0</v>
      </c>
      <c r="U5392" s="2">
        <v>786.69470000000001</v>
      </c>
      <c r="W5392" s="2" t="s">
        <v>1</v>
      </c>
      <c r="X5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2"/>
      <c r="Z5392"/>
      <c r="AA5392"/>
    </row>
    <row r="5393" spans="5:27" hidden="1">
      <c r="E5393" t="s">
        <v>8160</v>
      </c>
      <c r="F5393" t="s">
        <v>8277</v>
      </c>
      <c r="G5393" t="s">
        <v>1</v>
      </c>
      <c r="H5393" t="s">
        <v>0</v>
      </c>
      <c r="I5393" t="s">
        <v>8149</v>
      </c>
      <c r="J5393" t="s">
        <v>8150</v>
      </c>
      <c r="K5393">
        <v>273</v>
      </c>
      <c r="L5393">
        <v>273</v>
      </c>
      <c r="M5393" s="1" t="s">
        <v>945</v>
      </c>
      <c r="N5393" t="s">
        <v>946</v>
      </c>
      <c r="O5393" s="2">
        <v>0</v>
      </c>
      <c r="P5393" s="2">
        <v>0</v>
      </c>
      <c r="Q5393" s="2">
        <v>118.15</v>
      </c>
      <c r="R5393" s="2">
        <v>15.359500000000001</v>
      </c>
      <c r="S5393" s="2">
        <v>0</v>
      </c>
      <c r="T5393" s="2">
        <v>0</v>
      </c>
      <c r="U5393" s="2">
        <v>133.5095</v>
      </c>
      <c r="W5393" s="2" t="s">
        <v>1</v>
      </c>
      <c r="X5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3"/>
      <c r="Z5393"/>
      <c r="AA5393"/>
    </row>
    <row r="5394" spans="5:27" hidden="1">
      <c r="E5394" t="s">
        <v>8160</v>
      </c>
      <c r="F5394" t="s">
        <v>8277</v>
      </c>
      <c r="G5394" t="s">
        <v>1</v>
      </c>
      <c r="H5394" t="s">
        <v>0</v>
      </c>
      <c r="I5394" t="s">
        <v>8149</v>
      </c>
      <c r="J5394" t="s">
        <v>8150</v>
      </c>
      <c r="K5394">
        <v>274</v>
      </c>
      <c r="L5394">
        <v>274</v>
      </c>
      <c r="M5394" s="1" t="s">
        <v>269</v>
      </c>
      <c r="N5394" t="s">
        <v>270</v>
      </c>
      <c r="O5394" s="2">
        <v>0</v>
      </c>
      <c r="P5394" s="2">
        <v>0</v>
      </c>
      <c r="Q5394" s="2">
        <v>348.63</v>
      </c>
      <c r="R5394" s="2">
        <v>45.321899999999999</v>
      </c>
      <c r="S5394" s="2">
        <v>0</v>
      </c>
      <c r="T5394" s="2">
        <v>0</v>
      </c>
      <c r="U5394" s="2">
        <v>393.95190000000002</v>
      </c>
      <c r="W5394" s="2" t="s">
        <v>1</v>
      </c>
      <c r="X5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4"/>
      <c r="Z5394"/>
      <c r="AA5394"/>
    </row>
    <row r="5395" spans="5:27" hidden="1">
      <c r="E5395" t="s">
        <v>8160</v>
      </c>
      <c r="F5395" t="s">
        <v>8316</v>
      </c>
      <c r="G5395" t="s">
        <v>1</v>
      </c>
      <c r="H5395" t="s">
        <v>0</v>
      </c>
      <c r="I5395" t="s">
        <v>8149</v>
      </c>
      <c r="J5395" t="s">
        <v>8150</v>
      </c>
      <c r="K5395">
        <v>275</v>
      </c>
      <c r="L5395">
        <v>275</v>
      </c>
      <c r="M5395" s="1" t="s">
        <v>465</v>
      </c>
      <c r="N5395" t="s">
        <v>466</v>
      </c>
      <c r="O5395" s="2">
        <v>0</v>
      </c>
      <c r="P5395" s="2">
        <v>0</v>
      </c>
      <c r="Q5395" s="2">
        <v>958.33</v>
      </c>
      <c r="R5395" s="2">
        <v>124.58290000000001</v>
      </c>
      <c r="S5395" s="2">
        <v>0</v>
      </c>
      <c r="T5395" s="2">
        <v>0</v>
      </c>
      <c r="U5395" s="2">
        <v>1082.9129</v>
      </c>
      <c r="W5395" s="2" t="s">
        <v>1</v>
      </c>
      <c r="X5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5"/>
      <c r="Z5395"/>
      <c r="AA5395"/>
    </row>
    <row r="5396" spans="5:27" hidden="1">
      <c r="E5396" t="s">
        <v>8160</v>
      </c>
      <c r="F5396" t="s">
        <v>8316</v>
      </c>
      <c r="G5396" t="s">
        <v>1</v>
      </c>
      <c r="H5396" t="s">
        <v>0</v>
      </c>
      <c r="I5396" t="s">
        <v>8149</v>
      </c>
      <c r="J5396" t="s">
        <v>8150</v>
      </c>
      <c r="K5396">
        <v>276</v>
      </c>
      <c r="L5396">
        <v>276</v>
      </c>
      <c r="M5396" s="1" t="s">
        <v>333</v>
      </c>
      <c r="N5396" t="s">
        <v>334</v>
      </c>
      <c r="O5396" s="2">
        <v>0</v>
      </c>
      <c r="P5396" s="2">
        <v>0</v>
      </c>
      <c r="Q5396" s="2">
        <v>203.9</v>
      </c>
      <c r="R5396" s="2">
        <v>26.507000000000001</v>
      </c>
      <c r="S5396" s="2">
        <v>0</v>
      </c>
      <c r="T5396" s="2">
        <v>0</v>
      </c>
      <c r="U5396" s="2">
        <v>230.40700000000001</v>
      </c>
      <c r="W5396" s="2" t="s">
        <v>1</v>
      </c>
      <c r="X5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6"/>
      <c r="Z5396"/>
      <c r="AA5396"/>
    </row>
    <row r="5397" spans="5:27" hidden="1">
      <c r="E5397" t="s">
        <v>8160</v>
      </c>
      <c r="F5397" t="s">
        <v>8316</v>
      </c>
      <c r="G5397" t="s">
        <v>1</v>
      </c>
      <c r="H5397" t="s">
        <v>0</v>
      </c>
      <c r="I5397" t="s">
        <v>8149</v>
      </c>
      <c r="J5397" t="s">
        <v>8150</v>
      </c>
      <c r="K5397">
        <v>277</v>
      </c>
      <c r="L5397">
        <v>277</v>
      </c>
      <c r="M5397" s="1" t="s">
        <v>7848</v>
      </c>
      <c r="N5397" t="s">
        <v>7847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W5397" s="2" t="s">
        <v>1</v>
      </c>
      <c r="X5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7"/>
      <c r="Z5397"/>
      <c r="AA5397"/>
    </row>
    <row r="5398" spans="5:27" hidden="1">
      <c r="E5398" t="s">
        <v>8160</v>
      </c>
      <c r="F5398" t="s">
        <v>8316</v>
      </c>
      <c r="G5398" t="s">
        <v>1</v>
      </c>
      <c r="H5398" t="s">
        <v>0</v>
      </c>
      <c r="I5398" t="s">
        <v>8149</v>
      </c>
      <c r="J5398" t="s">
        <v>8150</v>
      </c>
      <c r="K5398">
        <v>278</v>
      </c>
      <c r="L5398">
        <v>278</v>
      </c>
      <c r="M5398" s="1" t="s">
        <v>459</v>
      </c>
      <c r="N5398" t="s">
        <v>460</v>
      </c>
      <c r="O5398" s="2">
        <v>0</v>
      </c>
      <c r="P5398" s="2">
        <v>0</v>
      </c>
      <c r="Q5398" s="2">
        <v>8495.4</v>
      </c>
      <c r="R5398" s="2">
        <v>1104.402</v>
      </c>
      <c r="S5398" s="2">
        <v>0</v>
      </c>
      <c r="T5398" s="2">
        <v>0</v>
      </c>
      <c r="U5398" s="2">
        <v>9599.8019999999997</v>
      </c>
      <c r="W5398" s="2" t="s">
        <v>1</v>
      </c>
      <c r="X5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8"/>
      <c r="Z5398"/>
      <c r="AA5398"/>
    </row>
    <row r="5399" spans="5:27" hidden="1">
      <c r="E5399" t="s">
        <v>8160</v>
      </c>
      <c r="F5399" t="s">
        <v>8316</v>
      </c>
      <c r="G5399" t="s">
        <v>1</v>
      </c>
      <c r="H5399" t="s">
        <v>0</v>
      </c>
      <c r="I5399" t="s">
        <v>8149</v>
      </c>
      <c r="J5399" t="s">
        <v>8150</v>
      </c>
      <c r="K5399">
        <v>279</v>
      </c>
      <c r="L5399">
        <v>279</v>
      </c>
      <c r="M5399" s="1" t="s">
        <v>522</v>
      </c>
      <c r="N5399" t="s">
        <v>523</v>
      </c>
      <c r="O5399" s="2">
        <v>0</v>
      </c>
      <c r="P5399" s="2">
        <v>0</v>
      </c>
      <c r="Q5399" s="2">
        <v>3716.88</v>
      </c>
      <c r="R5399" s="2">
        <v>483.19440000000003</v>
      </c>
      <c r="S5399" s="2">
        <v>0</v>
      </c>
      <c r="T5399" s="2">
        <v>0</v>
      </c>
      <c r="U5399" s="2">
        <v>4200.0744000000004</v>
      </c>
      <c r="W5399" s="2" t="s">
        <v>1</v>
      </c>
      <c r="X5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399"/>
      <c r="Z5399"/>
      <c r="AA5399"/>
    </row>
    <row r="5400" spans="5:27" hidden="1">
      <c r="E5400" t="s">
        <v>8160</v>
      </c>
      <c r="F5400" t="s">
        <v>8316</v>
      </c>
      <c r="G5400" t="s">
        <v>1</v>
      </c>
      <c r="H5400" t="s">
        <v>0</v>
      </c>
      <c r="I5400" t="s">
        <v>8149</v>
      </c>
      <c r="J5400" t="s">
        <v>8150</v>
      </c>
      <c r="K5400">
        <v>280</v>
      </c>
      <c r="L5400">
        <v>280</v>
      </c>
      <c r="M5400" s="1" t="s">
        <v>387</v>
      </c>
      <c r="N5400" t="s">
        <v>388</v>
      </c>
      <c r="O5400" s="2">
        <v>0</v>
      </c>
      <c r="P5400" s="2">
        <v>0</v>
      </c>
      <c r="Q5400" s="2">
        <v>4460.24</v>
      </c>
      <c r="R5400" s="2">
        <v>579.83119999999997</v>
      </c>
      <c r="S5400" s="2">
        <v>0</v>
      </c>
      <c r="T5400" s="2">
        <v>0</v>
      </c>
      <c r="U5400" s="2">
        <v>5040.0711999999994</v>
      </c>
      <c r="W5400" s="2" t="s">
        <v>1</v>
      </c>
      <c r="X5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0"/>
      <c r="Z5400"/>
      <c r="AA5400"/>
    </row>
    <row r="5401" spans="5:27" hidden="1">
      <c r="E5401" t="s">
        <v>8160</v>
      </c>
      <c r="F5401" t="s">
        <v>8316</v>
      </c>
      <c r="G5401" t="s">
        <v>1</v>
      </c>
      <c r="H5401" t="s">
        <v>0</v>
      </c>
      <c r="I5401" t="s">
        <v>8149</v>
      </c>
      <c r="J5401" t="s">
        <v>8150</v>
      </c>
      <c r="K5401">
        <v>281</v>
      </c>
      <c r="L5401">
        <v>281</v>
      </c>
      <c r="M5401" s="1" t="s">
        <v>8294</v>
      </c>
      <c r="N5401" t="s">
        <v>8295</v>
      </c>
      <c r="O5401" s="2">
        <v>0</v>
      </c>
      <c r="P5401" s="2">
        <v>0</v>
      </c>
      <c r="Q5401" s="2">
        <v>7815.77</v>
      </c>
      <c r="R5401" s="2">
        <v>1016.0501</v>
      </c>
      <c r="S5401" s="2">
        <v>0</v>
      </c>
      <c r="T5401" s="2">
        <v>0</v>
      </c>
      <c r="U5401" s="2">
        <v>8831.8201000000008</v>
      </c>
      <c r="W5401" s="2" t="s">
        <v>1</v>
      </c>
      <c r="X5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1"/>
      <c r="Z5401"/>
      <c r="AA5401"/>
    </row>
    <row r="5402" spans="5:27" hidden="1">
      <c r="E5402" t="s">
        <v>8160</v>
      </c>
      <c r="F5402" t="s">
        <v>8316</v>
      </c>
      <c r="G5402" t="s">
        <v>1</v>
      </c>
      <c r="H5402" t="s">
        <v>0</v>
      </c>
      <c r="I5402" t="s">
        <v>8149</v>
      </c>
      <c r="J5402" t="s">
        <v>8150</v>
      </c>
      <c r="K5402">
        <v>282</v>
      </c>
      <c r="L5402">
        <v>282</v>
      </c>
      <c r="M5402" s="1" t="s">
        <v>606</v>
      </c>
      <c r="N5402" t="s">
        <v>607</v>
      </c>
      <c r="O5402" s="2">
        <v>0</v>
      </c>
      <c r="P5402" s="2">
        <v>0</v>
      </c>
      <c r="Q5402" s="2">
        <v>26.55</v>
      </c>
      <c r="R5402" s="2">
        <v>3.4515000000000002</v>
      </c>
      <c r="S5402" s="2">
        <v>0</v>
      </c>
      <c r="T5402" s="2">
        <v>0</v>
      </c>
      <c r="U5402" s="2">
        <v>30.0015</v>
      </c>
      <c r="W5402" s="2" t="s">
        <v>1</v>
      </c>
      <c r="X5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2"/>
      <c r="Z5402"/>
      <c r="AA5402"/>
    </row>
    <row r="5403" spans="5:27" hidden="1">
      <c r="E5403" t="s">
        <v>8160</v>
      </c>
      <c r="F5403" t="s">
        <v>8316</v>
      </c>
      <c r="G5403" t="s">
        <v>1</v>
      </c>
      <c r="H5403" t="s">
        <v>0</v>
      </c>
      <c r="I5403" t="s">
        <v>8149</v>
      </c>
      <c r="J5403" t="s">
        <v>8150</v>
      </c>
      <c r="K5403">
        <v>283</v>
      </c>
      <c r="L5403">
        <v>283</v>
      </c>
      <c r="M5403" s="1" t="s">
        <v>365</v>
      </c>
      <c r="N5403" t="s">
        <v>366</v>
      </c>
      <c r="O5403" s="2">
        <v>0</v>
      </c>
      <c r="P5403" s="2">
        <v>0</v>
      </c>
      <c r="Q5403" s="2">
        <v>2211.54</v>
      </c>
      <c r="R5403" s="2">
        <v>287.50020000000001</v>
      </c>
      <c r="S5403" s="2">
        <v>0</v>
      </c>
      <c r="T5403" s="2">
        <v>0</v>
      </c>
      <c r="U5403" s="2">
        <v>2499.0401999999999</v>
      </c>
      <c r="W5403" s="2" t="s">
        <v>1</v>
      </c>
      <c r="X5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3"/>
      <c r="Z5403"/>
      <c r="AA5403"/>
    </row>
    <row r="5404" spans="5:27" hidden="1">
      <c r="E5404" t="s">
        <v>8160</v>
      </c>
      <c r="F5404" t="s">
        <v>8316</v>
      </c>
      <c r="G5404" t="s">
        <v>1</v>
      </c>
      <c r="H5404" t="s">
        <v>0</v>
      </c>
      <c r="I5404" t="s">
        <v>8149</v>
      </c>
      <c r="J5404" t="s">
        <v>8150</v>
      </c>
      <c r="K5404">
        <v>284</v>
      </c>
      <c r="L5404">
        <v>284</v>
      </c>
      <c r="M5404" s="1" t="s">
        <v>118</v>
      </c>
      <c r="N5404" t="s">
        <v>119</v>
      </c>
      <c r="O5404" s="2">
        <v>0</v>
      </c>
      <c r="P5404" s="2">
        <v>0</v>
      </c>
      <c r="Q5404" s="2">
        <v>15.85</v>
      </c>
      <c r="R5404" s="2">
        <v>2.0605000000000002</v>
      </c>
      <c r="S5404" s="2">
        <v>0</v>
      </c>
      <c r="T5404" s="2">
        <v>0</v>
      </c>
      <c r="U5404" s="2">
        <v>17.910499999999999</v>
      </c>
      <c r="W5404" s="2" t="s">
        <v>1</v>
      </c>
      <c r="X5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4"/>
      <c r="Z5404"/>
      <c r="AA5404"/>
    </row>
    <row r="5405" spans="5:27" hidden="1">
      <c r="E5405" t="s">
        <v>8160</v>
      </c>
      <c r="F5405" t="s">
        <v>8316</v>
      </c>
      <c r="G5405" t="s">
        <v>1</v>
      </c>
      <c r="H5405" t="s">
        <v>0</v>
      </c>
      <c r="I5405" t="s">
        <v>8149</v>
      </c>
      <c r="J5405" t="s">
        <v>8150</v>
      </c>
      <c r="K5405">
        <v>285</v>
      </c>
      <c r="L5405">
        <v>285</v>
      </c>
      <c r="M5405" s="1" t="s">
        <v>699</v>
      </c>
      <c r="N5405" t="s">
        <v>700</v>
      </c>
      <c r="O5405" s="2">
        <v>0</v>
      </c>
      <c r="P5405" s="2">
        <v>0</v>
      </c>
      <c r="Q5405" s="2">
        <v>1616.84</v>
      </c>
      <c r="R5405" s="2">
        <v>210.1892</v>
      </c>
      <c r="S5405" s="2">
        <v>0</v>
      </c>
      <c r="T5405" s="2">
        <v>0</v>
      </c>
      <c r="U5405" s="2">
        <v>1827.0291999999999</v>
      </c>
      <c r="W5405" s="2" t="s">
        <v>1</v>
      </c>
      <c r="X5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5"/>
      <c r="Z5405"/>
      <c r="AA5405"/>
    </row>
    <row r="5406" spans="5:27" hidden="1">
      <c r="E5406" t="s">
        <v>8160</v>
      </c>
      <c r="F5406" t="s">
        <v>8316</v>
      </c>
      <c r="G5406" t="s">
        <v>1</v>
      </c>
      <c r="H5406" t="s">
        <v>0</v>
      </c>
      <c r="I5406" t="s">
        <v>8149</v>
      </c>
      <c r="J5406" t="s">
        <v>8150</v>
      </c>
      <c r="K5406">
        <v>286</v>
      </c>
      <c r="L5406">
        <v>286</v>
      </c>
      <c r="M5406" s="1" t="s">
        <v>277</v>
      </c>
      <c r="N5406" t="s">
        <v>278</v>
      </c>
      <c r="O5406" s="2">
        <v>0</v>
      </c>
      <c r="P5406" s="2">
        <v>0</v>
      </c>
      <c r="Q5406" s="2">
        <v>286.72000000000003</v>
      </c>
      <c r="R5406" s="2">
        <v>37.273600000000002</v>
      </c>
      <c r="S5406" s="2">
        <v>0</v>
      </c>
      <c r="T5406" s="2">
        <v>0</v>
      </c>
      <c r="U5406" s="2">
        <v>323.99360000000001</v>
      </c>
      <c r="W5406" s="2" t="s">
        <v>1</v>
      </c>
      <c r="X5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6"/>
      <c r="Z5406"/>
      <c r="AA5406"/>
    </row>
    <row r="5407" spans="5:27" hidden="1">
      <c r="E5407" t="s">
        <v>8160</v>
      </c>
      <c r="F5407" t="s">
        <v>8316</v>
      </c>
      <c r="G5407" t="s">
        <v>1</v>
      </c>
      <c r="H5407" t="s">
        <v>0</v>
      </c>
      <c r="I5407" t="s">
        <v>8149</v>
      </c>
      <c r="J5407" t="s">
        <v>8150</v>
      </c>
      <c r="K5407">
        <v>287</v>
      </c>
      <c r="L5407">
        <v>287</v>
      </c>
      <c r="M5407" s="1" t="s">
        <v>8317</v>
      </c>
      <c r="N5407" t="s">
        <v>8318</v>
      </c>
      <c r="O5407" s="2">
        <v>0</v>
      </c>
      <c r="P5407" s="2">
        <v>0</v>
      </c>
      <c r="Q5407" s="2">
        <v>1858.44</v>
      </c>
      <c r="R5407" s="2">
        <v>241.59720000000002</v>
      </c>
      <c r="S5407" s="2">
        <v>0</v>
      </c>
      <c r="T5407" s="2">
        <v>0</v>
      </c>
      <c r="U5407" s="2">
        <v>2100.0372000000002</v>
      </c>
      <c r="W5407" s="2" t="s">
        <v>1</v>
      </c>
      <c r="X5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7"/>
      <c r="Z5407"/>
      <c r="AA5407"/>
    </row>
    <row r="5408" spans="5:27" hidden="1">
      <c r="E5408" t="s">
        <v>8160</v>
      </c>
      <c r="F5408" t="s">
        <v>8316</v>
      </c>
      <c r="G5408" t="s">
        <v>1</v>
      </c>
      <c r="H5408" t="s">
        <v>0</v>
      </c>
      <c r="I5408" t="s">
        <v>8149</v>
      </c>
      <c r="J5408" t="s">
        <v>8150</v>
      </c>
      <c r="K5408">
        <v>288</v>
      </c>
      <c r="L5408">
        <v>288</v>
      </c>
      <c r="M5408" s="1" t="s">
        <v>8091</v>
      </c>
      <c r="N5408" t="s">
        <v>8092</v>
      </c>
      <c r="O5408" s="2">
        <v>0</v>
      </c>
      <c r="P5408" s="2">
        <v>0</v>
      </c>
      <c r="Q5408" s="2">
        <v>3754.96</v>
      </c>
      <c r="R5408" s="2">
        <v>488.14480000000003</v>
      </c>
      <c r="S5408" s="2">
        <v>0</v>
      </c>
      <c r="T5408" s="2">
        <v>0</v>
      </c>
      <c r="U5408" s="2">
        <v>4243.1048000000001</v>
      </c>
      <c r="W5408" s="2" t="s">
        <v>1</v>
      </c>
      <c r="X5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8"/>
      <c r="Z5408"/>
      <c r="AA5408"/>
    </row>
    <row r="5409" spans="5:27" hidden="1">
      <c r="E5409" t="s">
        <v>8160</v>
      </c>
      <c r="F5409" t="s">
        <v>8316</v>
      </c>
      <c r="G5409" t="s">
        <v>1</v>
      </c>
      <c r="H5409" t="s">
        <v>0</v>
      </c>
      <c r="I5409" t="s">
        <v>8149</v>
      </c>
      <c r="J5409" t="s">
        <v>8150</v>
      </c>
      <c r="K5409">
        <v>289</v>
      </c>
      <c r="L5409">
        <v>289</v>
      </c>
      <c r="M5409" s="1" t="s">
        <v>189</v>
      </c>
      <c r="N5409" t="s">
        <v>190</v>
      </c>
      <c r="O5409" s="2">
        <v>0</v>
      </c>
      <c r="P5409" s="2">
        <v>0</v>
      </c>
      <c r="Q5409" s="2">
        <v>660.71</v>
      </c>
      <c r="R5409" s="2">
        <v>85.892300000000006</v>
      </c>
      <c r="S5409" s="2">
        <v>0</v>
      </c>
      <c r="T5409" s="2">
        <v>0</v>
      </c>
      <c r="U5409" s="2">
        <v>746.60230000000001</v>
      </c>
      <c r="W5409" s="2" t="s">
        <v>1</v>
      </c>
      <c r="X5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09"/>
      <c r="Z5409"/>
      <c r="AA5409"/>
    </row>
    <row r="5410" spans="5:27" hidden="1">
      <c r="E5410" t="s">
        <v>8160</v>
      </c>
      <c r="F5410" t="s">
        <v>8316</v>
      </c>
      <c r="G5410" t="s">
        <v>1</v>
      </c>
      <c r="H5410" t="s">
        <v>0</v>
      </c>
      <c r="I5410" t="s">
        <v>8149</v>
      </c>
      <c r="J5410" t="s">
        <v>8150</v>
      </c>
      <c r="K5410">
        <v>290</v>
      </c>
      <c r="L5410">
        <v>290</v>
      </c>
      <c r="M5410" s="1" t="s">
        <v>383</v>
      </c>
      <c r="N5410" t="s">
        <v>384</v>
      </c>
      <c r="O5410" s="2">
        <v>0</v>
      </c>
      <c r="P5410" s="2">
        <v>0</v>
      </c>
      <c r="Q5410" s="2">
        <v>546</v>
      </c>
      <c r="R5410" s="2">
        <v>70.98</v>
      </c>
      <c r="S5410" s="2">
        <v>0</v>
      </c>
      <c r="T5410" s="2">
        <v>0</v>
      </c>
      <c r="U5410" s="2">
        <v>616.98</v>
      </c>
      <c r="W5410" s="2" t="s">
        <v>1</v>
      </c>
      <c r="X5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0"/>
      <c r="Z5410"/>
      <c r="AA5410"/>
    </row>
    <row r="5411" spans="5:27" hidden="1">
      <c r="E5411" t="s">
        <v>8160</v>
      </c>
      <c r="F5411" t="s">
        <v>8316</v>
      </c>
      <c r="G5411" t="s">
        <v>1</v>
      </c>
      <c r="H5411" t="s">
        <v>0</v>
      </c>
      <c r="I5411" t="s">
        <v>8149</v>
      </c>
      <c r="J5411" t="s">
        <v>8150</v>
      </c>
      <c r="K5411">
        <v>291</v>
      </c>
      <c r="L5411">
        <v>291</v>
      </c>
      <c r="M5411" s="1" t="s">
        <v>333</v>
      </c>
      <c r="N5411" t="s">
        <v>334</v>
      </c>
      <c r="O5411" s="2">
        <v>0</v>
      </c>
      <c r="P5411" s="2">
        <v>0</v>
      </c>
      <c r="Q5411" s="2">
        <v>1163.21</v>
      </c>
      <c r="R5411" s="2">
        <v>151.21730000000002</v>
      </c>
      <c r="S5411" s="2">
        <v>0</v>
      </c>
      <c r="T5411" s="2">
        <v>0</v>
      </c>
      <c r="U5411" s="2">
        <v>1314.4273000000001</v>
      </c>
      <c r="W5411" s="2" t="s">
        <v>1</v>
      </c>
      <c r="X5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1"/>
      <c r="Z5411"/>
      <c r="AA5411"/>
    </row>
    <row r="5412" spans="5:27" hidden="1">
      <c r="E5412" t="s">
        <v>8160</v>
      </c>
      <c r="F5412" t="s">
        <v>8316</v>
      </c>
      <c r="G5412" t="s">
        <v>1</v>
      </c>
      <c r="H5412" t="s">
        <v>0</v>
      </c>
      <c r="I5412" t="s">
        <v>8149</v>
      </c>
      <c r="J5412" t="s">
        <v>8150</v>
      </c>
      <c r="K5412">
        <v>292</v>
      </c>
      <c r="L5412">
        <v>292</v>
      </c>
      <c r="M5412" s="1" t="s">
        <v>293</v>
      </c>
      <c r="N5412" t="s">
        <v>294</v>
      </c>
      <c r="O5412" s="2">
        <v>0</v>
      </c>
      <c r="P5412" s="2">
        <v>0</v>
      </c>
      <c r="Q5412" s="2">
        <v>23022.53</v>
      </c>
      <c r="R5412" s="2">
        <v>2992.9288999999999</v>
      </c>
      <c r="S5412" s="2">
        <v>0</v>
      </c>
      <c r="T5412" s="2">
        <v>0</v>
      </c>
      <c r="U5412" s="2">
        <v>26015.458899999998</v>
      </c>
      <c r="W5412" s="2" t="s">
        <v>1</v>
      </c>
      <c r="X5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2"/>
      <c r="Z5412"/>
      <c r="AA5412"/>
    </row>
    <row r="5413" spans="5:27" hidden="1">
      <c r="E5413" t="s">
        <v>8160</v>
      </c>
      <c r="F5413" t="s">
        <v>8316</v>
      </c>
      <c r="G5413" t="s">
        <v>1</v>
      </c>
      <c r="H5413" t="s">
        <v>0</v>
      </c>
      <c r="I5413" t="s">
        <v>8149</v>
      </c>
      <c r="J5413" t="s">
        <v>8150</v>
      </c>
      <c r="K5413">
        <v>293</v>
      </c>
      <c r="L5413">
        <v>293</v>
      </c>
      <c r="M5413" s="1" t="s">
        <v>461</v>
      </c>
      <c r="N5413" t="s">
        <v>462</v>
      </c>
      <c r="O5413" s="2">
        <v>0</v>
      </c>
      <c r="P5413" s="2">
        <v>0</v>
      </c>
      <c r="Q5413" s="2">
        <v>22088.04</v>
      </c>
      <c r="R5413" s="2">
        <v>2871.4452000000001</v>
      </c>
      <c r="S5413" s="2">
        <v>0</v>
      </c>
      <c r="T5413" s="2">
        <v>0</v>
      </c>
      <c r="U5413" s="2">
        <v>24959.485200000003</v>
      </c>
      <c r="W5413" s="2" t="s">
        <v>1</v>
      </c>
      <c r="X5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3"/>
      <c r="Z5413"/>
      <c r="AA5413"/>
    </row>
    <row r="5414" spans="5:27" hidden="1">
      <c r="E5414" t="s">
        <v>8160</v>
      </c>
      <c r="F5414" t="s">
        <v>8316</v>
      </c>
      <c r="G5414" t="s">
        <v>1</v>
      </c>
      <c r="H5414" t="s">
        <v>0</v>
      </c>
      <c r="I5414" t="s">
        <v>8149</v>
      </c>
      <c r="J5414" t="s">
        <v>8150</v>
      </c>
      <c r="K5414">
        <v>294</v>
      </c>
      <c r="L5414">
        <v>294</v>
      </c>
      <c r="M5414" s="1" t="s">
        <v>431</v>
      </c>
      <c r="N5414" t="s">
        <v>432</v>
      </c>
      <c r="O5414" s="2">
        <v>0</v>
      </c>
      <c r="P5414" s="2">
        <v>0</v>
      </c>
      <c r="Q5414" s="2">
        <v>4218.6499999999996</v>
      </c>
      <c r="R5414" s="2">
        <v>548.42449999999997</v>
      </c>
      <c r="S5414" s="2">
        <v>0</v>
      </c>
      <c r="T5414" s="2">
        <v>0</v>
      </c>
      <c r="U5414" s="2">
        <v>4767.0744999999997</v>
      </c>
      <c r="W5414" s="2" t="s">
        <v>1</v>
      </c>
      <c r="X5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4"/>
      <c r="Z5414"/>
      <c r="AA5414"/>
    </row>
    <row r="5415" spans="5:27" hidden="1">
      <c r="E5415" t="s">
        <v>8160</v>
      </c>
      <c r="F5415" t="s">
        <v>8316</v>
      </c>
      <c r="G5415" t="s">
        <v>1</v>
      </c>
      <c r="H5415" t="s">
        <v>0</v>
      </c>
      <c r="I5415" t="s">
        <v>8149</v>
      </c>
      <c r="J5415" t="s">
        <v>8150</v>
      </c>
      <c r="K5415">
        <v>295</v>
      </c>
      <c r="L5415">
        <v>295</v>
      </c>
      <c r="M5415" s="1" t="s">
        <v>431</v>
      </c>
      <c r="N5415" t="s">
        <v>432</v>
      </c>
      <c r="O5415" s="2">
        <v>0</v>
      </c>
      <c r="P5415" s="2">
        <v>0</v>
      </c>
      <c r="Q5415" s="2">
        <v>3995.65</v>
      </c>
      <c r="R5415" s="2">
        <v>519.43450000000007</v>
      </c>
      <c r="S5415" s="2">
        <v>0</v>
      </c>
      <c r="T5415" s="2">
        <v>0</v>
      </c>
      <c r="U5415" s="2">
        <v>4515.0844999999999</v>
      </c>
      <c r="W5415" s="2" t="s">
        <v>1</v>
      </c>
      <c r="X5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5"/>
      <c r="Z5415"/>
      <c r="AA5415"/>
    </row>
    <row r="5416" spans="5:27" hidden="1">
      <c r="E5416" t="s">
        <v>8160</v>
      </c>
      <c r="F5416" t="s">
        <v>8316</v>
      </c>
      <c r="G5416" t="s">
        <v>1</v>
      </c>
      <c r="H5416" t="s">
        <v>0</v>
      </c>
      <c r="I5416" t="s">
        <v>8149</v>
      </c>
      <c r="J5416" t="s">
        <v>8150</v>
      </c>
      <c r="K5416">
        <v>296</v>
      </c>
      <c r="L5416">
        <v>296</v>
      </c>
      <c r="M5416" s="1" t="s">
        <v>431</v>
      </c>
      <c r="N5416" t="s">
        <v>432</v>
      </c>
      <c r="O5416" s="2">
        <v>0</v>
      </c>
      <c r="P5416" s="2">
        <v>0</v>
      </c>
      <c r="Q5416" s="2">
        <v>3995.65</v>
      </c>
      <c r="R5416" s="2">
        <v>519.43450000000007</v>
      </c>
      <c r="S5416" s="2">
        <v>0</v>
      </c>
      <c r="T5416" s="2">
        <v>0</v>
      </c>
      <c r="U5416" s="2">
        <v>4515.0844999999999</v>
      </c>
      <c r="W5416" s="2" t="s">
        <v>1</v>
      </c>
      <c r="X5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6"/>
      <c r="Z5416"/>
      <c r="AA5416"/>
    </row>
    <row r="5417" spans="5:27" hidden="1">
      <c r="E5417" t="s">
        <v>8160</v>
      </c>
      <c r="F5417" t="s">
        <v>8316</v>
      </c>
      <c r="G5417" t="s">
        <v>1</v>
      </c>
      <c r="H5417" t="s">
        <v>0</v>
      </c>
      <c r="I5417" t="s">
        <v>8149</v>
      </c>
      <c r="J5417" t="s">
        <v>8150</v>
      </c>
      <c r="K5417">
        <v>297</v>
      </c>
      <c r="L5417">
        <v>297</v>
      </c>
      <c r="M5417" s="1" t="s">
        <v>8224</v>
      </c>
      <c r="N5417" t="s">
        <v>8225</v>
      </c>
      <c r="O5417" s="2">
        <v>0</v>
      </c>
      <c r="P5417" s="2">
        <v>0</v>
      </c>
      <c r="Q5417" s="2">
        <v>1174.82</v>
      </c>
      <c r="R5417" s="2">
        <v>152.72659999999999</v>
      </c>
      <c r="S5417" s="2">
        <v>0</v>
      </c>
      <c r="T5417" s="2">
        <v>0</v>
      </c>
      <c r="U5417" s="2">
        <v>1327.5465999999999</v>
      </c>
      <c r="W5417" s="2" t="s">
        <v>1</v>
      </c>
      <c r="X5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7"/>
      <c r="Z5417"/>
      <c r="AA5417"/>
    </row>
    <row r="5418" spans="5:27" hidden="1">
      <c r="E5418" t="s">
        <v>8160</v>
      </c>
      <c r="F5418" t="s">
        <v>8316</v>
      </c>
      <c r="G5418" t="s">
        <v>1</v>
      </c>
      <c r="H5418" t="s">
        <v>0</v>
      </c>
      <c r="I5418" t="s">
        <v>8149</v>
      </c>
      <c r="J5418" t="s">
        <v>8150</v>
      </c>
      <c r="K5418">
        <v>298</v>
      </c>
      <c r="L5418">
        <v>298</v>
      </c>
      <c r="M5418" s="1" t="s">
        <v>118</v>
      </c>
      <c r="N5418" t="s">
        <v>119</v>
      </c>
      <c r="O5418" s="2">
        <v>0</v>
      </c>
      <c r="P5418" s="2">
        <v>0</v>
      </c>
      <c r="Q5418" s="2">
        <v>30.59</v>
      </c>
      <c r="R5418" s="2">
        <v>3.9767000000000001</v>
      </c>
      <c r="S5418" s="2">
        <v>0</v>
      </c>
      <c r="T5418" s="2">
        <v>0</v>
      </c>
      <c r="U5418" s="2">
        <v>34.566699999999997</v>
      </c>
      <c r="W5418" s="2" t="s">
        <v>1</v>
      </c>
      <c r="X5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8"/>
      <c r="Z5418"/>
      <c r="AA5418"/>
    </row>
    <row r="5419" spans="5:27" hidden="1">
      <c r="E5419" t="s">
        <v>8160</v>
      </c>
      <c r="F5419" t="s">
        <v>8316</v>
      </c>
      <c r="G5419" t="s">
        <v>1</v>
      </c>
      <c r="H5419" t="s">
        <v>0</v>
      </c>
      <c r="I5419" t="s">
        <v>8149</v>
      </c>
      <c r="J5419" t="s">
        <v>8150</v>
      </c>
      <c r="K5419">
        <v>299</v>
      </c>
      <c r="L5419">
        <v>299</v>
      </c>
      <c r="M5419" s="1" t="s">
        <v>7990</v>
      </c>
      <c r="N5419" t="s">
        <v>7991</v>
      </c>
      <c r="O5419" s="2">
        <v>0</v>
      </c>
      <c r="P5419" s="2">
        <v>0</v>
      </c>
      <c r="Q5419" s="2">
        <v>32.799999999999997</v>
      </c>
      <c r="R5419" s="2">
        <v>4.2639999999999993</v>
      </c>
      <c r="S5419" s="2">
        <v>0</v>
      </c>
      <c r="T5419" s="2">
        <v>0</v>
      </c>
      <c r="U5419" s="2">
        <v>37.063999999999993</v>
      </c>
      <c r="W5419" s="2" t="s">
        <v>1</v>
      </c>
      <c r="X5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19"/>
      <c r="Z5419"/>
      <c r="AA5419"/>
    </row>
    <row r="5420" spans="5:27" hidden="1">
      <c r="E5420" t="s">
        <v>8160</v>
      </c>
      <c r="F5420" t="s">
        <v>8316</v>
      </c>
      <c r="G5420" t="s">
        <v>1</v>
      </c>
      <c r="H5420" t="s">
        <v>0</v>
      </c>
      <c r="I5420" t="s">
        <v>8149</v>
      </c>
      <c r="J5420" t="s">
        <v>8150</v>
      </c>
      <c r="K5420">
        <v>300</v>
      </c>
      <c r="L5420">
        <v>300</v>
      </c>
      <c r="M5420" s="1" t="s">
        <v>1402</v>
      </c>
      <c r="N5420" t="s">
        <v>1403</v>
      </c>
      <c r="O5420" s="2">
        <v>0</v>
      </c>
      <c r="P5420" s="2">
        <v>0</v>
      </c>
      <c r="Q5420" s="2">
        <v>38.28</v>
      </c>
      <c r="R5420" s="2">
        <v>4.9763999999999999</v>
      </c>
      <c r="S5420" s="2">
        <v>0</v>
      </c>
      <c r="T5420" s="2">
        <v>0</v>
      </c>
      <c r="U5420" s="2">
        <v>43.256399999999999</v>
      </c>
      <c r="W5420" s="2" t="s">
        <v>1</v>
      </c>
      <c r="X5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0"/>
      <c r="Z5420"/>
      <c r="AA5420"/>
    </row>
    <row r="5421" spans="5:27" hidden="1">
      <c r="E5421" t="s">
        <v>8160</v>
      </c>
      <c r="F5421" t="s">
        <v>8316</v>
      </c>
      <c r="G5421" t="s">
        <v>1</v>
      </c>
      <c r="H5421" t="s">
        <v>0</v>
      </c>
      <c r="I5421" t="s">
        <v>8149</v>
      </c>
      <c r="J5421" t="s">
        <v>8150</v>
      </c>
      <c r="K5421">
        <v>301</v>
      </c>
      <c r="L5421">
        <v>301</v>
      </c>
      <c r="M5421" s="1" t="s">
        <v>7859</v>
      </c>
      <c r="N5421" t="s">
        <v>7860</v>
      </c>
      <c r="O5421" s="2">
        <v>0</v>
      </c>
      <c r="P5421" s="2">
        <v>0</v>
      </c>
      <c r="Q5421" s="2">
        <v>515.03</v>
      </c>
      <c r="R5421" s="2">
        <v>66.953900000000004</v>
      </c>
      <c r="S5421" s="2">
        <v>0</v>
      </c>
      <c r="T5421" s="2">
        <v>0</v>
      </c>
      <c r="U5421" s="2">
        <v>581.98389999999995</v>
      </c>
      <c r="W5421" s="2" t="s">
        <v>1</v>
      </c>
      <c r="X5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1"/>
      <c r="Z5421"/>
      <c r="AA5421"/>
    </row>
    <row r="5422" spans="5:27" hidden="1">
      <c r="E5422" t="s">
        <v>8160</v>
      </c>
      <c r="F5422" t="s">
        <v>8316</v>
      </c>
      <c r="G5422" t="s">
        <v>1</v>
      </c>
      <c r="H5422" t="s">
        <v>0</v>
      </c>
      <c r="I5422" t="s">
        <v>8149</v>
      </c>
      <c r="J5422" t="s">
        <v>8150</v>
      </c>
      <c r="K5422">
        <v>302</v>
      </c>
      <c r="L5422">
        <v>302</v>
      </c>
      <c r="M5422" s="1" t="s">
        <v>695</v>
      </c>
      <c r="N5422" t="s">
        <v>696</v>
      </c>
      <c r="O5422" s="2">
        <v>0</v>
      </c>
      <c r="P5422" s="2">
        <v>0</v>
      </c>
      <c r="Q5422" s="2">
        <v>84.96</v>
      </c>
      <c r="R5422" s="2">
        <v>11.0448</v>
      </c>
      <c r="S5422" s="2">
        <v>0</v>
      </c>
      <c r="T5422" s="2">
        <v>0</v>
      </c>
      <c r="U5422" s="2">
        <v>96.004799999999989</v>
      </c>
      <c r="W5422" s="2" t="s">
        <v>1</v>
      </c>
      <c r="X5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2"/>
      <c r="Z5422"/>
      <c r="AA5422"/>
    </row>
    <row r="5423" spans="5:27" hidden="1">
      <c r="E5423" t="s">
        <v>8160</v>
      </c>
      <c r="F5423" t="s">
        <v>8316</v>
      </c>
      <c r="G5423" t="s">
        <v>1</v>
      </c>
      <c r="H5423" t="s">
        <v>0</v>
      </c>
      <c r="I5423" t="s">
        <v>8149</v>
      </c>
      <c r="J5423" t="s">
        <v>8150</v>
      </c>
      <c r="K5423">
        <v>303</v>
      </c>
      <c r="L5423">
        <v>303</v>
      </c>
      <c r="M5423" s="1" t="s">
        <v>632</v>
      </c>
      <c r="N5423" t="s">
        <v>633</v>
      </c>
      <c r="O5423" s="2">
        <v>0</v>
      </c>
      <c r="P5423" s="2">
        <v>0</v>
      </c>
      <c r="Q5423" s="2">
        <v>300.89999999999998</v>
      </c>
      <c r="R5423" s="2">
        <v>39.116999999999997</v>
      </c>
      <c r="S5423" s="2">
        <v>0</v>
      </c>
      <c r="T5423" s="2">
        <v>0</v>
      </c>
      <c r="U5423" s="2">
        <v>340.017</v>
      </c>
      <c r="W5423" s="2" t="s">
        <v>1</v>
      </c>
      <c r="X5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3"/>
      <c r="Z5423"/>
      <c r="AA5423"/>
    </row>
    <row r="5424" spans="5:27" hidden="1">
      <c r="E5424" t="s">
        <v>8160</v>
      </c>
      <c r="F5424" t="s">
        <v>8316</v>
      </c>
      <c r="G5424" t="s">
        <v>1</v>
      </c>
      <c r="H5424" t="s">
        <v>0</v>
      </c>
      <c r="I5424" t="s">
        <v>8149</v>
      </c>
      <c r="J5424" t="s">
        <v>8150</v>
      </c>
      <c r="K5424">
        <v>304</v>
      </c>
      <c r="L5424">
        <v>304</v>
      </c>
      <c r="M5424" s="1" t="s">
        <v>345</v>
      </c>
      <c r="N5424" t="s">
        <v>346</v>
      </c>
      <c r="O5424" s="2">
        <v>0</v>
      </c>
      <c r="P5424" s="2">
        <v>0</v>
      </c>
      <c r="Q5424" s="2">
        <v>76.89</v>
      </c>
      <c r="R5424" s="2">
        <v>9.9957000000000011</v>
      </c>
      <c r="S5424" s="2">
        <v>0</v>
      </c>
      <c r="T5424" s="2">
        <v>0</v>
      </c>
      <c r="U5424" s="2">
        <v>86.8857</v>
      </c>
      <c r="W5424" s="2" t="s">
        <v>1</v>
      </c>
      <c r="X5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4"/>
      <c r="Z5424"/>
      <c r="AA5424"/>
    </row>
    <row r="5425" spans="5:27" hidden="1">
      <c r="E5425" t="s">
        <v>8160</v>
      </c>
      <c r="F5425" t="s">
        <v>8316</v>
      </c>
      <c r="G5425" t="s">
        <v>1</v>
      </c>
      <c r="H5425" t="s">
        <v>0</v>
      </c>
      <c r="I5425" t="s">
        <v>8149</v>
      </c>
      <c r="J5425" t="s">
        <v>8150</v>
      </c>
      <c r="K5425">
        <v>305</v>
      </c>
      <c r="L5425">
        <v>305</v>
      </c>
      <c r="M5425" s="1" t="s">
        <v>8055</v>
      </c>
      <c r="N5425" t="s">
        <v>8056</v>
      </c>
      <c r="O5425" s="2">
        <v>0</v>
      </c>
      <c r="P5425" s="2">
        <v>0</v>
      </c>
      <c r="Q5425" s="2">
        <v>306.24</v>
      </c>
      <c r="R5425" s="2">
        <v>39.811199999999999</v>
      </c>
      <c r="S5425" s="2">
        <v>0</v>
      </c>
      <c r="T5425" s="2">
        <v>0</v>
      </c>
      <c r="U5425" s="2">
        <v>346.05119999999999</v>
      </c>
      <c r="W5425" s="2" t="s">
        <v>1</v>
      </c>
      <c r="X5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5"/>
      <c r="Z5425"/>
      <c r="AA5425"/>
    </row>
    <row r="5426" spans="5:27" hidden="1">
      <c r="E5426" t="s">
        <v>8160</v>
      </c>
      <c r="F5426" t="s">
        <v>8276</v>
      </c>
      <c r="G5426" t="s">
        <v>1</v>
      </c>
      <c r="H5426" t="s">
        <v>0</v>
      </c>
      <c r="I5426" t="s">
        <v>8149</v>
      </c>
      <c r="J5426" t="s">
        <v>8150</v>
      </c>
      <c r="K5426">
        <v>306</v>
      </c>
      <c r="L5426">
        <v>306</v>
      </c>
      <c r="M5426" s="1" t="s">
        <v>530</v>
      </c>
      <c r="N5426" t="s">
        <v>531</v>
      </c>
      <c r="O5426" s="2">
        <v>0</v>
      </c>
      <c r="P5426" s="2">
        <v>0</v>
      </c>
      <c r="Q5426" s="2">
        <v>3300</v>
      </c>
      <c r="R5426" s="2">
        <v>429</v>
      </c>
      <c r="S5426" s="2">
        <v>0</v>
      </c>
      <c r="T5426" s="2">
        <v>0</v>
      </c>
      <c r="U5426" s="2">
        <v>3729</v>
      </c>
      <c r="W5426" s="2" t="s">
        <v>1</v>
      </c>
      <c r="X5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6"/>
      <c r="Z5426"/>
      <c r="AA5426"/>
    </row>
    <row r="5427" spans="5:27" hidden="1">
      <c r="E5427" t="s">
        <v>8160</v>
      </c>
      <c r="F5427" t="s">
        <v>8276</v>
      </c>
      <c r="G5427" t="s">
        <v>1</v>
      </c>
      <c r="H5427" t="s">
        <v>0</v>
      </c>
      <c r="I5427" t="s">
        <v>8149</v>
      </c>
      <c r="J5427" t="s">
        <v>8150</v>
      </c>
      <c r="K5427">
        <v>307</v>
      </c>
      <c r="L5427">
        <v>307</v>
      </c>
      <c r="M5427" s="1" t="s">
        <v>1078</v>
      </c>
      <c r="N5427" t="s">
        <v>1079</v>
      </c>
      <c r="O5427" s="2">
        <v>0</v>
      </c>
      <c r="P5427" s="2">
        <v>0</v>
      </c>
      <c r="Q5427" s="2">
        <v>287.45999999999998</v>
      </c>
      <c r="R5427" s="2">
        <v>37.369799999999998</v>
      </c>
      <c r="S5427" s="2">
        <v>0</v>
      </c>
      <c r="T5427" s="2">
        <v>0</v>
      </c>
      <c r="U5427" s="2">
        <v>324.82979999999998</v>
      </c>
      <c r="W5427" s="2" t="s">
        <v>1</v>
      </c>
      <c r="X5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7"/>
      <c r="Z5427"/>
      <c r="AA5427"/>
    </row>
    <row r="5428" spans="5:27" hidden="1">
      <c r="E5428" t="s">
        <v>8160</v>
      </c>
      <c r="F5428" t="s">
        <v>8276</v>
      </c>
      <c r="G5428" t="s">
        <v>1</v>
      </c>
      <c r="H5428" t="s">
        <v>0</v>
      </c>
      <c r="I5428" t="s">
        <v>8149</v>
      </c>
      <c r="J5428" t="s">
        <v>8150</v>
      </c>
      <c r="K5428">
        <v>308</v>
      </c>
      <c r="L5428">
        <v>308</v>
      </c>
      <c r="M5428" s="1" t="s">
        <v>651</v>
      </c>
      <c r="N5428" t="s">
        <v>652</v>
      </c>
      <c r="O5428" s="2">
        <v>0</v>
      </c>
      <c r="P5428" s="2">
        <v>0</v>
      </c>
      <c r="Q5428" s="2">
        <v>195.59</v>
      </c>
      <c r="R5428" s="2">
        <v>25.4267</v>
      </c>
      <c r="S5428" s="2">
        <v>0</v>
      </c>
      <c r="T5428" s="2">
        <v>0</v>
      </c>
      <c r="U5428" s="2">
        <v>221.01670000000001</v>
      </c>
      <c r="W5428" s="2" t="s">
        <v>1</v>
      </c>
      <c r="X5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8"/>
      <c r="Z5428"/>
      <c r="AA5428"/>
    </row>
    <row r="5429" spans="5:27" hidden="1">
      <c r="E5429" t="s">
        <v>8160</v>
      </c>
      <c r="F5429" t="s">
        <v>8276</v>
      </c>
      <c r="G5429" t="s">
        <v>1</v>
      </c>
      <c r="H5429" t="s">
        <v>0</v>
      </c>
      <c r="I5429" t="s">
        <v>8149</v>
      </c>
      <c r="J5429" t="s">
        <v>8150</v>
      </c>
      <c r="K5429">
        <v>309</v>
      </c>
      <c r="L5429">
        <v>309</v>
      </c>
      <c r="M5429" s="1" t="s">
        <v>616</v>
      </c>
      <c r="N5429" t="s">
        <v>617</v>
      </c>
      <c r="O5429" s="2">
        <v>0</v>
      </c>
      <c r="P5429" s="2">
        <v>0</v>
      </c>
      <c r="Q5429" s="2">
        <v>146.63999999999999</v>
      </c>
      <c r="R5429" s="2">
        <v>19.063199999999998</v>
      </c>
      <c r="S5429" s="2">
        <v>0</v>
      </c>
      <c r="T5429" s="2">
        <v>0</v>
      </c>
      <c r="U5429" s="2">
        <v>165.70319999999998</v>
      </c>
      <c r="W5429" s="2" t="s">
        <v>1</v>
      </c>
      <c r="X5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29"/>
      <c r="Z5429"/>
      <c r="AA5429"/>
    </row>
    <row r="5430" spans="5:27" hidden="1">
      <c r="E5430" t="s">
        <v>8160</v>
      </c>
      <c r="F5430" t="s">
        <v>8276</v>
      </c>
      <c r="G5430" t="s">
        <v>1</v>
      </c>
      <c r="H5430" t="s">
        <v>0</v>
      </c>
      <c r="I5430" t="s">
        <v>8149</v>
      </c>
      <c r="J5430" t="s">
        <v>8150</v>
      </c>
      <c r="K5430">
        <v>310</v>
      </c>
      <c r="L5430">
        <v>310</v>
      </c>
      <c r="M5430" s="1" t="s">
        <v>622</v>
      </c>
      <c r="N5430" t="s">
        <v>623</v>
      </c>
      <c r="O5430" s="2">
        <v>0</v>
      </c>
      <c r="P5430" s="2">
        <v>0</v>
      </c>
      <c r="Q5430" s="2">
        <v>950</v>
      </c>
      <c r="R5430" s="2">
        <v>123.5</v>
      </c>
      <c r="S5430" s="2">
        <v>0</v>
      </c>
      <c r="T5430" s="2">
        <v>0</v>
      </c>
      <c r="U5430" s="2">
        <v>1073.5</v>
      </c>
      <c r="W5430" s="2" t="s">
        <v>1</v>
      </c>
      <c r="X5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0"/>
      <c r="Z5430"/>
      <c r="AA5430"/>
    </row>
    <row r="5431" spans="5:27" hidden="1">
      <c r="E5431" t="s">
        <v>8160</v>
      </c>
      <c r="F5431" t="s">
        <v>8276</v>
      </c>
      <c r="G5431" t="s">
        <v>1</v>
      </c>
      <c r="H5431" t="s">
        <v>0</v>
      </c>
      <c r="I5431" t="s">
        <v>8149</v>
      </c>
      <c r="J5431" t="s">
        <v>8150</v>
      </c>
      <c r="K5431">
        <v>311</v>
      </c>
      <c r="L5431">
        <v>311</v>
      </c>
      <c r="M5431" s="1" t="s">
        <v>271</v>
      </c>
      <c r="N5431" t="s">
        <v>272</v>
      </c>
      <c r="O5431" s="2">
        <v>0</v>
      </c>
      <c r="P5431" s="2">
        <v>0</v>
      </c>
      <c r="Q5431" s="2">
        <v>105.6</v>
      </c>
      <c r="R5431" s="2">
        <v>13.728</v>
      </c>
      <c r="S5431" s="2">
        <v>0</v>
      </c>
      <c r="T5431" s="2">
        <v>0</v>
      </c>
      <c r="U5431" s="2">
        <v>119.32799999999999</v>
      </c>
      <c r="W5431" s="2" t="s">
        <v>1</v>
      </c>
      <c r="X5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1"/>
      <c r="Z5431"/>
      <c r="AA5431"/>
    </row>
    <row r="5432" spans="5:27" hidden="1">
      <c r="E5432" t="s">
        <v>8160</v>
      </c>
      <c r="F5432" t="s">
        <v>8276</v>
      </c>
      <c r="G5432" t="s">
        <v>1</v>
      </c>
      <c r="H5432" t="s">
        <v>0</v>
      </c>
      <c r="I5432" t="s">
        <v>8149</v>
      </c>
      <c r="J5432" t="s">
        <v>8150</v>
      </c>
      <c r="K5432">
        <v>312</v>
      </c>
      <c r="L5432">
        <v>312</v>
      </c>
      <c r="M5432" s="1" t="s">
        <v>435</v>
      </c>
      <c r="N5432" t="s">
        <v>436</v>
      </c>
      <c r="O5432" s="2">
        <v>0</v>
      </c>
      <c r="P5432" s="2">
        <v>0</v>
      </c>
      <c r="Q5432" s="2">
        <v>28.56</v>
      </c>
      <c r="R5432" s="2">
        <v>3.7128000000000001</v>
      </c>
      <c r="S5432" s="2">
        <v>0</v>
      </c>
      <c r="T5432" s="2">
        <v>0</v>
      </c>
      <c r="U5432" s="2">
        <v>32.272799999999997</v>
      </c>
      <c r="W5432" s="2" t="s">
        <v>1</v>
      </c>
      <c r="X5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2"/>
      <c r="Z5432"/>
      <c r="AA5432"/>
    </row>
    <row r="5433" spans="5:27" hidden="1">
      <c r="E5433" t="s">
        <v>8160</v>
      </c>
      <c r="F5433" t="s">
        <v>8276</v>
      </c>
      <c r="G5433" t="s">
        <v>1</v>
      </c>
      <c r="H5433" t="s">
        <v>0</v>
      </c>
      <c r="I5433" t="s">
        <v>8149</v>
      </c>
      <c r="J5433" t="s">
        <v>8150</v>
      </c>
      <c r="K5433">
        <v>313</v>
      </c>
      <c r="L5433">
        <v>313</v>
      </c>
      <c r="M5433" s="1" t="s">
        <v>755</v>
      </c>
      <c r="N5433" t="s">
        <v>756</v>
      </c>
      <c r="O5433" s="2">
        <v>0</v>
      </c>
      <c r="P5433" s="2">
        <v>0</v>
      </c>
      <c r="Q5433" s="2">
        <v>16.989999999999998</v>
      </c>
      <c r="R5433" s="2">
        <v>2.2086999999999999</v>
      </c>
      <c r="S5433" s="2">
        <v>0</v>
      </c>
      <c r="T5433" s="2">
        <v>0</v>
      </c>
      <c r="U5433" s="2">
        <v>19.198699999999999</v>
      </c>
      <c r="W5433" s="2" t="s">
        <v>1</v>
      </c>
      <c r="X5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3"/>
      <c r="Z5433"/>
      <c r="AA5433"/>
    </row>
    <row r="5434" spans="5:27" hidden="1">
      <c r="E5434" t="s">
        <v>8160</v>
      </c>
      <c r="F5434" t="s">
        <v>8276</v>
      </c>
      <c r="G5434" t="s">
        <v>1</v>
      </c>
      <c r="H5434" t="s">
        <v>0</v>
      </c>
      <c r="I5434" t="s">
        <v>8149</v>
      </c>
      <c r="J5434" t="s">
        <v>8150</v>
      </c>
      <c r="K5434">
        <v>314</v>
      </c>
      <c r="L5434">
        <v>314</v>
      </c>
      <c r="M5434" s="1" t="s">
        <v>787</v>
      </c>
      <c r="N5434" t="s">
        <v>788</v>
      </c>
      <c r="O5434" s="2">
        <v>0</v>
      </c>
      <c r="P5434" s="2">
        <v>0</v>
      </c>
      <c r="Q5434" s="2">
        <v>55.08</v>
      </c>
      <c r="R5434" s="2">
        <v>7.1604000000000001</v>
      </c>
      <c r="S5434" s="2">
        <v>0</v>
      </c>
      <c r="T5434" s="2">
        <v>0</v>
      </c>
      <c r="U5434" s="2">
        <v>62.240400000000001</v>
      </c>
      <c r="W5434" s="2" t="s">
        <v>1</v>
      </c>
      <c r="X5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4"/>
      <c r="Z5434"/>
      <c r="AA5434"/>
    </row>
    <row r="5435" spans="5:27" hidden="1">
      <c r="E5435" t="s">
        <v>8160</v>
      </c>
      <c r="F5435" t="s">
        <v>8276</v>
      </c>
      <c r="G5435" t="s">
        <v>1</v>
      </c>
      <c r="H5435" t="s">
        <v>0</v>
      </c>
      <c r="I5435" t="s">
        <v>8149</v>
      </c>
      <c r="J5435" t="s">
        <v>8150</v>
      </c>
      <c r="K5435">
        <v>315</v>
      </c>
      <c r="L5435">
        <v>315</v>
      </c>
      <c r="M5435" s="1" t="s">
        <v>769</v>
      </c>
      <c r="N5435" t="s">
        <v>770</v>
      </c>
      <c r="O5435" s="2">
        <v>0</v>
      </c>
      <c r="P5435" s="2">
        <v>0</v>
      </c>
      <c r="Q5435" s="2">
        <v>55.75</v>
      </c>
      <c r="R5435" s="2">
        <v>7.2475000000000005</v>
      </c>
      <c r="S5435" s="2">
        <v>0</v>
      </c>
      <c r="T5435" s="2">
        <v>0</v>
      </c>
      <c r="U5435" s="2">
        <v>62.997500000000002</v>
      </c>
      <c r="W5435" s="2" t="s">
        <v>1</v>
      </c>
      <c r="X5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5"/>
      <c r="Z5435"/>
      <c r="AA5435"/>
    </row>
    <row r="5436" spans="5:27" hidden="1">
      <c r="E5436" t="s">
        <v>8160</v>
      </c>
      <c r="F5436" t="s">
        <v>8276</v>
      </c>
      <c r="G5436" t="s">
        <v>1</v>
      </c>
      <c r="H5436" t="s">
        <v>0</v>
      </c>
      <c r="I5436" t="s">
        <v>8149</v>
      </c>
      <c r="J5436" t="s">
        <v>8150</v>
      </c>
      <c r="K5436">
        <v>316</v>
      </c>
      <c r="L5436">
        <v>316</v>
      </c>
      <c r="M5436" s="1" t="s">
        <v>803</v>
      </c>
      <c r="N5436" t="s">
        <v>804</v>
      </c>
      <c r="O5436" s="2">
        <v>0</v>
      </c>
      <c r="P5436" s="2">
        <v>0</v>
      </c>
      <c r="Q5436" s="2">
        <v>466.61</v>
      </c>
      <c r="R5436" s="2">
        <v>60.659300000000002</v>
      </c>
      <c r="S5436" s="2">
        <v>0</v>
      </c>
      <c r="T5436" s="2">
        <v>0</v>
      </c>
      <c r="U5436" s="2">
        <v>527.26930000000004</v>
      </c>
      <c r="W5436" s="2" t="s">
        <v>1</v>
      </c>
      <c r="X5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6"/>
      <c r="Z5436"/>
      <c r="AA5436"/>
    </row>
    <row r="5437" spans="5:27" hidden="1">
      <c r="E5437" t="s">
        <v>8160</v>
      </c>
      <c r="F5437" t="s">
        <v>8276</v>
      </c>
      <c r="G5437" t="s">
        <v>1</v>
      </c>
      <c r="H5437" t="s">
        <v>0</v>
      </c>
      <c r="I5437" t="s">
        <v>8149</v>
      </c>
      <c r="J5437" t="s">
        <v>8150</v>
      </c>
      <c r="K5437">
        <v>317</v>
      </c>
      <c r="L5437">
        <v>317</v>
      </c>
      <c r="M5437" s="1" t="s">
        <v>155</v>
      </c>
      <c r="N5437" t="s">
        <v>156</v>
      </c>
      <c r="O5437" s="2">
        <v>0</v>
      </c>
      <c r="P5437" s="2">
        <v>0</v>
      </c>
      <c r="Q5437" s="2">
        <v>364.32</v>
      </c>
      <c r="R5437" s="2">
        <v>47.361600000000003</v>
      </c>
      <c r="S5437" s="2">
        <v>0</v>
      </c>
      <c r="T5437" s="2">
        <v>0</v>
      </c>
      <c r="U5437" s="2">
        <v>411.6816</v>
      </c>
      <c r="W5437" s="2" t="s">
        <v>1</v>
      </c>
      <c r="X5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7"/>
      <c r="Z5437"/>
      <c r="AA5437"/>
    </row>
    <row r="5438" spans="5:27" hidden="1">
      <c r="E5438" t="s">
        <v>8160</v>
      </c>
      <c r="F5438" t="s">
        <v>8276</v>
      </c>
      <c r="G5438" t="s">
        <v>1</v>
      </c>
      <c r="H5438" t="s">
        <v>0</v>
      </c>
      <c r="I5438" t="s">
        <v>8149</v>
      </c>
      <c r="J5438" t="s">
        <v>8150</v>
      </c>
      <c r="K5438">
        <v>318</v>
      </c>
      <c r="L5438">
        <v>318</v>
      </c>
      <c r="M5438" s="1" t="s">
        <v>514</v>
      </c>
      <c r="N5438" t="s">
        <v>515</v>
      </c>
      <c r="O5438" s="2">
        <v>0</v>
      </c>
      <c r="P5438" s="2">
        <v>0</v>
      </c>
      <c r="Q5438" s="2">
        <v>3992.84</v>
      </c>
      <c r="R5438" s="2">
        <v>519.06920000000002</v>
      </c>
      <c r="S5438" s="2">
        <v>0</v>
      </c>
      <c r="T5438" s="2">
        <v>0</v>
      </c>
      <c r="U5438" s="2">
        <v>4511.9092000000001</v>
      </c>
      <c r="W5438" s="2" t="s">
        <v>1</v>
      </c>
      <c r="X5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8"/>
      <c r="Z5438"/>
      <c r="AA5438"/>
    </row>
    <row r="5439" spans="5:27" hidden="1">
      <c r="E5439" t="s">
        <v>8160</v>
      </c>
      <c r="F5439" t="s">
        <v>8276</v>
      </c>
      <c r="G5439" t="s">
        <v>1</v>
      </c>
      <c r="H5439" t="s">
        <v>0</v>
      </c>
      <c r="I5439" t="s">
        <v>8149</v>
      </c>
      <c r="J5439" t="s">
        <v>8150</v>
      </c>
      <c r="K5439">
        <v>319</v>
      </c>
      <c r="L5439">
        <v>319</v>
      </c>
      <c r="M5439" s="1" t="s">
        <v>1263</v>
      </c>
      <c r="N5439" t="s">
        <v>1264</v>
      </c>
      <c r="O5439" s="2">
        <v>0</v>
      </c>
      <c r="P5439" s="2">
        <v>0</v>
      </c>
      <c r="Q5439" s="2">
        <v>42.48</v>
      </c>
      <c r="R5439" s="2">
        <v>5.5224000000000002</v>
      </c>
      <c r="S5439" s="2">
        <v>0</v>
      </c>
      <c r="T5439" s="2">
        <v>0</v>
      </c>
      <c r="U5439" s="2">
        <v>48.002399999999994</v>
      </c>
      <c r="W5439" s="2" t="s">
        <v>1</v>
      </c>
      <c r="X5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39"/>
      <c r="Z5439"/>
      <c r="AA5439"/>
    </row>
    <row r="5440" spans="5:27" hidden="1">
      <c r="E5440" t="s">
        <v>8160</v>
      </c>
      <c r="F5440" t="s">
        <v>8276</v>
      </c>
      <c r="G5440" t="s">
        <v>1</v>
      </c>
      <c r="H5440" t="s">
        <v>0</v>
      </c>
      <c r="I5440" t="s">
        <v>8149</v>
      </c>
      <c r="J5440" t="s">
        <v>8150</v>
      </c>
      <c r="K5440">
        <v>320</v>
      </c>
      <c r="L5440">
        <v>320</v>
      </c>
      <c r="M5440" s="1" t="s">
        <v>896</v>
      </c>
      <c r="N5440" t="s">
        <v>897</v>
      </c>
      <c r="O5440" s="2">
        <v>0</v>
      </c>
      <c r="P5440" s="2">
        <v>0</v>
      </c>
      <c r="Q5440" s="2">
        <v>291.89</v>
      </c>
      <c r="R5440" s="2">
        <v>37.945700000000002</v>
      </c>
      <c r="S5440" s="2">
        <v>0</v>
      </c>
      <c r="T5440" s="2">
        <v>0</v>
      </c>
      <c r="U5440" s="2">
        <v>329.83569999999997</v>
      </c>
      <c r="W5440" s="2" t="s">
        <v>1</v>
      </c>
      <c r="X5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0"/>
      <c r="Z5440"/>
      <c r="AA5440"/>
    </row>
    <row r="5441" spans="5:27" hidden="1">
      <c r="E5441" t="s">
        <v>8160</v>
      </c>
      <c r="F5441" t="s">
        <v>8276</v>
      </c>
      <c r="G5441" t="s">
        <v>1</v>
      </c>
      <c r="H5441" t="s">
        <v>0</v>
      </c>
      <c r="I5441" t="s">
        <v>8149</v>
      </c>
      <c r="J5441" t="s">
        <v>8150</v>
      </c>
      <c r="K5441">
        <v>321</v>
      </c>
      <c r="L5441">
        <v>321</v>
      </c>
      <c r="M5441" s="1" t="s">
        <v>87</v>
      </c>
      <c r="N5441" t="s">
        <v>88</v>
      </c>
      <c r="O5441" s="2">
        <v>0</v>
      </c>
      <c r="P5441" s="2">
        <v>0</v>
      </c>
      <c r="Q5441" s="2">
        <v>59.1</v>
      </c>
      <c r="R5441" s="2">
        <v>7.6830000000000007</v>
      </c>
      <c r="S5441" s="2">
        <v>0</v>
      </c>
      <c r="T5441" s="2">
        <v>0</v>
      </c>
      <c r="U5441" s="2">
        <v>66.783000000000001</v>
      </c>
      <c r="W5441" s="2" t="s">
        <v>1</v>
      </c>
      <c r="X5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1"/>
      <c r="Z5441"/>
      <c r="AA5441"/>
    </row>
    <row r="5442" spans="5:27" hidden="1">
      <c r="E5442" t="s">
        <v>8160</v>
      </c>
      <c r="F5442" t="s">
        <v>8313</v>
      </c>
      <c r="G5442" t="s">
        <v>1</v>
      </c>
      <c r="H5442" t="s">
        <v>0</v>
      </c>
      <c r="I5442" t="s">
        <v>8149</v>
      </c>
      <c r="J5442" t="s">
        <v>8150</v>
      </c>
      <c r="K5442">
        <v>322</v>
      </c>
      <c r="L5442">
        <v>322</v>
      </c>
      <c r="M5442" s="1" t="s">
        <v>429</v>
      </c>
      <c r="N5442" t="s">
        <v>430</v>
      </c>
      <c r="O5442" s="2">
        <v>0</v>
      </c>
      <c r="P5442" s="2">
        <v>0</v>
      </c>
      <c r="Q5442" s="2">
        <v>630.16</v>
      </c>
      <c r="R5442" s="2">
        <v>81.9208</v>
      </c>
      <c r="S5442" s="2">
        <v>0</v>
      </c>
      <c r="T5442" s="2">
        <v>0</v>
      </c>
      <c r="U5442" s="2">
        <v>712.08079999999995</v>
      </c>
      <c r="W5442" s="2" t="s">
        <v>1</v>
      </c>
      <c r="X5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2"/>
      <c r="Z5442"/>
      <c r="AA5442"/>
    </row>
    <row r="5443" spans="5:27" hidden="1">
      <c r="E5443" t="s">
        <v>8160</v>
      </c>
      <c r="F5443" t="s">
        <v>8313</v>
      </c>
      <c r="G5443" t="s">
        <v>1</v>
      </c>
      <c r="H5443" t="s">
        <v>0</v>
      </c>
      <c r="I5443" t="s">
        <v>8149</v>
      </c>
      <c r="J5443" t="s">
        <v>8150</v>
      </c>
      <c r="K5443">
        <v>323</v>
      </c>
      <c r="L5443">
        <v>323</v>
      </c>
      <c r="M5443" s="1" t="s">
        <v>913</v>
      </c>
      <c r="N5443" t="s">
        <v>914</v>
      </c>
      <c r="O5443" s="2">
        <v>0</v>
      </c>
      <c r="P5443" s="2">
        <v>0</v>
      </c>
      <c r="Q5443" s="2">
        <v>178.99</v>
      </c>
      <c r="R5443" s="2">
        <v>23.268700000000003</v>
      </c>
      <c r="S5443" s="2">
        <v>0</v>
      </c>
      <c r="T5443" s="2">
        <v>0</v>
      </c>
      <c r="U5443" s="2">
        <v>202.2587</v>
      </c>
      <c r="W5443" s="2" t="s">
        <v>1</v>
      </c>
      <c r="X5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3"/>
      <c r="Z5443"/>
      <c r="AA5443"/>
    </row>
    <row r="5444" spans="5:27" hidden="1">
      <c r="E5444" t="s">
        <v>8160</v>
      </c>
      <c r="F5444" t="s">
        <v>8313</v>
      </c>
      <c r="G5444" t="s">
        <v>1</v>
      </c>
      <c r="H5444" t="s">
        <v>0</v>
      </c>
      <c r="I5444" t="s">
        <v>8149</v>
      </c>
      <c r="J5444" t="s">
        <v>8150</v>
      </c>
      <c r="K5444">
        <v>324</v>
      </c>
      <c r="L5444">
        <v>324</v>
      </c>
      <c r="M5444" s="1" t="s">
        <v>830</v>
      </c>
      <c r="N5444" t="s">
        <v>831</v>
      </c>
      <c r="O5444" s="2">
        <v>0</v>
      </c>
      <c r="P5444" s="2">
        <v>0</v>
      </c>
      <c r="Q5444" s="2">
        <v>605.1</v>
      </c>
      <c r="R5444" s="2">
        <v>78.663000000000011</v>
      </c>
      <c r="S5444" s="2">
        <v>0</v>
      </c>
      <c r="T5444" s="2">
        <v>0</v>
      </c>
      <c r="U5444" s="2">
        <v>683.76300000000003</v>
      </c>
      <c r="W5444" s="2" t="s">
        <v>1</v>
      </c>
      <c r="X5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4"/>
      <c r="Z5444"/>
      <c r="AA5444"/>
    </row>
    <row r="5445" spans="5:27" hidden="1">
      <c r="E5445" t="s">
        <v>8160</v>
      </c>
      <c r="F5445" t="s">
        <v>8313</v>
      </c>
      <c r="G5445" t="s">
        <v>1</v>
      </c>
      <c r="H5445" t="s">
        <v>0</v>
      </c>
      <c r="I5445" t="s">
        <v>8149</v>
      </c>
      <c r="J5445" t="s">
        <v>8150</v>
      </c>
      <c r="K5445">
        <v>325</v>
      </c>
      <c r="L5445">
        <v>325</v>
      </c>
      <c r="M5445" s="1" t="s">
        <v>253</v>
      </c>
      <c r="N5445" t="s">
        <v>254</v>
      </c>
      <c r="O5445" s="2">
        <v>0</v>
      </c>
      <c r="P5445" s="2">
        <v>0</v>
      </c>
      <c r="Q5445" s="2">
        <v>1612.21</v>
      </c>
      <c r="R5445" s="2">
        <v>209.5873</v>
      </c>
      <c r="S5445" s="2">
        <v>0</v>
      </c>
      <c r="T5445" s="2">
        <v>0</v>
      </c>
      <c r="U5445" s="2">
        <v>1821.7973</v>
      </c>
      <c r="W5445" s="2" t="s">
        <v>1</v>
      </c>
      <c r="X5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5"/>
      <c r="Z5445"/>
      <c r="AA5445"/>
    </row>
    <row r="5446" spans="5:27" hidden="1">
      <c r="E5446" t="s">
        <v>8160</v>
      </c>
      <c r="F5446" t="s">
        <v>8313</v>
      </c>
      <c r="G5446" t="s">
        <v>1</v>
      </c>
      <c r="H5446" t="s">
        <v>0</v>
      </c>
      <c r="I5446" t="s">
        <v>8149</v>
      </c>
      <c r="J5446" t="s">
        <v>8150</v>
      </c>
      <c r="K5446">
        <v>326</v>
      </c>
      <c r="L5446">
        <v>326</v>
      </c>
      <c r="M5446" s="1" t="s">
        <v>1046</v>
      </c>
      <c r="N5446" t="s">
        <v>1047</v>
      </c>
      <c r="O5446" s="2">
        <v>0</v>
      </c>
      <c r="P5446" s="2">
        <v>0</v>
      </c>
      <c r="Q5446" s="2">
        <v>40</v>
      </c>
      <c r="R5446" s="2">
        <v>5.2</v>
      </c>
      <c r="S5446" s="2">
        <v>0</v>
      </c>
      <c r="T5446" s="2">
        <v>0</v>
      </c>
      <c r="U5446" s="2">
        <v>45.2</v>
      </c>
      <c r="W5446" s="2" t="s">
        <v>1</v>
      </c>
      <c r="X5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6"/>
      <c r="Z5446"/>
      <c r="AA5446"/>
    </row>
    <row r="5447" spans="5:27" hidden="1">
      <c r="E5447" t="s">
        <v>8160</v>
      </c>
      <c r="F5447" t="s">
        <v>8313</v>
      </c>
      <c r="G5447" t="s">
        <v>1</v>
      </c>
      <c r="H5447" t="s">
        <v>0</v>
      </c>
      <c r="I5447" t="s">
        <v>8149</v>
      </c>
      <c r="J5447" t="s">
        <v>8150</v>
      </c>
      <c r="K5447">
        <v>327</v>
      </c>
      <c r="L5447">
        <v>327</v>
      </c>
      <c r="M5447" s="1" t="s">
        <v>7848</v>
      </c>
      <c r="N5447" t="s">
        <v>7847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W5447" s="2" t="s">
        <v>1</v>
      </c>
      <c r="X5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7"/>
      <c r="Z5447"/>
      <c r="AA5447"/>
    </row>
    <row r="5448" spans="5:27" hidden="1">
      <c r="E5448" t="s">
        <v>8160</v>
      </c>
      <c r="F5448" t="s">
        <v>8313</v>
      </c>
      <c r="G5448" t="s">
        <v>1</v>
      </c>
      <c r="H5448" t="s">
        <v>0</v>
      </c>
      <c r="I5448" t="s">
        <v>8149</v>
      </c>
      <c r="J5448" t="s">
        <v>8150</v>
      </c>
      <c r="K5448">
        <v>328</v>
      </c>
      <c r="L5448">
        <v>328</v>
      </c>
      <c r="M5448" s="1" t="s">
        <v>303</v>
      </c>
      <c r="N5448" t="s">
        <v>304</v>
      </c>
      <c r="O5448" s="2">
        <v>0</v>
      </c>
      <c r="P5448" s="2">
        <v>0</v>
      </c>
      <c r="Q5448" s="2">
        <v>12783.96</v>
      </c>
      <c r="R5448" s="2">
        <v>1661.9148</v>
      </c>
      <c r="S5448" s="2">
        <v>0</v>
      </c>
      <c r="T5448" s="2">
        <v>0</v>
      </c>
      <c r="U5448" s="2">
        <v>14445.8748</v>
      </c>
      <c r="W5448" s="2" t="s">
        <v>1</v>
      </c>
      <c r="X5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8"/>
      <c r="Z5448"/>
      <c r="AA5448"/>
    </row>
    <row r="5449" spans="5:27" hidden="1">
      <c r="E5449" t="s">
        <v>8160</v>
      </c>
      <c r="F5449" t="s">
        <v>8313</v>
      </c>
      <c r="G5449" t="s">
        <v>1</v>
      </c>
      <c r="H5449" t="s">
        <v>0</v>
      </c>
      <c r="I5449" t="s">
        <v>8149</v>
      </c>
      <c r="J5449" t="s">
        <v>8150</v>
      </c>
      <c r="K5449">
        <v>329</v>
      </c>
      <c r="L5449">
        <v>329</v>
      </c>
      <c r="M5449" s="1" t="s">
        <v>307</v>
      </c>
      <c r="N5449" t="s">
        <v>308</v>
      </c>
      <c r="O5449" s="2">
        <v>0</v>
      </c>
      <c r="P5449" s="2">
        <v>0</v>
      </c>
      <c r="Q5449" s="2">
        <v>452.63</v>
      </c>
      <c r="R5449" s="2">
        <v>58.841900000000003</v>
      </c>
      <c r="S5449" s="2">
        <v>0</v>
      </c>
      <c r="T5449" s="2">
        <v>0</v>
      </c>
      <c r="U5449" s="2">
        <v>511.47190000000001</v>
      </c>
      <c r="W5449" s="2" t="s">
        <v>1</v>
      </c>
      <c r="X5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49"/>
      <c r="Z5449"/>
      <c r="AA5449"/>
    </row>
    <row r="5450" spans="5:27" hidden="1">
      <c r="E5450" t="s">
        <v>8160</v>
      </c>
      <c r="F5450" t="s">
        <v>8313</v>
      </c>
      <c r="G5450" t="s">
        <v>1</v>
      </c>
      <c r="H5450" t="s">
        <v>0</v>
      </c>
      <c r="I5450" t="s">
        <v>8149</v>
      </c>
      <c r="J5450" t="s">
        <v>8150</v>
      </c>
      <c r="K5450">
        <v>330</v>
      </c>
      <c r="L5450">
        <v>330</v>
      </c>
      <c r="M5450" s="1" t="s">
        <v>118</v>
      </c>
      <c r="N5450" t="s">
        <v>119</v>
      </c>
      <c r="O5450" s="2">
        <v>0</v>
      </c>
      <c r="P5450" s="2">
        <v>0</v>
      </c>
      <c r="Q5450" s="2">
        <v>81.62</v>
      </c>
      <c r="R5450" s="2">
        <v>10.610600000000002</v>
      </c>
      <c r="S5450" s="2">
        <v>0</v>
      </c>
      <c r="T5450" s="2">
        <v>0</v>
      </c>
      <c r="U5450" s="2">
        <v>92.23060000000001</v>
      </c>
      <c r="W5450" s="2" t="s">
        <v>1</v>
      </c>
      <c r="X5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0"/>
      <c r="Z5450"/>
      <c r="AA5450"/>
    </row>
    <row r="5451" spans="5:27" hidden="1">
      <c r="E5451" t="s">
        <v>8160</v>
      </c>
      <c r="F5451" t="s">
        <v>8313</v>
      </c>
      <c r="G5451" t="s">
        <v>1</v>
      </c>
      <c r="H5451" t="s">
        <v>0</v>
      </c>
      <c r="I5451" t="s">
        <v>8149</v>
      </c>
      <c r="J5451" t="s">
        <v>8150</v>
      </c>
      <c r="K5451">
        <v>331</v>
      </c>
      <c r="L5451">
        <v>331</v>
      </c>
      <c r="M5451" s="1" t="s">
        <v>118</v>
      </c>
      <c r="N5451" t="s">
        <v>119</v>
      </c>
      <c r="O5451" s="2">
        <v>0</v>
      </c>
      <c r="P5451" s="2">
        <v>0</v>
      </c>
      <c r="Q5451" s="2">
        <v>26.56</v>
      </c>
      <c r="R5451" s="2">
        <v>3.4527999999999999</v>
      </c>
      <c r="S5451" s="2">
        <v>0</v>
      </c>
      <c r="T5451" s="2">
        <v>0</v>
      </c>
      <c r="U5451" s="2">
        <v>30.012799999999999</v>
      </c>
      <c r="W5451" s="2" t="s">
        <v>1</v>
      </c>
      <c r="X5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1"/>
      <c r="Z5451"/>
      <c r="AA5451"/>
    </row>
    <row r="5452" spans="5:27" hidden="1">
      <c r="E5452" t="s">
        <v>8160</v>
      </c>
      <c r="F5452" t="s">
        <v>8313</v>
      </c>
      <c r="G5452" t="s">
        <v>1</v>
      </c>
      <c r="H5452" t="s">
        <v>0</v>
      </c>
      <c r="I5452" t="s">
        <v>8149</v>
      </c>
      <c r="J5452" t="s">
        <v>8150</v>
      </c>
      <c r="K5452">
        <v>332</v>
      </c>
      <c r="L5452">
        <v>332</v>
      </c>
      <c r="M5452" s="1" t="s">
        <v>253</v>
      </c>
      <c r="N5452" t="s">
        <v>254</v>
      </c>
      <c r="O5452" s="2">
        <v>0</v>
      </c>
      <c r="P5452" s="2">
        <v>0</v>
      </c>
      <c r="Q5452" s="2">
        <v>22.41</v>
      </c>
      <c r="R5452" s="2">
        <v>2.9133</v>
      </c>
      <c r="S5452" s="2">
        <v>0</v>
      </c>
      <c r="T5452" s="2">
        <v>0</v>
      </c>
      <c r="U5452" s="2">
        <v>25.3233</v>
      </c>
      <c r="W5452" s="2" t="s">
        <v>1</v>
      </c>
      <c r="X5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2"/>
      <c r="Z5452"/>
      <c r="AA5452"/>
    </row>
    <row r="5453" spans="5:27" hidden="1">
      <c r="E5453" t="s">
        <v>8160</v>
      </c>
      <c r="F5453" t="s">
        <v>8313</v>
      </c>
      <c r="G5453" t="s">
        <v>1</v>
      </c>
      <c r="H5453" t="s">
        <v>0</v>
      </c>
      <c r="I5453" t="s">
        <v>8149</v>
      </c>
      <c r="J5453" t="s">
        <v>8150</v>
      </c>
      <c r="K5453">
        <v>333</v>
      </c>
      <c r="L5453">
        <v>333</v>
      </c>
      <c r="M5453" s="1" t="s">
        <v>155</v>
      </c>
      <c r="N5453" t="s">
        <v>156</v>
      </c>
      <c r="O5453" s="2">
        <v>0</v>
      </c>
      <c r="P5453" s="2">
        <v>0</v>
      </c>
      <c r="Q5453" s="2">
        <v>228.1</v>
      </c>
      <c r="R5453" s="2">
        <v>29.652999999999999</v>
      </c>
      <c r="S5453" s="2">
        <v>0</v>
      </c>
      <c r="T5453" s="2">
        <v>0</v>
      </c>
      <c r="U5453" s="2">
        <v>257.75299999999999</v>
      </c>
      <c r="W5453" s="2" t="s">
        <v>1</v>
      </c>
      <c r="X5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3"/>
      <c r="Z5453"/>
      <c r="AA5453"/>
    </row>
    <row r="5454" spans="5:27" hidden="1">
      <c r="E5454" t="s">
        <v>8160</v>
      </c>
      <c r="F5454" t="s">
        <v>8313</v>
      </c>
      <c r="G5454" t="s">
        <v>1</v>
      </c>
      <c r="H5454" t="s">
        <v>0</v>
      </c>
      <c r="I5454" t="s">
        <v>8149</v>
      </c>
      <c r="J5454" t="s">
        <v>8150</v>
      </c>
      <c r="K5454">
        <v>334</v>
      </c>
      <c r="L5454">
        <v>334</v>
      </c>
      <c r="M5454" s="1" t="s">
        <v>7851</v>
      </c>
      <c r="N5454" t="s">
        <v>7852</v>
      </c>
      <c r="O5454" s="2">
        <v>0</v>
      </c>
      <c r="P5454" s="2">
        <v>0</v>
      </c>
      <c r="Q5454" s="2">
        <v>20.18</v>
      </c>
      <c r="R5454" s="2">
        <v>2.6234000000000002</v>
      </c>
      <c r="S5454" s="2">
        <v>0</v>
      </c>
      <c r="T5454" s="2">
        <v>0</v>
      </c>
      <c r="U5454" s="2">
        <v>22.8034</v>
      </c>
      <c r="W5454" s="2" t="s">
        <v>1</v>
      </c>
      <c r="X5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4"/>
      <c r="Z5454"/>
      <c r="AA5454"/>
    </row>
    <row r="5455" spans="5:27" hidden="1">
      <c r="E5455" t="s">
        <v>8160</v>
      </c>
      <c r="F5455" t="s">
        <v>8313</v>
      </c>
      <c r="G5455" t="s">
        <v>1</v>
      </c>
      <c r="H5455" t="s">
        <v>0</v>
      </c>
      <c r="I5455" t="s">
        <v>8149</v>
      </c>
      <c r="J5455" t="s">
        <v>8150</v>
      </c>
      <c r="K5455">
        <v>335</v>
      </c>
      <c r="L5455">
        <v>335</v>
      </c>
      <c r="M5455" s="1" t="s">
        <v>1338</v>
      </c>
      <c r="N5455" t="s">
        <v>1339</v>
      </c>
      <c r="O5455" s="2">
        <v>0</v>
      </c>
      <c r="P5455" s="2">
        <v>0</v>
      </c>
      <c r="Q5455" s="2">
        <v>76.5</v>
      </c>
      <c r="R5455" s="2">
        <v>9.9450000000000003</v>
      </c>
      <c r="S5455" s="2">
        <v>0</v>
      </c>
      <c r="T5455" s="2">
        <v>0</v>
      </c>
      <c r="U5455" s="2">
        <v>86.444999999999993</v>
      </c>
      <c r="W5455" s="2" t="s">
        <v>1</v>
      </c>
      <c r="X5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5"/>
      <c r="Z5455"/>
      <c r="AA5455"/>
    </row>
    <row r="5456" spans="5:27" hidden="1">
      <c r="E5456" t="s">
        <v>8160</v>
      </c>
      <c r="F5456" t="s">
        <v>8313</v>
      </c>
      <c r="G5456" t="s">
        <v>1</v>
      </c>
      <c r="H5456" t="s">
        <v>0</v>
      </c>
      <c r="I5456" t="s">
        <v>8149</v>
      </c>
      <c r="J5456" t="s">
        <v>8150</v>
      </c>
      <c r="K5456">
        <v>336</v>
      </c>
      <c r="L5456">
        <v>336</v>
      </c>
      <c r="M5456" s="1" t="s">
        <v>1379</v>
      </c>
      <c r="N5456" t="s">
        <v>1380</v>
      </c>
      <c r="O5456" s="2">
        <v>0</v>
      </c>
      <c r="P5456" s="2">
        <v>0</v>
      </c>
      <c r="Q5456" s="2">
        <v>13915.45</v>
      </c>
      <c r="R5456" s="2">
        <v>1809.0085000000001</v>
      </c>
      <c r="S5456" s="2">
        <v>0</v>
      </c>
      <c r="T5456" s="2">
        <v>0</v>
      </c>
      <c r="U5456" s="2">
        <v>15724.458500000001</v>
      </c>
      <c r="W5456" s="2" t="s">
        <v>1</v>
      </c>
      <c r="X5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6"/>
      <c r="Z5456"/>
      <c r="AA5456"/>
    </row>
    <row r="5457" spans="5:27" hidden="1">
      <c r="E5457" t="s">
        <v>8160</v>
      </c>
      <c r="F5457" t="s">
        <v>8313</v>
      </c>
      <c r="G5457" t="s">
        <v>1</v>
      </c>
      <c r="H5457" t="s">
        <v>0</v>
      </c>
      <c r="I5457" t="s">
        <v>8149</v>
      </c>
      <c r="J5457" t="s">
        <v>8150</v>
      </c>
      <c r="K5457">
        <v>337</v>
      </c>
      <c r="L5457">
        <v>337</v>
      </c>
      <c r="M5457" s="1" t="s">
        <v>7848</v>
      </c>
      <c r="N5457" t="s">
        <v>7847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W5457" s="2" t="s">
        <v>1</v>
      </c>
      <c r="X5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7"/>
      <c r="Z5457"/>
      <c r="AA5457"/>
    </row>
    <row r="5458" spans="5:27" hidden="1">
      <c r="E5458" t="s">
        <v>8160</v>
      </c>
      <c r="F5458" t="s">
        <v>8313</v>
      </c>
      <c r="G5458" t="s">
        <v>1</v>
      </c>
      <c r="H5458" t="s">
        <v>0</v>
      </c>
      <c r="I5458" t="s">
        <v>8149</v>
      </c>
      <c r="J5458" t="s">
        <v>8150</v>
      </c>
      <c r="K5458">
        <v>338</v>
      </c>
      <c r="L5458">
        <v>338</v>
      </c>
      <c r="M5458" s="1" t="s">
        <v>481</v>
      </c>
      <c r="N5458" t="s">
        <v>482</v>
      </c>
      <c r="O5458" s="2">
        <v>0</v>
      </c>
      <c r="P5458" s="2">
        <v>0</v>
      </c>
      <c r="Q5458" s="2">
        <v>430.19</v>
      </c>
      <c r="R5458" s="2">
        <v>55.924700000000001</v>
      </c>
      <c r="S5458" s="2">
        <v>0</v>
      </c>
      <c r="T5458" s="2">
        <v>0</v>
      </c>
      <c r="U5458" s="2">
        <v>486.11469999999997</v>
      </c>
      <c r="W5458" s="2" t="s">
        <v>1</v>
      </c>
      <c r="X5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8"/>
      <c r="Z5458"/>
      <c r="AA5458"/>
    </row>
    <row r="5459" spans="5:27" hidden="1">
      <c r="E5459" t="s">
        <v>8160</v>
      </c>
      <c r="F5459" t="s">
        <v>8313</v>
      </c>
      <c r="G5459" t="s">
        <v>1</v>
      </c>
      <c r="H5459" t="s">
        <v>0</v>
      </c>
      <c r="I5459" t="s">
        <v>8149</v>
      </c>
      <c r="J5459" t="s">
        <v>8150</v>
      </c>
      <c r="K5459">
        <v>339</v>
      </c>
      <c r="L5459">
        <v>339</v>
      </c>
      <c r="M5459" s="1" t="s">
        <v>8314</v>
      </c>
      <c r="N5459" t="s">
        <v>8315</v>
      </c>
      <c r="O5459" s="2">
        <v>0</v>
      </c>
      <c r="P5459" s="2">
        <v>0</v>
      </c>
      <c r="Q5459" s="2">
        <v>63.17</v>
      </c>
      <c r="R5459" s="2">
        <v>8.2121000000000013</v>
      </c>
      <c r="S5459" s="2">
        <v>0</v>
      </c>
      <c r="T5459" s="2">
        <v>0</v>
      </c>
      <c r="U5459" s="2">
        <v>71.382100000000008</v>
      </c>
      <c r="W5459" s="2" t="s">
        <v>1</v>
      </c>
      <c r="X5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59"/>
      <c r="Z5459"/>
      <c r="AA5459"/>
    </row>
    <row r="5460" spans="5:27" hidden="1">
      <c r="E5460" t="s">
        <v>8160</v>
      </c>
      <c r="F5460" t="s">
        <v>8313</v>
      </c>
      <c r="G5460" t="s">
        <v>1</v>
      </c>
      <c r="H5460" t="s">
        <v>0</v>
      </c>
      <c r="I5460" t="s">
        <v>8149</v>
      </c>
      <c r="J5460" t="s">
        <v>8150</v>
      </c>
      <c r="K5460">
        <v>340</v>
      </c>
      <c r="L5460">
        <v>340</v>
      </c>
      <c r="M5460" s="1" t="s">
        <v>622</v>
      </c>
      <c r="N5460" t="s">
        <v>623</v>
      </c>
      <c r="O5460" s="2">
        <v>0</v>
      </c>
      <c r="P5460" s="2">
        <v>0</v>
      </c>
      <c r="Q5460" s="2">
        <v>950</v>
      </c>
      <c r="R5460" s="2">
        <v>123.5</v>
      </c>
      <c r="S5460" s="2">
        <v>0</v>
      </c>
      <c r="T5460" s="2">
        <v>0</v>
      </c>
      <c r="U5460" s="2">
        <v>1073.5</v>
      </c>
      <c r="W5460" s="2" t="s">
        <v>1</v>
      </c>
      <c r="X5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0"/>
      <c r="Z5460"/>
      <c r="AA5460"/>
    </row>
    <row r="5461" spans="5:27" hidden="1">
      <c r="E5461" t="s">
        <v>8160</v>
      </c>
      <c r="F5461" t="s">
        <v>8313</v>
      </c>
      <c r="G5461" t="s">
        <v>1</v>
      </c>
      <c r="H5461" t="s">
        <v>0</v>
      </c>
      <c r="I5461" t="s">
        <v>8149</v>
      </c>
      <c r="J5461" t="s">
        <v>8150</v>
      </c>
      <c r="K5461">
        <v>341</v>
      </c>
      <c r="L5461">
        <v>341</v>
      </c>
      <c r="M5461" s="1" t="s">
        <v>1261</v>
      </c>
      <c r="N5461" t="s">
        <v>1262</v>
      </c>
      <c r="O5461" s="2">
        <v>0</v>
      </c>
      <c r="P5461" s="2">
        <v>0</v>
      </c>
      <c r="Q5461" s="2">
        <v>32.08</v>
      </c>
      <c r="R5461" s="2">
        <v>4.1703999999999999</v>
      </c>
      <c r="S5461" s="2">
        <v>0</v>
      </c>
      <c r="T5461" s="2">
        <v>0</v>
      </c>
      <c r="U5461" s="2">
        <v>36.250399999999999</v>
      </c>
      <c r="W5461" s="2" t="s">
        <v>1</v>
      </c>
      <c r="X5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1"/>
      <c r="Z5461"/>
      <c r="AA5461"/>
    </row>
    <row r="5462" spans="5:27" hidden="1">
      <c r="E5462" t="s">
        <v>8160</v>
      </c>
      <c r="F5462" t="s">
        <v>8313</v>
      </c>
      <c r="G5462" t="s">
        <v>1</v>
      </c>
      <c r="H5462" t="s">
        <v>0</v>
      </c>
      <c r="I5462" t="s">
        <v>8149</v>
      </c>
      <c r="J5462" t="s">
        <v>8150</v>
      </c>
      <c r="K5462">
        <v>342</v>
      </c>
      <c r="L5462">
        <v>342</v>
      </c>
      <c r="M5462" s="1" t="s">
        <v>7927</v>
      </c>
      <c r="N5462" t="s">
        <v>7928</v>
      </c>
      <c r="O5462" s="2">
        <v>0</v>
      </c>
      <c r="P5462" s="2">
        <v>0</v>
      </c>
      <c r="Q5462" s="2">
        <v>79.430000000000007</v>
      </c>
      <c r="R5462" s="2">
        <v>10.325900000000001</v>
      </c>
      <c r="S5462" s="2">
        <v>0</v>
      </c>
      <c r="T5462" s="2">
        <v>0</v>
      </c>
      <c r="U5462" s="2">
        <v>89.755900000000011</v>
      </c>
      <c r="W5462" s="2" t="s">
        <v>1</v>
      </c>
      <c r="X5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2"/>
      <c r="Z5462"/>
      <c r="AA5462"/>
    </row>
    <row r="5463" spans="5:27" hidden="1">
      <c r="E5463" t="s">
        <v>8160</v>
      </c>
      <c r="F5463" t="s">
        <v>8313</v>
      </c>
      <c r="G5463" t="s">
        <v>1</v>
      </c>
      <c r="H5463" t="s">
        <v>0</v>
      </c>
      <c r="I5463" t="s">
        <v>8149</v>
      </c>
      <c r="J5463" t="s">
        <v>8150</v>
      </c>
      <c r="K5463">
        <v>343</v>
      </c>
      <c r="L5463">
        <v>343</v>
      </c>
      <c r="M5463" s="1" t="s">
        <v>118</v>
      </c>
      <c r="N5463" t="s">
        <v>119</v>
      </c>
      <c r="O5463" s="2">
        <v>0</v>
      </c>
      <c r="P5463" s="2">
        <v>0</v>
      </c>
      <c r="Q5463" s="2">
        <v>396.24</v>
      </c>
      <c r="R5463" s="2">
        <v>51.511200000000002</v>
      </c>
      <c r="S5463" s="2">
        <v>0</v>
      </c>
      <c r="T5463" s="2">
        <v>0</v>
      </c>
      <c r="U5463" s="2">
        <v>447.75120000000004</v>
      </c>
      <c r="W5463" s="2" t="s">
        <v>1</v>
      </c>
      <c r="X5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3"/>
      <c r="Z5463"/>
      <c r="AA5463"/>
    </row>
    <row r="5464" spans="5:27" hidden="1">
      <c r="E5464" t="s">
        <v>8160</v>
      </c>
      <c r="F5464" t="s">
        <v>8308</v>
      </c>
      <c r="G5464" t="s">
        <v>1</v>
      </c>
      <c r="H5464" t="s">
        <v>0</v>
      </c>
      <c r="I5464" t="s">
        <v>8149</v>
      </c>
      <c r="J5464" t="s">
        <v>8150</v>
      </c>
      <c r="K5464">
        <v>344</v>
      </c>
      <c r="L5464">
        <v>344</v>
      </c>
      <c r="M5464" s="1" t="s">
        <v>528</v>
      </c>
      <c r="N5464" t="s">
        <v>529</v>
      </c>
      <c r="O5464" s="2">
        <v>0</v>
      </c>
      <c r="P5464" s="2">
        <v>0</v>
      </c>
      <c r="Q5464" s="2">
        <v>1392.28</v>
      </c>
      <c r="R5464" s="2">
        <v>180.99639999999999</v>
      </c>
      <c r="S5464" s="2">
        <v>0</v>
      </c>
      <c r="T5464" s="2">
        <v>0</v>
      </c>
      <c r="U5464" s="2">
        <v>1573.2764</v>
      </c>
      <c r="W5464" s="2" t="s">
        <v>1</v>
      </c>
      <c r="X5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4"/>
      <c r="Z5464"/>
      <c r="AA5464"/>
    </row>
    <row r="5465" spans="5:27" hidden="1">
      <c r="E5465" t="s">
        <v>8160</v>
      </c>
      <c r="F5465" t="s">
        <v>8308</v>
      </c>
      <c r="G5465" t="s">
        <v>1</v>
      </c>
      <c r="H5465" t="s">
        <v>0</v>
      </c>
      <c r="I5465" t="s">
        <v>8149</v>
      </c>
      <c r="J5465" t="s">
        <v>8150</v>
      </c>
      <c r="K5465">
        <v>345</v>
      </c>
      <c r="L5465">
        <v>345</v>
      </c>
      <c r="M5465" s="1" t="s">
        <v>425</v>
      </c>
      <c r="N5465" t="s">
        <v>426</v>
      </c>
      <c r="O5465" s="2">
        <v>0</v>
      </c>
      <c r="P5465" s="2">
        <v>0</v>
      </c>
      <c r="Q5465" s="2">
        <v>307.83999999999997</v>
      </c>
      <c r="R5465" s="2">
        <v>40.019199999999998</v>
      </c>
      <c r="S5465" s="2">
        <v>0</v>
      </c>
      <c r="T5465" s="2">
        <v>0</v>
      </c>
      <c r="U5465" s="2">
        <v>347.85919999999999</v>
      </c>
      <c r="W5465" s="2" t="s">
        <v>1</v>
      </c>
      <c r="X5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5"/>
      <c r="Z5465"/>
      <c r="AA5465"/>
    </row>
    <row r="5466" spans="5:27" hidden="1">
      <c r="E5466" t="s">
        <v>8160</v>
      </c>
      <c r="F5466" t="s">
        <v>8308</v>
      </c>
      <c r="G5466" t="s">
        <v>1</v>
      </c>
      <c r="H5466" t="s">
        <v>0</v>
      </c>
      <c r="I5466" t="s">
        <v>8149</v>
      </c>
      <c r="J5466" t="s">
        <v>8150</v>
      </c>
      <c r="K5466">
        <v>346</v>
      </c>
      <c r="L5466">
        <v>346</v>
      </c>
      <c r="M5466" s="1" t="s">
        <v>943</v>
      </c>
      <c r="N5466" t="s">
        <v>944</v>
      </c>
      <c r="O5466" s="2">
        <v>0</v>
      </c>
      <c r="P5466" s="2">
        <v>0</v>
      </c>
      <c r="Q5466" s="2">
        <v>171.13</v>
      </c>
      <c r="R5466" s="2">
        <v>22.2469</v>
      </c>
      <c r="S5466" s="2">
        <v>0</v>
      </c>
      <c r="T5466" s="2">
        <v>0</v>
      </c>
      <c r="U5466" s="2">
        <v>193.37690000000001</v>
      </c>
      <c r="W5466" s="2" t="s">
        <v>1</v>
      </c>
      <c r="X5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6"/>
      <c r="Z5466"/>
      <c r="AA5466"/>
    </row>
    <row r="5467" spans="5:27" hidden="1">
      <c r="E5467" t="s">
        <v>8160</v>
      </c>
      <c r="F5467" t="s">
        <v>8308</v>
      </c>
      <c r="G5467" t="s">
        <v>1</v>
      </c>
      <c r="H5467" t="s">
        <v>0</v>
      </c>
      <c r="I5467" t="s">
        <v>8149</v>
      </c>
      <c r="J5467" t="s">
        <v>8150</v>
      </c>
      <c r="K5467">
        <v>347</v>
      </c>
      <c r="L5467">
        <v>347</v>
      </c>
      <c r="M5467" s="1" t="s">
        <v>459</v>
      </c>
      <c r="N5467" t="s">
        <v>460</v>
      </c>
      <c r="O5467" s="2">
        <v>0</v>
      </c>
      <c r="P5467" s="2">
        <v>0</v>
      </c>
      <c r="Q5467" s="2">
        <v>3653.01</v>
      </c>
      <c r="R5467" s="2">
        <v>474.89130000000006</v>
      </c>
      <c r="S5467" s="2">
        <v>0</v>
      </c>
      <c r="T5467" s="2">
        <v>0</v>
      </c>
      <c r="U5467" s="2">
        <v>4127.9013000000004</v>
      </c>
      <c r="W5467" s="2" t="s">
        <v>1</v>
      </c>
      <c r="X5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7"/>
      <c r="Z5467"/>
      <c r="AA5467"/>
    </row>
    <row r="5468" spans="5:27" hidden="1">
      <c r="E5468" t="s">
        <v>8160</v>
      </c>
      <c r="F5468" t="s">
        <v>8308</v>
      </c>
      <c r="G5468" t="s">
        <v>1</v>
      </c>
      <c r="H5468" t="s">
        <v>0</v>
      </c>
      <c r="I5468" t="s">
        <v>8149</v>
      </c>
      <c r="J5468" t="s">
        <v>8150</v>
      </c>
      <c r="K5468">
        <v>348</v>
      </c>
      <c r="L5468">
        <v>348</v>
      </c>
      <c r="M5468" s="1" t="s">
        <v>749</v>
      </c>
      <c r="N5468" t="s">
        <v>750</v>
      </c>
      <c r="O5468" s="2">
        <v>0</v>
      </c>
      <c r="P5468" s="2">
        <v>0</v>
      </c>
      <c r="Q5468" s="2">
        <v>1529.18</v>
      </c>
      <c r="R5468" s="2">
        <v>198.79340000000002</v>
      </c>
      <c r="S5468" s="2">
        <v>0</v>
      </c>
      <c r="T5468" s="2">
        <v>0</v>
      </c>
      <c r="U5468" s="2">
        <v>1727.9734000000001</v>
      </c>
      <c r="W5468" s="2" t="s">
        <v>1</v>
      </c>
      <c r="X5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8"/>
      <c r="Z5468"/>
      <c r="AA5468"/>
    </row>
    <row r="5469" spans="5:27" hidden="1">
      <c r="E5469" t="s">
        <v>8160</v>
      </c>
      <c r="F5469" t="s">
        <v>8308</v>
      </c>
      <c r="G5469" t="s">
        <v>1</v>
      </c>
      <c r="H5469" t="s">
        <v>0</v>
      </c>
      <c r="I5469" t="s">
        <v>8149</v>
      </c>
      <c r="J5469" t="s">
        <v>8150</v>
      </c>
      <c r="K5469">
        <v>349</v>
      </c>
      <c r="L5469">
        <v>349</v>
      </c>
      <c r="M5469" s="1" t="s">
        <v>1271</v>
      </c>
      <c r="N5469" t="s">
        <v>1272</v>
      </c>
      <c r="O5469" s="2">
        <v>0</v>
      </c>
      <c r="P5469" s="2">
        <v>0</v>
      </c>
      <c r="Q5469" s="2">
        <v>22.39</v>
      </c>
      <c r="R5469" s="2">
        <v>2.9107000000000003</v>
      </c>
      <c r="S5469" s="2">
        <v>0</v>
      </c>
      <c r="T5469" s="2">
        <v>0</v>
      </c>
      <c r="U5469" s="2">
        <v>25.300699999999999</v>
      </c>
      <c r="W5469" s="2" t="s">
        <v>1</v>
      </c>
      <c r="X5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69"/>
      <c r="Z5469"/>
      <c r="AA5469"/>
    </row>
    <row r="5470" spans="5:27" hidden="1">
      <c r="E5470" t="s">
        <v>8160</v>
      </c>
      <c r="F5470" t="s">
        <v>8308</v>
      </c>
      <c r="G5470" t="s">
        <v>1</v>
      </c>
      <c r="H5470" t="s">
        <v>0</v>
      </c>
      <c r="I5470" t="s">
        <v>8149</v>
      </c>
      <c r="J5470" t="s">
        <v>8150</v>
      </c>
      <c r="K5470">
        <v>350</v>
      </c>
      <c r="L5470">
        <v>350</v>
      </c>
      <c r="M5470" s="1" t="s">
        <v>737</v>
      </c>
      <c r="N5470" t="s">
        <v>738</v>
      </c>
      <c r="O5470" s="2">
        <v>0</v>
      </c>
      <c r="P5470" s="2">
        <v>0</v>
      </c>
      <c r="Q5470" s="2">
        <v>39.479999999999997</v>
      </c>
      <c r="R5470" s="2">
        <v>5.1323999999999996</v>
      </c>
      <c r="S5470" s="2">
        <v>0</v>
      </c>
      <c r="T5470" s="2">
        <v>0</v>
      </c>
      <c r="U5470" s="2">
        <v>44.612399999999994</v>
      </c>
      <c r="W5470" s="2" t="s">
        <v>1</v>
      </c>
      <c r="X5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0"/>
      <c r="Z5470"/>
      <c r="AA5470"/>
    </row>
    <row r="5471" spans="5:27" hidden="1">
      <c r="E5471" t="s">
        <v>8160</v>
      </c>
      <c r="F5471" t="s">
        <v>8308</v>
      </c>
      <c r="G5471" t="s">
        <v>1</v>
      </c>
      <c r="H5471" t="s">
        <v>0</v>
      </c>
      <c r="I5471" t="s">
        <v>8149</v>
      </c>
      <c r="J5471" t="s">
        <v>8150</v>
      </c>
      <c r="K5471">
        <v>351</v>
      </c>
      <c r="L5471">
        <v>351</v>
      </c>
      <c r="M5471" s="1" t="s">
        <v>8311</v>
      </c>
      <c r="N5471" t="s">
        <v>8312</v>
      </c>
      <c r="O5471" s="2">
        <v>0</v>
      </c>
      <c r="P5471" s="2">
        <v>0</v>
      </c>
      <c r="Q5471" s="2">
        <v>226.29</v>
      </c>
      <c r="R5471" s="2">
        <v>29.4177</v>
      </c>
      <c r="S5471" s="2">
        <v>0</v>
      </c>
      <c r="T5471" s="2">
        <v>0</v>
      </c>
      <c r="U5471" s="2">
        <v>255.70769999999999</v>
      </c>
      <c r="W5471" s="2" t="s">
        <v>1</v>
      </c>
      <c r="X5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1"/>
      <c r="Z5471"/>
      <c r="AA5471"/>
    </row>
    <row r="5472" spans="5:27" hidden="1">
      <c r="E5472" t="s">
        <v>8160</v>
      </c>
      <c r="F5472" t="s">
        <v>8308</v>
      </c>
      <c r="G5472" t="s">
        <v>1</v>
      </c>
      <c r="H5472" t="s">
        <v>0</v>
      </c>
      <c r="I5472" t="s">
        <v>8149</v>
      </c>
      <c r="J5472" t="s">
        <v>8150</v>
      </c>
      <c r="K5472">
        <v>352</v>
      </c>
      <c r="L5472">
        <v>352</v>
      </c>
      <c r="M5472" s="1" t="s">
        <v>960</v>
      </c>
      <c r="N5472" t="s">
        <v>961</v>
      </c>
      <c r="O5472" s="2">
        <v>0</v>
      </c>
      <c r="P5472" s="2">
        <v>0</v>
      </c>
      <c r="Q5472" s="2">
        <v>246.68</v>
      </c>
      <c r="R5472" s="2">
        <v>32.068400000000004</v>
      </c>
      <c r="S5472" s="2">
        <v>0</v>
      </c>
      <c r="T5472" s="2">
        <v>0</v>
      </c>
      <c r="U5472" s="2">
        <v>278.7484</v>
      </c>
      <c r="W5472" s="2" t="s">
        <v>1</v>
      </c>
      <c r="X5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2"/>
      <c r="Z5472"/>
      <c r="AA5472"/>
    </row>
    <row r="5473" spans="5:27" hidden="1">
      <c r="E5473" t="s">
        <v>8160</v>
      </c>
      <c r="F5473" t="s">
        <v>8308</v>
      </c>
      <c r="G5473" t="s">
        <v>1</v>
      </c>
      <c r="H5473" t="s">
        <v>0</v>
      </c>
      <c r="I5473" t="s">
        <v>8149</v>
      </c>
      <c r="J5473" t="s">
        <v>8150</v>
      </c>
      <c r="K5473">
        <v>353</v>
      </c>
      <c r="L5473">
        <v>353</v>
      </c>
      <c r="M5473" s="1" t="s">
        <v>7919</v>
      </c>
      <c r="N5473" t="s">
        <v>7920</v>
      </c>
      <c r="O5473" s="2">
        <v>0</v>
      </c>
      <c r="P5473" s="2">
        <v>0</v>
      </c>
      <c r="Q5473" s="2">
        <v>283.27999999999997</v>
      </c>
      <c r="R5473" s="2">
        <v>36.8264</v>
      </c>
      <c r="S5473" s="2">
        <v>0</v>
      </c>
      <c r="T5473" s="2">
        <v>0</v>
      </c>
      <c r="U5473" s="2">
        <v>320.10639999999995</v>
      </c>
      <c r="W5473" s="2" t="s">
        <v>1</v>
      </c>
      <c r="X5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3"/>
      <c r="Z5473"/>
      <c r="AA5473"/>
    </row>
    <row r="5474" spans="5:27" hidden="1">
      <c r="E5474" t="s">
        <v>8160</v>
      </c>
      <c r="F5474" t="s">
        <v>8308</v>
      </c>
      <c r="G5474" t="s">
        <v>1</v>
      </c>
      <c r="H5474" t="s">
        <v>0</v>
      </c>
      <c r="I5474" t="s">
        <v>8149</v>
      </c>
      <c r="J5474" t="s">
        <v>8150</v>
      </c>
      <c r="K5474">
        <v>354</v>
      </c>
      <c r="L5474">
        <v>354</v>
      </c>
      <c r="M5474" s="1" t="s">
        <v>299</v>
      </c>
      <c r="N5474" t="s">
        <v>300</v>
      </c>
      <c r="O5474" s="2">
        <v>0</v>
      </c>
      <c r="P5474" s="2">
        <v>0</v>
      </c>
      <c r="Q5474" s="2">
        <v>203.9</v>
      </c>
      <c r="R5474" s="2">
        <v>26.507000000000001</v>
      </c>
      <c r="S5474" s="2">
        <v>0</v>
      </c>
      <c r="T5474" s="2">
        <v>0</v>
      </c>
      <c r="U5474" s="2">
        <v>230.40700000000001</v>
      </c>
      <c r="W5474" s="2" t="s">
        <v>1</v>
      </c>
      <c r="X5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4"/>
      <c r="Z5474"/>
      <c r="AA5474"/>
    </row>
    <row r="5475" spans="5:27" hidden="1">
      <c r="E5475" t="s">
        <v>8160</v>
      </c>
      <c r="F5475" t="s">
        <v>8308</v>
      </c>
      <c r="G5475" t="s">
        <v>1</v>
      </c>
      <c r="H5475" t="s">
        <v>0</v>
      </c>
      <c r="I5475" t="s">
        <v>8149</v>
      </c>
      <c r="J5475" t="s">
        <v>8150</v>
      </c>
      <c r="K5475">
        <v>355</v>
      </c>
      <c r="L5475">
        <v>355</v>
      </c>
      <c r="M5475" s="1" t="s">
        <v>538</v>
      </c>
      <c r="N5475" t="s">
        <v>539</v>
      </c>
      <c r="O5475" s="2">
        <v>0</v>
      </c>
      <c r="P5475" s="2">
        <v>0</v>
      </c>
      <c r="Q5475" s="2">
        <v>42.8</v>
      </c>
      <c r="R5475" s="2">
        <v>5.5640000000000001</v>
      </c>
      <c r="S5475" s="2">
        <v>0</v>
      </c>
      <c r="T5475" s="2">
        <v>0</v>
      </c>
      <c r="U5475" s="2">
        <v>48.363999999999997</v>
      </c>
      <c r="W5475" s="2" t="s">
        <v>1</v>
      </c>
      <c r="X5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5"/>
      <c r="Z5475"/>
      <c r="AA5475"/>
    </row>
    <row r="5476" spans="5:27" hidden="1">
      <c r="E5476" t="s">
        <v>8160</v>
      </c>
      <c r="F5476" t="s">
        <v>8308</v>
      </c>
      <c r="G5476" t="s">
        <v>1</v>
      </c>
      <c r="H5476" t="s">
        <v>0</v>
      </c>
      <c r="I5476" t="s">
        <v>8149</v>
      </c>
      <c r="J5476" t="s">
        <v>8150</v>
      </c>
      <c r="K5476">
        <v>356</v>
      </c>
      <c r="L5476">
        <v>356</v>
      </c>
      <c r="M5476" s="1" t="s">
        <v>968</v>
      </c>
      <c r="N5476" t="s">
        <v>969</v>
      </c>
      <c r="O5476" s="2">
        <v>0</v>
      </c>
      <c r="P5476" s="2">
        <v>0</v>
      </c>
      <c r="Q5476" s="2">
        <v>63.17</v>
      </c>
      <c r="R5476" s="2">
        <v>8.2121000000000013</v>
      </c>
      <c r="S5476" s="2">
        <v>0</v>
      </c>
      <c r="T5476" s="2">
        <v>0</v>
      </c>
      <c r="U5476" s="2">
        <v>71.382100000000008</v>
      </c>
      <c r="W5476" s="2" t="s">
        <v>1</v>
      </c>
      <c r="X5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6"/>
      <c r="Z5476"/>
      <c r="AA5476"/>
    </row>
    <row r="5477" spans="5:27" hidden="1">
      <c r="E5477" t="s">
        <v>8160</v>
      </c>
      <c r="F5477" t="s">
        <v>8308</v>
      </c>
      <c r="G5477" t="s">
        <v>1</v>
      </c>
      <c r="H5477" t="s">
        <v>0</v>
      </c>
      <c r="I5477" t="s">
        <v>8149</v>
      </c>
      <c r="J5477" t="s">
        <v>8150</v>
      </c>
      <c r="K5477">
        <v>357</v>
      </c>
      <c r="L5477">
        <v>357</v>
      </c>
      <c r="M5477" s="1" t="s">
        <v>491</v>
      </c>
      <c r="N5477" t="s">
        <v>492</v>
      </c>
      <c r="O5477" s="2">
        <v>0</v>
      </c>
      <c r="P5477" s="2">
        <v>0</v>
      </c>
      <c r="Q5477" s="2">
        <v>134.24</v>
      </c>
      <c r="R5477" s="2">
        <v>17.4512</v>
      </c>
      <c r="S5477" s="2">
        <v>0</v>
      </c>
      <c r="T5477" s="2">
        <v>0</v>
      </c>
      <c r="U5477" s="2">
        <v>151.69120000000001</v>
      </c>
      <c r="W5477" s="2" t="s">
        <v>1</v>
      </c>
      <c r="X5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7"/>
      <c r="Z5477"/>
      <c r="AA5477"/>
    </row>
    <row r="5478" spans="5:27" hidden="1">
      <c r="E5478" t="s">
        <v>8160</v>
      </c>
      <c r="F5478" t="s">
        <v>8308</v>
      </c>
      <c r="G5478" t="s">
        <v>1</v>
      </c>
      <c r="H5478" t="s">
        <v>0</v>
      </c>
      <c r="I5478" t="s">
        <v>8149</v>
      </c>
      <c r="J5478" t="s">
        <v>8150</v>
      </c>
      <c r="K5478">
        <v>358</v>
      </c>
      <c r="L5478">
        <v>358</v>
      </c>
      <c r="M5478" s="1" t="s">
        <v>749</v>
      </c>
      <c r="N5478" t="s">
        <v>750</v>
      </c>
      <c r="O5478" s="2">
        <v>0</v>
      </c>
      <c r="P5478" s="2">
        <v>0</v>
      </c>
      <c r="Q5478" s="2">
        <v>339.82</v>
      </c>
      <c r="R5478" s="2">
        <v>44.176600000000001</v>
      </c>
      <c r="S5478" s="2">
        <v>0</v>
      </c>
      <c r="T5478" s="2">
        <v>0</v>
      </c>
      <c r="U5478" s="2">
        <v>383.9966</v>
      </c>
      <c r="W5478" s="2" t="s">
        <v>1</v>
      </c>
      <c r="X5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8"/>
      <c r="Z5478"/>
      <c r="AA5478"/>
    </row>
    <row r="5479" spans="5:27" hidden="1">
      <c r="E5479" t="s">
        <v>8160</v>
      </c>
      <c r="F5479" t="s">
        <v>8308</v>
      </c>
      <c r="G5479" t="s">
        <v>1</v>
      </c>
      <c r="H5479" t="s">
        <v>0</v>
      </c>
      <c r="I5479" t="s">
        <v>8149</v>
      </c>
      <c r="J5479" t="s">
        <v>8150</v>
      </c>
      <c r="K5479">
        <v>359</v>
      </c>
      <c r="L5479">
        <v>359</v>
      </c>
      <c r="M5479" s="1" t="s">
        <v>233</v>
      </c>
      <c r="N5479" t="s">
        <v>234</v>
      </c>
      <c r="O5479" s="2">
        <v>0</v>
      </c>
      <c r="P5479" s="2">
        <v>0</v>
      </c>
      <c r="Q5479" s="2">
        <v>314.08</v>
      </c>
      <c r="R5479" s="2">
        <v>40.830399999999997</v>
      </c>
      <c r="S5479" s="2">
        <v>0</v>
      </c>
      <c r="T5479" s="2">
        <v>0</v>
      </c>
      <c r="U5479" s="2">
        <v>354.91039999999998</v>
      </c>
      <c r="W5479" s="2" t="s">
        <v>1</v>
      </c>
      <c r="X5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79"/>
      <c r="Z5479"/>
      <c r="AA5479"/>
    </row>
    <row r="5480" spans="5:27" hidden="1">
      <c r="E5480" t="s">
        <v>8160</v>
      </c>
      <c r="F5480" t="s">
        <v>8308</v>
      </c>
      <c r="G5480" t="s">
        <v>1</v>
      </c>
      <c r="H5480" t="s">
        <v>0</v>
      </c>
      <c r="I5480" t="s">
        <v>8149</v>
      </c>
      <c r="J5480" t="s">
        <v>8150</v>
      </c>
      <c r="K5480">
        <v>361</v>
      </c>
      <c r="L5480">
        <v>361</v>
      </c>
      <c r="M5480" s="1" t="s">
        <v>8309</v>
      </c>
      <c r="N5480" t="s">
        <v>8310</v>
      </c>
      <c r="O5480" s="2">
        <v>0</v>
      </c>
      <c r="P5480" s="2">
        <v>0</v>
      </c>
      <c r="Q5480" s="2">
        <v>42.79</v>
      </c>
      <c r="R5480" s="2">
        <v>5.5627000000000004</v>
      </c>
      <c r="S5480" s="2">
        <v>0</v>
      </c>
      <c r="T5480" s="2">
        <v>0</v>
      </c>
      <c r="U5480" s="2">
        <v>48.352699999999999</v>
      </c>
      <c r="W5480" s="2" t="s">
        <v>1</v>
      </c>
      <c r="X5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0"/>
      <c r="Z5480"/>
      <c r="AA5480"/>
    </row>
    <row r="5481" spans="5:27" hidden="1">
      <c r="E5481" t="s">
        <v>8160</v>
      </c>
      <c r="F5481" t="s">
        <v>8308</v>
      </c>
      <c r="G5481" t="s">
        <v>1</v>
      </c>
      <c r="H5481" t="s">
        <v>0</v>
      </c>
      <c r="I5481" t="s">
        <v>8149</v>
      </c>
      <c r="J5481" t="s">
        <v>8150</v>
      </c>
      <c r="K5481">
        <v>360</v>
      </c>
      <c r="L5481">
        <v>360</v>
      </c>
      <c r="M5481" s="1" t="s">
        <v>118</v>
      </c>
      <c r="N5481" t="s">
        <v>119</v>
      </c>
      <c r="O5481" s="2">
        <v>0</v>
      </c>
      <c r="P5481" s="2">
        <v>0</v>
      </c>
      <c r="Q5481" s="2">
        <v>175.91</v>
      </c>
      <c r="R5481" s="2">
        <v>22.868300000000001</v>
      </c>
      <c r="S5481" s="2">
        <v>0</v>
      </c>
      <c r="T5481" s="2">
        <v>0</v>
      </c>
      <c r="U5481" s="2">
        <v>198.7783</v>
      </c>
      <c r="W5481" s="2" t="s">
        <v>1</v>
      </c>
      <c r="X5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1"/>
      <c r="Z5481"/>
      <c r="AA5481"/>
    </row>
    <row r="5482" spans="5:27" hidden="1">
      <c r="E5482" t="s">
        <v>8160</v>
      </c>
      <c r="F5482" t="s">
        <v>8308</v>
      </c>
      <c r="G5482" t="s">
        <v>1</v>
      </c>
      <c r="H5482" t="s">
        <v>0</v>
      </c>
      <c r="I5482" t="s">
        <v>8149</v>
      </c>
      <c r="J5482" t="s">
        <v>8150</v>
      </c>
      <c r="K5482">
        <v>362</v>
      </c>
      <c r="L5482">
        <v>362</v>
      </c>
      <c r="M5482" s="1" t="s">
        <v>118</v>
      </c>
      <c r="N5482" t="s">
        <v>119</v>
      </c>
      <c r="O5482" s="2">
        <v>0</v>
      </c>
      <c r="P5482" s="2">
        <v>0</v>
      </c>
      <c r="Q5482" s="2">
        <v>28.45</v>
      </c>
      <c r="R5482" s="2">
        <v>3.6985000000000001</v>
      </c>
      <c r="S5482" s="2">
        <v>0</v>
      </c>
      <c r="T5482" s="2">
        <v>0</v>
      </c>
      <c r="U5482" s="2">
        <v>32.148499999999999</v>
      </c>
      <c r="W5482" s="2" t="s">
        <v>1</v>
      </c>
      <c r="X5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2"/>
      <c r="Z5482"/>
      <c r="AA5482"/>
    </row>
    <row r="5483" spans="5:27" hidden="1">
      <c r="E5483" t="s">
        <v>8160</v>
      </c>
      <c r="F5483" t="s">
        <v>8308</v>
      </c>
      <c r="G5483" t="s">
        <v>1</v>
      </c>
      <c r="H5483" t="s">
        <v>0</v>
      </c>
      <c r="I5483" t="s">
        <v>8149</v>
      </c>
      <c r="J5483" t="s">
        <v>8150</v>
      </c>
      <c r="K5483">
        <v>363</v>
      </c>
      <c r="L5483">
        <v>363</v>
      </c>
      <c r="M5483" s="1" t="s">
        <v>239</v>
      </c>
      <c r="N5483" t="s">
        <v>240</v>
      </c>
      <c r="O5483" s="2">
        <v>0</v>
      </c>
      <c r="P5483" s="2">
        <v>0</v>
      </c>
      <c r="Q5483" s="2">
        <v>4061.88</v>
      </c>
      <c r="R5483" s="2">
        <v>528.0444</v>
      </c>
      <c r="S5483" s="2">
        <v>0</v>
      </c>
      <c r="T5483" s="2">
        <v>0</v>
      </c>
      <c r="U5483" s="2">
        <v>4589.9243999999999</v>
      </c>
      <c r="W5483" s="2" t="s">
        <v>1</v>
      </c>
      <c r="X5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3"/>
      <c r="Z5483"/>
      <c r="AA5483"/>
    </row>
    <row r="5484" spans="5:27" hidden="1">
      <c r="E5484" t="s">
        <v>8160</v>
      </c>
      <c r="F5484" t="s">
        <v>8308</v>
      </c>
      <c r="G5484" t="s">
        <v>1</v>
      </c>
      <c r="H5484" t="s">
        <v>0</v>
      </c>
      <c r="I5484" t="s">
        <v>8149</v>
      </c>
      <c r="J5484" t="s">
        <v>8150</v>
      </c>
      <c r="K5484">
        <v>364</v>
      </c>
      <c r="L5484">
        <v>364</v>
      </c>
      <c r="M5484" s="1" t="s">
        <v>327</v>
      </c>
      <c r="N5484" t="s">
        <v>328</v>
      </c>
      <c r="O5484" s="2">
        <v>0</v>
      </c>
      <c r="P5484" s="2">
        <v>0</v>
      </c>
      <c r="Q5484" s="2">
        <v>2038.92</v>
      </c>
      <c r="R5484" s="2">
        <v>265.05960000000005</v>
      </c>
      <c r="S5484" s="2">
        <v>0</v>
      </c>
      <c r="T5484" s="2">
        <v>0</v>
      </c>
      <c r="U5484" s="2">
        <v>2303.9796000000001</v>
      </c>
      <c r="W5484" s="2" t="s">
        <v>1</v>
      </c>
      <c r="X5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4"/>
      <c r="Z5484"/>
      <c r="AA5484"/>
    </row>
    <row r="5485" spans="5:27" hidden="1">
      <c r="E5485" t="s">
        <v>8160</v>
      </c>
      <c r="F5485" t="s">
        <v>8308</v>
      </c>
      <c r="G5485" t="s">
        <v>1</v>
      </c>
      <c r="H5485" t="s">
        <v>0</v>
      </c>
      <c r="I5485" t="s">
        <v>8149</v>
      </c>
      <c r="J5485" t="s">
        <v>8150</v>
      </c>
      <c r="K5485">
        <v>365</v>
      </c>
      <c r="L5485">
        <v>365</v>
      </c>
      <c r="M5485" s="1" t="s">
        <v>596</v>
      </c>
      <c r="N5485" t="s">
        <v>597</v>
      </c>
      <c r="O5485" s="2">
        <v>0</v>
      </c>
      <c r="P5485" s="2">
        <v>0</v>
      </c>
      <c r="Q5485" s="2">
        <v>1709.77</v>
      </c>
      <c r="R5485" s="2">
        <v>222.27010000000001</v>
      </c>
      <c r="S5485" s="2">
        <v>0</v>
      </c>
      <c r="T5485" s="2">
        <v>0</v>
      </c>
      <c r="U5485" s="2">
        <v>1932.0400999999999</v>
      </c>
      <c r="W5485" s="2" t="s">
        <v>1</v>
      </c>
      <c r="X5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5"/>
      <c r="Z5485"/>
      <c r="AA5485"/>
    </row>
    <row r="5486" spans="5:27" hidden="1">
      <c r="E5486" t="s">
        <v>8160</v>
      </c>
      <c r="F5486" t="s">
        <v>8308</v>
      </c>
      <c r="G5486" t="s">
        <v>1</v>
      </c>
      <c r="H5486" t="s">
        <v>0</v>
      </c>
      <c r="I5486" t="s">
        <v>8149</v>
      </c>
      <c r="J5486" t="s">
        <v>8150</v>
      </c>
      <c r="K5486">
        <v>366</v>
      </c>
      <c r="L5486">
        <v>366</v>
      </c>
      <c r="M5486" s="1" t="s">
        <v>118</v>
      </c>
      <c r="N5486" t="s">
        <v>119</v>
      </c>
      <c r="O5486" s="2">
        <v>0</v>
      </c>
      <c r="P5486" s="2">
        <v>0</v>
      </c>
      <c r="Q5486" s="2">
        <v>158.81</v>
      </c>
      <c r="R5486" s="2">
        <v>20.645300000000002</v>
      </c>
      <c r="S5486" s="2">
        <v>0</v>
      </c>
      <c r="T5486" s="2">
        <v>0</v>
      </c>
      <c r="U5486" s="2">
        <v>179.45529999999999</v>
      </c>
      <c r="W5486" s="2" t="s">
        <v>1</v>
      </c>
      <c r="X5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6"/>
      <c r="Z5486"/>
      <c r="AA5486"/>
    </row>
    <row r="5487" spans="5:27" hidden="1">
      <c r="E5487" t="s">
        <v>8160</v>
      </c>
      <c r="F5487" t="s">
        <v>8308</v>
      </c>
      <c r="G5487" t="s">
        <v>1</v>
      </c>
      <c r="H5487" t="s">
        <v>0</v>
      </c>
      <c r="I5487" t="s">
        <v>8149</v>
      </c>
      <c r="J5487" t="s">
        <v>8150</v>
      </c>
      <c r="K5487">
        <v>367</v>
      </c>
      <c r="L5487">
        <v>367</v>
      </c>
      <c r="M5487" s="1" t="s">
        <v>7848</v>
      </c>
      <c r="N5487" t="s">
        <v>7847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W5487" s="2" t="s">
        <v>1</v>
      </c>
      <c r="X5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7"/>
      <c r="Z5487"/>
      <c r="AA5487"/>
    </row>
    <row r="5488" spans="5:27" hidden="1">
      <c r="E5488" t="s">
        <v>8160</v>
      </c>
      <c r="F5488" t="s">
        <v>8308</v>
      </c>
      <c r="G5488" t="s">
        <v>1</v>
      </c>
      <c r="H5488" t="s">
        <v>0</v>
      </c>
      <c r="I5488" t="s">
        <v>8149</v>
      </c>
      <c r="J5488" t="s">
        <v>8150</v>
      </c>
      <c r="K5488">
        <v>368</v>
      </c>
      <c r="L5488">
        <v>368</v>
      </c>
      <c r="M5488" s="1" t="s">
        <v>1094</v>
      </c>
      <c r="N5488" t="s">
        <v>1095</v>
      </c>
      <c r="O5488" s="2">
        <v>0</v>
      </c>
      <c r="P5488" s="2">
        <v>0</v>
      </c>
      <c r="Q5488" s="2">
        <v>6626.42</v>
      </c>
      <c r="R5488" s="2">
        <v>861.43460000000005</v>
      </c>
      <c r="S5488" s="2">
        <v>0</v>
      </c>
      <c r="T5488" s="2">
        <v>0</v>
      </c>
      <c r="U5488" s="2">
        <v>7487.8546000000006</v>
      </c>
      <c r="W5488" s="2" t="s">
        <v>1</v>
      </c>
      <c r="X5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8"/>
      <c r="Z5488"/>
      <c r="AA5488"/>
    </row>
    <row r="5489" spans="5:27" hidden="1">
      <c r="E5489" t="s">
        <v>8160</v>
      </c>
      <c r="F5489" t="s">
        <v>8308</v>
      </c>
      <c r="G5489" t="s">
        <v>1</v>
      </c>
      <c r="H5489" t="s">
        <v>0</v>
      </c>
      <c r="I5489" t="s">
        <v>8149</v>
      </c>
      <c r="J5489" t="s">
        <v>8150</v>
      </c>
      <c r="K5489">
        <v>369</v>
      </c>
      <c r="L5489">
        <v>369</v>
      </c>
      <c r="M5489" s="1" t="s">
        <v>118</v>
      </c>
      <c r="N5489" t="s">
        <v>119</v>
      </c>
      <c r="O5489" s="2">
        <v>0</v>
      </c>
      <c r="P5489" s="2">
        <v>0</v>
      </c>
      <c r="Q5489" s="2">
        <v>47.99</v>
      </c>
      <c r="R5489" s="2">
        <v>6.2387000000000006</v>
      </c>
      <c r="S5489" s="2">
        <v>0</v>
      </c>
      <c r="T5489" s="2">
        <v>0</v>
      </c>
      <c r="U5489" s="2">
        <v>54.228700000000003</v>
      </c>
      <c r="W5489" s="2" t="s">
        <v>1</v>
      </c>
      <c r="X5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89"/>
      <c r="Z5489"/>
      <c r="AA5489"/>
    </row>
    <row r="5490" spans="5:27" hidden="1">
      <c r="E5490" t="s">
        <v>8160</v>
      </c>
      <c r="F5490" t="s">
        <v>8308</v>
      </c>
      <c r="G5490" t="s">
        <v>1</v>
      </c>
      <c r="H5490" t="s">
        <v>0</v>
      </c>
      <c r="I5490" t="s">
        <v>8149</v>
      </c>
      <c r="J5490" t="s">
        <v>8150</v>
      </c>
      <c r="K5490">
        <v>370</v>
      </c>
      <c r="L5490">
        <v>370</v>
      </c>
      <c r="M5490" s="1" t="s">
        <v>753</v>
      </c>
      <c r="N5490" t="s">
        <v>754</v>
      </c>
      <c r="O5490" s="2">
        <v>0</v>
      </c>
      <c r="P5490" s="2">
        <v>0</v>
      </c>
      <c r="Q5490" s="2">
        <v>76.14</v>
      </c>
      <c r="R5490" s="2">
        <v>9.898200000000001</v>
      </c>
      <c r="S5490" s="2">
        <v>0</v>
      </c>
      <c r="T5490" s="2">
        <v>0</v>
      </c>
      <c r="U5490" s="2">
        <v>86.038200000000003</v>
      </c>
      <c r="W5490" s="2" t="s">
        <v>1</v>
      </c>
      <c r="X5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0"/>
      <c r="Z5490"/>
      <c r="AA5490"/>
    </row>
    <row r="5491" spans="5:27" hidden="1">
      <c r="E5491" t="s">
        <v>8160</v>
      </c>
      <c r="F5491" t="s">
        <v>8304</v>
      </c>
      <c r="G5491" t="s">
        <v>1</v>
      </c>
      <c r="H5491" t="s">
        <v>0</v>
      </c>
      <c r="I5491" t="s">
        <v>8149</v>
      </c>
      <c r="J5491" t="s">
        <v>8150</v>
      </c>
      <c r="K5491">
        <v>371</v>
      </c>
      <c r="L5491">
        <v>371</v>
      </c>
      <c r="M5491" s="1" t="s">
        <v>620</v>
      </c>
      <c r="N5491" t="s">
        <v>621</v>
      </c>
      <c r="O5491" s="2">
        <v>0</v>
      </c>
      <c r="P5491" s="2">
        <v>0</v>
      </c>
      <c r="Q5491" s="2">
        <v>16990.8</v>
      </c>
      <c r="R5491" s="2">
        <v>2208.8040000000001</v>
      </c>
      <c r="S5491" s="2">
        <v>0</v>
      </c>
      <c r="T5491" s="2">
        <v>0</v>
      </c>
      <c r="U5491" s="2">
        <v>19199.603999999999</v>
      </c>
      <c r="W5491" s="2" t="s">
        <v>1</v>
      </c>
      <c r="X5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1"/>
      <c r="Z5491"/>
      <c r="AA5491"/>
    </row>
    <row r="5492" spans="5:27" hidden="1">
      <c r="E5492" t="s">
        <v>8160</v>
      </c>
      <c r="F5492" t="s">
        <v>8304</v>
      </c>
      <c r="G5492" t="s">
        <v>1</v>
      </c>
      <c r="H5492" t="s">
        <v>0</v>
      </c>
      <c r="I5492" t="s">
        <v>8149</v>
      </c>
      <c r="J5492" t="s">
        <v>8150</v>
      </c>
      <c r="K5492">
        <v>372</v>
      </c>
      <c r="L5492">
        <v>372</v>
      </c>
      <c r="M5492" s="1" t="s">
        <v>389</v>
      </c>
      <c r="N5492" t="s">
        <v>390</v>
      </c>
      <c r="O5492" s="2">
        <v>0</v>
      </c>
      <c r="P5492" s="2">
        <v>0</v>
      </c>
      <c r="Q5492" s="2">
        <v>288.94</v>
      </c>
      <c r="R5492" s="2">
        <v>37.562200000000004</v>
      </c>
      <c r="S5492" s="2">
        <v>0</v>
      </c>
      <c r="T5492" s="2">
        <v>0</v>
      </c>
      <c r="U5492" s="2">
        <v>326.50220000000002</v>
      </c>
      <c r="W5492" s="2" t="s">
        <v>1</v>
      </c>
      <c r="X5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2"/>
      <c r="Z5492"/>
      <c r="AA5492"/>
    </row>
    <row r="5493" spans="5:27" hidden="1">
      <c r="E5493" t="s">
        <v>8160</v>
      </c>
      <c r="F5493" t="s">
        <v>8304</v>
      </c>
      <c r="G5493" t="s">
        <v>1</v>
      </c>
      <c r="H5493" t="s">
        <v>0</v>
      </c>
      <c r="I5493" t="s">
        <v>8149</v>
      </c>
      <c r="J5493" t="s">
        <v>8150</v>
      </c>
      <c r="K5493">
        <v>373</v>
      </c>
      <c r="L5493">
        <v>373</v>
      </c>
      <c r="M5493" s="1" t="s">
        <v>118</v>
      </c>
      <c r="N5493" t="s">
        <v>119</v>
      </c>
      <c r="O5493" s="2">
        <v>0</v>
      </c>
      <c r="P5493" s="2">
        <v>0</v>
      </c>
      <c r="Q5493" s="2">
        <v>774.34</v>
      </c>
      <c r="R5493" s="2">
        <v>100.66420000000001</v>
      </c>
      <c r="S5493" s="2">
        <v>0</v>
      </c>
      <c r="T5493" s="2">
        <v>0</v>
      </c>
      <c r="U5493" s="2">
        <v>875.00420000000008</v>
      </c>
      <c r="W5493" s="2" t="s">
        <v>1</v>
      </c>
      <c r="X5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3"/>
      <c r="Z5493"/>
      <c r="AA5493"/>
    </row>
    <row r="5494" spans="5:27" hidden="1">
      <c r="E5494" t="s">
        <v>8160</v>
      </c>
      <c r="F5494" t="s">
        <v>8304</v>
      </c>
      <c r="G5494" t="s">
        <v>1</v>
      </c>
      <c r="H5494" t="s">
        <v>0</v>
      </c>
      <c r="I5494" t="s">
        <v>8149</v>
      </c>
      <c r="J5494" t="s">
        <v>8150</v>
      </c>
      <c r="K5494">
        <v>374</v>
      </c>
      <c r="L5494">
        <v>374</v>
      </c>
      <c r="M5494" s="1" t="s">
        <v>321</v>
      </c>
      <c r="N5494" t="s">
        <v>322</v>
      </c>
      <c r="O5494" s="2">
        <v>0</v>
      </c>
      <c r="P5494" s="2">
        <v>0</v>
      </c>
      <c r="Q5494" s="2">
        <v>43.37</v>
      </c>
      <c r="R5494" s="2">
        <v>5.6380999999999997</v>
      </c>
      <c r="S5494" s="2">
        <v>0</v>
      </c>
      <c r="T5494" s="2">
        <v>0</v>
      </c>
      <c r="U5494" s="2">
        <v>49.008099999999999</v>
      </c>
      <c r="W5494" s="2" t="s">
        <v>1</v>
      </c>
      <c r="X5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4"/>
      <c r="Z5494"/>
      <c r="AA5494"/>
    </row>
    <row r="5495" spans="5:27" hidden="1">
      <c r="E5495" t="s">
        <v>8160</v>
      </c>
      <c r="F5495" t="s">
        <v>8304</v>
      </c>
      <c r="G5495" t="s">
        <v>1</v>
      </c>
      <c r="H5495" t="s">
        <v>0</v>
      </c>
      <c r="I5495" t="s">
        <v>8149</v>
      </c>
      <c r="J5495" t="s">
        <v>8150</v>
      </c>
      <c r="K5495">
        <v>375</v>
      </c>
      <c r="L5495">
        <v>375</v>
      </c>
      <c r="M5495" s="1" t="s">
        <v>8212</v>
      </c>
      <c r="N5495" t="s">
        <v>8213</v>
      </c>
      <c r="O5495" s="2">
        <v>0</v>
      </c>
      <c r="P5495" s="2">
        <v>0</v>
      </c>
      <c r="Q5495" s="2">
        <v>156.81</v>
      </c>
      <c r="R5495" s="2">
        <v>20.385300000000001</v>
      </c>
      <c r="S5495" s="2">
        <v>0</v>
      </c>
      <c r="T5495" s="2">
        <v>0</v>
      </c>
      <c r="U5495" s="2">
        <v>177.1953</v>
      </c>
      <c r="W5495" s="2" t="s">
        <v>1</v>
      </c>
      <c r="X5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5"/>
      <c r="Z5495"/>
      <c r="AA5495"/>
    </row>
    <row r="5496" spans="5:27" hidden="1">
      <c r="E5496" t="s">
        <v>8160</v>
      </c>
      <c r="F5496" t="s">
        <v>8304</v>
      </c>
      <c r="G5496" t="s">
        <v>1</v>
      </c>
      <c r="H5496" t="s">
        <v>0</v>
      </c>
      <c r="I5496" t="s">
        <v>8149</v>
      </c>
      <c r="J5496" t="s">
        <v>8150</v>
      </c>
      <c r="K5496">
        <v>376</v>
      </c>
      <c r="L5496">
        <v>376</v>
      </c>
      <c r="M5496" s="1" t="s">
        <v>7932</v>
      </c>
      <c r="N5496" t="s">
        <v>358</v>
      </c>
      <c r="O5496" s="2">
        <v>0</v>
      </c>
      <c r="P5496" s="2">
        <v>0</v>
      </c>
      <c r="Q5496" s="2">
        <v>205.91</v>
      </c>
      <c r="R5496" s="2">
        <v>26.7683</v>
      </c>
      <c r="S5496" s="2">
        <v>0</v>
      </c>
      <c r="T5496" s="2">
        <v>0</v>
      </c>
      <c r="U5496" s="2">
        <v>232.67830000000001</v>
      </c>
      <c r="W5496" s="2" t="s">
        <v>1</v>
      </c>
      <c r="X5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6"/>
      <c r="Z5496"/>
      <c r="AA5496"/>
    </row>
    <row r="5497" spans="5:27" hidden="1">
      <c r="E5497" t="s">
        <v>8160</v>
      </c>
      <c r="F5497" t="s">
        <v>8304</v>
      </c>
      <c r="G5497" t="s">
        <v>1</v>
      </c>
      <c r="H5497" t="s">
        <v>0</v>
      </c>
      <c r="I5497" t="s">
        <v>8149</v>
      </c>
      <c r="J5497" t="s">
        <v>8150</v>
      </c>
      <c r="K5497">
        <v>377</v>
      </c>
      <c r="L5497">
        <v>377</v>
      </c>
      <c r="M5497" s="1" t="s">
        <v>919</v>
      </c>
      <c r="N5497" t="s">
        <v>920</v>
      </c>
      <c r="O5497" s="2">
        <v>0</v>
      </c>
      <c r="P5497" s="2">
        <v>0</v>
      </c>
      <c r="Q5497" s="2">
        <v>978.7</v>
      </c>
      <c r="R5497" s="2">
        <v>127.23100000000001</v>
      </c>
      <c r="S5497" s="2">
        <v>0</v>
      </c>
      <c r="T5497" s="2">
        <v>0</v>
      </c>
      <c r="U5497" s="2">
        <v>1105.931</v>
      </c>
      <c r="W5497" s="2" t="s">
        <v>1</v>
      </c>
      <c r="X5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7"/>
      <c r="Z5497"/>
      <c r="AA5497"/>
    </row>
    <row r="5498" spans="5:27" hidden="1">
      <c r="E5498" t="s">
        <v>8160</v>
      </c>
      <c r="F5498" t="s">
        <v>8304</v>
      </c>
      <c r="G5498" t="s">
        <v>1</v>
      </c>
      <c r="H5498" t="s">
        <v>0</v>
      </c>
      <c r="I5498" t="s">
        <v>8149</v>
      </c>
      <c r="J5498" t="s">
        <v>8150</v>
      </c>
      <c r="K5498">
        <v>378</v>
      </c>
      <c r="L5498">
        <v>378</v>
      </c>
      <c r="M5498" s="1" t="s">
        <v>355</v>
      </c>
      <c r="N5498" t="s">
        <v>356</v>
      </c>
      <c r="O5498" s="2">
        <v>0</v>
      </c>
      <c r="P5498" s="2">
        <v>0</v>
      </c>
      <c r="Q5498" s="2">
        <v>552.52</v>
      </c>
      <c r="R5498" s="2">
        <v>71.827600000000004</v>
      </c>
      <c r="S5498" s="2">
        <v>0</v>
      </c>
      <c r="T5498" s="2">
        <v>0</v>
      </c>
      <c r="U5498" s="2">
        <v>624.34759999999994</v>
      </c>
      <c r="W5498" s="2" t="s">
        <v>1</v>
      </c>
      <c r="X5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8"/>
      <c r="Z5498"/>
      <c r="AA5498"/>
    </row>
    <row r="5499" spans="5:27" hidden="1">
      <c r="E5499" t="s">
        <v>8160</v>
      </c>
      <c r="F5499" t="s">
        <v>8304</v>
      </c>
      <c r="G5499" t="s">
        <v>1</v>
      </c>
      <c r="H5499" t="s">
        <v>0</v>
      </c>
      <c r="I5499" t="s">
        <v>8149</v>
      </c>
      <c r="J5499" t="s">
        <v>8150</v>
      </c>
      <c r="K5499">
        <v>379</v>
      </c>
      <c r="L5499">
        <v>379</v>
      </c>
      <c r="M5499" s="1" t="s">
        <v>77</v>
      </c>
      <c r="N5499" t="s">
        <v>78</v>
      </c>
      <c r="O5499" s="2">
        <v>0</v>
      </c>
      <c r="P5499" s="2">
        <v>0</v>
      </c>
      <c r="Q5499" s="2">
        <v>813.95</v>
      </c>
      <c r="R5499" s="2">
        <v>105.8135</v>
      </c>
      <c r="S5499" s="2">
        <v>0</v>
      </c>
      <c r="T5499" s="2">
        <v>0</v>
      </c>
      <c r="U5499" s="2">
        <v>919.76350000000002</v>
      </c>
      <c r="W5499" s="2" t="s">
        <v>1</v>
      </c>
      <c r="X5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499"/>
      <c r="Z5499"/>
      <c r="AA5499"/>
    </row>
    <row r="5500" spans="5:27" hidden="1">
      <c r="E5500" t="s">
        <v>8160</v>
      </c>
      <c r="F5500" t="s">
        <v>8304</v>
      </c>
      <c r="G5500" t="s">
        <v>1</v>
      </c>
      <c r="H5500" t="s">
        <v>0</v>
      </c>
      <c r="I5500" t="s">
        <v>8149</v>
      </c>
      <c r="J5500" t="s">
        <v>8150</v>
      </c>
      <c r="K5500">
        <v>380</v>
      </c>
      <c r="L5500">
        <v>380</v>
      </c>
      <c r="M5500" s="1" t="s">
        <v>8306</v>
      </c>
      <c r="N5500" t="s">
        <v>8307</v>
      </c>
      <c r="O5500" s="2">
        <v>0</v>
      </c>
      <c r="P5500" s="2">
        <v>0</v>
      </c>
      <c r="Q5500" s="2">
        <v>44.81</v>
      </c>
      <c r="R5500" s="2">
        <v>5.8253000000000004</v>
      </c>
      <c r="S5500" s="2">
        <v>0</v>
      </c>
      <c r="T5500" s="2">
        <v>0</v>
      </c>
      <c r="U5500" s="2">
        <v>50.635300000000001</v>
      </c>
      <c r="W5500" s="2" t="s">
        <v>1</v>
      </c>
      <c r="X5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0"/>
      <c r="Z5500"/>
      <c r="AA5500"/>
    </row>
    <row r="5501" spans="5:27" hidden="1">
      <c r="E5501" t="s">
        <v>8160</v>
      </c>
      <c r="F5501" t="s">
        <v>8304</v>
      </c>
      <c r="G5501" t="s">
        <v>1</v>
      </c>
      <c r="H5501" t="s">
        <v>0</v>
      </c>
      <c r="I5501" t="s">
        <v>8149</v>
      </c>
      <c r="J5501" t="s">
        <v>8150</v>
      </c>
      <c r="K5501">
        <v>381</v>
      </c>
      <c r="L5501">
        <v>381</v>
      </c>
      <c r="M5501" s="1" t="s">
        <v>7848</v>
      </c>
      <c r="N5501" t="s">
        <v>7847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W5501" s="2" t="s">
        <v>1</v>
      </c>
      <c r="X5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1"/>
      <c r="Z5501"/>
      <c r="AA5501"/>
    </row>
    <row r="5502" spans="5:27" hidden="1">
      <c r="E5502" t="s">
        <v>8160</v>
      </c>
      <c r="F5502" t="s">
        <v>8304</v>
      </c>
      <c r="G5502" t="s">
        <v>1</v>
      </c>
      <c r="H5502" t="s">
        <v>0</v>
      </c>
      <c r="I5502" t="s">
        <v>8149</v>
      </c>
      <c r="J5502" t="s">
        <v>8150</v>
      </c>
      <c r="K5502">
        <v>382</v>
      </c>
      <c r="L5502">
        <v>382</v>
      </c>
      <c r="M5502" s="1" t="s">
        <v>253</v>
      </c>
      <c r="N5502" t="s">
        <v>254</v>
      </c>
      <c r="O5502" s="2">
        <v>0</v>
      </c>
      <c r="P5502" s="2">
        <v>0</v>
      </c>
      <c r="Q5502" s="2">
        <v>9116.85</v>
      </c>
      <c r="R5502" s="2">
        <v>1185.1905000000002</v>
      </c>
      <c r="S5502" s="2">
        <v>0</v>
      </c>
      <c r="T5502" s="2">
        <v>0</v>
      </c>
      <c r="U5502" s="2">
        <v>10302.040500000001</v>
      </c>
      <c r="W5502" s="2" t="s">
        <v>1</v>
      </c>
      <c r="X5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2"/>
      <c r="Z5502"/>
      <c r="AA5502"/>
    </row>
    <row r="5503" spans="5:27" hidden="1">
      <c r="E5503" t="s">
        <v>8160</v>
      </c>
      <c r="F5503" t="s">
        <v>8304</v>
      </c>
      <c r="G5503" t="s">
        <v>1</v>
      </c>
      <c r="H5503" t="s">
        <v>0</v>
      </c>
      <c r="I5503" t="s">
        <v>8149</v>
      </c>
      <c r="J5503" t="s">
        <v>8150</v>
      </c>
      <c r="K5503">
        <v>383</v>
      </c>
      <c r="L5503">
        <v>383</v>
      </c>
      <c r="M5503" s="1" t="s">
        <v>755</v>
      </c>
      <c r="N5503" t="s">
        <v>756</v>
      </c>
      <c r="O5503" s="2">
        <v>0</v>
      </c>
      <c r="P5503" s="2">
        <v>0</v>
      </c>
      <c r="Q5503" s="2">
        <v>13168.04</v>
      </c>
      <c r="R5503" s="2">
        <v>1711.8452000000002</v>
      </c>
      <c r="S5503" s="2">
        <v>0</v>
      </c>
      <c r="T5503" s="2">
        <v>0</v>
      </c>
      <c r="U5503" s="2">
        <v>14879.885200000001</v>
      </c>
      <c r="W5503" s="2" t="s">
        <v>1</v>
      </c>
      <c r="X5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3"/>
      <c r="Z5503"/>
      <c r="AA5503"/>
    </row>
    <row r="5504" spans="5:27" hidden="1">
      <c r="E5504" t="s">
        <v>8160</v>
      </c>
      <c r="F5504" t="s">
        <v>8304</v>
      </c>
      <c r="G5504" t="s">
        <v>1</v>
      </c>
      <c r="H5504" t="s">
        <v>0</v>
      </c>
      <c r="I5504" t="s">
        <v>8149</v>
      </c>
      <c r="J5504" t="s">
        <v>8150</v>
      </c>
      <c r="K5504">
        <v>384</v>
      </c>
      <c r="L5504">
        <v>384</v>
      </c>
      <c r="M5504" s="1" t="s">
        <v>253</v>
      </c>
      <c r="N5504" t="s">
        <v>254</v>
      </c>
      <c r="O5504" s="2">
        <v>0</v>
      </c>
      <c r="P5504" s="2">
        <v>0</v>
      </c>
      <c r="Q5504" s="2">
        <v>7311.52</v>
      </c>
      <c r="R5504" s="2">
        <v>950.49760000000003</v>
      </c>
      <c r="S5504" s="2">
        <v>0</v>
      </c>
      <c r="T5504" s="2">
        <v>0</v>
      </c>
      <c r="U5504" s="2">
        <v>8262.017600000001</v>
      </c>
      <c r="W5504" s="2" t="s">
        <v>1</v>
      </c>
      <c r="X5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4"/>
      <c r="Z5504"/>
      <c r="AA5504"/>
    </row>
    <row r="5505" spans="5:27" hidden="1">
      <c r="E5505" t="s">
        <v>8160</v>
      </c>
      <c r="F5505" t="s">
        <v>8304</v>
      </c>
      <c r="G5505" t="s">
        <v>1</v>
      </c>
      <c r="H5505" t="s">
        <v>0</v>
      </c>
      <c r="I5505" t="s">
        <v>8149</v>
      </c>
      <c r="J5505" t="s">
        <v>8150</v>
      </c>
      <c r="K5505">
        <v>385</v>
      </c>
      <c r="L5505">
        <v>385</v>
      </c>
      <c r="M5505" s="1" t="s">
        <v>435</v>
      </c>
      <c r="N5505" t="s">
        <v>436</v>
      </c>
      <c r="O5505" s="2">
        <v>0</v>
      </c>
      <c r="P5505" s="2">
        <v>0</v>
      </c>
      <c r="Q5505" s="2">
        <v>1381.84</v>
      </c>
      <c r="R5505" s="2">
        <v>179.63919999999999</v>
      </c>
      <c r="S5505" s="2">
        <v>0</v>
      </c>
      <c r="T5505" s="2">
        <v>0</v>
      </c>
      <c r="U5505" s="2">
        <v>1561.4792</v>
      </c>
      <c r="W5505" s="2" t="s">
        <v>1</v>
      </c>
      <c r="X5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5"/>
      <c r="Z5505"/>
      <c r="AA5505"/>
    </row>
    <row r="5506" spans="5:27" hidden="1">
      <c r="E5506" t="s">
        <v>8160</v>
      </c>
      <c r="F5506" t="s">
        <v>8304</v>
      </c>
      <c r="G5506" t="s">
        <v>1</v>
      </c>
      <c r="H5506" t="s">
        <v>0</v>
      </c>
      <c r="I5506" t="s">
        <v>8149</v>
      </c>
      <c r="J5506" t="s">
        <v>8150</v>
      </c>
      <c r="K5506">
        <v>386</v>
      </c>
      <c r="L5506">
        <v>386</v>
      </c>
      <c r="M5506" s="1" t="s">
        <v>253</v>
      </c>
      <c r="N5506" t="s">
        <v>254</v>
      </c>
      <c r="O5506" s="2">
        <v>0</v>
      </c>
      <c r="P5506" s="2">
        <v>0</v>
      </c>
      <c r="Q5506" s="2">
        <v>5795.02</v>
      </c>
      <c r="R5506" s="2">
        <v>753.35260000000005</v>
      </c>
      <c r="S5506" s="2">
        <v>0</v>
      </c>
      <c r="T5506" s="2">
        <v>0</v>
      </c>
      <c r="U5506" s="2">
        <v>6548.3726000000006</v>
      </c>
      <c r="W5506" s="2" t="s">
        <v>1</v>
      </c>
      <c r="X5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6"/>
      <c r="Z5506"/>
      <c r="AA5506"/>
    </row>
    <row r="5507" spans="5:27" hidden="1">
      <c r="E5507" t="s">
        <v>8160</v>
      </c>
      <c r="F5507" t="s">
        <v>8304</v>
      </c>
      <c r="G5507" t="s">
        <v>1</v>
      </c>
      <c r="H5507" t="s">
        <v>0</v>
      </c>
      <c r="I5507" t="s">
        <v>8149</v>
      </c>
      <c r="J5507" t="s">
        <v>8150</v>
      </c>
      <c r="K5507">
        <v>387</v>
      </c>
      <c r="L5507">
        <v>387</v>
      </c>
      <c r="M5507" s="1" t="s">
        <v>267</v>
      </c>
      <c r="N5507" t="s">
        <v>268</v>
      </c>
      <c r="O5507" s="2">
        <v>0</v>
      </c>
      <c r="P5507" s="2">
        <v>0</v>
      </c>
      <c r="Q5507" s="2">
        <v>15291.72</v>
      </c>
      <c r="R5507" s="2">
        <v>1987.9236000000001</v>
      </c>
      <c r="S5507" s="2">
        <v>0</v>
      </c>
      <c r="T5507" s="2">
        <v>0</v>
      </c>
      <c r="U5507" s="2">
        <v>17279.643599999999</v>
      </c>
      <c r="W5507" s="2" t="s">
        <v>1</v>
      </c>
      <c r="X5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7"/>
      <c r="Z5507"/>
      <c r="AA5507"/>
    </row>
    <row r="5508" spans="5:27" hidden="1">
      <c r="E5508" t="s">
        <v>8160</v>
      </c>
      <c r="F5508" t="s">
        <v>8304</v>
      </c>
      <c r="G5508" t="s">
        <v>1</v>
      </c>
      <c r="H5508" t="s">
        <v>0</v>
      </c>
      <c r="I5508" t="s">
        <v>8149</v>
      </c>
      <c r="J5508" t="s">
        <v>8150</v>
      </c>
      <c r="K5508">
        <v>388</v>
      </c>
      <c r="L5508">
        <v>388</v>
      </c>
      <c r="M5508" s="1" t="s">
        <v>118</v>
      </c>
      <c r="N5508" t="s">
        <v>119</v>
      </c>
      <c r="O5508" s="2">
        <v>0</v>
      </c>
      <c r="P5508" s="2">
        <v>0</v>
      </c>
      <c r="Q5508" s="2">
        <v>12.8</v>
      </c>
      <c r="R5508" s="2">
        <v>1.6640000000000001</v>
      </c>
      <c r="S5508" s="2">
        <v>0</v>
      </c>
      <c r="T5508" s="2">
        <v>0</v>
      </c>
      <c r="U5508" s="2">
        <v>14.464</v>
      </c>
      <c r="W5508" s="2" t="s">
        <v>1</v>
      </c>
      <c r="X5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8"/>
      <c r="Z5508"/>
      <c r="AA5508"/>
    </row>
    <row r="5509" spans="5:27" hidden="1">
      <c r="E5509" t="s">
        <v>8160</v>
      </c>
      <c r="F5509" t="s">
        <v>8304</v>
      </c>
      <c r="G5509" t="s">
        <v>1</v>
      </c>
      <c r="H5509" t="s">
        <v>0</v>
      </c>
      <c r="I5509" t="s">
        <v>8149</v>
      </c>
      <c r="J5509" t="s">
        <v>8150</v>
      </c>
      <c r="K5509">
        <v>389</v>
      </c>
      <c r="L5509">
        <v>389</v>
      </c>
      <c r="M5509" s="1" t="s">
        <v>118</v>
      </c>
      <c r="N5509" t="s">
        <v>119</v>
      </c>
      <c r="O5509" s="2">
        <v>0</v>
      </c>
      <c r="P5509" s="2">
        <v>0</v>
      </c>
      <c r="Q5509" s="2">
        <v>17.2</v>
      </c>
      <c r="R5509" s="2">
        <v>2.2359999999999998</v>
      </c>
      <c r="S5509" s="2">
        <v>0</v>
      </c>
      <c r="T5509" s="2">
        <v>0</v>
      </c>
      <c r="U5509" s="2">
        <v>19.436</v>
      </c>
      <c r="W5509" s="2" t="s">
        <v>1</v>
      </c>
      <c r="X5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09"/>
      <c r="Z5509"/>
      <c r="AA5509"/>
    </row>
    <row r="5510" spans="5:27" hidden="1">
      <c r="E5510" t="s">
        <v>8160</v>
      </c>
      <c r="F5510" t="s">
        <v>8304</v>
      </c>
      <c r="G5510" t="s">
        <v>1</v>
      </c>
      <c r="H5510" t="s">
        <v>0</v>
      </c>
      <c r="I5510" t="s">
        <v>8149</v>
      </c>
      <c r="J5510" t="s">
        <v>8150</v>
      </c>
      <c r="K5510">
        <v>390</v>
      </c>
      <c r="L5510">
        <v>390</v>
      </c>
      <c r="M5510" s="1" t="s">
        <v>327</v>
      </c>
      <c r="N5510" t="s">
        <v>328</v>
      </c>
      <c r="O5510" s="2">
        <v>0</v>
      </c>
      <c r="P5510" s="2">
        <v>0</v>
      </c>
      <c r="Q5510" s="2">
        <v>72.8</v>
      </c>
      <c r="R5510" s="2">
        <v>9.4640000000000004</v>
      </c>
      <c r="S5510" s="2">
        <v>0</v>
      </c>
      <c r="T5510" s="2">
        <v>0</v>
      </c>
      <c r="U5510" s="2">
        <v>82.263999999999996</v>
      </c>
      <c r="W5510" s="2" t="s">
        <v>1</v>
      </c>
      <c r="X5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0"/>
      <c r="Z5510"/>
      <c r="AA5510"/>
    </row>
    <row r="5511" spans="5:27" hidden="1">
      <c r="E5511" t="s">
        <v>8160</v>
      </c>
      <c r="F5511" t="s">
        <v>8304</v>
      </c>
      <c r="G5511" t="s">
        <v>1</v>
      </c>
      <c r="H5511" t="s">
        <v>0</v>
      </c>
      <c r="I5511" t="s">
        <v>8149</v>
      </c>
      <c r="J5511" t="s">
        <v>8150</v>
      </c>
      <c r="K5511">
        <v>391</v>
      </c>
      <c r="L5511">
        <v>391</v>
      </c>
      <c r="M5511" s="1" t="s">
        <v>327</v>
      </c>
      <c r="N5511" t="s">
        <v>328</v>
      </c>
      <c r="O5511" s="2">
        <v>0</v>
      </c>
      <c r="P5511" s="2">
        <v>0</v>
      </c>
      <c r="Q5511" s="2">
        <v>287.45999999999998</v>
      </c>
      <c r="R5511" s="2">
        <v>37.369799999999998</v>
      </c>
      <c r="S5511" s="2">
        <v>0</v>
      </c>
      <c r="T5511" s="2">
        <v>0</v>
      </c>
      <c r="U5511" s="2">
        <v>324.82979999999998</v>
      </c>
      <c r="W5511" s="2" t="s">
        <v>1</v>
      </c>
      <c r="X5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1"/>
      <c r="Z5511"/>
      <c r="AA5511"/>
    </row>
    <row r="5512" spans="5:27" hidden="1">
      <c r="E5512" t="s">
        <v>8160</v>
      </c>
      <c r="F5512" t="s">
        <v>8304</v>
      </c>
      <c r="G5512" t="s">
        <v>1</v>
      </c>
      <c r="H5512" t="s">
        <v>0</v>
      </c>
      <c r="I5512" t="s">
        <v>8149</v>
      </c>
      <c r="J5512" t="s">
        <v>8150</v>
      </c>
      <c r="K5512">
        <v>392</v>
      </c>
      <c r="L5512">
        <v>392</v>
      </c>
      <c r="M5512" s="1" t="s">
        <v>7848</v>
      </c>
      <c r="N5512" t="s">
        <v>7847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W5512" s="2" t="s">
        <v>1</v>
      </c>
      <c r="X5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2"/>
      <c r="Z5512"/>
      <c r="AA5512"/>
    </row>
    <row r="5513" spans="5:27" hidden="1">
      <c r="E5513" t="s">
        <v>8160</v>
      </c>
      <c r="F5513" t="s">
        <v>8304</v>
      </c>
      <c r="G5513" t="s">
        <v>1</v>
      </c>
      <c r="H5513" t="s">
        <v>0</v>
      </c>
      <c r="I5513" t="s">
        <v>8149</v>
      </c>
      <c r="J5513" t="s">
        <v>8150</v>
      </c>
      <c r="K5513">
        <v>393</v>
      </c>
      <c r="L5513">
        <v>393</v>
      </c>
      <c r="M5513" s="1" t="s">
        <v>429</v>
      </c>
      <c r="N5513" t="s">
        <v>430</v>
      </c>
      <c r="O5513" s="2">
        <v>0</v>
      </c>
      <c r="P5513" s="2">
        <v>0</v>
      </c>
      <c r="Q5513" s="2">
        <v>42.77</v>
      </c>
      <c r="R5513" s="2">
        <v>5.5601000000000003</v>
      </c>
      <c r="S5513" s="2">
        <v>0</v>
      </c>
      <c r="T5513" s="2">
        <v>0</v>
      </c>
      <c r="U5513" s="2">
        <v>48.330100000000002</v>
      </c>
      <c r="W5513" s="2" t="s">
        <v>1</v>
      </c>
      <c r="X5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3"/>
      <c r="Z5513"/>
      <c r="AA5513"/>
    </row>
    <row r="5514" spans="5:27" hidden="1">
      <c r="E5514" t="s">
        <v>8160</v>
      </c>
      <c r="F5514" t="s">
        <v>8304</v>
      </c>
      <c r="G5514" t="s">
        <v>1</v>
      </c>
      <c r="H5514" t="s">
        <v>0</v>
      </c>
      <c r="I5514" t="s">
        <v>8149</v>
      </c>
      <c r="J5514" t="s">
        <v>8150</v>
      </c>
      <c r="K5514">
        <v>394</v>
      </c>
      <c r="L5514">
        <v>394</v>
      </c>
      <c r="M5514" s="1" t="s">
        <v>636</v>
      </c>
      <c r="N5514" t="s">
        <v>637</v>
      </c>
      <c r="O5514" s="2">
        <v>0</v>
      </c>
      <c r="P5514" s="2">
        <v>0</v>
      </c>
      <c r="Q5514" s="2">
        <v>118.47</v>
      </c>
      <c r="R5514" s="2">
        <v>15.4011</v>
      </c>
      <c r="S5514" s="2">
        <v>0</v>
      </c>
      <c r="T5514" s="2">
        <v>0</v>
      </c>
      <c r="U5514" s="2">
        <v>133.87110000000001</v>
      </c>
      <c r="W5514" s="2" t="s">
        <v>1</v>
      </c>
      <c r="X5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4"/>
      <c r="Z5514"/>
      <c r="AA5514"/>
    </row>
    <row r="5515" spans="5:27" hidden="1">
      <c r="E5515" t="s">
        <v>8160</v>
      </c>
      <c r="F5515" t="s">
        <v>8304</v>
      </c>
      <c r="G5515" t="s">
        <v>1</v>
      </c>
      <c r="H5515" t="s">
        <v>0</v>
      </c>
      <c r="I5515" t="s">
        <v>8149</v>
      </c>
      <c r="J5515" t="s">
        <v>8150</v>
      </c>
      <c r="K5515">
        <v>395</v>
      </c>
      <c r="L5515">
        <v>395</v>
      </c>
      <c r="M5515" s="1" t="s">
        <v>255</v>
      </c>
      <c r="N5515" t="s">
        <v>256</v>
      </c>
      <c r="O5515" s="2">
        <v>0</v>
      </c>
      <c r="P5515" s="2">
        <v>0</v>
      </c>
      <c r="Q5515" s="2">
        <v>1325.3</v>
      </c>
      <c r="R5515" s="2">
        <v>172.28899999999999</v>
      </c>
      <c r="S5515" s="2">
        <v>0</v>
      </c>
      <c r="T5515" s="2">
        <v>0</v>
      </c>
      <c r="U5515" s="2">
        <v>1497.5889999999999</v>
      </c>
      <c r="W5515" s="2" t="s">
        <v>1</v>
      </c>
      <c r="X5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5"/>
      <c r="Z5515"/>
      <c r="AA5515"/>
    </row>
    <row r="5516" spans="5:27" hidden="1">
      <c r="E5516" t="s">
        <v>8160</v>
      </c>
      <c r="F5516" t="s">
        <v>8304</v>
      </c>
      <c r="G5516" t="s">
        <v>1</v>
      </c>
      <c r="H5516" t="s">
        <v>0</v>
      </c>
      <c r="I5516" t="s">
        <v>8149</v>
      </c>
      <c r="J5516" t="s">
        <v>8150</v>
      </c>
      <c r="K5516">
        <v>396</v>
      </c>
      <c r="L5516">
        <v>396</v>
      </c>
      <c r="M5516" s="1" t="s">
        <v>83</v>
      </c>
      <c r="N5516" t="s">
        <v>84</v>
      </c>
      <c r="O5516" s="2">
        <v>0</v>
      </c>
      <c r="P5516" s="2">
        <v>0</v>
      </c>
      <c r="Q5516" s="2">
        <v>603.47</v>
      </c>
      <c r="R5516" s="2">
        <v>78.451100000000011</v>
      </c>
      <c r="S5516" s="2">
        <v>0</v>
      </c>
      <c r="T5516" s="2">
        <v>0</v>
      </c>
      <c r="U5516" s="2">
        <v>681.92110000000002</v>
      </c>
      <c r="W5516" s="2" t="s">
        <v>1</v>
      </c>
      <c r="X5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6"/>
      <c r="Z5516"/>
      <c r="AA5516"/>
    </row>
    <row r="5517" spans="5:27" hidden="1">
      <c r="E5517" t="s">
        <v>8160</v>
      </c>
      <c r="F5517" t="s">
        <v>8304</v>
      </c>
      <c r="G5517" t="s">
        <v>1</v>
      </c>
      <c r="H5517" t="s">
        <v>0</v>
      </c>
      <c r="I5517" t="s">
        <v>8149</v>
      </c>
      <c r="J5517" t="s">
        <v>8150</v>
      </c>
      <c r="K5517">
        <v>397</v>
      </c>
      <c r="L5517">
        <v>397</v>
      </c>
      <c r="M5517" s="1" t="s">
        <v>7848</v>
      </c>
      <c r="N5517" t="s">
        <v>7847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W5517" s="2" t="s">
        <v>1</v>
      </c>
      <c r="X5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7"/>
      <c r="Z5517"/>
      <c r="AA5517"/>
    </row>
    <row r="5518" spans="5:27" hidden="1">
      <c r="E5518" t="s">
        <v>8160</v>
      </c>
      <c r="F5518" t="s">
        <v>8304</v>
      </c>
      <c r="G5518" t="s">
        <v>1</v>
      </c>
      <c r="H5518" t="s">
        <v>0</v>
      </c>
      <c r="I5518" t="s">
        <v>8149</v>
      </c>
      <c r="J5518" t="s">
        <v>8150</v>
      </c>
      <c r="K5518">
        <v>398</v>
      </c>
      <c r="L5518">
        <v>398</v>
      </c>
      <c r="M5518" s="1" t="s">
        <v>7848</v>
      </c>
      <c r="N5518" t="s">
        <v>7847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W5518" s="2" t="s">
        <v>1</v>
      </c>
      <c r="X5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8"/>
      <c r="Z5518"/>
      <c r="AA5518"/>
    </row>
    <row r="5519" spans="5:27" hidden="1">
      <c r="E5519" t="s">
        <v>8160</v>
      </c>
      <c r="F5519" t="s">
        <v>8304</v>
      </c>
      <c r="G5519" t="s">
        <v>1</v>
      </c>
      <c r="H5519" t="s">
        <v>0</v>
      </c>
      <c r="I5519" t="s">
        <v>8149</v>
      </c>
      <c r="J5519" t="s">
        <v>8150</v>
      </c>
      <c r="K5519">
        <v>399</v>
      </c>
      <c r="L5519">
        <v>399</v>
      </c>
      <c r="M5519" s="1" t="s">
        <v>429</v>
      </c>
      <c r="N5519" t="s">
        <v>430</v>
      </c>
      <c r="O5519" s="2">
        <v>0</v>
      </c>
      <c r="P5519" s="2">
        <v>0</v>
      </c>
      <c r="Q5519" s="2">
        <v>280.33999999999997</v>
      </c>
      <c r="R5519" s="2">
        <v>36.444199999999995</v>
      </c>
      <c r="S5519" s="2">
        <v>0</v>
      </c>
      <c r="T5519" s="2">
        <v>0</v>
      </c>
      <c r="U5519" s="2">
        <v>316.78419999999994</v>
      </c>
      <c r="W5519" s="2" t="s">
        <v>1</v>
      </c>
      <c r="X5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19"/>
      <c r="Z5519"/>
      <c r="AA5519"/>
    </row>
    <row r="5520" spans="5:27" hidden="1">
      <c r="E5520" t="s">
        <v>8160</v>
      </c>
      <c r="F5520" t="s">
        <v>8304</v>
      </c>
      <c r="G5520" t="s">
        <v>1</v>
      </c>
      <c r="H5520" t="s">
        <v>0</v>
      </c>
      <c r="I5520" t="s">
        <v>8149</v>
      </c>
      <c r="J5520" t="s">
        <v>8150</v>
      </c>
      <c r="K5520">
        <v>400</v>
      </c>
      <c r="L5520">
        <v>400</v>
      </c>
      <c r="M5520" s="1" t="s">
        <v>8305</v>
      </c>
      <c r="N5520" t="s">
        <v>105</v>
      </c>
      <c r="O5520" s="2">
        <v>0</v>
      </c>
      <c r="P5520" s="2">
        <v>0</v>
      </c>
      <c r="Q5520" s="2">
        <v>16540.12</v>
      </c>
      <c r="R5520" s="2">
        <v>2150.2156</v>
      </c>
      <c r="S5520" s="2">
        <v>0</v>
      </c>
      <c r="T5520" s="2">
        <v>0</v>
      </c>
      <c r="U5520" s="2">
        <v>18690.335599999999</v>
      </c>
      <c r="W5520" s="2" t="s">
        <v>1</v>
      </c>
      <c r="X5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0"/>
      <c r="Z5520"/>
      <c r="AA5520"/>
    </row>
    <row r="5521" spans="5:27" hidden="1">
      <c r="E5521" t="s">
        <v>8160</v>
      </c>
      <c r="F5521" t="s">
        <v>8304</v>
      </c>
      <c r="G5521" t="s">
        <v>1</v>
      </c>
      <c r="H5521" t="s">
        <v>0</v>
      </c>
      <c r="I5521" t="s">
        <v>8149</v>
      </c>
      <c r="J5521" t="s">
        <v>8150</v>
      </c>
      <c r="K5521">
        <v>401</v>
      </c>
      <c r="L5521">
        <v>401</v>
      </c>
      <c r="M5521" s="1" t="s">
        <v>558</v>
      </c>
      <c r="N5521" t="s">
        <v>559</v>
      </c>
      <c r="O5521" s="2">
        <v>0</v>
      </c>
      <c r="P5521" s="2">
        <v>0</v>
      </c>
      <c r="Q5521" s="2">
        <v>835</v>
      </c>
      <c r="R5521" s="2">
        <v>108.55</v>
      </c>
      <c r="S5521" s="2">
        <v>0</v>
      </c>
      <c r="T5521" s="2">
        <v>0</v>
      </c>
      <c r="U5521" s="2">
        <v>943.55</v>
      </c>
      <c r="W5521" s="2" t="s">
        <v>1</v>
      </c>
      <c r="X5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1"/>
      <c r="Z5521"/>
      <c r="AA5521"/>
    </row>
    <row r="5522" spans="5:27" hidden="1">
      <c r="E5522" t="s">
        <v>8160</v>
      </c>
      <c r="F5522" t="s">
        <v>8304</v>
      </c>
      <c r="G5522" t="s">
        <v>1</v>
      </c>
      <c r="H5522" t="s">
        <v>0</v>
      </c>
      <c r="I5522" t="s">
        <v>8149</v>
      </c>
      <c r="J5522" t="s">
        <v>8150</v>
      </c>
      <c r="K5522">
        <v>402</v>
      </c>
      <c r="L5522">
        <v>402</v>
      </c>
      <c r="M5522" s="1" t="s">
        <v>277</v>
      </c>
      <c r="N5522" t="s">
        <v>278</v>
      </c>
      <c r="O5522" s="2">
        <v>0</v>
      </c>
      <c r="P5522" s="2">
        <v>0</v>
      </c>
      <c r="Q5522" s="2">
        <v>168.14</v>
      </c>
      <c r="R5522" s="2">
        <v>21.8582</v>
      </c>
      <c r="S5522" s="2">
        <v>0</v>
      </c>
      <c r="T5522" s="2">
        <v>0</v>
      </c>
      <c r="U5522" s="2">
        <v>189.9982</v>
      </c>
      <c r="W5522" s="2" t="s">
        <v>1</v>
      </c>
      <c r="X5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2"/>
      <c r="Z5522"/>
      <c r="AA5522"/>
    </row>
    <row r="5523" spans="5:27" hidden="1">
      <c r="E5523" t="s">
        <v>8160</v>
      </c>
      <c r="F5523" t="s">
        <v>8304</v>
      </c>
      <c r="G5523" t="s">
        <v>1</v>
      </c>
      <c r="H5523" t="s">
        <v>0</v>
      </c>
      <c r="I5523" t="s">
        <v>8149</v>
      </c>
      <c r="J5523" t="s">
        <v>8150</v>
      </c>
      <c r="K5523">
        <v>403</v>
      </c>
      <c r="L5523">
        <v>403</v>
      </c>
      <c r="M5523" s="1" t="s">
        <v>733</v>
      </c>
      <c r="N5523" t="s">
        <v>734</v>
      </c>
      <c r="O5523" s="2">
        <v>0</v>
      </c>
      <c r="P5523" s="2">
        <v>0</v>
      </c>
      <c r="Q5523" s="2">
        <v>4502.88</v>
      </c>
      <c r="R5523" s="2">
        <v>585.37440000000004</v>
      </c>
      <c r="S5523" s="2">
        <v>0</v>
      </c>
      <c r="T5523" s="2">
        <v>0</v>
      </c>
      <c r="U5523" s="2">
        <v>5088.2543999999998</v>
      </c>
      <c r="W5523" s="2" t="s">
        <v>1</v>
      </c>
      <c r="X5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3"/>
      <c r="Z5523"/>
      <c r="AA5523"/>
    </row>
    <row r="5524" spans="5:27" hidden="1">
      <c r="E5524" t="s">
        <v>8160</v>
      </c>
      <c r="F5524" t="s">
        <v>8304</v>
      </c>
      <c r="G5524" t="s">
        <v>1</v>
      </c>
      <c r="H5524" t="s">
        <v>0</v>
      </c>
      <c r="I5524" t="s">
        <v>8149</v>
      </c>
      <c r="J5524" t="s">
        <v>8150</v>
      </c>
      <c r="K5524">
        <v>404</v>
      </c>
      <c r="L5524">
        <v>404</v>
      </c>
      <c r="M5524" s="1" t="s">
        <v>7848</v>
      </c>
      <c r="N5524" t="s">
        <v>7847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W5524" s="2" t="s">
        <v>1</v>
      </c>
      <c r="X5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4"/>
      <c r="Z5524"/>
      <c r="AA5524"/>
    </row>
    <row r="5525" spans="5:27" hidden="1">
      <c r="E5525" t="s">
        <v>8160</v>
      </c>
      <c r="F5525" s="25" t="s">
        <v>8331</v>
      </c>
      <c r="G5525" t="s">
        <v>1</v>
      </c>
      <c r="H5525" t="s">
        <v>0</v>
      </c>
      <c r="I5525" t="s">
        <v>8149</v>
      </c>
      <c r="J5525" t="s">
        <v>8150</v>
      </c>
      <c r="K5525">
        <v>405</v>
      </c>
      <c r="L5525">
        <v>405</v>
      </c>
      <c r="M5525" s="1" t="s">
        <v>363</v>
      </c>
      <c r="N5525" t="s">
        <v>364</v>
      </c>
      <c r="O5525" s="2">
        <v>0</v>
      </c>
      <c r="P5525" s="2">
        <v>0</v>
      </c>
      <c r="Q5525" s="2">
        <v>41.38</v>
      </c>
      <c r="R5525" s="2">
        <v>5.3794000000000004</v>
      </c>
      <c r="S5525" s="2">
        <v>0</v>
      </c>
      <c r="T5525" s="2">
        <v>0</v>
      </c>
      <c r="U5525" s="2">
        <v>46.759399999999999</v>
      </c>
      <c r="W5525" s="2" t="s">
        <v>1</v>
      </c>
      <c r="X5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5"/>
      <c r="Z5525"/>
      <c r="AA5525"/>
    </row>
    <row r="5526" spans="5:27" hidden="1">
      <c r="E5526" t="s">
        <v>8160</v>
      </c>
      <c r="F5526" s="25" t="s">
        <v>8331</v>
      </c>
      <c r="G5526" t="s">
        <v>1</v>
      </c>
      <c r="H5526" t="s">
        <v>0</v>
      </c>
      <c r="I5526" t="s">
        <v>8149</v>
      </c>
      <c r="J5526" t="s">
        <v>8150</v>
      </c>
      <c r="K5526">
        <v>406</v>
      </c>
      <c r="L5526">
        <v>406</v>
      </c>
      <c r="M5526" s="1" t="s">
        <v>620</v>
      </c>
      <c r="N5526" t="s">
        <v>621</v>
      </c>
      <c r="O5526" s="2">
        <v>0</v>
      </c>
      <c r="P5526" s="2">
        <v>0</v>
      </c>
      <c r="Q5526" s="2">
        <v>8495.4</v>
      </c>
      <c r="R5526" s="2">
        <v>1104.402</v>
      </c>
      <c r="S5526" s="2">
        <v>0</v>
      </c>
      <c r="T5526" s="2">
        <v>0</v>
      </c>
      <c r="U5526" s="2">
        <v>9599.8019999999997</v>
      </c>
      <c r="W5526" s="2" t="s">
        <v>1</v>
      </c>
      <c r="X5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6"/>
      <c r="Z5526"/>
      <c r="AA5526"/>
    </row>
    <row r="5527" spans="5:27" hidden="1">
      <c r="E5527" t="s">
        <v>8160</v>
      </c>
      <c r="F5527" s="25" t="s">
        <v>8331</v>
      </c>
      <c r="G5527" t="s">
        <v>1</v>
      </c>
      <c r="H5527" t="s">
        <v>0</v>
      </c>
      <c r="I5527" t="s">
        <v>8149</v>
      </c>
      <c r="J5527" t="s">
        <v>8150</v>
      </c>
      <c r="K5527">
        <v>407</v>
      </c>
      <c r="L5527">
        <v>407</v>
      </c>
      <c r="M5527" s="1" t="s">
        <v>118</v>
      </c>
      <c r="N5527" t="s">
        <v>119</v>
      </c>
      <c r="O5527" s="2">
        <v>0</v>
      </c>
      <c r="P5527" s="2">
        <v>0</v>
      </c>
      <c r="Q5527" s="2">
        <v>45.1</v>
      </c>
      <c r="R5527" s="2">
        <v>5.8630000000000004</v>
      </c>
      <c r="S5527" s="2">
        <v>0</v>
      </c>
      <c r="T5527" s="2">
        <v>0</v>
      </c>
      <c r="U5527" s="2">
        <v>50.963000000000001</v>
      </c>
      <c r="W5527" s="2" t="s">
        <v>1</v>
      </c>
      <c r="X5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7"/>
      <c r="Z5527"/>
      <c r="AA5527"/>
    </row>
    <row r="5528" spans="5:27" hidden="1">
      <c r="E5528" t="s">
        <v>8160</v>
      </c>
      <c r="F5528" s="25" t="s">
        <v>8331</v>
      </c>
      <c r="G5528" t="s">
        <v>1</v>
      </c>
      <c r="H5528" t="s">
        <v>0</v>
      </c>
      <c r="I5528" t="s">
        <v>8149</v>
      </c>
      <c r="J5528" t="s">
        <v>8150</v>
      </c>
      <c r="K5528">
        <v>408</v>
      </c>
      <c r="L5528">
        <v>408</v>
      </c>
      <c r="M5528" s="1" t="s">
        <v>570</v>
      </c>
      <c r="N5528" t="s">
        <v>571</v>
      </c>
      <c r="O5528" s="2">
        <v>0</v>
      </c>
      <c r="P5528" s="2">
        <v>0</v>
      </c>
      <c r="Q5528" s="2">
        <v>40.78</v>
      </c>
      <c r="R5528" s="2">
        <v>5.3014000000000001</v>
      </c>
      <c r="S5528" s="2">
        <v>0</v>
      </c>
      <c r="T5528" s="2">
        <v>0</v>
      </c>
      <c r="U5528" s="2">
        <v>46.081400000000002</v>
      </c>
      <c r="W5528" s="2" t="s">
        <v>1</v>
      </c>
      <c r="X5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8"/>
      <c r="Z5528"/>
      <c r="AA5528"/>
    </row>
    <row r="5529" spans="5:27" hidden="1">
      <c r="E5529" t="s">
        <v>8160</v>
      </c>
      <c r="F5529" s="25" t="s">
        <v>8331</v>
      </c>
      <c r="G5529" t="s">
        <v>1</v>
      </c>
      <c r="H5529" t="s">
        <v>0</v>
      </c>
      <c r="I5529" t="s">
        <v>8149</v>
      </c>
      <c r="J5529" t="s">
        <v>8150</v>
      </c>
      <c r="K5529">
        <v>409</v>
      </c>
      <c r="L5529">
        <v>409</v>
      </c>
      <c r="M5529" s="1" t="s">
        <v>1124</v>
      </c>
      <c r="N5529" t="s">
        <v>1125</v>
      </c>
      <c r="O5529" s="2">
        <v>0</v>
      </c>
      <c r="P5529" s="2">
        <v>0</v>
      </c>
      <c r="Q5529" s="2">
        <v>41.5</v>
      </c>
      <c r="R5529" s="2">
        <v>5.3950000000000005</v>
      </c>
      <c r="S5529" s="2">
        <v>0</v>
      </c>
      <c r="T5529" s="2">
        <v>0</v>
      </c>
      <c r="U5529" s="2">
        <v>46.895000000000003</v>
      </c>
      <c r="W5529" s="2" t="s">
        <v>1</v>
      </c>
      <c r="X5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29"/>
      <c r="Z5529"/>
      <c r="AA5529"/>
    </row>
    <row r="5530" spans="5:27" hidden="1">
      <c r="E5530" t="s">
        <v>8160</v>
      </c>
      <c r="F5530" s="25" t="s">
        <v>8331</v>
      </c>
      <c r="G5530" t="s">
        <v>1</v>
      </c>
      <c r="H5530" t="s">
        <v>0</v>
      </c>
      <c r="I5530" t="s">
        <v>8149</v>
      </c>
      <c r="J5530" t="s">
        <v>8150</v>
      </c>
      <c r="K5530">
        <v>410</v>
      </c>
      <c r="L5530">
        <v>410</v>
      </c>
      <c r="M5530" s="1" t="s">
        <v>118</v>
      </c>
      <c r="N5530" t="s">
        <v>119</v>
      </c>
      <c r="O5530" s="2">
        <v>0</v>
      </c>
      <c r="P5530" s="2">
        <v>0</v>
      </c>
      <c r="Q5530" s="2">
        <v>92.04</v>
      </c>
      <c r="R5530" s="2">
        <v>11.965200000000001</v>
      </c>
      <c r="S5530" s="2">
        <v>0</v>
      </c>
      <c r="T5530" s="2">
        <v>0</v>
      </c>
      <c r="U5530" s="2">
        <v>104.0052</v>
      </c>
      <c r="W5530" s="2" t="s">
        <v>1</v>
      </c>
      <c r="X5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0"/>
      <c r="Z5530"/>
      <c r="AA5530"/>
    </row>
    <row r="5531" spans="5:27" hidden="1">
      <c r="E5531" t="s">
        <v>8160</v>
      </c>
      <c r="F5531" s="25" t="s">
        <v>8331</v>
      </c>
      <c r="G5531" t="s">
        <v>1</v>
      </c>
      <c r="H5531" t="s">
        <v>0</v>
      </c>
      <c r="I5531" t="s">
        <v>8149</v>
      </c>
      <c r="J5531" t="s">
        <v>8150</v>
      </c>
      <c r="K5531">
        <v>411</v>
      </c>
      <c r="L5531">
        <v>411</v>
      </c>
      <c r="M5531" s="1" t="s">
        <v>443</v>
      </c>
      <c r="N5531" t="s">
        <v>444</v>
      </c>
      <c r="O5531" s="2">
        <v>0</v>
      </c>
      <c r="P5531" s="2">
        <v>0</v>
      </c>
      <c r="Q5531" s="2">
        <v>19.170000000000002</v>
      </c>
      <c r="R5531" s="2">
        <v>2.4921000000000002</v>
      </c>
      <c r="S5531" s="2">
        <v>0</v>
      </c>
      <c r="T5531" s="2">
        <v>0</v>
      </c>
      <c r="U5531" s="2">
        <v>21.662100000000002</v>
      </c>
      <c r="W5531" s="2" t="s">
        <v>1</v>
      </c>
      <c r="X5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1"/>
      <c r="Z5531"/>
      <c r="AA5531"/>
    </row>
    <row r="5532" spans="5:27" hidden="1">
      <c r="E5532" t="s">
        <v>8160</v>
      </c>
      <c r="F5532" s="25" t="s">
        <v>8331</v>
      </c>
      <c r="G5532" t="s">
        <v>1</v>
      </c>
      <c r="H5532" t="s">
        <v>0</v>
      </c>
      <c r="I5532" t="s">
        <v>8149</v>
      </c>
      <c r="J5532" t="s">
        <v>8150</v>
      </c>
      <c r="K5532">
        <v>412</v>
      </c>
      <c r="L5532">
        <v>412</v>
      </c>
      <c r="M5532" s="1" t="s">
        <v>443</v>
      </c>
      <c r="N5532" t="s">
        <v>444</v>
      </c>
      <c r="O5532" s="2">
        <v>0</v>
      </c>
      <c r="P5532" s="2">
        <v>0</v>
      </c>
      <c r="Q5532" s="2">
        <v>906.35</v>
      </c>
      <c r="R5532" s="2">
        <v>117.82550000000001</v>
      </c>
      <c r="S5532" s="2">
        <v>0</v>
      </c>
      <c r="T5532" s="2">
        <v>0</v>
      </c>
      <c r="U5532" s="2">
        <v>1024.1755000000001</v>
      </c>
      <c r="W5532" s="2" t="s">
        <v>1</v>
      </c>
      <c r="X5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2"/>
      <c r="Z5532"/>
      <c r="AA5532"/>
    </row>
    <row r="5533" spans="5:27" hidden="1">
      <c r="E5533" t="s">
        <v>8160</v>
      </c>
      <c r="F5533" t="s">
        <v>8301</v>
      </c>
      <c r="G5533" t="s">
        <v>1</v>
      </c>
      <c r="H5533" t="s">
        <v>0</v>
      </c>
      <c r="I5533" t="s">
        <v>8149</v>
      </c>
      <c r="J5533" t="s">
        <v>8150</v>
      </c>
      <c r="K5533">
        <v>413</v>
      </c>
      <c r="L5533">
        <v>413</v>
      </c>
      <c r="M5533" s="1" t="s">
        <v>7848</v>
      </c>
      <c r="N5533" t="s">
        <v>7847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W5533" s="2" t="s">
        <v>1</v>
      </c>
      <c r="X5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3"/>
      <c r="Z5533"/>
      <c r="AA5533"/>
    </row>
    <row r="5534" spans="5:27" hidden="1">
      <c r="E5534" t="s">
        <v>8160</v>
      </c>
      <c r="F5534" s="25" t="s">
        <v>8331</v>
      </c>
      <c r="G5534" t="s">
        <v>1</v>
      </c>
      <c r="H5534" t="s">
        <v>0</v>
      </c>
      <c r="I5534" t="s">
        <v>8149</v>
      </c>
      <c r="J5534" t="s">
        <v>8150</v>
      </c>
      <c r="K5534">
        <v>414</v>
      </c>
      <c r="L5534">
        <v>414</v>
      </c>
      <c r="M5534" s="1" t="s">
        <v>602</v>
      </c>
      <c r="N5534" t="s">
        <v>603</v>
      </c>
      <c r="O5534" s="2">
        <v>0</v>
      </c>
      <c r="P5534" s="2">
        <v>0</v>
      </c>
      <c r="Q5534" s="2">
        <v>245.31</v>
      </c>
      <c r="R5534" s="2">
        <v>31.8903</v>
      </c>
      <c r="S5534" s="2">
        <v>0</v>
      </c>
      <c r="T5534" s="2">
        <v>0</v>
      </c>
      <c r="U5534" s="2">
        <v>277.20030000000003</v>
      </c>
      <c r="W5534" s="2" t="s">
        <v>1</v>
      </c>
      <c r="X5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4"/>
      <c r="Z5534"/>
      <c r="AA5534"/>
    </row>
    <row r="5535" spans="5:27" hidden="1">
      <c r="E5535" t="s">
        <v>8160</v>
      </c>
      <c r="F5535" s="25" t="s">
        <v>8331</v>
      </c>
      <c r="G5535" t="s">
        <v>1</v>
      </c>
      <c r="H5535" t="s">
        <v>0</v>
      </c>
      <c r="I5535" t="s">
        <v>8149</v>
      </c>
      <c r="J5535" t="s">
        <v>8150</v>
      </c>
      <c r="K5535">
        <v>415</v>
      </c>
      <c r="L5535">
        <v>415</v>
      </c>
      <c r="M5535" s="1" t="s">
        <v>8008</v>
      </c>
      <c r="N5535" t="s">
        <v>970</v>
      </c>
      <c r="O5535" s="2">
        <v>0</v>
      </c>
      <c r="P5535" s="2">
        <v>0</v>
      </c>
      <c r="Q5535" s="2">
        <v>3971.62</v>
      </c>
      <c r="R5535" s="2">
        <v>516.31060000000002</v>
      </c>
      <c r="S5535" s="2">
        <v>0</v>
      </c>
      <c r="T5535" s="2">
        <v>0</v>
      </c>
      <c r="U5535" s="2">
        <v>4487.9305999999997</v>
      </c>
      <c r="W5535" s="2" t="s">
        <v>1</v>
      </c>
      <c r="X5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5"/>
      <c r="Z5535"/>
      <c r="AA5535"/>
    </row>
    <row r="5536" spans="5:27" hidden="1">
      <c r="E5536" t="s">
        <v>8160</v>
      </c>
      <c r="F5536" s="25" t="s">
        <v>8331</v>
      </c>
      <c r="G5536" t="s">
        <v>1</v>
      </c>
      <c r="H5536" t="s">
        <v>0</v>
      </c>
      <c r="I5536" t="s">
        <v>8149</v>
      </c>
      <c r="J5536" t="s">
        <v>8150</v>
      </c>
      <c r="K5536">
        <v>416</v>
      </c>
      <c r="L5536">
        <v>416</v>
      </c>
      <c r="M5536" s="1" t="s">
        <v>317</v>
      </c>
      <c r="N5536" t="s">
        <v>318</v>
      </c>
      <c r="O5536" s="2">
        <v>0</v>
      </c>
      <c r="P5536" s="2">
        <v>0</v>
      </c>
      <c r="Q5536" s="2">
        <v>40.78</v>
      </c>
      <c r="R5536" s="2">
        <v>5.3014000000000001</v>
      </c>
      <c r="S5536" s="2">
        <v>0</v>
      </c>
      <c r="T5536" s="2">
        <v>0</v>
      </c>
      <c r="U5536" s="2">
        <v>46.081400000000002</v>
      </c>
      <c r="W5536" s="2" t="s">
        <v>1</v>
      </c>
      <c r="X5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6"/>
      <c r="Z5536"/>
      <c r="AA5536"/>
    </row>
    <row r="5537" spans="5:27" hidden="1">
      <c r="E5537" t="s">
        <v>8160</v>
      </c>
      <c r="F5537" s="25" t="s">
        <v>8331</v>
      </c>
      <c r="G5537" t="s">
        <v>1</v>
      </c>
      <c r="H5537" t="s">
        <v>0</v>
      </c>
      <c r="I5537" t="s">
        <v>8149</v>
      </c>
      <c r="J5537" t="s">
        <v>8150</v>
      </c>
      <c r="K5537">
        <v>417</v>
      </c>
      <c r="L5537">
        <v>417</v>
      </c>
      <c r="M5537" s="1" t="s">
        <v>8302</v>
      </c>
      <c r="N5537" t="s">
        <v>8303</v>
      </c>
      <c r="O5537" s="2">
        <v>0</v>
      </c>
      <c r="P5537" s="2">
        <v>0</v>
      </c>
      <c r="Q5537" s="2">
        <v>83.57</v>
      </c>
      <c r="R5537" s="2">
        <v>10.864099999999999</v>
      </c>
      <c r="S5537" s="2">
        <v>0</v>
      </c>
      <c r="T5537" s="2">
        <v>0</v>
      </c>
      <c r="U5537" s="2">
        <v>94.434099999999987</v>
      </c>
      <c r="W5537" s="2" t="s">
        <v>1</v>
      </c>
      <c r="X5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7"/>
      <c r="Z5537"/>
      <c r="AA5537"/>
    </row>
    <row r="5538" spans="5:27" hidden="1">
      <c r="E5538" t="s">
        <v>8160</v>
      </c>
      <c r="F5538" t="s">
        <v>8274</v>
      </c>
      <c r="G5538" t="s">
        <v>1</v>
      </c>
      <c r="H5538" t="s">
        <v>0</v>
      </c>
      <c r="I5538" t="s">
        <v>8149</v>
      </c>
      <c r="J5538" t="s">
        <v>8150</v>
      </c>
      <c r="K5538">
        <v>418</v>
      </c>
      <c r="L5538">
        <v>418</v>
      </c>
      <c r="M5538" s="1" t="s">
        <v>341</v>
      </c>
      <c r="N5538" t="s">
        <v>342</v>
      </c>
      <c r="O5538" s="2">
        <v>0</v>
      </c>
      <c r="P5538" s="2">
        <v>0</v>
      </c>
      <c r="Q5538" s="2">
        <v>137.41999999999999</v>
      </c>
      <c r="R5538" s="2">
        <v>17.864599999999999</v>
      </c>
      <c r="S5538" s="2">
        <v>0</v>
      </c>
      <c r="T5538" s="2">
        <v>0</v>
      </c>
      <c r="U5538" s="2">
        <v>155.28459999999998</v>
      </c>
      <c r="W5538" s="2" t="s">
        <v>1</v>
      </c>
      <c r="X5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8"/>
      <c r="Z5538"/>
      <c r="AA5538"/>
    </row>
    <row r="5539" spans="5:27" hidden="1">
      <c r="E5539" t="s">
        <v>8160</v>
      </c>
      <c r="F5539" t="s">
        <v>8274</v>
      </c>
      <c r="G5539" t="s">
        <v>1</v>
      </c>
      <c r="H5539" t="s">
        <v>0</v>
      </c>
      <c r="I5539" t="s">
        <v>8149</v>
      </c>
      <c r="J5539" t="s">
        <v>8150</v>
      </c>
      <c r="K5539">
        <v>419</v>
      </c>
      <c r="L5539">
        <v>419</v>
      </c>
      <c r="M5539" s="1" t="s">
        <v>908</v>
      </c>
      <c r="N5539" t="s">
        <v>909</v>
      </c>
      <c r="O5539" s="2">
        <v>0</v>
      </c>
      <c r="P5539" s="2">
        <v>0</v>
      </c>
      <c r="Q5539" s="2">
        <v>219.49</v>
      </c>
      <c r="R5539" s="2">
        <v>28.533700000000003</v>
      </c>
      <c r="S5539" s="2">
        <v>0</v>
      </c>
      <c r="T5539" s="2">
        <v>0</v>
      </c>
      <c r="U5539" s="2">
        <v>248.02370000000002</v>
      </c>
      <c r="W5539" s="2" t="s">
        <v>1</v>
      </c>
      <c r="X5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39"/>
      <c r="Z5539"/>
      <c r="AA5539"/>
    </row>
    <row r="5540" spans="5:27" hidden="1">
      <c r="E5540" t="s">
        <v>8160</v>
      </c>
      <c r="F5540" t="s">
        <v>8274</v>
      </c>
      <c r="G5540" t="s">
        <v>1</v>
      </c>
      <c r="H5540" t="s">
        <v>0</v>
      </c>
      <c r="I5540" t="s">
        <v>8149</v>
      </c>
      <c r="J5540" t="s">
        <v>8150</v>
      </c>
      <c r="K5540">
        <v>420</v>
      </c>
      <c r="L5540">
        <v>420</v>
      </c>
      <c r="M5540" s="1" t="s">
        <v>1283</v>
      </c>
      <c r="N5540" t="s">
        <v>1284</v>
      </c>
      <c r="O5540" s="2">
        <v>0</v>
      </c>
      <c r="P5540" s="2">
        <v>0</v>
      </c>
      <c r="Q5540" s="2">
        <v>328.24</v>
      </c>
      <c r="R5540" s="2">
        <v>42.671200000000006</v>
      </c>
      <c r="S5540" s="2">
        <v>0</v>
      </c>
      <c r="T5540" s="2">
        <v>0</v>
      </c>
      <c r="U5540" s="2">
        <v>370.91120000000001</v>
      </c>
      <c r="W5540" s="2" t="s">
        <v>1</v>
      </c>
      <c r="X5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0"/>
      <c r="Z5540"/>
      <c r="AA5540"/>
    </row>
    <row r="5541" spans="5:27" hidden="1">
      <c r="E5541" t="s">
        <v>8160</v>
      </c>
      <c r="F5541" t="s">
        <v>8274</v>
      </c>
      <c r="G5541" t="s">
        <v>1</v>
      </c>
      <c r="H5541" t="s">
        <v>0</v>
      </c>
      <c r="I5541" t="s">
        <v>8149</v>
      </c>
      <c r="J5541" t="s">
        <v>8150</v>
      </c>
      <c r="K5541">
        <v>421</v>
      </c>
      <c r="L5541">
        <v>421</v>
      </c>
      <c r="M5541" s="1" t="s">
        <v>118</v>
      </c>
      <c r="N5541" t="s">
        <v>119</v>
      </c>
      <c r="O5541" s="2">
        <v>0</v>
      </c>
      <c r="P5541" s="2">
        <v>0</v>
      </c>
      <c r="Q5541" s="2">
        <v>156.38</v>
      </c>
      <c r="R5541" s="2">
        <v>20.3294</v>
      </c>
      <c r="S5541" s="2">
        <v>0</v>
      </c>
      <c r="T5541" s="2">
        <v>0</v>
      </c>
      <c r="U5541" s="2">
        <v>176.70939999999999</v>
      </c>
      <c r="W5541" s="2" t="s">
        <v>1</v>
      </c>
      <c r="X5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1"/>
      <c r="Z5541"/>
      <c r="AA5541"/>
    </row>
    <row r="5542" spans="5:27" hidden="1">
      <c r="E5542" t="s">
        <v>8160</v>
      </c>
      <c r="F5542" t="s">
        <v>8274</v>
      </c>
      <c r="G5542" t="s">
        <v>1</v>
      </c>
      <c r="H5542" t="s">
        <v>0</v>
      </c>
      <c r="I5542" t="s">
        <v>8149</v>
      </c>
      <c r="J5542" t="s">
        <v>8150</v>
      </c>
      <c r="K5542">
        <v>422</v>
      </c>
      <c r="L5542">
        <v>422</v>
      </c>
      <c r="M5542" s="1" t="s">
        <v>616</v>
      </c>
      <c r="N5542" t="s">
        <v>617</v>
      </c>
      <c r="O5542" s="2">
        <v>0</v>
      </c>
      <c r="P5542" s="2">
        <v>0</v>
      </c>
      <c r="Q5542" s="2">
        <v>122.6</v>
      </c>
      <c r="R5542" s="2">
        <v>15.938000000000001</v>
      </c>
      <c r="S5542" s="2">
        <v>0</v>
      </c>
      <c r="T5542" s="2">
        <v>0</v>
      </c>
      <c r="U5542" s="2">
        <v>138.53799999999998</v>
      </c>
      <c r="W5542" s="2" t="s">
        <v>1</v>
      </c>
      <c r="X5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2"/>
      <c r="Z5542"/>
      <c r="AA5542"/>
    </row>
    <row r="5543" spans="5:27" hidden="1">
      <c r="E5543" t="s">
        <v>8160</v>
      </c>
      <c r="F5543" t="s">
        <v>8274</v>
      </c>
      <c r="G5543" t="s">
        <v>1</v>
      </c>
      <c r="H5543" t="s">
        <v>0</v>
      </c>
      <c r="I5543" t="s">
        <v>8149</v>
      </c>
      <c r="J5543" t="s">
        <v>8150</v>
      </c>
      <c r="K5543">
        <v>423</v>
      </c>
      <c r="L5543">
        <v>423</v>
      </c>
      <c r="M5543" s="1" t="s">
        <v>183</v>
      </c>
      <c r="N5543" t="s">
        <v>184</v>
      </c>
      <c r="O5543" s="2">
        <v>0</v>
      </c>
      <c r="P5543" s="2">
        <v>0</v>
      </c>
      <c r="Q5543" s="2">
        <v>72.900000000000006</v>
      </c>
      <c r="R5543" s="2">
        <v>9.4770000000000003</v>
      </c>
      <c r="S5543" s="2">
        <v>0</v>
      </c>
      <c r="T5543" s="2">
        <v>0</v>
      </c>
      <c r="U5543" s="2">
        <v>82.37700000000001</v>
      </c>
      <c r="W5543" s="2" t="s">
        <v>1</v>
      </c>
      <c r="X5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3"/>
      <c r="Z5543"/>
      <c r="AA5543"/>
    </row>
    <row r="5544" spans="5:27" hidden="1">
      <c r="E5544" t="s">
        <v>8160</v>
      </c>
      <c r="F5544" t="s">
        <v>8274</v>
      </c>
      <c r="G5544" t="s">
        <v>1</v>
      </c>
      <c r="H5544" t="s">
        <v>0</v>
      </c>
      <c r="I5544" t="s">
        <v>8149</v>
      </c>
      <c r="J5544" t="s">
        <v>8150</v>
      </c>
      <c r="K5544">
        <v>424</v>
      </c>
      <c r="L5544">
        <v>424</v>
      </c>
      <c r="M5544" s="1" t="s">
        <v>769</v>
      </c>
      <c r="N5544" t="s">
        <v>770</v>
      </c>
      <c r="O5544" s="2">
        <v>0</v>
      </c>
      <c r="P5544" s="2">
        <v>0</v>
      </c>
      <c r="Q5544" s="2">
        <v>611.67999999999995</v>
      </c>
      <c r="R5544" s="2">
        <v>79.5184</v>
      </c>
      <c r="S5544" s="2">
        <v>0</v>
      </c>
      <c r="T5544" s="2">
        <v>0</v>
      </c>
      <c r="U5544" s="2">
        <v>691.19839999999999</v>
      </c>
      <c r="W5544" s="2" t="s">
        <v>1</v>
      </c>
      <c r="X5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4"/>
      <c r="Z5544"/>
      <c r="AA5544"/>
    </row>
    <row r="5545" spans="5:27" hidden="1">
      <c r="E5545" t="s">
        <v>8160</v>
      </c>
      <c r="F5545" t="s">
        <v>8274</v>
      </c>
      <c r="G5545" t="s">
        <v>1</v>
      </c>
      <c r="H5545" t="s">
        <v>0</v>
      </c>
      <c r="I5545" t="s">
        <v>8149</v>
      </c>
      <c r="J5545" t="s">
        <v>8150</v>
      </c>
      <c r="K5545">
        <v>425</v>
      </c>
      <c r="L5545">
        <v>425</v>
      </c>
      <c r="M5545" s="1" t="s">
        <v>341</v>
      </c>
      <c r="N5545" t="s">
        <v>342</v>
      </c>
      <c r="O5545" s="2">
        <v>0</v>
      </c>
      <c r="P5545" s="2">
        <v>0</v>
      </c>
      <c r="Q5545" s="2">
        <v>6</v>
      </c>
      <c r="R5545" s="2">
        <v>0.78</v>
      </c>
      <c r="S5545" s="2">
        <v>0</v>
      </c>
      <c r="T5545" s="2">
        <v>0</v>
      </c>
      <c r="U5545" s="2">
        <v>6.78</v>
      </c>
      <c r="W5545" s="2" t="s">
        <v>1</v>
      </c>
      <c r="X5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5"/>
      <c r="Z5545"/>
      <c r="AA5545"/>
    </row>
    <row r="5546" spans="5:27" hidden="1">
      <c r="E5546" t="s">
        <v>8160</v>
      </c>
      <c r="F5546" t="s">
        <v>8274</v>
      </c>
      <c r="G5546" t="s">
        <v>1</v>
      </c>
      <c r="H5546" t="s">
        <v>0</v>
      </c>
      <c r="I5546" t="s">
        <v>8149</v>
      </c>
      <c r="J5546" t="s">
        <v>8150</v>
      </c>
      <c r="K5546">
        <v>426</v>
      </c>
      <c r="L5546">
        <v>426</v>
      </c>
      <c r="M5546" s="1" t="s">
        <v>118</v>
      </c>
      <c r="N5546" t="s">
        <v>119</v>
      </c>
      <c r="O5546" s="2">
        <v>0</v>
      </c>
      <c r="P5546" s="2">
        <v>0</v>
      </c>
      <c r="Q5546" s="2">
        <v>74.77</v>
      </c>
      <c r="R5546" s="2">
        <v>9.7201000000000004</v>
      </c>
      <c r="S5546" s="2">
        <v>0</v>
      </c>
      <c r="T5546" s="2">
        <v>0</v>
      </c>
      <c r="U5546" s="2">
        <v>84.490099999999998</v>
      </c>
      <c r="W5546" s="2" t="s">
        <v>1</v>
      </c>
      <c r="X5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6"/>
      <c r="Z5546"/>
      <c r="AA5546"/>
    </row>
    <row r="5547" spans="5:27" hidden="1">
      <c r="E5547" t="s">
        <v>8160</v>
      </c>
      <c r="F5547" t="s">
        <v>8274</v>
      </c>
      <c r="G5547" t="s">
        <v>1</v>
      </c>
      <c r="H5547" t="s">
        <v>0</v>
      </c>
      <c r="I5547" t="s">
        <v>8149</v>
      </c>
      <c r="J5547" t="s">
        <v>8150</v>
      </c>
      <c r="K5547">
        <v>427</v>
      </c>
      <c r="L5547">
        <v>427</v>
      </c>
      <c r="M5547" s="1" t="s">
        <v>550</v>
      </c>
      <c r="N5547" t="s">
        <v>551</v>
      </c>
      <c r="O5547" s="2">
        <v>0</v>
      </c>
      <c r="P5547" s="2">
        <v>0</v>
      </c>
      <c r="Q5547" s="2">
        <v>363.89</v>
      </c>
      <c r="R5547" s="2">
        <v>47.305700000000002</v>
      </c>
      <c r="S5547" s="2">
        <v>0</v>
      </c>
      <c r="T5547" s="2">
        <v>0</v>
      </c>
      <c r="U5547" s="2">
        <v>411.19569999999999</v>
      </c>
      <c r="W5547" s="2" t="s">
        <v>1</v>
      </c>
      <c r="X5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7"/>
      <c r="Z5547"/>
      <c r="AA5547"/>
    </row>
    <row r="5548" spans="5:27" hidden="1">
      <c r="E5548" t="s">
        <v>8160</v>
      </c>
      <c r="F5548" t="s">
        <v>8274</v>
      </c>
      <c r="G5548" t="s">
        <v>1</v>
      </c>
      <c r="H5548" t="s">
        <v>0</v>
      </c>
      <c r="I5548" t="s">
        <v>8149</v>
      </c>
      <c r="J5548" t="s">
        <v>8150</v>
      </c>
      <c r="K5548">
        <v>428</v>
      </c>
      <c r="L5548">
        <v>428</v>
      </c>
      <c r="M5548" s="1" t="s">
        <v>118</v>
      </c>
      <c r="N5548" t="s">
        <v>119</v>
      </c>
      <c r="O5548" s="2">
        <v>0</v>
      </c>
      <c r="P5548" s="2">
        <v>0</v>
      </c>
      <c r="Q5548" s="2">
        <v>217.69</v>
      </c>
      <c r="R5548" s="2">
        <v>28.299700000000001</v>
      </c>
      <c r="S5548" s="2">
        <v>0</v>
      </c>
      <c r="T5548" s="2">
        <v>0</v>
      </c>
      <c r="U5548" s="2">
        <v>245.9897</v>
      </c>
      <c r="W5548" s="2" t="s">
        <v>1</v>
      </c>
      <c r="X5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8"/>
      <c r="Z5548"/>
      <c r="AA5548"/>
    </row>
    <row r="5549" spans="5:27" hidden="1">
      <c r="E5549" t="s">
        <v>8160</v>
      </c>
      <c r="F5549" t="s">
        <v>8274</v>
      </c>
      <c r="G5549" t="s">
        <v>1</v>
      </c>
      <c r="H5549" t="s">
        <v>0</v>
      </c>
      <c r="I5549" t="s">
        <v>8149</v>
      </c>
      <c r="J5549" t="s">
        <v>8150</v>
      </c>
      <c r="K5549">
        <v>429</v>
      </c>
      <c r="L5549">
        <v>429</v>
      </c>
      <c r="M5549" s="1" t="s">
        <v>140</v>
      </c>
      <c r="N5549" t="s">
        <v>141</v>
      </c>
      <c r="O5549" s="2">
        <v>0</v>
      </c>
      <c r="P5549" s="2">
        <v>0</v>
      </c>
      <c r="Q5549" s="2">
        <v>432.68</v>
      </c>
      <c r="R5549" s="2">
        <v>56.248400000000004</v>
      </c>
      <c r="S5549" s="2">
        <v>0</v>
      </c>
      <c r="T5549" s="2">
        <v>0</v>
      </c>
      <c r="U5549" s="2">
        <v>488.92840000000001</v>
      </c>
      <c r="W5549" s="2" t="s">
        <v>1</v>
      </c>
      <c r="X5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49"/>
      <c r="Z5549"/>
      <c r="AA5549"/>
    </row>
    <row r="5550" spans="5:27" hidden="1">
      <c r="E5550" t="s">
        <v>8160</v>
      </c>
      <c r="F5550" t="s">
        <v>8274</v>
      </c>
      <c r="G5550" t="s">
        <v>1</v>
      </c>
      <c r="H5550" t="s">
        <v>0</v>
      </c>
      <c r="I5550" t="s">
        <v>8149</v>
      </c>
      <c r="J5550" t="s">
        <v>8150</v>
      </c>
      <c r="K5550">
        <v>430</v>
      </c>
      <c r="L5550">
        <v>430</v>
      </c>
      <c r="M5550" s="1" t="s">
        <v>319</v>
      </c>
      <c r="N5550" t="s">
        <v>320</v>
      </c>
      <c r="O5550" s="2">
        <v>0</v>
      </c>
      <c r="P5550" s="2">
        <v>0</v>
      </c>
      <c r="Q5550" s="2">
        <v>23.79</v>
      </c>
      <c r="R5550" s="2">
        <v>3.0926999999999998</v>
      </c>
      <c r="S5550" s="2">
        <v>0</v>
      </c>
      <c r="T5550" s="2">
        <v>0</v>
      </c>
      <c r="U5550" s="2">
        <v>26.8827</v>
      </c>
      <c r="W5550" s="2" t="s">
        <v>1</v>
      </c>
      <c r="X5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0"/>
      <c r="Z5550"/>
      <c r="AA5550"/>
    </row>
    <row r="5551" spans="5:27" hidden="1">
      <c r="E5551" t="s">
        <v>8160</v>
      </c>
      <c r="F5551" t="s">
        <v>8274</v>
      </c>
      <c r="G5551" t="s">
        <v>1</v>
      </c>
      <c r="H5551" t="s">
        <v>0</v>
      </c>
      <c r="I5551" t="s">
        <v>8149</v>
      </c>
      <c r="J5551" t="s">
        <v>8150</v>
      </c>
      <c r="K5551">
        <v>431</v>
      </c>
      <c r="L5551">
        <v>431</v>
      </c>
      <c r="M5551" s="1" t="s">
        <v>295</v>
      </c>
      <c r="N5551" t="s">
        <v>296</v>
      </c>
      <c r="O5551" s="2">
        <v>0</v>
      </c>
      <c r="P5551" s="2">
        <v>0</v>
      </c>
      <c r="Q5551" s="2">
        <v>369.02</v>
      </c>
      <c r="R5551" s="2">
        <v>47.9726</v>
      </c>
      <c r="S5551" s="2">
        <v>0</v>
      </c>
      <c r="T5551" s="2">
        <v>0</v>
      </c>
      <c r="U5551" s="2">
        <v>416.99259999999998</v>
      </c>
      <c r="W5551" s="2" t="s">
        <v>1</v>
      </c>
      <c r="X5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1"/>
      <c r="Z5551"/>
      <c r="AA5551"/>
    </row>
    <row r="5552" spans="5:27" hidden="1">
      <c r="E5552" t="s">
        <v>8160</v>
      </c>
      <c r="F5552" t="s">
        <v>8274</v>
      </c>
      <c r="G5552" t="s">
        <v>1</v>
      </c>
      <c r="H5552" t="s">
        <v>0</v>
      </c>
      <c r="I5552" t="s">
        <v>8149</v>
      </c>
      <c r="J5552" t="s">
        <v>8150</v>
      </c>
      <c r="K5552">
        <v>432</v>
      </c>
      <c r="L5552">
        <v>432</v>
      </c>
      <c r="M5552" s="1" t="s">
        <v>8115</v>
      </c>
      <c r="N5552" t="s">
        <v>638</v>
      </c>
      <c r="O5552" s="2">
        <v>0</v>
      </c>
      <c r="P5552" s="2">
        <v>0</v>
      </c>
      <c r="Q5552" s="2">
        <v>414.05</v>
      </c>
      <c r="R5552" s="2">
        <v>53.826500000000003</v>
      </c>
      <c r="S5552" s="2">
        <v>0</v>
      </c>
      <c r="T5552" s="2">
        <v>0</v>
      </c>
      <c r="U5552" s="2">
        <v>467.87650000000002</v>
      </c>
      <c r="W5552" s="2" t="s">
        <v>1</v>
      </c>
      <c r="X5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2"/>
      <c r="Z5552"/>
      <c r="AA5552"/>
    </row>
    <row r="5553" spans="5:27" hidden="1">
      <c r="E5553" t="s">
        <v>8160</v>
      </c>
      <c r="F5553" t="s">
        <v>8274</v>
      </c>
      <c r="G5553" t="s">
        <v>1</v>
      </c>
      <c r="H5553" t="s">
        <v>0</v>
      </c>
      <c r="I5553" t="s">
        <v>8149</v>
      </c>
      <c r="J5553" t="s">
        <v>8150</v>
      </c>
      <c r="K5553">
        <v>433</v>
      </c>
      <c r="L5553">
        <v>433</v>
      </c>
      <c r="M5553" s="1" t="s">
        <v>118</v>
      </c>
      <c r="N5553" t="s">
        <v>119</v>
      </c>
      <c r="O5553" s="2">
        <v>0</v>
      </c>
      <c r="P5553" s="2">
        <v>0</v>
      </c>
      <c r="Q5553" s="2">
        <v>387.17</v>
      </c>
      <c r="R5553" s="2">
        <v>50.332100000000004</v>
      </c>
      <c r="S5553" s="2">
        <v>0</v>
      </c>
      <c r="T5553" s="2">
        <v>0</v>
      </c>
      <c r="U5553" s="2">
        <v>437.50210000000004</v>
      </c>
      <c r="W5553" s="2" t="s">
        <v>1</v>
      </c>
      <c r="X5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3"/>
      <c r="Z5553"/>
      <c r="AA5553"/>
    </row>
    <row r="5554" spans="5:27" hidden="1">
      <c r="E5554" t="s">
        <v>8160</v>
      </c>
      <c r="F5554" t="s">
        <v>8274</v>
      </c>
      <c r="G5554" t="s">
        <v>1</v>
      </c>
      <c r="H5554" t="s">
        <v>0</v>
      </c>
      <c r="I5554" t="s">
        <v>8149</v>
      </c>
      <c r="J5554" t="s">
        <v>8150</v>
      </c>
      <c r="K5554">
        <v>434</v>
      </c>
      <c r="L5554">
        <v>434</v>
      </c>
      <c r="M5554" s="1" t="s">
        <v>1424</v>
      </c>
      <c r="N5554" t="s">
        <v>1425</v>
      </c>
      <c r="O5554" s="2">
        <v>0</v>
      </c>
      <c r="P5554" s="2">
        <v>0</v>
      </c>
      <c r="Q5554" s="2">
        <v>40.78</v>
      </c>
      <c r="R5554" s="2">
        <v>5.3014000000000001</v>
      </c>
      <c r="S5554" s="2">
        <v>0</v>
      </c>
      <c r="T5554" s="2">
        <v>0</v>
      </c>
      <c r="U5554" s="2">
        <v>46.081400000000002</v>
      </c>
      <c r="W5554" s="2" t="s">
        <v>1</v>
      </c>
      <c r="X5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4"/>
      <c r="Z5554"/>
      <c r="AA5554"/>
    </row>
    <row r="5555" spans="5:27" hidden="1">
      <c r="E5555" t="s">
        <v>8160</v>
      </c>
      <c r="F5555" t="s">
        <v>8274</v>
      </c>
      <c r="G5555" t="s">
        <v>1</v>
      </c>
      <c r="H5555" t="s">
        <v>0</v>
      </c>
      <c r="I5555" t="s">
        <v>8149</v>
      </c>
      <c r="J5555" t="s">
        <v>8150</v>
      </c>
      <c r="K5555">
        <v>435</v>
      </c>
      <c r="L5555">
        <v>435</v>
      </c>
      <c r="M5555" s="1" t="s">
        <v>118</v>
      </c>
      <c r="N5555" t="s">
        <v>119</v>
      </c>
      <c r="O5555" s="2">
        <v>0</v>
      </c>
      <c r="P5555" s="2">
        <v>0</v>
      </c>
      <c r="Q5555" s="2">
        <v>128.68</v>
      </c>
      <c r="R5555" s="2">
        <v>16.728400000000001</v>
      </c>
      <c r="S5555" s="2">
        <v>0</v>
      </c>
      <c r="T5555" s="2">
        <v>0</v>
      </c>
      <c r="U5555" s="2">
        <v>145.4084</v>
      </c>
      <c r="W5555" s="2" t="s">
        <v>1</v>
      </c>
      <c r="X5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5"/>
      <c r="Z5555"/>
      <c r="AA5555"/>
    </row>
    <row r="5556" spans="5:27" hidden="1">
      <c r="E5556" t="s">
        <v>8160</v>
      </c>
      <c r="F5556" t="s">
        <v>8274</v>
      </c>
      <c r="G5556" t="s">
        <v>1</v>
      </c>
      <c r="H5556" t="s">
        <v>0</v>
      </c>
      <c r="I5556" t="s">
        <v>8149</v>
      </c>
      <c r="J5556" t="s">
        <v>8150</v>
      </c>
      <c r="K5556">
        <v>436</v>
      </c>
      <c r="L5556">
        <v>436</v>
      </c>
      <c r="M5556" s="1" t="s">
        <v>8029</v>
      </c>
      <c r="N5556" t="s">
        <v>916</v>
      </c>
      <c r="O5556" s="2">
        <v>0</v>
      </c>
      <c r="P5556" s="2">
        <v>0</v>
      </c>
      <c r="Q5556" s="2">
        <v>736.03</v>
      </c>
      <c r="R5556" s="2">
        <v>95.683899999999994</v>
      </c>
      <c r="S5556" s="2">
        <v>0</v>
      </c>
      <c r="T5556" s="2">
        <v>0</v>
      </c>
      <c r="U5556" s="2">
        <v>831.71389999999997</v>
      </c>
      <c r="W5556" s="2" t="s">
        <v>1</v>
      </c>
      <c r="X5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6"/>
      <c r="Z5556"/>
      <c r="AA5556"/>
    </row>
    <row r="5557" spans="5:27" hidden="1">
      <c r="E5557" t="s">
        <v>8160</v>
      </c>
      <c r="F5557" t="s">
        <v>8274</v>
      </c>
      <c r="G5557" t="s">
        <v>1</v>
      </c>
      <c r="H5557" t="s">
        <v>0</v>
      </c>
      <c r="I5557" t="s">
        <v>8149</v>
      </c>
      <c r="J5557" t="s">
        <v>8150</v>
      </c>
      <c r="K5557">
        <v>437</v>
      </c>
      <c r="L5557">
        <v>437</v>
      </c>
      <c r="M5557" s="1" t="s">
        <v>576</v>
      </c>
      <c r="N5557" t="s">
        <v>577</v>
      </c>
      <c r="O5557" s="2">
        <v>0</v>
      </c>
      <c r="P5557" s="2">
        <v>0</v>
      </c>
      <c r="Q5557" s="2">
        <v>1101.04</v>
      </c>
      <c r="R5557" s="2">
        <v>143.1352</v>
      </c>
      <c r="S5557" s="2">
        <v>0</v>
      </c>
      <c r="T5557" s="2">
        <v>0</v>
      </c>
      <c r="U5557" s="2">
        <v>1244.1751999999999</v>
      </c>
      <c r="W5557" s="2" t="s">
        <v>1</v>
      </c>
      <c r="X5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7"/>
      <c r="Z5557"/>
      <c r="AA5557"/>
    </row>
    <row r="5558" spans="5:27" hidden="1">
      <c r="E5558" t="s">
        <v>8160</v>
      </c>
      <c r="F5558" t="s">
        <v>8274</v>
      </c>
      <c r="G5558" t="s">
        <v>1</v>
      </c>
      <c r="H5558" t="s">
        <v>0</v>
      </c>
      <c r="I5558" t="s">
        <v>8149</v>
      </c>
      <c r="J5558" t="s">
        <v>8150</v>
      </c>
      <c r="K5558">
        <v>438</v>
      </c>
      <c r="L5558">
        <v>438</v>
      </c>
      <c r="M5558" s="1" t="s">
        <v>269</v>
      </c>
      <c r="N5558" t="s">
        <v>270</v>
      </c>
      <c r="O5558" s="2">
        <v>0</v>
      </c>
      <c r="P5558" s="2">
        <v>0</v>
      </c>
      <c r="Q5558" s="2">
        <v>118.15</v>
      </c>
      <c r="R5558" s="2">
        <v>15.359500000000001</v>
      </c>
      <c r="S5558" s="2">
        <v>0</v>
      </c>
      <c r="T5558" s="2">
        <v>0</v>
      </c>
      <c r="U5558" s="2">
        <v>133.5095</v>
      </c>
      <c r="W5558" s="2" t="s">
        <v>1</v>
      </c>
      <c r="X5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8"/>
      <c r="Z5558"/>
      <c r="AA5558"/>
    </row>
    <row r="5559" spans="5:27" hidden="1">
      <c r="E5559" t="s">
        <v>8160</v>
      </c>
      <c r="F5559" t="s">
        <v>8274</v>
      </c>
      <c r="G5559" t="s">
        <v>1</v>
      </c>
      <c r="H5559" t="s">
        <v>0</v>
      </c>
      <c r="I5559" t="s">
        <v>8149</v>
      </c>
      <c r="J5559" t="s">
        <v>8150</v>
      </c>
      <c r="K5559">
        <v>439</v>
      </c>
      <c r="L5559">
        <v>439</v>
      </c>
      <c r="M5559" s="1" t="s">
        <v>427</v>
      </c>
      <c r="N5559" t="s">
        <v>428</v>
      </c>
      <c r="O5559" s="2">
        <v>0</v>
      </c>
      <c r="P5559" s="2">
        <v>0</v>
      </c>
      <c r="Q5559" s="2">
        <v>42</v>
      </c>
      <c r="R5559" s="2">
        <v>5.46</v>
      </c>
      <c r="S5559" s="2">
        <v>0</v>
      </c>
      <c r="T5559" s="2">
        <v>0</v>
      </c>
      <c r="U5559" s="2">
        <v>47.46</v>
      </c>
      <c r="W5559" s="2" t="s">
        <v>1</v>
      </c>
      <c r="X5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59"/>
      <c r="Z5559"/>
      <c r="AA5559"/>
    </row>
    <row r="5560" spans="5:27" hidden="1">
      <c r="E5560" t="s">
        <v>8160</v>
      </c>
      <c r="F5560" t="s">
        <v>8274</v>
      </c>
      <c r="G5560" t="s">
        <v>1</v>
      </c>
      <c r="H5560" t="s">
        <v>0</v>
      </c>
      <c r="I5560" t="s">
        <v>8149</v>
      </c>
      <c r="J5560" t="s">
        <v>8150</v>
      </c>
      <c r="K5560">
        <v>440</v>
      </c>
      <c r="L5560">
        <v>440</v>
      </c>
      <c r="M5560" s="1" t="s">
        <v>877</v>
      </c>
      <c r="N5560" t="s">
        <v>878</v>
      </c>
      <c r="O5560" s="2">
        <v>0</v>
      </c>
      <c r="P5560" s="2">
        <v>0</v>
      </c>
      <c r="Q5560" s="2">
        <v>31.86</v>
      </c>
      <c r="R5560" s="2">
        <v>4.1417999999999999</v>
      </c>
      <c r="S5560" s="2">
        <v>0</v>
      </c>
      <c r="T5560" s="2">
        <v>0</v>
      </c>
      <c r="U5560" s="2">
        <v>36.001800000000003</v>
      </c>
      <c r="W5560" s="2" t="s">
        <v>1</v>
      </c>
      <c r="X5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0"/>
      <c r="Z5560"/>
      <c r="AA5560"/>
    </row>
    <row r="5561" spans="5:27" hidden="1">
      <c r="E5561" t="s">
        <v>8160</v>
      </c>
      <c r="F5561" t="s">
        <v>8274</v>
      </c>
      <c r="G5561" t="s">
        <v>1</v>
      </c>
      <c r="H5561" t="s">
        <v>0</v>
      </c>
      <c r="I5561" t="s">
        <v>8149</v>
      </c>
      <c r="J5561" t="s">
        <v>8150</v>
      </c>
      <c r="K5561">
        <v>441</v>
      </c>
      <c r="L5561">
        <v>441</v>
      </c>
      <c r="M5561" s="1" t="s">
        <v>7859</v>
      </c>
      <c r="N5561" t="s">
        <v>7860</v>
      </c>
      <c r="O5561" s="2">
        <v>0</v>
      </c>
      <c r="P5561" s="2">
        <v>0</v>
      </c>
      <c r="Q5561" s="2">
        <v>756.08</v>
      </c>
      <c r="R5561" s="2">
        <v>98.290400000000005</v>
      </c>
      <c r="S5561" s="2">
        <v>0</v>
      </c>
      <c r="T5561" s="2">
        <v>0</v>
      </c>
      <c r="U5561" s="2">
        <v>854.37040000000002</v>
      </c>
      <c r="W5561" s="2" t="s">
        <v>1</v>
      </c>
      <c r="X5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1"/>
      <c r="Z5561"/>
      <c r="AA5561"/>
    </row>
    <row r="5562" spans="5:27" hidden="1">
      <c r="E5562" t="s">
        <v>8160</v>
      </c>
      <c r="F5562" t="s">
        <v>8274</v>
      </c>
      <c r="G5562" t="s">
        <v>1</v>
      </c>
      <c r="H5562" t="s">
        <v>0</v>
      </c>
      <c r="I5562" t="s">
        <v>8149</v>
      </c>
      <c r="J5562" t="s">
        <v>8150</v>
      </c>
      <c r="K5562">
        <v>442</v>
      </c>
      <c r="L5562">
        <v>442</v>
      </c>
      <c r="M5562" s="1" t="s">
        <v>7855</v>
      </c>
      <c r="N5562" t="s">
        <v>7856</v>
      </c>
      <c r="O5562" s="2">
        <v>0</v>
      </c>
      <c r="P5562" s="2">
        <v>0</v>
      </c>
      <c r="Q5562" s="2">
        <v>61.5</v>
      </c>
      <c r="R5562" s="2">
        <v>7.9950000000000001</v>
      </c>
      <c r="S5562" s="2">
        <v>0</v>
      </c>
      <c r="T5562" s="2">
        <v>0</v>
      </c>
      <c r="U5562" s="2">
        <v>69.495000000000005</v>
      </c>
      <c r="W5562" s="2" t="s">
        <v>1</v>
      </c>
      <c r="X5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2"/>
      <c r="Z5562"/>
      <c r="AA5562"/>
    </row>
    <row r="5563" spans="5:27" hidden="1">
      <c r="E5563" t="s">
        <v>8160</v>
      </c>
      <c r="F5563" t="s">
        <v>8274</v>
      </c>
      <c r="G5563" t="s">
        <v>1</v>
      </c>
      <c r="H5563" t="s">
        <v>0</v>
      </c>
      <c r="I5563" t="s">
        <v>8149</v>
      </c>
      <c r="J5563" t="s">
        <v>8150</v>
      </c>
      <c r="K5563">
        <v>443</v>
      </c>
      <c r="L5563">
        <v>443</v>
      </c>
      <c r="M5563" s="1" t="s">
        <v>501</v>
      </c>
      <c r="N5563" t="s">
        <v>502</v>
      </c>
      <c r="O5563" s="2">
        <v>0</v>
      </c>
      <c r="P5563" s="2">
        <v>0</v>
      </c>
      <c r="Q5563" s="2">
        <v>291.60000000000002</v>
      </c>
      <c r="R5563" s="2">
        <v>37.908000000000001</v>
      </c>
      <c r="S5563" s="2">
        <v>0</v>
      </c>
      <c r="T5563" s="2">
        <v>0</v>
      </c>
      <c r="U5563" s="2">
        <v>329.50800000000004</v>
      </c>
      <c r="W5563" s="2" t="s">
        <v>1</v>
      </c>
      <c r="X5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3"/>
      <c r="Z5563"/>
      <c r="AA5563"/>
    </row>
    <row r="5564" spans="5:27" hidden="1">
      <c r="E5564" t="s">
        <v>8160</v>
      </c>
      <c r="F5564" t="s">
        <v>8274</v>
      </c>
      <c r="G5564" t="s">
        <v>1</v>
      </c>
      <c r="H5564" t="s">
        <v>0</v>
      </c>
      <c r="I5564" t="s">
        <v>8149</v>
      </c>
      <c r="J5564" t="s">
        <v>8150</v>
      </c>
      <c r="K5564">
        <v>444</v>
      </c>
      <c r="L5564">
        <v>444</v>
      </c>
      <c r="M5564" s="1" t="s">
        <v>118</v>
      </c>
      <c r="N5564" t="s">
        <v>119</v>
      </c>
      <c r="O5564" s="2">
        <v>0</v>
      </c>
      <c r="P5564" s="2">
        <v>0</v>
      </c>
      <c r="Q5564" s="2">
        <v>45.8</v>
      </c>
      <c r="R5564" s="2">
        <v>5.9539999999999997</v>
      </c>
      <c r="S5564" s="2">
        <v>0</v>
      </c>
      <c r="T5564" s="2">
        <v>0</v>
      </c>
      <c r="U5564" s="2">
        <v>51.753999999999998</v>
      </c>
      <c r="W5564" s="2" t="s">
        <v>1</v>
      </c>
      <c r="X5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4"/>
      <c r="Z5564"/>
      <c r="AA5564"/>
    </row>
    <row r="5565" spans="5:27" hidden="1">
      <c r="E5565" t="s">
        <v>8160</v>
      </c>
      <c r="F5565" t="s">
        <v>8274</v>
      </c>
      <c r="G5565" t="s">
        <v>1</v>
      </c>
      <c r="H5565" t="s">
        <v>0</v>
      </c>
      <c r="I5565" t="s">
        <v>8149</v>
      </c>
      <c r="J5565" t="s">
        <v>8150</v>
      </c>
      <c r="K5565">
        <v>445</v>
      </c>
      <c r="L5565">
        <v>445</v>
      </c>
      <c r="M5565" s="1" t="s">
        <v>118</v>
      </c>
      <c r="N5565" t="s">
        <v>119</v>
      </c>
      <c r="O5565" s="2">
        <v>0</v>
      </c>
      <c r="P5565" s="2">
        <v>0</v>
      </c>
      <c r="Q5565" s="2">
        <v>189.42</v>
      </c>
      <c r="R5565" s="2">
        <v>24.624600000000001</v>
      </c>
      <c r="S5565" s="2">
        <v>0</v>
      </c>
      <c r="T5565" s="2">
        <v>0</v>
      </c>
      <c r="U5565" s="2">
        <v>214.0446</v>
      </c>
      <c r="W5565" s="2" t="s">
        <v>1</v>
      </c>
      <c r="X5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5"/>
      <c r="Z5565"/>
      <c r="AA5565"/>
    </row>
    <row r="5566" spans="5:27" hidden="1">
      <c r="E5566" t="s">
        <v>8160</v>
      </c>
      <c r="F5566" t="s">
        <v>8274</v>
      </c>
      <c r="G5566" t="s">
        <v>1</v>
      </c>
      <c r="H5566" t="s">
        <v>0</v>
      </c>
      <c r="I5566" t="s">
        <v>8149</v>
      </c>
      <c r="J5566" t="s">
        <v>8150</v>
      </c>
      <c r="K5566">
        <v>446</v>
      </c>
      <c r="L5566">
        <v>446</v>
      </c>
      <c r="M5566" s="1" t="s">
        <v>566</v>
      </c>
      <c r="N5566" t="s">
        <v>567</v>
      </c>
      <c r="O5566" s="2">
        <v>0</v>
      </c>
      <c r="P5566" s="2">
        <v>0</v>
      </c>
      <c r="Q5566" s="2">
        <v>61.17</v>
      </c>
      <c r="R5566" s="2">
        <v>7.9521000000000006</v>
      </c>
      <c r="S5566" s="2">
        <v>0</v>
      </c>
      <c r="T5566" s="2">
        <v>0</v>
      </c>
      <c r="U5566" s="2">
        <v>69.122100000000003</v>
      </c>
      <c r="W5566" s="2" t="s">
        <v>1</v>
      </c>
      <c r="X5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6"/>
      <c r="Z5566"/>
      <c r="AA5566"/>
    </row>
    <row r="5567" spans="5:27" hidden="1">
      <c r="E5567" t="s">
        <v>8160</v>
      </c>
      <c r="F5567" t="s">
        <v>8274</v>
      </c>
      <c r="G5567" t="s">
        <v>1</v>
      </c>
      <c r="H5567" t="s">
        <v>0</v>
      </c>
      <c r="I5567" t="s">
        <v>8149</v>
      </c>
      <c r="J5567" t="s">
        <v>8150</v>
      </c>
      <c r="K5567">
        <v>447</v>
      </c>
      <c r="L5567">
        <v>447</v>
      </c>
      <c r="M5567" s="1" t="s">
        <v>777</v>
      </c>
      <c r="N5567" t="s">
        <v>778</v>
      </c>
      <c r="O5567" s="2">
        <v>0</v>
      </c>
      <c r="P5567" s="2">
        <v>0</v>
      </c>
      <c r="Q5567" s="2">
        <v>205.9</v>
      </c>
      <c r="R5567" s="2">
        <v>26.767000000000003</v>
      </c>
      <c r="S5567" s="2">
        <v>0</v>
      </c>
      <c r="T5567" s="2">
        <v>0</v>
      </c>
      <c r="U5567" s="2">
        <v>232.667</v>
      </c>
      <c r="W5567" s="2" t="s">
        <v>1</v>
      </c>
      <c r="X5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7"/>
      <c r="Z5567"/>
      <c r="AA5567"/>
    </row>
    <row r="5568" spans="5:27" hidden="1">
      <c r="E5568" t="s">
        <v>8160</v>
      </c>
      <c r="F5568" t="s">
        <v>8274</v>
      </c>
      <c r="G5568" t="s">
        <v>1</v>
      </c>
      <c r="H5568" t="s">
        <v>0</v>
      </c>
      <c r="I5568" t="s">
        <v>8149</v>
      </c>
      <c r="J5568" t="s">
        <v>8150</v>
      </c>
      <c r="K5568">
        <v>448</v>
      </c>
      <c r="L5568">
        <v>448</v>
      </c>
      <c r="M5568" s="1" t="s">
        <v>687</v>
      </c>
      <c r="N5568" t="s">
        <v>688</v>
      </c>
      <c r="O5568" s="2">
        <v>0</v>
      </c>
      <c r="P5568" s="2">
        <v>0</v>
      </c>
      <c r="Q5568" s="2">
        <v>165.12</v>
      </c>
      <c r="R5568" s="2">
        <v>21.465600000000002</v>
      </c>
      <c r="S5568" s="2">
        <v>0</v>
      </c>
      <c r="T5568" s="2">
        <v>0</v>
      </c>
      <c r="U5568" s="2">
        <v>186.5856</v>
      </c>
      <c r="W5568" s="2" t="s">
        <v>1</v>
      </c>
      <c r="X5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8"/>
      <c r="Z5568"/>
      <c r="AA5568"/>
    </row>
    <row r="5569" spans="5:27" hidden="1">
      <c r="E5569" t="s">
        <v>8160</v>
      </c>
      <c r="F5569" t="s">
        <v>8298</v>
      </c>
      <c r="G5569" t="s">
        <v>1</v>
      </c>
      <c r="H5569" t="s">
        <v>0</v>
      </c>
      <c r="I5569" t="s">
        <v>8149</v>
      </c>
      <c r="J5569" t="s">
        <v>8150</v>
      </c>
      <c r="K5569">
        <v>449</v>
      </c>
      <c r="L5569">
        <v>449</v>
      </c>
      <c r="M5569" s="1" t="s">
        <v>610</v>
      </c>
      <c r="N5569" t="s">
        <v>611</v>
      </c>
      <c r="O5569" s="2">
        <v>0</v>
      </c>
      <c r="P5569" s="2">
        <v>0</v>
      </c>
      <c r="Q5569" s="2">
        <v>144.72999999999999</v>
      </c>
      <c r="R5569" s="2">
        <v>18.814899999999998</v>
      </c>
      <c r="S5569" s="2">
        <v>0</v>
      </c>
      <c r="T5569" s="2">
        <v>0</v>
      </c>
      <c r="U5569" s="2">
        <v>163.54489999999998</v>
      </c>
      <c r="W5569" s="2" t="s">
        <v>1</v>
      </c>
      <c r="X5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69"/>
      <c r="Z5569"/>
      <c r="AA5569"/>
    </row>
    <row r="5570" spans="5:27" hidden="1">
      <c r="E5570" t="s">
        <v>8160</v>
      </c>
      <c r="F5570" t="s">
        <v>8298</v>
      </c>
      <c r="G5570" t="s">
        <v>1</v>
      </c>
      <c r="H5570" t="s">
        <v>0</v>
      </c>
      <c r="I5570" t="s">
        <v>8149</v>
      </c>
      <c r="J5570" t="s">
        <v>8150</v>
      </c>
      <c r="K5570">
        <v>450</v>
      </c>
      <c r="L5570">
        <v>450</v>
      </c>
      <c r="M5570" s="1" t="s">
        <v>943</v>
      </c>
      <c r="N5570" t="s">
        <v>944</v>
      </c>
      <c r="O5570" s="2">
        <v>0</v>
      </c>
      <c r="P5570" s="2">
        <v>0</v>
      </c>
      <c r="Q5570" s="2">
        <v>89.24</v>
      </c>
      <c r="R5570" s="2">
        <v>11.6012</v>
      </c>
      <c r="S5570" s="2">
        <v>0</v>
      </c>
      <c r="T5570" s="2">
        <v>0</v>
      </c>
      <c r="U5570" s="2">
        <v>100.8412</v>
      </c>
      <c r="W5570" s="2" t="s">
        <v>1</v>
      </c>
      <c r="X5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0"/>
      <c r="Z5570"/>
      <c r="AA5570"/>
    </row>
    <row r="5571" spans="5:27" hidden="1">
      <c r="E5571" t="s">
        <v>8160</v>
      </c>
      <c r="F5571" t="s">
        <v>8298</v>
      </c>
      <c r="G5571" t="s">
        <v>1</v>
      </c>
      <c r="H5571" t="s">
        <v>0</v>
      </c>
      <c r="I5571" t="s">
        <v>8149</v>
      </c>
      <c r="J5571" t="s">
        <v>8150</v>
      </c>
      <c r="K5571">
        <v>451</v>
      </c>
      <c r="L5571">
        <v>451</v>
      </c>
      <c r="M5571" s="1" t="s">
        <v>319</v>
      </c>
      <c r="N5571" t="s">
        <v>320</v>
      </c>
      <c r="O5571" s="2">
        <v>0</v>
      </c>
      <c r="P5571" s="2">
        <v>0</v>
      </c>
      <c r="Q5571" s="2">
        <v>40.78</v>
      </c>
      <c r="R5571" s="2">
        <v>5.3014000000000001</v>
      </c>
      <c r="S5571" s="2">
        <v>0</v>
      </c>
      <c r="T5571" s="2">
        <v>0</v>
      </c>
      <c r="U5571" s="2">
        <v>46.081400000000002</v>
      </c>
      <c r="W5571" s="2" t="s">
        <v>1</v>
      </c>
      <c r="X5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1"/>
      <c r="Z5571"/>
      <c r="AA5571"/>
    </row>
    <row r="5572" spans="5:27" hidden="1">
      <c r="E5572" t="s">
        <v>8160</v>
      </c>
      <c r="F5572" t="s">
        <v>8298</v>
      </c>
      <c r="G5572" t="s">
        <v>1</v>
      </c>
      <c r="H5572" t="s">
        <v>0</v>
      </c>
      <c r="I5572" t="s">
        <v>8149</v>
      </c>
      <c r="J5572" t="s">
        <v>8150</v>
      </c>
      <c r="K5572">
        <v>452</v>
      </c>
      <c r="L5572">
        <v>452</v>
      </c>
      <c r="M5572" s="1" t="s">
        <v>323</v>
      </c>
      <c r="N5572" t="s">
        <v>324</v>
      </c>
      <c r="O5572" s="2">
        <v>0</v>
      </c>
      <c r="P5572" s="2">
        <v>0</v>
      </c>
      <c r="Q5572" s="2">
        <v>10.5</v>
      </c>
      <c r="R5572" s="2">
        <v>1.365</v>
      </c>
      <c r="S5572" s="2">
        <v>0</v>
      </c>
      <c r="T5572" s="2">
        <v>0</v>
      </c>
      <c r="U5572" s="2">
        <v>11.865</v>
      </c>
      <c r="W5572" s="2" t="s">
        <v>1</v>
      </c>
      <c r="X5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2"/>
      <c r="Z5572"/>
      <c r="AA5572"/>
    </row>
    <row r="5573" spans="5:27" hidden="1">
      <c r="E5573" t="s">
        <v>8160</v>
      </c>
      <c r="F5573" t="s">
        <v>8298</v>
      </c>
      <c r="G5573" t="s">
        <v>1</v>
      </c>
      <c r="H5573" t="s">
        <v>0</v>
      </c>
      <c r="I5573" t="s">
        <v>8149</v>
      </c>
      <c r="J5573" t="s">
        <v>8150</v>
      </c>
      <c r="K5573">
        <v>453</v>
      </c>
      <c r="L5573">
        <v>453</v>
      </c>
      <c r="M5573" s="1" t="s">
        <v>620</v>
      </c>
      <c r="N5573" t="s">
        <v>621</v>
      </c>
      <c r="O5573" s="2">
        <v>0</v>
      </c>
      <c r="P5573" s="2">
        <v>0</v>
      </c>
      <c r="Q5573" s="2">
        <v>8495.4</v>
      </c>
      <c r="R5573" s="2">
        <v>1104.402</v>
      </c>
      <c r="S5573" s="2">
        <v>0</v>
      </c>
      <c r="T5573" s="2">
        <v>0</v>
      </c>
      <c r="U5573" s="2">
        <v>9599.8019999999997</v>
      </c>
      <c r="W5573" s="2" t="s">
        <v>1</v>
      </c>
      <c r="X5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3"/>
      <c r="Z5573"/>
      <c r="AA5573"/>
    </row>
    <row r="5574" spans="5:27" hidden="1">
      <c r="E5574" t="s">
        <v>8160</v>
      </c>
      <c r="F5574" t="s">
        <v>8298</v>
      </c>
      <c r="G5574" t="s">
        <v>1</v>
      </c>
      <c r="H5574" t="s">
        <v>0</v>
      </c>
      <c r="I5574" t="s">
        <v>8149</v>
      </c>
      <c r="J5574" t="s">
        <v>8150</v>
      </c>
      <c r="K5574">
        <v>454</v>
      </c>
      <c r="L5574">
        <v>454</v>
      </c>
      <c r="M5574" s="1" t="s">
        <v>95</v>
      </c>
      <c r="N5574" t="s">
        <v>96</v>
      </c>
      <c r="O5574" s="2">
        <v>0</v>
      </c>
      <c r="P5574" s="2">
        <v>0</v>
      </c>
      <c r="Q5574" s="2">
        <v>39.159999999999997</v>
      </c>
      <c r="R5574" s="2">
        <v>5.0907999999999998</v>
      </c>
      <c r="S5574" s="2">
        <v>0</v>
      </c>
      <c r="T5574" s="2">
        <v>0</v>
      </c>
      <c r="U5574" s="2">
        <v>44.250799999999998</v>
      </c>
      <c r="W5574" s="2" t="s">
        <v>1</v>
      </c>
      <c r="X5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4"/>
      <c r="Z5574"/>
      <c r="AA5574"/>
    </row>
    <row r="5575" spans="5:27" hidden="1">
      <c r="E5575" t="s">
        <v>8160</v>
      </c>
      <c r="F5575" t="s">
        <v>8298</v>
      </c>
      <c r="G5575" t="s">
        <v>1</v>
      </c>
      <c r="H5575" t="s">
        <v>0</v>
      </c>
      <c r="I5575" t="s">
        <v>8149</v>
      </c>
      <c r="J5575" t="s">
        <v>8150</v>
      </c>
      <c r="K5575">
        <v>455</v>
      </c>
      <c r="L5575">
        <v>455</v>
      </c>
      <c r="M5575" s="1" t="s">
        <v>95</v>
      </c>
      <c r="N5575" t="s">
        <v>96</v>
      </c>
      <c r="O5575" s="2">
        <v>0</v>
      </c>
      <c r="P5575" s="2">
        <v>0</v>
      </c>
      <c r="Q5575" s="2">
        <v>7.1</v>
      </c>
      <c r="R5575" s="2">
        <v>0.92299999999999993</v>
      </c>
      <c r="S5575" s="2">
        <v>0</v>
      </c>
      <c r="T5575" s="2">
        <v>0</v>
      </c>
      <c r="U5575" s="2">
        <v>8.0229999999999997</v>
      </c>
      <c r="W5575" s="2" t="s">
        <v>1</v>
      </c>
      <c r="X5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5"/>
      <c r="Z5575"/>
      <c r="AA5575"/>
    </row>
    <row r="5576" spans="5:27" hidden="1">
      <c r="E5576" t="s">
        <v>8160</v>
      </c>
      <c r="F5576" t="s">
        <v>8298</v>
      </c>
      <c r="G5576" t="s">
        <v>1</v>
      </c>
      <c r="H5576" t="s">
        <v>0</v>
      </c>
      <c r="I5576" t="s">
        <v>8149</v>
      </c>
      <c r="J5576" t="s">
        <v>8150</v>
      </c>
      <c r="K5576">
        <v>456</v>
      </c>
      <c r="L5576">
        <v>456</v>
      </c>
      <c r="M5576" s="1" t="s">
        <v>95</v>
      </c>
      <c r="N5576" t="s">
        <v>96</v>
      </c>
      <c r="O5576" s="2">
        <v>0</v>
      </c>
      <c r="P5576" s="2">
        <v>0</v>
      </c>
      <c r="Q5576" s="2">
        <v>14.32</v>
      </c>
      <c r="R5576" s="2">
        <v>1.8616000000000001</v>
      </c>
      <c r="S5576" s="2">
        <v>0</v>
      </c>
      <c r="T5576" s="2">
        <v>0</v>
      </c>
      <c r="U5576" s="2">
        <v>16.1816</v>
      </c>
      <c r="W5576" s="2" t="s">
        <v>1</v>
      </c>
      <c r="X5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6"/>
      <c r="Z5576"/>
      <c r="AA5576"/>
    </row>
    <row r="5577" spans="5:27" hidden="1">
      <c r="E5577" t="s">
        <v>8160</v>
      </c>
      <c r="F5577" t="s">
        <v>8298</v>
      </c>
      <c r="G5577" t="s">
        <v>1</v>
      </c>
      <c r="H5577" t="s">
        <v>0</v>
      </c>
      <c r="I5577" t="s">
        <v>8149</v>
      </c>
      <c r="J5577" t="s">
        <v>8150</v>
      </c>
      <c r="K5577">
        <v>457</v>
      </c>
      <c r="L5577">
        <v>457</v>
      </c>
      <c r="M5577" s="1" t="s">
        <v>95</v>
      </c>
      <c r="N5577" t="s">
        <v>96</v>
      </c>
      <c r="O5577" s="2">
        <v>0</v>
      </c>
      <c r="P5577" s="2">
        <v>0</v>
      </c>
      <c r="Q5577" s="2">
        <v>9.68</v>
      </c>
      <c r="R5577" s="2">
        <v>1.2584</v>
      </c>
      <c r="S5577" s="2">
        <v>0</v>
      </c>
      <c r="T5577" s="2">
        <v>0</v>
      </c>
      <c r="U5577" s="2">
        <v>10.9384</v>
      </c>
      <c r="W5577" s="2" t="s">
        <v>1</v>
      </c>
      <c r="X5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7"/>
      <c r="Z5577"/>
      <c r="AA5577"/>
    </row>
    <row r="5578" spans="5:27" hidden="1">
      <c r="E5578" t="s">
        <v>8160</v>
      </c>
      <c r="F5578" t="s">
        <v>8298</v>
      </c>
      <c r="G5578" t="s">
        <v>1</v>
      </c>
      <c r="H5578" t="s">
        <v>0</v>
      </c>
      <c r="I5578" t="s">
        <v>8149</v>
      </c>
      <c r="J5578" t="s">
        <v>8150</v>
      </c>
      <c r="K5578">
        <v>458</v>
      </c>
      <c r="L5578">
        <v>458</v>
      </c>
      <c r="M5578" s="1" t="s">
        <v>95</v>
      </c>
      <c r="N5578" t="s">
        <v>96</v>
      </c>
      <c r="O5578" s="2">
        <v>0</v>
      </c>
      <c r="P5578" s="2">
        <v>0</v>
      </c>
      <c r="Q5578" s="2">
        <v>6.32</v>
      </c>
      <c r="R5578" s="2">
        <v>0.82160000000000011</v>
      </c>
      <c r="S5578" s="2">
        <v>0</v>
      </c>
      <c r="T5578" s="2">
        <v>0</v>
      </c>
      <c r="U5578" s="2">
        <v>7.1416000000000004</v>
      </c>
      <c r="W5578" s="2" t="s">
        <v>1</v>
      </c>
      <c r="X5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8"/>
      <c r="Z5578"/>
      <c r="AA5578"/>
    </row>
    <row r="5579" spans="5:27" hidden="1">
      <c r="E5579" t="s">
        <v>8160</v>
      </c>
      <c r="F5579" t="s">
        <v>8298</v>
      </c>
      <c r="G5579" t="s">
        <v>1</v>
      </c>
      <c r="H5579" t="s">
        <v>0</v>
      </c>
      <c r="I5579" t="s">
        <v>8149</v>
      </c>
      <c r="J5579" t="s">
        <v>8150</v>
      </c>
      <c r="K5579">
        <v>459</v>
      </c>
      <c r="L5579">
        <v>459</v>
      </c>
      <c r="M5579" s="1" t="s">
        <v>95</v>
      </c>
      <c r="N5579" t="s">
        <v>96</v>
      </c>
      <c r="O5579" s="2">
        <v>0</v>
      </c>
      <c r="P5579" s="2">
        <v>0</v>
      </c>
      <c r="Q5579" s="2">
        <v>17.260000000000002</v>
      </c>
      <c r="R5579" s="2">
        <v>2.2438000000000002</v>
      </c>
      <c r="S5579" s="2">
        <v>0</v>
      </c>
      <c r="T5579" s="2">
        <v>0</v>
      </c>
      <c r="U5579" s="2">
        <v>19.503800000000002</v>
      </c>
      <c r="W5579" s="2" t="s">
        <v>1</v>
      </c>
      <c r="X5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79"/>
      <c r="Z5579"/>
      <c r="AA5579"/>
    </row>
    <row r="5580" spans="5:27" hidden="1">
      <c r="E5580" t="s">
        <v>8160</v>
      </c>
      <c r="F5580" t="s">
        <v>8298</v>
      </c>
      <c r="G5580" t="s">
        <v>1</v>
      </c>
      <c r="H5580" t="s">
        <v>0</v>
      </c>
      <c r="I5580" t="s">
        <v>8149</v>
      </c>
      <c r="J5580" t="s">
        <v>8150</v>
      </c>
      <c r="K5580">
        <v>460</v>
      </c>
      <c r="L5580">
        <v>460</v>
      </c>
      <c r="M5580" s="1" t="s">
        <v>95</v>
      </c>
      <c r="N5580" t="s">
        <v>96</v>
      </c>
      <c r="O5580" s="2">
        <v>0</v>
      </c>
      <c r="P5580" s="2">
        <v>0</v>
      </c>
      <c r="Q5580" s="2">
        <v>10.6</v>
      </c>
      <c r="R5580" s="2">
        <v>1.3779999999999999</v>
      </c>
      <c r="S5580" s="2">
        <v>0</v>
      </c>
      <c r="T5580" s="2">
        <v>0</v>
      </c>
      <c r="U5580" s="2">
        <v>11.978</v>
      </c>
      <c r="W5580" s="2" t="s">
        <v>1</v>
      </c>
      <c r="X5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0"/>
      <c r="Z5580"/>
      <c r="AA5580"/>
    </row>
    <row r="5581" spans="5:27" hidden="1">
      <c r="E5581" t="s">
        <v>8160</v>
      </c>
      <c r="F5581" t="s">
        <v>8298</v>
      </c>
      <c r="G5581" t="s">
        <v>1</v>
      </c>
      <c r="H5581" t="s">
        <v>0</v>
      </c>
      <c r="I5581" t="s">
        <v>8149</v>
      </c>
      <c r="J5581" t="s">
        <v>8150</v>
      </c>
      <c r="K5581">
        <v>461</v>
      </c>
      <c r="L5581">
        <v>461</v>
      </c>
      <c r="M5581" s="1" t="s">
        <v>95</v>
      </c>
      <c r="N5581" t="s">
        <v>96</v>
      </c>
      <c r="O5581" s="2">
        <v>0</v>
      </c>
      <c r="P5581" s="2">
        <v>0</v>
      </c>
      <c r="Q5581" s="2">
        <v>14.58</v>
      </c>
      <c r="R5581" s="2">
        <v>1.8954</v>
      </c>
      <c r="S5581" s="2">
        <v>0</v>
      </c>
      <c r="T5581" s="2">
        <v>0</v>
      </c>
      <c r="U5581" s="2">
        <v>16.4754</v>
      </c>
      <c r="W5581" s="2" t="s">
        <v>1</v>
      </c>
      <c r="X5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1"/>
      <c r="Z5581"/>
      <c r="AA5581"/>
    </row>
    <row r="5582" spans="5:27" hidden="1">
      <c r="E5582" t="s">
        <v>8160</v>
      </c>
      <c r="F5582" t="s">
        <v>8298</v>
      </c>
      <c r="G5582" t="s">
        <v>1</v>
      </c>
      <c r="H5582" t="s">
        <v>0</v>
      </c>
      <c r="I5582" t="s">
        <v>8149</v>
      </c>
      <c r="J5582" t="s">
        <v>8150</v>
      </c>
      <c r="K5582">
        <v>462</v>
      </c>
      <c r="L5582">
        <v>462</v>
      </c>
      <c r="M5582" s="1" t="s">
        <v>95</v>
      </c>
      <c r="N5582" t="s">
        <v>96</v>
      </c>
      <c r="O5582" s="2">
        <v>0</v>
      </c>
      <c r="P5582" s="2">
        <v>0</v>
      </c>
      <c r="Q5582" s="2">
        <v>7.1</v>
      </c>
      <c r="R5582" s="2">
        <v>0.92299999999999993</v>
      </c>
      <c r="S5582" s="2">
        <v>0</v>
      </c>
      <c r="T5582" s="2">
        <v>0</v>
      </c>
      <c r="U5582" s="2">
        <v>8.0229999999999997</v>
      </c>
      <c r="W5582" s="2" t="s">
        <v>1</v>
      </c>
      <c r="X5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2"/>
      <c r="Z5582"/>
      <c r="AA5582"/>
    </row>
    <row r="5583" spans="5:27" hidden="1">
      <c r="E5583" t="s">
        <v>8160</v>
      </c>
      <c r="F5583" t="s">
        <v>8298</v>
      </c>
      <c r="G5583" t="s">
        <v>1</v>
      </c>
      <c r="H5583" t="s">
        <v>0</v>
      </c>
      <c r="I5583" t="s">
        <v>8149</v>
      </c>
      <c r="J5583" t="s">
        <v>8150</v>
      </c>
      <c r="K5583">
        <v>463</v>
      </c>
      <c r="L5583">
        <v>463</v>
      </c>
      <c r="M5583" s="1" t="s">
        <v>95</v>
      </c>
      <c r="N5583" t="s">
        <v>96</v>
      </c>
      <c r="O5583" s="2">
        <v>0</v>
      </c>
      <c r="P5583" s="2">
        <v>0</v>
      </c>
      <c r="Q5583" s="2">
        <v>14.32</v>
      </c>
      <c r="R5583" s="2">
        <v>1.8616000000000001</v>
      </c>
      <c r="S5583" s="2">
        <v>0</v>
      </c>
      <c r="T5583" s="2">
        <v>0</v>
      </c>
      <c r="U5583" s="2">
        <v>16.1816</v>
      </c>
      <c r="W5583" s="2" t="s">
        <v>1</v>
      </c>
      <c r="X5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3"/>
      <c r="Z5583"/>
      <c r="AA5583"/>
    </row>
    <row r="5584" spans="5:27" hidden="1">
      <c r="E5584" t="s">
        <v>8160</v>
      </c>
      <c r="F5584" t="s">
        <v>8298</v>
      </c>
      <c r="G5584" t="s">
        <v>1</v>
      </c>
      <c r="H5584" t="s">
        <v>0</v>
      </c>
      <c r="I5584" t="s">
        <v>8149</v>
      </c>
      <c r="J5584" t="s">
        <v>8150</v>
      </c>
      <c r="K5584">
        <v>464</v>
      </c>
      <c r="L5584">
        <v>464</v>
      </c>
      <c r="M5584" s="1" t="s">
        <v>95</v>
      </c>
      <c r="N5584" t="s">
        <v>96</v>
      </c>
      <c r="O5584" s="2">
        <v>0</v>
      </c>
      <c r="P5584" s="2">
        <v>0</v>
      </c>
      <c r="Q5584" s="2">
        <v>10.6</v>
      </c>
      <c r="R5584" s="2">
        <v>1.3779999999999999</v>
      </c>
      <c r="S5584" s="2">
        <v>0</v>
      </c>
      <c r="T5584" s="2">
        <v>0</v>
      </c>
      <c r="U5584" s="2">
        <v>11.978</v>
      </c>
      <c r="W5584" s="2" t="s">
        <v>1</v>
      </c>
      <c r="X5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4"/>
      <c r="Z5584"/>
      <c r="AA5584"/>
    </row>
    <row r="5585" spans="5:27" hidden="1">
      <c r="E5585" t="s">
        <v>8160</v>
      </c>
      <c r="F5585" t="s">
        <v>8298</v>
      </c>
      <c r="G5585" t="s">
        <v>1</v>
      </c>
      <c r="H5585" t="s">
        <v>0</v>
      </c>
      <c r="I5585" t="s">
        <v>8149</v>
      </c>
      <c r="J5585" t="s">
        <v>8150</v>
      </c>
      <c r="K5585">
        <v>465</v>
      </c>
      <c r="L5585">
        <v>465</v>
      </c>
      <c r="M5585" s="1" t="s">
        <v>95</v>
      </c>
      <c r="N5585" t="s">
        <v>96</v>
      </c>
      <c r="O5585" s="2">
        <v>0</v>
      </c>
      <c r="P5585" s="2">
        <v>0</v>
      </c>
      <c r="Q5585" s="2">
        <v>14.74</v>
      </c>
      <c r="R5585" s="2">
        <v>1.9162000000000001</v>
      </c>
      <c r="S5585" s="2">
        <v>0</v>
      </c>
      <c r="T5585" s="2">
        <v>0</v>
      </c>
      <c r="U5585" s="2">
        <v>16.656200000000002</v>
      </c>
      <c r="W5585" s="2" t="s">
        <v>1</v>
      </c>
      <c r="X5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5"/>
      <c r="Z5585"/>
      <c r="AA5585"/>
    </row>
    <row r="5586" spans="5:27" hidden="1">
      <c r="E5586" t="s">
        <v>8160</v>
      </c>
      <c r="F5586" t="s">
        <v>8298</v>
      </c>
      <c r="G5586" t="s">
        <v>1</v>
      </c>
      <c r="H5586" t="s">
        <v>0</v>
      </c>
      <c r="I5586" t="s">
        <v>8149</v>
      </c>
      <c r="J5586" t="s">
        <v>8150</v>
      </c>
      <c r="K5586">
        <v>466</v>
      </c>
      <c r="L5586">
        <v>466</v>
      </c>
      <c r="M5586" s="1" t="s">
        <v>95</v>
      </c>
      <c r="N5586" t="s">
        <v>96</v>
      </c>
      <c r="O5586" s="2">
        <v>0</v>
      </c>
      <c r="P5586" s="2">
        <v>0</v>
      </c>
      <c r="Q5586" s="2">
        <v>4.84</v>
      </c>
      <c r="R5586" s="2">
        <v>0.62919999999999998</v>
      </c>
      <c r="S5586" s="2">
        <v>0</v>
      </c>
      <c r="T5586" s="2">
        <v>0</v>
      </c>
      <c r="U5586" s="2">
        <v>5.4691999999999998</v>
      </c>
      <c r="W5586" s="2" t="s">
        <v>1</v>
      </c>
      <c r="X5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6"/>
      <c r="Z5586"/>
      <c r="AA5586"/>
    </row>
    <row r="5587" spans="5:27" hidden="1">
      <c r="E5587" t="s">
        <v>8160</v>
      </c>
      <c r="F5587" t="s">
        <v>8298</v>
      </c>
      <c r="G5587" t="s">
        <v>1</v>
      </c>
      <c r="H5587" t="s">
        <v>0</v>
      </c>
      <c r="I5587" t="s">
        <v>8149</v>
      </c>
      <c r="J5587" t="s">
        <v>8150</v>
      </c>
      <c r="K5587">
        <v>467</v>
      </c>
      <c r="L5587">
        <v>467</v>
      </c>
      <c r="M5587" s="1" t="s">
        <v>95</v>
      </c>
      <c r="N5587" t="s">
        <v>96</v>
      </c>
      <c r="O5587" s="2">
        <v>0</v>
      </c>
      <c r="P5587" s="2">
        <v>0</v>
      </c>
      <c r="Q5587" s="2">
        <v>16.11</v>
      </c>
      <c r="R5587" s="2">
        <v>2.0943000000000001</v>
      </c>
      <c r="S5587" s="2">
        <v>0</v>
      </c>
      <c r="T5587" s="2">
        <v>0</v>
      </c>
      <c r="U5587" s="2">
        <v>18.2043</v>
      </c>
      <c r="W5587" s="2" t="s">
        <v>1</v>
      </c>
      <c r="X5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7"/>
      <c r="Z5587"/>
      <c r="AA5587"/>
    </row>
    <row r="5588" spans="5:27" hidden="1">
      <c r="E5588" t="s">
        <v>8160</v>
      </c>
      <c r="F5588" t="s">
        <v>8298</v>
      </c>
      <c r="G5588" t="s">
        <v>1</v>
      </c>
      <c r="H5588" t="s">
        <v>0</v>
      </c>
      <c r="I5588" t="s">
        <v>8149</v>
      </c>
      <c r="J5588" t="s">
        <v>8150</v>
      </c>
      <c r="K5588">
        <v>468</v>
      </c>
      <c r="L5588">
        <v>468</v>
      </c>
      <c r="M5588" s="1" t="s">
        <v>95</v>
      </c>
      <c r="N5588" t="s">
        <v>96</v>
      </c>
      <c r="O5588" s="2">
        <v>0</v>
      </c>
      <c r="P5588" s="2">
        <v>0</v>
      </c>
      <c r="Q5588" s="2">
        <v>4.8600000000000003</v>
      </c>
      <c r="R5588" s="2">
        <v>0.63180000000000003</v>
      </c>
      <c r="S5588" s="2">
        <v>0</v>
      </c>
      <c r="T5588" s="2">
        <v>0</v>
      </c>
      <c r="U5588" s="2">
        <v>5.4918000000000005</v>
      </c>
      <c r="W5588" s="2" t="s">
        <v>1</v>
      </c>
      <c r="X5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8"/>
      <c r="Z5588"/>
      <c r="AA5588"/>
    </row>
    <row r="5589" spans="5:27" hidden="1">
      <c r="E5589" t="s">
        <v>8160</v>
      </c>
      <c r="F5589" t="s">
        <v>8298</v>
      </c>
      <c r="G5589" t="s">
        <v>1</v>
      </c>
      <c r="H5589" t="s">
        <v>0</v>
      </c>
      <c r="I5589" t="s">
        <v>8149</v>
      </c>
      <c r="J5589" t="s">
        <v>8150</v>
      </c>
      <c r="K5589">
        <v>469</v>
      </c>
      <c r="L5589">
        <v>469</v>
      </c>
      <c r="M5589" s="1" t="s">
        <v>95</v>
      </c>
      <c r="N5589" t="s">
        <v>96</v>
      </c>
      <c r="O5589" s="2">
        <v>0</v>
      </c>
      <c r="P5589" s="2">
        <v>0</v>
      </c>
      <c r="Q5589" s="2">
        <v>14.32</v>
      </c>
      <c r="R5589" s="2">
        <v>1.8616000000000001</v>
      </c>
      <c r="S5589" s="2">
        <v>0</v>
      </c>
      <c r="T5589" s="2">
        <v>0</v>
      </c>
      <c r="U5589" s="2">
        <v>16.1816</v>
      </c>
      <c r="W5589" s="2" t="s">
        <v>1</v>
      </c>
      <c r="X5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89"/>
      <c r="Z5589"/>
      <c r="AA5589"/>
    </row>
    <row r="5590" spans="5:27" hidden="1">
      <c r="E5590" t="s">
        <v>8160</v>
      </c>
      <c r="F5590" t="s">
        <v>8298</v>
      </c>
      <c r="G5590" t="s">
        <v>1</v>
      </c>
      <c r="H5590" t="s">
        <v>0</v>
      </c>
      <c r="I5590" t="s">
        <v>8149</v>
      </c>
      <c r="J5590" t="s">
        <v>8150</v>
      </c>
      <c r="K5590">
        <v>470</v>
      </c>
      <c r="L5590">
        <v>470</v>
      </c>
      <c r="M5590" s="1" t="s">
        <v>95</v>
      </c>
      <c r="N5590" t="s">
        <v>96</v>
      </c>
      <c r="O5590" s="2">
        <v>0</v>
      </c>
      <c r="P5590" s="2">
        <v>0</v>
      </c>
      <c r="Q5590" s="2">
        <v>8.36</v>
      </c>
      <c r="R5590" s="2">
        <v>1.0868</v>
      </c>
      <c r="S5590" s="2">
        <v>0</v>
      </c>
      <c r="T5590" s="2">
        <v>0</v>
      </c>
      <c r="U5590" s="2">
        <v>9.4467999999999996</v>
      </c>
      <c r="W5590" s="2" t="s">
        <v>1</v>
      </c>
      <c r="X5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0"/>
      <c r="Z5590"/>
      <c r="AA5590"/>
    </row>
    <row r="5591" spans="5:27" hidden="1">
      <c r="E5591" t="s">
        <v>8160</v>
      </c>
      <c r="F5591" t="s">
        <v>8298</v>
      </c>
      <c r="G5591" t="s">
        <v>1</v>
      </c>
      <c r="H5591" t="s">
        <v>0</v>
      </c>
      <c r="I5591" t="s">
        <v>8149</v>
      </c>
      <c r="J5591" t="s">
        <v>8150</v>
      </c>
      <c r="K5591">
        <v>471</v>
      </c>
      <c r="L5591">
        <v>471</v>
      </c>
      <c r="M5591" s="1" t="s">
        <v>95</v>
      </c>
      <c r="N5591" t="s">
        <v>96</v>
      </c>
      <c r="O5591" s="2">
        <v>0</v>
      </c>
      <c r="P5591" s="2">
        <v>0</v>
      </c>
      <c r="Q5591" s="2">
        <v>6.32</v>
      </c>
      <c r="R5591" s="2">
        <v>0.82160000000000011</v>
      </c>
      <c r="S5591" s="2">
        <v>0</v>
      </c>
      <c r="T5591" s="2">
        <v>0</v>
      </c>
      <c r="U5591" s="2">
        <v>7.1416000000000004</v>
      </c>
      <c r="W5591" s="2" t="s">
        <v>1</v>
      </c>
      <c r="X5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1"/>
      <c r="Z5591"/>
      <c r="AA5591"/>
    </row>
    <row r="5592" spans="5:27" hidden="1">
      <c r="E5592" t="s">
        <v>8160</v>
      </c>
      <c r="F5592" t="s">
        <v>8298</v>
      </c>
      <c r="G5592" t="s">
        <v>1</v>
      </c>
      <c r="H5592" t="s">
        <v>0</v>
      </c>
      <c r="I5592" t="s">
        <v>8149</v>
      </c>
      <c r="J5592" t="s">
        <v>8150</v>
      </c>
      <c r="K5592">
        <v>472</v>
      </c>
      <c r="L5592">
        <v>472</v>
      </c>
      <c r="M5592" s="1" t="s">
        <v>95</v>
      </c>
      <c r="N5592" t="s">
        <v>96</v>
      </c>
      <c r="O5592" s="2">
        <v>0</v>
      </c>
      <c r="P5592" s="2">
        <v>0</v>
      </c>
      <c r="Q5592" s="2">
        <v>716</v>
      </c>
      <c r="R5592" s="2">
        <v>93.08</v>
      </c>
      <c r="S5592" s="2">
        <v>0</v>
      </c>
      <c r="T5592" s="2">
        <v>0</v>
      </c>
      <c r="U5592" s="2">
        <v>809.08</v>
      </c>
      <c r="W5592" s="2" t="s">
        <v>1</v>
      </c>
      <c r="X5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2"/>
      <c r="Z5592"/>
      <c r="AA5592"/>
    </row>
    <row r="5593" spans="5:27" hidden="1">
      <c r="E5593" t="s">
        <v>8160</v>
      </c>
      <c r="F5593" t="s">
        <v>8298</v>
      </c>
      <c r="G5593" t="s">
        <v>1</v>
      </c>
      <c r="H5593" t="s">
        <v>0</v>
      </c>
      <c r="I5593" t="s">
        <v>8149</v>
      </c>
      <c r="J5593" t="s">
        <v>8150</v>
      </c>
      <c r="K5593">
        <v>473</v>
      </c>
      <c r="L5593">
        <v>473</v>
      </c>
      <c r="M5593" s="1" t="s">
        <v>95</v>
      </c>
      <c r="N5593" t="s">
        <v>96</v>
      </c>
      <c r="O5593" s="2">
        <v>0</v>
      </c>
      <c r="P5593" s="2">
        <v>0</v>
      </c>
      <c r="Q5593" s="2">
        <v>11.96</v>
      </c>
      <c r="R5593" s="2">
        <v>1.5548000000000002</v>
      </c>
      <c r="S5593" s="2">
        <v>0</v>
      </c>
      <c r="T5593" s="2">
        <v>0</v>
      </c>
      <c r="U5593" s="2">
        <v>13.514800000000001</v>
      </c>
      <c r="W5593" s="2" t="s">
        <v>1</v>
      </c>
      <c r="X5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3"/>
      <c r="Z5593"/>
      <c r="AA5593"/>
    </row>
    <row r="5594" spans="5:27" hidden="1">
      <c r="E5594" t="s">
        <v>8160</v>
      </c>
      <c r="F5594" t="s">
        <v>8298</v>
      </c>
      <c r="G5594" t="s">
        <v>1</v>
      </c>
      <c r="H5594" t="s">
        <v>0</v>
      </c>
      <c r="I5594" t="s">
        <v>8149</v>
      </c>
      <c r="J5594" t="s">
        <v>8150</v>
      </c>
      <c r="K5594">
        <v>474</v>
      </c>
      <c r="L5594">
        <v>474</v>
      </c>
      <c r="M5594" s="1" t="s">
        <v>95</v>
      </c>
      <c r="N5594" t="s">
        <v>96</v>
      </c>
      <c r="O5594" s="2">
        <v>0</v>
      </c>
      <c r="P5594" s="2">
        <v>0</v>
      </c>
      <c r="Q5594" s="2">
        <v>16.72</v>
      </c>
      <c r="R5594" s="2">
        <v>2.1736</v>
      </c>
      <c r="S5594" s="2">
        <v>0</v>
      </c>
      <c r="T5594" s="2">
        <v>0</v>
      </c>
      <c r="U5594" s="2">
        <v>18.893599999999999</v>
      </c>
      <c r="W5594" s="2" t="s">
        <v>1</v>
      </c>
      <c r="X5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4"/>
      <c r="Z5594"/>
      <c r="AA5594"/>
    </row>
    <row r="5595" spans="5:27" hidden="1">
      <c r="E5595" t="s">
        <v>8160</v>
      </c>
      <c r="F5595" t="s">
        <v>8298</v>
      </c>
      <c r="G5595" t="s">
        <v>1</v>
      </c>
      <c r="H5595" t="s">
        <v>0</v>
      </c>
      <c r="I5595" t="s">
        <v>8149</v>
      </c>
      <c r="J5595" t="s">
        <v>8150</v>
      </c>
      <c r="K5595">
        <v>475</v>
      </c>
      <c r="L5595">
        <v>475</v>
      </c>
      <c r="M5595" s="1" t="s">
        <v>95</v>
      </c>
      <c r="N5595" t="s">
        <v>96</v>
      </c>
      <c r="O5595" s="2">
        <v>0</v>
      </c>
      <c r="P5595" s="2">
        <v>0</v>
      </c>
      <c r="Q5595" s="2">
        <v>10.6</v>
      </c>
      <c r="R5595" s="2">
        <v>1.3779999999999999</v>
      </c>
      <c r="S5595" s="2">
        <v>0</v>
      </c>
      <c r="T5595" s="2">
        <v>0</v>
      </c>
      <c r="U5595" s="2">
        <v>11.978</v>
      </c>
      <c r="W5595" s="2" t="s">
        <v>1</v>
      </c>
      <c r="X5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5"/>
      <c r="Z5595"/>
      <c r="AA5595"/>
    </row>
    <row r="5596" spans="5:27" hidden="1">
      <c r="E5596" t="s">
        <v>8160</v>
      </c>
      <c r="F5596" t="s">
        <v>8298</v>
      </c>
      <c r="G5596" t="s">
        <v>1</v>
      </c>
      <c r="H5596" t="s">
        <v>0</v>
      </c>
      <c r="I5596" t="s">
        <v>8149</v>
      </c>
      <c r="J5596" t="s">
        <v>8150</v>
      </c>
      <c r="K5596">
        <v>476</v>
      </c>
      <c r="L5596">
        <v>476</v>
      </c>
      <c r="M5596" s="1" t="s">
        <v>1319</v>
      </c>
      <c r="N5596" t="s">
        <v>1320</v>
      </c>
      <c r="O5596" s="2">
        <v>0</v>
      </c>
      <c r="P5596" s="2">
        <v>0</v>
      </c>
      <c r="Q5596" s="2">
        <v>68.37</v>
      </c>
      <c r="R5596" s="2">
        <v>8.8881000000000014</v>
      </c>
      <c r="S5596" s="2">
        <v>0</v>
      </c>
      <c r="T5596" s="2">
        <v>0</v>
      </c>
      <c r="U5596" s="2">
        <v>77.258100000000013</v>
      </c>
      <c r="W5596" s="2" t="s">
        <v>1</v>
      </c>
      <c r="X5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6"/>
      <c r="Z5596"/>
      <c r="AA5596"/>
    </row>
    <row r="5597" spans="5:27" hidden="1">
      <c r="E5597" t="s">
        <v>8160</v>
      </c>
      <c r="F5597" t="s">
        <v>8298</v>
      </c>
      <c r="G5597" t="s">
        <v>1</v>
      </c>
      <c r="H5597" t="s">
        <v>0</v>
      </c>
      <c r="I5597" t="s">
        <v>8149</v>
      </c>
      <c r="J5597" t="s">
        <v>8150</v>
      </c>
      <c r="K5597">
        <v>477</v>
      </c>
      <c r="L5597">
        <v>477</v>
      </c>
      <c r="M5597" s="1" t="s">
        <v>8203</v>
      </c>
      <c r="N5597" t="s">
        <v>842</v>
      </c>
      <c r="O5597" s="2">
        <v>0</v>
      </c>
      <c r="P5597" s="2">
        <v>0</v>
      </c>
      <c r="Q5597" s="2">
        <v>246.68</v>
      </c>
      <c r="R5597" s="2">
        <v>32.068400000000004</v>
      </c>
      <c r="S5597" s="2">
        <v>0</v>
      </c>
      <c r="T5597" s="2">
        <v>0</v>
      </c>
      <c r="U5597" s="2">
        <v>278.7484</v>
      </c>
      <c r="W5597" s="2" t="s">
        <v>1</v>
      </c>
      <c r="X5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7"/>
      <c r="Z5597"/>
      <c r="AA5597"/>
    </row>
    <row r="5598" spans="5:27" hidden="1">
      <c r="E5598" t="s">
        <v>8160</v>
      </c>
      <c r="F5598" t="s">
        <v>8298</v>
      </c>
      <c r="G5598" t="s">
        <v>1</v>
      </c>
      <c r="H5598" t="s">
        <v>0</v>
      </c>
      <c r="I5598" t="s">
        <v>8149</v>
      </c>
      <c r="J5598" t="s">
        <v>8150</v>
      </c>
      <c r="K5598">
        <v>478</v>
      </c>
      <c r="L5598">
        <v>478</v>
      </c>
      <c r="M5598" s="1" t="s">
        <v>351</v>
      </c>
      <c r="N5598" t="s">
        <v>352</v>
      </c>
      <c r="O5598" s="2">
        <v>0</v>
      </c>
      <c r="P5598" s="2">
        <v>0</v>
      </c>
      <c r="Q5598" s="2">
        <v>101.95</v>
      </c>
      <c r="R5598" s="2">
        <v>13.253500000000001</v>
      </c>
      <c r="S5598" s="2">
        <v>0</v>
      </c>
      <c r="T5598" s="2">
        <v>0</v>
      </c>
      <c r="U5598" s="2">
        <v>115.20350000000001</v>
      </c>
      <c r="W5598" s="2" t="s">
        <v>1</v>
      </c>
      <c r="X5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8"/>
      <c r="Z5598"/>
      <c r="AA5598"/>
    </row>
    <row r="5599" spans="5:27" hidden="1">
      <c r="E5599" t="s">
        <v>8160</v>
      </c>
      <c r="F5599" t="s">
        <v>8298</v>
      </c>
      <c r="G5599" t="s">
        <v>1</v>
      </c>
      <c r="H5599" t="s">
        <v>0</v>
      </c>
      <c r="I5599" t="s">
        <v>8149</v>
      </c>
      <c r="J5599" t="s">
        <v>8150</v>
      </c>
      <c r="K5599">
        <v>479</v>
      </c>
      <c r="L5599">
        <v>479</v>
      </c>
      <c r="M5599" s="1" t="s">
        <v>257</v>
      </c>
      <c r="N5599" t="s">
        <v>258</v>
      </c>
      <c r="O5599" s="2">
        <v>0</v>
      </c>
      <c r="P5599" s="2">
        <v>0</v>
      </c>
      <c r="Q5599" s="2">
        <v>83.6</v>
      </c>
      <c r="R5599" s="2">
        <v>10.868</v>
      </c>
      <c r="S5599" s="2">
        <v>0</v>
      </c>
      <c r="T5599" s="2">
        <v>0</v>
      </c>
      <c r="U5599" s="2">
        <v>94.467999999999989</v>
      </c>
      <c r="W5599" s="2" t="s">
        <v>1</v>
      </c>
      <c r="X5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599"/>
      <c r="Z5599"/>
      <c r="AA5599"/>
    </row>
    <row r="5600" spans="5:27" hidden="1">
      <c r="E5600" t="s">
        <v>8160</v>
      </c>
      <c r="F5600" t="s">
        <v>8298</v>
      </c>
      <c r="G5600" t="s">
        <v>1</v>
      </c>
      <c r="H5600" t="s">
        <v>0</v>
      </c>
      <c r="I5600" t="s">
        <v>8149</v>
      </c>
      <c r="J5600" t="s">
        <v>8150</v>
      </c>
      <c r="K5600">
        <v>480</v>
      </c>
      <c r="L5600">
        <v>480</v>
      </c>
      <c r="M5600" s="1" t="s">
        <v>1155</v>
      </c>
      <c r="N5600" t="s">
        <v>1156</v>
      </c>
      <c r="O5600" s="2">
        <v>0</v>
      </c>
      <c r="P5600" s="2">
        <v>0</v>
      </c>
      <c r="Q5600" s="2">
        <v>9292.19</v>
      </c>
      <c r="R5600" s="2">
        <v>1207.9847000000002</v>
      </c>
      <c r="S5600" s="2">
        <v>0</v>
      </c>
      <c r="T5600" s="2">
        <v>0</v>
      </c>
      <c r="U5600" s="2">
        <v>10500.174700000001</v>
      </c>
      <c r="W5600" s="2" t="s">
        <v>1</v>
      </c>
      <c r="X5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0"/>
      <c r="Z5600"/>
      <c r="AA5600"/>
    </row>
    <row r="5601" spans="5:27" hidden="1">
      <c r="E5601" t="s">
        <v>8160</v>
      </c>
      <c r="F5601" t="s">
        <v>8298</v>
      </c>
      <c r="G5601" t="s">
        <v>1</v>
      </c>
      <c r="H5601" t="s">
        <v>0</v>
      </c>
      <c r="I5601" t="s">
        <v>8149</v>
      </c>
      <c r="J5601" t="s">
        <v>8150</v>
      </c>
      <c r="K5601">
        <v>481</v>
      </c>
      <c r="L5601">
        <v>481</v>
      </c>
      <c r="M5601" s="1" t="s">
        <v>761</v>
      </c>
      <c r="N5601" t="s">
        <v>762</v>
      </c>
      <c r="O5601" s="2">
        <v>0</v>
      </c>
      <c r="P5601" s="2">
        <v>0</v>
      </c>
      <c r="Q5601" s="2">
        <v>84.96</v>
      </c>
      <c r="R5601" s="2">
        <v>11.0448</v>
      </c>
      <c r="S5601" s="2">
        <v>0</v>
      </c>
      <c r="T5601" s="2">
        <v>0</v>
      </c>
      <c r="U5601" s="2">
        <v>96.004799999999989</v>
      </c>
      <c r="W5601" s="2" t="s">
        <v>1</v>
      </c>
      <c r="X5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1"/>
      <c r="Z5601"/>
      <c r="AA5601"/>
    </row>
    <row r="5602" spans="5:27" hidden="1">
      <c r="E5602" t="s">
        <v>8160</v>
      </c>
      <c r="F5602" t="s">
        <v>8298</v>
      </c>
      <c r="G5602" t="s">
        <v>1</v>
      </c>
      <c r="H5602" t="s">
        <v>0</v>
      </c>
      <c r="I5602" t="s">
        <v>8149</v>
      </c>
      <c r="J5602" t="s">
        <v>8150</v>
      </c>
      <c r="K5602">
        <v>482</v>
      </c>
      <c r="L5602">
        <v>482</v>
      </c>
      <c r="M5602" s="1" t="s">
        <v>8157</v>
      </c>
      <c r="N5602" t="s">
        <v>8158</v>
      </c>
      <c r="O5602" s="2">
        <v>0</v>
      </c>
      <c r="P5602" s="2">
        <v>0</v>
      </c>
      <c r="Q5602" s="2">
        <v>71.11</v>
      </c>
      <c r="R5602" s="2">
        <v>9.2443000000000008</v>
      </c>
      <c r="S5602" s="2">
        <v>0</v>
      </c>
      <c r="T5602" s="2">
        <v>0</v>
      </c>
      <c r="U5602" s="2">
        <v>80.354299999999995</v>
      </c>
      <c r="W5602" s="2" t="s">
        <v>1</v>
      </c>
      <c r="X5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2"/>
      <c r="Z5602"/>
      <c r="AA5602"/>
    </row>
    <row r="5603" spans="5:27" hidden="1">
      <c r="E5603" t="s">
        <v>8160</v>
      </c>
      <c r="F5603" t="s">
        <v>8298</v>
      </c>
      <c r="G5603" t="s">
        <v>1</v>
      </c>
      <c r="H5603" t="s">
        <v>0</v>
      </c>
      <c r="I5603" t="s">
        <v>8149</v>
      </c>
      <c r="J5603" t="s">
        <v>8150</v>
      </c>
      <c r="K5603">
        <v>483</v>
      </c>
      <c r="L5603">
        <v>483</v>
      </c>
      <c r="M5603" s="1" t="s">
        <v>211</v>
      </c>
      <c r="N5603" t="s">
        <v>212</v>
      </c>
      <c r="O5603" s="2">
        <v>0</v>
      </c>
      <c r="P5603" s="2">
        <v>0</v>
      </c>
      <c r="Q5603" s="2">
        <v>450</v>
      </c>
      <c r="R5603" s="2">
        <v>58.5</v>
      </c>
      <c r="S5603" s="2">
        <v>0</v>
      </c>
      <c r="T5603" s="2">
        <v>0</v>
      </c>
      <c r="U5603" s="2">
        <v>508.5</v>
      </c>
      <c r="W5603" s="2" t="s">
        <v>1</v>
      </c>
      <c r="X5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3"/>
      <c r="Z5603"/>
      <c r="AA5603"/>
    </row>
    <row r="5604" spans="5:27" hidden="1">
      <c r="E5604" t="s">
        <v>8160</v>
      </c>
      <c r="F5604" t="s">
        <v>8298</v>
      </c>
      <c r="G5604" t="s">
        <v>1</v>
      </c>
      <c r="H5604" t="s">
        <v>0</v>
      </c>
      <c r="I5604" t="s">
        <v>8149</v>
      </c>
      <c r="J5604" t="s">
        <v>8150</v>
      </c>
      <c r="K5604">
        <v>484</v>
      </c>
      <c r="L5604">
        <v>484</v>
      </c>
      <c r="M5604" s="1" t="s">
        <v>241</v>
      </c>
      <c r="N5604" t="s">
        <v>242</v>
      </c>
      <c r="O5604" s="2">
        <v>0</v>
      </c>
      <c r="P5604" s="2">
        <v>0</v>
      </c>
      <c r="Q5604" s="2">
        <v>94.72</v>
      </c>
      <c r="R5604" s="2">
        <v>12.313600000000001</v>
      </c>
      <c r="S5604" s="2">
        <v>0</v>
      </c>
      <c r="T5604" s="2">
        <v>0</v>
      </c>
      <c r="U5604" s="2">
        <v>107.03360000000001</v>
      </c>
      <c r="W5604" s="2" t="s">
        <v>1</v>
      </c>
      <c r="X5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4"/>
      <c r="Z5604"/>
      <c r="AA5604"/>
    </row>
    <row r="5605" spans="5:27" hidden="1">
      <c r="E5605" t="s">
        <v>8160</v>
      </c>
      <c r="F5605" t="s">
        <v>8298</v>
      </c>
      <c r="G5605" t="s">
        <v>1</v>
      </c>
      <c r="H5605" t="s">
        <v>0</v>
      </c>
      <c r="I5605" t="s">
        <v>8149</v>
      </c>
      <c r="J5605" t="s">
        <v>8150</v>
      </c>
      <c r="K5605">
        <v>485</v>
      </c>
      <c r="L5605">
        <v>485</v>
      </c>
      <c r="M5605" s="1" t="s">
        <v>8299</v>
      </c>
      <c r="N5605" t="s">
        <v>8300</v>
      </c>
      <c r="O5605" s="2">
        <v>0</v>
      </c>
      <c r="P5605" s="2">
        <v>0</v>
      </c>
      <c r="Q5605" s="2">
        <v>70.8</v>
      </c>
      <c r="R5605" s="2">
        <v>9.2040000000000006</v>
      </c>
      <c r="S5605" s="2">
        <v>0</v>
      </c>
      <c r="T5605" s="2">
        <v>0</v>
      </c>
      <c r="U5605" s="2">
        <v>80.003999999999991</v>
      </c>
      <c r="W5605" s="2" t="s">
        <v>1</v>
      </c>
      <c r="X5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5"/>
      <c r="Z5605"/>
      <c r="AA5605"/>
    </row>
    <row r="5606" spans="5:27" hidden="1">
      <c r="E5606" t="s">
        <v>8160</v>
      </c>
      <c r="F5606" t="s">
        <v>8298</v>
      </c>
      <c r="G5606" t="s">
        <v>1</v>
      </c>
      <c r="H5606" t="s">
        <v>0</v>
      </c>
      <c r="I5606" t="s">
        <v>8149</v>
      </c>
      <c r="J5606" t="s">
        <v>8150</v>
      </c>
      <c r="K5606">
        <v>486</v>
      </c>
      <c r="L5606">
        <v>486</v>
      </c>
      <c r="M5606" s="1" t="s">
        <v>118</v>
      </c>
      <c r="N5606" t="s">
        <v>119</v>
      </c>
      <c r="O5606" s="2">
        <v>0</v>
      </c>
      <c r="P5606" s="2">
        <v>0</v>
      </c>
      <c r="Q5606" s="2">
        <v>52.51</v>
      </c>
      <c r="R5606" s="2">
        <v>6.8262999999999998</v>
      </c>
      <c r="S5606" s="2">
        <v>0</v>
      </c>
      <c r="T5606" s="2">
        <v>0</v>
      </c>
      <c r="U5606" s="2">
        <v>59.336299999999994</v>
      </c>
      <c r="W5606" s="2" t="s">
        <v>1</v>
      </c>
      <c r="X5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6"/>
      <c r="Z5606"/>
      <c r="AA5606"/>
    </row>
    <row r="5607" spans="5:27" hidden="1">
      <c r="E5607" t="s">
        <v>8160</v>
      </c>
      <c r="F5607" t="s">
        <v>8298</v>
      </c>
      <c r="G5607" t="s">
        <v>1</v>
      </c>
      <c r="H5607" t="s">
        <v>0</v>
      </c>
      <c r="I5607" t="s">
        <v>8149</v>
      </c>
      <c r="J5607" t="s">
        <v>8150</v>
      </c>
      <c r="K5607">
        <v>487</v>
      </c>
      <c r="L5607">
        <v>487</v>
      </c>
      <c r="M5607" s="1" t="s">
        <v>118</v>
      </c>
      <c r="N5607" t="s">
        <v>119</v>
      </c>
      <c r="O5607" s="2">
        <v>0</v>
      </c>
      <c r="P5607" s="2">
        <v>0</v>
      </c>
      <c r="Q5607" s="2">
        <v>73.81</v>
      </c>
      <c r="R5607" s="2">
        <v>9.5952999999999999</v>
      </c>
      <c r="S5607" s="2">
        <v>0</v>
      </c>
      <c r="T5607" s="2">
        <v>0</v>
      </c>
      <c r="U5607" s="2">
        <v>83.405299999999997</v>
      </c>
      <c r="W5607" s="2" t="s">
        <v>1</v>
      </c>
      <c r="X5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7"/>
      <c r="Z5607"/>
      <c r="AA5607"/>
    </row>
    <row r="5608" spans="5:27" hidden="1">
      <c r="E5608" t="s">
        <v>8160</v>
      </c>
      <c r="F5608" t="s">
        <v>8298</v>
      </c>
      <c r="G5608" t="s">
        <v>1</v>
      </c>
      <c r="H5608" t="s">
        <v>0</v>
      </c>
      <c r="I5608" t="s">
        <v>8149</v>
      </c>
      <c r="J5608" t="s">
        <v>8150</v>
      </c>
      <c r="K5608">
        <v>488</v>
      </c>
      <c r="L5608">
        <v>488</v>
      </c>
      <c r="M5608" s="1" t="s">
        <v>8055</v>
      </c>
      <c r="N5608" t="s">
        <v>8056</v>
      </c>
      <c r="O5608" s="2">
        <v>0</v>
      </c>
      <c r="P5608" s="2">
        <v>0</v>
      </c>
      <c r="Q5608" s="2">
        <v>178.99</v>
      </c>
      <c r="R5608" s="2">
        <v>23.268700000000003</v>
      </c>
      <c r="S5608" s="2">
        <v>0</v>
      </c>
      <c r="T5608" s="2">
        <v>0</v>
      </c>
      <c r="U5608" s="2">
        <v>202.2587</v>
      </c>
      <c r="W5608" s="2" t="s">
        <v>1</v>
      </c>
      <c r="X5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8"/>
      <c r="Z5608"/>
      <c r="AA5608"/>
    </row>
    <row r="5609" spans="5:27" hidden="1">
      <c r="E5609" t="s">
        <v>8160</v>
      </c>
      <c r="F5609" t="s">
        <v>8298</v>
      </c>
      <c r="G5609" t="s">
        <v>1</v>
      </c>
      <c r="H5609" t="s">
        <v>0</v>
      </c>
      <c r="I5609" t="s">
        <v>8149</v>
      </c>
      <c r="J5609" t="s">
        <v>8150</v>
      </c>
      <c r="K5609">
        <v>489</v>
      </c>
      <c r="L5609">
        <v>489</v>
      </c>
      <c r="M5609" s="1" t="s">
        <v>297</v>
      </c>
      <c r="N5609" t="s">
        <v>298</v>
      </c>
      <c r="O5609" s="2">
        <v>0</v>
      </c>
      <c r="P5609" s="2">
        <v>0</v>
      </c>
      <c r="Q5609" s="2">
        <v>450.57</v>
      </c>
      <c r="R5609" s="2">
        <v>58.574100000000001</v>
      </c>
      <c r="S5609" s="2">
        <v>0</v>
      </c>
      <c r="T5609" s="2">
        <v>0</v>
      </c>
      <c r="U5609" s="2">
        <v>509.14409999999998</v>
      </c>
      <c r="W5609" s="2" t="s">
        <v>1</v>
      </c>
      <c r="X5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09"/>
      <c r="Z5609"/>
      <c r="AA5609"/>
    </row>
    <row r="5610" spans="5:27" hidden="1">
      <c r="E5610" t="s">
        <v>8160</v>
      </c>
      <c r="F5610" t="s">
        <v>8298</v>
      </c>
      <c r="G5610" t="s">
        <v>1</v>
      </c>
      <c r="H5610" t="s">
        <v>0</v>
      </c>
      <c r="I5610" t="s">
        <v>8149</v>
      </c>
      <c r="J5610" t="s">
        <v>8150</v>
      </c>
      <c r="K5610">
        <v>490</v>
      </c>
      <c r="L5610">
        <v>490</v>
      </c>
      <c r="M5610" s="1" t="s">
        <v>85</v>
      </c>
      <c r="N5610" t="s">
        <v>86</v>
      </c>
      <c r="O5610" s="2">
        <v>0</v>
      </c>
      <c r="P5610" s="2">
        <v>0</v>
      </c>
      <c r="Q5610" s="2">
        <v>46.81</v>
      </c>
      <c r="R5610" s="2">
        <v>6.0853000000000002</v>
      </c>
      <c r="S5610" s="2">
        <v>0</v>
      </c>
      <c r="T5610" s="2">
        <v>0</v>
      </c>
      <c r="U5610" s="2">
        <v>52.895300000000006</v>
      </c>
      <c r="W5610" s="2" t="s">
        <v>1</v>
      </c>
      <c r="X5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0"/>
      <c r="Z5610"/>
      <c r="AA5610"/>
    </row>
    <row r="5611" spans="5:27" hidden="1">
      <c r="E5611" t="s">
        <v>8160</v>
      </c>
      <c r="F5611" t="s">
        <v>8298</v>
      </c>
      <c r="G5611" t="s">
        <v>1</v>
      </c>
      <c r="H5611" t="s">
        <v>0</v>
      </c>
      <c r="I5611" t="s">
        <v>8149</v>
      </c>
      <c r="J5611" t="s">
        <v>8150</v>
      </c>
      <c r="K5611">
        <v>491</v>
      </c>
      <c r="L5611">
        <v>491</v>
      </c>
      <c r="M5611" s="1" t="s">
        <v>8091</v>
      </c>
      <c r="N5611" t="s">
        <v>8092</v>
      </c>
      <c r="O5611" s="2">
        <v>0</v>
      </c>
      <c r="P5611" s="2">
        <v>0</v>
      </c>
      <c r="Q5611" s="2">
        <v>57</v>
      </c>
      <c r="R5611" s="2">
        <v>7.41</v>
      </c>
      <c r="S5611" s="2">
        <v>0</v>
      </c>
      <c r="T5611" s="2">
        <v>0</v>
      </c>
      <c r="U5611" s="2">
        <v>64.41</v>
      </c>
      <c r="W5611" s="2" t="s">
        <v>1</v>
      </c>
      <c r="X5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1"/>
      <c r="Z5611"/>
      <c r="AA5611"/>
    </row>
    <row r="5612" spans="5:27" hidden="1">
      <c r="E5612" t="s">
        <v>8160</v>
      </c>
      <c r="F5612" t="s">
        <v>8298</v>
      </c>
      <c r="G5612" t="s">
        <v>1</v>
      </c>
      <c r="H5612" t="s">
        <v>0</v>
      </c>
      <c r="I5612" t="s">
        <v>8149</v>
      </c>
      <c r="J5612" t="s">
        <v>8150</v>
      </c>
      <c r="K5612">
        <v>492</v>
      </c>
      <c r="L5612">
        <v>492</v>
      </c>
      <c r="M5612" s="1" t="s">
        <v>140</v>
      </c>
      <c r="N5612" t="s">
        <v>141</v>
      </c>
      <c r="O5612" s="2">
        <v>0</v>
      </c>
      <c r="P5612" s="2">
        <v>0</v>
      </c>
      <c r="Q5612" s="2">
        <v>39.31</v>
      </c>
      <c r="R5612" s="2">
        <v>5.1103000000000005</v>
      </c>
      <c r="S5612" s="2">
        <v>0</v>
      </c>
      <c r="T5612" s="2">
        <v>0</v>
      </c>
      <c r="U5612" s="2">
        <v>44.420300000000005</v>
      </c>
      <c r="W5612" s="2" t="s">
        <v>1</v>
      </c>
      <c r="X5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2"/>
      <c r="Z5612"/>
      <c r="AA5612"/>
    </row>
    <row r="5613" spans="5:27" hidden="1">
      <c r="E5613" t="s">
        <v>8160</v>
      </c>
      <c r="F5613" t="s">
        <v>8298</v>
      </c>
      <c r="G5613" t="s">
        <v>1</v>
      </c>
      <c r="H5613" t="s">
        <v>0</v>
      </c>
      <c r="I5613" t="s">
        <v>8149</v>
      </c>
      <c r="J5613" t="s">
        <v>8150</v>
      </c>
      <c r="K5613">
        <v>493</v>
      </c>
      <c r="L5613">
        <v>493</v>
      </c>
      <c r="M5613" s="1" t="s">
        <v>812</v>
      </c>
      <c r="N5613" t="s">
        <v>813</v>
      </c>
      <c r="O5613" s="2">
        <v>0</v>
      </c>
      <c r="P5613" s="2">
        <v>0</v>
      </c>
      <c r="Q5613" s="2">
        <v>144.72999999999999</v>
      </c>
      <c r="R5613" s="2">
        <v>18.814899999999998</v>
      </c>
      <c r="S5613" s="2">
        <v>0</v>
      </c>
      <c r="T5613" s="2">
        <v>0</v>
      </c>
      <c r="U5613" s="2">
        <v>163.54489999999998</v>
      </c>
      <c r="W5613" s="2" t="s">
        <v>1</v>
      </c>
      <c r="X5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3"/>
      <c r="Z5613"/>
      <c r="AA5613"/>
    </row>
    <row r="5614" spans="5:27" hidden="1">
      <c r="E5614" t="s">
        <v>8160</v>
      </c>
      <c r="F5614" t="s">
        <v>8298</v>
      </c>
      <c r="G5614" t="s">
        <v>1</v>
      </c>
      <c r="H5614" t="s">
        <v>0</v>
      </c>
      <c r="I5614" t="s">
        <v>8149</v>
      </c>
      <c r="J5614" t="s">
        <v>8150</v>
      </c>
      <c r="K5614">
        <v>494</v>
      </c>
      <c r="L5614">
        <v>494</v>
      </c>
      <c r="M5614" s="1" t="s">
        <v>870</v>
      </c>
      <c r="N5614" t="s">
        <v>871</v>
      </c>
      <c r="O5614" s="2">
        <v>0</v>
      </c>
      <c r="P5614" s="2">
        <v>0</v>
      </c>
      <c r="Q5614" s="2">
        <v>124.34</v>
      </c>
      <c r="R5614" s="2">
        <v>16.164200000000001</v>
      </c>
      <c r="S5614" s="2">
        <v>0</v>
      </c>
      <c r="T5614" s="2">
        <v>0</v>
      </c>
      <c r="U5614" s="2">
        <v>140.5042</v>
      </c>
      <c r="W5614" s="2" t="s">
        <v>1</v>
      </c>
      <c r="X5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4"/>
      <c r="Z5614"/>
      <c r="AA5614"/>
    </row>
    <row r="5615" spans="5:27" hidden="1">
      <c r="E5615" t="s">
        <v>8160</v>
      </c>
      <c r="F5615" t="s">
        <v>8298</v>
      </c>
      <c r="G5615" t="s">
        <v>1</v>
      </c>
      <c r="H5615" t="s">
        <v>0</v>
      </c>
      <c r="I5615" t="s">
        <v>8149</v>
      </c>
      <c r="J5615" t="s">
        <v>8150</v>
      </c>
      <c r="K5615">
        <v>495</v>
      </c>
      <c r="L5615">
        <v>495</v>
      </c>
      <c r="M5615" s="1" t="s">
        <v>851</v>
      </c>
      <c r="N5615" t="s">
        <v>852</v>
      </c>
      <c r="O5615" s="2">
        <v>0</v>
      </c>
      <c r="P5615" s="2">
        <v>0</v>
      </c>
      <c r="Q5615" s="2">
        <v>144.72</v>
      </c>
      <c r="R5615" s="2">
        <v>18.813600000000001</v>
      </c>
      <c r="S5615" s="2">
        <v>0</v>
      </c>
      <c r="T5615" s="2">
        <v>0</v>
      </c>
      <c r="U5615" s="2">
        <v>163.53360000000001</v>
      </c>
      <c r="W5615" s="2" t="s">
        <v>1</v>
      </c>
      <c r="X5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5"/>
      <c r="Z5615"/>
      <c r="AA5615"/>
    </row>
    <row r="5616" spans="5:27" hidden="1">
      <c r="E5616" t="s">
        <v>8160</v>
      </c>
      <c r="F5616" t="s">
        <v>8273</v>
      </c>
      <c r="G5616" t="s">
        <v>1</v>
      </c>
      <c r="H5616" t="s">
        <v>0</v>
      </c>
      <c r="I5616" t="s">
        <v>8149</v>
      </c>
      <c r="J5616" t="s">
        <v>8150</v>
      </c>
      <c r="K5616">
        <v>496</v>
      </c>
      <c r="L5616">
        <v>496</v>
      </c>
      <c r="M5616" s="1" t="s">
        <v>118</v>
      </c>
      <c r="N5616" t="s">
        <v>119</v>
      </c>
      <c r="O5616" s="2">
        <v>0</v>
      </c>
      <c r="P5616" s="2">
        <v>0</v>
      </c>
      <c r="Q5616" s="2">
        <v>1029.04</v>
      </c>
      <c r="R5616" s="2">
        <v>133.77520000000001</v>
      </c>
      <c r="S5616" s="2">
        <v>0</v>
      </c>
      <c r="T5616" s="2">
        <v>0</v>
      </c>
      <c r="U5616" s="2">
        <v>1162.8152</v>
      </c>
      <c r="W5616" s="2" t="s">
        <v>1</v>
      </c>
      <c r="X5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6"/>
      <c r="Z5616"/>
      <c r="AA5616"/>
    </row>
    <row r="5617" spans="5:27" hidden="1">
      <c r="E5617" t="s">
        <v>8160</v>
      </c>
      <c r="F5617" t="s">
        <v>8273</v>
      </c>
      <c r="G5617" t="s">
        <v>1</v>
      </c>
      <c r="H5617" t="s">
        <v>0</v>
      </c>
      <c r="I5617" t="s">
        <v>8149</v>
      </c>
      <c r="J5617" t="s">
        <v>8150</v>
      </c>
      <c r="K5617">
        <v>497</v>
      </c>
      <c r="L5617">
        <v>497</v>
      </c>
      <c r="M5617" s="1" t="s">
        <v>743</v>
      </c>
      <c r="N5617" t="s">
        <v>744</v>
      </c>
      <c r="O5617" s="2">
        <v>0</v>
      </c>
      <c r="P5617" s="2">
        <v>0</v>
      </c>
      <c r="Q5617" s="2">
        <v>789.61</v>
      </c>
      <c r="R5617" s="2">
        <v>102.64930000000001</v>
      </c>
      <c r="S5617" s="2">
        <v>0</v>
      </c>
      <c r="T5617" s="2">
        <v>0</v>
      </c>
      <c r="U5617" s="2">
        <v>892.25930000000005</v>
      </c>
      <c r="W5617" s="2" t="s">
        <v>1</v>
      </c>
      <c r="X5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7"/>
      <c r="Z5617"/>
      <c r="AA5617"/>
    </row>
    <row r="5618" spans="5:27" hidden="1">
      <c r="E5618" t="s">
        <v>8160</v>
      </c>
      <c r="F5618" t="s">
        <v>8273</v>
      </c>
      <c r="G5618" t="s">
        <v>1</v>
      </c>
      <c r="H5618" t="s">
        <v>0</v>
      </c>
      <c r="I5618" t="s">
        <v>8149</v>
      </c>
      <c r="J5618" t="s">
        <v>8150</v>
      </c>
      <c r="K5618">
        <v>498</v>
      </c>
      <c r="L5618">
        <v>498</v>
      </c>
      <c r="M5618" s="1" t="s">
        <v>550</v>
      </c>
      <c r="N5618" t="s">
        <v>551</v>
      </c>
      <c r="O5618" s="2">
        <v>0</v>
      </c>
      <c r="P5618" s="2">
        <v>0</v>
      </c>
      <c r="Q5618" s="2">
        <v>32.97</v>
      </c>
      <c r="R5618" s="2">
        <v>4.2861000000000002</v>
      </c>
      <c r="S5618" s="2">
        <v>0</v>
      </c>
      <c r="T5618" s="2">
        <v>0</v>
      </c>
      <c r="U5618" s="2">
        <v>37.256099999999996</v>
      </c>
      <c r="W5618" s="2" t="s">
        <v>1</v>
      </c>
      <c r="X5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8"/>
      <c r="Z5618"/>
      <c r="AA5618"/>
    </row>
    <row r="5619" spans="5:27" hidden="1">
      <c r="E5619" t="s">
        <v>8160</v>
      </c>
      <c r="F5619" t="s">
        <v>8273</v>
      </c>
      <c r="G5619" t="s">
        <v>1</v>
      </c>
      <c r="H5619" t="s">
        <v>0</v>
      </c>
      <c r="I5619" t="s">
        <v>8149</v>
      </c>
      <c r="J5619" t="s">
        <v>8150</v>
      </c>
      <c r="K5619">
        <v>499</v>
      </c>
      <c r="L5619">
        <v>499</v>
      </c>
      <c r="M5619" s="1" t="s">
        <v>1342</v>
      </c>
      <c r="N5619" t="s">
        <v>1343</v>
      </c>
      <c r="O5619" s="2">
        <v>0</v>
      </c>
      <c r="P5619" s="2">
        <v>0</v>
      </c>
      <c r="Q5619" s="2">
        <v>40.75</v>
      </c>
      <c r="R5619" s="2">
        <v>5.2975000000000003</v>
      </c>
      <c r="S5619" s="2">
        <v>0</v>
      </c>
      <c r="T5619" s="2">
        <v>0</v>
      </c>
      <c r="U5619" s="2">
        <v>46.047499999999999</v>
      </c>
      <c r="W5619" s="2" t="s">
        <v>1</v>
      </c>
      <c r="X5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19"/>
      <c r="Z5619"/>
      <c r="AA5619"/>
    </row>
    <row r="5620" spans="5:27" hidden="1">
      <c r="E5620" t="s">
        <v>8160</v>
      </c>
      <c r="F5620" t="s">
        <v>8273</v>
      </c>
      <c r="G5620" t="s">
        <v>1</v>
      </c>
      <c r="H5620" t="s">
        <v>0</v>
      </c>
      <c r="I5620" t="s">
        <v>8149</v>
      </c>
      <c r="J5620" t="s">
        <v>8150</v>
      </c>
      <c r="K5620">
        <v>500</v>
      </c>
      <c r="L5620">
        <v>500</v>
      </c>
      <c r="M5620" s="1" t="s">
        <v>277</v>
      </c>
      <c r="N5620" t="s">
        <v>278</v>
      </c>
      <c r="O5620" s="2">
        <v>0</v>
      </c>
      <c r="P5620" s="2">
        <v>0</v>
      </c>
      <c r="Q5620" s="2">
        <v>286.72000000000003</v>
      </c>
      <c r="R5620" s="2">
        <v>37.273600000000002</v>
      </c>
      <c r="S5620" s="2">
        <v>0</v>
      </c>
      <c r="T5620" s="2">
        <v>0</v>
      </c>
      <c r="U5620" s="2">
        <v>323.99360000000001</v>
      </c>
      <c r="W5620" s="2" t="s">
        <v>1</v>
      </c>
      <c r="X5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0"/>
      <c r="Z5620"/>
      <c r="AA5620"/>
    </row>
    <row r="5621" spans="5:27" hidden="1">
      <c r="E5621" t="s">
        <v>8160</v>
      </c>
      <c r="F5621" t="s">
        <v>8273</v>
      </c>
      <c r="G5621" t="s">
        <v>1</v>
      </c>
      <c r="H5621" t="s">
        <v>0</v>
      </c>
      <c r="I5621" t="s">
        <v>8149</v>
      </c>
      <c r="J5621" t="s">
        <v>8150</v>
      </c>
      <c r="K5621">
        <v>501</v>
      </c>
      <c r="L5621">
        <v>501</v>
      </c>
      <c r="M5621" s="1" t="s">
        <v>277</v>
      </c>
      <c r="N5621" t="s">
        <v>278</v>
      </c>
      <c r="O5621" s="2">
        <v>0</v>
      </c>
      <c r="P5621" s="2">
        <v>0</v>
      </c>
      <c r="Q5621" s="2">
        <v>11537.89</v>
      </c>
      <c r="R5621" s="2">
        <v>1499.9257</v>
      </c>
      <c r="S5621" s="2">
        <v>0</v>
      </c>
      <c r="T5621" s="2">
        <v>0</v>
      </c>
      <c r="U5621" s="2">
        <v>13037.815699999999</v>
      </c>
      <c r="W5621" s="2" t="s">
        <v>1</v>
      </c>
      <c r="X5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1"/>
      <c r="Z5621"/>
      <c r="AA5621"/>
    </row>
    <row r="5622" spans="5:27" hidden="1">
      <c r="E5622" t="s">
        <v>8160</v>
      </c>
      <c r="F5622" t="s">
        <v>8273</v>
      </c>
      <c r="G5622" t="s">
        <v>1</v>
      </c>
      <c r="H5622" t="s">
        <v>0</v>
      </c>
      <c r="I5622" t="s">
        <v>8149</v>
      </c>
      <c r="J5622" t="s">
        <v>8150</v>
      </c>
      <c r="K5622">
        <v>502</v>
      </c>
      <c r="L5622">
        <v>502</v>
      </c>
      <c r="M5622" s="1" t="s">
        <v>142</v>
      </c>
      <c r="N5622" t="s">
        <v>143</v>
      </c>
      <c r="O5622" s="2">
        <v>0</v>
      </c>
      <c r="P5622" s="2">
        <v>0</v>
      </c>
      <c r="Q5622" s="2">
        <v>53.1</v>
      </c>
      <c r="R5622" s="2">
        <v>6.9030000000000005</v>
      </c>
      <c r="S5622" s="2">
        <v>0</v>
      </c>
      <c r="T5622" s="2">
        <v>0</v>
      </c>
      <c r="U5622" s="2">
        <v>60.003</v>
      </c>
      <c r="W5622" s="2" t="s">
        <v>1</v>
      </c>
      <c r="X5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2"/>
      <c r="Z5622"/>
      <c r="AA5622"/>
    </row>
    <row r="5623" spans="5:27" hidden="1">
      <c r="E5623" t="s">
        <v>8160</v>
      </c>
      <c r="F5623" t="s">
        <v>8273</v>
      </c>
      <c r="G5623" t="s">
        <v>1</v>
      </c>
      <c r="H5623" t="s">
        <v>0</v>
      </c>
      <c r="I5623" t="s">
        <v>8149</v>
      </c>
      <c r="J5623" t="s">
        <v>8150</v>
      </c>
      <c r="K5623">
        <v>503</v>
      </c>
      <c r="L5623">
        <v>503</v>
      </c>
      <c r="M5623" s="1" t="s">
        <v>118</v>
      </c>
      <c r="N5623" t="s">
        <v>119</v>
      </c>
      <c r="O5623" s="2">
        <v>0</v>
      </c>
      <c r="P5623" s="2">
        <v>0</v>
      </c>
      <c r="Q5623" s="2">
        <v>222.18</v>
      </c>
      <c r="R5623" s="2">
        <v>28.883400000000002</v>
      </c>
      <c r="S5623" s="2">
        <v>0</v>
      </c>
      <c r="T5623" s="2">
        <v>0</v>
      </c>
      <c r="U5623" s="2">
        <v>251.0634</v>
      </c>
      <c r="W5623" s="2" t="s">
        <v>1</v>
      </c>
      <c r="X5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3"/>
      <c r="Z5623"/>
      <c r="AA5623"/>
    </row>
    <row r="5624" spans="5:27" hidden="1">
      <c r="E5624" t="s">
        <v>8160</v>
      </c>
      <c r="F5624" t="s">
        <v>8273</v>
      </c>
      <c r="G5624" t="s">
        <v>1</v>
      </c>
      <c r="H5624" t="s">
        <v>0</v>
      </c>
      <c r="I5624" t="s">
        <v>8149</v>
      </c>
      <c r="J5624" t="s">
        <v>8150</v>
      </c>
      <c r="K5624">
        <v>504</v>
      </c>
      <c r="L5624">
        <v>504</v>
      </c>
      <c r="M5624" s="1" t="s">
        <v>8218</v>
      </c>
      <c r="N5624" t="s">
        <v>8219</v>
      </c>
      <c r="O5624" s="2">
        <v>0</v>
      </c>
      <c r="P5624" s="2">
        <v>0</v>
      </c>
      <c r="Q5624" s="2">
        <v>59.47</v>
      </c>
      <c r="R5624" s="2">
        <v>7.7311000000000005</v>
      </c>
      <c r="S5624" s="2">
        <v>0</v>
      </c>
      <c r="T5624" s="2">
        <v>0</v>
      </c>
      <c r="U5624" s="2">
        <v>67.201099999999997</v>
      </c>
      <c r="W5624" s="2" t="s">
        <v>1</v>
      </c>
      <c r="X5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4"/>
      <c r="Z5624"/>
      <c r="AA5624"/>
    </row>
    <row r="5625" spans="5:27" hidden="1">
      <c r="E5625" t="s">
        <v>8160</v>
      </c>
      <c r="F5625" t="s">
        <v>8273</v>
      </c>
      <c r="G5625" t="s">
        <v>1</v>
      </c>
      <c r="H5625" t="s">
        <v>0</v>
      </c>
      <c r="I5625" t="s">
        <v>8149</v>
      </c>
      <c r="J5625" t="s">
        <v>8150</v>
      </c>
      <c r="K5625">
        <v>505</v>
      </c>
      <c r="L5625">
        <v>505</v>
      </c>
      <c r="M5625" s="1" t="s">
        <v>299</v>
      </c>
      <c r="N5625" t="s">
        <v>300</v>
      </c>
      <c r="O5625" s="2">
        <v>0</v>
      </c>
      <c r="P5625" s="2">
        <v>0</v>
      </c>
      <c r="Q5625" s="2">
        <v>127.44</v>
      </c>
      <c r="R5625" s="2">
        <v>16.5672</v>
      </c>
      <c r="S5625" s="2">
        <v>0</v>
      </c>
      <c r="T5625" s="2">
        <v>0</v>
      </c>
      <c r="U5625" s="2">
        <v>144.00720000000001</v>
      </c>
      <c r="W5625" s="2" t="s">
        <v>1</v>
      </c>
      <c r="X5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5"/>
      <c r="Z5625"/>
      <c r="AA5625"/>
    </row>
    <row r="5626" spans="5:27" hidden="1">
      <c r="E5626" t="s">
        <v>8160</v>
      </c>
      <c r="F5626" t="s">
        <v>8273</v>
      </c>
      <c r="G5626" t="s">
        <v>1</v>
      </c>
      <c r="H5626" t="s">
        <v>0</v>
      </c>
      <c r="I5626" t="s">
        <v>8149</v>
      </c>
      <c r="J5626" t="s">
        <v>8150</v>
      </c>
      <c r="K5626">
        <v>506</v>
      </c>
      <c r="L5626">
        <v>506</v>
      </c>
      <c r="M5626" s="1" t="s">
        <v>140</v>
      </c>
      <c r="N5626" t="s">
        <v>141</v>
      </c>
      <c r="O5626" s="2">
        <v>0</v>
      </c>
      <c r="P5626" s="2">
        <v>0</v>
      </c>
      <c r="Q5626" s="2">
        <v>60.58</v>
      </c>
      <c r="R5626" s="2">
        <v>7.8754</v>
      </c>
      <c r="S5626" s="2">
        <v>0</v>
      </c>
      <c r="T5626" s="2">
        <v>0</v>
      </c>
      <c r="U5626" s="2">
        <v>68.455399999999997</v>
      </c>
      <c r="W5626" s="2" t="s">
        <v>1</v>
      </c>
      <c r="X5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6"/>
      <c r="Z5626"/>
      <c r="AA5626"/>
    </row>
    <row r="5627" spans="5:27" hidden="1">
      <c r="E5627" t="s">
        <v>8160</v>
      </c>
      <c r="F5627" t="s">
        <v>8273</v>
      </c>
      <c r="G5627" t="s">
        <v>1</v>
      </c>
      <c r="H5627" t="s">
        <v>0</v>
      </c>
      <c r="I5627" t="s">
        <v>8149</v>
      </c>
      <c r="J5627" t="s">
        <v>8150</v>
      </c>
      <c r="K5627">
        <v>507</v>
      </c>
      <c r="L5627">
        <v>507</v>
      </c>
      <c r="M5627" s="1" t="s">
        <v>471</v>
      </c>
      <c r="N5627" t="s">
        <v>472</v>
      </c>
      <c r="O5627" s="2">
        <v>0</v>
      </c>
      <c r="P5627" s="2">
        <v>0</v>
      </c>
      <c r="Q5627" s="2">
        <v>550</v>
      </c>
      <c r="R5627" s="2">
        <v>71.5</v>
      </c>
      <c r="S5627" s="2">
        <v>0</v>
      </c>
      <c r="T5627" s="2">
        <v>0</v>
      </c>
      <c r="U5627" s="2">
        <v>621.5</v>
      </c>
      <c r="W5627" s="2" t="s">
        <v>1</v>
      </c>
      <c r="X5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7"/>
      <c r="Z5627"/>
      <c r="AA5627"/>
    </row>
    <row r="5628" spans="5:27" hidden="1">
      <c r="E5628" t="s">
        <v>8160</v>
      </c>
      <c r="F5628" t="s">
        <v>8273</v>
      </c>
      <c r="G5628" t="s">
        <v>1</v>
      </c>
      <c r="H5628" t="s">
        <v>0</v>
      </c>
      <c r="I5628" t="s">
        <v>8149</v>
      </c>
      <c r="J5628" t="s">
        <v>8150</v>
      </c>
      <c r="K5628">
        <v>508</v>
      </c>
      <c r="L5628">
        <v>508</v>
      </c>
      <c r="M5628" s="1" t="s">
        <v>471</v>
      </c>
      <c r="N5628" t="s">
        <v>472</v>
      </c>
      <c r="O5628" s="2">
        <v>0</v>
      </c>
      <c r="P5628" s="2">
        <v>0</v>
      </c>
      <c r="Q5628" s="2">
        <v>60.28</v>
      </c>
      <c r="R5628" s="2">
        <v>7.8364000000000003</v>
      </c>
      <c r="S5628" s="2">
        <v>0</v>
      </c>
      <c r="T5628" s="2">
        <v>0</v>
      </c>
      <c r="U5628" s="2">
        <v>68.116399999999999</v>
      </c>
      <c r="W5628" s="2" t="s">
        <v>1</v>
      </c>
      <c r="X5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8"/>
      <c r="Z5628"/>
      <c r="AA5628"/>
    </row>
    <row r="5629" spans="5:27" hidden="1">
      <c r="E5629" t="s">
        <v>8160</v>
      </c>
      <c r="F5629" t="s">
        <v>8273</v>
      </c>
      <c r="G5629" t="s">
        <v>1</v>
      </c>
      <c r="H5629" t="s">
        <v>0</v>
      </c>
      <c r="I5629" t="s">
        <v>8149</v>
      </c>
      <c r="J5629" t="s">
        <v>8150</v>
      </c>
      <c r="K5629">
        <v>509</v>
      </c>
      <c r="L5629">
        <v>509</v>
      </c>
      <c r="M5629" s="1" t="s">
        <v>118</v>
      </c>
      <c r="N5629" t="s">
        <v>119</v>
      </c>
      <c r="O5629" s="2">
        <v>0</v>
      </c>
      <c r="P5629" s="2">
        <v>0</v>
      </c>
      <c r="Q5629" s="2">
        <v>190.46</v>
      </c>
      <c r="R5629" s="2">
        <v>24.759800000000002</v>
      </c>
      <c r="S5629" s="2">
        <v>0</v>
      </c>
      <c r="T5629" s="2">
        <v>0</v>
      </c>
      <c r="U5629" s="2">
        <v>215.21980000000002</v>
      </c>
      <c r="W5629" s="2" t="s">
        <v>1</v>
      </c>
      <c r="X5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29"/>
      <c r="Z5629"/>
      <c r="AA5629"/>
    </row>
    <row r="5630" spans="5:27" hidden="1">
      <c r="E5630" t="s">
        <v>8160</v>
      </c>
      <c r="F5630" t="s">
        <v>8273</v>
      </c>
      <c r="G5630" t="s">
        <v>1</v>
      </c>
      <c r="H5630" t="s">
        <v>0</v>
      </c>
      <c r="I5630" t="s">
        <v>8149</v>
      </c>
      <c r="J5630" t="s">
        <v>8150</v>
      </c>
      <c r="K5630">
        <v>510</v>
      </c>
      <c r="L5630">
        <v>510</v>
      </c>
      <c r="M5630" s="1" t="s">
        <v>7951</v>
      </c>
      <c r="N5630" t="s">
        <v>7952</v>
      </c>
      <c r="O5630" s="2">
        <v>0</v>
      </c>
      <c r="P5630" s="2">
        <v>0</v>
      </c>
      <c r="Q5630" s="2">
        <v>144.72</v>
      </c>
      <c r="R5630" s="2">
        <v>18.813600000000001</v>
      </c>
      <c r="S5630" s="2">
        <v>0</v>
      </c>
      <c r="T5630" s="2">
        <v>0</v>
      </c>
      <c r="U5630" s="2">
        <v>163.53360000000001</v>
      </c>
      <c r="W5630" s="2" t="s">
        <v>1</v>
      </c>
      <c r="X5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0"/>
      <c r="Z5630"/>
      <c r="AA5630"/>
    </row>
    <row r="5631" spans="5:27" hidden="1">
      <c r="E5631" t="s">
        <v>8160</v>
      </c>
      <c r="F5631" t="s">
        <v>8273</v>
      </c>
      <c r="G5631" t="s">
        <v>1</v>
      </c>
      <c r="H5631" t="s">
        <v>0</v>
      </c>
      <c r="I5631" t="s">
        <v>8149</v>
      </c>
      <c r="J5631" t="s">
        <v>8150</v>
      </c>
      <c r="K5631">
        <v>511</v>
      </c>
      <c r="L5631">
        <v>511</v>
      </c>
      <c r="M5631" s="1" t="s">
        <v>449</v>
      </c>
      <c r="N5631" t="s">
        <v>450</v>
      </c>
      <c r="O5631" s="2">
        <v>0</v>
      </c>
      <c r="P5631" s="2">
        <v>0</v>
      </c>
      <c r="Q5631" s="2">
        <v>208.66</v>
      </c>
      <c r="R5631" s="2">
        <v>27.125800000000002</v>
      </c>
      <c r="S5631" s="2">
        <v>0</v>
      </c>
      <c r="T5631" s="2">
        <v>0</v>
      </c>
      <c r="U5631" s="2">
        <v>235.78579999999999</v>
      </c>
      <c r="W5631" s="2" t="s">
        <v>1</v>
      </c>
      <c r="X5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1"/>
      <c r="Z5631"/>
      <c r="AA5631"/>
    </row>
    <row r="5632" spans="5:27" hidden="1">
      <c r="E5632" t="s">
        <v>8160</v>
      </c>
      <c r="F5632" t="s">
        <v>8273</v>
      </c>
      <c r="G5632" t="s">
        <v>1</v>
      </c>
      <c r="H5632" t="s">
        <v>0</v>
      </c>
      <c r="I5632" t="s">
        <v>8149</v>
      </c>
      <c r="J5632" t="s">
        <v>8150</v>
      </c>
      <c r="K5632">
        <v>512</v>
      </c>
      <c r="L5632">
        <v>512</v>
      </c>
      <c r="M5632" s="1" t="s">
        <v>1321</v>
      </c>
      <c r="N5632" t="s">
        <v>1322</v>
      </c>
      <c r="O5632" s="2">
        <v>0</v>
      </c>
      <c r="P5632" s="2">
        <v>0</v>
      </c>
      <c r="Q5632" s="2">
        <v>144.72999999999999</v>
      </c>
      <c r="R5632" s="2">
        <v>18.814899999999998</v>
      </c>
      <c r="S5632" s="2">
        <v>0</v>
      </c>
      <c r="T5632" s="2">
        <v>0</v>
      </c>
      <c r="U5632" s="2">
        <v>163.54489999999998</v>
      </c>
      <c r="W5632" s="2" t="s">
        <v>1</v>
      </c>
      <c r="X5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2"/>
      <c r="Z5632"/>
      <c r="AA5632"/>
    </row>
    <row r="5633" spans="5:27" hidden="1">
      <c r="E5633" t="s">
        <v>8160</v>
      </c>
      <c r="F5633" t="s">
        <v>8273</v>
      </c>
      <c r="G5633" t="s">
        <v>1</v>
      </c>
      <c r="H5633" t="s">
        <v>0</v>
      </c>
      <c r="I5633" t="s">
        <v>8149</v>
      </c>
      <c r="J5633" t="s">
        <v>8150</v>
      </c>
      <c r="K5633">
        <v>513</v>
      </c>
      <c r="L5633">
        <v>513</v>
      </c>
      <c r="M5633" s="1" t="s">
        <v>118</v>
      </c>
      <c r="N5633" t="s">
        <v>119</v>
      </c>
      <c r="O5633" s="2">
        <v>0</v>
      </c>
      <c r="P5633" s="2">
        <v>0</v>
      </c>
      <c r="Q5633" s="2">
        <v>8.3800000000000008</v>
      </c>
      <c r="R5633" s="2">
        <v>1.0894000000000001</v>
      </c>
      <c r="S5633" s="2">
        <v>0</v>
      </c>
      <c r="T5633" s="2">
        <v>0</v>
      </c>
      <c r="U5633" s="2">
        <v>9.4694000000000003</v>
      </c>
      <c r="W5633" s="2" t="s">
        <v>1</v>
      </c>
      <c r="X5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3"/>
      <c r="Z5633"/>
      <c r="AA5633"/>
    </row>
    <row r="5634" spans="5:27" hidden="1">
      <c r="E5634" t="s">
        <v>8160</v>
      </c>
      <c r="F5634" t="s">
        <v>8273</v>
      </c>
      <c r="G5634" t="s">
        <v>1</v>
      </c>
      <c r="H5634" t="s">
        <v>0</v>
      </c>
      <c r="I5634" t="s">
        <v>8149</v>
      </c>
      <c r="J5634" t="s">
        <v>8150</v>
      </c>
      <c r="K5634">
        <v>514</v>
      </c>
      <c r="L5634">
        <v>514</v>
      </c>
      <c r="M5634" s="1" t="s">
        <v>455</v>
      </c>
      <c r="N5634" t="s">
        <v>456</v>
      </c>
      <c r="O5634" s="2">
        <v>0</v>
      </c>
      <c r="P5634" s="2">
        <v>0</v>
      </c>
      <c r="Q5634" s="2">
        <v>101.1</v>
      </c>
      <c r="R5634" s="2">
        <v>13.142999999999999</v>
      </c>
      <c r="S5634" s="2">
        <v>0</v>
      </c>
      <c r="T5634" s="2">
        <v>0</v>
      </c>
      <c r="U5634" s="2">
        <v>114.24299999999999</v>
      </c>
      <c r="W5634" s="2" t="s">
        <v>1</v>
      </c>
      <c r="X5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4"/>
      <c r="Z5634"/>
      <c r="AA5634"/>
    </row>
    <row r="5635" spans="5:27" hidden="1">
      <c r="E5635" t="s">
        <v>8160</v>
      </c>
      <c r="F5635" t="s">
        <v>8273</v>
      </c>
      <c r="G5635" t="s">
        <v>1</v>
      </c>
      <c r="H5635" t="s">
        <v>0</v>
      </c>
      <c r="I5635" t="s">
        <v>8149</v>
      </c>
      <c r="J5635" t="s">
        <v>8150</v>
      </c>
      <c r="K5635">
        <v>515</v>
      </c>
      <c r="L5635">
        <v>515</v>
      </c>
      <c r="M5635" s="1" t="s">
        <v>118</v>
      </c>
      <c r="N5635" t="s">
        <v>119</v>
      </c>
      <c r="O5635" s="2">
        <v>0</v>
      </c>
      <c r="P5635" s="2">
        <v>0</v>
      </c>
      <c r="Q5635" s="2">
        <v>97.2</v>
      </c>
      <c r="R5635" s="2">
        <v>12.636000000000001</v>
      </c>
      <c r="S5635" s="2">
        <v>0</v>
      </c>
      <c r="T5635" s="2">
        <v>0</v>
      </c>
      <c r="U5635" s="2">
        <v>109.836</v>
      </c>
      <c r="W5635" s="2" t="s">
        <v>1</v>
      </c>
      <c r="X5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5"/>
      <c r="Z5635"/>
      <c r="AA5635"/>
    </row>
    <row r="5636" spans="5:27" hidden="1">
      <c r="E5636" t="s">
        <v>8160</v>
      </c>
      <c r="F5636" t="s">
        <v>8273</v>
      </c>
      <c r="G5636" t="s">
        <v>1</v>
      </c>
      <c r="H5636" t="s">
        <v>0</v>
      </c>
      <c r="I5636" t="s">
        <v>8149</v>
      </c>
      <c r="J5636" t="s">
        <v>8150</v>
      </c>
      <c r="K5636">
        <v>516</v>
      </c>
      <c r="L5636">
        <v>516</v>
      </c>
      <c r="M5636" s="1" t="s">
        <v>118</v>
      </c>
      <c r="N5636" t="s">
        <v>119</v>
      </c>
      <c r="O5636" s="2">
        <v>0</v>
      </c>
      <c r="P5636" s="2">
        <v>0</v>
      </c>
      <c r="Q5636" s="2">
        <v>58.69</v>
      </c>
      <c r="R5636" s="2">
        <v>7.6296999999999997</v>
      </c>
      <c r="S5636" s="2">
        <v>0</v>
      </c>
      <c r="T5636" s="2">
        <v>0</v>
      </c>
      <c r="U5636" s="2">
        <v>66.319699999999997</v>
      </c>
      <c r="W5636" s="2" t="s">
        <v>1</v>
      </c>
      <c r="X5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6"/>
      <c r="Z5636"/>
      <c r="AA5636"/>
    </row>
    <row r="5637" spans="5:27" hidden="1">
      <c r="E5637" t="s">
        <v>8160</v>
      </c>
      <c r="F5637" t="s">
        <v>8273</v>
      </c>
      <c r="G5637" t="s">
        <v>1</v>
      </c>
      <c r="H5637" t="s">
        <v>0</v>
      </c>
      <c r="I5637" t="s">
        <v>8149</v>
      </c>
      <c r="J5637" t="s">
        <v>8150</v>
      </c>
      <c r="K5637">
        <v>517</v>
      </c>
      <c r="L5637">
        <v>517</v>
      </c>
      <c r="M5637" s="1" t="s">
        <v>118</v>
      </c>
      <c r="N5637" t="s">
        <v>119</v>
      </c>
      <c r="O5637" s="2">
        <v>0</v>
      </c>
      <c r="P5637" s="2">
        <v>0</v>
      </c>
      <c r="Q5637" s="2">
        <v>21.78</v>
      </c>
      <c r="R5637" s="2">
        <v>2.8314000000000004</v>
      </c>
      <c r="S5637" s="2">
        <v>0</v>
      </c>
      <c r="T5637" s="2">
        <v>0</v>
      </c>
      <c r="U5637" s="2">
        <v>24.611400000000003</v>
      </c>
      <c r="W5637" s="2" t="s">
        <v>1</v>
      </c>
      <c r="X5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7"/>
      <c r="Z5637"/>
      <c r="AA5637"/>
    </row>
    <row r="5638" spans="5:27" hidden="1">
      <c r="E5638" t="s">
        <v>8160</v>
      </c>
      <c r="F5638" t="s">
        <v>8273</v>
      </c>
      <c r="G5638" t="s">
        <v>1</v>
      </c>
      <c r="H5638" t="s">
        <v>0</v>
      </c>
      <c r="I5638" t="s">
        <v>8149</v>
      </c>
      <c r="J5638" t="s">
        <v>8150</v>
      </c>
      <c r="K5638">
        <v>518</v>
      </c>
      <c r="L5638">
        <v>518</v>
      </c>
      <c r="M5638" s="1" t="s">
        <v>85</v>
      </c>
      <c r="N5638" t="s">
        <v>86</v>
      </c>
      <c r="O5638" s="2">
        <v>0</v>
      </c>
      <c r="P5638" s="2">
        <v>0</v>
      </c>
      <c r="Q5638" s="2">
        <v>46.81</v>
      </c>
      <c r="R5638" s="2">
        <v>6.0853000000000002</v>
      </c>
      <c r="S5638" s="2">
        <v>0</v>
      </c>
      <c r="T5638" s="2">
        <v>0</v>
      </c>
      <c r="U5638" s="2">
        <v>52.895300000000006</v>
      </c>
      <c r="W5638" s="2" t="s">
        <v>1</v>
      </c>
      <c r="X5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8"/>
      <c r="Z5638"/>
      <c r="AA5638"/>
    </row>
    <row r="5639" spans="5:27" hidden="1">
      <c r="E5639" t="s">
        <v>8160</v>
      </c>
      <c r="F5639" t="s">
        <v>8273</v>
      </c>
      <c r="G5639" t="s">
        <v>1</v>
      </c>
      <c r="H5639" t="s">
        <v>0</v>
      </c>
      <c r="I5639" t="s">
        <v>8149</v>
      </c>
      <c r="J5639" t="s">
        <v>8150</v>
      </c>
      <c r="K5639">
        <v>519</v>
      </c>
      <c r="L5639">
        <v>519</v>
      </c>
      <c r="M5639" s="1" t="s">
        <v>85</v>
      </c>
      <c r="N5639" t="s">
        <v>86</v>
      </c>
      <c r="O5639" s="2">
        <v>0</v>
      </c>
      <c r="P5639" s="2">
        <v>0</v>
      </c>
      <c r="Q5639" s="2">
        <v>243.15</v>
      </c>
      <c r="R5639" s="2">
        <v>31.609500000000001</v>
      </c>
      <c r="S5639" s="2">
        <v>0</v>
      </c>
      <c r="T5639" s="2">
        <v>0</v>
      </c>
      <c r="U5639" s="2">
        <v>274.7595</v>
      </c>
      <c r="W5639" s="2" t="s">
        <v>1</v>
      </c>
      <c r="X5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39"/>
      <c r="Z5639"/>
      <c r="AA5639"/>
    </row>
    <row r="5640" spans="5:27" hidden="1">
      <c r="E5640" t="s">
        <v>8160</v>
      </c>
      <c r="F5640" t="s">
        <v>8273</v>
      </c>
      <c r="G5640" t="s">
        <v>1</v>
      </c>
      <c r="H5640" t="s">
        <v>0</v>
      </c>
      <c r="I5640" t="s">
        <v>8149</v>
      </c>
      <c r="J5640" t="s">
        <v>8150</v>
      </c>
      <c r="K5640">
        <v>520</v>
      </c>
      <c r="L5640">
        <v>520</v>
      </c>
      <c r="M5640" s="1" t="s">
        <v>8163</v>
      </c>
      <c r="N5640" t="s">
        <v>8164</v>
      </c>
      <c r="O5640" s="2">
        <v>0</v>
      </c>
      <c r="P5640" s="2">
        <v>0</v>
      </c>
      <c r="Q5640" s="2">
        <v>165.12</v>
      </c>
      <c r="R5640" s="2">
        <v>21.465600000000002</v>
      </c>
      <c r="S5640" s="2">
        <v>0</v>
      </c>
      <c r="T5640" s="2">
        <v>0</v>
      </c>
      <c r="U5640" s="2">
        <v>186.5856</v>
      </c>
      <c r="W5640" s="2" t="s">
        <v>1</v>
      </c>
      <c r="X5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0"/>
      <c r="Z5640"/>
      <c r="AA5640"/>
    </row>
    <row r="5641" spans="5:27" hidden="1">
      <c r="E5641" t="s">
        <v>8160</v>
      </c>
      <c r="F5641" t="s">
        <v>8273</v>
      </c>
      <c r="G5641" t="s">
        <v>1</v>
      </c>
      <c r="H5641" t="s">
        <v>0</v>
      </c>
      <c r="I5641" t="s">
        <v>8149</v>
      </c>
      <c r="J5641" t="s">
        <v>8150</v>
      </c>
      <c r="K5641">
        <v>521</v>
      </c>
      <c r="L5641">
        <v>521</v>
      </c>
      <c r="M5641" s="1" t="s">
        <v>8296</v>
      </c>
      <c r="N5641" t="s">
        <v>8297</v>
      </c>
      <c r="O5641" s="2">
        <v>0</v>
      </c>
      <c r="P5641" s="2">
        <v>0</v>
      </c>
      <c r="Q5641" s="2">
        <v>165.12</v>
      </c>
      <c r="R5641" s="2">
        <v>21.465600000000002</v>
      </c>
      <c r="S5641" s="2">
        <v>0</v>
      </c>
      <c r="T5641" s="2">
        <v>0</v>
      </c>
      <c r="U5641" s="2">
        <v>186.5856</v>
      </c>
      <c r="W5641" s="2" t="s">
        <v>1</v>
      </c>
      <c r="X5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1"/>
      <c r="Z5641"/>
      <c r="AA5641"/>
    </row>
    <row r="5642" spans="5:27" hidden="1">
      <c r="E5642" t="s">
        <v>8160</v>
      </c>
      <c r="F5642" t="s">
        <v>8272</v>
      </c>
      <c r="G5642" t="s">
        <v>1</v>
      </c>
      <c r="H5642" t="s">
        <v>0</v>
      </c>
      <c r="I5642" t="s">
        <v>8149</v>
      </c>
      <c r="J5642" t="s">
        <v>8150</v>
      </c>
      <c r="K5642">
        <v>522</v>
      </c>
      <c r="L5642">
        <v>522</v>
      </c>
      <c r="M5642" s="1" t="s">
        <v>594</v>
      </c>
      <c r="N5642" t="s">
        <v>595</v>
      </c>
      <c r="O5642" s="2">
        <v>0</v>
      </c>
      <c r="P5642" s="2">
        <v>0</v>
      </c>
      <c r="Q5642" s="2">
        <v>276.95999999999998</v>
      </c>
      <c r="R5642" s="2">
        <v>36.004799999999996</v>
      </c>
      <c r="S5642" s="2">
        <v>0</v>
      </c>
      <c r="T5642" s="2">
        <v>0</v>
      </c>
      <c r="U5642" s="2">
        <v>312.96479999999997</v>
      </c>
      <c r="W5642" s="2" t="s">
        <v>1</v>
      </c>
      <c r="X5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2"/>
      <c r="Z5642"/>
      <c r="AA5642"/>
    </row>
    <row r="5643" spans="5:27" hidden="1">
      <c r="E5643" t="s">
        <v>8160</v>
      </c>
      <c r="F5643" t="s">
        <v>8272</v>
      </c>
      <c r="G5643" t="s">
        <v>1</v>
      </c>
      <c r="H5643" t="s">
        <v>0</v>
      </c>
      <c r="I5643" t="s">
        <v>8149</v>
      </c>
      <c r="J5643" t="s">
        <v>8150</v>
      </c>
      <c r="K5643">
        <v>523</v>
      </c>
      <c r="L5643">
        <v>523</v>
      </c>
      <c r="M5643" s="1" t="s">
        <v>321</v>
      </c>
      <c r="N5643" t="s">
        <v>322</v>
      </c>
      <c r="O5643" s="2">
        <v>0</v>
      </c>
      <c r="P5643" s="2">
        <v>0</v>
      </c>
      <c r="Q5643" s="2">
        <v>101.96</v>
      </c>
      <c r="R5643" s="2">
        <v>13.254799999999999</v>
      </c>
      <c r="S5643" s="2">
        <v>0</v>
      </c>
      <c r="T5643" s="2">
        <v>0</v>
      </c>
      <c r="U5643" s="2">
        <v>115.2148</v>
      </c>
      <c r="W5643" s="2" t="s">
        <v>1</v>
      </c>
      <c r="X5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3"/>
      <c r="Z5643"/>
      <c r="AA5643"/>
    </row>
    <row r="5644" spans="5:27" hidden="1">
      <c r="E5644" t="s">
        <v>8160</v>
      </c>
      <c r="F5644" t="s">
        <v>8272</v>
      </c>
      <c r="G5644" t="s">
        <v>1</v>
      </c>
      <c r="H5644" t="s">
        <v>0</v>
      </c>
      <c r="I5644" t="s">
        <v>8149</v>
      </c>
      <c r="J5644" t="s">
        <v>8150</v>
      </c>
      <c r="K5644">
        <v>524</v>
      </c>
      <c r="L5644">
        <v>524</v>
      </c>
      <c r="M5644" s="1" t="s">
        <v>118</v>
      </c>
      <c r="N5644" t="s">
        <v>119</v>
      </c>
      <c r="O5644" s="2">
        <v>0</v>
      </c>
      <c r="P5644" s="2">
        <v>0</v>
      </c>
      <c r="Q5644" s="2">
        <v>10.24</v>
      </c>
      <c r="R5644" s="2">
        <v>1.3312000000000002</v>
      </c>
      <c r="S5644" s="2">
        <v>0</v>
      </c>
      <c r="T5644" s="2">
        <v>0</v>
      </c>
      <c r="U5644" s="2">
        <v>11.571200000000001</v>
      </c>
      <c r="W5644" s="2" t="s">
        <v>1</v>
      </c>
      <c r="X5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4"/>
      <c r="Z5644"/>
      <c r="AA5644"/>
    </row>
    <row r="5645" spans="5:27" hidden="1">
      <c r="E5645" t="s">
        <v>8160</v>
      </c>
      <c r="F5645" t="s">
        <v>8272</v>
      </c>
      <c r="G5645" t="s">
        <v>1</v>
      </c>
      <c r="H5645" t="s">
        <v>0</v>
      </c>
      <c r="I5645" t="s">
        <v>8149</v>
      </c>
      <c r="J5645" t="s">
        <v>8150</v>
      </c>
      <c r="K5645">
        <v>525</v>
      </c>
      <c r="L5645">
        <v>525</v>
      </c>
      <c r="M5645" s="1" t="s">
        <v>1402</v>
      </c>
      <c r="N5645" t="s">
        <v>1403</v>
      </c>
      <c r="O5645" s="2">
        <v>0</v>
      </c>
      <c r="P5645" s="2">
        <v>0</v>
      </c>
      <c r="Q5645" s="2">
        <v>76.56</v>
      </c>
      <c r="R5645" s="2">
        <v>9.9527999999999999</v>
      </c>
      <c r="S5645" s="2">
        <v>0</v>
      </c>
      <c r="T5645" s="2">
        <v>0</v>
      </c>
      <c r="U5645" s="2">
        <v>86.512799999999999</v>
      </c>
      <c r="W5645" s="2" t="s">
        <v>1</v>
      </c>
      <c r="X5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5"/>
      <c r="Z5645"/>
      <c r="AA5645"/>
    </row>
    <row r="5646" spans="5:27" hidden="1">
      <c r="E5646" t="s">
        <v>8160</v>
      </c>
      <c r="F5646" t="s">
        <v>8272</v>
      </c>
      <c r="G5646" t="s">
        <v>1</v>
      </c>
      <c r="H5646" t="s">
        <v>0</v>
      </c>
      <c r="I5646" t="s">
        <v>8149</v>
      </c>
      <c r="J5646" t="s">
        <v>8150</v>
      </c>
      <c r="K5646">
        <v>526</v>
      </c>
      <c r="L5646">
        <v>526</v>
      </c>
      <c r="M5646" s="1" t="s">
        <v>675</v>
      </c>
      <c r="N5646" t="s">
        <v>676</v>
      </c>
      <c r="O5646" s="2">
        <v>0</v>
      </c>
      <c r="P5646" s="2">
        <v>0</v>
      </c>
      <c r="Q5646" s="2">
        <v>226.28</v>
      </c>
      <c r="R5646" s="2">
        <v>29.416399999999999</v>
      </c>
      <c r="S5646" s="2">
        <v>0</v>
      </c>
      <c r="T5646" s="2">
        <v>0</v>
      </c>
      <c r="U5646" s="2">
        <v>255.69640000000001</v>
      </c>
      <c r="W5646" s="2" t="s">
        <v>1</v>
      </c>
      <c r="X5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6"/>
      <c r="Z5646"/>
      <c r="AA5646"/>
    </row>
    <row r="5647" spans="5:27" hidden="1">
      <c r="E5647" t="s">
        <v>8160</v>
      </c>
      <c r="F5647" t="s">
        <v>8272</v>
      </c>
      <c r="G5647" t="s">
        <v>1</v>
      </c>
      <c r="H5647" t="s">
        <v>0</v>
      </c>
      <c r="I5647" t="s">
        <v>8149</v>
      </c>
      <c r="J5647" t="s">
        <v>8150</v>
      </c>
      <c r="K5647">
        <v>527</v>
      </c>
      <c r="L5647">
        <v>527</v>
      </c>
      <c r="M5647" s="1" t="s">
        <v>1325</v>
      </c>
      <c r="N5647" t="s">
        <v>1326</v>
      </c>
      <c r="O5647" s="2">
        <v>0</v>
      </c>
      <c r="P5647" s="2">
        <v>0</v>
      </c>
      <c r="Q5647" s="2">
        <v>1223.33</v>
      </c>
      <c r="R5647" s="2">
        <v>159.03289999999998</v>
      </c>
      <c r="S5647" s="2">
        <v>0</v>
      </c>
      <c r="T5647" s="2">
        <v>0</v>
      </c>
      <c r="U5647" s="2">
        <v>1382.3628999999999</v>
      </c>
      <c r="W5647" s="2" t="s">
        <v>1</v>
      </c>
      <c r="X5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7"/>
      <c r="Z5647"/>
      <c r="AA5647"/>
    </row>
    <row r="5648" spans="5:27" hidden="1">
      <c r="E5648" t="s">
        <v>8160</v>
      </c>
      <c r="F5648" t="s">
        <v>8272</v>
      </c>
      <c r="G5648" t="s">
        <v>1</v>
      </c>
      <c r="H5648" t="s">
        <v>0</v>
      </c>
      <c r="I5648" t="s">
        <v>8149</v>
      </c>
      <c r="J5648" t="s">
        <v>8150</v>
      </c>
      <c r="K5648">
        <v>528</v>
      </c>
      <c r="L5648">
        <v>528</v>
      </c>
      <c r="M5648" s="1" t="s">
        <v>8294</v>
      </c>
      <c r="N5648" t="s">
        <v>8295</v>
      </c>
      <c r="O5648" s="2">
        <v>0</v>
      </c>
      <c r="P5648" s="2">
        <v>0</v>
      </c>
      <c r="Q5648" s="2">
        <v>6796.33</v>
      </c>
      <c r="R5648" s="2">
        <v>883.52290000000005</v>
      </c>
      <c r="S5648" s="2">
        <v>0</v>
      </c>
      <c r="T5648" s="2">
        <v>0</v>
      </c>
      <c r="U5648" s="2">
        <v>7679.8528999999999</v>
      </c>
      <c r="W5648" s="2" t="s">
        <v>1</v>
      </c>
      <c r="X5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8"/>
      <c r="Z5648"/>
      <c r="AA5648"/>
    </row>
    <row r="5649" spans="5:27" hidden="1">
      <c r="E5649" t="s">
        <v>8160</v>
      </c>
      <c r="F5649" t="s">
        <v>8272</v>
      </c>
      <c r="G5649" t="s">
        <v>1</v>
      </c>
      <c r="H5649" t="s">
        <v>0</v>
      </c>
      <c r="I5649" t="s">
        <v>8149</v>
      </c>
      <c r="J5649" t="s">
        <v>8150</v>
      </c>
      <c r="K5649">
        <v>529</v>
      </c>
      <c r="L5649">
        <v>529</v>
      </c>
      <c r="M5649" s="1" t="s">
        <v>620</v>
      </c>
      <c r="N5649" t="s">
        <v>621</v>
      </c>
      <c r="O5649" s="2">
        <v>0</v>
      </c>
      <c r="P5649" s="2">
        <v>0</v>
      </c>
      <c r="Q5649" s="2">
        <v>2633.57</v>
      </c>
      <c r="R5649" s="2">
        <v>342.36410000000001</v>
      </c>
      <c r="S5649" s="2">
        <v>0</v>
      </c>
      <c r="T5649" s="2">
        <v>0</v>
      </c>
      <c r="U5649" s="2">
        <v>2975.9341000000004</v>
      </c>
      <c r="W5649" s="2" t="s">
        <v>1</v>
      </c>
      <c r="X5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49"/>
      <c r="Z5649"/>
      <c r="AA5649"/>
    </row>
    <row r="5650" spans="5:27" hidden="1">
      <c r="E5650" t="s">
        <v>8160</v>
      </c>
      <c r="F5650" t="s">
        <v>8272</v>
      </c>
      <c r="G5650" t="s">
        <v>1</v>
      </c>
      <c r="H5650" t="s">
        <v>0</v>
      </c>
      <c r="I5650" t="s">
        <v>8149</v>
      </c>
      <c r="J5650" t="s">
        <v>8150</v>
      </c>
      <c r="K5650">
        <v>530</v>
      </c>
      <c r="L5650">
        <v>530</v>
      </c>
      <c r="M5650" s="1" t="s">
        <v>361</v>
      </c>
      <c r="N5650" t="s">
        <v>362</v>
      </c>
      <c r="O5650" s="2">
        <v>0</v>
      </c>
      <c r="P5650" s="2">
        <v>0</v>
      </c>
      <c r="Q5650" s="2">
        <v>4497.41</v>
      </c>
      <c r="R5650" s="2">
        <v>584.66330000000005</v>
      </c>
      <c r="S5650" s="2">
        <v>0</v>
      </c>
      <c r="T5650" s="2">
        <v>0</v>
      </c>
      <c r="U5650" s="2">
        <v>5082.0733</v>
      </c>
      <c r="W5650" s="2" t="s">
        <v>1</v>
      </c>
      <c r="X5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0"/>
      <c r="Z5650"/>
      <c r="AA5650"/>
    </row>
    <row r="5651" spans="5:27" hidden="1">
      <c r="E5651" t="s">
        <v>8160</v>
      </c>
      <c r="F5651" t="s">
        <v>8272</v>
      </c>
      <c r="G5651" t="s">
        <v>1</v>
      </c>
      <c r="H5651" t="s">
        <v>0</v>
      </c>
      <c r="I5651" t="s">
        <v>8149</v>
      </c>
      <c r="J5651" t="s">
        <v>8150</v>
      </c>
      <c r="K5651">
        <v>531</v>
      </c>
      <c r="L5651">
        <v>531</v>
      </c>
      <c r="M5651" s="1" t="s">
        <v>931</v>
      </c>
      <c r="N5651" t="s">
        <v>932</v>
      </c>
      <c r="O5651" s="2">
        <v>0</v>
      </c>
      <c r="P5651" s="2">
        <v>0</v>
      </c>
      <c r="Q5651" s="2">
        <v>2344.7600000000002</v>
      </c>
      <c r="R5651" s="2">
        <v>304.81880000000007</v>
      </c>
      <c r="S5651" s="2">
        <v>0</v>
      </c>
      <c r="T5651" s="2">
        <v>0</v>
      </c>
      <c r="U5651" s="2">
        <v>2649.5788000000002</v>
      </c>
      <c r="W5651" s="2" t="s">
        <v>1</v>
      </c>
      <c r="X5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1"/>
      <c r="Z5651"/>
      <c r="AA5651"/>
    </row>
    <row r="5652" spans="5:27" hidden="1">
      <c r="E5652" t="s">
        <v>8160</v>
      </c>
      <c r="F5652" t="s">
        <v>8272</v>
      </c>
      <c r="G5652" t="s">
        <v>1</v>
      </c>
      <c r="H5652" t="s">
        <v>0</v>
      </c>
      <c r="I5652" t="s">
        <v>8149</v>
      </c>
      <c r="J5652" t="s">
        <v>8150</v>
      </c>
      <c r="K5652">
        <v>532</v>
      </c>
      <c r="L5652">
        <v>532</v>
      </c>
      <c r="M5652" s="1" t="s">
        <v>189</v>
      </c>
      <c r="N5652" t="s">
        <v>190</v>
      </c>
      <c r="O5652" s="2">
        <v>0</v>
      </c>
      <c r="P5652" s="2">
        <v>0</v>
      </c>
      <c r="Q5652" s="2">
        <v>257.55</v>
      </c>
      <c r="R5652" s="2">
        <v>33.481500000000004</v>
      </c>
      <c r="S5652" s="2">
        <v>0</v>
      </c>
      <c r="T5652" s="2">
        <v>0</v>
      </c>
      <c r="U5652" s="2">
        <v>291.03149999999999</v>
      </c>
      <c r="W5652" s="2" t="s">
        <v>1</v>
      </c>
      <c r="X5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2"/>
      <c r="Z5652"/>
      <c r="AA5652"/>
    </row>
    <row r="5653" spans="5:27" hidden="1">
      <c r="E5653" t="s">
        <v>8160</v>
      </c>
      <c r="F5653" t="s">
        <v>8272</v>
      </c>
      <c r="G5653" t="s">
        <v>1</v>
      </c>
      <c r="H5653" t="s">
        <v>0</v>
      </c>
      <c r="I5653" t="s">
        <v>8149</v>
      </c>
      <c r="J5653" t="s">
        <v>8150</v>
      </c>
      <c r="K5653">
        <v>533</v>
      </c>
      <c r="L5653">
        <v>533</v>
      </c>
      <c r="M5653" s="1" t="s">
        <v>333</v>
      </c>
      <c r="N5653" t="s">
        <v>334</v>
      </c>
      <c r="O5653" s="2">
        <v>0</v>
      </c>
      <c r="P5653" s="2">
        <v>0</v>
      </c>
      <c r="Q5653" s="2">
        <v>36.979999999999997</v>
      </c>
      <c r="R5653" s="2">
        <v>4.8073999999999995</v>
      </c>
      <c r="S5653" s="2">
        <v>0</v>
      </c>
      <c r="T5653" s="2">
        <v>0</v>
      </c>
      <c r="U5653" s="2">
        <v>41.787399999999998</v>
      </c>
      <c r="W5653" s="2" t="s">
        <v>1</v>
      </c>
      <c r="X5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3"/>
      <c r="Z5653"/>
      <c r="AA5653"/>
    </row>
    <row r="5654" spans="5:27" hidden="1">
      <c r="E5654" t="s">
        <v>8160</v>
      </c>
      <c r="F5654" t="s">
        <v>8272</v>
      </c>
      <c r="G5654" t="s">
        <v>1</v>
      </c>
      <c r="H5654" t="s">
        <v>0</v>
      </c>
      <c r="I5654" t="s">
        <v>8149</v>
      </c>
      <c r="J5654" t="s">
        <v>8150</v>
      </c>
      <c r="K5654">
        <v>534</v>
      </c>
      <c r="L5654">
        <v>534</v>
      </c>
      <c r="M5654" s="1" t="s">
        <v>333</v>
      </c>
      <c r="N5654" t="s">
        <v>334</v>
      </c>
      <c r="O5654" s="2">
        <v>0</v>
      </c>
      <c r="P5654" s="2">
        <v>0</v>
      </c>
      <c r="Q5654" s="2">
        <v>142.72</v>
      </c>
      <c r="R5654" s="2">
        <v>18.553599999999999</v>
      </c>
      <c r="S5654" s="2">
        <v>0</v>
      </c>
      <c r="T5654" s="2">
        <v>0</v>
      </c>
      <c r="U5654" s="2">
        <v>161.27359999999999</v>
      </c>
      <c r="W5654" s="2" t="s">
        <v>1</v>
      </c>
      <c r="X5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4"/>
      <c r="Z5654"/>
      <c r="AA5654"/>
    </row>
    <row r="5655" spans="5:27" hidden="1">
      <c r="E5655" t="s">
        <v>8160</v>
      </c>
      <c r="F5655" t="s">
        <v>8272</v>
      </c>
      <c r="G5655" t="s">
        <v>1</v>
      </c>
      <c r="H5655" t="s">
        <v>0</v>
      </c>
      <c r="I5655" t="s">
        <v>8149</v>
      </c>
      <c r="J5655" t="s">
        <v>8150</v>
      </c>
      <c r="K5655">
        <v>535</v>
      </c>
      <c r="L5655">
        <v>535</v>
      </c>
      <c r="M5655" s="1" t="s">
        <v>239</v>
      </c>
      <c r="N5655" t="s">
        <v>240</v>
      </c>
      <c r="O5655" s="2">
        <v>0</v>
      </c>
      <c r="P5655" s="2">
        <v>0</v>
      </c>
      <c r="Q5655" s="2">
        <v>745.36</v>
      </c>
      <c r="R5655" s="2">
        <v>96.896799999999999</v>
      </c>
      <c r="S5655" s="2">
        <v>0</v>
      </c>
      <c r="T5655" s="2">
        <v>0</v>
      </c>
      <c r="U5655" s="2">
        <v>842.2568</v>
      </c>
      <c r="W5655" s="2" t="s">
        <v>1</v>
      </c>
      <c r="X5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5"/>
      <c r="Z5655"/>
      <c r="AA5655"/>
    </row>
    <row r="5656" spans="5:27" hidden="1">
      <c r="E5656" t="s">
        <v>8160</v>
      </c>
      <c r="F5656" t="s">
        <v>8272</v>
      </c>
      <c r="G5656" t="s">
        <v>1</v>
      </c>
      <c r="H5656" t="s">
        <v>0</v>
      </c>
      <c r="I5656" t="s">
        <v>8149</v>
      </c>
      <c r="J5656" t="s">
        <v>8150</v>
      </c>
      <c r="K5656">
        <v>536</v>
      </c>
      <c r="L5656">
        <v>536</v>
      </c>
      <c r="M5656" s="1" t="s">
        <v>8157</v>
      </c>
      <c r="N5656" t="s">
        <v>8158</v>
      </c>
      <c r="O5656" s="2">
        <v>0</v>
      </c>
      <c r="P5656" s="2">
        <v>0</v>
      </c>
      <c r="Q5656" s="2">
        <v>55.97</v>
      </c>
      <c r="R5656" s="2">
        <v>7.2761000000000005</v>
      </c>
      <c r="S5656" s="2">
        <v>0</v>
      </c>
      <c r="T5656" s="2">
        <v>0</v>
      </c>
      <c r="U5656" s="2">
        <v>63.246099999999998</v>
      </c>
      <c r="W5656" s="2" t="s">
        <v>1</v>
      </c>
      <c r="X5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6"/>
      <c r="Z5656"/>
      <c r="AA5656"/>
    </row>
    <row r="5657" spans="5:27" hidden="1">
      <c r="E5657" t="s">
        <v>8160</v>
      </c>
      <c r="F5657" t="s">
        <v>8272</v>
      </c>
      <c r="G5657" t="s">
        <v>1</v>
      </c>
      <c r="H5657" t="s">
        <v>0</v>
      </c>
      <c r="I5657" t="s">
        <v>8149</v>
      </c>
      <c r="J5657" t="s">
        <v>8150</v>
      </c>
      <c r="K5657">
        <v>537</v>
      </c>
      <c r="L5657">
        <v>537</v>
      </c>
      <c r="M5657" s="1" t="s">
        <v>8292</v>
      </c>
      <c r="N5657" t="s">
        <v>8293</v>
      </c>
      <c r="O5657" s="2">
        <v>0</v>
      </c>
      <c r="P5657" s="2">
        <v>0</v>
      </c>
      <c r="Q5657" s="2">
        <v>49.2</v>
      </c>
      <c r="R5657" s="2">
        <v>6.3960000000000008</v>
      </c>
      <c r="S5657" s="2">
        <v>0</v>
      </c>
      <c r="T5657" s="2">
        <v>0</v>
      </c>
      <c r="U5657" s="2">
        <v>55.596000000000004</v>
      </c>
      <c r="W5657" s="2" t="s">
        <v>1</v>
      </c>
      <c r="X5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7"/>
      <c r="Z5657"/>
      <c r="AA5657"/>
    </row>
    <row r="5658" spans="5:27" hidden="1">
      <c r="E5658" t="s">
        <v>8160</v>
      </c>
      <c r="F5658" t="s">
        <v>8272</v>
      </c>
      <c r="G5658" t="s">
        <v>1</v>
      </c>
      <c r="H5658" t="s">
        <v>0</v>
      </c>
      <c r="I5658" t="s">
        <v>8149</v>
      </c>
      <c r="J5658" t="s">
        <v>8150</v>
      </c>
      <c r="K5658">
        <v>538</v>
      </c>
      <c r="L5658">
        <v>538</v>
      </c>
      <c r="M5658" s="1" t="s">
        <v>1287</v>
      </c>
      <c r="N5658" t="s">
        <v>1288</v>
      </c>
      <c r="O5658" s="2">
        <v>0</v>
      </c>
      <c r="P5658" s="2">
        <v>0</v>
      </c>
      <c r="Q5658" s="2">
        <v>49.2</v>
      </c>
      <c r="R5658" s="2">
        <v>6.3960000000000008</v>
      </c>
      <c r="S5658" s="2">
        <v>0</v>
      </c>
      <c r="T5658" s="2">
        <v>0</v>
      </c>
      <c r="U5658" s="2">
        <v>55.596000000000004</v>
      </c>
      <c r="W5658" s="2" t="s">
        <v>1</v>
      </c>
      <c r="X5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8"/>
      <c r="Z5658"/>
      <c r="AA5658"/>
    </row>
    <row r="5659" spans="5:27" hidden="1">
      <c r="E5659" t="s">
        <v>8160</v>
      </c>
      <c r="F5659" t="s">
        <v>8271</v>
      </c>
      <c r="G5659" t="s">
        <v>1</v>
      </c>
      <c r="H5659" t="s">
        <v>0</v>
      </c>
      <c r="I5659" t="s">
        <v>8149</v>
      </c>
      <c r="J5659" t="s">
        <v>8150</v>
      </c>
      <c r="K5659">
        <v>539</v>
      </c>
      <c r="L5659">
        <v>539</v>
      </c>
      <c r="M5659" s="1" t="s">
        <v>118</v>
      </c>
      <c r="N5659" t="s">
        <v>119</v>
      </c>
      <c r="O5659" s="2">
        <v>0</v>
      </c>
      <c r="P5659" s="2">
        <v>0</v>
      </c>
      <c r="Q5659" s="2">
        <v>6.75</v>
      </c>
      <c r="R5659" s="2">
        <v>0.87750000000000006</v>
      </c>
      <c r="S5659" s="2">
        <v>0</v>
      </c>
      <c r="T5659" s="2">
        <v>0</v>
      </c>
      <c r="U5659" s="2">
        <v>7.6275000000000004</v>
      </c>
      <c r="W5659" s="2" t="s">
        <v>1</v>
      </c>
      <c r="X5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59"/>
      <c r="Z5659"/>
      <c r="AA5659"/>
    </row>
    <row r="5660" spans="5:27" hidden="1">
      <c r="E5660" t="s">
        <v>8160</v>
      </c>
      <c r="F5660" t="s">
        <v>8271</v>
      </c>
      <c r="G5660" t="s">
        <v>1</v>
      </c>
      <c r="H5660" t="s">
        <v>0</v>
      </c>
      <c r="I5660" t="s">
        <v>8149</v>
      </c>
      <c r="J5660" t="s">
        <v>8150</v>
      </c>
      <c r="K5660">
        <v>540</v>
      </c>
      <c r="L5660">
        <v>540</v>
      </c>
      <c r="M5660" s="1" t="s">
        <v>118</v>
      </c>
      <c r="N5660" t="s">
        <v>119</v>
      </c>
      <c r="O5660" s="2">
        <v>0</v>
      </c>
      <c r="P5660" s="2">
        <v>0</v>
      </c>
      <c r="Q5660" s="2">
        <v>74.709999999999994</v>
      </c>
      <c r="R5660" s="2">
        <v>9.712299999999999</v>
      </c>
      <c r="S5660" s="2">
        <v>0</v>
      </c>
      <c r="T5660" s="2">
        <v>0</v>
      </c>
      <c r="U5660" s="2">
        <v>84.422299999999993</v>
      </c>
      <c r="W5660" s="2" t="s">
        <v>1</v>
      </c>
      <c r="X5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0"/>
      <c r="Z5660"/>
      <c r="AA5660"/>
    </row>
    <row r="5661" spans="5:27" hidden="1">
      <c r="E5661" t="s">
        <v>8160</v>
      </c>
      <c r="F5661" t="s">
        <v>8271</v>
      </c>
      <c r="G5661" t="s">
        <v>1</v>
      </c>
      <c r="H5661" t="s">
        <v>0</v>
      </c>
      <c r="I5661" t="s">
        <v>8149</v>
      </c>
      <c r="J5661" t="s">
        <v>8150</v>
      </c>
      <c r="K5661">
        <v>541</v>
      </c>
      <c r="L5661">
        <v>541</v>
      </c>
      <c r="M5661" s="1" t="s">
        <v>185</v>
      </c>
      <c r="N5661" t="s">
        <v>186</v>
      </c>
      <c r="O5661" s="2">
        <v>0</v>
      </c>
      <c r="P5661" s="2">
        <v>0</v>
      </c>
      <c r="Q5661" s="2">
        <v>142.72</v>
      </c>
      <c r="R5661" s="2">
        <v>18.553599999999999</v>
      </c>
      <c r="S5661" s="2">
        <v>0</v>
      </c>
      <c r="T5661" s="2">
        <v>0</v>
      </c>
      <c r="U5661" s="2">
        <v>161.27359999999999</v>
      </c>
      <c r="W5661" s="2" t="s">
        <v>1</v>
      </c>
      <c r="X5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1"/>
      <c r="Z5661"/>
      <c r="AA5661"/>
    </row>
    <row r="5662" spans="5:27" hidden="1">
      <c r="E5662" t="s">
        <v>8160</v>
      </c>
      <c r="F5662" t="s">
        <v>8271</v>
      </c>
      <c r="G5662" t="s">
        <v>1</v>
      </c>
      <c r="H5662" t="s">
        <v>0</v>
      </c>
      <c r="I5662" t="s">
        <v>8149</v>
      </c>
      <c r="J5662" t="s">
        <v>8150</v>
      </c>
      <c r="K5662">
        <v>542</v>
      </c>
      <c r="L5662">
        <v>542</v>
      </c>
      <c r="M5662" s="1" t="s">
        <v>327</v>
      </c>
      <c r="N5662" t="s">
        <v>328</v>
      </c>
      <c r="O5662" s="2">
        <v>0</v>
      </c>
      <c r="P5662" s="2">
        <v>0</v>
      </c>
      <c r="Q5662" s="2">
        <v>511.75</v>
      </c>
      <c r="R5662" s="2">
        <v>66.527500000000003</v>
      </c>
      <c r="S5662" s="2">
        <v>0</v>
      </c>
      <c r="T5662" s="2">
        <v>0</v>
      </c>
      <c r="U5662" s="2">
        <v>578.27750000000003</v>
      </c>
      <c r="W5662" s="2" t="s">
        <v>1</v>
      </c>
      <c r="X5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2"/>
      <c r="Z5662"/>
      <c r="AA5662"/>
    </row>
    <row r="5663" spans="5:27" hidden="1">
      <c r="E5663" t="s">
        <v>8160</v>
      </c>
      <c r="F5663" t="s">
        <v>8271</v>
      </c>
      <c r="G5663" t="s">
        <v>1</v>
      </c>
      <c r="H5663" t="s">
        <v>0</v>
      </c>
      <c r="I5663" t="s">
        <v>8149</v>
      </c>
      <c r="J5663" t="s">
        <v>8150</v>
      </c>
      <c r="K5663">
        <v>543</v>
      </c>
      <c r="L5663">
        <v>543</v>
      </c>
      <c r="M5663" s="1" t="s">
        <v>255</v>
      </c>
      <c r="N5663" t="s">
        <v>256</v>
      </c>
      <c r="O5663" s="2">
        <v>0</v>
      </c>
      <c r="P5663" s="2">
        <v>0</v>
      </c>
      <c r="Q5663" s="2">
        <v>736</v>
      </c>
      <c r="R5663" s="2">
        <v>95.68</v>
      </c>
      <c r="S5663" s="2">
        <v>0</v>
      </c>
      <c r="T5663" s="2">
        <v>0</v>
      </c>
      <c r="U5663" s="2">
        <v>831.68000000000006</v>
      </c>
      <c r="W5663" s="2" t="s">
        <v>1</v>
      </c>
      <c r="X5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3"/>
      <c r="Z5663"/>
      <c r="AA5663"/>
    </row>
    <row r="5664" spans="5:27" hidden="1">
      <c r="E5664" t="s">
        <v>8160</v>
      </c>
      <c r="F5664" t="s">
        <v>8271</v>
      </c>
      <c r="G5664" t="s">
        <v>1</v>
      </c>
      <c r="H5664" t="s">
        <v>0</v>
      </c>
      <c r="I5664" t="s">
        <v>8149</v>
      </c>
      <c r="J5664" t="s">
        <v>8150</v>
      </c>
      <c r="K5664">
        <v>544</v>
      </c>
      <c r="L5664">
        <v>544</v>
      </c>
      <c r="M5664" s="1" t="s">
        <v>479</v>
      </c>
      <c r="N5664" t="s">
        <v>480</v>
      </c>
      <c r="O5664" s="2">
        <v>0</v>
      </c>
      <c r="P5664" s="2">
        <v>0</v>
      </c>
      <c r="Q5664" s="2">
        <v>185.51</v>
      </c>
      <c r="R5664" s="2">
        <v>24.116299999999999</v>
      </c>
      <c r="S5664" s="2">
        <v>0</v>
      </c>
      <c r="T5664" s="2">
        <v>0</v>
      </c>
      <c r="U5664" s="2">
        <v>209.62629999999999</v>
      </c>
      <c r="W5664" s="2" t="s">
        <v>1</v>
      </c>
      <c r="X5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4"/>
      <c r="Z5664"/>
      <c r="AA5664"/>
    </row>
    <row r="5665" spans="5:27" hidden="1">
      <c r="E5665" t="s">
        <v>8160</v>
      </c>
      <c r="F5665" t="s">
        <v>8271</v>
      </c>
      <c r="G5665" t="s">
        <v>1</v>
      </c>
      <c r="H5665" t="s">
        <v>0</v>
      </c>
      <c r="I5665" t="s">
        <v>8149</v>
      </c>
      <c r="J5665" t="s">
        <v>8150</v>
      </c>
      <c r="K5665">
        <v>545</v>
      </c>
      <c r="L5665">
        <v>545</v>
      </c>
      <c r="M5665" s="1" t="s">
        <v>1434</v>
      </c>
      <c r="N5665" t="s">
        <v>1435</v>
      </c>
      <c r="O5665" s="2">
        <v>0</v>
      </c>
      <c r="P5665" s="2">
        <v>0</v>
      </c>
      <c r="Q5665" s="2">
        <v>124.32</v>
      </c>
      <c r="R5665" s="2">
        <v>16.1616</v>
      </c>
      <c r="S5665" s="2">
        <v>0</v>
      </c>
      <c r="T5665" s="2">
        <v>0</v>
      </c>
      <c r="U5665" s="2">
        <v>140.48159999999999</v>
      </c>
      <c r="W5665" s="2" t="s">
        <v>1</v>
      </c>
      <c r="X5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5"/>
      <c r="Z5665"/>
      <c r="AA5665"/>
    </row>
    <row r="5666" spans="5:27" hidden="1">
      <c r="E5666" t="s">
        <v>8160</v>
      </c>
      <c r="F5666" t="s">
        <v>8271</v>
      </c>
      <c r="G5666" t="s">
        <v>1</v>
      </c>
      <c r="H5666" t="s">
        <v>0</v>
      </c>
      <c r="I5666" t="s">
        <v>8149</v>
      </c>
      <c r="J5666" t="s">
        <v>8150</v>
      </c>
      <c r="K5666">
        <v>546</v>
      </c>
      <c r="L5666">
        <v>546</v>
      </c>
      <c r="M5666" s="1" t="s">
        <v>459</v>
      </c>
      <c r="N5666" t="s">
        <v>460</v>
      </c>
      <c r="O5666" s="2">
        <v>0</v>
      </c>
      <c r="P5666" s="2">
        <v>0</v>
      </c>
      <c r="Q5666" s="2">
        <v>9557.39</v>
      </c>
      <c r="R5666" s="2">
        <v>1242.4606999999999</v>
      </c>
      <c r="S5666" s="2">
        <v>0</v>
      </c>
      <c r="T5666" s="2">
        <v>0</v>
      </c>
      <c r="U5666" s="2">
        <v>10799.850699999999</v>
      </c>
      <c r="W5666" s="2" t="s">
        <v>1</v>
      </c>
      <c r="X5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6"/>
      <c r="Z5666"/>
      <c r="AA5666"/>
    </row>
    <row r="5667" spans="5:27" hidden="1">
      <c r="E5667" t="s">
        <v>8160</v>
      </c>
      <c r="F5667" t="s">
        <v>8271</v>
      </c>
      <c r="G5667" t="s">
        <v>1</v>
      </c>
      <c r="H5667" t="s">
        <v>0</v>
      </c>
      <c r="I5667" t="s">
        <v>8149</v>
      </c>
      <c r="J5667" t="s">
        <v>8150</v>
      </c>
      <c r="K5667">
        <v>547</v>
      </c>
      <c r="L5667">
        <v>547</v>
      </c>
      <c r="M5667" s="1" t="s">
        <v>634</v>
      </c>
      <c r="N5667" t="s">
        <v>635</v>
      </c>
      <c r="O5667" s="2">
        <v>0</v>
      </c>
      <c r="P5667" s="2">
        <v>0</v>
      </c>
      <c r="Q5667" s="2">
        <v>55.44</v>
      </c>
      <c r="R5667" s="2">
        <v>7.2072000000000003</v>
      </c>
      <c r="S5667" s="2">
        <v>0</v>
      </c>
      <c r="T5667" s="2">
        <v>0</v>
      </c>
      <c r="U5667" s="2">
        <v>62.647199999999998</v>
      </c>
      <c r="W5667" s="2" t="s">
        <v>1</v>
      </c>
      <c r="X5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7"/>
      <c r="Z5667"/>
      <c r="AA5667"/>
    </row>
    <row r="5668" spans="5:27" hidden="1">
      <c r="E5668" t="s">
        <v>8160</v>
      </c>
      <c r="F5668" t="s">
        <v>8271</v>
      </c>
      <c r="G5668" t="s">
        <v>1</v>
      </c>
      <c r="H5668" t="s">
        <v>0</v>
      </c>
      <c r="I5668" t="s">
        <v>8149</v>
      </c>
      <c r="J5668" t="s">
        <v>8150</v>
      </c>
      <c r="K5668">
        <v>548</v>
      </c>
      <c r="L5668">
        <v>548</v>
      </c>
      <c r="M5668" s="1" t="s">
        <v>118</v>
      </c>
      <c r="N5668" t="s">
        <v>119</v>
      </c>
      <c r="O5668" s="2">
        <v>0</v>
      </c>
      <c r="P5668" s="2">
        <v>0</v>
      </c>
      <c r="Q5668" s="2">
        <v>12.83</v>
      </c>
      <c r="R5668" s="2">
        <v>1.6679000000000002</v>
      </c>
      <c r="S5668" s="2">
        <v>0</v>
      </c>
      <c r="T5668" s="2">
        <v>0</v>
      </c>
      <c r="U5668" s="2">
        <v>14.4979</v>
      </c>
      <c r="W5668" s="2" t="s">
        <v>1</v>
      </c>
      <c r="X5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8"/>
      <c r="Z5668"/>
      <c r="AA5668"/>
    </row>
    <row r="5669" spans="5:27" hidden="1">
      <c r="E5669" t="s">
        <v>8160</v>
      </c>
      <c r="F5669" t="s">
        <v>8271</v>
      </c>
      <c r="G5669" t="s">
        <v>1</v>
      </c>
      <c r="H5669" t="s">
        <v>0</v>
      </c>
      <c r="I5669" t="s">
        <v>8149</v>
      </c>
      <c r="J5669" t="s">
        <v>8150</v>
      </c>
      <c r="K5669">
        <v>549</v>
      </c>
      <c r="L5669">
        <v>549</v>
      </c>
      <c r="M5669" s="1" t="s">
        <v>695</v>
      </c>
      <c r="N5669" t="s">
        <v>696</v>
      </c>
      <c r="O5669" s="2">
        <v>0</v>
      </c>
      <c r="P5669" s="2">
        <v>0</v>
      </c>
      <c r="Q5669" s="2">
        <v>76.459999999999994</v>
      </c>
      <c r="R5669" s="2">
        <v>9.9398</v>
      </c>
      <c r="S5669" s="2">
        <v>0</v>
      </c>
      <c r="T5669" s="2">
        <v>0</v>
      </c>
      <c r="U5669" s="2">
        <v>86.399799999999999</v>
      </c>
      <c r="W5669" s="2" t="s">
        <v>1</v>
      </c>
      <c r="X5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69"/>
      <c r="Z5669"/>
      <c r="AA5669"/>
    </row>
    <row r="5670" spans="5:27" hidden="1">
      <c r="E5670" t="s">
        <v>8160</v>
      </c>
      <c r="F5670" t="s">
        <v>8271</v>
      </c>
      <c r="G5670" t="s">
        <v>1</v>
      </c>
      <c r="H5670" t="s">
        <v>0</v>
      </c>
      <c r="I5670" t="s">
        <v>8149</v>
      </c>
      <c r="J5670" t="s">
        <v>8150</v>
      </c>
      <c r="K5670">
        <v>550</v>
      </c>
      <c r="L5670">
        <v>550</v>
      </c>
      <c r="M5670" s="1" t="s">
        <v>118</v>
      </c>
      <c r="N5670" t="s">
        <v>119</v>
      </c>
      <c r="O5670" s="2">
        <v>0</v>
      </c>
      <c r="P5670" s="2">
        <v>0</v>
      </c>
      <c r="Q5670" s="2">
        <v>4.5</v>
      </c>
      <c r="R5670" s="2">
        <v>0.58499999999999996</v>
      </c>
      <c r="S5670" s="2">
        <v>0</v>
      </c>
      <c r="T5670" s="2">
        <v>0</v>
      </c>
      <c r="U5670" s="2">
        <v>5.085</v>
      </c>
      <c r="W5670" s="2" t="s">
        <v>1</v>
      </c>
      <c r="X5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0"/>
      <c r="Z5670"/>
      <c r="AA5670"/>
    </row>
    <row r="5671" spans="5:27" hidden="1">
      <c r="E5671" t="s">
        <v>8160</v>
      </c>
      <c r="F5671" t="s">
        <v>8271</v>
      </c>
      <c r="G5671" t="s">
        <v>1</v>
      </c>
      <c r="H5671" t="s">
        <v>0</v>
      </c>
      <c r="I5671" t="s">
        <v>8149</v>
      </c>
      <c r="J5671" t="s">
        <v>8150</v>
      </c>
      <c r="K5671">
        <v>551</v>
      </c>
      <c r="L5671">
        <v>551</v>
      </c>
      <c r="M5671" s="1" t="s">
        <v>8290</v>
      </c>
      <c r="N5671" t="s">
        <v>8291</v>
      </c>
      <c r="O5671" s="2">
        <v>0</v>
      </c>
      <c r="P5671" s="2">
        <v>0</v>
      </c>
      <c r="Q5671" s="2">
        <v>165.09</v>
      </c>
      <c r="R5671" s="2">
        <v>21.4617</v>
      </c>
      <c r="S5671" s="2">
        <v>0</v>
      </c>
      <c r="T5671" s="2">
        <v>0</v>
      </c>
      <c r="U5671" s="2">
        <v>186.55170000000001</v>
      </c>
      <c r="W5671" s="2" t="s">
        <v>1</v>
      </c>
      <c r="X5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1"/>
      <c r="Z5671"/>
      <c r="AA5671"/>
    </row>
    <row r="5672" spans="5:27" hidden="1">
      <c r="E5672" t="s">
        <v>8160</v>
      </c>
      <c r="F5672" t="s">
        <v>8271</v>
      </c>
      <c r="G5672" t="s">
        <v>1</v>
      </c>
      <c r="H5672" t="s">
        <v>0</v>
      </c>
      <c r="I5672" t="s">
        <v>8149</v>
      </c>
      <c r="J5672" t="s">
        <v>8150</v>
      </c>
      <c r="K5672">
        <v>552</v>
      </c>
      <c r="L5672">
        <v>552</v>
      </c>
      <c r="M5672" s="1" t="s">
        <v>8288</v>
      </c>
      <c r="N5672" t="s">
        <v>8289</v>
      </c>
      <c r="O5672" s="2">
        <v>0</v>
      </c>
      <c r="P5672" s="2">
        <v>0</v>
      </c>
      <c r="Q5672" s="2">
        <v>83.56</v>
      </c>
      <c r="R5672" s="2">
        <v>10.8628</v>
      </c>
      <c r="S5672" s="2">
        <v>0</v>
      </c>
      <c r="T5672" s="2">
        <v>0</v>
      </c>
      <c r="U5672" s="2">
        <v>94.422799999999995</v>
      </c>
      <c r="W5672" s="2" t="s">
        <v>1</v>
      </c>
      <c r="X5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2"/>
      <c r="Z5672"/>
      <c r="AA5672"/>
    </row>
    <row r="5673" spans="5:27" hidden="1">
      <c r="E5673" t="s">
        <v>8160</v>
      </c>
      <c r="F5673" t="s">
        <v>8271</v>
      </c>
      <c r="G5673" t="s">
        <v>1</v>
      </c>
      <c r="H5673" t="s">
        <v>0</v>
      </c>
      <c r="I5673" t="s">
        <v>8149</v>
      </c>
      <c r="J5673" t="s">
        <v>8150</v>
      </c>
      <c r="K5673">
        <v>553</v>
      </c>
      <c r="L5673">
        <v>553</v>
      </c>
      <c r="M5673" s="1" t="s">
        <v>435</v>
      </c>
      <c r="N5673" t="s">
        <v>436</v>
      </c>
      <c r="O5673" s="2">
        <v>0</v>
      </c>
      <c r="P5673" s="2">
        <v>0</v>
      </c>
      <c r="Q5673" s="2">
        <v>2253.75</v>
      </c>
      <c r="R5673" s="2">
        <v>292.98750000000001</v>
      </c>
      <c r="S5673" s="2">
        <v>0</v>
      </c>
      <c r="T5673" s="2">
        <v>0</v>
      </c>
      <c r="U5673" s="2">
        <v>2546.7375000000002</v>
      </c>
      <c r="W5673" s="2" t="s">
        <v>1</v>
      </c>
      <c r="X5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3"/>
      <c r="Z5673"/>
      <c r="AA5673"/>
    </row>
    <row r="5674" spans="5:27" hidden="1">
      <c r="E5674" t="s">
        <v>8160</v>
      </c>
      <c r="F5674" t="s">
        <v>8271</v>
      </c>
      <c r="G5674" t="s">
        <v>1</v>
      </c>
      <c r="H5674" t="s">
        <v>0</v>
      </c>
      <c r="I5674" t="s">
        <v>8149</v>
      </c>
      <c r="J5674" t="s">
        <v>8150</v>
      </c>
      <c r="K5674">
        <v>554</v>
      </c>
      <c r="L5674">
        <v>554</v>
      </c>
      <c r="M5674" s="1" t="s">
        <v>514</v>
      </c>
      <c r="N5674" t="s">
        <v>515</v>
      </c>
      <c r="O5674" s="2">
        <v>0</v>
      </c>
      <c r="P5674" s="2">
        <v>0</v>
      </c>
      <c r="Q5674" s="2">
        <v>112.22</v>
      </c>
      <c r="R5674" s="2">
        <v>14.5886</v>
      </c>
      <c r="S5674" s="2">
        <v>0</v>
      </c>
      <c r="T5674" s="2">
        <v>0</v>
      </c>
      <c r="U5674" s="2">
        <v>126.8086</v>
      </c>
      <c r="W5674" s="2" t="s">
        <v>1</v>
      </c>
      <c r="X5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4"/>
      <c r="Z5674"/>
      <c r="AA5674"/>
    </row>
    <row r="5675" spans="5:27" hidden="1">
      <c r="E5675" t="s">
        <v>8160</v>
      </c>
      <c r="F5675" t="s">
        <v>8271</v>
      </c>
      <c r="G5675" t="s">
        <v>1</v>
      </c>
      <c r="H5675" t="s">
        <v>0</v>
      </c>
      <c r="I5675" t="s">
        <v>8149</v>
      </c>
      <c r="J5675" t="s">
        <v>8150</v>
      </c>
      <c r="K5675">
        <v>555</v>
      </c>
      <c r="L5675">
        <v>555</v>
      </c>
      <c r="M5675" s="1" t="s">
        <v>118</v>
      </c>
      <c r="N5675" t="s">
        <v>119</v>
      </c>
      <c r="O5675" s="2">
        <v>0</v>
      </c>
      <c r="P5675" s="2">
        <v>0</v>
      </c>
      <c r="Q5675" s="2">
        <v>66.05</v>
      </c>
      <c r="R5675" s="2">
        <v>8.5864999999999991</v>
      </c>
      <c r="S5675" s="2">
        <v>0</v>
      </c>
      <c r="T5675" s="2">
        <v>0</v>
      </c>
      <c r="U5675" s="2">
        <v>74.636499999999998</v>
      </c>
      <c r="W5675" s="2" t="s">
        <v>1</v>
      </c>
      <c r="X5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5"/>
      <c r="Z5675"/>
      <c r="AA5675"/>
    </row>
    <row r="5676" spans="5:27" hidden="1">
      <c r="E5676" t="s">
        <v>8160</v>
      </c>
      <c r="F5676" t="s">
        <v>8271</v>
      </c>
      <c r="G5676" t="s">
        <v>1</v>
      </c>
      <c r="H5676" t="s">
        <v>0</v>
      </c>
      <c r="I5676" t="s">
        <v>8149</v>
      </c>
      <c r="J5676" t="s">
        <v>8150</v>
      </c>
      <c r="K5676">
        <v>556</v>
      </c>
      <c r="L5676">
        <v>556</v>
      </c>
      <c r="M5676" s="1" t="s">
        <v>592</v>
      </c>
      <c r="N5676" t="s">
        <v>593</v>
      </c>
      <c r="O5676" s="2">
        <v>0</v>
      </c>
      <c r="P5676" s="2">
        <v>0</v>
      </c>
      <c r="Q5676" s="2">
        <v>51.05</v>
      </c>
      <c r="R5676" s="2">
        <v>6.6364999999999998</v>
      </c>
      <c r="S5676" s="2">
        <v>0</v>
      </c>
      <c r="T5676" s="2">
        <v>0</v>
      </c>
      <c r="U5676" s="2">
        <v>57.686499999999995</v>
      </c>
      <c r="W5676" s="2" t="s">
        <v>1</v>
      </c>
      <c r="X5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6"/>
      <c r="Z5676"/>
      <c r="AA5676"/>
    </row>
    <row r="5677" spans="5:27" hidden="1">
      <c r="E5677" t="s">
        <v>8160</v>
      </c>
      <c r="F5677" t="s">
        <v>8271</v>
      </c>
      <c r="G5677" t="s">
        <v>1</v>
      </c>
      <c r="H5677" t="s">
        <v>0</v>
      </c>
      <c r="I5677" t="s">
        <v>8149</v>
      </c>
      <c r="J5677" t="s">
        <v>8150</v>
      </c>
      <c r="K5677">
        <v>557</v>
      </c>
      <c r="L5677">
        <v>557</v>
      </c>
      <c r="M5677" s="1" t="s">
        <v>568</v>
      </c>
      <c r="N5677" t="s">
        <v>569</v>
      </c>
      <c r="O5677" s="2">
        <v>0</v>
      </c>
      <c r="P5677" s="2">
        <v>0</v>
      </c>
      <c r="Q5677" s="2">
        <v>203.89</v>
      </c>
      <c r="R5677" s="2">
        <v>26.505699999999997</v>
      </c>
      <c r="S5677" s="2">
        <v>0</v>
      </c>
      <c r="T5677" s="2">
        <v>0</v>
      </c>
      <c r="U5677" s="2">
        <v>230.39569999999998</v>
      </c>
      <c r="W5677" s="2" t="s">
        <v>1</v>
      </c>
      <c r="X5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7"/>
      <c r="Z5677"/>
      <c r="AA5677"/>
    </row>
    <row r="5678" spans="5:27" hidden="1">
      <c r="E5678" t="s">
        <v>8160</v>
      </c>
      <c r="F5678" t="s">
        <v>8271</v>
      </c>
      <c r="G5678" t="s">
        <v>1</v>
      </c>
      <c r="H5678" t="s">
        <v>0</v>
      </c>
      <c r="I5678" t="s">
        <v>8149</v>
      </c>
      <c r="J5678" t="s">
        <v>8150</v>
      </c>
      <c r="K5678">
        <v>558</v>
      </c>
      <c r="L5678">
        <v>558</v>
      </c>
      <c r="M5678" s="1" t="s">
        <v>140</v>
      </c>
      <c r="N5678" t="s">
        <v>141</v>
      </c>
      <c r="O5678" s="2">
        <v>0</v>
      </c>
      <c r="P5678" s="2">
        <v>0</v>
      </c>
      <c r="Q5678" s="2">
        <v>114.69</v>
      </c>
      <c r="R5678" s="2">
        <v>14.909700000000001</v>
      </c>
      <c r="S5678" s="2">
        <v>0</v>
      </c>
      <c r="T5678" s="2">
        <v>0</v>
      </c>
      <c r="U5678" s="2">
        <v>129.59969999999998</v>
      </c>
      <c r="W5678" s="2" t="s">
        <v>1</v>
      </c>
      <c r="X5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8"/>
      <c r="Z5678"/>
      <c r="AA5678"/>
    </row>
    <row r="5679" spans="5:27" hidden="1">
      <c r="E5679" t="s">
        <v>8160</v>
      </c>
      <c r="F5679" t="s">
        <v>8271</v>
      </c>
      <c r="G5679" t="s">
        <v>1</v>
      </c>
      <c r="H5679" t="s">
        <v>0</v>
      </c>
      <c r="I5679" t="s">
        <v>8149</v>
      </c>
      <c r="J5679" t="s">
        <v>8150</v>
      </c>
      <c r="K5679">
        <v>559</v>
      </c>
      <c r="L5679">
        <v>559</v>
      </c>
      <c r="M5679" s="1" t="s">
        <v>616</v>
      </c>
      <c r="N5679" t="s">
        <v>617</v>
      </c>
      <c r="O5679" s="2">
        <v>0</v>
      </c>
      <c r="P5679" s="2">
        <v>0</v>
      </c>
      <c r="Q5679" s="2">
        <v>923.66</v>
      </c>
      <c r="R5679" s="2">
        <v>120.0758</v>
      </c>
      <c r="S5679" s="2">
        <v>0</v>
      </c>
      <c r="T5679" s="2">
        <v>0</v>
      </c>
      <c r="U5679" s="2">
        <v>1043.7357999999999</v>
      </c>
      <c r="W5679" s="2" t="s">
        <v>1</v>
      </c>
      <c r="X5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79"/>
      <c r="Z5679"/>
      <c r="AA5679"/>
    </row>
    <row r="5680" spans="5:27" hidden="1">
      <c r="E5680" t="s">
        <v>8160</v>
      </c>
      <c r="F5680" t="s">
        <v>8271</v>
      </c>
      <c r="G5680" t="s">
        <v>1</v>
      </c>
      <c r="H5680" t="s">
        <v>0</v>
      </c>
      <c r="I5680" t="s">
        <v>8149</v>
      </c>
      <c r="J5680" t="s">
        <v>8150</v>
      </c>
      <c r="K5680">
        <v>560</v>
      </c>
      <c r="L5680">
        <v>560</v>
      </c>
      <c r="M5680" s="1" t="s">
        <v>81</v>
      </c>
      <c r="N5680" t="s">
        <v>82</v>
      </c>
      <c r="O5680" s="2">
        <v>0</v>
      </c>
      <c r="P5680" s="2">
        <v>0</v>
      </c>
      <c r="Q5680" s="2">
        <v>99621.63</v>
      </c>
      <c r="R5680" s="2">
        <v>12950.811900000001</v>
      </c>
      <c r="S5680" s="2">
        <v>0</v>
      </c>
      <c r="T5680" s="2">
        <v>0</v>
      </c>
      <c r="U5680" s="2">
        <v>112572.44190000001</v>
      </c>
      <c r="W5680" s="2" t="s">
        <v>1</v>
      </c>
      <c r="X5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0"/>
      <c r="Z5680"/>
      <c r="AA5680"/>
    </row>
    <row r="5681" spans="5:27" hidden="1">
      <c r="E5681" t="s">
        <v>8160</v>
      </c>
      <c r="F5681" t="s">
        <v>8271</v>
      </c>
      <c r="G5681" t="s">
        <v>1</v>
      </c>
      <c r="H5681" t="s">
        <v>0</v>
      </c>
      <c r="I5681" t="s">
        <v>8149</v>
      </c>
      <c r="J5681" t="s">
        <v>8150</v>
      </c>
      <c r="K5681">
        <v>561</v>
      </c>
      <c r="L5681">
        <v>561</v>
      </c>
      <c r="M5681" s="1" t="s">
        <v>211</v>
      </c>
      <c r="N5681" t="s">
        <v>212</v>
      </c>
      <c r="O5681" s="2">
        <v>0</v>
      </c>
      <c r="P5681" s="2">
        <v>0</v>
      </c>
      <c r="Q5681" s="2">
        <v>276.11</v>
      </c>
      <c r="R5681" s="2">
        <v>35.894300000000001</v>
      </c>
      <c r="S5681" s="2">
        <v>0</v>
      </c>
      <c r="T5681" s="2">
        <v>0</v>
      </c>
      <c r="U5681" s="2">
        <v>312.0043</v>
      </c>
      <c r="W5681" s="2" t="s">
        <v>1</v>
      </c>
      <c r="X5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1"/>
      <c r="Z5681"/>
      <c r="AA5681"/>
    </row>
    <row r="5682" spans="5:27" hidden="1">
      <c r="E5682" t="s">
        <v>8160</v>
      </c>
      <c r="F5682" t="s">
        <v>8271</v>
      </c>
      <c r="G5682" t="s">
        <v>1</v>
      </c>
      <c r="H5682" t="s">
        <v>0</v>
      </c>
      <c r="I5682" t="s">
        <v>8149</v>
      </c>
      <c r="J5682" t="s">
        <v>8150</v>
      </c>
      <c r="K5682">
        <v>562</v>
      </c>
      <c r="L5682">
        <v>562</v>
      </c>
      <c r="M5682" s="1" t="s">
        <v>211</v>
      </c>
      <c r="N5682" t="s">
        <v>212</v>
      </c>
      <c r="O5682" s="2">
        <v>0</v>
      </c>
      <c r="P5682" s="2">
        <v>0</v>
      </c>
      <c r="Q5682" s="2">
        <v>414.59</v>
      </c>
      <c r="R5682" s="2">
        <v>53.896699999999996</v>
      </c>
      <c r="S5682" s="2">
        <v>0</v>
      </c>
      <c r="T5682" s="2">
        <v>0</v>
      </c>
      <c r="U5682" s="2">
        <v>468.48669999999998</v>
      </c>
      <c r="W5682" s="2" t="s">
        <v>1</v>
      </c>
      <c r="X5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2"/>
      <c r="Z5682"/>
      <c r="AA5682"/>
    </row>
    <row r="5683" spans="5:27" hidden="1">
      <c r="E5683" t="s">
        <v>8160</v>
      </c>
      <c r="F5683" t="s">
        <v>8271</v>
      </c>
      <c r="G5683" t="s">
        <v>1</v>
      </c>
      <c r="H5683" t="s">
        <v>0</v>
      </c>
      <c r="I5683" t="s">
        <v>8149</v>
      </c>
      <c r="J5683" t="s">
        <v>8150</v>
      </c>
      <c r="K5683">
        <v>563</v>
      </c>
      <c r="L5683">
        <v>563</v>
      </c>
      <c r="M5683" s="1" t="s">
        <v>767</v>
      </c>
      <c r="N5683" t="s">
        <v>768</v>
      </c>
      <c r="O5683" s="2">
        <v>0</v>
      </c>
      <c r="P5683" s="2">
        <v>0</v>
      </c>
      <c r="Q5683" s="2">
        <v>11.83</v>
      </c>
      <c r="R5683" s="2">
        <v>1.5379</v>
      </c>
      <c r="S5683" s="2">
        <v>0</v>
      </c>
      <c r="T5683" s="2">
        <v>0</v>
      </c>
      <c r="U5683" s="2">
        <v>13.367900000000001</v>
      </c>
      <c r="W5683" s="2" t="s">
        <v>1</v>
      </c>
      <c r="X5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3"/>
      <c r="Z5683"/>
      <c r="AA5683"/>
    </row>
    <row r="5684" spans="5:27" hidden="1">
      <c r="E5684" t="s">
        <v>8160</v>
      </c>
      <c r="F5684" t="s">
        <v>8271</v>
      </c>
      <c r="G5684" t="s">
        <v>1</v>
      </c>
      <c r="H5684" t="s">
        <v>0</v>
      </c>
      <c r="I5684" t="s">
        <v>8149</v>
      </c>
      <c r="J5684" t="s">
        <v>8150</v>
      </c>
      <c r="K5684">
        <v>564</v>
      </c>
      <c r="L5684">
        <v>564</v>
      </c>
      <c r="M5684" s="1" t="s">
        <v>767</v>
      </c>
      <c r="N5684" t="s">
        <v>768</v>
      </c>
      <c r="O5684" s="2">
        <v>0</v>
      </c>
      <c r="P5684" s="2">
        <v>0</v>
      </c>
      <c r="Q5684" s="2">
        <v>59.55</v>
      </c>
      <c r="R5684" s="2">
        <v>7.7415000000000003</v>
      </c>
      <c r="S5684" s="2">
        <v>0</v>
      </c>
      <c r="T5684" s="2">
        <v>0</v>
      </c>
      <c r="U5684" s="2">
        <v>67.291499999999999</v>
      </c>
      <c r="W5684" s="2" t="s">
        <v>1</v>
      </c>
      <c r="X5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4"/>
      <c r="Z5684"/>
      <c r="AA5684"/>
    </row>
    <row r="5685" spans="5:27" hidden="1">
      <c r="E5685" t="s">
        <v>8160</v>
      </c>
      <c r="F5685" t="s">
        <v>8271</v>
      </c>
      <c r="G5685" t="s">
        <v>1</v>
      </c>
      <c r="H5685" t="s">
        <v>0</v>
      </c>
      <c r="I5685" t="s">
        <v>8149</v>
      </c>
      <c r="J5685" t="s">
        <v>8150</v>
      </c>
      <c r="K5685">
        <v>565</v>
      </c>
      <c r="L5685">
        <v>565</v>
      </c>
      <c r="M5685" s="1" t="s">
        <v>528</v>
      </c>
      <c r="N5685" t="s">
        <v>529</v>
      </c>
      <c r="O5685" s="2">
        <v>0</v>
      </c>
      <c r="P5685" s="2">
        <v>0</v>
      </c>
      <c r="Q5685" s="2">
        <v>86003.26</v>
      </c>
      <c r="R5685" s="2">
        <v>11180.4238</v>
      </c>
      <c r="S5685" s="2">
        <v>0</v>
      </c>
      <c r="T5685" s="2">
        <v>0</v>
      </c>
      <c r="U5685" s="2">
        <v>97183.683799999999</v>
      </c>
      <c r="W5685" s="2" t="s">
        <v>1</v>
      </c>
      <c r="X5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5"/>
      <c r="Z5685"/>
      <c r="AA5685"/>
    </row>
    <row r="5686" spans="5:27" hidden="1">
      <c r="E5686" t="s">
        <v>8160</v>
      </c>
      <c r="F5686" t="s">
        <v>8270</v>
      </c>
      <c r="G5686" t="s">
        <v>1</v>
      </c>
      <c r="H5686" t="s">
        <v>0</v>
      </c>
      <c r="I5686" t="s">
        <v>8149</v>
      </c>
      <c r="J5686" t="s">
        <v>8150</v>
      </c>
      <c r="K5686">
        <v>566</v>
      </c>
      <c r="L5686">
        <v>566</v>
      </c>
      <c r="M5686" s="1" t="s">
        <v>580</v>
      </c>
      <c r="N5686" t="s">
        <v>581</v>
      </c>
      <c r="O5686" s="2">
        <v>0</v>
      </c>
      <c r="P5686" s="2">
        <v>0</v>
      </c>
      <c r="Q5686" s="2">
        <v>16991.16</v>
      </c>
      <c r="R5686" s="2">
        <v>2208.8508000000002</v>
      </c>
      <c r="S5686" s="2">
        <v>0</v>
      </c>
      <c r="T5686" s="2">
        <v>0</v>
      </c>
      <c r="U5686" s="2">
        <v>19200.0108</v>
      </c>
      <c r="W5686" s="2" t="s">
        <v>1</v>
      </c>
      <c r="X5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6"/>
      <c r="Z5686"/>
      <c r="AA5686"/>
    </row>
    <row r="5687" spans="5:27" hidden="1">
      <c r="E5687" t="s">
        <v>8160</v>
      </c>
      <c r="F5687" t="s">
        <v>8270</v>
      </c>
      <c r="G5687" t="s">
        <v>1</v>
      </c>
      <c r="H5687" t="s">
        <v>0</v>
      </c>
      <c r="I5687" t="s">
        <v>8149</v>
      </c>
      <c r="J5687" t="s">
        <v>8150</v>
      </c>
      <c r="K5687">
        <v>567</v>
      </c>
      <c r="L5687">
        <v>567</v>
      </c>
      <c r="M5687" s="1" t="s">
        <v>443</v>
      </c>
      <c r="N5687" t="s">
        <v>444</v>
      </c>
      <c r="O5687" s="2">
        <v>0</v>
      </c>
      <c r="P5687" s="2">
        <v>0</v>
      </c>
      <c r="Q5687" s="2">
        <v>462.35</v>
      </c>
      <c r="R5687" s="2">
        <v>60.105500000000006</v>
      </c>
      <c r="S5687" s="2">
        <v>0</v>
      </c>
      <c r="T5687" s="2">
        <v>0</v>
      </c>
      <c r="U5687" s="2">
        <v>522.45550000000003</v>
      </c>
      <c r="W5687" s="2" t="s">
        <v>1</v>
      </c>
      <c r="X5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7"/>
      <c r="Z5687"/>
      <c r="AA5687"/>
    </row>
    <row r="5688" spans="5:27" hidden="1">
      <c r="E5688" t="s">
        <v>8160</v>
      </c>
      <c r="F5688" t="s">
        <v>8270</v>
      </c>
      <c r="G5688" t="s">
        <v>1</v>
      </c>
      <c r="H5688" t="s">
        <v>0</v>
      </c>
      <c r="I5688" t="s">
        <v>8149</v>
      </c>
      <c r="J5688" t="s">
        <v>8150</v>
      </c>
      <c r="K5688">
        <v>568</v>
      </c>
      <c r="L5688">
        <v>568</v>
      </c>
      <c r="M5688" s="1" t="s">
        <v>657</v>
      </c>
      <c r="N5688" t="s">
        <v>658</v>
      </c>
      <c r="O5688" s="2">
        <v>0</v>
      </c>
      <c r="P5688" s="2">
        <v>0</v>
      </c>
      <c r="Q5688" s="2">
        <v>307.85000000000002</v>
      </c>
      <c r="R5688" s="2">
        <v>40.020500000000006</v>
      </c>
      <c r="S5688" s="2">
        <v>0</v>
      </c>
      <c r="T5688" s="2">
        <v>0</v>
      </c>
      <c r="U5688" s="2">
        <v>347.87050000000005</v>
      </c>
      <c r="W5688" s="2" t="s">
        <v>1</v>
      </c>
      <c r="X5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8"/>
      <c r="Z5688"/>
      <c r="AA5688"/>
    </row>
    <row r="5689" spans="5:27" hidden="1">
      <c r="E5689" t="s">
        <v>8160</v>
      </c>
      <c r="F5689" t="s">
        <v>8270</v>
      </c>
      <c r="G5689" t="s">
        <v>1</v>
      </c>
      <c r="H5689" t="s">
        <v>0</v>
      </c>
      <c r="I5689" t="s">
        <v>8149</v>
      </c>
      <c r="J5689" t="s">
        <v>8150</v>
      </c>
      <c r="K5689">
        <v>569</v>
      </c>
      <c r="L5689">
        <v>569</v>
      </c>
      <c r="M5689" s="1" t="s">
        <v>485</v>
      </c>
      <c r="N5689" t="s">
        <v>486</v>
      </c>
      <c r="O5689" s="2">
        <v>0</v>
      </c>
      <c r="P5689" s="2">
        <v>0</v>
      </c>
      <c r="Q5689" s="2">
        <v>937.83</v>
      </c>
      <c r="R5689" s="2">
        <v>121.9179</v>
      </c>
      <c r="S5689" s="2">
        <v>0</v>
      </c>
      <c r="T5689" s="2">
        <v>0</v>
      </c>
      <c r="U5689" s="2">
        <v>1059.7479000000001</v>
      </c>
      <c r="W5689" s="2" t="s">
        <v>1</v>
      </c>
      <c r="X5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89"/>
      <c r="Z5689"/>
      <c r="AA5689"/>
    </row>
    <row r="5690" spans="5:27" hidden="1">
      <c r="E5690" t="s">
        <v>8160</v>
      </c>
      <c r="F5690" t="s">
        <v>8270</v>
      </c>
      <c r="G5690" t="s">
        <v>1</v>
      </c>
      <c r="H5690" t="s">
        <v>0</v>
      </c>
      <c r="I5690" t="s">
        <v>8149</v>
      </c>
      <c r="J5690" t="s">
        <v>8150</v>
      </c>
      <c r="K5690">
        <v>570</v>
      </c>
      <c r="L5690">
        <v>570</v>
      </c>
      <c r="M5690" s="1" t="s">
        <v>118</v>
      </c>
      <c r="N5690" t="s">
        <v>119</v>
      </c>
      <c r="O5690" s="2">
        <v>0</v>
      </c>
      <c r="P5690" s="2">
        <v>0</v>
      </c>
      <c r="Q5690" s="2">
        <v>26.3</v>
      </c>
      <c r="R5690" s="2">
        <v>3.419</v>
      </c>
      <c r="S5690" s="2">
        <v>0</v>
      </c>
      <c r="T5690" s="2">
        <v>0</v>
      </c>
      <c r="U5690" s="2">
        <v>29.719000000000001</v>
      </c>
      <c r="W5690" s="2" t="s">
        <v>1</v>
      </c>
      <c r="X5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0"/>
      <c r="Z5690"/>
      <c r="AA5690"/>
    </row>
    <row r="5691" spans="5:27" hidden="1">
      <c r="E5691" t="s">
        <v>8160</v>
      </c>
      <c r="F5691" t="s">
        <v>8270</v>
      </c>
      <c r="G5691" t="s">
        <v>1</v>
      </c>
      <c r="H5691" t="s">
        <v>0</v>
      </c>
      <c r="I5691" t="s">
        <v>8149</v>
      </c>
      <c r="J5691" t="s">
        <v>8150</v>
      </c>
      <c r="K5691">
        <v>571</v>
      </c>
      <c r="L5691">
        <v>571</v>
      </c>
      <c r="M5691" s="1" t="s">
        <v>118</v>
      </c>
      <c r="N5691" t="s">
        <v>119</v>
      </c>
      <c r="O5691" s="2">
        <v>0</v>
      </c>
      <c r="P5691" s="2">
        <v>0</v>
      </c>
      <c r="Q5691" s="2">
        <v>92.14</v>
      </c>
      <c r="R5691" s="2">
        <v>11.978200000000001</v>
      </c>
      <c r="S5691" s="2">
        <v>0</v>
      </c>
      <c r="T5691" s="2">
        <v>0</v>
      </c>
      <c r="U5691" s="2">
        <v>104.1182</v>
      </c>
      <c r="W5691" s="2" t="s">
        <v>1</v>
      </c>
      <c r="X5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1"/>
      <c r="Z5691"/>
      <c r="AA5691"/>
    </row>
    <row r="5692" spans="5:27" hidden="1">
      <c r="E5692" t="s">
        <v>8160</v>
      </c>
      <c r="F5692" t="s">
        <v>8270</v>
      </c>
      <c r="G5692" t="s">
        <v>1</v>
      </c>
      <c r="H5692" t="s">
        <v>0</v>
      </c>
      <c r="I5692" t="s">
        <v>8149</v>
      </c>
      <c r="J5692" t="s">
        <v>8150</v>
      </c>
      <c r="K5692">
        <v>572</v>
      </c>
      <c r="L5692">
        <v>572</v>
      </c>
      <c r="M5692" s="1" t="s">
        <v>1396</v>
      </c>
      <c r="N5692" t="s">
        <v>1397</v>
      </c>
      <c r="O5692" s="2">
        <v>0</v>
      </c>
      <c r="P5692" s="2">
        <v>0</v>
      </c>
      <c r="Q5692" s="2">
        <v>61.17</v>
      </c>
      <c r="R5692" s="2">
        <v>7.9521000000000006</v>
      </c>
      <c r="S5692" s="2">
        <v>0</v>
      </c>
      <c r="T5692" s="2">
        <v>0</v>
      </c>
      <c r="U5692" s="2">
        <v>69.122100000000003</v>
      </c>
      <c r="W5692" s="2" t="s">
        <v>1</v>
      </c>
      <c r="X5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2"/>
      <c r="Z5692"/>
      <c r="AA5692"/>
    </row>
    <row r="5693" spans="5:27" hidden="1">
      <c r="E5693" t="s">
        <v>8160</v>
      </c>
      <c r="F5693" t="s">
        <v>8270</v>
      </c>
      <c r="G5693" t="s">
        <v>1</v>
      </c>
      <c r="H5693" t="s">
        <v>0</v>
      </c>
      <c r="I5693" t="s">
        <v>8149</v>
      </c>
      <c r="J5693" t="s">
        <v>8150</v>
      </c>
      <c r="K5693">
        <v>573</v>
      </c>
      <c r="L5693">
        <v>573</v>
      </c>
      <c r="M5693" s="1" t="s">
        <v>808</v>
      </c>
      <c r="N5693" t="s">
        <v>809</v>
      </c>
      <c r="O5693" s="2">
        <v>0</v>
      </c>
      <c r="P5693" s="2">
        <v>0</v>
      </c>
      <c r="Q5693" s="2">
        <v>13.1</v>
      </c>
      <c r="R5693" s="2">
        <v>1.7030000000000001</v>
      </c>
      <c r="S5693" s="2">
        <v>0</v>
      </c>
      <c r="T5693" s="2">
        <v>0</v>
      </c>
      <c r="U5693" s="2">
        <v>14.802999999999999</v>
      </c>
      <c r="W5693" s="2" t="s">
        <v>1</v>
      </c>
      <c r="X5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3"/>
      <c r="Z5693"/>
      <c r="AA5693"/>
    </row>
    <row r="5694" spans="5:27" hidden="1">
      <c r="E5694" t="s">
        <v>8160</v>
      </c>
      <c r="F5694" t="s">
        <v>8270</v>
      </c>
      <c r="G5694" t="s">
        <v>1</v>
      </c>
      <c r="H5694" t="s">
        <v>0</v>
      </c>
      <c r="I5694" t="s">
        <v>8149</v>
      </c>
      <c r="J5694" t="s">
        <v>8150</v>
      </c>
      <c r="K5694">
        <v>574</v>
      </c>
      <c r="L5694">
        <v>574</v>
      </c>
      <c r="M5694" s="1" t="s">
        <v>118</v>
      </c>
      <c r="N5694" t="s">
        <v>119</v>
      </c>
      <c r="O5694" s="2">
        <v>0</v>
      </c>
      <c r="P5694" s="2">
        <v>0</v>
      </c>
      <c r="Q5694" s="2">
        <v>108.41</v>
      </c>
      <c r="R5694" s="2">
        <v>14.093299999999999</v>
      </c>
      <c r="S5694" s="2">
        <v>0</v>
      </c>
      <c r="T5694" s="2">
        <v>0</v>
      </c>
      <c r="U5694" s="2">
        <v>122.5033</v>
      </c>
      <c r="W5694" s="2" t="s">
        <v>1</v>
      </c>
      <c r="X5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4"/>
      <c r="Z5694"/>
      <c r="AA5694"/>
    </row>
    <row r="5695" spans="5:27" hidden="1">
      <c r="E5695" t="s">
        <v>8160</v>
      </c>
      <c r="F5695" t="s">
        <v>8270</v>
      </c>
      <c r="G5695" t="s">
        <v>1</v>
      </c>
      <c r="H5695" t="s">
        <v>0</v>
      </c>
      <c r="I5695" t="s">
        <v>8149</v>
      </c>
      <c r="J5695" t="s">
        <v>8150</v>
      </c>
      <c r="K5695">
        <v>575</v>
      </c>
      <c r="L5695">
        <v>575</v>
      </c>
      <c r="M5695" s="1" t="s">
        <v>580</v>
      </c>
      <c r="N5695" t="s">
        <v>581</v>
      </c>
      <c r="O5695" s="2">
        <v>0</v>
      </c>
      <c r="P5695" s="2">
        <v>0</v>
      </c>
      <c r="Q5695" s="2">
        <v>16821.240000000002</v>
      </c>
      <c r="R5695" s="2">
        <v>2186.7612000000004</v>
      </c>
      <c r="S5695" s="2">
        <v>0</v>
      </c>
      <c r="T5695" s="2">
        <v>0</v>
      </c>
      <c r="U5695" s="2">
        <v>19008.001200000002</v>
      </c>
      <c r="W5695" s="2" t="s">
        <v>1</v>
      </c>
      <c r="X5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5"/>
      <c r="Z5695"/>
      <c r="AA5695"/>
    </row>
    <row r="5696" spans="5:27" hidden="1">
      <c r="E5696" t="s">
        <v>8160</v>
      </c>
      <c r="F5696" t="s">
        <v>8270</v>
      </c>
      <c r="G5696" t="s">
        <v>1</v>
      </c>
      <c r="H5696" t="s">
        <v>0</v>
      </c>
      <c r="I5696" t="s">
        <v>8149</v>
      </c>
      <c r="J5696" t="s">
        <v>8150</v>
      </c>
      <c r="K5696">
        <v>576</v>
      </c>
      <c r="L5696">
        <v>576</v>
      </c>
      <c r="M5696" s="1" t="s">
        <v>1448</v>
      </c>
      <c r="N5696" t="s">
        <v>1449</v>
      </c>
      <c r="O5696" s="2">
        <v>0</v>
      </c>
      <c r="P5696" s="2">
        <v>0</v>
      </c>
      <c r="Q5696" s="2">
        <v>460.7</v>
      </c>
      <c r="R5696" s="2">
        <v>59.890999999999998</v>
      </c>
      <c r="S5696" s="2">
        <v>0</v>
      </c>
      <c r="T5696" s="2">
        <v>0</v>
      </c>
      <c r="U5696" s="2">
        <v>520.59100000000001</v>
      </c>
      <c r="W5696" s="2" t="s">
        <v>1</v>
      </c>
      <c r="X5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6"/>
      <c r="Z5696"/>
      <c r="AA5696"/>
    </row>
    <row r="5697" spans="5:27" hidden="1">
      <c r="E5697" t="s">
        <v>8160</v>
      </c>
      <c r="F5697" t="s">
        <v>8270</v>
      </c>
      <c r="G5697" t="s">
        <v>1</v>
      </c>
      <c r="H5697" t="s">
        <v>0</v>
      </c>
      <c r="I5697" t="s">
        <v>8149</v>
      </c>
      <c r="J5697" t="s">
        <v>8150</v>
      </c>
      <c r="K5697">
        <v>577</v>
      </c>
      <c r="L5697">
        <v>577</v>
      </c>
      <c r="M5697" s="1" t="s">
        <v>93</v>
      </c>
      <c r="N5697" t="s">
        <v>94</v>
      </c>
      <c r="O5697" s="2">
        <v>0</v>
      </c>
      <c r="P5697" s="2">
        <v>0</v>
      </c>
      <c r="Q5697" s="2">
        <v>81.56</v>
      </c>
      <c r="R5697" s="2">
        <v>10.6028</v>
      </c>
      <c r="S5697" s="2">
        <v>0</v>
      </c>
      <c r="T5697" s="2">
        <v>0</v>
      </c>
      <c r="U5697" s="2">
        <v>92.162800000000004</v>
      </c>
      <c r="W5697" s="2" t="s">
        <v>1</v>
      </c>
      <c r="X5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7"/>
      <c r="Z5697"/>
      <c r="AA5697"/>
    </row>
    <row r="5698" spans="5:27" hidden="1">
      <c r="E5698" t="s">
        <v>8160</v>
      </c>
      <c r="F5698" t="s">
        <v>8270</v>
      </c>
      <c r="G5698" t="s">
        <v>1</v>
      </c>
      <c r="H5698" t="s">
        <v>0</v>
      </c>
      <c r="I5698" t="s">
        <v>8149</v>
      </c>
      <c r="J5698" t="s">
        <v>8150</v>
      </c>
      <c r="K5698">
        <v>578</v>
      </c>
      <c r="L5698">
        <v>578</v>
      </c>
      <c r="M5698" s="1" t="s">
        <v>118</v>
      </c>
      <c r="N5698" t="s">
        <v>119</v>
      </c>
      <c r="O5698" s="2">
        <v>0</v>
      </c>
      <c r="P5698" s="2">
        <v>0</v>
      </c>
      <c r="Q5698" s="2">
        <v>76.73</v>
      </c>
      <c r="R5698" s="2">
        <v>9.9749000000000017</v>
      </c>
      <c r="S5698" s="2">
        <v>0</v>
      </c>
      <c r="T5698" s="2">
        <v>0</v>
      </c>
      <c r="U5698" s="2">
        <v>86.704900000000009</v>
      </c>
      <c r="W5698" s="2" t="s">
        <v>1</v>
      </c>
      <c r="X5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8"/>
      <c r="Z5698"/>
      <c r="AA5698"/>
    </row>
    <row r="5699" spans="5:27" hidden="1">
      <c r="E5699" t="s">
        <v>8160</v>
      </c>
      <c r="F5699" t="s">
        <v>8270</v>
      </c>
      <c r="G5699" t="s">
        <v>1</v>
      </c>
      <c r="H5699" t="s">
        <v>0</v>
      </c>
      <c r="I5699" t="s">
        <v>8149</v>
      </c>
      <c r="J5699" t="s">
        <v>8150</v>
      </c>
      <c r="K5699">
        <v>579</v>
      </c>
      <c r="L5699">
        <v>579</v>
      </c>
      <c r="M5699" s="1" t="s">
        <v>8286</v>
      </c>
      <c r="N5699" t="s">
        <v>8287</v>
      </c>
      <c r="O5699" s="2">
        <v>0</v>
      </c>
      <c r="P5699" s="2">
        <v>0</v>
      </c>
      <c r="Q5699" s="2">
        <v>36.81</v>
      </c>
      <c r="R5699" s="2">
        <v>4.7853000000000003</v>
      </c>
      <c r="S5699" s="2">
        <v>0</v>
      </c>
      <c r="T5699" s="2">
        <v>0</v>
      </c>
      <c r="U5699" s="2">
        <v>41.595300000000002</v>
      </c>
      <c r="W5699" s="2" t="s">
        <v>1</v>
      </c>
      <c r="X5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699"/>
      <c r="Z5699"/>
      <c r="AA5699"/>
    </row>
    <row r="5700" spans="5:27" hidden="1">
      <c r="E5700" t="s">
        <v>8160</v>
      </c>
      <c r="F5700" t="s">
        <v>8270</v>
      </c>
      <c r="G5700" t="s">
        <v>1</v>
      </c>
      <c r="H5700" t="s">
        <v>0</v>
      </c>
      <c r="I5700" t="s">
        <v>8149</v>
      </c>
      <c r="J5700" t="s">
        <v>8150</v>
      </c>
      <c r="K5700">
        <v>580</v>
      </c>
      <c r="L5700">
        <v>580</v>
      </c>
      <c r="M5700" s="1" t="s">
        <v>118</v>
      </c>
      <c r="N5700" t="s">
        <v>119</v>
      </c>
      <c r="O5700" s="2">
        <v>0</v>
      </c>
      <c r="P5700" s="2">
        <v>0</v>
      </c>
      <c r="Q5700" s="2">
        <v>585.20000000000005</v>
      </c>
      <c r="R5700" s="2">
        <v>76.076000000000008</v>
      </c>
      <c r="S5700" s="2">
        <v>0</v>
      </c>
      <c r="T5700" s="2">
        <v>0</v>
      </c>
      <c r="U5700" s="2">
        <v>661.27600000000007</v>
      </c>
      <c r="W5700" s="2" t="s">
        <v>1</v>
      </c>
      <c r="X5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0"/>
      <c r="Z5700"/>
      <c r="AA5700"/>
    </row>
    <row r="5701" spans="5:27" hidden="1">
      <c r="E5701" t="s">
        <v>8160</v>
      </c>
      <c r="F5701" t="s">
        <v>8270</v>
      </c>
      <c r="G5701" t="s">
        <v>1</v>
      </c>
      <c r="H5701" t="s">
        <v>0</v>
      </c>
      <c r="I5701" t="s">
        <v>8149</v>
      </c>
      <c r="J5701" t="s">
        <v>8150</v>
      </c>
      <c r="K5701">
        <v>581</v>
      </c>
      <c r="L5701">
        <v>581</v>
      </c>
      <c r="M5701" s="1" t="s">
        <v>227</v>
      </c>
      <c r="N5701" t="s">
        <v>228</v>
      </c>
      <c r="O5701" s="2">
        <v>0</v>
      </c>
      <c r="P5701" s="2">
        <v>0</v>
      </c>
      <c r="Q5701" s="2">
        <v>40.4</v>
      </c>
      <c r="R5701" s="2">
        <v>5.2519999999999998</v>
      </c>
      <c r="S5701" s="2">
        <v>0</v>
      </c>
      <c r="T5701" s="2">
        <v>0</v>
      </c>
      <c r="U5701" s="2">
        <v>45.652000000000001</v>
      </c>
      <c r="W5701" s="2" t="s">
        <v>1</v>
      </c>
      <c r="X5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1"/>
      <c r="Z5701"/>
      <c r="AA5701"/>
    </row>
    <row r="5702" spans="5:27" hidden="1">
      <c r="E5702" t="s">
        <v>8160</v>
      </c>
      <c r="F5702" t="s">
        <v>8270</v>
      </c>
      <c r="G5702" t="s">
        <v>1</v>
      </c>
      <c r="H5702" t="s">
        <v>0</v>
      </c>
      <c r="I5702" t="s">
        <v>8149</v>
      </c>
      <c r="J5702" t="s">
        <v>8150</v>
      </c>
      <c r="K5702">
        <v>582</v>
      </c>
      <c r="L5702">
        <v>582</v>
      </c>
      <c r="M5702" s="1" t="s">
        <v>265</v>
      </c>
      <c r="N5702" t="s">
        <v>266</v>
      </c>
      <c r="O5702" s="2">
        <v>0</v>
      </c>
      <c r="P5702" s="2">
        <v>0</v>
      </c>
      <c r="Q5702" s="2">
        <v>45.13</v>
      </c>
      <c r="R5702" s="2">
        <v>5.8669000000000002</v>
      </c>
      <c r="S5702" s="2">
        <v>0</v>
      </c>
      <c r="T5702" s="2">
        <v>0</v>
      </c>
      <c r="U5702" s="2">
        <v>50.996900000000004</v>
      </c>
      <c r="W5702" s="2" t="s">
        <v>1</v>
      </c>
      <c r="X5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2"/>
      <c r="Z5702"/>
      <c r="AA5702"/>
    </row>
    <row r="5703" spans="5:27" hidden="1">
      <c r="E5703" t="s">
        <v>8160</v>
      </c>
      <c r="F5703" t="s">
        <v>8270</v>
      </c>
      <c r="G5703" t="s">
        <v>1</v>
      </c>
      <c r="H5703" t="s">
        <v>0</v>
      </c>
      <c r="I5703" t="s">
        <v>8149</v>
      </c>
      <c r="J5703" t="s">
        <v>8150</v>
      </c>
      <c r="K5703">
        <v>583</v>
      </c>
      <c r="L5703">
        <v>583</v>
      </c>
      <c r="M5703" s="1" t="s">
        <v>265</v>
      </c>
      <c r="N5703" t="s">
        <v>266</v>
      </c>
      <c r="O5703" s="2">
        <v>0</v>
      </c>
      <c r="P5703" s="2">
        <v>0</v>
      </c>
      <c r="Q5703" s="2">
        <v>1460.18</v>
      </c>
      <c r="R5703" s="2">
        <v>189.82340000000002</v>
      </c>
      <c r="S5703" s="2">
        <v>0</v>
      </c>
      <c r="T5703" s="2">
        <v>0</v>
      </c>
      <c r="U5703" s="2">
        <v>1650.0034000000001</v>
      </c>
      <c r="W5703" s="2" t="s">
        <v>1</v>
      </c>
      <c r="X5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3"/>
      <c r="Z5703"/>
      <c r="AA5703"/>
    </row>
    <row r="5704" spans="5:27" hidden="1">
      <c r="E5704" t="s">
        <v>8160</v>
      </c>
      <c r="F5704" t="s">
        <v>8270</v>
      </c>
      <c r="G5704" t="s">
        <v>1</v>
      </c>
      <c r="H5704" t="s">
        <v>0</v>
      </c>
      <c r="I5704" t="s">
        <v>8149</v>
      </c>
      <c r="J5704" t="s">
        <v>8150</v>
      </c>
      <c r="K5704">
        <v>584</v>
      </c>
      <c r="L5704">
        <v>584</v>
      </c>
      <c r="M5704" s="1" t="s">
        <v>265</v>
      </c>
      <c r="N5704" t="s">
        <v>266</v>
      </c>
      <c r="O5704" s="2">
        <v>0</v>
      </c>
      <c r="P5704" s="2">
        <v>0</v>
      </c>
      <c r="Q5704" s="2">
        <v>79.2</v>
      </c>
      <c r="R5704" s="2">
        <v>10.296000000000001</v>
      </c>
      <c r="S5704" s="2">
        <v>0</v>
      </c>
      <c r="T5704" s="2">
        <v>0</v>
      </c>
      <c r="U5704" s="2">
        <v>89.496000000000009</v>
      </c>
      <c r="W5704" s="2" t="s">
        <v>1</v>
      </c>
      <c r="X5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4"/>
      <c r="Z5704"/>
      <c r="AA5704"/>
    </row>
    <row r="5705" spans="5:27" hidden="1">
      <c r="E5705" t="s">
        <v>8160</v>
      </c>
      <c r="F5705" t="s">
        <v>8270</v>
      </c>
      <c r="G5705" t="s">
        <v>1</v>
      </c>
      <c r="H5705" t="s">
        <v>0</v>
      </c>
      <c r="I5705" t="s">
        <v>8149</v>
      </c>
      <c r="J5705" t="s">
        <v>8150</v>
      </c>
      <c r="K5705">
        <v>585</v>
      </c>
      <c r="L5705">
        <v>585</v>
      </c>
      <c r="M5705" s="1" t="s">
        <v>126</v>
      </c>
      <c r="N5705" t="s">
        <v>127</v>
      </c>
      <c r="O5705" s="2">
        <v>0</v>
      </c>
      <c r="P5705" s="2">
        <v>0</v>
      </c>
      <c r="Q5705" s="2">
        <v>1933.4</v>
      </c>
      <c r="R5705" s="2">
        <v>251.34200000000001</v>
      </c>
      <c r="S5705" s="2">
        <v>0</v>
      </c>
      <c r="T5705" s="2">
        <v>0</v>
      </c>
      <c r="U5705" s="2">
        <v>2184.7420000000002</v>
      </c>
      <c r="W5705" s="2" t="s">
        <v>1</v>
      </c>
      <c r="X5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5"/>
      <c r="Z5705"/>
      <c r="AA5705"/>
    </row>
    <row r="5706" spans="5:27" hidden="1">
      <c r="E5706" t="s">
        <v>8160</v>
      </c>
      <c r="F5706" t="s">
        <v>8270</v>
      </c>
      <c r="G5706" t="s">
        <v>1</v>
      </c>
      <c r="H5706" t="s">
        <v>0</v>
      </c>
      <c r="I5706" t="s">
        <v>8149</v>
      </c>
      <c r="J5706" t="s">
        <v>8150</v>
      </c>
      <c r="K5706">
        <v>586</v>
      </c>
      <c r="L5706">
        <v>586</v>
      </c>
      <c r="M5706" s="1" t="s">
        <v>118</v>
      </c>
      <c r="N5706" t="s">
        <v>119</v>
      </c>
      <c r="O5706" s="2">
        <v>0</v>
      </c>
      <c r="P5706" s="2">
        <v>0</v>
      </c>
      <c r="Q5706" s="2">
        <v>375.62</v>
      </c>
      <c r="R5706" s="2">
        <v>48.830600000000004</v>
      </c>
      <c r="S5706" s="2">
        <v>0</v>
      </c>
      <c r="T5706" s="2">
        <v>0</v>
      </c>
      <c r="U5706" s="2">
        <v>424.45060000000001</v>
      </c>
      <c r="W5706" s="2" t="s">
        <v>1</v>
      </c>
      <c r="X5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6"/>
      <c r="Z5706"/>
      <c r="AA5706"/>
    </row>
    <row r="5707" spans="5:27" hidden="1">
      <c r="E5707" t="s">
        <v>8160</v>
      </c>
      <c r="F5707" t="s">
        <v>8270</v>
      </c>
      <c r="G5707" t="s">
        <v>1</v>
      </c>
      <c r="H5707" t="s">
        <v>0</v>
      </c>
      <c r="I5707" t="s">
        <v>8149</v>
      </c>
      <c r="J5707" t="s">
        <v>8150</v>
      </c>
      <c r="K5707">
        <v>587</v>
      </c>
      <c r="L5707">
        <v>587</v>
      </c>
      <c r="M5707" s="1" t="s">
        <v>118</v>
      </c>
      <c r="N5707" t="s">
        <v>119</v>
      </c>
      <c r="O5707" s="2">
        <v>0</v>
      </c>
      <c r="P5707" s="2">
        <v>0</v>
      </c>
      <c r="Q5707" s="2">
        <v>15.27</v>
      </c>
      <c r="R5707" s="2">
        <v>1.9851000000000001</v>
      </c>
      <c r="S5707" s="2">
        <v>0</v>
      </c>
      <c r="T5707" s="2">
        <v>0</v>
      </c>
      <c r="U5707" s="2">
        <v>17.255099999999999</v>
      </c>
      <c r="W5707" s="2" t="s">
        <v>1</v>
      </c>
      <c r="X5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7"/>
      <c r="Z5707"/>
      <c r="AA5707"/>
    </row>
    <row r="5708" spans="5:27" hidden="1">
      <c r="E5708" t="s">
        <v>8160</v>
      </c>
      <c r="F5708" t="s">
        <v>8270</v>
      </c>
      <c r="G5708" t="s">
        <v>1</v>
      </c>
      <c r="H5708" t="s">
        <v>0</v>
      </c>
      <c r="I5708" t="s">
        <v>8149</v>
      </c>
      <c r="J5708" t="s">
        <v>8150</v>
      </c>
      <c r="K5708">
        <v>588</v>
      </c>
      <c r="L5708">
        <v>588</v>
      </c>
      <c r="M5708" s="1" t="s">
        <v>142</v>
      </c>
      <c r="N5708" t="s">
        <v>143</v>
      </c>
      <c r="O5708" s="2">
        <v>0</v>
      </c>
      <c r="P5708" s="2">
        <v>0</v>
      </c>
      <c r="Q5708" s="2">
        <v>29.91</v>
      </c>
      <c r="R5708" s="2">
        <v>3.8883000000000001</v>
      </c>
      <c r="S5708" s="2">
        <v>0</v>
      </c>
      <c r="T5708" s="2">
        <v>0</v>
      </c>
      <c r="U5708" s="2">
        <v>33.798299999999998</v>
      </c>
      <c r="W5708" s="2" t="s">
        <v>1</v>
      </c>
      <c r="X5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8"/>
      <c r="Z5708"/>
      <c r="AA5708"/>
    </row>
    <row r="5709" spans="5:27" hidden="1">
      <c r="E5709" t="s">
        <v>8160</v>
      </c>
      <c r="F5709" t="s">
        <v>8285</v>
      </c>
      <c r="G5709" t="s">
        <v>1</v>
      </c>
      <c r="H5709" t="s">
        <v>0</v>
      </c>
      <c r="I5709" t="s">
        <v>8149</v>
      </c>
      <c r="J5709" t="s">
        <v>8150</v>
      </c>
      <c r="K5709">
        <v>589</v>
      </c>
      <c r="L5709">
        <v>589</v>
      </c>
      <c r="M5709" s="1" t="s">
        <v>7848</v>
      </c>
      <c r="N5709" t="s">
        <v>7847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W5709" s="2" t="s">
        <v>1</v>
      </c>
      <c r="X5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09"/>
      <c r="Z5709"/>
      <c r="AA5709"/>
    </row>
    <row r="5710" spans="5:27" hidden="1">
      <c r="E5710" t="s">
        <v>8160</v>
      </c>
      <c r="F5710" t="s">
        <v>8285</v>
      </c>
      <c r="G5710" t="s">
        <v>1</v>
      </c>
      <c r="H5710" t="s">
        <v>0</v>
      </c>
      <c r="I5710" t="s">
        <v>8149</v>
      </c>
      <c r="J5710" t="s">
        <v>8150</v>
      </c>
      <c r="K5710">
        <v>590</v>
      </c>
      <c r="L5710">
        <v>590</v>
      </c>
      <c r="M5710" s="1" t="s">
        <v>142</v>
      </c>
      <c r="N5710" t="s">
        <v>143</v>
      </c>
      <c r="O5710" s="2">
        <v>0</v>
      </c>
      <c r="P5710" s="2">
        <v>0</v>
      </c>
      <c r="Q5710" s="2">
        <v>89.41</v>
      </c>
      <c r="R5710" s="2">
        <v>11.6233</v>
      </c>
      <c r="S5710" s="2">
        <v>0</v>
      </c>
      <c r="T5710" s="2">
        <v>0</v>
      </c>
      <c r="U5710" s="2">
        <v>101.0333</v>
      </c>
      <c r="W5710" s="2" t="s">
        <v>1</v>
      </c>
      <c r="X5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0"/>
      <c r="Z5710"/>
      <c r="AA5710"/>
    </row>
    <row r="5711" spans="5:27" hidden="1">
      <c r="E5711" t="s">
        <v>8160</v>
      </c>
      <c r="F5711" t="s">
        <v>8269</v>
      </c>
      <c r="G5711" t="s">
        <v>1</v>
      </c>
      <c r="H5711" t="s">
        <v>0</v>
      </c>
      <c r="I5711" t="s">
        <v>8149</v>
      </c>
      <c r="J5711" t="s">
        <v>8150</v>
      </c>
      <c r="K5711">
        <v>591</v>
      </c>
      <c r="L5711">
        <v>591</v>
      </c>
      <c r="M5711" s="1" t="s">
        <v>574</v>
      </c>
      <c r="N5711" t="s">
        <v>575</v>
      </c>
      <c r="O5711" s="2">
        <v>0</v>
      </c>
      <c r="P5711" s="2">
        <v>0</v>
      </c>
      <c r="Q5711" s="2">
        <v>16566</v>
      </c>
      <c r="R5711" s="2">
        <v>2153.58</v>
      </c>
      <c r="S5711" s="2">
        <v>0</v>
      </c>
      <c r="T5711" s="2">
        <v>0</v>
      </c>
      <c r="U5711" s="2">
        <v>18719.580000000002</v>
      </c>
      <c r="W5711" s="2" t="s">
        <v>1</v>
      </c>
      <c r="X5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1"/>
      <c r="Z5711"/>
      <c r="AA5711"/>
    </row>
    <row r="5712" spans="5:27" hidden="1">
      <c r="E5712" t="s">
        <v>8160</v>
      </c>
      <c r="F5712" t="s">
        <v>8269</v>
      </c>
      <c r="G5712" t="s">
        <v>1</v>
      </c>
      <c r="H5712" t="s">
        <v>0</v>
      </c>
      <c r="I5712" t="s">
        <v>8149</v>
      </c>
      <c r="J5712" t="s">
        <v>8150</v>
      </c>
      <c r="K5712">
        <v>592</v>
      </c>
      <c r="L5712">
        <v>592</v>
      </c>
      <c r="M5712" s="1" t="s">
        <v>253</v>
      </c>
      <c r="N5712" t="s">
        <v>254</v>
      </c>
      <c r="O5712" s="2">
        <v>0</v>
      </c>
      <c r="P5712" s="2">
        <v>0</v>
      </c>
      <c r="Q5712" s="2">
        <v>2292.92</v>
      </c>
      <c r="R5712" s="2">
        <v>298.07960000000003</v>
      </c>
      <c r="S5712" s="2">
        <v>0</v>
      </c>
      <c r="T5712" s="2">
        <v>0</v>
      </c>
      <c r="U5712" s="2">
        <v>2590.9996000000001</v>
      </c>
      <c r="W5712" s="2" t="s">
        <v>1</v>
      </c>
      <c r="X5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2"/>
      <c r="Z5712"/>
      <c r="AA5712"/>
    </row>
    <row r="5713" spans="5:27" hidden="1">
      <c r="E5713" t="s">
        <v>8160</v>
      </c>
      <c r="F5713" t="s">
        <v>8269</v>
      </c>
      <c r="G5713" t="s">
        <v>1</v>
      </c>
      <c r="H5713" t="s">
        <v>0</v>
      </c>
      <c r="I5713" t="s">
        <v>8149</v>
      </c>
      <c r="J5713" t="s">
        <v>8150</v>
      </c>
      <c r="K5713">
        <v>593</v>
      </c>
      <c r="L5713">
        <v>593</v>
      </c>
      <c r="M5713" s="1" t="s">
        <v>7859</v>
      </c>
      <c r="N5713" t="s">
        <v>7860</v>
      </c>
      <c r="O5713" s="2">
        <v>0</v>
      </c>
      <c r="P5713" s="2">
        <v>0</v>
      </c>
      <c r="Q5713" s="2">
        <v>570.88</v>
      </c>
      <c r="R5713" s="2">
        <v>74.214399999999998</v>
      </c>
      <c r="S5713" s="2">
        <v>0</v>
      </c>
      <c r="T5713" s="2">
        <v>0</v>
      </c>
      <c r="U5713" s="2">
        <v>645.09439999999995</v>
      </c>
      <c r="W5713" s="2" t="s">
        <v>1</v>
      </c>
      <c r="X5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3"/>
      <c r="Z5713"/>
      <c r="AA5713"/>
    </row>
    <row r="5714" spans="5:27" hidden="1">
      <c r="E5714" t="s">
        <v>8160</v>
      </c>
      <c r="F5714" t="s">
        <v>8269</v>
      </c>
      <c r="G5714" t="s">
        <v>1</v>
      </c>
      <c r="H5714" t="s">
        <v>0</v>
      </c>
      <c r="I5714" t="s">
        <v>8149</v>
      </c>
      <c r="J5714" t="s">
        <v>8150</v>
      </c>
      <c r="K5714">
        <v>594</v>
      </c>
      <c r="L5714">
        <v>594</v>
      </c>
      <c r="M5714" s="1" t="s">
        <v>469</v>
      </c>
      <c r="N5714" t="s">
        <v>470</v>
      </c>
      <c r="O5714" s="2">
        <v>0</v>
      </c>
      <c r="P5714" s="2">
        <v>0</v>
      </c>
      <c r="Q5714" s="2">
        <v>17.850000000000001</v>
      </c>
      <c r="R5714" s="2">
        <v>2.3205000000000005</v>
      </c>
      <c r="S5714" s="2">
        <v>0</v>
      </c>
      <c r="T5714" s="2">
        <v>0</v>
      </c>
      <c r="U5714" s="2">
        <v>20.170500000000001</v>
      </c>
      <c r="W5714" s="2" t="s">
        <v>1</v>
      </c>
      <c r="X5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4"/>
      <c r="Z5714"/>
      <c r="AA5714"/>
    </row>
    <row r="5715" spans="5:27" hidden="1">
      <c r="E5715" t="s">
        <v>8160</v>
      </c>
      <c r="F5715" t="s">
        <v>8269</v>
      </c>
      <c r="G5715" t="s">
        <v>1</v>
      </c>
      <c r="H5715" t="s">
        <v>0</v>
      </c>
      <c r="I5715" t="s">
        <v>8149</v>
      </c>
      <c r="J5715" t="s">
        <v>8150</v>
      </c>
      <c r="K5715">
        <v>595</v>
      </c>
      <c r="L5715">
        <v>595</v>
      </c>
      <c r="M5715" s="1" t="s">
        <v>1297</v>
      </c>
      <c r="N5715" t="s">
        <v>1298</v>
      </c>
      <c r="O5715" s="2">
        <v>0</v>
      </c>
      <c r="P5715" s="2">
        <v>0</v>
      </c>
      <c r="Q5715" s="2">
        <v>124.34</v>
      </c>
      <c r="R5715" s="2">
        <v>16.164200000000001</v>
      </c>
      <c r="S5715" s="2">
        <v>0</v>
      </c>
      <c r="T5715" s="2">
        <v>0</v>
      </c>
      <c r="U5715" s="2">
        <v>140.5042</v>
      </c>
      <c r="W5715" s="2" t="s">
        <v>1</v>
      </c>
      <c r="X5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5"/>
      <c r="Z5715"/>
      <c r="AA5715"/>
    </row>
    <row r="5716" spans="5:27" hidden="1">
      <c r="E5716" t="s">
        <v>8160</v>
      </c>
      <c r="F5716" t="s">
        <v>8269</v>
      </c>
      <c r="G5716" t="s">
        <v>1</v>
      </c>
      <c r="H5716" t="s">
        <v>0</v>
      </c>
      <c r="I5716" t="s">
        <v>8149</v>
      </c>
      <c r="J5716" t="s">
        <v>8150</v>
      </c>
      <c r="K5716">
        <v>596</v>
      </c>
      <c r="L5716">
        <v>596</v>
      </c>
      <c r="M5716" s="1" t="s">
        <v>1342</v>
      </c>
      <c r="N5716" t="s">
        <v>1343</v>
      </c>
      <c r="O5716" s="2">
        <v>0</v>
      </c>
      <c r="P5716" s="2">
        <v>0</v>
      </c>
      <c r="Q5716" s="2">
        <v>12.5</v>
      </c>
      <c r="R5716" s="2">
        <v>1.625</v>
      </c>
      <c r="S5716" s="2">
        <v>0</v>
      </c>
      <c r="T5716" s="2">
        <v>0</v>
      </c>
      <c r="U5716" s="2">
        <v>14.125</v>
      </c>
      <c r="W5716" s="2" t="s">
        <v>1</v>
      </c>
      <c r="X5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6"/>
      <c r="Z5716"/>
      <c r="AA5716"/>
    </row>
    <row r="5717" spans="5:27" hidden="1">
      <c r="E5717" t="s">
        <v>8160</v>
      </c>
      <c r="F5717" t="s">
        <v>8269</v>
      </c>
      <c r="G5717" t="s">
        <v>1</v>
      </c>
      <c r="H5717" t="s">
        <v>0</v>
      </c>
      <c r="I5717" t="s">
        <v>8149</v>
      </c>
      <c r="J5717" t="s">
        <v>8150</v>
      </c>
      <c r="K5717">
        <v>597</v>
      </c>
      <c r="L5717">
        <v>597</v>
      </c>
      <c r="M5717" s="1" t="s">
        <v>183</v>
      </c>
      <c r="N5717" t="s">
        <v>184</v>
      </c>
      <c r="O5717" s="2">
        <v>0</v>
      </c>
      <c r="P5717" s="2">
        <v>0</v>
      </c>
      <c r="Q5717" s="2">
        <v>48</v>
      </c>
      <c r="R5717" s="2">
        <v>6.24</v>
      </c>
      <c r="S5717" s="2">
        <v>0</v>
      </c>
      <c r="T5717" s="2">
        <v>0</v>
      </c>
      <c r="U5717" s="2">
        <v>54.24</v>
      </c>
      <c r="W5717" s="2" t="s">
        <v>1</v>
      </c>
      <c r="X5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7"/>
      <c r="Z5717"/>
      <c r="AA5717"/>
    </row>
    <row r="5718" spans="5:27" hidden="1">
      <c r="E5718" t="s">
        <v>8160</v>
      </c>
      <c r="F5718" t="s">
        <v>8269</v>
      </c>
      <c r="G5718" t="s">
        <v>1</v>
      </c>
      <c r="H5718" t="s">
        <v>0</v>
      </c>
      <c r="I5718" t="s">
        <v>8149</v>
      </c>
      <c r="J5718" t="s">
        <v>8150</v>
      </c>
      <c r="K5718">
        <v>598</v>
      </c>
      <c r="L5718">
        <v>598</v>
      </c>
      <c r="M5718" s="1" t="s">
        <v>1043</v>
      </c>
      <c r="N5718" t="s">
        <v>1044</v>
      </c>
      <c r="O5718" s="2">
        <v>0</v>
      </c>
      <c r="P5718" s="2">
        <v>0</v>
      </c>
      <c r="Q5718" s="2">
        <v>176.99</v>
      </c>
      <c r="R5718" s="2">
        <v>23.008700000000001</v>
      </c>
      <c r="S5718" s="2">
        <v>0</v>
      </c>
      <c r="T5718" s="2">
        <v>0</v>
      </c>
      <c r="U5718" s="2">
        <v>199.99870000000001</v>
      </c>
      <c r="W5718" s="2" t="s">
        <v>1</v>
      </c>
      <c r="X5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8"/>
      <c r="Z5718"/>
      <c r="AA5718"/>
    </row>
    <row r="5719" spans="5:27" hidden="1">
      <c r="E5719" t="s">
        <v>8160</v>
      </c>
      <c r="F5719" t="s">
        <v>8269</v>
      </c>
      <c r="G5719" t="s">
        <v>1</v>
      </c>
      <c r="H5719" t="s">
        <v>0</v>
      </c>
      <c r="I5719" t="s">
        <v>8149</v>
      </c>
      <c r="J5719" t="s">
        <v>8150</v>
      </c>
      <c r="K5719">
        <v>599</v>
      </c>
      <c r="L5719">
        <v>599</v>
      </c>
      <c r="M5719" s="1" t="s">
        <v>142</v>
      </c>
      <c r="N5719" t="s">
        <v>143</v>
      </c>
      <c r="O5719" s="2">
        <v>0</v>
      </c>
      <c r="P5719" s="2">
        <v>0</v>
      </c>
      <c r="Q5719" s="2">
        <v>88.24</v>
      </c>
      <c r="R5719" s="2">
        <v>11.4712</v>
      </c>
      <c r="S5719" s="2">
        <v>0</v>
      </c>
      <c r="T5719" s="2">
        <v>0</v>
      </c>
      <c r="U5719" s="2">
        <v>99.711199999999991</v>
      </c>
      <c r="W5719" s="2" t="s">
        <v>1</v>
      </c>
      <c r="X5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19"/>
      <c r="Z5719"/>
      <c r="AA5719"/>
    </row>
    <row r="5720" spans="5:27" hidden="1">
      <c r="E5720" t="s">
        <v>8160</v>
      </c>
      <c r="F5720" t="s">
        <v>8269</v>
      </c>
      <c r="G5720" t="s">
        <v>1</v>
      </c>
      <c r="H5720" t="s">
        <v>0</v>
      </c>
      <c r="I5720" t="s">
        <v>8149</v>
      </c>
      <c r="J5720" t="s">
        <v>8150</v>
      </c>
      <c r="K5720">
        <v>600</v>
      </c>
      <c r="L5720">
        <v>600</v>
      </c>
      <c r="M5720" s="1" t="s">
        <v>622</v>
      </c>
      <c r="N5720" t="s">
        <v>623</v>
      </c>
      <c r="O5720" s="2">
        <v>0</v>
      </c>
      <c r="P5720" s="2">
        <v>0</v>
      </c>
      <c r="Q5720" s="2">
        <v>20</v>
      </c>
      <c r="R5720" s="2">
        <v>2.6</v>
      </c>
      <c r="S5720" s="2">
        <v>0</v>
      </c>
      <c r="T5720" s="2">
        <v>0</v>
      </c>
      <c r="U5720" s="2">
        <v>22.6</v>
      </c>
      <c r="W5720" s="2" t="s">
        <v>1</v>
      </c>
      <c r="X5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0"/>
      <c r="Z5720"/>
      <c r="AA5720"/>
    </row>
    <row r="5721" spans="5:27" hidden="1">
      <c r="E5721" t="s">
        <v>8160</v>
      </c>
      <c r="F5721" t="s">
        <v>8269</v>
      </c>
      <c r="G5721" t="s">
        <v>1</v>
      </c>
      <c r="H5721" t="s">
        <v>0</v>
      </c>
      <c r="I5721" t="s">
        <v>8149</v>
      </c>
      <c r="J5721" t="s">
        <v>8150</v>
      </c>
      <c r="K5721">
        <v>601</v>
      </c>
      <c r="L5721">
        <v>601</v>
      </c>
      <c r="M5721" s="1" t="s">
        <v>142</v>
      </c>
      <c r="N5721" t="s">
        <v>143</v>
      </c>
      <c r="O5721" s="2">
        <v>0</v>
      </c>
      <c r="P5721" s="2">
        <v>0</v>
      </c>
      <c r="Q5721" s="2">
        <v>12.21</v>
      </c>
      <c r="R5721" s="2">
        <v>1.5873000000000002</v>
      </c>
      <c r="S5721" s="2">
        <v>0</v>
      </c>
      <c r="T5721" s="2">
        <v>0</v>
      </c>
      <c r="U5721" s="2">
        <v>13.797300000000002</v>
      </c>
      <c r="W5721" s="2" t="s">
        <v>1</v>
      </c>
      <c r="X5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1"/>
      <c r="Z5721"/>
      <c r="AA5721"/>
    </row>
    <row r="5722" spans="5:27" hidden="1">
      <c r="E5722" t="s">
        <v>8160</v>
      </c>
      <c r="F5722" t="s">
        <v>8269</v>
      </c>
      <c r="G5722" t="s">
        <v>1</v>
      </c>
      <c r="H5722" t="s">
        <v>0</v>
      </c>
      <c r="I5722" t="s">
        <v>8149</v>
      </c>
      <c r="J5722" t="s">
        <v>8150</v>
      </c>
      <c r="K5722">
        <v>602</v>
      </c>
      <c r="L5722">
        <v>602</v>
      </c>
      <c r="M5722" s="1" t="s">
        <v>501</v>
      </c>
      <c r="N5722" t="s">
        <v>502</v>
      </c>
      <c r="O5722" s="2">
        <v>0</v>
      </c>
      <c r="P5722" s="2">
        <v>0</v>
      </c>
      <c r="Q5722" s="2">
        <v>414</v>
      </c>
      <c r="R5722" s="2">
        <v>53.82</v>
      </c>
      <c r="S5722" s="2">
        <v>0</v>
      </c>
      <c r="T5722" s="2">
        <v>0</v>
      </c>
      <c r="U5722" s="2">
        <v>467.82</v>
      </c>
      <c r="W5722" s="2" t="s">
        <v>1</v>
      </c>
      <c r="X5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2"/>
      <c r="Z5722"/>
      <c r="AA5722"/>
    </row>
    <row r="5723" spans="5:27" hidden="1">
      <c r="E5723" t="s">
        <v>8160</v>
      </c>
      <c r="F5723" t="s">
        <v>8269</v>
      </c>
      <c r="G5723" t="s">
        <v>1</v>
      </c>
      <c r="H5723" t="s">
        <v>0</v>
      </c>
      <c r="I5723" t="s">
        <v>8149</v>
      </c>
      <c r="J5723" t="s">
        <v>8150</v>
      </c>
      <c r="K5723">
        <v>603</v>
      </c>
      <c r="L5723">
        <v>603</v>
      </c>
      <c r="M5723" s="1" t="s">
        <v>7848</v>
      </c>
      <c r="N5723" t="s">
        <v>7847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W5723" s="2" t="s">
        <v>1</v>
      </c>
      <c r="X5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3"/>
      <c r="Z5723"/>
      <c r="AA5723"/>
    </row>
    <row r="5724" spans="5:27" hidden="1">
      <c r="E5724" t="s">
        <v>8160</v>
      </c>
      <c r="F5724" t="s">
        <v>8269</v>
      </c>
      <c r="G5724" t="s">
        <v>1</v>
      </c>
      <c r="H5724" t="s">
        <v>0</v>
      </c>
      <c r="I5724" t="s">
        <v>8149</v>
      </c>
      <c r="J5724" t="s">
        <v>8150</v>
      </c>
      <c r="K5724">
        <v>604</v>
      </c>
      <c r="L5724">
        <v>604</v>
      </c>
      <c r="M5724" s="1" t="s">
        <v>140</v>
      </c>
      <c r="N5724" t="s">
        <v>141</v>
      </c>
      <c r="O5724" s="2">
        <v>0</v>
      </c>
      <c r="P5724" s="2">
        <v>0</v>
      </c>
      <c r="Q5724" s="2">
        <v>118</v>
      </c>
      <c r="R5724" s="2">
        <v>15.34</v>
      </c>
      <c r="S5724" s="2">
        <v>0</v>
      </c>
      <c r="T5724" s="2">
        <v>0</v>
      </c>
      <c r="U5724" s="2">
        <v>133.34</v>
      </c>
      <c r="W5724" s="2" t="s">
        <v>1</v>
      </c>
      <c r="X5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4"/>
      <c r="Z5724"/>
      <c r="AA5724"/>
    </row>
    <row r="5725" spans="5:27" hidden="1">
      <c r="E5725" t="s">
        <v>8160</v>
      </c>
      <c r="F5725" t="s">
        <v>8269</v>
      </c>
      <c r="G5725" t="s">
        <v>1</v>
      </c>
      <c r="H5725" t="s">
        <v>0</v>
      </c>
      <c r="I5725" t="s">
        <v>8149</v>
      </c>
      <c r="J5725" t="s">
        <v>8150</v>
      </c>
      <c r="K5725">
        <v>605</v>
      </c>
      <c r="L5725">
        <v>605</v>
      </c>
      <c r="M5725" s="1" t="s">
        <v>707</v>
      </c>
      <c r="N5725" t="s">
        <v>708</v>
      </c>
      <c r="O5725" s="2">
        <v>0</v>
      </c>
      <c r="P5725" s="2">
        <v>0</v>
      </c>
      <c r="Q5725" s="2">
        <v>89.82</v>
      </c>
      <c r="R5725" s="2">
        <v>11.676599999999999</v>
      </c>
      <c r="S5725" s="2">
        <v>0</v>
      </c>
      <c r="T5725" s="2">
        <v>0</v>
      </c>
      <c r="U5725" s="2">
        <v>101.49659999999999</v>
      </c>
      <c r="W5725" s="2" t="s">
        <v>1</v>
      </c>
      <c r="X5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5"/>
      <c r="Z5725"/>
      <c r="AA5725"/>
    </row>
    <row r="5726" spans="5:27" hidden="1">
      <c r="E5726" t="s">
        <v>8160</v>
      </c>
      <c r="F5726" t="s">
        <v>8269</v>
      </c>
      <c r="G5726" t="s">
        <v>1</v>
      </c>
      <c r="H5726" t="s">
        <v>0</v>
      </c>
      <c r="I5726" t="s">
        <v>8149</v>
      </c>
      <c r="J5726" t="s">
        <v>8150</v>
      </c>
      <c r="K5726">
        <v>606</v>
      </c>
      <c r="L5726">
        <v>606</v>
      </c>
      <c r="M5726" s="1" t="s">
        <v>118</v>
      </c>
      <c r="N5726" t="s">
        <v>119</v>
      </c>
      <c r="O5726" s="2">
        <v>0</v>
      </c>
      <c r="P5726" s="2">
        <v>0</v>
      </c>
      <c r="Q5726" s="2">
        <v>105.22</v>
      </c>
      <c r="R5726" s="2">
        <v>13.678600000000001</v>
      </c>
      <c r="S5726" s="2">
        <v>0</v>
      </c>
      <c r="T5726" s="2">
        <v>0</v>
      </c>
      <c r="U5726" s="2">
        <v>118.8986</v>
      </c>
      <c r="W5726" s="2" t="s">
        <v>1</v>
      </c>
      <c r="X5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6"/>
      <c r="Z5726"/>
      <c r="AA5726"/>
    </row>
    <row r="5727" spans="5:27" hidden="1">
      <c r="E5727" t="s">
        <v>8160</v>
      </c>
      <c r="F5727" t="s">
        <v>8269</v>
      </c>
      <c r="G5727" t="s">
        <v>1</v>
      </c>
      <c r="H5727" t="s">
        <v>0</v>
      </c>
      <c r="I5727" t="s">
        <v>8149</v>
      </c>
      <c r="J5727" t="s">
        <v>8150</v>
      </c>
      <c r="K5727">
        <v>607</v>
      </c>
      <c r="L5727">
        <v>607</v>
      </c>
      <c r="M5727" s="1" t="s">
        <v>130</v>
      </c>
      <c r="N5727" t="s">
        <v>131</v>
      </c>
      <c r="O5727" s="2">
        <v>0</v>
      </c>
      <c r="P5727" s="2">
        <v>0</v>
      </c>
      <c r="Q5727" s="2">
        <v>216.24</v>
      </c>
      <c r="R5727" s="2">
        <v>28.111200000000004</v>
      </c>
      <c r="S5727" s="2">
        <v>0</v>
      </c>
      <c r="T5727" s="2">
        <v>0</v>
      </c>
      <c r="U5727" s="2">
        <v>244.35120000000001</v>
      </c>
      <c r="W5727" s="2" t="s">
        <v>1</v>
      </c>
      <c r="X5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7"/>
      <c r="Z5727"/>
      <c r="AA5727"/>
    </row>
    <row r="5728" spans="5:27" hidden="1">
      <c r="E5728" t="s">
        <v>8160</v>
      </c>
      <c r="F5728" t="s">
        <v>8269</v>
      </c>
      <c r="G5728" t="s">
        <v>1</v>
      </c>
      <c r="H5728" t="s">
        <v>0</v>
      </c>
      <c r="I5728" t="s">
        <v>8149</v>
      </c>
      <c r="J5728" t="s">
        <v>8150</v>
      </c>
      <c r="K5728">
        <v>608</v>
      </c>
      <c r="L5728">
        <v>608</v>
      </c>
      <c r="M5728" s="1" t="s">
        <v>767</v>
      </c>
      <c r="N5728" t="s">
        <v>768</v>
      </c>
      <c r="O5728" s="2">
        <v>0</v>
      </c>
      <c r="P5728" s="2">
        <v>0</v>
      </c>
      <c r="Q5728" s="2">
        <v>61.17</v>
      </c>
      <c r="R5728" s="2">
        <v>7.9521000000000006</v>
      </c>
      <c r="S5728" s="2">
        <v>0</v>
      </c>
      <c r="T5728" s="2">
        <v>0</v>
      </c>
      <c r="U5728" s="2">
        <v>69.122100000000003</v>
      </c>
      <c r="W5728" s="2" t="s">
        <v>1</v>
      </c>
      <c r="X5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8"/>
      <c r="Z5728"/>
      <c r="AA5728"/>
    </row>
    <row r="5729" spans="5:27" hidden="1">
      <c r="E5729" t="s">
        <v>8160</v>
      </c>
      <c r="F5729" t="s">
        <v>8269</v>
      </c>
      <c r="G5729" t="s">
        <v>1</v>
      </c>
      <c r="H5729" t="s">
        <v>0</v>
      </c>
      <c r="I5729" t="s">
        <v>8149</v>
      </c>
      <c r="J5729" t="s">
        <v>8150</v>
      </c>
      <c r="K5729">
        <v>609</v>
      </c>
      <c r="L5729">
        <v>609</v>
      </c>
      <c r="M5729" s="1" t="s">
        <v>445</v>
      </c>
      <c r="N5729" t="s">
        <v>446</v>
      </c>
      <c r="O5729" s="2">
        <v>0</v>
      </c>
      <c r="P5729" s="2">
        <v>0</v>
      </c>
      <c r="Q5729" s="2">
        <v>91.71</v>
      </c>
      <c r="R5729" s="2">
        <v>11.9223</v>
      </c>
      <c r="S5729" s="2">
        <v>0</v>
      </c>
      <c r="T5729" s="2">
        <v>0</v>
      </c>
      <c r="U5729" s="2">
        <v>103.63229999999999</v>
      </c>
      <c r="W5729" s="2" t="s">
        <v>1</v>
      </c>
      <c r="X5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29"/>
      <c r="Z5729"/>
      <c r="AA5729"/>
    </row>
    <row r="5730" spans="5:27" hidden="1">
      <c r="E5730" t="s">
        <v>8160</v>
      </c>
      <c r="F5730" t="s">
        <v>8269</v>
      </c>
      <c r="G5730" t="s">
        <v>1</v>
      </c>
      <c r="H5730" t="s">
        <v>0</v>
      </c>
      <c r="I5730" t="s">
        <v>8149</v>
      </c>
      <c r="J5730" t="s">
        <v>8150</v>
      </c>
      <c r="K5730">
        <v>610</v>
      </c>
      <c r="L5730">
        <v>610</v>
      </c>
      <c r="M5730" s="1" t="s">
        <v>630</v>
      </c>
      <c r="N5730" t="s">
        <v>631</v>
      </c>
      <c r="O5730" s="2">
        <v>0</v>
      </c>
      <c r="P5730" s="2">
        <v>0</v>
      </c>
      <c r="Q5730" s="2">
        <v>63.17</v>
      </c>
      <c r="R5730" s="2">
        <v>8.2121000000000013</v>
      </c>
      <c r="S5730" s="2">
        <v>0</v>
      </c>
      <c r="T5730" s="2">
        <v>0</v>
      </c>
      <c r="U5730" s="2">
        <v>71.382100000000008</v>
      </c>
      <c r="W5730" s="2" t="s">
        <v>1</v>
      </c>
      <c r="X5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0"/>
      <c r="Z5730"/>
      <c r="AA5730"/>
    </row>
    <row r="5731" spans="5:27" hidden="1">
      <c r="E5731" t="s">
        <v>8160</v>
      </c>
      <c r="F5731" t="s">
        <v>8269</v>
      </c>
      <c r="G5731" t="s">
        <v>1</v>
      </c>
      <c r="H5731" t="s">
        <v>0</v>
      </c>
      <c r="I5731" t="s">
        <v>8149</v>
      </c>
      <c r="J5731" t="s">
        <v>8150</v>
      </c>
      <c r="K5731">
        <v>611</v>
      </c>
      <c r="L5731">
        <v>611</v>
      </c>
      <c r="M5731" s="1" t="s">
        <v>677</v>
      </c>
      <c r="N5731" t="s">
        <v>678</v>
      </c>
      <c r="O5731" s="2">
        <v>0</v>
      </c>
      <c r="P5731" s="2">
        <v>0</v>
      </c>
      <c r="Q5731" s="2">
        <v>144.76</v>
      </c>
      <c r="R5731" s="2">
        <v>18.8188</v>
      </c>
      <c r="S5731" s="2">
        <v>0</v>
      </c>
      <c r="T5731" s="2">
        <v>0</v>
      </c>
      <c r="U5731" s="2">
        <v>163.5788</v>
      </c>
      <c r="W5731" s="2" t="s">
        <v>1</v>
      </c>
      <c r="X5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1"/>
      <c r="Z5731"/>
      <c r="AA5731"/>
    </row>
    <row r="5732" spans="5:27" hidden="1">
      <c r="E5732" t="s">
        <v>8160</v>
      </c>
      <c r="F5732" t="s">
        <v>8269</v>
      </c>
      <c r="G5732" t="s">
        <v>1</v>
      </c>
      <c r="H5732" t="s">
        <v>0</v>
      </c>
      <c r="I5732" t="s">
        <v>8149</v>
      </c>
      <c r="J5732" t="s">
        <v>8150</v>
      </c>
      <c r="K5732">
        <v>612</v>
      </c>
      <c r="L5732">
        <v>612</v>
      </c>
      <c r="M5732" s="1" t="s">
        <v>7932</v>
      </c>
      <c r="N5732" t="s">
        <v>358</v>
      </c>
      <c r="O5732" s="2">
        <v>0</v>
      </c>
      <c r="P5732" s="2">
        <v>0</v>
      </c>
      <c r="Q5732" s="2">
        <v>205.91</v>
      </c>
      <c r="R5732" s="2">
        <v>26.7683</v>
      </c>
      <c r="S5732" s="2">
        <v>0</v>
      </c>
      <c r="T5732" s="2">
        <v>0</v>
      </c>
      <c r="U5732" s="2">
        <v>232.67830000000001</v>
      </c>
      <c r="W5732" s="2" t="s">
        <v>1</v>
      </c>
      <c r="X5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2"/>
      <c r="Z5732"/>
      <c r="AA5732"/>
    </row>
    <row r="5733" spans="5:27" hidden="1">
      <c r="E5733" t="s">
        <v>8160</v>
      </c>
      <c r="F5733" t="s">
        <v>8269</v>
      </c>
      <c r="G5733" t="s">
        <v>1</v>
      </c>
      <c r="H5733" t="s">
        <v>0</v>
      </c>
      <c r="I5733" t="s">
        <v>8149</v>
      </c>
      <c r="J5733" t="s">
        <v>8150</v>
      </c>
      <c r="K5733">
        <v>613</v>
      </c>
      <c r="L5733">
        <v>613</v>
      </c>
      <c r="M5733" s="1" t="s">
        <v>343</v>
      </c>
      <c r="N5733" t="s">
        <v>344</v>
      </c>
      <c r="O5733" s="2">
        <v>0</v>
      </c>
      <c r="P5733" s="2">
        <v>0</v>
      </c>
      <c r="Q5733" s="2">
        <v>103.95</v>
      </c>
      <c r="R5733" s="2">
        <v>13.513500000000001</v>
      </c>
      <c r="S5733" s="2">
        <v>0</v>
      </c>
      <c r="T5733" s="2">
        <v>0</v>
      </c>
      <c r="U5733" s="2">
        <v>117.46350000000001</v>
      </c>
      <c r="W5733" s="2" t="s">
        <v>1</v>
      </c>
      <c r="X5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3"/>
      <c r="Z5733"/>
      <c r="AA5733"/>
    </row>
    <row r="5734" spans="5:27" hidden="1">
      <c r="E5734" t="s">
        <v>8160</v>
      </c>
      <c r="F5734" t="s">
        <v>8269</v>
      </c>
      <c r="G5734" t="s">
        <v>1</v>
      </c>
      <c r="H5734" t="s">
        <v>0</v>
      </c>
      <c r="I5734" t="s">
        <v>8149</v>
      </c>
      <c r="J5734" t="s">
        <v>8150</v>
      </c>
      <c r="K5734">
        <v>614</v>
      </c>
      <c r="L5734">
        <v>614</v>
      </c>
      <c r="M5734" s="1" t="s">
        <v>546</v>
      </c>
      <c r="N5734" t="s">
        <v>547</v>
      </c>
      <c r="O5734" s="2">
        <v>0</v>
      </c>
      <c r="P5734" s="2">
        <v>0</v>
      </c>
      <c r="Q5734" s="2">
        <v>30659.67</v>
      </c>
      <c r="R5734" s="2">
        <v>3985.7570999999998</v>
      </c>
      <c r="S5734" s="2">
        <v>0</v>
      </c>
      <c r="T5734" s="2">
        <v>0</v>
      </c>
      <c r="U5734" s="2">
        <v>34645.427100000001</v>
      </c>
      <c r="W5734" s="2" t="s">
        <v>1</v>
      </c>
      <c r="X5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4"/>
      <c r="Z5734"/>
      <c r="AA5734"/>
    </row>
    <row r="5735" spans="5:27" hidden="1">
      <c r="E5735" t="s">
        <v>8160</v>
      </c>
      <c r="F5735" t="s">
        <v>8269</v>
      </c>
      <c r="G5735" t="s">
        <v>1</v>
      </c>
      <c r="H5735" t="s">
        <v>0</v>
      </c>
      <c r="I5735" t="s">
        <v>8149</v>
      </c>
      <c r="J5735" t="s">
        <v>8150</v>
      </c>
      <c r="K5735">
        <v>615</v>
      </c>
      <c r="L5735">
        <v>615</v>
      </c>
      <c r="M5735" s="1" t="s">
        <v>333</v>
      </c>
      <c r="N5735" t="s">
        <v>334</v>
      </c>
      <c r="O5735" s="2">
        <v>0</v>
      </c>
      <c r="P5735" s="2">
        <v>0</v>
      </c>
      <c r="Q5735" s="2">
        <v>90.96</v>
      </c>
      <c r="R5735" s="2">
        <v>11.8248</v>
      </c>
      <c r="S5735" s="2">
        <v>0</v>
      </c>
      <c r="T5735" s="2">
        <v>0</v>
      </c>
      <c r="U5735" s="2">
        <v>102.78479999999999</v>
      </c>
      <c r="W5735" s="2" t="s">
        <v>1</v>
      </c>
      <c r="X5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5"/>
      <c r="Z5735"/>
      <c r="AA5735"/>
    </row>
    <row r="5736" spans="5:27" hidden="1">
      <c r="E5736" t="s">
        <v>8160</v>
      </c>
      <c r="F5736" t="s">
        <v>8269</v>
      </c>
      <c r="G5736" t="s">
        <v>1</v>
      </c>
      <c r="H5736" t="s">
        <v>0</v>
      </c>
      <c r="I5736" t="s">
        <v>8149</v>
      </c>
      <c r="J5736" t="s">
        <v>8150</v>
      </c>
      <c r="K5736">
        <v>616</v>
      </c>
      <c r="L5736">
        <v>616</v>
      </c>
      <c r="M5736" s="1" t="s">
        <v>463</v>
      </c>
      <c r="N5736" t="s">
        <v>464</v>
      </c>
      <c r="O5736" s="2">
        <v>0</v>
      </c>
      <c r="P5736" s="2">
        <v>0</v>
      </c>
      <c r="Q5736" s="2">
        <v>634.05999999999995</v>
      </c>
      <c r="R5736" s="2">
        <v>82.427799999999991</v>
      </c>
      <c r="S5736" s="2">
        <v>0</v>
      </c>
      <c r="T5736" s="2">
        <v>0</v>
      </c>
      <c r="U5736" s="2">
        <v>716.48779999999988</v>
      </c>
      <c r="W5736" s="2" t="s">
        <v>1</v>
      </c>
      <c r="X5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5736"/>
      <c r="Z5736"/>
      <c r="AA5736"/>
    </row>
    <row r="5737" spans="5:27" hidden="1">
      <c r="E5737" t="s">
        <v>8120</v>
      </c>
      <c r="F5737" t="s">
        <v>8122</v>
      </c>
      <c r="G5737" t="s">
        <v>1</v>
      </c>
      <c r="H5737" t="s">
        <v>8228</v>
      </c>
      <c r="I5737" t="s">
        <v>8229</v>
      </c>
      <c r="J5737" t="s">
        <v>8230</v>
      </c>
      <c r="K5737">
        <v>209</v>
      </c>
      <c r="L5737">
        <v>209</v>
      </c>
      <c r="M5737" s="1" t="s">
        <v>347</v>
      </c>
      <c r="N5737" t="s">
        <v>348</v>
      </c>
      <c r="O5737" s="2">
        <v>0</v>
      </c>
      <c r="P5737" s="2">
        <v>0</v>
      </c>
      <c r="Q5737" s="2">
        <v>52.83</v>
      </c>
      <c r="R5737" s="2">
        <v>6.8678999999999997</v>
      </c>
      <c r="S5737" s="2">
        <v>0</v>
      </c>
      <c r="T5737" s="2">
        <v>0</v>
      </c>
      <c r="U5737" s="2">
        <v>59.697899999999997</v>
      </c>
      <c r="W5737" s="2" t="s">
        <v>1</v>
      </c>
      <c r="X5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37"/>
      <c r="Z5737"/>
      <c r="AA5737"/>
    </row>
    <row r="5738" spans="5:27" hidden="1">
      <c r="E5738" t="s">
        <v>8120</v>
      </c>
      <c r="F5738" t="s">
        <v>8122</v>
      </c>
      <c r="G5738" t="s">
        <v>1</v>
      </c>
      <c r="H5738" t="s">
        <v>8228</v>
      </c>
      <c r="I5738" t="s">
        <v>8229</v>
      </c>
      <c r="J5738" t="s">
        <v>8230</v>
      </c>
      <c r="K5738">
        <v>210</v>
      </c>
      <c r="L5738">
        <v>210</v>
      </c>
      <c r="M5738" s="1" t="s">
        <v>568</v>
      </c>
      <c r="N5738" t="s">
        <v>569</v>
      </c>
      <c r="O5738" s="2">
        <v>0</v>
      </c>
      <c r="P5738" s="2">
        <v>0</v>
      </c>
      <c r="Q5738" s="2">
        <v>13.94</v>
      </c>
      <c r="R5738" s="2">
        <v>1.8122</v>
      </c>
      <c r="S5738" s="2">
        <v>0</v>
      </c>
      <c r="T5738" s="2">
        <v>0</v>
      </c>
      <c r="U5738" s="2">
        <v>15.7522</v>
      </c>
      <c r="W5738" s="2" t="s">
        <v>1</v>
      </c>
      <c r="X5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38"/>
      <c r="Z5738"/>
      <c r="AA5738"/>
    </row>
    <row r="5739" spans="5:27" hidden="1">
      <c r="E5739" t="s">
        <v>8120</v>
      </c>
      <c r="F5739" t="s">
        <v>8122</v>
      </c>
      <c r="G5739" t="s">
        <v>1</v>
      </c>
      <c r="H5739" t="s">
        <v>8228</v>
      </c>
      <c r="I5739" t="s">
        <v>8229</v>
      </c>
      <c r="J5739" t="s">
        <v>8230</v>
      </c>
      <c r="K5739">
        <v>211</v>
      </c>
      <c r="L5739">
        <v>211</v>
      </c>
      <c r="M5739" s="1" t="s">
        <v>1155</v>
      </c>
      <c r="N5739" t="s">
        <v>1156</v>
      </c>
      <c r="O5739" s="2">
        <v>0</v>
      </c>
      <c r="P5739" s="2">
        <v>0</v>
      </c>
      <c r="Q5739" s="2">
        <v>175.17</v>
      </c>
      <c r="R5739" s="2">
        <v>22.772099999999998</v>
      </c>
      <c r="S5739" s="2">
        <v>0</v>
      </c>
      <c r="T5739" s="2">
        <v>0</v>
      </c>
      <c r="U5739" s="2">
        <v>197.94209999999998</v>
      </c>
      <c r="W5739" s="2" t="s">
        <v>1</v>
      </c>
      <c r="X5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39"/>
      <c r="Z5739"/>
      <c r="AA5739"/>
    </row>
    <row r="5740" spans="5:27" hidden="1">
      <c r="E5740" t="s">
        <v>8120</v>
      </c>
      <c r="F5740" t="s">
        <v>8122</v>
      </c>
      <c r="G5740" t="s">
        <v>1</v>
      </c>
      <c r="H5740" t="s">
        <v>8228</v>
      </c>
      <c r="I5740" t="s">
        <v>8229</v>
      </c>
      <c r="J5740" t="s">
        <v>8230</v>
      </c>
      <c r="K5740">
        <v>212</v>
      </c>
      <c r="L5740">
        <v>212</v>
      </c>
      <c r="M5740" s="1" t="s">
        <v>1155</v>
      </c>
      <c r="N5740" t="s">
        <v>1156</v>
      </c>
      <c r="O5740" s="2">
        <v>0</v>
      </c>
      <c r="P5740" s="2">
        <v>0</v>
      </c>
      <c r="Q5740" s="2">
        <v>15.92</v>
      </c>
      <c r="R5740" s="2">
        <v>2.0695999999999999</v>
      </c>
      <c r="S5740" s="2">
        <v>0</v>
      </c>
      <c r="T5740" s="2">
        <v>0</v>
      </c>
      <c r="U5740" s="2">
        <v>17.989599999999999</v>
      </c>
      <c r="W5740" s="2" t="s">
        <v>1</v>
      </c>
      <c r="X5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0"/>
      <c r="Z5740"/>
      <c r="AA5740"/>
    </row>
    <row r="5741" spans="5:27" hidden="1">
      <c r="E5741" t="s">
        <v>8120</v>
      </c>
      <c r="F5741" t="s">
        <v>8122</v>
      </c>
      <c r="G5741" t="s">
        <v>1</v>
      </c>
      <c r="H5741" t="s">
        <v>8228</v>
      </c>
      <c r="I5741" t="s">
        <v>8229</v>
      </c>
      <c r="J5741" t="s">
        <v>8230</v>
      </c>
      <c r="K5741">
        <v>213</v>
      </c>
      <c r="L5741">
        <v>213</v>
      </c>
      <c r="M5741" s="1" t="s">
        <v>528</v>
      </c>
      <c r="N5741" t="s">
        <v>529</v>
      </c>
      <c r="O5741" s="2">
        <v>0</v>
      </c>
      <c r="P5741" s="2">
        <v>0</v>
      </c>
      <c r="Q5741" s="2">
        <v>213</v>
      </c>
      <c r="R5741" s="2">
        <v>27.69</v>
      </c>
      <c r="S5741" s="2">
        <v>0</v>
      </c>
      <c r="T5741" s="2">
        <v>0</v>
      </c>
      <c r="U5741" s="2">
        <v>240.69</v>
      </c>
      <c r="W5741" s="2" t="s">
        <v>1</v>
      </c>
      <c r="X5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1"/>
      <c r="Z5741"/>
      <c r="AA5741"/>
    </row>
    <row r="5742" spans="5:27" hidden="1">
      <c r="E5742" t="s">
        <v>8120</v>
      </c>
      <c r="F5742" t="s">
        <v>8122</v>
      </c>
      <c r="G5742" t="s">
        <v>1</v>
      </c>
      <c r="H5742" t="s">
        <v>8228</v>
      </c>
      <c r="I5742" t="s">
        <v>8229</v>
      </c>
      <c r="J5742" t="s">
        <v>8230</v>
      </c>
      <c r="K5742">
        <v>214</v>
      </c>
      <c r="L5742">
        <v>214</v>
      </c>
      <c r="M5742" s="1" t="s">
        <v>528</v>
      </c>
      <c r="N5742" t="s">
        <v>529</v>
      </c>
      <c r="O5742" s="2">
        <v>0</v>
      </c>
      <c r="P5742" s="2">
        <v>0</v>
      </c>
      <c r="Q5742" s="2">
        <v>54.51</v>
      </c>
      <c r="R5742" s="2">
        <v>7.0862999999999996</v>
      </c>
      <c r="S5742" s="2">
        <v>0</v>
      </c>
      <c r="T5742" s="2">
        <v>0</v>
      </c>
      <c r="U5742" s="2">
        <v>61.596299999999999</v>
      </c>
      <c r="W5742" s="2" t="s">
        <v>1</v>
      </c>
      <c r="X5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2"/>
      <c r="Z5742"/>
      <c r="AA5742"/>
    </row>
    <row r="5743" spans="5:27" hidden="1">
      <c r="E5743" t="s">
        <v>8120</v>
      </c>
      <c r="F5743" t="s">
        <v>8122</v>
      </c>
      <c r="G5743" t="s">
        <v>1</v>
      </c>
      <c r="H5743" t="s">
        <v>8228</v>
      </c>
      <c r="I5743" t="s">
        <v>8229</v>
      </c>
      <c r="J5743" t="s">
        <v>8230</v>
      </c>
      <c r="K5743">
        <v>215</v>
      </c>
      <c r="L5743">
        <v>215</v>
      </c>
      <c r="M5743" s="1" t="s">
        <v>528</v>
      </c>
      <c r="N5743" t="s">
        <v>529</v>
      </c>
      <c r="O5743" s="2">
        <v>0</v>
      </c>
      <c r="P5743" s="2">
        <v>0</v>
      </c>
      <c r="Q5743" s="2">
        <v>97.7</v>
      </c>
      <c r="R5743" s="2">
        <v>12.701000000000001</v>
      </c>
      <c r="S5743" s="2">
        <v>0</v>
      </c>
      <c r="T5743" s="2">
        <v>0</v>
      </c>
      <c r="U5743" s="2">
        <v>110.40100000000001</v>
      </c>
      <c r="W5743" s="2" t="s">
        <v>1</v>
      </c>
      <c r="X5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3"/>
      <c r="Z5743"/>
      <c r="AA5743"/>
    </row>
    <row r="5744" spans="5:27" hidden="1">
      <c r="E5744" t="s">
        <v>8120</v>
      </c>
      <c r="F5744" t="s">
        <v>8122</v>
      </c>
      <c r="G5744" t="s">
        <v>1</v>
      </c>
      <c r="H5744" t="s">
        <v>8228</v>
      </c>
      <c r="I5744" t="s">
        <v>8229</v>
      </c>
      <c r="J5744" t="s">
        <v>8230</v>
      </c>
      <c r="K5744">
        <v>216</v>
      </c>
      <c r="L5744">
        <v>216</v>
      </c>
      <c r="M5744" s="1" t="s">
        <v>239</v>
      </c>
      <c r="N5744" t="s">
        <v>240</v>
      </c>
      <c r="O5744" s="2">
        <v>0</v>
      </c>
      <c r="P5744" s="2">
        <v>0</v>
      </c>
      <c r="Q5744" s="2">
        <v>7.51</v>
      </c>
      <c r="R5744" s="2">
        <v>0.97630000000000006</v>
      </c>
      <c r="S5744" s="2">
        <v>0</v>
      </c>
      <c r="T5744" s="2">
        <v>0</v>
      </c>
      <c r="U5744" s="2">
        <v>8.4863</v>
      </c>
      <c r="W5744" s="2" t="s">
        <v>1</v>
      </c>
      <c r="X5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4"/>
      <c r="Z5744"/>
      <c r="AA5744"/>
    </row>
    <row r="5745" spans="5:27" hidden="1">
      <c r="E5745" t="s">
        <v>8120</v>
      </c>
      <c r="F5745" t="s">
        <v>8122</v>
      </c>
      <c r="G5745" t="s">
        <v>1</v>
      </c>
      <c r="H5745" t="s">
        <v>8228</v>
      </c>
      <c r="I5745" t="s">
        <v>8229</v>
      </c>
      <c r="J5745" t="s">
        <v>8230</v>
      </c>
      <c r="K5745">
        <v>217</v>
      </c>
      <c r="L5745">
        <v>217</v>
      </c>
      <c r="M5745" s="1" t="s">
        <v>77</v>
      </c>
      <c r="N5745" t="s">
        <v>78</v>
      </c>
      <c r="O5745" s="2">
        <v>0</v>
      </c>
      <c r="P5745" s="2">
        <v>0</v>
      </c>
      <c r="Q5745" s="2">
        <v>58.57</v>
      </c>
      <c r="R5745" s="2">
        <v>7.6141000000000005</v>
      </c>
      <c r="S5745" s="2">
        <v>0</v>
      </c>
      <c r="T5745" s="2">
        <v>0</v>
      </c>
      <c r="U5745" s="2">
        <v>66.184100000000001</v>
      </c>
      <c r="W5745" s="2" t="s">
        <v>1</v>
      </c>
      <c r="X5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5"/>
      <c r="Z5745"/>
      <c r="AA5745"/>
    </row>
    <row r="5746" spans="5:27" hidden="1">
      <c r="E5746" t="s">
        <v>8120</v>
      </c>
      <c r="F5746" t="s">
        <v>8122</v>
      </c>
      <c r="G5746" t="s">
        <v>1</v>
      </c>
      <c r="H5746" t="s">
        <v>8228</v>
      </c>
      <c r="I5746" t="s">
        <v>8229</v>
      </c>
      <c r="J5746" t="s">
        <v>8230</v>
      </c>
      <c r="K5746">
        <v>218</v>
      </c>
      <c r="L5746">
        <v>218</v>
      </c>
      <c r="M5746" s="1" t="s">
        <v>528</v>
      </c>
      <c r="N5746" t="s">
        <v>529</v>
      </c>
      <c r="O5746" s="2">
        <v>0</v>
      </c>
      <c r="P5746" s="2">
        <v>0</v>
      </c>
      <c r="Q5746" s="2">
        <v>57.2</v>
      </c>
      <c r="R5746" s="2">
        <v>7.4360000000000008</v>
      </c>
      <c r="S5746" s="2">
        <v>0</v>
      </c>
      <c r="T5746" s="2">
        <v>0</v>
      </c>
      <c r="U5746" s="2">
        <v>64.63600000000001</v>
      </c>
      <c r="W5746" s="2" t="s">
        <v>1</v>
      </c>
      <c r="X5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6"/>
      <c r="Z5746"/>
      <c r="AA5746"/>
    </row>
    <row r="5747" spans="5:27" hidden="1">
      <c r="E5747" t="s">
        <v>8120</v>
      </c>
      <c r="F5747" t="s">
        <v>8122</v>
      </c>
      <c r="G5747" t="s">
        <v>1</v>
      </c>
      <c r="H5747" t="s">
        <v>8228</v>
      </c>
      <c r="I5747" t="s">
        <v>8229</v>
      </c>
      <c r="J5747" t="s">
        <v>8230</v>
      </c>
      <c r="K5747">
        <v>219</v>
      </c>
      <c r="L5747">
        <v>219</v>
      </c>
      <c r="M5747" s="1" t="s">
        <v>79</v>
      </c>
      <c r="N5747" t="s">
        <v>80</v>
      </c>
      <c r="O5747" s="2">
        <v>0</v>
      </c>
      <c r="P5747" s="2">
        <v>0</v>
      </c>
      <c r="Q5747" s="2">
        <v>178.16</v>
      </c>
      <c r="R5747" s="2">
        <v>23.160800000000002</v>
      </c>
      <c r="S5747" s="2">
        <v>0</v>
      </c>
      <c r="T5747" s="2">
        <v>0</v>
      </c>
      <c r="U5747" s="2">
        <v>201.32079999999999</v>
      </c>
      <c r="W5747" s="2" t="s">
        <v>1</v>
      </c>
      <c r="X5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7"/>
      <c r="Z5747"/>
      <c r="AA5747"/>
    </row>
    <row r="5748" spans="5:27" hidden="1">
      <c r="E5748" t="s">
        <v>8120</v>
      </c>
      <c r="F5748" t="s">
        <v>8122</v>
      </c>
      <c r="G5748" t="s">
        <v>1</v>
      </c>
      <c r="H5748" t="s">
        <v>8228</v>
      </c>
      <c r="I5748" t="s">
        <v>8229</v>
      </c>
      <c r="J5748" t="s">
        <v>8230</v>
      </c>
      <c r="K5748">
        <v>220</v>
      </c>
      <c r="L5748">
        <v>220</v>
      </c>
      <c r="M5748" s="1" t="s">
        <v>126</v>
      </c>
      <c r="N5748" t="s">
        <v>127</v>
      </c>
      <c r="O5748" s="2">
        <v>0</v>
      </c>
      <c r="P5748" s="2">
        <v>0</v>
      </c>
      <c r="Q5748" s="2">
        <v>5.54</v>
      </c>
      <c r="R5748" s="2">
        <v>0.72020000000000006</v>
      </c>
      <c r="S5748" s="2">
        <v>0</v>
      </c>
      <c r="T5748" s="2">
        <v>0</v>
      </c>
      <c r="U5748" s="2">
        <v>6.2602000000000002</v>
      </c>
      <c r="W5748" s="2" t="s">
        <v>1</v>
      </c>
      <c r="X5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8"/>
      <c r="Z5748"/>
      <c r="AA5748"/>
    </row>
    <row r="5749" spans="5:27" hidden="1">
      <c r="E5749" t="s">
        <v>8120</v>
      </c>
      <c r="F5749" t="s">
        <v>8122</v>
      </c>
      <c r="G5749" t="s">
        <v>1</v>
      </c>
      <c r="H5749" t="s">
        <v>8228</v>
      </c>
      <c r="I5749" t="s">
        <v>8229</v>
      </c>
      <c r="J5749" t="s">
        <v>8230</v>
      </c>
      <c r="K5749">
        <v>221</v>
      </c>
      <c r="L5749">
        <v>221</v>
      </c>
      <c r="M5749" s="1" t="s">
        <v>546</v>
      </c>
      <c r="N5749" t="s">
        <v>547</v>
      </c>
      <c r="O5749" s="2">
        <v>0</v>
      </c>
      <c r="P5749" s="2">
        <v>0</v>
      </c>
      <c r="Q5749" s="2">
        <v>367.73</v>
      </c>
      <c r="R5749" s="2">
        <v>47.804900000000004</v>
      </c>
      <c r="S5749" s="2">
        <v>0</v>
      </c>
      <c r="T5749" s="2">
        <v>0</v>
      </c>
      <c r="U5749" s="2">
        <v>415.53489999999999</v>
      </c>
      <c r="W5749" s="2" t="s">
        <v>1</v>
      </c>
      <c r="X5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49"/>
      <c r="Z5749"/>
      <c r="AA5749"/>
    </row>
    <row r="5750" spans="5:27" hidden="1">
      <c r="E5750" t="s">
        <v>8120</v>
      </c>
      <c r="F5750" t="s">
        <v>8122</v>
      </c>
      <c r="G5750" t="s">
        <v>1</v>
      </c>
      <c r="H5750" t="s">
        <v>8228</v>
      </c>
      <c r="I5750" t="s">
        <v>8229</v>
      </c>
      <c r="J5750" t="s">
        <v>8230</v>
      </c>
      <c r="K5750">
        <v>222</v>
      </c>
      <c r="L5750">
        <v>222</v>
      </c>
      <c r="M5750" s="1" t="s">
        <v>187</v>
      </c>
      <c r="N5750" t="s">
        <v>188</v>
      </c>
      <c r="O5750" s="2">
        <v>0</v>
      </c>
      <c r="P5750" s="2">
        <v>0</v>
      </c>
      <c r="Q5750" s="2">
        <v>30.53</v>
      </c>
      <c r="R5750" s="2">
        <v>3.9689000000000001</v>
      </c>
      <c r="S5750" s="2">
        <v>0</v>
      </c>
      <c r="T5750" s="2">
        <v>0</v>
      </c>
      <c r="U5750" s="2">
        <v>34.498899999999999</v>
      </c>
      <c r="W5750" s="2" t="s">
        <v>1</v>
      </c>
      <c r="X5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0"/>
      <c r="Z5750"/>
      <c r="AA5750"/>
    </row>
    <row r="5751" spans="5:27" hidden="1">
      <c r="E5751" t="s">
        <v>8120</v>
      </c>
      <c r="F5751" t="s">
        <v>8122</v>
      </c>
      <c r="G5751" t="s">
        <v>1</v>
      </c>
      <c r="H5751" t="s">
        <v>8228</v>
      </c>
      <c r="I5751" t="s">
        <v>8229</v>
      </c>
      <c r="J5751" t="s">
        <v>8230</v>
      </c>
      <c r="K5751">
        <v>223</v>
      </c>
      <c r="L5751">
        <v>223</v>
      </c>
      <c r="M5751" s="1" t="s">
        <v>8201</v>
      </c>
      <c r="N5751" t="s">
        <v>8202</v>
      </c>
      <c r="O5751" s="2">
        <v>0</v>
      </c>
      <c r="P5751" s="2">
        <v>0</v>
      </c>
      <c r="Q5751" s="2">
        <v>1519.47</v>
      </c>
      <c r="R5751" s="2">
        <v>197.53110000000001</v>
      </c>
      <c r="S5751" s="2">
        <v>0</v>
      </c>
      <c r="T5751" s="2">
        <v>0</v>
      </c>
      <c r="U5751" s="2">
        <v>1717.0011</v>
      </c>
      <c r="W5751" s="2" t="s">
        <v>1</v>
      </c>
      <c r="X5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1"/>
      <c r="Z5751"/>
      <c r="AA5751"/>
    </row>
    <row r="5752" spans="5:27" hidden="1">
      <c r="E5752" t="s">
        <v>8120</v>
      </c>
      <c r="F5752" t="s">
        <v>8122</v>
      </c>
      <c r="G5752" t="s">
        <v>1</v>
      </c>
      <c r="H5752" t="s">
        <v>8228</v>
      </c>
      <c r="I5752" t="s">
        <v>8229</v>
      </c>
      <c r="J5752" t="s">
        <v>8230</v>
      </c>
      <c r="K5752">
        <v>224</v>
      </c>
      <c r="L5752">
        <v>224</v>
      </c>
      <c r="M5752" s="1" t="s">
        <v>830</v>
      </c>
      <c r="N5752" t="s">
        <v>831</v>
      </c>
      <c r="O5752" s="2">
        <v>0</v>
      </c>
      <c r="P5752" s="2">
        <v>0</v>
      </c>
      <c r="Q5752" s="2">
        <v>19.82</v>
      </c>
      <c r="R5752" s="2">
        <v>2.5766</v>
      </c>
      <c r="S5752" s="2">
        <v>0</v>
      </c>
      <c r="T5752" s="2">
        <v>0</v>
      </c>
      <c r="U5752" s="2">
        <v>22.396599999999999</v>
      </c>
      <c r="W5752" s="2" t="s">
        <v>1</v>
      </c>
      <c r="X5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2"/>
      <c r="Z5752"/>
      <c r="AA5752"/>
    </row>
    <row r="5753" spans="5:27" hidden="1">
      <c r="E5753" t="s">
        <v>8120</v>
      </c>
      <c r="F5753" t="s">
        <v>8122</v>
      </c>
      <c r="G5753" t="s">
        <v>1</v>
      </c>
      <c r="H5753" t="s">
        <v>8228</v>
      </c>
      <c r="I5753" t="s">
        <v>8229</v>
      </c>
      <c r="J5753" t="s">
        <v>8230</v>
      </c>
      <c r="K5753">
        <v>225</v>
      </c>
      <c r="L5753">
        <v>225</v>
      </c>
      <c r="M5753" s="1" t="s">
        <v>95</v>
      </c>
      <c r="N5753" t="s">
        <v>96</v>
      </c>
      <c r="O5753" s="2">
        <v>0</v>
      </c>
      <c r="P5753" s="2">
        <v>0</v>
      </c>
      <c r="Q5753" s="2">
        <v>3.55</v>
      </c>
      <c r="R5753" s="2">
        <v>0.46149999999999997</v>
      </c>
      <c r="S5753" s="2">
        <v>0</v>
      </c>
      <c r="T5753" s="2">
        <v>0</v>
      </c>
      <c r="U5753" s="2">
        <v>4.0114999999999998</v>
      </c>
      <c r="W5753" s="2" t="s">
        <v>1</v>
      </c>
      <c r="X5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3"/>
      <c r="Z5753"/>
      <c r="AA5753"/>
    </row>
    <row r="5754" spans="5:27" hidden="1">
      <c r="E5754" t="s">
        <v>8120</v>
      </c>
      <c r="F5754" t="s">
        <v>8122</v>
      </c>
      <c r="G5754" t="s">
        <v>1</v>
      </c>
      <c r="H5754" t="s">
        <v>8228</v>
      </c>
      <c r="I5754" t="s">
        <v>8229</v>
      </c>
      <c r="J5754" t="s">
        <v>8230</v>
      </c>
      <c r="K5754">
        <v>226</v>
      </c>
      <c r="L5754">
        <v>226</v>
      </c>
      <c r="M5754" s="1" t="s">
        <v>95</v>
      </c>
      <c r="N5754" t="s">
        <v>96</v>
      </c>
      <c r="O5754" s="2">
        <v>0</v>
      </c>
      <c r="P5754" s="2">
        <v>0</v>
      </c>
      <c r="Q5754" s="2">
        <v>14.74</v>
      </c>
      <c r="R5754" s="2">
        <v>1.9162000000000001</v>
      </c>
      <c r="S5754" s="2">
        <v>0</v>
      </c>
      <c r="T5754" s="2">
        <v>0</v>
      </c>
      <c r="U5754" s="2">
        <v>16.656200000000002</v>
      </c>
      <c r="W5754" s="2" t="s">
        <v>1</v>
      </c>
      <c r="X5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4"/>
      <c r="Z5754"/>
      <c r="AA5754"/>
    </row>
    <row r="5755" spans="5:27" hidden="1">
      <c r="E5755" t="s">
        <v>8120</v>
      </c>
      <c r="F5755" t="s">
        <v>8122</v>
      </c>
      <c r="G5755" t="s">
        <v>1</v>
      </c>
      <c r="H5755" t="s">
        <v>8228</v>
      </c>
      <c r="I5755" t="s">
        <v>8229</v>
      </c>
      <c r="J5755" t="s">
        <v>8230</v>
      </c>
      <c r="K5755">
        <v>227</v>
      </c>
      <c r="L5755">
        <v>227</v>
      </c>
      <c r="M5755" s="1" t="s">
        <v>95</v>
      </c>
      <c r="N5755" t="s">
        <v>96</v>
      </c>
      <c r="O5755" s="2">
        <v>0</v>
      </c>
      <c r="P5755" s="2">
        <v>0</v>
      </c>
      <c r="Q5755" s="2">
        <v>14.74</v>
      </c>
      <c r="R5755" s="2">
        <v>1.9162000000000001</v>
      </c>
      <c r="S5755" s="2">
        <v>0</v>
      </c>
      <c r="T5755" s="2">
        <v>0</v>
      </c>
      <c r="U5755" s="2">
        <v>16.656200000000002</v>
      </c>
      <c r="W5755" s="2" t="s">
        <v>1</v>
      </c>
      <c r="X5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5"/>
      <c r="Z5755"/>
      <c r="AA5755"/>
    </row>
    <row r="5756" spans="5:27" hidden="1">
      <c r="E5756" t="s">
        <v>8120</v>
      </c>
      <c r="F5756" t="s">
        <v>8122</v>
      </c>
      <c r="G5756" t="s">
        <v>1</v>
      </c>
      <c r="H5756" t="s">
        <v>8228</v>
      </c>
      <c r="I5756" t="s">
        <v>8229</v>
      </c>
      <c r="J5756" t="s">
        <v>8230</v>
      </c>
      <c r="K5756">
        <v>228</v>
      </c>
      <c r="L5756">
        <v>228</v>
      </c>
      <c r="M5756" s="1" t="s">
        <v>95</v>
      </c>
      <c r="N5756" t="s">
        <v>96</v>
      </c>
      <c r="O5756" s="2">
        <v>0</v>
      </c>
      <c r="P5756" s="2">
        <v>0</v>
      </c>
      <c r="Q5756" s="2">
        <v>8.36</v>
      </c>
      <c r="R5756" s="2">
        <v>1.0868</v>
      </c>
      <c r="S5756" s="2">
        <v>0</v>
      </c>
      <c r="T5756" s="2">
        <v>0</v>
      </c>
      <c r="U5756" s="2">
        <v>9.4467999999999996</v>
      </c>
      <c r="W5756" s="2" t="s">
        <v>1</v>
      </c>
      <c r="X5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6"/>
      <c r="Z5756"/>
      <c r="AA5756"/>
    </row>
    <row r="5757" spans="5:27" hidden="1">
      <c r="E5757" t="s">
        <v>8120</v>
      </c>
      <c r="F5757" t="s">
        <v>8122</v>
      </c>
      <c r="G5757" t="s">
        <v>1</v>
      </c>
      <c r="H5757" t="s">
        <v>8228</v>
      </c>
      <c r="I5757" t="s">
        <v>8229</v>
      </c>
      <c r="J5757" t="s">
        <v>8230</v>
      </c>
      <c r="K5757">
        <v>229</v>
      </c>
      <c r="L5757">
        <v>229</v>
      </c>
      <c r="M5757" s="1" t="s">
        <v>95</v>
      </c>
      <c r="N5757" t="s">
        <v>96</v>
      </c>
      <c r="O5757" s="2">
        <v>0</v>
      </c>
      <c r="P5757" s="2">
        <v>0</v>
      </c>
      <c r="Q5757" s="2">
        <v>8.36</v>
      </c>
      <c r="R5757" s="2">
        <v>1.0868</v>
      </c>
      <c r="S5757" s="2">
        <v>0</v>
      </c>
      <c r="T5757" s="2">
        <v>0</v>
      </c>
      <c r="U5757" s="2">
        <v>9.4467999999999996</v>
      </c>
      <c r="W5757" s="2" t="s">
        <v>1</v>
      </c>
      <c r="X5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7"/>
      <c r="Z5757"/>
      <c r="AA5757"/>
    </row>
    <row r="5758" spans="5:27" hidden="1">
      <c r="E5758" t="s">
        <v>8120</v>
      </c>
      <c r="F5758" t="s">
        <v>8122</v>
      </c>
      <c r="G5758" t="s">
        <v>1</v>
      </c>
      <c r="H5758" t="s">
        <v>8228</v>
      </c>
      <c r="I5758" t="s">
        <v>8229</v>
      </c>
      <c r="J5758" t="s">
        <v>8230</v>
      </c>
      <c r="K5758">
        <v>230</v>
      </c>
      <c r="L5758">
        <v>230</v>
      </c>
      <c r="M5758" s="1" t="s">
        <v>95</v>
      </c>
      <c r="N5758" t="s">
        <v>96</v>
      </c>
      <c r="O5758" s="2">
        <v>0</v>
      </c>
      <c r="P5758" s="2">
        <v>0</v>
      </c>
      <c r="Q5758" s="2">
        <v>8.36</v>
      </c>
      <c r="R5758" s="2">
        <v>1.0868</v>
      </c>
      <c r="S5758" s="2">
        <v>0</v>
      </c>
      <c r="T5758" s="2">
        <v>0</v>
      </c>
      <c r="U5758" s="2">
        <v>9.4467999999999996</v>
      </c>
      <c r="W5758" s="2" t="s">
        <v>1</v>
      </c>
      <c r="X5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8"/>
      <c r="Z5758"/>
      <c r="AA5758"/>
    </row>
    <row r="5759" spans="5:27" hidden="1">
      <c r="E5759" t="s">
        <v>8120</v>
      </c>
      <c r="F5759" t="s">
        <v>8122</v>
      </c>
      <c r="G5759" t="s">
        <v>1</v>
      </c>
      <c r="H5759" t="s">
        <v>8228</v>
      </c>
      <c r="I5759" t="s">
        <v>8229</v>
      </c>
      <c r="J5759" t="s">
        <v>8230</v>
      </c>
      <c r="K5759">
        <v>231</v>
      </c>
      <c r="L5759">
        <v>231</v>
      </c>
      <c r="M5759" s="1" t="s">
        <v>95</v>
      </c>
      <c r="N5759" t="s">
        <v>96</v>
      </c>
      <c r="O5759" s="2">
        <v>0</v>
      </c>
      <c r="P5759" s="2">
        <v>0</v>
      </c>
      <c r="Q5759" s="2">
        <v>34.44</v>
      </c>
      <c r="R5759" s="2">
        <v>4.4771999999999998</v>
      </c>
      <c r="S5759" s="2">
        <v>0</v>
      </c>
      <c r="T5759" s="2">
        <v>0</v>
      </c>
      <c r="U5759" s="2">
        <v>38.917199999999994</v>
      </c>
      <c r="W5759" s="2" t="s">
        <v>1</v>
      </c>
      <c r="X5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59"/>
      <c r="Z5759"/>
      <c r="AA5759"/>
    </row>
    <row r="5760" spans="5:27" hidden="1">
      <c r="E5760" t="s">
        <v>8120</v>
      </c>
      <c r="F5760" t="s">
        <v>8122</v>
      </c>
      <c r="G5760" t="s">
        <v>1</v>
      </c>
      <c r="H5760" t="s">
        <v>8228</v>
      </c>
      <c r="I5760" t="s">
        <v>8229</v>
      </c>
      <c r="J5760" t="s">
        <v>8230</v>
      </c>
      <c r="K5760">
        <v>232</v>
      </c>
      <c r="L5760">
        <v>232</v>
      </c>
      <c r="M5760" s="1" t="s">
        <v>95</v>
      </c>
      <c r="N5760" t="s">
        <v>96</v>
      </c>
      <c r="O5760" s="2">
        <v>0</v>
      </c>
      <c r="P5760" s="2">
        <v>0</v>
      </c>
      <c r="Q5760" s="2">
        <v>4.8600000000000003</v>
      </c>
      <c r="R5760" s="2">
        <v>0.63180000000000003</v>
      </c>
      <c r="S5760" s="2">
        <v>0</v>
      </c>
      <c r="T5760" s="2">
        <v>0</v>
      </c>
      <c r="U5760" s="2">
        <v>5.4918000000000005</v>
      </c>
      <c r="W5760" s="2" t="s">
        <v>1</v>
      </c>
      <c r="X5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0"/>
      <c r="Z5760"/>
      <c r="AA5760"/>
    </row>
    <row r="5761" spans="5:27" hidden="1">
      <c r="E5761" t="s">
        <v>8120</v>
      </c>
      <c r="F5761" t="s">
        <v>8122</v>
      </c>
      <c r="G5761" t="s">
        <v>1</v>
      </c>
      <c r="H5761" t="s">
        <v>8228</v>
      </c>
      <c r="I5761" t="s">
        <v>8229</v>
      </c>
      <c r="J5761" t="s">
        <v>8230</v>
      </c>
      <c r="K5761">
        <v>233</v>
      </c>
      <c r="L5761">
        <v>233</v>
      </c>
      <c r="M5761" s="1" t="s">
        <v>77</v>
      </c>
      <c r="N5761" t="s">
        <v>78</v>
      </c>
      <c r="O5761" s="2">
        <v>0</v>
      </c>
      <c r="P5761" s="2">
        <v>0</v>
      </c>
      <c r="Q5761" s="2">
        <v>40.22</v>
      </c>
      <c r="R5761" s="2">
        <v>5.2286000000000001</v>
      </c>
      <c r="S5761" s="2">
        <v>0</v>
      </c>
      <c r="T5761" s="2">
        <v>0</v>
      </c>
      <c r="U5761" s="2">
        <v>45.448599999999999</v>
      </c>
      <c r="W5761" s="2" t="s">
        <v>1</v>
      </c>
      <c r="X5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1"/>
      <c r="Z5761"/>
      <c r="AA5761"/>
    </row>
    <row r="5762" spans="5:27" hidden="1">
      <c r="E5762" t="s">
        <v>8120</v>
      </c>
      <c r="F5762" t="s">
        <v>8122</v>
      </c>
      <c r="G5762" t="s">
        <v>1</v>
      </c>
      <c r="H5762" t="s">
        <v>8228</v>
      </c>
      <c r="I5762" t="s">
        <v>8229</v>
      </c>
      <c r="J5762" t="s">
        <v>8230</v>
      </c>
      <c r="K5762">
        <v>234</v>
      </c>
      <c r="L5762">
        <v>234</v>
      </c>
      <c r="M5762" s="1" t="s">
        <v>77</v>
      </c>
      <c r="N5762" t="s">
        <v>78</v>
      </c>
      <c r="O5762" s="2">
        <v>0</v>
      </c>
      <c r="P5762" s="2">
        <v>0</v>
      </c>
      <c r="Q5762" s="2">
        <v>239.4</v>
      </c>
      <c r="R5762" s="2">
        <v>31.122000000000003</v>
      </c>
      <c r="S5762" s="2">
        <v>0</v>
      </c>
      <c r="T5762" s="2">
        <v>0</v>
      </c>
      <c r="U5762" s="2">
        <v>270.52199999999999</v>
      </c>
      <c r="W5762" s="2" t="s">
        <v>1</v>
      </c>
      <c r="X5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2"/>
      <c r="Z5762"/>
      <c r="AA5762"/>
    </row>
    <row r="5763" spans="5:27" hidden="1">
      <c r="E5763" t="s">
        <v>8120</v>
      </c>
      <c r="F5763" t="s">
        <v>8122</v>
      </c>
      <c r="G5763" t="s">
        <v>1</v>
      </c>
      <c r="H5763" t="s">
        <v>8228</v>
      </c>
      <c r="I5763" t="s">
        <v>8229</v>
      </c>
      <c r="J5763" t="s">
        <v>8230</v>
      </c>
      <c r="K5763">
        <v>235</v>
      </c>
      <c r="L5763">
        <v>235</v>
      </c>
      <c r="M5763" s="1" t="s">
        <v>126</v>
      </c>
      <c r="N5763" t="s">
        <v>127</v>
      </c>
      <c r="O5763" s="2">
        <v>0</v>
      </c>
      <c r="P5763" s="2">
        <v>0</v>
      </c>
      <c r="Q5763" s="2">
        <v>11.11</v>
      </c>
      <c r="R5763" s="2">
        <v>1.4442999999999999</v>
      </c>
      <c r="S5763" s="2">
        <v>0</v>
      </c>
      <c r="T5763" s="2">
        <v>0</v>
      </c>
      <c r="U5763" s="2">
        <v>12.5543</v>
      </c>
      <c r="W5763" s="2" t="s">
        <v>1</v>
      </c>
      <c r="X5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3"/>
      <c r="Z5763"/>
      <c r="AA5763"/>
    </row>
    <row r="5764" spans="5:27" hidden="1">
      <c r="E5764" t="s">
        <v>8120</v>
      </c>
      <c r="F5764" t="s">
        <v>8122</v>
      </c>
      <c r="G5764" t="s">
        <v>1</v>
      </c>
      <c r="H5764" t="s">
        <v>8228</v>
      </c>
      <c r="I5764" t="s">
        <v>8229</v>
      </c>
      <c r="J5764" t="s">
        <v>8230</v>
      </c>
      <c r="K5764">
        <v>236</v>
      </c>
      <c r="L5764">
        <v>236</v>
      </c>
      <c r="M5764" s="1" t="s">
        <v>477</v>
      </c>
      <c r="N5764" t="s">
        <v>478</v>
      </c>
      <c r="O5764" s="2">
        <v>0</v>
      </c>
      <c r="P5764" s="2">
        <v>0</v>
      </c>
      <c r="Q5764" s="2">
        <v>4.6500000000000004</v>
      </c>
      <c r="R5764" s="2">
        <v>0.60450000000000004</v>
      </c>
      <c r="S5764" s="2">
        <v>0</v>
      </c>
      <c r="T5764" s="2">
        <v>0</v>
      </c>
      <c r="U5764" s="2">
        <v>5.2545000000000002</v>
      </c>
      <c r="W5764" s="2" t="s">
        <v>1</v>
      </c>
      <c r="X5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4"/>
      <c r="Z5764"/>
      <c r="AA5764"/>
    </row>
    <row r="5765" spans="5:27" hidden="1">
      <c r="E5765" t="s">
        <v>8120</v>
      </c>
      <c r="F5765" t="s">
        <v>8122</v>
      </c>
      <c r="G5765" t="s">
        <v>1</v>
      </c>
      <c r="H5765" t="s">
        <v>8228</v>
      </c>
      <c r="I5765" t="s">
        <v>8229</v>
      </c>
      <c r="J5765" t="s">
        <v>8230</v>
      </c>
      <c r="K5765">
        <v>237</v>
      </c>
      <c r="L5765">
        <v>237</v>
      </c>
      <c r="M5765" s="1" t="s">
        <v>7848</v>
      </c>
      <c r="N5765" t="s">
        <v>7847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W5765" s="2" t="s">
        <v>1</v>
      </c>
      <c r="X5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765"/>
      <c r="Z5765"/>
      <c r="AA5765"/>
    </row>
    <row r="5766" spans="5:27" hidden="1">
      <c r="E5766" t="s">
        <v>8120</v>
      </c>
      <c r="F5766" t="s">
        <v>8122</v>
      </c>
      <c r="G5766" t="s">
        <v>1</v>
      </c>
      <c r="H5766" t="s">
        <v>0</v>
      </c>
      <c r="I5766" t="s">
        <v>8232</v>
      </c>
      <c r="J5766" t="s">
        <v>8233</v>
      </c>
      <c r="K5766">
        <v>217</v>
      </c>
      <c r="L5766">
        <v>217</v>
      </c>
      <c r="M5766" s="1" t="s">
        <v>114</v>
      </c>
      <c r="N5766" t="s">
        <v>115</v>
      </c>
      <c r="O5766" s="2">
        <v>0</v>
      </c>
      <c r="P5766" s="2">
        <v>0</v>
      </c>
      <c r="Q5766" s="2">
        <v>13.27</v>
      </c>
      <c r="R5766" s="2">
        <v>1.7251000000000001</v>
      </c>
      <c r="S5766" s="2">
        <v>0</v>
      </c>
      <c r="T5766" s="2">
        <v>0</v>
      </c>
      <c r="U5766" s="2">
        <v>14.995099999999999</v>
      </c>
      <c r="W5766" s="2" t="s">
        <v>1</v>
      </c>
      <c r="X5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66"/>
      <c r="Z5766"/>
      <c r="AA5766"/>
    </row>
    <row r="5767" spans="5:27" hidden="1">
      <c r="E5767" t="s">
        <v>8120</v>
      </c>
      <c r="F5767" t="s">
        <v>8122</v>
      </c>
      <c r="G5767" t="s">
        <v>1</v>
      </c>
      <c r="H5767" t="s">
        <v>0</v>
      </c>
      <c r="I5767" t="s">
        <v>8232</v>
      </c>
      <c r="J5767" t="s">
        <v>8233</v>
      </c>
      <c r="K5767">
        <v>216</v>
      </c>
      <c r="L5767">
        <v>216</v>
      </c>
      <c r="M5767" s="1" t="s">
        <v>114</v>
      </c>
      <c r="N5767" t="s">
        <v>115</v>
      </c>
      <c r="O5767" s="2">
        <v>0</v>
      </c>
      <c r="P5767" s="2">
        <v>0</v>
      </c>
      <c r="Q5767" s="2">
        <v>68.42</v>
      </c>
      <c r="R5767" s="2">
        <v>8.8946000000000005</v>
      </c>
      <c r="S5767" s="2">
        <v>0</v>
      </c>
      <c r="T5767" s="2">
        <v>0</v>
      </c>
      <c r="U5767" s="2">
        <v>77.314599999999999</v>
      </c>
      <c r="W5767" s="2" t="s">
        <v>1</v>
      </c>
      <c r="X5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67"/>
      <c r="Z5767"/>
      <c r="AA5767"/>
    </row>
    <row r="5768" spans="5:27" hidden="1">
      <c r="E5768" t="s">
        <v>8120</v>
      </c>
      <c r="F5768" t="s">
        <v>8122</v>
      </c>
      <c r="G5768" t="s">
        <v>1</v>
      </c>
      <c r="H5768" t="s">
        <v>0</v>
      </c>
      <c r="I5768" t="s">
        <v>8232</v>
      </c>
      <c r="J5768" t="s">
        <v>8233</v>
      </c>
      <c r="K5768">
        <v>215</v>
      </c>
      <c r="L5768">
        <v>215</v>
      </c>
      <c r="M5768" s="1" t="s">
        <v>7848</v>
      </c>
      <c r="N5768" t="s">
        <v>7847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W5768" s="2" t="s">
        <v>1</v>
      </c>
      <c r="X5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68"/>
      <c r="Z5768"/>
      <c r="AA5768"/>
    </row>
    <row r="5769" spans="5:27" hidden="1">
      <c r="E5769" t="s">
        <v>8120</v>
      </c>
      <c r="F5769" t="s">
        <v>8122</v>
      </c>
      <c r="G5769" t="s">
        <v>1</v>
      </c>
      <c r="H5769" t="s">
        <v>0</v>
      </c>
      <c r="I5769" t="s">
        <v>8232</v>
      </c>
      <c r="J5769" t="s">
        <v>8233</v>
      </c>
      <c r="K5769">
        <v>214</v>
      </c>
      <c r="L5769">
        <v>214</v>
      </c>
      <c r="M5769" s="1" t="s">
        <v>7848</v>
      </c>
      <c r="N5769" t="s">
        <v>7847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W5769" s="2" t="s">
        <v>1</v>
      </c>
      <c r="X5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69"/>
      <c r="Z5769"/>
      <c r="AA5769"/>
    </row>
    <row r="5770" spans="5:27" hidden="1">
      <c r="E5770" t="s">
        <v>8120</v>
      </c>
      <c r="F5770" t="s">
        <v>8122</v>
      </c>
      <c r="G5770" t="s">
        <v>1</v>
      </c>
      <c r="H5770" t="s">
        <v>0</v>
      </c>
      <c r="I5770" t="s">
        <v>8232</v>
      </c>
      <c r="J5770" t="s">
        <v>8233</v>
      </c>
      <c r="K5770">
        <v>213</v>
      </c>
      <c r="L5770">
        <v>213</v>
      </c>
      <c r="M5770" s="1" t="s">
        <v>114</v>
      </c>
      <c r="N5770" t="s">
        <v>115</v>
      </c>
      <c r="O5770" s="2">
        <v>0</v>
      </c>
      <c r="P5770" s="2">
        <v>0</v>
      </c>
      <c r="Q5770" s="2">
        <v>9.82</v>
      </c>
      <c r="R5770" s="2">
        <v>1.2766000000000002</v>
      </c>
      <c r="S5770" s="2">
        <v>0</v>
      </c>
      <c r="T5770" s="2">
        <v>0</v>
      </c>
      <c r="U5770" s="2">
        <v>11.0966</v>
      </c>
      <c r="W5770" s="2" t="s">
        <v>1</v>
      </c>
      <c r="X5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0"/>
      <c r="Z5770"/>
      <c r="AA5770"/>
    </row>
    <row r="5771" spans="5:27" hidden="1">
      <c r="E5771" t="s">
        <v>8120</v>
      </c>
      <c r="F5771" t="s">
        <v>8122</v>
      </c>
      <c r="G5771" t="s">
        <v>1</v>
      </c>
      <c r="H5771" t="s">
        <v>0</v>
      </c>
      <c r="I5771" t="s">
        <v>8232</v>
      </c>
      <c r="J5771" t="s">
        <v>8233</v>
      </c>
      <c r="K5771">
        <v>212</v>
      </c>
      <c r="L5771">
        <v>212</v>
      </c>
      <c r="M5771" s="1" t="s">
        <v>114</v>
      </c>
      <c r="N5771" t="s">
        <v>115</v>
      </c>
      <c r="O5771" s="2">
        <v>0</v>
      </c>
      <c r="P5771" s="2">
        <v>0</v>
      </c>
      <c r="Q5771" s="2">
        <v>26.2</v>
      </c>
      <c r="R5771" s="2">
        <v>3.4060000000000001</v>
      </c>
      <c r="S5771" s="2">
        <v>0</v>
      </c>
      <c r="T5771" s="2">
        <v>0</v>
      </c>
      <c r="U5771" s="2">
        <v>29.605999999999998</v>
      </c>
      <c r="W5771" s="2" t="s">
        <v>1</v>
      </c>
      <c r="X5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1"/>
      <c r="Z5771"/>
      <c r="AA5771"/>
    </row>
    <row r="5772" spans="5:27" hidden="1">
      <c r="E5772" t="s">
        <v>8120</v>
      </c>
      <c r="F5772" t="s">
        <v>8122</v>
      </c>
      <c r="G5772" t="s">
        <v>1</v>
      </c>
      <c r="H5772" t="s">
        <v>0</v>
      </c>
      <c r="I5772" t="s">
        <v>8232</v>
      </c>
      <c r="J5772" t="s">
        <v>8233</v>
      </c>
      <c r="K5772">
        <v>211</v>
      </c>
      <c r="L5772">
        <v>211</v>
      </c>
      <c r="M5772" s="1" t="s">
        <v>7848</v>
      </c>
      <c r="N5772" t="s">
        <v>7847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W5772" s="2" t="s">
        <v>1</v>
      </c>
      <c r="X5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2"/>
      <c r="Z5772"/>
      <c r="AA5772"/>
    </row>
    <row r="5773" spans="5:27" hidden="1">
      <c r="E5773" t="s">
        <v>8120</v>
      </c>
      <c r="F5773" t="s">
        <v>8122</v>
      </c>
      <c r="G5773" t="s">
        <v>1</v>
      </c>
      <c r="H5773" t="s">
        <v>0</v>
      </c>
      <c r="I5773" t="s">
        <v>8232</v>
      </c>
      <c r="J5773" t="s">
        <v>8233</v>
      </c>
      <c r="K5773">
        <v>210</v>
      </c>
      <c r="L5773">
        <v>210</v>
      </c>
      <c r="M5773" s="1" t="s">
        <v>114</v>
      </c>
      <c r="N5773" t="s">
        <v>115</v>
      </c>
      <c r="O5773" s="2">
        <v>0</v>
      </c>
      <c r="P5773" s="2">
        <v>0</v>
      </c>
      <c r="Q5773" s="2">
        <v>4.07</v>
      </c>
      <c r="R5773" s="2">
        <v>0.52910000000000001</v>
      </c>
      <c r="S5773" s="2">
        <v>0</v>
      </c>
      <c r="T5773" s="2">
        <v>0</v>
      </c>
      <c r="U5773" s="2">
        <v>4.5991</v>
      </c>
      <c r="W5773" s="2" t="s">
        <v>1</v>
      </c>
      <c r="X5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3"/>
      <c r="Z5773"/>
      <c r="AA5773"/>
    </row>
    <row r="5774" spans="5:27" hidden="1">
      <c r="E5774" t="s">
        <v>8120</v>
      </c>
      <c r="F5774" t="s">
        <v>8122</v>
      </c>
      <c r="G5774" t="s">
        <v>1</v>
      </c>
      <c r="H5774" t="s">
        <v>0</v>
      </c>
      <c r="I5774" t="s">
        <v>8232</v>
      </c>
      <c r="J5774" t="s">
        <v>8233</v>
      </c>
      <c r="K5774">
        <v>209</v>
      </c>
      <c r="L5774">
        <v>209</v>
      </c>
      <c r="M5774" s="1" t="s">
        <v>114</v>
      </c>
      <c r="N5774" t="s">
        <v>115</v>
      </c>
      <c r="O5774" s="2">
        <v>0</v>
      </c>
      <c r="P5774" s="2">
        <v>0</v>
      </c>
      <c r="Q5774" s="2">
        <v>27.07</v>
      </c>
      <c r="R5774" s="2">
        <v>3.5191000000000003</v>
      </c>
      <c r="S5774" s="2">
        <v>0</v>
      </c>
      <c r="T5774" s="2">
        <v>0</v>
      </c>
      <c r="U5774" s="2">
        <v>30.589100000000002</v>
      </c>
      <c r="W5774" s="2" t="s">
        <v>1</v>
      </c>
      <c r="X5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4"/>
      <c r="Z5774"/>
      <c r="AA5774"/>
    </row>
    <row r="5775" spans="5:27" hidden="1">
      <c r="E5775" t="s">
        <v>8120</v>
      </c>
      <c r="F5775" t="s">
        <v>8122</v>
      </c>
      <c r="G5775" t="s">
        <v>1</v>
      </c>
      <c r="H5775" t="s">
        <v>0</v>
      </c>
      <c r="I5775" t="s">
        <v>8232</v>
      </c>
      <c r="J5775" t="s">
        <v>8233</v>
      </c>
      <c r="K5775">
        <v>208</v>
      </c>
      <c r="L5775">
        <v>208</v>
      </c>
      <c r="M5775" s="1" t="s">
        <v>114</v>
      </c>
      <c r="N5775" t="s">
        <v>115</v>
      </c>
      <c r="O5775" s="2">
        <v>0</v>
      </c>
      <c r="P5775" s="2">
        <v>0</v>
      </c>
      <c r="Q5775" s="2">
        <v>26.54</v>
      </c>
      <c r="R5775" s="2">
        <v>3.4502000000000002</v>
      </c>
      <c r="S5775" s="2">
        <v>0</v>
      </c>
      <c r="T5775" s="2">
        <v>0</v>
      </c>
      <c r="U5775" s="2">
        <v>29.990199999999998</v>
      </c>
      <c r="W5775" s="2" t="s">
        <v>1</v>
      </c>
      <c r="X5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5"/>
      <c r="Z5775"/>
      <c r="AA5775"/>
    </row>
    <row r="5776" spans="5:27" hidden="1">
      <c r="E5776" t="s">
        <v>8120</v>
      </c>
      <c r="F5776" t="s">
        <v>8122</v>
      </c>
      <c r="G5776" t="s">
        <v>1</v>
      </c>
      <c r="H5776" t="s">
        <v>0</v>
      </c>
      <c r="I5776" t="s">
        <v>8232</v>
      </c>
      <c r="J5776" t="s">
        <v>8233</v>
      </c>
      <c r="K5776">
        <v>207</v>
      </c>
      <c r="L5776">
        <v>207</v>
      </c>
      <c r="M5776" s="1" t="s">
        <v>114</v>
      </c>
      <c r="N5776" t="s">
        <v>115</v>
      </c>
      <c r="O5776" s="2">
        <v>0</v>
      </c>
      <c r="P5776" s="2">
        <v>0</v>
      </c>
      <c r="Q5776" s="2">
        <v>15.93</v>
      </c>
      <c r="R5776" s="2">
        <v>2.0709</v>
      </c>
      <c r="S5776" s="2">
        <v>0</v>
      </c>
      <c r="T5776" s="2">
        <v>0</v>
      </c>
      <c r="U5776" s="2">
        <v>18.000900000000001</v>
      </c>
      <c r="W5776" s="2" t="s">
        <v>1</v>
      </c>
      <c r="X5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6"/>
      <c r="Z5776"/>
      <c r="AA5776"/>
    </row>
    <row r="5777" spans="5:27" hidden="1">
      <c r="E5777" t="s">
        <v>8120</v>
      </c>
      <c r="F5777" t="s">
        <v>8122</v>
      </c>
      <c r="G5777" t="s">
        <v>1</v>
      </c>
      <c r="H5777" t="s">
        <v>0</v>
      </c>
      <c r="I5777" t="s">
        <v>8232</v>
      </c>
      <c r="J5777" t="s">
        <v>8233</v>
      </c>
      <c r="K5777">
        <v>206</v>
      </c>
      <c r="L5777">
        <v>206</v>
      </c>
      <c r="M5777" s="1" t="s">
        <v>114</v>
      </c>
      <c r="N5777" t="s">
        <v>115</v>
      </c>
      <c r="O5777" s="2">
        <v>0</v>
      </c>
      <c r="P5777" s="2">
        <v>0</v>
      </c>
      <c r="Q5777" s="2">
        <v>14.16</v>
      </c>
      <c r="R5777" s="2">
        <v>1.8408</v>
      </c>
      <c r="S5777" s="2">
        <v>0</v>
      </c>
      <c r="T5777" s="2">
        <v>0</v>
      </c>
      <c r="U5777" s="2">
        <v>16.000800000000002</v>
      </c>
      <c r="W5777" s="2" t="s">
        <v>1</v>
      </c>
      <c r="X5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7"/>
      <c r="Z5777"/>
      <c r="AA5777"/>
    </row>
    <row r="5778" spans="5:27" hidden="1">
      <c r="E5778" t="s">
        <v>8120</v>
      </c>
      <c r="F5778" t="s">
        <v>8122</v>
      </c>
      <c r="G5778" t="s">
        <v>1</v>
      </c>
      <c r="H5778" t="s">
        <v>0</v>
      </c>
      <c r="I5778" t="s">
        <v>8232</v>
      </c>
      <c r="J5778" t="s">
        <v>8233</v>
      </c>
      <c r="K5778">
        <v>205</v>
      </c>
      <c r="L5778">
        <v>205</v>
      </c>
      <c r="M5778" s="1" t="s">
        <v>114</v>
      </c>
      <c r="N5778" t="s">
        <v>115</v>
      </c>
      <c r="O5778" s="2">
        <v>0</v>
      </c>
      <c r="P5778" s="2">
        <v>0</v>
      </c>
      <c r="Q5778" s="2">
        <v>16.73</v>
      </c>
      <c r="R5778" s="2">
        <v>2.1749000000000001</v>
      </c>
      <c r="S5778" s="2">
        <v>0</v>
      </c>
      <c r="T5778" s="2">
        <v>0</v>
      </c>
      <c r="U5778" s="2">
        <v>18.904900000000001</v>
      </c>
      <c r="W5778" s="2" t="s">
        <v>1</v>
      </c>
      <c r="X5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8"/>
      <c r="Z5778"/>
      <c r="AA5778"/>
    </row>
    <row r="5779" spans="5:27" hidden="1">
      <c r="E5779" t="s">
        <v>8120</v>
      </c>
      <c r="F5779" t="s">
        <v>8122</v>
      </c>
      <c r="G5779" t="s">
        <v>1</v>
      </c>
      <c r="H5779" t="s">
        <v>0</v>
      </c>
      <c r="I5779" t="s">
        <v>8232</v>
      </c>
      <c r="J5779" t="s">
        <v>8233</v>
      </c>
      <c r="K5779">
        <v>204</v>
      </c>
      <c r="L5779">
        <v>204</v>
      </c>
      <c r="M5779" s="1" t="s">
        <v>7848</v>
      </c>
      <c r="N5779" t="s">
        <v>7847</v>
      </c>
      <c r="O5779" s="2">
        <v>0</v>
      </c>
      <c r="P5779" s="2">
        <v>0</v>
      </c>
      <c r="Q5779" s="2">
        <v>0</v>
      </c>
      <c r="R5779" s="2">
        <f>Q5779*0</f>
        <v>0</v>
      </c>
      <c r="S5779" s="2">
        <v>0</v>
      </c>
      <c r="T5779" s="2">
        <v>0</v>
      </c>
      <c r="U5779" s="2">
        <v>0</v>
      </c>
      <c r="W5779" s="2" t="s">
        <v>1</v>
      </c>
      <c r="X5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79"/>
      <c r="Z5779"/>
      <c r="AA5779"/>
    </row>
    <row r="5780" spans="5:27" hidden="1">
      <c r="E5780" t="s">
        <v>8120</v>
      </c>
      <c r="F5780" t="s">
        <v>8122</v>
      </c>
      <c r="G5780" t="s">
        <v>1</v>
      </c>
      <c r="H5780" t="s">
        <v>0</v>
      </c>
      <c r="I5780" t="s">
        <v>8232</v>
      </c>
      <c r="J5780" t="s">
        <v>8233</v>
      </c>
      <c r="K5780">
        <v>203</v>
      </c>
      <c r="L5780">
        <v>203</v>
      </c>
      <c r="M5780" s="1" t="s">
        <v>114</v>
      </c>
      <c r="N5780" t="s">
        <v>115</v>
      </c>
      <c r="O5780" s="2">
        <v>0</v>
      </c>
      <c r="P5780" s="2">
        <v>0</v>
      </c>
      <c r="Q5780" s="2">
        <v>89.73</v>
      </c>
      <c r="R5780" s="2">
        <v>11.664900000000001</v>
      </c>
      <c r="S5780" s="2">
        <v>0</v>
      </c>
      <c r="T5780" s="2">
        <v>0</v>
      </c>
      <c r="U5780" s="2">
        <v>101.39490000000001</v>
      </c>
      <c r="W5780" s="2" t="s">
        <v>1</v>
      </c>
      <c r="X5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0"/>
      <c r="Z5780"/>
      <c r="AA5780"/>
    </row>
    <row r="5781" spans="5:27" hidden="1">
      <c r="E5781" t="s">
        <v>8120</v>
      </c>
      <c r="F5781" t="s">
        <v>8122</v>
      </c>
      <c r="G5781" t="s">
        <v>1</v>
      </c>
      <c r="H5781" t="s">
        <v>0</v>
      </c>
      <c r="I5781" t="s">
        <v>8232</v>
      </c>
      <c r="J5781" t="s">
        <v>8233</v>
      </c>
      <c r="K5781">
        <v>202</v>
      </c>
      <c r="L5781">
        <v>202</v>
      </c>
      <c r="M5781" s="1" t="s">
        <v>114</v>
      </c>
      <c r="N5781" t="s">
        <v>115</v>
      </c>
      <c r="O5781" s="2">
        <v>0</v>
      </c>
      <c r="P5781" s="2">
        <v>0</v>
      </c>
      <c r="Q5781" s="2">
        <v>40.75</v>
      </c>
      <c r="R5781" s="2">
        <v>5.2975000000000003</v>
      </c>
      <c r="S5781" s="2">
        <v>0</v>
      </c>
      <c r="T5781" s="2">
        <v>0</v>
      </c>
      <c r="U5781" s="2">
        <v>46.047499999999999</v>
      </c>
      <c r="W5781" s="2" t="s">
        <v>1</v>
      </c>
      <c r="X5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1"/>
      <c r="Z5781"/>
      <c r="AA5781"/>
    </row>
    <row r="5782" spans="5:27" hidden="1">
      <c r="E5782" t="s">
        <v>8120</v>
      </c>
      <c r="F5782" t="s">
        <v>8122</v>
      </c>
      <c r="G5782" t="s">
        <v>1</v>
      </c>
      <c r="H5782" t="s">
        <v>0</v>
      </c>
      <c r="I5782" t="s">
        <v>8232</v>
      </c>
      <c r="J5782" t="s">
        <v>8233</v>
      </c>
      <c r="K5782">
        <v>201</v>
      </c>
      <c r="L5782">
        <v>201</v>
      </c>
      <c r="M5782" s="1" t="s">
        <v>114</v>
      </c>
      <c r="N5782" t="s">
        <v>115</v>
      </c>
      <c r="O5782" s="2">
        <v>0</v>
      </c>
      <c r="P5782" s="2">
        <v>0</v>
      </c>
      <c r="Q5782" s="2">
        <v>13.27</v>
      </c>
      <c r="R5782" s="2">
        <v>1.7251000000000001</v>
      </c>
      <c r="S5782" s="2">
        <v>0</v>
      </c>
      <c r="T5782" s="2">
        <v>0</v>
      </c>
      <c r="U5782" s="2">
        <v>14.995099999999999</v>
      </c>
      <c r="W5782" s="2" t="s">
        <v>1</v>
      </c>
      <c r="X5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2"/>
      <c r="Z5782"/>
      <c r="AA5782"/>
    </row>
    <row r="5783" spans="5:27" hidden="1">
      <c r="E5783" t="s">
        <v>8120</v>
      </c>
      <c r="F5783" t="s">
        <v>8122</v>
      </c>
      <c r="G5783" t="s">
        <v>1</v>
      </c>
      <c r="H5783" t="s">
        <v>0</v>
      </c>
      <c r="I5783" t="s">
        <v>8232</v>
      </c>
      <c r="J5783" t="s">
        <v>8233</v>
      </c>
      <c r="K5783">
        <v>200</v>
      </c>
      <c r="L5783">
        <v>200</v>
      </c>
      <c r="M5783" s="1" t="s">
        <v>114</v>
      </c>
      <c r="N5783" t="s">
        <v>115</v>
      </c>
      <c r="O5783" s="2">
        <v>0</v>
      </c>
      <c r="P5783" s="2">
        <v>0</v>
      </c>
      <c r="Q5783" s="2">
        <v>25.49</v>
      </c>
      <c r="R5783" s="2">
        <v>3.3136999999999999</v>
      </c>
      <c r="S5783" s="2">
        <v>0</v>
      </c>
      <c r="T5783" s="2">
        <v>0</v>
      </c>
      <c r="U5783" s="2">
        <v>28.803699999999999</v>
      </c>
      <c r="W5783" s="2" t="s">
        <v>1</v>
      </c>
      <c r="X5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3"/>
      <c r="Z5783"/>
      <c r="AA5783"/>
    </row>
    <row r="5784" spans="5:27" hidden="1">
      <c r="E5784" t="s">
        <v>8120</v>
      </c>
      <c r="F5784" t="s">
        <v>8122</v>
      </c>
      <c r="G5784" t="s">
        <v>1</v>
      </c>
      <c r="H5784" t="s">
        <v>0</v>
      </c>
      <c r="I5784" t="s">
        <v>8232</v>
      </c>
      <c r="J5784" t="s">
        <v>8233</v>
      </c>
      <c r="K5784">
        <v>199</v>
      </c>
      <c r="L5784">
        <v>199</v>
      </c>
      <c r="M5784" s="1" t="s">
        <v>114</v>
      </c>
      <c r="N5784" t="s">
        <v>115</v>
      </c>
      <c r="O5784" s="2">
        <v>0</v>
      </c>
      <c r="P5784" s="2">
        <v>0</v>
      </c>
      <c r="Q5784" s="2">
        <v>56.6</v>
      </c>
      <c r="R5784" s="2">
        <v>7.3580000000000005</v>
      </c>
      <c r="S5784" s="2">
        <v>0</v>
      </c>
      <c r="T5784" s="2">
        <v>0</v>
      </c>
      <c r="U5784" s="2">
        <v>63.957999999999998</v>
      </c>
      <c r="W5784" s="2" t="s">
        <v>1</v>
      </c>
      <c r="X5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4"/>
      <c r="Z5784"/>
      <c r="AA5784"/>
    </row>
    <row r="5785" spans="5:27" hidden="1">
      <c r="E5785" t="s">
        <v>8120</v>
      </c>
      <c r="F5785" t="s">
        <v>8122</v>
      </c>
      <c r="G5785" t="s">
        <v>1</v>
      </c>
      <c r="H5785" t="s">
        <v>0</v>
      </c>
      <c r="I5785" t="s">
        <v>8232</v>
      </c>
      <c r="J5785" t="s">
        <v>8233</v>
      </c>
      <c r="K5785">
        <v>198</v>
      </c>
      <c r="L5785">
        <v>198</v>
      </c>
      <c r="M5785" s="1" t="s">
        <v>114</v>
      </c>
      <c r="N5785" t="s">
        <v>115</v>
      </c>
      <c r="O5785" s="2">
        <v>0</v>
      </c>
      <c r="P5785" s="2">
        <v>0</v>
      </c>
      <c r="Q5785" s="2">
        <v>43.61</v>
      </c>
      <c r="R5785" s="2">
        <v>5.6692999999999998</v>
      </c>
      <c r="S5785" s="2">
        <v>0</v>
      </c>
      <c r="T5785" s="2">
        <v>0</v>
      </c>
      <c r="U5785" s="2">
        <v>49.279299999999999</v>
      </c>
      <c r="W5785" s="2" t="s">
        <v>1</v>
      </c>
      <c r="X5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5"/>
      <c r="Z5785"/>
      <c r="AA5785"/>
    </row>
    <row r="5786" spans="5:27" hidden="1">
      <c r="E5786" t="s">
        <v>8120</v>
      </c>
      <c r="F5786" t="s">
        <v>8122</v>
      </c>
      <c r="G5786" t="s">
        <v>1</v>
      </c>
      <c r="H5786" t="s">
        <v>0</v>
      </c>
      <c r="I5786" t="s">
        <v>8232</v>
      </c>
      <c r="J5786" t="s">
        <v>8233</v>
      </c>
      <c r="K5786">
        <v>197</v>
      </c>
      <c r="L5786">
        <v>197</v>
      </c>
      <c r="M5786" s="1" t="s">
        <v>114</v>
      </c>
      <c r="N5786" t="s">
        <v>115</v>
      </c>
      <c r="O5786" s="2">
        <v>0</v>
      </c>
      <c r="P5786" s="2">
        <v>0</v>
      </c>
      <c r="Q5786" s="2">
        <v>13.42</v>
      </c>
      <c r="R5786" s="2">
        <v>1.7446000000000002</v>
      </c>
      <c r="S5786" s="2">
        <v>0</v>
      </c>
      <c r="T5786" s="2">
        <v>0</v>
      </c>
      <c r="U5786" s="2">
        <v>15.1646</v>
      </c>
      <c r="W5786" s="2" t="s">
        <v>1</v>
      </c>
      <c r="X5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6"/>
      <c r="Z5786"/>
      <c r="AA5786"/>
    </row>
    <row r="5787" spans="5:27" hidden="1">
      <c r="E5787" t="s">
        <v>8120</v>
      </c>
      <c r="F5787" t="s">
        <v>8122</v>
      </c>
      <c r="G5787" t="s">
        <v>1</v>
      </c>
      <c r="H5787" t="s">
        <v>0</v>
      </c>
      <c r="I5787" t="s">
        <v>8232</v>
      </c>
      <c r="J5787" t="s">
        <v>8233</v>
      </c>
      <c r="K5787">
        <v>196</v>
      </c>
      <c r="L5787">
        <v>196</v>
      </c>
      <c r="M5787" s="1" t="s">
        <v>114</v>
      </c>
      <c r="N5787" t="s">
        <v>115</v>
      </c>
      <c r="O5787" s="2">
        <v>0</v>
      </c>
      <c r="P5787" s="2">
        <v>0</v>
      </c>
      <c r="Q5787" s="2">
        <v>17.09</v>
      </c>
      <c r="R5787" s="2">
        <v>2.2217000000000002</v>
      </c>
      <c r="S5787" s="2">
        <v>0</v>
      </c>
      <c r="T5787" s="2">
        <v>0</v>
      </c>
      <c r="U5787" s="2">
        <v>19.311700000000002</v>
      </c>
      <c r="W5787" s="2" t="s">
        <v>1</v>
      </c>
      <c r="X5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7"/>
      <c r="Z5787"/>
      <c r="AA5787"/>
    </row>
    <row r="5788" spans="5:27" hidden="1">
      <c r="E5788" t="s">
        <v>8120</v>
      </c>
      <c r="F5788" t="s">
        <v>8122</v>
      </c>
      <c r="G5788" t="s">
        <v>1</v>
      </c>
      <c r="H5788" t="s">
        <v>0</v>
      </c>
      <c r="I5788" t="s">
        <v>8232</v>
      </c>
      <c r="J5788" t="s">
        <v>8233</v>
      </c>
      <c r="K5788">
        <v>195</v>
      </c>
      <c r="L5788">
        <v>195</v>
      </c>
      <c r="M5788" s="1" t="s">
        <v>7848</v>
      </c>
      <c r="N5788" t="s">
        <v>7847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W5788" s="2" t="s">
        <v>1</v>
      </c>
      <c r="X5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8"/>
      <c r="Z5788"/>
      <c r="AA5788"/>
    </row>
    <row r="5789" spans="5:27" hidden="1">
      <c r="E5789" t="s">
        <v>8120</v>
      </c>
      <c r="F5789" t="s">
        <v>8122</v>
      </c>
      <c r="G5789" t="s">
        <v>1</v>
      </c>
      <c r="H5789" t="s">
        <v>0</v>
      </c>
      <c r="I5789" t="s">
        <v>7864</v>
      </c>
      <c r="J5789" t="s">
        <v>8231</v>
      </c>
      <c r="K5789">
        <v>1631</v>
      </c>
      <c r="L5789">
        <v>1631</v>
      </c>
      <c r="M5789" s="1" t="s">
        <v>1350</v>
      </c>
      <c r="N5789" t="s">
        <v>1351</v>
      </c>
      <c r="O5789" s="2">
        <v>0</v>
      </c>
      <c r="P5789" s="2">
        <v>0</v>
      </c>
      <c r="Q5789" s="2">
        <v>36.880000000000003</v>
      </c>
      <c r="R5789" s="2">
        <v>4.7944000000000004</v>
      </c>
      <c r="S5789" s="2">
        <v>0</v>
      </c>
      <c r="T5789" s="2">
        <v>0</v>
      </c>
      <c r="U5789" s="2">
        <v>41.674400000000006</v>
      </c>
      <c r="W5789" s="2" t="s">
        <v>1</v>
      </c>
      <c r="X5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89"/>
      <c r="Z5789"/>
      <c r="AA5789"/>
    </row>
    <row r="5790" spans="5:27" hidden="1">
      <c r="E5790" t="s">
        <v>8120</v>
      </c>
      <c r="F5790" t="s">
        <v>8122</v>
      </c>
      <c r="G5790" t="s">
        <v>1</v>
      </c>
      <c r="H5790" t="s">
        <v>0</v>
      </c>
      <c r="I5790" t="s">
        <v>7864</v>
      </c>
      <c r="J5790" t="s">
        <v>8231</v>
      </c>
      <c r="K5790">
        <v>1630</v>
      </c>
      <c r="L5790">
        <v>1630</v>
      </c>
      <c r="M5790" s="1" t="s">
        <v>7848</v>
      </c>
      <c r="N5790" t="s">
        <v>7847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W5790" s="2" t="s">
        <v>1</v>
      </c>
      <c r="X5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0"/>
      <c r="Z5790"/>
      <c r="AA5790"/>
    </row>
    <row r="5791" spans="5:27" hidden="1">
      <c r="E5791" t="s">
        <v>8120</v>
      </c>
      <c r="F5791" t="s">
        <v>8122</v>
      </c>
      <c r="G5791" t="s">
        <v>1</v>
      </c>
      <c r="H5791" t="s">
        <v>0</v>
      </c>
      <c r="I5791" t="s">
        <v>7864</v>
      </c>
      <c r="J5791" t="s">
        <v>8231</v>
      </c>
      <c r="K5791">
        <v>1629</v>
      </c>
      <c r="L5791">
        <v>1629</v>
      </c>
      <c r="M5791" s="1" t="s">
        <v>7985</v>
      </c>
      <c r="N5791" t="s">
        <v>8767</v>
      </c>
      <c r="O5791" s="2">
        <v>0</v>
      </c>
      <c r="P5791" s="2">
        <v>0</v>
      </c>
      <c r="Q5791" s="2">
        <v>88.14</v>
      </c>
      <c r="R5791" s="2">
        <v>11.4582</v>
      </c>
      <c r="S5791" s="2">
        <v>0</v>
      </c>
      <c r="T5791" s="2">
        <v>0</v>
      </c>
      <c r="U5791" s="2">
        <v>99.598200000000006</v>
      </c>
      <c r="W5791" s="2" t="s">
        <v>1</v>
      </c>
      <c r="X5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1"/>
      <c r="Z5791"/>
      <c r="AA5791"/>
    </row>
    <row r="5792" spans="5:27" hidden="1">
      <c r="E5792" t="s">
        <v>8120</v>
      </c>
      <c r="F5792" t="s">
        <v>8122</v>
      </c>
      <c r="G5792" t="s">
        <v>1</v>
      </c>
      <c r="H5792" t="s">
        <v>0</v>
      </c>
      <c r="I5792" t="s">
        <v>7864</v>
      </c>
      <c r="J5792" t="s">
        <v>8231</v>
      </c>
      <c r="K5792">
        <v>1628</v>
      </c>
      <c r="L5792">
        <v>1628</v>
      </c>
      <c r="M5792" s="1" t="s">
        <v>7985</v>
      </c>
      <c r="N5792" t="s">
        <v>8767</v>
      </c>
      <c r="O5792" s="2">
        <v>0</v>
      </c>
      <c r="P5792" s="2">
        <v>0</v>
      </c>
      <c r="Q5792" s="2">
        <v>728.96</v>
      </c>
      <c r="R5792" s="2">
        <v>94.764800000000008</v>
      </c>
      <c r="S5792" s="2">
        <v>0</v>
      </c>
      <c r="T5792" s="2">
        <v>0</v>
      </c>
      <c r="U5792" s="2">
        <v>823.72480000000007</v>
      </c>
      <c r="W5792" s="2" t="s">
        <v>1</v>
      </c>
      <c r="X5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2"/>
      <c r="Z5792"/>
      <c r="AA5792"/>
    </row>
    <row r="5793" spans="5:27" hidden="1">
      <c r="E5793" t="s">
        <v>8120</v>
      </c>
      <c r="F5793" t="s">
        <v>8122</v>
      </c>
      <c r="G5793" t="s">
        <v>1</v>
      </c>
      <c r="H5793" t="s">
        <v>0</v>
      </c>
      <c r="I5793" t="s">
        <v>7864</v>
      </c>
      <c r="J5793" t="s">
        <v>8231</v>
      </c>
      <c r="K5793">
        <v>1627</v>
      </c>
      <c r="L5793">
        <v>1627</v>
      </c>
      <c r="M5793" s="1" t="s">
        <v>7985</v>
      </c>
      <c r="N5793" t="s">
        <v>8767</v>
      </c>
      <c r="O5793" s="2">
        <v>0</v>
      </c>
      <c r="P5793" s="2">
        <v>0</v>
      </c>
      <c r="Q5793" s="2">
        <v>343.55</v>
      </c>
      <c r="R5793" s="2">
        <v>44.661500000000004</v>
      </c>
      <c r="S5793" s="2">
        <v>0</v>
      </c>
      <c r="T5793" s="2">
        <v>0</v>
      </c>
      <c r="U5793" s="2">
        <v>388.2115</v>
      </c>
      <c r="W5793" s="2" t="s">
        <v>1</v>
      </c>
      <c r="X5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3"/>
      <c r="Z5793"/>
      <c r="AA5793"/>
    </row>
    <row r="5794" spans="5:27" hidden="1">
      <c r="E5794" t="s">
        <v>8120</v>
      </c>
      <c r="F5794" t="s">
        <v>8122</v>
      </c>
      <c r="G5794" t="s">
        <v>1</v>
      </c>
      <c r="H5794" t="s">
        <v>0</v>
      </c>
      <c r="I5794" t="s">
        <v>7864</v>
      </c>
      <c r="J5794" t="s">
        <v>8231</v>
      </c>
      <c r="K5794">
        <v>1626</v>
      </c>
      <c r="L5794">
        <v>1626</v>
      </c>
      <c r="M5794" s="1" t="s">
        <v>7985</v>
      </c>
      <c r="N5794" t="s">
        <v>8767</v>
      </c>
      <c r="O5794" s="2">
        <v>0</v>
      </c>
      <c r="P5794" s="2">
        <v>0</v>
      </c>
      <c r="Q5794" s="2">
        <v>576.46</v>
      </c>
      <c r="R5794" s="2">
        <v>74.939800000000005</v>
      </c>
      <c r="S5794" s="2">
        <v>0</v>
      </c>
      <c r="T5794" s="2">
        <v>0</v>
      </c>
      <c r="U5794" s="2">
        <v>651.39980000000003</v>
      </c>
      <c r="W5794" s="2" t="s">
        <v>1</v>
      </c>
      <c r="X5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4"/>
      <c r="Z5794"/>
      <c r="AA5794"/>
    </row>
    <row r="5795" spans="5:27" hidden="1">
      <c r="E5795" t="s">
        <v>8120</v>
      </c>
      <c r="F5795" t="s">
        <v>8122</v>
      </c>
      <c r="G5795" t="s">
        <v>1</v>
      </c>
      <c r="H5795" t="s">
        <v>0</v>
      </c>
      <c r="I5795" t="s">
        <v>7864</v>
      </c>
      <c r="J5795" t="s">
        <v>8231</v>
      </c>
      <c r="K5795">
        <v>1625</v>
      </c>
      <c r="L5795">
        <v>1625</v>
      </c>
      <c r="M5795" s="1" t="s">
        <v>7985</v>
      </c>
      <c r="N5795" t="s">
        <v>8767</v>
      </c>
      <c r="O5795" s="2">
        <v>0</v>
      </c>
      <c r="P5795" s="2">
        <v>0</v>
      </c>
      <c r="Q5795" s="2">
        <v>953.1</v>
      </c>
      <c r="R5795" s="2">
        <v>123.90300000000001</v>
      </c>
      <c r="S5795" s="2">
        <v>0</v>
      </c>
      <c r="T5795" s="2">
        <v>0</v>
      </c>
      <c r="U5795" s="2">
        <v>1077.0029999999999</v>
      </c>
      <c r="W5795" s="2" t="s">
        <v>1</v>
      </c>
      <c r="X5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5"/>
      <c r="Z5795"/>
      <c r="AA5795"/>
    </row>
    <row r="5796" spans="5:27" hidden="1">
      <c r="E5796" t="s">
        <v>8120</v>
      </c>
      <c r="F5796" t="s">
        <v>8122</v>
      </c>
      <c r="G5796" t="s">
        <v>1</v>
      </c>
      <c r="H5796" t="s">
        <v>0</v>
      </c>
      <c r="I5796" t="s">
        <v>7864</v>
      </c>
      <c r="J5796" t="s">
        <v>8231</v>
      </c>
      <c r="K5796">
        <v>1624</v>
      </c>
      <c r="L5796">
        <v>1624</v>
      </c>
      <c r="M5796" s="1" t="s">
        <v>7985</v>
      </c>
      <c r="N5796" t="s">
        <v>8767</v>
      </c>
      <c r="O5796" s="2">
        <v>0</v>
      </c>
      <c r="P5796" s="2">
        <v>0</v>
      </c>
      <c r="Q5796" s="2">
        <v>444.4</v>
      </c>
      <c r="R5796" s="2">
        <v>57.771999999999998</v>
      </c>
      <c r="S5796" s="2">
        <v>0</v>
      </c>
      <c r="T5796" s="2">
        <v>0</v>
      </c>
      <c r="U5796" s="2">
        <v>502.17199999999997</v>
      </c>
      <c r="W5796" s="2" t="s">
        <v>1</v>
      </c>
      <c r="X5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6"/>
      <c r="Z5796"/>
      <c r="AA5796"/>
    </row>
    <row r="5797" spans="5:27" hidden="1">
      <c r="E5797" t="s">
        <v>8120</v>
      </c>
      <c r="F5797" t="s">
        <v>8122</v>
      </c>
      <c r="G5797" t="s">
        <v>1</v>
      </c>
      <c r="H5797" t="s">
        <v>0</v>
      </c>
      <c r="I5797" t="s">
        <v>7864</v>
      </c>
      <c r="J5797" t="s">
        <v>8231</v>
      </c>
      <c r="K5797">
        <v>1623</v>
      </c>
      <c r="L5797">
        <v>1623</v>
      </c>
      <c r="M5797" s="1" t="s">
        <v>1350</v>
      </c>
      <c r="N5797" t="s">
        <v>1351</v>
      </c>
      <c r="O5797" s="2">
        <v>0</v>
      </c>
      <c r="P5797" s="2">
        <v>0</v>
      </c>
      <c r="Q5797" s="2">
        <v>35.6</v>
      </c>
      <c r="R5797" s="2">
        <v>4.6280000000000001</v>
      </c>
      <c r="S5797" s="2">
        <v>0</v>
      </c>
      <c r="T5797" s="2">
        <v>0</v>
      </c>
      <c r="U5797" s="2">
        <v>40.228000000000002</v>
      </c>
      <c r="W5797" s="2" t="s">
        <v>1</v>
      </c>
      <c r="X5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7"/>
      <c r="Z5797"/>
      <c r="AA5797"/>
    </row>
    <row r="5798" spans="5:27" hidden="1">
      <c r="E5798" t="s">
        <v>8120</v>
      </c>
      <c r="F5798" t="s">
        <v>8122</v>
      </c>
      <c r="G5798" t="s">
        <v>1</v>
      </c>
      <c r="H5798" t="s">
        <v>0</v>
      </c>
      <c r="I5798" t="s">
        <v>7864</v>
      </c>
      <c r="J5798" t="s">
        <v>8231</v>
      </c>
      <c r="K5798">
        <v>1622</v>
      </c>
      <c r="L5798">
        <v>1622</v>
      </c>
      <c r="M5798" s="1" t="s">
        <v>120</v>
      </c>
      <c r="N5798" t="s">
        <v>121</v>
      </c>
      <c r="O5798" s="2">
        <v>0</v>
      </c>
      <c r="P5798" s="2">
        <v>0</v>
      </c>
      <c r="Q5798" s="2">
        <v>4.26</v>
      </c>
      <c r="R5798" s="2">
        <v>0.55379999999999996</v>
      </c>
      <c r="S5798" s="2">
        <v>0</v>
      </c>
      <c r="T5798" s="2">
        <v>0</v>
      </c>
      <c r="U5798" s="2">
        <v>4.8137999999999996</v>
      </c>
      <c r="W5798" s="2" t="s">
        <v>1</v>
      </c>
      <c r="X5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8"/>
      <c r="Z5798"/>
      <c r="AA5798"/>
    </row>
    <row r="5799" spans="5:27" hidden="1">
      <c r="E5799" t="s">
        <v>8120</v>
      </c>
      <c r="F5799" t="s">
        <v>8122</v>
      </c>
      <c r="G5799" t="s">
        <v>1</v>
      </c>
      <c r="H5799" t="s">
        <v>0</v>
      </c>
      <c r="I5799" t="s">
        <v>7864</v>
      </c>
      <c r="J5799" t="s">
        <v>8231</v>
      </c>
      <c r="K5799">
        <v>1621</v>
      </c>
      <c r="L5799">
        <v>1621</v>
      </c>
      <c r="M5799" s="1" t="s">
        <v>7963</v>
      </c>
      <c r="N5799" t="s">
        <v>1357</v>
      </c>
      <c r="O5799" s="2">
        <v>0</v>
      </c>
      <c r="P5799" s="2">
        <v>0</v>
      </c>
      <c r="Q5799" s="2">
        <v>23.56</v>
      </c>
      <c r="R5799" s="2">
        <v>3.0627999999999997</v>
      </c>
      <c r="S5799" s="2">
        <v>0</v>
      </c>
      <c r="T5799" s="2">
        <v>0</v>
      </c>
      <c r="U5799" s="2">
        <v>26.622799999999998</v>
      </c>
      <c r="W5799" s="2" t="s">
        <v>1</v>
      </c>
      <c r="X5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799"/>
      <c r="Z5799"/>
      <c r="AA5799"/>
    </row>
    <row r="5800" spans="5:27" hidden="1">
      <c r="E5800" t="s">
        <v>8120</v>
      </c>
      <c r="F5800" t="s">
        <v>8122</v>
      </c>
      <c r="G5800" t="s">
        <v>1</v>
      </c>
      <c r="H5800" t="s">
        <v>0</v>
      </c>
      <c r="I5800" t="s">
        <v>7864</v>
      </c>
      <c r="J5800" t="s">
        <v>8231</v>
      </c>
      <c r="K5800">
        <v>1620</v>
      </c>
      <c r="L5800">
        <v>1620</v>
      </c>
      <c r="M5800" s="1" t="s">
        <v>1350</v>
      </c>
      <c r="N5800" t="s">
        <v>1351</v>
      </c>
      <c r="O5800" s="2">
        <v>0</v>
      </c>
      <c r="P5800" s="2">
        <v>0</v>
      </c>
      <c r="Q5800" s="2">
        <v>37.75</v>
      </c>
      <c r="R5800" s="2">
        <v>4.9074999999999998</v>
      </c>
      <c r="S5800" s="2">
        <v>0</v>
      </c>
      <c r="T5800" s="2">
        <v>0</v>
      </c>
      <c r="U5800" s="2">
        <v>42.657499999999999</v>
      </c>
      <c r="W5800" s="2" t="s">
        <v>1</v>
      </c>
      <c r="X5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SUCURSAL</v>
      </c>
      <c r="Y5800"/>
      <c r="Z5800"/>
      <c r="AA5800"/>
    </row>
    <row r="5801" spans="5:27" hidden="1">
      <c r="E5801" t="s">
        <v>8120</v>
      </c>
      <c r="F5801" t="s">
        <v>8122</v>
      </c>
      <c r="G5801" t="s">
        <v>1</v>
      </c>
      <c r="H5801" t="s">
        <v>0</v>
      </c>
      <c r="I5801" t="s">
        <v>8226</v>
      </c>
      <c r="J5801" t="s">
        <v>8227</v>
      </c>
      <c r="K5801">
        <v>3708</v>
      </c>
      <c r="L5801">
        <v>3708</v>
      </c>
      <c r="M5801" s="1" t="s">
        <v>1261</v>
      </c>
      <c r="N5801" t="s">
        <v>1262</v>
      </c>
      <c r="O5801" s="2">
        <v>0</v>
      </c>
      <c r="P5801" s="2">
        <v>0</v>
      </c>
      <c r="Q5801" s="2">
        <v>5.04</v>
      </c>
      <c r="R5801" s="2">
        <v>0.6552</v>
      </c>
      <c r="S5801" s="2">
        <v>0</v>
      </c>
      <c r="T5801" s="2">
        <v>0</v>
      </c>
      <c r="U5801" s="2">
        <v>5.6951999999999998</v>
      </c>
      <c r="W5801" s="2" t="s">
        <v>1</v>
      </c>
      <c r="X5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1"/>
      <c r="Z5801"/>
      <c r="AA5801"/>
    </row>
    <row r="5802" spans="5:27" hidden="1">
      <c r="E5802" t="s">
        <v>8120</v>
      </c>
      <c r="F5802" t="s">
        <v>8122</v>
      </c>
      <c r="G5802" t="s">
        <v>1</v>
      </c>
      <c r="H5802" t="s">
        <v>0</v>
      </c>
      <c r="I5802" t="s">
        <v>8226</v>
      </c>
      <c r="J5802" t="s">
        <v>8227</v>
      </c>
      <c r="K5802">
        <v>3709</v>
      </c>
      <c r="L5802">
        <v>3709</v>
      </c>
      <c r="M5802" s="1" t="s">
        <v>118</v>
      </c>
      <c r="N5802" t="s">
        <v>119</v>
      </c>
      <c r="O5802" s="2">
        <v>0</v>
      </c>
      <c r="P5802" s="2">
        <v>0</v>
      </c>
      <c r="Q5802" s="2">
        <v>460.2</v>
      </c>
      <c r="R5802" s="2">
        <v>59.826000000000001</v>
      </c>
      <c r="S5802" s="2">
        <v>0</v>
      </c>
      <c r="T5802" s="2">
        <v>0</v>
      </c>
      <c r="U5802" s="2">
        <v>520.02599999999995</v>
      </c>
      <c r="W5802" s="2" t="s">
        <v>1</v>
      </c>
      <c r="X5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2"/>
      <c r="Z5802"/>
      <c r="AA5802"/>
    </row>
    <row r="5803" spans="5:27" hidden="1">
      <c r="E5803" t="s">
        <v>8120</v>
      </c>
      <c r="F5803" t="s">
        <v>8122</v>
      </c>
      <c r="G5803" t="s">
        <v>1</v>
      </c>
      <c r="H5803" t="s">
        <v>0</v>
      </c>
      <c r="I5803" t="s">
        <v>8226</v>
      </c>
      <c r="J5803" t="s">
        <v>8227</v>
      </c>
      <c r="K5803">
        <v>3710</v>
      </c>
      <c r="L5803">
        <v>3710</v>
      </c>
      <c r="M5803" s="1" t="s">
        <v>118</v>
      </c>
      <c r="N5803" t="s">
        <v>119</v>
      </c>
      <c r="O5803" s="2">
        <v>0</v>
      </c>
      <c r="P5803" s="2">
        <v>0</v>
      </c>
      <c r="Q5803" s="2">
        <v>56.88</v>
      </c>
      <c r="R5803" s="2">
        <v>7.394400000000001</v>
      </c>
      <c r="S5803" s="2">
        <v>0</v>
      </c>
      <c r="T5803" s="2">
        <v>0</v>
      </c>
      <c r="U5803" s="2">
        <v>64.2744</v>
      </c>
      <c r="W5803" s="2" t="s">
        <v>1</v>
      </c>
      <c r="X5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3"/>
      <c r="Z5803"/>
      <c r="AA5803"/>
    </row>
    <row r="5804" spans="5:27" hidden="1">
      <c r="E5804" t="s">
        <v>8120</v>
      </c>
      <c r="F5804" t="s">
        <v>8122</v>
      </c>
      <c r="G5804" t="s">
        <v>1</v>
      </c>
      <c r="H5804" t="s">
        <v>0</v>
      </c>
      <c r="I5804" t="s">
        <v>8220</v>
      </c>
      <c r="J5804" t="s">
        <v>8172</v>
      </c>
      <c r="K5804">
        <v>792</v>
      </c>
      <c r="L5804">
        <v>792</v>
      </c>
      <c r="M5804" s="1" t="s">
        <v>1385</v>
      </c>
      <c r="N5804" t="s">
        <v>1386</v>
      </c>
      <c r="O5804" s="2">
        <v>0</v>
      </c>
      <c r="P5804" s="2">
        <v>0</v>
      </c>
      <c r="Q5804" s="2">
        <v>556.67999999999995</v>
      </c>
      <c r="R5804" s="2">
        <v>72.368399999999994</v>
      </c>
      <c r="S5804" s="2">
        <v>0</v>
      </c>
      <c r="T5804" s="2">
        <v>0</v>
      </c>
      <c r="U5804" s="2">
        <v>629.0483999999999</v>
      </c>
      <c r="W5804" s="2" t="s">
        <v>1</v>
      </c>
      <c r="X5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4"/>
      <c r="Z5804"/>
      <c r="AA5804"/>
    </row>
    <row r="5805" spans="5:27" hidden="1">
      <c r="E5805" t="s">
        <v>8120</v>
      </c>
      <c r="F5805" t="s">
        <v>8122</v>
      </c>
      <c r="G5805" t="s">
        <v>1</v>
      </c>
      <c r="H5805" t="s">
        <v>0</v>
      </c>
      <c r="I5805" t="s">
        <v>8220</v>
      </c>
      <c r="J5805" t="s">
        <v>8172</v>
      </c>
      <c r="K5805">
        <v>793</v>
      </c>
      <c r="L5805">
        <v>793</v>
      </c>
      <c r="M5805" s="1" t="s">
        <v>1066</v>
      </c>
      <c r="N5805" t="s">
        <v>1067</v>
      </c>
      <c r="O5805" s="2">
        <v>0</v>
      </c>
      <c r="P5805" s="2">
        <v>0</v>
      </c>
      <c r="Q5805" s="2">
        <v>85.4</v>
      </c>
      <c r="R5805" s="2">
        <v>11.102</v>
      </c>
      <c r="S5805" s="2">
        <v>0</v>
      </c>
      <c r="T5805" s="2">
        <v>0</v>
      </c>
      <c r="U5805" s="2">
        <v>96.50200000000001</v>
      </c>
      <c r="W5805" s="2" t="s">
        <v>1</v>
      </c>
      <c r="X5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5"/>
      <c r="Z5805"/>
      <c r="AA5805"/>
    </row>
    <row r="5806" spans="5:27" hidden="1">
      <c r="E5806" t="s">
        <v>8120</v>
      </c>
      <c r="F5806" t="s">
        <v>8122</v>
      </c>
      <c r="G5806" t="s">
        <v>1</v>
      </c>
      <c r="H5806" t="s">
        <v>0</v>
      </c>
      <c r="I5806" t="s">
        <v>8220</v>
      </c>
      <c r="J5806" t="s">
        <v>8172</v>
      </c>
      <c r="K5806">
        <v>794</v>
      </c>
      <c r="L5806">
        <v>794</v>
      </c>
      <c r="M5806" s="1" t="s">
        <v>118</v>
      </c>
      <c r="N5806" t="s">
        <v>119</v>
      </c>
      <c r="O5806" s="2">
        <v>0</v>
      </c>
      <c r="P5806" s="2">
        <v>0</v>
      </c>
      <c r="Q5806" s="2">
        <v>1428.13</v>
      </c>
      <c r="R5806" s="2">
        <v>185.65690000000001</v>
      </c>
      <c r="S5806" s="2">
        <v>0</v>
      </c>
      <c r="T5806" s="2">
        <v>0</v>
      </c>
      <c r="U5806" s="2">
        <v>1613.7869000000001</v>
      </c>
      <c r="W5806" s="2" t="s">
        <v>1</v>
      </c>
      <c r="X5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6"/>
      <c r="Z5806"/>
      <c r="AA5806"/>
    </row>
    <row r="5807" spans="5:27" hidden="1">
      <c r="E5807" t="s">
        <v>8120</v>
      </c>
      <c r="F5807" t="s">
        <v>8122</v>
      </c>
      <c r="G5807" t="s">
        <v>1</v>
      </c>
      <c r="H5807" t="s">
        <v>0</v>
      </c>
      <c r="I5807" t="s">
        <v>8220</v>
      </c>
      <c r="J5807" t="s">
        <v>8172</v>
      </c>
      <c r="K5807">
        <v>795</v>
      </c>
      <c r="L5807">
        <v>795</v>
      </c>
      <c r="M5807" s="1" t="s">
        <v>1470</v>
      </c>
      <c r="N5807" t="s">
        <v>1471</v>
      </c>
      <c r="O5807" s="2">
        <v>0</v>
      </c>
      <c r="P5807" s="2">
        <v>0</v>
      </c>
      <c r="Q5807" s="2">
        <v>124.2</v>
      </c>
      <c r="R5807" s="2">
        <v>16.146000000000001</v>
      </c>
      <c r="S5807" s="2">
        <v>0</v>
      </c>
      <c r="T5807" s="2">
        <v>0</v>
      </c>
      <c r="U5807" s="2">
        <v>140.346</v>
      </c>
      <c r="W5807" s="2" t="s">
        <v>1</v>
      </c>
      <c r="X5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7"/>
      <c r="Z5807"/>
      <c r="AA5807"/>
    </row>
    <row r="5808" spans="5:27" hidden="1">
      <c r="E5808" t="s">
        <v>8120</v>
      </c>
      <c r="F5808" t="s">
        <v>8122</v>
      </c>
      <c r="G5808" t="s">
        <v>1</v>
      </c>
      <c r="H5808" t="s">
        <v>0</v>
      </c>
      <c r="I5808" t="s">
        <v>8220</v>
      </c>
      <c r="J5808" t="s">
        <v>8172</v>
      </c>
      <c r="K5808">
        <v>796</v>
      </c>
      <c r="L5808">
        <v>796</v>
      </c>
      <c r="M5808" s="1" t="s">
        <v>118</v>
      </c>
      <c r="N5808" t="s">
        <v>119</v>
      </c>
      <c r="O5808" s="2">
        <v>0</v>
      </c>
      <c r="P5808" s="2">
        <v>0</v>
      </c>
      <c r="Q5808" s="2">
        <v>302.95999999999998</v>
      </c>
      <c r="R5808" s="2">
        <v>39.384799999999998</v>
      </c>
      <c r="S5808" s="2">
        <v>0</v>
      </c>
      <c r="T5808" s="2">
        <v>0</v>
      </c>
      <c r="U5808" s="2">
        <v>342.34479999999996</v>
      </c>
      <c r="W5808" s="2" t="s">
        <v>1</v>
      </c>
      <c r="X5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8"/>
      <c r="Z5808"/>
      <c r="AA5808"/>
    </row>
    <row r="5809" spans="5:27" hidden="1">
      <c r="E5809" t="s">
        <v>8120</v>
      </c>
      <c r="F5809" t="s">
        <v>8122</v>
      </c>
      <c r="G5809" t="s">
        <v>1</v>
      </c>
      <c r="H5809" t="s">
        <v>0</v>
      </c>
      <c r="I5809" t="s">
        <v>8220</v>
      </c>
      <c r="J5809" t="s">
        <v>8172</v>
      </c>
      <c r="K5809">
        <v>797</v>
      </c>
      <c r="L5809">
        <v>797</v>
      </c>
      <c r="M5809" s="1" t="s">
        <v>118</v>
      </c>
      <c r="N5809" t="s">
        <v>119</v>
      </c>
      <c r="O5809" s="2">
        <v>0</v>
      </c>
      <c r="P5809" s="2">
        <v>0</v>
      </c>
      <c r="Q5809" s="2">
        <v>68.37</v>
      </c>
      <c r="R5809" s="2">
        <v>8.8881000000000014</v>
      </c>
      <c r="S5809" s="2">
        <v>0</v>
      </c>
      <c r="T5809" s="2">
        <v>0</v>
      </c>
      <c r="U5809" s="2">
        <v>77.258100000000013</v>
      </c>
      <c r="W5809" s="2" t="s">
        <v>1</v>
      </c>
      <c r="X5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09"/>
      <c r="Z5809"/>
      <c r="AA5809"/>
    </row>
    <row r="5810" spans="5:27" hidden="1">
      <c r="E5810" t="s">
        <v>8120</v>
      </c>
      <c r="F5810" t="s">
        <v>8122</v>
      </c>
      <c r="G5810" t="s">
        <v>1</v>
      </c>
      <c r="H5810" t="s">
        <v>0</v>
      </c>
      <c r="I5810" t="s">
        <v>8220</v>
      </c>
      <c r="J5810" t="s">
        <v>8172</v>
      </c>
      <c r="K5810">
        <v>798</v>
      </c>
      <c r="L5810">
        <v>798</v>
      </c>
      <c r="M5810" s="1" t="s">
        <v>1313</v>
      </c>
      <c r="N5810" t="s">
        <v>1314</v>
      </c>
      <c r="O5810" s="2">
        <v>0</v>
      </c>
      <c r="P5810" s="2">
        <v>0</v>
      </c>
      <c r="Q5810" s="2">
        <v>111.86</v>
      </c>
      <c r="R5810" s="2">
        <v>14.5418</v>
      </c>
      <c r="S5810" s="2">
        <v>0</v>
      </c>
      <c r="T5810" s="2">
        <v>0</v>
      </c>
      <c r="U5810" s="2">
        <v>126.40179999999999</v>
      </c>
      <c r="W5810" s="2" t="s">
        <v>1</v>
      </c>
      <c r="X5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0"/>
      <c r="Z5810"/>
      <c r="AA5810"/>
    </row>
    <row r="5811" spans="5:27" hidden="1">
      <c r="E5811" t="s">
        <v>8120</v>
      </c>
      <c r="F5811" t="s">
        <v>8122</v>
      </c>
      <c r="G5811" t="s">
        <v>1</v>
      </c>
      <c r="H5811" t="s">
        <v>0</v>
      </c>
      <c r="I5811" t="s">
        <v>8220</v>
      </c>
      <c r="J5811" t="s">
        <v>8172</v>
      </c>
      <c r="K5811">
        <v>799</v>
      </c>
      <c r="L5811">
        <v>799</v>
      </c>
      <c r="M5811" s="1" t="s">
        <v>165</v>
      </c>
      <c r="N5811" t="s">
        <v>166</v>
      </c>
      <c r="O5811" s="2">
        <v>0</v>
      </c>
      <c r="P5811" s="2">
        <v>0</v>
      </c>
      <c r="Q5811" s="2">
        <v>66.02</v>
      </c>
      <c r="R5811" s="2">
        <v>8.5825999999999993</v>
      </c>
      <c r="S5811" s="2">
        <v>0</v>
      </c>
      <c r="T5811" s="2">
        <v>0</v>
      </c>
      <c r="U5811" s="2">
        <v>74.602599999999995</v>
      </c>
      <c r="W5811" s="2" t="s">
        <v>1</v>
      </c>
      <c r="X5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1"/>
      <c r="Z5811"/>
      <c r="AA5811"/>
    </row>
    <row r="5812" spans="5:27" hidden="1">
      <c r="E5812" t="s">
        <v>8120</v>
      </c>
      <c r="F5812" t="s">
        <v>8122</v>
      </c>
      <c r="G5812" t="s">
        <v>1</v>
      </c>
      <c r="H5812" t="s">
        <v>0</v>
      </c>
      <c r="I5812" t="s">
        <v>8220</v>
      </c>
      <c r="J5812" t="s">
        <v>8172</v>
      </c>
      <c r="K5812">
        <v>800</v>
      </c>
      <c r="L5812">
        <v>800</v>
      </c>
      <c r="M5812" s="1" t="s">
        <v>1381</v>
      </c>
      <c r="N5812" t="s">
        <v>1382</v>
      </c>
      <c r="O5812" s="2">
        <v>0</v>
      </c>
      <c r="P5812" s="2">
        <v>0</v>
      </c>
      <c r="Q5812" s="2">
        <v>437.17</v>
      </c>
      <c r="R5812" s="2">
        <v>56.832100000000004</v>
      </c>
      <c r="S5812" s="2">
        <v>0</v>
      </c>
      <c r="T5812" s="2">
        <v>0</v>
      </c>
      <c r="U5812" s="2">
        <v>494.00210000000004</v>
      </c>
      <c r="W5812" s="2" t="s">
        <v>1</v>
      </c>
      <c r="X5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2"/>
      <c r="Z5812"/>
      <c r="AA5812"/>
    </row>
    <row r="5813" spans="5:27" hidden="1">
      <c r="E5813" t="s">
        <v>8120</v>
      </c>
      <c r="F5813" t="s">
        <v>8122</v>
      </c>
      <c r="G5813" t="s">
        <v>1</v>
      </c>
      <c r="H5813" t="s">
        <v>0</v>
      </c>
      <c r="I5813" t="s">
        <v>8220</v>
      </c>
      <c r="J5813" t="s">
        <v>8172</v>
      </c>
      <c r="K5813">
        <v>801</v>
      </c>
      <c r="L5813">
        <v>801</v>
      </c>
      <c r="M5813" s="1" t="s">
        <v>1066</v>
      </c>
      <c r="N5813" t="s">
        <v>1067</v>
      </c>
      <c r="O5813" s="2">
        <v>0</v>
      </c>
      <c r="P5813" s="2">
        <v>0</v>
      </c>
      <c r="Q5813" s="2">
        <v>94.38</v>
      </c>
      <c r="R5813" s="2">
        <v>12.269399999999999</v>
      </c>
      <c r="S5813" s="2">
        <v>0</v>
      </c>
      <c r="T5813" s="2">
        <v>0</v>
      </c>
      <c r="U5813" s="2">
        <v>106.6494</v>
      </c>
      <c r="W5813" s="2" t="s">
        <v>1</v>
      </c>
      <c r="X5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3"/>
      <c r="Z5813"/>
      <c r="AA5813"/>
    </row>
    <row r="5814" spans="5:27" hidden="1">
      <c r="E5814" t="s">
        <v>8120</v>
      </c>
      <c r="F5814" t="s">
        <v>8122</v>
      </c>
      <c r="G5814" t="s">
        <v>1</v>
      </c>
      <c r="H5814" t="s">
        <v>0</v>
      </c>
      <c r="I5814" t="s">
        <v>8220</v>
      </c>
      <c r="J5814" t="s">
        <v>8172</v>
      </c>
      <c r="K5814">
        <v>802</v>
      </c>
      <c r="L5814">
        <v>802</v>
      </c>
      <c r="M5814" s="1" t="s">
        <v>197</v>
      </c>
      <c r="N5814" t="s">
        <v>198</v>
      </c>
      <c r="O5814" s="2">
        <v>0</v>
      </c>
      <c r="P5814" s="2">
        <v>0</v>
      </c>
      <c r="Q5814" s="2">
        <v>760</v>
      </c>
      <c r="R5814" s="2">
        <v>98.8</v>
      </c>
      <c r="S5814" s="2">
        <v>0</v>
      </c>
      <c r="T5814" s="2">
        <v>0</v>
      </c>
      <c r="U5814" s="2">
        <v>858.8</v>
      </c>
      <c r="W5814" s="2" t="s">
        <v>1</v>
      </c>
      <c r="X5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4"/>
      <c r="Z5814"/>
      <c r="AA5814"/>
    </row>
    <row r="5815" spans="5:27" hidden="1">
      <c r="E5815" t="s">
        <v>8120</v>
      </c>
      <c r="F5815" t="s">
        <v>8122</v>
      </c>
      <c r="G5815" t="s">
        <v>1</v>
      </c>
      <c r="H5815" t="s">
        <v>0</v>
      </c>
      <c r="I5815" t="s">
        <v>8220</v>
      </c>
      <c r="J5815" t="s">
        <v>8172</v>
      </c>
      <c r="K5815">
        <v>803</v>
      </c>
      <c r="L5815">
        <v>803</v>
      </c>
      <c r="M5815" s="1" t="s">
        <v>95</v>
      </c>
      <c r="N5815" t="s">
        <v>96</v>
      </c>
      <c r="O5815" s="2">
        <v>0</v>
      </c>
      <c r="P5815" s="2">
        <v>0</v>
      </c>
      <c r="Q5815" s="2">
        <v>10.65</v>
      </c>
      <c r="R5815" s="2">
        <v>1.3845000000000001</v>
      </c>
      <c r="S5815" s="2">
        <v>0</v>
      </c>
      <c r="T5815" s="2">
        <v>0</v>
      </c>
      <c r="U5815" s="2">
        <v>12.034500000000001</v>
      </c>
      <c r="W5815" s="2" t="s">
        <v>1</v>
      </c>
      <c r="X5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5"/>
      <c r="Z5815"/>
      <c r="AA5815"/>
    </row>
    <row r="5816" spans="5:27" hidden="1">
      <c r="E5816" t="s">
        <v>8120</v>
      </c>
      <c r="F5816" t="s">
        <v>8122</v>
      </c>
      <c r="G5816" t="s">
        <v>1</v>
      </c>
      <c r="H5816" t="s">
        <v>0</v>
      </c>
      <c r="I5816" t="s">
        <v>8220</v>
      </c>
      <c r="J5816" t="s">
        <v>8172</v>
      </c>
      <c r="K5816">
        <v>804</v>
      </c>
      <c r="L5816">
        <v>804</v>
      </c>
      <c r="M5816" s="1" t="s">
        <v>197</v>
      </c>
      <c r="N5816" t="s">
        <v>198</v>
      </c>
      <c r="O5816" s="2">
        <v>0</v>
      </c>
      <c r="P5816" s="2">
        <v>0</v>
      </c>
      <c r="Q5816" s="2">
        <v>2128</v>
      </c>
      <c r="R5816" s="2">
        <v>276.64</v>
      </c>
      <c r="S5816" s="2">
        <v>0</v>
      </c>
      <c r="T5816" s="2">
        <v>0</v>
      </c>
      <c r="U5816" s="2">
        <v>2404.64</v>
      </c>
      <c r="W5816" s="2" t="s">
        <v>1</v>
      </c>
      <c r="X5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6"/>
      <c r="Z5816"/>
      <c r="AA5816"/>
    </row>
    <row r="5817" spans="5:27" hidden="1">
      <c r="E5817" t="s">
        <v>8120</v>
      </c>
      <c r="F5817" t="s">
        <v>8122</v>
      </c>
      <c r="G5817" t="s">
        <v>1</v>
      </c>
      <c r="H5817" t="s">
        <v>0</v>
      </c>
      <c r="I5817" t="s">
        <v>8220</v>
      </c>
      <c r="J5817" t="s">
        <v>8172</v>
      </c>
      <c r="K5817">
        <v>805</v>
      </c>
      <c r="L5817">
        <v>805</v>
      </c>
      <c r="M5817" s="1" t="s">
        <v>7836</v>
      </c>
      <c r="N5817" t="s">
        <v>7850</v>
      </c>
      <c r="O5817" s="2">
        <v>0</v>
      </c>
      <c r="P5817" s="2">
        <v>0</v>
      </c>
      <c r="Q5817" s="2">
        <v>68.14</v>
      </c>
      <c r="R5817" s="2">
        <v>8.8582000000000001</v>
      </c>
      <c r="S5817" s="2">
        <v>0</v>
      </c>
      <c r="T5817" s="2">
        <v>0</v>
      </c>
      <c r="U5817" s="2">
        <v>76.998199999999997</v>
      </c>
      <c r="W5817" s="2" t="s">
        <v>1</v>
      </c>
      <c r="X5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7"/>
      <c r="Z5817"/>
      <c r="AA5817"/>
    </row>
    <row r="5818" spans="5:27" hidden="1">
      <c r="E5818" t="s">
        <v>8120</v>
      </c>
      <c r="F5818" t="s">
        <v>8122</v>
      </c>
      <c r="G5818" t="s">
        <v>1</v>
      </c>
      <c r="H5818" t="s">
        <v>0</v>
      </c>
      <c r="I5818" t="s">
        <v>8220</v>
      </c>
      <c r="J5818" t="s">
        <v>8172</v>
      </c>
      <c r="K5818">
        <v>806</v>
      </c>
      <c r="L5818">
        <v>806</v>
      </c>
      <c r="M5818" s="1" t="s">
        <v>118</v>
      </c>
      <c r="N5818" t="s">
        <v>119</v>
      </c>
      <c r="O5818" s="2">
        <v>0</v>
      </c>
      <c r="P5818" s="2">
        <v>0</v>
      </c>
      <c r="Q5818" s="2">
        <v>136.74</v>
      </c>
      <c r="R5818" s="2">
        <v>17.776200000000003</v>
      </c>
      <c r="S5818" s="2">
        <v>0</v>
      </c>
      <c r="T5818" s="2">
        <v>0</v>
      </c>
      <c r="U5818" s="2">
        <v>154.51620000000003</v>
      </c>
      <c r="W5818" s="2" t="s">
        <v>1</v>
      </c>
      <c r="X5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8"/>
      <c r="Z5818"/>
      <c r="AA5818"/>
    </row>
    <row r="5819" spans="5:27" hidden="1">
      <c r="E5819" t="s">
        <v>8120</v>
      </c>
      <c r="F5819" t="s">
        <v>8122</v>
      </c>
      <c r="G5819" t="s">
        <v>1</v>
      </c>
      <c r="H5819" t="s">
        <v>0</v>
      </c>
      <c r="I5819" t="s">
        <v>8220</v>
      </c>
      <c r="J5819" t="s">
        <v>8172</v>
      </c>
      <c r="K5819">
        <v>807</v>
      </c>
      <c r="L5819">
        <v>807</v>
      </c>
      <c r="M5819" s="1" t="s">
        <v>118</v>
      </c>
      <c r="N5819" t="s">
        <v>119</v>
      </c>
      <c r="O5819" s="2">
        <v>0</v>
      </c>
      <c r="P5819" s="2">
        <v>0</v>
      </c>
      <c r="Q5819" s="2">
        <v>173.36</v>
      </c>
      <c r="R5819" s="2">
        <v>22.536800000000003</v>
      </c>
      <c r="S5819" s="2">
        <v>0</v>
      </c>
      <c r="T5819" s="2">
        <v>0</v>
      </c>
      <c r="U5819" s="2">
        <v>195.89680000000001</v>
      </c>
      <c r="W5819" s="2" t="s">
        <v>1</v>
      </c>
      <c r="X5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19"/>
      <c r="Z5819"/>
      <c r="AA5819"/>
    </row>
    <row r="5820" spans="5:27" hidden="1">
      <c r="E5820" t="s">
        <v>8120</v>
      </c>
      <c r="F5820" t="s">
        <v>8122</v>
      </c>
      <c r="G5820" t="s">
        <v>1</v>
      </c>
      <c r="H5820" t="s">
        <v>0</v>
      </c>
      <c r="I5820" t="s">
        <v>8220</v>
      </c>
      <c r="J5820" t="s">
        <v>8172</v>
      </c>
      <c r="K5820">
        <v>808</v>
      </c>
      <c r="L5820">
        <v>808</v>
      </c>
      <c r="M5820" s="1" t="s">
        <v>333</v>
      </c>
      <c r="N5820" t="s">
        <v>334</v>
      </c>
      <c r="O5820" s="2">
        <v>0</v>
      </c>
      <c r="P5820" s="2">
        <v>0</v>
      </c>
      <c r="Q5820" s="2">
        <v>35.54</v>
      </c>
      <c r="R5820" s="2">
        <v>4.6201999999999996</v>
      </c>
      <c r="S5820" s="2">
        <v>0</v>
      </c>
      <c r="T5820" s="2">
        <v>0</v>
      </c>
      <c r="U5820" s="2">
        <v>40.160199999999996</v>
      </c>
      <c r="W5820" s="2" t="s">
        <v>1</v>
      </c>
      <c r="X5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0"/>
      <c r="Z5820"/>
      <c r="AA5820"/>
    </row>
    <row r="5821" spans="5:27" hidden="1">
      <c r="E5821" t="s">
        <v>8120</v>
      </c>
      <c r="F5821" t="s">
        <v>8122</v>
      </c>
      <c r="G5821" t="s">
        <v>1</v>
      </c>
      <c r="H5821" t="s">
        <v>0</v>
      </c>
      <c r="I5821" t="s">
        <v>8220</v>
      </c>
      <c r="J5821" t="s">
        <v>8172</v>
      </c>
      <c r="K5821">
        <v>809</v>
      </c>
      <c r="L5821">
        <v>809</v>
      </c>
      <c r="M5821" s="1" t="s">
        <v>1064</v>
      </c>
      <c r="N5821" t="s">
        <v>1065</v>
      </c>
      <c r="O5821" s="2">
        <v>0</v>
      </c>
      <c r="P5821" s="2">
        <v>0</v>
      </c>
      <c r="Q5821" s="2">
        <v>338.33</v>
      </c>
      <c r="R5821" s="2">
        <v>43.982900000000001</v>
      </c>
      <c r="S5821" s="2">
        <v>0</v>
      </c>
      <c r="T5821" s="2">
        <v>0</v>
      </c>
      <c r="U5821" s="2">
        <v>382.31290000000001</v>
      </c>
      <c r="W5821" s="2" t="s">
        <v>1</v>
      </c>
      <c r="X5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1"/>
      <c r="Z5821"/>
      <c r="AA5821"/>
    </row>
    <row r="5822" spans="5:27" hidden="1">
      <c r="E5822" t="s">
        <v>8120</v>
      </c>
      <c r="F5822" t="s">
        <v>8122</v>
      </c>
      <c r="G5822" t="s">
        <v>1</v>
      </c>
      <c r="H5822" t="s">
        <v>0</v>
      </c>
      <c r="I5822" t="s">
        <v>8220</v>
      </c>
      <c r="J5822" t="s">
        <v>8172</v>
      </c>
      <c r="K5822">
        <v>810</v>
      </c>
      <c r="L5822">
        <v>810</v>
      </c>
      <c r="M5822" s="1" t="s">
        <v>167</v>
      </c>
      <c r="N5822" t="s">
        <v>168</v>
      </c>
      <c r="O5822" s="2">
        <v>0</v>
      </c>
      <c r="P5822" s="2">
        <v>0</v>
      </c>
      <c r="Q5822" s="2">
        <v>410.62</v>
      </c>
      <c r="R5822" s="2">
        <v>53.380600000000001</v>
      </c>
      <c r="S5822" s="2">
        <v>0</v>
      </c>
      <c r="T5822" s="2">
        <v>0</v>
      </c>
      <c r="U5822" s="2">
        <v>464.00060000000002</v>
      </c>
      <c r="W5822" s="2" t="s">
        <v>1</v>
      </c>
      <c r="X5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2"/>
      <c r="Z5822"/>
      <c r="AA5822"/>
    </row>
    <row r="5823" spans="5:27" hidden="1">
      <c r="E5823" t="s">
        <v>8120</v>
      </c>
      <c r="F5823" t="s">
        <v>8122</v>
      </c>
      <c r="G5823" t="s">
        <v>1</v>
      </c>
      <c r="H5823" t="s">
        <v>0</v>
      </c>
      <c r="I5823" t="s">
        <v>8220</v>
      </c>
      <c r="J5823" t="s">
        <v>8172</v>
      </c>
      <c r="K5823">
        <v>811</v>
      </c>
      <c r="L5823">
        <v>811</v>
      </c>
      <c r="M5823" s="1" t="s">
        <v>118</v>
      </c>
      <c r="N5823" t="s">
        <v>119</v>
      </c>
      <c r="O5823" s="2">
        <v>0</v>
      </c>
      <c r="P5823" s="2">
        <v>0</v>
      </c>
      <c r="Q5823" s="2">
        <v>304.73</v>
      </c>
      <c r="R5823" s="2">
        <v>39.614900000000006</v>
      </c>
      <c r="S5823" s="2">
        <v>0</v>
      </c>
      <c r="T5823" s="2">
        <v>0</v>
      </c>
      <c r="U5823" s="2">
        <v>344.34490000000005</v>
      </c>
      <c r="W5823" s="2" t="s">
        <v>1</v>
      </c>
      <c r="X5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3"/>
      <c r="Z5823"/>
      <c r="AA5823"/>
    </row>
    <row r="5824" spans="5:27" hidden="1">
      <c r="E5824" t="s">
        <v>8120</v>
      </c>
      <c r="F5824" t="s">
        <v>8122</v>
      </c>
      <c r="G5824" t="s">
        <v>1</v>
      </c>
      <c r="H5824" t="s">
        <v>0</v>
      </c>
      <c r="I5824" t="s">
        <v>8220</v>
      </c>
      <c r="J5824" t="s">
        <v>8172</v>
      </c>
      <c r="K5824">
        <v>812</v>
      </c>
      <c r="L5824">
        <v>812</v>
      </c>
      <c r="M5824" s="1" t="s">
        <v>1305</v>
      </c>
      <c r="N5824" t="s">
        <v>1306</v>
      </c>
      <c r="O5824" s="2">
        <v>0</v>
      </c>
      <c r="P5824" s="2">
        <v>0</v>
      </c>
      <c r="Q5824" s="2">
        <v>170.93</v>
      </c>
      <c r="R5824" s="2">
        <v>22.2209</v>
      </c>
      <c r="S5824" s="2">
        <v>0</v>
      </c>
      <c r="T5824" s="2">
        <v>0</v>
      </c>
      <c r="U5824" s="2">
        <v>193.15090000000001</v>
      </c>
      <c r="W5824" s="2" t="s">
        <v>1</v>
      </c>
      <c r="X5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4"/>
      <c r="Z5824"/>
      <c r="AA5824"/>
    </row>
    <row r="5825" spans="5:27" hidden="1">
      <c r="E5825" t="s">
        <v>8120</v>
      </c>
      <c r="F5825" t="s">
        <v>8122</v>
      </c>
      <c r="G5825" t="s">
        <v>1</v>
      </c>
      <c r="H5825" t="s">
        <v>0</v>
      </c>
      <c r="I5825" t="s">
        <v>8220</v>
      </c>
      <c r="J5825" t="s">
        <v>8172</v>
      </c>
      <c r="K5825">
        <v>813</v>
      </c>
      <c r="L5825">
        <v>813</v>
      </c>
      <c r="M5825" s="1" t="s">
        <v>118</v>
      </c>
      <c r="N5825" t="s">
        <v>119</v>
      </c>
      <c r="O5825" s="2">
        <v>0</v>
      </c>
      <c r="P5825" s="2">
        <v>0</v>
      </c>
      <c r="Q5825" s="2">
        <v>548.61</v>
      </c>
      <c r="R5825" s="2">
        <v>71.319299999999998</v>
      </c>
      <c r="S5825" s="2">
        <v>0</v>
      </c>
      <c r="T5825" s="2">
        <v>0</v>
      </c>
      <c r="U5825" s="2">
        <v>619.92930000000001</v>
      </c>
      <c r="W5825" s="2" t="s">
        <v>1</v>
      </c>
      <c r="X5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5"/>
      <c r="Z5825"/>
      <c r="AA5825"/>
    </row>
    <row r="5826" spans="5:27" hidden="1">
      <c r="E5826" t="s">
        <v>8120</v>
      </c>
      <c r="F5826" t="s">
        <v>8122</v>
      </c>
      <c r="G5826" t="s">
        <v>1</v>
      </c>
      <c r="H5826" t="s">
        <v>0</v>
      </c>
      <c r="I5826" t="s">
        <v>8220</v>
      </c>
      <c r="J5826" t="s">
        <v>8172</v>
      </c>
      <c r="K5826">
        <v>814</v>
      </c>
      <c r="L5826">
        <v>814</v>
      </c>
      <c r="M5826" s="1" t="s">
        <v>253</v>
      </c>
      <c r="N5826" t="s">
        <v>254</v>
      </c>
      <c r="O5826" s="2">
        <v>0</v>
      </c>
      <c r="P5826" s="2">
        <v>0</v>
      </c>
      <c r="Q5826" s="2">
        <v>391.64</v>
      </c>
      <c r="R5826" s="2">
        <v>50.913200000000003</v>
      </c>
      <c r="S5826" s="2">
        <v>0</v>
      </c>
      <c r="T5826" s="2">
        <v>0</v>
      </c>
      <c r="U5826" s="2">
        <v>442.5532</v>
      </c>
      <c r="W5826" s="2" t="s">
        <v>1</v>
      </c>
      <c r="X5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6"/>
      <c r="Z5826"/>
      <c r="AA5826"/>
    </row>
    <row r="5827" spans="5:27" hidden="1">
      <c r="E5827" t="s">
        <v>8120</v>
      </c>
      <c r="F5827" t="s">
        <v>8122</v>
      </c>
      <c r="G5827" t="s">
        <v>1</v>
      </c>
      <c r="H5827" t="s">
        <v>0</v>
      </c>
      <c r="I5827" t="s">
        <v>8220</v>
      </c>
      <c r="J5827" t="s">
        <v>8172</v>
      </c>
      <c r="K5827">
        <v>815</v>
      </c>
      <c r="L5827">
        <v>815</v>
      </c>
      <c r="M5827" s="1" t="s">
        <v>118</v>
      </c>
      <c r="N5827" t="s">
        <v>119</v>
      </c>
      <c r="O5827" s="2">
        <v>0</v>
      </c>
      <c r="P5827" s="2">
        <v>0</v>
      </c>
      <c r="Q5827" s="2">
        <v>68.37</v>
      </c>
      <c r="R5827" s="2">
        <v>8.8881000000000014</v>
      </c>
      <c r="S5827" s="2">
        <v>0</v>
      </c>
      <c r="T5827" s="2">
        <v>0</v>
      </c>
      <c r="U5827" s="2">
        <v>77.258100000000013</v>
      </c>
      <c r="W5827" s="2" t="s">
        <v>1</v>
      </c>
      <c r="X5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7"/>
      <c r="Z5827"/>
      <c r="AA5827"/>
    </row>
    <row r="5828" spans="5:27" hidden="1">
      <c r="E5828" t="s">
        <v>8120</v>
      </c>
      <c r="F5828" t="s">
        <v>8122</v>
      </c>
      <c r="G5828" t="s">
        <v>1</v>
      </c>
      <c r="H5828" t="s">
        <v>0</v>
      </c>
      <c r="I5828" t="s">
        <v>8220</v>
      </c>
      <c r="J5828" t="s">
        <v>8172</v>
      </c>
      <c r="K5828">
        <v>816</v>
      </c>
      <c r="L5828">
        <v>816</v>
      </c>
      <c r="M5828" s="1" t="s">
        <v>231</v>
      </c>
      <c r="N5828" t="s">
        <v>232</v>
      </c>
      <c r="O5828" s="2">
        <v>0</v>
      </c>
      <c r="P5828" s="2">
        <v>0</v>
      </c>
      <c r="Q5828" s="2">
        <v>164.26</v>
      </c>
      <c r="R5828" s="2">
        <v>21.3538</v>
      </c>
      <c r="S5828" s="2">
        <v>0</v>
      </c>
      <c r="T5828" s="2">
        <v>0</v>
      </c>
      <c r="U5828" s="2">
        <v>185.6138</v>
      </c>
      <c r="W5828" s="2" t="s">
        <v>1</v>
      </c>
      <c r="X5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8"/>
      <c r="Z5828"/>
      <c r="AA5828"/>
    </row>
    <row r="5829" spans="5:27" hidden="1">
      <c r="E5829" t="s">
        <v>8120</v>
      </c>
      <c r="F5829" t="s">
        <v>8122</v>
      </c>
      <c r="G5829" t="s">
        <v>1</v>
      </c>
      <c r="H5829" t="s">
        <v>0</v>
      </c>
      <c r="I5829" t="s">
        <v>8220</v>
      </c>
      <c r="J5829" t="s">
        <v>8172</v>
      </c>
      <c r="K5829">
        <v>817</v>
      </c>
      <c r="L5829">
        <v>817</v>
      </c>
      <c r="M5829" s="1" t="s">
        <v>118</v>
      </c>
      <c r="N5829" t="s">
        <v>119</v>
      </c>
      <c r="O5829" s="2">
        <v>0</v>
      </c>
      <c r="P5829" s="2">
        <v>0</v>
      </c>
      <c r="Q5829" s="2">
        <v>120.98</v>
      </c>
      <c r="R5829" s="2">
        <v>15.727400000000001</v>
      </c>
      <c r="S5829" s="2">
        <v>0</v>
      </c>
      <c r="T5829" s="2">
        <v>0</v>
      </c>
      <c r="U5829" s="2">
        <v>136.70740000000001</v>
      </c>
      <c r="W5829" s="2" t="s">
        <v>1</v>
      </c>
      <c r="X5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29"/>
      <c r="Z5829"/>
      <c r="AA5829"/>
    </row>
    <row r="5830" spans="5:27" hidden="1">
      <c r="E5830" t="s">
        <v>8120</v>
      </c>
      <c r="F5830" t="s">
        <v>8122</v>
      </c>
      <c r="G5830" t="s">
        <v>1</v>
      </c>
      <c r="H5830" t="s">
        <v>0</v>
      </c>
      <c r="I5830" t="s">
        <v>8220</v>
      </c>
      <c r="J5830" t="s">
        <v>8172</v>
      </c>
      <c r="K5830">
        <v>818</v>
      </c>
      <c r="L5830">
        <v>818</v>
      </c>
      <c r="M5830" s="1" t="s">
        <v>118</v>
      </c>
      <c r="N5830" t="s">
        <v>119</v>
      </c>
      <c r="O5830" s="2">
        <v>0</v>
      </c>
      <c r="P5830" s="2">
        <v>0</v>
      </c>
      <c r="Q5830" s="2">
        <v>70.8</v>
      </c>
      <c r="R5830" s="2">
        <v>9.2040000000000006</v>
      </c>
      <c r="S5830" s="2">
        <v>0</v>
      </c>
      <c r="T5830" s="2">
        <v>0</v>
      </c>
      <c r="U5830" s="2">
        <v>80.003999999999991</v>
      </c>
      <c r="W5830" s="2" t="s">
        <v>1</v>
      </c>
      <c r="X5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0"/>
      <c r="Z5830"/>
      <c r="AA5830"/>
    </row>
    <row r="5831" spans="5:27" hidden="1">
      <c r="E5831" t="s">
        <v>8120</v>
      </c>
      <c r="F5831" t="s">
        <v>8122</v>
      </c>
      <c r="G5831" t="s">
        <v>1</v>
      </c>
      <c r="H5831" t="s">
        <v>0</v>
      </c>
      <c r="I5831" t="s">
        <v>8220</v>
      </c>
      <c r="J5831" t="s">
        <v>8172</v>
      </c>
      <c r="K5831">
        <v>819</v>
      </c>
      <c r="L5831">
        <v>819</v>
      </c>
      <c r="M5831" s="1" t="s">
        <v>118</v>
      </c>
      <c r="N5831" t="s">
        <v>119</v>
      </c>
      <c r="O5831" s="2">
        <v>0</v>
      </c>
      <c r="P5831" s="2">
        <v>0</v>
      </c>
      <c r="Q5831" s="2">
        <v>102.56</v>
      </c>
      <c r="R5831" s="2">
        <v>13.332800000000001</v>
      </c>
      <c r="S5831" s="2">
        <v>0</v>
      </c>
      <c r="T5831" s="2">
        <v>0</v>
      </c>
      <c r="U5831" s="2">
        <v>115.89280000000001</v>
      </c>
      <c r="W5831" s="2" t="s">
        <v>1</v>
      </c>
      <c r="X5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1"/>
      <c r="Z5831"/>
      <c r="AA5831"/>
    </row>
    <row r="5832" spans="5:27" hidden="1">
      <c r="E5832" t="s">
        <v>8120</v>
      </c>
      <c r="F5832" t="s">
        <v>8122</v>
      </c>
      <c r="G5832" t="s">
        <v>1</v>
      </c>
      <c r="H5832" t="s">
        <v>0</v>
      </c>
      <c r="I5832" t="s">
        <v>8220</v>
      </c>
      <c r="J5832" t="s">
        <v>8172</v>
      </c>
      <c r="K5832">
        <v>820</v>
      </c>
      <c r="L5832">
        <v>820</v>
      </c>
      <c r="M5832" s="1" t="s">
        <v>118</v>
      </c>
      <c r="N5832" t="s">
        <v>119</v>
      </c>
      <c r="O5832" s="2">
        <v>0</v>
      </c>
      <c r="P5832" s="2">
        <v>0</v>
      </c>
      <c r="Q5832" s="2">
        <v>206.62</v>
      </c>
      <c r="R5832" s="2">
        <v>26.860600000000002</v>
      </c>
      <c r="S5832" s="2">
        <v>0</v>
      </c>
      <c r="T5832" s="2">
        <v>0</v>
      </c>
      <c r="U5832" s="2">
        <v>233.48060000000001</v>
      </c>
      <c r="W5832" s="2" t="s">
        <v>1</v>
      </c>
      <c r="X5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2"/>
      <c r="Z5832"/>
      <c r="AA5832"/>
    </row>
    <row r="5833" spans="5:27" hidden="1">
      <c r="E5833" t="s">
        <v>8120</v>
      </c>
      <c r="F5833" t="s">
        <v>8122</v>
      </c>
      <c r="G5833" t="s">
        <v>1</v>
      </c>
      <c r="H5833" t="s">
        <v>0</v>
      </c>
      <c r="I5833" t="s">
        <v>8220</v>
      </c>
      <c r="J5833" t="s">
        <v>8172</v>
      </c>
      <c r="K5833">
        <v>821</v>
      </c>
      <c r="L5833">
        <v>821</v>
      </c>
      <c r="M5833" s="1" t="s">
        <v>1066</v>
      </c>
      <c r="N5833" t="s">
        <v>1067</v>
      </c>
      <c r="O5833" s="2">
        <v>0</v>
      </c>
      <c r="P5833" s="2">
        <v>0</v>
      </c>
      <c r="Q5833" s="2">
        <v>28</v>
      </c>
      <c r="R5833" s="2">
        <v>3.64</v>
      </c>
      <c r="S5833" s="2">
        <v>0</v>
      </c>
      <c r="T5833" s="2">
        <v>0</v>
      </c>
      <c r="U5833" s="2">
        <v>31.64</v>
      </c>
      <c r="W5833" s="2" t="s">
        <v>1</v>
      </c>
      <c r="X5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3"/>
      <c r="Z5833"/>
      <c r="AA5833"/>
    </row>
    <row r="5834" spans="5:27" hidden="1">
      <c r="E5834" t="s">
        <v>8120</v>
      </c>
      <c r="F5834" t="s">
        <v>8122</v>
      </c>
      <c r="G5834" t="s">
        <v>1</v>
      </c>
      <c r="H5834" t="s">
        <v>0</v>
      </c>
      <c r="I5834" t="s">
        <v>8220</v>
      </c>
      <c r="J5834" t="s">
        <v>8172</v>
      </c>
      <c r="K5834">
        <v>822</v>
      </c>
      <c r="L5834">
        <v>822</v>
      </c>
      <c r="M5834" s="1" t="s">
        <v>8076</v>
      </c>
      <c r="N5834" t="s">
        <v>8077</v>
      </c>
      <c r="O5834" s="2">
        <v>0</v>
      </c>
      <c r="P5834" s="2">
        <v>0</v>
      </c>
      <c r="Q5834" s="2">
        <v>165.92</v>
      </c>
      <c r="R5834" s="2">
        <v>21.569599999999998</v>
      </c>
      <c r="S5834" s="2">
        <v>0</v>
      </c>
      <c r="T5834" s="2">
        <v>0</v>
      </c>
      <c r="U5834" s="2">
        <v>187.4896</v>
      </c>
      <c r="W5834" s="2" t="s">
        <v>1</v>
      </c>
      <c r="X5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4"/>
      <c r="Z5834"/>
      <c r="AA5834"/>
    </row>
    <row r="5835" spans="5:27" hidden="1">
      <c r="E5835" t="s">
        <v>8120</v>
      </c>
      <c r="F5835" t="s">
        <v>8122</v>
      </c>
      <c r="G5835" t="s">
        <v>1</v>
      </c>
      <c r="H5835" t="s">
        <v>0</v>
      </c>
      <c r="I5835" t="s">
        <v>8220</v>
      </c>
      <c r="J5835" t="s">
        <v>8172</v>
      </c>
      <c r="K5835">
        <v>823</v>
      </c>
      <c r="L5835">
        <v>823</v>
      </c>
      <c r="M5835" s="1" t="s">
        <v>130</v>
      </c>
      <c r="N5835" t="s">
        <v>131</v>
      </c>
      <c r="O5835" s="2">
        <v>0</v>
      </c>
      <c r="P5835" s="2">
        <v>0</v>
      </c>
      <c r="Q5835" s="2">
        <v>110.4</v>
      </c>
      <c r="R5835" s="2">
        <v>14.352000000000002</v>
      </c>
      <c r="S5835" s="2">
        <v>0</v>
      </c>
      <c r="T5835" s="2">
        <v>0</v>
      </c>
      <c r="U5835" s="2">
        <v>124.75200000000001</v>
      </c>
      <c r="W5835" s="2" t="s">
        <v>1</v>
      </c>
      <c r="X5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5"/>
      <c r="Z5835"/>
      <c r="AA5835"/>
    </row>
    <row r="5836" spans="5:27" hidden="1">
      <c r="E5836" t="s">
        <v>8120</v>
      </c>
      <c r="F5836" t="s">
        <v>8122</v>
      </c>
      <c r="G5836" t="s">
        <v>1</v>
      </c>
      <c r="H5836" t="s">
        <v>0</v>
      </c>
      <c r="I5836" t="s">
        <v>8220</v>
      </c>
      <c r="J5836" t="s">
        <v>8172</v>
      </c>
      <c r="K5836">
        <v>824</v>
      </c>
      <c r="L5836">
        <v>824</v>
      </c>
      <c r="M5836" s="1" t="s">
        <v>118</v>
      </c>
      <c r="N5836" t="s">
        <v>119</v>
      </c>
      <c r="O5836" s="2">
        <v>0</v>
      </c>
      <c r="P5836" s="2">
        <v>0</v>
      </c>
      <c r="Q5836" s="2">
        <v>207.38</v>
      </c>
      <c r="R5836" s="2">
        <v>26.959399999999999</v>
      </c>
      <c r="S5836" s="2">
        <v>0</v>
      </c>
      <c r="T5836" s="2">
        <v>0</v>
      </c>
      <c r="U5836" s="2">
        <v>234.33939999999998</v>
      </c>
      <c r="W5836" s="2" t="s">
        <v>1</v>
      </c>
      <c r="X5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6"/>
      <c r="Z5836"/>
      <c r="AA5836"/>
    </row>
    <row r="5837" spans="5:27" hidden="1">
      <c r="E5837" t="s">
        <v>8120</v>
      </c>
      <c r="F5837" t="s">
        <v>8122</v>
      </c>
      <c r="G5837" t="s">
        <v>1</v>
      </c>
      <c r="H5837" t="s">
        <v>0</v>
      </c>
      <c r="I5837" t="s">
        <v>8220</v>
      </c>
      <c r="J5837" t="s">
        <v>8172</v>
      </c>
      <c r="K5837">
        <v>825</v>
      </c>
      <c r="L5837">
        <v>825</v>
      </c>
      <c r="M5837" s="1" t="s">
        <v>339</v>
      </c>
      <c r="N5837" t="s">
        <v>340</v>
      </c>
      <c r="O5837" s="2">
        <v>0</v>
      </c>
      <c r="P5837" s="2">
        <v>0</v>
      </c>
      <c r="Q5837" s="2">
        <v>11.68</v>
      </c>
      <c r="R5837" s="2">
        <v>1.5184</v>
      </c>
      <c r="S5837" s="2">
        <v>0</v>
      </c>
      <c r="T5837" s="2">
        <v>0</v>
      </c>
      <c r="U5837" s="2">
        <v>13.198399999999999</v>
      </c>
      <c r="W5837" s="2" t="s">
        <v>1</v>
      </c>
      <c r="X5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7"/>
      <c r="Z5837"/>
      <c r="AA5837"/>
    </row>
    <row r="5838" spans="5:27" hidden="1">
      <c r="E5838" t="s">
        <v>8120</v>
      </c>
      <c r="F5838" t="s">
        <v>8122</v>
      </c>
      <c r="G5838" t="s">
        <v>1</v>
      </c>
      <c r="H5838" t="s">
        <v>0</v>
      </c>
      <c r="I5838" t="s">
        <v>8220</v>
      </c>
      <c r="J5838" t="s">
        <v>8172</v>
      </c>
      <c r="K5838">
        <v>826</v>
      </c>
      <c r="L5838">
        <v>826</v>
      </c>
      <c r="M5838" s="1" t="s">
        <v>7871</v>
      </c>
      <c r="N5838" t="s">
        <v>7872</v>
      </c>
      <c r="O5838" s="2">
        <v>0</v>
      </c>
      <c r="P5838" s="2">
        <v>0</v>
      </c>
      <c r="Q5838" s="2">
        <v>150.71</v>
      </c>
      <c r="R5838" s="2">
        <v>19.592300000000002</v>
      </c>
      <c r="S5838" s="2">
        <v>0</v>
      </c>
      <c r="T5838" s="2">
        <v>0</v>
      </c>
      <c r="U5838" s="2">
        <v>170.3023</v>
      </c>
      <c r="W5838" s="2" t="s">
        <v>1</v>
      </c>
      <c r="X5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8"/>
      <c r="Z5838"/>
      <c r="AA5838"/>
    </row>
    <row r="5839" spans="5:27" hidden="1">
      <c r="E5839" t="s">
        <v>8120</v>
      </c>
      <c r="F5839" t="s">
        <v>8122</v>
      </c>
      <c r="G5839" t="s">
        <v>1</v>
      </c>
      <c r="H5839" t="s">
        <v>0</v>
      </c>
      <c r="I5839" t="s">
        <v>8220</v>
      </c>
      <c r="J5839" t="s">
        <v>8172</v>
      </c>
      <c r="K5839">
        <v>827</v>
      </c>
      <c r="L5839">
        <v>827</v>
      </c>
      <c r="M5839" s="1" t="s">
        <v>1472</v>
      </c>
      <c r="N5839" t="s">
        <v>1473</v>
      </c>
      <c r="O5839" s="2">
        <v>0</v>
      </c>
      <c r="P5839" s="2">
        <v>0</v>
      </c>
      <c r="Q5839" s="2">
        <v>544.42999999999995</v>
      </c>
      <c r="R5839" s="2">
        <v>70.775899999999993</v>
      </c>
      <c r="S5839" s="2">
        <v>0</v>
      </c>
      <c r="T5839" s="2">
        <v>0</v>
      </c>
      <c r="U5839" s="2">
        <v>615.20589999999993</v>
      </c>
      <c r="W5839" s="2" t="s">
        <v>1</v>
      </c>
      <c r="X5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39"/>
      <c r="Z5839"/>
      <c r="AA5839"/>
    </row>
    <row r="5840" spans="5:27" hidden="1">
      <c r="E5840" t="s">
        <v>8120</v>
      </c>
      <c r="F5840" t="s">
        <v>8122</v>
      </c>
      <c r="G5840" t="s">
        <v>1</v>
      </c>
      <c r="H5840" t="s">
        <v>0</v>
      </c>
      <c r="I5840" t="s">
        <v>8220</v>
      </c>
      <c r="J5840" t="s">
        <v>8172</v>
      </c>
      <c r="K5840">
        <v>828</v>
      </c>
      <c r="L5840">
        <v>828</v>
      </c>
      <c r="M5840" s="1" t="s">
        <v>7848</v>
      </c>
      <c r="N5840" t="s">
        <v>7847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W5840" s="2" t="s">
        <v>1</v>
      </c>
      <c r="X5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0"/>
      <c r="Z5840"/>
      <c r="AA5840"/>
    </row>
    <row r="5841" spans="5:27" hidden="1">
      <c r="E5841" t="s">
        <v>8120</v>
      </c>
      <c r="F5841" t="s">
        <v>8122</v>
      </c>
      <c r="G5841" t="s">
        <v>1</v>
      </c>
      <c r="H5841" t="s">
        <v>0</v>
      </c>
      <c r="I5841" t="s">
        <v>8220</v>
      </c>
      <c r="J5841" t="s">
        <v>8172</v>
      </c>
      <c r="K5841">
        <v>829</v>
      </c>
      <c r="L5841">
        <v>829</v>
      </c>
      <c r="M5841" s="1" t="s">
        <v>1182</v>
      </c>
      <c r="N5841" t="s">
        <v>1183</v>
      </c>
      <c r="O5841" s="2">
        <v>0</v>
      </c>
      <c r="P5841" s="2">
        <v>0</v>
      </c>
      <c r="Q5841" s="2">
        <v>226.14</v>
      </c>
      <c r="R5841" s="2">
        <v>29.398199999999999</v>
      </c>
      <c r="S5841" s="2">
        <v>0</v>
      </c>
      <c r="T5841" s="2">
        <v>0</v>
      </c>
      <c r="U5841" s="2">
        <v>255.53819999999999</v>
      </c>
      <c r="W5841" s="2" t="s">
        <v>1</v>
      </c>
      <c r="X5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1"/>
      <c r="Z5841"/>
      <c r="AA5841"/>
    </row>
    <row r="5842" spans="5:27" hidden="1">
      <c r="E5842" t="s">
        <v>8120</v>
      </c>
      <c r="F5842" t="s">
        <v>8122</v>
      </c>
      <c r="G5842" t="s">
        <v>1</v>
      </c>
      <c r="H5842" t="s">
        <v>0</v>
      </c>
      <c r="I5842" t="s">
        <v>8220</v>
      </c>
      <c r="J5842" t="s">
        <v>8172</v>
      </c>
      <c r="K5842">
        <v>830</v>
      </c>
      <c r="L5842">
        <v>830</v>
      </c>
      <c r="M5842" s="1" t="s">
        <v>8106</v>
      </c>
      <c r="N5842" t="s">
        <v>8107</v>
      </c>
      <c r="O5842" s="2">
        <v>0</v>
      </c>
      <c r="P5842" s="2">
        <v>0</v>
      </c>
      <c r="Q5842" s="2">
        <v>1327.44</v>
      </c>
      <c r="R5842" s="2">
        <v>172.56720000000001</v>
      </c>
      <c r="S5842" s="2">
        <v>0</v>
      </c>
      <c r="T5842" s="2">
        <v>0</v>
      </c>
      <c r="U5842" s="2">
        <v>1500.0072</v>
      </c>
      <c r="W5842" s="2" t="s">
        <v>1</v>
      </c>
      <c r="X5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2"/>
      <c r="Z5842"/>
      <c r="AA5842"/>
    </row>
    <row r="5843" spans="5:27" hidden="1">
      <c r="E5843" t="s">
        <v>8120</v>
      </c>
      <c r="F5843" t="s">
        <v>8122</v>
      </c>
      <c r="G5843" t="s">
        <v>1</v>
      </c>
      <c r="H5843" t="s">
        <v>0</v>
      </c>
      <c r="I5843" t="s">
        <v>8220</v>
      </c>
      <c r="J5843" t="s">
        <v>8172</v>
      </c>
      <c r="K5843">
        <v>831</v>
      </c>
      <c r="L5843">
        <v>831</v>
      </c>
      <c r="M5843" s="1" t="s">
        <v>209</v>
      </c>
      <c r="N5843" t="s">
        <v>210</v>
      </c>
      <c r="O5843" s="2">
        <v>0</v>
      </c>
      <c r="P5843" s="2">
        <v>0</v>
      </c>
      <c r="Q5843" s="2">
        <v>697.57</v>
      </c>
      <c r="R5843" s="2">
        <v>90.684100000000015</v>
      </c>
      <c r="S5843" s="2">
        <v>0</v>
      </c>
      <c r="T5843" s="2">
        <v>0</v>
      </c>
      <c r="U5843" s="2">
        <v>788.25410000000011</v>
      </c>
      <c r="W5843" s="2" t="s">
        <v>1</v>
      </c>
      <c r="X5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3"/>
      <c r="Z5843"/>
      <c r="AA5843"/>
    </row>
    <row r="5844" spans="5:27" hidden="1">
      <c r="E5844" t="s">
        <v>8120</v>
      </c>
      <c r="F5844" t="s">
        <v>8122</v>
      </c>
      <c r="G5844" t="s">
        <v>1</v>
      </c>
      <c r="H5844" t="s">
        <v>0</v>
      </c>
      <c r="I5844" t="s">
        <v>8220</v>
      </c>
      <c r="J5844" t="s">
        <v>8172</v>
      </c>
      <c r="K5844">
        <v>832</v>
      </c>
      <c r="L5844">
        <v>832</v>
      </c>
      <c r="M5844" s="1" t="s">
        <v>231</v>
      </c>
      <c r="N5844" t="s">
        <v>232</v>
      </c>
      <c r="O5844" s="2">
        <v>0</v>
      </c>
      <c r="P5844" s="2">
        <v>0</v>
      </c>
      <c r="Q5844" s="2">
        <v>150</v>
      </c>
      <c r="R5844" s="2">
        <v>19.5</v>
      </c>
      <c r="S5844" s="2">
        <v>0</v>
      </c>
      <c r="T5844" s="2">
        <v>0</v>
      </c>
      <c r="U5844" s="2">
        <v>169.5</v>
      </c>
      <c r="W5844" s="2" t="s">
        <v>1</v>
      </c>
      <c r="X5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4"/>
      <c r="Z5844"/>
      <c r="AA5844"/>
    </row>
    <row r="5845" spans="5:27" hidden="1">
      <c r="E5845" t="s">
        <v>8120</v>
      </c>
      <c r="F5845" t="s">
        <v>8122</v>
      </c>
      <c r="G5845" t="s">
        <v>1</v>
      </c>
      <c r="H5845" t="s">
        <v>0</v>
      </c>
      <c r="I5845" t="s">
        <v>8220</v>
      </c>
      <c r="J5845" t="s">
        <v>8172</v>
      </c>
      <c r="K5845">
        <v>833</v>
      </c>
      <c r="L5845">
        <v>833</v>
      </c>
      <c r="M5845" s="1" t="s">
        <v>118</v>
      </c>
      <c r="N5845" t="s">
        <v>119</v>
      </c>
      <c r="O5845" s="2">
        <v>0</v>
      </c>
      <c r="P5845" s="2">
        <v>0</v>
      </c>
      <c r="Q5845" s="2">
        <v>39.200000000000003</v>
      </c>
      <c r="R5845" s="2">
        <v>5.096000000000001</v>
      </c>
      <c r="S5845" s="2">
        <v>0</v>
      </c>
      <c r="T5845" s="2">
        <v>0</v>
      </c>
      <c r="U5845" s="2">
        <v>44.296000000000006</v>
      </c>
      <c r="W5845" s="2" t="s">
        <v>1</v>
      </c>
      <c r="X5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5"/>
      <c r="Z5845"/>
      <c r="AA5845"/>
    </row>
    <row r="5846" spans="5:27" hidden="1">
      <c r="E5846" t="s">
        <v>8120</v>
      </c>
      <c r="F5846" t="s">
        <v>8122</v>
      </c>
      <c r="G5846" t="s">
        <v>1</v>
      </c>
      <c r="H5846" t="s">
        <v>0</v>
      </c>
      <c r="I5846" t="s">
        <v>8220</v>
      </c>
      <c r="J5846" t="s">
        <v>8172</v>
      </c>
      <c r="K5846">
        <v>834</v>
      </c>
      <c r="L5846">
        <v>834</v>
      </c>
      <c r="M5846" s="1" t="s">
        <v>118</v>
      </c>
      <c r="N5846" t="s">
        <v>119</v>
      </c>
      <c r="O5846" s="2">
        <v>0</v>
      </c>
      <c r="P5846" s="2">
        <v>0</v>
      </c>
      <c r="Q5846" s="2">
        <v>503.33</v>
      </c>
      <c r="R5846" s="2">
        <v>65.432900000000004</v>
      </c>
      <c r="S5846" s="2">
        <v>0</v>
      </c>
      <c r="T5846" s="2">
        <v>0</v>
      </c>
      <c r="U5846" s="2">
        <v>568.76289999999995</v>
      </c>
      <c r="W5846" s="2" t="s">
        <v>1</v>
      </c>
      <c r="X5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6"/>
      <c r="Z5846"/>
      <c r="AA5846"/>
    </row>
    <row r="5847" spans="5:27" hidden="1">
      <c r="E5847" t="s">
        <v>8120</v>
      </c>
      <c r="F5847" t="s">
        <v>8122</v>
      </c>
      <c r="G5847" t="s">
        <v>1</v>
      </c>
      <c r="H5847" t="s">
        <v>0</v>
      </c>
      <c r="I5847" t="s">
        <v>8220</v>
      </c>
      <c r="J5847" t="s">
        <v>8172</v>
      </c>
      <c r="K5847">
        <v>835</v>
      </c>
      <c r="L5847">
        <v>835</v>
      </c>
      <c r="M5847" s="1" t="s">
        <v>118</v>
      </c>
      <c r="N5847" t="s">
        <v>119</v>
      </c>
      <c r="O5847" s="2">
        <v>0</v>
      </c>
      <c r="P5847" s="2">
        <v>0</v>
      </c>
      <c r="Q5847" s="2">
        <v>68.37</v>
      </c>
      <c r="R5847" s="2">
        <v>8.8881000000000014</v>
      </c>
      <c r="S5847" s="2">
        <v>0</v>
      </c>
      <c r="T5847" s="2">
        <v>0</v>
      </c>
      <c r="U5847" s="2">
        <v>77.258100000000013</v>
      </c>
      <c r="W5847" s="2" t="s">
        <v>1</v>
      </c>
      <c r="X5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7"/>
      <c r="Z5847"/>
      <c r="AA5847"/>
    </row>
    <row r="5848" spans="5:27" hidden="1">
      <c r="E5848" t="s">
        <v>8120</v>
      </c>
      <c r="F5848" t="s">
        <v>8122</v>
      </c>
      <c r="G5848" t="s">
        <v>1</v>
      </c>
      <c r="H5848" t="s">
        <v>0</v>
      </c>
      <c r="I5848" t="s">
        <v>8220</v>
      </c>
      <c r="J5848" t="s">
        <v>8172</v>
      </c>
      <c r="K5848">
        <v>836</v>
      </c>
      <c r="L5848">
        <v>836</v>
      </c>
      <c r="M5848" s="1" t="s">
        <v>118</v>
      </c>
      <c r="N5848" t="s">
        <v>119</v>
      </c>
      <c r="O5848" s="2">
        <v>0</v>
      </c>
      <c r="P5848" s="2">
        <v>0</v>
      </c>
      <c r="Q5848" s="2">
        <v>17.52</v>
      </c>
      <c r="R5848" s="2">
        <v>2.2776000000000001</v>
      </c>
      <c r="S5848" s="2">
        <v>0</v>
      </c>
      <c r="T5848" s="2">
        <v>0</v>
      </c>
      <c r="U5848" s="2">
        <v>19.797599999999999</v>
      </c>
      <c r="W5848" s="2" t="s">
        <v>1</v>
      </c>
      <c r="X5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8"/>
      <c r="Z5848"/>
      <c r="AA5848"/>
    </row>
    <row r="5849" spans="5:27" hidden="1">
      <c r="E5849" t="s">
        <v>8120</v>
      </c>
      <c r="F5849" t="s">
        <v>8122</v>
      </c>
      <c r="G5849" t="s">
        <v>1</v>
      </c>
      <c r="H5849" t="s">
        <v>0</v>
      </c>
      <c r="I5849" t="s">
        <v>8220</v>
      </c>
      <c r="J5849" t="s">
        <v>8172</v>
      </c>
      <c r="K5849">
        <v>837</v>
      </c>
      <c r="L5849">
        <v>837</v>
      </c>
      <c r="M5849" s="1" t="s">
        <v>249</v>
      </c>
      <c r="N5849" t="s">
        <v>250</v>
      </c>
      <c r="O5849" s="2">
        <v>0</v>
      </c>
      <c r="P5849" s="2">
        <v>0</v>
      </c>
      <c r="Q5849" s="2">
        <v>152</v>
      </c>
      <c r="R5849" s="2">
        <v>19.760000000000002</v>
      </c>
      <c r="S5849" s="2">
        <v>0</v>
      </c>
      <c r="T5849" s="2">
        <v>0</v>
      </c>
      <c r="U5849" s="2">
        <v>171.76</v>
      </c>
      <c r="W5849" s="2" t="s">
        <v>1</v>
      </c>
      <c r="X5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49"/>
      <c r="Z5849"/>
      <c r="AA5849"/>
    </row>
    <row r="5850" spans="5:27" hidden="1">
      <c r="E5850" t="s">
        <v>8120</v>
      </c>
      <c r="F5850" t="s">
        <v>8122</v>
      </c>
      <c r="G5850" t="s">
        <v>1</v>
      </c>
      <c r="H5850" t="s">
        <v>0</v>
      </c>
      <c r="I5850" t="s">
        <v>8220</v>
      </c>
      <c r="J5850" t="s">
        <v>8172</v>
      </c>
      <c r="K5850">
        <v>838</v>
      </c>
      <c r="L5850">
        <v>838</v>
      </c>
      <c r="M5850" s="1" t="s">
        <v>1124</v>
      </c>
      <c r="N5850" t="s">
        <v>1125</v>
      </c>
      <c r="O5850" s="2">
        <v>0</v>
      </c>
      <c r="P5850" s="2">
        <v>0</v>
      </c>
      <c r="Q5850" s="2">
        <v>146.02000000000001</v>
      </c>
      <c r="R5850" s="2">
        <v>18.982600000000001</v>
      </c>
      <c r="S5850" s="2">
        <v>0</v>
      </c>
      <c r="T5850" s="2">
        <v>0</v>
      </c>
      <c r="U5850" s="2">
        <v>165.0026</v>
      </c>
      <c r="W5850" s="2" t="s">
        <v>1</v>
      </c>
      <c r="X5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0"/>
      <c r="Z5850"/>
      <c r="AA5850"/>
    </row>
    <row r="5851" spans="5:27" hidden="1">
      <c r="E5851" t="s">
        <v>8120</v>
      </c>
      <c r="F5851" t="s">
        <v>8122</v>
      </c>
      <c r="G5851" t="s">
        <v>1</v>
      </c>
      <c r="H5851" t="s">
        <v>0</v>
      </c>
      <c r="I5851" t="s">
        <v>8220</v>
      </c>
      <c r="J5851" t="s">
        <v>8172</v>
      </c>
      <c r="K5851">
        <v>839</v>
      </c>
      <c r="L5851">
        <v>839</v>
      </c>
      <c r="M5851" s="1" t="s">
        <v>118</v>
      </c>
      <c r="N5851" t="s">
        <v>119</v>
      </c>
      <c r="O5851" s="2">
        <v>0</v>
      </c>
      <c r="P5851" s="2">
        <v>0</v>
      </c>
      <c r="Q5851" s="2">
        <v>102.56</v>
      </c>
      <c r="R5851" s="2">
        <v>13.332800000000001</v>
      </c>
      <c r="S5851" s="2">
        <v>0</v>
      </c>
      <c r="T5851" s="2">
        <v>0</v>
      </c>
      <c r="U5851" s="2">
        <v>115.89280000000001</v>
      </c>
      <c r="W5851" s="2" t="s">
        <v>1</v>
      </c>
      <c r="X5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1"/>
      <c r="Z5851"/>
      <c r="AA5851"/>
    </row>
    <row r="5852" spans="5:27" hidden="1">
      <c r="E5852" t="s">
        <v>8120</v>
      </c>
      <c r="F5852" t="s">
        <v>8122</v>
      </c>
      <c r="G5852" t="s">
        <v>1</v>
      </c>
      <c r="H5852" t="s">
        <v>0</v>
      </c>
      <c r="I5852" t="s">
        <v>8220</v>
      </c>
      <c r="J5852" t="s">
        <v>8172</v>
      </c>
      <c r="K5852">
        <v>840</v>
      </c>
      <c r="L5852">
        <v>840</v>
      </c>
      <c r="M5852" s="1" t="s">
        <v>7877</v>
      </c>
      <c r="N5852" t="s">
        <v>7878</v>
      </c>
      <c r="O5852" s="2">
        <v>0</v>
      </c>
      <c r="P5852" s="2">
        <v>0</v>
      </c>
      <c r="Q5852" s="2">
        <v>170.93</v>
      </c>
      <c r="R5852" s="2">
        <v>22.2209</v>
      </c>
      <c r="S5852" s="2">
        <v>0</v>
      </c>
      <c r="T5852" s="2">
        <v>0</v>
      </c>
      <c r="U5852" s="2">
        <v>193.15090000000001</v>
      </c>
      <c r="W5852" s="2" t="s">
        <v>1</v>
      </c>
      <c r="X5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2"/>
      <c r="Z5852"/>
      <c r="AA5852"/>
    </row>
    <row r="5853" spans="5:27" hidden="1">
      <c r="E5853" t="s">
        <v>8120</v>
      </c>
      <c r="F5853" t="s">
        <v>8122</v>
      </c>
      <c r="G5853" t="s">
        <v>1</v>
      </c>
      <c r="H5853" t="s">
        <v>0</v>
      </c>
      <c r="I5853" t="s">
        <v>8220</v>
      </c>
      <c r="J5853" t="s">
        <v>8172</v>
      </c>
      <c r="K5853">
        <v>841</v>
      </c>
      <c r="L5853">
        <v>841</v>
      </c>
      <c r="M5853" s="1" t="s">
        <v>118</v>
      </c>
      <c r="N5853" t="s">
        <v>119</v>
      </c>
      <c r="O5853" s="2">
        <v>0</v>
      </c>
      <c r="P5853" s="2">
        <v>0</v>
      </c>
      <c r="Q5853" s="2">
        <v>73.319999999999993</v>
      </c>
      <c r="R5853" s="2">
        <v>9.5315999999999992</v>
      </c>
      <c r="S5853" s="2">
        <v>0</v>
      </c>
      <c r="T5853" s="2">
        <v>0</v>
      </c>
      <c r="U5853" s="2">
        <v>82.851599999999991</v>
      </c>
      <c r="W5853" s="2" t="s">
        <v>1</v>
      </c>
      <c r="X5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3"/>
      <c r="Z5853"/>
      <c r="AA5853"/>
    </row>
    <row r="5854" spans="5:27" hidden="1">
      <c r="E5854" t="s">
        <v>8120</v>
      </c>
      <c r="F5854" t="s">
        <v>8122</v>
      </c>
      <c r="G5854" t="s">
        <v>1</v>
      </c>
      <c r="H5854" t="s">
        <v>0</v>
      </c>
      <c r="I5854" t="s">
        <v>8220</v>
      </c>
      <c r="J5854" t="s">
        <v>8172</v>
      </c>
      <c r="K5854">
        <v>842</v>
      </c>
      <c r="L5854">
        <v>842</v>
      </c>
      <c r="M5854" s="1" t="s">
        <v>118</v>
      </c>
      <c r="N5854" t="s">
        <v>119</v>
      </c>
      <c r="O5854" s="2">
        <v>0</v>
      </c>
      <c r="P5854" s="2">
        <v>0</v>
      </c>
      <c r="Q5854" s="2">
        <v>34.19</v>
      </c>
      <c r="R5854" s="2">
        <v>4.4447000000000001</v>
      </c>
      <c r="S5854" s="2">
        <v>0</v>
      </c>
      <c r="T5854" s="2">
        <v>0</v>
      </c>
      <c r="U5854" s="2">
        <v>38.634699999999995</v>
      </c>
      <c r="W5854" s="2" t="s">
        <v>1</v>
      </c>
      <c r="X5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4"/>
      <c r="Z5854"/>
      <c r="AA5854"/>
    </row>
    <row r="5855" spans="5:27" hidden="1">
      <c r="E5855" t="s">
        <v>8120</v>
      </c>
      <c r="F5855" t="s">
        <v>8122</v>
      </c>
      <c r="G5855" t="s">
        <v>1</v>
      </c>
      <c r="H5855" t="s">
        <v>0</v>
      </c>
      <c r="I5855" t="s">
        <v>8220</v>
      </c>
      <c r="J5855" t="s">
        <v>8172</v>
      </c>
      <c r="K5855">
        <v>843</v>
      </c>
      <c r="L5855">
        <v>843</v>
      </c>
      <c r="M5855" s="1" t="s">
        <v>118</v>
      </c>
      <c r="N5855" t="s">
        <v>119</v>
      </c>
      <c r="O5855" s="2">
        <v>0</v>
      </c>
      <c r="P5855" s="2">
        <v>0</v>
      </c>
      <c r="Q5855" s="2">
        <v>408.86</v>
      </c>
      <c r="R5855" s="2">
        <v>53.151800000000001</v>
      </c>
      <c r="S5855" s="2">
        <v>0</v>
      </c>
      <c r="T5855" s="2">
        <v>0</v>
      </c>
      <c r="U5855" s="2">
        <v>462.01179999999999</v>
      </c>
      <c r="W5855" s="2" t="s">
        <v>1</v>
      </c>
      <c r="X5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5"/>
      <c r="Z5855"/>
      <c r="AA5855"/>
    </row>
    <row r="5856" spans="5:27" hidden="1">
      <c r="E5856" t="s">
        <v>8120</v>
      </c>
      <c r="F5856" t="s">
        <v>8122</v>
      </c>
      <c r="G5856" t="s">
        <v>1</v>
      </c>
      <c r="H5856" t="s">
        <v>0</v>
      </c>
      <c r="I5856" t="s">
        <v>8220</v>
      </c>
      <c r="J5856" t="s">
        <v>8172</v>
      </c>
      <c r="K5856">
        <v>844</v>
      </c>
      <c r="L5856">
        <v>844</v>
      </c>
      <c r="M5856" s="1" t="s">
        <v>118</v>
      </c>
      <c r="N5856" t="s">
        <v>119</v>
      </c>
      <c r="O5856" s="2">
        <v>0</v>
      </c>
      <c r="P5856" s="2">
        <v>0</v>
      </c>
      <c r="Q5856" s="2">
        <v>220</v>
      </c>
      <c r="R5856" s="2">
        <v>28.6</v>
      </c>
      <c r="S5856" s="2">
        <v>0</v>
      </c>
      <c r="T5856" s="2">
        <v>0</v>
      </c>
      <c r="U5856" s="2">
        <v>248.6</v>
      </c>
      <c r="W5856" s="2" t="s">
        <v>1</v>
      </c>
      <c r="X5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6"/>
      <c r="Z5856"/>
      <c r="AA5856"/>
    </row>
    <row r="5857" spans="5:27" hidden="1">
      <c r="E5857" t="s">
        <v>8120</v>
      </c>
      <c r="F5857" t="s">
        <v>8122</v>
      </c>
      <c r="G5857" t="s">
        <v>1</v>
      </c>
      <c r="H5857" t="s">
        <v>0</v>
      </c>
      <c r="I5857" t="s">
        <v>8220</v>
      </c>
      <c r="J5857" t="s">
        <v>8172</v>
      </c>
      <c r="K5857">
        <v>845</v>
      </c>
      <c r="L5857">
        <v>845</v>
      </c>
      <c r="M5857" s="1" t="s">
        <v>806</v>
      </c>
      <c r="N5857" t="s">
        <v>807</v>
      </c>
      <c r="O5857" s="2">
        <v>0</v>
      </c>
      <c r="P5857" s="2">
        <v>0</v>
      </c>
      <c r="Q5857" s="2">
        <v>504.43</v>
      </c>
      <c r="R5857" s="2">
        <v>65.575900000000004</v>
      </c>
      <c r="S5857" s="2">
        <v>0</v>
      </c>
      <c r="T5857" s="2">
        <v>0</v>
      </c>
      <c r="U5857" s="2">
        <v>570.0059</v>
      </c>
      <c r="W5857" s="2" t="s">
        <v>1</v>
      </c>
      <c r="X5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7"/>
      <c r="Z5857"/>
      <c r="AA5857"/>
    </row>
    <row r="5858" spans="5:27" hidden="1">
      <c r="E5858" t="s">
        <v>8120</v>
      </c>
      <c r="F5858" t="s">
        <v>8122</v>
      </c>
      <c r="G5858" t="s">
        <v>1</v>
      </c>
      <c r="H5858" t="s">
        <v>0</v>
      </c>
      <c r="I5858" t="s">
        <v>8220</v>
      </c>
      <c r="J5858" t="s">
        <v>8172</v>
      </c>
      <c r="K5858">
        <v>846</v>
      </c>
      <c r="L5858">
        <v>846</v>
      </c>
      <c r="M5858" s="1" t="s">
        <v>715</v>
      </c>
      <c r="N5858" t="s">
        <v>716</v>
      </c>
      <c r="O5858" s="2">
        <v>0</v>
      </c>
      <c r="P5858" s="2">
        <v>0</v>
      </c>
      <c r="Q5858" s="2">
        <v>150</v>
      </c>
      <c r="R5858" s="2">
        <v>19.5</v>
      </c>
      <c r="S5858" s="2">
        <v>0</v>
      </c>
      <c r="T5858" s="2">
        <v>0</v>
      </c>
      <c r="U5858" s="2">
        <v>169.5</v>
      </c>
      <c r="W5858" s="2" t="s">
        <v>1</v>
      </c>
      <c r="X5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8"/>
      <c r="Z5858"/>
      <c r="AA5858"/>
    </row>
    <row r="5859" spans="5:27" hidden="1">
      <c r="E5859" t="s">
        <v>8120</v>
      </c>
      <c r="F5859" t="s">
        <v>8122</v>
      </c>
      <c r="G5859" t="s">
        <v>1</v>
      </c>
      <c r="H5859" t="s">
        <v>0</v>
      </c>
      <c r="I5859" t="s">
        <v>8220</v>
      </c>
      <c r="J5859" t="s">
        <v>8172</v>
      </c>
      <c r="K5859">
        <v>847</v>
      </c>
      <c r="L5859">
        <v>847</v>
      </c>
      <c r="M5859" s="1" t="s">
        <v>181</v>
      </c>
      <c r="N5859" t="s">
        <v>182</v>
      </c>
      <c r="O5859" s="2">
        <v>0</v>
      </c>
      <c r="P5859" s="2">
        <v>0</v>
      </c>
      <c r="Q5859" s="2">
        <v>110.62</v>
      </c>
      <c r="R5859" s="2">
        <v>14.380600000000001</v>
      </c>
      <c r="S5859" s="2">
        <v>0</v>
      </c>
      <c r="T5859" s="2">
        <v>0</v>
      </c>
      <c r="U5859" s="2">
        <v>125.00060000000001</v>
      </c>
      <c r="W5859" s="2" t="s">
        <v>1</v>
      </c>
      <c r="X5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59"/>
      <c r="Z5859"/>
      <c r="AA5859"/>
    </row>
    <row r="5860" spans="5:27" hidden="1">
      <c r="E5860" t="s">
        <v>8120</v>
      </c>
      <c r="F5860" t="s">
        <v>8122</v>
      </c>
      <c r="G5860" t="s">
        <v>1</v>
      </c>
      <c r="H5860" t="s">
        <v>0</v>
      </c>
      <c r="I5860" t="s">
        <v>8220</v>
      </c>
      <c r="J5860" t="s">
        <v>8172</v>
      </c>
      <c r="K5860">
        <v>848</v>
      </c>
      <c r="L5860">
        <v>848</v>
      </c>
      <c r="M5860" s="1" t="s">
        <v>118</v>
      </c>
      <c r="N5860" t="s">
        <v>119</v>
      </c>
      <c r="O5860" s="2">
        <v>0</v>
      </c>
      <c r="P5860" s="2">
        <v>0</v>
      </c>
      <c r="Q5860" s="2">
        <v>68.37</v>
      </c>
      <c r="R5860" s="2">
        <v>8.8881000000000014</v>
      </c>
      <c r="S5860" s="2">
        <v>0</v>
      </c>
      <c r="T5860" s="2">
        <v>0</v>
      </c>
      <c r="U5860" s="2">
        <v>77.258100000000013</v>
      </c>
      <c r="W5860" s="2" t="s">
        <v>1</v>
      </c>
      <c r="X58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0"/>
      <c r="Z5860"/>
      <c r="AA5860"/>
    </row>
    <row r="5861" spans="5:27" hidden="1">
      <c r="E5861" t="s">
        <v>8120</v>
      </c>
      <c r="F5861" t="s">
        <v>8122</v>
      </c>
      <c r="G5861" t="s">
        <v>1</v>
      </c>
      <c r="H5861" t="s">
        <v>0</v>
      </c>
      <c r="I5861" t="s">
        <v>8220</v>
      </c>
      <c r="J5861" t="s">
        <v>8172</v>
      </c>
      <c r="K5861">
        <v>849</v>
      </c>
      <c r="L5861">
        <v>849</v>
      </c>
      <c r="M5861" s="1" t="s">
        <v>159</v>
      </c>
      <c r="N5861" t="s">
        <v>160</v>
      </c>
      <c r="O5861" s="2">
        <v>0</v>
      </c>
      <c r="P5861" s="2">
        <v>0</v>
      </c>
      <c r="Q5861" s="2">
        <v>176.99</v>
      </c>
      <c r="R5861" s="2">
        <v>23.008700000000001</v>
      </c>
      <c r="S5861" s="2">
        <v>0</v>
      </c>
      <c r="T5861" s="2">
        <v>0</v>
      </c>
      <c r="U5861" s="2">
        <v>199.99870000000001</v>
      </c>
      <c r="W5861" s="2" t="s">
        <v>1</v>
      </c>
      <c r="X58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1"/>
      <c r="Z5861"/>
      <c r="AA5861"/>
    </row>
    <row r="5862" spans="5:27" hidden="1">
      <c r="E5862" t="s">
        <v>8120</v>
      </c>
      <c r="F5862" t="s">
        <v>8122</v>
      </c>
      <c r="G5862" t="s">
        <v>1</v>
      </c>
      <c r="H5862" t="s">
        <v>0</v>
      </c>
      <c r="I5862" t="s">
        <v>8220</v>
      </c>
      <c r="J5862" t="s">
        <v>8172</v>
      </c>
      <c r="K5862">
        <v>850</v>
      </c>
      <c r="L5862">
        <v>850</v>
      </c>
      <c r="M5862" s="1" t="s">
        <v>118</v>
      </c>
      <c r="N5862" t="s">
        <v>119</v>
      </c>
      <c r="O5862" s="2">
        <v>0</v>
      </c>
      <c r="P5862" s="2">
        <v>0</v>
      </c>
      <c r="Q5862" s="2">
        <v>209.2</v>
      </c>
      <c r="R5862" s="2">
        <v>27.195999999999998</v>
      </c>
      <c r="S5862" s="2">
        <v>0</v>
      </c>
      <c r="T5862" s="2">
        <v>0</v>
      </c>
      <c r="U5862" s="2">
        <v>236.39599999999999</v>
      </c>
      <c r="W5862" s="2" t="s">
        <v>1</v>
      </c>
      <c r="X58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2"/>
      <c r="Z5862"/>
      <c r="AA5862"/>
    </row>
    <row r="5863" spans="5:27" hidden="1">
      <c r="E5863" t="s">
        <v>8120</v>
      </c>
      <c r="F5863" t="s">
        <v>8122</v>
      </c>
      <c r="G5863" t="s">
        <v>1</v>
      </c>
      <c r="H5863" t="s">
        <v>0</v>
      </c>
      <c r="I5863" t="s">
        <v>8220</v>
      </c>
      <c r="J5863" t="s">
        <v>8172</v>
      </c>
      <c r="K5863">
        <v>851</v>
      </c>
      <c r="L5863">
        <v>851</v>
      </c>
      <c r="M5863" s="1" t="s">
        <v>120</v>
      </c>
      <c r="N5863" t="s">
        <v>121</v>
      </c>
      <c r="O5863" s="2">
        <v>0</v>
      </c>
      <c r="P5863" s="2">
        <v>0</v>
      </c>
      <c r="Q5863" s="2">
        <v>8.9600000000000009</v>
      </c>
      <c r="R5863" s="2">
        <v>1.1648000000000001</v>
      </c>
      <c r="S5863" s="2">
        <v>0</v>
      </c>
      <c r="T5863" s="2">
        <v>0</v>
      </c>
      <c r="U5863" s="2">
        <v>10.1248</v>
      </c>
      <c r="W5863" s="2" t="s">
        <v>1</v>
      </c>
      <c r="X58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3"/>
      <c r="Z5863"/>
      <c r="AA5863"/>
    </row>
    <row r="5864" spans="5:27" hidden="1">
      <c r="E5864" t="s">
        <v>8120</v>
      </c>
      <c r="F5864" t="s">
        <v>8122</v>
      </c>
      <c r="G5864" t="s">
        <v>1</v>
      </c>
      <c r="H5864" t="s">
        <v>0</v>
      </c>
      <c r="I5864" t="s">
        <v>8220</v>
      </c>
      <c r="J5864" t="s">
        <v>8172</v>
      </c>
      <c r="K5864">
        <v>852</v>
      </c>
      <c r="L5864">
        <v>852</v>
      </c>
      <c r="M5864" s="1" t="s">
        <v>253</v>
      </c>
      <c r="N5864" t="s">
        <v>254</v>
      </c>
      <c r="O5864" s="2">
        <v>0</v>
      </c>
      <c r="P5864" s="2">
        <v>0</v>
      </c>
      <c r="Q5864" s="2">
        <v>567.20000000000005</v>
      </c>
      <c r="R5864" s="2">
        <v>73.736000000000004</v>
      </c>
      <c r="S5864" s="2">
        <v>0</v>
      </c>
      <c r="T5864" s="2">
        <v>0</v>
      </c>
      <c r="U5864" s="2">
        <v>640.93600000000004</v>
      </c>
      <c r="W5864" s="2" t="s">
        <v>1</v>
      </c>
      <c r="X58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4"/>
      <c r="Z5864"/>
      <c r="AA5864"/>
    </row>
    <row r="5865" spans="5:27" hidden="1">
      <c r="E5865" t="s">
        <v>8120</v>
      </c>
      <c r="F5865" t="s">
        <v>8122</v>
      </c>
      <c r="G5865" t="s">
        <v>1</v>
      </c>
      <c r="H5865" t="s">
        <v>0</v>
      </c>
      <c r="I5865" t="s">
        <v>8220</v>
      </c>
      <c r="J5865" t="s">
        <v>8172</v>
      </c>
      <c r="K5865">
        <v>853</v>
      </c>
      <c r="L5865">
        <v>853</v>
      </c>
      <c r="M5865" s="1" t="s">
        <v>1066</v>
      </c>
      <c r="N5865" t="s">
        <v>1067</v>
      </c>
      <c r="O5865" s="2">
        <v>0</v>
      </c>
      <c r="P5865" s="2">
        <v>0</v>
      </c>
      <c r="Q5865" s="2">
        <v>150.12</v>
      </c>
      <c r="R5865" s="2">
        <v>19.515600000000003</v>
      </c>
      <c r="S5865" s="2">
        <v>0</v>
      </c>
      <c r="T5865" s="2">
        <v>0</v>
      </c>
      <c r="U5865" s="2">
        <v>169.63560000000001</v>
      </c>
      <c r="W5865" s="2" t="s">
        <v>1</v>
      </c>
      <c r="X58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5"/>
      <c r="Z5865"/>
      <c r="AA5865"/>
    </row>
    <row r="5866" spans="5:27" hidden="1">
      <c r="E5866" t="s">
        <v>8120</v>
      </c>
      <c r="F5866" t="s">
        <v>8122</v>
      </c>
      <c r="G5866" t="s">
        <v>1</v>
      </c>
      <c r="H5866" t="s">
        <v>0</v>
      </c>
      <c r="I5866" t="s">
        <v>8220</v>
      </c>
      <c r="J5866" t="s">
        <v>8172</v>
      </c>
      <c r="K5866">
        <v>854</v>
      </c>
      <c r="L5866">
        <v>854</v>
      </c>
      <c r="M5866" s="1" t="s">
        <v>177</v>
      </c>
      <c r="N5866" t="s">
        <v>178</v>
      </c>
      <c r="O5866" s="2">
        <v>0</v>
      </c>
      <c r="P5866" s="2">
        <v>0</v>
      </c>
      <c r="Q5866" s="2">
        <v>341.86</v>
      </c>
      <c r="R5866" s="2">
        <v>44.441800000000001</v>
      </c>
      <c r="S5866" s="2">
        <v>0</v>
      </c>
      <c r="T5866" s="2">
        <v>0</v>
      </c>
      <c r="U5866" s="2">
        <v>386.30180000000001</v>
      </c>
      <c r="W5866" s="2" t="s">
        <v>1</v>
      </c>
      <c r="X58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6"/>
      <c r="Z5866"/>
      <c r="AA5866"/>
    </row>
    <row r="5867" spans="5:27" hidden="1">
      <c r="E5867" t="s">
        <v>8120</v>
      </c>
      <c r="F5867" t="s">
        <v>8122</v>
      </c>
      <c r="G5867" t="s">
        <v>1</v>
      </c>
      <c r="H5867" t="s">
        <v>0</v>
      </c>
      <c r="I5867" t="s">
        <v>8220</v>
      </c>
      <c r="J5867" t="s">
        <v>8172</v>
      </c>
      <c r="K5867">
        <v>855</v>
      </c>
      <c r="L5867">
        <v>855</v>
      </c>
      <c r="M5867" s="1" t="s">
        <v>159</v>
      </c>
      <c r="N5867" t="s">
        <v>160</v>
      </c>
      <c r="O5867" s="2">
        <v>0</v>
      </c>
      <c r="P5867" s="2">
        <v>0</v>
      </c>
      <c r="Q5867" s="2">
        <v>68.14</v>
      </c>
      <c r="R5867" s="2">
        <v>8.8582000000000001</v>
      </c>
      <c r="S5867" s="2">
        <v>0</v>
      </c>
      <c r="T5867" s="2">
        <v>0</v>
      </c>
      <c r="U5867" s="2">
        <v>76.998199999999997</v>
      </c>
      <c r="W5867" s="2" t="s">
        <v>1</v>
      </c>
      <c r="X58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7"/>
      <c r="Z5867"/>
      <c r="AA5867"/>
    </row>
    <row r="5868" spans="5:27" hidden="1">
      <c r="E5868" t="s">
        <v>8120</v>
      </c>
      <c r="F5868" t="s">
        <v>8122</v>
      </c>
      <c r="G5868" t="s">
        <v>1</v>
      </c>
      <c r="H5868" t="s">
        <v>0</v>
      </c>
      <c r="I5868" t="s">
        <v>8220</v>
      </c>
      <c r="J5868" t="s">
        <v>8172</v>
      </c>
      <c r="K5868">
        <v>856</v>
      </c>
      <c r="L5868">
        <v>856</v>
      </c>
      <c r="M5868" s="1" t="s">
        <v>118</v>
      </c>
      <c r="N5868" t="s">
        <v>119</v>
      </c>
      <c r="O5868" s="2">
        <v>0</v>
      </c>
      <c r="P5868" s="2">
        <v>0</v>
      </c>
      <c r="Q5868" s="2">
        <v>91.68</v>
      </c>
      <c r="R5868" s="2">
        <v>11.918400000000002</v>
      </c>
      <c r="S5868" s="2">
        <v>0</v>
      </c>
      <c r="T5868" s="2">
        <v>0</v>
      </c>
      <c r="U5868" s="2">
        <v>103.59840000000001</v>
      </c>
      <c r="W5868" s="2" t="s">
        <v>1</v>
      </c>
      <c r="X58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8"/>
      <c r="Z5868"/>
      <c r="AA5868"/>
    </row>
    <row r="5869" spans="5:27" hidden="1">
      <c r="E5869" t="s">
        <v>8120</v>
      </c>
      <c r="F5869" t="s">
        <v>8122</v>
      </c>
      <c r="G5869" t="s">
        <v>1</v>
      </c>
      <c r="H5869" t="s">
        <v>0</v>
      </c>
      <c r="I5869" t="s">
        <v>8220</v>
      </c>
      <c r="J5869" t="s">
        <v>8172</v>
      </c>
      <c r="K5869">
        <v>857</v>
      </c>
      <c r="L5869">
        <v>857</v>
      </c>
      <c r="M5869" s="1" t="s">
        <v>118</v>
      </c>
      <c r="N5869" t="s">
        <v>119</v>
      </c>
      <c r="O5869" s="2">
        <v>0</v>
      </c>
      <c r="P5869" s="2">
        <v>0</v>
      </c>
      <c r="Q5869" s="2">
        <v>428.57</v>
      </c>
      <c r="R5869" s="2">
        <v>55.714100000000002</v>
      </c>
      <c r="S5869" s="2">
        <v>0</v>
      </c>
      <c r="T5869" s="2">
        <v>0</v>
      </c>
      <c r="U5869" s="2">
        <v>484.28409999999997</v>
      </c>
      <c r="W5869" s="2" t="s">
        <v>1</v>
      </c>
      <c r="X58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69"/>
      <c r="Z5869"/>
      <c r="AA5869"/>
    </row>
    <row r="5870" spans="5:27" hidden="1">
      <c r="E5870" t="s">
        <v>8120</v>
      </c>
      <c r="F5870" t="s">
        <v>8122</v>
      </c>
      <c r="G5870" t="s">
        <v>1</v>
      </c>
      <c r="H5870" t="s">
        <v>0</v>
      </c>
      <c r="I5870" t="s">
        <v>8220</v>
      </c>
      <c r="J5870" t="s">
        <v>8172</v>
      </c>
      <c r="K5870">
        <v>858</v>
      </c>
      <c r="L5870">
        <v>858</v>
      </c>
      <c r="M5870" s="1" t="s">
        <v>177</v>
      </c>
      <c r="N5870" t="s">
        <v>178</v>
      </c>
      <c r="O5870" s="2">
        <v>0</v>
      </c>
      <c r="P5870" s="2">
        <v>0</v>
      </c>
      <c r="Q5870" s="2">
        <v>183.29</v>
      </c>
      <c r="R5870" s="2">
        <v>23.8277</v>
      </c>
      <c r="S5870" s="2">
        <v>0</v>
      </c>
      <c r="T5870" s="2">
        <v>0</v>
      </c>
      <c r="U5870" s="2">
        <v>207.11769999999999</v>
      </c>
      <c r="W5870" s="2" t="s">
        <v>1</v>
      </c>
      <c r="X58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0"/>
      <c r="Z5870"/>
      <c r="AA5870"/>
    </row>
    <row r="5871" spans="5:27" hidden="1">
      <c r="E5871" t="s">
        <v>8120</v>
      </c>
      <c r="F5871" t="s">
        <v>8122</v>
      </c>
      <c r="G5871" t="s">
        <v>1</v>
      </c>
      <c r="H5871" t="s">
        <v>0</v>
      </c>
      <c r="I5871" t="s">
        <v>8220</v>
      </c>
      <c r="J5871" t="s">
        <v>8172</v>
      </c>
      <c r="K5871">
        <v>859</v>
      </c>
      <c r="L5871">
        <v>859</v>
      </c>
      <c r="M5871" s="1" t="s">
        <v>707</v>
      </c>
      <c r="N5871" t="s">
        <v>708</v>
      </c>
      <c r="O5871" s="2">
        <v>0</v>
      </c>
      <c r="P5871" s="2">
        <v>0</v>
      </c>
      <c r="Q5871" s="2">
        <v>50</v>
      </c>
      <c r="R5871" s="2">
        <v>6.5</v>
      </c>
      <c r="S5871" s="2">
        <v>0</v>
      </c>
      <c r="T5871" s="2">
        <v>0</v>
      </c>
      <c r="U5871" s="2">
        <v>56.5</v>
      </c>
      <c r="W5871" s="2" t="s">
        <v>1</v>
      </c>
      <c r="X58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1"/>
      <c r="Z5871"/>
      <c r="AA5871"/>
    </row>
    <row r="5872" spans="5:27" hidden="1">
      <c r="E5872" t="s">
        <v>8120</v>
      </c>
      <c r="F5872" t="s">
        <v>8122</v>
      </c>
      <c r="G5872" t="s">
        <v>1</v>
      </c>
      <c r="H5872" t="s">
        <v>0</v>
      </c>
      <c r="I5872" t="s">
        <v>8220</v>
      </c>
      <c r="J5872" t="s">
        <v>8172</v>
      </c>
      <c r="K5872">
        <v>860</v>
      </c>
      <c r="L5872">
        <v>860</v>
      </c>
      <c r="M5872" s="1" t="s">
        <v>389</v>
      </c>
      <c r="N5872" t="s">
        <v>390</v>
      </c>
      <c r="O5872" s="2">
        <v>0</v>
      </c>
      <c r="P5872" s="2">
        <v>0</v>
      </c>
      <c r="Q5872" s="2">
        <v>58.41</v>
      </c>
      <c r="R5872" s="2">
        <v>7.5933000000000002</v>
      </c>
      <c r="S5872" s="2">
        <v>0</v>
      </c>
      <c r="T5872" s="2">
        <v>0</v>
      </c>
      <c r="U5872" s="2">
        <v>66.003299999999996</v>
      </c>
      <c r="W5872" s="2" t="s">
        <v>1</v>
      </c>
      <c r="X58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2"/>
      <c r="Z5872"/>
      <c r="AA5872"/>
    </row>
    <row r="5873" spans="5:27" hidden="1">
      <c r="E5873" t="s">
        <v>8120</v>
      </c>
      <c r="F5873" t="s">
        <v>8122</v>
      </c>
      <c r="G5873" t="s">
        <v>1</v>
      </c>
      <c r="H5873" t="s">
        <v>0</v>
      </c>
      <c r="I5873" t="s">
        <v>8220</v>
      </c>
      <c r="J5873" t="s">
        <v>8172</v>
      </c>
      <c r="K5873">
        <v>861</v>
      </c>
      <c r="L5873">
        <v>861</v>
      </c>
      <c r="M5873" s="1" t="s">
        <v>954</v>
      </c>
      <c r="N5873" t="s">
        <v>955</v>
      </c>
      <c r="O5873" s="2">
        <v>0</v>
      </c>
      <c r="P5873" s="2">
        <v>0</v>
      </c>
      <c r="Q5873" s="2">
        <v>314.16000000000003</v>
      </c>
      <c r="R5873" s="2">
        <v>40.840800000000002</v>
      </c>
      <c r="S5873" s="2">
        <v>0</v>
      </c>
      <c r="T5873" s="2">
        <v>0</v>
      </c>
      <c r="U5873" s="2">
        <v>355.00080000000003</v>
      </c>
      <c r="W5873" s="2" t="s">
        <v>1</v>
      </c>
      <c r="X58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3"/>
      <c r="Z5873"/>
      <c r="AA5873"/>
    </row>
    <row r="5874" spans="5:27" hidden="1">
      <c r="E5874" t="s">
        <v>8120</v>
      </c>
      <c r="F5874" t="s">
        <v>8122</v>
      </c>
      <c r="G5874" t="s">
        <v>1</v>
      </c>
      <c r="H5874" t="s">
        <v>0</v>
      </c>
      <c r="I5874" t="s">
        <v>8220</v>
      </c>
      <c r="J5874" t="s">
        <v>8172</v>
      </c>
      <c r="K5874">
        <v>862</v>
      </c>
      <c r="L5874">
        <v>862</v>
      </c>
      <c r="M5874" s="1" t="s">
        <v>954</v>
      </c>
      <c r="N5874" t="s">
        <v>955</v>
      </c>
      <c r="O5874" s="2">
        <v>0</v>
      </c>
      <c r="P5874" s="2">
        <v>0</v>
      </c>
      <c r="Q5874" s="2">
        <v>68.14</v>
      </c>
      <c r="R5874" s="2">
        <v>8.8582000000000001</v>
      </c>
      <c r="S5874" s="2">
        <v>0</v>
      </c>
      <c r="T5874" s="2">
        <v>0</v>
      </c>
      <c r="U5874" s="2">
        <v>76.998199999999997</v>
      </c>
      <c r="W5874" s="2" t="s">
        <v>1</v>
      </c>
      <c r="X58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4"/>
      <c r="Z5874"/>
      <c r="AA5874"/>
    </row>
    <row r="5875" spans="5:27" hidden="1">
      <c r="E5875" t="s">
        <v>8120</v>
      </c>
      <c r="F5875" t="s">
        <v>8122</v>
      </c>
      <c r="G5875" t="s">
        <v>1</v>
      </c>
      <c r="H5875" t="s">
        <v>0</v>
      </c>
      <c r="I5875" t="s">
        <v>8220</v>
      </c>
      <c r="J5875" t="s">
        <v>8172</v>
      </c>
      <c r="K5875">
        <v>863</v>
      </c>
      <c r="L5875">
        <v>863</v>
      </c>
      <c r="M5875" s="1" t="s">
        <v>1309</v>
      </c>
      <c r="N5875" t="s">
        <v>1310</v>
      </c>
      <c r="O5875" s="2">
        <v>0</v>
      </c>
      <c r="P5875" s="2">
        <v>0</v>
      </c>
      <c r="Q5875" s="2">
        <v>68.14</v>
      </c>
      <c r="R5875" s="2">
        <v>8.8582000000000001</v>
      </c>
      <c r="S5875" s="2">
        <v>0</v>
      </c>
      <c r="T5875" s="2">
        <v>0</v>
      </c>
      <c r="U5875" s="2">
        <v>76.998199999999997</v>
      </c>
      <c r="W5875" s="2" t="s">
        <v>1</v>
      </c>
      <c r="X58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5"/>
      <c r="Z5875"/>
      <c r="AA5875"/>
    </row>
    <row r="5876" spans="5:27" hidden="1">
      <c r="E5876" t="s">
        <v>8120</v>
      </c>
      <c r="F5876" t="s">
        <v>8122</v>
      </c>
      <c r="G5876" t="s">
        <v>1</v>
      </c>
      <c r="H5876" t="s">
        <v>0</v>
      </c>
      <c r="I5876" t="s">
        <v>8220</v>
      </c>
      <c r="J5876" t="s">
        <v>8172</v>
      </c>
      <c r="K5876">
        <v>864</v>
      </c>
      <c r="L5876">
        <v>864</v>
      </c>
      <c r="M5876" s="1" t="s">
        <v>1309</v>
      </c>
      <c r="N5876" t="s">
        <v>1310</v>
      </c>
      <c r="O5876" s="2">
        <v>0</v>
      </c>
      <c r="P5876" s="2">
        <v>0</v>
      </c>
      <c r="Q5876" s="2">
        <v>174.25</v>
      </c>
      <c r="R5876" s="2">
        <v>22.6525</v>
      </c>
      <c r="S5876" s="2">
        <v>0</v>
      </c>
      <c r="T5876" s="2">
        <v>0</v>
      </c>
      <c r="U5876" s="2">
        <v>196.9025</v>
      </c>
      <c r="W5876" s="2" t="s">
        <v>1</v>
      </c>
      <c r="X58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6"/>
      <c r="Z5876"/>
      <c r="AA5876"/>
    </row>
    <row r="5877" spans="5:27" hidden="1">
      <c r="E5877" t="s">
        <v>8120</v>
      </c>
      <c r="F5877" t="s">
        <v>8122</v>
      </c>
      <c r="G5877" t="s">
        <v>1</v>
      </c>
      <c r="H5877" t="s">
        <v>0</v>
      </c>
      <c r="I5877" t="s">
        <v>8220</v>
      </c>
      <c r="J5877" t="s">
        <v>8172</v>
      </c>
      <c r="K5877">
        <v>865</v>
      </c>
      <c r="L5877">
        <v>865</v>
      </c>
      <c r="M5877" s="1" t="s">
        <v>77</v>
      </c>
      <c r="N5877" t="s">
        <v>78</v>
      </c>
      <c r="O5877" s="2">
        <v>0</v>
      </c>
      <c r="P5877" s="2">
        <v>0</v>
      </c>
      <c r="Q5877" s="2">
        <v>228.68</v>
      </c>
      <c r="R5877" s="2">
        <v>29.728400000000001</v>
      </c>
      <c r="S5877" s="2">
        <v>0</v>
      </c>
      <c r="T5877" s="2">
        <v>0</v>
      </c>
      <c r="U5877" s="2">
        <v>258.40840000000003</v>
      </c>
      <c r="W5877" s="2" t="s">
        <v>1</v>
      </c>
      <c r="X58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7"/>
      <c r="Z5877"/>
      <c r="AA5877"/>
    </row>
    <row r="5878" spans="5:27" hidden="1">
      <c r="E5878" t="s">
        <v>8120</v>
      </c>
      <c r="F5878" t="s">
        <v>8122</v>
      </c>
      <c r="G5878" t="s">
        <v>1</v>
      </c>
      <c r="H5878" t="s">
        <v>0</v>
      </c>
      <c r="I5878" t="s">
        <v>8220</v>
      </c>
      <c r="J5878" t="s">
        <v>8172</v>
      </c>
      <c r="K5878">
        <v>866</v>
      </c>
      <c r="L5878">
        <v>866</v>
      </c>
      <c r="M5878" s="1" t="s">
        <v>144</v>
      </c>
      <c r="N5878" t="s">
        <v>145</v>
      </c>
      <c r="O5878" s="2">
        <v>0</v>
      </c>
      <c r="P5878" s="2">
        <v>0</v>
      </c>
      <c r="Q5878" s="2">
        <v>21.76</v>
      </c>
      <c r="R5878" s="2">
        <v>2.8288000000000002</v>
      </c>
      <c r="S5878" s="2">
        <v>0</v>
      </c>
      <c r="T5878" s="2">
        <v>0</v>
      </c>
      <c r="U5878" s="2">
        <v>24.588800000000003</v>
      </c>
      <c r="W5878" s="2" t="s">
        <v>1</v>
      </c>
      <c r="X58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8"/>
      <c r="Z5878"/>
      <c r="AA5878"/>
    </row>
    <row r="5879" spans="5:27" hidden="1">
      <c r="E5879" t="s">
        <v>8120</v>
      </c>
      <c r="F5879" t="s">
        <v>8122</v>
      </c>
      <c r="G5879" t="s">
        <v>1</v>
      </c>
      <c r="H5879" t="s">
        <v>0</v>
      </c>
      <c r="I5879" t="s">
        <v>8220</v>
      </c>
      <c r="J5879" t="s">
        <v>8172</v>
      </c>
      <c r="K5879">
        <v>867</v>
      </c>
      <c r="L5879">
        <v>867</v>
      </c>
      <c r="M5879" s="1" t="s">
        <v>7848</v>
      </c>
      <c r="N5879" t="s">
        <v>7847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W5879" s="2" t="s">
        <v>1</v>
      </c>
      <c r="X58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79"/>
      <c r="Z5879"/>
      <c r="AA5879"/>
    </row>
    <row r="5880" spans="5:27" hidden="1">
      <c r="E5880" t="s">
        <v>8120</v>
      </c>
      <c r="F5880" t="s">
        <v>8122</v>
      </c>
      <c r="G5880" t="s">
        <v>1</v>
      </c>
      <c r="H5880" t="s">
        <v>0</v>
      </c>
      <c r="I5880" t="s">
        <v>8220</v>
      </c>
      <c r="J5880" t="s">
        <v>8172</v>
      </c>
      <c r="K5880">
        <v>868</v>
      </c>
      <c r="L5880">
        <v>868</v>
      </c>
      <c r="M5880" s="1" t="s">
        <v>130</v>
      </c>
      <c r="N5880" t="s">
        <v>131</v>
      </c>
      <c r="O5880" s="2">
        <v>0</v>
      </c>
      <c r="P5880" s="2">
        <v>0</v>
      </c>
      <c r="Q5880" s="2">
        <v>32</v>
      </c>
      <c r="R5880" s="2">
        <v>4.16</v>
      </c>
      <c r="S5880" s="2">
        <v>0</v>
      </c>
      <c r="T5880" s="2">
        <v>0</v>
      </c>
      <c r="U5880" s="2">
        <v>36.159999999999997</v>
      </c>
      <c r="W5880" s="2" t="s">
        <v>1</v>
      </c>
      <c r="X58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0"/>
      <c r="Z5880"/>
      <c r="AA5880"/>
    </row>
    <row r="5881" spans="5:27" hidden="1">
      <c r="E5881" t="s">
        <v>8120</v>
      </c>
      <c r="F5881" t="s">
        <v>8122</v>
      </c>
      <c r="G5881" t="s">
        <v>1</v>
      </c>
      <c r="H5881" t="s">
        <v>0</v>
      </c>
      <c r="I5881" t="s">
        <v>8220</v>
      </c>
      <c r="J5881" t="s">
        <v>8172</v>
      </c>
      <c r="K5881">
        <v>869</v>
      </c>
      <c r="L5881">
        <v>869</v>
      </c>
      <c r="M5881" s="1" t="s">
        <v>132</v>
      </c>
      <c r="N5881" t="s">
        <v>133</v>
      </c>
      <c r="O5881" s="2">
        <v>0</v>
      </c>
      <c r="P5881" s="2">
        <v>0</v>
      </c>
      <c r="Q5881" s="2">
        <v>500</v>
      </c>
      <c r="R5881" s="2">
        <v>65</v>
      </c>
      <c r="S5881" s="2">
        <v>0</v>
      </c>
      <c r="T5881" s="2">
        <v>0</v>
      </c>
      <c r="U5881" s="2">
        <v>565</v>
      </c>
      <c r="W5881" s="2" t="s">
        <v>1</v>
      </c>
      <c r="X58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1"/>
      <c r="Z5881"/>
      <c r="AA5881"/>
    </row>
    <row r="5882" spans="5:27" hidden="1">
      <c r="E5882" t="s">
        <v>8120</v>
      </c>
      <c r="F5882" t="s">
        <v>8122</v>
      </c>
      <c r="G5882" t="s">
        <v>1</v>
      </c>
      <c r="H5882" t="s">
        <v>0</v>
      </c>
      <c r="I5882" t="s">
        <v>8220</v>
      </c>
      <c r="J5882" t="s">
        <v>8172</v>
      </c>
      <c r="K5882">
        <v>870</v>
      </c>
      <c r="L5882">
        <v>870</v>
      </c>
      <c r="M5882" s="1" t="s">
        <v>1165</v>
      </c>
      <c r="N5882" t="s">
        <v>1166</v>
      </c>
      <c r="O5882" s="2">
        <v>0</v>
      </c>
      <c r="P5882" s="2">
        <v>0</v>
      </c>
      <c r="Q5882" s="2">
        <v>31.42</v>
      </c>
      <c r="R5882" s="2">
        <v>4.0846</v>
      </c>
      <c r="S5882" s="2">
        <v>0</v>
      </c>
      <c r="T5882" s="2">
        <v>0</v>
      </c>
      <c r="U5882" s="2">
        <v>35.504600000000003</v>
      </c>
      <c r="W5882" s="2" t="s">
        <v>1</v>
      </c>
      <c r="X58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2"/>
      <c r="Z5882"/>
      <c r="AA5882"/>
    </row>
    <row r="5883" spans="5:27" hidden="1">
      <c r="E5883" t="s">
        <v>8120</v>
      </c>
      <c r="F5883" t="s">
        <v>8122</v>
      </c>
      <c r="G5883" t="s">
        <v>1</v>
      </c>
      <c r="H5883" t="s">
        <v>0</v>
      </c>
      <c r="I5883" t="s">
        <v>8220</v>
      </c>
      <c r="J5883" t="s">
        <v>8172</v>
      </c>
      <c r="K5883">
        <v>871</v>
      </c>
      <c r="L5883">
        <v>871</v>
      </c>
      <c r="M5883" s="1" t="s">
        <v>118</v>
      </c>
      <c r="N5883" t="s">
        <v>119</v>
      </c>
      <c r="O5883" s="2">
        <v>0</v>
      </c>
      <c r="P5883" s="2">
        <v>0</v>
      </c>
      <c r="Q5883" s="2">
        <v>170.93</v>
      </c>
      <c r="R5883" s="2">
        <v>22.2209</v>
      </c>
      <c r="S5883" s="2">
        <v>0</v>
      </c>
      <c r="T5883" s="2">
        <v>0</v>
      </c>
      <c r="U5883" s="2">
        <v>193.15090000000001</v>
      </c>
      <c r="W5883" s="2" t="s">
        <v>1</v>
      </c>
      <c r="X58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3"/>
      <c r="Z5883"/>
      <c r="AA5883"/>
    </row>
    <row r="5884" spans="5:27" hidden="1">
      <c r="E5884" t="s">
        <v>8120</v>
      </c>
      <c r="F5884" t="s">
        <v>8122</v>
      </c>
      <c r="G5884" t="s">
        <v>1</v>
      </c>
      <c r="H5884" t="s">
        <v>0</v>
      </c>
      <c r="I5884" t="s">
        <v>8220</v>
      </c>
      <c r="J5884" t="s">
        <v>8172</v>
      </c>
      <c r="K5884">
        <v>872</v>
      </c>
      <c r="L5884">
        <v>872</v>
      </c>
      <c r="M5884" s="1" t="s">
        <v>118</v>
      </c>
      <c r="N5884" t="s">
        <v>119</v>
      </c>
      <c r="O5884" s="2">
        <v>0</v>
      </c>
      <c r="P5884" s="2">
        <v>0</v>
      </c>
      <c r="Q5884" s="2">
        <v>102.56</v>
      </c>
      <c r="R5884" s="2">
        <v>13.332800000000001</v>
      </c>
      <c r="S5884" s="2">
        <v>0</v>
      </c>
      <c r="T5884" s="2">
        <v>0</v>
      </c>
      <c r="U5884" s="2">
        <v>115.89280000000001</v>
      </c>
      <c r="W5884" s="2" t="s">
        <v>1</v>
      </c>
      <c r="X58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4"/>
      <c r="Z5884"/>
      <c r="AA5884"/>
    </row>
    <row r="5885" spans="5:27" hidden="1">
      <c r="E5885" t="s">
        <v>8120</v>
      </c>
      <c r="F5885" t="s">
        <v>8122</v>
      </c>
      <c r="G5885" t="s">
        <v>1</v>
      </c>
      <c r="H5885" t="s">
        <v>0</v>
      </c>
      <c r="I5885" t="s">
        <v>8220</v>
      </c>
      <c r="J5885" t="s">
        <v>8172</v>
      </c>
      <c r="K5885">
        <v>873</v>
      </c>
      <c r="L5885">
        <v>873</v>
      </c>
      <c r="M5885" s="1" t="s">
        <v>7836</v>
      </c>
      <c r="N5885" t="s">
        <v>7850</v>
      </c>
      <c r="O5885" s="2">
        <v>0</v>
      </c>
      <c r="P5885" s="2">
        <v>0</v>
      </c>
      <c r="Q5885" s="2">
        <v>68.14</v>
      </c>
      <c r="R5885" s="2">
        <v>8.8582000000000001</v>
      </c>
      <c r="S5885" s="2">
        <v>0</v>
      </c>
      <c r="T5885" s="2">
        <v>0</v>
      </c>
      <c r="U5885" s="2">
        <v>76.998199999999997</v>
      </c>
      <c r="W5885" s="2" t="s">
        <v>1</v>
      </c>
      <c r="X58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5"/>
      <c r="Z5885"/>
      <c r="AA5885"/>
    </row>
    <row r="5886" spans="5:27" hidden="1">
      <c r="E5886" t="s">
        <v>8120</v>
      </c>
      <c r="F5886" t="s">
        <v>8122</v>
      </c>
      <c r="G5886" t="s">
        <v>1</v>
      </c>
      <c r="H5886" t="s">
        <v>0</v>
      </c>
      <c r="I5886" t="s">
        <v>8220</v>
      </c>
      <c r="J5886" t="s">
        <v>8172</v>
      </c>
      <c r="K5886">
        <v>874</v>
      </c>
      <c r="L5886">
        <v>874</v>
      </c>
      <c r="M5886" s="1" t="s">
        <v>118</v>
      </c>
      <c r="N5886" t="s">
        <v>119</v>
      </c>
      <c r="O5886" s="2">
        <v>0</v>
      </c>
      <c r="P5886" s="2">
        <v>0</v>
      </c>
      <c r="Q5886" s="2">
        <v>108.68</v>
      </c>
      <c r="R5886" s="2">
        <v>14.128400000000001</v>
      </c>
      <c r="S5886" s="2">
        <v>0</v>
      </c>
      <c r="T5886" s="2">
        <v>0</v>
      </c>
      <c r="U5886" s="2">
        <v>122.80840000000001</v>
      </c>
      <c r="W5886" s="2" t="s">
        <v>1</v>
      </c>
      <c r="X58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6"/>
      <c r="Z5886"/>
      <c r="AA5886"/>
    </row>
    <row r="5887" spans="5:27" hidden="1">
      <c r="E5887" t="s">
        <v>8120</v>
      </c>
      <c r="F5887" t="s">
        <v>8122</v>
      </c>
      <c r="G5887" t="s">
        <v>1</v>
      </c>
      <c r="H5887" t="s">
        <v>0</v>
      </c>
      <c r="I5887" t="s">
        <v>8220</v>
      </c>
      <c r="J5887" t="s">
        <v>8172</v>
      </c>
      <c r="K5887">
        <v>875</v>
      </c>
      <c r="L5887">
        <v>875</v>
      </c>
      <c r="M5887" s="1" t="s">
        <v>126</v>
      </c>
      <c r="N5887" t="s">
        <v>127</v>
      </c>
      <c r="O5887" s="2">
        <v>0</v>
      </c>
      <c r="P5887" s="2">
        <v>0</v>
      </c>
      <c r="Q5887" s="2">
        <v>1315.96</v>
      </c>
      <c r="R5887" s="2">
        <v>171.07480000000001</v>
      </c>
      <c r="S5887" s="2">
        <v>0</v>
      </c>
      <c r="T5887" s="2">
        <v>0</v>
      </c>
      <c r="U5887" s="2">
        <v>1487.0348000000001</v>
      </c>
      <c r="W5887" s="2" t="s">
        <v>1</v>
      </c>
      <c r="X58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7"/>
      <c r="Z5887"/>
      <c r="AA5887"/>
    </row>
    <row r="5888" spans="5:27" hidden="1">
      <c r="E5888" t="s">
        <v>8120</v>
      </c>
      <c r="F5888" t="s">
        <v>8122</v>
      </c>
      <c r="G5888" t="s">
        <v>1</v>
      </c>
      <c r="H5888" t="s">
        <v>0</v>
      </c>
      <c r="I5888" t="s">
        <v>8220</v>
      </c>
      <c r="J5888" t="s">
        <v>8172</v>
      </c>
      <c r="K5888">
        <v>876</v>
      </c>
      <c r="L5888">
        <v>876</v>
      </c>
      <c r="M5888" s="1" t="s">
        <v>118</v>
      </c>
      <c r="N5888" t="s">
        <v>119</v>
      </c>
      <c r="O5888" s="2">
        <v>0</v>
      </c>
      <c r="P5888" s="2">
        <v>0</v>
      </c>
      <c r="Q5888" s="2">
        <v>304.73</v>
      </c>
      <c r="R5888" s="2">
        <v>39.614900000000006</v>
      </c>
      <c r="S5888" s="2">
        <v>0</v>
      </c>
      <c r="T5888" s="2">
        <v>0</v>
      </c>
      <c r="U5888" s="2">
        <v>344.34490000000005</v>
      </c>
      <c r="W5888" s="2" t="s">
        <v>1</v>
      </c>
      <c r="X58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8"/>
      <c r="Z5888"/>
      <c r="AA5888"/>
    </row>
    <row r="5889" spans="5:27" hidden="1">
      <c r="E5889" t="s">
        <v>8120</v>
      </c>
      <c r="F5889" t="s">
        <v>8122</v>
      </c>
      <c r="G5889" t="s">
        <v>1</v>
      </c>
      <c r="H5889" t="s">
        <v>0</v>
      </c>
      <c r="I5889" t="s">
        <v>8220</v>
      </c>
      <c r="J5889" t="s">
        <v>8172</v>
      </c>
      <c r="K5889">
        <v>877</v>
      </c>
      <c r="L5889">
        <v>877</v>
      </c>
      <c r="M5889" s="1" t="s">
        <v>118</v>
      </c>
      <c r="N5889" t="s">
        <v>119</v>
      </c>
      <c r="O5889" s="2">
        <v>0</v>
      </c>
      <c r="P5889" s="2">
        <v>0</v>
      </c>
      <c r="Q5889" s="2">
        <v>205.11</v>
      </c>
      <c r="R5889" s="2">
        <v>26.664300000000004</v>
      </c>
      <c r="S5889" s="2">
        <v>0</v>
      </c>
      <c r="T5889" s="2">
        <v>0</v>
      </c>
      <c r="U5889" s="2">
        <v>231.77430000000001</v>
      </c>
      <c r="W5889" s="2" t="s">
        <v>1</v>
      </c>
      <c r="X58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89"/>
      <c r="Z5889"/>
      <c r="AA5889"/>
    </row>
    <row r="5890" spans="5:27" hidden="1">
      <c r="E5890" t="s">
        <v>8120</v>
      </c>
      <c r="F5890" t="s">
        <v>8122</v>
      </c>
      <c r="G5890" t="s">
        <v>1</v>
      </c>
      <c r="H5890" t="s">
        <v>0</v>
      </c>
      <c r="I5890" t="s">
        <v>8220</v>
      </c>
      <c r="J5890" t="s">
        <v>8172</v>
      </c>
      <c r="K5890">
        <v>878</v>
      </c>
      <c r="L5890">
        <v>878</v>
      </c>
      <c r="M5890" s="1" t="s">
        <v>8089</v>
      </c>
      <c r="N5890" t="s">
        <v>8090</v>
      </c>
      <c r="O5890" s="2">
        <v>0</v>
      </c>
      <c r="P5890" s="2">
        <v>0</v>
      </c>
      <c r="Q5890" s="2">
        <v>8750.44</v>
      </c>
      <c r="R5890" s="2">
        <v>1137.5572000000002</v>
      </c>
      <c r="S5890" s="2">
        <v>0</v>
      </c>
      <c r="T5890" s="2">
        <v>0</v>
      </c>
      <c r="U5890" s="2">
        <v>9887.9972000000016</v>
      </c>
      <c r="W5890" s="2" t="s">
        <v>1</v>
      </c>
      <c r="X58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0"/>
      <c r="Z5890"/>
      <c r="AA5890"/>
    </row>
    <row r="5891" spans="5:27" hidden="1">
      <c r="E5891" t="s">
        <v>8120</v>
      </c>
      <c r="F5891" t="s">
        <v>8122</v>
      </c>
      <c r="G5891" t="s">
        <v>1</v>
      </c>
      <c r="H5891" t="s">
        <v>0</v>
      </c>
      <c r="I5891" t="s">
        <v>8220</v>
      </c>
      <c r="J5891" t="s">
        <v>8172</v>
      </c>
      <c r="K5891">
        <v>879</v>
      </c>
      <c r="L5891">
        <v>879</v>
      </c>
      <c r="M5891" s="1" t="s">
        <v>8224</v>
      </c>
      <c r="N5891" t="s">
        <v>8225</v>
      </c>
      <c r="O5891" s="2">
        <v>0</v>
      </c>
      <c r="P5891" s="2">
        <v>0</v>
      </c>
      <c r="Q5891" s="2">
        <v>319.56</v>
      </c>
      <c r="R5891" s="2">
        <v>41.5428</v>
      </c>
      <c r="S5891" s="2">
        <v>0</v>
      </c>
      <c r="T5891" s="2">
        <v>0</v>
      </c>
      <c r="U5891" s="2">
        <v>361.1028</v>
      </c>
      <c r="W5891" s="2" t="s">
        <v>1</v>
      </c>
      <c r="X58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1"/>
      <c r="Z5891"/>
      <c r="AA5891"/>
    </row>
    <row r="5892" spans="5:27" hidden="1">
      <c r="E5892" t="s">
        <v>8120</v>
      </c>
      <c r="F5892" t="s">
        <v>8122</v>
      </c>
      <c r="G5892" t="s">
        <v>1</v>
      </c>
      <c r="H5892" t="s">
        <v>0</v>
      </c>
      <c r="I5892" t="s">
        <v>8220</v>
      </c>
      <c r="J5892" t="s">
        <v>8172</v>
      </c>
      <c r="K5892">
        <v>880</v>
      </c>
      <c r="L5892">
        <v>880</v>
      </c>
      <c r="M5892" s="1" t="s">
        <v>118</v>
      </c>
      <c r="N5892" t="s">
        <v>119</v>
      </c>
      <c r="O5892" s="2">
        <v>0</v>
      </c>
      <c r="P5892" s="2">
        <v>0</v>
      </c>
      <c r="Q5892" s="2">
        <v>390.8</v>
      </c>
      <c r="R5892" s="2">
        <v>50.804000000000002</v>
      </c>
      <c r="S5892" s="2">
        <v>0</v>
      </c>
      <c r="T5892" s="2">
        <v>0</v>
      </c>
      <c r="U5892" s="2">
        <v>441.60400000000004</v>
      </c>
      <c r="W5892" s="2" t="s">
        <v>1</v>
      </c>
      <c r="X58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2"/>
      <c r="Z5892"/>
      <c r="AA5892"/>
    </row>
    <row r="5893" spans="5:27" hidden="1">
      <c r="E5893" t="s">
        <v>8120</v>
      </c>
      <c r="F5893" t="s">
        <v>8122</v>
      </c>
      <c r="G5893" t="s">
        <v>1</v>
      </c>
      <c r="H5893" t="s">
        <v>0</v>
      </c>
      <c r="I5893" t="s">
        <v>8220</v>
      </c>
      <c r="J5893" t="s">
        <v>8172</v>
      </c>
      <c r="K5893">
        <v>881</v>
      </c>
      <c r="L5893">
        <v>881</v>
      </c>
      <c r="M5893" s="1" t="s">
        <v>331</v>
      </c>
      <c r="N5893" t="s">
        <v>332</v>
      </c>
      <c r="O5893" s="2">
        <v>0</v>
      </c>
      <c r="P5893" s="2">
        <v>0</v>
      </c>
      <c r="Q5893" s="2">
        <v>48</v>
      </c>
      <c r="R5893" s="2">
        <v>6.24</v>
      </c>
      <c r="S5893" s="2">
        <v>0</v>
      </c>
      <c r="T5893" s="2">
        <v>0</v>
      </c>
      <c r="U5893" s="2">
        <v>54.24</v>
      </c>
      <c r="W5893" s="2" t="s">
        <v>1</v>
      </c>
      <c r="X58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3"/>
      <c r="Z5893"/>
      <c r="AA5893"/>
    </row>
    <row r="5894" spans="5:27" hidden="1">
      <c r="E5894" t="s">
        <v>8120</v>
      </c>
      <c r="F5894" t="s">
        <v>8122</v>
      </c>
      <c r="G5894" t="s">
        <v>1</v>
      </c>
      <c r="H5894" t="s">
        <v>0</v>
      </c>
      <c r="I5894" t="s">
        <v>8220</v>
      </c>
      <c r="J5894" t="s">
        <v>8172</v>
      </c>
      <c r="K5894">
        <v>882</v>
      </c>
      <c r="L5894">
        <v>882</v>
      </c>
      <c r="M5894" s="1" t="s">
        <v>130</v>
      </c>
      <c r="N5894" t="s">
        <v>131</v>
      </c>
      <c r="O5894" s="2">
        <v>0</v>
      </c>
      <c r="P5894" s="2">
        <v>0</v>
      </c>
      <c r="Q5894" s="2">
        <v>72</v>
      </c>
      <c r="R5894" s="2">
        <v>9.36</v>
      </c>
      <c r="S5894" s="2">
        <v>0</v>
      </c>
      <c r="T5894" s="2">
        <v>0</v>
      </c>
      <c r="U5894" s="2">
        <v>81.36</v>
      </c>
      <c r="W5894" s="2" t="s">
        <v>1</v>
      </c>
      <c r="X58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4"/>
      <c r="Z5894"/>
      <c r="AA5894"/>
    </row>
    <row r="5895" spans="5:27" hidden="1">
      <c r="E5895" t="s">
        <v>8120</v>
      </c>
      <c r="F5895" t="s">
        <v>8122</v>
      </c>
      <c r="G5895" t="s">
        <v>1</v>
      </c>
      <c r="H5895" t="s">
        <v>0</v>
      </c>
      <c r="I5895" t="s">
        <v>8220</v>
      </c>
      <c r="J5895" t="s">
        <v>8172</v>
      </c>
      <c r="K5895">
        <v>883</v>
      </c>
      <c r="L5895">
        <v>883</v>
      </c>
      <c r="M5895" s="1" t="s">
        <v>205</v>
      </c>
      <c r="N5895" t="s">
        <v>206</v>
      </c>
      <c r="O5895" s="2">
        <v>0</v>
      </c>
      <c r="P5895" s="2">
        <v>0</v>
      </c>
      <c r="Q5895" s="2">
        <v>341.86</v>
      </c>
      <c r="R5895" s="2">
        <v>44.441800000000001</v>
      </c>
      <c r="S5895" s="2">
        <v>0</v>
      </c>
      <c r="T5895" s="2">
        <v>0</v>
      </c>
      <c r="U5895" s="2">
        <v>386.30180000000001</v>
      </c>
      <c r="W5895" s="2" t="s">
        <v>1</v>
      </c>
      <c r="X58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5"/>
      <c r="Z5895"/>
      <c r="AA5895"/>
    </row>
    <row r="5896" spans="5:27" hidden="1">
      <c r="E5896" t="s">
        <v>8120</v>
      </c>
      <c r="F5896" t="s">
        <v>8122</v>
      </c>
      <c r="G5896" t="s">
        <v>1</v>
      </c>
      <c r="H5896" t="s">
        <v>0</v>
      </c>
      <c r="I5896" t="s">
        <v>8220</v>
      </c>
      <c r="J5896" t="s">
        <v>8172</v>
      </c>
      <c r="K5896">
        <v>884</v>
      </c>
      <c r="L5896">
        <v>884</v>
      </c>
      <c r="M5896" s="1" t="s">
        <v>187</v>
      </c>
      <c r="N5896" t="s">
        <v>188</v>
      </c>
      <c r="O5896" s="2">
        <v>0</v>
      </c>
      <c r="P5896" s="2">
        <v>0</v>
      </c>
      <c r="Q5896" s="2">
        <v>68.14</v>
      </c>
      <c r="R5896" s="2">
        <v>8.8582000000000001</v>
      </c>
      <c r="S5896" s="2">
        <v>0</v>
      </c>
      <c r="T5896" s="2">
        <v>0</v>
      </c>
      <c r="U5896" s="2">
        <v>76.998199999999997</v>
      </c>
      <c r="W5896" s="2" t="s">
        <v>1</v>
      </c>
      <c r="X58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6"/>
      <c r="Z5896"/>
      <c r="AA5896"/>
    </row>
    <row r="5897" spans="5:27" hidden="1">
      <c r="E5897" t="s">
        <v>8120</v>
      </c>
      <c r="F5897" t="s">
        <v>8122</v>
      </c>
      <c r="G5897" t="s">
        <v>1</v>
      </c>
      <c r="H5897" t="s">
        <v>0</v>
      </c>
      <c r="I5897" t="s">
        <v>8220</v>
      </c>
      <c r="J5897" t="s">
        <v>8172</v>
      </c>
      <c r="K5897">
        <v>885</v>
      </c>
      <c r="L5897">
        <v>885</v>
      </c>
      <c r="M5897" s="1" t="s">
        <v>130</v>
      </c>
      <c r="N5897" t="s">
        <v>131</v>
      </c>
      <c r="O5897" s="2">
        <v>0</v>
      </c>
      <c r="P5897" s="2">
        <v>0</v>
      </c>
      <c r="Q5897" s="2">
        <v>24</v>
      </c>
      <c r="R5897" s="2">
        <v>3.12</v>
      </c>
      <c r="S5897" s="2">
        <v>0</v>
      </c>
      <c r="T5897" s="2">
        <v>0</v>
      </c>
      <c r="U5897" s="2">
        <v>27.12</v>
      </c>
      <c r="W5897" s="2" t="s">
        <v>1</v>
      </c>
      <c r="X58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7"/>
      <c r="Z5897"/>
      <c r="AA5897"/>
    </row>
    <row r="5898" spans="5:27" hidden="1">
      <c r="E5898" t="s">
        <v>8120</v>
      </c>
      <c r="F5898" t="s">
        <v>8122</v>
      </c>
      <c r="G5898" t="s">
        <v>1</v>
      </c>
      <c r="H5898" t="s">
        <v>0</v>
      </c>
      <c r="I5898" t="s">
        <v>8220</v>
      </c>
      <c r="J5898" t="s">
        <v>8172</v>
      </c>
      <c r="K5898">
        <v>886</v>
      </c>
      <c r="L5898">
        <v>886</v>
      </c>
      <c r="M5898" s="1" t="s">
        <v>503</v>
      </c>
      <c r="N5898" t="s">
        <v>504</v>
      </c>
      <c r="O5898" s="2">
        <v>0</v>
      </c>
      <c r="P5898" s="2">
        <v>0</v>
      </c>
      <c r="Q5898" s="2">
        <v>52.04</v>
      </c>
      <c r="R5898" s="2">
        <v>6.7652000000000001</v>
      </c>
      <c r="S5898" s="2">
        <v>0</v>
      </c>
      <c r="T5898" s="2">
        <v>0</v>
      </c>
      <c r="U5898" s="2">
        <v>58.805199999999999</v>
      </c>
      <c r="W5898" s="2" t="s">
        <v>1</v>
      </c>
      <c r="X58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8"/>
      <c r="Z5898"/>
      <c r="AA5898"/>
    </row>
    <row r="5899" spans="5:27" hidden="1">
      <c r="E5899" t="s">
        <v>8120</v>
      </c>
      <c r="F5899" t="s">
        <v>8122</v>
      </c>
      <c r="G5899" t="s">
        <v>1</v>
      </c>
      <c r="H5899" t="s">
        <v>0</v>
      </c>
      <c r="I5899" t="s">
        <v>8220</v>
      </c>
      <c r="J5899" t="s">
        <v>8172</v>
      </c>
      <c r="K5899">
        <v>887</v>
      </c>
      <c r="L5899">
        <v>887</v>
      </c>
      <c r="M5899" s="1" t="s">
        <v>144</v>
      </c>
      <c r="N5899" t="s">
        <v>145</v>
      </c>
      <c r="O5899" s="2">
        <v>0</v>
      </c>
      <c r="P5899" s="2">
        <v>0</v>
      </c>
      <c r="Q5899" s="2">
        <v>18.34</v>
      </c>
      <c r="R5899" s="2">
        <v>2.3841999999999999</v>
      </c>
      <c r="S5899" s="2">
        <v>0</v>
      </c>
      <c r="T5899" s="2">
        <v>0</v>
      </c>
      <c r="U5899" s="2">
        <v>20.7242</v>
      </c>
      <c r="W5899" s="2" t="s">
        <v>1</v>
      </c>
      <c r="X58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899"/>
      <c r="Z5899"/>
      <c r="AA5899"/>
    </row>
    <row r="5900" spans="5:27" hidden="1">
      <c r="E5900" t="s">
        <v>8120</v>
      </c>
      <c r="F5900" t="s">
        <v>8122</v>
      </c>
      <c r="G5900" t="s">
        <v>1</v>
      </c>
      <c r="H5900" t="s">
        <v>0</v>
      </c>
      <c r="I5900" t="s">
        <v>8220</v>
      </c>
      <c r="J5900" t="s">
        <v>8172</v>
      </c>
      <c r="K5900">
        <v>888</v>
      </c>
      <c r="L5900">
        <v>888</v>
      </c>
      <c r="M5900" s="1" t="s">
        <v>1167</v>
      </c>
      <c r="N5900" t="s">
        <v>1168</v>
      </c>
      <c r="O5900" s="2">
        <v>0</v>
      </c>
      <c r="P5900" s="2">
        <v>0</v>
      </c>
      <c r="Q5900" s="2">
        <v>68.14</v>
      </c>
      <c r="R5900" s="2">
        <v>8.8582000000000001</v>
      </c>
      <c r="S5900" s="2">
        <v>0</v>
      </c>
      <c r="T5900" s="2">
        <v>0</v>
      </c>
      <c r="U5900" s="2">
        <v>76.998199999999997</v>
      </c>
      <c r="W5900" s="2" t="s">
        <v>1</v>
      </c>
      <c r="X59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0"/>
      <c r="Z5900"/>
      <c r="AA5900"/>
    </row>
    <row r="5901" spans="5:27" hidden="1">
      <c r="E5901" t="s">
        <v>8120</v>
      </c>
      <c r="F5901" t="s">
        <v>8122</v>
      </c>
      <c r="G5901" t="s">
        <v>1</v>
      </c>
      <c r="H5901" t="s">
        <v>0</v>
      </c>
      <c r="I5901" t="s">
        <v>8220</v>
      </c>
      <c r="J5901" t="s">
        <v>8172</v>
      </c>
      <c r="K5901">
        <v>889</v>
      </c>
      <c r="L5901">
        <v>889</v>
      </c>
      <c r="M5901" s="1" t="s">
        <v>7877</v>
      </c>
      <c r="N5901" t="s">
        <v>7878</v>
      </c>
      <c r="O5901" s="2">
        <v>0</v>
      </c>
      <c r="P5901" s="2">
        <v>0</v>
      </c>
      <c r="Q5901" s="2">
        <v>170.93</v>
      </c>
      <c r="R5901" s="2">
        <v>22.2209</v>
      </c>
      <c r="S5901" s="2">
        <v>0</v>
      </c>
      <c r="T5901" s="2">
        <v>0</v>
      </c>
      <c r="U5901" s="2">
        <v>193.15090000000001</v>
      </c>
      <c r="W5901" s="2" t="s">
        <v>1</v>
      </c>
      <c r="X59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1"/>
      <c r="Z5901"/>
      <c r="AA5901"/>
    </row>
    <row r="5902" spans="5:27" hidden="1">
      <c r="E5902" t="s">
        <v>8120</v>
      </c>
      <c r="F5902" t="s">
        <v>8122</v>
      </c>
      <c r="G5902" t="s">
        <v>1</v>
      </c>
      <c r="H5902" t="s">
        <v>0</v>
      </c>
      <c r="I5902" t="s">
        <v>8220</v>
      </c>
      <c r="J5902" t="s">
        <v>8172</v>
      </c>
      <c r="K5902">
        <v>890</v>
      </c>
      <c r="L5902">
        <v>890</v>
      </c>
      <c r="M5902" s="1" t="s">
        <v>8223</v>
      </c>
      <c r="N5902" t="s">
        <v>1200</v>
      </c>
      <c r="O5902" s="2">
        <v>0</v>
      </c>
      <c r="P5902" s="2">
        <v>0</v>
      </c>
      <c r="Q5902" s="2">
        <v>93.66</v>
      </c>
      <c r="R5902" s="2">
        <v>12.175800000000001</v>
      </c>
      <c r="S5902" s="2">
        <v>0</v>
      </c>
      <c r="T5902" s="2">
        <v>0</v>
      </c>
      <c r="U5902" s="2">
        <v>105.83579999999999</v>
      </c>
      <c r="W5902" s="2" t="s">
        <v>1</v>
      </c>
      <c r="X59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2"/>
      <c r="Z5902"/>
      <c r="AA5902"/>
    </row>
    <row r="5903" spans="5:27" hidden="1">
      <c r="E5903" t="s">
        <v>8120</v>
      </c>
      <c r="F5903" t="s">
        <v>8122</v>
      </c>
      <c r="G5903" t="s">
        <v>1</v>
      </c>
      <c r="H5903" t="s">
        <v>0</v>
      </c>
      <c r="I5903" t="s">
        <v>8220</v>
      </c>
      <c r="J5903" t="s">
        <v>8172</v>
      </c>
      <c r="K5903">
        <v>891</v>
      </c>
      <c r="L5903">
        <v>891</v>
      </c>
      <c r="M5903" s="1" t="s">
        <v>118</v>
      </c>
      <c r="N5903" t="s">
        <v>119</v>
      </c>
      <c r="O5903" s="2">
        <v>0</v>
      </c>
      <c r="P5903" s="2">
        <v>0</v>
      </c>
      <c r="Q5903" s="2">
        <v>799.33</v>
      </c>
      <c r="R5903" s="2">
        <v>103.91290000000001</v>
      </c>
      <c r="S5903" s="2">
        <v>0</v>
      </c>
      <c r="T5903" s="2">
        <v>0</v>
      </c>
      <c r="U5903" s="2">
        <v>903.24290000000008</v>
      </c>
      <c r="W5903" s="2" t="s">
        <v>1</v>
      </c>
      <c r="X59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3"/>
      <c r="Z5903"/>
      <c r="AA5903"/>
    </row>
    <row r="5904" spans="5:27" hidden="1">
      <c r="E5904" t="s">
        <v>8120</v>
      </c>
      <c r="F5904" t="s">
        <v>8122</v>
      </c>
      <c r="G5904" t="s">
        <v>1</v>
      </c>
      <c r="H5904" t="s">
        <v>0</v>
      </c>
      <c r="I5904" t="s">
        <v>8220</v>
      </c>
      <c r="J5904" t="s">
        <v>8172</v>
      </c>
      <c r="K5904">
        <v>892</v>
      </c>
      <c r="L5904">
        <v>892</v>
      </c>
      <c r="M5904" s="1" t="s">
        <v>118</v>
      </c>
      <c r="N5904" t="s">
        <v>119</v>
      </c>
      <c r="O5904" s="2">
        <v>0</v>
      </c>
      <c r="P5904" s="2">
        <v>0</v>
      </c>
      <c r="Q5904" s="2">
        <v>148.97</v>
      </c>
      <c r="R5904" s="2">
        <v>19.366099999999999</v>
      </c>
      <c r="S5904" s="2">
        <v>0</v>
      </c>
      <c r="T5904" s="2">
        <v>0</v>
      </c>
      <c r="U5904" s="2">
        <v>168.33609999999999</v>
      </c>
      <c r="W5904" s="2" t="s">
        <v>1</v>
      </c>
      <c r="X59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4"/>
      <c r="Z5904"/>
      <c r="AA5904"/>
    </row>
    <row r="5905" spans="5:27" hidden="1">
      <c r="E5905" t="s">
        <v>8120</v>
      </c>
      <c r="F5905" t="s">
        <v>8122</v>
      </c>
      <c r="G5905" t="s">
        <v>1</v>
      </c>
      <c r="H5905" t="s">
        <v>0</v>
      </c>
      <c r="I5905" t="s">
        <v>8220</v>
      </c>
      <c r="J5905" t="s">
        <v>8172</v>
      </c>
      <c r="K5905">
        <v>893</v>
      </c>
      <c r="L5905">
        <v>893</v>
      </c>
      <c r="M5905" s="1" t="s">
        <v>114</v>
      </c>
      <c r="N5905" t="s">
        <v>115</v>
      </c>
      <c r="O5905" s="2">
        <v>0</v>
      </c>
      <c r="P5905" s="2">
        <v>0</v>
      </c>
      <c r="Q5905" s="2">
        <v>1261.08</v>
      </c>
      <c r="R5905" s="2">
        <v>163.94039999999998</v>
      </c>
      <c r="S5905" s="2">
        <v>0</v>
      </c>
      <c r="T5905" s="2">
        <v>0</v>
      </c>
      <c r="U5905" s="2">
        <v>1425.0203999999999</v>
      </c>
      <c r="W5905" s="2" t="s">
        <v>1</v>
      </c>
      <c r="X59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5"/>
      <c r="Z5905"/>
      <c r="AA5905"/>
    </row>
    <row r="5906" spans="5:27" hidden="1">
      <c r="E5906" t="s">
        <v>8120</v>
      </c>
      <c r="F5906" t="s">
        <v>8122</v>
      </c>
      <c r="G5906" t="s">
        <v>1</v>
      </c>
      <c r="H5906" t="s">
        <v>0</v>
      </c>
      <c r="I5906" t="s">
        <v>8220</v>
      </c>
      <c r="J5906" t="s">
        <v>8172</v>
      </c>
      <c r="K5906">
        <v>894</v>
      </c>
      <c r="L5906">
        <v>894</v>
      </c>
      <c r="M5906" s="1" t="s">
        <v>503</v>
      </c>
      <c r="N5906" t="s">
        <v>504</v>
      </c>
      <c r="O5906" s="2">
        <v>0</v>
      </c>
      <c r="P5906" s="2">
        <v>0</v>
      </c>
      <c r="Q5906" s="2">
        <v>31.88</v>
      </c>
      <c r="R5906" s="2">
        <v>4.1444000000000001</v>
      </c>
      <c r="S5906" s="2">
        <v>0</v>
      </c>
      <c r="T5906" s="2">
        <v>0</v>
      </c>
      <c r="U5906" s="2">
        <v>36.0244</v>
      </c>
      <c r="W5906" s="2" t="s">
        <v>1</v>
      </c>
      <c r="X59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6"/>
      <c r="Z5906"/>
      <c r="AA5906"/>
    </row>
    <row r="5907" spans="5:27" hidden="1">
      <c r="E5907" t="s">
        <v>8120</v>
      </c>
      <c r="F5907" t="s">
        <v>8122</v>
      </c>
      <c r="G5907" t="s">
        <v>1</v>
      </c>
      <c r="H5907" t="s">
        <v>0</v>
      </c>
      <c r="I5907" t="s">
        <v>8220</v>
      </c>
      <c r="J5907" t="s">
        <v>8172</v>
      </c>
      <c r="K5907">
        <v>895</v>
      </c>
      <c r="L5907">
        <v>895</v>
      </c>
      <c r="M5907" s="1" t="s">
        <v>118</v>
      </c>
      <c r="N5907" t="s">
        <v>119</v>
      </c>
      <c r="O5907" s="2">
        <v>0</v>
      </c>
      <c r="P5907" s="2">
        <v>0</v>
      </c>
      <c r="Q5907" s="2">
        <v>162.66</v>
      </c>
      <c r="R5907" s="2">
        <v>21.145800000000001</v>
      </c>
      <c r="S5907" s="2">
        <v>0</v>
      </c>
      <c r="T5907" s="2">
        <v>0</v>
      </c>
      <c r="U5907" s="2">
        <v>183.8058</v>
      </c>
      <c r="W5907" s="2" t="s">
        <v>1</v>
      </c>
      <c r="X59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7"/>
      <c r="Z5907"/>
      <c r="AA5907"/>
    </row>
    <row r="5908" spans="5:27" hidden="1">
      <c r="E5908" t="s">
        <v>8120</v>
      </c>
      <c r="F5908" t="s">
        <v>8122</v>
      </c>
      <c r="G5908" t="s">
        <v>1</v>
      </c>
      <c r="H5908" t="s">
        <v>0</v>
      </c>
      <c r="I5908" t="s">
        <v>8220</v>
      </c>
      <c r="J5908" t="s">
        <v>8172</v>
      </c>
      <c r="K5908">
        <v>896</v>
      </c>
      <c r="L5908">
        <v>896</v>
      </c>
      <c r="M5908" s="1" t="s">
        <v>201</v>
      </c>
      <c r="N5908" t="s">
        <v>202</v>
      </c>
      <c r="O5908" s="2">
        <v>0</v>
      </c>
      <c r="P5908" s="2">
        <v>0</v>
      </c>
      <c r="Q5908" s="2">
        <v>439.7</v>
      </c>
      <c r="R5908" s="2">
        <v>57.161000000000001</v>
      </c>
      <c r="S5908" s="2">
        <v>0</v>
      </c>
      <c r="T5908" s="2">
        <v>0</v>
      </c>
      <c r="U5908" s="2">
        <v>496.86099999999999</v>
      </c>
      <c r="W5908" s="2" t="s">
        <v>1</v>
      </c>
      <c r="X59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8"/>
      <c r="Z5908"/>
      <c r="AA5908"/>
    </row>
    <row r="5909" spans="5:27" hidden="1">
      <c r="E5909" t="s">
        <v>8120</v>
      </c>
      <c r="F5909" t="s">
        <v>8122</v>
      </c>
      <c r="G5909" t="s">
        <v>1</v>
      </c>
      <c r="H5909" t="s">
        <v>0</v>
      </c>
      <c r="I5909" t="s">
        <v>8220</v>
      </c>
      <c r="J5909" t="s">
        <v>8172</v>
      </c>
      <c r="K5909">
        <v>897</v>
      </c>
      <c r="L5909">
        <v>897</v>
      </c>
      <c r="M5909" s="1" t="s">
        <v>512</v>
      </c>
      <c r="N5909" t="s">
        <v>513</v>
      </c>
      <c r="O5909" s="2">
        <v>0</v>
      </c>
      <c r="P5909" s="2">
        <v>0</v>
      </c>
      <c r="Q5909" s="2">
        <v>204.52</v>
      </c>
      <c r="R5909" s="2">
        <v>26.587600000000002</v>
      </c>
      <c r="S5909" s="2">
        <v>0</v>
      </c>
      <c r="T5909" s="2">
        <v>0</v>
      </c>
      <c r="U5909" s="2">
        <v>231.10760000000002</v>
      </c>
      <c r="W5909" s="2" t="s">
        <v>1</v>
      </c>
      <c r="X59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09"/>
      <c r="Z5909"/>
      <c r="AA5909"/>
    </row>
    <row r="5910" spans="5:27" hidden="1">
      <c r="E5910" t="s">
        <v>8120</v>
      </c>
      <c r="F5910" t="s">
        <v>8122</v>
      </c>
      <c r="G5910" t="s">
        <v>1</v>
      </c>
      <c r="H5910" t="s">
        <v>0</v>
      </c>
      <c r="I5910" t="s">
        <v>8220</v>
      </c>
      <c r="J5910" t="s">
        <v>8172</v>
      </c>
      <c r="K5910">
        <v>898</v>
      </c>
      <c r="L5910">
        <v>898</v>
      </c>
      <c r="M5910" s="1" t="s">
        <v>687</v>
      </c>
      <c r="N5910" t="s">
        <v>688</v>
      </c>
      <c r="O5910" s="2">
        <v>0</v>
      </c>
      <c r="P5910" s="2">
        <v>0</v>
      </c>
      <c r="Q5910" s="2">
        <v>102.56</v>
      </c>
      <c r="R5910" s="2">
        <v>13.332800000000001</v>
      </c>
      <c r="S5910" s="2">
        <v>0</v>
      </c>
      <c r="T5910" s="2">
        <v>0</v>
      </c>
      <c r="U5910" s="2">
        <v>115.89280000000001</v>
      </c>
      <c r="W5910" s="2" t="s">
        <v>1</v>
      </c>
      <c r="X59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0"/>
      <c r="Z5910"/>
      <c r="AA5910"/>
    </row>
    <row r="5911" spans="5:27" hidden="1">
      <c r="E5911" t="s">
        <v>8120</v>
      </c>
      <c r="F5911" t="s">
        <v>8122</v>
      </c>
      <c r="G5911" t="s">
        <v>1</v>
      </c>
      <c r="H5911" t="s">
        <v>0</v>
      </c>
      <c r="I5911" t="s">
        <v>8220</v>
      </c>
      <c r="J5911" t="s">
        <v>8172</v>
      </c>
      <c r="K5911">
        <v>899</v>
      </c>
      <c r="L5911">
        <v>899</v>
      </c>
      <c r="M5911" s="1" t="s">
        <v>95</v>
      </c>
      <c r="N5911" t="s">
        <v>96</v>
      </c>
      <c r="O5911" s="2">
        <v>0</v>
      </c>
      <c r="P5911" s="2">
        <v>0</v>
      </c>
      <c r="Q5911" s="2">
        <v>87.83</v>
      </c>
      <c r="R5911" s="2">
        <v>11.417899999999999</v>
      </c>
      <c r="S5911" s="2">
        <v>0</v>
      </c>
      <c r="T5911" s="2">
        <v>0</v>
      </c>
      <c r="U5911" s="2">
        <v>99.247900000000001</v>
      </c>
      <c r="W5911" s="2" t="s">
        <v>1</v>
      </c>
      <c r="X59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1"/>
      <c r="Z5911"/>
      <c r="AA5911"/>
    </row>
    <row r="5912" spans="5:27" hidden="1">
      <c r="E5912" t="s">
        <v>8120</v>
      </c>
      <c r="F5912" t="s">
        <v>8122</v>
      </c>
      <c r="G5912" t="s">
        <v>1</v>
      </c>
      <c r="H5912" t="s">
        <v>0</v>
      </c>
      <c r="I5912" t="s">
        <v>8220</v>
      </c>
      <c r="J5912" t="s">
        <v>8172</v>
      </c>
      <c r="K5912">
        <v>900</v>
      </c>
      <c r="L5912">
        <v>900</v>
      </c>
      <c r="M5912" s="1" t="s">
        <v>85</v>
      </c>
      <c r="N5912" t="s">
        <v>86</v>
      </c>
      <c r="O5912" s="2">
        <v>0</v>
      </c>
      <c r="P5912" s="2">
        <v>0</v>
      </c>
      <c r="Q5912" s="2">
        <v>295.20999999999998</v>
      </c>
      <c r="R5912" s="2">
        <v>38.377299999999998</v>
      </c>
      <c r="S5912" s="2">
        <v>0</v>
      </c>
      <c r="T5912" s="2">
        <v>0</v>
      </c>
      <c r="U5912" s="2">
        <v>333.58729999999997</v>
      </c>
      <c r="W5912" s="2" t="s">
        <v>1</v>
      </c>
      <c r="X59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2"/>
      <c r="Z5912"/>
      <c r="AA5912"/>
    </row>
    <row r="5913" spans="5:27" hidden="1">
      <c r="E5913" t="s">
        <v>8120</v>
      </c>
      <c r="F5913" t="s">
        <v>8122</v>
      </c>
      <c r="G5913" t="s">
        <v>1</v>
      </c>
      <c r="H5913" t="s">
        <v>0</v>
      </c>
      <c r="I5913" t="s">
        <v>8220</v>
      </c>
      <c r="J5913" t="s">
        <v>8172</v>
      </c>
      <c r="K5913">
        <v>901</v>
      </c>
      <c r="L5913">
        <v>901</v>
      </c>
      <c r="M5913" s="1" t="s">
        <v>118</v>
      </c>
      <c r="N5913" t="s">
        <v>119</v>
      </c>
      <c r="O5913" s="2">
        <v>0</v>
      </c>
      <c r="P5913" s="2">
        <v>0</v>
      </c>
      <c r="Q5913" s="2">
        <v>478.19</v>
      </c>
      <c r="R5913" s="2">
        <v>62.164700000000003</v>
      </c>
      <c r="S5913" s="2">
        <v>0</v>
      </c>
      <c r="T5913" s="2">
        <v>0</v>
      </c>
      <c r="U5913" s="2">
        <v>540.35469999999998</v>
      </c>
      <c r="W5913" s="2" t="s">
        <v>1</v>
      </c>
      <c r="X59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3"/>
      <c r="Z5913"/>
      <c r="AA5913"/>
    </row>
    <row r="5914" spans="5:27" hidden="1">
      <c r="E5914" t="s">
        <v>8120</v>
      </c>
      <c r="F5914" t="s">
        <v>8122</v>
      </c>
      <c r="G5914" t="s">
        <v>1</v>
      </c>
      <c r="H5914" t="s">
        <v>0</v>
      </c>
      <c r="I5914" t="s">
        <v>8220</v>
      </c>
      <c r="J5914" t="s">
        <v>8172</v>
      </c>
      <c r="K5914">
        <v>902</v>
      </c>
      <c r="L5914">
        <v>902</v>
      </c>
      <c r="M5914" s="1" t="s">
        <v>118</v>
      </c>
      <c r="N5914" t="s">
        <v>119</v>
      </c>
      <c r="O5914" s="2">
        <v>0</v>
      </c>
      <c r="P5914" s="2">
        <v>0</v>
      </c>
      <c r="Q5914" s="2">
        <v>278.94</v>
      </c>
      <c r="R5914" s="2">
        <v>36.2622</v>
      </c>
      <c r="S5914" s="2">
        <v>0</v>
      </c>
      <c r="T5914" s="2">
        <v>0</v>
      </c>
      <c r="U5914" s="2">
        <v>315.2022</v>
      </c>
      <c r="W5914" s="2" t="s">
        <v>1</v>
      </c>
      <c r="X59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4"/>
      <c r="Z5914"/>
      <c r="AA5914"/>
    </row>
    <row r="5915" spans="5:27" hidden="1">
      <c r="E5915" t="s">
        <v>8120</v>
      </c>
      <c r="F5915" t="s">
        <v>8122</v>
      </c>
      <c r="G5915" t="s">
        <v>1</v>
      </c>
      <c r="H5915" t="s">
        <v>0</v>
      </c>
      <c r="I5915" t="s">
        <v>8220</v>
      </c>
      <c r="J5915" t="s">
        <v>8172</v>
      </c>
      <c r="K5915">
        <v>903</v>
      </c>
      <c r="L5915">
        <v>903</v>
      </c>
      <c r="M5915" s="1" t="s">
        <v>132</v>
      </c>
      <c r="N5915" t="s">
        <v>133</v>
      </c>
      <c r="O5915" s="2">
        <v>0</v>
      </c>
      <c r="P5915" s="2">
        <v>0</v>
      </c>
      <c r="Q5915" s="2">
        <v>157.56</v>
      </c>
      <c r="R5915" s="2">
        <v>20.482800000000001</v>
      </c>
      <c r="S5915" s="2">
        <v>0</v>
      </c>
      <c r="T5915" s="2">
        <v>0</v>
      </c>
      <c r="U5915" s="2">
        <v>178.0428</v>
      </c>
      <c r="W5915" s="2" t="s">
        <v>1</v>
      </c>
      <c r="X59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5"/>
      <c r="Z5915"/>
      <c r="AA5915"/>
    </row>
    <row r="5916" spans="5:27" hidden="1">
      <c r="E5916" t="s">
        <v>8120</v>
      </c>
      <c r="F5916" t="s">
        <v>8122</v>
      </c>
      <c r="G5916" t="s">
        <v>1</v>
      </c>
      <c r="H5916" t="s">
        <v>0</v>
      </c>
      <c r="I5916" t="s">
        <v>8220</v>
      </c>
      <c r="J5916" t="s">
        <v>8172</v>
      </c>
      <c r="K5916">
        <v>904</v>
      </c>
      <c r="L5916">
        <v>904</v>
      </c>
      <c r="M5916" s="1" t="s">
        <v>8076</v>
      </c>
      <c r="N5916" t="s">
        <v>8077</v>
      </c>
      <c r="O5916" s="2">
        <v>0</v>
      </c>
      <c r="P5916" s="2">
        <v>0</v>
      </c>
      <c r="Q5916" s="2">
        <v>165.92</v>
      </c>
      <c r="R5916" s="2">
        <v>21.569599999999998</v>
      </c>
      <c r="S5916" s="2">
        <v>0</v>
      </c>
      <c r="T5916" s="2">
        <v>0</v>
      </c>
      <c r="U5916" s="2">
        <v>187.4896</v>
      </c>
      <c r="W5916" s="2" t="s">
        <v>1</v>
      </c>
      <c r="X59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6"/>
      <c r="Z5916"/>
      <c r="AA5916"/>
    </row>
    <row r="5917" spans="5:27" hidden="1">
      <c r="E5917" t="s">
        <v>8120</v>
      </c>
      <c r="F5917" t="s">
        <v>8122</v>
      </c>
      <c r="G5917" t="s">
        <v>1</v>
      </c>
      <c r="H5917" t="s">
        <v>0</v>
      </c>
      <c r="I5917" t="s">
        <v>8220</v>
      </c>
      <c r="J5917" t="s">
        <v>8172</v>
      </c>
      <c r="K5917">
        <v>905</v>
      </c>
      <c r="L5917">
        <v>905</v>
      </c>
      <c r="M5917" s="1" t="s">
        <v>231</v>
      </c>
      <c r="N5917" t="s">
        <v>232</v>
      </c>
      <c r="O5917" s="2">
        <v>0</v>
      </c>
      <c r="P5917" s="2">
        <v>0</v>
      </c>
      <c r="Q5917" s="2">
        <v>200</v>
      </c>
      <c r="R5917" s="2">
        <v>26</v>
      </c>
      <c r="S5917" s="2">
        <v>0</v>
      </c>
      <c r="T5917" s="2">
        <v>0</v>
      </c>
      <c r="U5917" s="2">
        <v>226</v>
      </c>
      <c r="W5917" s="2" t="s">
        <v>1</v>
      </c>
      <c r="X59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7"/>
      <c r="Z5917"/>
      <c r="AA5917"/>
    </row>
    <row r="5918" spans="5:27" hidden="1">
      <c r="E5918" t="s">
        <v>8120</v>
      </c>
      <c r="F5918" t="s">
        <v>8122</v>
      </c>
      <c r="G5918" t="s">
        <v>1</v>
      </c>
      <c r="H5918" t="s">
        <v>0</v>
      </c>
      <c r="I5918" t="s">
        <v>8220</v>
      </c>
      <c r="J5918" t="s">
        <v>8172</v>
      </c>
      <c r="K5918">
        <v>906</v>
      </c>
      <c r="L5918">
        <v>906</v>
      </c>
      <c r="M5918" s="1" t="s">
        <v>193</v>
      </c>
      <c r="N5918" t="s">
        <v>194</v>
      </c>
      <c r="O5918" s="2">
        <v>0</v>
      </c>
      <c r="P5918" s="2">
        <v>0</v>
      </c>
      <c r="Q5918" s="2">
        <v>172.25</v>
      </c>
      <c r="R5918" s="2">
        <v>22.392500000000002</v>
      </c>
      <c r="S5918" s="2">
        <v>0</v>
      </c>
      <c r="T5918" s="2">
        <v>0</v>
      </c>
      <c r="U5918" s="2">
        <v>194.64250000000001</v>
      </c>
      <c r="W5918" s="2" t="s">
        <v>1</v>
      </c>
      <c r="X59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8"/>
      <c r="Z5918"/>
      <c r="AA5918"/>
    </row>
    <row r="5919" spans="5:27" hidden="1">
      <c r="E5919" t="s">
        <v>8120</v>
      </c>
      <c r="F5919" t="s">
        <v>8122</v>
      </c>
      <c r="G5919" t="s">
        <v>1</v>
      </c>
      <c r="H5919" t="s">
        <v>0</v>
      </c>
      <c r="I5919" t="s">
        <v>8220</v>
      </c>
      <c r="J5919" t="s">
        <v>8172</v>
      </c>
      <c r="K5919">
        <v>907</v>
      </c>
      <c r="L5919">
        <v>907</v>
      </c>
      <c r="M5919" s="1" t="s">
        <v>118</v>
      </c>
      <c r="N5919" t="s">
        <v>119</v>
      </c>
      <c r="O5919" s="2">
        <v>0</v>
      </c>
      <c r="P5919" s="2">
        <v>0</v>
      </c>
      <c r="Q5919" s="2">
        <v>169.67</v>
      </c>
      <c r="R5919" s="2">
        <v>22.057099999999998</v>
      </c>
      <c r="S5919" s="2">
        <v>0</v>
      </c>
      <c r="T5919" s="2">
        <v>0</v>
      </c>
      <c r="U5919" s="2">
        <v>191.72709999999998</v>
      </c>
      <c r="W5919" s="2" t="s">
        <v>1</v>
      </c>
      <c r="X59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19"/>
      <c r="Z5919"/>
      <c r="AA5919"/>
    </row>
    <row r="5920" spans="5:27" hidden="1">
      <c r="E5920" t="s">
        <v>8120</v>
      </c>
      <c r="F5920" t="s">
        <v>8122</v>
      </c>
      <c r="G5920" t="s">
        <v>1</v>
      </c>
      <c r="H5920" t="s">
        <v>0</v>
      </c>
      <c r="I5920" t="s">
        <v>8220</v>
      </c>
      <c r="J5920" t="s">
        <v>8172</v>
      </c>
      <c r="K5920">
        <v>908</v>
      </c>
      <c r="L5920">
        <v>908</v>
      </c>
      <c r="M5920" s="1" t="s">
        <v>8221</v>
      </c>
      <c r="N5920" t="s">
        <v>8222</v>
      </c>
      <c r="O5920" s="2">
        <v>0</v>
      </c>
      <c r="P5920" s="2">
        <v>0</v>
      </c>
      <c r="Q5920" s="2">
        <v>79.16</v>
      </c>
      <c r="R5920" s="2">
        <v>10.290799999999999</v>
      </c>
      <c r="S5920" s="2">
        <v>0</v>
      </c>
      <c r="T5920" s="2">
        <v>0</v>
      </c>
      <c r="U5920" s="2">
        <v>89.450800000000001</v>
      </c>
      <c r="W5920" s="2" t="s">
        <v>1</v>
      </c>
      <c r="X59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0"/>
      <c r="Z5920"/>
      <c r="AA5920"/>
    </row>
    <row r="5921" spans="5:27" hidden="1">
      <c r="E5921" t="s">
        <v>8120</v>
      </c>
      <c r="F5921" t="s">
        <v>8122</v>
      </c>
      <c r="G5921" t="s">
        <v>1</v>
      </c>
      <c r="H5921" t="s">
        <v>0</v>
      </c>
      <c r="I5921" t="s">
        <v>8220</v>
      </c>
      <c r="J5921" t="s">
        <v>8172</v>
      </c>
      <c r="K5921">
        <v>909</v>
      </c>
      <c r="L5921">
        <v>909</v>
      </c>
      <c r="M5921" s="1" t="s">
        <v>118</v>
      </c>
      <c r="N5921" t="s">
        <v>119</v>
      </c>
      <c r="O5921" s="2">
        <v>0</v>
      </c>
      <c r="P5921" s="2">
        <v>0</v>
      </c>
      <c r="Q5921" s="2">
        <v>223.46</v>
      </c>
      <c r="R5921" s="2">
        <v>29.049800000000001</v>
      </c>
      <c r="S5921" s="2">
        <v>0</v>
      </c>
      <c r="T5921" s="2">
        <v>0</v>
      </c>
      <c r="U5921" s="2">
        <v>252.50980000000001</v>
      </c>
      <c r="W5921" s="2" t="s">
        <v>1</v>
      </c>
      <c r="X59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1"/>
      <c r="Z5921"/>
      <c r="AA5921"/>
    </row>
    <row r="5922" spans="5:27" hidden="1">
      <c r="E5922" t="s">
        <v>8120</v>
      </c>
      <c r="F5922" t="s">
        <v>8122</v>
      </c>
      <c r="G5922" t="s">
        <v>1</v>
      </c>
      <c r="H5922" t="s">
        <v>0</v>
      </c>
      <c r="I5922" t="s">
        <v>8220</v>
      </c>
      <c r="J5922" t="s">
        <v>8172</v>
      </c>
      <c r="K5922">
        <v>910</v>
      </c>
      <c r="L5922">
        <v>910</v>
      </c>
      <c r="M5922" s="1" t="s">
        <v>179</v>
      </c>
      <c r="N5922" t="s">
        <v>180</v>
      </c>
      <c r="O5922" s="2">
        <v>0</v>
      </c>
      <c r="P5922" s="2">
        <v>0</v>
      </c>
      <c r="Q5922" s="2">
        <v>55.31</v>
      </c>
      <c r="R5922" s="2">
        <v>7.1903000000000006</v>
      </c>
      <c r="S5922" s="2">
        <v>0</v>
      </c>
      <c r="T5922" s="2">
        <v>0</v>
      </c>
      <c r="U5922" s="2">
        <v>62.500300000000003</v>
      </c>
      <c r="W5922" s="2" t="s">
        <v>1</v>
      </c>
      <c r="X59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2"/>
      <c r="Z5922"/>
      <c r="AA5922"/>
    </row>
    <row r="5923" spans="5:27" hidden="1">
      <c r="E5923" t="s">
        <v>8120</v>
      </c>
      <c r="F5923" t="s">
        <v>8122</v>
      </c>
      <c r="G5923" t="s">
        <v>1</v>
      </c>
      <c r="H5923" t="s">
        <v>0</v>
      </c>
      <c r="I5923" t="s">
        <v>8220</v>
      </c>
      <c r="J5923" t="s">
        <v>8172</v>
      </c>
      <c r="K5923">
        <v>911</v>
      </c>
      <c r="L5923">
        <v>911</v>
      </c>
      <c r="M5923" s="1" t="s">
        <v>1066</v>
      </c>
      <c r="N5923" t="s">
        <v>1067</v>
      </c>
      <c r="O5923" s="2">
        <v>0</v>
      </c>
      <c r="P5923" s="2">
        <v>0</v>
      </c>
      <c r="Q5923" s="2">
        <v>28</v>
      </c>
      <c r="R5923" s="2">
        <v>3.64</v>
      </c>
      <c r="S5923" s="2">
        <v>0</v>
      </c>
      <c r="T5923" s="2">
        <v>0</v>
      </c>
      <c r="U5923" s="2">
        <v>31.64</v>
      </c>
      <c r="W5923" s="2" t="s">
        <v>1</v>
      </c>
      <c r="X59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3"/>
      <c r="Z5923"/>
      <c r="AA5923"/>
    </row>
    <row r="5924" spans="5:27" hidden="1">
      <c r="E5924" t="s">
        <v>8120</v>
      </c>
      <c r="F5924" t="s">
        <v>8122</v>
      </c>
      <c r="G5924" t="s">
        <v>1</v>
      </c>
      <c r="H5924" t="s">
        <v>0</v>
      </c>
      <c r="I5924" t="s">
        <v>8220</v>
      </c>
      <c r="J5924" t="s">
        <v>8172</v>
      </c>
      <c r="K5924">
        <v>912</v>
      </c>
      <c r="L5924">
        <v>912</v>
      </c>
      <c r="M5924" s="1" t="s">
        <v>118</v>
      </c>
      <c r="N5924" t="s">
        <v>119</v>
      </c>
      <c r="O5924" s="2">
        <v>0</v>
      </c>
      <c r="P5924" s="2">
        <v>0</v>
      </c>
      <c r="Q5924" s="2">
        <v>258.62</v>
      </c>
      <c r="R5924" s="2">
        <v>33.620600000000003</v>
      </c>
      <c r="S5924" s="2">
        <v>0</v>
      </c>
      <c r="T5924" s="2">
        <v>0</v>
      </c>
      <c r="U5924" s="2">
        <v>292.24060000000003</v>
      </c>
      <c r="W5924" s="2" t="s">
        <v>1</v>
      </c>
      <c r="X59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4"/>
      <c r="Z5924"/>
      <c r="AA5924"/>
    </row>
    <row r="5925" spans="5:27" hidden="1">
      <c r="E5925" t="s">
        <v>8120</v>
      </c>
      <c r="F5925" t="s">
        <v>8122</v>
      </c>
      <c r="G5925" t="s">
        <v>1</v>
      </c>
      <c r="H5925" t="s">
        <v>0</v>
      </c>
      <c r="I5925" t="s">
        <v>8220</v>
      </c>
      <c r="J5925" t="s">
        <v>8172</v>
      </c>
      <c r="K5925">
        <v>913</v>
      </c>
      <c r="L5925">
        <v>913</v>
      </c>
      <c r="M5925" s="1" t="s">
        <v>118</v>
      </c>
      <c r="N5925" t="s">
        <v>119</v>
      </c>
      <c r="O5925" s="2">
        <v>0</v>
      </c>
      <c r="P5925" s="2">
        <v>0</v>
      </c>
      <c r="Q5925" s="2">
        <v>34.19</v>
      </c>
      <c r="R5925" s="2">
        <v>4.4447000000000001</v>
      </c>
      <c r="S5925" s="2">
        <v>0</v>
      </c>
      <c r="T5925" s="2">
        <v>0</v>
      </c>
      <c r="U5925" s="2">
        <v>38.634699999999995</v>
      </c>
      <c r="W5925" s="2" t="s">
        <v>1</v>
      </c>
      <c r="X59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5"/>
      <c r="Z5925"/>
      <c r="AA5925"/>
    </row>
    <row r="5926" spans="5:27" hidden="1">
      <c r="E5926" t="s">
        <v>8120</v>
      </c>
      <c r="F5926" t="s">
        <v>8122</v>
      </c>
      <c r="G5926" t="s">
        <v>1</v>
      </c>
      <c r="H5926" t="s">
        <v>0</v>
      </c>
      <c r="I5926" t="s">
        <v>8220</v>
      </c>
      <c r="J5926" t="s">
        <v>8172</v>
      </c>
      <c r="K5926">
        <v>914</v>
      </c>
      <c r="L5926">
        <v>914</v>
      </c>
      <c r="M5926" s="1" t="s">
        <v>7877</v>
      </c>
      <c r="N5926" t="s">
        <v>7878</v>
      </c>
      <c r="O5926" s="2">
        <v>0</v>
      </c>
      <c r="P5926" s="2">
        <v>0</v>
      </c>
      <c r="Q5926" s="2">
        <v>170.93</v>
      </c>
      <c r="R5926" s="2">
        <v>22.2209</v>
      </c>
      <c r="S5926" s="2">
        <v>0</v>
      </c>
      <c r="T5926" s="2">
        <v>0</v>
      </c>
      <c r="U5926" s="2">
        <v>193.15090000000001</v>
      </c>
      <c r="W5926" s="2" t="s">
        <v>1</v>
      </c>
      <c r="X59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6"/>
      <c r="Z5926"/>
      <c r="AA5926"/>
    </row>
    <row r="5927" spans="5:27" hidden="1">
      <c r="E5927" t="s">
        <v>8120</v>
      </c>
      <c r="F5927" t="s">
        <v>8122</v>
      </c>
      <c r="G5927" t="s">
        <v>1</v>
      </c>
      <c r="H5927" t="s">
        <v>0</v>
      </c>
      <c r="I5927" t="s">
        <v>8220</v>
      </c>
      <c r="J5927" t="s">
        <v>8172</v>
      </c>
      <c r="K5927">
        <v>915</v>
      </c>
      <c r="L5927">
        <v>915</v>
      </c>
      <c r="M5927" s="1" t="s">
        <v>1198</v>
      </c>
      <c r="N5927" t="s">
        <v>1199</v>
      </c>
      <c r="O5927" s="2">
        <v>0</v>
      </c>
      <c r="P5927" s="2">
        <v>0</v>
      </c>
      <c r="Q5927" s="2">
        <v>74.489999999999995</v>
      </c>
      <c r="R5927" s="2">
        <v>9.6837</v>
      </c>
      <c r="S5927" s="2">
        <v>0</v>
      </c>
      <c r="T5927" s="2">
        <v>0</v>
      </c>
      <c r="U5927" s="2">
        <v>84.173699999999997</v>
      </c>
      <c r="W5927" s="2" t="s">
        <v>1</v>
      </c>
      <c r="X59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7"/>
      <c r="Z5927"/>
      <c r="AA5927"/>
    </row>
    <row r="5928" spans="5:27" hidden="1">
      <c r="E5928" t="s">
        <v>8120</v>
      </c>
      <c r="F5928" t="s">
        <v>8122</v>
      </c>
      <c r="G5928" t="s">
        <v>1</v>
      </c>
      <c r="H5928" t="s">
        <v>0</v>
      </c>
      <c r="I5928" t="s">
        <v>8220</v>
      </c>
      <c r="J5928" t="s">
        <v>8172</v>
      </c>
      <c r="K5928">
        <v>916</v>
      </c>
      <c r="L5928">
        <v>916</v>
      </c>
      <c r="M5928" s="1" t="s">
        <v>393</v>
      </c>
      <c r="N5928" t="s">
        <v>394</v>
      </c>
      <c r="O5928" s="2">
        <v>0</v>
      </c>
      <c r="P5928" s="2">
        <v>0</v>
      </c>
      <c r="Q5928" s="2">
        <v>519.58000000000004</v>
      </c>
      <c r="R5928" s="2">
        <v>67.545400000000001</v>
      </c>
      <c r="S5928" s="2">
        <v>0</v>
      </c>
      <c r="T5928" s="2">
        <v>0</v>
      </c>
      <c r="U5928" s="2">
        <v>587.12540000000001</v>
      </c>
      <c r="W5928" s="2" t="s">
        <v>1</v>
      </c>
      <c r="X59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8"/>
      <c r="Z5928"/>
      <c r="AA5928"/>
    </row>
    <row r="5929" spans="5:27" hidden="1">
      <c r="E5929" t="s">
        <v>8120</v>
      </c>
      <c r="F5929" t="s">
        <v>8122</v>
      </c>
      <c r="G5929" t="s">
        <v>1</v>
      </c>
      <c r="H5929" t="s">
        <v>0</v>
      </c>
      <c r="I5929" t="s">
        <v>8220</v>
      </c>
      <c r="J5929" t="s">
        <v>8172</v>
      </c>
      <c r="K5929">
        <v>917</v>
      </c>
      <c r="L5929">
        <v>917</v>
      </c>
      <c r="M5929" s="1" t="s">
        <v>393</v>
      </c>
      <c r="N5929" t="s">
        <v>394</v>
      </c>
      <c r="O5929" s="2">
        <v>0</v>
      </c>
      <c r="P5929" s="2">
        <v>0</v>
      </c>
      <c r="Q5929" s="2">
        <v>78.98</v>
      </c>
      <c r="R5929" s="2">
        <v>10.2674</v>
      </c>
      <c r="S5929" s="2">
        <v>0</v>
      </c>
      <c r="T5929" s="2">
        <v>0</v>
      </c>
      <c r="U5929" s="2">
        <v>89.247399999999999</v>
      </c>
      <c r="W5929" s="2" t="s">
        <v>1</v>
      </c>
      <c r="X59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29"/>
      <c r="Z5929"/>
      <c r="AA5929"/>
    </row>
    <row r="5930" spans="5:27" hidden="1">
      <c r="E5930" t="s">
        <v>8120</v>
      </c>
      <c r="F5930" t="s">
        <v>8122</v>
      </c>
      <c r="G5930" t="s">
        <v>1</v>
      </c>
      <c r="H5930" t="s">
        <v>0</v>
      </c>
      <c r="I5930" t="s">
        <v>8220</v>
      </c>
      <c r="J5930" t="s">
        <v>8172</v>
      </c>
      <c r="K5930">
        <v>918</v>
      </c>
      <c r="L5930">
        <v>918</v>
      </c>
      <c r="M5930" s="1" t="s">
        <v>1196</v>
      </c>
      <c r="N5930" t="s">
        <v>1197</v>
      </c>
      <c r="O5930" s="2">
        <v>0</v>
      </c>
      <c r="P5930" s="2">
        <v>0</v>
      </c>
      <c r="Q5930" s="2">
        <v>1663.6</v>
      </c>
      <c r="R5930" s="2">
        <v>216.268</v>
      </c>
      <c r="S5930" s="2">
        <v>0</v>
      </c>
      <c r="T5930" s="2">
        <v>0</v>
      </c>
      <c r="U5930" s="2">
        <v>1879.8679999999999</v>
      </c>
      <c r="W5930" s="2" t="s">
        <v>1</v>
      </c>
      <c r="X59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0"/>
      <c r="Z5930"/>
      <c r="AA5930"/>
    </row>
    <row r="5931" spans="5:27" hidden="1">
      <c r="E5931" t="s">
        <v>8120</v>
      </c>
      <c r="F5931" t="s">
        <v>8122</v>
      </c>
      <c r="G5931" t="s">
        <v>1</v>
      </c>
      <c r="H5931" t="s">
        <v>0</v>
      </c>
      <c r="I5931" t="s">
        <v>8220</v>
      </c>
      <c r="J5931" t="s">
        <v>8172</v>
      </c>
      <c r="K5931">
        <v>919</v>
      </c>
      <c r="L5931">
        <v>919</v>
      </c>
      <c r="M5931" s="1" t="s">
        <v>1196</v>
      </c>
      <c r="N5931" t="s">
        <v>1197</v>
      </c>
      <c r="O5931" s="2">
        <v>0</v>
      </c>
      <c r="P5931" s="2">
        <v>0</v>
      </c>
      <c r="Q5931" s="2">
        <v>6000</v>
      </c>
      <c r="R5931" s="2">
        <v>780</v>
      </c>
      <c r="S5931" s="2">
        <v>0</v>
      </c>
      <c r="T5931" s="2">
        <v>0</v>
      </c>
      <c r="U5931" s="2">
        <v>6780</v>
      </c>
      <c r="W5931" s="2" t="s">
        <v>1</v>
      </c>
      <c r="X59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1"/>
      <c r="Z5931"/>
      <c r="AA5931"/>
    </row>
    <row r="5932" spans="5:27" hidden="1">
      <c r="E5932" t="s">
        <v>8120</v>
      </c>
      <c r="F5932" t="s">
        <v>8122</v>
      </c>
      <c r="G5932" t="s">
        <v>1</v>
      </c>
      <c r="H5932" t="s">
        <v>0</v>
      </c>
      <c r="I5932" t="s">
        <v>8220</v>
      </c>
      <c r="J5932" t="s">
        <v>8172</v>
      </c>
      <c r="K5932">
        <v>920</v>
      </c>
      <c r="L5932">
        <v>920</v>
      </c>
      <c r="M5932" s="1" t="s">
        <v>118</v>
      </c>
      <c r="N5932" t="s">
        <v>119</v>
      </c>
      <c r="O5932" s="2">
        <v>0</v>
      </c>
      <c r="P5932" s="2">
        <v>0</v>
      </c>
      <c r="Q5932" s="2">
        <v>136.74</v>
      </c>
      <c r="R5932" s="2">
        <v>17.776200000000003</v>
      </c>
      <c r="S5932" s="2">
        <v>0</v>
      </c>
      <c r="T5932" s="2">
        <v>0</v>
      </c>
      <c r="U5932" s="2">
        <v>154.51620000000003</v>
      </c>
      <c r="W5932" s="2" t="s">
        <v>1</v>
      </c>
      <c r="X59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2"/>
      <c r="Z5932"/>
      <c r="AA5932"/>
    </row>
    <row r="5933" spans="5:27" hidden="1">
      <c r="E5933" t="s">
        <v>8120</v>
      </c>
      <c r="F5933" t="s">
        <v>8122</v>
      </c>
      <c r="G5933" t="s">
        <v>1</v>
      </c>
      <c r="H5933" t="s">
        <v>0</v>
      </c>
      <c r="I5933" t="s">
        <v>8220</v>
      </c>
      <c r="J5933" t="s">
        <v>8172</v>
      </c>
      <c r="K5933">
        <v>921</v>
      </c>
      <c r="L5933">
        <v>921</v>
      </c>
      <c r="M5933" s="1" t="s">
        <v>116</v>
      </c>
      <c r="N5933" t="s">
        <v>117</v>
      </c>
      <c r="O5933" s="2">
        <v>0</v>
      </c>
      <c r="P5933" s="2">
        <v>0</v>
      </c>
      <c r="Q5933" s="2">
        <v>250</v>
      </c>
      <c r="R5933" s="2">
        <v>32.5</v>
      </c>
      <c r="S5933" s="2">
        <v>0</v>
      </c>
      <c r="T5933" s="2">
        <v>0</v>
      </c>
      <c r="U5933" s="2">
        <v>282.5</v>
      </c>
      <c r="W5933" s="2" t="s">
        <v>1</v>
      </c>
      <c r="X59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3"/>
      <c r="Z5933"/>
      <c r="AA5933"/>
    </row>
    <row r="5934" spans="5:27" hidden="1">
      <c r="E5934" t="s">
        <v>8120</v>
      </c>
      <c r="F5934" t="s">
        <v>8122</v>
      </c>
      <c r="G5934" t="s">
        <v>1</v>
      </c>
      <c r="H5934" t="s">
        <v>0</v>
      </c>
      <c r="I5934" t="s">
        <v>8220</v>
      </c>
      <c r="J5934" t="s">
        <v>8172</v>
      </c>
      <c r="K5934">
        <v>922</v>
      </c>
      <c r="L5934">
        <v>922</v>
      </c>
      <c r="M5934" s="1" t="s">
        <v>118</v>
      </c>
      <c r="N5934" t="s">
        <v>119</v>
      </c>
      <c r="O5934" s="2">
        <v>0</v>
      </c>
      <c r="P5934" s="2">
        <v>0</v>
      </c>
      <c r="Q5934" s="2">
        <v>245.42</v>
      </c>
      <c r="R5934" s="2">
        <v>31.904599999999999</v>
      </c>
      <c r="S5934" s="2">
        <v>0</v>
      </c>
      <c r="T5934" s="2">
        <v>0</v>
      </c>
      <c r="U5934" s="2">
        <v>277.32459999999998</v>
      </c>
      <c r="W5934" s="2" t="s">
        <v>1</v>
      </c>
      <c r="X59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4"/>
      <c r="Z5934"/>
      <c r="AA5934"/>
    </row>
    <row r="5935" spans="5:27" hidden="1">
      <c r="E5935" t="s">
        <v>8120</v>
      </c>
      <c r="F5935" t="s">
        <v>8122</v>
      </c>
      <c r="G5935" t="s">
        <v>1</v>
      </c>
      <c r="H5935" t="s">
        <v>0</v>
      </c>
      <c r="I5935" t="s">
        <v>8220</v>
      </c>
      <c r="J5935" t="s">
        <v>8172</v>
      </c>
      <c r="K5935">
        <v>923</v>
      </c>
      <c r="L5935">
        <v>923</v>
      </c>
      <c r="M5935" s="1" t="s">
        <v>8032</v>
      </c>
      <c r="N5935" t="s">
        <v>1062</v>
      </c>
      <c r="O5935" s="2">
        <v>0</v>
      </c>
      <c r="P5935" s="2">
        <v>0</v>
      </c>
      <c r="Q5935" s="2">
        <v>90.97</v>
      </c>
      <c r="R5935" s="2">
        <v>11.8261</v>
      </c>
      <c r="S5935" s="2">
        <v>0</v>
      </c>
      <c r="T5935" s="2">
        <v>0</v>
      </c>
      <c r="U5935" s="2">
        <v>102.7961</v>
      </c>
      <c r="W5935" s="2" t="s">
        <v>1</v>
      </c>
      <c r="X59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5"/>
      <c r="Z5935"/>
      <c r="AA5935"/>
    </row>
    <row r="5936" spans="5:27" hidden="1">
      <c r="E5936" t="s">
        <v>8120</v>
      </c>
      <c r="F5936" t="s">
        <v>8122</v>
      </c>
      <c r="G5936" t="s">
        <v>1</v>
      </c>
      <c r="H5936" t="s">
        <v>0</v>
      </c>
      <c r="I5936" t="s">
        <v>8220</v>
      </c>
      <c r="J5936" t="s">
        <v>8172</v>
      </c>
      <c r="K5936">
        <v>924</v>
      </c>
      <c r="L5936">
        <v>924</v>
      </c>
      <c r="M5936" s="1" t="s">
        <v>118</v>
      </c>
      <c r="N5936" t="s">
        <v>119</v>
      </c>
      <c r="O5936" s="2">
        <v>0</v>
      </c>
      <c r="P5936" s="2">
        <v>0</v>
      </c>
      <c r="Q5936" s="2">
        <v>159.4</v>
      </c>
      <c r="R5936" s="2">
        <v>20.722000000000001</v>
      </c>
      <c r="S5936" s="2">
        <v>0</v>
      </c>
      <c r="T5936" s="2">
        <v>0</v>
      </c>
      <c r="U5936" s="2">
        <v>180.12200000000001</v>
      </c>
      <c r="W5936" s="2" t="s">
        <v>1</v>
      </c>
      <c r="X59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6"/>
      <c r="Z5936"/>
      <c r="AA5936"/>
    </row>
    <row r="5937" spans="5:27" hidden="1">
      <c r="E5937" t="s">
        <v>8120</v>
      </c>
      <c r="F5937" t="s">
        <v>8122</v>
      </c>
      <c r="G5937" t="s">
        <v>1</v>
      </c>
      <c r="H5937" t="s">
        <v>0</v>
      </c>
      <c r="I5937" t="s">
        <v>8171</v>
      </c>
      <c r="J5937" t="s">
        <v>8172</v>
      </c>
      <c r="K5937">
        <v>5078</v>
      </c>
      <c r="L5937">
        <v>5078</v>
      </c>
      <c r="M5937" s="1" t="s">
        <v>307</v>
      </c>
      <c r="N5937" t="s">
        <v>308</v>
      </c>
      <c r="O5937" s="2">
        <v>0</v>
      </c>
      <c r="P5937" s="2">
        <v>0</v>
      </c>
      <c r="Q5937" s="2">
        <v>344.5</v>
      </c>
      <c r="R5937" s="2">
        <v>44.785000000000004</v>
      </c>
      <c r="S5937" s="2">
        <v>0</v>
      </c>
      <c r="T5937" s="2">
        <v>0</v>
      </c>
      <c r="U5937" s="2">
        <v>389.28500000000003</v>
      </c>
      <c r="W5937" s="2" t="s">
        <v>1</v>
      </c>
      <c r="X59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7"/>
      <c r="Z5937"/>
      <c r="AA5937"/>
    </row>
    <row r="5938" spans="5:27" hidden="1">
      <c r="E5938" t="s">
        <v>8120</v>
      </c>
      <c r="F5938" t="s">
        <v>8122</v>
      </c>
      <c r="G5938" t="s">
        <v>1</v>
      </c>
      <c r="H5938" t="s">
        <v>0</v>
      </c>
      <c r="I5938" t="s">
        <v>8171</v>
      </c>
      <c r="J5938" t="s">
        <v>8172</v>
      </c>
      <c r="K5938">
        <v>5079</v>
      </c>
      <c r="L5938">
        <v>5079</v>
      </c>
      <c r="M5938" s="1" t="s">
        <v>715</v>
      </c>
      <c r="N5938" t="s">
        <v>716</v>
      </c>
      <c r="O5938" s="2">
        <v>0</v>
      </c>
      <c r="P5938" s="2">
        <v>0</v>
      </c>
      <c r="Q5938" s="2">
        <v>92.39</v>
      </c>
      <c r="R5938" s="2">
        <v>12.0107</v>
      </c>
      <c r="S5938" s="2">
        <v>0</v>
      </c>
      <c r="T5938" s="2">
        <v>0</v>
      </c>
      <c r="U5938" s="2">
        <v>104.4007</v>
      </c>
      <c r="W5938" s="2" t="s">
        <v>1</v>
      </c>
      <c r="X59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8"/>
      <c r="Z5938"/>
      <c r="AA5938"/>
    </row>
    <row r="5939" spans="5:27" hidden="1">
      <c r="E5939" t="s">
        <v>8120</v>
      </c>
      <c r="F5939" t="s">
        <v>8122</v>
      </c>
      <c r="G5939" t="s">
        <v>1</v>
      </c>
      <c r="H5939" t="s">
        <v>0</v>
      </c>
      <c r="I5939" t="s">
        <v>8171</v>
      </c>
      <c r="J5939" t="s">
        <v>8172</v>
      </c>
      <c r="K5939">
        <v>5080</v>
      </c>
      <c r="L5939">
        <v>5080</v>
      </c>
      <c r="M5939" s="1" t="s">
        <v>1174</v>
      </c>
      <c r="N5939" t="s">
        <v>1175</v>
      </c>
      <c r="O5939" s="2">
        <v>0</v>
      </c>
      <c r="P5939" s="2">
        <v>0</v>
      </c>
      <c r="Q5939" s="2">
        <v>55.75</v>
      </c>
      <c r="R5939" s="2">
        <v>7.2475000000000005</v>
      </c>
      <c r="S5939" s="2">
        <v>0</v>
      </c>
      <c r="T5939" s="2">
        <v>0</v>
      </c>
      <c r="U5939" s="2">
        <v>62.997500000000002</v>
      </c>
      <c r="W5939" s="2" t="s">
        <v>1</v>
      </c>
      <c r="X59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39"/>
      <c r="Z5939"/>
      <c r="AA5939"/>
    </row>
    <row r="5940" spans="5:27" hidden="1">
      <c r="E5940" t="s">
        <v>8120</v>
      </c>
      <c r="F5940" t="s">
        <v>8122</v>
      </c>
      <c r="G5940" t="s">
        <v>1</v>
      </c>
      <c r="H5940" t="s">
        <v>0</v>
      </c>
      <c r="I5940" t="s">
        <v>8171</v>
      </c>
      <c r="J5940" t="s">
        <v>8172</v>
      </c>
      <c r="K5940">
        <v>5081</v>
      </c>
      <c r="L5940">
        <v>5081</v>
      </c>
      <c r="M5940" s="1" t="s">
        <v>741</v>
      </c>
      <c r="N5940" t="s">
        <v>742</v>
      </c>
      <c r="O5940" s="2">
        <v>0</v>
      </c>
      <c r="P5940" s="2">
        <v>0</v>
      </c>
      <c r="Q5940" s="2">
        <v>94</v>
      </c>
      <c r="R5940" s="2">
        <v>12.22</v>
      </c>
      <c r="S5940" s="2">
        <v>0</v>
      </c>
      <c r="T5940" s="2">
        <v>0</v>
      </c>
      <c r="U5940" s="2">
        <v>106.22</v>
      </c>
      <c r="W5940" s="2" t="s">
        <v>1</v>
      </c>
      <c r="X59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0"/>
      <c r="Z5940"/>
      <c r="AA5940"/>
    </row>
    <row r="5941" spans="5:27" hidden="1">
      <c r="E5941" t="s">
        <v>8120</v>
      </c>
      <c r="F5941" t="s">
        <v>8122</v>
      </c>
      <c r="G5941" t="s">
        <v>1</v>
      </c>
      <c r="H5941" t="s">
        <v>0</v>
      </c>
      <c r="I5941" t="s">
        <v>8171</v>
      </c>
      <c r="J5941" t="s">
        <v>8172</v>
      </c>
      <c r="K5941">
        <v>5082</v>
      </c>
      <c r="L5941">
        <v>5082</v>
      </c>
      <c r="M5941" s="1" t="s">
        <v>118</v>
      </c>
      <c r="N5941" t="s">
        <v>119</v>
      </c>
      <c r="O5941" s="2">
        <v>0</v>
      </c>
      <c r="P5941" s="2">
        <v>0</v>
      </c>
      <c r="Q5941" s="2">
        <v>64.2</v>
      </c>
      <c r="R5941" s="2">
        <v>8.3460000000000001</v>
      </c>
      <c r="S5941" s="2">
        <v>0</v>
      </c>
      <c r="T5941" s="2">
        <v>0</v>
      </c>
      <c r="U5941" s="2">
        <v>72.546000000000006</v>
      </c>
      <c r="W5941" s="2" t="s">
        <v>1</v>
      </c>
      <c r="X59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1"/>
      <c r="Z5941"/>
      <c r="AA5941"/>
    </row>
    <row r="5942" spans="5:27" hidden="1">
      <c r="E5942" t="s">
        <v>8120</v>
      </c>
      <c r="F5942" t="s">
        <v>8122</v>
      </c>
      <c r="G5942" t="s">
        <v>1</v>
      </c>
      <c r="H5942" t="s">
        <v>0</v>
      </c>
      <c r="I5942" t="s">
        <v>8171</v>
      </c>
      <c r="J5942" t="s">
        <v>8172</v>
      </c>
      <c r="K5942">
        <v>5083</v>
      </c>
      <c r="L5942">
        <v>5083</v>
      </c>
      <c r="M5942" s="1" t="s">
        <v>118</v>
      </c>
      <c r="N5942" t="s">
        <v>119</v>
      </c>
      <c r="O5942" s="2">
        <v>0</v>
      </c>
      <c r="P5942" s="2">
        <v>0</v>
      </c>
      <c r="Q5942" s="2">
        <v>28.94</v>
      </c>
      <c r="R5942" s="2">
        <v>3.7622000000000004</v>
      </c>
      <c r="S5942" s="2">
        <v>0</v>
      </c>
      <c r="T5942" s="2">
        <v>0</v>
      </c>
      <c r="U5942" s="2">
        <v>32.702200000000005</v>
      </c>
      <c r="W5942" s="2" t="s">
        <v>1</v>
      </c>
      <c r="X59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2"/>
      <c r="Z5942"/>
      <c r="AA5942"/>
    </row>
    <row r="5943" spans="5:27" hidden="1">
      <c r="E5943" t="s">
        <v>8120</v>
      </c>
      <c r="F5943" t="s">
        <v>8122</v>
      </c>
      <c r="G5943" t="s">
        <v>1</v>
      </c>
      <c r="H5943" t="s">
        <v>0</v>
      </c>
      <c r="I5943" t="s">
        <v>8171</v>
      </c>
      <c r="J5943" t="s">
        <v>8172</v>
      </c>
      <c r="K5943">
        <v>5084</v>
      </c>
      <c r="L5943">
        <v>5084</v>
      </c>
      <c r="M5943" s="1" t="s">
        <v>8218</v>
      </c>
      <c r="N5943" t="s">
        <v>8219</v>
      </c>
      <c r="O5943" s="2">
        <v>0</v>
      </c>
      <c r="P5943" s="2">
        <v>0</v>
      </c>
      <c r="Q5943" s="2">
        <v>113.45</v>
      </c>
      <c r="R5943" s="2">
        <v>14.748500000000002</v>
      </c>
      <c r="S5943" s="2">
        <v>0</v>
      </c>
      <c r="T5943" s="2">
        <v>0</v>
      </c>
      <c r="U5943" s="2">
        <v>128.1985</v>
      </c>
      <c r="W5943" s="2" t="s">
        <v>1</v>
      </c>
      <c r="X59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3"/>
      <c r="Z5943"/>
      <c r="AA5943"/>
    </row>
    <row r="5944" spans="5:27" hidden="1">
      <c r="E5944" t="s">
        <v>8120</v>
      </c>
      <c r="F5944" t="s">
        <v>8122</v>
      </c>
      <c r="G5944" t="s">
        <v>1</v>
      </c>
      <c r="H5944" t="s">
        <v>0</v>
      </c>
      <c r="I5944" t="s">
        <v>8171</v>
      </c>
      <c r="J5944" t="s">
        <v>8172</v>
      </c>
      <c r="K5944">
        <v>5085</v>
      </c>
      <c r="L5944">
        <v>5085</v>
      </c>
      <c r="M5944" s="1" t="s">
        <v>299</v>
      </c>
      <c r="N5944" t="s">
        <v>300</v>
      </c>
      <c r="O5944" s="2">
        <v>0</v>
      </c>
      <c r="P5944" s="2">
        <v>0</v>
      </c>
      <c r="Q5944" s="2">
        <v>79.2</v>
      </c>
      <c r="R5944" s="2">
        <v>10.296000000000001</v>
      </c>
      <c r="S5944" s="2">
        <v>0</v>
      </c>
      <c r="T5944" s="2">
        <v>0</v>
      </c>
      <c r="U5944" s="2">
        <v>89.496000000000009</v>
      </c>
      <c r="W5944" s="2" t="s">
        <v>1</v>
      </c>
      <c r="X59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4"/>
      <c r="Z5944"/>
      <c r="AA5944"/>
    </row>
    <row r="5945" spans="5:27" hidden="1">
      <c r="E5945" t="s">
        <v>8120</v>
      </c>
      <c r="F5945" t="s">
        <v>8122</v>
      </c>
      <c r="G5945" t="s">
        <v>1</v>
      </c>
      <c r="H5945" t="s">
        <v>0</v>
      </c>
      <c r="I5945" t="s">
        <v>8171</v>
      </c>
      <c r="J5945" t="s">
        <v>8172</v>
      </c>
      <c r="K5945">
        <v>5086</v>
      </c>
      <c r="L5945">
        <v>5086</v>
      </c>
      <c r="M5945" s="1" t="s">
        <v>1424</v>
      </c>
      <c r="N5945" t="s">
        <v>1425</v>
      </c>
      <c r="O5945" s="2">
        <v>0</v>
      </c>
      <c r="P5945" s="2">
        <v>0</v>
      </c>
      <c r="Q5945" s="2">
        <v>55.74</v>
      </c>
      <c r="R5945" s="2">
        <v>7.2462000000000009</v>
      </c>
      <c r="S5945" s="2">
        <v>0</v>
      </c>
      <c r="T5945" s="2">
        <v>0</v>
      </c>
      <c r="U5945" s="2">
        <v>62.986200000000004</v>
      </c>
      <c r="W5945" s="2" t="s">
        <v>1</v>
      </c>
      <c r="X59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5"/>
      <c r="Z5945"/>
      <c r="AA5945"/>
    </row>
    <row r="5946" spans="5:27" hidden="1">
      <c r="E5946" t="s">
        <v>8120</v>
      </c>
      <c r="F5946" t="s">
        <v>8122</v>
      </c>
      <c r="G5946" t="s">
        <v>1</v>
      </c>
      <c r="H5946" t="s">
        <v>0</v>
      </c>
      <c r="I5946" t="s">
        <v>8171</v>
      </c>
      <c r="J5946" t="s">
        <v>8172</v>
      </c>
      <c r="K5946">
        <v>5087</v>
      </c>
      <c r="L5946">
        <v>5087</v>
      </c>
      <c r="M5946" s="1" t="s">
        <v>333</v>
      </c>
      <c r="N5946" t="s">
        <v>334</v>
      </c>
      <c r="O5946" s="2">
        <v>0</v>
      </c>
      <c r="P5946" s="2">
        <v>0</v>
      </c>
      <c r="Q5946" s="2">
        <v>185.85</v>
      </c>
      <c r="R5946" s="2">
        <v>24.160499999999999</v>
      </c>
      <c r="S5946" s="2">
        <v>0</v>
      </c>
      <c r="T5946" s="2">
        <v>0</v>
      </c>
      <c r="U5946" s="2">
        <v>210.01049999999998</v>
      </c>
      <c r="W5946" s="2" t="s">
        <v>1</v>
      </c>
      <c r="X59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6"/>
      <c r="Z5946"/>
      <c r="AA5946"/>
    </row>
    <row r="5947" spans="5:27" hidden="1">
      <c r="E5947" t="s">
        <v>8120</v>
      </c>
      <c r="F5947" t="s">
        <v>8122</v>
      </c>
      <c r="G5947" t="s">
        <v>1</v>
      </c>
      <c r="H5947" t="s">
        <v>0</v>
      </c>
      <c r="I5947" t="s">
        <v>8171</v>
      </c>
      <c r="J5947" t="s">
        <v>8172</v>
      </c>
      <c r="K5947">
        <v>5088</v>
      </c>
      <c r="L5947">
        <v>5088</v>
      </c>
      <c r="M5947" s="1" t="s">
        <v>7848</v>
      </c>
      <c r="N5947" t="s">
        <v>7847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W5947" s="2" t="s">
        <v>1</v>
      </c>
      <c r="X59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7"/>
      <c r="Z5947"/>
      <c r="AA5947"/>
    </row>
    <row r="5948" spans="5:27" hidden="1">
      <c r="E5948" t="s">
        <v>8120</v>
      </c>
      <c r="F5948" t="s">
        <v>8122</v>
      </c>
      <c r="G5948" t="s">
        <v>1</v>
      </c>
      <c r="H5948" t="s">
        <v>0</v>
      </c>
      <c r="I5948" t="s">
        <v>8171</v>
      </c>
      <c r="J5948" t="s">
        <v>8172</v>
      </c>
      <c r="K5948">
        <v>5089</v>
      </c>
      <c r="L5948">
        <v>5089</v>
      </c>
      <c r="M5948" s="1" t="s">
        <v>630</v>
      </c>
      <c r="N5948" t="s">
        <v>631</v>
      </c>
      <c r="O5948" s="2">
        <v>0</v>
      </c>
      <c r="P5948" s="2">
        <v>0</v>
      </c>
      <c r="Q5948" s="2">
        <v>37.17</v>
      </c>
      <c r="R5948" s="2">
        <v>4.8321000000000005</v>
      </c>
      <c r="S5948" s="2">
        <v>0</v>
      </c>
      <c r="T5948" s="2">
        <v>0</v>
      </c>
      <c r="U5948" s="2">
        <v>42.002099999999999</v>
      </c>
      <c r="W5948" s="2" t="s">
        <v>1</v>
      </c>
      <c r="X59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8"/>
      <c r="Z5948"/>
      <c r="AA5948"/>
    </row>
    <row r="5949" spans="5:27" hidden="1">
      <c r="E5949" t="s">
        <v>8120</v>
      </c>
      <c r="F5949" t="s">
        <v>8122</v>
      </c>
      <c r="G5949" t="s">
        <v>1</v>
      </c>
      <c r="H5949" t="s">
        <v>0</v>
      </c>
      <c r="I5949" t="s">
        <v>8171</v>
      </c>
      <c r="J5949" t="s">
        <v>8172</v>
      </c>
      <c r="K5949">
        <v>5090</v>
      </c>
      <c r="L5949">
        <v>5090</v>
      </c>
      <c r="M5949" s="1" t="s">
        <v>610</v>
      </c>
      <c r="N5949" t="s">
        <v>611</v>
      </c>
      <c r="O5949" s="2">
        <v>0</v>
      </c>
      <c r="P5949" s="2">
        <v>0</v>
      </c>
      <c r="Q5949" s="2">
        <v>148.66</v>
      </c>
      <c r="R5949" s="2">
        <v>19.325800000000001</v>
      </c>
      <c r="S5949" s="2">
        <v>0</v>
      </c>
      <c r="T5949" s="2">
        <v>0</v>
      </c>
      <c r="U5949" s="2">
        <v>167.98579999999998</v>
      </c>
      <c r="W5949" s="2" t="s">
        <v>1</v>
      </c>
      <c r="X59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49"/>
      <c r="Z5949"/>
      <c r="AA5949"/>
    </row>
    <row r="5950" spans="5:27" hidden="1">
      <c r="E5950" t="s">
        <v>8120</v>
      </c>
      <c r="F5950" t="s">
        <v>8122</v>
      </c>
      <c r="G5950" t="s">
        <v>1</v>
      </c>
      <c r="H5950" t="s">
        <v>0</v>
      </c>
      <c r="I5950" t="s">
        <v>8171</v>
      </c>
      <c r="J5950" t="s">
        <v>8172</v>
      </c>
      <c r="K5950">
        <v>5091</v>
      </c>
      <c r="L5950">
        <v>5091</v>
      </c>
      <c r="M5950" s="1" t="s">
        <v>767</v>
      </c>
      <c r="N5950" t="s">
        <v>768</v>
      </c>
      <c r="O5950" s="2">
        <v>0</v>
      </c>
      <c r="P5950" s="2">
        <v>0</v>
      </c>
      <c r="Q5950" s="2">
        <v>46.49</v>
      </c>
      <c r="R5950" s="2">
        <v>6.0437000000000003</v>
      </c>
      <c r="S5950" s="2">
        <v>0</v>
      </c>
      <c r="T5950" s="2">
        <v>0</v>
      </c>
      <c r="U5950" s="2">
        <v>52.533700000000003</v>
      </c>
      <c r="W5950" s="2" t="s">
        <v>1</v>
      </c>
      <c r="X59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0"/>
      <c r="Z5950"/>
      <c r="AA5950"/>
    </row>
    <row r="5951" spans="5:27" hidden="1">
      <c r="E5951" t="s">
        <v>8120</v>
      </c>
      <c r="F5951" t="s">
        <v>8122</v>
      </c>
      <c r="G5951" t="s">
        <v>1</v>
      </c>
      <c r="H5951" t="s">
        <v>0</v>
      </c>
      <c r="I5951" t="s">
        <v>8171</v>
      </c>
      <c r="J5951" t="s">
        <v>8172</v>
      </c>
      <c r="K5951">
        <v>5092</v>
      </c>
      <c r="L5951">
        <v>5092</v>
      </c>
      <c r="M5951" s="1" t="s">
        <v>249</v>
      </c>
      <c r="N5951" t="s">
        <v>250</v>
      </c>
      <c r="O5951" s="2">
        <v>0</v>
      </c>
      <c r="P5951" s="2">
        <v>0</v>
      </c>
      <c r="Q5951" s="2">
        <v>615.4</v>
      </c>
      <c r="R5951" s="2">
        <v>80.001999999999995</v>
      </c>
      <c r="S5951" s="2">
        <v>0</v>
      </c>
      <c r="T5951" s="2">
        <v>0</v>
      </c>
      <c r="U5951" s="2">
        <v>695.40199999999993</v>
      </c>
      <c r="W5951" s="2" t="s">
        <v>1</v>
      </c>
      <c r="X59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1"/>
      <c r="Z5951"/>
      <c r="AA5951"/>
    </row>
    <row r="5952" spans="5:27" hidden="1">
      <c r="E5952" t="s">
        <v>8120</v>
      </c>
      <c r="F5952" t="s">
        <v>8122</v>
      </c>
      <c r="G5952" t="s">
        <v>1</v>
      </c>
      <c r="H5952" t="s">
        <v>0</v>
      </c>
      <c r="I5952" t="s">
        <v>8171</v>
      </c>
      <c r="J5952" t="s">
        <v>8172</v>
      </c>
      <c r="K5952">
        <v>5093</v>
      </c>
      <c r="L5952">
        <v>5093</v>
      </c>
      <c r="M5952" s="1" t="s">
        <v>391</v>
      </c>
      <c r="N5952" t="s">
        <v>392</v>
      </c>
      <c r="O5952" s="2">
        <v>0</v>
      </c>
      <c r="P5952" s="2">
        <v>0</v>
      </c>
      <c r="Q5952" s="2">
        <v>185.82</v>
      </c>
      <c r="R5952" s="2">
        <v>24.156600000000001</v>
      </c>
      <c r="S5952" s="2">
        <v>0</v>
      </c>
      <c r="T5952" s="2">
        <v>0</v>
      </c>
      <c r="U5952" s="2">
        <v>209.97659999999999</v>
      </c>
      <c r="W5952" s="2" t="s">
        <v>1</v>
      </c>
      <c r="X59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2"/>
      <c r="Z5952"/>
      <c r="AA5952"/>
    </row>
    <row r="5953" spans="5:27" hidden="1">
      <c r="E5953" t="s">
        <v>8120</v>
      </c>
      <c r="F5953" t="s">
        <v>8122</v>
      </c>
      <c r="G5953" t="s">
        <v>1</v>
      </c>
      <c r="H5953" t="s">
        <v>0</v>
      </c>
      <c r="I5953" t="s">
        <v>8171</v>
      </c>
      <c r="J5953" t="s">
        <v>8172</v>
      </c>
      <c r="K5953">
        <v>5094</v>
      </c>
      <c r="L5953">
        <v>5094</v>
      </c>
      <c r="M5953" s="1" t="s">
        <v>359</v>
      </c>
      <c r="N5953" t="s">
        <v>360</v>
      </c>
      <c r="O5953" s="2">
        <v>0</v>
      </c>
      <c r="P5953" s="2">
        <v>0</v>
      </c>
      <c r="Q5953" s="2">
        <v>113.49</v>
      </c>
      <c r="R5953" s="2">
        <v>14.7537</v>
      </c>
      <c r="S5953" s="2">
        <v>0</v>
      </c>
      <c r="T5953" s="2">
        <v>0</v>
      </c>
      <c r="U5953" s="2">
        <v>128.24369999999999</v>
      </c>
      <c r="W5953" s="2" t="s">
        <v>1</v>
      </c>
      <c r="X59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3"/>
      <c r="Z5953"/>
      <c r="AA5953"/>
    </row>
    <row r="5954" spans="5:27" hidden="1">
      <c r="E5954" t="s">
        <v>8120</v>
      </c>
      <c r="F5954" t="s">
        <v>8122</v>
      </c>
      <c r="G5954" t="s">
        <v>1</v>
      </c>
      <c r="H5954" t="s">
        <v>0</v>
      </c>
      <c r="I5954" t="s">
        <v>8171</v>
      </c>
      <c r="J5954" t="s">
        <v>8172</v>
      </c>
      <c r="K5954">
        <v>5095</v>
      </c>
      <c r="L5954">
        <v>5095</v>
      </c>
      <c r="M5954" s="1" t="s">
        <v>87</v>
      </c>
      <c r="N5954" t="s">
        <v>88</v>
      </c>
      <c r="O5954" s="2">
        <v>0</v>
      </c>
      <c r="P5954" s="2">
        <v>0</v>
      </c>
      <c r="Q5954" s="2">
        <v>274.92</v>
      </c>
      <c r="R5954" s="2">
        <v>35.739600000000003</v>
      </c>
      <c r="S5954" s="2">
        <v>0</v>
      </c>
      <c r="T5954" s="2">
        <v>0</v>
      </c>
      <c r="U5954" s="2">
        <v>310.65960000000001</v>
      </c>
      <c r="W5954" s="2" t="s">
        <v>1</v>
      </c>
      <c r="X59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4"/>
      <c r="Z5954"/>
      <c r="AA5954"/>
    </row>
    <row r="5955" spans="5:27" hidden="1">
      <c r="E5955" t="s">
        <v>8120</v>
      </c>
      <c r="F5955" t="s">
        <v>8122</v>
      </c>
      <c r="G5955" t="s">
        <v>1</v>
      </c>
      <c r="H5955" t="s">
        <v>0</v>
      </c>
      <c r="I5955" t="s">
        <v>8171</v>
      </c>
      <c r="J5955" t="s">
        <v>8172</v>
      </c>
      <c r="K5955">
        <v>5096</v>
      </c>
      <c r="L5955">
        <v>5096</v>
      </c>
      <c r="M5955" s="1" t="s">
        <v>305</v>
      </c>
      <c r="N5955" t="s">
        <v>306</v>
      </c>
      <c r="O5955" s="2">
        <v>0</v>
      </c>
      <c r="P5955" s="2">
        <v>0</v>
      </c>
      <c r="Q5955" s="2">
        <v>822.96</v>
      </c>
      <c r="R5955" s="2">
        <v>106.98480000000001</v>
      </c>
      <c r="S5955" s="2">
        <v>0</v>
      </c>
      <c r="T5955" s="2">
        <v>0</v>
      </c>
      <c r="U5955" s="2">
        <v>929.94479999999999</v>
      </c>
      <c r="W5955" s="2" t="s">
        <v>1</v>
      </c>
      <c r="X59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5"/>
      <c r="Z5955"/>
      <c r="AA5955"/>
    </row>
    <row r="5956" spans="5:27" hidden="1">
      <c r="E5956" t="s">
        <v>8120</v>
      </c>
      <c r="F5956" t="s">
        <v>8122</v>
      </c>
      <c r="G5956" t="s">
        <v>1</v>
      </c>
      <c r="H5956" t="s">
        <v>0</v>
      </c>
      <c r="I5956" t="s">
        <v>8171</v>
      </c>
      <c r="J5956" t="s">
        <v>8172</v>
      </c>
      <c r="K5956">
        <v>5097</v>
      </c>
      <c r="L5956">
        <v>5097</v>
      </c>
      <c r="M5956" s="1" t="s">
        <v>1281</v>
      </c>
      <c r="N5956" t="s">
        <v>1282</v>
      </c>
      <c r="O5956" s="2">
        <v>0</v>
      </c>
      <c r="P5956" s="2">
        <v>0</v>
      </c>
      <c r="Q5956" s="2">
        <v>336.49</v>
      </c>
      <c r="R5956" s="2">
        <v>43.743700000000004</v>
      </c>
      <c r="S5956" s="2">
        <v>0</v>
      </c>
      <c r="T5956" s="2">
        <v>0</v>
      </c>
      <c r="U5956" s="2">
        <v>380.2337</v>
      </c>
      <c r="W5956" s="2" t="s">
        <v>1</v>
      </c>
      <c r="X59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6"/>
      <c r="Z5956"/>
      <c r="AA5956"/>
    </row>
    <row r="5957" spans="5:27" hidden="1">
      <c r="E5957" t="s">
        <v>8120</v>
      </c>
      <c r="F5957" t="s">
        <v>8122</v>
      </c>
      <c r="G5957" t="s">
        <v>1</v>
      </c>
      <c r="H5957" t="s">
        <v>0</v>
      </c>
      <c r="I5957" t="s">
        <v>8171</v>
      </c>
      <c r="J5957" t="s">
        <v>8172</v>
      </c>
      <c r="K5957">
        <v>5098</v>
      </c>
      <c r="L5957">
        <v>5098</v>
      </c>
      <c r="M5957" s="1" t="s">
        <v>830</v>
      </c>
      <c r="N5957" t="s">
        <v>831</v>
      </c>
      <c r="O5957" s="2">
        <v>0</v>
      </c>
      <c r="P5957" s="2">
        <v>0</v>
      </c>
      <c r="Q5957" s="2">
        <v>355.09</v>
      </c>
      <c r="R5957" s="2">
        <v>46.161699999999996</v>
      </c>
      <c r="S5957" s="2">
        <v>0</v>
      </c>
      <c r="T5957" s="2">
        <v>0</v>
      </c>
      <c r="U5957" s="2">
        <v>401.25169999999997</v>
      </c>
      <c r="W5957" s="2" t="s">
        <v>1</v>
      </c>
      <c r="X59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7"/>
      <c r="Z5957"/>
      <c r="AA5957"/>
    </row>
    <row r="5958" spans="5:27" hidden="1">
      <c r="E5958" t="s">
        <v>8120</v>
      </c>
      <c r="F5958" t="s">
        <v>8122</v>
      </c>
      <c r="G5958" t="s">
        <v>1</v>
      </c>
      <c r="H5958" t="s">
        <v>0</v>
      </c>
      <c r="I5958" t="s">
        <v>8171</v>
      </c>
      <c r="J5958" t="s">
        <v>8172</v>
      </c>
      <c r="K5958">
        <v>5099</v>
      </c>
      <c r="L5958">
        <v>5099</v>
      </c>
      <c r="M5958" s="1" t="s">
        <v>465</v>
      </c>
      <c r="N5958" t="s">
        <v>466</v>
      </c>
      <c r="O5958" s="2">
        <v>0</v>
      </c>
      <c r="P5958" s="2">
        <v>0</v>
      </c>
      <c r="Q5958" s="2">
        <v>169.23</v>
      </c>
      <c r="R5958" s="2">
        <v>21.9999</v>
      </c>
      <c r="S5958" s="2">
        <v>0</v>
      </c>
      <c r="T5958" s="2">
        <v>0</v>
      </c>
      <c r="U5958" s="2">
        <v>191.22989999999999</v>
      </c>
      <c r="W5958" s="2" t="s">
        <v>1</v>
      </c>
      <c r="X59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8"/>
      <c r="Z5958"/>
      <c r="AA5958"/>
    </row>
    <row r="5959" spans="5:27" hidden="1">
      <c r="E5959" t="s">
        <v>8120</v>
      </c>
      <c r="F5959" t="s">
        <v>8122</v>
      </c>
      <c r="G5959" t="s">
        <v>1</v>
      </c>
      <c r="H5959" t="s">
        <v>0</v>
      </c>
      <c r="I5959" t="s">
        <v>8171</v>
      </c>
      <c r="J5959" t="s">
        <v>8172</v>
      </c>
      <c r="K5959">
        <v>5100</v>
      </c>
      <c r="L5959">
        <v>5100</v>
      </c>
      <c r="M5959" s="1" t="s">
        <v>7848</v>
      </c>
      <c r="N5959" t="s">
        <v>7847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W5959" s="2" t="s">
        <v>1</v>
      </c>
      <c r="X59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59"/>
      <c r="Z5959"/>
      <c r="AA5959"/>
    </row>
    <row r="5960" spans="5:27" hidden="1">
      <c r="E5960" t="s">
        <v>8120</v>
      </c>
      <c r="F5960" t="s">
        <v>8122</v>
      </c>
      <c r="G5960" t="s">
        <v>1</v>
      </c>
      <c r="H5960" t="s">
        <v>0</v>
      </c>
      <c r="I5960" t="s">
        <v>8171</v>
      </c>
      <c r="J5960" t="s">
        <v>8172</v>
      </c>
      <c r="K5960">
        <v>5101</v>
      </c>
      <c r="L5960">
        <v>5101</v>
      </c>
      <c r="M5960" s="1" t="s">
        <v>843</v>
      </c>
      <c r="N5960" t="s">
        <v>844</v>
      </c>
      <c r="O5960" s="2">
        <v>0</v>
      </c>
      <c r="P5960" s="2">
        <v>0</v>
      </c>
      <c r="Q5960" s="2">
        <v>387.17</v>
      </c>
      <c r="R5960" s="2">
        <v>50.332100000000004</v>
      </c>
      <c r="S5960" s="2">
        <v>0</v>
      </c>
      <c r="T5960" s="2">
        <v>0</v>
      </c>
      <c r="U5960" s="2">
        <v>437.50210000000004</v>
      </c>
      <c r="W5960" s="2" t="s">
        <v>1</v>
      </c>
      <c r="X59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0"/>
      <c r="Z5960"/>
      <c r="AA5960"/>
    </row>
    <row r="5961" spans="5:27" hidden="1">
      <c r="E5961" t="s">
        <v>8120</v>
      </c>
      <c r="F5961" t="s">
        <v>8122</v>
      </c>
      <c r="G5961" t="s">
        <v>1</v>
      </c>
      <c r="H5961" t="s">
        <v>0</v>
      </c>
      <c r="I5961" t="s">
        <v>8171</v>
      </c>
      <c r="J5961" t="s">
        <v>8172</v>
      </c>
      <c r="K5961">
        <v>5102</v>
      </c>
      <c r="L5961">
        <v>5102</v>
      </c>
      <c r="M5961" s="1" t="s">
        <v>1031</v>
      </c>
      <c r="N5961" t="s">
        <v>1032</v>
      </c>
      <c r="O5961" s="2">
        <v>0</v>
      </c>
      <c r="P5961" s="2">
        <v>0</v>
      </c>
      <c r="Q5961" s="2">
        <v>50</v>
      </c>
      <c r="R5961" s="2">
        <v>6.5</v>
      </c>
      <c r="S5961" s="2">
        <v>0</v>
      </c>
      <c r="T5961" s="2">
        <v>0</v>
      </c>
      <c r="U5961" s="2">
        <v>56.5</v>
      </c>
      <c r="W5961" s="2" t="s">
        <v>1</v>
      </c>
      <c r="X59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1"/>
      <c r="Z5961"/>
      <c r="AA5961"/>
    </row>
    <row r="5962" spans="5:27" hidden="1">
      <c r="E5962" t="s">
        <v>8120</v>
      </c>
      <c r="F5962" t="s">
        <v>8122</v>
      </c>
      <c r="G5962" t="s">
        <v>1</v>
      </c>
      <c r="H5962" t="s">
        <v>0</v>
      </c>
      <c r="I5962" t="s">
        <v>8171</v>
      </c>
      <c r="J5962" t="s">
        <v>8172</v>
      </c>
      <c r="K5962">
        <v>5103</v>
      </c>
      <c r="L5962">
        <v>5103</v>
      </c>
      <c r="M5962" s="1" t="s">
        <v>463</v>
      </c>
      <c r="N5962" t="s">
        <v>464</v>
      </c>
      <c r="O5962" s="2">
        <v>0</v>
      </c>
      <c r="P5962" s="2">
        <v>0</v>
      </c>
      <c r="Q5962" s="2">
        <v>466.6</v>
      </c>
      <c r="R5962" s="2">
        <v>60.658000000000008</v>
      </c>
      <c r="S5962" s="2">
        <v>0</v>
      </c>
      <c r="T5962" s="2">
        <v>0</v>
      </c>
      <c r="U5962" s="2">
        <v>527.25800000000004</v>
      </c>
      <c r="W5962" s="2" t="s">
        <v>1</v>
      </c>
      <c r="X59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2"/>
      <c r="Z5962"/>
      <c r="AA5962"/>
    </row>
    <row r="5963" spans="5:27" hidden="1">
      <c r="E5963" t="s">
        <v>8120</v>
      </c>
      <c r="F5963" t="s">
        <v>8122</v>
      </c>
      <c r="G5963" t="s">
        <v>1</v>
      </c>
      <c r="H5963" t="s">
        <v>0</v>
      </c>
      <c r="I5963" t="s">
        <v>8171</v>
      </c>
      <c r="J5963" t="s">
        <v>8172</v>
      </c>
      <c r="K5963">
        <v>5104</v>
      </c>
      <c r="L5963">
        <v>5104</v>
      </c>
      <c r="M5963" s="1" t="s">
        <v>269</v>
      </c>
      <c r="N5963" t="s">
        <v>270</v>
      </c>
      <c r="O5963" s="2">
        <v>0</v>
      </c>
      <c r="P5963" s="2">
        <v>0</v>
      </c>
      <c r="Q5963" s="2">
        <v>118.15</v>
      </c>
      <c r="R5963" s="2">
        <v>15.359500000000001</v>
      </c>
      <c r="S5963" s="2">
        <v>0</v>
      </c>
      <c r="T5963" s="2">
        <v>0</v>
      </c>
      <c r="U5963" s="2">
        <v>133.5095</v>
      </c>
      <c r="W5963" s="2" t="s">
        <v>1</v>
      </c>
      <c r="X59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3"/>
      <c r="Z5963"/>
      <c r="AA5963"/>
    </row>
    <row r="5964" spans="5:27" hidden="1">
      <c r="E5964" t="s">
        <v>8120</v>
      </c>
      <c r="F5964" t="s">
        <v>8122</v>
      </c>
      <c r="G5964" t="s">
        <v>1</v>
      </c>
      <c r="H5964" t="s">
        <v>0</v>
      </c>
      <c r="I5964" t="s">
        <v>8171</v>
      </c>
      <c r="J5964" t="s">
        <v>8172</v>
      </c>
      <c r="K5964">
        <v>5105</v>
      </c>
      <c r="L5964">
        <v>5105</v>
      </c>
      <c r="M5964" s="1" t="s">
        <v>333</v>
      </c>
      <c r="N5964" t="s">
        <v>334</v>
      </c>
      <c r="O5964" s="2">
        <v>0</v>
      </c>
      <c r="P5964" s="2">
        <v>0</v>
      </c>
      <c r="Q5964" s="2">
        <v>130.06</v>
      </c>
      <c r="R5964" s="2">
        <v>16.907800000000002</v>
      </c>
      <c r="S5964" s="2">
        <v>0</v>
      </c>
      <c r="T5964" s="2">
        <v>0</v>
      </c>
      <c r="U5964" s="2">
        <v>146.96780000000001</v>
      </c>
      <c r="W5964" s="2" t="s">
        <v>1</v>
      </c>
      <c r="X59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4"/>
      <c r="Z5964"/>
      <c r="AA5964"/>
    </row>
    <row r="5965" spans="5:27" hidden="1">
      <c r="E5965" t="s">
        <v>8120</v>
      </c>
      <c r="F5965" t="s">
        <v>8122</v>
      </c>
      <c r="G5965" t="s">
        <v>1</v>
      </c>
      <c r="H5965" t="s">
        <v>0</v>
      </c>
      <c r="I5965" t="s">
        <v>8171</v>
      </c>
      <c r="J5965" t="s">
        <v>8172</v>
      </c>
      <c r="K5965">
        <v>5106</v>
      </c>
      <c r="L5965">
        <v>5106</v>
      </c>
      <c r="M5965" s="1" t="s">
        <v>77</v>
      </c>
      <c r="N5965" t="s">
        <v>78</v>
      </c>
      <c r="O5965" s="2">
        <v>0</v>
      </c>
      <c r="P5965" s="2">
        <v>0</v>
      </c>
      <c r="Q5965" s="2">
        <v>389.17</v>
      </c>
      <c r="R5965" s="2">
        <v>50.592100000000002</v>
      </c>
      <c r="S5965" s="2">
        <v>0</v>
      </c>
      <c r="T5965" s="2">
        <v>0</v>
      </c>
      <c r="U5965" s="2">
        <v>439.76210000000003</v>
      </c>
      <c r="W5965" s="2" t="s">
        <v>1</v>
      </c>
      <c r="X59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5"/>
      <c r="Z5965"/>
      <c r="AA5965"/>
    </row>
    <row r="5966" spans="5:27" hidden="1">
      <c r="E5966" t="s">
        <v>8120</v>
      </c>
      <c r="F5966" t="s">
        <v>8122</v>
      </c>
      <c r="G5966" t="s">
        <v>1</v>
      </c>
      <c r="H5966" t="s">
        <v>0</v>
      </c>
      <c r="I5966" t="s">
        <v>8171</v>
      </c>
      <c r="J5966" t="s">
        <v>8172</v>
      </c>
      <c r="K5966">
        <v>5107</v>
      </c>
      <c r="L5966">
        <v>5107</v>
      </c>
      <c r="M5966" s="1" t="s">
        <v>7848</v>
      </c>
      <c r="N5966" t="s">
        <v>7847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W5966" s="2" t="s">
        <v>1</v>
      </c>
      <c r="X59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6"/>
      <c r="Z5966"/>
      <c r="AA5966"/>
    </row>
    <row r="5967" spans="5:27" hidden="1">
      <c r="E5967" t="s">
        <v>8120</v>
      </c>
      <c r="F5967" t="s">
        <v>8122</v>
      </c>
      <c r="G5967" t="s">
        <v>1</v>
      </c>
      <c r="H5967" t="s">
        <v>0</v>
      </c>
      <c r="I5967" t="s">
        <v>8171</v>
      </c>
      <c r="J5967" t="s">
        <v>8172</v>
      </c>
      <c r="K5967">
        <v>5108</v>
      </c>
      <c r="L5967">
        <v>5108</v>
      </c>
      <c r="M5967" s="1" t="s">
        <v>237</v>
      </c>
      <c r="N5967" t="s">
        <v>238</v>
      </c>
      <c r="O5967" s="2">
        <v>0</v>
      </c>
      <c r="P5967" s="2">
        <v>0</v>
      </c>
      <c r="Q5967" s="2">
        <v>1424.8</v>
      </c>
      <c r="R5967" s="2">
        <v>185.22399999999999</v>
      </c>
      <c r="S5967" s="2">
        <v>0</v>
      </c>
      <c r="T5967" s="2">
        <v>0</v>
      </c>
      <c r="U5967" s="2">
        <v>1610.0239999999999</v>
      </c>
      <c r="W5967" s="2" t="s">
        <v>1</v>
      </c>
      <c r="X59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7"/>
      <c r="Z5967"/>
      <c r="AA5967"/>
    </row>
    <row r="5968" spans="5:27" hidden="1">
      <c r="E5968" t="s">
        <v>8120</v>
      </c>
      <c r="F5968" t="s">
        <v>8122</v>
      </c>
      <c r="G5968" t="s">
        <v>1</v>
      </c>
      <c r="H5968" t="s">
        <v>0</v>
      </c>
      <c r="I5968" t="s">
        <v>8171</v>
      </c>
      <c r="J5968" t="s">
        <v>8172</v>
      </c>
      <c r="K5968">
        <v>5109</v>
      </c>
      <c r="L5968">
        <v>5109</v>
      </c>
      <c r="M5968" s="1" t="s">
        <v>7848</v>
      </c>
      <c r="N5968" t="s">
        <v>7847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W5968" s="2" t="s">
        <v>1</v>
      </c>
      <c r="X59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8"/>
      <c r="Z5968"/>
      <c r="AA5968"/>
    </row>
    <row r="5969" spans="5:27" hidden="1">
      <c r="E5969" t="s">
        <v>8120</v>
      </c>
      <c r="F5969" t="s">
        <v>8122</v>
      </c>
      <c r="G5969" t="s">
        <v>1</v>
      </c>
      <c r="H5969" t="s">
        <v>0</v>
      </c>
      <c r="I5969" t="s">
        <v>8171</v>
      </c>
      <c r="J5969" t="s">
        <v>8172</v>
      </c>
      <c r="K5969">
        <v>5110</v>
      </c>
      <c r="L5969">
        <v>5110</v>
      </c>
      <c r="M5969" s="1" t="s">
        <v>118</v>
      </c>
      <c r="N5969" t="s">
        <v>119</v>
      </c>
      <c r="O5969" s="2">
        <v>0</v>
      </c>
      <c r="P5969" s="2">
        <v>0</v>
      </c>
      <c r="Q5969" s="2">
        <v>69.89</v>
      </c>
      <c r="R5969" s="2">
        <v>9.085700000000001</v>
      </c>
      <c r="S5969" s="2">
        <v>0</v>
      </c>
      <c r="T5969" s="2">
        <v>0</v>
      </c>
      <c r="U5969" s="2">
        <v>78.975700000000003</v>
      </c>
      <c r="W5969" s="2" t="s">
        <v>1</v>
      </c>
      <c r="X59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69"/>
      <c r="Z5969"/>
      <c r="AA5969"/>
    </row>
    <row r="5970" spans="5:27" hidden="1">
      <c r="E5970" t="s">
        <v>8120</v>
      </c>
      <c r="F5970" t="s">
        <v>8122</v>
      </c>
      <c r="G5970" t="s">
        <v>1</v>
      </c>
      <c r="H5970" t="s">
        <v>0</v>
      </c>
      <c r="I5970" t="s">
        <v>8171</v>
      </c>
      <c r="J5970" t="s">
        <v>8172</v>
      </c>
      <c r="K5970">
        <v>5111</v>
      </c>
      <c r="L5970">
        <v>5111</v>
      </c>
      <c r="M5970" s="1" t="s">
        <v>269</v>
      </c>
      <c r="N5970" t="s">
        <v>270</v>
      </c>
      <c r="O5970" s="2">
        <v>0</v>
      </c>
      <c r="P5970" s="2">
        <v>0</v>
      </c>
      <c r="Q5970" s="2">
        <v>243.6</v>
      </c>
      <c r="R5970" s="2">
        <v>31.667999999999999</v>
      </c>
      <c r="S5970" s="2">
        <v>0</v>
      </c>
      <c r="T5970" s="2">
        <v>0</v>
      </c>
      <c r="U5970" s="2">
        <v>275.26799999999997</v>
      </c>
      <c r="W5970" s="2" t="s">
        <v>1</v>
      </c>
      <c r="X59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0"/>
      <c r="Z5970"/>
      <c r="AA5970"/>
    </row>
    <row r="5971" spans="5:27" hidden="1">
      <c r="E5971" t="s">
        <v>8120</v>
      </c>
      <c r="F5971" t="s">
        <v>8122</v>
      </c>
      <c r="G5971" t="s">
        <v>1</v>
      </c>
      <c r="H5971" t="s">
        <v>0</v>
      </c>
      <c r="I5971" t="s">
        <v>8171</v>
      </c>
      <c r="J5971" t="s">
        <v>8172</v>
      </c>
      <c r="K5971">
        <v>5112</v>
      </c>
      <c r="L5971">
        <v>5112</v>
      </c>
      <c r="M5971" s="1" t="s">
        <v>479</v>
      </c>
      <c r="N5971" t="s">
        <v>480</v>
      </c>
      <c r="O5971" s="2">
        <v>0</v>
      </c>
      <c r="P5971" s="2">
        <v>0</v>
      </c>
      <c r="Q5971" s="2">
        <v>187.14</v>
      </c>
      <c r="R5971" s="2">
        <v>24.328199999999999</v>
      </c>
      <c r="S5971" s="2">
        <v>0</v>
      </c>
      <c r="T5971" s="2">
        <v>0</v>
      </c>
      <c r="U5971" s="2">
        <v>211.4682</v>
      </c>
      <c r="W5971" s="2" t="s">
        <v>1</v>
      </c>
      <c r="X59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1"/>
      <c r="Z5971"/>
      <c r="AA5971"/>
    </row>
    <row r="5972" spans="5:27" hidden="1">
      <c r="E5972" t="s">
        <v>8120</v>
      </c>
      <c r="F5972" t="s">
        <v>8122</v>
      </c>
      <c r="G5972" t="s">
        <v>1</v>
      </c>
      <c r="H5972" t="s">
        <v>0</v>
      </c>
      <c r="I5972" t="s">
        <v>8171</v>
      </c>
      <c r="J5972" t="s">
        <v>8172</v>
      </c>
      <c r="K5972">
        <v>5113</v>
      </c>
      <c r="L5972">
        <v>5113</v>
      </c>
      <c r="M5972" s="1" t="s">
        <v>118</v>
      </c>
      <c r="N5972" t="s">
        <v>119</v>
      </c>
      <c r="O5972" s="2">
        <v>0</v>
      </c>
      <c r="P5972" s="2">
        <v>0</v>
      </c>
      <c r="Q5972" s="2">
        <v>5894.86</v>
      </c>
      <c r="R5972" s="2">
        <v>766.33179999999993</v>
      </c>
      <c r="S5972" s="2">
        <v>0</v>
      </c>
      <c r="T5972" s="2">
        <v>0</v>
      </c>
      <c r="U5972" s="2">
        <v>6661.1917999999996</v>
      </c>
      <c r="W5972" s="2" t="s">
        <v>1</v>
      </c>
      <c r="X59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2"/>
      <c r="Z5972"/>
      <c r="AA5972"/>
    </row>
    <row r="5973" spans="5:27" hidden="1">
      <c r="E5973" t="s">
        <v>8120</v>
      </c>
      <c r="F5973" t="s">
        <v>8124</v>
      </c>
      <c r="G5973" t="s">
        <v>1</v>
      </c>
      <c r="H5973" t="s">
        <v>0</v>
      </c>
      <c r="I5973" t="s">
        <v>8171</v>
      </c>
      <c r="J5973" t="s">
        <v>8172</v>
      </c>
      <c r="K5973">
        <v>5114</v>
      </c>
      <c r="L5973">
        <v>5114</v>
      </c>
      <c r="M5973" s="1" t="s">
        <v>503</v>
      </c>
      <c r="N5973" t="s">
        <v>504</v>
      </c>
      <c r="O5973" s="2">
        <v>0</v>
      </c>
      <c r="P5973" s="2">
        <v>0</v>
      </c>
      <c r="Q5973" s="2">
        <v>34.869999999999997</v>
      </c>
      <c r="R5973" s="2">
        <v>4.5331000000000001</v>
      </c>
      <c r="S5973" s="2">
        <v>0</v>
      </c>
      <c r="T5973" s="2">
        <v>0</v>
      </c>
      <c r="U5973" s="2">
        <v>39.403099999999995</v>
      </c>
      <c r="W5973" s="2" t="s">
        <v>1</v>
      </c>
      <c r="X59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3"/>
      <c r="Z5973"/>
      <c r="AA5973"/>
    </row>
    <row r="5974" spans="5:27" hidden="1">
      <c r="E5974" t="s">
        <v>8120</v>
      </c>
      <c r="F5974" t="s">
        <v>8124</v>
      </c>
      <c r="G5974" t="s">
        <v>1</v>
      </c>
      <c r="H5974" t="s">
        <v>0</v>
      </c>
      <c r="I5974" t="s">
        <v>8171</v>
      </c>
      <c r="J5974" t="s">
        <v>8172</v>
      </c>
      <c r="K5974">
        <v>5115</v>
      </c>
      <c r="L5974">
        <v>5115</v>
      </c>
      <c r="M5974" s="1" t="s">
        <v>489</v>
      </c>
      <c r="N5974" t="s">
        <v>490</v>
      </c>
      <c r="O5974" s="2">
        <v>0</v>
      </c>
      <c r="P5974" s="2">
        <v>0</v>
      </c>
      <c r="Q5974" s="2">
        <v>4680</v>
      </c>
      <c r="R5974" s="2">
        <v>608.4</v>
      </c>
      <c r="S5974" s="2">
        <v>0</v>
      </c>
      <c r="T5974" s="2">
        <v>0</v>
      </c>
      <c r="U5974" s="2">
        <v>5288.4</v>
      </c>
      <c r="W5974" s="2" t="s">
        <v>1</v>
      </c>
      <c r="X59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4"/>
      <c r="Z5974"/>
      <c r="AA5974"/>
    </row>
    <row r="5975" spans="5:27" hidden="1">
      <c r="E5975" t="s">
        <v>8120</v>
      </c>
      <c r="F5975" t="s">
        <v>8124</v>
      </c>
      <c r="G5975" t="s">
        <v>1</v>
      </c>
      <c r="H5975" t="s">
        <v>0</v>
      </c>
      <c r="I5975" t="s">
        <v>8171</v>
      </c>
      <c r="J5975" t="s">
        <v>8172</v>
      </c>
      <c r="K5975">
        <v>5116</v>
      </c>
      <c r="L5975">
        <v>5116</v>
      </c>
      <c r="M5975" s="1" t="s">
        <v>140</v>
      </c>
      <c r="N5975" t="s">
        <v>141</v>
      </c>
      <c r="O5975" s="2">
        <v>0</v>
      </c>
      <c r="P5975" s="2">
        <v>0</v>
      </c>
      <c r="Q5975" s="2">
        <v>246.34</v>
      </c>
      <c r="R5975" s="2">
        <v>32.0242</v>
      </c>
      <c r="S5975" s="2">
        <v>0</v>
      </c>
      <c r="T5975" s="2">
        <v>0</v>
      </c>
      <c r="U5975" s="2">
        <v>278.36419999999998</v>
      </c>
      <c r="W5975" s="2" t="s">
        <v>1</v>
      </c>
      <c r="X59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5"/>
      <c r="Z5975"/>
      <c r="AA5975"/>
    </row>
    <row r="5976" spans="5:27" hidden="1">
      <c r="E5976" t="s">
        <v>8120</v>
      </c>
      <c r="F5976" t="s">
        <v>8124</v>
      </c>
      <c r="G5976" t="s">
        <v>1</v>
      </c>
      <c r="H5976" t="s">
        <v>0</v>
      </c>
      <c r="I5976" t="s">
        <v>8171</v>
      </c>
      <c r="J5976" t="s">
        <v>8172</v>
      </c>
      <c r="K5976">
        <v>5117</v>
      </c>
      <c r="L5976">
        <v>5117</v>
      </c>
      <c r="M5976" s="1" t="s">
        <v>118</v>
      </c>
      <c r="N5976" t="s">
        <v>119</v>
      </c>
      <c r="O5976" s="2">
        <v>0</v>
      </c>
      <c r="P5976" s="2">
        <v>0</v>
      </c>
      <c r="Q5976" s="2">
        <v>14.94</v>
      </c>
      <c r="R5976" s="2">
        <v>1.9421999999999999</v>
      </c>
      <c r="S5976" s="2">
        <v>0</v>
      </c>
      <c r="T5976" s="2">
        <v>0</v>
      </c>
      <c r="U5976" s="2">
        <v>16.882200000000001</v>
      </c>
      <c r="W5976" s="2" t="s">
        <v>1</v>
      </c>
      <c r="X59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6"/>
      <c r="Z5976"/>
      <c r="AA5976"/>
    </row>
    <row r="5977" spans="5:27" hidden="1">
      <c r="E5977" t="s">
        <v>8120</v>
      </c>
      <c r="F5977" t="s">
        <v>8124</v>
      </c>
      <c r="G5977" t="s">
        <v>1</v>
      </c>
      <c r="H5977" t="s">
        <v>0</v>
      </c>
      <c r="I5977" t="s">
        <v>8171</v>
      </c>
      <c r="J5977" t="s">
        <v>8172</v>
      </c>
      <c r="K5977">
        <v>5118</v>
      </c>
      <c r="L5977">
        <v>5118</v>
      </c>
      <c r="M5977" s="1" t="s">
        <v>297</v>
      </c>
      <c r="N5977" t="s">
        <v>298</v>
      </c>
      <c r="O5977" s="2">
        <v>0</v>
      </c>
      <c r="P5977" s="2">
        <v>0</v>
      </c>
      <c r="Q5977" s="2">
        <v>334.5</v>
      </c>
      <c r="R5977" s="2">
        <v>43.484999999999999</v>
      </c>
      <c r="S5977" s="2">
        <v>0</v>
      </c>
      <c r="T5977" s="2">
        <v>0</v>
      </c>
      <c r="U5977" s="2">
        <v>377.98500000000001</v>
      </c>
      <c r="W5977" s="2" t="s">
        <v>1</v>
      </c>
      <c r="X59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7"/>
      <c r="Z5977"/>
      <c r="AA5977"/>
    </row>
    <row r="5978" spans="5:27" hidden="1">
      <c r="E5978" t="s">
        <v>8120</v>
      </c>
      <c r="F5978" t="s">
        <v>8124</v>
      </c>
      <c r="G5978" t="s">
        <v>1</v>
      </c>
      <c r="H5978" t="s">
        <v>0</v>
      </c>
      <c r="I5978" t="s">
        <v>8171</v>
      </c>
      <c r="J5978" t="s">
        <v>8172</v>
      </c>
      <c r="K5978">
        <v>5119</v>
      </c>
      <c r="L5978">
        <v>5119</v>
      </c>
      <c r="M5978" s="1" t="s">
        <v>7957</v>
      </c>
      <c r="N5978" t="s">
        <v>7958</v>
      </c>
      <c r="O5978" s="2">
        <v>0</v>
      </c>
      <c r="P5978" s="2">
        <v>0</v>
      </c>
      <c r="Q5978" s="2">
        <v>74.319999999999993</v>
      </c>
      <c r="R5978" s="2">
        <v>9.6616</v>
      </c>
      <c r="S5978" s="2">
        <v>0</v>
      </c>
      <c r="T5978" s="2">
        <v>0</v>
      </c>
      <c r="U5978" s="2">
        <v>83.981599999999986</v>
      </c>
      <c r="W5978" s="2" t="s">
        <v>1</v>
      </c>
      <c r="X59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8"/>
      <c r="Z5978"/>
      <c r="AA5978"/>
    </row>
    <row r="5979" spans="5:27" hidden="1">
      <c r="E5979" t="s">
        <v>8120</v>
      </c>
      <c r="F5979" t="s">
        <v>8124</v>
      </c>
      <c r="G5979" t="s">
        <v>1</v>
      </c>
      <c r="H5979" t="s">
        <v>0</v>
      </c>
      <c r="I5979" t="s">
        <v>8171</v>
      </c>
      <c r="J5979" t="s">
        <v>8172</v>
      </c>
      <c r="K5979">
        <v>5120</v>
      </c>
      <c r="L5979">
        <v>5120</v>
      </c>
      <c r="M5979" s="1" t="s">
        <v>1456</v>
      </c>
      <c r="N5979" t="s">
        <v>1457</v>
      </c>
      <c r="O5979" s="2">
        <v>0</v>
      </c>
      <c r="P5979" s="2">
        <v>0</v>
      </c>
      <c r="Q5979" s="2">
        <v>74.319999999999993</v>
      </c>
      <c r="R5979" s="2">
        <v>9.6616</v>
      </c>
      <c r="S5979" s="2">
        <v>0</v>
      </c>
      <c r="T5979" s="2">
        <v>0</v>
      </c>
      <c r="U5979" s="2">
        <v>83.981599999999986</v>
      </c>
      <c r="W5979" s="2" t="s">
        <v>1</v>
      </c>
      <c r="X59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79"/>
      <c r="Z5979"/>
      <c r="AA5979"/>
    </row>
    <row r="5980" spans="5:27" hidden="1">
      <c r="E5980" t="s">
        <v>8120</v>
      </c>
      <c r="F5980" t="s">
        <v>8124</v>
      </c>
      <c r="G5980" t="s">
        <v>1</v>
      </c>
      <c r="H5980" t="s">
        <v>0</v>
      </c>
      <c r="I5980" t="s">
        <v>8171</v>
      </c>
      <c r="J5980" t="s">
        <v>8172</v>
      </c>
      <c r="K5980">
        <v>5121</v>
      </c>
      <c r="L5980">
        <v>5121</v>
      </c>
      <c r="M5980" s="1" t="s">
        <v>812</v>
      </c>
      <c r="N5980" t="s">
        <v>813</v>
      </c>
      <c r="O5980" s="2">
        <v>0</v>
      </c>
      <c r="P5980" s="2">
        <v>0</v>
      </c>
      <c r="Q5980" s="2">
        <v>113.48</v>
      </c>
      <c r="R5980" s="2">
        <v>14.752400000000002</v>
      </c>
      <c r="S5980" s="2">
        <v>0</v>
      </c>
      <c r="T5980" s="2">
        <v>0</v>
      </c>
      <c r="U5980" s="2">
        <v>128.23240000000001</v>
      </c>
      <c r="W5980" s="2" t="s">
        <v>1</v>
      </c>
      <c r="X59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0"/>
      <c r="Z5980"/>
      <c r="AA5980"/>
    </row>
    <row r="5981" spans="5:27" hidden="1">
      <c r="E5981" t="s">
        <v>8120</v>
      </c>
      <c r="F5981" t="s">
        <v>8124</v>
      </c>
      <c r="G5981" t="s">
        <v>1</v>
      </c>
      <c r="H5981" t="s">
        <v>0</v>
      </c>
      <c r="I5981" t="s">
        <v>8171</v>
      </c>
      <c r="J5981" t="s">
        <v>8172</v>
      </c>
      <c r="K5981">
        <v>5122</v>
      </c>
      <c r="L5981">
        <v>5122</v>
      </c>
      <c r="M5981" s="1" t="s">
        <v>7917</v>
      </c>
      <c r="N5981" t="s">
        <v>7918</v>
      </c>
      <c r="O5981" s="2">
        <v>0</v>
      </c>
      <c r="P5981" s="2">
        <v>0</v>
      </c>
      <c r="Q5981" s="2">
        <v>108.2</v>
      </c>
      <c r="R5981" s="2">
        <v>14.066000000000001</v>
      </c>
      <c r="S5981" s="2">
        <v>0</v>
      </c>
      <c r="T5981" s="2">
        <v>0</v>
      </c>
      <c r="U5981" s="2">
        <v>122.26600000000001</v>
      </c>
      <c r="W5981" s="2" t="s">
        <v>1</v>
      </c>
      <c r="X59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1"/>
      <c r="Z5981"/>
      <c r="AA5981"/>
    </row>
    <row r="5982" spans="5:27" hidden="1">
      <c r="E5982" t="s">
        <v>8120</v>
      </c>
      <c r="F5982" t="s">
        <v>8124</v>
      </c>
      <c r="G5982" t="s">
        <v>1</v>
      </c>
      <c r="H5982" t="s">
        <v>0</v>
      </c>
      <c r="I5982" t="s">
        <v>8171</v>
      </c>
      <c r="J5982" t="s">
        <v>8172</v>
      </c>
      <c r="K5982">
        <v>5123</v>
      </c>
      <c r="L5982">
        <v>5123</v>
      </c>
      <c r="M5982" s="1" t="s">
        <v>7936</v>
      </c>
      <c r="N5982" t="s">
        <v>1055</v>
      </c>
      <c r="O5982" s="2">
        <v>0</v>
      </c>
      <c r="P5982" s="2">
        <v>0</v>
      </c>
      <c r="Q5982" s="2">
        <v>214.39</v>
      </c>
      <c r="R5982" s="2">
        <v>27.870699999999999</v>
      </c>
      <c r="S5982" s="2">
        <v>0</v>
      </c>
      <c r="T5982" s="2">
        <v>0</v>
      </c>
      <c r="U5982" s="2">
        <v>242.26069999999999</v>
      </c>
      <c r="W5982" s="2" t="s">
        <v>1</v>
      </c>
      <c r="X59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2"/>
      <c r="Z5982"/>
      <c r="AA5982"/>
    </row>
    <row r="5983" spans="5:27" hidden="1">
      <c r="E5983" t="s">
        <v>8120</v>
      </c>
      <c r="F5983" t="s">
        <v>8124</v>
      </c>
      <c r="G5983" t="s">
        <v>1</v>
      </c>
      <c r="H5983" t="s">
        <v>0</v>
      </c>
      <c r="I5983" t="s">
        <v>8171</v>
      </c>
      <c r="J5983" t="s">
        <v>8172</v>
      </c>
      <c r="K5983">
        <v>5124</v>
      </c>
      <c r="L5983">
        <v>5124</v>
      </c>
      <c r="M5983" s="1" t="s">
        <v>299</v>
      </c>
      <c r="N5983" t="s">
        <v>300</v>
      </c>
      <c r="O5983" s="2">
        <v>0</v>
      </c>
      <c r="P5983" s="2">
        <v>0</v>
      </c>
      <c r="Q5983" s="2">
        <v>190.09</v>
      </c>
      <c r="R5983" s="2">
        <v>24.7117</v>
      </c>
      <c r="S5983" s="2">
        <v>0</v>
      </c>
      <c r="T5983" s="2">
        <v>0</v>
      </c>
      <c r="U5983" s="2">
        <v>214.80170000000001</v>
      </c>
      <c r="W5983" s="2" t="s">
        <v>1</v>
      </c>
      <c r="X59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3"/>
      <c r="Z5983"/>
      <c r="AA5983"/>
    </row>
    <row r="5984" spans="5:27" hidden="1">
      <c r="E5984" t="s">
        <v>8120</v>
      </c>
      <c r="F5984" t="s">
        <v>8124</v>
      </c>
      <c r="G5984" t="s">
        <v>1</v>
      </c>
      <c r="H5984" t="s">
        <v>0</v>
      </c>
      <c r="I5984" t="s">
        <v>8171</v>
      </c>
      <c r="J5984" t="s">
        <v>8172</v>
      </c>
      <c r="K5984">
        <v>5125</v>
      </c>
      <c r="L5984">
        <v>5125</v>
      </c>
      <c r="M5984" s="1" t="s">
        <v>132</v>
      </c>
      <c r="N5984" t="s">
        <v>133</v>
      </c>
      <c r="O5984" s="2">
        <v>0</v>
      </c>
      <c r="P5984" s="2">
        <v>0</v>
      </c>
      <c r="Q5984" s="2">
        <v>220.72</v>
      </c>
      <c r="R5984" s="2">
        <v>28.6936</v>
      </c>
      <c r="S5984" s="2">
        <v>0</v>
      </c>
      <c r="T5984" s="2">
        <v>0</v>
      </c>
      <c r="U5984" s="2">
        <v>249.4136</v>
      </c>
      <c r="W5984" s="2" t="s">
        <v>1</v>
      </c>
      <c r="X59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4"/>
      <c r="Z5984"/>
      <c r="AA5984"/>
    </row>
    <row r="5985" spans="5:27" hidden="1">
      <c r="E5985" t="s">
        <v>8120</v>
      </c>
      <c r="F5985" t="s">
        <v>8124</v>
      </c>
      <c r="G5985" t="s">
        <v>1</v>
      </c>
      <c r="H5985" t="s">
        <v>0</v>
      </c>
      <c r="I5985" t="s">
        <v>8171</v>
      </c>
      <c r="J5985" t="s">
        <v>8172</v>
      </c>
      <c r="K5985">
        <v>5126</v>
      </c>
      <c r="L5985">
        <v>5126</v>
      </c>
      <c r="M5985" s="1" t="s">
        <v>333</v>
      </c>
      <c r="N5985" t="s">
        <v>334</v>
      </c>
      <c r="O5985" s="2">
        <v>0</v>
      </c>
      <c r="P5985" s="2">
        <v>0</v>
      </c>
      <c r="Q5985" s="2">
        <v>92.91</v>
      </c>
      <c r="R5985" s="2">
        <v>12.0783</v>
      </c>
      <c r="S5985" s="2">
        <v>0</v>
      </c>
      <c r="T5985" s="2">
        <v>0</v>
      </c>
      <c r="U5985" s="2">
        <v>104.9883</v>
      </c>
      <c r="W5985" s="2" t="s">
        <v>1</v>
      </c>
      <c r="X59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5"/>
      <c r="Z5985"/>
      <c r="AA5985"/>
    </row>
    <row r="5986" spans="5:27" hidden="1">
      <c r="E5986" t="s">
        <v>8120</v>
      </c>
      <c r="F5986" t="s">
        <v>8124</v>
      </c>
      <c r="G5986" t="s">
        <v>1</v>
      </c>
      <c r="H5986" t="s">
        <v>0</v>
      </c>
      <c r="I5986" t="s">
        <v>8171</v>
      </c>
      <c r="J5986" t="s">
        <v>8172</v>
      </c>
      <c r="K5986">
        <v>5127</v>
      </c>
      <c r="L5986">
        <v>5127</v>
      </c>
      <c r="M5986" s="1" t="s">
        <v>307</v>
      </c>
      <c r="N5986" t="s">
        <v>308</v>
      </c>
      <c r="O5986" s="2">
        <v>0</v>
      </c>
      <c r="P5986" s="2">
        <v>0</v>
      </c>
      <c r="Q5986" s="2">
        <v>409.24</v>
      </c>
      <c r="R5986" s="2">
        <v>53.2012</v>
      </c>
      <c r="S5986" s="2">
        <v>0</v>
      </c>
      <c r="T5986" s="2">
        <v>0</v>
      </c>
      <c r="U5986" s="2">
        <v>462.44119999999998</v>
      </c>
      <c r="W5986" s="2" t="s">
        <v>1</v>
      </c>
      <c r="X59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6"/>
      <c r="Z5986"/>
      <c r="AA5986"/>
    </row>
    <row r="5987" spans="5:27" hidden="1">
      <c r="E5987" t="s">
        <v>8120</v>
      </c>
      <c r="F5987" t="s">
        <v>8124</v>
      </c>
      <c r="G5987" t="s">
        <v>1</v>
      </c>
      <c r="H5987" t="s">
        <v>0</v>
      </c>
      <c r="I5987" t="s">
        <v>8171</v>
      </c>
      <c r="J5987" t="s">
        <v>8172</v>
      </c>
      <c r="K5987">
        <v>5128</v>
      </c>
      <c r="L5987">
        <v>5128</v>
      </c>
      <c r="M5987" s="1" t="s">
        <v>999</v>
      </c>
      <c r="N5987" t="s">
        <v>1000</v>
      </c>
      <c r="O5987" s="2">
        <v>0</v>
      </c>
      <c r="P5987" s="2">
        <v>0</v>
      </c>
      <c r="Q5987" s="2">
        <v>210</v>
      </c>
      <c r="R5987" s="2">
        <v>27.3</v>
      </c>
      <c r="S5987" s="2">
        <v>0</v>
      </c>
      <c r="T5987" s="2">
        <v>0</v>
      </c>
      <c r="U5987" s="2">
        <v>237.3</v>
      </c>
      <c r="W5987" s="2" t="s">
        <v>1</v>
      </c>
      <c r="X59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7"/>
      <c r="Z5987"/>
      <c r="AA5987"/>
    </row>
    <row r="5988" spans="5:27" hidden="1">
      <c r="E5988" t="s">
        <v>8120</v>
      </c>
      <c r="F5988" t="s">
        <v>8124</v>
      </c>
      <c r="G5988" t="s">
        <v>1</v>
      </c>
      <c r="H5988" t="s">
        <v>0</v>
      </c>
      <c r="I5988" t="s">
        <v>8171</v>
      </c>
      <c r="J5988" t="s">
        <v>8172</v>
      </c>
      <c r="K5988">
        <v>5129</v>
      </c>
      <c r="L5988">
        <v>5129</v>
      </c>
      <c r="M5988" s="1" t="s">
        <v>443</v>
      </c>
      <c r="N5988" t="s">
        <v>444</v>
      </c>
      <c r="O5988" s="2">
        <v>0</v>
      </c>
      <c r="P5988" s="2">
        <v>0</v>
      </c>
      <c r="Q5988" s="2">
        <v>462.35</v>
      </c>
      <c r="R5988" s="2">
        <v>60.105500000000006</v>
      </c>
      <c r="S5988" s="2">
        <v>0</v>
      </c>
      <c r="T5988" s="2">
        <v>0</v>
      </c>
      <c r="U5988" s="2">
        <v>522.45550000000003</v>
      </c>
      <c r="W5988" s="2" t="s">
        <v>1</v>
      </c>
      <c r="X59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8"/>
      <c r="Z5988"/>
      <c r="AA5988"/>
    </row>
    <row r="5989" spans="5:27" hidden="1">
      <c r="E5989" t="s">
        <v>8120</v>
      </c>
      <c r="F5989" t="s">
        <v>8124</v>
      </c>
      <c r="G5989" t="s">
        <v>1</v>
      </c>
      <c r="H5989" t="s">
        <v>0</v>
      </c>
      <c r="I5989" t="s">
        <v>8171</v>
      </c>
      <c r="J5989" t="s">
        <v>8172</v>
      </c>
      <c r="K5989">
        <v>5130</v>
      </c>
      <c r="L5989">
        <v>5130</v>
      </c>
      <c r="M5989" s="1" t="s">
        <v>118</v>
      </c>
      <c r="N5989" t="s">
        <v>119</v>
      </c>
      <c r="O5989" s="2">
        <v>0</v>
      </c>
      <c r="P5989" s="2">
        <v>0</v>
      </c>
      <c r="Q5989" s="2">
        <v>49</v>
      </c>
      <c r="R5989" s="2">
        <v>6.37</v>
      </c>
      <c r="S5989" s="2">
        <v>0</v>
      </c>
      <c r="T5989" s="2">
        <v>0</v>
      </c>
      <c r="U5989" s="2">
        <v>55.37</v>
      </c>
      <c r="W5989" s="2" t="s">
        <v>1</v>
      </c>
      <c r="X59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89"/>
      <c r="Z5989"/>
      <c r="AA5989"/>
    </row>
    <row r="5990" spans="5:27" hidden="1">
      <c r="E5990" t="s">
        <v>8120</v>
      </c>
      <c r="F5990" t="s">
        <v>8124</v>
      </c>
      <c r="G5990" t="s">
        <v>1</v>
      </c>
      <c r="H5990" t="s">
        <v>0</v>
      </c>
      <c r="I5990" t="s">
        <v>8171</v>
      </c>
      <c r="J5990" t="s">
        <v>8172</v>
      </c>
      <c r="K5990">
        <v>5131</v>
      </c>
      <c r="L5990">
        <v>5131</v>
      </c>
      <c r="M5990" s="1" t="s">
        <v>7848</v>
      </c>
      <c r="N5990" t="s">
        <v>7847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W5990" s="2" t="s">
        <v>1</v>
      </c>
      <c r="X59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0"/>
      <c r="Z5990"/>
      <c r="AA5990"/>
    </row>
    <row r="5991" spans="5:27" hidden="1">
      <c r="E5991" t="s">
        <v>8120</v>
      </c>
      <c r="F5991" t="s">
        <v>8124</v>
      </c>
      <c r="G5991" t="s">
        <v>1</v>
      </c>
      <c r="H5991" t="s">
        <v>0</v>
      </c>
      <c r="I5991" t="s">
        <v>8171</v>
      </c>
      <c r="J5991" t="s">
        <v>8172</v>
      </c>
      <c r="K5991">
        <v>5132</v>
      </c>
      <c r="L5991">
        <v>5132</v>
      </c>
      <c r="M5991" s="1" t="s">
        <v>8189</v>
      </c>
      <c r="N5991" t="s">
        <v>8190</v>
      </c>
      <c r="O5991" s="2">
        <v>0</v>
      </c>
      <c r="P5991" s="2">
        <v>0</v>
      </c>
      <c r="Q5991" s="2">
        <v>587.61</v>
      </c>
      <c r="R5991" s="2">
        <v>76.389300000000006</v>
      </c>
      <c r="S5991" s="2">
        <v>0</v>
      </c>
      <c r="T5991" s="2">
        <v>0</v>
      </c>
      <c r="U5991" s="2">
        <v>663.99930000000006</v>
      </c>
      <c r="W5991" s="2" t="s">
        <v>1</v>
      </c>
      <c r="X59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1"/>
      <c r="Z5991"/>
      <c r="AA5991"/>
    </row>
    <row r="5992" spans="5:27" hidden="1">
      <c r="E5992" t="s">
        <v>8120</v>
      </c>
      <c r="F5992" t="s">
        <v>8124</v>
      </c>
      <c r="G5992" t="s">
        <v>1</v>
      </c>
      <c r="H5992" t="s">
        <v>0</v>
      </c>
      <c r="I5992" t="s">
        <v>8171</v>
      </c>
      <c r="J5992" t="s">
        <v>8172</v>
      </c>
      <c r="K5992">
        <v>5133</v>
      </c>
      <c r="L5992">
        <v>5133</v>
      </c>
      <c r="M5992" s="1" t="s">
        <v>333</v>
      </c>
      <c r="N5992" t="s">
        <v>334</v>
      </c>
      <c r="O5992" s="2">
        <v>0</v>
      </c>
      <c r="P5992" s="2">
        <v>0</v>
      </c>
      <c r="Q5992" s="2">
        <v>92.9</v>
      </c>
      <c r="R5992" s="2">
        <v>12.077000000000002</v>
      </c>
      <c r="S5992" s="2">
        <v>0</v>
      </c>
      <c r="T5992" s="2">
        <v>0</v>
      </c>
      <c r="U5992" s="2">
        <v>104.977</v>
      </c>
      <c r="W5992" s="2" t="s">
        <v>1</v>
      </c>
      <c r="X59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2"/>
      <c r="Z5992"/>
      <c r="AA5992"/>
    </row>
    <row r="5993" spans="5:27" hidden="1">
      <c r="E5993" t="s">
        <v>8120</v>
      </c>
      <c r="F5993" t="s">
        <v>8138</v>
      </c>
      <c r="G5993" t="s">
        <v>1</v>
      </c>
      <c r="H5993" t="s">
        <v>0</v>
      </c>
      <c r="I5993" t="s">
        <v>8171</v>
      </c>
      <c r="J5993" t="s">
        <v>8172</v>
      </c>
      <c r="K5993">
        <v>5134</v>
      </c>
      <c r="L5993">
        <v>5134</v>
      </c>
      <c r="M5993" s="1" t="s">
        <v>7848</v>
      </c>
      <c r="N5993" t="s">
        <v>7847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W5993" s="2" t="s">
        <v>1</v>
      </c>
      <c r="X59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3"/>
      <c r="Z5993"/>
      <c r="AA5993"/>
    </row>
    <row r="5994" spans="5:27" hidden="1">
      <c r="E5994" t="s">
        <v>8120</v>
      </c>
      <c r="F5994" t="s">
        <v>8138</v>
      </c>
      <c r="G5994" t="s">
        <v>1</v>
      </c>
      <c r="H5994" t="s">
        <v>0</v>
      </c>
      <c r="I5994" t="s">
        <v>8171</v>
      </c>
      <c r="J5994" t="s">
        <v>8172</v>
      </c>
      <c r="K5994">
        <v>5135</v>
      </c>
      <c r="L5994">
        <v>5135</v>
      </c>
      <c r="M5994" s="1" t="s">
        <v>8216</v>
      </c>
      <c r="N5994" t="s">
        <v>8217</v>
      </c>
      <c r="O5994" s="2">
        <v>0</v>
      </c>
      <c r="P5994" s="2">
        <v>0</v>
      </c>
      <c r="Q5994" s="2">
        <v>19.739999999999998</v>
      </c>
      <c r="R5994" s="2">
        <v>2.5661999999999998</v>
      </c>
      <c r="S5994" s="2">
        <v>0</v>
      </c>
      <c r="T5994" s="2">
        <v>0</v>
      </c>
      <c r="U5994" s="2">
        <v>22.306199999999997</v>
      </c>
      <c r="W5994" s="2" t="s">
        <v>1</v>
      </c>
      <c r="X59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4"/>
      <c r="Z5994"/>
      <c r="AA5994"/>
    </row>
    <row r="5995" spans="5:27" hidden="1">
      <c r="E5995" t="s">
        <v>8120</v>
      </c>
      <c r="F5995" t="s">
        <v>8138</v>
      </c>
      <c r="G5995" t="s">
        <v>1</v>
      </c>
      <c r="H5995" t="s">
        <v>0</v>
      </c>
      <c r="I5995" t="s">
        <v>8171</v>
      </c>
      <c r="J5995" t="s">
        <v>8172</v>
      </c>
      <c r="K5995">
        <v>5136</v>
      </c>
      <c r="L5995">
        <v>5136</v>
      </c>
      <c r="M5995" s="1" t="s">
        <v>253</v>
      </c>
      <c r="N5995" t="s">
        <v>254</v>
      </c>
      <c r="O5995" s="2">
        <v>0</v>
      </c>
      <c r="P5995" s="2">
        <v>0</v>
      </c>
      <c r="Q5995" s="2">
        <v>8033.66</v>
      </c>
      <c r="R5995" s="2">
        <v>1044.3758</v>
      </c>
      <c r="S5995" s="2">
        <v>0</v>
      </c>
      <c r="T5995" s="2">
        <v>0</v>
      </c>
      <c r="U5995" s="2">
        <v>9078.0357999999997</v>
      </c>
      <c r="W5995" s="2" t="s">
        <v>1</v>
      </c>
      <c r="X59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5"/>
      <c r="Z5995"/>
      <c r="AA5995"/>
    </row>
    <row r="5996" spans="5:27" hidden="1">
      <c r="E5996" t="s">
        <v>8120</v>
      </c>
      <c r="F5996" t="s">
        <v>8138</v>
      </c>
      <c r="G5996" t="s">
        <v>1</v>
      </c>
      <c r="H5996" t="s">
        <v>0</v>
      </c>
      <c r="I5996" t="s">
        <v>8171</v>
      </c>
      <c r="J5996" t="s">
        <v>8172</v>
      </c>
      <c r="K5996">
        <v>5137</v>
      </c>
      <c r="L5996">
        <v>5137</v>
      </c>
      <c r="M5996" s="1" t="s">
        <v>253</v>
      </c>
      <c r="N5996" t="s">
        <v>254</v>
      </c>
      <c r="O5996" s="2">
        <v>0</v>
      </c>
      <c r="P5996" s="2">
        <v>0</v>
      </c>
      <c r="Q5996" s="2">
        <v>8304.41</v>
      </c>
      <c r="R5996" s="2">
        <v>1079.5733</v>
      </c>
      <c r="S5996" s="2">
        <v>0</v>
      </c>
      <c r="T5996" s="2">
        <v>0</v>
      </c>
      <c r="U5996" s="2">
        <v>9383.9832999999999</v>
      </c>
      <c r="W5996" s="2" t="s">
        <v>1</v>
      </c>
      <c r="X59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6"/>
      <c r="Z5996"/>
      <c r="AA5996"/>
    </row>
    <row r="5997" spans="5:27" hidden="1">
      <c r="E5997" t="s">
        <v>8120</v>
      </c>
      <c r="F5997" t="s">
        <v>8138</v>
      </c>
      <c r="G5997" t="s">
        <v>1</v>
      </c>
      <c r="H5997" t="s">
        <v>0</v>
      </c>
      <c r="I5997" t="s">
        <v>8171</v>
      </c>
      <c r="J5997" t="s">
        <v>8172</v>
      </c>
      <c r="K5997">
        <v>5138</v>
      </c>
      <c r="L5997">
        <v>5138</v>
      </c>
      <c r="M5997" s="1" t="s">
        <v>95</v>
      </c>
      <c r="N5997" t="s">
        <v>96</v>
      </c>
      <c r="O5997" s="2">
        <v>0</v>
      </c>
      <c r="P5997" s="2">
        <v>0</v>
      </c>
      <c r="Q5997" s="2">
        <v>27.9</v>
      </c>
      <c r="R5997" s="2">
        <v>3.6269999999999998</v>
      </c>
      <c r="S5997" s="2">
        <v>0</v>
      </c>
      <c r="T5997" s="2">
        <v>0</v>
      </c>
      <c r="U5997" s="2">
        <v>31.526999999999997</v>
      </c>
      <c r="W5997" s="2" t="s">
        <v>1</v>
      </c>
      <c r="X59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7"/>
      <c r="Z5997"/>
      <c r="AA5997"/>
    </row>
    <row r="5998" spans="5:27" hidden="1">
      <c r="E5998" t="s">
        <v>8120</v>
      </c>
      <c r="F5998" t="s">
        <v>8138</v>
      </c>
      <c r="G5998" t="s">
        <v>1</v>
      </c>
      <c r="H5998" t="s">
        <v>0</v>
      </c>
      <c r="I5998" t="s">
        <v>8171</v>
      </c>
      <c r="J5998" t="s">
        <v>8172</v>
      </c>
      <c r="K5998">
        <v>5139</v>
      </c>
      <c r="L5998">
        <v>5139</v>
      </c>
      <c r="M5998" s="1" t="s">
        <v>95</v>
      </c>
      <c r="N5998" t="s">
        <v>96</v>
      </c>
      <c r="O5998" s="2">
        <v>0</v>
      </c>
      <c r="P5998" s="2">
        <v>0</v>
      </c>
      <c r="Q5998" s="2">
        <v>76.87</v>
      </c>
      <c r="R5998" s="2">
        <v>9.9931000000000001</v>
      </c>
      <c r="S5998" s="2">
        <v>0</v>
      </c>
      <c r="T5998" s="2">
        <v>0</v>
      </c>
      <c r="U5998" s="2">
        <v>86.863100000000003</v>
      </c>
      <c r="W5998" s="2" t="s">
        <v>1</v>
      </c>
      <c r="X59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8"/>
      <c r="Z5998"/>
      <c r="AA5998"/>
    </row>
    <row r="5999" spans="5:27" hidden="1">
      <c r="E5999" t="s">
        <v>8120</v>
      </c>
      <c r="F5999" t="s">
        <v>8138</v>
      </c>
      <c r="G5999" t="s">
        <v>1</v>
      </c>
      <c r="H5999" t="s">
        <v>0</v>
      </c>
      <c r="I5999" t="s">
        <v>8171</v>
      </c>
      <c r="J5999" t="s">
        <v>8172</v>
      </c>
      <c r="K5999">
        <v>5140</v>
      </c>
      <c r="L5999">
        <v>5140</v>
      </c>
      <c r="M5999" s="1" t="s">
        <v>95</v>
      </c>
      <c r="N5999" t="s">
        <v>96</v>
      </c>
      <c r="O5999" s="2">
        <v>0</v>
      </c>
      <c r="P5999" s="2">
        <v>0</v>
      </c>
      <c r="Q5999" s="2">
        <v>21.2</v>
      </c>
      <c r="R5999" s="2">
        <v>2.7559999999999998</v>
      </c>
      <c r="S5999" s="2">
        <v>0</v>
      </c>
      <c r="T5999" s="2">
        <v>0</v>
      </c>
      <c r="U5999" s="2">
        <v>23.956</v>
      </c>
      <c r="W5999" s="2" t="s">
        <v>1</v>
      </c>
      <c r="X59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5999"/>
      <c r="Z5999"/>
      <c r="AA5999"/>
    </row>
    <row r="6000" spans="5:27" hidden="1">
      <c r="E6000" t="s">
        <v>8120</v>
      </c>
      <c r="F6000" t="s">
        <v>8138</v>
      </c>
      <c r="G6000" t="s">
        <v>1</v>
      </c>
      <c r="H6000" t="s">
        <v>0</v>
      </c>
      <c r="I6000" t="s">
        <v>8171</v>
      </c>
      <c r="J6000" t="s">
        <v>8172</v>
      </c>
      <c r="K6000">
        <v>5141</v>
      </c>
      <c r="L6000">
        <v>5141</v>
      </c>
      <c r="M6000" s="1" t="s">
        <v>95</v>
      </c>
      <c r="N6000" t="s">
        <v>96</v>
      </c>
      <c r="O6000" s="2">
        <v>0</v>
      </c>
      <c r="P6000" s="2">
        <v>0</v>
      </c>
      <c r="Q6000" s="2">
        <v>29.48</v>
      </c>
      <c r="R6000" s="2">
        <v>3.8324000000000003</v>
      </c>
      <c r="S6000" s="2">
        <v>0</v>
      </c>
      <c r="T6000" s="2">
        <v>0</v>
      </c>
      <c r="U6000" s="2">
        <v>33.312400000000004</v>
      </c>
      <c r="W6000" s="2" t="s">
        <v>1</v>
      </c>
      <c r="X60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0"/>
      <c r="Z6000"/>
      <c r="AA6000"/>
    </row>
    <row r="6001" spans="5:27" hidden="1">
      <c r="E6001" t="s">
        <v>8120</v>
      </c>
      <c r="F6001" t="s">
        <v>8138</v>
      </c>
      <c r="G6001" t="s">
        <v>1</v>
      </c>
      <c r="H6001" t="s">
        <v>0</v>
      </c>
      <c r="I6001" t="s">
        <v>8171</v>
      </c>
      <c r="J6001" t="s">
        <v>8172</v>
      </c>
      <c r="K6001">
        <v>5142</v>
      </c>
      <c r="L6001">
        <v>5142</v>
      </c>
      <c r="M6001" s="1" t="s">
        <v>95</v>
      </c>
      <c r="N6001" t="s">
        <v>96</v>
      </c>
      <c r="O6001" s="2">
        <v>0</v>
      </c>
      <c r="P6001" s="2">
        <v>0</v>
      </c>
      <c r="Q6001" s="2">
        <v>31.35</v>
      </c>
      <c r="R6001" s="2">
        <v>4.0754999999999999</v>
      </c>
      <c r="S6001" s="2">
        <v>0</v>
      </c>
      <c r="T6001" s="2">
        <v>0</v>
      </c>
      <c r="U6001" s="2">
        <v>35.4255</v>
      </c>
      <c r="W6001" s="2" t="s">
        <v>1</v>
      </c>
      <c r="X60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1"/>
      <c r="Z6001"/>
      <c r="AA6001"/>
    </row>
    <row r="6002" spans="5:27" hidden="1">
      <c r="E6002" t="s">
        <v>8120</v>
      </c>
      <c r="F6002" t="s">
        <v>8138</v>
      </c>
      <c r="G6002" t="s">
        <v>1</v>
      </c>
      <c r="H6002" t="s">
        <v>0</v>
      </c>
      <c r="I6002" t="s">
        <v>8171</v>
      </c>
      <c r="J6002" t="s">
        <v>8172</v>
      </c>
      <c r="K6002">
        <v>5143</v>
      </c>
      <c r="L6002">
        <v>5143</v>
      </c>
      <c r="M6002" s="1" t="s">
        <v>95</v>
      </c>
      <c r="N6002" t="s">
        <v>96</v>
      </c>
      <c r="O6002" s="2">
        <v>0</v>
      </c>
      <c r="P6002" s="2">
        <v>0</v>
      </c>
      <c r="Q6002" s="2">
        <v>31.91</v>
      </c>
      <c r="R6002" s="2">
        <v>4.1482999999999999</v>
      </c>
      <c r="S6002" s="2">
        <v>0</v>
      </c>
      <c r="T6002" s="2">
        <v>0</v>
      </c>
      <c r="U6002" s="2">
        <v>36.058300000000003</v>
      </c>
      <c r="W6002" s="2" t="s">
        <v>1</v>
      </c>
      <c r="X60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2"/>
      <c r="Z6002"/>
      <c r="AA6002"/>
    </row>
    <row r="6003" spans="5:27" hidden="1">
      <c r="E6003" t="s">
        <v>8120</v>
      </c>
      <c r="F6003" t="s">
        <v>8138</v>
      </c>
      <c r="G6003" t="s">
        <v>1</v>
      </c>
      <c r="H6003" t="s">
        <v>0</v>
      </c>
      <c r="I6003" t="s">
        <v>8171</v>
      </c>
      <c r="J6003" t="s">
        <v>8172</v>
      </c>
      <c r="K6003">
        <v>5144</v>
      </c>
      <c r="L6003">
        <v>5144</v>
      </c>
      <c r="M6003" s="1" t="s">
        <v>95</v>
      </c>
      <c r="N6003" t="s">
        <v>96</v>
      </c>
      <c r="O6003" s="2">
        <v>0</v>
      </c>
      <c r="P6003" s="2">
        <v>0</v>
      </c>
      <c r="Q6003" s="2">
        <v>53.84</v>
      </c>
      <c r="R6003" s="2">
        <v>6.999200000000001</v>
      </c>
      <c r="S6003" s="2">
        <v>0</v>
      </c>
      <c r="T6003" s="2">
        <v>0</v>
      </c>
      <c r="U6003" s="2">
        <v>60.839200000000005</v>
      </c>
      <c r="W6003" s="2" t="s">
        <v>1</v>
      </c>
      <c r="X60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3"/>
      <c r="Z6003"/>
      <c r="AA6003"/>
    </row>
    <row r="6004" spans="5:27" hidden="1">
      <c r="E6004" t="s">
        <v>8120</v>
      </c>
      <c r="F6004" t="s">
        <v>8138</v>
      </c>
      <c r="G6004" t="s">
        <v>1</v>
      </c>
      <c r="H6004" t="s">
        <v>0</v>
      </c>
      <c r="I6004" t="s">
        <v>8171</v>
      </c>
      <c r="J6004" t="s">
        <v>8172</v>
      </c>
      <c r="K6004">
        <v>5145</v>
      </c>
      <c r="L6004">
        <v>5145</v>
      </c>
      <c r="M6004" s="1" t="s">
        <v>95</v>
      </c>
      <c r="N6004" t="s">
        <v>96</v>
      </c>
      <c r="O6004" s="2">
        <v>0</v>
      </c>
      <c r="P6004" s="2">
        <v>0</v>
      </c>
      <c r="Q6004" s="2">
        <v>23.06</v>
      </c>
      <c r="R6004" s="2">
        <v>2.9977999999999998</v>
      </c>
      <c r="S6004" s="2">
        <v>0</v>
      </c>
      <c r="T6004" s="2">
        <v>0</v>
      </c>
      <c r="U6004" s="2">
        <v>26.0578</v>
      </c>
      <c r="W6004" s="2" t="s">
        <v>1</v>
      </c>
      <c r="X60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4"/>
      <c r="Z6004"/>
      <c r="AA6004"/>
    </row>
    <row r="6005" spans="5:27" hidden="1">
      <c r="E6005" t="s">
        <v>8120</v>
      </c>
      <c r="F6005" t="s">
        <v>8138</v>
      </c>
      <c r="G6005" t="s">
        <v>1</v>
      </c>
      <c r="H6005" t="s">
        <v>0</v>
      </c>
      <c r="I6005" t="s">
        <v>8171</v>
      </c>
      <c r="J6005" t="s">
        <v>8172</v>
      </c>
      <c r="K6005">
        <v>5146</v>
      </c>
      <c r="L6005">
        <v>5146</v>
      </c>
      <c r="M6005" s="1" t="s">
        <v>95</v>
      </c>
      <c r="N6005" t="s">
        <v>96</v>
      </c>
      <c r="O6005" s="2">
        <v>0</v>
      </c>
      <c r="P6005" s="2">
        <v>0</v>
      </c>
      <c r="Q6005" s="2">
        <v>27.21</v>
      </c>
      <c r="R6005" s="2">
        <v>3.5373000000000001</v>
      </c>
      <c r="S6005" s="2">
        <v>0</v>
      </c>
      <c r="T6005" s="2">
        <v>0</v>
      </c>
      <c r="U6005" s="2">
        <v>30.747300000000003</v>
      </c>
      <c r="W6005" s="2" t="s">
        <v>1</v>
      </c>
      <c r="X60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5"/>
      <c r="Z6005"/>
      <c r="AA6005"/>
    </row>
    <row r="6006" spans="5:27" hidden="1">
      <c r="E6006" t="s">
        <v>8120</v>
      </c>
      <c r="F6006" t="s">
        <v>8138</v>
      </c>
      <c r="G6006" t="s">
        <v>1</v>
      </c>
      <c r="H6006" t="s">
        <v>0</v>
      </c>
      <c r="I6006" t="s">
        <v>8171</v>
      </c>
      <c r="J6006" t="s">
        <v>8172</v>
      </c>
      <c r="K6006">
        <v>5147</v>
      </c>
      <c r="L6006">
        <v>5147</v>
      </c>
      <c r="M6006" s="1" t="s">
        <v>95</v>
      </c>
      <c r="N6006" t="s">
        <v>96</v>
      </c>
      <c r="O6006" s="2">
        <v>0</v>
      </c>
      <c r="P6006" s="2">
        <v>0</v>
      </c>
      <c r="Q6006" s="2">
        <v>46.82</v>
      </c>
      <c r="R6006" s="2">
        <v>6.0866000000000007</v>
      </c>
      <c r="S6006" s="2">
        <v>0</v>
      </c>
      <c r="T6006" s="2">
        <v>0</v>
      </c>
      <c r="U6006" s="2">
        <v>52.906599999999997</v>
      </c>
      <c r="W6006" s="2" t="s">
        <v>1</v>
      </c>
      <c r="X60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6"/>
      <c r="Z6006"/>
      <c r="AA6006"/>
    </row>
    <row r="6007" spans="5:27" hidden="1">
      <c r="E6007" t="s">
        <v>8120</v>
      </c>
      <c r="F6007" t="s">
        <v>8138</v>
      </c>
      <c r="G6007" t="s">
        <v>1</v>
      </c>
      <c r="H6007" t="s">
        <v>0</v>
      </c>
      <c r="I6007" t="s">
        <v>8171</v>
      </c>
      <c r="J6007" t="s">
        <v>8172</v>
      </c>
      <c r="K6007">
        <v>5148</v>
      </c>
      <c r="L6007">
        <v>5148</v>
      </c>
      <c r="M6007" s="1" t="s">
        <v>8214</v>
      </c>
      <c r="N6007" t="s">
        <v>8215</v>
      </c>
      <c r="O6007" s="2">
        <v>0</v>
      </c>
      <c r="P6007" s="2">
        <v>0</v>
      </c>
      <c r="Q6007" s="2">
        <v>72.72</v>
      </c>
      <c r="R6007" s="2">
        <v>9.4535999999999998</v>
      </c>
      <c r="S6007" s="2">
        <v>0</v>
      </c>
      <c r="T6007" s="2">
        <v>0</v>
      </c>
      <c r="U6007" s="2">
        <v>82.173599999999993</v>
      </c>
      <c r="W6007" s="2" t="s">
        <v>1</v>
      </c>
      <c r="X60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7"/>
      <c r="Z6007"/>
      <c r="AA6007"/>
    </row>
    <row r="6008" spans="5:27" hidden="1">
      <c r="E6008" t="s">
        <v>8120</v>
      </c>
      <c r="F6008" t="s">
        <v>8138</v>
      </c>
      <c r="G6008" t="s">
        <v>1</v>
      </c>
      <c r="H6008" t="s">
        <v>0</v>
      </c>
      <c r="I6008" t="s">
        <v>8171</v>
      </c>
      <c r="J6008" t="s">
        <v>8172</v>
      </c>
      <c r="K6008">
        <v>5149</v>
      </c>
      <c r="L6008">
        <v>5149</v>
      </c>
      <c r="M6008" s="1" t="s">
        <v>95</v>
      </c>
      <c r="N6008" t="s">
        <v>96</v>
      </c>
      <c r="O6008" s="2">
        <v>0</v>
      </c>
      <c r="P6008" s="2">
        <v>0</v>
      </c>
      <c r="Q6008" s="2">
        <v>102.73</v>
      </c>
      <c r="R6008" s="2">
        <v>13.354900000000001</v>
      </c>
      <c r="S6008" s="2">
        <v>0</v>
      </c>
      <c r="T6008" s="2">
        <v>0</v>
      </c>
      <c r="U6008" s="2">
        <v>116.0849</v>
      </c>
      <c r="W6008" s="2" t="s">
        <v>1</v>
      </c>
      <c r="X60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8"/>
      <c r="Z6008"/>
      <c r="AA6008"/>
    </row>
    <row r="6009" spans="5:27" hidden="1">
      <c r="E6009" t="s">
        <v>8120</v>
      </c>
      <c r="F6009" t="s">
        <v>8138</v>
      </c>
      <c r="G6009" t="s">
        <v>1</v>
      </c>
      <c r="H6009" t="s">
        <v>0</v>
      </c>
      <c r="I6009" t="s">
        <v>8171</v>
      </c>
      <c r="J6009" t="s">
        <v>8172</v>
      </c>
      <c r="K6009">
        <v>5150</v>
      </c>
      <c r="L6009">
        <v>5150</v>
      </c>
      <c r="M6009" s="1" t="s">
        <v>95</v>
      </c>
      <c r="N6009" t="s">
        <v>96</v>
      </c>
      <c r="O6009" s="2">
        <v>0</v>
      </c>
      <c r="P6009" s="2">
        <v>0</v>
      </c>
      <c r="Q6009" s="2">
        <v>53.32</v>
      </c>
      <c r="R6009" s="2">
        <v>6.9316000000000004</v>
      </c>
      <c r="S6009" s="2">
        <v>0</v>
      </c>
      <c r="T6009" s="2">
        <v>0</v>
      </c>
      <c r="U6009" s="2">
        <v>60.251600000000003</v>
      </c>
      <c r="W6009" s="2" t="s">
        <v>1</v>
      </c>
      <c r="X60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09"/>
      <c r="Z6009"/>
      <c r="AA6009"/>
    </row>
    <row r="6010" spans="5:27" hidden="1">
      <c r="E6010" t="s">
        <v>8120</v>
      </c>
      <c r="F6010" t="s">
        <v>8138</v>
      </c>
      <c r="G6010" t="s">
        <v>1</v>
      </c>
      <c r="H6010" t="s">
        <v>0</v>
      </c>
      <c r="I6010" t="s">
        <v>8171</v>
      </c>
      <c r="J6010" t="s">
        <v>8172</v>
      </c>
      <c r="K6010">
        <v>5151</v>
      </c>
      <c r="L6010">
        <v>5151</v>
      </c>
      <c r="M6010" s="1" t="s">
        <v>95</v>
      </c>
      <c r="N6010" t="s">
        <v>96</v>
      </c>
      <c r="O6010" s="2">
        <v>0</v>
      </c>
      <c r="P6010" s="2">
        <v>0</v>
      </c>
      <c r="Q6010" s="2">
        <v>56.68</v>
      </c>
      <c r="R6010" s="2">
        <v>7.3684000000000003</v>
      </c>
      <c r="S6010" s="2">
        <v>0</v>
      </c>
      <c r="T6010" s="2">
        <v>0</v>
      </c>
      <c r="U6010" s="2">
        <v>64.048400000000001</v>
      </c>
      <c r="W6010" s="2" t="s">
        <v>1</v>
      </c>
      <c r="X60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0"/>
      <c r="Z6010"/>
      <c r="AA6010"/>
    </row>
    <row r="6011" spans="5:27" hidden="1">
      <c r="E6011" t="s">
        <v>8120</v>
      </c>
      <c r="F6011" t="s">
        <v>8138</v>
      </c>
      <c r="G6011" t="s">
        <v>1</v>
      </c>
      <c r="H6011" t="s">
        <v>0</v>
      </c>
      <c r="I6011" t="s">
        <v>8171</v>
      </c>
      <c r="J6011" t="s">
        <v>8172</v>
      </c>
      <c r="K6011">
        <v>5152</v>
      </c>
      <c r="L6011">
        <v>5152</v>
      </c>
      <c r="M6011" s="1" t="s">
        <v>95</v>
      </c>
      <c r="N6011" t="s">
        <v>96</v>
      </c>
      <c r="O6011" s="2">
        <v>0</v>
      </c>
      <c r="P6011" s="2">
        <v>0</v>
      </c>
      <c r="Q6011" s="2">
        <v>19.739999999999998</v>
      </c>
      <c r="R6011" s="2">
        <v>2.5661999999999998</v>
      </c>
      <c r="S6011" s="2">
        <v>0</v>
      </c>
      <c r="T6011" s="2">
        <v>0</v>
      </c>
      <c r="U6011" s="2">
        <v>22.306199999999997</v>
      </c>
      <c r="W6011" s="2" t="s">
        <v>1</v>
      </c>
      <c r="X60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1"/>
      <c r="Z6011"/>
      <c r="AA6011"/>
    </row>
    <row r="6012" spans="5:27" hidden="1">
      <c r="E6012" t="s">
        <v>8120</v>
      </c>
      <c r="F6012" t="s">
        <v>8138</v>
      </c>
      <c r="G6012" t="s">
        <v>1</v>
      </c>
      <c r="H6012" t="s">
        <v>0</v>
      </c>
      <c r="I6012" t="s">
        <v>8171</v>
      </c>
      <c r="J6012" t="s">
        <v>8172</v>
      </c>
      <c r="K6012">
        <v>5153</v>
      </c>
      <c r="L6012">
        <v>5153</v>
      </c>
      <c r="M6012" s="1" t="s">
        <v>95</v>
      </c>
      <c r="N6012" t="s">
        <v>96</v>
      </c>
      <c r="O6012" s="2">
        <v>0</v>
      </c>
      <c r="P6012" s="2">
        <v>0</v>
      </c>
      <c r="Q6012" s="2">
        <v>40.93</v>
      </c>
      <c r="R6012" s="2">
        <v>5.3209</v>
      </c>
      <c r="S6012" s="2">
        <v>0</v>
      </c>
      <c r="T6012" s="2">
        <v>0</v>
      </c>
      <c r="U6012" s="2">
        <v>46.250900000000001</v>
      </c>
      <c r="W6012" s="2" t="s">
        <v>1</v>
      </c>
      <c r="X60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2"/>
      <c r="Z6012"/>
      <c r="AA6012"/>
    </row>
    <row r="6013" spans="5:27" hidden="1">
      <c r="E6013" t="s">
        <v>8120</v>
      </c>
      <c r="F6013" t="s">
        <v>8138</v>
      </c>
      <c r="G6013" t="s">
        <v>1</v>
      </c>
      <c r="H6013" t="s">
        <v>0</v>
      </c>
      <c r="I6013" t="s">
        <v>8171</v>
      </c>
      <c r="J6013" t="s">
        <v>8172</v>
      </c>
      <c r="K6013">
        <v>5154</v>
      </c>
      <c r="L6013">
        <v>5154</v>
      </c>
      <c r="M6013" s="1" t="s">
        <v>95</v>
      </c>
      <c r="N6013" t="s">
        <v>96</v>
      </c>
      <c r="O6013" s="2">
        <v>0</v>
      </c>
      <c r="P6013" s="2">
        <v>0</v>
      </c>
      <c r="Q6013" s="2">
        <v>41.52</v>
      </c>
      <c r="R6013" s="2">
        <v>5.3976000000000006</v>
      </c>
      <c r="S6013" s="2">
        <v>0</v>
      </c>
      <c r="T6013" s="2">
        <v>0</v>
      </c>
      <c r="U6013" s="2">
        <v>46.917600000000007</v>
      </c>
      <c r="W6013" s="2" t="s">
        <v>1</v>
      </c>
      <c r="X60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3"/>
      <c r="Z6013"/>
      <c r="AA6013"/>
    </row>
    <row r="6014" spans="5:27" hidden="1">
      <c r="E6014" t="s">
        <v>8120</v>
      </c>
      <c r="F6014" t="s">
        <v>8138</v>
      </c>
      <c r="G6014" t="s">
        <v>1</v>
      </c>
      <c r="H6014" t="s">
        <v>0</v>
      </c>
      <c r="I6014" t="s">
        <v>8171</v>
      </c>
      <c r="J6014" t="s">
        <v>8172</v>
      </c>
      <c r="K6014">
        <v>5155</v>
      </c>
      <c r="L6014">
        <v>5155</v>
      </c>
      <c r="M6014" s="1" t="s">
        <v>95</v>
      </c>
      <c r="N6014" t="s">
        <v>96</v>
      </c>
      <c r="O6014" s="2">
        <v>0</v>
      </c>
      <c r="P6014" s="2">
        <v>0</v>
      </c>
      <c r="Q6014" s="2">
        <v>33.619999999999997</v>
      </c>
      <c r="R6014" s="2">
        <v>4.3705999999999996</v>
      </c>
      <c r="S6014" s="2">
        <v>0</v>
      </c>
      <c r="T6014" s="2">
        <v>0</v>
      </c>
      <c r="U6014" s="2">
        <v>37.990600000000001</v>
      </c>
      <c r="W6014" s="2" t="s">
        <v>1</v>
      </c>
      <c r="X60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4"/>
      <c r="Z6014"/>
      <c r="AA6014"/>
    </row>
    <row r="6015" spans="5:27" hidden="1">
      <c r="E6015" t="s">
        <v>8120</v>
      </c>
      <c r="F6015" t="s">
        <v>8138</v>
      </c>
      <c r="G6015" t="s">
        <v>1</v>
      </c>
      <c r="H6015" t="s">
        <v>0</v>
      </c>
      <c r="I6015" t="s">
        <v>8171</v>
      </c>
      <c r="J6015" t="s">
        <v>8172</v>
      </c>
      <c r="K6015">
        <v>5156</v>
      </c>
      <c r="L6015">
        <v>5156</v>
      </c>
      <c r="M6015" s="1" t="s">
        <v>95</v>
      </c>
      <c r="N6015" t="s">
        <v>96</v>
      </c>
      <c r="O6015" s="2">
        <v>0</v>
      </c>
      <c r="P6015" s="2">
        <v>0</v>
      </c>
      <c r="Q6015" s="2">
        <v>31.4</v>
      </c>
      <c r="R6015" s="2">
        <v>4.0819999999999999</v>
      </c>
      <c r="S6015" s="2">
        <v>0</v>
      </c>
      <c r="T6015" s="2">
        <v>0</v>
      </c>
      <c r="U6015" s="2">
        <v>35.481999999999999</v>
      </c>
      <c r="W6015" s="2" t="s">
        <v>1</v>
      </c>
      <c r="X60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5"/>
      <c r="Z6015"/>
      <c r="AA6015"/>
    </row>
    <row r="6016" spans="5:27" hidden="1">
      <c r="E6016" t="s">
        <v>8120</v>
      </c>
      <c r="F6016" t="s">
        <v>8138</v>
      </c>
      <c r="G6016" t="s">
        <v>1</v>
      </c>
      <c r="H6016" t="s">
        <v>0</v>
      </c>
      <c r="I6016" t="s">
        <v>8171</v>
      </c>
      <c r="J6016" t="s">
        <v>8172</v>
      </c>
      <c r="K6016">
        <v>5157</v>
      </c>
      <c r="L6016">
        <v>5157</v>
      </c>
      <c r="M6016" s="1" t="s">
        <v>95</v>
      </c>
      <c r="N6016" t="s">
        <v>96</v>
      </c>
      <c r="O6016" s="2">
        <v>0</v>
      </c>
      <c r="P6016" s="2">
        <v>0</v>
      </c>
      <c r="Q6016" s="2">
        <v>36.68</v>
      </c>
      <c r="R6016" s="2">
        <v>4.7683999999999997</v>
      </c>
      <c r="S6016" s="2">
        <v>0</v>
      </c>
      <c r="T6016" s="2">
        <v>0</v>
      </c>
      <c r="U6016" s="2">
        <v>41.448399999999999</v>
      </c>
      <c r="W6016" s="2" t="s">
        <v>1</v>
      </c>
      <c r="X60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6"/>
      <c r="Z6016"/>
      <c r="AA6016"/>
    </row>
    <row r="6017" spans="5:27" hidden="1">
      <c r="E6017" t="s">
        <v>8120</v>
      </c>
      <c r="F6017" t="s">
        <v>8138</v>
      </c>
      <c r="G6017" t="s">
        <v>1</v>
      </c>
      <c r="H6017" t="s">
        <v>0</v>
      </c>
      <c r="I6017" t="s">
        <v>8171</v>
      </c>
      <c r="J6017" t="s">
        <v>8172</v>
      </c>
      <c r="K6017">
        <v>5158</v>
      </c>
      <c r="L6017">
        <v>5158</v>
      </c>
      <c r="M6017" s="1" t="s">
        <v>95</v>
      </c>
      <c r="N6017" t="s">
        <v>96</v>
      </c>
      <c r="O6017" s="2">
        <v>0</v>
      </c>
      <c r="P6017" s="2">
        <v>0</v>
      </c>
      <c r="Q6017" s="2">
        <v>47.13</v>
      </c>
      <c r="R6017" s="2">
        <v>6.1269000000000009</v>
      </c>
      <c r="S6017" s="2">
        <v>0</v>
      </c>
      <c r="T6017" s="2">
        <v>0</v>
      </c>
      <c r="U6017" s="2">
        <v>53.256900000000002</v>
      </c>
      <c r="W6017" s="2" t="s">
        <v>1</v>
      </c>
      <c r="X60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7"/>
      <c r="Z6017"/>
      <c r="AA6017"/>
    </row>
    <row r="6018" spans="5:27" hidden="1">
      <c r="E6018" t="s">
        <v>8120</v>
      </c>
      <c r="F6018" t="s">
        <v>8138</v>
      </c>
      <c r="G6018" t="s">
        <v>1</v>
      </c>
      <c r="H6018" t="s">
        <v>0</v>
      </c>
      <c r="I6018" t="s">
        <v>8171</v>
      </c>
      <c r="J6018" t="s">
        <v>8172</v>
      </c>
      <c r="K6018">
        <v>5159</v>
      </c>
      <c r="L6018">
        <v>5159</v>
      </c>
      <c r="M6018" s="1" t="s">
        <v>95</v>
      </c>
      <c r="N6018" t="s">
        <v>96</v>
      </c>
      <c r="O6018" s="2">
        <v>0</v>
      </c>
      <c r="P6018" s="2">
        <v>0</v>
      </c>
      <c r="Q6018" s="2">
        <v>58.44</v>
      </c>
      <c r="R6018" s="2">
        <v>7.5972</v>
      </c>
      <c r="S6018" s="2">
        <v>0</v>
      </c>
      <c r="T6018" s="2">
        <v>0</v>
      </c>
      <c r="U6018" s="2">
        <v>66.037199999999999</v>
      </c>
      <c r="W6018" s="2" t="s">
        <v>1</v>
      </c>
      <c r="X60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8"/>
      <c r="Z6018"/>
      <c r="AA6018"/>
    </row>
    <row r="6019" spans="5:27" hidden="1">
      <c r="E6019" t="s">
        <v>8120</v>
      </c>
      <c r="F6019" t="s">
        <v>8138</v>
      </c>
      <c r="G6019" t="s">
        <v>1</v>
      </c>
      <c r="H6019" t="s">
        <v>0</v>
      </c>
      <c r="I6019" t="s">
        <v>8171</v>
      </c>
      <c r="J6019" t="s">
        <v>8172</v>
      </c>
      <c r="K6019">
        <v>5160</v>
      </c>
      <c r="L6019">
        <v>5160</v>
      </c>
      <c r="M6019" s="1" t="s">
        <v>95</v>
      </c>
      <c r="N6019" t="s">
        <v>96</v>
      </c>
      <c r="O6019" s="2">
        <v>0</v>
      </c>
      <c r="P6019" s="2">
        <v>0</v>
      </c>
      <c r="Q6019" s="2">
        <v>40.82</v>
      </c>
      <c r="R6019" s="2">
        <v>5.3066000000000004</v>
      </c>
      <c r="S6019" s="2">
        <v>0</v>
      </c>
      <c r="T6019" s="2">
        <v>0</v>
      </c>
      <c r="U6019" s="2">
        <v>46.126600000000003</v>
      </c>
      <c r="W6019" s="2" t="s">
        <v>1</v>
      </c>
      <c r="X60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19"/>
      <c r="Z6019"/>
      <c r="AA6019"/>
    </row>
    <row r="6020" spans="5:27" hidden="1">
      <c r="E6020" t="s">
        <v>8120</v>
      </c>
      <c r="F6020" t="s">
        <v>8138</v>
      </c>
      <c r="G6020" t="s">
        <v>1</v>
      </c>
      <c r="H6020" t="s">
        <v>0</v>
      </c>
      <c r="I6020" t="s">
        <v>8171</v>
      </c>
      <c r="J6020" t="s">
        <v>8172</v>
      </c>
      <c r="K6020">
        <v>5161</v>
      </c>
      <c r="L6020">
        <v>5161</v>
      </c>
      <c r="M6020" s="1" t="s">
        <v>95</v>
      </c>
      <c r="N6020" t="s">
        <v>96</v>
      </c>
      <c r="O6020" s="2">
        <v>0</v>
      </c>
      <c r="P6020" s="2">
        <v>0</v>
      </c>
      <c r="Q6020" s="2">
        <v>36.54</v>
      </c>
      <c r="R6020" s="2">
        <v>4.7502000000000004</v>
      </c>
      <c r="S6020" s="2">
        <v>0</v>
      </c>
      <c r="T6020" s="2">
        <v>0</v>
      </c>
      <c r="U6020" s="2">
        <v>41.290199999999999</v>
      </c>
      <c r="W6020" s="2" t="s">
        <v>1</v>
      </c>
      <c r="X60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0"/>
      <c r="Z6020"/>
      <c r="AA6020"/>
    </row>
    <row r="6021" spans="5:27" hidden="1">
      <c r="E6021" t="s">
        <v>8120</v>
      </c>
      <c r="F6021" t="s">
        <v>8138</v>
      </c>
      <c r="G6021" t="s">
        <v>1</v>
      </c>
      <c r="H6021" t="s">
        <v>0</v>
      </c>
      <c r="I6021" t="s">
        <v>8171</v>
      </c>
      <c r="J6021" t="s">
        <v>8172</v>
      </c>
      <c r="K6021">
        <v>5162</v>
      </c>
      <c r="L6021">
        <v>5162</v>
      </c>
      <c r="M6021" s="1" t="s">
        <v>95</v>
      </c>
      <c r="N6021" t="s">
        <v>96</v>
      </c>
      <c r="O6021" s="2">
        <v>0</v>
      </c>
      <c r="P6021" s="2">
        <v>0</v>
      </c>
      <c r="Q6021" s="2">
        <v>23.24</v>
      </c>
      <c r="R6021" s="2">
        <v>3.0211999999999999</v>
      </c>
      <c r="S6021" s="2">
        <v>0</v>
      </c>
      <c r="T6021" s="2">
        <v>0</v>
      </c>
      <c r="U6021" s="2">
        <v>26.261199999999999</v>
      </c>
      <c r="W6021" s="2" t="s">
        <v>1</v>
      </c>
      <c r="X60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1"/>
      <c r="Z6021"/>
      <c r="AA6021"/>
    </row>
    <row r="6022" spans="5:27" hidden="1">
      <c r="E6022" t="s">
        <v>8120</v>
      </c>
      <c r="F6022" t="s">
        <v>8138</v>
      </c>
      <c r="G6022" t="s">
        <v>1</v>
      </c>
      <c r="H6022" t="s">
        <v>0</v>
      </c>
      <c r="I6022" t="s">
        <v>8171</v>
      </c>
      <c r="J6022" t="s">
        <v>8172</v>
      </c>
      <c r="K6022">
        <v>5163</v>
      </c>
      <c r="L6022">
        <v>5163</v>
      </c>
      <c r="M6022" s="1" t="s">
        <v>95</v>
      </c>
      <c r="N6022" t="s">
        <v>96</v>
      </c>
      <c r="O6022" s="2">
        <v>0</v>
      </c>
      <c r="P6022" s="2">
        <v>0</v>
      </c>
      <c r="Q6022" s="2">
        <v>29.5</v>
      </c>
      <c r="R6022" s="2">
        <v>3.835</v>
      </c>
      <c r="S6022" s="2">
        <v>0</v>
      </c>
      <c r="T6022" s="2">
        <v>0</v>
      </c>
      <c r="U6022" s="2">
        <v>33.335000000000001</v>
      </c>
      <c r="W6022" s="2" t="s">
        <v>1</v>
      </c>
      <c r="X60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2"/>
      <c r="Z6022"/>
      <c r="AA6022"/>
    </row>
    <row r="6023" spans="5:27" hidden="1">
      <c r="E6023" t="s">
        <v>8120</v>
      </c>
      <c r="F6023" t="s">
        <v>8138</v>
      </c>
      <c r="G6023" t="s">
        <v>1</v>
      </c>
      <c r="H6023" t="s">
        <v>0</v>
      </c>
      <c r="I6023" t="s">
        <v>8171</v>
      </c>
      <c r="J6023" t="s">
        <v>8172</v>
      </c>
      <c r="K6023">
        <v>5164</v>
      </c>
      <c r="L6023">
        <v>5164</v>
      </c>
      <c r="M6023" s="1" t="s">
        <v>95</v>
      </c>
      <c r="N6023" t="s">
        <v>96</v>
      </c>
      <c r="O6023" s="2">
        <v>0</v>
      </c>
      <c r="P6023" s="2">
        <v>0</v>
      </c>
      <c r="Q6023" s="2">
        <v>109.42</v>
      </c>
      <c r="R6023" s="2">
        <v>14.224600000000001</v>
      </c>
      <c r="S6023" s="2">
        <v>0</v>
      </c>
      <c r="T6023" s="2">
        <v>0</v>
      </c>
      <c r="U6023" s="2">
        <v>123.6446</v>
      </c>
      <c r="W6023" s="2" t="s">
        <v>1</v>
      </c>
      <c r="X60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3"/>
      <c r="Z6023"/>
      <c r="AA6023"/>
    </row>
    <row r="6024" spans="5:27" hidden="1">
      <c r="E6024" t="s">
        <v>8120</v>
      </c>
      <c r="F6024" t="s">
        <v>8138</v>
      </c>
      <c r="G6024" t="s">
        <v>1</v>
      </c>
      <c r="H6024" t="s">
        <v>0</v>
      </c>
      <c r="I6024" t="s">
        <v>8171</v>
      </c>
      <c r="J6024" t="s">
        <v>8172</v>
      </c>
      <c r="K6024">
        <v>5165</v>
      </c>
      <c r="L6024">
        <v>5165</v>
      </c>
      <c r="M6024" s="1" t="s">
        <v>95</v>
      </c>
      <c r="N6024" t="s">
        <v>96</v>
      </c>
      <c r="O6024" s="2">
        <v>0</v>
      </c>
      <c r="P6024" s="2">
        <v>0</v>
      </c>
      <c r="Q6024" s="2">
        <v>26.5</v>
      </c>
      <c r="R6024" s="2">
        <v>3.4450000000000003</v>
      </c>
      <c r="S6024" s="2">
        <v>0</v>
      </c>
      <c r="T6024" s="2">
        <v>0</v>
      </c>
      <c r="U6024" s="2">
        <v>29.945</v>
      </c>
      <c r="W6024" s="2" t="s">
        <v>1</v>
      </c>
      <c r="X60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4"/>
      <c r="Z6024"/>
      <c r="AA6024"/>
    </row>
    <row r="6025" spans="5:27" hidden="1">
      <c r="E6025" t="s">
        <v>8120</v>
      </c>
      <c r="F6025" t="s">
        <v>8138</v>
      </c>
      <c r="G6025" t="s">
        <v>1</v>
      </c>
      <c r="H6025" t="s">
        <v>0</v>
      </c>
      <c r="I6025" t="s">
        <v>8171</v>
      </c>
      <c r="J6025" t="s">
        <v>8172</v>
      </c>
      <c r="K6025">
        <v>5166</v>
      </c>
      <c r="L6025">
        <v>5166</v>
      </c>
      <c r="M6025" s="1" t="s">
        <v>95</v>
      </c>
      <c r="N6025" t="s">
        <v>96</v>
      </c>
      <c r="O6025" s="2">
        <v>0</v>
      </c>
      <c r="P6025" s="2">
        <v>0</v>
      </c>
      <c r="Q6025" s="2">
        <v>28.36</v>
      </c>
      <c r="R6025" s="2">
        <v>3.6867999999999999</v>
      </c>
      <c r="S6025" s="2">
        <v>0</v>
      </c>
      <c r="T6025" s="2">
        <v>0</v>
      </c>
      <c r="U6025" s="2">
        <v>32.046799999999998</v>
      </c>
      <c r="W6025" s="2" t="s">
        <v>1</v>
      </c>
      <c r="X60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5"/>
      <c r="Z6025"/>
      <c r="AA6025"/>
    </row>
    <row r="6026" spans="5:27" hidden="1">
      <c r="E6026" t="s">
        <v>8120</v>
      </c>
      <c r="F6026" t="s">
        <v>8138</v>
      </c>
      <c r="G6026" t="s">
        <v>1</v>
      </c>
      <c r="H6026" t="s">
        <v>0</v>
      </c>
      <c r="I6026" t="s">
        <v>8171</v>
      </c>
      <c r="J6026" t="s">
        <v>8172</v>
      </c>
      <c r="K6026">
        <v>5167</v>
      </c>
      <c r="L6026">
        <v>5167</v>
      </c>
      <c r="M6026" s="1" t="s">
        <v>95</v>
      </c>
      <c r="N6026" t="s">
        <v>96</v>
      </c>
      <c r="O6026" s="2">
        <v>0</v>
      </c>
      <c r="P6026" s="2">
        <v>0</v>
      </c>
      <c r="Q6026" s="2">
        <v>29.03</v>
      </c>
      <c r="R6026" s="2">
        <v>3.7739000000000003</v>
      </c>
      <c r="S6026" s="2">
        <v>0</v>
      </c>
      <c r="T6026" s="2">
        <v>0</v>
      </c>
      <c r="U6026" s="2">
        <v>32.803899999999999</v>
      </c>
      <c r="W6026" s="2" t="s">
        <v>1</v>
      </c>
      <c r="X60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6"/>
      <c r="Z6026"/>
      <c r="AA6026"/>
    </row>
    <row r="6027" spans="5:27" hidden="1">
      <c r="E6027" t="s">
        <v>8120</v>
      </c>
      <c r="F6027" t="s">
        <v>8138</v>
      </c>
      <c r="G6027" t="s">
        <v>1</v>
      </c>
      <c r="H6027" t="s">
        <v>0</v>
      </c>
      <c r="I6027" t="s">
        <v>8171</v>
      </c>
      <c r="J6027" t="s">
        <v>8172</v>
      </c>
      <c r="K6027">
        <v>5168</v>
      </c>
      <c r="L6027">
        <v>5168</v>
      </c>
      <c r="M6027" s="1" t="s">
        <v>95</v>
      </c>
      <c r="N6027" t="s">
        <v>96</v>
      </c>
      <c r="O6027" s="2">
        <v>0</v>
      </c>
      <c r="P6027" s="2">
        <v>0</v>
      </c>
      <c r="Q6027" s="2">
        <v>37.340000000000003</v>
      </c>
      <c r="R6027" s="2">
        <v>4.8542000000000005</v>
      </c>
      <c r="S6027" s="2">
        <v>0</v>
      </c>
      <c r="T6027" s="2">
        <v>0</v>
      </c>
      <c r="U6027" s="2">
        <v>42.194200000000002</v>
      </c>
      <c r="W6027" s="2" t="s">
        <v>1</v>
      </c>
      <c r="X60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7"/>
      <c r="Z6027"/>
      <c r="AA6027"/>
    </row>
    <row r="6028" spans="5:27" hidden="1">
      <c r="E6028" t="s">
        <v>8120</v>
      </c>
      <c r="F6028" t="s">
        <v>8138</v>
      </c>
      <c r="G6028" t="s">
        <v>1</v>
      </c>
      <c r="H6028" t="s">
        <v>0</v>
      </c>
      <c r="I6028" t="s">
        <v>8171</v>
      </c>
      <c r="J6028" t="s">
        <v>8172</v>
      </c>
      <c r="K6028">
        <v>5169</v>
      </c>
      <c r="L6028">
        <v>5169</v>
      </c>
      <c r="M6028" s="1" t="s">
        <v>95</v>
      </c>
      <c r="N6028" t="s">
        <v>96</v>
      </c>
      <c r="O6028" s="2">
        <v>0</v>
      </c>
      <c r="P6028" s="2">
        <v>0</v>
      </c>
      <c r="Q6028" s="2">
        <v>47.19</v>
      </c>
      <c r="R6028" s="2">
        <v>6.1346999999999996</v>
      </c>
      <c r="S6028" s="2">
        <v>0</v>
      </c>
      <c r="T6028" s="2">
        <v>0</v>
      </c>
      <c r="U6028" s="2">
        <v>53.3247</v>
      </c>
      <c r="W6028" s="2" t="s">
        <v>1</v>
      </c>
      <c r="X60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8"/>
      <c r="Z6028"/>
      <c r="AA6028"/>
    </row>
    <row r="6029" spans="5:27" hidden="1">
      <c r="E6029" t="s">
        <v>8120</v>
      </c>
      <c r="F6029" t="s">
        <v>8138</v>
      </c>
      <c r="G6029" t="s">
        <v>1</v>
      </c>
      <c r="H6029" t="s">
        <v>0</v>
      </c>
      <c r="I6029" t="s">
        <v>8171</v>
      </c>
      <c r="J6029" t="s">
        <v>8172</v>
      </c>
      <c r="K6029">
        <v>5170</v>
      </c>
      <c r="L6029">
        <v>5170</v>
      </c>
      <c r="M6029" s="1" t="s">
        <v>95</v>
      </c>
      <c r="N6029" t="s">
        <v>96</v>
      </c>
      <c r="O6029" s="2">
        <v>0</v>
      </c>
      <c r="P6029" s="2">
        <v>0</v>
      </c>
      <c r="Q6029" s="2">
        <v>38.380000000000003</v>
      </c>
      <c r="R6029" s="2">
        <v>4.9894000000000007</v>
      </c>
      <c r="S6029" s="2">
        <v>0</v>
      </c>
      <c r="T6029" s="2">
        <v>0</v>
      </c>
      <c r="U6029" s="2">
        <v>43.369400000000006</v>
      </c>
      <c r="W6029" s="2" t="s">
        <v>1</v>
      </c>
      <c r="X60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29"/>
      <c r="Z6029"/>
      <c r="AA6029"/>
    </row>
    <row r="6030" spans="5:27" hidden="1">
      <c r="E6030" t="s">
        <v>8120</v>
      </c>
      <c r="F6030" t="s">
        <v>8138</v>
      </c>
      <c r="G6030" t="s">
        <v>1</v>
      </c>
      <c r="H6030" t="s">
        <v>0</v>
      </c>
      <c r="I6030" t="s">
        <v>8171</v>
      </c>
      <c r="J6030" t="s">
        <v>8172</v>
      </c>
      <c r="K6030">
        <v>5171</v>
      </c>
      <c r="L6030">
        <v>5171</v>
      </c>
      <c r="M6030" s="1" t="s">
        <v>95</v>
      </c>
      <c r="N6030" t="s">
        <v>96</v>
      </c>
      <c r="O6030" s="2">
        <v>0</v>
      </c>
      <c r="P6030" s="2">
        <v>0</v>
      </c>
      <c r="Q6030" s="2">
        <v>23.24</v>
      </c>
      <c r="R6030" s="2">
        <v>3.0211999999999999</v>
      </c>
      <c r="S6030" s="2">
        <v>0</v>
      </c>
      <c r="T6030" s="2">
        <v>0</v>
      </c>
      <c r="U6030" s="2">
        <v>26.261199999999999</v>
      </c>
      <c r="W6030" s="2" t="s">
        <v>1</v>
      </c>
      <c r="X60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0"/>
      <c r="Z6030"/>
      <c r="AA6030"/>
    </row>
    <row r="6031" spans="5:27" hidden="1">
      <c r="E6031" t="s">
        <v>8120</v>
      </c>
      <c r="F6031" t="s">
        <v>8138</v>
      </c>
      <c r="G6031" t="s">
        <v>1</v>
      </c>
      <c r="H6031" t="s">
        <v>0</v>
      </c>
      <c r="I6031" t="s">
        <v>8171</v>
      </c>
      <c r="J6031" t="s">
        <v>8172</v>
      </c>
      <c r="K6031">
        <v>5172</v>
      </c>
      <c r="L6031">
        <v>5172</v>
      </c>
      <c r="M6031" s="1" t="s">
        <v>95</v>
      </c>
      <c r="N6031" t="s">
        <v>96</v>
      </c>
      <c r="O6031" s="2">
        <v>0</v>
      </c>
      <c r="P6031" s="2">
        <v>0</v>
      </c>
      <c r="Q6031" s="2">
        <v>81.96</v>
      </c>
      <c r="R6031" s="2">
        <v>10.6548</v>
      </c>
      <c r="S6031" s="2">
        <v>0</v>
      </c>
      <c r="T6031" s="2">
        <v>0</v>
      </c>
      <c r="U6031" s="2">
        <v>92.614799999999988</v>
      </c>
      <c r="W6031" s="2" t="s">
        <v>1</v>
      </c>
      <c r="X60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1"/>
      <c r="Z6031"/>
      <c r="AA6031"/>
    </row>
    <row r="6032" spans="5:27" hidden="1">
      <c r="E6032" t="s">
        <v>8120</v>
      </c>
      <c r="F6032" t="s">
        <v>8138</v>
      </c>
      <c r="G6032" t="s">
        <v>1</v>
      </c>
      <c r="H6032" t="s">
        <v>0</v>
      </c>
      <c r="I6032" t="s">
        <v>8171</v>
      </c>
      <c r="J6032" t="s">
        <v>8172</v>
      </c>
      <c r="K6032">
        <v>5173</v>
      </c>
      <c r="L6032">
        <v>5173</v>
      </c>
      <c r="M6032" s="1" t="s">
        <v>95</v>
      </c>
      <c r="N6032" t="s">
        <v>96</v>
      </c>
      <c r="O6032" s="2">
        <v>0</v>
      </c>
      <c r="P6032" s="2">
        <v>0</v>
      </c>
      <c r="Q6032" s="2">
        <v>57.38</v>
      </c>
      <c r="R6032" s="2">
        <v>7.4594000000000005</v>
      </c>
      <c r="S6032" s="2">
        <v>0</v>
      </c>
      <c r="T6032" s="2">
        <v>0</v>
      </c>
      <c r="U6032" s="2">
        <v>64.839399999999998</v>
      </c>
      <c r="W6032" s="2" t="s">
        <v>1</v>
      </c>
      <c r="X60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2"/>
      <c r="Z6032"/>
      <c r="AA6032"/>
    </row>
    <row r="6033" spans="5:27" hidden="1">
      <c r="E6033" t="s">
        <v>8120</v>
      </c>
      <c r="F6033" t="s">
        <v>8138</v>
      </c>
      <c r="G6033" t="s">
        <v>1</v>
      </c>
      <c r="H6033" t="s">
        <v>0</v>
      </c>
      <c r="I6033" t="s">
        <v>8171</v>
      </c>
      <c r="J6033" t="s">
        <v>8172</v>
      </c>
      <c r="K6033">
        <v>5174</v>
      </c>
      <c r="L6033">
        <v>5174</v>
      </c>
      <c r="M6033" s="1" t="s">
        <v>95</v>
      </c>
      <c r="N6033" t="s">
        <v>96</v>
      </c>
      <c r="O6033" s="2">
        <v>0</v>
      </c>
      <c r="P6033" s="2">
        <v>0</v>
      </c>
      <c r="Q6033" s="2">
        <v>74.98</v>
      </c>
      <c r="R6033" s="2">
        <v>9.7474000000000007</v>
      </c>
      <c r="S6033" s="2">
        <v>0</v>
      </c>
      <c r="T6033" s="2">
        <v>0</v>
      </c>
      <c r="U6033" s="2">
        <v>84.727400000000003</v>
      </c>
      <c r="W6033" s="2" t="s">
        <v>1</v>
      </c>
      <c r="X60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3"/>
      <c r="Z6033"/>
      <c r="AA6033"/>
    </row>
    <row r="6034" spans="5:27" hidden="1">
      <c r="E6034" t="s">
        <v>8120</v>
      </c>
      <c r="F6034" t="s">
        <v>8138</v>
      </c>
      <c r="G6034" t="s">
        <v>1</v>
      </c>
      <c r="H6034" t="s">
        <v>0</v>
      </c>
      <c r="I6034" t="s">
        <v>8171</v>
      </c>
      <c r="J6034" t="s">
        <v>8172</v>
      </c>
      <c r="K6034">
        <v>5175</v>
      </c>
      <c r="L6034">
        <v>5175</v>
      </c>
      <c r="M6034" s="1" t="s">
        <v>95</v>
      </c>
      <c r="N6034" t="s">
        <v>96</v>
      </c>
      <c r="O6034" s="2">
        <v>0</v>
      </c>
      <c r="P6034" s="2">
        <v>0</v>
      </c>
      <c r="Q6034" s="2">
        <v>30.22</v>
      </c>
      <c r="R6034" s="2">
        <v>3.9285999999999999</v>
      </c>
      <c r="S6034" s="2">
        <v>0</v>
      </c>
      <c r="T6034" s="2">
        <v>0</v>
      </c>
      <c r="U6034" s="2">
        <v>34.148600000000002</v>
      </c>
      <c r="W6034" s="2" t="s">
        <v>1</v>
      </c>
      <c r="X60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4"/>
      <c r="Z6034"/>
      <c r="AA6034"/>
    </row>
    <row r="6035" spans="5:27" hidden="1">
      <c r="E6035" t="s">
        <v>8120</v>
      </c>
      <c r="F6035" t="s">
        <v>8138</v>
      </c>
      <c r="G6035" t="s">
        <v>1</v>
      </c>
      <c r="H6035" t="s">
        <v>0</v>
      </c>
      <c r="I6035" t="s">
        <v>8171</v>
      </c>
      <c r="J6035" t="s">
        <v>8172</v>
      </c>
      <c r="K6035">
        <v>5176</v>
      </c>
      <c r="L6035">
        <v>5176</v>
      </c>
      <c r="M6035" s="1" t="s">
        <v>95</v>
      </c>
      <c r="N6035" t="s">
        <v>96</v>
      </c>
      <c r="O6035" s="2">
        <v>0</v>
      </c>
      <c r="P6035" s="2">
        <v>0</v>
      </c>
      <c r="Q6035" s="2">
        <v>32.08</v>
      </c>
      <c r="R6035" s="2">
        <v>4.1703999999999999</v>
      </c>
      <c r="S6035" s="2">
        <v>0</v>
      </c>
      <c r="T6035" s="2">
        <v>0</v>
      </c>
      <c r="U6035" s="2">
        <v>36.250399999999999</v>
      </c>
      <c r="W6035" s="2" t="s">
        <v>1</v>
      </c>
      <c r="X60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5"/>
      <c r="Z6035"/>
      <c r="AA6035"/>
    </row>
    <row r="6036" spans="5:27" hidden="1">
      <c r="E6036" t="s">
        <v>8120</v>
      </c>
      <c r="F6036" t="s">
        <v>8138</v>
      </c>
      <c r="G6036" t="s">
        <v>1</v>
      </c>
      <c r="H6036" t="s">
        <v>0</v>
      </c>
      <c r="I6036" t="s">
        <v>8171</v>
      </c>
      <c r="J6036" t="s">
        <v>8172</v>
      </c>
      <c r="K6036">
        <v>5177</v>
      </c>
      <c r="L6036">
        <v>5177</v>
      </c>
      <c r="M6036" s="1" t="s">
        <v>95</v>
      </c>
      <c r="N6036" t="s">
        <v>96</v>
      </c>
      <c r="O6036" s="2">
        <v>0</v>
      </c>
      <c r="P6036" s="2">
        <v>0</v>
      </c>
      <c r="Q6036" s="2">
        <v>23.02</v>
      </c>
      <c r="R6036" s="2">
        <v>2.9925999999999999</v>
      </c>
      <c r="S6036" s="2">
        <v>0</v>
      </c>
      <c r="T6036" s="2">
        <v>0</v>
      </c>
      <c r="U6036" s="2">
        <v>26.012599999999999</v>
      </c>
      <c r="W6036" s="2" t="s">
        <v>1</v>
      </c>
      <c r="X60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6"/>
      <c r="Z6036"/>
      <c r="AA6036"/>
    </row>
    <row r="6037" spans="5:27" hidden="1">
      <c r="E6037" t="s">
        <v>8120</v>
      </c>
      <c r="F6037" t="s">
        <v>8138</v>
      </c>
      <c r="G6037" t="s">
        <v>1</v>
      </c>
      <c r="H6037" t="s">
        <v>0</v>
      </c>
      <c r="I6037" t="s">
        <v>8171</v>
      </c>
      <c r="J6037" t="s">
        <v>8172</v>
      </c>
      <c r="K6037">
        <v>5178</v>
      </c>
      <c r="L6037">
        <v>5178</v>
      </c>
      <c r="M6037" s="1" t="s">
        <v>95</v>
      </c>
      <c r="N6037" t="s">
        <v>96</v>
      </c>
      <c r="O6037" s="2">
        <v>0</v>
      </c>
      <c r="P6037" s="2">
        <v>0</v>
      </c>
      <c r="Q6037" s="2">
        <v>39.619999999999997</v>
      </c>
      <c r="R6037" s="2">
        <v>5.1505999999999998</v>
      </c>
      <c r="S6037" s="2">
        <v>0</v>
      </c>
      <c r="T6037" s="2">
        <v>0</v>
      </c>
      <c r="U6037" s="2">
        <v>44.770599999999995</v>
      </c>
      <c r="W6037" s="2" t="s">
        <v>1</v>
      </c>
      <c r="X60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7"/>
      <c r="Z6037"/>
      <c r="AA6037"/>
    </row>
    <row r="6038" spans="5:27" hidden="1">
      <c r="E6038" t="s">
        <v>8120</v>
      </c>
      <c r="F6038" t="s">
        <v>8138</v>
      </c>
      <c r="G6038" t="s">
        <v>1</v>
      </c>
      <c r="H6038" t="s">
        <v>0</v>
      </c>
      <c r="I6038" t="s">
        <v>8171</v>
      </c>
      <c r="J6038" t="s">
        <v>8172</v>
      </c>
      <c r="K6038">
        <v>5179</v>
      </c>
      <c r="L6038">
        <v>5179</v>
      </c>
      <c r="M6038" s="1" t="s">
        <v>95</v>
      </c>
      <c r="N6038" t="s">
        <v>96</v>
      </c>
      <c r="O6038" s="2">
        <v>0</v>
      </c>
      <c r="P6038" s="2">
        <v>0</v>
      </c>
      <c r="Q6038" s="2">
        <v>66.44</v>
      </c>
      <c r="R6038" s="2">
        <v>8.6372</v>
      </c>
      <c r="S6038" s="2">
        <v>0</v>
      </c>
      <c r="T6038" s="2">
        <v>0</v>
      </c>
      <c r="U6038" s="2">
        <v>75.077200000000005</v>
      </c>
      <c r="W6038" s="2" t="s">
        <v>1</v>
      </c>
      <c r="X60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8"/>
      <c r="Z6038"/>
      <c r="AA6038"/>
    </row>
    <row r="6039" spans="5:27" hidden="1">
      <c r="E6039" t="s">
        <v>8120</v>
      </c>
      <c r="F6039" t="s">
        <v>8138</v>
      </c>
      <c r="G6039" t="s">
        <v>1</v>
      </c>
      <c r="H6039" t="s">
        <v>0</v>
      </c>
      <c r="I6039" t="s">
        <v>8171</v>
      </c>
      <c r="J6039" t="s">
        <v>8172</v>
      </c>
      <c r="K6039">
        <v>5180</v>
      </c>
      <c r="L6039">
        <v>5180</v>
      </c>
      <c r="M6039" s="1" t="s">
        <v>95</v>
      </c>
      <c r="N6039" t="s">
        <v>96</v>
      </c>
      <c r="O6039" s="2">
        <v>0</v>
      </c>
      <c r="P6039" s="2">
        <v>0</v>
      </c>
      <c r="Q6039" s="2">
        <v>61.84</v>
      </c>
      <c r="R6039" s="2">
        <v>8.039200000000001</v>
      </c>
      <c r="S6039" s="2">
        <v>0</v>
      </c>
      <c r="T6039" s="2">
        <v>0</v>
      </c>
      <c r="U6039" s="2">
        <v>69.879199999999997</v>
      </c>
      <c r="W6039" s="2" t="s">
        <v>1</v>
      </c>
      <c r="X60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39"/>
      <c r="Z6039"/>
      <c r="AA6039"/>
    </row>
    <row r="6040" spans="5:27" hidden="1">
      <c r="E6040" t="s">
        <v>8120</v>
      </c>
      <c r="F6040" t="s">
        <v>8138</v>
      </c>
      <c r="G6040" t="s">
        <v>1</v>
      </c>
      <c r="H6040" t="s">
        <v>0</v>
      </c>
      <c r="I6040" t="s">
        <v>8171</v>
      </c>
      <c r="J6040" t="s">
        <v>8172</v>
      </c>
      <c r="K6040">
        <v>5181</v>
      </c>
      <c r="L6040">
        <v>5181</v>
      </c>
      <c r="M6040" s="1" t="s">
        <v>95</v>
      </c>
      <c r="N6040" t="s">
        <v>96</v>
      </c>
      <c r="O6040" s="2">
        <v>0</v>
      </c>
      <c r="P6040" s="2">
        <v>0</v>
      </c>
      <c r="Q6040" s="2">
        <v>34.86</v>
      </c>
      <c r="R6040" s="2">
        <v>4.5318000000000005</v>
      </c>
      <c r="S6040" s="2">
        <v>0</v>
      </c>
      <c r="T6040" s="2">
        <v>0</v>
      </c>
      <c r="U6040" s="2">
        <v>39.391800000000003</v>
      </c>
      <c r="W6040" s="2" t="s">
        <v>1</v>
      </c>
      <c r="X60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0"/>
      <c r="Z6040"/>
      <c r="AA6040"/>
    </row>
    <row r="6041" spans="5:27" hidden="1">
      <c r="E6041" t="s">
        <v>8120</v>
      </c>
      <c r="F6041" t="s">
        <v>8138</v>
      </c>
      <c r="G6041" t="s">
        <v>1</v>
      </c>
      <c r="H6041" t="s">
        <v>0</v>
      </c>
      <c r="I6041" t="s">
        <v>8171</v>
      </c>
      <c r="J6041" t="s">
        <v>8172</v>
      </c>
      <c r="K6041">
        <v>5182</v>
      </c>
      <c r="L6041">
        <v>5182</v>
      </c>
      <c r="M6041" s="1" t="s">
        <v>95</v>
      </c>
      <c r="N6041" t="s">
        <v>96</v>
      </c>
      <c r="O6041" s="2">
        <v>0</v>
      </c>
      <c r="P6041" s="2">
        <v>0</v>
      </c>
      <c r="Q6041" s="2">
        <v>27.2</v>
      </c>
      <c r="R6041" s="2">
        <v>3.536</v>
      </c>
      <c r="S6041" s="2">
        <v>0</v>
      </c>
      <c r="T6041" s="2">
        <v>0</v>
      </c>
      <c r="U6041" s="2">
        <v>30.736000000000001</v>
      </c>
      <c r="W6041" s="2" t="s">
        <v>1</v>
      </c>
      <c r="X60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1"/>
      <c r="Z6041"/>
      <c r="AA6041"/>
    </row>
    <row r="6042" spans="5:27" hidden="1">
      <c r="E6042" t="s">
        <v>8120</v>
      </c>
      <c r="F6042" t="s">
        <v>8138</v>
      </c>
      <c r="G6042" t="s">
        <v>1</v>
      </c>
      <c r="H6042" t="s">
        <v>0</v>
      </c>
      <c r="I6042" t="s">
        <v>8171</v>
      </c>
      <c r="J6042" t="s">
        <v>8172</v>
      </c>
      <c r="K6042">
        <v>5183</v>
      </c>
      <c r="L6042">
        <v>5183</v>
      </c>
      <c r="M6042" s="1" t="s">
        <v>95</v>
      </c>
      <c r="N6042" t="s">
        <v>96</v>
      </c>
      <c r="O6042" s="2">
        <v>0</v>
      </c>
      <c r="P6042" s="2">
        <v>0</v>
      </c>
      <c r="Q6042" s="2">
        <v>40.79</v>
      </c>
      <c r="R6042" s="2">
        <v>5.3026999999999997</v>
      </c>
      <c r="S6042" s="2">
        <v>0</v>
      </c>
      <c r="T6042" s="2">
        <v>0</v>
      </c>
      <c r="U6042" s="2">
        <v>46.092700000000001</v>
      </c>
      <c r="W6042" s="2" t="s">
        <v>1</v>
      </c>
      <c r="X60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2"/>
      <c r="Z6042"/>
      <c r="AA6042"/>
    </row>
    <row r="6043" spans="5:27" hidden="1">
      <c r="E6043" t="s">
        <v>8120</v>
      </c>
      <c r="F6043" t="s">
        <v>8138</v>
      </c>
      <c r="G6043" t="s">
        <v>1</v>
      </c>
      <c r="H6043" t="s">
        <v>0</v>
      </c>
      <c r="I6043" t="s">
        <v>8171</v>
      </c>
      <c r="J6043" t="s">
        <v>8172</v>
      </c>
      <c r="K6043">
        <v>5184</v>
      </c>
      <c r="L6043">
        <v>5184</v>
      </c>
      <c r="M6043" s="1" t="s">
        <v>7848</v>
      </c>
      <c r="N6043" t="s">
        <v>7847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W6043" s="2" t="s">
        <v>1</v>
      </c>
      <c r="X60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3"/>
      <c r="Z6043"/>
      <c r="AA6043"/>
    </row>
    <row r="6044" spans="5:27" hidden="1">
      <c r="E6044" t="s">
        <v>8120</v>
      </c>
      <c r="F6044" t="s">
        <v>8138</v>
      </c>
      <c r="G6044" t="s">
        <v>1</v>
      </c>
      <c r="H6044" t="s">
        <v>0</v>
      </c>
      <c r="I6044" t="s">
        <v>8171</v>
      </c>
      <c r="J6044" t="s">
        <v>8172</v>
      </c>
      <c r="K6044">
        <v>5185</v>
      </c>
      <c r="L6044">
        <v>5185</v>
      </c>
      <c r="M6044" s="1" t="s">
        <v>7848</v>
      </c>
      <c r="N6044" t="s">
        <v>7847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W6044" s="2" t="s">
        <v>1</v>
      </c>
      <c r="X60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4"/>
      <c r="Z6044"/>
      <c r="AA6044"/>
    </row>
    <row r="6045" spans="5:27" hidden="1">
      <c r="E6045" t="s">
        <v>8120</v>
      </c>
      <c r="F6045" t="s">
        <v>8138</v>
      </c>
      <c r="G6045" t="s">
        <v>1</v>
      </c>
      <c r="H6045" t="s">
        <v>0</v>
      </c>
      <c r="I6045" t="s">
        <v>8171</v>
      </c>
      <c r="J6045" t="s">
        <v>8172</v>
      </c>
      <c r="K6045">
        <v>5186</v>
      </c>
      <c r="L6045">
        <v>5186</v>
      </c>
      <c r="M6045" s="1" t="s">
        <v>558</v>
      </c>
      <c r="N6045" t="s">
        <v>559</v>
      </c>
      <c r="O6045" s="2">
        <v>0</v>
      </c>
      <c r="P6045" s="2">
        <v>0</v>
      </c>
      <c r="Q6045" s="2">
        <v>369.6</v>
      </c>
      <c r="R6045" s="2">
        <v>48.048000000000002</v>
      </c>
      <c r="S6045" s="2">
        <v>0</v>
      </c>
      <c r="T6045" s="2">
        <v>0</v>
      </c>
      <c r="U6045" s="2">
        <v>417.64800000000002</v>
      </c>
      <c r="W6045" s="2" t="s">
        <v>1</v>
      </c>
      <c r="X60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5"/>
      <c r="Z6045"/>
      <c r="AA6045"/>
    </row>
    <row r="6046" spans="5:27" hidden="1">
      <c r="E6046" t="s">
        <v>8120</v>
      </c>
      <c r="F6046" t="s">
        <v>8138</v>
      </c>
      <c r="G6046" t="s">
        <v>1</v>
      </c>
      <c r="H6046" t="s">
        <v>0</v>
      </c>
      <c r="I6046" t="s">
        <v>8171</v>
      </c>
      <c r="J6046" t="s">
        <v>8172</v>
      </c>
      <c r="K6046">
        <v>5187</v>
      </c>
      <c r="L6046">
        <v>5187</v>
      </c>
      <c r="M6046" s="1" t="s">
        <v>435</v>
      </c>
      <c r="N6046" t="s">
        <v>436</v>
      </c>
      <c r="O6046" s="2">
        <v>0</v>
      </c>
      <c r="P6046" s="2">
        <v>0</v>
      </c>
      <c r="Q6046" s="2">
        <v>803.14</v>
      </c>
      <c r="R6046" s="2">
        <v>104.40820000000001</v>
      </c>
      <c r="S6046" s="2">
        <v>0</v>
      </c>
      <c r="T6046" s="2">
        <v>0</v>
      </c>
      <c r="U6046" s="2">
        <v>907.54819999999995</v>
      </c>
      <c r="W6046" s="2" t="s">
        <v>1</v>
      </c>
      <c r="X60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6"/>
      <c r="Z6046"/>
      <c r="AA6046"/>
    </row>
    <row r="6047" spans="5:27" hidden="1">
      <c r="E6047" t="s">
        <v>8120</v>
      </c>
      <c r="F6047" t="s">
        <v>8138</v>
      </c>
      <c r="G6047" t="s">
        <v>1</v>
      </c>
      <c r="H6047" t="s">
        <v>0</v>
      </c>
      <c r="I6047" t="s">
        <v>8171</v>
      </c>
      <c r="J6047" t="s">
        <v>8172</v>
      </c>
      <c r="K6047">
        <v>5188</v>
      </c>
      <c r="L6047">
        <v>5188</v>
      </c>
      <c r="M6047" s="1" t="s">
        <v>7848</v>
      </c>
      <c r="N6047" t="s">
        <v>7847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W6047" s="2" t="s">
        <v>1</v>
      </c>
      <c r="X60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7"/>
      <c r="Z6047"/>
      <c r="AA6047"/>
    </row>
    <row r="6048" spans="5:27" hidden="1">
      <c r="E6048" t="s">
        <v>8120</v>
      </c>
      <c r="F6048" t="s">
        <v>8138</v>
      </c>
      <c r="G6048" t="s">
        <v>1</v>
      </c>
      <c r="H6048" t="s">
        <v>0</v>
      </c>
      <c r="I6048" t="s">
        <v>8171</v>
      </c>
      <c r="J6048" t="s">
        <v>8172</v>
      </c>
      <c r="K6048">
        <v>5189</v>
      </c>
      <c r="L6048">
        <v>5189</v>
      </c>
      <c r="M6048" s="1" t="s">
        <v>219</v>
      </c>
      <c r="N6048" t="s">
        <v>220</v>
      </c>
      <c r="O6048" s="2">
        <v>0</v>
      </c>
      <c r="P6048" s="2">
        <v>0</v>
      </c>
      <c r="Q6048" s="2">
        <v>199.21</v>
      </c>
      <c r="R6048" s="2">
        <v>25.897300000000001</v>
      </c>
      <c r="S6048" s="2">
        <v>0</v>
      </c>
      <c r="T6048" s="2">
        <v>0</v>
      </c>
      <c r="U6048" s="2">
        <v>225.10730000000001</v>
      </c>
      <c r="W6048" s="2" t="s">
        <v>1</v>
      </c>
      <c r="X60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8"/>
      <c r="Z6048"/>
      <c r="AA6048"/>
    </row>
    <row r="6049" spans="5:27" hidden="1">
      <c r="E6049" t="s">
        <v>8120</v>
      </c>
      <c r="F6049" t="s">
        <v>8138</v>
      </c>
      <c r="G6049" t="s">
        <v>1</v>
      </c>
      <c r="H6049" t="s">
        <v>0</v>
      </c>
      <c r="I6049" t="s">
        <v>8171</v>
      </c>
      <c r="J6049" t="s">
        <v>8172</v>
      </c>
      <c r="K6049">
        <v>5190</v>
      </c>
      <c r="L6049">
        <v>5190</v>
      </c>
      <c r="M6049" s="1" t="s">
        <v>185</v>
      </c>
      <c r="N6049" t="s">
        <v>186</v>
      </c>
      <c r="O6049" s="2">
        <v>0</v>
      </c>
      <c r="P6049" s="2">
        <v>0</v>
      </c>
      <c r="Q6049" s="2">
        <v>132.08000000000001</v>
      </c>
      <c r="R6049" s="2">
        <v>17.170400000000001</v>
      </c>
      <c r="S6049" s="2">
        <v>0</v>
      </c>
      <c r="T6049" s="2">
        <v>0</v>
      </c>
      <c r="U6049" s="2">
        <v>149.25040000000001</v>
      </c>
      <c r="W6049" s="2" t="s">
        <v>1</v>
      </c>
      <c r="X60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49"/>
      <c r="Z6049"/>
      <c r="AA6049"/>
    </row>
    <row r="6050" spans="5:27" hidden="1">
      <c r="E6050" t="s">
        <v>8120</v>
      </c>
      <c r="F6050" t="s">
        <v>8138</v>
      </c>
      <c r="G6050" t="s">
        <v>1</v>
      </c>
      <c r="H6050" t="s">
        <v>0</v>
      </c>
      <c r="I6050" t="s">
        <v>8171</v>
      </c>
      <c r="J6050" t="s">
        <v>8172</v>
      </c>
      <c r="K6050">
        <v>5191</v>
      </c>
      <c r="L6050">
        <v>5191</v>
      </c>
      <c r="M6050" s="1" t="s">
        <v>7848</v>
      </c>
      <c r="N6050" t="s">
        <v>7847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W6050" s="2" t="s">
        <v>1</v>
      </c>
      <c r="X60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0"/>
      <c r="Z6050"/>
      <c r="AA6050"/>
    </row>
    <row r="6051" spans="5:27" hidden="1">
      <c r="E6051" t="s">
        <v>8120</v>
      </c>
      <c r="F6051" t="s">
        <v>8138</v>
      </c>
      <c r="G6051" t="s">
        <v>1</v>
      </c>
      <c r="H6051" t="s">
        <v>0</v>
      </c>
      <c r="I6051" t="s">
        <v>8171</v>
      </c>
      <c r="J6051" t="s">
        <v>8172</v>
      </c>
      <c r="K6051">
        <v>5192</v>
      </c>
      <c r="L6051">
        <v>5192</v>
      </c>
      <c r="M6051" s="1" t="s">
        <v>277</v>
      </c>
      <c r="N6051" t="s">
        <v>278</v>
      </c>
      <c r="O6051" s="2">
        <v>0</v>
      </c>
      <c r="P6051" s="2">
        <v>0</v>
      </c>
      <c r="Q6051" s="2">
        <v>401.41</v>
      </c>
      <c r="R6051" s="2">
        <v>52.183300000000003</v>
      </c>
      <c r="S6051" s="2">
        <v>0</v>
      </c>
      <c r="T6051" s="2">
        <v>0</v>
      </c>
      <c r="U6051" s="2">
        <v>453.5933</v>
      </c>
      <c r="W6051" s="2" t="s">
        <v>1</v>
      </c>
      <c r="X60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1"/>
      <c r="Z6051"/>
      <c r="AA6051"/>
    </row>
    <row r="6052" spans="5:27" hidden="1">
      <c r="E6052" t="s">
        <v>8120</v>
      </c>
      <c r="F6052" t="s">
        <v>8138</v>
      </c>
      <c r="G6052" t="s">
        <v>1</v>
      </c>
      <c r="H6052" t="s">
        <v>0</v>
      </c>
      <c r="I6052" t="s">
        <v>8171</v>
      </c>
      <c r="J6052" t="s">
        <v>8172</v>
      </c>
      <c r="K6052">
        <v>5193</v>
      </c>
      <c r="L6052">
        <v>5193</v>
      </c>
      <c r="M6052" s="1" t="s">
        <v>8210</v>
      </c>
      <c r="N6052" t="s">
        <v>8211</v>
      </c>
      <c r="O6052" s="2">
        <v>0</v>
      </c>
      <c r="P6052" s="2">
        <v>0</v>
      </c>
      <c r="Q6052" s="2">
        <v>21.45</v>
      </c>
      <c r="R6052" s="2">
        <v>2.7885</v>
      </c>
      <c r="S6052" s="2">
        <v>0</v>
      </c>
      <c r="T6052" s="2">
        <v>0</v>
      </c>
      <c r="U6052" s="2">
        <v>24.238499999999998</v>
      </c>
      <c r="W6052" s="2" t="s">
        <v>1</v>
      </c>
      <c r="X60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2"/>
      <c r="Z6052"/>
      <c r="AA6052"/>
    </row>
    <row r="6053" spans="5:27" hidden="1">
      <c r="E6053" t="s">
        <v>8120</v>
      </c>
      <c r="F6053" t="s">
        <v>8138</v>
      </c>
      <c r="G6053" t="s">
        <v>1</v>
      </c>
      <c r="H6053" t="s">
        <v>0</v>
      </c>
      <c r="I6053" t="s">
        <v>8171</v>
      </c>
      <c r="J6053" t="s">
        <v>8172</v>
      </c>
      <c r="K6053">
        <v>5194</v>
      </c>
      <c r="L6053">
        <v>5194</v>
      </c>
      <c r="M6053" s="1" t="s">
        <v>427</v>
      </c>
      <c r="N6053" t="s">
        <v>428</v>
      </c>
      <c r="O6053" s="2">
        <v>0</v>
      </c>
      <c r="P6053" s="2">
        <v>0</v>
      </c>
      <c r="Q6053" s="2">
        <v>6.04</v>
      </c>
      <c r="R6053" s="2">
        <v>0.78520000000000001</v>
      </c>
      <c r="S6053" s="2">
        <v>0</v>
      </c>
      <c r="T6053" s="2">
        <v>0</v>
      </c>
      <c r="U6053" s="2">
        <v>6.8251999999999997</v>
      </c>
      <c r="W6053" s="2" t="s">
        <v>1</v>
      </c>
      <c r="X60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3"/>
      <c r="Z6053"/>
      <c r="AA6053"/>
    </row>
    <row r="6054" spans="5:27" hidden="1">
      <c r="E6054" t="s">
        <v>8120</v>
      </c>
      <c r="F6054" t="s">
        <v>8138</v>
      </c>
      <c r="G6054" t="s">
        <v>1</v>
      </c>
      <c r="H6054" t="s">
        <v>0</v>
      </c>
      <c r="I6054" t="s">
        <v>8171</v>
      </c>
      <c r="J6054" t="s">
        <v>8172</v>
      </c>
      <c r="K6054">
        <v>5195</v>
      </c>
      <c r="L6054">
        <v>5195</v>
      </c>
      <c r="M6054" s="1" t="s">
        <v>620</v>
      </c>
      <c r="N6054" t="s">
        <v>621</v>
      </c>
      <c r="O6054" s="2">
        <v>0</v>
      </c>
      <c r="P6054" s="2">
        <v>0</v>
      </c>
      <c r="Q6054" s="2">
        <v>8665.31</v>
      </c>
      <c r="R6054" s="2">
        <v>1126.4902999999999</v>
      </c>
      <c r="S6054" s="2">
        <v>0</v>
      </c>
      <c r="T6054" s="2">
        <v>0</v>
      </c>
      <c r="U6054" s="2">
        <v>9791.800299999999</v>
      </c>
      <c r="W6054" s="2" t="s">
        <v>1</v>
      </c>
      <c r="X60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4"/>
      <c r="Z6054"/>
      <c r="AA6054"/>
    </row>
    <row r="6055" spans="5:27" hidden="1">
      <c r="E6055" t="s">
        <v>8120</v>
      </c>
      <c r="F6055" t="s">
        <v>8138</v>
      </c>
      <c r="G6055" t="s">
        <v>1</v>
      </c>
      <c r="H6055" t="s">
        <v>0</v>
      </c>
      <c r="I6055" t="s">
        <v>8171</v>
      </c>
      <c r="J6055" t="s">
        <v>8172</v>
      </c>
      <c r="K6055">
        <v>5196</v>
      </c>
      <c r="L6055">
        <v>5196</v>
      </c>
      <c r="M6055" s="1" t="s">
        <v>550</v>
      </c>
      <c r="N6055" t="s">
        <v>551</v>
      </c>
      <c r="O6055" s="2">
        <v>0</v>
      </c>
      <c r="P6055" s="2">
        <v>0</v>
      </c>
      <c r="Q6055" s="2">
        <v>7191.2</v>
      </c>
      <c r="R6055" s="2">
        <v>934.85599999999999</v>
      </c>
      <c r="S6055" s="2">
        <v>0</v>
      </c>
      <c r="T6055" s="2">
        <v>0</v>
      </c>
      <c r="U6055" s="2">
        <v>8126.0559999999996</v>
      </c>
      <c r="W6055" s="2" t="s">
        <v>1</v>
      </c>
      <c r="X60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5"/>
      <c r="Z6055"/>
      <c r="AA6055"/>
    </row>
    <row r="6056" spans="5:27" hidden="1">
      <c r="E6056" t="s">
        <v>8120</v>
      </c>
      <c r="F6056" t="s">
        <v>8138</v>
      </c>
      <c r="G6056" t="s">
        <v>1</v>
      </c>
      <c r="H6056" t="s">
        <v>0</v>
      </c>
      <c r="I6056" t="s">
        <v>8171</v>
      </c>
      <c r="J6056" t="s">
        <v>8172</v>
      </c>
      <c r="K6056">
        <v>5197</v>
      </c>
      <c r="L6056">
        <v>5197</v>
      </c>
      <c r="M6056" s="1" t="s">
        <v>1379</v>
      </c>
      <c r="N6056" t="s">
        <v>1380</v>
      </c>
      <c r="O6056" s="2">
        <v>0</v>
      </c>
      <c r="P6056" s="2">
        <v>0</v>
      </c>
      <c r="Q6056" s="2">
        <v>2973.39</v>
      </c>
      <c r="R6056" s="2">
        <v>386.54070000000002</v>
      </c>
      <c r="S6056" s="2">
        <v>0</v>
      </c>
      <c r="T6056" s="2">
        <v>0</v>
      </c>
      <c r="U6056" s="2">
        <v>3359.9306999999999</v>
      </c>
      <c r="W6056" s="2" t="s">
        <v>1</v>
      </c>
      <c r="X60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6"/>
      <c r="Z6056"/>
      <c r="AA6056"/>
    </row>
    <row r="6057" spans="5:27" hidden="1">
      <c r="E6057" t="s">
        <v>8120</v>
      </c>
      <c r="F6057" t="s">
        <v>8138</v>
      </c>
      <c r="G6057" t="s">
        <v>1</v>
      </c>
      <c r="H6057" t="s">
        <v>0</v>
      </c>
      <c r="I6057" t="s">
        <v>8171</v>
      </c>
      <c r="J6057" t="s">
        <v>8172</v>
      </c>
      <c r="K6057">
        <v>5198</v>
      </c>
      <c r="L6057">
        <v>5198</v>
      </c>
      <c r="M6057" s="1" t="s">
        <v>1052</v>
      </c>
      <c r="N6057" t="s">
        <v>1053</v>
      </c>
      <c r="O6057" s="2">
        <v>0</v>
      </c>
      <c r="P6057" s="2">
        <v>0</v>
      </c>
      <c r="Q6057" s="2">
        <v>1410.23</v>
      </c>
      <c r="R6057" s="2">
        <v>183.32990000000001</v>
      </c>
      <c r="S6057" s="2">
        <v>0</v>
      </c>
      <c r="T6057" s="2">
        <v>0</v>
      </c>
      <c r="U6057" s="2">
        <v>1593.5599</v>
      </c>
      <c r="W6057" s="2" t="s">
        <v>1</v>
      </c>
      <c r="X60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7"/>
      <c r="Z6057"/>
      <c r="AA6057"/>
    </row>
    <row r="6058" spans="5:27" hidden="1">
      <c r="E6058" t="s">
        <v>8120</v>
      </c>
      <c r="F6058" t="s">
        <v>8138</v>
      </c>
      <c r="G6058" t="s">
        <v>1</v>
      </c>
      <c r="H6058" t="s">
        <v>0</v>
      </c>
      <c r="I6058" t="s">
        <v>8171</v>
      </c>
      <c r="J6058" t="s">
        <v>8172</v>
      </c>
      <c r="K6058">
        <v>5199</v>
      </c>
      <c r="L6058">
        <v>5199</v>
      </c>
      <c r="M6058" s="1" t="s">
        <v>91</v>
      </c>
      <c r="N6058" t="s">
        <v>92</v>
      </c>
      <c r="O6058" s="2">
        <v>0</v>
      </c>
      <c r="P6058" s="2">
        <v>0</v>
      </c>
      <c r="Q6058" s="2">
        <v>125.44</v>
      </c>
      <c r="R6058" s="2">
        <v>16.307200000000002</v>
      </c>
      <c r="S6058" s="2">
        <v>0</v>
      </c>
      <c r="T6058" s="2">
        <v>0</v>
      </c>
      <c r="U6058" s="2">
        <v>141.74719999999999</v>
      </c>
      <c r="W6058" s="2" t="s">
        <v>1</v>
      </c>
      <c r="X60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8"/>
      <c r="Z6058"/>
      <c r="AA6058"/>
    </row>
    <row r="6059" spans="5:27" hidden="1">
      <c r="E6059" t="s">
        <v>8120</v>
      </c>
      <c r="F6059" t="s">
        <v>8138</v>
      </c>
      <c r="G6059" t="s">
        <v>1</v>
      </c>
      <c r="H6059" t="s">
        <v>0</v>
      </c>
      <c r="I6059" t="s">
        <v>8171</v>
      </c>
      <c r="J6059" t="s">
        <v>8172</v>
      </c>
      <c r="K6059">
        <v>5200</v>
      </c>
      <c r="L6059">
        <v>5200</v>
      </c>
      <c r="M6059" s="1" t="s">
        <v>459</v>
      </c>
      <c r="N6059" t="s">
        <v>460</v>
      </c>
      <c r="O6059" s="2">
        <v>0</v>
      </c>
      <c r="P6059" s="2">
        <v>0</v>
      </c>
      <c r="Q6059" s="2">
        <v>11893.54</v>
      </c>
      <c r="R6059" s="2">
        <v>1546.1602000000003</v>
      </c>
      <c r="S6059" s="2">
        <v>0</v>
      </c>
      <c r="T6059" s="2">
        <v>0</v>
      </c>
      <c r="U6059" s="2">
        <v>13439.700200000001</v>
      </c>
      <c r="W6059" s="2" t="s">
        <v>1</v>
      </c>
      <c r="X60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59"/>
      <c r="Z6059"/>
      <c r="AA6059"/>
    </row>
    <row r="6060" spans="5:27" hidden="1">
      <c r="E6060" t="s">
        <v>8120</v>
      </c>
      <c r="F6060" t="s">
        <v>8138</v>
      </c>
      <c r="G6060" t="s">
        <v>1</v>
      </c>
      <c r="H6060" t="s">
        <v>0</v>
      </c>
      <c r="I6060" t="s">
        <v>8171</v>
      </c>
      <c r="J6060" t="s">
        <v>8172</v>
      </c>
      <c r="K6060">
        <v>5201</v>
      </c>
      <c r="L6060">
        <v>5201</v>
      </c>
      <c r="M6060" s="1" t="s">
        <v>293</v>
      </c>
      <c r="N6060" t="s">
        <v>294</v>
      </c>
      <c r="O6060" s="2">
        <v>0</v>
      </c>
      <c r="P6060" s="2">
        <v>0</v>
      </c>
      <c r="Q6060" s="2">
        <v>7764.79</v>
      </c>
      <c r="R6060" s="2">
        <v>1009.4227000000001</v>
      </c>
      <c r="S6060" s="2">
        <v>0</v>
      </c>
      <c r="T6060" s="2">
        <v>0</v>
      </c>
      <c r="U6060" s="2">
        <v>8774.2127</v>
      </c>
      <c r="W6060" s="2" t="s">
        <v>1</v>
      </c>
      <c r="X60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0"/>
      <c r="Z6060"/>
      <c r="AA6060"/>
    </row>
    <row r="6061" spans="5:27" hidden="1">
      <c r="E6061" t="s">
        <v>8120</v>
      </c>
      <c r="F6061" t="s">
        <v>8138</v>
      </c>
      <c r="G6061" t="s">
        <v>1</v>
      </c>
      <c r="H6061" t="s">
        <v>0</v>
      </c>
      <c r="I6061" t="s">
        <v>8171</v>
      </c>
      <c r="J6061" t="s">
        <v>8172</v>
      </c>
      <c r="K6061">
        <v>5202</v>
      </c>
      <c r="L6061">
        <v>5202</v>
      </c>
      <c r="M6061" s="1" t="s">
        <v>461</v>
      </c>
      <c r="N6061" t="s">
        <v>462</v>
      </c>
      <c r="O6061" s="2">
        <v>0</v>
      </c>
      <c r="P6061" s="2">
        <v>0</v>
      </c>
      <c r="Q6061" s="2">
        <v>7645.87</v>
      </c>
      <c r="R6061" s="2">
        <v>993.96310000000005</v>
      </c>
      <c r="S6061" s="2">
        <v>0</v>
      </c>
      <c r="T6061" s="2">
        <v>0</v>
      </c>
      <c r="U6061" s="2">
        <v>8639.8330999999998</v>
      </c>
      <c r="W6061" s="2" t="s">
        <v>1</v>
      </c>
      <c r="X60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1"/>
      <c r="Z6061"/>
      <c r="AA6061"/>
    </row>
    <row r="6062" spans="5:27" hidden="1">
      <c r="E6062" t="s">
        <v>8120</v>
      </c>
      <c r="F6062" t="s">
        <v>8138</v>
      </c>
      <c r="G6062" t="s">
        <v>1</v>
      </c>
      <c r="H6062" t="s">
        <v>0</v>
      </c>
      <c r="I6062" t="s">
        <v>8171</v>
      </c>
      <c r="J6062" t="s">
        <v>8172</v>
      </c>
      <c r="K6062">
        <v>5203</v>
      </c>
      <c r="L6062">
        <v>5203</v>
      </c>
      <c r="M6062" s="1" t="s">
        <v>437</v>
      </c>
      <c r="N6062" t="s">
        <v>438</v>
      </c>
      <c r="O6062" s="2">
        <v>0</v>
      </c>
      <c r="P6062" s="2">
        <v>0</v>
      </c>
      <c r="Q6062" s="2">
        <v>8325.49</v>
      </c>
      <c r="R6062" s="2">
        <v>1082.3136999999999</v>
      </c>
      <c r="S6062" s="2">
        <v>0</v>
      </c>
      <c r="T6062" s="2">
        <v>0</v>
      </c>
      <c r="U6062" s="2">
        <v>9407.8037000000004</v>
      </c>
      <c r="W6062" s="2" t="s">
        <v>1</v>
      </c>
      <c r="X60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2"/>
      <c r="Z6062"/>
      <c r="AA6062"/>
    </row>
    <row r="6063" spans="5:27" hidden="1">
      <c r="E6063" t="s">
        <v>8120</v>
      </c>
      <c r="F6063" t="s">
        <v>8138</v>
      </c>
      <c r="G6063" t="s">
        <v>1</v>
      </c>
      <c r="H6063" t="s">
        <v>0</v>
      </c>
      <c r="I6063" t="s">
        <v>8171</v>
      </c>
      <c r="J6063" t="s">
        <v>8172</v>
      </c>
      <c r="K6063">
        <v>5204</v>
      </c>
      <c r="L6063">
        <v>5204</v>
      </c>
      <c r="M6063" s="1" t="s">
        <v>437</v>
      </c>
      <c r="N6063" t="s">
        <v>438</v>
      </c>
      <c r="O6063" s="2">
        <v>0</v>
      </c>
      <c r="P6063" s="2">
        <v>0</v>
      </c>
      <c r="Q6063" s="2">
        <v>3568.07</v>
      </c>
      <c r="R6063" s="2">
        <v>463.84910000000002</v>
      </c>
      <c r="S6063" s="2">
        <v>0</v>
      </c>
      <c r="T6063" s="2">
        <v>0</v>
      </c>
      <c r="U6063" s="2">
        <v>4031.9191000000001</v>
      </c>
      <c r="W6063" s="2" t="s">
        <v>1</v>
      </c>
      <c r="X60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3"/>
      <c r="Z6063"/>
      <c r="AA6063"/>
    </row>
    <row r="6064" spans="5:27" hidden="1">
      <c r="E6064" t="s">
        <v>8120</v>
      </c>
      <c r="F6064" t="s">
        <v>8138</v>
      </c>
      <c r="G6064" t="s">
        <v>1</v>
      </c>
      <c r="H6064" t="s">
        <v>0</v>
      </c>
      <c r="I6064" t="s">
        <v>8171</v>
      </c>
      <c r="J6064" t="s">
        <v>8172</v>
      </c>
      <c r="K6064">
        <v>5205</v>
      </c>
      <c r="L6064">
        <v>5205</v>
      </c>
      <c r="M6064" s="1" t="s">
        <v>93</v>
      </c>
      <c r="N6064" t="s">
        <v>94</v>
      </c>
      <c r="O6064" s="2">
        <v>0</v>
      </c>
      <c r="P6064" s="2">
        <v>0</v>
      </c>
      <c r="Q6064" s="2">
        <v>67.349999999999994</v>
      </c>
      <c r="R6064" s="2">
        <v>8.7554999999999996</v>
      </c>
      <c r="S6064" s="2">
        <v>0</v>
      </c>
      <c r="T6064" s="2">
        <v>0</v>
      </c>
      <c r="U6064" s="2">
        <v>76.105499999999992</v>
      </c>
      <c r="W6064" s="2" t="s">
        <v>1</v>
      </c>
      <c r="X60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4"/>
      <c r="Z6064"/>
      <c r="AA6064"/>
    </row>
    <row r="6065" spans="5:27" hidden="1">
      <c r="E6065" t="s">
        <v>8120</v>
      </c>
      <c r="F6065" t="s">
        <v>8138</v>
      </c>
      <c r="G6065" t="s">
        <v>1</v>
      </c>
      <c r="H6065" t="s">
        <v>0</v>
      </c>
      <c r="I6065" t="s">
        <v>8171</v>
      </c>
      <c r="J6065" t="s">
        <v>8172</v>
      </c>
      <c r="K6065">
        <v>5206</v>
      </c>
      <c r="L6065">
        <v>5206</v>
      </c>
      <c r="M6065" s="1" t="s">
        <v>395</v>
      </c>
      <c r="N6065" t="s">
        <v>396</v>
      </c>
      <c r="O6065" s="2">
        <v>0</v>
      </c>
      <c r="P6065" s="2">
        <v>0</v>
      </c>
      <c r="Q6065" s="2">
        <v>55.74</v>
      </c>
      <c r="R6065" s="2">
        <v>7.2462000000000009</v>
      </c>
      <c r="S6065" s="2">
        <v>0</v>
      </c>
      <c r="T6065" s="2">
        <v>0</v>
      </c>
      <c r="U6065" s="2">
        <v>62.986200000000004</v>
      </c>
      <c r="W6065" s="2" t="s">
        <v>1</v>
      </c>
      <c r="X60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5"/>
      <c r="Z6065"/>
      <c r="AA6065"/>
    </row>
    <row r="6066" spans="5:27" hidden="1">
      <c r="E6066" t="s">
        <v>8120</v>
      </c>
      <c r="F6066" t="s">
        <v>8138</v>
      </c>
      <c r="G6066" t="s">
        <v>1</v>
      </c>
      <c r="H6066" t="s">
        <v>0</v>
      </c>
      <c r="I6066" t="s">
        <v>8171</v>
      </c>
      <c r="J6066" t="s">
        <v>8172</v>
      </c>
      <c r="K6066">
        <v>5207</v>
      </c>
      <c r="L6066">
        <v>5207</v>
      </c>
      <c r="M6066" s="1" t="s">
        <v>713</v>
      </c>
      <c r="N6066" t="s">
        <v>714</v>
      </c>
      <c r="O6066" s="2">
        <v>0</v>
      </c>
      <c r="P6066" s="2">
        <v>0</v>
      </c>
      <c r="Q6066" s="2">
        <v>221.96</v>
      </c>
      <c r="R6066" s="2">
        <v>28.854800000000001</v>
      </c>
      <c r="S6066" s="2">
        <v>0</v>
      </c>
      <c r="T6066" s="2">
        <v>0</v>
      </c>
      <c r="U6066" s="2">
        <v>250.81480000000002</v>
      </c>
      <c r="W6066" s="2" t="s">
        <v>1</v>
      </c>
      <c r="X60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6"/>
      <c r="Z6066"/>
      <c r="AA6066"/>
    </row>
    <row r="6067" spans="5:27" hidden="1">
      <c r="E6067" t="s">
        <v>8120</v>
      </c>
      <c r="F6067" t="s">
        <v>8138</v>
      </c>
      <c r="G6067" t="s">
        <v>1</v>
      </c>
      <c r="H6067" t="s">
        <v>0</v>
      </c>
      <c r="I6067" t="s">
        <v>8171</v>
      </c>
      <c r="J6067" t="s">
        <v>8172</v>
      </c>
      <c r="K6067">
        <v>5208</v>
      </c>
      <c r="L6067">
        <v>5208</v>
      </c>
      <c r="M6067" s="1" t="s">
        <v>351</v>
      </c>
      <c r="N6067" t="s">
        <v>352</v>
      </c>
      <c r="O6067" s="2">
        <v>0</v>
      </c>
      <c r="P6067" s="2">
        <v>0</v>
      </c>
      <c r="Q6067" s="2">
        <v>92.91</v>
      </c>
      <c r="R6067" s="2">
        <v>12.0783</v>
      </c>
      <c r="S6067" s="2">
        <v>0</v>
      </c>
      <c r="T6067" s="2">
        <v>0</v>
      </c>
      <c r="U6067" s="2">
        <v>104.9883</v>
      </c>
      <c r="W6067" s="2" t="s">
        <v>1</v>
      </c>
      <c r="X60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7"/>
      <c r="Z6067"/>
      <c r="AA6067"/>
    </row>
    <row r="6068" spans="5:27" hidden="1">
      <c r="E6068" t="s">
        <v>8120</v>
      </c>
      <c r="F6068" t="s">
        <v>8138</v>
      </c>
      <c r="G6068" t="s">
        <v>1</v>
      </c>
      <c r="H6068" t="s">
        <v>0</v>
      </c>
      <c r="I6068" t="s">
        <v>8171</v>
      </c>
      <c r="J6068" t="s">
        <v>8172</v>
      </c>
      <c r="K6068">
        <v>5209</v>
      </c>
      <c r="L6068">
        <v>5209</v>
      </c>
      <c r="M6068" s="1" t="s">
        <v>608</v>
      </c>
      <c r="N6068" t="s">
        <v>609</v>
      </c>
      <c r="O6068" s="2">
        <v>0</v>
      </c>
      <c r="P6068" s="2">
        <v>0</v>
      </c>
      <c r="Q6068" s="2">
        <v>85.18</v>
      </c>
      <c r="R6068" s="2">
        <v>11.073400000000001</v>
      </c>
      <c r="S6068" s="2">
        <v>0</v>
      </c>
      <c r="T6068" s="2">
        <v>0</v>
      </c>
      <c r="U6068" s="2">
        <v>96.253400000000013</v>
      </c>
      <c r="W6068" s="2" t="s">
        <v>1</v>
      </c>
      <c r="X60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8"/>
      <c r="Z6068"/>
      <c r="AA6068"/>
    </row>
    <row r="6069" spans="5:27" hidden="1">
      <c r="E6069" t="s">
        <v>8120</v>
      </c>
      <c r="F6069" t="s">
        <v>8138</v>
      </c>
      <c r="G6069" t="s">
        <v>1</v>
      </c>
      <c r="H6069" t="s">
        <v>0</v>
      </c>
      <c r="I6069" t="s">
        <v>8171</v>
      </c>
      <c r="J6069" t="s">
        <v>8172</v>
      </c>
      <c r="K6069">
        <v>5210</v>
      </c>
      <c r="L6069">
        <v>5210</v>
      </c>
      <c r="M6069" s="1" t="s">
        <v>321</v>
      </c>
      <c r="N6069" t="s">
        <v>322</v>
      </c>
      <c r="O6069" s="2">
        <v>0</v>
      </c>
      <c r="P6069" s="2">
        <v>0</v>
      </c>
      <c r="Q6069" s="2">
        <v>141.04</v>
      </c>
      <c r="R6069" s="2">
        <v>18.3352</v>
      </c>
      <c r="S6069" s="2">
        <v>0</v>
      </c>
      <c r="T6069" s="2">
        <v>0</v>
      </c>
      <c r="U6069" s="2">
        <v>159.37520000000001</v>
      </c>
      <c r="W6069" s="2" t="s">
        <v>1</v>
      </c>
      <c r="X60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69"/>
      <c r="Z6069"/>
      <c r="AA6069"/>
    </row>
    <row r="6070" spans="5:27" hidden="1">
      <c r="E6070" t="s">
        <v>8120</v>
      </c>
      <c r="F6070" t="s">
        <v>8138</v>
      </c>
      <c r="G6070" t="s">
        <v>1</v>
      </c>
      <c r="H6070" t="s">
        <v>0</v>
      </c>
      <c r="I6070" t="s">
        <v>8171</v>
      </c>
      <c r="J6070" t="s">
        <v>8172</v>
      </c>
      <c r="K6070">
        <v>5211</v>
      </c>
      <c r="L6070">
        <v>5211</v>
      </c>
      <c r="M6070" s="1" t="s">
        <v>592</v>
      </c>
      <c r="N6070" t="s">
        <v>593</v>
      </c>
      <c r="O6070" s="2">
        <v>0</v>
      </c>
      <c r="P6070" s="2">
        <v>0</v>
      </c>
      <c r="Q6070" s="2">
        <v>31.56</v>
      </c>
      <c r="R6070" s="2">
        <v>4.1028000000000002</v>
      </c>
      <c r="S6070" s="2">
        <v>0</v>
      </c>
      <c r="T6070" s="2">
        <v>0</v>
      </c>
      <c r="U6070" s="2">
        <v>35.662799999999997</v>
      </c>
      <c r="W6070" s="2" t="s">
        <v>1</v>
      </c>
      <c r="X60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0"/>
      <c r="Z6070"/>
      <c r="AA6070"/>
    </row>
    <row r="6071" spans="5:27" hidden="1">
      <c r="E6071" t="s">
        <v>8120</v>
      </c>
      <c r="F6071" t="s">
        <v>8138</v>
      </c>
      <c r="G6071" t="s">
        <v>1</v>
      </c>
      <c r="H6071" t="s">
        <v>0</v>
      </c>
      <c r="I6071" t="s">
        <v>8171</v>
      </c>
      <c r="J6071" t="s">
        <v>8172</v>
      </c>
      <c r="K6071">
        <v>5212</v>
      </c>
      <c r="L6071">
        <v>5212</v>
      </c>
      <c r="M6071" s="1" t="s">
        <v>347</v>
      </c>
      <c r="N6071" t="s">
        <v>348</v>
      </c>
      <c r="O6071" s="2">
        <v>0</v>
      </c>
      <c r="P6071" s="2">
        <v>0</v>
      </c>
      <c r="Q6071" s="2">
        <v>83.64</v>
      </c>
      <c r="R6071" s="2">
        <v>10.873200000000001</v>
      </c>
      <c r="S6071" s="2">
        <v>0</v>
      </c>
      <c r="T6071" s="2">
        <v>0</v>
      </c>
      <c r="U6071" s="2">
        <v>94.513199999999998</v>
      </c>
      <c r="W6071" s="2" t="s">
        <v>1</v>
      </c>
      <c r="X60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1"/>
      <c r="Z6071"/>
      <c r="AA6071"/>
    </row>
    <row r="6072" spans="5:27" hidden="1">
      <c r="E6072" t="s">
        <v>8120</v>
      </c>
      <c r="F6072" t="s">
        <v>8138</v>
      </c>
      <c r="G6072" t="s">
        <v>1</v>
      </c>
      <c r="H6072" t="s">
        <v>0</v>
      </c>
      <c r="I6072" t="s">
        <v>8171</v>
      </c>
      <c r="J6072" t="s">
        <v>8172</v>
      </c>
      <c r="K6072">
        <v>5213</v>
      </c>
      <c r="L6072">
        <v>5213</v>
      </c>
      <c r="M6072" s="1" t="s">
        <v>249</v>
      </c>
      <c r="N6072" t="s">
        <v>250</v>
      </c>
      <c r="O6072" s="2">
        <v>0</v>
      </c>
      <c r="P6072" s="2">
        <v>0</v>
      </c>
      <c r="Q6072" s="2">
        <v>152.80000000000001</v>
      </c>
      <c r="R6072" s="2">
        <v>19.864000000000001</v>
      </c>
      <c r="S6072" s="2">
        <v>0</v>
      </c>
      <c r="T6072" s="2">
        <v>0</v>
      </c>
      <c r="U6072" s="2">
        <v>172.66400000000002</v>
      </c>
      <c r="W6072" s="2" t="s">
        <v>1</v>
      </c>
      <c r="X60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2"/>
      <c r="Z6072"/>
      <c r="AA6072"/>
    </row>
    <row r="6073" spans="5:27" hidden="1">
      <c r="E6073" t="s">
        <v>8120</v>
      </c>
      <c r="F6073" t="s">
        <v>8138</v>
      </c>
      <c r="G6073" t="s">
        <v>1</v>
      </c>
      <c r="H6073" t="s">
        <v>0</v>
      </c>
      <c r="I6073" t="s">
        <v>8171</v>
      </c>
      <c r="J6073" t="s">
        <v>8172</v>
      </c>
      <c r="K6073">
        <v>5214</v>
      </c>
      <c r="L6073">
        <v>5214</v>
      </c>
      <c r="M6073" s="1" t="s">
        <v>363</v>
      </c>
      <c r="N6073" t="s">
        <v>364</v>
      </c>
      <c r="O6073" s="2">
        <v>0</v>
      </c>
      <c r="P6073" s="2">
        <v>0</v>
      </c>
      <c r="Q6073" s="2">
        <v>90.84</v>
      </c>
      <c r="R6073" s="2">
        <v>11.809200000000001</v>
      </c>
      <c r="S6073" s="2">
        <v>0</v>
      </c>
      <c r="T6073" s="2">
        <v>0</v>
      </c>
      <c r="U6073" s="2">
        <v>102.64920000000001</v>
      </c>
      <c r="W6073" s="2" t="s">
        <v>1</v>
      </c>
      <c r="X60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3"/>
      <c r="Z6073"/>
      <c r="AA6073"/>
    </row>
    <row r="6074" spans="5:27" hidden="1">
      <c r="E6074" t="s">
        <v>8120</v>
      </c>
      <c r="F6074" t="s">
        <v>8138</v>
      </c>
      <c r="G6074" t="s">
        <v>1</v>
      </c>
      <c r="H6074" t="s">
        <v>0</v>
      </c>
      <c r="I6074" t="s">
        <v>8171</v>
      </c>
      <c r="J6074" t="s">
        <v>8172</v>
      </c>
      <c r="K6074">
        <v>5215</v>
      </c>
      <c r="L6074">
        <v>5215</v>
      </c>
      <c r="M6074" s="1" t="s">
        <v>299</v>
      </c>
      <c r="N6074" t="s">
        <v>300</v>
      </c>
      <c r="O6074" s="2">
        <v>0</v>
      </c>
      <c r="P6074" s="2">
        <v>0</v>
      </c>
      <c r="Q6074" s="2">
        <v>92.92</v>
      </c>
      <c r="R6074" s="2">
        <v>12.079600000000001</v>
      </c>
      <c r="S6074" s="2">
        <v>0</v>
      </c>
      <c r="T6074" s="2">
        <v>0</v>
      </c>
      <c r="U6074" s="2">
        <v>104.9996</v>
      </c>
      <c r="W6074" s="2" t="s">
        <v>1</v>
      </c>
      <c r="X60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4"/>
      <c r="Z6074"/>
      <c r="AA6074"/>
    </row>
    <row r="6075" spans="5:27" hidden="1">
      <c r="E6075" t="s">
        <v>8120</v>
      </c>
      <c r="F6075" t="s">
        <v>8138</v>
      </c>
      <c r="G6075" t="s">
        <v>1</v>
      </c>
      <c r="H6075" t="s">
        <v>0</v>
      </c>
      <c r="I6075" t="s">
        <v>8171</v>
      </c>
      <c r="J6075" t="s">
        <v>8172</v>
      </c>
      <c r="K6075">
        <v>5216</v>
      </c>
      <c r="L6075">
        <v>5216</v>
      </c>
      <c r="M6075" s="1" t="s">
        <v>509</v>
      </c>
      <c r="N6075" t="s">
        <v>510</v>
      </c>
      <c r="O6075" s="2">
        <v>0</v>
      </c>
      <c r="P6075" s="2">
        <v>0</v>
      </c>
      <c r="Q6075" s="2">
        <v>102.19</v>
      </c>
      <c r="R6075" s="2">
        <v>13.284700000000001</v>
      </c>
      <c r="S6075" s="2">
        <v>0</v>
      </c>
      <c r="T6075" s="2">
        <v>0</v>
      </c>
      <c r="U6075" s="2">
        <v>115.4747</v>
      </c>
      <c r="W6075" s="2" t="s">
        <v>1</v>
      </c>
      <c r="X60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5"/>
      <c r="Z6075"/>
      <c r="AA6075"/>
    </row>
    <row r="6076" spans="5:27" hidden="1">
      <c r="E6076" t="s">
        <v>8120</v>
      </c>
      <c r="F6076" t="s">
        <v>8138</v>
      </c>
      <c r="G6076" t="s">
        <v>1</v>
      </c>
      <c r="H6076" t="s">
        <v>0</v>
      </c>
      <c r="I6076" t="s">
        <v>8171</v>
      </c>
      <c r="J6076" t="s">
        <v>8172</v>
      </c>
      <c r="K6076">
        <v>5217</v>
      </c>
      <c r="L6076">
        <v>5217</v>
      </c>
      <c r="M6076" s="1" t="s">
        <v>679</v>
      </c>
      <c r="N6076" t="s">
        <v>680</v>
      </c>
      <c r="O6076" s="2">
        <v>0</v>
      </c>
      <c r="P6076" s="2">
        <v>0</v>
      </c>
      <c r="Q6076" s="2">
        <v>74.33</v>
      </c>
      <c r="R6076" s="2">
        <v>9.6629000000000005</v>
      </c>
      <c r="S6076" s="2">
        <v>0</v>
      </c>
      <c r="T6076" s="2">
        <v>0</v>
      </c>
      <c r="U6076" s="2">
        <v>83.992899999999992</v>
      </c>
      <c r="W6076" s="2" t="s">
        <v>1</v>
      </c>
      <c r="X60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6"/>
      <c r="Z6076"/>
      <c r="AA6076"/>
    </row>
    <row r="6077" spans="5:27" hidden="1">
      <c r="E6077" t="s">
        <v>8120</v>
      </c>
      <c r="F6077" t="s">
        <v>8138</v>
      </c>
      <c r="G6077" t="s">
        <v>1</v>
      </c>
      <c r="H6077" t="s">
        <v>0</v>
      </c>
      <c r="I6077" t="s">
        <v>8171</v>
      </c>
      <c r="J6077" t="s">
        <v>8172</v>
      </c>
      <c r="K6077">
        <v>5218</v>
      </c>
      <c r="L6077">
        <v>5218</v>
      </c>
      <c r="M6077" s="1" t="s">
        <v>7992</v>
      </c>
      <c r="N6077" t="s">
        <v>7993</v>
      </c>
      <c r="O6077" s="2">
        <v>0</v>
      </c>
      <c r="P6077" s="2">
        <v>0</v>
      </c>
      <c r="Q6077" s="2">
        <v>114.69</v>
      </c>
      <c r="R6077" s="2">
        <v>14.909700000000001</v>
      </c>
      <c r="S6077" s="2">
        <v>0</v>
      </c>
      <c r="T6077" s="2">
        <v>0</v>
      </c>
      <c r="U6077" s="2">
        <v>129.59969999999998</v>
      </c>
      <c r="W6077" s="2" t="s">
        <v>1</v>
      </c>
      <c r="X60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7"/>
      <c r="Z6077"/>
      <c r="AA6077"/>
    </row>
    <row r="6078" spans="5:27" hidden="1">
      <c r="E6078" t="s">
        <v>8120</v>
      </c>
      <c r="F6078" t="s">
        <v>8138</v>
      </c>
      <c r="G6078" t="s">
        <v>1</v>
      </c>
      <c r="H6078" t="s">
        <v>0</v>
      </c>
      <c r="I6078" t="s">
        <v>8171</v>
      </c>
      <c r="J6078" t="s">
        <v>8172</v>
      </c>
      <c r="K6078">
        <v>5219</v>
      </c>
      <c r="L6078">
        <v>5219</v>
      </c>
      <c r="M6078" s="1" t="s">
        <v>301</v>
      </c>
      <c r="N6078" t="s">
        <v>302</v>
      </c>
      <c r="O6078" s="2">
        <v>0</v>
      </c>
      <c r="P6078" s="2">
        <v>0</v>
      </c>
      <c r="Q6078" s="2">
        <v>18.600000000000001</v>
      </c>
      <c r="R6078" s="2">
        <v>2.4180000000000001</v>
      </c>
      <c r="S6078" s="2">
        <v>0</v>
      </c>
      <c r="T6078" s="2">
        <v>0</v>
      </c>
      <c r="U6078" s="2">
        <v>21.018000000000001</v>
      </c>
      <c r="W6078" s="2" t="s">
        <v>1</v>
      </c>
      <c r="X60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8"/>
      <c r="Z6078"/>
      <c r="AA6078"/>
    </row>
    <row r="6079" spans="5:27" hidden="1">
      <c r="E6079" t="s">
        <v>8120</v>
      </c>
      <c r="F6079" t="s">
        <v>8138</v>
      </c>
      <c r="G6079" t="s">
        <v>1</v>
      </c>
      <c r="H6079" t="s">
        <v>0</v>
      </c>
      <c r="I6079" t="s">
        <v>8171</v>
      </c>
      <c r="J6079" t="s">
        <v>8172</v>
      </c>
      <c r="K6079">
        <v>5220</v>
      </c>
      <c r="L6079">
        <v>5220</v>
      </c>
      <c r="M6079" s="1" t="s">
        <v>1436</v>
      </c>
      <c r="N6079" t="s">
        <v>1437</v>
      </c>
      <c r="O6079" s="2">
        <v>0</v>
      </c>
      <c r="P6079" s="2">
        <v>0</v>
      </c>
      <c r="Q6079" s="2">
        <v>37.159999999999997</v>
      </c>
      <c r="R6079" s="2">
        <v>4.8308</v>
      </c>
      <c r="S6079" s="2">
        <v>0</v>
      </c>
      <c r="T6079" s="2">
        <v>0</v>
      </c>
      <c r="U6079" s="2">
        <v>41.990799999999993</v>
      </c>
      <c r="W6079" s="2" t="s">
        <v>1</v>
      </c>
      <c r="X60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79"/>
      <c r="Z6079"/>
      <c r="AA6079"/>
    </row>
    <row r="6080" spans="5:27" hidden="1">
      <c r="E6080" t="s">
        <v>8120</v>
      </c>
      <c r="F6080" t="s">
        <v>8138</v>
      </c>
      <c r="G6080" t="s">
        <v>1</v>
      </c>
      <c r="H6080" t="s">
        <v>0</v>
      </c>
      <c r="I6080" t="s">
        <v>8171</v>
      </c>
      <c r="J6080" t="s">
        <v>8172</v>
      </c>
      <c r="K6080">
        <v>5221</v>
      </c>
      <c r="L6080">
        <v>5221</v>
      </c>
      <c r="M6080" s="1" t="s">
        <v>1214</v>
      </c>
      <c r="N6080" t="s">
        <v>1215</v>
      </c>
      <c r="O6080" s="2">
        <v>0</v>
      </c>
      <c r="P6080" s="2">
        <v>0</v>
      </c>
      <c r="Q6080" s="2">
        <v>724.78</v>
      </c>
      <c r="R6080" s="2">
        <v>94.221400000000003</v>
      </c>
      <c r="S6080" s="2">
        <v>0</v>
      </c>
      <c r="T6080" s="2">
        <v>0</v>
      </c>
      <c r="U6080" s="2">
        <v>819.00139999999999</v>
      </c>
      <c r="W6080" s="2" t="s">
        <v>1</v>
      </c>
      <c r="X60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0"/>
      <c r="Z6080"/>
      <c r="AA6080"/>
    </row>
    <row r="6081" spans="5:27" hidden="1">
      <c r="E6081" t="s">
        <v>8120</v>
      </c>
      <c r="F6081" t="s">
        <v>8138</v>
      </c>
      <c r="G6081" t="s">
        <v>1</v>
      </c>
      <c r="H6081" t="s">
        <v>0</v>
      </c>
      <c r="I6081" t="s">
        <v>8171</v>
      </c>
      <c r="J6081" t="s">
        <v>8172</v>
      </c>
      <c r="K6081">
        <v>5222</v>
      </c>
      <c r="L6081">
        <v>5222</v>
      </c>
      <c r="M6081" s="1" t="s">
        <v>8093</v>
      </c>
      <c r="N6081" t="s">
        <v>8094</v>
      </c>
      <c r="O6081" s="2">
        <v>0</v>
      </c>
      <c r="P6081" s="2">
        <v>0</v>
      </c>
      <c r="Q6081" s="2">
        <v>37.18</v>
      </c>
      <c r="R6081" s="2">
        <v>4.8334000000000001</v>
      </c>
      <c r="S6081" s="2">
        <v>0</v>
      </c>
      <c r="T6081" s="2">
        <v>0</v>
      </c>
      <c r="U6081" s="2">
        <v>42.013399999999997</v>
      </c>
      <c r="W6081" s="2" t="s">
        <v>1</v>
      </c>
      <c r="X60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1"/>
      <c r="Z6081"/>
      <c r="AA6081"/>
    </row>
    <row r="6082" spans="5:27" hidden="1">
      <c r="E6082" t="s">
        <v>8120</v>
      </c>
      <c r="F6082" t="s">
        <v>8138</v>
      </c>
      <c r="G6082" t="s">
        <v>1</v>
      </c>
      <c r="H6082" t="s">
        <v>0</v>
      </c>
      <c r="I6082" t="s">
        <v>8171</v>
      </c>
      <c r="J6082" t="s">
        <v>8172</v>
      </c>
      <c r="K6082">
        <v>5223</v>
      </c>
      <c r="L6082">
        <v>5223</v>
      </c>
      <c r="M6082" s="1" t="s">
        <v>297</v>
      </c>
      <c r="N6082" t="s">
        <v>298</v>
      </c>
      <c r="O6082" s="2">
        <v>0</v>
      </c>
      <c r="P6082" s="2">
        <v>0</v>
      </c>
      <c r="Q6082" s="2">
        <v>185.83</v>
      </c>
      <c r="R6082" s="2">
        <v>24.157900000000001</v>
      </c>
      <c r="S6082" s="2">
        <v>0</v>
      </c>
      <c r="T6082" s="2">
        <v>0</v>
      </c>
      <c r="U6082" s="2">
        <v>209.98790000000002</v>
      </c>
      <c r="W6082" s="2" t="s">
        <v>1</v>
      </c>
      <c r="X60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2"/>
      <c r="Z6082"/>
      <c r="AA6082"/>
    </row>
    <row r="6083" spans="5:27" hidden="1">
      <c r="E6083" t="s">
        <v>8120</v>
      </c>
      <c r="F6083" t="s">
        <v>8138</v>
      </c>
      <c r="G6083" t="s">
        <v>1</v>
      </c>
      <c r="H6083" t="s">
        <v>0</v>
      </c>
      <c r="I6083" t="s">
        <v>8171</v>
      </c>
      <c r="J6083" t="s">
        <v>8172</v>
      </c>
      <c r="K6083">
        <v>5224</v>
      </c>
      <c r="L6083">
        <v>5224</v>
      </c>
      <c r="M6083" s="1" t="s">
        <v>491</v>
      </c>
      <c r="N6083" t="s">
        <v>492</v>
      </c>
      <c r="O6083" s="2">
        <v>0</v>
      </c>
      <c r="P6083" s="2">
        <v>0</v>
      </c>
      <c r="Q6083" s="2">
        <v>232.23</v>
      </c>
      <c r="R6083" s="2">
        <v>30.189899999999998</v>
      </c>
      <c r="S6083" s="2">
        <v>0</v>
      </c>
      <c r="T6083" s="2">
        <v>0</v>
      </c>
      <c r="U6083" s="2">
        <v>262.41989999999998</v>
      </c>
      <c r="W6083" s="2" t="s">
        <v>1</v>
      </c>
      <c r="X60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3"/>
      <c r="Z6083"/>
      <c r="AA6083"/>
    </row>
    <row r="6084" spans="5:27" hidden="1">
      <c r="E6084" t="s">
        <v>8120</v>
      </c>
      <c r="F6084" t="s">
        <v>8138</v>
      </c>
      <c r="G6084" t="s">
        <v>1</v>
      </c>
      <c r="H6084" t="s">
        <v>0</v>
      </c>
      <c r="I6084" t="s">
        <v>8171</v>
      </c>
      <c r="J6084" t="s">
        <v>8172</v>
      </c>
      <c r="K6084">
        <v>5225</v>
      </c>
      <c r="L6084">
        <v>5225</v>
      </c>
      <c r="M6084" s="1" t="s">
        <v>8055</v>
      </c>
      <c r="N6084" t="s">
        <v>8056</v>
      </c>
      <c r="O6084" s="2">
        <v>0</v>
      </c>
      <c r="P6084" s="2">
        <v>0</v>
      </c>
      <c r="Q6084" s="2">
        <v>185.84</v>
      </c>
      <c r="R6084" s="2">
        <v>24.159200000000002</v>
      </c>
      <c r="S6084" s="2">
        <v>0</v>
      </c>
      <c r="T6084" s="2">
        <v>0</v>
      </c>
      <c r="U6084" s="2">
        <v>209.9992</v>
      </c>
      <c r="W6084" s="2" t="s">
        <v>1</v>
      </c>
      <c r="X60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4"/>
      <c r="Z6084"/>
      <c r="AA6084"/>
    </row>
    <row r="6085" spans="5:27" hidden="1">
      <c r="E6085" t="s">
        <v>8120</v>
      </c>
      <c r="F6085" t="s">
        <v>8138</v>
      </c>
      <c r="G6085" t="s">
        <v>1</v>
      </c>
      <c r="H6085" t="s">
        <v>0</v>
      </c>
      <c r="I6085" t="s">
        <v>8171</v>
      </c>
      <c r="J6085" t="s">
        <v>8172</v>
      </c>
      <c r="K6085">
        <v>5226</v>
      </c>
      <c r="L6085">
        <v>5226</v>
      </c>
      <c r="M6085" s="1" t="s">
        <v>657</v>
      </c>
      <c r="N6085" t="s">
        <v>658</v>
      </c>
      <c r="O6085" s="2">
        <v>0</v>
      </c>
      <c r="P6085" s="2">
        <v>0</v>
      </c>
      <c r="Q6085" s="2">
        <v>167.22</v>
      </c>
      <c r="R6085" s="2">
        <v>21.738600000000002</v>
      </c>
      <c r="S6085" s="2">
        <v>0</v>
      </c>
      <c r="T6085" s="2">
        <v>0</v>
      </c>
      <c r="U6085" s="2">
        <v>188.95859999999999</v>
      </c>
      <c r="W6085" s="2" t="s">
        <v>1</v>
      </c>
      <c r="X60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5"/>
      <c r="Z6085"/>
      <c r="AA6085"/>
    </row>
    <row r="6086" spans="5:27" hidden="1">
      <c r="E6086" t="s">
        <v>8120</v>
      </c>
      <c r="F6086" t="s">
        <v>8138</v>
      </c>
      <c r="G6086" t="s">
        <v>1</v>
      </c>
      <c r="H6086" t="s">
        <v>0</v>
      </c>
      <c r="I6086" t="s">
        <v>8171</v>
      </c>
      <c r="J6086" t="s">
        <v>8172</v>
      </c>
      <c r="K6086">
        <v>5227</v>
      </c>
      <c r="L6086">
        <v>5227</v>
      </c>
      <c r="M6086" s="1" t="s">
        <v>487</v>
      </c>
      <c r="N6086" t="s">
        <v>488</v>
      </c>
      <c r="O6086" s="2">
        <v>0</v>
      </c>
      <c r="P6086" s="2">
        <v>0</v>
      </c>
      <c r="Q6086" s="2">
        <v>55.74</v>
      </c>
      <c r="R6086" s="2">
        <v>7.2462000000000009</v>
      </c>
      <c r="S6086" s="2">
        <v>0</v>
      </c>
      <c r="T6086" s="2">
        <v>0</v>
      </c>
      <c r="U6086" s="2">
        <v>62.986200000000004</v>
      </c>
      <c r="W6086" s="2" t="s">
        <v>1</v>
      </c>
      <c r="X60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6"/>
      <c r="Z6086"/>
      <c r="AA6086"/>
    </row>
    <row r="6087" spans="5:27" hidden="1">
      <c r="E6087" t="s">
        <v>8120</v>
      </c>
      <c r="F6087" t="s">
        <v>8139</v>
      </c>
      <c r="G6087" t="s">
        <v>1</v>
      </c>
      <c r="H6087" t="s">
        <v>0</v>
      </c>
      <c r="I6087" t="s">
        <v>8171</v>
      </c>
      <c r="J6087" t="s">
        <v>8172</v>
      </c>
      <c r="K6087">
        <v>5228</v>
      </c>
      <c r="L6087">
        <v>5228</v>
      </c>
      <c r="M6087" s="1" t="s">
        <v>483</v>
      </c>
      <c r="N6087" t="s">
        <v>484</v>
      </c>
      <c r="O6087" s="2">
        <v>0</v>
      </c>
      <c r="P6087" s="2">
        <v>0</v>
      </c>
      <c r="Q6087" s="2">
        <v>399.09</v>
      </c>
      <c r="R6087" s="2">
        <v>51.881699999999995</v>
      </c>
      <c r="S6087" s="2">
        <v>0</v>
      </c>
      <c r="T6087" s="2">
        <v>0</v>
      </c>
      <c r="U6087" s="2">
        <v>450.97169999999994</v>
      </c>
      <c r="W6087" s="2" t="s">
        <v>1</v>
      </c>
      <c r="X60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7"/>
      <c r="Z6087"/>
      <c r="AA6087"/>
    </row>
    <row r="6088" spans="5:27" hidden="1">
      <c r="E6088" t="s">
        <v>8120</v>
      </c>
      <c r="F6088" t="s">
        <v>8139</v>
      </c>
      <c r="G6088" t="s">
        <v>1</v>
      </c>
      <c r="H6088" t="s">
        <v>0</v>
      </c>
      <c r="I6088" t="s">
        <v>8171</v>
      </c>
      <c r="J6088" t="s">
        <v>8172</v>
      </c>
      <c r="K6088">
        <v>5229</v>
      </c>
      <c r="L6088">
        <v>5229</v>
      </c>
      <c r="M6088" s="1" t="s">
        <v>223</v>
      </c>
      <c r="N6088" t="s">
        <v>224</v>
      </c>
      <c r="O6088" s="2">
        <v>0</v>
      </c>
      <c r="P6088" s="2">
        <v>0</v>
      </c>
      <c r="Q6088" s="2">
        <v>136.08000000000001</v>
      </c>
      <c r="R6088" s="2">
        <v>17.690400000000004</v>
      </c>
      <c r="S6088" s="2">
        <v>0</v>
      </c>
      <c r="T6088" s="2">
        <v>0</v>
      </c>
      <c r="U6088" s="2">
        <v>153.77040000000002</v>
      </c>
      <c r="W6088" s="2" t="s">
        <v>1</v>
      </c>
      <c r="X60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8"/>
      <c r="Z6088"/>
      <c r="AA6088"/>
    </row>
    <row r="6089" spans="5:27" hidden="1">
      <c r="E6089" t="s">
        <v>8120</v>
      </c>
      <c r="F6089" t="s">
        <v>8139</v>
      </c>
      <c r="G6089" t="s">
        <v>1</v>
      </c>
      <c r="H6089" t="s">
        <v>0</v>
      </c>
      <c r="I6089" t="s">
        <v>8171</v>
      </c>
      <c r="J6089" t="s">
        <v>8172</v>
      </c>
      <c r="K6089">
        <v>5230</v>
      </c>
      <c r="L6089">
        <v>5230</v>
      </c>
      <c r="M6089" s="1" t="s">
        <v>485</v>
      </c>
      <c r="N6089" t="s">
        <v>486</v>
      </c>
      <c r="O6089" s="2">
        <v>0</v>
      </c>
      <c r="P6089" s="2">
        <v>0</v>
      </c>
      <c r="Q6089" s="2">
        <v>262.17</v>
      </c>
      <c r="R6089" s="2">
        <v>34.082100000000004</v>
      </c>
      <c r="S6089" s="2">
        <v>0</v>
      </c>
      <c r="T6089" s="2">
        <v>0</v>
      </c>
      <c r="U6089" s="2">
        <v>296.25210000000004</v>
      </c>
      <c r="W6089" s="2" t="s">
        <v>1</v>
      </c>
      <c r="X60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89"/>
      <c r="Z6089"/>
      <c r="AA6089"/>
    </row>
    <row r="6090" spans="5:27" hidden="1">
      <c r="E6090" t="s">
        <v>8120</v>
      </c>
      <c r="F6090" t="s">
        <v>8139</v>
      </c>
      <c r="G6090" t="s">
        <v>1</v>
      </c>
      <c r="H6090" t="s">
        <v>0</v>
      </c>
      <c r="I6090" t="s">
        <v>8171</v>
      </c>
      <c r="J6090" t="s">
        <v>8172</v>
      </c>
      <c r="K6090">
        <v>5231</v>
      </c>
      <c r="L6090">
        <v>5231</v>
      </c>
      <c r="M6090" s="1" t="s">
        <v>522</v>
      </c>
      <c r="N6090" t="s">
        <v>523</v>
      </c>
      <c r="O6090" s="2">
        <v>0</v>
      </c>
      <c r="P6090" s="2">
        <v>0</v>
      </c>
      <c r="Q6090" s="2">
        <v>1430.98</v>
      </c>
      <c r="R6090" s="2">
        <v>186.0274</v>
      </c>
      <c r="S6090" s="2">
        <v>0</v>
      </c>
      <c r="T6090" s="2">
        <v>0</v>
      </c>
      <c r="U6090" s="2">
        <v>1617.0074</v>
      </c>
      <c r="W6090" s="2" t="s">
        <v>1</v>
      </c>
      <c r="X60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0"/>
      <c r="Z6090"/>
      <c r="AA6090"/>
    </row>
    <row r="6091" spans="5:27" hidden="1">
      <c r="E6091" t="s">
        <v>8120</v>
      </c>
      <c r="F6091" t="s">
        <v>8139</v>
      </c>
      <c r="G6091" t="s">
        <v>1</v>
      </c>
      <c r="H6091" t="s">
        <v>0</v>
      </c>
      <c r="I6091" t="s">
        <v>8171</v>
      </c>
      <c r="J6091" t="s">
        <v>8172</v>
      </c>
      <c r="K6091">
        <v>5232</v>
      </c>
      <c r="L6091">
        <v>5232</v>
      </c>
      <c r="M6091" s="1" t="s">
        <v>85</v>
      </c>
      <c r="N6091" t="s">
        <v>86</v>
      </c>
      <c r="O6091" s="2">
        <v>0</v>
      </c>
      <c r="P6091" s="2">
        <v>0</v>
      </c>
      <c r="Q6091" s="2">
        <v>8906.26</v>
      </c>
      <c r="R6091" s="2">
        <v>1157.8138000000001</v>
      </c>
      <c r="S6091" s="2">
        <v>0</v>
      </c>
      <c r="T6091" s="2">
        <v>0</v>
      </c>
      <c r="U6091" s="2">
        <v>10064.0738</v>
      </c>
      <c r="W6091" s="2" t="s">
        <v>1</v>
      </c>
      <c r="X60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1"/>
      <c r="Z6091"/>
      <c r="AA6091"/>
    </row>
    <row r="6092" spans="5:27" hidden="1">
      <c r="E6092" t="s">
        <v>8120</v>
      </c>
      <c r="F6092" t="s">
        <v>8139</v>
      </c>
      <c r="G6092" t="s">
        <v>1</v>
      </c>
      <c r="H6092" t="s">
        <v>0</v>
      </c>
      <c r="I6092" t="s">
        <v>8171</v>
      </c>
      <c r="J6092" t="s">
        <v>8172</v>
      </c>
      <c r="K6092">
        <v>5233</v>
      </c>
      <c r="L6092">
        <v>5233</v>
      </c>
      <c r="M6092" s="1" t="s">
        <v>255</v>
      </c>
      <c r="N6092" t="s">
        <v>256</v>
      </c>
      <c r="O6092" s="2">
        <v>0</v>
      </c>
      <c r="P6092" s="2">
        <v>0</v>
      </c>
      <c r="Q6092" s="2">
        <v>1289.6199999999999</v>
      </c>
      <c r="R6092" s="2">
        <v>167.6506</v>
      </c>
      <c r="S6092" s="2">
        <v>0</v>
      </c>
      <c r="T6092" s="2">
        <v>0</v>
      </c>
      <c r="U6092" s="2">
        <v>1457.2705999999998</v>
      </c>
      <c r="W6092" s="2" t="s">
        <v>1</v>
      </c>
      <c r="X60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2"/>
      <c r="Z6092"/>
      <c r="AA6092"/>
    </row>
    <row r="6093" spans="5:27" hidden="1">
      <c r="E6093" t="s">
        <v>8120</v>
      </c>
      <c r="F6093" t="s">
        <v>8139</v>
      </c>
      <c r="G6093" t="s">
        <v>1</v>
      </c>
      <c r="H6093" t="s">
        <v>0</v>
      </c>
      <c r="I6093" t="s">
        <v>8171</v>
      </c>
      <c r="J6093" t="s">
        <v>8172</v>
      </c>
      <c r="K6093">
        <v>5234</v>
      </c>
      <c r="L6093">
        <v>5234</v>
      </c>
      <c r="M6093" s="1" t="s">
        <v>315</v>
      </c>
      <c r="N6093" t="s">
        <v>316</v>
      </c>
      <c r="O6093" s="2">
        <v>0</v>
      </c>
      <c r="P6093" s="2">
        <v>0</v>
      </c>
      <c r="Q6093" s="2">
        <v>929.22</v>
      </c>
      <c r="R6093" s="2">
        <v>120.79860000000001</v>
      </c>
      <c r="S6093" s="2">
        <v>0</v>
      </c>
      <c r="T6093" s="2">
        <v>0</v>
      </c>
      <c r="U6093" s="2">
        <v>1050.0186000000001</v>
      </c>
      <c r="W6093" s="2" t="s">
        <v>1</v>
      </c>
      <c r="X60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3"/>
      <c r="Z6093"/>
      <c r="AA6093"/>
    </row>
    <row r="6094" spans="5:27" hidden="1">
      <c r="E6094" t="s">
        <v>8120</v>
      </c>
      <c r="F6094" t="s">
        <v>8139</v>
      </c>
      <c r="G6094" t="s">
        <v>1</v>
      </c>
      <c r="H6094" t="s">
        <v>0</v>
      </c>
      <c r="I6094" t="s">
        <v>8171</v>
      </c>
      <c r="J6094" t="s">
        <v>8172</v>
      </c>
      <c r="K6094">
        <v>5235</v>
      </c>
      <c r="L6094">
        <v>5235</v>
      </c>
      <c r="M6094" s="1" t="s">
        <v>1097</v>
      </c>
      <c r="N6094" t="s">
        <v>1098</v>
      </c>
      <c r="O6094" s="2">
        <v>0</v>
      </c>
      <c r="P6094" s="2">
        <v>0</v>
      </c>
      <c r="Q6094" s="2">
        <v>726.8</v>
      </c>
      <c r="R6094" s="2">
        <v>94.483999999999995</v>
      </c>
      <c r="S6094" s="2">
        <v>0</v>
      </c>
      <c r="T6094" s="2">
        <v>0</v>
      </c>
      <c r="U6094" s="2">
        <v>821.28399999999999</v>
      </c>
      <c r="W6094" s="2" t="s">
        <v>1</v>
      </c>
      <c r="X60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4"/>
      <c r="Z6094"/>
      <c r="AA6094"/>
    </row>
    <row r="6095" spans="5:27" hidden="1">
      <c r="E6095" t="s">
        <v>8120</v>
      </c>
      <c r="F6095" t="s">
        <v>8139</v>
      </c>
      <c r="G6095" t="s">
        <v>1</v>
      </c>
      <c r="H6095" t="s">
        <v>0</v>
      </c>
      <c r="I6095" t="s">
        <v>8171</v>
      </c>
      <c r="J6095" t="s">
        <v>8172</v>
      </c>
      <c r="K6095">
        <v>5236</v>
      </c>
      <c r="L6095">
        <v>5236</v>
      </c>
      <c r="M6095" s="1" t="s">
        <v>110</v>
      </c>
      <c r="N6095" t="s">
        <v>111</v>
      </c>
      <c r="O6095" s="2">
        <v>0</v>
      </c>
      <c r="P6095" s="2">
        <v>0</v>
      </c>
      <c r="Q6095" s="2">
        <v>780.55</v>
      </c>
      <c r="R6095" s="2">
        <v>101.47149999999999</v>
      </c>
      <c r="S6095" s="2">
        <v>0</v>
      </c>
      <c r="T6095" s="2">
        <v>0</v>
      </c>
      <c r="U6095" s="2">
        <v>882.02149999999995</v>
      </c>
      <c r="W6095" s="2" t="s">
        <v>1</v>
      </c>
      <c r="X60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5"/>
      <c r="Z6095"/>
      <c r="AA6095"/>
    </row>
    <row r="6096" spans="5:27" hidden="1">
      <c r="E6096" t="s">
        <v>8120</v>
      </c>
      <c r="F6096" t="s">
        <v>8139</v>
      </c>
      <c r="G6096" t="s">
        <v>1</v>
      </c>
      <c r="H6096" t="s">
        <v>0</v>
      </c>
      <c r="I6096" t="s">
        <v>8171</v>
      </c>
      <c r="J6096" t="s">
        <v>8172</v>
      </c>
      <c r="K6096">
        <v>5237</v>
      </c>
      <c r="L6096">
        <v>5237</v>
      </c>
      <c r="M6096" s="1" t="s">
        <v>118</v>
      </c>
      <c r="N6096" t="s">
        <v>119</v>
      </c>
      <c r="O6096" s="2">
        <v>0</v>
      </c>
      <c r="P6096" s="2">
        <v>0</v>
      </c>
      <c r="Q6096" s="2">
        <v>2101.96</v>
      </c>
      <c r="R6096" s="2">
        <v>273.25479999999999</v>
      </c>
      <c r="S6096" s="2">
        <v>0</v>
      </c>
      <c r="T6096" s="2">
        <v>0</v>
      </c>
      <c r="U6096" s="2">
        <v>2375.2148000000002</v>
      </c>
      <c r="W6096" s="2" t="s">
        <v>1</v>
      </c>
      <c r="X60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6"/>
      <c r="Z6096"/>
      <c r="AA6096"/>
    </row>
    <row r="6097" spans="5:27" hidden="1">
      <c r="E6097" t="s">
        <v>8120</v>
      </c>
      <c r="F6097" t="s">
        <v>8139</v>
      </c>
      <c r="G6097" t="s">
        <v>1</v>
      </c>
      <c r="H6097" t="s">
        <v>0</v>
      </c>
      <c r="I6097" t="s">
        <v>8171</v>
      </c>
      <c r="J6097" t="s">
        <v>8172</v>
      </c>
      <c r="K6097">
        <v>5238</v>
      </c>
      <c r="L6097">
        <v>5238</v>
      </c>
      <c r="M6097" s="1" t="s">
        <v>225</v>
      </c>
      <c r="N6097" t="s">
        <v>226</v>
      </c>
      <c r="O6097" s="2">
        <v>0</v>
      </c>
      <c r="P6097" s="2">
        <v>0</v>
      </c>
      <c r="Q6097" s="2">
        <v>100</v>
      </c>
      <c r="R6097" s="2">
        <v>13</v>
      </c>
      <c r="S6097" s="2">
        <v>0</v>
      </c>
      <c r="T6097" s="2">
        <v>0</v>
      </c>
      <c r="U6097" s="2">
        <v>113</v>
      </c>
      <c r="W6097" s="2" t="s">
        <v>1</v>
      </c>
      <c r="X60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7"/>
      <c r="Z6097"/>
      <c r="AA6097"/>
    </row>
    <row r="6098" spans="5:27" hidden="1">
      <c r="E6098" t="s">
        <v>8120</v>
      </c>
      <c r="F6098" t="s">
        <v>8139</v>
      </c>
      <c r="G6098" t="s">
        <v>1</v>
      </c>
      <c r="H6098" t="s">
        <v>0</v>
      </c>
      <c r="I6098" t="s">
        <v>8171</v>
      </c>
      <c r="J6098" t="s">
        <v>8172</v>
      </c>
      <c r="K6098">
        <v>5239</v>
      </c>
      <c r="L6098">
        <v>5239</v>
      </c>
      <c r="M6098" s="1" t="s">
        <v>118</v>
      </c>
      <c r="N6098" t="s">
        <v>119</v>
      </c>
      <c r="O6098" s="2">
        <v>0</v>
      </c>
      <c r="P6098" s="2">
        <v>0</v>
      </c>
      <c r="Q6098" s="2">
        <v>219.15</v>
      </c>
      <c r="R6098" s="2">
        <v>28.489500000000003</v>
      </c>
      <c r="S6098" s="2">
        <v>0</v>
      </c>
      <c r="T6098" s="2">
        <v>0</v>
      </c>
      <c r="U6098" s="2">
        <v>247.6395</v>
      </c>
      <c r="W6098" s="2" t="s">
        <v>1</v>
      </c>
      <c r="X60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8"/>
      <c r="Z6098"/>
      <c r="AA6098"/>
    </row>
    <row r="6099" spans="5:27" hidden="1">
      <c r="E6099" t="s">
        <v>8120</v>
      </c>
      <c r="F6099" t="s">
        <v>8139</v>
      </c>
      <c r="G6099" t="s">
        <v>1</v>
      </c>
      <c r="H6099" t="s">
        <v>0</v>
      </c>
      <c r="I6099" t="s">
        <v>8171</v>
      </c>
      <c r="J6099" t="s">
        <v>8172</v>
      </c>
      <c r="K6099">
        <v>5240</v>
      </c>
      <c r="L6099">
        <v>5240</v>
      </c>
      <c r="M6099" s="1" t="s">
        <v>110</v>
      </c>
      <c r="N6099" t="s">
        <v>111</v>
      </c>
      <c r="O6099" s="2">
        <v>0</v>
      </c>
      <c r="P6099" s="2">
        <v>0</v>
      </c>
      <c r="Q6099" s="2">
        <v>613.29</v>
      </c>
      <c r="R6099" s="2">
        <v>79.727699999999999</v>
      </c>
      <c r="S6099" s="2">
        <v>0</v>
      </c>
      <c r="T6099" s="2">
        <v>0</v>
      </c>
      <c r="U6099" s="2">
        <v>693.01769999999999</v>
      </c>
      <c r="W6099" s="2" t="s">
        <v>1</v>
      </c>
      <c r="X60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099"/>
      <c r="Z6099"/>
      <c r="AA6099"/>
    </row>
    <row r="6100" spans="5:27" hidden="1">
      <c r="E6100" t="s">
        <v>8120</v>
      </c>
      <c r="F6100" t="s">
        <v>8139</v>
      </c>
      <c r="G6100" t="s">
        <v>1</v>
      </c>
      <c r="H6100" t="s">
        <v>0</v>
      </c>
      <c r="I6100" t="s">
        <v>8171</v>
      </c>
      <c r="J6100" t="s">
        <v>8172</v>
      </c>
      <c r="K6100">
        <v>5241</v>
      </c>
      <c r="L6100">
        <v>5241</v>
      </c>
      <c r="M6100" s="1" t="s">
        <v>110</v>
      </c>
      <c r="N6100" t="s">
        <v>111</v>
      </c>
      <c r="O6100" s="2">
        <v>0</v>
      </c>
      <c r="P6100" s="2">
        <v>0</v>
      </c>
      <c r="Q6100" s="2">
        <v>503.77</v>
      </c>
      <c r="R6100" s="2">
        <v>65.490099999999998</v>
      </c>
      <c r="S6100" s="2">
        <v>0</v>
      </c>
      <c r="T6100" s="2">
        <v>0</v>
      </c>
      <c r="U6100" s="2">
        <v>569.26009999999997</v>
      </c>
      <c r="W6100" s="2" t="s">
        <v>1</v>
      </c>
      <c r="X61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0"/>
      <c r="Z6100"/>
      <c r="AA6100"/>
    </row>
    <row r="6101" spans="5:27" hidden="1">
      <c r="E6101" t="s">
        <v>8120</v>
      </c>
      <c r="F6101" t="s">
        <v>8139</v>
      </c>
      <c r="G6101" t="s">
        <v>1</v>
      </c>
      <c r="H6101" t="s">
        <v>0</v>
      </c>
      <c r="I6101" t="s">
        <v>8171</v>
      </c>
      <c r="J6101" t="s">
        <v>8172</v>
      </c>
      <c r="K6101">
        <v>5242</v>
      </c>
      <c r="L6101">
        <v>5242</v>
      </c>
      <c r="M6101" s="1" t="s">
        <v>576</v>
      </c>
      <c r="N6101" t="s">
        <v>577</v>
      </c>
      <c r="O6101" s="2">
        <v>0</v>
      </c>
      <c r="P6101" s="2">
        <v>0</v>
      </c>
      <c r="Q6101" s="2">
        <v>615.27</v>
      </c>
      <c r="R6101" s="2">
        <v>79.985100000000003</v>
      </c>
      <c r="S6101" s="2">
        <v>0</v>
      </c>
      <c r="T6101" s="2">
        <v>0</v>
      </c>
      <c r="U6101" s="2">
        <v>695.25509999999997</v>
      </c>
      <c r="W6101" s="2" t="s">
        <v>1</v>
      </c>
      <c r="X61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1"/>
      <c r="Z6101"/>
      <c r="AA6101"/>
    </row>
    <row r="6102" spans="5:27" hidden="1">
      <c r="E6102" t="s">
        <v>8120</v>
      </c>
      <c r="F6102" t="s">
        <v>8139</v>
      </c>
      <c r="G6102" t="s">
        <v>1</v>
      </c>
      <c r="H6102" t="s">
        <v>0</v>
      </c>
      <c r="I6102" t="s">
        <v>8171</v>
      </c>
      <c r="J6102" t="s">
        <v>8172</v>
      </c>
      <c r="K6102">
        <v>5243</v>
      </c>
      <c r="L6102">
        <v>5243</v>
      </c>
      <c r="M6102" s="1" t="s">
        <v>1102</v>
      </c>
      <c r="N6102" t="s">
        <v>1103</v>
      </c>
      <c r="O6102" s="2">
        <v>0</v>
      </c>
      <c r="P6102" s="2">
        <v>0</v>
      </c>
      <c r="Q6102" s="2">
        <v>1189.4000000000001</v>
      </c>
      <c r="R6102" s="2">
        <v>154.62200000000001</v>
      </c>
      <c r="S6102" s="2">
        <v>0</v>
      </c>
      <c r="T6102" s="2">
        <v>0</v>
      </c>
      <c r="U6102" s="2">
        <v>1344.0220000000002</v>
      </c>
      <c r="W6102" s="2" t="s">
        <v>1</v>
      </c>
      <c r="X61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2"/>
      <c r="Z6102"/>
      <c r="AA6102"/>
    </row>
    <row r="6103" spans="5:27" hidden="1">
      <c r="E6103" t="s">
        <v>8120</v>
      </c>
      <c r="F6103" t="s">
        <v>8139</v>
      </c>
      <c r="G6103" t="s">
        <v>1</v>
      </c>
      <c r="H6103" t="s">
        <v>0</v>
      </c>
      <c r="I6103" t="s">
        <v>8171</v>
      </c>
      <c r="J6103" t="s">
        <v>8172</v>
      </c>
      <c r="K6103">
        <v>5244</v>
      </c>
      <c r="L6103">
        <v>5244</v>
      </c>
      <c r="M6103" s="1" t="s">
        <v>8018</v>
      </c>
      <c r="N6103" t="s">
        <v>8019</v>
      </c>
      <c r="O6103" s="2">
        <v>0</v>
      </c>
      <c r="P6103" s="2">
        <v>0</v>
      </c>
      <c r="Q6103" s="2">
        <v>94.9</v>
      </c>
      <c r="R6103" s="2">
        <v>12.337000000000002</v>
      </c>
      <c r="S6103" s="2">
        <v>0</v>
      </c>
      <c r="T6103" s="2">
        <v>0</v>
      </c>
      <c r="U6103" s="2">
        <v>107.23700000000001</v>
      </c>
      <c r="W6103" s="2" t="s">
        <v>1</v>
      </c>
      <c r="X61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3"/>
      <c r="Z6103"/>
      <c r="AA6103"/>
    </row>
    <row r="6104" spans="5:27" hidden="1">
      <c r="E6104" t="s">
        <v>8120</v>
      </c>
      <c r="F6104" t="s">
        <v>8139</v>
      </c>
      <c r="G6104" t="s">
        <v>1</v>
      </c>
      <c r="H6104" t="s">
        <v>0</v>
      </c>
      <c r="I6104" t="s">
        <v>8171</v>
      </c>
      <c r="J6104" t="s">
        <v>8172</v>
      </c>
      <c r="K6104">
        <v>5245</v>
      </c>
      <c r="L6104">
        <v>5245</v>
      </c>
      <c r="M6104" s="1" t="s">
        <v>721</v>
      </c>
      <c r="N6104" t="s">
        <v>722</v>
      </c>
      <c r="O6104" s="2">
        <v>0</v>
      </c>
      <c r="P6104" s="2">
        <v>0</v>
      </c>
      <c r="Q6104" s="2">
        <v>187.84</v>
      </c>
      <c r="R6104" s="2">
        <v>24.4192</v>
      </c>
      <c r="S6104" s="2">
        <v>0</v>
      </c>
      <c r="T6104" s="2">
        <v>0</v>
      </c>
      <c r="U6104" s="2">
        <v>212.25919999999999</v>
      </c>
      <c r="W6104" s="2" t="s">
        <v>1</v>
      </c>
      <c r="X61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4"/>
      <c r="Z6104"/>
      <c r="AA6104"/>
    </row>
    <row r="6105" spans="5:27" hidden="1">
      <c r="E6105" t="s">
        <v>8120</v>
      </c>
      <c r="F6105" t="s">
        <v>8139</v>
      </c>
      <c r="G6105" t="s">
        <v>1</v>
      </c>
      <c r="H6105" t="s">
        <v>0</v>
      </c>
      <c r="I6105" t="s">
        <v>8171</v>
      </c>
      <c r="J6105" t="s">
        <v>8172</v>
      </c>
      <c r="K6105">
        <v>5246</v>
      </c>
      <c r="L6105">
        <v>5246</v>
      </c>
      <c r="M6105" s="1" t="s">
        <v>303</v>
      </c>
      <c r="N6105" t="s">
        <v>304</v>
      </c>
      <c r="O6105" s="2">
        <v>0</v>
      </c>
      <c r="P6105" s="2">
        <v>0</v>
      </c>
      <c r="Q6105" s="2">
        <v>1276.8800000000001</v>
      </c>
      <c r="R6105" s="2">
        <v>165.99440000000001</v>
      </c>
      <c r="S6105" s="2">
        <v>0</v>
      </c>
      <c r="T6105" s="2">
        <v>0</v>
      </c>
      <c r="U6105" s="2">
        <v>1442.8744000000002</v>
      </c>
      <c r="W6105" s="2" t="s">
        <v>1</v>
      </c>
      <c r="X61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5"/>
      <c r="Z6105"/>
      <c r="AA6105"/>
    </row>
    <row r="6106" spans="5:27" hidden="1">
      <c r="E6106" t="s">
        <v>8120</v>
      </c>
      <c r="F6106" t="s">
        <v>8139</v>
      </c>
      <c r="G6106" t="s">
        <v>1</v>
      </c>
      <c r="H6106" t="s">
        <v>0</v>
      </c>
      <c r="I6106" t="s">
        <v>8171</v>
      </c>
      <c r="J6106" t="s">
        <v>8172</v>
      </c>
      <c r="K6106">
        <v>5247</v>
      </c>
      <c r="L6106">
        <v>5247</v>
      </c>
      <c r="M6106" s="1" t="s">
        <v>303</v>
      </c>
      <c r="N6106" t="s">
        <v>304</v>
      </c>
      <c r="O6106" s="2">
        <v>0</v>
      </c>
      <c r="P6106" s="2">
        <v>0</v>
      </c>
      <c r="Q6106" s="2">
        <v>9911.16</v>
      </c>
      <c r="R6106" s="2">
        <v>1288.4508000000001</v>
      </c>
      <c r="S6106" s="2">
        <v>0</v>
      </c>
      <c r="T6106" s="2">
        <v>0</v>
      </c>
      <c r="U6106" s="2">
        <v>11199.6108</v>
      </c>
      <c r="W6106" s="2" t="s">
        <v>1</v>
      </c>
      <c r="X61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6"/>
      <c r="Z6106"/>
      <c r="AA6106"/>
    </row>
    <row r="6107" spans="5:27" hidden="1">
      <c r="E6107" t="s">
        <v>8120</v>
      </c>
      <c r="F6107" t="s">
        <v>8139</v>
      </c>
      <c r="G6107" t="s">
        <v>1</v>
      </c>
      <c r="H6107" t="s">
        <v>0</v>
      </c>
      <c r="I6107" t="s">
        <v>8171</v>
      </c>
      <c r="J6107" t="s">
        <v>8172</v>
      </c>
      <c r="K6107">
        <v>5248</v>
      </c>
      <c r="L6107">
        <v>5248</v>
      </c>
      <c r="M6107" s="1" t="s">
        <v>253</v>
      </c>
      <c r="N6107" t="s">
        <v>254</v>
      </c>
      <c r="O6107" s="2">
        <v>0</v>
      </c>
      <c r="P6107" s="2">
        <v>0</v>
      </c>
      <c r="Q6107" s="2">
        <v>7492.06</v>
      </c>
      <c r="R6107" s="2">
        <v>973.96780000000012</v>
      </c>
      <c r="S6107" s="2">
        <v>0</v>
      </c>
      <c r="T6107" s="2">
        <v>0</v>
      </c>
      <c r="U6107" s="2">
        <v>8466.0277999999998</v>
      </c>
      <c r="W6107" s="2" t="s">
        <v>1</v>
      </c>
      <c r="X61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7"/>
      <c r="Z6107"/>
      <c r="AA6107"/>
    </row>
    <row r="6108" spans="5:27" hidden="1">
      <c r="E6108" t="s">
        <v>8120</v>
      </c>
      <c r="F6108" t="s">
        <v>8139</v>
      </c>
      <c r="G6108" t="s">
        <v>1</v>
      </c>
      <c r="H6108" t="s">
        <v>0</v>
      </c>
      <c r="I6108" t="s">
        <v>8171</v>
      </c>
      <c r="J6108" t="s">
        <v>8172</v>
      </c>
      <c r="K6108">
        <v>5249</v>
      </c>
      <c r="L6108">
        <v>5249</v>
      </c>
      <c r="M6108" s="1" t="s">
        <v>253</v>
      </c>
      <c r="N6108" t="s">
        <v>254</v>
      </c>
      <c r="O6108" s="2">
        <v>0</v>
      </c>
      <c r="P6108" s="2">
        <v>0</v>
      </c>
      <c r="Q6108" s="2">
        <v>7762.86</v>
      </c>
      <c r="R6108" s="2">
        <v>1009.1718</v>
      </c>
      <c r="S6108" s="2">
        <v>0</v>
      </c>
      <c r="T6108" s="2">
        <v>0</v>
      </c>
      <c r="U6108" s="2">
        <v>8772.0317999999988</v>
      </c>
      <c r="W6108" s="2" t="s">
        <v>1</v>
      </c>
      <c r="X61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8"/>
      <c r="Z6108"/>
      <c r="AA6108"/>
    </row>
    <row r="6109" spans="5:27" hidden="1">
      <c r="E6109" t="s">
        <v>8120</v>
      </c>
      <c r="F6109" t="s">
        <v>8139</v>
      </c>
      <c r="G6109" t="s">
        <v>1</v>
      </c>
      <c r="H6109" t="s">
        <v>0</v>
      </c>
      <c r="I6109" t="s">
        <v>8171</v>
      </c>
      <c r="J6109" t="s">
        <v>8172</v>
      </c>
      <c r="K6109">
        <v>5250</v>
      </c>
      <c r="L6109">
        <v>5250</v>
      </c>
      <c r="M6109" s="1" t="s">
        <v>7957</v>
      </c>
      <c r="N6109" t="s">
        <v>7958</v>
      </c>
      <c r="O6109" s="2">
        <v>0</v>
      </c>
      <c r="P6109" s="2">
        <v>0</v>
      </c>
      <c r="Q6109" s="2">
        <v>55.74</v>
      </c>
      <c r="R6109" s="2">
        <v>7.2462000000000009</v>
      </c>
      <c r="S6109" s="2">
        <v>0</v>
      </c>
      <c r="T6109" s="2">
        <v>0</v>
      </c>
      <c r="U6109" s="2">
        <v>62.986200000000004</v>
      </c>
      <c r="W6109" s="2" t="s">
        <v>1</v>
      </c>
      <c r="X61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09"/>
      <c r="Z6109"/>
      <c r="AA6109"/>
    </row>
    <row r="6110" spans="5:27" hidden="1">
      <c r="E6110" t="s">
        <v>8120</v>
      </c>
      <c r="F6110" t="s">
        <v>8139</v>
      </c>
      <c r="G6110" t="s">
        <v>1</v>
      </c>
      <c r="H6110" t="s">
        <v>0</v>
      </c>
      <c r="I6110" t="s">
        <v>8171</v>
      </c>
      <c r="J6110" t="s">
        <v>8172</v>
      </c>
      <c r="K6110">
        <v>5251</v>
      </c>
      <c r="L6110">
        <v>5251</v>
      </c>
      <c r="M6110" s="1" t="s">
        <v>1456</v>
      </c>
      <c r="N6110" t="s">
        <v>1457</v>
      </c>
      <c r="O6110" s="2">
        <v>0</v>
      </c>
      <c r="P6110" s="2">
        <v>0</v>
      </c>
      <c r="Q6110" s="2">
        <v>74.34</v>
      </c>
      <c r="R6110" s="2">
        <v>9.664200000000001</v>
      </c>
      <c r="S6110" s="2">
        <v>0</v>
      </c>
      <c r="T6110" s="2">
        <v>0</v>
      </c>
      <c r="U6110" s="2">
        <v>84.004199999999997</v>
      </c>
      <c r="W6110" s="2" t="s">
        <v>1</v>
      </c>
      <c r="X61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0"/>
      <c r="Z6110"/>
      <c r="AA6110"/>
    </row>
    <row r="6111" spans="5:27" hidden="1">
      <c r="E6111" t="s">
        <v>8120</v>
      </c>
      <c r="F6111" t="s">
        <v>8139</v>
      </c>
      <c r="G6111" t="s">
        <v>1</v>
      </c>
      <c r="H6111" t="s">
        <v>0</v>
      </c>
      <c r="I6111" t="s">
        <v>8171</v>
      </c>
      <c r="J6111" t="s">
        <v>8172</v>
      </c>
      <c r="K6111">
        <v>5252</v>
      </c>
      <c r="L6111">
        <v>5252</v>
      </c>
      <c r="M6111" s="1" t="s">
        <v>832</v>
      </c>
      <c r="N6111" t="s">
        <v>833</v>
      </c>
      <c r="O6111" s="2">
        <v>0</v>
      </c>
      <c r="P6111" s="2">
        <v>0</v>
      </c>
      <c r="Q6111" s="2">
        <v>28</v>
      </c>
      <c r="R6111" s="2">
        <v>3.64</v>
      </c>
      <c r="S6111" s="2">
        <v>0</v>
      </c>
      <c r="T6111" s="2">
        <v>0</v>
      </c>
      <c r="U6111" s="2">
        <v>31.64</v>
      </c>
      <c r="W6111" s="2" t="s">
        <v>1</v>
      </c>
      <c r="X61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1"/>
      <c r="Z6111"/>
      <c r="AA6111"/>
    </row>
    <row r="6112" spans="5:27" hidden="1">
      <c r="E6112" t="s">
        <v>8120</v>
      </c>
      <c r="F6112" t="s">
        <v>8139</v>
      </c>
      <c r="G6112" t="s">
        <v>1</v>
      </c>
      <c r="H6112" t="s">
        <v>0</v>
      </c>
      <c r="I6112" t="s">
        <v>8171</v>
      </c>
      <c r="J6112" t="s">
        <v>8172</v>
      </c>
      <c r="K6112">
        <v>5253</v>
      </c>
      <c r="L6112">
        <v>5253</v>
      </c>
      <c r="M6112" s="1" t="s">
        <v>299</v>
      </c>
      <c r="N6112" t="s">
        <v>300</v>
      </c>
      <c r="O6112" s="2">
        <v>0</v>
      </c>
      <c r="P6112" s="2">
        <v>0</v>
      </c>
      <c r="Q6112" s="2">
        <v>158.41</v>
      </c>
      <c r="R6112" s="2">
        <v>20.593299999999999</v>
      </c>
      <c r="S6112" s="2">
        <v>0</v>
      </c>
      <c r="T6112" s="2">
        <v>0</v>
      </c>
      <c r="U6112" s="2">
        <v>179.0033</v>
      </c>
      <c r="W6112" s="2" t="s">
        <v>1</v>
      </c>
      <c r="X61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2"/>
      <c r="Z6112"/>
      <c r="AA6112"/>
    </row>
    <row r="6113" spans="5:27" hidden="1">
      <c r="E6113" t="s">
        <v>8120</v>
      </c>
      <c r="F6113" t="s">
        <v>8139</v>
      </c>
      <c r="G6113" t="s">
        <v>1</v>
      </c>
      <c r="H6113" t="s">
        <v>0</v>
      </c>
      <c r="I6113" t="s">
        <v>8171</v>
      </c>
      <c r="J6113" t="s">
        <v>8172</v>
      </c>
      <c r="K6113">
        <v>5254</v>
      </c>
      <c r="L6113">
        <v>5254</v>
      </c>
      <c r="M6113" s="1" t="s">
        <v>239</v>
      </c>
      <c r="N6113" t="s">
        <v>240</v>
      </c>
      <c r="O6113" s="2">
        <v>0</v>
      </c>
      <c r="P6113" s="2">
        <v>0</v>
      </c>
      <c r="Q6113" s="2">
        <v>37641.360000000001</v>
      </c>
      <c r="R6113" s="2">
        <v>4893.3768</v>
      </c>
      <c r="S6113" s="2">
        <v>0</v>
      </c>
      <c r="T6113" s="2">
        <v>0</v>
      </c>
      <c r="U6113" s="2">
        <v>42534.736799999999</v>
      </c>
      <c r="W6113" s="2" t="s">
        <v>1</v>
      </c>
      <c r="X61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3"/>
      <c r="Z6113"/>
      <c r="AA6113"/>
    </row>
    <row r="6114" spans="5:27" hidden="1">
      <c r="E6114" t="s">
        <v>8120</v>
      </c>
      <c r="F6114" t="s">
        <v>8139</v>
      </c>
      <c r="G6114" t="s">
        <v>1</v>
      </c>
      <c r="H6114" t="s">
        <v>0</v>
      </c>
      <c r="I6114" t="s">
        <v>8171</v>
      </c>
      <c r="J6114" t="s">
        <v>8172</v>
      </c>
      <c r="K6114">
        <v>5255</v>
      </c>
      <c r="L6114">
        <v>5255</v>
      </c>
      <c r="M6114" s="1" t="s">
        <v>305</v>
      </c>
      <c r="N6114" t="s">
        <v>306</v>
      </c>
      <c r="O6114" s="2">
        <v>0</v>
      </c>
      <c r="P6114" s="2">
        <v>0</v>
      </c>
      <c r="Q6114" s="2">
        <v>822.96</v>
      </c>
      <c r="R6114" s="2">
        <v>106.98480000000001</v>
      </c>
      <c r="S6114" s="2">
        <v>0</v>
      </c>
      <c r="T6114" s="2">
        <v>0</v>
      </c>
      <c r="U6114" s="2">
        <v>929.94479999999999</v>
      </c>
      <c r="W6114" s="2" t="s">
        <v>1</v>
      </c>
      <c r="X61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4"/>
      <c r="Z6114"/>
      <c r="AA6114"/>
    </row>
    <row r="6115" spans="5:27" hidden="1">
      <c r="E6115" t="s">
        <v>8120</v>
      </c>
      <c r="F6115" t="s">
        <v>8139</v>
      </c>
      <c r="G6115" t="s">
        <v>1</v>
      </c>
      <c r="H6115" t="s">
        <v>0</v>
      </c>
      <c r="I6115" t="s">
        <v>8171</v>
      </c>
      <c r="J6115" t="s">
        <v>8172</v>
      </c>
      <c r="K6115">
        <v>5256</v>
      </c>
      <c r="L6115">
        <v>5256</v>
      </c>
      <c r="M6115" s="1" t="s">
        <v>803</v>
      </c>
      <c r="N6115" t="s">
        <v>804</v>
      </c>
      <c r="O6115" s="2">
        <v>0</v>
      </c>
      <c r="P6115" s="2">
        <v>0</v>
      </c>
      <c r="Q6115" s="2">
        <v>466.61</v>
      </c>
      <c r="R6115" s="2">
        <v>60.659300000000002</v>
      </c>
      <c r="S6115" s="2">
        <v>0</v>
      </c>
      <c r="T6115" s="2">
        <v>0</v>
      </c>
      <c r="U6115" s="2">
        <v>527.26930000000004</v>
      </c>
      <c r="W6115" s="2" t="s">
        <v>1</v>
      </c>
      <c r="X61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5"/>
      <c r="Z6115"/>
      <c r="AA6115"/>
    </row>
    <row r="6116" spans="5:27" hidden="1">
      <c r="E6116" t="s">
        <v>8120</v>
      </c>
      <c r="F6116" t="s">
        <v>8139</v>
      </c>
      <c r="G6116" t="s">
        <v>1</v>
      </c>
      <c r="H6116" t="s">
        <v>0</v>
      </c>
      <c r="I6116" t="s">
        <v>8171</v>
      </c>
      <c r="J6116" t="s">
        <v>8172</v>
      </c>
      <c r="K6116">
        <v>5257</v>
      </c>
      <c r="L6116">
        <v>5257</v>
      </c>
      <c r="M6116" s="1" t="s">
        <v>277</v>
      </c>
      <c r="N6116" t="s">
        <v>278</v>
      </c>
      <c r="O6116" s="2">
        <v>0</v>
      </c>
      <c r="P6116" s="2">
        <v>0</v>
      </c>
      <c r="Q6116" s="2">
        <v>840.71</v>
      </c>
      <c r="R6116" s="2">
        <v>109.29230000000001</v>
      </c>
      <c r="S6116" s="2">
        <v>0</v>
      </c>
      <c r="T6116" s="2">
        <v>0</v>
      </c>
      <c r="U6116" s="2">
        <v>950.0023000000001</v>
      </c>
      <c r="W6116" s="2" t="s">
        <v>1</v>
      </c>
      <c r="X61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6"/>
      <c r="Z6116"/>
      <c r="AA6116"/>
    </row>
    <row r="6117" spans="5:27" hidden="1">
      <c r="E6117" t="s">
        <v>8120</v>
      </c>
      <c r="F6117" t="s">
        <v>8139</v>
      </c>
      <c r="G6117" t="s">
        <v>1</v>
      </c>
      <c r="H6117" t="s">
        <v>0</v>
      </c>
      <c r="I6117" t="s">
        <v>8171</v>
      </c>
      <c r="J6117" t="s">
        <v>8172</v>
      </c>
      <c r="K6117">
        <v>5258</v>
      </c>
      <c r="L6117">
        <v>5258</v>
      </c>
      <c r="M6117" s="1" t="s">
        <v>467</v>
      </c>
      <c r="N6117" t="s">
        <v>468</v>
      </c>
      <c r="O6117" s="2">
        <v>0</v>
      </c>
      <c r="P6117" s="2">
        <v>0</v>
      </c>
      <c r="Q6117" s="2">
        <v>16.2</v>
      </c>
      <c r="R6117" s="2">
        <v>2.1059999999999999</v>
      </c>
      <c r="S6117" s="2">
        <v>0</v>
      </c>
      <c r="T6117" s="2">
        <v>0</v>
      </c>
      <c r="U6117" s="2">
        <v>18.305999999999997</v>
      </c>
      <c r="W6117" s="2" t="s">
        <v>1</v>
      </c>
      <c r="X61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7"/>
      <c r="Z6117"/>
      <c r="AA6117"/>
    </row>
    <row r="6118" spans="5:27" hidden="1">
      <c r="E6118" t="s">
        <v>8120</v>
      </c>
      <c r="F6118" t="s">
        <v>8139</v>
      </c>
      <c r="G6118" t="s">
        <v>1</v>
      </c>
      <c r="H6118" t="s">
        <v>0</v>
      </c>
      <c r="I6118" t="s">
        <v>8171</v>
      </c>
      <c r="J6118" t="s">
        <v>8172</v>
      </c>
      <c r="K6118">
        <v>5259</v>
      </c>
      <c r="L6118">
        <v>5259</v>
      </c>
      <c r="M6118" s="1" t="s">
        <v>636</v>
      </c>
      <c r="N6118" t="s">
        <v>637</v>
      </c>
      <c r="O6118" s="2">
        <v>0</v>
      </c>
      <c r="P6118" s="2">
        <v>0</v>
      </c>
      <c r="Q6118" s="2">
        <v>99</v>
      </c>
      <c r="R6118" s="2">
        <v>12.870000000000001</v>
      </c>
      <c r="S6118" s="2">
        <v>0</v>
      </c>
      <c r="T6118" s="2">
        <v>0</v>
      </c>
      <c r="U6118" s="2">
        <v>111.87</v>
      </c>
      <c r="W6118" s="2" t="s">
        <v>1</v>
      </c>
      <c r="X61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8"/>
      <c r="Z6118"/>
      <c r="AA6118"/>
    </row>
    <row r="6119" spans="5:27" hidden="1">
      <c r="E6119" t="s">
        <v>8120</v>
      </c>
      <c r="F6119" t="s">
        <v>8139</v>
      </c>
      <c r="G6119" t="s">
        <v>1</v>
      </c>
      <c r="H6119" t="s">
        <v>0</v>
      </c>
      <c r="I6119" t="s">
        <v>8171</v>
      </c>
      <c r="J6119" t="s">
        <v>8172</v>
      </c>
      <c r="K6119">
        <v>5261</v>
      </c>
      <c r="L6119">
        <v>5261</v>
      </c>
      <c r="M6119" s="1" t="s">
        <v>277</v>
      </c>
      <c r="N6119" t="s">
        <v>278</v>
      </c>
      <c r="O6119" s="2">
        <v>0</v>
      </c>
      <c r="P6119" s="2">
        <v>0</v>
      </c>
      <c r="Q6119" s="2">
        <v>822.96</v>
      </c>
      <c r="R6119" s="2">
        <v>106.98480000000001</v>
      </c>
      <c r="S6119" s="2">
        <v>0</v>
      </c>
      <c r="T6119" s="2">
        <v>0</v>
      </c>
      <c r="U6119" s="2">
        <v>929.94479999999999</v>
      </c>
      <c r="W6119" s="2" t="s">
        <v>1</v>
      </c>
      <c r="X61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19"/>
      <c r="Z6119"/>
      <c r="AA6119"/>
    </row>
    <row r="6120" spans="5:27" hidden="1">
      <c r="E6120" t="s">
        <v>8120</v>
      </c>
      <c r="F6120" t="s">
        <v>8139</v>
      </c>
      <c r="G6120" t="s">
        <v>1</v>
      </c>
      <c r="H6120" t="s">
        <v>0</v>
      </c>
      <c r="I6120" t="s">
        <v>8171</v>
      </c>
      <c r="J6120" t="s">
        <v>8172</v>
      </c>
      <c r="K6120">
        <v>5262</v>
      </c>
      <c r="L6120">
        <v>5262</v>
      </c>
      <c r="M6120" s="1" t="s">
        <v>512</v>
      </c>
      <c r="N6120" t="s">
        <v>513</v>
      </c>
      <c r="O6120" s="2">
        <v>0</v>
      </c>
      <c r="P6120" s="2">
        <v>0</v>
      </c>
      <c r="Q6120" s="2">
        <v>285.75</v>
      </c>
      <c r="R6120" s="2">
        <v>37.147500000000001</v>
      </c>
      <c r="S6120" s="2">
        <v>0</v>
      </c>
      <c r="T6120" s="2">
        <v>0</v>
      </c>
      <c r="U6120" s="2">
        <v>322.89749999999998</v>
      </c>
      <c r="W6120" s="2" t="s">
        <v>1</v>
      </c>
      <c r="X61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0"/>
      <c r="Z6120"/>
      <c r="AA6120"/>
    </row>
    <row r="6121" spans="5:27" hidden="1">
      <c r="E6121" t="s">
        <v>8120</v>
      </c>
      <c r="F6121" t="s">
        <v>8139</v>
      </c>
      <c r="G6121" t="s">
        <v>1</v>
      </c>
      <c r="H6121" t="s">
        <v>0</v>
      </c>
      <c r="I6121" t="s">
        <v>8171</v>
      </c>
      <c r="J6121" t="s">
        <v>8172</v>
      </c>
      <c r="K6121">
        <v>5263</v>
      </c>
      <c r="L6121">
        <v>5263</v>
      </c>
      <c r="M6121" s="1" t="s">
        <v>8208</v>
      </c>
      <c r="N6121" t="s">
        <v>8209</v>
      </c>
      <c r="O6121" s="2">
        <v>0</v>
      </c>
      <c r="P6121" s="2">
        <v>0</v>
      </c>
      <c r="Q6121" s="2">
        <v>702.35</v>
      </c>
      <c r="R6121" s="2">
        <v>91.305500000000009</v>
      </c>
      <c r="S6121" s="2">
        <v>0</v>
      </c>
      <c r="T6121" s="2">
        <v>0</v>
      </c>
      <c r="U6121" s="2">
        <v>793.65550000000007</v>
      </c>
      <c r="W6121" s="2" t="s">
        <v>1</v>
      </c>
      <c r="X61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1"/>
      <c r="Z6121"/>
      <c r="AA6121"/>
    </row>
    <row r="6122" spans="5:27" hidden="1">
      <c r="E6122" t="s">
        <v>8120</v>
      </c>
      <c r="F6122" t="s">
        <v>8139</v>
      </c>
      <c r="G6122" t="s">
        <v>1</v>
      </c>
      <c r="H6122" t="s">
        <v>0</v>
      </c>
      <c r="I6122" t="s">
        <v>8171</v>
      </c>
      <c r="J6122" t="s">
        <v>8172</v>
      </c>
      <c r="K6122">
        <v>5264</v>
      </c>
      <c r="L6122">
        <v>5264</v>
      </c>
      <c r="M6122" s="1" t="s">
        <v>167</v>
      </c>
      <c r="N6122" t="s">
        <v>168</v>
      </c>
      <c r="O6122" s="2">
        <v>0</v>
      </c>
      <c r="P6122" s="2">
        <v>0</v>
      </c>
      <c r="Q6122" s="2">
        <v>64.069999999999993</v>
      </c>
      <c r="R6122" s="2">
        <v>8.3290999999999986</v>
      </c>
      <c r="S6122" s="2">
        <v>0</v>
      </c>
      <c r="T6122" s="2">
        <v>0</v>
      </c>
      <c r="U6122" s="2">
        <v>72.39909999999999</v>
      </c>
      <c r="W6122" s="2" t="s">
        <v>1</v>
      </c>
      <c r="X61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2"/>
      <c r="Z6122"/>
      <c r="AA6122"/>
    </row>
    <row r="6123" spans="5:27" hidden="1">
      <c r="E6123" t="s">
        <v>8120</v>
      </c>
      <c r="F6123" t="s">
        <v>8139</v>
      </c>
      <c r="G6123" t="s">
        <v>1</v>
      </c>
      <c r="H6123" t="s">
        <v>0</v>
      </c>
      <c r="I6123" t="s">
        <v>8171</v>
      </c>
      <c r="J6123" t="s">
        <v>8172</v>
      </c>
      <c r="K6123">
        <v>5265</v>
      </c>
      <c r="L6123">
        <v>5265</v>
      </c>
      <c r="M6123" s="1" t="s">
        <v>118</v>
      </c>
      <c r="N6123" t="s">
        <v>119</v>
      </c>
      <c r="O6123" s="2">
        <v>0</v>
      </c>
      <c r="P6123" s="2">
        <v>0</v>
      </c>
      <c r="Q6123" s="2">
        <v>138.21</v>
      </c>
      <c r="R6123" s="2">
        <v>17.967300000000002</v>
      </c>
      <c r="S6123" s="2">
        <v>0</v>
      </c>
      <c r="T6123" s="2">
        <v>0</v>
      </c>
      <c r="U6123" s="2">
        <v>156.1773</v>
      </c>
      <c r="W6123" s="2" t="s">
        <v>1</v>
      </c>
      <c r="X61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3"/>
      <c r="Z6123"/>
      <c r="AA6123"/>
    </row>
    <row r="6124" spans="5:27" hidden="1">
      <c r="E6124" t="s">
        <v>8120</v>
      </c>
      <c r="F6124" t="s">
        <v>8139</v>
      </c>
      <c r="G6124" t="s">
        <v>1</v>
      </c>
      <c r="H6124" t="s">
        <v>0</v>
      </c>
      <c r="I6124" t="s">
        <v>8171</v>
      </c>
      <c r="J6124" t="s">
        <v>8172</v>
      </c>
      <c r="K6124">
        <v>5266</v>
      </c>
      <c r="L6124">
        <v>5266</v>
      </c>
      <c r="M6124" s="1" t="s">
        <v>118</v>
      </c>
      <c r="N6124" t="s">
        <v>119</v>
      </c>
      <c r="O6124" s="2">
        <v>0</v>
      </c>
      <c r="P6124" s="2">
        <v>0</v>
      </c>
      <c r="Q6124" s="2">
        <v>387.17</v>
      </c>
      <c r="R6124" s="2">
        <v>50.332100000000004</v>
      </c>
      <c r="S6124" s="2">
        <v>0</v>
      </c>
      <c r="T6124" s="2">
        <v>0</v>
      </c>
      <c r="U6124" s="2">
        <v>437.50210000000004</v>
      </c>
      <c r="W6124" s="2" t="s">
        <v>1</v>
      </c>
      <c r="X61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4"/>
      <c r="Z6124"/>
      <c r="AA6124"/>
    </row>
    <row r="6125" spans="5:27" hidden="1">
      <c r="E6125" t="s">
        <v>8120</v>
      </c>
      <c r="F6125" t="s">
        <v>8139</v>
      </c>
      <c r="G6125" t="s">
        <v>1</v>
      </c>
      <c r="H6125" t="s">
        <v>0</v>
      </c>
      <c r="I6125" t="s">
        <v>8171</v>
      </c>
      <c r="J6125" t="s">
        <v>8172</v>
      </c>
      <c r="K6125">
        <v>5267</v>
      </c>
      <c r="L6125">
        <v>5267</v>
      </c>
      <c r="M6125" s="1" t="s">
        <v>7848</v>
      </c>
      <c r="N6125" t="s">
        <v>7847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W6125" s="2" t="s">
        <v>1</v>
      </c>
      <c r="X61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5"/>
      <c r="Z6125"/>
      <c r="AA6125"/>
    </row>
    <row r="6126" spans="5:27" hidden="1">
      <c r="E6126" t="s">
        <v>8120</v>
      </c>
      <c r="F6126" t="s">
        <v>8139</v>
      </c>
      <c r="G6126" t="s">
        <v>1</v>
      </c>
      <c r="H6126" t="s">
        <v>0</v>
      </c>
      <c r="I6126" t="s">
        <v>8171</v>
      </c>
      <c r="J6126" t="s">
        <v>8172</v>
      </c>
      <c r="K6126">
        <v>5268</v>
      </c>
      <c r="L6126">
        <v>5268</v>
      </c>
      <c r="M6126" s="1" t="s">
        <v>767</v>
      </c>
      <c r="N6126" t="s">
        <v>768</v>
      </c>
      <c r="O6126" s="2">
        <v>0</v>
      </c>
      <c r="P6126" s="2">
        <v>0</v>
      </c>
      <c r="Q6126" s="2">
        <v>37.159999999999997</v>
      </c>
      <c r="R6126" s="2">
        <v>4.8308</v>
      </c>
      <c r="S6126" s="2">
        <v>0</v>
      </c>
      <c r="T6126" s="2">
        <v>0</v>
      </c>
      <c r="U6126" s="2">
        <v>41.990799999999993</v>
      </c>
      <c r="W6126" s="2" t="s">
        <v>1</v>
      </c>
      <c r="X61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6"/>
      <c r="Z6126"/>
      <c r="AA6126"/>
    </row>
    <row r="6127" spans="5:27" hidden="1">
      <c r="E6127" t="s">
        <v>8120</v>
      </c>
      <c r="F6127" t="s">
        <v>8139</v>
      </c>
      <c r="G6127" t="s">
        <v>1</v>
      </c>
      <c r="H6127" t="s">
        <v>0</v>
      </c>
      <c r="I6127" t="s">
        <v>8171</v>
      </c>
      <c r="J6127" t="s">
        <v>8172</v>
      </c>
      <c r="K6127">
        <v>5269</v>
      </c>
      <c r="L6127">
        <v>5269</v>
      </c>
      <c r="M6127" s="1" t="s">
        <v>429</v>
      </c>
      <c r="N6127" t="s">
        <v>430</v>
      </c>
      <c r="O6127" s="2">
        <v>0</v>
      </c>
      <c r="P6127" s="2">
        <v>0</v>
      </c>
      <c r="Q6127" s="2">
        <v>383.49</v>
      </c>
      <c r="R6127" s="2">
        <v>49.853700000000003</v>
      </c>
      <c r="S6127" s="2">
        <v>0</v>
      </c>
      <c r="T6127" s="2">
        <v>0</v>
      </c>
      <c r="U6127" s="2">
        <v>433.34370000000001</v>
      </c>
      <c r="W6127" s="2" t="s">
        <v>1</v>
      </c>
      <c r="X61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7"/>
      <c r="Z6127"/>
      <c r="AA6127"/>
    </row>
    <row r="6128" spans="5:27" hidden="1">
      <c r="E6128" t="s">
        <v>8120</v>
      </c>
      <c r="F6128" t="s">
        <v>8139</v>
      </c>
      <c r="G6128" t="s">
        <v>1</v>
      </c>
      <c r="H6128" t="s">
        <v>0</v>
      </c>
      <c r="I6128" t="s">
        <v>8171</v>
      </c>
      <c r="J6128" t="s">
        <v>8172</v>
      </c>
      <c r="K6128">
        <v>5270</v>
      </c>
      <c r="L6128">
        <v>5270</v>
      </c>
      <c r="M6128" s="1" t="s">
        <v>429</v>
      </c>
      <c r="N6128" t="s">
        <v>430</v>
      </c>
      <c r="O6128" s="2">
        <v>0</v>
      </c>
      <c r="P6128" s="2">
        <v>0</v>
      </c>
      <c r="Q6128" s="2">
        <v>74.31</v>
      </c>
      <c r="R6128" s="2">
        <v>9.6603000000000012</v>
      </c>
      <c r="S6128" s="2">
        <v>0</v>
      </c>
      <c r="T6128" s="2">
        <v>0</v>
      </c>
      <c r="U6128" s="2">
        <v>83.970300000000009</v>
      </c>
      <c r="W6128" s="2" t="s">
        <v>1</v>
      </c>
      <c r="X61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8"/>
      <c r="Z6128"/>
      <c r="AA6128"/>
    </row>
    <row r="6129" spans="5:27" hidden="1">
      <c r="E6129" t="s">
        <v>8120</v>
      </c>
      <c r="F6129" t="s">
        <v>8139</v>
      </c>
      <c r="G6129" t="s">
        <v>1</v>
      </c>
      <c r="H6129" t="s">
        <v>0</v>
      </c>
      <c r="I6129" t="s">
        <v>8171</v>
      </c>
      <c r="J6129" t="s">
        <v>8172</v>
      </c>
      <c r="K6129">
        <v>5271</v>
      </c>
      <c r="L6129">
        <v>5271</v>
      </c>
      <c r="M6129" s="1" t="s">
        <v>449</v>
      </c>
      <c r="N6129" t="s">
        <v>450</v>
      </c>
      <c r="O6129" s="2">
        <v>0</v>
      </c>
      <c r="P6129" s="2">
        <v>0</v>
      </c>
      <c r="Q6129" s="2">
        <v>212.6</v>
      </c>
      <c r="R6129" s="2">
        <v>27.638000000000002</v>
      </c>
      <c r="S6129" s="2">
        <v>0</v>
      </c>
      <c r="T6129" s="2">
        <v>0</v>
      </c>
      <c r="U6129" s="2">
        <v>240.238</v>
      </c>
      <c r="W6129" s="2" t="s">
        <v>1</v>
      </c>
      <c r="X61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29"/>
      <c r="Z6129"/>
      <c r="AA6129"/>
    </row>
    <row r="6130" spans="5:27" hidden="1">
      <c r="E6130" t="s">
        <v>8120</v>
      </c>
      <c r="F6130" t="s">
        <v>8139</v>
      </c>
      <c r="G6130" t="s">
        <v>1</v>
      </c>
      <c r="H6130" t="s">
        <v>0</v>
      </c>
      <c r="I6130" t="s">
        <v>8171</v>
      </c>
      <c r="J6130" t="s">
        <v>8172</v>
      </c>
      <c r="K6130">
        <v>5272</v>
      </c>
      <c r="L6130">
        <v>5272</v>
      </c>
      <c r="M6130" s="1" t="s">
        <v>435</v>
      </c>
      <c r="N6130" t="s">
        <v>436</v>
      </c>
      <c r="O6130" s="2">
        <v>0</v>
      </c>
      <c r="P6130" s="2">
        <v>0</v>
      </c>
      <c r="Q6130" s="2">
        <v>1833.59</v>
      </c>
      <c r="R6130" s="2">
        <v>238.36670000000001</v>
      </c>
      <c r="S6130" s="2">
        <v>0</v>
      </c>
      <c r="T6130" s="2">
        <v>0</v>
      </c>
      <c r="U6130" s="2">
        <v>2071.9566999999997</v>
      </c>
      <c r="W6130" s="2" t="s">
        <v>1</v>
      </c>
      <c r="X61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0"/>
      <c r="Z6130"/>
      <c r="AA6130"/>
    </row>
    <row r="6131" spans="5:27" hidden="1">
      <c r="E6131" t="s">
        <v>8120</v>
      </c>
      <c r="F6131" t="s">
        <v>8139</v>
      </c>
      <c r="G6131" t="s">
        <v>1</v>
      </c>
      <c r="H6131" t="s">
        <v>0</v>
      </c>
      <c r="I6131" t="s">
        <v>8171</v>
      </c>
      <c r="J6131" t="s">
        <v>8172</v>
      </c>
      <c r="K6131">
        <v>5273</v>
      </c>
      <c r="L6131">
        <v>5273</v>
      </c>
      <c r="M6131" s="1" t="s">
        <v>307</v>
      </c>
      <c r="N6131" t="s">
        <v>308</v>
      </c>
      <c r="O6131" s="2">
        <v>0</v>
      </c>
      <c r="P6131" s="2">
        <v>0</v>
      </c>
      <c r="Q6131" s="2">
        <v>128.5</v>
      </c>
      <c r="R6131" s="2">
        <v>16.705000000000002</v>
      </c>
      <c r="S6131" s="2">
        <v>0</v>
      </c>
      <c r="T6131" s="2">
        <v>0</v>
      </c>
      <c r="U6131" s="2">
        <v>145.20500000000001</v>
      </c>
      <c r="W6131" s="2" t="s">
        <v>1</v>
      </c>
      <c r="X61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1"/>
      <c r="Z6131"/>
      <c r="AA6131"/>
    </row>
    <row r="6132" spans="5:27" hidden="1">
      <c r="E6132" t="s">
        <v>8120</v>
      </c>
      <c r="F6132" t="s">
        <v>8148</v>
      </c>
      <c r="G6132" t="s">
        <v>1</v>
      </c>
      <c r="H6132" t="s">
        <v>0</v>
      </c>
      <c r="I6132" t="s">
        <v>8171</v>
      </c>
      <c r="J6132" t="s">
        <v>8172</v>
      </c>
      <c r="K6132">
        <v>5274</v>
      </c>
      <c r="L6132">
        <v>5274</v>
      </c>
      <c r="M6132" s="1" t="s">
        <v>277</v>
      </c>
      <c r="N6132" t="s">
        <v>278</v>
      </c>
      <c r="O6132" s="2">
        <v>0</v>
      </c>
      <c r="P6132" s="2">
        <v>0</v>
      </c>
      <c r="Q6132" s="2">
        <v>839.44</v>
      </c>
      <c r="R6132" s="2">
        <v>109.12720000000002</v>
      </c>
      <c r="S6132" s="2">
        <v>0</v>
      </c>
      <c r="T6132" s="2">
        <v>0</v>
      </c>
      <c r="U6132" s="2">
        <v>948.56720000000007</v>
      </c>
      <c r="W6132" s="2" t="s">
        <v>1</v>
      </c>
      <c r="X61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2"/>
      <c r="Z6132"/>
      <c r="AA6132"/>
    </row>
    <row r="6133" spans="5:27" hidden="1">
      <c r="E6133" t="s">
        <v>8120</v>
      </c>
      <c r="F6133" t="s">
        <v>8148</v>
      </c>
      <c r="G6133" t="s">
        <v>1</v>
      </c>
      <c r="H6133" t="s">
        <v>0</v>
      </c>
      <c r="I6133" t="s">
        <v>8171</v>
      </c>
      <c r="J6133" t="s">
        <v>8172</v>
      </c>
      <c r="K6133">
        <v>5275</v>
      </c>
      <c r="L6133">
        <v>5275</v>
      </c>
      <c r="M6133" s="1" t="s">
        <v>1342</v>
      </c>
      <c r="N6133" t="s">
        <v>1343</v>
      </c>
      <c r="O6133" s="2">
        <v>0</v>
      </c>
      <c r="P6133" s="2">
        <v>0</v>
      </c>
      <c r="Q6133" s="2">
        <v>67.17</v>
      </c>
      <c r="R6133" s="2">
        <v>8.7321000000000009</v>
      </c>
      <c r="S6133" s="2">
        <v>0</v>
      </c>
      <c r="T6133" s="2">
        <v>0</v>
      </c>
      <c r="U6133" s="2">
        <v>75.902100000000004</v>
      </c>
      <c r="W6133" s="2" t="s">
        <v>1</v>
      </c>
      <c r="X61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3"/>
      <c r="Z6133"/>
      <c r="AA6133"/>
    </row>
    <row r="6134" spans="5:27" hidden="1">
      <c r="E6134" t="s">
        <v>8120</v>
      </c>
      <c r="F6134" t="s">
        <v>8148</v>
      </c>
      <c r="G6134" t="s">
        <v>1</v>
      </c>
      <c r="H6134" t="s">
        <v>0</v>
      </c>
      <c r="I6134" t="s">
        <v>8171</v>
      </c>
      <c r="J6134" t="s">
        <v>8172</v>
      </c>
      <c r="K6134">
        <v>5276</v>
      </c>
      <c r="L6134">
        <v>5276</v>
      </c>
      <c r="M6134" s="1" t="s">
        <v>305</v>
      </c>
      <c r="N6134" t="s">
        <v>306</v>
      </c>
      <c r="O6134" s="2">
        <v>0</v>
      </c>
      <c r="P6134" s="2">
        <v>0</v>
      </c>
      <c r="Q6134" s="2">
        <v>822.95</v>
      </c>
      <c r="R6134" s="2">
        <v>106.98350000000001</v>
      </c>
      <c r="S6134" s="2">
        <v>0</v>
      </c>
      <c r="T6134" s="2">
        <v>0</v>
      </c>
      <c r="U6134" s="2">
        <v>929.93350000000009</v>
      </c>
      <c r="W6134" s="2" t="s">
        <v>1</v>
      </c>
      <c r="X61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4"/>
      <c r="Z6134"/>
      <c r="AA6134"/>
    </row>
    <row r="6135" spans="5:27" hidden="1">
      <c r="E6135" t="s">
        <v>8120</v>
      </c>
      <c r="F6135" t="s">
        <v>8148</v>
      </c>
      <c r="G6135" t="s">
        <v>1</v>
      </c>
      <c r="H6135" t="s">
        <v>0</v>
      </c>
      <c r="I6135" t="s">
        <v>8171</v>
      </c>
      <c r="J6135" t="s">
        <v>8172</v>
      </c>
      <c r="K6135">
        <v>5277</v>
      </c>
      <c r="L6135">
        <v>5277</v>
      </c>
      <c r="M6135" s="1" t="s">
        <v>7859</v>
      </c>
      <c r="N6135" t="s">
        <v>7860</v>
      </c>
      <c r="O6135" s="2">
        <v>0</v>
      </c>
      <c r="P6135" s="2">
        <v>0</v>
      </c>
      <c r="Q6135" s="2">
        <v>504.04</v>
      </c>
      <c r="R6135" s="2">
        <v>65.525199999999998</v>
      </c>
      <c r="S6135" s="2">
        <v>0</v>
      </c>
      <c r="T6135" s="2">
        <v>0</v>
      </c>
      <c r="U6135" s="2">
        <v>569.5652</v>
      </c>
      <c r="W6135" s="2" t="s">
        <v>1</v>
      </c>
      <c r="X61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5"/>
      <c r="Z6135"/>
      <c r="AA6135"/>
    </row>
    <row r="6136" spans="5:27" hidden="1">
      <c r="E6136" t="s">
        <v>8120</v>
      </c>
      <c r="F6136" t="s">
        <v>8148</v>
      </c>
      <c r="G6136" t="s">
        <v>1</v>
      </c>
      <c r="H6136" t="s">
        <v>0</v>
      </c>
      <c r="I6136" t="s">
        <v>8171</v>
      </c>
      <c r="J6136" t="s">
        <v>8172</v>
      </c>
      <c r="K6136">
        <v>5278</v>
      </c>
      <c r="L6136">
        <v>5278</v>
      </c>
      <c r="M6136" s="1" t="s">
        <v>1416</v>
      </c>
      <c r="N6136" t="s">
        <v>1417</v>
      </c>
      <c r="O6136" s="2">
        <v>0</v>
      </c>
      <c r="P6136" s="2">
        <v>0</v>
      </c>
      <c r="Q6136" s="2">
        <v>113.39</v>
      </c>
      <c r="R6136" s="2">
        <v>14.7407</v>
      </c>
      <c r="S6136" s="2">
        <v>0</v>
      </c>
      <c r="T6136" s="2">
        <v>0</v>
      </c>
      <c r="U6136" s="2">
        <v>128.13069999999999</v>
      </c>
      <c r="W6136" s="2" t="s">
        <v>1</v>
      </c>
      <c r="X61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6"/>
      <c r="Z6136"/>
      <c r="AA6136"/>
    </row>
    <row r="6137" spans="5:27" hidden="1">
      <c r="E6137" t="s">
        <v>8120</v>
      </c>
      <c r="F6137" t="s">
        <v>8148</v>
      </c>
      <c r="G6137" t="s">
        <v>1</v>
      </c>
      <c r="H6137" t="s">
        <v>0</v>
      </c>
      <c r="I6137" t="s">
        <v>8171</v>
      </c>
      <c r="J6137" t="s">
        <v>8172</v>
      </c>
      <c r="K6137">
        <v>5279</v>
      </c>
      <c r="L6137">
        <v>5279</v>
      </c>
      <c r="M6137" s="1" t="s">
        <v>8206</v>
      </c>
      <c r="N6137" t="s">
        <v>8207</v>
      </c>
      <c r="O6137" s="2">
        <v>0</v>
      </c>
      <c r="P6137" s="2">
        <v>0</v>
      </c>
      <c r="Q6137" s="2">
        <v>6.12</v>
      </c>
      <c r="R6137" s="2">
        <v>0.79560000000000008</v>
      </c>
      <c r="S6137" s="2">
        <v>0</v>
      </c>
      <c r="T6137" s="2">
        <v>0</v>
      </c>
      <c r="U6137" s="2">
        <v>6.9156000000000004</v>
      </c>
      <c r="W6137" s="2" t="s">
        <v>1</v>
      </c>
      <c r="X61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7"/>
      <c r="Z6137"/>
      <c r="AA6137"/>
    </row>
    <row r="6138" spans="5:27" hidden="1">
      <c r="E6138" t="s">
        <v>8120</v>
      </c>
      <c r="F6138" t="s">
        <v>8148</v>
      </c>
      <c r="G6138" t="s">
        <v>1</v>
      </c>
      <c r="H6138" t="s">
        <v>0</v>
      </c>
      <c r="I6138" t="s">
        <v>8171</v>
      </c>
      <c r="J6138" t="s">
        <v>8172</v>
      </c>
      <c r="K6138">
        <v>5280</v>
      </c>
      <c r="L6138">
        <v>5280</v>
      </c>
      <c r="M6138" s="1" t="s">
        <v>155</v>
      </c>
      <c r="N6138" t="s">
        <v>156</v>
      </c>
      <c r="O6138" s="2">
        <v>0</v>
      </c>
      <c r="P6138" s="2">
        <v>0</v>
      </c>
      <c r="Q6138" s="2">
        <v>303.2</v>
      </c>
      <c r="R6138" s="2">
        <v>39.415999999999997</v>
      </c>
      <c r="S6138" s="2">
        <v>0</v>
      </c>
      <c r="T6138" s="2">
        <v>0</v>
      </c>
      <c r="U6138" s="2">
        <v>342.61599999999999</v>
      </c>
      <c r="W6138" s="2" t="s">
        <v>1</v>
      </c>
      <c r="X61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8"/>
      <c r="Z6138"/>
      <c r="AA6138"/>
    </row>
    <row r="6139" spans="5:27" hidden="1">
      <c r="E6139" t="s">
        <v>8120</v>
      </c>
      <c r="F6139" t="s">
        <v>8148</v>
      </c>
      <c r="G6139" t="s">
        <v>1</v>
      </c>
      <c r="H6139" t="s">
        <v>0</v>
      </c>
      <c r="I6139" t="s">
        <v>8171</v>
      </c>
      <c r="J6139" t="s">
        <v>8172</v>
      </c>
      <c r="K6139">
        <v>5281</v>
      </c>
      <c r="L6139">
        <v>5281</v>
      </c>
      <c r="M6139" s="1" t="s">
        <v>387</v>
      </c>
      <c r="N6139" t="s">
        <v>388</v>
      </c>
      <c r="O6139" s="2">
        <v>0</v>
      </c>
      <c r="P6139" s="2">
        <v>0</v>
      </c>
      <c r="Q6139" s="2">
        <v>1877.02</v>
      </c>
      <c r="R6139" s="2">
        <v>244.01259999999999</v>
      </c>
      <c r="S6139" s="2">
        <v>0</v>
      </c>
      <c r="T6139" s="2">
        <v>0</v>
      </c>
      <c r="U6139" s="2">
        <v>2121.0326</v>
      </c>
      <c r="W6139" s="2" t="s">
        <v>1</v>
      </c>
      <c r="X61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39"/>
      <c r="Z6139"/>
      <c r="AA6139"/>
    </row>
    <row r="6140" spans="5:27" hidden="1">
      <c r="E6140" t="s">
        <v>8120</v>
      </c>
      <c r="F6140" t="s">
        <v>8148</v>
      </c>
      <c r="G6140" t="s">
        <v>1</v>
      </c>
      <c r="H6140" t="s">
        <v>0</v>
      </c>
      <c r="I6140" t="s">
        <v>8171</v>
      </c>
      <c r="J6140" t="s">
        <v>8172</v>
      </c>
      <c r="K6140">
        <v>5282</v>
      </c>
      <c r="L6140">
        <v>5282</v>
      </c>
      <c r="M6140" s="1" t="s">
        <v>8204</v>
      </c>
      <c r="N6140" t="s">
        <v>8205</v>
      </c>
      <c r="O6140" s="2">
        <v>0</v>
      </c>
      <c r="P6140" s="2">
        <v>0</v>
      </c>
      <c r="Q6140" s="2">
        <v>94.9</v>
      </c>
      <c r="R6140" s="2">
        <v>12.337000000000002</v>
      </c>
      <c r="S6140" s="2">
        <v>0</v>
      </c>
      <c r="T6140" s="2">
        <v>0</v>
      </c>
      <c r="U6140" s="2">
        <v>107.23700000000001</v>
      </c>
      <c r="W6140" s="2" t="s">
        <v>1</v>
      </c>
      <c r="X61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0"/>
      <c r="Z6140"/>
      <c r="AA6140"/>
    </row>
    <row r="6141" spans="5:27" hidden="1">
      <c r="E6141" t="s">
        <v>8120</v>
      </c>
      <c r="F6141" t="s">
        <v>8148</v>
      </c>
      <c r="G6141" t="s">
        <v>1</v>
      </c>
      <c r="H6141" t="s">
        <v>0</v>
      </c>
      <c r="I6141" t="s">
        <v>8171</v>
      </c>
      <c r="J6141" t="s">
        <v>8172</v>
      </c>
      <c r="K6141">
        <v>5283</v>
      </c>
      <c r="L6141">
        <v>5283</v>
      </c>
      <c r="M6141" s="1" t="s">
        <v>520</v>
      </c>
      <c r="N6141" t="s">
        <v>521</v>
      </c>
      <c r="O6141" s="2">
        <v>0</v>
      </c>
      <c r="P6141" s="2">
        <v>0</v>
      </c>
      <c r="Q6141" s="2">
        <v>389.17</v>
      </c>
      <c r="R6141" s="2">
        <v>50.592100000000002</v>
      </c>
      <c r="S6141" s="2">
        <v>0</v>
      </c>
      <c r="T6141" s="2">
        <v>0</v>
      </c>
      <c r="U6141" s="2">
        <v>439.76210000000003</v>
      </c>
      <c r="W6141" s="2" t="s">
        <v>1</v>
      </c>
      <c r="X61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1"/>
      <c r="Z6141"/>
      <c r="AA6141"/>
    </row>
    <row r="6142" spans="5:27" hidden="1">
      <c r="E6142" t="s">
        <v>8120</v>
      </c>
      <c r="F6142" t="s">
        <v>8148</v>
      </c>
      <c r="G6142" t="s">
        <v>1</v>
      </c>
      <c r="H6142" t="s">
        <v>0</v>
      </c>
      <c r="I6142" t="s">
        <v>8171</v>
      </c>
      <c r="J6142" t="s">
        <v>8172</v>
      </c>
      <c r="K6142">
        <v>5284</v>
      </c>
      <c r="L6142">
        <v>5284</v>
      </c>
      <c r="M6142" s="1" t="s">
        <v>8203</v>
      </c>
      <c r="N6142" t="s">
        <v>842</v>
      </c>
      <c r="O6142" s="2">
        <v>0</v>
      </c>
      <c r="P6142" s="2">
        <v>0</v>
      </c>
      <c r="Q6142" s="2">
        <v>299.33999999999997</v>
      </c>
      <c r="R6142" s="2">
        <v>38.914200000000001</v>
      </c>
      <c r="S6142" s="2">
        <v>0</v>
      </c>
      <c r="T6142" s="2">
        <v>0</v>
      </c>
      <c r="U6142" s="2">
        <v>338.25419999999997</v>
      </c>
      <c r="W6142" s="2" t="s">
        <v>1</v>
      </c>
      <c r="X61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2"/>
      <c r="Z6142"/>
      <c r="AA6142"/>
    </row>
    <row r="6143" spans="5:27" hidden="1">
      <c r="E6143" t="s">
        <v>8120</v>
      </c>
      <c r="F6143" t="s">
        <v>8148</v>
      </c>
      <c r="G6143" t="s">
        <v>1</v>
      </c>
      <c r="H6143" t="s">
        <v>0</v>
      </c>
      <c r="I6143" t="s">
        <v>8171</v>
      </c>
      <c r="J6143" t="s">
        <v>8172</v>
      </c>
      <c r="K6143">
        <v>5285</v>
      </c>
      <c r="L6143">
        <v>5285</v>
      </c>
      <c r="M6143" s="1" t="s">
        <v>759</v>
      </c>
      <c r="N6143" t="s">
        <v>760</v>
      </c>
      <c r="O6143" s="2">
        <v>0</v>
      </c>
      <c r="P6143" s="2">
        <v>0</v>
      </c>
      <c r="Q6143" s="2">
        <v>26.39</v>
      </c>
      <c r="R6143" s="2">
        <v>3.4307000000000003</v>
      </c>
      <c r="S6143" s="2">
        <v>0</v>
      </c>
      <c r="T6143" s="2">
        <v>0</v>
      </c>
      <c r="U6143" s="2">
        <v>29.820700000000002</v>
      </c>
      <c r="W6143" s="2" t="s">
        <v>1</v>
      </c>
      <c r="X61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3"/>
      <c r="Z6143"/>
      <c r="AA6143"/>
    </row>
    <row r="6144" spans="5:27" hidden="1">
      <c r="E6144" t="s">
        <v>8120</v>
      </c>
      <c r="F6144" t="s">
        <v>8148</v>
      </c>
      <c r="G6144" t="s">
        <v>1</v>
      </c>
      <c r="H6144" t="s">
        <v>0</v>
      </c>
      <c r="I6144" t="s">
        <v>8171</v>
      </c>
      <c r="J6144" t="s">
        <v>8172</v>
      </c>
      <c r="K6144">
        <v>5286</v>
      </c>
      <c r="L6144">
        <v>5286</v>
      </c>
      <c r="M6144" s="1" t="s">
        <v>550</v>
      </c>
      <c r="N6144" t="s">
        <v>551</v>
      </c>
      <c r="O6144" s="2">
        <v>0</v>
      </c>
      <c r="P6144" s="2">
        <v>0</v>
      </c>
      <c r="Q6144" s="2">
        <v>657.91</v>
      </c>
      <c r="R6144" s="2">
        <v>85.528300000000002</v>
      </c>
      <c r="S6144" s="2">
        <v>0</v>
      </c>
      <c r="T6144" s="2">
        <v>0</v>
      </c>
      <c r="U6144" s="2">
        <v>743.43830000000003</v>
      </c>
      <c r="W6144" s="2" t="s">
        <v>1</v>
      </c>
      <c r="X61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4"/>
      <c r="Z6144"/>
      <c r="AA6144"/>
    </row>
    <row r="6145" spans="5:27" hidden="1">
      <c r="E6145" t="s">
        <v>8120</v>
      </c>
      <c r="F6145" t="s">
        <v>8148</v>
      </c>
      <c r="G6145" t="s">
        <v>1</v>
      </c>
      <c r="H6145" t="s">
        <v>0</v>
      </c>
      <c r="I6145" t="s">
        <v>8171</v>
      </c>
      <c r="J6145" t="s">
        <v>8172</v>
      </c>
      <c r="K6145">
        <v>5287</v>
      </c>
      <c r="L6145">
        <v>5287</v>
      </c>
      <c r="M6145" s="1" t="s">
        <v>649</v>
      </c>
      <c r="N6145" t="s">
        <v>650</v>
      </c>
      <c r="O6145" s="2">
        <v>0</v>
      </c>
      <c r="P6145" s="2">
        <v>0</v>
      </c>
      <c r="Q6145" s="2">
        <v>3537.5</v>
      </c>
      <c r="R6145" s="2">
        <v>459.875</v>
      </c>
      <c r="S6145" s="2">
        <v>0</v>
      </c>
      <c r="T6145" s="2">
        <v>0</v>
      </c>
      <c r="U6145" s="2">
        <v>3997.375</v>
      </c>
      <c r="W6145" s="2" t="s">
        <v>1</v>
      </c>
      <c r="X61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5"/>
      <c r="Z6145"/>
      <c r="AA6145"/>
    </row>
    <row r="6146" spans="5:27" hidden="1">
      <c r="E6146" t="s">
        <v>8120</v>
      </c>
      <c r="F6146" t="s">
        <v>8148</v>
      </c>
      <c r="G6146" t="s">
        <v>1</v>
      </c>
      <c r="H6146" t="s">
        <v>0</v>
      </c>
      <c r="I6146" t="s">
        <v>8171</v>
      </c>
      <c r="J6146" t="s">
        <v>8172</v>
      </c>
      <c r="K6146">
        <v>5288</v>
      </c>
      <c r="L6146">
        <v>5288</v>
      </c>
      <c r="M6146" s="1" t="s">
        <v>7848</v>
      </c>
      <c r="N6146" t="s">
        <v>7847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W6146" s="2" t="s">
        <v>1</v>
      </c>
      <c r="X61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6"/>
      <c r="Z6146"/>
      <c r="AA6146"/>
    </row>
    <row r="6147" spans="5:27" hidden="1">
      <c r="E6147" t="s">
        <v>8120</v>
      </c>
      <c r="F6147" t="s">
        <v>8148</v>
      </c>
      <c r="G6147" t="s">
        <v>1</v>
      </c>
      <c r="H6147" t="s">
        <v>0</v>
      </c>
      <c r="I6147" t="s">
        <v>8171</v>
      </c>
      <c r="J6147" t="s">
        <v>8172</v>
      </c>
      <c r="K6147">
        <v>5289</v>
      </c>
      <c r="L6147">
        <v>5289</v>
      </c>
      <c r="M6147" s="1" t="s">
        <v>960</v>
      </c>
      <c r="N6147" t="s">
        <v>961</v>
      </c>
      <c r="O6147" s="2">
        <v>0</v>
      </c>
      <c r="P6147" s="2">
        <v>0</v>
      </c>
      <c r="Q6147" s="2">
        <v>429.44</v>
      </c>
      <c r="R6147" s="2">
        <v>55.827200000000005</v>
      </c>
      <c r="S6147" s="2">
        <v>0</v>
      </c>
      <c r="T6147" s="2">
        <v>0</v>
      </c>
      <c r="U6147" s="2">
        <v>485.2672</v>
      </c>
      <c r="W6147" s="2" t="s">
        <v>1</v>
      </c>
      <c r="X61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7"/>
      <c r="Z6147"/>
      <c r="AA6147"/>
    </row>
    <row r="6148" spans="5:27" hidden="1">
      <c r="E6148" t="s">
        <v>8120</v>
      </c>
      <c r="F6148" t="s">
        <v>8148</v>
      </c>
      <c r="G6148" t="s">
        <v>1</v>
      </c>
      <c r="H6148" t="s">
        <v>0</v>
      </c>
      <c r="I6148" t="s">
        <v>8171</v>
      </c>
      <c r="J6148" t="s">
        <v>8172</v>
      </c>
      <c r="K6148">
        <v>5290</v>
      </c>
      <c r="L6148">
        <v>5290</v>
      </c>
      <c r="M6148" s="1" t="s">
        <v>1340</v>
      </c>
      <c r="N6148" t="s">
        <v>1341</v>
      </c>
      <c r="O6148" s="2">
        <v>0</v>
      </c>
      <c r="P6148" s="2">
        <v>0</v>
      </c>
      <c r="Q6148" s="2">
        <v>92.9</v>
      </c>
      <c r="R6148" s="2">
        <v>12.077000000000002</v>
      </c>
      <c r="S6148" s="2">
        <v>0</v>
      </c>
      <c r="T6148" s="2">
        <v>0</v>
      </c>
      <c r="U6148" s="2">
        <v>104.977</v>
      </c>
      <c r="W6148" s="2" t="s">
        <v>1</v>
      </c>
      <c r="X61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8"/>
      <c r="Z6148"/>
      <c r="AA6148"/>
    </row>
    <row r="6149" spans="5:27" hidden="1">
      <c r="E6149" t="s">
        <v>8120</v>
      </c>
      <c r="F6149" t="s">
        <v>8148</v>
      </c>
      <c r="G6149" t="s">
        <v>1</v>
      </c>
      <c r="H6149" t="s">
        <v>0</v>
      </c>
      <c r="I6149" t="s">
        <v>8171</v>
      </c>
      <c r="J6149" t="s">
        <v>8172</v>
      </c>
      <c r="K6149">
        <v>5291</v>
      </c>
      <c r="L6149">
        <v>5291</v>
      </c>
      <c r="M6149" s="1" t="s">
        <v>719</v>
      </c>
      <c r="N6149" t="s">
        <v>720</v>
      </c>
      <c r="O6149" s="2">
        <v>0</v>
      </c>
      <c r="P6149" s="2">
        <v>0</v>
      </c>
      <c r="Q6149" s="2">
        <v>167.25</v>
      </c>
      <c r="R6149" s="2">
        <v>21.7425</v>
      </c>
      <c r="S6149" s="2">
        <v>0</v>
      </c>
      <c r="T6149" s="2">
        <v>0</v>
      </c>
      <c r="U6149" s="2">
        <v>188.99250000000001</v>
      </c>
      <c r="W6149" s="2" t="s">
        <v>1</v>
      </c>
      <c r="X61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49"/>
      <c r="Z6149"/>
      <c r="AA6149"/>
    </row>
    <row r="6150" spans="5:27" hidden="1">
      <c r="E6150" t="s">
        <v>8120</v>
      </c>
      <c r="F6150" t="s">
        <v>8148</v>
      </c>
      <c r="G6150" t="s">
        <v>1</v>
      </c>
      <c r="H6150" t="s">
        <v>0</v>
      </c>
      <c r="I6150" t="s">
        <v>8171</v>
      </c>
      <c r="J6150" t="s">
        <v>8172</v>
      </c>
      <c r="K6150">
        <v>5292</v>
      </c>
      <c r="L6150">
        <v>5292</v>
      </c>
      <c r="M6150" s="1" t="s">
        <v>333</v>
      </c>
      <c r="N6150" t="s">
        <v>334</v>
      </c>
      <c r="O6150" s="2">
        <v>0</v>
      </c>
      <c r="P6150" s="2">
        <v>0</v>
      </c>
      <c r="Q6150" s="2">
        <v>136.56</v>
      </c>
      <c r="R6150" s="2">
        <v>17.752800000000001</v>
      </c>
      <c r="S6150" s="2">
        <v>0</v>
      </c>
      <c r="T6150" s="2">
        <v>0</v>
      </c>
      <c r="U6150" s="2">
        <v>154.31280000000001</v>
      </c>
      <c r="W6150" s="2" t="s">
        <v>1</v>
      </c>
      <c r="X61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0"/>
      <c r="Z6150"/>
      <c r="AA6150"/>
    </row>
    <row r="6151" spans="5:27" hidden="1">
      <c r="E6151" t="s">
        <v>8120</v>
      </c>
      <c r="F6151" t="s">
        <v>8148</v>
      </c>
      <c r="G6151" t="s">
        <v>1</v>
      </c>
      <c r="H6151" t="s">
        <v>0</v>
      </c>
      <c r="I6151" t="s">
        <v>8171</v>
      </c>
      <c r="J6151" t="s">
        <v>8172</v>
      </c>
      <c r="K6151">
        <v>5293</v>
      </c>
      <c r="L6151">
        <v>5293</v>
      </c>
      <c r="M6151" s="1" t="s">
        <v>118</v>
      </c>
      <c r="N6151" t="s">
        <v>119</v>
      </c>
      <c r="O6151" s="2">
        <v>0</v>
      </c>
      <c r="P6151" s="2">
        <v>0</v>
      </c>
      <c r="Q6151" s="2">
        <v>60.49</v>
      </c>
      <c r="R6151" s="2">
        <v>7.8637000000000006</v>
      </c>
      <c r="S6151" s="2">
        <v>0</v>
      </c>
      <c r="T6151" s="2">
        <v>0</v>
      </c>
      <c r="U6151" s="2">
        <v>68.353700000000003</v>
      </c>
      <c r="W6151" s="2" t="s">
        <v>1</v>
      </c>
      <c r="X61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1"/>
      <c r="Z6151"/>
      <c r="AA6151"/>
    </row>
    <row r="6152" spans="5:27" hidden="1">
      <c r="E6152" t="s">
        <v>8120</v>
      </c>
      <c r="F6152" t="s">
        <v>8148</v>
      </c>
      <c r="G6152" t="s">
        <v>1</v>
      </c>
      <c r="H6152" t="s">
        <v>0</v>
      </c>
      <c r="I6152" t="s">
        <v>8171</v>
      </c>
      <c r="J6152" t="s">
        <v>8172</v>
      </c>
      <c r="K6152">
        <v>5294</v>
      </c>
      <c r="L6152">
        <v>5294</v>
      </c>
      <c r="M6152" s="1" t="s">
        <v>497</v>
      </c>
      <c r="N6152" t="s">
        <v>498</v>
      </c>
      <c r="O6152" s="2">
        <v>0</v>
      </c>
      <c r="P6152" s="2">
        <v>0</v>
      </c>
      <c r="Q6152" s="2">
        <v>93.98</v>
      </c>
      <c r="R6152" s="2">
        <v>12.217400000000001</v>
      </c>
      <c r="S6152" s="2">
        <v>0</v>
      </c>
      <c r="T6152" s="2">
        <v>0</v>
      </c>
      <c r="U6152" s="2">
        <v>106.1974</v>
      </c>
      <c r="W6152" s="2" t="s">
        <v>1</v>
      </c>
      <c r="X61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2"/>
      <c r="Z6152"/>
      <c r="AA6152"/>
    </row>
    <row r="6153" spans="5:27" hidden="1">
      <c r="E6153" t="s">
        <v>8120</v>
      </c>
      <c r="F6153" t="s">
        <v>8148</v>
      </c>
      <c r="G6153" t="s">
        <v>1</v>
      </c>
      <c r="H6153" t="s">
        <v>0</v>
      </c>
      <c r="I6153" t="s">
        <v>8171</v>
      </c>
      <c r="J6153" t="s">
        <v>8172</v>
      </c>
      <c r="K6153">
        <v>5295</v>
      </c>
      <c r="L6153">
        <v>5295</v>
      </c>
      <c r="M6153" s="1" t="s">
        <v>173</v>
      </c>
      <c r="N6153" t="s">
        <v>174</v>
      </c>
      <c r="O6153" s="2">
        <v>0</v>
      </c>
      <c r="P6153" s="2">
        <v>0</v>
      </c>
      <c r="Q6153" s="2">
        <v>234.82</v>
      </c>
      <c r="R6153" s="2">
        <v>30.526599999999998</v>
      </c>
      <c r="S6153" s="2">
        <v>0</v>
      </c>
      <c r="T6153" s="2">
        <v>0</v>
      </c>
      <c r="U6153" s="2">
        <v>265.34659999999997</v>
      </c>
      <c r="W6153" s="2" t="s">
        <v>1</v>
      </c>
      <c r="X61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3"/>
      <c r="Z6153"/>
      <c r="AA6153"/>
    </row>
    <row r="6154" spans="5:27" hidden="1">
      <c r="E6154" t="s">
        <v>8120</v>
      </c>
      <c r="F6154" t="s">
        <v>8148</v>
      </c>
      <c r="G6154" t="s">
        <v>1</v>
      </c>
      <c r="H6154" t="s">
        <v>0</v>
      </c>
      <c r="I6154" t="s">
        <v>8171</v>
      </c>
      <c r="J6154" t="s">
        <v>8172</v>
      </c>
      <c r="K6154">
        <v>5296</v>
      </c>
      <c r="L6154">
        <v>5296</v>
      </c>
      <c r="M6154" s="1" t="s">
        <v>445</v>
      </c>
      <c r="N6154" t="s">
        <v>446</v>
      </c>
      <c r="O6154" s="2">
        <v>0</v>
      </c>
      <c r="P6154" s="2">
        <v>0</v>
      </c>
      <c r="Q6154" s="2">
        <v>127.27</v>
      </c>
      <c r="R6154" s="2">
        <v>16.545100000000001</v>
      </c>
      <c r="S6154" s="2">
        <v>0</v>
      </c>
      <c r="T6154" s="2">
        <v>0</v>
      </c>
      <c r="U6154" s="2">
        <v>143.8151</v>
      </c>
      <c r="W6154" s="2" t="s">
        <v>1</v>
      </c>
      <c r="X61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4"/>
      <c r="Z6154"/>
      <c r="AA6154"/>
    </row>
    <row r="6155" spans="5:27" hidden="1">
      <c r="E6155" t="s">
        <v>8120</v>
      </c>
      <c r="F6155" t="s">
        <v>8148</v>
      </c>
      <c r="G6155" t="s">
        <v>1</v>
      </c>
      <c r="H6155" t="s">
        <v>0</v>
      </c>
      <c r="I6155" t="s">
        <v>8171</v>
      </c>
      <c r="J6155" t="s">
        <v>8172</v>
      </c>
      <c r="K6155">
        <v>5297</v>
      </c>
      <c r="L6155">
        <v>5297</v>
      </c>
      <c r="M6155" s="1" t="s">
        <v>1430</v>
      </c>
      <c r="N6155" t="s">
        <v>1431</v>
      </c>
      <c r="O6155" s="2">
        <v>0</v>
      </c>
      <c r="P6155" s="2">
        <v>0</v>
      </c>
      <c r="Q6155" s="2">
        <v>37.200000000000003</v>
      </c>
      <c r="R6155" s="2">
        <v>4.8360000000000003</v>
      </c>
      <c r="S6155" s="2">
        <v>0</v>
      </c>
      <c r="T6155" s="2">
        <v>0</v>
      </c>
      <c r="U6155" s="2">
        <v>42.036000000000001</v>
      </c>
      <c r="W6155" s="2" t="s">
        <v>1</v>
      </c>
      <c r="X61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5"/>
      <c r="Z6155"/>
      <c r="AA6155"/>
    </row>
    <row r="6156" spans="5:27" hidden="1">
      <c r="E6156" t="s">
        <v>8120</v>
      </c>
      <c r="F6156" t="s">
        <v>8148</v>
      </c>
      <c r="G6156" t="s">
        <v>1</v>
      </c>
      <c r="H6156" t="s">
        <v>0</v>
      </c>
      <c r="I6156" t="s">
        <v>8171</v>
      </c>
      <c r="J6156" t="s">
        <v>8172</v>
      </c>
      <c r="K6156">
        <v>5298</v>
      </c>
      <c r="L6156">
        <v>5298</v>
      </c>
      <c r="M6156" s="1" t="s">
        <v>511</v>
      </c>
      <c r="N6156" t="s">
        <v>8042</v>
      </c>
      <c r="O6156" s="2">
        <v>0</v>
      </c>
      <c r="P6156" s="2">
        <v>0</v>
      </c>
      <c r="Q6156" s="2">
        <v>301.98</v>
      </c>
      <c r="R6156" s="2">
        <v>39.257400000000004</v>
      </c>
      <c r="S6156" s="2">
        <v>0</v>
      </c>
      <c r="T6156" s="2">
        <v>0</v>
      </c>
      <c r="U6156" s="2">
        <v>341.23740000000004</v>
      </c>
      <c r="W6156" s="2" t="s">
        <v>1</v>
      </c>
      <c r="X61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6"/>
      <c r="Z6156"/>
      <c r="AA6156"/>
    </row>
    <row r="6157" spans="5:27" hidden="1">
      <c r="E6157" t="s">
        <v>8120</v>
      </c>
      <c r="F6157" t="s">
        <v>8148</v>
      </c>
      <c r="G6157" t="s">
        <v>1</v>
      </c>
      <c r="H6157" t="s">
        <v>0</v>
      </c>
      <c r="I6157" t="s">
        <v>8171</v>
      </c>
      <c r="J6157" t="s">
        <v>8172</v>
      </c>
      <c r="K6157">
        <v>5299</v>
      </c>
      <c r="L6157">
        <v>5299</v>
      </c>
      <c r="M6157" s="1" t="s">
        <v>379</v>
      </c>
      <c r="N6157" t="s">
        <v>380</v>
      </c>
      <c r="O6157" s="2">
        <v>0</v>
      </c>
      <c r="P6157" s="2">
        <v>0</v>
      </c>
      <c r="Q6157" s="2">
        <v>557.54</v>
      </c>
      <c r="R6157" s="2">
        <v>72.480199999999996</v>
      </c>
      <c r="S6157" s="2">
        <v>0</v>
      </c>
      <c r="T6157" s="2">
        <v>0</v>
      </c>
      <c r="U6157" s="2">
        <v>630.02019999999993</v>
      </c>
      <c r="W6157" s="2" t="s">
        <v>1</v>
      </c>
      <c r="X61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7"/>
      <c r="Z6157"/>
      <c r="AA6157"/>
    </row>
    <row r="6158" spans="5:27" hidden="1">
      <c r="E6158" t="s">
        <v>8120</v>
      </c>
      <c r="F6158" t="s">
        <v>8148</v>
      </c>
      <c r="G6158" t="s">
        <v>1</v>
      </c>
      <c r="H6158" t="s">
        <v>0</v>
      </c>
      <c r="I6158" t="s">
        <v>8171</v>
      </c>
      <c r="J6158" t="s">
        <v>8172</v>
      </c>
      <c r="K6158">
        <v>5300</v>
      </c>
      <c r="L6158">
        <v>5300</v>
      </c>
      <c r="M6158" s="1" t="s">
        <v>1420</v>
      </c>
      <c r="N6158" t="s">
        <v>1421</v>
      </c>
      <c r="O6158" s="2">
        <v>0</v>
      </c>
      <c r="P6158" s="2">
        <v>0</v>
      </c>
      <c r="Q6158" s="2">
        <v>92.9</v>
      </c>
      <c r="R6158" s="2">
        <v>12.077000000000002</v>
      </c>
      <c r="S6158" s="2">
        <v>0</v>
      </c>
      <c r="T6158" s="2">
        <v>0</v>
      </c>
      <c r="U6158" s="2">
        <v>104.977</v>
      </c>
      <c r="W6158" s="2" t="s">
        <v>1</v>
      </c>
      <c r="X61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8"/>
      <c r="Z6158"/>
      <c r="AA6158"/>
    </row>
    <row r="6159" spans="5:27" hidden="1">
      <c r="E6159" t="s">
        <v>8120</v>
      </c>
      <c r="F6159" t="s">
        <v>8148</v>
      </c>
      <c r="G6159" t="s">
        <v>1</v>
      </c>
      <c r="H6159" t="s">
        <v>0</v>
      </c>
      <c r="I6159" t="s">
        <v>8171</v>
      </c>
      <c r="J6159" t="s">
        <v>8172</v>
      </c>
      <c r="K6159">
        <v>5301</v>
      </c>
      <c r="L6159">
        <v>5301</v>
      </c>
      <c r="M6159" s="1" t="s">
        <v>333</v>
      </c>
      <c r="N6159" t="s">
        <v>334</v>
      </c>
      <c r="O6159" s="2">
        <v>0</v>
      </c>
      <c r="P6159" s="2">
        <v>0</v>
      </c>
      <c r="Q6159" s="2">
        <v>76.459999999999994</v>
      </c>
      <c r="R6159" s="2">
        <v>9.9398</v>
      </c>
      <c r="S6159" s="2">
        <v>0</v>
      </c>
      <c r="T6159" s="2">
        <v>0</v>
      </c>
      <c r="U6159" s="2">
        <v>86.399799999999999</v>
      </c>
      <c r="W6159" s="2" t="s">
        <v>1</v>
      </c>
      <c r="X61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59"/>
      <c r="Z6159"/>
      <c r="AA6159"/>
    </row>
    <row r="6160" spans="5:27" hidden="1">
      <c r="E6160" t="s">
        <v>8120</v>
      </c>
      <c r="F6160" t="s">
        <v>8148</v>
      </c>
      <c r="G6160" t="s">
        <v>1</v>
      </c>
      <c r="H6160" t="s">
        <v>0</v>
      </c>
      <c r="I6160" t="s">
        <v>8171</v>
      </c>
      <c r="J6160" t="s">
        <v>8172</v>
      </c>
      <c r="K6160">
        <v>5302</v>
      </c>
      <c r="L6160">
        <v>5302</v>
      </c>
      <c r="M6160" s="1" t="s">
        <v>999</v>
      </c>
      <c r="N6160" t="s">
        <v>1000</v>
      </c>
      <c r="O6160" s="2">
        <v>0</v>
      </c>
      <c r="P6160" s="2">
        <v>0</v>
      </c>
      <c r="Q6160" s="2">
        <v>684</v>
      </c>
      <c r="R6160" s="2">
        <v>88.92</v>
      </c>
      <c r="S6160" s="2">
        <v>0</v>
      </c>
      <c r="T6160" s="2">
        <v>0</v>
      </c>
      <c r="U6160" s="2">
        <v>772.92</v>
      </c>
      <c r="W6160" s="2" t="s">
        <v>1</v>
      </c>
      <c r="X61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0"/>
      <c r="Z6160"/>
      <c r="AA6160"/>
    </row>
    <row r="6161" spans="5:27" hidden="1">
      <c r="E6161" t="s">
        <v>8120</v>
      </c>
      <c r="F6161" t="s">
        <v>8148</v>
      </c>
      <c r="G6161" t="s">
        <v>1</v>
      </c>
      <c r="H6161" t="s">
        <v>0</v>
      </c>
      <c r="I6161" t="s">
        <v>8171</v>
      </c>
      <c r="J6161" t="s">
        <v>8172</v>
      </c>
      <c r="K6161">
        <v>5303</v>
      </c>
      <c r="L6161">
        <v>5303</v>
      </c>
      <c r="M6161" s="1" t="s">
        <v>8201</v>
      </c>
      <c r="N6161" t="s">
        <v>8202</v>
      </c>
      <c r="O6161" s="2">
        <v>0</v>
      </c>
      <c r="P6161" s="2">
        <v>0</v>
      </c>
      <c r="Q6161" s="2">
        <v>2552.6799999999998</v>
      </c>
      <c r="R6161" s="2">
        <v>331.84839999999997</v>
      </c>
      <c r="S6161" s="2">
        <v>0</v>
      </c>
      <c r="T6161" s="2">
        <v>0</v>
      </c>
      <c r="U6161" s="2">
        <v>2884.5283999999997</v>
      </c>
      <c r="W6161" s="2" t="s">
        <v>1</v>
      </c>
      <c r="X61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1"/>
      <c r="Z6161"/>
      <c r="AA6161"/>
    </row>
    <row r="6162" spans="5:27" hidden="1">
      <c r="E6162" t="s">
        <v>8120</v>
      </c>
      <c r="F6162" t="s">
        <v>8148</v>
      </c>
      <c r="G6162" t="s">
        <v>1</v>
      </c>
      <c r="H6162" t="s">
        <v>0</v>
      </c>
      <c r="I6162" t="s">
        <v>8171</v>
      </c>
      <c r="J6162" t="s">
        <v>8172</v>
      </c>
      <c r="K6162">
        <v>5304</v>
      </c>
      <c r="L6162">
        <v>5304</v>
      </c>
      <c r="M6162" s="1" t="s">
        <v>1464</v>
      </c>
      <c r="N6162" t="s">
        <v>1465</v>
      </c>
      <c r="O6162" s="2">
        <v>0</v>
      </c>
      <c r="P6162" s="2">
        <v>0</v>
      </c>
      <c r="Q6162" s="2">
        <v>50.62</v>
      </c>
      <c r="R6162" s="2">
        <v>6.5805999999999996</v>
      </c>
      <c r="S6162" s="2">
        <v>0</v>
      </c>
      <c r="T6162" s="2">
        <v>0</v>
      </c>
      <c r="U6162" s="2">
        <v>57.200599999999994</v>
      </c>
      <c r="W6162" s="2" t="s">
        <v>1</v>
      </c>
      <c r="X61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2"/>
      <c r="Z6162"/>
      <c r="AA6162"/>
    </row>
    <row r="6163" spans="5:27" hidden="1">
      <c r="E6163" t="s">
        <v>8120</v>
      </c>
      <c r="F6163" t="s">
        <v>8148</v>
      </c>
      <c r="G6163" t="s">
        <v>1</v>
      </c>
      <c r="H6163" t="s">
        <v>0</v>
      </c>
      <c r="I6163" t="s">
        <v>8171</v>
      </c>
      <c r="J6163" t="s">
        <v>8172</v>
      </c>
      <c r="K6163">
        <v>5305</v>
      </c>
      <c r="L6163">
        <v>5305</v>
      </c>
      <c r="M6163" s="1" t="s">
        <v>877</v>
      </c>
      <c r="N6163" t="s">
        <v>878</v>
      </c>
      <c r="O6163" s="2">
        <v>0</v>
      </c>
      <c r="P6163" s="2">
        <v>0</v>
      </c>
      <c r="Q6163" s="2">
        <v>44.25</v>
      </c>
      <c r="R6163" s="2">
        <v>5.7525000000000004</v>
      </c>
      <c r="S6163" s="2">
        <v>0</v>
      </c>
      <c r="T6163" s="2">
        <v>0</v>
      </c>
      <c r="U6163" s="2">
        <v>50.002499999999998</v>
      </c>
      <c r="W6163" s="2" t="s">
        <v>1</v>
      </c>
      <c r="X61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3"/>
      <c r="Z6163"/>
      <c r="AA6163"/>
    </row>
    <row r="6164" spans="5:27" hidden="1">
      <c r="E6164" t="s">
        <v>8120</v>
      </c>
      <c r="F6164" t="s">
        <v>8148</v>
      </c>
      <c r="G6164" t="s">
        <v>1</v>
      </c>
      <c r="H6164" t="s">
        <v>0</v>
      </c>
      <c r="I6164" t="s">
        <v>8171</v>
      </c>
      <c r="J6164" t="s">
        <v>8172</v>
      </c>
      <c r="K6164">
        <v>5306</v>
      </c>
      <c r="L6164">
        <v>5306</v>
      </c>
      <c r="M6164" s="1" t="s">
        <v>532</v>
      </c>
      <c r="N6164" t="s">
        <v>533</v>
      </c>
      <c r="O6164" s="2">
        <v>0</v>
      </c>
      <c r="P6164" s="2">
        <v>0</v>
      </c>
      <c r="Q6164" s="2">
        <v>371.68</v>
      </c>
      <c r="R6164" s="2">
        <v>48.318400000000004</v>
      </c>
      <c r="S6164" s="2">
        <v>0</v>
      </c>
      <c r="T6164" s="2">
        <v>0</v>
      </c>
      <c r="U6164" s="2">
        <v>419.9984</v>
      </c>
      <c r="W6164" s="2" t="s">
        <v>1</v>
      </c>
      <c r="X61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4"/>
      <c r="Z6164"/>
      <c r="AA6164"/>
    </row>
    <row r="6165" spans="5:27" hidden="1">
      <c r="E6165" t="s">
        <v>8120</v>
      </c>
      <c r="F6165" t="s">
        <v>8148</v>
      </c>
      <c r="G6165" t="s">
        <v>1</v>
      </c>
      <c r="H6165" t="s">
        <v>0</v>
      </c>
      <c r="I6165" t="s">
        <v>8171</v>
      </c>
      <c r="J6165" t="s">
        <v>8172</v>
      </c>
      <c r="K6165">
        <v>5307</v>
      </c>
      <c r="L6165">
        <v>5307</v>
      </c>
      <c r="M6165" s="1" t="s">
        <v>518</v>
      </c>
      <c r="N6165" t="s">
        <v>519</v>
      </c>
      <c r="O6165" s="2">
        <v>0</v>
      </c>
      <c r="P6165" s="2">
        <v>0</v>
      </c>
      <c r="Q6165" s="2">
        <v>466.6</v>
      </c>
      <c r="R6165" s="2">
        <v>60.658000000000008</v>
      </c>
      <c r="S6165" s="2">
        <v>0</v>
      </c>
      <c r="T6165" s="2">
        <v>0</v>
      </c>
      <c r="U6165" s="2">
        <v>527.25800000000004</v>
      </c>
      <c r="W6165" s="2" t="s">
        <v>1</v>
      </c>
      <c r="X61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5"/>
      <c r="Z6165"/>
      <c r="AA6165"/>
    </row>
    <row r="6166" spans="5:27" hidden="1">
      <c r="E6166" t="s">
        <v>8120</v>
      </c>
      <c r="F6166" t="s">
        <v>8148</v>
      </c>
      <c r="G6166" t="s">
        <v>1</v>
      </c>
      <c r="H6166" t="s">
        <v>0</v>
      </c>
      <c r="I6166" t="s">
        <v>8171</v>
      </c>
      <c r="J6166" t="s">
        <v>8172</v>
      </c>
      <c r="K6166">
        <v>5308</v>
      </c>
      <c r="L6166">
        <v>5308</v>
      </c>
      <c r="M6166" s="1" t="s">
        <v>943</v>
      </c>
      <c r="N6166" t="s">
        <v>944</v>
      </c>
      <c r="O6166" s="2">
        <v>0</v>
      </c>
      <c r="P6166" s="2">
        <v>0</v>
      </c>
      <c r="Q6166" s="2">
        <v>111.51</v>
      </c>
      <c r="R6166" s="2">
        <v>14.496300000000002</v>
      </c>
      <c r="S6166" s="2">
        <v>0</v>
      </c>
      <c r="T6166" s="2">
        <v>0</v>
      </c>
      <c r="U6166" s="2">
        <v>126.00630000000001</v>
      </c>
      <c r="W6166" s="2" t="s">
        <v>1</v>
      </c>
      <c r="X61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6"/>
      <c r="Z6166"/>
      <c r="AA6166"/>
    </row>
    <row r="6167" spans="5:27" hidden="1">
      <c r="E6167" t="s">
        <v>8120</v>
      </c>
      <c r="F6167" t="s">
        <v>8148</v>
      </c>
      <c r="G6167" t="s">
        <v>1</v>
      </c>
      <c r="H6167" t="s">
        <v>0</v>
      </c>
      <c r="I6167" t="s">
        <v>8171</v>
      </c>
      <c r="J6167" t="s">
        <v>8172</v>
      </c>
      <c r="K6167">
        <v>5309</v>
      </c>
      <c r="L6167">
        <v>5309</v>
      </c>
      <c r="M6167" s="1" t="s">
        <v>592</v>
      </c>
      <c r="N6167" t="s">
        <v>593</v>
      </c>
      <c r="O6167" s="2">
        <v>0</v>
      </c>
      <c r="P6167" s="2">
        <v>0</v>
      </c>
      <c r="Q6167" s="2">
        <v>118.49</v>
      </c>
      <c r="R6167" s="2">
        <v>15.403700000000001</v>
      </c>
      <c r="S6167" s="2">
        <v>0</v>
      </c>
      <c r="T6167" s="2">
        <v>0</v>
      </c>
      <c r="U6167" s="2">
        <v>133.8937</v>
      </c>
      <c r="W6167" s="2" t="s">
        <v>1</v>
      </c>
      <c r="X61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7"/>
      <c r="Z6167"/>
      <c r="AA6167"/>
    </row>
    <row r="6168" spans="5:27" hidden="1">
      <c r="E6168" t="s">
        <v>8120</v>
      </c>
      <c r="F6168" t="s">
        <v>8148</v>
      </c>
      <c r="G6168" t="s">
        <v>1</v>
      </c>
      <c r="H6168" t="s">
        <v>0</v>
      </c>
      <c r="I6168" t="s">
        <v>8171</v>
      </c>
      <c r="J6168" t="s">
        <v>8172</v>
      </c>
      <c r="K6168">
        <v>5310</v>
      </c>
      <c r="L6168">
        <v>5310</v>
      </c>
      <c r="M6168" s="1" t="s">
        <v>8095</v>
      </c>
      <c r="N6168" t="s">
        <v>8096</v>
      </c>
      <c r="O6168" s="2">
        <v>0</v>
      </c>
      <c r="P6168" s="2">
        <v>0</v>
      </c>
      <c r="Q6168" s="2">
        <v>56.25</v>
      </c>
      <c r="R6168" s="2">
        <v>7.3125</v>
      </c>
      <c r="S6168" s="2">
        <v>0</v>
      </c>
      <c r="T6168" s="2">
        <v>0</v>
      </c>
      <c r="U6168" s="2">
        <v>63.5625</v>
      </c>
      <c r="W6168" s="2" t="s">
        <v>1</v>
      </c>
      <c r="X61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8"/>
      <c r="Z6168"/>
      <c r="AA6168"/>
    </row>
    <row r="6169" spans="5:27" hidden="1">
      <c r="E6169" t="s">
        <v>8120</v>
      </c>
      <c r="F6169" t="s">
        <v>8148</v>
      </c>
      <c r="G6169" t="s">
        <v>1</v>
      </c>
      <c r="H6169" t="s">
        <v>0</v>
      </c>
      <c r="I6169" t="s">
        <v>8171</v>
      </c>
      <c r="J6169" t="s">
        <v>8172</v>
      </c>
      <c r="K6169">
        <v>5311</v>
      </c>
      <c r="L6169">
        <v>5311</v>
      </c>
      <c r="M6169" s="1" t="s">
        <v>8165</v>
      </c>
      <c r="N6169" t="s">
        <v>8166</v>
      </c>
      <c r="O6169" s="2">
        <v>0</v>
      </c>
      <c r="P6169" s="2">
        <v>0</v>
      </c>
      <c r="Q6169" s="2">
        <v>336.5</v>
      </c>
      <c r="R6169" s="2">
        <v>43.745000000000005</v>
      </c>
      <c r="S6169" s="2">
        <v>0</v>
      </c>
      <c r="T6169" s="2">
        <v>0</v>
      </c>
      <c r="U6169" s="2">
        <v>380.245</v>
      </c>
      <c r="W6169" s="2" t="s">
        <v>1</v>
      </c>
      <c r="X61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69"/>
      <c r="Z6169"/>
      <c r="AA6169"/>
    </row>
    <row r="6170" spans="5:27" hidden="1">
      <c r="E6170" t="s">
        <v>8120</v>
      </c>
      <c r="F6170" t="s">
        <v>8148</v>
      </c>
      <c r="G6170" t="s">
        <v>1</v>
      </c>
      <c r="H6170" t="s">
        <v>0</v>
      </c>
      <c r="I6170" t="s">
        <v>8171</v>
      </c>
      <c r="J6170" t="s">
        <v>8172</v>
      </c>
      <c r="K6170">
        <v>5312</v>
      </c>
      <c r="L6170">
        <v>5312</v>
      </c>
      <c r="M6170" s="1" t="s">
        <v>830</v>
      </c>
      <c r="N6170" t="s">
        <v>831</v>
      </c>
      <c r="O6170" s="2">
        <v>0</v>
      </c>
      <c r="P6170" s="2">
        <v>0</v>
      </c>
      <c r="Q6170" s="2">
        <v>217.93</v>
      </c>
      <c r="R6170" s="2">
        <v>28.330900000000003</v>
      </c>
      <c r="S6170" s="2">
        <v>0</v>
      </c>
      <c r="T6170" s="2">
        <v>0</v>
      </c>
      <c r="U6170" s="2">
        <v>246.26090000000002</v>
      </c>
      <c r="W6170" s="2" t="s">
        <v>1</v>
      </c>
      <c r="X61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0"/>
      <c r="Z6170"/>
      <c r="AA6170"/>
    </row>
    <row r="6171" spans="5:27" hidden="1">
      <c r="E6171" t="s">
        <v>8120</v>
      </c>
      <c r="F6171" t="s">
        <v>8148</v>
      </c>
      <c r="G6171" t="s">
        <v>1</v>
      </c>
      <c r="H6171" t="s">
        <v>0</v>
      </c>
      <c r="I6171" t="s">
        <v>8171</v>
      </c>
      <c r="J6171" t="s">
        <v>8172</v>
      </c>
      <c r="K6171">
        <v>5313</v>
      </c>
      <c r="L6171">
        <v>5313</v>
      </c>
      <c r="M6171" s="1" t="s">
        <v>520</v>
      </c>
      <c r="N6171" t="s">
        <v>521</v>
      </c>
      <c r="O6171" s="2">
        <v>0</v>
      </c>
      <c r="P6171" s="2">
        <v>0</v>
      </c>
      <c r="Q6171" s="2">
        <v>113.5</v>
      </c>
      <c r="R6171" s="2">
        <v>14.755000000000001</v>
      </c>
      <c r="S6171" s="2">
        <v>0</v>
      </c>
      <c r="T6171" s="2">
        <v>0</v>
      </c>
      <c r="U6171" s="2">
        <v>128.255</v>
      </c>
      <c r="W6171" s="2" t="s">
        <v>1</v>
      </c>
      <c r="X61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1"/>
      <c r="Z6171"/>
      <c r="AA6171"/>
    </row>
    <row r="6172" spans="5:27" hidden="1">
      <c r="E6172" t="s">
        <v>8120</v>
      </c>
      <c r="F6172" t="s">
        <v>8148</v>
      </c>
      <c r="G6172" t="s">
        <v>1</v>
      </c>
      <c r="H6172" t="s">
        <v>0</v>
      </c>
      <c r="I6172" t="s">
        <v>8171</v>
      </c>
      <c r="J6172" t="s">
        <v>8172</v>
      </c>
      <c r="K6172">
        <v>5314</v>
      </c>
      <c r="L6172">
        <v>5314</v>
      </c>
      <c r="M6172" s="1" t="s">
        <v>1460</v>
      </c>
      <c r="N6172" t="s">
        <v>1461</v>
      </c>
      <c r="O6172" s="2">
        <v>0</v>
      </c>
      <c r="P6172" s="2">
        <v>0</v>
      </c>
      <c r="Q6172" s="2">
        <v>23.22</v>
      </c>
      <c r="R6172" s="2">
        <v>3.0186000000000002</v>
      </c>
      <c r="S6172" s="2">
        <v>0</v>
      </c>
      <c r="T6172" s="2">
        <v>0</v>
      </c>
      <c r="U6172" s="2">
        <v>26.238599999999998</v>
      </c>
      <c r="W6172" s="2" t="s">
        <v>1</v>
      </c>
      <c r="X61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2"/>
      <c r="Z6172"/>
      <c r="AA6172"/>
    </row>
    <row r="6173" spans="5:27" hidden="1">
      <c r="E6173" t="s">
        <v>8120</v>
      </c>
      <c r="F6173" t="s">
        <v>8148</v>
      </c>
      <c r="G6173" t="s">
        <v>1</v>
      </c>
      <c r="H6173" t="s">
        <v>0</v>
      </c>
      <c r="I6173" t="s">
        <v>8171</v>
      </c>
      <c r="J6173" t="s">
        <v>8172</v>
      </c>
      <c r="K6173">
        <v>5315</v>
      </c>
      <c r="L6173">
        <v>5315</v>
      </c>
      <c r="M6173" s="1" t="s">
        <v>8020</v>
      </c>
      <c r="N6173" t="s">
        <v>8021</v>
      </c>
      <c r="O6173" s="2">
        <v>0</v>
      </c>
      <c r="P6173" s="2">
        <v>0</v>
      </c>
      <c r="Q6173" s="2">
        <v>34.76</v>
      </c>
      <c r="R6173" s="2">
        <v>4.5187999999999997</v>
      </c>
      <c r="S6173" s="2">
        <v>0</v>
      </c>
      <c r="T6173" s="2">
        <v>0</v>
      </c>
      <c r="U6173" s="2">
        <v>39.278799999999997</v>
      </c>
      <c r="W6173" s="2" t="s">
        <v>1</v>
      </c>
      <c r="X61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3"/>
      <c r="Z6173"/>
      <c r="AA6173"/>
    </row>
    <row r="6174" spans="5:27" hidden="1">
      <c r="E6174" t="s">
        <v>8120</v>
      </c>
      <c r="F6174" t="s">
        <v>8127</v>
      </c>
      <c r="G6174" t="s">
        <v>1</v>
      </c>
      <c r="H6174" t="s">
        <v>0</v>
      </c>
      <c r="I6174" t="s">
        <v>8171</v>
      </c>
      <c r="J6174" t="s">
        <v>8172</v>
      </c>
      <c r="K6174">
        <v>5316</v>
      </c>
      <c r="L6174">
        <v>5316</v>
      </c>
      <c r="M6174" s="1" t="s">
        <v>737</v>
      </c>
      <c r="N6174" t="s">
        <v>738</v>
      </c>
      <c r="O6174" s="2">
        <v>0</v>
      </c>
      <c r="P6174" s="2">
        <v>0</v>
      </c>
      <c r="Q6174" s="2">
        <v>150</v>
      </c>
      <c r="R6174" s="2">
        <v>19.5</v>
      </c>
      <c r="S6174" s="2">
        <v>0</v>
      </c>
      <c r="T6174" s="2">
        <v>0</v>
      </c>
      <c r="U6174" s="2">
        <v>169.5</v>
      </c>
      <c r="W6174" s="2" t="s">
        <v>1</v>
      </c>
      <c r="X61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4"/>
      <c r="Z6174"/>
      <c r="AA6174"/>
    </row>
    <row r="6175" spans="5:27" hidden="1">
      <c r="E6175" t="s">
        <v>8120</v>
      </c>
      <c r="F6175" t="s">
        <v>8127</v>
      </c>
      <c r="G6175" t="s">
        <v>1</v>
      </c>
      <c r="H6175" t="s">
        <v>0</v>
      </c>
      <c r="I6175" t="s">
        <v>8171</v>
      </c>
      <c r="J6175" t="s">
        <v>8172</v>
      </c>
      <c r="K6175">
        <v>5317</v>
      </c>
      <c r="L6175">
        <v>5317</v>
      </c>
      <c r="M6175" s="1" t="s">
        <v>307</v>
      </c>
      <c r="N6175" t="s">
        <v>308</v>
      </c>
      <c r="O6175" s="2">
        <v>0</v>
      </c>
      <c r="P6175" s="2">
        <v>0</v>
      </c>
      <c r="Q6175" s="2">
        <v>9</v>
      </c>
      <c r="R6175" s="2">
        <v>1.17</v>
      </c>
      <c r="S6175" s="2">
        <v>0</v>
      </c>
      <c r="T6175" s="2">
        <v>0</v>
      </c>
      <c r="U6175" s="2">
        <v>10.17</v>
      </c>
      <c r="W6175" s="2" t="s">
        <v>1</v>
      </c>
      <c r="X61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5"/>
      <c r="Z6175"/>
      <c r="AA6175"/>
    </row>
    <row r="6176" spans="5:27" hidden="1">
      <c r="E6176" t="s">
        <v>8120</v>
      </c>
      <c r="F6176" t="s">
        <v>8127</v>
      </c>
      <c r="G6176" t="s">
        <v>1</v>
      </c>
      <c r="H6176" t="s">
        <v>0</v>
      </c>
      <c r="I6176" t="s">
        <v>8171</v>
      </c>
      <c r="J6176" t="s">
        <v>8172</v>
      </c>
      <c r="K6176">
        <v>5318</v>
      </c>
      <c r="L6176">
        <v>5318</v>
      </c>
      <c r="M6176" s="1" t="s">
        <v>624</v>
      </c>
      <c r="N6176" t="s">
        <v>625</v>
      </c>
      <c r="O6176" s="2">
        <v>0</v>
      </c>
      <c r="P6176" s="2">
        <v>0</v>
      </c>
      <c r="Q6176" s="2">
        <v>112.32</v>
      </c>
      <c r="R6176" s="2">
        <v>14.601599999999999</v>
      </c>
      <c r="S6176" s="2">
        <v>0</v>
      </c>
      <c r="T6176" s="2">
        <v>0</v>
      </c>
      <c r="U6176" s="2">
        <v>126.9216</v>
      </c>
      <c r="W6176" s="2" t="s">
        <v>1</v>
      </c>
      <c r="X61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6"/>
      <c r="Z6176"/>
      <c r="AA6176"/>
    </row>
    <row r="6177" spans="5:27" hidden="1">
      <c r="E6177" t="s">
        <v>8120</v>
      </c>
      <c r="F6177" t="s">
        <v>8127</v>
      </c>
      <c r="G6177" t="s">
        <v>1</v>
      </c>
      <c r="H6177" t="s">
        <v>0</v>
      </c>
      <c r="I6177" t="s">
        <v>8171</v>
      </c>
      <c r="J6177" t="s">
        <v>8172</v>
      </c>
      <c r="K6177">
        <v>5319</v>
      </c>
      <c r="L6177">
        <v>5319</v>
      </c>
      <c r="M6177" s="1" t="s">
        <v>1094</v>
      </c>
      <c r="N6177" t="s">
        <v>1095</v>
      </c>
      <c r="O6177" s="2">
        <v>0</v>
      </c>
      <c r="P6177" s="2">
        <v>0</v>
      </c>
      <c r="Q6177" s="2">
        <v>6966.23</v>
      </c>
      <c r="R6177" s="2">
        <v>905.60989999999993</v>
      </c>
      <c r="S6177" s="2">
        <v>0</v>
      </c>
      <c r="T6177" s="2">
        <v>0</v>
      </c>
      <c r="U6177" s="2">
        <v>7871.839899999999</v>
      </c>
      <c r="W6177" s="2" t="s">
        <v>1</v>
      </c>
      <c r="X61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7"/>
      <c r="Z6177"/>
      <c r="AA6177"/>
    </row>
    <row r="6178" spans="5:27" hidden="1">
      <c r="E6178" t="s">
        <v>8120</v>
      </c>
      <c r="F6178" t="s">
        <v>8127</v>
      </c>
      <c r="G6178" t="s">
        <v>1</v>
      </c>
      <c r="H6178" t="s">
        <v>0</v>
      </c>
      <c r="I6178" t="s">
        <v>8171</v>
      </c>
      <c r="J6178" t="s">
        <v>8172</v>
      </c>
      <c r="K6178">
        <v>5320</v>
      </c>
      <c r="L6178">
        <v>5320</v>
      </c>
      <c r="M6178" s="1" t="s">
        <v>503</v>
      </c>
      <c r="N6178" t="s">
        <v>504</v>
      </c>
      <c r="O6178" s="2">
        <v>0</v>
      </c>
      <c r="P6178" s="2">
        <v>0</v>
      </c>
      <c r="Q6178" s="2">
        <v>35.79</v>
      </c>
      <c r="R6178" s="2">
        <v>4.6527000000000003</v>
      </c>
      <c r="S6178" s="2">
        <v>0</v>
      </c>
      <c r="T6178" s="2">
        <v>0</v>
      </c>
      <c r="U6178" s="2">
        <v>40.442700000000002</v>
      </c>
      <c r="W6178" s="2" t="s">
        <v>1</v>
      </c>
      <c r="X61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8"/>
      <c r="Z6178"/>
      <c r="AA6178"/>
    </row>
    <row r="6179" spans="5:27" hidden="1">
      <c r="E6179" t="s">
        <v>8120</v>
      </c>
      <c r="F6179" t="s">
        <v>8127</v>
      </c>
      <c r="G6179" t="s">
        <v>1</v>
      </c>
      <c r="H6179" t="s">
        <v>0</v>
      </c>
      <c r="I6179" t="s">
        <v>8171</v>
      </c>
      <c r="J6179" t="s">
        <v>8172</v>
      </c>
      <c r="K6179">
        <v>5321</v>
      </c>
      <c r="L6179">
        <v>5321</v>
      </c>
      <c r="M6179" s="1" t="s">
        <v>582</v>
      </c>
      <c r="N6179" t="s">
        <v>583</v>
      </c>
      <c r="O6179" s="2">
        <v>0</v>
      </c>
      <c r="P6179" s="2">
        <v>0</v>
      </c>
      <c r="Q6179" s="2">
        <v>17276.52</v>
      </c>
      <c r="R6179" s="2">
        <v>2245.9476</v>
      </c>
      <c r="S6179" s="2">
        <v>0</v>
      </c>
      <c r="T6179" s="2">
        <v>0</v>
      </c>
      <c r="U6179" s="2">
        <v>19522.4676</v>
      </c>
      <c r="W6179" s="2" t="s">
        <v>1</v>
      </c>
      <c r="X61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79"/>
      <c r="Z6179"/>
      <c r="AA6179"/>
    </row>
    <row r="6180" spans="5:27" hidden="1">
      <c r="E6180" t="s">
        <v>8120</v>
      </c>
      <c r="F6180" t="s">
        <v>8127</v>
      </c>
      <c r="G6180" t="s">
        <v>1</v>
      </c>
      <c r="H6180" t="s">
        <v>0</v>
      </c>
      <c r="I6180" t="s">
        <v>8171</v>
      </c>
      <c r="J6180" t="s">
        <v>8172</v>
      </c>
      <c r="K6180">
        <v>5322</v>
      </c>
      <c r="L6180">
        <v>5322</v>
      </c>
      <c r="M6180" s="1" t="s">
        <v>299</v>
      </c>
      <c r="N6180" t="s">
        <v>300</v>
      </c>
      <c r="O6180" s="2">
        <v>0</v>
      </c>
      <c r="P6180" s="2">
        <v>0</v>
      </c>
      <c r="Q6180" s="2">
        <v>58</v>
      </c>
      <c r="R6180" s="2">
        <v>7.54</v>
      </c>
      <c r="S6180" s="2">
        <v>0</v>
      </c>
      <c r="T6180" s="2">
        <v>0</v>
      </c>
      <c r="U6180" s="2">
        <v>65.540000000000006</v>
      </c>
      <c r="W6180" s="2" t="s">
        <v>1</v>
      </c>
      <c r="X61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0"/>
      <c r="Z6180"/>
      <c r="AA6180"/>
    </row>
    <row r="6181" spans="5:27" hidden="1">
      <c r="E6181" t="s">
        <v>8120</v>
      </c>
      <c r="F6181" t="s">
        <v>8127</v>
      </c>
      <c r="G6181" t="s">
        <v>1</v>
      </c>
      <c r="H6181" t="s">
        <v>0</v>
      </c>
      <c r="I6181" t="s">
        <v>8171</v>
      </c>
      <c r="J6181" t="s">
        <v>8172</v>
      </c>
      <c r="K6181">
        <v>5323</v>
      </c>
      <c r="L6181">
        <v>5323</v>
      </c>
      <c r="M6181" s="1" t="s">
        <v>385</v>
      </c>
      <c r="N6181" t="s">
        <v>386</v>
      </c>
      <c r="O6181" s="2">
        <v>0</v>
      </c>
      <c r="P6181" s="2">
        <v>0</v>
      </c>
      <c r="Q6181" s="2">
        <v>30.79</v>
      </c>
      <c r="R6181" s="2">
        <v>4.0026999999999999</v>
      </c>
      <c r="S6181" s="2">
        <v>0</v>
      </c>
      <c r="T6181" s="2">
        <v>0</v>
      </c>
      <c r="U6181" s="2">
        <v>34.792699999999996</v>
      </c>
      <c r="W6181" s="2" t="s">
        <v>1</v>
      </c>
      <c r="X61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1"/>
      <c r="Z6181"/>
      <c r="AA6181"/>
    </row>
    <row r="6182" spans="5:27" hidden="1">
      <c r="E6182" t="s">
        <v>8120</v>
      </c>
      <c r="F6182" t="s">
        <v>8127</v>
      </c>
      <c r="G6182" t="s">
        <v>1</v>
      </c>
      <c r="H6182" t="s">
        <v>0</v>
      </c>
      <c r="I6182" t="s">
        <v>8171</v>
      </c>
      <c r="J6182" t="s">
        <v>8172</v>
      </c>
      <c r="K6182">
        <v>5324</v>
      </c>
      <c r="L6182">
        <v>5324</v>
      </c>
      <c r="M6182" s="1" t="s">
        <v>118</v>
      </c>
      <c r="N6182" t="s">
        <v>119</v>
      </c>
      <c r="O6182" s="2">
        <v>0</v>
      </c>
      <c r="P6182" s="2">
        <v>0</v>
      </c>
      <c r="Q6182" s="2">
        <v>5.81</v>
      </c>
      <c r="R6182" s="2">
        <v>0.75529999999999997</v>
      </c>
      <c r="S6182" s="2">
        <v>0</v>
      </c>
      <c r="T6182" s="2">
        <v>0</v>
      </c>
      <c r="U6182" s="2">
        <v>6.5652999999999997</v>
      </c>
      <c r="W6182" s="2" t="s">
        <v>1</v>
      </c>
      <c r="X61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2"/>
      <c r="Z6182"/>
      <c r="AA6182"/>
    </row>
    <row r="6183" spans="5:27" hidden="1">
      <c r="E6183" t="s">
        <v>8120</v>
      </c>
      <c r="F6183" t="s">
        <v>8127</v>
      </c>
      <c r="G6183" t="s">
        <v>1</v>
      </c>
      <c r="H6183" t="s">
        <v>0</v>
      </c>
      <c r="I6183" t="s">
        <v>8171</v>
      </c>
      <c r="J6183" t="s">
        <v>8172</v>
      </c>
      <c r="K6183">
        <v>5325</v>
      </c>
      <c r="L6183">
        <v>5325</v>
      </c>
      <c r="M6183" s="1" t="s">
        <v>7932</v>
      </c>
      <c r="N6183" t="s">
        <v>358</v>
      </c>
      <c r="O6183" s="2">
        <v>0</v>
      </c>
      <c r="P6183" s="2">
        <v>0</v>
      </c>
      <c r="Q6183" s="2">
        <v>184.69</v>
      </c>
      <c r="R6183" s="2">
        <v>24.009700000000002</v>
      </c>
      <c r="S6183" s="2">
        <v>0</v>
      </c>
      <c r="T6183" s="2">
        <v>0</v>
      </c>
      <c r="U6183" s="2">
        <v>208.69970000000001</v>
      </c>
      <c r="W6183" s="2" t="s">
        <v>1</v>
      </c>
      <c r="X61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3"/>
      <c r="Z6183"/>
      <c r="AA6183"/>
    </row>
    <row r="6184" spans="5:27" hidden="1">
      <c r="E6184" t="s">
        <v>8120</v>
      </c>
      <c r="F6184" t="s">
        <v>8127</v>
      </c>
      <c r="G6184" t="s">
        <v>1</v>
      </c>
      <c r="H6184" t="s">
        <v>0</v>
      </c>
      <c r="I6184" t="s">
        <v>8171</v>
      </c>
      <c r="J6184" t="s">
        <v>8172</v>
      </c>
      <c r="K6184">
        <v>5326</v>
      </c>
      <c r="L6184">
        <v>5326</v>
      </c>
      <c r="M6184" s="1" t="s">
        <v>211</v>
      </c>
      <c r="N6184" t="s">
        <v>212</v>
      </c>
      <c r="O6184" s="2">
        <v>0</v>
      </c>
      <c r="P6184" s="2">
        <v>0</v>
      </c>
      <c r="Q6184" s="2">
        <v>358.1</v>
      </c>
      <c r="R6184" s="2">
        <v>46.553000000000004</v>
      </c>
      <c r="S6184" s="2">
        <v>0</v>
      </c>
      <c r="T6184" s="2">
        <v>0</v>
      </c>
      <c r="U6184" s="2">
        <v>404.65300000000002</v>
      </c>
      <c r="W6184" s="2" t="s">
        <v>1</v>
      </c>
      <c r="X61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4"/>
      <c r="Z6184"/>
      <c r="AA6184"/>
    </row>
    <row r="6185" spans="5:27" hidden="1">
      <c r="E6185" t="s">
        <v>8120</v>
      </c>
      <c r="F6185" t="s">
        <v>8127</v>
      </c>
      <c r="G6185" t="s">
        <v>1</v>
      </c>
      <c r="H6185" t="s">
        <v>0</v>
      </c>
      <c r="I6185" t="s">
        <v>8171</v>
      </c>
      <c r="J6185" t="s">
        <v>8172</v>
      </c>
      <c r="K6185">
        <v>5329</v>
      </c>
      <c r="L6185">
        <v>5329</v>
      </c>
      <c r="M6185" s="1" t="s">
        <v>580</v>
      </c>
      <c r="N6185" t="s">
        <v>581</v>
      </c>
      <c r="O6185" s="2">
        <v>0</v>
      </c>
      <c r="P6185" s="2">
        <v>0</v>
      </c>
      <c r="Q6185" s="2">
        <v>7646.03</v>
      </c>
      <c r="R6185" s="2">
        <v>993.98389999999995</v>
      </c>
      <c r="S6185" s="2">
        <v>0</v>
      </c>
      <c r="T6185" s="2">
        <v>0</v>
      </c>
      <c r="U6185" s="2">
        <v>8640.0138999999999</v>
      </c>
      <c r="W6185" s="2" t="s">
        <v>1</v>
      </c>
      <c r="X61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5"/>
      <c r="Z6185"/>
      <c r="AA6185"/>
    </row>
    <row r="6186" spans="5:27" hidden="1">
      <c r="E6186" t="s">
        <v>8120</v>
      </c>
      <c r="F6186" t="s">
        <v>8127</v>
      </c>
      <c r="G6186" t="s">
        <v>1</v>
      </c>
      <c r="H6186" t="s">
        <v>0</v>
      </c>
      <c r="I6186" t="s">
        <v>8171</v>
      </c>
      <c r="J6186" t="s">
        <v>8172</v>
      </c>
      <c r="K6186">
        <v>5327</v>
      </c>
      <c r="L6186">
        <v>5327</v>
      </c>
      <c r="M6186" s="1" t="s">
        <v>495</v>
      </c>
      <c r="N6186" t="s">
        <v>496</v>
      </c>
      <c r="O6186" s="2">
        <v>0</v>
      </c>
      <c r="P6186" s="2">
        <v>0</v>
      </c>
      <c r="Q6186" s="2">
        <v>167.23</v>
      </c>
      <c r="R6186" s="2">
        <v>21.739899999999999</v>
      </c>
      <c r="S6186" s="2">
        <v>0</v>
      </c>
      <c r="T6186" s="2">
        <v>0</v>
      </c>
      <c r="U6186" s="2">
        <v>188.9699</v>
      </c>
      <c r="W6186" s="2" t="s">
        <v>1</v>
      </c>
      <c r="X61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6"/>
      <c r="Z6186"/>
      <c r="AA6186"/>
    </row>
    <row r="6187" spans="5:27" hidden="1">
      <c r="E6187" t="s">
        <v>8120</v>
      </c>
      <c r="F6187" t="s">
        <v>8127</v>
      </c>
      <c r="G6187" t="s">
        <v>1</v>
      </c>
      <c r="H6187" t="s">
        <v>0</v>
      </c>
      <c r="I6187" t="s">
        <v>8171</v>
      </c>
      <c r="J6187" t="s">
        <v>8172</v>
      </c>
      <c r="K6187">
        <v>5328</v>
      </c>
      <c r="L6187">
        <v>5328</v>
      </c>
      <c r="M6187" s="1" t="s">
        <v>305</v>
      </c>
      <c r="N6187" t="s">
        <v>306</v>
      </c>
      <c r="O6187" s="2">
        <v>0</v>
      </c>
      <c r="P6187" s="2">
        <v>0</v>
      </c>
      <c r="Q6187" s="2">
        <v>7406.63</v>
      </c>
      <c r="R6187" s="2">
        <v>962.86189999999999</v>
      </c>
      <c r="S6187" s="2">
        <v>0</v>
      </c>
      <c r="T6187" s="2">
        <v>0</v>
      </c>
      <c r="U6187" s="2">
        <v>8369.4919000000009</v>
      </c>
      <c r="W6187" s="2" t="s">
        <v>1</v>
      </c>
      <c r="X61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7"/>
      <c r="Z6187"/>
      <c r="AA6187"/>
    </row>
    <row r="6188" spans="5:27" hidden="1">
      <c r="E6188" t="s">
        <v>8120</v>
      </c>
      <c r="F6188" t="s">
        <v>8127</v>
      </c>
      <c r="G6188" t="s">
        <v>1</v>
      </c>
      <c r="H6188" t="s">
        <v>0</v>
      </c>
      <c r="I6188" t="s">
        <v>8171</v>
      </c>
      <c r="J6188" t="s">
        <v>8172</v>
      </c>
      <c r="K6188">
        <v>5330</v>
      </c>
      <c r="L6188">
        <v>5330</v>
      </c>
      <c r="M6188" s="1" t="s">
        <v>727</v>
      </c>
      <c r="N6188" t="s">
        <v>728</v>
      </c>
      <c r="O6188" s="2">
        <v>0</v>
      </c>
      <c r="P6188" s="2">
        <v>0</v>
      </c>
      <c r="Q6188" s="2">
        <v>278.77</v>
      </c>
      <c r="R6188" s="2">
        <v>36.240099999999998</v>
      </c>
      <c r="S6188" s="2">
        <v>0</v>
      </c>
      <c r="T6188" s="2">
        <v>0</v>
      </c>
      <c r="U6188" s="2">
        <v>315.01009999999997</v>
      </c>
      <c r="W6188" s="2" t="s">
        <v>1</v>
      </c>
      <c r="X61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8"/>
      <c r="Z6188"/>
      <c r="AA6188"/>
    </row>
    <row r="6189" spans="5:27" hidden="1">
      <c r="E6189" t="s">
        <v>8120</v>
      </c>
      <c r="F6189" t="s">
        <v>8127</v>
      </c>
      <c r="G6189" t="s">
        <v>1</v>
      </c>
      <c r="H6189" t="s">
        <v>0</v>
      </c>
      <c r="I6189" t="s">
        <v>8171</v>
      </c>
      <c r="J6189" t="s">
        <v>8172</v>
      </c>
      <c r="K6189">
        <v>5331</v>
      </c>
      <c r="L6189">
        <v>5331</v>
      </c>
      <c r="M6189" s="1" t="s">
        <v>558</v>
      </c>
      <c r="N6189" t="s">
        <v>559</v>
      </c>
      <c r="O6189" s="2">
        <v>0</v>
      </c>
      <c r="P6189" s="2">
        <v>0</v>
      </c>
      <c r="Q6189" s="2">
        <v>84.05</v>
      </c>
      <c r="R6189" s="2">
        <v>10.926500000000001</v>
      </c>
      <c r="S6189" s="2">
        <v>0</v>
      </c>
      <c r="T6189" s="2">
        <v>0</v>
      </c>
      <c r="U6189" s="2">
        <v>94.976500000000001</v>
      </c>
      <c r="W6189" s="2" t="s">
        <v>1</v>
      </c>
      <c r="X61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89"/>
      <c r="Z6189"/>
      <c r="AA6189"/>
    </row>
    <row r="6190" spans="5:27" hidden="1">
      <c r="E6190" t="s">
        <v>8120</v>
      </c>
      <c r="F6190" t="s">
        <v>8127</v>
      </c>
      <c r="G6190" t="s">
        <v>1</v>
      </c>
      <c r="H6190" t="s">
        <v>0</v>
      </c>
      <c r="I6190" t="s">
        <v>8171</v>
      </c>
      <c r="J6190" t="s">
        <v>8172</v>
      </c>
      <c r="K6190">
        <v>5332</v>
      </c>
      <c r="L6190">
        <v>5332</v>
      </c>
      <c r="M6190" s="1" t="s">
        <v>140</v>
      </c>
      <c r="N6190" t="s">
        <v>141</v>
      </c>
      <c r="O6190" s="2">
        <v>0</v>
      </c>
      <c r="P6190" s="2">
        <v>0</v>
      </c>
      <c r="Q6190" s="2">
        <v>31.8</v>
      </c>
      <c r="R6190" s="2">
        <v>4.1340000000000003</v>
      </c>
      <c r="S6190" s="2">
        <v>0</v>
      </c>
      <c r="T6190" s="2">
        <v>0</v>
      </c>
      <c r="U6190" s="2">
        <v>35.933999999999997</v>
      </c>
      <c r="W6190" s="2" t="s">
        <v>1</v>
      </c>
      <c r="X61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0"/>
      <c r="Z6190"/>
      <c r="AA6190"/>
    </row>
    <row r="6191" spans="5:27" hidden="1">
      <c r="E6191" t="s">
        <v>8120</v>
      </c>
      <c r="F6191" t="s">
        <v>8127</v>
      </c>
      <c r="G6191" t="s">
        <v>1</v>
      </c>
      <c r="H6191" t="s">
        <v>0</v>
      </c>
      <c r="I6191" t="s">
        <v>8171</v>
      </c>
      <c r="J6191" t="s">
        <v>8172</v>
      </c>
      <c r="K6191">
        <v>5333</v>
      </c>
      <c r="L6191">
        <v>5333</v>
      </c>
      <c r="M6191" s="1" t="s">
        <v>389</v>
      </c>
      <c r="N6191" t="s">
        <v>390</v>
      </c>
      <c r="O6191" s="2">
        <v>0</v>
      </c>
      <c r="P6191" s="2">
        <v>0</v>
      </c>
      <c r="Q6191" s="2">
        <v>42.25</v>
      </c>
      <c r="R6191" s="2">
        <v>5.4925000000000006</v>
      </c>
      <c r="S6191" s="2">
        <v>0</v>
      </c>
      <c r="T6191" s="2">
        <v>0</v>
      </c>
      <c r="U6191" s="2">
        <v>47.7425</v>
      </c>
      <c r="W6191" s="2" t="s">
        <v>1</v>
      </c>
      <c r="X61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1"/>
      <c r="Z6191"/>
      <c r="AA6191"/>
    </row>
    <row r="6192" spans="5:27" hidden="1">
      <c r="E6192" t="s">
        <v>8120</v>
      </c>
      <c r="F6192" t="s">
        <v>8127</v>
      </c>
      <c r="G6192" t="s">
        <v>1</v>
      </c>
      <c r="H6192" t="s">
        <v>0</v>
      </c>
      <c r="I6192" t="s">
        <v>8171</v>
      </c>
      <c r="J6192" t="s">
        <v>8172</v>
      </c>
      <c r="K6192">
        <v>5334</v>
      </c>
      <c r="L6192">
        <v>5334</v>
      </c>
      <c r="M6192" s="1" t="s">
        <v>481</v>
      </c>
      <c r="N6192" t="s">
        <v>482</v>
      </c>
      <c r="O6192" s="2">
        <v>0</v>
      </c>
      <c r="P6192" s="2">
        <v>0</v>
      </c>
      <c r="Q6192" s="2">
        <v>474.91</v>
      </c>
      <c r="R6192" s="2">
        <v>61.738300000000002</v>
      </c>
      <c r="S6192" s="2">
        <v>0</v>
      </c>
      <c r="T6192" s="2">
        <v>0</v>
      </c>
      <c r="U6192" s="2">
        <v>536.64830000000006</v>
      </c>
      <c r="W6192" s="2" t="s">
        <v>1</v>
      </c>
      <c r="X61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2"/>
      <c r="Z6192"/>
      <c r="AA6192"/>
    </row>
    <row r="6193" spans="5:27" hidden="1">
      <c r="E6193" t="s">
        <v>8120</v>
      </c>
      <c r="F6193" t="s">
        <v>8127</v>
      </c>
      <c r="G6193" t="s">
        <v>1</v>
      </c>
      <c r="H6193" t="s">
        <v>0</v>
      </c>
      <c r="I6193" t="s">
        <v>8171</v>
      </c>
      <c r="J6193" t="s">
        <v>8172</v>
      </c>
      <c r="K6193">
        <v>5335</v>
      </c>
      <c r="L6193">
        <v>5335</v>
      </c>
      <c r="M6193" s="1" t="s">
        <v>588</v>
      </c>
      <c r="N6193" t="s">
        <v>589</v>
      </c>
      <c r="O6193" s="2">
        <v>0</v>
      </c>
      <c r="P6193" s="2">
        <v>0</v>
      </c>
      <c r="Q6193" s="2">
        <v>187.85</v>
      </c>
      <c r="R6193" s="2">
        <v>24.420500000000001</v>
      </c>
      <c r="S6193" s="2">
        <v>0</v>
      </c>
      <c r="T6193" s="2">
        <v>0</v>
      </c>
      <c r="U6193" s="2">
        <v>212.2705</v>
      </c>
      <c r="W6193" s="2" t="s">
        <v>1</v>
      </c>
      <c r="X61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3"/>
      <c r="Z6193"/>
      <c r="AA6193"/>
    </row>
    <row r="6194" spans="5:27" hidden="1">
      <c r="E6194" t="s">
        <v>8120</v>
      </c>
      <c r="F6194" t="s">
        <v>8127</v>
      </c>
      <c r="G6194" t="s">
        <v>1</v>
      </c>
      <c r="H6194" t="s">
        <v>0</v>
      </c>
      <c r="I6194" t="s">
        <v>8171</v>
      </c>
      <c r="J6194" t="s">
        <v>8172</v>
      </c>
      <c r="K6194">
        <v>5336</v>
      </c>
      <c r="L6194">
        <v>5336</v>
      </c>
      <c r="M6194" s="1" t="s">
        <v>588</v>
      </c>
      <c r="N6194" t="s">
        <v>589</v>
      </c>
      <c r="O6194" s="2">
        <v>0</v>
      </c>
      <c r="P6194" s="2">
        <v>0</v>
      </c>
      <c r="Q6194" s="2">
        <v>169.26</v>
      </c>
      <c r="R6194" s="2">
        <v>22.003799999999998</v>
      </c>
      <c r="S6194" s="2">
        <v>0</v>
      </c>
      <c r="T6194" s="2">
        <v>0</v>
      </c>
      <c r="U6194" s="2">
        <v>191.2638</v>
      </c>
      <c r="W6194" s="2" t="s">
        <v>1</v>
      </c>
      <c r="X61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4"/>
      <c r="Z6194"/>
      <c r="AA6194"/>
    </row>
    <row r="6195" spans="5:27" hidden="1">
      <c r="E6195" t="s">
        <v>8120</v>
      </c>
      <c r="F6195" t="s">
        <v>8127</v>
      </c>
      <c r="G6195" t="s">
        <v>1</v>
      </c>
      <c r="H6195" t="s">
        <v>0</v>
      </c>
      <c r="I6195" t="s">
        <v>8171</v>
      </c>
      <c r="J6195" t="s">
        <v>8172</v>
      </c>
      <c r="K6195">
        <v>5337</v>
      </c>
      <c r="L6195">
        <v>5337</v>
      </c>
      <c r="M6195" s="1" t="s">
        <v>449</v>
      </c>
      <c r="N6195" t="s">
        <v>450</v>
      </c>
      <c r="O6195" s="2">
        <v>0</v>
      </c>
      <c r="P6195" s="2">
        <v>0</v>
      </c>
      <c r="Q6195" s="2">
        <v>28.99</v>
      </c>
      <c r="R6195" s="2">
        <v>3.7686999999999999</v>
      </c>
      <c r="S6195" s="2">
        <v>0</v>
      </c>
      <c r="T6195" s="2">
        <v>0</v>
      </c>
      <c r="U6195" s="2">
        <v>32.758699999999997</v>
      </c>
      <c r="W6195" s="2" t="s">
        <v>1</v>
      </c>
      <c r="X61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5"/>
      <c r="Z6195"/>
      <c r="AA6195"/>
    </row>
    <row r="6196" spans="5:27" hidden="1">
      <c r="E6196" t="s">
        <v>8120</v>
      </c>
      <c r="F6196" t="s">
        <v>8127</v>
      </c>
      <c r="G6196" t="s">
        <v>1</v>
      </c>
      <c r="H6196" t="s">
        <v>0</v>
      </c>
      <c r="I6196" t="s">
        <v>8171</v>
      </c>
      <c r="J6196" t="s">
        <v>8172</v>
      </c>
      <c r="K6196">
        <v>5338</v>
      </c>
      <c r="L6196">
        <v>5338</v>
      </c>
      <c r="M6196" s="1" t="s">
        <v>8199</v>
      </c>
      <c r="N6196" t="s">
        <v>8200</v>
      </c>
      <c r="O6196" s="2">
        <v>0</v>
      </c>
      <c r="P6196" s="2">
        <v>0</v>
      </c>
      <c r="Q6196" s="2">
        <v>1581.16</v>
      </c>
      <c r="R6196" s="2">
        <v>205.55080000000001</v>
      </c>
      <c r="S6196" s="2">
        <v>0</v>
      </c>
      <c r="T6196" s="2">
        <v>0</v>
      </c>
      <c r="U6196" s="2">
        <v>1786.7108000000001</v>
      </c>
      <c r="W6196" s="2" t="s">
        <v>1</v>
      </c>
      <c r="X61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6"/>
      <c r="Z6196"/>
      <c r="AA6196"/>
    </row>
    <row r="6197" spans="5:27" hidden="1">
      <c r="E6197" t="s">
        <v>8120</v>
      </c>
      <c r="F6197" t="s">
        <v>8127</v>
      </c>
      <c r="G6197" t="s">
        <v>1</v>
      </c>
      <c r="H6197" t="s">
        <v>0</v>
      </c>
      <c r="I6197" t="s">
        <v>8171</v>
      </c>
      <c r="J6197" t="s">
        <v>8172</v>
      </c>
      <c r="K6197">
        <v>5339</v>
      </c>
      <c r="L6197">
        <v>5339</v>
      </c>
      <c r="M6197" s="1" t="s">
        <v>628</v>
      </c>
      <c r="N6197" t="s">
        <v>629</v>
      </c>
      <c r="O6197" s="2">
        <v>0</v>
      </c>
      <c r="P6197" s="2">
        <v>0</v>
      </c>
      <c r="Q6197" s="2">
        <v>37.17</v>
      </c>
      <c r="R6197" s="2">
        <v>4.8321000000000005</v>
      </c>
      <c r="S6197" s="2">
        <v>0</v>
      </c>
      <c r="T6197" s="2">
        <v>0</v>
      </c>
      <c r="U6197" s="2">
        <v>42.002099999999999</v>
      </c>
      <c r="W6197" s="2" t="s">
        <v>1</v>
      </c>
      <c r="X61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7"/>
      <c r="Z6197"/>
      <c r="AA6197"/>
    </row>
    <row r="6198" spans="5:27" hidden="1">
      <c r="E6198" t="s">
        <v>8120</v>
      </c>
      <c r="F6198" t="s">
        <v>8127</v>
      </c>
      <c r="G6198" t="s">
        <v>1</v>
      </c>
      <c r="H6198" t="s">
        <v>0</v>
      </c>
      <c r="I6198" t="s">
        <v>8171</v>
      </c>
      <c r="J6198" t="s">
        <v>8172</v>
      </c>
      <c r="K6198">
        <v>5340</v>
      </c>
      <c r="L6198">
        <v>5340</v>
      </c>
      <c r="M6198" s="1" t="s">
        <v>616</v>
      </c>
      <c r="N6198" t="s">
        <v>617</v>
      </c>
      <c r="O6198" s="2">
        <v>0</v>
      </c>
      <c r="P6198" s="2">
        <v>0</v>
      </c>
      <c r="Q6198" s="2">
        <v>431.79</v>
      </c>
      <c r="R6198" s="2">
        <v>56.132700000000007</v>
      </c>
      <c r="S6198" s="2">
        <v>0</v>
      </c>
      <c r="T6198" s="2">
        <v>0</v>
      </c>
      <c r="U6198" s="2">
        <v>487.92270000000002</v>
      </c>
      <c r="W6198" s="2" t="s">
        <v>1</v>
      </c>
      <c r="X61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8"/>
      <c r="Z6198"/>
      <c r="AA6198"/>
    </row>
    <row r="6199" spans="5:27" hidden="1">
      <c r="E6199" t="s">
        <v>8120</v>
      </c>
      <c r="F6199" t="s">
        <v>8127</v>
      </c>
      <c r="G6199" t="s">
        <v>1</v>
      </c>
      <c r="H6199" t="s">
        <v>0</v>
      </c>
      <c r="I6199" t="s">
        <v>8171</v>
      </c>
      <c r="J6199" t="s">
        <v>8172</v>
      </c>
      <c r="K6199">
        <v>5341</v>
      </c>
      <c r="L6199">
        <v>5341</v>
      </c>
      <c r="M6199" s="1" t="s">
        <v>534</v>
      </c>
      <c r="N6199" t="s">
        <v>535</v>
      </c>
      <c r="O6199" s="2">
        <v>0</v>
      </c>
      <c r="P6199" s="2">
        <v>0</v>
      </c>
      <c r="Q6199" s="2">
        <v>225.02</v>
      </c>
      <c r="R6199" s="2">
        <v>29.252600000000001</v>
      </c>
      <c r="S6199" s="2">
        <v>0</v>
      </c>
      <c r="T6199" s="2">
        <v>0</v>
      </c>
      <c r="U6199" s="2">
        <v>254.27260000000001</v>
      </c>
      <c r="W6199" s="2" t="s">
        <v>1</v>
      </c>
      <c r="X61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199"/>
      <c r="Z6199"/>
      <c r="AA6199"/>
    </row>
    <row r="6200" spans="5:27" hidden="1">
      <c r="E6200" t="s">
        <v>8120</v>
      </c>
      <c r="F6200" t="s">
        <v>8127</v>
      </c>
      <c r="G6200" t="s">
        <v>1</v>
      </c>
      <c r="H6200" t="s">
        <v>0</v>
      </c>
      <c r="I6200" t="s">
        <v>8171</v>
      </c>
      <c r="J6200" t="s">
        <v>8172</v>
      </c>
      <c r="K6200">
        <v>5342</v>
      </c>
      <c r="L6200">
        <v>5342</v>
      </c>
      <c r="M6200" s="1" t="s">
        <v>255</v>
      </c>
      <c r="N6200" t="s">
        <v>256</v>
      </c>
      <c r="O6200" s="2">
        <v>0</v>
      </c>
      <c r="P6200" s="2">
        <v>0</v>
      </c>
      <c r="Q6200" s="2">
        <v>485.18</v>
      </c>
      <c r="R6200" s="2">
        <v>63.073400000000007</v>
      </c>
      <c r="S6200" s="2">
        <v>0</v>
      </c>
      <c r="T6200" s="2">
        <v>0</v>
      </c>
      <c r="U6200" s="2">
        <v>548.25340000000006</v>
      </c>
      <c r="W6200" s="2" t="s">
        <v>1</v>
      </c>
      <c r="X62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0"/>
      <c r="Z6200"/>
      <c r="AA6200"/>
    </row>
    <row r="6201" spans="5:27" hidden="1">
      <c r="E6201" t="s">
        <v>8120</v>
      </c>
      <c r="F6201" t="s">
        <v>8127</v>
      </c>
      <c r="G6201" t="s">
        <v>1</v>
      </c>
      <c r="H6201" t="s">
        <v>0</v>
      </c>
      <c r="I6201" t="s">
        <v>8171</v>
      </c>
      <c r="J6201" t="s">
        <v>8172</v>
      </c>
      <c r="K6201">
        <v>5343</v>
      </c>
      <c r="L6201">
        <v>5343</v>
      </c>
      <c r="M6201" s="1" t="s">
        <v>140</v>
      </c>
      <c r="N6201" t="s">
        <v>141</v>
      </c>
      <c r="O6201" s="2">
        <v>0</v>
      </c>
      <c r="P6201" s="2">
        <v>0</v>
      </c>
      <c r="Q6201" s="2">
        <v>156.24</v>
      </c>
      <c r="R6201" s="2">
        <v>20.311200000000003</v>
      </c>
      <c r="S6201" s="2">
        <v>0</v>
      </c>
      <c r="T6201" s="2">
        <v>0</v>
      </c>
      <c r="U6201" s="2">
        <v>176.55120000000002</v>
      </c>
      <c r="W6201" s="2" t="s">
        <v>1</v>
      </c>
      <c r="X62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1"/>
      <c r="Z6201"/>
      <c r="AA6201"/>
    </row>
    <row r="6202" spans="5:27" hidden="1">
      <c r="E6202" t="s">
        <v>8120</v>
      </c>
      <c r="F6202" t="s">
        <v>8127</v>
      </c>
      <c r="G6202" t="s">
        <v>1</v>
      </c>
      <c r="H6202" t="s">
        <v>0</v>
      </c>
      <c r="I6202" t="s">
        <v>8171</v>
      </c>
      <c r="J6202" t="s">
        <v>8172</v>
      </c>
      <c r="K6202">
        <v>5344</v>
      </c>
      <c r="L6202">
        <v>5344</v>
      </c>
      <c r="M6202" s="1" t="s">
        <v>118</v>
      </c>
      <c r="N6202" t="s">
        <v>119</v>
      </c>
      <c r="O6202" s="2">
        <v>0</v>
      </c>
      <c r="P6202" s="2">
        <v>0</v>
      </c>
      <c r="Q6202" s="2">
        <v>138.21</v>
      </c>
      <c r="R6202" s="2">
        <v>17.967300000000002</v>
      </c>
      <c r="S6202" s="2">
        <v>0</v>
      </c>
      <c r="T6202" s="2">
        <v>0</v>
      </c>
      <c r="U6202" s="2">
        <v>156.1773</v>
      </c>
      <c r="W6202" s="2" t="s">
        <v>1</v>
      </c>
      <c r="X62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2"/>
      <c r="Z6202"/>
      <c r="AA6202"/>
    </row>
    <row r="6203" spans="5:27" hidden="1">
      <c r="E6203" t="s">
        <v>8120</v>
      </c>
      <c r="F6203" t="s">
        <v>8127</v>
      </c>
      <c r="G6203" t="s">
        <v>1</v>
      </c>
      <c r="H6203" t="s">
        <v>0</v>
      </c>
      <c r="I6203" t="s">
        <v>8171</v>
      </c>
      <c r="J6203" t="s">
        <v>8172</v>
      </c>
      <c r="K6203">
        <v>5345</v>
      </c>
      <c r="L6203">
        <v>5345</v>
      </c>
      <c r="M6203" s="1" t="s">
        <v>976</v>
      </c>
      <c r="N6203" t="s">
        <v>977</v>
      </c>
      <c r="O6203" s="2">
        <v>0</v>
      </c>
      <c r="P6203" s="2">
        <v>0</v>
      </c>
      <c r="Q6203" s="2">
        <v>444.48</v>
      </c>
      <c r="R6203" s="2">
        <v>57.782400000000003</v>
      </c>
      <c r="S6203" s="2">
        <v>0</v>
      </c>
      <c r="T6203" s="2">
        <v>0</v>
      </c>
      <c r="U6203" s="2">
        <v>502.26240000000001</v>
      </c>
      <c r="W6203" s="2" t="s">
        <v>1</v>
      </c>
      <c r="X62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3"/>
      <c r="Z6203"/>
      <c r="AA6203"/>
    </row>
    <row r="6204" spans="5:27" hidden="1">
      <c r="E6204" t="s">
        <v>8120</v>
      </c>
      <c r="F6204" t="s">
        <v>8127</v>
      </c>
      <c r="G6204" t="s">
        <v>1</v>
      </c>
      <c r="H6204" t="s">
        <v>0</v>
      </c>
      <c r="I6204" t="s">
        <v>8171</v>
      </c>
      <c r="J6204" t="s">
        <v>8172</v>
      </c>
      <c r="K6204">
        <v>5346</v>
      </c>
      <c r="L6204">
        <v>5346</v>
      </c>
      <c r="M6204" s="1" t="s">
        <v>95</v>
      </c>
      <c r="N6204" t="s">
        <v>96</v>
      </c>
      <c r="O6204" s="2">
        <v>0</v>
      </c>
      <c r="P6204" s="2">
        <v>0</v>
      </c>
      <c r="Q6204" s="2">
        <v>147.84</v>
      </c>
      <c r="R6204" s="2">
        <v>19.219200000000001</v>
      </c>
      <c r="S6204" s="2">
        <v>0</v>
      </c>
      <c r="T6204" s="2">
        <v>0</v>
      </c>
      <c r="U6204" s="2">
        <v>167.0592</v>
      </c>
      <c r="W6204" s="2" t="s">
        <v>1</v>
      </c>
      <c r="X62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4"/>
      <c r="Z6204"/>
      <c r="AA6204"/>
    </row>
    <row r="6205" spans="5:27" hidden="1">
      <c r="E6205" t="s">
        <v>8120</v>
      </c>
      <c r="F6205" t="s">
        <v>8127</v>
      </c>
      <c r="G6205" t="s">
        <v>1</v>
      </c>
      <c r="H6205" t="s">
        <v>0</v>
      </c>
      <c r="I6205" t="s">
        <v>8171</v>
      </c>
      <c r="J6205" t="s">
        <v>8172</v>
      </c>
      <c r="K6205">
        <v>5347</v>
      </c>
      <c r="L6205">
        <v>5347</v>
      </c>
      <c r="M6205" s="1" t="s">
        <v>503</v>
      </c>
      <c r="N6205" t="s">
        <v>504</v>
      </c>
      <c r="O6205" s="2">
        <v>0</v>
      </c>
      <c r="P6205" s="2">
        <v>0</v>
      </c>
      <c r="Q6205" s="2">
        <v>323.39999999999998</v>
      </c>
      <c r="R6205" s="2">
        <v>42.042000000000002</v>
      </c>
      <c r="S6205" s="2">
        <v>0</v>
      </c>
      <c r="T6205" s="2">
        <v>0</v>
      </c>
      <c r="U6205" s="2">
        <v>365.44200000000001</v>
      </c>
      <c r="W6205" s="2" t="s">
        <v>1</v>
      </c>
      <c r="X62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5"/>
      <c r="Z6205"/>
      <c r="AA6205"/>
    </row>
    <row r="6206" spans="5:27" hidden="1">
      <c r="E6206" t="s">
        <v>8120</v>
      </c>
      <c r="F6206" t="s">
        <v>8127</v>
      </c>
      <c r="G6206" t="s">
        <v>1</v>
      </c>
      <c r="H6206" t="s">
        <v>0</v>
      </c>
      <c r="I6206" t="s">
        <v>8171</v>
      </c>
      <c r="J6206" t="s">
        <v>8172</v>
      </c>
      <c r="K6206">
        <v>5348</v>
      </c>
      <c r="L6206">
        <v>5348</v>
      </c>
      <c r="M6206" s="1" t="s">
        <v>503</v>
      </c>
      <c r="N6206" t="s">
        <v>504</v>
      </c>
      <c r="O6206" s="2">
        <v>0</v>
      </c>
      <c r="P6206" s="2">
        <v>0</v>
      </c>
      <c r="Q6206" s="2">
        <v>140.56</v>
      </c>
      <c r="R6206" s="2">
        <v>18.2728</v>
      </c>
      <c r="S6206" s="2">
        <v>0</v>
      </c>
      <c r="T6206" s="2">
        <v>0</v>
      </c>
      <c r="U6206" s="2">
        <v>158.83279999999999</v>
      </c>
      <c r="W6206" s="2" t="s">
        <v>1</v>
      </c>
      <c r="X62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6"/>
      <c r="Z6206"/>
      <c r="AA6206"/>
    </row>
    <row r="6207" spans="5:27" hidden="1">
      <c r="E6207" t="s">
        <v>8120</v>
      </c>
      <c r="F6207" t="s">
        <v>8127</v>
      </c>
      <c r="G6207" t="s">
        <v>1</v>
      </c>
      <c r="H6207" t="s">
        <v>0</v>
      </c>
      <c r="I6207" t="s">
        <v>8171</v>
      </c>
      <c r="J6207" t="s">
        <v>8172</v>
      </c>
      <c r="K6207">
        <v>5349</v>
      </c>
      <c r="L6207">
        <v>5349</v>
      </c>
      <c r="M6207" s="1" t="s">
        <v>345</v>
      </c>
      <c r="N6207" t="s">
        <v>346</v>
      </c>
      <c r="O6207" s="2">
        <v>0</v>
      </c>
      <c r="P6207" s="2">
        <v>0</v>
      </c>
      <c r="Q6207" s="2">
        <v>71.22</v>
      </c>
      <c r="R6207" s="2">
        <v>9.2585999999999995</v>
      </c>
      <c r="S6207" s="2">
        <v>0</v>
      </c>
      <c r="T6207" s="2">
        <v>0</v>
      </c>
      <c r="U6207" s="2">
        <v>80.4786</v>
      </c>
      <c r="W6207" s="2" t="s">
        <v>1</v>
      </c>
      <c r="X62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7"/>
      <c r="Z6207"/>
      <c r="AA6207"/>
    </row>
    <row r="6208" spans="5:27" hidden="1">
      <c r="E6208" t="s">
        <v>8120</v>
      </c>
      <c r="F6208" t="s">
        <v>8127</v>
      </c>
      <c r="G6208" t="s">
        <v>1</v>
      </c>
      <c r="H6208" t="s">
        <v>0</v>
      </c>
      <c r="I6208" t="s">
        <v>8171</v>
      </c>
      <c r="J6208" t="s">
        <v>8172</v>
      </c>
      <c r="K6208">
        <v>5350</v>
      </c>
      <c r="L6208">
        <v>5350</v>
      </c>
      <c r="M6208" s="1" t="s">
        <v>249</v>
      </c>
      <c r="N6208" t="s">
        <v>250</v>
      </c>
      <c r="O6208" s="2">
        <v>0</v>
      </c>
      <c r="P6208" s="2">
        <v>0</v>
      </c>
      <c r="Q6208" s="2">
        <v>159.29</v>
      </c>
      <c r="R6208" s="2">
        <v>20.707699999999999</v>
      </c>
      <c r="S6208" s="2">
        <v>0</v>
      </c>
      <c r="T6208" s="2">
        <v>0</v>
      </c>
      <c r="U6208" s="2">
        <v>179.99769999999998</v>
      </c>
      <c r="W6208" s="2" t="s">
        <v>1</v>
      </c>
      <c r="X62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8"/>
      <c r="Z6208"/>
      <c r="AA6208"/>
    </row>
    <row r="6209" spans="5:27" hidden="1">
      <c r="E6209" t="s">
        <v>8120</v>
      </c>
      <c r="F6209" t="s">
        <v>8127</v>
      </c>
      <c r="G6209" t="s">
        <v>1</v>
      </c>
      <c r="H6209" t="s">
        <v>0</v>
      </c>
      <c r="I6209" t="s">
        <v>8171</v>
      </c>
      <c r="J6209" t="s">
        <v>8172</v>
      </c>
      <c r="K6209">
        <v>5351</v>
      </c>
      <c r="L6209">
        <v>5351</v>
      </c>
      <c r="M6209" s="1" t="s">
        <v>355</v>
      </c>
      <c r="N6209" t="s">
        <v>356</v>
      </c>
      <c r="O6209" s="2">
        <v>0</v>
      </c>
      <c r="P6209" s="2">
        <v>0</v>
      </c>
      <c r="Q6209" s="2">
        <v>132.08000000000001</v>
      </c>
      <c r="R6209" s="2">
        <v>17.170400000000001</v>
      </c>
      <c r="S6209" s="2">
        <v>0</v>
      </c>
      <c r="T6209" s="2">
        <v>0</v>
      </c>
      <c r="U6209" s="2">
        <v>149.25040000000001</v>
      </c>
      <c r="W6209" s="2" t="s">
        <v>1</v>
      </c>
      <c r="X62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09"/>
      <c r="Z6209"/>
      <c r="AA6209"/>
    </row>
    <row r="6210" spans="5:27" hidden="1">
      <c r="E6210" t="s">
        <v>8120</v>
      </c>
      <c r="F6210" t="s">
        <v>8127</v>
      </c>
      <c r="G6210" t="s">
        <v>1</v>
      </c>
      <c r="H6210" t="s">
        <v>0</v>
      </c>
      <c r="I6210" t="s">
        <v>8171</v>
      </c>
      <c r="J6210" t="s">
        <v>8172</v>
      </c>
      <c r="K6210">
        <v>5352</v>
      </c>
      <c r="L6210">
        <v>5352</v>
      </c>
      <c r="M6210" s="1" t="s">
        <v>355</v>
      </c>
      <c r="N6210" t="s">
        <v>356</v>
      </c>
      <c r="O6210" s="2">
        <v>0</v>
      </c>
      <c r="P6210" s="2">
        <v>0</v>
      </c>
      <c r="Q6210" s="2">
        <v>671.04</v>
      </c>
      <c r="R6210" s="2">
        <v>87.235199999999992</v>
      </c>
      <c r="S6210" s="2">
        <v>0</v>
      </c>
      <c r="T6210" s="2">
        <v>0</v>
      </c>
      <c r="U6210" s="2">
        <v>758.27519999999993</v>
      </c>
      <c r="W6210" s="2" t="s">
        <v>1</v>
      </c>
      <c r="X62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0"/>
      <c r="Z6210"/>
      <c r="AA6210"/>
    </row>
    <row r="6211" spans="5:27" hidden="1">
      <c r="E6211" t="s">
        <v>8120</v>
      </c>
      <c r="F6211" t="s">
        <v>8127</v>
      </c>
      <c r="G6211" t="s">
        <v>1</v>
      </c>
      <c r="H6211" t="s">
        <v>0</v>
      </c>
      <c r="I6211" t="s">
        <v>8171</v>
      </c>
      <c r="J6211" t="s">
        <v>8172</v>
      </c>
      <c r="K6211">
        <v>5353</v>
      </c>
      <c r="L6211">
        <v>5353</v>
      </c>
      <c r="M6211" s="1" t="s">
        <v>1092</v>
      </c>
      <c r="N6211" t="s">
        <v>1093</v>
      </c>
      <c r="O6211" s="2">
        <v>0</v>
      </c>
      <c r="P6211" s="2">
        <v>0</v>
      </c>
      <c r="Q6211" s="2">
        <v>132.09</v>
      </c>
      <c r="R6211" s="2">
        <v>17.171700000000001</v>
      </c>
      <c r="S6211" s="2">
        <v>0</v>
      </c>
      <c r="T6211" s="2">
        <v>0</v>
      </c>
      <c r="U6211" s="2">
        <v>149.26170000000002</v>
      </c>
      <c r="W6211" s="2" t="s">
        <v>1</v>
      </c>
      <c r="X62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1"/>
      <c r="Z6211"/>
      <c r="AA6211"/>
    </row>
    <row r="6212" spans="5:27" hidden="1">
      <c r="E6212" t="s">
        <v>8120</v>
      </c>
      <c r="F6212" t="s">
        <v>8127</v>
      </c>
      <c r="G6212" t="s">
        <v>1</v>
      </c>
      <c r="H6212" t="s">
        <v>0</v>
      </c>
      <c r="I6212" t="s">
        <v>8171</v>
      </c>
      <c r="J6212" t="s">
        <v>8172</v>
      </c>
      <c r="K6212">
        <v>5354</v>
      </c>
      <c r="L6212">
        <v>5354</v>
      </c>
      <c r="M6212" s="1" t="s">
        <v>884</v>
      </c>
      <c r="N6212" t="s">
        <v>885</v>
      </c>
      <c r="O6212" s="2">
        <v>0</v>
      </c>
      <c r="P6212" s="2">
        <v>0</v>
      </c>
      <c r="Q6212" s="2">
        <v>545.42999999999995</v>
      </c>
      <c r="R6212" s="2">
        <v>70.905900000000003</v>
      </c>
      <c r="S6212" s="2">
        <v>0</v>
      </c>
      <c r="T6212" s="2">
        <v>0</v>
      </c>
      <c r="U6212" s="2">
        <v>616.33589999999992</v>
      </c>
      <c r="W6212" s="2" t="s">
        <v>1</v>
      </c>
      <c r="X62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2"/>
      <c r="Z6212"/>
      <c r="AA6212"/>
    </row>
    <row r="6213" spans="5:27" hidden="1">
      <c r="E6213" t="s">
        <v>8120</v>
      </c>
      <c r="F6213" t="s">
        <v>8127</v>
      </c>
      <c r="G6213" t="s">
        <v>1</v>
      </c>
      <c r="H6213" t="s">
        <v>0</v>
      </c>
      <c r="I6213" t="s">
        <v>8171</v>
      </c>
      <c r="J6213" t="s">
        <v>8172</v>
      </c>
      <c r="K6213">
        <v>5355</v>
      </c>
      <c r="L6213">
        <v>5355</v>
      </c>
      <c r="M6213" s="1" t="s">
        <v>830</v>
      </c>
      <c r="N6213" t="s">
        <v>831</v>
      </c>
      <c r="O6213" s="2">
        <v>0</v>
      </c>
      <c r="P6213" s="2">
        <v>0</v>
      </c>
      <c r="Q6213" s="2">
        <v>442.48</v>
      </c>
      <c r="R6213" s="2">
        <v>57.522400000000005</v>
      </c>
      <c r="S6213" s="2">
        <v>0</v>
      </c>
      <c r="T6213" s="2">
        <v>0</v>
      </c>
      <c r="U6213" s="2">
        <v>500.00240000000002</v>
      </c>
      <c r="W6213" s="2" t="s">
        <v>1</v>
      </c>
      <c r="X62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3"/>
      <c r="Z6213"/>
      <c r="AA6213"/>
    </row>
    <row r="6214" spans="5:27" hidden="1">
      <c r="E6214" t="s">
        <v>8120</v>
      </c>
      <c r="F6214" t="s">
        <v>8127</v>
      </c>
      <c r="G6214" t="s">
        <v>1</v>
      </c>
      <c r="H6214" t="s">
        <v>0</v>
      </c>
      <c r="I6214" t="s">
        <v>8171</v>
      </c>
      <c r="J6214" t="s">
        <v>8172</v>
      </c>
      <c r="K6214">
        <v>5356</v>
      </c>
      <c r="L6214">
        <v>5356</v>
      </c>
      <c r="M6214" s="1" t="s">
        <v>441</v>
      </c>
      <c r="N6214" t="s">
        <v>442</v>
      </c>
      <c r="O6214" s="2">
        <v>0</v>
      </c>
      <c r="P6214" s="2">
        <v>0</v>
      </c>
      <c r="Q6214" s="2">
        <v>75954.45</v>
      </c>
      <c r="R6214" s="2">
        <v>9874.0784999999996</v>
      </c>
      <c r="S6214" s="2">
        <v>0</v>
      </c>
      <c r="T6214" s="2">
        <v>0</v>
      </c>
      <c r="U6214" s="2">
        <v>85828.5285</v>
      </c>
      <c r="W6214" s="2" t="s">
        <v>1</v>
      </c>
      <c r="X62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4"/>
      <c r="Z6214"/>
      <c r="AA6214"/>
    </row>
    <row r="6215" spans="5:27" hidden="1">
      <c r="E6215" t="s">
        <v>8120</v>
      </c>
      <c r="F6215" t="s">
        <v>8127</v>
      </c>
      <c r="G6215" t="s">
        <v>1</v>
      </c>
      <c r="H6215" t="s">
        <v>0</v>
      </c>
      <c r="I6215" t="s">
        <v>8171</v>
      </c>
      <c r="J6215" t="s">
        <v>8172</v>
      </c>
      <c r="K6215">
        <v>5357</v>
      </c>
      <c r="L6215">
        <v>5357</v>
      </c>
      <c r="M6215" s="1" t="s">
        <v>582</v>
      </c>
      <c r="N6215" t="s">
        <v>583</v>
      </c>
      <c r="O6215" s="2">
        <v>0</v>
      </c>
      <c r="P6215" s="2">
        <v>0</v>
      </c>
      <c r="Q6215" s="2">
        <v>17150.16</v>
      </c>
      <c r="R6215" s="2">
        <v>2229.5208000000002</v>
      </c>
      <c r="S6215" s="2">
        <v>0</v>
      </c>
      <c r="T6215" s="2">
        <v>0</v>
      </c>
      <c r="U6215" s="2">
        <v>19379.680800000002</v>
      </c>
      <c r="W6215" s="2" t="s">
        <v>1</v>
      </c>
      <c r="X62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5"/>
      <c r="Z6215"/>
      <c r="AA6215"/>
    </row>
    <row r="6216" spans="5:27" hidden="1">
      <c r="E6216" t="s">
        <v>8120</v>
      </c>
      <c r="F6216" t="s">
        <v>8127</v>
      </c>
      <c r="G6216" t="s">
        <v>1</v>
      </c>
      <c r="H6216" t="s">
        <v>0</v>
      </c>
      <c r="I6216" t="s">
        <v>8171</v>
      </c>
      <c r="J6216" t="s">
        <v>8172</v>
      </c>
      <c r="K6216">
        <v>5358</v>
      </c>
      <c r="L6216">
        <v>5358</v>
      </c>
      <c r="M6216" s="1" t="s">
        <v>582</v>
      </c>
      <c r="N6216" t="s">
        <v>583</v>
      </c>
      <c r="O6216" s="2">
        <v>0</v>
      </c>
      <c r="P6216" s="2">
        <v>0</v>
      </c>
      <c r="Q6216" s="2">
        <v>4964.5200000000004</v>
      </c>
      <c r="R6216" s="2">
        <v>645.38760000000013</v>
      </c>
      <c r="S6216" s="2">
        <v>0</v>
      </c>
      <c r="T6216" s="2">
        <v>0</v>
      </c>
      <c r="U6216" s="2">
        <v>5609.9076000000005</v>
      </c>
      <c r="W6216" s="2" t="s">
        <v>1</v>
      </c>
      <c r="X62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6"/>
      <c r="Z6216"/>
      <c r="AA6216"/>
    </row>
    <row r="6217" spans="5:27" hidden="1">
      <c r="E6217" t="s">
        <v>8120</v>
      </c>
      <c r="F6217" t="s">
        <v>8127</v>
      </c>
      <c r="G6217" t="s">
        <v>1</v>
      </c>
      <c r="H6217" t="s">
        <v>0</v>
      </c>
      <c r="I6217" t="s">
        <v>8171</v>
      </c>
      <c r="J6217" t="s">
        <v>8172</v>
      </c>
      <c r="K6217">
        <v>5359</v>
      </c>
      <c r="L6217">
        <v>5359</v>
      </c>
      <c r="M6217" s="1" t="s">
        <v>580</v>
      </c>
      <c r="N6217" t="s">
        <v>581</v>
      </c>
      <c r="O6217" s="2">
        <v>0</v>
      </c>
      <c r="P6217" s="2">
        <v>0</v>
      </c>
      <c r="Q6217" s="2">
        <v>11044.24</v>
      </c>
      <c r="R6217" s="2">
        <v>1435.7511999999999</v>
      </c>
      <c r="S6217" s="2">
        <v>0</v>
      </c>
      <c r="T6217" s="2">
        <v>0</v>
      </c>
      <c r="U6217" s="2">
        <v>12479.9912</v>
      </c>
      <c r="W6217" s="2" t="s">
        <v>1</v>
      </c>
      <c r="X62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7"/>
      <c r="Z6217"/>
      <c r="AA6217"/>
    </row>
    <row r="6218" spans="5:27" hidden="1">
      <c r="E6218" t="s">
        <v>8120</v>
      </c>
      <c r="F6218" t="s">
        <v>8127</v>
      </c>
      <c r="G6218" t="s">
        <v>1</v>
      </c>
      <c r="H6218" t="s">
        <v>0</v>
      </c>
      <c r="I6218" t="s">
        <v>8171</v>
      </c>
      <c r="J6218" t="s">
        <v>8172</v>
      </c>
      <c r="K6218">
        <v>5360</v>
      </c>
      <c r="L6218">
        <v>5360</v>
      </c>
      <c r="M6218" s="1" t="s">
        <v>8091</v>
      </c>
      <c r="N6218" t="s">
        <v>8092</v>
      </c>
      <c r="O6218" s="2">
        <v>0</v>
      </c>
      <c r="P6218" s="2">
        <v>0</v>
      </c>
      <c r="Q6218" s="2">
        <v>1643.62</v>
      </c>
      <c r="R6218" s="2">
        <v>213.67059999999998</v>
      </c>
      <c r="S6218" s="2">
        <v>0</v>
      </c>
      <c r="T6218" s="2">
        <v>0</v>
      </c>
      <c r="U6218" s="2">
        <v>1857.2905999999998</v>
      </c>
      <c r="W6218" s="2" t="s">
        <v>1</v>
      </c>
      <c r="X62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8"/>
      <c r="Z6218"/>
      <c r="AA6218"/>
    </row>
    <row r="6219" spans="5:27" hidden="1">
      <c r="E6219" t="s">
        <v>8120</v>
      </c>
      <c r="F6219" t="s">
        <v>8127</v>
      </c>
      <c r="G6219" t="s">
        <v>1</v>
      </c>
      <c r="H6219" t="s">
        <v>0</v>
      </c>
      <c r="I6219" t="s">
        <v>8171</v>
      </c>
      <c r="J6219" t="s">
        <v>8172</v>
      </c>
      <c r="K6219">
        <v>5361</v>
      </c>
      <c r="L6219">
        <v>5361</v>
      </c>
      <c r="M6219" s="1" t="s">
        <v>227</v>
      </c>
      <c r="N6219" t="s">
        <v>228</v>
      </c>
      <c r="O6219" s="2">
        <v>0</v>
      </c>
      <c r="P6219" s="2">
        <v>0</v>
      </c>
      <c r="Q6219" s="2">
        <v>58.05</v>
      </c>
      <c r="R6219" s="2">
        <v>7.5465</v>
      </c>
      <c r="S6219" s="2">
        <v>0</v>
      </c>
      <c r="T6219" s="2">
        <v>0</v>
      </c>
      <c r="U6219" s="2">
        <v>65.596499999999992</v>
      </c>
      <c r="W6219" s="2" t="s">
        <v>1</v>
      </c>
      <c r="X62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19"/>
      <c r="Z6219"/>
      <c r="AA6219"/>
    </row>
    <row r="6220" spans="5:27" hidden="1">
      <c r="E6220" t="s">
        <v>8120</v>
      </c>
      <c r="F6220" t="s">
        <v>8127</v>
      </c>
      <c r="G6220" t="s">
        <v>1</v>
      </c>
      <c r="H6220" t="s">
        <v>0</v>
      </c>
      <c r="I6220" t="s">
        <v>8171</v>
      </c>
      <c r="J6220" t="s">
        <v>8172</v>
      </c>
      <c r="K6220">
        <v>5362</v>
      </c>
      <c r="L6220">
        <v>5362</v>
      </c>
      <c r="M6220" s="1" t="s">
        <v>253</v>
      </c>
      <c r="N6220" t="s">
        <v>254</v>
      </c>
      <c r="O6220" s="2">
        <v>0</v>
      </c>
      <c r="P6220" s="2">
        <v>0</v>
      </c>
      <c r="Q6220" s="2">
        <v>1136.163</v>
      </c>
      <c r="R6220" s="2">
        <v>147.70119</v>
      </c>
      <c r="S6220" s="2">
        <v>0</v>
      </c>
      <c r="T6220" s="2">
        <v>0</v>
      </c>
      <c r="U6220" s="2">
        <v>1283.86419</v>
      </c>
      <c r="W6220" s="2" t="s">
        <v>1</v>
      </c>
      <c r="X62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0"/>
      <c r="Z6220"/>
      <c r="AA6220"/>
    </row>
    <row r="6221" spans="5:27" hidden="1">
      <c r="E6221" t="s">
        <v>8120</v>
      </c>
      <c r="F6221" t="s">
        <v>8127</v>
      </c>
      <c r="G6221" t="s">
        <v>1</v>
      </c>
      <c r="H6221" t="s">
        <v>0</v>
      </c>
      <c r="I6221" t="s">
        <v>8171</v>
      </c>
      <c r="J6221" t="s">
        <v>8172</v>
      </c>
      <c r="K6221">
        <v>5363</v>
      </c>
      <c r="L6221">
        <v>5363</v>
      </c>
      <c r="M6221" s="1" t="s">
        <v>239</v>
      </c>
      <c r="N6221" t="s">
        <v>240</v>
      </c>
      <c r="O6221" s="2">
        <v>0</v>
      </c>
      <c r="P6221" s="2">
        <v>0</v>
      </c>
      <c r="Q6221" s="2">
        <v>1274.33</v>
      </c>
      <c r="R6221" s="2">
        <v>165.66290000000001</v>
      </c>
      <c r="S6221" s="2">
        <v>0</v>
      </c>
      <c r="T6221" s="2">
        <v>0</v>
      </c>
      <c r="U6221" s="2">
        <v>1439.9929</v>
      </c>
      <c r="W6221" s="2" t="s">
        <v>1</v>
      </c>
      <c r="X62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1"/>
      <c r="Z6221"/>
      <c r="AA6221"/>
    </row>
    <row r="6222" spans="5:27" hidden="1">
      <c r="E6222" t="s">
        <v>8120</v>
      </c>
      <c r="F6222" t="s">
        <v>8127</v>
      </c>
      <c r="G6222" t="s">
        <v>1</v>
      </c>
      <c r="H6222" t="s">
        <v>0</v>
      </c>
      <c r="I6222" t="s">
        <v>8171</v>
      </c>
      <c r="J6222" t="s">
        <v>8172</v>
      </c>
      <c r="K6222">
        <v>5364</v>
      </c>
      <c r="L6222">
        <v>5364</v>
      </c>
      <c r="M6222" s="1" t="s">
        <v>634</v>
      </c>
      <c r="N6222" t="s">
        <v>635</v>
      </c>
      <c r="O6222" s="2">
        <v>0</v>
      </c>
      <c r="P6222" s="2">
        <v>0</v>
      </c>
      <c r="Q6222" s="2">
        <v>287.56</v>
      </c>
      <c r="R6222" s="2">
        <v>37.382800000000003</v>
      </c>
      <c r="S6222" s="2">
        <v>0</v>
      </c>
      <c r="T6222" s="2">
        <v>0</v>
      </c>
      <c r="U6222" s="2">
        <v>324.94280000000003</v>
      </c>
      <c r="W6222" s="2" t="s">
        <v>1</v>
      </c>
      <c r="X62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2"/>
      <c r="Z6222"/>
      <c r="AA6222"/>
    </row>
    <row r="6223" spans="5:27" hidden="1">
      <c r="E6223" t="s">
        <v>8120</v>
      </c>
      <c r="F6223" t="s">
        <v>8127</v>
      </c>
      <c r="G6223" t="s">
        <v>1</v>
      </c>
      <c r="H6223" t="s">
        <v>0</v>
      </c>
      <c r="I6223" t="s">
        <v>8171</v>
      </c>
      <c r="J6223" t="s">
        <v>8172</v>
      </c>
      <c r="K6223">
        <v>5365</v>
      </c>
      <c r="L6223">
        <v>5365</v>
      </c>
      <c r="M6223" s="1" t="s">
        <v>118</v>
      </c>
      <c r="N6223" t="s">
        <v>119</v>
      </c>
      <c r="O6223" s="2">
        <v>0</v>
      </c>
      <c r="P6223" s="2">
        <v>0</v>
      </c>
      <c r="Q6223" s="2">
        <v>2534.64</v>
      </c>
      <c r="R6223" s="2">
        <v>329.50319999999999</v>
      </c>
      <c r="S6223" s="2">
        <v>0</v>
      </c>
      <c r="T6223" s="2">
        <v>0</v>
      </c>
      <c r="U6223" s="2">
        <v>2864.1432</v>
      </c>
      <c r="W6223" s="2" t="s">
        <v>1</v>
      </c>
      <c r="X62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3"/>
      <c r="Z6223"/>
      <c r="AA6223"/>
    </row>
    <row r="6224" spans="5:27" hidden="1">
      <c r="E6224" t="s">
        <v>8120</v>
      </c>
      <c r="F6224" t="s">
        <v>8127</v>
      </c>
      <c r="G6224" t="s">
        <v>1</v>
      </c>
      <c r="H6224" t="s">
        <v>0</v>
      </c>
      <c r="I6224" t="s">
        <v>8171</v>
      </c>
      <c r="J6224" t="s">
        <v>8172</v>
      </c>
      <c r="K6224">
        <v>5366</v>
      </c>
      <c r="L6224">
        <v>5366</v>
      </c>
      <c r="M6224" s="1" t="s">
        <v>1028</v>
      </c>
      <c r="N6224" t="s">
        <v>1029</v>
      </c>
      <c r="O6224" s="2">
        <v>0</v>
      </c>
      <c r="P6224" s="2">
        <v>0</v>
      </c>
      <c r="Q6224" s="2">
        <v>1000</v>
      </c>
      <c r="R6224" s="2">
        <v>130</v>
      </c>
      <c r="S6224" s="2">
        <v>0</v>
      </c>
      <c r="T6224" s="2">
        <v>0</v>
      </c>
      <c r="U6224" s="2">
        <v>1130</v>
      </c>
      <c r="W6224" s="2" t="s">
        <v>1</v>
      </c>
      <c r="X62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4"/>
      <c r="Z6224"/>
      <c r="AA6224"/>
    </row>
    <row r="6225" spans="5:27" hidden="1">
      <c r="E6225" t="s">
        <v>8120</v>
      </c>
      <c r="F6225" t="s">
        <v>8127</v>
      </c>
      <c r="G6225" t="s">
        <v>1</v>
      </c>
      <c r="H6225" t="s">
        <v>0</v>
      </c>
      <c r="I6225" t="s">
        <v>8171</v>
      </c>
      <c r="J6225" t="s">
        <v>8172</v>
      </c>
      <c r="K6225">
        <v>5367</v>
      </c>
      <c r="L6225">
        <v>5367</v>
      </c>
      <c r="M6225" s="1" t="s">
        <v>365</v>
      </c>
      <c r="N6225" t="s">
        <v>366</v>
      </c>
      <c r="O6225" s="2">
        <v>0</v>
      </c>
      <c r="P6225" s="2">
        <v>0</v>
      </c>
      <c r="Q6225" s="2">
        <v>111.5</v>
      </c>
      <c r="R6225" s="2">
        <v>14.495000000000001</v>
      </c>
      <c r="S6225" s="2">
        <v>0</v>
      </c>
      <c r="T6225" s="2">
        <v>0</v>
      </c>
      <c r="U6225" s="2">
        <v>125.995</v>
      </c>
      <c r="W6225" s="2" t="s">
        <v>1</v>
      </c>
      <c r="X62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5"/>
      <c r="Z6225"/>
      <c r="AA6225"/>
    </row>
    <row r="6226" spans="5:27" hidden="1">
      <c r="E6226" t="s">
        <v>8120</v>
      </c>
      <c r="F6226" t="s">
        <v>8127</v>
      </c>
      <c r="G6226" t="s">
        <v>1</v>
      </c>
      <c r="H6226" t="s">
        <v>0</v>
      </c>
      <c r="I6226" t="s">
        <v>8171</v>
      </c>
      <c r="J6226" t="s">
        <v>8172</v>
      </c>
      <c r="K6226">
        <v>5368</v>
      </c>
      <c r="L6226">
        <v>5368</v>
      </c>
      <c r="M6226" s="1" t="s">
        <v>922</v>
      </c>
      <c r="N6226" t="s">
        <v>923</v>
      </c>
      <c r="O6226" s="2">
        <v>0</v>
      </c>
      <c r="P6226" s="2">
        <v>0</v>
      </c>
      <c r="Q6226" s="2">
        <v>1393.86</v>
      </c>
      <c r="R6226" s="2">
        <v>181.20179999999999</v>
      </c>
      <c r="S6226" s="2">
        <v>0</v>
      </c>
      <c r="T6226" s="2">
        <v>0</v>
      </c>
      <c r="U6226" s="2">
        <v>1575.0617999999999</v>
      </c>
      <c r="W6226" s="2" t="s">
        <v>1</v>
      </c>
      <c r="X62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6"/>
      <c r="Z6226"/>
      <c r="AA6226"/>
    </row>
    <row r="6227" spans="5:27" hidden="1">
      <c r="E6227" t="s">
        <v>8120</v>
      </c>
      <c r="F6227" t="s">
        <v>8140</v>
      </c>
      <c r="G6227" t="s">
        <v>1</v>
      </c>
      <c r="H6227" t="s">
        <v>0</v>
      </c>
      <c r="I6227" t="s">
        <v>8171</v>
      </c>
      <c r="J6227" t="s">
        <v>8172</v>
      </c>
      <c r="K6227">
        <v>5369</v>
      </c>
      <c r="L6227">
        <v>5369</v>
      </c>
      <c r="M6227" s="1" t="s">
        <v>685</v>
      </c>
      <c r="N6227" t="s">
        <v>686</v>
      </c>
      <c r="O6227" s="2">
        <v>0</v>
      </c>
      <c r="P6227" s="2">
        <v>0</v>
      </c>
      <c r="Q6227" s="2">
        <v>559.53</v>
      </c>
      <c r="R6227" s="2">
        <v>72.738900000000001</v>
      </c>
      <c r="S6227" s="2">
        <v>0</v>
      </c>
      <c r="T6227" s="2">
        <v>0</v>
      </c>
      <c r="U6227" s="2">
        <v>632.26890000000003</v>
      </c>
      <c r="W6227" s="2" t="s">
        <v>1</v>
      </c>
      <c r="X62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7"/>
      <c r="Z6227"/>
      <c r="AA6227"/>
    </row>
    <row r="6228" spans="5:27" hidden="1">
      <c r="E6228" t="s">
        <v>8120</v>
      </c>
      <c r="F6228" t="s">
        <v>8140</v>
      </c>
      <c r="G6228" t="s">
        <v>1</v>
      </c>
      <c r="H6228" t="s">
        <v>0</v>
      </c>
      <c r="I6228" t="s">
        <v>8171</v>
      </c>
      <c r="J6228" t="s">
        <v>8172</v>
      </c>
      <c r="K6228">
        <v>5370</v>
      </c>
      <c r="L6228">
        <v>5370</v>
      </c>
      <c r="M6228" s="1" t="s">
        <v>463</v>
      </c>
      <c r="N6228" t="s">
        <v>464</v>
      </c>
      <c r="O6228" s="2">
        <v>0</v>
      </c>
      <c r="P6228" s="2">
        <v>0</v>
      </c>
      <c r="Q6228" s="2">
        <v>652.44000000000005</v>
      </c>
      <c r="R6228" s="2">
        <v>84.817200000000014</v>
      </c>
      <c r="S6228" s="2">
        <v>0</v>
      </c>
      <c r="T6228" s="2">
        <v>0</v>
      </c>
      <c r="U6228" s="2">
        <v>737.25720000000001</v>
      </c>
      <c r="W6228" s="2" t="s">
        <v>1</v>
      </c>
      <c r="X62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8"/>
      <c r="Z6228"/>
      <c r="AA6228"/>
    </row>
    <row r="6229" spans="5:27" hidden="1">
      <c r="E6229" t="s">
        <v>8120</v>
      </c>
      <c r="F6229" t="s">
        <v>8140</v>
      </c>
      <c r="G6229" t="s">
        <v>1</v>
      </c>
      <c r="H6229" t="s">
        <v>0</v>
      </c>
      <c r="I6229" t="s">
        <v>8171</v>
      </c>
      <c r="J6229" t="s">
        <v>8172</v>
      </c>
      <c r="K6229">
        <v>5371</v>
      </c>
      <c r="L6229">
        <v>5371</v>
      </c>
      <c r="M6229" s="1" t="s">
        <v>233</v>
      </c>
      <c r="N6229" t="s">
        <v>234</v>
      </c>
      <c r="O6229" s="2">
        <v>0</v>
      </c>
      <c r="P6229" s="2">
        <v>0</v>
      </c>
      <c r="Q6229" s="2">
        <v>1129.2</v>
      </c>
      <c r="R6229" s="2">
        <v>146.79600000000002</v>
      </c>
      <c r="S6229" s="2">
        <v>0</v>
      </c>
      <c r="T6229" s="2">
        <v>0</v>
      </c>
      <c r="U6229" s="2">
        <v>1275.9960000000001</v>
      </c>
      <c r="W6229" s="2" t="s">
        <v>1</v>
      </c>
      <c r="X62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29"/>
      <c r="Z6229"/>
      <c r="AA6229"/>
    </row>
    <row r="6230" spans="5:27" hidden="1">
      <c r="E6230" t="s">
        <v>8120</v>
      </c>
      <c r="F6230" t="s">
        <v>8140</v>
      </c>
      <c r="G6230" t="s">
        <v>1</v>
      </c>
      <c r="H6230" t="s">
        <v>0</v>
      </c>
      <c r="I6230" t="s">
        <v>8171</v>
      </c>
      <c r="J6230" t="s">
        <v>8172</v>
      </c>
      <c r="K6230">
        <v>5372</v>
      </c>
      <c r="L6230">
        <v>5372</v>
      </c>
      <c r="M6230" s="1" t="s">
        <v>249</v>
      </c>
      <c r="N6230" t="s">
        <v>250</v>
      </c>
      <c r="O6230" s="2">
        <v>0</v>
      </c>
      <c r="P6230" s="2">
        <v>0</v>
      </c>
      <c r="Q6230" s="2">
        <v>134.4</v>
      </c>
      <c r="R6230" s="2">
        <v>17.472000000000001</v>
      </c>
      <c r="S6230" s="2">
        <v>0</v>
      </c>
      <c r="T6230" s="2">
        <v>0</v>
      </c>
      <c r="U6230" s="2">
        <v>151.87200000000001</v>
      </c>
      <c r="W6230" s="2" t="s">
        <v>1</v>
      </c>
      <c r="X62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0"/>
      <c r="Z6230"/>
      <c r="AA6230"/>
    </row>
    <row r="6231" spans="5:27" hidden="1">
      <c r="E6231" t="s">
        <v>8120</v>
      </c>
      <c r="F6231" t="s">
        <v>8140</v>
      </c>
      <c r="G6231" t="s">
        <v>1</v>
      </c>
      <c r="H6231" t="s">
        <v>0</v>
      </c>
      <c r="I6231" t="s">
        <v>8171</v>
      </c>
      <c r="J6231" t="s">
        <v>8172</v>
      </c>
      <c r="K6231">
        <v>5373</v>
      </c>
      <c r="L6231">
        <v>5373</v>
      </c>
      <c r="M6231" s="1" t="s">
        <v>530</v>
      </c>
      <c r="N6231" t="s">
        <v>531</v>
      </c>
      <c r="O6231" s="2">
        <v>0</v>
      </c>
      <c r="P6231" s="2">
        <v>0</v>
      </c>
      <c r="Q6231" s="2">
        <v>3300</v>
      </c>
      <c r="R6231" s="2">
        <v>429</v>
      </c>
      <c r="S6231" s="2">
        <v>0</v>
      </c>
      <c r="T6231" s="2">
        <v>0</v>
      </c>
      <c r="U6231" s="2">
        <v>3729</v>
      </c>
      <c r="W6231" s="2" t="s">
        <v>1</v>
      </c>
      <c r="X62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1"/>
      <c r="Z6231"/>
      <c r="AA6231"/>
    </row>
    <row r="6232" spans="5:27" hidden="1">
      <c r="E6232" t="s">
        <v>8120</v>
      </c>
      <c r="F6232" t="s">
        <v>8140</v>
      </c>
      <c r="G6232" t="s">
        <v>1</v>
      </c>
      <c r="H6232" t="s">
        <v>0</v>
      </c>
      <c r="I6232" t="s">
        <v>8171</v>
      </c>
      <c r="J6232" t="s">
        <v>8172</v>
      </c>
      <c r="K6232">
        <v>5374</v>
      </c>
      <c r="L6232">
        <v>5374</v>
      </c>
      <c r="M6232" s="1" t="s">
        <v>798</v>
      </c>
      <c r="N6232" t="s">
        <v>799</v>
      </c>
      <c r="O6232" s="2">
        <v>0</v>
      </c>
      <c r="P6232" s="2">
        <v>0</v>
      </c>
      <c r="Q6232" s="2">
        <v>646.12</v>
      </c>
      <c r="R6232" s="2">
        <v>83.99560000000001</v>
      </c>
      <c r="S6232" s="2">
        <v>0</v>
      </c>
      <c r="T6232" s="2">
        <v>0</v>
      </c>
      <c r="U6232" s="2">
        <v>730.11559999999997</v>
      </c>
      <c r="W6232" s="2" t="s">
        <v>1</v>
      </c>
      <c r="X62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2"/>
      <c r="Z6232"/>
      <c r="AA6232"/>
    </row>
    <row r="6233" spans="5:27" hidden="1">
      <c r="E6233" t="s">
        <v>8120</v>
      </c>
      <c r="F6233" t="s">
        <v>8140</v>
      </c>
      <c r="G6233" t="s">
        <v>1</v>
      </c>
      <c r="H6233" t="s">
        <v>0</v>
      </c>
      <c r="I6233" t="s">
        <v>8171</v>
      </c>
      <c r="J6233" t="s">
        <v>8172</v>
      </c>
      <c r="K6233">
        <v>5375</v>
      </c>
      <c r="L6233">
        <v>5375</v>
      </c>
      <c r="M6233" s="1" t="s">
        <v>798</v>
      </c>
      <c r="N6233" t="s">
        <v>799</v>
      </c>
      <c r="O6233" s="2">
        <v>0</v>
      </c>
      <c r="P6233" s="2">
        <v>0</v>
      </c>
      <c r="Q6233" s="2">
        <v>132.74</v>
      </c>
      <c r="R6233" s="2">
        <v>17.256200000000003</v>
      </c>
      <c r="S6233" s="2">
        <v>0</v>
      </c>
      <c r="T6233" s="2">
        <v>0</v>
      </c>
      <c r="U6233" s="2">
        <v>149.99620000000002</v>
      </c>
      <c r="W6233" s="2" t="s">
        <v>1</v>
      </c>
      <c r="X62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3"/>
      <c r="Z6233"/>
      <c r="AA6233"/>
    </row>
    <row r="6234" spans="5:27" hidden="1">
      <c r="E6234" t="s">
        <v>8120</v>
      </c>
      <c r="F6234" t="s">
        <v>8140</v>
      </c>
      <c r="G6234" t="s">
        <v>1</v>
      </c>
      <c r="H6234" t="s">
        <v>0</v>
      </c>
      <c r="I6234" t="s">
        <v>8171</v>
      </c>
      <c r="J6234" t="s">
        <v>8172</v>
      </c>
      <c r="K6234">
        <v>5376</v>
      </c>
      <c r="L6234">
        <v>5376</v>
      </c>
      <c r="M6234" s="1" t="s">
        <v>7848</v>
      </c>
      <c r="N6234" t="s">
        <v>7847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W6234" s="2" t="s">
        <v>1</v>
      </c>
      <c r="X62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4"/>
      <c r="Z6234"/>
      <c r="AA6234"/>
    </row>
    <row r="6235" spans="5:27" hidden="1">
      <c r="E6235" t="s">
        <v>8120</v>
      </c>
      <c r="F6235" t="s">
        <v>8140</v>
      </c>
      <c r="G6235" t="s">
        <v>1</v>
      </c>
      <c r="H6235" t="s">
        <v>0</v>
      </c>
      <c r="I6235" t="s">
        <v>8171</v>
      </c>
      <c r="J6235" t="s">
        <v>8172</v>
      </c>
      <c r="K6235">
        <v>5377</v>
      </c>
      <c r="L6235">
        <v>5377</v>
      </c>
      <c r="M6235" s="1" t="s">
        <v>1094</v>
      </c>
      <c r="N6235" t="s">
        <v>1095</v>
      </c>
      <c r="O6235" s="2">
        <v>0</v>
      </c>
      <c r="P6235" s="2">
        <v>0</v>
      </c>
      <c r="Q6235" s="2">
        <v>849.54</v>
      </c>
      <c r="R6235" s="2">
        <v>110.4402</v>
      </c>
      <c r="S6235" s="2">
        <v>0</v>
      </c>
      <c r="T6235" s="2">
        <v>0</v>
      </c>
      <c r="U6235" s="2">
        <v>959.98019999999997</v>
      </c>
      <c r="W6235" s="2" t="s">
        <v>1</v>
      </c>
      <c r="X62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5"/>
      <c r="Z6235"/>
      <c r="AA6235"/>
    </row>
    <row r="6236" spans="5:27" hidden="1">
      <c r="E6236" t="s">
        <v>8120</v>
      </c>
      <c r="F6236" t="s">
        <v>8140</v>
      </c>
      <c r="G6236" t="s">
        <v>1</v>
      </c>
      <c r="H6236" t="s">
        <v>0</v>
      </c>
      <c r="I6236" t="s">
        <v>8171</v>
      </c>
      <c r="J6236" t="s">
        <v>8172</v>
      </c>
      <c r="K6236">
        <v>5378</v>
      </c>
      <c r="L6236">
        <v>5378</v>
      </c>
      <c r="M6236" s="1" t="s">
        <v>397</v>
      </c>
      <c r="N6236" t="s">
        <v>398</v>
      </c>
      <c r="O6236" s="2">
        <v>0</v>
      </c>
      <c r="P6236" s="2">
        <v>0</v>
      </c>
      <c r="Q6236" s="2">
        <v>280.75</v>
      </c>
      <c r="R6236" s="2">
        <v>36.497500000000002</v>
      </c>
      <c r="S6236" s="2">
        <v>0</v>
      </c>
      <c r="T6236" s="2">
        <v>0</v>
      </c>
      <c r="U6236" s="2">
        <v>317.2475</v>
      </c>
      <c r="W6236" s="2" t="s">
        <v>1</v>
      </c>
      <c r="X62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6"/>
      <c r="Z6236"/>
      <c r="AA6236"/>
    </row>
    <row r="6237" spans="5:27" hidden="1">
      <c r="E6237" t="s">
        <v>8120</v>
      </c>
      <c r="F6237" t="s">
        <v>8140</v>
      </c>
      <c r="G6237" t="s">
        <v>1</v>
      </c>
      <c r="H6237" t="s">
        <v>0</v>
      </c>
      <c r="I6237" t="s">
        <v>8171</v>
      </c>
      <c r="J6237" t="s">
        <v>8172</v>
      </c>
      <c r="K6237">
        <v>5379</v>
      </c>
      <c r="L6237">
        <v>5379</v>
      </c>
      <c r="M6237" s="1" t="s">
        <v>8091</v>
      </c>
      <c r="N6237" t="s">
        <v>8092</v>
      </c>
      <c r="O6237" s="2">
        <v>0</v>
      </c>
      <c r="P6237" s="2">
        <v>0</v>
      </c>
      <c r="Q6237" s="2">
        <v>339.82</v>
      </c>
      <c r="R6237" s="2">
        <v>44.176600000000001</v>
      </c>
      <c r="S6237" s="2">
        <v>0</v>
      </c>
      <c r="T6237" s="2">
        <v>0</v>
      </c>
      <c r="U6237" s="2">
        <v>383.9966</v>
      </c>
      <c r="W6237" s="2" t="s">
        <v>1</v>
      </c>
      <c r="X62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7"/>
      <c r="Z6237"/>
      <c r="AA6237"/>
    </row>
    <row r="6238" spans="5:27" hidden="1">
      <c r="E6238" t="s">
        <v>8120</v>
      </c>
      <c r="F6238" t="s">
        <v>8140</v>
      </c>
      <c r="G6238" t="s">
        <v>1</v>
      </c>
      <c r="H6238" t="s">
        <v>0</v>
      </c>
      <c r="I6238" t="s">
        <v>8171</v>
      </c>
      <c r="J6238" t="s">
        <v>8172</v>
      </c>
      <c r="K6238">
        <v>5380</v>
      </c>
      <c r="L6238">
        <v>5380</v>
      </c>
      <c r="M6238" s="1" t="s">
        <v>431</v>
      </c>
      <c r="N6238" t="s">
        <v>432</v>
      </c>
      <c r="O6238" s="2">
        <v>0</v>
      </c>
      <c r="P6238" s="2">
        <v>0</v>
      </c>
      <c r="Q6238" s="2">
        <v>3623.95</v>
      </c>
      <c r="R6238" s="2">
        <v>471.11349999999999</v>
      </c>
      <c r="S6238" s="2">
        <v>0</v>
      </c>
      <c r="T6238" s="2">
        <v>0</v>
      </c>
      <c r="U6238" s="2">
        <v>4095.0634999999997</v>
      </c>
      <c r="W6238" s="2" t="s">
        <v>1</v>
      </c>
      <c r="X62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8"/>
      <c r="Z6238"/>
      <c r="AA6238"/>
    </row>
    <row r="6239" spans="5:27" hidden="1">
      <c r="E6239" t="s">
        <v>8120</v>
      </c>
      <c r="F6239" t="s">
        <v>8140</v>
      </c>
      <c r="G6239" t="s">
        <v>1</v>
      </c>
      <c r="H6239" t="s">
        <v>0</v>
      </c>
      <c r="I6239" t="s">
        <v>8171</v>
      </c>
      <c r="J6239" t="s">
        <v>8172</v>
      </c>
      <c r="K6239">
        <v>5381</v>
      </c>
      <c r="L6239">
        <v>5381</v>
      </c>
      <c r="M6239" s="1" t="s">
        <v>431</v>
      </c>
      <c r="N6239" t="s">
        <v>432</v>
      </c>
      <c r="O6239" s="2">
        <v>0</v>
      </c>
      <c r="P6239" s="2">
        <v>0</v>
      </c>
      <c r="Q6239" s="2">
        <v>3623.96</v>
      </c>
      <c r="R6239" s="2">
        <v>471.1148</v>
      </c>
      <c r="S6239" s="2">
        <v>0</v>
      </c>
      <c r="T6239" s="2">
        <v>0</v>
      </c>
      <c r="U6239" s="2">
        <v>4095.0747999999999</v>
      </c>
      <c r="W6239" s="2" t="s">
        <v>1</v>
      </c>
      <c r="X62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39"/>
      <c r="Z6239"/>
      <c r="AA6239"/>
    </row>
    <row r="6240" spans="5:27" hidden="1">
      <c r="E6240" t="s">
        <v>8120</v>
      </c>
      <c r="F6240" t="s">
        <v>8140</v>
      </c>
      <c r="G6240" t="s">
        <v>1</v>
      </c>
      <c r="H6240" t="s">
        <v>0</v>
      </c>
      <c r="I6240" t="s">
        <v>8171</v>
      </c>
      <c r="J6240" t="s">
        <v>8172</v>
      </c>
      <c r="K6240">
        <v>5382</v>
      </c>
      <c r="L6240">
        <v>5382</v>
      </c>
      <c r="M6240" s="1" t="s">
        <v>431</v>
      </c>
      <c r="N6240" t="s">
        <v>432</v>
      </c>
      <c r="O6240" s="2">
        <v>0</v>
      </c>
      <c r="P6240" s="2">
        <v>0</v>
      </c>
      <c r="Q6240" s="2">
        <v>3380.02</v>
      </c>
      <c r="R6240" s="2">
        <v>439.40260000000001</v>
      </c>
      <c r="S6240" s="2">
        <v>0</v>
      </c>
      <c r="T6240" s="2">
        <v>0</v>
      </c>
      <c r="U6240" s="2">
        <v>3819.4225999999999</v>
      </c>
      <c r="W6240" s="2" t="s">
        <v>1</v>
      </c>
      <c r="X62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0"/>
      <c r="Z6240"/>
      <c r="AA6240"/>
    </row>
    <row r="6241" spans="5:27" hidden="1">
      <c r="E6241" t="s">
        <v>8120</v>
      </c>
      <c r="F6241" t="s">
        <v>8140</v>
      </c>
      <c r="G6241" t="s">
        <v>1</v>
      </c>
      <c r="H6241" t="s">
        <v>0</v>
      </c>
      <c r="I6241" t="s">
        <v>8171</v>
      </c>
      <c r="J6241" t="s">
        <v>8172</v>
      </c>
      <c r="K6241">
        <v>5383</v>
      </c>
      <c r="L6241">
        <v>5383</v>
      </c>
      <c r="M6241" s="1" t="s">
        <v>317</v>
      </c>
      <c r="N6241" t="s">
        <v>318</v>
      </c>
      <c r="O6241" s="2">
        <v>0</v>
      </c>
      <c r="P6241" s="2">
        <v>0</v>
      </c>
      <c r="Q6241" s="2">
        <v>38.24</v>
      </c>
      <c r="R6241" s="2">
        <v>4.9712000000000005</v>
      </c>
      <c r="S6241" s="2">
        <v>0</v>
      </c>
      <c r="T6241" s="2">
        <v>0</v>
      </c>
      <c r="U6241" s="2">
        <v>43.211200000000005</v>
      </c>
      <c r="W6241" s="2" t="s">
        <v>1</v>
      </c>
      <c r="X62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1"/>
      <c r="Z6241"/>
      <c r="AA6241"/>
    </row>
    <row r="6242" spans="5:27" hidden="1">
      <c r="E6242" t="s">
        <v>8120</v>
      </c>
      <c r="F6242" t="s">
        <v>8140</v>
      </c>
      <c r="G6242" t="s">
        <v>1</v>
      </c>
      <c r="H6242" t="s">
        <v>0</v>
      </c>
      <c r="I6242" t="s">
        <v>8171</v>
      </c>
      <c r="J6242" t="s">
        <v>8172</v>
      </c>
      <c r="K6242">
        <v>5384</v>
      </c>
      <c r="L6242">
        <v>5384</v>
      </c>
      <c r="M6242" s="1" t="s">
        <v>727</v>
      </c>
      <c r="N6242" t="s">
        <v>728</v>
      </c>
      <c r="O6242" s="2">
        <v>0</v>
      </c>
      <c r="P6242" s="2">
        <v>0</v>
      </c>
      <c r="Q6242" s="2">
        <v>74.34</v>
      </c>
      <c r="R6242" s="2">
        <v>9.664200000000001</v>
      </c>
      <c r="S6242" s="2">
        <v>0</v>
      </c>
      <c r="T6242" s="2">
        <v>0</v>
      </c>
      <c r="U6242" s="2">
        <v>84.004199999999997</v>
      </c>
      <c r="W6242" s="2" t="s">
        <v>1</v>
      </c>
      <c r="X62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2"/>
      <c r="Z6242"/>
      <c r="AA6242"/>
    </row>
    <row r="6243" spans="5:27" hidden="1">
      <c r="E6243" t="s">
        <v>8120</v>
      </c>
      <c r="F6243" t="s">
        <v>8140</v>
      </c>
      <c r="G6243" t="s">
        <v>1</v>
      </c>
      <c r="H6243" t="s">
        <v>0</v>
      </c>
      <c r="I6243" t="s">
        <v>8171</v>
      </c>
      <c r="J6243" t="s">
        <v>8172</v>
      </c>
      <c r="K6243">
        <v>5385</v>
      </c>
      <c r="L6243">
        <v>5385</v>
      </c>
      <c r="M6243" s="1" t="s">
        <v>8197</v>
      </c>
      <c r="N6243" t="s">
        <v>8198</v>
      </c>
      <c r="O6243" s="2">
        <v>0</v>
      </c>
      <c r="P6243" s="2">
        <v>0</v>
      </c>
      <c r="Q6243" s="2">
        <v>37.17</v>
      </c>
      <c r="R6243" s="2">
        <v>4.8321000000000005</v>
      </c>
      <c r="S6243" s="2">
        <v>0</v>
      </c>
      <c r="T6243" s="2">
        <v>0</v>
      </c>
      <c r="U6243" s="2">
        <v>42.002099999999999</v>
      </c>
      <c r="W6243" s="2" t="s">
        <v>1</v>
      </c>
      <c r="X62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3"/>
      <c r="Z6243"/>
      <c r="AA6243"/>
    </row>
    <row r="6244" spans="5:27" hidden="1">
      <c r="E6244" t="s">
        <v>8120</v>
      </c>
      <c r="F6244" t="s">
        <v>8140</v>
      </c>
      <c r="G6244" t="s">
        <v>1</v>
      </c>
      <c r="H6244" t="s">
        <v>0</v>
      </c>
      <c r="I6244" t="s">
        <v>8171</v>
      </c>
      <c r="J6244" t="s">
        <v>8172</v>
      </c>
      <c r="K6244">
        <v>5386</v>
      </c>
      <c r="L6244">
        <v>5386</v>
      </c>
      <c r="M6244" s="1" t="s">
        <v>7930</v>
      </c>
      <c r="N6244" t="s">
        <v>7931</v>
      </c>
      <c r="O6244" s="2">
        <v>0</v>
      </c>
      <c r="P6244" s="2">
        <v>0</v>
      </c>
      <c r="Q6244" s="2">
        <v>185.84</v>
      </c>
      <c r="R6244" s="2">
        <v>24.159200000000002</v>
      </c>
      <c r="S6244" s="2">
        <v>0</v>
      </c>
      <c r="T6244" s="2">
        <v>0</v>
      </c>
      <c r="U6244" s="2">
        <v>209.9992</v>
      </c>
      <c r="W6244" s="2" t="s">
        <v>1</v>
      </c>
      <c r="X62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4"/>
      <c r="Z6244"/>
      <c r="AA6244"/>
    </row>
    <row r="6245" spans="5:27" hidden="1">
      <c r="E6245" t="s">
        <v>8120</v>
      </c>
      <c r="F6245" t="s">
        <v>8140</v>
      </c>
      <c r="G6245" t="s">
        <v>1</v>
      </c>
      <c r="H6245" t="s">
        <v>0</v>
      </c>
      <c r="I6245" t="s">
        <v>8171</v>
      </c>
      <c r="J6245" t="s">
        <v>8172</v>
      </c>
      <c r="K6245">
        <v>5387</v>
      </c>
      <c r="L6245">
        <v>5387</v>
      </c>
      <c r="M6245" s="1" t="s">
        <v>415</v>
      </c>
      <c r="N6245" t="s">
        <v>416</v>
      </c>
      <c r="O6245" s="2">
        <v>0</v>
      </c>
      <c r="P6245" s="2">
        <v>0</v>
      </c>
      <c r="Q6245" s="2">
        <v>167.22</v>
      </c>
      <c r="R6245" s="2">
        <v>21.738600000000002</v>
      </c>
      <c r="S6245" s="2">
        <v>0</v>
      </c>
      <c r="T6245" s="2">
        <v>0</v>
      </c>
      <c r="U6245" s="2">
        <v>188.95859999999999</v>
      </c>
      <c r="W6245" s="2" t="s">
        <v>1</v>
      </c>
      <c r="X62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5"/>
      <c r="Z6245"/>
      <c r="AA6245"/>
    </row>
    <row r="6246" spans="5:27" hidden="1">
      <c r="E6246" t="s">
        <v>8120</v>
      </c>
      <c r="F6246" t="s">
        <v>8140</v>
      </c>
      <c r="G6246" t="s">
        <v>1</v>
      </c>
      <c r="H6246" t="s">
        <v>0</v>
      </c>
      <c r="I6246" t="s">
        <v>8171</v>
      </c>
      <c r="J6246" t="s">
        <v>8172</v>
      </c>
      <c r="K6246">
        <v>5388</v>
      </c>
      <c r="L6246">
        <v>5388</v>
      </c>
      <c r="M6246" s="1" t="s">
        <v>641</v>
      </c>
      <c r="N6246" t="s">
        <v>642</v>
      </c>
      <c r="O6246" s="2">
        <v>0</v>
      </c>
      <c r="P6246" s="2">
        <v>0</v>
      </c>
      <c r="Q6246" s="2">
        <v>315.89999999999998</v>
      </c>
      <c r="R6246" s="2">
        <v>41.067</v>
      </c>
      <c r="S6246" s="2">
        <v>0</v>
      </c>
      <c r="T6246" s="2">
        <v>0</v>
      </c>
      <c r="U6246" s="2">
        <v>356.96699999999998</v>
      </c>
      <c r="W6246" s="2" t="s">
        <v>1</v>
      </c>
      <c r="X62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6"/>
      <c r="Z6246"/>
      <c r="AA6246"/>
    </row>
    <row r="6247" spans="5:27" hidden="1">
      <c r="E6247" t="s">
        <v>8120</v>
      </c>
      <c r="F6247" t="s">
        <v>8140</v>
      </c>
      <c r="G6247" t="s">
        <v>1</v>
      </c>
      <c r="H6247" t="s">
        <v>0</v>
      </c>
      <c r="I6247" t="s">
        <v>8171</v>
      </c>
      <c r="J6247" t="s">
        <v>8172</v>
      </c>
      <c r="K6247">
        <v>5389</v>
      </c>
      <c r="L6247">
        <v>5389</v>
      </c>
      <c r="M6247" s="1" t="s">
        <v>373</v>
      </c>
      <c r="N6247" t="s">
        <v>374</v>
      </c>
      <c r="O6247" s="2">
        <v>0</v>
      </c>
      <c r="P6247" s="2">
        <v>0</v>
      </c>
      <c r="Q6247" s="2">
        <v>185.83</v>
      </c>
      <c r="R6247" s="2">
        <v>24.157900000000001</v>
      </c>
      <c r="S6247" s="2">
        <v>0</v>
      </c>
      <c r="T6247" s="2">
        <v>0</v>
      </c>
      <c r="U6247" s="2">
        <v>209.98790000000002</v>
      </c>
      <c r="W6247" s="2" t="s">
        <v>1</v>
      </c>
      <c r="X62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7"/>
      <c r="Z6247"/>
      <c r="AA6247"/>
    </row>
    <row r="6248" spans="5:27" hidden="1">
      <c r="E6248" t="s">
        <v>8120</v>
      </c>
      <c r="F6248" t="s">
        <v>8140</v>
      </c>
      <c r="G6248" t="s">
        <v>1</v>
      </c>
      <c r="H6248" t="s">
        <v>0</v>
      </c>
      <c r="I6248" t="s">
        <v>8171</v>
      </c>
      <c r="J6248" t="s">
        <v>8172</v>
      </c>
      <c r="K6248">
        <v>5390</v>
      </c>
      <c r="L6248">
        <v>5390</v>
      </c>
      <c r="M6248" s="1" t="s">
        <v>409</v>
      </c>
      <c r="N6248" t="s">
        <v>410</v>
      </c>
      <c r="O6248" s="2">
        <v>0</v>
      </c>
      <c r="P6248" s="2">
        <v>0</v>
      </c>
      <c r="Q6248" s="2">
        <v>55.74</v>
      </c>
      <c r="R6248" s="2">
        <v>7.2462000000000009</v>
      </c>
      <c r="S6248" s="2">
        <v>0</v>
      </c>
      <c r="T6248" s="2">
        <v>0</v>
      </c>
      <c r="U6248" s="2">
        <v>62.986200000000004</v>
      </c>
      <c r="W6248" s="2" t="s">
        <v>1</v>
      </c>
      <c r="X62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8"/>
      <c r="Z6248"/>
      <c r="AA6248"/>
    </row>
    <row r="6249" spans="5:27" hidden="1">
      <c r="E6249" t="s">
        <v>8120</v>
      </c>
      <c r="F6249" t="s">
        <v>8140</v>
      </c>
      <c r="G6249" t="s">
        <v>1</v>
      </c>
      <c r="H6249" t="s">
        <v>0</v>
      </c>
      <c r="I6249" t="s">
        <v>8171</v>
      </c>
      <c r="J6249" t="s">
        <v>8172</v>
      </c>
      <c r="K6249">
        <v>5391</v>
      </c>
      <c r="L6249">
        <v>5391</v>
      </c>
      <c r="M6249" s="1" t="s">
        <v>345</v>
      </c>
      <c r="N6249" t="s">
        <v>346</v>
      </c>
      <c r="O6249" s="2">
        <v>0</v>
      </c>
      <c r="P6249" s="2">
        <v>0</v>
      </c>
      <c r="Q6249" s="2">
        <v>55.75</v>
      </c>
      <c r="R6249" s="2">
        <v>7.2475000000000005</v>
      </c>
      <c r="S6249" s="2">
        <v>0</v>
      </c>
      <c r="T6249" s="2">
        <v>0</v>
      </c>
      <c r="U6249" s="2">
        <v>62.997500000000002</v>
      </c>
      <c r="W6249" s="2" t="s">
        <v>1</v>
      </c>
      <c r="X62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49"/>
      <c r="Z6249"/>
      <c r="AA6249"/>
    </row>
    <row r="6250" spans="5:27" hidden="1">
      <c r="E6250" t="s">
        <v>8120</v>
      </c>
      <c r="F6250" t="s">
        <v>8140</v>
      </c>
      <c r="G6250" t="s">
        <v>1</v>
      </c>
      <c r="H6250" t="s">
        <v>0</v>
      </c>
      <c r="I6250" t="s">
        <v>8171</v>
      </c>
      <c r="J6250" t="s">
        <v>8172</v>
      </c>
      <c r="K6250" s="37" t="s">
        <v>8284</v>
      </c>
      <c r="L6250">
        <v>5391</v>
      </c>
      <c r="M6250" s="1" t="s">
        <v>345</v>
      </c>
      <c r="N6250" t="s">
        <v>346</v>
      </c>
      <c r="O6250" s="2">
        <v>0</v>
      </c>
      <c r="P6250" s="2">
        <v>0</v>
      </c>
      <c r="Q6250" s="2">
        <v>55.75</v>
      </c>
      <c r="R6250" s="2">
        <v>7.2475000000000005</v>
      </c>
      <c r="S6250" s="2">
        <v>0</v>
      </c>
      <c r="T6250" s="2">
        <v>0</v>
      </c>
      <c r="U6250" s="2">
        <v>62.997500000000002</v>
      </c>
      <c r="W6250" s="2" t="s">
        <v>1</v>
      </c>
      <c r="X62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0"/>
      <c r="Z6250"/>
      <c r="AA6250"/>
    </row>
    <row r="6251" spans="5:27" hidden="1">
      <c r="E6251" t="s">
        <v>8120</v>
      </c>
      <c r="F6251" t="s">
        <v>8140</v>
      </c>
      <c r="G6251" t="s">
        <v>1</v>
      </c>
      <c r="H6251" t="s">
        <v>0</v>
      </c>
      <c r="I6251" t="s">
        <v>8171</v>
      </c>
      <c r="J6251" t="s">
        <v>8172</v>
      </c>
      <c r="K6251">
        <v>5392</v>
      </c>
      <c r="L6251">
        <v>5392</v>
      </c>
      <c r="M6251" s="1" t="s">
        <v>249</v>
      </c>
      <c r="N6251" t="s">
        <v>250</v>
      </c>
      <c r="O6251" s="2">
        <v>0</v>
      </c>
      <c r="P6251" s="2">
        <v>0</v>
      </c>
      <c r="Q6251" s="2">
        <v>146.19999999999999</v>
      </c>
      <c r="R6251" s="2">
        <v>19.006</v>
      </c>
      <c r="S6251" s="2">
        <v>0</v>
      </c>
      <c r="T6251" s="2">
        <v>0</v>
      </c>
      <c r="U6251" s="2">
        <v>165.20599999999999</v>
      </c>
      <c r="W6251" s="2" t="s">
        <v>1</v>
      </c>
      <c r="X62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1"/>
      <c r="Z6251"/>
      <c r="AA6251"/>
    </row>
    <row r="6252" spans="5:27" hidden="1">
      <c r="E6252" t="s">
        <v>8120</v>
      </c>
      <c r="F6252" t="s">
        <v>8140</v>
      </c>
      <c r="G6252" t="s">
        <v>1</v>
      </c>
      <c r="H6252" t="s">
        <v>0</v>
      </c>
      <c r="I6252" t="s">
        <v>8171</v>
      </c>
      <c r="J6252" t="s">
        <v>8172</v>
      </c>
      <c r="K6252">
        <v>5393</v>
      </c>
      <c r="L6252">
        <v>5393</v>
      </c>
      <c r="M6252" s="1" t="s">
        <v>339</v>
      </c>
      <c r="N6252" t="s">
        <v>340</v>
      </c>
      <c r="O6252" s="2">
        <v>0</v>
      </c>
      <c r="P6252" s="2">
        <v>0</v>
      </c>
      <c r="Q6252" s="2">
        <v>447.55</v>
      </c>
      <c r="R6252" s="2">
        <v>58.181500000000007</v>
      </c>
      <c r="S6252" s="2">
        <v>0</v>
      </c>
      <c r="T6252" s="2">
        <v>0</v>
      </c>
      <c r="U6252" s="2">
        <v>505.73150000000004</v>
      </c>
      <c r="W6252" s="2" t="s">
        <v>1</v>
      </c>
      <c r="X62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2"/>
      <c r="Z6252"/>
      <c r="AA6252"/>
    </row>
    <row r="6253" spans="5:27" hidden="1">
      <c r="E6253" t="s">
        <v>8120</v>
      </c>
      <c r="F6253" t="s">
        <v>8140</v>
      </c>
      <c r="G6253" t="s">
        <v>1</v>
      </c>
      <c r="H6253" t="s">
        <v>0</v>
      </c>
      <c r="I6253" t="s">
        <v>8171</v>
      </c>
      <c r="J6253" t="s">
        <v>8172</v>
      </c>
      <c r="K6253">
        <v>5394</v>
      </c>
      <c r="L6253">
        <v>5394</v>
      </c>
      <c r="M6253" s="1" t="s">
        <v>7912</v>
      </c>
      <c r="N6253" t="s">
        <v>1148</v>
      </c>
      <c r="O6253" s="2">
        <v>0</v>
      </c>
      <c r="P6253" s="2">
        <v>0</v>
      </c>
      <c r="Q6253" s="2">
        <v>3143.3</v>
      </c>
      <c r="R6253" s="2">
        <v>408.62900000000002</v>
      </c>
      <c r="S6253" s="2">
        <v>0</v>
      </c>
      <c r="T6253" s="2">
        <v>0</v>
      </c>
      <c r="U6253" s="2">
        <v>3551.9290000000001</v>
      </c>
      <c r="W6253" s="2" t="s">
        <v>1</v>
      </c>
      <c r="X62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3"/>
      <c r="Z6253"/>
      <c r="AA6253"/>
    </row>
    <row r="6254" spans="5:27" hidden="1">
      <c r="E6254" t="s">
        <v>8120</v>
      </c>
      <c r="F6254" t="s">
        <v>8140</v>
      </c>
      <c r="G6254" t="s">
        <v>1</v>
      </c>
      <c r="H6254" t="s">
        <v>0</v>
      </c>
      <c r="I6254" t="s">
        <v>8171</v>
      </c>
      <c r="J6254" t="s">
        <v>8172</v>
      </c>
      <c r="K6254">
        <v>5395</v>
      </c>
      <c r="L6254">
        <v>5395</v>
      </c>
      <c r="M6254" s="1" t="s">
        <v>939</v>
      </c>
      <c r="N6254" t="s">
        <v>940</v>
      </c>
      <c r="O6254" s="2">
        <v>0</v>
      </c>
      <c r="P6254" s="2">
        <v>0</v>
      </c>
      <c r="Q6254" s="2">
        <v>96</v>
      </c>
      <c r="R6254" s="2">
        <v>12.48</v>
      </c>
      <c r="S6254" s="2">
        <v>0</v>
      </c>
      <c r="T6254" s="2">
        <v>0</v>
      </c>
      <c r="U6254" s="2">
        <v>108.48</v>
      </c>
      <c r="W6254" s="2" t="s">
        <v>1</v>
      </c>
      <c r="X62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4"/>
      <c r="Z6254"/>
      <c r="AA6254"/>
    </row>
    <row r="6255" spans="5:27" hidden="1">
      <c r="E6255" t="s">
        <v>8120</v>
      </c>
      <c r="F6255" t="s">
        <v>8140</v>
      </c>
      <c r="G6255" t="s">
        <v>1</v>
      </c>
      <c r="H6255" t="s">
        <v>0</v>
      </c>
      <c r="I6255" t="s">
        <v>8171</v>
      </c>
      <c r="J6255" t="s">
        <v>8172</v>
      </c>
      <c r="K6255">
        <v>5396</v>
      </c>
      <c r="L6255">
        <v>5396</v>
      </c>
      <c r="M6255" s="1" t="s">
        <v>118</v>
      </c>
      <c r="N6255" t="s">
        <v>119</v>
      </c>
      <c r="O6255" s="2">
        <v>0</v>
      </c>
      <c r="P6255" s="2">
        <v>0</v>
      </c>
      <c r="Q6255" s="2">
        <v>21.23</v>
      </c>
      <c r="R6255" s="2">
        <v>2.7599</v>
      </c>
      <c r="S6255" s="2">
        <v>0</v>
      </c>
      <c r="T6255" s="2">
        <v>0</v>
      </c>
      <c r="U6255" s="2">
        <v>23.989899999999999</v>
      </c>
      <c r="W6255" s="2" t="s">
        <v>1</v>
      </c>
      <c r="X62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5"/>
      <c r="Z6255"/>
      <c r="AA6255"/>
    </row>
    <row r="6256" spans="5:27" hidden="1">
      <c r="E6256" t="s">
        <v>8120</v>
      </c>
      <c r="F6256" t="s">
        <v>8140</v>
      </c>
      <c r="G6256" t="s">
        <v>1</v>
      </c>
      <c r="H6256" t="s">
        <v>0</v>
      </c>
      <c r="I6256" t="s">
        <v>8171</v>
      </c>
      <c r="J6256" t="s">
        <v>8172</v>
      </c>
      <c r="K6256">
        <v>5397</v>
      </c>
      <c r="L6256">
        <v>5397</v>
      </c>
      <c r="M6256" s="1" t="s">
        <v>333</v>
      </c>
      <c r="N6256" t="s">
        <v>334</v>
      </c>
      <c r="O6256" s="2">
        <v>0</v>
      </c>
      <c r="P6256" s="2">
        <v>0</v>
      </c>
      <c r="Q6256" s="2">
        <v>92.91</v>
      </c>
      <c r="R6256" s="2">
        <v>12.0783</v>
      </c>
      <c r="S6256" s="2">
        <v>0</v>
      </c>
      <c r="T6256" s="2">
        <v>0</v>
      </c>
      <c r="U6256" s="2">
        <v>104.9883</v>
      </c>
      <c r="W6256" s="2" t="s">
        <v>1</v>
      </c>
      <c r="X62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6"/>
      <c r="Z6256"/>
      <c r="AA6256"/>
    </row>
    <row r="6257" spans="5:27" hidden="1">
      <c r="E6257" t="s">
        <v>8120</v>
      </c>
      <c r="F6257" t="s">
        <v>8140</v>
      </c>
      <c r="G6257" t="s">
        <v>1</v>
      </c>
      <c r="H6257" t="s">
        <v>0</v>
      </c>
      <c r="I6257" t="s">
        <v>8171</v>
      </c>
      <c r="J6257" t="s">
        <v>8172</v>
      </c>
      <c r="K6257">
        <v>5398</v>
      </c>
      <c r="L6257">
        <v>5398</v>
      </c>
      <c r="M6257" s="1" t="s">
        <v>433</v>
      </c>
      <c r="N6257" t="s">
        <v>434</v>
      </c>
      <c r="O6257" s="2">
        <v>0</v>
      </c>
      <c r="P6257" s="2">
        <v>0</v>
      </c>
      <c r="Q6257" s="2">
        <v>599.89</v>
      </c>
      <c r="R6257" s="2">
        <v>77.985699999999994</v>
      </c>
      <c r="S6257" s="2">
        <v>0</v>
      </c>
      <c r="T6257" s="2">
        <v>0</v>
      </c>
      <c r="U6257" s="2">
        <v>677.87569999999994</v>
      </c>
      <c r="W6257" s="2" t="s">
        <v>1</v>
      </c>
      <c r="X62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7"/>
      <c r="Z6257"/>
      <c r="AA6257"/>
    </row>
    <row r="6258" spans="5:27" hidden="1">
      <c r="E6258" t="s">
        <v>8120</v>
      </c>
      <c r="F6258" t="s">
        <v>8140</v>
      </c>
      <c r="G6258" t="s">
        <v>1</v>
      </c>
      <c r="H6258" t="s">
        <v>0</v>
      </c>
      <c r="I6258" t="s">
        <v>8171</v>
      </c>
      <c r="J6258" t="s">
        <v>8172</v>
      </c>
      <c r="K6258">
        <v>5399</v>
      </c>
      <c r="L6258">
        <v>5399</v>
      </c>
      <c r="M6258" s="1" t="s">
        <v>433</v>
      </c>
      <c r="N6258" t="s">
        <v>434</v>
      </c>
      <c r="O6258" s="2">
        <v>0</v>
      </c>
      <c r="P6258" s="2">
        <v>0</v>
      </c>
      <c r="Q6258" s="2">
        <v>464.61</v>
      </c>
      <c r="R6258" s="2">
        <v>60.399300000000004</v>
      </c>
      <c r="S6258" s="2">
        <v>0</v>
      </c>
      <c r="T6258" s="2">
        <v>0</v>
      </c>
      <c r="U6258" s="2">
        <v>525.00930000000005</v>
      </c>
      <c r="W6258" s="2" t="s">
        <v>1</v>
      </c>
      <c r="X62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8"/>
      <c r="Z6258"/>
      <c r="AA6258"/>
    </row>
    <row r="6259" spans="5:27" hidden="1">
      <c r="E6259" t="s">
        <v>8120</v>
      </c>
      <c r="F6259" t="s">
        <v>8140</v>
      </c>
      <c r="G6259" t="s">
        <v>1</v>
      </c>
      <c r="H6259" t="s">
        <v>0</v>
      </c>
      <c r="I6259" t="s">
        <v>8171</v>
      </c>
      <c r="J6259" t="s">
        <v>8172</v>
      </c>
      <c r="K6259">
        <v>5400</v>
      </c>
      <c r="L6259">
        <v>5400</v>
      </c>
      <c r="M6259" s="1" t="s">
        <v>8195</v>
      </c>
      <c r="N6259" t="s">
        <v>8196</v>
      </c>
      <c r="O6259" s="2">
        <v>0</v>
      </c>
      <c r="P6259" s="2">
        <v>0</v>
      </c>
      <c r="Q6259" s="2">
        <v>464.62</v>
      </c>
      <c r="R6259" s="2">
        <v>60.400600000000004</v>
      </c>
      <c r="S6259" s="2">
        <v>0</v>
      </c>
      <c r="T6259" s="2">
        <v>0</v>
      </c>
      <c r="U6259" s="2">
        <v>525.02060000000006</v>
      </c>
      <c r="W6259" s="2" t="s">
        <v>1</v>
      </c>
      <c r="X62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59"/>
      <c r="Z6259"/>
      <c r="AA6259"/>
    </row>
    <row r="6260" spans="5:27" hidden="1">
      <c r="E6260" t="s">
        <v>8120</v>
      </c>
      <c r="F6260" t="s">
        <v>8140</v>
      </c>
      <c r="G6260" t="s">
        <v>1</v>
      </c>
      <c r="H6260" t="s">
        <v>0</v>
      </c>
      <c r="I6260" t="s">
        <v>8171</v>
      </c>
      <c r="J6260" t="s">
        <v>8172</v>
      </c>
      <c r="K6260">
        <v>5401</v>
      </c>
      <c r="L6260">
        <v>5401</v>
      </c>
      <c r="M6260" s="1" t="s">
        <v>7871</v>
      </c>
      <c r="N6260" t="s">
        <v>7872</v>
      </c>
      <c r="O6260" s="2">
        <v>0</v>
      </c>
      <c r="P6260" s="2">
        <v>0</v>
      </c>
      <c r="Q6260" s="2">
        <v>94.9</v>
      </c>
      <c r="R6260" s="2">
        <v>12.337000000000002</v>
      </c>
      <c r="S6260" s="2">
        <v>0</v>
      </c>
      <c r="T6260" s="2">
        <v>0</v>
      </c>
      <c r="U6260" s="2">
        <v>107.23700000000001</v>
      </c>
      <c r="W6260" s="2" t="s">
        <v>1</v>
      </c>
      <c r="X62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0"/>
      <c r="Z6260"/>
      <c r="AA6260"/>
    </row>
    <row r="6261" spans="5:27" hidden="1">
      <c r="E6261" t="s">
        <v>8120</v>
      </c>
      <c r="F6261" t="s">
        <v>8140</v>
      </c>
      <c r="G6261" t="s">
        <v>1</v>
      </c>
      <c r="H6261" t="s">
        <v>0</v>
      </c>
      <c r="I6261" t="s">
        <v>8171</v>
      </c>
      <c r="J6261" t="s">
        <v>8172</v>
      </c>
      <c r="K6261">
        <v>5402</v>
      </c>
      <c r="L6261">
        <v>5402</v>
      </c>
      <c r="M6261" s="1" t="s">
        <v>622</v>
      </c>
      <c r="N6261" t="s">
        <v>623</v>
      </c>
      <c r="O6261" s="2">
        <v>0</v>
      </c>
      <c r="P6261" s="2">
        <v>0</v>
      </c>
      <c r="Q6261" s="2">
        <v>1425</v>
      </c>
      <c r="R6261" s="2">
        <v>185.25</v>
      </c>
      <c r="S6261" s="2">
        <v>0</v>
      </c>
      <c r="T6261" s="2">
        <v>0</v>
      </c>
      <c r="U6261" s="2">
        <v>1610.25</v>
      </c>
      <c r="W6261" s="2" t="s">
        <v>1</v>
      </c>
      <c r="X62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1"/>
      <c r="Z6261"/>
      <c r="AA6261"/>
    </row>
    <row r="6262" spans="5:27" hidden="1">
      <c r="E6262" t="s">
        <v>8120</v>
      </c>
      <c r="F6262" t="s">
        <v>8140</v>
      </c>
      <c r="G6262" t="s">
        <v>1</v>
      </c>
      <c r="H6262" t="s">
        <v>0</v>
      </c>
      <c r="I6262" t="s">
        <v>8171</v>
      </c>
      <c r="J6262" t="s">
        <v>8172</v>
      </c>
      <c r="K6262">
        <v>5403</v>
      </c>
      <c r="L6262">
        <v>5403</v>
      </c>
      <c r="M6262" s="1" t="s">
        <v>130</v>
      </c>
      <c r="N6262" t="s">
        <v>131</v>
      </c>
      <c r="O6262" s="2">
        <v>0</v>
      </c>
      <c r="P6262" s="2">
        <v>0</v>
      </c>
      <c r="Q6262" s="2">
        <v>118.08</v>
      </c>
      <c r="R6262" s="2">
        <v>15.3504</v>
      </c>
      <c r="S6262" s="2">
        <v>0</v>
      </c>
      <c r="T6262" s="2">
        <v>0</v>
      </c>
      <c r="U6262" s="2">
        <v>133.43039999999999</v>
      </c>
      <c r="W6262" s="2" t="s">
        <v>1</v>
      </c>
      <c r="X62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2"/>
      <c r="Z6262"/>
      <c r="AA6262"/>
    </row>
    <row r="6263" spans="5:27" hidden="1">
      <c r="E6263" t="s">
        <v>8120</v>
      </c>
      <c r="F6263" t="s">
        <v>8140</v>
      </c>
      <c r="G6263" t="s">
        <v>1</v>
      </c>
      <c r="H6263" t="s">
        <v>0</v>
      </c>
      <c r="I6263" t="s">
        <v>8171</v>
      </c>
      <c r="J6263" t="s">
        <v>8172</v>
      </c>
      <c r="K6263">
        <v>5404</v>
      </c>
      <c r="L6263">
        <v>5404</v>
      </c>
      <c r="M6263" s="1" t="s">
        <v>711</v>
      </c>
      <c r="N6263" t="s">
        <v>712</v>
      </c>
      <c r="O6263" s="2">
        <v>0</v>
      </c>
      <c r="P6263" s="2">
        <v>0</v>
      </c>
      <c r="Q6263" s="2">
        <v>351.17</v>
      </c>
      <c r="R6263" s="2">
        <v>45.652100000000004</v>
      </c>
      <c r="S6263" s="2">
        <v>0</v>
      </c>
      <c r="T6263" s="2">
        <v>0</v>
      </c>
      <c r="U6263" s="2">
        <v>396.82210000000003</v>
      </c>
      <c r="W6263" s="2" t="s">
        <v>1</v>
      </c>
      <c r="X62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3"/>
      <c r="Z6263"/>
      <c r="AA6263"/>
    </row>
    <row r="6264" spans="5:27" hidden="1">
      <c r="E6264" t="s">
        <v>8120</v>
      </c>
      <c r="F6264" t="s">
        <v>8140</v>
      </c>
      <c r="G6264" t="s">
        <v>1</v>
      </c>
      <c r="H6264" t="s">
        <v>0</v>
      </c>
      <c r="I6264" t="s">
        <v>8171</v>
      </c>
      <c r="J6264" t="s">
        <v>8172</v>
      </c>
      <c r="K6264">
        <v>5405</v>
      </c>
      <c r="L6264">
        <v>5405</v>
      </c>
      <c r="M6264" s="1" t="s">
        <v>130</v>
      </c>
      <c r="N6264" t="s">
        <v>131</v>
      </c>
      <c r="O6264" s="2">
        <v>0</v>
      </c>
      <c r="P6264" s="2">
        <v>0</v>
      </c>
      <c r="Q6264" s="2">
        <v>40.32</v>
      </c>
      <c r="R6264" s="2">
        <v>5.2416</v>
      </c>
      <c r="S6264" s="2">
        <v>0</v>
      </c>
      <c r="T6264" s="2">
        <v>0</v>
      </c>
      <c r="U6264" s="2">
        <v>45.561599999999999</v>
      </c>
      <c r="W6264" s="2" t="s">
        <v>1</v>
      </c>
      <c r="X62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4"/>
      <c r="Z6264"/>
      <c r="AA6264"/>
    </row>
    <row r="6265" spans="5:27" hidden="1">
      <c r="E6265" t="s">
        <v>8120</v>
      </c>
      <c r="F6265" t="s">
        <v>8140</v>
      </c>
      <c r="G6265" t="s">
        <v>1</v>
      </c>
      <c r="H6265" t="s">
        <v>0</v>
      </c>
      <c r="I6265" t="s">
        <v>8171</v>
      </c>
      <c r="J6265" t="s">
        <v>8172</v>
      </c>
      <c r="K6265">
        <v>5406</v>
      </c>
      <c r="L6265">
        <v>5406</v>
      </c>
      <c r="M6265" s="1" t="s">
        <v>303</v>
      </c>
      <c r="N6265" t="s">
        <v>304</v>
      </c>
      <c r="O6265" s="2">
        <v>0</v>
      </c>
      <c r="P6265" s="2">
        <v>0</v>
      </c>
      <c r="Q6265" s="2">
        <v>1053.3599999999999</v>
      </c>
      <c r="R6265" s="2">
        <v>136.93680000000001</v>
      </c>
      <c r="S6265" s="2">
        <v>0</v>
      </c>
      <c r="T6265" s="2">
        <v>0</v>
      </c>
      <c r="U6265" s="2">
        <v>1190.2967999999998</v>
      </c>
      <c r="W6265" s="2" t="s">
        <v>1</v>
      </c>
      <c r="X62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5"/>
      <c r="Z6265"/>
      <c r="AA6265"/>
    </row>
    <row r="6266" spans="5:27" hidden="1">
      <c r="E6266" t="s">
        <v>8120</v>
      </c>
      <c r="F6266" t="s">
        <v>8140</v>
      </c>
      <c r="G6266" t="s">
        <v>1</v>
      </c>
      <c r="H6266" t="s">
        <v>0</v>
      </c>
      <c r="I6266" t="s">
        <v>8171</v>
      </c>
      <c r="J6266" t="s">
        <v>8172</v>
      </c>
      <c r="K6266">
        <v>5407</v>
      </c>
      <c r="L6266">
        <v>5407</v>
      </c>
      <c r="M6266" s="1" t="s">
        <v>329</v>
      </c>
      <c r="N6266" t="s">
        <v>330</v>
      </c>
      <c r="O6266" s="2">
        <v>0</v>
      </c>
      <c r="P6266" s="2">
        <v>0</v>
      </c>
      <c r="Q6266" s="2">
        <v>1412.37</v>
      </c>
      <c r="R6266" s="2">
        <v>183.60809999999998</v>
      </c>
      <c r="S6266" s="2">
        <v>0</v>
      </c>
      <c r="T6266" s="2">
        <v>0</v>
      </c>
      <c r="U6266" s="2">
        <v>1595.9780999999998</v>
      </c>
      <c r="W6266" s="2" t="s">
        <v>1</v>
      </c>
      <c r="X62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6"/>
      <c r="Z6266"/>
      <c r="AA6266"/>
    </row>
    <row r="6267" spans="5:27" hidden="1">
      <c r="E6267" t="s">
        <v>8120</v>
      </c>
      <c r="F6267" t="s">
        <v>8140</v>
      </c>
      <c r="G6267" t="s">
        <v>1</v>
      </c>
      <c r="H6267" t="s">
        <v>0</v>
      </c>
      <c r="I6267" t="s">
        <v>8171</v>
      </c>
      <c r="J6267" t="s">
        <v>8172</v>
      </c>
      <c r="K6267">
        <v>5408</v>
      </c>
      <c r="L6267">
        <v>5408</v>
      </c>
      <c r="M6267" s="1" t="s">
        <v>630</v>
      </c>
      <c r="N6267" t="s">
        <v>631</v>
      </c>
      <c r="O6267" s="2">
        <v>0</v>
      </c>
      <c r="P6267" s="2">
        <v>0</v>
      </c>
      <c r="Q6267" s="2">
        <v>74.34</v>
      </c>
      <c r="R6267" s="2">
        <v>9.664200000000001</v>
      </c>
      <c r="S6267" s="2">
        <v>0</v>
      </c>
      <c r="T6267" s="2">
        <v>0</v>
      </c>
      <c r="U6267" s="2">
        <v>84.004199999999997</v>
      </c>
      <c r="W6267" s="2" t="s">
        <v>1</v>
      </c>
      <c r="X62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7"/>
      <c r="Z6267"/>
      <c r="AA6267"/>
    </row>
    <row r="6268" spans="5:27" hidden="1">
      <c r="E6268" t="s">
        <v>8120</v>
      </c>
      <c r="F6268" t="s">
        <v>8140</v>
      </c>
      <c r="G6268" t="s">
        <v>1</v>
      </c>
      <c r="H6268" t="s">
        <v>0</v>
      </c>
      <c r="I6268" t="s">
        <v>8171</v>
      </c>
      <c r="J6268" t="s">
        <v>8172</v>
      </c>
      <c r="K6268">
        <v>5409</v>
      </c>
      <c r="L6268">
        <v>5409</v>
      </c>
      <c r="M6268" s="1" t="s">
        <v>333</v>
      </c>
      <c r="N6268" t="s">
        <v>334</v>
      </c>
      <c r="O6268" s="2">
        <v>0</v>
      </c>
      <c r="P6268" s="2">
        <v>0</v>
      </c>
      <c r="Q6268" s="2">
        <v>288.04000000000002</v>
      </c>
      <c r="R6268" s="2">
        <v>37.445200000000007</v>
      </c>
      <c r="S6268" s="2">
        <v>0</v>
      </c>
      <c r="T6268" s="2">
        <v>0</v>
      </c>
      <c r="U6268" s="2">
        <v>325.48520000000002</v>
      </c>
      <c r="W6268" s="2" t="s">
        <v>1</v>
      </c>
      <c r="X62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8"/>
      <c r="Z6268"/>
      <c r="AA6268"/>
    </row>
    <row r="6269" spans="5:27" hidden="1">
      <c r="E6269" t="s">
        <v>8120</v>
      </c>
      <c r="F6269" t="s">
        <v>8140</v>
      </c>
      <c r="G6269" t="s">
        <v>1</v>
      </c>
      <c r="H6269" t="s">
        <v>0</v>
      </c>
      <c r="I6269" t="s">
        <v>8171</v>
      </c>
      <c r="J6269" t="s">
        <v>8172</v>
      </c>
      <c r="K6269">
        <v>5410</v>
      </c>
      <c r="L6269">
        <v>5410</v>
      </c>
      <c r="M6269" s="1" t="s">
        <v>721</v>
      </c>
      <c r="N6269" t="s">
        <v>722</v>
      </c>
      <c r="O6269" s="2">
        <v>0</v>
      </c>
      <c r="P6269" s="2">
        <v>0</v>
      </c>
      <c r="Q6269" s="2">
        <v>296.33999999999997</v>
      </c>
      <c r="R6269" s="2">
        <v>38.5242</v>
      </c>
      <c r="S6269" s="2">
        <v>0</v>
      </c>
      <c r="T6269" s="2">
        <v>0</v>
      </c>
      <c r="U6269" s="2">
        <v>334.86419999999998</v>
      </c>
      <c r="W6269" s="2" t="s">
        <v>1</v>
      </c>
      <c r="X62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69"/>
      <c r="Z6269"/>
      <c r="AA6269"/>
    </row>
    <row r="6270" spans="5:27" hidden="1">
      <c r="E6270" t="s">
        <v>8120</v>
      </c>
      <c r="F6270" t="s">
        <v>8140</v>
      </c>
      <c r="G6270" t="s">
        <v>1</v>
      </c>
      <c r="H6270" t="s">
        <v>0</v>
      </c>
      <c r="I6270" t="s">
        <v>8171</v>
      </c>
      <c r="J6270" t="s">
        <v>8172</v>
      </c>
      <c r="K6270">
        <v>5411</v>
      </c>
      <c r="L6270">
        <v>5411</v>
      </c>
      <c r="M6270" s="1" t="s">
        <v>417</v>
      </c>
      <c r="N6270" t="s">
        <v>418</v>
      </c>
      <c r="O6270" s="2">
        <v>0</v>
      </c>
      <c r="P6270" s="2">
        <v>0</v>
      </c>
      <c r="Q6270" s="2">
        <v>204.42</v>
      </c>
      <c r="R6270" s="2">
        <v>26.5746</v>
      </c>
      <c r="S6270" s="2">
        <v>0</v>
      </c>
      <c r="T6270" s="2">
        <v>0</v>
      </c>
      <c r="U6270" s="2">
        <v>230.99459999999999</v>
      </c>
      <c r="W6270" s="2" t="s">
        <v>1</v>
      </c>
      <c r="X62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0"/>
      <c r="Z6270"/>
      <c r="AA6270"/>
    </row>
    <row r="6271" spans="5:27" hidden="1">
      <c r="E6271" t="s">
        <v>8120</v>
      </c>
      <c r="F6271" t="s">
        <v>8140</v>
      </c>
      <c r="G6271" t="s">
        <v>1</v>
      </c>
      <c r="H6271" t="s">
        <v>0</v>
      </c>
      <c r="I6271" t="s">
        <v>8171</v>
      </c>
      <c r="J6271" t="s">
        <v>8172</v>
      </c>
      <c r="K6271">
        <v>5412</v>
      </c>
      <c r="L6271">
        <v>5412</v>
      </c>
      <c r="M6271" s="1" t="s">
        <v>1134</v>
      </c>
      <c r="N6271" t="s">
        <v>1135</v>
      </c>
      <c r="O6271" s="2">
        <v>0</v>
      </c>
      <c r="P6271" s="2">
        <v>0</v>
      </c>
      <c r="Q6271" s="2">
        <v>74.33</v>
      </c>
      <c r="R6271" s="2">
        <v>9.6629000000000005</v>
      </c>
      <c r="S6271" s="2">
        <v>0</v>
      </c>
      <c r="T6271" s="2">
        <v>0</v>
      </c>
      <c r="U6271" s="2">
        <v>83.992899999999992</v>
      </c>
      <c r="W6271" s="2" t="s">
        <v>1</v>
      </c>
      <c r="X62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1"/>
      <c r="Z6271"/>
      <c r="AA6271"/>
    </row>
    <row r="6272" spans="5:27" hidden="1">
      <c r="E6272" t="s">
        <v>8120</v>
      </c>
      <c r="F6272" t="s">
        <v>8140</v>
      </c>
      <c r="G6272" t="s">
        <v>1</v>
      </c>
      <c r="H6272" t="s">
        <v>0</v>
      </c>
      <c r="I6272" t="s">
        <v>8171</v>
      </c>
      <c r="J6272" t="s">
        <v>8172</v>
      </c>
      <c r="K6272">
        <v>5413</v>
      </c>
      <c r="L6272">
        <v>5413</v>
      </c>
      <c r="M6272" s="1" t="s">
        <v>1440</v>
      </c>
      <c r="N6272" t="s">
        <v>1441</v>
      </c>
      <c r="O6272" s="2">
        <v>0</v>
      </c>
      <c r="P6272" s="2">
        <v>0</v>
      </c>
      <c r="Q6272" s="2">
        <v>74.33</v>
      </c>
      <c r="R6272" s="2">
        <v>9.6629000000000005</v>
      </c>
      <c r="S6272" s="2">
        <v>0</v>
      </c>
      <c r="T6272" s="2">
        <v>0</v>
      </c>
      <c r="U6272" s="2">
        <v>83.992899999999992</v>
      </c>
      <c r="W6272" s="2" t="s">
        <v>1</v>
      </c>
      <c r="X62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2"/>
      <c r="Z6272"/>
      <c r="AA6272"/>
    </row>
    <row r="6273" spans="5:27" hidden="1">
      <c r="E6273" t="s">
        <v>8120</v>
      </c>
      <c r="F6273" t="s">
        <v>8140</v>
      </c>
      <c r="G6273" t="s">
        <v>1</v>
      </c>
      <c r="H6273" t="s">
        <v>0</v>
      </c>
      <c r="I6273" t="s">
        <v>8171</v>
      </c>
      <c r="J6273" t="s">
        <v>8172</v>
      </c>
      <c r="K6273">
        <v>5414</v>
      </c>
      <c r="L6273">
        <v>5414</v>
      </c>
      <c r="M6273" s="1" t="s">
        <v>1214</v>
      </c>
      <c r="N6273" t="s">
        <v>1215</v>
      </c>
      <c r="O6273" s="2">
        <v>0</v>
      </c>
      <c r="P6273" s="2">
        <v>0</v>
      </c>
      <c r="Q6273" s="2">
        <v>55.74</v>
      </c>
      <c r="R6273" s="2">
        <v>7.2462000000000009</v>
      </c>
      <c r="S6273" s="2">
        <v>0</v>
      </c>
      <c r="T6273" s="2">
        <v>0</v>
      </c>
      <c r="U6273" s="2">
        <v>62.986200000000004</v>
      </c>
      <c r="W6273" s="2" t="s">
        <v>1</v>
      </c>
      <c r="X62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3"/>
      <c r="Z6273"/>
      <c r="AA6273"/>
    </row>
    <row r="6274" spans="5:27" hidden="1">
      <c r="E6274" t="s">
        <v>8120</v>
      </c>
      <c r="F6274" t="s">
        <v>8140</v>
      </c>
      <c r="G6274" t="s">
        <v>1</v>
      </c>
      <c r="H6274" t="s">
        <v>0</v>
      </c>
      <c r="I6274" t="s">
        <v>8171</v>
      </c>
      <c r="J6274" t="s">
        <v>8172</v>
      </c>
      <c r="K6274">
        <v>5415</v>
      </c>
      <c r="L6274">
        <v>5415</v>
      </c>
      <c r="M6274" s="1" t="s">
        <v>411</v>
      </c>
      <c r="N6274" t="s">
        <v>412</v>
      </c>
      <c r="O6274" s="2">
        <v>0</v>
      </c>
      <c r="P6274" s="2">
        <v>0</v>
      </c>
      <c r="Q6274" s="2">
        <v>185.8</v>
      </c>
      <c r="R6274" s="2">
        <v>24.154000000000003</v>
      </c>
      <c r="S6274" s="2">
        <v>0</v>
      </c>
      <c r="T6274" s="2">
        <v>0</v>
      </c>
      <c r="U6274" s="2">
        <v>209.95400000000001</v>
      </c>
      <c r="W6274" s="2" t="s">
        <v>1</v>
      </c>
      <c r="X62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4"/>
      <c r="Z6274"/>
      <c r="AA6274"/>
    </row>
    <row r="6275" spans="5:27" hidden="1">
      <c r="E6275" t="s">
        <v>8120</v>
      </c>
      <c r="F6275" t="s">
        <v>8140</v>
      </c>
      <c r="G6275" t="s">
        <v>1</v>
      </c>
      <c r="H6275" t="s">
        <v>0</v>
      </c>
      <c r="I6275" t="s">
        <v>8171</v>
      </c>
      <c r="J6275" t="s">
        <v>8172</v>
      </c>
      <c r="K6275">
        <v>5416</v>
      </c>
      <c r="L6275">
        <v>5416</v>
      </c>
      <c r="M6275" s="1" t="s">
        <v>229</v>
      </c>
      <c r="N6275" t="s">
        <v>230</v>
      </c>
      <c r="O6275" s="2">
        <v>0</v>
      </c>
      <c r="P6275" s="2">
        <v>0</v>
      </c>
      <c r="Q6275" s="2">
        <v>148.68</v>
      </c>
      <c r="R6275" s="2">
        <v>19.328400000000002</v>
      </c>
      <c r="S6275" s="2">
        <v>0</v>
      </c>
      <c r="T6275" s="2">
        <v>0</v>
      </c>
      <c r="U6275" s="2">
        <v>168.00839999999999</v>
      </c>
      <c r="W6275" s="2" t="s">
        <v>1</v>
      </c>
      <c r="X62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5"/>
      <c r="Z6275"/>
      <c r="AA6275"/>
    </row>
    <row r="6276" spans="5:27" hidden="1">
      <c r="E6276" t="s">
        <v>8120</v>
      </c>
      <c r="F6276" t="s">
        <v>8140</v>
      </c>
      <c r="G6276" t="s">
        <v>1</v>
      </c>
      <c r="H6276" t="s">
        <v>0</v>
      </c>
      <c r="I6276" t="s">
        <v>8171</v>
      </c>
      <c r="J6276" t="s">
        <v>8172</v>
      </c>
      <c r="K6276">
        <v>5417</v>
      </c>
      <c r="L6276">
        <v>5417</v>
      </c>
      <c r="M6276" s="1" t="s">
        <v>546</v>
      </c>
      <c r="N6276" t="s">
        <v>547</v>
      </c>
      <c r="O6276" s="2">
        <v>0</v>
      </c>
      <c r="P6276" s="2">
        <v>0</v>
      </c>
      <c r="Q6276" s="2">
        <v>12257.85</v>
      </c>
      <c r="R6276" s="2">
        <v>1593.5205000000001</v>
      </c>
      <c r="S6276" s="2">
        <v>0</v>
      </c>
      <c r="T6276" s="2">
        <v>0</v>
      </c>
      <c r="U6276" s="2">
        <v>13851.370500000001</v>
      </c>
      <c r="W6276" s="2" t="s">
        <v>1</v>
      </c>
      <c r="X62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6"/>
      <c r="Z6276"/>
      <c r="AA6276"/>
    </row>
    <row r="6277" spans="5:27" hidden="1">
      <c r="E6277" t="s">
        <v>8120</v>
      </c>
      <c r="F6277" t="s">
        <v>8140</v>
      </c>
      <c r="G6277" t="s">
        <v>1</v>
      </c>
      <c r="H6277" t="s">
        <v>0</v>
      </c>
      <c r="I6277" t="s">
        <v>8171</v>
      </c>
      <c r="J6277" t="s">
        <v>8172</v>
      </c>
      <c r="K6277">
        <v>5418</v>
      </c>
      <c r="L6277">
        <v>5418</v>
      </c>
      <c r="M6277" s="1" t="s">
        <v>118</v>
      </c>
      <c r="N6277" t="s">
        <v>119</v>
      </c>
      <c r="O6277" s="2">
        <v>0</v>
      </c>
      <c r="P6277" s="2">
        <v>0</v>
      </c>
      <c r="Q6277" s="2">
        <v>396.24</v>
      </c>
      <c r="R6277" s="2">
        <v>51.511200000000002</v>
      </c>
      <c r="S6277" s="2">
        <v>0</v>
      </c>
      <c r="T6277" s="2">
        <v>0</v>
      </c>
      <c r="U6277" s="2">
        <v>447.75120000000004</v>
      </c>
      <c r="W6277" s="2" t="s">
        <v>1</v>
      </c>
      <c r="X62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7"/>
      <c r="Z6277"/>
      <c r="AA6277"/>
    </row>
    <row r="6278" spans="5:27" hidden="1">
      <c r="E6278" t="s">
        <v>8120</v>
      </c>
      <c r="F6278" t="s">
        <v>8141</v>
      </c>
      <c r="G6278" t="s">
        <v>1</v>
      </c>
      <c r="H6278" t="s">
        <v>0</v>
      </c>
      <c r="I6278" t="s">
        <v>8171</v>
      </c>
      <c r="J6278" t="s">
        <v>8172</v>
      </c>
      <c r="K6278">
        <v>5419</v>
      </c>
      <c r="L6278">
        <v>5419</v>
      </c>
      <c r="M6278" s="1" t="s">
        <v>189</v>
      </c>
      <c r="N6278" t="s">
        <v>190</v>
      </c>
      <c r="O6278" s="2">
        <v>0</v>
      </c>
      <c r="P6278" s="2">
        <v>0</v>
      </c>
      <c r="Q6278" s="2">
        <v>614.29999999999995</v>
      </c>
      <c r="R6278" s="2">
        <v>79.858999999999995</v>
      </c>
      <c r="S6278" s="2">
        <v>0</v>
      </c>
      <c r="T6278" s="2">
        <v>0</v>
      </c>
      <c r="U6278" s="2">
        <v>694.15899999999999</v>
      </c>
      <c r="W6278" s="2" t="s">
        <v>1</v>
      </c>
      <c r="X62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8"/>
      <c r="Z6278"/>
      <c r="AA6278"/>
    </row>
    <row r="6279" spans="5:27" hidden="1">
      <c r="E6279" t="s">
        <v>8120</v>
      </c>
      <c r="F6279" t="s">
        <v>8141</v>
      </c>
      <c r="G6279" t="s">
        <v>1</v>
      </c>
      <c r="H6279" t="s">
        <v>0</v>
      </c>
      <c r="I6279" t="s">
        <v>8171</v>
      </c>
      <c r="J6279" t="s">
        <v>8172</v>
      </c>
      <c r="K6279">
        <v>5420</v>
      </c>
      <c r="L6279">
        <v>5420</v>
      </c>
      <c r="M6279" s="1" t="s">
        <v>8193</v>
      </c>
      <c r="N6279" t="s">
        <v>8194</v>
      </c>
      <c r="O6279" s="2">
        <v>0</v>
      </c>
      <c r="P6279" s="2">
        <v>0</v>
      </c>
      <c r="Q6279" s="2">
        <v>21.89</v>
      </c>
      <c r="R6279" s="2">
        <v>2.8457000000000003</v>
      </c>
      <c r="S6279" s="2">
        <v>0</v>
      </c>
      <c r="T6279" s="2">
        <v>0</v>
      </c>
      <c r="U6279" s="2">
        <v>24.735700000000001</v>
      </c>
      <c r="W6279" s="2" t="s">
        <v>1</v>
      </c>
      <c r="X62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79"/>
      <c r="Z6279"/>
      <c r="AA6279"/>
    </row>
    <row r="6280" spans="5:27" hidden="1">
      <c r="E6280" t="s">
        <v>8120</v>
      </c>
      <c r="F6280" t="s">
        <v>8141</v>
      </c>
      <c r="G6280" t="s">
        <v>1</v>
      </c>
      <c r="H6280" t="s">
        <v>0</v>
      </c>
      <c r="I6280" t="s">
        <v>8171</v>
      </c>
      <c r="J6280" t="s">
        <v>8172</v>
      </c>
      <c r="K6280">
        <v>5421</v>
      </c>
      <c r="L6280">
        <v>5421</v>
      </c>
      <c r="M6280" s="1" t="s">
        <v>7859</v>
      </c>
      <c r="N6280" t="s">
        <v>7860</v>
      </c>
      <c r="O6280" s="2">
        <v>0</v>
      </c>
      <c r="P6280" s="2">
        <v>0</v>
      </c>
      <c r="Q6280" s="2">
        <v>294.97000000000003</v>
      </c>
      <c r="R6280" s="2">
        <v>38.346100000000007</v>
      </c>
      <c r="S6280" s="2">
        <v>0</v>
      </c>
      <c r="T6280" s="2">
        <v>0</v>
      </c>
      <c r="U6280" s="2">
        <v>333.31610000000001</v>
      </c>
      <c r="W6280" s="2" t="s">
        <v>1</v>
      </c>
      <c r="X62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0"/>
      <c r="Z6280"/>
      <c r="AA6280"/>
    </row>
    <row r="6281" spans="5:27" hidden="1">
      <c r="E6281" t="s">
        <v>8120</v>
      </c>
      <c r="F6281" t="s">
        <v>8141</v>
      </c>
      <c r="G6281" t="s">
        <v>1</v>
      </c>
      <c r="H6281" t="s">
        <v>0</v>
      </c>
      <c r="I6281" t="s">
        <v>8171</v>
      </c>
      <c r="J6281" t="s">
        <v>8172</v>
      </c>
      <c r="K6281">
        <v>5422</v>
      </c>
      <c r="L6281">
        <v>5422</v>
      </c>
      <c r="M6281" s="1" t="s">
        <v>185</v>
      </c>
      <c r="N6281" t="s">
        <v>186</v>
      </c>
      <c r="O6281" s="2">
        <v>0</v>
      </c>
      <c r="P6281" s="2">
        <v>0</v>
      </c>
      <c r="Q6281" s="2">
        <v>111.48</v>
      </c>
      <c r="R6281" s="2">
        <v>14.492400000000002</v>
      </c>
      <c r="S6281" s="2">
        <v>0</v>
      </c>
      <c r="T6281" s="2">
        <v>0</v>
      </c>
      <c r="U6281" s="2">
        <v>125.97240000000001</v>
      </c>
      <c r="W6281" s="2" t="s">
        <v>1</v>
      </c>
      <c r="X62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1"/>
      <c r="Z6281"/>
      <c r="AA6281"/>
    </row>
    <row r="6282" spans="5:27" hidden="1">
      <c r="E6282" t="s">
        <v>8120</v>
      </c>
      <c r="F6282" t="s">
        <v>8141</v>
      </c>
      <c r="G6282" t="s">
        <v>1</v>
      </c>
      <c r="H6282" t="s">
        <v>0</v>
      </c>
      <c r="I6282" t="s">
        <v>8171</v>
      </c>
      <c r="J6282" t="s">
        <v>8172</v>
      </c>
      <c r="K6282">
        <v>5423</v>
      </c>
      <c r="L6282">
        <v>5423</v>
      </c>
      <c r="M6282" s="1" t="s">
        <v>321</v>
      </c>
      <c r="N6282" t="s">
        <v>322</v>
      </c>
      <c r="O6282" s="2">
        <v>0</v>
      </c>
      <c r="P6282" s="2">
        <v>0</v>
      </c>
      <c r="Q6282" s="2">
        <v>130.07</v>
      </c>
      <c r="R6282" s="2">
        <v>16.909099999999999</v>
      </c>
      <c r="S6282" s="2">
        <v>0</v>
      </c>
      <c r="T6282" s="2">
        <v>0</v>
      </c>
      <c r="U6282" s="2">
        <v>146.97909999999999</v>
      </c>
      <c r="W6282" s="2" t="s">
        <v>1</v>
      </c>
      <c r="X62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2"/>
      <c r="Z6282"/>
      <c r="AA6282"/>
    </row>
    <row r="6283" spans="5:27" hidden="1">
      <c r="E6283" t="s">
        <v>8120</v>
      </c>
      <c r="F6283" t="s">
        <v>8141</v>
      </c>
      <c r="G6283" t="s">
        <v>1</v>
      </c>
      <c r="H6283" t="s">
        <v>0</v>
      </c>
      <c r="I6283" t="s">
        <v>8171</v>
      </c>
      <c r="J6283" t="s">
        <v>8172</v>
      </c>
      <c r="K6283">
        <v>5424</v>
      </c>
      <c r="L6283">
        <v>5424</v>
      </c>
      <c r="M6283" s="1" t="s">
        <v>108</v>
      </c>
      <c r="N6283" t="s">
        <v>109</v>
      </c>
      <c r="O6283" s="2">
        <v>0</v>
      </c>
      <c r="P6283" s="2">
        <v>0</v>
      </c>
      <c r="Q6283" s="2">
        <v>189.8</v>
      </c>
      <c r="R6283" s="2">
        <v>24.674000000000003</v>
      </c>
      <c r="S6283" s="2">
        <v>0</v>
      </c>
      <c r="T6283" s="2">
        <v>0</v>
      </c>
      <c r="U6283" s="2">
        <v>214.47400000000002</v>
      </c>
      <c r="W6283" s="2" t="s">
        <v>1</v>
      </c>
      <c r="X62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3"/>
      <c r="Z6283"/>
      <c r="AA6283"/>
    </row>
    <row r="6284" spans="5:27" hidden="1">
      <c r="E6284" t="s">
        <v>8120</v>
      </c>
      <c r="F6284" t="s">
        <v>8141</v>
      </c>
      <c r="G6284" t="s">
        <v>1</v>
      </c>
      <c r="H6284" t="s">
        <v>0</v>
      </c>
      <c r="I6284" t="s">
        <v>8171</v>
      </c>
      <c r="J6284" t="s">
        <v>8172</v>
      </c>
      <c r="K6284">
        <v>5425</v>
      </c>
      <c r="L6284">
        <v>5425</v>
      </c>
      <c r="M6284" s="1" t="s">
        <v>610</v>
      </c>
      <c r="N6284" t="s">
        <v>611</v>
      </c>
      <c r="O6284" s="2">
        <v>0</v>
      </c>
      <c r="P6284" s="2">
        <v>0</v>
      </c>
      <c r="Q6284" s="2">
        <v>167.25</v>
      </c>
      <c r="R6284" s="2">
        <v>21.7425</v>
      </c>
      <c r="S6284" s="2">
        <v>0</v>
      </c>
      <c r="T6284" s="2">
        <v>0</v>
      </c>
      <c r="U6284" s="2">
        <v>188.99250000000001</v>
      </c>
      <c r="W6284" s="2" t="s">
        <v>1</v>
      </c>
      <c r="X62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4"/>
      <c r="Z6284"/>
      <c r="AA6284"/>
    </row>
    <row r="6285" spans="5:27" hidden="1">
      <c r="E6285" t="s">
        <v>8120</v>
      </c>
      <c r="F6285" t="s">
        <v>8141</v>
      </c>
      <c r="G6285" t="s">
        <v>1</v>
      </c>
      <c r="H6285" t="s">
        <v>0</v>
      </c>
      <c r="I6285" t="s">
        <v>8171</v>
      </c>
      <c r="J6285" t="s">
        <v>8172</v>
      </c>
      <c r="K6285">
        <v>5426</v>
      </c>
      <c r="L6285">
        <v>5426</v>
      </c>
      <c r="M6285" s="1" t="s">
        <v>391</v>
      </c>
      <c r="N6285" t="s">
        <v>392</v>
      </c>
      <c r="O6285" s="2">
        <v>0</v>
      </c>
      <c r="P6285" s="2">
        <v>0</v>
      </c>
      <c r="Q6285" s="2">
        <v>348.35</v>
      </c>
      <c r="R6285" s="2">
        <v>45.285500000000006</v>
      </c>
      <c r="S6285" s="2">
        <v>0</v>
      </c>
      <c r="T6285" s="2">
        <v>0</v>
      </c>
      <c r="U6285" s="2">
        <v>393.63550000000004</v>
      </c>
      <c r="W6285" s="2" t="s">
        <v>1</v>
      </c>
      <c r="X62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5"/>
      <c r="Z6285"/>
      <c r="AA6285"/>
    </row>
    <row r="6286" spans="5:27" hidden="1">
      <c r="E6286" t="s">
        <v>8120</v>
      </c>
      <c r="F6286" t="s">
        <v>8141</v>
      </c>
      <c r="G6286" t="s">
        <v>1</v>
      </c>
      <c r="H6286" t="s">
        <v>0</v>
      </c>
      <c r="I6286" t="s">
        <v>8171</v>
      </c>
      <c r="J6286" t="s">
        <v>8172</v>
      </c>
      <c r="K6286">
        <v>5427</v>
      </c>
      <c r="L6286">
        <v>5427</v>
      </c>
      <c r="M6286" s="1" t="s">
        <v>451</v>
      </c>
      <c r="N6286" t="s">
        <v>452</v>
      </c>
      <c r="O6286" s="2">
        <v>0</v>
      </c>
      <c r="P6286" s="2">
        <v>0</v>
      </c>
      <c r="Q6286" s="2">
        <v>4646.1000000000004</v>
      </c>
      <c r="R6286" s="2">
        <v>603.99300000000005</v>
      </c>
      <c r="S6286" s="2">
        <v>0</v>
      </c>
      <c r="T6286" s="2">
        <v>0</v>
      </c>
      <c r="U6286" s="2">
        <v>5250.0930000000008</v>
      </c>
      <c r="W6286" s="2" t="s">
        <v>1</v>
      </c>
      <c r="X62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6"/>
      <c r="Z6286"/>
      <c r="AA6286"/>
    </row>
    <row r="6287" spans="5:27" hidden="1">
      <c r="E6287" t="s">
        <v>8120</v>
      </c>
      <c r="F6287" t="s">
        <v>8141</v>
      </c>
      <c r="G6287" t="s">
        <v>1</v>
      </c>
      <c r="H6287" t="s">
        <v>0</v>
      </c>
      <c r="I6287" t="s">
        <v>8171</v>
      </c>
      <c r="J6287" t="s">
        <v>8172</v>
      </c>
      <c r="K6287">
        <v>5428</v>
      </c>
      <c r="L6287">
        <v>5428</v>
      </c>
      <c r="M6287" s="1" t="s">
        <v>239</v>
      </c>
      <c r="N6287" t="s">
        <v>240</v>
      </c>
      <c r="O6287" s="2">
        <v>0</v>
      </c>
      <c r="P6287" s="2">
        <v>0</v>
      </c>
      <c r="Q6287" s="2">
        <v>6986.43</v>
      </c>
      <c r="R6287" s="2">
        <v>908.23590000000002</v>
      </c>
      <c r="S6287" s="2">
        <v>0</v>
      </c>
      <c r="T6287" s="2">
        <v>0</v>
      </c>
      <c r="U6287" s="2">
        <v>7894.6659</v>
      </c>
      <c r="W6287" s="2" t="s">
        <v>1</v>
      </c>
      <c r="X62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7"/>
      <c r="Z6287"/>
      <c r="AA6287"/>
    </row>
    <row r="6288" spans="5:27" hidden="1">
      <c r="E6288" t="s">
        <v>8120</v>
      </c>
      <c r="F6288" t="s">
        <v>8141</v>
      </c>
      <c r="G6288" t="s">
        <v>1</v>
      </c>
      <c r="H6288" t="s">
        <v>0</v>
      </c>
      <c r="I6288" t="s">
        <v>8171</v>
      </c>
      <c r="J6288" t="s">
        <v>8172</v>
      </c>
      <c r="K6288">
        <v>5429</v>
      </c>
      <c r="L6288">
        <v>5429</v>
      </c>
      <c r="M6288" s="1" t="s">
        <v>333</v>
      </c>
      <c r="N6288" t="s">
        <v>334</v>
      </c>
      <c r="O6288" s="2">
        <v>0</v>
      </c>
      <c r="P6288" s="2">
        <v>0</v>
      </c>
      <c r="Q6288" s="2">
        <v>130.07</v>
      </c>
      <c r="R6288" s="2">
        <v>16.909099999999999</v>
      </c>
      <c r="S6288" s="2">
        <v>0</v>
      </c>
      <c r="T6288" s="2">
        <v>0</v>
      </c>
      <c r="U6288" s="2">
        <v>146.97909999999999</v>
      </c>
      <c r="W6288" s="2" t="s">
        <v>1</v>
      </c>
      <c r="X62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8"/>
      <c r="Z6288"/>
      <c r="AA6288"/>
    </row>
    <row r="6289" spans="5:27" hidden="1">
      <c r="E6289" t="s">
        <v>8120</v>
      </c>
      <c r="F6289" t="s">
        <v>8141</v>
      </c>
      <c r="G6289" t="s">
        <v>1</v>
      </c>
      <c r="H6289" t="s">
        <v>0</v>
      </c>
      <c r="I6289" t="s">
        <v>8171</v>
      </c>
      <c r="J6289" t="s">
        <v>8172</v>
      </c>
      <c r="K6289">
        <v>5430</v>
      </c>
      <c r="L6289">
        <v>5430</v>
      </c>
      <c r="M6289" s="1" t="s">
        <v>435</v>
      </c>
      <c r="N6289" t="s">
        <v>436</v>
      </c>
      <c r="O6289" s="2">
        <v>0</v>
      </c>
      <c r="P6289" s="2">
        <v>0</v>
      </c>
      <c r="Q6289" s="2">
        <v>716.8</v>
      </c>
      <c r="R6289" s="2">
        <v>93.183999999999997</v>
      </c>
      <c r="S6289" s="2">
        <v>0</v>
      </c>
      <c r="T6289" s="2">
        <v>0</v>
      </c>
      <c r="U6289" s="2">
        <v>809.98399999999992</v>
      </c>
      <c r="W6289" s="2" t="s">
        <v>1</v>
      </c>
      <c r="X62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89"/>
      <c r="Z6289"/>
      <c r="AA6289"/>
    </row>
    <row r="6290" spans="5:27" hidden="1">
      <c r="E6290" t="s">
        <v>8120</v>
      </c>
      <c r="F6290" t="s">
        <v>8141</v>
      </c>
      <c r="G6290" t="s">
        <v>1</v>
      </c>
      <c r="H6290" t="s">
        <v>0</v>
      </c>
      <c r="I6290" t="s">
        <v>8171</v>
      </c>
      <c r="J6290" t="s">
        <v>8172</v>
      </c>
      <c r="K6290">
        <v>5431</v>
      </c>
      <c r="L6290">
        <v>5431</v>
      </c>
      <c r="M6290" s="1" t="s">
        <v>435</v>
      </c>
      <c r="N6290" t="s">
        <v>436</v>
      </c>
      <c r="O6290" s="2">
        <v>0</v>
      </c>
      <c r="P6290" s="2">
        <v>0</v>
      </c>
      <c r="Q6290" s="2">
        <v>138.22</v>
      </c>
      <c r="R6290" s="2">
        <v>17.968600000000002</v>
      </c>
      <c r="S6290" s="2">
        <v>0</v>
      </c>
      <c r="T6290" s="2">
        <v>0</v>
      </c>
      <c r="U6290" s="2">
        <v>156.18860000000001</v>
      </c>
      <c r="W6290" s="2" t="s">
        <v>1</v>
      </c>
      <c r="X62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0"/>
      <c r="Z6290"/>
      <c r="AA6290"/>
    </row>
    <row r="6291" spans="5:27" hidden="1">
      <c r="E6291" t="s">
        <v>8120</v>
      </c>
      <c r="F6291" t="s">
        <v>8141</v>
      </c>
      <c r="G6291" t="s">
        <v>1</v>
      </c>
      <c r="H6291" t="s">
        <v>0</v>
      </c>
      <c r="I6291" t="s">
        <v>8171</v>
      </c>
      <c r="J6291" t="s">
        <v>8172</v>
      </c>
      <c r="K6291">
        <v>5432</v>
      </c>
      <c r="L6291">
        <v>5432</v>
      </c>
      <c r="M6291" s="1" t="s">
        <v>866</v>
      </c>
      <c r="N6291" t="s">
        <v>867</v>
      </c>
      <c r="O6291" s="2">
        <v>0</v>
      </c>
      <c r="P6291" s="2">
        <v>0</v>
      </c>
      <c r="Q6291" s="2">
        <v>38.700000000000003</v>
      </c>
      <c r="R6291" s="2">
        <v>5.0310000000000006</v>
      </c>
      <c r="S6291" s="2">
        <v>0</v>
      </c>
      <c r="T6291" s="2">
        <v>0</v>
      </c>
      <c r="U6291" s="2">
        <v>43.731000000000002</v>
      </c>
      <c r="W6291" s="2" t="s">
        <v>1</v>
      </c>
      <c r="X62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1"/>
      <c r="Z6291"/>
      <c r="AA6291"/>
    </row>
    <row r="6292" spans="5:27" hidden="1">
      <c r="E6292" t="s">
        <v>8120</v>
      </c>
      <c r="F6292" t="s">
        <v>8141</v>
      </c>
      <c r="G6292" t="s">
        <v>1</v>
      </c>
      <c r="H6292" t="s">
        <v>0</v>
      </c>
      <c r="I6292" t="s">
        <v>8171</v>
      </c>
      <c r="J6292" t="s">
        <v>8172</v>
      </c>
      <c r="K6292">
        <v>5433</v>
      </c>
      <c r="L6292">
        <v>5433</v>
      </c>
      <c r="M6292" s="1" t="s">
        <v>7848</v>
      </c>
      <c r="N6292" t="s">
        <v>7847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W6292" s="2" t="s">
        <v>1</v>
      </c>
      <c r="X62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2"/>
      <c r="Z6292"/>
      <c r="AA6292"/>
    </row>
    <row r="6293" spans="5:27" hidden="1">
      <c r="E6293" t="s">
        <v>8120</v>
      </c>
      <c r="F6293" t="s">
        <v>8141</v>
      </c>
      <c r="G6293" t="s">
        <v>1</v>
      </c>
      <c r="H6293" t="s">
        <v>0</v>
      </c>
      <c r="I6293" t="s">
        <v>8171</v>
      </c>
      <c r="J6293" t="s">
        <v>8172</v>
      </c>
      <c r="K6293">
        <v>5434</v>
      </c>
      <c r="L6293">
        <v>5434</v>
      </c>
      <c r="M6293" s="1" t="s">
        <v>118</v>
      </c>
      <c r="N6293" t="s">
        <v>119</v>
      </c>
      <c r="O6293" s="2">
        <v>0</v>
      </c>
      <c r="P6293" s="2">
        <v>0</v>
      </c>
      <c r="Q6293" s="2">
        <v>210.93</v>
      </c>
      <c r="R6293" s="2">
        <v>27.420900000000003</v>
      </c>
      <c r="S6293" s="2">
        <v>0</v>
      </c>
      <c r="T6293" s="2">
        <v>0</v>
      </c>
      <c r="U6293" s="2">
        <v>238.35090000000002</v>
      </c>
      <c r="W6293" s="2" t="s">
        <v>1</v>
      </c>
      <c r="X62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3"/>
      <c r="Z6293"/>
      <c r="AA6293"/>
    </row>
    <row r="6294" spans="5:27" hidden="1">
      <c r="E6294" t="s">
        <v>8120</v>
      </c>
      <c r="F6294" t="s">
        <v>8141</v>
      </c>
      <c r="G6294" t="s">
        <v>1</v>
      </c>
      <c r="H6294" t="s">
        <v>0</v>
      </c>
      <c r="I6294" t="s">
        <v>8171</v>
      </c>
      <c r="J6294" t="s">
        <v>8172</v>
      </c>
      <c r="K6294">
        <v>5435</v>
      </c>
      <c r="L6294">
        <v>5435</v>
      </c>
      <c r="M6294" s="1" t="s">
        <v>309</v>
      </c>
      <c r="N6294" t="s">
        <v>310</v>
      </c>
      <c r="O6294" s="2">
        <v>0</v>
      </c>
      <c r="P6294" s="2">
        <v>0</v>
      </c>
      <c r="Q6294" s="2">
        <v>91.05</v>
      </c>
      <c r="R6294" s="2">
        <v>11.836500000000001</v>
      </c>
      <c r="S6294" s="2">
        <v>0</v>
      </c>
      <c r="T6294" s="2">
        <v>0</v>
      </c>
      <c r="U6294" s="2">
        <v>102.8865</v>
      </c>
      <c r="W6294" s="2" t="s">
        <v>1</v>
      </c>
      <c r="X62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4"/>
      <c r="Z6294"/>
      <c r="AA6294"/>
    </row>
    <row r="6295" spans="5:27" hidden="1">
      <c r="E6295" t="s">
        <v>8120</v>
      </c>
      <c r="F6295" t="s">
        <v>8141</v>
      </c>
      <c r="G6295" t="s">
        <v>1</v>
      </c>
      <c r="H6295" t="s">
        <v>0</v>
      </c>
      <c r="I6295" t="s">
        <v>8171</v>
      </c>
      <c r="J6295" t="s">
        <v>8172</v>
      </c>
      <c r="K6295">
        <v>5436</v>
      </c>
      <c r="L6295">
        <v>5436</v>
      </c>
      <c r="M6295" s="1" t="s">
        <v>7942</v>
      </c>
      <c r="N6295" t="s">
        <v>7943</v>
      </c>
      <c r="O6295" s="2">
        <v>0</v>
      </c>
      <c r="P6295" s="2">
        <v>0</v>
      </c>
      <c r="Q6295" s="2">
        <v>408.85</v>
      </c>
      <c r="R6295" s="2">
        <v>53.150500000000008</v>
      </c>
      <c r="S6295" s="2">
        <v>0</v>
      </c>
      <c r="T6295" s="2">
        <v>0</v>
      </c>
      <c r="U6295" s="2">
        <v>462.00050000000005</v>
      </c>
      <c r="W6295" s="2" t="s">
        <v>1</v>
      </c>
      <c r="X62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5"/>
      <c r="Z6295"/>
      <c r="AA6295"/>
    </row>
    <row r="6296" spans="5:27" hidden="1">
      <c r="E6296" t="s">
        <v>8120</v>
      </c>
      <c r="F6296" t="s">
        <v>8141</v>
      </c>
      <c r="G6296" t="s">
        <v>1</v>
      </c>
      <c r="H6296" t="s">
        <v>0</v>
      </c>
      <c r="I6296" t="s">
        <v>8171</v>
      </c>
      <c r="J6296" t="s">
        <v>8172</v>
      </c>
      <c r="K6296">
        <v>5437</v>
      </c>
      <c r="L6296">
        <v>5437</v>
      </c>
      <c r="M6296" s="1" t="s">
        <v>564</v>
      </c>
      <c r="N6296" t="s">
        <v>565</v>
      </c>
      <c r="O6296" s="2">
        <v>0</v>
      </c>
      <c r="P6296" s="2">
        <v>0</v>
      </c>
      <c r="Q6296" s="2">
        <v>22.12</v>
      </c>
      <c r="R6296" s="2">
        <v>2.8756000000000004</v>
      </c>
      <c r="S6296" s="2">
        <v>0</v>
      </c>
      <c r="T6296" s="2">
        <v>0</v>
      </c>
      <c r="U6296" s="2">
        <v>24.995600000000003</v>
      </c>
      <c r="W6296" s="2" t="s">
        <v>1</v>
      </c>
      <c r="X62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6"/>
      <c r="Z6296"/>
      <c r="AA6296"/>
    </row>
    <row r="6297" spans="5:27" hidden="1">
      <c r="E6297" t="s">
        <v>8120</v>
      </c>
      <c r="F6297" t="s">
        <v>8141</v>
      </c>
      <c r="G6297" t="s">
        <v>1</v>
      </c>
      <c r="H6297" t="s">
        <v>0</v>
      </c>
      <c r="I6297" t="s">
        <v>8171</v>
      </c>
      <c r="J6297" t="s">
        <v>8172</v>
      </c>
      <c r="K6297">
        <v>5438</v>
      </c>
      <c r="L6297">
        <v>5438</v>
      </c>
      <c r="M6297" s="1" t="s">
        <v>787</v>
      </c>
      <c r="N6297" t="s">
        <v>788</v>
      </c>
      <c r="O6297" s="2">
        <v>0</v>
      </c>
      <c r="P6297" s="2">
        <v>0</v>
      </c>
      <c r="Q6297" s="2">
        <v>779.14</v>
      </c>
      <c r="R6297" s="2">
        <v>101.2882</v>
      </c>
      <c r="S6297" s="2">
        <v>0</v>
      </c>
      <c r="T6297" s="2">
        <v>0</v>
      </c>
      <c r="U6297" s="2">
        <v>880.42819999999995</v>
      </c>
      <c r="W6297" s="2" t="s">
        <v>1</v>
      </c>
      <c r="X62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7"/>
      <c r="Z6297"/>
      <c r="AA6297"/>
    </row>
    <row r="6298" spans="5:27" hidden="1">
      <c r="E6298" t="s">
        <v>8120</v>
      </c>
      <c r="F6298" t="s">
        <v>8141</v>
      </c>
      <c r="G6298" t="s">
        <v>1</v>
      </c>
      <c r="H6298" t="s">
        <v>0</v>
      </c>
      <c r="I6298" t="s">
        <v>8171</v>
      </c>
      <c r="J6298" t="s">
        <v>8172</v>
      </c>
      <c r="K6298">
        <v>5439</v>
      </c>
      <c r="L6298">
        <v>5439</v>
      </c>
      <c r="M6298" s="1" t="s">
        <v>136</v>
      </c>
      <c r="N6298" t="s">
        <v>137</v>
      </c>
      <c r="O6298" s="2">
        <v>0</v>
      </c>
      <c r="P6298" s="2">
        <v>0</v>
      </c>
      <c r="Q6298" s="2">
        <v>11.89</v>
      </c>
      <c r="R6298" s="2">
        <v>1.5457000000000001</v>
      </c>
      <c r="S6298" s="2">
        <v>0</v>
      </c>
      <c r="T6298" s="2">
        <v>0</v>
      </c>
      <c r="U6298" s="2">
        <v>13.435700000000001</v>
      </c>
      <c r="W6298" s="2" t="s">
        <v>1</v>
      </c>
      <c r="X62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8"/>
      <c r="Z6298"/>
      <c r="AA6298"/>
    </row>
    <row r="6299" spans="5:27" hidden="1">
      <c r="E6299" t="s">
        <v>8120</v>
      </c>
      <c r="F6299" t="s">
        <v>8141</v>
      </c>
      <c r="G6299" t="s">
        <v>1</v>
      </c>
      <c r="H6299" t="s">
        <v>0</v>
      </c>
      <c r="I6299" t="s">
        <v>8171</v>
      </c>
      <c r="J6299" t="s">
        <v>8172</v>
      </c>
      <c r="K6299">
        <v>5440</v>
      </c>
      <c r="L6299">
        <v>5440</v>
      </c>
      <c r="M6299" s="1" t="s">
        <v>7848</v>
      </c>
      <c r="N6299" t="s">
        <v>7847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W6299" s="2" t="s">
        <v>1</v>
      </c>
      <c r="X62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299"/>
      <c r="Z6299"/>
      <c r="AA6299"/>
    </row>
    <row r="6300" spans="5:27" hidden="1">
      <c r="E6300" t="s">
        <v>8120</v>
      </c>
      <c r="F6300" t="s">
        <v>8141</v>
      </c>
      <c r="G6300" t="s">
        <v>1</v>
      </c>
      <c r="H6300" t="s">
        <v>0</v>
      </c>
      <c r="I6300" t="s">
        <v>8171</v>
      </c>
      <c r="J6300" t="s">
        <v>8172</v>
      </c>
      <c r="K6300">
        <v>5441</v>
      </c>
      <c r="L6300">
        <v>5441</v>
      </c>
      <c r="M6300" s="1" t="s">
        <v>287</v>
      </c>
      <c r="N6300" t="s">
        <v>288</v>
      </c>
      <c r="O6300" s="2">
        <v>0</v>
      </c>
      <c r="P6300" s="2">
        <v>0</v>
      </c>
      <c r="Q6300" s="2">
        <v>167.24</v>
      </c>
      <c r="R6300" s="2">
        <v>21.741200000000003</v>
      </c>
      <c r="S6300" s="2">
        <v>0</v>
      </c>
      <c r="T6300" s="2">
        <v>0</v>
      </c>
      <c r="U6300" s="2">
        <v>188.9812</v>
      </c>
      <c r="W6300" s="2" t="s">
        <v>1</v>
      </c>
      <c r="X63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0"/>
      <c r="Z6300"/>
      <c r="AA6300"/>
    </row>
    <row r="6301" spans="5:27" hidden="1">
      <c r="E6301" t="s">
        <v>8120</v>
      </c>
      <c r="F6301" t="s">
        <v>8141</v>
      </c>
      <c r="G6301" t="s">
        <v>1</v>
      </c>
      <c r="H6301" t="s">
        <v>0</v>
      </c>
      <c r="I6301" t="s">
        <v>8171</v>
      </c>
      <c r="J6301" t="s">
        <v>8172</v>
      </c>
      <c r="K6301">
        <v>5442</v>
      </c>
      <c r="L6301">
        <v>5442</v>
      </c>
      <c r="M6301" s="1" t="s">
        <v>8191</v>
      </c>
      <c r="N6301" t="s">
        <v>8192</v>
      </c>
      <c r="O6301" s="2">
        <v>0</v>
      </c>
      <c r="P6301" s="2">
        <v>0</v>
      </c>
      <c r="Q6301" s="2">
        <v>297.35000000000002</v>
      </c>
      <c r="R6301" s="2">
        <v>38.655500000000004</v>
      </c>
      <c r="S6301" s="2">
        <v>0</v>
      </c>
      <c r="T6301" s="2">
        <v>0</v>
      </c>
      <c r="U6301" s="2">
        <v>336.00550000000004</v>
      </c>
      <c r="W6301" s="2" t="s">
        <v>1</v>
      </c>
      <c r="X63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1"/>
      <c r="Z6301"/>
      <c r="AA6301"/>
    </row>
    <row r="6302" spans="5:27" hidden="1">
      <c r="E6302" t="s">
        <v>8120</v>
      </c>
      <c r="F6302" t="s">
        <v>8141</v>
      </c>
      <c r="G6302" t="s">
        <v>1</v>
      </c>
      <c r="H6302" t="s">
        <v>0</v>
      </c>
      <c r="I6302" t="s">
        <v>8171</v>
      </c>
      <c r="J6302" t="s">
        <v>8172</v>
      </c>
      <c r="K6302">
        <v>5443</v>
      </c>
      <c r="L6302">
        <v>5443</v>
      </c>
      <c r="M6302" s="1" t="s">
        <v>501</v>
      </c>
      <c r="N6302" t="s">
        <v>502</v>
      </c>
      <c r="O6302" s="2">
        <v>0</v>
      </c>
      <c r="P6302" s="2">
        <v>0</v>
      </c>
      <c r="Q6302" s="2">
        <v>563</v>
      </c>
      <c r="R6302" s="2">
        <v>73.19</v>
      </c>
      <c r="S6302" s="2">
        <v>0</v>
      </c>
      <c r="T6302" s="2">
        <v>0</v>
      </c>
      <c r="U6302" s="2">
        <v>636.19000000000005</v>
      </c>
      <c r="W6302" s="2" t="s">
        <v>1</v>
      </c>
      <c r="X63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2"/>
      <c r="Z6302"/>
      <c r="AA6302"/>
    </row>
    <row r="6303" spans="5:27" hidden="1">
      <c r="E6303" t="s">
        <v>8120</v>
      </c>
      <c r="F6303" t="s">
        <v>8141</v>
      </c>
      <c r="G6303" t="s">
        <v>1</v>
      </c>
      <c r="H6303" t="s">
        <v>0</v>
      </c>
      <c r="I6303" t="s">
        <v>8171</v>
      </c>
      <c r="J6303" t="s">
        <v>8172</v>
      </c>
      <c r="K6303">
        <v>5444</v>
      </c>
      <c r="L6303">
        <v>5444</v>
      </c>
      <c r="M6303" s="1" t="s">
        <v>307</v>
      </c>
      <c r="N6303" t="s">
        <v>308</v>
      </c>
      <c r="O6303" s="2">
        <v>0</v>
      </c>
      <c r="P6303" s="2">
        <v>0</v>
      </c>
      <c r="Q6303" s="2">
        <v>530</v>
      </c>
      <c r="R6303" s="2">
        <v>68.900000000000006</v>
      </c>
      <c r="S6303" s="2">
        <v>0</v>
      </c>
      <c r="T6303" s="2">
        <v>0</v>
      </c>
      <c r="U6303" s="2">
        <v>598.9</v>
      </c>
      <c r="W6303" s="2" t="s">
        <v>1</v>
      </c>
      <c r="X63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3"/>
      <c r="Z6303"/>
      <c r="AA6303"/>
    </row>
    <row r="6304" spans="5:27" hidden="1">
      <c r="E6304" t="s">
        <v>8120</v>
      </c>
      <c r="F6304" t="s">
        <v>8141</v>
      </c>
      <c r="G6304" t="s">
        <v>1</v>
      </c>
      <c r="H6304" t="s">
        <v>0</v>
      </c>
      <c r="I6304" t="s">
        <v>8171</v>
      </c>
      <c r="J6304" t="s">
        <v>8172</v>
      </c>
      <c r="K6304">
        <v>5445</v>
      </c>
      <c r="L6304">
        <v>5445</v>
      </c>
      <c r="M6304" s="1" t="s">
        <v>558</v>
      </c>
      <c r="N6304" t="s">
        <v>559</v>
      </c>
      <c r="O6304" s="2">
        <v>0</v>
      </c>
      <c r="P6304" s="2">
        <v>0</v>
      </c>
      <c r="Q6304" s="2">
        <v>71.239999999999995</v>
      </c>
      <c r="R6304" s="2">
        <v>9.2611999999999988</v>
      </c>
      <c r="S6304" s="2">
        <v>0</v>
      </c>
      <c r="T6304" s="2">
        <v>0</v>
      </c>
      <c r="U6304" s="2">
        <v>80.501199999999997</v>
      </c>
      <c r="W6304" s="2" t="s">
        <v>1</v>
      </c>
      <c r="X63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4"/>
      <c r="Z6304"/>
      <c r="AA6304"/>
    </row>
    <row r="6305" spans="5:27" hidden="1">
      <c r="E6305" t="s">
        <v>8120</v>
      </c>
      <c r="F6305" t="s">
        <v>8141</v>
      </c>
      <c r="G6305" t="s">
        <v>1</v>
      </c>
      <c r="H6305" t="s">
        <v>0</v>
      </c>
      <c r="I6305" t="s">
        <v>8171</v>
      </c>
      <c r="J6305" t="s">
        <v>8172</v>
      </c>
      <c r="K6305">
        <v>5446</v>
      </c>
      <c r="L6305">
        <v>5446</v>
      </c>
      <c r="M6305" s="1" t="s">
        <v>118</v>
      </c>
      <c r="N6305" t="s">
        <v>119</v>
      </c>
      <c r="O6305" s="2">
        <v>0</v>
      </c>
      <c r="P6305" s="2">
        <v>0</v>
      </c>
      <c r="Q6305" s="2">
        <v>45</v>
      </c>
      <c r="R6305" s="2">
        <v>5.8500000000000005</v>
      </c>
      <c r="S6305" s="2">
        <v>0</v>
      </c>
      <c r="T6305" s="2">
        <v>0</v>
      </c>
      <c r="U6305" s="2">
        <v>50.85</v>
      </c>
      <c r="W6305" s="2" t="s">
        <v>1</v>
      </c>
      <c r="X63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5"/>
      <c r="Z6305"/>
      <c r="AA6305"/>
    </row>
    <row r="6306" spans="5:27" hidden="1">
      <c r="E6306" t="s">
        <v>8120</v>
      </c>
      <c r="F6306" t="s">
        <v>8141</v>
      </c>
      <c r="G6306" t="s">
        <v>1</v>
      </c>
      <c r="H6306" t="s">
        <v>0</v>
      </c>
      <c r="I6306" t="s">
        <v>8171</v>
      </c>
      <c r="J6306" t="s">
        <v>8172</v>
      </c>
      <c r="K6306">
        <v>5447</v>
      </c>
      <c r="L6306">
        <v>5447</v>
      </c>
      <c r="M6306" s="1" t="s">
        <v>313</v>
      </c>
      <c r="N6306" t="s">
        <v>314</v>
      </c>
      <c r="O6306" s="2">
        <v>0</v>
      </c>
      <c r="P6306" s="2">
        <v>0</v>
      </c>
      <c r="Q6306" s="2">
        <v>10.8</v>
      </c>
      <c r="R6306" s="2">
        <v>1.4040000000000001</v>
      </c>
      <c r="S6306" s="2">
        <v>0</v>
      </c>
      <c r="T6306" s="2">
        <v>0</v>
      </c>
      <c r="U6306" s="2">
        <v>12.204000000000001</v>
      </c>
      <c r="W6306" s="2" t="s">
        <v>1</v>
      </c>
      <c r="X63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6"/>
      <c r="Z6306"/>
      <c r="AA6306"/>
    </row>
    <row r="6307" spans="5:27" hidden="1">
      <c r="E6307" t="s">
        <v>8120</v>
      </c>
      <c r="F6307" t="s">
        <v>8141</v>
      </c>
      <c r="G6307" t="s">
        <v>1</v>
      </c>
      <c r="H6307" t="s">
        <v>0</v>
      </c>
      <c r="I6307" t="s">
        <v>8171</v>
      </c>
      <c r="J6307" t="s">
        <v>8172</v>
      </c>
      <c r="K6307">
        <v>5448</v>
      </c>
      <c r="L6307">
        <v>5448</v>
      </c>
      <c r="M6307" s="1" t="s">
        <v>8181</v>
      </c>
      <c r="N6307" t="s">
        <v>8182</v>
      </c>
      <c r="O6307" s="2">
        <v>0</v>
      </c>
      <c r="P6307" s="2">
        <v>0</v>
      </c>
      <c r="Q6307" s="2">
        <v>85.2</v>
      </c>
      <c r="R6307" s="2">
        <v>11.076000000000001</v>
      </c>
      <c r="S6307" s="2">
        <v>0</v>
      </c>
      <c r="T6307" s="2">
        <v>0</v>
      </c>
      <c r="U6307" s="2">
        <v>96.27600000000001</v>
      </c>
      <c r="W6307" s="2" t="s">
        <v>1</v>
      </c>
      <c r="X63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7"/>
      <c r="Z6307"/>
      <c r="AA6307"/>
    </row>
    <row r="6308" spans="5:27" hidden="1">
      <c r="E6308" t="s">
        <v>8120</v>
      </c>
      <c r="F6308" t="s">
        <v>8141</v>
      </c>
      <c r="G6308" t="s">
        <v>1</v>
      </c>
      <c r="H6308" t="s">
        <v>0</v>
      </c>
      <c r="I6308" t="s">
        <v>8171</v>
      </c>
      <c r="J6308" t="s">
        <v>8172</v>
      </c>
      <c r="K6308">
        <v>5449</v>
      </c>
      <c r="L6308">
        <v>5449</v>
      </c>
      <c r="M6308" s="1" t="s">
        <v>962</v>
      </c>
      <c r="N6308" t="s">
        <v>963</v>
      </c>
      <c r="O6308" s="2">
        <v>0</v>
      </c>
      <c r="P6308" s="2">
        <v>0</v>
      </c>
      <c r="Q6308" s="2">
        <v>206.41</v>
      </c>
      <c r="R6308" s="2">
        <v>26.833300000000001</v>
      </c>
      <c r="S6308" s="2">
        <v>0</v>
      </c>
      <c r="T6308" s="2">
        <v>0</v>
      </c>
      <c r="U6308" s="2">
        <v>233.2433</v>
      </c>
      <c r="W6308" s="2" t="s">
        <v>1</v>
      </c>
      <c r="X63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8"/>
      <c r="Z6308"/>
      <c r="AA6308"/>
    </row>
    <row r="6309" spans="5:27" hidden="1">
      <c r="E6309" t="s">
        <v>8120</v>
      </c>
      <c r="F6309" t="s">
        <v>8141</v>
      </c>
      <c r="G6309" t="s">
        <v>1</v>
      </c>
      <c r="H6309" t="s">
        <v>0</v>
      </c>
      <c r="I6309" t="s">
        <v>8171</v>
      </c>
      <c r="J6309" t="s">
        <v>8172</v>
      </c>
      <c r="K6309">
        <v>5450</v>
      </c>
      <c r="L6309">
        <v>5450</v>
      </c>
      <c r="M6309" s="1" t="s">
        <v>327</v>
      </c>
      <c r="N6309" t="s">
        <v>328</v>
      </c>
      <c r="O6309" s="2">
        <v>0</v>
      </c>
      <c r="P6309" s="2">
        <v>0</v>
      </c>
      <c r="Q6309" s="2">
        <v>458.64</v>
      </c>
      <c r="R6309" s="2">
        <v>59.623199999999997</v>
      </c>
      <c r="S6309" s="2">
        <v>0</v>
      </c>
      <c r="T6309" s="2">
        <v>0</v>
      </c>
      <c r="U6309" s="2">
        <v>518.26319999999998</v>
      </c>
      <c r="W6309" s="2" t="s">
        <v>1</v>
      </c>
      <c r="X63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09"/>
      <c r="Z6309"/>
      <c r="AA6309"/>
    </row>
    <row r="6310" spans="5:27" hidden="1">
      <c r="E6310" t="s">
        <v>8120</v>
      </c>
      <c r="F6310" t="s">
        <v>8141</v>
      </c>
      <c r="G6310" t="s">
        <v>1</v>
      </c>
      <c r="H6310" t="s">
        <v>0</v>
      </c>
      <c r="I6310" t="s">
        <v>8171</v>
      </c>
      <c r="J6310" t="s">
        <v>8172</v>
      </c>
      <c r="K6310">
        <v>5451</v>
      </c>
      <c r="L6310">
        <v>5451</v>
      </c>
      <c r="M6310" s="1" t="s">
        <v>1321</v>
      </c>
      <c r="N6310" t="s">
        <v>1322</v>
      </c>
      <c r="O6310" s="2">
        <v>0</v>
      </c>
      <c r="P6310" s="2">
        <v>0</v>
      </c>
      <c r="Q6310" s="2">
        <v>150.63</v>
      </c>
      <c r="R6310" s="2">
        <v>19.581900000000001</v>
      </c>
      <c r="S6310" s="2">
        <v>0</v>
      </c>
      <c r="T6310" s="2">
        <v>0</v>
      </c>
      <c r="U6310" s="2">
        <v>170.21189999999999</v>
      </c>
      <c r="W6310" s="2" t="s">
        <v>1</v>
      </c>
      <c r="X63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0"/>
      <c r="Z6310"/>
      <c r="AA6310"/>
    </row>
    <row r="6311" spans="5:27" hidden="1">
      <c r="E6311" t="s">
        <v>8120</v>
      </c>
      <c r="F6311" t="s">
        <v>8141</v>
      </c>
      <c r="G6311" t="s">
        <v>1</v>
      </c>
      <c r="H6311" t="s">
        <v>0</v>
      </c>
      <c r="I6311" t="s">
        <v>8171</v>
      </c>
      <c r="J6311" t="s">
        <v>8172</v>
      </c>
      <c r="K6311">
        <v>5452</v>
      </c>
      <c r="L6311">
        <v>5452</v>
      </c>
      <c r="M6311" s="1" t="s">
        <v>419</v>
      </c>
      <c r="N6311" t="s">
        <v>420</v>
      </c>
      <c r="O6311" s="2">
        <v>0</v>
      </c>
      <c r="P6311" s="2">
        <v>0</v>
      </c>
      <c r="Q6311" s="2">
        <v>187.83</v>
      </c>
      <c r="R6311" s="2">
        <v>24.417900000000003</v>
      </c>
      <c r="S6311" s="2">
        <v>0</v>
      </c>
      <c r="T6311" s="2">
        <v>0</v>
      </c>
      <c r="U6311" s="2">
        <v>212.24790000000002</v>
      </c>
      <c r="W6311" s="2" t="s">
        <v>1</v>
      </c>
      <c r="X63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1"/>
      <c r="Z6311"/>
      <c r="AA6311"/>
    </row>
    <row r="6312" spans="5:27" hidden="1">
      <c r="E6312" t="s">
        <v>8120</v>
      </c>
      <c r="F6312" t="s">
        <v>8141</v>
      </c>
      <c r="G6312" t="s">
        <v>1</v>
      </c>
      <c r="H6312" t="s">
        <v>0</v>
      </c>
      <c r="I6312" t="s">
        <v>8171</v>
      </c>
      <c r="J6312" t="s">
        <v>8172</v>
      </c>
      <c r="K6312">
        <v>5453</v>
      </c>
      <c r="L6312">
        <v>5453</v>
      </c>
      <c r="M6312" s="1" t="s">
        <v>699</v>
      </c>
      <c r="N6312" t="s">
        <v>700</v>
      </c>
      <c r="O6312" s="2">
        <v>0</v>
      </c>
      <c r="P6312" s="2">
        <v>0</v>
      </c>
      <c r="Q6312" s="2">
        <v>578.11</v>
      </c>
      <c r="R6312" s="2">
        <v>75.154300000000006</v>
      </c>
      <c r="S6312" s="2">
        <v>0</v>
      </c>
      <c r="T6312" s="2">
        <v>0</v>
      </c>
      <c r="U6312" s="2">
        <v>653.26430000000005</v>
      </c>
      <c r="W6312" s="2" t="s">
        <v>1</v>
      </c>
      <c r="X63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2"/>
      <c r="Z6312"/>
      <c r="AA6312"/>
    </row>
    <row r="6313" spans="5:27" hidden="1">
      <c r="E6313" t="s">
        <v>8120</v>
      </c>
      <c r="F6313" t="s">
        <v>8141</v>
      </c>
      <c r="G6313" t="s">
        <v>1</v>
      </c>
      <c r="H6313" t="s">
        <v>0</v>
      </c>
      <c r="I6313" t="s">
        <v>8171</v>
      </c>
      <c r="J6313" t="s">
        <v>8172</v>
      </c>
      <c r="K6313">
        <v>5454</v>
      </c>
      <c r="L6313">
        <v>5454</v>
      </c>
      <c r="M6313" s="1" t="s">
        <v>931</v>
      </c>
      <c r="N6313" t="s">
        <v>932</v>
      </c>
      <c r="O6313" s="2">
        <v>0</v>
      </c>
      <c r="P6313" s="2">
        <v>0</v>
      </c>
      <c r="Q6313" s="2">
        <v>2304.42</v>
      </c>
      <c r="R6313" s="2">
        <v>299.57460000000003</v>
      </c>
      <c r="S6313" s="2">
        <v>0</v>
      </c>
      <c r="T6313" s="2">
        <v>0</v>
      </c>
      <c r="U6313" s="2">
        <v>2603.9946</v>
      </c>
      <c r="W6313" s="2" t="s">
        <v>1</v>
      </c>
      <c r="X63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3"/>
      <c r="Z6313"/>
      <c r="AA6313"/>
    </row>
    <row r="6314" spans="5:27" hidden="1">
      <c r="E6314" t="s">
        <v>8120</v>
      </c>
      <c r="F6314" t="s">
        <v>8141</v>
      </c>
      <c r="G6314" t="s">
        <v>1</v>
      </c>
      <c r="H6314" t="s">
        <v>0</v>
      </c>
      <c r="I6314" t="s">
        <v>8171</v>
      </c>
      <c r="J6314" t="s">
        <v>8172</v>
      </c>
      <c r="K6314">
        <v>5455</v>
      </c>
      <c r="L6314">
        <v>5455</v>
      </c>
      <c r="M6314" s="1" t="s">
        <v>7857</v>
      </c>
      <c r="N6314" t="s">
        <v>7858</v>
      </c>
      <c r="O6314" s="2">
        <v>0</v>
      </c>
      <c r="P6314" s="2">
        <v>0</v>
      </c>
      <c r="Q6314" s="2">
        <v>2820.48</v>
      </c>
      <c r="R6314" s="2">
        <v>366.66239999999999</v>
      </c>
      <c r="S6314" s="2">
        <v>0</v>
      </c>
      <c r="T6314" s="2">
        <v>0</v>
      </c>
      <c r="U6314" s="2">
        <v>3187.1424000000002</v>
      </c>
      <c r="W6314" s="2" t="s">
        <v>1</v>
      </c>
      <c r="X63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4"/>
      <c r="Z6314"/>
      <c r="AA6314"/>
    </row>
    <row r="6315" spans="5:27" hidden="1">
      <c r="E6315" t="s">
        <v>8120</v>
      </c>
      <c r="F6315" t="s">
        <v>8141</v>
      </c>
      <c r="G6315" t="s">
        <v>1</v>
      </c>
      <c r="H6315" t="s">
        <v>0</v>
      </c>
      <c r="I6315" t="s">
        <v>8171</v>
      </c>
      <c r="J6315" t="s">
        <v>8172</v>
      </c>
      <c r="K6315">
        <v>5456</v>
      </c>
      <c r="L6315">
        <v>5456</v>
      </c>
      <c r="M6315" s="1" t="s">
        <v>249</v>
      </c>
      <c r="N6315" t="s">
        <v>250</v>
      </c>
      <c r="O6315" s="2">
        <v>0</v>
      </c>
      <c r="P6315" s="2">
        <v>0</v>
      </c>
      <c r="Q6315" s="2">
        <v>168.96</v>
      </c>
      <c r="R6315" s="2">
        <v>21.9648</v>
      </c>
      <c r="S6315" s="2">
        <v>0</v>
      </c>
      <c r="T6315" s="2">
        <v>0</v>
      </c>
      <c r="U6315" s="2">
        <v>190.9248</v>
      </c>
      <c r="W6315" s="2" t="s">
        <v>1</v>
      </c>
      <c r="X63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5"/>
      <c r="Z6315"/>
      <c r="AA6315"/>
    </row>
    <row r="6316" spans="5:27" hidden="1">
      <c r="E6316" t="s">
        <v>8120</v>
      </c>
      <c r="F6316" t="s">
        <v>8141</v>
      </c>
      <c r="G6316" t="s">
        <v>1</v>
      </c>
      <c r="H6316" t="s">
        <v>0</v>
      </c>
      <c r="I6316" t="s">
        <v>8171</v>
      </c>
      <c r="J6316" t="s">
        <v>8172</v>
      </c>
      <c r="K6316">
        <v>5457</v>
      </c>
      <c r="L6316">
        <v>5457</v>
      </c>
      <c r="M6316" s="1" t="s">
        <v>999</v>
      </c>
      <c r="N6316" t="s">
        <v>1000</v>
      </c>
      <c r="O6316" s="2">
        <v>0</v>
      </c>
      <c r="P6316" s="2">
        <v>0</v>
      </c>
      <c r="Q6316" s="2">
        <v>50.89</v>
      </c>
      <c r="R6316" s="2">
        <v>6.6157000000000004</v>
      </c>
      <c r="S6316" s="2">
        <v>0</v>
      </c>
      <c r="T6316" s="2">
        <v>0</v>
      </c>
      <c r="U6316" s="2">
        <v>57.505700000000004</v>
      </c>
      <c r="W6316" s="2" t="s">
        <v>1</v>
      </c>
      <c r="X63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6"/>
      <c r="Z6316"/>
      <c r="AA6316"/>
    </row>
    <row r="6317" spans="5:27" hidden="1">
      <c r="E6317" t="s">
        <v>8120</v>
      </c>
      <c r="F6317" t="s">
        <v>8142</v>
      </c>
      <c r="G6317" t="s">
        <v>1</v>
      </c>
      <c r="H6317" t="s">
        <v>0</v>
      </c>
      <c r="I6317" t="s">
        <v>8171</v>
      </c>
      <c r="J6317" t="s">
        <v>8172</v>
      </c>
      <c r="K6317">
        <v>5458</v>
      </c>
      <c r="L6317">
        <v>5458</v>
      </c>
      <c r="M6317" s="1" t="s">
        <v>1174</v>
      </c>
      <c r="N6317" t="s">
        <v>1175</v>
      </c>
      <c r="O6317" s="2">
        <v>0</v>
      </c>
      <c r="P6317" s="2">
        <v>0</v>
      </c>
      <c r="Q6317" s="2">
        <v>61.93</v>
      </c>
      <c r="R6317" s="2">
        <v>8.0509000000000004</v>
      </c>
      <c r="S6317" s="2">
        <v>0</v>
      </c>
      <c r="T6317" s="2">
        <v>0</v>
      </c>
      <c r="U6317" s="2">
        <v>69.980900000000005</v>
      </c>
      <c r="W6317" s="2" t="s">
        <v>1</v>
      </c>
      <c r="X63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7"/>
      <c r="Z6317"/>
      <c r="AA6317"/>
    </row>
    <row r="6318" spans="5:27" hidden="1">
      <c r="E6318" t="s">
        <v>8120</v>
      </c>
      <c r="F6318" t="s">
        <v>8142</v>
      </c>
      <c r="G6318" t="s">
        <v>1</v>
      </c>
      <c r="H6318" t="s">
        <v>0</v>
      </c>
      <c r="I6318" t="s">
        <v>8171</v>
      </c>
      <c r="J6318" t="s">
        <v>8172</v>
      </c>
      <c r="K6318">
        <v>5459</v>
      </c>
      <c r="L6318">
        <v>5459</v>
      </c>
      <c r="M6318" s="1" t="s">
        <v>8151</v>
      </c>
      <c r="N6318" t="s">
        <v>8152</v>
      </c>
      <c r="O6318" s="2">
        <v>0</v>
      </c>
      <c r="P6318" s="2">
        <v>0</v>
      </c>
      <c r="Q6318" s="2">
        <v>61.96</v>
      </c>
      <c r="R6318" s="2">
        <v>8.0548000000000002</v>
      </c>
      <c r="S6318" s="2">
        <v>0</v>
      </c>
      <c r="T6318" s="2">
        <v>0</v>
      </c>
      <c r="U6318" s="2">
        <v>70.014800000000008</v>
      </c>
      <c r="W6318" s="2" t="s">
        <v>1</v>
      </c>
      <c r="X63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8"/>
      <c r="Z6318"/>
      <c r="AA6318"/>
    </row>
    <row r="6319" spans="5:27" hidden="1">
      <c r="E6319" t="s">
        <v>8120</v>
      </c>
      <c r="F6319" t="s">
        <v>8142</v>
      </c>
      <c r="G6319" t="s">
        <v>1</v>
      </c>
      <c r="H6319" t="s">
        <v>0</v>
      </c>
      <c r="I6319" t="s">
        <v>8171</v>
      </c>
      <c r="J6319" t="s">
        <v>8172</v>
      </c>
      <c r="K6319">
        <v>5460</v>
      </c>
      <c r="L6319">
        <v>5460</v>
      </c>
      <c r="M6319" s="1" t="s">
        <v>1124</v>
      </c>
      <c r="N6319" t="s">
        <v>1125</v>
      </c>
      <c r="O6319" s="2">
        <v>0</v>
      </c>
      <c r="P6319" s="2">
        <v>0</v>
      </c>
      <c r="Q6319" s="2">
        <v>125</v>
      </c>
      <c r="R6319" s="2">
        <v>16.25</v>
      </c>
      <c r="S6319" s="2">
        <v>0</v>
      </c>
      <c r="T6319" s="2">
        <v>0</v>
      </c>
      <c r="U6319" s="2">
        <v>141.25</v>
      </c>
      <c r="W6319" s="2" t="s">
        <v>1</v>
      </c>
      <c r="X63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19"/>
      <c r="Z6319"/>
      <c r="AA6319"/>
    </row>
    <row r="6320" spans="5:27" hidden="1">
      <c r="E6320" t="s">
        <v>8120</v>
      </c>
      <c r="F6320" t="s">
        <v>8142</v>
      </c>
      <c r="G6320" t="s">
        <v>1</v>
      </c>
      <c r="H6320" t="s">
        <v>0</v>
      </c>
      <c r="I6320" t="s">
        <v>8171</v>
      </c>
      <c r="J6320" t="s">
        <v>8172</v>
      </c>
      <c r="K6320">
        <v>5461</v>
      </c>
      <c r="L6320">
        <v>5461</v>
      </c>
      <c r="M6320" s="1" t="s">
        <v>552</v>
      </c>
      <c r="N6320" t="s">
        <v>553</v>
      </c>
      <c r="O6320" s="2">
        <v>0</v>
      </c>
      <c r="P6320" s="2">
        <v>0</v>
      </c>
      <c r="Q6320" s="2">
        <v>385.28</v>
      </c>
      <c r="R6320" s="2">
        <v>50.086399999999998</v>
      </c>
      <c r="S6320" s="2">
        <v>0</v>
      </c>
      <c r="T6320" s="2">
        <v>0</v>
      </c>
      <c r="U6320" s="2">
        <v>435.3664</v>
      </c>
      <c r="W6320" s="2" t="s">
        <v>1</v>
      </c>
      <c r="X63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0"/>
      <c r="Z6320"/>
      <c r="AA6320"/>
    </row>
    <row r="6321" spans="5:27" hidden="1">
      <c r="E6321" t="s">
        <v>8120</v>
      </c>
      <c r="F6321" t="s">
        <v>8142</v>
      </c>
      <c r="G6321" t="s">
        <v>1</v>
      </c>
      <c r="H6321" t="s">
        <v>0</v>
      </c>
      <c r="I6321" t="s">
        <v>8171</v>
      </c>
      <c r="J6321" t="s">
        <v>8172</v>
      </c>
      <c r="K6321">
        <v>5462</v>
      </c>
      <c r="L6321">
        <v>5462</v>
      </c>
      <c r="M6321" s="1" t="s">
        <v>327</v>
      </c>
      <c r="N6321" t="s">
        <v>328</v>
      </c>
      <c r="O6321" s="2">
        <v>0</v>
      </c>
      <c r="P6321" s="2">
        <v>0</v>
      </c>
      <c r="Q6321" s="2">
        <v>476.9</v>
      </c>
      <c r="R6321" s="2">
        <v>61.997</v>
      </c>
      <c r="S6321" s="2">
        <v>0</v>
      </c>
      <c r="T6321" s="2">
        <v>0</v>
      </c>
      <c r="U6321" s="2">
        <v>538.89699999999993</v>
      </c>
      <c r="W6321" s="2" t="s">
        <v>1</v>
      </c>
      <c r="X63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1"/>
      <c r="Z6321"/>
      <c r="AA6321"/>
    </row>
    <row r="6322" spans="5:27" hidden="1">
      <c r="E6322" t="s">
        <v>8120</v>
      </c>
      <c r="F6322" t="s">
        <v>8142</v>
      </c>
      <c r="G6322" t="s">
        <v>1</v>
      </c>
      <c r="H6322" t="s">
        <v>0</v>
      </c>
      <c r="I6322" t="s">
        <v>8171</v>
      </c>
      <c r="J6322" t="s">
        <v>8172</v>
      </c>
      <c r="K6322">
        <v>5463</v>
      </c>
      <c r="L6322">
        <v>5463</v>
      </c>
      <c r="M6322" s="1" t="s">
        <v>741</v>
      </c>
      <c r="N6322" t="s">
        <v>742</v>
      </c>
      <c r="O6322" s="2">
        <v>0</v>
      </c>
      <c r="P6322" s="2">
        <v>0</v>
      </c>
      <c r="Q6322" s="2">
        <v>69.489999999999995</v>
      </c>
      <c r="R6322" s="2">
        <v>9.0336999999999996</v>
      </c>
      <c r="S6322" s="2">
        <v>0</v>
      </c>
      <c r="T6322" s="2">
        <v>0</v>
      </c>
      <c r="U6322" s="2">
        <v>78.523699999999991</v>
      </c>
      <c r="W6322" s="2" t="s">
        <v>1</v>
      </c>
      <c r="X63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2"/>
      <c r="Z6322"/>
      <c r="AA6322"/>
    </row>
    <row r="6323" spans="5:27" hidden="1">
      <c r="E6323" t="s">
        <v>8120</v>
      </c>
      <c r="F6323" t="s">
        <v>8142</v>
      </c>
      <c r="G6323" t="s">
        <v>1</v>
      </c>
      <c r="H6323" t="s">
        <v>0</v>
      </c>
      <c r="I6323" t="s">
        <v>8171</v>
      </c>
      <c r="J6323" t="s">
        <v>8172</v>
      </c>
      <c r="K6323">
        <v>5464</v>
      </c>
      <c r="L6323">
        <v>5464</v>
      </c>
      <c r="M6323" s="1" t="s">
        <v>233</v>
      </c>
      <c r="N6323" t="s">
        <v>234</v>
      </c>
      <c r="O6323" s="2">
        <v>0</v>
      </c>
      <c r="P6323" s="2">
        <v>0</v>
      </c>
      <c r="Q6323" s="2">
        <v>88</v>
      </c>
      <c r="R6323" s="2">
        <v>11.440000000000001</v>
      </c>
      <c r="S6323" s="2">
        <v>0</v>
      </c>
      <c r="T6323" s="2">
        <v>0</v>
      </c>
      <c r="U6323" s="2">
        <v>99.44</v>
      </c>
      <c r="W6323" s="2" t="s">
        <v>1</v>
      </c>
      <c r="X63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3"/>
      <c r="Z6323"/>
      <c r="AA6323"/>
    </row>
    <row r="6324" spans="5:27" hidden="1">
      <c r="E6324" t="s">
        <v>8120</v>
      </c>
      <c r="F6324" t="s">
        <v>8142</v>
      </c>
      <c r="G6324" t="s">
        <v>1</v>
      </c>
      <c r="H6324" t="s">
        <v>0</v>
      </c>
      <c r="I6324" t="s">
        <v>8171</v>
      </c>
      <c r="J6324" t="s">
        <v>8172</v>
      </c>
      <c r="K6324">
        <v>5465</v>
      </c>
      <c r="L6324">
        <v>5465</v>
      </c>
      <c r="M6324" s="1" t="s">
        <v>8189</v>
      </c>
      <c r="N6324" t="s">
        <v>8190</v>
      </c>
      <c r="O6324" s="2">
        <v>0</v>
      </c>
      <c r="P6324" s="2">
        <v>0</v>
      </c>
      <c r="Q6324" s="2">
        <v>23.32</v>
      </c>
      <c r="R6324" s="2">
        <v>3.0316000000000001</v>
      </c>
      <c r="S6324" s="2">
        <v>0</v>
      </c>
      <c r="T6324" s="2">
        <v>0</v>
      </c>
      <c r="U6324" s="2">
        <v>26.351600000000001</v>
      </c>
      <c r="W6324" s="2" t="s">
        <v>1</v>
      </c>
      <c r="X63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4"/>
      <c r="Z6324"/>
      <c r="AA6324"/>
    </row>
    <row r="6325" spans="5:27" hidden="1">
      <c r="E6325" t="s">
        <v>8120</v>
      </c>
      <c r="F6325" t="s">
        <v>8142</v>
      </c>
      <c r="G6325" t="s">
        <v>1</v>
      </c>
      <c r="H6325" t="s">
        <v>0</v>
      </c>
      <c r="I6325" t="s">
        <v>8171</v>
      </c>
      <c r="J6325" t="s">
        <v>8172</v>
      </c>
      <c r="K6325">
        <v>5466</v>
      </c>
      <c r="L6325">
        <v>5466</v>
      </c>
      <c r="M6325" s="1" t="s">
        <v>118</v>
      </c>
      <c r="N6325" t="s">
        <v>119</v>
      </c>
      <c r="O6325" s="2">
        <v>0</v>
      </c>
      <c r="P6325" s="2">
        <v>0</v>
      </c>
      <c r="Q6325" s="2">
        <v>62.53</v>
      </c>
      <c r="R6325" s="2">
        <v>8.1288999999999998</v>
      </c>
      <c r="S6325" s="2">
        <v>0</v>
      </c>
      <c r="T6325" s="2">
        <v>0</v>
      </c>
      <c r="U6325" s="2">
        <v>70.658900000000003</v>
      </c>
      <c r="W6325" s="2" t="s">
        <v>1</v>
      </c>
      <c r="X63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5"/>
      <c r="Z6325"/>
      <c r="AA6325"/>
    </row>
    <row r="6326" spans="5:27" hidden="1">
      <c r="E6326" t="s">
        <v>8120</v>
      </c>
      <c r="F6326" t="s">
        <v>8142</v>
      </c>
      <c r="G6326" t="s">
        <v>1</v>
      </c>
      <c r="H6326" t="s">
        <v>0</v>
      </c>
      <c r="I6326" t="s">
        <v>8171</v>
      </c>
      <c r="J6326" t="s">
        <v>8172</v>
      </c>
      <c r="K6326">
        <v>5467</v>
      </c>
      <c r="L6326">
        <v>5467</v>
      </c>
      <c r="M6326" s="1" t="s">
        <v>333</v>
      </c>
      <c r="N6326" t="s">
        <v>334</v>
      </c>
      <c r="O6326" s="2">
        <v>0</v>
      </c>
      <c r="P6326" s="2">
        <v>0</v>
      </c>
      <c r="Q6326" s="2">
        <v>74.319999999999993</v>
      </c>
      <c r="R6326" s="2">
        <v>9.6616</v>
      </c>
      <c r="S6326" s="2">
        <v>0</v>
      </c>
      <c r="T6326" s="2">
        <v>0</v>
      </c>
      <c r="U6326" s="2">
        <v>83.981599999999986</v>
      </c>
      <c r="W6326" s="2" t="s">
        <v>1</v>
      </c>
      <c r="X63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6"/>
      <c r="Z6326"/>
      <c r="AA6326"/>
    </row>
    <row r="6327" spans="5:27" hidden="1">
      <c r="E6327" t="s">
        <v>8120</v>
      </c>
      <c r="F6327" t="s">
        <v>8142</v>
      </c>
      <c r="G6327" t="s">
        <v>1</v>
      </c>
      <c r="H6327" t="s">
        <v>0</v>
      </c>
      <c r="I6327" t="s">
        <v>8171</v>
      </c>
      <c r="J6327" t="s">
        <v>8172</v>
      </c>
      <c r="K6327">
        <v>5468</v>
      </c>
      <c r="L6327">
        <v>5468</v>
      </c>
      <c r="M6327" s="1" t="s">
        <v>743</v>
      </c>
      <c r="N6327" t="s">
        <v>744</v>
      </c>
      <c r="O6327" s="2">
        <v>0</v>
      </c>
      <c r="P6327" s="2">
        <v>0</v>
      </c>
      <c r="Q6327" s="2">
        <v>386.91</v>
      </c>
      <c r="R6327" s="2">
        <v>50.298300000000005</v>
      </c>
      <c r="S6327" s="2">
        <v>0</v>
      </c>
      <c r="T6327" s="2">
        <v>0</v>
      </c>
      <c r="U6327" s="2">
        <v>437.20830000000001</v>
      </c>
      <c r="W6327" s="2" t="s">
        <v>1</v>
      </c>
      <c r="X63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7"/>
      <c r="Z6327"/>
      <c r="AA6327"/>
    </row>
    <row r="6328" spans="5:27" hidden="1">
      <c r="E6328" t="s">
        <v>8120</v>
      </c>
      <c r="F6328" t="s">
        <v>8142</v>
      </c>
      <c r="G6328" t="s">
        <v>1</v>
      </c>
      <c r="H6328" t="s">
        <v>0</v>
      </c>
      <c r="I6328" t="s">
        <v>8171</v>
      </c>
      <c r="J6328" t="s">
        <v>8172</v>
      </c>
      <c r="K6328">
        <v>5469</v>
      </c>
      <c r="L6328">
        <v>5469</v>
      </c>
      <c r="M6328" s="1" t="s">
        <v>118</v>
      </c>
      <c r="N6328" t="s">
        <v>119</v>
      </c>
      <c r="O6328" s="2">
        <v>0</v>
      </c>
      <c r="P6328" s="2">
        <v>0</v>
      </c>
      <c r="Q6328" s="2">
        <v>8.4</v>
      </c>
      <c r="R6328" s="2">
        <v>1.0920000000000001</v>
      </c>
      <c r="S6328" s="2">
        <v>0</v>
      </c>
      <c r="T6328" s="2">
        <v>0</v>
      </c>
      <c r="U6328" s="2">
        <v>9.4920000000000009</v>
      </c>
      <c r="W6328" s="2" t="s">
        <v>1</v>
      </c>
      <c r="X63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8"/>
      <c r="Z6328"/>
      <c r="AA6328"/>
    </row>
    <row r="6329" spans="5:27" hidden="1">
      <c r="E6329" t="s">
        <v>8120</v>
      </c>
      <c r="F6329" t="s">
        <v>8142</v>
      </c>
      <c r="G6329" t="s">
        <v>1</v>
      </c>
      <c r="H6329" t="s">
        <v>0</v>
      </c>
      <c r="I6329" t="s">
        <v>8171</v>
      </c>
      <c r="J6329" t="s">
        <v>8172</v>
      </c>
      <c r="K6329">
        <v>5470</v>
      </c>
      <c r="L6329">
        <v>5470</v>
      </c>
      <c r="M6329" s="1" t="s">
        <v>349</v>
      </c>
      <c r="N6329" t="s">
        <v>350</v>
      </c>
      <c r="O6329" s="2">
        <v>0</v>
      </c>
      <c r="P6329" s="2">
        <v>0</v>
      </c>
      <c r="Q6329" s="2">
        <v>278.77</v>
      </c>
      <c r="R6329" s="2">
        <v>36.240099999999998</v>
      </c>
      <c r="S6329" s="2">
        <v>0</v>
      </c>
      <c r="T6329" s="2">
        <v>0</v>
      </c>
      <c r="U6329" s="2">
        <v>315.01009999999997</v>
      </c>
      <c r="W6329" s="2" t="s">
        <v>1</v>
      </c>
      <c r="X63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29"/>
      <c r="Z6329"/>
      <c r="AA6329"/>
    </row>
    <row r="6330" spans="5:27" hidden="1">
      <c r="E6330" t="s">
        <v>8120</v>
      </c>
      <c r="F6330" t="s">
        <v>8142</v>
      </c>
      <c r="G6330" t="s">
        <v>1</v>
      </c>
      <c r="H6330" t="s">
        <v>0</v>
      </c>
      <c r="I6330" t="s">
        <v>8171</v>
      </c>
      <c r="J6330" t="s">
        <v>8172</v>
      </c>
      <c r="K6330">
        <v>5471</v>
      </c>
      <c r="L6330">
        <v>5471</v>
      </c>
      <c r="M6330" s="1" t="s">
        <v>677</v>
      </c>
      <c r="N6330" t="s">
        <v>678</v>
      </c>
      <c r="O6330" s="2">
        <v>0</v>
      </c>
      <c r="P6330" s="2">
        <v>0</v>
      </c>
      <c r="Q6330" s="2">
        <v>130.03</v>
      </c>
      <c r="R6330" s="2">
        <v>16.9039</v>
      </c>
      <c r="S6330" s="2">
        <v>0</v>
      </c>
      <c r="T6330" s="2">
        <v>0</v>
      </c>
      <c r="U6330" s="2">
        <v>146.93389999999999</v>
      </c>
      <c r="W6330" s="2" t="s">
        <v>1</v>
      </c>
      <c r="X63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0"/>
      <c r="Z6330"/>
      <c r="AA6330"/>
    </row>
    <row r="6331" spans="5:27" hidden="1">
      <c r="E6331" t="s">
        <v>8120</v>
      </c>
      <c r="F6331" t="s">
        <v>8142</v>
      </c>
      <c r="G6331" t="s">
        <v>1</v>
      </c>
      <c r="H6331" t="s">
        <v>0</v>
      </c>
      <c r="I6331" t="s">
        <v>8171</v>
      </c>
      <c r="J6331" t="s">
        <v>8172</v>
      </c>
      <c r="K6331">
        <v>5472</v>
      </c>
      <c r="L6331">
        <v>5472</v>
      </c>
      <c r="M6331" s="1" t="s">
        <v>1430</v>
      </c>
      <c r="N6331" t="s">
        <v>1431</v>
      </c>
      <c r="O6331" s="2">
        <v>0</v>
      </c>
      <c r="P6331" s="2">
        <v>0</v>
      </c>
      <c r="Q6331" s="2">
        <v>37.17</v>
      </c>
      <c r="R6331" s="2">
        <v>4.8321000000000005</v>
      </c>
      <c r="S6331" s="2">
        <v>0</v>
      </c>
      <c r="T6331" s="2">
        <v>0</v>
      </c>
      <c r="U6331" s="2">
        <v>42.002099999999999</v>
      </c>
      <c r="W6331" s="2" t="s">
        <v>1</v>
      </c>
      <c r="X63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1"/>
      <c r="Z6331"/>
      <c r="AA6331"/>
    </row>
    <row r="6332" spans="5:27" hidden="1">
      <c r="E6332" t="s">
        <v>8120</v>
      </c>
      <c r="F6332" t="s">
        <v>8142</v>
      </c>
      <c r="G6332" t="s">
        <v>1</v>
      </c>
      <c r="H6332" t="s">
        <v>0</v>
      </c>
      <c r="I6332" t="s">
        <v>8171</v>
      </c>
      <c r="J6332" t="s">
        <v>8172</v>
      </c>
      <c r="K6332">
        <v>5473</v>
      </c>
      <c r="L6332">
        <v>5473</v>
      </c>
      <c r="M6332" s="1" t="s">
        <v>413</v>
      </c>
      <c r="N6332" t="s">
        <v>414</v>
      </c>
      <c r="O6332" s="2">
        <v>0</v>
      </c>
      <c r="P6332" s="2">
        <v>0</v>
      </c>
      <c r="Q6332" s="2">
        <v>55.75</v>
      </c>
      <c r="R6332" s="2">
        <v>7.2475000000000005</v>
      </c>
      <c r="S6332" s="2">
        <v>0</v>
      </c>
      <c r="T6332" s="2">
        <v>0</v>
      </c>
      <c r="U6332" s="2">
        <v>62.997500000000002</v>
      </c>
      <c r="W6332" s="2" t="s">
        <v>1</v>
      </c>
      <c r="X63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2"/>
      <c r="Z6332"/>
      <c r="AA6332"/>
    </row>
    <row r="6333" spans="5:27" hidden="1">
      <c r="E6333" t="s">
        <v>8120</v>
      </c>
      <c r="F6333" t="s">
        <v>8142</v>
      </c>
      <c r="G6333" t="s">
        <v>1</v>
      </c>
      <c r="H6333" t="s">
        <v>0</v>
      </c>
      <c r="I6333" t="s">
        <v>8171</v>
      </c>
      <c r="J6333" t="s">
        <v>8172</v>
      </c>
      <c r="K6333">
        <v>5474</v>
      </c>
      <c r="L6333">
        <v>5474</v>
      </c>
      <c r="M6333" s="1" t="s">
        <v>299</v>
      </c>
      <c r="N6333" t="s">
        <v>300</v>
      </c>
      <c r="O6333" s="2">
        <v>0</v>
      </c>
      <c r="P6333" s="2">
        <v>0</v>
      </c>
      <c r="Q6333" s="2">
        <v>247.78</v>
      </c>
      <c r="R6333" s="2">
        <v>32.211400000000005</v>
      </c>
      <c r="S6333" s="2">
        <v>0</v>
      </c>
      <c r="T6333" s="2">
        <v>0</v>
      </c>
      <c r="U6333" s="2">
        <v>279.9914</v>
      </c>
      <c r="W6333" s="2" t="s">
        <v>1</v>
      </c>
      <c r="X63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3"/>
      <c r="Z6333"/>
      <c r="AA6333"/>
    </row>
    <row r="6334" spans="5:27" hidden="1">
      <c r="E6334" t="s">
        <v>8120</v>
      </c>
      <c r="F6334" t="s">
        <v>8142</v>
      </c>
      <c r="G6334" t="s">
        <v>1</v>
      </c>
      <c r="H6334" t="s">
        <v>0</v>
      </c>
      <c r="I6334" t="s">
        <v>8171</v>
      </c>
      <c r="J6334" t="s">
        <v>8172</v>
      </c>
      <c r="K6334">
        <v>5475</v>
      </c>
      <c r="L6334">
        <v>5475</v>
      </c>
      <c r="M6334" s="1" t="s">
        <v>299</v>
      </c>
      <c r="N6334" t="s">
        <v>300</v>
      </c>
      <c r="O6334" s="2">
        <v>0</v>
      </c>
      <c r="P6334" s="2">
        <v>0</v>
      </c>
      <c r="Q6334" s="2">
        <v>11.61</v>
      </c>
      <c r="R6334" s="2">
        <v>1.5093000000000001</v>
      </c>
      <c r="S6334" s="2">
        <v>0</v>
      </c>
      <c r="T6334" s="2">
        <v>0</v>
      </c>
      <c r="U6334" s="2">
        <v>13.119299999999999</v>
      </c>
      <c r="W6334" s="2" t="s">
        <v>1</v>
      </c>
      <c r="X63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4"/>
      <c r="Z6334"/>
      <c r="AA6334"/>
    </row>
    <row r="6335" spans="5:27" hidden="1">
      <c r="E6335" t="s">
        <v>8120</v>
      </c>
      <c r="F6335" t="s">
        <v>8142</v>
      </c>
      <c r="G6335" t="s">
        <v>1</v>
      </c>
      <c r="H6335" t="s">
        <v>0</v>
      </c>
      <c r="I6335" t="s">
        <v>8171</v>
      </c>
      <c r="J6335" t="s">
        <v>8172</v>
      </c>
      <c r="K6335">
        <v>5476</v>
      </c>
      <c r="L6335">
        <v>5476</v>
      </c>
      <c r="M6335" s="1" t="s">
        <v>233</v>
      </c>
      <c r="N6335" t="s">
        <v>234</v>
      </c>
      <c r="O6335" s="2">
        <v>0</v>
      </c>
      <c r="P6335" s="2">
        <v>0</v>
      </c>
      <c r="Q6335" s="2">
        <v>220</v>
      </c>
      <c r="R6335" s="2">
        <v>28.6</v>
      </c>
      <c r="S6335" s="2">
        <v>0</v>
      </c>
      <c r="T6335" s="2">
        <v>0</v>
      </c>
      <c r="U6335" s="2">
        <v>248.6</v>
      </c>
      <c r="W6335" s="2" t="s">
        <v>1</v>
      </c>
      <c r="X63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5"/>
      <c r="Z6335"/>
      <c r="AA6335"/>
    </row>
    <row r="6336" spans="5:27" hidden="1">
      <c r="E6336" t="s">
        <v>8120</v>
      </c>
      <c r="F6336" t="s">
        <v>8142</v>
      </c>
      <c r="G6336" t="s">
        <v>1</v>
      </c>
      <c r="H6336" t="s">
        <v>0</v>
      </c>
      <c r="I6336" t="s">
        <v>8171</v>
      </c>
      <c r="J6336" t="s">
        <v>8172</v>
      </c>
      <c r="K6336">
        <v>5477</v>
      </c>
      <c r="L6336">
        <v>5477</v>
      </c>
      <c r="M6336" s="1" t="s">
        <v>285</v>
      </c>
      <c r="N6336" t="s">
        <v>286</v>
      </c>
      <c r="O6336" s="2">
        <v>0</v>
      </c>
      <c r="P6336" s="2">
        <v>0</v>
      </c>
      <c r="Q6336" s="2">
        <v>213.71</v>
      </c>
      <c r="R6336" s="2">
        <v>27.782300000000003</v>
      </c>
      <c r="S6336" s="2">
        <v>0</v>
      </c>
      <c r="T6336" s="2">
        <v>0</v>
      </c>
      <c r="U6336" s="2">
        <v>241.4923</v>
      </c>
      <c r="W6336" s="2" t="s">
        <v>1</v>
      </c>
      <c r="X63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6"/>
      <c r="Z6336"/>
      <c r="AA6336"/>
    </row>
    <row r="6337" spans="5:27" hidden="1">
      <c r="E6337" t="s">
        <v>8120</v>
      </c>
      <c r="F6337" t="s">
        <v>8142</v>
      </c>
      <c r="G6337" t="s">
        <v>1</v>
      </c>
      <c r="H6337" t="s">
        <v>0</v>
      </c>
      <c r="I6337" t="s">
        <v>8171</v>
      </c>
      <c r="J6337" t="s">
        <v>8172</v>
      </c>
      <c r="K6337">
        <v>5478</v>
      </c>
      <c r="L6337">
        <v>5478</v>
      </c>
      <c r="M6337" s="1" t="s">
        <v>1448</v>
      </c>
      <c r="N6337" t="s">
        <v>1449</v>
      </c>
      <c r="O6337" s="2">
        <v>0</v>
      </c>
      <c r="P6337" s="2">
        <v>0</v>
      </c>
      <c r="Q6337" s="2">
        <v>504.6</v>
      </c>
      <c r="R6337" s="2">
        <v>65.597999999999999</v>
      </c>
      <c r="S6337" s="2">
        <v>0</v>
      </c>
      <c r="T6337" s="2">
        <v>0</v>
      </c>
      <c r="U6337" s="2">
        <v>570.19799999999998</v>
      </c>
      <c r="W6337" s="2" t="s">
        <v>1</v>
      </c>
      <c r="X63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7"/>
      <c r="Z6337"/>
      <c r="AA6337"/>
    </row>
    <row r="6338" spans="5:27" hidden="1">
      <c r="E6338" t="s">
        <v>8120</v>
      </c>
      <c r="F6338" t="s">
        <v>8142</v>
      </c>
      <c r="G6338" t="s">
        <v>1</v>
      </c>
      <c r="H6338" t="s">
        <v>0</v>
      </c>
      <c r="I6338" t="s">
        <v>8171</v>
      </c>
      <c r="J6338" t="s">
        <v>8172</v>
      </c>
      <c r="K6338">
        <v>5479</v>
      </c>
      <c r="L6338">
        <v>5479</v>
      </c>
      <c r="M6338" s="1" t="s">
        <v>118</v>
      </c>
      <c r="N6338" t="s">
        <v>119</v>
      </c>
      <c r="O6338" s="2">
        <v>0</v>
      </c>
      <c r="P6338" s="2">
        <v>0</v>
      </c>
      <c r="Q6338" s="2">
        <v>1825.7</v>
      </c>
      <c r="R6338" s="2">
        <v>237.34100000000001</v>
      </c>
      <c r="S6338" s="2">
        <v>0</v>
      </c>
      <c r="T6338" s="2">
        <v>0</v>
      </c>
      <c r="U6338" s="2">
        <v>2063.0410000000002</v>
      </c>
      <c r="W6338" s="2" t="s">
        <v>1</v>
      </c>
      <c r="X63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8"/>
      <c r="Z6338"/>
      <c r="AA6338"/>
    </row>
    <row r="6339" spans="5:27" hidden="1">
      <c r="E6339" t="s">
        <v>8120</v>
      </c>
      <c r="F6339" t="s">
        <v>8143</v>
      </c>
      <c r="G6339" t="s">
        <v>1</v>
      </c>
      <c r="H6339" t="s">
        <v>0</v>
      </c>
      <c r="I6339" t="s">
        <v>8171</v>
      </c>
      <c r="J6339" t="s">
        <v>8172</v>
      </c>
      <c r="K6339">
        <v>5480</v>
      </c>
      <c r="L6339">
        <v>5480</v>
      </c>
      <c r="M6339" s="1" t="s">
        <v>118</v>
      </c>
      <c r="N6339" t="s">
        <v>119</v>
      </c>
      <c r="O6339" s="2">
        <v>0</v>
      </c>
      <c r="P6339" s="2">
        <v>0</v>
      </c>
      <c r="Q6339" s="2">
        <v>50</v>
      </c>
      <c r="R6339" s="2">
        <v>6.5</v>
      </c>
      <c r="S6339" s="2">
        <v>0</v>
      </c>
      <c r="T6339" s="2">
        <v>0</v>
      </c>
      <c r="U6339" s="2">
        <v>56.5</v>
      </c>
      <c r="W6339" s="2" t="s">
        <v>1</v>
      </c>
      <c r="X63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39"/>
      <c r="Z6339"/>
      <c r="AA6339"/>
    </row>
    <row r="6340" spans="5:27" hidden="1">
      <c r="E6340" t="s">
        <v>8120</v>
      </c>
      <c r="F6340" t="s">
        <v>8143</v>
      </c>
      <c r="G6340" t="s">
        <v>1</v>
      </c>
      <c r="H6340" t="s">
        <v>0</v>
      </c>
      <c r="I6340" t="s">
        <v>8171</v>
      </c>
      <c r="J6340" t="s">
        <v>8172</v>
      </c>
      <c r="K6340">
        <v>5481</v>
      </c>
      <c r="L6340">
        <v>5481</v>
      </c>
      <c r="M6340" s="1" t="s">
        <v>321</v>
      </c>
      <c r="N6340" t="s">
        <v>322</v>
      </c>
      <c r="O6340" s="2">
        <v>0</v>
      </c>
      <c r="P6340" s="2">
        <v>0</v>
      </c>
      <c r="Q6340" s="2">
        <v>38</v>
      </c>
      <c r="R6340" s="2">
        <v>4.9400000000000004</v>
      </c>
      <c r="S6340" s="2">
        <v>0</v>
      </c>
      <c r="T6340" s="2">
        <v>0</v>
      </c>
      <c r="U6340" s="2">
        <v>42.94</v>
      </c>
      <c r="W6340" s="2" t="s">
        <v>1</v>
      </c>
      <c r="X63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0"/>
      <c r="Z6340"/>
      <c r="AA6340"/>
    </row>
    <row r="6341" spans="5:27" hidden="1">
      <c r="E6341" t="s">
        <v>8120</v>
      </c>
      <c r="F6341" t="s">
        <v>8143</v>
      </c>
      <c r="G6341" t="s">
        <v>1</v>
      </c>
      <c r="H6341" t="s">
        <v>0</v>
      </c>
      <c r="I6341" t="s">
        <v>8171</v>
      </c>
      <c r="J6341" t="s">
        <v>8172</v>
      </c>
      <c r="K6341">
        <v>5482</v>
      </c>
      <c r="L6341">
        <v>5482</v>
      </c>
      <c r="M6341" s="1" t="s">
        <v>118</v>
      </c>
      <c r="N6341" t="s">
        <v>119</v>
      </c>
      <c r="O6341" s="2">
        <v>0</v>
      </c>
      <c r="P6341" s="2">
        <v>0</v>
      </c>
      <c r="Q6341" s="2">
        <v>47.81</v>
      </c>
      <c r="R6341" s="2">
        <v>6.2153000000000009</v>
      </c>
      <c r="S6341" s="2">
        <v>0</v>
      </c>
      <c r="T6341" s="2">
        <v>0</v>
      </c>
      <c r="U6341" s="2">
        <v>54.025300000000001</v>
      </c>
      <c r="W6341" s="2" t="s">
        <v>1</v>
      </c>
      <c r="X63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1"/>
      <c r="Z6341"/>
      <c r="AA6341"/>
    </row>
    <row r="6342" spans="5:27" hidden="1">
      <c r="E6342" t="s">
        <v>8120</v>
      </c>
      <c r="F6342" t="s">
        <v>8143</v>
      </c>
      <c r="G6342" t="s">
        <v>1</v>
      </c>
      <c r="H6342" t="s">
        <v>0</v>
      </c>
      <c r="I6342" t="s">
        <v>8171</v>
      </c>
      <c r="J6342" t="s">
        <v>8172</v>
      </c>
      <c r="K6342">
        <v>5483</v>
      </c>
      <c r="L6342">
        <v>5483</v>
      </c>
      <c r="M6342" s="1" t="s">
        <v>1271</v>
      </c>
      <c r="N6342" t="s">
        <v>1272</v>
      </c>
      <c r="O6342" s="2">
        <v>0</v>
      </c>
      <c r="P6342" s="2">
        <v>0</v>
      </c>
      <c r="Q6342" s="2">
        <v>43.65</v>
      </c>
      <c r="R6342" s="2">
        <v>5.6745000000000001</v>
      </c>
      <c r="S6342" s="2">
        <v>0</v>
      </c>
      <c r="T6342" s="2">
        <v>0</v>
      </c>
      <c r="U6342" s="2">
        <v>49.3245</v>
      </c>
      <c r="W6342" s="2" t="s">
        <v>1</v>
      </c>
      <c r="X63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2"/>
      <c r="Z6342"/>
      <c r="AA6342"/>
    </row>
    <row r="6343" spans="5:27" hidden="1">
      <c r="E6343" t="s">
        <v>8120</v>
      </c>
      <c r="F6343" t="s">
        <v>8143</v>
      </c>
      <c r="G6343" t="s">
        <v>1</v>
      </c>
      <c r="H6343" t="s">
        <v>0</v>
      </c>
      <c r="I6343" t="s">
        <v>8171</v>
      </c>
      <c r="J6343" t="s">
        <v>8172</v>
      </c>
      <c r="K6343">
        <v>5484</v>
      </c>
      <c r="L6343">
        <v>5484</v>
      </c>
      <c r="M6343" s="1" t="s">
        <v>826</v>
      </c>
      <c r="N6343" t="s">
        <v>827</v>
      </c>
      <c r="O6343" s="2">
        <v>0</v>
      </c>
      <c r="P6343" s="2">
        <v>0</v>
      </c>
      <c r="Q6343" s="2">
        <v>689.63</v>
      </c>
      <c r="R6343" s="2">
        <v>89.651899999999998</v>
      </c>
      <c r="S6343" s="2">
        <v>0</v>
      </c>
      <c r="T6343" s="2">
        <v>0</v>
      </c>
      <c r="U6343" s="2">
        <v>779.28189999999995</v>
      </c>
      <c r="W6343" s="2" t="s">
        <v>1</v>
      </c>
      <c r="X63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3"/>
      <c r="Z6343"/>
      <c r="AA6343"/>
    </row>
    <row r="6344" spans="5:27" hidden="1">
      <c r="E6344" t="s">
        <v>8120</v>
      </c>
      <c r="F6344" t="s">
        <v>8143</v>
      </c>
      <c r="G6344" t="s">
        <v>1</v>
      </c>
      <c r="H6344" t="s">
        <v>0</v>
      </c>
      <c r="I6344" t="s">
        <v>8171</v>
      </c>
      <c r="J6344" t="s">
        <v>8172</v>
      </c>
      <c r="K6344">
        <v>5485</v>
      </c>
      <c r="L6344">
        <v>5485</v>
      </c>
      <c r="M6344" s="1" t="s">
        <v>331</v>
      </c>
      <c r="N6344" t="s">
        <v>332</v>
      </c>
      <c r="O6344" s="2">
        <v>0</v>
      </c>
      <c r="P6344" s="2">
        <v>0</v>
      </c>
      <c r="Q6344" s="2">
        <v>478.45</v>
      </c>
      <c r="R6344" s="2">
        <v>62.198500000000003</v>
      </c>
      <c r="S6344" s="2">
        <v>0</v>
      </c>
      <c r="T6344" s="2">
        <v>0</v>
      </c>
      <c r="U6344" s="2">
        <v>540.64850000000001</v>
      </c>
      <c r="W6344" s="2" t="s">
        <v>1</v>
      </c>
      <c r="X63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4"/>
      <c r="Z6344"/>
      <c r="AA6344"/>
    </row>
    <row r="6345" spans="5:27" hidden="1">
      <c r="E6345" t="s">
        <v>8120</v>
      </c>
      <c r="F6345" t="s">
        <v>8143</v>
      </c>
      <c r="G6345" t="s">
        <v>1</v>
      </c>
      <c r="H6345" t="s">
        <v>0</v>
      </c>
      <c r="I6345" t="s">
        <v>8171</v>
      </c>
      <c r="J6345" t="s">
        <v>8172</v>
      </c>
      <c r="K6345">
        <v>5486</v>
      </c>
      <c r="L6345">
        <v>5486</v>
      </c>
      <c r="M6345" s="1" t="s">
        <v>1334</v>
      </c>
      <c r="N6345" t="s">
        <v>1335</v>
      </c>
      <c r="O6345" s="2">
        <v>0</v>
      </c>
      <c r="P6345" s="2">
        <v>0</v>
      </c>
      <c r="Q6345" s="2">
        <v>150.66</v>
      </c>
      <c r="R6345" s="2">
        <v>19.585799999999999</v>
      </c>
      <c r="S6345" s="2">
        <v>0</v>
      </c>
      <c r="T6345" s="2">
        <v>0</v>
      </c>
      <c r="U6345" s="2">
        <v>170.2458</v>
      </c>
      <c r="W6345" s="2" t="s">
        <v>1</v>
      </c>
      <c r="X63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5"/>
      <c r="Z6345"/>
      <c r="AA6345"/>
    </row>
    <row r="6346" spans="5:27" hidden="1">
      <c r="E6346" t="s">
        <v>8120</v>
      </c>
      <c r="F6346" t="s">
        <v>8143</v>
      </c>
      <c r="G6346" t="s">
        <v>1</v>
      </c>
      <c r="H6346" t="s">
        <v>0</v>
      </c>
      <c r="I6346" t="s">
        <v>8171</v>
      </c>
      <c r="J6346" t="s">
        <v>8172</v>
      </c>
      <c r="K6346">
        <v>5487</v>
      </c>
      <c r="L6346">
        <v>5487</v>
      </c>
      <c r="M6346" s="1" t="s">
        <v>429</v>
      </c>
      <c r="N6346" t="s">
        <v>430</v>
      </c>
      <c r="O6346" s="2">
        <v>0</v>
      </c>
      <c r="P6346" s="2">
        <v>0</v>
      </c>
      <c r="Q6346" s="2">
        <v>76.319999999999993</v>
      </c>
      <c r="R6346" s="2">
        <v>9.9215999999999998</v>
      </c>
      <c r="S6346" s="2">
        <v>0</v>
      </c>
      <c r="T6346" s="2">
        <v>0</v>
      </c>
      <c r="U6346" s="2">
        <v>86.241599999999991</v>
      </c>
      <c r="W6346" s="2" t="s">
        <v>1</v>
      </c>
      <c r="X63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6"/>
      <c r="Z6346"/>
      <c r="AA6346"/>
    </row>
    <row r="6347" spans="5:27" hidden="1">
      <c r="E6347" t="s">
        <v>8120</v>
      </c>
      <c r="F6347" t="s">
        <v>8143</v>
      </c>
      <c r="G6347" t="s">
        <v>1</v>
      </c>
      <c r="H6347" t="s">
        <v>0</v>
      </c>
      <c r="I6347" t="s">
        <v>8171</v>
      </c>
      <c r="J6347" t="s">
        <v>8172</v>
      </c>
      <c r="K6347">
        <v>5488</v>
      </c>
      <c r="L6347">
        <v>5488</v>
      </c>
      <c r="M6347" s="1" t="s">
        <v>7939</v>
      </c>
      <c r="N6347" t="s">
        <v>1100</v>
      </c>
      <c r="O6347" s="2">
        <v>0</v>
      </c>
      <c r="P6347" s="2">
        <v>0</v>
      </c>
      <c r="Q6347" s="2">
        <v>466.61</v>
      </c>
      <c r="R6347" s="2">
        <v>60.659300000000002</v>
      </c>
      <c r="S6347" s="2">
        <v>0</v>
      </c>
      <c r="T6347" s="2">
        <v>0</v>
      </c>
      <c r="U6347" s="2">
        <v>527.26930000000004</v>
      </c>
      <c r="W6347" s="2" t="s">
        <v>1</v>
      </c>
      <c r="X63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7"/>
      <c r="Z6347"/>
      <c r="AA6347"/>
    </row>
    <row r="6348" spans="5:27" hidden="1">
      <c r="E6348" t="s">
        <v>8120</v>
      </c>
      <c r="F6348" t="s">
        <v>8143</v>
      </c>
      <c r="G6348" t="s">
        <v>1</v>
      </c>
      <c r="H6348" t="s">
        <v>0</v>
      </c>
      <c r="I6348" t="s">
        <v>8171</v>
      </c>
      <c r="J6348" t="s">
        <v>8172</v>
      </c>
      <c r="K6348">
        <v>5489</v>
      </c>
      <c r="L6348">
        <v>5489</v>
      </c>
      <c r="M6348" s="1" t="s">
        <v>7848</v>
      </c>
      <c r="N6348" t="s">
        <v>7847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W6348" s="2" t="s">
        <v>1</v>
      </c>
      <c r="X63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8"/>
      <c r="Z6348"/>
      <c r="AA6348"/>
    </row>
    <row r="6349" spans="5:27" hidden="1">
      <c r="E6349" t="s">
        <v>8120</v>
      </c>
      <c r="F6349" t="s">
        <v>8143</v>
      </c>
      <c r="G6349" t="s">
        <v>1</v>
      </c>
      <c r="H6349" t="s">
        <v>0</v>
      </c>
      <c r="I6349" t="s">
        <v>8171</v>
      </c>
      <c r="J6349" t="s">
        <v>8172</v>
      </c>
      <c r="K6349">
        <v>5491</v>
      </c>
      <c r="L6349">
        <v>5491</v>
      </c>
      <c r="M6349" s="1" t="s">
        <v>8187</v>
      </c>
      <c r="N6349" t="s">
        <v>8188</v>
      </c>
      <c r="O6349" s="2">
        <v>0</v>
      </c>
      <c r="P6349" s="2">
        <v>0</v>
      </c>
      <c r="Q6349" s="2">
        <v>8229.6</v>
      </c>
      <c r="R6349" s="2">
        <v>1069.8480000000002</v>
      </c>
      <c r="S6349" s="2">
        <v>0</v>
      </c>
      <c r="T6349" s="2">
        <v>0</v>
      </c>
      <c r="U6349" s="2">
        <v>9299.4480000000003</v>
      </c>
      <c r="W6349" s="2" t="s">
        <v>1</v>
      </c>
      <c r="X63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49"/>
      <c r="Z6349"/>
      <c r="AA6349"/>
    </row>
    <row r="6350" spans="5:27" hidden="1">
      <c r="E6350" t="s">
        <v>8120</v>
      </c>
      <c r="F6350" t="s">
        <v>8143</v>
      </c>
      <c r="G6350" t="s">
        <v>1</v>
      </c>
      <c r="H6350" t="s">
        <v>0</v>
      </c>
      <c r="I6350" t="s">
        <v>8171</v>
      </c>
      <c r="J6350" t="s">
        <v>8172</v>
      </c>
      <c r="K6350">
        <v>5492</v>
      </c>
      <c r="L6350">
        <v>5492</v>
      </c>
      <c r="M6350" s="1" t="s">
        <v>528</v>
      </c>
      <c r="N6350" t="s">
        <v>529</v>
      </c>
      <c r="O6350" s="2">
        <v>0</v>
      </c>
      <c r="P6350" s="2">
        <v>0</v>
      </c>
      <c r="Q6350" s="2">
        <v>3670.83</v>
      </c>
      <c r="R6350" s="2">
        <v>477.2079</v>
      </c>
      <c r="S6350" s="2">
        <v>0</v>
      </c>
      <c r="T6350" s="2">
        <v>0</v>
      </c>
      <c r="U6350" s="2">
        <v>4148.0379000000003</v>
      </c>
      <c r="W6350" s="2" t="s">
        <v>1</v>
      </c>
      <c r="X63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0"/>
      <c r="Z6350"/>
      <c r="AA6350"/>
    </row>
    <row r="6351" spans="5:27" hidden="1">
      <c r="E6351" t="s">
        <v>8120</v>
      </c>
      <c r="F6351" t="s">
        <v>8143</v>
      </c>
      <c r="G6351" t="s">
        <v>1</v>
      </c>
      <c r="H6351" t="s">
        <v>0</v>
      </c>
      <c r="I6351" t="s">
        <v>8171</v>
      </c>
      <c r="J6351" t="s">
        <v>8172</v>
      </c>
      <c r="K6351">
        <v>5493</v>
      </c>
      <c r="L6351">
        <v>5493</v>
      </c>
      <c r="M6351" s="1" t="s">
        <v>106</v>
      </c>
      <c r="N6351" t="s">
        <v>107</v>
      </c>
      <c r="O6351" s="2">
        <v>0</v>
      </c>
      <c r="P6351" s="2">
        <v>0</v>
      </c>
      <c r="Q6351" s="2">
        <v>134.27000000000001</v>
      </c>
      <c r="R6351" s="2">
        <v>17.455100000000002</v>
      </c>
      <c r="S6351" s="2">
        <v>0</v>
      </c>
      <c r="T6351" s="2">
        <v>0</v>
      </c>
      <c r="U6351" s="2">
        <v>151.7251</v>
      </c>
      <c r="W6351" s="2" t="s">
        <v>1</v>
      </c>
      <c r="X63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1"/>
      <c r="Z6351"/>
      <c r="AA6351"/>
    </row>
    <row r="6352" spans="5:27" hidden="1">
      <c r="E6352" t="s">
        <v>8120</v>
      </c>
      <c r="F6352" t="s">
        <v>8143</v>
      </c>
      <c r="G6352" t="s">
        <v>1</v>
      </c>
      <c r="H6352" t="s">
        <v>0</v>
      </c>
      <c r="I6352" t="s">
        <v>8171</v>
      </c>
      <c r="J6352" t="s">
        <v>8172</v>
      </c>
      <c r="K6352">
        <v>5494</v>
      </c>
      <c r="L6352">
        <v>5494</v>
      </c>
      <c r="M6352" s="1" t="s">
        <v>7848</v>
      </c>
      <c r="N6352" t="s">
        <v>7847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W6352" s="2" t="s">
        <v>1</v>
      </c>
      <c r="X63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2"/>
      <c r="Z6352"/>
      <c r="AA6352"/>
    </row>
    <row r="6353" spans="5:27" hidden="1">
      <c r="E6353" t="s">
        <v>8120</v>
      </c>
      <c r="F6353" t="s">
        <v>8143</v>
      </c>
      <c r="G6353" t="s">
        <v>1</v>
      </c>
      <c r="H6353" t="s">
        <v>0</v>
      </c>
      <c r="I6353" t="s">
        <v>8171</v>
      </c>
      <c r="J6353" t="s">
        <v>8172</v>
      </c>
      <c r="K6353">
        <v>5495</v>
      </c>
      <c r="L6353">
        <v>5495</v>
      </c>
      <c r="M6353" s="1" t="s">
        <v>8181</v>
      </c>
      <c r="N6353" t="s">
        <v>8182</v>
      </c>
      <c r="O6353" s="2">
        <v>0</v>
      </c>
      <c r="P6353" s="2">
        <v>0</v>
      </c>
      <c r="Q6353" s="2">
        <v>85.2</v>
      </c>
      <c r="R6353" s="2">
        <v>11.076000000000001</v>
      </c>
      <c r="S6353" s="2">
        <v>0</v>
      </c>
      <c r="T6353" s="2">
        <v>0</v>
      </c>
      <c r="U6353" s="2">
        <v>96.27600000000001</v>
      </c>
      <c r="W6353" s="2" t="s">
        <v>1</v>
      </c>
      <c r="X63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3"/>
      <c r="Z6353"/>
      <c r="AA6353"/>
    </row>
    <row r="6354" spans="5:27" hidden="1">
      <c r="E6354" t="s">
        <v>8120</v>
      </c>
      <c r="F6354" t="s">
        <v>8143</v>
      </c>
      <c r="G6354" t="s">
        <v>1</v>
      </c>
      <c r="H6354" t="s">
        <v>0</v>
      </c>
      <c r="I6354" t="s">
        <v>8171</v>
      </c>
      <c r="J6354" t="s">
        <v>8172</v>
      </c>
      <c r="K6354">
        <v>5496</v>
      </c>
      <c r="L6354">
        <v>5496</v>
      </c>
      <c r="M6354" s="1" t="s">
        <v>913</v>
      </c>
      <c r="N6354" t="s">
        <v>914</v>
      </c>
      <c r="O6354" s="2">
        <v>0</v>
      </c>
      <c r="P6354" s="2">
        <v>0</v>
      </c>
      <c r="Q6354" s="2">
        <v>199.62</v>
      </c>
      <c r="R6354" s="2">
        <v>25.950600000000001</v>
      </c>
      <c r="S6354" s="2">
        <v>0</v>
      </c>
      <c r="T6354" s="2">
        <v>0</v>
      </c>
      <c r="U6354" s="2">
        <v>225.57060000000001</v>
      </c>
      <c r="W6354" s="2" t="s">
        <v>1</v>
      </c>
      <c r="X63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4"/>
      <c r="Z6354"/>
      <c r="AA6354"/>
    </row>
    <row r="6355" spans="5:27" hidden="1">
      <c r="E6355" t="s">
        <v>8120</v>
      </c>
      <c r="F6355" t="s">
        <v>8143</v>
      </c>
      <c r="G6355" t="s">
        <v>1</v>
      </c>
      <c r="H6355" t="s">
        <v>0</v>
      </c>
      <c r="I6355" t="s">
        <v>8171</v>
      </c>
      <c r="J6355" t="s">
        <v>8172</v>
      </c>
      <c r="K6355">
        <v>5497</v>
      </c>
      <c r="L6355">
        <v>5497</v>
      </c>
      <c r="M6355" s="1" t="s">
        <v>269</v>
      </c>
      <c r="N6355" t="s">
        <v>270</v>
      </c>
      <c r="O6355" s="2">
        <v>0</v>
      </c>
      <c r="P6355" s="2">
        <v>0</v>
      </c>
      <c r="Q6355" s="2">
        <v>299.35000000000002</v>
      </c>
      <c r="R6355" s="2">
        <v>38.915500000000002</v>
      </c>
      <c r="S6355" s="2">
        <v>0</v>
      </c>
      <c r="T6355" s="2">
        <v>0</v>
      </c>
      <c r="U6355" s="2">
        <v>338.26550000000003</v>
      </c>
      <c r="W6355" s="2" t="s">
        <v>1</v>
      </c>
      <c r="X63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5"/>
      <c r="Z6355"/>
      <c r="AA6355"/>
    </row>
    <row r="6356" spans="5:27" hidden="1">
      <c r="E6356" t="s">
        <v>8120</v>
      </c>
      <c r="F6356" t="s">
        <v>8143</v>
      </c>
      <c r="G6356" t="s">
        <v>1</v>
      </c>
      <c r="H6356" t="s">
        <v>0</v>
      </c>
      <c r="I6356" t="s">
        <v>8171</v>
      </c>
      <c r="J6356" t="s">
        <v>8172</v>
      </c>
      <c r="K6356">
        <v>5498</v>
      </c>
      <c r="L6356">
        <v>5498</v>
      </c>
      <c r="M6356" s="1" t="s">
        <v>255</v>
      </c>
      <c r="N6356" t="s">
        <v>256</v>
      </c>
      <c r="O6356" s="2">
        <v>0</v>
      </c>
      <c r="P6356" s="2">
        <v>0</v>
      </c>
      <c r="Q6356" s="2">
        <v>503.78</v>
      </c>
      <c r="R6356" s="2">
        <v>65.491399999999999</v>
      </c>
      <c r="S6356" s="2">
        <v>0</v>
      </c>
      <c r="T6356" s="2">
        <v>0</v>
      </c>
      <c r="U6356" s="2">
        <v>569.27139999999997</v>
      </c>
      <c r="W6356" s="2" t="s">
        <v>1</v>
      </c>
      <c r="X63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6"/>
      <c r="Z6356"/>
      <c r="AA6356"/>
    </row>
    <row r="6357" spans="5:27" hidden="1">
      <c r="E6357" t="s">
        <v>8120</v>
      </c>
      <c r="F6357" t="s">
        <v>8143</v>
      </c>
      <c r="G6357" t="s">
        <v>1</v>
      </c>
      <c r="H6357" t="s">
        <v>0</v>
      </c>
      <c r="I6357" t="s">
        <v>8171</v>
      </c>
      <c r="J6357" t="s">
        <v>8172</v>
      </c>
      <c r="K6357">
        <v>5499</v>
      </c>
      <c r="L6357">
        <v>5499</v>
      </c>
      <c r="M6357" s="1" t="s">
        <v>771</v>
      </c>
      <c r="N6357" t="s">
        <v>772</v>
      </c>
      <c r="O6357" s="2">
        <v>0</v>
      </c>
      <c r="P6357" s="2">
        <v>0</v>
      </c>
      <c r="Q6357" s="2">
        <v>74.37</v>
      </c>
      <c r="R6357" s="2">
        <v>9.6681000000000008</v>
      </c>
      <c r="S6357" s="2">
        <v>0</v>
      </c>
      <c r="T6357" s="2">
        <v>0</v>
      </c>
      <c r="U6357" s="2">
        <v>84.0381</v>
      </c>
      <c r="W6357" s="2" t="s">
        <v>1</v>
      </c>
      <c r="X63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7"/>
      <c r="Z6357"/>
      <c r="AA6357"/>
    </row>
    <row r="6358" spans="5:27" hidden="1">
      <c r="E6358" t="s">
        <v>8120</v>
      </c>
      <c r="F6358" t="s">
        <v>8143</v>
      </c>
      <c r="G6358" t="s">
        <v>1</v>
      </c>
      <c r="H6358" t="s">
        <v>0</v>
      </c>
      <c r="I6358" t="s">
        <v>8171</v>
      </c>
      <c r="J6358" t="s">
        <v>8172</v>
      </c>
      <c r="K6358">
        <v>5500</v>
      </c>
      <c r="L6358">
        <v>5500</v>
      </c>
      <c r="M6358" s="1" t="s">
        <v>171</v>
      </c>
      <c r="N6358" t="s">
        <v>172</v>
      </c>
      <c r="O6358" s="2">
        <v>0</v>
      </c>
      <c r="P6358" s="2">
        <v>0</v>
      </c>
      <c r="Q6358" s="2">
        <v>745.36</v>
      </c>
      <c r="R6358" s="2">
        <v>96.896799999999999</v>
      </c>
      <c r="S6358" s="2">
        <v>0</v>
      </c>
      <c r="T6358" s="2">
        <v>0</v>
      </c>
      <c r="U6358" s="2">
        <v>842.2568</v>
      </c>
      <c r="W6358" s="2" t="s">
        <v>1</v>
      </c>
      <c r="X63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8"/>
      <c r="Z6358"/>
      <c r="AA6358"/>
    </row>
    <row r="6359" spans="5:27" hidden="1">
      <c r="E6359" t="s">
        <v>8120</v>
      </c>
      <c r="F6359" t="s">
        <v>8143</v>
      </c>
      <c r="G6359" t="s">
        <v>1</v>
      </c>
      <c r="H6359" t="s">
        <v>0</v>
      </c>
      <c r="I6359" t="s">
        <v>8171</v>
      </c>
      <c r="J6359" t="s">
        <v>8172</v>
      </c>
      <c r="K6359">
        <v>5501</v>
      </c>
      <c r="L6359">
        <v>5501</v>
      </c>
      <c r="M6359" s="1" t="s">
        <v>8185</v>
      </c>
      <c r="N6359" t="s">
        <v>8186</v>
      </c>
      <c r="O6359" s="2">
        <v>0</v>
      </c>
      <c r="P6359" s="2">
        <v>0</v>
      </c>
      <c r="Q6359" s="2">
        <v>55.74</v>
      </c>
      <c r="R6359" s="2">
        <v>7.2462000000000009</v>
      </c>
      <c r="S6359" s="2">
        <v>0</v>
      </c>
      <c r="T6359" s="2">
        <v>0</v>
      </c>
      <c r="U6359" s="2">
        <v>62.986200000000004</v>
      </c>
      <c r="W6359" s="2" t="s">
        <v>1</v>
      </c>
      <c r="X63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59"/>
      <c r="Z6359"/>
      <c r="AA6359"/>
    </row>
    <row r="6360" spans="5:27" hidden="1">
      <c r="E6360" t="s">
        <v>8120</v>
      </c>
      <c r="F6360" t="s">
        <v>8143</v>
      </c>
      <c r="G6360" t="s">
        <v>1</v>
      </c>
      <c r="H6360" t="s">
        <v>0</v>
      </c>
      <c r="I6360" t="s">
        <v>8171</v>
      </c>
      <c r="J6360" t="s">
        <v>8172</v>
      </c>
      <c r="K6360">
        <v>5502</v>
      </c>
      <c r="L6360">
        <v>5502</v>
      </c>
      <c r="M6360" s="1" t="s">
        <v>514</v>
      </c>
      <c r="N6360" t="s">
        <v>515</v>
      </c>
      <c r="O6360" s="2">
        <v>0</v>
      </c>
      <c r="P6360" s="2">
        <v>0</v>
      </c>
      <c r="Q6360" s="2">
        <v>2242.79</v>
      </c>
      <c r="R6360" s="2">
        <v>291.56270000000001</v>
      </c>
      <c r="S6360" s="2">
        <v>0</v>
      </c>
      <c r="T6360" s="2">
        <v>0</v>
      </c>
      <c r="U6360" s="2">
        <v>2534.3526999999999</v>
      </c>
      <c r="W6360" s="2" t="s">
        <v>1</v>
      </c>
      <c r="X63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0"/>
      <c r="Z6360"/>
      <c r="AA6360"/>
    </row>
    <row r="6361" spans="5:27" hidden="1">
      <c r="E6361" t="s">
        <v>8120</v>
      </c>
      <c r="F6361" t="s">
        <v>8143</v>
      </c>
      <c r="G6361" t="s">
        <v>1</v>
      </c>
      <c r="H6361" t="s">
        <v>0</v>
      </c>
      <c r="I6361" t="s">
        <v>8171</v>
      </c>
      <c r="J6361" t="s">
        <v>8172</v>
      </c>
      <c r="K6361">
        <v>5503</v>
      </c>
      <c r="L6361">
        <v>5503</v>
      </c>
      <c r="M6361" s="1" t="s">
        <v>1387</v>
      </c>
      <c r="N6361" t="s">
        <v>1388</v>
      </c>
      <c r="O6361" s="2">
        <v>0</v>
      </c>
      <c r="P6361" s="2">
        <v>0</v>
      </c>
      <c r="Q6361" s="2">
        <v>300</v>
      </c>
      <c r="R6361" s="2">
        <v>39</v>
      </c>
      <c r="S6361" s="2">
        <v>0</v>
      </c>
      <c r="T6361" s="2">
        <v>0</v>
      </c>
      <c r="U6361" s="2">
        <v>339</v>
      </c>
      <c r="W6361" s="2" t="s">
        <v>1</v>
      </c>
      <c r="X63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1"/>
      <c r="Z6361"/>
      <c r="AA6361"/>
    </row>
    <row r="6362" spans="5:27" hidden="1">
      <c r="E6362" t="s">
        <v>8120</v>
      </c>
      <c r="F6362" t="s">
        <v>8143</v>
      </c>
      <c r="G6362" t="s">
        <v>1</v>
      </c>
      <c r="H6362" t="s">
        <v>0</v>
      </c>
      <c r="I6362" t="s">
        <v>8171</v>
      </c>
      <c r="J6362" t="s">
        <v>8172</v>
      </c>
      <c r="K6362">
        <v>5504</v>
      </c>
      <c r="L6362">
        <v>5504</v>
      </c>
      <c r="M6362" s="1" t="s">
        <v>445</v>
      </c>
      <c r="N6362" t="s">
        <v>446</v>
      </c>
      <c r="O6362" s="2">
        <v>0</v>
      </c>
      <c r="P6362" s="2">
        <v>0</v>
      </c>
      <c r="Q6362" s="2">
        <v>86.97</v>
      </c>
      <c r="R6362" s="2">
        <v>11.306100000000001</v>
      </c>
      <c r="S6362" s="2">
        <v>0</v>
      </c>
      <c r="T6362" s="2">
        <v>0</v>
      </c>
      <c r="U6362" s="2">
        <v>98.2761</v>
      </c>
      <c r="W6362" s="2" t="s">
        <v>1</v>
      </c>
      <c r="X63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2"/>
      <c r="Z6362"/>
      <c r="AA6362"/>
    </row>
    <row r="6363" spans="5:27" hidden="1">
      <c r="E6363" t="s">
        <v>8120</v>
      </c>
      <c r="F6363" t="s">
        <v>8143</v>
      </c>
      <c r="G6363" t="s">
        <v>1</v>
      </c>
      <c r="H6363" t="s">
        <v>0</v>
      </c>
      <c r="I6363" t="s">
        <v>8171</v>
      </c>
      <c r="J6363" t="s">
        <v>8172</v>
      </c>
      <c r="K6363">
        <v>5505</v>
      </c>
      <c r="L6363">
        <v>5505</v>
      </c>
      <c r="M6363" s="1" t="s">
        <v>7848</v>
      </c>
      <c r="N6363" t="s">
        <v>7847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W6363" s="2" t="s">
        <v>1</v>
      </c>
      <c r="X63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3"/>
      <c r="Z6363"/>
      <c r="AA6363"/>
    </row>
    <row r="6364" spans="5:27" hidden="1">
      <c r="E6364" t="s">
        <v>8120</v>
      </c>
      <c r="F6364" t="s">
        <v>8143</v>
      </c>
      <c r="G6364" t="s">
        <v>1</v>
      </c>
      <c r="H6364" t="s">
        <v>0</v>
      </c>
      <c r="I6364" t="s">
        <v>8171</v>
      </c>
      <c r="J6364" t="s">
        <v>8172</v>
      </c>
      <c r="K6364">
        <v>5506</v>
      </c>
      <c r="L6364">
        <v>5506</v>
      </c>
      <c r="M6364" s="1" t="s">
        <v>249</v>
      </c>
      <c r="N6364" t="s">
        <v>250</v>
      </c>
      <c r="O6364" s="2">
        <v>0</v>
      </c>
      <c r="P6364" s="2">
        <v>0</v>
      </c>
      <c r="Q6364" s="2">
        <v>557.54999999999995</v>
      </c>
      <c r="R6364" s="2">
        <v>72.481499999999997</v>
      </c>
      <c r="S6364" s="2">
        <v>0</v>
      </c>
      <c r="T6364" s="2">
        <v>0</v>
      </c>
      <c r="U6364" s="2">
        <v>630.03149999999994</v>
      </c>
      <c r="W6364" s="2" t="s">
        <v>1</v>
      </c>
      <c r="X63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4"/>
      <c r="Z6364"/>
      <c r="AA6364"/>
    </row>
    <row r="6365" spans="5:27" hidden="1">
      <c r="E6365" t="s">
        <v>8120</v>
      </c>
      <c r="F6365" t="s">
        <v>8143</v>
      </c>
      <c r="G6365" t="s">
        <v>1</v>
      </c>
      <c r="H6365" t="s">
        <v>0</v>
      </c>
      <c r="I6365" t="s">
        <v>8171</v>
      </c>
      <c r="J6365" t="s">
        <v>8172</v>
      </c>
      <c r="K6365">
        <v>5507</v>
      </c>
      <c r="L6365">
        <v>5507</v>
      </c>
      <c r="M6365" s="1" t="s">
        <v>693</v>
      </c>
      <c r="N6365" t="s">
        <v>694</v>
      </c>
      <c r="O6365" s="2">
        <v>0</v>
      </c>
      <c r="P6365" s="2">
        <v>0</v>
      </c>
      <c r="Q6365" s="2">
        <v>522.33000000000004</v>
      </c>
      <c r="R6365" s="2">
        <v>67.902900000000002</v>
      </c>
      <c r="S6365" s="2">
        <v>0</v>
      </c>
      <c r="T6365" s="2">
        <v>0</v>
      </c>
      <c r="U6365" s="2">
        <v>590.23290000000009</v>
      </c>
      <c r="W6365" s="2" t="s">
        <v>1</v>
      </c>
      <c r="X63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5"/>
      <c r="Z6365"/>
      <c r="AA6365"/>
    </row>
    <row r="6366" spans="5:27" hidden="1">
      <c r="E6366" t="s">
        <v>8120</v>
      </c>
      <c r="F6366" t="s">
        <v>8143</v>
      </c>
      <c r="G6366" t="s">
        <v>1</v>
      </c>
      <c r="H6366" t="s">
        <v>0</v>
      </c>
      <c r="I6366" t="s">
        <v>8171</v>
      </c>
      <c r="J6366" t="s">
        <v>8172</v>
      </c>
      <c r="K6366">
        <v>5508</v>
      </c>
      <c r="L6366">
        <v>5508</v>
      </c>
      <c r="M6366" s="1" t="s">
        <v>1424</v>
      </c>
      <c r="N6366" t="s">
        <v>1425</v>
      </c>
      <c r="O6366" s="2">
        <v>0</v>
      </c>
      <c r="P6366" s="2">
        <v>0</v>
      </c>
      <c r="Q6366" s="2">
        <v>37.18</v>
      </c>
      <c r="R6366" s="2">
        <v>4.8334000000000001</v>
      </c>
      <c r="S6366" s="2">
        <v>0</v>
      </c>
      <c r="T6366" s="2">
        <v>0</v>
      </c>
      <c r="U6366" s="2">
        <v>42.013399999999997</v>
      </c>
      <c r="W6366" s="2" t="s">
        <v>1</v>
      </c>
      <c r="X63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6"/>
      <c r="Z6366"/>
      <c r="AA6366"/>
    </row>
    <row r="6367" spans="5:27" hidden="1">
      <c r="E6367" t="s">
        <v>8120</v>
      </c>
      <c r="F6367" t="s">
        <v>8143</v>
      </c>
      <c r="G6367" t="s">
        <v>1</v>
      </c>
      <c r="H6367" t="s">
        <v>0</v>
      </c>
      <c r="I6367" t="s">
        <v>8171</v>
      </c>
      <c r="J6367" t="s">
        <v>8172</v>
      </c>
      <c r="K6367">
        <v>5509</v>
      </c>
      <c r="L6367">
        <v>5509</v>
      </c>
      <c r="M6367" s="1" t="s">
        <v>830</v>
      </c>
      <c r="N6367" t="s">
        <v>831</v>
      </c>
      <c r="O6367" s="2">
        <v>0</v>
      </c>
      <c r="P6367" s="2">
        <v>0</v>
      </c>
      <c r="Q6367" s="2">
        <v>217.93</v>
      </c>
      <c r="R6367" s="2">
        <v>28.330900000000003</v>
      </c>
      <c r="S6367" s="2">
        <v>0</v>
      </c>
      <c r="T6367" s="2">
        <v>0</v>
      </c>
      <c r="U6367" s="2">
        <v>246.26090000000002</v>
      </c>
      <c r="W6367" s="2" t="s">
        <v>1</v>
      </c>
      <c r="X63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7"/>
      <c r="Z6367"/>
      <c r="AA6367"/>
    </row>
    <row r="6368" spans="5:27" hidden="1">
      <c r="E6368" t="s">
        <v>8120</v>
      </c>
      <c r="F6368" t="s">
        <v>8143</v>
      </c>
      <c r="G6368" t="s">
        <v>1</v>
      </c>
      <c r="H6368" t="s">
        <v>0</v>
      </c>
      <c r="I6368" t="s">
        <v>8171</v>
      </c>
      <c r="J6368" t="s">
        <v>8172</v>
      </c>
      <c r="K6368">
        <v>5510</v>
      </c>
      <c r="L6368">
        <v>5510</v>
      </c>
      <c r="M6368" s="1" t="s">
        <v>118</v>
      </c>
      <c r="N6368" t="s">
        <v>119</v>
      </c>
      <c r="O6368" s="2">
        <v>0</v>
      </c>
      <c r="P6368" s="2">
        <v>0</v>
      </c>
      <c r="Q6368" s="2">
        <v>54.2</v>
      </c>
      <c r="R6368" s="2">
        <v>7.0460000000000003</v>
      </c>
      <c r="S6368" s="2">
        <v>0</v>
      </c>
      <c r="T6368" s="2">
        <v>0</v>
      </c>
      <c r="U6368" s="2">
        <v>61.246000000000002</v>
      </c>
      <c r="W6368" s="2" t="s">
        <v>1</v>
      </c>
      <c r="X63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8"/>
      <c r="Z6368"/>
      <c r="AA6368"/>
    </row>
    <row r="6369" spans="5:27" hidden="1">
      <c r="E6369" t="s">
        <v>8120</v>
      </c>
      <c r="F6369" t="s">
        <v>8143</v>
      </c>
      <c r="G6369" t="s">
        <v>1</v>
      </c>
      <c r="H6369" t="s">
        <v>0</v>
      </c>
      <c r="I6369" t="s">
        <v>8171</v>
      </c>
      <c r="J6369" t="s">
        <v>8172</v>
      </c>
      <c r="K6369">
        <v>5511</v>
      </c>
      <c r="L6369">
        <v>5511</v>
      </c>
      <c r="M6369" s="1" t="s">
        <v>303</v>
      </c>
      <c r="N6369" t="s">
        <v>304</v>
      </c>
      <c r="O6369" s="2">
        <v>0</v>
      </c>
      <c r="P6369" s="2">
        <v>0</v>
      </c>
      <c r="Q6369" s="2">
        <v>4979.5200000000004</v>
      </c>
      <c r="R6369" s="2">
        <v>647.33760000000007</v>
      </c>
      <c r="S6369" s="2">
        <v>0</v>
      </c>
      <c r="T6369" s="2">
        <v>0</v>
      </c>
      <c r="U6369" s="2">
        <v>5626.8576000000003</v>
      </c>
      <c r="W6369" s="2" t="s">
        <v>1</v>
      </c>
      <c r="X63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69"/>
      <c r="Z6369"/>
      <c r="AA6369"/>
    </row>
    <row r="6370" spans="5:27" hidden="1">
      <c r="E6370" t="s">
        <v>8120</v>
      </c>
      <c r="F6370" t="s">
        <v>8143</v>
      </c>
      <c r="G6370" t="s">
        <v>1</v>
      </c>
      <c r="H6370" t="s">
        <v>0</v>
      </c>
      <c r="I6370" t="s">
        <v>8171</v>
      </c>
      <c r="J6370" t="s">
        <v>8172</v>
      </c>
      <c r="K6370">
        <v>5512</v>
      </c>
      <c r="L6370">
        <v>5512</v>
      </c>
      <c r="M6370" s="1" t="s">
        <v>7848</v>
      </c>
      <c r="N6370" t="s">
        <v>7847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W6370" s="2" t="s">
        <v>1</v>
      </c>
      <c r="X63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0"/>
      <c r="Z6370"/>
      <c r="AA6370"/>
    </row>
    <row r="6371" spans="5:27" hidden="1">
      <c r="E6371" t="s">
        <v>8120</v>
      </c>
      <c r="F6371" t="s">
        <v>8143</v>
      </c>
      <c r="G6371" t="s">
        <v>1</v>
      </c>
      <c r="H6371" t="s">
        <v>0</v>
      </c>
      <c r="I6371" t="s">
        <v>8171</v>
      </c>
      <c r="J6371" t="s">
        <v>8172</v>
      </c>
      <c r="K6371">
        <v>5513</v>
      </c>
      <c r="L6371">
        <v>5513</v>
      </c>
      <c r="M6371" s="1" t="s">
        <v>501</v>
      </c>
      <c r="N6371" t="s">
        <v>502</v>
      </c>
      <c r="O6371" s="2">
        <v>0</v>
      </c>
      <c r="P6371" s="2">
        <v>0</v>
      </c>
      <c r="Q6371" s="2">
        <v>963</v>
      </c>
      <c r="R6371" s="2">
        <v>125.19</v>
      </c>
      <c r="S6371" s="2">
        <v>0</v>
      </c>
      <c r="T6371" s="2">
        <v>0</v>
      </c>
      <c r="U6371" s="2">
        <v>1088.19</v>
      </c>
      <c r="W6371" s="2" t="s">
        <v>1</v>
      </c>
      <c r="X63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1"/>
      <c r="Z6371"/>
      <c r="AA6371"/>
    </row>
    <row r="6372" spans="5:27" hidden="1">
      <c r="E6372" t="s">
        <v>8120</v>
      </c>
      <c r="F6372" t="s">
        <v>8143</v>
      </c>
      <c r="G6372" t="s">
        <v>1</v>
      </c>
      <c r="H6372" t="s">
        <v>0</v>
      </c>
      <c r="I6372" t="s">
        <v>8171</v>
      </c>
      <c r="J6372" t="s">
        <v>8172</v>
      </c>
      <c r="K6372">
        <v>5514</v>
      </c>
      <c r="L6372">
        <v>5514</v>
      </c>
      <c r="M6372" s="1" t="s">
        <v>610</v>
      </c>
      <c r="N6372" t="s">
        <v>611</v>
      </c>
      <c r="O6372" s="2">
        <v>0</v>
      </c>
      <c r="P6372" s="2">
        <v>0</v>
      </c>
      <c r="Q6372" s="2">
        <v>26.89</v>
      </c>
      <c r="R6372" s="2">
        <v>3.4957000000000003</v>
      </c>
      <c r="S6372" s="2">
        <v>0</v>
      </c>
      <c r="T6372" s="2">
        <v>0</v>
      </c>
      <c r="U6372" s="2">
        <v>30.3857</v>
      </c>
      <c r="W6372" s="2" t="s">
        <v>1</v>
      </c>
      <c r="X63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2"/>
      <c r="Z6372"/>
      <c r="AA6372"/>
    </row>
    <row r="6373" spans="5:27" hidden="1">
      <c r="E6373" t="s">
        <v>8120</v>
      </c>
      <c r="F6373" t="s">
        <v>8143</v>
      </c>
      <c r="G6373" t="s">
        <v>1</v>
      </c>
      <c r="H6373" t="s">
        <v>0</v>
      </c>
      <c r="I6373" t="s">
        <v>8171</v>
      </c>
      <c r="J6373" t="s">
        <v>8172</v>
      </c>
      <c r="K6373">
        <v>5515</v>
      </c>
      <c r="L6373">
        <v>5515</v>
      </c>
      <c r="M6373" s="1" t="s">
        <v>313</v>
      </c>
      <c r="N6373" t="s">
        <v>314</v>
      </c>
      <c r="O6373" s="2">
        <v>0</v>
      </c>
      <c r="P6373" s="2">
        <v>0</v>
      </c>
      <c r="Q6373" s="2">
        <v>37.17</v>
      </c>
      <c r="R6373" s="2">
        <v>4.8321000000000005</v>
      </c>
      <c r="S6373" s="2">
        <v>0</v>
      </c>
      <c r="T6373" s="2">
        <v>0</v>
      </c>
      <c r="U6373" s="2">
        <v>42.002099999999999</v>
      </c>
      <c r="W6373" s="2" t="s">
        <v>1</v>
      </c>
      <c r="X63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3"/>
      <c r="Z6373"/>
      <c r="AA6373"/>
    </row>
    <row r="6374" spans="5:27" hidden="1">
      <c r="E6374" t="s">
        <v>8120</v>
      </c>
      <c r="F6374" t="s">
        <v>8143</v>
      </c>
      <c r="G6374" t="s">
        <v>1</v>
      </c>
      <c r="H6374" t="s">
        <v>0</v>
      </c>
      <c r="I6374" t="s">
        <v>8171</v>
      </c>
      <c r="J6374" t="s">
        <v>8172</v>
      </c>
      <c r="K6374">
        <v>5516</v>
      </c>
      <c r="L6374">
        <v>5516</v>
      </c>
      <c r="M6374" s="1" t="s">
        <v>313</v>
      </c>
      <c r="N6374" t="s">
        <v>314</v>
      </c>
      <c r="O6374" s="2">
        <v>0</v>
      </c>
      <c r="P6374" s="2">
        <v>0</v>
      </c>
      <c r="Q6374" s="2">
        <v>53.98</v>
      </c>
      <c r="R6374" s="2">
        <v>7.0173999999999994</v>
      </c>
      <c r="S6374" s="2">
        <v>0</v>
      </c>
      <c r="T6374" s="2">
        <v>0</v>
      </c>
      <c r="U6374" s="2">
        <v>60.997399999999999</v>
      </c>
      <c r="W6374" s="2" t="s">
        <v>1</v>
      </c>
      <c r="X63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4"/>
      <c r="Z6374"/>
      <c r="AA6374"/>
    </row>
    <row r="6375" spans="5:27" hidden="1">
      <c r="E6375" t="s">
        <v>8120</v>
      </c>
      <c r="F6375" t="s">
        <v>8143</v>
      </c>
      <c r="G6375" t="s">
        <v>1</v>
      </c>
      <c r="H6375" t="s">
        <v>0</v>
      </c>
      <c r="I6375" t="s">
        <v>8171</v>
      </c>
      <c r="J6375" t="s">
        <v>8172</v>
      </c>
      <c r="K6375">
        <v>5517</v>
      </c>
      <c r="L6375">
        <v>5517</v>
      </c>
      <c r="M6375" s="1" t="s">
        <v>433</v>
      </c>
      <c r="N6375" t="s">
        <v>434</v>
      </c>
      <c r="O6375" s="2">
        <v>0</v>
      </c>
      <c r="P6375" s="2">
        <v>0</v>
      </c>
      <c r="Q6375" s="2">
        <v>42.48</v>
      </c>
      <c r="R6375" s="2">
        <v>5.5224000000000002</v>
      </c>
      <c r="S6375" s="2">
        <v>0</v>
      </c>
      <c r="T6375" s="2">
        <v>0</v>
      </c>
      <c r="U6375" s="2">
        <v>48.002399999999994</v>
      </c>
      <c r="W6375" s="2" t="s">
        <v>1</v>
      </c>
      <c r="X63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5"/>
      <c r="Z6375"/>
      <c r="AA6375"/>
    </row>
    <row r="6376" spans="5:27" hidden="1">
      <c r="E6376" t="s">
        <v>8120</v>
      </c>
      <c r="F6376" t="s">
        <v>8143</v>
      </c>
      <c r="G6376" t="s">
        <v>1</v>
      </c>
      <c r="H6376" t="s">
        <v>0</v>
      </c>
      <c r="I6376" t="s">
        <v>8171</v>
      </c>
      <c r="J6376" t="s">
        <v>8172</v>
      </c>
      <c r="K6376">
        <v>5518</v>
      </c>
      <c r="L6376">
        <v>5518</v>
      </c>
      <c r="M6376" s="1" t="s">
        <v>8093</v>
      </c>
      <c r="N6376" t="s">
        <v>8094</v>
      </c>
      <c r="O6376" s="2">
        <v>0</v>
      </c>
      <c r="P6376" s="2">
        <v>0</v>
      </c>
      <c r="Q6376" s="2">
        <v>92.91</v>
      </c>
      <c r="R6376" s="2">
        <v>12.0783</v>
      </c>
      <c r="S6376" s="2">
        <v>0</v>
      </c>
      <c r="T6376" s="2">
        <v>0</v>
      </c>
      <c r="U6376" s="2">
        <v>104.9883</v>
      </c>
      <c r="W6376" s="2" t="s">
        <v>1</v>
      </c>
      <c r="X63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6"/>
      <c r="Z6376"/>
      <c r="AA6376"/>
    </row>
    <row r="6377" spans="5:27" hidden="1">
      <c r="E6377" t="s">
        <v>8120</v>
      </c>
      <c r="F6377" t="s">
        <v>8143</v>
      </c>
      <c r="G6377" t="s">
        <v>1</v>
      </c>
      <c r="H6377" t="s">
        <v>0</v>
      </c>
      <c r="I6377" t="s">
        <v>8171</v>
      </c>
      <c r="J6377" t="s">
        <v>8172</v>
      </c>
      <c r="K6377">
        <v>5519</v>
      </c>
      <c r="L6377">
        <v>5519</v>
      </c>
      <c r="M6377" s="1" t="s">
        <v>77</v>
      </c>
      <c r="N6377" t="s">
        <v>78</v>
      </c>
      <c r="O6377" s="2">
        <v>0</v>
      </c>
      <c r="P6377" s="2">
        <v>0</v>
      </c>
      <c r="Q6377" s="2">
        <v>214.39</v>
      </c>
      <c r="R6377" s="2">
        <v>27.870699999999999</v>
      </c>
      <c r="S6377" s="2">
        <v>0</v>
      </c>
      <c r="T6377" s="2">
        <v>0</v>
      </c>
      <c r="U6377" s="2">
        <v>242.26069999999999</v>
      </c>
      <c r="W6377" s="2" t="s">
        <v>1</v>
      </c>
      <c r="X63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7"/>
      <c r="Z6377"/>
      <c r="AA6377"/>
    </row>
    <row r="6378" spans="5:27" hidden="1">
      <c r="E6378" t="s">
        <v>8120</v>
      </c>
      <c r="F6378" t="s">
        <v>8143</v>
      </c>
      <c r="G6378" t="s">
        <v>1</v>
      </c>
      <c r="H6378" t="s">
        <v>0</v>
      </c>
      <c r="I6378" t="s">
        <v>8171</v>
      </c>
      <c r="J6378" t="s">
        <v>8172</v>
      </c>
      <c r="K6378">
        <v>5520</v>
      </c>
      <c r="L6378">
        <v>5520</v>
      </c>
      <c r="M6378" s="1" t="s">
        <v>445</v>
      </c>
      <c r="N6378" t="s">
        <v>446</v>
      </c>
      <c r="O6378" s="2">
        <v>0</v>
      </c>
      <c r="P6378" s="2">
        <v>0</v>
      </c>
      <c r="Q6378" s="2">
        <v>18.579999999999998</v>
      </c>
      <c r="R6378" s="2">
        <v>2.4154</v>
      </c>
      <c r="S6378" s="2">
        <v>0</v>
      </c>
      <c r="T6378" s="2">
        <v>0</v>
      </c>
      <c r="U6378" s="2">
        <v>20.995399999999997</v>
      </c>
      <c r="W6378" s="2" t="s">
        <v>1</v>
      </c>
      <c r="X63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8"/>
      <c r="Z6378"/>
      <c r="AA6378"/>
    </row>
    <row r="6379" spans="5:27" hidden="1">
      <c r="E6379" t="s">
        <v>8120</v>
      </c>
      <c r="F6379" t="s">
        <v>8144</v>
      </c>
      <c r="G6379" t="s">
        <v>1</v>
      </c>
      <c r="H6379" t="s">
        <v>0</v>
      </c>
      <c r="I6379" t="s">
        <v>8171</v>
      </c>
      <c r="J6379" t="s">
        <v>8172</v>
      </c>
      <c r="K6379">
        <v>5521</v>
      </c>
      <c r="L6379">
        <v>5521</v>
      </c>
      <c r="M6379" s="1" t="s">
        <v>7848</v>
      </c>
      <c r="N6379" t="s">
        <v>7847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W6379" s="2" t="s">
        <v>1</v>
      </c>
      <c r="X63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79"/>
      <c r="Z6379"/>
      <c r="AA6379"/>
    </row>
    <row r="6380" spans="5:27" hidden="1">
      <c r="E6380" t="s">
        <v>8120</v>
      </c>
      <c r="F6380" t="s">
        <v>8144</v>
      </c>
      <c r="G6380" t="s">
        <v>1</v>
      </c>
      <c r="H6380" t="s">
        <v>0</v>
      </c>
      <c r="I6380" t="s">
        <v>8171</v>
      </c>
      <c r="J6380" t="s">
        <v>8172</v>
      </c>
      <c r="K6380">
        <v>5522</v>
      </c>
      <c r="L6380">
        <v>5522</v>
      </c>
      <c r="M6380" s="1" t="s">
        <v>8181</v>
      </c>
      <c r="N6380" t="s">
        <v>8182</v>
      </c>
      <c r="O6380" s="2">
        <v>0</v>
      </c>
      <c r="P6380" s="2">
        <v>0</v>
      </c>
      <c r="Q6380" s="2">
        <v>63.9</v>
      </c>
      <c r="R6380" s="2">
        <v>8.3070000000000004</v>
      </c>
      <c r="S6380" s="2">
        <v>0</v>
      </c>
      <c r="T6380" s="2">
        <v>0</v>
      </c>
      <c r="U6380" s="2">
        <v>72.206999999999994</v>
      </c>
      <c r="W6380" s="2" t="s">
        <v>1</v>
      </c>
      <c r="X63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0"/>
      <c r="Z6380"/>
      <c r="AA6380"/>
    </row>
    <row r="6381" spans="5:27" hidden="1">
      <c r="E6381" t="s">
        <v>8120</v>
      </c>
      <c r="F6381" t="s">
        <v>8144</v>
      </c>
      <c r="G6381" t="s">
        <v>1</v>
      </c>
      <c r="H6381" t="s">
        <v>0</v>
      </c>
      <c r="I6381" t="s">
        <v>8171</v>
      </c>
      <c r="J6381" t="s">
        <v>8172</v>
      </c>
      <c r="K6381">
        <v>5523</v>
      </c>
      <c r="L6381">
        <v>5523</v>
      </c>
      <c r="M6381" s="1" t="s">
        <v>7848</v>
      </c>
      <c r="N6381" t="s">
        <v>7847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W6381" s="2" t="s">
        <v>1</v>
      </c>
      <c r="X63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1"/>
      <c r="Z6381"/>
      <c r="AA6381"/>
    </row>
    <row r="6382" spans="5:27" hidden="1">
      <c r="E6382" t="s">
        <v>8120</v>
      </c>
      <c r="F6382" t="s">
        <v>8144</v>
      </c>
      <c r="G6382" t="s">
        <v>1</v>
      </c>
      <c r="H6382" t="s">
        <v>0</v>
      </c>
      <c r="I6382" t="s">
        <v>8171</v>
      </c>
      <c r="J6382" t="s">
        <v>8172</v>
      </c>
      <c r="K6382">
        <v>5524</v>
      </c>
      <c r="L6382">
        <v>5524</v>
      </c>
      <c r="M6382" s="1" t="s">
        <v>443</v>
      </c>
      <c r="N6382" t="s">
        <v>444</v>
      </c>
      <c r="O6382" s="2">
        <v>0</v>
      </c>
      <c r="P6382" s="2">
        <v>0</v>
      </c>
      <c r="Q6382" s="2">
        <v>1509.46</v>
      </c>
      <c r="R6382" s="2">
        <v>196.22980000000001</v>
      </c>
      <c r="S6382" s="2">
        <v>0</v>
      </c>
      <c r="T6382" s="2">
        <v>0</v>
      </c>
      <c r="U6382" s="2">
        <v>1705.6898000000001</v>
      </c>
      <c r="W6382" s="2" t="s">
        <v>1</v>
      </c>
      <c r="X63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2"/>
      <c r="Z6382"/>
      <c r="AA6382"/>
    </row>
    <row r="6383" spans="5:27" hidden="1">
      <c r="E6383" t="s">
        <v>8120</v>
      </c>
      <c r="F6383" t="s">
        <v>8144</v>
      </c>
      <c r="G6383" t="s">
        <v>1</v>
      </c>
      <c r="H6383" t="s">
        <v>0</v>
      </c>
      <c r="I6383" t="s">
        <v>8171</v>
      </c>
      <c r="J6383" t="s">
        <v>8172</v>
      </c>
      <c r="K6383">
        <v>5525</v>
      </c>
      <c r="L6383">
        <v>5525</v>
      </c>
      <c r="M6383" s="1" t="s">
        <v>550</v>
      </c>
      <c r="N6383" t="s">
        <v>551</v>
      </c>
      <c r="O6383" s="2">
        <v>0</v>
      </c>
      <c r="P6383" s="2">
        <v>0</v>
      </c>
      <c r="Q6383" s="2">
        <v>5800.54</v>
      </c>
      <c r="R6383" s="2">
        <v>754.0702</v>
      </c>
      <c r="S6383" s="2">
        <v>0</v>
      </c>
      <c r="T6383" s="2">
        <v>0</v>
      </c>
      <c r="U6383" s="2">
        <v>6554.6102000000001</v>
      </c>
      <c r="W6383" s="2" t="s">
        <v>1</v>
      </c>
      <c r="X63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3"/>
      <c r="Z6383"/>
      <c r="AA6383"/>
    </row>
    <row r="6384" spans="5:27" hidden="1">
      <c r="E6384" t="s">
        <v>8120</v>
      </c>
      <c r="F6384" t="s">
        <v>8144</v>
      </c>
      <c r="G6384" t="s">
        <v>1</v>
      </c>
      <c r="H6384" t="s">
        <v>0</v>
      </c>
      <c r="I6384" t="s">
        <v>8171</v>
      </c>
      <c r="J6384" t="s">
        <v>8172</v>
      </c>
      <c r="K6384">
        <v>5526</v>
      </c>
      <c r="L6384">
        <v>5526</v>
      </c>
      <c r="M6384" s="1" t="s">
        <v>651</v>
      </c>
      <c r="N6384" t="s">
        <v>652</v>
      </c>
      <c r="O6384" s="2">
        <v>0</v>
      </c>
      <c r="P6384" s="2">
        <v>0</v>
      </c>
      <c r="Q6384" s="2">
        <v>299.33</v>
      </c>
      <c r="R6384" s="2">
        <v>38.9129</v>
      </c>
      <c r="S6384" s="2">
        <v>0</v>
      </c>
      <c r="T6384" s="2">
        <v>0</v>
      </c>
      <c r="U6384" s="2">
        <v>338.24289999999996</v>
      </c>
      <c r="W6384" s="2" t="s">
        <v>1</v>
      </c>
      <c r="X63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4"/>
      <c r="Z6384"/>
      <c r="AA6384"/>
    </row>
    <row r="6385" spans="5:27" hidden="1">
      <c r="E6385" t="s">
        <v>8120</v>
      </c>
      <c r="F6385" t="s">
        <v>8144</v>
      </c>
      <c r="G6385" t="s">
        <v>1</v>
      </c>
      <c r="H6385" t="s">
        <v>0</v>
      </c>
      <c r="I6385" t="s">
        <v>8171</v>
      </c>
      <c r="J6385" t="s">
        <v>8172</v>
      </c>
      <c r="K6385">
        <v>5527</v>
      </c>
      <c r="L6385">
        <v>5527</v>
      </c>
      <c r="M6385" s="1" t="s">
        <v>803</v>
      </c>
      <c r="N6385" t="s">
        <v>804</v>
      </c>
      <c r="O6385" s="2">
        <v>0</v>
      </c>
      <c r="P6385" s="2">
        <v>0</v>
      </c>
      <c r="Q6385" s="2">
        <v>466.61</v>
      </c>
      <c r="R6385" s="2">
        <v>60.659300000000002</v>
      </c>
      <c r="S6385" s="2">
        <v>0</v>
      </c>
      <c r="T6385" s="2">
        <v>0</v>
      </c>
      <c r="U6385" s="2">
        <v>527.26930000000004</v>
      </c>
      <c r="W6385" s="2" t="s">
        <v>1</v>
      </c>
      <c r="X63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5"/>
      <c r="Z6385"/>
      <c r="AA6385"/>
    </row>
    <row r="6386" spans="5:27" hidden="1">
      <c r="E6386" t="s">
        <v>8120</v>
      </c>
      <c r="F6386" t="s">
        <v>8144</v>
      </c>
      <c r="G6386" t="s">
        <v>1</v>
      </c>
      <c r="H6386" t="s">
        <v>0</v>
      </c>
      <c r="I6386" t="s">
        <v>8171</v>
      </c>
      <c r="J6386" t="s">
        <v>8172</v>
      </c>
      <c r="K6386">
        <v>5528</v>
      </c>
      <c r="L6386">
        <v>5528</v>
      </c>
      <c r="M6386" s="1" t="s">
        <v>691</v>
      </c>
      <c r="N6386" t="s">
        <v>692</v>
      </c>
      <c r="O6386" s="2">
        <v>0</v>
      </c>
      <c r="P6386" s="2">
        <v>0</v>
      </c>
      <c r="Q6386" s="2">
        <v>150.65</v>
      </c>
      <c r="R6386" s="2">
        <v>19.584500000000002</v>
      </c>
      <c r="S6386" s="2">
        <v>0</v>
      </c>
      <c r="T6386" s="2">
        <v>0</v>
      </c>
      <c r="U6386" s="2">
        <v>170.2345</v>
      </c>
      <c r="W6386" s="2" t="s">
        <v>1</v>
      </c>
      <c r="X63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6"/>
      <c r="Z6386"/>
      <c r="AA6386"/>
    </row>
    <row r="6387" spans="5:27" hidden="1">
      <c r="E6387" t="s">
        <v>8120</v>
      </c>
      <c r="F6387" t="s">
        <v>8144</v>
      </c>
      <c r="G6387" t="s">
        <v>1</v>
      </c>
      <c r="H6387" t="s">
        <v>0</v>
      </c>
      <c r="I6387" t="s">
        <v>8171</v>
      </c>
      <c r="J6387" t="s">
        <v>8172</v>
      </c>
      <c r="K6387">
        <v>5529</v>
      </c>
      <c r="L6387">
        <v>5529</v>
      </c>
      <c r="M6387" s="1" t="s">
        <v>596</v>
      </c>
      <c r="N6387" t="s">
        <v>597</v>
      </c>
      <c r="O6387" s="2">
        <v>0</v>
      </c>
      <c r="P6387" s="2">
        <v>0</v>
      </c>
      <c r="Q6387" s="2">
        <v>150.66</v>
      </c>
      <c r="R6387" s="2">
        <v>19.585799999999999</v>
      </c>
      <c r="S6387" s="2">
        <v>0</v>
      </c>
      <c r="T6387" s="2">
        <v>0</v>
      </c>
      <c r="U6387" s="2">
        <v>170.2458</v>
      </c>
      <c r="W6387" s="2" t="s">
        <v>1</v>
      </c>
      <c r="X63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7"/>
      <c r="Z6387"/>
      <c r="AA6387"/>
    </row>
    <row r="6388" spans="5:27" hidden="1">
      <c r="E6388" t="s">
        <v>8120</v>
      </c>
      <c r="F6388" t="s">
        <v>8144</v>
      </c>
      <c r="G6388" t="s">
        <v>1</v>
      </c>
      <c r="H6388" t="s">
        <v>0</v>
      </c>
      <c r="I6388" t="s">
        <v>8171</v>
      </c>
      <c r="J6388" t="s">
        <v>8172</v>
      </c>
      <c r="K6388">
        <v>5530</v>
      </c>
      <c r="L6388">
        <v>5530</v>
      </c>
      <c r="M6388" s="1" t="s">
        <v>596</v>
      </c>
      <c r="N6388" t="s">
        <v>597</v>
      </c>
      <c r="O6388" s="2">
        <v>0</v>
      </c>
      <c r="P6388" s="2">
        <v>0</v>
      </c>
      <c r="Q6388" s="2">
        <v>873.47</v>
      </c>
      <c r="R6388" s="2">
        <v>113.55110000000001</v>
      </c>
      <c r="S6388" s="2">
        <v>0</v>
      </c>
      <c r="T6388" s="2">
        <v>0</v>
      </c>
      <c r="U6388" s="2">
        <v>987.02110000000005</v>
      </c>
      <c r="W6388" s="2" t="s">
        <v>1</v>
      </c>
      <c r="X63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8"/>
      <c r="Z6388"/>
      <c r="AA6388"/>
    </row>
    <row r="6389" spans="5:27" hidden="1">
      <c r="E6389" t="s">
        <v>8120</v>
      </c>
      <c r="F6389" t="s">
        <v>8144</v>
      </c>
      <c r="G6389" t="s">
        <v>1</v>
      </c>
      <c r="H6389" t="s">
        <v>0</v>
      </c>
      <c r="I6389" t="s">
        <v>8171</v>
      </c>
      <c r="J6389" t="s">
        <v>8172</v>
      </c>
      <c r="K6389">
        <v>5531</v>
      </c>
      <c r="L6389">
        <v>5531</v>
      </c>
      <c r="M6389" s="1" t="s">
        <v>118</v>
      </c>
      <c r="N6389" t="s">
        <v>119</v>
      </c>
      <c r="O6389" s="2">
        <v>0</v>
      </c>
      <c r="P6389" s="2">
        <v>0</v>
      </c>
      <c r="Q6389" s="2">
        <v>5.8</v>
      </c>
      <c r="R6389" s="2">
        <v>0.754</v>
      </c>
      <c r="S6389" s="2">
        <v>0</v>
      </c>
      <c r="T6389" s="2">
        <v>0</v>
      </c>
      <c r="U6389" s="2">
        <v>6.5540000000000003</v>
      </c>
      <c r="W6389" s="2" t="s">
        <v>1</v>
      </c>
      <c r="X63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89"/>
      <c r="Z6389"/>
      <c r="AA6389"/>
    </row>
    <row r="6390" spans="5:27" hidden="1">
      <c r="E6390" t="s">
        <v>8120</v>
      </c>
      <c r="F6390" t="s">
        <v>8144</v>
      </c>
      <c r="G6390" t="s">
        <v>1</v>
      </c>
      <c r="H6390" t="s">
        <v>0</v>
      </c>
      <c r="I6390" t="s">
        <v>8171</v>
      </c>
      <c r="J6390" t="s">
        <v>8172</v>
      </c>
      <c r="K6390">
        <v>5532</v>
      </c>
      <c r="L6390">
        <v>5532</v>
      </c>
      <c r="M6390" s="1" t="s">
        <v>118</v>
      </c>
      <c r="N6390" t="s">
        <v>119</v>
      </c>
      <c r="O6390" s="2">
        <v>0</v>
      </c>
      <c r="P6390" s="2">
        <v>0</v>
      </c>
      <c r="Q6390" s="2">
        <v>37.729999999999997</v>
      </c>
      <c r="R6390" s="2">
        <v>4.9048999999999996</v>
      </c>
      <c r="S6390" s="2">
        <v>0</v>
      </c>
      <c r="T6390" s="2">
        <v>0</v>
      </c>
      <c r="U6390" s="2">
        <v>42.634899999999995</v>
      </c>
      <c r="W6390" s="2" t="s">
        <v>1</v>
      </c>
      <c r="X63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0"/>
      <c r="Z6390"/>
      <c r="AA6390"/>
    </row>
    <row r="6391" spans="5:27" hidden="1">
      <c r="E6391" t="s">
        <v>8120</v>
      </c>
      <c r="F6391" t="s">
        <v>8144</v>
      </c>
      <c r="G6391" t="s">
        <v>1</v>
      </c>
      <c r="H6391" t="s">
        <v>0</v>
      </c>
      <c r="I6391" t="s">
        <v>8171</v>
      </c>
      <c r="J6391" t="s">
        <v>8172</v>
      </c>
      <c r="K6391">
        <v>5533</v>
      </c>
      <c r="L6391">
        <v>5533</v>
      </c>
      <c r="M6391" s="1" t="s">
        <v>347</v>
      </c>
      <c r="N6391" t="s">
        <v>348</v>
      </c>
      <c r="O6391" s="2">
        <v>0</v>
      </c>
      <c r="P6391" s="2">
        <v>0</v>
      </c>
      <c r="Q6391" s="2">
        <v>74.34</v>
      </c>
      <c r="R6391" s="2">
        <v>9.664200000000001</v>
      </c>
      <c r="S6391" s="2">
        <v>0</v>
      </c>
      <c r="T6391" s="2">
        <v>0</v>
      </c>
      <c r="U6391" s="2">
        <v>84.004199999999997</v>
      </c>
      <c r="W6391" s="2" t="s">
        <v>1</v>
      </c>
      <c r="X63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1"/>
      <c r="Z6391"/>
      <c r="AA6391"/>
    </row>
    <row r="6392" spans="5:27" hidden="1">
      <c r="E6392" t="s">
        <v>8120</v>
      </c>
      <c r="F6392" t="s">
        <v>8144</v>
      </c>
      <c r="G6392" t="s">
        <v>1</v>
      </c>
      <c r="H6392" t="s">
        <v>0</v>
      </c>
      <c r="I6392" t="s">
        <v>8171</v>
      </c>
      <c r="J6392" t="s">
        <v>8172</v>
      </c>
      <c r="K6392">
        <v>5534</v>
      </c>
      <c r="L6392">
        <v>5534</v>
      </c>
      <c r="M6392" s="1" t="s">
        <v>307</v>
      </c>
      <c r="N6392" t="s">
        <v>308</v>
      </c>
      <c r="O6392" s="2">
        <v>0</v>
      </c>
      <c r="P6392" s="2">
        <v>0</v>
      </c>
      <c r="Q6392" s="2">
        <v>276.61</v>
      </c>
      <c r="R6392" s="2">
        <v>35.959300000000006</v>
      </c>
      <c r="S6392" s="2">
        <v>0</v>
      </c>
      <c r="T6392" s="2">
        <v>0</v>
      </c>
      <c r="U6392" s="2">
        <v>312.5693</v>
      </c>
      <c r="W6392" s="2" t="s">
        <v>1</v>
      </c>
      <c r="X63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2"/>
      <c r="Z6392"/>
      <c r="AA6392"/>
    </row>
    <row r="6393" spans="5:27" hidden="1">
      <c r="E6393" t="s">
        <v>8120</v>
      </c>
      <c r="F6393" t="s">
        <v>8144</v>
      </c>
      <c r="G6393" t="s">
        <v>1</v>
      </c>
      <c r="H6393" t="s">
        <v>0</v>
      </c>
      <c r="I6393" t="s">
        <v>8171</v>
      </c>
      <c r="J6393" t="s">
        <v>8172</v>
      </c>
      <c r="K6393">
        <v>5535</v>
      </c>
      <c r="L6393">
        <v>5535</v>
      </c>
      <c r="M6393" s="1" t="s">
        <v>624</v>
      </c>
      <c r="N6393" t="s">
        <v>625</v>
      </c>
      <c r="O6393" s="2">
        <v>0</v>
      </c>
      <c r="P6393" s="2">
        <v>0</v>
      </c>
      <c r="Q6393" s="2">
        <v>112.32</v>
      </c>
      <c r="R6393" s="2">
        <v>14.601599999999999</v>
      </c>
      <c r="S6393" s="2">
        <v>0</v>
      </c>
      <c r="T6393" s="2">
        <v>0</v>
      </c>
      <c r="U6393" s="2">
        <v>126.9216</v>
      </c>
      <c r="W6393" s="2" t="s">
        <v>1</v>
      </c>
      <c r="X63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3"/>
      <c r="Z6393"/>
      <c r="AA6393"/>
    </row>
    <row r="6394" spans="5:27" hidden="1">
      <c r="E6394" t="s">
        <v>8120</v>
      </c>
      <c r="F6394" t="s">
        <v>8144</v>
      </c>
      <c r="G6394" t="s">
        <v>1</v>
      </c>
      <c r="H6394" t="s">
        <v>0</v>
      </c>
      <c r="I6394" t="s">
        <v>8171</v>
      </c>
      <c r="J6394" t="s">
        <v>8172</v>
      </c>
      <c r="K6394">
        <v>5536</v>
      </c>
      <c r="L6394">
        <v>5536</v>
      </c>
      <c r="M6394" s="1" t="s">
        <v>487</v>
      </c>
      <c r="N6394" t="s">
        <v>488</v>
      </c>
      <c r="O6394" s="2">
        <v>0</v>
      </c>
      <c r="P6394" s="2">
        <v>0</v>
      </c>
      <c r="Q6394" s="2">
        <v>210.1</v>
      </c>
      <c r="R6394" s="2">
        <v>27.312999999999999</v>
      </c>
      <c r="S6394" s="2">
        <v>0</v>
      </c>
      <c r="T6394" s="2">
        <v>0</v>
      </c>
      <c r="U6394" s="2">
        <v>237.41299999999998</v>
      </c>
      <c r="W6394" s="2" t="s">
        <v>1</v>
      </c>
      <c r="X63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4"/>
      <c r="Z6394"/>
      <c r="AA6394"/>
    </row>
    <row r="6395" spans="5:27" hidden="1">
      <c r="E6395" t="s">
        <v>8120</v>
      </c>
      <c r="F6395" t="s">
        <v>8144</v>
      </c>
      <c r="G6395" t="s">
        <v>1</v>
      </c>
      <c r="H6395" t="s">
        <v>0</v>
      </c>
      <c r="I6395" t="s">
        <v>8171</v>
      </c>
      <c r="J6395" t="s">
        <v>8172</v>
      </c>
      <c r="K6395">
        <v>5537</v>
      </c>
      <c r="L6395">
        <v>5537</v>
      </c>
      <c r="M6395" s="1" t="s">
        <v>7848</v>
      </c>
      <c r="N6395" t="s">
        <v>7847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W6395" s="2" t="s">
        <v>1</v>
      </c>
      <c r="X63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5"/>
      <c r="Z6395"/>
      <c r="AA6395"/>
    </row>
    <row r="6396" spans="5:27" hidden="1">
      <c r="E6396" t="s">
        <v>8120</v>
      </c>
      <c r="F6396" t="s">
        <v>8144</v>
      </c>
      <c r="G6396" t="s">
        <v>1</v>
      </c>
      <c r="H6396" t="s">
        <v>0</v>
      </c>
      <c r="I6396" t="s">
        <v>8171</v>
      </c>
      <c r="J6396" t="s">
        <v>8172</v>
      </c>
      <c r="K6396">
        <v>5538</v>
      </c>
      <c r="L6396">
        <v>5538</v>
      </c>
      <c r="M6396" s="1" t="s">
        <v>7848</v>
      </c>
      <c r="N6396" t="s">
        <v>7847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W6396" s="2" t="s">
        <v>1</v>
      </c>
      <c r="X63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6"/>
      <c r="Z6396"/>
      <c r="AA6396"/>
    </row>
    <row r="6397" spans="5:27" hidden="1">
      <c r="E6397" t="s">
        <v>8120</v>
      </c>
      <c r="F6397" t="s">
        <v>8144</v>
      </c>
      <c r="G6397" t="s">
        <v>1</v>
      </c>
      <c r="H6397" t="s">
        <v>0</v>
      </c>
      <c r="I6397" t="s">
        <v>8171</v>
      </c>
      <c r="J6397" t="s">
        <v>8172</v>
      </c>
      <c r="K6397">
        <v>5539</v>
      </c>
      <c r="L6397">
        <v>5539</v>
      </c>
      <c r="M6397" s="1" t="s">
        <v>913</v>
      </c>
      <c r="N6397" t="s">
        <v>914</v>
      </c>
      <c r="O6397" s="2">
        <v>0</v>
      </c>
      <c r="P6397" s="2">
        <v>0</v>
      </c>
      <c r="Q6397" s="2">
        <v>40.72</v>
      </c>
      <c r="R6397" s="2">
        <v>5.2935999999999996</v>
      </c>
      <c r="S6397" s="2">
        <v>0</v>
      </c>
      <c r="T6397" s="2">
        <v>0</v>
      </c>
      <c r="U6397" s="2">
        <v>46.013599999999997</v>
      </c>
      <c r="W6397" s="2" t="s">
        <v>1</v>
      </c>
      <c r="X63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7"/>
      <c r="Z6397"/>
      <c r="AA6397"/>
    </row>
    <row r="6398" spans="5:27" hidden="1">
      <c r="E6398" t="s">
        <v>8120</v>
      </c>
      <c r="F6398" t="s">
        <v>8144</v>
      </c>
      <c r="G6398" t="s">
        <v>1</v>
      </c>
      <c r="H6398" t="s">
        <v>0</v>
      </c>
      <c r="I6398" t="s">
        <v>8171</v>
      </c>
      <c r="J6398" t="s">
        <v>8172</v>
      </c>
      <c r="K6398">
        <v>5540</v>
      </c>
      <c r="L6398">
        <v>5540</v>
      </c>
      <c r="M6398" s="1" t="s">
        <v>249</v>
      </c>
      <c r="N6398" t="s">
        <v>250</v>
      </c>
      <c r="O6398" s="2">
        <v>0</v>
      </c>
      <c r="P6398" s="2">
        <v>0</v>
      </c>
      <c r="Q6398" s="2">
        <v>22.41</v>
      </c>
      <c r="R6398" s="2">
        <v>2.9133</v>
      </c>
      <c r="S6398" s="2">
        <v>0</v>
      </c>
      <c r="T6398" s="2">
        <v>0</v>
      </c>
      <c r="U6398" s="2">
        <v>25.3233</v>
      </c>
      <c r="W6398" s="2" t="s">
        <v>1</v>
      </c>
      <c r="X63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8"/>
      <c r="Z6398"/>
      <c r="AA6398"/>
    </row>
    <row r="6399" spans="5:27" hidden="1">
      <c r="E6399" t="s">
        <v>8120</v>
      </c>
      <c r="F6399" t="s">
        <v>8144</v>
      </c>
      <c r="G6399" t="s">
        <v>1</v>
      </c>
      <c r="H6399" t="s">
        <v>0</v>
      </c>
      <c r="I6399" t="s">
        <v>8171</v>
      </c>
      <c r="J6399" t="s">
        <v>8172</v>
      </c>
      <c r="K6399">
        <v>5541</v>
      </c>
      <c r="L6399">
        <v>5541</v>
      </c>
      <c r="M6399" s="1" t="s">
        <v>8181</v>
      </c>
      <c r="N6399" t="s">
        <v>8182</v>
      </c>
      <c r="O6399" s="2">
        <v>0</v>
      </c>
      <c r="P6399" s="2">
        <v>0</v>
      </c>
      <c r="Q6399" s="2">
        <v>42.6</v>
      </c>
      <c r="R6399" s="2">
        <v>5.5380000000000003</v>
      </c>
      <c r="S6399" s="2">
        <v>0</v>
      </c>
      <c r="T6399" s="2">
        <v>0</v>
      </c>
      <c r="U6399" s="2">
        <v>48.138000000000005</v>
      </c>
      <c r="W6399" s="2" t="s">
        <v>1</v>
      </c>
      <c r="X63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399"/>
      <c r="Z6399"/>
      <c r="AA6399"/>
    </row>
    <row r="6400" spans="5:27" hidden="1">
      <c r="E6400" t="s">
        <v>8120</v>
      </c>
      <c r="F6400" t="s">
        <v>8144</v>
      </c>
      <c r="G6400" t="s">
        <v>1</v>
      </c>
      <c r="H6400" t="s">
        <v>0</v>
      </c>
      <c r="I6400" t="s">
        <v>8171</v>
      </c>
      <c r="J6400" t="s">
        <v>8172</v>
      </c>
      <c r="K6400">
        <v>5542</v>
      </c>
      <c r="L6400">
        <v>5542</v>
      </c>
      <c r="M6400" s="1" t="s">
        <v>183</v>
      </c>
      <c r="N6400" t="s">
        <v>184</v>
      </c>
      <c r="O6400" s="2">
        <v>0</v>
      </c>
      <c r="P6400" s="2">
        <v>0</v>
      </c>
      <c r="Q6400" s="2">
        <v>219</v>
      </c>
      <c r="R6400" s="2">
        <v>28.470000000000002</v>
      </c>
      <c r="S6400" s="2">
        <v>0</v>
      </c>
      <c r="T6400" s="2">
        <v>0</v>
      </c>
      <c r="U6400" s="2">
        <v>247.47</v>
      </c>
      <c r="W6400" s="2" t="s">
        <v>1</v>
      </c>
      <c r="X64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0"/>
      <c r="Z6400"/>
      <c r="AA6400"/>
    </row>
    <row r="6401" spans="5:27" hidden="1">
      <c r="E6401" t="s">
        <v>8120</v>
      </c>
      <c r="F6401" t="s">
        <v>8144</v>
      </c>
      <c r="G6401" t="s">
        <v>1</v>
      </c>
      <c r="H6401" t="s">
        <v>0</v>
      </c>
      <c r="I6401" t="s">
        <v>8171</v>
      </c>
      <c r="J6401" t="s">
        <v>8172</v>
      </c>
      <c r="K6401">
        <v>5543</v>
      </c>
      <c r="L6401">
        <v>5543</v>
      </c>
      <c r="M6401" s="1" t="s">
        <v>741</v>
      </c>
      <c r="N6401" t="s">
        <v>742</v>
      </c>
      <c r="O6401" s="2">
        <v>0</v>
      </c>
      <c r="P6401" s="2">
        <v>0</v>
      </c>
      <c r="Q6401" s="2">
        <v>276.11</v>
      </c>
      <c r="R6401" s="2">
        <v>35.894300000000001</v>
      </c>
      <c r="S6401" s="2">
        <v>0</v>
      </c>
      <c r="T6401" s="2">
        <v>0</v>
      </c>
      <c r="U6401" s="2">
        <v>312.0043</v>
      </c>
      <c r="W6401" s="2" t="s">
        <v>1</v>
      </c>
      <c r="X64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1"/>
      <c r="Z6401"/>
      <c r="AA6401"/>
    </row>
    <row r="6402" spans="5:27" hidden="1">
      <c r="E6402" t="s">
        <v>8120</v>
      </c>
      <c r="F6402" t="s">
        <v>8144</v>
      </c>
      <c r="G6402" t="s">
        <v>1</v>
      </c>
      <c r="H6402" t="s">
        <v>0</v>
      </c>
      <c r="I6402" t="s">
        <v>8171</v>
      </c>
      <c r="J6402" t="s">
        <v>8172</v>
      </c>
      <c r="K6402">
        <v>5544</v>
      </c>
      <c r="L6402">
        <v>5544</v>
      </c>
      <c r="M6402" s="1" t="s">
        <v>253</v>
      </c>
      <c r="N6402" t="s">
        <v>254</v>
      </c>
      <c r="O6402" s="2">
        <v>0</v>
      </c>
      <c r="P6402" s="2">
        <v>0</v>
      </c>
      <c r="Q6402" s="2">
        <v>543.80999999999995</v>
      </c>
      <c r="R6402" s="2">
        <v>70.695299999999989</v>
      </c>
      <c r="S6402" s="2">
        <v>0</v>
      </c>
      <c r="T6402" s="2">
        <v>0</v>
      </c>
      <c r="U6402" s="2">
        <v>614.50529999999992</v>
      </c>
      <c r="W6402" s="2" t="s">
        <v>1</v>
      </c>
      <c r="X64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2"/>
      <c r="Z6402"/>
      <c r="AA6402"/>
    </row>
    <row r="6403" spans="5:27" hidden="1">
      <c r="E6403" t="s">
        <v>8120</v>
      </c>
      <c r="F6403" t="s">
        <v>8144</v>
      </c>
      <c r="G6403" t="s">
        <v>1</v>
      </c>
      <c r="H6403" t="s">
        <v>0</v>
      </c>
      <c r="I6403" t="s">
        <v>8171</v>
      </c>
      <c r="J6403" t="s">
        <v>8172</v>
      </c>
      <c r="K6403">
        <v>5545</v>
      </c>
      <c r="L6403">
        <v>5545</v>
      </c>
      <c r="M6403" s="1" t="s">
        <v>787</v>
      </c>
      <c r="N6403" t="s">
        <v>788</v>
      </c>
      <c r="O6403" s="2">
        <v>0</v>
      </c>
      <c r="P6403" s="2">
        <v>0</v>
      </c>
      <c r="Q6403" s="2">
        <v>84.05</v>
      </c>
      <c r="R6403" s="2">
        <v>10.926500000000001</v>
      </c>
      <c r="S6403" s="2">
        <v>0</v>
      </c>
      <c r="T6403" s="2">
        <v>0</v>
      </c>
      <c r="U6403" s="2">
        <v>94.976500000000001</v>
      </c>
      <c r="W6403" s="2" t="s">
        <v>1</v>
      </c>
      <c r="X64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3"/>
      <c r="Z6403"/>
      <c r="AA6403"/>
    </row>
    <row r="6404" spans="5:27" hidden="1">
      <c r="E6404" t="s">
        <v>8120</v>
      </c>
      <c r="F6404" t="s">
        <v>8144</v>
      </c>
      <c r="G6404" t="s">
        <v>1</v>
      </c>
      <c r="H6404" t="s">
        <v>0</v>
      </c>
      <c r="I6404" t="s">
        <v>8171</v>
      </c>
      <c r="J6404" t="s">
        <v>8172</v>
      </c>
      <c r="K6404">
        <v>5546</v>
      </c>
      <c r="L6404">
        <v>5546</v>
      </c>
      <c r="M6404" s="1" t="s">
        <v>798</v>
      </c>
      <c r="N6404" t="s">
        <v>799</v>
      </c>
      <c r="O6404" s="2">
        <v>0</v>
      </c>
      <c r="P6404" s="2">
        <v>0</v>
      </c>
      <c r="Q6404" s="2">
        <v>92.78</v>
      </c>
      <c r="R6404" s="2">
        <v>12.061400000000001</v>
      </c>
      <c r="S6404" s="2">
        <v>0</v>
      </c>
      <c r="T6404" s="2">
        <v>0</v>
      </c>
      <c r="U6404" s="2">
        <v>104.84140000000001</v>
      </c>
      <c r="W6404" s="2" t="s">
        <v>1</v>
      </c>
      <c r="X64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4"/>
      <c r="Z6404"/>
      <c r="AA6404"/>
    </row>
    <row r="6405" spans="5:27" hidden="1">
      <c r="E6405" t="s">
        <v>8120</v>
      </c>
      <c r="F6405" t="s">
        <v>8144</v>
      </c>
      <c r="G6405" t="s">
        <v>1</v>
      </c>
      <c r="H6405" t="s">
        <v>0</v>
      </c>
      <c r="I6405" t="s">
        <v>8171</v>
      </c>
      <c r="J6405" t="s">
        <v>8172</v>
      </c>
      <c r="K6405">
        <v>5547</v>
      </c>
      <c r="L6405">
        <v>5547</v>
      </c>
      <c r="M6405" s="1" t="s">
        <v>155</v>
      </c>
      <c r="N6405" t="s">
        <v>156</v>
      </c>
      <c r="O6405" s="2">
        <v>0</v>
      </c>
      <c r="P6405" s="2">
        <v>0</v>
      </c>
      <c r="Q6405" s="2">
        <v>318.85000000000002</v>
      </c>
      <c r="R6405" s="2">
        <v>41.450500000000005</v>
      </c>
      <c r="S6405" s="2">
        <v>0</v>
      </c>
      <c r="T6405" s="2">
        <v>0</v>
      </c>
      <c r="U6405" s="2">
        <v>360.30050000000006</v>
      </c>
      <c r="W6405" s="2" t="s">
        <v>1</v>
      </c>
      <c r="X64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5"/>
      <c r="Z6405"/>
      <c r="AA6405"/>
    </row>
    <row r="6406" spans="5:27" hidden="1">
      <c r="E6406" t="s">
        <v>8120</v>
      </c>
      <c r="F6406" t="s">
        <v>8144</v>
      </c>
      <c r="G6406" t="s">
        <v>1</v>
      </c>
      <c r="H6406" t="s">
        <v>0</v>
      </c>
      <c r="I6406" t="s">
        <v>8171</v>
      </c>
      <c r="J6406" t="s">
        <v>8172</v>
      </c>
      <c r="K6406">
        <v>5548</v>
      </c>
      <c r="L6406">
        <v>5548</v>
      </c>
      <c r="M6406" s="1" t="s">
        <v>653</v>
      </c>
      <c r="N6406" t="s">
        <v>654</v>
      </c>
      <c r="O6406" s="2">
        <v>0</v>
      </c>
      <c r="P6406" s="2">
        <v>0</v>
      </c>
      <c r="Q6406" s="2">
        <v>1550.23</v>
      </c>
      <c r="R6406" s="2">
        <v>201.5299</v>
      </c>
      <c r="S6406" s="2">
        <v>0</v>
      </c>
      <c r="T6406" s="2">
        <v>0</v>
      </c>
      <c r="U6406" s="2">
        <v>1751.7599</v>
      </c>
      <c r="W6406" s="2" t="s">
        <v>1</v>
      </c>
      <c r="X64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6"/>
      <c r="Z6406"/>
      <c r="AA6406"/>
    </row>
    <row r="6407" spans="5:27" hidden="1">
      <c r="E6407" t="s">
        <v>8120</v>
      </c>
      <c r="F6407" t="s">
        <v>8144</v>
      </c>
      <c r="G6407" t="s">
        <v>1</v>
      </c>
      <c r="H6407" t="s">
        <v>0</v>
      </c>
      <c r="I6407" t="s">
        <v>8171</v>
      </c>
      <c r="J6407" t="s">
        <v>8172</v>
      </c>
      <c r="K6407">
        <v>5549</v>
      </c>
      <c r="L6407">
        <v>5549</v>
      </c>
      <c r="M6407" s="1" t="s">
        <v>709</v>
      </c>
      <c r="N6407" t="s">
        <v>710</v>
      </c>
      <c r="O6407" s="2">
        <v>0</v>
      </c>
      <c r="P6407" s="2">
        <v>0</v>
      </c>
      <c r="Q6407" s="2">
        <v>185.84</v>
      </c>
      <c r="R6407" s="2">
        <v>24.159200000000002</v>
      </c>
      <c r="S6407" s="2">
        <v>0</v>
      </c>
      <c r="T6407" s="2">
        <v>0</v>
      </c>
      <c r="U6407" s="2">
        <v>209.9992</v>
      </c>
      <c r="W6407" s="2" t="s">
        <v>1</v>
      </c>
      <c r="X64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7"/>
      <c r="Z6407"/>
      <c r="AA6407"/>
    </row>
    <row r="6408" spans="5:27" hidden="1">
      <c r="E6408" t="s">
        <v>8120</v>
      </c>
      <c r="F6408" t="s">
        <v>8144</v>
      </c>
      <c r="G6408" t="s">
        <v>1</v>
      </c>
      <c r="H6408" t="s">
        <v>0</v>
      </c>
      <c r="I6408" t="s">
        <v>8171</v>
      </c>
      <c r="J6408" t="s">
        <v>8172</v>
      </c>
      <c r="K6408">
        <v>5550</v>
      </c>
      <c r="L6408">
        <v>5550</v>
      </c>
      <c r="M6408" s="1" t="s">
        <v>118</v>
      </c>
      <c r="N6408" t="s">
        <v>119</v>
      </c>
      <c r="O6408" s="2">
        <v>0</v>
      </c>
      <c r="P6408" s="2">
        <v>0</v>
      </c>
      <c r="Q6408" s="2">
        <v>23</v>
      </c>
      <c r="R6408" s="2">
        <v>2.99</v>
      </c>
      <c r="S6408" s="2">
        <v>0</v>
      </c>
      <c r="T6408" s="2">
        <v>0</v>
      </c>
      <c r="U6408" s="2">
        <v>25.990000000000002</v>
      </c>
      <c r="W6408" s="2" t="s">
        <v>1</v>
      </c>
      <c r="X64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8"/>
      <c r="Z6408"/>
      <c r="AA6408"/>
    </row>
    <row r="6409" spans="5:27" hidden="1">
      <c r="E6409" t="s">
        <v>8120</v>
      </c>
      <c r="F6409" t="s">
        <v>8144</v>
      </c>
      <c r="G6409" t="s">
        <v>1</v>
      </c>
      <c r="H6409" t="s">
        <v>0</v>
      </c>
      <c r="I6409" t="s">
        <v>8171</v>
      </c>
      <c r="J6409" t="s">
        <v>8172</v>
      </c>
      <c r="K6409">
        <v>5551</v>
      </c>
      <c r="L6409">
        <v>5551</v>
      </c>
      <c r="M6409" s="1" t="s">
        <v>140</v>
      </c>
      <c r="N6409" t="s">
        <v>141</v>
      </c>
      <c r="O6409" s="2">
        <v>0</v>
      </c>
      <c r="P6409" s="2">
        <v>0</v>
      </c>
      <c r="Q6409" s="2">
        <v>221.9</v>
      </c>
      <c r="R6409" s="2">
        <v>28.847000000000001</v>
      </c>
      <c r="S6409" s="2">
        <v>0</v>
      </c>
      <c r="T6409" s="2">
        <v>0</v>
      </c>
      <c r="U6409" s="2">
        <v>250.74700000000001</v>
      </c>
      <c r="W6409" s="2" t="s">
        <v>1</v>
      </c>
      <c r="X64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09"/>
      <c r="Z6409"/>
      <c r="AA6409"/>
    </row>
    <row r="6410" spans="5:27" hidden="1">
      <c r="E6410" t="s">
        <v>8120</v>
      </c>
      <c r="F6410" t="s">
        <v>8144</v>
      </c>
      <c r="G6410" t="s">
        <v>1</v>
      </c>
      <c r="H6410" t="s">
        <v>0</v>
      </c>
      <c r="I6410" t="s">
        <v>8171</v>
      </c>
      <c r="J6410" t="s">
        <v>8172</v>
      </c>
      <c r="K6410">
        <v>5552</v>
      </c>
      <c r="L6410">
        <v>5552</v>
      </c>
      <c r="M6410" s="1" t="s">
        <v>142</v>
      </c>
      <c r="N6410" t="s">
        <v>143</v>
      </c>
      <c r="O6410" s="2">
        <v>0</v>
      </c>
      <c r="P6410" s="2">
        <v>0</v>
      </c>
      <c r="Q6410" s="2">
        <v>8.14</v>
      </c>
      <c r="R6410" s="2">
        <v>1.0582</v>
      </c>
      <c r="S6410" s="2">
        <v>0</v>
      </c>
      <c r="T6410" s="2">
        <v>0</v>
      </c>
      <c r="U6410" s="2">
        <v>9.1981999999999999</v>
      </c>
      <c r="W6410" s="2" t="s">
        <v>1</v>
      </c>
      <c r="X64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0"/>
      <c r="Z6410"/>
      <c r="AA6410"/>
    </row>
    <row r="6411" spans="5:27" hidden="1">
      <c r="E6411" t="s">
        <v>8120</v>
      </c>
      <c r="F6411" t="s">
        <v>8144</v>
      </c>
      <c r="G6411" t="s">
        <v>1</v>
      </c>
      <c r="H6411" t="s">
        <v>0</v>
      </c>
      <c r="I6411" t="s">
        <v>8171</v>
      </c>
      <c r="J6411" t="s">
        <v>8172</v>
      </c>
      <c r="K6411">
        <v>5553</v>
      </c>
      <c r="L6411">
        <v>5553</v>
      </c>
      <c r="M6411" s="1" t="s">
        <v>7848</v>
      </c>
      <c r="N6411" t="s">
        <v>7847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W6411" s="2" t="s">
        <v>1</v>
      </c>
      <c r="X64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1"/>
      <c r="Z6411"/>
      <c r="AA6411"/>
    </row>
    <row r="6412" spans="5:27" hidden="1">
      <c r="E6412" t="s">
        <v>8120</v>
      </c>
      <c r="F6412" t="s">
        <v>8144</v>
      </c>
      <c r="G6412" t="s">
        <v>1</v>
      </c>
      <c r="H6412" t="s">
        <v>0</v>
      </c>
      <c r="I6412" t="s">
        <v>8171</v>
      </c>
      <c r="J6412" t="s">
        <v>8172</v>
      </c>
      <c r="K6412">
        <v>5554</v>
      </c>
      <c r="L6412">
        <v>5554</v>
      </c>
      <c r="M6412" s="1" t="s">
        <v>237</v>
      </c>
      <c r="N6412" t="s">
        <v>238</v>
      </c>
      <c r="O6412" s="2">
        <v>0</v>
      </c>
      <c r="P6412" s="2">
        <v>0</v>
      </c>
      <c r="Q6412" s="2">
        <v>630.66</v>
      </c>
      <c r="R6412" s="2">
        <v>81.985799999999998</v>
      </c>
      <c r="S6412" s="2">
        <v>0</v>
      </c>
      <c r="T6412" s="2">
        <v>0</v>
      </c>
      <c r="U6412" s="2">
        <v>712.64580000000001</v>
      </c>
      <c r="W6412" s="2" t="s">
        <v>1</v>
      </c>
      <c r="X64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2"/>
      <c r="Z6412"/>
      <c r="AA6412"/>
    </row>
    <row r="6413" spans="5:27" hidden="1">
      <c r="E6413" t="s">
        <v>8120</v>
      </c>
      <c r="F6413" t="s">
        <v>8144</v>
      </c>
      <c r="G6413" t="s">
        <v>1</v>
      </c>
      <c r="H6413" t="s">
        <v>0</v>
      </c>
      <c r="I6413" t="s">
        <v>8171</v>
      </c>
      <c r="J6413" t="s">
        <v>8172</v>
      </c>
      <c r="K6413">
        <v>5555</v>
      </c>
      <c r="L6413">
        <v>5555</v>
      </c>
      <c r="M6413" s="1" t="s">
        <v>8016</v>
      </c>
      <c r="N6413" t="s">
        <v>8017</v>
      </c>
      <c r="O6413" s="2">
        <v>0</v>
      </c>
      <c r="P6413" s="2">
        <v>0</v>
      </c>
      <c r="Q6413" s="2">
        <v>334.52</v>
      </c>
      <c r="R6413" s="2">
        <v>43.4876</v>
      </c>
      <c r="S6413" s="2">
        <v>0</v>
      </c>
      <c r="T6413" s="2">
        <v>0</v>
      </c>
      <c r="U6413" s="2">
        <v>378.00759999999997</v>
      </c>
      <c r="W6413" s="2" t="s">
        <v>1</v>
      </c>
      <c r="X64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3"/>
      <c r="Z6413"/>
      <c r="AA6413"/>
    </row>
    <row r="6414" spans="5:27" hidden="1">
      <c r="E6414" t="s">
        <v>8120</v>
      </c>
      <c r="F6414" t="s">
        <v>8144</v>
      </c>
      <c r="G6414" t="s">
        <v>1</v>
      </c>
      <c r="H6414" t="s">
        <v>0</v>
      </c>
      <c r="I6414" t="s">
        <v>8171</v>
      </c>
      <c r="J6414" t="s">
        <v>8172</v>
      </c>
      <c r="K6414">
        <v>5556</v>
      </c>
      <c r="L6414">
        <v>5556</v>
      </c>
      <c r="M6414" s="1" t="s">
        <v>7859</v>
      </c>
      <c r="N6414" t="s">
        <v>7860</v>
      </c>
      <c r="O6414" s="2">
        <v>0</v>
      </c>
      <c r="P6414" s="2">
        <v>0</v>
      </c>
      <c r="Q6414" s="2">
        <v>3698.71</v>
      </c>
      <c r="R6414" s="2">
        <v>480.83230000000003</v>
      </c>
      <c r="S6414" s="2">
        <v>0</v>
      </c>
      <c r="T6414" s="2">
        <v>0</v>
      </c>
      <c r="U6414" s="2">
        <v>4179.5423000000001</v>
      </c>
      <c r="W6414" s="2" t="s">
        <v>1</v>
      </c>
      <c r="X64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4"/>
      <c r="Z6414"/>
      <c r="AA6414"/>
    </row>
    <row r="6415" spans="5:27" hidden="1">
      <c r="E6415" t="s">
        <v>8120</v>
      </c>
      <c r="F6415" t="s">
        <v>8144</v>
      </c>
      <c r="G6415" t="s">
        <v>1</v>
      </c>
      <c r="H6415" t="s">
        <v>0</v>
      </c>
      <c r="I6415" t="s">
        <v>8171</v>
      </c>
      <c r="J6415" t="s">
        <v>8172</v>
      </c>
      <c r="K6415">
        <v>5557</v>
      </c>
      <c r="L6415">
        <v>5557</v>
      </c>
      <c r="M6415" s="1" t="s">
        <v>118</v>
      </c>
      <c r="N6415" t="s">
        <v>119</v>
      </c>
      <c r="O6415" s="2">
        <v>0</v>
      </c>
      <c r="P6415" s="2">
        <v>0</v>
      </c>
      <c r="Q6415" s="2">
        <v>15.78</v>
      </c>
      <c r="R6415" s="2">
        <v>2.0514000000000001</v>
      </c>
      <c r="S6415" s="2">
        <v>0</v>
      </c>
      <c r="T6415" s="2">
        <v>0</v>
      </c>
      <c r="U6415" s="2">
        <v>17.831399999999999</v>
      </c>
      <c r="W6415" s="2" t="s">
        <v>1</v>
      </c>
      <c r="X64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5"/>
      <c r="Z6415"/>
      <c r="AA6415"/>
    </row>
    <row r="6416" spans="5:27" hidden="1">
      <c r="E6416" t="s">
        <v>8120</v>
      </c>
      <c r="F6416" t="s">
        <v>8144</v>
      </c>
      <c r="G6416" t="s">
        <v>1</v>
      </c>
      <c r="H6416" t="s">
        <v>0</v>
      </c>
      <c r="I6416" t="s">
        <v>8171</v>
      </c>
      <c r="J6416" t="s">
        <v>8172</v>
      </c>
      <c r="K6416">
        <v>5558</v>
      </c>
      <c r="L6416">
        <v>5558</v>
      </c>
      <c r="M6416" s="1" t="s">
        <v>713</v>
      </c>
      <c r="N6416" t="s">
        <v>714</v>
      </c>
      <c r="O6416" s="2">
        <v>0</v>
      </c>
      <c r="P6416" s="2">
        <v>0</v>
      </c>
      <c r="Q6416" s="2">
        <v>435.74</v>
      </c>
      <c r="R6416" s="2">
        <v>56.6462</v>
      </c>
      <c r="S6416" s="2">
        <v>0</v>
      </c>
      <c r="T6416" s="2">
        <v>0</v>
      </c>
      <c r="U6416" s="2">
        <v>492.38620000000003</v>
      </c>
      <c r="W6416" s="2" t="s">
        <v>1</v>
      </c>
      <c r="X64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6"/>
      <c r="Z6416"/>
      <c r="AA6416"/>
    </row>
    <row r="6417" spans="5:27" hidden="1">
      <c r="E6417" t="s">
        <v>8120</v>
      </c>
      <c r="F6417" t="s">
        <v>8144</v>
      </c>
      <c r="G6417" t="s">
        <v>1</v>
      </c>
      <c r="H6417" t="s">
        <v>0</v>
      </c>
      <c r="I6417" t="s">
        <v>8171</v>
      </c>
      <c r="J6417" t="s">
        <v>8172</v>
      </c>
      <c r="K6417">
        <v>5559</v>
      </c>
      <c r="L6417">
        <v>5559</v>
      </c>
      <c r="M6417" s="1" t="s">
        <v>7848</v>
      </c>
      <c r="N6417" t="s">
        <v>7847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W6417" s="2" t="s">
        <v>1</v>
      </c>
      <c r="X64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7"/>
      <c r="Z6417"/>
      <c r="AA6417"/>
    </row>
    <row r="6418" spans="5:27" hidden="1">
      <c r="E6418" t="s">
        <v>8120</v>
      </c>
      <c r="F6418" t="s">
        <v>8144</v>
      </c>
      <c r="G6418" t="s">
        <v>1</v>
      </c>
      <c r="H6418" t="s">
        <v>0</v>
      </c>
      <c r="I6418" t="s">
        <v>8171</v>
      </c>
      <c r="J6418" t="s">
        <v>8172</v>
      </c>
      <c r="K6418">
        <v>5560</v>
      </c>
      <c r="L6418">
        <v>5560</v>
      </c>
      <c r="M6418" s="1" t="s">
        <v>586</v>
      </c>
      <c r="N6418" t="s">
        <v>587</v>
      </c>
      <c r="O6418" s="2">
        <v>0</v>
      </c>
      <c r="P6418" s="2">
        <v>0</v>
      </c>
      <c r="Q6418" s="2">
        <v>139.38999999999999</v>
      </c>
      <c r="R6418" s="2">
        <v>18.120699999999999</v>
      </c>
      <c r="S6418" s="2">
        <v>0</v>
      </c>
      <c r="T6418" s="2">
        <v>0</v>
      </c>
      <c r="U6418" s="2">
        <v>157.51069999999999</v>
      </c>
      <c r="W6418" s="2" t="s">
        <v>1</v>
      </c>
      <c r="X64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8"/>
      <c r="Z6418"/>
      <c r="AA6418"/>
    </row>
    <row r="6419" spans="5:27" hidden="1">
      <c r="E6419" t="s">
        <v>8120</v>
      </c>
      <c r="F6419" t="s">
        <v>8144</v>
      </c>
      <c r="G6419" t="s">
        <v>1</v>
      </c>
      <c r="H6419" t="s">
        <v>0</v>
      </c>
      <c r="I6419" t="s">
        <v>8171</v>
      </c>
      <c r="J6419" t="s">
        <v>8172</v>
      </c>
      <c r="K6419">
        <v>5561</v>
      </c>
      <c r="L6419">
        <v>5561</v>
      </c>
      <c r="M6419" s="1" t="s">
        <v>277</v>
      </c>
      <c r="N6419" t="s">
        <v>278</v>
      </c>
      <c r="O6419" s="2">
        <v>0</v>
      </c>
      <c r="P6419" s="2">
        <v>0</v>
      </c>
      <c r="Q6419" s="2">
        <v>286.72000000000003</v>
      </c>
      <c r="R6419" s="2">
        <v>37.273600000000002</v>
      </c>
      <c r="S6419" s="2">
        <v>0</v>
      </c>
      <c r="T6419" s="2">
        <v>0</v>
      </c>
      <c r="U6419" s="2">
        <v>323.99360000000001</v>
      </c>
      <c r="W6419" s="2" t="s">
        <v>1</v>
      </c>
      <c r="X64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19"/>
      <c r="Z6419"/>
      <c r="AA6419"/>
    </row>
    <row r="6420" spans="5:27" hidden="1">
      <c r="E6420" t="s">
        <v>8120</v>
      </c>
      <c r="F6420" t="s">
        <v>8144</v>
      </c>
      <c r="G6420" t="s">
        <v>1</v>
      </c>
      <c r="H6420" t="s">
        <v>0</v>
      </c>
      <c r="I6420" t="s">
        <v>8171</v>
      </c>
      <c r="J6420" t="s">
        <v>8172</v>
      </c>
      <c r="K6420">
        <v>5562</v>
      </c>
      <c r="L6420">
        <v>5562</v>
      </c>
      <c r="M6420" s="1" t="s">
        <v>142</v>
      </c>
      <c r="N6420" t="s">
        <v>143</v>
      </c>
      <c r="O6420" s="2">
        <v>0</v>
      </c>
      <c r="P6420" s="2">
        <v>0</v>
      </c>
      <c r="Q6420" s="2">
        <v>11</v>
      </c>
      <c r="R6420" s="2">
        <v>1.4300000000000002</v>
      </c>
      <c r="S6420" s="2">
        <v>0</v>
      </c>
      <c r="T6420" s="2">
        <v>0</v>
      </c>
      <c r="U6420" s="2">
        <v>12.43</v>
      </c>
      <c r="W6420" s="2" t="s">
        <v>1</v>
      </c>
      <c r="X64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0"/>
      <c r="Z6420"/>
      <c r="AA6420"/>
    </row>
    <row r="6421" spans="5:27" hidden="1">
      <c r="E6421" t="s">
        <v>8120</v>
      </c>
      <c r="F6421" t="s">
        <v>8144</v>
      </c>
      <c r="G6421" t="s">
        <v>1</v>
      </c>
      <c r="H6421" t="s">
        <v>0</v>
      </c>
      <c r="I6421" t="s">
        <v>8171</v>
      </c>
      <c r="J6421" t="s">
        <v>8172</v>
      </c>
      <c r="K6421">
        <v>5563</v>
      </c>
      <c r="L6421">
        <v>5563</v>
      </c>
      <c r="M6421" s="1" t="s">
        <v>999</v>
      </c>
      <c r="N6421" t="s">
        <v>1000</v>
      </c>
      <c r="O6421" s="2">
        <v>0</v>
      </c>
      <c r="P6421" s="2">
        <v>0</v>
      </c>
      <c r="Q6421" s="2">
        <v>191.15</v>
      </c>
      <c r="R6421" s="2">
        <v>24.849500000000003</v>
      </c>
      <c r="S6421" s="2">
        <v>0</v>
      </c>
      <c r="T6421" s="2">
        <v>0</v>
      </c>
      <c r="U6421" s="2">
        <v>215.99950000000001</v>
      </c>
      <c r="W6421" s="2" t="s">
        <v>1</v>
      </c>
      <c r="X64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1"/>
      <c r="Z6421"/>
      <c r="AA6421"/>
    </row>
    <row r="6422" spans="5:27" hidden="1">
      <c r="E6422" t="s">
        <v>8120</v>
      </c>
      <c r="F6422" t="s">
        <v>8144</v>
      </c>
      <c r="G6422" t="s">
        <v>1</v>
      </c>
      <c r="H6422" t="s">
        <v>0</v>
      </c>
      <c r="I6422" t="s">
        <v>8171</v>
      </c>
      <c r="J6422" t="s">
        <v>8172</v>
      </c>
      <c r="K6422">
        <v>5564</v>
      </c>
      <c r="L6422">
        <v>5564</v>
      </c>
      <c r="M6422" s="1" t="s">
        <v>118</v>
      </c>
      <c r="N6422" t="s">
        <v>119</v>
      </c>
      <c r="O6422" s="2">
        <v>0</v>
      </c>
      <c r="P6422" s="2">
        <v>0</v>
      </c>
      <c r="Q6422" s="2">
        <v>872.68</v>
      </c>
      <c r="R6422" s="2">
        <v>113.44839999999999</v>
      </c>
      <c r="S6422" s="2">
        <v>0</v>
      </c>
      <c r="T6422" s="2">
        <v>0</v>
      </c>
      <c r="U6422" s="2">
        <v>986.12839999999994</v>
      </c>
      <c r="W6422" s="2" t="s">
        <v>1</v>
      </c>
      <c r="X64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2"/>
      <c r="Z6422"/>
      <c r="AA6422"/>
    </row>
    <row r="6423" spans="5:27" hidden="1">
      <c r="E6423" t="s">
        <v>8120</v>
      </c>
      <c r="F6423" t="s">
        <v>8144</v>
      </c>
      <c r="G6423" t="s">
        <v>1</v>
      </c>
      <c r="H6423" t="s">
        <v>0</v>
      </c>
      <c r="I6423" t="s">
        <v>8171</v>
      </c>
      <c r="J6423" t="s">
        <v>8172</v>
      </c>
      <c r="K6423">
        <v>5565</v>
      </c>
      <c r="L6423">
        <v>5565</v>
      </c>
      <c r="M6423" s="1" t="s">
        <v>91</v>
      </c>
      <c r="N6423" t="s">
        <v>92</v>
      </c>
      <c r="O6423" s="2">
        <v>0</v>
      </c>
      <c r="P6423" s="2">
        <v>0</v>
      </c>
      <c r="Q6423" s="2">
        <v>2415.9899999999998</v>
      </c>
      <c r="R6423" s="2">
        <v>314.07869999999997</v>
      </c>
      <c r="S6423" s="2">
        <v>0</v>
      </c>
      <c r="T6423" s="2">
        <v>0</v>
      </c>
      <c r="U6423" s="2">
        <v>2730.0686999999998</v>
      </c>
      <c r="W6423" s="2" t="s">
        <v>1</v>
      </c>
      <c r="X64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3"/>
      <c r="Z6423"/>
      <c r="AA6423"/>
    </row>
    <row r="6424" spans="5:27" hidden="1">
      <c r="E6424" t="s">
        <v>8120</v>
      </c>
      <c r="F6424" t="s">
        <v>8144</v>
      </c>
      <c r="G6424" t="s">
        <v>1</v>
      </c>
      <c r="H6424" t="s">
        <v>0</v>
      </c>
      <c r="I6424" t="s">
        <v>8171</v>
      </c>
      <c r="J6424" t="s">
        <v>8172</v>
      </c>
      <c r="K6424">
        <v>5566</v>
      </c>
      <c r="L6424">
        <v>5566</v>
      </c>
      <c r="M6424" s="1" t="s">
        <v>95</v>
      </c>
      <c r="N6424" t="s">
        <v>96</v>
      </c>
      <c r="O6424" s="2">
        <v>0</v>
      </c>
      <c r="P6424" s="2">
        <v>0</v>
      </c>
      <c r="Q6424" s="2">
        <v>31.35</v>
      </c>
      <c r="R6424" s="2">
        <v>4.0754999999999999</v>
      </c>
      <c r="S6424" s="2">
        <v>0</v>
      </c>
      <c r="T6424" s="2">
        <v>0</v>
      </c>
      <c r="U6424" s="2">
        <v>35.4255</v>
      </c>
      <c r="W6424" s="2" t="s">
        <v>1</v>
      </c>
      <c r="X64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4"/>
      <c r="Z6424"/>
      <c r="AA6424"/>
    </row>
    <row r="6425" spans="5:27" hidden="1">
      <c r="E6425" t="s">
        <v>8120</v>
      </c>
      <c r="F6425" t="s">
        <v>8144</v>
      </c>
      <c r="G6425" t="s">
        <v>1</v>
      </c>
      <c r="H6425" t="s">
        <v>0</v>
      </c>
      <c r="I6425" t="s">
        <v>8171</v>
      </c>
      <c r="J6425" t="s">
        <v>8172</v>
      </c>
      <c r="K6425">
        <v>5567</v>
      </c>
      <c r="L6425">
        <v>5567</v>
      </c>
      <c r="M6425" s="1" t="s">
        <v>95</v>
      </c>
      <c r="N6425" t="s">
        <v>96</v>
      </c>
      <c r="O6425" s="2">
        <v>0</v>
      </c>
      <c r="P6425" s="2">
        <v>0</v>
      </c>
      <c r="Q6425" s="2">
        <v>34.78</v>
      </c>
      <c r="R6425" s="2">
        <v>4.5213999999999999</v>
      </c>
      <c r="S6425" s="2">
        <v>0</v>
      </c>
      <c r="T6425" s="2">
        <v>0</v>
      </c>
      <c r="U6425" s="2">
        <v>39.301400000000001</v>
      </c>
      <c r="W6425" s="2" t="s">
        <v>1</v>
      </c>
      <c r="X64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5"/>
      <c r="Z6425"/>
      <c r="AA6425"/>
    </row>
    <row r="6426" spans="5:27" hidden="1">
      <c r="E6426" t="s">
        <v>8120</v>
      </c>
      <c r="F6426" t="s">
        <v>8144</v>
      </c>
      <c r="G6426" t="s">
        <v>1</v>
      </c>
      <c r="H6426" t="s">
        <v>0</v>
      </c>
      <c r="I6426" t="s">
        <v>8171</v>
      </c>
      <c r="J6426" t="s">
        <v>8172</v>
      </c>
      <c r="K6426">
        <v>5568</v>
      </c>
      <c r="L6426">
        <v>5568</v>
      </c>
      <c r="M6426" s="1" t="s">
        <v>95</v>
      </c>
      <c r="N6426" t="s">
        <v>96</v>
      </c>
      <c r="O6426" s="2">
        <v>0</v>
      </c>
      <c r="P6426" s="2">
        <v>0</v>
      </c>
      <c r="Q6426" s="2">
        <v>28.76</v>
      </c>
      <c r="R6426" s="2">
        <v>3.7388000000000003</v>
      </c>
      <c r="S6426" s="2">
        <v>0</v>
      </c>
      <c r="T6426" s="2">
        <v>0</v>
      </c>
      <c r="U6426" s="2">
        <v>32.498800000000003</v>
      </c>
      <c r="W6426" s="2" t="s">
        <v>1</v>
      </c>
      <c r="X64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6"/>
      <c r="Z6426"/>
      <c r="AA6426"/>
    </row>
    <row r="6427" spans="5:27" hidden="1">
      <c r="E6427" t="s">
        <v>8120</v>
      </c>
      <c r="F6427" t="s">
        <v>8144</v>
      </c>
      <c r="G6427" t="s">
        <v>1</v>
      </c>
      <c r="H6427" t="s">
        <v>0</v>
      </c>
      <c r="I6427" t="s">
        <v>8171</v>
      </c>
      <c r="J6427" t="s">
        <v>8172</v>
      </c>
      <c r="K6427">
        <v>5569</v>
      </c>
      <c r="L6427">
        <v>5569</v>
      </c>
      <c r="M6427" s="1" t="s">
        <v>95</v>
      </c>
      <c r="N6427" t="s">
        <v>96</v>
      </c>
      <c r="O6427" s="2">
        <v>0</v>
      </c>
      <c r="P6427" s="2">
        <v>0</v>
      </c>
      <c r="Q6427" s="2">
        <v>29.48</v>
      </c>
      <c r="R6427" s="2">
        <v>3.8324000000000003</v>
      </c>
      <c r="S6427" s="2">
        <v>0</v>
      </c>
      <c r="T6427" s="2">
        <v>0</v>
      </c>
      <c r="U6427" s="2">
        <v>33.312400000000004</v>
      </c>
      <c r="W6427" s="2" t="s">
        <v>1</v>
      </c>
      <c r="X64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7"/>
      <c r="Z6427"/>
      <c r="AA6427"/>
    </row>
    <row r="6428" spans="5:27" hidden="1">
      <c r="E6428" t="s">
        <v>8120</v>
      </c>
      <c r="F6428" t="s">
        <v>8144</v>
      </c>
      <c r="G6428" t="s">
        <v>1</v>
      </c>
      <c r="H6428" t="s">
        <v>0</v>
      </c>
      <c r="I6428" t="s">
        <v>8171</v>
      </c>
      <c r="J6428" t="s">
        <v>8172</v>
      </c>
      <c r="K6428">
        <v>5570</v>
      </c>
      <c r="L6428">
        <v>5570</v>
      </c>
      <c r="M6428" s="1" t="s">
        <v>95</v>
      </c>
      <c r="N6428" t="s">
        <v>96</v>
      </c>
      <c r="O6428" s="2">
        <v>0</v>
      </c>
      <c r="P6428" s="2">
        <v>0</v>
      </c>
      <c r="Q6428" s="2">
        <v>25.34</v>
      </c>
      <c r="R6428" s="2">
        <v>3.2942</v>
      </c>
      <c r="S6428" s="2">
        <v>0</v>
      </c>
      <c r="T6428" s="2">
        <v>0</v>
      </c>
      <c r="U6428" s="2">
        <v>28.6342</v>
      </c>
      <c r="W6428" s="2" t="s">
        <v>1</v>
      </c>
      <c r="X64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8"/>
      <c r="Z6428"/>
      <c r="AA6428"/>
    </row>
    <row r="6429" spans="5:27" hidden="1">
      <c r="E6429" t="s">
        <v>8120</v>
      </c>
      <c r="F6429" t="s">
        <v>8144</v>
      </c>
      <c r="G6429" t="s">
        <v>1</v>
      </c>
      <c r="H6429" t="s">
        <v>0</v>
      </c>
      <c r="I6429" t="s">
        <v>8171</v>
      </c>
      <c r="J6429" t="s">
        <v>8172</v>
      </c>
      <c r="K6429">
        <v>5571</v>
      </c>
      <c r="L6429">
        <v>5571</v>
      </c>
      <c r="M6429" s="1" t="s">
        <v>95</v>
      </c>
      <c r="N6429" t="s">
        <v>96</v>
      </c>
      <c r="O6429" s="2">
        <v>0</v>
      </c>
      <c r="P6429" s="2">
        <v>0</v>
      </c>
      <c r="Q6429" s="2">
        <v>70.16</v>
      </c>
      <c r="R6429" s="2">
        <v>9.1207999999999991</v>
      </c>
      <c r="S6429" s="2">
        <v>0</v>
      </c>
      <c r="T6429" s="2">
        <v>0</v>
      </c>
      <c r="U6429" s="2">
        <v>79.280799999999999</v>
      </c>
      <c r="W6429" s="2" t="s">
        <v>1</v>
      </c>
      <c r="X64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29"/>
      <c r="Z6429"/>
      <c r="AA6429"/>
    </row>
    <row r="6430" spans="5:27" hidden="1">
      <c r="E6430" t="s">
        <v>8120</v>
      </c>
      <c r="F6430" t="s">
        <v>8144</v>
      </c>
      <c r="G6430" t="s">
        <v>1</v>
      </c>
      <c r="H6430" t="s">
        <v>0</v>
      </c>
      <c r="I6430" t="s">
        <v>8171</v>
      </c>
      <c r="J6430" t="s">
        <v>8172</v>
      </c>
      <c r="K6430">
        <v>5572</v>
      </c>
      <c r="L6430">
        <v>5572</v>
      </c>
      <c r="M6430" s="1" t="s">
        <v>95</v>
      </c>
      <c r="N6430" t="s">
        <v>96</v>
      </c>
      <c r="O6430" s="2">
        <v>0</v>
      </c>
      <c r="P6430" s="2">
        <v>0</v>
      </c>
      <c r="Q6430" s="2">
        <v>27.8</v>
      </c>
      <c r="R6430" s="2">
        <v>3.6140000000000003</v>
      </c>
      <c r="S6430" s="2">
        <v>0</v>
      </c>
      <c r="T6430" s="2">
        <v>0</v>
      </c>
      <c r="U6430" s="2">
        <v>31.414000000000001</v>
      </c>
      <c r="W6430" s="2" t="s">
        <v>1</v>
      </c>
      <c r="X64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0"/>
      <c r="Z6430"/>
      <c r="AA6430"/>
    </row>
    <row r="6431" spans="5:27" hidden="1">
      <c r="E6431" t="s">
        <v>8120</v>
      </c>
      <c r="F6431" t="s">
        <v>8144</v>
      </c>
      <c r="G6431" t="s">
        <v>1</v>
      </c>
      <c r="H6431" t="s">
        <v>0</v>
      </c>
      <c r="I6431" t="s">
        <v>8171</v>
      </c>
      <c r="J6431" t="s">
        <v>8172</v>
      </c>
      <c r="K6431">
        <v>5573</v>
      </c>
      <c r="L6431">
        <v>5573</v>
      </c>
      <c r="M6431" s="1" t="s">
        <v>95</v>
      </c>
      <c r="N6431" t="s">
        <v>96</v>
      </c>
      <c r="O6431" s="2">
        <v>0</v>
      </c>
      <c r="P6431" s="2">
        <v>0</v>
      </c>
      <c r="Q6431" s="2">
        <v>26.96</v>
      </c>
      <c r="R6431" s="2">
        <v>3.5048000000000004</v>
      </c>
      <c r="S6431" s="2">
        <v>0</v>
      </c>
      <c r="T6431" s="2">
        <v>0</v>
      </c>
      <c r="U6431" s="2">
        <v>30.4648</v>
      </c>
      <c r="W6431" s="2" t="s">
        <v>1</v>
      </c>
      <c r="X64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1"/>
      <c r="Z6431"/>
      <c r="AA6431"/>
    </row>
    <row r="6432" spans="5:27" hidden="1">
      <c r="E6432" t="s">
        <v>8120</v>
      </c>
      <c r="F6432" t="s">
        <v>8144</v>
      </c>
      <c r="G6432" t="s">
        <v>1</v>
      </c>
      <c r="H6432" t="s">
        <v>0</v>
      </c>
      <c r="I6432" t="s">
        <v>8171</v>
      </c>
      <c r="J6432" t="s">
        <v>8172</v>
      </c>
      <c r="K6432">
        <v>5574</v>
      </c>
      <c r="L6432">
        <v>5574</v>
      </c>
      <c r="M6432" s="1" t="s">
        <v>95</v>
      </c>
      <c r="N6432" t="s">
        <v>96</v>
      </c>
      <c r="O6432" s="2">
        <v>0</v>
      </c>
      <c r="P6432" s="2">
        <v>0</v>
      </c>
      <c r="Q6432" s="2">
        <v>30.36</v>
      </c>
      <c r="R6432" s="2">
        <v>3.9468000000000001</v>
      </c>
      <c r="S6432" s="2">
        <v>0</v>
      </c>
      <c r="T6432" s="2">
        <v>0</v>
      </c>
      <c r="U6432" s="2">
        <v>34.306800000000003</v>
      </c>
      <c r="W6432" s="2" t="s">
        <v>1</v>
      </c>
      <c r="X64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2"/>
      <c r="Z6432"/>
      <c r="AA6432"/>
    </row>
    <row r="6433" spans="5:27" hidden="1">
      <c r="E6433" t="s">
        <v>8120</v>
      </c>
      <c r="F6433" t="s">
        <v>8144</v>
      </c>
      <c r="G6433" t="s">
        <v>1</v>
      </c>
      <c r="H6433" t="s">
        <v>0</v>
      </c>
      <c r="I6433" t="s">
        <v>8171</v>
      </c>
      <c r="J6433" t="s">
        <v>8172</v>
      </c>
      <c r="K6433">
        <v>5575</v>
      </c>
      <c r="L6433">
        <v>5575</v>
      </c>
      <c r="M6433" s="1" t="s">
        <v>95</v>
      </c>
      <c r="N6433" t="s">
        <v>96</v>
      </c>
      <c r="O6433" s="2">
        <v>0</v>
      </c>
      <c r="P6433" s="2">
        <v>0</v>
      </c>
      <c r="Q6433" s="2">
        <v>29.06</v>
      </c>
      <c r="R6433" s="2">
        <v>3.7778</v>
      </c>
      <c r="S6433" s="2">
        <v>0</v>
      </c>
      <c r="T6433" s="2">
        <v>0</v>
      </c>
      <c r="U6433" s="2">
        <v>32.837800000000001</v>
      </c>
      <c r="W6433" s="2" t="s">
        <v>1</v>
      </c>
      <c r="X64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3"/>
      <c r="Z6433"/>
      <c r="AA6433"/>
    </row>
    <row r="6434" spans="5:27" hidden="1">
      <c r="E6434" t="s">
        <v>8120</v>
      </c>
      <c r="F6434" t="s">
        <v>8144</v>
      </c>
      <c r="G6434" t="s">
        <v>1</v>
      </c>
      <c r="H6434" t="s">
        <v>0</v>
      </c>
      <c r="I6434" t="s">
        <v>8171</v>
      </c>
      <c r="J6434" t="s">
        <v>8172</v>
      </c>
      <c r="K6434">
        <v>5576</v>
      </c>
      <c r="L6434">
        <v>5576</v>
      </c>
      <c r="M6434" s="1" t="s">
        <v>95</v>
      </c>
      <c r="N6434" t="s">
        <v>96</v>
      </c>
      <c r="O6434" s="2">
        <v>0</v>
      </c>
      <c r="P6434" s="2">
        <v>0</v>
      </c>
      <c r="Q6434" s="2">
        <v>32.93</v>
      </c>
      <c r="R6434" s="2">
        <v>4.2808999999999999</v>
      </c>
      <c r="S6434" s="2">
        <v>0</v>
      </c>
      <c r="T6434" s="2">
        <v>0</v>
      </c>
      <c r="U6434" s="2">
        <v>37.210900000000002</v>
      </c>
      <c r="W6434" s="2" t="s">
        <v>1</v>
      </c>
      <c r="X64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4"/>
      <c r="Z6434"/>
      <c r="AA6434"/>
    </row>
    <row r="6435" spans="5:27" hidden="1">
      <c r="E6435" t="s">
        <v>8120</v>
      </c>
      <c r="F6435" t="s">
        <v>8144</v>
      </c>
      <c r="G6435" t="s">
        <v>1</v>
      </c>
      <c r="H6435" t="s">
        <v>0</v>
      </c>
      <c r="I6435" t="s">
        <v>8171</v>
      </c>
      <c r="J6435" t="s">
        <v>8172</v>
      </c>
      <c r="K6435">
        <v>5577</v>
      </c>
      <c r="L6435">
        <v>5577</v>
      </c>
      <c r="M6435" s="1" t="s">
        <v>95</v>
      </c>
      <c r="N6435" t="s">
        <v>96</v>
      </c>
      <c r="O6435" s="2">
        <v>0</v>
      </c>
      <c r="P6435" s="2">
        <v>0</v>
      </c>
      <c r="Q6435" s="2">
        <v>26.12</v>
      </c>
      <c r="R6435" s="2">
        <v>3.3956000000000004</v>
      </c>
      <c r="S6435" s="2">
        <v>0</v>
      </c>
      <c r="T6435" s="2">
        <v>0</v>
      </c>
      <c r="U6435" s="2">
        <v>29.515600000000003</v>
      </c>
      <c r="W6435" s="2" t="s">
        <v>1</v>
      </c>
      <c r="X64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5"/>
      <c r="Z6435"/>
      <c r="AA6435"/>
    </row>
    <row r="6436" spans="5:27" hidden="1">
      <c r="E6436" t="s">
        <v>8120</v>
      </c>
      <c r="F6436" t="s">
        <v>8128</v>
      </c>
      <c r="G6436" t="s">
        <v>1</v>
      </c>
      <c r="H6436" t="s">
        <v>0</v>
      </c>
      <c r="I6436" t="s">
        <v>8171</v>
      </c>
      <c r="J6436" t="s">
        <v>8172</v>
      </c>
      <c r="K6436">
        <v>5578</v>
      </c>
      <c r="L6436">
        <v>5578</v>
      </c>
      <c r="M6436" s="1" t="s">
        <v>95</v>
      </c>
      <c r="N6436" t="s">
        <v>96</v>
      </c>
      <c r="O6436" s="2">
        <v>0</v>
      </c>
      <c r="P6436" s="2">
        <v>0</v>
      </c>
      <c r="Q6436" s="2">
        <v>39.07</v>
      </c>
      <c r="R6436" s="2">
        <v>5.0791000000000004</v>
      </c>
      <c r="S6436" s="2">
        <v>0</v>
      </c>
      <c r="T6436" s="2">
        <v>0</v>
      </c>
      <c r="U6436" s="2">
        <v>44.149100000000004</v>
      </c>
      <c r="W6436" s="2" t="s">
        <v>1</v>
      </c>
      <c r="X64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6"/>
      <c r="Z6436"/>
      <c r="AA6436"/>
    </row>
    <row r="6437" spans="5:27" hidden="1">
      <c r="E6437" t="s">
        <v>8120</v>
      </c>
      <c r="F6437" t="s">
        <v>8128</v>
      </c>
      <c r="G6437" t="s">
        <v>1</v>
      </c>
      <c r="H6437" t="s">
        <v>0</v>
      </c>
      <c r="I6437" t="s">
        <v>8171</v>
      </c>
      <c r="J6437" t="s">
        <v>8172</v>
      </c>
      <c r="K6437">
        <v>5579</v>
      </c>
      <c r="L6437">
        <v>5579</v>
      </c>
      <c r="M6437" s="1" t="s">
        <v>95</v>
      </c>
      <c r="N6437" t="s">
        <v>96</v>
      </c>
      <c r="O6437" s="2">
        <v>0</v>
      </c>
      <c r="P6437" s="2">
        <v>0</v>
      </c>
      <c r="Q6437" s="2">
        <v>24.04</v>
      </c>
      <c r="R6437" s="2">
        <v>3.1252</v>
      </c>
      <c r="S6437" s="2">
        <v>0</v>
      </c>
      <c r="T6437" s="2">
        <v>0</v>
      </c>
      <c r="U6437" s="2">
        <v>27.165199999999999</v>
      </c>
      <c r="W6437" s="2" t="s">
        <v>1</v>
      </c>
      <c r="X64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7"/>
      <c r="Z6437"/>
      <c r="AA6437"/>
    </row>
    <row r="6438" spans="5:27" hidden="1">
      <c r="E6438" t="s">
        <v>8120</v>
      </c>
      <c r="F6438" t="s">
        <v>8128</v>
      </c>
      <c r="G6438" t="s">
        <v>1</v>
      </c>
      <c r="H6438" t="s">
        <v>0</v>
      </c>
      <c r="I6438" t="s">
        <v>8171</v>
      </c>
      <c r="J6438" t="s">
        <v>8172</v>
      </c>
      <c r="K6438">
        <v>5580</v>
      </c>
      <c r="L6438">
        <v>5580</v>
      </c>
      <c r="M6438" s="1" t="s">
        <v>95</v>
      </c>
      <c r="N6438" t="s">
        <v>96</v>
      </c>
      <c r="O6438" s="2">
        <v>0</v>
      </c>
      <c r="P6438" s="2">
        <v>0</v>
      </c>
      <c r="Q6438" s="2">
        <v>29.84</v>
      </c>
      <c r="R6438" s="2">
        <v>3.8792</v>
      </c>
      <c r="S6438" s="2">
        <v>0</v>
      </c>
      <c r="T6438" s="2">
        <v>0</v>
      </c>
      <c r="U6438" s="2">
        <v>33.719200000000001</v>
      </c>
      <c r="W6438" s="2" t="s">
        <v>1</v>
      </c>
      <c r="X64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8"/>
      <c r="Z6438"/>
      <c r="AA6438"/>
    </row>
    <row r="6439" spans="5:27" hidden="1">
      <c r="E6439" t="s">
        <v>8120</v>
      </c>
      <c r="F6439" t="s">
        <v>8128</v>
      </c>
      <c r="G6439" t="s">
        <v>1</v>
      </c>
      <c r="H6439" t="s">
        <v>0</v>
      </c>
      <c r="I6439" t="s">
        <v>8171</v>
      </c>
      <c r="J6439" t="s">
        <v>8172</v>
      </c>
      <c r="K6439">
        <v>5581</v>
      </c>
      <c r="L6439">
        <v>5581</v>
      </c>
      <c r="M6439" s="1" t="s">
        <v>95</v>
      </c>
      <c r="N6439" t="s">
        <v>96</v>
      </c>
      <c r="O6439" s="2">
        <v>0</v>
      </c>
      <c r="P6439" s="2">
        <v>0</v>
      </c>
      <c r="Q6439" s="2">
        <v>21.48</v>
      </c>
      <c r="R6439" s="2">
        <v>2.7924000000000002</v>
      </c>
      <c r="S6439" s="2">
        <v>0</v>
      </c>
      <c r="T6439" s="2">
        <v>0</v>
      </c>
      <c r="U6439" s="2">
        <v>24.272400000000001</v>
      </c>
      <c r="W6439" s="2" t="s">
        <v>1</v>
      </c>
      <c r="X64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39"/>
      <c r="Z6439"/>
      <c r="AA6439"/>
    </row>
    <row r="6440" spans="5:27" hidden="1">
      <c r="E6440" t="s">
        <v>8120</v>
      </c>
      <c r="F6440" t="s">
        <v>8128</v>
      </c>
      <c r="G6440" t="s">
        <v>1</v>
      </c>
      <c r="H6440" t="s">
        <v>0</v>
      </c>
      <c r="I6440" t="s">
        <v>8171</v>
      </c>
      <c r="J6440" t="s">
        <v>8172</v>
      </c>
      <c r="K6440">
        <v>5582</v>
      </c>
      <c r="L6440">
        <v>5582</v>
      </c>
      <c r="M6440" s="1" t="s">
        <v>95</v>
      </c>
      <c r="N6440" t="s">
        <v>96</v>
      </c>
      <c r="O6440" s="2">
        <v>0</v>
      </c>
      <c r="P6440" s="2">
        <v>0</v>
      </c>
      <c r="Q6440" s="2">
        <v>24.96</v>
      </c>
      <c r="R6440" s="2">
        <v>3.2448000000000001</v>
      </c>
      <c r="S6440" s="2">
        <v>0</v>
      </c>
      <c r="T6440" s="2">
        <v>0</v>
      </c>
      <c r="U6440" s="2">
        <v>28.204800000000002</v>
      </c>
      <c r="W6440" s="2" t="s">
        <v>1</v>
      </c>
      <c r="X64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0"/>
      <c r="Z6440"/>
      <c r="AA6440"/>
    </row>
    <row r="6441" spans="5:27" hidden="1">
      <c r="E6441" t="s">
        <v>8120</v>
      </c>
      <c r="F6441" t="s">
        <v>8128</v>
      </c>
      <c r="G6441" t="s">
        <v>1</v>
      </c>
      <c r="H6441" t="s">
        <v>0</v>
      </c>
      <c r="I6441" t="s">
        <v>8171</v>
      </c>
      <c r="J6441" t="s">
        <v>8172</v>
      </c>
      <c r="K6441">
        <v>5583</v>
      </c>
      <c r="L6441">
        <v>5583</v>
      </c>
      <c r="M6441" s="1" t="s">
        <v>95</v>
      </c>
      <c r="N6441" t="s">
        <v>96</v>
      </c>
      <c r="O6441" s="2">
        <v>0</v>
      </c>
      <c r="P6441" s="2">
        <v>0</v>
      </c>
      <c r="Q6441" s="2">
        <v>37.18</v>
      </c>
      <c r="R6441" s="2">
        <v>4.8334000000000001</v>
      </c>
      <c r="S6441" s="2">
        <v>0</v>
      </c>
      <c r="T6441" s="2">
        <v>0</v>
      </c>
      <c r="U6441" s="2">
        <v>42.013399999999997</v>
      </c>
      <c r="W6441" s="2" t="s">
        <v>1</v>
      </c>
      <c r="X64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1"/>
      <c r="Z6441"/>
      <c r="AA6441"/>
    </row>
    <row r="6442" spans="5:27" hidden="1">
      <c r="E6442" t="s">
        <v>8120</v>
      </c>
      <c r="F6442" t="s">
        <v>8128</v>
      </c>
      <c r="G6442" t="s">
        <v>1</v>
      </c>
      <c r="H6442" t="s">
        <v>0</v>
      </c>
      <c r="I6442" t="s">
        <v>8171</v>
      </c>
      <c r="J6442" t="s">
        <v>8172</v>
      </c>
      <c r="K6442">
        <v>5584</v>
      </c>
      <c r="L6442">
        <v>5584</v>
      </c>
      <c r="M6442" s="1" t="s">
        <v>95</v>
      </c>
      <c r="N6442" t="s">
        <v>96</v>
      </c>
      <c r="O6442" s="2">
        <v>0</v>
      </c>
      <c r="P6442" s="2">
        <v>0</v>
      </c>
      <c r="Q6442" s="2">
        <v>26</v>
      </c>
      <c r="R6442" s="2">
        <v>3.38</v>
      </c>
      <c r="S6442" s="2">
        <v>0</v>
      </c>
      <c r="T6442" s="2">
        <v>0</v>
      </c>
      <c r="U6442" s="2">
        <v>29.38</v>
      </c>
      <c r="W6442" s="2" t="s">
        <v>1</v>
      </c>
      <c r="X64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2"/>
      <c r="Z6442"/>
      <c r="AA6442"/>
    </row>
    <row r="6443" spans="5:27" hidden="1">
      <c r="E6443" t="s">
        <v>8120</v>
      </c>
      <c r="F6443" t="s">
        <v>8128</v>
      </c>
      <c r="G6443" t="s">
        <v>1</v>
      </c>
      <c r="H6443" t="s">
        <v>0</v>
      </c>
      <c r="I6443" t="s">
        <v>8171</v>
      </c>
      <c r="J6443" t="s">
        <v>8172</v>
      </c>
      <c r="K6443">
        <v>5585</v>
      </c>
      <c r="L6443">
        <v>5585</v>
      </c>
      <c r="M6443" s="1" t="s">
        <v>95</v>
      </c>
      <c r="N6443" t="s">
        <v>96</v>
      </c>
      <c r="O6443" s="2">
        <v>0</v>
      </c>
      <c r="P6443" s="2">
        <v>0</v>
      </c>
      <c r="Q6443" s="2">
        <v>30.75</v>
      </c>
      <c r="R6443" s="2">
        <v>3.9975000000000001</v>
      </c>
      <c r="S6443" s="2">
        <v>0</v>
      </c>
      <c r="T6443" s="2">
        <v>0</v>
      </c>
      <c r="U6443" s="2">
        <v>34.747500000000002</v>
      </c>
      <c r="W6443" s="2" t="s">
        <v>1</v>
      </c>
      <c r="X64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3"/>
      <c r="Z6443"/>
      <c r="AA6443"/>
    </row>
    <row r="6444" spans="5:27" hidden="1">
      <c r="E6444" t="s">
        <v>8120</v>
      </c>
      <c r="F6444" t="s">
        <v>8128</v>
      </c>
      <c r="G6444" t="s">
        <v>1</v>
      </c>
      <c r="H6444" t="s">
        <v>0</v>
      </c>
      <c r="I6444" t="s">
        <v>8171</v>
      </c>
      <c r="J6444" t="s">
        <v>8172</v>
      </c>
      <c r="K6444">
        <v>5586</v>
      </c>
      <c r="L6444">
        <v>5586</v>
      </c>
      <c r="M6444" s="1" t="s">
        <v>7848</v>
      </c>
      <c r="N6444" t="s">
        <v>7847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W6444" s="2" t="s">
        <v>1</v>
      </c>
      <c r="X64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4"/>
      <c r="Z6444"/>
      <c r="AA6444"/>
    </row>
    <row r="6445" spans="5:27" hidden="1">
      <c r="E6445" t="s">
        <v>8120</v>
      </c>
      <c r="F6445" t="s">
        <v>8128</v>
      </c>
      <c r="G6445" t="s">
        <v>1</v>
      </c>
      <c r="H6445" t="s">
        <v>0</v>
      </c>
      <c r="I6445" t="s">
        <v>8171</v>
      </c>
      <c r="J6445" t="s">
        <v>8172</v>
      </c>
      <c r="K6445">
        <v>5587</v>
      </c>
      <c r="L6445">
        <v>5587</v>
      </c>
      <c r="M6445" s="1" t="s">
        <v>95</v>
      </c>
      <c r="N6445" t="s">
        <v>96</v>
      </c>
      <c r="O6445" s="2">
        <v>0</v>
      </c>
      <c r="P6445" s="2">
        <v>0</v>
      </c>
      <c r="Q6445" s="2">
        <v>21.48</v>
      </c>
      <c r="R6445" s="2">
        <v>2.7924000000000002</v>
      </c>
      <c r="S6445" s="2">
        <v>0</v>
      </c>
      <c r="T6445" s="2">
        <v>0</v>
      </c>
      <c r="U6445" s="2">
        <v>24.272400000000001</v>
      </c>
      <c r="W6445" s="2" t="s">
        <v>1</v>
      </c>
      <c r="X64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5"/>
      <c r="Z6445"/>
      <c r="AA6445"/>
    </row>
    <row r="6446" spans="5:27" hidden="1">
      <c r="E6446" t="s">
        <v>8120</v>
      </c>
      <c r="F6446" t="s">
        <v>8128</v>
      </c>
      <c r="G6446" t="s">
        <v>1</v>
      </c>
      <c r="H6446" t="s">
        <v>0</v>
      </c>
      <c r="I6446" t="s">
        <v>8171</v>
      </c>
      <c r="J6446" t="s">
        <v>8172</v>
      </c>
      <c r="K6446">
        <v>5588</v>
      </c>
      <c r="L6446">
        <v>5588</v>
      </c>
      <c r="M6446" s="1" t="s">
        <v>95</v>
      </c>
      <c r="N6446" t="s">
        <v>96</v>
      </c>
      <c r="O6446" s="2">
        <v>0</v>
      </c>
      <c r="P6446" s="2">
        <v>0</v>
      </c>
      <c r="Q6446" s="2">
        <v>21.87</v>
      </c>
      <c r="R6446" s="2">
        <v>2.8431000000000002</v>
      </c>
      <c r="S6446" s="2">
        <v>0</v>
      </c>
      <c r="T6446" s="2">
        <v>0</v>
      </c>
      <c r="U6446" s="2">
        <v>24.713100000000001</v>
      </c>
      <c r="W6446" s="2" t="s">
        <v>1</v>
      </c>
      <c r="X64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6"/>
      <c r="Z6446"/>
      <c r="AA6446"/>
    </row>
    <row r="6447" spans="5:27" hidden="1">
      <c r="E6447" t="s">
        <v>8120</v>
      </c>
      <c r="F6447" t="s">
        <v>8128</v>
      </c>
      <c r="G6447" t="s">
        <v>1</v>
      </c>
      <c r="H6447" t="s">
        <v>0</v>
      </c>
      <c r="I6447" t="s">
        <v>8171</v>
      </c>
      <c r="J6447" t="s">
        <v>8172</v>
      </c>
      <c r="K6447">
        <v>5589</v>
      </c>
      <c r="L6447">
        <v>5589</v>
      </c>
      <c r="M6447" s="1" t="s">
        <v>95</v>
      </c>
      <c r="N6447" t="s">
        <v>96</v>
      </c>
      <c r="O6447" s="2">
        <v>0</v>
      </c>
      <c r="P6447" s="2">
        <v>0</v>
      </c>
      <c r="Q6447" s="2">
        <v>33.03</v>
      </c>
      <c r="R6447" s="2">
        <v>4.2939000000000007</v>
      </c>
      <c r="S6447" s="2">
        <v>0</v>
      </c>
      <c r="T6447" s="2">
        <v>0</v>
      </c>
      <c r="U6447" s="2">
        <v>37.323900000000002</v>
      </c>
      <c r="W6447" s="2" t="s">
        <v>1</v>
      </c>
      <c r="X64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7"/>
      <c r="Z6447"/>
      <c r="AA6447"/>
    </row>
    <row r="6448" spans="5:27" hidden="1">
      <c r="E6448" t="s">
        <v>8120</v>
      </c>
      <c r="F6448" t="s">
        <v>8128</v>
      </c>
      <c r="G6448" t="s">
        <v>1</v>
      </c>
      <c r="H6448" t="s">
        <v>0</v>
      </c>
      <c r="I6448" t="s">
        <v>8171</v>
      </c>
      <c r="J6448" t="s">
        <v>8172</v>
      </c>
      <c r="K6448">
        <v>5590</v>
      </c>
      <c r="L6448">
        <v>5590</v>
      </c>
      <c r="M6448" s="1" t="s">
        <v>95</v>
      </c>
      <c r="N6448" t="s">
        <v>96</v>
      </c>
      <c r="O6448" s="2">
        <v>0</v>
      </c>
      <c r="P6448" s="2">
        <v>0</v>
      </c>
      <c r="Q6448" s="2">
        <v>26.96</v>
      </c>
      <c r="R6448" s="2">
        <v>3.5048000000000004</v>
      </c>
      <c r="S6448" s="2">
        <v>0</v>
      </c>
      <c r="T6448" s="2">
        <v>0</v>
      </c>
      <c r="U6448" s="2">
        <v>30.4648</v>
      </c>
      <c r="W6448" s="2" t="s">
        <v>1</v>
      </c>
      <c r="X64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8"/>
      <c r="Z6448"/>
      <c r="AA6448"/>
    </row>
    <row r="6449" spans="5:27" hidden="1">
      <c r="E6449" t="s">
        <v>8120</v>
      </c>
      <c r="F6449" t="s">
        <v>8128</v>
      </c>
      <c r="G6449" t="s">
        <v>1</v>
      </c>
      <c r="H6449" t="s">
        <v>0</v>
      </c>
      <c r="I6449" t="s">
        <v>8171</v>
      </c>
      <c r="J6449" t="s">
        <v>8172</v>
      </c>
      <c r="K6449">
        <v>5591</v>
      </c>
      <c r="L6449">
        <v>5591</v>
      </c>
      <c r="M6449" s="1" t="s">
        <v>95</v>
      </c>
      <c r="N6449" t="s">
        <v>96</v>
      </c>
      <c r="O6449" s="2">
        <v>0</v>
      </c>
      <c r="P6449" s="2">
        <v>0</v>
      </c>
      <c r="Q6449" s="2">
        <v>21.48</v>
      </c>
      <c r="R6449" s="2">
        <v>2.7924000000000002</v>
      </c>
      <c r="S6449" s="2">
        <v>0</v>
      </c>
      <c r="T6449" s="2">
        <v>0</v>
      </c>
      <c r="U6449" s="2">
        <v>24.272400000000001</v>
      </c>
      <c r="W6449" s="2" t="s">
        <v>1</v>
      </c>
      <c r="X64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49"/>
      <c r="Z6449"/>
      <c r="AA6449"/>
    </row>
    <row r="6450" spans="5:27" hidden="1">
      <c r="E6450" t="s">
        <v>8120</v>
      </c>
      <c r="F6450" t="s">
        <v>8128</v>
      </c>
      <c r="G6450" t="s">
        <v>1</v>
      </c>
      <c r="H6450" t="s">
        <v>0</v>
      </c>
      <c r="I6450" t="s">
        <v>8171</v>
      </c>
      <c r="J6450" t="s">
        <v>8172</v>
      </c>
      <c r="K6450">
        <v>5592</v>
      </c>
      <c r="L6450">
        <v>5592</v>
      </c>
      <c r="M6450" s="1" t="s">
        <v>95</v>
      </c>
      <c r="N6450" t="s">
        <v>96</v>
      </c>
      <c r="O6450" s="2">
        <v>0</v>
      </c>
      <c r="P6450" s="2">
        <v>0</v>
      </c>
      <c r="Q6450" s="2">
        <v>42.4</v>
      </c>
      <c r="R6450" s="2">
        <v>5.5119999999999996</v>
      </c>
      <c r="S6450" s="2">
        <v>0</v>
      </c>
      <c r="T6450" s="2">
        <v>0</v>
      </c>
      <c r="U6450" s="2">
        <v>47.911999999999999</v>
      </c>
      <c r="W6450" s="2" t="s">
        <v>1</v>
      </c>
      <c r="X64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0"/>
      <c r="Z6450"/>
      <c r="AA6450"/>
    </row>
    <row r="6451" spans="5:27" hidden="1">
      <c r="E6451" t="s">
        <v>8120</v>
      </c>
      <c r="F6451" t="s">
        <v>8128</v>
      </c>
      <c r="G6451" t="s">
        <v>1</v>
      </c>
      <c r="H6451" t="s">
        <v>0</v>
      </c>
      <c r="I6451" t="s">
        <v>8171</v>
      </c>
      <c r="J6451" t="s">
        <v>8172</v>
      </c>
      <c r="K6451">
        <v>5593</v>
      </c>
      <c r="L6451">
        <v>5593</v>
      </c>
      <c r="M6451" s="1" t="s">
        <v>95</v>
      </c>
      <c r="N6451" t="s">
        <v>96</v>
      </c>
      <c r="O6451" s="2">
        <v>0</v>
      </c>
      <c r="P6451" s="2">
        <v>0</v>
      </c>
      <c r="Q6451" s="2">
        <v>24.92</v>
      </c>
      <c r="R6451" s="2">
        <v>3.2396000000000003</v>
      </c>
      <c r="S6451" s="2">
        <v>0</v>
      </c>
      <c r="T6451" s="2">
        <v>0</v>
      </c>
      <c r="U6451" s="2">
        <v>28.159600000000001</v>
      </c>
      <c r="W6451" s="2" t="s">
        <v>1</v>
      </c>
      <c r="X64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1"/>
      <c r="Z6451"/>
      <c r="AA6451"/>
    </row>
    <row r="6452" spans="5:27" hidden="1">
      <c r="E6452" t="s">
        <v>8120</v>
      </c>
      <c r="F6452" t="s">
        <v>8128</v>
      </c>
      <c r="G6452" t="s">
        <v>1</v>
      </c>
      <c r="H6452" t="s">
        <v>0</v>
      </c>
      <c r="I6452" t="s">
        <v>8171</v>
      </c>
      <c r="J6452" t="s">
        <v>8172</v>
      </c>
      <c r="K6452">
        <v>5594</v>
      </c>
      <c r="L6452">
        <v>5594</v>
      </c>
      <c r="M6452" s="1" t="s">
        <v>7848</v>
      </c>
      <c r="N6452" t="s">
        <v>7847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W6452" s="2" t="s">
        <v>1</v>
      </c>
      <c r="X64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2"/>
      <c r="Z6452"/>
      <c r="AA6452"/>
    </row>
    <row r="6453" spans="5:27" hidden="1">
      <c r="E6453" t="s">
        <v>8120</v>
      </c>
      <c r="F6453" t="s">
        <v>8128</v>
      </c>
      <c r="G6453" t="s">
        <v>1</v>
      </c>
      <c r="H6453" t="s">
        <v>0</v>
      </c>
      <c r="I6453" t="s">
        <v>8171</v>
      </c>
      <c r="J6453" t="s">
        <v>8172</v>
      </c>
      <c r="K6453">
        <v>5595</v>
      </c>
      <c r="L6453">
        <v>5595</v>
      </c>
      <c r="M6453" s="1" t="s">
        <v>95</v>
      </c>
      <c r="N6453" t="s">
        <v>96</v>
      </c>
      <c r="O6453" s="2">
        <v>0</v>
      </c>
      <c r="P6453" s="2">
        <v>0</v>
      </c>
      <c r="Q6453" s="2">
        <v>24.92</v>
      </c>
      <c r="R6453" s="2">
        <v>3.2396000000000003</v>
      </c>
      <c r="S6453" s="2">
        <v>0</v>
      </c>
      <c r="T6453" s="2">
        <v>0</v>
      </c>
      <c r="U6453" s="2">
        <v>28.159600000000001</v>
      </c>
      <c r="W6453" s="2" t="s">
        <v>1</v>
      </c>
      <c r="X64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3"/>
      <c r="Z6453"/>
      <c r="AA6453"/>
    </row>
    <row r="6454" spans="5:27" hidden="1">
      <c r="E6454" t="s">
        <v>8120</v>
      </c>
      <c r="F6454" t="s">
        <v>8128</v>
      </c>
      <c r="G6454" t="s">
        <v>1</v>
      </c>
      <c r="H6454" t="s">
        <v>0</v>
      </c>
      <c r="I6454" t="s">
        <v>8171</v>
      </c>
      <c r="J6454" t="s">
        <v>8172</v>
      </c>
      <c r="K6454">
        <v>5596</v>
      </c>
      <c r="L6454">
        <v>5596</v>
      </c>
      <c r="M6454" s="1" t="s">
        <v>95</v>
      </c>
      <c r="N6454" t="s">
        <v>96</v>
      </c>
      <c r="O6454" s="2">
        <v>0</v>
      </c>
      <c r="P6454" s="2">
        <v>0</v>
      </c>
      <c r="Q6454" s="2">
        <v>25.94</v>
      </c>
      <c r="R6454" s="2">
        <v>3.3722000000000003</v>
      </c>
      <c r="S6454" s="2">
        <v>0</v>
      </c>
      <c r="T6454" s="2">
        <v>0</v>
      </c>
      <c r="U6454" s="2">
        <v>29.312200000000001</v>
      </c>
      <c r="W6454" s="2" t="s">
        <v>1</v>
      </c>
      <c r="X64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4"/>
      <c r="Z6454"/>
      <c r="AA6454"/>
    </row>
    <row r="6455" spans="5:27" hidden="1">
      <c r="E6455" t="s">
        <v>8120</v>
      </c>
      <c r="F6455" t="s">
        <v>8128</v>
      </c>
      <c r="G6455" t="s">
        <v>1</v>
      </c>
      <c r="H6455" t="s">
        <v>0</v>
      </c>
      <c r="I6455" t="s">
        <v>8171</v>
      </c>
      <c r="J6455" t="s">
        <v>8172</v>
      </c>
      <c r="K6455">
        <v>5597</v>
      </c>
      <c r="L6455">
        <v>5597</v>
      </c>
      <c r="M6455" s="1" t="s">
        <v>95</v>
      </c>
      <c r="N6455" t="s">
        <v>96</v>
      </c>
      <c r="O6455" s="2">
        <v>0</v>
      </c>
      <c r="P6455" s="2">
        <v>0</v>
      </c>
      <c r="Q6455" s="2">
        <v>26</v>
      </c>
      <c r="R6455" s="2">
        <v>3.38</v>
      </c>
      <c r="S6455" s="2">
        <v>0</v>
      </c>
      <c r="T6455" s="2">
        <v>0</v>
      </c>
      <c r="U6455" s="2">
        <v>29.38</v>
      </c>
      <c r="W6455" s="2" t="s">
        <v>1</v>
      </c>
      <c r="X64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5"/>
      <c r="Z6455"/>
      <c r="AA6455"/>
    </row>
    <row r="6456" spans="5:27" hidden="1">
      <c r="E6456" t="s">
        <v>8120</v>
      </c>
      <c r="F6456" t="s">
        <v>8128</v>
      </c>
      <c r="G6456" t="s">
        <v>1</v>
      </c>
      <c r="H6456" t="s">
        <v>0</v>
      </c>
      <c r="I6456" t="s">
        <v>8171</v>
      </c>
      <c r="J6456" t="s">
        <v>8172</v>
      </c>
      <c r="K6456">
        <v>5598</v>
      </c>
      <c r="L6456">
        <v>5598</v>
      </c>
      <c r="M6456" s="1" t="s">
        <v>95</v>
      </c>
      <c r="N6456" t="s">
        <v>96</v>
      </c>
      <c r="O6456" s="2">
        <v>0</v>
      </c>
      <c r="P6456" s="2">
        <v>0</v>
      </c>
      <c r="Q6456" s="2">
        <v>52.72</v>
      </c>
      <c r="R6456" s="2">
        <v>6.8536000000000001</v>
      </c>
      <c r="S6456" s="2">
        <v>0</v>
      </c>
      <c r="T6456" s="2">
        <v>0</v>
      </c>
      <c r="U6456" s="2">
        <v>59.573599999999999</v>
      </c>
      <c r="W6456" s="2" t="s">
        <v>1</v>
      </c>
      <c r="X64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6"/>
      <c r="Z6456"/>
      <c r="AA6456"/>
    </row>
    <row r="6457" spans="5:27" hidden="1">
      <c r="E6457" t="s">
        <v>8120</v>
      </c>
      <c r="F6457" t="s">
        <v>8128</v>
      </c>
      <c r="G6457" t="s">
        <v>1</v>
      </c>
      <c r="H6457" t="s">
        <v>0</v>
      </c>
      <c r="I6457" t="s">
        <v>8171</v>
      </c>
      <c r="J6457" t="s">
        <v>8172</v>
      </c>
      <c r="K6457">
        <v>5599</v>
      </c>
      <c r="L6457">
        <v>5599</v>
      </c>
      <c r="M6457" s="1" t="s">
        <v>95</v>
      </c>
      <c r="N6457" t="s">
        <v>96</v>
      </c>
      <c r="O6457" s="2">
        <v>0</v>
      </c>
      <c r="P6457" s="2">
        <v>0</v>
      </c>
      <c r="Q6457" s="2">
        <v>35.64</v>
      </c>
      <c r="R6457" s="2">
        <v>4.6332000000000004</v>
      </c>
      <c r="S6457" s="2">
        <v>0</v>
      </c>
      <c r="T6457" s="2">
        <v>0</v>
      </c>
      <c r="U6457" s="2">
        <v>40.273200000000003</v>
      </c>
      <c r="W6457" s="2" t="s">
        <v>1</v>
      </c>
      <c r="X64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7"/>
      <c r="Z6457"/>
      <c r="AA6457"/>
    </row>
    <row r="6458" spans="5:27" hidden="1">
      <c r="E6458" t="s">
        <v>8120</v>
      </c>
      <c r="F6458" t="s">
        <v>8128</v>
      </c>
      <c r="G6458" t="s">
        <v>1</v>
      </c>
      <c r="H6458" t="s">
        <v>0</v>
      </c>
      <c r="I6458" t="s">
        <v>8171</v>
      </c>
      <c r="J6458" t="s">
        <v>8172</v>
      </c>
      <c r="K6458">
        <v>5600</v>
      </c>
      <c r="L6458">
        <v>5600</v>
      </c>
      <c r="M6458" s="1" t="s">
        <v>303</v>
      </c>
      <c r="N6458" t="s">
        <v>304</v>
      </c>
      <c r="O6458" s="2">
        <v>0</v>
      </c>
      <c r="P6458" s="2">
        <v>0</v>
      </c>
      <c r="Q6458" s="2">
        <v>212.38</v>
      </c>
      <c r="R6458" s="2">
        <v>27.609400000000001</v>
      </c>
      <c r="S6458" s="2">
        <v>0</v>
      </c>
      <c r="T6458" s="2">
        <v>0</v>
      </c>
      <c r="U6458" s="2">
        <v>239.98939999999999</v>
      </c>
      <c r="W6458" s="2" t="s">
        <v>1</v>
      </c>
      <c r="X64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8"/>
      <c r="Z6458"/>
      <c r="AA6458"/>
    </row>
    <row r="6459" spans="5:27" hidden="1">
      <c r="E6459" t="s">
        <v>8120</v>
      </c>
      <c r="F6459" t="s">
        <v>8128</v>
      </c>
      <c r="G6459" t="s">
        <v>1</v>
      </c>
      <c r="H6459" t="s">
        <v>0</v>
      </c>
      <c r="I6459" t="s">
        <v>8171</v>
      </c>
      <c r="J6459" t="s">
        <v>8172</v>
      </c>
      <c r="K6459">
        <v>5601</v>
      </c>
      <c r="L6459">
        <v>5601</v>
      </c>
      <c r="M6459" s="1" t="s">
        <v>999</v>
      </c>
      <c r="N6459" t="s">
        <v>1000</v>
      </c>
      <c r="O6459" s="2">
        <v>0</v>
      </c>
      <c r="P6459" s="2">
        <v>0</v>
      </c>
      <c r="Q6459" s="2">
        <v>100</v>
      </c>
      <c r="R6459" s="2">
        <v>13</v>
      </c>
      <c r="S6459" s="2">
        <v>0</v>
      </c>
      <c r="T6459" s="2">
        <v>0</v>
      </c>
      <c r="U6459" s="2">
        <v>113</v>
      </c>
      <c r="W6459" s="2" t="s">
        <v>1</v>
      </c>
      <c r="X64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59"/>
      <c r="Z6459"/>
      <c r="AA6459"/>
    </row>
    <row r="6460" spans="5:27" hidden="1">
      <c r="E6460" t="s">
        <v>8120</v>
      </c>
      <c r="F6460" t="s">
        <v>8128</v>
      </c>
      <c r="G6460" t="s">
        <v>1</v>
      </c>
      <c r="H6460" t="s">
        <v>0</v>
      </c>
      <c r="I6460" t="s">
        <v>8171</v>
      </c>
      <c r="J6460" t="s">
        <v>8172</v>
      </c>
      <c r="K6460">
        <v>5602</v>
      </c>
      <c r="L6460">
        <v>5602</v>
      </c>
      <c r="M6460" s="1" t="s">
        <v>393</v>
      </c>
      <c r="N6460" t="s">
        <v>394</v>
      </c>
      <c r="O6460" s="2">
        <v>0</v>
      </c>
      <c r="P6460" s="2">
        <v>0</v>
      </c>
      <c r="Q6460" s="2">
        <v>278.76</v>
      </c>
      <c r="R6460" s="2">
        <v>36.238799999999998</v>
      </c>
      <c r="S6460" s="2">
        <v>0</v>
      </c>
      <c r="T6460" s="2">
        <v>0</v>
      </c>
      <c r="U6460" s="2">
        <v>314.99879999999996</v>
      </c>
      <c r="W6460" s="2" t="s">
        <v>1</v>
      </c>
      <c r="X64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0"/>
      <c r="Z6460"/>
      <c r="AA6460"/>
    </row>
    <row r="6461" spans="5:27" hidden="1">
      <c r="E6461" t="s">
        <v>8120</v>
      </c>
      <c r="F6461" t="s">
        <v>8128</v>
      </c>
      <c r="G6461" t="s">
        <v>1</v>
      </c>
      <c r="H6461" t="s">
        <v>0</v>
      </c>
      <c r="I6461" t="s">
        <v>8171</v>
      </c>
      <c r="J6461" t="s">
        <v>8172</v>
      </c>
      <c r="K6461">
        <v>5603</v>
      </c>
      <c r="L6461">
        <v>5603</v>
      </c>
      <c r="M6461" s="1" t="s">
        <v>347</v>
      </c>
      <c r="N6461" t="s">
        <v>348</v>
      </c>
      <c r="O6461" s="2">
        <v>0</v>
      </c>
      <c r="P6461" s="2">
        <v>0</v>
      </c>
      <c r="Q6461" s="2">
        <v>71.239999999999995</v>
      </c>
      <c r="R6461" s="2">
        <v>9.2611999999999988</v>
      </c>
      <c r="S6461" s="2">
        <v>0</v>
      </c>
      <c r="T6461" s="2">
        <v>0</v>
      </c>
      <c r="U6461" s="2">
        <v>80.501199999999997</v>
      </c>
      <c r="W6461" s="2" t="s">
        <v>1</v>
      </c>
      <c r="X64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1"/>
      <c r="Z6461"/>
      <c r="AA6461"/>
    </row>
    <row r="6462" spans="5:27" hidden="1">
      <c r="E6462" t="s">
        <v>8120</v>
      </c>
      <c r="F6462" t="s">
        <v>8128</v>
      </c>
      <c r="G6462" t="s">
        <v>1</v>
      </c>
      <c r="H6462" t="s">
        <v>0</v>
      </c>
      <c r="I6462" t="s">
        <v>8171</v>
      </c>
      <c r="J6462" t="s">
        <v>8172</v>
      </c>
      <c r="K6462">
        <v>5604</v>
      </c>
      <c r="L6462">
        <v>5604</v>
      </c>
      <c r="M6462" s="1" t="s">
        <v>291</v>
      </c>
      <c r="N6462" t="s">
        <v>292</v>
      </c>
      <c r="O6462" s="2">
        <v>0</v>
      </c>
      <c r="P6462" s="2">
        <v>0</v>
      </c>
      <c r="Q6462" s="2">
        <v>1170.81</v>
      </c>
      <c r="R6462" s="2">
        <v>152.20529999999999</v>
      </c>
      <c r="S6462" s="2">
        <v>0</v>
      </c>
      <c r="T6462" s="2">
        <v>0</v>
      </c>
      <c r="U6462" s="2">
        <v>1323.0153</v>
      </c>
      <c r="W6462" s="2" t="s">
        <v>1</v>
      </c>
      <c r="X64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2"/>
      <c r="Z6462"/>
      <c r="AA6462"/>
    </row>
    <row r="6463" spans="5:27" hidden="1">
      <c r="E6463" t="s">
        <v>8120</v>
      </c>
      <c r="F6463" t="s">
        <v>8128</v>
      </c>
      <c r="G6463" t="s">
        <v>1</v>
      </c>
      <c r="H6463" t="s">
        <v>0</v>
      </c>
      <c r="I6463" t="s">
        <v>8171</v>
      </c>
      <c r="J6463" t="s">
        <v>8172</v>
      </c>
      <c r="K6463">
        <v>5605</v>
      </c>
      <c r="L6463">
        <v>5605</v>
      </c>
      <c r="M6463" s="1" t="s">
        <v>313</v>
      </c>
      <c r="N6463" t="s">
        <v>314</v>
      </c>
      <c r="O6463" s="2">
        <v>0</v>
      </c>
      <c r="P6463" s="2">
        <v>0</v>
      </c>
      <c r="Q6463" s="2">
        <v>53.98</v>
      </c>
      <c r="R6463" s="2">
        <v>7.0173999999999994</v>
      </c>
      <c r="S6463" s="2">
        <v>0</v>
      </c>
      <c r="T6463" s="2">
        <v>0</v>
      </c>
      <c r="U6463" s="2">
        <v>60.997399999999999</v>
      </c>
      <c r="W6463" s="2" t="s">
        <v>1</v>
      </c>
      <c r="X64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3"/>
      <c r="Z6463"/>
      <c r="AA6463"/>
    </row>
    <row r="6464" spans="5:27" hidden="1">
      <c r="E6464" t="s">
        <v>8120</v>
      </c>
      <c r="F6464" t="s">
        <v>8128</v>
      </c>
      <c r="G6464" t="s">
        <v>1</v>
      </c>
      <c r="H6464" t="s">
        <v>0</v>
      </c>
      <c r="I6464" t="s">
        <v>8171</v>
      </c>
      <c r="J6464" t="s">
        <v>8172</v>
      </c>
      <c r="K6464">
        <v>5606</v>
      </c>
      <c r="L6464">
        <v>5606</v>
      </c>
      <c r="M6464" s="1" t="s">
        <v>8055</v>
      </c>
      <c r="N6464" t="s">
        <v>8056</v>
      </c>
      <c r="O6464" s="2">
        <v>0</v>
      </c>
      <c r="P6464" s="2">
        <v>0</v>
      </c>
      <c r="Q6464" s="2">
        <v>1422.94</v>
      </c>
      <c r="R6464" s="2">
        <v>184.98220000000001</v>
      </c>
      <c r="S6464" s="2">
        <v>0</v>
      </c>
      <c r="T6464" s="2">
        <v>0</v>
      </c>
      <c r="U6464" s="2">
        <v>1607.9222</v>
      </c>
      <c r="W6464" s="2" t="s">
        <v>1</v>
      </c>
      <c r="X64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4"/>
      <c r="Z6464"/>
      <c r="AA6464"/>
    </row>
    <row r="6465" spans="5:27" hidden="1">
      <c r="E6465" t="s">
        <v>8120</v>
      </c>
      <c r="F6465" t="s">
        <v>8128</v>
      </c>
      <c r="G6465" t="s">
        <v>1</v>
      </c>
      <c r="H6465" t="s">
        <v>0</v>
      </c>
      <c r="I6465" t="s">
        <v>8171</v>
      </c>
      <c r="J6465" t="s">
        <v>8172</v>
      </c>
      <c r="K6465">
        <v>5607</v>
      </c>
      <c r="L6465">
        <v>5607</v>
      </c>
      <c r="M6465" s="1" t="s">
        <v>8055</v>
      </c>
      <c r="N6465" t="s">
        <v>8056</v>
      </c>
      <c r="O6465" s="2">
        <v>0</v>
      </c>
      <c r="P6465" s="2">
        <v>0</v>
      </c>
      <c r="Q6465" s="2">
        <v>94.83</v>
      </c>
      <c r="R6465" s="2">
        <v>12.3279</v>
      </c>
      <c r="S6465" s="2">
        <v>0</v>
      </c>
      <c r="T6465" s="2">
        <v>0</v>
      </c>
      <c r="U6465" s="2">
        <v>107.1579</v>
      </c>
      <c r="W6465" s="2" t="s">
        <v>1</v>
      </c>
      <c r="X64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5"/>
      <c r="Z6465"/>
      <c r="AA6465"/>
    </row>
    <row r="6466" spans="5:27" hidden="1">
      <c r="E6466" t="s">
        <v>8120</v>
      </c>
      <c r="F6466" t="s">
        <v>8128</v>
      </c>
      <c r="G6466" t="s">
        <v>1</v>
      </c>
      <c r="H6466" t="s">
        <v>0</v>
      </c>
      <c r="I6466" t="s">
        <v>8171</v>
      </c>
      <c r="J6466" t="s">
        <v>8172</v>
      </c>
      <c r="K6466">
        <v>5608</v>
      </c>
      <c r="L6466">
        <v>5608</v>
      </c>
      <c r="M6466" s="1" t="s">
        <v>8181</v>
      </c>
      <c r="N6466" t="s">
        <v>8182</v>
      </c>
      <c r="O6466" s="2">
        <v>0</v>
      </c>
      <c r="P6466" s="2">
        <v>0</v>
      </c>
      <c r="Q6466" s="2">
        <v>42.6</v>
      </c>
      <c r="R6466" s="2">
        <v>5.5380000000000003</v>
      </c>
      <c r="S6466" s="2">
        <v>0</v>
      </c>
      <c r="T6466" s="2">
        <v>0</v>
      </c>
      <c r="U6466" s="2">
        <v>48.138000000000005</v>
      </c>
      <c r="W6466" s="2" t="s">
        <v>1</v>
      </c>
      <c r="X64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6"/>
      <c r="Z6466"/>
      <c r="AA6466"/>
    </row>
    <row r="6467" spans="5:27" hidden="1">
      <c r="E6467" t="s">
        <v>8120</v>
      </c>
      <c r="F6467" t="s">
        <v>8128</v>
      </c>
      <c r="G6467" t="s">
        <v>1</v>
      </c>
      <c r="H6467" t="s">
        <v>0</v>
      </c>
      <c r="I6467" t="s">
        <v>8171</v>
      </c>
      <c r="J6467" t="s">
        <v>8172</v>
      </c>
      <c r="K6467">
        <v>5609</v>
      </c>
      <c r="L6467">
        <v>5609</v>
      </c>
      <c r="M6467" s="1" t="s">
        <v>435</v>
      </c>
      <c r="N6467" t="s">
        <v>436</v>
      </c>
      <c r="O6467" s="2">
        <v>0</v>
      </c>
      <c r="P6467" s="2">
        <v>0</v>
      </c>
      <c r="Q6467" s="2">
        <v>4205.2</v>
      </c>
      <c r="R6467" s="2">
        <v>546.67600000000004</v>
      </c>
      <c r="S6467" s="2">
        <v>0</v>
      </c>
      <c r="T6467" s="2">
        <v>0</v>
      </c>
      <c r="U6467" s="2">
        <v>4751.8760000000002</v>
      </c>
      <c r="W6467" s="2" t="s">
        <v>1</v>
      </c>
      <c r="X64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7"/>
      <c r="Z6467"/>
      <c r="AA6467"/>
    </row>
    <row r="6468" spans="5:27" hidden="1">
      <c r="E6468" t="s">
        <v>8120</v>
      </c>
      <c r="F6468" t="s">
        <v>8128</v>
      </c>
      <c r="G6468" t="s">
        <v>1</v>
      </c>
      <c r="H6468" t="s">
        <v>0</v>
      </c>
      <c r="I6468" t="s">
        <v>8171</v>
      </c>
      <c r="J6468" t="s">
        <v>8172</v>
      </c>
      <c r="K6468">
        <v>5610</v>
      </c>
      <c r="L6468">
        <v>5610</v>
      </c>
      <c r="M6468" s="1" t="s">
        <v>8175</v>
      </c>
      <c r="N6468" t="s">
        <v>8176</v>
      </c>
      <c r="O6468" s="2">
        <v>0</v>
      </c>
      <c r="P6468" s="2">
        <v>0</v>
      </c>
      <c r="Q6468" s="2">
        <v>20.350000000000001</v>
      </c>
      <c r="R6468" s="2">
        <v>2.6455000000000002</v>
      </c>
      <c r="S6468" s="2">
        <v>0</v>
      </c>
      <c r="T6468" s="2">
        <v>0</v>
      </c>
      <c r="U6468" s="2">
        <v>22.9955</v>
      </c>
      <c r="W6468" s="2" t="s">
        <v>1</v>
      </c>
      <c r="X64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8"/>
      <c r="Z6468"/>
      <c r="AA6468"/>
    </row>
    <row r="6469" spans="5:27" hidden="1">
      <c r="E6469" t="s">
        <v>8120</v>
      </c>
      <c r="F6469" t="s">
        <v>8128</v>
      </c>
      <c r="G6469" t="s">
        <v>1</v>
      </c>
      <c r="H6469" t="s">
        <v>0</v>
      </c>
      <c r="I6469" t="s">
        <v>8171</v>
      </c>
      <c r="J6469" t="s">
        <v>8172</v>
      </c>
      <c r="K6469">
        <v>5611</v>
      </c>
      <c r="L6469">
        <v>5611</v>
      </c>
      <c r="M6469" s="1" t="s">
        <v>435</v>
      </c>
      <c r="N6469" t="s">
        <v>436</v>
      </c>
      <c r="O6469" s="2">
        <v>0</v>
      </c>
      <c r="P6469" s="2">
        <v>0</v>
      </c>
      <c r="Q6469" s="2">
        <v>1055.51</v>
      </c>
      <c r="R6469" s="2">
        <v>137.21629999999999</v>
      </c>
      <c r="S6469" s="2">
        <v>0</v>
      </c>
      <c r="T6469" s="2">
        <v>0</v>
      </c>
      <c r="U6469" s="2">
        <v>1192.7263</v>
      </c>
      <c r="W6469" s="2" t="s">
        <v>1</v>
      </c>
      <c r="X64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69"/>
      <c r="Z6469"/>
      <c r="AA6469"/>
    </row>
    <row r="6470" spans="5:27" hidden="1">
      <c r="E6470" t="s">
        <v>8120</v>
      </c>
      <c r="F6470" t="s">
        <v>8128</v>
      </c>
      <c r="G6470" t="s">
        <v>1</v>
      </c>
      <c r="H6470" t="s">
        <v>0</v>
      </c>
      <c r="I6470" t="s">
        <v>8171</v>
      </c>
      <c r="J6470" t="s">
        <v>8172</v>
      </c>
      <c r="K6470">
        <v>5612</v>
      </c>
      <c r="L6470">
        <v>5612</v>
      </c>
      <c r="M6470" s="1" t="s">
        <v>150</v>
      </c>
      <c r="N6470" t="s">
        <v>151</v>
      </c>
      <c r="O6470" s="2">
        <v>0</v>
      </c>
      <c r="P6470" s="2">
        <v>0</v>
      </c>
      <c r="Q6470" s="2">
        <v>68.849999999999994</v>
      </c>
      <c r="R6470" s="2">
        <v>8.9504999999999999</v>
      </c>
      <c r="S6470" s="2">
        <v>0</v>
      </c>
      <c r="T6470" s="2">
        <v>0</v>
      </c>
      <c r="U6470" s="2">
        <v>77.8005</v>
      </c>
      <c r="W6470" s="2" t="s">
        <v>1</v>
      </c>
      <c r="X64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0"/>
      <c r="Z6470"/>
      <c r="AA6470"/>
    </row>
    <row r="6471" spans="5:27" hidden="1">
      <c r="E6471" t="s">
        <v>8120</v>
      </c>
      <c r="F6471" t="s">
        <v>8128</v>
      </c>
      <c r="G6471" t="s">
        <v>1</v>
      </c>
      <c r="H6471" t="s">
        <v>0</v>
      </c>
      <c r="I6471" t="s">
        <v>8171</v>
      </c>
      <c r="J6471" t="s">
        <v>8172</v>
      </c>
      <c r="K6471">
        <v>5613</v>
      </c>
      <c r="L6471">
        <v>5613</v>
      </c>
      <c r="M6471" s="1" t="s">
        <v>7848</v>
      </c>
      <c r="N6471" t="s">
        <v>7847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W6471" s="2" t="s">
        <v>1</v>
      </c>
      <c r="X64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1"/>
      <c r="Z6471"/>
      <c r="AA6471"/>
    </row>
    <row r="6472" spans="5:27" hidden="1">
      <c r="E6472" t="s">
        <v>8120</v>
      </c>
      <c r="F6472" t="s">
        <v>8128</v>
      </c>
      <c r="G6472" t="s">
        <v>1</v>
      </c>
      <c r="H6472" t="s">
        <v>0</v>
      </c>
      <c r="I6472" t="s">
        <v>8171</v>
      </c>
      <c r="J6472" t="s">
        <v>8172</v>
      </c>
      <c r="K6472">
        <v>5614</v>
      </c>
      <c r="L6472">
        <v>5614</v>
      </c>
      <c r="M6472" s="1" t="s">
        <v>118</v>
      </c>
      <c r="N6472" t="s">
        <v>119</v>
      </c>
      <c r="O6472" s="2">
        <v>0</v>
      </c>
      <c r="P6472" s="2">
        <v>0</v>
      </c>
      <c r="Q6472" s="2">
        <v>58.44</v>
      </c>
      <c r="R6472" s="2">
        <v>7.5972</v>
      </c>
      <c r="S6472" s="2">
        <v>0</v>
      </c>
      <c r="T6472" s="2">
        <v>0</v>
      </c>
      <c r="U6472" s="2">
        <v>66.037199999999999</v>
      </c>
      <c r="W6472" s="2" t="s">
        <v>1</v>
      </c>
      <c r="X64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2"/>
      <c r="Z6472"/>
      <c r="AA6472"/>
    </row>
    <row r="6473" spans="5:27" hidden="1">
      <c r="E6473" t="s">
        <v>8120</v>
      </c>
      <c r="F6473" t="s">
        <v>8129</v>
      </c>
      <c r="G6473" t="s">
        <v>1</v>
      </c>
      <c r="H6473" t="s">
        <v>0</v>
      </c>
      <c r="I6473" t="s">
        <v>8171</v>
      </c>
      <c r="J6473" t="s">
        <v>8172</v>
      </c>
      <c r="K6473">
        <v>5615</v>
      </c>
      <c r="L6473">
        <v>5615</v>
      </c>
      <c r="M6473" s="1" t="s">
        <v>303</v>
      </c>
      <c r="N6473" t="s">
        <v>304</v>
      </c>
      <c r="O6473" s="2">
        <v>0</v>
      </c>
      <c r="P6473" s="2">
        <v>0</v>
      </c>
      <c r="Q6473" s="2">
        <v>446.88</v>
      </c>
      <c r="R6473" s="2">
        <v>58.0944</v>
      </c>
      <c r="S6473" s="2">
        <v>0</v>
      </c>
      <c r="T6473" s="2">
        <v>0</v>
      </c>
      <c r="U6473" s="2">
        <v>504.9744</v>
      </c>
      <c r="W6473" s="2" t="s">
        <v>1</v>
      </c>
      <c r="X64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3"/>
      <c r="Z6473"/>
      <c r="AA6473"/>
    </row>
    <row r="6474" spans="5:27" hidden="1">
      <c r="E6474" t="s">
        <v>8120</v>
      </c>
      <c r="F6474" t="s">
        <v>8129</v>
      </c>
      <c r="G6474" t="s">
        <v>1</v>
      </c>
      <c r="H6474" t="s">
        <v>0</v>
      </c>
      <c r="I6474" t="s">
        <v>8171</v>
      </c>
      <c r="J6474" t="s">
        <v>8172</v>
      </c>
      <c r="K6474">
        <v>5616</v>
      </c>
      <c r="L6474">
        <v>5616</v>
      </c>
      <c r="M6474" s="1" t="s">
        <v>303</v>
      </c>
      <c r="N6474" t="s">
        <v>304</v>
      </c>
      <c r="O6474" s="2">
        <v>0</v>
      </c>
      <c r="P6474" s="2">
        <v>0</v>
      </c>
      <c r="Q6474" s="2">
        <v>6550.25</v>
      </c>
      <c r="R6474" s="2">
        <v>851.53250000000003</v>
      </c>
      <c r="S6474" s="2">
        <v>0</v>
      </c>
      <c r="T6474" s="2">
        <v>0</v>
      </c>
      <c r="U6474" s="2">
        <v>7401.7825000000003</v>
      </c>
      <c r="W6474" s="2" t="s">
        <v>1</v>
      </c>
      <c r="X64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4"/>
      <c r="Z6474"/>
      <c r="AA6474"/>
    </row>
    <row r="6475" spans="5:27" hidden="1">
      <c r="E6475" t="s">
        <v>8120</v>
      </c>
      <c r="F6475" t="s">
        <v>8129</v>
      </c>
      <c r="G6475" t="s">
        <v>1</v>
      </c>
      <c r="H6475" t="s">
        <v>0</v>
      </c>
      <c r="I6475" t="s">
        <v>8171</v>
      </c>
      <c r="J6475" t="s">
        <v>8172</v>
      </c>
      <c r="K6475">
        <v>5617</v>
      </c>
      <c r="L6475">
        <v>5617</v>
      </c>
      <c r="M6475" s="1" t="s">
        <v>634</v>
      </c>
      <c r="N6475" t="s">
        <v>635</v>
      </c>
      <c r="O6475" s="2">
        <v>0</v>
      </c>
      <c r="P6475" s="2">
        <v>0</v>
      </c>
      <c r="Q6475" s="2">
        <v>108</v>
      </c>
      <c r="R6475" s="2">
        <v>14.040000000000001</v>
      </c>
      <c r="S6475" s="2">
        <v>0</v>
      </c>
      <c r="T6475" s="2">
        <v>0</v>
      </c>
      <c r="U6475" s="2">
        <v>122.04</v>
      </c>
      <c r="W6475" s="2" t="s">
        <v>1</v>
      </c>
      <c r="X64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5"/>
      <c r="Z6475"/>
      <c r="AA6475"/>
    </row>
    <row r="6476" spans="5:27" hidden="1">
      <c r="E6476" t="s">
        <v>8120</v>
      </c>
      <c r="F6476" t="s">
        <v>8129</v>
      </c>
      <c r="G6476" t="s">
        <v>1</v>
      </c>
      <c r="H6476" t="s">
        <v>0</v>
      </c>
      <c r="I6476" t="s">
        <v>8171</v>
      </c>
      <c r="J6476" t="s">
        <v>8172</v>
      </c>
      <c r="K6476">
        <v>5618</v>
      </c>
      <c r="L6476">
        <v>5618</v>
      </c>
      <c r="M6476" s="1" t="s">
        <v>8181</v>
      </c>
      <c r="N6476" t="s">
        <v>8182</v>
      </c>
      <c r="O6476" s="2">
        <v>0</v>
      </c>
      <c r="P6476" s="2">
        <v>0</v>
      </c>
      <c r="Q6476" s="2">
        <v>85.2</v>
      </c>
      <c r="R6476" s="2">
        <v>11.076000000000001</v>
      </c>
      <c r="S6476" s="2">
        <v>0</v>
      </c>
      <c r="T6476" s="2">
        <v>0</v>
      </c>
      <c r="U6476" s="2">
        <v>96.27600000000001</v>
      </c>
      <c r="W6476" s="2" t="s">
        <v>1</v>
      </c>
      <c r="X64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6"/>
      <c r="Z6476"/>
      <c r="AA6476"/>
    </row>
    <row r="6477" spans="5:27" hidden="1">
      <c r="E6477" t="s">
        <v>8120</v>
      </c>
      <c r="F6477" t="s">
        <v>8129</v>
      </c>
      <c r="G6477" t="s">
        <v>1</v>
      </c>
      <c r="H6477" t="s">
        <v>0</v>
      </c>
      <c r="I6477" t="s">
        <v>8171</v>
      </c>
      <c r="J6477" t="s">
        <v>8172</v>
      </c>
      <c r="K6477">
        <v>5619</v>
      </c>
      <c r="L6477">
        <v>5619</v>
      </c>
      <c r="M6477" s="1" t="s">
        <v>457</v>
      </c>
      <c r="N6477" t="s">
        <v>458</v>
      </c>
      <c r="O6477" s="2">
        <v>0</v>
      </c>
      <c r="P6477" s="2">
        <v>0</v>
      </c>
      <c r="Q6477" s="2">
        <v>7070.68</v>
      </c>
      <c r="R6477" s="2">
        <v>919.18840000000012</v>
      </c>
      <c r="S6477" s="2">
        <v>0</v>
      </c>
      <c r="T6477" s="2">
        <v>0</v>
      </c>
      <c r="U6477" s="2">
        <v>7989.8684000000003</v>
      </c>
      <c r="W6477" s="2" t="s">
        <v>1</v>
      </c>
      <c r="X64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7"/>
      <c r="Z6477"/>
      <c r="AA6477"/>
    </row>
    <row r="6478" spans="5:27" hidden="1">
      <c r="E6478" t="s">
        <v>8120</v>
      </c>
      <c r="F6478" t="s">
        <v>8129</v>
      </c>
      <c r="G6478" t="s">
        <v>1</v>
      </c>
      <c r="H6478" t="s">
        <v>0</v>
      </c>
      <c r="I6478" t="s">
        <v>8171</v>
      </c>
      <c r="J6478" t="s">
        <v>8172</v>
      </c>
      <c r="K6478">
        <v>5620</v>
      </c>
      <c r="L6478">
        <v>5620</v>
      </c>
      <c r="M6478" s="1" t="s">
        <v>435</v>
      </c>
      <c r="N6478" t="s">
        <v>436</v>
      </c>
      <c r="O6478" s="2">
        <v>0</v>
      </c>
      <c r="P6478" s="2">
        <v>0</v>
      </c>
      <c r="Q6478" s="2">
        <v>1592.88</v>
      </c>
      <c r="R6478" s="2">
        <v>207.07440000000003</v>
      </c>
      <c r="S6478" s="2">
        <v>0</v>
      </c>
      <c r="T6478" s="2">
        <v>0</v>
      </c>
      <c r="U6478" s="2">
        <v>1799.9544000000001</v>
      </c>
      <c r="W6478" s="2" t="s">
        <v>1</v>
      </c>
      <c r="X64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8"/>
      <c r="Z6478"/>
      <c r="AA6478"/>
    </row>
    <row r="6479" spans="5:27" hidden="1">
      <c r="E6479" t="s">
        <v>8120</v>
      </c>
      <c r="F6479" t="s">
        <v>8129</v>
      </c>
      <c r="G6479" t="s">
        <v>1</v>
      </c>
      <c r="H6479" t="s">
        <v>0</v>
      </c>
      <c r="I6479" t="s">
        <v>8171</v>
      </c>
      <c r="J6479" t="s">
        <v>8172</v>
      </c>
      <c r="K6479">
        <v>5621</v>
      </c>
      <c r="L6479">
        <v>5621</v>
      </c>
      <c r="M6479" s="1" t="s">
        <v>118</v>
      </c>
      <c r="N6479" t="s">
        <v>119</v>
      </c>
      <c r="O6479" s="2">
        <v>0</v>
      </c>
      <c r="P6479" s="2">
        <v>0</v>
      </c>
      <c r="Q6479" s="2">
        <v>75.27</v>
      </c>
      <c r="R6479" s="2">
        <v>9.7850999999999999</v>
      </c>
      <c r="S6479" s="2">
        <v>0</v>
      </c>
      <c r="T6479" s="2">
        <v>0</v>
      </c>
      <c r="U6479" s="2">
        <v>85.055099999999996</v>
      </c>
      <c r="W6479" s="2" t="s">
        <v>1</v>
      </c>
      <c r="X64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79"/>
      <c r="Z6479"/>
      <c r="AA6479"/>
    </row>
    <row r="6480" spans="5:27" hidden="1">
      <c r="E6480" t="s">
        <v>8120</v>
      </c>
      <c r="F6480" t="s">
        <v>8129</v>
      </c>
      <c r="G6480" t="s">
        <v>1</v>
      </c>
      <c r="H6480" t="s">
        <v>0</v>
      </c>
      <c r="I6480" t="s">
        <v>8171</v>
      </c>
      <c r="J6480" t="s">
        <v>8172</v>
      </c>
      <c r="K6480" s="37" t="s">
        <v>8283</v>
      </c>
      <c r="L6480">
        <v>5622</v>
      </c>
      <c r="M6480" s="1" t="s">
        <v>1402</v>
      </c>
      <c r="N6480" t="s">
        <v>1403</v>
      </c>
      <c r="O6480" s="2">
        <v>0</v>
      </c>
      <c r="P6480" s="2">
        <v>0</v>
      </c>
      <c r="Q6480" s="2">
        <v>76.56</v>
      </c>
      <c r="R6480" s="2">
        <v>9.9527999999999999</v>
      </c>
      <c r="S6480" s="2">
        <v>0</v>
      </c>
      <c r="T6480" s="2">
        <v>0</v>
      </c>
      <c r="U6480" s="2">
        <v>86.512799999999999</v>
      </c>
      <c r="W6480" s="2" t="s">
        <v>1</v>
      </c>
      <c r="X64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0"/>
      <c r="Z6480"/>
      <c r="AA6480"/>
    </row>
    <row r="6481" spans="5:27" hidden="1">
      <c r="E6481" s="31" t="s">
        <v>8120</v>
      </c>
      <c r="F6481" t="s">
        <v>8129</v>
      </c>
      <c r="G6481" t="s">
        <v>1</v>
      </c>
      <c r="H6481" s="32" t="s">
        <v>0</v>
      </c>
      <c r="I6481" s="32" t="s">
        <v>8171</v>
      </c>
      <c r="J6481" s="32" t="s">
        <v>8172</v>
      </c>
      <c r="K6481" s="38" t="s">
        <v>8282</v>
      </c>
      <c r="L6481" s="32">
        <v>5621</v>
      </c>
      <c r="M6481" s="40" t="s">
        <v>118</v>
      </c>
      <c r="N6481" s="32" t="s">
        <v>119</v>
      </c>
      <c r="O6481" s="33">
        <v>0</v>
      </c>
      <c r="P6481" s="33">
        <v>0</v>
      </c>
      <c r="Q6481" s="33">
        <v>75.27</v>
      </c>
      <c r="R6481" s="2">
        <v>9.7850999999999999</v>
      </c>
      <c r="S6481" s="33">
        <v>0</v>
      </c>
      <c r="T6481" s="33">
        <v>0</v>
      </c>
      <c r="U6481" s="2">
        <v>85.055099999999996</v>
      </c>
      <c r="V6481" s="33"/>
      <c r="W6481" s="34" t="s">
        <v>1</v>
      </c>
      <c r="X64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1"/>
      <c r="Z6481"/>
      <c r="AA6481"/>
    </row>
    <row r="6482" spans="5:27" hidden="1">
      <c r="E6482" s="31" t="s">
        <v>8120</v>
      </c>
      <c r="F6482" t="s">
        <v>8129</v>
      </c>
      <c r="G6482" t="s">
        <v>1</v>
      </c>
      <c r="H6482" s="32" t="s">
        <v>0</v>
      </c>
      <c r="I6482" s="32" t="s">
        <v>8171</v>
      </c>
      <c r="J6482" s="32" t="s">
        <v>8172</v>
      </c>
      <c r="K6482" s="32">
        <v>5622</v>
      </c>
      <c r="L6482" s="32">
        <v>5622</v>
      </c>
      <c r="M6482" s="43" t="s">
        <v>1402</v>
      </c>
      <c r="N6482" s="32" t="s">
        <v>1403</v>
      </c>
      <c r="O6482" s="33">
        <v>0</v>
      </c>
      <c r="P6482" s="33">
        <v>0</v>
      </c>
      <c r="Q6482" s="33">
        <v>76.56</v>
      </c>
      <c r="R6482" s="2">
        <v>9.9527999999999999</v>
      </c>
      <c r="S6482" s="33">
        <v>0</v>
      </c>
      <c r="T6482" s="33">
        <v>0</v>
      </c>
      <c r="U6482" s="2">
        <v>86.512799999999999</v>
      </c>
      <c r="V6482" s="33"/>
      <c r="W6482" s="34" t="s">
        <v>1</v>
      </c>
      <c r="X64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2"/>
      <c r="Z6482"/>
      <c r="AA6482"/>
    </row>
    <row r="6483" spans="5:27" hidden="1">
      <c r="E6483" s="31" t="s">
        <v>8120</v>
      </c>
      <c r="F6483" t="s">
        <v>8129</v>
      </c>
      <c r="G6483" t="s">
        <v>1</v>
      </c>
      <c r="H6483" s="32" t="s">
        <v>0</v>
      </c>
      <c r="I6483" s="32" t="s">
        <v>8171</v>
      </c>
      <c r="J6483" s="32" t="s">
        <v>8172</v>
      </c>
      <c r="K6483" s="32">
        <v>5623</v>
      </c>
      <c r="L6483" s="32">
        <v>5623</v>
      </c>
      <c r="M6483" s="40" t="s">
        <v>1460</v>
      </c>
      <c r="N6483" s="32" t="s">
        <v>1461</v>
      </c>
      <c r="O6483" s="33">
        <v>0</v>
      </c>
      <c r="P6483" s="33">
        <v>0</v>
      </c>
      <c r="Q6483" s="33">
        <v>23.22</v>
      </c>
      <c r="R6483" s="2">
        <v>3.0186000000000002</v>
      </c>
      <c r="S6483" s="33">
        <v>0</v>
      </c>
      <c r="T6483" s="33">
        <v>0</v>
      </c>
      <c r="U6483" s="2">
        <v>26.238599999999998</v>
      </c>
      <c r="V6483" s="33"/>
      <c r="W6483" s="34" t="s">
        <v>1</v>
      </c>
      <c r="X64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3"/>
      <c r="Z6483"/>
      <c r="AA6483"/>
    </row>
    <row r="6484" spans="5:27" hidden="1">
      <c r="E6484" s="31" t="s">
        <v>8120</v>
      </c>
      <c r="F6484" t="s">
        <v>8129</v>
      </c>
      <c r="G6484" t="s">
        <v>1</v>
      </c>
      <c r="H6484" s="32" t="s">
        <v>0</v>
      </c>
      <c r="I6484" s="32" t="s">
        <v>8171</v>
      </c>
      <c r="J6484" s="32" t="s">
        <v>8172</v>
      </c>
      <c r="K6484" s="32">
        <v>5624</v>
      </c>
      <c r="L6484" s="32">
        <v>5624</v>
      </c>
      <c r="M6484" s="40" t="s">
        <v>118</v>
      </c>
      <c r="N6484" s="32" t="s">
        <v>119</v>
      </c>
      <c r="O6484" s="33">
        <v>0</v>
      </c>
      <c r="P6484" s="33">
        <v>0</v>
      </c>
      <c r="Q6484" s="33">
        <v>145.97999999999999</v>
      </c>
      <c r="R6484" s="2">
        <v>18.977399999999999</v>
      </c>
      <c r="S6484" s="33">
        <v>0</v>
      </c>
      <c r="T6484" s="33">
        <v>0</v>
      </c>
      <c r="U6484" s="2">
        <v>164.95739999999998</v>
      </c>
      <c r="V6484" s="33"/>
      <c r="W6484" s="34" t="s">
        <v>1</v>
      </c>
      <c r="X64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4"/>
      <c r="Z6484"/>
      <c r="AA6484"/>
    </row>
    <row r="6485" spans="5:27" hidden="1">
      <c r="E6485" s="31" t="s">
        <v>8120</v>
      </c>
      <c r="F6485" t="s">
        <v>8129</v>
      </c>
      <c r="G6485" t="s">
        <v>1</v>
      </c>
      <c r="H6485" s="32" t="s">
        <v>0</v>
      </c>
      <c r="I6485" s="32" t="s">
        <v>8171</v>
      </c>
      <c r="J6485" s="32" t="s">
        <v>8172</v>
      </c>
      <c r="K6485" s="32">
        <v>5625</v>
      </c>
      <c r="L6485" s="32">
        <v>5625</v>
      </c>
      <c r="M6485" s="40" t="s">
        <v>7836</v>
      </c>
      <c r="N6485" s="32" t="s">
        <v>7850</v>
      </c>
      <c r="O6485" s="33">
        <v>0</v>
      </c>
      <c r="P6485" s="33">
        <v>0</v>
      </c>
      <c r="Q6485" s="33">
        <v>47.76</v>
      </c>
      <c r="R6485" s="2">
        <v>6.2088000000000001</v>
      </c>
      <c r="S6485" s="33">
        <v>0</v>
      </c>
      <c r="T6485" s="33">
        <v>0</v>
      </c>
      <c r="U6485" s="2">
        <v>53.968800000000002</v>
      </c>
      <c r="V6485" s="33"/>
      <c r="W6485" s="34" t="s">
        <v>1</v>
      </c>
      <c r="X64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5"/>
      <c r="Z6485"/>
      <c r="AA6485"/>
    </row>
    <row r="6486" spans="5:27" hidden="1">
      <c r="E6486" s="31" t="s">
        <v>8120</v>
      </c>
      <c r="F6486" t="s">
        <v>8129</v>
      </c>
      <c r="G6486" t="s">
        <v>1</v>
      </c>
      <c r="H6486" s="32" t="s">
        <v>0</v>
      </c>
      <c r="I6486" s="32" t="s">
        <v>8171</v>
      </c>
      <c r="J6486" s="32" t="s">
        <v>8172</v>
      </c>
      <c r="K6486" s="32">
        <v>5626</v>
      </c>
      <c r="L6486" s="32">
        <v>5626</v>
      </c>
      <c r="M6486" s="40" t="s">
        <v>1235</v>
      </c>
      <c r="N6486" s="32" t="s">
        <v>1236</v>
      </c>
      <c r="O6486" s="33">
        <v>0</v>
      </c>
      <c r="P6486" s="33">
        <v>0</v>
      </c>
      <c r="Q6486" s="33">
        <v>55.72</v>
      </c>
      <c r="R6486" s="2">
        <v>7.2435999999999998</v>
      </c>
      <c r="S6486" s="33">
        <v>0</v>
      </c>
      <c r="T6486" s="33">
        <v>0</v>
      </c>
      <c r="U6486" s="2">
        <v>62.9636</v>
      </c>
      <c r="V6486" s="33"/>
      <c r="W6486" s="34" t="s">
        <v>1</v>
      </c>
      <c r="X64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6"/>
      <c r="Z6486"/>
      <c r="AA6486"/>
    </row>
    <row r="6487" spans="5:27" hidden="1">
      <c r="E6487" s="31" t="s">
        <v>8120</v>
      </c>
      <c r="F6487" t="s">
        <v>8129</v>
      </c>
      <c r="G6487" t="s">
        <v>1</v>
      </c>
      <c r="H6487" s="32" t="s">
        <v>0</v>
      </c>
      <c r="I6487" s="32" t="s">
        <v>8171</v>
      </c>
      <c r="J6487" s="32" t="s">
        <v>8172</v>
      </c>
      <c r="K6487" s="32">
        <v>5627</v>
      </c>
      <c r="L6487" s="32">
        <v>5627</v>
      </c>
      <c r="M6487" s="40" t="s">
        <v>391</v>
      </c>
      <c r="N6487" s="32" t="s">
        <v>392</v>
      </c>
      <c r="O6487" s="33">
        <v>0</v>
      </c>
      <c r="P6487" s="33">
        <v>0</v>
      </c>
      <c r="Q6487" s="33">
        <v>278.76</v>
      </c>
      <c r="R6487" s="2">
        <v>36.238799999999998</v>
      </c>
      <c r="S6487" s="33">
        <v>0</v>
      </c>
      <c r="T6487" s="33">
        <v>0</v>
      </c>
      <c r="U6487" s="2">
        <v>314.99879999999996</v>
      </c>
      <c r="V6487" s="33"/>
      <c r="W6487" s="34" t="s">
        <v>1</v>
      </c>
      <c r="X64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7"/>
      <c r="Z6487"/>
      <c r="AA6487"/>
    </row>
    <row r="6488" spans="5:27" hidden="1">
      <c r="E6488" s="31" t="s">
        <v>8120</v>
      </c>
      <c r="F6488" t="s">
        <v>8129</v>
      </c>
      <c r="G6488" t="s">
        <v>1</v>
      </c>
      <c r="H6488" s="32" t="s">
        <v>0</v>
      </c>
      <c r="I6488" s="32" t="s">
        <v>8171</v>
      </c>
      <c r="J6488" s="32" t="s">
        <v>8172</v>
      </c>
      <c r="K6488" s="32">
        <v>5628</v>
      </c>
      <c r="L6488" s="32">
        <v>5628</v>
      </c>
      <c r="M6488" s="40" t="s">
        <v>409</v>
      </c>
      <c r="N6488" s="32" t="s">
        <v>410</v>
      </c>
      <c r="O6488" s="33">
        <v>0</v>
      </c>
      <c r="P6488" s="33">
        <v>0</v>
      </c>
      <c r="Q6488" s="33">
        <v>37.159999999999997</v>
      </c>
      <c r="R6488" s="2">
        <v>4.8308</v>
      </c>
      <c r="S6488" s="33">
        <v>0</v>
      </c>
      <c r="T6488" s="33">
        <v>0</v>
      </c>
      <c r="U6488" s="2">
        <v>41.990799999999993</v>
      </c>
      <c r="V6488" s="33"/>
      <c r="W6488" s="34" t="s">
        <v>1</v>
      </c>
      <c r="X64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8"/>
      <c r="Z6488"/>
      <c r="AA6488"/>
    </row>
    <row r="6489" spans="5:27" hidden="1">
      <c r="E6489" s="31" t="s">
        <v>8120</v>
      </c>
      <c r="F6489" t="s">
        <v>8129</v>
      </c>
      <c r="G6489" t="s">
        <v>1</v>
      </c>
      <c r="H6489" s="32" t="s">
        <v>0</v>
      </c>
      <c r="I6489" s="32" t="s">
        <v>8171</v>
      </c>
      <c r="J6489" s="32" t="s">
        <v>8172</v>
      </c>
      <c r="K6489" s="32">
        <v>5629</v>
      </c>
      <c r="L6489" s="32">
        <v>5629</v>
      </c>
      <c r="M6489" s="40" t="s">
        <v>297</v>
      </c>
      <c r="N6489" s="32" t="s">
        <v>298</v>
      </c>
      <c r="O6489" s="33">
        <v>0</v>
      </c>
      <c r="P6489" s="33">
        <v>0</v>
      </c>
      <c r="Q6489" s="33">
        <v>669.03</v>
      </c>
      <c r="R6489" s="2">
        <v>86.9739</v>
      </c>
      <c r="S6489" s="33">
        <v>0</v>
      </c>
      <c r="T6489" s="33">
        <v>0</v>
      </c>
      <c r="U6489" s="2">
        <v>756.00389999999993</v>
      </c>
      <c r="V6489" s="33"/>
      <c r="W6489" s="34" t="s">
        <v>1</v>
      </c>
      <c r="X64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89"/>
      <c r="Z6489"/>
      <c r="AA6489"/>
    </row>
    <row r="6490" spans="5:27" hidden="1">
      <c r="E6490" s="31" t="s">
        <v>8120</v>
      </c>
      <c r="F6490" t="s">
        <v>8129</v>
      </c>
      <c r="G6490" t="s">
        <v>1</v>
      </c>
      <c r="H6490" s="32" t="s">
        <v>0</v>
      </c>
      <c r="I6490" s="32" t="s">
        <v>8171</v>
      </c>
      <c r="J6490" s="32" t="s">
        <v>8172</v>
      </c>
      <c r="K6490" s="32">
        <v>5630</v>
      </c>
      <c r="L6490" s="32">
        <v>5630</v>
      </c>
      <c r="M6490" s="40" t="s">
        <v>449</v>
      </c>
      <c r="N6490" s="32" t="s">
        <v>450</v>
      </c>
      <c r="O6490" s="33">
        <v>0</v>
      </c>
      <c r="P6490" s="33">
        <v>0</v>
      </c>
      <c r="Q6490" s="33">
        <v>207.97</v>
      </c>
      <c r="R6490" s="2">
        <v>27.036100000000001</v>
      </c>
      <c r="S6490" s="33">
        <v>0</v>
      </c>
      <c r="T6490" s="33">
        <v>0</v>
      </c>
      <c r="U6490" s="2">
        <v>235.0061</v>
      </c>
      <c r="V6490" s="33"/>
      <c r="W6490" s="34" t="s">
        <v>1</v>
      </c>
      <c r="X64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0"/>
      <c r="Z6490"/>
      <c r="AA6490"/>
    </row>
    <row r="6491" spans="5:27" hidden="1">
      <c r="E6491" s="31" t="s">
        <v>8120</v>
      </c>
      <c r="F6491" t="s">
        <v>8129</v>
      </c>
      <c r="G6491" t="s">
        <v>1</v>
      </c>
      <c r="H6491" s="32" t="s">
        <v>0</v>
      </c>
      <c r="I6491" s="32" t="s">
        <v>8171</v>
      </c>
      <c r="J6491" s="32" t="s">
        <v>8172</v>
      </c>
      <c r="K6491" s="32">
        <v>5631</v>
      </c>
      <c r="L6491" s="32">
        <v>5631</v>
      </c>
      <c r="M6491" s="40" t="s">
        <v>685</v>
      </c>
      <c r="N6491" s="32" t="s">
        <v>686</v>
      </c>
      <c r="O6491" s="33">
        <v>0</v>
      </c>
      <c r="P6491" s="33">
        <v>0</v>
      </c>
      <c r="Q6491" s="33">
        <v>1115.04</v>
      </c>
      <c r="R6491" s="2">
        <v>144.95519999999999</v>
      </c>
      <c r="S6491" s="33">
        <v>0</v>
      </c>
      <c r="T6491" s="33">
        <v>0</v>
      </c>
      <c r="U6491" s="2">
        <v>1259.9951999999998</v>
      </c>
      <c r="V6491" s="33"/>
      <c r="W6491" s="34" t="s">
        <v>1</v>
      </c>
      <c r="X64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1"/>
      <c r="Z6491"/>
      <c r="AA6491"/>
    </row>
    <row r="6492" spans="5:27" hidden="1">
      <c r="E6492" s="31" t="s">
        <v>8120</v>
      </c>
      <c r="F6492" t="s">
        <v>8129</v>
      </c>
      <c r="G6492" t="s">
        <v>1</v>
      </c>
      <c r="H6492" s="32" t="s">
        <v>0</v>
      </c>
      <c r="I6492" s="32" t="s">
        <v>8171</v>
      </c>
      <c r="J6492" s="32" t="s">
        <v>8172</v>
      </c>
      <c r="K6492" s="32">
        <v>5632</v>
      </c>
      <c r="L6492" s="32">
        <v>5632</v>
      </c>
      <c r="M6492" s="40" t="s">
        <v>126</v>
      </c>
      <c r="N6492" s="32" t="s">
        <v>127</v>
      </c>
      <c r="O6492" s="33">
        <v>0</v>
      </c>
      <c r="P6492" s="33">
        <v>0</v>
      </c>
      <c r="Q6492" s="33">
        <v>5432.51</v>
      </c>
      <c r="R6492" s="2">
        <v>706.22630000000004</v>
      </c>
      <c r="S6492" s="33">
        <v>0</v>
      </c>
      <c r="T6492" s="33">
        <v>0</v>
      </c>
      <c r="U6492" s="2">
        <v>6138.7363000000005</v>
      </c>
      <c r="V6492" s="33"/>
      <c r="W6492" s="34" t="s">
        <v>1</v>
      </c>
      <c r="X64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2"/>
      <c r="Z6492"/>
      <c r="AA6492"/>
    </row>
    <row r="6493" spans="5:27" hidden="1">
      <c r="E6493" s="31" t="s">
        <v>8120</v>
      </c>
      <c r="F6493" t="s">
        <v>8129</v>
      </c>
      <c r="G6493" t="s">
        <v>1</v>
      </c>
      <c r="H6493" s="32" t="s">
        <v>0</v>
      </c>
      <c r="I6493" s="32" t="s">
        <v>8171</v>
      </c>
      <c r="J6493" s="32" t="s">
        <v>8172</v>
      </c>
      <c r="K6493" s="32">
        <v>5633</v>
      </c>
      <c r="L6493" s="32">
        <v>5633</v>
      </c>
      <c r="M6493" s="40" t="s">
        <v>1454</v>
      </c>
      <c r="N6493" s="32" t="s">
        <v>1455</v>
      </c>
      <c r="O6493" s="33">
        <v>0</v>
      </c>
      <c r="P6493" s="33">
        <v>0</v>
      </c>
      <c r="Q6493" s="33">
        <v>94.9</v>
      </c>
      <c r="R6493" s="2">
        <v>12.337000000000002</v>
      </c>
      <c r="S6493" s="33">
        <v>0</v>
      </c>
      <c r="T6493" s="33">
        <v>0</v>
      </c>
      <c r="U6493" s="2">
        <v>107.23700000000001</v>
      </c>
      <c r="V6493" s="33"/>
      <c r="W6493" s="34" t="s">
        <v>1</v>
      </c>
      <c r="X64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3"/>
      <c r="Z6493"/>
      <c r="AA6493"/>
    </row>
    <row r="6494" spans="5:27" hidden="1">
      <c r="E6494" s="31" t="s">
        <v>8120</v>
      </c>
      <c r="F6494" t="s">
        <v>8129</v>
      </c>
      <c r="G6494" t="s">
        <v>1</v>
      </c>
      <c r="H6494" s="32" t="s">
        <v>0</v>
      </c>
      <c r="I6494" s="32" t="s">
        <v>8171</v>
      </c>
      <c r="J6494" s="32" t="s">
        <v>8172</v>
      </c>
      <c r="K6494" s="32">
        <v>5634</v>
      </c>
      <c r="L6494" s="32">
        <v>5634</v>
      </c>
      <c r="M6494" s="40" t="s">
        <v>7848</v>
      </c>
      <c r="N6494" s="32" t="s">
        <v>7847</v>
      </c>
      <c r="O6494" s="33">
        <v>0</v>
      </c>
      <c r="P6494" s="33">
        <v>0</v>
      </c>
      <c r="Q6494" s="33">
        <v>0</v>
      </c>
      <c r="R6494" s="2">
        <v>0</v>
      </c>
      <c r="S6494" s="33">
        <v>0</v>
      </c>
      <c r="T6494" s="33">
        <v>0</v>
      </c>
      <c r="U6494" s="2">
        <v>0</v>
      </c>
      <c r="V6494" s="33"/>
      <c r="W6494" s="34" t="s">
        <v>1</v>
      </c>
      <c r="X64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4"/>
      <c r="Z6494"/>
      <c r="AA6494"/>
    </row>
    <row r="6495" spans="5:27" hidden="1">
      <c r="E6495" s="31" t="s">
        <v>8120</v>
      </c>
      <c r="F6495" t="s">
        <v>8129</v>
      </c>
      <c r="G6495" t="s">
        <v>1</v>
      </c>
      <c r="H6495" s="32" t="s">
        <v>0</v>
      </c>
      <c r="I6495" s="32" t="s">
        <v>8171</v>
      </c>
      <c r="J6495" s="32" t="s">
        <v>8172</v>
      </c>
      <c r="K6495" s="32">
        <v>5635</v>
      </c>
      <c r="L6495" s="32">
        <v>5635</v>
      </c>
      <c r="M6495" s="40" t="s">
        <v>824</v>
      </c>
      <c r="N6495" s="32" t="s">
        <v>825</v>
      </c>
      <c r="O6495" s="33">
        <v>0</v>
      </c>
      <c r="P6495" s="33">
        <v>0</v>
      </c>
      <c r="Q6495" s="33">
        <v>109.04</v>
      </c>
      <c r="R6495" s="2">
        <v>14.175200000000002</v>
      </c>
      <c r="S6495" s="33">
        <v>0</v>
      </c>
      <c r="T6495" s="33">
        <v>0</v>
      </c>
      <c r="U6495" s="2">
        <v>123.21520000000001</v>
      </c>
      <c r="V6495" s="33"/>
      <c r="W6495" s="34" t="s">
        <v>1</v>
      </c>
      <c r="X64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5"/>
      <c r="Z6495"/>
      <c r="AA6495"/>
    </row>
    <row r="6496" spans="5:27" hidden="1">
      <c r="E6496" s="31" t="s">
        <v>8120</v>
      </c>
      <c r="F6496" t="s">
        <v>8129</v>
      </c>
      <c r="G6496" t="s">
        <v>1</v>
      </c>
      <c r="H6496" s="32" t="s">
        <v>0</v>
      </c>
      <c r="I6496" s="32" t="s">
        <v>8171</v>
      </c>
      <c r="J6496" s="32" t="s">
        <v>8172</v>
      </c>
      <c r="K6496" s="32">
        <v>5636</v>
      </c>
      <c r="L6496" s="32">
        <v>5636</v>
      </c>
      <c r="M6496" s="40" t="s">
        <v>8173</v>
      </c>
      <c r="N6496" s="32" t="s">
        <v>8174</v>
      </c>
      <c r="O6496" s="33">
        <v>0</v>
      </c>
      <c r="P6496" s="33">
        <v>0</v>
      </c>
      <c r="Q6496" s="33">
        <v>29.02</v>
      </c>
      <c r="R6496" s="2">
        <v>3.7726000000000002</v>
      </c>
      <c r="S6496" s="33">
        <v>0</v>
      </c>
      <c r="T6496" s="33">
        <v>0</v>
      </c>
      <c r="U6496" s="2">
        <v>32.7926</v>
      </c>
      <c r="V6496" s="33"/>
      <c r="W6496" s="34" t="s">
        <v>1</v>
      </c>
      <c r="X64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6"/>
      <c r="Z6496"/>
      <c r="AA6496"/>
    </row>
    <row r="6497" spans="5:27" hidden="1">
      <c r="E6497" s="31" t="s">
        <v>8120</v>
      </c>
      <c r="F6497" t="s">
        <v>8129</v>
      </c>
      <c r="G6497" t="s">
        <v>1</v>
      </c>
      <c r="H6497" s="32" t="s">
        <v>0</v>
      </c>
      <c r="I6497" s="32" t="s">
        <v>8171</v>
      </c>
      <c r="J6497" s="32" t="s">
        <v>8172</v>
      </c>
      <c r="K6497" s="32">
        <v>5637</v>
      </c>
      <c r="L6497" s="32">
        <v>5637</v>
      </c>
      <c r="M6497" s="40" t="s">
        <v>351</v>
      </c>
      <c r="N6497" s="32" t="s">
        <v>352</v>
      </c>
      <c r="O6497" s="33">
        <v>0</v>
      </c>
      <c r="P6497" s="33">
        <v>0</v>
      </c>
      <c r="Q6497" s="33">
        <v>13.44</v>
      </c>
      <c r="R6497" s="2">
        <v>1.7472000000000001</v>
      </c>
      <c r="S6497" s="33">
        <v>0</v>
      </c>
      <c r="T6497" s="33">
        <v>0</v>
      </c>
      <c r="U6497" s="2">
        <v>15.187199999999999</v>
      </c>
      <c r="V6497" s="33"/>
      <c r="W6497" s="34" t="s">
        <v>1</v>
      </c>
      <c r="X64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7"/>
      <c r="Z6497"/>
      <c r="AA6497"/>
    </row>
    <row r="6498" spans="5:27" hidden="1">
      <c r="E6498" s="31" t="s">
        <v>8120</v>
      </c>
      <c r="F6498" t="s">
        <v>8129</v>
      </c>
      <c r="G6498" t="s">
        <v>1</v>
      </c>
      <c r="H6498" s="32" t="s">
        <v>0</v>
      </c>
      <c r="I6498" s="32" t="s">
        <v>8171</v>
      </c>
      <c r="J6498" s="32" t="s">
        <v>8172</v>
      </c>
      <c r="K6498" s="32">
        <v>5638</v>
      </c>
      <c r="L6498" s="32">
        <v>5638</v>
      </c>
      <c r="M6498" s="40" t="s">
        <v>355</v>
      </c>
      <c r="N6498" s="32" t="s">
        <v>356</v>
      </c>
      <c r="O6498" s="33">
        <v>0</v>
      </c>
      <c r="P6498" s="33">
        <v>0</v>
      </c>
      <c r="Q6498" s="33">
        <v>156.87</v>
      </c>
      <c r="R6498" s="2">
        <v>20.3931</v>
      </c>
      <c r="S6498" s="33">
        <v>0</v>
      </c>
      <c r="T6498" s="33">
        <v>0</v>
      </c>
      <c r="U6498" s="2">
        <v>177.26310000000001</v>
      </c>
      <c r="V6498" s="33"/>
      <c r="W6498" s="34" t="s">
        <v>1</v>
      </c>
      <c r="X64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8"/>
      <c r="Z6498"/>
      <c r="AA6498"/>
    </row>
    <row r="6499" spans="5:27" hidden="1">
      <c r="E6499" s="31" t="s">
        <v>8120</v>
      </c>
      <c r="F6499" t="s">
        <v>8129</v>
      </c>
      <c r="G6499" t="s">
        <v>1</v>
      </c>
      <c r="H6499" s="32" t="s">
        <v>0</v>
      </c>
      <c r="I6499" s="32" t="s">
        <v>8171</v>
      </c>
      <c r="J6499" s="32" t="s">
        <v>8172</v>
      </c>
      <c r="K6499" s="32">
        <v>5639</v>
      </c>
      <c r="L6499" s="32">
        <v>5639</v>
      </c>
      <c r="M6499" s="40" t="s">
        <v>118</v>
      </c>
      <c r="N6499" s="32" t="s">
        <v>119</v>
      </c>
      <c r="O6499" s="33">
        <v>0</v>
      </c>
      <c r="P6499" s="33">
        <v>0</v>
      </c>
      <c r="Q6499" s="33">
        <v>33</v>
      </c>
      <c r="R6499" s="2">
        <v>4.29</v>
      </c>
      <c r="S6499" s="33">
        <v>0</v>
      </c>
      <c r="T6499" s="33">
        <v>0</v>
      </c>
      <c r="U6499" s="2">
        <v>37.29</v>
      </c>
      <c r="V6499" s="33"/>
      <c r="W6499" s="34" t="s">
        <v>1</v>
      </c>
      <c r="X64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499"/>
      <c r="Z6499"/>
      <c r="AA6499"/>
    </row>
    <row r="6500" spans="5:27" hidden="1">
      <c r="E6500" s="31" t="s">
        <v>8120</v>
      </c>
      <c r="F6500" t="s">
        <v>8129</v>
      </c>
      <c r="G6500" t="s">
        <v>1</v>
      </c>
      <c r="H6500" s="32" t="s">
        <v>0</v>
      </c>
      <c r="I6500" s="32" t="s">
        <v>8171</v>
      </c>
      <c r="J6500" s="32" t="s">
        <v>8172</v>
      </c>
      <c r="K6500" s="32">
        <v>5640</v>
      </c>
      <c r="L6500" s="32">
        <v>5640</v>
      </c>
      <c r="M6500" s="40" t="s">
        <v>584</v>
      </c>
      <c r="N6500" s="32" t="s">
        <v>585</v>
      </c>
      <c r="O6500" s="33">
        <v>0</v>
      </c>
      <c r="P6500" s="33">
        <v>0</v>
      </c>
      <c r="Q6500" s="33">
        <v>6679.54</v>
      </c>
      <c r="R6500" s="2">
        <v>868.34019999999998</v>
      </c>
      <c r="S6500" s="33">
        <v>0</v>
      </c>
      <c r="T6500" s="33">
        <v>0</v>
      </c>
      <c r="U6500" s="2">
        <v>7547.8801999999996</v>
      </c>
      <c r="V6500" s="33"/>
      <c r="W6500" s="34" t="s">
        <v>1</v>
      </c>
      <c r="X65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0"/>
      <c r="Z6500"/>
      <c r="AA6500"/>
    </row>
    <row r="6501" spans="5:27" hidden="1">
      <c r="E6501" s="31" t="s">
        <v>8120</v>
      </c>
      <c r="F6501" t="s">
        <v>8129</v>
      </c>
      <c r="G6501" t="s">
        <v>1</v>
      </c>
      <c r="H6501" s="32" t="s">
        <v>0</v>
      </c>
      <c r="I6501" s="32" t="s">
        <v>8171</v>
      </c>
      <c r="J6501" s="32" t="s">
        <v>8172</v>
      </c>
      <c r="K6501" s="32">
        <v>5641</v>
      </c>
      <c r="L6501" s="32">
        <v>5641</v>
      </c>
      <c r="M6501" s="40" t="s">
        <v>126</v>
      </c>
      <c r="N6501" s="32" t="s">
        <v>127</v>
      </c>
      <c r="O6501" s="33">
        <v>0</v>
      </c>
      <c r="P6501" s="33">
        <v>0</v>
      </c>
      <c r="Q6501" s="33">
        <v>44.81</v>
      </c>
      <c r="R6501" s="2">
        <v>5.8253000000000004</v>
      </c>
      <c r="S6501" s="33">
        <v>0</v>
      </c>
      <c r="T6501" s="33">
        <v>0</v>
      </c>
      <c r="U6501" s="2">
        <v>50.635300000000001</v>
      </c>
      <c r="V6501" s="33"/>
      <c r="W6501" s="34" t="s">
        <v>1</v>
      </c>
      <c r="X65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1"/>
      <c r="Z6501"/>
      <c r="AA6501"/>
    </row>
    <row r="6502" spans="5:27" hidden="1">
      <c r="E6502" s="31" t="s">
        <v>8120</v>
      </c>
      <c r="F6502" t="s">
        <v>8129</v>
      </c>
      <c r="G6502" t="s">
        <v>1</v>
      </c>
      <c r="H6502" s="32" t="s">
        <v>0</v>
      </c>
      <c r="I6502" s="32" t="s">
        <v>8171</v>
      </c>
      <c r="J6502" s="32" t="s">
        <v>8172</v>
      </c>
      <c r="K6502" s="32">
        <v>5642</v>
      </c>
      <c r="L6502" s="32">
        <v>5642</v>
      </c>
      <c r="M6502" s="40" t="s">
        <v>345</v>
      </c>
      <c r="N6502" s="32" t="s">
        <v>346</v>
      </c>
      <c r="O6502" s="33">
        <v>0</v>
      </c>
      <c r="P6502" s="33">
        <v>0</v>
      </c>
      <c r="Q6502" s="33">
        <v>214.09</v>
      </c>
      <c r="R6502" s="2">
        <v>27.831700000000001</v>
      </c>
      <c r="S6502" s="33">
        <v>0</v>
      </c>
      <c r="T6502" s="33">
        <v>0</v>
      </c>
      <c r="U6502" s="2">
        <v>241.92170000000002</v>
      </c>
      <c r="V6502" s="33"/>
      <c r="W6502" s="34" t="s">
        <v>1</v>
      </c>
      <c r="X65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2"/>
      <c r="Z6502"/>
      <c r="AA6502"/>
    </row>
    <row r="6503" spans="5:27" hidden="1">
      <c r="E6503" s="31" t="s">
        <v>8120</v>
      </c>
      <c r="F6503" t="s">
        <v>8129</v>
      </c>
      <c r="G6503" t="s">
        <v>1</v>
      </c>
      <c r="H6503" s="32" t="s">
        <v>0</v>
      </c>
      <c r="I6503" s="32" t="s">
        <v>8171</v>
      </c>
      <c r="J6503" s="32" t="s">
        <v>8172</v>
      </c>
      <c r="K6503" s="32">
        <v>5643</v>
      </c>
      <c r="L6503" s="32">
        <v>5643</v>
      </c>
      <c r="M6503" s="40" t="s">
        <v>7849</v>
      </c>
      <c r="N6503" s="32" t="s">
        <v>7996</v>
      </c>
      <c r="O6503" s="33">
        <v>0</v>
      </c>
      <c r="P6503" s="33">
        <v>0</v>
      </c>
      <c r="Q6503" s="33">
        <v>353.11</v>
      </c>
      <c r="R6503" s="2">
        <v>45.904300000000006</v>
      </c>
      <c r="S6503" s="33">
        <v>0</v>
      </c>
      <c r="T6503" s="33">
        <v>0</v>
      </c>
      <c r="U6503" s="2">
        <v>399.01430000000005</v>
      </c>
      <c r="V6503" s="33"/>
      <c r="W6503" s="34" t="s">
        <v>1</v>
      </c>
      <c r="X65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3"/>
      <c r="Z6503"/>
      <c r="AA6503"/>
    </row>
    <row r="6504" spans="5:27" hidden="1">
      <c r="E6504" s="31" t="s">
        <v>8120</v>
      </c>
      <c r="F6504" t="s">
        <v>8129</v>
      </c>
      <c r="G6504" t="s">
        <v>1</v>
      </c>
      <c r="H6504" s="32" t="s">
        <v>0</v>
      </c>
      <c r="I6504" s="32" t="s">
        <v>8171</v>
      </c>
      <c r="J6504" s="32" t="s">
        <v>8172</v>
      </c>
      <c r="K6504" s="32">
        <v>5644</v>
      </c>
      <c r="L6504" s="32">
        <v>5644</v>
      </c>
      <c r="M6504" s="40" t="s">
        <v>707</v>
      </c>
      <c r="N6504" s="32" t="s">
        <v>708</v>
      </c>
      <c r="O6504" s="33">
        <v>0</v>
      </c>
      <c r="P6504" s="33">
        <v>0</v>
      </c>
      <c r="Q6504" s="33">
        <v>65.040000000000006</v>
      </c>
      <c r="R6504" s="2">
        <v>8.4552000000000014</v>
      </c>
      <c r="S6504" s="33">
        <v>0</v>
      </c>
      <c r="T6504" s="33">
        <v>0</v>
      </c>
      <c r="U6504" s="2">
        <v>73.495200000000011</v>
      </c>
      <c r="V6504" s="33"/>
      <c r="W6504" s="34" t="s">
        <v>1</v>
      </c>
      <c r="X65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4"/>
      <c r="Z6504"/>
      <c r="AA6504"/>
    </row>
    <row r="6505" spans="5:27" hidden="1">
      <c r="E6505" s="31" t="s">
        <v>8120</v>
      </c>
      <c r="F6505" t="s">
        <v>8129</v>
      </c>
      <c r="G6505" t="s">
        <v>1</v>
      </c>
      <c r="H6505" s="32" t="s">
        <v>0</v>
      </c>
      <c r="I6505" s="32" t="s">
        <v>8171</v>
      </c>
      <c r="J6505" s="32" t="s">
        <v>8172</v>
      </c>
      <c r="K6505" s="32">
        <v>5645</v>
      </c>
      <c r="L6505" s="32">
        <v>5645</v>
      </c>
      <c r="M6505" s="40" t="s">
        <v>707</v>
      </c>
      <c r="N6505" s="32" t="s">
        <v>708</v>
      </c>
      <c r="O6505" s="33">
        <v>0</v>
      </c>
      <c r="P6505" s="33">
        <v>0</v>
      </c>
      <c r="Q6505" s="33">
        <v>171</v>
      </c>
      <c r="R6505" s="2">
        <v>22.23</v>
      </c>
      <c r="S6505" s="33">
        <v>0</v>
      </c>
      <c r="T6505" s="33">
        <v>0</v>
      </c>
      <c r="U6505" s="2">
        <v>193.23</v>
      </c>
      <c r="V6505" s="33"/>
      <c r="W6505" s="34" t="s">
        <v>1</v>
      </c>
      <c r="X65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5"/>
      <c r="Z6505"/>
      <c r="AA6505"/>
    </row>
    <row r="6506" spans="5:27" hidden="1">
      <c r="E6506" s="31" t="s">
        <v>8120</v>
      </c>
      <c r="F6506" t="s">
        <v>8129</v>
      </c>
      <c r="G6506" t="s">
        <v>1</v>
      </c>
      <c r="H6506" s="32" t="s">
        <v>0</v>
      </c>
      <c r="I6506" s="32" t="s">
        <v>8171</v>
      </c>
      <c r="J6506" s="32" t="s">
        <v>8172</v>
      </c>
      <c r="K6506" s="32">
        <v>5646</v>
      </c>
      <c r="L6506" s="32">
        <v>5646</v>
      </c>
      <c r="M6506" s="40" t="s">
        <v>707</v>
      </c>
      <c r="N6506" s="32" t="s">
        <v>708</v>
      </c>
      <c r="O6506" s="33">
        <v>0</v>
      </c>
      <c r="P6506" s="33">
        <v>0</v>
      </c>
      <c r="Q6506" s="33">
        <v>33.1</v>
      </c>
      <c r="R6506" s="2">
        <v>4.3029999999999999</v>
      </c>
      <c r="S6506" s="33">
        <v>0</v>
      </c>
      <c r="T6506" s="33">
        <v>0</v>
      </c>
      <c r="U6506" s="2">
        <v>37.402999999999999</v>
      </c>
      <c r="V6506" s="33"/>
      <c r="W6506" s="34" t="s">
        <v>1</v>
      </c>
      <c r="X65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6"/>
      <c r="Z6506"/>
      <c r="AA6506"/>
    </row>
    <row r="6507" spans="5:27" hidden="1">
      <c r="E6507" s="31" t="s">
        <v>8120</v>
      </c>
      <c r="F6507" t="s">
        <v>8129</v>
      </c>
      <c r="G6507" t="s">
        <v>1</v>
      </c>
      <c r="H6507" s="32" t="s">
        <v>0</v>
      </c>
      <c r="I6507" s="32" t="s">
        <v>8171</v>
      </c>
      <c r="J6507" s="32" t="s">
        <v>8172</v>
      </c>
      <c r="K6507" s="32">
        <v>5647</v>
      </c>
      <c r="L6507" s="32">
        <v>5647</v>
      </c>
      <c r="M6507" s="40" t="s">
        <v>777</v>
      </c>
      <c r="N6507" s="32" t="s">
        <v>778</v>
      </c>
      <c r="O6507" s="33">
        <v>0</v>
      </c>
      <c r="P6507" s="33">
        <v>0</v>
      </c>
      <c r="Q6507" s="33">
        <v>187.89</v>
      </c>
      <c r="R6507" s="2">
        <v>24.425699999999999</v>
      </c>
      <c r="S6507" s="33">
        <v>0</v>
      </c>
      <c r="T6507" s="33">
        <v>0</v>
      </c>
      <c r="U6507" s="2">
        <v>212.31569999999999</v>
      </c>
      <c r="V6507" s="33"/>
      <c r="W6507" s="34" t="s">
        <v>1</v>
      </c>
      <c r="X65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7"/>
      <c r="Z6507"/>
      <c r="AA6507"/>
    </row>
    <row r="6508" spans="5:27" hidden="1">
      <c r="E6508" s="31" t="s">
        <v>8120</v>
      </c>
      <c r="F6508" t="s">
        <v>8129</v>
      </c>
      <c r="G6508" t="s">
        <v>1</v>
      </c>
      <c r="H6508" s="32" t="s">
        <v>0</v>
      </c>
      <c r="I6508" s="32" t="s">
        <v>8171</v>
      </c>
      <c r="J6508" s="32" t="s">
        <v>8172</v>
      </c>
      <c r="K6508" s="32">
        <v>5648</v>
      </c>
      <c r="L6508" s="32">
        <v>5648</v>
      </c>
      <c r="M6508" s="40" t="s">
        <v>457</v>
      </c>
      <c r="N6508" s="32" t="s">
        <v>458</v>
      </c>
      <c r="O6508" s="33">
        <v>0</v>
      </c>
      <c r="P6508" s="33">
        <v>0</v>
      </c>
      <c r="Q6508" s="33">
        <v>9327.2800000000007</v>
      </c>
      <c r="R6508" s="2">
        <v>1212.5464000000002</v>
      </c>
      <c r="S6508" s="33">
        <v>0</v>
      </c>
      <c r="T6508" s="33">
        <v>0</v>
      </c>
      <c r="U6508" s="2">
        <v>10539.826400000002</v>
      </c>
      <c r="V6508" s="33"/>
      <c r="W6508" s="34" t="s">
        <v>1</v>
      </c>
      <c r="X65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8"/>
      <c r="Z6508"/>
      <c r="AA6508"/>
    </row>
    <row r="6509" spans="5:27" hidden="1">
      <c r="E6509" s="31" t="s">
        <v>8120</v>
      </c>
      <c r="F6509" t="s">
        <v>8129</v>
      </c>
      <c r="G6509" t="s">
        <v>1</v>
      </c>
      <c r="H6509" s="32" t="s">
        <v>0</v>
      </c>
      <c r="I6509" s="32" t="s">
        <v>8171</v>
      </c>
      <c r="J6509" s="32" t="s">
        <v>8172</v>
      </c>
      <c r="K6509" s="32">
        <v>5649</v>
      </c>
      <c r="L6509" s="32">
        <v>5649</v>
      </c>
      <c r="M6509" s="40" t="s">
        <v>719</v>
      </c>
      <c r="N6509" s="32" t="s">
        <v>720</v>
      </c>
      <c r="O6509" s="33">
        <v>0</v>
      </c>
      <c r="P6509" s="33">
        <v>0</v>
      </c>
      <c r="Q6509" s="33">
        <v>167.23</v>
      </c>
      <c r="R6509" s="2">
        <v>21.739899999999999</v>
      </c>
      <c r="S6509" s="33">
        <v>0</v>
      </c>
      <c r="T6509" s="33">
        <v>0</v>
      </c>
      <c r="U6509" s="2">
        <v>188.9699</v>
      </c>
      <c r="V6509" s="33"/>
      <c r="W6509" s="34" t="s">
        <v>1</v>
      </c>
      <c r="X65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09"/>
      <c r="Z6509"/>
      <c r="AA6509"/>
    </row>
    <row r="6510" spans="5:27" hidden="1">
      <c r="E6510" s="31" t="s">
        <v>8120</v>
      </c>
      <c r="F6510" t="s">
        <v>8129</v>
      </c>
      <c r="G6510" t="s">
        <v>1</v>
      </c>
      <c r="H6510" s="32" t="s">
        <v>0</v>
      </c>
      <c r="I6510" s="32" t="s">
        <v>8171</v>
      </c>
      <c r="J6510" s="32" t="s">
        <v>8172</v>
      </c>
      <c r="K6510" s="32">
        <v>5650</v>
      </c>
      <c r="L6510" s="32">
        <v>5650</v>
      </c>
      <c r="M6510" s="40" t="s">
        <v>564</v>
      </c>
      <c r="N6510" s="32" t="s">
        <v>565</v>
      </c>
      <c r="O6510" s="33">
        <v>0</v>
      </c>
      <c r="P6510" s="33">
        <v>0</v>
      </c>
      <c r="Q6510" s="33">
        <v>348.47</v>
      </c>
      <c r="R6510" s="2">
        <v>45.301100000000005</v>
      </c>
      <c r="S6510" s="33">
        <v>0</v>
      </c>
      <c r="T6510" s="33">
        <v>0</v>
      </c>
      <c r="U6510" s="2">
        <v>393.77110000000005</v>
      </c>
      <c r="V6510" s="33"/>
      <c r="W6510" s="34" t="s">
        <v>1</v>
      </c>
      <c r="X65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0"/>
      <c r="Z6510"/>
      <c r="AA6510"/>
    </row>
    <row r="6511" spans="5:27" hidden="1">
      <c r="E6511" t="s">
        <v>8120</v>
      </c>
      <c r="F6511" t="s">
        <v>8129</v>
      </c>
      <c r="G6511" t="s">
        <v>1</v>
      </c>
      <c r="H6511" t="s">
        <v>0</v>
      </c>
      <c r="I6511" t="s">
        <v>8171</v>
      </c>
      <c r="J6511" t="s">
        <v>8172</v>
      </c>
      <c r="K6511">
        <v>5651</v>
      </c>
      <c r="L6511">
        <v>5651</v>
      </c>
      <c r="M6511" s="1" t="s">
        <v>331</v>
      </c>
      <c r="N6511" t="s">
        <v>332</v>
      </c>
      <c r="O6511" s="2">
        <v>0</v>
      </c>
      <c r="P6511" s="2">
        <v>0</v>
      </c>
      <c r="Q6511" s="2">
        <v>584.4</v>
      </c>
      <c r="R6511" s="2">
        <v>75.971999999999994</v>
      </c>
      <c r="S6511" s="2">
        <v>0</v>
      </c>
      <c r="T6511" s="2">
        <v>0</v>
      </c>
      <c r="U6511" s="2">
        <v>660.37199999999996</v>
      </c>
      <c r="W6511" s="2" t="s">
        <v>1</v>
      </c>
      <c r="X65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1"/>
      <c r="Z6511"/>
      <c r="AA6511"/>
    </row>
    <row r="6512" spans="5:27" hidden="1">
      <c r="E6512" t="s">
        <v>8120</v>
      </c>
      <c r="F6512" t="s">
        <v>8129</v>
      </c>
      <c r="G6512" t="s">
        <v>1</v>
      </c>
      <c r="H6512" t="s">
        <v>0</v>
      </c>
      <c r="I6512" t="s">
        <v>8171</v>
      </c>
      <c r="J6512" t="s">
        <v>8172</v>
      </c>
      <c r="K6512">
        <v>5652</v>
      </c>
      <c r="L6512">
        <v>5652</v>
      </c>
      <c r="M6512" s="1" t="s">
        <v>383</v>
      </c>
      <c r="N6512" t="s">
        <v>384</v>
      </c>
      <c r="O6512" s="2">
        <v>0</v>
      </c>
      <c r="P6512" s="2">
        <v>0</v>
      </c>
      <c r="Q6512" s="2">
        <v>413.38</v>
      </c>
      <c r="R6512" s="2">
        <v>53.739400000000003</v>
      </c>
      <c r="S6512" s="2">
        <v>0</v>
      </c>
      <c r="T6512" s="2">
        <v>0</v>
      </c>
      <c r="U6512" s="2">
        <v>467.11939999999998</v>
      </c>
      <c r="W6512" s="2" t="s">
        <v>1</v>
      </c>
      <c r="X65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2"/>
      <c r="Z6512"/>
      <c r="AA6512"/>
    </row>
    <row r="6513" spans="5:27" hidden="1">
      <c r="E6513" t="s">
        <v>8120</v>
      </c>
      <c r="F6513" t="s">
        <v>8129</v>
      </c>
      <c r="G6513" t="s">
        <v>1</v>
      </c>
      <c r="H6513" t="s">
        <v>0</v>
      </c>
      <c r="I6513" t="s">
        <v>8171</v>
      </c>
      <c r="J6513" t="s">
        <v>8172</v>
      </c>
      <c r="K6513">
        <v>5653</v>
      </c>
      <c r="L6513">
        <v>5653</v>
      </c>
      <c r="M6513" s="1" t="s">
        <v>333</v>
      </c>
      <c r="N6513" t="s">
        <v>334</v>
      </c>
      <c r="O6513" s="2">
        <v>0</v>
      </c>
      <c r="P6513" s="2">
        <v>0</v>
      </c>
      <c r="Q6513" s="2">
        <v>92.14</v>
      </c>
      <c r="R6513" s="2">
        <v>11.978200000000001</v>
      </c>
      <c r="S6513" s="2">
        <v>0</v>
      </c>
      <c r="T6513" s="2">
        <v>0</v>
      </c>
      <c r="U6513" s="2">
        <v>104.1182</v>
      </c>
      <c r="W6513" s="2" t="s">
        <v>1</v>
      </c>
      <c r="X65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3"/>
      <c r="Z6513"/>
      <c r="AA6513"/>
    </row>
    <row r="6514" spans="5:27" hidden="1">
      <c r="E6514" t="s">
        <v>8120</v>
      </c>
      <c r="F6514" t="s">
        <v>8129</v>
      </c>
      <c r="G6514" t="s">
        <v>1</v>
      </c>
      <c r="H6514" t="s">
        <v>0</v>
      </c>
      <c r="I6514" t="s">
        <v>8171</v>
      </c>
      <c r="J6514" t="s">
        <v>8172</v>
      </c>
      <c r="K6514">
        <v>5654</v>
      </c>
      <c r="L6514">
        <v>5654</v>
      </c>
      <c r="M6514" s="1" t="s">
        <v>305</v>
      </c>
      <c r="N6514" t="s">
        <v>306</v>
      </c>
      <c r="O6514" s="2">
        <v>0</v>
      </c>
      <c r="P6514" s="2">
        <v>0</v>
      </c>
      <c r="Q6514" s="2">
        <v>6583.68</v>
      </c>
      <c r="R6514" s="2">
        <v>855.87840000000006</v>
      </c>
      <c r="S6514" s="2">
        <v>0</v>
      </c>
      <c r="T6514" s="2">
        <v>0</v>
      </c>
      <c r="U6514" s="2">
        <v>7439.5583999999999</v>
      </c>
      <c r="W6514" s="2" t="s">
        <v>1</v>
      </c>
      <c r="X65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4"/>
      <c r="Z6514"/>
      <c r="AA6514"/>
    </row>
    <row r="6515" spans="5:27" hidden="1">
      <c r="E6515" t="s">
        <v>8120</v>
      </c>
      <c r="F6515" t="s">
        <v>8129</v>
      </c>
      <c r="G6515" t="s">
        <v>1</v>
      </c>
      <c r="H6515" t="s">
        <v>0</v>
      </c>
      <c r="I6515" t="s">
        <v>8171</v>
      </c>
      <c r="J6515" t="s">
        <v>8172</v>
      </c>
      <c r="K6515">
        <v>5655</v>
      </c>
      <c r="L6515">
        <v>5655</v>
      </c>
      <c r="M6515" s="1" t="s">
        <v>118</v>
      </c>
      <c r="N6515" t="s">
        <v>119</v>
      </c>
      <c r="O6515" s="2">
        <v>0</v>
      </c>
      <c r="P6515" s="2">
        <v>0</v>
      </c>
      <c r="Q6515" s="2">
        <v>23.67</v>
      </c>
      <c r="R6515" s="2">
        <v>3.0771000000000002</v>
      </c>
      <c r="S6515" s="2">
        <v>0</v>
      </c>
      <c r="T6515" s="2">
        <v>0</v>
      </c>
      <c r="U6515" s="2">
        <v>26.747100000000003</v>
      </c>
      <c r="W6515" s="2" t="s">
        <v>1</v>
      </c>
      <c r="X65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5"/>
      <c r="Z6515"/>
      <c r="AA6515"/>
    </row>
    <row r="6516" spans="5:27" hidden="1">
      <c r="E6516" t="s">
        <v>8120</v>
      </c>
      <c r="F6516" t="s">
        <v>8129</v>
      </c>
      <c r="G6516" t="s">
        <v>1</v>
      </c>
      <c r="H6516" t="s">
        <v>0</v>
      </c>
      <c r="I6516" t="s">
        <v>8171</v>
      </c>
      <c r="J6516" t="s">
        <v>8172</v>
      </c>
      <c r="K6516">
        <v>5656</v>
      </c>
      <c r="L6516">
        <v>5656</v>
      </c>
      <c r="M6516" s="1" t="s">
        <v>785</v>
      </c>
      <c r="N6516" t="s">
        <v>786</v>
      </c>
      <c r="O6516" s="2">
        <v>0</v>
      </c>
      <c r="P6516" s="2">
        <v>0</v>
      </c>
      <c r="Q6516" s="2">
        <v>67.22</v>
      </c>
      <c r="R6516" s="2">
        <v>8.7385999999999999</v>
      </c>
      <c r="S6516" s="2">
        <v>0</v>
      </c>
      <c r="T6516" s="2">
        <v>0</v>
      </c>
      <c r="U6516" s="2">
        <v>75.958600000000004</v>
      </c>
      <c r="W6516" s="2" t="s">
        <v>1</v>
      </c>
      <c r="X65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6"/>
      <c r="Z6516"/>
      <c r="AA6516"/>
    </row>
    <row r="6517" spans="5:27" hidden="1">
      <c r="E6517" t="s">
        <v>8120</v>
      </c>
      <c r="F6517" t="s">
        <v>8129</v>
      </c>
      <c r="G6517" t="s">
        <v>1</v>
      </c>
      <c r="H6517" t="s">
        <v>0</v>
      </c>
      <c r="I6517" t="s">
        <v>8171</v>
      </c>
      <c r="J6517" t="s">
        <v>8172</v>
      </c>
      <c r="K6517">
        <v>5657</v>
      </c>
      <c r="L6517">
        <v>5657</v>
      </c>
      <c r="M6517" s="1" t="s">
        <v>389</v>
      </c>
      <c r="N6517" t="s">
        <v>390</v>
      </c>
      <c r="O6517" s="2">
        <v>0</v>
      </c>
      <c r="P6517" s="2">
        <v>0</v>
      </c>
      <c r="Q6517" s="2">
        <v>10.199999999999999</v>
      </c>
      <c r="R6517" s="2">
        <v>1.3259999999999998</v>
      </c>
      <c r="S6517" s="2">
        <v>0</v>
      </c>
      <c r="T6517" s="2">
        <v>0</v>
      </c>
      <c r="U6517" s="2">
        <v>11.526</v>
      </c>
      <c r="W6517" s="2" t="s">
        <v>1</v>
      </c>
      <c r="X65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7"/>
      <c r="Z6517"/>
      <c r="AA6517"/>
    </row>
    <row r="6518" spans="5:27" hidden="1">
      <c r="E6518" t="s">
        <v>8120</v>
      </c>
      <c r="F6518" t="s">
        <v>8129</v>
      </c>
      <c r="G6518" t="s">
        <v>1</v>
      </c>
      <c r="H6518" t="s">
        <v>0</v>
      </c>
      <c r="I6518" t="s">
        <v>8171</v>
      </c>
      <c r="J6518" t="s">
        <v>8172</v>
      </c>
      <c r="K6518">
        <v>5658</v>
      </c>
      <c r="L6518">
        <v>5658</v>
      </c>
      <c r="M6518" s="1" t="s">
        <v>653</v>
      </c>
      <c r="N6518" t="s">
        <v>654</v>
      </c>
      <c r="O6518" s="2">
        <v>0</v>
      </c>
      <c r="P6518" s="2">
        <v>0</v>
      </c>
      <c r="Q6518" s="2">
        <v>148.26</v>
      </c>
      <c r="R6518" s="2">
        <v>19.273799999999998</v>
      </c>
      <c r="S6518" s="2">
        <v>0</v>
      </c>
      <c r="T6518" s="2">
        <v>0</v>
      </c>
      <c r="U6518" s="2">
        <v>167.53379999999999</v>
      </c>
      <c r="W6518" s="2" t="s">
        <v>1</v>
      </c>
      <c r="X65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8"/>
      <c r="Z6518"/>
      <c r="AA6518"/>
    </row>
    <row r="6519" spans="5:27" hidden="1">
      <c r="E6519" t="s">
        <v>8120</v>
      </c>
      <c r="F6519" t="s">
        <v>8129</v>
      </c>
      <c r="G6519" t="s">
        <v>1</v>
      </c>
      <c r="H6519" t="s">
        <v>0</v>
      </c>
      <c r="I6519" t="s">
        <v>8171</v>
      </c>
      <c r="J6519" t="s">
        <v>8172</v>
      </c>
      <c r="K6519">
        <v>5659</v>
      </c>
      <c r="L6519">
        <v>5659</v>
      </c>
      <c r="M6519" s="1" t="s">
        <v>843</v>
      </c>
      <c r="N6519" t="s">
        <v>844</v>
      </c>
      <c r="O6519" s="2">
        <v>0</v>
      </c>
      <c r="P6519" s="2">
        <v>0</v>
      </c>
      <c r="Q6519" s="2">
        <v>825.01</v>
      </c>
      <c r="R6519" s="2">
        <v>107.2513</v>
      </c>
      <c r="S6519" s="2">
        <v>0</v>
      </c>
      <c r="T6519" s="2">
        <v>0</v>
      </c>
      <c r="U6519" s="2">
        <v>932.26130000000001</v>
      </c>
      <c r="W6519" s="2" t="s">
        <v>1</v>
      </c>
      <c r="X65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19"/>
      <c r="Z6519"/>
      <c r="AA6519"/>
    </row>
    <row r="6520" spans="5:27" hidden="1">
      <c r="E6520" t="s">
        <v>8120</v>
      </c>
      <c r="F6520" t="s">
        <v>8129</v>
      </c>
      <c r="G6520" t="s">
        <v>1</v>
      </c>
      <c r="H6520" t="s">
        <v>0</v>
      </c>
      <c r="I6520" t="s">
        <v>8171</v>
      </c>
      <c r="J6520" t="s">
        <v>8172</v>
      </c>
      <c r="K6520">
        <v>5660</v>
      </c>
      <c r="L6520">
        <v>5660</v>
      </c>
      <c r="M6520" s="1" t="s">
        <v>373</v>
      </c>
      <c r="N6520" t="s">
        <v>374</v>
      </c>
      <c r="O6520" s="2">
        <v>0</v>
      </c>
      <c r="P6520" s="2">
        <v>0</v>
      </c>
      <c r="Q6520" s="2">
        <v>26.55</v>
      </c>
      <c r="R6520" s="2">
        <v>3.4515000000000002</v>
      </c>
      <c r="S6520" s="2">
        <v>0</v>
      </c>
      <c r="T6520" s="2">
        <v>0</v>
      </c>
      <c r="U6520" s="2">
        <v>30.0015</v>
      </c>
      <c r="W6520" s="2" t="s">
        <v>1</v>
      </c>
      <c r="X65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0"/>
      <c r="Z6520"/>
      <c r="AA6520"/>
    </row>
    <row r="6521" spans="5:27" hidden="1">
      <c r="E6521" t="s">
        <v>8120</v>
      </c>
      <c r="F6521" t="s">
        <v>8129</v>
      </c>
      <c r="G6521" t="s">
        <v>1</v>
      </c>
      <c r="H6521" t="s">
        <v>0</v>
      </c>
      <c r="I6521" t="s">
        <v>8171</v>
      </c>
      <c r="J6521" t="s">
        <v>8172</v>
      </c>
      <c r="K6521">
        <v>5661</v>
      </c>
      <c r="L6521">
        <v>5661</v>
      </c>
      <c r="M6521" s="1" t="s">
        <v>277</v>
      </c>
      <c r="N6521" t="s">
        <v>278</v>
      </c>
      <c r="O6521" s="2">
        <v>0</v>
      </c>
      <c r="P6521" s="2">
        <v>0</v>
      </c>
      <c r="Q6521" s="2">
        <v>168.14</v>
      </c>
      <c r="R6521" s="2">
        <v>21.8582</v>
      </c>
      <c r="S6521" s="2">
        <v>0</v>
      </c>
      <c r="T6521" s="2">
        <v>0</v>
      </c>
      <c r="U6521" s="2">
        <v>189.9982</v>
      </c>
      <c r="W6521" s="2" t="s">
        <v>1</v>
      </c>
      <c r="X65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1"/>
      <c r="Z6521"/>
      <c r="AA6521"/>
    </row>
    <row r="6522" spans="5:27" hidden="1">
      <c r="E6522" t="s">
        <v>8120</v>
      </c>
      <c r="F6522" t="s">
        <v>8129</v>
      </c>
      <c r="G6522" t="s">
        <v>1</v>
      </c>
      <c r="H6522" t="s">
        <v>0</v>
      </c>
      <c r="I6522" t="s">
        <v>8171</v>
      </c>
      <c r="J6522" t="s">
        <v>8172</v>
      </c>
      <c r="K6522">
        <v>5662</v>
      </c>
      <c r="L6522">
        <v>5662</v>
      </c>
      <c r="M6522" s="1" t="s">
        <v>528</v>
      </c>
      <c r="N6522" t="s">
        <v>529</v>
      </c>
      <c r="O6522" s="2">
        <v>0</v>
      </c>
      <c r="P6522" s="2">
        <v>0</v>
      </c>
      <c r="Q6522" s="2">
        <v>110389.22</v>
      </c>
      <c r="R6522" s="2">
        <v>14350.598600000001</v>
      </c>
      <c r="S6522" s="2">
        <v>0</v>
      </c>
      <c r="T6522" s="2">
        <v>0</v>
      </c>
      <c r="U6522" s="2">
        <v>124739.8186</v>
      </c>
      <c r="W6522" s="2" t="s">
        <v>1</v>
      </c>
      <c r="X65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2"/>
      <c r="Z6522"/>
      <c r="AA6522"/>
    </row>
    <row r="6523" spans="5:27" hidden="1">
      <c r="E6523" t="s">
        <v>8120</v>
      </c>
      <c r="F6523" t="s">
        <v>8129</v>
      </c>
      <c r="G6523" t="s">
        <v>1</v>
      </c>
      <c r="H6523" t="s">
        <v>0</v>
      </c>
      <c r="I6523" t="s">
        <v>8171</v>
      </c>
      <c r="J6523" t="s">
        <v>8172</v>
      </c>
      <c r="K6523">
        <v>5663</v>
      </c>
      <c r="L6523">
        <v>5663</v>
      </c>
      <c r="M6523" s="1" t="s">
        <v>333</v>
      </c>
      <c r="N6523" t="s">
        <v>334</v>
      </c>
      <c r="O6523" s="2">
        <v>0</v>
      </c>
      <c r="P6523" s="2">
        <v>0</v>
      </c>
      <c r="Q6523" s="2">
        <v>130.07</v>
      </c>
      <c r="R6523" s="2">
        <v>16.909099999999999</v>
      </c>
      <c r="S6523" s="2">
        <v>0</v>
      </c>
      <c r="T6523" s="2">
        <v>0</v>
      </c>
      <c r="U6523" s="2">
        <v>146.97909999999999</v>
      </c>
      <c r="W6523" s="2" t="s">
        <v>1</v>
      </c>
      <c r="X65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3"/>
      <c r="Z6523"/>
      <c r="AA6523"/>
    </row>
    <row r="6524" spans="5:27" hidden="1">
      <c r="E6524" t="s">
        <v>8120</v>
      </c>
      <c r="F6524" t="s">
        <v>8129</v>
      </c>
      <c r="G6524" t="s">
        <v>1</v>
      </c>
      <c r="H6524" t="s">
        <v>0</v>
      </c>
      <c r="I6524" t="s">
        <v>8171</v>
      </c>
      <c r="J6524" t="s">
        <v>8172</v>
      </c>
      <c r="K6524">
        <v>5664</v>
      </c>
      <c r="L6524">
        <v>5664</v>
      </c>
      <c r="M6524" s="1" t="s">
        <v>7848</v>
      </c>
      <c r="N6524" t="s">
        <v>7847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W6524" s="2" t="s">
        <v>1</v>
      </c>
      <c r="X65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4"/>
      <c r="Z6524"/>
      <c r="AA6524"/>
    </row>
    <row r="6525" spans="5:27" hidden="1">
      <c r="E6525" t="s">
        <v>8120</v>
      </c>
      <c r="F6525" t="s">
        <v>8129</v>
      </c>
      <c r="G6525" t="s">
        <v>1</v>
      </c>
      <c r="H6525" t="s">
        <v>0</v>
      </c>
      <c r="I6525" t="s">
        <v>8171</v>
      </c>
      <c r="J6525" t="s">
        <v>8172</v>
      </c>
      <c r="K6525">
        <v>5665</v>
      </c>
      <c r="L6525">
        <v>5665</v>
      </c>
      <c r="M6525" s="1" t="s">
        <v>333</v>
      </c>
      <c r="N6525" t="s">
        <v>334</v>
      </c>
      <c r="O6525" s="2">
        <v>0</v>
      </c>
      <c r="P6525" s="2">
        <v>0</v>
      </c>
      <c r="Q6525" s="2">
        <v>111.51</v>
      </c>
      <c r="R6525" s="2">
        <v>14.496300000000002</v>
      </c>
      <c r="S6525" s="2">
        <v>0</v>
      </c>
      <c r="T6525" s="2">
        <v>0</v>
      </c>
      <c r="U6525" s="2">
        <v>126.00630000000001</v>
      </c>
      <c r="W6525" s="2" t="s">
        <v>1</v>
      </c>
      <c r="X65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5"/>
      <c r="Z6525"/>
      <c r="AA6525"/>
    </row>
    <row r="6526" spans="5:27" hidden="1">
      <c r="E6526" t="s">
        <v>8120</v>
      </c>
      <c r="F6526" t="s">
        <v>8129</v>
      </c>
      <c r="G6526" t="s">
        <v>1</v>
      </c>
      <c r="H6526" t="s">
        <v>0</v>
      </c>
      <c r="I6526" t="s">
        <v>8171</v>
      </c>
      <c r="J6526" t="s">
        <v>8172</v>
      </c>
      <c r="K6526">
        <v>5666</v>
      </c>
      <c r="L6526">
        <v>5666</v>
      </c>
      <c r="M6526" s="1" t="s">
        <v>333</v>
      </c>
      <c r="N6526" t="s">
        <v>334</v>
      </c>
      <c r="O6526" s="2">
        <v>0</v>
      </c>
      <c r="P6526" s="2">
        <v>0</v>
      </c>
      <c r="Q6526" s="2">
        <v>111.49</v>
      </c>
      <c r="R6526" s="2">
        <v>14.4937</v>
      </c>
      <c r="S6526" s="2">
        <v>0</v>
      </c>
      <c r="T6526" s="2">
        <v>0</v>
      </c>
      <c r="U6526" s="2">
        <v>125.9837</v>
      </c>
      <c r="W6526" s="2" t="s">
        <v>1</v>
      </c>
      <c r="X65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6"/>
      <c r="Z6526"/>
      <c r="AA6526"/>
    </row>
    <row r="6527" spans="5:27" hidden="1">
      <c r="E6527" t="s">
        <v>8120</v>
      </c>
      <c r="F6527" t="s">
        <v>8129</v>
      </c>
      <c r="G6527" t="s">
        <v>1</v>
      </c>
      <c r="H6527" t="s">
        <v>0</v>
      </c>
      <c r="I6527" t="s">
        <v>8171</v>
      </c>
      <c r="J6527" t="s">
        <v>8172</v>
      </c>
      <c r="K6527">
        <v>5667</v>
      </c>
      <c r="L6527">
        <v>5667</v>
      </c>
      <c r="M6527" s="1" t="s">
        <v>333</v>
      </c>
      <c r="N6527" t="s">
        <v>334</v>
      </c>
      <c r="O6527" s="2">
        <v>0</v>
      </c>
      <c r="P6527" s="2">
        <v>0</v>
      </c>
      <c r="Q6527" s="2">
        <v>167.22</v>
      </c>
      <c r="R6527" s="2">
        <v>21.738600000000002</v>
      </c>
      <c r="S6527" s="2">
        <v>0</v>
      </c>
      <c r="T6527" s="2">
        <v>0</v>
      </c>
      <c r="U6527" s="2">
        <v>188.95859999999999</v>
      </c>
      <c r="W6527" s="2" t="s">
        <v>1</v>
      </c>
      <c r="X65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7"/>
      <c r="Z6527"/>
      <c r="AA6527"/>
    </row>
    <row r="6528" spans="5:27" hidden="1">
      <c r="E6528" t="s">
        <v>8120</v>
      </c>
      <c r="F6528" t="s">
        <v>8129</v>
      </c>
      <c r="G6528" t="s">
        <v>1</v>
      </c>
      <c r="H6528" t="s">
        <v>0</v>
      </c>
      <c r="I6528" t="s">
        <v>8171</v>
      </c>
      <c r="J6528" t="s">
        <v>8172</v>
      </c>
      <c r="K6528">
        <v>5668</v>
      </c>
      <c r="L6528">
        <v>5668</v>
      </c>
      <c r="M6528" s="1" t="s">
        <v>93</v>
      </c>
      <c r="N6528" t="s">
        <v>94</v>
      </c>
      <c r="O6528" s="2">
        <v>0</v>
      </c>
      <c r="P6528" s="2">
        <v>0</v>
      </c>
      <c r="Q6528" s="2">
        <v>90.26</v>
      </c>
      <c r="R6528" s="2">
        <v>11.7338</v>
      </c>
      <c r="S6528" s="2">
        <v>0</v>
      </c>
      <c r="T6528" s="2">
        <v>0</v>
      </c>
      <c r="U6528" s="2">
        <v>101.99380000000001</v>
      </c>
      <c r="W6528" s="2" t="s">
        <v>1</v>
      </c>
      <c r="X65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8"/>
      <c r="Z6528"/>
      <c r="AA6528"/>
    </row>
    <row r="6529" spans="5:27" hidden="1">
      <c r="E6529" t="s">
        <v>8120</v>
      </c>
      <c r="F6529" t="s">
        <v>8129</v>
      </c>
      <c r="G6529" t="s">
        <v>1</v>
      </c>
      <c r="H6529" t="s">
        <v>0</v>
      </c>
      <c r="I6529" t="s">
        <v>8171</v>
      </c>
      <c r="J6529" t="s">
        <v>8172</v>
      </c>
      <c r="K6529">
        <v>5669</v>
      </c>
      <c r="L6529">
        <v>5669</v>
      </c>
      <c r="M6529" s="1" t="s">
        <v>8091</v>
      </c>
      <c r="N6529" t="s">
        <v>8092</v>
      </c>
      <c r="O6529" s="2">
        <v>0</v>
      </c>
      <c r="P6529" s="2">
        <v>0</v>
      </c>
      <c r="Q6529" s="2">
        <v>1115.05</v>
      </c>
      <c r="R6529" s="2">
        <v>144.95650000000001</v>
      </c>
      <c r="S6529" s="2">
        <v>0</v>
      </c>
      <c r="T6529" s="2">
        <v>0</v>
      </c>
      <c r="U6529" s="2">
        <v>1260.0065</v>
      </c>
      <c r="W6529" s="2" t="s">
        <v>1</v>
      </c>
      <c r="X65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29"/>
      <c r="Z6529"/>
      <c r="AA6529"/>
    </row>
    <row r="6530" spans="5:27" hidden="1">
      <c r="E6530" t="s">
        <v>8120</v>
      </c>
      <c r="F6530" t="s">
        <v>8129</v>
      </c>
      <c r="G6530" t="s">
        <v>1</v>
      </c>
      <c r="H6530" t="s">
        <v>0</v>
      </c>
      <c r="I6530" t="s">
        <v>8171</v>
      </c>
      <c r="J6530" t="s">
        <v>8172</v>
      </c>
      <c r="K6530">
        <v>5670</v>
      </c>
      <c r="L6530">
        <v>5670</v>
      </c>
      <c r="M6530" s="1" t="s">
        <v>165</v>
      </c>
      <c r="N6530" t="s">
        <v>166</v>
      </c>
      <c r="O6530" s="2">
        <v>0</v>
      </c>
      <c r="P6530" s="2">
        <v>0</v>
      </c>
      <c r="Q6530" s="2">
        <v>185.84</v>
      </c>
      <c r="R6530" s="2">
        <v>24.159200000000002</v>
      </c>
      <c r="S6530" s="2">
        <v>0</v>
      </c>
      <c r="T6530" s="2">
        <v>0</v>
      </c>
      <c r="U6530" s="2">
        <v>209.9992</v>
      </c>
      <c r="W6530" s="2" t="s">
        <v>1</v>
      </c>
      <c r="X65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0"/>
      <c r="Z6530"/>
      <c r="AA6530"/>
    </row>
    <row r="6531" spans="5:27" hidden="1">
      <c r="E6531" t="s">
        <v>8120</v>
      </c>
      <c r="F6531" t="s">
        <v>8129</v>
      </c>
      <c r="G6531" t="s">
        <v>1</v>
      </c>
      <c r="H6531" t="s">
        <v>0</v>
      </c>
      <c r="I6531" t="s">
        <v>8171</v>
      </c>
      <c r="J6531" t="s">
        <v>8172</v>
      </c>
      <c r="K6531">
        <v>5671</v>
      </c>
      <c r="L6531">
        <v>5671</v>
      </c>
      <c r="M6531" s="1" t="s">
        <v>602</v>
      </c>
      <c r="N6531" t="s">
        <v>603</v>
      </c>
      <c r="O6531" s="2">
        <v>0</v>
      </c>
      <c r="P6531" s="2">
        <v>0</v>
      </c>
      <c r="Q6531" s="2">
        <v>37.17</v>
      </c>
      <c r="R6531" s="2">
        <v>4.8321000000000005</v>
      </c>
      <c r="S6531" s="2">
        <v>0</v>
      </c>
      <c r="T6531" s="2">
        <v>0</v>
      </c>
      <c r="U6531" s="2">
        <v>42.002099999999999</v>
      </c>
      <c r="W6531" s="2" t="s">
        <v>1</v>
      </c>
      <c r="X65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1"/>
      <c r="Z6531"/>
      <c r="AA6531"/>
    </row>
    <row r="6532" spans="5:27" hidden="1">
      <c r="E6532" t="s">
        <v>8120</v>
      </c>
      <c r="F6532" t="s">
        <v>8129</v>
      </c>
      <c r="G6532" t="s">
        <v>1</v>
      </c>
      <c r="H6532" t="s">
        <v>0</v>
      </c>
      <c r="I6532" t="s">
        <v>8171</v>
      </c>
      <c r="J6532" t="s">
        <v>8172</v>
      </c>
      <c r="K6532">
        <v>5672</v>
      </c>
      <c r="L6532">
        <v>5672</v>
      </c>
      <c r="M6532" s="1" t="s">
        <v>375</v>
      </c>
      <c r="N6532" t="s">
        <v>376</v>
      </c>
      <c r="O6532" s="2">
        <v>0</v>
      </c>
      <c r="P6532" s="2">
        <v>0</v>
      </c>
      <c r="Q6532" s="2">
        <v>74.319999999999993</v>
      </c>
      <c r="R6532" s="2">
        <v>9.6616</v>
      </c>
      <c r="S6532" s="2">
        <v>0</v>
      </c>
      <c r="T6532" s="2">
        <v>0</v>
      </c>
      <c r="U6532" s="2">
        <v>83.981599999999986</v>
      </c>
      <c r="W6532" s="2" t="s">
        <v>1</v>
      </c>
      <c r="X65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2"/>
      <c r="Z6532"/>
      <c r="AA6532"/>
    </row>
    <row r="6533" spans="5:27" hidden="1">
      <c r="E6533" t="s">
        <v>8120</v>
      </c>
      <c r="F6533" t="s">
        <v>8129</v>
      </c>
      <c r="G6533" t="s">
        <v>1</v>
      </c>
      <c r="H6533" t="s">
        <v>0</v>
      </c>
      <c r="I6533" t="s">
        <v>8171</v>
      </c>
      <c r="J6533" t="s">
        <v>8172</v>
      </c>
      <c r="K6533">
        <v>5673</v>
      </c>
      <c r="L6533">
        <v>5673</v>
      </c>
      <c r="M6533" s="1" t="s">
        <v>7944</v>
      </c>
      <c r="N6533" t="s">
        <v>7945</v>
      </c>
      <c r="O6533" s="2">
        <v>0</v>
      </c>
      <c r="P6533" s="2">
        <v>0</v>
      </c>
      <c r="Q6533" s="2">
        <v>669.06</v>
      </c>
      <c r="R6533" s="2">
        <v>86.977800000000002</v>
      </c>
      <c r="S6533" s="2">
        <v>0</v>
      </c>
      <c r="T6533" s="2">
        <v>0</v>
      </c>
      <c r="U6533" s="2">
        <v>756.03779999999995</v>
      </c>
      <c r="W6533" s="2" t="s">
        <v>1</v>
      </c>
      <c r="X65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3"/>
      <c r="Z6533"/>
      <c r="AA6533"/>
    </row>
    <row r="6534" spans="5:27" hidden="1">
      <c r="E6534" t="s">
        <v>8120</v>
      </c>
      <c r="F6534" t="s">
        <v>8129</v>
      </c>
      <c r="G6534" t="s">
        <v>1</v>
      </c>
      <c r="H6534" t="s">
        <v>0</v>
      </c>
      <c r="I6534" t="s">
        <v>8171</v>
      </c>
      <c r="J6534" t="s">
        <v>8172</v>
      </c>
      <c r="K6534">
        <v>5674</v>
      </c>
      <c r="L6534">
        <v>5674</v>
      </c>
      <c r="M6534" s="1" t="s">
        <v>1456</v>
      </c>
      <c r="N6534" t="s">
        <v>1457</v>
      </c>
      <c r="O6534" s="2">
        <v>0</v>
      </c>
      <c r="P6534" s="2">
        <v>0</v>
      </c>
      <c r="Q6534" s="2">
        <v>241.57</v>
      </c>
      <c r="R6534" s="2">
        <v>31.4041</v>
      </c>
      <c r="S6534" s="2">
        <v>0</v>
      </c>
      <c r="T6534" s="2">
        <v>0</v>
      </c>
      <c r="U6534" s="2">
        <v>272.97410000000002</v>
      </c>
      <c r="W6534" s="2" t="s">
        <v>1</v>
      </c>
      <c r="X65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4"/>
      <c r="Z6534"/>
      <c r="AA6534"/>
    </row>
    <row r="6535" spans="5:27" hidden="1">
      <c r="E6535" t="s">
        <v>8120</v>
      </c>
      <c r="F6535" t="s">
        <v>8130</v>
      </c>
      <c r="G6535" t="s">
        <v>1</v>
      </c>
      <c r="H6535" t="s">
        <v>0</v>
      </c>
      <c r="I6535" t="s">
        <v>8171</v>
      </c>
      <c r="J6535" t="s">
        <v>8172</v>
      </c>
      <c r="K6535">
        <v>5675</v>
      </c>
      <c r="L6535">
        <v>5675</v>
      </c>
      <c r="M6535" s="1" t="s">
        <v>1211</v>
      </c>
      <c r="N6535" t="s">
        <v>1212</v>
      </c>
      <c r="O6535" s="2">
        <v>0</v>
      </c>
      <c r="P6535" s="2">
        <v>0</v>
      </c>
      <c r="Q6535" s="2">
        <v>297.36</v>
      </c>
      <c r="R6535" s="2">
        <v>38.656800000000004</v>
      </c>
      <c r="S6535" s="2">
        <v>0</v>
      </c>
      <c r="T6535" s="2">
        <v>0</v>
      </c>
      <c r="U6535" s="2">
        <v>336.01679999999999</v>
      </c>
      <c r="W6535" s="2" t="s">
        <v>1</v>
      </c>
      <c r="X65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5"/>
      <c r="Z6535"/>
      <c r="AA6535"/>
    </row>
    <row r="6536" spans="5:27" hidden="1">
      <c r="E6536" t="s">
        <v>8120</v>
      </c>
      <c r="F6536" t="s">
        <v>8130</v>
      </c>
      <c r="G6536" t="s">
        <v>1</v>
      </c>
      <c r="H6536" t="s">
        <v>0</v>
      </c>
      <c r="I6536" t="s">
        <v>8171</v>
      </c>
      <c r="J6536" t="s">
        <v>8172</v>
      </c>
      <c r="K6536">
        <v>5676</v>
      </c>
      <c r="L6536">
        <v>5676</v>
      </c>
      <c r="M6536" s="1" t="s">
        <v>1408</v>
      </c>
      <c r="N6536" t="s">
        <v>1409</v>
      </c>
      <c r="O6536" s="2">
        <v>0</v>
      </c>
      <c r="P6536" s="2">
        <v>0</v>
      </c>
      <c r="Q6536" s="2">
        <v>66.56</v>
      </c>
      <c r="R6536" s="2">
        <v>8.6528000000000009</v>
      </c>
      <c r="S6536" s="2">
        <v>0</v>
      </c>
      <c r="T6536" s="2">
        <v>0</v>
      </c>
      <c r="U6536" s="2">
        <v>75.212800000000001</v>
      </c>
      <c r="W6536" s="2" t="s">
        <v>1</v>
      </c>
      <c r="X65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6"/>
      <c r="Z6536"/>
      <c r="AA6536"/>
    </row>
    <row r="6537" spans="5:27" hidden="1">
      <c r="E6537" t="s">
        <v>8120</v>
      </c>
      <c r="F6537" t="s">
        <v>8130</v>
      </c>
      <c r="G6537" t="s">
        <v>1</v>
      </c>
      <c r="H6537" t="s">
        <v>0</v>
      </c>
      <c r="I6537" t="s">
        <v>8171</v>
      </c>
      <c r="J6537" t="s">
        <v>8172</v>
      </c>
      <c r="K6537">
        <v>5677</v>
      </c>
      <c r="L6537">
        <v>5677</v>
      </c>
      <c r="M6537" s="1" t="s">
        <v>747</v>
      </c>
      <c r="N6537" t="s">
        <v>748</v>
      </c>
      <c r="O6537" s="2">
        <v>0</v>
      </c>
      <c r="P6537" s="2">
        <v>0</v>
      </c>
      <c r="Q6537" s="2">
        <v>108.38</v>
      </c>
      <c r="R6537" s="2">
        <v>14.089399999999999</v>
      </c>
      <c r="S6537" s="2">
        <v>0</v>
      </c>
      <c r="T6537" s="2">
        <v>0</v>
      </c>
      <c r="U6537" s="2">
        <v>122.46939999999999</v>
      </c>
      <c r="W6537" s="2" t="s">
        <v>1</v>
      </c>
      <c r="X65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7"/>
      <c r="Z6537"/>
      <c r="AA6537"/>
    </row>
    <row r="6538" spans="5:27" hidden="1">
      <c r="E6538" t="s">
        <v>8120</v>
      </c>
      <c r="F6538" t="s">
        <v>8130</v>
      </c>
      <c r="G6538" t="s">
        <v>1</v>
      </c>
      <c r="H6538" t="s">
        <v>0</v>
      </c>
      <c r="I6538" t="s">
        <v>8171</v>
      </c>
      <c r="J6538" t="s">
        <v>8172</v>
      </c>
      <c r="K6538">
        <v>5678</v>
      </c>
      <c r="L6538">
        <v>5678</v>
      </c>
      <c r="M6538" s="1" t="s">
        <v>7954</v>
      </c>
      <c r="N6538" t="s">
        <v>7955</v>
      </c>
      <c r="O6538" s="2">
        <v>0</v>
      </c>
      <c r="P6538" s="2">
        <v>0</v>
      </c>
      <c r="Q6538" s="2">
        <v>520.37</v>
      </c>
      <c r="R6538" s="2">
        <v>67.648099999999999</v>
      </c>
      <c r="S6538" s="2">
        <v>0</v>
      </c>
      <c r="T6538" s="2">
        <v>0</v>
      </c>
      <c r="U6538" s="2">
        <v>588.0181</v>
      </c>
      <c r="W6538" s="2" t="s">
        <v>1</v>
      </c>
      <c r="X65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8"/>
      <c r="Z6538"/>
      <c r="AA6538"/>
    </row>
    <row r="6539" spans="5:27" hidden="1">
      <c r="E6539" t="s">
        <v>8120</v>
      </c>
      <c r="F6539" t="s">
        <v>8130</v>
      </c>
      <c r="G6539" t="s">
        <v>1</v>
      </c>
      <c r="H6539" t="s">
        <v>0</v>
      </c>
      <c r="I6539" t="s">
        <v>8171</v>
      </c>
      <c r="J6539" t="s">
        <v>8172</v>
      </c>
      <c r="K6539">
        <v>5679</v>
      </c>
      <c r="L6539">
        <v>5679</v>
      </c>
      <c r="M6539" s="1" t="s">
        <v>373</v>
      </c>
      <c r="N6539" t="s">
        <v>374</v>
      </c>
      <c r="O6539" s="2">
        <v>0</v>
      </c>
      <c r="P6539" s="2">
        <v>0</v>
      </c>
      <c r="Q6539" s="2">
        <v>185.85</v>
      </c>
      <c r="R6539" s="2">
        <v>24.160499999999999</v>
      </c>
      <c r="S6539" s="2">
        <v>0</v>
      </c>
      <c r="T6539" s="2">
        <v>0</v>
      </c>
      <c r="U6539" s="2">
        <v>210.01049999999998</v>
      </c>
      <c r="W6539" s="2" t="s">
        <v>1</v>
      </c>
      <c r="X65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39"/>
      <c r="Z6539"/>
      <c r="AA6539"/>
    </row>
    <row r="6540" spans="5:27" hidden="1">
      <c r="E6540" t="s">
        <v>8120</v>
      </c>
      <c r="F6540" t="s">
        <v>8130</v>
      </c>
      <c r="G6540" t="s">
        <v>1</v>
      </c>
      <c r="H6540" t="s">
        <v>0</v>
      </c>
      <c r="I6540" t="s">
        <v>8171</v>
      </c>
      <c r="J6540" t="s">
        <v>8172</v>
      </c>
      <c r="K6540">
        <v>5680</v>
      </c>
      <c r="L6540">
        <v>5680</v>
      </c>
      <c r="M6540" s="1" t="s">
        <v>675</v>
      </c>
      <c r="N6540" t="s">
        <v>676</v>
      </c>
      <c r="O6540" s="2">
        <v>0</v>
      </c>
      <c r="P6540" s="2">
        <v>0</v>
      </c>
      <c r="Q6540" s="2">
        <v>204.41</v>
      </c>
      <c r="R6540" s="2">
        <v>26.5733</v>
      </c>
      <c r="S6540" s="2">
        <v>0</v>
      </c>
      <c r="T6540" s="2">
        <v>0</v>
      </c>
      <c r="U6540" s="2">
        <v>230.98329999999999</v>
      </c>
      <c r="W6540" s="2" t="s">
        <v>1</v>
      </c>
      <c r="X65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0"/>
      <c r="Z6540"/>
      <c r="AA6540"/>
    </row>
    <row r="6541" spans="5:27" hidden="1">
      <c r="E6541" t="s">
        <v>8120</v>
      </c>
      <c r="F6541" t="s">
        <v>8130</v>
      </c>
      <c r="G6541" t="s">
        <v>1</v>
      </c>
      <c r="H6541" t="s">
        <v>0</v>
      </c>
      <c r="I6541" t="s">
        <v>8171</v>
      </c>
      <c r="J6541" t="s">
        <v>8172</v>
      </c>
      <c r="K6541">
        <v>5681</v>
      </c>
      <c r="L6541">
        <v>5681</v>
      </c>
      <c r="M6541" s="1" t="s">
        <v>1336</v>
      </c>
      <c r="N6541" t="s">
        <v>1337</v>
      </c>
      <c r="O6541" s="2">
        <v>0</v>
      </c>
      <c r="P6541" s="2">
        <v>0</v>
      </c>
      <c r="Q6541" s="2">
        <v>148.66999999999999</v>
      </c>
      <c r="R6541" s="2">
        <v>19.327099999999998</v>
      </c>
      <c r="S6541" s="2">
        <v>0</v>
      </c>
      <c r="T6541" s="2">
        <v>0</v>
      </c>
      <c r="U6541" s="2">
        <v>167.99709999999999</v>
      </c>
      <c r="W6541" s="2" t="s">
        <v>1</v>
      </c>
      <c r="X65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1"/>
      <c r="Z6541"/>
      <c r="AA6541"/>
    </row>
    <row r="6542" spans="5:27" hidden="1">
      <c r="E6542" t="s">
        <v>8120</v>
      </c>
      <c r="F6542" t="s">
        <v>8130</v>
      </c>
      <c r="G6542" t="s">
        <v>1</v>
      </c>
      <c r="H6542" t="s">
        <v>0</v>
      </c>
      <c r="I6542" t="s">
        <v>8171</v>
      </c>
      <c r="J6542" t="s">
        <v>8172</v>
      </c>
      <c r="K6542">
        <v>5682</v>
      </c>
      <c r="L6542">
        <v>5682</v>
      </c>
      <c r="M6542" s="1" t="s">
        <v>499</v>
      </c>
      <c r="N6542" t="s">
        <v>500</v>
      </c>
      <c r="O6542" s="2">
        <v>0</v>
      </c>
      <c r="P6542" s="2">
        <v>0</v>
      </c>
      <c r="Q6542" s="2">
        <v>60</v>
      </c>
      <c r="R6542" s="2">
        <v>7.8000000000000007</v>
      </c>
      <c r="S6542" s="2">
        <v>0</v>
      </c>
      <c r="T6542" s="2">
        <v>0</v>
      </c>
      <c r="U6542" s="2">
        <v>67.8</v>
      </c>
      <c r="W6542" s="2" t="s">
        <v>1</v>
      </c>
      <c r="X65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2"/>
      <c r="Z6542"/>
      <c r="AA6542"/>
    </row>
    <row r="6543" spans="5:27" hidden="1">
      <c r="E6543" t="s">
        <v>8120</v>
      </c>
      <c r="F6543" t="s">
        <v>8130</v>
      </c>
      <c r="G6543" t="s">
        <v>1</v>
      </c>
      <c r="H6543" t="s">
        <v>0</v>
      </c>
      <c r="I6543" t="s">
        <v>8171</v>
      </c>
      <c r="J6543" t="s">
        <v>8172</v>
      </c>
      <c r="K6543">
        <v>5683</v>
      </c>
      <c r="L6543">
        <v>5683</v>
      </c>
      <c r="M6543" s="1" t="s">
        <v>379</v>
      </c>
      <c r="N6543" t="s">
        <v>380</v>
      </c>
      <c r="O6543" s="2">
        <v>0</v>
      </c>
      <c r="P6543" s="2">
        <v>0</v>
      </c>
      <c r="Q6543" s="2">
        <v>72.12</v>
      </c>
      <c r="R6543" s="2">
        <v>9.3756000000000004</v>
      </c>
      <c r="S6543" s="2">
        <v>0</v>
      </c>
      <c r="T6543" s="2">
        <v>0</v>
      </c>
      <c r="U6543" s="2">
        <v>81.49560000000001</v>
      </c>
      <c r="W6543" s="2" t="s">
        <v>1</v>
      </c>
      <c r="X65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3"/>
      <c r="Z6543"/>
      <c r="AA6543"/>
    </row>
    <row r="6544" spans="5:27" hidden="1">
      <c r="E6544" t="s">
        <v>8120</v>
      </c>
      <c r="F6544" t="s">
        <v>8130</v>
      </c>
      <c r="G6544" t="s">
        <v>1</v>
      </c>
      <c r="H6544" t="s">
        <v>0</v>
      </c>
      <c r="I6544" t="s">
        <v>8171</v>
      </c>
      <c r="J6544" t="s">
        <v>8172</v>
      </c>
      <c r="K6544">
        <v>5684</v>
      </c>
      <c r="L6544">
        <v>5684</v>
      </c>
      <c r="M6544" s="1" t="s">
        <v>7848</v>
      </c>
      <c r="N6544" t="s">
        <v>7847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W6544" s="2" t="s">
        <v>1</v>
      </c>
      <c r="X65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4"/>
      <c r="Z6544"/>
      <c r="AA6544"/>
    </row>
    <row r="6545" spans="5:27" hidden="1">
      <c r="E6545" t="s">
        <v>8120</v>
      </c>
      <c r="F6545" t="s">
        <v>8130</v>
      </c>
      <c r="G6545" t="s">
        <v>1</v>
      </c>
      <c r="H6545" t="s">
        <v>0</v>
      </c>
      <c r="I6545" t="s">
        <v>8171</v>
      </c>
      <c r="J6545" t="s">
        <v>8172</v>
      </c>
      <c r="K6545">
        <v>5685</v>
      </c>
      <c r="L6545">
        <v>5685</v>
      </c>
      <c r="M6545" s="1" t="s">
        <v>1006</v>
      </c>
      <c r="N6545" t="s">
        <v>1007</v>
      </c>
      <c r="O6545" s="2">
        <v>0</v>
      </c>
      <c r="P6545" s="2">
        <v>0</v>
      </c>
      <c r="Q6545" s="2">
        <v>464.6</v>
      </c>
      <c r="R6545" s="2">
        <v>60.398000000000003</v>
      </c>
      <c r="S6545" s="2">
        <v>0</v>
      </c>
      <c r="T6545" s="2">
        <v>0</v>
      </c>
      <c r="U6545" s="2">
        <v>524.99800000000005</v>
      </c>
      <c r="W6545" s="2" t="s">
        <v>1</v>
      </c>
      <c r="X65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5"/>
      <c r="Z6545"/>
      <c r="AA6545"/>
    </row>
    <row r="6546" spans="5:27" hidden="1">
      <c r="E6546" t="s">
        <v>8120</v>
      </c>
      <c r="F6546" t="s">
        <v>8130</v>
      </c>
      <c r="G6546" t="s">
        <v>1</v>
      </c>
      <c r="H6546" t="s">
        <v>0</v>
      </c>
      <c r="I6546" t="s">
        <v>8171</v>
      </c>
      <c r="J6546" t="s">
        <v>8172</v>
      </c>
      <c r="K6546">
        <v>5686</v>
      </c>
      <c r="L6546">
        <v>5686</v>
      </c>
      <c r="M6546" s="1" t="s">
        <v>351</v>
      </c>
      <c r="N6546" t="s">
        <v>352</v>
      </c>
      <c r="O6546" s="2">
        <v>0</v>
      </c>
      <c r="P6546" s="2">
        <v>0</v>
      </c>
      <c r="Q6546" s="2">
        <v>111.48</v>
      </c>
      <c r="R6546" s="2">
        <v>14.492400000000002</v>
      </c>
      <c r="S6546" s="2">
        <v>0</v>
      </c>
      <c r="T6546" s="2">
        <v>0</v>
      </c>
      <c r="U6546" s="2">
        <v>125.97240000000001</v>
      </c>
      <c r="W6546" s="2" t="s">
        <v>1</v>
      </c>
      <c r="X65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6"/>
      <c r="Z6546"/>
      <c r="AA6546"/>
    </row>
    <row r="6547" spans="5:27" hidden="1">
      <c r="E6547" t="s">
        <v>8120</v>
      </c>
      <c r="F6547" t="s">
        <v>8130</v>
      </c>
      <c r="G6547" t="s">
        <v>1</v>
      </c>
      <c r="H6547" t="s">
        <v>0</v>
      </c>
      <c r="I6547" t="s">
        <v>8171</v>
      </c>
      <c r="J6547" t="s">
        <v>8172</v>
      </c>
      <c r="K6547">
        <v>5687</v>
      </c>
      <c r="L6547">
        <v>5687</v>
      </c>
      <c r="M6547" s="1" t="s">
        <v>321</v>
      </c>
      <c r="N6547" t="s">
        <v>322</v>
      </c>
      <c r="O6547" s="2">
        <v>0</v>
      </c>
      <c r="P6547" s="2">
        <v>0</v>
      </c>
      <c r="Q6547" s="2">
        <v>323.27</v>
      </c>
      <c r="R6547" s="2">
        <v>42.025100000000002</v>
      </c>
      <c r="S6547" s="2">
        <v>0</v>
      </c>
      <c r="T6547" s="2">
        <v>0</v>
      </c>
      <c r="U6547" s="2">
        <v>365.29509999999999</v>
      </c>
      <c r="W6547" s="2" t="s">
        <v>1</v>
      </c>
      <c r="X65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7"/>
      <c r="Z6547"/>
      <c r="AA6547"/>
    </row>
    <row r="6548" spans="5:27" hidden="1">
      <c r="E6548" t="s">
        <v>8120</v>
      </c>
      <c r="F6548" t="s">
        <v>8130</v>
      </c>
      <c r="G6548" t="s">
        <v>1</v>
      </c>
      <c r="H6548" t="s">
        <v>0</v>
      </c>
      <c r="I6548" t="s">
        <v>8171</v>
      </c>
      <c r="J6548" t="s">
        <v>8172</v>
      </c>
      <c r="K6548">
        <v>5688</v>
      </c>
      <c r="L6548">
        <v>5688</v>
      </c>
      <c r="M6548" s="1" t="s">
        <v>618</v>
      </c>
      <c r="N6548" t="s">
        <v>619</v>
      </c>
      <c r="O6548" s="2">
        <v>0</v>
      </c>
      <c r="P6548" s="2">
        <v>0</v>
      </c>
      <c r="Q6548" s="2">
        <v>425.91</v>
      </c>
      <c r="R6548" s="2">
        <v>55.368300000000005</v>
      </c>
      <c r="S6548" s="2">
        <v>0</v>
      </c>
      <c r="T6548" s="2">
        <v>0</v>
      </c>
      <c r="U6548" s="2">
        <v>481.27830000000006</v>
      </c>
      <c r="W6548" s="2" t="s">
        <v>1</v>
      </c>
      <c r="X65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8"/>
      <c r="Z6548"/>
      <c r="AA6548"/>
    </row>
    <row r="6549" spans="5:27" hidden="1">
      <c r="E6549" t="s">
        <v>8120</v>
      </c>
      <c r="F6549" t="s">
        <v>8130</v>
      </c>
      <c r="G6549" t="s">
        <v>1</v>
      </c>
      <c r="H6549" t="s">
        <v>0</v>
      </c>
      <c r="I6549" t="s">
        <v>8171</v>
      </c>
      <c r="J6549" t="s">
        <v>8172</v>
      </c>
      <c r="K6549">
        <v>5689</v>
      </c>
      <c r="L6549">
        <v>5689</v>
      </c>
      <c r="M6549" s="1" t="s">
        <v>365</v>
      </c>
      <c r="N6549" t="s">
        <v>366</v>
      </c>
      <c r="O6549" s="2">
        <v>0</v>
      </c>
      <c r="P6549" s="2">
        <v>0</v>
      </c>
      <c r="Q6549" s="2">
        <v>185.84</v>
      </c>
      <c r="R6549" s="2">
        <v>24.159200000000002</v>
      </c>
      <c r="S6549" s="2">
        <v>0</v>
      </c>
      <c r="T6549" s="2">
        <v>0</v>
      </c>
      <c r="U6549" s="2">
        <v>209.9992</v>
      </c>
      <c r="W6549" s="2" t="s">
        <v>1</v>
      </c>
      <c r="X65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49"/>
      <c r="Z6549"/>
      <c r="AA6549"/>
    </row>
    <row r="6550" spans="5:27" hidden="1">
      <c r="E6550" t="s">
        <v>8120</v>
      </c>
      <c r="F6550" t="s">
        <v>8130</v>
      </c>
      <c r="G6550" t="s">
        <v>1</v>
      </c>
      <c r="H6550" t="s">
        <v>0</v>
      </c>
      <c r="I6550" t="s">
        <v>8171</v>
      </c>
      <c r="J6550" t="s">
        <v>8172</v>
      </c>
      <c r="K6550">
        <v>5690</v>
      </c>
      <c r="L6550">
        <v>5690</v>
      </c>
      <c r="M6550" s="1" t="s">
        <v>108</v>
      </c>
      <c r="N6550" t="s">
        <v>109</v>
      </c>
      <c r="O6550" s="2">
        <v>0</v>
      </c>
      <c r="P6550" s="2">
        <v>0</v>
      </c>
      <c r="Q6550" s="2">
        <v>117.47</v>
      </c>
      <c r="R6550" s="2">
        <v>15.271100000000001</v>
      </c>
      <c r="S6550" s="2">
        <v>0</v>
      </c>
      <c r="T6550" s="2">
        <v>0</v>
      </c>
      <c r="U6550" s="2">
        <v>132.74109999999999</v>
      </c>
      <c r="W6550" s="2" t="s">
        <v>1</v>
      </c>
      <c r="X65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0"/>
      <c r="Z6550"/>
      <c r="AA6550"/>
    </row>
    <row r="6551" spans="5:27" hidden="1">
      <c r="E6551" t="s">
        <v>8120</v>
      </c>
      <c r="F6551" t="s">
        <v>8130</v>
      </c>
      <c r="G6551" t="s">
        <v>1</v>
      </c>
      <c r="H6551" t="s">
        <v>0</v>
      </c>
      <c r="I6551" t="s">
        <v>8171</v>
      </c>
      <c r="J6551" t="s">
        <v>8172</v>
      </c>
      <c r="K6551">
        <v>5691</v>
      </c>
      <c r="L6551">
        <v>5691</v>
      </c>
      <c r="M6551" s="1" t="s">
        <v>7932</v>
      </c>
      <c r="N6551" t="s">
        <v>358</v>
      </c>
      <c r="O6551" s="2">
        <v>0</v>
      </c>
      <c r="P6551" s="2">
        <v>0</v>
      </c>
      <c r="Q6551" s="2">
        <v>184.69</v>
      </c>
      <c r="R6551" s="2">
        <v>24.009700000000002</v>
      </c>
      <c r="S6551" s="2">
        <v>0</v>
      </c>
      <c r="T6551" s="2">
        <v>0</v>
      </c>
      <c r="U6551" s="2">
        <v>208.69970000000001</v>
      </c>
      <c r="W6551" s="2" t="s">
        <v>1</v>
      </c>
      <c r="X65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1"/>
      <c r="Z6551"/>
      <c r="AA6551"/>
    </row>
    <row r="6552" spans="5:27" hidden="1">
      <c r="E6552" t="s">
        <v>8120</v>
      </c>
      <c r="F6552" t="s">
        <v>8130</v>
      </c>
      <c r="G6552" t="s">
        <v>1</v>
      </c>
      <c r="H6552" t="s">
        <v>0</v>
      </c>
      <c r="I6552" t="s">
        <v>8171</v>
      </c>
      <c r="J6552" t="s">
        <v>8172</v>
      </c>
      <c r="K6552">
        <v>5692</v>
      </c>
      <c r="L6552">
        <v>5692</v>
      </c>
      <c r="M6552" s="1" t="s">
        <v>425</v>
      </c>
      <c r="N6552" t="s">
        <v>426</v>
      </c>
      <c r="O6552" s="2">
        <v>0</v>
      </c>
      <c r="P6552" s="2">
        <v>0</v>
      </c>
      <c r="Q6552" s="2">
        <v>243.59</v>
      </c>
      <c r="R6552" s="2">
        <v>31.666700000000002</v>
      </c>
      <c r="S6552" s="2">
        <v>0</v>
      </c>
      <c r="T6552" s="2">
        <v>0</v>
      </c>
      <c r="U6552" s="2">
        <v>275.25670000000002</v>
      </c>
      <c r="W6552" s="2" t="s">
        <v>1</v>
      </c>
      <c r="X65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2"/>
      <c r="Z6552"/>
      <c r="AA6552"/>
    </row>
    <row r="6553" spans="5:27" hidden="1">
      <c r="E6553" t="s">
        <v>8120</v>
      </c>
      <c r="F6553" t="s">
        <v>8130</v>
      </c>
      <c r="G6553" t="s">
        <v>1</v>
      </c>
      <c r="H6553" t="s">
        <v>0</v>
      </c>
      <c r="I6553" t="s">
        <v>8171</v>
      </c>
      <c r="J6553" t="s">
        <v>8172</v>
      </c>
      <c r="K6553">
        <v>5693</v>
      </c>
      <c r="L6553">
        <v>5693</v>
      </c>
      <c r="M6553" s="1" t="s">
        <v>8183</v>
      </c>
      <c r="N6553" t="s">
        <v>8184</v>
      </c>
      <c r="O6553" s="2">
        <v>0</v>
      </c>
      <c r="P6553" s="2">
        <v>0</v>
      </c>
      <c r="Q6553" s="2">
        <v>336.48</v>
      </c>
      <c r="R6553" s="2">
        <v>43.742400000000004</v>
      </c>
      <c r="S6553" s="2">
        <v>0</v>
      </c>
      <c r="T6553" s="2">
        <v>0</v>
      </c>
      <c r="U6553" s="2">
        <v>380.22239999999999</v>
      </c>
      <c r="W6553" s="2" t="s">
        <v>1</v>
      </c>
      <c r="X65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3"/>
      <c r="Z6553"/>
      <c r="AA6553"/>
    </row>
    <row r="6554" spans="5:27" hidden="1">
      <c r="E6554" t="s">
        <v>8120</v>
      </c>
      <c r="F6554" t="s">
        <v>8130</v>
      </c>
      <c r="G6554" t="s">
        <v>1</v>
      </c>
      <c r="H6554" t="s">
        <v>0</v>
      </c>
      <c r="I6554" t="s">
        <v>8171</v>
      </c>
      <c r="J6554" t="s">
        <v>8172</v>
      </c>
      <c r="K6554">
        <v>5694</v>
      </c>
      <c r="L6554">
        <v>5694</v>
      </c>
      <c r="M6554" s="1" t="s">
        <v>8181</v>
      </c>
      <c r="N6554" t="s">
        <v>8182</v>
      </c>
      <c r="O6554" s="2">
        <v>0</v>
      </c>
      <c r="P6554" s="2">
        <v>0</v>
      </c>
      <c r="Q6554" s="2">
        <v>347.29</v>
      </c>
      <c r="R6554" s="2">
        <v>45.147700000000007</v>
      </c>
      <c r="S6554" s="2">
        <v>0</v>
      </c>
      <c r="T6554" s="2">
        <v>0</v>
      </c>
      <c r="U6554" s="2">
        <v>392.43770000000001</v>
      </c>
      <c r="W6554" s="2" t="s">
        <v>1</v>
      </c>
      <c r="X65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4"/>
      <c r="Z6554"/>
      <c r="AA6554"/>
    </row>
    <row r="6555" spans="5:27" hidden="1">
      <c r="E6555" t="s">
        <v>8120</v>
      </c>
      <c r="F6555" t="s">
        <v>8130</v>
      </c>
      <c r="G6555" t="s">
        <v>1</v>
      </c>
      <c r="H6555" t="s">
        <v>0</v>
      </c>
      <c r="I6555" t="s">
        <v>8171</v>
      </c>
      <c r="J6555" t="s">
        <v>8172</v>
      </c>
      <c r="K6555">
        <v>5695</v>
      </c>
      <c r="L6555">
        <v>5695</v>
      </c>
      <c r="M6555" s="1" t="s">
        <v>8181</v>
      </c>
      <c r="N6555" t="s">
        <v>8182</v>
      </c>
      <c r="O6555" s="2">
        <v>0</v>
      </c>
      <c r="P6555" s="2">
        <v>0</v>
      </c>
      <c r="Q6555" s="2">
        <v>63.9</v>
      </c>
      <c r="R6555" s="2">
        <v>8.3070000000000004</v>
      </c>
      <c r="S6555" s="2">
        <v>0</v>
      </c>
      <c r="T6555" s="2">
        <v>0</v>
      </c>
      <c r="U6555" s="2">
        <v>72.206999999999994</v>
      </c>
      <c r="W6555" s="2" t="s">
        <v>1</v>
      </c>
      <c r="X65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5"/>
      <c r="Z6555"/>
      <c r="AA6555"/>
    </row>
    <row r="6556" spans="5:27" hidden="1">
      <c r="E6556" t="s">
        <v>8120</v>
      </c>
      <c r="F6556" t="s">
        <v>8130</v>
      </c>
      <c r="G6556" t="s">
        <v>1</v>
      </c>
      <c r="H6556" t="s">
        <v>0</v>
      </c>
      <c r="I6556" t="s">
        <v>8171</v>
      </c>
      <c r="J6556" t="s">
        <v>8172</v>
      </c>
      <c r="K6556">
        <v>5696</v>
      </c>
      <c r="L6556">
        <v>5696</v>
      </c>
      <c r="M6556" s="1" t="s">
        <v>1283</v>
      </c>
      <c r="N6556" t="s">
        <v>1284</v>
      </c>
      <c r="O6556" s="2">
        <v>0</v>
      </c>
      <c r="P6556" s="2">
        <v>0</v>
      </c>
      <c r="Q6556" s="2">
        <v>243.57</v>
      </c>
      <c r="R6556" s="2">
        <v>31.664100000000001</v>
      </c>
      <c r="S6556" s="2">
        <v>0</v>
      </c>
      <c r="T6556" s="2">
        <v>0</v>
      </c>
      <c r="U6556" s="2">
        <v>275.23410000000001</v>
      </c>
      <c r="W6556" s="2" t="s">
        <v>1</v>
      </c>
      <c r="X65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6"/>
      <c r="Z6556"/>
      <c r="AA6556"/>
    </row>
    <row r="6557" spans="5:27" hidden="1">
      <c r="E6557" t="s">
        <v>8120</v>
      </c>
      <c r="F6557" t="s">
        <v>8130</v>
      </c>
      <c r="G6557" t="s">
        <v>1</v>
      </c>
      <c r="H6557" t="s">
        <v>0</v>
      </c>
      <c r="I6557" t="s">
        <v>8171</v>
      </c>
      <c r="J6557" t="s">
        <v>8172</v>
      </c>
      <c r="K6557">
        <v>5697</v>
      </c>
      <c r="L6557">
        <v>5697</v>
      </c>
      <c r="M6557" s="1" t="s">
        <v>929</v>
      </c>
      <c r="N6557" t="s">
        <v>930</v>
      </c>
      <c r="O6557" s="2">
        <v>0</v>
      </c>
      <c r="P6557" s="2">
        <v>0</v>
      </c>
      <c r="Q6557" s="2">
        <v>89.6</v>
      </c>
      <c r="R6557" s="2">
        <v>11.648</v>
      </c>
      <c r="S6557" s="2">
        <v>0</v>
      </c>
      <c r="T6557" s="2">
        <v>0</v>
      </c>
      <c r="U6557" s="2">
        <v>101.24799999999999</v>
      </c>
      <c r="W6557" s="2" t="s">
        <v>1</v>
      </c>
      <c r="X65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7"/>
      <c r="Z6557"/>
      <c r="AA6557"/>
    </row>
    <row r="6558" spans="5:27" hidden="1">
      <c r="E6558" t="s">
        <v>8120</v>
      </c>
      <c r="F6558" t="s">
        <v>8130</v>
      </c>
      <c r="G6558" t="s">
        <v>1</v>
      </c>
      <c r="H6558" t="s">
        <v>0</v>
      </c>
      <c r="I6558" t="s">
        <v>8171</v>
      </c>
      <c r="J6558" t="s">
        <v>8172</v>
      </c>
      <c r="K6558">
        <v>5698</v>
      </c>
      <c r="L6558">
        <v>5698</v>
      </c>
      <c r="M6558" s="1" t="s">
        <v>7951</v>
      </c>
      <c r="N6558" t="s">
        <v>7952</v>
      </c>
      <c r="O6558" s="2">
        <v>0</v>
      </c>
      <c r="P6558" s="2">
        <v>0</v>
      </c>
      <c r="Q6558" s="2">
        <v>181.26</v>
      </c>
      <c r="R6558" s="2">
        <v>23.563800000000001</v>
      </c>
      <c r="S6558" s="2">
        <v>0</v>
      </c>
      <c r="T6558" s="2">
        <v>0</v>
      </c>
      <c r="U6558" s="2">
        <v>204.82380000000001</v>
      </c>
      <c r="W6558" s="2" t="s">
        <v>1</v>
      </c>
      <c r="X65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8"/>
      <c r="Z6558"/>
      <c r="AA6558"/>
    </row>
    <row r="6559" spans="5:27" hidden="1">
      <c r="E6559" t="s">
        <v>8120</v>
      </c>
      <c r="F6559" t="s">
        <v>8130</v>
      </c>
      <c r="G6559" t="s">
        <v>1</v>
      </c>
      <c r="H6559" t="s">
        <v>0</v>
      </c>
      <c r="I6559" t="s">
        <v>8171</v>
      </c>
      <c r="J6559" t="s">
        <v>8172</v>
      </c>
      <c r="K6559">
        <v>5699</v>
      </c>
      <c r="L6559">
        <v>5699</v>
      </c>
      <c r="M6559" s="1" t="s">
        <v>8179</v>
      </c>
      <c r="N6559" t="s">
        <v>8180</v>
      </c>
      <c r="O6559" s="2">
        <v>0</v>
      </c>
      <c r="P6559" s="2">
        <v>0</v>
      </c>
      <c r="Q6559" s="2">
        <v>6.58</v>
      </c>
      <c r="R6559" s="2">
        <v>0.85540000000000005</v>
      </c>
      <c r="S6559" s="2">
        <v>0</v>
      </c>
      <c r="T6559" s="2">
        <v>0</v>
      </c>
      <c r="U6559" s="2">
        <v>7.4354000000000005</v>
      </c>
      <c r="W6559" s="2" t="s">
        <v>1</v>
      </c>
      <c r="X65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59"/>
      <c r="Z6559"/>
      <c r="AA6559"/>
    </row>
    <row r="6560" spans="5:27" hidden="1">
      <c r="E6560" t="s">
        <v>8120</v>
      </c>
      <c r="F6560" t="s">
        <v>8130</v>
      </c>
      <c r="G6560" t="s">
        <v>1</v>
      </c>
      <c r="H6560" t="s">
        <v>0</v>
      </c>
      <c r="I6560" t="s">
        <v>8171</v>
      </c>
      <c r="J6560" t="s">
        <v>8172</v>
      </c>
      <c r="K6560">
        <v>5700</v>
      </c>
      <c r="L6560">
        <v>5700</v>
      </c>
      <c r="M6560" s="1" t="s">
        <v>687</v>
      </c>
      <c r="N6560" t="s">
        <v>688</v>
      </c>
      <c r="O6560" s="2">
        <v>0</v>
      </c>
      <c r="P6560" s="2">
        <v>0</v>
      </c>
      <c r="Q6560" s="2">
        <v>113.51</v>
      </c>
      <c r="R6560" s="2">
        <v>14.756300000000001</v>
      </c>
      <c r="S6560" s="2">
        <v>0</v>
      </c>
      <c r="T6560" s="2">
        <v>0</v>
      </c>
      <c r="U6560" s="2">
        <v>128.2663</v>
      </c>
      <c r="W6560" s="2" t="s">
        <v>1</v>
      </c>
      <c r="X65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0"/>
      <c r="Z6560"/>
      <c r="AA6560"/>
    </row>
    <row r="6561" spans="5:27" hidden="1">
      <c r="E6561" t="s">
        <v>8120</v>
      </c>
      <c r="F6561" t="s">
        <v>8130</v>
      </c>
      <c r="G6561" t="s">
        <v>1</v>
      </c>
      <c r="H6561" t="s">
        <v>0</v>
      </c>
      <c r="I6561" t="s">
        <v>8171</v>
      </c>
      <c r="J6561" t="s">
        <v>8172</v>
      </c>
      <c r="K6561">
        <v>5701</v>
      </c>
      <c r="L6561">
        <v>5701</v>
      </c>
      <c r="M6561" s="1" t="s">
        <v>924</v>
      </c>
      <c r="N6561" t="s">
        <v>925</v>
      </c>
      <c r="O6561" s="2">
        <v>0</v>
      </c>
      <c r="P6561" s="2">
        <v>0</v>
      </c>
      <c r="Q6561" s="2">
        <v>984.97</v>
      </c>
      <c r="R6561" s="2">
        <v>128.0461</v>
      </c>
      <c r="S6561" s="2">
        <v>0</v>
      </c>
      <c r="T6561" s="2">
        <v>0</v>
      </c>
      <c r="U6561" s="2">
        <v>1113.0161000000001</v>
      </c>
      <c r="W6561" s="2" t="s">
        <v>1</v>
      </c>
      <c r="X65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1"/>
      <c r="Z6561"/>
      <c r="AA6561"/>
    </row>
    <row r="6562" spans="5:27" hidden="1">
      <c r="E6562" t="s">
        <v>8120</v>
      </c>
      <c r="F6562" t="s">
        <v>8130</v>
      </c>
      <c r="G6562" t="s">
        <v>1</v>
      </c>
      <c r="H6562" t="s">
        <v>0</v>
      </c>
      <c r="I6562" t="s">
        <v>8171</v>
      </c>
      <c r="J6562" t="s">
        <v>8172</v>
      </c>
      <c r="K6562">
        <v>5702</v>
      </c>
      <c r="L6562">
        <v>5702</v>
      </c>
      <c r="M6562" s="1" t="s">
        <v>453</v>
      </c>
      <c r="N6562" t="s">
        <v>454</v>
      </c>
      <c r="O6562" s="2">
        <v>0</v>
      </c>
      <c r="P6562" s="2">
        <v>0</v>
      </c>
      <c r="Q6562" s="2">
        <v>373.68</v>
      </c>
      <c r="R6562" s="2">
        <v>48.578400000000002</v>
      </c>
      <c r="S6562" s="2">
        <v>0</v>
      </c>
      <c r="T6562" s="2">
        <v>0</v>
      </c>
      <c r="U6562" s="2">
        <v>422.25839999999999</v>
      </c>
      <c r="W6562" s="2" t="s">
        <v>1</v>
      </c>
      <c r="X65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2"/>
      <c r="Z6562"/>
      <c r="AA6562"/>
    </row>
    <row r="6563" spans="5:27" hidden="1">
      <c r="E6563" t="s">
        <v>8120</v>
      </c>
      <c r="F6563" t="s">
        <v>8130</v>
      </c>
      <c r="G6563" t="s">
        <v>1</v>
      </c>
      <c r="H6563" t="s">
        <v>0</v>
      </c>
      <c r="I6563" t="s">
        <v>8171</v>
      </c>
      <c r="J6563" t="s">
        <v>8172</v>
      </c>
      <c r="K6563">
        <v>5703</v>
      </c>
      <c r="L6563">
        <v>5703</v>
      </c>
      <c r="M6563" s="1" t="s">
        <v>524</v>
      </c>
      <c r="N6563" t="s">
        <v>525</v>
      </c>
      <c r="O6563" s="2">
        <v>0</v>
      </c>
      <c r="P6563" s="2">
        <v>0</v>
      </c>
      <c r="Q6563" s="2">
        <v>1115.0899999999999</v>
      </c>
      <c r="R6563" s="2">
        <v>144.96170000000001</v>
      </c>
      <c r="S6563" s="2">
        <v>0</v>
      </c>
      <c r="T6563" s="2">
        <v>0</v>
      </c>
      <c r="U6563" s="2">
        <v>1260.0517</v>
      </c>
      <c r="W6563" s="2" t="s">
        <v>1</v>
      </c>
      <c r="X65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3"/>
      <c r="Z6563"/>
      <c r="AA6563"/>
    </row>
    <row r="6564" spans="5:27" hidden="1">
      <c r="E6564" t="s">
        <v>8120</v>
      </c>
      <c r="F6564" t="s">
        <v>8130</v>
      </c>
      <c r="G6564" t="s">
        <v>1</v>
      </c>
      <c r="H6564" t="s">
        <v>0</v>
      </c>
      <c r="I6564" t="s">
        <v>8171</v>
      </c>
      <c r="J6564" t="s">
        <v>8172</v>
      </c>
      <c r="K6564">
        <v>5704</v>
      </c>
      <c r="L6564">
        <v>5704</v>
      </c>
      <c r="M6564" s="1" t="s">
        <v>524</v>
      </c>
      <c r="N6564" t="s">
        <v>525</v>
      </c>
      <c r="O6564" s="2">
        <v>0</v>
      </c>
      <c r="P6564" s="2">
        <v>0</v>
      </c>
      <c r="Q6564" s="2">
        <v>865.17</v>
      </c>
      <c r="R6564" s="2">
        <v>112.4721</v>
      </c>
      <c r="S6564" s="2">
        <v>0</v>
      </c>
      <c r="T6564" s="2">
        <v>0</v>
      </c>
      <c r="U6564" s="2">
        <v>977.64209999999991</v>
      </c>
      <c r="W6564" s="2" t="s">
        <v>1</v>
      </c>
      <c r="X65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4"/>
      <c r="Z6564"/>
      <c r="AA6564"/>
    </row>
    <row r="6565" spans="5:27" hidden="1">
      <c r="E6565" t="s">
        <v>8120</v>
      </c>
      <c r="F6565" t="s">
        <v>8130</v>
      </c>
      <c r="G6565" t="s">
        <v>1</v>
      </c>
      <c r="H6565" t="s">
        <v>0</v>
      </c>
      <c r="I6565" t="s">
        <v>8171</v>
      </c>
      <c r="J6565" t="s">
        <v>8172</v>
      </c>
      <c r="K6565">
        <v>5705</v>
      </c>
      <c r="L6565">
        <v>5705</v>
      </c>
      <c r="M6565" s="1" t="s">
        <v>255</v>
      </c>
      <c r="N6565" t="s">
        <v>256</v>
      </c>
      <c r="O6565" s="2">
        <v>0</v>
      </c>
      <c r="P6565" s="2">
        <v>0</v>
      </c>
      <c r="Q6565" s="2">
        <v>929.2</v>
      </c>
      <c r="R6565" s="2">
        <v>120.79600000000001</v>
      </c>
      <c r="S6565" s="2">
        <v>0</v>
      </c>
      <c r="T6565" s="2">
        <v>0</v>
      </c>
      <c r="U6565" s="2">
        <v>1049.9960000000001</v>
      </c>
      <c r="W6565" s="2" t="s">
        <v>1</v>
      </c>
      <c r="X65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5"/>
      <c r="Z6565"/>
      <c r="AA6565"/>
    </row>
    <row r="6566" spans="5:27" hidden="1">
      <c r="E6566" t="s">
        <v>8120</v>
      </c>
      <c r="F6566" t="s">
        <v>8130</v>
      </c>
      <c r="G6566" t="s">
        <v>1</v>
      </c>
      <c r="H6566" t="s">
        <v>0</v>
      </c>
      <c r="I6566" t="s">
        <v>8171</v>
      </c>
      <c r="J6566" t="s">
        <v>8172</v>
      </c>
      <c r="K6566">
        <v>5706</v>
      </c>
      <c r="L6566">
        <v>5706</v>
      </c>
      <c r="M6566" s="1" t="s">
        <v>703</v>
      </c>
      <c r="N6566" t="s">
        <v>704</v>
      </c>
      <c r="O6566" s="2">
        <v>0</v>
      </c>
      <c r="P6566" s="2">
        <v>0</v>
      </c>
      <c r="Q6566" s="2">
        <v>1022.17</v>
      </c>
      <c r="R6566" s="2">
        <v>132.88210000000001</v>
      </c>
      <c r="S6566" s="2">
        <v>0</v>
      </c>
      <c r="T6566" s="2">
        <v>0</v>
      </c>
      <c r="U6566" s="2">
        <v>1155.0520999999999</v>
      </c>
      <c r="W6566" s="2" t="s">
        <v>1</v>
      </c>
      <c r="X65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6"/>
      <c r="Z6566"/>
      <c r="AA6566"/>
    </row>
    <row r="6567" spans="5:27" hidden="1">
      <c r="E6567" t="s">
        <v>8120</v>
      </c>
      <c r="F6567" t="s">
        <v>8130</v>
      </c>
      <c r="G6567" t="s">
        <v>1</v>
      </c>
      <c r="H6567" t="s">
        <v>0</v>
      </c>
      <c r="I6567" t="s">
        <v>8171</v>
      </c>
      <c r="J6567" t="s">
        <v>8172</v>
      </c>
      <c r="K6567">
        <v>5707</v>
      </c>
      <c r="L6567">
        <v>5707</v>
      </c>
      <c r="M6567" s="1" t="s">
        <v>846</v>
      </c>
      <c r="N6567" t="s">
        <v>847</v>
      </c>
      <c r="O6567" s="2">
        <v>0</v>
      </c>
      <c r="P6567" s="2">
        <v>0</v>
      </c>
      <c r="Q6567" s="2">
        <v>1393.81</v>
      </c>
      <c r="R6567" s="2">
        <v>181.1953</v>
      </c>
      <c r="S6567" s="2">
        <v>0</v>
      </c>
      <c r="T6567" s="2">
        <v>0</v>
      </c>
      <c r="U6567" s="2">
        <v>1575.0053</v>
      </c>
      <c r="W6567" s="2" t="s">
        <v>1</v>
      </c>
      <c r="X65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7"/>
      <c r="Z6567"/>
      <c r="AA6567"/>
    </row>
    <row r="6568" spans="5:27" hidden="1">
      <c r="E6568" t="s">
        <v>8120</v>
      </c>
      <c r="F6568" t="s">
        <v>8130</v>
      </c>
      <c r="G6568" t="s">
        <v>1</v>
      </c>
      <c r="H6568" t="s">
        <v>0</v>
      </c>
      <c r="I6568" t="s">
        <v>8171</v>
      </c>
      <c r="J6568" t="s">
        <v>8172</v>
      </c>
      <c r="K6568">
        <v>5708</v>
      </c>
      <c r="L6568">
        <v>5708</v>
      </c>
      <c r="M6568" s="1" t="s">
        <v>1446</v>
      </c>
      <c r="N6568" t="s">
        <v>1447</v>
      </c>
      <c r="O6568" s="2">
        <v>0</v>
      </c>
      <c r="P6568" s="2">
        <v>0</v>
      </c>
      <c r="Q6568" s="2">
        <v>169.23</v>
      </c>
      <c r="R6568" s="2">
        <v>21.9999</v>
      </c>
      <c r="S6568" s="2">
        <v>0</v>
      </c>
      <c r="T6568" s="2">
        <v>0</v>
      </c>
      <c r="U6568" s="2">
        <v>191.22989999999999</v>
      </c>
      <c r="W6568" s="2" t="s">
        <v>1</v>
      </c>
      <c r="X65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8"/>
      <c r="Z6568"/>
      <c r="AA6568"/>
    </row>
    <row r="6569" spans="5:27" hidden="1">
      <c r="E6569" t="s">
        <v>8120</v>
      </c>
      <c r="F6569" t="s">
        <v>8130</v>
      </c>
      <c r="G6569" t="s">
        <v>1</v>
      </c>
      <c r="H6569" t="s">
        <v>0</v>
      </c>
      <c r="I6569" t="s">
        <v>8171</v>
      </c>
      <c r="J6569" t="s">
        <v>8172</v>
      </c>
      <c r="K6569">
        <v>5709</v>
      </c>
      <c r="L6569">
        <v>5709</v>
      </c>
      <c r="M6569" s="1" t="s">
        <v>843</v>
      </c>
      <c r="N6569" t="s">
        <v>844</v>
      </c>
      <c r="O6569" s="2">
        <v>0</v>
      </c>
      <c r="P6569" s="2">
        <v>0</v>
      </c>
      <c r="Q6569" s="2">
        <v>77.430000000000007</v>
      </c>
      <c r="R6569" s="2">
        <v>10.065900000000001</v>
      </c>
      <c r="S6569" s="2">
        <v>0</v>
      </c>
      <c r="T6569" s="2">
        <v>0</v>
      </c>
      <c r="U6569" s="2">
        <v>87.495900000000006</v>
      </c>
      <c r="W6569" s="2" t="s">
        <v>1</v>
      </c>
      <c r="X65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69"/>
      <c r="Z6569"/>
      <c r="AA6569"/>
    </row>
    <row r="6570" spans="5:27" hidden="1">
      <c r="E6570" t="s">
        <v>8120</v>
      </c>
      <c r="F6570" t="s">
        <v>8130</v>
      </c>
      <c r="G6570" t="s">
        <v>1</v>
      </c>
      <c r="H6570" t="s">
        <v>0</v>
      </c>
      <c r="I6570" t="s">
        <v>8171</v>
      </c>
      <c r="J6570" t="s">
        <v>8172</v>
      </c>
      <c r="K6570">
        <v>5710</v>
      </c>
      <c r="L6570">
        <v>5710</v>
      </c>
      <c r="M6570" s="1" t="s">
        <v>1085</v>
      </c>
      <c r="N6570" t="s">
        <v>1086</v>
      </c>
      <c r="O6570" s="2">
        <v>0</v>
      </c>
      <c r="P6570" s="2">
        <v>0</v>
      </c>
      <c r="Q6570" s="2">
        <v>373.68</v>
      </c>
      <c r="R6570" s="2">
        <v>48.578400000000002</v>
      </c>
      <c r="S6570" s="2">
        <v>0</v>
      </c>
      <c r="T6570" s="2">
        <v>0</v>
      </c>
      <c r="U6570" s="2">
        <v>422.25839999999999</v>
      </c>
      <c r="W6570" s="2" t="s">
        <v>1</v>
      </c>
      <c r="X65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0"/>
      <c r="Z6570"/>
      <c r="AA6570"/>
    </row>
    <row r="6571" spans="5:27" hidden="1">
      <c r="E6571" t="s">
        <v>8120</v>
      </c>
      <c r="F6571" t="s">
        <v>8130</v>
      </c>
      <c r="G6571" t="s">
        <v>1</v>
      </c>
      <c r="H6571" t="s">
        <v>0</v>
      </c>
      <c r="I6571" t="s">
        <v>8171</v>
      </c>
      <c r="J6571" t="s">
        <v>8172</v>
      </c>
      <c r="K6571">
        <v>5711</v>
      </c>
      <c r="L6571">
        <v>5711</v>
      </c>
      <c r="M6571" s="1" t="s">
        <v>751</v>
      </c>
      <c r="N6571" t="s">
        <v>752</v>
      </c>
      <c r="O6571" s="2">
        <v>0</v>
      </c>
      <c r="P6571" s="2">
        <v>0</v>
      </c>
      <c r="Q6571" s="2">
        <v>828.67</v>
      </c>
      <c r="R6571" s="2">
        <v>107.72709999999999</v>
      </c>
      <c r="S6571" s="2">
        <v>0</v>
      </c>
      <c r="T6571" s="2">
        <v>0</v>
      </c>
      <c r="U6571" s="2">
        <v>936.39709999999991</v>
      </c>
      <c r="W6571" s="2" t="s">
        <v>1</v>
      </c>
      <c r="X65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1"/>
      <c r="Z6571"/>
      <c r="AA6571"/>
    </row>
    <row r="6572" spans="5:27" hidden="1">
      <c r="E6572" t="s">
        <v>8120</v>
      </c>
      <c r="F6572" t="s">
        <v>8130</v>
      </c>
      <c r="G6572" t="s">
        <v>1</v>
      </c>
      <c r="H6572" t="s">
        <v>0</v>
      </c>
      <c r="I6572" t="s">
        <v>8171</v>
      </c>
      <c r="J6572" t="s">
        <v>8172</v>
      </c>
      <c r="K6572">
        <v>5712</v>
      </c>
      <c r="L6572">
        <v>5712</v>
      </c>
      <c r="M6572" s="1" t="s">
        <v>118</v>
      </c>
      <c r="N6572" t="s">
        <v>119</v>
      </c>
      <c r="O6572" s="2">
        <v>0</v>
      </c>
      <c r="P6572" s="2">
        <v>0</v>
      </c>
      <c r="Q6572" s="2">
        <v>1096.68</v>
      </c>
      <c r="R6572" s="2">
        <v>142.56840000000003</v>
      </c>
      <c r="S6572" s="2">
        <v>0</v>
      </c>
      <c r="T6572" s="2">
        <v>0</v>
      </c>
      <c r="U6572" s="2">
        <v>1239.2484000000002</v>
      </c>
      <c r="W6572" s="2" t="s">
        <v>1</v>
      </c>
      <c r="X65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2"/>
      <c r="Z6572"/>
      <c r="AA6572"/>
    </row>
    <row r="6573" spans="5:27" hidden="1">
      <c r="E6573" t="s">
        <v>8120</v>
      </c>
      <c r="F6573" t="s">
        <v>8130</v>
      </c>
      <c r="G6573" t="s">
        <v>1</v>
      </c>
      <c r="H6573" t="s">
        <v>0</v>
      </c>
      <c r="I6573" t="s">
        <v>8171</v>
      </c>
      <c r="J6573" t="s">
        <v>8172</v>
      </c>
      <c r="K6573">
        <v>5713</v>
      </c>
      <c r="L6573">
        <v>5713</v>
      </c>
      <c r="M6573" s="1" t="s">
        <v>1379</v>
      </c>
      <c r="N6573" t="s">
        <v>1380</v>
      </c>
      <c r="O6573" s="2">
        <v>0</v>
      </c>
      <c r="P6573" s="2">
        <v>0</v>
      </c>
      <c r="Q6573" s="2">
        <v>4417.62</v>
      </c>
      <c r="R6573" s="2">
        <v>574.29060000000004</v>
      </c>
      <c r="S6573" s="2">
        <v>0</v>
      </c>
      <c r="T6573" s="2">
        <v>0</v>
      </c>
      <c r="U6573" s="2">
        <v>4991.9106000000002</v>
      </c>
      <c r="W6573" s="2" t="s">
        <v>1</v>
      </c>
      <c r="X65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3"/>
      <c r="Z6573"/>
      <c r="AA6573"/>
    </row>
    <row r="6574" spans="5:27" hidden="1">
      <c r="E6574" t="s">
        <v>8120</v>
      </c>
      <c r="F6574" t="s">
        <v>8130</v>
      </c>
      <c r="G6574" t="s">
        <v>1</v>
      </c>
      <c r="H6574" t="s">
        <v>0</v>
      </c>
      <c r="I6574" t="s">
        <v>8171</v>
      </c>
      <c r="J6574" t="s">
        <v>8172</v>
      </c>
      <c r="K6574">
        <v>5714</v>
      </c>
      <c r="L6574">
        <v>5714</v>
      </c>
      <c r="M6574" s="1" t="s">
        <v>461</v>
      </c>
      <c r="N6574" t="s">
        <v>462</v>
      </c>
      <c r="O6574" s="2">
        <v>0</v>
      </c>
      <c r="P6574" s="2">
        <v>0</v>
      </c>
      <c r="Q6574" s="2">
        <v>7051.19</v>
      </c>
      <c r="R6574" s="2">
        <v>916.65469999999993</v>
      </c>
      <c r="S6574" s="2">
        <v>0</v>
      </c>
      <c r="T6574" s="2">
        <v>0</v>
      </c>
      <c r="U6574" s="2">
        <v>7967.8446999999996</v>
      </c>
      <c r="W6574" s="2" t="s">
        <v>1</v>
      </c>
      <c r="X65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4"/>
      <c r="Z6574"/>
      <c r="AA6574"/>
    </row>
    <row r="6575" spans="5:27" hidden="1">
      <c r="E6575" t="s">
        <v>8120</v>
      </c>
      <c r="F6575" t="s">
        <v>8130</v>
      </c>
      <c r="G6575" t="s">
        <v>1</v>
      </c>
      <c r="H6575" t="s">
        <v>0</v>
      </c>
      <c r="I6575" t="s">
        <v>8171</v>
      </c>
      <c r="J6575" t="s">
        <v>8172</v>
      </c>
      <c r="K6575">
        <v>5715</v>
      </c>
      <c r="L6575">
        <v>5715</v>
      </c>
      <c r="M6575" s="1" t="s">
        <v>293</v>
      </c>
      <c r="N6575" t="s">
        <v>294</v>
      </c>
      <c r="O6575" s="2">
        <v>0</v>
      </c>
      <c r="P6575" s="2">
        <v>0</v>
      </c>
      <c r="Q6575" s="2">
        <v>10024.59</v>
      </c>
      <c r="R6575" s="2">
        <v>1303.1967</v>
      </c>
      <c r="S6575" s="2">
        <v>0</v>
      </c>
      <c r="T6575" s="2">
        <v>0</v>
      </c>
      <c r="U6575" s="2">
        <v>11327.786700000001</v>
      </c>
      <c r="W6575" s="2" t="s">
        <v>1</v>
      </c>
      <c r="X65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5"/>
      <c r="Z6575"/>
      <c r="AA6575"/>
    </row>
    <row r="6576" spans="5:27" hidden="1">
      <c r="E6576" t="s">
        <v>8120</v>
      </c>
      <c r="F6576" t="s">
        <v>8130</v>
      </c>
      <c r="G6576" t="s">
        <v>1</v>
      </c>
      <c r="H6576" t="s">
        <v>0</v>
      </c>
      <c r="I6576" t="s">
        <v>8171</v>
      </c>
      <c r="J6576" t="s">
        <v>8172</v>
      </c>
      <c r="K6576">
        <v>5716</v>
      </c>
      <c r="L6576">
        <v>5716</v>
      </c>
      <c r="M6576" s="1" t="s">
        <v>620</v>
      </c>
      <c r="N6576" t="s">
        <v>621</v>
      </c>
      <c r="O6576" s="2">
        <v>0</v>
      </c>
      <c r="P6576" s="2">
        <v>0</v>
      </c>
      <c r="Q6576" s="2">
        <v>8495.39</v>
      </c>
      <c r="R6576" s="2">
        <v>1104.4006999999999</v>
      </c>
      <c r="S6576" s="2">
        <v>0</v>
      </c>
      <c r="T6576" s="2">
        <v>0</v>
      </c>
      <c r="U6576" s="2">
        <v>9599.7906999999996</v>
      </c>
      <c r="W6576" s="2" t="s">
        <v>1</v>
      </c>
      <c r="X65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6"/>
      <c r="Z6576"/>
      <c r="AA6576"/>
    </row>
    <row r="6577" spans="5:27" hidden="1">
      <c r="E6577" t="s">
        <v>8120</v>
      </c>
      <c r="F6577" t="s">
        <v>8130</v>
      </c>
      <c r="G6577" t="s">
        <v>1</v>
      </c>
      <c r="H6577" t="s">
        <v>0</v>
      </c>
      <c r="I6577" t="s">
        <v>8171</v>
      </c>
      <c r="J6577" t="s">
        <v>8172</v>
      </c>
      <c r="K6577">
        <v>5717</v>
      </c>
      <c r="L6577">
        <v>5717</v>
      </c>
      <c r="M6577" s="1" t="s">
        <v>459</v>
      </c>
      <c r="N6577" t="s">
        <v>460</v>
      </c>
      <c r="O6577" s="2">
        <v>0</v>
      </c>
      <c r="P6577" s="2">
        <v>0</v>
      </c>
      <c r="Q6577" s="2">
        <v>8495.3799999999992</v>
      </c>
      <c r="R6577" s="2">
        <v>1104.3994</v>
      </c>
      <c r="S6577" s="2">
        <v>0</v>
      </c>
      <c r="T6577" s="2">
        <v>0</v>
      </c>
      <c r="U6577" s="2">
        <v>9599.7793999999994</v>
      </c>
      <c r="W6577" s="2" t="s">
        <v>1</v>
      </c>
      <c r="X65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7"/>
      <c r="Z6577"/>
      <c r="AA6577"/>
    </row>
    <row r="6578" spans="5:27" hidden="1">
      <c r="E6578" t="s">
        <v>8120</v>
      </c>
      <c r="F6578" t="s">
        <v>8130</v>
      </c>
      <c r="G6578" t="s">
        <v>1</v>
      </c>
      <c r="H6578" t="s">
        <v>0</v>
      </c>
      <c r="I6578" t="s">
        <v>8171</v>
      </c>
      <c r="J6578" t="s">
        <v>8172</v>
      </c>
      <c r="K6578">
        <v>5718</v>
      </c>
      <c r="L6578">
        <v>5718</v>
      </c>
      <c r="M6578" s="1" t="s">
        <v>574</v>
      </c>
      <c r="N6578" t="s">
        <v>575</v>
      </c>
      <c r="O6578" s="2">
        <v>0</v>
      </c>
      <c r="P6578" s="2">
        <v>0</v>
      </c>
      <c r="Q6578" s="2">
        <v>1346.4</v>
      </c>
      <c r="R6578" s="2">
        <v>175.03200000000001</v>
      </c>
      <c r="S6578" s="2">
        <v>0</v>
      </c>
      <c r="T6578" s="2">
        <v>0</v>
      </c>
      <c r="U6578" s="2">
        <v>1521.432</v>
      </c>
      <c r="W6578" s="2" t="s">
        <v>1</v>
      </c>
      <c r="X65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8"/>
      <c r="Z6578"/>
      <c r="AA6578"/>
    </row>
    <row r="6579" spans="5:27" hidden="1">
      <c r="E6579" t="s">
        <v>8120</v>
      </c>
      <c r="F6579" t="s">
        <v>8130</v>
      </c>
      <c r="G6579" t="s">
        <v>1</v>
      </c>
      <c r="H6579" t="s">
        <v>0</v>
      </c>
      <c r="I6579" t="s">
        <v>8171</v>
      </c>
      <c r="J6579" t="s">
        <v>8172</v>
      </c>
      <c r="K6579">
        <v>5719</v>
      </c>
      <c r="L6579">
        <v>5719</v>
      </c>
      <c r="M6579" s="1" t="s">
        <v>118</v>
      </c>
      <c r="N6579" t="s">
        <v>119</v>
      </c>
      <c r="O6579" s="2">
        <v>0</v>
      </c>
      <c r="P6579" s="2">
        <v>0</v>
      </c>
      <c r="Q6579" s="2">
        <v>39.64</v>
      </c>
      <c r="R6579" s="2">
        <v>5.1532</v>
      </c>
      <c r="S6579" s="2">
        <v>0</v>
      </c>
      <c r="T6579" s="2">
        <v>0</v>
      </c>
      <c r="U6579" s="2">
        <v>44.793199999999999</v>
      </c>
      <c r="W6579" s="2" t="s">
        <v>1</v>
      </c>
      <c r="X65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79"/>
      <c r="Z6579"/>
      <c r="AA6579"/>
    </row>
    <row r="6580" spans="5:27" hidden="1">
      <c r="E6580" t="s">
        <v>8120</v>
      </c>
      <c r="F6580" t="s">
        <v>8130</v>
      </c>
      <c r="G6580" t="s">
        <v>1</v>
      </c>
      <c r="H6580" t="s">
        <v>0</v>
      </c>
      <c r="I6580" t="s">
        <v>8171</v>
      </c>
      <c r="J6580" t="s">
        <v>8172</v>
      </c>
      <c r="K6580">
        <v>5720</v>
      </c>
      <c r="L6580">
        <v>5720</v>
      </c>
      <c r="M6580" s="1" t="s">
        <v>1424</v>
      </c>
      <c r="N6580" t="s">
        <v>1425</v>
      </c>
      <c r="O6580" s="2">
        <v>0</v>
      </c>
      <c r="P6580" s="2">
        <v>0</v>
      </c>
      <c r="Q6580" s="2">
        <v>55.75</v>
      </c>
      <c r="R6580" s="2">
        <v>7.2475000000000005</v>
      </c>
      <c r="S6580" s="2">
        <v>0</v>
      </c>
      <c r="T6580" s="2">
        <v>0</v>
      </c>
      <c r="U6580" s="2">
        <v>62.997500000000002</v>
      </c>
      <c r="W6580" s="2" t="s">
        <v>1</v>
      </c>
      <c r="X65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0"/>
      <c r="Z6580"/>
      <c r="AA6580"/>
    </row>
    <row r="6581" spans="5:27" hidden="1">
      <c r="E6581" t="s">
        <v>8120</v>
      </c>
      <c r="F6581" t="s">
        <v>8130</v>
      </c>
      <c r="G6581" t="s">
        <v>1</v>
      </c>
      <c r="H6581" t="s">
        <v>0</v>
      </c>
      <c r="I6581" t="s">
        <v>8171</v>
      </c>
      <c r="J6581" t="s">
        <v>8172</v>
      </c>
      <c r="K6581">
        <v>5721</v>
      </c>
      <c r="L6581">
        <v>5721</v>
      </c>
      <c r="M6581" s="1" t="s">
        <v>723</v>
      </c>
      <c r="N6581" t="s">
        <v>724</v>
      </c>
      <c r="O6581" s="2">
        <v>0</v>
      </c>
      <c r="P6581" s="2">
        <v>0</v>
      </c>
      <c r="Q6581" s="2">
        <v>223.01</v>
      </c>
      <c r="R6581" s="2">
        <v>28.991299999999999</v>
      </c>
      <c r="S6581" s="2">
        <v>0</v>
      </c>
      <c r="T6581" s="2">
        <v>0</v>
      </c>
      <c r="U6581" s="2">
        <v>252.00129999999999</v>
      </c>
      <c r="W6581" s="2" t="s">
        <v>1</v>
      </c>
      <c r="X65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1"/>
      <c r="Z6581"/>
      <c r="AA6581"/>
    </row>
    <row r="6582" spans="5:27" hidden="1">
      <c r="E6582" t="s">
        <v>8120</v>
      </c>
      <c r="F6582" t="s">
        <v>8130</v>
      </c>
      <c r="G6582" t="s">
        <v>1</v>
      </c>
      <c r="H6582" t="s">
        <v>0</v>
      </c>
      <c r="I6582" t="s">
        <v>8171</v>
      </c>
      <c r="J6582" t="s">
        <v>8172</v>
      </c>
      <c r="K6582">
        <v>5722</v>
      </c>
      <c r="L6582">
        <v>5722</v>
      </c>
      <c r="M6582" s="1" t="s">
        <v>990</v>
      </c>
      <c r="N6582" t="s">
        <v>991</v>
      </c>
      <c r="O6582" s="2">
        <v>0</v>
      </c>
      <c r="P6582" s="2">
        <v>0</v>
      </c>
      <c r="Q6582" s="2">
        <v>38.28</v>
      </c>
      <c r="R6582" s="2">
        <v>4.9763999999999999</v>
      </c>
      <c r="S6582" s="2">
        <v>0</v>
      </c>
      <c r="T6582" s="2">
        <v>0</v>
      </c>
      <c r="U6582" s="2">
        <v>43.256399999999999</v>
      </c>
      <c r="W6582" s="2" t="s">
        <v>1</v>
      </c>
      <c r="X65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2"/>
      <c r="Z6582"/>
      <c r="AA6582"/>
    </row>
    <row r="6583" spans="5:27" hidden="1">
      <c r="E6583" t="s">
        <v>8120</v>
      </c>
      <c r="F6583" t="s">
        <v>8130</v>
      </c>
      <c r="G6583" t="s">
        <v>1</v>
      </c>
      <c r="H6583" t="s">
        <v>0</v>
      </c>
      <c r="I6583" t="s">
        <v>8171</v>
      </c>
      <c r="J6583" t="s">
        <v>8172</v>
      </c>
      <c r="K6583">
        <v>5723</v>
      </c>
      <c r="L6583">
        <v>5723</v>
      </c>
      <c r="M6583" s="1" t="s">
        <v>485</v>
      </c>
      <c r="N6583" t="s">
        <v>486</v>
      </c>
      <c r="O6583" s="2">
        <v>0</v>
      </c>
      <c r="P6583" s="2">
        <v>0</v>
      </c>
      <c r="Q6583" s="2">
        <v>530.24</v>
      </c>
      <c r="R6583" s="2">
        <v>68.931200000000004</v>
      </c>
      <c r="S6583" s="2">
        <v>0</v>
      </c>
      <c r="T6583" s="2">
        <v>0</v>
      </c>
      <c r="U6583" s="2">
        <v>599.1712</v>
      </c>
      <c r="W6583" s="2" t="s">
        <v>1</v>
      </c>
      <c r="X65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3"/>
      <c r="Z6583"/>
      <c r="AA6583"/>
    </row>
    <row r="6584" spans="5:27" hidden="1">
      <c r="E6584" t="s">
        <v>8120</v>
      </c>
      <c r="F6584" t="s">
        <v>8130</v>
      </c>
      <c r="G6584" t="s">
        <v>1</v>
      </c>
      <c r="H6584" t="s">
        <v>0</v>
      </c>
      <c r="I6584" t="s">
        <v>8171</v>
      </c>
      <c r="J6584" t="s">
        <v>8172</v>
      </c>
      <c r="K6584">
        <v>5724</v>
      </c>
      <c r="L6584">
        <v>5724</v>
      </c>
      <c r="M6584" s="1" t="s">
        <v>363</v>
      </c>
      <c r="N6584" t="s">
        <v>364</v>
      </c>
      <c r="O6584" s="2">
        <v>0</v>
      </c>
      <c r="P6584" s="2">
        <v>0</v>
      </c>
      <c r="Q6584" s="2">
        <v>55.74</v>
      </c>
      <c r="R6584" s="2">
        <v>7.2462000000000009</v>
      </c>
      <c r="S6584" s="2">
        <v>0</v>
      </c>
      <c r="T6584" s="2">
        <v>0</v>
      </c>
      <c r="U6584" s="2">
        <v>62.986200000000004</v>
      </c>
      <c r="W6584" s="2" t="s">
        <v>1</v>
      </c>
      <c r="X65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4"/>
      <c r="Z6584"/>
      <c r="AA6584"/>
    </row>
    <row r="6585" spans="5:27" hidden="1">
      <c r="E6585" t="s">
        <v>8120</v>
      </c>
      <c r="F6585" t="s">
        <v>8130</v>
      </c>
      <c r="G6585" t="s">
        <v>1</v>
      </c>
      <c r="H6585" t="s">
        <v>0</v>
      </c>
      <c r="I6585" t="s">
        <v>8171</v>
      </c>
      <c r="J6585" t="s">
        <v>8172</v>
      </c>
      <c r="K6585">
        <v>5725</v>
      </c>
      <c r="L6585">
        <v>5725</v>
      </c>
      <c r="M6585" s="1" t="s">
        <v>295</v>
      </c>
      <c r="N6585" t="s">
        <v>296</v>
      </c>
      <c r="O6585" s="2">
        <v>0</v>
      </c>
      <c r="P6585" s="2">
        <v>0</v>
      </c>
      <c r="Q6585" s="2">
        <v>111.51</v>
      </c>
      <c r="R6585" s="2">
        <v>14.496300000000002</v>
      </c>
      <c r="S6585" s="2">
        <v>0</v>
      </c>
      <c r="T6585" s="2">
        <v>0</v>
      </c>
      <c r="U6585" s="2">
        <v>126.00630000000001</v>
      </c>
      <c r="W6585" s="2" t="s">
        <v>1</v>
      </c>
      <c r="X65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5"/>
      <c r="Z6585"/>
      <c r="AA6585"/>
    </row>
    <row r="6586" spans="5:27" hidden="1">
      <c r="E6586" t="s">
        <v>8120</v>
      </c>
      <c r="F6586" t="s">
        <v>8130</v>
      </c>
      <c r="G6586" t="s">
        <v>1</v>
      </c>
      <c r="H6586" t="s">
        <v>0</v>
      </c>
      <c r="I6586" t="s">
        <v>8171</v>
      </c>
      <c r="J6586" t="s">
        <v>8172</v>
      </c>
      <c r="K6586">
        <v>5726</v>
      </c>
      <c r="L6586">
        <v>5726</v>
      </c>
      <c r="M6586" s="1" t="s">
        <v>600</v>
      </c>
      <c r="N6586" t="s">
        <v>601</v>
      </c>
      <c r="O6586" s="2">
        <v>0</v>
      </c>
      <c r="P6586" s="2">
        <v>0</v>
      </c>
      <c r="Q6586" s="2">
        <v>210.25</v>
      </c>
      <c r="R6586" s="2">
        <v>27.3325</v>
      </c>
      <c r="S6586" s="2">
        <v>0</v>
      </c>
      <c r="T6586" s="2">
        <v>0</v>
      </c>
      <c r="U6586" s="2">
        <v>237.58250000000001</v>
      </c>
      <c r="W6586" s="2" t="s">
        <v>1</v>
      </c>
      <c r="X65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6"/>
      <c r="Z6586"/>
      <c r="AA6586"/>
    </row>
    <row r="6587" spans="5:27" hidden="1">
      <c r="E6587" t="s">
        <v>8120</v>
      </c>
      <c r="F6587" t="s">
        <v>8130</v>
      </c>
      <c r="G6587" t="s">
        <v>1</v>
      </c>
      <c r="H6587" t="s">
        <v>0</v>
      </c>
      <c r="I6587" t="s">
        <v>8171</v>
      </c>
      <c r="J6587" t="s">
        <v>8172</v>
      </c>
      <c r="K6587">
        <v>5727</v>
      </c>
      <c r="L6587">
        <v>5727</v>
      </c>
      <c r="M6587" s="1" t="s">
        <v>600</v>
      </c>
      <c r="N6587" t="s">
        <v>601</v>
      </c>
      <c r="O6587" s="2">
        <v>0</v>
      </c>
      <c r="P6587" s="2">
        <v>0</v>
      </c>
      <c r="Q6587" s="2">
        <v>446</v>
      </c>
      <c r="R6587" s="2">
        <v>57.980000000000004</v>
      </c>
      <c r="S6587" s="2">
        <v>0</v>
      </c>
      <c r="T6587" s="2">
        <v>0</v>
      </c>
      <c r="U6587" s="2">
        <v>503.98</v>
      </c>
      <c r="W6587" s="2" t="s">
        <v>1</v>
      </c>
      <c r="X65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7"/>
      <c r="Z6587"/>
      <c r="AA6587"/>
    </row>
    <row r="6588" spans="5:27" hidden="1">
      <c r="E6588" t="s">
        <v>8120</v>
      </c>
      <c r="F6588" t="s">
        <v>8130</v>
      </c>
      <c r="G6588" t="s">
        <v>1</v>
      </c>
      <c r="H6588" t="s">
        <v>0</v>
      </c>
      <c r="I6588" t="s">
        <v>8171</v>
      </c>
      <c r="J6588" t="s">
        <v>8172</v>
      </c>
      <c r="K6588">
        <v>5728</v>
      </c>
      <c r="L6588">
        <v>5728</v>
      </c>
      <c r="M6588" s="1" t="s">
        <v>395</v>
      </c>
      <c r="N6588" t="s">
        <v>396</v>
      </c>
      <c r="O6588" s="2">
        <v>0</v>
      </c>
      <c r="P6588" s="2">
        <v>0</v>
      </c>
      <c r="Q6588" s="2">
        <v>55.75</v>
      </c>
      <c r="R6588" s="2">
        <v>7.2475000000000005</v>
      </c>
      <c r="S6588" s="2">
        <v>0</v>
      </c>
      <c r="T6588" s="2">
        <v>0</v>
      </c>
      <c r="U6588" s="2">
        <v>62.997500000000002</v>
      </c>
      <c r="W6588" s="2" t="s">
        <v>1</v>
      </c>
      <c r="X65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8"/>
      <c r="Z6588"/>
      <c r="AA6588"/>
    </row>
    <row r="6589" spans="5:27" hidden="1">
      <c r="E6589" t="s">
        <v>8120</v>
      </c>
      <c r="F6589" t="s">
        <v>8130</v>
      </c>
      <c r="G6589" t="s">
        <v>1</v>
      </c>
      <c r="H6589" t="s">
        <v>0</v>
      </c>
      <c r="I6589" t="s">
        <v>8171</v>
      </c>
      <c r="J6589" t="s">
        <v>8172</v>
      </c>
      <c r="K6589">
        <v>5729</v>
      </c>
      <c r="L6589">
        <v>5729</v>
      </c>
      <c r="M6589" s="1" t="s">
        <v>1456</v>
      </c>
      <c r="N6589" t="s">
        <v>1457</v>
      </c>
      <c r="O6589" s="2">
        <v>0</v>
      </c>
      <c r="P6589" s="2">
        <v>0</v>
      </c>
      <c r="Q6589" s="2">
        <v>576.1</v>
      </c>
      <c r="R6589" s="2">
        <v>74.893000000000001</v>
      </c>
      <c r="S6589" s="2">
        <v>0</v>
      </c>
      <c r="T6589" s="2">
        <v>0</v>
      </c>
      <c r="U6589" s="2">
        <v>650.99300000000005</v>
      </c>
      <c r="W6589" s="2" t="s">
        <v>1</v>
      </c>
      <c r="X65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89"/>
      <c r="Z6589"/>
      <c r="AA6589"/>
    </row>
    <row r="6590" spans="5:27" hidden="1">
      <c r="E6590" t="s">
        <v>8120</v>
      </c>
      <c r="F6590" t="s">
        <v>8130</v>
      </c>
      <c r="G6590" t="s">
        <v>1</v>
      </c>
      <c r="H6590" t="s">
        <v>0</v>
      </c>
      <c r="I6590" t="s">
        <v>8171</v>
      </c>
      <c r="J6590" t="s">
        <v>8172</v>
      </c>
      <c r="K6590">
        <v>5730</v>
      </c>
      <c r="L6590">
        <v>5730</v>
      </c>
      <c r="M6590" s="1" t="s">
        <v>8008</v>
      </c>
      <c r="N6590" t="s">
        <v>970</v>
      </c>
      <c r="O6590" s="2">
        <v>0</v>
      </c>
      <c r="P6590" s="2">
        <v>0</v>
      </c>
      <c r="Q6590" s="2">
        <v>2364.94</v>
      </c>
      <c r="R6590" s="2">
        <v>307.44220000000001</v>
      </c>
      <c r="S6590" s="2">
        <v>0</v>
      </c>
      <c r="T6590" s="2">
        <v>0</v>
      </c>
      <c r="U6590" s="2">
        <v>2672.3822</v>
      </c>
      <c r="W6590" s="2" t="s">
        <v>1</v>
      </c>
      <c r="X65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0"/>
      <c r="Z6590"/>
      <c r="AA6590"/>
    </row>
    <row r="6591" spans="5:27" hidden="1">
      <c r="E6591" t="s">
        <v>8120</v>
      </c>
      <c r="F6591" t="s">
        <v>8130</v>
      </c>
      <c r="G6591" t="s">
        <v>1</v>
      </c>
      <c r="H6591" t="s">
        <v>0</v>
      </c>
      <c r="I6591" t="s">
        <v>8171</v>
      </c>
      <c r="J6591" t="s">
        <v>8172</v>
      </c>
      <c r="K6591">
        <v>5731</v>
      </c>
      <c r="L6591">
        <v>5731</v>
      </c>
      <c r="M6591" s="1" t="s">
        <v>8157</v>
      </c>
      <c r="N6591" t="s">
        <v>8158</v>
      </c>
      <c r="O6591" s="2">
        <v>0</v>
      </c>
      <c r="P6591" s="2">
        <v>0</v>
      </c>
      <c r="Q6591" s="2">
        <v>1355.15</v>
      </c>
      <c r="R6591" s="2">
        <v>176.16950000000003</v>
      </c>
      <c r="S6591" s="2">
        <v>0</v>
      </c>
      <c r="T6591" s="2">
        <v>0</v>
      </c>
      <c r="U6591" s="2">
        <v>1531.3195000000001</v>
      </c>
      <c r="W6591" s="2" t="s">
        <v>1</v>
      </c>
      <c r="X65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1"/>
      <c r="Z6591"/>
      <c r="AA6591"/>
    </row>
    <row r="6592" spans="5:27" hidden="1">
      <c r="E6592" t="s">
        <v>8120</v>
      </c>
      <c r="F6592" t="s">
        <v>8130</v>
      </c>
      <c r="G6592" t="s">
        <v>1</v>
      </c>
      <c r="H6592" t="s">
        <v>0</v>
      </c>
      <c r="I6592" t="s">
        <v>8171</v>
      </c>
      <c r="J6592" t="s">
        <v>8172</v>
      </c>
      <c r="K6592">
        <v>5732</v>
      </c>
      <c r="L6592">
        <v>5732</v>
      </c>
      <c r="M6592" s="1" t="s">
        <v>725</v>
      </c>
      <c r="N6592" t="s">
        <v>726</v>
      </c>
      <c r="O6592" s="2">
        <v>0</v>
      </c>
      <c r="P6592" s="2">
        <v>0</v>
      </c>
      <c r="Q6592" s="2">
        <v>929.2</v>
      </c>
      <c r="R6592" s="2">
        <v>120.79600000000001</v>
      </c>
      <c r="S6592" s="2">
        <v>0</v>
      </c>
      <c r="T6592" s="2">
        <v>0</v>
      </c>
      <c r="U6592" s="2">
        <v>1049.9960000000001</v>
      </c>
      <c r="W6592" s="2" t="s">
        <v>1</v>
      </c>
      <c r="X65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2"/>
      <c r="Z6592"/>
      <c r="AA6592"/>
    </row>
    <row r="6593" spans="5:27" hidden="1">
      <c r="E6593" t="s">
        <v>8120</v>
      </c>
      <c r="F6593" t="s">
        <v>8130</v>
      </c>
      <c r="G6593" t="s">
        <v>1</v>
      </c>
      <c r="H6593" t="s">
        <v>0</v>
      </c>
      <c r="I6593" t="s">
        <v>8171</v>
      </c>
      <c r="J6593" t="s">
        <v>8172</v>
      </c>
      <c r="K6593">
        <v>5733</v>
      </c>
      <c r="L6593">
        <v>5733</v>
      </c>
      <c r="M6593" s="1" t="s">
        <v>307</v>
      </c>
      <c r="N6593" t="s">
        <v>308</v>
      </c>
      <c r="O6593" s="2">
        <v>0</v>
      </c>
      <c r="P6593" s="2">
        <v>0</v>
      </c>
      <c r="Q6593" s="2">
        <v>280</v>
      </c>
      <c r="R6593" s="2">
        <v>36.4</v>
      </c>
      <c r="S6593" s="2">
        <v>0</v>
      </c>
      <c r="T6593" s="2">
        <v>0</v>
      </c>
      <c r="U6593" s="2">
        <v>316.39999999999998</v>
      </c>
      <c r="W6593" s="2" t="s">
        <v>1</v>
      </c>
      <c r="X65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3"/>
      <c r="Z6593"/>
      <c r="AA6593"/>
    </row>
    <row r="6594" spans="5:27" hidden="1">
      <c r="E6594" t="s">
        <v>8120</v>
      </c>
      <c r="F6594" t="s">
        <v>8130</v>
      </c>
      <c r="G6594" t="s">
        <v>1</v>
      </c>
      <c r="H6594" t="s">
        <v>0</v>
      </c>
      <c r="I6594" t="s">
        <v>8171</v>
      </c>
      <c r="J6594" t="s">
        <v>8172</v>
      </c>
      <c r="K6594">
        <v>5734</v>
      </c>
      <c r="L6594">
        <v>5734</v>
      </c>
      <c r="M6594" s="1" t="s">
        <v>118</v>
      </c>
      <c r="N6594" t="s">
        <v>119</v>
      </c>
      <c r="O6594" s="2">
        <v>0</v>
      </c>
      <c r="P6594" s="2">
        <v>0</v>
      </c>
      <c r="Q6594" s="2">
        <v>4.97</v>
      </c>
      <c r="R6594" s="2">
        <v>0.64610000000000001</v>
      </c>
      <c r="S6594" s="2">
        <v>0</v>
      </c>
      <c r="T6594" s="2">
        <v>0</v>
      </c>
      <c r="U6594" s="2">
        <v>5.6160999999999994</v>
      </c>
      <c r="W6594" s="2" t="s">
        <v>1</v>
      </c>
      <c r="X65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4"/>
      <c r="Z6594"/>
      <c r="AA6594"/>
    </row>
    <row r="6595" spans="5:27" hidden="1">
      <c r="E6595" t="s">
        <v>8120</v>
      </c>
      <c r="F6595" t="s">
        <v>8130</v>
      </c>
      <c r="G6595" t="s">
        <v>1</v>
      </c>
      <c r="H6595" t="s">
        <v>0</v>
      </c>
      <c r="I6595" t="s">
        <v>8171</v>
      </c>
      <c r="J6595" t="s">
        <v>8172</v>
      </c>
      <c r="K6595">
        <v>5736</v>
      </c>
      <c r="L6595">
        <v>5736</v>
      </c>
      <c r="M6595" s="1" t="s">
        <v>339</v>
      </c>
      <c r="N6595" t="s">
        <v>340</v>
      </c>
      <c r="O6595" s="2">
        <v>0</v>
      </c>
      <c r="P6595" s="2">
        <v>0</v>
      </c>
      <c r="Q6595" s="2">
        <v>317.47000000000003</v>
      </c>
      <c r="R6595" s="2">
        <v>41.271100000000004</v>
      </c>
      <c r="S6595" s="2">
        <v>0</v>
      </c>
      <c r="T6595" s="2">
        <v>0</v>
      </c>
      <c r="U6595" s="2">
        <v>358.74110000000002</v>
      </c>
      <c r="W6595" s="2" t="s">
        <v>1</v>
      </c>
      <c r="X65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5"/>
      <c r="Z6595"/>
      <c r="AA6595"/>
    </row>
    <row r="6596" spans="5:27" hidden="1">
      <c r="E6596" t="s">
        <v>8120</v>
      </c>
      <c r="F6596" t="s">
        <v>8130</v>
      </c>
      <c r="G6596" t="s">
        <v>1</v>
      </c>
      <c r="H6596" t="s">
        <v>0</v>
      </c>
      <c r="I6596" t="s">
        <v>8171</v>
      </c>
      <c r="J6596" t="s">
        <v>8172</v>
      </c>
      <c r="K6596">
        <v>5737</v>
      </c>
      <c r="L6596">
        <v>5737</v>
      </c>
      <c r="M6596" s="1" t="s">
        <v>355</v>
      </c>
      <c r="N6596" t="s">
        <v>356</v>
      </c>
      <c r="O6596" s="2">
        <v>0</v>
      </c>
      <c r="P6596" s="2">
        <v>0</v>
      </c>
      <c r="Q6596" s="2">
        <v>260.17</v>
      </c>
      <c r="R6596" s="2">
        <v>33.822100000000006</v>
      </c>
      <c r="S6596" s="2">
        <v>0</v>
      </c>
      <c r="T6596" s="2">
        <v>0</v>
      </c>
      <c r="U6596" s="2">
        <v>293.99210000000005</v>
      </c>
      <c r="W6596" s="2" t="s">
        <v>1</v>
      </c>
      <c r="X65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6"/>
      <c r="Z6596"/>
      <c r="AA6596"/>
    </row>
    <row r="6597" spans="5:27" hidden="1">
      <c r="E6597" t="s">
        <v>8120</v>
      </c>
      <c r="F6597" t="s">
        <v>8130</v>
      </c>
      <c r="G6597" t="s">
        <v>1</v>
      </c>
      <c r="H6597" t="s">
        <v>0</v>
      </c>
      <c r="I6597" t="s">
        <v>8171</v>
      </c>
      <c r="J6597" t="s">
        <v>8172</v>
      </c>
      <c r="K6597">
        <v>5738</v>
      </c>
      <c r="L6597">
        <v>5738</v>
      </c>
      <c r="M6597" s="1" t="s">
        <v>355</v>
      </c>
      <c r="N6597" t="s">
        <v>356</v>
      </c>
      <c r="O6597" s="2">
        <v>0</v>
      </c>
      <c r="P6597" s="2">
        <v>0</v>
      </c>
      <c r="Q6597" s="2">
        <v>1115.05</v>
      </c>
      <c r="R6597" s="2">
        <v>144.95650000000001</v>
      </c>
      <c r="S6597" s="2">
        <v>0</v>
      </c>
      <c r="T6597" s="2">
        <v>0</v>
      </c>
      <c r="U6597" s="2">
        <v>1260.0065</v>
      </c>
      <c r="W6597" s="2" t="s">
        <v>1</v>
      </c>
      <c r="X65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7"/>
      <c r="Z6597"/>
      <c r="AA6597"/>
    </row>
    <row r="6598" spans="5:27" hidden="1">
      <c r="E6598" t="s">
        <v>8120</v>
      </c>
      <c r="F6598" t="s">
        <v>8130</v>
      </c>
      <c r="G6598" t="s">
        <v>1</v>
      </c>
      <c r="H6598" t="s">
        <v>0</v>
      </c>
      <c r="I6598" t="s">
        <v>8171</v>
      </c>
      <c r="J6598" t="s">
        <v>8172</v>
      </c>
      <c r="K6598">
        <v>5739</v>
      </c>
      <c r="L6598">
        <v>5739</v>
      </c>
      <c r="M6598" s="1" t="s">
        <v>881</v>
      </c>
      <c r="N6598" t="s">
        <v>882</v>
      </c>
      <c r="O6598" s="2">
        <v>0</v>
      </c>
      <c r="P6598" s="2">
        <v>0</v>
      </c>
      <c r="Q6598" s="2">
        <v>3252.26</v>
      </c>
      <c r="R6598" s="2">
        <v>422.79380000000003</v>
      </c>
      <c r="S6598" s="2">
        <v>0</v>
      </c>
      <c r="T6598" s="2">
        <v>0</v>
      </c>
      <c r="U6598" s="2">
        <v>3675.0538000000001</v>
      </c>
      <c r="W6598" s="2" t="s">
        <v>1</v>
      </c>
      <c r="X65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8"/>
      <c r="Z6598"/>
      <c r="AA6598"/>
    </row>
    <row r="6599" spans="5:27" hidden="1">
      <c r="E6599" t="s">
        <v>8120</v>
      </c>
      <c r="F6599" t="s">
        <v>8130</v>
      </c>
      <c r="G6599" t="s">
        <v>1</v>
      </c>
      <c r="H6599" t="s">
        <v>0</v>
      </c>
      <c r="I6599" t="s">
        <v>8171</v>
      </c>
      <c r="J6599" t="s">
        <v>8172</v>
      </c>
      <c r="K6599">
        <v>5740</v>
      </c>
      <c r="L6599">
        <v>5740</v>
      </c>
      <c r="M6599" s="1" t="s">
        <v>7848</v>
      </c>
      <c r="N6599" t="s">
        <v>7847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W6599" s="2" t="s">
        <v>1</v>
      </c>
      <c r="X65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599"/>
      <c r="Z6599"/>
      <c r="AA6599"/>
    </row>
    <row r="6600" spans="5:27" hidden="1">
      <c r="E6600" t="s">
        <v>8120</v>
      </c>
      <c r="F6600" t="s">
        <v>8130</v>
      </c>
      <c r="G6600" t="s">
        <v>1</v>
      </c>
      <c r="H6600" t="s">
        <v>0</v>
      </c>
      <c r="I6600" t="s">
        <v>8171</v>
      </c>
      <c r="J6600" t="s">
        <v>8172</v>
      </c>
      <c r="K6600">
        <v>5741</v>
      </c>
      <c r="L6600">
        <v>5741</v>
      </c>
      <c r="M6600" s="1" t="s">
        <v>612</v>
      </c>
      <c r="N6600" t="s">
        <v>613</v>
      </c>
      <c r="O6600" s="2">
        <v>0</v>
      </c>
      <c r="P6600" s="2">
        <v>0</v>
      </c>
      <c r="Q6600" s="2">
        <v>554.42999999999995</v>
      </c>
      <c r="R6600" s="2">
        <v>72.07589999999999</v>
      </c>
      <c r="S6600" s="2">
        <v>0</v>
      </c>
      <c r="T6600" s="2">
        <v>0</v>
      </c>
      <c r="U6600" s="2">
        <v>626.50589999999988</v>
      </c>
      <c r="W6600" s="2" t="s">
        <v>1</v>
      </c>
      <c r="X66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0"/>
      <c r="Z6600"/>
      <c r="AA6600"/>
    </row>
    <row r="6601" spans="5:27" hidden="1">
      <c r="E6601" t="s">
        <v>8120</v>
      </c>
      <c r="F6601" t="s">
        <v>8130</v>
      </c>
      <c r="G6601" t="s">
        <v>1</v>
      </c>
      <c r="H6601" t="s">
        <v>0</v>
      </c>
      <c r="I6601" t="s">
        <v>8171</v>
      </c>
      <c r="J6601" t="s">
        <v>8172</v>
      </c>
      <c r="K6601">
        <v>5742</v>
      </c>
      <c r="L6601">
        <v>5742</v>
      </c>
      <c r="M6601" s="1" t="s">
        <v>1416</v>
      </c>
      <c r="N6601" t="s">
        <v>1417</v>
      </c>
      <c r="O6601" s="2">
        <v>0</v>
      </c>
      <c r="P6601" s="2">
        <v>0</v>
      </c>
      <c r="Q6601" s="2">
        <v>90.99</v>
      </c>
      <c r="R6601" s="2">
        <v>11.8287</v>
      </c>
      <c r="S6601" s="2">
        <v>0</v>
      </c>
      <c r="T6601" s="2">
        <v>0</v>
      </c>
      <c r="U6601" s="2">
        <v>102.81869999999999</v>
      </c>
      <c r="W6601" s="2" t="s">
        <v>1</v>
      </c>
      <c r="X66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1"/>
      <c r="Z6601"/>
      <c r="AA6601"/>
    </row>
    <row r="6602" spans="5:27" hidden="1">
      <c r="E6602" t="s">
        <v>8120</v>
      </c>
      <c r="F6602" t="s">
        <v>8130</v>
      </c>
      <c r="G6602" t="s">
        <v>1</v>
      </c>
      <c r="H6602" t="s">
        <v>0</v>
      </c>
      <c r="I6602" t="s">
        <v>8171</v>
      </c>
      <c r="J6602" t="s">
        <v>8172</v>
      </c>
      <c r="K6602">
        <v>5743</v>
      </c>
      <c r="L6602">
        <v>5743</v>
      </c>
      <c r="M6602" s="1" t="s">
        <v>118</v>
      </c>
      <c r="N6602" t="s">
        <v>119</v>
      </c>
      <c r="O6602" s="2">
        <v>0</v>
      </c>
      <c r="P6602" s="2">
        <v>0</v>
      </c>
      <c r="Q6602" s="2">
        <v>1402.66</v>
      </c>
      <c r="R6602" s="2">
        <v>182.34580000000003</v>
      </c>
      <c r="S6602" s="2">
        <v>0</v>
      </c>
      <c r="T6602" s="2">
        <v>0</v>
      </c>
      <c r="U6602" s="2">
        <v>1585.0058000000001</v>
      </c>
      <c r="W6602" s="2" t="s">
        <v>1</v>
      </c>
      <c r="X66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2"/>
      <c r="Z6602"/>
      <c r="AA6602"/>
    </row>
    <row r="6603" spans="5:27" hidden="1">
      <c r="E6603" t="s">
        <v>8120</v>
      </c>
      <c r="F6603" t="s">
        <v>8130</v>
      </c>
      <c r="G6603" t="s">
        <v>1</v>
      </c>
      <c r="H6603" t="s">
        <v>0</v>
      </c>
      <c r="I6603" t="s">
        <v>8171</v>
      </c>
      <c r="J6603" t="s">
        <v>8172</v>
      </c>
      <c r="K6603">
        <v>5744</v>
      </c>
      <c r="L6603">
        <v>5744</v>
      </c>
      <c r="M6603" s="1" t="s">
        <v>118</v>
      </c>
      <c r="N6603" t="s">
        <v>119</v>
      </c>
      <c r="O6603" s="2">
        <v>0</v>
      </c>
      <c r="P6603" s="2">
        <v>0</v>
      </c>
      <c r="Q6603" s="2">
        <v>115.75</v>
      </c>
      <c r="R6603" s="2">
        <v>15.047500000000001</v>
      </c>
      <c r="S6603" s="2">
        <v>0</v>
      </c>
      <c r="T6603" s="2">
        <v>0</v>
      </c>
      <c r="U6603" s="2">
        <v>130.79750000000001</v>
      </c>
      <c r="W6603" s="2" t="s">
        <v>1</v>
      </c>
      <c r="X66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3"/>
      <c r="Z6603"/>
      <c r="AA6603"/>
    </row>
    <row r="6604" spans="5:27" hidden="1">
      <c r="E6604" t="s">
        <v>8120</v>
      </c>
      <c r="F6604" t="s">
        <v>8130</v>
      </c>
      <c r="G6604" t="s">
        <v>1</v>
      </c>
      <c r="H6604" t="s">
        <v>0</v>
      </c>
      <c r="I6604" t="s">
        <v>8171</v>
      </c>
      <c r="J6604" t="s">
        <v>8172</v>
      </c>
      <c r="K6604">
        <v>5745</v>
      </c>
      <c r="L6604">
        <v>5745</v>
      </c>
      <c r="M6604" s="1" t="s">
        <v>1448</v>
      </c>
      <c r="N6604" t="s">
        <v>1449</v>
      </c>
      <c r="O6604" s="2">
        <v>0</v>
      </c>
      <c r="P6604" s="2">
        <v>0</v>
      </c>
      <c r="Q6604" s="2">
        <v>1004.62</v>
      </c>
      <c r="R6604" s="2">
        <v>130.60060000000001</v>
      </c>
      <c r="S6604" s="2">
        <v>0</v>
      </c>
      <c r="T6604" s="2">
        <v>0</v>
      </c>
      <c r="U6604" s="2">
        <v>1135.2206000000001</v>
      </c>
      <c r="W6604" s="2" t="s">
        <v>1</v>
      </c>
      <c r="X66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4"/>
      <c r="Z6604"/>
      <c r="AA6604"/>
    </row>
    <row r="6605" spans="5:27" hidden="1">
      <c r="E6605" t="s">
        <v>8120</v>
      </c>
      <c r="F6605" t="s">
        <v>8130</v>
      </c>
      <c r="G6605" t="s">
        <v>1</v>
      </c>
      <c r="H6605" t="s">
        <v>0</v>
      </c>
      <c r="I6605" t="s">
        <v>8171</v>
      </c>
      <c r="J6605" t="s">
        <v>8172</v>
      </c>
      <c r="K6605">
        <v>5746</v>
      </c>
      <c r="L6605">
        <v>5746</v>
      </c>
      <c r="M6605" s="1" t="s">
        <v>8177</v>
      </c>
      <c r="N6605" t="s">
        <v>8178</v>
      </c>
      <c r="O6605" s="2">
        <v>0</v>
      </c>
      <c r="P6605" s="2">
        <v>0</v>
      </c>
      <c r="Q6605" s="2">
        <v>464.62</v>
      </c>
      <c r="R6605" s="2">
        <v>60.400600000000004</v>
      </c>
      <c r="S6605" s="2">
        <v>0</v>
      </c>
      <c r="T6605" s="2">
        <v>0</v>
      </c>
      <c r="U6605" s="2">
        <v>525.02060000000006</v>
      </c>
      <c r="W6605" s="2" t="s">
        <v>1</v>
      </c>
      <c r="X66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5"/>
      <c r="Z6605"/>
      <c r="AA6605"/>
    </row>
    <row r="6606" spans="5:27" hidden="1">
      <c r="E6606" t="s">
        <v>8120</v>
      </c>
      <c r="F6606" t="s">
        <v>8130</v>
      </c>
      <c r="G6606" t="s">
        <v>1</v>
      </c>
      <c r="H6606" t="s">
        <v>0</v>
      </c>
      <c r="I6606" t="s">
        <v>8171</v>
      </c>
      <c r="J6606" t="s">
        <v>8172</v>
      </c>
      <c r="K6606">
        <v>5747</v>
      </c>
      <c r="L6606">
        <v>5747</v>
      </c>
      <c r="M6606" s="1" t="s">
        <v>592</v>
      </c>
      <c r="N6606" t="s">
        <v>593</v>
      </c>
      <c r="O6606" s="2">
        <v>0</v>
      </c>
      <c r="P6606" s="2">
        <v>0</v>
      </c>
      <c r="Q6606" s="2">
        <v>176.54</v>
      </c>
      <c r="R6606" s="2">
        <v>22.950199999999999</v>
      </c>
      <c r="S6606" s="2">
        <v>0</v>
      </c>
      <c r="T6606" s="2">
        <v>0</v>
      </c>
      <c r="U6606" s="2">
        <v>199.49019999999999</v>
      </c>
      <c r="W6606" s="2" t="s">
        <v>1</v>
      </c>
      <c r="X66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6"/>
      <c r="Z6606"/>
      <c r="AA6606"/>
    </row>
    <row r="6607" spans="5:27" hidden="1">
      <c r="E6607" t="s">
        <v>8120</v>
      </c>
      <c r="F6607" t="s">
        <v>8130</v>
      </c>
      <c r="G6607" t="s">
        <v>1</v>
      </c>
      <c r="H6607" t="s">
        <v>0</v>
      </c>
      <c r="I6607" t="s">
        <v>8171</v>
      </c>
      <c r="J6607" t="s">
        <v>8172</v>
      </c>
      <c r="K6607">
        <v>5748</v>
      </c>
      <c r="L6607">
        <v>5748</v>
      </c>
      <c r="M6607" s="1" t="s">
        <v>173</v>
      </c>
      <c r="N6607" t="s">
        <v>174</v>
      </c>
      <c r="O6607" s="2">
        <v>0</v>
      </c>
      <c r="P6607" s="2">
        <v>0</v>
      </c>
      <c r="Q6607" s="2">
        <v>115.31</v>
      </c>
      <c r="R6607" s="2">
        <v>14.990300000000001</v>
      </c>
      <c r="S6607" s="2">
        <v>0</v>
      </c>
      <c r="T6607" s="2">
        <v>0</v>
      </c>
      <c r="U6607" s="2">
        <v>130.30029999999999</v>
      </c>
      <c r="W6607" s="2" t="s">
        <v>1</v>
      </c>
      <c r="X66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7"/>
      <c r="Z6607"/>
      <c r="AA6607"/>
    </row>
    <row r="6608" spans="5:27" hidden="1">
      <c r="E6608" t="s">
        <v>8120</v>
      </c>
      <c r="F6608" t="s">
        <v>8130</v>
      </c>
      <c r="G6608" t="s">
        <v>1</v>
      </c>
      <c r="H6608" t="s">
        <v>0</v>
      </c>
      <c r="I6608" t="s">
        <v>8171</v>
      </c>
      <c r="J6608" t="s">
        <v>8172</v>
      </c>
      <c r="K6608">
        <v>5749</v>
      </c>
      <c r="L6608">
        <v>5749</v>
      </c>
      <c r="M6608" s="1" t="s">
        <v>445</v>
      </c>
      <c r="N6608" t="s">
        <v>446</v>
      </c>
      <c r="O6608" s="2">
        <v>0</v>
      </c>
      <c r="P6608" s="2">
        <v>0</v>
      </c>
      <c r="Q6608" s="2">
        <v>92.91</v>
      </c>
      <c r="R6608" s="2">
        <v>12.0783</v>
      </c>
      <c r="S6608" s="2">
        <v>0</v>
      </c>
      <c r="T6608" s="2">
        <v>0</v>
      </c>
      <c r="U6608" s="2">
        <v>104.9883</v>
      </c>
      <c r="W6608" s="2" t="s">
        <v>1</v>
      </c>
      <c r="X66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8"/>
      <c r="Z6608"/>
      <c r="AA6608"/>
    </row>
    <row r="6609" spans="5:27" hidden="1">
      <c r="E6609" t="s">
        <v>8120</v>
      </c>
      <c r="F6609" t="s">
        <v>8130</v>
      </c>
      <c r="G6609" t="s">
        <v>1</v>
      </c>
      <c r="H6609" t="s">
        <v>0</v>
      </c>
      <c r="I6609" t="s">
        <v>8171</v>
      </c>
      <c r="J6609" t="s">
        <v>8172</v>
      </c>
      <c r="K6609">
        <v>5750</v>
      </c>
      <c r="L6609">
        <v>5750</v>
      </c>
      <c r="M6609" s="1" t="s">
        <v>118</v>
      </c>
      <c r="N6609" t="s">
        <v>119</v>
      </c>
      <c r="O6609" s="2">
        <v>0</v>
      </c>
      <c r="P6609" s="2">
        <v>0</v>
      </c>
      <c r="Q6609" s="2">
        <v>951.32</v>
      </c>
      <c r="R6609" s="2">
        <v>123.67160000000001</v>
      </c>
      <c r="S6609" s="2">
        <v>0</v>
      </c>
      <c r="T6609" s="2">
        <v>0</v>
      </c>
      <c r="U6609" s="2">
        <v>1074.9916000000001</v>
      </c>
      <c r="W6609" s="2" t="s">
        <v>1</v>
      </c>
      <c r="X66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09"/>
      <c r="Z6609"/>
      <c r="AA6609"/>
    </row>
    <row r="6610" spans="5:27" hidden="1">
      <c r="E6610" t="s">
        <v>8120</v>
      </c>
      <c r="F6610" t="s">
        <v>8146</v>
      </c>
      <c r="G6610" t="s">
        <v>1</v>
      </c>
      <c r="H6610" t="s">
        <v>0</v>
      </c>
      <c r="I6610" t="s">
        <v>8171</v>
      </c>
      <c r="J6610" t="s">
        <v>8172</v>
      </c>
      <c r="K6610">
        <v>5751</v>
      </c>
      <c r="L6610">
        <v>5751</v>
      </c>
      <c r="M6610" s="1" t="s">
        <v>391</v>
      </c>
      <c r="N6610" t="s">
        <v>392</v>
      </c>
      <c r="O6610" s="2">
        <v>0</v>
      </c>
      <c r="P6610" s="2">
        <v>0</v>
      </c>
      <c r="Q6610" s="2">
        <v>353.1</v>
      </c>
      <c r="R6610" s="2">
        <v>45.903000000000006</v>
      </c>
      <c r="S6610" s="2">
        <v>0</v>
      </c>
      <c r="T6610" s="2">
        <v>0</v>
      </c>
      <c r="U6610" s="2">
        <v>399.00300000000004</v>
      </c>
      <c r="W6610" s="2" t="s">
        <v>1</v>
      </c>
      <c r="X66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0"/>
      <c r="Z6610"/>
      <c r="AA6610"/>
    </row>
    <row r="6611" spans="5:27" hidden="1">
      <c r="E6611" s="31" t="s">
        <v>8120</v>
      </c>
      <c r="F6611" s="32" t="s">
        <v>8146</v>
      </c>
      <c r="G6611" t="s">
        <v>1</v>
      </c>
      <c r="H6611" s="32" t="s">
        <v>0</v>
      </c>
      <c r="I6611" s="32" t="s">
        <v>8171</v>
      </c>
      <c r="J6611" s="32" t="s">
        <v>8172</v>
      </c>
      <c r="K6611" s="32">
        <v>5752</v>
      </c>
      <c r="L6611" s="32">
        <v>5752</v>
      </c>
      <c r="M6611" s="40" t="s">
        <v>301</v>
      </c>
      <c r="N6611" s="32" t="s">
        <v>302</v>
      </c>
      <c r="O6611" s="35">
        <v>0</v>
      </c>
      <c r="P6611" s="35">
        <v>0</v>
      </c>
      <c r="Q6611" s="35">
        <v>37.15</v>
      </c>
      <c r="R6611" s="35">
        <v>4.8295000000000003</v>
      </c>
      <c r="S6611" s="35">
        <v>0</v>
      </c>
      <c r="T6611" s="35">
        <v>0</v>
      </c>
      <c r="U6611" s="35">
        <v>41.979500000000002</v>
      </c>
      <c r="V6611" s="35"/>
      <c r="W6611" s="36" t="s">
        <v>1</v>
      </c>
      <c r="X66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1"/>
      <c r="Z6611"/>
      <c r="AA6611"/>
    </row>
    <row r="6612" spans="5:27" hidden="1">
      <c r="E6612" t="s">
        <v>8120</v>
      </c>
      <c r="F6612" t="s">
        <v>8146</v>
      </c>
      <c r="G6612" t="s">
        <v>1</v>
      </c>
      <c r="H6612" t="s">
        <v>0</v>
      </c>
      <c r="I6612" t="s">
        <v>8171</v>
      </c>
      <c r="J6612" t="s">
        <v>8172</v>
      </c>
      <c r="K6612">
        <v>5753</v>
      </c>
      <c r="L6612">
        <v>5753</v>
      </c>
      <c r="M6612" s="1" t="s">
        <v>295</v>
      </c>
      <c r="N6612" t="s">
        <v>296</v>
      </c>
      <c r="O6612" s="2">
        <v>0</v>
      </c>
      <c r="P6612" s="2">
        <v>0</v>
      </c>
      <c r="Q6612" s="2">
        <v>185.84</v>
      </c>
      <c r="R6612" s="2">
        <v>24.159200000000002</v>
      </c>
      <c r="S6612" s="2">
        <v>0</v>
      </c>
      <c r="T6612" s="2">
        <v>0</v>
      </c>
      <c r="U6612" s="2">
        <v>209.9992</v>
      </c>
      <c r="W6612" s="2" t="s">
        <v>1</v>
      </c>
      <c r="X66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2"/>
      <c r="Z6612"/>
      <c r="AA6612"/>
    </row>
    <row r="6613" spans="5:27" hidden="1">
      <c r="E6613" s="31" t="s">
        <v>8120</v>
      </c>
      <c r="F6613" s="32" t="s">
        <v>8146</v>
      </c>
      <c r="G6613" t="s">
        <v>1</v>
      </c>
      <c r="H6613" s="32" t="s">
        <v>0</v>
      </c>
      <c r="I6613" s="32" t="s">
        <v>8171</v>
      </c>
      <c r="J6613" s="32" t="s">
        <v>8172</v>
      </c>
      <c r="K6613" s="32">
        <v>5754</v>
      </c>
      <c r="L6613" s="32">
        <v>5754</v>
      </c>
      <c r="M6613" s="40" t="s">
        <v>171</v>
      </c>
      <c r="N6613" s="32" t="s">
        <v>172</v>
      </c>
      <c r="O6613" s="35">
        <v>0</v>
      </c>
      <c r="P6613" s="35">
        <v>0</v>
      </c>
      <c r="Q6613" s="35">
        <v>836.28</v>
      </c>
      <c r="R6613" s="35">
        <v>108.71640000000001</v>
      </c>
      <c r="S6613" s="35">
        <v>0</v>
      </c>
      <c r="T6613" s="35">
        <v>0</v>
      </c>
      <c r="U6613" s="35">
        <v>944.99639999999999</v>
      </c>
      <c r="V6613" s="35"/>
      <c r="W6613" s="36" t="s">
        <v>1</v>
      </c>
      <c r="X66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3"/>
      <c r="Z6613"/>
      <c r="AA6613"/>
    </row>
    <row r="6614" spans="5:27" hidden="1">
      <c r="E6614" t="s">
        <v>8120</v>
      </c>
      <c r="F6614" t="s">
        <v>8146</v>
      </c>
      <c r="G6614" t="s">
        <v>1</v>
      </c>
      <c r="H6614" t="s">
        <v>0</v>
      </c>
      <c r="I6614" t="s">
        <v>8171</v>
      </c>
      <c r="J6614" t="s">
        <v>8172</v>
      </c>
      <c r="K6614">
        <v>5755</v>
      </c>
      <c r="L6614">
        <v>5755</v>
      </c>
      <c r="M6614" s="1" t="s">
        <v>8013</v>
      </c>
      <c r="N6614" t="s">
        <v>8014</v>
      </c>
      <c r="O6614" s="2">
        <v>0</v>
      </c>
      <c r="P6614" s="2">
        <v>0</v>
      </c>
      <c r="Q6614" s="2">
        <v>247.57</v>
      </c>
      <c r="R6614" s="2">
        <v>32.184100000000001</v>
      </c>
      <c r="S6614" s="2">
        <v>0</v>
      </c>
      <c r="T6614" s="2">
        <v>0</v>
      </c>
      <c r="U6614" s="2">
        <v>279.75409999999999</v>
      </c>
      <c r="W6614" s="2" t="s">
        <v>1</v>
      </c>
      <c r="X66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4"/>
      <c r="Z6614"/>
      <c r="AA6614"/>
    </row>
    <row r="6615" spans="5:27" hidden="1">
      <c r="E6615" s="31" t="s">
        <v>8120</v>
      </c>
      <c r="F6615" s="32" t="s">
        <v>8146</v>
      </c>
      <c r="G6615" t="s">
        <v>1</v>
      </c>
      <c r="H6615" s="32" t="s">
        <v>0</v>
      </c>
      <c r="I6615" s="32" t="s">
        <v>8171</v>
      </c>
      <c r="J6615" s="32" t="s">
        <v>8172</v>
      </c>
      <c r="K6615" s="32">
        <v>5756</v>
      </c>
      <c r="L6615" s="32">
        <v>5756</v>
      </c>
      <c r="M6615" s="40" t="s">
        <v>1448</v>
      </c>
      <c r="N6615" s="32" t="s">
        <v>1449</v>
      </c>
      <c r="O6615" s="35">
        <v>0</v>
      </c>
      <c r="P6615" s="35">
        <v>0</v>
      </c>
      <c r="Q6615" s="35">
        <v>219.1</v>
      </c>
      <c r="R6615" s="35">
        <v>28.483000000000001</v>
      </c>
      <c r="S6615" s="35">
        <v>0</v>
      </c>
      <c r="T6615" s="35">
        <v>0</v>
      </c>
      <c r="U6615" s="35">
        <v>247.583</v>
      </c>
      <c r="V6615" s="35"/>
      <c r="W6615" s="36" t="s">
        <v>1</v>
      </c>
      <c r="X66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5"/>
      <c r="Z6615"/>
      <c r="AA6615"/>
    </row>
    <row r="6616" spans="5:27" hidden="1">
      <c r="E6616" t="s">
        <v>8120</v>
      </c>
      <c r="F6616" t="s">
        <v>8146</v>
      </c>
      <c r="G6616" t="s">
        <v>1</v>
      </c>
      <c r="H6616" t="s">
        <v>0</v>
      </c>
      <c r="I6616" t="s">
        <v>8171</v>
      </c>
      <c r="J6616" t="s">
        <v>8172</v>
      </c>
      <c r="K6616">
        <v>5757</v>
      </c>
      <c r="L6616">
        <v>5757</v>
      </c>
      <c r="M6616" s="1" t="s">
        <v>118</v>
      </c>
      <c r="N6616" t="s">
        <v>119</v>
      </c>
      <c r="O6616" s="2">
        <v>0</v>
      </c>
      <c r="P6616" s="2">
        <v>0</v>
      </c>
      <c r="Q6616" s="2">
        <v>123.79</v>
      </c>
      <c r="R6616" s="2">
        <v>16.092700000000001</v>
      </c>
      <c r="S6616" s="2">
        <v>0</v>
      </c>
      <c r="T6616" s="2">
        <v>0</v>
      </c>
      <c r="U6616" s="2">
        <v>139.8827</v>
      </c>
      <c r="W6616" s="2" t="s">
        <v>1</v>
      </c>
      <c r="X66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6"/>
      <c r="Z6616"/>
      <c r="AA6616"/>
    </row>
    <row r="6617" spans="5:27" hidden="1">
      <c r="E6617" s="31" t="s">
        <v>8120</v>
      </c>
      <c r="F6617" s="32" t="s">
        <v>8146</v>
      </c>
      <c r="G6617" t="s">
        <v>1</v>
      </c>
      <c r="H6617" s="32" t="s">
        <v>0</v>
      </c>
      <c r="I6617" s="32" t="s">
        <v>8171</v>
      </c>
      <c r="J6617" s="32" t="s">
        <v>8172</v>
      </c>
      <c r="K6617" s="32">
        <v>5758</v>
      </c>
      <c r="L6617" s="32">
        <v>5758</v>
      </c>
      <c r="M6617" s="40" t="s">
        <v>630</v>
      </c>
      <c r="N6617" s="32" t="s">
        <v>631</v>
      </c>
      <c r="O6617" s="35">
        <v>0</v>
      </c>
      <c r="P6617" s="35">
        <v>0</v>
      </c>
      <c r="Q6617" s="35">
        <v>111.51</v>
      </c>
      <c r="R6617" s="35">
        <v>14.496300000000002</v>
      </c>
      <c r="S6617" s="35">
        <v>0</v>
      </c>
      <c r="T6617" s="35">
        <v>0</v>
      </c>
      <c r="U6617" s="35">
        <v>126.00630000000001</v>
      </c>
      <c r="V6617" s="35"/>
      <c r="W6617" s="36" t="s">
        <v>1</v>
      </c>
      <c r="X66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7"/>
      <c r="Z6617"/>
      <c r="AA6617"/>
    </row>
    <row r="6618" spans="5:27" hidden="1">
      <c r="E6618" t="s">
        <v>8120</v>
      </c>
      <c r="F6618" t="s">
        <v>8146</v>
      </c>
      <c r="G6618" t="s">
        <v>1</v>
      </c>
      <c r="H6618" t="s">
        <v>0</v>
      </c>
      <c r="I6618" t="s">
        <v>8171</v>
      </c>
      <c r="J6618" t="s">
        <v>8172</v>
      </c>
      <c r="K6618">
        <v>5759</v>
      </c>
      <c r="L6618">
        <v>5759</v>
      </c>
      <c r="M6618" s="1" t="s">
        <v>1076</v>
      </c>
      <c r="N6618" t="s">
        <v>1077</v>
      </c>
      <c r="O6618" s="2">
        <v>0</v>
      </c>
      <c r="P6618" s="2">
        <v>0</v>
      </c>
      <c r="Q6618" s="2">
        <v>169.25</v>
      </c>
      <c r="R6618" s="2">
        <v>22.002500000000001</v>
      </c>
      <c r="S6618" s="2">
        <v>0</v>
      </c>
      <c r="T6618" s="2">
        <v>0</v>
      </c>
      <c r="U6618" s="2">
        <v>191.2525</v>
      </c>
      <c r="W6618" s="2" t="s">
        <v>1</v>
      </c>
      <c r="X66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8"/>
      <c r="Z6618"/>
      <c r="AA6618"/>
    </row>
    <row r="6619" spans="5:27" hidden="1">
      <c r="E6619" s="31" t="s">
        <v>8120</v>
      </c>
      <c r="F6619" s="32" t="s">
        <v>8146</v>
      </c>
      <c r="G6619" t="s">
        <v>1</v>
      </c>
      <c r="H6619" s="32" t="s">
        <v>0</v>
      </c>
      <c r="I6619" s="32" t="s">
        <v>8171</v>
      </c>
      <c r="J6619" s="32" t="s">
        <v>8172</v>
      </c>
      <c r="K6619" s="32">
        <v>5761</v>
      </c>
      <c r="L6619" s="32">
        <v>5761</v>
      </c>
      <c r="M6619" s="40" t="s">
        <v>219</v>
      </c>
      <c r="N6619" s="32" t="s">
        <v>220</v>
      </c>
      <c r="O6619" s="35">
        <v>0</v>
      </c>
      <c r="P6619" s="35">
        <v>0</v>
      </c>
      <c r="Q6619" s="35">
        <v>176.83</v>
      </c>
      <c r="R6619" s="35">
        <v>22.987900000000003</v>
      </c>
      <c r="S6619" s="35">
        <v>0</v>
      </c>
      <c r="T6619" s="35">
        <v>0</v>
      </c>
      <c r="U6619" s="35">
        <v>199.81790000000001</v>
      </c>
      <c r="V6619" s="35"/>
      <c r="W6619" s="36" t="s">
        <v>1</v>
      </c>
      <c r="X66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19"/>
      <c r="Z6619"/>
      <c r="AA6619"/>
    </row>
    <row r="6620" spans="5:27" hidden="1">
      <c r="E6620" t="s">
        <v>8120</v>
      </c>
      <c r="F6620" t="s">
        <v>8146</v>
      </c>
      <c r="G6620" t="s">
        <v>1</v>
      </c>
      <c r="H6620" t="s">
        <v>0</v>
      </c>
      <c r="I6620" t="s">
        <v>8171</v>
      </c>
      <c r="J6620" t="s">
        <v>8172</v>
      </c>
      <c r="K6620">
        <v>5760</v>
      </c>
      <c r="L6620">
        <v>5760</v>
      </c>
      <c r="M6620" s="1" t="s">
        <v>481</v>
      </c>
      <c r="N6620" t="s">
        <v>482</v>
      </c>
      <c r="O6620" s="2">
        <v>0</v>
      </c>
      <c r="P6620" s="2">
        <v>0</v>
      </c>
      <c r="Q6620" s="2">
        <v>403.86</v>
      </c>
      <c r="R6620" s="2">
        <v>52.501800000000003</v>
      </c>
      <c r="S6620" s="2">
        <v>0</v>
      </c>
      <c r="T6620" s="2">
        <v>0</v>
      </c>
      <c r="U6620" s="2">
        <v>456.36180000000002</v>
      </c>
      <c r="W6620" s="2" t="s">
        <v>1</v>
      </c>
      <c r="X66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0"/>
      <c r="Z6620"/>
      <c r="AA6620"/>
    </row>
    <row r="6621" spans="5:27" hidden="1">
      <c r="E6621" s="31" t="s">
        <v>8120</v>
      </c>
      <c r="F6621" s="32" t="s">
        <v>8146</v>
      </c>
      <c r="G6621" t="s">
        <v>1</v>
      </c>
      <c r="H6621" s="32" t="s">
        <v>0</v>
      </c>
      <c r="I6621" s="32" t="s">
        <v>8171</v>
      </c>
      <c r="J6621" s="32" t="s">
        <v>8172</v>
      </c>
      <c r="K6621" s="32">
        <v>5762</v>
      </c>
      <c r="L6621" s="32">
        <v>5762</v>
      </c>
      <c r="M6621" s="40" t="s">
        <v>173</v>
      </c>
      <c r="N6621" s="32" t="s">
        <v>174</v>
      </c>
      <c r="O6621" s="35">
        <v>0</v>
      </c>
      <c r="P6621" s="35">
        <v>0</v>
      </c>
      <c r="Q6621" s="35">
        <v>63.72</v>
      </c>
      <c r="R6621" s="35">
        <v>8.2835999999999999</v>
      </c>
      <c r="S6621" s="35">
        <v>0</v>
      </c>
      <c r="T6621" s="35">
        <v>0</v>
      </c>
      <c r="U6621" s="35">
        <v>72.003600000000006</v>
      </c>
      <c r="V6621" s="35"/>
      <c r="W6621" s="36" t="s">
        <v>1</v>
      </c>
      <c r="X66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1"/>
      <c r="Z6621"/>
      <c r="AA6621"/>
    </row>
    <row r="6622" spans="5:27" hidden="1">
      <c r="E6622" t="s">
        <v>8120</v>
      </c>
      <c r="F6622" t="s">
        <v>8146</v>
      </c>
      <c r="G6622" t="s">
        <v>1</v>
      </c>
      <c r="H6622" t="s">
        <v>0</v>
      </c>
      <c r="I6622" t="s">
        <v>8171</v>
      </c>
      <c r="J6622" t="s">
        <v>8172</v>
      </c>
      <c r="K6622">
        <v>5763</v>
      </c>
      <c r="L6622">
        <v>5763</v>
      </c>
      <c r="M6622" s="1" t="s">
        <v>8163</v>
      </c>
      <c r="N6622" t="s">
        <v>8164</v>
      </c>
      <c r="O6622" s="2">
        <v>0</v>
      </c>
      <c r="P6622" s="2">
        <v>0</v>
      </c>
      <c r="Q6622" s="2">
        <v>113.48</v>
      </c>
      <c r="R6622" s="2">
        <v>14.752400000000002</v>
      </c>
      <c r="S6622" s="2">
        <v>0</v>
      </c>
      <c r="T6622" s="2">
        <v>0</v>
      </c>
      <c r="U6622" s="2">
        <v>128.23240000000001</v>
      </c>
      <c r="W6622" s="2" t="s">
        <v>1</v>
      </c>
      <c r="X66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2"/>
      <c r="Z6622"/>
      <c r="AA6622"/>
    </row>
    <row r="6623" spans="5:27" hidden="1">
      <c r="E6623" s="31" t="s">
        <v>8120</v>
      </c>
      <c r="F6623" s="32" t="s">
        <v>8146</v>
      </c>
      <c r="G6623" t="s">
        <v>1</v>
      </c>
      <c r="H6623" s="32" t="s">
        <v>0</v>
      </c>
      <c r="I6623" s="32" t="s">
        <v>8171</v>
      </c>
      <c r="J6623" s="32" t="s">
        <v>8172</v>
      </c>
      <c r="K6623" s="32">
        <v>5764</v>
      </c>
      <c r="L6623" s="32">
        <v>5764</v>
      </c>
      <c r="M6623" s="40" t="s">
        <v>737</v>
      </c>
      <c r="N6623" s="32" t="s">
        <v>738</v>
      </c>
      <c r="O6623" s="35">
        <v>0</v>
      </c>
      <c r="P6623" s="35">
        <v>0</v>
      </c>
      <c r="Q6623" s="35">
        <v>184.28</v>
      </c>
      <c r="R6623" s="35">
        <v>23.956400000000002</v>
      </c>
      <c r="S6623" s="35">
        <v>0</v>
      </c>
      <c r="T6623" s="35">
        <v>0</v>
      </c>
      <c r="U6623" s="35">
        <v>208.2364</v>
      </c>
      <c r="V6623" s="35"/>
      <c r="W6623" s="36" t="s">
        <v>1</v>
      </c>
      <c r="X66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3"/>
      <c r="Z6623"/>
      <c r="AA6623"/>
    </row>
    <row r="6624" spans="5:27" hidden="1">
      <c r="E6624" t="s">
        <v>8120</v>
      </c>
      <c r="F6624" t="s">
        <v>8146</v>
      </c>
      <c r="G6624" t="s">
        <v>1</v>
      </c>
      <c r="H6624" t="s">
        <v>0</v>
      </c>
      <c r="I6624" t="s">
        <v>8171</v>
      </c>
      <c r="J6624" t="s">
        <v>8172</v>
      </c>
      <c r="K6624">
        <v>5765</v>
      </c>
      <c r="L6624">
        <v>5765</v>
      </c>
      <c r="M6624" s="1" t="s">
        <v>574</v>
      </c>
      <c r="N6624" t="s">
        <v>575</v>
      </c>
      <c r="O6624" s="2">
        <v>0</v>
      </c>
      <c r="P6624" s="2">
        <v>0</v>
      </c>
      <c r="Q6624" s="2">
        <v>16566</v>
      </c>
      <c r="R6624" s="2">
        <v>2153.58</v>
      </c>
      <c r="S6624" s="2">
        <v>0</v>
      </c>
      <c r="T6624" s="2">
        <v>0</v>
      </c>
      <c r="U6624" s="2">
        <v>18719.580000000002</v>
      </c>
      <c r="W6624" s="2" t="s">
        <v>1</v>
      </c>
      <c r="X66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4"/>
      <c r="Z6624"/>
      <c r="AA6624"/>
    </row>
    <row r="6625" spans="5:27" hidden="1">
      <c r="E6625" s="31" t="s">
        <v>8120</v>
      </c>
      <c r="F6625" s="32" t="s">
        <v>8146</v>
      </c>
      <c r="G6625" t="s">
        <v>1</v>
      </c>
      <c r="H6625" s="32" t="s">
        <v>0</v>
      </c>
      <c r="I6625" s="32" t="s">
        <v>8171</v>
      </c>
      <c r="J6625" s="32" t="s">
        <v>8172</v>
      </c>
      <c r="K6625" s="32">
        <v>5766</v>
      </c>
      <c r="L6625" s="32">
        <v>5766</v>
      </c>
      <c r="M6625" s="40" t="s">
        <v>586</v>
      </c>
      <c r="N6625" s="32" t="s">
        <v>587</v>
      </c>
      <c r="O6625" s="35">
        <v>0</v>
      </c>
      <c r="P6625" s="35">
        <v>0</v>
      </c>
      <c r="Q6625" s="35">
        <v>193.59</v>
      </c>
      <c r="R6625" s="35">
        <v>25.166700000000002</v>
      </c>
      <c r="S6625" s="35">
        <v>0</v>
      </c>
      <c r="T6625" s="35">
        <v>0</v>
      </c>
      <c r="U6625" s="35">
        <v>218.7567</v>
      </c>
      <c r="V6625" s="35"/>
      <c r="W6625" s="36" t="s">
        <v>1</v>
      </c>
      <c r="X66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5"/>
      <c r="Z6625"/>
      <c r="AA6625"/>
    </row>
    <row r="6626" spans="5:27" hidden="1">
      <c r="E6626" t="s">
        <v>8120</v>
      </c>
      <c r="F6626" t="s">
        <v>8146</v>
      </c>
      <c r="G6626" t="s">
        <v>1</v>
      </c>
      <c r="H6626" t="s">
        <v>0</v>
      </c>
      <c r="I6626" t="s">
        <v>8171</v>
      </c>
      <c r="J6626" t="s">
        <v>8172</v>
      </c>
      <c r="K6626">
        <v>5767</v>
      </c>
      <c r="L6626">
        <v>5767</v>
      </c>
      <c r="M6626" s="1" t="s">
        <v>592</v>
      </c>
      <c r="N6626" t="s">
        <v>593</v>
      </c>
      <c r="O6626" s="2">
        <v>0</v>
      </c>
      <c r="P6626" s="2">
        <v>0</v>
      </c>
      <c r="Q6626" s="2">
        <v>135.62</v>
      </c>
      <c r="R6626" s="2">
        <v>17.630600000000001</v>
      </c>
      <c r="S6626" s="2">
        <v>0</v>
      </c>
      <c r="T6626" s="2">
        <v>0</v>
      </c>
      <c r="U6626" s="2">
        <v>153.25060000000002</v>
      </c>
      <c r="W6626" s="2" t="s">
        <v>1</v>
      </c>
      <c r="X66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6"/>
      <c r="Z6626"/>
      <c r="AA6626"/>
    </row>
    <row r="6627" spans="5:27" hidden="1">
      <c r="E6627" s="31" t="s">
        <v>8120</v>
      </c>
      <c r="F6627" s="32" t="s">
        <v>8146</v>
      </c>
      <c r="G6627" t="s">
        <v>1</v>
      </c>
      <c r="H6627" s="32" t="s">
        <v>0</v>
      </c>
      <c r="I6627" s="32" t="s">
        <v>8171</v>
      </c>
      <c r="J6627" s="32" t="s">
        <v>8172</v>
      </c>
      <c r="K6627" s="32">
        <v>5768</v>
      </c>
      <c r="L6627" s="32">
        <v>5768</v>
      </c>
      <c r="M6627" s="40" t="s">
        <v>118</v>
      </c>
      <c r="N6627" s="32" t="s">
        <v>119</v>
      </c>
      <c r="O6627" s="35">
        <v>0</v>
      </c>
      <c r="P6627" s="35">
        <v>0</v>
      </c>
      <c r="Q6627" s="35">
        <v>140.69</v>
      </c>
      <c r="R6627" s="35">
        <v>18.2897</v>
      </c>
      <c r="S6627" s="35">
        <v>0</v>
      </c>
      <c r="T6627" s="35">
        <v>0</v>
      </c>
      <c r="U6627" s="35">
        <v>158.97970000000001</v>
      </c>
      <c r="V6627" s="35"/>
      <c r="W6627" s="36" t="s">
        <v>1</v>
      </c>
      <c r="X66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7"/>
      <c r="Z6627"/>
      <c r="AA6627"/>
    </row>
    <row r="6628" spans="5:27" hidden="1">
      <c r="E6628" t="s">
        <v>8120</v>
      </c>
      <c r="F6628" t="s">
        <v>8146</v>
      </c>
      <c r="G6628" t="s">
        <v>1</v>
      </c>
      <c r="H6628" t="s">
        <v>0</v>
      </c>
      <c r="I6628" t="s">
        <v>8171</v>
      </c>
      <c r="J6628" t="s">
        <v>8172</v>
      </c>
      <c r="K6628">
        <v>5769</v>
      </c>
      <c r="L6628">
        <v>5769</v>
      </c>
      <c r="M6628" s="1" t="s">
        <v>8159</v>
      </c>
      <c r="N6628" t="s">
        <v>8162</v>
      </c>
      <c r="O6628" s="2">
        <v>0</v>
      </c>
      <c r="P6628" s="2">
        <v>0</v>
      </c>
      <c r="Q6628" s="2">
        <v>26.55</v>
      </c>
      <c r="R6628" s="2">
        <v>3.4515000000000002</v>
      </c>
      <c r="S6628" s="2">
        <v>0</v>
      </c>
      <c r="T6628" s="2">
        <v>0</v>
      </c>
      <c r="U6628" s="2">
        <v>30.0015</v>
      </c>
      <c r="W6628" s="2" t="s">
        <v>1</v>
      </c>
      <c r="X66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8"/>
      <c r="Z6628"/>
      <c r="AA6628"/>
    </row>
    <row r="6629" spans="5:27" hidden="1">
      <c r="E6629" s="31" t="s">
        <v>8120</v>
      </c>
      <c r="F6629" s="32" t="s">
        <v>8137</v>
      </c>
      <c r="G6629" t="s">
        <v>1</v>
      </c>
      <c r="H6629" s="32" t="s">
        <v>0</v>
      </c>
      <c r="I6629" s="32" t="s">
        <v>8171</v>
      </c>
      <c r="J6629" s="32" t="s">
        <v>8172</v>
      </c>
      <c r="K6629" s="32">
        <v>5770</v>
      </c>
      <c r="L6629" s="32">
        <v>5770</v>
      </c>
      <c r="M6629" s="40" t="s">
        <v>8157</v>
      </c>
      <c r="N6629" s="32" t="s">
        <v>8158</v>
      </c>
      <c r="O6629" s="35">
        <v>0</v>
      </c>
      <c r="P6629" s="35">
        <v>0</v>
      </c>
      <c r="Q6629" s="35">
        <v>850</v>
      </c>
      <c r="R6629" s="35">
        <v>110.5</v>
      </c>
      <c r="S6629" s="35">
        <v>0</v>
      </c>
      <c r="T6629" s="35">
        <v>0</v>
      </c>
      <c r="U6629" s="35">
        <v>960.5</v>
      </c>
      <c r="V6629" s="35"/>
      <c r="W6629" s="36" t="s">
        <v>1</v>
      </c>
      <c r="X66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29"/>
      <c r="Z6629"/>
      <c r="AA6629"/>
    </row>
    <row r="6630" spans="5:27" hidden="1">
      <c r="E6630" t="s">
        <v>8120</v>
      </c>
      <c r="F6630" t="s">
        <v>8137</v>
      </c>
      <c r="G6630" t="s">
        <v>1</v>
      </c>
      <c r="H6630" t="s">
        <v>0</v>
      </c>
      <c r="I6630" t="s">
        <v>8171</v>
      </c>
      <c r="J6630" t="s">
        <v>8172</v>
      </c>
      <c r="K6630">
        <v>5771</v>
      </c>
      <c r="L6630">
        <v>5771</v>
      </c>
      <c r="M6630" s="1" t="s">
        <v>576</v>
      </c>
      <c r="N6630" t="s">
        <v>577</v>
      </c>
      <c r="O6630" s="2">
        <v>0</v>
      </c>
      <c r="P6630" s="2">
        <v>0</v>
      </c>
      <c r="Q6630" s="2">
        <v>782.54</v>
      </c>
      <c r="R6630" s="2">
        <v>101.7302</v>
      </c>
      <c r="S6630" s="2">
        <v>0</v>
      </c>
      <c r="T6630" s="2">
        <v>0</v>
      </c>
      <c r="U6630" s="2">
        <v>884.27019999999993</v>
      </c>
      <c r="W6630" s="2" t="s">
        <v>1</v>
      </c>
      <c r="X66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0"/>
      <c r="Z6630"/>
      <c r="AA6630"/>
    </row>
    <row r="6631" spans="5:27" hidden="1">
      <c r="E6631" t="s">
        <v>8120</v>
      </c>
      <c r="F6631" t="s">
        <v>8130</v>
      </c>
      <c r="G6631" t="s">
        <v>1</v>
      </c>
      <c r="H6631" t="s">
        <v>0</v>
      </c>
      <c r="I6631" t="s">
        <v>8171</v>
      </c>
      <c r="J6631" t="s">
        <v>8172</v>
      </c>
      <c r="K6631">
        <v>5772</v>
      </c>
      <c r="L6631">
        <v>5772</v>
      </c>
      <c r="M6631" s="1" t="s">
        <v>618</v>
      </c>
      <c r="N6631" t="s">
        <v>619</v>
      </c>
      <c r="O6631" s="2">
        <v>0</v>
      </c>
      <c r="P6631" s="2">
        <v>0</v>
      </c>
      <c r="Q6631" s="2">
        <v>55.73</v>
      </c>
      <c r="R6631" s="2">
        <v>7.2448999999999995</v>
      </c>
      <c r="S6631" s="2">
        <v>0</v>
      </c>
      <c r="T6631" s="2">
        <v>0</v>
      </c>
      <c r="U6631" s="2">
        <v>62.974899999999998</v>
      </c>
      <c r="W6631" s="2" t="s">
        <v>1</v>
      </c>
      <c r="X66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1"/>
      <c r="Z6631"/>
      <c r="AA6631"/>
    </row>
    <row r="6632" spans="5:27" hidden="1">
      <c r="E6632" t="s">
        <v>8120</v>
      </c>
      <c r="F6632" t="s">
        <v>8130</v>
      </c>
      <c r="G6632" t="s">
        <v>1</v>
      </c>
      <c r="H6632" t="s">
        <v>0</v>
      </c>
      <c r="I6632" t="s">
        <v>8171</v>
      </c>
      <c r="J6632" t="s">
        <v>8172</v>
      </c>
      <c r="K6632">
        <v>5773</v>
      </c>
      <c r="L6632">
        <v>5773</v>
      </c>
      <c r="M6632" s="1" t="s">
        <v>1416</v>
      </c>
      <c r="N6632" t="s">
        <v>1417</v>
      </c>
      <c r="O6632" s="2">
        <v>0</v>
      </c>
      <c r="P6632" s="2">
        <v>0</v>
      </c>
      <c r="Q6632" s="2">
        <v>8.5</v>
      </c>
      <c r="R6632" s="2">
        <v>1.105</v>
      </c>
      <c r="S6632" s="2">
        <v>0</v>
      </c>
      <c r="T6632" s="2">
        <v>0</v>
      </c>
      <c r="U6632" s="2">
        <v>9.6050000000000004</v>
      </c>
      <c r="W6632" s="2" t="s">
        <v>1</v>
      </c>
      <c r="X66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2"/>
      <c r="Z6632"/>
      <c r="AA6632"/>
    </row>
    <row r="6633" spans="5:27" hidden="1">
      <c r="E6633" t="s">
        <v>8120</v>
      </c>
      <c r="F6633" t="s">
        <v>8130</v>
      </c>
      <c r="G6633" t="s">
        <v>1</v>
      </c>
      <c r="H6633" t="s">
        <v>0</v>
      </c>
      <c r="I6633" t="s">
        <v>8171</v>
      </c>
      <c r="J6633" t="s">
        <v>8172</v>
      </c>
      <c r="K6633">
        <v>5774</v>
      </c>
      <c r="L6633">
        <v>5774</v>
      </c>
      <c r="M6633" s="1" t="s">
        <v>624</v>
      </c>
      <c r="N6633" t="s">
        <v>625</v>
      </c>
      <c r="O6633" s="2">
        <v>0</v>
      </c>
      <c r="P6633" s="2">
        <v>0</v>
      </c>
      <c r="Q6633" s="2">
        <v>224.64</v>
      </c>
      <c r="R6633" s="2">
        <v>29.203199999999999</v>
      </c>
      <c r="S6633" s="2">
        <v>0</v>
      </c>
      <c r="T6633" s="2">
        <v>0</v>
      </c>
      <c r="U6633" s="2">
        <v>253.8432</v>
      </c>
      <c r="W6633" s="2" t="s">
        <v>1</v>
      </c>
      <c r="X66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3"/>
      <c r="Z6633"/>
      <c r="AA6633"/>
    </row>
    <row r="6634" spans="5:27" hidden="1">
      <c r="E6634" t="s">
        <v>8120</v>
      </c>
      <c r="F6634" t="s">
        <v>8130</v>
      </c>
      <c r="G6634" t="s">
        <v>1</v>
      </c>
      <c r="H6634" t="s">
        <v>0</v>
      </c>
      <c r="I6634" t="s">
        <v>8171</v>
      </c>
      <c r="J6634" t="s">
        <v>8172</v>
      </c>
      <c r="K6634">
        <v>5775</v>
      </c>
      <c r="L6634">
        <v>5775</v>
      </c>
      <c r="M6634" s="1" t="s">
        <v>435</v>
      </c>
      <c r="N6634" t="s">
        <v>436</v>
      </c>
      <c r="O6634" s="2">
        <v>0</v>
      </c>
      <c r="P6634" s="2">
        <v>0</v>
      </c>
      <c r="Q6634" s="2">
        <v>1353.95</v>
      </c>
      <c r="R6634" s="2">
        <v>176.01350000000002</v>
      </c>
      <c r="S6634" s="2">
        <v>0</v>
      </c>
      <c r="T6634" s="2">
        <v>0</v>
      </c>
      <c r="U6634" s="2">
        <v>1529.9635000000001</v>
      </c>
      <c r="W6634" s="2" t="s">
        <v>1</v>
      </c>
      <c r="X66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4"/>
      <c r="Z6634"/>
      <c r="AA6634"/>
    </row>
    <row r="6635" spans="5:27" hidden="1">
      <c r="E6635" t="s">
        <v>8120</v>
      </c>
      <c r="F6635" t="s">
        <v>8130</v>
      </c>
      <c r="G6635" t="s">
        <v>1</v>
      </c>
      <c r="H6635" t="s">
        <v>0</v>
      </c>
      <c r="I6635" t="s">
        <v>8171</v>
      </c>
      <c r="J6635" t="s">
        <v>8172</v>
      </c>
      <c r="K6635">
        <v>5776</v>
      </c>
      <c r="L6635">
        <v>5776</v>
      </c>
      <c r="M6635" s="1" t="s">
        <v>8175</v>
      </c>
      <c r="N6635" t="s">
        <v>8176</v>
      </c>
      <c r="O6635" s="2">
        <v>0</v>
      </c>
      <c r="P6635" s="2">
        <v>0</v>
      </c>
      <c r="Q6635" s="2">
        <v>53.98</v>
      </c>
      <c r="R6635" s="2">
        <v>7.0173999999999994</v>
      </c>
      <c r="S6635" s="2">
        <v>0</v>
      </c>
      <c r="T6635" s="2">
        <v>0</v>
      </c>
      <c r="U6635" s="2">
        <v>60.997399999999999</v>
      </c>
      <c r="W6635" s="2" t="s">
        <v>1</v>
      </c>
      <c r="X66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5"/>
      <c r="Z6635"/>
      <c r="AA6635"/>
    </row>
    <row r="6636" spans="5:27" hidden="1">
      <c r="E6636" t="s">
        <v>8120</v>
      </c>
      <c r="F6636" t="s">
        <v>8131</v>
      </c>
      <c r="G6636" t="s">
        <v>1</v>
      </c>
      <c r="H6636" t="s">
        <v>0</v>
      </c>
      <c r="I6636" t="s">
        <v>8171</v>
      </c>
      <c r="J6636" t="s">
        <v>8172</v>
      </c>
      <c r="K6636">
        <v>5777</v>
      </c>
      <c r="L6636">
        <v>5777</v>
      </c>
      <c r="M6636" s="1" t="s">
        <v>503</v>
      </c>
      <c r="N6636" t="s">
        <v>504</v>
      </c>
      <c r="O6636" s="2">
        <v>0</v>
      </c>
      <c r="P6636" s="2">
        <v>0</v>
      </c>
      <c r="Q6636" s="2">
        <v>353.08</v>
      </c>
      <c r="R6636" s="2">
        <v>45.900399999999998</v>
      </c>
      <c r="S6636" s="2">
        <v>0</v>
      </c>
      <c r="T6636" s="2">
        <v>0</v>
      </c>
      <c r="U6636" s="2">
        <v>398.98039999999997</v>
      </c>
      <c r="W6636" s="2" t="s">
        <v>1</v>
      </c>
      <c r="X66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6"/>
      <c r="Z6636"/>
      <c r="AA6636"/>
    </row>
    <row r="6637" spans="5:27" hidden="1">
      <c r="E6637" t="s">
        <v>8120</v>
      </c>
      <c r="F6637" t="s">
        <v>8131</v>
      </c>
      <c r="G6637" t="s">
        <v>1</v>
      </c>
      <c r="H6637" t="s">
        <v>0</v>
      </c>
      <c r="I6637" t="s">
        <v>8171</v>
      </c>
      <c r="J6637" t="s">
        <v>8172</v>
      </c>
      <c r="K6637">
        <v>5778</v>
      </c>
      <c r="L6637">
        <v>5778</v>
      </c>
      <c r="M6637" s="1" t="s">
        <v>843</v>
      </c>
      <c r="N6637" t="s">
        <v>844</v>
      </c>
      <c r="O6637" s="2">
        <v>0</v>
      </c>
      <c r="P6637" s="2">
        <v>0</v>
      </c>
      <c r="Q6637" s="2">
        <v>299.33999999999997</v>
      </c>
      <c r="R6637" s="2">
        <v>38.914200000000001</v>
      </c>
      <c r="S6637" s="2">
        <v>0</v>
      </c>
      <c r="T6637" s="2">
        <v>0</v>
      </c>
      <c r="U6637" s="2">
        <v>338.25419999999997</v>
      </c>
      <c r="W6637" s="2" t="s">
        <v>1</v>
      </c>
      <c r="X66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7"/>
      <c r="Z6637"/>
      <c r="AA6637"/>
    </row>
    <row r="6638" spans="5:27" hidden="1">
      <c r="E6638" t="s">
        <v>8120</v>
      </c>
      <c r="F6638" t="s">
        <v>8131</v>
      </c>
      <c r="G6638" t="s">
        <v>1</v>
      </c>
      <c r="H6638" t="s">
        <v>0</v>
      </c>
      <c r="I6638" t="s">
        <v>8171</v>
      </c>
      <c r="J6638" t="s">
        <v>8172</v>
      </c>
      <c r="K6638">
        <v>5779</v>
      </c>
      <c r="L6638">
        <v>5779</v>
      </c>
      <c r="M6638" s="1" t="s">
        <v>255</v>
      </c>
      <c r="N6638" t="s">
        <v>256</v>
      </c>
      <c r="O6638" s="2">
        <v>0</v>
      </c>
      <c r="P6638" s="2">
        <v>0</v>
      </c>
      <c r="Q6638" s="2">
        <v>966.39</v>
      </c>
      <c r="R6638" s="2">
        <v>125.6307</v>
      </c>
      <c r="S6638" s="2">
        <v>0</v>
      </c>
      <c r="T6638" s="2">
        <v>0</v>
      </c>
      <c r="U6638" s="2">
        <v>1092.0207</v>
      </c>
      <c r="W6638" s="2" t="s">
        <v>1</v>
      </c>
      <c r="X66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8"/>
      <c r="Z6638"/>
      <c r="AA6638"/>
    </row>
    <row r="6639" spans="5:27" hidden="1">
      <c r="E6639" t="s">
        <v>8120</v>
      </c>
      <c r="F6639" t="s">
        <v>8145</v>
      </c>
      <c r="G6639" t="s">
        <v>1</v>
      </c>
      <c r="H6639" t="s">
        <v>0</v>
      </c>
      <c r="I6639" t="s">
        <v>8171</v>
      </c>
      <c r="J6639" t="s">
        <v>8172</v>
      </c>
      <c r="K6639">
        <v>5780</v>
      </c>
      <c r="L6639">
        <v>5780</v>
      </c>
      <c r="M6639" s="1" t="s">
        <v>255</v>
      </c>
      <c r="N6639" t="s">
        <v>256</v>
      </c>
      <c r="O6639" s="2">
        <v>0</v>
      </c>
      <c r="P6639" s="2">
        <v>0</v>
      </c>
      <c r="Q6639" s="2">
        <v>28.89</v>
      </c>
      <c r="R6639" s="2">
        <v>3.7557</v>
      </c>
      <c r="S6639" s="2">
        <v>0</v>
      </c>
      <c r="T6639" s="2">
        <v>0</v>
      </c>
      <c r="U6639" s="2">
        <v>32.645699999999998</v>
      </c>
      <c r="W6639" s="2" t="s">
        <v>1</v>
      </c>
      <c r="X66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39"/>
      <c r="Z6639"/>
      <c r="AA6639"/>
    </row>
    <row r="6640" spans="5:27" hidden="1">
      <c r="E6640" t="s">
        <v>8120</v>
      </c>
      <c r="F6640" t="s">
        <v>8145</v>
      </c>
      <c r="G6640" t="s">
        <v>1</v>
      </c>
      <c r="H6640" t="s">
        <v>0</v>
      </c>
      <c r="I6640" t="s">
        <v>8171</v>
      </c>
      <c r="J6640" t="s">
        <v>8172</v>
      </c>
      <c r="K6640">
        <v>5781</v>
      </c>
      <c r="L6640">
        <v>5781</v>
      </c>
      <c r="M6640" s="1" t="s">
        <v>303</v>
      </c>
      <c r="N6640" t="s">
        <v>304</v>
      </c>
      <c r="O6640" s="2">
        <v>0</v>
      </c>
      <c r="P6640" s="2">
        <v>0</v>
      </c>
      <c r="Q6640" s="2">
        <v>128.06</v>
      </c>
      <c r="R6640" s="2">
        <v>16.6478</v>
      </c>
      <c r="S6640" s="2">
        <v>0</v>
      </c>
      <c r="T6640" s="2">
        <v>0</v>
      </c>
      <c r="U6640" s="2">
        <v>144.70779999999999</v>
      </c>
      <c r="W6640" s="2" t="s">
        <v>1</v>
      </c>
      <c r="X66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0"/>
      <c r="Z6640"/>
      <c r="AA6640"/>
    </row>
    <row r="6641" spans="5:27" hidden="1">
      <c r="E6641" t="s">
        <v>8120</v>
      </c>
      <c r="F6641" t="s">
        <v>8145</v>
      </c>
      <c r="G6641" t="s">
        <v>1</v>
      </c>
      <c r="H6641" t="s">
        <v>0</v>
      </c>
      <c r="I6641" t="s">
        <v>8171</v>
      </c>
      <c r="J6641" t="s">
        <v>8172</v>
      </c>
      <c r="K6641">
        <v>5782</v>
      </c>
      <c r="L6641">
        <v>5782</v>
      </c>
      <c r="M6641" s="1" t="s">
        <v>303</v>
      </c>
      <c r="N6641" t="s">
        <v>304</v>
      </c>
      <c r="O6641" s="2">
        <v>0</v>
      </c>
      <c r="P6641" s="2">
        <v>0</v>
      </c>
      <c r="Q6641" s="2">
        <v>335.16</v>
      </c>
      <c r="R6641" s="2">
        <v>43.570800000000006</v>
      </c>
      <c r="S6641" s="2">
        <v>0</v>
      </c>
      <c r="T6641" s="2">
        <v>0</v>
      </c>
      <c r="U6641" s="2">
        <v>378.73080000000004</v>
      </c>
      <c r="W6641" s="2" t="s">
        <v>1</v>
      </c>
      <c r="X66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1"/>
      <c r="Z6641"/>
      <c r="AA6641"/>
    </row>
    <row r="6642" spans="5:27" hidden="1">
      <c r="E6642" t="s">
        <v>8120</v>
      </c>
      <c r="F6642" t="s">
        <v>8145</v>
      </c>
      <c r="G6642" t="s">
        <v>1</v>
      </c>
      <c r="H6642" t="s">
        <v>0</v>
      </c>
      <c r="I6642" t="s">
        <v>8171</v>
      </c>
      <c r="J6642" t="s">
        <v>8172</v>
      </c>
      <c r="K6642">
        <v>5783</v>
      </c>
      <c r="L6642">
        <v>5783</v>
      </c>
      <c r="M6642" s="1" t="s">
        <v>303</v>
      </c>
      <c r="N6642" t="s">
        <v>304</v>
      </c>
      <c r="O6642" s="2">
        <v>0</v>
      </c>
      <c r="P6642" s="2">
        <v>0</v>
      </c>
      <c r="Q6642" s="2">
        <v>325.85000000000002</v>
      </c>
      <c r="R6642" s="2">
        <v>42.360500000000002</v>
      </c>
      <c r="S6642" s="2">
        <v>0</v>
      </c>
      <c r="T6642" s="2">
        <v>0</v>
      </c>
      <c r="U6642" s="2">
        <v>368.21050000000002</v>
      </c>
      <c r="W6642" s="2" t="s">
        <v>1</v>
      </c>
      <c r="X66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2"/>
      <c r="Z6642"/>
      <c r="AA6642"/>
    </row>
    <row r="6643" spans="5:27" hidden="1">
      <c r="E6643" t="s">
        <v>8120</v>
      </c>
      <c r="F6643" t="s">
        <v>8145</v>
      </c>
      <c r="G6643" t="s">
        <v>1</v>
      </c>
      <c r="H6643" t="s">
        <v>0</v>
      </c>
      <c r="I6643" t="s">
        <v>8171</v>
      </c>
      <c r="J6643" t="s">
        <v>8172</v>
      </c>
      <c r="K6643">
        <v>5785</v>
      </c>
      <c r="L6643">
        <v>5785</v>
      </c>
      <c r="M6643" s="1" t="s">
        <v>913</v>
      </c>
      <c r="N6643" t="s">
        <v>914</v>
      </c>
      <c r="O6643" s="2">
        <v>0</v>
      </c>
      <c r="P6643" s="2">
        <v>0</v>
      </c>
      <c r="Q6643" s="2">
        <v>758.22</v>
      </c>
      <c r="R6643" s="2">
        <v>98.568600000000004</v>
      </c>
      <c r="S6643" s="2">
        <v>0</v>
      </c>
      <c r="T6643" s="2">
        <v>0</v>
      </c>
      <c r="U6643" s="2">
        <v>856.78860000000009</v>
      </c>
      <c r="W6643" s="2" t="s">
        <v>1</v>
      </c>
      <c r="X66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3"/>
      <c r="Z6643"/>
      <c r="AA6643"/>
    </row>
    <row r="6644" spans="5:27" hidden="1">
      <c r="E6644" t="s">
        <v>8120</v>
      </c>
      <c r="F6644" t="s">
        <v>8145</v>
      </c>
      <c r="G6644" t="s">
        <v>1</v>
      </c>
      <c r="H6644" t="s">
        <v>0</v>
      </c>
      <c r="I6644" t="s">
        <v>8171</v>
      </c>
      <c r="J6644" t="s">
        <v>8172</v>
      </c>
      <c r="K6644">
        <v>5784</v>
      </c>
      <c r="L6644">
        <v>5784</v>
      </c>
      <c r="M6644" s="1" t="s">
        <v>913</v>
      </c>
      <c r="N6644" t="s">
        <v>914</v>
      </c>
      <c r="O6644" s="2">
        <v>0</v>
      </c>
      <c r="P6644" s="2">
        <v>0</v>
      </c>
      <c r="Q6644" s="2">
        <v>811.74</v>
      </c>
      <c r="R6644" s="2">
        <v>105.5262</v>
      </c>
      <c r="S6644" s="2">
        <v>0</v>
      </c>
      <c r="T6644" s="2">
        <v>0</v>
      </c>
      <c r="U6644" s="2">
        <v>917.26620000000003</v>
      </c>
      <c r="W6644" s="2" t="s">
        <v>1</v>
      </c>
      <c r="X66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4"/>
      <c r="Z6644"/>
      <c r="AA6644"/>
    </row>
    <row r="6645" spans="5:27" hidden="1">
      <c r="E6645" t="s">
        <v>8120</v>
      </c>
      <c r="F6645" t="s">
        <v>8145</v>
      </c>
      <c r="G6645" t="s">
        <v>1</v>
      </c>
      <c r="H6645" t="s">
        <v>0</v>
      </c>
      <c r="I6645" t="s">
        <v>8171</v>
      </c>
      <c r="J6645" t="s">
        <v>8172</v>
      </c>
      <c r="K6645">
        <v>5786</v>
      </c>
      <c r="L6645">
        <v>5786</v>
      </c>
      <c r="M6645" s="1" t="s">
        <v>808</v>
      </c>
      <c r="N6645" t="s">
        <v>809</v>
      </c>
      <c r="O6645" s="2">
        <v>0</v>
      </c>
      <c r="P6645" s="2">
        <v>0</v>
      </c>
      <c r="Q6645" s="2">
        <v>46.85</v>
      </c>
      <c r="R6645" s="2">
        <v>6.0905000000000005</v>
      </c>
      <c r="S6645" s="2">
        <v>0</v>
      </c>
      <c r="T6645" s="2">
        <v>0</v>
      </c>
      <c r="U6645" s="2">
        <v>52.9405</v>
      </c>
      <c r="W6645" s="2" t="s">
        <v>1</v>
      </c>
      <c r="X66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5"/>
      <c r="Z6645"/>
      <c r="AA6645"/>
    </row>
    <row r="6646" spans="5:27" hidden="1">
      <c r="E6646" t="s">
        <v>8120</v>
      </c>
      <c r="F6646" t="s">
        <v>8145</v>
      </c>
      <c r="G6646" t="s">
        <v>1</v>
      </c>
      <c r="H6646" t="s">
        <v>0</v>
      </c>
      <c r="I6646" t="s">
        <v>8171</v>
      </c>
      <c r="J6646" t="s">
        <v>8172</v>
      </c>
      <c r="K6646">
        <v>5787</v>
      </c>
      <c r="L6646">
        <v>5787</v>
      </c>
      <c r="M6646" s="1" t="s">
        <v>624</v>
      </c>
      <c r="N6646" t="s">
        <v>625</v>
      </c>
      <c r="O6646" s="2">
        <v>0</v>
      </c>
      <c r="P6646" s="2">
        <v>0</v>
      </c>
      <c r="Q6646" s="2">
        <v>561.6</v>
      </c>
      <c r="R6646" s="2">
        <v>73.00800000000001</v>
      </c>
      <c r="S6646" s="2">
        <v>0</v>
      </c>
      <c r="T6646" s="2">
        <v>0</v>
      </c>
      <c r="U6646" s="2">
        <v>634.60800000000006</v>
      </c>
      <c r="W6646" s="2" t="s">
        <v>1</v>
      </c>
      <c r="X66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6"/>
      <c r="Z6646"/>
      <c r="AA6646"/>
    </row>
    <row r="6647" spans="5:27" hidden="1">
      <c r="E6647" t="s">
        <v>8120</v>
      </c>
      <c r="F6647" t="s">
        <v>8145</v>
      </c>
      <c r="G6647" t="s">
        <v>1</v>
      </c>
      <c r="H6647" t="s">
        <v>0</v>
      </c>
      <c r="I6647" t="s">
        <v>8171</v>
      </c>
      <c r="J6647" t="s">
        <v>8172</v>
      </c>
      <c r="K6647">
        <v>5788</v>
      </c>
      <c r="L6647">
        <v>5788</v>
      </c>
      <c r="M6647" s="1" t="s">
        <v>1424</v>
      </c>
      <c r="N6647" t="s">
        <v>1425</v>
      </c>
      <c r="O6647" s="2">
        <v>0</v>
      </c>
      <c r="P6647" s="2">
        <v>0</v>
      </c>
      <c r="Q6647" s="2">
        <v>55.75</v>
      </c>
      <c r="R6647" s="2">
        <v>7.2475000000000005</v>
      </c>
      <c r="S6647" s="2">
        <v>0</v>
      </c>
      <c r="T6647" s="2">
        <v>0</v>
      </c>
      <c r="U6647" s="2">
        <v>62.997500000000002</v>
      </c>
      <c r="W6647" s="2" t="s">
        <v>1</v>
      </c>
      <c r="X66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7"/>
      <c r="Z6647"/>
      <c r="AA6647"/>
    </row>
    <row r="6648" spans="5:27" hidden="1">
      <c r="E6648" t="s">
        <v>8120</v>
      </c>
      <c r="F6648" t="s">
        <v>8145</v>
      </c>
      <c r="G6648" t="s">
        <v>1</v>
      </c>
      <c r="H6648" t="s">
        <v>0</v>
      </c>
      <c r="I6648" t="s">
        <v>8171</v>
      </c>
      <c r="J6648" t="s">
        <v>8172</v>
      </c>
      <c r="K6648">
        <v>5789</v>
      </c>
      <c r="L6648">
        <v>5789</v>
      </c>
      <c r="M6648" s="1" t="s">
        <v>687</v>
      </c>
      <c r="N6648" t="s">
        <v>688</v>
      </c>
      <c r="O6648" s="2">
        <v>0</v>
      </c>
      <c r="P6648" s="2">
        <v>0</v>
      </c>
      <c r="Q6648" s="2">
        <v>466.6</v>
      </c>
      <c r="R6648" s="2">
        <v>60.658000000000008</v>
      </c>
      <c r="S6648" s="2">
        <v>0</v>
      </c>
      <c r="T6648" s="2">
        <v>0</v>
      </c>
      <c r="U6648" s="2">
        <v>527.25800000000004</v>
      </c>
      <c r="W6648" s="2" t="s">
        <v>1</v>
      </c>
      <c r="X66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8"/>
      <c r="Z6648"/>
      <c r="AA6648"/>
    </row>
    <row r="6649" spans="5:27" hidden="1">
      <c r="E6649" t="s">
        <v>8120</v>
      </c>
      <c r="F6649" t="s">
        <v>8145</v>
      </c>
      <c r="G6649" t="s">
        <v>1</v>
      </c>
      <c r="H6649" t="s">
        <v>0</v>
      </c>
      <c r="I6649" t="s">
        <v>8171</v>
      </c>
      <c r="J6649" t="s">
        <v>8172</v>
      </c>
      <c r="K6649">
        <v>5790</v>
      </c>
      <c r="L6649">
        <v>5790</v>
      </c>
      <c r="M6649" s="1" t="s">
        <v>1321</v>
      </c>
      <c r="N6649" t="s">
        <v>1322</v>
      </c>
      <c r="O6649" s="2">
        <v>0</v>
      </c>
      <c r="P6649" s="2">
        <v>0</v>
      </c>
      <c r="Q6649" s="2">
        <v>94.9</v>
      </c>
      <c r="R6649" s="2">
        <v>12.337000000000002</v>
      </c>
      <c r="S6649" s="2">
        <v>0</v>
      </c>
      <c r="T6649" s="2">
        <v>0</v>
      </c>
      <c r="U6649" s="2">
        <v>107.23700000000001</v>
      </c>
      <c r="W6649" s="2" t="s">
        <v>1</v>
      </c>
      <c r="X66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49"/>
      <c r="Z6649"/>
      <c r="AA6649"/>
    </row>
    <row r="6650" spans="5:27" hidden="1">
      <c r="E6650" t="s">
        <v>8120</v>
      </c>
      <c r="F6650" t="s">
        <v>8145</v>
      </c>
      <c r="G6650" t="s">
        <v>1</v>
      </c>
      <c r="H6650" t="s">
        <v>0</v>
      </c>
      <c r="I6650" t="s">
        <v>8171</v>
      </c>
      <c r="J6650" t="s">
        <v>8172</v>
      </c>
      <c r="K6650">
        <v>5791</v>
      </c>
      <c r="L6650">
        <v>5791</v>
      </c>
      <c r="M6650" s="1" t="s">
        <v>255</v>
      </c>
      <c r="N6650" t="s">
        <v>256</v>
      </c>
      <c r="O6650" s="2">
        <v>0</v>
      </c>
      <c r="P6650" s="2">
        <v>0</v>
      </c>
      <c r="Q6650" s="2">
        <v>167.26</v>
      </c>
      <c r="R6650" s="2">
        <v>21.7438</v>
      </c>
      <c r="S6650" s="2">
        <v>0</v>
      </c>
      <c r="T6650" s="2">
        <v>0</v>
      </c>
      <c r="U6650" s="2">
        <v>189.00379999999998</v>
      </c>
      <c r="W6650" s="2" t="s">
        <v>1</v>
      </c>
      <c r="X66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0"/>
      <c r="Z6650"/>
      <c r="AA6650"/>
    </row>
    <row r="6651" spans="5:27" hidden="1">
      <c r="E6651" t="s">
        <v>8120</v>
      </c>
      <c r="F6651" t="s">
        <v>8145</v>
      </c>
      <c r="G6651" t="s">
        <v>1</v>
      </c>
      <c r="H6651" t="s">
        <v>0</v>
      </c>
      <c r="I6651" t="s">
        <v>8171</v>
      </c>
      <c r="J6651" t="s">
        <v>8172</v>
      </c>
      <c r="K6651">
        <v>5792</v>
      </c>
      <c r="L6651">
        <v>5792</v>
      </c>
      <c r="M6651" s="1" t="s">
        <v>223</v>
      </c>
      <c r="N6651" t="s">
        <v>224</v>
      </c>
      <c r="O6651" s="2">
        <v>0</v>
      </c>
      <c r="P6651" s="2">
        <v>0</v>
      </c>
      <c r="Q6651" s="2">
        <v>150.63999999999999</v>
      </c>
      <c r="R6651" s="2">
        <v>19.583199999999998</v>
      </c>
      <c r="S6651" s="2">
        <v>0</v>
      </c>
      <c r="T6651" s="2">
        <v>0</v>
      </c>
      <c r="U6651" s="2">
        <v>170.22319999999999</v>
      </c>
      <c r="W6651" s="2" t="s">
        <v>1</v>
      </c>
      <c r="X66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1"/>
      <c r="Z6651"/>
      <c r="AA6651"/>
    </row>
    <row r="6652" spans="5:27" hidden="1">
      <c r="E6652" t="s">
        <v>8120</v>
      </c>
      <c r="F6652" t="s">
        <v>8145</v>
      </c>
      <c r="G6652" t="s">
        <v>1</v>
      </c>
      <c r="H6652" t="s">
        <v>0</v>
      </c>
      <c r="I6652" t="s">
        <v>8171</v>
      </c>
      <c r="J6652" t="s">
        <v>8172</v>
      </c>
      <c r="K6652">
        <v>5793</v>
      </c>
      <c r="L6652">
        <v>5793</v>
      </c>
      <c r="M6652" s="1" t="s">
        <v>223</v>
      </c>
      <c r="N6652" t="s">
        <v>224</v>
      </c>
      <c r="O6652" s="2">
        <v>0</v>
      </c>
      <c r="P6652" s="2">
        <v>0</v>
      </c>
      <c r="Q6652" s="2">
        <v>141.69999999999999</v>
      </c>
      <c r="R6652" s="2">
        <v>18.420999999999999</v>
      </c>
      <c r="S6652" s="2">
        <v>0</v>
      </c>
      <c r="T6652" s="2">
        <v>0</v>
      </c>
      <c r="U6652" s="2">
        <v>160.12099999999998</v>
      </c>
      <c r="W6652" s="2" t="s">
        <v>1</v>
      </c>
      <c r="X66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2"/>
      <c r="Z6652"/>
      <c r="AA6652"/>
    </row>
    <row r="6653" spans="5:27" hidden="1">
      <c r="E6653" t="s">
        <v>8120</v>
      </c>
      <c r="F6653" t="s">
        <v>8145</v>
      </c>
      <c r="G6653" t="s">
        <v>1</v>
      </c>
      <c r="H6653" t="s">
        <v>0</v>
      </c>
      <c r="I6653" t="s">
        <v>8171</v>
      </c>
      <c r="J6653" t="s">
        <v>8172</v>
      </c>
      <c r="K6653">
        <v>5794</v>
      </c>
      <c r="L6653">
        <v>5794</v>
      </c>
      <c r="M6653" s="1" t="s">
        <v>1124</v>
      </c>
      <c r="N6653" t="s">
        <v>1125</v>
      </c>
      <c r="O6653" s="2">
        <v>0</v>
      </c>
      <c r="P6653" s="2">
        <v>0</v>
      </c>
      <c r="Q6653" s="2">
        <v>240</v>
      </c>
      <c r="R6653" s="2">
        <v>31.200000000000003</v>
      </c>
      <c r="S6653" s="2">
        <v>0</v>
      </c>
      <c r="T6653" s="2">
        <v>0</v>
      </c>
      <c r="U6653" s="2">
        <v>271.2</v>
      </c>
      <c r="W6653" s="2" t="s">
        <v>1</v>
      </c>
      <c r="X66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3"/>
      <c r="Z6653"/>
      <c r="AA6653"/>
    </row>
    <row r="6654" spans="5:27" hidden="1">
      <c r="E6654" t="s">
        <v>8120</v>
      </c>
      <c r="F6654" t="s">
        <v>8145</v>
      </c>
      <c r="G6654" t="s">
        <v>1</v>
      </c>
      <c r="H6654" t="s">
        <v>0</v>
      </c>
      <c r="I6654" t="s">
        <v>8171</v>
      </c>
      <c r="J6654" t="s">
        <v>8172</v>
      </c>
      <c r="K6654">
        <v>5795</v>
      </c>
      <c r="L6654">
        <v>5795</v>
      </c>
      <c r="M6654" s="1" t="s">
        <v>695</v>
      </c>
      <c r="N6654" t="s">
        <v>696</v>
      </c>
      <c r="O6654" s="2">
        <v>0</v>
      </c>
      <c r="P6654" s="2">
        <v>0</v>
      </c>
      <c r="Q6654" s="2">
        <v>76.459999999999994</v>
      </c>
      <c r="R6654" s="2">
        <v>9.9398</v>
      </c>
      <c r="S6654" s="2">
        <v>0</v>
      </c>
      <c r="T6654" s="2">
        <v>0</v>
      </c>
      <c r="U6654" s="2">
        <v>86.399799999999999</v>
      </c>
      <c r="W6654" s="2" t="s">
        <v>1</v>
      </c>
      <c r="X66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4"/>
      <c r="Z6654"/>
      <c r="AA6654"/>
    </row>
    <row r="6655" spans="5:27" hidden="1">
      <c r="E6655" t="s">
        <v>8120</v>
      </c>
      <c r="F6655" t="s">
        <v>8145</v>
      </c>
      <c r="G6655" t="s">
        <v>1</v>
      </c>
      <c r="H6655" t="s">
        <v>0</v>
      </c>
      <c r="I6655" t="s">
        <v>8171</v>
      </c>
      <c r="J6655" t="s">
        <v>8172</v>
      </c>
      <c r="K6655">
        <v>5796</v>
      </c>
      <c r="L6655">
        <v>5796</v>
      </c>
      <c r="M6655" s="1" t="s">
        <v>323</v>
      </c>
      <c r="N6655" t="s">
        <v>324</v>
      </c>
      <c r="O6655" s="2">
        <v>0</v>
      </c>
      <c r="P6655" s="2">
        <v>0</v>
      </c>
      <c r="Q6655" s="2">
        <v>19.309999999999999</v>
      </c>
      <c r="R6655" s="2">
        <v>2.5103</v>
      </c>
      <c r="S6655" s="2">
        <v>0</v>
      </c>
      <c r="T6655" s="2">
        <v>0</v>
      </c>
      <c r="U6655" s="2">
        <v>21.8203</v>
      </c>
      <c r="W6655" s="2" t="s">
        <v>1</v>
      </c>
      <c r="X66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5"/>
      <c r="Z6655"/>
      <c r="AA6655"/>
    </row>
    <row r="6656" spans="5:27" hidden="1">
      <c r="E6656" t="s">
        <v>8120</v>
      </c>
      <c r="F6656" t="s">
        <v>8145</v>
      </c>
      <c r="G6656" t="s">
        <v>1</v>
      </c>
      <c r="H6656" t="s">
        <v>0</v>
      </c>
      <c r="I6656" t="s">
        <v>8171</v>
      </c>
      <c r="J6656" t="s">
        <v>8172</v>
      </c>
      <c r="K6656">
        <v>5797</v>
      </c>
      <c r="L6656">
        <v>5797</v>
      </c>
      <c r="M6656" s="1" t="s">
        <v>703</v>
      </c>
      <c r="N6656" t="s">
        <v>704</v>
      </c>
      <c r="O6656" s="2">
        <v>0</v>
      </c>
      <c r="P6656" s="2">
        <v>0</v>
      </c>
      <c r="Q6656" s="2">
        <v>333.31</v>
      </c>
      <c r="R6656" s="2">
        <v>43.330300000000001</v>
      </c>
      <c r="S6656" s="2">
        <v>0</v>
      </c>
      <c r="T6656" s="2">
        <v>0</v>
      </c>
      <c r="U6656" s="2">
        <v>376.64030000000002</v>
      </c>
      <c r="W6656" s="2" t="s">
        <v>1</v>
      </c>
      <c r="X66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6"/>
      <c r="Z6656"/>
      <c r="AA6656"/>
    </row>
    <row r="6657" spans="5:27" hidden="1">
      <c r="E6657" t="s">
        <v>8120</v>
      </c>
      <c r="F6657" t="s">
        <v>8145</v>
      </c>
      <c r="G6657" t="s">
        <v>1</v>
      </c>
      <c r="H6657" t="s">
        <v>0</v>
      </c>
      <c r="I6657" t="s">
        <v>8171</v>
      </c>
      <c r="J6657" t="s">
        <v>8172</v>
      </c>
      <c r="K6657">
        <v>5798</v>
      </c>
      <c r="L6657">
        <v>5798</v>
      </c>
      <c r="M6657" s="1" t="s">
        <v>495</v>
      </c>
      <c r="N6657" t="s">
        <v>496</v>
      </c>
      <c r="O6657" s="2">
        <v>0</v>
      </c>
      <c r="P6657" s="2">
        <v>0</v>
      </c>
      <c r="Q6657" s="2">
        <v>167.23</v>
      </c>
      <c r="R6657" s="2">
        <v>21.739899999999999</v>
      </c>
      <c r="S6657" s="2">
        <v>0</v>
      </c>
      <c r="T6657" s="2">
        <v>0</v>
      </c>
      <c r="U6657" s="2">
        <v>188.9699</v>
      </c>
      <c r="W6657" s="2" t="s">
        <v>1</v>
      </c>
      <c r="X66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7"/>
      <c r="Z6657"/>
      <c r="AA6657"/>
    </row>
    <row r="6658" spans="5:27" hidden="1">
      <c r="E6658" t="s">
        <v>8120</v>
      </c>
      <c r="F6658" t="s">
        <v>8145</v>
      </c>
      <c r="G6658" t="s">
        <v>1</v>
      </c>
      <c r="H6658" t="s">
        <v>0</v>
      </c>
      <c r="I6658" t="s">
        <v>8171</v>
      </c>
      <c r="J6658" t="s">
        <v>8172</v>
      </c>
      <c r="K6658">
        <v>5799</v>
      </c>
      <c r="L6658">
        <v>5799</v>
      </c>
      <c r="M6658" s="1" t="s">
        <v>512</v>
      </c>
      <c r="N6658" t="s">
        <v>513</v>
      </c>
      <c r="O6658" s="2">
        <v>0</v>
      </c>
      <c r="P6658" s="2">
        <v>0</v>
      </c>
      <c r="Q6658" s="2">
        <v>520.37</v>
      </c>
      <c r="R6658" s="2">
        <v>67.648099999999999</v>
      </c>
      <c r="S6658" s="2">
        <v>0</v>
      </c>
      <c r="T6658" s="2">
        <v>0</v>
      </c>
      <c r="U6658" s="2">
        <v>588.0181</v>
      </c>
      <c r="W6658" s="2" t="s">
        <v>1</v>
      </c>
      <c r="X66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8"/>
      <c r="Z6658"/>
      <c r="AA6658"/>
    </row>
    <row r="6659" spans="5:27" hidden="1">
      <c r="E6659" t="s">
        <v>8120</v>
      </c>
      <c r="F6659" t="s">
        <v>8145</v>
      </c>
      <c r="G6659" t="s">
        <v>1</v>
      </c>
      <c r="H6659" t="s">
        <v>0</v>
      </c>
      <c r="I6659" t="s">
        <v>8171</v>
      </c>
      <c r="J6659" t="s">
        <v>8172</v>
      </c>
      <c r="K6659">
        <v>5800</v>
      </c>
      <c r="L6659">
        <v>5800</v>
      </c>
      <c r="M6659" s="1" t="s">
        <v>628</v>
      </c>
      <c r="N6659" t="s">
        <v>629</v>
      </c>
      <c r="O6659" s="2">
        <v>0</v>
      </c>
      <c r="P6659" s="2">
        <v>0</v>
      </c>
      <c r="Q6659" s="2">
        <v>74.31</v>
      </c>
      <c r="R6659" s="2">
        <v>9.6603000000000012</v>
      </c>
      <c r="S6659" s="2">
        <v>0</v>
      </c>
      <c r="T6659" s="2">
        <v>0</v>
      </c>
      <c r="U6659" s="2">
        <v>83.970300000000009</v>
      </c>
      <c r="W6659" s="2" t="s">
        <v>1</v>
      </c>
      <c r="X66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59"/>
      <c r="Z6659"/>
      <c r="AA6659"/>
    </row>
    <row r="6660" spans="5:27" hidden="1">
      <c r="E6660" t="s">
        <v>8120</v>
      </c>
      <c r="F6660" t="s">
        <v>8145</v>
      </c>
      <c r="G6660" t="s">
        <v>1</v>
      </c>
      <c r="H6660" t="s">
        <v>0</v>
      </c>
      <c r="I6660" t="s">
        <v>8171</v>
      </c>
      <c r="J6660" t="s">
        <v>8172</v>
      </c>
      <c r="K6660">
        <v>5801</v>
      </c>
      <c r="L6660">
        <v>5801</v>
      </c>
      <c r="M6660" s="1" t="s">
        <v>8165</v>
      </c>
      <c r="N6660" t="s">
        <v>8166</v>
      </c>
      <c r="O6660" s="2">
        <v>0</v>
      </c>
      <c r="P6660" s="2">
        <v>0</v>
      </c>
      <c r="Q6660" s="2">
        <v>392.26</v>
      </c>
      <c r="R6660" s="2">
        <v>50.9938</v>
      </c>
      <c r="S6660" s="2">
        <v>0</v>
      </c>
      <c r="T6660" s="2">
        <v>0</v>
      </c>
      <c r="U6660" s="2">
        <v>443.25380000000001</v>
      </c>
      <c r="W6660" s="2" t="s">
        <v>1</v>
      </c>
      <c r="X66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0"/>
      <c r="Z6660"/>
      <c r="AA6660"/>
    </row>
    <row r="6661" spans="5:27" hidden="1">
      <c r="E6661" t="s">
        <v>8120</v>
      </c>
      <c r="F6661" t="s">
        <v>8145</v>
      </c>
      <c r="G6661" t="s">
        <v>1</v>
      </c>
      <c r="H6661" t="s">
        <v>0</v>
      </c>
      <c r="I6661" t="s">
        <v>8171</v>
      </c>
      <c r="J6661" t="s">
        <v>8172</v>
      </c>
      <c r="K6661">
        <v>5802</v>
      </c>
      <c r="L6661">
        <v>5802</v>
      </c>
      <c r="M6661" s="1" t="s">
        <v>8165</v>
      </c>
      <c r="N6661" t="s">
        <v>8166</v>
      </c>
      <c r="O6661" s="2">
        <v>0</v>
      </c>
      <c r="P6661" s="2">
        <v>0</v>
      </c>
      <c r="Q6661" s="2">
        <v>252.07</v>
      </c>
      <c r="R6661" s="2">
        <v>32.769100000000002</v>
      </c>
      <c r="S6661" s="2">
        <v>0</v>
      </c>
      <c r="T6661" s="2">
        <v>0</v>
      </c>
      <c r="U6661" s="2">
        <v>284.83909999999997</v>
      </c>
      <c r="W6661" s="2" t="s">
        <v>1</v>
      </c>
      <c r="X66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1"/>
      <c r="Z6661"/>
      <c r="AA6661"/>
    </row>
    <row r="6662" spans="5:27" hidden="1">
      <c r="E6662" t="s">
        <v>8120</v>
      </c>
      <c r="F6662" t="s">
        <v>8145</v>
      </c>
      <c r="G6662" t="s">
        <v>1</v>
      </c>
      <c r="H6662" t="s">
        <v>0</v>
      </c>
      <c r="I6662" t="s">
        <v>8171</v>
      </c>
      <c r="J6662" t="s">
        <v>8172</v>
      </c>
      <c r="K6662">
        <v>5803</v>
      </c>
      <c r="L6662">
        <v>5803</v>
      </c>
      <c r="M6662" s="1" t="s">
        <v>7871</v>
      </c>
      <c r="N6662" t="s">
        <v>7872</v>
      </c>
      <c r="O6662" s="2">
        <v>0</v>
      </c>
      <c r="P6662" s="2">
        <v>0</v>
      </c>
      <c r="Q6662" s="2">
        <v>187.84</v>
      </c>
      <c r="R6662" s="2">
        <v>24.4192</v>
      </c>
      <c r="S6662" s="2">
        <v>0</v>
      </c>
      <c r="T6662" s="2">
        <v>0</v>
      </c>
      <c r="U6662" s="2">
        <v>212.25919999999999</v>
      </c>
      <c r="W6662" s="2" t="s">
        <v>1</v>
      </c>
      <c r="X66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2"/>
      <c r="Z6662"/>
      <c r="AA6662"/>
    </row>
    <row r="6663" spans="5:27" hidden="1">
      <c r="E6663" t="s">
        <v>8120</v>
      </c>
      <c r="F6663" t="s">
        <v>8145</v>
      </c>
      <c r="G6663" t="s">
        <v>1</v>
      </c>
      <c r="H6663" t="s">
        <v>0</v>
      </c>
      <c r="I6663" t="s">
        <v>8171</v>
      </c>
      <c r="J6663" t="s">
        <v>8172</v>
      </c>
      <c r="K6663">
        <v>5804</v>
      </c>
      <c r="L6663">
        <v>5804</v>
      </c>
      <c r="M6663" s="1" t="s">
        <v>568</v>
      </c>
      <c r="N6663" t="s">
        <v>569</v>
      </c>
      <c r="O6663" s="2">
        <v>0</v>
      </c>
      <c r="P6663" s="2">
        <v>0</v>
      </c>
      <c r="Q6663" s="2">
        <v>724.78</v>
      </c>
      <c r="R6663" s="2">
        <v>94.221400000000003</v>
      </c>
      <c r="S6663" s="2">
        <v>0</v>
      </c>
      <c r="T6663" s="2">
        <v>0</v>
      </c>
      <c r="U6663" s="2">
        <v>819.00139999999999</v>
      </c>
      <c r="W6663" s="2" t="s">
        <v>1</v>
      </c>
      <c r="X66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3"/>
      <c r="Z6663"/>
      <c r="AA6663"/>
    </row>
    <row r="6664" spans="5:27" hidden="1">
      <c r="E6664" t="s">
        <v>8120</v>
      </c>
      <c r="F6664" t="s">
        <v>8145</v>
      </c>
      <c r="G6664" t="s">
        <v>1</v>
      </c>
      <c r="H6664" t="s">
        <v>0</v>
      </c>
      <c r="I6664" t="s">
        <v>8171</v>
      </c>
      <c r="J6664" t="s">
        <v>8172</v>
      </c>
      <c r="K6664">
        <v>5805</v>
      </c>
      <c r="L6664">
        <v>5805</v>
      </c>
      <c r="M6664" s="1" t="s">
        <v>568</v>
      </c>
      <c r="N6664" t="s">
        <v>569</v>
      </c>
      <c r="O6664" s="2">
        <v>0</v>
      </c>
      <c r="P6664" s="2">
        <v>0</v>
      </c>
      <c r="Q6664" s="2">
        <v>464.61</v>
      </c>
      <c r="R6664" s="2">
        <v>60.399300000000004</v>
      </c>
      <c r="S6664" s="2">
        <v>0</v>
      </c>
      <c r="T6664" s="2">
        <v>0</v>
      </c>
      <c r="U6664" s="2">
        <v>525.00930000000005</v>
      </c>
      <c r="W6664" s="2" t="s">
        <v>1</v>
      </c>
      <c r="X66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4"/>
      <c r="Z6664"/>
      <c r="AA6664"/>
    </row>
    <row r="6665" spans="5:27" hidden="1">
      <c r="E6665" t="s">
        <v>8120</v>
      </c>
      <c r="F6665" t="s">
        <v>8145</v>
      </c>
      <c r="G6665" t="s">
        <v>1</v>
      </c>
      <c r="H6665" t="s">
        <v>0</v>
      </c>
      <c r="I6665" t="s">
        <v>8171</v>
      </c>
      <c r="J6665" t="s">
        <v>8172</v>
      </c>
      <c r="K6665">
        <v>5806</v>
      </c>
      <c r="L6665">
        <v>5806</v>
      </c>
      <c r="M6665" s="1" t="s">
        <v>347</v>
      </c>
      <c r="N6665" t="s">
        <v>348</v>
      </c>
      <c r="O6665" s="2">
        <v>0</v>
      </c>
      <c r="P6665" s="2">
        <v>0</v>
      </c>
      <c r="Q6665" s="2">
        <v>65.03</v>
      </c>
      <c r="R6665" s="2">
        <v>8.4539000000000009</v>
      </c>
      <c r="S6665" s="2">
        <v>0</v>
      </c>
      <c r="T6665" s="2">
        <v>0</v>
      </c>
      <c r="U6665" s="2">
        <v>73.483900000000006</v>
      </c>
      <c r="W6665" s="2" t="s">
        <v>1</v>
      </c>
      <c r="X66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5"/>
      <c r="Z6665"/>
      <c r="AA6665"/>
    </row>
    <row r="6666" spans="5:27" hidden="1">
      <c r="E6666" t="s">
        <v>8120</v>
      </c>
      <c r="F6666" t="s">
        <v>8145</v>
      </c>
      <c r="G6666" t="s">
        <v>1</v>
      </c>
      <c r="H6666" t="s">
        <v>0</v>
      </c>
      <c r="I6666" t="s">
        <v>8171</v>
      </c>
      <c r="J6666" t="s">
        <v>8172</v>
      </c>
      <c r="K6666">
        <v>5807</v>
      </c>
      <c r="L6666">
        <v>5807</v>
      </c>
      <c r="M6666" s="1" t="s">
        <v>943</v>
      </c>
      <c r="N6666" t="s">
        <v>944</v>
      </c>
      <c r="O6666" s="2">
        <v>0</v>
      </c>
      <c r="P6666" s="2">
        <v>0</v>
      </c>
      <c r="Q6666" s="2">
        <v>743.36</v>
      </c>
      <c r="R6666" s="2">
        <v>96.636800000000008</v>
      </c>
      <c r="S6666" s="2">
        <v>0</v>
      </c>
      <c r="T6666" s="2">
        <v>0</v>
      </c>
      <c r="U6666" s="2">
        <v>839.99680000000001</v>
      </c>
      <c r="W6666" s="2" t="s">
        <v>1</v>
      </c>
      <c r="X66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6"/>
      <c r="Z6666"/>
      <c r="AA6666"/>
    </row>
    <row r="6667" spans="5:27" hidden="1">
      <c r="E6667" t="s">
        <v>8120</v>
      </c>
      <c r="F6667" t="s">
        <v>8145</v>
      </c>
      <c r="G6667" t="s">
        <v>1</v>
      </c>
      <c r="H6667" t="s">
        <v>0</v>
      </c>
      <c r="I6667" t="s">
        <v>8171</v>
      </c>
      <c r="J6667" t="s">
        <v>8172</v>
      </c>
      <c r="K6667">
        <v>5808</v>
      </c>
      <c r="L6667">
        <v>5808</v>
      </c>
      <c r="M6667" s="1" t="s">
        <v>7848</v>
      </c>
      <c r="N6667" t="s">
        <v>7847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W6667" s="2" t="s">
        <v>1</v>
      </c>
      <c r="X66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7"/>
      <c r="Z6667"/>
      <c r="AA6667"/>
    </row>
    <row r="6668" spans="5:27" hidden="1">
      <c r="E6668" t="s">
        <v>8120</v>
      </c>
      <c r="F6668" t="s">
        <v>8145</v>
      </c>
      <c r="G6668" t="s">
        <v>1</v>
      </c>
      <c r="H6668" t="s">
        <v>0</v>
      </c>
      <c r="I6668" t="s">
        <v>8171</v>
      </c>
      <c r="J6668" t="s">
        <v>8172</v>
      </c>
      <c r="K6668">
        <v>5809</v>
      </c>
      <c r="L6668">
        <v>5809</v>
      </c>
      <c r="M6668" s="1" t="s">
        <v>345</v>
      </c>
      <c r="N6668" t="s">
        <v>346</v>
      </c>
      <c r="O6668" s="2">
        <v>0</v>
      </c>
      <c r="P6668" s="2">
        <v>0</v>
      </c>
      <c r="Q6668" s="2">
        <v>56.5</v>
      </c>
      <c r="R6668" s="2">
        <v>7.3450000000000006</v>
      </c>
      <c r="S6668" s="2">
        <v>0</v>
      </c>
      <c r="T6668" s="2">
        <v>0</v>
      </c>
      <c r="U6668" s="2">
        <v>63.844999999999999</v>
      </c>
      <c r="W6668" s="2" t="s">
        <v>1</v>
      </c>
      <c r="X66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8"/>
      <c r="Z6668"/>
      <c r="AA6668"/>
    </row>
    <row r="6669" spans="5:27" hidden="1">
      <c r="E6669" t="s">
        <v>8120</v>
      </c>
      <c r="F6669" t="s">
        <v>8145</v>
      </c>
      <c r="G6669" t="s">
        <v>1</v>
      </c>
      <c r="H6669" t="s">
        <v>0</v>
      </c>
      <c r="I6669" t="s">
        <v>8171</v>
      </c>
      <c r="J6669" t="s">
        <v>8172</v>
      </c>
      <c r="K6669">
        <v>5810</v>
      </c>
      <c r="L6669">
        <v>5810</v>
      </c>
      <c r="M6669" s="1" t="s">
        <v>657</v>
      </c>
      <c r="N6669" t="s">
        <v>658</v>
      </c>
      <c r="O6669" s="2">
        <v>0</v>
      </c>
      <c r="P6669" s="2">
        <v>0</v>
      </c>
      <c r="Q6669" s="2">
        <v>65.53</v>
      </c>
      <c r="R6669" s="2">
        <v>8.5189000000000004</v>
      </c>
      <c r="S6669" s="2">
        <v>0</v>
      </c>
      <c r="T6669" s="2">
        <v>0</v>
      </c>
      <c r="U6669" s="2">
        <v>74.048900000000003</v>
      </c>
      <c r="W6669" s="2" t="s">
        <v>1</v>
      </c>
      <c r="X66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69"/>
      <c r="Z6669"/>
      <c r="AA6669"/>
    </row>
    <row r="6670" spans="5:27" hidden="1">
      <c r="E6670" t="s">
        <v>8120</v>
      </c>
      <c r="F6670" t="s">
        <v>8145</v>
      </c>
      <c r="G6670" t="s">
        <v>1</v>
      </c>
      <c r="H6670" t="s">
        <v>0</v>
      </c>
      <c r="I6670" t="s">
        <v>8171</v>
      </c>
      <c r="J6670" t="s">
        <v>8172</v>
      </c>
      <c r="K6670">
        <v>5811</v>
      </c>
      <c r="L6670">
        <v>5811</v>
      </c>
      <c r="M6670" s="1" t="s">
        <v>636</v>
      </c>
      <c r="N6670" t="s">
        <v>637</v>
      </c>
      <c r="O6670" s="2">
        <v>0</v>
      </c>
      <c r="P6670" s="2">
        <v>0</v>
      </c>
      <c r="Q6670" s="2">
        <v>37.159999999999997</v>
      </c>
      <c r="R6670" s="2">
        <v>4.8308</v>
      </c>
      <c r="S6670" s="2">
        <v>0</v>
      </c>
      <c r="T6670" s="2">
        <v>0</v>
      </c>
      <c r="U6670" s="2">
        <v>41.990799999999993</v>
      </c>
      <c r="W6670" s="2" t="s">
        <v>1</v>
      </c>
      <c r="X66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0"/>
      <c r="Z6670"/>
      <c r="AA6670"/>
    </row>
    <row r="6671" spans="5:27" hidden="1">
      <c r="E6671" t="s">
        <v>8120</v>
      </c>
      <c r="F6671" t="s">
        <v>8145</v>
      </c>
      <c r="G6671" t="s">
        <v>1</v>
      </c>
      <c r="H6671" t="s">
        <v>0</v>
      </c>
      <c r="I6671" t="s">
        <v>8171</v>
      </c>
      <c r="J6671" t="s">
        <v>8172</v>
      </c>
      <c r="K6671">
        <v>5812</v>
      </c>
      <c r="L6671">
        <v>5812</v>
      </c>
      <c r="M6671" s="1" t="s">
        <v>140</v>
      </c>
      <c r="N6671" t="s">
        <v>141</v>
      </c>
      <c r="O6671" s="2">
        <v>0</v>
      </c>
      <c r="P6671" s="2">
        <v>0</v>
      </c>
      <c r="Q6671" s="2">
        <v>29.21</v>
      </c>
      <c r="R6671" s="2">
        <v>3.7973000000000003</v>
      </c>
      <c r="S6671" s="2">
        <v>0</v>
      </c>
      <c r="T6671" s="2">
        <v>0</v>
      </c>
      <c r="U6671" s="2">
        <v>33.007300000000001</v>
      </c>
      <c r="W6671" s="2" t="s">
        <v>1</v>
      </c>
      <c r="X66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1"/>
      <c r="Z6671"/>
      <c r="AA6671"/>
    </row>
    <row r="6672" spans="5:27" hidden="1">
      <c r="E6672" t="s">
        <v>8120</v>
      </c>
      <c r="F6672" t="s">
        <v>8145</v>
      </c>
      <c r="G6672" t="s">
        <v>1</v>
      </c>
      <c r="H6672" t="s">
        <v>0</v>
      </c>
      <c r="I6672" t="s">
        <v>8171</v>
      </c>
      <c r="J6672" t="s">
        <v>8172</v>
      </c>
      <c r="K6672">
        <v>5813</v>
      </c>
      <c r="L6672">
        <v>5813</v>
      </c>
      <c r="M6672" s="1" t="s">
        <v>679</v>
      </c>
      <c r="N6672" t="s">
        <v>680</v>
      </c>
      <c r="O6672" s="2">
        <v>0</v>
      </c>
      <c r="P6672" s="2">
        <v>0</v>
      </c>
      <c r="Q6672" s="2">
        <v>92.9</v>
      </c>
      <c r="R6672" s="2">
        <v>12.077000000000002</v>
      </c>
      <c r="S6672" s="2">
        <v>0</v>
      </c>
      <c r="T6672" s="2">
        <v>0</v>
      </c>
      <c r="U6672" s="2">
        <v>104.977</v>
      </c>
      <c r="W6672" s="2" t="s">
        <v>1</v>
      </c>
      <c r="X66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2"/>
      <c r="Z6672"/>
      <c r="AA6672"/>
    </row>
    <row r="6673" spans="5:27" hidden="1">
      <c r="E6673" t="s">
        <v>8120</v>
      </c>
      <c r="F6673" t="s">
        <v>8145</v>
      </c>
      <c r="G6673" t="s">
        <v>1</v>
      </c>
      <c r="H6673" t="s">
        <v>0</v>
      </c>
      <c r="I6673" t="s">
        <v>8171</v>
      </c>
      <c r="J6673" t="s">
        <v>8172</v>
      </c>
      <c r="K6673">
        <v>5814</v>
      </c>
      <c r="L6673">
        <v>5814</v>
      </c>
      <c r="M6673" s="1" t="s">
        <v>7848</v>
      </c>
      <c r="N6673" t="s">
        <v>7847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W6673" s="2" t="s">
        <v>1</v>
      </c>
      <c r="X66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3"/>
      <c r="Z6673"/>
      <c r="AA6673"/>
    </row>
    <row r="6674" spans="5:27" hidden="1">
      <c r="E6674" t="s">
        <v>8120</v>
      </c>
      <c r="F6674" t="s">
        <v>8145</v>
      </c>
      <c r="G6674" t="s">
        <v>1</v>
      </c>
      <c r="H6674" t="s">
        <v>0</v>
      </c>
      <c r="I6674" t="s">
        <v>8171</v>
      </c>
      <c r="J6674" t="s">
        <v>8172</v>
      </c>
      <c r="K6674">
        <v>5815</v>
      </c>
      <c r="L6674">
        <v>5815</v>
      </c>
      <c r="M6674" s="1" t="s">
        <v>542</v>
      </c>
      <c r="N6674" t="s">
        <v>543</v>
      </c>
      <c r="O6674" s="2">
        <v>0</v>
      </c>
      <c r="P6674" s="2">
        <v>0</v>
      </c>
      <c r="Q6674" s="2">
        <v>92.9</v>
      </c>
      <c r="R6674" s="2">
        <v>12.077000000000002</v>
      </c>
      <c r="S6674" s="2">
        <v>0</v>
      </c>
      <c r="T6674" s="2">
        <v>0</v>
      </c>
      <c r="U6674" s="2">
        <v>104.977</v>
      </c>
      <c r="W6674" s="2" t="s">
        <v>1</v>
      </c>
      <c r="X66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4"/>
      <c r="Z6674"/>
      <c r="AA6674"/>
    </row>
    <row r="6675" spans="5:27" hidden="1">
      <c r="E6675" t="s">
        <v>8120</v>
      </c>
      <c r="F6675" t="s">
        <v>8145</v>
      </c>
      <c r="G6675" t="s">
        <v>1</v>
      </c>
      <c r="H6675" t="s">
        <v>0</v>
      </c>
      <c r="I6675" t="s">
        <v>8171</v>
      </c>
      <c r="J6675" t="s">
        <v>8172</v>
      </c>
      <c r="K6675">
        <v>5816</v>
      </c>
      <c r="L6675">
        <v>5816</v>
      </c>
      <c r="M6675" s="1" t="s">
        <v>265</v>
      </c>
      <c r="N6675" t="s">
        <v>266</v>
      </c>
      <c r="O6675" s="2">
        <v>0</v>
      </c>
      <c r="P6675" s="2">
        <v>0</v>
      </c>
      <c r="Q6675" s="2">
        <v>770.64</v>
      </c>
      <c r="R6675" s="2">
        <v>100.1832</v>
      </c>
      <c r="S6675" s="2">
        <v>0</v>
      </c>
      <c r="T6675" s="2">
        <v>0</v>
      </c>
      <c r="U6675" s="2">
        <v>870.82320000000004</v>
      </c>
      <c r="W6675" s="2" t="s">
        <v>1</v>
      </c>
      <c r="X66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5"/>
      <c r="Z6675"/>
      <c r="AA6675"/>
    </row>
    <row r="6676" spans="5:27" hidden="1">
      <c r="E6676" t="s">
        <v>8120</v>
      </c>
      <c r="F6676" t="s">
        <v>8145</v>
      </c>
      <c r="G6676" t="s">
        <v>1</v>
      </c>
      <c r="H6676" t="s">
        <v>0</v>
      </c>
      <c r="I6676" t="s">
        <v>8171</v>
      </c>
      <c r="J6676" t="s">
        <v>8172</v>
      </c>
      <c r="K6676">
        <v>5817</v>
      </c>
      <c r="L6676">
        <v>5817</v>
      </c>
      <c r="M6676" s="1" t="s">
        <v>397</v>
      </c>
      <c r="N6676" t="s">
        <v>398</v>
      </c>
      <c r="O6676" s="2">
        <v>0</v>
      </c>
      <c r="P6676" s="2">
        <v>0</v>
      </c>
      <c r="Q6676" s="2">
        <v>206.43</v>
      </c>
      <c r="R6676" s="2">
        <v>26.835900000000002</v>
      </c>
      <c r="S6676" s="2">
        <v>0</v>
      </c>
      <c r="T6676" s="2">
        <v>0</v>
      </c>
      <c r="U6676" s="2">
        <v>233.26590000000002</v>
      </c>
      <c r="W6676" s="2" t="s">
        <v>1</v>
      </c>
      <c r="X66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6"/>
      <c r="Z6676"/>
      <c r="AA6676"/>
    </row>
    <row r="6677" spans="5:27" hidden="1">
      <c r="E6677" t="s">
        <v>8120</v>
      </c>
      <c r="F6677" t="s">
        <v>8145</v>
      </c>
      <c r="G6677" t="s">
        <v>1</v>
      </c>
      <c r="H6677" t="s">
        <v>0</v>
      </c>
      <c r="I6677" t="s">
        <v>8171</v>
      </c>
      <c r="J6677" t="s">
        <v>8172</v>
      </c>
      <c r="K6677">
        <v>5818</v>
      </c>
      <c r="L6677">
        <v>5818</v>
      </c>
      <c r="M6677" s="1" t="s">
        <v>520</v>
      </c>
      <c r="N6677" t="s">
        <v>521</v>
      </c>
      <c r="O6677" s="2">
        <v>0</v>
      </c>
      <c r="P6677" s="2">
        <v>0</v>
      </c>
      <c r="Q6677" s="2">
        <v>389.17</v>
      </c>
      <c r="R6677" s="2">
        <v>50.592100000000002</v>
      </c>
      <c r="S6677" s="2">
        <v>0</v>
      </c>
      <c r="T6677" s="2">
        <v>0</v>
      </c>
      <c r="U6677" s="2">
        <v>439.76210000000003</v>
      </c>
      <c r="W6677" s="2" t="s">
        <v>1</v>
      </c>
      <c r="X66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7"/>
      <c r="Z6677"/>
      <c r="AA6677"/>
    </row>
    <row r="6678" spans="5:27" hidden="1">
      <c r="E6678" t="s">
        <v>8120</v>
      </c>
      <c r="F6678" t="s">
        <v>8145</v>
      </c>
      <c r="G6678" t="s">
        <v>1</v>
      </c>
      <c r="H6678" t="s">
        <v>0</v>
      </c>
      <c r="I6678" t="s">
        <v>8171</v>
      </c>
      <c r="J6678" t="s">
        <v>8172</v>
      </c>
      <c r="K6678">
        <v>5819</v>
      </c>
      <c r="L6678">
        <v>5819</v>
      </c>
      <c r="M6678" s="1" t="s">
        <v>77</v>
      </c>
      <c r="N6678" t="s">
        <v>78</v>
      </c>
      <c r="O6678" s="2">
        <v>0</v>
      </c>
      <c r="P6678" s="2">
        <v>0</v>
      </c>
      <c r="Q6678" s="2">
        <v>411.58</v>
      </c>
      <c r="R6678" s="2">
        <v>53.505400000000002</v>
      </c>
      <c r="S6678" s="2">
        <v>0</v>
      </c>
      <c r="T6678" s="2">
        <v>0</v>
      </c>
      <c r="U6678" s="2">
        <v>465.08539999999999</v>
      </c>
      <c r="W6678" s="2" t="s">
        <v>1</v>
      </c>
      <c r="X66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8"/>
      <c r="Z6678"/>
      <c r="AA6678"/>
    </row>
    <row r="6679" spans="5:27" hidden="1">
      <c r="E6679" t="s">
        <v>8120</v>
      </c>
      <c r="F6679" t="s">
        <v>8145</v>
      </c>
      <c r="G6679" t="s">
        <v>1</v>
      </c>
      <c r="H6679" t="s">
        <v>0</v>
      </c>
      <c r="I6679" t="s">
        <v>8171</v>
      </c>
      <c r="J6679" t="s">
        <v>8172</v>
      </c>
      <c r="K6679">
        <v>5820</v>
      </c>
      <c r="L6679">
        <v>5820</v>
      </c>
      <c r="M6679" s="1" t="s">
        <v>485</v>
      </c>
      <c r="N6679" t="s">
        <v>486</v>
      </c>
      <c r="O6679" s="2">
        <v>0</v>
      </c>
      <c r="P6679" s="2">
        <v>0</v>
      </c>
      <c r="Q6679" s="2">
        <v>143.25</v>
      </c>
      <c r="R6679" s="2">
        <v>18.622500000000002</v>
      </c>
      <c r="S6679" s="2">
        <v>0</v>
      </c>
      <c r="T6679" s="2">
        <v>0</v>
      </c>
      <c r="U6679" s="2">
        <v>161.8725</v>
      </c>
      <c r="W6679" s="2" t="s">
        <v>1</v>
      </c>
      <c r="X66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79"/>
      <c r="Z6679"/>
      <c r="AA6679"/>
    </row>
    <row r="6680" spans="5:27" hidden="1">
      <c r="E6680" t="s">
        <v>8120</v>
      </c>
      <c r="F6680" t="s">
        <v>8145</v>
      </c>
      <c r="G6680" t="s">
        <v>1</v>
      </c>
      <c r="H6680" t="s">
        <v>0</v>
      </c>
      <c r="I6680" t="s">
        <v>8171</v>
      </c>
      <c r="J6680" t="s">
        <v>8172</v>
      </c>
      <c r="K6680">
        <v>5821</v>
      </c>
      <c r="L6680">
        <v>5821</v>
      </c>
      <c r="M6680" s="1" t="s">
        <v>908</v>
      </c>
      <c r="N6680" t="s">
        <v>909</v>
      </c>
      <c r="O6680" s="2">
        <v>0</v>
      </c>
      <c r="P6680" s="2">
        <v>0</v>
      </c>
      <c r="Q6680" s="2">
        <v>224.54</v>
      </c>
      <c r="R6680" s="2">
        <v>29.190200000000001</v>
      </c>
      <c r="S6680" s="2">
        <v>0</v>
      </c>
      <c r="T6680" s="2">
        <v>0</v>
      </c>
      <c r="U6680" s="2">
        <v>253.7302</v>
      </c>
      <c r="W6680" s="2" t="s">
        <v>1</v>
      </c>
      <c r="X66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0"/>
      <c r="Z6680"/>
      <c r="AA6680"/>
    </row>
    <row r="6681" spans="5:27" hidden="1">
      <c r="E6681" t="s">
        <v>8120</v>
      </c>
      <c r="F6681" t="s">
        <v>8145</v>
      </c>
      <c r="G6681" t="s">
        <v>1</v>
      </c>
      <c r="H6681" t="s">
        <v>0</v>
      </c>
      <c r="I6681" t="s">
        <v>8171</v>
      </c>
      <c r="J6681" t="s">
        <v>8172</v>
      </c>
      <c r="K6681">
        <v>5822</v>
      </c>
      <c r="L6681">
        <v>5822</v>
      </c>
      <c r="M6681" s="1" t="s">
        <v>487</v>
      </c>
      <c r="N6681" t="s">
        <v>488</v>
      </c>
      <c r="O6681" s="2">
        <v>0</v>
      </c>
      <c r="P6681" s="2">
        <v>0</v>
      </c>
      <c r="Q6681" s="2">
        <v>55</v>
      </c>
      <c r="R6681" s="2">
        <v>7.15</v>
      </c>
      <c r="S6681" s="2">
        <v>0</v>
      </c>
      <c r="T6681" s="2">
        <v>0</v>
      </c>
      <c r="U6681" s="2">
        <v>62.15</v>
      </c>
      <c r="W6681" s="2" t="s">
        <v>1</v>
      </c>
      <c r="X66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1"/>
      <c r="Z6681"/>
      <c r="AA6681"/>
    </row>
    <row r="6682" spans="5:27" hidden="1">
      <c r="E6682" t="s">
        <v>8120</v>
      </c>
      <c r="F6682" t="s">
        <v>8145</v>
      </c>
      <c r="G6682" t="s">
        <v>1</v>
      </c>
      <c r="H6682" t="s">
        <v>0</v>
      </c>
      <c r="I6682" t="s">
        <v>8171</v>
      </c>
      <c r="J6682" t="s">
        <v>8172</v>
      </c>
      <c r="K6682">
        <v>5823</v>
      </c>
      <c r="L6682">
        <v>5823</v>
      </c>
      <c r="M6682" s="1" t="s">
        <v>532</v>
      </c>
      <c r="N6682" t="s">
        <v>533</v>
      </c>
      <c r="O6682" s="2">
        <v>0</v>
      </c>
      <c r="P6682" s="2">
        <v>0</v>
      </c>
      <c r="Q6682" s="2">
        <v>336.51</v>
      </c>
      <c r="R6682" s="2">
        <v>43.746299999999998</v>
      </c>
      <c r="S6682" s="2">
        <v>0</v>
      </c>
      <c r="T6682" s="2">
        <v>0</v>
      </c>
      <c r="U6682" s="2">
        <v>380.25630000000001</v>
      </c>
      <c r="W6682" s="2" t="s">
        <v>1</v>
      </c>
      <c r="X66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2"/>
      <c r="Z6682"/>
      <c r="AA6682"/>
    </row>
    <row r="6683" spans="5:27" hidden="1">
      <c r="E6683" t="s">
        <v>8120</v>
      </c>
      <c r="F6683" t="s">
        <v>8145</v>
      </c>
      <c r="G6683" t="s">
        <v>1</v>
      </c>
      <c r="H6683" t="s">
        <v>0</v>
      </c>
      <c r="I6683" t="s">
        <v>8171</v>
      </c>
      <c r="J6683" t="s">
        <v>8172</v>
      </c>
      <c r="K6683">
        <v>5824</v>
      </c>
      <c r="L6683">
        <v>5824</v>
      </c>
      <c r="M6683" s="1" t="s">
        <v>305</v>
      </c>
      <c r="N6683" t="s">
        <v>306</v>
      </c>
      <c r="O6683" s="2">
        <v>0</v>
      </c>
      <c r="P6683" s="2">
        <v>0</v>
      </c>
      <c r="Q6683" s="2">
        <v>7406.64</v>
      </c>
      <c r="R6683" s="2">
        <v>962.86320000000012</v>
      </c>
      <c r="S6683" s="2">
        <v>0</v>
      </c>
      <c r="T6683" s="2">
        <v>0</v>
      </c>
      <c r="U6683" s="2">
        <v>8369.503200000001</v>
      </c>
      <c r="W6683" s="2" t="s">
        <v>1</v>
      </c>
      <c r="X66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3"/>
      <c r="Z6683"/>
      <c r="AA6683"/>
    </row>
    <row r="6684" spans="5:27" hidden="1">
      <c r="E6684" t="s">
        <v>8120</v>
      </c>
      <c r="F6684" t="s">
        <v>8145</v>
      </c>
      <c r="G6684" t="s">
        <v>1</v>
      </c>
      <c r="H6684" t="s">
        <v>0</v>
      </c>
      <c r="I6684" t="s">
        <v>8171</v>
      </c>
      <c r="J6684" t="s">
        <v>8172</v>
      </c>
      <c r="K6684">
        <v>5825</v>
      </c>
      <c r="L6684">
        <v>5825</v>
      </c>
      <c r="M6684" s="1" t="s">
        <v>277</v>
      </c>
      <c r="N6684" t="s">
        <v>278</v>
      </c>
      <c r="O6684" s="2">
        <v>0</v>
      </c>
      <c r="P6684" s="2">
        <v>0</v>
      </c>
      <c r="Q6684" s="2">
        <v>286.72000000000003</v>
      </c>
      <c r="R6684" s="2">
        <v>37.273600000000002</v>
      </c>
      <c r="S6684" s="2">
        <v>0</v>
      </c>
      <c r="T6684" s="2">
        <v>0</v>
      </c>
      <c r="U6684" s="2">
        <v>323.99360000000001</v>
      </c>
      <c r="W6684" s="2" t="s">
        <v>1</v>
      </c>
      <c r="X66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4"/>
      <c r="Z6684"/>
      <c r="AA6684"/>
    </row>
    <row r="6685" spans="5:27" hidden="1">
      <c r="E6685" t="s">
        <v>8120</v>
      </c>
      <c r="F6685" t="s">
        <v>8145</v>
      </c>
      <c r="G6685" t="s">
        <v>1</v>
      </c>
      <c r="H6685" t="s">
        <v>0</v>
      </c>
      <c r="I6685" t="s">
        <v>8171</v>
      </c>
      <c r="J6685" t="s">
        <v>8172</v>
      </c>
      <c r="K6685">
        <v>5826</v>
      </c>
      <c r="L6685">
        <v>5826</v>
      </c>
      <c r="M6685" s="1" t="s">
        <v>8167</v>
      </c>
      <c r="N6685" t="s">
        <v>8168</v>
      </c>
      <c r="O6685" s="2">
        <v>0</v>
      </c>
      <c r="P6685" s="2">
        <v>0</v>
      </c>
      <c r="Q6685" s="2">
        <v>37.159999999999997</v>
      </c>
      <c r="R6685" s="2">
        <v>4.8308</v>
      </c>
      <c r="S6685" s="2">
        <v>0</v>
      </c>
      <c r="T6685" s="2">
        <v>0</v>
      </c>
      <c r="U6685" s="2">
        <v>41.990799999999993</v>
      </c>
      <c r="W6685" s="2" t="s">
        <v>1</v>
      </c>
      <c r="X66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5"/>
      <c r="Z6685"/>
      <c r="AA6685"/>
    </row>
    <row r="6686" spans="5:27" hidden="1">
      <c r="E6686" t="s">
        <v>8120</v>
      </c>
      <c r="F6686" t="s">
        <v>8145</v>
      </c>
      <c r="G6686" t="s">
        <v>1</v>
      </c>
      <c r="H6686" t="s">
        <v>0</v>
      </c>
      <c r="I6686" t="s">
        <v>8171</v>
      </c>
      <c r="J6686" t="s">
        <v>8172</v>
      </c>
      <c r="K6686">
        <v>5827</v>
      </c>
      <c r="L6686">
        <v>5827</v>
      </c>
      <c r="M6686" s="1" t="s">
        <v>249</v>
      </c>
      <c r="N6686" t="s">
        <v>250</v>
      </c>
      <c r="O6686" s="2">
        <v>0</v>
      </c>
      <c r="P6686" s="2">
        <v>0</v>
      </c>
      <c r="Q6686" s="2">
        <v>64.599999999999994</v>
      </c>
      <c r="R6686" s="2">
        <v>8.3979999999999997</v>
      </c>
      <c r="S6686" s="2">
        <v>0</v>
      </c>
      <c r="T6686" s="2">
        <v>0</v>
      </c>
      <c r="U6686" s="2">
        <v>72.99799999999999</v>
      </c>
      <c r="W6686" s="2" t="s">
        <v>1</v>
      </c>
      <c r="X66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6"/>
      <c r="Z6686"/>
      <c r="AA6686"/>
    </row>
    <row r="6687" spans="5:27" hidden="1">
      <c r="E6687" t="s">
        <v>8120</v>
      </c>
      <c r="F6687" t="s">
        <v>8145</v>
      </c>
      <c r="G6687" t="s">
        <v>1</v>
      </c>
      <c r="H6687" t="s">
        <v>0</v>
      </c>
      <c r="I6687" t="s">
        <v>8171</v>
      </c>
      <c r="J6687" t="s">
        <v>8172</v>
      </c>
      <c r="K6687">
        <v>5828</v>
      </c>
      <c r="L6687">
        <v>5828</v>
      </c>
      <c r="M6687" s="1" t="s">
        <v>333</v>
      </c>
      <c r="N6687" t="s">
        <v>334</v>
      </c>
      <c r="O6687" s="2">
        <v>0</v>
      </c>
      <c r="P6687" s="2">
        <v>0</v>
      </c>
      <c r="Q6687" s="2">
        <v>150.63999999999999</v>
      </c>
      <c r="R6687" s="2">
        <v>19.583199999999998</v>
      </c>
      <c r="S6687" s="2">
        <v>0</v>
      </c>
      <c r="T6687" s="2">
        <v>0</v>
      </c>
      <c r="U6687" s="2">
        <v>170.22319999999999</v>
      </c>
      <c r="W6687" s="2" t="s">
        <v>1</v>
      </c>
      <c r="X66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7"/>
      <c r="Z6687"/>
      <c r="AA6687"/>
    </row>
    <row r="6688" spans="5:27" hidden="1">
      <c r="E6688" t="s">
        <v>8120</v>
      </c>
      <c r="F6688" t="s">
        <v>8145</v>
      </c>
      <c r="G6688" t="s">
        <v>1</v>
      </c>
      <c r="H6688" t="s">
        <v>0</v>
      </c>
      <c r="I6688" t="s">
        <v>8171</v>
      </c>
      <c r="J6688" t="s">
        <v>8172</v>
      </c>
      <c r="K6688">
        <v>5829</v>
      </c>
      <c r="L6688">
        <v>5829</v>
      </c>
      <c r="M6688" s="1" t="s">
        <v>939</v>
      </c>
      <c r="N6688" t="s">
        <v>940</v>
      </c>
      <c r="O6688" s="2">
        <v>0</v>
      </c>
      <c r="P6688" s="2">
        <v>0</v>
      </c>
      <c r="Q6688" s="2">
        <v>30</v>
      </c>
      <c r="R6688" s="2">
        <v>3.9000000000000004</v>
      </c>
      <c r="S6688" s="2">
        <v>0</v>
      </c>
      <c r="T6688" s="2">
        <v>0</v>
      </c>
      <c r="U6688" s="2">
        <v>33.9</v>
      </c>
      <c r="W6688" s="2" t="s">
        <v>1</v>
      </c>
      <c r="X66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8"/>
      <c r="Z6688"/>
      <c r="AA6688"/>
    </row>
    <row r="6689" spans="5:27" hidden="1">
      <c r="E6689" t="s">
        <v>8120</v>
      </c>
      <c r="F6689" t="s">
        <v>8145</v>
      </c>
      <c r="G6689" t="s">
        <v>1</v>
      </c>
      <c r="H6689" t="s">
        <v>0</v>
      </c>
      <c r="I6689" t="s">
        <v>8171</v>
      </c>
      <c r="J6689" t="s">
        <v>8172</v>
      </c>
      <c r="K6689">
        <v>5830</v>
      </c>
      <c r="L6689">
        <v>5830</v>
      </c>
      <c r="M6689" s="1" t="s">
        <v>491</v>
      </c>
      <c r="N6689" t="s">
        <v>492</v>
      </c>
      <c r="O6689" s="2">
        <v>0</v>
      </c>
      <c r="P6689" s="2">
        <v>0</v>
      </c>
      <c r="Q6689" s="2">
        <v>190.08</v>
      </c>
      <c r="R6689" s="2">
        <v>24.710400000000003</v>
      </c>
      <c r="S6689" s="2">
        <v>0</v>
      </c>
      <c r="T6689" s="2">
        <v>0</v>
      </c>
      <c r="U6689" s="2">
        <v>214.79040000000001</v>
      </c>
      <c r="W6689" s="2" t="s">
        <v>1</v>
      </c>
      <c r="X66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89"/>
      <c r="Z6689"/>
      <c r="AA6689"/>
    </row>
    <row r="6690" spans="5:27" hidden="1">
      <c r="E6690" t="s">
        <v>8120</v>
      </c>
      <c r="F6690" t="s">
        <v>8145</v>
      </c>
      <c r="G6690" t="s">
        <v>1</v>
      </c>
      <c r="H6690" t="s">
        <v>0</v>
      </c>
      <c r="I6690" t="s">
        <v>8171</v>
      </c>
      <c r="J6690" t="s">
        <v>8172</v>
      </c>
      <c r="K6690">
        <v>5831</v>
      </c>
      <c r="L6690">
        <v>5831</v>
      </c>
      <c r="M6690" s="1" t="s">
        <v>773</v>
      </c>
      <c r="N6690" t="s">
        <v>774</v>
      </c>
      <c r="O6690" s="2">
        <v>0</v>
      </c>
      <c r="P6690" s="2">
        <v>0</v>
      </c>
      <c r="Q6690" s="2">
        <v>148.66999999999999</v>
      </c>
      <c r="R6690" s="2">
        <v>19.327099999999998</v>
      </c>
      <c r="S6690" s="2">
        <v>0</v>
      </c>
      <c r="T6690" s="2">
        <v>0</v>
      </c>
      <c r="U6690" s="2">
        <v>167.99709999999999</v>
      </c>
      <c r="W6690" s="2" t="s">
        <v>1</v>
      </c>
      <c r="X66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0"/>
      <c r="Z6690"/>
      <c r="AA6690"/>
    </row>
    <row r="6691" spans="5:27" hidden="1">
      <c r="E6691" t="s">
        <v>8120</v>
      </c>
      <c r="F6691" t="s">
        <v>8145</v>
      </c>
      <c r="G6691" t="s">
        <v>1</v>
      </c>
      <c r="H6691" t="s">
        <v>0</v>
      </c>
      <c r="I6691" t="s">
        <v>8171</v>
      </c>
      <c r="J6691" t="s">
        <v>8172</v>
      </c>
      <c r="K6691">
        <v>5832</v>
      </c>
      <c r="L6691">
        <v>5832</v>
      </c>
      <c r="M6691" s="1" t="s">
        <v>8169</v>
      </c>
      <c r="N6691" t="s">
        <v>8170</v>
      </c>
      <c r="O6691" s="2">
        <v>0</v>
      </c>
      <c r="P6691" s="2">
        <v>0</v>
      </c>
      <c r="Q6691" s="2">
        <v>8.41</v>
      </c>
      <c r="R6691" s="2">
        <v>1.0933000000000002</v>
      </c>
      <c r="S6691" s="2">
        <v>0</v>
      </c>
      <c r="T6691" s="2">
        <v>0</v>
      </c>
      <c r="U6691" s="2">
        <v>9.5032999999999994</v>
      </c>
      <c r="W6691" s="2" t="s">
        <v>1</v>
      </c>
      <c r="X66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1"/>
      <c r="Z6691"/>
      <c r="AA6691"/>
    </row>
    <row r="6692" spans="5:27" hidden="1">
      <c r="E6692" t="s">
        <v>8120</v>
      </c>
      <c r="F6692" t="s">
        <v>8145</v>
      </c>
      <c r="G6692" t="s">
        <v>1</v>
      </c>
      <c r="H6692" t="s">
        <v>0</v>
      </c>
      <c r="I6692" t="s">
        <v>8171</v>
      </c>
      <c r="J6692" t="s">
        <v>8172</v>
      </c>
      <c r="K6692">
        <v>5833</v>
      </c>
      <c r="L6692">
        <v>5833</v>
      </c>
      <c r="M6692" s="1" t="s">
        <v>183</v>
      </c>
      <c r="N6692" t="s">
        <v>184</v>
      </c>
      <c r="O6692" s="2">
        <v>0</v>
      </c>
      <c r="P6692" s="2">
        <v>0</v>
      </c>
      <c r="Q6692" s="2">
        <v>65.75</v>
      </c>
      <c r="R6692" s="2">
        <v>8.5474999999999994</v>
      </c>
      <c r="S6692" s="2">
        <v>0</v>
      </c>
      <c r="T6692" s="2">
        <v>0</v>
      </c>
      <c r="U6692" s="2">
        <v>74.297499999999999</v>
      </c>
      <c r="W6692" s="2" t="s">
        <v>1</v>
      </c>
      <c r="X66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2"/>
      <c r="Z6692"/>
      <c r="AA6692"/>
    </row>
    <row r="6693" spans="5:27" hidden="1">
      <c r="E6693" t="s">
        <v>8120</v>
      </c>
      <c r="F6693" t="s">
        <v>8145</v>
      </c>
      <c r="G6693" t="s">
        <v>1</v>
      </c>
      <c r="H6693" t="s">
        <v>0</v>
      </c>
      <c r="I6693" t="s">
        <v>8171</v>
      </c>
      <c r="J6693" t="s">
        <v>8172</v>
      </c>
      <c r="K6693">
        <v>5834</v>
      </c>
      <c r="L6693">
        <v>5834</v>
      </c>
      <c r="M6693" s="1" t="s">
        <v>1434</v>
      </c>
      <c r="N6693" t="s">
        <v>1435</v>
      </c>
      <c r="O6693" s="2">
        <v>0</v>
      </c>
      <c r="P6693" s="2">
        <v>0</v>
      </c>
      <c r="Q6693" s="2">
        <v>111.49</v>
      </c>
      <c r="R6693" s="2">
        <v>14.4937</v>
      </c>
      <c r="S6693" s="2">
        <v>0</v>
      </c>
      <c r="T6693" s="2">
        <v>0</v>
      </c>
      <c r="U6693" s="2">
        <v>125.9837</v>
      </c>
      <c r="W6693" s="2" t="s">
        <v>1</v>
      </c>
      <c r="X66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3"/>
      <c r="Z6693"/>
      <c r="AA6693"/>
    </row>
    <row r="6694" spans="5:27" hidden="1">
      <c r="E6694" t="s">
        <v>8120</v>
      </c>
      <c r="F6694" t="s">
        <v>8145</v>
      </c>
      <c r="G6694" t="s">
        <v>1</v>
      </c>
      <c r="H6694" t="s">
        <v>0</v>
      </c>
      <c r="I6694" t="s">
        <v>8171</v>
      </c>
      <c r="J6694" t="s">
        <v>8172</v>
      </c>
      <c r="K6694">
        <v>5835</v>
      </c>
      <c r="L6694">
        <v>5835</v>
      </c>
      <c r="M6694" s="1" t="s">
        <v>333</v>
      </c>
      <c r="N6694" t="s">
        <v>334</v>
      </c>
      <c r="O6694" s="2">
        <v>0</v>
      </c>
      <c r="P6694" s="2">
        <v>0</v>
      </c>
      <c r="Q6694" s="2">
        <v>167.23</v>
      </c>
      <c r="R6694" s="2">
        <v>21.739899999999999</v>
      </c>
      <c r="S6694" s="2">
        <v>0</v>
      </c>
      <c r="T6694" s="2">
        <v>0</v>
      </c>
      <c r="U6694" s="2">
        <v>188.9699</v>
      </c>
      <c r="W6694" s="2" t="s">
        <v>1</v>
      </c>
      <c r="X66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4"/>
      <c r="Z6694"/>
      <c r="AA6694"/>
    </row>
    <row r="6695" spans="5:27" hidden="1">
      <c r="E6695" t="s">
        <v>8120</v>
      </c>
      <c r="F6695" t="s">
        <v>8145</v>
      </c>
      <c r="G6695" t="s">
        <v>1</v>
      </c>
      <c r="H6695" t="s">
        <v>0</v>
      </c>
      <c r="I6695" t="s">
        <v>8171</v>
      </c>
      <c r="J6695" t="s">
        <v>8172</v>
      </c>
      <c r="K6695">
        <v>5836</v>
      </c>
      <c r="L6695">
        <v>5836</v>
      </c>
      <c r="M6695" s="1" t="s">
        <v>118</v>
      </c>
      <c r="N6695" t="s">
        <v>119</v>
      </c>
      <c r="O6695" s="2">
        <v>0</v>
      </c>
      <c r="P6695" s="2">
        <v>0</v>
      </c>
      <c r="Q6695" s="2">
        <v>66.05</v>
      </c>
      <c r="R6695" s="2">
        <v>8.5864999999999991</v>
      </c>
      <c r="S6695" s="2">
        <v>0</v>
      </c>
      <c r="T6695" s="2">
        <v>0</v>
      </c>
      <c r="U6695" s="2">
        <v>74.636499999999998</v>
      </c>
      <c r="W6695" s="2" t="s">
        <v>1</v>
      </c>
      <c r="X66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5"/>
      <c r="Z6695"/>
      <c r="AA6695"/>
    </row>
    <row r="6696" spans="5:27" hidden="1">
      <c r="E6696" t="s">
        <v>8120</v>
      </c>
      <c r="F6696" t="s">
        <v>8145</v>
      </c>
      <c r="G6696" t="s">
        <v>1</v>
      </c>
      <c r="H6696" t="s">
        <v>0</v>
      </c>
      <c r="I6696" t="s">
        <v>8171</v>
      </c>
      <c r="J6696" t="s">
        <v>8172</v>
      </c>
      <c r="K6696">
        <v>5837</v>
      </c>
      <c r="L6696">
        <v>5837</v>
      </c>
      <c r="M6696" s="1" t="s">
        <v>118</v>
      </c>
      <c r="N6696" t="s">
        <v>119</v>
      </c>
      <c r="O6696" s="2">
        <v>0</v>
      </c>
      <c r="P6696" s="2">
        <v>0</v>
      </c>
      <c r="Q6696" s="2">
        <v>44.81</v>
      </c>
      <c r="R6696" s="2">
        <v>5.8253000000000004</v>
      </c>
      <c r="S6696" s="2">
        <v>0</v>
      </c>
      <c r="T6696" s="2">
        <v>0</v>
      </c>
      <c r="U6696" s="2">
        <v>50.635300000000001</v>
      </c>
      <c r="W6696" s="2" t="s">
        <v>1</v>
      </c>
      <c r="X66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6"/>
      <c r="Z6696"/>
      <c r="AA6696"/>
    </row>
    <row r="6697" spans="5:27" hidden="1">
      <c r="E6697" t="s">
        <v>8120</v>
      </c>
      <c r="F6697" t="s">
        <v>8145</v>
      </c>
      <c r="G6697" t="s">
        <v>1</v>
      </c>
      <c r="H6697" t="s">
        <v>0</v>
      </c>
      <c r="I6697" t="s">
        <v>8171</v>
      </c>
      <c r="J6697" t="s">
        <v>8172</v>
      </c>
      <c r="K6697">
        <v>5838</v>
      </c>
      <c r="L6697">
        <v>5838</v>
      </c>
      <c r="M6697" s="1" t="s">
        <v>333</v>
      </c>
      <c r="N6697" t="s">
        <v>334</v>
      </c>
      <c r="O6697" s="2">
        <v>0</v>
      </c>
      <c r="P6697" s="2">
        <v>0</v>
      </c>
      <c r="Q6697" s="2">
        <v>92.9</v>
      </c>
      <c r="R6697" s="2">
        <v>12.077000000000002</v>
      </c>
      <c r="S6697" s="2">
        <v>0</v>
      </c>
      <c r="T6697" s="2">
        <v>0</v>
      </c>
      <c r="U6697" s="2">
        <v>104.977</v>
      </c>
      <c r="W6697" s="2" t="s">
        <v>1</v>
      </c>
      <c r="X66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7"/>
      <c r="Z6697"/>
      <c r="AA6697"/>
    </row>
    <row r="6698" spans="5:27" hidden="1">
      <c r="E6698" t="s">
        <v>8120</v>
      </c>
      <c r="F6698" t="s">
        <v>8145</v>
      </c>
      <c r="G6698" t="s">
        <v>1</v>
      </c>
      <c r="H6698" t="s">
        <v>0</v>
      </c>
      <c r="I6698" t="s">
        <v>8171</v>
      </c>
      <c r="J6698" t="s">
        <v>8172</v>
      </c>
      <c r="K6698">
        <v>5839</v>
      </c>
      <c r="L6698">
        <v>5839</v>
      </c>
      <c r="M6698" s="1" t="s">
        <v>552</v>
      </c>
      <c r="N6698" t="s">
        <v>553</v>
      </c>
      <c r="O6698" s="2">
        <v>0</v>
      </c>
      <c r="P6698" s="2">
        <v>0</v>
      </c>
      <c r="Q6698" s="2">
        <v>503.76</v>
      </c>
      <c r="R6698" s="2">
        <v>65.488799999999998</v>
      </c>
      <c r="S6698" s="2">
        <v>0</v>
      </c>
      <c r="T6698" s="2">
        <v>0</v>
      </c>
      <c r="U6698" s="2">
        <v>569.24879999999996</v>
      </c>
      <c r="W6698" s="2" t="s">
        <v>1</v>
      </c>
      <c r="X66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8"/>
      <c r="Z6698"/>
      <c r="AA6698"/>
    </row>
    <row r="6699" spans="5:27" hidden="1">
      <c r="E6699" t="s">
        <v>8120</v>
      </c>
      <c r="F6699" t="s">
        <v>8145</v>
      </c>
      <c r="G6699" t="s">
        <v>1</v>
      </c>
      <c r="H6699" t="s">
        <v>0</v>
      </c>
      <c r="I6699" t="s">
        <v>8171</v>
      </c>
      <c r="J6699" t="s">
        <v>8172</v>
      </c>
      <c r="K6699">
        <v>5840</v>
      </c>
      <c r="L6699">
        <v>5840</v>
      </c>
      <c r="M6699" s="1" t="s">
        <v>881</v>
      </c>
      <c r="N6699" t="s">
        <v>882</v>
      </c>
      <c r="O6699" s="2">
        <v>0</v>
      </c>
      <c r="P6699" s="2">
        <v>0</v>
      </c>
      <c r="Q6699" s="2">
        <v>118.15</v>
      </c>
      <c r="R6699" s="2">
        <v>15.359500000000001</v>
      </c>
      <c r="S6699" s="2">
        <v>0</v>
      </c>
      <c r="T6699" s="2">
        <v>0</v>
      </c>
      <c r="U6699" s="2">
        <v>133.5095</v>
      </c>
      <c r="W6699" s="2" t="s">
        <v>1</v>
      </c>
      <c r="X66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699"/>
      <c r="Z6699"/>
      <c r="AA6699"/>
    </row>
    <row r="6700" spans="5:27" hidden="1">
      <c r="E6700" t="s">
        <v>8120</v>
      </c>
      <c r="F6700" t="s">
        <v>8145</v>
      </c>
      <c r="G6700" t="s">
        <v>1</v>
      </c>
      <c r="H6700" t="s">
        <v>0</v>
      </c>
      <c r="I6700" t="s">
        <v>8171</v>
      </c>
      <c r="J6700" t="s">
        <v>8172</v>
      </c>
      <c r="K6700">
        <v>5841</v>
      </c>
      <c r="L6700">
        <v>5841</v>
      </c>
      <c r="M6700" s="1" t="s">
        <v>976</v>
      </c>
      <c r="N6700" t="s">
        <v>977</v>
      </c>
      <c r="O6700" s="2">
        <v>0</v>
      </c>
      <c r="P6700" s="2">
        <v>0</v>
      </c>
      <c r="Q6700" s="2">
        <v>355.1</v>
      </c>
      <c r="R6700" s="2">
        <v>46.163000000000004</v>
      </c>
      <c r="S6700" s="2">
        <v>0</v>
      </c>
      <c r="T6700" s="2">
        <v>0</v>
      </c>
      <c r="U6700" s="2">
        <v>401.26300000000003</v>
      </c>
      <c r="W6700" s="2" t="s">
        <v>1</v>
      </c>
      <c r="X67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0"/>
      <c r="Z6700"/>
      <c r="AA6700"/>
    </row>
    <row r="6701" spans="5:27" hidden="1">
      <c r="E6701" t="s">
        <v>8120</v>
      </c>
      <c r="F6701" t="s">
        <v>8145</v>
      </c>
      <c r="G6701" t="s">
        <v>1</v>
      </c>
      <c r="H6701" t="s">
        <v>0</v>
      </c>
      <c r="I6701" t="s">
        <v>8171</v>
      </c>
      <c r="J6701" t="s">
        <v>8172</v>
      </c>
      <c r="K6701">
        <v>5842</v>
      </c>
      <c r="L6701">
        <v>5842</v>
      </c>
      <c r="M6701" s="1" t="s">
        <v>451</v>
      </c>
      <c r="N6701" t="s">
        <v>452</v>
      </c>
      <c r="O6701" s="2">
        <v>0</v>
      </c>
      <c r="P6701" s="2">
        <v>0</v>
      </c>
      <c r="Q6701" s="2">
        <v>322.39999999999998</v>
      </c>
      <c r="R6701" s="2">
        <v>41.911999999999999</v>
      </c>
      <c r="S6701" s="2">
        <v>0</v>
      </c>
      <c r="T6701" s="2">
        <v>0</v>
      </c>
      <c r="U6701" s="2">
        <v>364.31199999999995</v>
      </c>
      <c r="W6701" s="2" t="s">
        <v>1</v>
      </c>
      <c r="X67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1"/>
      <c r="Z6701"/>
      <c r="AA6701"/>
    </row>
    <row r="6702" spans="5:27" hidden="1">
      <c r="E6702" t="s">
        <v>8120</v>
      </c>
      <c r="F6702" t="s">
        <v>8145</v>
      </c>
      <c r="G6702" t="s">
        <v>1</v>
      </c>
      <c r="H6702" t="s">
        <v>0</v>
      </c>
      <c r="I6702" t="s">
        <v>8171</v>
      </c>
      <c r="J6702" t="s">
        <v>8172</v>
      </c>
      <c r="K6702">
        <v>5843</v>
      </c>
      <c r="L6702">
        <v>5843</v>
      </c>
      <c r="M6702" s="1" t="s">
        <v>118</v>
      </c>
      <c r="N6702" t="s">
        <v>119</v>
      </c>
      <c r="O6702" s="2">
        <v>0</v>
      </c>
      <c r="P6702" s="2">
        <v>0</v>
      </c>
      <c r="Q6702" s="2">
        <v>132.75</v>
      </c>
      <c r="R6702" s="2">
        <v>17.2575</v>
      </c>
      <c r="S6702" s="2">
        <v>0</v>
      </c>
      <c r="T6702" s="2">
        <v>0</v>
      </c>
      <c r="U6702" s="2">
        <v>150.00749999999999</v>
      </c>
      <c r="W6702" s="2" t="s">
        <v>1</v>
      </c>
      <c r="X67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2"/>
      <c r="Z6702"/>
      <c r="AA6702"/>
    </row>
    <row r="6703" spans="5:27" hidden="1">
      <c r="E6703" t="s">
        <v>8120</v>
      </c>
      <c r="F6703" t="s">
        <v>8145</v>
      </c>
      <c r="G6703" t="s">
        <v>1</v>
      </c>
      <c r="H6703" t="s">
        <v>0</v>
      </c>
      <c r="I6703" t="s">
        <v>8171</v>
      </c>
      <c r="J6703" t="s">
        <v>8172</v>
      </c>
      <c r="K6703">
        <v>5844</v>
      </c>
      <c r="L6703">
        <v>5844</v>
      </c>
      <c r="M6703" s="1" t="s">
        <v>1022</v>
      </c>
      <c r="N6703" t="s">
        <v>1023</v>
      </c>
      <c r="O6703" s="2">
        <v>0</v>
      </c>
      <c r="P6703" s="2">
        <v>0</v>
      </c>
      <c r="Q6703" s="2">
        <v>196.54</v>
      </c>
      <c r="R6703" s="2">
        <v>25.5502</v>
      </c>
      <c r="S6703" s="2">
        <v>0</v>
      </c>
      <c r="T6703" s="2">
        <v>0</v>
      </c>
      <c r="U6703" s="2">
        <v>222.09019999999998</v>
      </c>
      <c r="W6703" s="2" t="s">
        <v>1</v>
      </c>
      <c r="X67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3"/>
      <c r="Z6703"/>
      <c r="AA6703"/>
    </row>
    <row r="6704" spans="5:27" hidden="1">
      <c r="E6704" t="s">
        <v>8120</v>
      </c>
      <c r="F6704" t="s">
        <v>8145</v>
      </c>
      <c r="G6704" t="s">
        <v>1</v>
      </c>
      <c r="H6704" t="s">
        <v>0</v>
      </c>
      <c r="I6704" t="s">
        <v>8171</v>
      </c>
      <c r="J6704" t="s">
        <v>8172</v>
      </c>
      <c r="K6704">
        <v>5845</v>
      </c>
      <c r="L6704">
        <v>5845</v>
      </c>
      <c r="M6704" s="1" t="s">
        <v>1396</v>
      </c>
      <c r="N6704" t="s">
        <v>1397</v>
      </c>
      <c r="O6704" s="2">
        <v>0</v>
      </c>
      <c r="P6704" s="2">
        <v>0</v>
      </c>
      <c r="Q6704" s="2">
        <v>46.46</v>
      </c>
      <c r="R6704" s="2">
        <v>6.0398000000000005</v>
      </c>
      <c r="S6704" s="2">
        <v>0</v>
      </c>
      <c r="T6704" s="2">
        <v>0</v>
      </c>
      <c r="U6704" s="2">
        <v>52.4998</v>
      </c>
      <c r="W6704" s="2" t="s">
        <v>1</v>
      </c>
      <c r="X67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4"/>
      <c r="Z6704"/>
      <c r="AA6704"/>
    </row>
    <row r="6705" spans="5:27" hidden="1">
      <c r="E6705" t="s">
        <v>8120</v>
      </c>
      <c r="F6705" t="s">
        <v>8133</v>
      </c>
      <c r="G6705" t="s">
        <v>1</v>
      </c>
      <c r="H6705" t="s">
        <v>0</v>
      </c>
      <c r="I6705" t="s">
        <v>8171</v>
      </c>
      <c r="J6705" t="s">
        <v>8172</v>
      </c>
      <c r="K6705">
        <v>5846</v>
      </c>
      <c r="L6705">
        <v>5846</v>
      </c>
      <c r="M6705" s="1" t="s">
        <v>1159</v>
      </c>
      <c r="N6705" t="s">
        <v>1160</v>
      </c>
      <c r="O6705" s="2">
        <v>0</v>
      </c>
      <c r="P6705" s="2">
        <v>0</v>
      </c>
      <c r="Q6705" s="2">
        <v>67.349999999999994</v>
      </c>
      <c r="R6705" s="2">
        <v>8.7554999999999996</v>
      </c>
      <c r="S6705" s="2">
        <v>0</v>
      </c>
      <c r="T6705" s="2">
        <v>0</v>
      </c>
      <c r="U6705" s="2">
        <v>76.105499999999992</v>
      </c>
      <c r="W6705" s="2" t="s">
        <v>1</v>
      </c>
      <c r="X67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5"/>
      <c r="Z6705"/>
      <c r="AA6705"/>
    </row>
    <row r="6706" spans="5:27" hidden="1">
      <c r="E6706" t="s">
        <v>8120</v>
      </c>
      <c r="F6706" t="s">
        <v>8133</v>
      </c>
      <c r="G6706" t="s">
        <v>1</v>
      </c>
      <c r="H6706" t="s">
        <v>0</v>
      </c>
      <c r="I6706" t="s">
        <v>8171</v>
      </c>
      <c r="J6706" t="s">
        <v>8172</v>
      </c>
      <c r="K6706">
        <v>5847</v>
      </c>
      <c r="L6706">
        <v>5847</v>
      </c>
      <c r="M6706" s="1" t="s">
        <v>447</v>
      </c>
      <c r="N6706" t="s">
        <v>448</v>
      </c>
      <c r="O6706" s="2">
        <v>0</v>
      </c>
      <c r="P6706" s="2">
        <v>0</v>
      </c>
      <c r="Q6706" s="2">
        <v>1140.33</v>
      </c>
      <c r="R6706" s="2">
        <v>148.24289999999999</v>
      </c>
      <c r="S6706" s="2">
        <v>0</v>
      </c>
      <c r="T6706" s="2">
        <v>0</v>
      </c>
      <c r="U6706" s="2">
        <v>1288.5728999999999</v>
      </c>
      <c r="W6706" s="2" t="s">
        <v>1</v>
      </c>
      <c r="X67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6"/>
      <c r="Z6706"/>
      <c r="AA6706"/>
    </row>
    <row r="6707" spans="5:27" hidden="1">
      <c r="E6707" t="s">
        <v>8120</v>
      </c>
      <c r="F6707" t="s">
        <v>8133</v>
      </c>
      <c r="G6707" t="s">
        <v>1</v>
      </c>
      <c r="H6707" t="s">
        <v>0</v>
      </c>
      <c r="I6707" t="s">
        <v>8171</v>
      </c>
      <c r="J6707" t="s">
        <v>8172</v>
      </c>
      <c r="K6707">
        <v>5848</v>
      </c>
      <c r="L6707">
        <v>5848</v>
      </c>
      <c r="M6707" s="1" t="s">
        <v>455</v>
      </c>
      <c r="N6707" t="s">
        <v>456</v>
      </c>
      <c r="O6707" s="2">
        <v>0</v>
      </c>
      <c r="P6707" s="2">
        <v>0</v>
      </c>
      <c r="Q6707" s="2">
        <v>84</v>
      </c>
      <c r="R6707" s="2">
        <v>10.92</v>
      </c>
      <c r="S6707" s="2">
        <v>0</v>
      </c>
      <c r="T6707" s="2">
        <v>0</v>
      </c>
      <c r="U6707" s="2">
        <v>94.92</v>
      </c>
      <c r="W6707" s="2" t="s">
        <v>1</v>
      </c>
      <c r="X67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7"/>
      <c r="Z6707"/>
      <c r="AA6707"/>
    </row>
    <row r="6708" spans="5:27" hidden="1">
      <c r="E6708" t="s">
        <v>8120</v>
      </c>
      <c r="F6708" t="s">
        <v>8133</v>
      </c>
      <c r="G6708" t="s">
        <v>1</v>
      </c>
      <c r="H6708" t="s">
        <v>0</v>
      </c>
      <c r="I6708" t="s">
        <v>8171</v>
      </c>
      <c r="J6708" t="s">
        <v>8172</v>
      </c>
      <c r="K6708">
        <v>5849</v>
      </c>
      <c r="L6708">
        <v>5849</v>
      </c>
      <c r="M6708" s="1" t="s">
        <v>594</v>
      </c>
      <c r="N6708" t="s">
        <v>595</v>
      </c>
      <c r="O6708" s="2">
        <v>0</v>
      </c>
      <c r="P6708" s="2">
        <v>0</v>
      </c>
      <c r="Q6708" s="2">
        <v>2.2999999999999998</v>
      </c>
      <c r="R6708" s="2">
        <v>0.29899999999999999</v>
      </c>
      <c r="S6708" s="2">
        <v>0</v>
      </c>
      <c r="T6708" s="2">
        <v>0</v>
      </c>
      <c r="U6708" s="2">
        <v>2.5989999999999998</v>
      </c>
      <c r="W6708" s="2" t="s">
        <v>1</v>
      </c>
      <c r="X67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8"/>
      <c r="Z6708"/>
      <c r="AA6708"/>
    </row>
    <row r="6709" spans="5:27" hidden="1">
      <c r="E6709" t="s">
        <v>8120</v>
      </c>
      <c r="F6709" t="s">
        <v>8133</v>
      </c>
      <c r="G6709" t="s">
        <v>1</v>
      </c>
      <c r="H6709" t="s">
        <v>0</v>
      </c>
      <c r="I6709" t="s">
        <v>8171</v>
      </c>
      <c r="J6709" t="s">
        <v>8172</v>
      </c>
      <c r="K6709">
        <v>5850</v>
      </c>
      <c r="L6709">
        <v>5850</v>
      </c>
      <c r="M6709" s="1" t="s">
        <v>834</v>
      </c>
      <c r="N6709" t="s">
        <v>835</v>
      </c>
      <c r="O6709" s="2">
        <v>0</v>
      </c>
      <c r="P6709" s="2">
        <v>0</v>
      </c>
      <c r="Q6709" s="2">
        <v>28.8</v>
      </c>
      <c r="R6709" s="2">
        <v>3.7440000000000002</v>
      </c>
      <c r="S6709" s="2">
        <v>0</v>
      </c>
      <c r="T6709" s="2">
        <v>0</v>
      </c>
      <c r="U6709" s="2">
        <v>32.544000000000004</v>
      </c>
      <c r="W6709" s="2" t="s">
        <v>1</v>
      </c>
      <c r="X67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09"/>
      <c r="Z6709"/>
      <c r="AA6709"/>
    </row>
    <row r="6710" spans="5:27" hidden="1">
      <c r="E6710" t="s">
        <v>8120</v>
      </c>
      <c r="F6710" t="s">
        <v>8133</v>
      </c>
      <c r="G6710" t="s">
        <v>1</v>
      </c>
      <c r="H6710" t="s">
        <v>0</v>
      </c>
      <c r="I6710" t="s">
        <v>8171</v>
      </c>
      <c r="J6710" t="s">
        <v>8172</v>
      </c>
      <c r="K6710">
        <v>5851</v>
      </c>
      <c r="L6710">
        <v>5851</v>
      </c>
      <c r="M6710" s="1" t="s">
        <v>283</v>
      </c>
      <c r="N6710" t="s">
        <v>284</v>
      </c>
      <c r="O6710" s="2">
        <v>0</v>
      </c>
      <c r="P6710" s="2">
        <v>0</v>
      </c>
      <c r="Q6710" s="2">
        <v>550</v>
      </c>
      <c r="R6710" s="2">
        <v>71.5</v>
      </c>
      <c r="S6710" s="2">
        <v>0</v>
      </c>
      <c r="T6710" s="2">
        <v>0</v>
      </c>
      <c r="U6710" s="2">
        <v>621.5</v>
      </c>
      <c r="W6710" s="2" t="s">
        <v>1</v>
      </c>
      <c r="X67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0"/>
      <c r="Z6710"/>
      <c r="AA6710"/>
    </row>
    <row r="6711" spans="5:27" hidden="1">
      <c r="E6711" t="s">
        <v>8120</v>
      </c>
      <c r="F6711" t="s">
        <v>8133</v>
      </c>
      <c r="G6711" t="s">
        <v>1</v>
      </c>
      <c r="H6711" t="s">
        <v>0</v>
      </c>
      <c r="I6711" t="s">
        <v>8171</v>
      </c>
      <c r="J6711" t="s">
        <v>8172</v>
      </c>
      <c r="K6711">
        <v>5852</v>
      </c>
      <c r="L6711">
        <v>5852</v>
      </c>
      <c r="M6711" s="1" t="s">
        <v>365</v>
      </c>
      <c r="N6711" t="s">
        <v>366</v>
      </c>
      <c r="O6711" s="2">
        <v>0</v>
      </c>
      <c r="P6711" s="2">
        <v>0</v>
      </c>
      <c r="Q6711" s="2">
        <v>223.01</v>
      </c>
      <c r="R6711" s="2">
        <v>28.991299999999999</v>
      </c>
      <c r="S6711" s="2">
        <v>0</v>
      </c>
      <c r="T6711" s="2">
        <v>0</v>
      </c>
      <c r="U6711" s="2">
        <v>252.00129999999999</v>
      </c>
      <c r="W6711" s="2" t="s">
        <v>1</v>
      </c>
      <c r="X67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1"/>
      <c r="Z6711"/>
      <c r="AA6711"/>
    </row>
    <row r="6712" spans="5:27" hidden="1">
      <c r="E6712" t="s">
        <v>8120</v>
      </c>
      <c r="F6712" t="s">
        <v>8133</v>
      </c>
      <c r="G6712" t="s">
        <v>1</v>
      </c>
      <c r="H6712" t="s">
        <v>0</v>
      </c>
      <c r="I6712" t="s">
        <v>8171</v>
      </c>
      <c r="J6712" t="s">
        <v>8172</v>
      </c>
      <c r="K6712">
        <v>5853</v>
      </c>
      <c r="L6712">
        <v>5853</v>
      </c>
      <c r="M6712" s="1" t="s">
        <v>711</v>
      </c>
      <c r="N6712" t="s">
        <v>712</v>
      </c>
      <c r="O6712" s="2">
        <v>0</v>
      </c>
      <c r="P6712" s="2">
        <v>0</v>
      </c>
      <c r="Q6712" s="2">
        <v>241.59</v>
      </c>
      <c r="R6712" s="2">
        <v>31.406700000000001</v>
      </c>
      <c r="S6712" s="2">
        <v>0</v>
      </c>
      <c r="T6712" s="2">
        <v>0</v>
      </c>
      <c r="U6712" s="2">
        <v>272.99670000000003</v>
      </c>
      <c r="W6712" s="2" t="s">
        <v>1</v>
      </c>
      <c r="X67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2"/>
      <c r="Z6712"/>
      <c r="AA6712"/>
    </row>
    <row r="6713" spans="5:27" hidden="1">
      <c r="E6713" t="s">
        <v>8120</v>
      </c>
      <c r="F6713" t="s">
        <v>8133</v>
      </c>
      <c r="G6713" t="s">
        <v>1</v>
      </c>
      <c r="H6713" t="s">
        <v>0</v>
      </c>
      <c r="I6713" t="s">
        <v>8171</v>
      </c>
      <c r="J6713" t="s">
        <v>8172</v>
      </c>
      <c r="K6713">
        <v>5854</v>
      </c>
      <c r="L6713">
        <v>5854</v>
      </c>
      <c r="M6713" s="1" t="s">
        <v>7848</v>
      </c>
      <c r="N6713" t="s">
        <v>7847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W6713" s="2" t="s">
        <v>1</v>
      </c>
      <c r="X67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3"/>
      <c r="Z6713"/>
      <c r="AA6713"/>
    </row>
    <row r="6714" spans="5:27" hidden="1">
      <c r="E6714" t="s">
        <v>8120</v>
      </c>
      <c r="F6714" t="s">
        <v>8133</v>
      </c>
      <c r="G6714" t="s">
        <v>1</v>
      </c>
      <c r="H6714" t="s">
        <v>0</v>
      </c>
      <c r="I6714" t="s">
        <v>8171</v>
      </c>
      <c r="J6714" t="s">
        <v>8172</v>
      </c>
      <c r="K6714">
        <v>5855</v>
      </c>
      <c r="L6714">
        <v>5855</v>
      </c>
      <c r="M6714" s="1" t="s">
        <v>830</v>
      </c>
      <c r="N6714" t="s">
        <v>831</v>
      </c>
      <c r="O6714" s="2">
        <v>0</v>
      </c>
      <c r="P6714" s="2">
        <v>0</v>
      </c>
      <c r="Q6714" s="2">
        <v>249.93</v>
      </c>
      <c r="R6714" s="2">
        <v>32.490900000000003</v>
      </c>
      <c r="S6714" s="2">
        <v>0</v>
      </c>
      <c r="T6714" s="2">
        <v>0</v>
      </c>
      <c r="U6714" s="2">
        <v>282.42090000000002</v>
      </c>
      <c r="W6714" s="2" t="s">
        <v>1</v>
      </c>
      <c r="X67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4"/>
      <c r="Z6714"/>
      <c r="AA6714"/>
    </row>
    <row r="6715" spans="5:27" hidden="1">
      <c r="E6715" t="s">
        <v>8120</v>
      </c>
      <c r="F6715" t="s">
        <v>8133</v>
      </c>
      <c r="G6715" t="s">
        <v>1</v>
      </c>
      <c r="H6715" t="s">
        <v>0</v>
      </c>
      <c r="I6715" t="s">
        <v>8171</v>
      </c>
      <c r="J6715" t="s">
        <v>8172</v>
      </c>
      <c r="K6715">
        <v>5856</v>
      </c>
      <c r="L6715">
        <v>5856</v>
      </c>
      <c r="M6715" s="1" t="s">
        <v>691</v>
      </c>
      <c r="N6715" t="s">
        <v>692</v>
      </c>
      <c r="O6715" s="2">
        <v>0</v>
      </c>
      <c r="P6715" s="2">
        <v>0</v>
      </c>
      <c r="Q6715" s="2">
        <v>94.92</v>
      </c>
      <c r="R6715" s="2">
        <v>12.339600000000001</v>
      </c>
      <c r="S6715" s="2">
        <v>0</v>
      </c>
      <c r="T6715" s="2">
        <v>0</v>
      </c>
      <c r="U6715" s="2">
        <v>107.25960000000001</v>
      </c>
      <c r="W6715" s="2" t="s">
        <v>1</v>
      </c>
      <c r="X67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5"/>
      <c r="Z6715"/>
      <c r="AA6715"/>
    </row>
    <row r="6716" spans="5:27" hidden="1">
      <c r="E6716" t="s">
        <v>8120</v>
      </c>
      <c r="F6716" t="s">
        <v>8133</v>
      </c>
      <c r="G6716" t="s">
        <v>1</v>
      </c>
      <c r="H6716" t="s">
        <v>0</v>
      </c>
      <c r="I6716" t="s">
        <v>8171</v>
      </c>
      <c r="J6716" t="s">
        <v>8172</v>
      </c>
      <c r="K6716">
        <v>5857</v>
      </c>
      <c r="L6716">
        <v>5857</v>
      </c>
      <c r="M6716" s="1" t="s">
        <v>183</v>
      </c>
      <c r="N6716" t="s">
        <v>184</v>
      </c>
      <c r="O6716" s="2">
        <v>0</v>
      </c>
      <c r="P6716" s="2">
        <v>0</v>
      </c>
      <c r="Q6716" s="2">
        <v>106</v>
      </c>
      <c r="R6716" s="2">
        <v>13.780000000000001</v>
      </c>
      <c r="S6716" s="2">
        <v>0</v>
      </c>
      <c r="T6716" s="2">
        <v>0</v>
      </c>
      <c r="U6716" s="2">
        <v>119.78</v>
      </c>
      <c r="W6716" s="2" t="s">
        <v>1</v>
      </c>
      <c r="X67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6"/>
      <c r="Z6716"/>
      <c r="AA6716"/>
    </row>
    <row r="6717" spans="5:27" hidden="1">
      <c r="E6717" t="s">
        <v>8120</v>
      </c>
      <c r="F6717" t="s">
        <v>8133</v>
      </c>
      <c r="G6717" t="s">
        <v>1</v>
      </c>
      <c r="H6717" t="s">
        <v>0</v>
      </c>
      <c r="I6717" t="s">
        <v>8171</v>
      </c>
      <c r="J6717" t="s">
        <v>8172</v>
      </c>
      <c r="K6717">
        <v>5858</v>
      </c>
      <c r="L6717">
        <v>5858</v>
      </c>
      <c r="M6717" s="1" t="s">
        <v>183</v>
      </c>
      <c r="N6717" t="s">
        <v>184</v>
      </c>
      <c r="O6717" s="2">
        <v>0</v>
      </c>
      <c r="P6717" s="2">
        <v>0</v>
      </c>
      <c r="Q6717" s="2">
        <v>7.74</v>
      </c>
      <c r="R6717" s="2">
        <v>1.0062</v>
      </c>
      <c r="S6717" s="2">
        <v>0</v>
      </c>
      <c r="T6717" s="2">
        <v>0</v>
      </c>
      <c r="U6717" s="2">
        <v>8.7462</v>
      </c>
      <c r="W6717" s="2" t="s">
        <v>1</v>
      </c>
      <c r="X67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7"/>
      <c r="Z6717"/>
      <c r="AA6717"/>
    </row>
    <row r="6718" spans="5:27" hidden="1">
      <c r="E6718" t="s">
        <v>8120</v>
      </c>
      <c r="F6718" t="s">
        <v>8133</v>
      </c>
      <c r="G6718" t="s">
        <v>1</v>
      </c>
      <c r="H6718" t="s">
        <v>0</v>
      </c>
      <c r="I6718" t="s">
        <v>8171</v>
      </c>
      <c r="J6718" t="s">
        <v>8172</v>
      </c>
      <c r="K6718">
        <v>5859</v>
      </c>
      <c r="L6718">
        <v>5859</v>
      </c>
      <c r="M6718" s="1" t="s">
        <v>8020</v>
      </c>
      <c r="N6718" t="s">
        <v>8021</v>
      </c>
      <c r="O6718" s="2">
        <v>0</v>
      </c>
      <c r="P6718" s="2">
        <v>0</v>
      </c>
      <c r="Q6718" s="2">
        <v>30.99</v>
      </c>
      <c r="R6718" s="2">
        <v>4.0286999999999997</v>
      </c>
      <c r="S6718" s="2">
        <v>0</v>
      </c>
      <c r="T6718" s="2">
        <v>0</v>
      </c>
      <c r="U6718" s="2">
        <v>35.018699999999995</v>
      </c>
      <c r="W6718" s="2" t="s">
        <v>1</v>
      </c>
      <c r="X67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8"/>
      <c r="Z6718"/>
      <c r="AA6718"/>
    </row>
    <row r="6719" spans="5:27" hidden="1">
      <c r="E6719" t="s">
        <v>8120</v>
      </c>
      <c r="F6719" t="s">
        <v>8133</v>
      </c>
      <c r="G6719" t="s">
        <v>1</v>
      </c>
      <c r="H6719" t="s">
        <v>0</v>
      </c>
      <c r="I6719" t="s">
        <v>8171</v>
      </c>
      <c r="J6719" t="s">
        <v>8172</v>
      </c>
      <c r="K6719">
        <v>5860</v>
      </c>
      <c r="L6719">
        <v>5860</v>
      </c>
      <c r="M6719" s="1" t="s">
        <v>937</v>
      </c>
      <c r="N6719" t="s">
        <v>938</v>
      </c>
      <c r="O6719" s="2">
        <v>0</v>
      </c>
      <c r="P6719" s="2">
        <v>0</v>
      </c>
      <c r="Q6719" s="2">
        <v>595.32000000000005</v>
      </c>
      <c r="R6719" s="2">
        <v>77.391600000000011</v>
      </c>
      <c r="S6719" s="2">
        <v>0</v>
      </c>
      <c r="T6719" s="2">
        <v>0</v>
      </c>
      <c r="U6719" s="2">
        <v>672.71160000000009</v>
      </c>
      <c r="W6719" s="2" t="s">
        <v>1</v>
      </c>
      <c r="X67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19"/>
      <c r="Z6719"/>
      <c r="AA6719"/>
    </row>
    <row r="6720" spans="5:27" hidden="1">
      <c r="E6720" t="s">
        <v>8120</v>
      </c>
      <c r="F6720" t="s">
        <v>8133</v>
      </c>
      <c r="G6720" t="s">
        <v>1</v>
      </c>
      <c r="H6720" t="s">
        <v>0</v>
      </c>
      <c r="I6720" t="s">
        <v>8171</v>
      </c>
      <c r="J6720" t="s">
        <v>8172</v>
      </c>
      <c r="K6720">
        <v>5861</v>
      </c>
      <c r="L6720">
        <v>5861</v>
      </c>
      <c r="M6720" s="1" t="s">
        <v>501</v>
      </c>
      <c r="N6720" t="s">
        <v>502</v>
      </c>
      <c r="O6720" s="2">
        <v>0</v>
      </c>
      <c r="P6720" s="2">
        <v>0</v>
      </c>
      <c r="Q6720" s="2">
        <v>1065.57</v>
      </c>
      <c r="R6720" s="2">
        <v>138.5241</v>
      </c>
      <c r="S6720" s="2">
        <v>0</v>
      </c>
      <c r="T6720" s="2">
        <v>0</v>
      </c>
      <c r="U6720" s="2">
        <v>1204.0941</v>
      </c>
      <c r="W6720" s="2" t="s">
        <v>1</v>
      </c>
      <c r="X67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0"/>
      <c r="Z6720"/>
      <c r="AA6720"/>
    </row>
    <row r="6721" spans="5:27" hidden="1">
      <c r="E6721" t="s">
        <v>8120</v>
      </c>
      <c r="F6721" t="s">
        <v>8133</v>
      </c>
      <c r="G6721" t="s">
        <v>1</v>
      </c>
      <c r="H6721" t="s">
        <v>0</v>
      </c>
      <c r="I6721" t="s">
        <v>8171</v>
      </c>
      <c r="J6721" t="s">
        <v>8172</v>
      </c>
      <c r="K6721">
        <v>5862</v>
      </c>
      <c r="L6721">
        <v>5862</v>
      </c>
      <c r="M6721" s="1" t="s">
        <v>227</v>
      </c>
      <c r="N6721" t="s">
        <v>228</v>
      </c>
      <c r="O6721" s="2">
        <v>0</v>
      </c>
      <c r="P6721" s="2">
        <v>0</v>
      </c>
      <c r="Q6721" s="2">
        <v>44.81</v>
      </c>
      <c r="R6721" s="2">
        <v>5.8253000000000004</v>
      </c>
      <c r="S6721" s="2">
        <v>0</v>
      </c>
      <c r="T6721" s="2">
        <v>0</v>
      </c>
      <c r="U6721" s="2">
        <v>50.635300000000001</v>
      </c>
      <c r="W6721" s="2" t="s">
        <v>1</v>
      </c>
      <c r="X67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1"/>
      <c r="Z6721"/>
      <c r="AA6721"/>
    </row>
    <row r="6722" spans="5:27" hidden="1">
      <c r="E6722" t="s">
        <v>8120</v>
      </c>
      <c r="F6722" t="s">
        <v>8133</v>
      </c>
      <c r="G6722" t="s">
        <v>1</v>
      </c>
      <c r="H6722" t="s">
        <v>0</v>
      </c>
      <c r="I6722" t="s">
        <v>8171</v>
      </c>
      <c r="J6722" t="s">
        <v>8172</v>
      </c>
      <c r="K6722">
        <v>5863</v>
      </c>
      <c r="L6722">
        <v>5863</v>
      </c>
      <c r="M6722" s="1" t="s">
        <v>753</v>
      </c>
      <c r="N6722" t="s">
        <v>754</v>
      </c>
      <c r="O6722" s="2">
        <v>0</v>
      </c>
      <c r="P6722" s="2">
        <v>0</v>
      </c>
      <c r="Q6722" s="2">
        <v>15.2</v>
      </c>
      <c r="R6722" s="2">
        <v>1.976</v>
      </c>
      <c r="S6722" s="2">
        <v>0</v>
      </c>
      <c r="T6722" s="2">
        <v>0</v>
      </c>
      <c r="U6722" s="2">
        <v>17.175999999999998</v>
      </c>
      <c r="W6722" s="2" t="s">
        <v>1</v>
      </c>
      <c r="X67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2"/>
      <c r="Z6722"/>
      <c r="AA6722"/>
    </row>
    <row r="6723" spans="5:27" hidden="1">
      <c r="E6723" t="s">
        <v>8120</v>
      </c>
      <c r="F6723" t="s">
        <v>8133</v>
      </c>
      <c r="G6723" t="s">
        <v>1</v>
      </c>
      <c r="H6723" t="s">
        <v>0</v>
      </c>
      <c r="I6723" t="s">
        <v>8171</v>
      </c>
      <c r="J6723" t="s">
        <v>8172</v>
      </c>
      <c r="K6723">
        <v>5864</v>
      </c>
      <c r="L6723">
        <v>5864</v>
      </c>
      <c r="M6723" s="1" t="s">
        <v>737</v>
      </c>
      <c r="N6723" t="s">
        <v>738</v>
      </c>
      <c r="O6723" s="2">
        <v>0</v>
      </c>
      <c r="P6723" s="2">
        <v>0</v>
      </c>
      <c r="Q6723" s="2">
        <v>28.67</v>
      </c>
      <c r="R6723" s="2">
        <v>3.7271000000000005</v>
      </c>
      <c r="S6723" s="2">
        <v>0</v>
      </c>
      <c r="T6723" s="2">
        <v>0</v>
      </c>
      <c r="U6723" s="2">
        <v>32.397100000000002</v>
      </c>
      <c r="W6723" s="2" t="s">
        <v>1</v>
      </c>
      <c r="X67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3"/>
      <c r="Z6723"/>
      <c r="AA6723"/>
    </row>
    <row r="6724" spans="5:27" hidden="1">
      <c r="E6724" t="s">
        <v>8120</v>
      </c>
      <c r="F6724" t="s">
        <v>8133</v>
      </c>
      <c r="G6724" t="s">
        <v>1</v>
      </c>
      <c r="H6724" t="s">
        <v>0</v>
      </c>
      <c r="I6724" t="s">
        <v>8171</v>
      </c>
      <c r="J6724" t="s">
        <v>8172</v>
      </c>
      <c r="K6724">
        <v>5865</v>
      </c>
      <c r="L6724">
        <v>5865</v>
      </c>
      <c r="M6724" s="1" t="s">
        <v>1346</v>
      </c>
      <c r="N6724" t="s">
        <v>1347</v>
      </c>
      <c r="O6724" s="2">
        <v>0</v>
      </c>
      <c r="P6724" s="2">
        <v>0</v>
      </c>
      <c r="Q6724" s="2">
        <v>294.27999999999997</v>
      </c>
      <c r="R6724" s="2">
        <v>38.256399999999999</v>
      </c>
      <c r="S6724" s="2">
        <v>0</v>
      </c>
      <c r="T6724" s="2">
        <v>0</v>
      </c>
      <c r="U6724" s="2">
        <v>332.53639999999996</v>
      </c>
      <c r="W6724" s="2" t="s">
        <v>1</v>
      </c>
      <c r="X67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4"/>
      <c r="Z6724"/>
      <c r="AA6724"/>
    </row>
    <row r="6725" spans="5:27" hidden="1">
      <c r="E6725" t="s">
        <v>8120</v>
      </c>
      <c r="F6725" t="s">
        <v>8133</v>
      </c>
      <c r="G6725" t="s">
        <v>1</v>
      </c>
      <c r="H6725" t="s">
        <v>0</v>
      </c>
      <c r="I6725" t="s">
        <v>8171</v>
      </c>
      <c r="J6725" t="s">
        <v>8172</v>
      </c>
      <c r="K6725">
        <v>5866</v>
      </c>
      <c r="L6725">
        <v>5866</v>
      </c>
      <c r="M6725" s="1" t="s">
        <v>1344</v>
      </c>
      <c r="N6725" t="s">
        <v>1345</v>
      </c>
      <c r="O6725" s="2">
        <v>0</v>
      </c>
      <c r="P6725" s="2">
        <v>0</v>
      </c>
      <c r="Q6725" s="2">
        <v>148.66</v>
      </c>
      <c r="R6725" s="2">
        <v>19.325800000000001</v>
      </c>
      <c r="S6725" s="2">
        <v>0</v>
      </c>
      <c r="T6725" s="2">
        <v>0</v>
      </c>
      <c r="U6725" s="2">
        <v>167.98579999999998</v>
      </c>
      <c r="W6725" s="2" t="s">
        <v>1</v>
      </c>
      <c r="X67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5"/>
      <c r="Z6725"/>
      <c r="AA6725"/>
    </row>
    <row r="6726" spans="5:27" hidden="1">
      <c r="E6726" t="s">
        <v>8120</v>
      </c>
      <c r="F6726" t="s">
        <v>8133</v>
      </c>
      <c r="G6726" t="s">
        <v>1</v>
      </c>
      <c r="H6726" t="s">
        <v>0</v>
      </c>
      <c r="I6726" t="s">
        <v>8171</v>
      </c>
      <c r="J6726" t="s">
        <v>8172</v>
      </c>
      <c r="K6726">
        <v>5867</v>
      </c>
      <c r="L6726">
        <v>5867</v>
      </c>
      <c r="M6726" s="1" t="s">
        <v>512</v>
      </c>
      <c r="N6726" t="s">
        <v>513</v>
      </c>
      <c r="O6726" s="2">
        <v>0</v>
      </c>
      <c r="P6726" s="2">
        <v>0</v>
      </c>
      <c r="Q6726" s="2">
        <v>53.78</v>
      </c>
      <c r="R6726" s="2">
        <v>6.9914000000000005</v>
      </c>
      <c r="S6726" s="2">
        <v>0</v>
      </c>
      <c r="T6726" s="2">
        <v>0</v>
      </c>
      <c r="U6726" s="2">
        <v>60.7714</v>
      </c>
      <c r="W6726" s="2" t="s">
        <v>1</v>
      </c>
      <c r="X67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6"/>
      <c r="Z6726"/>
      <c r="AA6726"/>
    </row>
    <row r="6727" spans="5:27" hidden="1">
      <c r="E6727" t="s">
        <v>8120</v>
      </c>
      <c r="F6727" t="s">
        <v>8133</v>
      </c>
      <c r="G6727" t="s">
        <v>1</v>
      </c>
      <c r="H6727" t="s">
        <v>0</v>
      </c>
      <c r="I6727" t="s">
        <v>8171</v>
      </c>
      <c r="J6727" t="s">
        <v>8172</v>
      </c>
      <c r="K6727">
        <v>5868</v>
      </c>
      <c r="L6727">
        <v>5868</v>
      </c>
      <c r="M6727" s="1" t="s">
        <v>8030</v>
      </c>
      <c r="N6727" t="s">
        <v>8031</v>
      </c>
      <c r="O6727" s="2">
        <v>0</v>
      </c>
      <c r="P6727" s="2">
        <v>0</v>
      </c>
      <c r="Q6727" s="2">
        <v>92.91</v>
      </c>
      <c r="R6727" s="2">
        <v>12.0783</v>
      </c>
      <c r="S6727" s="2">
        <v>0</v>
      </c>
      <c r="T6727" s="2">
        <v>0</v>
      </c>
      <c r="U6727" s="2">
        <v>104.9883</v>
      </c>
      <c r="W6727" s="2" t="s">
        <v>1</v>
      </c>
      <c r="X67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7"/>
      <c r="Z6727"/>
      <c r="AA6727"/>
    </row>
    <row r="6728" spans="5:27" hidden="1">
      <c r="E6728" t="s">
        <v>8120</v>
      </c>
      <c r="F6728" t="s">
        <v>8133</v>
      </c>
      <c r="G6728" t="s">
        <v>1</v>
      </c>
      <c r="H6728" t="s">
        <v>0</v>
      </c>
      <c r="I6728" t="s">
        <v>8171</v>
      </c>
      <c r="J6728" t="s">
        <v>8172</v>
      </c>
      <c r="K6728">
        <v>5869</v>
      </c>
      <c r="L6728">
        <v>5869</v>
      </c>
      <c r="M6728" s="1" t="s">
        <v>1097</v>
      </c>
      <c r="N6728" t="s">
        <v>1098</v>
      </c>
      <c r="O6728" s="2">
        <v>0</v>
      </c>
      <c r="P6728" s="2">
        <v>0</v>
      </c>
      <c r="Q6728" s="2">
        <v>731.44</v>
      </c>
      <c r="R6728" s="2">
        <v>95.08720000000001</v>
      </c>
      <c r="S6728" s="2">
        <v>0</v>
      </c>
      <c r="T6728" s="2">
        <v>0</v>
      </c>
      <c r="U6728" s="2">
        <v>826.52720000000011</v>
      </c>
      <c r="W6728" s="2" t="s">
        <v>1</v>
      </c>
      <c r="X67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8"/>
      <c r="Z6728"/>
      <c r="AA6728"/>
    </row>
    <row r="6729" spans="5:27" hidden="1">
      <c r="E6729" t="s">
        <v>8120</v>
      </c>
      <c r="F6729" t="s">
        <v>8133</v>
      </c>
      <c r="G6729" t="s">
        <v>1</v>
      </c>
      <c r="H6729" t="s">
        <v>0</v>
      </c>
      <c r="I6729" t="s">
        <v>8171</v>
      </c>
      <c r="J6729" t="s">
        <v>8172</v>
      </c>
      <c r="K6729">
        <v>5870</v>
      </c>
      <c r="L6729">
        <v>5870</v>
      </c>
      <c r="M6729" s="1" t="s">
        <v>753</v>
      </c>
      <c r="N6729" t="s">
        <v>754</v>
      </c>
      <c r="O6729" s="2">
        <v>0</v>
      </c>
      <c r="P6729" s="2">
        <v>0</v>
      </c>
      <c r="Q6729" s="2">
        <v>21.59</v>
      </c>
      <c r="R6729" s="2">
        <v>2.8067000000000002</v>
      </c>
      <c r="S6729" s="2">
        <v>0</v>
      </c>
      <c r="T6729" s="2">
        <v>0</v>
      </c>
      <c r="U6729" s="2">
        <v>24.396699999999999</v>
      </c>
      <c r="W6729" s="2" t="s">
        <v>1</v>
      </c>
      <c r="X67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29"/>
      <c r="Z6729"/>
      <c r="AA6729"/>
    </row>
    <row r="6730" spans="5:27" hidden="1">
      <c r="E6730" t="s">
        <v>8120</v>
      </c>
      <c r="F6730" t="s">
        <v>8133</v>
      </c>
      <c r="G6730" t="s">
        <v>1</v>
      </c>
      <c r="H6730" t="s">
        <v>0</v>
      </c>
      <c r="I6730" t="s">
        <v>8171</v>
      </c>
      <c r="J6730" t="s">
        <v>8172</v>
      </c>
      <c r="K6730">
        <v>5871</v>
      </c>
      <c r="L6730">
        <v>5871</v>
      </c>
      <c r="M6730" s="1" t="s">
        <v>868</v>
      </c>
      <c r="N6730" t="s">
        <v>869</v>
      </c>
      <c r="O6730" s="2">
        <v>0</v>
      </c>
      <c r="P6730" s="2">
        <v>0</v>
      </c>
      <c r="Q6730" s="2">
        <v>76.319999999999993</v>
      </c>
      <c r="R6730" s="2">
        <v>9.9215999999999998</v>
      </c>
      <c r="S6730" s="2">
        <v>0</v>
      </c>
      <c r="T6730" s="2">
        <v>0</v>
      </c>
      <c r="U6730" s="2">
        <v>86.241599999999991</v>
      </c>
      <c r="W6730" s="2" t="s">
        <v>1</v>
      </c>
      <c r="X67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0"/>
      <c r="Z6730"/>
      <c r="AA6730"/>
    </row>
    <row r="6731" spans="5:27" hidden="1">
      <c r="E6731" t="s">
        <v>8120</v>
      </c>
      <c r="F6731" t="s">
        <v>8133</v>
      </c>
      <c r="G6731" t="s">
        <v>1</v>
      </c>
      <c r="H6731" t="s">
        <v>0</v>
      </c>
      <c r="I6731" t="s">
        <v>8171</v>
      </c>
      <c r="J6731" t="s">
        <v>8172</v>
      </c>
      <c r="K6731">
        <v>5872</v>
      </c>
      <c r="L6731">
        <v>5872</v>
      </c>
      <c r="M6731" s="1" t="s">
        <v>333</v>
      </c>
      <c r="N6731" t="s">
        <v>334</v>
      </c>
      <c r="O6731" s="2">
        <v>0</v>
      </c>
      <c r="P6731" s="2">
        <v>0</v>
      </c>
      <c r="Q6731" s="2">
        <v>92.9</v>
      </c>
      <c r="R6731" s="2">
        <v>12.077000000000002</v>
      </c>
      <c r="S6731" s="2">
        <v>0</v>
      </c>
      <c r="T6731" s="2">
        <v>0</v>
      </c>
      <c r="U6731" s="2">
        <v>104.977</v>
      </c>
      <c r="W6731" s="2" t="s">
        <v>1</v>
      </c>
      <c r="X67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1"/>
      <c r="Z6731"/>
      <c r="AA6731"/>
    </row>
    <row r="6732" spans="5:27" hidden="1">
      <c r="E6732" t="s">
        <v>8120</v>
      </c>
      <c r="F6732" t="s">
        <v>8133</v>
      </c>
      <c r="G6732" t="s">
        <v>1</v>
      </c>
      <c r="H6732" t="s">
        <v>0</v>
      </c>
      <c r="I6732" t="s">
        <v>8171</v>
      </c>
      <c r="J6732" t="s">
        <v>8172</v>
      </c>
      <c r="K6732">
        <v>5873</v>
      </c>
      <c r="L6732">
        <v>5873</v>
      </c>
      <c r="M6732" s="1" t="s">
        <v>7848</v>
      </c>
      <c r="N6732" t="s">
        <v>7847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W6732" s="2" t="s">
        <v>1</v>
      </c>
      <c r="X67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2"/>
      <c r="Z6732"/>
      <c r="AA6732"/>
    </row>
    <row r="6733" spans="5:27" hidden="1">
      <c r="E6733" t="s">
        <v>8120</v>
      </c>
      <c r="F6733" t="s">
        <v>8133</v>
      </c>
      <c r="G6733" t="s">
        <v>1</v>
      </c>
      <c r="H6733" t="s">
        <v>0</v>
      </c>
      <c r="I6733" t="s">
        <v>8171</v>
      </c>
      <c r="J6733" t="s">
        <v>8172</v>
      </c>
      <c r="K6733">
        <v>5874</v>
      </c>
      <c r="L6733">
        <v>5874</v>
      </c>
      <c r="M6733" s="1" t="s">
        <v>303</v>
      </c>
      <c r="N6733" t="s">
        <v>304</v>
      </c>
      <c r="O6733" s="2">
        <v>0</v>
      </c>
      <c r="P6733" s="2">
        <v>0</v>
      </c>
      <c r="Q6733" s="2">
        <v>782.04</v>
      </c>
      <c r="R6733" s="2">
        <v>101.6652</v>
      </c>
      <c r="S6733" s="2">
        <v>0</v>
      </c>
      <c r="T6733" s="2">
        <v>0</v>
      </c>
      <c r="U6733" s="2">
        <v>883.70519999999999</v>
      </c>
      <c r="W6733" s="2" t="s">
        <v>1</v>
      </c>
      <c r="X67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3"/>
      <c r="Z6733"/>
      <c r="AA6733"/>
    </row>
    <row r="6734" spans="5:27" hidden="1">
      <c r="E6734" t="s">
        <v>8120</v>
      </c>
      <c r="F6734" t="s">
        <v>8133</v>
      </c>
      <c r="G6734" t="s">
        <v>1</v>
      </c>
      <c r="H6734" t="s">
        <v>0</v>
      </c>
      <c r="I6734" t="s">
        <v>8171</v>
      </c>
      <c r="J6734" t="s">
        <v>8172</v>
      </c>
      <c r="K6734">
        <v>5875</v>
      </c>
      <c r="L6734">
        <v>5875</v>
      </c>
      <c r="M6734" s="1" t="s">
        <v>1448</v>
      </c>
      <c r="N6734" t="s">
        <v>1449</v>
      </c>
      <c r="O6734" s="2">
        <v>0</v>
      </c>
      <c r="P6734" s="2">
        <v>0</v>
      </c>
      <c r="Q6734" s="2">
        <v>460.7</v>
      </c>
      <c r="R6734" s="2">
        <v>59.890999999999998</v>
      </c>
      <c r="S6734" s="2">
        <v>0</v>
      </c>
      <c r="T6734" s="2">
        <v>0</v>
      </c>
      <c r="U6734" s="2">
        <v>520.59100000000001</v>
      </c>
      <c r="W6734" s="2" t="s">
        <v>1</v>
      </c>
      <c r="X67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4"/>
      <c r="Z6734"/>
      <c r="AA6734"/>
    </row>
    <row r="6735" spans="5:27" hidden="1">
      <c r="E6735" t="s">
        <v>8120</v>
      </c>
      <c r="F6735" t="s">
        <v>8134</v>
      </c>
      <c r="G6735" t="s">
        <v>1</v>
      </c>
      <c r="H6735" t="s">
        <v>0</v>
      </c>
      <c r="I6735" t="s">
        <v>8171</v>
      </c>
      <c r="J6735" t="s">
        <v>8172</v>
      </c>
      <c r="K6735">
        <v>5876</v>
      </c>
      <c r="L6735">
        <v>5876</v>
      </c>
      <c r="M6735" s="1" t="s">
        <v>558</v>
      </c>
      <c r="N6735" t="s">
        <v>559</v>
      </c>
      <c r="O6735" s="2">
        <v>0</v>
      </c>
      <c r="P6735" s="2">
        <v>0</v>
      </c>
      <c r="Q6735" s="2">
        <v>369.6</v>
      </c>
      <c r="R6735" s="2">
        <v>48.048000000000002</v>
      </c>
      <c r="S6735" s="2">
        <v>0</v>
      </c>
      <c r="T6735" s="2">
        <v>0</v>
      </c>
      <c r="U6735" s="2">
        <v>417.64800000000002</v>
      </c>
      <c r="W6735" s="2" t="s">
        <v>1</v>
      </c>
      <c r="X67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5"/>
      <c r="Z6735"/>
      <c r="AA6735"/>
    </row>
    <row r="6736" spans="5:27" hidden="1">
      <c r="E6736" t="s">
        <v>8120</v>
      </c>
      <c r="F6736" t="s">
        <v>8134</v>
      </c>
      <c r="G6736" t="s">
        <v>1</v>
      </c>
      <c r="H6736" t="s">
        <v>0</v>
      </c>
      <c r="I6736" t="s">
        <v>8171</v>
      </c>
      <c r="J6736" t="s">
        <v>8172</v>
      </c>
      <c r="K6736">
        <v>5877</v>
      </c>
      <c r="L6736">
        <v>5877</v>
      </c>
      <c r="M6736" s="1" t="s">
        <v>749</v>
      </c>
      <c r="N6736" t="s">
        <v>750</v>
      </c>
      <c r="O6736" s="2">
        <v>0</v>
      </c>
      <c r="P6736" s="2">
        <v>0</v>
      </c>
      <c r="Q6736" s="2">
        <v>2599.58</v>
      </c>
      <c r="R6736" s="2">
        <v>337.94540000000001</v>
      </c>
      <c r="S6736" s="2">
        <v>0</v>
      </c>
      <c r="T6736" s="2">
        <v>0</v>
      </c>
      <c r="U6736" s="2">
        <v>2937.5254</v>
      </c>
      <c r="W6736" s="2" t="s">
        <v>1</v>
      </c>
      <c r="X67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6"/>
      <c r="Z6736"/>
      <c r="AA6736"/>
    </row>
    <row r="6737" spans="5:27" hidden="1">
      <c r="E6737" t="s">
        <v>8120</v>
      </c>
      <c r="F6737" t="s">
        <v>8134</v>
      </c>
      <c r="G6737" t="s">
        <v>1</v>
      </c>
      <c r="H6737" t="s">
        <v>0</v>
      </c>
      <c r="I6737" t="s">
        <v>8171</v>
      </c>
      <c r="J6737" t="s">
        <v>8172</v>
      </c>
      <c r="K6737">
        <v>5878</v>
      </c>
      <c r="L6737">
        <v>5878</v>
      </c>
      <c r="M6737" s="1" t="s">
        <v>126</v>
      </c>
      <c r="N6737" t="s">
        <v>127</v>
      </c>
      <c r="O6737" s="2">
        <v>0</v>
      </c>
      <c r="P6737" s="2">
        <v>0</v>
      </c>
      <c r="Q6737" s="2">
        <v>24234.05</v>
      </c>
      <c r="R6737" s="2">
        <v>3150.4265</v>
      </c>
      <c r="S6737" s="2">
        <v>0</v>
      </c>
      <c r="T6737" s="2">
        <v>0</v>
      </c>
      <c r="U6737" s="2">
        <v>27384.476500000001</v>
      </c>
      <c r="W6737" s="2" t="s">
        <v>1</v>
      </c>
      <c r="X67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7"/>
      <c r="Z6737"/>
      <c r="AA6737"/>
    </row>
    <row r="6738" spans="5:27" hidden="1">
      <c r="E6738" t="s">
        <v>8120</v>
      </c>
      <c r="F6738" t="s">
        <v>8134</v>
      </c>
      <c r="G6738" t="s">
        <v>1</v>
      </c>
      <c r="H6738" t="s">
        <v>0</v>
      </c>
      <c r="I6738" t="s">
        <v>8171</v>
      </c>
      <c r="J6738" t="s">
        <v>8172</v>
      </c>
      <c r="K6738">
        <v>5879</v>
      </c>
      <c r="L6738">
        <v>5879</v>
      </c>
      <c r="M6738" s="1" t="s">
        <v>211</v>
      </c>
      <c r="N6738" t="s">
        <v>212</v>
      </c>
      <c r="O6738" s="2">
        <v>0</v>
      </c>
      <c r="P6738" s="2">
        <v>0</v>
      </c>
      <c r="Q6738" s="2">
        <v>246</v>
      </c>
      <c r="R6738" s="2">
        <v>31.98</v>
      </c>
      <c r="S6738" s="2">
        <v>0</v>
      </c>
      <c r="T6738" s="2">
        <v>0</v>
      </c>
      <c r="U6738" s="2">
        <v>277.98</v>
      </c>
      <c r="W6738" s="2" t="s">
        <v>1</v>
      </c>
      <c r="X67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8"/>
      <c r="Z6738"/>
      <c r="AA6738"/>
    </row>
    <row r="6739" spans="5:27" hidden="1">
      <c r="E6739" t="s">
        <v>8120</v>
      </c>
      <c r="F6739" t="s">
        <v>8134</v>
      </c>
      <c r="G6739" t="s">
        <v>1</v>
      </c>
      <c r="H6739" t="s">
        <v>0</v>
      </c>
      <c r="I6739" t="s">
        <v>8171</v>
      </c>
      <c r="J6739" t="s">
        <v>8172</v>
      </c>
      <c r="K6739">
        <v>5880</v>
      </c>
      <c r="L6739">
        <v>5880</v>
      </c>
      <c r="M6739" s="1" t="s">
        <v>435</v>
      </c>
      <c r="N6739" t="s">
        <v>436</v>
      </c>
      <c r="O6739" s="2">
        <v>0</v>
      </c>
      <c r="P6739" s="2">
        <v>0</v>
      </c>
      <c r="Q6739" s="2">
        <v>1412.45</v>
      </c>
      <c r="R6739" s="2">
        <v>183.61850000000001</v>
      </c>
      <c r="S6739" s="2">
        <v>0</v>
      </c>
      <c r="T6739" s="2">
        <v>0</v>
      </c>
      <c r="U6739" s="2">
        <v>1596.0685000000001</v>
      </c>
      <c r="W6739" s="2" t="s">
        <v>1</v>
      </c>
      <c r="X67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39"/>
      <c r="Z6739"/>
      <c r="AA6739"/>
    </row>
    <row r="6740" spans="5:27" hidden="1">
      <c r="E6740" t="s">
        <v>8120</v>
      </c>
      <c r="F6740" t="s">
        <v>8134</v>
      </c>
      <c r="G6740" t="s">
        <v>1</v>
      </c>
      <c r="H6740" t="s">
        <v>0</v>
      </c>
      <c r="I6740" t="s">
        <v>8171</v>
      </c>
      <c r="J6740" t="s">
        <v>8172</v>
      </c>
      <c r="K6740">
        <v>5881</v>
      </c>
      <c r="L6740">
        <v>5881</v>
      </c>
      <c r="M6740" s="1" t="s">
        <v>594</v>
      </c>
      <c r="N6740" t="s">
        <v>595</v>
      </c>
      <c r="O6740" s="2">
        <v>0</v>
      </c>
      <c r="P6740" s="2">
        <v>0</v>
      </c>
      <c r="Q6740" s="2">
        <v>75.3</v>
      </c>
      <c r="R6740" s="2">
        <v>9.7889999999999997</v>
      </c>
      <c r="S6740" s="2">
        <v>0</v>
      </c>
      <c r="T6740" s="2">
        <v>0</v>
      </c>
      <c r="U6740" s="2">
        <v>85.088999999999999</v>
      </c>
      <c r="W6740" s="2" t="s">
        <v>1</v>
      </c>
      <c r="X67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0"/>
      <c r="Z6740"/>
      <c r="AA6740"/>
    </row>
    <row r="6741" spans="5:27" hidden="1">
      <c r="E6741" t="s">
        <v>8120</v>
      </c>
      <c r="F6741" t="s">
        <v>8134</v>
      </c>
      <c r="G6741" t="s">
        <v>1</v>
      </c>
      <c r="H6741" t="s">
        <v>0</v>
      </c>
      <c r="I6741" t="s">
        <v>8171</v>
      </c>
      <c r="J6741" t="s">
        <v>8172</v>
      </c>
      <c r="K6741">
        <v>5882</v>
      </c>
      <c r="L6741">
        <v>5882</v>
      </c>
      <c r="M6741" s="1" t="s">
        <v>435</v>
      </c>
      <c r="N6741" t="s">
        <v>436</v>
      </c>
      <c r="O6741" s="2">
        <v>0</v>
      </c>
      <c r="P6741" s="2">
        <v>0</v>
      </c>
      <c r="Q6741" s="2">
        <v>220</v>
      </c>
      <c r="R6741" s="2">
        <v>28.6</v>
      </c>
      <c r="S6741" s="2">
        <v>0</v>
      </c>
      <c r="T6741" s="2">
        <v>0</v>
      </c>
      <c r="U6741" s="2">
        <v>248.6</v>
      </c>
      <c r="W6741" s="2" t="s">
        <v>1</v>
      </c>
      <c r="X67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1"/>
      <c r="Z6741"/>
      <c r="AA6741"/>
    </row>
    <row r="6742" spans="5:27" hidden="1">
      <c r="E6742" t="s">
        <v>8120</v>
      </c>
      <c r="F6742" t="s">
        <v>8134</v>
      </c>
      <c r="G6742" t="s">
        <v>1</v>
      </c>
      <c r="H6742" t="s">
        <v>0</v>
      </c>
      <c r="I6742" t="s">
        <v>8171</v>
      </c>
      <c r="J6742" t="s">
        <v>8172</v>
      </c>
      <c r="K6742">
        <v>5883</v>
      </c>
      <c r="L6742">
        <v>5883</v>
      </c>
      <c r="M6742" s="1" t="s">
        <v>960</v>
      </c>
      <c r="N6742" t="s">
        <v>961</v>
      </c>
      <c r="O6742" s="2">
        <v>0</v>
      </c>
      <c r="P6742" s="2">
        <v>0</v>
      </c>
      <c r="Q6742" s="2">
        <v>3438.13</v>
      </c>
      <c r="R6742" s="2">
        <v>446.95690000000002</v>
      </c>
      <c r="S6742" s="2">
        <v>0</v>
      </c>
      <c r="T6742" s="2">
        <v>0</v>
      </c>
      <c r="U6742" s="2">
        <v>3885.0869000000002</v>
      </c>
      <c r="W6742" s="2" t="s">
        <v>1</v>
      </c>
      <c r="X67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2"/>
      <c r="Z6742"/>
      <c r="AA6742"/>
    </row>
    <row r="6743" spans="5:27" hidden="1">
      <c r="E6743" t="s">
        <v>8120</v>
      </c>
      <c r="F6743" t="s">
        <v>8134</v>
      </c>
      <c r="G6743" t="s">
        <v>1</v>
      </c>
      <c r="H6743" t="s">
        <v>0</v>
      </c>
      <c r="I6743" t="s">
        <v>8171</v>
      </c>
      <c r="J6743" t="s">
        <v>8172</v>
      </c>
      <c r="K6743">
        <v>5884</v>
      </c>
      <c r="L6743">
        <v>5884</v>
      </c>
      <c r="M6743" s="1" t="s">
        <v>960</v>
      </c>
      <c r="N6743" t="s">
        <v>961</v>
      </c>
      <c r="O6743" s="2">
        <v>0</v>
      </c>
      <c r="P6743" s="2">
        <v>0</v>
      </c>
      <c r="Q6743" s="2">
        <v>373.67</v>
      </c>
      <c r="R6743" s="2">
        <v>48.577100000000002</v>
      </c>
      <c r="S6743" s="2">
        <v>0</v>
      </c>
      <c r="T6743" s="2">
        <v>0</v>
      </c>
      <c r="U6743" s="2">
        <v>422.24710000000005</v>
      </c>
      <c r="W6743" s="2" t="s">
        <v>1</v>
      </c>
      <c r="X67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3"/>
      <c r="Z6743"/>
      <c r="AA6743"/>
    </row>
    <row r="6744" spans="5:27" hidden="1">
      <c r="E6744" t="s">
        <v>8120</v>
      </c>
      <c r="F6744" t="s">
        <v>8134</v>
      </c>
      <c r="G6744" t="s">
        <v>1</v>
      </c>
      <c r="H6744" t="s">
        <v>0</v>
      </c>
      <c r="I6744" t="s">
        <v>8171</v>
      </c>
      <c r="J6744" t="s">
        <v>8172</v>
      </c>
      <c r="K6744">
        <v>5885</v>
      </c>
      <c r="L6744">
        <v>5885</v>
      </c>
      <c r="M6744" s="1" t="s">
        <v>830</v>
      </c>
      <c r="N6744" t="s">
        <v>831</v>
      </c>
      <c r="O6744" s="2">
        <v>0</v>
      </c>
      <c r="P6744" s="2">
        <v>0</v>
      </c>
      <c r="Q6744" s="2">
        <v>929.23</v>
      </c>
      <c r="R6744" s="2">
        <v>120.79990000000001</v>
      </c>
      <c r="S6744" s="2">
        <v>0</v>
      </c>
      <c r="T6744" s="2">
        <v>0</v>
      </c>
      <c r="U6744" s="2">
        <v>1050.0299</v>
      </c>
      <c r="W6744" s="2" t="s">
        <v>1</v>
      </c>
      <c r="X67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4"/>
      <c r="Z6744"/>
      <c r="AA6744"/>
    </row>
    <row r="6745" spans="5:27" hidden="1">
      <c r="E6745" t="s">
        <v>8120</v>
      </c>
      <c r="F6745" t="s">
        <v>8134</v>
      </c>
      <c r="G6745" t="s">
        <v>1</v>
      </c>
      <c r="H6745" t="s">
        <v>0</v>
      </c>
      <c r="I6745" t="s">
        <v>8171</v>
      </c>
      <c r="J6745" t="s">
        <v>8172</v>
      </c>
      <c r="K6745">
        <v>5886</v>
      </c>
      <c r="L6745">
        <v>5886</v>
      </c>
      <c r="M6745" s="1" t="s">
        <v>259</v>
      </c>
      <c r="N6745" t="s">
        <v>260</v>
      </c>
      <c r="O6745" s="2">
        <v>0</v>
      </c>
      <c r="P6745" s="2">
        <v>0</v>
      </c>
      <c r="Q6745" s="2">
        <v>310.7</v>
      </c>
      <c r="R6745" s="2">
        <v>40.390999999999998</v>
      </c>
      <c r="S6745" s="2">
        <v>0</v>
      </c>
      <c r="T6745" s="2">
        <v>0</v>
      </c>
      <c r="U6745" s="2">
        <v>351.09100000000001</v>
      </c>
      <c r="W6745" s="2" t="s">
        <v>1</v>
      </c>
      <c r="X67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5"/>
      <c r="Z6745"/>
      <c r="AA6745"/>
    </row>
    <row r="6746" spans="5:27" hidden="1">
      <c r="E6746" t="s">
        <v>8120</v>
      </c>
      <c r="F6746" t="s">
        <v>8134</v>
      </c>
      <c r="G6746" t="s">
        <v>1</v>
      </c>
      <c r="H6746" t="s">
        <v>0</v>
      </c>
      <c r="I6746" t="s">
        <v>8171</v>
      </c>
      <c r="J6746" t="s">
        <v>8172</v>
      </c>
      <c r="K6746">
        <v>5887</v>
      </c>
      <c r="L6746">
        <v>5887</v>
      </c>
      <c r="M6746" s="1" t="s">
        <v>307</v>
      </c>
      <c r="N6746" t="s">
        <v>308</v>
      </c>
      <c r="O6746" s="2">
        <v>0</v>
      </c>
      <c r="P6746" s="2">
        <v>0</v>
      </c>
      <c r="Q6746" s="2">
        <v>1150.44</v>
      </c>
      <c r="R6746" s="2">
        <v>149.55720000000002</v>
      </c>
      <c r="S6746" s="2">
        <v>0</v>
      </c>
      <c r="T6746" s="2">
        <v>0</v>
      </c>
      <c r="U6746" s="2">
        <v>1299.9972</v>
      </c>
      <c r="W6746" s="2" t="s">
        <v>1</v>
      </c>
      <c r="X67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6"/>
      <c r="Z6746"/>
      <c r="AA6746"/>
    </row>
    <row r="6747" spans="5:27" hidden="1">
      <c r="E6747" t="s">
        <v>8120</v>
      </c>
      <c r="F6747" t="s">
        <v>8134</v>
      </c>
      <c r="G6747" t="s">
        <v>1</v>
      </c>
      <c r="H6747" t="s">
        <v>0</v>
      </c>
      <c r="I6747" t="s">
        <v>8171</v>
      </c>
      <c r="J6747" t="s">
        <v>8172</v>
      </c>
      <c r="K6747">
        <v>5888</v>
      </c>
      <c r="L6747">
        <v>5888</v>
      </c>
      <c r="M6747" s="1" t="s">
        <v>497</v>
      </c>
      <c r="N6747" t="s">
        <v>498</v>
      </c>
      <c r="O6747" s="2">
        <v>0</v>
      </c>
      <c r="P6747" s="2">
        <v>0</v>
      </c>
      <c r="Q6747" s="2">
        <v>64.52</v>
      </c>
      <c r="R6747" s="2">
        <v>8.3875999999999991</v>
      </c>
      <c r="S6747" s="2">
        <v>0</v>
      </c>
      <c r="T6747" s="2">
        <v>0</v>
      </c>
      <c r="U6747" s="2">
        <v>72.907600000000002</v>
      </c>
      <c r="W6747" s="2" t="s">
        <v>1</v>
      </c>
      <c r="X67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7"/>
      <c r="Z6747"/>
      <c r="AA6747"/>
    </row>
    <row r="6748" spans="5:27" hidden="1">
      <c r="E6748" t="s">
        <v>8120</v>
      </c>
      <c r="F6748" t="s">
        <v>8134</v>
      </c>
      <c r="G6748" t="s">
        <v>1</v>
      </c>
      <c r="H6748" t="s">
        <v>0</v>
      </c>
      <c r="I6748" t="s">
        <v>8171</v>
      </c>
      <c r="J6748" t="s">
        <v>8172</v>
      </c>
      <c r="K6748">
        <v>5889</v>
      </c>
      <c r="L6748">
        <v>5889</v>
      </c>
      <c r="M6748" s="1" t="s">
        <v>317</v>
      </c>
      <c r="N6748" t="s">
        <v>318</v>
      </c>
      <c r="O6748" s="2">
        <v>0</v>
      </c>
      <c r="P6748" s="2">
        <v>0</v>
      </c>
      <c r="Q6748" s="2">
        <v>38.24</v>
      </c>
      <c r="R6748" s="2">
        <v>4.9712000000000005</v>
      </c>
      <c r="S6748" s="2">
        <v>0</v>
      </c>
      <c r="T6748" s="2">
        <v>0</v>
      </c>
      <c r="U6748" s="2">
        <v>43.211200000000005</v>
      </c>
      <c r="W6748" s="2" t="s">
        <v>1</v>
      </c>
      <c r="X67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8"/>
      <c r="Z6748"/>
      <c r="AA6748"/>
    </row>
    <row r="6749" spans="5:27" hidden="1">
      <c r="E6749" t="s">
        <v>8120</v>
      </c>
      <c r="F6749" t="s">
        <v>8134</v>
      </c>
      <c r="G6749" t="s">
        <v>1</v>
      </c>
      <c r="H6749" t="s">
        <v>0</v>
      </c>
      <c r="I6749" t="s">
        <v>8171</v>
      </c>
      <c r="J6749" t="s">
        <v>8172</v>
      </c>
      <c r="K6749">
        <v>5890</v>
      </c>
      <c r="L6749">
        <v>5890</v>
      </c>
      <c r="M6749" s="1" t="s">
        <v>671</v>
      </c>
      <c r="N6749" t="s">
        <v>672</v>
      </c>
      <c r="O6749" s="2">
        <v>0</v>
      </c>
      <c r="P6749" s="2">
        <v>0</v>
      </c>
      <c r="Q6749" s="2">
        <v>139.36000000000001</v>
      </c>
      <c r="R6749" s="2">
        <v>18.116800000000001</v>
      </c>
      <c r="S6749" s="2">
        <v>0</v>
      </c>
      <c r="T6749" s="2">
        <v>0</v>
      </c>
      <c r="U6749" s="2">
        <v>157.47680000000003</v>
      </c>
      <c r="W6749" s="2" t="s">
        <v>1</v>
      </c>
      <c r="X67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49"/>
      <c r="Z6749"/>
      <c r="AA6749"/>
    </row>
    <row r="6750" spans="5:27" hidden="1">
      <c r="E6750" t="s">
        <v>8120</v>
      </c>
      <c r="F6750" t="s">
        <v>8134</v>
      </c>
      <c r="G6750" t="s">
        <v>1</v>
      </c>
      <c r="H6750" t="s">
        <v>0</v>
      </c>
      <c r="I6750" t="s">
        <v>8171</v>
      </c>
      <c r="J6750" t="s">
        <v>8172</v>
      </c>
      <c r="K6750">
        <v>5891</v>
      </c>
      <c r="L6750">
        <v>5891</v>
      </c>
      <c r="M6750" s="1" t="s">
        <v>657</v>
      </c>
      <c r="N6750" t="s">
        <v>658</v>
      </c>
      <c r="O6750" s="2">
        <v>0</v>
      </c>
      <c r="P6750" s="2">
        <v>0</v>
      </c>
      <c r="Q6750" s="2">
        <v>222.98</v>
      </c>
      <c r="R6750" s="2">
        <v>28.987400000000001</v>
      </c>
      <c r="S6750" s="2">
        <v>0</v>
      </c>
      <c r="T6750" s="2">
        <v>0</v>
      </c>
      <c r="U6750" s="2">
        <v>251.9674</v>
      </c>
      <c r="W6750" s="2" t="s">
        <v>1</v>
      </c>
      <c r="X67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0"/>
      <c r="Z6750"/>
      <c r="AA6750"/>
    </row>
    <row r="6751" spans="5:27" hidden="1">
      <c r="E6751" t="s">
        <v>8120</v>
      </c>
      <c r="F6751" t="s">
        <v>8134</v>
      </c>
      <c r="G6751" t="s">
        <v>1</v>
      </c>
      <c r="H6751" t="s">
        <v>0</v>
      </c>
      <c r="I6751" t="s">
        <v>8171</v>
      </c>
      <c r="J6751" t="s">
        <v>8172</v>
      </c>
      <c r="K6751">
        <v>5892</v>
      </c>
      <c r="L6751">
        <v>5892</v>
      </c>
      <c r="M6751" s="1" t="s">
        <v>118</v>
      </c>
      <c r="N6751" t="s">
        <v>119</v>
      </c>
      <c r="O6751" s="2">
        <v>0</v>
      </c>
      <c r="P6751" s="2">
        <v>0</v>
      </c>
      <c r="Q6751" s="2">
        <v>405.08</v>
      </c>
      <c r="R6751" s="2">
        <v>52.660400000000003</v>
      </c>
      <c r="S6751" s="2">
        <v>0</v>
      </c>
      <c r="T6751" s="2">
        <v>0</v>
      </c>
      <c r="U6751" s="2">
        <v>457.74039999999997</v>
      </c>
      <c r="W6751" s="2" t="s">
        <v>1</v>
      </c>
      <c r="X67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1"/>
      <c r="Z6751"/>
      <c r="AA6751"/>
    </row>
    <row r="6752" spans="5:27" hidden="1">
      <c r="E6752" t="s">
        <v>8120</v>
      </c>
      <c r="F6752" t="s">
        <v>8134</v>
      </c>
      <c r="G6752" t="s">
        <v>1</v>
      </c>
      <c r="H6752" t="s">
        <v>0</v>
      </c>
      <c r="I6752" t="s">
        <v>8171</v>
      </c>
      <c r="J6752" t="s">
        <v>8172</v>
      </c>
      <c r="K6752">
        <v>5893</v>
      </c>
      <c r="L6752">
        <v>5893</v>
      </c>
      <c r="M6752" s="1" t="s">
        <v>610</v>
      </c>
      <c r="N6752" t="s">
        <v>611</v>
      </c>
      <c r="O6752" s="2">
        <v>0</v>
      </c>
      <c r="P6752" s="2">
        <v>0</v>
      </c>
      <c r="Q6752" s="2">
        <v>130.08000000000001</v>
      </c>
      <c r="R6752" s="2">
        <v>16.910400000000003</v>
      </c>
      <c r="S6752" s="2">
        <v>0</v>
      </c>
      <c r="T6752" s="2">
        <v>0</v>
      </c>
      <c r="U6752" s="2">
        <v>146.99040000000002</v>
      </c>
      <c r="W6752" s="2" t="s">
        <v>1</v>
      </c>
      <c r="X67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2"/>
      <c r="Z6752"/>
      <c r="AA6752"/>
    </row>
    <row r="6753" spans="5:27" hidden="1">
      <c r="E6753" t="s">
        <v>8120</v>
      </c>
      <c r="F6753" t="s">
        <v>8134</v>
      </c>
      <c r="G6753" t="s">
        <v>1</v>
      </c>
      <c r="H6753" t="s">
        <v>0</v>
      </c>
      <c r="I6753" t="s">
        <v>8171</v>
      </c>
      <c r="J6753" t="s">
        <v>8172</v>
      </c>
      <c r="K6753">
        <v>5894</v>
      </c>
      <c r="L6753">
        <v>5894</v>
      </c>
      <c r="M6753" s="1" t="s">
        <v>564</v>
      </c>
      <c r="N6753" t="s">
        <v>565</v>
      </c>
      <c r="O6753" s="2">
        <v>0</v>
      </c>
      <c r="P6753" s="2">
        <v>0</v>
      </c>
      <c r="Q6753" s="2">
        <v>25.92</v>
      </c>
      <c r="R6753" s="2">
        <v>3.3696000000000002</v>
      </c>
      <c r="S6753" s="2">
        <v>0</v>
      </c>
      <c r="T6753" s="2">
        <v>0</v>
      </c>
      <c r="U6753" s="2">
        <v>29.2896</v>
      </c>
      <c r="W6753" s="2" t="s">
        <v>1</v>
      </c>
      <c r="X67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3"/>
      <c r="Z6753"/>
      <c r="AA6753"/>
    </row>
    <row r="6754" spans="5:27" hidden="1">
      <c r="E6754" t="s">
        <v>8120</v>
      </c>
      <c r="F6754" t="s">
        <v>8134</v>
      </c>
      <c r="G6754" t="s">
        <v>1</v>
      </c>
      <c r="H6754" t="s">
        <v>0</v>
      </c>
      <c r="I6754" t="s">
        <v>8171</v>
      </c>
      <c r="J6754" t="s">
        <v>8172</v>
      </c>
      <c r="K6754">
        <v>5895</v>
      </c>
      <c r="L6754">
        <v>5895</v>
      </c>
      <c r="M6754" s="1" t="s">
        <v>449</v>
      </c>
      <c r="N6754" t="s">
        <v>450</v>
      </c>
      <c r="O6754" s="2">
        <v>0</v>
      </c>
      <c r="P6754" s="2">
        <v>0</v>
      </c>
      <c r="Q6754" s="2">
        <v>265.52</v>
      </c>
      <c r="R6754" s="2">
        <v>34.517600000000002</v>
      </c>
      <c r="S6754" s="2">
        <v>0</v>
      </c>
      <c r="T6754" s="2">
        <v>0</v>
      </c>
      <c r="U6754" s="2">
        <v>300.0376</v>
      </c>
      <c r="W6754" s="2" t="s">
        <v>1</v>
      </c>
      <c r="X67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4"/>
      <c r="Z6754"/>
      <c r="AA6754"/>
    </row>
    <row r="6755" spans="5:27" hidden="1">
      <c r="E6755" t="s">
        <v>8120</v>
      </c>
      <c r="F6755" t="s">
        <v>8134</v>
      </c>
      <c r="G6755" t="s">
        <v>1</v>
      </c>
      <c r="H6755" t="s">
        <v>0</v>
      </c>
      <c r="I6755" t="s">
        <v>8171</v>
      </c>
      <c r="J6755" t="s">
        <v>8172</v>
      </c>
      <c r="K6755">
        <v>5896</v>
      </c>
      <c r="L6755">
        <v>5896</v>
      </c>
      <c r="M6755" s="1" t="s">
        <v>118</v>
      </c>
      <c r="N6755" t="s">
        <v>119</v>
      </c>
      <c r="O6755" s="2">
        <v>0</v>
      </c>
      <c r="P6755" s="2">
        <v>0</v>
      </c>
      <c r="Q6755" s="2">
        <v>30.8</v>
      </c>
      <c r="R6755" s="2">
        <v>4.0040000000000004</v>
      </c>
      <c r="S6755" s="2">
        <v>0</v>
      </c>
      <c r="T6755" s="2">
        <v>0</v>
      </c>
      <c r="U6755" s="2">
        <v>34.804000000000002</v>
      </c>
      <c r="W6755" s="2" t="s">
        <v>1</v>
      </c>
      <c r="X67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5"/>
      <c r="Z6755"/>
      <c r="AA6755"/>
    </row>
    <row r="6756" spans="5:27" hidden="1">
      <c r="E6756" t="s">
        <v>8120</v>
      </c>
      <c r="F6756" t="s">
        <v>8134</v>
      </c>
      <c r="G6756" t="s">
        <v>1</v>
      </c>
      <c r="H6756" t="s">
        <v>0</v>
      </c>
      <c r="I6756" t="s">
        <v>8171</v>
      </c>
      <c r="J6756" t="s">
        <v>8172</v>
      </c>
      <c r="K6756">
        <v>5897</v>
      </c>
      <c r="L6756">
        <v>5897</v>
      </c>
      <c r="M6756" s="1" t="s">
        <v>77</v>
      </c>
      <c r="N6756" t="s">
        <v>78</v>
      </c>
      <c r="O6756" s="2">
        <v>0</v>
      </c>
      <c r="P6756" s="2">
        <v>0</v>
      </c>
      <c r="Q6756" s="2">
        <v>9292.19</v>
      </c>
      <c r="R6756" s="2">
        <v>1207.9847000000002</v>
      </c>
      <c r="S6756" s="2">
        <v>0</v>
      </c>
      <c r="T6756" s="2">
        <v>0</v>
      </c>
      <c r="U6756" s="2">
        <v>10500.174700000001</v>
      </c>
      <c r="W6756" s="2" t="s">
        <v>1</v>
      </c>
      <c r="X67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6"/>
      <c r="Z6756"/>
      <c r="AA6756"/>
    </row>
    <row r="6757" spans="5:27" hidden="1">
      <c r="E6757" t="s">
        <v>8120</v>
      </c>
      <c r="F6757" t="s">
        <v>8134</v>
      </c>
      <c r="G6757" t="s">
        <v>1</v>
      </c>
      <c r="H6757" t="s">
        <v>0</v>
      </c>
      <c r="I6757" t="s">
        <v>8171</v>
      </c>
      <c r="J6757" t="s">
        <v>8172</v>
      </c>
      <c r="K6757">
        <v>5898</v>
      </c>
      <c r="L6757">
        <v>5898</v>
      </c>
      <c r="M6757" s="1" t="s">
        <v>333</v>
      </c>
      <c r="N6757" t="s">
        <v>334</v>
      </c>
      <c r="O6757" s="2">
        <v>0</v>
      </c>
      <c r="P6757" s="2">
        <v>0</v>
      </c>
      <c r="Q6757" s="2">
        <v>23.23</v>
      </c>
      <c r="R6757" s="2">
        <v>3.0199000000000003</v>
      </c>
      <c r="S6757" s="2">
        <v>0</v>
      </c>
      <c r="T6757" s="2">
        <v>0</v>
      </c>
      <c r="U6757" s="2">
        <v>26.2499</v>
      </c>
      <c r="W6757" s="2" t="s">
        <v>1</v>
      </c>
      <c r="X67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7"/>
      <c r="Z6757"/>
      <c r="AA6757"/>
    </row>
    <row r="6758" spans="5:27" hidden="1">
      <c r="E6758" t="s">
        <v>8120</v>
      </c>
      <c r="F6758" t="s">
        <v>8134</v>
      </c>
      <c r="G6758" t="s">
        <v>1</v>
      </c>
      <c r="H6758" t="s">
        <v>0</v>
      </c>
      <c r="I6758" t="s">
        <v>8171</v>
      </c>
      <c r="J6758" t="s">
        <v>8172</v>
      </c>
      <c r="K6758">
        <v>5899</v>
      </c>
      <c r="L6758">
        <v>5899</v>
      </c>
      <c r="M6758" s="1" t="s">
        <v>7937</v>
      </c>
      <c r="N6758" t="s">
        <v>7938</v>
      </c>
      <c r="O6758" s="2">
        <v>0</v>
      </c>
      <c r="P6758" s="2">
        <v>0</v>
      </c>
      <c r="Q6758" s="2">
        <v>223.01</v>
      </c>
      <c r="R6758" s="2">
        <v>28.991299999999999</v>
      </c>
      <c r="S6758" s="2">
        <v>0</v>
      </c>
      <c r="T6758" s="2">
        <v>0</v>
      </c>
      <c r="U6758" s="2">
        <v>252.00129999999999</v>
      </c>
      <c r="W6758" s="2" t="s">
        <v>1</v>
      </c>
      <c r="X67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8"/>
      <c r="Z6758"/>
      <c r="AA6758"/>
    </row>
    <row r="6759" spans="5:27" hidden="1">
      <c r="E6759" t="s">
        <v>8120</v>
      </c>
      <c r="F6759" t="s">
        <v>8134</v>
      </c>
      <c r="G6759" t="s">
        <v>1</v>
      </c>
      <c r="H6759" t="s">
        <v>0</v>
      </c>
      <c r="I6759" t="s">
        <v>8171</v>
      </c>
      <c r="J6759" t="s">
        <v>8172</v>
      </c>
      <c r="K6759">
        <v>5900</v>
      </c>
      <c r="L6759">
        <v>5900</v>
      </c>
      <c r="M6759" s="1" t="s">
        <v>171</v>
      </c>
      <c r="N6759" t="s">
        <v>172</v>
      </c>
      <c r="O6759" s="2">
        <v>0</v>
      </c>
      <c r="P6759" s="2">
        <v>0</v>
      </c>
      <c r="Q6759" s="2">
        <v>464.6</v>
      </c>
      <c r="R6759" s="2">
        <v>60.398000000000003</v>
      </c>
      <c r="S6759" s="2">
        <v>0</v>
      </c>
      <c r="T6759" s="2">
        <v>0</v>
      </c>
      <c r="U6759" s="2">
        <v>524.99800000000005</v>
      </c>
      <c r="W6759" s="2" t="s">
        <v>1</v>
      </c>
      <c r="X67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59"/>
      <c r="Z6759"/>
      <c r="AA6759"/>
    </row>
    <row r="6760" spans="5:27" hidden="1">
      <c r="E6760" t="s">
        <v>8120</v>
      </c>
      <c r="F6760" t="s">
        <v>8134</v>
      </c>
      <c r="G6760" t="s">
        <v>1</v>
      </c>
      <c r="H6760" t="s">
        <v>0</v>
      </c>
      <c r="I6760" t="s">
        <v>8171</v>
      </c>
      <c r="J6760" t="s">
        <v>8172</v>
      </c>
      <c r="K6760">
        <v>5901</v>
      </c>
      <c r="L6760">
        <v>5901</v>
      </c>
      <c r="M6760" s="1" t="s">
        <v>727</v>
      </c>
      <c r="N6760" t="s">
        <v>728</v>
      </c>
      <c r="O6760" s="2">
        <v>0</v>
      </c>
      <c r="P6760" s="2">
        <v>0</v>
      </c>
      <c r="Q6760" s="2">
        <v>520.36</v>
      </c>
      <c r="R6760" s="2">
        <v>67.646799999999999</v>
      </c>
      <c r="S6760" s="2">
        <v>0</v>
      </c>
      <c r="T6760" s="2">
        <v>0</v>
      </c>
      <c r="U6760" s="2">
        <v>588.0068</v>
      </c>
      <c r="W6760" s="2" t="s">
        <v>1</v>
      </c>
      <c r="X676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0"/>
      <c r="Z6760"/>
      <c r="AA6760"/>
    </row>
    <row r="6761" spans="5:27" hidden="1">
      <c r="E6761" t="s">
        <v>8120</v>
      </c>
      <c r="F6761" t="s">
        <v>8135</v>
      </c>
      <c r="G6761" t="s">
        <v>1</v>
      </c>
      <c r="H6761" t="s">
        <v>0</v>
      </c>
      <c r="I6761" t="s">
        <v>8171</v>
      </c>
      <c r="J6761" t="s">
        <v>8172</v>
      </c>
      <c r="K6761">
        <v>5902</v>
      </c>
      <c r="L6761">
        <v>5902</v>
      </c>
      <c r="M6761" s="1" t="s">
        <v>759</v>
      </c>
      <c r="N6761" t="s">
        <v>760</v>
      </c>
      <c r="O6761" s="2">
        <v>0</v>
      </c>
      <c r="P6761" s="2">
        <v>0</v>
      </c>
      <c r="Q6761" s="2">
        <v>92.08</v>
      </c>
      <c r="R6761" s="2">
        <v>11.9704</v>
      </c>
      <c r="S6761" s="2">
        <v>0</v>
      </c>
      <c r="T6761" s="2">
        <v>0</v>
      </c>
      <c r="U6761" s="2">
        <v>104.0504</v>
      </c>
      <c r="W6761" s="2" t="s">
        <v>1</v>
      </c>
      <c r="X676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1"/>
      <c r="Z6761"/>
      <c r="AA6761"/>
    </row>
    <row r="6762" spans="5:27" hidden="1">
      <c r="E6762" t="s">
        <v>8120</v>
      </c>
      <c r="F6762" t="s">
        <v>8135</v>
      </c>
      <c r="G6762" t="s">
        <v>1</v>
      </c>
      <c r="H6762" t="s">
        <v>0</v>
      </c>
      <c r="I6762" t="s">
        <v>8171</v>
      </c>
      <c r="J6762" t="s">
        <v>8172</v>
      </c>
      <c r="K6762">
        <v>5903</v>
      </c>
      <c r="L6762">
        <v>5903</v>
      </c>
      <c r="M6762" s="1" t="s">
        <v>1428</v>
      </c>
      <c r="N6762" t="s">
        <v>1429</v>
      </c>
      <c r="O6762" s="2">
        <v>0</v>
      </c>
      <c r="P6762" s="2">
        <v>0</v>
      </c>
      <c r="Q6762" s="2">
        <v>613.29999999999995</v>
      </c>
      <c r="R6762" s="2">
        <v>79.728999999999999</v>
      </c>
      <c r="S6762" s="2">
        <v>0</v>
      </c>
      <c r="T6762" s="2">
        <v>0</v>
      </c>
      <c r="U6762" s="2">
        <v>693.029</v>
      </c>
      <c r="W6762" s="2" t="s">
        <v>1</v>
      </c>
      <c r="X676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2"/>
      <c r="Z6762"/>
      <c r="AA6762"/>
    </row>
    <row r="6763" spans="5:27" hidden="1">
      <c r="E6763" t="s">
        <v>8120</v>
      </c>
      <c r="F6763" t="s">
        <v>8135</v>
      </c>
      <c r="G6763" t="s">
        <v>1</v>
      </c>
      <c r="H6763" t="s">
        <v>0</v>
      </c>
      <c r="I6763" t="s">
        <v>8171</v>
      </c>
      <c r="J6763" t="s">
        <v>8172</v>
      </c>
      <c r="K6763">
        <v>5904</v>
      </c>
      <c r="L6763">
        <v>5904</v>
      </c>
      <c r="M6763" s="1" t="s">
        <v>826</v>
      </c>
      <c r="N6763" t="s">
        <v>827</v>
      </c>
      <c r="O6763" s="2">
        <v>0</v>
      </c>
      <c r="P6763" s="2">
        <v>0</v>
      </c>
      <c r="Q6763" s="2">
        <v>466.6</v>
      </c>
      <c r="R6763" s="2">
        <v>60.658000000000008</v>
      </c>
      <c r="S6763" s="2">
        <v>0</v>
      </c>
      <c r="T6763" s="2">
        <v>0</v>
      </c>
      <c r="U6763" s="2">
        <v>527.25800000000004</v>
      </c>
      <c r="W6763" s="2" t="s">
        <v>1</v>
      </c>
      <c r="X676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3"/>
      <c r="Z6763"/>
      <c r="AA6763"/>
    </row>
    <row r="6764" spans="5:27" hidden="1">
      <c r="E6764" t="s">
        <v>8120</v>
      </c>
      <c r="F6764" t="s">
        <v>8135</v>
      </c>
      <c r="G6764" t="s">
        <v>1</v>
      </c>
      <c r="H6764" t="s">
        <v>0</v>
      </c>
      <c r="I6764" t="s">
        <v>8171</v>
      </c>
      <c r="J6764" t="s">
        <v>8172</v>
      </c>
      <c r="K6764">
        <v>5905</v>
      </c>
      <c r="L6764">
        <v>5905</v>
      </c>
      <c r="M6764" s="1" t="s">
        <v>1004</v>
      </c>
      <c r="N6764" t="s">
        <v>1005</v>
      </c>
      <c r="O6764" s="2">
        <v>0</v>
      </c>
      <c r="P6764" s="2">
        <v>0</v>
      </c>
      <c r="Q6764" s="2">
        <v>856.87</v>
      </c>
      <c r="R6764" s="2">
        <v>111.3931</v>
      </c>
      <c r="S6764" s="2">
        <v>0</v>
      </c>
      <c r="T6764" s="2">
        <v>0</v>
      </c>
      <c r="U6764" s="2">
        <v>968.26310000000001</v>
      </c>
      <c r="W6764" s="2" t="s">
        <v>1</v>
      </c>
      <c r="X676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4"/>
      <c r="Z6764"/>
      <c r="AA6764"/>
    </row>
    <row r="6765" spans="5:27" hidden="1">
      <c r="E6765" t="s">
        <v>8120</v>
      </c>
      <c r="F6765" t="s">
        <v>8135</v>
      </c>
      <c r="G6765" t="s">
        <v>1</v>
      </c>
      <c r="H6765" t="s">
        <v>0</v>
      </c>
      <c r="I6765" t="s">
        <v>8171</v>
      </c>
      <c r="J6765" t="s">
        <v>8172</v>
      </c>
      <c r="K6765">
        <v>5906</v>
      </c>
      <c r="L6765">
        <v>5906</v>
      </c>
      <c r="M6765" s="1" t="s">
        <v>518</v>
      </c>
      <c r="N6765" t="s">
        <v>519</v>
      </c>
      <c r="O6765" s="2">
        <v>0</v>
      </c>
      <c r="P6765" s="2">
        <v>0</v>
      </c>
      <c r="Q6765" s="2">
        <v>1207.98</v>
      </c>
      <c r="R6765" s="2">
        <v>157.03740000000002</v>
      </c>
      <c r="S6765" s="2">
        <v>0</v>
      </c>
      <c r="T6765" s="2">
        <v>0</v>
      </c>
      <c r="U6765" s="2">
        <v>1365.0174</v>
      </c>
      <c r="W6765" s="2" t="s">
        <v>1</v>
      </c>
      <c r="X676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5"/>
      <c r="Z6765"/>
      <c r="AA6765"/>
    </row>
    <row r="6766" spans="5:27" hidden="1">
      <c r="E6766" t="s">
        <v>8120</v>
      </c>
      <c r="F6766" t="s">
        <v>8135</v>
      </c>
      <c r="G6766" t="s">
        <v>1</v>
      </c>
      <c r="H6766" t="s">
        <v>0</v>
      </c>
      <c r="I6766" t="s">
        <v>8171</v>
      </c>
      <c r="J6766" t="s">
        <v>8172</v>
      </c>
      <c r="K6766">
        <v>5907</v>
      </c>
      <c r="L6766">
        <v>5907</v>
      </c>
      <c r="M6766" s="1" t="s">
        <v>110</v>
      </c>
      <c r="N6766" t="s">
        <v>111</v>
      </c>
      <c r="O6766" s="2">
        <v>0</v>
      </c>
      <c r="P6766" s="2">
        <v>0</v>
      </c>
      <c r="Q6766" s="2">
        <v>1096.47</v>
      </c>
      <c r="R6766" s="2">
        <v>142.5411</v>
      </c>
      <c r="S6766" s="2">
        <v>0</v>
      </c>
      <c r="T6766" s="2">
        <v>0</v>
      </c>
      <c r="U6766" s="2">
        <v>1239.0110999999999</v>
      </c>
      <c r="W6766" s="2" t="s">
        <v>1</v>
      </c>
      <c r="X676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6"/>
      <c r="Z6766"/>
      <c r="AA6766"/>
    </row>
    <row r="6767" spans="5:27" hidden="1">
      <c r="E6767" t="s">
        <v>8120</v>
      </c>
      <c r="F6767" t="s">
        <v>8135</v>
      </c>
      <c r="G6767" t="s">
        <v>1</v>
      </c>
      <c r="H6767" t="s">
        <v>0</v>
      </c>
      <c r="I6767" t="s">
        <v>8171</v>
      </c>
      <c r="J6767" t="s">
        <v>8172</v>
      </c>
      <c r="K6767">
        <v>5908</v>
      </c>
      <c r="L6767">
        <v>5908</v>
      </c>
      <c r="M6767" s="1" t="s">
        <v>110</v>
      </c>
      <c r="N6767" t="s">
        <v>111</v>
      </c>
      <c r="O6767" s="2">
        <v>0</v>
      </c>
      <c r="P6767" s="2">
        <v>0</v>
      </c>
      <c r="Q6767" s="2">
        <v>966.38</v>
      </c>
      <c r="R6767" s="2">
        <v>125.6294</v>
      </c>
      <c r="S6767" s="2">
        <v>0</v>
      </c>
      <c r="T6767" s="2">
        <v>0</v>
      </c>
      <c r="U6767" s="2">
        <v>1092.0093999999999</v>
      </c>
      <c r="W6767" s="2" t="s">
        <v>1</v>
      </c>
      <c r="X676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7"/>
      <c r="Z6767"/>
      <c r="AA6767"/>
    </row>
    <row r="6768" spans="5:27" hidden="1">
      <c r="E6768" t="s">
        <v>8120</v>
      </c>
      <c r="F6768" t="s">
        <v>8135</v>
      </c>
      <c r="G6768" t="s">
        <v>1</v>
      </c>
      <c r="H6768" t="s">
        <v>0</v>
      </c>
      <c r="I6768" t="s">
        <v>8171</v>
      </c>
      <c r="J6768" t="s">
        <v>8172</v>
      </c>
      <c r="K6768">
        <v>5909</v>
      </c>
      <c r="L6768">
        <v>5909</v>
      </c>
      <c r="M6768" s="1" t="s">
        <v>479</v>
      </c>
      <c r="N6768" t="s">
        <v>480</v>
      </c>
      <c r="O6768" s="2">
        <v>0</v>
      </c>
      <c r="P6768" s="2">
        <v>0</v>
      </c>
      <c r="Q6768" s="2">
        <v>150.65</v>
      </c>
      <c r="R6768" s="2">
        <v>19.584500000000002</v>
      </c>
      <c r="S6768" s="2">
        <v>0</v>
      </c>
      <c r="T6768" s="2">
        <v>0</v>
      </c>
      <c r="U6768" s="2">
        <v>170.2345</v>
      </c>
      <c r="W6768" s="2" t="s">
        <v>1</v>
      </c>
      <c r="X676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8"/>
      <c r="Z6768"/>
      <c r="AA6768"/>
    </row>
    <row r="6769" spans="5:27" hidden="1">
      <c r="E6769" t="s">
        <v>8120</v>
      </c>
      <c r="F6769" t="s">
        <v>8135</v>
      </c>
      <c r="G6769" t="s">
        <v>1</v>
      </c>
      <c r="H6769" t="s">
        <v>0</v>
      </c>
      <c r="I6769" t="s">
        <v>8171</v>
      </c>
      <c r="J6769" t="s">
        <v>8172</v>
      </c>
      <c r="K6769">
        <v>5910</v>
      </c>
      <c r="L6769">
        <v>5910</v>
      </c>
      <c r="M6769" s="1" t="s">
        <v>721</v>
      </c>
      <c r="N6769" t="s">
        <v>722</v>
      </c>
      <c r="O6769" s="2">
        <v>0</v>
      </c>
      <c r="P6769" s="2">
        <v>0</v>
      </c>
      <c r="Q6769" s="2">
        <v>317.94</v>
      </c>
      <c r="R6769" s="2">
        <v>41.3322</v>
      </c>
      <c r="S6769" s="2">
        <v>0</v>
      </c>
      <c r="T6769" s="2">
        <v>0</v>
      </c>
      <c r="U6769" s="2">
        <v>359.2722</v>
      </c>
      <c r="W6769" s="2" t="s">
        <v>1</v>
      </c>
      <c r="X676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69"/>
      <c r="Z6769"/>
      <c r="AA6769"/>
    </row>
    <row r="6770" spans="5:27" hidden="1">
      <c r="E6770" t="s">
        <v>8120</v>
      </c>
      <c r="F6770" t="s">
        <v>8135</v>
      </c>
      <c r="G6770" t="s">
        <v>1</v>
      </c>
      <c r="H6770" t="s">
        <v>0</v>
      </c>
      <c r="I6770" t="s">
        <v>8171</v>
      </c>
      <c r="J6770" t="s">
        <v>8172</v>
      </c>
      <c r="K6770">
        <v>5911</v>
      </c>
      <c r="L6770">
        <v>5911</v>
      </c>
      <c r="M6770" s="1" t="s">
        <v>231</v>
      </c>
      <c r="N6770" t="s">
        <v>232</v>
      </c>
      <c r="O6770" s="2">
        <v>0</v>
      </c>
      <c r="P6770" s="2">
        <v>0</v>
      </c>
      <c r="Q6770" s="2">
        <v>1077.8900000000001</v>
      </c>
      <c r="R6770" s="2">
        <v>140.12570000000002</v>
      </c>
      <c r="S6770" s="2">
        <v>0</v>
      </c>
      <c r="T6770" s="2">
        <v>0</v>
      </c>
      <c r="U6770" s="2">
        <v>1218.0157000000002</v>
      </c>
      <c r="W6770" s="2" t="s">
        <v>1</v>
      </c>
      <c r="X677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0"/>
      <c r="Z6770"/>
      <c r="AA6770"/>
    </row>
    <row r="6771" spans="5:27" hidden="1">
      <c r="E6771" t="s">
        <v>8120</v>
      </c>
      <c r="F6771" t="s">
        <v>8135</v>
      </c>
      <c r="G6771" t="s">
        <v>1</v>
      </c>
      <c r="H6771" t="s">
        <v>0</v>
      </c>
      <c r="I6771" t="s">
        <v>8171</v>
      </c>
      <c r="J6771" t="s">
        <v>8172</v>
      </c>
      <c r="K6771">
        <v>5912</v>
      </c>
      <c r="L6771">
        <v>5912</v>
      </c>
      <c r="M6771" s="1" t="s">
        <v>231</v>
      </c>
      <c r="N6771" t="s">
        <v>232</v>
      </c>
      <c r="O6771" s="2">
        <v>0</v>
      </c>
      <c r="P6771" s="2">
        <v>0</v>
      </c>
      <c r="Q6771" s="2">
        <v>503.78</v>
      </c>
      <c r="R6771" s="2">
        <v>65.491399999999999</v>
      </c>
      <c r="S6771" s="2">
        <v>0</v>
      </c>
      <c r="T6771" s="2">
        <v>0</v>
      </c>
      <c r="U6771" s="2">
        <v>569.27139999999997</v>
      </c>
      <c r="W6771" s="2" t="s">
        <v>1</v>
      </c>
      <c r="X677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1"/>
      <c r="Z6771"/>
      <c r="AA6771"/>
    </row>
    <row r="6772" spans="5:27" hidden="1">
      <c r="E6772" t="s">
        <v>8120</v>
      </c>
      <c r="F6772" t="s">
        <v>8135</v>
      </c>
      <c r="G6772" t="s">
        <v>1</v>
      </c>
      <c r="H6772" t="s">
        <v>0</v>
      </c>
      <c r="I6772" t="s">
        <v>8171</v>
      </c>
      <c r="J6772" t="s">
        <v>8172</v>
      </c>
      <c r="K6772">
        <v>5913</v>
      </c>
      <c r="L6772">
        <v>5913</v>
      </c>
      <c r="M6772" s="1" t="s">
        <v>231</v>
      </c>
      <c r="N6772" t="s">
        <v>232</v>
      </c>
      <c r="O6772" s="2">
        <v>0</v>
      </c>
      <c r="P6772" s="2">
        <v>0</v>
      </c>
      <c r="Q6772" s="2">
        <v>37.17</v>
      </c>
      <c r="R6772" s="2">
        <v>4.8321000000000005</v>
      </c>
      <c r="S6772" s="2">
        <v>0</v>
      </c>
      <c r="T6772" s="2">
        <v>0</v>
      </c>
      <c r="U6772" s="2">
        <v>42.002099999999999</v>
      </c>
      <c r="W6772" s="2" t="s">
        <v>1</v>
      </c>
      <c r="X677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2"/>
      <c r="Z6772"/>
      <c r="AA6772"/>
    </row>
    <row r="6773" spans="5:27" hidden="1">
      <c r="E6773" t="s">
        <v>8120</v>
      </c>
      <c r="F6773" t="s">
        <v>8135</v>
      </c>
      <c r="G6773" t="s">
        <v>1</v>
      </c>
      <c r="H6773" t="s">
        <v>0</v>
      </c>
      <c r="I6773" t="s">
        <v>8171</v>
      </c>
      <c r="J6773" t="s">
        <v>8172</v>
      </c>
      <c r="K6773">
        <v>5914</v>
      </c>
      <c r="L6773">
        <v>5914</v>
      </c>
      <c r="M6773" s="1" t="s">
        <v>341</v>
      </c>
      <c r="N6773" t="s">
        <v>342</v>
      </c>
      <c r="O6773" s="2">
        <v>0</v>
      </c>
      <c r="P6773" s="2">
        <v>0</v>
      </c>
      <c r="Q6773" s="2">
        <v>295.77</v>
      </c>
      <c r="R6773" s="2">
        <v>38.450099999999999</v>
      </c>
      <c r="S6773" s="2">
        <v>0</v>
      </c>
      <c r="T6773" s="2">
        <v>0</v>
      </c>
      <c r="U6773" s="2">
        <v>334.2201</v>
      </c>
      <c r="W6773" s="2" t="s">
        <v>1</v>
      </c>
      <c r="X677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3"/>
      <c r="Z6773"/>
      <c r="AA6773"/>
    </row>
    <row r="6774" spans="5:27" hidden="1">
      <c r="E6774" t="s">
        <v>8120</v>
      </c>
      <c r="F6774" t="s">
        <v>8135</v>
      </c>
      <c r="G6774" t="s">
        <v>1</v>
      </c>
      <c r="H6774" t="s">
        <v>0</v>
      </c>
      <c r="I6774" t="s">
        <v>8171</v>
      </c>
      <c r="J6774" t="s">
        <v>8172</v>
      </c>
      <c r="K6774">
        <v>5915</v>
      </c>
      <c r="L6774">
        <v>5915</v>
      </c>
      <c r="M6774" s="1" t="s">
        <v>132</v>
      </c>
      <c r="N6774" t="s">
        <v>133</v>
      </c>
      <c r="O6774" s="2">
        <v>0</v>
      </c>
      <c r="P6774" s="2">
        <v>0</v>
      </c>
      <c r="Q6774" s="2">
        <v>96.24</v>
      </c>
      <c r="R6774" s="2">
        <v>12.511200000000001</v>
      </c>
      <c r="S6774" s="2">
        <v>0</v>
      </c>
      <c r="T6774" s="2">
        <v>0</v>
      </c>
      <c r="U6774" s="2">
        <v>108.7512</v>
      </c>
      <c r="W6774" s="2" t="s">
        <v>1</v>
      </c>
      <c r="X677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4"/>
      <c r="Z6774"/>
      <c r="AA6774"/>
    </row>
    <row r="6775" spans="5:27" hidden="1">
      <c r="E6775" t="s">
        <v>8120</v>
      </c>
      <c r="F6775" t="s">
        <v>8135</v>
      </c>
      <c r="G6775" t="s">
        <v>1</v>
      </c>
      <c r="H6775" t="s">
        <v>0</v>
      </c>
      <c r="I6775" t="s">
        <v>8171</v>
      </c>
      <c r="J6775" t="s">
        <v>8172</v>
      </c>
      <c r="K6775">
        <v>5916</v>
      </c>
      <c r="L6775">
        <v>5916</v>
      </c>
      <c r="M6775" s="1" t="s">
        <v>277</v>
      </c>
      <c r="N6775" t="s">
        <v>278</v>
      </c>
      <c r="O6775" s="2">
        <v>0</v>
      </c>
      <c r="P6775" s="2">
        <v>0</v>
      </c>
      <c r="Q6775" s="2">
        <v>420.35</v>
      </c>
      <c r="R6775" s="2">
        <v>54.645500000000006</v>
      </c>
      <c r="S6775" s="2">
        <v>0</v>
      </c>
      <c r="T6775" s="2">
        <v>0</v>
      </c>
      <c r="U6775" s="2">
        <v>474.99550000000005</v>
      </c>
      <c r="W6775" s="2" t="s">
        <v>1</v>
      </c>
      <c r="X677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5"/>
      <c r="Z6775"/>
      <c r="AA6775"/>
    </row>
    <row r="6776" spans="5:27" hidden="1">
      <c r="E6776" t="s">
        <v>8120</v>
      </c>
      <c r="F6776" t="s">
        <v>8135</v>
      </c>
      <c r="G6776" t="s">
        <v>1</v>
      </c>
      <c r="H6776" t="s">
        <v>0</v>
      </c>
      <c r="I6776" t="s">
        <v>8171</v>
      </c>
      <c r="J6776" t="s">
        <v>8172</v>
      </c>
      <c r="K6776">
        <v>5917</v>
      </c>
      <c r="L6776">
        <v>5917</v>
      </c>
      <c r="M6776" s="1" t="s">
        <v>333</v>
      </c>
      <c r="N6776" t="s">
        <v>334</v>
      </c>
      <c r="O6776" s="2">
        <v>0</v>
      </c>
      <c r="P6776" s="2">
        <v>0</v>
      </c>
      <c r="Q6776" s="2">
        <v>76.459999999999994</v>
      </c>
      <c r="R6776" s="2">
        <v>9.9398</v>
      </c>
      <c r="S6776" s="2">
        <v>0</v>
      </c>
      <c r="T6776" s="2">
        <v>0</v>
      </c>
      <c r="U6776" s="2">
        <v>86.399799999999999</v>
      </c>
      <c r="W6776" s="2" t="s">
        <v>1</v>
      </c>
      <c r="X677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6"/>
      <c r="Z6776"/>
      <c r="AA6776"/>
    </row>
    <row r="6777" spans="5:27" hidden="1">
      <c r="E6777" t="s">
        <v>8120</v>
      </c>
      <c r="F6777" t="s">
        <v>8135</v>
      </c>
      <c r="G6777" t="s">
        <v>1</v>
      </c>
      <c r="H6777" t="s">
        <v>0</v>
      </c>
      <c r="I6777" t="s">
        <v>8171</v>
      </c>
      <c r="J6777" t="s">
        <v>8172</v>
      </c>
      <c r="K6777">
        <v>5918</v>
      </c>
      <c r="L6777">
        <v>5918</v>
      </c>
      <c r="M6777" s="1" t="s">
        <v>747</v>
      </c>
      <c r="N6777" t="s">
        <v>748</v>
      </c>
      <c r="O6777" s="2">
        <v>0</v>
      </c>
      <c r="P6777" s="2">
        <v>0</v>
      </c>
      <c r="Q6777" s="2">
        <v>97.57</v>
      </c>
      <c r="R6777" s="2">
        <v>12.684099999999999</v>
      </c>
      <c r="S6777" s="2">
        <v>0</v>
      </c>
      <c r="T6777" s="2">
        <v>0</v>
      </c>
      <c r="U6777" s="2">
        <v>110.25409999999999</v>
      </c>
      <c r="W6777" s="2" t="s">
        <v>1</v>
      </c>
      <c r="X677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7"/>
      <c r="Z6777"/>
      <c r="AA6777"/>
    </row>
    <row r="6778" spans="5:27" hidden="1">
      <c r="E6778" t="s">
        <v>8120</v>
      </c>
      <c r="F6778" t="s">
        <v>8135</v>
      </c>
      <c r="G6778" t="s">
        <v>1</v>
      </c>
      <c r="H6778" t="s">
        <v>0</v>
      </c>
      <c r="I6778" t="s">
        <v>8171</v>
      </c>
      <c r="J6778" t="s">
        <v>8172</v>
      </c>
      <c r="K6778">
        <v>5919</v>
      </c>
      <c r="L6778">
        <v>5919</v>
      </c>
      <c r="M6778" s="1" t="s">
        <v>8167</v>
      </c>
      <c r="N6778" t="s">
        <v>8168</v>
      </c>
      <c r="O6778" s="2">
        <v>0</v>
      </c>
      <c r="P6778" s="2">
        <v>0</v>
      </c>
      <c r="Q6778" s="2">
        <v>37.17</v>
      </c>
      <c r="R6778" s="2">
        <v>4.8321000000000005</v>
      </c>
      <c r="S6778" s="2">
        <v>0</v>
      </c>
      <c r="T6778" s="2">
        <v>0</v>
      </c>
      <c r="U6778" s="2">
        <v>42.002099999999999</v>
      </c>
      <c r="W6778" s="2" t="s">
        <v>1</v>
      </c>
      <c r="X677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8"/>
      <c r="Z6778"/>
      <c r="AA6778"/>
    </row>
    <row r="6779" spans="5:27" hidden="1">
      <c r="E6779" t="s">
        <v>8120</v>
      </c>
      <c r="F6779" t="s">
        <v>8135</v>
      </c>
      <c r="G6779" t="s">
        <v>1</v>
      </c>
      <c r="H6779" t="s">
        <v>0</v>
      </c>
      <c r="I6779" t="s">
        <v>8171</v>
      </c>
      <c r="J6779" t="s">
        <v>8172</v>
      </c>
      <c r="K6779">
        <v>5920</v>
      </c>
      <c r="L6779">
        <v>5920</v>
      </c>
      <c r="M6779" s="1" t="s">
        <v>890</v>
      </c>
      <c r="N6779" t="s">
        <v>891</v>
      </c>
      <c r="O6779" s="2">
        <v>0</v>
      </c>
      <c r="P6779" s="2">
        <v>0</v>
      </c>
      <c r="Q6779" s="2">
        <v>124.1</v>
      </c>
      <c r="R6779" s="2">
        <v>16.132999999999999</v>
      </c>
      <c r="S6779" s="2">
        <v>0</v>
      </c>
      <c r="T6779" s="2">
        <v>0</v>
      </c>
      <c r="U6779" s="2">
        <v>140.233</v>
      </c>
      <c r="W6779" s="2" t="s">
        <v>1</v>
      </c>
      <c r="X677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79"/>
      <c r="Z6779"/>
      <c r="AA6779"/>
    </row>
    <row r="6780" spans="5:27" hidden="1">
      <c r="E6780" t="s">
        <v>8120</v>
      </c>
      <c r="F6780" t="s">
        <v>8135</v>
      </c>
      <c r="G6780" t="s">
        <v>1</v>
      </c>
      <c r="H6780" t="s">
        <v>0</v>
      </c>
      <c r="I6780" t="s">
        <v>8171</v>
      </c>
      <c r="J6780" t="s">
        <v>8172</v>
      </c>
      <c r="K6780">
        <v>5921</v>
      </c>
      <c r="L6780">
        <v>5921</v>
      </c>
      <c r="M6780" s="1" t="s">
        <v>834</v>
      </c>
      <c r="N6780" t="s">
        <v>835</v>
      </c>
      <c r="O6780" s="2">
        <v>0</v>
      </c>
      <c r="P6780" s="2">
        <v>0</v>
      </c>
      <c r="Q6780" s="2">
        <v>57.6</v>
      </c>
      <c r="R6780" s="2">
        <v>7.4880000000000004</v>
      </c>
      <c r="S6780" s="2">
        <v>0</v>
      </c>
      <c r="T6780" s="2">
        <v>0</v>
      </c>
      <c r="U6780" s="2">
        <v>65.088000000000008</v>
      </c>
      <c r="W6780" s="2" t="s">
        <v>1</v>
      </c>
      <c r="X678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0"/>
      <c r="Z6780"/>
      <c r="AA6780"/>
    </row>
    <row r="6781" spans="5:27" hidden="1">
      <c r="E6781" t="s">
        <v>8120</v>
      </c>
      <c r="F6781" t="s">
        <v>8135</v>
      </c>
      <c r="G6781" t="s">
        <v>1</v>
      </c>
      <c r="H6781" t="s">
        <v>0</v>
      </c>
      <c r="I6781" t="s">
        <v>8171</v>
      </c>
      <c r="J6781" t="s">
        <v>8172</v>
      </c>
      <c r="K6781">
        <v>5922</v>
      </c>
      <c r="L6781">
        <v>5922</v>
      </c>
      <c r="M6781" s="1" t="s">
        <v>375</v>
      </c>
      <c r="N6781" t="s">
        <v>376</v>
      </c>
      <c r="O6781" s="2">
        <v>0</v>
      </c>
      <c r="P6781" s="2">
        <v>0</v>
      </c>
      <c r="Q6781" s="2">
        <v>74.319999999999993</v>
      </c>
      <c r="R6781" s="2">
        <v>9.6616</v>
      </c>
      <c r="S6781" s="2">
        <v>0</v>
      </c>
      <c r="T6781" s="2">
        <v>0</v>
      </c>
      <c r="U6781" s="2">
        <v>83.981599999999986</v>
      </c>
      <c r="W6781" s="2" t="s">
        <v>1</v>
      </c>
      <c r="X678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1"/>
      <c r="Z6781"/>
      <c r="AA6781"/>
    </row>
    <row r="6782" spans="5:27" hidden="1">
      <c r="E6782" t="s">
        <v>8120</v>
      </c>
      <c r="F6782" t="s">
        <v>8135</v>
      </c>
      <c r="G6782" t="s">
        <v>1</v>
      </c>
      <c r="H6782" t="s">
        <v>0</v>
      </c>
      <c r="I6782" t="s">
        <v>8171</v>
      </c>
      <c r="J6782" t="s">
        <v>8172</v>
      </c>
      <c r="K6782">
        <v>5923</v>
      </c>
      <c r="L6782">
        <v>5923</v>
      </c>
      <c r="M6782" s="1" t="s">
        <v>118</v>
      </c>
      <c r="N6782" t="s">
        <v>119</v>
      </c>
      <c r="O6782" s="2">
        <v>0</v>
      </c>
      <c r="P6782" s="2">
        <v>0</v>
      </c>
      <c r="Q6782" s="2">
        <v>118.09</v>
      </c>
      <c r="R6782" s="2">
        <v>15.351700000000001</v>
      </c>
      <c r="S6782" s="2">
        <v>0</v>
      </c>
      <c r="T6782" s="2">
        <v>0</v>
      </c>
      <c r="U6782" s="2">
        <v>133.4417</v>
      </c>
      <c r="W6782" s="2" t="s">
        <v>1</v>
      </c>
      <c r="X678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2"/>
      <c r="Z6782"/>
      <c r="AA6782"/>
    </row>
    <row r="6783" spans="5:27" hidden="1">
      <c r="E6783" t="s">
        <v>8120</v>
      </c>
      <c r="F6783" t="s">
        <v>8135</v>
      </c>
      <c r="G6783" t="s">
        <v>1</v>
      </c>
      <c r="H6783" t="s">
        <v>0</v>
      </c>
      <c r="I6783" t="s">
        <v>8171</v>
      </c>
      <c r="J6783" t="s">
        <v>8172</v>
      </c>
      <c r="K6783">
        <v>5924</v>
      </c>
      <c r="L6783">
        <v>5924</v>
      </c>
      <c r="M6783" s="1" t="s">
        <v>558</v>
      </c>
      <c r="N6783" t="s">
        <v>559</v>
      </c>
      <c r="O6783" s="2">
        <v>0</v>
      </c>
      <c r="P6783" s="2">
        <v>0</v>
      </c>
      <c r="Q6783" s="2">
        <v>122.35</v>
      </c>
      <c r="R6783" s="2">
        <v>15.9055</v>
      </c>
      <c r="S6783" s="2">
        <v>0</v>
      </c>
      <c r="T6783" s="2">
        <v>0</v>
      </c>
      <c r="U6783" s="2">
        <v>138.25549999999998</v>
      </c>
      <c r="W6783" s="2" t="s">
        <v>1</v>
      </c>
      <c r="X678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3"/>
      <c r="Z6783"/>
      <c r="AA6783"/>
    </row>
    <row r="6784" spans="5:27" hidden="1">
      <c r="E6784" t="s">
        <v>8120</v>
      </c>
      <c r="F6784" t="s">
        <v>8135</v>
      </c>
      <c r="G6784" t="s">
        <v>1</v>
      </c>
      <c r="H6784" t="s">
        <v>0</v>
      </c>
      <c r="I6784" t="s">
        <v>8171</v>
      </c>
      <c r="J6784" t="s">
        <v>8172</v>
      </c>
      <c r="K6784">
        <v>5925</v>
      </c>
      <c r="L6784">
        <v>5925</v>
      </c>
      <c r="M6784" s="1" t="s">
        <v>1235</v>
      </c>
      <c r="N6784" t="s">
        <v>1236</v>
      </c>
      <c r="O6784" s="2">
        <v>0</v>
      </c>
      <c r="P6784" s="2">
        <v>0</v>
      </c>
      <c r="Q6784" s="2">
        <v>55.71</v>
      </c>
      <c r="R6784" s="2">
        <v>7.2423000000000002</v>
      </c>
      <c r="S6784" s="2">
        <v>0</v>
      </c>
      <c r="T6784" s="2">
        <v>0</v>
      </c>
      <c r="U6784" s="2">
        <v>62.952300000000001</v>
      </c>
      <c r="W6784" s="2" t="s">
        <v>1</v>
      </c>
      <c r="X678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4"/>
      <c r="Z6784"/>
      <c r="AA6784"/>
    </row>
    <row r="6785" spans="5:27" hidden="1">
      <c r="E6785" t="s">
        <v>8120</v>
      </c>
      <c r="F6785" t="s">
        <v>8135</v>
      </c>
      <c r="G6785" t="s">
        <v>1</v>
      </c>
      <c r="H6785" t="s">
        <v>0</v>
      </c>
      <c r="I6785" t="s">
        <v>8171</v>
      </c>
      <c r="J6785" t="s">
        <v>8172</v>
      </c>
      <c r="K6785">
        <v>5926</v>
      </c>
      <c r="L6785">
        <v>5926</v>
      </c>
      <c r="M6785" s="1" t="s">
        <v>445</v>
      </c>
      <c r="N6785" t="s">
        <v>446</v>
      </c>
      <c r="O6785" s="2">
        <v>0</v>
      </c>
      <c r="P6785" s="2">
        <v>0</v>
      </c>
      <c r="Q6785" s="2">
        <v>187.11</v>
      </c>
      <c r="R6785" s="2">
        <v>24.324300000000001</v>
      </c>
      <c r="S6785" s="2">
        <v>0</v>
      </c>
      <c r="T6785" s="2">
        <v>0</v>
      </c>
      <c r="U6785" s="2">
        <v>211.43430000000001</v>
      </c>
      <c r="W6785" s="2" t="s">
        <v>1</v>
      </c>
      <c r="X678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5"/>
      <c r="Z6785"/>
      <c r="AA6785"/>
    </row>
    <row r="6786" spans="5:27" hidden="1">
      <c r="E6786" t="s">
        <v>8120</v>
      </c>
      <c r="F6786" t="s">
        <v>8135</v>
      </c>
      <c r="G6786" t="s">
        <v>1</v>
      </c>
      <c r="H6786" t="s">
        <v>0</v>
      </c>
      <c r="I6786" t="s">
        <v>8171</v>
      </c>
      <c r="J6786" t="s">
        <v>8172</v>
      </c>
      <c r="K6786">
        <v>5927</v>
      </c>
      <c r="L6786">
        <v>5927</v>
      </c>
      <c r="M6786" s="1" t="s">
        <v>570</v>
      </c>
      <c r="N6786" t="s">
        <v>571</v>
      </c>
      <c r="O6786" s="2">
        <v>0</v>
      </c>
      <c r="P6786" s="2">
        <v>0</v>
      </c>
      <c r="Q6786" s="2">
        <v>310</v>
      </c>
      <c r="R6786" s="2">
        <v>40.300000000000004</v>
      </c>
      <c r="S6786" s="2">
        <v>0</v>
      </c>
      <c r="T6786" s="2">
        <v>0</v>
      </c>
      <c r="U6786" s="2">
        <v>350.3</v>
      </c>
      <c r="W6786" s="2" t="s">
        <v>1</v>
      </c>
      <c r="X678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6"/>
      <c r="Z6786"/>
      <c r="AA6786"/>
    </row>
    <row r="6787" spans="5:27" hidden="1">
      <c r="E6787" t="s">
        <v>8120</v>
      </c>
      <c r="F6787" t="s">
        <v>8135</v>
      </c>
      <c r="G6787" t="s">
        <v>1</v>
      </c>
      <c r="H6787" t="s">
        <v>0</v>
      </c>
      <c r="I6787" t="s">
        <v>8171</v>
      </c>
      <c r="J6787" t="s">
        <v>8172</v>
      </c>
      <c r="K6787">
        <v>5928</v>
      </c>
      <c r="L6787">
        <v>5928</v>
      </c>
      <c r="M6787" s="1" t="s">
        <v>118</v>
      </c>
      <c r="N6787" t="s">
        <v>119</v>
      </c>
      <c r="O6787" s="2">
        <v>0</v>
      </c>
      <c r="P6787" s="2">
        <v>0</v>
      </c>
      <c r="Q6787" s="2">
        <v>349.95</v>
      </c>
      <c r="R6787" s="2">
        <v>45.493499999999997</v>
      </c>
      <c r="S6787" s="2">
        <v>0</v>
      </c>
      <c r="T6787" s="2">
        <v>0</v>
      </c>
      <c r="U6787" s="2">
        <v>395.44349999999997</v>
      </c>
      <c r="W6787" s="2" t="s">
        <v>1</v>
      </c>
      <c r="X678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7"/>
      <c r="Z6787"/>
      <c r="AA6787"/>
    </row>
    <row r="6788" spans="5:27" hidden="1">
      <c r="E6788" t="s">
        <v>8120</v>
      </c>
      <c r="F6788" t="s">
        <v>8135</v>
      </c>
      <c r="G6788" t="s">
        <v>1</v>
      </c>
      <c r="H6788" t="s">
        <v>0</v>
      </c>
      <c r="I6788" t="s">
        <v>8171</v>
      </c>
      <c r="J6788" t="s">
        <v>8172</v>
      </c>
      <c r="K6788">
        <v>5929</v>
      </c>
      <c r="L6788">
        <v>5929</v>
      </c>
      <c r="M6788" s="1" t="s">
        <v>8165</v>
      </c>
      <c r="N6788" t="s">
        <v>8166</v>
      </c>
      <c r="O6788" s="2">
        <v>0</v>
      </c>
      <c r="P6788" s="2">
        <v>0</v>
      </c>
      <c r="Q6788" s="2">
        <v>763.95</v>
      </c>
      <c r="R6788" s="2">
        <v>99.313500000000005</v>
      </c>
      <c r="S6788" s="2">
        <v>0</v>
      </c>
      <c r="T6788" s="2">
        <v>0</v>
      </c>
      <c r="U6788" s="2">
        <v>863.26350000000002</v>
      </c>
      <c r="W6788" s="2" t="s">
        <v>1</v>
      </c>
      <c r="X678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8"/>
      <c r="Z6788"/>
      <c r="AA6788"/>
    </row>
    <row r="6789" spans="5:27" hidden="1">
      <c r="E6789" t="s">
        <v>8120</v>
      </c>
      <c r="F6789" t="s">
        <v>8135</v>
      </c>
      <c r="G6789" t="s">
        <v>1</v>
      </c>
      <c r="H6789" t="s">
        <v>0</v>
      </c>
      <c r="I6789" t="s">
        <v>8171</v>
      </c>
      <c r="J6789" t="s">
        <v>8172</v>
      </c>
      <c r="K6789">
        <v>5930</v>
      </c>
      <c r="L6789">
        <v>5930</v>
      </c>
      <c r="M6789" s="1" t="s">
        <v>155</v>
      </c>
      <c r="N6789" t="s">
        <v>156</v>
      </c>
      <c r="O6789" s="2">
        <v>0</v>
      </c>
      <c r="P6789" s="2">
        <v>0</v>
      </c>
      <c r="Q6789" s="2">
        <v>347.75</v>
      </c>
      <c r="R6789" s="2">
        <v>45.207500000000003</v>
      </c>
      <c r="S6789" s="2">
        <v>0</v>
      </c>
      <c r="T6789" s="2">
        <v>0</v>
      </c>
      <c r="U6789" s="2">
        <v>392.95749999999998</v>
      </c>
      <c r="W6789" s="2" t="s">
        <v>1</v>
      </c>
      <c r="X678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89"/>
      <c r="Z6789"/>
      <c r="AA6789"/>
    </row>
    <row r="6790" spans="5:27" hidden="1">
      <c r="E6790" t="s">
        <v>8120</v>
      </c>
      <c r="F6790" t="s">
        <v>8135</v>
      </c>
      <c r="G6790" t="s">
        <v>1</v>
      </c>
      <c r="H6790" t="s">
        <v>0</v>
      </c>
      <c r="I6790" t="s">
        <v>8171</v>
      </c>
      <c r="J6790" t="s">
        <v>8172</v>
      </c>
      <c r="K6790">
        <v>5931</v>
      </c>
      <c r="L6790">
        <v>5931</v>
      </c>
      <c r="M6790" s="1" t="s">
        <v>739</v>
      </c>
      <c r="N6790" t="s">
        <v>740</v>
      </c>
      <c r="O6790" s="2">
        <v>0</v>
      </c>
      <c r="P6790" s="2">
        <v>0</v>
      </c>
      <c r="Q6790" s="2">
        <v>66.3</v>
      </c>
      <c r="R6790" s="2">
        <v>8.6189999999999998</v>
      </c>
      <c r="S6790" s="2">
        <v>0</v>
      </c>
      <c r="T6790" s="2">
        <v>0</v>
      </c>
      <c r="U6790" s="2">
        <v>74.918999999999997</v>
      </c>
      <c r="W6790" s="2" t="s">
        <v>1</v>
      </c>
      <c r="X679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0"/>
      <c r="Z6790"/>
      <c r="AA6790"/>
    </row>
    <row r="6791" spans="5:27" hidden="1">
      <c r="E6791" t="s">
        <v>8120</v>
      </c>
      <c r="F6791" t="s">
        <v>8135</v>
      </c>
      <c r="G6791" t="s">
        <v>1</v>
      </c>
      <c r="H6791" t="s">
        <v>0</v>
      </c>
      <c r="I6791" t="s">
        <v>8171</v>
      </c>
      <c r="J6791" t="s">
        <v>8172</v>
      </c>
      <c r="K6791">
        <v>5932</v>
      </c>
      <c r="L6791">
        <v>5932</v>
      </c>
      <c r="M6791" s="1" t="s">
        <v>118</v>
      </c>
      <c r="N6791" t="s">
        <v>119</v>
      </c>
      <c r="O6791" s="2">
        <v>0</v>
      </c>
      <c r="P6791" s="2">
        <v>0</v>
      </c>
      <c r="Q6791" s="2">
        <v>1636.9</v>
      </c>
      <c r="R6791" s="2">
        <v>212.79700000000003</v>
      </c>
      <c r="S6791" s="2">
        <v>0</v>
      </c>
      <c r="T6791" s="2">
        <v>0</v>
      </c>
      <c r="U6791" s="2">
        <v>1849.6970000000001</v>
      </c>
      <c r="W6791" s="2" t="s">
        <v>1</v>
      </c>
      <c r="X679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1"/>
      <c r="Z6791"/>
      <c r="AA6791"/>
    </row>
    <row r="6792" spans="5:27" hidden="1">
      <c r="E6792" t="s">
        <v>8120</v>
      </c>
      <c r="F6792" t="s">
        <v>8135</v>
      </c>
      <c r="G6792" t="s">
        <v>1</v>
      </c>
      <c r="H6792" t="s">
        <v>0</v>
      </c>
      <c r="I6792" t="s">
        <v>8171</v>
      </c>
      <c r="J6792" t="s">
        <v>8172</v>
      </c>
      <c r="K6792">
        <v>5933</v>
      </c>
      <c r="L6792">
        <v>5933</v>
      </c>
      <c r="M6792" s="1" t="s">
        <v>313</v>
      </c>
      <c r="N6792" t="s">
        <v>314</v>
      </c>
      <c r="O6792" s="2">
        <v>0</v>
      </c>
      <c r="P6792" s="2">
        <v>0</v>
      </c>
      <c r="Q6792" s="2">
        <v>53.98</v>
      </c>
      <c r="R6792" s="2">
        <v>7.0173999999999994</v>
      </c>
      <c r="S6792" s="2">
        <v>0</v>
      </c>
      <c r="T6792" s="2">
        <v>0</v>
      </c>
      <c r="U6792" s="2">
        <v>60.997399999999999</v>
      </c>
      <c r="W6792" s="2" t="s">
        <v>1</v>
      </c>
      <c r="X679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2"/>
      <c r="Z6792"/>
      <c r="AA6792"/>
    </row>
    <row r="6793" spans="5:27" hidden="1">
      <c r="E6793" t="s">
        <v>8120</v>
      </c>
      <c r="F6793" t="s">
        <v>8135</v>
      </c>
      <c r="G6793" t="s">
        <v>1</v>
      </c>
      <c r="H6793" t="s">
        <v>0</v>
      </c>
      <c r="I6793" t="s">
        <v>8171</v>
      </c>
      <c r="J6793" t="s">
        <v>8172</v>
      </c>
      <c r="K6793">
        <v>5934</v>
      </c>
      <c r="L6793">
        <v>5934</v>
      </c>
      <c r="M6793" s="1" t="s">
        <v>1040</v>
      </c>
      <c r="N6793" t="s">
        <v>1041</v>
      </c>
      <c r="O6793" s="2">
        <v>0</v>
      </c>
      <c r="P6793" s="2">
        <v>0</v>
      </c>
      <c r="Q6793" s="2">
        <v>65.52</v>
      </c>
      <c r="R6793" s="2">
        <v>8.5175999999999998</v>
      </c>
      <c r="S6793" s="2">
        <v>0</v>
      </c>
      <c r="T6793" s="2">
        <v>0</v>
      </c>
      <c r="U6793" s="2">
        <v>74.037599999999998</v>
      </c>
      <c r="W6793" s="2" t="s">
        <v>1</v>
      </c>
      <c r="X679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3"/>
      <c r="Z6793"/>
      <c r="AA6793"/>
    </row>
    <row r="6794" spans="5:27" hidden="1">
      <c r="E6794" t="s">
        <v>8120</v>
      </c>
      <c r="F6794" t="s">
        <v>8146</v>
      </c>
      <c r="G6794" t="s">
        <v>1</v>
      </c>
      <c r="H6794" t="s">
        <v>0</v>
      </c>
      <c r="I6794" t="s">
        <v>8171</v>
      </c>
      <c r="J6794" t="s">
        <v>8172</v>
      </c>
      <c r="K6794">
        <v>5935</v>
      </c>
      <c r="L6794">
        <v>5935</v>
      </c>
      <c r="M6794" s="1" t="s">
        <v>634</v>
      </c>
      <c r="N6794" t="s">
        <v>635</v>
      </c>
      <c r="O6794" s="2">
        <v>0</v>
      </c>
      <c r="P6794" s="2">
        <v>0</v>
      </c>
      <c r="Q6794" s="2">
        <v>55.44</v>
      </c>
      <c r="R6794" s="2">
        <v>7.2072000000000003</v>
      </c>
      <c r="S6794" s="2">
        <v>0</v>
      </c>
      <c r="T6794" s="2">
        <v>0</v>
      </c>
      <c r="U6794" s="2">
        <v>62.647199999999998</v>
      </c>
      <c r="W6794" s="2" t="s">
        <v>1</v>
      </c>
      <c r="X679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4"/>
      <c r="Z6794"/>
      <c r="AA6794"/>
    </row>
    <row r="6795" spans="5:27" hidden="1">
      <c r="E6795" t="s">
        <v>8120</v>
      </c>
      <c r="F6795" t="s">
        <v>8146</v>
      </c>
      <c r="G6795" t="s">
        <v>1</v>
      </c>
      <c r="H6795" t="s">
        <v>0</v>
      </c>
      <c r="I6795" t="s">
        <v>8171</v>
      </c>
      <c r="J6795" t="s">
        <v>8172</v>
      </c>
      <c r="K6795">
        <v>5936</v>
      </c>
      <c r="L6795">
        <v>5936</v>
      </c>
      <c r="M6795" s="1" t="s">
        <v>165</v>
      </c>
      <c r="N6795" t="s">
        <v>166</v>
      </c>
      <c r="O6795" s="2">
        <v>0</v>
      </c>
      <c r="P6795" s="2">
        <v>0</v>
      </c>
      <c r="Q6795" s="2">
        <v>130.09</v>
      </c>
      <c r="R6795" s="2">
        <v>16.9117</v>
      </c>
      <c r="S6795" s="2">
        <v>0</v>
      </c>
      <c r="T6795" s="2">
        <v>0</v>
      </c>
      <c r="U6795" s="2">
        <v>147.0017</v>
      </c>
      <c r="W6795" s="2" t="s">
        <v>1</v>
      </c>
      <c r="X679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5"/>
      <c r="Z6795"/>
      <c r="AA6795"/>
    </row>
    <row r="6796" spans="5:27" hidden="1">
      <c r="E6796" t="s">
        <v>8120</v>
      </c>
      <c r="F6796" t="s">
        <v>8146</v>
      </c>
      <c r="G6796" t="s">
        <v>1</v>
      </c>
      <c r="H6796" t="s">
        <v>0</v>
      </c>
      <c r="I6796" t="s">
        <v>8171</v>
      </c>
      <c r="J6796" t="s">
        <v>8172</v>
      </c>
      <c r="K6796">
        <v>5937</v>
      </c>
      <c r="L6796">
        <v>5937</v>
      </c>
      <c r="M6796" s="1" t="s">
        <v>261</v>
      </c>
      <c r="N6796" t="s">
        <v>262</v>
      </c>
      <c r="O6796" s="2">
        <v>0</v>
      </c>
      <c r="P6796" s="2">
        <v>0</v>
      </c>
      <c r="Q6796" s="2">
        <v>22.38</v>
      </c>
      <c r="R6796" s="2">
        <v>2.9093999999999998</v>
      </c>
      <c r="S6796" s="2">
        <v>0</v>
      </c>
      <c r="T6796" s="2">
        <v>0</v>
      </c>
      <c r="U6796" s="2">
        <v>25.289400000000001</v>
      </c>
      <c r="W6796" s="2" t="s">
        <v>1</v>
      </c>
      <c r="X679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6"/>
      <c r="Z6796"/>
      <c r="AA6796"/>
    </row>
    <row r="6797" spans="5:27" hidden="1">
      <c r="E6797" t="s">
        <v>8120</v>
      </c>
      <c r="F6797" t="s">
        <v>8137</v>
      </c>
      <c r="G6797" t="s">
        <v>1</v>
      </c>
      <c r="H6797" t="s">
        <v>0</v>
      </c>
      <c r="I6797" t="s">
        <v>8171</v>
      </c>
      <c r="J6797" t="s">
        <v>8172</v>
      </c>
      <c r="K6797">
        <v>5938</v>
      </c>
      <c r="L6797">
        <v>5938</v>
      </c>
      <c r="M6797" s="1" t="s">
        <v>333</v>
      </c>
      <c r="N6797" t="s">
        <v>334</v>
      </c>
      <c r="O6797" s="2">
        <v>0</v>
      </c>
      <c r="P6797" s="2">
        <v>0</v>
      </c>
      <c r="Q6797" s="2">
        <v>167.23</v>
      </c>
      <c r="R6797" s="2">
        <v>21.739899999999999</v>
      </c>
      <c r="S6797" s="2">
        <v>0</v>
      </c>
      <c r="T6797" s="2">
        <v>0</v>
      </c>
      <c r="U6797" s="2">
        <v>188.9699</v>
      </c>
      <c r="W6797" s="2" t="s">
        <v>1</v>
      </c>
      <c r="X679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7"/>
      <c r="Z6797"/>
      <c r="AA6797"/>
    </row>
    <row r="6798" spans="5:27" hidden="1">
      <c r="E6798" t="s">
        <v>8120</v>
      </c>
      <c r="F6798" t="s">
        <v>8137</v>
      </c>
      <c r="G6798" t="s">
        <v>1</v>
      </c>
      <c r="H6798" t="s">
        <v>0</v>
      </c>
      <c r="I6798" t="s">
        <v>8171</v>
      </c>
      <c r="J6798" t="s">
        <v>8172</v>
      </c>
      <c r="K6798">
        <v>5939</v>
      </c>
      <c r="L6798">
        <v>5939</v>
      </c>
      <c r="M6798" s="1" t="s">
        <v>118</v>
      </c>
      <c r="N6798" t="s">
        <v>119</v>
      </c>
      <c r="O6798" s="2">
        <v>0</v>
      </c>
      <c r="P6798" s="2">
        <v>0</v>
      </c>
      <c r="Q6798" s="2">
        <v>419.69</v>
      </c>
      <c r="R6798" s="2">
        <v>54.559699999999999</v>
      </c>
      <c r="S6798" s="2">
        <v>0</v>
      </c>
      <c r="T6798" s="2">
        <v>0</v>
      </c>
      <c r="U6798" s="2">
        <v>474.24970000000002</v>
      </c>
      <c r="W6798" s="2" t="s">
        <v>1</v>
      </c>
      <c r="X679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8"/>
      <c r="Z6798"/>
      <c r="AA6798"/>
    </row>
    <row r="6799" spans="5:27" hidden="1">
      <c r="E6799" t="s">
        <v>8120</v>
      </c>
      <c r="F6799" t="s">
        <v>8137</v>
      </c>
      <c r="G6799" t="s">
        <v>1</v>
      </c>
      <c r="H6799" t="s">
        <v>0</v>
      </c>
      <c r="I6799" t="s">
        <v>8171</v>
      </c>
      <c r="J6799" t="s">
        <v>8172</v>
      </c>
      <c r="K6799">
        <v>5940</v>
      </c>
      <c r="L6799">
        <v>5940</v>
      </c>
      <c r="M6799" s="1" t="s">
        <v>616</v>
      </c>
      <c r="N6799" t="s">
        <v>617</v>
      </c>
      <c r="O6799" s="2">
        <v>0</v>
      </c>
      <c r="P6799" s="2">
        <v>0</v>
      </c>
      <c r="Q6799" s="2">
        <v>305.39999999999998</v>
      </c>
      <c r="R6799" s="2">
        <v>39.701999999999998</v>
      </c>
      <c r="S6799" s="2">
        <v>0</v>
      </c>
      <c r="T6799" s="2">
        <v>0</v>
      </c>
      <c r="U6799" s="2">
        <v>345.10199999999998</v>
      </c>
      <c r="W6799" s="2" t="s">
        <v>1</v>
      </c>
      <c r="X679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799"/>
      <c r="Z6799"/>
      <c r="AA6799"/>
    </row>
    <row r="6800" spans="5:27" hidden="1">
      <c r="E6800" t="s">
        <v>8120</v>
      </c>
      <c r="F6800" t="s">
        <v>8137</v>
      </c>
      <c r="G6800" t="s">
        <v>1</v>
      </c>
      <c r="H6800" t="s">
        <v>0</v>
      </c>
      <c r="I6800" t="s">
        <v>8171</v>
      </c>
      <c r="J6800" t="s">
        <v>8172</v>
      </c>
      <c r="K6800">
        <v>5941</v>
      </c>
      <c r="L6800">
        <v>5941</v>
      </c>
      <c r="M6800" s="1" t="s">
        <v>179</v>
      </c>
      <c r="N6800" t="s">
        <v>180</v>
      </c>
      <c r="O6800" s="2">
        <v>0</v>
      </c>
      <c r="P6800" s="2">
        <v>0</v>
      </c>
      <c r="Q6800" s="2">
        <v>10.62</v>
      </c>
      <c r="R6800" s="2">
        <v>1.3806</v>
      </c>
      <c r="S6800" s="2">
        <v>0</v>
      </c>
      <c r="T6800" s="2">
        <v>0</v>
      </c>
      <c r="U6800" s="2">
        <v>12.000599999999999</v>
      </c>
      <c r="W6800" s="2" t="s">
        <v>1</v>
      </c>
      <c r="X680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0"/>
      <c r="Z6800"/>
      <c r="AA6800"/>
    </row>
    <row r="6801" spans="5:27" hidden="1">
      <c r="E6801" t="s">
        <v>8120</v>
      </c>
      <c r="F6801" t="s">
        <v>8137</v>
      </c>
      <c r="G6801" t="s">
        <v>1</v>
      </c>
      <c r="H6801" t="s">
        <v>0</v>
      </c>
      <c r="I6801" t="s">
        <v>8171</v>
      </c>
      <c r="J6801" t="s">
        <v>8172</v>
      </c>
      <c r="K6801">
        <v>5942</v>
      </c>
      <c r="L6801">
        <v>5942</v>
      </c>
      <c r="M6801" s="1" t="s">
        <v>118</v>
      </c>
      <c r="N6801" t="s">
        <v>119</v>
      </c>
      <c r="O6801" s="2">
        <v>0</v>
      </c>
      <c r="P6801" s="2">
        <v>0</v>
      </c>
      <c r="Q6801" s="2">
        <v>73.959999999999994</v>
      </c>
      <c r="R6801" s="2">
        <v>9.6147999999999989</v>
      </c>
      <c r="S6801" s="2">
        <v>0</v>
      </c>
      <c r="T6801" s="2">
        <v>0</v>
      </c>
      <c r="U6801" s="2">
        <v>83.574799999999996</v>
      </c>
      <c r="W6801" s="2" t="s">
        <v>1</v>
      </c>
      <c r="X680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1"/>
      <c r="Z6801"/>
      <c r="AA6801"/>
    </row>
    <row r="6802" spans="5:27" hidden="1">
      <c r="E6802" t="s">
        <v>8120</v>
      </c>
      <c r="F6802" t="s">
        <v>8137</v>
      </c>
      <c r="G6802" t="s">
        <v>1</v>
      </c>
      <c r="H6802" t="s">
        <v>0</v>
      </c>
      <c r="I6802" t="s">
        <v>8171</v>
      </c>
      <c r="J6802" t="s">
        <v>8172</v>
      </c>
      <c r="K6802">
        <v>5943</v>
      </c>
      <c r="L6802">
        <v>5943</v>
      </c>
      <c r="M6802" s="1" t="s">
        <v>463</v>
      </c>
      <c r="N6802" t="s">
        <v>464</v>
      </c>
      <c r="O6802" s="2">
        <v>0</v>
      </c>
      <c r="P6802" s="2">
        <v>0</v>
      </c>
      <c r="Q6802" s="2">
        <v>2508.85</v>
      </c>
      <c r="R6802" s="2">
        <v>326.15050000000002</v>
      </c>
      <c r="S6802" s="2">
        <v>0</v>
      </c>
      <c r="T6802" s="2">
        <v>0</v>
      </c>
      <c r="U6802" s="2">
        <v>2835.0005000000001</v>
      </c>
      <c r="W6802" s="2" t="s">
        <v>1</v>
      </c>
      <c r="X680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2"/>
      <c r="Z6802"/>
      <c r="AA6802"/>
    </row>
    <row r="6803" spans="5:27" hidden="1">
      <c r="E6803" t="s">
        <v>8120</v>
      </c>
      <c r="F6803" t="s">
        <v>8137</v>
      </c>
      <c r="G6803" t="s">
        <v>1</v>
      </c>
      <c r="H6803" t="s">
        <v>0</v>
      </c>
      <c r="I6803" t="s">
        <v>8171</v>
      </c>
      <c r="J6803" t="s">
        <v>8172</v>
      </c>
      <c r="K6803">
        <v>5944</v>
      </c>
      <c r="L6803">
        <v>5944</v>
      </c>
      <c r="M6803" s="1" t="s">
        <v>580</v>
      </c>
      <c r="N6803" t="s">
        <v>581</v>
      </c>
      <c r="O6803" s="2">
        <v>0</v>
      </c>
      <c r="P6803" s="2">
        <v>0</v>
      </c>
      <c r="Q6803" s="2">
        <v>16991.18</v>
      </c>
      <c r="R6803" s="2">
        <v>2208.8534</v>
      </c>
      <c r="S6803" s="2">
        <v>0</v>
      </c>
      <c r="T6803" s="2">
        <v>0</v>
      </c>
      <c r="U6803" s="2">
        <v>19200.0334</v>
      </c>
      <c r="W6803" s="2" t="s">
        <v>1</v>
      </c>
      <c r="X680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3"/>
      <c r="Z6803"/>
      <c r="AA6803"/>
    </row>
    <row r="6804" spans="5:27" hidden="1">
      <c r="E6804" t="s">
        <v>8120</v>
      </c>
      <c r="F6804" t="s">
        <v>8137</v>
      </c>
      <c r="G6804" t="s">
        <v>1</v>
      </c>
      <c r="H6804" t="s">
        <v>0</v>
      </c>
      <c r="I6804" t="s">
        <v>8171</v>
      </c>
      <c r="J6804" t="s">
        <v>8172</v>
      </c>
      <c r="K6804">
        <v>5945</v>
      </c>
      <c r="L6804">
        <v>5945</v>
      </c>
      <c r="M6804" s="1" t="s">
        <v>755</v>
      </c>
      <c r="N6804" t="s">
        <v>756</v>
      </c>
      <c r="O6804" s="2">
        <v>0</v>
      </c>
      <c r="P6804" s="2">
        <v>0</v>
      </c>
      <c r="Q6804" s="2">
        <v>16991.02</v>
      </c>
      <c r="R6804" s="2">
        <v>2208.8326000000002</v>
      </c>
      <c r="S6804" s="2">
        <v>0</v>
      </c>
      <c r="T6804" s="2">
        <v>0</v>
      </c>
      <c r="U6804" s="2">
        <v>19199.852600000002</v>
      </c>
      <c r="W6804" s="2" t="s">
        <v>1</v>
      </c>
      <c r="X680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4"/>
      <c r="Z6804"/>
      <c r="AA6804"/>
    </row>
    <row r="6805" spans="5:27" hidden="1">
      <c r="E6805" t="s">
        <v>8120</v>
      </c>
      <c r="F6805" t="s">
        <v>8137</v>
      </c>
      <c r="G6805" t="s">
        <v>1</v>
      </c>
      <c r="H6805" t="s">
        <v>0</v>
      </c>
      <c r="I6805" t="s">
        <v>8171</v>
      </c>
      <c r="J6805" t="s">
        <v>8172</v>
      </c>
      <c r="K6805">
        <v>5946</v>
      </c>
      <c r="L6805">
        <v>5946</v>
      </c>
      <c r="M6805" s="1" t="s">
        <v>437</v>
      </c>
      <c r="N6805" t="s">
        <v>438</v>
      </c>
      <c r="O6805" s="2">
        <v>0</v>
      </c>
      <c r="P6805" s="2">
        <v>0</v>
      </c>
      <c r="Q6805" s="2">
        <v>7900.73</v>
      </c>
      <c r="R6805" s="2">
        <v>1027.0949000000001</v>
      </c>
      <c r="S6805" s="2">
        <v>0</v>
      </c>
      <c r="T6805" s="2">
        <v>0</v>
      </c>
      <c r="U6805" s="2">
        <v>8927.8248999999996</v>
      </c>
      <c r="W6805" s="2" t="s">
        <v>1</v>
      </c>
      <c r="X680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5"/>
      <c r="Z6805"/>
      <c r="AA6805"/>
    </row>
    <row r="6806" spans="5:27" hidden="1">
      <c r="E6806" t="s">
        <v>8120</v>
      </c>
      <c r="F6806" t="s">
        <v>8137</v>
      </c>
      <c r="G6806" t="s">
        <v>1</v>
      </c>
      <c r="H6806" t="s">
        <v>0</v>
      </c>
      <c r="I6806" t="s">
        <v>8171</v>
      </c>
      <c r="J6806" t="s">
        <v>8172</v>
      </c>
      <c r="K6806">
        <v>5947</v>
      </c>
      <c r="L6806">
        <v>5947</v>
      </c>
      <c r="M6806" s="1" t="s">
        <v>437</v>
      </c>
      <c r="N6806" t="s">
        <v>438</v>
      </c>
      <c r="O6806" s="2">
        <v>0</v>
      </c>
      <c r="P6806" s="2">
        <v>0</v>
      </c>
      <c r="Q6806" s="2">
        <v>5097.24</v>
      </c>
      <c r="R6806" s="2">
        <v>662.64120000000003</v>
      </c>
      <c r="S6806" s="2">
        <v>0</v>
      </c>
      <c r="T6806" s="2">
        <v>0</v>
      </c>
      <c r="U6806" s="2">
        <v>5759.8811999999998</v>
      </c>
      <c r="W6806" s="2" t="s">
        <v>1</v>
      </c>
      <c r="X680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6"/>
      <c r="Z6806"/>
      <c r="AA6806"/>
    </row>
    <row r="6807" spans="5:27" hidden="1">
      <c r="E6807" t="s">
        <v>8120</v>
      </c>
      <c r="F6807" t="s">
        <v>8137</v>
      </c>
      <c r="G6807" t="s">
        <v>1</v>
      </c>
      <c r="H6807" t="s">
        <v>0</v>
      </c>
      <c r="I6807" t="s">
        <v>8171</v>
      </c>
      <c r="J6807" t="s">
        <v>8172</v>
      </c>
      <c r="K6807">
        <v>5948</v>
      </c>
      <c r="L6807">
        <v>5948</v>
      </c>
      <c r="M6807" s="1" t="s">
        <v>267</v>
      </c>
      <c r="N6807" t="s">
        <v>268</v>
      </c>
      <c r="O6807" s="2">
        <v>0</v>
      </c>
      <c r="P6807" s="2">
        <v>0</v>
      </c>
      <c r="Q6807" s="2">
        <v>5437.05</v>
      </c>
      <c r="R6807" s="2">
        <v>706.81650000000002</v>
      </c>
      <c r="S6807" s="2">
        <v>0</v>
      </c>
      <c r="T6807" s="2">
        <v>0</v>
      </c>
      <c r="U6807" s="2">
        <v>6143.8665000000001</v>
      </c>
      <c r="W6807" s="2" t="s">
        <v>1</v>
      </c>
      <c r="X680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7"/>
      <c r="Z6807"/>
      <c r="AA6807"/>
    </row>
    <row r="6808" spans="5:27" hidden="1">
      <c r="E6808" t="s">
        <v>8120</v>
      </c>
      <c r="F6808" t="s">
        <v>8137</v>
      </c>
      <c r="G6808" t="s">
        <v>1</v>
      </c>
      <c r="H6808" t="s">
        <v>0</v>
      </c>
      <c r="I6808" t="s">
        <v>8171</v>
      </c>
      <c r="J6808" t="s">
        <v>8172</v>
      </c>
      <c r="K6808">
        <v>5949</v>
      </c>
      <c r="L6808">
        <v>5949</v>
      </c>
      <c r="M6808" s="1" t="s">
        <v>1424</v>
      </c>
      <c r="N6808" t="s">
        <v>1425</v>
      </c>
      <c r="O6808" s="2">
        <v>0</v>
      </c>
      <c r="P6808" s="2">
        <v>0</v>
      </c>
      <c r="Q6808" s="2">
        <v>130.11000000000001</v>
      </c>
      <c r="R6808" s="2">
        <v>16.914300000000001</v>
      </c>
      <c r="S6808" s="2">
        <v>0</v>
      </c>
      <c r="T6808" s="2">
        <v>0</v>
      </c>
      <c r="U6808" s="2">
        <v>147.02430000000001</v>
      </c>
      <c r="W6808" s="2" t="s">
        <v>1</v>
      </c>
      <c r="X680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8"/>
      <c r="Z6808"/>
      <c r="AA6808"/>
    </row>
    <row r="6809" spans="5:27" hidden="1">
      <c r="E6809" t="s">
        <v>8120</v>
      </c>
      <c r="F6809" t="s">
        <v>8137</v>
      </c>
      <c r="G6809" t="s">
        <v>1</v>
      </c>
      <c r="H6809" t="s">
        <v>0</v>
      </c>
      <c r="I6809" t="s">
        <v>8171</v>
      </c>
      <c r="J6809" t="s">
        <v>8172</v>
      </c>
      <c r="K6809">
        <v>5950</v>
      </c>
      <c r="L6809">
        <v>5950</v>
      </c>
      <c r="M6809" s="1" t="s">
        <v>8155</v>
      </c>
      <c r="N6809" t="s">
        <v>8156</v>
      </c>
      <c r="O6809" s="2">
        <v>0</v>
      </c>
      <c r="P6809" s="2">
        <v>0</v>
      </c>
      <c r="Q6809" s="2">
        <v>9.8699999999999992</v>
      </c>
      <c r="R6809" s="2">
        <v>1.2830999999999999</v>
      </c>
      <c r="S6809" s="2">
        <v>0</v>
      </c>
      <c r="T6809" s="2">
        <v>0</v>
      </c>
      <c r="U6809" s="2">
        <v>11.153099999999998</v>
      </c>
      <c r="W6809" s="2" t="s">
        <v>1</v>
      </c>
      <c r="X680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09"/>
      <c r="Z6809"/>
      <c r="AA6809"/>
    </row>
    <row r="6810" spans="5:27" hidden="1">
      <c r="E6810" t="s">
        <v>8120</v>
      </c>
      <c r="F6810" t="s">
        <v>8137</v>
      </c>
      <c r="G6810" t="s">
        <v>1</v>
      </c>
      <c r="H6810" t="s">
        <v>0</v>
      </c>
      <c r="I6810" t="s">
        <v>8171</v>
      </c>
      <c r="J6810" t="s">
        <v>8172</v>
      </c>
      <c r="K6810">
        <v>5951</v>
      </c>
      <c r="L6810">
        <v>5951</v>
      </c>
      <c r="M6810" s="1" t="s">
        <v>8153</v>
      </c>
      <c r="N6810" t="s">
        <v>8154</v>
      </c>
      <c r="O6810" s="2">
        <v>0</v>
      </c>
      <c r="P6810" s="2">
        <v>0</v>
      </c>
      <c r="Q6810" s="2">
        <v>17.22</v>
      </c>
      <c r="R6810" s="2">
        <v>2.2385999999999999</v>
      </c>
      <c r="S6810" s="2">
        <v>0</v>
      </c>
      <c r="T6810" s="2">
        <v>0</v>
      </c>
      <c r="U6810" s="2">
        <v>19.458599999999997</v>
      </c>
      <c r="W6810" s="2" t="s">
        <v>1</v>
      </c>
      <c r="X681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0"/>
      <c r="Z6810"/>
      <c r="AA6810"/>
    </row>
    <row r="6811" spans="5:27" hidden="1">
      <c r="E6811" t="s">
        <v>8120</v>
      </c>
      <c r="F6811" t="s">
        <v>8137</v>
      </c>
      <c r="G6811" t="s">
        <v>1</v>
      </c>
      <c r="H6811" t="s">
        <v>0</v>
      </c>
      <c r="I6811" t="s">
        <v>8171</v>
      </c>
      <c r="J6811" t="s">
        <v>8172</v>
      </c>
      <c r="K6811">
        <v>5952</v>
      </c>
      <c r="L6811">
        <v>5952</v>
      </c>
      <c r="M6811" s="1" t="s">
        <v>610</v>
      </c>
      <c r="N6811" t="s">
        <v>611</v>
      </c>
      <c r="O6811" s="2">
        <v>0</v>
      </c>
      <c r="P6811" s="2">
        <v>0</v>
      </c>
      <c r="Q6811" s="2">
        <v>176.54</v>
      </c>
      <c r="R6811" s="2">
        <v>22.950199999999999</v>
      </c>
      <c r="S6811" s="2">
        <v>0</v>
      </c>
      <c r="T6811" s="2">
        <v>0</v>
      </c>
      <c r="U6811" s="2">
        <v>199.49019999999999</v>
      </c>
      <c r="W6811" s="2" t="s">
        <v>1</v>
      </c>
      <c r="X681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1"/>
      <c r="Z6811"/>
      <c r="AA6811"/>
    </row>
    <row r="6812" spans="5:27" hidden="1">
      <c r="E6812" t="s">
        <v>8120</v>
      </c>
      <c r="F6812" t="s">
        <v>8137</v>
      </c>
      <c r="G6812" t="s">
        <v>1</v>
      </c>
      <c r="H6812" t="s">
        <v>0</v>
      </c>
      <c r="I6812" t="s">
        <v>8171</v>
      </c>
      <c r="J6812" t="s">
        <v>8172</v>
      </c>
      <c r="K6812">
        <v>5953</v>
      </c>
      <c r="L6812">
        <v>5953</v>
      </c>
      <c r="M6812" s="1" t="s">
        <v>363</v>
      </c>
      <c r="N6812" t="s">
        <v>364</v>
      </c>
      <c r="O6812" s="2">
        <v>0</v>
      </c>
      <c r="P6812" s="2">
        <v>0</v>
      </c>
      <c r="Q6812" s="2">
        <v>74.33</v>
      </c>
      <c r="R6812" s="2">
        <v>9.6629000000000005</v>
      </c>
      <c r="S6812" s="2">
        <v>0</v>
      </c>
      <c r="T6812" s="2">
        <v>0</v>
      </c>
      <c r="U6812" s="2">
        <v>83.992899999999992</v>
      </c>
      <c r="W6812" s="2" t="s">
        <v>1</v>
      </c>
      <c r="X681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2"/>
      <c r="Z6812"/>
      <c r="AA6812"/>
    </row>
    <row r="6813" spans="5:27" hidden="1">
      <c r="E6813" t="s">
        <v>8120</v>
      </c>
      <c r="F6813" t="s">
        <v>8137</v>
      </c>
      <c r="G6813" t="s">
        <v>1</v>
      </c>
      <c r="H6813" t="s">
        <v>0</v>
      </c>
      <c r="I6813" t="s">
        <v>8171</v>
      </c>
      <c r="J6813" t="s">
        <v>8172</v>
      </c>
      <c r="K6813">
        <v>5954</v>
      </c>
      <c r="L6813">
        <v>5954</v>
      </c>
      <c r="M6813" s="1" t="s">
        <v>395</v>
      </c>
      <c r="N6813" t="s">
        <v>396</v>
      </c>
      <c r="O6813" s="2">
        <v>0</v>
      </c>
      <c r="P6813" s="2">
        <v>0</v>
      </c>
      <c r="Q6813" s="2">
        <v>74.34</v>
      </c>
      <c r="R6813" s="2">
        <v>9.664200000000001</v>
      </c>
      <c r="S6813" s="2">
        <v>0</v>
      </c>
      <c r="T6813" s="2">
        <v>0</v>
      </c>
      <c r="U6813" s="2">
        <v>84.004199999999997</v>
      </c>
      <c r="W6813" s="2" t="s">
        <v>1</v>
      </c>
      <c r="X681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3"/>
      <c r="Z6813"/>
      <c r="AA6813"/>
    </row>
    <row r="6814" spans="5:27" hidden="1">
      <c r="E6814" t="s">
        <v>8120</v>
      </c>
      <c r="F6814" t="s">
        <v>8137</v>
      </c>
      <c r="G6814" t="s">
        <v>1</v>
      </c>
      <c r="H6814" t="s">
        <v>0</v>
      </c>
      <c r="I6814" t="s">
        <v>8171</v>
      </c>
      <c r="J6814" t="s">
        <v>8172</v>
      </c>
      <c r="K6814">
        <v>5955</v>
      </c>
      <c r="L6814">
        <v>5955</v>
      </c>
      <c r="M6814" s="1" t="s">
        <v>1211</v>
      </c>
      <c r="N6814" t="s">
        <v>1212</v>
      </c>
      <c r="O6814" s="2">
        <v>0</v>
      </c>
      <c r="P6814" s="2">
        <v>0</v>
      </c>
      <c r="Q6814" s="2">
        <v>297.36</v>
      </c>
      <c r="R6814" s="2">
        <v>38.656800000000004</v>
      </c>
      <c r="S6814" s="2">
        <v>0</v>
      </c>
      <c r="T6814" s="2">
        <v>0</v>
      </c>
      <c r="U6814" s="2">
        <v>336.01679999999999</v>
      </c>
      <c r="W6814" s="2" t="s">
        <v>1</v>
      </c>
      <c r="X681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4"/>
      <c r="Z6814"/>
      <c r="AA6814"/>
    </row>
    <row r="6815" spans="5:27" hidden="1">
      <c r="E6815" t="s">
        <v>8120</v>
      </c>
      <c r="F6815" t="s">
        <v>8137</v>
      </c>
      <c r="G6815" t="s">
        <v>1</v>
      </c>
      <c r="H6815" t="s">
        <v>0</v>
      </c>
      <c r="I6815" t="s">
        <v>8171</v>
      </c>
      <c r="J6815" t="s">
        <v>8172</v>
      </c>
      <c r="K6815">
        <v>5956</v>
      </c>
      <c r="L6815">
        <v>5956</v>
      </c>
      <c r="M6815" s="1" t="s">
        <v>409</v>
      </c>
      <c r="N6815" t="s">
        <v>410</v>
      </c>
      <c r="O6815" s="2">
        <v>0</v>
      </c>
      <c r="P6815" s="2">
        <v>0</v>
      </c>
      <c r="Q6815" s="2">
        <v>297.36</v>
      </c>
      <c r="R6815" s="2">
        <v>38.656800000000004</v>
      </c>
      <c r="S6815" s="2">
        <v>0</v>
      </c>
      <c r="T6815" s="2">
        <v>0</v>
      </c>
      <c r="U6815" s="2">
        <v>336.01679999999999</v>
      </c>
      <c r="W6815" s="2" t="s">
        <v>1</v>
      </c>
      <c r="X681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5"/>
      <c r="Z6815"/>
      <c r="AA6815"/>
    </row>
    <row r="6816" spans="5:27" hidden="1">
      <c r="E6816" t="s">
        <v>8120</v>
      </c>
      <c r="F6816" t="s">
        <v>8137</v>
      </c>
      <c r="G6816" t="s">
        <v>1</v>
      </c>
      <c r="H6816" t="s">
        <v>0</v>
      </c>
      <c r="I6816" t="s">
        <v>8171</v>
      </c>
      <c r="J6816" t="s">
        <v>8172</v>
      </c>
      <c r="K6816">
        <v>5957</v>
      </c>
      <c r="L6816">
        <v>5957</v>
      </c>
      <c r="M6816" s="1" t="s">
        <v>295</v>
      </c>
      <c r="N6816" t="s">
        <v>296</v>
      </c>
      <c r="O6816" s="2">
        <v>0</v>
      </c>
      <c r="P6816" s="2">
        <v>0</v>
      </c>
      <c r="Q6816" s="2">
        <v>130.09</v>
      </c>
      <c r="R6816" s="2">
        <v>16.9117</v>
      </c>
      <c r="S6816" s="2">
        <v>0</v>
      </c>
      <c r="T6816" s="2">
        <v>0</v>
      </c>
      <c r="U6816" s="2">
        <v>147.0017</v>
      </c>
      <c r="W6816" s="2" t="s">
        <v>1</v>
      </c>
      <c r="X681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6"/>
      <c r="Z6816"/>
      <c r="AA6816"/>
    </row>
    <row r="6817" spans="5:27" hidden="1">
      <c r="E6817" t="s">
        <v>8120</v>
      </c>
      <c r="F6817" t="s">
        <v>8137</v>
      </c>
      <c r="G6817" t="s">
        <v>1</v>
      </c>
      <c r="H6817" t="s">
        <v>0</v>
      </c>
      <c r="I6817" t="s">
        <v>8171</v>
      </c>
      <c r="J6817" t="s">
        <v>8172</v>
      </c>
      <c r="K6817">
        <v>5958</v>
      </c>
      <c r="L6817">
        <v>5958</v>
      </c>
      <c r="M6817" s="1" t="s">
        <v>511</v>
      </c>
      <c r="N6817" t="s">
        <v>8042</v>
      </c>
      <c r="O6817" s="2">
        <v>0</v>
      </c>
      <c r="P6817" s="2">
        <v>0</v>
      </c>
      <c r="Q6817" s="2">
        <v>393.34</v>
      </c>
      <c r="R6817" s="2">
        <v>51.1342</v>
      </c>
      <c r="S6817" s="2">
        <v>0</v>
      </c>
      <c r="T6817" s="2">
        <v>0</v>
      </c>
      <c r="U6817" s="2">
        <v>444.4742</v>
      </c>
      <c r="W6817" s="2" t="s">
        <v>1</v>
      </c>
      <c r="X681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7"/>
      <c r="Z6817"/>
      <c r="AA6817"/>
    </row>
    <row r="6818" spans="5:27" hidden="1">
      <c r="E6818" t="s">
        <v>8120</v>
      </c>
      <c r="F6818" t="s">
        <v>8137</v>
      </c>
      <c r="G6818" t="s">
        <v>1</v>
      </c>
      <c r="H6818" t="s">
        <v>0</v>
      </c>
      <c r="I6818" t="s">
        <v>8171</v>
      </c>
      <c r="J6818" t="s">
        <v>8172</v>
      </c>
      <c r="K6818">
        <v>5959</v>
      </c>
      <c r="L6818">
        <v>5959</v>
      </c>
      <c r="M6818" s="1" t="s">
        <v>769</v>
      </c>
      <c r="N6818" t="s">
        <v>770</v>
      </c>
      <c r="O6818" s="2">
        <v>0</v>
      </c>
      <c r="P6818" s="2">
        <v>0</v>
      </c>
      <c r="Q6818" s="2">
        <v>446.03</v>
      </c>
      <c r="R6818" s="2">
        <v>57.983899999999998</v>
      </c>
      <c r="S6818" s="2">
        <v>0</v>
      </c>
      <c r="T6818" s="2">
        <v>0</v>
      </c>
      <c r="U6818" s="2">
        <v>504.01389999999998</v>
      </c>
      <c r="W6818" s="2" t="s">
        <v>1</v>
      </c>
      <c r="X681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8"/>
      <c r="Z6818"/>
      <c r="AA6818"/>
    </row>
    <row r="6819" spans="5:27" hidden="1">
      <c r="E6819" t="s">
        <v>8120</v>
      </c>
      <c r="F6819" t="s">
        <v>8137</v>
      </c>
      <c r="G6819" t="s">
        <v>1</v>
      </c>
      <c r="H6819" t="s">
        <v>0</v>
      </c>
      <c r="I6819" t="s">
        <v>8171</v>
      </c>
      <c r="J6819" t="s">
        <v>8172</v>
      </c>
      <c r="K6819">
        <v>5960</v>
      </c>
      <c r="L6819">
        <v>5960</v>
      </c>
      <c r="M6819" s="1" t="s">
        <v>8013</v>
      </c>
      <c r="N6819" t="s">
        <v>8014</v>
      </c>
      <c r="O6819" s="2">
        <v>0</v>
      </c>
      <c r="P6819" s="2">
        <v>0</v>
      </c>
      <c r="Q6819" s="2">
        <v>82.94</v>
      </c>
      <c r="R6819" s="2">
        <v>10.7822</v>
      </c>
      <c r="S6819" s="2">
        <v>0</v>
      </c>
      <c r="T6819" s="2">
        <v>0</v>
      </c>
      <c r="U6819" s="2">
        <v>93.722200000000001</v>
      </c>
      <c r="W6819" s="2" t="s">
        <v>1</v>
      </c>
      <c r="X681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19"/>
      <c r="Z6819"/>
      <c r="AA6819"/>
    </row>
    <row r="6820" spans="5:27" hidden="1">
      <c r="E6820" t="s">
        <v>8120</v>
      </c>
      <c r="F6820" t="s">
        <v>8137</v>
      </c>
      <c r="G6820" t="s">
        <v>1</v>
      </c>
      <c r="H6820" t="s">
        <v>0</v>
      </c>
      <c r="I6820" t="s">
        <v>8171</v>
      </c>
      <c r="J6820" t="s">
        <v>8172</v>
      </c>
      <c r="K6820">
        <v>5961</v>
      </c>
      <c r="L6820">
        <v>5961</v>
      </c>
      <c r="M6820" s="1" t="s">
        <v>641</v>
      </c>
      <c r="N6820" t="s">
        <v>642</v>
      </c>
      <c r="O6820" s="2">
        <v>0</v>
      </c>
      <c r="P6820" s="2">
        <v>0</v>
      </c>
      <c r="Q6820" s="2">
        <v>780.57</v>
      </c>
      <c r="R6820" s="2">
        <v>101.47410000000001</v>
      </c>
      <c r="S6820" s="2">
        <v>0</v>
      </c>
      <c r="T6820" s="2">
        <v>0</v>
      </c>
      <c r="U6820" s="2">
        <v>882.04410000000007</v>
      </c>
      <c r="W6820" s="2" t="s">
        <v>1</v>
      </c>
      <c r="X682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0"/>
      <c r="Z6820"/>
      <c r="AA6820"/>
    </row>
    <row r="6821" spans="5:27" hidden="1">
      <c r="E6821" t="s">
        <v>8120</v>
      </c>
      <c r="F6821" t="s">
        <v>8137</v>
      </c>
      <c r="G6821" t="s">
        <v>1</v>
      </c>
      <c r="H6821" t="s">
        <v>0</v>
      </c>
      <c r="I6821" t="s">
        <v>8171</v>
      </c>
      <c r="J6821" t="s">
        <v>8172</v>
      </c>
      <c r="K6821">
        <v>5962</v>
      </c>
      <c r="L6821">
        <v>5962</v>
      </c>
      <c r="M6821" s="1" t="s">
        <v>429</v>
      </c>
      <c r="N6821" t="s">
        <v>430</v>
      </c>
      <c r="O6821" s="2">
        <v>0</v>
      </c>
      <c r="P6821" s="2">
        <v>0</v>
      </c>
      <c r="Q6821" s="2">
        <v>174.72</v>
      </c>
      <c r="R6821" s="2">
        <v>22.7136</v>
      </c>
      <c r="S6821" s="2">
        <v>0</v>
      </c>
      <c r="T6821" s="2">
        <v>0</v>
      </c>
      <c r="U6821" s="2">
        <v>197.43360000000001</v>
      </c>
      <c r="W6821" s="2" t="s">
        <v>1</v>
      </c>
      <c r="X682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1"/>
      <c r="Z6821"/>
      <c r="AA6821"/>
    </row>
    <row r="6822" spans="5:27" hidden="1">
      <c r="E6822" t="s">
        <v>8120</v>
      </c>
      <c r="F6822" t="s">
        <v>8137</v>
      </c>
      <c r="G6822" t="s">
        <v>1</v>
      </c>
      <c r="H6822" t="s">
        <v>0</v>
      </c>
      <c r="I6822" t="s">
        <v>8171</v>
      </c>
      <c r="J6822" t="s">
        <v>8172</v>
      </c>
      <c r="K6822">
        <v>5963</v>
      </c>
      <c r="L6822">
        <v>5963</v>
      </c>
      <c r="M6822" s="1" t="s">
        <v>237</v>
      </c>
      <c r="N6822" t="s">
        <v>238</v>
      </c>
      <c r="O6822" s="2">
        <v>0</v>
      </c>
      <c r="P6822" s="2">
        <v>0</v>
      </c>
      <c r="Q6822" s="2">
        <v>326</v>
      </c>
      <c r="R6822" s="2">
        <v>42.38</v>
      </c>
      <c r="S6822" s="2">
        <v>0</v>
      </c>
      <c r="T6822" s="2">
        <v>0</v>
      </c>
      <c r="U6822" s="2">
        <v>368.38</v>
      </c>
      <c r="W6822" s="2" t="s">
        <v>1</v>
      </c>
      <c r="X682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2"/>
      <c r="Z6822"/>
      <c r="AA6822"/>
    </row>
    <row r="6823" spans="5:27" hidden="1">
      <c r="E6823" t="s">
        <v>8120</v>
      </c>
      <c r="F6823" t="s">
        <v>8137</v>
      </c>
      <c r="G6823" t="s">
        <v>1</v>
      </c>
      <c r="H6823" t="s">
        <v>0</v>
      </c>
      <c r="I6823" t="s">
        <v>8171</v>
      </c>
      <c r="J6823" t="s">
        <v>8172</v>
      </c>
      <c r="K6823">
        <v>5964</v>
      </c>
      <c r="L6823">
        <v>5964</v>
      </c>
      <c r="M6823" s="1" t="s">
        <v>429</v>
      </c>
      <c r="N6823" t="s">
        <v>430</v>
      </c>
      <c r="O6823" s="2">
        <v>0</v>
      </c>
      <c r="P6823" s="2">
        <v>0</v>
      </c>
      <c r="Q6823" s="2">
        <v>94.9</v>
      </c>
      <c r="R6823" s="2">
        <v>12.337000000000002</v>
      </c>
      <c r="S6823" s="2">
        <v>0</v>
      </c>
      <c r="T6823" s="2">
        <v>0</v>
      </c>
      <c r="U6823" s="2">
        <v>107.23700000000001</v>
      </c>
      <c r="W6823" s="2" t="s">
        <v>1</v>
      </c>
      <c r="X682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3"/>
      <c r="Z6823"/>
      <c r="AA6823"/>
    </row>
    <row r="6824" spans="5:27" hidden="1">
      <c r="E6824" t="s">
        <v>8120</v>
      </c>
      <c r="F6824" t="s">
        <v>8137</v>
      </c>
      <c r="G6824" t="s">
        <v>1</v>
      </c>
      <c r="H6824" t="s">
        <v>0</v>
      </c>
      <c r="I6824" t="s">
        <v>8171</v>
      </c>
      <c r="J6824" t="s">
        <v>8172</v>
      </c>
      <c r="K6824">
        <v>5965</v>
      </c>
      <c r="L6824">
        <v>5965</v>
      </c>
      <c r="M6824" s="1" t="s">
        <v>683</v>
      </c>
      <c r="N6824" t="s">
        <v>684</v>
      </c>
      <c r="O6824" s="2">
        <v>0</v>
      </c>
      <c r="P6824" s="2">
        <v>0</v>
      </c>
      <c r="Q6824" s="2">
        <v>392.27</v>
      </c>
      <c r="R6824" s="2">
        <v>50.995100000000001</v>
      </c>
      <c r="S6824" s="2">
        <v>0</v>
      </c>
      <c r="T6824" s="2">
        <v>0</v>
      </c>
      <c r="U6824" s="2">
        <v>443.26509999999996</v>
      </c>
      <c r="W6824" s="2" t="s">
        <v>1</v>
      </c>
      <c r="X682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4"/>
      <c r="Z6824"/>
      <c r="AA6824"/>
    </row>
    <row r="6825" spans="5:27" hidden="1">
      <c r="E6825" t="s">
        <v>8120</v>
      </c>
      <c r="F6825" t="s">
        <v>8137</v>
      </c>
      <c r="G6825" t="s">
        <v>1</v>
      </c>
      <c r="H6825" t="s">
        <v>0</v>
      </c>
      <c r="I6825" t="s">
        <v>8171</v>
      </c>
      <c r="J6825" t="s">
        <v>8172</v>
      </c>
      <c r="K6825">
        <v>5966</v>
      </c>
      <c r="L6825">
        <v>5966</v>
      </c>
      <c r="M6825" s="1" t="s">
        <v>285</v>
      </c>
      <c r="N6825" t="s">
        <v>286</v>
      </c>
      <c r="O6825" s="2">
        <v>0</v>
      </c>
      <c r="P6825" s="2">
        <v>0</v>
      </c>
      <c r="Q6825" s="2">
        <v>213.71</v>
      </c>
      <c r="R6825" s="2">
        <v>27.782300000000003</v>
      </c>
      <c r="S6825" s="2">
        <v>0</v>
      </c>
      <c r="T6825" s="2">
        <v>0</v>
      </c>
      <c r="U6825" s="2">
        <v>241.4923</v>
      </c>
      <c r="W6825" s="2" t="s">
        <v>1</v>
      </c>
      <c r="X682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5"/>
      <c r="Z6825"/>
      <c r="AA6825"/>
    </row>
    <row r="6826" spans="5:27" hidden="1">
      <c r="E6826" t="s">
        <v>8120</v>
      </c>
      <c r="F6826" t="s">
        <v>8137</v>
      </c>
      <c r="G6826" t="s">
        <v>1</v>
      </c>
      <c r="H6826" t="s">
        <v>0</v>
      </c>
      <c r="I6826" t="s">
        <v>8171</v>
      </c>
      <c r="J6826" t="s">
        <v>8172</v>
      </c>
      <c r="K6826">
        <v>5967</v>
      </c>
      <c r="L6826">
        <v>5967</v>
      </c>
      <c r="M6826" s="1" t="s">
        <v>345</v>
      </c>
      <c r="N6826" t="s">
        <v>346</v>
      </c>
      <c r="O6826" s="2">
        <v>0</v>
      </c>
      <c r="P6826" s="2">
        <v>0</v>
      </c>
      <c r="Q6826" s="2">
        <v>297.36</v>
      </c>
      <c r="R6826" s="2">
        <v>38.656800000000004</v>
      </c>
      <c r="S6826" s="2">
        <v>0</v>
      </c>
      <c r="T6826" s="2">
        <v>0</v>
      </c>
      <c r="U6826" s="2">
        <v>336.01679999999999</v>
      </c>
      <c r="W6826" s="2" t="s">
        <v>1</v>
      </c>
      <c r="X682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6"/>
      <c r="Z6826"/>
      <c r="AA6826"/>
    </row>
    <row r="6827" spans="5:27" hidden="1">
      <c r="E6827" t="s">
        <v>8120</v>
      </c>
      <c r="F6827" t="s">
        <v>8137</v>
      </c>
      <c r="G6827" t="s">
        <v>1</v>
      </c>
      <c r="H6827" t="s">
        <v>0</v>
      </c>
      <c r="I6827" t="s">
        <v>8171</v>
      </c>
      <c r="J6827" t="s">
        <v>8172</v>
      </c>
      <c r="K6827">
        <v>5968</v>
      </c>
      <c r="L6827">
        <v>5968</v>
      </c>
      <c r="M6827" s="1" t="s">
        <v>1420</v>
      </c>
      <c r="N6827" t="s">
        <v>1421</v>
      </c>
      <c r="O6827" s="2">
        <v>0</v>
      </c>
      <c r="P6827" s="2">
        <v>0</v>
      </c>
      <c r="Q6827" s="2">
        <v>315.93</v>
      </c>
      <c r="R6827" s="2">
        <v>41.070900000000002</v>
      </c>
      <c r="S6827" s="2">
        <v>0</v>
      </c>
      <c r="T6827" s="2">
        <v>0</v>
      </c>
      <c r="U6827" s="2">
        <v>357.0009</v>
      </c>
      <c r="W6827" s="2" t="s">
        <v>1</v>
      </c>
      <c r="X682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7"/>
      <c r="Z6827"/>
      <c r="AA6827"/>
    </row>
    <row r="6828" spans="5:27" hidden="1">
      <c r="E6828" t="s">
        <v>8120</v>
      </c>
      <c r="F6828" t="s">
        <v>8137</v>
      </c>
      <c r="G6828" t="s">
        <v>1</v>
      </c>
      <c r="H6828" t="s">
        <v>0</v>
      </c>
      <c r="I6828" t="s">
        <v>8171</v>
      </c>
      <c r="J6828" t="s">
        <v>8172</v>
      </c>
      <c r="K6828">
        <v>5969</v>
      </c>
      <c r="L6828">
        <v>5969</v>
      </c>
      <c r="M6828" s="1" t="s">
        <v>548</v>
      </c>
      <c r="N6828" t="s">
        <v>549</v>
      </c>
      <c r="O6828" s="2">
        <v>0</v>
      </c>
      <c r="P6828" s="2">
        <v>0</v>
      </c>
      <c r="Q6828" s="2">
        <v>630.53</v>
      </c>
      <c r="R6828" s="2">
        <v>81.968900000000005</v>
      </c>
      <c r="S6828" s="2">
        <v>0</v>
      </c>
      <c r="T6828" s="2">
        <v>0</v>
      </c>
      <c r="U6828" s="2">
        <v>712.49889999999994</v>
      </c>
      <c r="W6828" s="2" t="s">
        <v>1</v>
      </c>
      <c r="X682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8"/>
      <c r="Z6828"/>
      <c r="AA6828"/>
    </row>
    <row r="6829" spans="5:27" hidden="1">
      <c r="E6829" t="s">
        <v>8120</v>
      </c>
      <c r="F6829" t="s">
        <v>8137</v>
      </c>
      <c r="G6829" t="s">
        <v>1</v>
      </c>
      <c r="H6829" t="s">
        <v>0</v>
      </c>
      <c r="I6829" t="s">
        <v>8171</v>
      </c>
      <c r="J6829" t="s">
        <v>8172</v>
      </c>
      <c r="K6829">
        <v>5970</v>
      </c>
      <c r="L6829">
        <v>5970</v>
      </c>
      <c r="M6829" s="1" t="s">
        <v>937</v>
      </c>
      <c r="N6829" t="s">
        <v>938</v>
      </c>
      <c r="O6829" s="2">
        <v>0</v>
      </c>
      <c r="P6829" s="2">
        <v>0</v>
      </c>
      <c r="Q6829" s="2">
        <v>726.79</v>
      </c>
      <c r="R6829" s="2">
        <v>94.482699999999994</v>
      </c>
      <c r="S6829" s="2">
        <v>0</v>
      </c>
      <c r="T6829" s="2">
        <v>0</v>
      </c>
      <c r="U6829" s="2">
        <v>821.27269999999999</v>
      </c>
      <c r="W6829" s="2" t="s">
        <v>1</v>
      </c>
      <c r="X682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29"/>
      <c r="Z6829"/>
      <c r="AA6829"/>
    </row>
    <row r="6830" spans="5:27" hidden="1">
      <c r="E6830" t="s">
        <v>8120</v>
      </c>
      <c r="F6830" t="s">
        <v>8137</v>
      </c>
      <c r="G6830" t="s">
        <v>1</v>
      </c>
      <c r="H6830" t="s">
        <v>0</v>
      </c>
      <c r="I6830" t="s">
        <v>8171</v>
      </c>
      <c r="J6830" t="s">
        <v>8172</v>
      </c>
      <c r="K6830">
        <v>5971</v>
      </c>
      <c r="L6830">
        <v>5971</v>
      </c>
      <c r="M6830" s="1" t="s">
        <v>1073</v>
      </c>
      <c r="N6830" t="s">
        <v>1074</v>
      </c>
      <c r="O6830" s="2">
        <v>0</v>
      </c>
      <c r="P6830" s="2">
        <v>0</v>
      </c>
      <c r="Q6830" s="2">
        <v>243.58</v>
      </c>
      <c r="R6830" s="2">
        <v>31.665400000000002</v>
      </c>
      <c r="S6830" s="2">
        <v>0</v>
      </c>
      <c r="T6830" s="2">
        <v>0</v>
      </c>
      <c r="U6830" s="2">
        <v>275.24540000000002</v>
      </c>
      <c r="W6830" s="2" t="s">
        <v>1</v>
      </c>
      <c r="X683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0"/>
      <c r="Z6830"/>
      <c r="AA6830"/>
    </row>
    <row r="6831" spans="5:27" hidden="1">
      <c r="E6831" t="s">
        <v>8120</v>
      </c>
      <c r="F6831" t="s">
        <v>8137</v>
      </c>
      <c r="G6831" t="s">
        <v>1</v>
      </c>
      <c r="H6831" t="s">
        <v>0</v>
      </c>
      <c r="I6831" t="s">
        <v>8171</v>
      </c>
      <c r="J6831" t="s">
        <v>8172</v>
      </c>
      <c r="K6831">
        <v>5972</v>
      </c>
      <c r="L6831">
        <v>5972</v>
      </c>
      <c r="M6831" s="1" t="s">
        <v>1340</v>
      </c>
      <c r="N6831" t="s">
        <v>1341</v>
      </c>
      <c r="O6831" s="2">
        <v>0</v>
      </c>
      <c r="P6831" s="2">
        <v>0</v>
      </c>
      <c r="Q6831" s="2">
        <v>225.01</v>
      </c>
      <c r="R6831" s="2">
        <v>29.251300000000001</v>
      </c>
      <c r="S6831" s="2">
        <v>0</v>
      </c>
      <c r="T6831" s="2">
        <v>0</v>
      </c>
      <c r="U6831" s="2">
        <v>254.26130000000001</v>
      </c>
      <c r="W6831" s="2" t="s">
        <v>1</v>
      </c>
      <c r="X683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1"/>
      <c r="Z6831"/>
      <c r="AA6831"/>
    </row>
    <row r="6832" spans="5:27" hidden="1">
      <c r="E6832" t="s">
        <v>8120</v>
      </c>
      <c r="F6832" t="s">
        <v>8137</v>
      </c>
      <c r="G6832" t="s">
        <v>1</v>
      </c>
      <c r="H6832" t="s">
        <v>0</v>
      </c>
      <c r="I6832" t="s">
        <v>8171</v>
      </c>
      <c r="J6832" t="s">
        <v>8172</v>
      </c>
      <c r="K6832">
        <v>5973</v>
      </c>
      <c r="L6832">
        <v>5973</v>
      </c>
      <c r="M6832" s="1" t="s">
        <v>578</v>
      </c>
      <c r="N6832" t="s">
        <v>579</v>
      </c>
      <c r="O6832" s="2">
        <v>0</v>
      </c>
      <c r="P6832" s="2">
        <v>0</v>
      </c>
      <c r="Q6832" s="2">
        <v>373.7</v>
      </c>
      <c r="R6832" s="2">
        <v>48.581000000000003</v>
      </c>
      <c r="S6832" s="2">
        <v>0</v>
      </c>
      <c r="T6832" s="2">
        <v>0</v>
      </c>
      <c r="U6832" s="2">
        <v>422.28100000000001</v>
      </c>
      <c r="W6832" s="2" t="s">
        <v>1</v>
      </c>
      <c r="X683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2"/>
      <c r="Z6832"/>
      <c r="AA6832"/>
    </row>
    <row r="6833" spans="5:27" hidden="1">
      <c r="E6833" t="s">
        <v>8120</v>
      </c>
      <c r="F6833" t="s">
        <v>8137</v>
      </c>
      <c r="G6833" t="s">
        <v>1</v>
      </c>
      <c r="H6833" t="s">
        <v>0</v>
      </c>
      <c r="I6833" t="s">
        <v>8171</v>
      </c>
      <c r="J6833" t="s">
        <v>8172</v>
      </c>
      <c r="K6833">
        <v>5974</v>
      </c>
      <c r="L6833">
        <v>5974</v>
      </c>
      <c r="M6833" s="1" t="s">
        <v>839</v>
      </c>
      <c r="N6833" t="s">
        <v>840</v>
      </c>
      <c r="O6833" s="2">
        <v>0</v>
      </c>
      <c r="P6833" s="2">
        <v>0</v>
      </c>
      <c r="Q6833" s="2">
        <v>334.52</v>
      </c>
      <c r="R6833" s="2">
        <v>43.4876</v>
      </c>
      <c r="S6833" s="2">
        <v>0</v>
      </c>
      <c r="T6833" s="2">
        <v>0</v>
      </c>
      <c r="U6833" s="2">
        <v>378.00759999999997</v>
      </c>
      <c r="W6833" s="2" t="s">
        <v>1</v>
      </c>
      <c r="X683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3"/>
      <c r="Z6833"/>
      <c r="AA6833"/>
    </row>
    <row r="6834" spans="5:27" hidden="1">
      <c r="E6834" t="s">
        <v>8120</v>
      </c>
      <c r="F6834" t="s">
        <v>8137</v>
      </c>
      <c r="G6834" t="s">
        <v>1</v>
      </c>
      <c r="H6834" t="s">
        <v>0</v>
      </c>
      <c r="I6834" t="s">
        <v>8171</v>
      </c>
      <c r="J6834" t="s">
        <v>8172</v>
      </c>
      <c r="K6834">
        <v>5975</v>
      </c>
      <c r="L6834">
        <v>5975</v>
      </c>
      <c r="M6834" s="1" t="s">
        <v>8151</v>
      </c>
      <c r="N6834" t="s">
        <v>8152</v>
      </c>
      <c r="O6834" s="2">
        <v>0</v>
      </c>
      <c r="P6834" s="2">
        <v>0</v>
      </c>
      <c r="Q6834" s="2">
        <v>61.95</v>
      </c>
      <c r="R6834" s="2">
        <v>8.0535000000000014</v>
      </c>
      <c r="S6834" s="2">
        <v>0</v>
      </c>
      <c r="T6834" s="2">
        <v>0</v>
      </c>
      <c r="U6834" s="2">
        <v>70.003500000000003</v>
      </c>
      <c r="W6834" s="2" t="s">
        <v>1</v>
      </c>
      <c r="X683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4"/>
      <c r="Z6834"/>
      <c r="AA6834"/>
    </row>
    <row r="6835" spans="5:27" hidden="1">
      <c r="E6835" t="s">
        <v>8120</v>
      </c>
      <c r="F6835" t="s">
        <v>8137</v>
      </c>
      <c r="G6835" t="s">
        <v>1</v>
      </c>
      <c r="H6835" t="s">
        <v>0</v>
      </c>
      <c r="I6835" t="s">
        <v>8171</v>
      </c>
      <c r="J6835" t="s">
        <v>8172</v>
      </c>
      <c r="K6835">
        <v>5976</v>
      </c>
      <c r="L6835">
        <v>5976</v>
      </c>
      <c r="M6835" s="1" t="s">
        <v>667</v>
      </c>
      <c r="N6835" t="s">
        <v>668</v>
      </c>
      <c r="O6835" s="2">
        <v>0</v>
      </c>
      <c r="P6835" s="2">
        <v>0</v>
      </c>
      <c r="Q6835" s="2">
        <v>260.18</v>
      </c>
      <c r="R6835" s="2">
        <v>33.823399999999999</v>
      </c>
      <c r="S6835" s="2">
        <v>0</v>
      </c>
      <c r="T6835" s="2">
        <v>0</v>
      </c>
      <c r="U6835" s="2">
        <v>294.0034</v>
      </c>
      <c r="W6835" s="2" t="s">
        <v>1</v>
      </c>
      <c r="X683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5"/>
      <c r="Z6835"/>
      <c r="AA6835"/>
    </row>
    <row r="6836" spans="5:27" hidden="1">
      <c r="E6836" t="s">
        <v>8120</v>
      </c>
      <c r="F6836" t="s">
        <v>8137</v>
      </c>
      <c r="G6836" t="s">
        <v>1</v>
      </c>
      <c r="H6836" t="s">
        <v>0</v>
      </c>
      <c r="I6836" t="s">
        <v>8171</v>
      </c>
      <c r="J6836" t="s">
        <v>8172</v>
      </c>
      <c r="K6836">
        <v>5977</v>
      </c>
      <c r="L6836">
        <v>5977</v>
      </c>
      <c r="M6836" s="1" t="s">
        <v>566</v>
      </c>
      <c r="N6836" t="s">
        <v>567</v>
      </c>
      <c r="O6836" s="2">
        <v>0</v>
      </c>
      <c r="P6836" s="2">
        <v>0</v>
      </c>
      <c r="Q6836" s="2">
        <v>55.75</v>
      </c>
      <c r="R6836" s="2">
        <v>7.2475000000000005</v>
      </c>
      <c r="S6836" s="2">
        <v>0</v>
      </c>
      <c r="T6836" s="2">
        <v>0</v>
      </c>
      <c r="U6836" s="2">
        <v>62.997500000000002</v>
      </c>
      <c r="W6836" s="2" t="s">
        <v>1</v>
      </c>
      <c r="X683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6"/>
      <c r="Z6836"/>
      <c r="AA6836"/>
    </row>
    <row r="6837" spans="5:27" hidden="1">
      <c r="E6837" t="s">
        <v>8120</v>
      </c>
      <c r="F6837" t="s">
        <v>8137</v>
      </c>
      <c r="G6837" t="s">
        <v>1</v>
      </c>
      <c r="H6837" t="s">
        <v>0</v>
      </c>
      <c r="I6837" t="s">
        <v>8171</v>
      </c>
      <c r="J6837" t="s">
        <v>8172</v>
      </c>
      <c r="K6837">
        <v>5978</v>
      </c>
      <c r="L6837">
        <v>5978</v>
      </c>
      <c r="M6837" s="1" t="s">
        <v>118</v>
      </c>
      <c r="N6837" t="s">
        <v>119</v>
      </c>
      <c r="O6837" s="2">
        <v>0</v>
      </c>
      <c r="P6837" s="2">
        <v>0</v>
      </c>
      <c r="Q6837" s="2">
        <v>225.06</v>
      </c>
      <c r="R6837" s="2">
        <v>29.2578</v>
      </c>
      <c r="S6837" s="2">
        <v>0</v>
      </c>
      <c r="T6837" s="2">
        <v>0</v>
      </c>
      <c r="U6837" s="2">
        <v>254.31780000000001</v>
      </c>
      <c r="W6837" s="2" t="s">
        <v>1</v>
      </c>
      <c r="X683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7"/>
      <c r="Z6837"/>
      <c r="AA6837"/>
    </row>
    <row r="6838" spans="5:27" hidden="1">
      <c r="E6838" t="s">
        <v>8120</v>
      </c>
      <c r="F6838" t="s">
        <v>8137</v>
      </c>
      <c r="G6838" t="s">
        <v>1</v>
      </c>
      <c r="H6838" t="s">
        <v>0</v>
      </c>
      <c r="I6838" t="s">
        <v>8171</v>
      </c>
      <c r="J6838" t="s">
        <v>8172</v>
      </c>
      <c r="K6838">
        <v>5979</v>
      </c>
      <c r="L6838">
        <v>5979</v>
      </c>
      <c r="M6838" s="1" t="s">
        <v>303</v>
      </c>
      <c r="N6838" t="s">
        <v>304</v>
      </c>
      <c r="O6838" s="2">
        <v>0</v>
      </c>
      <c r="P6838" s="2">
        <v>0</v>
      </c>
      <c r="Q6838" s="2">
        <v>13885.2</v>
      </c>
      <c r="R6838" s="2">
        <v>1805.0760000000002</v>
      </c>
      <c r="S6838" s="2">
        <v>0</v>
      </c>
      <c r="T6838" s="2">
        <v>0</v>
      </c>
      <c r="U6838" s="2">
        <v>15690.276000000002</v>
      </c>
      <c r="W6838" s="2" t="s">
        <v>1</v>
      </c>
      <c r="X683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8"/>
      <c r="Z6838"/>
      <c r="AA6838"/>
    </row>
    <row r="6839" spans="5:27" hidden="1">
      <c r="E6839" t="s">
        <v>8120</v>
      </c>
      <c r="F6839" t="s">
        <v>8137</v>
      </c>
      <c r="G6839" t="s">
        <v>1</v>
      </c>
      <c r="H6839" t="s">
        <v>0</v>
      </c>
      <c r="I6839" t="s">
        <v>8171</v>
      </c>
      <c r="J6839" t="s">
        <v>8172</v>
      </c>
      <c r="K6839">
        <v>5980</v>
      </c>
      <c r="L6839">
        <v>5980</v>
      </c>
      <c r="M6839" s="1" t="s">
        <v>333</v>
      </c>
      <c r="N6839" t="s">
        <v>334</v>
      </c>
      <c r="O6839" s="2">
        <v>0</v>
      </c>
      <c r="P6839" s="2">
        <v>0</v>
      </c>
      <c r="Q6839" s="2">
        <v>106.86</v>
      </c>
      <c r="R6839" s="2">
        <v>13.8918</v>
      </c>
      <c r="S6839" s="2">
        <v>0</v>
      </c>
      <c r="T6839" s="2">
        <v>0</v>
      </c>
      <c r="U6839" s="2">
        <v>120.7518</v>
      </c>
      <c r="W6839" s="2" t="s">
        <v>1</v>
      </c>
      <c r="X683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39"/>
      <c r="Z6839"/>
      <c r="AA6839"/>
    </row>
    <row r="6840" spans="5:27" hidden="1">
      <c r="E6840" t="s">
        <v>8120</v>
      </c>
      <c r="F6840" t="s">
        <v>8137</v>
      </c>
      <c r="G6840" t="s">
        <v>1</v>
      </c>
      <c r="H6840" t="s">
        <v>0</v>
      </c>
      <c r="I6840" t="s">
        <v>8171</v>
      </c>
      <c r="J6840" t="s">
        <v>8172</v>
      </c>
      <c r="K6840">
        <v>5981</v>
      </c>
      <c r="L6840">
        <v>5981</v>
      </c>
      <c r="M6840" s="1" t="s">
        <v>307</v>
      </c>
      <c r="N6840" t="s">
        <v>308</v>
      </c>
      <c r="O6840" s="2">
        <v>0</v>
      </c>
      <c r="P6840" s="2">
        <v>0</v>
      </c>
      <c r="Q6840" s="2">
        <v>308.48</v>
      </c>
      <c r="R6840" s="2">
        <v>40.102400000000003</v>
      </c>
      <c r="S6840" s="2">
        <v>0</v>
      </c>
      <c r="T6840" s="2">
        <v>0</v>
      </c>
      <c r="U6840" s="2">
        <v>348.58240000000001</v>
      </c>
      <c r="W6840" s="2" t="s">
        <v>1</v>
      </c>
      <c r="X684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0"/>
      <c r="Z6840"/>
      <c r="AA6840"/>
    </row>
    <row r="6841" spans="5:27" hidden="1">
      <c r="E6841" t="s">
        <v>8120</v>
      </c>
      <c r="F6841" t="s">
        <v>8137</v>
      </c>
      <c r="G6841" t="s">
        <v>1</v>
      </c>
      <c r="H6841" t="s">
        <v>0</v>
      </c>
      <c r="I6841" t="s">
        <v>8171</v>
      </c>
      <c r="J6841" t="s">
        <v>8172</v>
      </c>
      <c r="K6841">
        <v>5982</v>
      </c>
      <c r="L6841">
        <v>5982</v>
      </c>
      <c r="M6841" s="1" t="s">
        <v>443</v>
      </c>
      <c r="N6841" t="s">
        <v>444</v>
      </c>
      <c r="O6841" s="2">
        <v>0</v>
      </c>
      <c r="P6841" s="2">
        <v>0</v>
      </c>
      <c r="Q6841" s="2">
        <v>652.58000000000004</v>
      </c>
      <c r="R6841" s="2">
        <v>84.835400000000007</v>
      </c>
      <c r="S6841" s="2">
        <v>0</v>
      </c>
      <c r="T6841" s="2">
        <v>0</v>
      </c>
      <c r="U6841" s="2">
        <v>737.41540000000009</v>
      </c>
      <c r="W6841" s="2" t="s">
        <v>1</v>
      </c>
      <c r="X684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1"/>
      <c r="Z6841"/>
      <c r="AA6841"/>
    </row>
    <row r="6842" spans="5:27" hidden="1">
      <c r="E6842" t="s">
        <v>8120</v>
      </c>
      <c r="F6842" t="s">
        <v>8137</v>
      </c>
      <c r="G6842" t="s">
        <v>1</v>
      </c>
      <c r="H6842" t="s">
        <v>0</v>
      </c>
      <c r="I6842" t="s">
        <v>8171</v>
      </c>
      <c r="J6842" t="s">
        <v>8172</v>
      </c>
      <c r="K6842">
        <v>5983</v>
      </c>
      <c r="L6842">
        <v>5983</v>
      </c>
      <c r="M6842" s="1" t="s">
        <v>118</v>
      </c>
      <c r="N6842" t="s">
        <v>119</v>
      </c>
      <c r="O6842" s="2">
        <v>0</v>
      </c>
      <c r="P6842" s="2">
        <v>0</v>
      </c>
      <c r="Q6842" s="2">
        <v>84.4</v>
      </c>
      <c r="R6842" s="2">
        <v>10.972000000000001</v>
      </c>
      <c r="S6842" s="2">
        <v>0</v>
      </c>
      <c r="T6842" s="2">
        <v>0</v>
      </c>
      <c r="U6842" s="2">
        <v>95.372000000000014</v>
      </c>
      <c r="W6842" s="2" t="s">
        <v>1</v>
      </c>
      <c r="X684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2"/>
      <c r="Z6842"/>
      <c r="AA6842"/>
    </row>
    <row r="6843" spans="5:27" hidden="1">
      <c r="E6843" t="s">
        <v>8120</v>
      </c>
      <c r="F6843" t="s">
        <v>8137</v>
      </c>
      <c r="G6843" t="s">
        <v>1</v>
      </c>
      <c r="H6843" t="s">
        <v>0</v>
      </c>
      <c r="I6843" t="s">
        <v>8171</v>
      </c>
      <c r="J6843" t="s">
        <v>8172</v>
      </c>
      <c r="K6843">
        <v>5984</v>
      </c>
      <c r="L6843">
        <v>5984</v>
      </c>
      <c r="M6843" s="1" t="s">
        <v>7959</v>
      </c>
      <c r="N6843" t="s">
        <v>889</v>
      </c>
      <c r="O6843" s="2">
        <v>0</v>
      </c>
      <c r="P6843" s="2">
        <v>0</v>
      </c>
      <c r="Q6843" s="2">
        <v>408.85</v>
      </c>
      <c r="R6843" s="2">
        <v>53.150500000000008</v>
      </c>
      <c r="S6843" s="2">
        <v>0</v>
      </c>
      <c r="T6843" s="2">
        <v>0</v>
      </c>
      <c r="U6843" s="2">
        <v>462.00050000000005</v>
      </c>
      <c r="W6843" s="2" t="s">
        <v>1</v>
      </c>
      <c r="X684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3"/>
      <c r="Z6843"/>
      <c r="AA6843"/>
    </row>
    <row r="6844" spans="5:27" hidden="1">
      <c r="E6844" t="s">
        <v>8120</v>
      </c>
      <c r="F6844" t="s">
        <v>8137</v>
      </c>
      <c r="G6844" t="s">
        <v>1</v>
      </c>
      <c r="H6844" t="s">
        <v>0</v>
      </c>
      <c r="I6844" t="s">
        <v>8171</v>
      </c>
      <c r="J6844" t="s">
        <v>8172</v>
      </c>
      <c r="K6844">
        <v>5985</v>
      </c>
      <c r="L6844">
        <v>5985</v>
      </c>
      <c r="M6844" s="1" t="s">
        <v>331</v>
      </c>
      <c r="N6844" t="s">
        <v>332</v>
      </c>
      <c r="O6844" s="2">
        <v>0</v>
      </c>
      <c r="P6844" s="2">
        <v>0</v>
      </c>
      <c r="Q6844" s="2">
        <v>150.75</v>
      </c>
      <c r="R6844" s="2">
        <v>19.5975</v>
      </c>
      <c r="S6844" s="2">
        <v>0</v>
      </c>
      <c r="T6844" s="2">
        <v>0</v>
      </c>
      <c r="U6844" s="2">
        <v>170.3475</v>
      </c>
      <c r="W6844" s="2" t="s">
        <v>1</v>
      </c>
      <c r="X684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4"/>
      <c r="Z6844"/>
      <c r="AA6844"/>
    </row>
    <row r="6845" spans="5:27" hidden="1">
      <c r="E6845" t="s">
        <v>8120</v>
      </c>
      <c r="F6845" t="s">
        <v>8137</v>
      </c>
      <c r="G6845" t="s">
        <v>1</v>
      </c>
      <c r="H6845" t="s">
        <v>0</v>
      </c>
      <c r="I6845" t="s">
        <v>8171</v>
      </c>
      <c r="J6845" t="s">
        <v>8172</v>
      </c>
      <c r="K6845">
        <v>5986</v>
      </c>
      <c r="L6845">
        <v>5986</v>
      </c>
      <c r="M6845" s="1" t="s">
        <v>118</v>
      </c>
      <c r="N6845" t="s">
        <v>119</v>
      </c>
      <c r="O6845" s="2">
        <v>0</v>
      </c>
      <c r="P6845" s="2">
        <v>0</v>
      </c>
      <c r="Q6845" s="2">
        <v>203.82</v>
      </c>
      <c r="R6845" s="2">
        <v>26.496600000000001</v>
      </c>
      <c r="S6845" s="2">
        <v>0</v>
      </c>
      <c r="T6845" s="2">
        <v>0</v>
      </c>
      <c r="U6845" s="2">
        <v>230.31659999999999</v>
      </c>
      <c r="W6845" s="2" t="s">
        <v>1</v>
      </c>
      <c r="X684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5"/>
      <c r="Z6845"/>
      <c r="AA6845"/>
    </row>
    <row r="6846" spans="5:27" hidden="1">
      <c r="E6846" t="s">
        <v>8120</v>
      </c>
      <c r="F6846" t="s">
        <v>8137</v>
      </c>
      <c r="G6846" t="s">
        <v>1</v>
      </c>
      <c r="H6846" t="s">
        <v>0</v>
      </c>
      <c r="I6846" t="s">
        <v>8171</v>
      </c>
      <c r="J6846" t="s">
        <v>8172</v>
      </c>
      <c r="K6846">
        <v>5987</v>
      </c>
      <c r="L6846">
        <v>5987</v>
      </c>
      <c r="M6846" s="1" t="s">
        <v>839</v>
      </c>
      <c r="N6846" t="s">
        <v>840</v>
      </c>
      <c r="O6846" s="2">
        <v>0</v>
      </c>
      <c r="P6846" s="2">
        <v>0</v>
      </c>
      <c r="Q6846" s="2">
        <v>55.75</v>
      </c>
      <c r="R6846" s="2">
        <v>7.2475000000000005</v>
      </c>
      <c r="S6846" s="2">
        <v>0</v>
      </c>
      <c r="T6846" s="2">
        <v>0</v>
      </c>
      <c r="U6846" s="2">
        <v>62.997500000000002</v>
      </c>
      <c r="W6846" s="2" t="s">
        <v>1</v>
      </c>
      <c r="X684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6"/>
      <c r="Z6846"/>
      <c r="AA6846"/>
    </row>
    <row r="6847" spans="5:27" hidden="1">
      <c r="E6847" t="s">
        <v>8120</v>
      </c>
      <c r="F6847" t="s">
        <v>8137</v>
      </c>
      <c r="G6847" t="s">
        <v>1</v>
      </c>
      <c r="H6847" t="s">
        <v>0</v>
      </c>
      <c r="I6847" t="s">
        <v>8171</v>
      </c>
      <c r="J6847" t="s">
        <v>8172</v>
      </c>
      <c r="K6847">
        <v>5988</v>
      </c>
      <c r="L6847">
        <v>5988</v>
      </c>
      <c r="M6847" s="1" t="s">
        <v>155</v>
      </c>
      <c r="N6847" t="s">
        <v>156</v>
      </c>
      <c r="O6847" s="2">
        <v>0</v>
      </c>
      <c r="P6847" s="2">
        <v>0</v>
      </c>
      <c r="Q6847" s="2">
        <v>261.24</v>
      </c>
      <c r="R6847" s="2">
        <v>33.961200000000005</v>
      </c>
      <c r="S6847" s="2">
        <v>0</v>
      </c>
      <c r="T6847" s="2">
        <v>0</v>
      </c>
      <c r="U6847" s="2">
        <v>295.20120000000003</v>
      </c>
      <c r="W6847" s="2" t="s">
        <v>1</v>
      </c>
      <c r="X684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7"/>
      <c r="Z6847"/>
      <c r="AA6847"/>
    </row>
    <row r="6848" spans="5:27" hidden="1">
      <c r="E6848" t="s">
        <v>8120</v>
      </c>
      <c r="F6848" t="s">
        <v>8137</v>
      </c>
      <c r="G6848" t="s">
        <v>1</v>
      </c>
      <c r="H6848" t="s">
        <v>0</v>
      </c>
      <c r="I6848" t="s">
        <v>8171</v>
      </c>
      <c r="J6848" t="s">
        <v>8172</v>
      </c>
      <c r="K6848">
        <v>5989</v>
      </c>
      <c r="L6848">
        <v>5989</v>
      </c>
      <c r="M6848" s="1" t="s">
        <v>379</v>
      </c>
      <c r="N6848" t="s">
        <v>380</v>
      </c>
      <c r="O6848" s="2">
        <v>0</v>
      </c>
      <c r="P6848" s="2">
        <v>0</v>
      </c>
      <c r="Q6848" s="2">
        <v>520.36</v>
      </c>
      <c r="R6848" s="2">
        <v>67.646799999999999</v>
      </c>
      <c r="S6848" s="2">
        <v>0</v>
      </c>
      <c r="T6848" s="2">
        <v>0</v>
      </c>
      <c r="U6848" s="2">
        <v>588.0068</v>
      </c>
      <c r="W6848" s="2" t="s">
        <v>1</v>
      </c>
      <c r="X684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8"/>
      <c r="Z6848"/>
      <c r="AA6848"/>
    </row>
    <row r="6849" spans="5:27" hidden="1">
      <c r="E6849" t="s">
        <v>8120</v>
      </c>
      <c r="F6849" t="s">
        <v>8137</v>
      </c>
      <c r="G6849" t="s">
        <v>1</v>
      </c>
      <c r="H6849" t="s">
        <v>0</v>
      </c>
      <c r="I6849" t="s">
        <v>8171</v>
      </c>
      <c r="J6849" t="s">
        <v>8172</v>
      </c>
      <c r="K6849">
        <v>5990</v>
      </c>
      <c r="L6849">
        <v>5990</v>
      </c>
      <c r="M6849" s="1" t="s">
        <v>509</v>
      </c>
      <c r="N6849" t="s">
        <v>510</v>
      </c>
      <c r="O6849" s="2">
        <v>0</v>
      </c>
      <c r="P6849" s="2">
        <v>0</v>
      </c>
      <c r="Q6849" s="2">
        <v>83.61</v>
      </c>
      <c r="R6849" s="2">
        <v>10.869300000000001</v>
      </c>
      <c r="S6849" s="2">
        <v>0</v>
      </c>
      <c r="T6849" s="2">
        <v>0</v>
      </c>
      <c r="U6849" s="2">
        <v>94.479299999999995</v>
      </c>
      <c r="W6849" s="2" t="s">
        <v>1</v>
      </c>
      <c r="X684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49"/>
      <c r="Z6849"/>
      <c r="AA6849"/>
    </row>
    <row r="6850" spans="5:27" hidden="1">
      <c r="E6850" t="s">
        <v>8120</v>
      </c>
      <c r="F6850" t="s">
        <v>8137</v>
      </c>
      <c r="G6850" t="s">
        <v>1</v>
      </c>
      <c r="H6850" t="s">
        <v>0</v>
      </c>
      <c r="I6850" t="s">
        <v>8171</v>
      </c>
      <c r="J6850" t="s">
        <v>8172</v>
      </c>
      <c r="K6850">
        <v>5991</v>
      </c>
      <c r="L6850">
        <v>5991</v>
      </c>
      <c r="M6850" s="1" t="s">
        <v>675</v>
      </c>
      <c r="N6850" t="s">
        <v>676</v>
      </c>
      <c r="O6850" s="2">
        <v>0</v>
      </c>
      <c r="P6850" s="2">
        <v>0</v>
      </c>
      <c r="Q6850" s="2">
        <v>185.82</v>
      </c>
      <c r="R6850" s="2">
        <v>24.156600000000001</v>
      </c>
      <c r="S6850" s="2">
        <v>0</v>
      </c>
      <c r="T6850" s="2">
        <v>0</v>
      </c>
      <c r="U6850" s="2">
        <v>209.97659999999999</v>
      </c>
      <c r="W6850" s="2" t="s">
        <v>1</v>
      </c>
      <c r="X6850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0"/>
      <c r="Z6850"/>
      <c r="AA6850"/>
    </row>
    <row r="6851" spans="5:27" hidden="1">
      <c r="E6851" t="s">
        <v>8120</v>
      </c>
      <c r="F6851" t="s">
        <v>8137</v>
      </c>
      <c r="G6851" t="s">
        <v>1</v>
      </c>
      <c r="H6851" t="s">
        <v>0</v>
      </c>
      <c r="I6851" t="s">
        <v>8171</v>
      </c>
      <c r="J6851" t="s">
        <v>8172</v>
      </c>
      <c r="K6851">
        <v>5992</v>
      </c>
      <c r="L6851">
        <v>5992</v>
      </c>
      <c r="M6851" s="1" t="s">
        <v>327</v>
      </c>
      <c r="N6851" t="s">
        <v>328</v>
      </c>
      <c r="O6851" s="2">
        <v>0</v>
      </c>
      <c r="P6851" s="2">
        <v>0</v>
      </c>
      <c r="Q6851" s="2">
        <v>184.67</v>
      </c>
      <c r="R6851" s="2">
        <v>24.007099999999998</v>
      </c>
      <c r="S6851" s="2">
        <v>0</v>
      </c>
      <c r="T6851" s="2">
        <v>0</v>
      </c>
      <c r="U6851" s="2">
        <v>208.6771</v>
      </c>
      <c r="W6851" s="2" t="s">
        <v>1</v>
      </c>
      <c r="X6851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1"/>
      <c r="Z6851"/>
      <c r="AA6851"/>
    </row>
    <row r="6852" spans="5:27" hidden="1">
      <c r="E6852" t="s">
        <v>8120</v>
      </c>
      <c r="F6852" t="s">
        <v>8137</v>
      </c>
      <c r="G6852" t="s">
        <v>1</v>
      </c>
      <c r="H6852" t="s">
        <v>0</v>
      </c>
      <c r="I6852" t="s">
        <v>8171</v>
      </c>
      <c r="J6852" t="s">
        <v>8172</v>
      </c>
      <c r="K6852">
        <v>5993</v>
      </c>
      <c r="L6852">
        <v>5993</v>
      </c>
      <c r="M6852" s="1" t="s">
        <v>7932</v>
      </c>
      <c r="N6852" t="s">
        <v>358</v>
      </c>
      <c r="O6852" s="2">
        <v>0</v>
      </c>
      <c r="P6852" s="2">
        <v>0</v>
      </c>
      <c r="Q6852" s="2">
        <v>166.42</v>
      </c>
      <c r="R6852" s="2">
        <v>21.634599999999999</v>
      </c>
      <c r="S6852" s="2">
        <v>0</v>
      </c>
      <c r="T6852" s="2">
        <v>0</v>
      </c>
      <c r="U6852" s="2">
        <v>188.05459999999999</v>
      </c>
      <c r="W6852" s="2" t="s">
        <v>1</v>
      </c>
      <c r="X6852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2"/>
      <c r="Z6852"/>
      <c r="AA6852"/>
    </row>
    <row r="6853" spans="5:27" hidden="1">
      <c r="E6853" t="s">
        <v>8120</v>
      </c>
      <c r="F6853" t="s">
        <v>8137</v>
      </c>
      <c r="G6853" t="s">
        <v>1</v>
      </c>
      <c r="H6853" t="s">
        <v>0</v>
      </c>
      <c r="I6853" t="s">
        <v>8171</v>
      </c>
      <c r="J6853" t="s">
        <v>8172</v>
      </c>
      <c r="K6853">
        <v>5994</v>
      </c>
      <c r="L6853">
        <v>5994</v>
      </c>
      <c r="M6853" s="1" t="s">
        <v>7942</v>
      </c>
      <c r="N6853" t="s">
        <v>7943</v>
      </c>
      <c r="O6853" s="2">
        <v>0</v>
      </c>
      <c r="P6853" s="2">
        <v>0</v>
      </c>
      <c r="Q6853" s="2">
        <v>446.02</v>
      </c>
      <c r="R6853" s="2">
        <v>57.982599999999998</v>
      </c>
      <c r="S6853" s="2">
        <v>0</v>
      </c>
      <c r="T6853" s="2">
        <v>0</v>
      </c>
      <c r="U6853" s="2">
        <v>504.00259999999997</v>
      </c>
      <c r="W6853" s="2" t="s">
        <v>1</v>
      </c>
      <c r="X6853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3"/>
      <c r="Z6853"/>
      <c r="AA6853"/>
    </row>
    <row r="6854" spans="5:27" hidden="1">
      <c r="E6854" t="s">
        <v>8120</v>
      </c>
      <c r="F6854" t="s">
        <v>8137</v>
      </c>
      <c r="G6854" t="s">
        <v>1</v>
      </c>
      <c r="H6854" t="s">
        <v>0</v>
      </c>
      <c r="I6854" t="s">
        <v>8171</v>
      </c>
      <c r="J6854" t="s">
        <v>8172</v>
      </c>
      <c r="K6854">
        <v>5995</v>
      </c>
      <c r="L6854">
        <v>5995</v>
      </c>
      <c r="M6854" s="1" t="s">
        <v>803</v>
      </c>
      <c r="N6854" t="s">
        <v>804</v>
      </c>
      <c r="O6854" s="2">
        <v>0</v>
      </c>
      <c r="P6854" s="2">
        <v>0</v>
      </c>
      <c r="Q6854" s="2">
        <v>466.61</v>
      </c>
      <c r="R6854" s="2">
        <v>60.659300000000002</v>
      </c>
      <c r="S6854" s="2">
        <v>0</v>
      </c>
      <c r="T6854" s="2">
        <v>0</v>
      </c>
      <c r="U6854" s="2">
        <v>527.26930000000004</v>
      </c>
      <c r="W6854" s="2" t="s">
        <v>1</v>
      </c>
      <c r="X6854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4"/>
      <c r="Z6854"/>
      <c r="AA6854"/>
    </row>
    <row r="6855" spans="5:27" hidden="1">
      <c r="E6855" t="s">
        <v>8120</v>
      </c>
      <c r="F6855" t="s">
        <v>8137</v>
      </c>
      <c r="G6855" t="s">
        <v>1</v>
      </c>
      <c r="H6855" t="s">
        <v>0</v>
      </c>
      <c r="I6855" t="s">
        <v>8171</v>
      </c>
      <c r="J6855" t="s">
        <v>8172</v>
      </c>
      <c r="K6855">
        <v>5996</v>
      </c>
      <c r="L6855">
        <v>5996</v>
      </c>
      <c r="M6855" s="1" t="s">
        <v>375</v>
      </c>
      <c r="N6855" t="s">
        <v>376</v>
      </c>
      <c r="O6855" s="2">
        <v>0</v>
      </c>
      <c r="P6855" s="2">
        <v>0</v>
      </c>
      <c r="Q6855" s="2">
        <v>74.319999999999993</v>
      </c>
      <c r="R6855" s="2">
        <v>9.6616</v>
      </c>
      <c r="S6855" s="2">
        <v>0</v>
      </c>
      <c r="T6855" s="2">
        <v>0</v>
      </c>
      <c r="U6855" s="2">
        <v>83.981599999999986</v>
      </c>
      <c r="W6855" s="2" t="s">
        <v>1</v>
      </c>
      <c r="X6855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5"/>
      <c r="Z6855"/>
      <c r="AA6855"/>
    </row>
    <row r="6856" spans="5:27" hidden="1">
      <c r="E6856" t="s">
        <v>8120</v>
      </c>
      <c r="F6856" t="s">
        <v>8137</v>
      </c>
      <c r="G6856" t="s">
        <v>1</v>
      </c>
      <c r="H6856" t="s">
        <v>0</v>
      </c>
      <c r="I6856" t="s">
        <v>8171</v>
      </c>
      <c r="J6856" t="s">
        <v>8172</v>
      </c>
      <c r="K6856">
        <v>5997</v>
      </c>
      <c r="L6856">
        <v>5997</v>
      </c>
      <c r="M6856" s="1" t="s">
        <v>118</v>
      </c>
      <c r="N6856" t="s">
        <v>119</v>
      </c>
      <c r="O6856" s="2">
        <v>0</v>
      </c>
      <c r="P6856" s="2">
        <v>0</v>
      </c>
      <c r="Q6856" s="2">
        <v>336.02</v>
      </c>
      <c r="R6856" s="2">
        <v>43.682600000000001</v>
      </c>
      <c r="S6856" s="2">
        <v>0</v>
      </c>
      <c r="T6856" s="2">
        <v>0</v>
      </c>
      <c r="U6856" s="2">
        <v>379.70259999999996</v>
      </c>
      <c r="W6856" s="2" t="s">
        <v>1</v>
      </c>
      <c r="X6856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6"/>
      <c r="Z6856"/>
      <c r="AA6856"/>
    </row>
    <row r="6857" spans="5:27" hidden="1">
      <c r="E6857" t="s">
        <v>8120</v>
      </c>
      <c r="F6857" t="s">
        <v>8137</v>
      </c>
      <c r="G6857" t="s">
        <v>1</v>
      </c>
      <c r="H6857" t="s">
        <v>0</v>
      </c>
      <c r="I6857" t="s">
        <v>8171</v>
      </c>
      <c r="J6857" t="s">
        <v>8172</v>
      </c>
      <c r="K6857">
        <v>5998</v>
      </c>
      <c r="L6857">
        <v>5998</v>
      </c>
      <c r="M6857" s="1" t="s">
        <v>1448</v>
      </c>
      <c r="N6857" t="s">
        <v>1449</v>
      </c>
      <c r="O6857" s="2">
        <v>0</v>
      </c>
      <c r="P6857" s="2">
        <v>0</v>
      </c>
      <c r="Q6857" s="2">
        <v>460.7</v>
      </c>
      <c r="R6857" s="2">
        <v>59.890999999999998</v>
      </c>
      <c r="S6857" s="2">
        <v>0</v>
      </c>
      <c r="T6857" s="2">
        <v>0</v>
      </c>
      <c r="U6857" s="2">
        <v>520.59100000000001</v>
      </c>
      <c r="W6857" s="2" t="s">
        <v>1</v>
      </c>
      <c r="X6857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7"/>
      <c r="Z6857"/>
      <c r="AA6857"/>
    </row>
    <row r="6858" spans="5:27" hidden="1">
      <c r="E6858" t="s">
        <v>8120</v>
      </c>
      <c r="F6858" t="s">
        <v>8137</v>
      </c>
      <c r="G6858" t="s">
        <v>1</v>
      </c>
      <c r="H6858" t="s">
        <v>0</v>
      </c>
      <c r="I6858" t="s">
        <v>8171</v>
      </c>
      <c r="J6858" t="s">
        <v>8172</v>
      </c>
      <c r="K6858">
        <v>5999</v>
      </c>
      <c r="L6858">
        <v>5999</v>
      </c>
      <c r="M6858" s="1" t="s">
        <v>1472</v>
      </c>
      <c r="N6858" t="s">
        <v>1473</v>
      </c>
      <c r="O6858" s="2">
        <v>0</v>
      </c>
      <c r="P6858" s="2">
        <v>0</v>
      </c>
      <c r="Q6858" s="2">
        <v>1969.96</v>
      </c>
      <c r="R6858" s="2">
        <v>256.09480000000002</v>
      </c>
      <c r="S6858" s="2">
        <v>0</v>
      </c>
      <c r="T6858" s="2">
        <v>0</v>
      </c>
      <c r="U6858" s="2">
        <v>2226.0547999999999</v>
      </c>
      <c r="W6858" s="2" t="s">
        <v>1</v>
      </c>
      <c r="X6858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CASA MATRIZ</v>
      </c>
      <c r="Y6858"/>
      <c r="Z6858"/>
      <c r="AA6858"/>
    </row>
    <row r="6859" spans="5:27" hidden="1">
      <c r="E6859" t="s">
        <v>8120</v>
      </c>
      <c r="F6859" t="s">
        <v>8137</v>
      </c>
      <c r="G6859" t="s">
        <v>1</v>
      </c>
      <c r="H6859" t="s">
        <v>0</v>
      </c>
      <c r="I6859" t="s">
        <v>8149</v>
      </c>
      <c r="J6859" t="s">
        <v>8150</v>
      </c>
      <c r="K6859">
        <v>1</v>
      </c>
      <c r="L6859">
        <v>1</v>
      </c>
      <c r="M6859" s="1" t="s">
        <v>333</v>
      </c>
      <c r="N6859" t="s">
        <v>334</v>
      </c>
      <c r="O6859" s="2">
        <v>0</v>
      </c>
      <c r="P6859" s="2">
        <v>0</v>
      </c>
      <c r="Q6859" s="2">
        <v>130.07</v>
      </c>
      <c r="R6859" s="2">
        <v>16.909099999999999</v>
      </c>
      <c r="S6859" s="2">
        <v>0</v>
      </c>
      <c r="T6859" s="2">
        <v>0</v>
      </c>
      <c r="U6859" s="2">
        <v>146.97909999999999</v>
      </c>
      <c r="W6859" s="2" t="s">
        <v>1</v>
      </c>
      <c r="X6859" t="str">
        <f>IF(Tabla2[[#This Row],[SERIE ]]="22SD004C","BODEGA",IF(Tabla2[[#This Row],[SERIE ]]="22SD000C","CASA MATRIZ",IF(Tabla2[[#This Row],[SERIE ]]="21SD000C","CASA MATRIZ",IF(Tabla2[[#This Row],[SERIE ]]="20SD000C","CASA MATRIZ",IF(Tabla2[[#This Row],[SERIE ]]="21DS000T","CASA MATRIZ","SUCURSAL")))))</f>
        <v>BODEGA</v>
      </c>
      <c r="Y6859"/>
      <c r="Z6859"/>
      <c r="AA6859"/>
    </row>
    <row r="6860" spans="5:27">
      <c r="E6860" t="s">
        <v>7891</v>
      </c>
      <c r="O6860" s="22">
        <f>SUBTOTAL(109,Tabla2[VENTA EXENTA])</f>
        <v>0</v>
      </c>
      <c r="P6860" s="22">
        <f>SUBTOTAL(109,Tabla2[VENTA NO SUJETA])</f>
        <v>0</v>
      </c>
      <c r="Q6860" s="22">
        <f>SUBTOTAL(109,Tabla2[V. GRAVADA])</f>
        <v>810866.79</v>
      </c>
      <c r="R6860" s="22">
        <f>SUBTOTAL(109,Tabla2[D.FISCAL])</f>
        <v>105412.68690000002</v>
      </c>
      <c r="S6860" s="22">
        <f>SUBTOTAL(109,Tabla2[V CTA DE 3])</f>
        <v>0</v>
      </c>
      <c r="T6860" s="22">
        <f>SUBTOTAL(109,Tabla2[D. FISCAL A 3])</f>
        <v>0</v>
      </c>
      <c r="U6860" s="22">
        <f>SUBTOTAL(109,Tabla2[VENTA TOTAL])</f>
        <v>916279.47309999936</v>
      </c>
      <c r="V6860" s="130"/>
      <c r="W6860"/>
      <c r="X6860">
        <f>SUBTOTAL(103,Tabla2[SUCURSAL])</f>
        <v>735</v>
      </c>
      <c r="Y6860"/>
      <c r="Z6860"/>
      <c r="AA6860"/>
    </row>
    <row r="6914" spans="5:28" s="2" customFormat="1"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 s="1"/>
      <c r="S6914"/>
      <c r="AB6914"/>
    </row>
    <row r="6915" spans="5:28" s="2" customFormat="1"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 s="1"/>
      <c r="S6915"/>
      <c r="AB6915"/>
    </row>
  </sheetData>
  <phoneticPr fontId="8" type="noConversion"/>
  <conditionalFormatting sqref="K4273:K6859 P6861:P1048576 K4063:K4264 K4054:K4061 K3946:K4051 K3552:K3944 K2237:K3549 K192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  <conditionalFormatting sqref="K4062">
    <cfRule type="duplicateValues" dxfId="59" priority="16"/>
  </conditionalFormatting>
  <conditionalFormatting sqref="K4053">
    <cfRule type="duplicateValues" dxfId="58" priority="15"/>
  </conditionalFormatting>
  <conditionalFormatting sqref="K4052">
    <cfRule type="duplicateValues" dxfId="57" priority="14"/>
  </conditionalFormatting>
  <conditionalFormatting sqref="K3945">
    <cfRule type="duplicateValues" dxfId="56" priority="13"/>
  </conditionalFormatting>
  <conditionalFormatting sqref="K3550:K3551">
    <cfRule type="duplicateValues" dxfId="55" priority="12"/>
  </conditionalFormatting>
  <conditionalFormatting sqref="K2236">
    <cfRule type="duplicateValues" dxfId="54" priority="11"/>
  </conditionalFormatting>
  <conditionalFormatting sqref="K1919">
    <cfRule type="duplicateValues" dxfId="53" priority="10"/>
  </conditionalFormatting>
  <conditionalFormatting sqref="K1841">
    <cfRule type="duplicateValues" dxfId="52" priority="9"/>
  </conditionalFormatting>
  <conditionalFormatting sqref="K141">
    <cfRule type="duplicateValues" dxfId="51" priority="8"/>
  </conditionalFormatting>
  <conditionalFormatting sqref="K51">
    <cfRule type="duplicateValues" dxfId="50" priority="5"/>
  </conditionalFormatting>
  <conditionalFormatting sqref="K51">
    <cfRule type="duplicateValues" dxfId="49" priority="6"/>
  </conditionalFormatting>
  <conditionalFormatting sqref="K3:K50 K52:K772 K774:K6859">
    <cfRule type="duplicateValues" dxfId="48" priority="57"/>
  </conditionalFormatting>
  <conditionalFormatting sqref="K773">
    <cfRule type="duplicateValues" dxfId="47" priority="3"/>
  </conditionalFormatting>
  <conditionalFormatting sqref="K773">
    <cfRule type="duplicateValues" dxfId="46" priority="4"/>
  </conditionalFormatting>
  <conditionalFormatting sqref="L773">
    <cfRule type="duplicateValues" dxfId="45" priority="1"/>
  </conditionalFormatting>
  <conditionalFormatting sqref="L773">
    <cfRule type="duplicateValues" dxfId="44" priority="2"/>
  </conditionalFormatting>
  <pageMargins left="0.7" right="0.7" top="0.75" bottom="0.75" header="0.3" footer="0.3"/>
  <pageSetup orientation="portrait" horizontalDpi="4294967293" r:id="rId1"/>
  <ignoredErrors>
    <ignoredError sqref="V4075:V4095 V4097:V4960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2:H625"/>
  <sheetViews>
    <sheetView topLeftCell="A4" workbookViewId="0">
      <selection activeCell="A6" sqref="A6"/>
    </sheetView>
  </sheetViews>
  <sheetFormatPr baseColWidth="10" defaultRowHeight="15"/>
  <cols>
    <col min="1" max="1" width="13" bestFit="1" customWidth="1"/>
    <col min="2" max="2" width="16.42578125" bestFit="1" customWidth="1"/>
    <col min="3" max="4" width="5.42578125" bestFit="1" customWidth="1"/>
    <col min="5" max="5" width="53.42578125" bestFit="1" customWidth="1"/>
    <col min="6" max="6" width="10.5703125" bestFit="1" customWidth="1"/>
    <col min="7" max="7" width="22.42578125" bestFit="1" customWidth="1"/>
    <col min="8" max="10" width="16.85546875" bestFit="1" customWidth="1"/>
  </cols>
  <sheetData>
    <row r="2" spans="1:8">
      <c r="A2" s="24" t="s">
        <v>17</v>
      </c>
      <c r="B2" t="s">
        <v>8121</v>
      </c>
    </row>
    <row r="3" spans="1:8">
      <c r="A3" s="24" t="s">
        <v>4</v>
      </c>
      <c r="B3" t="s">
        <v>8121</v>
      </c>
    </row>
    <row r="5" spans="1:8">
      <c r="A5" s="24" t="s">
        <v>8041</v>
      </c>
    </row>
    <row r="6" spans="1:8">
      <c r="A6" s="24" t="s">
        <v>26</v>
      </c>
      <c r="B6" s="24" t="s">
        <v>24</v>
      </c>
      <c r="C6" t="s">
        <v>7891</v>
      </c>
    </row>
    <row r="7" spans="1:8">
      <c r="A7" t="s">
        <v>8121</v>
      </c>
      <c r="B7" t="s">
        <v>8121</v>
      </c>
      <c r="C7" s="22"/>
    </row>
    <row r="8" spans="1:8">
      <c r="A8" t="s">
        <v>8040</v>
      </c>
      <c r="C8" s="22"/>
    </row>
    <row r="10" spans="1:8">
      <c r="H10" s="22">
        <f>J10/1.13</f>
        <v>0</v>
      </c>
    </row>
    <row r="30" spans="7:7">
      <c r="G30">
        <v>331</v>
      </c>
    </row>
    <row r="45" spans="7:7">
      <c r="G45" s="2"/>
    </row>
    <row r="57" spans="7:7">
      <c r="G57">
        <v>332</v>
      </c>
    </row>
    <row r="89" spans="7:7">
      <c r="G89">
        <v>336</v>
      </c>
    </row>
    <row r="133" spans="7:7">
      <c r="G133">
        <v>333</v>
      </c>
    </row>
    <row r="165" spans="7:7">
      <c r="G165">
        <v>333</v>
      </c>
    </row>
    <row r="196" spans="7:7">
      <c r="G196">
        <v>337</v>
      </c>
    </row>
    <row r="280" spans="7:7">
      <c r="G280">
        <v>338</v>
      </c>
    </row>
    <row r="350" spans="7:7">
      <c r="G350">
        <v>339</v>
      </c>
    </row>
    <row r="383" spans="7:7">
      <c r="G383">
        <v>340</v>
      </c>
    </row>
    <row r="417" spans="7:7">
      <c r="G417">
        <v>341</v>
      </c>
    </row>
    <row r="445" spans="7:7">
      <c r="G445">
        <v>342</v>
      </c>
    </row>
    <row r="477" spans="7:7">
      <c r="G477">
        <v>343</v>
      </c>
    </row>
    <row r="523" spans="7:7">
      <c r="G523">
        <v>344</v>
      </c>
    </row>
    <row r="537" spans="7:7">
      <c r="G537">
        <v>345</v>
      </c>
    </row>
    <row r="625" spans="7:7">
      <c r="G625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W5026"/>
  <sheetViews>
    <sheetView topLeftCell="G1" workbookViewId="0">
      <selection activeCell="L22" sqref="L22"/>
    </sheetView>
  </sheetViews>
  <sheetFormatPr baseColWidth="10" defaultRowHeight="15"/>
  <cols>
    <col min="2" max="2" width="11.85546875" bestFit="1" customWidth="1"/>
    <col min="13" max="13" width="15" bestFit="1" customWidth="1"/>
  </cols>
  <sheetData>
    <row r="1" spans="1:23">
      <c r="A1" t="s">
        <v>17</v>
      </c>
      <c r="C1" t="s">
        <v>2</v>
      </c>
      <c r="D1" t="s">
        <v>3</v>
      </c>
      <c r="E1" t="s">
        <v>4</v>
      </c>
      <c r="G1" t="s">
        <v>28</v>
      </c>
      <c r="H1" t="s">
        <v>27</v>
      </c>
      <c r="I1" t="s">
        <v>26</v>
      </c>
      <c r="J1" t="s">
        <v>25</v>
      </c>
      <c r="K1" t="s">
        <v>24</v>
      </c>
      <c r="N1" t="s">
        <v>71</v>
      </c>
      <c r="O1" t="s">
        <v>73</v>
      </c>
      <c r="P1" t="s">
        <v>72</v>
      </c>
      <c r="Q1" t="s">
        <v>23</v>
      </c>
      <c r="R1" t="s">
        <v>22</v>
      </c>
      <c r="S1" t="s">
        <v>21</v>
      </c>
      <c r="T1" t="s">
        <v>20</v>
      </c>
      <c r="U1" t="s">
        <v>74</v>
      </c>
      <c r="V1" t="s">
        <v>8119</v>
      </c>
      <c r="W1" t="s">
        <v>18</v>
      </c>
    </row>
    <row r="2" spans="1:23">
      <c r="A2" t="s">
        <v>8564</v>
      </c>
      <c r="B2" t="str">
        <f>SUBSTITUTE(A2,"UNIO","unio")</f>
        <v>Junio</v>
      </c>
      <c r="C2" s="20">
        <v>44741</v>
      </c>
      <c r="D2" t="s">
        <v>1</v>
      </c>
      <c r="E2" t="s">
        <v>0</v>
      </c>
      <c r="F2" t="str">
        <f>IF(E2="05","Nota de crédito","CCF")</f>
        <v>CCF</v>
      </c>
      <c r="G2" t="s">
        <v>8232</v>
      </c>
      <c r="H2" t="s">
        <v>8233</v>
      </c>
      <c r="I2">
        <v>452</v>
      </c>
      <c r="J2">
        <v>452</v>
      </c>
      <c r="K2" t="s">
        <v>114</v>
      </c>
      <c r="L2" t="str">
        <f>IF(K2=0,"DUI","NIT")</f>
        <v>NIT</v>
      </c>
      <c r="M2" t="str">
        <f>IF(K2=0,V2,K2)</f>
        <v>06142709750018</v>
      </c>
      <c r="N2" t="s">
        <v>115</v>
      </c>
      <c r="O2">
        <v>0</v>
      </c>
      <c r="P2">
        <v>0</v>
      </c>
      <c r="Q2">
        <v>19.170000000000002</v>
      </c>
      <c r="R2">
        <v>2.4921000000000002</v>
      </c>
      <c r="S2">
        <v>0</v>
      </c>
      <c r="T2">
        <v>0</v>
      </c>
      <c r="U2">
        <v>21.662100000000002</v>
      </c>
      <c r="V2">
        <v>0</v>
      </c>
      <c r="W2" t="s">
        <v>1</v>
      </c>
    </row>
    <row r="3" spans="1:23">
      <c r="A3" t="s">
        <v>8564</v>
      </c>
      <c r="B3" t="str">
        <f t="shared" ref="B3:B66" si="0">SUBSTITUTE(A3,"UNIO","unio")</f>
        <v>Junio</v>
      </c>
      <c r="C3" s="20">
        <v>44740</v>
      </c>
      <c r="D3" t="s">
        <v>1</v>
      </c>
      <c r="E3" t="s">
        <v>0</v>
      </c>
      <c r="F3" t="str">
        <f t="shared" ref="F3:F66" si="1">IF(E3="05","Nota de crédito","CCF")</f>
        <v>CCF</v>
      </c>
      <c r="G3" t="s">
        <v>8232</v>
      </c>
      <c r="H3" t="s">
        <v>8233</v>
      </c>
      <c r="I3">
        <v>451</v>
      </c>
      <c r="J3">
        <v>451</v>
      </c>
      <c r="K3" t="s">
        <v>114</v>
      </c>
      <c r="L3" t="str">
        <f t="shared" ref="L3:L66" si="2">IF(K3=0,"DUI","NIT")</f>
        <v>NIT</v>
      </c>
      <c r="M3" t="str">
        <f t="shared" ref="M3:M66" si="3">IF(K3=0,V3,K3)</f>
        <v>06142709750018</v>
      </c>
      <c r="N3" t="s">
        <v>115</v>
      </c>
      <c r="O3">
        <v>0</v>
      </c>
      <c r="P3">
        <v>0</v>
      </c>
      <c r="Q3">
        <v>90.16</v>
      </c>
      <c r="R3">
        <v>11.720800000000001</v>
      </c>
      <c r="S3">
        <v>0</v>
      </c>
      <c r="T3">
        <v>0</v>
      </c>
      <c r="U3">
        <v>101.88079999999999</v>
      </c>
      <c r="V3">
        <v>0</v>
      </c>
      <c r="W3" t="s">
        <v>1</v>
      </c>
    </row>
    <row r="4" spans="1:23">
      <c r="A4" t="s">
        <v>8564</v>
      </c>
      <c r="B4" t="str">
        <f t="shared" si="0"/>
        <v>Junio</v>
      </c>
      <c r="C4" s="20">
        <v>44740</v>
      </c>
      <c r="D4" t="s">
        <v>1</v>
      </c>
      <c r="E4" t="s">
        <v>0</v>
      </c>
      <c r="F4" t="str">
        <f t="shared" si="1"/>
        <v>CCF</v>
      </c>
      <c r="G4" t="s">
        <v>8232</v>
      </c>
      <c r="H4" t="s">
        <v>8233</v>
      </c>
      <c r="I4">
        <v>450</v>
      </c>
      <c r="J4">
        <v>450</v>
      </c>
      <c r="K4" t="s">
        <v>114</v>
      </c>
      <c r="L4" t="str">
        <f t="shared" si="2"/>
        <v>NIT</v>
      </c>
      <c r="M4" t="str">
        <f t="shared" si="3"/>
        <v>06142709750018</v>
      </c>
      <c r="N4" t="s">
        <v>115</v>
      </c>
      <c r="O4">
        <v>0</v>
      </c>
      <c r="P4">
        <v>0</v>
      </c>
      <c r="Q4">
        <v>68.36</v>
      </c>
      <c r="R4">
        <v>8.8868000000000009</v>
      </c>
      <c r="S4">
        <v>0</v>
      </c>
      <c r="T4">
        <v>0</v>
      </c>
      <c r="U4">
        <v>77.246800000000007</v>
      </c>
      <c r="V4">
        <v>0</v>
      </c>
      <c r="W4" t="s">
        <v>1</v>
      </c>
    </row>
    <row r="5" spans="1:23">
      <c r="A5" t="s">
        <v>8564</v>
      </c>
      <c r="B5" t="str">
        <f t="shared" si="0"/>
        <v>Junio</v>
      </c>
      <c r="C5" s="20">
        <v>44740</v>
      </c>
      <c r="D5" t="s">
        <v>1</v>
      </c>
      <c r="E5" t="s">
        <v>0</v>
      </c>
      <c r="F5" t="str">
        <f t="shared" si="1"/>
        <v>CCF</v>
      </c>
      <c r="G5" t="s">
        <v>8232</v>
      </c>
      <c r="H5" t="s">
        <v>8233</v>
      </c>
      <c r="I5">
        <v>449</v>
      </c>
      <c r="J5">
        <v>449</v>
      </c>
      <c r="K5" t="s">
        <v>114</v>
      </c>
      <c r="L5" t="str">
        <f t="shared" si="2"/>
        <v>NIT</v>
      </c>
      <c r="M5" t="str">
        <f t="shared" si="3"/>
        <v>06142709750018</v>
      </c>
      <c r="N5" t="s">
        <v>115</v>
      </c>
      <c r="O5">
        <v>0</v>
      </c>
      <c r="P5">
        <v>0</v>
      </c>
      <c r="Q5">
        <v>47.74</v>
      </c>
      <c r="R5">
        <v>6.2062000000000008</v>
      </c>
      <c r="S5">
        <v>0</v>
      </c>
      <c r="T5">
        <v>0</v>
      </c>
      <c r="U5">
        <v>53.946200000000005</v>
      </c>
      <c r="V5">
        <v>0</v>
      </c>
      <c r="W5" t="s">
        <v>1</v>
      </c>
    </row>
    <row r="6" spans="1:23">
      <c r="A6" t="s">
        <v>8564</v>
      </c>
      <c r="B6" t="str">
        <f t="shared" si="0"/>
        <v>Junio</v>
      </c>
      <c r="C6" s="20">
        <v>44740</v>
      </c>
      <c r="D6" t="s">
        <v>1</v>
      </c>
      <c r="E6" t="s">
        <v>0</v>
      </c>
      <c r="F6" t="str">
        <f t="shared" si="1"/>
        <v>CCF</v>
      </c>
      <c r="G6" t="s">
        <v>8232</v>
      </c>
      <c r="H6" t="s">
        <v>8233</v>
      </c>
      <c r="I6">
        <v>446</v>
      </c>
      <c r="J6">
        <v>446</v>
      </c>
      <c r="K6" t="s">
        <v>114</v>
      </c>
      <c r="L6" t="str">
        <f t="shared" si="2"/>
        <v>NIT</v>
      </c>
      <c r="M6" t="str">
        <f t="shared" si="3"/>
        <v>06142709750018</v>
      </c>
      <c r="N6" t="s">
        <v>115</v>
      </c>
      <c r="O6">
        <v>0</v>
      </c>
      <c r="P6">
        <v>0</v>
      </c>
      <c r="Q6">
        <v>18.649999999999999</v>
      </c>
      <c r="R6">
        <v>2.4245000000000001</v>
      </c>
      <c r="S6">
        <v>0</v>
      </c>
      <c r="T6">
        <v>0</v>
      </c>
      <c r="U6">
        <v>21.0745</v>
      </c>
      <c r="V6">
        <v>0</v>
      </c>
      <c r="W6" t="s">
        <v>1</v>
      </c>
    </row>
    <row r="7" spans="1:23">
      <c r="A7" t="s">
        <v>8564</v>
      </c>
      <c r="B7" t="str">
        <f t="shared" si="0"/>
        <v>Junio</v>
      </c>
      <c r="C7" s="20">
        <v>44739</v>
      </c>
      <c r="D7" t="s">
        <v>1</v>
      </c>
      <c r="E7" t="s">
        <v>0</v>
      </c>
      <c r="F7" t="str">
        <f t="shared" si="1"/>
        <v>CCF</v>
      </c>
      <c r="G7" t="s">
        <v>8232</v>
      </c>
      <c r="H7" t="s">
        <v>8233</v>
      </c>
      <c r="I7">
        <v>445</v>
      </c>
      <c r="J7">
        <v>445</v>
      </c>
      <c r="K7" t="s">
        <v>114</v>
      </c>
      <c r="L7" t="str">
        <f t="shared" si="2"/>
        <v>NIT</v>
      </c>
      <c r="M7" t="str">
        <f t="shared" si="3"/>
        <v>06142709750018</v>
      </c>
      <c r="N7" t="s">
        <v>115</v>
      </c>
      <c r="O7">
        <v>0</v>
      </c>
      <c r="P7">
        <v>0</v>
      </c>
      <c r="Q7">
        <v>15.78</v>
      </c>
      <c r="R7">
        <v>2.0514000000000001</v>
      </c>
      <c r="S7">
        <v>0</v>
      </c>
      <c r="T7">
        <v>0</v>
      </c>
      <c r="U7">
        <v>17.831399999999999</v>
      </c>
      <c r="V7">
        <v>0</v>
      </c>
      <c r="W7" t="s">
        <v>1</v>
      </c>
    </row>
    <row r="8" spans="1:23">
      <c r="A8" t="s">
        <v>8564</v>
      </c>
      <c r="B8" t="str">
        <f t="shared" si="0"/>
        <v>Junio</v>
      </c>
      <c r="C8" s="20">
        <v>44737</v>
      </c>
      <c r="D8" t="s">
        <v>1</v>
      </c>
      <c r="E8" t="s">
        <v>0</v>
      </c>
      <c r="F8" t="str">
        <f t="shared" si="1"/>
        <v>CCF</v>
      </c>
      <c r="G8" t="s">
        <v>8232</v>
      </c>
      <c r="H8" t="s">
        <v>8233</v>
      </c>
      <c r="I8">
        <v>444</v>
      </c>
      <c r="J8">
        <v>444</v>
      </c>
      <c r="K8" t="s">
        <v>114</v>
      </c>
      <c r="L8" t="str">
        <f t="shared" si="2"/>
        <v>NIT</v>
      </c>
      <c r="M8" t="str">
        <f t="shared" si="3"/>
        <v>06142709750018</v>
      </c>
      <c r="N8" t="s">
        <v>115</v>
      </c>
      <c r="O8">
        <v>0</v>
      </c>
      <c r="P8">
        <v>0</v>
      </c>
      <c r="Q8">
        <v>23.02</v>
      </c>
      <c r="R8">
        <v>2.9925999999999999</v>
      </c>
      <c r="S8">
        <v>0</v>
      </c>
      <c r="T8">
        <v>0</v>
      </c>
      <c r="U8">
        <v>26.012599999999999</v>
      </c>
      <c r="V8">
        <v>0</v>
      </c>
      <c r="W8" t="s">
        <v>1</v>
      </c>
    </row>
    <row r="9" spans="1:23">
      <c r="A9" t="s">
        <v>8564</v>
      </c>
      <c r="B9" t="str">
        <f t="shared" si="0"/>
        <v>Junio</v>
      </c>
      <c r="C9" s="20">
        <v>44737</v>
      </c>
      <c r="D9" t="s">
        <v>1</v>
      </c>
      <c r="E9" t="s">
        <v>0</v>
      </c>
      <c r="F9" t="str">
        <f t="shared" si="1"/>
        <v>CCF</v>
      </c>
      <c r="G9" t="s">
        <v>8232</v>
      </c>
      <c r="H9" t="s">
        <v>8233</v>
      </c>
      <c r="I9">
        <v>440</v>
      </c>
      <c r="J9">
        <v>440</v>
      </c>
      <c r="K9" t="s">
        <v>114</v>
      </c>
      <c r="L9" t="str">
        <f t="shared" si="2"/>
        <v>NIT</v>
      </c>
      <c r="M9" t="str">
        <f t="shared" si="3"/>
        <v>06142709750018</v>
      </c>
      <c r="N9" t="s">
        <v>115</v>
      </c>
      <c r="O9">
        <v>0</v>
      </c>
      <c r="P9">
        <v>0</v>
      </c>
      <c r="Q9">
        <v>12.19</v>
      </c>
      <c r="R9">
        <v>1.5847</v>
      </c>
      <c r="S9">
        <v>0</v>
      </c>
      <c r="T9">
        <v>0</v>
      </c>
      <c r="U9">
        <v>13.774699999999999</v>
      </c>
      <c r="V9">
        <v>0</v>
      </c>
      <c r="W9" t="s">
        <v>1</v>
      </c>
    </row>
    <row r="10" spans="1:23">
      <c r="A10" t="s">
        <v>8564</v>
      </c>
      <c r="B10" t="str">
        <f t="shared" si="0"/>
        <v>Junio</v>
      </c>
      <c r="C10" s="20">
        <v>44736</v>
      </c>
      <c r="D10" t="s">
        <v>1</v>
      </c>
      <c r="E10" t="s">
        <v>0</v>
      </c>
      <c r="F10" t="str">
        <f t="shared" si="1"/>
        <v>CCF</v>
      </c>
      <c r="G10" t="s">
        <v>8232</v>
      </c>
      <c r="H10" t="s">
        <v>8233</v>
      </c>
      <c r="I10">
        <v>439</v>
      </c>
      <c r="J10">
        <v>439</v>
      </c>
      <c r="K10" t="s">
        <v>114</v>
      </c>
      <c r="L10" t="str">
        <f t="shared" si="2"/>
        <v>NIT</v>
      </c>
      <c r="M10" t="str">
        <f t="shared" si="3"/>
        <v>06142709750018</v>
      </c>
      <c r="N10" t="s">
        <v>115</v>
      </c>
      <c r="O10">
        <v>0</v>
      </c>
      <c r="P10">
        <v>0</v>
      </c>
      <c r="Q10">
        <v>35.35</v>
      </c>
      <c r="R10">
        <v>4.5955000000000004</v>
      </c>
      <c r="S10">
        <v>0</v>
      </c>
      <c r="T10">
        <v>0</v>
      </c>
      <c r="U10">
        <v>39.945500000000003</v>
      </c>
      <c r="V10">
        <v>0</v>
      </c>
      <c r="W10" t="s">
        <v>1</v>
      </c>
    </row>
    <row r="11" spans="1:23">
      <c r="A11" t="s">
        <v>8564</v>
      </c>
      <c r="B11" t="str">
        <f t="shared" si="0"/>
        <v>Junio</v>
      </c>
      <c r="C11" s="20">
        <v>44736</v>
      </c>
      <c r="D11" t="s">
        <v>1</v>
      </c>
      <c r="E11" t="s">
        <v>0</v>
      </c>
      <c r="F11" t="str">
        <f t="shared" si="1"/>
        <v>CCF</v>
      </c>
      <c r="G11" t="s">
        <v>8232</v>
      </c>
      <c r="H11" t="s">
        <v>8233</v>
      </c>
      <c r="I11">
        <v>438</v>
      </c>
      <c r="J11">
        <v>438</v>
      </c>
      <c r="K11" t="s">
        <v>114</v>
      </c>
      <c r="L11" t="str">
        <f t="shared" si="2"/>
        <v>NIT</v>
      </c>
      <c r="M11" t="str">
        <f t="shared" si="3"/>
        <v>06142709750018</v>
      </c>
      <c r="N11" t="s">
        <v>115</v>
      </c>
      <c r="O11">
        <v>0</v>
      </c>
      <c r="P11">
        <v>0</v>
      </c>
      <c r="Q11">
        <v>52.13</v>
      </c>
      <c r="R11">
        <v>6.7769000000000004</v>
      </c>
      <c r="S11">
        <v>0</v>
      </c>
      <c r="T11">
        <v>0</v>
      </c>
      <c r="U11">
        <v>58.9069</v>
      </c>
      <c r="V11">
        <v>0</v>
      </c>
      <c r="W11" t="s">
        <v>1</v>
      </c>
    </row>
    <row r="12" spans="1:23">
      <c r="A12" t="s">
        <v>8564</v>
      </c>
      <c r="B12" t="str">
        <f t="shared" si="0"/>
        <v>Junio</v>
      </c>
      <c r="C12" s="20">
        <v>44736</v>
      </c>
      <c r="D12" t="s">
        <v>1</v>
      </c>
      <c r="E12" t="s">
        <v>0</v>
      </c>
      <c r="F12" t="str">
        <f t="shared" si="1"/>
        <v>CCF</v>
      </c>
      <c r="G12" t="s">
        <v>8232</v>
      </c>
      <c r="H12" t="s">
        <v>8233</v>
      </c>
      <c r="I12">
        <v>437</v>
      </c>
      <c r="J12">
        <v>437</v>
      </c>
      <c r="K12" t="s">
        <v>114</v>
      </c>
      <c r="L12" t="str">
        <f t="shared" si="2"/>
        <v>NIT</v>
      </c>
      <c r="M12" t="str">
        <f t="shared" si="3"/>
        <v>06142709750018</v>
      </c>
      <c r="N12" t="s">
        <v>115</v>
      </c>
      <c r="O12">
        <v>0</v>
      </c>
      <c r="P12">
        <v>0</v>
      </c>
      <c r="Q12">
        <v>40.880000000000003</v>
      </c>
      <c r="R12">
        <v>5.3144000000000009</v>
      </c>
      <c r="S12">
        <v>0</v>
      </c>
      <c r="T12">
        <v>0</v>
      </c>
      <c r="U12">
        <v>46.194400000000002</v>
      </c>
      <c r="V12">
        <v>0</v>
      </c>
      <c r="W12" t="s">
        <v>1</v>
      </c>
    </row>
    <row r="13" spans="1:23">
      <c r="A13" t="s">
        <v>8564</v>
      </c>
      <c r="B13" t="str">
        <f t="shared" si="0"/>
        <v>Junio</v>
      </c>
      <c r="C13" s="20">
        <v>44736</v>
      </c>
      <c r="D13" t="s">
        <v>1</v>
      </c>
      <c r="E13" t="s">
        <v>0</v>
      </c>
      <c r="F13" t="str">
        <f t="shared" si="1"/>
        <v>CCF</v>
      </c>
      <c r="G13" t="s">
        <v>8232</v>
      </c>
      <c r="H13" t="s">
        <v>8233</v>
      </c>
      <c r="I13">
        <v>436</v>
      </c>
      <c r="J13">
        <v>436</v>
      </c>
      <c r="K13" t="s">
        <v>114</v>
      </c>
      <c r="L13" t="str">
        <f t="shared" si="2"/>
        <v>NIT</v>
      </c>
      <c r="M13" t="str">
        <f t="shared" si="3"/>
        <v>06142709750018</v>
      </c>
      <c r="N13" t="s">
        <v>115</v>
      </c>
      <c r="O13">
        <v>0</v>
      </c>
      <c r="P13">
        <v>0</v>
      </c>
      <c r="Q13">
        <v>90.16</v>
      </c>
      <c r="R13">
        <v>11.720800000000001</v>
      </c>
      <c r="S13">
        <v>0</v>
      </c>
      <c r="T13">
        <v>0</v>
      </c>
      <c r="U13">
        <v>101.88079999999999</v>
      </c>
      <c r="V13">
        <v>0</v>
      </c>
      <c r="W13" t="s">
        <v>1</v>
      </c>
    </row>
    <row r="14" spans="1:23">
      <c r="A14" t="s">
        <v>8564</v>
      </c>
      <c r="B14" t="str">
        <f t="shared" si="0"/>
        <v>Junio</v>
      </c>
      <c r="C14" s="20">
        <v>44735</v>
      </c>
      <c r="D14" t="s">
        <v>1</v>
      </c>
      <c r="E14" t="s">
        <v>0</v>
      </c>
      <c r="F14" t="str">
        <f t="shared" si="1"/>
        <v>CCF</v>
      </c>
      <c r="G14" t="s">
        <v>8232</v>
      </c>
      <c r="H14" t="s">
        <v>8233</v>
      </c>
      <c r="I14">
        <v>435</v>
      </c>
      <c r="J14">
        <v>435</v>
      </c>
      <c r="K14" t="s">
        <v>114</v>
      </c>
      <c r="L14" t="str">
        <f t="shared" si="2"/>
        <v>NIT</v>
      </c>
      <c r="M14" t="str">
        <f t="shared" si="3"/>
        <v>06142709750018</v>
      </c>
      <c r="N14" t="s">
        <v>115</v>
      </c>
      <c r="O14">
        <v>0</v>
      </c>
      <c r="P14">
        <v>0</v>
      </c>
      <c r="Q14">
        <v>90.16</v>
      </c>
      <c r="R14">
        <v>11.720800000000001</v>
      </c>
      <c r="S14">
        <v>0</v>
      </c>
      <c r="T14">
        <v>0</v>
      </c>
      <c r="U14">
        <v>101.88079999999999</v>
      </c>
      <c r="V14">
        <v>0</v>
      </c>
      <c r="W14" t="s">
        <v>1</v>
      </c>
    </row>
    <row r="15" spans="1:23">
      <c r="A15" t="s">
        <v>8564</v>
      </c>
      <c r="B15" t="str">
        <f t="shared" si="0"/>
        <v>Junio</v>
      </c>
      <c r="C15" s="20">
        <v>44733</v>
      </c>
      <c r="D15" t="s">
        <v>1</v>
      </c>
      <c r="E15" t="s">
        <v>0</v>
      </c>
      <c r="F15" t="str">
        <f t="shared" si="1"/>
        <v>CCF</v>
      </c>
      <c r="G15" t="s">
        <v>8232</v>
      </c>
      <c r="H15" t="s">
        <v>8233</v>
      </c>
      <c r="I15">
        <v>434</v>
      </c>
      <c r="J15">
        <v>434</v>
      </c>
      <c r="K15" t="s">
        <v>114</v>
      </c>
      <c r="L15" t="str">
        <f t="shared" si="2"/>
        <v>NIT</v>
      </c>
      <c r="M15" t="str">
        <f t="shared" si="3"/>
        <v>06142709750018</v>
      </c>
      <c r="N15" t="s">
        <v>115</v>
      </c>
      <c r="O15">
        <v>0</v>
      </c>
      <c r="P15">
        <v>0</v>
      </c>
      <c r="Q15">
        <v>23.45</v>
      </c>
      <c r="R15">
        <v>3.0485000000000002</v>
      </c>
      <c r="S15">
        <v>0</v>
      </c>
      <c r="T15">
        <v>0</v>
      </c>
      <c r="U15">
        <v>26.4985</v>
      </c>
      <c r="V15">
        <v>0</v>
      </c>
      <c r="W15" t="s">
        <v>1</v>
      </c>
    </row>
    <row r="16" spans="1:23">
      <c r="A16" t="s">
        <v>8564</v>
      </c>
      <c r="B16" t="str">
        <f t="shared" si="0"/>
        <v>Junio</v>
      </c>
      <c r="C16" s="20">
        <v>44733</v>
      </c>
      <c r="D16" t="s">
        <v>1</v>
      </c>
      <c r="E16" t="s">
        <v>0</v>
      </c>
      <c r="F16" t="str">
        <f t="shared" si="1"/>
        <v>CCF</v>
      </c>
      <c r="G16" t="s">
        <v>8232</v>
      </c>
      <c r="H16" t="s">
        <v>8233</v>
      </c>
      <c r="I16">
        <v>433</v>
      </c>
      <c r="J16">
        <v>433</v>
      </c>
      <c r="K16" t="s">
        <v>114</v>
      </c>
      <c r="L16" t="str">
        <f t="shared" si="2"/>
        <v>NIT</v>
      </c>
      <c r="M16" t="str">
        <f t="shared" si="3"/>
        <v>06142709750018</v>
      </c>
      <c r="N16" t="s">
        <v>115</v>
      </c>
      <c r="O16">
        <v>0</v>
      </c>
      <c r="P16">
        <v>0</v>
      </c>
      <c r="Q16">
        <v>56.34</v>
      </c>
      <c r="R16">
        <v>7.3242000000000003</v>
      </c>
      <c r="S16">
        <v>0</v>
      </c>
      <c r="T16">
        <v>0</v>
      </c>
      <c r="U16">
        <v>63.664200000000001</v>
      </c>
      <c r="V16">
        <v>0</v>
      </c>
      <c r="W16" t="s">
        <v>1</v>
      </c>
    </row>
    <row r="17" spans="1:23">
      <c r="A17" t="s">
        <v>8564</v>
      </c>
      <c r="B17" t="str">
        <f t="shared" si="0"/>
        <v>Junio</v>
      </c>
      <c r="C17" s="20">
        <v>44733</v>
      </c>
      <c r="D17" t="s">
        <v>1</v>
      </c>
      <c r="E17" t="s">
        <v>0</v>
      </c>
      <c r="F17" t="str">
        <f t="shared" si="1"/>
        <v>CCF</v>
      </c>
      <c r="G17" t="s">
        <v>8232</v>
      </c>
      <c r="H17" t="s">
        <v>8233</v>
      </c>
      <c r="I17">
        <v>432</v>
      </c>
      <c r="J17">
        <v>432</v>
      </c>
      <c r="K17" t="s">
        <v>114</v>
      </c>
      <c r="L17" t="str">
        <f t="shared" si="2"/>
        <v>NIT</v>
      </c>
      <c r="M17" t="str">
        <f t="shared" si="3"/>
        <v>06142709750018</v>
      </c>
      <c r="N17" t="s">
        <v>115</v>
      </c>
      <c r="O17">
        <v>0</v>
      </c>
      <c r="P17">
        <v>0</v>
      </c>
      <c r="Q17">
        <v>46.41</v>
      </c>
      <c r="R17">
        <v>6.0332999999999997</v>
      </c>
      <c r="S17">
        <v>0</v>
      </c>
      <c r="T17">
        <v>0</v>
      </c>
      <c r="U17">
        <v>52.443299999999994</v>
      </c>
      <c r="V17">
        <v>0</v>
      </c>
      <c r="W17" t="s">
        <v>1</v>
      </c>
    </row>
    <row r="18" spans="1:23">
      <c r="A18" t="s">
        <v>8564</v>
      </c>
      <c r="B18" t="str">
        <f t="shared" si="0"/>
        <v>Junio</v>
      </c>
      <c r="C18" s="20">
        <v>44733</v>
      </c>
      <c r="D18" t="s">
        <v>1</v>
      </c>
      <c r="E18" t="s">
        <v>0</v>
      </c>
      <c r="F18" t="str">
        <f t="shared" si="1"/>
        <v>CCF</v>
      </c>
      <c r="G18" t="s">
        <v>8232</v>
      </c>
      <c r="H18" t="s">
        <v>8233</v>
      </c>
      <c r="I18">
        <v>431</v>
      </c>
      <c r="J18">
        <v>431</v>
      </c>
      <c r="K18" t="s">
        <v>114</v>
      </c>
      <c r="L18" t="str">
        <f t="shared" si="2"/>
        <v>NIT</v>
      </c>
      <c r="M18" t="str">
        <f t="shared" si="3"/>
        <v>06142709750018</v>
      </c>
      <c r="N18" t="s">
        <v>115</v>
      </c>
      <c r="O18">
        <v>0</v>
      </c>
      <c r="P18">
        <v>0</v>
      </c>
      <c r="Q18">
        <v>45.08</v>
      </c>
      <c r="R18">
        <v>5.8604000000000003</v>
      </c>
      <c r="S18">
        <v>0</v>
      </c>
      <c r="T18">
        <v>0</v>
      </c>
      <c r="U18">
        <v>50.940399999999997</v>
      </c>
      <c r="V18">
        <v>0</v>
      </c>
      <c r="W18" t="s">
        <v>1</v>
      </c>
    </row>
    <row r="19" spans="1:23">
      <c r="A19" t="s">
        <v>8564</v>
      </c>
      <c r="B19" t="str">
        <f t="shared" si="0"/>
        <v>Junio</v>
      </c>
      <c r="C19" s="20">
        <v>44733</v>
      </c>
      <c r="D19" t="s">
        <v>1</v>
      </c>
      <c r="E19" t="s">
        <v>0</v>
      </c>
      <c r="F19" t="str">
        <f t="shared" si="1"/>
        <v>CCF</v>
      </c>
      <c r="G19" t="s">
        <v>8232</v>
      </c>
      <c r="H19" t="s">
        <v>8233</v>
      </c>
      <c r="I19">
        <v>430</v>
      </c>
      <c r="J19">
        <v>430</v>
      </c>
      <c r="K19" t="s">
        <v>114</v>
      </c>
      <c r="L19" t="str">
        <f t="shared" si="2"/>
        <v>NIT</v>
      </c>
      <c r="M19" t="str">
        <f t="shared" si="3"/>
        <v>06142709750018</v>
      </c>
      <c r="N19" t="s">
        <v>115</v>
      </c>
      <c r="O19">
        <v>0</v>
      </c>
      <c r="P19">
        <v>0</v>
      </c>
      <c r="Q19">
        <v>46.41</v>
      </c>
      <c r="R19">
        <v>6.0332999999999997</v>
      </c>
      <c r="S19">
        <v>0</v>
      </c>
      <c r="T19">
        <v>0</v>
      </c>
      <c r="U19">
        <v>52.443299999999994</v>
      </c>
      <c r="V19">
        <v>0</v>
      </c>
      <c r="W19" t="s">
        <v>1</v>
      </c>
    </row>
    <row r="20" spans="1:23">
      <c r="A20" t="s">
        <v>8564</v>
      </c>
      <c r="B20" t="str">
        <f t="shared" si="0"/>
        <v>Junio</v>
      </c>
      <c r="C20" s="20">
        <v>44733</v>
      </c>
      <c r="D20" t="s">
        <v>1</v>
      </c>
      <c r="E20" t="s">
        <v>0</v>
      </c>
      <c r="F20" t="str">
        <f t="shared" si="1"/>
        <v>CCF</v>
      </c>
      <c r="G20" t="s">
        <v>8232</v>
      </c>
      <c r="H20" t="s">
        <v>8233</v>
      </c>
      <c r="I20">
        <v>429</v>
      </c>
      <c r="J20">
        <v>429</v>
      </c>
      <c r="K20" t="s">
        <v>114</v>
      </c>
      <c r="L20" t="str">
        <f t="shared" si="2"/>
        <v>NIT</v>
      </c>
      <c r="M20" t="str">
        <f t="shared" si="3"/>
        <v>06142709750018</v>
      </c>
      <c r="N20" t="s">
        <v>115</v>
      </c>
      <c r="O20">
        <v>0</v>
      </c>
      <c r="P20">
        <v>0</v>
      </c>
      <c r="Q20">
        <v>47.79</v>
      </c>
      <c r="R20">
        <v>6.2126999999999999</v>
      </c>
      <c r="S20">
        <v>0</v>
      </c>
      <c r="T20">
        <v>0</v>
      </c>
      <c r="U20">
        <v>54.002699999999997</v>
      </c>
      <c r="V20">
        <v>0</v>
      </c>
      <c r="W20" t="s">
        <v>1</v>
      </c>
    </row>
    <row r="21" spans="1:23">
      <c r="A21" t="s">
        <v>8564</v>
      </c>
      <c r="B21" t="str">
        <f t="shared" si="0"/>
        <v>Junio</v>
      </c>
      <c r="C21" s="20">
        <v>44733</v>
      </c>
      <c r="D21" t="s">
        <v>1</v>
      </c>
      <c r="E21" t="s">
        <v>0</v>
      </c>
      <c r="F21" t="str">
        <f t="shared" si="1"/>
        <v>CCF</v>
      </c>
      <c r="G21" t="s">
        <v>8232</v>
      </c>
      <c r="H21" t="s">
        <v>8233</v>
      </c>
      <c r="I21">
        <v>428</v>
      </c>
      <c r="J21">
        <v>428</v>
      </c>
      <c r="K21" t="s">
        <v>114</v>
      </c>
      <c r="L21" t="str">
        <f t="shared" si="2"/>
        <v>NIT</v>
      </c>
      <c r="M21" t="str">
        <f t="shared" si="3"/>
        <v>06142709750018</v>
      </c>
      <c r="N21" t="s">
        <v>115</v>
      </c>
      <c r="O21">
        <v>0</v>
      </c>
      <c r="P21">
        <v>0</v>
      </c>
      <c r="Q21">
        <v>26.1</v>
      </c>
      <c r="R21">
        <v>3.3930000000000002</v>
      </c>
      <c r="S21">
        <v>0</v>
      </c>
      <c r="T21">
        <v>0</v>
      </c>
      <c r="U21">
        <v>29.493000000000002</v>
      </c>
      <c r="V21">
        <v>0</v>
      </c>
      <c r="W21" t="s">
        <v>1</v>
      </c>
    </row>
    <row r="22" spans="1:23">
      <c r="A22" t="s">
        <v>8564</v>
      </c>
      <c r="B22" t="str">
        <f t="shared" si="0"/>
        <v>Junio</v>
      </c>
      <c r="C22" s="20">
        <v>44733</v>
      </c>
      <c r="D22" t="s">
        <v>1</v>
      </c>
      <c r="E22" t="s">
        <v>0</v>
      </c>
      <c r="F22" t="str">
        <f t="shared" si="1"/>
        <v>CCF</v>
      </c>
      <c r="G22" t="s">
        <v>8232</v>
      </c>
      <c r="H22" t="s">
        <v>8233</v>
      </c>
      <c r="I22">
        <v>427</v>
      </c>
      <c r="J22">
        <v>427</v>
      </c>
      <c r="K22" t="s">
        <v>114</v>
      </c>
      <c r="L22" t="str">
        <f t="shared" si="2"/>
        <v>NIT</v>
      </c>
      <c r="M22" t="str">
        <f t="shared" si="3"/>
        <v>06142709750018</v>
      </c>
      <c r="N22" t="s">
        <v>115</v>
      </c>
      <c r="O22">
        <v>0</v>
      </c>
      <c r="P22">
        <v>0</v>
      </c>
      <c r="Q22">
        <v>58.44</v>
      </c>
      <c r="R22">
        <v>7.5972</v>
      </c>
      <c r="S22">
        <v>0</v>
      </c>
      <c r="T22">
        <v>0</v>
      </c>
      <c r="U22">
        <v>66.037199999999999</v>
      </c>
      <c r="V22">
        <v>0</v>
      </c>
      <c r="W22" t="s">
        <v>1</v>
      </c>
    </row>
    <row r="23" spans="1:23">
      <c r="A23" t="s">
        <v>8564</v>
      </c>
      <c r="B23" t="str">
        <f t="shared" si="0"/>
        <v>Junio</v>
      </c>
      <c r="C23" s="20">
        <v>44730</v>
      </c>
      <c r="D23" t="s">
        <v>1</v>
      </c>
      <c r="E23" t="s">
        <v>0</v>
      </c>
      <c r="F23" t="str">
        <f t="shared" si="1"/>
        <v>CCF</v>
      </c>
      <c r="G23" t="s">
        <v>8232</v>
      </c>
      <c r="H23" t="s">
        <v>8233</v>
      </c>
      <c r="I23">
        <v>425</v>
      </c>
      <c r="J23">
        <v>425</v>
      </c>
      <c r="K23" t="s">
        <v>114</v>
      </c>
      <c r="L23" t="str">
        <f t="shared" si="2"/>
        <v>NIT</v>
      </c>
      <c r="M23" t="str">
        <f t="shared" si="3"/>
        <v>06142709750018</v>
      </c>
      <c r="N23" t="s">
        <v>115</v>
      </c>
      <c r="O23">
        <v>0</v>
      </c>
      <c r="P23">
        <v>0</v>
      </c>
      <c r="Q23">
        <v>10.16</v>
      </c>
      <c r="R23">
        <v>1.3208</v>
      </c>
      <c r="S23">
        <v>0</v>
      </c>
      <c r="T23">
        <v>0</v>
      </c>
      <c r="U23">
        <v>11.4808</v>
      </c>
      <c r="V23">
        <v>0</v>
      </c>
      <c r="W23" t="s">
        <v>1</v>
      </c>
    </row>
    <row r="24" spans="1:23">
      <c r="A24" t="s">
        <v>8564</v>
      </c>
      <c r="B24" t="str">
        <f t="shared" si="0"/>
        <v>Junio</v>
      </c>
      <c r="C24" s="20">
        <v>44730</v>
      </c>
      <c r="D24" t="s">
        <v>1</v>
      </c>
      <c r="E24" t="s">
        <v>0</v>
      </c>
      <c r="F24" t="str">
        <f t="shared" si="1"/>
        <v>CCF</v>
      </c>
      <c r="G24" t="s">
        <v>8232</v>
      </c>
      <c r="H24" t="s">
        <v>8233</v>
      </c>
      <c r="I24">
        <v>424</v>
      </c>
      <c r="J24">
        <v>424</v>
      </c>
      <c r="K24" t="s">
        <v>114</v>
      </c>
      <c r="L24" t="str">
        <f t="shared" si="2"/>
        <v>NIT</v>
      </c>
      <c r="M24" t="str">
        <f t="shared" si="3"/>
        <v>06142709750018</v>
      </c>
      <c r="N24" t="s">
        <v>115</v>
      </c>
      <c r="O24">
        <v>0</v>
      </c>
      <c r="P24">
        <v>0</v>
      </c>
      <c r="Q24">
        <v>90.16</v>
      </c>
      <c r="R24">
        <v>11.720800000000001</v>
      </c>
      <c r="S24">
        <v>0</v>
      </c>
      <c r="T24">
        <v>0</v>
      </c>
      <c r="U24">
        <v>101.88079999999999</v>
      </c>
      <c r="V24">
        <v>0</v>
      </c>
      <c r="W24" t="s">
        <v>1</v>
      </c>
    </row>
    <row r="25" spans="1:23">
      <c r="A25" t="s">
        <v>8564</v>
      </c>
      <c r="B25" t="str">
        <f t="shared" si="0"/>
        <v>Junio</v>
      </c>
      <c r="C25" s="20">
        <v>44730</v>
      </c>
      <c r="D25" t="s">
        <v>1</v>
      </c>
      <c r="E25" t="s">
        <v>0</v>
      </c>
      <c r="F25" t="str">
        <f t="shared" si="1"/>
        <v>CCF</v>
      </c>
      <c r="G25" t="s">
        <v>8232</v>
      </c>
      <c r="H25" t="s">
        <v>8233</v>
      </c>
      <c r="I25">
        <v>423</v>
      </c>
      <c r="J25">
        <v>423</v>
      </c>
      <c r="K25" t="s">
        <v>114</v>
      </c>
      <c r="L25" t="str">
        <f t="shared" si="2"/>
        <v>NIT</v>
      </c>
      <c r="M25" t="str">
        <f t="shared" si="3"/>
        <v>06142709750018</v>
      </c>
      <c r="N25" t="s">
        <v>115</v>
      </c>
      <c r="O25">
        <v>0</v>
      </c>
      <c r="P25">
        <v>0</v>
      </c>
      <c r="Q25">
        <v>116.2</v>
      </c>
      <c r="R25">
        <v>15.106000000000002</v>
      </c>
      <c r="S25">
        <v>0</v>
      </c>
      <c r="T25">
        <v>0</v>
      </c>
      <c r="U25">
        <v>131.30600000000001</v>
      </c>
      <c r="V25">
        <v>0</v>
      </c>
      <c r="W25" t="s">
        <v>1</v>
      </c>
    </row>
    <row r="26" spans="1:23">
      <c r="A26" t="s">
        <v>8564</v>
      </c>
      <c r="B26" t="str">
        <f t="shared" si="0"/>
        <v>Junio</v>
      </c>
      <c r="C26" s="20">
        <v>44728</v>
      </c>
      <c r="D26" t="s">
        <v>1</v>
      </c>
      <c r="E26" t="s">
        <v>0</v>
      </c>
      <c r="F26" t="str">
        <f t="shared" si="1"/>
        <v>CCF</v>
      </c>
      <c r="G26" t="s">
        <v>8232</v>
      </c>
      <c r="H26" t="s">
        <v>8233</v>
      </c>
      <c r="I26">
        <v>422</v>
      </c>
      <c r="J26">
        <v>422</v>
      </c>
      <c r="K26" t="s">
        <v>114</v>
      </c>
      <c r="L26" t="str">
        <f t="shared" si="2"/>
        <v>NIT</v>
      </c>
      <c r="M26" t="str">
        <f t="shared" si="3"/>
        <v>06142709750018</v>
      </c>
      <c r="N26" t="s">
        <v>115</v>
      </c>
      <c r="O26">
        <v>0</v>
      </c>
      <c r="P26">
        <v>0</v>
      </c>
      <c r="Q26">
        <v>20.63</v>
      </c>
      <c r="R26">
        <v>2.6819000000000002</v>
      </c>
      <c r="S26">
        <v>0</v>
      </c>
      <c r="T26">
        <v>0</v>
      </c>
      <c r="U26">
        <v>23.311899999999998</v>
      </c>
      <c r="V26">
        <v>0</v>
      </c>
      <c r="W26" t="s">
        <v>1</v>
      </c>
    </row>
    <row r="27" spans="1:23">
      <c r="A27" t="s">
        <v>8564</v>
      </c>
      <c r="B27" t="str">
        <f t="shared" si="0"/>
        <v>Junio</v>
      </c>
      <c r="C27" s="20">
        <v>44728</v>
      </c>
      <c r="D27" t="s">
        <v>1</v>
      </c>
      <c r="E27" t="s">
        <v>0</v>
      </c>
      <c r="F27" t="str">
        <f t="shared" si="1"/>
        <v>CCF</v>
      </c>
      <c r="G27" t="s">
        <v>8232</v>
      </c>
      <c r="H27" t="s">
        <v>8233</v>
      </c>
      <c r="I27">
        <v>421</v>
      </c>
      <c r="J27">
        <v>421</v>
      </c>
      <c r="K27" t="s">
        <v>114</v>
      </c>
      <c r="L27" t="str">
        <f t="shared" si="2"/>
        <v>NIT</v>
      </c>
      <c r="M27" t="str">
        <f t="shared" si="3"/>
        <v>06142709750018</v>
      </c>
      <c r="N27" t="s">
        <v>115</v>
      </c>
      <c r="O27">
        <v>0</v>
      </c>
      <c r="P27">
        <v>0</v>
      </c>
      <c r="Q27">
        <v>19.329999999999998</v>
      </c>
      <c r="R27">
        <v>2.5128999999999997</v>
      </c>
      <c r="S27">
        <v>0</v>
      </c>
      <c r="T27">
        <v>0</v>
      </c>
      <c r="U27">
        <v>21.842899999999997</v>
      </c>
      <c r="V27">
        <v>0</v>
      </c>
      <c r="W27" t="s">
        <v>1</v>
      </c>
    </row>
    <row r="28" spans="1:23">
      <c r="A28" t="s">
        <v>8564</v>
      </c>
      <c r="B28" t="str">
        <f t="shared" si="0"/>
        <v>Junio</v>
      </c>
      <c r="C28" s="20">
        <v>44728</v>
      </c>
      <c r="D28" t="s">
        <v>1</v>
      </c>
      <c r="E28" t="s">
        <v>0</v>
      </c>
      <c r="F28" t="str">
        <f t="shared" si="1"/>
        <v>CCF</v>
      </c>
      <c r="G28" t="s">
        <v>8232</v>
      </c>
      <c r="H28" t="s">
        <v>8233</v>
      </c>
      <c r="I28">
        <v>420</v>
      </c>
      <c r="J28">
        <v>420</v>
      </c>
      <c r="K28" t="s">
        <v>114</v>
      </c>
      <c r="L28" t="str">
        <f t="shared" si="2"/>
        <v>NIT</v>
      </c>
      <c r="M28" t="str">
        <f t="shared" si="3"/>
        <v>06142709750018</v>
      </c>
      <c r="N28" t="s">
        <v>115</v>
      </c>
      <c r="O28">
        <v>0</v>
      </c>
      <c r="P28">
        <v>0</v>
      </c>
      <c r="Q28">
        <v>90.16</v>
      </c>
      <c r="R28">
        <v>11.720800000000001</v>
      </c>
      <c r="S28">
        <v>0</v>
      </c>
      <c r="T28">
        <v>0</v>
      </c>
      <c r="U28">
        <v>101.88079999999999</v>
      </c>
      <c r="V28">
        <v>0</v>
      </c>
      <c r="W28" t="s">
        <v>1</v>
      </c>
    </row>
    <row r="29" spans="1:23">
      <c r="A29" t="s">
        <v>8564</v>
      </c>
      <c r="B29" t="str">
        <f t="shared" si="0"/>
        <v>Junio</v>
      </c>
      <c r="C29" s="20">
        <v>44728</v>
      </c>
      <c r="D29" t="s">
        <v>1</v>
      </c>
      <c r="E29" t="s">
        <v>0</v>
      </c>
      <c r="F29" t="str">
        <f t="shared" si="1"/>
        <v>CCF</v>
      </c>
      <c r="G29" t="s">
        <v>8232</v>
      </c>
      <c r="H29" t="s">
        <v>8233</v>
      </c>
      <c r="I29">
        <v>419</v>
      </c>
      <c r="J29">
        <v>419</v>
      </c>
      <c r="K29" t="s">
        <v>114</v>
      </c>
      <c r="L29" t="str">
        <f t="shared" si="2"/>
        <v>NIT</v>
      </c>
      <c r="M29" t="str">
        <f t="shared" si="3"/>
        <v>06142709750018</v>
      </c>
      <c r="N29" t="s">
        <v>115</v>
      </c>
      <c r="O29">
        <v>0</v>
      </c>
      <c r="P29">
        <v>0</v>
      </c>
      <c r="Q29">
        <v>90.16</v>
      </c>
      <c r="R29">
        <v>11.720800000000001</v>
      </c>
      <c r="S29">
        <v>0</v>
      </c>
      <c r="T29">
        <v>0</v>
      </c>
      <c r="U29">
        <v>101.88079999999999</v>
      </c>
      <c r="V29">
        <v>0</v>
      </c>
      <c r="W29" t="s">
        <v>1</v>
      </c>
    </row>
    <row r="30" spans="1:23">
      <c r="A30" t="s">
        <v>8564</v>
      </c>
      <c r="B30" t="str">
        <f t="shared" si="0"/>
        <v>Junio</v>
      </c>
      <c r="C30" s="20">
        <v>44726</v>
      </c>
      <c r="D30" t="s">
        <v>1</v>
      </c>
      <c r="E30" t="s">
        <v>0</v>
      </c>
      <c r="F30" t="str">
        <f t="shared" si="1"/>
        <v>CCF</v>
      </c>
      <c r="G30" t="s">
        <v>8232</v>
      </c>
      <c r="H30" t="s">
        <v>8233</v>
      </c>
      <c r="I30">
        <v>418</v>
      </c>
      <c r="J30">
        <v>418</v>
      </c>
      <c r="K30" t="s">
        <v>114</v>
      </c>
      <c r="L30" t="str">
        <f t="shared" si="2"/>
        <v>NIT</v>
      </c>
      <c r="M30" t="str">
        <f t="shared" si="3"/>
        <v>06142709750018</v>
      </c>
      <c r="N30" t="s">
        <v>115</v>
      </c>
      <c r="O30">
        <v>0</v>
      </c>
      <c r="P30">
        <v>0</v>
      </c>
      <c r="Q30">
        <v>43.41</v>
      </c>
      <c r="R30">
        <v>5.6433</v>
      </c>
      <c r="S30">
        <v>0</v>
      </c>
      <c r="T30">
        <v>0</v>
      </c>
      <c r="U30">
        <v>49.053299999999993</v>
      </c>
      <c r="V30">
        <v>0</v>
      </c>
      <c r="W30" t="s">
        <v>1</v>
      </c>
    </row>
    <row r="31" spans="1:23">
      <c r="A31" t="s">
        <v>8564</v>
      </c>
      <c r="B31" t="str">
        <f t="shared" si="0"/>
        <v>Junio</v>
      </c>
      <c r="C31" s="20">
        <v>44726</v>
      </c>
      <c r="D31" t="s">
        <v>1</v>
      </c>
      <c r="E31" t="s">
        <v>0</v>
      </c>
      <c r="F31" t="str">
        <f t="shared" si="1"/>
        <v>CCF</v>
      </c>
      <c r="G31" t="s">
        <v>8232</v>
      </c>
      <c r="H31" t="s">
        <v>8233</v>
      </c>
      <c r="I31">
        <v>417</v>
      </c>
      <c r="J31">
        <v>417</v>
      </c>
      <c r="K31" t="s">
        <v>114</v>
      </c>
      <c r="L31" t="str">
        <f t="shared" si="2"/>
        <v>NIT</v>
      </c>
      <c r="M31" t="str">
        <f t="shared" si="3"/>
        <v>06142709750018</v>
      </c>
      <c r="N31" t="s">
        <v>115</v>
      </c>
      <c r="O31">
        <v>0</v>
      </c>
      <c r="P31">
        <v>0</v>
      </c>
      <c r="Q31">
        <v>75.88</v>
      </c>
      <c r="R31">
        <v>9.8643999999999998</v>
      </c>
      <c r="S31">
        <v>0</v>
      </c>
      <c r="T31">
        <v>0</v>
      </c>
      <c r="U31">
        <v>85.744399999999999</v>
      </c>
      <c r="V31">
        <v>0</v>
      </c>
      <c r="W31" t="s">
        <v>1</v>
      </c>
    </row>
    <row r="32" spans="1:23">
      <c r="A32" t="s">
        <v>8564</v>
      </c>
      <c r="B32" t="str">
        <f t="shared" si="0"/>
        <v>Junio</v>
      </c>
      <c r="C32" s="20">
        <v>44726</v>
      </c>
      <c r="D32" t="s">
        <v>1</v>
      </c>
      <c r="E32" t="s">
        <v>0</v>
      </c>
      <c r="F32" t="str">
        <f t="shared" si="1"/>
        <v>CCF</v>
      </c>
      <c r="G32" t="s">
        <v>8232</v>
      </c>
      <c r="H32" t="s">
        <v>8233</v>
      </c>
      <c r="I32">
        <v>416</v>
      </c>
      <c r="J32">
        <v>416</v>
      </c>
      <c r="K32" t="s">
        <v>114</v>
      </c>
      <c r="L32" t="str">
        <f t="shared" si="2"/>
        <v>NIT</v>
      </c>
      <c r="M32" t="str">
        <f t="shared" si="3"/>
        <v>06142709750018</v>
      </c>
      <c r="N32" t="s">
        <v>115</v>
      </c>
      <c r="O32">
        <v>0</v>
      </c>
      <c r="P32">
        <v>0</v>
      </c>
      <c r="Q32">
        <v>57.3</v>
      </c>
      <c r="R32">
        <v>7.4489999999999998</v>
      </c>
      <c r="S32">
        <v>0</v>
      </c>
      <c r="T32">
        <v>0</v>
      </c>
      <c r="U32">
        <v>64.748999999999995</v>
      </c>
      <c r="V32">
        <v>0</v>
      </c>
      <c r="W32" t="s">
        <v>1</v>
      </c>
    </row>
    <row r="33" spans="1:23">
      <c r="A33" t="s">
        <v>8564</v>
      </c>
      <c r="B33" t="str">
        <f t="shared" si="0"/>
        <v>Junio</v>
      </c>
      <c r="C33" s="20">
        <v>44726</v>
      </c>
      <c r="D33" t="s">
        <v>1</v>
      </c>
      <c r="E33" t="s">
        <v>0</v>
      </c>
      <c r="F33" t="str">
        <f t="shared" si="1"/>
        <v>CCF</v>
      </c>
      <c r="G33" t="s">
        <v>8232</v>
      </c>
      <c r="H33" t="s">
        <v>8233</v>
      </c>
      <c r="I33">
        <v>415</v>
      </c>
      <c r="J33">
        <v>415</v>
      </c>
      <c r="K33" t="s">
        <v>114</v>
      </c>
      <c r="L33" t="str">
        <f t="shared" si="2"/>
        <v>NIT</v>
      </c>
      <c r="M33" t="str">
        <f t="shared" si="3"/>
        <v>06142709750018</v>
      </c>
      <c r="N33" t="s">
        <v>115</v>
      </c>
      <c r="O33">
        <v>0</v>
      </c>
      <c r="P33">
        <v>0</v>
      </c>
      <c r="Q33">
        <v>23.2</v>
      </c>
      <c r="R33">
        <v>3.016</v>
      </c>
      <c r="S33">
        <v>0</v>
      </c>
      <c r="T33">
        <v>0</v>
      </c>
      <c r="U33">
        <v>26.216000000000001</v>
      </c>
      <c r="V33">
        <v>0</v>
      </c>
      <c r="W33" t="s">
        <v>1</v>
      </c>
    </row>
    <row r="34" spans="1:23">
      <c r="A34" t="s">
        <v>8564</v>
      </c>
      <c r="B34" t="str">
        <f t="shared" si="0"/>
        <v>Junio</v>
      </c>
      <c r="C34" s="20">
        <v>44720</v>
      </c>
      <c r="D34" t="s">
        <v>1</v>
      </c>
      <c r="E34" t="s">
        <v>0</v>
      </c>
      <c r="F34" t="str">
        <f t="shared" si="1"/>
        <v>CCF</v>
      </c>
      <c r="G34" t="s">
        <v>8232</v>
      </c>
      <c r="H34" t="s">
        <v>8233</v>
      </c>
      <c r="I34">
        <v>414</v>
      </c>
      <c r="J34">
        <v>414</v>
      </c>
      <c r="K34" t="s">
        <v>114</v>
      </c>
      <c r="L34" t="str">
        <f t="shared" si="2"/>
        <v>NIT</v>
      </c>
      <c r="M34" t="str">
        <f t="shared" si="3"/>
        <v>06142709750018</v>
      </c>
      <c r="N34" t="s">
        <v>115</v>
      </c>
      <c r="O34">
        <v>0</v>
      </c>
      <c r="P34">
        <v>0</v>
      </c>
      <c r="Q34">
        <v>46.9</v>
      </c>
      <c r="R34">
        <v>6.0970000000000004</v>
      </c>
      <c r="S34">
        <v>0</v>
      </c>
      <c r="T34">
        <v>0</v>
      </c>
      <c r="U34">
        <v>52.997</v>
      </c>
      <c r="V34">
        <v>0</v>
      </c>
      <c r="W34" t="s">
        <v>1</v>
      </c>
    </row>
    <row r="35" spans="1:23">
      <c r="A35" t="s">
        <v>8564</v>
      </c>
      <c r="B35" t="str">
        <f t="shared" si="0"/>
        <v>Junio</v>
      </c>
      <c r="C35" s="20">
        <v>44720</v>
      </c>
      <c r="D35" t="s">
        <v>1</v>
      </c>
      <c r="E35" t="s">
        <v>0</v>
      </c>
      <c r="F35" t="str">
        <f t="shared" si="1"/>
        <v>CCF</v>
      </c>
      <c r="G35" t="s">
        <v>8232</v>
      </c>
      <c r="H35" t="s">
        <v>8233</v>
      </c>
      <c r="I35">
        <v>413</v>
      </c>
      <c r="J35">
        <v>413</v>
      </c>
      <c r="K35" t="s">
        <v>114</v>
      </c>
      <c r="L35" t="str">
        <f t="shared" si="2"/>
        <v>NIT</v>
      </c>
      <c r="M35" t="str">
        <f t="shared" si="3"/>
        <v>06142709750018</v>
      </c>
      <c r="N35" t="s">
        <v>115</v>
      </c>
      <c r="O35">
        <v>0</v>
      </c>
      <c r="P35">
        <v>0</v>
      </c>
      <c r="Q35">
        <v>39.82</v>
      </c>
      <c r="R35">
        <v>5.1766000000000005</v>
      </c>
      <c r="S35">
        <v>0</v>
      </c>
      <c r="T35">
        <v>0</v>
      </c>
      <c r="U35">
        <v>44.996600000000001</v>
      </c>
      <c r="V35">
        <v>0</v>
      </c>
      <c r="W35" t="s">
        <v>1</v>
      </c>
    </row>
    <row r="36" spans="1:23">
      <c r="A36" t="s">
        <v>8564</v>
      </c>
      <c r="B36" t="str">
        <f t="shared" si="0"/>
        <v>Junio</v>
      </c>
      <c r="C36" s="20">
        <v>44717</v>
      </c>
      <c r="D36" t="s">
        <v>1</v>
      </c>
      <c r="E36" t="s">
        <v>0</v>
      </c>
      <c r="F36" t="str">
        <f t="shared" si="1"/>
        <v>CCF</v>
      </c>
      <c r="G36" t="s">
        <v>8232</v>
      </c>
      <c r="H36" t="s">
        <v>8233</v>
      </c>
      <c r="I36">
        <v>412</v>
      </c>
      <c r="J36">
        <v>412</v>
      </c>
      <c r="K36" t="s">
        <v>114</v>
      </c>
      <c r="L36" t="str">
        <f t="shared" si="2"/>
        <v>NIT</v>
      </c>
      <c r="M36" t="str">
        <f t="shared" si="3"/>
        <v>06142709750018</v>
      </c>
      <c r="N36" t="s">
        <v>115</v>
      </c>
      <c r="O36">
        <v>0</v>
      </c>
      <c r="P36">
        <v>0</v>
      </c>
      <c r="Q36">
        <v>42.8</v>
      </c>
      <c r="R36">
        <v>5.5640000000000001</v>
      </c>
      <c r="S36">
        <v>0</v>
      </c>
      <c r="T36">
        <v>0</v>
      </c>
      <c r="U36">
        <v>48.363999999999997</v>
      </c>
      <c r="V36">
        <v>0</v>
      </c>
      <c r="W36" t="s">
        <v>1</v>
      </c>
    </row>
    <row r="37" spans="1:23">
      <c r="A37" t="s">
        <v>8564</v>
      </c>
      <c r="B37" t="str">
        <f t="shared" si="0"/>
        <v>Junio</v>
      </c>
      <c r="C37" s="20">
        <v>44717</v>
      </c>
      <c r="D37" t="s">
        <v>1</v>
      </c>
      <c r="E37" t="s">
        <v>0</v>
      </c>
      <c r="F37" t="str">
        <f t="shared" si="1"/>
        <v>CCF</v>
      </c>
      <c r="G37" t="s">
        <v>8232</v>
      </c>
      <c r="H37" t="s">
        <v>8233</v>
      </c>
      <c r="I37">
        <v>411</v>
      </c>
      <c r="J37">
        <v>411</v>
      </c>
      <c r="K37" t="s">
        <v>114</v>
      </c>
      <c r="L37" t="str">
        <f t="shared" si="2"/>
        <v>NIT</v>
      </c>
      <c r="M37" t="str">
        <f t="shared" si="3"/>
        <v>06142709750018</v>
      </c>
      <c r="N37" t="s">
        <v>115</v>
      </c>
      <c r="O37">
        <v>0</v>
      </c>
      <c r="P37">
        <v>0</v>
      </c>
      <c r="Q37">
        <v>66.37</v>
      </c>
      <c r="R37">
        <v>8.6281000000000017</v>
      </c>
      <c r="S37">
        <v>0</v>
      </c>
      <c r="T37">
        <v>0</v>
      </c>
      <c r="U37">
        <v>74.998100000000008</v>
      </c>
      <c r="V37">
        <v>0</v>
      </c>
      <c r="W37" t="s">
        <v>1</v>
      </c>
    </row>
    <row r="38" spans="1:23">
      <c r="A38" t="s">
        <v>8564</v>
      </c>
      <c r="B38" t="str">
        <f t="shared" si="0"/>
        <v>Junio</v>
      </c>
      <c r="C38" s="20">
        <v>44716</v>
      </c>
      <c r="D38" t="s">
        <v>1</v>
      </c>
      <c r="E38" t="s">
        <v>0</v>
      </c>
      <c r="F38" t="str">
        <f t="shared" si="1"/>
        <v>CCF</v>
      </c>
      <c r="G38" t="s">
        <v>8232</v>
      </c>
      <c r="H38" t="s">
        <v>8233</v>
      </c>
      <c r="I38">
        <v>410</v>
      </c>
      <c r="J38">
        <v>410</v>
      </c>
      <c r="K38" t="s">
        <v>114</v>
      </c>
      <c r="L38" t="str">
        <f t="shared" si="2"/>
        <v>NIT</v>
      </c>
      <c r="M38" t="str">
        <f t="shared" si="3"/>
        <v>06142709750018</v>
      </c>
      <c r="N38" t="s">
        <v>115</v>
      </c>
      <c r="O38">
        <v>0</v>
      </c>
      <c r="P38">
        <v>0</v>
      </c>
      <c r="Q38">
        <v>66.37</v>
      </c>
      <c r="R38">
        <v>8.6281000000000017</v>
      </c>
      <c r="S38">
        <v>0</v>
      </c>
      <c r="T38">
        <v>0</v>
      </c>
      <c r="U38">
        <v>74.998100000000008</v>
      </c>
      <c r="V38">
        <v>0</v>
      </c>
      <c r="W38" t="s">
        <v>1</v>
      </c>
    </row>
    <row r="39" spans="1:23">
      <c r="A39" t="s">
        <v>8564</v>
      </c>
      <c r="B39" t="str">
        <f t="shared" si="0"/>
        <v>Junio</v>
      </c>
      <c r="C39" s="20">
        <v>44714</v>
      </c>
      <c r="D39" t="s">
        <v>1</v>
      </c>
      <c r="E39" t="s">
        <v>0</v>
      </c>
      <c r="F39" t="str">
        <f t="shared" si="1"/>
        <v>CCF</v>
      </c>
      <c r="G39" t="s">
        <v>8232</v>
      </c>
      <c r="H39" t="s">
        <v>8233</v>
      </c>
      <c r="I39">
        <v>407</v>
      </c>
      <c r="J39">
        <v>407</v>
      </c>
      <c r="K39" t="s">
        <v>114</v>
      </c>
      <c r="L39" t="str">
        <f t="shared" si="2"/>
        <v>NIT</v>
      </c>
      <c r="M39" t="str">
        <f t="shared" si="3"/>
        <v>06142709750018</v>
      </c>
      <c r="N39" t="s">
        <v>115</v>
      </c>
      <c r="O39">
        <v>0</v>
      </c>
      <c r="P39">
        <v>0</v>
      </c>
      <c r="Q39">
        <v>16.62</v>
      </c>
      <c r="R39">
        <v>2.1606000000000001</v>
      </c>
      <c r="S39">
        <v>0</v>
      </c>
      <c r="T39">
        <v>0</v>
      </c>
      <c r="U39">
        <v>18.7806</v>
      </c>
      <c r="V39">
        <v>0</v>
      </c>
      <c r="W39" t="s">
        <v>1</v>
      </c>
    </row>
    <row r="40" spans="1:23">
      <c r="A40" t="s">
        <v>8564</v>
      </c>
      <c r="B40" t="str">
        <f t="shared" si="0"/>
        <v>Junio</v>
      </c>
      <c r="C40" s="20">
        <v>44714</v>
      </c>
      <c r="D40" t="s">
        <v>1</v>
      </c>
      <c r="E40" t="s">
        <v>0</v>
      </c>
      <c r="F40" t="str">
        <f t="shared" si="1"/>
        <v>CCF</v>
      </c>
      <c r="G40" t="s">
        <v>8232</v>
      </c>
      <c r="H40" t="s">
        <v>8233</v>
      </c>
      <c r="I40">
        <v>406</v>
      </c>
      <c r="J40">
        <v>406</v>
      </c>
      <c r="K40" t="s">
        <v>114</v>
      </c>
      <c r="L40" t="str">
        <f t="shared" si="2"/>
        <v>NIT</v>
      </c>
      <c r="M40" t="str">
        <f t="shared" si="3"/>
        <v>06142709750018</v>
      </c>
      <c r="N40" t="s">
        <v>115</v>
      </c>
      <c r="O40">
        <v>0</v>
      </c>
      <c r="P40">
        <v>0</v>
      </c>
      <c r="Q40">
        <v>79.650000000000006</v>
      </c>
      <c r="R40">
        <v>10.354500000000002</v>
      </c>
      <c r="S40">
        <v>0</v>
      </c>
      <c r="T40">
        <v>0</v>
      </c>
      <c r="U40">
        <v>90.004500000000007</v>
      </c>
      <c r="V40">
        <v>0</v>
      </c>
      <c r="W40" t="s">
        <v>1</v>
      </c>
    </row>
    <row r="41" spans="1:23">
      <c r="A41" t="s">
        <v>8564</v>
      </c>
      <c r="B41" t="str">
        <f t="shared" si="0"/>
        <v>Junio</v>
      </c>
      <c r="C41" s="20">
        <v>44714</v>
      </c>
      <c r="D41" t="s">
        <v>1</v>
      </c>
      <c r="E41" t="s">
        <v>0</v>
      </c>
      <c r="F41" t="str">
        <f t="shared" si="1"/>
        <v>CCF</v>
      </c>
      <c r="G41" t="s">
        <v>8232</v>
      </c>
      <c r="H41" t="s">
        <v>8233</v>
      </c>
      <c r="I41">
        <v>405</v>
      </c>
      <c r="J41">
        <v>405</v>
      </c>
      <c r="K41" t="s">
        <v>114</v>
      </c>
      <c r="L41" t="str">
        <f t="shared" si="2"/>
        <v>NIT</v>
      </c>
      <c r="M41" t="str">
        <f t="shared" si="3"/>
        <v>06142709750018</v>
      </c>
      <c r="N41" t="s">
        <v>115</v>
      </c>
      <c r="O41">
        <v>0</v>
      </c>
      <c r="P41">
        <v>0</v>
      </c>
      <c r="Q41">
        <v>79.650000000000006</v>
      </c>
      <c r="R41">
        <v>10.354500000000002</v>
      </c>
      <c r="S41">
        <v>0</v>
      </c>
      <c r="T41">
        <v>0</v>
      </c>
      <c r="U41">
        <v>90.004500000000007</v>
      </c>
      <c r="V41">
        <v>0</v>
      </c>
      <c r="W41" t="s">
        <v>1</v>
      </c>
    </row>
    <row r="42" spans="1:23">
      <c r="A42" t="s">
        <v>8564</v>
      </c>
      <c r="B42" t="str">
        <f t="shared" si="0"/>
        <v>Junio</v>
      </c>
      <c r="C42" s="20">
        <v>44714</v>
      </c>
      <c r="D42" t="s">
        <v>1</v>
      </c>
      <c r="E42" t="s">
        <v>0</v>
      </c>
      <c r="F42" t="str">
        <f t="shared" si="1"/>
        <v>CCF</v>
      </c>
      <c r="G42" t="s">
        <v>8232</v>
      </c>
      <c r="H42" t="s">
        <v>8233</v>
      </c>
      <c r="I42">
        <v>404</v>
      </c>
      <c r="J42">
        <v>404</v>
      </c>
      <c r="K42" t="s">
        <v>114</v>
      </c>
      <c r="L42" t="str">
        <f t="shared" si="2"/>
        <v>NIT</v>
      </c>
      <c r="M42" t="str">
        <f t="shared" si="3"/>
        <v>06142709750018</v>
      </c>
      <c r="N42" t="s">
        <v>115</v>
      </c>
      <c r="O42">
        <v>0</v>
      </c>
      <c r="P42">
        <v>0</v>
      </c>
      <c r="Q42">
        <v>9.11</v>
      </c>
      <c r="R42">
        <v>1.1842999999999999</v>
      </c>
      <c r="S42">
        <v>0</v>
      </c>
      <c r="T42">
        <v>0</v>
      </c>
      <c r="U42">
        <v>10.2943</v>
      </c>
      <c r="V42">
        <v>0</v>
      </c>
      <c r="W42" t="s">
        <v>1</v>
      </c>
    </row>
    <row r="43" spans="1:23">
      <c r="A43" t="s">
        <v>8564</v>
      </c>
      <c r="B43" t="str">
        <f t="shared" si="0"/>
        <v>Junio</v>
      </c>
      <c r="C43" s="20">
        <v>44713</v>
      </c>
      <c r="D43" t="s">
        <v>1</v>
      </c>
      <c r="E43" t="s">
        <v>0</v>
      </c>
      <c r="F43" t="str">
        <f t="shared" si="1"/>
        <v>CCF</v>
      </c>
      <c r="G43" t="s">
        <v>8232</v>
      </c>
      <c r="H43" t="s">
        <v>8233</v>
      </c>
      <c r="I43">
        <v>402</v>
      </c>
      <c r="J43">
        <v>402</v>
      </c>
      <c r="K43" t="s">
        <v>114</v>
      </c>
      <c r="L43" t="str">
        <f t="shared" si="2"/>
        <v>NIT</v>
      </c>
      <c r="M43" t="str">
        <f t="shared" si="3"/>
        <v>06142709750018</v>
      </c>
      <c r="N43" t="s">
        <v>115</v>
      </c>
      <c r="O43">
        <v>0</v>
      </c>
      <c r="P43">
        <v>0</v>
      </c>
      <c r="Q43">
        <v>12.43</v>
      </c>
      <c r="R43">
        <v>1.6159000000000001</v>
      </c>
      <c r="S43">
        <v>0</v>
      </c>
      <c r="T43">
        <v>0</v>
      </c>
      <c r="U43">
        <v>14.0459</v>
      </c>
      <c r="V43">
        <v>0</v>
      </c>
      <c r="W43" t="s">
        <v>1</v>
      </c>
    </row>
    <row r="44" spans="1:23">
      <c r="A44" t="s">
        <v>8564</v>
      </c>
      <c r="B44" t="str">
        <f t="shared" si="0"/>
        <v>Junio</v>
      </c>
      <c r="C44" s="20">
        <v>44742</v>
      </c>
      <c r="D44" t="s">
        <v>1</v>
      </c>
      <c r="E44" t="s">
        <v>0</v>
      </c>
      <c r="F44" t="str">
        <f t="shared" si="1"/>
        <v>CCF</v>
      </c>
      <c r="G44" t="s">
        <v>7864</v>
      </c>
      <c r="H44" t="s">
        <v>8231</v>
      </c>
      <c r="I44">
        <v>1678</v>
      </c>
      <c r="J44">
        <v>1678</v>
      </c>
      <c r="K44" t="s">
        <v>7985</v>
      </c>
      <c r="L44" t="str">
        <f t="shared" si="2"/>
        <v>NIT</v>
      </c>
      <c r="M44" t="str">
        <f t="shared" si="3"/>
        <v>05191909891020</v>
      </c>
      <c r="N44" t="s">
        <v>8767</v>
      </c>
      <c r="O44">
        <v>0</v>
      </c>
      <c r="P44">
        <v>0</v>
      </c>
      <c r="Q44">
        <v>575.47</v>
      </c>
      <c r="R44">
        <v>74.81110000000001</v>
      </c>
      <c r="S44">
        <v>0</v>
      </c>
      <c r="T44">
        <v>0</v>
      </c>
      <c r="U44">
        <v>650.28110000000004</v>
      </c>
      <c r="V44">
        <v>0</v>
      </c>
      <c r="W44" t="s">
        <v>1</v>
      </c>
    </row>
    <row r="45" spans="1:23">
      <c r="A45" t="s">
        <v>8564</v>
      </c>
      <c r="B45" t="str">
        <f t="shared" si="0"/>
        <v>Junio</v>
      </c>
      <c r="C45" s="20">
        <v>44742</v>
      </c>
      <c r="D45" t="s">
        <v>1</v>
      </c>
      <c r="E45" t="s">
        <v>0</v>
      </c>
      <c r="F45" t="str">
        <f t="shared" si="1"/>
        <v>CCF</v>
      </c>
      <c r="G45" t="s">
        <v>7864</v>
      </c>
      <c r="H45" t="s">
        <v>8231</v>
      </c>
      <c r="I45">
        <v>1677</v>
      </c>
      <c r="J45">
        <v>1677</v>
      </c>
      <c r="K45" t="s">
        <v>7985</v>
      </c>
      <c r="L45" t="str">
        <f t="shared" si="2"/>
        <v>NIT</v>
      </c>
      <c r="M45" t="str">
        <f t="shared" si="3"/>
        <v>05191909891020</v>
      </c>
      <c r="N45" t="s">
        <v>8767</v>
      </c>
      <c r="O45">
        <v>0</v>
      </c>
      <c r="P45">
        <v>0</v>
      </c>
      <c r="Q45">
        <v>255.81</v>
      </c>
      <c r="R45">
        <v>33.255299999999998</v>
      </c>
      <c r="S45">
        <v>0</v>
      </c>
      <c r="T45">
        <v>0</v>
      </c>
      <c r="U45">
        <v>289.06529999999998</v>
      </c>
      <c r="V45">
        <v>0</v>
      </c>
      <c r="W45" t="s">
        <v>1</v>
      </c>
    </row>
    <row r="46" spans="1:23">
      <c r="A46" t="s">
        <v>8564</v>
      </c>
      <c r="B46" t="str">
        <f t="shared" si="0"/>
        <v>Junio</v>
      </c>
      <c r="C46" s="20">
        <v>44742</v>
      </c>
      <c r="D46" t="s">
        <v>1</v>
      </c>
      <c r="E46" t="s">
        <v>0</v>
      </c>
      <c r="F46" t="str">
        <f t="shared" si="1"/>
        <v>CCF</v>
      </c>
      <c r="G46" t="s">
        <v>7864</v>
      </c>
      <c r="H46" t="s">
        <v>8231</v>
      </c>
      <c r="I46">
        <v>1676</v>
      </c>
      <c r="J46">
        <v>1676</v>
      </c>
      <c r="K46" t="s">
        <v>7985</v>
      </c>
      <c r="L46" t="str">
        <f t="shared" si="2"/>
        <v>NIT</v>
      </c>
      <c r="M46" t="str">
        <f t="shared" si="3"/>
        <v>05191909891020</v>
      </c>
      <c r="N46" t="s">
        <v>8767</v>
      </c>
      <c r="O46">
        <v>0</v>
      </c>
      <c r="P46">
        <v>0</v>
      </c>
      <c r="Q46">
        <v>545.41</v>
      </c>
      <c r="R46">
        <v>70.903300000000002</v>
      </c>
      <c r="S46">
        <v>0</v>
      </c>
      <c r="T46">
        <v>0</v>
      </c>
      <c r="U46">
        <v>616.31330000000003</v>
      </c>
      <c r="V46">
        <v>0</v>
      </c>
      <c r="W46" t="s">
        <v>1</v>
      </c>
    </row>
    <row r="47" spans="1:23">
      <c r="A47" t="s">
        <v>8564</v>
      </c>
      <c r="B47" t="str">
        <f t="shared" si="0"/>
        <v>Junio</v>
      </c>
      <c r="C47" s="20">
        <v>44742</v>
      </c>
      <c r="D47" t="s">
        <v>1</v>
      </c>
      <c r="E47" t="s">
        <v>0</v>
      </c>
      <c r="F47" t="str">
        <f t="shared" si="1"/>
        <v>CCF</v>
      </c>
      <c r="G47" t="s">
        <v>7864</v>
      </c>
      <c r="H47" t="s">
        <v>8231</v>
      </c>
      <c r="I47">
        <v>1675</v>
      </c>
      <c r="J47">
        <v>1675</v>
      </c>
      <c r="K47" t="s">
        <v>7985</v>
      </c>
      <c r="L47" t="str">
        <f t="shared" si="2"/>
        <v>NIT</v>
      </c>
      <c r="M47" t="str">
        <f t="shared" si="3"/>
        <v>05191909891020</v>
      </c>
      <c r="N47" t="s">
        <v>8767</v>
      </c>
      <c r="O47">
        <v>0</v>
      </c>
      <c r="P47">
        <v>0</v>
      </c>
      <c r="Q47">
        <v>753.52</v>
      </c>
      <c r="R47">
        <v>97.957599999999999</v>
      </c>
      <c r="S47">
        <v>0</v>
      </c>
      <c r="T47">
        <v>0</v>
      </c>
      <c r="U47">
        <v>851.47759999999994</v>
      </c>
      <c r="V47">
        <v>0</v>
      </c>
      <c r="W47" t="s">
        <v>1</v>
      </c>
    </row>
    <row r="48" spans="1:23">
      <c r="A48" t="s">
        <v>8564</v>
      </c>
      <c r="B48" t="str">
        <f t="shared" si="0"/>
        <v>Junio</v>
      </c>
      <c r="C48" s="20">
        <v>44742</v>
      </c>
      <c r="D48" t="s">
        <v>1</v>
      </c>
      <c r="E48" t="s">
        <v>0</v>
      </c>
      <c r="F48" t="str">
        <f t="shared" si="1"/>
        <v>CCF</v>
      </c>
      <c r="G48" t="s">
        <v>7864</v>
      </c>
      <c r="H48" t="s">
        <v>8231</v>
      </c>
      <c r="I48">
        <v>1674</v>
      </c>
      <c r="J48">
        <v>1674</v>
      </c>
      <c r="K48" t="s">
        <v>7985</v>
      </c>
      <c r="L48" t="str">
        <f t="shared" si="2"/>
        <v>NIT</v>
      </c>
      <c r="M48" t="str">
        <f t="shared" si="3"/>
        <v>05191909891020</v>
      </c>
      <c r="N48" t="s">
        <v>8767</v>
      </c>
      <c r="O48">
        <v>0</v>
      </c>
      <c r="P48">
        <v>0</v>
      </c>
      <c r="Q48">
        <v>240.18</v>
      </c>
      <c r="R48">
        <v>31.223400000000002</v>
      </c>
      <c r="S48">
        <v>0</v>
      </c>
      <c r="T48">
        <v>0</v>
      </c>
      <c r="U48">
        <v>271.40340000000003</v>
      </c>
      <c r="V48">
        <v>0</v>
      </c>
      <c r="W48" t="s">
        <v>1</v>
      </c>
    </row>
    <row r="49" spans="1:23">
      <c r="A49" t="s">
        <v>8564</v>
      </c>
      <c r="B49" t="str">
        <f t="shared" si="0"/>
        <v>Junio</v>
      </c>
      <c r="C49" s="20">
        <v>44741</v>
      </c>
      <c r="D49" t="s">
        <v>1</v>
      </c>
      <c r="E49" t="s">
        <v>0</v>
      </c>
      <c r="F49" t="str">
        <f t="shared" si="1"/>
        <v>CCF</v>
      </c>
      <c r="G49" t="s">
        <v>7864</v>
      </c>
      <c r="H49" t="s">
        <v>8231</v>
      </c>
      <c r="I49">
        <v>1673</v>
      </c>
      <c r="J49">
        <v>1673</v>
      </c>
      <c r="K49" t="s">
        <v>1350</v>
      </c>
      <c r="L49" t="str">
        <f t="shared" si="2"/>
        <v>NIT</v>
      </c>
      <c r="M49" t="str">
        <f t="shared" si="3"/>
        <v>06022401811015</v>
      </c>
      <c r="N49" t="s">
        <v>1351</v>
      </c>
      <c r="O49">
        <v>0</v>
      </c>
      <c r="P49">
        <v>0</v>
      </c>
      <c r="Q49">
        <v>22.19</v>
      </c>
      <c r="R49">
        <v>2.8847000000000005</v>
      </c>
      <c r="S49">
        <v>0</v>
      </c>
      <c r="T49">
        <v>0</v>
      </c>
      <c r="U49">
        <v>25.0747</v>
      </c>
      <c r="V49">
        <v>0</v>
      </c>
      <c r="W49" t="s">
        <v>1</v>
      </c>
    </row>
    <row r="50" spans="1:23">
      <c r="A50" t="s">
        <v>8564</v>
      </c>
      <c r="B50" t="str">
        <f t="shared" si="0"/>
        <v>Junio</v>
      </c>
      <c r="C50" s="20">
        <v>44734</v>
      </c>
      <c r="D50" t="s">
        <v>1</v>
      </c>
      <c r="E50" t="s">
        <v>0</v>
      </c>
      <c r="F50" t="str">
        <f t="shared" si="1"/>
        <v>CCF</v>
      </c>
      <c r="G50" t="s">
        <v>7864</v>
      </c>
      <c r="H50" t="s">
        <v>8231</v>
      </c>
      <c r="I50">
        <v>1672</v>
      </c>
      <c r="J50">
        <v>1672</v>
      </c>
      <c r="K50" t="s">
        <v>1478</v>
      </c>
      <c r="L50" t="str">
        <f t="shared" si="2"/>
        <v>NIT</v>
      </c>
      <c r="M50" t="str">
        <f t="shared" si="3"/>
        <v>12170908861068</v>
      </c>
      <c r="N50" t="s">
        <v>1479</v>
      </c>
      <c r="O50">
        <v>0</v>
      </c>
      <c r="P50">
        <v>0</v>
      </c>
      <c r="Q50">
        <v>151.04</v>
      </c>
      <c r="R50">
        <v>19.635200000000001</v>
      </c>
      <c r="S50">
        <v>0</v>
      </c>
      <c r="T50">
        <v>0</v>
      </c>
      <c r="U50">
        <v>170.67519999999999</v>
      </c>
      <c r="V50">
        <v>0</v>
      </c>
      <c r="W50" t="s">
        <v>1</v>
      </c>
    </row>
    <row r="51" spans="1:23">
      <c r="A51" t="s">
        <v>8564</v>
      </c>
      <c r="B51" t="str">
        <f t="shared" si="0"/>
        <v>Junio</v>
      </c>
      <c r="C51" s="20">
        <v>44719</v>
      </c>
      <c r="D51" t="s">
        <v>1</v>
      </c>
      <c r="E51" t="s">
        <v>0</v>
      </c>
      <c r="F51" t="str">
        <f t="shared" si="1"/>
        <v>CCF</v>
      </c>
      <c r="G51" t="s">
        <v>7864</v>
      </c>
      <c r="H51" t="s">
        <v>8231</v>
      </c>
      <c r="I51">
        <v>1671</v>
      </c>
      <c r="J51">
        <v>1671</v>
      </c>
      <c r="K51" t="s">
        <v>120</v>
      </c>
      <c r="L51" t="str">
        <f t="shared" si="2"/>
        <v>NIT</v>
      </c>
      <c r="M51" t="str">
        <f t="shared" si="3"/>
        <v>06142208811224</v>
      </c>
      <c r="N51" t="s">
        <v>121</v>
      </c>
      <c r="O51">
        <v>0</v>
      </c>
      <c r="P51">
        <v>0</v>
      </c>
      <c r="Q51">
        <v>5</v>
      </c>
      <c r="R51">
        <v>0.65</v>
      </c>
      <c r="S51">
        <v>0</v>
      </c>
      <c r="T51">
        <v>0</v>
      </c>
      <c r="U51">
        <v>5.65</v>
      </c>
      <c r="V51">
        <v>0</v>
      </c>
      <c r="W51" t="s">
        <v>1</v>
      </c>
    </row>
    <row r="52" spans="1:23">
      <c r="A52" t="s">
        <v>8564</v>
      </c>
      <c r="B52" t="str">
        <f t="shared" si="0"/>
        <v>Junio</v>
      </c>
      <c r="C52" s="20">
        <v>44718</v>
      </c>
      <c r="D52" t="s">
        <v>1</v>
      </c>
      <c r="E52" t="s">
        <v>0</v>
      </c>
      <c r="F52" t="str">
        <f t="shared" si="1"/>
        <v>CCF</v>
      </c>
      <c r="G52" t="s">
        <v>7864</v>
      </c>
      <c r="H52" t="s">
        <v>8231</v>
      </c>
      <c r="I52">
        <v>1670</v>
      </c>
      <c r="J52">
        <v>1670</v>
      </c>
      <c r="K52" t="s">
        <v>120</v>
      </c>
      <c r="L52" t="str">
        <f t="shared" si="2"/>
        <v>NIT</v>
      </c>
      <c r="M52" t="str">
        <f t="shared" si="3"/>
        <v>06142208811224</v>
      </c>
      <c r="N52" t="s">
        <v>121</v>
      </c>
      <c r="O52">
        <v>0</v>
      </c>
      <c r="P52">
        <v>0</v>
      </c>
      <c r="Q52">
        <v>10.64</v>
      </c>
      <c r="R52">
        <v>1.3832000000000002</v>
      </c>
      <c r="S52">
        <v>0</v>
      </c>
      <c r="T52">
        <v>0</v>
      </c>
      <c r="U52">
        <v>12.023200000000001</v>
      </c>
      <c r="V52">
        <v>0</v>
      </c>
      <c r="W52" t="s">
        <v>1</v>
      </c>
    </row>
    <row r="53" spans="1:23">
      <c r="A53" t="s">
        <v>8564</v>
      </c>
      <c r="B53" t="str">
        <f t="shared" si="0"/>
        <v>Junio</v>
      </c>
      <c r="C53" s="20">
        <v>44726</v>
      </c>
      <c r="D53" t="s">
        <v>1</v>
      </c>
      <c r="E53" t="s">
        <v>0</v>
      </c>
      <c r="F53" t="str">
        <f t="shared" si="1"/>
        <v>CCF</v>
      </c>
      <c r="G53" t="s">
        <v>8226</v>
      </c>
      <c r="H53" t="s">
        <v>8227</v>
      </c>
      <c r="I53">
        <v>3723</v>
      </c>
      <c r="J53">
        <v>3723</v>
      </c>
      <c r="K53" t="s">
        <v>834</v>
      </c>
      <c r="L53" t="str">
        <f t="shared" si="2"/>
        <v>NIT</v>
      </c>
      <c r="M53" t="str">
        <f t="shared" si="3"/>
        <v>02100108700014</v>
      </c>
      <c r="N53" t="s">
        <v>835</v>
      </c>
      <c r="O53">
        <v>0</v>
      </c>
      <c r="P53">
        <v>0</v>
      </c>
      <c r="Q53">
        <v>118.17</v>
      </c>
      <c r="R53">
        <v>15.3621</v>
      </c>
      <c r="S53">
        <v>0</v>
      </c>
      <c r="T53">
        <v>0</v>
      </c>
      <c r="U53">
        <v>133.53210000000001</v>
      </c>
      <c r="V53">
        <v>0</v>
      </c>
      <c r="W53" t="s">
        <v>1</v>
      </c>
    </row>
    <row r="54" spans="1:23">
      <c r="A54" t="s">
        <v>8564</v>
      </c>
      <c r="B54" t="str">
        <f t="shared" si="0"/>
        <v>Junio</v>
      </c>
      <c r="C54" s="20">
        <v>44733</v>
      </c>
      <c r="D54" t="s">
        <v>1</v>
      </c>
      <c r="E54" t="s">
        <v>0</v>
      </c>
      <c r="F54" t="str">
        <f t="shared" si="1"/>
        <v>CCF</v>
      </c>
      <c r="G54" t="s">
        <v>8226</v>
      </c>
      <c r="H54" t="s">
        <v>8227</v>
      </c>
      <c r="I54">
        <v>3724</v>
      </c>
      <c r="J54">
        <v>3724</v>
      </c>
      <c r="K54" t="s">
        <v>128</v>
      </c>
      <c r="L54" t="str">
        <f t="shared" si="2"/>
        <v>NIT</v>
      </c>
      <c r="M54" t="str">
        <f t="shared" si="3"/>
        <v>02102110041017</v>
      </c>
      <c r="N54" t="s">
        <v>129</v>
      </c>
      <c r="O54">
        <v>0</v>
      </c>
      <c r="P54">
        <v>0</v>
      </c>
      <c r="Q54">
        <v>1106.19</v>
      </c>
      <c r="R54">
        <v>143.80470000000003</v>
      </c>
      <c r="S54">
        <v>0</v>
      </c>
      <c r="T54">
        <v>0</v>
      </c>
      <c r="U54">
        <v>1249.9947000000002</v>
      </c>
      <c r="V54">
        <v>0</v>
      </c>
      <c r="W54" t="s">
        <v>1</v>
      </c>
    </row>
    <row r="55" spans="1:23">
      <c r="A55" t="s">
        <v>8564</v>
      </c>
      <c r="B55" t="str">
        <f t="shared" si="0"/>
        <v>Junio</v>
      </c>
      <c r="C55" s="20">
        <v>44734</v>
      </c>
      <c r="D55" t="s">
        <v>1</v>
      </c>
      <c r="E55" t="s">
        <v>0</v>
      </c>
      <c r="F55" t="str">
        <f t="shared" si="1"/>
        <v>CCF</v>
      </c>
      <c r="G55" t="s">
        <v>8226</v>
      </c>
      <c r="H55" t="s">
        <v>8227</v>
      </c>
      <c r="I55">
        <v>3725</v>
      </c>
      <c r="J55">
        <v>3725</v>
      </c>
      <c r="K55" t="s">
        <v>443</v>
      </c>
      <c r="L55" t="str">
        <f t="shared" si="2"/>
        <v>NIT</v>
      </c>
      <c r="M55" t="str">
        <f t="shared" si="3"/>
        <v>06142002961017</v>
      </c>
      <c r="N55" t="s">
        <v>444</v>
      </c>
      <c r="O55">
        <v>0</v>
      </c>
      <c r="P55">
        <v>0</v>
      </c>
      <c r="Q55">
        <v>21</v>
      </c>
      <c r="R55">
        <v>2.73</v>
      </c>
      <c r="S55">
        <v>0</v>
      </c>
      <c r="T55">
        <v>0</v>
      </c>
      <c r="U55">
        <v>23.73</v>
      </c>
      <c r="V55">
        <v>0</v>
      </c>
      <c r="W55" t="s">
        <v>1</v>
      </c>
    </row>
    <row r="56" spans="1:23">
      <c r="A56" t="s">
        <v>8564</v>
      </c>
      <c r="B56" t="str">
        <f t="shared" si="0"/>
        <v>Junio</v>
      </c>
      <c r="C56" s="20">
        <v>44734</v>
      </c>
      <c r="D56" t="s">
        <v>1</v>
      </c>
      <c r="E56" t="s">
        <v>0</v>
      </c>
      <c r="F56" t="str">
        <f t="shared" si="1"/>
        <v>CCF</v>
      </c>
      <c r="G56" t="s">
        <v>8226</v>
      </c>
      <c r="H56" t="s">
        <v>8227</v>
      </c>
      <c r="I56">
        <v>3726</v>
      </c>
      <c r="J56">
        <v>3726</v>
      </c>
      <c r="K56" t="s">
        <v>128</v>
      </c>
      <c r="L56" t="str">
        <f t="shared" si="2"/>
        <v>NIT</v>
      </c>
      <c r="M56" t="str">
        <f t="shared" si="3"/>
        <v>02102110041017</v>
      </c>
      <c r="N56" t="s">
        <v>129</v>
      </c>
      <c r="O56">
        <v>0</v>
      </c>
      <c r="P56">
        <v>0</v>
      </c>
      <c r="Q56">
        <v>1106.19</v>
      </c>
      <c r="R56">
        <v>143.80470000000003</v>
      </c>
      <c r="S56">
        <v>0</v>
      </c>
      <c r="T56">
        <v>0</v>
      </c>
      <c r="U56">
        <v>1249.9947000000002</v>
      </c>
      <c r="V56">
        <v>0</v>
      </c>
      <c r="W56" t="s">
        <v>1</v>
      </c>
    </row>
    <row r="57" spans="1:23">
      <c r="A57" t="s">
        <v>8564</v>
      </c>
      <c r="B57" t="str">
        <f t="shared" si="0"/>
        <v>Junio</v>
      </c>
      <c r="C57" s="20">
        <v>44741</v>
      </c>
      <c r="D57" t="s">
        <v>1</v>
      </c>
      <c r="E57" t="s">
        <v>0</v>
      </c>
      <c r="F57" t="str">
        <f t="shared" si="1"/>
        <v>CCF</v>
      </c>
      <c r="G57" t="s">
        <v>8226</v>
      </c>
      <c r="H57" t="s">
        <v>8227</v>
      </c>
      <c r="I57">
        <v>3727</v>
      </c>
      <c r="J57">
        <v>3727</v>
      </c>
      <c r="K57" t="s">
        <v>1214</v>
      </c>
      <c r="L57" t="str">
        <f t="shared" si="2"/>
        <v>NIT</v>
      </c>
      <c r="M57" t="str">
        <f t="shared" si="3"/>
        <v>06142403181022</v>
      </c>
      <c r="N57" t="s">
        <v>1215</v>
      </c>
      <c r="O57">
        <v>0</v>
      </c>
      <c r="P57">
        <v>0</v>
      </c>
      <c r="Q57">
        <v>100</v>
      </c>
      <c r="R57">
        <v>13</v>
      </c>
      <c r="S57">
        <v>0</v>
      </c>
      <c r="T57">
        <v>0</v>
      </c>
      <c r="U57">
        <v>113</v>
      </c>
      <c r="V57">
        <v>0</v>
      </c>
      <c r="W57" t="s">
        <v>1</v>
      </c>
    </row>
    <row r="58" spans="1:23">
      <c r="A58" t="s">
        <v>8564</v>
      </c>
      <c r="B58" t="str">
        <f t="shared" si="0"/>
        <v>Junio</v>
      </c>
      <c r="C58" s="20">
        <v>44741</v>
      </c>
      <c r="D58" t="s">
        <v>1</v>
      </c>
      <c r="E58" t="s">
        <v>0</v>
      </c>
      <c r="F58" t="str">
        <f t="shared" si="1"/>
        <v>CCF</v>
      </c>
      <c r="G58" t="s">
        <v>8226</v>
      </c>
      <c r="H58" t="s">
        <v>8227</v>
      </c>
      <c r="I58">
        <v>3728</v>
      </c>
      <c r="J58">
        <v>3728</v>
      </c>
      <c r="K58" t="s">
        <v>1214</v>
      </c>
      <c r="L58" t="str">
        <f t="shared" si="2"/>
        <v>NIT</v>
      </c>
      <c r="M58" t="str">
        <f t="shared" si="3"/>
        <v>06142403181022</v>
      </c>
      <c r="N58" t="s">
        <v>1215</v>
      </c>
      <c r="O58">
        <v>0</v>
      </c>
      <c r="P58">
        <v>0</v>
      </c>
      <c r="Q58">
        <v>206.78</v>
      </c>
      <c r="R58">
        <v>26.881399999999999</v>
      </c>
      <c r="S58">
        <v>0</v>
      </c>
      <c r="T58">
        <v>0</v>
      </c>
      <c r="U58">
        <v>233.66140000000001</v>
      </c>
      <c r="V58">
        <v>0</v>
      </c>
      <c r="W58" t="s">
        <v>1</v>
      </c>
    </row>
    <row r="59" spans="1:23">
      <c r="A59" t="s">
        <v>8564</v>
      </c>
      <c r="B59" t="str">
        <f t="shared" si="0"/>
        <v>Junio</v>
      </c>
      <c r="C59" s="20">
        <v>44713</v>
      </c>
      <c r="D59" t="s">
        <v>1</v>
      </c>
      <c r="E59" t="s">
        <v>8228</v>
      </c>
      <c r="F59" t="str">
        <f t="shared" si="1"/>
        <v>Nota de crédito</v>
      </c>
      <c r="G59" t="s">
        <v>8229</v>
      </c>
      <c r="H59" t="s">
        <v>8230</v>
      </c>
      <c r="I59">
        <v>301</v>
      </c>
      <c r="J59">
        <v>301</v>
      </c>
      <c r="K59" t="s">
        <v>126</v>
      </c>
      <c r="L59" t="str">
        <f t="shared" si="2"/>
        <v>NIT</v>
      </c>
      <c r="M59" t="str">
        <f t="shared" si="3"/>
        <v>12172508931019</v>
      </c>
      <c r="N59" t="s">
        <v>127</v>
      </c>
      <c r="O59">
        <v>0</v>
      </c>
      <c r="P59">
        <v>0</v>
      </c>
      <c r="Q59">
        <v>3.91</v>
      </c>
      <c r="R59">
        <v>0.50830000000000009</v>
      </c>
      <c r="S59">
        <v>0</v>
      </c>
      <c r="T59">
        <v>0</v>
      </c>
      <c r="U59">
        <v>4.4183000000000003</v>
      </c>
      <c r="V59">
        <v>0</v>
      </c>
      <c r="W59" t="s">
        <v>1</v>
      </c>
    </row>
    <row r="60" spans="1:23">
      <c r="A60" t="s">
        <v>8564</v>
      </c>
      <c r="B60" t="str">
        <f t="shared" si="0"/>
        <v>Junio</v>
      </c>
      <c r="C60" s="20">
        <v>44713</v>
      </c>
      <c r="D60" t="s">
        <v>1</v>
      </c>
      <c r="E60" t="s">
        <v>8228</v>
      </c>
      <c r="F60" t="str">
        <f t="shared" si="1"/>
        <v>Nota de crédito</v>
      </c>
      <c r="G60" t="s">
        <v>8229</v>
      </c>
      <c r="H60" t="s">
        <v>8230</v>
      </c>
      <c r="I60">
        <v>302</v>
      </c>
      <c r="J60">
        <v>302</v>
      </c>
      <c r="K60" t="s">
        <v>126</v>
      </c>
      <c r="L60" t="str">
        <f t="shared" si="2"/>
        <v>NIT</v>
      </c>
      <c r="M60" t="str">
        <f t="shared" si="3"/>
        <v>12172508931019</v>
      </c>
      <c r="N60" t="s">
        <v>127</v>
      </c>
      <c r="O60">
        <v>0</v>
      </c>
      <c r="P60">
        <v>0</v>
      </c>
      <c r="Q60">
        <v>137.83000000000001</v>
      </c>
      <c r="R60">
        <v>17.917900000000003</v>
      </c>
      <c r="S60">
        <v>0</v>
      </c>
      <c r="T60">
        <v>0</v>
      </c>
      <c r="U60">
        <v>155.74790000000002</v>
      </c>
      <c r="V60">
        <v>0</v>
      </c>
      <c r="W60" t="s">
        <v>1</v>
      </c>
    </row>
    <row r="61" spans="1:23">
      <c r="A61" t="s">
        <v>8564</v>
      </c>
      <c r="B61" t="str">
        <f t="shared" si="0"/>
        <v>Junio</v>
      </c>
      <c r="C61" s="20">
        <v>44721</v>
      </c>
      <c r="D61" t="s">
        <v>1</v>
      </c>
      <c r="E61" t="s">
        <v>8228</v>
      </c>
      <c r="F61" t="str">
        <f t="shared" si="1"/>
        <v>Nota de crédito</v>
      </c>
      <c r="G61" t="s">
        <v>8229</v>
      </c>
      <c r="H61" t="s">
        <v>8230</v>
      </c>
      <c r="I61">
        <v>303</v>
      </c>
      <c r="J61">
        <v>303</v>
      </c>
      <c r="K61" t="s">
        <v>303</v>
      </c>
      <c r="L61" t="str">
        <f t="shared" si="2"/>
        <v>NIT</v>
      </c>
      <c r="M61" t="str">
        <f t="shared" si="3"/>
        <v>06142707041014</v>
      </c>
      <c r="N61" t="s">
        <v>304</v>
      </c>
      <c r="O61">
        <v>0</v>
      </c>
      <c r="P61">
        <v>0</v>
      </c>
      <c r="Q61">
        <v>1768.8</v>
      </c>
      <c r="R61">
        <v>229.94399999999999</v>
      </c>
      <c r="S61">
        <v>0</v>
      </c>
      <c r="T61">
        <v>0</v>
      </c>
      <c r="U61">
        <v>1998.7439999999999</v>
      </c>
      <c r="V61">
        <v>0</v>
      </c>
      <c r="W61" t="s">
        <v>1</v>
      </c>
    </row>
    <row r="62" spans="1:23">
      <c r="A62" t="s">
        <v>8564</v>
      </c>
      <c r="B62" t="str">
        <f t="shared" si="0"/>
        <v>Junio</v>
      </c>
      <c r="C62" s="20">
        <v>44728</v>
      </c>
      <c r="D62" t="s">
        <v>1</v>
      </c>
      <c r="E62" t="s">
        <v>8228</v>
      </c>
      <c r="F62" t="str">
        <f t="shared" si="1"/>
        <v>Nota de crédito</v>
      </c>
      <c r="G62" t="s">
        <v>8229</v>
      </c>
      <c r="H62" t="s">
        <v>8230</v>
      </c>
      <c r="I62">
        <v>304</v>
      </c>
      <c r="J62">
        <v>304</v>
      </c>
      <c r="K62" t="s">
        <v>755</v>
      </c>
      <c r="L62" t="str">
        <f t="shared" si="2"/>
        <v>NIT</v>
      </c>
      <c r="M62" t="str">
        <f t="shared" si="3"/>
        <v>02030505670013</v>
      </c>
      <c r="N62" t="s">
        <v>756</v>
      </c>
      <c r="O62">
        <v>0</v>
      </c>
      <c r="P62">
        <v>0</v>
      </c>
      <c r="Q62">
        <v>1007.34</v>
      </c>
      <c r="R62">
        <v>130.95420000000001</v>
      </c>
      <c r="S62">
        <v>0</v>
      </c>
      <c r="T62">
        <v>0</v>
      </c>
      <c r="U62">
        <v>1138.2942</v>
      </c>
      <c r="V62">
        <v>0</v>
      </c>
      <c r="W62" t="s">
        <v>1</v>
      </c>
    </row>
    <row r="63" spans="1:23">
      <c r="A63" t="s">
        <v>8564</v>
      </c>
      <c r="B63" t="str">
        <f t="shared" si="0"/>
        <v>Junio</v>
      </c>
      <c r="C63" s="20">
        <v>44728</v>
      </c>
      <c r="D63" t="s">
        <v>1</v>
      </c>
      <c r="E63" t="s">
        <v>8228</v>
      </c>
      <c r="F63" t="str">
        <f t="shared" si="1"/>
        <v>Nota de crédito</v>
      </c>
      <c r="G63" t="s">
        <v>8229</v>
      </c>
      <c r="H63" t="s">
        <v>8230</v>
      </c>
      <c r="I63">
        <v>305</v>
      </c>
      <c r="J63">
        <v>305</v>
      </c>
      <c r="K63" t="s">
        <v>755</v>
      </c>
      <c r="L63" t="str">
        <f t="shared" si="2"/>
        <v>NIT</v>
      </c>
      <c r="M63" t="str">
        <f t="shared" si="3"/>
        <v>02030505670013</v>
      </c>
      <c r="N63" t="s">
        <v>756</v>
      </c>
      <c r="O63">
        <v>0</v>
      </c>
      <c r="P63">
        <v>0</v>
      </c>
      <c r="Q63">
        <v>575.22</v>
      </c>
      <c r="R63">
        <v>74.778600000000012</v>
      </c>
      <c r="S63">
        <v>0</v>
      </c>
      <c r="T63">
        <v>0</v>
      </c>
      <c r="U63">
        <v>649.99860000000001</v>
      </c>
      <c r="V63">
        <v>0</v>
      </c>
      <c r="W63" t="s">
        <v>1</v>
      </c>
    </row>
    <row r="64" spans="1:23">
      <c r="A64" t="s">
        <v>8564</v>
      </c>
      <c r="B64" t="str">
        <f t="shared" si="0"/>
        <v>Junio</v>
      </c>
      <c r="C64" s="20">
        <v>44728</v>
      </c>
      <c r="D64" t="s">
        <v>1</v>
      </c>
      <c r="E64" t="s">
        <v>8228</v>
      </c>
      <c r="F64" t="str">
        <f t="shared" si="1"/>
        <v>Nota de crédito</v>
      </c>
      <c r="G64" t="s">
        <v>8229</v>
      </c>
      <c r="H64" t="s">
        <v>8230</v>
      </c>
      <c r="I64">
        <v>306</v>
      </c>
      <c r="J64">
        <v>306</v>
      </c>
      <c r="K64" t="s">
        <v>755</v>
      </c>
      <c r="L64" t="str">
        <f t="shared" si="2"/>
        <v>NIT</v>
      </c>
      <c r="M64" t="str">
        <f t="shared" si="3"/>
        <v>02030505670013</v>
      </c>
      <c r="N64" t="s">
        <v>756</v>
      </c>
      <c r="O64">
        <v>0</v>
      </c>
      <c r="P64">
        <v>0</v>
      </c>
      <c r="Q64">
        <v>706.86</v>
      </c>
      <c r="R64">
        <v>91.891800000000003</v>
      </c>
      <c r="S64">
        <v>0</v>
      </c>
      <c r="T64">
        <v>0</v>
      </c>
      <c r="U64">
        <v>798.7518</v>
      </c>
      <c r="V64">
        <v>0</v>
      </c>
      <c r="W64" t="s">
        <v>1</v>
      </c>
    </row>
    <row r="65" spans="1:23">
      <c r="A65" t="s">
        <v>8564</v>
      </c>
      <c r="B65" t="str">
        <f t="shared" si="0"/>
        <v>Junio</v>
      </c>
      <c r="C65" s="20">
        <v>44728</v>
      </c>
      <c r="D65" t="s">
        <v>1</v>
      </c>
      <c r="E65" t="s">
        <v>8228</v>
      </c>
      <c r="F65" t="str">
        <f t="shared" si="1"/>
        <v>Nota de crédito</v>
      </c>
      <c r="G65" t="s">
        <v>8229</v>
      </c>
      <c r="H65" t="s">
        <v>8230</v>
      </c>
      <c r="I65">
        <v>307</v>
      </c>
      <c r="J65">
        <v>307</v>
      </c>
      <c r="K65" t="s">
        <v>590</v>
      </c>
      <c r="L65" t="str">
        <f t="shared" si="2"/>
        <v>NIT</v>
      </c>
      <c r="M65" t="str">
        <f t="shared" si="3"/>
        <v>11121005811019</v>
      </c>
      <c r="N65" t="s">
        <v>591</v>
      </c>
      <c r="O65">
        <v>0</v>
      </c>
      <c r="P65">
        <v>0</v>
      </c>
      <c r="Q65">
        <v>68.25</v>
      </c>
      <c r="R65">
        <v>8.8725000000000005</v>
      </c>
      <c r="S65">
        <v>0</v>
      </c>
      <c r="T65">
        <v>0</v>
      </c>
      <c r="U65">
        <v>77.122500000000002</v>
      </c>
      <c r="V65">
        <v>0</v>
      </c>
      <c r="W65" t="s">
        <v>1</v>
      </c>
    </row>
    <row r="66" spans="1:23">
      <c r="A66" t="s">
        <v>8564</v>
      </c>
      <c r="B66" t="str">
        <f t="shared" si="0"/>
        <v>Junio</v>
      </c>
      <c r="C66" s="20">
        <v>44732</v>
      </c>
      <c r="D66" t="s">
        <v>1</v>
      </c>
      <c r="E66" t="s">
        <v>8228</v>
      </c>
      <c r="F66" t="str">
        <f t="shared" si="1"/>
        <v>Nota de crédito</v>
      </c>
      <c r="G66" t="s">
        <v>8229</v>
      </c>
      <c r="H66" t="s">
        <v>8230</v>
      </c>
      <c r="I66">
        <v>308</v>
      </c>
      <c r="J66">
        <v>308</v>
      </c>
      <c r="K66" t="s">
        <v>503</v>
      </c>
      <c r="L66" t="str">
        <f t="shared" si="2"/>
        <v>NIT</v>
      </c>
      <c r="M66" t="str">
        <f t="shared" si="3"/>
        <v>06142311181026</v>
      </c>
      <c r="N66" t="s">
        <v>504</v>
      </c>
      <c r="O66">
        <v>0</v>
      </c>
      <c r="P66">
        <v>0</v>
      </c>
      <c r="Q66">
        <v>34.24</v>
      </c>
      <c r="R66">
        <v>4.4512</v>
      </c>
      <c r="S66">
        <v>0</v>
      </c>
      <c r="T66">
        <v>0</v>
      </c>
      <c r="U66">
        <v>38.691200000000002</v>
      </c>
      <c r="V66">
        <v>0</v>
      </c>
      <c r="W66" t="s">
        <v>1</v>
      </c>
    </row>
    <row r="67" spans="1:23">
      <c r="A67" t="s">
        <v>8564</v>
      </c>
      <c r="B67" t="str">
        <f t="shared" ref="B67:B130" si="4">SUBSTITUTE(A67,"UNIO","unio")</f>
        <v>Junio</v>
      </c>
      <c r="C67" s="20">
        <v>44732</v>
      </c>
      <c r="D67" t="s">
        <v>1</v>
      </c>
      <c r="E67" t="s">
        <v>8228</v>
      </c>
      <c r="F67" t="str">
        <f t="shared" ref="F67:F130" si="5">IF(E67="05","Nota de crédito","CCF")</f>
        <v>Nota de crédito</v>
      </c>
      <c r="G67" t="s">
        <v>8229</v>
      </c>
      <c r="H67" t="s">
        <v>8230</v>
      </c>
      <c r="I67">
        <v>309</v>
      </c>
      <c r="J67">
        <v>309</v>
      </c>
      <c r="K67" t="s">
        <v>503</v>
      </c>
      <c r="L67" t="str">
        <f t="shared" ref="L67:L130" si="6">IF(K67=0,"DUI","NIT")</f>
        <v>NIT</v>
      </c>
      <c r="M67" t="str">
        <f t="shared" ref="M67:M130" si="7">IF(K67=0,V67,K67)</f>
        <v>06142311181026</v>
      </c>
      <c r="N67" t="s">
        <v>504</v>
      </c>
      <c r="O67">
        <v>0</v>
      </c>
      <c r="P67">
        <v>0</v>
      </c>
      <c r="Q67">
        <v>8.7100000000000009</v>
      </c>
      <c r="R67">
        <v>1.1323000000000001</v>
      </c>
      <c r="S67">
        <v>0</v>
      </c>
      <c r="T67">
        <v>0</v>
      </c>
      <c r="U67">
        <v>9.8423000000000016</v>
      </c>
      <c r="V67">
        <v>0</v>
      </c>
      <c r="W67" t="s">
        <v>1</v>
      </c>
    </row>
    <row r="68" spans="1:23">
      <c r="A68" t="s">
        <v>8564</v>
      </c>
      <c r="B68" t="str">
        <f t="shared" si="4"/>
        <v>Junio</v>
      </c>
      <c r="C68" s="20">
        <v>44732</v>
      </c>
      <c r="D68" t="s">
        <v>1</v>
      </c>
      <c r="E68" t="s">
        <v>8228</v>
      </c>
      <c r="F68" t="str">
        <f t="shared" si="5"/>
        <v>Nota de crédito</v>
      </c>
      <c r="G68" t="s">
        <v>8229</v>
      </c>
      <c r="H68" t="s">
        <v>8230</v>
      </c>
      <c r="I68">
        <v>310</v>
      </c>
      <c r="J68">
        <v>310</v>
      </c>
      <c r="K68" t="s">
        <v>503</v>
      </c>
      <c r="L68" t="str">
        <f t="shared" si="6"/>
        <v>NIT</v>
      </c>
      <c r="M68" t="str">
        <f t="shared" si="7"/>
        <v>06142311181026</v>
      </c>
      <c r="N68" t="s">
        <v>504</v>
      </c>
      <c r="O68">
        <v>0</v>
      </c>
      <c r="P68">
        <v>0</v>
      </c>
      <c r="Q68">
        <v>11.61</v>
      </c>
      <c r="R68">
        <v>1.5093000000000001</v>
      </c>
      <c r="S68">
        <v>0</v>
      </c>
      <c r="T68">
        <v>0</v>
      </c>
      <c r="U68">
        <v>13.119299999999999</v>
      </c>
      <c r="V68">
        <v>0</v>
      </c>
      <c r="W68" t="s">
        <v>1</v>
      </c>
    </row>
    <row r="69" spans="1:23">
      <c r="A69" t="s">
        <v>8564</v>
      </c>
      <c r="B69" t="str">
        <f t="shared" si="4"/>
        <v>Junio</v>
      </c>
      <c r="C69" s="20">
        <v>44732</v>
      </c>
      <c r="D69" t="s">
        <v>1</v>
      </c>
      <c r="E69" t="s">
        <v>8228</v>
      </c>
      <c r="F69" t="str">
        <f t="shared" si="5"/>
        <v>Nota de crédito</v>
      </c>
      <c r="G69" t="s">
        <v>8229</v>
      </c>
      <c r="H69" t="s">
        <v>8230</v>
      </c>
      <c r="I69">
        <v>311</v>
      </c>
      <c r="J69">
        <v>311</v>
      </c>
      <c r="K69" t="s">
        <v>303</v>
      </c>
      <c r="L69" t="str">
        <f t="shared" si="6"/>
        <v>NIT</v>
      </c>
      <c r="M69" t="str">
        <f t="shared" si="7"/>
        <v>06142707041014</v>
      </c>
      <c r="N69" t="s">
        <v>304</v>
      </c>
      <c r="O69">
        <v>0</v>
      </c>
      <c r="P69">
        <v>0</v>
      </c>
      <c r="Q69">
        <v>1960.8</v>
      </c>
      <c r="R69">
        <v>254.904</v>
      </c>
      <c r="S69">
        <v>0</v>
      </c>
      <c r="T69">
        <v>0</v>
      </c>
      <c r="U69">
        <v>2215.7039999999997</v>
      </c>
      <c r="V69">
        <v>0</v>
      </c>
      <c r="W69" t="s">
        <v>1</v>
      </c>
    </row>
    <row r="70" spans="1:23">
      <c r="A70" t="s">
        <v>8564</v>
      </c>
      <c r="B70" t="str">
        <f t="shared" si="4"/>
        <v>Junio</v>
      </c>
      <c r="C70" s="20">
        <v>44735</v>
      </c>
      <c r="D70" t="s">
        <v>1</v>
      </c>
      <c r="E70" t="s">
        <v>8228</v>
      </c>
      <c r="F70" t="str">
        <f t="shared" si="5"/>
        <v>Nota de crédito</v>
      </c>
      <c r="G70" t="s">
        <v>8229</v>
      </c>
      <c r="H70" t="s">
        <v>8230</v>
      </c>
      <c r="I70">
        <v>312</v>
      </c>
      <c r="J70">
        <v>312</v>
      </c>
      <c r="K70" t="s">
        <v>195</v>
      </c>
      <c r="L70" t="str">
        <f t="shared" si="6"/>
        <v>NIT</v>
      </c>
      <c r="M70" t="str">
        <f t="shared" si="7"/>
        <v>05172509881018</v>
      </c>
      <c r="N70" t="s">
        <v>196</v>
      </c>
      <c r="O70">
        <v>0</v>
      </c>
      <c r="P70">
        <v>0</v>
      </c>
      <c r="Q70">
        <v>24.5</v>
      </c>
      <c r="R70">
        <v>3.1850000000000001</v>
      </c>
      <c r="S70">
        <v>0</v>
      </c>
      <c r="T70">
        <v>0</v>
      </c>
      <c r="U70">
        <v>27.684999999999999</v>
      </c>
      <c r="V70">
        <v>0</v>
      </c>
      <c r="W70" t="s">
        <v>1</v>
      </c>
    </row>
    <row r="71" spans="1:23">
      <c r="A71" t="s">
        <v>8564</v>
      </c>
      <c r="B71" t="str">
        <f t="shared" si="4"/>
        <v>Junio</v>
      </c>
      <c r="C71" s="20">
        <v>44735</v>
      </c>
      <c r="D71" t="s">
        <v>1</v>
      </c>
      <c r="E71" t="s">
        <v>8228</v>
      </c>
      <c r="F71" t="str">
        <f t="shared" si="5"/>
        <v>Nota de crédito</v>
      </c>
      <c r="G71" t="s">
        <v>8229</v>
      </c>
      <c r="H71" t="s">
        <v>8230</v>
      </c>
      <c r="I71">
        <v>313</v>
      </c>
      <c r="J71">
        <v>313</v>
      </c>
      <c r="K71" t="s">
        <v>95</v>
      </c>
      <c r="L71" t="str">
        <f t="shared" si="6"/>
        <v>NIT</v>
      </c>
      <c r="M71" t="str">
        <f t="shared" si="7"/>
        <v>06142212650014</v>
      </c>
      <c r="N71" t="s">
        <v>96</v>
      </c>
      <c r="O71">
        <v>0</v>
      </c>
      <c r="P71">
        <v>0</v>
      </c>
      <c r="Q71">
        <v>35.44</v>
      </c>
      <c r="R71">
        <v>4.6071999999999997</v>
      </c>
      <c r="S71">
        <v>0</v>
      </c>
      <c r="T71">
        <v>0</v>
      </c>
      <c r="U71">
        <v>40.047199999999997</v>
      </c>
      <c r="V71">
        <v>0</v>
      </c>
      <c r="W71" t="s">
        <v>1</v>
      </c>
    </row>
    <row r="72" spans="1:23">
      <c r="A72" t="s">
        <v>8564</v>
      </c>
      <c r="B72" t="str">
        <f t="shared" si="4"/>
        <v>Junio</v>
      </c>
      <c r="C72" s="20">
        <v>44735</v>
      </c>
      <c r="D72" t="s">
        <v>1</v>
      </c>
      <c r="E72" t="s">
        <v>8228</v>
      </c>
      <c r="F72" t="str">
        <f t="shared" si="5"/>
        <v>Nota de crédito</v>
      </c>
      <c r="G72" t="s">
        <v>8229</v>
      </c>
      <c r="H72" t="s">
        <v>8230</v>
      </c>
      <c r="I72">
        <v>314</v>
      </c>
      <c r="J72">
        <v>314</v>
      </c>
      <c r="K72" t="s">
        <v>118</v>
      </c>
      <c r="L72" t="str">
        <f t="shared" si="6"/>
        <v>NIT</v>
      </c>
      <c r="M72" t="str">
        <f t="shared" si="7"/>
        <v>06141106071025</v>
      </c>
      <c r="N72" t="s">
        <v>119</v>
      </c>
      <c r="O72">
        <v>0</v>
      </c>
      <c r="P72">
        <v>0</v>
      </c>
      <c r="Q72">
        <v>41.77</v>
      </c>
      <c r="R72">
        <v>5.4301000000000004</v>
      </c>
      <c r="S72">
        <v>0</v>
      </c>
      <c r="T72">
        <v>0</v>
      </c>
      <c r="U72">
        <v>47.200100000000006</v>
      </c>
      <c r="V72">
        <v>0</v>
      </c>
      <c r="W72" t="s">
        <v>1</v>
      </c>
    </row>
    <row r="73" spans="1:23">
      <c r="A73" t="s">
        <v>8564</v>
      </c>
      <c r="B73" t="str">
        <f t="shared" si="4"/>
        <v>Junio</v>
      </c>
      <c r="C73" s="20">
        <v>44735</v>
      </c>
      <c r="D73" t="s">
        <v>1</v>
      </c>
      <c r="E73" t="s">
        <v>8228</v>
      </c>
      <c r="F73" t="str">
        <f t="shared" si="5"/>
        <v>Nota de crédito</v>
      </c>
      <c r="G73" t="s">
        <v>8229</v>
      </c>
      <c r="H73" t="s">
        <v>8230</v>
      </c>
      <c r="I73">
        <v>315</v>
      </c>
      <c r="J73">
        <v>315</v>
      </c>
      <c r="K73" t="s">
        <v>118</v>
      </c>
      <c r="L73" t="str">
        <f t="shared" si="6"/>
        <v>NIT</v>
      </c>
      <c r="M73" t="str">
        <f t="shared" si="7"/>
        <v>06141106071025</v>
      </c>
      <c r="N73" t="s">
        <v>119</v>
      </c>
      <c r="O73">
        <v>0</v>
      </c>
      <c r="P73">
        <v>0</v>
      </c>
      <c r="Q73">
        <v>34.729999999999997</v>
      </c>
      <c r="R73">
        <v>4.5148999999999999</v>
      </c>
      <c r="S73">
        <v>0</v>
      </c>
      <c r="T73">
        <v>0</v>
      </c>
      <c r="U73">
        <v>39.244899999999994</v>
      </c>
      <c r="V73">
        <v>0</v>
      </c>
      <c r="W73" t="s">
        <v>1</v>
      </c>
    </row>
    <row r="74" spans="1:23">
      <c r="A74" t="s">
        <v>8564</v>
      </c>
      <c r="B74" t="str">
        <f t="shared" si="4"/>
        <v>Junio</v>
      </c>
      <c r="C74" s="20">
        <v>44735</v>
      </c>
      <c r="D74" t="s">
        <v>1</v>
      </c>
      <c r="E74" t="s">
        <v>8228</v>
      </c>
      <c r="F74" t="str">
        <f t="shared" si="5"/>
        <v>Nota de crédito</v>
      </c>
      <c r="G74" t="s">
        <v>8229</v>
      </c>
      <c r="H74" t="s">
        <v>8230</v>
      </c>
      <c r="I74">
        <v>316</v>
      </c>
      <c r="J74">
        <v>316</v>
      </c>
      <c r="K74" t="s">
        <v>118</v>
      </c>
      <c r="L74" t="str">
        <f t="shared" si="6"/>
        <v>NIT</v>
      </c>
      <c r="M74" t="str">
        <f t="shared" si="7"/>
        <v>06141106071025</v>
      </c>
      <c r="N74" t="s">
        <v>119</v>
      </c>
      <c r="O74">
        <v>0</v>
      </c>
      <c r="P74">
        <v>0</v>
      </c>
      <c r="Q74">
        <v>8.36</v>
      </c>
      <c r="R74">
        <v>1.0868</v>
      </c>
      <c r="S74">
        <v>0</v>
      </c>
      <c r="T74">
        <v>0</v>
      </c>
      <c r="U74">
        <v>9.4467999999999996</v>
      </c>
      <c r="V74">
        <v>0</v>
      </c>
      <c r="W74" t="s">
        <v>1</v>
      </c>
    </row>
    <row r="75" spans="1:23">
      <c r="A75" t="s">
        <v>8564</v>
      </c>
      <c r="B75" t="str">
        <f t="shared" si="4"/>
        <v>Junio</v>
      </c>
      <c r="C75" s="20">
        <v>44735</v>
      </c>
      <c r="D75" t="s">
        <v>1</v>
      </c>
      <c r="E75" t="s">
        <v>8228</v>
      </c>
      <c r="F75" t="str">
        <f t="shared" si="5"/>
        <v>Nota de crédito</v>
      </c>
      <c r="G75" t="s">
        <v>8229</v>
      </c>
      <c r="H75" t="s">
        <v>8230</v>
      </c>
      <c r="I75">
        <v>317</v>
      </c>
      <c r="J75">
        <v>317</v>
      </c>
      <c r="K75" t="s">
        <v>118</v>
      </c>
      <c r="L75" t="str">
        <f t="shared" si="6"/>
        <v>NIT</v>
      </c>
      <c r="M75" t="str">
        <f t="shared" si="7"/>
        <v>06141106071025</v>
      </c>
      <c r="N75" t="s">
        <v>119</v>
      </c>
      <c r="O75">
        <v>0</v>
      </c>
      <c r="P75">
        <v>0</v>
      </c>
      <c r="Q75">
        <v>35.44</v>
      </c>
      <c r="R75">
        <v>4.6071999999999997</v>
      </c>
      <c r="S75">
        <v>0</v>
      </c>
      <c r="T75">
        <v>0</v>
      </c>
      <c r="U75">
        <v>40.047199999999997</v>
      </c>
      <c r="V75">
        <v>0</v>
      </c>
      <c r="W75" t="s">
        <v>1</v>
      </c>
    </row>
    <row r="76" spans="1:23">
      <c r="A76" t="s">
        <v>8564</v>
      </c>
      <c r="B76" t="str">
        <f t="shared" si="4"/>
        <v>Junio</v>
      </c>
      <c r="C76" s="20">
        <v>44735</v>
      </c>
      <c r="D76" t="s">
        <v>1</v>
      </c>
      <c r="E76" t="s">
        <v>8228</v>
      </c>
      <c r="F76" t="str">
        <f t="shared" si="5"/>
        <v>Nota de crédito</v>
      </c>
      <c r="G76" t="s">
        <v>8229</v>
      </c>
      <c r="H76" t="s">
        <v>8230</v>
      </c>
      <c r="I76">
        <v>318</v>
      </c>
      <c r="J76">
        <v>318</v>
      </c>
      <c r="K76" t="s">
        <v>118</v>
      </c>
      <c r="L76" t="str">
        <f t="shared" si="6"/>
        <v>NIT</v>
      </c>
      <c r="M76" t="str">
        <f t="shared" si="7"/>
        <v>06141106071025</v>
      </c>
      <c r="N76" t="s">
        <v>119</v>
      </c>
      <c r="O76">
        <v>0</v>
      </c>
      <c r="P76">
        <v>0</v>
      </c>
      <c r="Q76">
        <v>3.55</v>
      </c>
      <c r="R76">
        <v>0.46149999999999997</v>
      </c>
      <c r="S76">
        <v>0</v>
      </c>
      <c r="T76">
        <v>0</v>
      </c>
      <c r="U76">
        <v>4.0114999999999998</v>
      </c>
      <c r="V76">
        <v>0</v>
      </c>
      <c r="W76" t="s">
        <v>1</v>
      </c>
    </row>
    <row r="77" spans="1:23">
      <c r="A77" t="s">
        <v>8564</v>
      </c>
      <c r="B77" t="str">
        <f t="shared" si="4"/>
        <v>Junio</v>
      </c>
      <c r="C77" s="20">
        <v>44735</v>
      </c>
      <c r="D77" t="s">
        <v>1</v>
      </c>
      <c r="E77" t="s">
        <v>8228</v>
      </c>
      <c r="F77" t="str">
        <f t="shared" si="5"/>
        <v>Nota de crédito</v>
      </c>
      <c r="G77" t="s">
        <v>8229</v>
      </c>
      <c r="H77" t="s">
        <v>8230</v>
      </c>
      <c r="I77">
        <v>319</v>
      </c>
      <c r="J77">
        <v>319</v>
      </c>
      <c r="K77" t="s">
        <v>118</v>
      </c>
      <c r="L77" t="str">
        <f t="shared" si="6"/>
        <v>NIT</v>
      </c>
      <c r="M77" t="str">
        <f t="shared" si="7"/>
        <v>06141106071025</v>
      </c>
      <c r="N77" t="s">
        <v>119</v>
      </c>
      <c r="O77">
        <v>0</v>
      </c>
      <c r="P77">
        <v>0</v>
      </c>
      <c r="Q77">
        <v>17.72</v>
      </c>
      <c r="R77">
        <v>2.3035999999999999</v>
      </c>
      <c r="S77">
        <v>0</v>
      </c>
      <c r="T77">
        <v>0</v>
      </c>
      <c r="U77">
        <v>20.023599999999998</v>
      </c>
      <c r="V77">
        <v>0</v>
      </c>
      <c r="W77" t="s">
        <v>1</v>
      </c>
    </row>
    <row r="78" spans="1:23">
      <c r="A78" t="s">
        <v>8564</v>
      </c>
      <c r="B78" t="str">
        <f t="shared" si="4"/>
        <v>Junio</v>
      </c>
      <c r="C78" s="20">
        <v>44735</v>
      </c>
      <c r="D78" t="s">
        <v>1</v>
      </c>
      <c r="E78" t="s">
        <v>8228</v>
      </c>
      <c r="F78" t="str">
        <f t="shared" si="5"/>
        <v>Nota de crédito</v>
      </c>
      <c r="G78" t="s">
        <v>8229</v>
      </c>
      <c r="H78" t="s">
        <v>8230</v>
      </c>
      <c r="I78">
        <v>320</v>
      </c>
      <c r="J78">
        <v>320</v>
      </c>
      <c r="K78" t="s">
        <v>118</v>
      </c>
      <c r="L78" t="str">
        <f t="shared" si="6"/>
        <v>NIT</v>
      </c>
      <c r="M78" t="str">
        <f t="shared" si="7"/>
        <v>06141106071025</v>
      </c>
      <c r="N78" t="s">
        <v>119</v>
      </c>
      <c r="O78">
        <v>0</v>
      </c>
      <c r="P78">
        <v>0</v>
      </c>
      <c r="Q78">
        <v>17.72</v>
      </c>
      <c r="R78">
        <v>2.3035999999999999</v>
      </c>
      <c r="S78">
        <v>0</v>
      </c>
      <c r="T78">
        <v>0</v>
      </c>
      <c r="U78">
        <v>20.023599999999998</v>
      </c>
      <c r="V78">
        <v>0</v>
      </c>
      <c r="W78" t="s">
        <v>1</v>
      </c>
    </row>
    <row r="79" spans="1:23">
      <c r="A79" t="s">
        <v>8564</v>
      </c>
      <c r="B79" t="str">
        <f t="shared" si="4"/>
        <v>Junio</v>
      </c>
      <c r="C79" s="20">
        <v>44735</v>
      </c>
      <c r="D79" t="s">
        <v>1</v>
      </c>
      <c r="E79" t="s">
        <v>8228</v>
      </c>
      <c r="F79" t="str">
        <f t="shared" si="5"/>
        <v>Nota de crédito</v>
      </c>
      <c r="G79" t="s">
        <v>8229</v>
      </c>
      <c r="H79" t="s">
        <v>8230</v>
      </c>
      <c r="I79">
        <v>321</v>
      </c>
      <c r="J79">
        <v>321</v>
      </c>
      <c r="K79" t="s">
        <v>118</v>
      </c>
      <c r="L79" t="str">
        <f t="shared" si="6"/>
        <v>NIT</v>
      </c>
      <c r="M79" t="str">
        <f t="shared" si="7"/>
        <v>06141106071025</v>
      </c>
      <c r="N79" t="s">
        <v>119</v>
      </c>
      <c r="O79">
        <v>0</v>
      </c>
      <c r="P79">
        <v>0</v>
      </c>
      <c r="Q79">
        <v>35.44</v>
      </c>
      <c r="R79">
        <v>4.6071999999999997</v>
      </c>
      <c r="S79">
        <v>0</v>
      </c>
      <c r="T79">
        <v>0</v>
      </c>
      <c r="U79">
        <v>40.047199999999997</v>
      </c>
      <c r="V79">
        <v>0</v>
      </c>
      <c r="W79" t="s">
        <v>1</v>
      </c>
    </row>
    <row r="80" spans="1:23">
      <c r="A80" t="s">
        <v>8564</v>
      </c>
      <c r="B80" t="str">
        <f t="shared" si="4"/>
        <v>Junio</v>
      </c>
      <c r="C80" s="20">
        <v>44735</v>
      </c>
      <c r="D80" t="s">
        <v>1</v>
      </c>
      <c r="E80" t="s">
        <v>8228</v>
      </c>
      <c r="F80" t="str">
        <f t="shared" si="5"/>
        <v>Nota de crédito</v>
      </c>
      <c r="G80" t="s">
        <v>8229</v>
      </c>
      <c r="H80" t="s">
        <v>8230</v>
      </c>
      <c r="I80">
        <v>322</v>
      </c>
      <c r="J80">
        <v>322</v>
      </c>
      <c r="K80" t="s">
        <v>118</v>
      </c>
      <c r="L80" t="str">
        <f t="shared" si="6"/>
        <v>NIT</v>
      </c>
      <c r="M80" t="str">
        <f t="shared" si="7"/>
        <v>06141106071025</v>
      </c>
      <c r="N80" t="s">
        <v>119</v>
      </c>
      <c r="O80">
        <v>0</v>
      </c>
      <c r="P80">
        <v>0</v>
      </c>
      <c r="Q80">
        <v>5.36</v>
      </c>
      <c r="R80">
        <v>0.69680000000000009</v>
      </c>
      <c r="S80">
        <v>0</v>
      </c>
      <c r="T80">
        <v>0</v>
      </c>
      <c r="U80">
        <v>6.0568000000000008</v>
      </c>
      <c r="V80">
        <v>0</v>
      </c>
      <c r="W80" t="s">
        <v>1</v>
      </c>
    </row>
    <row r="81" spans="1:23">
      <c r="A81" t="s">
        <v>8564</v>
      </c>
      <c r="B81" t="str">
        <f t="shared" si="4"/>
        <v>Junio</v>
      </c>
      <c r="C81" s="20">
        <v>44735</v>
      </c>
      <c r="D81" t="s">
        <v>1</v>
      </c>
      <c r="E81" t="s">
        <v>8228</v>
      </c>
      <c r="F81" t="str">
        <f t="shared" si="5"/>
        <v>Nota de crédito</v>
      </c>
      <c r="G81" t="s">
        <v>8229</v>
      </c>
      <c r="H81" t="s">
        <v>8230</v>
      </c>
      <c r="I81">
        <v>323</v>
      </c>
      <c r="J81">
        <v>323</v>
      </c>
      <c r="K81" t="s">
        <v>118</v>
      </c>
      <c r="L81" t="str">
        <f t="shared" si="6"/>
        <v>NIT</v>
      </c>
      <c r="M81" t="str">
        <f t="shared" si="7"/>
        <v>06141106071025</v>
      </c>
      <c r="N81" t="s">
        <v>119</v>
      </c>
      <c r="O81">
        <v>0</v>
      </c>
      <c r="P81">
        <v>0</v>
      </c>
      <c r="Q81">
        <v>17.72</v>
      </c>
      <c r="R81">
        <v>2.3035999999999999</v>
      </c>
      <c r="S81">
        <v>0</v>
      </c>
      <c r="T81">
        <v>0</v>
      </c>
      <c r="U81">
        <v>20.023599999999998</v>
      </c>
      <c r="V81">
        <v>0</v>
      </c>
      <c r="W81" t="s">
        <v>1</v>
      </c>
    </row>
    <row r="82" spans="1:23">
      <c r="A82" t="s">
        <v>8564</v>
      </c>
      <c r="B82" t="str">
        <f t="shared" si="4"/>
        <v>Junio</v>
      </c>
      <c r="C82" s="20">
        <v>44735</v>
      </c>
      <c r="D82" t="s">
        <v>1</v>
      </c>
      <c r="E82" t="s">
        <v>8228</v>
      </c>
      <c r="F82" t="str">
        <f t="shared" si="5"/>
        <v>Nota de crédito</v>
      </c>
      <c r="G82" t="s">
        <v>8229</v>
      </c>
      <c r="H82" t="s">
        <v>8230</v>
      </c>
      <c r="I82">
        <v>324</v>
      </c>
      <c r="J82">
        <v>324</v>
      </c>
      <c r="K82" t="s">
        <v>118</v>
      </c>
      <c r="L82" t="str">
        <f t="shared" si="6"/>
        <v>NIT</v>
      </c>
      <c r="M82" t="str">
        <f t="shared" si="7"/>
        <v>06141106071025</v>
      </c>
      <c r="N82" t="s">
        <v>119</v>
      </c>
      <c r="O82">
        <v>0</v>
      </c>
      <c r="P82">
        <v>0</v>
      </c>
      <c r="Q82">
        <v>10.58</v>
      </c>
      <c r="R82">
        <v>1.3754</v>
      </c>
      <c r="S82">
        <v>0</v>
      </c>
      <c r="T82">
        <v>0</v>
      </c>
      <c r="U82">
        <v>11.955400000000001</v>
      </c>
      <c r="V82">
        <v>0</v>
      </c>
      <c r="W82" t="s">
        <v>1</v>
      </c>
    </row>
    <row r="83" spans="1:23">
      <c r="A83" t="s">
        <v>8564</v>
      </c>
      <c r="B83" t="str">
        <f t="shared" si="4"/>
        <v>Junio</v>
      </c>
      <c r="C83" s="20">
        <v>44735</v>
      </c>
      <c r="D83" t="s">
        <v>1</v>
      </c>
      <c r="E83" t="s">
        <v>8228</v>
      </c>
      <c r="F83" t="str">
        <f t="shared" si="5"/>
        <v>Nota de crédito</v>
      </c>
      <c r="G83" t="s">
        <v>8229</v>
      </c>
      <c r="H83" t="s">
        <v>8230</v>
      </c>
      <c r="I83">
        <v>325</v>
      </c>
      <c r="J83">
        <v>325</v>
      </c>
      <c r="K83" t="s">
        <v>118</v>
      </c>
      <c r="L83" t="str">
        <f t="shared" si="6"/>
        <v>NIT</v>
      </c>
      <c r="M83" t="str">
        <f t="shared" si="7"/>
        <v>06141106071025</v>
      </c>
      <c r="N83" t="s">
        <v>119</v>
      </c>
      <c r="O83">
        <v>0</v>
      </c>
      <c r="P83">
        <v>0</v>
      </c>
      <c r="Q83">
        <v>19.600000000000001</v>
      </c>
      <c r="R83">
        <v>2.5480000000000005</v>
      </c>
      <c r="S83">
        <v>0</v>
      </c>
      <c r="T83">
        <v>0</v>
      </c>
      <c r="U83">
        <v>22.148000000000003</v>
      </c>
      <c r="V83">
        <v>0</v>
      </c>
      <c r="W83" t="s">
        <v>1</v>
      </c>
    </row>
    <row r="84" spans="1:23">
      <c r="A84" t="s">
        <v>8564</v>
      </c>
      <c r="B84" t="str">
        <f t="shared" si="4"/>
        <v>Junio</v>
      </c>
      <c r="C84" s="20">
        <v>44735</v>
      </c>
      <c r="D84" t="s">
        <v>1</v>
      </c>
      <c r="E84" t="s">
        <v>8228</v>
      </c>
      <c r="F84" t="str">
        <f t="shared" si="5"/>
        <v>Nota de crédito</v>
      </c>
      <c r="G84" t="s">
        <v>8229</v>
      </c>
      <c r="H84" t="s">
        <v>8230</v>
      </c>
      <c r="I84">
        <v>326</v>
      </c>
      <c r="J84">
        <v>326</v>
      </c>
      <c r="K84" t="s">
        <v>95</v>
      </c>
      <c r="L84" t="str">
        <f t="shared" si="6"/>
        <v>NIT</v>
      </c>
      <c r="M84" t="str">
        <f t="shared" si="7"/>
        <v>06142212650014</v>
      </c>
      <c r="N84" t="s">
        <v>96</v>
      </c>
      <c r="O84">
        <v>0</v>
      </c>
      <c r="P84">
        <v>0</v>
      </c>
      <c r="Q84">
        <v>17.72</v>
      </c>
      <c r="R84">
        <v>2.3035999999999999</v>
      </c>
      <c r="S84">
        <v>0</v>
      </c>
      <c r="T84">
        <v>0</v>
      </c>
      <c r="U84">
        <v>20.023599999999998</v>
      </c>
      <c r="V84">
        <v>0</v>
      </c>
      <c r="W84" t="s">
        <v>1</v>
      </c>
    </row>
    <row r="85" spans="1:23">
      <c r="A85" t="s">
        <v>8564</v>
      </c>
      <c r="B85" t="str">
        <f t="shared" si="4"/>
        <v>Junio</v>
      </c>
      <c r="C85" s="20">
        <v>44735</v>
      </c>
      <c r="D85" t="s">
        <v>1</v>
      </c>
      <c r="E85" t="s">
        <v>8228</v>
      </c>
      <c r="F85" t="str">
        <f t="shared" si="5"/>
        <v>Nota de crédito</v>
      </c>
      <c r="G85" t="s">
        <v>8229</v>
      </c>
      <c r="H85" t="s">
        <v>8230</v>
      </c>
      <c r="I85">
        <v>327</v>
      </c>
      <c r="J85">
        <v>327</v>
      </c>
      <c r="K85" t="s">
        <v>95</v>
      </c>
      <c r="L85" t="str">
        <f t="shared" si="6"/>
        <v>NIT</v>
      </c>
      <c r="M85" t="str">
        <f t="shared" si="7"/>
        <v>06142212650014</v>
      </c>
      <c r="N85" t="s">
        <v>96</v>
      </c>
      <c r="O85">
        <v>0</v>
      </c>
      <c r="P85">
        <v>0</v>
      </c>
      <c r="Q85">
        <v>17.72</v>
      </c>
      <c r="R85">
        <v>2.3035999999999999</v>
      </c>
      <c r="S85">
        <v>0</v>
      </c>
      <c r="T85">
        <v>0</v>
      </c>
      <c r="U85">
        <v>20.023599999999998</v>
      </c>
      <c r="V85">
        <v>0</v>
      </c>
      <c r="W85" t="s">
        <v>1</v>
      </c>
    </row>
    <row r="86" spans="1:23">
      <c r="A86" t="s">
        <v>8564</v>
      </c>
      <c r="B86" t="str">
        <f t="shared" si="4"/>
        <v>Junio</v>
      </c>
      <c r="C86" s="20">
        <v>44735</v>
      </c>
      <c r="D86" t="s">
        <v>1</v>
      </c>
      <c r="E86" t="s">
        <v>8228</v>
      </c>
      <c r="F86" t="str">
        <f t="shared" si="5"/>
        <v>Nota de crédito</v>
      </c>
      <c r="G86" t="s">
        <v>8229</v>
      </c>
      <c r="H86" t="s">
        <v>8230</v>
      </c>
      <c r="I86">
        <v>328</v>
      </c>
      <c r="J86">
        <v>328</v>
      </c>
      <c r="K86" t="s">
        <v>91</v>
      </c>
      <c r="L86" t="str">
        <f t="shared" si="6"/>
        <v>NIT</v>
      </c>
      <c r="M86" t="str">
        <f t="shared" si="7"/>
        <v>02103008951013</v>
      </c>
      <c r="N86" t="s">
        <v>92</v>
      </c>
      <c r="O86">
        <v>0</v>
      </c>
      <c r="P86">
        <v>0</v>
      </c>
      <c r="Q86">
        <v>3.4</v>
      </c>
      <c r="R86">
        <v>0.442</v>
      </c>
      <c r="S86">
        <v>0</v>
      </c>
      <c r="T86">
        <v>0</v>
      </c>
      <c r="U86">
        <v>3.8420000000000001</v>
      </c>
      <c r="V86">
        <v>0</v>
      </c>
      <c r="W86" t="s">
        <v>1</v>
      </c>
    </row>
    <row r="87" spans="1:23">
      <c r="A87" t="s">
        <v>8564</v>
      </c>
      <c r="B87" t="str">
        <f t="shared" si="4"/>
        <v>Junio</v>
      </c>
      <c r="C87" s="20">
        <v>44736</v>
      </c>
      <c r="D87" t="s">
        <v>1</v>
      </c>
      <c r="E87" t="s">
        <v>8228</v>
      </c>
      <c r="F87" t="str">
        <f t="shared" si="5"/>
        <v>Nota de crédito</v>
      </c>
      <c r="G87" t="s">
        <v>8229</v>
      </c>
      <c r="H87" t="s">
        <v>8230</v>
      </c>
      <c r="I87">
        <v>329</v>
      </c>
      <c r="J87">
        <v>329</v>
      </c>
      <c r="K87" t="s">
        <v>546</v>
      </c>
      <c r="L87" t="str">
        <f t="shared" si="6"/>
        <v>NIT</v>
      </c>
      <c r="M87" t="str">
        <f t="shared" si="7"/>
        <v>06142310971031</v>
      </c>
      <c r="N87" t="s">
        <v>547</v>
      </c>
      <c r="O87">
        <v>0</v>
      </c>
      <c r="P87">
        <v>0</v>
      </c>
      <c r="Q87">
        <v>5.4</v>
      </c>
      <c r="R87">
        <v>0.70200000000000007</v>
      </c>
      <c r="S87">
        <v>0</v>
      </c>
      <c r="T87">
        <v>0</v>
      </c>
      <c r="U87">
        <v>6.1020000000000003</v>
      </c>
      <c r="V87">
        <v>0</v>
      </c>
      <c r="W87" t="s">
        <v>1</v>
      </c>
    </row>
    <row r="88" spans="1:23">
      <c r="A88" t="s">
        <v>8564</v>
      </c>
      <c r="B88" t="str">
        <f t="shared" si="4"/>
        <v>Junio</v>
      </c>
      <c r="C88" s="20">
        <v>44736</v>
      </c>
      <c r="D88" t="s">
        <v>1</v>
      </c>
      <c r="E88" t="s">
        <v>8228</v>
      </c>
      <c r="F88" t="str">
        <f t="shared" si="5"/>
        <v>Nota de crédito</v>
      </c>
      <c r="G88" t="s">
        <v>8229</v>
      </c>
      <c r="H88" t="s">
        <v>8230</v>
      </c>
      <c r="I88">
        <v>330</v>
      </c>
      <c r="J88">
        <v>330</v>
      </c>
      <c r="K88" t="s">
        <v>1381</v>
      </c>
      <c r="L88" t="str">
        <f t="shared" si="6"/>
        <v>NIT</v>
      </c>
      <c r="M88" t="str">
        <f t="shared" si="7"/>
        <v>06141504181043</v>
      </c>
      <c r="N88" t="s">
        <v>1382</v>
      </c>
      <c r="O88">
        <v>0</v>
      </c>
      <c r="P88">
        <v>0</v>
      </c>
      <c r="Q88">
        <v>330.31</v>
      </c>
      <c r="R88">
        <v>42.940300000000001</v>
      </c>
      <c r="S88">
        <v>0</v>
      </c>
      <c r="T88">
        <v>0</v>
      </c>
      <c r="U88">
        <v>373.25029999999998</v>
      </c>
      <c r="V88">
        <v>0</v>
      </c>
      <c r="W88" t="s">
        <v>1</v>
      </c>
    </row>
    <row r="89" spans="1:23">
      <c r="A89" t="s">
        <v>8564</v>
      </c>
      <c r="B89" t="str">
        <f t="shared" si="4"/>
        <v>Junio</v>
      </c>
      <c r="C89" s="20">
        <v>44736</v>
      </c>
      <c r="D89" t="s">
        <v>1</v>
      </c>
      <c r="E89" t="s">
        <v>8228</v>
      </c>
      <c r="F89" t="str">
        <f t="shared" si="5"/>
        <v>Nota de crédito</v>
      </c>
      <c r="G89" t="s">
        <v>8229</v>
      </c>
      <c r="H89" t="s">
        <v>8230</v>
      </c>
      <c r="I89">
        <v>331</v>
      </c>
      <c r="J89">
        <v>331</v>
      </c>
      <c r="K89" t="s">
        <v>1381</v>
      </c>
      <c r="L89" t="str">
        <f t="shared" si="6"/>
        <v>NIT</v>
      </c>
      <c r="M89" t="str">
        <f t="shared" si="7"/>
        <v>06141504181043</v>
      </c>
      <c r="N89" t="s">
        <v>1382</v>
      </c>
      <c r="O89">
        <v>0</v>
      </c>
      <c r="P89">
        <v>0</v>
      </c>
      <c r="Q89">
        <v>437.17</v>
      </c>
      <c r="R89">
        <v>56.832100000000004</v>
      </c>
      <c r="S89">
        <v>0</v>
      </c>
      <c r="T89">
        <v>0</v>
      </c>
      <c r="U89">
        <v>494.00210000000004</v>
      </c>
      <c r="V89">
        <v>0</v>
      </c>
      <c r="W89" t="s">
        <v>1</v>
      </c>
    </row>
    <row r="90" spans="1:23">
      <c r="A90" t="s">
        <v>8564</v>
      </c>
      <c r="B90" t="str">
        <f t="shared" si="4"/>
        <v>Junio</v>
      </c>
      <c r="C90" s="20">
        <v>44742</v>
      </c>
      <c r="D90" t="s">
        <v>1</v>
      </c>
      <c r="E90" t="s">
        <v>8228</v>
      </c>
      <c r="F90" t="str">
        <f t="shared" si="5"/>
        <v>Nota de crédito</v>
      </c>
      <c r="G90" t="s">
        <v>8229</v>
      </c>
      <c r="H90" t="s">
        <v>8230</v>
      </c>
      <c r="I90">
        <v>332</v>
      </c>
      <c r="J90">
        <v>332</v>
      </c>
      <c r="K90" t="s">
        <v>755</v>
      </c>
      <c r="L90" t="str">
        <f t="shared" si="6"/>
        <v>NIT</v>
      </c>
      <c r="M90" t="str">
        <f t="shared" si="7"/>
        <v>02030505670013</v>
      </c>
      <c r="N90" t="s">
        <v>756</v>
      </c>
      <c r="O90">
        <v>0</v>
      </c>
      <c r="P90">
        <v>0</v>
      </c>
      <c r="Q90">
        <v>937.5</v>
      </c>
      <c r="R90">
        <v>121.875</v>
      </c>
      <c r="S90">
        <v>0</v>
      </c>
      <c r="T90">
        <v>0</v>
      </c>
      <c r="U90">
        <v>1059.375</v>
      </c>
      <c r="V90">
        <v>0</v>
      </c>
      <c r="W90" t="s">
        <v>1</v>
      </c>
    </row>
    <row r="91" spans="1:23">
      <c r="A91" t="s">
        <v>8564</v>
      </c>
      <c r="B91" t="str">
        <f t="shared" si="4"/>
        <v>Junio</v>
      </c>
      <c r="C91" s="20">
        <v>44713</v>
      </c>
      <c r="D91" t="s">
        <v>1</v>
      </c>
      <c r="E91" t="s">
        <v>0</v>
      </c>
      <c r="F91" t="str">
        <f t="shared" si="5"/>
        <v>CCF</v>
      </c>
      <c r="G91" t="s">
        <v>8338</v>
      </c>
      <c r="H91" t="s">
        <v>8339</v>
      </c>
      <c r="I91">
        <v>318</v>
      </c>
      <c r="J91">
        <v>318</v>
      </c>
      <c r="K91" t="s">
        <v>118</v>
      </c>
      <c r="L91" t="str">
        <f t="shared" si="6"/>
        <v>NIT</v>
      </c>
      <c r="M91" t="str">
        <f t="shared" si="7"/>
        <v>06141106071025</v>
      </c>
      <c r="N91" t="s">
        <v>119</v>
      </c>
      <c r="O91">
        <v>0</v>
      </c>
      <c r="P91">
        <v>0</v>
      </c>
      <c r="Q91">
        <v>148.97</v>
      </c>
      <c r="R91">
        <v>19.366099999999999</v>
      </c>
      <c r="S91">
        <v>0</v>
      </c>
      <c r="T91">
        <v>0</v>
      </c>
      <c r="U91">
        <v>168.33609999999999</v>
      </c>
      <c r="V91">
        <v>0</v>
      </c>
      <c r="W91" t="s">
        <v>1</v>
      </c>
    </row>
    <row r="92" spans="1:23">
      <c r="A92" t="s">
        <v>8564</v>
      </c>
      <c r="B92" t="str">
        <f t="shared" si="4"/>
        <v>Junio</v>
      </c>
      <c r="C92" s="20">
        <v>44713</v>
      </c>
      <c r="D92" t="s">
        <v>1</v>
      </c>
      <c r="E92" t="s">
        <v>0</v>
      </c>
      <c r="F92" t="str">
        <f t="shared" si="5"/>
        <v>CCF</v>
      </c>
      <c r="G92" t="s">
        <v>8338</v>
      </c>
      <c r="H92" t="s">
        <v>8339</v>
      </c>
      <c r="I92">
        <v>319</v>
      </c>
      <c r="J92">
        <v>319</v>
      </c>
      <c r="K92" t="s">
        <v>598</v>
      </c>
      <c r="L92" t="str">
        <f t="shared" si="6"/>
        <v>NIT</v>
      </c>
      <c r="M92" t="str">
        <f t="shared" si="7"/>
        <v>06140504840048</v>
      </c>
      <c r="N92" t="s">
        <v>599</v>
      </c>
      <c r="O92">
        <v>0</v>
      </c>
      <c r="P92">
        <v>0</v>
      </c>
      <c r="Q92">
        <v>324.91000000000003</v>
      </c>
      <c r="R92">
        <v>42.238300000000002</v>
      </c>
      <c r="S92">
        <v>0</v>
      </c>
      <c r="T92">
        <v>0</v>
      </c>
      <c r="U92">
        <v>367.14830000000001</v>
      </c>
      <c r="V92">
        <v>0</v>
      </c>
      <c r="W92" t="s">
        <v>1</v>
      </c>
    </row>
    <row r="93" spans="1:23">
      <c r="A93" t="s">
        <v>8564</v>
      </c>
      <c r="B93" t="str">
        <f t="shared" si="4"/>
        <v>Junio</v>
      </c>
      <c r="C93" s="20">
        <v>44713</v>
      </c>
      <c r="D93" t="s">
        <v>1</v>
      </c>
      <c r="E93" t="s">
        <v>0</v>
      </c>
      <c r="F93" t="str">
        <f t="shared" si="5"/>
        <v>CCF</v>
      </c>
      <c r="G93" t="s">
        <v>8338</v>
      </c>
      <c r="H93" t="s">
        <v>8339</v>
      </c>
      <c r="I93">
        <v>320</v>
      </c>
      <c r="J93">
        <v>320</v>
      </c>
      <c r="K93" t="s">
        <v>1470</v>
      </c>
      <c r="L93" t="str">
        <f t="shared" si="6"/>
        <v>NIT</v>
      </c>
      <c r="M93" t="str">
        <f t="shared" si="7"/>
        <v>02101409610049</v>
      </c>
      <c r="N93" t="s">
        <v>1471</v>
      </c>
      <c r="O93">
        <v>0</v>
      </c>
      <c r="P93">
        <v>0</v>
      </c>
      <c r="Q93">
        <v>132.13999999999999</v>
      </c>
      <c r="R93">
        <v>17.1782</v>
      </c>
      <c r="S93">
        <v>0</v>
      </c>
      <c r="T93">
        <v>0</v>
      </c>
      <c r="U93">
        <v>149.31819999999999</v>
      </c>
      <c r="V93">
        <v>0</v>
      </c>
      <c r="W93" t="s">
        <v>1</v>
      </c>
    </row>
    <row r="94" spans="1:23">
      <c r="A94" t="s">
        <v>8564</v>
      </c>
      <c r="B94" t="str">
        <f t="shared" si="4"/>
        <v>Junio</v>
      </c>
      <c r="C94" s="20">
        <v>44719</v>
      </c>
      <c r="D94" t="s">
        <v>1</v>
      </c>
      <c r="E94" t="s">
        <v>0</v>
      </c>
      <c r="F94" t="str">
        <f t="shared" si="5"/>
        <v>CCF</v>
      </c>
      <c r="G94" t="s">
        <v>8338</v>
      </c>
      <c r="H94" t="s">
        <v>8339</v>
      </c>
      <c r="I94">
        <v>322</v>
      </c>
      <c r="J94">
        <v>322</v>
      </c>
      <c r="K94" t="s">
        <v>118</v>
      </c>
      <c r="L94" t="str">
        <f t="shared" si="6"/>
        <v>NIT</v>
      </c>
      <c r="M94" t="str">
        <f t="shared" si="7"/>
        <v>06141106071025</v>
      </c>
      <c r="N94" t="s">
        <v>119</v>
      </c>
      <c r="O94">
        <v>0</v>
      </c>
      <c r="P94">
        <v>0</v>
      </c>
      <c r="Q94">
        <v>148.97</v>
      </c>
      <c r="R94">
        <v>19.366099999999999</v>
      </c>
      <c r="S94">
        <v>0</v>
      </c>
      <c r="T94">
        <v>0</v>
      </c>
      <c r="U94">
        <v>168.33609999999999</v>
      </c>
      <c r="V94">
        <v>0</v>
      </c>
      <c r="W94" t="s">
        <v>1</v>
      </c>
    </row>
    <row r="95" spans="1:23">
      <c r="A95" t="s">
        <v>8564</v>
      </c>
      <c r="B95" t="str">
        <f t="shared" si="4"/>
        <v>Junio</v>
      </c>
      <c r="C95" s="20">
        <v>44719</v>
      </c>
      <c r="D95" t="s">
        <v>1</v>
      </c>
      <c r="E95" t="s">
        <v>0</v>
      </c>
      <c r="F95" t="str">
        <f t="shared" si="5"/>
        <v>CCF</v>
      </c>
      <c r="G95" t="s">
        <v>8338</v>
      </c>
      <c r="H95" t="s">
        <v>8339</v>
      </c>
      <c r="I95">
        <v>323</v>
      </c>
      <c r="J95">
        <v>323</v>
      </c>
      <c r="K95" t="s">
        <v>253</v>
      </c>
      <c r="L95" t="str">
        <f t="shared" si="6"/>
        <v>NIT</v>
      </c>
      <c r="M95" t="str">
        <f t="shared" si="7"/>
        <v>06141504911068</v>
      </c>
      <c r="N95" t="s">
        <v>254</v>
      </c>
      <c r="O95">
        <v>0</v>
      </c>
      <c r="P95">
        <v>0</v>
      </c>
      <c r="Q95">
        <v>394.28</v>
      </c>
      <c r="R95">
        <v>51.256399999999999</v>
      </c>
      <c r="S95">
        <v>0</v>
      </c>
      <c r="T95">
        <v>0</v>
      </c>
      <c r="U95">
        <v>445.53639999999996</v>
      </c>
      <c r="V95">
        <v>0</v>
      </c>
      <c r="W95" t="s">
        <v>1</v>
      </c>
    </row>
    <row r="96" spans="1:23">
      <c r="A96" t="s">
        <v>8564</v>
      </c>
      <c r="B96" t="str">
        <f t="shared" si="4"/>
        <v>Junio</v>
      </c>
      <c r="C96" s="20">
        <v>44719</v>
      </c>
      <c r="D96" t="s">
        <v>1</v>
      </c>
      <c r="E96" t="s">
        <v>0</v>
      </c>
      <c r="F96" t="str">
        <f t="shared" si="5"/>
        <v>CCF</v>
      </c>
      <c r="G96" t="s">
        <v>8338</v>
      </c>
      <c r="H96" t="s">
        <v>8339</v>
      </c>
      <c r="I96">
        <v>324</v>
      </c>
      <c r="J96">
        <v>324</v>
      </c>
      <c r="K96" t="s">
        <v>118</v>
      </c>
      <c r="L96" t="str">
        <f t="shared" si="6"/>
        <v>NIT</v>
      </c>
      <c r="M96" t="str">
        <f t="shared" si="7"/>
        <v>06141106071025</v>
      </c>
      <c r="N96" t="s">
        <v>119</v>
      </c>
      <c r="O96">
        <v>0</v>
      </c>
      <c r="P96">
        <v>0</v>
      </c>
      <c r="Q96">
        <v>116.82</v>
      </c>
      <c r="R96">
        <v>15.1866</v>
      </c>
      <c r="S96">
        <v>0</v>
      </c>
      <c r="T96">
        <v>0</v>
      </c>
      <c r="U96">
        <v>132.00659999999999</v>
      </c>
      <c r="V96">
        <v>0</v>
      </c>
      <c r="W96" t="s">
        <v>1</v>
      </c>
    </row>
    <row r="97" spans="1:23">
      <c r="A97" t="s">
        <v>8564</v>
      </c>
      <c r="B97" t="str">
        <f t="shared" si="4"/>
        <v>Junio</v>
      </c>
      <c r="C97" s="20">
        <v>44719</v>
      </c>
      <c r="D97" t="s">
        <v>1</v>
      </c>
      <c r="E97" t="s">
        <v>0</v>
      </c>
      <c r="F97" t="str">
        <f t="shared" si="5"/>
        <v>CCF</v>
      </c>
      <c r="G97" t="s">
        <v>8338</v>
      </c>
      <c r="H97" t="s">
        <v>8339</v>
      </c>
      <c r="I97">
        <v>325</v>
      </c>
      <c r="J97">
        <v>325</v>
      </c>
      <c r="K97" t="s">
        <v>477</v>
      </c>
      <c r="L97" t="str">
        <f t="shared" si="6"/>
        <v>NIT</v>
      </c>
      <c r="M97" t="str">
        <f t="shared" si="7"/>
        <v>06140910001041</v>
      </c>
      <c r="N97" t="s">
        <v>478</v>
      </c>
      <c r="O97">
        <v>0</v>
      </c>
      <c r="P97">
        <v>0</v>
      </c>
      <c r="Q97">
        <v>75.349999999999994</v>
      </c>
      <c r="R97">
        <v>9.7954999999999988</v>
      </c>
      <c r="S97">
        <v>0</v>
      </c>
      <c r="T97">
        <v>0</v>
      </c>
      <c r="U97">
        <v>85.145499999999998</v>
      </c>
      <c r="V97">
        <v>0</v>
      </c>
      <c r="W97" t="s">
        <v>1</v>
      </c>
    </row>
    <row r="98" spans="1:23">
      <c r="A98" t="s">
        <v>8564</v>
      </c>
      <c r="B98" t="str">
        <f t="shared" si="4"/>
        <v>Junio</v>
      </c>
      <c r="C98" s="20">
        <v>44719</v>
      </c>
      <c r="D98" t="s">
        <v>1</v>
      </c>
      <c r="E98" t="s">
        <v>0</v>
      </c>
      <c r="F98" t="str">
        <f t="shared" si="5"/>
        <v>CCF</v>
      </c>
      <c r="G98" t="s">
        <v>8338</v>
      </c>
      <c r="H98" t="s">
        <v>8339</v>
      </c>
      <c r="I98">
        <v>326</v>
      </c>
      <c r="J98">
        <v>326</v>
      </c>
      <c r="K98" t="s">
        <v>126</v>
      </c>
      <c r="L98" t="str">
        <f t="shared" si="6"/>
        <v>NIT</v>
      </c>
      <c r="M98" t="str">
        <f t="shared" si="7"/>
        <v>12172508931019</v>
      </c>
      <c r="N98" t="s">
        <v>127</v>
      </c>
      <c r="O98">
        <v>0</v>
      </c>
      <c r="P98">
        <v>0</v>
      </c>
      <c r="Q98">
        <v>806.19</v>
      </c>
      <c r="R98">
        <v>104.80470000000001</v>
      </c>
      <c r="S98">
        <v>0</v>
      </c>
      <c r="T98">
        <v>0</v>
      </c>
      <c r="U98">
        <v>910.99470000000008</v>
      </c>
      <c r="V98">
        <v>0</v>
      </c>
      <c r="W98" t="s">
        <v>1</v>
      </c>
    </row>
    <row r="99" spans="1:23">
      <c r="A99" t="s">
        <v>8564</v>
      </c>
      <c r="B99" t="str">
        <f t="shared" si="4"/>
        <v>Junio</v>
      </c>
      <c r="C99" s="20">
        <v>44719</v>
      </c>
      <c r="D99" t="s">
        <v>1</v>
      </c>
      <c r="E99" t="s">
        <v>0</v>
      </c>
      <c r="F99" t="str">
        <f t="shared" si="5"/>
        <v>CCF</v>
      </c>
      <c r="G99" t="s">
        <v>8338</v>
      </c>
      <c r="H99" t="s">
        <v>8339</v>
      </c>
      <c r="I99">
        <v>327</v>
      </c>
      <c r="J99">
        <v>327</v>
      </c>
      <c r="K99" t="s">
        <v>118</v>
      </c>
      <c r="L99" t="str">
        <f t="shared" si="6"/>
        <v>NIT</v>
      </c>
      <c r="M99" t="str">
        <f t="shared" si="7"/>
        <v>06141106071025</v>
      </c>
      <c r="N99" t="s">
        <v>119</v>
      </c>
      <c r="O99">
        <v>0</v>
      </c>
      <c r="P99">
        <v>0</v>
      </c>
      <c r="Q99">
        <v>45.84</v>
      </c>
      <c r="R99">
        <v>5.9592000000000009</v>
      </c>
      <c r="S99">
        <v>0</v>
      </c>
      <c r="T99">
        <v>0</v>
      </c>
      <c r="U99">
        <v>51.799200000000006</v>
      </c>
      <c r="V99">
        <v>0</v>
      </c>
      <c r="W99" t="s">
        <v>1</v>
      </c>
    </row>
    <row r="100" spans="1:23">
      <c r="A100" t="s">
        <v>8564</v>
      </c>
      <c r="B100" t="str">
        <f t="shared" si="4"/>
        <v>Junio</v>
      </c>
      <c r="C100" s="20">
        <v>44720</v>
      </c>
      <c r="D100" t="s">
        <v>1</v>
      </c>
      <c r="E100" t="s">
        <v>0</v>
      </c>
      <c r="F100" t="str">
        <f t="shared" si="5"/>
        <v>CCF</v>
      </c>
      <c r="G100" t="s">
        <v>8338</v>
      </c>
      <c r="H100" t="s">
        <v>8339</v>
      </c>
      <c r="I100">
        <v>328</v>
      </c>
      <c r="J100">
        <v>328</v>
      </c>
      <c r="K100" t="s">
        <v>118</v>
      </c>
      <c r="L100" t="str">
        <f t="shared" si="6"/>
        <v>NIT</v>
      </c>
      <c r="M100" t="str">
        <f t="shared" si="7"/>
        <v>06141106071025</v>
      </c>
      <c r="N100" t="s">
        <v>119</v>
      </c>
      <c r="O100">
        <v>0</v>
      </c>
      <c r="P100">
        <v>0</v>
      </c>
      <c r="Q100">
        <v>28.18</v>
      </c>
      <c r="R100">
        <v>3.6634000000000002</v>
      </c>
      <c r="S100">
        <v>0</v>
      </c>
      <c r="T100">
        <v>0</v>
      </c>
      <c r="U100">
        <v>31.843399999999999</v>
      </c>
      <c r="V100">
        <v>0</v>
      </c>
      <c r="W100" t="s">
        <v>1</v>
      </c>
    </row>
    <row r="101" spans="1:23">
      <c r="A101" t="s">
        <v>8564</v>
      </c>
      <c r="B101" t="str">
        <f t="shared" si="4"/>
        <v>Junio</v>
      </c>
      <c r="C101" s="20">
        <v>44720</v>
      </c>
      <c r="D101" t="s">
        <v>1</v>
      </c>
      <c r="E101" t="s">
        <v>0</v>
      </c>
      <c r="F101" t="str">
        <f t="shared" si="5"/>
        <v>CCF</v>
      </c>
      <c r="G101" t="s">
        <v>8338</v>
      </c>
      <c r="H101" t="s">
        <v>8339</v>
      </c>
      <c r="I101">
        <v>329</v>
      </c>
      <c r="J101">
        <v>329</v>
      </c>
      <c r="K101" t="s">
        <v>118</v>
      </c>
      <c r="L101" t="str">
        <f t="shared" si="6"/>
        <v>NIT</v>
      </c>
      <c r="M101" t="str">
        <f t="shared" si="7"/>
        <v>06141106071025</v>
      </c>
      <c r="N101" t="s">
        <v>119</v>
      </c>
      <c r="O101">
        <v>0</v>
      </c>
      <c r="P101">
        <v>0</v>
      </c>
      <c r="Q101">
        <v>139.47</v>
      </c>
      <c r="R101">
        <v>18.1311</v>
      </c>
      <c r="S101">
        <v>0</v>
      </c>
      <c r="T101">
        <v>0</v>
      </c>
      <c r="U101">
        <v>157.6011</v>
      </c>
      <c r="V101">
        <v>0</v>
      </c>
      <c r="W101" t="s">
        <v>1</v>
      </c>
    </row>
    <row r="102" spans="1:23">
      <c r="A102" t="s">
        <v>8564</v>
      </c>
      <c r="B102" t="str">
        <f t="shared" si="4"/>
        <v>Junio</v>
      </c>
      <c r="C102" s="20">
        <v>44721</v>
      </c>
      <c r="D102" t="s">
        <v>1</v>
      </c>
      <c r="E102" t="s">
        <v>0</v>
      </c>
      <c r="F102" t="str">
        <f t="shared" si="5"/>
        <v>CCF</v>
      </c>
      <c r="G102" t="s">
        <v>8338</v>
      </c>
      <c r="H102" t="s">
        <v>8339</v>
      </c>
      <c r="I102">
        <v>330</v>
      </c>
      <c r="J102">
        <v>330</v>
      </c>
      <c r="K102" t="s">
        <v>118</v>
      </c>
      <c r="L102" t="str">
        <f t="shared" si="6"/>
        <v>NIT</v>
      </c>
      <c r="M102" t="str">
        <f t="shared" si="7"/>
        <v>06141106071025</v>
      </c>
      <c r="N102" t="s">
        <v>119</v>
      </c>
      <c r="O102">
        <v>0</v>
      </c>
      <c r="P102">
        <v>0</v>
      </c>
      <c r="Q102">
        <v>131.96</v>
      </c>
      <c r="R102">
        <v>17.154800000000002</v>
      </c>
      <c r="S102">
        <v>0</v>
      </c>
      <c r="T102">
        <v>0</v>
      </c>
      <c r="U102">
        <v>149.1148</v>
      </c>
      <c r="V102">
        <v>0</v>
      </c>
      <c r="W102" t="s">
        <v>1</v>
      </c>
    </row>
    <row r="103" spans="1:23">
      <c r="A103" t="s">
        <v>8564</v>
      </c>
      <c r="B103" t="str">
        <f t="shared" si="4"/>
        <v>Junio</v>
      </c>
      <c r="C103" s="20">
        <v>44721</v>
      </c>
      <c r="D103" t="s">
        <v>1</v>
      </c>
      <c r="E103" t="s">
        <v>0</v>
      </c>
      <c r="F103" t="str">
        <f t="shared" si="5"/>
        <v>CCF</v>
      </c>
      <c r="G103" t="s">
        <v>8338</v>
      </c>
      <c r="H103" t="s">
        <v>8339</v>
      </c>
      <c r="I103">
        <v>331</v>
      </c>
      <c r="J103">
        <v>331</v>
      </c>
      <c r="K103" t="s">
        <v>550</v>
      </c>
      <c r="L103" t="str">
        <f t="shared" si="6"/>
        <v>NIT</v>
      </c>
      <c r="M103" t="str">
        <f t="shared" si="7"/>
        <v>06011411901010</v>
      </c>
      <c r="N103" t="s">
        <v>551</v>
      </c>
      <c r="O103">
        <v>0</v>
      </c>
      <c r="P103">
        <v>0</v>
      </c>
      <c r="Q103">
        <v>7.9</v>
      </c>
      <c r="R103">
        <v>1.0270000000000001</v>
      </c>
      <c r="S103">
        <v>0</v>
      </c>
      <c r="T103">
        <v>0</v>
      </c>
      <c r="U103">
        <v>8.9269999999999996</v>
      </c>
      <c r="V103">
        <v>0</v>
      </c>
      <c r="W103" t="s">
        <v>1</v>
      </c>
    </row>
    <row r="104" spans="1:23">
      <c r="A104" t="s">
        <v>8564</v>
      </c>
      <c r="B104" t="str">
        <f t="shared" si="4"/>
        <v>Junio</v>
      </c>
      <c r="C104" s="20">
        <v>44721</v>
      </c>
      <c r="D104" t="s">
        <v>1</v>
      </c>
      <c r="E104" t="s">
        <v>0</v>
      </c>
      <c r="F104" t="str">
        <f t="shared" si="5"/>
        <v>CCF</v>
      </c>
      <c r="G104" t="s">
        <v>8338</v>
      </c>
      <c r="H104" t="s">
        <v>8339</v>
      </c>
      <c r="I104">
        <v>332</v>
      </c>
      <c r="J104">
        <v>332</v>
      </c>
      <c r="K104">
        <v>0</v>
      </c>
      <c r="L104" t="str">
        <f t="shared" si="6"/>
        <v>DUI</v>
      </c>
      <c r="M104" t="str">
        <f t="shared" si="7"/>
        <v>013104106</v>
      </c>
      <c r="N104" t="s">
        <v>8692</v>
      </c>
      <c r="O104">
        <v>0</v>
      </c>
      <c r="P104">
        <v>0</v>
      </c>
      <c r="Q104">
        <v>124.82</v>
      </c>
      <c r="R104">
        <v>16.226600000000001</v>
      </c>
      <c r="S104">
        <v>0</v>
      </c>
      <c r="T104">
        <v>0</v>
      </c>
      <c r="U104">
        <v>141.04659999999998</v>
      </c>
      <c r="V104" t="s">
        <v>8691</v>
      </c>
      <c r="W104" t="s">
        <v>1</v>
      </c>
    </row>
    <row r="105" spans="1:23">
      <c r="A105" t="s">
        <v>8564</v>
      </c>
      <c r="B105" t="str">
        <f t="shared" si="4"/>
        <v>Junio</v>
      </c>
      <c r="C105" s="20">
        <v>44721</v>
      </c>
      <c r="D105" t="s">
        <v>1</v>
      </c>
      <c r="E105" t="s">
        <v>0</v>
      </c>
      <c r="F105" t="str">
        <f t="shared" si="5"/>
        <v>CCF</v>
      </c>
      <c r="G105" t="s">
        <v>8338</v>
      </c>
      <c r="H105" t="s">
        <v>8339</v>
      </c>
      <c r="I105">
        <v>333</v>
      </c>
      <c r="J105">
        <v>333</v>
      </c>
      <c r="K105" t="s">
        <v>8224</v>
      </c>
      <c r="L105" t="str">
        <f t="shared" si="6"/>
        <v>NIT</v>
      </c>
      <c r="M105" t="str">
        <f t="shared" si="7"/>
        <v>06140707201043</v>
      </c>
      <c r="N105" t="s">
        <v>8225</v>
      </c>
      <c r="O105">
        <v>0</v>
      </c>
      <c r="P105">
        <v>0</v>
      </c>
      <c r="Q105">
        <v>264.24</v>
      </c>
      <c r="R105">
        <v>34.351200000000006</v>
      </c>
      <c r="S105">
        <v>0</v>
      </c>
      <c r="T105">
        <v>0</v>
      </c>
      <c r="U105">
        <v>298.59120000000001</v>
      </c>
      <c r="V105">
        <v>0</v>
      </c>
      <c r="W105" t="s">
        <v>1</v>
      </c>
    </row>
    <row r="106" spans="1:23">
      <c r="A106" t="s">
        <v>8564</v>
      </c>
      <c r="B106" t="str">
        <f t="shared" si="4"/>
        <v>Junio</v>
      </c>
      <c r="C106" s="20">
        <v>44722</v>
      </c>
      <c r="D106" t="s">
        <v>1</v>
      </c>
      <c r="E106" t="s">
        <v>0</v>
      </c>
      <c r="F106" t="str">
        <f t="shared" si="5"/>
        <v>CCF</v>
      </c>
      <c r="G106" t="s">
        <v>8338</v>
      </c>
      <c r="H106" t="s">
        <v>8339</v>
      </c>
      <c r="I106">
        <v>335</v>
      </c>
      <c r="J106">
        <v>335</v>
      </c>
      <c r="K106" t="s">
        <v>120</v>
      </c>
      <c r="L106" t="str">
        <f t="shared" si="6"/>
        <v>NIT</v>
      </c>
      <c r="M106" t="str">
        <f t="shared" si="7"/>
        <v>06142208811224</v>
      </c>
      <c r="N106" t="s">
        <v>121</v>
      </c>
      <c r="O106">
        <v>0</v>
      </c>
      <c r="P106">
        <v>0</v>
      </c>
      <c r="Q106">
        <v>9.64</v>
      </c>
      <c r="R106">
        <v>1.2532000000000001</v>
      </c>
      <c r="S106">
        <v>0</v>
      </c>
      <c r="T106">
        <v>0</v>
      </c>
      <c r="U106">
        <v>10.8932</v>
      </c>
      <c r="V106">
        <v>0</v>
      </c>
      <c r="W106" t="s">
        <v>1</v>
      </c>
    </row>
    <row r="107" spans="1:23">
      <c r="A107" t="s">
        <v>8564</v>
      </c>
      <c r="B107" t="str">
        <f t="shared" si="4"/>
        <v>Junio</v>
      </c>
      <c r="C107" s="20">
        <v>44726</v>
      </c>
      <c r="D107" t="s">
        <v>1</v>
      </c>
      <c r="E107" t="s">
        <v>0</v>
      </c>
      <c r="F107" t="str">
        <f t="shared" si="5"/>
        <v>CCF</v>
      </c>
      <c r="G107" t="s">
        <v>8338</v>
      </c>
      <c r="H107" t="s">
        <v>8339</v>
      </c>
      <c r="I107">
        <v>336</v>
      </c>
      <c r="J107">
        <v>336</v>
      </c>
      <c r="K107" t="s">
        <v>118</v>
      </c>
      <c r="L107" t="str">
        <f t="shared" si="6"/>
        <v>NIT</v>
      </c>
      <c r="M107" t="str">
        <f t="shared" si="7"/>
        <v>06141106071025</v>
      </c>
      <c r="N107" t="s">
        <v>119</v>
      </c>
      <c r="O107">
        <v>0</v>
      </c>
      <c r="P107">
        <v>0</v>
      </c>
      <c r="Q107">
        <v>28</v>
      </c>
      <c r="R107">
        <v>3.64</v>
      </c>
      <c r="S107">
        <v>0</v>
      </c>
      <c r="T107">
        <v>0</v>
      </c>
      <c r="U107">
        <v>31.64</v>
      </c>
      <c r="V107">
        <v>0</v>
      </c>
      <c r="W107" t="s">
        <v>1</v>
      </c>
    </row>
    <row r="108" spans="1:23">
      <c r="A108" t="s">
        <v>8564</v>
      </c>
      <c r="B108" t="str">
        <f t="shared" si="4"/>
        <v>Junio</v>
      </c>
      <c r="C108" s="20">
        <v>44726</v>
      </c>
      <c r="D108" t="s">
        <v>1</v>
      </c>
      <c r="E108" t="s">
        <v>0</v>
      </c>
      <c r="F108" t="str">
        <f t="shared" si="5"/>
        <v>CCF</v>
      </c>
      <c r="G108" t="s">
        <v>8338</v>
      </c>
      <c r="H108" t="s">
        <v>8339</v>
      </c>
      <c r="I108">
        <v>337</v>
      </c>
      <c r="J108">
        <v>337</v>
      </c>
      <c r="K108" t="s">
        <v>118</v>
      </c>
      <c r="L108" t="str">
        <f t="shared" si="6"/>
        <v>NIT</v>
      </c>
      <c r="M108" t="str">
        <f t="shared" si="7"/>
        <v>06141106071025</v>
      </c>
      <c r="N108" t="s">
        <v>119</v>
      </c>
      <c r="O108">
        <v>0</v>
      </c>
      <c r="P108">
        <v>0</v>
      </c>
      <c r="Q108">
        <v>592.15</v>
      </c>
      <c r="R108">
        <v>76.979500000000002</v>
      </c>
      <c r="S108">
        <v>0</v>
      </c>
      <c r="T108">
        <v>0</v>
      </c>
      <c r="U108">
        <v>669.12950000000001</v>
      </c>
      <c r="V108">
        <v>0</v>
      </c>
      <c r="W108" t="s">
        <v>1</v>
      </c>
    </row>
    <row r="109" spans="1:23">
      <c r="A109" t="s">
        <v>8564</v>
      </c>
      <c r="B109" t="str">
        <f t="shared" si="4"/>
        <v>Junio</v>
      </c>
      <c r="C109" s="20">
        <v>44726</v>
      </c>
      <c r="D109" t="s">
        <v>1</v>
      </c>
      <c r="E109" t="s">
        <v>0</v>
      </c>
      <c r="F109" t="str">
        <f t="shared" si="5"/>
        <v>CCF</v>
      </c>
      <c r="G109" t="s">
        <v>8338</v>
      </c>
      <c r="H109" t="s">
        <v>8339</v>
      </c>
      <c r="I109">
        <v>338</v>
      </c>
      <c r="J109">
        <v>338</v>
      </c>
      <c r="K109" t="s">
        <v>118</v>
      </c>
      <c r="L109" t="str">
        <f t="shared" si="6"/>
        <v>NIT</v>
      </c>
      <c r="M109" t="str">
        <f t="shared" si="7"/>
        <v>06141106071025</v>
      </c>
      <c r="N109" t="s">
        <v>119</v>
      </c>
      <c r="O109">
        <v>0</v>
      </c>
      <c r="P109">
        <v>0</v>
      </c>
      <c r="Q109">
        <v>28.18</v>
      </c>
      <c r="R109">
        <v>3.6634000000000002</v>
      </c>
      <c r="S109">
        <v>0</v>
      </c>
      <c r="T109">
        <v>0</v>
      </c>
      <c r="U109">
        <v>31.843399999999999</v>
      </c>
      <c r="V109">
        <v>0</v>
      </c>
      <c r="W109" t="s">
        <v>1</v>
      </c>
    </row>
    <row r="110" spans="1:23">
      <c r="A110" t="s">
        <v>8564</v>
      </c>
      <c r="B110" t="str">
        <f t="shared" si="4"/>
        <v>Junio</v>
      </c>
      <c r="C110" s="20">
        <v>44726</v>
      </c>
      <c r="D110" t="s">
        <v>1</v>
      </c>
      <c r="E110" t="s">
        <v>0</v>
      </c>
      <c r="F110" t="str">
        <f t="shared" si="5"/>
        <v>CCF</v>
      </c>
      <c r="G110" t="s">
        <v>8338</v>
      </c>
      <c r="H110" t="s">
        <v>8339</v>
      </c>
      <c r="I110">
        <v>339</v>
      </c>
      <c r="J110">
        <v>339</v>
      </c>
      <c r="K110" t="s">
        <v>634</v>
      </c>
      <c r="L110" t="str">
        <f t="shared" si="6"/>
        <v>NIT</v>
      </c>
      <c r="M110" t="str">
        <f t="shared" si="7"/>
        <v>06142508161086</v>
      </c>
      <c r="N110" t="s">
        <v>635</v>
      </c>
      <c r="O110">
        <v>0</v>
      </c>
      <c r="P110">
        <v>0</v>
      </c>
      <c r="Q110">
        <v>46</v>
      </c>
      <c r="R110">
        <v>5.98</v>
      </c>
      <c r="S110">
        <v>0</v>
      </c>
      <c r="T110">
        <v>0</v>
      </c>
      <c r="U110">
        <v>51.980000000000004</v>
      </c>
      <c r="V110">
        <v>0</v>
      </c>
      <c r="W110" t="s">
        <v>1</v>
      </c>
    </row>
    <row r="111" spans="1:23">
      <c r="A111" t="s">
        <v>8564</v>
      </c>
      <c r="B111" t="str">
        <f t="shared" si="4"/>
        <v>Junio</v>
      </c>
      <c r="C111" s="20">
        <v>44726</v>
      </c>
      <c r="D111" t="s">
        <v>1</v>
      </c>
      <c r="E111" t="s">
        <v>0</v>
      </c>
      <c r="F111" t="str">
        <f t="shared" si="5"/>
        <v>CCF</v>
      </c>
      <c r="G111" t="s">
        <v>8338</v>
      </c>
      <c r="H111" t="s">
        <v>8339</v>
      </c>
      <c r="I111">
        <v>340</v>
      </c>
      <c r="J111">
        <v>340</v>
      </c>
      <c r="K111" t="s">
        <v>85</v>
      </c>
      <c r="L111" t="str">
        <f t="shared" si="6"/>
        <v>NIT</v>
      </c>
      <c r="M111" t="str">
        <f t="shared" si="7"/>
        <v>12171907161026</v>
      </c>
      <c r="N111" t="s">
        <v>86</v>
      </c>
      <c r="O111">
        <v>0</v>
      </c>
      <c r="P111">
        <v>0</v>
      </c>
      <c r="Q111">
        <v>104.97</v>
      </c>
      <c r="R111">
        <v>13.646100000000001</v>
      </c>
      <c r="S111">
        <v>0</v>
      </c>
      <c r="T111">
        <v>0</v>
      </c>
      <c r="U111">
        <v>118.6161</v>
      </c>
      <c r="V111">
        <v>0</v>
      </c>
      <c r="W111" t="s">
        <v>1</v>
      </c>
    </row>
    <row r="112" spans="1:23">
      <c r="A112" t="s">
        <v>8564</v>
      </c>
      <c r="B112" t="str">
        <f t="shared" si="4"/>
        <v>Junio</v>
      </c>
      <c r="C112" s="20">
        <v>44727</v>
      </c>
      <c r="D112" t="s">
        <v>1</v>
      </c>
      <c r="E112" t="s">
        <v>0</v>
      </c>
      <c r="F112" t="str">
        <f t="shared" si="5"/>
        <v>CCF</v>
      </c>
      <c r="G112" t="s">
        <v>8338</v>
      </c>
      <c r="H112" t="s">
        <v>8339</v>
      </c>
      <c r="I112">
        <v>341</v>
      </c>
      <c r="J112">
        <v>341</v>
      </c>
      <c r="K112" t="s">
        <v>8690</v>
      </c>
      <c r="L112" t="str">
        <f t="shared" si="6"/>
        <v>NIT</v>
      </c>
      <c r="M112" t="str">
        <f t="shared" si="7"/>
        <v>06140806951020</v>
      </c>
      <c r="N112" t="s">
        <v>1202</v>
      </c>
      <c r="O112">
        <v>0</v>
      </c>
      <c r="P112">
        <v>0</v>
      </c>
      <c r="Q112">
        <v>265.49</v>
      </c>
      <c r="R112">
        <v>34.5137</v>
      </c>
      <c r="S112">
        <v>0</v>
      </c>
      <c r="T112">
        <v>0</v>
      </c>
      <c r="U112">
        <v>300.00369999999998</v>
      </c>
      <c r="V112">
        <v>0</v>
      </c>
      <c r="W112" t="s">
        <v>1</v>
      </c>
    </row>
    <row r="113" spans="1:23">
      <c r="A113" t="s">
        <v>8564</v>
      </c>
      <c r="B113" t="str">
        <f t="shared" si="4"/>
        <v>Junio</v>
      </c>
      <c r="C113" s="20">
        <v>44727</v>
      </c>
      <c r="D113" t="s">
        <v>1</v>
      </c>
      <c r="E113" t="s">
        <v>0</v>
      </c>
      <c r="F113" t="str">
        <f t="shared" si="5"/>
        <v>CCF</v>
      </c>
      <c r="G113" t="s">
        <v>8338</v>
      </c>
      <c r="H113" t="s">
        <v>8339</v>
      </c>
      <c r="I113">
        <v>342</v>
      </c>
      <c r="J113">
        <v>342</v>
      </c>
      <c r="K113" t="s">
        <v>8558</v>
      </c>
      <c r="L113" t="str">
        <f t="shared" si="6"/>
        <v>NIT</v>
      </c>
      <c r="M113" t="str">
        <f t="shared" si="7"/>
        <v>06143103870014</v>
      </c>
      <c r="N113" t="s">
        <v>8559</v>
      </c>
      <c r="O113">
        <v>0</v>
      </c>
      <c r="P113">
        <v>0</v>
      </c>
      <c r="Q113">
        <v>265.49</v>
      </c>
      <c r="R113">
        <v>34.5137</v>
      </c>
      <c r="S113">
        <v>0</v>
      </c>
      <c r="T113">
        <v>0</v>
      </c>
      <c r="U113">
        <v>300.00369999999998</v>
      </c>
      <c r="V113">
        <v>0</v>
      </c>
      <c r="W113" t="s">
        <v>1</v>
      </c>
    </row>
    <row r="114" spans="1:23">
      <c r="A114" t="s">
        <v>8564</v>
      </c>
      <c r="B114" t="str">
        <f t="shared" si="4"/>
        <v>Junio</v>
      </c>
      <c r="C114" s="20">
        <v>44727</v>
      </c>
      <c r="D114" t="s">
        <v>1</v>
      </c>
      <c r="E114" t="s">
        <v>0</v>
      </c>
      <c r="F114" t="str">
        <f t="shared" si="5"/>
        <v>CCF</v>
      </c>
      <c r="G114" t="s">
        <v>8338</v>
      </c>
      <c r="H114" t="s">
        <v>8339</v>
      </c>
      <c r="I114">
        <v>343</v>
      </c>
      <c r="J114">
        <v>343</v>
      </c>
      <c r="K114" t="s">
        <v>118</v>
      </c>
      <c r="L114" t="str">
        <f t="shared" si="6"/>
        <v>NIT</v>
      </c>
      <c r="M114" t="str">
        <f t="shared" si="7"/>
        <v>06141106071025</v>
      </c>
      <c r="N114" t="s">
        <v>119</v>
      </c>
      <c r="O114">
        <v>0</v>
      </c>
      <c r="P114">
        <v>0</v>
      </c>
      <c r="Q114">
        <v>162.66</v>
      </c>
      <c r="R114">
        <v>21.145800000000001</v>
      </c>
      <c r="S114">
        <v>0</v>
      </c>
      <c r="T114">
        <v>0</v>
      </c>
      <c r="U114">
        <v>183.8058</v>
      </c>
      <c r="V114">
        <v>0</v>
      </c>
      <c r="W114" t="s">
        <v>1</v>
      </c>
    </row>
    <row r="115" spans="1:23">
      <c r="A115" t="s">
        <v>8564</v>
      </c>
      <c r="B115" t="str">
        <f t="shared" si="4"/>
        <v>Junio</v>
      </c>
      <c r="C115" s="20">
        <v>44728</v>
      </c>
      <c r="D115" t="s">
        <v>1</v>
      </c>
      <c r="E115" t="s">
        <v>0</v>
      </c>
      <c r="F115" t="str">
        <f t="shared" si="5"/>
        <v>CCF</v>
      </c>
      <c r="G115" t="s">
        <v>8338</v>
      </c>
      <c r="H115" t="s">
        <v>8339</v>
      </c>
      <c r="I115">
        <v>344</v>
      </c>
      <c r="J115">
        <v>344</v>
      </c>
      <c r="K115" t="s">
        <v>512</v>
      </c>
      <c r="L115" t="str">
        <f t="shared" si="6"/>
        <v>NIT</v>
      </c>
      <c r="M115" t="str">
        <f t="shared" si="7"/>
        <v>06142703761225</v>
      </c>
      <c r="N115" t="s">
        <v>513</v>
      </c>
      <c r="O115">
        <v>0</v>
      </c>
      <c r="P115">
        <v>0</v>
      </c>
      <c r="Q115">
        <v>104.91</v>
      </c>
      <c r="R115">
        <v>13.638299999999999</v>
      </c>
      <c r="S115">
        <v>0</v>
      </c>
      <c r="T115">
        <v>0</v>
      </c>
      <c r="U115">
        <v>118.5483</v>
      </c>
      <c r="V115">
        <v>0</v>
      </c>
      <c r="W115" t="s">
        <v>1</v>
      </c>
    </row>
    <row r="116" spans="1:23">
      <c r="A116" t="s">
        <v>8564</v>
      </c>
      <c r="B116" t="str">
        <f t="shared" si="4"/>
        <v>Junio</v>
      </c>
      <c r="C116" s="20">
        <v>44728</v>
      </c>
      <c r="D116" t="s">
        <v>1</v>
      </c>
      <c r="E116" t="s">
        <v>0</v>
      </c>
      <c r="F116" t="str">
        <f t="shared" si="5"/>
        <v>CCF</v>
      </c>
      <c r="G116" t="s">
        <v>8338</v>
      </c>
      <c r="H116" t="s">
        <v>8339</v>
      </c>
      <c r="I116">
        <v>345</v>
      </c>
      <c r="J116">
        <v>345</v>
      </c>
      <c r="K116" t="s">
        <v>1261</v>
      </c>
      <c r="L116" t="str">
        <f t="shared" si="6"/>
        <v>NIT</v>
      </c>
      <c r="M116" t="str">
        <f t="shared" si="7"/>
        <v>06143006081034</v>
      </c>
      <c r="N116" t="s">
        <v>1262</v>
      </c>
      <c r="O116">
        <v>0</v>
      </c>
      <c r="P116">
        <v>0</v>
      </c>
      <c r="Q116">
        <v>33.520000000000003</v>
      </c>
      <c r="R116">
        <v>4.3576000000000006</v>
      </c>
      <c r="S116">
        <v>0</v>
      </c>
      <c r="T116">
        <v>0</v>
      </c>
      <c r="U116">
        <v>37.877600000000001</v>
      </c>
      <c r="V116">
        <v>0</v>
      </c>
      <c r="W116" t="s">
        <v>1</v>
      </c>
    </row>
    <row r="117" spans="1:23">
      <c r="A117" t="s">
        <v>8564</v>
      </c>
      <c r="B117" t="str">
        <f t="shared" si="4"/>
        <v>Junio</v>
      </c>
      <c r="C117" s="20">
        <v>44732</v>
      </c>
      <c r="D117" t="s">
        <v>1</v>
      </c>
      <c r="E117" t="s">
        <v>0</v>
      </c>
      <c r="F117" t="str">
        <f t="shared" si="5"/>
        <v>CCF</v>
      </c>
      <c r="G117" t="s">
        <v>8338</v>
      </c>
      <c r="H117" t="s">
        <v>8339</v>
      </c>
      <c r="I117">
        <v>346</v>
      </c>
      <c r="J117">
        <v>346</v>
      </c>
      <c r="K117" t="s">
        <v>1261</v>
      </c>
      <c r="L117" t="str">
        <f t="shared" si="6"/>
        <v>NIT</v>
      </c>
      <c r="M117" t="str">
        <f t="shared" si="7"/>
        <v>06143006081034</v>
      </c>
      <c r="N117" t="s">
        <v>1262</v>
      </c>
      <c r="O117">
        <v>0</v>
      </c>
      <c r="P117">
        <v>0</v>
      </c>
      <c r="Q117">
        <v>52.67</v>
      </c>
      <c r="R117">
        <v>6.8471000000000002</v>
      </c>
      <c r="S117">
        <v>0</v>
      </c>
      <c r="T117">
        <v>0</v>
      </c>
      <c r="U117">
        <v>59.517099999999999</v>
      </c>
      <c r="V117">
        <v>0</v>
      </c>
      <c r="W117" t="s">
        <v>1</v>
      </c>
    </row>
    <row r="118" spans="1:23">
      <c r="A118" t="s">
        <v>8564</v>
      </c>
      <c r="B118" t="str">
        <f t="shared" si="4"/>
        <v>Junio</v>
      </c>
      <c r="C118" s="20">
        <v>44732</v>
      </c>
      <c r="D118" t="s">
        <v>1</v>
      </c>
      <c r="E118" t="s">
        <v>0</v>
      </c>
      <c r="F118" t="str">
        <f t="shared" si="5"/>
        <v>CCF</v>
      </c>
      <c r="G118" t="s">
        <v>8338</v>
      </c>
      <c r="H118" t="s">
        <v>8339</v>
      </c>
      <c r="I118">
        <v>347</v>
      </c>
      <c r="J118">
        <v>347</v>
      </c>
      <c r="K118" t="s">
        <v>1381</v>
      </c>
      <c r="L118" t="str">
        <f t="shared" si="6"/>
        <v>NIT</v>
      </c>
      <c r="M118" t="str">
        <f t="shared" si="7"/>
        <v>06141504181043</v>
      </c>
      <c r="N118" t="s">
        <v>1382</v>
      </c>
      <c r="O118">
        <v>0</v>
      </c>
      <c r="P118">
        <v>0</v>
      </c>
      <c r="Q118">
        <v>31.88</v>
      </c>
      <c r="R118">
        <v>4.1444000000000001</v>
      </c>
      <c r="S118">
        <v>0</v>
      </c>
      <c r="T118">
        <v>0</v>
      </c>
      <c r="U118">
        <v>36.0244</v>
      </c>
      <c r="V118">
        <v>0</v>
      </c>
      <c r="W118" t="s">
        <v>1</v>
      </c>
    </row>
    <row r="119" spans="1:23">
      <c r="A119" t="s">
        <v>8564</v>
      </c>
      <c r="B119" t="str">
        <f t="shared" si="4"/>
        <v>Junio</v>
      </c>
      <c r="C119" s="20">
        <v>44732</v>
      </c>
      <c r="D119" t="s">
        <v>1</v>
      </c>
      <c r="E119" t="s">
        <v>0</v>
      </c>
      <c r="F119" t="str">
        <f t="shared" si="5"/>
        <v>CCF</v>
      </c>
      <c r="G119" t="s">
        <v>8338</v>
      </c>
      <c r="H119" t="s">
        <v>8339</v>
      </c>
      <c r="I119">
        <v>348</v>
      </c>
      <c r="J119">
        <v>348</v>
      </c>
      <c r="K119" t="s">
        <v>8688</v>
      </c>
      <c r="L119" t="str">
        <f t="shared" si="6"/>
        <v>NIT</v>
      </c>
      <c r="M119" t="str">
        <f t="shared" si="7"/>
        <v>06141203201057</v>
      </c>
      <c r="N119" t="s">
        <v>8689</v>
      </c>
      <c r="O119">
        <v>0</v>
      </c>
      <c r="P119">
        <v>0</v>
      </c>
      <c r="Q119">
        <v>116.67</v>
      </c>
      <c r="R119">
        <v>15.167100000000001</v>
      </c>
      <c r="S119">
        <v>0</v>
      </c>
      <c r="T119">
        <v>0</v>
      </c>
      <c r="U119">
        <v>131.83709999999999</v>
      </c>
      <c r="V119">
        <v>0</v>
      </c>
      <c r="W119" t="s">
        <v>1</v>
      </c>
    </row>
    <row r="120" spans="1:23">
      <c r="A120" t="s">
        <v>8564</v>
      </c>
      <c r="B120" t="str">
        <f t="shared" si="4"/>
        <v>Junio</v>
      </c>
      <c r="C120" s="20">
        <v>44732</v>
      </c>
      <c r="D120" t="s">
        <v>1</v>
      </c>
      <c r="E120" t="s">
        <v>0</v>
      </c>
      <c r="F120" t="str">
        <f t="shared" si="5"/>
        <v>CCF</v>
      </c>
      <c r="G120" t="s">
        <v>8338</v>
      </c>
      <c r="H120" t="s">
        <v>8339</v>
      </c>
      <c r="I120">
        <v>349</v>
      </c>
      <c r="J120">
        <v>349</v>
      </c>
      <c r="K120" t="s">
        <v>1472</v>
      </c>
      <c r="L120" t="str">
        <f t="shared" si="6"/>
        <v>NIT</v>
      </c>
      <c r="M120" t="str">
        <f t="shared" si="7"/>
        <v>02070412620010</v>
      </c>
      <c r="N120" t="s">
        <v>1473</v>
      </c>
      <c r="O120">
        <v>0</v>
      </c>
      <c r="P120">
        <v>0</v>
      </c>
      <c r="Q120">
        <v>194.16</v>
      </c>
      <c r="R120">
        <v>25.2408</v>
      </c>
      <c r="S120">
        <v>0</v>
      </c>
      <c r="T120">
        <v>0</v>
      </c>
      <c r="U120">
        <v>219.4008</v>
      </c>
      <c r="V120">
        <v>0</v>
      </c>
      <c r="W120" t="s">
        <v>1</v>
      </c>
    </row>
    <row r="121" spans="1:23">
      <c r="A121" t="s">
        <v>8564</v>
      </c>
      <c r="B121" t="str">
        <f t="shared" si="4"/>
        <v>Junio</v>
      </c>
      <c r="C121" s="20">
        <v>44732</v>
      </c>
      <c r="D121" t="s">
        <v>1</v>
      </c>
      <c r="E121" t="s">
        <v>0</v>
      </c>
      <c r="F121" t="str">
        <f t="shared" si="5"/>
        <v>CCF</v>
      </c>
      <c r="G121" t="s">
        <v>8338</v>
      </c>
      <c r="H121" t="s">
        <v>8339</v>
      </c>
      <c r="I121">
        <v>350</v>
      </c>
      <c r="J121">
        <v>350</v>
      </c>
      <c r="K121" t="s">
        <v>118</v>
      </c>
      <c r="L121" t="str">
        <f t="shared" si="6"/>
        <v>NIT</v>
      </c>
      <c r="M121" t="str">
        <f t="shared" si="7"/>
        <v>06141106071025</v>
      </c>
      <c r="N121" t="s">
        <v>119</v>
      </c>
      <c r="O121">
        <v>0</v>
      </c>
      <c r="P121">
        <v>0</v>
      </c>
      <c r="Q121">
        <v>709.28</v>
      </c>
      <c r="R121">
        <v>92.206400000000002</v>
      </c>
      <c r="S121">
        <v>0</v>
      </c>
      <c r="T121">
        <v>0</v>
      </c>
      <c r="U121">
        <v>801.4864</v>
      </c>
      <c r="V121">
        <v>0</v>
      </c>
      <c r="W121" t="s">
        <v>1</v>
      </c>
    </row>
    <row r="122" spans="1:23">
      <c r="A122" t="s">
        <v>8564</v>
      </c>
      <c r="B122" t="str">
        <f t="shared" si="4"/>
        <v>Junio</v>
      </c>
      <c r="C122" s="20">
        <v>44733</v>
      </c>
      <c r="D122" t="s">
        <v>1</v>
      </c>
      <c r="E122" t="s">
        <v>0</v>
      </c>
      <c r="F122" t="str">
        <f t="shared" si="5"/>
        <v>CCF</v>
      </c>
      <c r="G122" t="s">
        <v>8338</v>
      </c>
      <c r="H122" t="s">
        <v>8339</v>
      </c>
      <c r="I122">
        <v>351</v>
      </c>
      <c r="J122">
        <v>351</v>
      </c>
      <c r="K122" t="s">
        <v>8686</v>
      </c>
      <c r="L122" t="str">
        <f t="shared" si="6"/>
        <v>NIT</v>
      </c>
      <c r="M122" t="str">
        <f t="shared" si="7"/>
        <v>06141501620024</v>
      </c>
      <c r="N122" t="s">
        <v>8687</v>
      </c>
      <c r="O122">
        <v>0</v>
      </c>
      <c r="P122">
        <v>0</v>
      </c>
      <c r="Q122">
        <v>68.14</v>
      </c>
      <c r="R122">
        <v>8.8582000000000001</v>
      </c>
      <c r="S122">
        <v>0</v>
      </c>
      <c r="T122">
        <v>0</v>
      </c>
      <c r="U122">
        <v>76.998199999999997</v>
      </c>
      <c r="V122">
        <v>0</v>
      </c>
      <c r="W122" t="s">
        <v>1</v>
      </c>
    </row>
    <row r="123" spans="1:23">
      <c r="A123" t="s">
        <v>8564</v>
      </c>
      <c r="B123" t="str">
        <f t="shared" si="4"/>
        <v>Junio</v>
      </c>
      <c r="C123" s="20">
        <v>44733</v>
      </c>
      <c r="D123" t="s">
        <v>1</v>
      </c>
      <c r="E123" t="s">
        <v>0</v>
      </c>
      <c r="F123" t="str">
        <f t="shared" si="5"/>
        <v>CCF</v>
      </c>
      <c r="G123" t="s">
        <v>8338</v>
      </c>
      <c r="H123" t="s">
        <v>8339</v>
      </c>
      <c r="I123">
        <v>352</v>
      </c>
      <c r="J123">
        <v>352</v>
      </c>
      <c r="K123" t="s">
        <v>118</v>
      </c>
      <c r="L123" t="str">
        <f t="shared" si="6"/>
        <v>NIT</v>
      </c>
      <c r="M123" t="str">
        <f t="shared" si="7"/>
        <v>06141106071025</v>
      </c>
      <c r="N123" t="s">
        <v>119</v>
      </c>
      <c r="O123">
        <v>0</v>
      </c>
      <c r="P123">
        <v>0</v>
      </c>
      <c r="Q123">
        <v>319.10000000000002</v>
      </c>
      <c r="R123">
        <v>41.483000000000004</v>
      </c>
      <c r="S123">
        <v>0</v>
      </c>
      <c r="T123">
        <v>0</v>
      </c>
      <c r="U123">
        <v>360.58300000000003</v>
      </c>
      <c r="V123">
        <v>0</v>
      </c>
      <c r="W123" t="s">
        <v>1</v>
      </c>
    </row>
    <row r="124" spans="1:23">
      <c r="A124" t="s">
        <v>8564</v>
      </c>
      <c r="B124" t="str">
        <f t="shared" si="4"/>
        <v>Junio</v>
      </c>
      <c r="C124" s="20">
        <v>44733</v>
      </c>
      <c r="D124" t="s">
        <v>1</v>
      </c>
      <c r="E124" t="s">
        <v>0</v>
      </c>
      <c r="F124" t="str">
        <f t="shared" si="5"/>
        <v>CCF</v>
      </c>
      <c r="G124" t="s">
        <v>8338</v>
      </c>
      <c r="H124" t="s">
        <v>8339</v>
      </c>
      <c r="I124">
        <v>353</v>
      </c>
      <c r="J124">
        <v>353</v>
      </c>
      <c r="K124" t="s">
        <v>118</v>
      </c>
      <c r="L124" t="str">
        <f t="shared" si="6"/>
        <v>NIT</v>
      </c>
      <c r="M124" t="str">
        <f t="shared" si="7"/>
        <v>06141106071025</v>
      </c>
      <c r="N124" t="s">
        <v>119</v>
      </c>
      <c r="O124">
        <v>0</v>
      </c>
      <c r="P124">
        <v>0</v>
      </c>
      <c r="Q124">
        <v>304.73</v>
      </c>
      <c r="R124">
        <v>39.614900000000006</v>
      </c>
      <c r="S124">
        <v>0</v>
      </c>
      <c r="T124">
        <v>0</v>
      </c>
      <c r="U124">
        <v>344.34490000000005</v>
      </c>
      <c r="V124">
        <v>0</v>
      </c>
      <c r="W124" t="s">
        <v>1</v>
      </c>
    </row>
    <row r="125" spans="1:23">
      <c r="A125" t="s">
        <v>8564</v>
      </c>
      <c r="B125" t="str">
        <f t="shared" si="4"/>
        <v>Junio</v>
      </c>
      <c r="C125" s="20">
        <v>44733</v>
      </c>
      <c r="D125" t="s">
        <v>1</v>
      </c>
      <c r="E125" t="s">
        <v>0</v>
      </c>
      <c r="F125" t="str">
        <f t="shared" si="5"/>
        <v>CCF</v>
      </c>
      <c r="G125" t="s">
        <v>8338</v>
      </c>
      <c r="H125" t="s">
        <v>8339</v>
      </c>
      <c r="I125">
        <v>354</v>
      </c>
      <c r="J125">
        <v>354</v>
      </c>
      <c r="K125" t="s">
        <v>1198</v>
      </c>
      <c r="L125" t="str">
        <f t="shared" si="6"/>
        <v>NIT</v>
      </c>
      <c r="M125" t="str">
        <f t="shared" si="7"/>
        <v>06170705871048</v>
      </c>
      <c r="N125" t="s">
        <v>1199</v>
      </c>
      <c r="O125">
        <v>0</v>
      </c>
      <c r="P125">
        <v>0</v>
      </c>
      <c r="Q125">
        <v>260.18</v>
      </c>
      <c r="R125">
        <v>33.823399999999999</v>
      </c>
      <c r="S125">
        <v>0</v>
      </c>
      <c r="T125">
        <v>0</v>
      </c>
      <c r="U125">
        <v>294.0034</v>
      </c>
      <c r="V125">
        <v>0</v>
      </c>
      <c r="W125" t="s">
        <v>1</v>
      </c>
    </row>
    <row r="126" spans="1:23">
      <c r="A126" t="s">
        <v>8564</v>
      </c>
      <c r="B126" t="str">
        <f t="shared" si="4"/>
        <v>Junio</v>
      </c>
      <c r="C126" s="20">
        <v>44733</v>
      </c>
      <c r="D126" t="s">
        <v>1</v>
      </c>
      <c r="E126" t="s">
        <v>0</v>
      </c>
      <c r="F126" t="str">
        <f t="shared" si="5"/>
        <v>CCF</v>
      </c>
      <c r="G126" t="s">
        <v>8338</v>
      </c>
      <c r="H126" t="s">
        <v>8339</v>
      </c>
      <c r="I126">
        <v>356</v>
      </c>
      <c r="J126">
        <v>356</v>
      </c>
      <c r="K126" t="s">
        <v>1182</v>
      </c>
      <c r="L126" t="str">
        <f t="shared" si="6"/>
        <v>NIT</v>
      </c>
      <c r="M126" t="str">
        <f t="shared" si="7"/>
        <v>06140201151013</v>
      </c>
      <c r="N126" t="s">
        <v>1183</v>
      </c>
      <c r="O126">
        <v>0</v>
      </c>
      <c r="P126">
        <v>0</v>
      </c>
      <c r="Q126">
        <v>266.64</v>
      </c>
      <c r="R126">
        <v>34.663199999999996</v>
      </c>
      <c r="S126">
        <v>0</v>
      </c>
      <c r="T126">
        <v>0</v>
      </c>
      <c r="U126">
        <v>301.3032</v>
      </c>
      <c r="V126">
        <v>0</v>
      </c>
      <c r="W126" t="s">
        <v>1</v>
      </c>
    </row>
    <row r="127" spans="1:23">
      <c r="A127" t="s">
        <v>8564</v>
      </c>
      <c r="B127" t="str">
        <f t="shared" si="4"/>
        <v>Junio</v>
      </c>
      <c r="C127" s="20">
        <v>44733</v>
      </c>
      <c r="D127" t="s">
        <v>1</v>
      </c>
      <c r="E127" t="s">
        <v>0</v>
      </c>
      <c r="F127" t="str">
        <f t="shared" si="5"/>
        <v>CCF</v>
      </c>
      <c r="G127" t="s">
        <v>8338</v>
      </c>
      <c r="H127" t="s">
        <v>8339</v>
      </c>
      <c r="I127">
        <v>357</v>
      </c>
      <c r="J127">
        <v>357</v>
      </c>
      <c r="K127" t="s">
        <v>1261</v>
      </c>
      <c r="L127" t="str">
        <f t="shared" si="6"/>
        <v>NIT</v>
      </c>
      <c r="M127" t="str">
        <f t="shared" si="7"/>
        <v>06143006081034</v>
      </c>
      <c r="N127" t="s">
        <v>1262</v>
      </c>
      <c r="O127">
        <v>0</v>
      </c>
      <c r="P127">
        <v>0</v>
      </c>
      <c r="Q127">
        <v>55.31</v>
      </c>
      <c r="R127">
        <v>7.1903000000000006</v>
      </c>
      <c r="S127">
        <v>0</v>
      </c>
      <c r="T127">
        <v>0</v>
      </c>
      <c r="U127">
        <v>62.500300000000003</v>
      </c>
      <c r="V127">
        <v>0</v>
      </c>
      <c r="W127" t="s">
        <v>1</v>
      </c>
    </row>
    <row r="128" spans="1:23">
      <c r="A128" t="s">
        <v>8564</v>
      </c>
      <c r="B128" t="str">
        <f t="shared" si="4"/>
        <v>Junio</v>
      </c>
      <c r="C128" s="20">
        <v>44733</v>
      </c>
      <c r="D128" t="s">
        <v>1</v>
      </c>
      <c r="E128" t="s">
        <v>0</v>
      </c>
      <c r="F128" t="str">
        <f t="shared" si="5"/>
        <v>CCF</v>
      </c>
      <c r="G128" t="s">
        <v>8338</v>
      </c>
      <c r="H128" t="s">
        <v>8339</v>
      </c>
      <c r="I128">
        <v>358</v>
      </c>
      <c r="J128">
        <v>358</v>
      </c>
      <c r="K128" t="s">
        <v>85</v>
      </c>
      <c r="L128" t="str">
        <f t="shared" si="6"/>
        <v>NIT</v>
      </c>
      <c r="M128" t="str">
        <f t="shared" si="7"/>
        <v>12171907161026</v>
      </c>
      <c r="N128" t="s">
        <v>86</v>
      </c>
      <c r="O128">
        <v>0</v>
      </c>
      <c r="P128">
        <v>0</v>
      </c>
      <c r="Q128">
        <v>237.48</v>
      </c>
      <c r="R128">
        <v>30.872399999999999</v>
      </c>
      <c r="S128">
        <v>0</v>
      </c>
      <c r="T128">
        <v>0</v>
      </c>
      <c r="U128">
        <v>268.35239999999999</v>
      </c>
      <c r="V128">
        <v>0</v>
      </c>
      <c r="W128" t="s">
        <v>1</v>
      </c>
    </row>
    <row r="129" spans="1:23">
      <c r="A129" t="s">
        <v>8564</v>
      </c>
      <c r="B129" t="str">
        <f t="shared" si="4"/>
        <v>Junio</v>
      </c>
      <c r="C129" s="20">
        <v>44734</v>
      </c>
      <c r="D129" t="s">
        <v>1</v>
      </c>
      <c r="E129" t="s">
        <v>0</v>
      </c>
      <c r="F129" t="str">
        <f t="shared" si="5"/>
        <v>CCF</v>
      </c>
      <c r="G129" t="s">
        <v>8338</v>
      </c>
      <c r="H129" t="s">
        <v>8339</v>
      </c>
      <c r="I129">
        <v>359</v>
      </c>
      <c r="J129">
        <v>359</v>
      </c>
      <c r="K129" t="s">
        <v>803</v>
      </c>
      <c r="L129" t="str">
        <f t="shared" si="6"/>
        <v>NIT</v>
      </c>
      <c r="M129" t="str">
        <f t="shared" si="7"/>
        <v>05010909881017</v>
      </c>
      <c r="N129" t="s">
        <v>804</v>
      </c>
      <c r="O129">
        <v>0</v>
      </c>
      <c r="P129">
        <v>0</v>
      </c>
      <c r="Q129">
        <v>81</v>
      </c>
      <c r="R129">
        <v>10.530000000000001</v>
      </c>
      <c r="S129">
        <v>0</v>
      </c>
      <c r="T129">
        <v>0</v>
      </c>
      <c r="U129">
        <v>91.53</v>
      </c>
      <c r="V129">
        <v>0</v>
      </c>
      <c r="W129" t="s">
        <v>1</v>
      </c>
    </row>
    <row r="130" spans="1:23">
      <c r="A130" t="s">
        <v>8564</v>
      </c>
      <c r="B130" t="str">
        <f t="shared" si="4"/>
        <v>Junio</v>
      </c>
      <c r="C130" s="20">
        <v>44734</v>
      </c>
      <c r="D130" t="s">
        <v>1</v>
      </c>
      <c r="E130" t="s">
        <v>0</v>
      </c>
      <c r="F130" t="str">
        <f t="shared" si="5"/>
        <v>CCF</v>
      </c>
      <c r="G130" t="s">
        <v>8338</v>
      </c>
      <c r="H130" t="s">
        <v>8339</v>
      </c>
      <c r="I130">
        <v>360</v>
      </c>
      <c r="J130">
        <v>360</v>
      </c>
      <c r="K130" t="s">
        <v>77</v>
      </c>
      <c r="L130" t="str">
        <f t="shared" si="6"/>
        <v>NIT</v>
      </c>
      <c r="M130" t="str">
        <f t="shared" si="7"/>
        <v>11231402520010</v>
      </c>
      <c r="N130" t="s">
        <v>78</v>
      </c>
      <c r="O130">
        <v>0</v>
      </c>
      <c r="P130">
        <v>0</v>
      </c>
      <c r="Q130">
        <v>177.34</v>
      </c>
      <c r="R130">
        <v>23.054200000000002</v>
      </c>
      <c r="S130">
        <v>0</v>
      </c>
      <c r="T130">
        <v>0</v>
      </c>
      <c r="U130">
        <v>200.39420000000001</v>
      </c>
      <c r="V130">
        <v>0</v>
      </c>
      <c r="W130" t="s">
        <v>1</v>
      </c>
    </row>
    <row r="131" spans="1:23">
      <c r="A131" t="s">
        <v>8564</v>
      </c>
      <c r="B131" t="str">
        <f t="shared" ref="B131:B194" si="8">SUBSTITUTE(A131,"UNIO","unio")</f>
        <v>Junio</v>
      </c>
      <c r="C131" s="20">
        <v>44734</v>
      </c>
      <c r="D131" t="s">
        <v>1</v>
      </c>
      <c r="E131" t="s">
        <v>0</v>
      </c>
      <c r="F131" t="str">
        <f t="shared" ref="F131:F194" si="9">IF(E131="05","Nota de crédito","CCF")</f>
        <v>CCF</v>
      </c>
      <c r="G131" t="s">
        <v>8338</v>
      </c>
      <c r="H131" t="s">
        <v>8339</v>
      </c>
      <c r="I131">
        <v>361</v>
      </c>
      <c r="J131">
        <v>361</v>
      </c>
      <c r="K131" t="s">
        <v>118</v>
      </c>
      <c r="L131" t="str">
        <f t="shared" ref="L131:L194" si="10">IF(K131=0,"DUI","NIT")</f>
        <v>NIT</v>
      </c>
      <c r="M131" t="str">
        <f t="shared" ref="M131:M194" si="11">IF(K131=0,V131,K131)</f>
        <v>06141106071025</v>
      </c>
      <c r="N131" t="s">
        <v>119</v>
      </c>
      <c r="O131">
        <v>0</v>
      </c>
      <c r="P131">
        <v>0</v>
      </c>
      <c r="Q131">
        <v>334.87</v>
      </c>
      <c r="R131">
        <v>43.533100000000005</v>
      </c>
      <c r="S131">
        <v>0</v>
      </c>
      <c r="T131">
        <v>0</v>
      </c>
      <c r="U131">
        <v>378.40309999999999</v>
      </c>
      <c r="V131">
        <v>0</v>
      </c>
      <c r="W131" t="s">
        <v>1</v>
      </c>
    </row>
    <row r="132" spans="1:23">
      <c r="A132" t="s">
        <v>8564</v>
      </c>
      <c r="B132" t="str">
        <f t="shared" si="8"/>
        <v>Junio</v>
      </c>
      <c r="C132" s="20">
        <v>44735</v>
      </c>
      <c r="D132" t="s">
        <v>1</v>
      </c>
      <c r="E132" t="s">
        <v>0</v>
      </c>
      <c r="F132" t="str">
        <f t="shared" si="9"/>
        <v>CCF</v>
      </c>
      <c r="G132" t="s">
        <v>8338</v>
      </c>
      <c r="H132" t="s">
        <v>8339</v>
      </c>
      <c r="I132">
        <v>362</v>
      </c>
      <c r="J132">
        <v>362</v>
      </c>
      <c r="K132" t="s">
        <v>257</v>
      </c>
      <c r="L132" t="str">
        <f t="shared" si="10"/>
        <v>NIT</v>
      </c>
      <c r="M132" t="str">
        <f t="shared" si="11"/>
        <v>06141609750022</v>
      </c>
      <c r="N132" t="s">
        <v>258</v>
      </c>
      <c r="O132">
        <v>0</v>
      </c>
      <c r="P132">
        <v>0</v>
      </c>
      <c r="Q132">
        <v>252.21</v>
      </c>
      <c r="R132">
        <v>32.787300000000002</v>
      </c>
      <c r="S132">
        <v>0</v>
      </c>
      <c r="T132">
        <v>0</v>
      </c>
      <c r="U132">
        <v>284.9973</v>
      </c>
      <c r="V132">
        <v>0</v>
      </c>
      <c r="W132" t="s">
        <v>1</v>
      </c>
    </row>
    <row r="133" spans="1:23">
      <c r="A133" t="s">
        <v>8564</v>
      </c>
      <c r="B133" t="str">
        <f t="shared" si="8"/>
        <v>Junio</v>
      </c>
      <c r="C133" s="20">
        <v>44735</v>
      </c>
      <c r="D133" t="s">
        <v>1</v>
      </c>
      <c r="E133" t="s">
        <v>0</v>
      </c>
      <c r="F133" t="str">
        <f t="shared" si="9"/>
        <v>CCF</v>
      </c>
      <c r="G133" t="s">
        <v>8338</v>
      </c>
      <c r="H133" t="s">
        <v>8339</v>
      </c>
      <c r="I133">
        <v>363</v>
      </c>
      <c r="J133">
        <v>363</v>
      </c>
      <c r="K133" t="s">
        <v>1385</v>
      </c>
      <c r="L133" t="str">
        <f t="shared" si="10"/>
        <v>NIT</v>
      </c>
      <c r="M133" t="str">
        <f t="shared" si="11"/>
        <v>12170407851020</v>
      </c>
      <c r="N133" t="s">
        <v>1386</v>
      </c>
      <c r="O133">
        <v>0</v>
      </c>
      <c r="P133">
        <v>0</v>
      </c>
      <c r="Q133">
        <v>602.83000000000004</v>
      </c>
      <c r="R133">
        <v>78.367900000000006</v>
      </c>
      <c r="S133">
        <v>0</v>
      </c>
      <c r="T133">
        <v>0</v>
      </c>
      <c r="U133">
        <v>681.1979</v>
      </c>
      <c r="V133">
        <v>0</v>
      </c>
      <c r="W133" t="s">
        <v>1</v>
      </c>
    </row>
    <row r="134" spans="1:23">
      <c r="A134" t="s">
        <v>8564</v>
      </c>
      <c r="B134" t="str">
        <f t="shared" si="8"/>
        <v>Junio</v>
      </c>
      <c r="C134" s="20">
        <v>44735</v>
      </c>
      <c r="D134" t="s">
        <v>1</v>
      </c>
      <c r="E134" t="s">
        <v>0</v>
      </c>
      <c r="F134" t="str">
        <f t="shared" si="9"/>
        <v>CCF</v>
      </c>
      <c r="G134" t="s">
        <v>8338</v>
      </c>
      <c r="H134" t="s">
        <v>8339</v>
      </c>
      <c r="I134">
        <v>364</v>
      </c>
      <c r="J134">
        <v>364</v>
      </c>
      <c r="K134" t="s">
        <v>118</v>
      </c>
      <c r="L134" t="str">
        <f t="shared" si="10"/>
        <v>NIT</v>
      </c>
      <c r="M134" t="str">
        <f t="shared" si="11"/>
        <v>06141106071025</v>
      </c>
      <c r="N134" t="s">
        <v>119</v>
      </c>
      <c r="O134">
        <v>0</v>
      </c>
      <c r="P134">
        <v>0</v>
      </c>
      <c r="Q134">
        <v>68.37</v>
      </c>
      <c r="R134">
        <v>8.8881000000000014</v>
      </c>
      <c r="S134">
        <v>0</v>
      </c>
      <c r="T134">
        <v>0</v>
      </c>
      <c r="U134">
        <v>77.258100000000013</v>
      </c>
      <c r="V134">
        <v>0</v>
      </c>
      <c r="W134" t="s">
        <v>1</v>
      </c>
    </row>
    <row r="135" spans="1:23">
      <c r="A135" t="s">
        <v>8564</v>
      </c>
      <c r="B135" t="str">
        <f t="shared" si="8"/>
        <v>Junio</v>
      </c>
      <c r="C135" s="20">
        <v>44736</v>
      </c>
      <c r="D135" t="s">
        <v>1</v>
      </c>
      <c r="E135" t="s">
        <v>0</v>
      </c>
      <c r="F135" t="str">
        <f t="shared" si="9"/>
        <v>CCF</v>
      </c>
      <c r="G135" t="s">
        <v>8338</v>
      </c>
      <c r="H135" t="s">
        <v>8339</v>
      </c>
      <c r="I135">
        <v>365</v>
      </c>
      <c r="J135">
        <v>365</v>
      </c>
      <c r="K135" t="s">
        <v>118</v>
      </c>
      <c r="L135" t="str">
        <f t="shared" si="10"/>
        <v>NIT</v>
      </c>
      <c r="M135" t="str">
        <f t="shared" si="11"/>
        <v>06141106071025</v>
      </c>
      <c r="N135" t="s">
        <v>119</v>
      </c>
      <c r="O135">
        <v>0</v>
      </c>
      <c r="P135">
        <v>0</v>
      </c>
      <c r="Q135">
        <v>84.54</v>
      </c>
      <c r="R135">
        <v>10.990200000000002</v>
      </c>
      <c r="S135">
        <v>0</v>
      </c>
      <c r="T135">
        <v>0</v>
      </c>
      <c r="U135">
        <v>95.530200000000008</v>
      </c>
      <c r="V135">
        <v>0</v>
      </c>
      <c r="W135" t="s">
        <v>1</v>
      </c>
    </row>
    <row r="136" spans="1:23">
      <c r="A136" t="s">
        <v>8564</v>
      </c>
      <c r="B136" t="str">
        <f t="shared" si="8"/>
        <v>Junio</v>
      </c>
      <c r="C136" s="20">
        <v>44736</v>
      </c>
      <c r="D136" t="s">
        <v>1</v>
      </c>
      <c r="E136" t="s">
        <v>0</v>
      </c>
      <c r="F136" t="str">
        <f t="shared" si="9"/>
        <v>CCF</v>
      </c>
      <c r="G136" t="s">
        <v>8338</v>
      </c>
      <c r="H136" t="s">
        <v>8339</v>
      </c>
      <c r="I136">
        <v>366</v>
      </c>
      <c r="J136">
        <v>366</v>
      </c>
      <c r="K136" t="s">
        <v>118</v>
      </c>
      <c r="L136" t="str">
        <f t="shared" si="10"/>
        <v>NIT</v>
      </c>
      <c r="M136" t="str">
        <f t="shared" si="11"/>
        <v>06141106071025</v>
      </c>
      <c r="N136" t="s">
        <v>119</v>
      </c>
      <c r="O136">
        <v>0</v>
      </c>
      <c r="P136">
        <v>0</v>
      </c>
      <c r="Q136">
        <v>28.18</v>
      </c>
      <c r="R136">
        <v>3.6634000000000002</v>
      </c>
      <c r="S136">
        <v>0</v>
      </c>
      <c r="T136">
        <v>0</v>
      </c>
      <c r="U136">
        <v>31.843399999999999</v>
      </c>
      <c r="V136">
        <v>0</v>
      </c>
      <c r="W136" t="s">
        <v>1</v>
      </c>
    </row>
    <row r="137" spans="1:23">
      <c r="A137" t="s">
        <v>8564</v>
      </c>
      <c r="B137" t="str">
        <f t="shared" si="8"/>
        <v>Junio</v>
      </c>
      <c r="C137" s="20">
        <v>44736</v>
      </c>
      <c r="D137" t="s">
        <v>1</v>
      </c>
      <c r="E137" t="s">
        <v>0</v>
      </c>
      <c r="F137" t="str">
        <f t="shared" si="9"/>
        <v>CCF</v>
      </c>
      <c r="G137" t="s">
        <v>8338</v>
      </c>
      <c r="H137" t="s">
        <v>8339</v>
      </c>
      <c r="I137">
        <v>367</v>
      </c>
      <c r="J137">
        <v>367</v>
      </c>
      <c r="K137" t="s">
        <v>1381</v>
      </c>
      <c r="L137" t="str">
        <f t="shared" si="10"/>
        <v>NIT</v>
      </c>
      <c r="M137" t="str">
        <f t="shared" si="11"/>
        <v>06141504181043</v>
      </c>
      <c r="N137" t="s">
        <v>1382</v>
      </c>
      <c r="O137">
        <v>0</v>
      </c>
      <c r="P137">
        <v>0</v>
      </c>
      <c r="Q137">
        <v>330.31</v>
      </c>
      <c r="R137">
        <v>42.940300000000001</v>
      </c>
      <c r="S137">
        <v>0</v>
      </c>
      <c r="T137">
        <v>0</v>
      </c>
      <c r="U137">
        <v>373.25029999999998</v>
      </c>
      <c r="V137">
        <v>0</v>
      </c>
      <c r="W137" t="s">
        <v>1</v>
      </c>
    </row>
    <row r="138" spans="1:23">
      <c r="A138" t="s">
        <v>8564</v>
      </c>
      <c r="B138" t="str">
        <f t="shared" si="8"/>
        <v>Junio</v>
      </c>
      <c r="C138" s="20">
        <v>44736</v>
      </c>
      <c r="D138" t="s">
        <v>1</v>
      </c>
      <c r="E138" t="s">
        <v>0</v>
      </c>
      <c r="F138" t="str">
        <f t="shared" si="9"/>
        <v>CCF</v>
      </c>
      <c r="G138" t="s">
        <v>8338</v>
      </c>
      <c r="H138" t="s">
        <v>8339</v>
      </c>
      <c r="I138">
        <v>368</v>
      </c>
      <c r="J138">
        <v>368</v>
      </c>
      <c r="K138" t="s">
        <v>1381</v>
      </c>
      <c r="L138" t="str">
        <f t="shared" si="10"/>
        <v>NIT</v>
      </c>
      <c r="M138" t="str">
        <f t="shared" si="11"/>
        <v>06141504181043</v>
      </c>
      <c r="N138" t="s">
        <v>1382</v>
      </c>
      <c r="O138">
        <v>0</v>
      </c>
      <c r="P138">
        <v>0</v>
      </c>
      <c r="Q138">
        <v>437.17</v>
      </c>
      <c r="R138">
        <v>56.832100000000004</v>
      </c>
      <c r="S138">
        <v>0</v>
      </c>
      <c r="T138">
        <v>0</v>
      </c>
      <c r="U138">
        <v>494.00210000000004</v>
      </c>
      <c r="V138">
        <v>0</v>
      </c>
      <c r="W138" t="s">
        <v>1</v>
      </c>
    </row>
    <row r="139" spans="1:23">
      <c r="A139" t="s">
        <v>8564</v>
      </c>
      <c r="B139" t="str">
        <f t="shared" si="8"/>
        <v>Junio</v>
      </c>
      <c r="C139" s="20">
        <v>44736</v>
      </c>
      <c r="D139" t="s">
        <v>1</v>
      </c>
      <c r="E139" t="s">
        <v>0</v>
      </c>
      <c r="F139" t="str">
        <f t="shared" si="9"/>
        <v>CCF</v>
      </c>
      <c r="G139" t="s">
        <v>8338</v>
      </c>
      <c r="H139" t="s">
        <v>8339</v>
      </c>
      <c r="I139">
        <v>369</v>
      </c>
      <c r="J139">
        <v>369</v>
      </c>
      <c r="K139" t="s">
        <v>126</v>
      </c>
      <c r="L139" t="str">
        <f t="shared" si="10"/>
        <v>NIT</v>
      </c>
      <c r="M139" t="str">
        <f t="shared" si="11"/>
        <v>12172508931019</v>
      </c>
      <c r="N139" t="s">
        <v>127</v>
      </c>
      <c r="O139">
        <v>0</v>
      </c>
      <c r="P139">
        <v>0</v>
      </c>
      <c r="Q139">
        <v>149.08000000000001</v>
      </c>
      <c r="R139">
        <v>19.380400000000002</v>
      </c>
      <c r="S139">
        <v>0</v>
      </c>
      <c r="T139">
        <v>0</v>
      </c>
      <c r="U139">
        <v>168.46040000000002</v>
      </c>
      <c r="V139">
        <v>0</v>
      </c>
      <c r="W139" t="s">
        <v>1</v>
      </c>
    </row>
    <row r="140" spans="1:23">
      <c r="A140" t="s">
        <v>8564</v>
      </c>
      <c r="B140" t="str">
        <f t="shared" si="8"/>
        <v>Junio</v>
      </c>
      <c r="C140" s="20">
        <v>44739</v>
      </c>
      <c r="D140" t="s">
        <v>1</v>
      </c>
      <c r="E140" t="s">
        <v>0</v>
      </c>
      <c r="F140" t="str">
        <f t="shared" si="9"/>
        <v>CCF</v>
      </c>
      <c r="G140" t="s">
        <v>8338</v>
      </c>
      <c r="H140" t="s">
        <v>8339</v>
      </c>
      <c r="I140">
        <v>370</v>
      </c>
      <c r="J140">
        <v>370</v>
      </c>
      <c r="K140" t="s">
        <v>144</v>
      </c>
      <c r="L140" t="str">
        <f t="shared" si="10"/>
        <v>NIT</v>
      </c>
      <c r="M140" t="str">
        <f t="shared" si="11"/>
        <v>06140809620081</v>
      </c>
      <c r="N140" t="s">
        <v>145</v>
      </c>
      <c r="O140">
        <v>0</v>
      </c>
      <c r="P140">
        <v>0</v>
      </c>
      <c r="Q140">
        <v>22.3</v>
      </c>
      <c r="R140">
        <v>2.899</v>
      </c>
      <c r="S140">
        <v>0</v>
      </c>
      <c r="T140">
        <v>0</v>
      </c>
      <c r="U140">
        <v>25.199000000000002</v>
      </c>
      <c r="V140">
        <v>0</v>
      </c>
      <c r="W140" t="s">
        <v>1</v>
      </c>
    </row>
    <row r="141" spans="1:23">
      <c r="A141" t="s">
        <v>8564</v>
      </c>
      <c r="B141" t="str">
        <f t="shared" si="8"/>
        <v>Junio</v>
      </c>
      <c r="C141" s="20">
        <v>44739</v>
      </c>
      <c r="D141" t="s">
        <v>1</v>
      </c>
      <c r="E141" t="s">
        <v>0</v>
      </c>
      <c r="F141" t="str">
        <f t="shared" si="9"/>
        <v>CCF</v>
      </c>
      <c r="G141" t="s">
        <v>8338</v>
      </c>
      <c r="H141" t="s">
        <v>8339</v>
      </c>
      <c r="I141">
        <v>371</v>
      </c>
      <c r="J141">
        <v>371</v>
      </c>
      <c r="K141" t="s">
        <v>118</v>
      </c>
      <c r="L141" t="str">
        <f t="shared" si="10"/>
        <v>NIT</v>
      </c>
      <c r="M141" t="str">
        <f t="shared" si="11"/>
        <v>06141106071025</v>
      </c>
      <c r="N141" t="s">
        <v>119</v>
      </c>
      <c r="O141">
        <v>0</v>
      </c>
      <c r="P141">
        <v>0</v>
      </c>
      <c r="Q141">
        <v>63.76</v>
      </c>
      <c r="R141">
        <v>8.2888000000000002</v>
      </c>
      <c r="S141">
        <v>0</v>
      </c>
      <c r="T141">
        <v>0</v>
      </c>
      <c r="U141">
        <v>72.0488</v>
      </c>
      <c r="V141">
        <v>0</v>
      </c>
      <c r="W141" t="s">
        <v>1</v>
      </c>
    </row>
    <row r="142" spans="1:23">
      <c r="A142" t="s">
        <v>8564</v>
      </c>
      <c r="B142" t="str">
        <f t="shared" si="8"/>
        <v>Junio</v>
      </c>
      <c r="C142" s="20">
        <v>44739</v>
      </c>
      <c r="D142" t="s">
        <v>1</v>
      </c>
      <c r="E142" t="s">
        <v>0</v>
      </c>
      <c r="F142" t="str">
        <f t="shared" si="9"/>
        <v>CCF</v>
      </c>
      <c r="G142" t="s">
        <v>8338</v>
      </c>
      <c r="H142" t="s">
        <v>8339</v>
      </c>
      <c r="I142">
        <v>372</v>
      </c>
      <c r="J142">
        <v>372</v>
      </c>
      <c r="K142" t="s">
        <v>118</v>
      </c>
      <c r="L142" t="str">
        <f t="shared" si="10"/>
        <v>NIT</v>
      </c>
      <c r="M142" t="str">
        <f t="shared" si="11"/>
        <v>06141106071025</v>
      </c>
      <c r="N142" t="s">
        <v>119</v>
      </c>
      <c r="O142">
        <v>0</v>
      </c>
      <c r="P142">
        <v>0</v>
      </c>
      <c r="Q142">
        <v>212.73</v>
      </c>
      <c r="R142">
        <v>27.654900000000001</v>
      </c>
      <c r="S142">
        <v>0</v>
      </c>
      <c r="T142">
        <v>0</v>
      </c>
      <c r="U142">
        <v>240.38489999999999</v>
      </c>
      <c r="V142">
        <v>0</v>
      </c>
      <c r="W142" t="s">
        <v>1</v>
      </c>
    </row>
    <row r="143" spans="1:23">
      <c r="A143" t="s">
        <v>8564</v>
      </c>
      <c r="B143" t="str">
        <f t="shared" si="8"/>
        <v>Junio</v>
      </c>
      <c r="C143" s="20">
        <v>44739</v>
      </c>
      <c r="D143" t="s">
        <v>1</v>
      </c>
      <c r="E143" t="s">
        <v>0</v>
      </c>
      <c r="F143" t="str">
        <f t="shared" si="9"/>
        <v>CCF</v>
      </c>
      <c r="G143" t="s">
        <v>8338</v>
      </c>
      <c r="H143" t="s">
        <v>8339</v>
      </c>
      <c r="I143">
        <v>373</v>
      </c>
      <c r="J143">
        <v>373</v>
      </c>
      <c r="K143" t="s">
        <v>120</v>
      </c>
      <c r="L143" t="str">
        <f t="shared" si="10"/>
        <v>NIT</v>
      </c>
      <c r="M143" t="str">
        <f t="shared" si="11"/>
        <v>06142208811224</v>
      </c>
      <c r="N143" t="s">
        <v>121</v>
      </c>
      <c r="O143">
        <v>0</v>
      </c>
      <c r="P143">
        <v>0</v>
      </c>
      <c r="Q143">
        <v>11.5</v>
      </c>
      <c r="R143">
        <v>1.4950000000000001</v>
      </c>
      <c r="S143">
        <v>0</v>
      </c>
      <c r="T143">
        <v>0</v>
      </c>
      <c r="U143">
        <v>12.995000000000001</v>
      </c>
      <c r="V143">
        <v>0</v>
      </c>
      <c r="W143" t="s">
        <v>1</v>
      </c>
    </row>
    <row r="144" spans="1:23">
      <c r="A144" t="s">
        <v>8564</v>
      </c>
      <c r="B144" t="str">
        <f t="shared" si="8"/>
        <v>Junio</v>
      </c>
      <c r="C144" s="20">
        <v>44739</v>
      </c>
      <c r="D144" t="s">
        <v>1</v>
      </c>
      <c r="E144" t="s">
        <v>0</v>
      </c>
      <c r="F144" t="str">
        <f t="shared" si="9"/>
        <v>CCF</v>
      </c>
      <c r="G144" t="s">
        <v>8338</v>
      </c>
      <c r="H144" t="s">
        <v>8339</v>
      </c>
      <c r="I144">
        <v>374</v>
      </c>
      <c r="J144">
        <v>374</v>
      </c>
      <c r="K144" t="s">
        <v>8224</v>
      </c>
      <c r="L144" t="str">
        <f t="shared" si="10"/>
        <v>NIT</v>
      </c>
      <c r="M144" t="str">
        <f t="shared" si="11"/>
        <v>06140707201043</v>
      </c>
      <c r="N144" t="s">
        <v>8225</v>
      </c>
      <c r="O144">
        <v>0</v>
      </c>
      <c r="P144">
        <v>0</v>
      </c>
      <c r="Q144">
        <v>253.64</v>
      </c>
      <c r="R144">
        <v>32.973199999999999</v>
      </c>
      <c r="S144">
        <v>0</v>
      </c>
      <c r="T144">
        <v>0</v>
      </c>
      <c r="U144">
        <v>286.61320000000001</v>
      </c>
      <c r="V144">
        <v>0</v>
      </c>
      <c r="W144" t="s">
        <v>1</v>
      </c>
    </row>
    <row r="145" spans="1:23">
      <c r="A145" t="s">
        <v>8564</v>
      </c>
      <c r="B145" t="str">
        <f t="shared" si="8"/>
        <v>Junio</v>
      </c>
      <c r="C145" s="20">
        <v>44739</v>
      </c>
      <c r="D145" t="s">
        <v>1</v>
      </c>
      <c r="E145" t="s">
        <v>0</v>
      </c>
      <c r="F145" t="str">
        <f t="shared" si="9"/>
        <v>CCF</v>
      </c>
      <c r="G145" t="s">
        <v>8338</v>
      </c>
      <c r="H145" t="s">
        <v>8339</v>
      </c>
      <c r="I145">
        <v>375</v>
      </c>
      <c r="J145">
        <v>375</v>
      </c>
      <c r="K145" t="s">
        <v>118</v>
      </c>
      <c r="L145" t="str">
        <f t="shared" si="10"/>
        <v>NIT</v>
      </c>
      <c r="M145" t="str">
        <f t="shared" si="11"/>
        <v>06141106071025</v>
      </c>
      <c r="N145" t="s">
        <v>119</v>
      </c>
      <c r="O145">
        <v>0</v>
      </c>
      <c r="P145">
        <v>0</v>
      </c>
      <c r="Q145">
        <v>88.58</v>
      </c>
      <c r="R145">
        <v>11.5154</v>
      </c>
      <c r="S145">
        <v>0</v>
      </c>
      <c r="T145">
        <v>0</v>
      </c>
      <c r="U145">
        <v>100.0954</v>
      </c>
      <c r="V145">
        <v>0</v>
      </c>
      <c r="W145" t="s">
        <v>1</v>
      </c>
    </row>
    <row r="146" spans="1:23">
      <c r="A146" t="s">
        <v>8564</v>
      </c>
      <c r="B146" t="str">
        <f t="shared" si="8"/>
        <v>Junio</v>
      </c>
      <c r="C146" s="20">
        <v>44739</v>
      </c>
      <c r="D146" t="s">
        <v>1</v>
      </c>
      <c r="E146" t="s">
        <v>0</v>
      </c>
      <c r="F146" t="str">
        <f t="shared" si="9"/>
        <v>CCF</v>
      </c>
      <c r="G146" t="s">
        <v>8338</v>
      </c>
      <c r="H146" t="s">
        <v>8339</v>
      </c>
      <c r="I146">
        <v>376</v>
      </c>
      <c r="J146">
        <v>376</v>
      </c>
      <c r="K146" t="s">
        <v>1165</v>
      </c>
      <c r="L146" t="str">
        <f t="shared" si="10"/>
        <v>NIT</v>
      </c>
      <c r="M146" t="str">
        <f t="shared" si="11"/>
        <v>06141110051055</v>
      </c>
      <c r="N146" t="s">
        <v>1166</v>
      </c>
      <c r="O146">
        <v>0</v>
      </c>
      <c r="P146">
        <v>0</v>
      </c>
      <c r="Q146">
        <v>94.25</v>
      </c>
      <c r="R146">
        <v>12.252500000000001</v>
      </c>
      <c r="S146">
        <v>0</v>
      </c>
      <c r="T146">
        <v>0</v>
      </c>
      <c r="U146">
        <v>106.5025</v>
      </c>
      <c r="V146">
        <v>0</v>
      </c>
      <c r="W146" t="s">
        <v>1</v>
      </c>
    </row>
    <row r="147" spans="1:23">
      <c r="A147" t="s">
        <v>8564</v>
      </c>
      <c r="B147" t="str">
        <f t="shared" si="8"/>
        <v>Junio</v>
      </c>
      <c r="C147" s="20">
        <v>44739</v>
      </c>
      <c r="D147" t="s">
        <v>1</v>
      </c>
      <c r="E147" t="s">
        <v>0</v>
      </c>
      <c r="F147" t="str">
        <f t="shared" si="9"/>
        <v>CCF</v>
      </c>
      <c r="G147" t="s">
        <v>8338</v>
      </c>
      <c r="H147" t="s">
        <v>8339</v>
      </c>
      <c r="I147">
        <v>377</v>
      </c>
      <c r="J147">
        <v>377</v>
      </c>
      <c r="K147" t="s">
        <v>132</v>
      </c>
      <c r="L147" t="str">
        <f t="shared" si="10"/>
        <v>NIT</v>
      </c>
      <c r="M147" t="str">
        <f t="shared" si="11"/>
        <v>06142705111015</v>
      </c>
      <c r="N147" t="s">
        <v>133</v>
      </c>
      <c r="O147">
        <v>0</v>
      </c>
      <c r="P147">
        <v>0</v>
      </c>
      <c r="Q147">
        <v>82.08</v>
      </c>
      <c r="R147">
        <v>10.670400000000001</v>
      </c>
      <c r="S147">
        <v>0</v>
      </c>
      <c r="T147">
        <v>0</v>
      </c>
      <c r="U147">
        <v>92.750399999999999</v>
      </c>
      <c r="V147">
        <v>0</v>
      </c>
      <c r="W147" t="s">
        <v>1</v>
      </c>
    </row>
    <row r="148" spans="1:23">
      <c r="A148" t="s">
        <v>8564</v>
      </c>
      <c r="B148" t="str">
        <f t="shared" si="8"/>
        <v>Junio</v>
      </c>
      <c r="C148" s="20">
        <v>44740</v>
      </c>
      <c r="D148" t="s">
        <v>1</v>
      </c>
      <c r="E148" t="s">
        <v>0</v>
      </c>
      <c r="F148" t="str">
        <f t="shared" si="9"/>
        <v>CCF</v>
      </c>
      <c r="G148" t="s">
        <v>8338</v>
      </c>
      <c r="H148" t="s">
        <v>8339</v>
      </c>
      <c r="I148">
        <v>378</v>
      </c>
      <c r="J148">
        <v>378</v>
      </c>
      <c r="K148" t="s">
        <v>118</v>
      </c>
      <c r="L148" t="str">
        <f t="shared" si="10"/>
        <v>NIT</v>
      </c>
      <c r="M148" t="str">
        <f t="shared" si="11"/>
        <v>06141106071025</v>
      </c>
      <c r="N148" t="s">
        <v>119</v>
      </c>
      <c r="O148">
        <v>0</v>
      </c>
      <c r="P148">
        <v>0</v>
      </c>
      <c r="Q148">
        <v>45.84</v>
      </c>
      <c r="R148">
        <v>5.9592000000000009</v>
      </c>
      <c r="S148">
        <v>0</v>
      </c>
      <c r="T148">
        <v>0</v>
      </c>
      <c r="U148">
        <v>51.799200000000006</v>
      </c>
      <c r="V148">
        <v>0</v>
      </c>
      <c r="W148" t="s">
        <v>1</v>
      </c>
    </row>
    <row r="149" spans="1:23">
      <c r="A149" t="s">
        <v>8564</v>
      </c>
      <c r="B149" t="str">
        <f t="shared" si="8"/>
        <v>Junio</v>
      </c>
      <c r="C149" s="20">
        <v>44740</v>
      </c>
      <c r="D149" t="s">
        <v>1</v>
      </c>
      <c r="E149" t="s">
        <v>0</v>
      </c>
      <c r="F149" t="str">
        <f t="shared" si="9"/>
        <v>CCF</v>
      </c>
      <c r="G149" t="s">
        <v>8338</v>
      </c>
      <c r="H149" t="s">
        <v>8339</v>
      </c>
      <c r="I149">
        <v>379</v>
      </c>
      <c r="J149">
        <v>379</v>
      </c>
      <c r="K149" t="s">
        <v>118</v>
      </c>
      <c r="L149" t="str">
        <f t="shared" si="10"/>
        <v>NIT</v>
      </c>
      <c r="M149" t="str">
        <f t="shared" si="11"/>
        <v>06141106071025</v>
      </c>
      <c r="N149" t="s">
        <v>119</v>
      </c>
      <c r="O149">
        <v>0</v>
      </c>
      <c r="P149">
        <v>0</v>
      </c>
      <c r="Q149">
        <v>36.92</v>
      </c>
      <c r="R149">
        <v>4.7996000000000008</v>
      </c>
      <c r="S149">
        <v>0</v>
      </c>
      <c r="T149">
        <v>0</v>
      </c>
      <c r="U149">
        <v>41.7196</v>
      </c>
      <c r="V149">
        <v>0</v>
      </c>
      <c r="W149" t="s">
        <v>1</v>
      </c>
    </row>
    <row r="150" spans="1:23">
      <c r="A150" t="s">
        <v>8564</v>
      </c>
      <c r="B150" t="str">
        <f t="shared" si="8"/>
        <v>Junio</v>
      </c>
      <c r="C150" s="20">
        <v>44741</v>
      </c>
      <c r="D150" t="s">
        <v>1</v>
      </c>
      <c r="E150" t="s">
        <v>0</v>
      </c>
      <c r="F150" t="str">
        <f t="shared" si="9"/>
        <v>CCF</v>
      </c>
      <c r="G150" t="s">
        <v>8338</v>
      </c>
      <c r="H150" t="s">
        <v>8339</v>
      </c>
      <c r="I150">
        <v>380</v>
      </c>
      <c r="J150">
        <v>380</v>
      </c>
      <c r="K150" t="s">
        <v>130</v>
      </c>
      <c r="L150" t="str">
        <f t="shared" si="10"/>
        <v>NIT</v>
      </c>
      <c r="M150" t="str">
        <f t="shared" si="11"/>
        <v>06142601121035</v>
      </c>
      <c r="N150" t="s">
        <v>131</v>
      </c>
      <c r="O150">
        <v>0</v>
      </c>
      <c r="P150">
        <v>0</v>
      </c>
      <c r="Q150">
        <v>93.6</v>
      </c>
      <c r="R150">
        <v>12.167999999999999</v>
      </c>
      <c r="S150">
        <v>0</v>
      </c>
      <c r="T150">
        <v>0</v>
      </c>
      <c r="U150">
        <v>105.768</v>
      </c>
      <c r="V150">
        <v>0</v>
      </c>
      <c r="W150" t="s">
        <v>1</v>
      </c>
    </row>
    <row r="151" spans="1:23">
      <c r="A151" t="s">
        <v>8564</v>
      </c>
      <c r="B151" t="str">
        <f t="shared" si="8"/>
        <v>Junio</v>
      </c>
      <c r="C151" s="20">
        <v>44741</v>
      </c>
      <c r="D151" t="s">
        <v>1</v>
      </c>
      <c r="E151" t="s">
        <v>0</v>
      </c>
      <c r="F151" t="str">
        <f t="shared" si="9"/>
        <v>CCF</v>
      </c>
      <c r="G151" t="s">
        <v>8338</v>
      </c>
      <c r="H151" t="s">
        <v>8339</v>
      </c>
      <c r="I151">
        <v>381</v>
      </c>
      <c r="J151">
        <v>381</v>
      </c>
      <c r="K151" t="s">
        <v>197</v>
      </c>
      <c r="L151" t="str">
        <f t="shared" si="10"/>
        <v>NIT</v>
      </c>
      <c r="M151" t="str">
        <f t="shared" si="11"/>
        <v>06142209891060</v>
      </c>
      <c r="N151" t="s">
        <v>198</v>
      </c>
      <c r="O151">
        <v>0</v>
      </c>
      <c r="P151">
        <v>0</v>
      </c>
      <c r="Q151">
        <v>1824</v>
      </c>
      <c r="R151">
        <v>237.12</v>
      </c>
      <c r="S151">
        <v>0</v>
      </c>
      <c r="T151">
        <v>0</v>
      </c>
      <c r="U151">
        <v>2061.12</v>
      </c>
      <c r="V151">
        <v>0</v>
      </c>
      <c r="W151" t="s">
        <v>1</v>
      </c>
    </row>
    <row r="152" spans="1:23">
      <c r="A152" t="s">
        <v>8564</v>
      </c>
      <c r="B152" t="str">
        <f t="shared" si="8"/>
        <v>Junio</v>
      </c>
      <c r="C152" s="20">
        <v>44741</v>
      </c>
      <c r="D152" t="s">
        <v>1</v>
      </c>
      <c r="E152" t="s">
        <v>0</v>
      </c>
      <c r="F152" t="str">
        <f t="shared" si="9"/>
        <v>CCF</v>
      </c>
      <c r="G152" t="s">
        <v>8338</v>
      </c>
      <c r="H152" t="s">
        <v>8339</v>
      </c>
      <c r="I152">
        <v>382</v>
      </c>
      <c r="J152">
        <v>382</v>
      </c>
      <c r="K152" t="s">
        <v>118</v>
      </c>
      <c r="L152" t="str">
        <f t="shared" si="10"/>
        <v>NIT</v>
      </c>
      <c r="M152" t="str">
        <f t="shared" si="11"/>
        <v>06141106071025</v>
      </c>
      <c r="N152" t="s">
        <v>119</v>
      </c>
      <c r="O152">
        <v>0</v>
      </c>
      <c r="P152">
        <v>0</v>
      </c>
      <c r="Q152">
        <v>42.27</v>
      </c>
      <c r="R152">
        <v>5.4951000000000008</v>
      </c>
      <c r="S152">
        <v>0</v>
      </c>
      <c r="T152">
        <v>0</v>
      </c>
      <c r="U152">
        <v>47.765100000000004</v>
      </c>
      <c r="V152">
        <v>0</v>
      </c>
      <c r="W152" t="s">
        <v>1</v>
      </c>
    </row>
    <row r="153" spans="1:23">
      <c r="A153" t="s">
        <v>8564</v>
      </c>
      <c r="B153" t="str">
        <f t="shared" si="8"/>
        <v>Junio</v>
      </c>
      <c r="C153" s="20">
        <v>44741</v>
      </c>
      <c r="D153" t="s">
        <v>1</v>
      </c>
      <c r="E153" t="s">
        <v>0</v>
      </c>
      <c r="F153" t="str">
        <f t="shared" si="9"/>
        <v>CCF</v>
      </c>
      <c r="G153" t="s">
        <v>8338</v>
      </c>
      <c r="H153" t="s">
        <v>8339</v>
      </c>
      <c r="I153">
        <v>383</v>
      </c>
      <c r="J153">
        <v>383</v>
      </c>
      <c r="K153" t="s">
        <v>118</v>
      </c>
      <c r="L153" t="str">
        <f t="shared" si="10"/>
        <v>NIT</v>
      </c>
      <c r="M153" t="str">
        <f t="shared" si="11"/>
        <v>06141106071025</v>
      </c>
      <c r="N153" t="s">
        <v>119</v>
      </c>
      <c r="O153">
        <v>0</v>
      </c>
      <c r="P153">
        <v>0</v>
      </c>
      <c r="Q153">
        <v>28.18</v>
      </c>
      <c r="R153">
        <v>3.6634000000000002</v>
      </c>
      <c r="S153">
        <v>0</v>
      </c>
      <c r="T153">
        <v>0</v>
      </c>
      <c r="U153">
        <v>31.843399999999999</v>
      </c>
      <c r="V153">
        <v>0</v>
      </c>
      <c r="W153" t="s">
        <v>1</v>
      </c>
    </row>
    <row r="154" spans="1:23">
      <c r="A154" t="s">
        <v>8564</v>
      </c>
      <c r="B154" t="str">
        <f t="shared" si="8"/>
        <v>Junio</v>
      </c>
      <c r="C154" s="20">
        <v>44741</v>
      </c>
      <c r="D154" t="s">
        <v>1</v>
      </c>
      <c r="E154" t="s">
        <v>0</v>
      </c>
      <c r="F154" t="str">
        <f t="shared" si="9"/>
        <v>CCF</v>
      </c>
      <c r="G154" t="s">
        <v>8338</v>
      </c>
      <c r="H154" t="s">
        <v>8339</v>
      </c>
      <c r="I154">
        <v>385</v>
      </c>
      <c r="J154">
        <v>385</v>
      </c>
      <c r="K154" t="s">
        <v>118</v>
      </c>
      <c r="L154" t="str">
        <f t="shared" si="10"/>
        <v>NIT</v>
      </c>
      <c r="M154" t="str">
        <f t="shared" si="11"/>
        <v>06141106071025</v>
      </c>
      <c r="N154" t="s">
        <v>119</v>
      </c>
      <c r="O154">
        <v>0</v>
      </c>
      <c r="P154">
        <v>0</v>
      </c>
      <c r="Q154">
        <v>634.04999999999995</v>
      </c>
      <c r="R154">
        <v>82.42649999999999</v>
      </c>
      <c r="S154">
        <v>0</v>
      </c>
      <c r="T154">
        <v>0</v>
      </c>
      <c r="U154">
        <v>716.47649999999999</v>
      </c>
      <c r="V154">
        <v>0</v>
      </c>
      <c r="W154" t="s">
        <v>1</v>
      </c>
    </row>
    <row r="155" spans="1:23">
      <c r="A155" t="s">
        <v>8564</v>
      </c>
      <c r="B155" t="str">
        <f t="shared" si="8"/>
        <v>Junio</v>
      </c>
      <c r="C155" s="20">
        <v>44741</v>
      </c>
      <c r="D155" t="s">
        <v>1</v>
      </c>
      <c r="E155" t="s">
        <v>0</v>
      </c>
      <c r="F155" t="str">
        <f t="shared" si="9"/>
        <v>CCF</v>
      </c>
      <c r="G155" t="s">
        <v>8338</v>
      </c>
      <c r="H155" t="s">
        <v>8339</v>
      </c>
      <c r="I155">
        <v>386</v>
      </c>
      <c r="J155">
        <v>386</v>
      </c>
      <c r="K155" t="s">
        <v>118</v>
      </c>
      <c r="L155" t="str">
        <f t="shared" si="10"/>
        <v>NIT</v>
      </c>
      <c r="M155" t="str">
        <f t="shared" si="11"/>
        <v>06141106071025</v>
      </c>
      <c r="N155" t="s">
        <v>119</v>
      </c>
      <c r="O155">
        <v>0</v>
      </c>
      <c r="P155">
        <v>0</v>
      </c>
      <c r="Q155">
        <v>88.24</v>
      </c>
      <c r="R155">
        <v>11.4712</v>
      </c>
      <c r="S155">
        <v>0</v>
      </c>
      <c r="T155">
        <v>0</v>
      </c>
      <c r="U155">
        <v>99.711199999999991</v>
      </c>
      <c r="V155">
        <v>0</v>
      </c>
      <c r="W155" t="s">
        <v>1</v>
      </c>
    </row>
    <row r="156" spans="1:23">
      <c r="A156" t="s">
        <v>8564</v>
      </c>
      <c r="B156" t="str">
        <f t="shared" si="8"/>
        <v>Junio</v>
      </c>
      <c r="C156" s="20">
        <v>44741</v>
      </c>
      <c r="D156" t="s">
        <v>1</v>
      </c>
      <c r="E156" t="s">
        <v>0</v>
      </c>
      <c r="F156" t="str">
        <f t="shared" si="9"/>
        <v>CCF</v>
      </c>
      <c r="G156" t="s">
        <v>8338</v>
      </c>
      <c r="H156" t="s">
        <v>8339</v>
      </c>
      <c r="I156">
        <v>387</v>
      </c>
      <c r="J156">
        <v>387</v>
      </c>
      <c r="K156" t="s">
        <v>8733</v>
      </c>
      <c r="L156" t="str">
        <f t="shared" si="10"/>
        <v>NIT</v>
      </c>
      <c r="M156" t="str">
        <f t="shared" si="11"/>
        <v>06190912560013</v>
      </c>
      <c r="N156" t="s">
        <v>1067</v>
      </c>
      <c r="O156">
        <v>0</v>
      </c>
      <c r="P156">
        <v>0</v>
      </c>
      <c r="Q156">
        <v>110</v>
      </c>
      <c r="R156">
        <v>14.3</v>
      </c>
      <c r="S156">
        <v>0</v>
      </c>
      <c r="T156">
        <v>0</v>
      </c>
      <c r="U156">
        <v>124.3</v>
      </c>
      <c r="V156">
        <v>0</v>
      </c>
      <c r="W156" t="s">
        <v>1</v>
      </c>
    </row>
    <row r="157" spans="1:23">
      <c r="A157" t="s">
        <v>8564</v>
      </c>
      <c r="B157" t="str">
        <f t="shared" si="8"/>
        <v>Junio</v>
      </c>
      <c r="C157" s="20">
        <v>44742</v>
      </c>
      <c r="D157" t="s">
        <v>1</v>
      </c>
      <c r="E157" t="s">
        <v>0</v>
      </c>
      <c r="F157" t="str">
        <f t="shared" si="9"/>
        <v>CCF</v>
      </c>
      <c r="G157" t="s">
        <v>8338</v>
      </c>
      <c r="H157" t="s">
        <v>8339</v>
      </c>
      <c r="I157">
        <v>388</v>
      </c>
      <c r="J157">
        <v>388</v>
      </c>
      <c r="K157" t="s">
        <v>201</v>
      </c>
      <c r="L157" t="str">
        <f t="shared" si="10"/>
        <v>NIT</v>
      </c>
      <c r="M157" t="str">
        <f t="shared" si="11"/>
        <v>02102510011010</v>
      </c>
      <c r="N157" t="s">
        <v>202</v>
      </c>
      <c r="O157">
        <v>0</v>
      </c>
      <c r="P157">
        <v>0</v>
      </c>
      <c r="Q157">
        <v>835.35</v>
      </c>
      <c r="R157">
        <v>108.5955</v>
      </c>
      <c r="S157">
        <v>0</v>
      </c>
      <c r="T157">
        <v>0</v>
      </c>
      <c r="U157">
        <v>943.94550000000004</v>
      </c>
      <c r="V157">
        <v>0</v>
      </c>
      <c r="W157" t="s">
        <v>1</v>
      </c>
    </row>
    <row r="158" spans="1:23">
      <c r="A158" t="s">
        <v>8564</v>
      </c>
      <c r="B158" t="str">
        <f t="shared" si="8"/>
        <v>Junio</v>
      </c>
      <c r="C158" s="20">
        <v>44742</v>
      </c>
      <c r="D158" t="s">
        <v>1</v>
      </c>
      <c r="E158" t="s">
        <v>0</v>
      </c>
      <c r="F158" t="str">
        <f t="shared" si="9"/>
        <v>CCF</v>
      </c>
      <c r="G158" t="s">
        <v>8338</v>
      </c>
      <c r="H158" t="s">
        <v>8339</v>
      </c>
      <c r="I158">
        <v>389</v>
      </c>
      <c r="J158">
        <v>389</v>
      </c>
      <c r="K158" t="s">
        <v>118</v>
      </c>
      <c r="L158" t="str">
        <f t="shared" si="10"/>
        <v>NIT</v>
      </c>
      <c r="M158" t="str">
        <f t="shared" si="11"/>
        <v>06141106071025</v>
      </c>
      <c r="N158" t="s">
        <v>119</v>
      </c>
      <c r="O158">
        <v>0</v>
      </c>
      <c r="P158">
        <v>0</v>
      </c>
      <c r="Q158">
        <v>34.19</v>
      </c>
      <c r="R158">
        <v>4.4447000000000001</v>
      </c>
      <c r="S158">
        <v>0</v>
      </c>
      <c r="T158">
        <v>0</v>
      </c>
      <c r="U158">
        <v>38.634699999999995</v>
      </c>
      <c r="V158">
        <v>0</v>
      </c>
      <c r="W158" t="s">
        <v>1</v>
      </c>
    </row>
    <row r="159" spans="1:23">
      <c r="A159" t="s">
        <v>8564</v>
      </c>
      <c r="B159" t="str">
        <f t="shared" si="8"/>
        <v>Junio</v>
      </c>
      <c r="C159" s="20">
        <v>44742</v>
      </c>
      <c r="D159" t="s">
        <v>1</v>
      </c>
      <c r="E159" t="s">
        <v>0</v>
      </c>
      <c r="F159" t="str">
        <f t="shared" si="9"/>
        <v>CCF</v>
      </c>
      <c r="G159" t="s">
        <v>8338</v>
      </c>
      <c r="H159" t="s">
        <v>8339</v>
      </c>
      <c r="I159">
        <v>390</v>
      </c>
      <c r="J159">
        <v>390</v>
      </c>
      <c r="K159" t="s">
        <v>1305</v>
      </c>
      <c r="L159" t="str">
        <f t="shared" si="10"/>
        <v>NIT</v>
      </c>
      <c r="M159" t="str">
        <f t="shared" si="11"/>
        <v>06141010141030</v>
      </c>
      <c r="N159" t="s">
        <v>1306</v>
      </c>
      <c r="O159">
        <v>0</v>
      </c>
      <c r="P159">
        <v>0</v>
      </c>
      <c r="Q159">
        <v>68.14</v>
      </c>
      <c r="R159">
        <v>8.8582000000000001</v>
      </c>
      <c r="S159">
        <v>0</v>
      </c>
      <c r="T159">
        <v>0</v>
      </c>
      <c r="U159">
        <v>76.998199999999997</v>
      </c>
      <c r="V159">
        <v>0</v>
      </c>
      <c r="W159" t="s">
        <v>1</v>
      </c>
    </row>
    <row r="160" spans="1:23">
      <c r="A160" t="s">
        <v>8564</v>
      </c>
      <c r="B160" t="str">
        <f t="shared" si="8"/>
        <v>Junio</v>
      </c>
      <c r="C160" s="20">
        <v>44742</v>
      </c>
      <c r="D160" t="s">
        <v>1</v>
      </c>
      <c r="E160" t="s">
        <v>0</v>
      </c>
      <c r="F160" t="str">
        <f t="shared" si="9"/>
        <v>CCF</v>
      </c>
      <c r="G160" t="s">
        <v>8338</v>
      </c>
      <c r="H160" t="s">
        <v>8339</v>
      </c>
      <c r="I160">
        <v>391</v>
      </c>
      <c r="J160">
        <v>391</v>
      </c>
      <c r="K160" t="s">
        <v>177</v>
      </c>
      <c r="L160" t="str">
        <f t="shared" si="10"/>
        <v>NIT</v>
      </c>
      <c r="M160" t="str">
        <f t="shared" si="11"/>
        <v>06142204831336</v>
      </c>
      <c r="N160" t="s">
        <v>178</v>
      </c>
      <c r="O160">
        <v>0</v>
      </c>
      <c r="P160">
        <v>0</v>
      </c>
      <c r="Q160">
        <v>170.93</v>
      </c>
      <c r="R160">
        <v>22.2209</v>
      </c>
      <c r="S160">
        <v>0</v>
      </c>
      <c r="T160">
        <v>0</v>
      </c>
      <c r="U160">
        <v>193.15090000000001</v>
      </c>
      <c r="V160">
        <v>0</v>
      </c>
      <c r="W160" t="s">
        <v>1</v>
      </c>
    </row>
    <row r="161" spans="1:23">
      <c r="A161" t="s">
        <v>8564</v>
      </c>
      <c r="B161" t="str">
        <f t="shared" si="8"/>
        <v>Junio</v>
      </c>
      <c r="C161" s="20">
        <v>44742</v>
      </c>
      <c r="D161" t="s">
        <v>1</v>
      </c>
      <c r="E161" t="s">
        <v>0</v>
      </c>
      <c r="F161" t="str">
        <f t="shared" si="9"/>
        <v>CCF</v>
      </c>
      <c r="G161" t="s">
        <v>8338</v>
      </c>
      <c r="H161" t="s">
        <v>8339</v>
      </c>
      <c r="I161">
        <v>392</v>
      </c>
      <c r="J161">
        <v>392</v>
      </c>
      <c r="K161" t="s">
        <v>7877</v>
      </c>
      <c r="L161" t="str">
        <f t="shared" si="10"/>
        <v>NIT</v>
      </c>
      <c r="M161" t="str">
        <f t="shared" si="11"/>
        <v>08193110771012</v>
      </c>
      <c r="N161" t="s">
        <v>7878</v>
      </c>
      <c r="O161">
        <v>0</v>
      </c>
      <c r="P161">
        <v>0</v>
      </c>
      <c r="Q161">
        <v>328.01</v>
      </c>
      <c r="R161">
        <v>42.641300000000001</v>
      </c>
      <c r="S161">
        <v>0</v>
      </c>
      <c r="T161">
        <v>0</v>
      </c>
      <c r="U161">
        <v>370.65129999999999</v>
      </c>
      <c r="V161">
        <v>0</v>
      </c>
      <c r="W161" t="s">
        <v>1</v>
      </c>
    </row>
    <row r="162" spans="1:23">
      <c r="A162" t="s">
        <v>8564</v>
      </c>
      <c r="B162" t="str">
        <f t="shared" si="8"/>
        <v>Junio</v>
      </c>
      <c r="C162" s="20">
        <v>44742</v>
      </c>
      <c r="D162" t="s">
        <v>1</v>
      </c>
      <c r="E162" t="s">
        <v>0</v>
      </c>
      <c r="F162" t="str">
        <f t="shared" si="9"/>
        <v>CCF</v>
      </c>
      <c r="G162" t="s">
        <v>8338</v>
      </c>
      <c r="H162" t="s">
        <v>8339</v>
      </c>
      <c r="I162">
        <v>393</v>
      </c>
      <c r="J162">
        <v>393</v>
      </c>
      <c r="K162" t="s">
        <v>8558</v>
      </c>
      <c r="L162" t="str">
        <f t="shared" si="10"/>
        <v>NIT</v>
      </c>
      <c r="M162" t="str">
        <f t="shared" si="11"/>
        <v>06143103870014</v>
      </c>
      <c r="N162" t="s">
        <v>8559</v>
      </c>
      <c r="O162">
        <v>0</v>
      </c>
      <c r="P162">
        <v>0</v>
      </c>
      <c r="Q162">
        <v>265.49</v>
      </c>
      <c r="R162">
        <v>34.5137</v>
      </c>
      <c r="S162">
        <v>0</v>
      </c>
      <c r="T162">
        <v>0</v>
      </c>
      <c r="U162">
        <v>300.00369999999998</v>
      </c>
      <c r="V162">
        <v>0</v>
      </c>
      <c r="W162" t="s">
        <v>1</v>
      </c>
    </row>
    <row r="163" spans="1:23">
      <c r="A163" t="s">
        <v>8564</v>
      </c>
      <c r="B163" t="str">
        <f t="shared" si="8"/>
        <v>Junio</v>
      </c>
      <c r="C163" s="20">
        <v>44742</v>
      </c>
      <c r="D163" t="s">
        <v>1</v>
      </c>
      <c r="E163" t="s">
        <v>0</v>
      </c>
      <c r="F163" t="str">
        <f t="shared" si="9"/>
        <v>CCF</v>
      </c>
      <c r="G163" t="s">
        <v>8338</v>
      </c>
      <c r="H163" t="s">
        <v>8339</v>
      </c>
      <c r="I163">
        <v>394</v>
      </c>
      <c r="J163">
        <v>394</v>
      </c>
      <c r="K163" t="s">
        <v>231</v>
      </c>
      <c r="L163" t="str">
        <f t="shared" si="10"/>
        <v>NIT</v>
      </c>
      <c r="M163" t="str">
        <f t="shared" si="11"/>
        <v>06142804861247</v>
      </c>
      <c r="N163" t="s">
        <v>232</v>
      </c>
      <c r="O163">
        <v>0</v>
      </c>
      <c r="P163">
        <v>0</v>
      </c>
      <c r="Q163">
        <v>138.27000000000001</v>
      </c>
      <c r="R163">
        <v>17.975100000000001</v>
      </c>
      <c r="S163">
        <v>0</v>
      </c>
      <c r="T163">
        <v>0</v>
      </c>
      <c r="U163">
        <v>156.24510000000001</v>
      </c>
      <c r="V163">
        <v>0</v>
      </c>
      <c r="W163" t="s">
        <v>1</v>
      </c>
    </row>
    <row r="164" spans="1:23">
      <c r="A164" t="s">
        <v>8564</v>
      </c>
      <c r="B164" t="str">
        <f t="shared" si="8"/>
        <v>Junio</v>
      </c>
      <c r="C164" s="20">
        <v>44742</v>
      </c>
      <c r="D164" t="s">
        <v>1</v>
      </c>
      <c r="E164" t="s">
        <v>0</v>
      </c>
      <c r="F164" t="str">
        <f t="shared" si="9"/>
        <v>CCF</v>
      </c>
      <c r="G164" t="s">
        <v>8338</v>
      </c>
      <c r="H164" t="s">
        <v>8339</v>
      </c>
      <c r="I164">
        <v>395</v>
      </c>
      <c r="J164">
        <v>395</v>
      </c>
      <c r="K164" t="s">
        <v>231</v>
      </c>
      <c r="L164" t="str">
        <f t="shared" si="10"/>
        <v>NIT</v>
      </c>
      <c r="M164" t="str">
        <f t="shared" si="11"/>
        <v>06142804861247</v>
      </c>
      <c r="N164" t="s">
        <v>232</v>
      </c>
      <c r="O164">
        <v>0</v>
      </c>
      <c r="P164">
        <v>0</v>
      </c>
      <c r="Q164">
        <v>372.43</v>
      </c>
      <c r="R164">
        <v>48.415900000000001</v>
      </c>
      <c r="S164">
        <v>0</v>
      </c>
      <c r="T164">
        <v>0</v>
      </c>
      <c r="U164">
        <v>420.84590000000003</v>
      </c>
      <c r="V164">
        <v>0</v>
      </c>
      <c r="W164" t="s">
        <v>1</v>
      </c>
    </row>
    <row r="165" spans="1:23">
      <c r="A165" t="s">
        <v>8564</v>
      </c>
      <c r="B165" t="str">
        <f t="shared" si="8"/>
        <v>Junio</v>
      </c>
      <c r="C165" s="20">
        <v>44713</v>
      </c>
      <c r="D165" t="s">
        <v>1</v>
      </c>
      <c r="E165" t="s">
        <v>0</v>
      </c>
      <c r="F165" t="str">
        <f t="shared" si="9"/>
        <v>CCF</v>
      </c>
      <c r="G165" t="s">
        <v>8149</v>
      </c>
      <c r="H165" t="s">
        <v>8150</v>
      </c>
      <c r="I165">
        <v>2594</v>
      </c>
      <c r="J165">
        <v>2594</v>
      </c>
      <c r="K165" t="s">
        <v>303</v>
      </c>
      <c r="L165" t="str">
        <f t="shared" si="10"/>
        <v>NIT</v>
      </c>
      <c r="M165" t="str">
        <f t="shared" si="11"/>
        <v>06142707041014</v>
      </c>
      <c r="N165" t="s">
        <v>304</v>
      </c>
      <c r="O165">
        <v>0</v>
      </c>
      <c r="P165">
        <v>0</v>
      </c>
      <c r="Q165">
        <v>19501.39</v>
      </c>
      <c r="R165">
        <v>2535.1806999999999</v>
      </c>
      <c r="S165">
        <v>0</v>
      </c>
      <c r="T165">
        <v>0</v>
      </c>
      <c r="U165">
        <v>22036.5707</v>
      </c>
      <c r="V165">
        <v>0</v>
      </c>
      <c r="W165" t="s">
        <v>1</v>
      </c>
    </row>
    <row r="166" spans="1:23">
      <c r="A166" t="s">
        <v>8564</v>
      </c>
      <c r="B166" t="str">
        <f t="shared" si="8"/>
        <v>Junio</v>
      </c>
      <c r="C166" s="20">
        <v>44713</v>
      </c>
      <c r="D166" t="s">
        <v>1</v>
      </c>
      <c r="E166" t="s">
        <v>0</v>
      </c>
      <c r="F166" t="str">
        <f t="shared" si="9"/>
        <v>CCF</v>
      </c>
      <c r="G166" t="s">
        <v>8149</v>
      </c>
      <c r="H166" t="s">
        <v>8150</v>
      </c>
      <c r="I166">
        <v>2595</v>
      </c>
      <c r="J166">
        <v>2595</v>
      </c>
      <c r="K166" t="s">
        <v>118</v>
      </c>
      <c r="L166" t="str">
        <f t="shared" si="10"/>
        <v>NIT</v>
      </c>
      <c r="M166" t="str">
        <f t="shared" si="11"/>
        <v>06141106071025</v>
      </c>
      <c r="N166" t="s">
        <v>119</v>
      </c>
      <c r="O166">
        <v>0</v>
      </c>
      <c r="P166">
        <v>0</v>
      </c>
      <c r="Q166">
        <v>115.23</v>
      </c>
      <c r="R166">
        <v>14.979900000000001</v>
      </c>
      <c r="S166">
        <v>0</v>
      </c>
      <c r="T166">
        <v>0</v>
      </c>
      <c r="U166">
        <v>130.2099</v>
      </c>
      <c r="V166">
        <v>0</v>
      </c>
      <c r="W166" t="s">
        <v>1</v>
      </c>
    </row>
    <row r="167" spans="1:23">
      <c r="A167" t="s">
        <v>8564</v>
      </c>
      <c r="B167" t="str">
        <f t="shared" si="8"/>
        <v>Junio</v>
      </c>
      <c r="C167" s="20">
        <v>44713</v>
      </c>
      <c r="D167" t="s">
        <v>1</v>
      </c>
      <c r="E167" t="s">
        <v>0</v>
      </c>
      <c r="F167" t="str">
        <f t="shared" si="9"/>
        <v>CCF</v>
      </c>
      <c r="G167" t="s">
        <v>8149</v>
      </c>
      <c r="H167" t="s">
        <v>8150</v>
      </c>
      <c r="I167">
        <v>2596</v>
      </c>
      <c r="J167">
        <v>2596</v>
      </c>
      <c r="K167" t="s">
        <v>937</v>
      </c>
      <c r="L167" t="str">
        <f t="shared" si="10"/>
        <v>NIT</v>
      </c>
      <c r="M167" t="str">
        <f t="shared" si="11"/>
        <v>06012504731014</v>
      </c>
      <c r="N167" t="s">
        <v>938</v>
      </c>
      <c r="O167">
        <v>0</v>
      </c>
      <c r="P167">
        <v>0</v>
      </c>
      <c r="Q167">
        <v>430.19</v>
      </c>
      <c r="R167">
        <v>55.924700000000001</v>
      </c>
      <c r="S167">
        <v>0</v>
      </c>
      <c r="T167">
        <v>0</v>
      </c>
      <c r="U167">
        <v>486.11469999999997</v>
      </c>
      <c r="V167">
        <v>0</v>
      </c>
      <c r="W167" t="s">
        <v>1</v>
      </c>
    </row>
    <row r="168" spans="1:23">
      <c r="A168" t="s">
        <v>8564</v>
      </c>
      <c r="B168" t="str">
        <f t="shared" si="8"/>
        <v>Junio</v>
      </c>
      <c r="C168" s="20">
        <v>44713</v>
      </c>
      <c r="D168" t="s">
        <v>1</v>
      </c>
      <c r="E168" t="s">
        <v>0</v>
      </c>
      <c r="F168" t="str">
        <f t="shared" si="9"/>
        <v>CCF</v>
      </c>
      <c r="G168" t="s">
        <v>8149</v>
      </c>
      <c r="H168" t="s">
        <v>8150</v>
      </c>
      <c r="I168">
        <v>2597</v>
      </c>
      <c r="J168">
        <v>2597</v>
      </c>
      <c r="K168" t="s">
        <v>8598</v>
      </c>
      <c r="L168" t="str">
        <f t="shared" si="10"/>
        <v>NIT</v>
      </c>
      <c r="M168" t="str">
        <f t="shared" si="11"/>
        <v>06142909901392</v>
      </c>
      <c r="N168" t="s">
        <v>8599</v>
      </c>
      <c r="O168">
        <v>0</v>
      </c>
      <c r="P168">
        <v>0</v>
      </c>
      <c r="Q168">
        <v>22.41</v>
      </c>
      <c r="R168">
        <v>2.9133</v>
      </c>
      <c r="S168">
        <v>0</v>
      </c>
      <c r="T168">
        <v>0</v>
      </c>
      <c r="U168">
        <v>25.3233</v>
      </c>
      <c r="V168">
        <v>0</v>
      </c>
      <c r="W168" t="s">
        <v>1</v>
      </c>
    </row>
    <row r="169" spans="1:23">
      <c r="A169" t="s">
        <v>8564</v>
      </c>
      <c r="B169" t="str">
        <f t="shared" si="8"/>
        <v>Junio</v>
      </c>
      <c r="C169" s="20">
        <v>44713</v>
      </c>
      <c r="D169" t="s">
        <v>1</v>
      </c>
      <c r="E169" t="s">
        <v>0</v>
      </c>
      <c r="F169" t="str">
        <f t="shared" si="9"/>
        <v>CCF</v>
      </c>
      <c r="G169" t="s">
        <v>8149</v>
      </c>
      <c r="H169" t="s">
        <v>8150</v>
      </c>
      <c r="I169">
        <v>2598</v>
      </c>
      <c r="J169">
        <v>2598</v>
      </c>
      <c r="K169" t="s">
        <v>435</v>
      </c>
      <c r="L169" t="str">
        <f t="shared" si="10"/>
        <v>NIT</v>
      </c>
      <c r="M169" t="str">
        <f t="shared" si="11"/>
        <v>06130407761017</v>
      </c>
      <c r="N169" t="s">
        <v>436</v>
      </c>
      <c r="O169">
        <v>0</v>
      </c>
      <c r="P169">
        <v>0</v>
      </c>
      <c r="Q169">
        <v>1370.6</v>
      </c>
      <c r="R169">
        <v>178.178</v>
      </c>
      <c r="S169">
        <v>0</v>
      </c>
      <c r="T169">
        <v>0</v>
      </c>
      <c r="U169">
        <v>1548.7779999999998</v>
      </c>
      <c r="V169">
        <v>0</v>
      </c>
      <c r="W169" t="s">
        <v>1</v>
      </c>
    </row>
    <row r="170" spans="1:23">
      <c r="A170" t="s">
        <v>8564</v>
      </c>
      <c r="B170" t="str">
        <f t="shared" si="8"/>
        <v>Junio</v>
      </c>
      <c r="C170" s="20">
        <v>44713</v>
      </c>
      <c r="D170" t="s">
        <v>1</v>
      </c>
      <c r="E170" t="s">
        <v>0</v>
      </c>
      <c r="F170" t="str">
        <f t="shared" si="9"/>
        <v>CCF</v>
      </c>
      <c r="G170" t="s">
        <v>8149</v>
      </c>
      <c r="H170" t="s">
        <v>8150</v>
      </c>
      <c r="I170">
        <v>2599</v>
      </c>
      <c r="J170">
        <v>2599</v>
      </c>
      <c r="K170" t="s">
        <v>550</v>
      </c>
      <c r="L170" t="str">
        <f t="shared" si="10"/>
        <v>NIT</v>
      </c>
      <c r="M170" t="str">
        <f t="shared" si="11"/>
        <v>06011411901010</v>
      </c>
      <c r="N170" t="s">
        <v>551</v>
      </c>
      <c r="O170">
        <v>0</v>
      </c>
      <c r="P170">
        <v>0</v>
      </c>
      <c r="Q170">
        <v>4565.7700000000004</v>
      </c>
      <c r="R170">
        <v>593.55010000000004</v>
      </c>
      <c r="S170">
        <v>0</v>
      </c>
      <c r="T170">
        <v>0</v>
      </c>
      <c r="U170">
        <v>5159.3201000000008</v>
      </c>
      <c r="V170">
        <v>0</v>
      </c>
      <c r="W170" t="s">
        <v>1</v>
      </c>
    </row>
    <row r="171" spans="1:23">
      <c r="A171" t="s">
        <v>8564</v>
      </c>
      <c r="B171" t="str">
        <f t="shared" si="8"/>
        <v>Junio</v>
      </c>
      <c r="C171" s="20">
        <v>44713</v>
      </c>
      <c r="D171" t="s">
        <v>1</v>
      </c>
      <c r="E171" t="s">
        <v>0</v>
      </c>
      <c r="F171" t="str">
        <f t="shared" si="9"/>
        <v>CCF</v>
      </c>
      <c r="G171" t="s">
        <v>8149</v>
      </c>
      <c r="H171" t="s">
        <v>8150</v>
      </c>
      <c r="I171">
        <v>2600</v>
      </c>
      <c r="J171">
        <v>2600</v>
      </c>
      <c r="K171" t="s">
        <v>743</v>
      </c>
      <c r="L171" t="str">
        <f t="shared" si="10"/>
        <v>NIT</v>
      </c>
      <c r="M171" t="str">
        <f t="shared" si="11"/>
        <v>06193004681015</v>
      </c>
      <c r="N171" t="s">
        <v>744</v>
      </c>
      <c r="O171">
        <v>0</v>
      </c>
      <c r="P171">
        <v>0</v>
      </c>
      <c r="Q171">
        <v>292.31</v>
      </c>
      <c r="R171">
        <v>38.000300000000003</v>
      </c>
      <c r="S171">
        <v>0</v>
      </c>
      <c r="T171">
        <v>0</v>
      </c>
      <c r="U171">
        <v>330.31029999999998</v>
      </c>
      <c r="V171">
        <v>0</v>
      </c>
      <c r="W171" t="s">
        <v>1</v>
      </c>
    </row>
    <row r="172" spans="1:23">
      <c r="A172" t="s">
        <v>8564</v>
      </c>
      <c r="B172" t="str">
        <f t="shared" si="8"/>
        <v>Junio</v>
      </c>
      <c r="C172" s="20">
        <v>44713</v>
      </c>
      <c r="D172" t="s">
        <v>1</v>
      </c>
      <c r="E172" t="s">
        <v>0</v>
      </c>
      <c r="F172" t="str">
        <f t="shared" si="9"/>
        <v>CCF</v>
      </c>
      <c r="G172" t="s">
        <v>8149</v>
      </c>
      <c r="H172" t="s">
        <v>8150</v>
      </c>
      <c r="I172">
        <v>2602</v>
      </c>
      <c r="J172">
        <v>2602</v>
      </c>
      <c r="K172" t="s">
        <v>91</v>
      </c>
      <c r="L172" t="str">
        <f t="shared" si="10"/>
        <v>NIT</v>
      </c>
      <c r="M172" t="str">
        <f t="shared" si="11"/>
        <v>02103008951013</v>
      </c>
      <c r="N172" t="s">
        <v>92</v>
      </c>
      <c r="O172">
        <v>0</v>
      </c>
      <c r="P172">
        <v>0</v>
      </c>
      <c r="Q172">
        <v>1019.47</v>
      </c>
      <c r="R172">
        <v>132.53110000000001</v>
      </c>
      <c r="S172">
        <v>0</v>
      </c>
      <c r="T172">
        <v>0</v>
      </c>
      <c r="U172">
        <v>1152.0011</v>
      </c>
      <c r="V172">
        <v>0</v>
      </c>
      <c r="W172" t="s">
        <v>1</v>
      </c>
    </row>
    <row r="173" spans="1:23">
      <c r="A173" t="s">
        <v>8564</v>
      </c>
      <c r="B173" t="str">
        <f t="shared" si="8"/>
        <v>Junio</v>
      </c>
      <c r="C173" s="20">
        <v>44713</v>
      </c>
      <c r="D173" t="s">
        <v>1</v>
      </c>
      <c r="E173" t="s">
        <v>0</v>
      </c>
      <c r="F173" t="str">
        <f t="shared" si="9"/>
        <v>CCF</v>
      </c>
      <c r="G173" t="s">
        <v>8149</v>
      </c>
      <c r="H173" t="s">
        <v>8150</v>
      </c>
      <c r="I173">
        <v>2603</v>
      </c>
      <c r="J173">
        <v>2603</v>
      </c>
      <c r="K173" t="s">
        <v>943</v>
      </c>
      <c r="L173" t="str">
        <f t="shared" si="10"/>
        <v>NIT</v>
      </c>
      <c r="M173" t="str">
        <f t="shared" si="11"/>
        <v>06142711081039</v>
      </c>
      <c r="N173" t="s">
        <v>944</v>
      </c>
      <c r="O173">
        <v>0</v>
      </c>
      <c r="P173">
        <v>0</v>
      </c>
      <c r="Q173">
        <v>205.89</v>
      </c>
      <c r="R173">
        <v>26.765699999999999</v>
      </c>
      <c r="S173">
        <v>0</v>
      </c>
      <c r="T173">
        <v>0</v>
      </c>
      <c r="U173">
        <v>232.6557</v>
      </c>
      <c r="V173">
        <v>0</v>
      </c>
      <c r="W173" t="s">
        <v>1</v>
      </c>
    </row>
    <row r="174" spans="1:23">
      <c r="A174" t="s">
        <v>8564</v>
      </c>
      <c r="B174" t="str">
        <f t="shared" si="8"/>
        <v>Junio</v>
      </c>
      <c r="C174" s="20">
        <v>44713</v>
      </c>
      <c r="D174" t="s">
        <v>1</v>
      </c>
      <c r="E174" t="s">
        <v>0</v>
      </c>
      <c r="F174" t="str">
        <f t="shared" si="9"/>
        <v>CCF</v>
      </c>
      <c r="G174" t="s">
        <v>8149</v>
      </c>
      <c r="H174" t="s">
        <v>8150</v>
      </c>
      <c r="I174">
        <v>2604</v>
      </c>
      <c r="J174">
        <v>2604</v>
      </c>
      <c r="K174" t="s">
        <v>347</v>
      </c>
      <c r="L174" t="str">
        <f t="shared" si="10"/>
        <v>NIT</v>
      </c>
      <c r="M174" t="str">
        <f t="shared" si="11"/>
        <v>06141106041029</v>
      </c>
      <c r="N174" t="s">
        <v>348</v>
      </c>
      <c r="O174">
        <v>0</v>
      </c>
      <c r="P174">
        <v>0</v>
      </c>
      <c r="Q174">
        <v>88.37</v>
      </c>
      <c r="R174">
        <v>11.488100000000001</v>
      </c>
      <c r="S174">
        <v>0</v>
      </c>
      <c r="T174">
        <v>0</v>
      </c>
      <c r="U174">
        <v>99.858100000000007</v>
      </c>
      <c r="V174">
        <v>0</v>
      </c>
      <c r="W174" t="s">
        <v>1</v>
      </c>
    </row>
    <row r="175" spans="1:23">
      <c r="A175" t="s">
        <v>8564</v>
      </c>
      <c r="B175" t="str">
        <f t="shared" si="8"/>
        <v>Junio</v>
      </c>
      <c r="C175" s="20">
        <v>44713</v>
      </c>
      <c r="D175" t="s">
        <v>1</v>
      </c>
      <c r="E175" t="s">
        <v>0</v>
      </c>
      <c r="F175" t="str">
        <f t="shared" si="9"/>
        <v>CCF</v>
      </c>
      <c r="G175" t="s">
        <v>8149</v>
      </c>
      <c r="H175" t="s">
        <v>8150</v>
      </c>
      <c r="I175">
        <v>2605</v>
      </c>
      <c r="J175">
        <v>2605</v>
      </c>
      <c r="K175">
        <v>0</v>
      </c>
      <c r="L175" t="str">
        <f t="shared" si="10"/>
        <v>DUI</v>
      </c>
      <c r="M175" t="str">
        <f t="shared" si="11"/>
        <v>018717409</v>
      </c>
      <c r="N175" t="s">
        <v>322</v>
      </c>
      <c r="O175">
        <v>0</v>
      </c>
      <c r="P175">
        <v>0</v>
      </c>
      <c r="Q175">
        <v>144.68</v>
      </c>
      <c r="R175">
        <v>18.808400000000002</v>
      </c>
      <c r="S175">
        <v>0</v>
      </c>
      <c r="T175">
        <v>0</v>
      </c>
      <c r="U175">
        <v>163.48840000000001</v>
      </c>
      <c r="V175" t="s">
        <v>8383</v>
      </c>
      <c r="W175" t="s">
        <v>1</v>
      </c>
    </row>
    <row r="176" spans="1:23">
      <c r="A176" t="s">
        <v>8564</v>
      </c>
      <c r="B176" t="str">
        <f t="shared" si="8"/>
        <v>Junio</v>
      </c>
      <c r="C176" s="20">
        <v>44713</v>
      </c>
      <c r="D176" t="s">
        <v>1</v>
      </c>
      <c r="E176" t="s">
        <v>0</v>
      </c>
      <c r="F176" t="str">
        <f t="shared" si="9"/>
        <v>CCF</v>
      </c>
      <c r="G176" t="s">
        <v>8149</v>
      </c>
      <c r="H176" t="s">
        <v>8150</v>
      </c>
      <c r="I176">
        <v>2606</v>
      </c>
      <c r="J176">
        <v>2606</v>
      </c>
      <c r="K176">
        <v>0</v>
      </c>
      <c r="L176" t="str">
        <f t="shared" si="10"/>
        <v>DUI</v>
      </c>
      <c r="M176" t="str">
        <f t="shared" si="11"/>
        <v>027009790</v>
      </c>
      <c r="N176" t="s">
        <v>428</v>
      </c>
      <c r="O176">
        <v>0</v>
      </c>
      <c r="P176">
        <v>0</v>
      </c>
      <c r="Q176">
        <v>60.28</v>
      </c>
      <c r="R176">
        <v>7.8364000000000003</v>
      </c>
      <c r="S176">
        <v>0</v>
      </c>
      <c r="T176">
        <v>0</v>
      </c>
      <c r="U176">
        <v>68.116399999999999</v>
      </c>
      <c r="V176" t="s">
        <v>8382</v>
      </c>
      <c r="W176" t="s">
        <v>1</v>
      </c>
    </row>
    <row r="177" spans="1:23">
      <c r="A177" t="s">
        <v>8564</v>
      </c>
      <c r="B177" t="str">
        <f t="shared" si="8"/>
        <v>Junio</v>
      </c>
      <c r="C177" s="20">
        <v>44713</v>
      </c>
      <c r="D177" t="s">
        <v>1</v>
      </c>
      <c r="E177" t="s">
        <v>0</v>
      </c>
      <c r="F177" t="str">
        <f t="shared" si="9"/>
        <v>CCF</v>
      </c>
      <c r="G177" t="s">
        <v>8149</v>
      </c>
      <c r="H177" t="s">
        <v>8150</v>
      </c>
      <c r="I177">
        <v>2607</v>
      </c>
      <c r="J177">
        <v>2607</v>
      </c>
      <c r="K177" t="s">
        <v>1024</v>
      </c>
      <c r="L177" t="str">
        <f t="shared" si="10"/>
        <v>NIT</v>
      </c>
      <c r="M177" t="str">
        <f t="shared" si="11"/>
        <v>12171902111012</v>
      </c>
      <c r="N177" t="s">
        <v>1025</v>
      </c>
      <c r="O177">
        <v>0</v>
      </c>
      <c r="P177">
        <v>0</v>
      </c>
      <c r="Q177">
        <v>49.25</v>
      </c>
      <c r="R177">
        <v>6.4024999999999999</v>
      </c>
      <c r="S177">
        <v>0</v>
      </c>
      <c r="T177">
        <v>0</v>
      </c>
      <c r="U177">
        <v>55.652500000000003</v>
      </c>
      <c r="V177">
        <v>0</v>
      </c>
      <c r="W177" t="s">
        <v>1</v>
      </c>
    </row>
    <row r="178" spans="1:23">
      <c r="A178" t="s">
        <v>8564</v>
      </c>
      <c r="B178" t="str">
        <f t="shared" si="8"/>
        <v>Junio</v>
      </c>
      <c r="C178" s="20">
        <v>44713</v>
      </c>
      <c r="D178" t="s">
        <v>1</v>
      </c>
      <c r="E178" t="s">
        <v>0</v>
      </c>
      <c r="F178" t="str">
        <f t="shared" si="9"/>
        <v>CCF</v>
      </c>
      <c r="G178" t="s">
        <v>8149</v>
      </c>
      <c r="H178" t="s">
        <v>8150</v>
      </c>
      <c r="I178">
        <v>2608</v>
      </c>
      <c r="J178">
        <v>2608</v>
      </c>
      <c r="K178" t="s">
        <v>588</v>
      </c>
      <c r="L178" t="str">
        <f t="shared" si="10"/>
        <v>NIT</v>
      </c>
      <c r="M178" t="str">
        <f t="shared" si="11"/>
        <v>11130501671013</v>
      </c>
      <c r="N178" t="s">
        <v>589</v>
      </c>
      <c r="O178">
        <v>0</v>
      </c>
      <c r="P178">
        <v>0</v>
      </c>
      <c r="Q178">
        <v>205.9</v>
      </c>
      <c r="R178">
        <v>26.767000000000003</v>
      </c>
      <c r="S178">
        <v>0</v>
      </c>
      <c r="T178">
        <v>0</v>
      </c>
      <c r="U178">
        <v>232.667</v>
      </c>
      <c r="V178">
        <v>0</v>
      </c>
      <c r="W178" t="s">
        <v>1</v>
      </c>
    </row>
    <row r="179" spans="1:23">
      <c r="A179" t="s">
        <v>8564</v>
      </c>
      <c r="B179" t="str">
        <f t="shared" si="8"/>
        <v>Junio</v>
      </c>
      <c r="C179" s="20">
        <v>44714</v>
      </c>
      <c r="D179" t="s">
        <v>1</v>
      </c>
      <c r="E179" t="s">
        <v>0</v>
      </c>
      <c r="F179" t="str">
        <f t="shared" si="9"/>
        <v>CCF</v>
      </c>
      <c r="G179" t="s">
        <v>8149</v>
      </c>
      <c r="H179" t="s">
        <v>8150</v>
      </c>
      <c r="I179">
        <v>2609</v>
      </c>
      <c r="J179">
        <v>2609</v>
      </c>
      <c r="K179" t="s">
        <v>118</v>
      </c>
      <c r="L179" t="str">
        <f t="shared" si="10"/>
        <v>NIT</v>
      </c>
      <c r="M179" t="str">
        <f t="shared" si="11"/>
        <v>06141106071025</v>
      </c>
      <c r="N179" t="s">
        <v>119</v>
      </c>
      <c r="O179">
        <v>0</v>
      </c>
      <c r="P179">
        <v>0</v>
      </c>
      <c r="Q179">
        <v>107.96</v>
      </c>
      <c r="R179">
        <v>14.034799999999999</v>
      </c>
      <c r="S179">
        <v>0</v>
      </c>
      <c r="T179">
        <v>0</v>
      </c>
      <c r="U179">
        <v>121.9948</v>
      </c>
      <c r="V179">
        <v>0</v>
      </c>
      <c r="W179" t="s">
        <v>1</v>
      </c>
    </row>
    <row r="180" spans="1:23">
      <c r="A180" t="s">
        <v>8564</v>
      </c>
      <c r="B180" t="str">
        <f t="shared" si="8"/>
        <v>Junio</v>
      </c>
      <c r="C180" s="20">
        <v>44714</v>
      </c>
      <c r="D180" t="s">
        <v>1</v>
      </c>
      <c r="E180" t="s">
        <v>0</v>
      </c>
      <c r="F180" t="str">
        <f t="shared" si="9"/>
        <v>CCF</v>
      </c>
      <c r="G180" t="s">
        <v>8149</v>
      </c>
      <c r="H180" t="s">
        <v>8150</v>
      </c>
      <c r="I180">
        <v>2610</v>
      </c>
      <c r="J180">
        <v>2610</v>
      </c>
      <c r="K180" t="s">
        <v>8311</v>
      </c>
      <c r="L180" t="str">
        <f t="shared" si="10"/>
        <v>NIT</v>
      </c>
      <c r="M180" t="str">
        <f t="shared" si="11"/>
        <v>06140808620024</v>
      </c>
      <c r="N180" t="s">
        <v>8312</v>
      </c>
      <c r="O180">
        <v>0</v>
      </c>
      <c r="P180">
        <v>0</v>
      </c>
      <c r="Q180">
        <v>450.58</v>
      </c>
      <c r="R180">
        <v>58.575400000000002</v>
      </c>
      <c r="S180">
        <v>0</v>
      </c>
      <c r="T180">
        <v>0</v>
      </c>
      <c r="U180">
        <v>509.15539999999999</v>
      </c>
      <c r="V180">
        <v>0</v>
      </c>
      <c r="W180" t="s">
        <v>1</v>
      </c>
    </row>
    <row r="181" spans="1:23">
      <c r="A181" t="s">
        <v>8564</v>
      </c>
      <c r="B181" t="str">
        <f t="shared" si="8"/>
        <v>Junio</v>
      </c>
      <c r="C181" s="20">
        <v>44714</v>
      </c>
      <c r="D181" t="s">
        <v>1</v>
      </c>
      <c r="E181" t="s">
        <v>0</v>
      </c>
      <c r="F181" t="str">
        <f t="shared" si="9"/>
        <v>CCF</v>
      </c>
      <c r="G181" t="s">
        <v>8149</v>
      </c>
      <c r="H181" t="s">
        <v>8150</v>
      </c>
      <c r="I181">
        <v>2611</v>
      </c>
      <c r="J181">
        <v>2611</v>
      </c>
      <c r="K181" t="s">
        <v>8321</v>
      </c>
      <c r="L181" t="str">
        <f t="shared" si="10"/>
        <v>NIT</v>
      </c>
      <c r="M181" t="str">
        <f t="shared" si="11"/>
        <v>06142307191041</v>
      </c>
      <c r="N181" t="s">
        <v>8322</v>
      </c>
      <c r="O181">
        <v>0</v>
      </c>
      <c r="P181">
        <v>0</v>
      </c>
      <c r="Q181">
        <v>121.06</v>
      </c>
      <c r="R181">
        <v>15.7378</v>
      </c>
      <c r="S181">
        <v>0</v>
      </c>
      <c r="T181">
        <v>0</v>
      </c>
      <c r="U181">
        <v>136.7978</v>
      </c>
      <c r="V181">
        <v>0</v>
      </c>
      <c r="W181" t="s">
        <v>1</v>
      </c>
    </row>
    <row r="182" spans="1:23">
      <c r="A182" t="s">
        <v>8564</v>
      </c>
      <c r="B182" t="str">
        <f t="shared" si="8"/>
        <v>Junio</v>
      </c>
      <c r="C182" s="20">
        <v>44714</v>
      </c>
      <c r="D182" t="s">
        <v>1</v>
      </c>
      <c r="E182" t="s">
        <v>0</v>
      </c>
      <c r="F182" t="str">
        <f t="shared" si="9"/>
        <v>CCF</v>
      </c>
      <c r="G182" t="s">
        <v>8149</v>
      </c>
      <c r="H182" t="s">
        <v>8150</v>
      </c>
      <c r="I182">
        <v>2612</v>
      </c>
      <c r="J182">
        <v>2612</v>
      </c>
      <c r="K182" t="s">
        <v>765</v>
      </c>
      <c r="L182" t="str">
        <f t="shared" si="10"/>
        <v>NIT</v>
      </c>
      <c r="M182" t="str">
        <f t="shared" si="11"/>
        <v>06141412840020</v>
      </c>
      <c r="N182" t="s">
        <v>766</v>
      </c>
      <c r="O182">
        <v>0</v>
      </c>
      <c r="P182">
        <v>0</v>
      </c>
      <c r="Q182">
        <v>7442.04</v>
      </c>
      <c r="R182">
        <v>967.46519999999998</v>
      </c>
      <c r="S182">
        <v>0</v>
      </c>
      <c r="T182">
        <v>0</v>
      </c>
      <c r="U182">
        <v>8409.5051999999996</v>
      </c>
      <c r="V182">
        <v>0</v>
      </c>
      <c r="W182" t="s">
        <v>1</v>
      </c>
    </row>
    <row r="183" spans="1:23">
      <c r="A183" t="s">
        <v>8564</v>
      </c>
      <c r="B183" t="str">
        <f t="shared" si="8"/>
        <v>Junio</v>
      </c>
      <c r="C183" s="20">
        <v>44714</v>
      </c>
      <c r="D183" t="s">
        <v>1</v>
      </c>
      <c r="E183" t="s">
        <v>0</v>
      </c>
      <c r="F183" t="str">
        <f t="shared" si="9"/>
        <v>CCF</v>
      </c>
      <c r="G183" t="s">
        <v>8149</v>
      </c>
      <c r="H183" t="s">
        <v>8150</v>
      </c>
      <c r="I183">
        <v>2613</v>
      </c>
      <c r="J183">
        <v>2613</v>
      </c>
      <c r="K183" t="s">
        <v>299</v>
      </c>
      <c r="L183" t="str">
        <f t="shared" si="10"/>
        <v>NIT</v>
      </c>
      <c r="M183" t="str">
        <f t="shared" si="11"/>
        <v>06141705620038</v>
      </c>
      <c r="N183" t="s">
        <v>300</v>
      </c>
      <c r="O183">
        <v>0</v>
      </c>
      <c r="P183">
        <v>0</v>
      </c>
      <c r="Q183">
        <v>373.8</v>
      </c>
      <c r="R183">
        <v>48.594000000000001</v>
      </c>
      <c r="S183">
        <v>0</v>
      </c>
      <c r="T183">
        <v>0</v>
      </c>
      <c r="U183">
        <v>422.39400000000001</v>
      </c>
      <c r="V183">
        <v>0</v>
      </c>
      <c r="W183" t="s">
        <v>1</v>
      </c>
    </row>
    <row r="184" spans="1:23">
      <c r="A184" t="s">
        <v>8564</v>
      </c>
      <c r="B184" t="str">
        <f t="shared" si="8"/>
        <v>Junio</v>
      </c>
      <c r="C184" s="20">
        <v>44714</v>
      </c>
      <c r="D184" t="s">
        <v>1</v>
      </c>
      <c r="E184" t="s">
        <v>0</v>
      </c>
      <c r="F184" t="str">
        <f t="shared" si="9"/>
        <v>CCF</v>
      </c>
      <c r="G184" t="s">
        <v>8149</v>
      </c>
      <c r="H184" t="s">
        <v>8150</v>
      </c>
      <c r="I184">
        <v>2614</v>
      </c>
      <c r="J184">
        <v>2614</v>
      </c>
      <c r="K184" t="s">
        <v>542</v>
      </c>
      <c r="L184" t="str">
        <f t="shared" si="10"/>
        <v>NIT</v>
      </c>
      <c r="M184" t="str">
        <f t="shared" si="11"/>
        <v>03051501711025</v>
      </c>
      <c r="N184" t="s">
        <v>543</v>
      </c>
      <c r="O184">
        <v>0</v>
      </c>
      <c r="P184">
        <v>0</v>
      </c>
      <c r="Q184">
        <v>216.09</v>
      </c>
      <c r="R184">
        <v>28.091700000000003</v>
      </c>
      <c r="S184">
        <v>0</v>
      </c>
      <c r="T184">
        <v>0</v>
      </c>
      <c r="U184">
        <v>244.18170000000001</v>
      </c>
      <c r="V184">
        <v>0</v>
      </c>
      <c r="W184" t="s">
        <v>1</v>
      </c>
    </row>
    <row r="185" spans="1:23">
      <c r="A185" t="s">
        <v>8564</v>
      </c>
      <c r="B185" t="str">
        <f t="shared" si="8"/>
        <v>Junio</v>
      </c>
      <c r="C185" s="20">
        <v>44714</v>
      </c>
      <c r="D185" t="s">
        <v>1</v>
      </c>
      <c r="E185" t="s">
        <v>0</v>
      </c>
      <c r="F185" t="str">
        <f t="shared" si="9"/>
        <v>CCF</v>
      </c>
      <c r="G185" t="s">
        <v>8149</v>
      </c>
      <c r="H185" t="s">
        <v>8150</v>
      </c>
      <c r="I185">
        <v>2615</v>
      </c>
      <c r="J185">
        <v>2615</v>
      </c>
      <c r="K185" t="s">
        <v>297</v>
      </c>
      <c r="L185" t="str">
        <f t="shared" si="10"/>
        <v>NIT</v>
      </c>
      <c r="M185" t="str">
        <f t="shared" si="11"/>
        <v>10120306731010</v>
      </c>
      <c r="N185" t="s">
        <v>298</v>
      </c>
      <c r="O185">
        <v>0</v>
      </c>
      <c r="P185">
        <v>0</v>
      </c>
      <c r="Q185">
        <v>511.74</v>
      </c>
      <c r="R185">
        <v>66.526200000000003</v>
      </c>
      <c r="S185">
        <v>0</v>
      </c>
      <c r="T185">
        <v>0</v>
      </c>
      <c r="U185">
        <v>578.26620000000003</v>
      </c>
      <c r="V185">
        <v>0</v>
      </c>
      <c r="W185" t="s">
        <v>1</v>
      </c>
    </row>
    <row r="186" spans="1:23">
      <c r="A186" t="s">
        <v>8564</v>
      </c>
      <c r="B186" t="str">
        <f t="shared" si="8"/>
        <v>Junio</v>
      </c>
      <c r="C186" s="20">
        <v>44714</v>
      </c>
      <c r="D186" t="s">
        <v>1</v>
      </c>
      <c r="E186" t="s">
        <v>0</v>
      </c>
      <c r="F186" t="str">
        <f t="shared" si="9"/>
        <v>CCF</v>
      </c>
      <c r="G186" t="s">
        <v>8149</v>
      </c>
      <c r="H186" t="s">
        <v>8150</v>
      </c>
      <c r="I186">
        <v>2616</v>
      </c>
      <c r="J186">
        <v>2616</v>
      </c>
      <c r="K186" t="s">
        <v>505</v>
      </c>
      <c r="L186" t="str">
        <f t="shared" si="10"/>
        <v>NIT</v>
      </c>
      <c r="M186" t="str">
        <f t="shared" si="11"/>
        <v>02101003570026</v>
      </c>
      <c r="N186" t="s">
        <v>506</v>
      </c>
      <c r="O186">
        <v>0</v>
      </c>
      <c r="P186">
        <v>0</v>
      </c>
      <c r="Q186">
        <v>42.77</v>
      </c>
      <c r="R186">
        <v>5.5601000000000003</v>
      </c>
      <c r="S186">
        <v>0</v>
      </c>
      <c r="T186">
        <v>0</v>
      </c>
      <c r="U186">
        <v>48.330100000000002</v>
      </c>
      <c r="V186">
        <v>0</v>
      </c>
      <c r="W186" t="s">
        <v>1</v>
      </c>
    </row>
    <row r="187" spans="1:23">
      <c r="A187" t="s">
        <v>8564</v>
      </c>
      <c r="B187" t="str">
        <f t="shared" si="8"/>
        <v>Junio</v>
      </c>
      <c r="C187" s="20">
        <v>44714</v>
      </c>
      <c r="D187" t="s">
        <v>1</v>
      </c>
      <c r="E187" t="s">
        <v>0</v>
      </c>
      <c r="F187" t="str">
        <f t="shared" si="9"/>
        <v>CCF</v>
      </c>
      <c r="G187" t="s">
        <v>8149</v>
      </c>
      <c r="H187" t="s">
        <v>8150</v>
      </c>
      <c r="I187">
        <v>2617</v>
      </c>
      <c r="J187">
        <v>2617</v>
      </c>
      <c r="K187" t="s">
        <v>8197</v>
      </c>
      <c r="L187" t="str">
        <f t="shared" si="10"/>
        <v>NIT</v>
      </c>
      <c r="M187" t="str">
        <f t="shared" si="11"/>
        <v>03062106621019</v>
      </c>
      <c r="N187" t="s">
        <v>8198</v>
      </c>
      <c r="O187">
        <v>0</v>
      </c>
      <c r="P187">
        <v>0</v>
      </c>
      <c r="Q187">
        <v>124.3</v>
      </c>
      <c r="R187">
        <v>16.158999999999999</v>
      </c>
      <c r="S187">
        <v>0</v>
      </c>
      <c r="T187">
        <v>0</v>
      </c>
      <c r="U187">
        <v>140.459</v>
      </c>
      <c r="V187">
        <v>0</v>
      </c>
      <c r="W187" t="s">
        <v>1</v>
      </c>
    </row>
    <row r="188" spans="1:23">
      <c r="A188" t="s">
        <v>8564</v>
      </c>
      <c r="B188" t="str">
        <f t="shared" si="8"/>
        <v>Junio</v>
      </c>
      <c r="C188" s="20">
        <v>44714</v>
      </c>
      <c r="D188" t="s">
        <v>1</v>
      </c>
      <c r="E188" t="s">
        <v>0</v>
      </c>
      <c r="F188" t="str">
        <f t="shared" si="9"/>
        <v>CCF</v>
      </c>
      <c r="G188" t="s">
        <v>8149</v>
      </c>
      <c r="H188" t="s">
        <v>8150</v>
      </c>
      <c r="I188">
        <v>2618</v>
      </c>
      <c r="J188">
        <v>2618</v>
      </c>
      <c r="K188" t="s">
        <v>1402</v>
      </c>
      <c r="L188" t="str">
        <f t="shared" si="10"/>
        <v>NIT</v>
      </c>
      <c r="M188" t="str">
        <f t="shared" si="11"/>
        <v>06140801191043</v>
      </c>
      <c r="N188" t="s">
        <v>1403</v>
      </c>
      <c r="O188">
        <v>0</v>
      </c>
      <c r="P188">
        <v>0</v>
      </c>
      <c r="Q188">
        <v>36.96</v>
      </c>
      <c r="R188">
        <v>4.8048000000000002</v>
      </c>
      <c r="S188">
        <v>0</v>
      </c>
      <c r="T188">
        <v>0</v>
      </c>
      <c r="U188">
        <v>41.764800000000001</v>
      </c>
      <c r="V188">
        <v>0</v>
      </c>
      <c r="W188" t="s">
        <v>1</v>
      </c>
    </row>
    <row r="189" spans="1:23">
      <c r="A189" t="s">
        <v>8564</v>
      </c>
      <c r="B189" t="str">
        <f t="shared" si="8"/>
        <v>Junio</v>
      </c>
      <c r="C189" s="20">
        <v>44714</v>
      </c>
      <c r="D189" t="s">
        <v>1</v>
      </c>
      <c r="E189" t="s">
        <v>0</v>
      </c>
      <c r="F189" t="str">
        <f t="shared" si="9"/>
        <v>CCF</v>
      </c>
      <c r="G189" t="s">
        <v>8149</v>
      </c>
      <c r="H189" t="s">
        <v>8150</v>
      </c>
      <c r="I189">
        <v>2619</v>
      </c>
      <c r="J189">
        <v>2619</v>
      </c>
      <c r="K189" t="s">
        <v>550</v>
      </c>
      <c r="L189" t="str">
        <f t="shared" si="10"/>
        <v>NIT</v>
      </c>
      <c r="M189" t="str">
        <f t="shared" si="11"/>
        <v>06011411901010</v>
      </c>
      <c r="N189" t="s">
        <v>551</v>
      </c>
      <c r="O189">
        <v>0</v>
      </c>
      <c r="P189">
        <v>0</v>
      </c>
      <c r="Q189">
        <v>24.21</v>
      </c>
      <c r="R189">
        <v>3.1473000000000004</v>
      </c>
      <c r="S189">
        <v>0</v>
      </c>
      <c r="T189">
        <v>0</v>
      </c>
      <c r="U189">
        <v>27.357300000000002</v>
      </c>
      <c r="V189">
        <v>0</v>
      </c>
      <c r="W189" t="s">
        <v>1</v>
      </c>
    </row>
    <row r="190" spans="1:23">
      <c r="A190" t="s">
        <v>8564</v>
      </c>
      <c r="B190" t="str">
        <f t="shared" si="8"/>
        <v>Junio</v>
      </c>
      <c r="C190" s="20">
        <v>44714</v>
      </c>
      <c r="D190" t="s">
        <v>1</v>
      </c>
      <c r="E190" t="s">
        <v>0</v>
      </c>
      <c r="F190" t="str">
        <f t="shared" si="9"/>
        <v>CCF</v>
      </c>
      <c r="G190" t="s">
        <v>8149</v>
      </c>
      <c r="H190" t="s">
        <v>8150</v>
      </c>
      <c r="I190">
        <v>2620</v>
      </c>
      <c r="J190">
        <v>2620</v>
      </c>
      <c r="K190" t="s">
        <v>503</v>
      </c>
      <c r="L190" t="str">
        <f t="shared" si="10"/>
        <v>NIT</v>
      </c>
      <c r="M190" t="str">
        <f t="shared" si="11"/>
        <v>06142311181026</v>
      </c>
      <c r="N190" t="s">
        <v>504</v>
      </c>
      <c r="O190">
        <v>0</v>
      </c>
      <c r="P190">
        <v>0</v>
      </c>
      <c r="Q190">
        <v>9.24</v>
      </c>
      <c r="R190">
        <v>1.2012</v>
      </c>
      <c r="S190">
        <v>0</v>
      </c>
      <c r="T190">
        <v>0</v>
      </c>
      <c r="U190">
        <v>10.4412</v>
      </c>
      <c r="V190">
        <v>0</v>
      </c>
      <c r="W190" t="s">
        <v>1</v>
      </c>
    </row>
    <row r="191" spans="1:23">
      <c r="A191" t="s">
        <v>8564</v>
      </c>
      <c r="B191" t="str">
        <f t="shared" si="8"/>
        <v>Junio</v>
      </c>
      <c r="C191" s="20">
        <v>44714</v>
      </c>
      <c r="D191" t="s">
        <v>1</v>
      </c>
      <c r="E191" t="s">
        <v>0</v>
      </c>
      <c r="F191" t="str">
        <f t="shared" si="9"/>
        <v>CCF</v>
      </c>
      <c r="G191" t="s">
        <v>8149</v>
      </c>
      <c r="H191" t="s">
        <v>8150</v>
      </c>
      <c r="I191">
        <v>2621</v>
      </c>
      <c r="J191">
        <v>2621</v>
      </c>
      <c r="K191" t="s">
        <v>79</v>
      </c>
      <c r="L191" t="str">
        <f t="shared" si="10"/>
        <v>NIT</v>
      </c>
      <c r="M191" t="str">
        <f t="shared" si="11"/>
        <v>11231810111015</v>
      </c>
      <c r="N191" t="s">
        <v>80</v>
      </c>
      <c r="O191">
        <v>0</v>
      </c>
      <c r="P191">
        <v>0</v>
      </c>
      <c r="Q191">
        <v>374.57</v>
      </c>
      <c r="R191">
        <v>48.694099999999999</v>
      </c>
      <c r="S191">
        <v>0</v>
      </c>
      <c r="T191">
        <v>0</v>
      </c>
      <c r="U191">
        <v>423.26409999999998</v>
      </c>
      <c r="V191">
        <v>0</v>
      </c>
      <c r="W191" t="s">
        <v>1</v>
      </c>
    </row>
    <row r="192" spans="1:23">
      <c r="A192" t="s">
        <v>8564</v>
      </c>
      <c r="B192" t="str">
        <f t="shared" si="8"/>
        <v>Junio</v>
      </c>
      <c r="C192" s="20">
        <v>44714</v>
      </c>
      <c r="D192" t="s">
        <v>1</v>
      </c>
      <c r="E192" t="s">
        <v>0</v>
      </c>
      <c r="F192" t="str">
        <f t="shared" si="9"/>
        <v>CCF</v>
      </c>
      <c r="G192" t="s">
        <v>8149</v>
      </c>
      <c r="H192" t="s">
        <v>8150</v>
      </c>
      <c r="I192">
        <v>2622</v>
      </c>
      <c r="J192">
        <v>2622</v>
      </c>
      <c r="K192" t="s">
        <v>578</v>
      </c>
      <c r="L192" t="str">
        <f t="shared" si="10"/>
        <v>NIT</v>
      </c>
      <c r="M192" t="str">
        <f t="shared" si="11"/>
        <v>08100308580017</v>
      </c>
      <c r="N192" t="s">
        <v>579</v>
      </c>
      <c r="O192">
        <v>0</v>
      </c>
      <c r="P192">
        <v>0</v>
      </c>
      <c r="Q192">
        <v>491.36</v>
      </c>
      <c r="R192">
        <v>63.876800000000003</v>
      </c>
      <c r="S192">
        <v>0</v>
      </c>
      <c r="T192">
        <v>0</v>
      </c>
      <c r="U192">
        <v>555.23680000000002</v>
      </c>
      <c r="V192">
        <v>0</v>
      </c>
      <c r="W192" t="s">
        <v>1</v>
      </c>
    </row>
    <row r="193" spans="1:23">
      <c r="A193" t="s">
        <v>8564</v>
      </c>
      <c r="B193" t="str">
        <f t="shared" si="8"/>
        <v>Junio</v>
      </c>
      <c r="C193" s="20">
        <v>44714</v>
      </c>
      <c r="D193" t="s">
        <v>1</v>
      </c>
      <c r="E193" t="s">
        <v>0</v>
      </c>
      <c r="F193" t="str">
        <f t="shared" si="9"/>
        <v>CCF</v>
      </c>
      <c r="G193" t="s">
        <v>8149</v>
      </c>
      <c r="H193" t="s">
        <v>8150</v>
      </c>
      <c r="I193">
        <v>2624</v>
      </c>
      <c r="J193">
        <v>2624</v>
      </c>
      <c r="K193" t="s">
        <v>8157</v>
      </c>
      <c r="L193" t="str">
        <f t="shared" si="10"/>
        <v>NIT</v>
      </c>
      <c r="M193" t="str">
        <f t="shared" si="11"/>
        <v>09061808921016</v>
      </c>
      <c r="N193" t="s">
        <v>8158</v>
      </c>
      <c r="O193">
        <v>0</v>
      </c>
      <c r="P193">
        <v>0</v>
      </c>
      <c r="Q193">
        <v>427</v>
      </c>
      <c r="R193">
        <v>55.510000000000005</v>
      </c>
      <c r="S193">
        <v>0</v>
      </c>
      <c r="T193">
        <v>0</v>
      </c>
      <c r="U193">
        <v>482.51</v>
      </c>
      <c r="V193">
        <v>0</v>
      </c>
      <c r="W193" t="s">
        <v>1</v>
      </c>
    </row>
    <row r="194" spans="1:23">
      <c r="A194" t="s">
        <v>8564</v>
      </c>
      <c r="B194" t="str">
        <f t="shared" si="8"/>
        <v>Junio</v>
      </c>
      <c r="C194" s="20">
        <v>44714</v>
      </c>
      <c r="D194" t="s">
        <v>1</v>
      </c>
      <c r="E194" t="s">
        <v>0</v>
      </c>
      <c r="F194" t="str">
        <f t="shared" si="9"/>
        <v>CCF</v>
      </c>
      <c r="G194" t="s">
        <v>8149</v>
      </c>
      <c r="H194" t="s">
        <v>8150</v>
      </c>
      <c r="I194">
        <v>2625</v>
      </c>
      <c r="J194">
        <v>2625</v>
      </c>
      <c r="K194" t="s">
        <v>155</v>
      </c>
      <c r="L194" t="str">
        <f t="shared" si="10"/>
        <v>NIT</v>
      </c>
      <c r="M194" t="str">
        <f t="shared" si="11"/>
        <v>06142610051058</v>
      </c>
      <c r="N194" t="s">
        <v>156</v>
      </c>
      <c r="O194">
        <v>0</v>
      </c>
      <c r="P194">
        <v>0</v>
      </c>
      <c r="Q194">
        <v>51</v>
      </c>
      <c r="R194">
        <v>6.63</v>
      </c>
      <c r="S194">
        <v>0</v>
      </c>
      <c r="T194">
        <v>0</v>
      </c>
      <c r="U194">
        <v>57.63</v>
      </c>
      <c r="V194">
        <v>0</v>
      </c>
      <c r="W194" t="s">
        <v>1</v>
      </c>
    </row>
    <row r="195" spans="1:23">
      <c r="A195" t="s">
        <v>8564</v>
      </c>
      <c r="B195" t="str">
        <f t="shared" ref="B195:B258" si="12">SUBSTITUTE(A195,"UNIO","unio")</f>
        <v>Junio</v>
      </c>
      <c r="C195" s="20">
        <v>44714</v>
      </c>
      <c r="D195" t="s">
        <v>1</v>
      </c>
      <c r="E195" t="s">
        <v>0</v>
      </c>
      <c r="F195" t="str">
        <f t="shared" ref="F195:F258" si="13">IF(E195="05","Nota de crédito","CCF")</f>
        <v>CCF</v>
      </c>
      <c r="G195" t="s">
        <v>8149</v>
      </c>
      <c r="H195" t="s">
        <v>8150</v>
      </c>
      <c r="I195">
        <v>2626</v>
      </c>
      <c r="J195">
        <v>2626</v>
      </c>
      <c r="K195" t="s">
        <v>616</v>
      </c>
      <c r="L195" t="str">
        <f t="shared" ref="L195:L258" si="14">IF(K195=0,"DUI","NIT")</f>
        <v>NIT</v>
      </c>
      <c r="M195" t="str">
        <f t="shared" ref="M195:M258" si="15">IF(K195=0,V195,K195)</f>
        <v>02030104771061</v>
      </c>
      <c r="N195" t="s">
        <v>617</v>
      </c>
      <c r="O195">
        <v>0</v>
      </c>
      <c r="P195">
        <v>0</v>
      </c>
      <c r="Q195">
        <v>446.4</v>
      </c>
      <c r="R195">
        <v>58.031999999999996</v>
      </c>
      <c r="S195">
        <v>0</v>
      </c>
      <c r="T195">
        <v>0</v>
      </c>
      <c r="U195">
        <v>504.43199999999996</v>
      </c>
      <c r="V195">
        <v>0</v>
      </c>
      <c r="W195" t="s">
        <v>1</v>
      </c>
    </row>
    <row r="196" spans="1:23">
      <c r="A196" t="s">
        <v>8564</v>
      </c>
      <c r="B196" t="str">
        <f t="shared" si="12"/>
        <v>Junio</v>
      </c>
      <c r="C196" s="20">
        <v>44714</v>
      </c>
      <c r="D196" t="s">
        <v>1</v>
      </c>
      <c r="E196" t="s">
        <v>0</v>
      </c>
      <c r="F196" t="str">
        <f t="shared" si="13"/>
        <v>CCF</v>
      </c>
      <c r="G196" t="s">
        <v>8149</v>
      </c>
      <c r="H196" t="s">
        <v>8150</v>
      </c>
      <c r="I196">
        <v>2627</v>
      </c>
      <c r="J196">
        <v>2627</v>
      </c>
      <c r="K196" t="s">
        <v>118</v>
      </c>
      <c r="L196" t="str">
        <f t="shared" si="14"/>
        <v>NIT</v>
      </c>
      <c r="M196" t="str">
        <f t="shared" si="15"/>
        <v>06141106071025</v>
      </c>
      <c r="N196" t="s">
        <v>119</v>
      </c>
      <c r="O196">
        <v>0</v>
      </c>
      <c r="P196">
        <v>0</v>
      </c>
      <c r="Q196">
        <v>78.900000000000006</v>
      </c>
      <c r="R196">
        <v>10.257000000000001</v>
      </c>
      <c r="S196">
        <v>0</v>
      </c>
      <c r="T196">
        <v>0</v>
      </c>
      <c r="U196">
        <v>89.157000000000011</v>
      </c>
      <c r="V196">
        <v>0</v>
      </c>
      <c r="W196" t="s">
        <v>1</v>
      </c>
    </row>
    <row r="197" spans="1:23">
      <c r="A197" t="s">
        <v>8564</v>
      </c>
      <c r="B197" t="str">
        <f t="shared" si="12"/>
        <v>Junio</v>
      </c>
      <c r="C197" s="20">
        <v>44714</v>
      </c>
      <c r="D197" t="s">
        <v>1</v>
      </c>
      <c r="E197" t="s">
        <v>0</v>
      </c>
      <c r="F197" t="str">
        <f t="shared" si="13"/>
        <v>CCF</v>
      </c>
      <c r="G197" t="s">
        <v>8149</v>
      </c>
      <c r="H197" t="s">
        <v>8150</v>
      </c>
      <c r="I197">
        <v>2628</v>
      </c>
      <c r="J197">
        <v>2628</v>
      </c>
      <c r="K197" t="s">
        <v>118</v>
      </c>
      <c r="L197" t="str">
        <f t="shared" si="14"/>
        <v>NIT</v>
      </c>
      <c r="M197" t="str">
        <f t="shared" si="15"/>
        <v>06141106071025</v>
      </c>
      <c r="N197" t="s">
        <v>119</v>
      </c>
      <c r="O197">
        <v>0</v>
      </c>
      <c r="P197">
        <v>0</v>
      </c>
      <c r="Q197">
        <v>35.35</v>
      </c>
      <c r="R197">
        <v>4.5955000000000004</v>
      </c>
      <c r="S197">
        <v>0</v>
      </c>
      <c r="T197">
        <v>0</v>
      </c>
      <c r="U197">
        <v>39.945500000000003</v>
      </c>
      <c r="V197">
        <v>0</v>
      </c>
      <c r="W197" t="s">
        <v>1</v>
      </c>
    </row>
    <row r="198" spans="1:23">
      <c r="A198" t="s">
        <v>8564</v>
      </c>
      <c r="B198" t="str">
        <f t="shared" si="12"/>
        <v>Junio</v>
      </c>
      <c r="C198" s="20">
        <v>44714</v>
      </c>
      <c r="D198" t="s">
        <v>1</v>
      </c>
      <c r="E198" t="s">
        <v>0</v>
      </c>
      <c r="F198" t="str">
        <f t="shared" si="13"/>
        <v>CCF</v>
      </c>
      <c r="G198" t="s">
        <v>8149</v>
      </c>
      <c r="H198" t="s">
        <v>8150</v>
      </c>
      <c r="I198">
        <v>2629</v>
      </c>
      <c r="J198">
        <v>2629</v>
      </c>
      <c r="K198" t="s">
        <v>118</v>
      </c>
      <c r="L198" t="str">
        <f t="shared" si="14"/>
        <v>NIT</v>
      </c>
      <c r="M198" t="str">
        <f t="shared" si="15"/>
        <v>06141106071025</v>
      </c>
      <c r="N198" t="s">
        <v>119</v>
      </c>
      <c r="O198">
        <v>0</v>
      </c>
      <c r="P198">
        <v>0</v>
      </c>
      <c r="Q198">
        <v>5.8</v>
      </c>
      <c r="R198">
        <v>0.754</v>
      </c>
      <c r="S198">
        <v>0</v>
      </c>
      <c r="T198">
        <v>0</v>
      </c>
      <c r="U198">
        <v>6.5540000000000003</v>
      </c>
      <c r="V198">
        <v>0</v>
      </c>
      <c r="W198" t="s">
        <v>1</v>
      </c>
    </row>
    <row r="199" spans="1:23">
      <c r="A199" t="s">
        <v>8564</v>
      </c>
      <c r="B199" t="str">
        <f t="shared" si="12"/>
        <v>Junio</v>
      </c>
      <c r="C199" s="20">
        <v>44714</v>
      </c>
      <c r="D199" t="s">
        <v>1</v>
      </c>
      <c r="E199" t="s">
        <v>0</v>
      </c>
      <c r="F199" t="str">
        <f t="shared" si="13"/>
        <v>CCF</v>
      </c>
      <c r="G199" t="s">
        <v>8149</v>
      </c>
      <c r="H199" t="s">
        <v>8150</v>
      </c>
      <c r="I199">
        <v>2630</v>
      </c>
      <c r="J199">
        <v>2630</v>
      </c>
      <c r="K199" t="s">
        <v>1033</v>
      </c>
      <c r="L199" t="str">
        <f t="shared" si="14"/>
        <v>NIT</v>
      </c>
      <c r="M199" t="str">
        <f t="shared" si="15"/>
        <v>11112106931016</v>
      </c>
      <c r="N199" t="s">
        <v>1034</v>
      </c>
      <c r="O199">
        <v>0</v>
      </c>
      <c r="P199">
        <v>0</v>
      </c>
      <c r="Q199">
        <v>348.63</v>
      </c>
      <c r="R199">
        <v>45.321899999999999</v>
      </c>
      <c r="S199">
        <v>0</v>
      </c>
      <c r="T199">
        <v>0</v>
      </c>
      <c r="U199">
        <v>393.95190000000002</v>
      </c>
      <c r="V199">
        <v>0</v>
      </c>
      <c r="W199" t="s">
        <v>1</v>
      </c>
    </row>
    <row r="200" spans="1:23">
      <c r="A200" t="s">
        <v>8564</v>
      </c>
      <c r="B200" t="str">
        <f t="shared" si="12"/>
        <v>Junio</v>
      </c>
      <c r="C200" s="20">
        <v>44714</v>
      </c>
      <c r="D200" t="s">
        <v>1</v>
      </c>
      <c r="E200" t="s">
        <v>0</v>
      </c>
      <c r="F200" t="str">
        <f t="shared" si="13"/>
        <v>CCF</v>
      </c>
      <c r="G200" t="s">
        <v>8149</v>
      </c>
      <c r="H200" t="s">
        <v>8150</v>
      </c>
      <c r="I200">
        <v>2631</v>
      </c>
      <c r="J200">
        <v>2631</v>
      </c>
      <c r="K200" t="s">
        <v>8016</v>
      </c>
      <c r="L200" t="str">
        <f t="shared" si="14"/>
        <v>NIT</v>
      </c>
      <c r="M200" t="str">
        <f t="shared" si="15"/>
        <v>06140606681184</v>
      </c>
      <c r="N200" t="s">
        <v>8017</v>
      </c>
      <c r="O200">
        <v>0</v>
      </c>
      <c r="P200">
        <v>0</v>
      </c>
      <c r="Q200">
        <v>613.69000000000005</v>
      </c>
      <c r="R200">
        <v>79.779700000000005</v>
      </c>
      <c r="S200">
        <v>0</v>
      </c>
      <c r="T200">
        <v>0</v>
      </c>
      <c r="U200">
        <v>693.4697000000001</v>
      </c>
      <c r="V200">
        <v>0</v>
      </c>
      <c r="W200" t="s">
        <v>1</v>
      </c>
    </row>
    <row r="201" spans="1:23">
      <c r="A201" t="s">
        <v>8564</v>
      </c>
      <c r="B201" t="str">
        <f t="shared" si="12"/>
        <v>Junio</v>
      </c>
      <c r="C201" s="20">
        <v>44714</v>
      </c>
      <c r="D201" t="s">
        <v>1</v>
      </c>
      <c r="E201" t="s">
        <v>0</v>
      </c>
      <c r="F201" t="str">
        <f t="shared" si="13"/>
        <v>CCF</v>
      </c>
      <c r="G201" t="s">
        <v>8149</v>
      </c>
      <c r="H201" t="s">
        <v>8150</v>
      </c>
      <c r="I201">
        <v>2632</v>
      </c>
      <c r="J201">
        <v>2632</v>
      </c>
      <c r="K201" t="s">
        <v>8309</v>
      </c>
      <c r="L201" t="str">
        <f t="shared" si="14"/>
        <v>NIT</v>
      </c>
      <c r="M201" t="str">
        <f t="shared" si="15"/>
        <v>06070709811045</v>
      </c>
      <c r="N201" t="s">
        <v>8310</v>
      </c>
      <c r="O201">
        <v>0</v>
      </c>
      <c r="P201">
        <v>0</v>
      </c>
      <c r="Q201">
        <v>42.79</v>
      </c>
      <c r="R201">
        <v>5.5627000000000004</v>
      </c>
      <c r="S201">
        <v>0</v>
      </c>
      <c r="T201">
        <v>0</v>
      </c>
      <c r="U201">
        <v>48.352699999999999</v>
      </c>
      <c r="V201">
        <v>0</v>
      </c>
      <c r="W201" t="s">
        <v>1</v>
      </c>
    </row>
    <row r="202" spans="1:23">
      <c r="A202" t="s">
        <v>8564</v>
      </c>
      <c r="B202" t="str">
        <f t="shared" si="12"/>
        <v>Junio</v>
      </c>
      <c r="C202" s="20">
        <v>44715</v>
      </c>
      <c r="D202" t="s">
        <v>1</v>
      </c>
      <c r="E202" t="s">
        <v>0</v>
      </c>
      <c r="F202" t="str">
        <f t="shared" si="13"/>
        <v>CCF</v>
      </c>
      <c r="G202" t="s">
        <v>8149</v>
      </c>
      <c r="H202" t="s">
        <v>8150</v>
      </c>
      <c r="I202">
        <v>2634</v>
      </c>
      <c r="J202">
        <v>2634</v>
      </c>
      <c r="K202" t="s">
        <v>558</v>
      </c>
      <c r="L202" t="str">
        <f t="shared" si="14"/>
        <v>NIT</v>
      </c>
      <c r="M202" t="str">
        <f t="shared" si="15"/>
        <v>06141301121053</v>
      </c>
      <c r="N202" t="s">
        <v>559</v>
      </c>
      <c r="O202">
        <v>0</v>
      </c>
      <c r="P202">
        <v>0</v>
      </c>
      <c r="Q202">
        <v>486.85</v>
      </c>
      <c r="R202">
        <v>63.290500000000009</v>
      </c>
      <c r="S202">
        <v>0</v>
      </c>
      <c r="T202">
        <v>0</v>
      </c>
      <c r="U202">
        <v>550.14049999999997</v>
      </c>
      <c r="V202">
        <v>0</v>
      </c>
      <c r="W202" t="s">
        <v>1</v>
      </c>
    </row>
    <row r="203" spans="1:23">
      <c r="A203" t="s">
        <v>8564</v>
      </c>
      <c r="B203" t="str">
        <f t="shared" si="12"/>
        <v>Junio</v>
      </c>
      <c r="C203" s="20">
        <v>44715</v>
      </c>
      <c r="D203" t="s">
        <v>1</v>
      </c>
      <c r="E203" t="s">
        <v>0</v>
      </c>
      <c r="F203" t="str">
        <f t="shared" si="13"/>
        <v>CCF</v>
      </c>
      <c r="G203" t="s">
        <v>8149</v>
      </c>
      <c r="H203" t="s">
        <v>8150</v>
      </c>
      <c r="I203">
        <v>2635</v>
      </c>
      <c r="J203">
        <v>2635</v>
      </c>
      <c r="K203" t="s">
        <v>299</v>
      </c>
      <c r="L203" t="str">
        <f t="shared" si="14"/>
        <v>NIT</v>
      </c>
      <c r="M203" t="str">
        <f t="shared" si="15"/>
        <v>06141705620038</v>
      </c>
      <c r="N203" t="s">
        <v>300</v>
      </c>
      <c r="O203">
        <v>0</v>
      </c>
      <c r="P203">
        <v>0</v>
      </c>
      <c r="Q203">
        <v>345.13</v>
      </c>
      <c r="R203">
        <v>44.866900000000001</v>
      </c>
      <c r="S203">
        <v>0</v>
      </c>
      <c r="T203">
        <v>0</v>
      </c>
      <c r="U203">
        <v>389.99689999999998</v>
      </c>
      <c r="V203">
        <v>0</v>
      </c>
      <c r="W203" t="s">
        <v>1</v>
      </c>
    </row>
    <row r="204" spans="1:23">
      <c r="A204" t="s">
        <v>8564</v>
      </c>
      <c r="B204" t="str">
        <f t="shared" si="12"/>
        <v>Junio</v>
      </c>
      <c r="C204" s="20">
        <v>44715</v>
      </c>
      <c r="D204" t="s">
        <v>1</v>
      </c>
      <c r="E204" t="s">
        <v>0</v>
      </c>
      <c r="F204" t="str">
        <f t="shared" si="13"/>
        <v>CCF</v>
      </c>
      <c r="G204" t="s">
        <v>8149</v>
      </c>
      <c r="H204" t="s">
        <v>8150</v>
      </c>
      <c r="I204">
        <v>2636</v>
      </c>
      <c r="J204">
        <v>2636</v>
      </c>
      <c r="K204">
        <v>0</v>
      </c>
      <c r="L204" t="str">
        <f t="shared" si="14"/>
        <v>DUI</v>
      </c>
      <c r="M204" t="str">
        <f t="shared" si="15"/>
        <v>044907406</v>
      </c>
      <c r="N204" t="s">
        <v>8537</v>
      </c>
      <c r="O204">
        <v>0</v>
      </c>
      <c r="P204">
        <v>0</v>
      </c>
      <c r="Q204">
        <v>12.83</v>
      </c>
      <c r="R204">
        <v>1.6679000000000002</v>
      </c>
      <c r="S204">
        <v>0</v>
      </c>
      <c r="T204">
        <v>0</v>
      </c>
      <c r="U204">
        <v>14.4979</v>
      </c>
      <c r="V204" t="s">
        <v>8536</v>
      </c>
      <c r="W204" t="s">
        <v>1</v>
      </c>
    </row>
    <row r="205" spans="1:23">
      <c r="A205" t="s">
        <v>8564</v>
      </c>
      <c r="B205" t="str">
        <f t="shared" si="12"/>
        <v>Junio</v>
      </c>
      <c r="C205" s="20">
        <v>44715</v>
      </c>
      <c r="D205" t="s">
        <v>1</v>
      </c>
      <c r="E205" t="s">
        <v>0</v>
      </c>
      <c r="F205" t="str">
        <f t="shared" si="13"/>
        <v>CCF</v>
      </c>
      <c r="G205" t="s">
        <v>8149</v>
      </c>
      <c r="H205" t="s">
        <v>8150</v>
      </c>
      <c r="I205">
        <v>2637</v>
      </c>
      <c r="J205">
        <v>2637</v>
      </c>
      <c r="K205" t="s">
        <v>743</v>
      </c>
      <c r="L205" t="str">
        <f t="shared" si="14"/>
        <v>NIT</v>
      </c>
      <c r="M205" t="str">
        <f t="shared" si="15"/>
        <v>06193004681015</v>
      </c>
      <c r="N205" t="s">
        <v>744</v>
      </c>
      <c r="O205">
        <v>0</v>
      </c>
      <c r="P205">
        <v>0</v>
      </c>
      <c r="Q205">
        <v>70</v>
      </c>
      <c r="R205">
        <v>9.1</v>
      </c>
      <c r="S205">
        <v>0</v>
      </c>
      <c r="T205">
        <v>0</v>
      </c>
      <c r="U205">
        <v>79.099999999999994</v>
      </c>
      <c r="V205">
        <v>0</v>
      </c>
      <c r="W205" t="s">
        <v>1</v>
      </c>
    </row>
    <row r="206" spans="1:23">
      <c r="A206" t="s">
        <v>8564</v>
      </c>
      <c r="B206" t="str">
        <f t="shared" si="12"/>
        <v>Junio</v>
      </c>
      <c r="C206" s="20">
        <v>44715</v>
      </c>
      <c r="D206" t="s">
        <v>1</v>
      </c>
      <c r="E206" t="s">
        <v>0</v>
      </c>
      <c r="F206" t="str">
        <f t="shared" si="13"/>
        <v>CCF</v>
      </c>
      <c r="G206" t="s">
        <v>8149</v>
      </c>
      <c r="H206" t="s">
        <v>8150</v>
      </c>
      <c r="I206">
        <v>2638</v>
      </c>
      <c r="J206">
        <v>2638</v>
      </c>
      <c r="K206" t="s">
        <v>8082</v>
      </c>
      <c r="L206" t="str">
        <f t="shared" si="14"/>
        <v>NIT</v>
      </c>
      <c r="M206" t="str">
        <f t="shared" si="15"/>
        <v>06141004911010</v>
      </c>
      <c r="N206" t="s">
        <v>8083</v>
      </c>
      <c r="O206">
        <v>0</v>
      </c>
      <c r="P206">
        <v>0</v>
      </c>
      <c r="Q206">
        <v>84.93</v>
      </c>
      <c r="R206">
        <v>11.040900000000001</v>
      </c>
      <c r="S206">
        <v>0</v>
      </c>
      <c r="T206">
        <v>0</v>
      </c>
      <c r="U206">
        <v>95.9709</v>
      </c>
      <c r="V206">
        <v>0</v>
      </c>
      <c r="W206" t="s">
        <v>1</v>
      </c>
    </row>
    <row r="207" spans="1:23">
      <c r="A207" t="s">
        <v>8564</v>
      </c>
      <c r="B207" t="str">
        <f t="shared" si="12"/>
        <v>Junio</v>
      </c>
      <c r="C207" s="20">
        <v>44715</v>
      </c>
      <c r="D207" t="s">
        <v>1</v>
      </c>
      <c r="E207" t="s">
        <v>0</v>
      </c>
      <c r="F207" t="str">
        <f t="shared" si="13"/>
        <v>CCF</v>
      </c>
      <c r="G207" t="s">
        <v>8149</v>
      </c>
      <c r="H207" t="s">
        <v>8150</v>
      </c>
      <c r="I207">
        <v>2639</v>
      </c>
      <c r="J207">
        <v>2639</v>
      </c>
      <c r="K207" t="s">
        <v>471</v>
      </c>
      <c r="L207" t="str">
        <f t="shared" si="14"/>
        <v>NIT</v>
      </c>
      <c r="M207" t="str">
        <f t="shared" si="15"/>
        <v>06142010671133</v>
      </c>
      <c r="N207" t="s">
        <v>472</v>
      </c>
      <c r="O207">
        <v>0</v>
      </c>
      <c r="P207">
        <v>0</v>
      </c>
      <c r="Q207">
        <v>81.53</v>
      </c>
      <c r="R207">
        <v>10.5989</v>
      </c>
      <c r="S207">
        <v>0</v>
      </c>
      <c r="T207">
        <v>0</v>
      </c>
      <c r="U207">
        <v>92.128900000000002</v>
      </c>
      <c r="V207">
        <v>0</v>
      </c>
      <c r="W207" t="s">
        <v>1</v>
      </c>
    </row>
    <row r="208" spans="1:23">
      <c r="A208" t="s">
        <v>8564</v>
      </c>
      <c r="B208" t="str">
        <f t="shared" si="12"/>
        <v>Junio</v>
      </c>
      <c r="C208" s="20">
        <v>44715</v>
      </c>
      <c r="D208" t="s">
        <v>1</v>
      </c>
      <c r="E208" t="s">
        <v>0</v>
      </c>
      <c r="F208" t="str">
        <f t="shared" si="13"/>
        <v>CCF</v>
      </c>
      <c r="G208" t="s">
        <v>8149</v>
      </c>
      <c r="H208" t="s">
        <v>8150</v>
      </c>
      <c r="I208">
        <v>2640</v>
      </c>
      <c r="J208">
        <v>2640</v>
      </c>
      <c r="K208">
        <v>0</v>
      </c>
      <c r="L208" t="str">
        <f t="shared" si="14"/>
        <v>DUI</v>
      </c>
      <c r="M208" t="str">
        <f t="shared" si="15"/>
        <v>009870981</v>
      </c>
      <c r="N208" t="s">
        <v>593</v>
      </c>
      <c r="O208">
        <v>0</v>
      </c>
      <c r="P208">
        <v>0</v>
      </c>
      <c r="Q208">
        <v>39.6</v>
      </c>
      <c r="R208">
        <v>5.1480000000000006</v>
      </c>
      <c r="S208">
        <v>0</v>
      </c>
      <c r="T208">
        <v>0</v>
      </c>
      <c r="U208">
        <v>44.748000000000005</v>
      </c>
      <c r="V208" t="s">
        <v>8386</v>
      </c>
      <c r="W208" t="s">
        <v>1</v>
      </c>
    </row>
    <row r="209" spans="1:23">
      <c r="A209" t="s">
        <v>8564</v>
      </c>
      <c r="B209" t="str">
        <f t="shared" si="12"/>
        <v>Junio</v>
      </c>
      <c r="C209" s="20">
        <v>44715</v>
      </c>
      <c r="D209" t="s">
        <v>1</v>
      </c>
      <c r="E209" t="s">
        <v>0</v>
      </c>
      <c r="F209" t="str">
        <f t="shared" si="13"/>
        <v>CCF</v>
      </c>
      <c r="G209" t="s">
        <v>8149</v>
      </c>
      <c r="H209" t="s">
        <v>8150</v>
      </c>
      <c r="I209">
        <v>2641</v>
      </c>
      <c r="J209">
        <v>2641</v>
      </c>
      <c r="K209" t="s">
        <v>771</v>
      </c>
      <c r="L209" t="str">
        <f t="shared" si="14"/>
        <v>NIT</v>
      </c>
      <c r="M209" t="str">
        <f t="shared" si="15"/>
        <v>14112509741013</v>
      </c>
      <c r="N209" t="s">
        <v>772</v>
      </c>
      <c r="O209">
        <v>0</v>
      </c>
      <c r="P209">
        <v>0</v>
      </c>
      <c r="Q209">
        <v>142.77000000000001</v>
      </c>
      <c r="R209">
        <v>18.560100000000002</v>
      </c>
      <c r="S209">
        <v>0</v>
      </c>
      <c r="T209">
        <v>0</v>
      </c>
      <c r="U209">
        <v>161.33010000000002</v>
      </c>
      <c r="V209">
        <v>0</v>
      </c>
      <c r="W209" t="s">
        <v>1</v>
      </c>
    </row>
    <row r="210" spans="1:23">
      <c r="A210" t="s">
        <v>8564</v>
      </c>
      <c r="B210" t="str">
        <f t="shared" si="12"/>
        <v>Junio</v>
      </c>
      <c r="C210" s="20">
        <v>44715</v>
      </c>
      <c r="D210" t="s">
        <v>1</v>
      </c>
      <c r="E210" t="s">
        <v>0</v>
      </c>
      <c r="F210" t="str">
        <f t="shared" si="13"/>
        <v>CCF</v>
      </c>
      <c r="G210" t="s">
        <v>8149</v>
      </c>
      <c r="H210" t="s">
        <v>8150</v>
      </c>
      <c r="I210">
        <v>2642</v>
      </c>
      <c r="J210">
        <v>2642</v>
      </c>
      <c r="K210" t="s">
        <v>118</v>
      </c>
      <c r="L210" t="str">
        <f t="shared" si="14"/>
        <v>NIT</v>
      </c>
      <c r="M210" t="str">
        <f t="shared" si="15"/>
        <v>06141106071025</v>
      </c>
      <c r="N210" t="s">
        <v>119</v>
      </c>
      <c r="O210">
        <v>0</v>
      </c>
      <c r="P210">
        <v>0</v>
      </c>
      <c r="Q210">
        <v>95.64</v>
      </c>
      <c r="R210">
        <v>12.433200000000001</v>
      </c>
      <c r="S210">
        <v>0</v>
      </c>
      <c r="T210">
        <v>0</v>
      </c>
      <c r="U210">
        <v>108.0732</v>
      </c>
      <c r="V210">
        <v>0</v>
      </c>
      <c r="W210" t="s">
        <v>1</v>
      </c>
    </row>
    <row r="211" spans="1:23">
      <c r="A211" t="s">
        <v>8564</v>
      </c>
      <c r="B211" t="str">
        <f t="shared" si="12"/>
        <v>Junio</v>
      </c>
      <c r="C211" s="20">
        <v>44715</v>
      </c>
      <c r="D211" t="s">
        <v>1</v>
      </c>
      <c r="E211" t="s">
        <v>0</v>
      </c>
      <c r="F211" t="str">
        <f t="shared" si="13"/>
        <v>CCF</v>
      </c>
      <c r="G211" t="s">
        <v>8149</v>
      </c>
      <c r="H211" t="s">
        <v>8150</v>
      </c>
      <c r="I211">
        <v>2643</v>
      </c>
      <c r="J211">
        <v>2643</v>
      </c>
      <c r="K211" t="s">
        <v>118</v>
      </c>
      <c r="L211" t="str">
        <f t="shared" si="14"/>
        <v>NIT</v>
      </c>
      <c r="M211" t="str">
        <f t="shared" si="15"/>
        <v>06141106071025</v>
      </c>
      <c r="N211" t="s">
        <v>119</v>
      </c>
      <c r="O211">
        <v>0</v>
      </c>
      <c r="P211">
        <v>0</v>
      </c>
      <c r="Q211">
        <v>28.18</v>
      </c>
      <c r="R211">
        <v>3.6634000000000002</v>
      </c>
      <c r="S211">
        <v>0</v>
      </c>
      <c r="T211">
        <v>0</v>
      </c>
      <c r="U211">
        <v>31.843399999999999</v>
      </c>
      <c r="V211">
        <v>0</v>
      </c>
      <c r="W211" t="s">
        <v>1</v>
      </c>
    </row>
    <row r="212" spans="1:23">
      <c r="A212" t="s">
        <v>8564</v>
      </c>
      <c r="B212" t="str">
        <f t="shared" si="12"/>
        <v>Junio</v>
      </c>
      <c r="C212" s="20">
        <v>44715</v>
      </c>
      <c r="D212" t="s">
        <v>1</v>
      </c>
      <c r="E212" t="s">
        <v>0</v>
      </c>
      <c r="F212" t="str">
        <f t="shared" si="13"/>
        <v>CCF</v>
      </c>
      <c r="G212" t="s">
        <v>8149</v>
      </c>
      <c r="H212" t="s">
        <v>8150</v>
      </c>
      <c r="I212">
        <v>2644</v>
      </c>
      <c r="J212">
        <v>2644</v>
      </c>
      <c r="K212" t="s">
        <v>165</v>
      </c>
      <c r="L212" t="str">
        <f t="shared" si="14"/>
        <v>NIT</v>
      </c>
      <c r="M212" t="str">
        <f t="shared" si="15"/>
        <v>06141303741210</v>
      </c>
      <c r="N212" t="s">
        <v>166</v>
      </c>
      <c r="O212">
        <v>0</v>
      </c>
      <c r="P212">
        <v>0</v>
      </c>
      <c r="Q212">
        <v>40.770000000000003</v>
      </c>
      <c r="R212">
        <v>5.3001000000000005</v>
      </c>
      <c r="S212">
        <v>0</v>
      </c>
      <c r="T212">
        <v>0</v>
      </c>
      <c r="U212">
        <v>46.070100000000004</v>
      </c>
      <c r="V212">
        <v>0</v>
      </c>
      <c r="W212" t="s">
        <v>1</v>
      </c>
    </row>
    <row r="213" spans="1:23">
      <c r="A213" t="s">
        <v>8564</v>
      </c>
      <c r="B213" t="str">
        <f t="shared" si="12"/>
        <v>Junio</v>
      </c>
      <c r="C213" s="20">
        <v>44715</v>
      </c>
      <c r="D213" t="s">
        <v>1</v>
      </c>
      <c r="E213" t="s">
        <v>0</v>
      </c>
      <c r="F213" t="str">
        <f t="shared" si="13"/>
        <v>CCF</v>
      </c>
      <c r="G213" t="s">
        <v>8149</v>
      </c>
      <c r="H213" t="s">
        <v>8150</v>
      </c>
      <c r="I213">
        <v>2645</v>
      </c>
      <c r="J213">
        <v>2645</v>
      </c>
      <c r="K213" t="s">
        <v>118</v>
      </c>
      <c r="L213" t="str">
        <f t="shared" si="14"/>
        <v>NIT</v>
      </c>
      <c r="M213" t="str">
        <f t="shared" si="15"/>
        <v>06141106071025</v>
      </c>
      <c r="N213" t="s">
        <v>119</v>
      </c>
      <c r="O213">
        <v>0</v>
      </c>
      <c r="P213">
        <v>0</v>
      </c>
      <c r="Q213">
        <v>180.82</v>
      </c>
      <c r="R213">
        <v>23.506599999999999</v>
      </c>
      <c r="S213">
        <v>0</v>
      </c>
      <c r="T213">
        <v>0</v>
      </c>
      <c r="U213">
        <v>204.32659999999998</v>
      </c>
      <c r="V213">
        <v>0</v>
      </c>
      <c r="W213" t="s">
        <v>1</v>
      </c>
    </row>
    <row r="214" spans="1:23">
      <c r="A214" t="s">
        <v>8564</v>
      </c>
      <c r="B214" t="str">
        <f t="shared" si="12"/>
        <v>Junio</v>
      </c>
      <c r="C214" s="20">
        <v>44715</v>
      </c>
      <c r="D214" t="s">
        <v>1</v>
      </c>
      <c r="E214" t="s">
        <v>0</v>
      </c>
      <c r="F214" t="str">
        <f t="shared" si="13"/>
        <v>CCF</v>
      </c>
      <c r="G214" t="s">
        <v>8149</v>
      </c>
      <c r="H214" t="s">
        <v>8150</v>
      </c>
      <c r="I214">
        <v>2646</v>
      </c>
      <c r="J214">
        <v>2646</v>
      </c>
      <c r="K214" t="s">
        <v>7959</v>
      </c>
      <c r="L214" t="str">
        <f t="shared" si="14"/>
        <v>NIT</v>
      </c>
      <c r="M214" t="str">
        <f t="shared" si="15"/>
        <v>06142508640064</v>
      </c>
      <c r="N214" t="s">
        <v>889</v>
      </c>
      <c r="O214">
        <v>0</v>
      </c>
      <c r="P214">
        <v>0</v>
      </c>
      <c r="Q214">
        <v>244.68</v>
      </c>
      <c r="R214">
        <v>31.808400000000002</v>
      </c>
      <c r="S214">
        <v>0</v>
      </c>
      <c r="T214">
        <v>0</v>
      </c>
      <c r="U214">
        <v>276.48840000000001</v>
      </c>
      <c r="V214">
        <v>0</v>
      </c>
      <c r="W214" t="s">
        <v>1</v>
      </c>
    </row>
    <row r="215" spans="1:23">
      <c r="A215" t="s">
        <v>8564</v>
      </c>
      <c r="B215" t="str">
        <f t="shared" si="12"/>
        <v>Junio</v>
      </c>
      <c r="C215" s="20">
        <v>44715</v>
      </c>
      <c r="D215" t="s">
        <v>1</v>
      </c>
      <c r="E215" t="s">
        <v>0</v>
      </c>
      <c r="F215" t="str">
        <f t="shared" si="13"/>
        <v>CCF</v>
      </c>
      <c r="G215" t="s">
        <v>8149</v>
      </c>
      <c r="H215" t="s">
        <v>8150</v>
      </c>
      <c r="I215">
        <v>2647</v>
      </c>
      <c r="J215">
        <v>2647</v>
      </c>
      <c r="K215" t="s">
        <v>7919</v>
      </c>
      <c r="L215" t="str">
        <f t="shared" si="14"/>
        <v>NIT</v>
      </c>
      <c r="M215" t="str">
        <f t="shared" si="15"/>
        <v>14052805811016</v>
      </c>
      <c r="N215" t="s">
        <v>7920</v>
      </c>
      <c r="O215">
        <v>0</v>
      </c>
      <c r="P215">
        <v>0</v>
      </c>
      <c r="Q215">
        <v>252</v>
      </c>
      <c r="R215">
        <v>32.76</v>
      </c>
      <c r="S215">
        <v>0</v>
      </c>
      <c r="T215">
        <v>0</v>
      </c>
      <c r="U215">
        <v>284.76</v>
      </c>
      <c r="V215">
        <v>0</v>
      </c>
      <c r="W215" t="s">
        <v>1</v>
      </c>
    </row>
    <row r="216" spans="1:23">
      <c r="A216" t="s">
        <v>8564</v>
      </c>
      <c r="B216" t="str">
        <f t="shared" si="12"/>
        <v>Junio</v>
      </c>
      <c r="C216" s="20">
        <v>44715</v>
      </c>
      <c r="D216" t="s">
        <v>1</v>
      </c>
      <c r="E216" t="s">
        <v>0</v>
      </c>
      <c r="F216" t="str">
        <f t="shared" si="13"/>
        <v>CCF</v>
      </c>
      <c r="G216" t="s">
        <v>8149</v>
      </c>
      <c r="H216" t="s">
        <v>8150</v>
      </c>
      <c r="I216">
        <v>2648</v>
      </c>
      <c r="J216">
        <v>2648</v>
      </c>
      <c r="K216" t="s">
        <v>1340</v>
      </c>
      <c r="L216" t="str">
        <f t="shared" si="14"/>
        <v>NIT</v>
      </c>
      <c r="M216" t="str">
        <f t="shared" si="15"/>
        <v>12172812941098</v>
      </c>
      <c r="N216" t="s">
        <v>1341</v>
      </c>
      <c r="O216">
        <v>0</v>
      </c>
      <c r="P216">
        <v>0</v>
      </c>
      <c r="Q216">
        <v>103.95</v>
      </c>
      <c r="R216">
        <v>13.513500000000001</v>
      </c>
      <c r="S216">
        <v>0</v>
      </c>
      <c r="T216">
        <v>0</v>
      </c>
      <c r="U216">
        <v>117.46350000000001</v>
      </c>
      <c r="V216">
        <v>0</v>
      </c>
      <c r="W216" t="s">
        <v>1</v>
      </c>
    </row>
    <row r="217" spans="1:23">
      <c r="A217" t="s">
        <v>8564</v>
      </c>
      <c r="B217" t="str">
        <f t="shared" si="12"/>
        <v>Junio</v>
      </c>
      <c r="C217" s="20">
        <v>44715</v>
      </c>
      <c r="D217" t="s">
        <v>1</v>
      </c>
      <c r="E217" t="s">
        <v>0</v>
      </c>
      <c r="F217" t="str">
        <f t="shared" si="13"/>
        <v>CCF</v>
      </c>
      <c r="G217" t="s">
        <v>8149</v>
      </c>
      <c r="H217" t="s">
        <v>8150</v>
      </c>
      <c r="I217">
        <v>2649</v>
      </c>
      <c r="J217">
        <v>2649</v>
      </c>
      <c r="K217" t="s">
        <v>566</v>
      </c>
      <c r="L217" t="str">
        <f t="shared" si="14"/>
        <v>NIT</v>
      </c>
      <c r="M217" t="str">
        <f t="shared" si="15"/>
        <v>08210809600014</v>
      </c>
      <c r="N217" t="s">
        <v>567</v>
      </c>
      <c r="O217">
        <v>0</v>
      </c>
      <c r="P217">
        <v>0</v>
      </c>
      <c r="Q217">
        <v>61.17</v>
      </c>
      <c r="R217">
        <v>7.9521000000000006</v>
      </c>
      <c r="S217">
        <v>0</v>
      </c>
      <c r="T217">
        <v>0</v>
      </c>
      <c r="U217">
        <v>69.122100000000003</v>
      </c>
      <c r="V217">
        <v>0</v>
      </c>
      <c r="W217" t="s">
        <v>1</v>
      </c>
    </row>
    <row r="218" spans="1:23">
      <c r="A218" t="s">
        <v>8564</v>
      </c>
      <c r="B218" t="str">
        <f t="shared" si="12"/>
        <v>Junio</v>
      </c>
      <c r="C218" s="20">
        <v>44715</v>
      </c>
      <c r="D218" t="s">
        <v>1</v>
      </c>
      <c r="E218" t="s">
        <v>0</v>
      </c>
      <c r="F218" t="str">
        <f t="shared" si="13"/>
        <v>CCF</v>
      </c>
      <c r="G218" t="s">
        <v>8149</v>
      </c>
      <c r="H218" t="s">
        <v>8150</v>
      </c>
      <c r="I218">
        <v>2650</v>
      </c>
      <c r="J218">
        <v>2650</v>
      </c>
      <c r="K218" t="s">
        <v>118</v>
      </c>
      <c r="L218" t="str">
        <f t="shared" si="14"/>
        <v>NIT</v>
      </c>
      <c r="M218" t="str">
        <f t="shared" si="15"/>
        <v>06141106071025</v>
      </c>
      <c r="N218" t="s">
        <v>119</v>
      </c>
      <c r="O218">
        <v>0</v>
      </c>
      <c r="P218">
        <v>0</v>
      </c>
      <c r="Q218">
        <v>23</v>
      </c>
      <c r="R218">
        <v>2.99</v>
      </c>
      <c r="S218">
        <v>0</v>
      </c>
      <c r="T218">
        <v>0</v>
      </c>
      <c r="U218">
        <v>25.990000000000002</v>
      </c>
      <c r="V218">
        <v>0</v>
      </c>
      <c r="W218" t="s">
        <v>1</v>
      </c>
    </row>
    <row r="219" spans="1:23">
      <c r="A219" t="s">
        <v>8564</v>
      </c>
      <c r="B219" t="str">
        <f t="shared" si="12"/>
        <v>Junio</v>
      </c>
      <c r="C219" s="20">
        <v>44715</v>
      </c>
      <c r="D219" t="s">
        <v>1</v>
      </c>
      <c r="E219" t="s">
        <v>0</v>
      </c>
      <c r="F219" t="str">
        <f t="shared" si="13"/>
        <v>CCF</v>
      </c>
      <c r="G219" t="s">
        <v>8149</v>
      </c>
      <c r="H219" t="s">
        <v>8150</v>
      </c>
      <c r="I219">
        <v>2651</v>
      </c>
      <c r="J219">
        <v>2651</v>
      </c>
      <c r="K219" t="s">
        <v>1305</v>
      </c>
      <c r="L219" t="str">
        <f t="shared" si="14"/>
        <v>NIT</v>
      </c>
      <c r="M219" t="str">
        <f t="shared" si="15"/>
        <v>06141010141030</v>
      </c>
      <c r="N219" t="s">
        <v>1306</v>
      </c>
      <c r="O219">
        <v>0</v>
      </c>
      <c r="P219">
        <v>0</v>
      </c>
      <c r="Q219">
        <v>68.14</v>
      </c>
      <c r="R219">
        <v>8.8582000000000001</v>
      </c>
      <c r="S219">
        <v>0</v>
      </c>
      <c r="T219">
        <v>0</v>
      </c>
      <c r="U219">
        <v>76.998199999999997</v>
      </c>
      <c r="V219">
        <v>0</v>
      </c>
      <c r="W219" t="s">
        <v>1</v>
      </c>
    </row>
    <row r="220" spans="1:23">
      <c r="A220" t="s">
        <v>8564</v>
      </c>
      <c r="B220" t="str">
        <f t="shared" si="12"/>
        <v>Junio</v>
      </c>
      <c r="C220" s="20">
        <v>44715</v>
      </c>
      <c r="D220" t="s">
        <v>1</v>
      </c>
      <c r="E220" t="s">
        <v>0</v>
      </c>
      <c r="F220" t="str">
        <f t="shared" si="13"/>
        <v>CCF</v>
      </c>
      <c r="G220" t="s">
        <v>8149</v>
      </c>
      <c r="H220" t="s">
        <v>8150</v>
      </c>
      <c r="I220">
        <v>2652</v>
      </c>
      <c r="J220">
        <v>2652</v>
      </c>
      <c r="K220" t="s">
        <v>992</v>
      </c>
      <c r="L220" t="str">
        <f t="shared" si="14"/>
        <v>NIT</v>
      </c>
      <c r="M220" t="str">
        <f t="shared" si="15"/>
        <v>06142101941028</v>
      </c>
      <c r="N220" t="s">
        <v>993</v>
      </c>
      <c r="O220">
        <v>0</v>
      </c>
      <c r="P220">
        <v>0</v>
      </c>
      <c r="Q220">
        <v>26.55</v>
      </c>
      <c r="R220">
        <v>3.4515000000000002</v>
      </c>
      <c r="S220">
        <v>0</v>
      </c>
      <c r="T220">
        <v>0</v>
      </c>
      <c r="U220">
        <v>30.0015</v>
      </c>
      <c r="V220">
        <v>0</v>
      </c>
      <c r="W220" t="s">
        <v>1</v>
      </c>
    </row>
    <row r="221" spans="1:23">
      <c r="A221" t="s">
        <v>8564</v>
      </c>
      <c r="B221" t="str">
        <f t="shared" si="12"/>
        <v>Junio</v>
      </c>
      <c r="C221" s="20">
        <v>44715</v>
      </c>
      <c r="D221" t="s">
        <v>1</v>
      </c>
      <c r="E221" t="s">
        <v>0</v>
      </c>
      <c r="F221" t="str">
        <f t="shared" si="13"/>
        <v>CCF</v>
      </c>
      <c r="G221" t="s">
        <v>8149</v>
      </c>
      <c r="H221" t="s">
        <v>8150</v>
      </c>
      <c r="I221">
        <v>2653</v>
      </c>
      <c r="J221">
        <v>2653</v>
      </c>
      <c r="K221" t="s">
        <v>8348</v>
      </c>
      <c r="L221" t="str">
        <f t="shared" si="14"/>
        <v>NIT</v>
      </c>
      <c r="M221" t="str">
        <f t="shared" si="15"/>
        <v>02103012751037</v>
      </c>
      <c r="N221" t="s">
        <v>8349</v>
      </c>
      <c r="O221">
        <v>0</v>
      </c>
      <c r="P221">
        <v>0</v>
      </c>
      <c r="Q221">
        <v>43.89</v>
      </c>
      <c r="R221">
        <v>5.7057000000000002</v>
      </c>
      <c r="S221">
        <v>0</v>
      </c>
      <c r="T221">
        <v>0</v>
      </c>
      <c r="U221">
        <v>49.595700000000001</v>
      </c>
      <c r="V221">
        <v>0</v>
      </c>
      <c r="W221" t="s">
        <v>1</v>
      </c>
    </row>
    <row r="222" spans="1:23">
      <c r="A222" t="s">
        <v>8564</v>
      </c>
      <c r="B222" t="str">
        <f t="shared" si="12"/>
        <v>Junio</v>
      </c>
      <c r="C222" s="20">
        <v>44715</v>
      </c>
      <c r="D222" t="s">
        <v>1</v>
      </c>
      <c r="E222" t="s">
        <v>0</v>
      </c>
      <c r="F222" t="str">
        <f t="shared" si="13"/>
        <v>CCF</v>
      </c>
      <c r="G222" t="s">
        <v>8149</v>
      </c>
      <c r="H222" t="s">
        <v>8150</v>
      </c>
      <c r="I222">
        <v>2654</v>
      </c>
      <c r="J222">
        <v>2654</v>
      </c>
      <c r="K222" t="s">
        <v>1073</v>
      </c>
      <c r="L222" t="str">
        <f t="shared" si="14"/>
        <v>NIT</v>
      </c>
      <c r="M222" t="str">
        <f t="shared" si="15"/>
        <v>13231312440016</v>
      </c>
      <c r="N222" t="s">
        <v>1074</v>
      </c>
      <c r="O222">
        <v>0</v>
      </c>
      <c r="P222">
        <v>0</v>
      </c>
      <c r="Q222">
        <v>205.9</v>
      </c>
      <c r="R222">
        <v>26.767000000000003</v>
      </c>
      <c r="S222">
        <v>0</v>
      </c>
      <c r="T222">
        <v>0</v>
      </c>
      <c r="U222">
        <v>232.667</v>
      </c>
      <c r="V222">
        <v>0</v>
      </c>
      <c r="W222" t="s">
        <v>1</v>
      </c>
    </row>
    <row r="223" spans="1:23">
      <c r="A223" t="s">
        <v>8564</v>
      </c>
      <c r="B223" t="str">
        <f t="shared" si="12"/>
        <v>Junio</v>
      </c>
      <c r="C223" s="20">
        <v>44715</v>
      </c>
      <c r="D223" t="s">
        <v>1</v>
      </c>
      <c r="E223" t="s">
        <v>0</v>
      </c>
      <c r="F223" t="str">
        <f t="shared" si="13"/>
        <v>CCF</v>
      </c>
      <c r="G223" t="s">
        <v>8149</v>
      </c>
      <c r="H223" t="s">
        <v>8150</v>
      </c>
      <c r="I223">
        <v>2655</v>
      </c>
      <c r="J223">
        <v>2655</v>
      </c>
      <c r="K223" t="s">
        <v>887</v>
      </c>
      <c r="L223" t="str">
        <f t="shared" si="14"/>
        <v>NIT</v>
      </c>
      <c r="M223" t="str">
        <f t="shared" si="15"/>
        <v>12171406680019</v>
      </c>
      <c r="N223" t="s">
        <v>888</v>
      </c>
      <c r="O223">
        <v>0</v>
      </c>
      <c r="P223">
        <v>0</v>
      </c>
      <c r="Q223">
        <v>181.17</v>
      </c>
      <c r="R223">
        <v>23.552099999999999</v>
      </c>
      <c r="S223">
        <v>0</v>
      </c>
      <c r="T223">
        <v>0</v>
      </c>
      <c r="U223">
        <v>204.72209999999998</v>
      </c>
      <c r="V223">
        <v>0</v>
      </c>
      <c r="W223" t="s">
        <v>1</v>
      </c>
    </row>
    <row r="224" spans="1:23">
      <c r="A224" t="s">
        <v>8564</v>
      </c>
      <c r="B224" t="str">
        <f t="shared" si="12"/>
        <v>Junio</v>
      </c>
      <c r="C224" s="20">
        <v>44715</v>
      </c>
      <c r="D224" t="s">
        <v>1</v>
      </c>
      <c r="E224" t="s">
        <v>0</v>
      </c>
      <c r="F224" t="str">
        <f t="shared" si="13"/>
        <v>CCF</v>
      </c>
      <c r="G224" t="s">
        <v>8149</v>
      </c>
      <c r="H224" t="s">
        <v>8150</v>
      </c>
      <c r="I224">
        <v>2656</v>
      </c>
      <c r="J224">
        <v>2656</v>
      </c>
      <c r="K224" t="s">
        <v>7871</v>
      </c>
      <c r="L224" t="str">
        <f t="shared" si="14"/>
        <v>NIT</v>
      </c>
      <c r="M224" t="str">
        <f t="shared" si="15"/>
        <v>94142512801010</v>
      </c>
      <c r="N224" t="s">
        <v>7872</v>
      </c>
      <c r="O224">
        <v>0</v>
      </c>
      <c r="P224">
        <v>0</v>
      </c>
      <c r="Q224">
        <v>94.3</v>
      </c>
      <c r="R224">
        <v>12.259</v>
      </c>
      <c r="S224">
        <v>0</v>
      </c>
      <c r="T224">
        <v>0</v>
      </c>
      <c r="U224">
        <v>106.559</v>
      </c>
      <c r="V224">
        <v>0</v>
      </c>
      <c r="W224" t="s">
        <v>1</v>
      </c>
    </row>
    <row r="225" spans="1:23">
      <c r="A225" t="s">
        <v>8564</v>
      </c>
      <c r="B225" t="str">
        <f t="shared" si="12"/>
        <v>Junio</v>
      </c>
      <c r="C225" s="20">
        <v>44715</v>
      </c>
      <c r="D225" t="s">
        <v>1</v>
      </c>
      <c r="E225" t="s">
        <v>0</v>
      </c>
      <c r="F225" t="str">
        <f t="shared" si="13"/>
        <v>CCF</v>
      </c>
      <c r="G225" t="s">
        <v>8149</v>
      </c>
      <c r="H225" t="s">
        <v>8150</v>
      </c>
      <c r="I225">
        <v>2657</v>
      </c>
      <c r="J225">
        <v>2657</v>
      </c>
      <c r="K225" t="s">
        <v>8053</v>
      </c>
      <c r="L225" t="str">
        <f t="shared" si="14"/>
        <v>NIT</v>
      </c>
      <c r="M225" t="str">
        <f t="shared" si="15"/>
        <v>12173107821020</v>
      </c>
      <c r="N225" t="s">
        <v>8054</v>
      </c>
      <c r="O225">
        <v>0</v>
      </c>
      <c r="P225">
        <v>0</v>
      </c>
      <c r="Q225">
        <v>109.73</v>
      </c>
      <c r="R225">
        <v>14.264900000000001</v>
      </c>
      <c r="S225">
        <v>0</v>
      </c>
      <c r="T225">
        <v>0</v>
      </c>
      <c r="U225">
        <v>123.9949</v>
      </c>
      <c r="V225">
        <v>0</v>
      </c>
      <c r="W225" t="s">
        <v>1</v>
      </c>
    </row>
    <row r="226" spans="1:23">
      <c r="A226" t="s">
        <v>8564</v>
      </c>
      <c r="B226" t="str">
        <f t="shared" si="12"/>
        <v>Junio</v>
      </c>
      <c r="C226" s="20">
        <v>44715</v>
      </c>
      <c r="D226" t="s">
        <v>1</v>
      </c>
      <c r="E226" t="s">
        <v>0</v>
      </c>
      <c r="F226" t="str">
        <f t="shared" si="13"/>
        <v>CCF</v>
      </c>
      <c r="G226" t="s">
        <v>8149</v>
      </c>
      <c r="H226" t="s">
        <v>8150</v>
      </c>
      <c r="I226">
        <v>2658</v>
      </c>
      <c r="J226">
        <v>2658</v>
      </c>
      <c r="K226" t="s">
        <v>167</v>
      </c>
      <c r="L226" t="str">
        <f t="shared" si="14"/>
        <v>NIT</v>
      </c>
      <c r="M226" t="str">
        <f t="shared" si="15"/>
        <v>06142201971056</v>
      </c>
      <c r="N226" t="s">
        <v>168</v>
      </c>
      <c r="O226">
        <v>0</v>
      </c>
      <c r="P226">
        <v>0</v>
      </c>
      <c r="Q226">
        <v>97.5</v>
      </c>
      <c r="R226">
        <v>12.675000000000001</v>
      </c>
      <c r="S226">
        <v>0</v>
      </c>
      <c r="T226">
        <v>0</v>
      </c>
      <c r="U226">
        <v>110.175</v>
      </c>
      <c r="V226">
        <v>0</v>
      </c>
      <c r="W226" t="s">
        <v>1</v>
      </c>
    </row>
    <row r="227" spans="1:23">
      <c r="A227" t="s">
        <v>8564</v>
      </c>
      <c r="B227" t="str">
        <f t="shared" si="12"/>
        <v>Junio</v>
      </c>
      <c r="C227" s="20">
        <v>44715</v>
      </c>
      <c r="D227" t="s">
        <v>1</v>
      </c>
      <c r="E227" t="s">
        <v>0</v>
      </c>
      <c r="F227" t="str">
        <f t="shared" si="13"/>
        <v>CCF</v>
      </c>
      <c r="G227" t="s">
        <v>8149</v>
      </c>
      <c r="H227" t="s">
        <v>8150</v>
      </c>
      <c r="I227">
        <v>2659</v>
      </c>
      <c r="J227">
        <v>2659</v>
      </c>
      <c r="K227" t="s">
        <v>118</v>
      </c>
      <c r="L227" t="str">
        <f t="shared" si="14"/>
        <v>NIT</v>
      </c>
      <c r="M227" t="str">
        <f t="shared" si="15"/>
        <v>06141106071025</v>
      </c>
      <c r="N227" t="s">
        <v>119</v>
      </c>
      <c r="O227">
        <v>0</v>
      </c>
      <c r="P227">
        <v>0</v>
      </c>
      <c r="Q227">
        <v>2.9</v>
      </c>
      <c r="R227">
        <v>0.377</v>
      </c>
      <c r="S227">
        <v>0</v>
      </c>
      <c r="T227">
        <v>0</v>
      </c>
      <c r="U227">
        <v>3.2770000000000001</v>
      </c>
      <c r="V227">
        <v>0</v>
      </c>
      <c r="W227" t="s">
        <v>1</v>
      </c>
    </row>
    <row r="228" spans="1:23">
      <c r="A228" t="s">
        <v>8564</v>
      </c>
      <c r="B228" t="str">
        <f t="shared" si="12"/>
        <v>Junio</v>
      </c>
      <c r="C228" s="20">
        <v>44715</v>
      </c>
      <c r="D228" t="s">
        <v>1</v>
      </c>
      <c r="E228" t="s">
        <v>0</v>
      </c>
      <c r="F228" t="str">
        <f t="shared" si="13"/>
        <v>CCF</v>
      </c>
      <c r="G228" t="s">
        <v>8149</v>
      </c>
      <c r="H228" t="s">
        <v>8150</v>
      </c>
      <c r="I228">
        <v>2660</v>
      </c>
      <c r="J228">
        <v>2660</v>
      </c>
      <c r="K228" t="s">
        <v>333</v>
      </c>
      <c r="L228" t="str">
        <f t="shared" si="14"/>
        <v>NIT</v>
      </c>
      <c r="M228" t="str">
        <f t="shared" si="15"/>
        <v>06140607941015</v>
      </c>
      <c r="N228" t="s">
        <v>334</v>
      </c>
      <c r="O228">
        <v>0</v>
      </c>
      <c r="P228">
        <v>0</v>
      </c>
      <c r="Q228">
        <v>57.52</v>
      </c>
      <c r="R228">
        <v>7.4776000000000007</v>
      </c>
      <c r="S228">
        <v>0</v>
      </c>
      <c r="T228">
        <v>0</v>
      </c>
      <c r="U228">
        <v>64.997600000000006</v>
      </c>
      <c r="V228">
        <v>0</v>
      </c>
      <c r="W228" t="s">
        <v>1</v>
      </c>
    </row>
    <row r="229" spans="1:23">
      <c r="A229" t="s">
        <v>8564</v>
      </c>
      <c r="B229" t="str">
        <f t="shared" si="12"/>
        <v>Junio</v>
      </c>
      <c r="C229" s="20">
        <v>44718</v>
      </c>
      <c r="D229" t="s">
        <v>1</v>
      </c>
      <c r="E229" t="s">
        <v>0</v>
      </c>
      <c r="F229" t="str">
        <f t="shared" si="13"/>
        <v>CCF</v>
      </c>
      <c r="G229" t="s">
        <v>8149</v>
      </c>
      <c r="H229" t="s">
        <v>8150</v>
      </c>
      <c r="I229">
        <v>2661</v>
      </c>
      <c r="J229">
        <v>2661</v>
      </c>
      <c r="K229" t="s">
        <v>118</v>
      </c>
      <c r="L229" t="str">
        <f t="shared" si="14"/>
        <v>NIT</v>
      </c>
      <c r="M229" t="str">
        <f t="shared" si="15"/>
        <v>06141106071025</v>
      </c>
      <c r="N229" t="s">
        <v>119</v>
      </c>
      <c r="O229">
        <v>0</v>
      </c>
      <c r="P229">
        <v>0</v>
      </c>
      <c r="Q229">
        <v>1442.4</v>
      </c>
      <c r="R229">
        <v>187.51200000000003</v>
      </c>
      <c r="S229">
        <v>0</v>
      </c>
      <c r="T229">
        <v>0</v>
      </c>
      <c r="U229">
        <v>1629.912</v>
      </c>
      <c r="V229">
        <v>0</v>
      </c>
      <c r="W229" t="s">
        <v>1</v>
      </c>
    </row>
    <row r="230" spans="1:23">
      <c r="A230" t="s">
        <v>8564</v>
      </c>
      <c r="B230" t="str">
        <f t="shared" si="12"/>
        <v>Junio</v>
      </c>
      <c r="C230" s="20">
        <v>44718</v>
      </c>
      <c r="D230" t="s">
        <v>1</v>
      </c>
      <c r="E230" t="s">
        <v>0</v>
      </c>
      <c r="F230" t="str">
        <f t="shared" si="13"/>
        <v>CCF</v>
      </c>
      <c r="G230" t="s">
        <v>8149</v>
      </c>
      <c r="H230" t="s">
        <v>8150</v>
      </c>
      <c r="I230">
        <v>2662</v>
      </c>
      <c r="J230">
        <v>2662</v>
      </c>
      <c r="K230" t="s">
        <v>391</v>
      </c>
      <c r="L230" t="str">
        <f t="shared" si="14"/>
        <v>NIT</v>
      </c>
      <c r="M230" t="str">
        <f t="shared" si="15"/>
        <v>06140808771088</v>
      </c>
      <c r="N230" t="s">
        <v>392</v>
      </c>
      <c r="O230">
        <v>0</v>
      </c>
      <c r="P230">
        <v>0</v>
      </c>
      <c r="Q230">
        <v>409.8</v>
      </c>
      <c r="R230">
        <v>53.274000000000001</v>
      </c>
      <c r="S230">
        <v>0</v>
      </c>
      <c r="T230">
        <v>0</v>
      </c>
      <c r="U230">
        <v>463.07400000000001</v>
      </c>
      <c r="V230">
        <v>0</v>
      </c>
      <c r="W230" t="s">
        <v>1</v>
      </c>
    </row>
    <row r="231" spans="1:23">
      <c r="A231" t="s">
        <v>8564</v>
      </c>
      <c r="B231" t="str">
        <f t="shared" si="12"/>
        <v>Junio</v>
      </c>
      <c r="C231" s="20">
        <v>44718</v>
      </c>
      <c r="D231" t="s">
        <v>1</v>
      </c>
      <c r="E231" t="s">
        <v>0</v>
      </c>
      <c r="F231" t="str">
        <f t="shared" si="13"/>
        <v>CCF</v>
      </c>
      <c r="G231" t="s">
        <v>8149</v>
      </c>
      <c r="H231" t="s">
        <v>8150</v>
      </c>
      <c r="I231">
        <v>2663</v>
      </c>
      <c r="J231">
        <v>2663</v>
      </c>
      <c r="K231" t="s">
        <v>339</v>
      </c>
      <c r="L231" t="str">
        <f t="shared" si="14"/>
        <v>NIT</v>
      </c>
      <c r="M231" t="str">
        <f t="shared" si="15"/>
        <v>06071703171016</v>
      </c>
      <c r="N231" t="s">
        <v>340</v>
      </c>
      <c r="O231">
        <v>0</v>
      </c>
      <c r="P231">
        <v>0</v>
      </c>
      <c r="Q231">
        <v>222.89</v>
      </c>
      <c r="R231">
        <v>28.9757</v>
      </c>
      <c r="S231">
        <v>0</v>
      </c>
      <c r="T231">
        <v>0</v>
      </c>
      <c r="U231">
        <v>251.86569999999998</v>
      </c>
      <c r="V231">
        <v>0</v>
      </c>
      <c r="W231" t="s">
        <v>1</v>
      </c>
    </row>
    <row r="232" spans="1:23">
      <c r="A232" t="s">
        <v>8564</v>
      </c>
      <c r="B232" t="str">
        <f t="shared" si="12"/>
        <v>Junio</v>
      </c>
      <c r="C232" s="20">
        <v>44718</v>
      </c>
      <c r="D232" t="s">
        <v>1</v>
      </c>
      <c r="E232" t="s">
        <v>0</v>
      </c>
      <c r="F232" t="str">
        <f t="shared" si="13"/>
        <v>CCF</v>
      </c>
      <c r="G232" t="s">
        <v>8149</v>
      </c>
      <c r="H232" t="s">
        <v>8150</v>
      </c>
      <c r="I232">
        <v>2664</v>
      </c>
      <c r="J232">
        <v>2664</v>
      </c>
      <c r="K232" t="s">
        <v>596</v>
      </c>
      <c r="L232" t="str">
        <f t="shared" si="14"/>
        <v>NIT</v>
      </c>
      <c r="M232" t="str">
        <f t="shared" si="15"/>
        <v>14180211520010</v>
      </c>
      <c r="N232" t="s">
        <v>597</v>
      </c>
      <c r="O232">
        <v>0</v>
      </c>
      <c r="P232">
        <v>0</v>
      </c>
      <c r="Q232">
        <v>1202.98</v>
      </c>
      <c r="R232">
        <v>156.38740000000001</v>
      </c>
      <c r="S232">
        <v>0</v>
      </c>
      <c r="T232">
        <v>0</v>
      </c>
      <c r="U232">
        <v>1359.3674000000001</v>
      </c>
      <c r="V232">
        <v>0</v>
      </c>
      <c r="W232" t="s">
        <v>1</v>
      </c>
    </row>
    <row r="233" spans="1:23">
      <c r="A233" t="s">
        <v>8564</v>
      </c>
      <c r="B233" t="str">
        <f t="shared" si="12"/>
        <v>Junio</v>
      </c>
      <c r="C233" s="20">
        <v>44718</v>
      </c>
      <c r="D233" t="s">
        <v>1</v>
      </c>
      <c r="E233" t="s">
        <v>0</v>
      </c>
      <c r="F233" t="str">
        <f t="shared" si="13"/>
        <v>CCF</v>
      </c>
      <c r="G233" t="s">
        <v>8149</v>
      </c>
      <c r="H233" t="s">
        <v>8150</v>
      </c>
      <c r="I233">
        <v>2665</v>
      </c>
      <c r="J233">
        <v>2665</v>
      </c>
      <c r="K233" t="s">
        <v>8029</v>
      </c>
      <c r="L233" t="str">
        <f t="shared" si="14"/>
        <v>NIT</v>
      </c>
      <c r="M233" t="str">
        <f t="shared" si="15"/>
        <v>1102010379001</v>
      </c>
      <c r="N233" t="s">
        <v>916</v>
      </c>
      <c r="O233">
        <v>0</v>
      </c>
      <c r="P233">
        <v>0</v>
      </c>
      <c r="Q233">
        <v>1590.39</v>
      </c>
      <c r="R233">
        <v>206.75070000000002</v>
      </c>
      <c r="S233">
        <v>0</v>
      </c>
      <c r="T233">
        <v>0</v>
      </c>
      <c r="U233">
        <v>1797.1407000000002</v>
      </c>
      <c r="V233">
        <v>0</v>
      </c>
      <c r="W233" t="s">
        <v>1</v>
      </c>
    </row>
    <row r="234" spans="1:23">
      <c r="A234" t="s">
        <v>8564</v>
      </c>
      <c r="B234" t="str">
        <f t="shared" si="12"/>
        <v>Junio</v>
      </c>
      <c r="C234" s="20">
        <v>44718</v>
      </c>
      <c r="D234" t="s">
        <v>1</v>
      </c>
      <c r="E234" t="s">
        <v>0</v>
      </c>
      <c r="F234" t="str">
        <f t="shared" si="13"/>
        <v>CCF</v>
      </c>
      <c r="G234" t="s">
        <v>8149</v>
      </c>
      <c r="H234" t="s">
        <v>8150</v>
      </c>
      <c r="I234">
        <v>2666</v>
      </c>
      <c r="J234">
        <v>2666</v>
      </c>
      <c r="K234" t="s">
        <v>189</v>
      </c>
      <c r="L234" t="str">
        <f t="shared" si="14"/>
        <v>NIT</v>
      </c>
      <c r="M234" t="str">
        <f t="shared" si="15"/>
        <v>06140711111016</v>
      </c>
      <c r="N234" t="s">
        <v>190</v>
      </c>
      <c r="O234">
        <v>0</v>
      </c>
      <c r="P234">
        <v>0</v>
      </c>
      <c r="Q234">
        <v>53.1</v>
      </c>
      <c r="R234">
        <v>6.9030000000000005</v>
      </c>
      <c r="S234">
        <v>0</v>
      </c>
      <c r="T234">
        <v>0</v>
      </c>
      <c r="U234">
        <v>60.003</v>
      </c>
      <c r="V234">
        <v>0</v>
      </c>
      <c r="W234" t="s">
        <v>1</v>
      </c>
    </row>
    <row r="235" spans="1:23">
      <c r="A235" t="s">
        <v>8564</v>
      </c>
      <c r="B235" t="str">
        <f t="shared" si="12"/>
        <v>Junio</v>
      </c>
      <c r="C235" s="20">
        <v>44718</v>
      </c>
      <c r="D235" t="s">
        <v>1</v>
      </c>
      <c r="E235" t="s">
        <v>0</v>
      </c>
      <c r="F235" t="str">
        <f t="shared" si="13"/>
        <v>CCF</v>
      </c>
      <c r="G235" t="s">
        <v>8149</v>
      </c>
      <c r="H235" t="s">
        <v>8150</v>
      </c>
      <c r="I235">
        <v>2667</v>
      </c>
      <c r="J235">
        <v>2667</v>
      </c>
      <c r="K235" t="s">
        <v>333</v>
      </c>
      <c r="L235" t="str">
        <f t="shared" si="14"/>
        <v>NIT</v>
      </c>
      <c r="M235" t="str">
        <f t="shared" si="15"/>
        <v>06140607941015</v>
      </c>
      <c r="N235" t="s">
        <v>334</v>
      </c>
      <c r="O235">
        <v>0</v>
      </c>
      <c r="P235">
        <v>0</v>
      </c>
      <c r="Q235">
        <v>91.72</v>
      </c>
      <c r="R235">
        <v>11.9236</v>
      </c>
      <c r="S235">
        <v>0</v>
      </c>
      <c r="T235">
        <v>0</v>
      </c>
      <c r="U235">
        <v>103.64359999999999</v>
      </c>
      <c r="V235">
        <v>0</v>
      </c>
      <c r="W235" t="s">
        <v>1</v>
      </c>
    </row>
    <row r="236" spans="1:23">
      <c r="A236" t="s">
        <v>8564</v>
      </c>
      <c r="B236" t="str">
        <f t="shared" si="12"/>
        <v>Junio</v>
      </c>
      <c r="C236" s="20">
        <v>44718</v>
      </c>
      <c r="D236" t="s">
        <v>1</v>
      </c>
      <c r="E236" t="s">
        <v>0</v>
      </c>
      <c r="F236" t="str">
        <f t="shared" si="13"/>
        <v>CCF</v>
      </c>
      <c r="G236" t="s">
        <v>8149</v>
      </c>
      <c r="H236" t="s">
        <v>8150</v>
      </c>
      <c r="I236">
        <v>2668</v>
      </c>
      <c r="J236">
        <v>2668</v>
      </c>
      <c r="K236" t="s">
        <v>333</v>
      </c>
      <c r="L236" t="str">
        <f t="shared" si="14"/>
        <v>NIT</v>
      </c>
      <c r="M236" t="str">
        <f t="shared" si="15"/>
        <v>06140607941015</v>
      </c>
      <c r="N236" t="s">
        <v>334</v>
      </c>
      <c r="O236">
        <v>0</v>
      </c>
      <c r="P236">
        <v>0</v>
      </c>
      <c r="Q236">
        <v>61.16</v>
      </c>
      <c r="R236">
        <v>7.9508000000000001</v>
      </c>
      <c r="S236">
        <v>0</v>
      </c>
      <c r="T236">
        <v>0</v>
      </c>
      <c r="U236">
        <v>69.110799999999998</v>
      </c>
      <c r="V236">
        <v>0</v>
      </c>
      <c r="W236" t="s">
        <v>1</v>
      </c>
    </row>
    <row r="237" spans="1:23">
      <c r="A237" t="s">
        <v>8564</v>
      </c>
      <c r="B237" t="str">
        <f t="shared" si="12"/>
        <v>Junio</v>
      </c>
      <c r="C237" s="20">
        <v>44718</v>
      </c>
      <c r="D237" t="s">
        <v>1</v>
      </c>
      <c r="E237" t="s">
        <v>0</v>
      </c>
      <c r="F237" t="str">
        <f t="shared" si="13"/>
        <v>CCF</v>
      </c>
      <c r="G237" t="s">
        <v>8149</v>
      </c>
      <c r="H237" t="s">
        <v>8150</v>
      </c>
      <c r="I237">
        <v>2671</v>
      </c>
      <c r="J237">
        <v>2671</v>
      </c>
      <c r="K237" t="s">
        <v>81</v>
      </c>
      <c r="L237" t="str">
        <f t="shared" si="14"/>
        <v>NIT</v>
      </c>
      <c r="M237" t="str">
        <f t="shared" si="15"/>
        <v>06142709121066</v>
      </c>
      <c r="N237" t="s">
        <v>82</v>
      </c>
      <c r="O237">
        <v>0</v>
      </c>
      <c r="P237">
        <v>0</v>
      </c>
      <c r="Q237">
        <v>87416.320000000007</v>
      </c>
      <c r="R237">
        <v>11364.1216</v>
      </c>
      <c r="S237">
        <v>0</v>
      </c>
      <c r="T237">
        <v>0</v>
      </c>
      <c r="U237">
        <v>98780.441600000006</v>
      </c>
      <c r="V237">
        <v>0</v>
      </c>
      <c r="W237" t="s">
        <v>1</v>
      </c>
    </row>
    <row r="238" spans="1:23">
      <c r="A238" t="s">
        <v>8564</v>
      </c>
      <c r="B238" t="str">
        <f t="shared" si="12"/>
        <v>Junio</v>
      </c>
      <c r="C238" s="20">
        <v>44718</v>
      </c>
      <c r="D238" t="s">
        <v>1</v>
      </c>
      <c r="E238" t="s">
        <v>0</v>
      </c>
      <c r="F238" t="str">
        <f t="shared" si="13"/>
        <v>CCF</v>
      </c>
      <c r="G238" t="s">
        <v>8149</v>
      </c>
      <c r="H238" t="s">
        <v>8150</v>
      </c>
      <c r="I238">
        <v>2672</v>
      </c>
      <c r="J238">
        <v>2672</v>
      </c>
      <c r="K238" t="s">
        <v>118</v>
      </c>
      <c r="L238" t="str">
        <f t="shared" si="14"/>
        <v>NIT</v>
      </c>
      <c r="M238" t="str">
        <f t="shared" si="15"/>
        <v>06141106071025</v>
      </c>
      <c r="N238" t="s">
        <v>119</v>
      </c>
      <c r="O238">
        <v>0</v>
      </c>
      <c r="P238">
        <v>0</v>
      </c>
      <c r="Q238">
        <v>39.82</v>
      </c>
      <c r="R238">
        <v>5.1766000000000005</v>
      </c>
      <c r="S238">
        <v>0</v>
      </c>
      <c r="T238">
        <v>0</v>
      </c>
      <c r="U238">
        <v>44.996600000000001</v>
      </c>
      <c r="V238">
        <v>0</v>
      </c>
      <c r="W238" t="s">
        <v>1</v>
      </c>
    </row>
    <row r="239" spans="1:23">
      <c r="A239" t="s">
        <v>8564</v>
      </c>
      <c r="B239" t="str">
        <f t="shared" si="12"/>
        <v>Junio</v>
      </c>
      <c r="C239" s="20">
        <v>44718</v>
      </c>
      <c r="D239" t="s">
        <v>1</v>
      </c>
      <c r="E239" t="s">
        <v>0</v>
      </c>
      <c r="F239" t="str">
        <f t="shared" si="13"/>
        <v>CCF</v>
      </c>
      <c r="G239" t="s">
        <v>8149</v>
      </c>
      <c r="H239" t="s">
        <v>8150</v>
      </c>
      <c r="I239">
        <v>2673</v>
      </c>
      <c r="J239">
        <v>2673</v>
      </c>
      <c r="K239" t="s">
        <v>8095</v>
      </c>
      <c r="L239" t="str">
        <f t="shared" si="14"/>
        <v>NIT</v>
      </c>
      <c r="M239" t="str">
        <f t="shared" si="15"/>
        <v>06140509811162</v>
      </c>
      <c r="N239" t="s">
        <v>8096</v>
      </c>
      <c r="O239">
        <v>0</v>
      </c>
      <c r="P239">
        <v>0</v>
      </c>
      <c r="Q239">
        <v>8.26</v>
      </c>
      <c r="R239">
        <v>1.0738000000000001</v>
      </c>
      <c r="S239">
        <v>0</v>
      </c>
      <c r="T239">
        <v>0</v>
      </c>
      <c r="U239">
        <v>9.3338000000000001</v>
      </c>
      <c r="V239">
        <v>0</v>
      </c>
      <c r="W239" t="s">
        <v>1</v>
      </c>
    </row>
    <row r="240" spans="1:23">
      <c r="A240" t="s">
        <v>8564</v>
      </c>
      <c r="B240" t="str">
        <f t="shared" si="12"/>
        <v>Junio</v>
      </c>
      <c r="C240" s="20">
        <v>44718</v>
      </c>
      <c r="D240" t="s">
        <v>1</v>
      </c>
      <c r="E240" t="s">
        <v>0</v>
      </c>
      <c r="F240" t="str">
        <f t="shared" si="13"/>
        <v>CCF</v>
      </c>
      <c r="G240" t="s">
        <v>8149</v>
      </c>
      <c r="H240" t="s">
        <v>8150</v>
      </c>
      <c r="I240">
        <v>2674</v>
      </c>
      <c r="J240">
        <v>2674</v>
      </c>
      <c r="K240" t="s">
        <v>8095</v>
      </c>
      <c r="L240" t="str">
        <f t="shared" si="14"/>
        <v>NIT</v>
      </c>
      <c r="M240" t="str">
        <f t="shared" si="15"/>
        <v>06140509811162</v>
      </c>
      <c r="N240" t="s">
        <v>8096</v>
      </c>
      <c r="O240">
        <v>0</v>
      </c>
      <c r="P240">
        <v>0</v>
      </c>
      <c r="Q240">
        <v>16.399999999999999</v>
      </c>
      <c r="R240">
        <v>2.1319999999999997</v>
      </c>
      <c r="S240">
        <v>0</v>
      </c>
      <c r="T240">
        <v>0</v>
      </c>
      <c r="U240">
        <v>18.531999999999996</v>
      </c>
      <c r="V240">
        <v>0</v>
      </c>
      <c r="W240" t="s">
        <v>1</v>
      </c>
    </row>
    <row r="241" spans="1:23">
      <c r="A241" t="s">
        <v>8564</v>
      </c>
      <c r="B241" t="str">
        <f t="shared" si="12"/>
        <v>Junio</v>
      </c>
      <c r="C241" s="20">
        <v>44718</v>
      </c>
      <c r="D241" t="s">
        <v>1</v>
      </c>
      <c r="E241" t="s">
        <v>0</v>
      </c>
      <c r="F241" t="str">
        <f t="shared" si="13"/>
        <v>CCF</v>
      </c>
      <c r="G241" t="s">
        <v>8149</v>
      </c>
      <c r="H241" t="s">
        <v>8150</v>
      </c>
      <c r="I241">
        <v>2675</v>
      </c>
      <c r="J241">
        <v>2675</v>
      </c>
      <c r="K241" t="s">
        <v>7859</v>
      </c>
      <c r="L241" t="str">
        <f t="shared" si="14"/>
        <v>NIT</v>
      </c>
      <c r="M241" t="str">
        <f t="shared" si="15"/>
        <v>06140504211035</v>
      </c>
      <c r="N241" t="s">
        <v>7860</v>
      </c>
      <c r="O241">
        <v>0</v>
      </c>
      <c r="P241">
        <v>0</v>
      </c>
      <c r="Q241">
        <v>1490.62</v>
      </c>
      <c r="R241">
        <v>193.78059999999999</v>
      </c>
      <c r="S241">
        <v>0</v>
      </c>
      <c r="T241">
        <v>0</v>
      </c>
      <c r="U241">
        <v>1684.4005999999999</v>
      </c>
      <c r="V241">
        <v>0</v>
      </c>
      <c r="W241" t="s">
        <v>1</v>
      </c>
    </row>
    <row r="242" spans="1:23">
      <c r="A242" t="s">
        <v>8564</v>
      </c>
      <c r="B242" t="str">
        <f t="shared" si="12"/>
        <v>Junio</v>
      </c>
      <c r="C242" s="20">
        <v>44718</v>
      </c>
      <c r="D242" t="s">
        <v>1</v>
      </c>
      <c r="E242" t="s">
        <v>0</v>
      </c>
      <c r="F242" t="str">
        <f t="shared" si="13"/>
        <v>CCF</v>
      </c>
      <c r="G242" t="s">
        <v>8149</v>
      </c>
      <c r="H242" t="s">
        <v>8150</v>
      </c>
      <c r="I242">
        <v>2676</v>
      </c>
      <c r="J242">
        <v>2676</v>
      </c>
      <c r="K242" t="s">
        <v>323</v>
      </c>
      <c r="L242" t="str">
        <f t="shared" si="14"/>
        <v>NIT</v>
      </c>
      <c r="M242" t="str">
        <f t="shared" si="15"/>
        <v>06142505771037</v>
      </c>
      <c r="N242" t="s">
        <v>324</v>
      </c>
      <c r="O242">
        <v>0</v>
      </c>
      <c r="P242">
        <v>0</v>
      </c>
      <c r="Q242">
        <v>19.91</v>
      </c>
      <c r="R242">
        <v>2.5883000000000003</v>
      </c>
      <c r="S242">
        <v>0</v>
      </c>
      <c r="T242">
        <v>0</v>
      </c>
      <c r="U242">
        <v>22.4983</v>
      </c>
      <c r="V242">
        <v>0</v>
      </c>
      <c r="W242" t="s">
        <v>1</v>
      </c>
    </row>
    <row r="243" spans="1:23">
      <c r="A243" t="s">
        <v>8564</v>
      </c>
      <c r="B243" t="str">
        <f t="shared" si="12"/>
        <v>Junio</v>
      </c>
      <c r="C243" s="20">
        <v>44718</v>
      </c>
      <c r="D243" t="s">
        <v>1</v>
      </c>
      <c r="E243" t="s">
        <v>0</v>
      </c>
      <c r="F243" t="str">
        <f t="shared" si="13"/>
        <v>CCF</v>
      </c>
      <c r="G243" t="s">
        <v>8149</v>
      </c>
      <c r="H243" t="s">
        <v>8150</v>
      </c>
      <c r="I243">
        <v>2677</v>
      </c>
      <c r="J243">
        <v>2677</v>
      </c>
      <c r="K243" t="s">
        <v>291</v>
      </c>
      <c r="L243" t="str">
        <f t="shared" si="14"/>
        <v>NIT</v>
      </c>
      <c r="M243" t="str">
        <f t="shared" si="15"/>
        <v>06142901991058</v>
      </c>
      <c r="N243" t="s">
        <v>292</v>
      </c>
      <c r="O243">
        <v>0</v>
      </c>
      <c r="P243">
        <v>0</v>
      </c>
      <c r="Q243">
        <v>203.89</v>
      </c>
      <c r="R243">
        <v>26.505699999999997</v>
      </c>
      <c r="S243">
        <v>0</v>
      </c>
      <c r="T243">
        <v>0</v>
      </c>
      <c r="U243">
        <v>230.39569999999998</v>
      </c>
      <c r="V243">
        <v>0</v>
      </c>
      <c r="W243" t="s">
        <v>1</v>
      </c>
    </row>
    <row r="244" spans="1:23">
      <c r="A244" t="s">
        <v>8564</v>
      </c>
      <c r="B244" t="str">
        <f t="shared" si="12"/>
        <v>Junio</v>
      </c>
      <c r="C244" s="20">
        <v>44718</v>
      </c>
      <c r="D244" t="s">
        <v>1</v>
      </c>
      <c r="E244" t="s">
        <v>0</v>
      </c>
      <c r="F244" t="str">
        <f t="shared" si="13"/>
        <v>CCF</v>
      </c>
      <c r="G244" t="s">
        <v>8149</v>
      </c>
      <c r="H244" t="s">
        <v>8150</v>
      </c>
      <c r="I244">
        <v>2678</v>
      </c>
      <c r="J244">
        <v>2678</v>
      </c>
      <c r="K244" t="s">
        <v>303</v>
      </c>
      <c r="L244" t="str">
        <f t="shared" si="14"/>
        <v>NIT</v>
      </c>
      <c r="M244" t="str">
        <f t="shared" si="15"/>
        <v>06142707041014</v>
      </c>
      <c r="N244" t="s">
        <v>304</v>
      </c>
      <c r="O244">
        <v>0</v>
      </c>
      <c r="P244">
        <v>0</v>
      </c>
      <c r="Q244">
        <v>231.92</v>
      </c>
      <c r="R244">
        <v>30.1496</v>
      </c>
      <c r="S244">
        <v>0</v>
      </c>
      <c r="T244">
        <v>0</v>
      </c>
      <c r="U244">
        <v>262.06959999999998</v>
      </c>
      <c r="V244">
        <v>0</v>
      </c>
      <c r="W244" t="s">
        <v>1</v>
      </c>
    </row>
    <row r="245" spans="1:23">
      <c r="A245" t="s">
        <v>8564</v>
      </c>
      <c r="B245" t="str">
        <f t="shared" si="12"/>
        <v>Junio</v>
      </c>
      <c r="C245" s="20">
        <v>44718</v>
      </c>
      <c r="D245" t="s">
        <v>1</v>
      </c>
      <c r="E245" t="s">
        <v>0</v>
      </c>
      <c r="F245" t="str">
        <f t="shared" si="13"/>
        <v>CCF</v>
      </c>
      <c r="G245" t="s">
        <v>8149</v>
      </c>
      <c r="H245" t="s">
        <v>8150</v>
      </c>
      <c r="I245">
        <v>2679</v>
      </c>
      <c r="J245">
        <v>2679</v>
      </c>
      <c r="K245" t="s">
        <v>1434</v>
      </c>
      <c r="L245" t="str">
        <f t="shared" si="14"/>
        <v>NIT</v>
      </c>
      <c r="M245" t="str">
        <f t="shared" si="15"/>
        <v>04091806831018</v>
      </c>
      <c r="N245" t="s">
        <v>1435</v>
      </c>
      <c r="O245">
        <v>0</v>
      </c>
      <c r="P245">
        <v>0</v>
      </c>
      <c r="Q245">
        <v>141.32</v>
      </c>
      <c r="R245">
        <v>18.371600000000001</v>
      </c>
      <c r="S245">
        <v>0</v>
      </c>
      <c r="T245">
        <v>0</v>
      </c>
      <c r="U245">
        <v>159.69159999999999</v>
      </c>
      <c r="V245">
        <v>0</v>
      </c>
      <c r="W245" t="s">
        <v>1</v>
      </c>
    </row>
    <row r="246" spans="1:23">
      <c r="A246" t="s">
        <v>8564</v>
      </c>
      <c r="B246" t="str">
        <f t="shared" si="12"/>
        <v>Junio</v>
      </c>
      <c r="C246" s="20">
        <v>44718</v>
      </c>
      <c r="D246" t="s">
        <v>1</v>
      </c>
      <c r="E246" t="s">
        <v>0</v>
      </c>
      <c r="F246" t="str">
        <f t="shared" si="13"/>
        <v>CCF</v>
      </c>
      <c r="G246" t="s">
        <v>8149</v>
      </c>
      <c r="H246" t="s">
        <v>8150</v>
      </c>
      <c r="I246">
        <v>2680</v>
      </c>
      <c r="J246">
        <v>2680</v>
      </c>
      <c r="K246" t="s">
        <v>576</v>
      </c>
      <c r="L246" t="str">
        <f t="shared" si="14"/>
        <v>NIT</v>
      </c>
      <c r="M246" t="str">
        <f t="shared" si="15"/>
        <v>12172409121153</v>
      </c>
      <c r="N246" t="s">
        <v>577</v>
      </c>
      <c r="O246">
        <v>0</v>
      </c>
      <c r="P246">
        <v>0</v>
      </c>
      <c r="Q246">
        <v>491.36</v>
      </c>
      <c r="R246">
        <v>63.876800000000003</v>
      </c>
      <c r="S246">
        <v>0</v>
      </c>
      <c r="T246">
        <v>0</v>
      </c>
      <c r="U246">
        <v>555.23680000000002</v>
      </c>
      <c r="V246">
        <v>0</v>
      </c>
      <c r="W246" t="s">
        <v>1</v>
      </c>
    </row>
    <row r="247" spans="1:23">
      <c r="A247" t="s">
        <v>8564</v>
      </c>
      <c r="B247" t="str">
        <f t="shared" si="12"/>
        <v>Junio</v>
      </c>
      <c r="C247" s="20">
        <v>44718</v>
      </c>
      <c r="D247" t="s">
        <v>1</v>
      </c>
      <c r="E247" t="s">
        <v>0</v>
      </c>
      <c r="F247" t="str">
        <f t="shared" si="13"/>
        <v>CCF</v>
      </c>
      <c r="G247" t="s">
        <v>8149</v>
      </c>
      <c r="H247" t="s">
        <v>8150</v>
      </c>
      <c r="I247">
        <v>2681</v>
      </c>
      <c r="J247">
        <v>2681</v>
      </c>
      <c r="K247" t="s">
        <v>255</v>
      </c>
      <c r="L247" t="str">
        <f t="shared" si="14"/>
        <v>NIT</v>
      </c>
      <c r="M247" t="str">
        <f t="shared" si="15"/>
        <v>12170106061015</v>
      </c>
      <c r="N247" t="s">
        <v>256</v>
      </c>
      <c r="O247">
        <v>0</v>
      </c>
      <c r="P247">
        <v>0</v>
      </c>
      <c r="Q247">
        <v>917.51</v>
      </c>
      <c r="R247">
        <v>119.27630000000001</v>
      </c>
      <c r="S247">
        <v>0</v>
      </c>
      <c r="T247">
        <v>0</v>
      </c>
      <c r="U247">
        <v>1036.7863</v>
      </c>
      <c r="V247">
        <v>0</v>
      </c>
      <c r="W247" t="s">
        <v>1</v>
      </c>
    </row>
    <row r="248" spans="1:23">
      <c r="A248" t="s">
        <v>8564</v>
      </c>
      <c r="B248" t="str">
        <f t="shared" si="12"/>
        <v>Junio</v>
      </c>
      <c r="C248" s="20">
        <v>44718</v>
      </c>
      <c r="D248" t="s">
        <v>1</v>
      </c>
      <c r="E248" t="s">
        <v>0</v>
      </c>
      <c r="F248" t="str">
        <f t="shared" si="13"/>
        <v>CCF</v>
      </c>
      <c r="G248" t="s">
        <v>8149</v>
      </c>
      <c r="H248" t="s">
        <v>8150</v>
      </c>
      <c r="I248">
        <v>2682</v>
      </c>
      <c r="J248">
        <v>2682</v>
      </c>
      <c r="K248">
        <v>0</v>
      </c>
      <c r="L248" t="str">
        <f t="shared" si="14"/>
        <v>DUI</v>
      </c>
      <c r="M248" t="str">
        <f t="shared" si="15"/>
        <v>006421610</v>
      </c>
      <c r="N248" t="s">
        <v>8603</v>
      </c>
      <c r="O248">
        <v>0</v>
      </c>
      <c r="P248">
        <v>0</v>
      </c>
      <c r="Q248">
        <v>231</v>
      </c>
      <c r="R248">
        <v>30.03</v>
      </c>
      <c r="S248">
        <v>0</v>
      </c>
      <c r="T248">
        <v>0</v>
      </c>
      <c r="U248">
        <v>261.02999999999997</v>
      </c>
      <c r="V248" t="s">
        <v>8602</v>
      </c>
      <c r="W248" t="s">
        <v>1</v>
      </c>
    </row>
    <row r="249" spans="1:23">
      <c r="A249" t="s">
        <v>8564</v>
      </c>
      <c r="B249" t="str">
        <f t="shared" si="12"/>
        <v>Junio</v>
      </c>
      <c r="C249" s="20">
        <v>44718</v>
      </c>
      <c r="D249" t="s">
        <v>1</v>
      </c>
      <c r="E249" t="s">
        <v>0</v>
      </c>
      <c r="F249" t="str">
        <f t="shared" si="13"/>
        <v>CCF</v>
      </c>
      <c r="G249" t="s">
        <v>8149</v>
      </c>
      <c r="H249" t="s">
        <v>8150</v>
      </c>
      <c r="I249">
        <v>2683</v>
      </c>
      <c r="J249">
        <v>2683</v>
      </c>
      <c r="K249">
        <v>0</v>
      </c>
      <c r="L249" t="str">
        <f t="shared" si="14"/>
        <v>DUI</v>
      </c>
      <c r="M249" t="str">
        <f t="shared" si="15"/>
        <v>025307605</v>
      </c>
      <c r="N249" t="s">
        <v>464</v>
      </c>
      <c r="O249">
        <v>0</v>
      </c>
      <c r="P249">
        <v>0</v>
      </c>
      <c r="Q249">
        <v>511.74</v>
      </c>
      <c r="R249">
        <v>66.526200000000003</v>
      </c>
      <c r="S249">
        <v>0</v>
      </c>
      <c r="T249">
        <v>0</v>
      </c>
      <c r="U249">
        <v>578.26620000000003</v>
      </c>
      <c r="V249" t="s">
        <v>8408</v>
      </c>
      <c r="W249" t="s">
        <v>1</v>
      </c>
    </row>
    <row r="250" spans="1:23">
      <c r="A250" t="s">
        <v>8564</v>
      </c>
      <c r="B250" t="str">
        <f t="shared" si="12"/>
        <v>Junio</v>
      </c>
      <c r="C250" s="20">
        <v>44718</v>
      </c>
      <c r="D250" t="s">
        <v>1</v>
      </c>
      <c r="E250" t="s">
        <v>0</v>
      </c>
      <c r="F250" t="str">
        <f t="shared" si="13"/>
        <v>CCF</v>
      </c>
      <c r="G250" t="s">
        <v>8149</v>
      </c>
      <c r="H250" t="s">
        <v>8150</v>
      </c>
      <c r="I250">
        <v>2684</v>
      </c>
      <c r="J250">
        <v>2684</v>
      </c>
      <c r="K250" t="s">
        <v>8309</v>
      </c>
      <c r="L250" t="str">
        <f t="shared" si="14"/>
        <v>NIT</v>
      </c>
      <c r="M250" t="str">
        <f t="shared" si="15"/>
        <v>06070709811045</v>
      </c>
      <c r="N250" t="s">
        <v>8310</v>
      </c>
      <c r="O250">
        <v>0</v>
      </c>
      <c r="P250">
        <v>0</v>
      </c>
      <c r="Q250">
        <v>42.79</v>
      </c>
      <c r="R250">
        <v>5.5627000000000004</v>
      </c>
      <c r="S250">
        <v>0</v>
      </c>
      <c r="T250">
        <v>0</v>
      </c>
      <c r="U250">
        <v>48.352699999999999</v>
      </c>
      <c r="V250">
        <v>0</v>
      </c>
      <c r="W250" t="s">
        <v>1</v>
      </c>
    </row>
    <row r="251" spans="1:23">
      <c r="A251" t="s">
        <v>8564</v>
      </c>
      <c r="B251" t="str">
        <f t="shared" si="12"/>
        <v>Junio</v>
      </c>
      <c r="C251" s="20">
        <v>44718</v>
      </c>
      <c r="D251" t="s">
        <v>1</v>
      </c>
      <c r="E251" t="s">
        <v>0</v>
      </c>
      <c r="F251" t="str">
        <f t="shared" si="13"/>
        <v>CCF</v>
      </c>
      <c r="G251" t="s">
        <v>8149</v>
      </c>
      <c r="H251" t="s">
        <v>8150</v>
      </c>
      <c r="I251">
        <v>2685</v>
      </c>
      <c r="J251">
        <v>2685</v>
      </c>
      <c r="K251" t="s">
        <v>937</v>
      </c>
      <c r="L251" t="str">
        <f t="shared" si="14"/>
        <v>NIT</v>
      </c>
      <c r="M251" t="str">
        <f t="shared" si="15"/>
        <v>06012504731014</v>
      </c>
      <c r="N251" t="s">
        <v>938</v>
      </c>
      <c r="O251">
        <v>0</v>
      </c>
      <c r="P251">
        <v>0</v>
      </c>
      <c r="Q251">
        <v>407.78</v>
      </c>
      <c r="R251">
        <v>53.011399999999995</v>
      </c>
      <c r="S251">
        <v>0</v>
      </c>
      <c r="T251">
        <v>0</v>
      </c>
      <c r="U251">
        <v>460.79139999999995</v>
      </c>
      <c r="V251">
        <v>0</v>
      </c>
      <c r="W251" t="s">
        <v>1</v>
      </c>
    </row>
    <row r="252" spans="1:23">
      <c r="A252" t="s">
        <v>8564</v>
      </c>
      <c r="B252" t="str">
        <f t="shared" si="12"/>
        <v>Junio</v>
      </c>
      <c r="C252" s="20">
        <v>44718</v>
      </c>
      <c r="D252" t="s">
        <v>1</v>
      </c>
      <c r="E252" t="s">
        <v>0</v>
      </c>
      <c r="F252" t="str">
        <f t="shared" si="13"/>
        <v>CCF</v>
      </c>
      <c r="G252" t="s">
        <v>8149</v>
      </c>
      <c r="H252" t="s">
        <v>8150</v>
      </c>
      <c r="I252">
        <v>2686</v>
      </c>
      <c r="J252">
        <v>2686</v>
      </c>
      <c r="K252" t="s">
        <v>937</v>
      </c>
      <c r="L252" t="str">
        <f t="shared" si="14"/>
        <v>NIT</v>
      </c>
      <c r="M252" t="str">
        <f t="shared" si="15"/>
        <v>06012504731014</v>
      </c>
      <c r="N252" t="s">
        <v>938</v>
      </c>
      <c r="O252">
        <v>0</v>
      </c>
      <c r="P252">
        <v>0</v>
      </c>
      <c r="Q252">
        <v>570.91999999999996</v>
      </c>
      <c r="R252">
        <v>74.2196</v>
      </c>
      <c r="S252">
        <v>0</v>
      </c>
      <c r="T252">
        <v>0</v>
      </c>
      <c r="U252">
        <v>645.13959999999997</v>
      </c>
      <c r="V252">
        <v>0</v>
      </c>
      <c r="W252" t="s">
        <v>1</v>
      </c>
    </row>
    <row r="253" spans="1:23">
      <c r="A253" t="s">
        <v>8564</v>
      </c>
      <c r="B253" t="str">
        <f t="shared" si="12"/>
        <v>Junio</v>
      </c>
      <c r="C253" s="20">
        <v>44718</v>
      </c>
      <c r="D253" t="s">
        <v>1</v>
      </c>
      <c r="E253" t="s">
        <v>0</v>
      </c>
      <c r="F253" t="str">
        <f t="shared" si="13"/>
        <v>CCF</v>
      </c>
      <c r="G253" t="s">
        <v>8149</v>
      </c>
      <c r="H253" t="s">
        <v>8150</v>
      </c>
      <c r="I253">
        <v>2687</v>
      </c>
      <c r="J253">
        <v>2687</v>
      </c>
      <c r="K253" t="s">
        <v>8030</v>
      </c>
      <c r="L253" t="str">
        <f t="shared" si="14"/>
        <v>NIT</v>
      </c>
      <c r="M253" t="str">
        <f t="shared" si="15"/>
        <v>06140911181078</v>
      </c>
      <c r="N253" t="s">
        <v>8031</v>
      </c>
      <c r="O253">
        <v>0</v>
      </c>
      <c r="P253">
        <v>0</v>
      </c>
      <c r="Q253">
        <v>101.95</v>
      </c>
      <c r="R253">
        <v>13.253500000000001</v>
      </c>
      <c r="S253">
        <v>0</v>
      </c>
      <c r="T253">
        <v>0</v>
      </c>
      <c r="U253">
        <v>115.20350000000001</v>
      </c>
      <c r="V253">
        <v>0</v>
      </c>
      <c r="W253" t="s">
        <v>1</v>
      </c>
    </row>
    <row r="254" spans="1:23">
      <c r="A254" t="s">
        <v>8564</v>
      </c>
      <c r="B254" t="str">
        <f t="shared" si="12"/>
        <v>Junio</v>
      </c>
      <c r="C254" s="20">
        <v>44718</v>
      </c>
      <c r="D254" t="s">
        <v>1</v>
      </c>
      <c r="E254" t="s">
        <v>0</v>
      </c>
      <c r="F254" t="str">
        <f t="shared" si="13"/>
        <v>CCF</v>
      </c>
      <c r="G254" t="s">
        <v>8149</v>
      </c>
      <c r="H254" t="s">
        <v>8150</v>
      </c>
      <c r="I254">
        <v>2688</v>
      </c>
      <c r="J254">
        <v>2688</v>
      </c>
      <c r="K254" t="s">
        <v>118</v>
      </c>
      <c r="L254" t="str">
        <f t="shared" si="14"/>
        <v>NIT</v>
      </c>
      <c r="M254" t="str">
        <f t="shared" si="15"/>
        <v>06141106071025</v>
      </c>
      <c r="N254" t="s">
        <v>119</v>
      </c>
      <c r="O254">
        <v>0</v>
      </c>
      <c r="P254">
        <v>0</v>
      </c>
      <c r="Q254">
        <v>26.3</v>
      </c>
      <c r="R254">
        <v>3.419</v>
      </c>
      <c r="S254">
        <v>0</v>
      </c>
      <c r="T254">
        <v>0</v>
      </c>
      <c r="U254">
        <v>29.719000000000001</v>
      </c>
      <c r="V254">
        <v>0</v>
      </c>
      <c r="W254" t="s">
        <v>1</v>
      </c>
    </row>
    <row r="255" spans="1:23">
      <c r="A255" t="s">
        <v>8564</v>
      </c>
      <c r="B255" t="str">
        <f t="shared" si="12"/>
        <v>Junio</v>
      </c>
      <c r="C255" s="20">
        <v>44718</v>
      </c>
      <c r="D255" t="s">
        <v>1</v>
      </c>
      <c r="E255" t="s">
        <v>0</v>
      </c>
      <c r="F255" t="str">
        <f t="shared" si="13"/>
        <v>CCF</v>
      </c>
      <c r="G255" t="s">
        <v>8149</v>
      </c>
      <c r="H255" t="s">
        <v>8150</v>
      </c>
      <c r="I255">
        <v>2689</v>
      </c>
      <c r="J255">
        <v>2689</v>
      </c>
      <c r="K255" t="s">
        <v>118</v>
      </c>
      <c r="L255" t="str">
        <f t="shared" si="14"/>
        <v>NIT</v>
      </c>
      <c r="M255" t="str">
        <f t="shared" si="15"/>
        <v>06141106071025</v>
      </c>
      <c r="N255" t="s">
        <v>119</v>
      </c>
      <c r="O255">
        <v>0</v>
      </c>
      <c r="P255">
        <v>0</v>
      </c>
      <c r="Q255">
        <v>44.95</v>
      </c>
      <c r="R255">
        <v>5.8435000000000006</v>
      </c>
      <c r="S255">
        <v>0</v>
      </c>
      <c r="T255">
        <v>0</v>
      </c>
      <c r="U255">
        <v>50.793500000000002</v>
      </c>
      <c r="V255">
        <v>0</v>
      </c>
      <c r="W255" t="s">
        <v>1</v>
      </c>
    </row>
    <row r="256" spans="1:23">
      <c r="A256" t="s">
        <v>8564</v>
      </c>
      <c r="B256" t="str">
        <f t="shared" si="12"/>
        <v>Junio</v>
      </c>
      <c r="C256" s="20">
        <v>44718</v>
      </c>
      <c r="D256" t="s">
        <v>1</v>
      </c>
      <c r="E256" t="s">
        <v>0</v>
      </c>
      <c r="F256" t="str">
        <f t="shared" si="13"/>
        <v>CCF</v>
      </c>
      <c r="G256" t="s">
        <v>8149</v>
      </c>
      <c r="H256" t="s">
        <v>8150</v>
      </c>
      <c r="I256">
        <v>2690</v>
      </c>
      <c r="J256">
        <v>2690</v>
      </c>
      <c r="K256" t="s">
        <v>459</v>
      </c>
      <c r="L256" t="str">
        <f t="shared" si="14"/>
        <v>NIT</v>
      </c>
      <c r="M256" t="str">
        <f t="shared" si="15"/>
        <v>06141211870020</v>
      </c>
      <c r="N256" t="s">
        <v>460</v>
      </c>
      <c r="O256">
        <v>0</v>
      </c>
      <c r="P256">
        <v>0</v>
      </c>
      <c r="Q256">
        <v>12004.1</v>
      </c>
      <c r="R256">
        <v>1560.5330000000001</v>
      </c>
      <c r="S256">
        <v>0</v>
      </c>
      <c r="T256">
        <v>0</v>
      </c>
      <c r="U256">
        <v>13564.633</v>
      </c>
      <c r="V256">
        <v>0</v>
      </c>
      <c r="W256" t="s">
        <v>1</v>
      </c>
    </row>
    <row r="257" spans="1:23">
      <c r="A257" t="s">
        <v>8564</v>
      </c>
      <c r="B257" t="str">
        <f t="shared" si="12"/>
        <v>Junio</v>
      </c>
      <c r="C257" s="20">
        <v>44719</v>
      </c>
      <c r="D257" t="s">
        <v>1</v>
      </c>
      <c r="E257" t="s">
        <v>0</v>
      </c>
      <c r="F257" t="str">
        <f t="shared" si="13"/>
        <v>CCF</v>
      </c>
      <c r="G257" t="s">
        <v>8149</v>
      </c>
      <c r="H257" t="s">
        <v>8150</v>
      </c>
      <c r="I257">
        <v>2691</v>
      </c>
      <c r="J257">
        <v>2691</v>
      </c>
      <c r="K257" t="s">
        <v>253</v>
      </c>
      <c r="L257" t="str">
        <f t="shared" si="14"/>
        <v>NIT</v>
      </c>
      <c r="M257" t="str">
        <f t="shared" si="15"/>
        <v>06141504911068</v>
      </c>
      <c r="N257" t="s">
        <v>254</v>
      </c>
      <c r="O257">
        <v>0</v>
      </c>
      <c r="P257">
        <v>0</v>
      </c>
      <c r="Q257">
        <v>9277.09</v>
      </c>
      <c r="R257">
        <v>1206.0217</v>
      </c>
      <c r="S257">
        <v>0</v>
      </c>
      <c r="T257">
        <v>0</v>
      </c>
      <c r="U257">
        <v>10483.111699999999</v>
      </c>
      <c r="V257">
        <v>0</v>
      </c>
      <c r="W257" t="s">
        <v>1</v>
      </c>
    </row>
    <row r="258" spans="1:23">
      <c r="A258" t="s">
        <v>8564</v>
      </c>
      <c r="B258" t="str">
        <f t="shared" si="12"/>
        <v>Junio</v>
      </c>
      <c r="C258" s="20">
        <v>44719</v>
      </c>
      <c r="D258" t="s">
        <v>1</v>
      </c>
      <c r="E258" t="s">
        <v>0</v>
      </c>
      <c r="F258" t="str">
        <f t="shared" si="13"/>
        <v>CCF</v>
      </c>
      <c r="G258" t="s">
        <v>8149</v>
      </c>
      <c r="H258" t="s">
        <v>8150</v>
      </c>
      <c r="I258">
        <v>2692</v>
      </c>
      <c r="J258">
        <v>2692</v>
      </c>
      <c r="K258" t="s">
        <v>253</v>
      </c>
      <c r="L258" t="str">
        <f t="shared" si="14"/>
        <v>NIT</v>
      </c>
      <c r="M258" t="str">
        <f t="shared" si="15"/>
        <v>06141504911068</v>
      </c>
      <c r="N258" t="s">
        <v>254</v>
      </c>
      <c r="O258">
        <v>0</v>
      </c>
      <c r="P258">
        <v>0</v>
      </c>
      <c r="Q258">
        <v>4057.45</v>
      </c>
      <c r="R258">
        <v>527.46849999999995</v>
      </c>
      <c r="S258">
        <v>0</v>
      </c>
      <c r="T258">
        <v>0</v>
      </c>
      <c r="U258">
        <v>4584.9184999999998</v>
      </c>
      <c r="V258">
        <v>0</v>
      </c>
      <c r="W258" t="s">
        <v>1</v>
      </c>
    </row>
    <row r="259" spans="1:23">
      <c r="A259" t="s">
        <v>8564</v>
      </c>
      <c r="B259" t="str">
        <f t="shared" ref="B259:B322" si="16">SUBSTITUTE(A259,"UNIO","unio")</f>
        <v>Junio</v>
      </c>
      <c r="C259" s="20">
        <v>44719</v>
      </c>
      <c r="D259" t="s">
        <v>1</v>
      </c>
      <c r="E259" t="s">
        <v>0</v>
      </c>
      <c r="F259" t="str">
        <f t="shared" ref="F259:F322" si="17">IF(E259="05","Nota de crédito","CCF")</f>
        <v>CCF</v>
      </c>
      <c r="G259" t="s">
        <v>8149</v>
      </c>
      <c r="H259" t="s">
        <v>8150</v>
      </c>
      <c r="I259">
        <v>2693</v>
      </c>
      <c r="J259">
        <v>2693</v>
      </c>
      <c r="K259" t="s">
        <v>301</v>
      </c>
      <c r="L259" t="str">
        <f t="shared" ref="L259:L322" si="18">IF(K259=0,"DUI","NIT")</f>
        <v>NIT</v>
      </c>
      <c r="M259" t="str">
        <f t="shared" ref="M259:M322" si="19">IF(K259=0,V259,K259)</f>
        <v>06131009871011</v>
      </c>
      <c r="N259" t="s">
        <v>302</v>
      </c>
      <c r="O259">
        <v>0</v>
      </c>
      <c r="P259">
        <v>0</v>
      </c>
      <c r="Q259">
        <v>20.38</v>
      </c>
      <c r="R259">
        <v>2.6494</v>
      </c>
      <c r="S259">
        <v>0</v>
      </c>
      <c r="T259">
        <v>0</v>
      </c>
      <c r="U259">
        <v>23.029399999999999</v>
      </c>
      <c r="V259">
        <v>0</v>
      </c>
      <c r="W259" t="s">
        <v>1</v>
      </c>
    </row>
    <row r="260" spans="1:23">
      <c r="A260" t="s">
        <v>8564</v>
      </c>
      <c r="B260" t="str">
        <f t="shared" si="16"/>
        <v>Junio</v>
      </c>
      <c r="C260" s="20">
        <v>44719</v>
      </c>
      <c r="D260" t="s">
        <v>1</v>
      </c>
      <c r="E260" t="s">
        <v>0</v>
      </c>
      <c r="F260" t="str">
        <f t="shared" si="17"/>
        <v>CCF</v>
      </c>
      <c r="G260" t="s">
        <v>8149</v>
      </c>
      <c r="H260" t="s">
        <v>8150</v>
      </c>
      <c r="I260">
        <v>2694</v>
      </c>
      <c r="J260">
        <v>2694</v>
      </c>
      <c r="K260" t="s">
        <v>118</v>
      </c>
      <c r="L260" t="str">
        <f t="shared" si="18"/>
        <v>NIT</v>
      </c>
      <c r="M260" t="str">
        <f t="shared" si="19"/>
        <v>06141106071025</v>
      </c>
      <c r="N260" t="s">
        <v>119</v>
      </c>
      <c r="O260">
        <v>0</v>
      </c>
      <c r="P260">
        <v>0</v>
      </c>
      <c r="Q260">
        <v>965.68</v>
      </c>
      <c r="R260">
        <v>125.5384</v>
      </c>
      <c r="S260">
        <v>0</v>
      </c>
      <c r="T260">
        <v>0</v>
      </c>
      <c r="U260">
        <v>1091.2184</v>
      </c>
      <c r="V260">
        <v>0</v>
      </c>
      <c r="W260" t="s">
        <v>1</v>
      </c>
    </row>
    <row r="261" spans="1:23">
      <c r="A261" t="s">
        <v>8564</v>
      </c>
      <c r="B261" t="str">
        <f t="shared" si="16"/>
        <v>Junio</v>
      </c>
      <c r="C261" s="20">
        <v>44719</v>
      </c>
      <c r="D261" t="s">
        <v>1</v>
      </c>
      <c r="E261" t="s">
        <v>0</v>
      </c>
      <c r="F261" t="str">
        <f t="shared" si="17"/>
        <v>CCF</v>
      </c>
      <c r="G261" t="s">
        <v>8149</v>
      </c>
      <c r="H261" t="s">
        <v>8150</v>
      </c>
      <c r="I261">
        <v>2695</v>
      </c>
      <c r="J261">
        <v>2695</v>
      </c>
      <c r="K261" t="s">
        <v>443</v>
      </c>
      <c r="L261" t="str">
        <f t="shared" si="18"/>
        <v>NIT</v>
      </c>
      <c r="M261" t="str">
        <f t="shared" si="19"/>
        <v>06142002961017</v>
      </c>
      <c r="N261" t="s">
        <v>444</v>
      </c>
      <c r="O261">
        <v>0</v>
      </c>
      <c r="P261">
        <v>0</v>
      </c>
      <c r="Q261">
        <v>275.60000000000002</v>
      </c>
      <c r="R261">
        <v>35.828000000000003</v>
      </c>
      <c r="S261">
        <v>0</v>
      </c>
      <c r="T261">
        <v>0</v>
      </c>
      <c r="U261">
        <v>311.428</v>
      </c>
      <c r="V261">
        <v>0</v>
      </c>
      <c r="W261" t="s">
        <v>1</v>
      </c>
    </row>
    <row r="262" spans="1:23">
      <c r="A262" t="s">
        <v>8564</v>
      </c>
      <c r="B262" t="str">
        <f t="shared" si="16"/>
        <v>Junio</v>
      </c>
      <c r="C262" s="20">
        <v>44719</v>
      </c>
      <c r="D262" t="s">
        <v>1</v>
      </c>
      <c r="E262" t="s">
        <v>0</v>
      </c>
      <c r="F262" t="str">
        <f t="shared" si="17"/>
        <v>CCF</v>
      </c>
      <c r="G262" t="s">
        <v>8149</v>
      </c>
      <c r="H262" t="s">
        <v>8150</v>
      </c>
      <c r="I262">
        <v>2696</v>
      </c>
      <c r="J262">
        <v>2696</v>
      </c>
      <c r="K262" t="s">
        <v>7859</v>
      </c>
      <c r="L262" t="str">
        <f t="shared" si="18"/>
        <v>NIT</v>
      </c>
      <c r="M262" t="str">
        <f t="shared" si="19"/>
        <v>06140504211035</v>
      </c>
      <c r="N262" t="s">
        <v>7860</v>
      </c>
      <c r="O262">
        <v>0</v>
      </c>
      <c r="P262">
        <v>0</v>
      </c>
      <c r="Q262">
        <v>41.04</v>
      </c>
      <c r="R262">
        <v>5.3352000000000004</v>
      </c>
      <c r="S262">
        <v>0</v>
      </c>
      <c r="T262">
        <v>0</v>
      </c>
      <c r="U262">
        <v>46.3752</v>
      </c>
      <c r="V262">
        <v>0</v>
      </c>
      <c r="W262" t="s">
        <v>1</v>
      </c>
    </row>
    <row r="263" spans="1:23">
      <c r="A263" t="s">
        <v>8564</v>
      </c>
      <c r="B263" t="str">
        <f t="shared" si="16"/>
        <v>Junio</v>
      </c>
      <c r="C263" s="20">
        <v>44719</v>
      </c>
      <c r="D263" t="s">
        <v>1</v>
      </c>
      <c r="E263" t="s">
        <v>0</v>
      </c>
      <c r="F263" t="str">
        <f t="shared" si="17"/>
        <v>CCF</v>
      </c>
      <c r="G263" t="s">
        <v>8149</v>
      </c>
      <c r="H263" t="s">
        <v>8150</v>
      </c>
      <c r="I263">
        <v>2697</v>
      </c>
      <c r="J263">
        <v>2697</v>
      </c>
      <c r="K263" t="s">
        <v>741</v>
      </c>
      <c r="L263" t="str">
        <f t="shared" si="18"/>
        <v>NIT</v>
      </c>
      <c r="M263" t="str">
        <f t="shared" si="19"/>
        <v>06141502911052</v>
      </c>
      <c r="N263" t="s">
        <v>742</v>
      </c>
      <c r="O263">
        <v>0</v>
      </c>
      <c r="P263">
        <v>0</v>
      </c>
      <c r="Q263">
        <v>292.04000000000002</v>
      </c>
      <c r="R263">
        <v>37.965200000000003</v>
      </c>
      <c r="S263">
        <v>0</v>
      </c>
      <c r="T263">
        <v>0</v>
      </c>
      <c r="U263">
        <v>330.0052</v>
      </c>
      <c r="V263">
        <v>0</v>
      </c>
      <c r="W263" t="s">
        <v>1</v>
      </c>
    </row>
    <row r="264" spans="1:23">
      <c r="A264" t="s">
        <v>8564</v>
      </c>
      <c r="B264" t="str">
        <f t="shared" si="16"/>
        <v>Junio</v>
      </c>
      <c r="C264" s="20">
        <v>44719</v>
      </c>
      <c r="D264" t="s">
        <v>1</v>
      </c>
      <c r="E264" t="s">
        <v>0</v>
      </c>
      <c r="F264" t="str">
        <f t="shared" si="17"/>
        <v>CCF</v>
      </c>
      <c r="G264" t="s">
        <v>8149</v>
      </c>
      <c r="H264" t="s">
        <v>8150</v>
      </c>
      <c r="I264">
        <v>2698</v>
      </c>
      <c r="J264">
        <v>2698</v>
      </c>
      <c r="K264" t="s">
        <v>253</v>
      </c>
      <c r="L264" t="str">
        <f t="shared" si="18"/>
        <v>NIT</v>
      </c>
      <c r="M264" t="str">
        <f t="shared" si="19"/>
        <v>06141504911068</v>
      </c>
      <c r="N264" t="s">
        <v>254</v>
      </c>
      <c r="O264">
        <v>0</v>
      </c>
      <c r="P264">
        <v>0</v>
      </c>
      <c r="Q264">
        <v>9929.5499999999993</v>
      </c>
      <c r="R264">
        <v>1290.8415</v>
      </c>
      <c r="S264">
        <v>0</v>
      </c>
      <c r="T264">
        <v>0</v>
      </c>
      <c r="U264">
        <v>11220.3915</v>
      </c>
      <c r="V264">
        <v>0</v>
      </c>
      <c r="W264" t="s">
        <v>1</v>
      </c>
    </row>
    <row r="265" spans="1:23">
      <c r="A265" t="s">
        <v>8564</v>
      </c>
      <c r="B265" t="str">
        <f t="shared" si="16"/>
        <v>Junio</v>
      </c>
      <c r="C265" s="20">
        <v>44719</v>
      </c>
      <c r="D265" t="s">
        <v>1</v>
      </c>
      <c r="E265" t="s">
        <v>0</v>
      </c>
      <c r="F265" t="str">
        <f t="shared" si="17"/>
        <v>CCF</v>
      </c>
      <c r="G265" t="s">
        <v>8149</v>
      </c>
      <c r="H265" t="s">
        <v>8150</v>
      </c>
      <c r="I265">
        <v>2699</v>
      </c>
      <c r="J265">
        <v>2699</v>
      </c>
      <c r="K265" t="s">
        <v>253</v>
      </c>
      <c r="L265" t="str">
        <f t="shared" si="18"/>
        <v>NIT</v>
      </c>
      <c r="M265" t="str">
        <f t="shared" si="19"/>
        <v>06141504911068</v>
      </c>
      <c r="N265" t="s">
        <v>254</v>
      </c>
      <c r="O265">
        <v>0</v>
      </c>
      <c r="P265">
        <v>0</v>
      </c>
      <c r="Q265">
        <v>103.95</v>
      </c>
      <c r="R265">
        <v>13.513500000000001</v>
      </c>
      <c r="S265">
        <v>0</v>
      </c>
      <c r="T265">
        <v>0</v>
      </c>
      <c r="U265">
        <v>117.46350000000001</v>
      </c>
      <c r="V265">
        <v>0</v>
      </c>
      <c r="W265" t="s">
        <v>1</v>
      </c>
    </row>
    <row r="266" spans="1:23">
      <c r="A266" t="s">
        <v>8564</v>
      </c>
      <c r="B266" t="str">
        <f t="shared" si="16"/>
        <v>Junio</v>
      </c>
      <c r="C266" s="20">
        <v>44719</v>
      </c>
      <c r="D266" t="s">
        <v>1</v>
      </c>
      <c r="E266" t="s">
        <v>0</v>
      </c>
      <c r="F266" t="str">
        <f t="shared" si="17"/>
        <v>CCF</v>
      </c>
      <c r="G266" t="s">
        <v>8149</v>
      </c>
      <c r="H266" t="s">
        <v>8150</v>
      </c>
      <c r="I266">
        <v>2700</v>
      </c>
      <c r="J266">
        <v>2700</v>
      </c>
      <c r="K266">
        <v>0</v>
      </c>
      <c r="L266" t="str">
        <f t="shared" si="18"/>
        <v>DUI</v>
      </c>
      <c r="M266" t="str">
        <f t="shared" si="19"/>
        <v>025307605</v>
      </c>
      <c r="N266" t="s">
        <v>464</v>
      </c>
      <c r="O266">
        <v>0</v>
      </c>
      <c r="P266">
        <v>0</v>
      </c>
      <c r="Q266">
        <v>203.89</v>
      </c>
      <c r="R266">
        <v>26.505699999999997</v>
      </c>
      <c r="S266">
        <v>0</v>
      </c>
      <c r="T266">
        <v>0</v>
      </c>
      <c r="U266">
        <v>230.39569999999998</v>
      </c>
      <c r="V266" t="s">
        <v>8408</v>
      </c>
      <c r="W266" t="s">
        <v>1</v>
      </c>
    </row>
    <row r="267" spans="1:23">
      <c r="A267" t="s">
        <v>8564</v>
      </c>
      <c r="B267" t="str">
        <f t="shared" si="16"/>
        <v>Junio</v>
      </c>
      <c r="C267" s="20">
        <v>44719</v>
      </c>
      <c r="D267" t="s">
        <v>1</v>
      </c>
      <c r="E267" t="s">
        <v>0</v>
      </c>
      <c r="F267" t="str">
        <f t="shared" si="17"/>
        <v>CCF</v>
      </c>
      <c r="G267" t="s">
        <v>8149</v>
      </c>
      <c r="H267" t="s">
        <v>8150</v>
      </c>
      <c r="I267">
        <v>2701</v>
      </c>
      <c r="J267">
        <v>2701</v>
      </c>
      <c r="K267" t="s">
        <v>520</v>
      </c>
      <c r="L267" t="str">
        <f t="shared" si="18"/>
        <v>NIT</v>
      </c>
      <c r="M267" t="str">
        <f t="shared" si="19"/>
        <v>14081108151016</v>
      </c>
      <c r="N267" t="s">
        <v>521</v>
      </c>
      <c r="O267">
        <v>0</v>
      </c>
      <c r="P267">
        <v>0</v>
      </c>
      <c r="Q267">
        <v>607.30999999999995</v>
      </c>
      <c r="R267">
        <v>78.950299999999999</v>
      </c>
      <c r="S267">
        <v>0</v>
      </c>
      <c r="T267">
        <v>0</v>
      </c>
      <c r="U267">
        <v>686.26029999999992</v>
      </c>
      <c r="V267">
        <v>0</v>
      </c>
      <c r="W267" t="s">
        <v>1</v>
      </c>
    </row>
    <row r="268" spans="1:23">
      <c r="A268" t="s">
        <v>8564</v>
      </c>
      <c r="B268" t="str">
        <f t="shared" si="16"/>
        <v>Junio</v>
      </c>
      <c r="C268" s="20">
        <v>44719</v>
      </c>
      <c r="D268" t="s">
        <v>1</v>
      </c>
      <c r="E268" t="s">
        <v>0</v>
      </c>
      <c r="F268" t="str">
        <f t="shared" si="17"/>
        <v>CCF</v>
      </c>
      <c r="G268" t="s">
        <v>8149</v>
      </c>
      <c r="H268" t="s">
        <v>8150</v>
      </c>
      <c r="I268">
        <v>2702</v>
      </c>
      <c r="J268">
        <v>2702</v>
      </c>
      <c r="K268" t="s">
        <v>77</v>
      </c>
      <c r="L268" t="str">
        <f t="shared" si="18"/>
        <v>NIT</v>
      </c>
      <c r="M268" t="str">
        <f t="shared" si="19"/>
        <v>11231402520010</v>
      </c>
      <c r="N268" t="s">
        <v>78</v>
      </c>
      <c r="O268">
        <v>0</v>
      </c>
      <c r="P268">
        <v>0</v>
      </c>
      <c r="Q268">
        <v>3262.26</v>
      </c>
      <c r="R268">
        <v>424.09380000000004</v>
      </c>
      <c r="S268">
        <v>0</v>
      </c>
      <c r="T268">
        <v>0</v>
      </c>
      <c r="U268">
        <v>3686.3538000000003</v>
      </c>
      <c r="V268">
        <v>0</v>
      </c>
      <c r="W268" t="s">
        <v>1</v>
      </c>
    </row>
    <row r="269" spans="1:23">
      <c r="A269" t="s">
        <v>8564</v>
      </c>
      <c r="B269" t="str">
        <f t="shared" si="16"/>
        <v>Junio</v>
      </c>
      <c r="C269" s="20">
        <v>44719</v>
      </c>
      <c r="D269" t="s">
        <v>1</v>
      </c>
      <c r="E269" t="s">
        <v>0</v>
      </c>
      <c r="F269" t="str">
        <f t="shared" si="17"/>
        <v>CCF</v>
      </c>
      <c r="G269" t="s">
        <v>8149</v>
      </c>
      <c r="H269" t="s">
        <v>8150</v>
      </c>
      <c r="I269">
        <v>2703</v>
      </c>
      <c r="J269">
        <v>2703</v>
      </c>
      <c r="K269" t="s">
        <v>255</v>
      </c>
      <c r="L269" t="str">
        <f t="shared" si="18"/>
        <v>NIT</v>
      </c>
      <c r="M269" t="str">
        <f t="shared" si="19"/>
        <v>12170106061015</v>
      </c>
      <c r="N269" t="s">
        <v>256</v>
      </c>
      <c r="O269">
        <v>0</v>
      </c>
      <c r="P269">
        <v>0</v>
      </c>
      <c r="Q269">
        <v>1325.31</v>
      </c>
      <c r="R269">
        <v>172.2903</v>
      </c>
      <c r="S269">
        <v>0</v>
      </c>
      <c r="T269">
        <v>0</v>
      </c>
      <c r="U269">
        <v>1497.6003000000001</v>
      </c>
      <c r="V269">
        <v>0</v>
      </c>
      <c r="W269" t="s">
        <v>1</v>
      </c>
    </row>
    <row r="270" spans="1:23">
      <c r="A270" t="s">
        <v>8564</v>
      </c>
      <c r="B270" t="str">
        <f t="shared" si="16"/>
        <v>Junio</v>
      </c>
      <c r="C270" s="20">
        <v>44719</v>
      </c>
      <c r="D270" t="s">
        <v>1</v>
      </c>
      <c r="E270" t="s">
        <v>0</v>
      </c>
      <c r="F270" t="str">
        <f t="shared" si="17"/>
        <v>CCF</v>
      </c>
      <c r="G270" t="s">
        <v>8149</v>
      </c>
      <c r="H270" t="s">
        <v>8150</v>
      </c>
      <c r="I270">
        <v>2704</v>
      </c>
      <c r="J270">
        <v>2704</v>
      </c>
      <c r="K270" t="s">
        <v>8203</v>
      </c>
      <c r="L270" t="str">
        <f t="shared" si="18"/>
        <v>NIT</v>
      </c>
      <c r="M270" t="str">
        <f t="shared" si="19"/>
        <v>14162505721023</v>
      </c>
      <c r="N270" t="s">
        <v>842</v>
      </c>
      <c r="O270">
        <v>0</v>
      </c>
      <c r="P270">
        <v>0</v>
      </c>
      <c r="Q270">
        <v>246.68</v>
      </c>
      <c r="R270">
        <v>32.068400000000004</v>
      </c>
      <c r="S270">
        <v>0</v>
      </c>
      <c r="T270">
        <v>0</v>
      </c>
      <c r="U270">
        <v>278.7484</v>
      </c>
      <c r="V270">
        <v>0</v>
      </c>
      <c r="W270" t="s">
        <v>1</v>
      </c>
    </row>
    <row r="271" spans="1:23">
      <c r="A271" t="s">
        <v>8564</v>
      </c>
      <c r="B271" t="str">
        <f t="shared" si="16"/>
        <v>Junio</v>
      </c>
      <c r="C271" s="20">
        <v>44719</v>
      </c>
      <c r="D271" t="s">
        <v>1</v>
      </c>
      <c r="E271" t="s">
        <v>0</v>
      </c>
      <c r="F271" t="str">
        <f t="shared" si="17"/>
        <v>CCF</v>
      </c>
      <c r="G271" t="s">
        <v>8149</v>
      </c>
      <c r="H271" t="s">
        <v>8150</v>
      </c>
      <c r="I271">
        <v>2705</v>
      </c>
      <c r="J271">
        <v>2705</v>
      </c>
      <c r="K271" t="s">
        <v>483</v>
      </c>
      <c r="L271" t="str">
        <f t="shared" si="18"/>
        <v>NIT</v>
      </c>
      <c r="M271" t="str">
        <f t="shared" si="19"/>
        <v>14072506831010</v>
      </c>
      <c r="N271" t="s">
        <v>484</v>
      </c>
      <c r="O271">
        <v>0</v>
      </c>
      <c r="P271">
        <v>0</v>
      </c>
      <c r="Q271">
        <v>83.56</v>
      </c>
      <c r="R271">
        <v>10.8628</v>
      </c>
      <c r="S271">
        <v>0</v>
      </c>
      <c r="T271">
        <v>0</v>
      </c>
      <c r="U271">
        <v>94.422799999999995</v>
      </c>
      <c r="V271">
        <v>0</v>
      </c>
      <c r="W271" t="s">
        <v>1</v>
      </c>
    </row>
    <row r="272" spans="1:23">
      <c r="A272" t="s">
        <v>8564</v>
      </c>
      <c r="B272" t="str">
        <f t="shared" si="16"/>
        <v>Junio</v>
      </c>
      <c r="C272" s="20">
        <v>44719</v>
      </c>
      <c r="D272" t="s">
        <v>1</v>
      </c>
      <c r="E272" t="s">
        <v>0</v>
      </c>
      <c r="F272" t="str">
        <f t="shared" si="17"/>
        <v>CCF</v>
      </c>
      <c r="G272" t="s">
        <v>8149</v>
      </c>
      <c r="H272" t="s">
        <v>8150</v>
      </c>
      <c r="I272">
        <v>2706</v>
      </c>
      <c r="J272">
        <v>2706</v>
      </c>
      <c r="K272" t="s">
        <v>433</v>
      </c>
      <c r="L272" t="str">
        <f t="shared" si="18"/>
        <v>NIT</v>
      </c>
      <c r="M272" t="str">
        <f t="shared" si="19"/>
        <v>08181906761010</v>
      </c>
      <c r="N272" t="s">
        <v>434</v>
      </c>
      <c r="O272">
        <v>0</v>
      </c>
      <c r="P272">
        <v>0</v>
      </c>
      <c r="Q272">
        <v>283.79000000000002</v>
      </c>
      <c r="R272">
        <v>36.892700000000005</v>
      </c>
      <c r="S272">
        <v>0</v>
      </c>
      <c r="T272">
        <v>0</v>
      </c>
      <c r="U272">
        <v>320.68270000000001</v>
      </c>
      <c r="V272">
        <v>0</v>
      </c>
      <c r="W272" t="s">
        <v>1</v>
      </c>
    </row>
    <row r="273" spans="1:23">
      <c r="A273" t="s">
        <v>8564</v>
      </c>
      <c r="B273" t="str">
        <f t="shared" si="16"/>
        <v>Junio</v>
      </c>
      <c r="C273" s="20">
        <v>44719</v>
      </c>
      <c r="D273" t="s">
        <v>1</v>
      </c>
      <c r="E273" t="s">
        <v>0</v>
      </c>
      <c r="F273" t="str">
        <f t="shared" si="17"/>
        <v>CCF</v>
      </c>
      <c r="G273" t="s">
        <v>8149</v>
      </c>
      <c r="H273" t="s">
        <v>8150</v>
      </c>
      <c r="I273">
        <v>2707</v>
      </c>
      <c r="J273">
        <v>2707</v>
      </c>
      <c r="K273">
        <v>0</v>
      </c>
      <c r="L273" t="str">
        <f t="shared" si="18"/>
        <v>DUI</v>
      </c>
      <c r="M273" t="str">
        <f t="shared" si="19"/>
        <v>012218512</v>
      </c>
      <c r="N273" t="s">
        <v>1055</v>
      </c>
      <c r="O273">
        <v>0</v>
      </c>
      <c r="P273">
        <v>0</v>
      </c>
      <c r="Q273">
        <v>108.2</v>
      </c>
      <c r="R273">
        <v>14.066000000000001</v>
      </c>
      <c r="S273">
        <v>0</v>
      </c>
      <c r="T273">
        <v>0</v>
      </c>
      <c r="U273">
        <v>122.26600000000001</v>
      </c>
      <c r="V273" t="s">
        <v>8439</v>
      </c>
      <c r="W273" t="s">
        <v>1</v>
      </c>
    </row>
    <row r="274" spans="1:23">
      <c r="A274" t="s">
        <v>8564</v>
      </c>
      <c r="B274" t="str">
        <f t="shared" si="16"/>
        <v>Junio</v>
      </c>
      <c r="C274" s="20">
        <v>44719</v>
      </c>
      <c r="D274" t="s">
        <v>1</v>
      </c>
      <c r="E274" t="s">
        <v>0</v>
      </c>
      <c r="F274" t="str">
        <f t="shared" si="17"/>
        <v>CCF</v>
      </c>
      <c r="G274" t="s">
        <v>8149</v>
      </c>
      <c r="H274" t="s">
        <v>8150</v>
      </c>
      <c r="I274">
        <v>2708</v>
      </c>
      <c r="J274">
        <v>2708</v>
      </c>
      <c r="K274" t="s">
        <v>87</v>
      </c>
      <c r="L274" t="str">
        <f t="shared" si="18"/>
        <v>NIT</v>
      </c>
      <c r="M274" t="str">
        <f t="shared" si="19"/>
        <v>03120408530013</v>
      </c>
      <c r="N274" t="s">
        <v>88</v>
      </c>
      <c r="O274">
        <v>0</v>
      </c>
      <c r="P274">
        <v>0</v>
      </c>
      <c r="Q274">
        <v>51.6</v>
      </c>
      <c r="R274">
        <v>6.7080000000000002</v>
      </c>
      <c r="S274">
        <v>0</v>
      </c>
      <c r="T274">
        <v>0</v>
      </c>
      <c r="U274">
        <v>58.308</v>
      </c>
      <c r="V274">
        <v>0</v>
      </c>
      <c r="W274" t="s">
        <v>1</v>
      </c>
    </row>
    <row r="275" spans="1:23">
      <c r="A275" t="s">
        <v>8564</v>
      </c>
      <c r="B275" t="str">
        <f t="shared" si="16"/>
        <v>Junio</v>
      </c>
      <c r="C275" s="20">
        <v>44719</v>
      </c>
      <c r="D275" t="s">
        <v>1</v>
      </c>
      <c r="E275" t="s">
        <v>0</v>
      </c>
      <c r="F275" t="str">
        <f t="shared" si="17"/>
        <v>CCF</v>
      </c>
      <c r="G275" t="s">
        <v>8149</v>
      </c>
      <c r="H275" t="s">
        <v>8150</v>
      </c>
      <c r="I275">
        <v>2709</v>
      </c>
      <c r="J275">
        <v>2709</v>
      </c>
      <c r="K275" t="s">
        <v>725</v>
      </c>
      <c r="L275" t="str">
        <f t="shared" si="18"/>
        <v>NIT</v>
      </c>
      <c r="M275" t="str">
        <f t="shared" si="19"/>
        <v>09062107590018</v>
      </c>
      <c r="N275" t="s">
        <v>726</v>
      </c>
      <c r="O275">
        <v>0</v>
      </c>
      <c r="P275">
        <v>0</v>
      </c>
      <c r="Q275">
        <v>369.01</v>
      </c>
      <c r="R275">
        <v>47.971299999999999</v>
      </c>
      <c r="S275">
        <v>0</v>
      </c>
      <c r="T275">
        <v>0</v>
      </c>
      <c r="U275">
        <v>416.98129999999998</v>
      </c>
      <c r="V275">
        <v>0</v>
      </c>
      <c r="W275" t="s">
        <v>1</v>
      </c>
    </row>
    <row r="276" spans="1:23">
      <c r="A276" t="s">
        <v>8564</v>
      </c>
      <c r="B276" t="str">
        <f t="shared" si="16"/>
        <v>Junio</v>
      </c>
      <c r="C276" s="20">
        <v>44719</v>
      </c>
      <c r="D276" t="s">
        <v>1</v>
      </c>
      <c r="E276" t="s">
        <v>0</v>
      </c>
      <c r="F276" t="str">
        <f t="shared" si="17"/>
        <v>CCF</v>
      </c>
      <c r="G276" t="s">
        <v>8149</v>
      </c>
      <c r="H276" t="s">
        <v>8150</v>
      </c>
      <c r="I276">
        <v>2710</v>
      </c>
      <c r="J276">
        <v>2710</v>
      </c>
      <c r="K276" t="s">
        <v>1208</v>
      </c>
      <c r="L276" t="str">
        <f t="shared" si="18"/>
        <v>NIT</v>
      </c>
      <c r="M276" t="str">
        <f t="shared" si="19"/>
        <v>06140903921054</v>
      </c>
      <c r="N276" t="s">
        <v>1209</v>
      </c>
      <c r="O276">
        <v>0</v>
      </c>
      <c r="P276">
        <v>0</v>
      </c>
      <c r="Q276">
        <v>3708.26</v>
      </c>
      <c r="R276">
        <v>482.07380000000006</v>
      </c>
      <c r="S276">
        <v>0</v>
      </c>
      <c r="T276">
        <v>0</v>
      </c>
      <c r="U276">
        <v>4190.3338000000003</v>
      </c>
      <c r="V276">
        <v>0</v>
      </c>
      <c r="W276" t="s">
        <v>1</v>
      </c>
    </row>
    <row r="277" spans="1:23">
      <c r="A277" t="s">
        <v>8564</v>
      </c>
      <c r="B277" t="str">
        <f t="shared" si="16"/>
        <v>Junio</v>
      </c>
      <c r="C277" s="20">
        <v>44719</v>
      </c>
      <c r="D277" t="s">
        <v>1</v>
      </c>
      <c r="E277" t="s">
        <v>0</v>
      </c>
      <c r="F277" t="str">
        <f t="shared" si="17"/>
        <v>CCF</v>
      </c>
      <c r="G277" t="s">
        <v>8149</v>
      </c>
      <c r="H277" t="s">
        <v>8150</v>
      </c>
      <c r="I277">
        <v>2711</v>
      </c>
      <c r="J277">
        <v>2711</v>
      </c>
      <c r="K277" t="s">
        <v>277</v>
      </c>
      <c r="L277" t="str">
        <f t="shared" si="18"/>
        <v>NIT</v>
      </c>
      <c r="M277" t="str">
        <f t="shared" si="19"/>
        <v>06141908811067</v>
      </c>
      <c r="N277" t="s">
        <v>278</v>
      </c>
      <c r="O277">
        <v>0</v>
      </c>
      <c r="P277">
        <v>0</v>
      </c>
      <c r="Q277">
        <v>592.55999999999995</v>
      </c>
      <c r="R277">
        <v>77.032799999999995</v>
      </c>
      <c r="S277">
        <v>0</v>
      </c>
      <c r="T277">
        <v>0</v>
      </c>
      <c r="U277">
        <v>669.5927999999999</v>
      </c>
      <c r="V277">
        <v>0</v>
      </c>
      <c r="W277" t="s">
        <v>1</v>
      </c>
    </row>
    <row r="278" spans="1:23">
      <c r="A278" t="s">
        <v>8564</v>
      </c>
      <c r="B278" t="str">
        <f t="shared" si="16"/>
        <v>Junio</v>
      </c>
      <c r="C278" s="20">
        <v>44719</v>
      </c>
      <c r="D278" t="s">
        <v>1</v>
      </c>
      <c r="E278" t="s">
        <v>0</v>
      </c>
      <c r="F278" t="str">
        <f t="shared" si="17"/>
        <v>CCF</v>
      </c>
      <c r="G278" t="s">
        <v>8149</v>
      </c>
      <c r="H278" t="s">
        <v>8150</v>
      </c>
      <c r="I278">
        <v>2713</v>
      </c>
      <c r="J278">
        <v>2713</v>
      </c>
      <c r="K278" t="s">
        <v>253</v>
      </c>
      <c r="L278" t="str">
        <f t="shared" si="18"/>
        <v>NIT</v>
      </c>
      <c r="M278" t="str">
        <f t="shared" si="19"/>
        <v>06141504911068</v>
      </c>
      <c r="N278" t="s">
        <v>254</v>
      </c>
      <c r="O278">
        <v>0</v>
      </c>
      <c r="P278">
        <v>0</v>
      </c>
      <c r="Q278">
        <v>3363.67</v>
      </c>
      <c r="R278">
        <v>437.27710000000002</v>
      </c>
      <c r="S278">
        <v>0</v>
      </c>
      <c r="T278">
        <v>0</v>
      </c>
      <c r="U278">
        <v>3800.9471000000003</v>
      </c>
      <c r="V278">
        <v>0</v>
      </c>
      <c r="W278" t="s">
        <v>1</v>
      </c>
    </row>
    <row r="279" spans="1:23">
      <c r="A279" t="s">
        <v>8564</v>
      </c>
      <c r="B279" t="str">
        <f t="shared" si="16"/>
        <v>Junio</v>
      </c>
      <c r="C279" s="20">
        <v>44719</v>
      </c>
      <c r="D279" t="s">
        <v>1</v>
      </c>
      <c r="E279" t="s">
        <v>0</v>
      </c>
      <c r="F279" t="str">
        <f t="shared" si="17"/>
        <v>CCF</v>
      </c>
      <c r="G279" t="s">
        <v>8149</v>
      </c>
      <c r="H279" t="s">
        <v>8150</v>
      </c>
      <c r="I279">
        <v>2714</v>
      </c>
      <c r="J279">
        <v>2714</v>
      </c>
      <c r="K279" t="s">
        <v>277</v>
      </c>
      <c r="L279" t="str">
        <f t="shared" si="18"/>
        <v>NIT</v>
      </c>
      <c r="M279" t="str">
        <f t="shared" si="19"/>
        <v>06141908811067</v>
      </c>
      <c r="N279" t="s">
        <v>278</v>
      </c>
      <c r="O279">
        <v>0</v>
      </c>
      <c r="P279">
        <v>0</v>
      </c>
      <c r="Q279">
        <v>504.42</v>
      </c>
      <c r="R279">
        <v>65.574600000000004</v>
      </c>
      <c r="S279">
        <v>0</v>
      </c>
      <c r="T279">
        <v>0</v>
      </c>
      <c r="U279">
        <v>569.99459999999999</v>
      </c>
      <c r="V279">
        <v>0</v>
      </c>
      <c r="W279" t="s">
        <v>1</v>
      </c>
    </row>
    <row r="280" spans="1:23">
      <c r="A280" t="s">
        <v>8564</v>
      </c>
      <c r="B280" t="str">
        <f t="shared" si="16"/>
        <v>Junio</v>
      </c>
      <c r="C280" s="20">
        <v>44719</v>
      </c>
      <c r="D280" t="s">
        <v>1</v>
      </c>
      <c r="E280" t="s">
        <v>0</v>
      </c>
      <c r="F280" t="str">
        <f t="shared" si="17"/>
        <v>CCF</v>
      </c>
      <c r="G280" t="s">
        <v>8149</v>
      </c>
      <c r="H280" t="s">
        <v>8150</v>
      </c>
      <c r="I280">
        <v>2715</v>
      </c>
      <c r="J280">
        <v>2715</v>
      </c>
      <c r="K280" t="s">
        <v>95</v>
      </c>
      <c r="L280" t="str">
        <f t="shared" si="18"/>
        <v>NIT</v>
      </c>
      <c r="M280" t="str">
        <f t="shared" si="19"/>
        <v>06142212650014</v>
      </c>
      <c r="N280" t="s">
        <v>96</v>
      </c>
      <c r="O280">
        <v>0</v>
      </c>
      <c r="P280">
        <v>0</v>
      </c>
      <c r="Q280">
        <v>11.91</v>
      </c>
      <c r="R280">
        <v>1.5483</v>
      </c>
      <c r="S280">
        <v>0</v>
      </c>
      <c r="T280">
        <v>0</v>
      </c>
      <c r="U280">
        <v>13.458299999999999</v>
      </c>
      <c r="V280">
        <v>0</v>
      </c>
      <c r="W280" t="s">
        <v>1</v>
      </c>
    </row>
    <row r="281" spans="1:23">
      <c r="A281" t="s">
        <v>8564</v>
      </c>
      <c r="B281" t="str">
        <f t="shared" si="16"/>
        <v>Junio</v>
      </c>
      <c r="C281" s="20">
        <v>44719</v>
      </c>
      <c r="D281" t="s">
        <v>1</v>
      </c>
      <c r="E281" t="s">
        <v>0</v>
      </c>
      <c r="F281" t="str">
        <f t="shared" si="17"/>
        <v>CCF</v>
      </c>
      <c r="G281" t="s">
        <v>8149</v>
      </c>
      <c r="H281" t="s">
        <v>8150</v>
      </c>
      <c r="I281">
        <v>2716</v>
      </c>
      <c r="J281">
        <v>2716</v>
      </c>
      <c r="K281" t="s">
        <v>95</v>
      </c>
      <c r="L281" t="str">
        <f t="shared" si="18"/>
        <v>NIT</v>
      </c>
      <c r="M281" t="str">
        <f t="shared" si="19"/>
        <v>06142212650014</v>
      </c>
      <c r="N281" t="s">
        <v>96</v>
      </c>
      <c r="O281">
        <v>0</v>
      </c>
      <c r="P281">
        <v>0</v>
      </c>
      <c r="Q281">
        <v>31.3</v>
      </c>
      <c r="R281">
        <v>4.069</v>
      </c>
      <c r="S281">
        <v>0</v>
      </c>
      <c r="T281">
        <v>0</v>
      </c>
      <c r="U281">
        <v>35.369</v>
      </c>
      <c r="V281">
        <v>0</v>
      </c>
      <c r="W281" t="s">
        <v>1</v>
      </c>
    </row>
    <row r="282" spans="1:23">
      <c r="A282" t="s">
        <v>8564</v>
      </c>
      <c r="B282" t="str">
        <f t="shared" si="16"/>
        <v>Junio</v>
      </c>
      <c r="C282" s="20">
        <v>44719</v>
      </c>
      <c r="D282" t="s">
        <v>1</v>
      </c>
      <c r="E282" t="s">
        <v>0</v>
      </c>
      <c r="F282" t="str">
        <f t="shared" si="17"/>
        <v>CCF</v>
      </c>
      <c r="G282" t="s">
        <v>8149</v>
      </c>
      <c r="H282" t="s">
        <v>8150</v>
      </c>
      <c r="I282">
        <v>2717</v>
      </c>
      <c r="J282">
        <v>2717</v>
      </c>
      <c r="K282" t="s">
        <v>95</v>
      </c>
      <c r="L282" t="str">
        <f t="shared" si="18"/>
        <v>NIT</v>
      </c>
      <c r="M282" t="str">
        <f t="shared" si="19"/>
        <v>06142212650014</v>
      </c>
      <c r="N282" t="s">
        <v>96</v>
      </c>
      <c r="O282">
        <v>0</v>
      </c>
      <c r="P282">
        <v>0</v>
      </c>
      <c r="Q282">
        <v>8.3000000000000007</v>
      </c>
      <c r="R282">
        <v>1.0790000000000002</v>
      </c>
      <c r="S282">
        <v>0</v>
      </c>
      <c r="T282">
        <v>0</v>
      </c>
      <c r="U282">
        <v>9.3790000000000013</v>
      </c>
      <c r="V282">
        <v>0</v>
      </c>
      <c r="W282" t="s">
        <v>1</v>
      </c>
    </row>
    <row r="283" spans="1:23">
      <c r="A283" t="s">
        <v>8564</v>
      </c>
      <c r="B283" t="str">
        <f t="shared" si="16"/>
        <v>Junio</v>
      </c>
      <c r="C283" s="20">
        <v>44719</v>
      </c>
      <c r="D283" t="s">
        <v>1</v>
      </c>
      <c r="E283" t="s">
        <v>0</v>
      </c>
      <c r="F283" t="str">
        <f t="shared" si="17"/>
        <v>CCF</v>
      </c>
      <c r="G283" t="s">
        <v>8149</v>
      </c>
      <c r="H283" t="s">
        <v>8150</v>
      </c>
      <c r="I283">
        <v>2718</v>
      </c>
      <c r="J283">
        <v>2718</v>
      </c>
      <c r="K283" t="s">
        <v>95</v>
      </c>
      <c r="L283" t="str">
        <f t="shared" si="18"/>
        <v>NIT</v>
      </c>
      <c r="M283" t="str">
        <f t="shared" si="19"/>
        <v>06142212650014</v>
      </c>
      <c r="N283" t="s">
        <v>96</v>
      </c>
      <c r="O283">
        <v>0</v>
      </c>
      <c r="P283">
        <v>0</v>
      </c>
      <c r="Q283">
        <v>29.48</v>
      </c>
      <c r="R283">
        <v>3.8324000000000003</v>
      </c>
      <c r="S283">
        <v>0</v>
      </c>
      <c r="T283">
        <v>0</v>
      </c>
      <c r="U283">
        <v>33.312400000000004</v>
      </c>
      <c r="V283">
        <v>0</v>
      </c>
      <c r="W283" t="s">
        <v>1</v>
      </c>
    </row>
    <row r="284" spans="1:23">
      <c r="A284" t="s">
        <v>8564</v>
      </c>
      <c r="B284" t="str">
        <f t="shared" si="16"/>
        <v>Junio</v>
      </c>
      <c r="C284" s="20">
        <v>44719</v>
      </c>
      <c r="D284" t="s">
        <v>1</v>
      </c>
      <c r="E284" t="s">
        <v>0</v>
      </c>
      <c r="F284" t="str">
        <f t="shared" si="17"/>
        <v>CCF</v>
      </c>
      <c r="G284" t="s">
        <v>8149</v>
      </c>
      <c r="H284" t="s">
        <v>8150</v>
      </c>
      <c r="I284">
        <v>2719</v>
      </c>
      <c r="J284">
        <v>2719</v>
      </c>
      <c r="K284" t="s">
        <v>95</v>
      </c>
      <c r="L284" t="str">
        <f t="shared" si="18"/>
        <v>NIT</v>
      </c>
      <c r="M284" t="str">
        <f t="shared" si="19"/>
        <v>06142212650014</v>
      </c>
      <c r="N284" t="s">
        <v>96</v>
      </c>
      <c r="O284">
        <v>0</v>
      </c>
      <c r="P284">
        <v>0</v>
      </c>
      <c r="Q284">
        <v>27.8</v>
      </c>
      <c r="R284">
        <v>3.6140000000000003</v>
      </c>
      <c r="S284">
        <v>0</v>
      </c>
      <c r="T284">
        <v>0</v>
      </c>
      <c r="U284">
        <v>31.414000000000001</v>
      </c>
      <c r="V284">
        <v>0</v>
      </c>
      <c r="W284" t="s">
        <v>1</v>
      </c>
    </row>
    <row r="285" spans="1:23">
      <c r="A285" t="s">
        <v>8564</v>
      </c>
      <c r="B285" t="str">
        <f t="shared" si="16"/>
        <v>Junio</v>
      </c>
      <c r="C285" s="20">
        <v>44719</v>
      </c>
      <c r="D285" t="s">
        <v>1</v>
      </c>
      <c r="E285" t="s">
        <v>0</v>
      </c>
      <c r="F285" t="str">
        <f t="shared" si="17"/>
        <v>CCF</v>
      </c>
      <c r="G285" t="s">
        <v>8149</v>
      </c>
      <c r="H285" t="s">
        <v>8150</v>
      </c>
      <c r="I285">
        <v>2720</v>
      </c>
      <c r="J285">
        <v>2720</v>
      </c>
      <c r="K285" t="s">
        <v>95</v>
      </c>
      <c r="L285" t="str">
        <f t="shared" si="18"/>
        <v>NIT</v>
      </c>
      <c r="M285" t="str">
        <f t="shared" si="19"/>
        <v>06142212650014</v>
      </c>
      <c r="N285" t="s">
        <v>96</v>
      </c>
      <c r="O285">
        <v>0</v>
      </c>
      <c r="P285">
        <v>0</v>
      </c>
      <c r="Q285">
        <v>22.22</v>
      </c>
      <c r="R285">
        <v>2.8885999999999998</v>
      </c>
      <c r="S285">
        <v>0</v>
      </c>
      <c r="T285">
        <v>0</v>
      </c>
      <c r="U285">
        <v>25.108599999999999</v>
      </c>
      <c r="V285">
        <v>0</v>
      </c>
      <c r="W285" t="s">
        <v>1</v>
      </c>
    </row>
    <row r="286" spans="1:23">
      <c r="A286" t="s">
        <v>8564</v>
      </c>
      <c r="B286" t="str">
        <f t="shared" si="16"/>
        <v>Junio</v>
      </c>
      <c r="C286" s="20">
        <v>44719</v>
      </c>
      <c r="D286" t="s">
        <v>1</v>
      </c>
      <c r="E286" t="s">
        <v>0</v>
      </c>
      <c r="F286" t="str">
        <f t="shared" si="17"/>
        <v>CCF</v>
      </c>
      <c r="G286" t="s">
        <v>8149</v>
      </c>
      <c r="H286" t="s">
        <v>8150</v>
      </c>
      <c r="I286">
        <v>2721</v>
      </c>
      <c r="J286">
        <v>2721</v>
      </c>
      <c r="K286" t="s">
        <v>95</v>
      </c>
      <c r="L286" t="str">
        <f t="shared" si="18"/>
        <v>NIT</v>
      </c>
      <c r="M286" t="str">
        <f t="shared" si="19"/>
        <v>06142212650014</v>
      </c>
      <c r="N286" t="s">
        <v>96</v>
      </c>
      <c r="O286">
        <v>0</v>
      </c>
      <c r="P286">
        <v>0</v>
      </c>
      <c r="Q286">
        <v>8.3000000000000007</v>
      </c>
      <c r="R286">
        <v>1.0790000000000002</v>
      </c>
      <c r="S286">
        <v>0</v>
      </c>
      <c r="T286">
        <v>0</v>
      </c>
      <c r="U286">
        <v>9.3790000000000013</v>
      </c>
      <c r="V286">
        <v>0</v>
      </c>
      <c r="W286" t="s">
        <v>1</v>
      </c>
    </row>
    <row r="287" spans="1:23">
      <c r="A287" t="s">
        <v>8564</v>
      </c>
      <c r="B287" t="str">
        <f t="shared" si="16"/>
        <v>Junio</v>
      </c>
      <c r="C287" s="20">
        <v>44719</v>
      </c>
      <c r="D287" t="s">
        <v>1</v>
      </c>
      <c r="E287" t="s">
        <v>0</v>
      </c>
      <c r="F287" t="str">
        <f t="shared" si="17"/>
        <v>CCF</v>
      </c>
      <c r="G287" t="s">
        <v>8149</v>
      </c>
      <c r="H287" t="s">
        <v>8150</v>
      </c>
      <c r="I287">
        <v>2722</v>
      </c>
      <c r="J287">
        <v>2722</v>
      </c>
      <c r="K287" t="s">
        <v>95</v>
      </c>
      <c r="L287" t="str">
        <f t="shared" si="18"/>
        <v>NIT</v>
      </c>
      <c r="M287" t="str">
        <f t="shared" si="19"/>
        <v>06142212650014</v>
      </c>
      <c r="N287" t="s">
        <v>96</v>
      </c>
      <c r="O287">
        <v>0</v>
      </c>
      <c r="P287">
        <v>0</v>
      </c>
      <c r="Q287">
        <v>16.72</v>
      </c>
      <c r="R287">
        <v>2.1736</v>
      </c>
      <c r="S287">
        <v>0</v>
      </c>
      <c r="T287">
        <v>0</v>
      </c>
      <c r="U287">
        <v>18.893599999999999</v>
      </c>
      <c r="V287">
        <v>0</v>
      </c>
      <c r="W287" t="s">
        <v>1</v>
      </c>
    </row>
    <row r="288" spans="1:23">
      <c r="A288" t="s">
        <v>8564</v>
      </c>
      <c r="B288" t="str">
        <f t="shared" si="16"/>
        <v>Junio</v>
      </c>
      <c r="C288" s="20">
        <v>44719</v>
      </c>
      <c r="D288" t="s">
        <v>1</v>
      </c>
      <c r="E288" t="s">
        <v>0</v>
      </c>
      <c r="F288" t="str">
        <f t="shared" si="17"/>
        <v>CCF</v>
      </c>
      <c r="G288" t="s">
        <v>8149</v>
      </c>
      <c r="H288" t="s">
        <v>8150</v>
      </c>
      <c r="I288">
        <v>2723</v>
      </c>
      <c r="J288">
        <v>2723</v>
      </c>
      <c r="K288" t="s">
        <v>95</v>
      </c>
      <c r="L288" t="str">
        <f t="shared" si="18"/>
        <v>NIT</v>
      </c>
      <c r="M288" t="str">
        <f t="shared" si="19"/>
        <v>06142212650014</v>
      </c>
      <c r="N288" t="s">
        <v>96</v>
      </c>
      <c r="O288">
        <v>0</v>
      </c>
      <c r="P288">
        <v>0</v>
      </c>
      <c r="Q288">
        <v>23.06</v>
      </c>
      <c r="R288">
        <v>2.9977999999999998</v>
      </c>
      <c r="S288">
        <v>0</v>
      </c>
      <c r="T288">
        <v>0</v>
      </c>
      <c r="U288">
        <v>26.0578</v>
      </c>
      <c r="V288">
        <v>0</v>
      </c>
      <c r="W288" t="s">
        <v>1</v>
      </c>
    </row>
    <row r="289" spans="1:23">
      <c r="A289" t="s">
        <v>8564</v>
      </c>
      <c r="B289" t="str">
        <f t="shared" si="16"/>
        <v>Junio</v>
      </c>
      <c r="C289" s="20">
        <v>44719</v>
      </c>
      <c r="D289" t="s">
        <v>1</v>
      </c>
      <c r="E289" t="s">
        <v>0</v>
      </c>
      <c r="F289" t="str">
        <f t="shared" si="17"/>
        <v>CCF</v>
      </c>
      <c r="G289" t="s">
        <v>8149</v>
      </c>
      <c r="H289" t="s">
        <v>8150</v>
      </c>
      <c r="I289">
        <v>2724</v>
      </c>
      <c r="J289">
        <v>2724</v>
      </c>
      <c r="K289" t="s">
        <v>95</v>
      </c>
      <c r="L289" t="str">
        <f t="shared" si="18"/>
        <v>NIT</v>
      </c>
      <c r="M289" t="str">
        <f t="shared" si="19"/>
        <v>06142212650014</v>
      </c>
      <c r="N289" t="s">
        <v>96</v>
      </c>
      <c r="O289">
        <v>0</v>
      </c>
      <c r="P289">
        <v>0</v>
      </c>
      <c r="Q289">
        <v>12.46</v>
      </c>
      <c r="R289">
        <v>1.6198000000000001</v>
      </c>
      <c r="S289">
        <v>0</v>
      </c>
      <c r="T289">
        <v>0</v>
      </c>
      <c r="U289">
        <v>14.079800000000001</v>
      </c>
      <c r="V289">
        <v>0</v>
      </c>
      <c r="W289" t="s">
        <v>1</v>
      </c>
    </row>
    <row r="290" spans="1:23">
      <c r="A290" t="s">
        <v>8564</v>
      </c>
      <c r="B290" t="str">
        <f t="shared" si="16"/>
        <v>Junio</v>
      </c>
      <c r="C290" s="20">
        <v>44719</v>
      </c>
      <c r="D290" t="s">
        <v>1</v>
      </c>
      <c r="E290" t="s">
        <v>0</v>
      </c>
      <c r="F290" t="str">
        <f t="shared" si="17"/>
        <v>CCF</v>
      </c>
      <c r="G290" t="s">
        <v>8149</v>
      </c>
      <c r="H290" t="s">
        <v>8150</v>
      </c>
      <c r="I290">
        <v>2725</v>
      </c>
      <c r="J290">
        <v>2725</v>
      </c>
      <c r="K290" t="s">
        <v>95</v>
      </c>
      <c r="L290" t="str">
        <f t="shared" si="18"/>
        <v>NIT</v>
      </c>
      <c r="M290" t="str">
        <f t="shared" si="19"/>
        <v>06142212650014</v>
      </c>
      <c r="N290" t="s">
        <v>96</v>
      </c>
      <c r="O290">
        <v>0</v>
      </c>
      <c r="P290">
        <v>0</v>
      </c>
      <c r="Q290">
        <v>22.02</v>
      </c>
      <c r="R290">
        <v>2.8626</v>
      </c>
      <c r="S290">
        <v>0</v>
      </c>
      <c r="T290">
        <v>0</v>
      </c>
      <c r="U290">
        <v>24.8826</v>
      </c>
      <c r="V290">
        <v>0</v>
      </c>
      <c r="W290" t="s">
        <v>1</v>
      </c>
    </row>
    <row r="291" spans="1:23">
      <c r="A291" t="s">
        <v>8564</v>
      </c>
      <c r="B291" t="str">
        <f t="shared" si="16"/>
        <v>Junio</v>
      </c>
      <c r="C291" s="20">
        <v>44719</v>
      </c>
      <c r="D291" t="s">
        <v>1</v>
      </c>
      <c r="E291" t="s">
        <v>0</v>
      </c>
      <c r="F291" t="str">
        <f t="shared" si="17"/>
        <v>CCF</v>
      </c>
      <c r="G291" t="s">
        <v>8149</v>
      </c>
      <c r="H291" t="s">
        <v>8150</v>
      </c>
      <c r="I291">
        <v>2726</v>
      </c>
      <c r="J291">
        <v>2726</v>
      </c>
      <c r="K291" t="s">
        <v>95</v>
      </c>
      <c r="L291" t="str">
        <f t="shared" si="18"/>
        <v>NIT</v>
      </c>
      <c r="M291" t="str">
        <f t="shared" si="19"/>
        <v>06142212650014</v>
      </c>
      <c r="N291" t="s">
        <v>96</v>
      </c>
      <c r="O291">
        <v>0</v>
      </c>
      <c r="P291">
        <v>0</v>
      </c>
      <c r="Q291">
        <v>41.71</v>
      </c>
      <c r="R291">
        <v>5.4222999999999999</v>
      </c>
      <c r="S291">
        <v>0</v>
      </c>
      <c r="T291">
        <v>0</v>
      </c>
      <c r="U291">
        <v>47.132300000000001</v>
      </c>
      <c r="V291">
        <v>0</v>
      </c>
      <c r="W291" t="s">
        <v>1</v>
      </c>
    </row>
    <row r="292" spans="1:23">
      <c r="A292" t="s">
        <v>8564</v>
      </c>
      <c r="B292" t="str">
        <f t="shared" si="16"/>
        <v>Junio</v>
      </c>
      <c r="C292" s="20">
        <v>44719</v>
      </c>
      <c r="D292" t="s">
        <v>1</v>
      </c>
      <c r="E292" t="s">
        <v>0</v>
      </c>
      <c r="F292" t="str">
        <f t="shared" si="17"/>
        <v>CCF</v>
      </c>
      <c r="G292" t="s">
        <v>8149</v>
      </c>
      <c r="H292" t="s">
        <v>8150</v>
      </c>
      <c r="I292">
        <v>2727</v>
      </c>
      <c r="J292">
        <v>2727</v>
      </c>
      <c r="K292" t="s">
        <v>95</v>
      </c>
      <c r="L292" t="str">
        <f t="shared" si="18"/>
        <v>NIT</v>
      </c>
      <c r="M292" t="str">
        <f t="shared" si="19"/>
        <v>06142212650014</v>
      </c>
      <c r="N292" t="s">
        <v>96</v>
      </c>
      <c r="O292">
        <v>0</v>
      </c>
      <c r="P292">
        <v>0</v>
      </c>
      <c r="Q292">
        <v>24.88</v>
      </c>
      <c r="R292">
        <v>3.2343999999999999</v>
      </c>
      <c r="S292">
        <v>0</v>
      </c>
      <c r="T292">
        <v>0</v>
      </c>
      <c r="U292">
        <v>28.1144</v>
      </c>
      <c r="V292">
        <v>0</v>
      </c>
      <c r="W292" t="s">
        <v>1</v>
      </c>
    </row>
    <row r="293" spans="1:23">
      <c r="A293" t="s">
        <v>8564</v>
      </c>
      <c r="B293" t="str">
        <f t="shared" si="16"/>
        <v>Junio</v>
      </c>
      <c r="C293" s="20">
        <v>44719</v>
      </c>
      <c r="D293" t="s">
        <v>1</v>
      </c>
      <c r="E293" t="s">
        <v>0</v>
      </c>
      <c r="F293" t="str">
        <f t="shared" si="17"/>
        <v>CCF</v>
      </c>
      <c r="G293" t="s">
        <v>8149</v>
      </c>
      <c r="H293" t="s">
        <v>8150</v>
      </c>
      <c r="I293">
        <v>2728</v>
      </c>
      <c r="J293">
        <v>2728</v>
      </c>
      <c r="K293" t="s">
        <v>95</v>
      </c>
      <c r="L293" t="str">
        <f t="shared" si="18"/>
        <v>NIT</v>
      </c>
      <c r="M293" t="str">
        <f t="shared" si="19"/>
        <v>06142212650014</v>
      </c>
      <c r="N293" t="s">
        <v>96</v>
      </c>
      <c r="O293">
        <v>0</v>
      </c>
      <c r="P293">
        <v>0</v>
      </c>
      <c r="Q293">
        <v>32.08</v>
      </c>
      <c r="R293">
        <v>4.1703999999999999</v>
      </c>
      <c r="S293">
        <v>0</v>
      </c>
      <c r="T293">
        <v>0</v>
      </c>
      <c r="U293">
        <v>36.250399999999999</v>
      </c>
      <c r="V293">
        <v>0</v>
      </c>
      <c r="W293" t="s">
        <v>1</v>
      </c>
    </row>
    <row r="294" spans="1:23">
      <c r="A294" t="s">
        <v>8564</v>
      </c>
      <c r="B294" t="str">
        <f t="shared" si="16"/>
        <v>Junio</v>
      </c>
      <c r="C294" s="20">
        <v>44719</v>
      </c>
      <c r="D294" t="s">
        <v>1</v>
      </c>
      <c r="E294" t="s">
        <v>0</v>
      </c>
      <c r="F294" t="str">
        <f t="shared" si="17"/>
        <v>CCF</v>
      </c>
      <c r="G294" t="s">
        <v>8149</v>
      </c>
      <c r="H294" t="s">
        <v>8150</v>
      </c>
      <c r="I294">
        <v>2729</v>
      </c>
      <c r="J294">
        <v>2729</v>
      </c>
      <c r="K294" t="s">
        <v>95</v>
      </c>
      <c r="L294" t="str">
        <f t="shared" si="18"/>
        <v>NIT</v>
      </c>
      <c r="M294" t="str">
        <f t="shared" si="19"/>
        <v>06142212650014</v>
      </c>
      <c r="N294" t="s">
        <v>96</v>
      </c>
      <c r="O294">
        <v>0</v>
      </c>
      <c r="P294">
        <v>0</v>
      </c>
      <c r="Q294">
        <v>16.72</v>
      </c>
      <c r="R294">
        <v>2.1736</v>
      </c>
      <c r="S294">
        <v>0</v>
      </c>
      <c r="T294">
        <v>0</v>
      </c>
      <c r="U294">
        <v>18.893599999999999</v>
      </c>
      <c r="V294">
        <v>0</v>
      </c>
      <c r="W294" t="s">
        <v>1</v>
      </c>
    </row>
    <row r="295" spans="1:23">
      <c r="A295" t="s">
        <v>8564</v>
      </c>
      <c r="B295" t="str">
        <f t="shared" si="16"/>
        <v>Junio</v>
      </c>
      <c r="C295" s="20">
        <v>44719</v>
      </c>
      <c r="D295" t="s">
        <v>1</v>
      </c>
      <c r="E295" t="s">
        <v>0</v>
      </c>
      <c r="F295" t="str">
        <f t="shared" si="17"/>
        <v>CCF</v>
      </c>
      <c r="G295" t="s">
        <v>8149</v>
      </c>
      <c r="H295" t="s">
        <v>8150</v>
      </c>
      <c r="I295">
        <v>2732</v>
      </c>
      <c r="J295">
        <v>2732</v>
      </c>
      <c r="K295" t="s">
        <v>95</v>
      </c>
      <c r="L295" t="str">
        <f t="shared" si="18"/>
        <v>NIT</v>
      </c>
      <c r="M295" t="str">
        <f t="shared" si="19"/>
        <v>06142212650014</v>
      </c>
      <c r="N295" t="s">
        <v>96</v>
      </c>
      <c r="O295">
        <v>0</v>
      </c>
      <c r="P295">
        <v>0</v>
      </c>
      <c r="Q295">
        <v>25.03</v>
      </c>
      <c r="R295">
        <v>3.2539000000000002</v>
      </c>
      <c r="S295">
        <v>0</v>
      </c>
      <c r="T295">
        <v>0</v>
      </c>
      <c r="U295">
        <v>28.283900000000003</v>
      </c>
      <c r="V295">
        <v>0</v>
      </c>
      <c r="W295" t="s">
        <v>1</v>
      </c>
    </row>
    <row r="296" spans="1:23">
      <c r="A296" t="s">
        <v>8564</v>
      </c>
      <c r="B296" t="str">
        <f t="shared" si="16"/>
        <v>Junio</v>
      </c>
      <c r="C296" s="20">
        <v>44719</v>
      </c>
      <c r="D296" t="s">
        <v>1</v>
      </c>
      <c r="E296" t="s">
        <v>0</v>
      </c>
      <c r="F296" t="str">
        <f t="shared" si="17"/>
        <v>CCF</v>
      </c>
      <c r="G296" t="s">
        <v>8149</v>
      </c>
      <c r="H296" t="s">
        <v>8150</v>
      </c>
      <c r="I296">
        <v>2733</v>
      </c>
      <c r="J296">
        <v>2733</v>
      </c>
      <c r="K296" t="s">
        <v>95</v>
      </c>
      <c r="L296" t="str">
        <f t="shared" si="18"/>
        <v>NIT</v>
      </c>
      <c r="M296" t="str">
        <f t="shared" si="19"/>
        <v>06142212650014</v>
      </c>
      <c r="N296" t="s">
        <v>96</v>
      </c>
      <c r="O296">
        <v>0</v>
      </c>
      <c r="P296">
        <v>0</v>
      </c>
      <c r="Q296">
        <v>16.72</v>
      </c>
      <c r="R296">
        <v>2.1736</v>
      </c>
      <c r="S296">
        <v>0</v>
      </c>
      <c r="T296">
        <v>0</v>
      </c>
      <c r="U296">
        <v>18.893599999999999</v>
      </c>
      <c r="V296">
        <v>0</v>
      </c>
      <c r="W296" t="s">
        <v>1</v>
      </c>
    </row>
    <row r="297" spans="1:23">
      <c r="A297" t="s">
        <v>8564</v>
      </c>
      <c r="B297" t="str">
        <f t="shared" si="16"/>
        <v>Junio</v>
      </c>
      <c r="C297" s="20">
        <v>44719</v>
      </c>
      <c r="D297" t="s">
        <v>1</v>
      </c>
      <c r="E297" t="s">
        <v>0</v>
      </c>
      <c r="F297" t="str">
        <f t="shared" si="17"/>
        <v>CCF</v>
      </c>
      <c r="G297" t="s">
        <v>8149</v>
      </c>
      <c r="H297" t="s">
        <v>8150</v>
      </c>
      <c r="I297">
        <v>2734</v>
      </c>
      <c r="J297">
        <v>2734</v>
      </c>
      <c r="K297" t="s">
        <v>95</v>
      </c>
      <c r="L297" t="str">
        <f t="shared" si="18"/>
        <v>NIT</v>
      </c>
      <c r="M297" t="str">
        <f t="shared" si="19"/>
        <v>06142212650014</v>
      </c>
      <c r="N297" t="s">
        <v>96</v>
      </c>
      <c r="O297">
        <v>0</v>
      </c>
      <c r="P297">
        <v>0</v>
      </c>
      <c r="Q297">
        <v>23.06</v>
      </c>
      <c r="R297">
        <v>2.9977999999999998</v>
      </c>
      <c r="S297">
        <v>0</v>
      </c>
      <c r="T297">
        <v>0</v>
      </c>
      <c r="U297">
        <v>26.0578</v>
      </c>
      <c r="V297">
        <v>0</v>
      </c>
      <c r="W297" t="s">
        <v>1</v>
      </c>
    </row>
    <row r="298" spans="1:23">
      <c r="A298" t="s">
        <v>8564</v>
      </c>
      <c r="B298" t="str">
        <f t="shared" si="16"/>
        <v>Junio</v>
      </c>
      <c r="C298" s="20">
        <v>44719</v>
      </c>
      <c r="D298" t="s">
        <v>1</v>
      </c>
      <c r="E298" t="s">
        <v>0</v>
      </c>
      <c r="F298" t="str">
        <f t="shared" si="17"/>
        <v>CCF</v>
      </c>
      <c r="G298" t="s">
        <v>8149</v>
      </c>
      <c r="H298" t="s">
        <v>8150</v>
      </c>
      <c r="I298">
        <v>2735</v>
      </c>
      <c r="J298">
        <v>2735</v>
      </c>
      <c r="K298" t="s">
        <v>95</v>
      </c>
      <c r="L298" t="str">
        <f t="shared" si="18"/>
        <v>NIT</v>
      </c>
      <c r="M298" t="str">
        <f t="shared" si="19"/>
        <v>06142212650014</v>
      </c>
      <c r="N298" t="s">
        <v>96</v>
      </c>
      <c r="O298">
        <v>0</v>
      </c>
      <c r="P298">
        <v>0</v>
      </c>
      <c r="Q298">
        <v>20.64</v>
      </c>
      <c r="R298">
        <v>2.6832000000000003</v>
      </c>
      <c r="S298">
        <v>0</v>
      </c>
      <c r="T298">
        <v>0</v>
      </c>
      <c r="U298">
        <v>23.3232</v>
      </c>
      <c r="V298">
        <v>0</v>
      </c>
      <c r="W298" t="s">
        <v>1</v>
      </c>
    </row>
    <row r="299" spans="1:23">
      <c r="A299" t="s">
        <v>8564</v>
      </c>
      <c r="B299" t="str">
        <f t="shared" si="16"/>
        <v>Junio</v>
      </c>
      <c r="C299" s="20">
        <v>44719</v>
      </c>
      <c r="D299" t="s">
        <v>1</v>
      </c>
      <c r="E299" t="s">
        <v>0</v>
      </c>
      <c r="F299" t="str">
        <f t="shared" si="17"/>
        <v>CCF</v>
      </c>
      <c r="G299" t="s">
        <v>8149</v>
      </c>
      <c r="H299" t="s">
        <v>8150</v>
      </c>
      <c r="I299">
        <v>2736</v>
      </c>
      <c r="J299">
        <v>2736</v>
      </c>
      <c r="K299" t="s">
        <v>95</v>
      </c>
      <c r="L299" t="str">
        <f t="shared" si="18"/>
        <v>NIT</v>
      </c>
      <c r="M299" t="str">
        <f t="shared" si="19"/>
        <v>06142212650014</v>
      </c>
      <c r="N299" t="s">
        <v>96</v>
      </c>
      <c r="O299">
        <v>0</v>
      </c>
      <c r="P299">
        <v>0</v>
      </c>
      <c r="Q299">
        <v>7.1</v>
      </c>
      <c r="R299">
        <v>0.92299999999999993</v>
      </c>
      <c r="S299">
        <v>0</v>
      </c>
      <c r="T299">
        <v>0</v>
      </c>
      <c r="U299">
        <v>8.0229999999999997</v>
      </c>
      <c r="V299">
        <v>0</v>
      </c>
      <c r="W299" t="s">
        <v>1</v>
      </c>
    </row>
    <row r="300" spans="1:23">
      <c r="A300" t="s">
        <v>8564</v>
      </c>
      <c r="B300" t="str">
        <f t="shared" si="16"/>
        <v>Junio</v>
      </c>
      <c r="C300" s="20">
        <v>44719</v>
      </c>
      <c r="D300" t="s">
        <v>1</v>
      </c>
      <c r="E300" t="s">
        <v>0</v>
      </c>
      <c r="F300" t="str">
        <f t="shared" si="17"/>
        <v>CCF</v>
      </c>
      <c r="G300" t="s">
        <v>8149</v>
      </c>
      <c r="H300" t="s">
        <v>8150</v>
      </c>
      <c r="I300">
        <v>2737</v>
      </c>
      <c r="J300">
        <v>2737</v>
      </c>
      <c r="K300" t="s">
        <v>95</v>
      </c>
      <c r="L300" t="str">
        <f t="shared" si="18"/>
        <v>NIT</v>
      </c>
      <c r="M300" t="str">
        <f t="shared" si="19"/>
        <v>06142212650014</v>
      </c>
      <c r="N300" t="s">
        <v>96</v>
      </c>
      <c r="O300">
        <v>0</v>
      </c>
      <c r="P300">
        <v>0</v>
      </c>
      <c r="Q300">
        <v>32.46</v>
      </c>
      <c r="R300">
        <v>4.2198000000000002</v>
      </c>
      <c r="S300">
        <v>0</v>
      </c>
      <c r="T300">
        <v>0</v>
      </c>
      <c r="U300">
        <v>36.6798</v>
      </c>
      <c r="V300">
        <v>0</v>
      </c>
      <c r="W300" t="s">
        <v>1</v>
      </c>
    </row>
    <row r="301" spans="1:23">
      <c r="A301" t="s">
        <v>8564</v>
      </c>
      <c r="B301" t="str">
        <f t="shared" si="16"/>
        <v>Junio</v>
      </c>
      <c r="C301" s="20">
        <v>44719</v>
      </c>
      <c r="D301" t="s">
        <v>1</v>
      </c>
      <c r="E301" t="s">
        <v>0</v>
      </c>
      <c r="F301" t="str">
        <f t="shared" si="17"/>
        <v>CCF</v>
      </c>
      <c r="G301" t="s">
        <v>8149</v>
      </c>
      <c r="H301" t="s">
        <v>8150</v>
      </c>
      <c r="I301">
        <v>2738</v>
      </c>
      <c r="J301">
        <v>2738</v>
      </c>
      <c r="K301" t="s">
        <v>95</v>
      </c>
      <c r="L301" t="str">
        <f t="shared" si="18"/>
        <v>NIT</v>
      </c>
      <c r="M301" t="str">
        <f t="shared" si="19"/>
        <v>06142212650014</v>
      </c>
      <c r="N301" t="s">
        <v>96</v>
      </c>
      <c r="O301">
        <v>0</v>
      </c>
      <c r="P301">
        <v>0</v>
      </c>
      <c r="Q301">
        <v>29.74</v>
      </c>
      <c r="R301">
        <v>3.8662000000000001</v>
      </c>
      <c r="S301">
        <v>0</v>
      </c>
      <c r="T301">
        <v>0</v>
      </c>
      <c r="U301">
        <v>33.606200000000001</v>
      </c>
      <c r="V301">
        <v>0</v>
      </c>
      <c r="W301" t="s">
        <v>1</v>
      </c>
    </row>
    <row r="302" spans="1:23">
      <c r="A302" t="s">
        <v>8564</v>
      </c>
      <c r="B302" t="str">
        <f t="shared" si="16"/>
        <v>Junio</v>
      </c>
      <c r="C302" s="20">
        <v>44719</v>
      </c>
      <c r="D302" t="s">
        <v>1</v>
      </c>
      <c r="E302" t="s">
        <v>0</v>
      </c>
      <c r="F302" t="str">
        <f t="shared" si="17"/>
        <v>CCF</v>
      </c>
      <c r="G302" t="s">
        <v>8149</v>
      </c>
      <c r="H302" t="s">
        <v>8150</v>
      </c>
      <c r="I302">
        <v>2739</v>
      </c>
      <c r="J302">
        <v>2739</v>
      </c>
      <c r="K302" t="s">
        <v>95</v>
      </c>
      <c r="L302" t="str">
        <f t="shared" si="18"/>
        <v>NIT</v>
      </c>
      <c r="M302" t="str">
        <f t="shared" si="19"/>
        <v>06142212650014</v>
      </c>
      <c r="N302" t="s">
        <v>96</v>
      </c>
      <c r="O302">
        <v>0</v>
      </c>
      <c r="P302">
        <v>0</v>
      </c>
      <c r="Q302">
        <v>8.3000000000000007</v>
      </c>
      <c r="R302">
        <v>1.0790000000000002</v>
      </c>
      <c r="S302">
        <v>0</v>
      </c>
      <c r="T302">
        <v>0</v>
      </c>
      <c r="U302">
        <v>9.3790000000000013</v>
      </c>
      <c r="V302">
        <v>0</v>
      </c>
      <c r="W302" t="s">
        <v>1</v>
      </c>
    </row>
    <row r="303" spans="1:23">
      <c r="A303" t="s">
        <v>8564</v>
      </c>
      <c r="B303" t="str">
        <f t="shared" si="16"/>
        <v>Junio</v>
      </c>
      <c r="C303" s="20">
        <v>44719</v>
      </c>
      <c r="D303" t="s">
        <v>1</v>
      </c>
      <c r="E303" t="s">
        <v>0</v>
      </c>
      <c r="F303" t="str">
        <f t="shared" si="17"/>
        <v>CCF</v>
      </c>
      <c r="G303" t="s">
        <v>8149</v>
      </c>
      <c r="H303" t="s">
        <v>8150</v>
      </c>
      <c r="I303">
        <v>2740</v>
      </c>
      <c r="J303">
        <v>2740</v>
      </c>
      <c r="K303" t="s">
        <v>95</v>
      </c>
      <c r="L303" t="str">
        <f t="shared" si="18"/>
        <v>NIT</v>
      </c>
      <c r="M303" t="str">
        <f t="shared" si="19"/>
        <v>06142212650014</v>
      </c>
      <c r="N303" t="s">
        <v>96</v>
      </c>
      <c r="O303">
        <v>0</v>
      </c>
      <c r="P303">
        <v>0</v>
      </c>
      <c r="Q303">
        <v>7.16</v>
      </c>
      <c r="R303">
        <v>0.93080000000000007</v>
      </c>
      <c r="S303">
        <v>0</v>
      </c>
      <c r="T303">
        <v>0</v>
      </c>
      <c r="U303">
        <v>8.0907999999999998</v>
      </c>
      <c r="V303">
        <v>0</v>
      </c>
      <c r="W303" t="s">
        <v>1</v>
      </c>
    </row>
    <row r="304" spans="1:23">
      <c r="A304" t="s">
        <v>8564</v>
      </c>
      <c r="B304" t="str">
        <f t="shared" si="16"/>
        <v>Junio</v>
      </c>
      <c r="C304" s="20">
        <v>44719</v>
      </c>
      <c r="D304" t="s">
        <v>1</v>
      </c>
      <c r="E304" t="s">
        <v>0</v>
      </c>
      <c r="F304" t="str">
        <f t="shared" si="17"/>
        <v>CCF</v>
      </c>
      <c r="G304" t="s">
        <v>8149</v>
      </c>
      <c r="H304" t="s">
        <v>8150</v>
      </c>
      <c r="I304">
        <v>2741</v>
      </c>
      <c r="J304">
        <v>2741</v>
      </c>
      <c r="K304" t="s">
        <v>95</v>
      </c>
      <c r="L304" t="str">
        <f t="shared" si="18"/>
        <v>NIT</v>
      </c>
      <c r="M304" t="str">
        <f t="shared" si="19"/>
        <v>06142212650014</v>
      </c>
      <c r="N304" t="s">
        <v>96</v>
      </c>
      <c r="O304">
        <v>0</v>
      </c>
      <c r="P304">
        <v>0</v>
      </c>
      <c r="Q304">
        <v>51.39</v>
      </c>
      <c r="R304">
        <v>6.6806999999999999</v>
      </c>
      <c r="S304">
        <v>0</v>
      </c>
      <c r="T304">
        <v>0</v>
      </c>
      <c r="U304">
        <v>58.070700000000002</v>
      </c>
      <c r="V304">
        <v>0</v>
      </c>
      <c r="W304" t="s">
        <v>1</v>
      </c>
    </row>
    <row r="305" spans="1:23">
      <c r="A305" t="s">
        <v>8564</v>
      </c>
      <c r="B305" t="str">
        <f t="shared" si="16"/>
        <v>Junio</v>
      </c>
      <c r="C305" s="20">
        <v>44719</v>
      </c>
      <c r="D305" t="s">
        <v>1</v>
      </c>
      <c r="E305" t="s">
        <v>0</v>
      </c>
      <c r="F305" t="str">
        <f t="shared" si="17"/>
        <v>CCF</v>
      </c>
      <c r="G305" t="s">
        <v>8149</v>
      </c>
      <c r="H305" t="s">
        <v>8150</v>
      </c>
      <c r="I305">
        <v>2743</v>
      </c>
      <c r="J305">
        <v>2743</v>
      </c>
      <c r="K305" t="s">
        <v>95</v>
      </c>
      <c r="L305" t="str">
        <f t="shared" si="18"/>
        <v>NIT</v>
      </c>
      <c r="M305" t="str">
        <f t="shared" si="19"/>
        <v>06142212650014</v>
      </c>
      <c r="N305" t="s">
        <v>96</v>
      </c>
      <c r="O305">
        <v>0</v>
      </c>
      <c r="P305">
        <v>0</v>
      </c>
      <c r="Q305">
        <v>27.2</v>
      </c>
      <c r="R305">
        <v>3.536</v>
      </c>
      <c r="S305">
        <v>0</v>
      </c>
      <c r="T305">
        <v>0</v>
      </c>
      <c r="U305">
        <v>30.736000000000001</v>
      </c>
      <c r="V305">
        <v>0</v>
      </c>
      <c r="W305" t="s">
        <v>1</v>
      </c>
    </row>
    <row r="306" spans="1:23">
      <c r="A306" t="s">
        <v>8564</v>
      </c>
      <c r="B306" t="str">
        <f t="shared" si="16"/>
        <v>Junio</v>
      </c>
      <c r="C306" s="20">
        <v>44719</v>
      </c>
      <c r="D306" t="s">
        <v>1</v>
      </c>
      <c r="E306" t="s">
        <v>0</v>
      </c>
      <c r="F306" t="str">
        <f t="shared" si="17"/>
        <v>CCF</v>
      </c>
      <c r="G306" t="s">
        <v>8149</v>
      </c>
      <c r="H306" t="s">
        <v>8150</v>
      </c>
      <c r="I306">
        <v>2744</v>
      </c>
      <c r="J306">
        <v>2744</v>
      </c>
      <c r="K306" t="s">
        <v>95</v>
      </c>
      <c r="L306" t="str">
        <f t="shared" si="18"/>
        <v>NIT</v>
      </c>
      <c r="M306" t="str">
        <f t="shared" si="19"/>
        <v>06142212650014</v>
      </c>
      <c r="N306" t="s">
        <v>96</v>
      </c>
      <c r="O306">
        <v>0</v>
      </c>
      <c r="P306">
        <v>0</v>
      </c>
      <c r="Q306">
        <v>21.48</v>
      </c>
      <c r="R306">
        <v>2.7924000000000002</v>
      </c>
      <c r="S306">
        <v>0</v>
      </c>
      <c r="T306">
        <v>0</v>
      </c>
      <c r="U306">
        <v>24.272400000000001</v>
      </c>
      <c r="V306">
        <v>0</v>
      </c>
      <c r="W306" t="s">
        <v>1</v>
      </c>
    </row>
    <row r="307" spans="1:23">
      <c r="A307" t="s">
        <v>8564</v>
      </c>
      <c r="B307" t="str">
        <f t="shared" si="16"/>
        <v>Junio</v>
      </c>
      <c r="C307" s="20">
        <v>44719</v>
      </c>
      <c r="D307" t="s">
        <v>1</v>
      </c>
      <c r="E307" t="s">
        <v>0</v>
      </c>
      <c r="F307" t="str">
        <f t="shared" si="17"/>
        <v>CCF</v>
      </c>
      <c r="G307" t="s">
        <v>8149</v>
      </c>
      <c r="H307" t="s">
        <v>8150</v>
      </c>
      <c r="I307">
        <v>2745</v>
      </c>
      <c r="J307">
        <v>2745</v>
      </c>
      <c r="K307" t="s">
        <v>95</v>
      </c>
      <c r="L307" t="str">
        <f t="shared" si="18"/>
        <v>NIT</v>
      </c>
      <c r="M307" t="str">
        <f t="shared" si="19"/>
        <v>06142212650014</v>
      </c>
      <c r="N307" t="s">
        <v>96</v>
      </c>
      <c r="O307">
        <v>0</v>
      </c>
      <c r="P307">
        <v>0</v>
      </c>
      <c r="Q307">
        <v>25.48</v>
      </c>
      <c r="R307">
        <v>3.3124000000000002</v>
      </c>
      <c r="S307">
        <v>0</v>
      </c>
      <c r="T307">
        <v>0</v>
      </c>
      <c r="U307">
        <v>28.792400000000001</v>
      </c>
      <c r="V307">
        <v>0</v>
      </c>
      <c r="W307" t="s">
        <v>1</v>
      </c>
    </row>
    <row r="308" spans="1:23">
      <c r="A308" t="s">
        <v>8564</v>
      </c>
      <c r="B308" t="str">
        <f t="shared" si="16"/>
        <v>Junio</v>
      </c>
      <c r="C308" s="20">
        <v>44719</v>
      </c>
      <c r="D308" t="s">
        <v>1</v>
      </c>
      <c r="E308" t="s">
        <v>0</v>
      </c>
      <c r="F308" t="str">
        <f t="shared" si="17"/>
        <v>CCF</v>
      </c>
      <c r="G308" t="s">
        <v>8149</v>
      </c>
      <c r="H308" t="s">
        <v>8150</v>
      </c>
      <c r="I308">
        <v>2746</v>
      </c>
      <c r="J308">
        <v>2746</v>
      </c>
      <c r="K308" t="s">
        <v>95</v>
      </c>
      <c r="L308" t="str">
        <f t="shared" si="18"/>
        <v>NIT</v>
      </c>
      <c r="M308" t="str">
        <f t="shared" si="19"/>
        <v>06142212650014</v>
      </c>
      <c r="N308" t="s">
        <v>96</v>
      </c>
      <c r="O308">
        <v>0</v>
      </c>
      <c r="P308">
        <v>0</v>
      </c>
      <c r="Q308">
        <v>29.06</v>
      </c>
      <c r="R308">
        <v>3.7778</v>
      </c>
      <c r="S308">
        <v>0</v>
      </c>
      <c r="T308">
        <v>0</v>
      </c>
      <c r="U308">
        <v>32.837800000000001</v>
      </c>
      <c r="V308">
        <v>0</v>
      </c>
      <c r="W308" t="s">
        <v>1</v>
      </c>
    </row>
    <row r="309" spans="1:23">
      <c r="A309" t="s">
        <v>8564</v>
      </c>
      <c r="B309" t="str">
        <f t="shared" si="16"/>
        <v>Junio</v>
      </c>
      <c r="C309" s="20">
        <v>44719</v>
      </c>
      <c r="D309" t="s">
        <v>1</v>
      </c>
      <c r="E309" t="s">
        <v>0</v>
      </c>
      <c r="F309" t="str">
        <f t="shared" si="17"/>
        <v>CCF</v>
      </c>
      <c r="G309" t="s">
        <v>8149</v>
      </c>
      <c r="H309" t="s">
        <v>8150</v>
      </c>
      <c r="I309">
        <v>2747</v>
      </c>
      <c r="J309">
        <v>2747</v>
      </c>
      <c r="K309" t="s">
        <v>95</v>
      </c>
      <c r="L309" t="str">
        <f t="shared" si="18"/>
        <v>NIT</v>
      </c>
      <c r="M309" t="str">
        <f t="shared" si="19"/>
        <v>06142212650014</v>
      </c>
      <c r="N309" t="s">
        <v>96</v>
      </c>
      <c r="O309">
        <v>0</v>
      </c>
      <c r="P309">
        <v>0</v>
      </c>
      <c r="Q309">
        <v>14.32</v>
      </c>
      <c r="R309">
        <v>1.8616000000000001</v>
      </c>
      <c r="S309">
        <v>0</v>
      </c>
      <c r="T309">
        <v>0</v>
      </c>
      <c r="U309">
        <v>16.1816</v>
      </c>
      <c r="V309">
        <v>0</v>
      </c>
      <c r="W309" t="s">
        <v>1</v>
      </c>
    </row>
    <row r="310" spans="1:23">
      <c r="A310" t="s">
        <v>8564</v>
      </c>
      <c r="B310" t="str">
        <f t="shared" si="16"/>
        <v>Junio</v>
      </c>
      <c r="C310" s="20">
        <v>44719</v>
      </c>
      <c r="D310" t="s">
        <v>1</v>
      </c>
      <c r="E310" t="s">
        <v>0</v>
      </c>
      <c r="F310" t="str">
        <f t="shared" si="17"/>
        <v>CCF</v>
      </c>
      <c r="G310" t="s">
        <v>8149</v>
      </c>
      <c r="H310" t="s">
        <v>8150</v>
      </c>
      <c r="I310">
        <v>2748</v>
      </c>
      <c r="J310">
        <v>2748</v>
      </c>
      <c r="K310" t="s">
        <v>95</v>
      </c>
      <c r="L310" t="str">
        <f t="shared" si="18"/>
        <v>NIT</v>
      </c>
      <c r="M310" t="str">
        <f t="shared" si="19"/>
        <v>06142212650014</v>
      </c>
      <c r="N310" t="s">
        <v>96</v>
      </c>
      <c r="O310">
        <v>0</v>
      </c>
      <c r="P310">
        <v>0</v>
      </c>
      <c r="Q310">
        <v>10.47</v>
      </c>
      <c r="R310">
        <v>1.3611000000000002</v>
      </c>
      <c r="S310">
        <v>0</v>
      </c>
      <c r="T310">
        <v>0</v>
      </c>
      <c r="U310">
        <v>11.831100000000001</v>
      </c>
      <c r="V310">
        <v>0</v>
      </c>
      <c r="W310" t="s">
        <v>1</v>
      </c>
    </row>
    <row r="311" spans="1:23">
      <c r="A311" t="s">
        <v>8564</v>
      </c>
      <c r="B311" t="str">
        <f t="shared" si="16"/>
        <v>Junio</v>
      </c>
      <c r="C311" s="20">
        <v>44719</v>
      </c>
      <c r="D311" t="s">
        <v>1</v>
      </c>
      <c r="E311" t="s">
        <v>0</v>
      </c>
      <c r="F311" t="str">
        <f t="shared" si="17"/>
        <v>CCF</v>
      </c>
      <c r="G311" t="s">
        <v>8149</v>
      </c>
      <c r="H311" t="s">
        <v>8150</v>
      </c>
      <c r="I311">
        <v>2749</v>
      </c>
      <c r="J311">
        <v>2749</v>
      </c>
      <c r="K311" t="s">
        <v>95</v>
      </c>
      <c r="L311" t="str">
        <f t="shared" si="18"/>
        <v>NIT</v>
      </c>
      <c r="M311" t="str">
        <f t="shared" si="19"/>
        <v>06142212650014</v>
      </c>
      <c r="N311" t="s">
        <v>96</v>
      </c>
      <c r="O311">
        <v>0</v>
      </c>
      <c r="P311">
        <v>0</v>
      </c>
      <c r="Q311">
        <v>14.32</v>
      </c>
      <c r="R311">
        <v>1.8616000000000001</v>
      </c>
      <c r="S311">
        <v>0</v>
      </c>
      <c r="T311">
        <v>0</v>
      </c>
      <c r="U311">
        <v>16.1816</v>
      </c>
      <c r="V311">
        <v>0</v>
      </c>
      <c r="W311" t="s">
        <v>1</v>
      </c>
    </row>
    <row r="312" spans="1:23">
      <c r="A312" t="s">
        <v>8564</v>
      </c>
      <c r="B312" t="str">
        <f t="shared" si="16"/>
        <v>Junio</v>
      </c>
      <c r="C312" s="20">
        <v>44719</v>
      </c>
      <c r="D312" t="s">
        <v>1</v>
      </c>
      <c r="E312" t="s">
        <v>0</v>
      </c>
      <c r="F312" t="str">
        <f t="shared" si="17"/>
        <v>CCF</v>
      </c>
      <c r="G312" t="s">
        <v>8149</v>
      </c>
      <c r="H312" t="s">
        <v>8150</v>
      </c>
      <c r="I312">
        <v>2750</v>
      </c>
      <c r="J312">
        <v>2750</v>
      </c>
      <c r="K312" t="s">
        <v>95</v>
      </c>
      <c r="L312" t="str">
        <f t="shared" si="18"/>
        <v>NIT</v>
      </c>
      <c r="M312" t="str">
        <f t="shared" si="19"/>
        <v>06142212650014</v>
      </c>
      <c r="N312" t="s">
        <v>96</v>
      </c>
      <c r="O312">
        <v>0</v>
      </c>
      <c r="P312">
        <v>0</v>
      </c>
      <c r="Q312">
        <v>10.6</v>
      </c>
      <c r="R312">
        <v>1.3779999999999999</v>
      </c>
      <c r="S312">
        <v>0</v>
      </c>
      <c r="T312">
        <v>0</v>
      </c>
      <c r="U312">
        <v>11.978</v>
      </c>
      <c r="V312">
        <v>0</v>
      </c>
      <c r="W312" t="s">
        <v>1</v>
      </c>
    </row>
    <row r="313" spans="1:23">
      <c r="A313" t="s">
        <v>8564</v>
      </c>
      <c r="B313" t="str">
        <f t="shared" si="16"/>
        <v>Junio</v>
      </c>
      <c r="C313" s="20">
        <v>44719</v>
      </c>
      <c r="D313" t="s">
        <v>1</v>
      </c>
      <c r="E313" t="s">
        <v>0</v>
      </c>
      <c r="F313" t="str">
        <f t="shared" si="17"/>
        <v>CCF</v>
      </c>
      <c r="G313" t="s">
        <v>8149</v>
      </c>
      <c r="H313" t="s">
        <v>8150</v>
      </c>
      <c r="I313">
        <v>2751</v>
      </c>
      <c r="J313">
        <v>2751</v>
      </c>
      <c r="K313" t="s">
        <v>95</v>
      </c>
      <c r="L313" t="str">
        <f t="shared" si="18"/>
        <v>NIT</v>
      </c>
      <c r="M313" t="str">
        <f t="shared" si="19"/>
        <v>06142212650014</v>
      </c>
      <c r="N313" t="s">
        <v>96</v>
      </c>
      <c r="O313">
        <v>0</v>
      </c>
      <c r="P313">
        <v>0</v>
      </c>
      <c r="Q313">
        <v>34.119999999999997</v>
      </c>
      <c r="R313">
        <v>4.4356</v>
      </c>
      <c r="S313">
        <v>0</v>
      </c>
      <c r="T313">
        <v>0</v>
      </c>
      <c r="U313">
        <v>38.555599999999998</v>
      </c>
      <c r="V313">
        <v>0</v>
      </c>
      <c r="W313" t="s">
        <v>1</v>
      </c>
    </row>
    <row r="314" spans="1:23">
      <c r="A314" t="s">
        <v>8564</v>
      </c>
      <c r="B314" t="str">
        <f t="shared" si="16"/>
        <v>Junio</v>
      </c>
      <c r="C314" s="20">
        <v>44719</v>
      </c>
      <c r="D314" t="s">
        <v>1</v>
      </c>
      <c r="E314" t="s">
        <v>0</v>
      </c>
      <c r="F314" t="str">
        <f t="shared" si="17"/>
        <v>CCF</v>
      </c>
      <c r="G314" t="s">
        <v>8149</v>
      </c>
      <c r="H314" t="s">
        <v>8150</v>
      </c>
      <c r="I314">
        <v>2752</v>
      </c>
      <c r="J314">
        <v>2752</v>
      </c>
      <c r="K314" t="s">
        <v>95</v>
      </c>
      <c r="L314" t="str">
        <f t="shared" si="18"/>
        <v>NIT</v>
      </c>
      <c r="M314" t="str">
        <f t="shared" si="19"/>
        <v>06142212650014</v>
      </c>
      <c r="N314" t="s">
        <v>96</v>
      </c>
      <c r="O314">
        <v>0</v>
      </c>
      <c r="P314">
        <v>0</v>
      </c>
      <c r="Q314">
        <v>23.95</v>
      </c>
      <c r="R314">
        <v>3.1135000000000002</v>
      </c>
      <c r="S314">
        <v>0</v>
      </c>
      <c r="T314">
        <v>0</v>
      </c>
      <c r="U314">
        <v>27.063499999999998</v>
      </c>
      <c r="V314">
        <v>0</v>
      </c>
      <c r="W314" t="s">
        <v>1</v>
      </c>
    </row>
    <row r="315" spans="1:23">
      <c r="A315" t="s">
        <v>8564</v>
      </c>
      <c r="B315" t="str">
        <f t="shared" si="16"/>
        <v>Junio</v>
      </c>
      <c r="C315" s="20">
        <v>44719</v>
      </c>
      <c r="D315" t="s">
        <v>1</v>
      </c>
      <c r="E315" t="s">
        <v>0</v>
      </c>
      <c r="F315" t="str">
        <f t="shared" si="17"/>
        <v>CCF</v>
      </c>
      <c r="G315" t="s">
        <v>8149</v>
      </c>
      <c r="H315" t="s">
        <v>8150</v>
      </c>
      <c r="I315">
        <v>2753</v>
      </c>
      <c r="J315">
        <v>2753</v>
      </c>
      <c r="K315" t="s">
        <v>95</v>
      </c>
      <c r="L315" t="str">
        <f t="shared" si="18"/>
        <v>NIT</v>
      </c>
      <c r="M315" t="str">
        <f t="shared" si="19"/>
        <v>06142212650014</v>
      </c>
      <c r="N315" t="s">
        <v>96</v>
      </c>
      <c r="O315">
        <v>0</v>
      </c>
      <c r="P315">
        <v>0</v>
      </c>
      <c r="Q315">
        <v>29.91</v>
      </c>
      <c r="R315">
        <v>3.8883000000000001</v>
      </c>
      <c r="S315">
        <v>0</v>
      </c>
      <c r="T315">
        <v>0</v>
      </c>
      <c r="U315">
        <v>33.798299999999998</v>
      </c>
      <c r="V315">
        <v>0</v>
      </c>
      <c r="W315" t="s">
        <v>1</v>
      </c>
    </row>
    <row r="316" spans="1:23">
      <c r="A316" t="s">
        <v>8564</v>
      </c>
      <c r="B316" t="str">
        <f t="shared" si="16"/>
        <v>Junio</v>
      </c>
      <c r="C316" s="20">
        <v>44719</v>
      </c>
      <c r="D316" t="s">
        <v>1</v>
      </c>
      <c r="E316" t="s">
        <v>0</v>
      </c>
      <c r="F316" t="str">
        <f t="shared" si="17"/>
        <v>CCF</v>
      </c>
      <c r="G316" t="s">
        <v>8149</v>
      </c>
      <c r="H316" t="s">
        <v>8150</v>
      </c>
      <c r="I316">
        <v>2754</v>
      </c>
      <c r="J316">
        <v>2754</v>
      </c>
      <c r="K316" t="s">
        <v>95</v>
      </c>
      <c r="L316" t="str">
        <f t="shared" si="18"/>
        <v>NIT</v>
      </c>
      <c r="M316" t="str">
        <f t="shared" si="19"/>
        <v>06142212650014</v>
      </c>
      <c r="N316" t="s">
        <v>96</v>
      </c>
      <c r="O316">
        <v>0</v>
      </c>
      <c r="P316">
        <v>0</v>
      </c>
      <c r="Q316">
        <v>18.78</v>
      </c>
      <c r="R316">
        <v>2.4414000000000002</v>
      </c>
      <c r="S316">
        <v>0</v>
      </c>
      <c r="T316">
        <v>0</v>
      </c>
      <c r="U316">
        <v>21.221400000000003</v>
      </c>
      <c r="V316">
        <v>0</v>
      </c>
      <c r="W316" t="s">
        <v>1</v>
      </c>
    </row>
    <row r="317" spans="1:23">
      <c r="A317" t="s">
        <v>8564</v>
      </c>
      <c r="B317" t="str">
        <f t="shared" si="16"/>
        <v>Junio</v>
      </c>
      <c r="C317" s="20">
        <v>44719</v>
      </c>
      <c r="D317" t="s">
        <v>1</v>
      </c>
      <c r="E317" t="s">
        <v>0</v>
      </c>
      <c r="F317" t="str">
        <f t="shared" si="17"/>
        <v>CCF</v>
      </c>
      <c r="G317" t="s">
        <v>8149</v>
      </c>
      <c r="H317" t="s">
        <v>8150</v>
      </c>
      <c r="I317">
        <v>2755</v>
      </c>
      <c r="J317">
        <v>2755</v>
      </c>
      <c r="K317" t="s">
        <v>95</v>
      </c>
      <c r="L317" t="str">
        <f t="shared" si="18"/>
        <v>NIT</v>
      </c>
      <c r="M317" t="str">
        <f t="shared" si="19"/>
        <v>06142212650014</v>
      </c>
      <c r="N317" t="s">
        <v>96</v>
      </c>
      <c r="O317">
        <v>0</v>
      </c>
      <c r="P317">
        <v>0</v>
      </c>
      <c r="Q317">
        <v>21.48</v>
      </c>
      <c r="R317">
        <v>2.7924000000000002</v>
      </c>
      <c r="S317">
        <v>0</v>
      </c>
      <c r="T317">
        <v>0</v>
      </c>
      <c r="U317">
        <v>24.272400000000001</v>
      </c>
      <c r="V317">
        <v>0</v>
      </c>
      <c r="W317" t="s">
        <v>1</v>
      </c>
    </row>
    <row r="318" spans="1:23">
      <c r="A318" t="s">
        <v>8564</v>
      </c>
      <c r="B318" t="str">
        <f t="shared" si="16"/>
        <v>Junio</v>
      </c>
      <c r="C318" s="20">
        <v>44719</v>
      </c>
      <c r="D318" t="s">
        <v>1</v>
      </c>
      <c r="E318" t="s">
        <v>0</v>
      </c>
      <c r="F318" t="str">
        <f t="shared" si="17"/>
        <v>CCF</v>
      </c>
      <c r="G318" t="s">
        <v>8149</v>
      </c>
      <c r="H318" t="s">
        <v>8150</v>
      </c>
      <c r="I318">
        <v>2756</v>
      </c>
      <c r="J318">
        <v>2756</v>
      </c>
      <c r="K318" t="s">
        <v>95</v>
      </c>
      <c r="L318" t="str">
        <f t="shared" si="18"/>
        <v>NIT</v>
      </c>
      <c r="M318" t="str">
        <f t="shared" si="19"/>
        <v>06142212650014</v>
      </c>
      <c r="N318" t="s">
        <v>96</v>
      </c>
      <c r="O318">
        <v>0</v>
      </c>
      <c r="P318">
        <v>0</v>
      </c>
      <c r="Q318">
        <v>31.46</v>
      </c>
      <c r="R318">
        <v>4.0898000000000003</v>
      </c>
      <c r="S318">
        <v>0</v>
      </c>
      <c r="T318">
        <v>0</v>
      </c>
      <c r="U318">
        <v>35.549800000000005</v>
      </c>
      <c r="V318">
        <v>0</v>
      </c>
      <c r="W318" t="s">
        <v>1</v>
      </c>
    </row>
    <row r="319" spans="1:23">
      <c r="A319" t="s">
        <v>8564</v>
      </c>
      <c r="B319" t="str">
        <f t="shared" si="16"/>
        <v>Junio</v>
      </c>
      <c r="C319" s="20">
        <v>44719</v>
      </c>
      <c r="D319" t="s">
        <v>1</v>
      </c>
      <c r="E319" t="s">
        <v>0</v>
      </c>
      <c r="F319" t="str">
        <f t="shared" si="17"/>
        <v>CCF</v>
      </c>
      <c r="G319" t="s">
        <v>8149</v>
      </c>
      <c r="H319" t="s">
        <v>8150</v>
      </c>
      <c r="I319">
        <v>2757</v>
      </c>
      <c r="J319">
        <v>2757</v>
      </c>
      <c r="K319" t="s">
        <v>95</v>
      </c>
      <c r="L319" t="str">
        <f t="shared" si="18"/>
        <v>NIT</v>
      </c>
      <c r="M319" t="str">
        <f t="shared" si="19"/>
        <v>06142212650014</v>
      </c>
      <c r="N319" t="s">
        <v>96</v>
      </c>
      <c r="O319">
        <v>0</v>
      </c>
      <c r="P319">
        <v>0</v>
      </c>
      <c r="Q319">
        <v>20.82</v>
      </c>
      <c r="R319">
        <v>2.7066000000000003</v>
      </c>
      <c r="S319">
        <v>0</v>
      </c>
      <c r="T319">
        <v>0</v>
      </c>
      <c r="U319">
        <v>23.526600000000002</v>
      </c>
      <c r="V319">
        <v>0</v>
      </c>
      <c r="W319" t="s">
        <v>1</v>
      </c>
    </row>
    <row r="320" spans="1:23">
      <c r="A320" t="s">
        <v>8564</v>
      </c>
      <c r="B320" t="str">
        <f t="shared" si="16"/>
        <v>Junio</v>
      </c>
      <c r="C320" s="20">
        <v>44719</v>
      </c>
      <c r="D320" t="s">
        <v>1</v>
      </c>
      <c r="E320" t="s">
        <v>0</v>
      </c>
      <c r="F320" t="str">
        <f t="shared" si="17"/>
        <v>CCF</v>
      </c>
      <c r="G320" t="s">
        <v>8149</v>
      </c>
      <c r="H320" t="s">
        <v>8150</v>
      </c>
      <c r="I320">
        <v>2758</v>
      </c>
      <c r="J320">
        <v>2758</v>
      </c>
      <c r="K320" t="s">
        <v>95</v>
      </c>
      <c r="L320" t="str">
        <f t="shared" si="18"/>
        <v>NIT</v>
      </c>
      <c r="M320" t="str">
        <f t="shared" si="19"/>
        <v>06142212650014</v>
      </c>
      <c r="N320" t="s">
        <v>96</v>
      </c>
      <c r="O320">
        <v>0</v>
      </c>
      <c r="P320">
        <v>0</v>
      </c>
      <c r="Q320">
        <v>27.8</v>
      </c>
      <c r="R320">
        <v>3.6140000000000003</v>
      </c>
      <c r="S320">
        <v>0</v>
      </c>
      <c r="T320">
        <v>0</v>
      </c>
      <c r="U320">
        <v>31.414000000000001</v>
      </c>
      <c r="V320">
        <v>0</v>
      </c>
      <c r="W320" t="s">
        <v>1</v>
      </c>
    </row>
    <row r="321" spans="1:23">
      <c r="A321" t="s">
        <v>8564</v>
      </c>
      <c r="B321" t="str">
        <f t="shared" si="16"/>
        <v>Junio</v>
      </c>
      <c r="C321" s="20">
        <v>44719</v>
      </c>
      <c r="D321" t="s">
        <v>1</v>
      </c>
      <c r="E321" t="s">
        <v>0</v>
      </c>
      <c r="F321" t="str">
        <f t="shared" si="17"/>
        <v>CCF</v>
      </c>
      <c r="G321" t="s">
        <v>8149</v>
      </c>
      <c r="H321" t="s">
        <v>8150</v>
      </c>
      <c r="I321">
        <v>2759</v>
      </c>
      <c r="J321">
        <v>2759</v>
      </c>
      <c r="K321" t="s">
        <v>95</v>
      </c>
      <c r="L321" t="str">
        <f t="shared" si="18"/>
        <v>NIT</v>
      </c>
      <c r="M321" t="str">
        <f t="shared" si="19"/>
        <v>06142212650014</v>
      </c>
      <c r="N321" t="s">
        <v>96</v>
      </c>
      <c r="O321">
        <v>0</v>
      </c>
      <c r="P321">
        <v>0</v>
      </c>
      <c r="Q321">
        <v>27.88</v>
      </c>
      <c r="R321">
        <v>3.6244000000000001</v>
      </c>
      <c r="S321">
        <v>0</v>
      </c>
      <c r="T321">
        <v>0</v>
      </c>
      <c r="U321">
        <v>31.5044</v>
      </c>
      <c r="V321">
        <v>0</v>
      </c>
      <c r="W321" t="s">
        <v>1</v>
      </c>
    </row>
    <row r="322" spans="1:23">
      <c r="A322" t="s">
        <v>8564</v>
      </c>
      <c r="B322" t="str">
        <f t="shared" si="16"/>
        <v>Junio</v>
      </c>
      <c r="C322" s="20">
        <v>44719</v>
      </c>
      <c r="D322" t="s">
        <v>1</v>
      </c>
      <c r="E322" t="s">
        <v>0</v>
      </c>
      <c r="F322" t="str">
        <f t="shared" si="17"/>
        <v>CCF</v>
      </c>
      <c r="G322" t="s">
        <v>8149</v>
      </c>
      <c r="H322" t="s">
        <v>8150</v>
      </c>
      <c r="I322">
        <v>2760</v>
      </c>
      <c r="J322">
        <v>2760</v>
      </c>
      <c r="K322" t="s">
        <v>95</v>
      </c>
      <c r="L322" t="str">
        <f t="shared" si="18"/>
        <v>NIT</v>
      </c>
      <c r="M322" t="str">
        <f t="shared" si="19"/>
        <v>06142212650014</v>
      </c>
      <c r="N322" t="s">
        <v>96</v>
      </c>
      <c r="O322">
        <v>0</v>
      </c>
      <c r="P322">
        <v>0</v>
      </c>
      <c r="Q322">
        <v>50.97</v>
      </c>
      <c r="R322">
        <v>6.6261000000000001</v>
      </c>
      <c r="S322">
        <v>0</v>
      </c>
      <c r="T322">
        <v>0</v>
      </c>
      <c r="U322">
        <v>57.5961</v>
      </c>
      <c r="V322">
        <v>0</v>
      </c>
      <c r="W322" t="s">
        <v>1</v>
      </c>
    </row>
    <row r="323" spans="1:23">
      <c r="A323" t="s">
        <v>8564</v>
      </c>
      <c r="B323" t="str">
        <f t="shared" ref="B323:B386" si="20">SUBSTITUTE(A323,"UNIO","unio")</f>
        <v>Junio</v>
      </c>
      <c r="C323" s="20">
        <v>44719</v>
      </c>
      <c r="D323" t="s">
        <v>1</v>
      </c>
      <c r="E323" t="s">
        <v>0</v>
      </c>
      <c r="F323" t="str">
        <f t="shared" ref="F323:F386" si="21">IF(E323="05","Nota de crédito","CCF")</f>
        <v>CCF</v>
      </c>
      <c r="G323" t="s">
        <v>8149</v>
      </c>
      <c r="H323" t="s">
        <v>8150</v>
      </c>
      <c r="I323">
        <v>2761</v>
      </c>
      <c r="J323">
        <v>2761</v>
      </c>
      <c r="K323" t="s">
        <v>95</v>
      </c>
      <c r="L323" t="str">
        <f t="shared" ref="L323:L386" si="22">IF(K323=0,"DUI","NIT")</f>
        <v>NIT</v>
      </c>
      <c r="M323" t="str">
        <f t="shared" ref="M323:M386" si="23">IF(K323=0,V323,K323)</f>
        <v>06142212650014</v>
      </c>
      <c r="N323" t="s">
        <v>96</v>
      </c>
      <c r="O323">
        <v>0</v>
      </c>
      <c r="P323">
        <v>0</v>
      </c>
      <c r="Q323">
        <v>9.4499999999999993</v>
      </c>
      <c r="R323">
        <v>1.2284999999999999</v>
      </c>
      <c r="S323">
        <v>0</v>
      </c>
      <c r="T323">
        <v>0</v>
      </c>
      <c r="U323">
        <v>10.6785</v>
      </c>
      <c r="V323">
        <v>0</v>
      </c>
      <c r="W323" t="s">
        <v>1</v>
      </c>
    </row>
    <row r="324" spans="1:23">
      <c r="A324" t="s">
        <v>8564</v>
      </c>
      <c r="B324" t="str">
        <f t="shared" si="20"/>
        <v>Junio</v>
      </c>
      <c r="C324" s="20">
        <v>44719</v>
      </c>
      <c r="D324" t="s">
        <v>1</v>
      </c>
      <c r="E324" t="s">
        <v>0</v>
      </c>
      <c r="F324" t="str">
        <f t="shared" si="21"/>
        <v>CCF</v>
      </c>
      <c r="G324" t="s">
        <v>8149</v>
      </c>
      <c r="H324" t="s">
        <v>8150</v>
      </c>
      <c r="I324">
        <v>2762</v>
      </c>
      <c r="J324">
        <v>2762</v>
      </c>
      <c r="K324" t="s">
        <v>95</v>
      </c>
      <c r="L324" t="str">
        <f t="shared" si="22"/>
        <v>NIT</v>
      </c>
      <c r="M324" t="str">
        <f t="shared" si="23"/>
        <v>06142212650014</v>
      </c>
      <c r="N324" t="s">
        <v>96</v>
      </c>
      <c r="O324">
        <v>0</v>
      </c>
      <c r="P324">
        <v>0</v>
      </c>
      <c r="Q324">
        <v>14.32</v>
      </c>
      <c r="R324">
        <v>1.8616000000000001</v>
      </c>
      <c r="S324">
        <v>0</v>
      </c>
      <c r="T324">
        <v>0</v>
      </c>
      <c r="U324">
        <v>16.1816</v>
      </c>
      <c r="V324">
        <v>0</v>
      </c>
      <c r="W324" t="s">
        <v>1</v>
      </c>
    </row>
    <row r="325" spans="1:23">
      <c r="A325" t="s">
        <v>8564</v>
      </c>
      <c r="B325" t="str">
        <f t="shared" si="20"/>
        <v>Junio</v>
      </c>
      <c r="C325" s="20">
        <v>44719</v>
      </c>
      <c r="D325" t="s">
        <v>1</v>
      </c>
      <c r="E325" t="s">
        <v>0</v>
      </c>
      <c r="F325" t="str">
        <f t="shared" si="21"/>
        <v>CCF</v>
      </c>
      <c r="G325" t="s">
        <v>8149</v>
      </c>
      <c r="H325" t="s">
        <v>8150</v>
      </c>
      <c r="I325">
        <v>2763</v>
      </c>
      <c r="J325">
        <v>2763</v>
      </c>
      <c r="K325" t="s">
        <v>95</v>
      </c>
      <c r="L325" t="str">
        <f t="shared" si="22"/>
        <v>NIT</v>
      </c>
      <c r="M325" t="str">
        <f t="shared" si="23"/>
        <v>06142212650014</v>
      </c>
      <c r="N325" t="s">
        <v>96</v>
      </c>
      <c r="O325">
        <v>0</v>
      </c>
      <c r="P325">
        <v>0</v>
      </c>
      <c r="Q325">
        <v>10.6</v>
      </c>
      <c r="R325">
        <v>1.3779999999999999</v>
      </c>
      <c r="S325">
        <v>0</v>
      </c>
      <c r="T325">
        <v>0</v>
      </c>
      <c r="U325">
        <v>11.978</v>
      </c>
      <c r="V325">
        <v>0</v>
      </c>
      <c r="W325" t="s">
        <v>1</v>
      </c>
    </row>
    <row r="326" spans="1:23">
      <c r="A326" t="s">
        <v>8564</v>
      </c>
      <c r="B326" t="str">
        <f t="shared" si="20"/>
        <v>Junio</v>
      </c>
      <c r="C326" s="20">
        <v>44719</v>
      </c>
      <c r="D326" t="s">
        <v>1</v>
      </c>
      <c r="E326" t="s">
        <v>0</v>
      </c>
      <c r="F326" t="str">
        <f t="shared" si="21"/>
        <v>CCF</v>
      </c>
      <c r="G326" t="s">
        <v>8149</v>
      </c>
      <c r="H326" t="s">
        <v>8150</v>
      </c>
      <c r="I326">
        <v>2764</v>
      </c>
      <c r="J326">
        <v>2764</v>
      </c>
      <c r="K326" t="s">
        <v>95</v>
      </c>
      <c r="L326" t="str">
        <f t="shared" si="22"/>
        <v>NIT</v>
      </c>
      <c r="M326" t="str">
        <f t="shared" si="23"/>
        <v>06142212650014</v>
      </c>
      <c r="N326" t="s">
        <v>96</v>
      </c>
      <c r="O326">
        <v>0</v>
      </c>
      <c r="P326">
        <v>0</v>
      </c>
      <c r="Q326">
        <v>10.6</v>
      </c>
      <c r="R326">
        <v>1.3779999999999999</v>
      </c>
      <c r="S326">
        <v>0</v>
      </c>
      <c r="T326">
        <v>0</v>
      </c>
      <c r="U326">
        <v>11.978</v>
      </c>
      <c r="V326">
        <v>0</v>
      </c>
      <c r="W326" t="s">
        <v>1</v>
      </c>
    </row>
    <row r="327" spans="1:23">
      <c r="A327" t="s">
        <v>8564</v>
      </c>
      <c r="B327" t="str">
        <f t="shared" si="20"/>
        <v>Junio</v>
      </c>
      <c r="C327" s="20">
        <v>44719</v>
      </c>
      <c r="D327" t="s">
        <v>1</v>
      </c>
      <c r="E327" t="s">
        <v>0</v>
      </c>
      <c r="F327" t="str">
        <f t="shared" si="21"/>
        <v>CCF</v>
      </c>
      <c r="G327" t="s">
        <v>8149</v>
      </c>
      <c r="H327" t="s">
        <v>8150</v>
      </c>
      <c r="I327">
        <v>2765</v>
      </c>
      <c r="J327">
        <v>2765</v>
      </c>
      <c r="K327" t="s">
        <v>95</v>
      </c>
      <c r="L327" t="str">
        <f t="shared" si="22"/>
        <v>NIT</v>
      </c>
      <c r="M327" t="str">
        <f t="shared" si="23"/>
        <v>06142212650014</v>
      </c>
      <c r="N327" t="s">
        <v>96</v>
      </c>
      <c r="O327">
        <v>0</v>
      </c>
      <c r="P327">
        <v>0</v>
      </c>
      <c r="Q327">
        <v>7.1</v>
      </c>
      <c r="R327">
        <v>0.92299999999999993</v>
      </c>
      <c r="S327">
        <v>0</v>
      </c>
      <c r="T327">
        <v>0</v>
      </c>
      <c r="U327">
        <v>8.0229999999999997</v>
      </c>
      <c r="V327">
        <v>0</v>
      </c>
      <c r="W327" t="s">
        <v>1</v>
      </c>
    </row>
    <row r="328" spans="1:23">
      <c r="A328" t="s">
        <v>8564</v>
      </c>
      <c r="B328" t="str">
        <f t="shared" si="20"/>
        <v>Junio</v>
      </c>
      <c r="C328" s="20">
        <v>44719</v>
      </c>
      <c r="D328" t="s">
        <v>1</v>
      </c>
      <c r="E328" t="s">
        <v>0</v>
      </c>
      <c r="F328" t="str">
        <f t="shared" si="21"/>
        <v>CCF</v>
      </c>
      <c r="G328" t="s">
        <v>8149</v>
      </c>
      <c r="H328" t="s">
        <v>8150</v>
      </c>
      <c r="I328">
        <v>2766</v>
      </c>
      <c r="J328">
        <v>2766</v>
      </c>
      <c r="K328" t="s">
        <v>95</v>
      </c>
      <c r="L328" t="str">
        <f t="shared" si="22"/>
        <v>NIT</v>
      </c>
      <c r="M328" t="str">
        <f t="shared" si="23"/>
        <v>06142212650014</v>
      </c>
      <c r="N328" t="s">
        <v>96</v>
      </c>
      <c r="O328">
        <v>0</v>
      </c>
      <c r="P328">
        <v>0</v>
      </c>
      <c r="Q328">
        <v>24.92</v>
      </c>
      <c r="R328">
        <v>3.2396000000000003</v>
      </c>
      <c r="S328">
        <v>0</v>
      </c>
      <c r="T328">
        <v>0</v>
      </c>
      <c r="U328">
        <v>28.159600000000001</v>
      </c>
      <c r="V328">
        <v>0</v>
      </c>
      <c r="W328" t="s">
        <v>1</v>
      </c>
    </row>
    <row r="329" spans="1:23">
      <c r="A329" t="s">
        <v>8564</v>
      </c>
      <c r="B329" t="str">
        <f t="shared" si="20"/>
        <v>Junio</v>
      </c>
      <c r="C329" s="20">
        <v>44719</v>
      </c>
      <c r="D329" t="s">
        <v>1</v>
      </c>
      <c r="E329" t="s">
        <v>0</v>
      </c>
      <c r="F329" t="str">
        <f t="shared" si="21"/>
        <v>CCF</v>
      </c>
      <c r="G329" t="s">
        <v>8149</v>
      </c>
      <c r="H329" t="s">
        <v>8150</v>
      </c>
      <c r="I329">
        <v>2767</v>
      </c>
      <c r="J329">
        <v>2767</v>
      </c>
      <c r="K329" t="s">
        <v>95</v>
      </c>
      <c r="L329" t="str">
        <f t="shared" si="22"/>
        <v>NIT</v>
      </c>
      <c r="M329" t="str">
        <f t="shared" si="23"/>
        <v>06142212650014</v>
      </c>
      <c r="N329" t="s">
        <v>96</v>
      </c>
      <c r="O329">
        <v>0</v>
      </c>
      <c r="P329">
        <v>0</v>
      </c>
      <c r="Q329">
        <v>11.62</v>
      </c>
      <c r="R329">
        <v>1.5105999999999999</v>
      </c>
      <c r="S329">
        <v>0</v>
      </c>
      <c r="T329">
        <v>0</v>
      </c>
      <c r="U329">
        <v>13.130599999999999</v>
      </c>
      <c r="V329">
        <v>0</v>
      </c>
      <c r="W329" t="s">
        <v>1</v>
      </c>
    </row>
    <row r="330" spans="1:23">
      <c r="A330" t="s">
        <v>8564</v>
      </c>
      <c r="B330" t="str">
        <f t="shared" si="20"/>
        <v>Junio</v>
      </c>
      <c r="C330" s="20">
        <v>44719</v>
      </c>
      <c r="D330" t="s">
        <v>1</v>
      </c>
      <c r="E330" t="s">
        <v>0</v>
      </c>
      <c r="F330" t="str">
        <f t="shared" si="21"/>
        <v>CCF</v>
      </c>
      <c r="G330" t="s">
        <v>8149</v>
      </c>
      <c r="H330" t="s">
        <v>8150</v>
      </c>
      <c r="I330">
        <v>2768</v>
      </c>
      <c r="J330">
        <v>2768</v>
      </c>
      <c r="K330" t="s">
        <v>95</v>
      </c>
      <c r="L330" t="str">
        <f t="shared" si="22"/>
        <v>NIT</v>
      </c>
      <c r="M330" t="str">
        <f t="shared" si="23"/>
        <v>06142212650014</v>
      </c>
      <c r="N330" t="s">
        <v>96</v>
      </c>
      <c r="O330">
        <v>0</v>
      </c>
      <c r="P330">
        <v>0</v>
      </c>
      <c r="Q330">
        <v>26.3</v>
      </c>
      <c r="R330">
        <v>3.419</v>
      </c>
      <c r="S330">
        <v>0</v>
      </c>
      <c r="T330">
        <v>0</v>
      </c>
      <c r="U330">
        <v>29.719000000000001</v>
      </c>
      <c r="V330">
        <v>0</v>
      </c>
      <c r="W330" t="s">
        <v>1</v>
      </c>
    </row>
    <row r="331" spans="1:23">
      <c r="A331" t="s">
        <v>8564</v>
      </c>
      <c r="B331" t="str">
        <f t="shared" si="20"/>
        <v>Junio</v>
      </c>
      <c r="C331" s="20">
        <v>44719</v>
      </c>
      <c r="D331" t="s">
        <v>1</v>
      </c>
      <c r="E331" t="s">
        <v>0</v>
      </c>
      <c r="F331" t="str">
        <f t="shared" si="21"/>
        <v>CCF</v>
      </c>
      <c r="G331" t="s">
        <v>8149</v>
      </c>
      <c r="H331" t="s">
        <v>8150</v>
      </c>
      <c r="I331">
        <v>2769</v>
      </c>
      <c r="J331">
        <v>2769</v>
      </c>
      <c r="K331" t="s">
        <v>95</v>
      </c>
      <c r="L331" t="str">
        <f t="shared" si="22"/>
        <v>NIT</v>
      </c>
      <c r="M331" t="str">
        <f t="shared" si="23"/>
        <v>06142212650014</v>
      </c>
      <c r="N331" t="s">
        <v>96</v>
      </c>
      <c r="O331">
        <v>0</v>
      </c>
      <c r="P331">
        <v>0</v>
      </c>
      <c r="Q331">
        <v>10.6</v>
      </c>
      <c r="R331">
        <v>1.3779999999999999</v>
      </c>
      <c r="S331">
        <v>0</v>
      </c>
      <c r="T331">
        <v>0</v>
      </c>
      <c r="U331">
        <v>11.978</v>
      </c>
      <c r="V331">
        <v>0</v>
      </c>
      <c r="W331" t="s">
        <v>1</v>
      </c>
    </row>
    <row r="332" spans="1:23">
      <c r="A332" t="s">
        <v>8564</v>
      </c>
      <c r="B332" t="str">
        <f t="shared" si="20"/>
        <v>Junio</v>
      </c>
      <c r="C332" s="20">
        <v>44719</v>
      </c>
      <c r="D332" t="s">
        <v>1</v>
      </c>
      <c r="E332" t="s">
        <v>0</v>
      </c>
      <c r="F332" t="str">
        <f t="shared" si="21"/>
        <v>CCF</v>
      </c>
      <c r="G332" t="s">
        <v>8149</v>
      </c>
      <c r="H332" t="s">
        <v>8150</v>
      </c>
      <c r="I332">
        <v>2770</v>
      </c>
      <c r="J332">
        <v>2770</v>
      </c>
      <c r="K332" t="s">
        <v>95</v>
      </c>
      <c r="L332" t="str">
        <f t="shared" si="22"/>
        <v>NIT</v>
      </c>
      <c r="M332" t="str">
        <f t="shared" si="23"/>
        <v>06142212650014</v>
      </c>
      <c r="N332" t="s">
        <v>96</v>
      </c>
      <c r="O332">
        <v>0</v>
      </c>
      <c r="P332">
        <v>0</v>
      </c>
      <c r="Q332">
        <v>28.58</v>
      </c>
      <c r="R332">
        <v>3.7153999999999998</v>
      </c>
      <c r="S332">
        <v>0</v>
      </c>
      <c r="T332">
        <v>0</v>
      </c>
      <c r="U332">
        <v>32.295400000000001</v>
      </c>
      <c r="V332">
        <v>0</v>
      </c>
      <c r="W332" t="s">
        <v>1</v>
      </c>
    </row>
    <row r="333" spans="1:23">
      <c r="A333" t="s">
        <v>8564</v>
      </c>
      <c r="B333" t="str">
        <f t="shared" si="20"/>
        <v>Junio</v>
      </c>
      <c r="C333" s="20">
        <v>44719</v>
      </c>
      <c r="D333" t="s">
        <v>1</v>
      </c>
      <c r="E333" t="s">
        <v>0</v>
      </c>
      <c r="F333" t="str">
        <f t="shared" si="21"/>
        <v>CCF</v>
      </c>
      <c r="G333" t="s">
        <v>8149</v>
      </c>
      <c r="H333" t="s">
        <v>8150</v>
      </c>
      <c r="I333">
        <v>2771</v>
      </c>
      <c r="J333">
        <v>2771</v>
      </c>
      <c r="K333" t="s">
        <v>95</v>
      </c>
      <c r="L333" t="str">
        <f t="shared" si="22"/>
        <v>NIT</v>
      </c>
      <c r="M333" t="str">
        <f t="shared" si="23"/>
        <v>06142212650014</v>
      </c>
      <c r="N333" t="s">
        <v>96</v>
      </c>
      <c r="O333">
        <v>0</v>
      </c>
      <c r="P333">
        <v>0</v>
      </c>
      <c r="Q333">
        <v>21.48</v>
      </c>
      <c r="R333">
        <v>2.7924000000000002</v>
      </c>
      <c r="S333">
        <v>0</v>
      </c>
      <c r="T333">
        <v>0</v>
      </c>
      <c r="U333">
        <v>24.272400000000001</v>
      </c>
      <c r="V333">
        <v>0</v>
      </c>
      <c r="W333" t="s">
        <v>1</v>
      </c>
    </row>
    <row r="334" spans="1:23">
      <c r="A334" t="s">
        <v>8564</v>
      </c>
      <c r="B334" t="str">
        <f t="shared" si="20"/>
        <v>Junio</v>
      </c>
      <c r="C334" s="20">
        <v>44719</v>
      </c>
      <c r="D334" t="s">
        <v>1</v>
      </c>
      <c r="E334" t="s">
        <v>0</v>
      </c>
      <c r="F334" t="str">
        <f t="shared" si="21"/>
        <v>CCF</v>
      </c>
      <c r="G334" t="s">
        <v>8149</v>
      </c>
      <c r="H334" t="s">
        <v>8150</v>
      </c>
      <c r="I334">
        <v>2772</v>
      </c>
      <c r="J334">
        <v>2772</v>
      </c>
      <c r="K334" t="s">
        <v>95</v>
      </c>
      <c r="L334" t="str">
        <f t="shared" si="22"/>
        <v>NIT</v>
      </c>
      <c r="M334" t="str">
        <f t="shared" si="23"/>
        <v>06142212650014</v>
      </c>
      <c r="N334" t="s">
        <v>96</v>
      </c>
      <c r="O334">
        <v>0</v>
      </c>
      <c r="P334">
        <v>0</v>
      </c>
      <c r="Q334">
        <v>14.32</v>
      </c>
      <c r="R334">
        <v>1.8616000000000001</v>
      </c>
      <c r="S334">
        <v>0</v>
      </c>
      <c r="T334">
        <v>0</v>
      </c>
      <c r="U334">
        <v>16.1816</v>
      </c>
      <c r="V334">
        <v>0</v>
      </c>
      <c r="W334" t="s">
        <v>1</v>
      </c>
    </row>
    <row r="335" spans="1:23">
      <c r="A335" t="s">
        <v>8564</v>
      </c>
      <c r="B335" t="str">
        <f t="shared" si="20"/>
        <v>Junio</v>
      </c>
      <c r="C335" s="20">
        <v>44720</v>
      </c>
      <c r="D335" t="s">
        <v>1</v>
      </c>
      <c r="E335" t="s">
        <v>0</v>
      </c>
      <c r="F335" t="str">
        <f t="shared" si="21"/>
        <v>CCF</v>
      </c>
      <c r="G335" t="s">
        <v>8149</v>
      </c>
      <c r="H335" t="s">
        <v>8150</v>
      </c>
      <c r="I335">
        <v>2773</v>
      </c>
      <c r="J335">
        <v>2773</v>
      </c>
      <c r="K335" t="s">
        <v>95</v>
      </c>
      <c r="L335" t="str">
        <f t="shared" si="22"/>
        <v>NIT</v>
      </c>
      <c r="M335" t="str">
        <f t="shared" si="23"/>
        <v>06142212650014</v>
      </c>
      <c r="N335" t="s">
        <v>96</v>
      </c>
      <c r="O335">
        <v>0</v>
      </c>
      <c r="P335">
        <v>0</v>
      </c>
      <c r="Q335">
        <v>16.72</v>
      </c>
      <c r="R335">
        <v>2.1736</v>
      </c>
      <c r="S335">
        <v>0</v>
      </c>
      <c r="T335">
        <v>0</v>
      </c>
      <c r="U335">
        <v>18.893599999999999</v>
      </c>
      <c r="V335">
        <v>0</v>
      </c>
      <c r="W335" t="s">
        <v>1</v>
      </c>
    </row>
    <row r="336" spans="1:23">
      <c r="A336" t="s">
        <v>8564</v>
      </c>
      <c r="B336" t="str">
        <f t="shared" si="20"/>
        <v>Junio</v>
      </c>
      <c r="C336" s="20">
        <v>44720</v>
      </c>
      <c r="D336" t="s">
        <v>1</v>
      </c>
      <c r="E336" t="s">
        <v>0</v>
      </c>
      <c r="F336" t="str">
        <f t="shared" si="21"/>
        <v>CCF</v>
      </c>
      <c r="G336" t="s">
        <v>8149</v>
      </c>
      <c r="H336" t="s">
        <v>8150</v>
      </c>
      <c r="I336">
        <v>2774</v>
      </c>
      <c r="J336">
        <v>2774</v>
      </c>
      <c r="K336" t="s">
        <v>303</v>
      </c>
      <c r="L336" t="str">
        <f t="shared" si="22"/>
        <v>NIT</v>
      </c>
      <c r="M336" t="str">
        <f t="shared" si="23"/>
        <v>06142707041014</v>
      </c>
      <c r="N336" t="s">
        <v>304</v>
      </c>
      <c r="O336">
        <v>0</v>
      </c>
      <c r="P336">
        <v>0</v>
      </c>
      <c r="Q336">
        <v>3633.56</v>
      </c>
      <c r="R336">
        <v>472.36279999999999</v>
      </c>
      <c r="S336">
        <v>0</v>
      </c>
      <c r="T336">
        <v>0</v>
      </c>
      <c r="U336">
        <v>4105.9228000000003</v>
      </c>
      <c r="V336">
        <v>0</v>
      </c>
      <c r="W336" t="s">
        <v>1</v>
      </c>
    </row>
    <row r="337" spans="1:23">
      <c r="A337" t="s">
        <v>8564</v>
      </c>
      <c r="B337" t="str">
        <f t="shared" si="20"/>
        <v>Junio</v>
      </c>
      <c r="C337" s="20">
        <v>44720</v>
      </c>
      <c r="D337" t="s">
        <v>1</v>
      </c>
      <c r="E337" t="s">
        <v>0</v>
      </c>
      <c r="F337" t="str">
        <f t="shared" si="21"/>
        <v>CCF</v>
      </c>
      <c r="G337" t="s">
        <v>8149</v>
      </c>
      <c r="H337" t="s">
        <v>8150</v>
      </c>
      <c r="I337">
        <v>2775</v>
      </c>
      <c r="J337">
        <v>2775</v>
      </c>
      <c r="K337" t="s">
        <v>1196</v>
      </c>
      <c r="L337" t="str">
        <f t="shared" si="22"/>
        <v>NIT</v>
      </c>
      <c r="M337" t="str">
        <f t="shared" si="23"/>
        <v>06142703981055</v>
      </c>
      <c r="N337" t="s">
        <v>1197</v>
      </c>
      <c r="O337">
        <v>0</v>
      </c>
      <c r="P337">
        <v>0</v>
      </c>
      <c r="Q337">
        <v>714.12</v>
      </c>
      <c r="R337">
        <v>92.835599999999999</v>
      </c>
      <c r="S337">
        <v>0</v>
      </c>
      <c r="T337">
        <v>0</v>
      </c>
      <c r="U337">
        <v>806.9556</v>
      </c>
      <c r="V337">
        <v>0</v>
      </c>
      <c r="W337" t="s">
        <v>1</v>
      </c>
    </row>
    <row r="338" spans="1:23">
      <c r="A338" t="s">
        <v>8564</v>
      </c>
      <c r="B338" t="str">
        <f t="shared" si="20"/>
        <v>Junio</v>
      </c>
      <c r="C338" s="20">
        <v>44720</v>
      </c>
      <c r="D338" t="s">
        <v>1</v>
      </c>
      <c r="E338" t="s">
        <v>0</v>
      </c>
      <c r="F338" t="str">
        <f t="shared" si="21"/>
        <v>CCF</v>
      </c>
      <c r="G338" t="s">
        <v>8149</v>
      </c>
      <c r="H338" t="s">
        <v>8150</v>
      </c>
      <c r="I338">
        <v>2776</v>
      </c>
      <c r="J338">
        <v>2776</v>
      </c>
      <c r="K338" t="s">
        <v>1196</v>
      </c>
      <c r="L338" t="str">
        <f t="shared" si="22"/>
        <v>NIT</v>
      </c>
      <c r="M338" t="str">
        <f t="shared" si="23"/>
        <v>06142703981055</v>
      </c>
      <c r="N338" t="s">
        <v>1197</v>
      </c>
      <c r="O338">
        <v>0</v>
      </c>
      <c r="P338">
        <v>0</v>
      </c>
      <c r="Q338">
        <v>375.72</v>
      </c>
      <c r="R338">
        <v>48.843600000000002</v>
      </c>
      <c r="S338">
        <v>0</v>
      </c>
      <c r="T338">
        <v>0</v>
      </c>
      <c r="U338">
        <v>424.56360000000001</v>
      </c>
      <c r="V338">
        <v>0</v>
      </c>
      <c r="W338" t="s">
        <v>1</v>
      </c>
    </row>
    <row r="339" spans="1:23">
      <c r="A339" t="s">
        <v>8564</v>
      </c>
      <c r="B339" t="str">
        <f t="shared" si="20"/>
        <v>Junio</v>
      </c>
      <c r="C339" s="20">
        <v>44720</v>
      </c>
      <c r="D339" t="s">
        <v>1</v>
      </c>
      <c r="E339" t="s">
        <v>0</v>
      </c>
      <c r="F339" t="str">
        <f t="shared" si="21"/>
        <v>CCF</v>
      </c>
      <c r="G339" t="s">
        <v>8149</v>
      </c>
      <c r="H339" t="s">
        <v>8150</v>
      </c>
      <c r="I339">
        <v>2777</v>
      </c>
      <c r="J339">
        <v>2777</v>
      </c>
      <c r="K339" t="s">
        <v>7913</v>
      </c>
      <c r="L339" t="str">
        <f t="shared" si="22"/>
        <v>NIT</v>
      </c>
      <c r="M339" t="str">
        <f t="shared" si="23"/>
        <v>06141411911068</v>
      </c>
      <c r="N339" t="s">
        <v>7914</v>
      </c>
      <c r="O339">
        <v>0</v>
      </c>
      <c r="P339">
        <v>0</v>
      </c>
      <c r="Q339">
        <v>31.56</v>
      </c>
      <c r="R339">
        <v>4.1028000000000002</v>
      </c>
      <c r="S339">
        <v>0</v>
      </c>
      <c r="T339">
        <v>0</v>
      </c>
      <c r="U339">
        <v>35.662799999999997</v>
      </c>
      <c r="V339">
        <v>0</v>
      </c>
      <c r="W339" t="s">
        <v>1</v>
      </c>
    </row>
    <row r="340" spans="1:23">
      <c r="A340" t="s">
        <v>8564</v>
      </c>
      <c r="B340" t="str">
        <f t="shared" si="20"/>
        <v>Junio</v>
      </c>
      <c r="C340" s="20">
        <v>44720</v>
      </c>
      <c r="D340" t="s">
        <v>1</v>
      </c>
      <c r="E340" t="s">
        <v>0</v>
      </c>
      <c r="F340" t="str">
        <f t="shared" si="21"/>
        <v>CCF</v>
      </c>
      <c r="G340" t="s">
        <v>8149</v>
      </c>
      <c r="H340" t="s">
        <v>8150</v>
      </c>
      <c r="I340">
        <v>2778</v>
      </c>
      <c r="J340">
        <v>2778</v>
      </c>
      <c r="K340" t="s">
        <v>719</v>
      </c>
      <c r="L340" t="str">
        <f t="shared" si="22"/>
        <v>NIT</v>
      </c>
      <c r="M340" t="str">
        <f t="shared" si="23"/>
        <v>08212709721026</v>
      </c>
      <c r="N340" t="s">
        <v>720</v>
      </c>
      <c r="O340">
        <v>0</v>
      </c>
      <c r="P340">
        <v>0</v>
      </c>
      <c r="Q340">
        <v>124.34</v>
      </c>
      <c r="R340">
        <v>16.164200000000001</v>
      </c>
      <c r="S340">
        <v>0</v>
      </c>
      <c r="T340">
        <v>0</v>
      </c>
      <c r="U340">
        <v>140.5042</v>
      </c>
      <c r="V340">
        <v>0</v>
      </c>
      <c r="W340" t="s">
        <v>1</v>
      </c>
    </row>
    <row r="341" spans="1:23">
      <c r="A341" t="s">
        <v>8564</v>
      </c>
      <c r="B341" t="str">
        <f t="shared" si="20"/>
        <v>Junio</v>
      </c>
      <c r="C341" s="20">
        <v>44720</v>
      </c>
      <c r="D341" t="s">
        <v>1</v>
      </c>
      <c r="E341" t="s">
        <v>0</v>
      </c>
      <c r="F341" t="str">
        <f t="shared" si="21"/>
        <v>CCF</v>
      </c>
      <c r="G341" t="s">
        <v>8149</v>
      </c>
      <c r="H341" t="s">
        <v>8150</v>
      </c>
      <c r="I341">
        <v>2779</v>
      </c>
      <c r="J341">
        <v>2779</v>
      </c>
      <c r="K341" t="s">
        <v>249</v>
      </c>
      <c r="L341" t="str">
        <f t="shared" si="22"/>
        <v>NIT</v>
      </c>
      <c r="M341" t="str">
        <f t="shared" si="23"/>
        <v>06071402171010</v>
      </c>
      <c r="N341" t="s">
        <v>250</v>
      </c>
      <c r="O341">
        <v>0</v>
      </c>
      <c r="P341">
        <v>0</v>
      </c>
      <c r="Q341">
        <v>690.79</v>
      </c>
      <c r="R341">
        <v>89.802700000000002</v>
      </c>
      <c r="S341">
        <v>0</v>
      </c>
      <c r="T341">
        <v>0</v>
      </c>
      <c r="U341">
        <v>780.59269999999992</v>
      </c>
      <c r="V341">
        <v>0</v>
      </c>
      <c r="W341" t="s">
        <v>1</v>
      </c>
    </row>
    <row r="342" spans="1:23">
      <c r="A342" t="s">
        <v>8564</v>
      </c>
      <c r="B342" t="str">
        <f t="shared" si="20"/>
        <v>Junio</v>
      </c>
      <c r="C342" s="20">
        <v>44720</v>
      </c>
      <c r="D342" t="s">
        <v>1</v>
      </c>
      <c r="E342" t="s">
        <v>0</v>
      </c>
      <c r="F342" t="str">
        <f t="shared" si="21"/>
        <v>CCF</v>
      </c>
      <c r="G342" t="s">
        <v>8149</v>
      </c>
      <c r="H342" t="s">
        <v>8150</v>
      </c>
      <c r="I342">
        <v>2780</v>
      </c>
      <c r="J342">
        <v>2780</v>
      </c>
      <c r="K342" t="s">
        <v>8214</v>
      </c>
      <c r="L342" t="str">
        <f t="shared" si="22"/>
        <v>NIT</v>
      </c>
      <c r="M342" t="str">
        <f t="shared" si="23"/>
        <v>06140312781229</v>
      </c>
      <c r="N342" t="s">
        <v>8215</v>
      </c>
      <c r="O342">
        <v>0</v>
      </c>
      <c r="P342">
        <v>0</v>
      </c>
      <c r="Q342">
        <v>63.08</v>
      </c>
      <c r="R342">
        <v>8.2004000000000001</v>
      </c>
      <c r="S342">
        <v>0</v>
      </c>
      <c r="T342">
        <v>0</v>
      </c>
      <c r="U342">
        <v>71.2804</v>
      </c>
      <c r="V342">
        <v>0</v>
      </c>
      <c r="W342" t="s">
        <v>1</v>
      </c>
    </row>
    <row r="343" spans="1:23">
      <c r="A343" t="s">
        <v>8564</v>
      </c>
      <c r="B343" t="str">
        <f t="shared" si="20"/>
        <v>Junio</v>
      </c>
      <c r="C343" s="20">
        <v>44720</v>
      </c>
      <c r="D343" t="s">
        <v>1</v>
      </c>
      <c r="E343" t="s">
        <v>0</v>
      </c>
      <c r="F343" t="str">
        <f t="shared" si="21"/>
        <v>CCF</v>
      </c>
      <c r="G343" t="s">
        <v>8149</v>
      </c>
      <c r="H343" t="s">
        <v>8150</v>
      </c>
      <c r="I343">
        <v>2781</v>
      </c>
      <c r="J343">
        <v>2781</v>
      </c>
      <c r="K343" t="s">
        <v>365</v>
      </c>
      <c r="L343" t="str">
        <f t="shared" si="22"/>
        <v>NIT</v>
      </c>
      <c r="M343" t="str">
        <f t="shared" si="23"/>
        <v>05121306771027</v>
      </c>
      <c r="N343" t="s">
        <v>366</v>
      </c>
      <c r="O343">
        <v>0</v>
      </c>
      <c r="P343">
        <v>0</v>
      </c>
      <c r="Q343">
        <v>103.95</v>
      </c>
      <c r="R343">
        <v>13.513500000000001</v>
      </c>
      <c r="S343">
        <v>0</v>
      </c>
      <c r="T343">
        <v>0</v>
      </c>
      <c r="U343">
        <v>117.46350000000001</v>
      </c>
      <c r="V343">
        <v>0</v>
      </c>
      <c r="W343" t="s">
        <v>1</v>
      </c>
    </row>
    <row r="344" spans="1:23">
      <c r="A344" t="s">
        <v>8564</v>
      </c>
      <c r="B344" t="str">
        <f t="shared" si="20"/>
        <v>Junio</v>
      </c>
      <c r="C344" s="20">
        <v>44720</v>
      </c>
      <c r="D344" t="s">
        <v>1</v>
      </c>
      <c r="E344" t="s">
        <v>0</v>
      </c>
      <c r="F344" t="str">
        <f t="shared" si="21"/>
        <v>CCF</v>
      </c>
      <c r="G344" t="s">
        <v>8149</v>
      </c>
      <c r="H344" t="s">
        <v>8150</v>
      </c>
      <c r="I344">
        <v>2782</v>
      </c>
      <c r="J344">
        <v>2782</v>
      </c>
      <c r="K344" t="s">
        <v>126</v>
      </c>
      <c r="L344" t="str">
        <f t="shared" si="22"/>
        <v>NIT</v>
      </c>
      <c r="M344" t="str">
        <f t="shared" si="23"/>
        <v>12172508931019</v>
      </c>
      <c r="N344" t="s">
        <v>127</v>
      </c>
      <c r="O344">
        <v>0</v>
      </c>
      <c r="P344">
        <v>0</v>
      </c>
      <c r="Q344">
        <v>1456.25</v>
      </c>
      <c r="R344">
        <v>189.3125</v>
      </c>
      <c r="S344">
        <v>0</v>
      </c>
      <c r="T344">
        <v>0</v>
      </c>
      <c r="U344">
        <v>1645.5625</v>
      </c>
      <c r="V344">
        <v>0</v>
      </c>
      <c r="W344" t="s">
        <v>1</v>
      </c>
    </row>
    <row r="345" spans="1:23">
      <c r="A345" t="s">
        <v>8564</v>
      </c>
      <c r="B345" t="str">
        <f t="shared" si="20"/>
        <v>Junio</v>
      </c>
      <c r="C345" s="20">
        <v>44720</v>
      </c>
      <c r="D345" t="s">
        <v>1</v>
      </c>
      <c r="E345" t="s">
        <v>0</v>
      </c>
      <c r="F345" t="str">
        <f t="shared" si="21"/>
        <v>CCF</v>
      </c>
      <c r="G345" t="s">
        <v>8149</v>
      </c>
      <c r="H345" t="s">
        <v>8150</v>
      </c>
      <c r="I345">
        <v>2783</v>
      </c>
      <c r="J345">
        <v>2783</v>
      </c>
      <c r="K345" t="s">
        <v>830</v>
      </c>
      <c r="L345" t="str">
        <f t="shared" si="22"/>
        <v>NIT</v>
      </c>
      <c r="M345" t="str">
        <f t="shared" si="23"/>
        <v>14080405781014</v>
      </c>
      <c r="N345" t="s">
        <v>831</v>
      </c>
      <c r="O345">
        <v>0</v>
      </c>
      <c r="P345">
        <v>0</v>
      </c>
      <c r="Q345">
        <v>217.93</v>
      </c>
      <c r="R345">
        <v>28.330900000000003</v>
      </c>
      <c r="S345">
        <v>0</v>
      </c>
      <c r="T345">
        <v>0</v>
      </c>
      <c r="U345">
        <v>246.26090000000002</v>
      </c>
      <c r="V345">
        <v>0</v>
      </c>
      <c r="W345" t="s">
        <v>1</v>
      </c>
    </row>
    <row r="346" spans="1:23">
      <c r="A346" t="s">
        <v>8564</v>
      </c>
      <c r="B346" t="str">
        <f t="shared" si="20"/>
        <v>Junio</v>
      </c>
      <c r="C346" s="20">
        <v>44720</v>
      </c>
      <c r="D346" t="s">
        <v>1</v>
      </c>
      <c r="E346" t="s">
        <v>0</v>
      </c>
      <c r="F346" t="str">
        <f t="shared" si="21"/>
        <v>CCF</v>
      </c>
      <c r="G346" t="s">
        <v>8149</v>
      </c>
      <c r="H346" t="s">
        <v>8150</v>
      </c>
      <c r="I346">
        <v>2784</v>
      </c>
      <c r="J346">
        <v>2784</v>
      </c>
      <c r="K346" t="s">
        <v>79</v>
      </c>
      <c r="L346" t="str">
        <f t="shared" si="22"/>
        <v>NIT</v>
      </c>
      <c r="M346" t="str">
        <f t="shared" si="23"/>
        <v>11231810111015</v>
      </c>
      <c r="N346" t="s">
        <v>80</v>
      </c>
      <c r="O346">
        <v>0</v>
      </c>
      <c r="P346">
        <v>0</v>
      </c>
      <c r="Q346">
        <v>1239.06</v>
      </c>
      <c r="R346">
        <v>161.0778</v>
      </c>
      <c r="S346">
        <v>0</v>
      </c>
      <c r="T346">
        <v>0</v>
      </c>
      <c r="U346">
        <v>1400.1378</v>
      </c>
      <c r="V346">
        <v>0</v>
      </c>
      <c r="W346" t="s">
        <v>1</v>
      </c>
    </row>
    <row r="347" spans="1:23">
      <c r="A347" t="s">
        <v>8564</v>
      </c>
      <c r="B347" t="str">
        <f t="shared" si="20"/>
        <v>Junio</v>
      </c>
      <c r="C347" s="20">
        <v>44720</v>
      </c>
      <c r="D347" t="s">
        <v>1</v>
      </c>
      <c r="E347" t="s">
        <v>0</v>
      </c>
      <c r="F347" t="str">
        <f t="shared" si="21"/>
        <v>CCF</v>
      </c>
      <c r="G347" t="s">
        <v>8149</v>
      </c>
      <c r="H347" t="s">
        <v>8150</v>
      </c>
      <c r="I347">
        <v>2785</v>
      </c>
      <c r="J347">
        <v>2785</v>
      </c>
      <c r="K347" t="s">
        <v>435</v>
      </c>
      <c r="L347" t="str">
        <f t="shared" si="22"/>
        <v>NIT</v>
      </c>
      <c r="M347" t="str">
        <f t="shared" si="23"/>
        <v>06130407761017</v>
      </c>
      <c r="N347" t="s">
        <v>436</v>
      </c>
      <c r="O347">
        <v>0</v>
      </c>
      <c r="P347">
        <v>0</v>
      </c>
      <c r="Q347">
        <v>942.11</v>
      </c>
      <c r="R347">
        <v>122.4743</v>
      </c>
      <c r="S347">
        <v>0</v>
      </c>
      <c r="T347">
        <v>0</v>
      </c>
      <c r="U347">
        <v>1064.5843</v>
      </c>
      <c r="V347">
        <v>0</v>
      </c>
      <c r="W347" t="s">
        <v>1</v>
      </c>
    </row>
    <row r="348" spans="1:23">
      <c r="A348" t="s">
        <v>8564</v>
      </c>
      <c r="B348" t="str">
        <f t="shared" si="20"/>
        <v>Junio</v>
      </c>
      <c r="C348" s="20">
        <v>44720</v>
      </c>
      <c r="D348" t="s">
        <v>1</v>
      </c>
      <c r="E348" t="s">
        <v>0</v>
      </c>
      <c r="F348" t="str">
        <f t="shared" si="21"/>
        <v>CCF</v>
      </c>
      <c r="G348" t="s">
        <v>8149</v>
      </c>
      <c r="H348" t="s">
        <v>8150</v>
      </c>
      <c r="I348">
        <v>2786</v>
      </c>
      <c r="J348">
        <v>2786</v>
      </c>
      <c r="K348" t="s">
        <v>93</v>
      </c>
      <c r="L348" t="str">
        <f t="shared" si="22"/>
        <v>NIT</v>
      </c>
      <c r="M348" t="str">
        <f t="shared" si="23"/>
        <v>06140909921013</v>
      </c>
      <c r="N348" t="s">
        <v>94</v>
      </c>
      <c r="O348">
        <v>0</v>
      </c>
      <c r="P348">
        <v>0</v>
      </c>
      <c r="Q348">
        <v>81.56</v>
      </c>
      <c r="R348">
        <v>10.6028</v>
      </c>
      <c r="S348">
        <v>0</v>
      </c>
      <c r="T348">
        <v>0</v>
      </c>
      <c r="U348">
        <v>92.162800000000004</v>
      </c>
      <c r="V348">
        <v>0</v>
      </c>
      <c r="W348" t="s">
        <v>1</v>
      </c>
    </row>
    <row r="349" spans="1:23">
      <c r="A349" t="s">
        <v>8564</v>
      </c>
      <c r="B349" t="str">
        <f t="shared" si="20"/>
        <v>Junio</v>
      </c>
      <c r="C349" s="20">
        <v>44720</v>
      </c>
      <c r="D349" t="s">
        <v>1</v>
      </c>
      <c r="E349" t="s">
        <v>0</v>
      </c>
      <c r="F349" t="str">
        <f t="shared" si="21"/>
        <v>CCF</v>
      </c>
      <c r="G349" t="s">
        <v>8149</v>
      </c>
      <c r="H349" t="s">
        <v>8150</v>
      </c>
      <c r="I349">
        <v>2787</v>
      </c>
      <c r="J349">
        <v>2787</v>
      </c>
      <c r="K349" t="s">
        <v>140</v>
      </c>
      <c r="L349" t="str">
        <f t="shared" si="22"/>
        <v>NIT</v>
      </c>
      <c r="M349" t="str">
        <f t="shared" si="23"/>
        <v>06142110041021</v>
      </c>
      <c r="N349" t="s">
        <v>141</v>
      </c>
      <c r="O349">
        <v>0</v>
      </c>
      <c r="P349">
        <v>0</v>
      </c>
      <c r="Q349">
        <v>214.51</v>
      </c>
      <c r="R349">
        <v>27.886299999999999</v>
      </c>
      <c r="S349">
        <v>0</v>
      </c>
      <c r="T349">
        <v>0</v>
      </c>
      <c r="U349">
        <v>242.3963</v>
      </c>
      <c r="V349">
        <v>0</v>
      </c>
      <c r="W349" t="s">
        <v>1</v>
      </c>
    </row>
    <row r="350" spans="1:23">
      <c r="A350" t="s">
        <v>8564</v>
      </c>
      <c r="B350" t="str">
        <f t="shared" si="20"/>
        <v>Junio</v>
      </c>
      <c r="C350" s="20">
        <v>44720</v>
      </c>
      <c r="D350" t="s">
        <v>1</v>
      </c>
      <c r="E350" t="s">
        <v>0</v>
      </c>
      <c r="F350" t="str">
        <f t="shared" si="21"/>
        <v>CCF</v>
      </c>
      <c r="G350" t="s">
        <v>8149</v>
      </c>
      <c r="H350" t="s">
        <v>8150</v>
      </c>
      <c r="I350">
        <v>2788</v>
      </c>
      <c r="J350">
        <v>2788</v>
      </c>
      <c r="K350">
        <v>0</v>
      </c>
      <c r="L350" t="str">
        <f t="shared" si="22"/>
        <v>DUI</v>
      </c>
      <c r="M350" t="str">
        <f t="shared" si="23"/>
        <v>018717409</v>
      </c>
      <c r="N350" t="s">
        <v>322</v>
      </c>
      <c r="O350">
        <v>0</v>
      </c>
      <c r="P350">
        <v>0</v>
      </c>
      <c r="Q350">
        <v>122.31</v>
      </c>
      <c r="R350">
        <v>15.900300000000001</v>
      </c>
      <c r="S350">
        <v>0</v>
      </c>
      <c r="T350">
        <v>0</v>
      </c>
      <c r="U350">
        <v>138.21030000000002</v>
      </c>
      <c r="V350" t="s">
        <v>8383</v>
      </c>
      <c r="W350" t="s">
        <v>1</v>
      </c>
    </row>
    <row r="351" spans="1:23">
      <c r="A351" t="s">
        <v>8564</v>
      </c>
      <c r="B351" t="str">
        <f t="shared" si="20"/>
        <v>Junio</v>
      </c>
      <c r="C351" s="20">
        <v>44720</v>
      </c>
      <c r="D351" t="s">
        <v>1</v>
      </c>
      <c r="E351" t="s">
        <v>0</v>
      </c>
      <c r="F351" t="str">
        <f t="shared" si="21"/>
        <v>CCF</v>
      </c>
      <c r="G351" t="s">
        <v>8149</v>
      </c>
      <c r="H351" t="s">
        <v>8150</v>
      </c>
      <c r="I351">
        <v>2789</v>
      </c>
      <c r="J351">
        <v>2789</v>
      </c>
      <c r="K351" t="s">
        <v>610</v>
      </c>
      <c r="L351" t="str">
        <f t="shared" si="22"/>
        <v>NIT</v>
      </c>
      <c r="M351" t="str">
        <f t="shared" si="23"/>
        <v>14062511500012</v>
      </c>
      <c r="N351" t="s">
        <v>611</v>
      </c>
      <c r="O351">
        <v>0</v>
      </c>
      <c r="P351">
        <v>0</v>
      </c>
      <c r="Q351">
        <v>236.46</v>
      </c>
      <c r="R351">
        <v>30.739800000000002</v>
      </c>
      <c r="S351">
        <v>0</v>
      </c>
      <c r="T351">
        <v>0</v>
      </c>
      <c r="U351">
        <v>267.19979999999998</v>
      </c>
      <c r="V351">
        <v>0</v>
      </c>
      <c r="W351" t="s">
        <v>1</v>
      </c>
    </row>
    <row r="352" spans="1:23">
      <c r="A352" t="s">
        <v>8564</v>
      </c>
      <c r="B352" t="str">
        <f t="shared" si="20"/>
        <v>Junio</v>
      </c>
      <c r="C352" s="20">
        <v>44720</v>
      </c>
      <c r="D352" t="s">
        <v>1</v>
      </c>
      <c r="E352" t="s">
        <v>0</v>
      </c>
      <c r="F352" t="str">
        <f t="shared" si="21"/>
        <v>CCF</v>
      </c>
      <c r="G352" t="s">
        <v>8149</v>
      </c>
      <c r="H352" t="s">
        <v>8150</v>
      </c>
      <c r="I352">
        <v>2790</v>
      </c>
      <c r="J352">
        <v>2790</v>
      </c>
      <c r="K352">
        <v>0</v>
      </c>
      <c r="L352" t="str">
        <f t="shared" si="22"/>
        <v>DUI</v>
      </c>
      <c r="M352" t="str">
        <f t="shared" si="23"/>
        <v>023760988</v>
      </c>
      <c r="N352" t="s">
        <v>8434</v>
      </c>
      <c r="O352">
        <v>0</v>
      </c>
      <c r="P352">
        <v>0</v>
      </c>
      <c r="Q352">
        <v>817.58</v>
      </c>
      <c r="R352">
        <v>106.28540000000001</v>
      </c>
      <c r="S352">
        <v>0</v>
      </c>
      <c r="T352">
        <v>0</v>
      </c>
      <c r="U352">
        <v>923.86540000000002</v>
      </c>
      <c r="V352" t="s">
        <v>8433</v>
      </c>
      <c r="W352" t="s">
        <v>1</v>
      </c>
    </row>
    <row r="353" spans="1:23">
      <c r="A353" t="s">
        <v>8564</v>
      </c>
      <c r="B353" t="str">
        <f t="shared" si="20"/>
        <v>Junio</v>
      </c>
      <c r="C353" s="20">
        <v>44720</v>
      </c>
      <c r="D353" t="s">
        <v>1</v>
      </c>
      <c r="E353" t="s">
        <v>0</v>
      </c>
      <c r="F353" t="str">
        <f t="shared" si="21"/>
        <v>CCF</v>
      </c>
      <c r="G353" t="s">
        <v>8149</v>
      </c>
      <c r="H353" t="s">
        <v>8150</v>
      </c>
      <c r="I353">
        <v>2791</v>
      </c>
      <c r="J353">
        <v>2791</v>
      </c>
      <c r="K353" t="s">
        <v>887</v>
      </c>
      <c r="L353" t="str">
        <f t="shared" si="22"/>
        <v>NIT</v>
      </c>
      <c r="M353" t="str">
        <f t="shared" si="23"/>
        <v>12171406680019</v>
      </c>
      <c r="N353" t="s">
        <v>888</v>
      </c>
      <c r="O353">
        <v>0</v>
      </c>
      <c r="P353">
        <v>0</v>
      </c>
      <c r="Q353">
        <v>50.28</v>
      </c>
      <c r="R353">
        <v>6.5364000000000004</v>
      </c>
      <c r="S353">
        <v>0</v>
      </c>
      <c r="T353">
        <v>0</v>
      </c>
      <c r="U353">
        <v>56.816400000000002</v>
      </c>
      <c r="V353">
        <v>0</v>
      </c>
      <c r="W353" t="s">
        <v>1</v>
      </c>
    </row>
    <row r="354" spans="1:23">
      <c r="A354" t="s">
        <v>8564</v>
      </c>
      <c r="B354" t="str">
        <f t="shared" si="20"/>
        <v>Junio</v>
      </c>
      <c r="C354" s="20">
        <v>44720</v>
      </c>
      <c r="D354" t="s">
        <v>1</v>
      </c>
      <c r="E354" t="s">
        <v>0</v>
      </c>
      <c r="F354" t="str">
        <f t="shared" si="21"/>
        <v>CCF</v>
      </c>
      <c r="G354" t="s">
        <v>8149</v>
      </c>
      <c r="H354" t="s">
        <v>8150</v>
      </c>
      <c r="I354">
        <v>2792</v>
      </c>
      <c r="J354">
        <v>2792</v>
      </c>
      <c r="K354" t="s">
        <v>7944</v>
      </c>
      <c r="L354" t="str">
        <f t="shared" si="22"/>
        <v>NIT</v>
      </c>
      <c r="M354" t="str">
        <f t="shared" si="23"/>
        <v>02021811851048</v>
      </c>
      <c r="N354" t="s">
        <v>7945</v>
      </c>
      <c r="O354">
        <v>0</v>
      </c>
      <c r="P354">
        <v>0</v>
      </c>
      <c r="Q354">
        <v>285.45999999999998</v>
      </c>
      <c r="R354">
        <v>37.1098</v>
      </c>
      <c r="S354">
        <v>0</v>
      </c>
      <c r="T354">
        <v>0</v>
      </c>
      <c r="U354">
        <v>322.56979999999999</v>
      </c>
      <c r="V354">
        <v>0</v>
      </c>
      <c r="W354" t="s">
        <v>1</v>
      </c>
    </row>
    <row r="355" spans="1:23">
      <c r="A355" t="s">
        <v>8564</v>
      </c>
      <c r="B355" t="str">
        <f t="shared" si="20"/>
        <v>Junio</v>
      </c>
      <c r="C355" s="20">
        <v>44720</v>
      </c>
      <c r="D355" t="s">
        <v>1</v>
      </c>
      <c r="E355" t="s">
        <v>0</v>
      </c>
      <c r="F355" t="str">
        <f t="shared" si="21"/>
        <v>CCF</v>
      </c>
      <c r="G355" t="s">
        <v>8149</v>
      </c>
      <c r="H355" t="s">
        <v>8150</v>
      </c>
      <c r="I355">
        <v>2793</v>
      </c>
      <c r="J355">
        <v>2793</v>
      </c>
      <c r="K355" t="s">
        <v>8610</v>
      </c>
      <c r="L355" t="str">
        <f t="shared" si="22"/>
        <v>NIT</v>
      </c>
      <c r="M355" t="str">
        <f t="shared" si="23"/>
        <v>05110211861051</v>
      </c>
      <c r="N355" t="s">
        <v>8611</v>
      </c>
      <c r="O355">
        <v>0</v>
      </c>
      <c r="P355">
        <v>0</v>
      </c>
      <c r="Q355">
        <v>61.16</v>
      </c>
      <c r="R355">
        <v>7.9508000000000001</v>
      </c>
      <c r="S355">
        <v>0</v>
      </c>
      <c r="T355">
        <v>0</v>
      </c>
      <c r="U355">
        <v>69.110799999999998</v>
      </c>
      <c r="V355">
        <v>0</v>
      </c>
      <c r="W355" t="s">
        <v>1</v>
      </c>
    </row>
    <row r="356" spans="1:23">
      <c r="A356" t="s">
        <v>8564</v>
      </c>
      <c r="B356" t="str">
        <f t="shared" si="20"/>
        <v>Junio</v>
      </c>
      <c r="C356" s="20">
        <v>44720</v>
      </c>
      <c r="D356" t="s">
        <v>1</v>
      </c>
      <c r="E356" t="s">
        <v>0</v>
      </c>
      <c r="F356" t="str">
        <f t="shared" si="21"/>
        <v>CCF</v>
      </c>
      <c r="G356" t="s">
        <v>8149</v>
      </c>
      <c r="H356" t="s">
        <v>8150</v>
      </c>
      <c r="I356">
        <v>2794</v>
      </c>
      <c r="J356">
        <v>2794</v>
      </c>
      <c r="K356">
        <v>0</v>
      </c>
      <c r="L356" t="str">
        <f t="shared" si="22"/>
        <v>DUI</v>
      </c>
      <c r="M356" t="str">
        <f t="shared" si="23"/>
        <v>023506457</v>
      </c>
      <c r="N356" t="s">
        <v>8412</v>
      </c>
      <c r="O356">
        <v>0</v>
      </c>
      <c r="P356">
        <v>0</v>
      </c>
      <c r="Q356">
        <v>44.59</v>
      </c>
      <c r="R356">
        <v>5.7967000000000004</v>
      </c>
      <c r="S356">
        <v>0</v>
      </c>
      <c r="T356">
        <v>0</v>
      </c>
      <c r="U356">
        <v>50.386700000000005</v>
      </c>
      <c r="V356" t="s">
        <v>8411</v>
      </c>
      <c r="W356" t="s">
        <v>1</v>
      </c>
    </row>
    <row r="357" spans="1:23">
      <c r="A357" t="s">
        <v>8564</v>
      </c>
      <c r="B357" t="str">
        <f t="shared" si="20"/>
        <v>Junio</v>
      </c>
      <c r="C357" s="20">
        <v>44720</v>
      </c>
      <c r="D357" t="s">
        <v>1</v>
      </c>
      <c r="E357" t="s">
        <v>0</v>
      </c>
      <c r="F357" t="str">
        <f t="shared" si="21"/>
        <v>CCF</v>
      </c>
      <c r="G357" t="s">
        <v>8149</v>
      </c>
      <c r="H357" t="s">
        <v>8150</v>
      </c>
      <c r="I357">
        <v>2795</v>
      </c>
      <c r="J357">
        <v>2795</v>
      </c>
      <c r="K357" t="s">
        <v>435</v>
      </c>
      <c r="L357" t="str">
        <f t="shared" si="22"/>
        <v>NIT</v>
      </c>
      <c r="M357" t="str">
        <f t="shared" si="23"/>
        <v>06130407761017</v>
      </c>
      <c r="N357" t="s">
        <v>436</v>
      </c>
      <c r="O357">
        <v>0</v>
      </c>
      <c r="P357">
        <v>0</v>
      </c>
      <c r="Q357">
        <v>21.88</v>
      </c>
      <c r="R357">
        <v>2.8443999999999998</v>
      </c>
      <c r="S357">
        <v>0</v>
      </c>
      <c r="T357">
        <v>0</v>
      </c>
      <c r="U357">
        <v>24.724399999999999</v>
      </c>
      <c r="V357">
        <v>0</v>
      </c>
      <c r="W357" t="s">
        <v>1</v>
      </c>
    </row>
    <row r="358" spans="1:23">
      <c r="A358" t="s">
        <v>8564</v>
      </c>
      <c r="B358" t="str">
        <f t="shared" si="20"/>
        <v>Junio</v>
      </c>
      <c r="C358" s="20">
        <v>44721</v>
      </c>
      <c r="D358" t="s">
        <v>1</v>
      </c>
      <c r="E358" t="s">
        <v>0</v>
      </c>
      <c r="F358" t="str">
        <f t="shared" si="21"/>
        <v>CCF</v>
      </c>
      <c r="G358" t="s">
        <v>8149</v>
      </c>
      <c r="H358" t="s">
        <v>8150</v>
      </c>
      <c r="I358">
        <v>2797</v>
      </c>
      <c r="J358">
        <v>2797</v>
      </c>
      <c r="K358" t="s">
        <v>8224</v>
      </c>
      <c r="L358" t="str">
        <f t="shared" si="22"/>
        <v>NIT</v>
      </c>
      <c r="M358" t="str">
        <f t="shared" si="23"/>
        <v>06140707201043</v>
      </c>
      <c r="N358" t="s">
        <v>8225</v>
      </c>
      <c r="O358">
        <v>0</v>
      </c>
      <c r="P358">
        <v>0</v>
      </c>
      <c r="Q358">
        <v>485.82</v>
      </c>
      <c r="R358">
        <v>63.156600000000005</v>
      </c>
      <c r="S358">
        <v>0</v>
      </c>
      <c r="T358">
        <v>0</v>
      </c>
      <c r="U358">
        <v>548.97659999999996</v>
      </c>
      <c r="V358">
        <v>0</v>
      </c>
      <c r="W358" t="s">
        <v>1</v>
      </c>
    </row>
    <row r="359" spans="1:23">
      <c r="A359" t="s">
        <v>8564</v>
      </c>
      <c r="B359" t="str">
        <f t="shared" si="20"/>
        <v>Junio</v>
      </c>
      <c r="C359" s="20">
        <v>44721</v>
      </c>
      <c r="D359" t="s">
        <v>1</v>
      </c>
      <c r="E359" t="s">
        <v>0</v>
      </c>
      <c r="F359" t="str">
        <f t="shared" si="21"/>
        <v>CCF</v>
      </c>
      <c r="G359" t="s">
        <v>8149</v>
      </c>
      <c r="H359" t="s">
        <v>8150</v>
      </c>
      <c r="I359">
        <v>2798</v>
      </c>
      <c r="J359">
        <v>2798</v>
      </c>
      <c r="K359" t="s">
        <v>351</v>
      </c>
      <c r="L359" t="str">
        <f t="shared" si="22"/>
        <v>NIT</v>
      </c>
      <c r="M359" t="str">
        <f t="shared" si="23"/>
        <v>14160704530017</v>
      </c>
      <c r="N359" t="s">
        <v>352</v>
      </c>
      <c r="O359">
        <v>0</v>
      </c>
      <c r="P359">
        <v>0</v>
      </c>
      <c r="Q359">
        <v>134.46</v>
      </c>
      <c r="R359">
        <v>17.479800000000001</v>
      </c>
      <c r="S359">
        <v>0</v>
      </c>
      <c r="T359">
        <v>0</v>
      </c>
      <c r="U359">
        <v>151.93980000000002</v>
      </c>
      <c r="V359">
        <v>0</v>
      </c>
      <c r="W359" t="s">
        <v>1</v>
      </c>
    </row>
    <row r="360" spans="1:23">
      <c r="A360" t="s">
        <v>8564</v>
      </c>
      <c r="B360" t="str">
        <f t="shared" si="20"/>
        <v>Junio</v>
      </c>
      <c r="C360" s="20">
        <v>44721</v>
      </c>
      <c r="D360" t="s">
        <v>1</v>
      </c>
      <c r="E360" t="s">
        <v>0</v>
      </c>
      <c r="F360" t="str">
        <f t="shared" si="21"/>
        <v>CCF</v>
      </c>
      <c r="G360" t="s">
        <v>8149</v>
      </c>
      <c r="H360" t="s">
        <v>8150</v>
      </c>
      <c r="I360">
        <v>2799</v>
      </c>
      <c r="J360">
        <v>2799</v>
      </c>
      <c r="K360" t="s">
        <v>118</v>
      </c>
      <c r="L360" t="str">
        <f t="shared" si="22"/>
        <v>NIT</v>
      </c>
      <c r="M360" t="str">
        <f t="shared" si="23"/>
        <v>06141106071025</v>
      </c>
      <c r="N360" t="s">
        <v>119</v>
      </c>
      <c r="O360">
        <v>0</v>
      </c>
      <c r="P360">
        <v>0</v>
      </c>
      <c r="Q360">
        <v>5.5</v>
      </c>
      <c r="R360">
        <v>0.71500000000000008</v>
      </c>
      <c r="S360">
        <v>0</v>
      </c>
      <c r="T360">
        <v>0</v>
      </c>
      <c r="U360">
        <v>6.2149999999999999</v>
      </c>
      <c r="V360">
        <v>0</v>
      </c>
      <c r="W360" t="s">
        <v>1</v>
      </c>
    </row>
    <row r="361" spans="1:23">
      <c r="A361" t="s">
        <v>8564</v>
      </c>
      <c r="B361" t="str">
        <f t="shared" si="20"/>
        <v>Junio</v>
      </c>
      <c r="C361" s="20">
        <v>44721</v>
      </c>
      <c r="D361" t="s">
        <v>1</v>
      </c>
      <c r="E361" t="s">
        <v>0</v>
      </c>
      <c r="F361" t="str">
        <f t="shared" si="21"/>
        <v>CCF</v>
      </c>
      <c r="G361" t="s">
        <v>8149</v>
      </c>
      <c r="H361" t="s">
        <v>8150</v>
      </c>
      <c r="I361">
        <v>2800</v>
      </c>
      <c r="J361">
        <v>2800</v>
      </c>
      <c r="K361" t="s">
        <v>996</v>
      </c>
      <c r="L361" t="str">
        <f t="shared" si="22"/>
        <v>NIT</v>
      </c>
      <c r="M361" t="str">
        <f t="shared" si="23"/>
        <v>06142005700036</v>
      </c>
      <c r="N361" t="s">
        <v>997</v>
      </c>
      <c r="O361">
        <v>0</v>
      </c>
      <c r="P361">
        <v>0</v>
      </c>
      <c r="Q361">
        <v>176.6</v>
      </c>
      <c r="R361">
        <v>22.957999999999998</v>
      </c>
      <c r="S361">
        <v>0</v>
      </c>
      <c r="T361">
        <v>0</v>
      </c>
      <c r="U361">
        <v>199.55799999999999</v>
      </c>
      <c r="V361">
        <v>0</v>
      </c>
      <c r="W361" t="s">
        <v>1</v>
      </c>
    </row>
    <row r="362" spans="1:23">
      <c r="A362" t="s">
        <v>8564</v>
      </c>
      <c r="B362" t="str">
        <f t="shared" si="20"/>
        <v>Junio</v>
      </c>
      <c r="C362" s="20">
        <v>44721</v>
      </c>
      <c r="D362" t="s">
        <v>1</v>
      </c>
      <c r="E362" t="s">
        <v>0</v>
      </c>
      <c r="F362" t="str">
        <f t="shared" si="21"/>
        <v>CCF</v>
      </c>
      <c r="G362" t="s">
        <v>8149</v>
      </c>
      <c r="H362" t="s">
        <v>8150</v>
      </c>
      <c r="I362">
        <v>2801</v>
      </c>
      <c r="J362">
        <v>2801</v>
      </c>
      <c r="K362" t="s">
        <v>118</v>
      </c>
      <c r="L362" t="str">
        <f t="shared" si="22"/>
        <v>NIT</v>
      </c>
      <c r="M362" t="str">
        <f t="shared" si="23"/>
        <v>06141106071025</v>
      </c>
      <c r="N362" t="s">
        <v>119</v>
      </c>
      <c r="O362">
        <v>0</v>
      </c>
      <c r="P362">
        <v>0</v>
      </c>
      <c r="Q362">
        <v>65.75</v>
      </c>
      <c r="R362">
        <v>8.5474999999999994</v>
      </c>
      <c r="S362">
        <v>0</v>
      </c>
      <c r="T362">
        <v>0</v>
      </c>
      <c r="U362">
        <v>74.297499999999999</v>
      </c>
      <c r="V362">
        <v>0</v>
      </c>
      <c r="W362" t="s">
        <v>1</v>
      </c>
    </row>
    <row r="363" spans="1:23">
      <c r="A363" t="s">
        <v>8564</v>
      </c>
      <c r="B363" t="str">
        <f t="shared" si="20"/>
        <v>Junio</v>
      </c>
      <c r="C363" s="20">
        <v>44721</v>
      </c>
      <c r="D363" t="s">
        <v>1</v>
      </c>
      <c r="E363" t="s">
        <v>0</v>
      </c>
      <c r="F363" t="str">
        <f t="shared" si="21"/>
        <v>CCF</v>
      </c>
      <c r="G363" t="s">
        <v>8149</v>
      </c>
      <c r="H363" t="s">
        <v>8150</v>
      </c>
      <c r="I363">
        <v>2802</v>
      </c>
      <c r="J363">
        <v>2802</v>
      </c>
      <c r="K363" t="s">
        <v>8321</v>
      </c>
      <c r="L363" t="str">
        <f t="shared" si="22"/>
        <v>NIT</v>
      </c>
      <c r="M363" t="str">
        <f t="shared" si="23"/>
        <v>06142307191041</v>
      </c>
      <c r="N363" t="s">
        <v>8322</v>
      </c>
      <c r="O363">
        <v>0</v>
      </c>
      <c r="P363">
        <v>0</v>
      </c>
      <c r="Q363">
        <v>363.19</v>
      </c>
      <c r="R363">
        <v>47.214700000000001</v>
      </c>
      <c r="S363">
        <v>0</v>
      </c>
      <c r="T363">
        <v>0</v>
      </c>
      <c r="U363">
        <v>410.40469999999999</v>
      </c>
      <c r="V363">
        <v>0</v>
      </c>
      <c r="W363" t="s">
        <v>1</v>
      </c>
    </row>
    <row r="364" spans="1:23">
      <c r="A364" t="s">
        <v>8564</v>
      </c>
      <c r="B364" t="str">
        <f t="shared" si="20"/>
        <v>Junio</v>
      </c>
      <c r="C364" s="20">
        <v>44721</v>
      </c>
      <c r="D364" t="s">
        <v>1</v>
      </c>
      <c r="E364" t="s">
        <v>0</v>
      </c>
      <c r="F364" t="str">
        <f t="shared" si="21"/>
        <v>CCF</v>
      </c>
      <c r="G364" t="s">
        <v>8149</v>
      </c>
      <c r="H364" t="s">
        <v>8150</v>
      </c>
      <c r="I364">
        <v>2803</v>
      </c>
      <c r="J364">
        <v>2803</v>
      </c>
      <c r="K364" t="s">
        <v>956</v>
      </c>
      <c r="L364" t="str">
        <f t="shared" si="22"/>
        <v>NIT</v>
      </c>
      <c r="M364" t="str">
        <f t="shared" si="23"/>
        <v>06142402731100</v>
      </c>
      <c r="N364" t="s">
        <v>957</v>
      </c>
      <c r="O364">
        <v>0</v>
      </c>
      <c r="P364">
        <v>0</v>
      </c>
      <c r="Q364">
        <v>122.34</v>
      </c>
      <c r="R364">
        <v>15.904200000000001</v>
      </c>
      <c r="S364">
        <v>0</v>
      </c>
      <c r="T364">
        <v>0</v>
      </c>
      <c r="U364">
        <v>138.24420000000001</v>
      </c>
      <c r="V364">
        <v>0</v>
      </c>
      <c r="W364" t="s">
        <v>1</v>
      </c>
    </row>
    <row r="365" spans="1:23">
      <c r="A365" t="s">
        <v>8564</v>
      </c>
      <c r="B365" t="str">
        <f t="shared" si="20"/>
        <v>Junio</v>
      </c>
      <c r="C365" s="20">
        <v>44721</v>
      </c>
      <c r="D365" t="s">
        <v>1</v>
      </c>
      <c r="E365" t="s">
        <v>0</v>
      </c>
      <c r="F365" t="str">
        <f t="shared" si="21"/>
        <v>CCF</v>
      </c>
      <c r="G365" t="s">
        <v>8149</v>
      </c>
      <c r="H365" t="s">
        <v>8150</v>
      </c>
      <c r="I365">
        <v>2804</v>
      </c>
      <c r="J365">
        <v>2804</v>
      </c>
      <c r="K365" t="s">
        <v>333</v>
      </c>
      <c r="L365" t="str">
        <f t="shared" si="22"/>
        <v>NIT</v>
      </c>
      <c r="M365" t="str">
        <f t="shared" si="23"/>
        <v>06140607941015</v>
      </c>
      <c r="N365" t="s">
        <v>334</v>
      </c>
      <c r="O365">
        <v>0</v>
      </c>
      <c r="P365">
        <v>0</v>
      </c>
      <c r="Q365">
        <v>305.85000000000002</v>
      </c>
      <c r="R365">
        <v>39.760500000000008</v>
      </c>
      <c r="S365">
        <v>0</v>
      </c>
      <c r="T365">
        <v>0</v>
      </c>
      <c r="U365">
        <v>345.6105</v>
      </c>
      <c r="V365">
        <v>0</v>
      </c>
      <c r="W365" t="s">
        <v>1</v>
      </c>
    </row>
    <row r="366" spans="1:23">
      <c r="A366" t="s">
        <v>8564</v>
      </c>
      <c r="B366" t="str">
        <f t="shared" si="20"/>
        <v>Junio</v>
      </c>
      <c r="C366" s="20">
        <v>44721</v>
      </c>
      <c r="D366" t="s">
        <v>1</v>
      </c>
      <c r="E366" t="s">
        <v>0</v>
      </c>
      <c r="F366" t="str">
        <f t="shared" si="21"/>
        <v>CCF</v>
      </c>
      <c r="G366" t="s">
        <v>8149</v>
      </c>
      <c r="H366" t="s">
        <v>8150</v>
      </c>
      <c r="I366">
        <v>2805</v>
      </c>
      <c r="J366">
        <v>2805</v>
      </c>
      <c r="K366" t="s">
        <v>1424</v>
      </c>
      <c r="L366" t="str">
        <f t="shared" si="22"/>
        <v>NIT</v>
      </c>
      <c r="M366" t="str">
        <f t="shared" si="23"/>
        <v>06142511710010</v>
      </c>
      <c r="N366" t="s">
        <v>1425</v>
      </c>
      <c r="O366">
        <v>0</v>
      </c>
      <c r="P366">
        <v>0</v>
      </c>
      <c r="Q366">
        <v>101.94</v>
      </c>
      <c r="R366">
        <v>13.2522</v>
      </c>
      <c r="S366">
        <v>0</v>
      </c>
      <c r="T366">
        <v>0</v>
      </c>
      <c r="U366">
        <v>115.1922</v>
      </c>
      <c r="V366">
        <v>0</v>
      </c>
      <c r="W366" t="s">
        <v>1</v>
      </c>
    </row>
    <row r="367" spans="1:23">
      <c r="A367" t="s">
        <v>8564</v>
      </c>
      <c r="B367" t="str">
        <f t="shared" si="20"/>
        <v>Junio</v>
      </c>
      <c r="C367" s="20">
        <v>44721</v>
      </c>
      <c r="D367" t="s">
        <v>1</v>
      </c>
      <c r="E367" t="s">
        <v>0</v>
      </c>
      <c r="F367" t="str">
        <f t="shared" si="21"/>
        <v>CCF</v>
      </c>
      <c r="G367" t="s">
        <v>8149</v>
      </c>
      <c r="H367" t="s">
        <v>8150</v>
      </c>
      <c r="I367">
        <v>2806</v>
      </c>
      <c r="J367">
        <v>2806</v>
      </c>
      <c r="K367">
        <v>0</v>
      </c>
      <c r="L367" t="str">
        <f t="shared" si="22"/>
        <v>DUI</v>
      </c>
      <c r="M367" t="str">
        <f t="shared" si="23"/>
        <v>023750789</v>
      </c>
      <c r="N367" t="s">
        <v>8684</v>
      </c>
      <c r="O367">
        <v>0</v>
      </c>
      <c r="P367">
        <v>0</v>
      </c>
      <c r="Q367">
        <v>46.81</v>
      </c>
      <c r="R367">
        <v>6.0853000000000002</v>
      </c>
      <c r="S367">
        <v>0</v>
      </c>
      <c r="T367">
        <v>0</v>
      </c>
      <c r="U367">
        <v>52.895300000000006</v>
      </c>
      <c r="V367" t="s">
        <v>8683</v>
      </c>
      <c r="W367" t="s">
        <v>1</v>
      </c>
    </row>
    <row r="368" spans="1:23">
      <c r="A368" t="s">
        <v>8564</v>
      </c>
      <c r="B368" t="str">
        <f t="shared" si="20"/>
        <v>Junio</v>
      </c>
      <c r="C368" s="20">
        <v>44721</v>
      </c>
      <c r="D368" t="s">
        <v>1</v>
      </c>
      <c r="E368" t="s">
        <v>0</v>
      </c>
      <c r="F368" t="str">
        <f t="shared" si="21"/>
        <v>CCF</v>
      </c>
      <c r="G368" t="s">
        <v>8149</v>
      </c>
      <c r="H368" t="s">
        <v>8150</v>
      </c>
      <c r="I368">
        <v>2807</v>
      </c>
      <c r="J368">
        <v>2807</v>
      </c>
      <c r="K368" t="s">
        <v>503</v>
      </c>
      <c r="L368" t="str">
        <f t="shared" si="22"/>
        <v>NIT</v>
      </c>
      <c r="M368" t="str">
        <f t="shared" si="23"/>
        <v>06142311181026</v>
      </c>
      <c r="N368" t="s">
        <v>504</v>
      </c>
      <c r="O368">
        <v>0</v>
      </c>
      <c r="P368">
        <v>0</v>
      </c>
      <c r="Q368">
        <v>12.32</v>
      </c>
      <c r="R368">
        <v>1.6016000000000001</v>
      </c>
      <c r="S368">
        <v>0</v>
      </c>
      <c r="T368">
        <v>0</v>
      </c>
      <c r="U368">
        <v>13.9216</v>
      </c>
      <c r="V368">
        <v>0</v>
      </c>
      <c r="W368" t="s">
        <v>1</v>
      </c>
    </row>
    <row r="369" spans="1:23">
      <c r="A369" t="s">
        <v>8564</v>
      </c>
      <c r="B369" t="str">
        <f t="shared" si="20"/>
        <v>Junio</v>
      </c>
      <c r="C369" s="20">
        <v>44721</v>
      </c>
      <c r="D369" t="s">
        <v>1</v>
      </c>
      <c r="E369" t="s">
        <v>0</v>
      </c>
      <c r="F369" t="str">
        <f t="shared" si="21"/>
        <v>CCF</v>
      </c>
      <c r="G369" t="s">
        <v>8149</v>
      </c>
      <c r="H369" t="s">
        <v>8150</v>
      </c>
      <c r="I369">
        <v>2808</v>
      </c>
      <c r="J369">
        <v>2808</v>
      </c>
      <c r="K369" t="s">
        <v>347</v>
      </c>
      <c r="L369" t="str">
        <f t="shared" si="22"/>
        <v>NIT</v>
      </c>
      <c r="M369" t="str">
        <f t="shared" si="23"/>
        <v>06141106041029</v>
      </c>
      <c r="N369" t="s">
        <v>348</v>
      </c>
      <c r="O369">
        <v>0</v>
      </c>
      <c r="P369">
        <v>0</v>
      </c>
      <c r="Q369">
        <v>81.55</v>
      </c>
      <c r="R369">
        <v>10.6015</v>
      </c>
      <c r="S369">
        <v>0</v>
      </c>
      <c r="T369">
        <v>0</v>
      </c>
      <c r="U369">
        <v>92.151499999999999</v>
      </c>
      <c r="V369">
        <v>0</v>
      </c>
      <c r="W369" t="s">
        <v>1</v>
      </c>
    </row>
    <row r="370" spans="1:23">
      <c r="A370" t="s">
        <v>8564</v>
      </c>
      <c r="B370" t="str">
        <f t="shared" si="20"/>
        <v>Junio</v>
      </c>
      <c r="C370" s="20">
        <v>44721</v>
      </c>
      <c r="D370" t="s">
        <v>1</v>
      </c>
      <c r="E370" t="s">
        <v>0</v>
      </c>
      <c r="F370" t="str">
        <f t="shared" si="21"/>
        <v>CCF</v>
      </c>
      <c r="G370" t="s">
        <v>8149</v>
      </c>
      <c r="H370" t="s">
        <v>8150</v>
      </c>
      <c r="I370">
        <v>2809</v>
      </c>
      <c r="J370">
        <v>2809</v>
      </c>
      <c r="K370" t="s">
        <v>685</v>
      </c>
      <c r="L370" t="str">
        <f t="shared" si="22"/>
        <v>NIT</v>
      </c>
      <c r="M370" t="str">
        <f t="shared" si="23"/>
        <v>11212603721011</v>
      </c>
      <c r="N370" t="s">
        <v>686</v>
      </c>
      <c r="O370">
        <v>0</v>
      </c>
      <c r="P370">
        <v>0</v>
      </c>
      <c r="Q370">
        <v>407.78</v>
      </c>
      <c r="R370">
        <v>53.011399999999995</v>
      </c>
      <c r="S370">
        <v>0</v>
      </c>
      <c r="T370">
        <v>0</v>
      </c>
      <c r="U370">
        <v>460.79139999999995</v>
      </c>
      <c r="V370">
        <v>0</v>
      </c>
      <c r="W370" t="s">
        <v>1</v>
      </c>
    </row>
    <row r="371" spans="1:23">
      <c r="A371" t="s">
        <v>8564</v>
      </c>
      <c r="B371" t="str">
        <f t="shared" si="20"/>
        <v>Junio</v>
      </c>
      <c r="C371" s="20">
        <v>44721</v>
      </c>
      <c r="D371" t="s">
        <v>1</v>
      </c>
      <c r="E371" t="s">
        <v>0</v>
      </c>
      <c r="F371" t="str">
        <f t="shared" si="21"/>
        <v>CCF</v>
      </c>
      <c r="G371" t="s">
        <v>8149</v>
      </c>
      <c r="H371" t="s">
        <v>8150</v>
      </c>
      <c r="I371">
        <v>2810</v>
      </c>
      <c r="J371">
        <v>2810</v>
      </c>
      <c r="K371" t="s">
        <v>7924</v>
      </c>
      <c r="L371" t="str">
        <f t="shared" si="22"/>
        <v>NIT</v>
      </c>
      <c r="M371" t="str">
        <f t="shared" si="23"/>
        <v>06140808770022</v>
      </c>
      <c r="N371" t="s">
        <v>7925</v>
      </c>
      <c r="O371">
        <v>0</v>
      </c>
      <c r="P371">
        <v>0</v>
      </c>
      <c r="Q371">
        <v>163.12</v>
      </c>
      <c r="R371">
        <v>21.2056</v>
      </c>
      <c r="S371">
        <v>0</v>
      </c>
      <c r="T371">
        <v>0</v>
      </c>
      <c r="U371">
        <v>184.32560000000001</v>
      </c>
      <c r="V371">
        <v>0</v>
      </c>
      <c r="W371" t="s">
        <v>1</v>
      </c>
    </row>
    <row r="372" spans="1:23">
      <c r="A372" t="s">
        <v>8564</v>
      </c>
      <c r="B372" t="str">
        <f t="shared" si="20"/>
        <v>Junio</v>
      </c>
      <c r="C372" s="20">
        <v>44721</v>
      </c>
      <c r="D372" t="s">
        <v>1</v>
      </c>
      <c r="E372" t="s">
        <v>0</v>
      </c>
      <c r="F372" t="str">
        <f t="shared" si="21"/>
        <v>CCF</v>
      </c>
      <c r="G372" t="s">
        <v>8149</v>
      </c>
      <c r="H372" t="s">
        <v>8150</v>
      </c>
      <c r="I372">
        <v>2812</v>
      </c>
      <c r="J372">
        <v>2812</v>
      </c>
      <c r="K372" t="s">
        <v>85</v>
      </c>
      <c r="L372" t="str">
        <f t="shared" si="22"/>
        <v>NIT</v>
      </c>
      <c r="M372" t="str">
        <f t="shared" si="23"/>
        <v>12171907161026</v>
      </c>
      <c r="N372" t="s">
        <v>86</v>
      </c>
      <c r="O372">
        <v>0</v>
      </c>
      <c r="P372">
        <v>0</v>
      </c>
      <c r="Q372">
        <v>10941.8</v>
      </c>
      <c r="R372">
        <v>1422.434</v>
      </c>
      <c r="S372">
        <v>0</v>
      </c>
      <c r="T372">
        <v>0</v>
      </c>
      <c r="U372">
        <v>12364.233999999999</v>
      </c>
      <c r="V372">
        <v>0</v>
      </c>
      <c r="W372" t="s">
        <v>1</v>
      </c>
    </row>
    <row r="373" spans="1:23">
      <c r="A373" t="s">
        <v>8564</v>
      </c>
      <c r="B373" t="str">
        <f t="shared" si="20"/>
        <v>Junio</v>
      </c>
      <c r="C373" s="20">
        <v>44721</v>
      </c>
      <c r="D373" t="s">
        <v>1</v>
      </c>
      <c r="E373" t="s">
        <v>0</v>
      </c>
      <c r="F373" t="str">
        <f t="shared" si="21"/>
        <v>CCF</v>
      </c>
      <c r="G373" t="s">
        <v>8149</v>
      </c>
      <c r="H373" t="s">
        <v>8150</v>
      </c>
      <c r="I373">
        <v>2813</v>
      </c>
      <c r="J373">
        <v>2813</v>
      </c>
      <c r="K373" t="s">
        <v>8224</v>
      </c>
      <c r="L373" t="str">
        <f t="shared" si="22"/>
        <v>NIT</v>
      </c>
      <c r="M373" t="str">
        <f t="shared" si="23"/>
        <v>06140707201043</v>
      </c>
      <c r="N373" t="s">
        <v>8225</v>
      </c>
      <c r="O373">
        <v>0</v>
      </c>
      <c r="P373">
        <v>0</v>
      </c>
      <c r="Q373">
        <v>24.6</v>
      </c>
      <c r="R373">
        <v>3.1980000000000004</v>
      </c>
      <c r="S373">
        <v>0</v>
      </c>
      <c r="T373">
        <v>0</v>
      </c>
      <c r="U373">
        <v>27.798000000000002</v>
      </c>
      <c r="V373">
        <v>0</v>
      </c>
      <c r="W373" t="s">
        <v>1</v>
      </c>
    </row>
    <row r="374" spans="1:23">
      <c r="A374" t="s">
        <v>8564</v>
      </c>
      <c r="B374" t="str">
        <f t="shared" si="20"/>
        <v>Junio</v>
      </c>
      <c r="C374" s="20">
        <v>44721</v>
      </c>
      <c r="D374" t="s">
        <v>1</v>
      </c>
      <c r="E374" t="s">
        <v>0</v>
      </c>
      <c r="F374" t="str">
        <f t="shared" si="21"/>
        <v>CCF</v>
      </c>
      <c r="G374" t="s">
        <v>8149</v>
      </c>
      <c r="H374" t="s">
        <v>8150</v>
      </c>
      <c r="I374">
        <v>2814</v>
      </c>
      <c r="J374">
        <v>2814</v>
      </c>
      <c r="K374">
        <v>0</v>
      </c>
      <c r="L374" t="str">
        <f t="shared" si="22"/>
        <v>DUI</v>
      </c>
      <c r="M374" t="str">
        <f t="shared" si="23"/>
        <v>010594467</v>
      </c>
      <c r="N374" t="s">
        <v>8682</v>
      </c>
      <c r="O374">
        <v>0</v>
      </c>
      <c r="P374">
        <v>0</v>
      </c>
      <c r="Q374">
        <v>22.41</v>
      </c>
      <c r="R374">
        <v>2.9133</v>
      </c>
      <c r="S374">
        <v>0</v>
      </c>
      <c r="T374">
        <v>0</v>
      </c>
      <c r="U374">
        <v>25.3233</v>
      </c>
      <c r="V374" t="s">
        <v>8681</v>
      </c>
      <c r="W374" t="s">
        <v>1</v>
      </c>
    </row>
    <row r="375" spans="1:23">
      <c r="A375" t="s">
        <v>8564</v>
      </c>
      <c r="B375" t="str">
        <f t="shared" si="20"/>
        <v>Junio</v>
      </c>
      <c r="C375" s="20">
        <v>44721</v>
      </c>
      <c r="D375" t="s">
        <v>1</v>
      </c>
      <c r="E375" t="s">
        <v>0</v>
      </c>
      <c r="F375" t="str">
        <f t="shared" si="21"/>
        <v>CCF</v>
      </c>
      <c r="G375" t="s">
        <v>8149</v>
      </c>
      <c r="H375" t="s">
        <v>8150</v>
      </c>
      <c r="I375">
        <v>2815</v>
      </c>
      <c r="J375">
        <v>2815</v>
      </c>
      <c r="K375" t="s">
        <v>333</v>
      </c>
      <c r="L375" t="str">
        <f t="shared" si="22"/>
        <v>NIT</v>
      </c>
      <c r="M375" t="str">
        <f t="shared" si="23"/>
        <v>06140607941015</v>
      </c>
      <c r="N375" t="s">
        <v>334</v>
      </c>
      <c r="O375">
        <v>0</v>
      </c>
      <c r="P375">
        <v>0</v>
      </c>
      <c r="Q375">
        <v>224.29</v>
      </c>
      <c r="R375">
        <v>29.157699999999998</v>
      </c>
      <c r="S375">
        <v>0</v>
      </c>
      <c r="T375">
        <v>0</v>
      </c>
      <c r="U375">
        <v>253.4477</v>
      </c>
      <c r="V375">
        <v>0</v>
      </c>
      <c r="W375" t="s">
        <v>1</v>
      </c>
    </row>
    <row r="376" spans="1:23">
      <c r="A376" t="s">
        <v>8564</v>
      </c>
      <c r="B376" t="str">
        <f t="shared" si="20"/>
        <v>Junio</v>
      </c>
      <c r="C376" s="20">
        <v>44721</v>
      </c>
      <c r="D376" t="s">
        <v>1</v>
      </c>
      <c r="E376" t="s">
        <v>0</v>
      </c>
      <c r="F376" t="str">
        <f t="shared" si="21"/>
        <v>CCF</v>
      </c>
      <c r="G376" t="s">
        <v>8149</v>
      </c>
      <c r="H376" t="s">
        <v>8150</v>
      </c>
      <c r="I376">
        <v>2816</v>
      </c>
      <c r="J376">
        <v>2816</v>
      </c>
      <c r="K376" t="s">
        <v>126</v>
      </c>
      <c r="L376" t="str">
        <f t="shared" si="22"/>
        <v>NIT</v>
      </c>
      <c r="M376" t="str">
        <f t="shared" si="23"/>
        <v>12172508931019</v>
      </c>
      <c r="N376" t="s">
        <v>127</v>
      </c>
      <c r="O376">
        <v>0</v>
      </c>
      <c r="P376">
        <v>0</v>
      </c>
      <c r="Q376">
        <v>42417.38</v>
      </c>
      <c r="R376">
        <v>5514.2593999999999</v>
      </c>
      <c r="S376">
        <v>0</v>
      </c>
      <c r="T376">
        <v>0</v>
      </c>
      <c r="U376">
        <v>47931.6394</v>
      </c>
      <c r="V376">
        <v>0</v>
      </c>
      <c r="W376" t="s">
        <v>1</v>
      </c>
    </row>
    <row r="377" spans="1:23">
      <c r="A377" t="s">
        <v>8564</v>
      </c>
      <c r="B377" t="str">
        <f t="shared" si="20"/>
        <v>Junio</v>
      </c>
      <c r="C377" s="20">
        <v>44721</v>
      </c>
      <c r="D377" t="s">
        <v>1</v>
      </c>
      <c r="E377" t="s">
        <v>0</v>
      </c>
      <c r="F377" t="str">
        <f t="shared" si="21"/>
        <v>CCF</v>
      </c>
      <c r="G377" t="s">
        <v>8149</v>
      </c>
      <c r="H377" t="s">
        <v>8150</v>
      </c>
      <c r="I377">
        <v>2817</v>
      </c>
      <c r="J377">
        <v>2817</v>
      </c>
      <c r="K377">
        <v>0</v>
      </c>
      <c r="L377" t="str">
        <f t="shared" si="22"/>
        <v>DUI</v>
      </c>
      <c r="M377" t="str">
        <f t="shared" si="23"/>
        <v>014498744</v>
      </c>
      <c r="N377" t="s">
        <v>637</v>
      </c>
      <c r="O377">
        <v>0</v>
      </c>
      <c r="P377">
        <v>0</v>
      </c>
      <c r="Q377">
        <v>188.95</v>
      </c>
      <c r="R377">
        <v>24.563499999999998</v>
      </c>
      <c r="S377">
        <v>0</v>
      </c>
      <c r="T377">
        <v>0</v>
      </c>
      <c r="U377">
        <v>213.51349999999999</v>
      </c>
      <c r="V377" t="s">
        <v>8431</v>
      </c>
      <c r="W377" t="s">
        <v>1</v>
      </c>
    </row>
    <row r="378" spans="1:23">
      <c r="A378" t="s">
        <v>8564</v>
      </c>
      <c r="B378" t="str">
        <f t="shared" si="20"/>
        <v>Junio</v>
      </c>
      <c r="C378" s="20">
        <v>44721</v>
      </c>
      <c r="D378" t="s">
        <v>1</v>
      </c>
      <c r="E378" t="s">
        <v>0</v>
      </c>
      <c r="F378" t="str">
        <f t="shared" si="21"/>
        <v>CCF</v>
      </c>
      <c r="G378" t="s">
        <v>8149</v>
      </c>
      <c r="H378" t="s">
        <v>8150</v>
      </c>
      <c r="I378">
        <v>2818</v>
      </c>
      <c r="J378">
        <v>2818</v>
      </c>
      <c r="K378" t="s">
        <v>118</v>
      </c>
      <c r="L378" t="str">
        <f t="shared" si="22"/>
        <v>NIT</v>
      </c>
      <c r="M378" t="str">
        <f t="shared" si="23"/>
        <v>06141106071025</v>
      </c>
      <c r="N378" t="s">
        <v>119</v>
      </c>
      <c r="O378">
        <v>0</v>
      </c>
      <c r="P378">
        <v>0</v>
      </c>
      <c r="Q378">
        <v>13.76</v>
      </c>
      <c r="R378">
        <v>1.7887999999999999</v>
      </c>
      <c r="S378">
        <v>0</v>
      </c>
      <c r="T378">
        <v>0</v>
      </c>
      <c r="U378">
        <v>15.5488</v>
      </c>
      <c r="V378">
        <v>0</v>
      </c>
      <c r="W378" t="s">
        <v>1</v>
      </c>
    </row>
    <row r="379" spans="1:23">
      <c r="A379" t="s">
        <v>8564</v>
      </c>
      <c r="B379" t="str">
        <f t="shared" si="20"/>
        <v>Junio</v>
      </c>
      <c r="C379" s="20">
        <v>44721</v>
      </c>
      <c r="D379" t="s">
        <v>1</v>
      </c>
      <c r="E379" t="s">
        <v>0</v>
      </c>
      <c r="F379" t="str">
        <f t="shared" si="21"/>
        <v>CCF</v>
      </c>
      <c r="G379" t="s">
        <v>8149</v>
      </c>
      <c r="H379" t="s">
        <v>8150</v>
      </c>
      <c r="I379">
        <v>2819</v>
      </c>
      <c r="J379">
        <v>2819</v>
      </c>
      <c r="K379" t="s">
        <v>8095</v>
      </c>
      <c r="L379" t="str">
        <f t="shared" si="22"/>
        <v>NIT</v>
      </c>
      <c r="M379" t="str">
        <f t="shared" si="23"/>
        <v>06140509811162</v>
      </c>
      <c r="N379" t="s">
        <v>8096</v>
      </c>
      <c r="O379">
        <v>0</v>
      </c>
      <c r="P379">
        <v>0</v>
      </c>
      <c r="Q379">
        <v>56.25</v>
      </c>
      <c r="R379">
        <v>7.3125</v>
      </c>
      <c r="S379">
        <v>0</v>
      </c>
      <c r="T379">
        <v>0</v>
      </c>
      <c r="U379">
        <v>63.5625</v>
      </c>
      <c r="V379">
        <v>0</v>
      </c>
      <c r="W379" t="s">
        <v>1</v>
      </c>
    </row>
    <row r="380" spans="1:23">
      <c r="A380" t="s">
        <v>8564</v>
      </c>
      <c r="B380" t="str">
        <f t="shared" si="20"/>
        <v>Junio</v>
      </c>
      <c r="C380" s="20">
        <v>44721</v>
      </c>
      <c r="D380" t="s">
        <v>1</v>
      </c>
      <c r="E380" t="s">
        <v>0</v>
      </c>
      <c r="F380" t="str">
        <f t="shared" si="21"/>
        <v>CCF</v>
      </c>
      <c r="G380" t="s">
        <v>8149</v>
      </c>
      <c r="H380" t="s">
        <v>8150</v>
      </c>
      <c r="I380">
        <v>2820</v>
      </c>
      <c r="J380">
        <v>2820</v>
      </c>
      <c r="K380" t="s">
        <v>118</v>
      </c>
      <c r="L380" t="str">
        <f t="shared" si="22"/>
        <v>NIT</v>
      </c>
      <c r="M380" t="str">
        <f t="shared" si="23"/>
        <v>06141106071025</v>
      </c>
      <c r="N380" t="s">
        <v>119</v>
      </c>
      <c r="O380">
        <v>0</v>
      </c>
      <c r="P380">
        <v>0</v>
      </c>
      <c r="Q380">
        <v>61.84</v>
      </c>
      <c r="R380">
        <v>8.039200000000001</v>
      </c>
      <c r="S380">
        <v>0</v>
      </c>
      <c r="T380">
        <v>0</v>
      </c>
      <c r="U380">
        <v>69.879199999999997</v>
      </c>
      <c r="V380">
        <v>0</v>
      </c>
      <c r="W380" t="s">
        <v>1</v>
      </c>
    </row>
    <row r="381" spans="1:23">
      <c r="A381" t="s">
        <v>8564</v>
      </c>
      <c r="B381" t="str">
        <f t="shared" si="20"/>
        <v>Junio</v>
      </c>
      <c r="C381" s="20">
        <v>44721</v>
      </c>
      <c r="D381" t="s">
        <v>1</v>
      </c>
      <c r="E381" t="s">
        <v>0</v>
      </c>
      <c r="F381" t="str">
        <f t="shared" si="21"/>
        <v>CCF</v>
      </c>
      <c r="G381" t="s">
        <v>8149</v>
      </c>
      <c r="H381" t="s">
        <v>8150</v>
      </c>
      <c r="I381">
        <v>2821</v>
      </c>
      <c r="J381">
        <v>2821</v>
      </c>
      <c r="K381" t="s">
        <v>118</v>
      </c>
      <c r="L381" t="str">
        <f t="shared" si="22"/>
        <v>NIT</v>
      </c>
      <c r="M381" t="str">
        <f t="shared" si="23"/>
        <v>06141106071025</v>
      </c>
      <c r="N381" t="s">
        <v>119</v>
      </c>
      <c r="O381">
        <v>0</v>
      </c>
      <c r="P381">
        <v>0</v>
      </c>
      <c r="Q381">
        <v>20.350000000000001</v>
      </c>
      <c r="R381">
        <v>2.6455000000000002</v>
      </c>
      <c r="S381">
        <v>0</v>
      </c>
      <c r="T381">
        <v>0</v>
      </c>
      <c r="U381">
        <v>22.9955</v>
      </c>
      <c r="V381">
        <v>0</v>
      </c>
      <c r="W381" t="s">
        <v>1</v>
      </c>
    </row>
    <row r="382" spans="1:23">
      <c r="A382" t="s">
        <v>8564</v>
      </c>
      <c r="B382" t="str">
        <f t="shared" si="20"/>
        <v>Junio</v>
      </c>
      <c r="C382" s="20">
        <v>44722</v>
      </c>
      <c r="D382" t="s">
        <v>1</v>
      </c>
      <c r="E382" t="s">
        <v>0</v>
      </c>
      <c r="F382" t="str">
        <f t="shared" si="21"/>
        <v>CCF</v>
      </c>
      <c r="G382" t="s">
        <v>8149</v>
      </c>
      <c r="H382" t="s">
        <v>8150</v>
      </c>
      <c r="I382">
        <v>2822</v>
      </c>
      <c r="J382">
        <v>2822</v>
      </c>
      <c r="K382" t="s">
        <v>118</v>
      </c>
      <c r="L382" t="str">
        <f t="shared" si="22"/>
        <v>NIT</v>
      </c>
      <c r="M382" t="str">
        <f t="shared" si="23"/>
        <v>06141106071025</v>
      </c>
      <c r="N382" t="s">
        <v>119</v>
      </c>
      <c r="O382">
        <v>0</v>
      </c>
      <c r="P382">
        <v>0</v>
      </c>
      <c r="Q382">
        <v>1625.38</v>
      </c>
      <c r="R382">
        <v>211.29940000000002</v>
      </c>
      <c r="S382">
        <v>0</v>
      </c>
      <c r="T382">
        <v>0</v>
      </c>
      <c r="U382">
        <v>1836.6794000000002</v>
      </c>
      <c r="V382">
        <v>0</v>
      </c>
      <c r="W382" t="s">
        <v>1</v>
      </c>
    </row>
    <row r="383" spans="1:23">
      <c r="A383" t="s">
        <v>8564</v>
      </c>
      <c r="B383" t="str">
        <f t="shared" si="20"/>
        <v>Junio</v>
      </c>
      <c r="C383" s="20">
        <v>44722</v>
      </c>
      <c r="D383" t="s">
        <v>1</v>
      </c>
      <c r="E383" t="s">
        <v>0</v>
      </c>
      <c r="F383" t="str">
        <f t="shared" si="21"/>
        <v>CCF</v>
      </c>
      <c r="G383" t="s">
        <v>8149</v>
      </c>
      <c r="H383" t="s">
        <v>8150</v>
      </c>
      <c r="I383">
        <v>2823</v>
      </c>
      <c r="J383">
        <v>2823</v>
      </c>
      <c r="K383" t="s">
        <v>239</v>
      </c>
      <c r="L383" t="str">
        <f t="shared" si="22"/>
        <v>NIT</v>
      </c>
      <c r="M383" t="str">
        <f t="shared" si="23"/>
        <v>12171207011015</v>
      </c>
      <c r="N383" t="s">
        <v>240</v>
      </c>
      <c r="O383">
        <v>0</v>
      </c>
      <c r="P383">
        <v>0</v>
      </c>
      <c r="Q383">
        <v>10608.72</v>
      </c>
      <c r="R383">
        <v>1379.1335999999999</v>
      </c>
      <c r="S383">
        <v>0</v>
      </c>
      <c r="T383">
        <v>0</v>
      </c>
      <c r="U383">
        <v>11987.853599999999</v>
      </c>
      <c r="V383">
        <v>0</v>
      </c>
      <c r="W383" t="s">
        <v>1</v>
      </c>
    </row>
    <row r="384" spans="1:23">
      <c r="A384" t="s">
        <v>8564</v>
      </c>
      <c r="B384" t="str">
        <f t="shared" si="20"/>
        <v>Junio</v>
      </c>
      <c r="C384" s="20">
        <v>44722</v>
      </c>
      <c r="D384" t="s">
        <v>1</v>
      </c>
      <c r="E384" t="s">
        <v>0</v>
      </c>
      <c r="F384" t="str">
        <f t="shared" si="21"/>
        <v>CCF</v>
      </c>
      <c r="G384" t="s">
        <v>8149</v>
      </c>
      <c r="H384" t="s">
        <v>8150</v>
      </c>
      <c r="I384">
        <v>2824</v>
      </c>
      <c r="J384">
        <v>2824</v>
      </c>
      <c r="K384">
        <v>0</v>
      </c>
      <c r="L384" t="str">
        <f t="shared" si="22"/>
        <v>DUI</v>
      </c>
      <c r="M384" t="str">
        <f t="shared" si="23"/>
        <v>024801054</v>
      </c>
      <c r="N384" t="s">
        <v>8295</v>
      </c>
      <c r="O384">
        <v>0</v>
      </c>
      <c r="P384">
        <v>0</v>
      </c>
      <c r="Q384">
        <v>8123.81</v>
      </c>
      <c r="R384">
        <v>1056.0953000000002</v>
      </c>
      <c r="S384">
        <v>0</v>
      </c>
      <c r="T384">
        <v>0</v>
      </c>
      <c r="U384">
        <v>9179.9053000000004</v>
      </c>
      <c r="V384" t="s">
        <v>8522</v>
      </c>
      <c r="W384" t="s">
        <v>1</v>
      </c>
    </row>
    <row r="385" spans="1:23">
      <c r="A385" t="s">
        <v>8564</v>
      </c>
      <c r="B385" t="str">
        <f t="shared" si="20"/>
        <v>Junio</v>
      </c>
      <c r="C385" s="20">
        <v>44722</v>
      </c>
      <c r="D385" t="s">
        <v>1</v>
      </c>
      <c r="E385" t="s">
        <v>0</v>
      </c>
      <c r="F385" t="str">
        <f t="shared" si="21"/>
        <v>CCF</v>
      </c>
      <c r="G385" t="s">
        <v>8149</v>
      </c>
      <c r="H385" t="s">
        <v>8150</v>
      </c>
      <c r="I385">
        <v>2825</v>
      </c>
      <c r="J385">
        <v>2825</v>
      </c>
      <c r="K385" t="s">
        <v>7927</v>
      </c>
      <c r="L385" t="str">
        <f t="shared" si="22"/>
        <v>NIT</v>
      </c>
      <c r="M385" t="str">
        <f t="shared" si="23"/>
        <v>12171112191016</v>
      </c>
      <c r="N385" t="s">
        <v>7928</v>
      </c>
      <c r="O385">
        <v>0</v>
      </c>
      <c r="P385">
        <v>0</v>
      </c>
      <c r="Q385">
        <v>74.64</v>
      </c>
      <c r="R385">
        <v>9.7032000000000007</v>
      </c>
      <c r="S385">
        <v>0</v>
      </c>
      <c r="T385">
        <v>0</v>
      </c>
      <c r="U385">
        <v>84.343199999999996</v>
      </c>
      <c r="V385">
        <v>0</v>
      </c>
      <c r="W385" t="s">
        <v>1</v>
      </c>
    </row>
    <row r="386" spans="1:23">
      <c r="A386" t="s">
        <v>8564</v>
      </c>
      <c r="B386" t="str">
        <f t="shared" si="20"/>
        <v>Junio</v>
      </c>
      <c r="C386" s="20">
        <v>44722</v>
      </c>
      <c r="D386" t="s">
        <v>1</v>
      </c>
      <c r="E386" t="s">
        <v>0</v>
      </c>
      <c r="F386" t="str">
        <f t="shared" si="21"/>
        <v>CCF</v>
      </c>
      <c r="G386" t="s">
        <v>8149</v>
      </c>
      <c r="H386" t="s">
        <v>8150</v>
      </c>
      <c r="I386">
        <v>2826</v>
      </c>
      <c r="J386">
        <v>2826</v>
      </c>
      <c r="K386" t="s">
        <v>479</v>
      </c>
      <c r="L386" t="str">
        <f t="shared" si="22"/>
        <v>NIT</v>
      </c>
      <c r="M386" t="str">
        <f t="shared" si="23"/>
        <v>11230605771030</v>
      </c>
      <c r="N386" t="s">
        <v>480</v>
      </c>
      <c r="O386">
        <v>0</v>
      </c>
      <c r="P386">
        <v>0</v>
      </c>
      <c r="Q386">
        <v>307.86</v>
      </c>
      <c r="R386">
        <v>40.021800000000006</v>
      </c>
      <c r="S386">
        <v>0</v>
      </c>
      <c r="T386">
        <v>0</v>
      </c>
      <c r="U386">
        <v>347.8818</v>
      </c>
      <c r="V386">
        <v>0</v>
      </c>
      <c r="W386" t="s">
        <v>1</v>
      </c>
    </row>
    <row r="387" spans="1:23">
      <c r="A387" t="s">
        <v>8564</v>
      </c>
      <c r="B387" t="str">
        <f t="shared" ref="B387:B450" si="24">SUBSTITUTE(A387,"UNIO","unio")</f>
        <v>Junio</v>
      </c>
      <c r="C387" s="20">
        <v>44722</v>
      </c>
      <c r="D387" t="s">
        <v>1</v>
      </c>
      <c r="E387" t="s">
        <v>0</v>
      </c>
      <c r="F387" t="str">
        <f t="shared" ref="F387:F450" si="25">IF(E387="05","Nota de crédito","CCF")</f>
        <v>CCF</v>
      </c>
      <c r="G387" t="s">
        <v>8149</v>
      </c>
      <c r="H387" t="s">
        <v>8150</v>
      </c>
      <c r="I387">
        <v>2827</v>
      </c>
      <c r="J387">
        <v>2827</v>
      </c>
      <c r="K387" t="s">
        <v>409</v>
      </c>
      <c r="L387" t="str">
        <f t="shared" ref="L387:L450" si="26">IF(K387=0,"DUI","NIT")</f>
        <v>NIT</v>
      </c>
      <c r="M387" t="str">
        <f t="shared" ref="M387:M450" si="27">IF(K387=0,V387,K387)</f>
        <v>14122701570014</v>
      </c>
      <c r="N387" t="s">
        <v>410</v>
      </c>
      <c r="O387">
        <v>0</v>
      </c>
      <c r="P387">
        <v>0</v>
      </c>
      <c r="Q387">
        <v>42.78</v>
      </c>
      <c r="R387">
        <v>5.5613999999999999</v>
      </c>
      <c r="S387">
        <v>0</v>
      </c>
      <c r="T387">
        <v>0</v>
      </c>
      <c r="U387">
        <v>48.3414</v>
      </c>
      <c r="V387">
        <v>0</v>
      </c>
      <c r="W387" t="s">
        <v>1</v>
      </c>
    </row>
    <row r="388" spans="1:23">
      <c r="A388" t="s">
        <v>8564</v>
      </c>
      <c r="B388" t="str">
        <f t="shared" si="24"/>
        <v>Junio</v>
      </c>
      <c r="C388" s="20">
        <v>44722</v>
      </c>
      <c r="D388" t="s">
        <v>1</v>
      </c>
      <c r="E388" t="s">
        <v>0</v>
      </c>
      <c r="F388" t="str">
        <f t="shared" si="25"/>
        <v>CCF</v>
      </c>
      <c r="G388" t="s">
        <v>8149</v>
      </c>
      <c r="H388" t="s">
        <v>8150</v>
      </c>
      <c r="I388">
        <v>2828</v>
      </c>
      <c r="J388">
        <v>2828</v>
      </c>
      <c r="K388">
        <v>0</v>
      </c>
      <c r="L388" t="str">
        <f t="shared" si="26"/>
        <v>DUI</v>
      </c>
      <c r="M388" t="str">
        <f t="shared" si="27"/>
        <v>006175489</v>
      </c>
      <c r="N388" t="s">
        <v>7996</v>
      </c>
      <c r="O388">
        <v>0</v>
      </c>
      <c r="P388">
        <v>0</v>
      </c>
      <c r="Q388">
        <v>81.56</v>
      </c>
      <c r="R388">
        <v>10.6028</v>
      </c>
      <c r="S388">
        <v>0</v>
      </c>
      <c r="T388">
        <v>0</v>
      </c>
      <c r="U388">
        <v>92.162800000000004</v>
      </c>
      <c r="V388" t="s">
        <v>8626</v>
      </c>
      <c r="W388" t="s">
        <v>1</v>
      </c>
    </row>
    <row r="389" spans="1:23">
      <c r="A389" t="s">
        <v>8564</v>
      </c>
      <c r="B389" t="str">
        <f t="shared" si="24"/>
        <v>Junio</v>
      </c>
      <c r="C389" s="20">
        <v>44722</v>
      </c>
      <c r="D389" t="s">
        <v>1</v>
      </c>
      <c r="E389" t="s">
        <v>0</v>
      </c>
      <c r="F389" t="str">
        <f t="shared" si="25"/>
        <v>CCF</v>
      </c>
      <c r="G389" t="s">
        <v>8149</v>
      </c>
      <c r="H389" t="s">
        <v>8150</v>
      </c>
      <c r="I389">
        <v>2829</v>
      </c>
      <c r="J389">
        <v>2829</v>
      </c>
      <c r="K389" t="s">
        <v>333</v>
      </c>
      <c r="L389" t="str">
        <f t="shared" si="26"/>
        <v>NIT</v>
      </c>
      <c r="M389" t="str">
        <f t="shared" si="27"/>
        <v>06140607941015</v>
      </c>
      <c r="N389" t="s">
        <v>334</v>
      </c>
      <c r="O389">
        <v>0</v>
      </c>
      <c r="P389">
        <v>0</v>
      </c>
      <c r="Q389">
        <v>163.12</v>
      </c>
      <c r="R389">
        <v>21.2056</v>
      </c>
      <c r="S389">
        <v>0</v>
      </c>
      <c r="T389">
        <v>0</v>
      </c>
      <c r="U389">
        <v>184.32560000000001</v>
      </c>
      <c r="V389">
        <v>0</v>
      </c>
      <c r="W389" t="s">
        <v>1</v>
      </c>
    </row>
    <row r="390" spans="1:23">
      <c r="A390" t="s">
        <v>8564</v>
      </c>
      <c r="B390" t="str">
        <f t="shared" si="24"/>
        <v>Junio</v>
      </c>
      <c r="C390" s="20">
        <v>44722</v>
      </c>
      <c r="D390" t="s">
        <v>1</v>
      </c>
      <c r="E390" t="s">
        <v>0</v>
      </c>
      <c r="F390" t="str">
        <f t="shared" si="25"/>
        <v>CCF</v>
      </c>
      <c r="G390" t="s">
        <v>8149</v>
      </c>
      <c r="H390" t="s">
        <v>8150</v>
      </c>
      <c r="I390">
        <v>2830</v>
      </c>
      <c r="J390">
        <v>2830</v>
      </c>
      <c r="K390" t="s">
        <v>1182</v>
      </c>
      <c r="L390" t="str">
        <f t="shared" si="26"/>
        <v>NIT</v>
      </c>
      <c r="M390" t="str">
        <f t="shared" si="27"/>
        <v>06140201151013</v>
      </c>
      <c r="N390" t="s">
        <v>1183</v>
      </c>
      <c r="O390">
        <v>0</v>
      </c>
      <c r="P390">
        <v>0</v>
      </c>
      <c r="Q390">
        <v>278.10000000000002</v>
      </c>
      <c r="R390">
        <v>36.153000000000006</v>
      </c>
      <c r="S390">
        <v>0</v>
      </c>
      <c r="T390">
        <v>0</v>
      </c>
      <c r="U390">
        <v>314.25300000000004</v>
      </c>
      <c r="V390">
        <v>0</v>
      </c>
      <c r="W390" t="s">
        <v>1</v>
      </c>
    </row>
    <row r="391" spans="1:23">
      <c r="A391" t="s">
        <v>8564</v>
      </c>
      <c r="B391" t="str">
        <f t="shared" si="24"/>
        <v>Junio</v>
      </c>
      <c r="C391" s="20">
        <v>44722</v>
      </c>
      <c r="D391" t="s">
        <v>1</v>
      </c>
      <c r="E391" t="s">
        <v>0</v>
      </c>
      <c r="F391" t="str">
        <f t="shared" si="25"/>
        <v>CCF</v>
      </c>
      <c r="G391" t="s">
        <v>8149</v>
      </c>
      <c r="H391" t="s">
        <v>8150</v>
      </c>
      <c r="I391">
        <v>2831</v>
      </c>
      <c r="J391">
        <v>2831</v>
      </c>
      <c r="K391" t="s">
        <v>8159</v>
      </c>
      <c r="L391" t="str">
        <f t="shared" si="26"/>
        <v>NIT</v>
      </c>
      <c r="M391" t="str">
        <f t="shared" si="27"/>
        <v>06140107211045</v>
      </c>
      <c r="N391" t="s">
        <v>8162</v>
      </c>
      <c r="O391">
        <v>0</v>
      </c>
      <c r="P391">
        <v>0</v>
      </c>
      <c r="Q391">
        <v>242.88</v>
      </c>
      <c r="R391">
        <v>31.574400000000001</v>
      </c>
      <c r="S391">
        <v>0</v>
      </c>
      <c r="T391">
        <v>0</v>
      </c>
      <c r="U391">
        <v>274.45440000000002</v>
      </c>
      <c r="V391">
        <v>0</v>
      </c>
      <c r="W391" t="s">
        <v>1</v>
      </c>
    </row>
    <row r="392" spans="1:23">
      <c r="A392" t="s">
        <v>8564</v>
      </c>
      <c r="B392" t="str">
        <f t="shared" si="24"/>
        <v>Junio</v>
      </c>
      <c r="C392" s="20">
        <v>44722</v>
      </c>
      <c r="D392" t="s">
        <v>1</v>
      </c>
      <c r="E392" t="s">
        <v>0</v>
      </c>
      <c r="F392" t="str">
        <f t="shared" si="25"/>
        <v>CCF</v>
      </c>
      <c r="G392" t="s">
        <v>8149</v>
      </c>
      <c r="H392" t="s">
        <v>8150</v>
      </c>
      <c r="I392">
        <v>2832</v>
      </c>
      <c r="J392">
        <v>2832</v>
      </c>
      <c r="K392" t="s">
        <v>8159</v>
      </c>
      <c r="L392" t="str">
        <f t="shared" si="26"/>
        <v>NIT</v>
      </c>
      <c r="M392" t="str">
        <f t="shared" si="27"/>
        <v>06140107211045</v>
      </c>
      <c r="N392" t="s">
        <v>8162</v>
      </c>
      <c r="O392">
        <v>0</v>
      </c>
      <c r="P392">
        <v>0</v>
      </c>
      <c r="Q392">
        <v>274.87</v>
      </c>
      <c r="R392">
        <v>35.7331</v>
      </c>
      <c r="S392">
        <v>0</v>
      </c>
      <c r="T392">
        <v>0</v>
      </c>
      <c r="U392">
        <v>310.60309999999998</v>
      </c>
      <c r="V392">
        <v>0</v>
      </c>
      <c r="W392" t="s">
        <v>1</v>
      </c>
    </row>
    <row r="393" spans="1:23">
      <c r="A393" t="s">
        <v>8564</v>
      </c>
      <c r="B393" t="str">
        <f t="shared" si="24"/>
        <v>Junio</v>
      </c>
      <c r="C393" s="20">
        <v>44722</v>
      </c>
      <c r="D393" t="s">
        <v>1</v>
      </c>
      <c r="E393" t="s">
        <v>0</v>
      </c>
      <c r="F393" t="str">
        <f t="shared" si="25"/>
        <v>CCF</v>
      </c>
      <c r="G393" t="s">
        <v>8149</v>
      </c>
      <c r="H393" t="s">
        <v>8150</v>
      </c>
      <c r="I393">
        <v>2833</v>
      </c>
      <c r="J393">
        <v>2833</v>
      </c>
      <c r="K393" t="s">
        <v>8089</v>
      </c>
      <c r="L393" t="str">
        <f t="shared" si="26"/>
        <v>NIT</v>
      </c>
      <c r="M393" t="str">
        <f t="shared" si="27"/>
        <v>06141210991055</v>
      </c>
      <c r="N393" t="s">
        <v>8090</v>
      </c>
      <c r="O393">
        <v>0</v>
      </c>
      <c r="P393">
        <v>0</v>
      </c>
      <c r="Q393">
        <v>1345.13</v>
      </c>
      <c r="R393">
        <v>174.86690000000002</v>
      </c>
      <c r="S393">
        <v>0</v>
      </c>
      <c r="T393">
        <v>0</v>
      </c>
      <c r="U393">
        <v>1519.9969000000001</v>
      </c>
      <c r="V393">
        <v>0</v>
      </c>
      <c r="W393" t="s">
        <v>1</v>
      </c>
    </row>
    <row r="394" spans="1:23">
      <c r="A394" t="s">
        <v>8564</v>
      </c>
      <c r="B394" t="str">
        <f t="shared" si="24"/>
        <v>Junio</v>
      </c>
      <c r="C394" s="20">
        <v>44722</v>
      </c>
      <c r="D394" t="s">
        <v>1</v>
      </c>
      <c r="E394" t="s">
        <v>0</v>
      </c>
      <c r="F394" t="str">
        <f t="shared" si="25"/>
        <v>CCF</v>
      </c>
      <c r="G394" t="s">
        <v>8149</v>
      </c>
      <c r="H394" t="s">
        <v>8150</v>
      </c>
      <c r="I394">
        <v>2834</v>
      </c>
      <c r="J394">
        <v>2834</v>
      </c>
      <c r="K394" t="s">
        <v>741</v>
      </c>
      <c r="L394" t="str">
        <f t="shared" si="26"/>
        <v>NIT</v>
      </c>
      <c r="M394" t="str">
        <f t="shared" si="27"/>
        <v>06141502911052</v>
      </c>
      <c r="N394" t="s">
        <v>742</v>
      </c>
      <c r="O394">
        <v>0</v>
      </c>
      <c r="P394">
        <v>0</v>
      </c>
      <c r="Q394">
        <v>288.38</v>
      </c>
      <c r="R394">
        <v>37.489400000000003</v>
      </c>
      <c r="S394">
        <v>0</v>
      </c>
      <c r="T394">
        <v>0</v>
      </c>
      <c r="U394">
        <v>325.86939999999998</v>
      </c>
      <c r="V394">
        <v>0</v>
      </c>
      <c r="W394" t="s">
        <v>1</v>
      </c>
    </row>
    <row r="395" spans="1:23">
      <c r="A395" t="s">
        <v>8564</v>
      </c>
      <c r="B395" t="str">
        <f t="shared" si="24"/>
        <v>Junio</v>
      </c>
      <c r="C395" s="20">
        <v>44722</v>
      </c>
      <c r="D395" t="s">
        <v>1</v>
      </c>
      <c r="E395" t="s">
        <v>0</v>
      </c>
      <c r="F395" t="str">
        <f t="shared" si="25"/>
        <v>CCF</v>
      </c>
      <c r="G395" t="s">
        <v>8149</v>
      </c>
      <c r="H395" t="s">
        <v>8150</v>
      </c>
      <c r="I395">
        <v>2835</v>
      </c>
      <c r="J395">
        <v>2835</v>
      </c>
      <c r="K395" t="s">
        <v>8538</v>
      </c>
      <c r="L395" t="str">
        <f t="shared" si="26"/>
        <v>NIT</v>
      </c>
      <c r="M395" t="str">
        <f t="shared" si="27"/>
        <v>027144914</v>
      </c>
      <c r="N395" t="s">
        <v>704</v>
      </c>
      <c r="O395">
        <v>0</v>
      </c>
      <c r="P395">
        <v>0</v>
      </c>
      <c r="Q395">
        <v>660.47</v>
      </c>
      <c r="R395">
        <v>85.861100000000008</v>
      </c>
      <c r="S395">
        <v>0</v>
      </c>
      <c r="T395">
        <v>0</v>
      </c>
      <c r="U395">
        <v>746.33109999999999</v>
      </c>
      <c r="V395">
        <v>0</v>
      </c>
      <c r="W395" t="s">
        <v>1</v>
      </c>
    </row>
    <row r="396" spans="1:23">
      <c r="A396" t="s">
        <v>8564</v>
      </c>
      <c r="B396" t="str">
        <f t="shared" si="24"/>
        <v>Junio</v>
      </c>
      <c r="C396" s="20">
        <v>44722</v>
      </c>
      <c r="D396" t="s">
        <v>1</v>
      </c>
      <c r="E396" t="s">
        <v>0</v>
      </c>
      <c r="F396" t="str">
        <f t="shared" si="25"/>
        <v>CCF</v>
      </c>
      <c r="G396" t="s">
        <v>8149</v>
      </c>
      <c r="H396" t="s">
        <v>8150</v>
      </c>
      <c r="I396">
        <v>2836</v>
      </c>
      <c r="J396">
        <v>2836</v>
      </c>
      <c r="K396" t="s">
        <v>8000</v>
      </c>
      <c r="L396" t="str">
        <f t="shared" si="26"/>
        <v>NIT</v>
      </c>
      <c r="M396" t="str">
        <f t="shared" si="27"/>
        <v>14052508811023</v>
      </c>
      <c r="N396" t="s">
        <v>8001</v>
      </c>
      <c r="O396">
        <v>0</v>
      </c>
      <c r="P396">
        <v>0</v>
      </c>
      <c r="Q396">
        <v>260</v>
      </c>
      <c r="R396">
        <v>33.800000000000004</v>
      </c>
      <c r="S396">
        <v>0</v>
      </c>
      <c r="T396">
        <v>0</v>
      </c>
      <c r="U396">
        <v>293.8</v>
      </c>
      <c r="V396">
        <v>0</v>
      </c>
      <c r="W396" t="s">
        <v>1</v>
      </c>
    </row>
    <row r="397" spans="1:23">
      <c r="A397" t="s">
        <v>8564</v>
      </c>
      <c r="B397" t="str">
        <f t="shared" si="24"/>
        <v>Junio</v>
      </c>
      <c r="C397" s="20">
        <v>44722</v>
      </c>
      <c r="D397" t="s">
        <v>1</v>
      </c>
      <c r="E397" t="s">
        <v>0</v>
      </c>
      <c r="F397" t="str">
        <f t="shared" si="25"/>
        <v>CCF</v>
      </c>
      <c r="G397" t="s">
        <v>8149</v>
      </c>
      <c r="H397" t="s">
        <v>8150</v>
      </c>
      <c r="I397">
        <v>2837</v>
      </c>
      <c r="J397">
        <v>2837</v>
      </c>
      <c r="K397" t="s">
        <v>749</v>
      </c>
      <c r="L397" t="str">
        <f t="shared" si="26"/>
        <v>NIT</v>
      </c>
      <c r="M397" t="str">
        <f t="shared" si="27"/>
        <v>14063101640015</v>
      </c>
      <c r="N397" t="s">
        <v>750</v>
      </c>
      <c r="O397">
        <v>0</v>
      </c>
      <c r="P397">
        <v>0</v>
      </c>
      <c r="Q397">
        <v>2102.63</v>
      </c>
      <c r="R397">
        <v>273.34190000000001</v>
      </c>
      <c r="S397">
        <v>0</v>
      </c>
      <c r="T397">
        <v>0</v>
      </c>
      <c r="U397">
        <v>2375.9719</v>
      </c>
      <c r="V397">
        <v>0</v>
      </c>
      <c r="W397" t="s">
        <v>1</v>
      </c>
    </row>
    <row r="398" spans="1:23">
      <c r="A398" t="s">
        <v>8564</v>
      </c>
      <c r="B398" t="str">
        <f t="shared" si="24"/>
        <v>Junio</v>
      </c>
      <c r="C398" s="20">
        <v>44722</v>
      </c>
      <c r="D398" t="s">
        <v>1</v>
      </c>
      <c r="E398" t="s">
        <v>0</v>
      </c>
      <c r="F398" t="str">
        <f t="shared" si="25"/>
        <v>CCF</v>
      </c>
      <c r="G398" t="s">
        <v>8149</v>
      </c>
      <c r="H398" t="s">
        <v>8150</v>
      </c>
      <c r="I398">
        <v>2838</v>
      </c>
      <c r="J398">
        <v>2838</v>
      </c>
      <c r="K398" t="s">
        <v>77</v>
      </c>
      <c r="L398" t="str">
        <f t="shared" si="26"/>
        <v>NIT</v>
      </c>
      <c r="M398" t="str">
        <f t="shared" si="27"/>
        <v>11231402520010</v>
      </c>
      <c r="N398" t="s">
        <v>78</v>
      </c>
      <c r="O398">
        <v>0</v>
      </c>
      <c r="P398">
        <v>0</v>
      </c>
      <c r="Q398">
        <v>815.56</v>
      </c>
      <c r="R398">
        <v>106.02279999999999</v>
      </c>
      <c r="S398">
        <v>0</v>
      </c>
      <c r="T398">
        <v>0</v>
      </c>
      <c r="U398">
        <v>921.58279999999991</v>
      </c>
      <c r="V398">
        <v>0</v>
      </c>
      <c r="W398" t="s">
        <v>1</v>
      </c>
    </row>
    <row r="399" spans="1:23">
      <c r="A399" t="s">
        <v>8564</v>
      </c>
      <c r="B399" t="str">
        <f t="shared" si="24"/>
        <v>Junio</v>
      </c>
      <c r="C399" s="20">
        <v>44725</v>
      </c>
      <c r="D399" t="s">
        <v>1</v>
      </c>
      <c r="E399" t="s">
        <v>0</v>
      </c>
      <c r="F399" t="str">
        <f t="shared" si="25"/>
        <v>CCF</v>
      </c>
      <c r="G399" t="s">
        <v>8149</v>
      </c>
      <c r="H399" t="s">
        <v>8150</v>
      </c>
      <c r="I399">
        <v>2840</v>
      </c>
      <c r="J399">
        <v>2840</v>
      </c>
      <c r="K399" t="s">
        <v>142</v>
      </c>
      <c r="L399" t="str">
        <f t="shared" si="26"/>
        <v>NIT</v>
      </c>
      <c r="M399" t="str">
        <f t="shared" si="27"/>
        <v>05110205141012</v>
      </c>
      <c r="N399" t="s">
        <v>143</v>
      </c>
      <c r="O399">
        <v>0</v>
      </c>
      <c r="P399">
        <v>0</v>
      </c>
      <c r="Q399">
        <v>18.899999999999999</v>
      </c>
      <c r="R399">
        <v>2.4569999999999999</v>
      </c>
      <c r="S399">
        <v>0</v>
      </c>
      <c r="T399">
        <v>0</v>
      </c>
      <c r="U399">
        <v>21.356999999999999</v>
      </c>
      <c r="V399">
        <v>0</v>
      </c>
      <c r="W399" t="s">
        <v>1</v>
      </c>
    </row>
    <row r="400" spans="1:23">
      <c r="A400" t="s">
        <v>8564</v>
      </c>
      <c r="B400" t="str">
        <f t="shared" si="24"/>
        <v>Junio</v>
      </c>
      <c r="C400" s="20">
        <v>44725</v>
      </c>
      <c r="D400" t="s">
        <v>1</v>
      </c>
      <c r="E400" t="s">
        <v>0</v>
      </c>
      <c r="F400" t="str">
        <f t="shared" si="25"/>
        <v>CCF</v>
      </c>
      <c r="G400" t="s">
        <v>8149</v>
      </c>
      <c r="H400" t="s">
        <v>8150</v>
      </c>
      <c r="I400">
        <v>2841</v>
      </c>
      <c r="J400">
        <v>2841</v>
      </c>
      <c r="K400" t="s">
        <v>118</v>
      </c>
      <c r="L400" t="str">
        <f t="shared" si="26"/>
        <v>NIT</v>
      </c>
      <c r="M400" t="str">
        <f t="shared" si="27"/>
        <v>06141106071025</v>
      </c>
      <c r="N400" t="s">
        <v>119</v>
      </c>
      <c r="O400">
        <v>0</v>
      </c>
      <c r="P400">
        <v>0</v>
      </c>
      <c r="Q400">
        <v>116.64</v>
      </c>
      <c r="R400">
        <v>15.1632</v>
      </c>
      <c r="S400">
        <v>0</v>
      </c>
      <c r="T400">
        <v>0</v>
      </c>
      <c r="U400">
        <v>131.8032</v>
      </c>
      <c r="V400">
        <v>0</v>
      </c>
      <c r="W400" t="s">
        <v>1</v>
      </c>
    </row>
    <row r="401" spans="1:23">
      <c r="A401" t="s">
        <v>8564</v>
      </c>
      <c r="B401" t="str">
        <f t="shared" si="24"/>
        <v>Junio</v>
      </c>
      <c r="C401" s="20">
        <v>44725</v>
      </c>
      <c r="D401" t="s">
        <v>1</v>
      </c>
      <c r="E401" t="s">
        <v>0</v>
      </c>
      <c r="F401" t="str">
        <f t="shared" si="25"/>
        <v>CCF</v>
      </c>
      <c r="G401" t="s">
        <v>8149</v>
      </c>
      <c r="H401" t="s">
        <v>8150</v>
      </c>
      <c r="I401">
        <v>2842</v>
      </c>
      <c r="J401">
        <v>2842</v>
      </c>
      <c r="K401" t="s">
        <v>620</v>
      </c>
      <c r="L401" t="str">
        <f t="shared" si="26"/>
        <v>NIT</v>
      </c>
      <c r="M401" t="str">
        <f t="shared" si="27"/>
        <v>06140312700042</v>
      </c>
      <c r="N401" t="s">
        <v>621</v>
      </c>
      <c r="O401">
        <v>0</v>
      </c>
      <c r="P401">
        <v>0</v>
      </c>
      <c r="Q401">
        <v>5791.79</v>
      </c>
      <c r="R401">
        <v>752.93270000000007</v>
      </c>
      <c r="S401">
        <v>0</v>
      </c>
      <c r="T401">
        <v>0</v>
      </c>
      <c r="U401">
        <v>6544.7227000000003</v>
      </c>
      <c r="V401">
        <v>0</v>
      </c>
      <c r="W401" t="s">
        <v>1</v>
      </c>
    </row>
    <row r="402" spans="1:23">
      <c r="A402" t="s">
        <v>8564</v>
      </c>
      <c r="B402" t="str">
        <f t="shared" si="24"/>
        <v>Junio</v>
      </c>
      <c r="C402" s="20">
        <v>44725</v>
      </c>
      <c r="D402" t="s">
        <v>1</v>
      </c>
      <c r="E402" t="s">
        <v>0</v>
      </c>
      <c r="F402" t="str">
        <f t="shared" si="25"/>
        <v>CCF</v>
      </c>
      <c r="G402" t="s">
        <v>8149</v>
      </c>
      <c r="H402" t="s">
        <v>8150</v>
      </c>
      <c r="I402">
        <v>2843</v>
      </c>
      <c r="J402">
        <v>2843</v>
      </c>
      <c r="K402" t="s">
        <v>550</v>
      </c>
      <c r="L402" t="str">
        <f t="shared" si="26"/>
        <v>NIT</v>
      </c>
      <c r="M402" t="str">
        <f t="shared" si="27"/>
        <v>06011411901010</v>
      </c>
      <c r="N402" t="s">
        <v>551</v>
      </c>
      <c r="O402">
        <v>0</v>
      </c>
      <c r="P402">
        <v>0</v>
      </c>
      <c r="Q402">
        <v>2421.58</v>
      </c>
      <c r="R402">
        <v>314.80540000000002</v>
      </c>
      <c r="S402">
        <v>0</v>
      </c>
      <c r="T402">
        <v>0</v>
      </c>
      <c r="U402">
        <v>2736.3854000000001</v>
      </c>
      <c r="V402">
        <v>0</v>
      </c>
      <c r="W402" t="s">
        <v>1</v>
      </c>
    </row>
    <row r="403" spans="1:23">
      <c r="A403" t="s">
        <v>8564</v>
      </c>
      <c r="B403" t="str">
        <f t="shared" si="24"/>
        <v>Junio</v>
      </c>
      <c r="C403" s="20">
        <v>44725</v>
      </c>
      <c r="D403" t="s">
        <v>1</v>
      </c>
      <c r="E403" t="s">
        <v>0</v>
      </c>
      <c r="F403" t="str">
        <f t="shared" si="25"/>
        <v>CCF</v>
      </c>
      <c r="G403" t="s">
        <v>8149</v>
      </c>
      <c r="H403" t="s">
        <v>8150</v>
      </c>
      <c r="I403">
        <v>2844</v>
      </c>
      <c r="J403">
        <v>2844</v>
      </c>
      <c r="K403" t="s">
        <v>126</v>
      </c>
      <c r="L403" t="str">
        <f t="shared" si="26"/>
        <v>NIT</v>
      </c>
      <c r="M403" t="str">
        <f t="shared" si="27"/>
        <v>12172508931019</v>
      </c>
      <c r="N403" t="s">
        <v>127</v>
      </c>
      <c r="O403">
        <v>0</v>
      </c>
      <c r="P403">
        <v>0</v>
      </c>
      <c r="Q403">
        <v>1527.82</v>
      </c>
      <c r="R403">
        <v>198.61660000000001</v>
      </c>
      <c r="S403">
        <v>0</v>
      </c>
      <c r="T403">
        <v>0</v>
      </c>
      <c r="U403">
        <v>1726.4366</v>
      </c>
      <c r="V403">
        <v>0</v>
      </c>
      <c r="W403" t="s">
        <v>1</v>
      </c>
    </row>
    <row r="404" spans="1:23">
      <c r="A404" t="s">
        <v>8564</v>
      </c>
      <c r="B404" t="str">
        <f t="shared" si="24"/>
        <v>Junio</v>
      </c>
      <c r="C404" s="20">
        <v>44725</v>
      </c>
      <c r="D404" t="s">
        <v>1</v>
      </c>
      <c r="E404" t="s">
        <v>0</v>
      </c>
      <c r="F404" t="str">
        <f t="shared" si="25"/>
        <v>CCF</v>
      </c>
      <c r="G404" t="s">
        <v>8149</v>
      </c>
      <c r="H404" t="s">
        <v>8150</v>
      </c>
      <c r="I404">
        <v>2845</v>
      </c>
      <c r="J404">
        <v>2845</v>
      </c>
      <c r="K404" t="s">
        <v>293</v>
      </c>
      <c r="L404" t="str">
        <f t="shared" si="26"/>
        <v>NIT</v>
      </c>
      <c r="M404" t="str">
        <f t="shared" si="27"/>
        <v>06140910081088</v>
      </c>
      <c r="N404" t="s">
        <v>294</v>
      </c>
      <c r="O404">
        <v>0</v>
      </c>
      <c r="P404">
        <v>0</v>
      </c>
      <c r="Q404">
        <v>3383.32</v>
      </c>
      <c r="R404">
        <v>439.83160000000004</v>
      </c>
      <c r="S404">
        <v>0</v>
      </c>
      <c r="T404">
        <v>0</v>
      </c>
      <c r="U404">
        <v>3823.1516000000001</v>
      </c>
      <c r="V404">
        <v>0</v>
      </c>
      <c r="W404" t="s">
        <v>1</v>
      </c>
    </row>
    <row r="405" spans="1:23">
      <c r="A405" t="s">
        <v>8564</v>
      </c>
      <c r="B405" t="str">
        <f t="shared" si="24"/>
        <v>Junio</v>
      </c>
      <c r="C405" s="20">
        <v>44725</v>
      </c>
      <c r="D405" t="s">
        <v>1</v>
      </c>
      <c r="E405" t="s">
        <v>0</v>
      </c>
      <c r="F405" t="str">
        <f t="shared" si="25"/>
        <v>CCF</v>
      </c>
      <c r="G405" t="s">
        <v>8149</v>
      </c>
      <c r="H405" t="s">
        <v>8150</v>
      </c>
      <c r="I405">
        <v>2846</v>
      </c>
      <c r="J405">
        <v>2846</v>
      </c>
      <c r="K405">
        <v>0</v>
      </c>
      <c r="L405" t="str">
        <f t="shared" si="26"/>
        <v>DUI</v>
      </c>
      <c r="M405" t="str">
        <f t="shared" si="27"/>
        <v>044578045</v>
      </c>
      <c r="N405" t="s">
        <v>8056</v>
      </c>
      <c r="O405">
        <v>0</v>
      </c>
      <c r="P405">
        <v>0</v>
      </c>
      <c r="Q405">
        <v>231.38</v>
      </c>
      <c r="R405">
        <v>30.0794</v>
      </c>
      <c r="S405">
        <v>0</v>
      </c>
      <c r="T405">
        <v>0</v>
      </c>
      <c r="U405">
        <v>261.45940000000002</v>
      </c>
      <c r="V405" t="s">
        <v>8389</v>
      </c>
      <c r="W405" t="s">
        <v>1</v>
      </c>
    </row>
    <row r="406" spans="1:23">
      <c r="A406" t="s">
        <v>8564</v>
      </c>
      <c r="B406" t="str">
        <f t="shared" si="24"/>
        <v>Junio</v>
      </c>
      <c r="C406" s="20">
        <v>44725</v>
      </c>
      <c r="D406" t="s">
        <v>1</v>
      </c>
      <c r="E406" t="s">
        <v>0</v>
      </c>
      <c r="F406" t="str">
        <f t="shared" si="25"/>
        <v>CCF</v>
      </c>
      <c r="G406" t="s">
        <v>8149</v>
      </c>
      <c r="H406" t="s">
        <v>8150</v>
      </c>
      <c r="I406">
        <v>2847</v>
      </c>
      <c r="J406">
        <v>2847</v>
      </c>
      <c r="K406">
        <v>0</v>
      </c>
      <c r="L406" t="str">
        <f t="shared" si="26"/>
        <v>DUI</v>
      </c>
      <c r="M406" t="str">
        <f t="shared" si="27"/>
        <v>027009790</v>
      </c>
      <c r="N406" t="s">
        <v>428</v>
      </c>
      <c r="O406">
        <v>0</v>
      </c>
      <c r="P406">
        <v>0</v>
      </c>
      <c r="Q406">
        <v>37.700000000000003</v>
      </c>
      <c r="R406">
        <v>4.9010000000000007</v>
      </c>
      <c r="S406">
        <v>0</v>
      </c>
      <c r="T406">
        <v>0</v>
      </c>
      <c r="U406">
        <v>42.601000000000006</v>
      </c>
      <c r="V406" t="s">
        <v>8382</v>
      </c>
      <c r="W406" t="s">
        <v>1</v>
      </c>
    </row>
    <row r="407" spans="1:23">
      <c r="A407" t="s">
        <v>8564</v>
      </c>
      <c r="B407" t="str">
        <f t="shared" si="24"/>
        <v>Junio</v>
      </c>
      <c r="C407" s="20">
        <v>44725</v>
      </c>
      <c r="D407" t="s">
        <v>1</v>
      </c>
      <c r="E407" t="s">
        <v>0</v>
      </c>
      <c r="F407" t="str">
        <f t="shared" si="25"/>
        <v>CCF</v>
      </c>
      <c r="G407" t="s">
        <v>8149</v>
      </c>
      <c r="H407" t="s">
        <v>8150</v>
      </c>
      <c r="I407">
        <v>2848</v>
      </c>
      <c r="J407">
        <v>2848</v>
      </c>
      <c r="K407" t="s">
        <v>7919</v>
      </c>
      <c r="L407" t="str">
        <f t="shared" si="26"/>
        <v>NIT</v>
      </c>
      <c r="M407" t="str">
        <f t="shared" si="27"/>
        <v>14052805811016</v>
      </c>
      <c r="N407" t="s">
        <v>7920</v>
      </c>
      <c r="O407">
        <v>0</v>
      </c>
      <c r="P407">
        <v>0</v>
      </c>
      <c r="Q407">
        <v>147.27000000000001</v>
      </c>
      <c r="R407">
        <v>19.145100000000003</v>
      </c>
      <c r="S407">
        <v>0</v>
      </c>
      <c r="T407">
        <v>0</v>
      </c>
      <c r="U407">
        <v>166.41510000000002</v>
      </c>
      <c r="V407">
        <v>0</v>
      </c>
      <c r="W407" t="s">
        <v>1</v>
      </c>
    </row>
    <row r="408" spans="1:23">
      <c r="A408" t="s">
        <v>8564</v>
      </c>
      <c r="B408" t="str">
        <f t="shared" si="24"/>
        <v>Junio</v>
      </c>
      <c r="C408" s="20">
        <v>44725</v>
      </c>
      <c r="D408" t="s">
        <v>1</v>
      </c>
      <c r="E408" t="s">
        <v>0</v>
      </c>
      <c r="F408" t="str">
        <f t="shared" si="25"/>
        <v>CCF</v>
      </c>
      <c r="G408" t="s">
        <v>8149</v>
      </c>
      <c r="H408" t="s">
        <v>8150</v>
      </c>
      <c r="I408">
        <v>2849</v>
      </c>
      <c r="J408">
        <v>2849</v>
      </c>
      <c r="K408" t="s">
        <v>526</v>
      </c>
      <c r="L408" t="str">
        <f t="shared" si="26"/>
        <v>NIT</v>
      </c>
      <c r="M408" t="str">
        <f t="shared" si="27"/>
        <v>12060212521017</v>
      </c>
      <c r="N408" t="s">
        <v>527</v>
      </c>
      <c r="O408">
        <v>0</v>
      </c>
      <c r="P408">
        <v>0</v>
      </c>
      <c r="Q408">
        <v>968.48</v>
      </c>
      <c r="R408">
        <v>125.9024</v>
      </c>
      <c r="S408">
        <v>0</v>
      </c>
      <c r="T408">
        <v>0</v>
      </c>
      <c r="U408">
        <v>1094.3824</v>
      </c>
      <c r="V408">
        <v>0</v>
      </c>
      <c r="W408" t="s">
        <v>1</v>
      </c>
    </row>
    <row r="409" spans="1:23">
      <c r="A409" t="s">
        <v>8564</v>
      </c>
      <c r="B409" t="str">
        <f t="shared" si="24"/>
        <v>Junio</v>
      </c>
      <c r="C409" s="20">
        <v>44725</v>
      </c>
      <c r="D409" t="s">
        <v>1</v>
      </c>
      <c r="E409" t="s">
        <v>0</v>
      </c>
      <c r="F409" t="str">
        <f t="shared" si="25"/>
        <v>CCF</v>
      </c>
      <c r="G409" t="s">
        <v>8149</v>
      </c>
      <c r="H409" t="s">
        <v>8150</v>
      </c>
      <c r="I409">
        <v>2850</v>
      </c>
      <c r="J409">
        <v>2850</v>
      </c>
      <c r="K409" t="s">
        <v>812</v>
      </c>
      <c r="L409" t="str">
        <f t="shared" si="26"/>
        <v>NIT</v>
      </c>
      <c r="M409" t="str">
        <f t="shared" si="27"/>
        <v>13122307721012</v>
      </c>
      <c r="N409" t="s">
        <v>813</v>
      </c>
      <c r="O409">
        <v>0</v>
      </c>
      <c r="P409">
        <v>0</v>
      </c>
      <c r="Q409">
        <v>165.12</v>
      </c>
      <c r="R409">
        <v>21.465600000000002</v>
      </c>
      <c r="S409">
        <v>0</v>
      </c>
      <c r="T409">
        <v>0</v>
      </c>
      <c r="U409">
        <v>186.5856</v>
      </c>
      <c r="V409">
        <v>0</v>
      </c>
      <c r="W409" t="s">
        <v>1</v>
      </c>
    </row>
    <row r="410" spans="1:23">
      <c r="A410" t="s">
        <v>8564</v>
      </c>
      <c r="B410" t="str">
        <f t="shared" si="24"/>
        <v>Junio</v>
      </c>
      <c r="C410" s="20">
        <v>44725</v>
      </c>
      <c r="D410" t="s">
        <v>1</v>
      </c>
      <c r="E410" t="s">
        <v>0</v>
      </c>
      <c r="F410" t="str">
        <f t="shared" si="25"/>
        <v>CCF</v>
      </c>
      <c r="G410" t="s">
        <v>8149</v>
      </c>
      <c r="H410" t="s">
        <v>8150</v>
      </c>
      <c r="I410">
        <v>2851</v>
      </c>
      <c r="J410">
        <v>2851</v>
      </c>
      <c r="K410">
        <v>0</v>
      </c>
      <c r="L410" t="str">
        <f t="shared" si="26"/>
        <v>DUI</v>
      </c>
      <c r="M410" t="str">
        <f t="shared" si="27"/>
        <v>027776787</v>
      </c>
      <c r="N410" t="s">
        <v>356</v>
      </c>
      <c r="O410">
        <v>0</v>
      </c>
      <c r="P410">
        <v>0</v>
      </c>
      <c r="Q410">
        <v>1222.07</v>
      </c>
      <c r="R410">
        <v>158.8691</v>
      </c>
      <c r="S410">
        <v>0</v>
      </c>
      <c r="T410">
        <v>0</v>
      </c>
      <c r="U410">
        <v>1380.9391000000001</v>
      </c>
      <c r="V410" t="s">
        <v>8410</v>
      </c>
      <c r="W410" t="s">
        <v>1</v>
      </c>
    </row>
    <row r="411" spans="1:23">
      <c r="A411" t="s">
        <v>8564</v>
      </c>
      <c r="B411" t="str">
        <f t="shared" si="24"/>
        <v>Junio</v>
      </c>
      <c r="C411" s="20">
        <v>44725</v>
      </c>
      <c r="D411" t="s">
        <v>1</v>
      </c>
      <c r="E411" t="s">
        <v>0</v>
      </c>
      <c r="F411" t="str">
        <f t="shared" si="25"/>
        <v>CCF</v>
      </c>
      <c r="G411" t="s">
        <v>8149</v>
      </c>
      <c r="H411" t="s">
        <v>8150</v>
      </c>
      <c r="I411">
        <v>2852</v>
      </c>
      <c r="J411">
        <v>2852</v>
      </c>
      <c r="K411" t="s">
        <v>477</v>
      </c>
      <c r="L411" t="str">
        <f t="shared" si="26"/>
        <v>NIT</v>
      </c>
      <c r="M411" t="str">
        <f t="shared" si="27"/>
        <v>06140910001041</v>
      </c>
      <c r="N411" t="s">
        <v>478</v>
      </c>
      <c r="O411">
        <v>0</v>
      </c>
      <c r="P411">
        <v>0</v>
      </c>
      <c r="Q411">
        <v>5076.93</v>
      </c>
      <c r="R411">
        <v>660.00090000000012</v>
      </c>
      <c r="S411">
        <v>0</v>
      </c>
      <c r="T411">
        <v>0</v>
      </c>
      <c r="U411">
        <v>5736.9309000000003</v>
      </c>
      <c r="V411">
        <v>0</v>
      </c>
      <c r="W411" t="s">
        <v>1</v>
      </c>
    </row>
    <row r="412" spans="1:23">
      <c r="A412" t="s">
        <v>8564</v>
      </c>
      <c r="B412" t="str">
        <f t="shared" si="24"/>
        <v>Junio</v>
      </c>
      <c r="C412" s="20">
        <v>44725</v>
      </c>
      <c r="D412" t="s">
        <v>1</v>
      </c>
      <c r="E412" t="s">
        <v>0</v>
      </c>
      <c r="F412" t="str">
        <f t="shared" si="25"/>
        <v>CCF</v>
      </c>
      <c r="G412" t="s">
        <v>8149</v>
      </c>
      <c r="H412" t="s">
        <v>8150</v>
      </c>
      <c r="I412">
        <v>2853</v>
      </c>
      <c r="J412">
        <v>2853</v>
      </c>
      <c r="K412" t="s">
        <v>303</v>
      </c>
      <c r="L412" t="str">
        <f t="shared" si="26"/>
        <v>NIT</v>
      </c>
      <c r="M412" t="str">
        <f t="shared" si="27"/>
        <v>06142707041014</v>
      </c>
      <c r="N412" t="s">
        <v>304</v>
      </c>
      <c r="O412">
        <v>0</v>
      </c>
      <c r="P412">
        <v>0</v>
      </c>
      <c r="Q412">
        <v>10069.59</v>
      </c>
      <c r="R412">
        <v>1309.0467000000001</v>
      </c>
      <c r="S412">
        <v>0</v>
      </c>
      <c r="T412">
        <v>0</v>
      </c>
      <c r="U412">
        <v>11378.636700000001</v>
      </c>
      <c r="V412">
        <v>0</v>
      </c>
      <c r="W412" t="s">
        <v>1</v>
      </c>
    </row>
    <row r="413" spans="1:23">
      <c r="A413" t="s">
        <v>8564</v>
      </c>
      <c r="B413" t="str">
        <f t="shared" si="24"/>
        <v>Junio</v>
      </c>
      <c r="C413" s="20">
        <v>44725</v>
      </c>
      <c r="D413" t="s">
        <v>1</v>
      </c>
      <c r="E413" t="s">
        <v>0</v>
      </c>
      <c r="F413" t="str">
        <f t="shared" si="25"/>
        <v>CCF</v>
      </c>
      <c r="G413" t="s">
        <v>8149</v>
      </c>
      <c r="H413" t="s">
        <v>8150</v>
      </c>
      <c r="I413">
        <v>2854</v>
      </c>
      <c r="J413">
        <v>2854</v>
      </c>
      <c r="K413" t="s">
        <v>349</v>
      </c>
      <c r="L413" t="str">
        <f t="shared" si="26"/>
        <v>NIT</v>
      </c>
      <c r="M413" t="str">
        <f t="shared" si="27"/>
        <v>06171810610025</v>
      </c>
      <c r="N413" t="s">
        <v>350</v>
      </c>
      <c r="O413">
        <v>0</v>
      </c>
      <c r="P413">
        <v>0</v>
      </c>
      <c r="Q413">
        <v>377.66</v>
      </c>
      <c r="R413">
        <v>49.095800000000004</v>
      </c>
      <c r="S413">
        <v>0</v>
      </c>
      <c r="T413">
        <v>0</v>
      </c>
      <c r="U413">
        <v>426.75580000000002</v>
      </c>
      <c r="V413">
        <v>0</v>
      </c>
      <c r="W413" t="s">
        <v>1</v>
      </c>
    </row>
    <row r="414" spans="1:23">
      <c r="A414" t="s">
        <v>8564</v>
      </c>
      <c r="B414" t="str">
        <f t="shared" si="24"/>
        <v>Junio</v>
      </c>
      <c r="C414" s="20">
        <v>44725</v>
      </c>
      <c r="D414" t="s">
        <v>1</v>
      </c>
      <c r="E414" t="s">
        <v>0</v>
      </c>
      <c r="F414" t="str">
        <f t="shared" si="25"/>
        <v>CCF</v>
      </c>
      <c r="G414" t="s">
        <v>8149</v>
      </c>
      <c r="H414" t="s">
        <v>8150</v>
      </c>
      <c r="I414">
        <v>2855</v>
      </c>
      <c r="J414">
        <v>2855</v>
      </c>
      <c r="K414" t="s">
        <v>606</v>
      </c>
      <c r="L414" t="str">
        <f t="shared" si="26"/>
        <v>NIT</v>
      </c>
      <c r="M414" t="str">
        <f t="shared" si="27"/>
        <v>14151601450012</v>
      </c>
      <c r="N414" t="s">
        <v>607</v>
      </c>
      <c r="O414">
        <v>0</v>
      </c>
      <c r="P414">
        <v>0</v>
      </c>
      <c r="Q414">
        <v>81.56</v>
      </c>
      <c r="R414">
        <v>10.6028</v>
      </c>
      <c r="S414">
        <v>0</v>
      </c>
      <c r="T414">
        <v>0</v>
      </c>
      <c r="U414">
        <v>92.162800000000004</v>
      </c>
      <c r="V414">
        <v>0</v>
      </c>
      <c r="W414" t="s">
        <v>1</v>
      </c>
    </row>
    <row r="415" spans="1:23">
      <c r="A415" t="s">
        <v>8564</v>
      </c>
      <c r="B415" t="str">
        <f t="shared" si="24"/>
        <v>Junio</v>
      </c>
      <c r="C415" s="20">
        <v>44725</v>
      </c>
      <c r="D415" t="s">
        <v>1</v>
      </c>
      <c r="E415" t="s">
        <v>0</v>
      </c>
      <c r="F415" t="str">
        <f t="shared" si="25"/>
        <v>CCF</v>
      </c>
      <c r="G415" t="s">
        <v>8149</v>
      </c>
      <c r="H415" t="s">
        <v>8150</v>
      </c>
      <c r="I415">
        <v>2856</v>
      </c>
      <c r="J415">
        <v>2856</v>
      </c>
      <c r="K415">
        <v>0</v>
      </c>
      <c r="L415" t="str">
        <f t="shared" si="26"/>
        <v>DUI</v>
      </c>
      <c r="M415" t="str">
        <f t="shared" si="27"/>
        <v>001121312</v>
      </c>
      <c r="N415" t="s">
        <v>1393</v>
      </c>
      <c r="O415">
        <v>0</v>
      </c>
      <c r="P415">
        <v>0</v>
      </c>
      <c r="Q415">
        <v>188.38</v>
      </c>
      <c r="R415">
        <v>24.4894</v>
      </c>
      <c r="S415">
        <v>0</v>
      </c>
      <c r="T415">
        <v>0</v>
      </c>
      <c r="U415">
        <v>212.86939999999998</v>
      </c>
      <c r="V415" t="s">
        <v>8399</v>
      </c>
      <c r="W415" t="s">
        <v>1</v>
      </c>
    </row>
    <row r="416" spans="1:23">
      <c r="A416" t="s">
        <v>8564</v>
      </c>
      <c r="B416" t="str">
        <f t="shared" si="24"/>
        <v>Junio</v>
      </c>
      <c r="C416" s="20">
        <v>44725</v>
      </c>
      <c r="D416" t="s">
        <v>1</v>
      </c>
      <c r="E416" t="s">
        <v>0</v>
      </c>
      <c r="F416" t="str">
        <f t="shared" si="25"/>
        <v>CCF</v>
      </c>
      <c r="G416" t="s">
        <v>8149</v>
      </c>
      <c r="H416" t="s">
        <v>8150</v>
      </c>
      <c r="I416">
        <v>2858</v>
      </c>
      <c r="J416">
        <v>2858</v>
      </c>
      <c r="K416">
        <v>0</v>
      </c>
      <c r="L416" t="str">
        <f t="shared" si="26"/>
        <v>DUI</v>
      </c>
      <c r="M416" t="str">
        <f t="shared" si="27"/>
        <v>005583029</v>
      </c>
      <c r="N416" t="s">
        <v>1335</v>
      </c>
      <c r="O416">
        <v>0</v>
      </c>
      <c r="P416">
        <v>0</v>
      </c>
      <c r="Q416">
        <v>269.61</v>
      </c>
      <c r="R416">
        <v>35.049300000000002</v>
      </c>
      <c r="S416">
        <v>0</v>
      </c>
      <c r="T416">
        <v>0</v>
      </c>
      <c r="U416">
        <v>304.65930000000003</v>
      </c>
      <c r="V416" t="s">
        <v>8452</v>
      </c>
      <c r="W416" t="s">
        <v>1</v>
      </c>
    </row>
    <row r="417" spans="1:23">
      <c r="A417" t="s">
        <v>8564</v>
      </c>
      <c r="B417" t="str">
        <f t="shared" si="24"/>
        <v>Junio</v>
      </c>
      <c r="C417" s="20">
        <v>44725</v>
      </c>
      <c r="D417" t="s">
        <v>1</v>
      </c>
      <c r="E417" t="s">
        <v>0</v>
      </c>
      <c r="F417" t="str">
        <f t="shared" si="25"/>
        <v>CCF</v>
      </c>
      <c r="G417" t="s">
        <v>8149</v>
      </c>
      <c r="H417" t="s">
        <v>8150</v>
      </c>
      <c r="I417">
        <v>2859</v>
      </c>
      <c r="J417">
        <v>2859</v>
      </c>
      <c r="K417" t="s">
        <v>7937</v>
      </c>
      <c r="L417" t="str">
        <f t="shared" si="26"/>
        <v>NIT</v>
      </c>
      <c r="M417" t="str">
        <f t="shared" si="27"/>
        <v>06140304181042</v>
      </c>
      <c r="N417" t="s">
        <v>7938</v>
      </c>
      <c r="O417">
        <v>0</v>
      </c>
      <c r="P417">
        <v>0</v>
      </c>
      <c r="Q417">
        <v>246.68</v>
      </c>
      <c r="R417">
        <v>32.068400000000004</v>
      </c>
      <c r="S417">
        <v>0</v>
      </c>
      <c r="T417">
        <v>0</v>
      </c>
      <c r="U417">
        <v>278.7484</v>
      </c>
      <c r="V417">
        <v>0</v>
      </c>
      <c r="W417" t="s">
        <v>1</v>
      </c>
    </row>
    <row r="418" spans="1:23">
      <c r="A418" t="s">
        <v>8564</v>
      </c>
      <c r="B418" t="str">
        <f t="shared" si="24"/>
        <v>Junio</v>
      </c>
      <c r="C418" s="20">
        <v>44725</v>
      </c>
      <c r="D418" t="s">
        <v>1</v>
      </c>
      <c r="E418" t="s">
        <v>0</v>
      </c>
      <c r="F418" t="str">
        <f t="shared" si="25"/>
        <v>CCF</v>
      </c>
      <c r="G418" t="s">
        <v>8149</v>
      </c>
      <c r="H418" t="s">
        <v>8150</v>
      </c>
      <c r="I418">
        <v>2860</v>
      </c>
      <c r="J418">
        <v>2860</v>
      </c>
      <c r="K418" t="s">
        <v>1295</v>
      </c>
      <c r="L418" t="str">
        <f t="shared" si="26"/>
        <v>NIT</v>
      </c>
      <c r="M418" t="str">
        <f t="shared" si="27"/>
        <v>06141905171067</v>
      </c>
      <c r="N418" t="s">
        <v>1296</v>
      </c>
      <c r="O418">
        <v>0</v>
      </c>
      <c r="P418">
        <v>0</v>
      </c>
      <c r="Q418">
        <v>20.39</v>
      </c>
      <c r="R418">
        <v>2.6507000000000001</v>
      </c>
      <c r="S418">
        <v>0</v>
      </c>
      <c r="T418">
        <v>0</v>
      </c>
      <c r="U418">
        <v>23.040700000000001</v>
      </c>
      <c r="V418">
        <v>0</v>
      </c>
      <c r="W418" t="s">
        <v>1</v>
      </c>
    </row>
    <row r="419" spans="1:23">
      <c r="A419" t="s">
        <v>8564</v>
      </c>
      <c r="B419" t="str">
        <f t="shared" si="24"/>
        <v>Junio</v>
      </c>
      <c r="C419" s="20">
        <v>44725</v>
      </c>
      <c r="D419" t="s">
        <v>1</v>
      </c>
      <c r="E419" t="s">
        <v>0</v>
      </c>
      <c r="F419" t="str">
        <f t="shared" si="25"/>
        <v>CCF</v>
      </c>
      <c r="G419" t="s">
        <v>8149</v>
      </c>
      <c r="H419" t="s">
        <v>8150</v>
      </c>
      <c r="I419">
        <v>2861</v>
      </c>
      <c r="J419">
        <v>2861</v>
      </c>
      <c r="K419" t="s">
        <v>287</v>
      </c>
      <c r="L419" t="str">
        <f t="shared" si="26"/>
        <v>NIT</v>
      </c>
      <c r="M419" t="str">
        <f t="shared" si="27"/>
        <v>04260206761012</v>
      </c>
      <c r="N419" t="s">
        <v>288</v>
      </c>
      <c r="O419">
        <v>0</v>
      </c>
      <c r="P419">
        <v>0</v>
      </c>
      <c r="Q419">
        <v>348.61</v>
      </c>
      <c r="R419">
        <v>45.319300000000005</v>
      </c>
      <c r="S419">
        <v>0</v>
      </c>
      <c r="T419">
        <v>0</v>
      </c>
      <c r="U419">
        <v>393.92930000000001</v>
      </c>
      <c r="V419">
        <v>0</v>
      </c>
      <c r="W419" t="s">
        <v>1</v>
      </c>
    </row>
    <row r="420" spans="1:23">
      <c r="A420" t="s">
        <v>8564</v>
      </c>
      <c r="B420" t="str">
        <f t="shared" si="24"/>
        <v>Junio</v>
      </c>
      <c r="C420" s="20">
        <v>44725</v>
      </c>
      <c r="D420" t="s">
        <v>1</v>
      </c>
      <c r="E420" t="s">
        <v>0</v>
      </c>
      <c r="F420" t="str">
        <f t="shared" si="25"/>
        <v>CCF</v>
      </c>
      <c r="G420" t="s">
        <v>8149</v>
      </c>
      <c r="H420" t="s">
        <v>8150</v>
      </c>
      <c r="I420">
        <v>2862</v>
      </c>
      <c r="J420">
        <v>2862</v>
      </c>
      <c r="K420" t="s">
        <v>769</v>
      </c>
      <c r="L420" t="str">
        <f t="shared" si="26"/>
        <v>NIT</v>
      </c>
      <c r="M420" t="str">
        <f t="shared" si="27"/>
        <v>04162810771024</v>
      </c>
      <c r="N420" t="s">
        <v>770</v>
      </c>
      <c r="O420">
        <v>0</v>
      </c>
      <c r="P420">
        <v>0</v>
      </c>
      <c r="Q420">
        <v>109.96</v>
      </c>
      <c r="R420">
        <v>14.2948</v>
      </c>
      <c r="S420">
        <v>0</v>
      </c>
      <c r="T420">
        <v>0</v>
      </c>
      <c r="U420">
        <v>124.25479999999999</v>
      </c>
      <c r="V420">
        <v>0</v>
      </c>
      <c r="W420" t="s">
        <v>1</v>
      </c>
    </row>
    <row r="421" spans="1:23">
      <c r="A421" t="s">
        <v>8564</v>
      </c>
      <c r="B421" t="str">
        <f t="shared" si="24"/>
        <v>Junio</v>
      </c>
      <c r="C421" s="20">
        <v>44725</v>
      </c>
      <c r="D421" t="s">
        <v>1</v>
      </c>
      <c r="E421" t="s">
        <v>0</v>
      </c>
      <c r="F421" t="str">
        <f t="shared" si="25"/>
        <v>CCF</v>
      </c>
      <c r="G421" t="s">
        <v>8149</v>
      </c>
      <c r="H421" t="s">
        <v>8150</v>
      </c>
      <c r="I421">
        <v>2863</v>
      </c>
      <c r="J421">
        <v>2863</v>
      </c>
      <c r="K421" t="s">
        <v>118</v>
      </c>
      <c r="L421" t="str">
        <f t="shared" si="26"/>
        <v>NIT</v>
      </c>
      <c r="M421" t="str">
        <f t="shared" si="27"/>
        <v>06141106071025</v>
      </c>
      <c r="N421" t="s">
        <v>119</v>
      </c>
      <c r="O421">
        <v>0</v>
      </c>
      <c r="P421">
        <v>0</v>
      </c>
      <c r="Q421">
        <v>21.74</v>
      </c>
      <c r="R421">
        <v>2.8262</v>
      </c>
      <c r="S421">
        <v>0</v>
      </c>
      <c r="T421">
        <v>0</v>
      </c>
      <c r="U421">
        <v>24.566199999999998</v>
      </c>
      <c r="V421">
        <v>0</v>
      </c>
      <c r="W421" t="s">
        <v>1</v>
      </c>
    </row>
    <row r="422" spans="1:23">
      <c r="A422" t="s">
        <v>8564</v>
      </c>
      <c r="B422" t="str">
        <f t="shared" si="24"/>
        <v>Junio</v>
      </c>
      <c r="C422" s="20">
        <v>44725</v>
      </c>
      <c r="D422" t="s">
        <v>1</v>
      </c>
      <c r="E422" t="s">
        <v>0</v>
      </c>
      <c r="F422" t="str">
        <f t="shared" si="25"/>
        <v>CCF</v>
      </c>
      <c r="G422" t="s">
        <v>8149</v>
      </c>
      <c r="H422" t="s">
        <v>8150</v>
      </c>
      <c r="I422">
        <v>2864</v>
      </c>
      <c r="J422">
        <v>2864</v>
      </c>
      <c r="K422" t="s">
        <v>118</v>
      </c>
      <c r="L422" t="str">
        <f t="shared" si="26"/>
        <v>NIT</v>
      </c>
      <c r="M422" t="str">
        <f t="shared" si="27"/>
        <v>06141106071025</v>
      </c>
      <c r="N422" t="s">
        <v>119</v>
      </c>
      <c r="O422">
        <v>0</v>
      </c>
      <c r="P422">
        <v>0</v>
      </c>
      <c r="Q422">
        <v>115.27</v>
      </c>
      <c r="R422">
        <v>14.985099999999999</v>
      </c>
      <c r="S422">
        <v>0</v>
      </c>
      <c r="T422">
        <v>0</v>
      </c>
      <c r="U422">
        <v>130.2551</v>
      </c>
      <c r="V422">
        <v>0</v>
      </c>
      <c r="W422" t="s">
        <v>1</v>
      </c>
    </row>
    <row r="423" spans="1:23">
      <c r="A423" t="s">
        <v>8564</v>
      </c>
      <c r="B423" t="str">
        <f t="shared" si="24"/>
        <v>Junio</v>
      </c>
      <c r="C423" s="20">
        <v>44725</v>
      </c>
      <c r="D423" t="s">
        <v>1</v>
      </c>
      <c r="E423" t="s">
        <v>0</v>
      </c>
      <c r="F423" t="str">
        <f t="shared" si="25"/>
        <v>CCF</v>
      </c>
      <c r="G423" t="s">
        <v>8149</v>
      </c>
      <c r="H423" t="s">
        <v>8150</v>
      </c>
      <c r="I423">
        <v>2865</v>
      </c>
      <c r="J423">
        <v>2865</v>
      </c>
      <c r="K423" t="s">
        <v>118</v>
      </c>
      <c r="L423" t="str">
        <f t="shared" si="26"/>
        <v>NIT</v>
      </c>
      <c r="M423" t="str">
        <f t="shared" si="27"/>
        <v>06141106071025</v>
      </c>
      <c r="N423" t="s">
        <v>119</v>
      </c>
      <c r="O423">
        <v>0</v>
      </c>
      <c r="P423">
        <v>0</v>
      </c>
      <c r="Q423">
        <v>106.5</v>
      </c>
      <c r="R423">
        <v>13.845000000000001</v>
      </c>
      <c r="S423">
        <v>0</v>
      </c>
      <c r="T423">
        <v>0</v>
      </c>
      <c r="U423">
        <v>120.345</v>
      </c>
      <c r="V423">
        <v>0</v>
      </c>
    </row>
    <row r="424" spans="1:23">
      <c r="A424" t="s">
        <v>8564</v>
      </c>
      <c r="B424" t="str">
        <f t="shared" si="24"/>
        <v>Junio</v>
      </c>
      <c r="C424" s="20">
        <v>44725</v>
      </c>
      <c r="D424" t="s">
        <v>1</v>
      </c>
      <c r="E424" t="s">
        <v>0</v>
      </c>
      <c r="F424" t="str">
        <f t="shared" si="25"/>
        <v>CCF</v>
      </c>
      <c r="G424" t="s">
        <v>8149</v>
      </c>
      <c r="H424" t="s">
        <v>8150</v>
      </c>
      <c r="I424">
        <v>2866</v>
      </c>
      <c r="J424">
        <v>2866</v>
      </c>
      <c r="K424" t="s">
        <v>118</v>
      </c>
      <c r="L424" t="str">
        <f t="shared" si="26"/>
        <v>NIT</v>
      </c>
      <c r="M424" t="str">
        <f t="shared" si="27"/>
        <v>06141106071025</v>
      </c>
      <c r="N424" t="s">
        <v>119</v>
      </c>
      <c r="O424">
        <v>0</v>
      </c>
      <c r="P424">
        <v>0</v>
      </c>
      <c r="Q424">
        <v>141.38</v>
      </c>
      <c r="R424">
        <v>18.3794</v>
      </c>
      <c r="S424">
        <v>0</v>
      </c>
      <c r="T424">
        <v>0</v>
      </c>
      <c r="U424">
        <v>159.7594</v>
      </c>
      <c r="V424">
        <v>0</v>
      </c>
      <c r="W424" t="s">
        <v>1</v>
      </c>
    </row>
    <row r="425" spans="1:23">
      <c r="A425" t="s">
        <v>8564</v>
      </c>
      <c r="B425" t="str">
        <f t="shared" si="24"/>
        <v>Junio</v>
      </c>
      <c r="C425" s="20">
        <v>44725</v>
      </c>
      <c r="D425" t="s">
        <v>1</v>
      </c>
      <c r="E425" t="s">
        <v>0</v>
      </c>
      <c r="F425" t="str">
        <f t="shared" si="25"/>
        <v>CCF</v>
      </c>
      <c r="G425" t="s">
        <v>8149</v>
      </c>
      <c r="H425" t="s">
        <v>8150</v>
      </c>
      <c r="I425">
        <v>2867</v>
      </c>
      <c r="J425">
        <v>2867</v>
      </c>
      <c r="K425" t="s">
        <v>699</v>
      </c>
      <c r="L425" t="str">
        <f t="shared" si="26"/>
        <v>NIT</v>
      </c>
      <c r="M425" t="str">
        <f t="shared" si="27"/>
        <v>14022406721015</v>
      </c>
      <c r="N425" t="s">
        <v>700</v>
      </c>
      <c r="O425">
        <v>0</v>
      </c>
      <c r="P425">
        <v>0</v>
      </c>
      <c r="Q425">
        <v>917.55</v>
      </c>
      <c r="R425">
        <v>119.28149999999999</v>
      </c>
      <c r="S425">
        <v>0</v>
      </c>
      <c r="T425">
        <v>0</v>
      </c>
      <c r="U425">
        <v>1036.8315</v>
      </c>
      <c r="V425">
        <v>0</v>
      </c>
      <c r="W425" t="s">
        <v>1</v>
      </c>
    </row>
    <row r="426" spans="1:23">
      <c r="A426" t="s">
        <v>8564</v>
      </c>
      <c r="B426" t="str">
        <f t="shared" si="24"/>
        <v>Junio</v>
      </c>
      <c r="C426" s="20">
        <v>44725</v>
      </c>
      <c r="D426" t="s">
        <v>1</v>
      </c>
      <c r="E426" t="s">
        <v>0</v>
      </c>
      <c r="F426" t="str">
        <f t="shared" si="25"/>
        <v>CCF</v>
      </c>
      <c r="G426" t="s">
        <v>8149</v>
      </c>
      <c r="H426" t="s">
        <v>8150</v>
      </c>
      <c r="I426">
        <v>2868</v>
      </c>
      <c r="J426">
        <v>2868</v>
      </c>
      <c r="K426" t="s">
        <v>7871</v>
      </c>
      <c r="L426" t="str">
        <f t="shared" si="26"/>
        <v>NIT</v>
      </c>
      <c r="M426" t="str">
        <f t="shared" si="27"/>
        <v>94142512801010</v>
      </c>
      <c r="N426" t="s">
        <v>7872</v>
      </c>
      <c r="O426">
        <v>0</v>
      </c>
      <c r="P426">
        <v>0</v>
      </c>
      <c r="Q426">
        <v>79.2</v>
      </c>
      <c r="R426">
        <v>10.296000000000001</v>
      </c>
      <c r="S426">
        <v>0</v>
      </c>
      <c r="T426">
        <v>0</v>
      </c>
      <c r="U426">
        <v>89.496000000000009</v>
      </c>
      <c r="V426">
        <v>0</v>
      </c>
      <c r="W426" t="s">
        <v>1</v>
      </c>
    </row>
    <row r="427" spans="1:23">
      <c r="A427" t="s">
        <v>8564</v>
      </c>
      <c r="B427" t="str">
        <f t="shared" si="24"/>
        <v>Junio</v>
      </c>
      <c r="C427" s="20">
        <v>44725</v>
      </c>
      <c r="D427" t="s">
        <v>1</v>
      </c>
      <c r="E427" t="s">
        <v>0</v>
      </c>
      <c r="F427" t="str">
        <f t="shared" si="25"/>
        <v>CCF</v>
      </c>
      <c r="G427" t="s">
        <v>8149</v>
      </c>
      <c r="H427" t="s">
        <v>8150</v>
      </c>
      <c r="I427">
        <v>2869</v>
      </c>
      <c r="J427">
        <v>2869</v>
      </c>
      <c r="K427" t="s">
        <v>255</v>
      </c>
      <c r="L427" t="str">
        <f t="shared" si="26"/>
        <v>NIT</v>
      </c>
      <c r="M427" t="str">
        <f t="shared" si="27"/>
        <v>12170106061015</v>
      </c>
      <c r="N427" t="s">
        <v>256</v>
      </c>
      <c r="O427">
        <v>0</v>
      </c>
      <c r="P427">
        <v>0</v>
      </c>
      <c r="Q427">
        <v>267.06</v>
      </c>
      <c r="R427">
        <v>34.717800000000004</v>
      </c>
      <c r="S427">
        <v>0</v>
      </c>
      <c r="T427">
        <v>0</v>
      </c>
      <c r="U427">
        <v>301.77780000000001</v>
      </c>
      <c r="V427">
        <v>0</v>
      </c>
      <c r="W427" t="s">
        <v>1</v>
      </c>
    </row>
    <row r="428" spans="1:23">
      <c r="A428" t="s">
        <v>8564</v>
      </c>
      <c r="B428" t="str">
        <f t="shared" si="24"/>
        <v>Junio</v>
      </c>
      <c r="C428" s="20">
        <v>44725</v>
      </c>
      <c r="D428" t="s">
        <v>1</v>
      </c>
      <c r="E428" t="s">
        <v>0</v>
      </c>
      <c r="F428" t="str">
        <f t="shared" si="25"/>
        <v>CCF</v>
      </c>
      <c r="G428" t="s">
        <v>8149</v>
      </c>
      <c r="H428" t="s">
        <v>8150</v>
      </c>
      <c r="I428">
        <v>2870</v>
      </c>
      <c r="J428">
        <v>2870</v>
      </c>
      <c r="K428">
        <v>0</v>
      </c>
      <c r="L428" t="str">
        <f t="shared" si="26"/>
        <v>DUI</v>
      </c>
      <c r="M428" t="str">
        <f t="shared" si="27"/>
        <v>025307605</v>
      </c>
      <c r="N428" t="s">
        <v>464</v>
      </c>
      <c r="O428">
        <v>0</v>
      </c>
      <c r="P428">
        <v>0</v>
      </c>
      <c r="Q428">
        <v>205.9</v>
      </c>
      <c r="R428">
        <v>26.767000000000003</v>
      </c>
      <c r="S428">
        <v>0</v>
      </c>
      <c r="T428">
        <v>0</v>
      </c>
      <c r="U428">
        <v>232.667</v>
      </c>
      <c r="V428" t="s">
        <v>8408</v>
      </c>
      <c r="W428" t="s">
        <v>1</v>
      </c>
    </row>
    <row r="429" spans="1:23">
      <c r="A429" t="s">
        <v>8564</v>
      </c>
      <c r="B429" t="str">
        <f t="shared" si="24"/>
        <v>Junio</v>
      </c>
      <c r="C429" s="20">
        <v>44725</v>
      </c>
      <c r="D429" t="s">
        <v>1</v>
      </c>
      <c r="E429" t="s">
        <v>0</v>
      </c>
      <c r="F429" t="str">
        <f t="shared" si="25"/>
        <v>CCF</v>
      </c>
      <c r="G429" t="s">
        <v>8149</v>
      </c>
      <c r="H429" t="s">
        <v>8150</v>
      </c>
      <c r="I429">
        <v>2871</v>
      </c>
      <c r="J429">
        <v>2871</v>
      </c>
      <c r="K429" t="s">
        <v>118</v>
      </c>
      <c r="L429" t="str">
        <f t="shared" si="26"/>
        <v>NIT</v>
      </c>
      <c r="M429" t="str">
        <f t="shared" si="27"/>
        <v>06141106071025</v>
      </c>
      <c r="N429" t="s">
        <v>119</v>
      </c>
      <c r="O429">
        <v>0</v>
      </c>
      <c r="P429">
        <v>0</v>
      </c>
      <c r="Q429">
        <v>8.9600000000000009</v>
      </c>
      <c r="R429">
        <v>1.1648000000000001</v>
      </c>
      <c r="S429">
        <v>0</v>
      </c>
      <c r="T429">
        <v>0</v>
      </c>
      <c r="U429">
        <v>10.1248</v>
      </c>
      <c r="V429">
        <v>0</v>
      </c>
      <c r="W429" t="s">
        <v>1</v>
      </c>
    </row>
    <row r="430" spans="1:23">
      <c r="A430" t="s">
        <v>8564</v>
      </c>
      <c r="B430" t="str">
        <f t="shared" si="24"/>
        <v>Junio</v>
      </c>
      <c r="C430" s="20">
        <v>44725</v>
      </c>
      <c r="D430" t="s">
        <v>1</v>
      </c>
      <c r="E430" t="s">
        <v>0</v>
      </c>
      <c r="F430" t="str">
        <f t="shared" si="25"/>
        <v>CCF</v>
      </c>
      <c r="G430" t="s">
        <v>8149</v>
      </c>
      <c r="H430" t="s">
        <v>8150</v>
      </c>
      <c r="I430">
        <v>2872</v>
      </c>
      <c r="J430">
        <v>2872</v>
      </c>
      <c r="K430" t="s">
        <v>489</v>
      </c>
      <c r="L430" t="str">
        <f t="shared" si="26"/>
        <v>NIT</v>
      </c>
      <c r="M430" t="str">
        <f t="shared" si="27"/>
        <v>94502202961014</v>
      </c>
      <c r="N430" t="s">
        <v>490</v>
      </c>
      <c r="O430">
        <v>0</v>
      </c>
      <c r="P430">
        <v>0</v>
      </c>
      <c r="Q430">
        <v>7920</v>
      </c>
      <c r="R430">
        <v>1029.6000000000001</v>
      </c>
      <c r="S430">
        <v>0</v>
      </c>
      <c r="T430">
        <v>0</v>
      </c>
      <c r="U430">
        <v>8949.6</v>
      </c>
      <c r="V430">
        <v>0</v>
      </c>
      <c r="W430" t="s">
        <v>1</v>
      </c>
    </row>
    <row r="431" spans="1:23">
      <c r="A431" t="s">
        <v>8564</v>
      </c>
      <c r="B431" t="str">
        <f t="shared" si="24"/>
        <v>Junio</v>
      </c>
      <c r="C431" s="20">
        <v>44725</v>
      </c>
      <c r="D431" t="s">
        <v>1</v>
      </c>
      <c r="E431" t="s">
        <v>0</v>
      </c>
      <c r="F431" t="str">
        <f t="shared" si="25"/>
        <v>CCF</v>
      </c>
      <c r="G431" t="s">
        <v>8149</v>
      </c>
      <c r="H431" t="s">
        <v>8150</v>
      </c>
      <c r="I431">
        <v>2873</v>
      </c>
      <c r="J431">
        <v>2873</v>
      </c>
      <c r="K431" t="s">
        <v>118</v>
      </c>
      <c r="L431" t="str">
        <f t="shared" si="26"/>
        <v>NIT</v>
      </c>
      <c r="M431" t="str">
        <f t="shared" si="27"/>
        <v>06141106071025</v>
      </c>
      <c r="N431" t="s">
        <v>119</v>
      </c>
      <c r="O431">
        <v>0</v>
      </c>
      <c r="P431">
        <v>0</v>
      </c>
      <c r="Q431">
        <v>1284.54</v>
      </c>
      <c r="R431">
        <v>166.99019999999999</v>
      </c>
      <c r="S431">
        <v>0</v>
      </c>
      <c r="T431">
        <v>0</v>
      </c>
      <c r="U431">
        <v>1451.5301999999999</v>
      </c>
      <c r="V431">
        <v>0</v>
      </c>
      <c r="W431" t="s">
        <v>1</v>
      </c>
    </row>
    <row r="432" spans="1:23">
      <c r="A432" t="s">
        <v>8564</v>
      </c>
      <c r="B432" t="str">
        <f t="shared" si="24"/>
        <v>Junio</v>
      </c>
      <c r="C432" s="20">
        <v>44726</v>
      </c>
      <c r="D432" t="s">
        <v>1</v>
      </c>
      <c r="E432" t="s">
        <v>0</v>
      </c>
      <c r="F432" t="str">
        <f t="shared" si="25"/>
        <v>CCF</v>
      </c>
      <c r="G432" t="s">
        <v>8149</v>
      </c>
      <c r="H432" t="s">
        <v>8150</v>
      </c>
      <c r="I432">
        <v>2874</v>
      </c>
      <c r="J432">
        <v>2874</v>
      </c>
      <c r="K432" t="s">
        <v>333</v>
      </c>
      <c r="L432" t="str">
        <f t="shared" si="26"/>
        <v>NIT</v>
      </c>
      <c r="M432" t="str">
        <f t="shared" si="27"/>
        <v>06140607941015</v>
      </c>
      <c r="N432" t="s">
        <v>334</v>
      </c>
      <c r="O432">
        <v>0</v>
      </c>
      <c r="P432">
        <v>0</v>
      </c>
      <c r="Q432">
        <v>203.9</v>
      </c>
      <c r="R432">
        <v>26.507000000000001</v>
      </c>
      <c r="S432">
        <v>0</v>
      </c>
      <c r="T432">
        <v>0</v>
      </c>
      <c r="U432">
        <v>230.40700000000001</v>
      </c>
      <c r="V432">
        <v>0</v>
      </c>
      <c r="W432" t="s">
        <v>1</v>
      </c>
    </row>
    <row r="433" spans="1:23">
      <c r="A433" t="s">
        <v>8564</v>
      </c>
      <c r="B433" t="str">
        <f t="shared" si="24"/>
        <v>Junio</v>
      </c>
      <c r="C433" s="20">
        <v>44726</v>
      </c>
      <c r="D433" t="s">
        <v>1</v>
      </c>
      <c r="E433" t="s">
        <v>0</v>
      </c>
      <c r="F433" t="str">
        <f t="shared" si="25"/>
        <v>CCF</v>
      </c>
      <c r="G433" t="s">
        <v>8149</v>
      </c>
      <c r="H433" t="s">
        <v>8150</v>
      </c>
      <c r="I433">
        <v>2875</v>
      </c>
      <c r="J433">
        <v>2875</v>
      </c>
      <c r="K433" t="s">
        <v>7851</v>
      </c>
      <c r="L433" t="str">
        <f t="shared" si="26"/>
        <v>NIT</v>
      </c>
      <c r="M433" t="str">
        <f t="shared" si="27"/>
        <v>06141801101083</v>
      </c>
      <c r="N433" t="s">
        <v>7852</v>
      </c>
      <c r="O433">
        <v>0</v>
      </c>
      <c r="P433">
        <v>0</v>
      </c>
      <c r="Q433">
        <v>41</v>
      </c>
      <c r="R433">
        <v>5.33</v>
      </c>
      <c r="S433">
        <v>0</v>
      </c>
      <c r="T433">
        <v>0</v>
      </c>
      <c r="U433">
        <v>46.33</v>
      </c>
      <c r="V433">
        <v>0</v>
      </c>
      <c r="W433" t="s">
        <v>1</v>
      </c>
    </row>
    <row r="434" spans="1:23">
      <c r="A434" t="s">
        <v>8564</v>
      </c>
      <c r="B434" t="str">
        <f t="shared" si="24"/>
        <v>Junio</v>
      </c>
      <c r="C434" s="20">
        <v>44726</v>
      </c>
      <c r="D434" t="s">
        <v>1</v>
      </c>
      <c r="E434" t="s">
        <v>0</v>
      </c>
      <c r="F434" t="str">
        <f t="shared" si="25"/>
        <v>CCF</v>
      </c>
      <c r="G434" t="s">
        <v>8149</v>
      </c>
      <c r="H434" t="s">
        <v>8150</v>
      </c>
      <c r="I434">
        <v>2876</v>
      </c>
      <c r="J434">
        <v>2876</v>
      </c>
      <c r="K434" t="s">
        <v>634</v>
      </c>
      <c r="L434" t="str">
        <f t="shared" si="26"/>
        <v>NIT</v>
      </c>
      <c r="M434" t="str">
        <f t="shared" si="27"/>
        <v>06142508161086</v>
      </c>
      <c r="N434" t="s">
        <v>635</v>
      </c>
      <c r="O434">
        <v>0</v>
      </c>
      <c r="P434">
        <v>0</v>
      </c>
      <c r="Q434">
        <v>83.88</v>
      </c>
      <c r="R434">
        <v>10.904399999999999</v>
      </c>
      <c r="S434">
        <v>0</v>
      </c>
      <c r="T434">
        <v>0</v>
      </c>
      <c r="U434">
        <v>94.784399999999991</v>
      </c>
      <c r="V434">
        <v>0</v>
      </c>
      <c r="W434" t="s">
        <v>1</v>
      </c>
    </row>
    <row r="435" spans="1:23">
      <c r="A435" t="s">
        <v>8564</v>
      </c>
      <c r="B435" t="str">
        <f t="shared" si="24"/>
        <v>Junio</v>
      </c>
      <c r="C435" s="20">
        <v>44726</v>
      </c>
      <c r="D435" t="s">
        <v>1</v>
      </c>
      <c r="E435" t="s">
        <v>0</v>
      </c>
      <c r="F435" t="str">
        <f t="shared" si="25"/>
        <v>CCF</v>
      </c>
      <c r="G435" t="s">
        <v>8149</v>
      </c>
      <c r="H435" t="s">
        <v>8150</v>
      </c>
      <c r="I435">
        <v>2877</v>
      </c>
      <c r="J435">
        <v>2877</v>
      </c>
      <c r="K435" t="s">
        <v>503</v>
      </c>
      <c r="L435" t="str">
        <f t="shared" si="26"/>
        <v>NIT</v>
      </c>
      <c r="M435" t="str">
        <f t="shared" si="27"/>
        <v>06142311181026</v>
      </c>
      <c r="N435" t="s">
        <v>504</v>
      </c>
      <c r="O435">
        <v>0</v>
      </c>
      <c r="P435">
        <v>0</v>
      </c>
      <c r="Q435">
        <v>282.33999999999997</v>
      </c>
      <c r="R435">
        <v>36.7042</v>
      </c>
      <c r="S435">
        <v>0</v>
      </c>
      <c r="T435">
        <v>0</v>
      </c>
      <c r="U435">
        <v>319.04419999999999</v>
      </c>
      <c r="V435">
        <v>0</v>
      </c>
      <c r="W435" t="s">
        <v>1</v>
      </c>
    </row>
    <row r="436" spans="1:23">
      <c r="A436" t="s">
        <v>8564</v>
      </c>
      <c r="B436" t="str">
        <f t="shared" si="24"/>
        <v>Junio</v>
      </c>
      <c r="C436" s="20">
        <v>44726</v>
      </c>
      <c r="D436" t="s">
        <v>1</v>
      </c>
      <c r="E436" t="s">
        <v>0</v>
      </c>
      <c r="F436" t="str">
        <f t="shared" si="25"/>
        <v>CCF</v>
      </c>
      <c r="G436" t="s">
        <v>8149</v>
      </c>
      <c r="H436" t="s">
        <v>8150</v>
      </c>
      <c r="I436">
        <v>2878</v>
      </c>
      <c r="J436">
        <v>2878</v>
      </c>
      <c r="K436" t="s">
        <v>8159</v>
      </c>
      <c r="L436" t="str">
        <f t="shared" si="26"/>
        <v>NIT</v>
      </c>
      <c r="M436" t="str">
        <f t="shared" si="27"/>
        <v>06140107211045</v>
      </c>
      <c r="N436" t="s">
        <v>8162</v>
      </c>
      <c r="O436">
        <v>0</v>
      </c>
      <c r="P436">
        <v>0</v>
      </c>
      <c r="Q436">
        <v>289.02999999999997</v>
      </c>
      <c r="R436">
        <v>37.573899999999995</v>
      </c>
      <c r="S436">
        <v>0</v>
      </c>
      <c r="T436">
        <v>0</v>
      </c>
      <c r="U436">
        <v>326.60389999999995</v>
      </c>
      <c r="V436">
        <v>0</v>
      </c>
      <c r="W436" t="s">
        <v>1</v>
      </c>
    </row>
    <row r="437" spans="1:23">
      <c r="A437" t="s">
        <v>8564</v>
      </c>
      <c r="B437" t="str">
        <f t="shared" si="24"/>
        <v>Junio</v>
      </c>
      <c r="C437" s="20">
        <v>44726</v>
      </c>
      <c r="D437" t="s">
        <v>1</v>
      </c>
      <c r="E437" t="s">
        <v>0</v>
      </c>
      <c r="F437" t="str">
        <f t="shared" si="25"/>
        <v>CCF</v>
      </c>
      <c r="G437" t="s">
        <v>8149</v>
      </c>
      <c r="H437" t="s">
        <v>8150</v>
      </c>
      <c r="I437">
        <v>2879</v>
      </c>
      <c r="J437">
        <v>2879</v>
      </c>
      <c r="K437" t="s">
        <v>142</v>
      </c>
      <c r="L437" t="str">
        <f t="shared" si="26"/>
        <v>NIT</v>
      </c>
      <c r="M437" t="str">
        <f t="shared" si="27"/>
        <v>05110205141012</v>
      </c>
      <c r="N437" t="s">
        <v>143</v>
      </c>
      <c r="O437">
        <v>0</v>
      </c>
      <c r="P437">
        <v>0</v>
      </c>
      <c r="Q437">
        <v>60</v>
      </c>
      <c r="R437">
        <v>7.8000000000000007</v>
      </c>
      <c r="S437">
        <v>0</v>
      </c>
      <c r="T437">
        <v>0</v>
      </c>
      <c r="U437">
        <v>67.8</v>
      </c>
      <c r="V437">
        <v>0</v>
      </c>
      <c r="W437" t="s">
        <v>1</v>
      </c>
    </row>
    <row r="438" spans="1:23">
      <c r="A438" t="s">
        <v>8564</v>
      </c>
      <c r="B438" t="str">
        <f t="shared" si="24"/>
        <v>Junio</v>
      </c>
      <c r="C438" s="20">
        <v>44726</v>
      </c>
      <c r="D438" t="s">
        <v>1</v>
      </c>
      <c r="E438" t="s">
        <v>0</v>
      </c>
      <c r="F438" t="str">
        <f t="shared" si="25"/>
        <v>CCF</v>
      </c>
      <c r="G438" t="s">
        <v>8149</v>
      </c>
      <c r="H438" t="s">
        <v>8150</v>
      </c>
      <c r="I438">
        <v>2880</v>
      </c>
      <c r="J438">
        <v>2880</v>
      </c>
      <c r="K438" t="s">
        <v>333</v>
      </c>
      <c r="L438" t="str">
        <f t="shared" si="26"/>
        <v>NIT</v>
      </c>
      <c r="M438" t="str">
        <f t="shared" si="27"/>
        <v>06140607941015</v>
      </c>
      <c r="N438" t="s">
        <v>334</v>
      </c>
      <c r="O438">
        <v>0</v>
      </c>
      <c r="P438">
        <v>0</v>
      </c>
      <c r="Q438">
        <v>24.21</v>
      </c>
      <c r="R438">
        <v>3.1473000000000004</v>
      </c>
      <c r="S438">
        <v>0</v>
      </c>
      <c r="T438">
        <v>0</v>
      </c>
      <c r="U438">
        <v>27.357300000000002</v>
      </c>
      <c r="V438">
        <v>0</v>
      </c>
      <c r="W438" t="s">
        <v>1</v>
      </c>
    </row>
    <row r="439" spans="1:23">
      <c r="A439" t="s">
        <v>8564</v>
      </c>
      <c r="B439" t="str">
        <f t="shared" si="24"/>
        <v>Junio</v>
      </c>
      <c r="C439" s="20">
        <v>44726</v>
      </c>
      <c r="D439" t="s">
        <v>1</v>
      </c>
      <c r="E439" t="s">
        <v>0</v>
      </c>
      <c r="F439" t="str">
        <f t="shared" si="25"/>
        <v>CCF</v>
      </c>
      <c r="G439" t="s">
        <v>8149</v>
      </c>
      <c r="H439" t="s">
        <v>8150</v>
      </c>
      <c r="I439">
        <v>2881</v>
      </c>
      <c r="J439">
        <v>2881</v>
      </c>
      <c r="K439" t="s">
        <v>574</v>
      </c>
      <c r="L439" t="str">
        <f t="shared" si="26"/>
        <v>NIT</v>
      </c>
      <c r="M439" t="str">
        <f t="shared" si="27"/>
        <v>06142508991046</v>
      </c>
      <c r="N439" t="s">
        <v>575</v>
      </c>
      <c r="O439">
        <v>0</v>
      </c>
      <c r="P439">
        <v>0</v>
      </c>
      <c r="Q439">
        <v>9557.4</v>
      </c>
      <c r="R439">
        <v>1242.462</v>
      </c>
      <c r="S439">
        <v>0</v>
      </c>
      <c r="T439">
        <v>0</v>
      </c>
      <c r="U439">
        <v>10799.861999999999</v>
      </c>
      <c r="V439">
        <v>0</v>
      </c>
      <c r="W439" t="s">
        <v>1</v>
      </c>
    </row>
    <row r="440" spans="1:23">
      <c r="A440" t="s">
        <v>8564</v>
      </c>
      <c r="B440" t="str">
        <f t="shared" si="24"/>
        <v>Junio</v>
      </c>
      <c r="C440" s="20">
        <v>44726</v>
      </c>
      <c r="D440" t="s">
        <v>1</v>
      </c>
      <c r="E440" t="s">
        <v>0</v>
      </c>
      <c r="F440" t="str">
        <f t="shared" si="25"/>
        <v>CCF</v>
      </c>
      <c r="G440" t="s">
        <v>8149</v>
      </c>
      <c r="H440" t="s">
        <v>8150</v>
      </c>
      <c r="I440">
        <v>2882</v>
      </c>
      <c r="J440">
        <v>2882</v>
      </c>
      <c r="K440" t="s">
        <v>574</v>
      </c>
      <c r="L440" t="str">
        <f t="shared" si="26"/>
        <v>NIT</v>
      </c>
      <c r="M440" t="str">
        <f t="shared" si="27"/>
        <v>06142508991046</v>
      </c>
      <c r="N440" t="s">
        <v>575</v>
      </c>
      <c r="O440">
        <v>0</v>
      </c>
      <c r="P440">
        <v>0</v>
      </c>
      <c r="Q440">
        <v>9557.4</v>
      </c>
      <c r="R440">
        <v>1242.462</v>
      </c>
      <c r="S440">
        <v>0</v>
      </c>
      <c r="T440">
        <v>0</v>
      </c>
      <c r="U440">
        <v>10799.861999999999</v>
      </c>
      <c r="V440">
        <v>0</v>
      </c>
      <c r="W440" t="s">
        <v>1</v>
      </c>
    </row>
    <row r="441" spans="1:23">
      <c r="A441" t="s">
        <v>8564</v>
      </c>
      <c r="B441" t="str">
        <f t="shared" si="24"/>
        <v>Junio</v>
      </c>
      <c r="C441" s="20">
        <v>44726</v>
      </c>
      <c r="D441" t="s">
        <v>1</v>
      </c>
      <c r="E441" t="s">
        <v>0</v>
      </c>
      <c r="F441" t="str">
        <f t="shared" si="25"/>
        <v>CCF</v>
      </c>
      <c r="G441" t="s">
        <v>8149</v>
      </c>
      <c r="H441" t="s">
        <v>8150</v>
      </c>
      <c r="I441">
        <v>2883</v>
      </c>
      <c r="J441">
        <v>2883</v>
      </c>
      <c r="K441" t="s">
        <v>118</v>
      </c>
      <c r="L441" t="str">
        <f t="shared" si="26"/>
        <v>NIT</v>
      </c>
      <c r="M441" t="str">
        <f t="shared" si="27"/>
        <v>06141106071025</v>
      </c>
      <c r="N441" t="s">
        <v>119</v>
      </c>
      <c r="O441">
        <v>0</v>
      </c>
      <c r="P441">
        <v>0</v>
      </c>
      <c r="Q441">
        <v>30.89</v>
      </c>
      <c r="R441">
        <v>4.0156999999999998</v>
      </c>
      <c r="S441">
        <v>0</v>
      </c>
      <c r="T441">
        <v>0</v>
      </c>
      <c r="U441">
        <v>34.905700000000003</v>
      </c>
      <c r="V441">
        <v>0</v>
      </c>
      <c r="W441" t="s">
        <v>1</v>
      </c>
    </row>
    <row r="442" spans="1:23">
      <c r="A442" t="s">
        <v>8564</v>
      </c>
      <c r="B442" t="str">
        <f t="shared" si="24"/>
        <v>Junio</v>
      </c>
      <c r="C442" s="20">
        <v>44726</v>
      </c>
      <c r="D442" t="s">
        <v>1</v>
      </c>
      <c r="E442" t="s">
        <v>0</v>
      </c>
      <c r="F442" t="str">
        <f t="shared" si="25"/>
        <v>CCF</v>
      </c>
      <c r="G442" t="s">
        <v>8149</v>
      </c>
      <c r="H442" t="s">
        <v>8150</v>
      </c>
      <c r="I442">
        <v>2884</v>
      </c>
      <c r="J442">
        <v>2884</v>
      </c>
      <c r="K442" t="s">
        <v>118</v>
      </c>
      <c r="L442" t="str">
        <f t="shared" si="26"/>
        <v>NIT</v>
      </c>
      <c r="M442" t="str">
        <f t="shared" si="27"/>
        <v>06141106071025</v>
      </c>
      <c r="N442" t="s">
        <v>119</v>
      </c>
      <c r="O442">
        <v>0</v>
      </c>
      <c r="P442">
        <v>0</v>
      </c>
      <c r="Q442">
        <v>105.06</v>
      </c>
      <c r="R442">
        <v>13.6578</v>
      </c>
      <c r="S442">
        <v>0</v>
      </c>
      <c r="T442">
        <v>0</v>
      </c>
      <c r="U442">
        <v>118.7178</v>
      </c>
      <c r="V442">
        <v>0</v>
      </c>
      <c r="W442" t="s">
        <v>1</v>
      </c>
    </row>
    <row r="443" spans="1:23">
      <c r="A443" t="s">
        <v>8564</v>
      </c>
      <c r="B443" t="str">
        <f t="shared" si="24"/>
        <v>Junio</v>
      </c>
      <c r="C443" s="20">
        <v>44726</v>
      </c>
      <c r="D443" t="s">
        <v>1</v>
      </c>
      <c r="E443" t="s">
        <v>0</v>
      </c>
      <c r="F443" t="str">
        <f t="shared" si="25"/>
        <v>CCF</v>
      </c>
      <c r="G443" t="s">
        <v>8149</v>
      </c>
      <c r="H443" t="s">
        <v>8150</v>
      </c>
      <c r="I443">
        <v>2885</v>
      </c>
      <c r="J443">
        <v>2885</v>
      </c>
      <c r="K443" t="s">
        <v>118</v>
      </c>
      <c r="L443" t="str">
        <f t="shared" si="26"/>
        <v>NIT</v>
      </c>
      <c r="M443" t="str">
        <f t="shared" si="27"/>
        <v>06141106071025</v>
      </c>
      <c r="N443" t="s">
        <v>119</v>
      </c>
      <c r="O443">
        <v>0</v>
      </c>
      <c r="P443">
        <v>0</v>
      </c>
      <c r="Q443">
        <v>46.06</v>
      </c>
      <c r="R443">
        <v>5.9878000000000009</v>
      </c>
      <c r="S443">
        <v>0</v>
      </c>
      <c r="T443">
        <v>0</v>
      </c>
      <c r="U443">
        <v>52.047800000000002</v>
      </c>
      <c r="V443">
        <v>0</v>
      </c>
      <c r="W443" t="s">
        <v>1</v>
      </c>
    </row>
    <row r="444" spans="1:23">
      <c r="A444" t="s">
        <v>8564</v>
      </c>
      <c r="B444" t="str">
        <f t="shared" si="24"/>
        <v>Junio</v>
      </c>
      <c r="C444" s="20">
        <v>44726</v>
      </c>
      <c r="D444" t="s">
        <v>1</v>
      </c>
      <c r="E444" t="s">
        <v>0</v>
      </c>
      <c r="F444" t="str">
        <f t="shared" si="25"/>
        <v>CCF</v>
      </c>
      <c r="G444" t="s">
        <v>8149</v>
      </c>
      <c r="H444" t="s">
        <v>8150</v>
      </c>
      <c r="I444">
        <v>2886</v>
      </c>
      <c r="J444">
        <v>2886</v>
      </c>
      <c r="K444" t="s">
        <v>118</v>
      </c>
      <c r="L444" t="str">
        <f t="shared" si="26"/>
        <v>NIT</v>
      </c>
      <c r="M444" t="str">
        <f t="shared" si="27"/>
        <v>06141106071025</v>
      </c>
      <c r="N444" t="s">
        <v>119</v>
      </c>
      <c r="O444">
        <v>0</v>
      </c>
      <c r="P444">
        <v>0</v>
      </c>
      <c r="Q444">
        <v>40.06</v>
      </c>
      <c r="R444">
        <v>5.2078000000000007</v>
      </c>
      <c r="S444">
        <v>0</v>
      </c>
      <c r="T444">
        <v>0</v>
      </c>
      <c r="U444">
        <v>45.267800000000001</v>
      </c>
      <c r="V444">
        <v>0</v>
      </c>
      <c r="W444" t="s">
        <v>1</v>
      </c>
    </row>
    <row r="445" spans="1:23">
      <c r="A445" t="s">
        <v>8564</v>
      </c>
      <c r="B445" t="str">
        <f t="shared" si="24"/>
        <v>Junio</v>
      </c>
      <c r="C445" s="20">
        <v>44726</v>
      </c>
      <c r="D445" t="s">
        <v>1</v>
      </c>
      <c r="E445" t="s">
        <v>0</v>
      </c>
      <c r="F445" t="str">
        <f t="shared" si="25"/>
        <v>CCF</v>
      </c>
      <c r="G445" t="s">
        <v>8149</v>
      </c>
      <c r="H445" t="s">
        <v>8150</v>
      </c>
      <c r="I445">
        <v>2887</v>
      </c>
      <c r="J445">
        <v>2887</v>
      </c>
      <c r="K445" t="s">
        <v>319</v>
      </c>
      <c r="L445" t="str">
        <f t="shared" si="26"/>
        <v>NIT</v>
      </c>
      <c r="M445" t="str">
        <f t="shared" si="27"/>
        <v>06141903570090</v>
      </c>
      <c r="N445" t="s">
        <v>320</v>
      </c>
      <c r="O445">
        <v>0</v>
      </c>
      <c r="P445">
        <v>0</v>
      </c>
      <c r="Q445">
        <v>108.75</v>
      </c>
      <c r="R445">
        <v>14.137500000000001</v>
      </c>
      <c r="S445">
        <v>0</v>
      </c>
      <c r="T445">
        <v>0</v>
      </c>
      <c r="U445">
        <v>122.8875</v>
      </c>
      <c r="V445">
        <v>0</v>
      </c>
      <c r="W445" t="s">
        <v>1</v>
      </c>
    </row>
    <row r="446" spans="1:23">
      <c r="A446" t="s">
        <v>8564</v>
      </c>
      <c r="B446" t="str">
        <f t="shared" si="24"/>
        <v>Junio</v>
      </c>
      <c r="C446" s="20">
        <v>44726</v>
      </c>
      <c r="D446" t="s">
        <v>1</v>
      </c>
      <c r="E446" t="s">
        <v>0</v>
      </c>
      <c r="F446" t="str">
        <f t="shared" si="25"/>
        <v>CCF</v>
      </c>
      <c r="G446" t="s">
        <v>8149</v>
      </c>
      <c r="H446" t="s">
        <v>8150</v>
      </c>
      <c r="I446">
        <v>2888</v>
      </c>
      <c r="J446">
        <v>2888</v>
      </c>
      <c r="K446" t="s">
        <v>7942</v>
      </c>
      <c r="L446" t="str">
        <f t="shared" si="26"/>
        <v>NIT</v>
      </c>
      <c r="M446" t="str">
        <f t="shared" si="27"/>
        <v>06143110141022</v>
      </c>
      <c r="N446" t="s">
        <v>7943</v>
      </c>
      <c r="O446">
        <v>0</v>
      </c>
      <c r="P446">
        <v>0</v>
      </c>
      <c r="Q446">
        <v>367.02</v>
      </c>
      <c r="R446">
        <v>47.712600000000002</v>
      </c>
      <c r="S446">
        <v>0</v>
      </c>
      <c r="T446">
        <v>0</v>
      </c>
      <c r="U446">
        <v>414.73259999999999</v>
      </c>
      <c r="V446">
        <v>0</v>
      </c>
      <c r="W446" t="s">
        <v>1</v>
      </c>
    </row>
    <row r="447" spans="1:23">
      <c r="A447" t="s">
        <v>8564</v>
      </c>
      <c r="B447" t="str">
        <f t="shared" si="24"/>
        <v>Junio</v>
      </c>
      <c r="C447" s="20">
        <v>44726</v>
      </c>
      <c r="D447" t="s">
        <v>1</v>
      </c>
      <c r="E447" t="s">
        <v>0</v>
      </c>
      <c r="F447" t="str">
        <f t="shared" si="25"/>
        <v>CCF</v>
      </c>
      <c r="G447" t="s">
        <v>8149</v>
      </c>
      <c r="H447" t="s">
        <v>8150</v>
      </c>
      <c r="I447">
        <v>2889</v>
      </c>
      <c r="J447">
        <v>2889</v>
      </c>
      <c r="K447" t="s">
        <v>249</v>
      </c>
      <c r="L447" t="str">
        <f t="shared" si="26"/>
        <v>NIT</v>
      </c>
      <c r="M447" t="str">
        <f t="shared" si="27"/>
        <v>06071402171010</v>
      </c>
      <c r="N447" t="s">
        <v>250</v>
      </c>
      <c r="O447">
        <v>0</v>
      </c>
      <c r="P447">
        <v>0</v>
      </c>
      <c r="Q447">
        <v>85.98</v>
      </c>
      <c r="R447">
        <v>11.1774</v>
      </c>
      <c r="S447">
        <v>0</v>
      </c>
      <c r="T447">
        <v>0</v>
      </c>
      <c r="U447">
        <v>97.15740000000001</v>
      </c>
      <c r="V447">
        <v>0</v>
      </c>
      <c r="W447" t="s">
        <v>1</v>
      </c>
    </row>
    <row r="448" spans="1:23">
      <c r="A448" t="s">
        <v>8564</v>
      </c>
      <c r="B448" t="str">
        <f t="shared" si="24"/>
        <v>Junio</v>
      </c>
      <c r="C448" s="20">
        <v>44726</v>
      </c>
      <c r="D448" t="s">
        <v>1</v>
      </c>
      <c r="E448" t="s">
        <v>0</v>
      </c>
      <c r="F448" t="str">
        <f t="shared" si="25"/>
        <v>CCF</v>
      </c>
      <c r="G448" t="s">
        <v>8149</v>
      </c>
      <c r="H448" t="s">
        <v>8150</v>
      </c>
      <c r="I448">
        <v>2890</v>
      </c>
      <c r="J448">
        <v>2890</v>
      </c>
      <c r="K448" t="s">
        <v>91</v>
      </c>
      <c r="L448" t="str">
        <f t="shared" si="26"/>
        <v>NIT</v>
      </c>
      <c r="M448" t="str">
        <f t="shared" si="27"/>
        <v>02103008951013</v>
      </c>
      <c r="N448" t="s">
        <v>92</v>
      </c>
      <c r="O448">
        <v>0</v>
      </c>
      <c r="P448">
        <v>0</v>
      </c>
      <c r="Q448">
        <v>4934.1899999999996</v>
      </c>
      <c r="R448">
        <v>641.44470000000001</v>
      </c>
      <c r="S448">
        <v>0</v>
      </c>
      <c r="T448">
        <v>0</v>
      </c>
      <c r="U448">
        <v>5575.6346999999996</v>
      </c>
      <c r="V448">
        <v>0</v>
      </c>
      <c r="W448" t="s">
        <v>1</v>
      </c>
    </row>
    <row r="449" spans="1:23">
      <c r="A449" t="s">
        <v>8564</v>
      </c>
      <c r="B449" t="str">
        <f t="shared" si="24"/>
        <v>Junio</v>
      </c>
      <c r="C449" s="20">
        <v>44726</v>
      </c>
      <c r="D449" t="s">
        <v>1</v>
      </c>
      <c r="E449" t="s">
        <v>0</v>
      </c>
      <c r="F449" t="str">
        <f t="shared" si="25"/>
        <v>CCF</v>
      </c>
      <c r="G449" t="s">
        <v>8149</v>
      </c>
      <c r="H449" t="s">
        <v>8150</v>
      </c>
      <c r="I449">
        <v>2891</v>
      </c>
      <c r="J449">
        <v>2891</v>
      </c>
      <c r="K449">
        <v>0</v>
      </c>
      <c r="L449" t="str">
        <f t="shared" si="26"/>
        <v>DUI</v>
      </c>
      <c r="M449" t="str">
        <f t="shared" si="27"/>
        <v>005661940</v>
      </c>
      <c r="N449" t="s">
        <v>492</v>
      </c>
      <c r="O449">
        <v>0</v>
      </c>
      <c r="P449">
        <v>0</v>
      </c>
      <c r="Q449">
        <v>110.61</v>
      </c>
      <c r="R449">
        <v>14.379300000000001</v>
      </c>
      <c r="S449">
        <v>0</v>
      </c>
      <c r="T449">
        <v>0</v>
      </c>
      <c r="U449">
        <v>124.9893</v>
      </c>
      <c r="V449" t="s">
        <v>8420</v>
      </c>
      <c r="W449" t="s">
        <v>1</v>
      </c>
    </row>
    <row r="450" spans="1:23">
      <c r="A450" t="s">
        <v>8564</v>
      </c>
      <c r="B450" t="str">
        <f t="shared" si="24"/>
        <v>Junio</v>
      </c>
      <c r="C450" s="20">
        <v>44726</v>
      </c>
      <c r="D450" t="s">
        <v>1</v>
      </c>
      <c r="E450" t="s">
        <v>0</v>
      </c>
      <c r="F450" t="str">
        <f t="shared" si="25"/>
        <v>CCF</v>
      </c>
      <c r="G450" t="s">
        <v>8149</v>
      </c>
      <c r="H450" t="s">
        <v>8150</v>
      </c>
      <c r="I450">
        <v>2892</v>
      </c>
      <c r="J450">
        <v>2892</v>
      </c>
      <c r="K450" t="s">
        <v>435</v>
      </c>
      <c r="L450" t="str">
        <f t="shared" si="26"/>
        <v>NIT</v>
      </c>
      <c r="M450" t="str">
        <f t="shared" si="27"/>
        <v>06130407761017</v>
      </c>
      <c r="N450" t="s">
        <v>436</v>
      </c>
      <c r="O450">
        <v>0</v>
      </c>
      <c r="P450">
        <v>0</v>
      </c>
      <c r="Q450">
        <v>2760.98</v>
      </c>
      <c r="R450">
        <v>358.92740000000003</v>
      </c>
      <c r="S450">
        <v>0</v>
      </c>
      <c r="T450">
        <v>0</v>
      </c>
      <c r="U450">
        <v>3119.9074000000001</v>
      </c>
      <c r="V450">
        <v>0</v>
      </c>
      <c r="W450" t="s">
        <v>1</v>
      </c>
    </row>
    <row r="451" spans="1:23">
      <c r="A451" t="s">
        <v>8564</v>
      </c>
      <c r="B451" t="str">
        <f t="shared" ref="B451:B514" si="28">SUBSTITUTE(A451,"UNIO","unio")</f>
        <v>Junio</v>
      </c>
      <c r="C451" s="20">
        <v>44726</v>
      </c>
      <c r="D451" t="s">
        <v>1</v>
      </c>
      <c r="E451" t="s">
        <v>0</v>
      </c>
      <c r="F451" t="str">
        <f t="shared" ref="F451:F514" si="29">IF(E451="05","Nota de crédito","CCF")</f>
        <v>CCF</v>
      </c>
      <c r="G451" t="s">
        <v>8149</v>
      </c>
      <c r="H451" t="s">
        <v>8150</v>
      </c>
      <c r="I451">
        <v>2893</v>
      </c>
      <c r="J451">
        <v>2893</v>
      </c>
      <c r="K451" t="s">
        <v>574</v>
      </c>
      <c r="L451" t="str">
        <f t="shared" ref="L451:L514" si="30">IF(K451=0,"DUI","NIT")</f>
        <v>NIT</v>
      </c>
      <c r="M451" t="str">
        <f t="shared" ref="M451:M514" si="31">IF(K451=0,V451,K451)</f>
        <v>06142508991046</v>
      </c>
      <c r="N451" t="s">
        <v>575</v>
      </c>
      <c r="O451">
        <v>0</v>
      </c>
      <c r="P451">
        <v>0</v>
      </c>
      <c r="Q451">
        <v>1664.64</v>
      </c>
      <c r="R451">
        <v>216.40320000000003</v>
      </c>
      <c r="S451">
        <v>0</v>
      </c>
      <c r="T451">
        <v>0</v>
      </c>
      <c r="U451">
        <v>1881.0432000000001</v>
      </c>
      <c r="V451">
        <v>0</v>
      </c>
      <c r="W451" t="s">
        <v>1</v>
      </c>
    </row>
    <row r="452" spans="1:23">
      <c r="A452" t="s">
        <v>8564</v>
      </c>
      <c r="B452" t="str">
        <f t="shared" si="28"/>
        <v>Junio</v>
      </c>
      <c r="C452" s="20">
        <v>44726</v>
      </c>
      <c r="D452" t="s">
        <v>1</v>
      </c>
      <c r="E452" t="s">
        <v>0</v>
      </c>
      <c r="F452" t="str">
        <f t="shared" si="29"/>
        <v>CCF</v>
      </c>
      <c r="G452" t="s">
        <v>8149</v>
      </c>
      <c r="H452" t="s">
        <v>8150</v>
      </c>
      <c r="I452">
        <v>2894</v>
      </c>
      <c r="J452">
        <v>2894</v>
      </c>
      <c r="K452" t="s">
        <v>303</v>
      </c>
      <c r="L452" t="str">
        <f t="shared" si="30"/>
        <v>NIT</v>
      </c>
      <c r="M452" t="str">
        <f t="shared" si="31"/>
        <v>06142707041014</v>
      </c>
      <c r="N452" t="s">
        <v>304</v>
      </c>
      <c r="O452">
        <v>0</v>
      </c>
      <c r="P452">
        <v>0</v>
      </c>
      <c r="Q452">
        <v>3652.89</v>
      </c>
      <c r="R452">
        <v>474.87569999999999</v>
      </c>
      <c r="S452">
        <v>0</v>
      </c>
      <c r="T452">
        <v>0</v>
      </c>
      <c r="U452">
        <v>4127.7656999999999</v>
      </c>
      <c r="V452">
        <v>0</v>
      </c>
      <c r="W452" t="s">
        <v>1</v>
      </c>
    </row>
    <row r="453" spans="1:23">
      <c r="A453" t="s">
        <v>8564</v>
      </c>
      <c r="B453" t="str">
        <f t="shared" si="28"/>
        <v>Junio</v>
      </c>
      <c r="C453" s="20">
        <v>44726</v>
      </c>
      <c r="D453" t="s">
        <v>1</v>
      </c>
      <c r="E453" t="s">
        <v>0</v>
      </c>
      <c r="F453" t="str">
        <f t="shared" si="29"/>
        <v>CCF</v>
      </c>
      <c r="G453" t="s">
        <v>8149</v>
      </c>
      <c r="H453" t="s">
        <v>8150</v>
      </c>
      <c r="I453">
        <v>2895</v>
      </c>
      <c r="J453">
        <v>2895</v>
      </c>
      <c r="K453">
        <v>0</v>
      </c>
      <c r="L453" t="str">
        <f t="shared" si="30"/>
        <v>DUI</v>
      </c>
      <c r="M453" t="str">
        <f t="shared" si="31"/>
        <v>026198025</v>
      </c>
      <c r="N453" t="s">
        <v>482</v>
      </c>
      <c r="O453">
        <v>0</v>
      </c>
      <c r="P453">
        <v>0</v>
      </c>
      <c r="Q453">
        <v>511.74</v>
      </c>
      <c r="R453">
        <v>66.526200000000003</v>
      </c>
      <c r="S453">
        <v>0</v>
      </c>
      <c r="T453">
        <v>0</v>
      </c>
      <c r="U453">
        <v>578.26620000000003</v>
      </c>
      <c r="V453" t="s">
        <v>8398</v>
      </c>
      <c r="W453" t="s">
        <v>1</v>
      </c>
    </row>
    <row r="454" spans="1:23">
      <c r="A454" t="s">
        <v>8564</v>
      </c>
      <c r="B454" t="str">
        <f t="shared" si="28"/>
        <v>Junio</v>
      </c>
      <c r="C454" s="20">
        <v>44726</v>
      </c>
      <c r="D454" t="s">
        <v>1</v>
      </c>
      <c r="E454" t="s">
        <v>0</v>
      </c>
      <c r="F454" t="str">
        <f t="shared" si="29"/>
        <v>CCF</v>
      </c>
      <c r="G454" t="s">
        <v>8149</v>
      </c>
      <c r="H454" t="s">
        <v>8150</v>
      </c>
      <c r="I454">
        <v>2896</v>
      </c>
      <c r="J454">
        <v>2896</v>
      </c>
      <c r="K454" t="s">
        <v>85</v>
      </c>
      <c r="L454" t="str">
        <f t="shared" si="30"/>
        <v>NIT</v>
      </c>
      <c r="M454" t="str">
        <f t="shared" si="31"/>
        <v>12171907161026</v>
      </c>
      <c r="N454" t="s">
        <v>86</v>
      </c>
      <c r="O454">
        <v>0</v>
      </c>
      <c r="P454">
        <v>0</v>
      </c>
      <c r="Q454">
        <v>44.77</v>
      </c>
      <c r="R454">
        <v>5.8201000000000009</v>
      </c>
      <c r="S454">
        <v>0</v>
      </c>
      <c r="T454">
        <v>0</v>
      </c>
      <c r="U454">
        <v>50.590100000000007</v>
      </c>
      <c r="V454">
        <v>0</v>
      </c>
      <c r="W454" t="s">
        <v>1</v>
      </c>
    </row>
    <row r="455" spans="1:23">
      <c r="A455" t="s">
        <v>8564</v>
      </c>
      <c r="B455" t="str">
        <f t="shared" si="28"/>
        <v>Junio</v>
      </c>
      <c r="C455" s="20">
        <v>44726</v>
      </c>
      <c r="D455" t="s">
        <v>1</v>
      </c>
      <c r="E455" t="s">
        <v>0</v>
      </c>
      <c r="F455" t="str">
        <f t="shared" si="29"/>
        <v>CCF</v>
      </c>
      <c r="G455" t="s">
        <v>8149</v>
      </c>
      <c r="H455" t="s">
        <v>8150</v>
      </c>
      <c r="I455">
        <v>2897</v>
      </c>
      <c r="J455">
        <v>2897</v>
      </c>
      <c r="K455" t="s">
        <v>943</v>
      </c>
      <c r="L455" t="str">
        <f t="shared" si="30"/>
        <v>NIT</v>
      </c>
      <c r="M455" t="str">
        <f t="shared" si="31"/>
        <v>06142711081039</v>
      </c>
      <c r="N455" t="s">
        <v>944</v>
      </c>
      <c r="O455">
        <v>0</v>
      </c>
      <c r="P455">
        <v>0</v>
      </c>
      <c r="Q455">
        <v>121.65</v>
      </c>
      <c r="R455">
        <v>15.814500000000001</v>
      </c>
      <c r="S455">
        <v>0</v>
      </c>
      <c r="T455">
        <v>0</v>
      </c>
      <c r="U455">
        <v>137.46450000000002</v>
      </c>
      <c r="V455">
        <v>0</v>
      </c>
      <c r="W455" t="s">
        <v>1</v>
      </c>
    </row>
    <row r="456" spans="1:23">
      <c r="A456" t="s">
        <v>8564</v>
      </c>
      <c r="B456" t="str">
        <f t="shared" si="28"/>
        <v>Junio</v>
      </c>
      <c r="C456" s="20">
        <v>44726</v>
      </c>
      <c r="D456" t="s">
        <v>1</v>
      </c>
      <c r="E456" t="s">
        <v>0</v>
      </c>
      <c r="F456" t="str">
        <f t="shared" si="29"/>
        <v>CCF</v>
      </c>
      <c r="G456" t="s">
        <v>8149</v>
      </c>
      <c r="H456" t="s">
        <v>8150</v>
      </c>
      <c r="I456">
        <v>2898</v>
      </c>
      <c r="J456">
        <v>2898</v>
      </c>
      <c r="K456" t="s">
        <v>1154</v>
      </c>
      <c r="L456" t="str">
        <f t="shared" si="30"/>
        <v>NIT</v>
      </c>
      <c r="M456" t="str">
        <f t="shared" si="31"/>
        <v>06141101721250</v>
      </c>
      <c r="N456" t="s">
        <v>666</v>
      </c>
      <c r="O456">
        <v>0</v>
      </c>
      <c r="P456">
        <v>0</v>
      </c>
      <c r="Q456">
        <v>144.72999999999999</v>
      </c>
      <c r="R456">
        <v>18.814899999999998</v>
      </c>
      <c r="S456">
        <v>0</v>
      </c>
      <c r="T456">
        <v>0</v>
      </c>
      <c r="U456">
        <v>163.54489999999998</v>
      </c>
      <c r="V456">
        <v>0</v>
      </c>
      <c r="W456" t="s">
        <v>1</v>
      </c>
    </row>
    <row r="457" spans="1:23">
      <c r="A457" t="s">
        <v>8564</v>
      </c>
      <c r="B457" t="str">
        <f t="shared" si="28"/>
        <v>Junio</v>
      </c>
      <c r="C457" s="20">
        <v>44726</v>
      </c>
      <c r="D457" t="s">
        <v>1</v>
      </c>
      <c r="E457" t="s">
        <v>0</v>
      </c>
      <c r="F457" t="str">
        <f t="shared" si="29"/>
        <v>CCF</v>
      </c>
      <c r="G457" t="s">
        <v>8149</v>
      </c>
      <c r="H457" t="s">
        <v>8150</v>
      </c>
      <c r="I457">
        <v>2899</v>
      </c>
      <c r="J457">
        <v>2899</v>
      </c>
      <c r="K457" t="s">
        <v>140</v>
      </c>
      <c r="L457" t="str">
        <f t="shared" si="30"/>
        <v>NIT</v>
      </c>
      <c r="M457" t="str">
        <f t="shared" si="31"/>
        <v>06142110041021</v>
      </c>
      <c r="N457" t="s">
        <v>141</v>
      </c>
      <c r="O457">
        <v>0</v>
      </c>
      <c r="P457">
        <v>0</v>
      </c>
      <c r="Q457">
        <v>48.8</v>
      </c>
      <c r="R457">
        <v>6.3439999999999994</v>
      </c>
      <c r="S457">
        <v>0</v>
      </c>
      <c r="T457">
        <v>0</v>
      </c>
      <c r="U457">
        <v>55.143999999999998</v>
      </c>
      <c r="V457">
        <v>0</v>
      </c>
      <c r="W457" t="s">
        <v>1</v>
      </c>
    </row>
    <row r="458" spans="1:23">
      <c r="A458" t="s">
        <v>8564</v>
      </c>
      <c r="B458" t="str">
        <f t="shared" si="28"/>
        <v>Junio</v>
      </c>
      <c r="C458" s="20">
        <v>44726</v>
      </c>
      <c r="D458" t="s">
        <v>1</v>
      </c>
      <c r="E458" t="s">
        <v>0</v>
      </c>
      <c r="F458" t="str">
        <f t="shared" si="29"/>
        <v>CCF</v>
      </c>
      <c r="G458" t="s">
        <v>8149</v>
      </c>
      <c r="H458" t="s">
        <v>8150</v>
      </c>
      <c r="I458">
        <v>2900</v>
      </c>
      <c r="J458">
        <v>2900</v>
      </c>
      <c r="K458" t="s">
        <v>373</v>
      </c>
      <c r="L458" t="str">
        <f t="shared" si="30"/>
        <v>NIT</v>
      </c>
      <c r="M458" t="str">
        <f t="shared" si="31"/>
        <v>05122303871053</v>
      </c>
      <c r="N458" t="s">
        <v>374</v>
      </c>
      <c r="O458">
        <v>0</v>
      </c>
      <c r="P458">
        <v>0</v>
      </c>
      <c r="Q458">
        <v>205.92</v>
      </c>
      <c r="R458">
        <v>26.769600000000001</v>
      </c>
      <c r="S458">
        <v>0</v>
      </c>
      <c r="T458">
        <v>0</v>
      </c>
      <c r="U458">
        <v>232.68959999999998</v>
      </c>
      <c r="V458">
        <v>0</v>
      </c>
      <c r="W458" t="s">
        <v>1</v>
      </c>
    </row>
    <row r="459" spans="1:23">
      <c r="A459" t="s">
        <v>8564</v>
      </c>
      <c r="B459" t="str">
        <f t="shared" si="28"/>
        <v>Junio</v>
      </c>
      <c r="C459" s="20">
        <v>44726</v>
      </c>
      <c r="D459" t="s">
        <v>1</v>
      </c>
      <c r="E459" t="s">
        <v>0</v>
      </c>
      <c r="F459" t="str">
        <f t="shared" si="29"/>
        <v>CCF</v>
      </c>
      <c r="G459" t="s">
        <v>8149</v>
      </c>
      <c r="H459" t="s">
        <v>8150</v>
      </c>
      <c r="I459">
        <v>2901</v>
      </c>
      <c r="J459">
        <v>2901</v>
      </c>
      <c r="K459" t="s">
        <v>679</v>
      </c>
      <c r="L459" t="str">
        <f t="shared" si="30"/>
        <v>NIT</v>
      </c>
      <c r="M459" t="str">
        <f t="shared" si="31"/>
        <v>12172706761013</v>
      </c>
      <c r="N459" t="s">
        <v>680</v>
      </c>
      <c r="O459">
        <v>0</v>
      </c>
      <c r="P459">
        <v>0</v>
      </c>
      <c r="Q459">
        <v>81.53</v>
      </c>
      <c r="R459">
        <v>10.5989</v>
      </c>
      <c r="S459">
        <v>0</v>
      </c>
      <c r="T459">
        <v>0</v>
      </c>
      <c r="U459">
        <v>92.128900000000002</v>
      </c>
      <c r="V459">
        <v>0</v>
      </c>
      <c r="W459" t="s">
        <v>1</v>
      </c>
    </row>
    <row r="460" spans="1:23">
      <c r="A460" t="s">
        <v>8564</v>
      </c>
      <c r="B460" t="str">
        <f t="shared" si="28"/>
        <v>Junio</v>
      </c>
      <c r="C460" s="20">
        <v>44726</v>
      </c>
      <c r="D460" t="s">
        <v>1</v>
      </c>
      <c r="E460" t="s">
        <v>0</v>
      </c>
      <c r="F460" t="str">
        <f t="shared" si="29"/>
        <v>CCF</v>
      </c>
      <c r="G460" t="s">
        <v>8149</v>
      </c>
      <c r="H460" t="s">
        <v>8150</v>
      </c>
      <c r="I460">
        <v>2903</v>
      </c>
      <c r="J460">
        <v>2903</v>
      </c>
      <c r="K460" t="s">
        <v>574</v>
      </c>
      <c r="L460" t="str">
        <f t="shared" si="30"/>
        <v>NIT</v>
      </c>
      <c r="M460" t="str">
        <f t="shared" si="31"/>
        <v>06142508991046</v>
      </c>
      <c r="N460" t="s">
        <v>575</v>
      </c>
      <c r="O460">
        <v>0</v>
      </c>
      <c r="P460">
        <v>0</v>
      </c>
      <c r="Q460">
        <v>16247.58</v>
      </c>
      <c r="R460">
        <v>2112.1853999999998</v>
      </c>
      <c r="S460">
        <v>0</v>
      </c>
      <c r="T460">
        <v>0</v>
      </c>
      <c r="U460">
        <v>18359.7654</v>
      </c>
      <c r="V460">
        <v>0</v>
      </c>
      <c r="W460" t="s">
        <v>1</v>
      </c>
    </row>
    <row r="461" spans="1:23">
      <c r="A461" t="s">
        <v>8564</v>
      </c>
      <c r="B461" t="str">
        <f t="shared" si="28"/>
        <v>Junio</v>
      </c>
      <c r="C461" s="20">
        <v>44726</v>
      </c>
      <c r="D461" t="s">
        <v>1</v>
      </c>
      <c r="E461" t="s">
        <v>0</v>
      </c>
      <c r="F461" t="str">
        <f t="shared" si="29"/>
        <v>CCF</v>
      </c>
      <c r="G461" t="s">
        <v>8149</v>
      </c>
      <c r="H461" t="s">
        <v>8150</v>
      </c>
      <c r="I461">
        <v>2904</v>
      </c>
      <c r="J461">
        <v>2904</v>
      </c>
      <c r="K461" t="s">
        <v>307</v>
      </c>
      <c r="L461" t="str">
        <f t="shared" si="30"/>
        <v>NIT</v>
      </c>
      <c r="M461" t="str">
        <f t="shared" si="31"/>
        <v>06141303971062</v>
      </c>
      <c r="N461" t="s">
        <v>308</v>
      </c>
      <c r="O461">
        <v>0</v>
      </c>
      <c r="P461">
        <v>0</v>
      </c>
      <c r="Q461">
        <v>463.29</v>
      </c>
      <c r="R461">
        <v>60.227700000000006</v>
      </c>
      <c r="S461">
        <v>0</v>
      </c>
      <c r="T461">
        <v>0</v>
      </c>
      <c r="U461">
        <v>523.51769999999999</v>
      </c>
      <c r="V461">
        <v>0</v>
      </c>
      <c r="W461" t="s">
        <v>1</v>
      </c>
    </row>
    <row r="462" spans="1:23">
      <c r="A462" t="s">
        <v>8564</v>
      </c>
      <c r="B462" t="str">
        <f t="shared" si="28"/>
        <v>Junio</v>
      </c>
      <c r="C462" s="20">
        <v>44726</v>
      </c>
      <c r="D462" t="s">
        <v>1</v>
      </c>
      <c r="E462" t="s">
        <v>0</v>
      </c>
      <c r="F462" t="str">
        <f t="shared" si="29"/>
        <v>CCF</v>
      </c>
      <c r="G462" t="s">
        <v>8149</v>
      </c>
      <c r="H462" t="s">
        <v>8150</v>
      </c>
      <c r="I462">
        <v>2905</v>
      </c>
      <c r="J462">
        <v>2905</v>
      </c>
      <c r="K462">
        <v>0</v>
      </c>
      <c r="L462" t="str">
        <f t="shared" si="30"/>
        <v>DUI</v>
      </c>
      <c r="M462" t="str">
        <f t="shared" si="31"/>
        <v>026130433</v>
      </c>
      <c r="N462" t="s">
        <v>8430</v>
      </c>
      <c r="O462">
        <v>0</v>
      </c>
      <c r="P462">
        <v>0</v>
      </c>
      <c r="Q462">
        <v>348.62</v>
      </c>
      <c r="R462">
        <v>45.320599999999999</v>
      </c>
      <c r="S462">
        <v>0</v>
      </c>
      <c r="T462">
        <v>0</v>
      </c>
      <c r="U462">
        <v>393.94060000000002</v>
      </c>
      <c r="V462" t="s">
        <v>8429</v>
      </c>
      <c r="W462" t="s">
        <v>1</v>
      </c>
    </row>
    <row r="463" spans="1:23">
      <c r="A463" t="s">
        <v>8564</v>
      </c>
      <c r="B463" t="str">
        <f t="shared" si="28"/>
        <v>Junio</v>
      </c>
      <c r="C463" s="20">
        <v>44726</v>
      </c>
      <c r="D463" t="s">
        <v>1</v>
      </c>
      <c r="E463" t="s">
        <v>0</v>
      </c>
      <c r="F463" t="str">
        <f t="shared" si="29"/>
        <v>CCF</v>
      </c>
      <c r="G463" t="s">
        <v>8149</v>
      </c>
      <c r="H463" t="s">
        <v>8150</v>
      </c>
      <c r="I463">
        <v>2906</v>
      </c>
      <c r="J463">
        <v>2906</v>
      </c>
      <c r="K463" t="s">
        <v>375</v>
      </c>
      <c r="L463" t="str">
        <f t="shared" si="30"/>
        <v>NIT</v>
      </c>
      <c r="M463" t="str">
        <f t="shared" si="31"/>
        <v>05152607831028</v>
      </c>
      <c r="N463" t="s">
        <v>376</v>
      </c>
      <c r="O463">
        <v>0</v>
      </c>
      <c r="P463">
        <v>0</v>
      </c>
      <c r="Q463">
        <v>103.95</v>
      </c>
      <c r="R463">
        <v>13.513500000000001</v>
      </c>
      <c r="S463">
        <v>0</v>
      </c>
      <c r="T463">
        <v>0</v>
      </c>
      <c r="U463">
        <v>117.46350000000001</v>
      </c>
      <c r="V463">
        <v>0</v>
      </c>
      <c r="W463" t="s">
        <v>1</v>
      </c>
    </row>
    <row r="464" spans="1:23">
      <c r="A464" t="s">
        <v>8564</v>
      </c>
      <c r="B464" t="str">
        <f t="shared" si="28"/>
        <v>Junio</v>
      </c>
      <c r="C464" s="20">
        <v>44726</v>
      </c>
      <c r="D464" t="s">
        <v>1</v>
      </c>
      <c r="E464" t="s">
        <v>0</v>
      </c>
      <c r="F464" t="str">
        <f t="shared" si="29"/>
        <v>CCF</v>
      </c>
      <c r="G464" t="s">
        <v>8149</v>
      </c>
      <c r="H464" t="s">
        <v>8150</v>
      </c>
      <c r="I464">
        <v>2907</v>
      </c>
      <c r="J464">
        <v>2907</v>
      </c>
      <c r="K464">
        <v>0</v>
      </c>
      <c r="L464" t="str">
        <f t="shared" si="30"/>
        <v>DUI</v>
      </c>
      <c r="M464" t="str">
        <f t="shared" si="31"/>
        <v>018717409</v>
      </c>
      <c r="N464" t="s">
        <v>322</v>
      </c>
      <c r="O464">
        <v>0</v>
      </c>
      <c r="P464">
        <v>0</v>
      </c>
      <c r="Q464">
        <v>183.49</v>
      </c>
      <c r="R464">
        <v>23.853700000000003</v>
      </c>
      <c r="S464">
        <v>0</v>
      </c>
      <c r="T464">
        <v>0</v>
      </c>
      <c r="U464">
        <v>207.34370000000001</v>
      </c>
      <c r="V464" t="s">
        <v>8383</v>
      </c>
      <c r="W464" t="s">
        <v>1</v>
      </c>
    </row>
    <row r="465" spans="1:23">
      <c r="A465" t="s">
        <v>8564</v>
      </c>
      <c r="B465" t="str">
        <f t="shared" si="28"/>
        <v>Junio</v>
      </c>
      <c r="C465" s="20">
        <v>44726</v>
      </c>
      <c r="D465" t="s">
        <v>1</v>
      </c>
      <c r="E465" t="s">
        <v>0</v>
      </c>
      <c r="F465" t="str">
        <f t="shared" si="29"/>
        <v>CCF</v>
      </c>
      <c r="G465" t="s">
        <v>8149</v>
      </c>
      <c r="H465" t="s">
        <v>8150</v>
      </c>
      <c r="I465">
        <v>2908</v>
      </c>
      <c r="J465">
        <v>2908</v>
      </c>
      <c r="K465" t="s">
        <v>516</v>
      </c>
      <c r="L465" t="str">
        <f t="shared" si="30"/>
        <v>NIT</v>
      </c>
      <c r="M465" t="str">
        <f t="shared" si="31"/>
        <v>06142503981484</v>
      </c>
      <c r="N465" t="s">
        <v>517</v>
      </c>
      <c r="O465">
        <v>0</v>
      </c>
      <c r="P465">
        <v>0</v>
      </c>
      <c r="Q465">
        <v>165.12</v>
      </c>
      <c r="R465">
        <v>21.465600000000002</v>
      </c>
      <c r="S465">
        <v>0</v>
      </c>
      <c r="T465">
        <v>0</v>
      </c>
      <c r="U465">
        <v>186.5856</v>
      </c>
      <c r="V465">
        <v>0</v>
      </c>
      <c r="W465" t="s">
        <v>1</v>
      </c>
    </row>
    <row r="466" spans="1:23">
      <c r="A466" t="s">
        <v>8564</v>
      </c>
      <c r="B466" t="str">
        <f t="shared" si="28"/>
        <v>Junio</v>
      </c>
      <c r="C466" s="20">
        <v>44726</v>
      </c>
      <c r="D466" t="s">
        <v>1</v>
      </c>
      <c r="E466" t="s">
        <v>0</v>
      </c>
      <c r="F466" t="str">
        <f t="shared" si="29"/>
        <v>CCF</v>
      </c>
      <c r="G466" t="s">
        <v>8149</v>
      </c>
      <c r="H466" t="s">
        <v>8150</v>
      </c>
      <c r="I466">
        <v>2909</v>
      </c>
      <c r="J466">
        <v>2909</v>
      </c>
      <c r="K466" t="s">
        <v>518</v>
      </c>
      <c r="L466" t="str">
        <f t="shared" si="30"/>
        <v>NIT</v>
      </c>
      <c r="M466" t="str">
        <f t="shared" si="31"/>
        <v>14012206520011</v>
      </c>
      <c r="N466" t="s">
        <v>519</v>
      </c>
      <c r="O466">
        <v>0</v>
      </c>
      <c r="P466">
        <v>0</v>
      </c>
      <c r="Q466">
        <v>287.45999999999998</v>
      </c>
      <c r="R466">
        <v>37.369799999999998</v>
      </c>
      <c r="S466">
        <v>0</v>
      </c>
      <c r="T466">
        <v>0</v>
      </c>
      <c r="U466">
        <v>324.82979999999998</v>
      </c>
      <c r="V466">
        <v>0</v>
      </c>
      <c r="W466" t="s">
        <v>1</v>
      </c>
    </row>
    <row r="467" spans="1:23">
      <c r="A467" t="s">
        <v>8564</v>
      </c>
      <c r="B467" t="str">
        <f t="shared" si="28"/>
        <v>Junio</v>
      </c>
      <c r="C467" s="20">
        <v>44726</v>
      </c>
      <c r="D467" t="s">
        <v>1</v>
      </c>
      <c r="E467" t="s">
        <v>0</v>
      </c>
      <c r="F467" t="str">
        <f t="shared" si="29"/>
        <v>CCF</v>
      </c>
      <c r="G467" t="s">
        <v>8149</v>
      </c>
      <c r="H467" t="s">
        <v>8150</v>
      </c>
      <c r="I467">
        <v>2910</v>
      </c>
      <c r="J467">
        <v>2910</v>
      </c>
      <c r="K467" t="s">
        <v>846</v>
      </c>
      <c r="L467" t="str">
        <f t="shared" si="30"/>
        <v>NIT</v>
      </c>
      <c r="M467" t="str">
        <f t="shared" si="31"/>
        <v>11230705611014</v>
      </c>
      <c r="N467" t="s">
        <v>847</v>
      </c>
      <c r="O467">
        <v>0</v>
      </c>
      <c r="P467">
        <v>0</v>
      </c>
      <c r="Q467">
        <v>409.79</v>
      </c>
      <c r="R467">
        <v>53.272700000000007</v>
      </c>
      <c r="S467">
        <v>0</v>
      </c>
      <c r="T467">
        <v>0</v>
      </c>
      <c r="U467">
        <v>463.06270000000001</v>
      </c>
      <c r="V467">
        <v>0</v>
      </c>
      <c r="W467" t="s">
        <v>1</v>
      </c>
    </row>
    <row r="468" spans="1:23">
      <c r="A468" t="s">
        <v>8564</v>
      </c>
      <c r="B468" t="str">
        <f t="shared" si="28"/>
        <v>Junio</v>
      </c>
      <c r="C468" s="20">
        <v>44726</v>
      </c>
      <c r="D468" t="s">
        <v>1</v>
      </c>
      <c r="E468" t="s">
        <v>0</v>
      </c>
      <c r="F468" t="str">
        <f t="shared" si="29"/>
        <v>CCF</v>
      </c>
      <c r="G468" t="s">
        <v>8149</v>
      </c>
      <c r="H468" t="s">
        <v>8150</v>
      </c>
      <c r="I468">
        <v>2911</v>
      </c>
      <c r="J468">
        <v>2911</v>
      </c>
      <c r="K468" t="s">
        <v>7960</v>
      </c>
      <c r="L468" t="str">
        <f t="shared" si="30"/>
        <v>NIT</v>
      </c>
      <c r="M468" t="str">
        <f t="shared" si="31"/>
        <v>06142805811375</v>
      </c>
      <c r="N468" t="s">
        <v>1075</v>
      </c>
      <c r="O468">
        <v>0</v>
      </c>
      <c r="P468">
        <v>0</v>
      </c>
      <c r="Q468">
        <v>1694.83</v>
      </c>
      <c r="R468">
        <v>220.3279</v>
      </c>
      <c r="S468">
        <v>0</v>
      </c>
      <c r="T468">
        <v>0</v>
      </c>
      <c r="U468">
        <v>1915.1578999999999</v>
      </c>
      <c r="V468">
        <v>0</v>
      </c>
      <c r="W468" t="s">
        <v>1</v>
      </c>
    </row>
    <row r="469" spans="1:23">
      <c r="A469" t="s">
        <v>8564</v>
      </c>
      <c r="B469" t="str">
        <f t="shared" si="28"/>
        <v>Junio</v>
      </c>
      <c r="C469" s="20">
        <v>44726</v>
      </c>
      <c r="D469" t="s">
        <v>1</v>
      </c>
      <c r="E469" t="s">
        <v>0</v>
      </c>
      <c r="F469" t="str">
        <f t="shared" si="29"/>
        <v>CCF</v>
      </c>
      <c r="G469" t="s">
        <v>8149</v>
      </c>
      <c r="H469" t="s">
        <v>8150</v>
      </c>
      <c r="I469">
        <v>2912</v>
      </c>
      <c r="J469">
        <v>2912</v>
      </c>
      <c r="K469" t="s">
        <v>7960</v>
      </c>
      <c r="L469" t="str">
        <f t="shared" si="30"/>
        <v>NIT</v>
      </c>
      <c r="M469" t="str">
        <f t="shared" si="31"/>
        <v>06142805811375</v>
      </c>
      <c r="N469" t="s">
        <v>1075</v>
      </c>
      <c r="O469">
        <v>0</v>
      </c>
      <c r="P469">
        <v>0</v>
      </c>
      <c r="Q469">
        <v>19.25</v>
      </c>
      <c r="R469">
        <v>2.5024999999999999</v>
      </c>
      <c r="S469">
        <v>0</v>
      </c>
      <c r="T469">
        <v>0</v>
      </c>
      <c r="U469">
        <v>21.752500000000001</v>
      </c>
      <c r="V469">
        <v>0</v>
      </c>
      <c r="W469" t="s">
        <v>1</v>
      </c>
    </row>
    <row r="470" spans="1:23">
      <c r="A470" t="s">
        <v>8564</v>
      </c>
      <c r="B470" t="str">
        <f t="shared" si="28"/>
        <v>Junio</v>
      </c>
      <c r="C470" s="20">
        <v>44726</v>
      </c>
      <c r="D470" t="s">
        <v>1</v>
      </c>
      <c r="E470" t="s">
        <v>0</v>
      </c>
      <c r="F470" t="str">
        <f t="shared" si="29"/>
        <v>CCF</v>
      </c>
      <c r="G470" t="s">
        <v>8149</v>
      </c>
      <c r="H470" t="s">
        <v>8150</v>
      </c>
      <c r="I470">
        <v>2913</v>
      </c>
      <c r="J470">
        <v>2913</v>
      </c>
      <c r="K470" t="s">
        <v>118</v>
      </c>
      <c r="L470" t="str">
        <f t="shared" si="30"/>
        <v>NIT</v>
      </c>
      <c r="M470" t="str">
        <f t="shared" si="31"/>
        <v>06141106071025</v>
      </c>
      <c r="N470" t="s">
        <v>119</v>
      </c>
      <c r="O470">
        <v>0</v>
      </c>
      <c r="P470">
        <v>0</v>
      </c>
      <c r="Q470">
        <v>493.11</v>
      </c>
      <c r="R470">
        <v>64.104300000000009</v>
      </c>
      <c r="S470">
        <v>0</v>
      </c>
      <c r="T470">
        <v>0</v>
      </c>
      <c r="U470">
        <v>557.21429999999998</v>
      </c>
      <c r="V470">
        <v>0</v>
      </c>
      <c r="W470" t="s">
        <v>1</v>
      </c>
    </row>
    <row r="471" spans="1:23">
      <c r="A471" t="s">
        <v>8564</v>
      </c>
      <c r="B471" t="str">
        <f t="shared" si="28"/>
        <v>Junio</v>
      </c>
      <c r="C471" s="20">
        <v>44726</v>
      </c>
      <c r="D471" t="s">
        <v>1</v>
      </c>
      <c r="E471" t="s">
        <v>0</v>
      </c>
      <c r="F471" t="str">
        <f t="shared" si="29"/>
        <v>CCF</v>
      </c>
      <c r="G471" t="s">
        <v>8149</v>
      </c>
      <c r="H471" t="s">
        <v>8150</v>
      </c>
      <c r="I471">
        <v>2914</v>
      </c>
      <c r="J471">
        <v>2914</v>
      </c>
      <c r="K471" t="s">
        <v>528</v>
      </c>
      <c r="L471" t="str">
        <f t="shared" si="30"/>
        <v>NIT</v>
      </c>
      <c r="M471" t="str">
        <f t="shared" si="31"/>
        <v>12171412051020</v>
      </c>
      <c r="N471" t="s">
        <v>529</v>
      </c>
      <c r="O471">
        <v>0</v>
      </c>
      <c r="P471">
        <v>0</v>
      </c>
      <c r="Q471">
        <v>2939.96</v>
      </c>
      <c r="R471">
        <v>382.19480000000004</v>
      </c>
      <c r="S471">
        <v>0</v>
      </c>
      <c r="T471">
        <v>0</v>
      </c>
      <c r="U471">
        <v>3322.1548000000003</v>
      </c>
      <c r="V471">
        <v>0</v>
      </c>
      <c r="W471" t="s">
        <v>1</v>
      </c>
    </row>
    <row r="472" spans="1:23">
      <c r="A472" t="s">
        <v>8564</v>
      </c>
      <c r="B472" t="str">
        <f t="shared" si="28"/>
        <v>Junio</v>
      </c>
      <c r="C472" s="20">
        <v>44727</v>
      </c>
      <c r="D472" t="s">
        <v>1</v>
      </c>
      <c r="E472" t="s">
        <v>0</v>
      </c>
      <c r="F472" t="str">
        <f t="shared" si="29"/>
        <v>CCF</v>
      </c>
      <c r="G472" t="s">
        <v>8149</v>
      </c>
      <c r="H472" t="s">
        <v>8150</v>
      </c>
      <c r="I472">
        <v>2915</v>
      </c>
      <c r="J472">
        <v>2915</v>
      </c>
      <c r="K472" t="s">
        <v>189</v>
      </c>
      <c r="L472" t="str">
        <f t="shared" si="30"/>
        <v>NIT</v>
      </c>
      <c r="M472" t="str">
        <f t="shared" si="31"/>
        <v>06140711111016</v>
      </c>
      <c r="N472" t="s">
        <v>190</v>
      </c>
      <c r="O472">
        <v>0</v>
      </c>
      <c r="P472">
        <v>0</v>
      </c>
      <c r="Q472">
        <v>427.96</v>
      </c>
      <c r="R472">
        <v>55.634799999999998</v>
      </c>
      <c r="S472">
        <v>0</v>
      </c>
      <c r="T472">
        <v>0</v>
      </c>
      <c r="U472">
        <v>483.59479999999996</v>
      </c>
      <c r="V472">
        <v>0</v>
      </c>
      <c r="W472" t="s">
        <v>1</v>
      </c>
    </row>
    <row r="473" spans="1:23">
      <c r="A473" t="s">
        <v>8564</v>
      </c>
      <c r="B473" t="str">
        <f t="shared" si="28"/>
        <v>Junio</v>
      </c>
      <c r="C473" s="20">
        <v>44727</v>
      </c>
      <c r="D473" t="s">
        <v>1</v>
      </c>
      <c r="E473" t="s">
        <v>0</v>
      </c>
      <c r="F473" t="str">
        <f t="shared" si="29"/>
        <v>CCF</v>
      </c>
      <c r="G473" t="s">
        <v>8149</v>
      </c>
      <c r="H473" t="s">
        <v>8150</v>
      </c>
      <c r="I473">
        <v>2916</v>
      </c>
      <c r="J473">
        <v>2916</v>
      </c>
      <c r="K473" t="s">
        <v>787</v>
      </c>
      <c r="L473" t="str">
        <f t="shared" si="30"/>
        <v>NIT</v>
      </c>
      <c r="M473" t="str">
        <f t="shared" si="31"/>
        <v>10010103731015</v>
      </c>
      <c r="N473" t="s">
        <v>788</v>
      </c>
      <c r="O473">
        <v>0</v>
      </c>
      <c r="P473">
        <v>0</v>
      </c>
      <c r="Q473">
        <v>938.65</v>
      </c>
      <c r="R473">
        <v>122.0245</v>
      </c>
      <c r="S473">
        <v>0</v>
      </c>
      <c r="T473">
        <v>0</v>
      </c>
      <c r="U473">
        <v>1060.6745000000001</v>
      </c>
      <c r="V473">
        <v>0</v>
      </c>
      <c r="W473" t="s">
        <v>1</v>
      </c>
    </row>
    <row r="474" spans="1:23">
      <c r="A474" t="s">
        <v>8564</v>
      </c>
      <c r="B474" t="str">
        <f t="shared" si="28"/>
        <v>Junio</v>
      </c>
      <c r="C474" s="20">
        <v>44727</v>
      </c>
      <c r="D474" t="s">
        <v>1</v>
      </c>
      <c r="E474" t="s">
        <v>0</v>
      </c>
      <c r="F474" t="str">
        <f t="shared" si="29"/>
        <v>CCF</v>
      </c>
      <c r="G474" t="s">
        <v>8149</v>
      </c>
      <c r="H474" t="s">
        <v>8150</v>
      </c>
      <c r="I474">
        <v>2917</v>
      </c>
      <c r="J474">
        <v>2917</v>
      </c>
      <c r="K474" t="s">
        <v>333</v>
      </c>
      <c r="L474" t="str">
        <f t="shared" si="30"/>
        <v>NIT</v>
      </c>
      <c r="M474" t="str">
        <f t="shared" si="31"/>
        <v>06140607941015</v>
      </c>
      <c r="N474" t="s">
        <v>334</v>
      </c>
      <c r="O474">
        <v>0</v>
      </c>
      <c r="P474">
        <v>0</v>
      </c>
      <c r="Q474">
        <v>203.9</v>
      </c>
      <c r="R474">
        <v>26.507000000000001</v>
      </c>
      <c r="S474">
        <v>0</v>
      </c>
      <c r="T474">
        <v>0</v>
      </c>
      <c r="U474">
        <v>230.40700000000001</v>
      </c>
      <c r="V474">
        <v>0</v>
      </c>
      <c r="W474" t="s">
        <v>1</v>
      </c>
    </row>
    <row r="475" spans="1:23">
      <c r="A475" t="s">
        <v>8564</v>
      </c>
      <c r="B475" t="str">
        <f t="shared" si="28"/>
        <v>Junio</v>
      </c>
      <c r="C475" s="20">
        <v>44727</v>
      </c>
      <c r="D475" t="s">
        <v>1</v>
      </c>
      <c r="E475" t="s">
        <v>0</v>
      </c>
      <c r="F475" t="str">
        <f t="shared" si="29"/>
        <v>CCF</v>
      </c>
      <c r="G475" t="s">
        <v>8149</v>
      </c>
      <c r="H475" t="s">
        <v>8150</v>
      </c>
      <c r="I475">
        <v>2918</v>
      </c>
      <c r="J475">
        <v>2918</v>
      </c>
      <c r="K475" t="s">
        <v>118</v>
      </c>
      <c r="L475" t="str">
        <f t="shared" si="30"/>
        <v>NIT</v>
      </c>
      <c r="M475" t="str">
        <f t="shared" si="31"/>
        <v>06141106071025</v>
      </c>
      <c r="N475" t="s">
        <v>119</v>
      </c>
      <c r="O475">
        <v>0</v>
      </c>
      <c r="P475">
        <v>0</v>
      </c>
      <c r="Q475">
        <v>29.22</v>
      </c>
      <c r="R475">
        <v>3.7986</v>
      </c>
      <c r="S475">
        <v>0</v>
      </c>
      <c r="T475">
        <v>0</v>
      </c>
      <c r="U475">
        <v>33.018599999999999</v>
      </c>
      <c r="V475">
        <v>0</v>
      </c>
      <c r="W475" t="s">
        <v>1</v>
      </c>
    </row>
    <row r="476" spans="1:23">
      <c r="A476" t="s">
        <v>8564</v>
      </c>
      <c r="B476" t="str">
        <f t="shared" si="28"/>
        <v>Junio</v>
      </c>
      <c r="C476" s="20">
        <v>44727</v>
      </c>
      <c r="D476" t="s">
        <v>1</v>
      </c>
      <c r="E476" t="s">
        <v>0</v>
      </c>
      <c r="F476" t="str">
        <f t="shared" si="29"/>
        <v>CCF</v>
      </c>
      <c r="G476" t="s">
        <v>8149</v>
      </c>
      <c r="H476" t="s">
        <v>8150</v>
      </c>
      <c r="I476">
        <v>2919</v>
      </c>
      <c r="J476">
        <v>2919</v>
      </c>
      <c r="K476" t="s">
        <v>1336</v>
      </c>
      <c r="L476" t="str">
        <f t="shared" si="30"/>
        <v>NIT</v>
      </c>
      <c r="M476" t="str">
        <f t="shared" si="31"/>
        <v>10080202941011</v>
      </c>
      <c r="N476" t="s">
        <v>1337</v>
      </c>
      <c r="O476">
        <v>0</v>
      </c>
      <c r="P476">
        <v>0</v>
      </c>
      <c r="Q476">
        <v>124.3</v>
      </c>
      <c r="R476">
        <v>16.158999999999999</v>
      </c>
      <c r="S476">
        <v>0</v>
      </c>
      <c r="T476">
        <v>0</v>
      </c>
      <c r="U476">
        <v>140.459</v>
      </c>
      <c r="V476">
        <v>0</v>
      </c>
      <c r="W476" t="s">
        <v>1</v>
      </c>
    </row>
    <row r="477" spans="1:23">
      <c r="A477" t="s">
        <v>8564</v>
      </c>
      <c r="B477" t="str">
        <f t="shared" si="28"/>
        <v>Junio</v>
      </c>
      <c r="C477" s="20">
        <v>44727</v>
      </c>
      <c r="D477" t="s">
        <v>1</v>
      </c>
      <c r="E477" t="s">
        <v>0</v>
      </c>
      <c r="F477" t="str">
        <f t="shared" si="29"/>
        <v>CCF</v>
      </c>
      <c r="G477" t="s">
        <v>8149</v>
      </c>
      <c r="H477" t="s">
        <v>8150</v>
      </c>
      <c r="I477">
        <v>2920</v>
      </c>
      <c r="J477">
        <v>2920</v>
      </c>
      <c r="K477">
        <v>0</v>
      </c>
      <c r="L477" t="str">
        <f t="shared" si="30"/>
        <v>DUI</v>
      </c>
      <c r="M477" t="str">
        <f t="shared" si="31"/>
        <v>006175489</v>
      </c>
      <c r="N477" t="s">
        <v>7996</v>
      </c>
      <c r="O477">
        <v>0</v>
      </c>
      <c r="P477">
        <v>0</v>
      </c>
      <c r="Q477">
        <v>122.34</v>
      </c>
      <c r="R477">
        <v>15.904200000000001</v>
      </c>
      <c r="S477">
        <v>0</v>
      </c>
      <c r="T477">
        <v>0</v>
      </c>
      <c r="U477">
        <v>138.24420000000001</v>
      </c>
      <c r="V477" t="s">
        <v>8626</v>
      </c>
      <c r="W477" t="s">
        <v>1</v>
      </c>
    </row>
    <row r="478" spans="1:23">
      <c r="A478" t="s">
        <v>8564</v>
      </c>
      <c r="B478" t="str">
        <f t="shared" si="28"/>
        <v>Junio</v>
      </c>
      <c r="C478" s="20">
        <v>44727</v>
      </c>
      <c r="D478" t="s">
        <v>1</v>
      </c>
      <c r="E478" t="s">
        <v>0</v>
      </c>
      <c r="F478" t="str">
        <f t="shared" si="29"/>
        <v>CCF</v>
      </c>
      <c r="G478" t="s">
        <v>8149</v>
      </c>
      <c r="H478" t="s">
        <v>8150</v>
      </c>
      <c r="I478">
        <v>2921</v>
      </c>
      <c r="J478">
        <v>2921</v>
      </c>
      <c r="K478" t="s">
        <v>299</v>
      </c>
      <c r="L478" t="str">
        <f t="shared" si="30"/>
        <v>NIT</v>
      </c>
      <c r="M478" t="str">
        <f t="shared" si="31"/>
        <v>06141705620038</v>
      </c>
      <c r="N478" t="s">
        <v>300</v>
      </c>
      <c r="O478">
        <v>0</v>
      </c>
      <c r="P478">
        <v>0</v>
      </c>
      <c r="Q478">
        <v>50.97</v>
      </c>
      <c r="R478">
        <v>6.6261000000000001</v>
      </c>
      <c r="S478">
        <v>0</v>
      </c>
      <c r="T478">
        <v>0</v>
      </c>
      <c r="U478">
        <v>57.5961</v>
      </c>
      <c r="V478">
        <v>0</v>
      </c>
      <c r="W478" t="s">
        <v>1</v>
      </c>
    </row>
    <row r="479" spans="1:23">
      <c r="A479" t="s">
        <v>8564</v>
      </c>
      <c r="B479" t="str">
        <f t="shared" si="28"/>
        <v>Junio</v>
      </c>
      <c r="C479" s="20">
        <v>44727</v>
      </c>
      <c r="D479" t="s">
        <v>1</v>
      </c>
      <c r="E479" t="s">
        <v>0</v>
      </c>
      <c r="F479" t="str">
        <f t="shared" si="29"/>
        <v>CCF</v>
      </c>
      <c r="G479" t="s">
        <v>8149</v>
      </c>
      <c r="H479" t="s">
        <v>8150</v>
      </c>
      <c r="I479">
        <v>2922</v>
      </c>
      <c r="J479">
        <v>2922</v>
      </c>
      <c r="K479" t="s">
        <v>765</v>
      </c>
      <c r="L479" t="str">
        <f t="shared" si="30"/>
        <v>NIT</v>
      </c>
      <c r="M479" t="str">
        <f t="shared" si="31"/>
        <v>06141412840020</v>
      </c>
      <c r="N479" t="s">
        <v>766</v>
      </c>
      <c r="O479">
        <v>0</v>
      </c>
      <c r="P479">
        <v>0</v>
      </c>
      <c r="Q479">
        <v>244.68</v>
      </c>
      <c r="R479">
        <v>31.808400000000002</v>
      </c>
      <c r="S479">
        <v>0</v>
      </c>
      <c r="T479">
        <v>0</v>
      </c>
      <c r="U479">
        <v>276.48840000000001</v>
      </c>
      <c r="V479">
        <v>0</v>
      </c>
      <c r="W479" t="s">
        <v>1</v>
      </c>
    </row>
    <row r="480" spans="1:23">
      <c r="A480" t="s">
        <v>8564</v>
      </c>
      <c r="B480" t="str">
        <f t="shared" si="28"/>
        <v>Junio</v>
      </c>
      <c r="C480" s="20">
        <v>44727</v>
      </c>
      <c r="D480" t="s">
        <v>1</v>
      </c>
      <c r="E480" t="s">
        <v>0</v>
      </c>
      <c r="F480" t="str">
        <f t="shared" si="29"/>
        <v>CCF</v>
      </c>
      <c r="G480" t="s">
        <v>8149</v>
      </c>
      <c r="H480" t="s">
        <v>8150</v>
      </c>
      <c r="I480">
        <v>2923</v>
      </c>
      <c r="J480">
        <v>2923</v>
      </c>
      <c r="K480" t="s">
        <v>913</v>
      </c>
      <c r="L480" t="str">
        <f t="shared" si="30"/>
        <v>NIT</v>
      </c>
      <c r="M480" t="str">
        <f t="shared" si="31"/>
        <v>10100210781024</v>
      </c>
      <c r="N480" t="s">
        <v>914</v>
      </c>
      <c r="O480">
        <v>0</v>
      </c>
      <c r="P480">
        <v>0</v>
      </c>
      <c r="Q480">
        <v>253.47</v>
      </c>
      <c r="R480">
        <v>32.951100000000004</v>
      </c>
      <c r="S480">
        <v>0</v>
      </c>
      <c r="T480">
        <v>0</v>
      </c>
      <c r="U480">
        <v>286.42110000000002</v>
      </c>
      <c r="V480">
        <v>0</v>
      </c>
      <c r="W480" t="s">
        <v>1</v>
      </c>
    </row>
    <row r="481" spans="1:23">
      <c r="A481" t="s">
        <v>8564</v>
      </c>
      <c r="B481" t="str">
        <f t="shared" si="28"/>
        <v>Junio</v>
      </c>
      <c r="C481" s="20">
        <v>44727</v>
      </c>
      <c r="D481" t="s">
        <v>1</v>
      </c>
      <c r="E481" t="s">
        <v>0</v>
      </c>
      <c r="F481" t="str">
        <f t="shared" si="29"/>
        <v>CCF</v>
      </c>
      <c r="G481" t="s">
        <v>8149</v>
      </c>
      <c r="H481" t="s">
        <v>8150</v>
      </c>
      <c r="I481">
        <v>2924</v>
      </c>
      <c r="J481">
        <v>2924</v>
      </c>
      <c r="K481" t="s">
        <v>347</v>
      </c>
      <c r="L481" t="str">
        <f t="shared" si="30"/>
        <v>NIT</v>
      </c>
      <c r="M481" t="str">
        <f t="shared" si="31"/>
        <v>06141106041029</v>
      </c>
      <c r="N481" t="s">
        <v>348</v>
      </c>
      <c r="O481">
        <v>0</v>
      </c>
      <c r="P481">
        <v>0</v>
      </c>
      <c r="Q481">
        <v>40.770000000000003</v>
      </c>
      <c r="R481">
        <v>5.3001000000000005</v>
      </c>
      <c r="S481">
        <v>0</v>
      </c>
      <c r="T481">
        <v>0</v>
      </c>
      <c r="U481">
        <v>46.070100000000004</v>
      </c>
      <c r="V481">
        <v>0</v>
      </c>
      <c r="W481" t="s">
        <v>1</v>
      </c>
    </row>
    <row r="482" spans="1:23">
      <c r="A482" t="s">
        <v>8564</v>
      </c>
      <c r="B482" t="str">
        <f t="shared" si="28"/>
        <v>Junio</v>
      </c>
      <c r="C482" s="20">
        <v>44727</v>
      </c>
      <c r="D482" t="s">
        <v>1</v>
      </c>
      <c r="E482" t="s">
        <v>0</v>
      </c>
      <c r="F482" t="str">
        <f t="shared" si="29"/>
        <v>CCF</v>
      </c>
      <c r="G482" t="s">
        <v>8149</v>
      </c>
      <c r="H482" t="s">
        <v>8150</v>
      </c>
      <c r="I482">
        <v>2925</v>
      </c>
      <c r="J482">
        <v>2925</v>
      </c>
      <c r="K482" t="s">
        <v>363</v>
      </c>
      <c r="L482" t="str">
        <f t="shared" si="30"/>
        <v>NIT</v>
      </c>
      <c r="M482" t="str">
        <f t="shared" si="31"/>
        <v>06142205931016</v>
      </c>
      <c r="N482" t="s">
        <v>364</v>
      </c>
      <c r="O482">
        <v>0</v>
      </c>
      <c r="P482">
        <v>0</v>
      </c>
      <c r="Q482">
        <v>71.88</v>
      </c>
      <c r="R482">
        <v>9.3444000000000003</v>
      </c>
      <c r="S482">
        <v>0</v>
      </c>
      <c r="T482">
        <v>0</v>
      </c>
      <c r="U482">
        <v>81.224400000000003</v>
      </c>
      <c r="V482">
        <v>0</v>
      </c>
      <c r="W482" t="s">
        <v>1</v>
      </c>
    </row>
    <row r="483" spans="1:23">
      <c r="A483" t="s">
        <v>8564</v>
      </c>
      <c r="B483" t="str">
        <f t="shared" si="28"/>
        <v>Junio</v>
      </c>
      <c r="C483" s="20">
        <v>44727</v>
      </c>
      <c r="D483" t="s">
        <v>1</v>
      </c>
      <c r="E483" t="s">
        <v>0</v>
      </c>
      <c r="F483" t="str">
        <f t="shared" si="29"/>
        <v>CCF</v>
      </c>
      <c r="G483" t="s">
        <v>8149</v>
      </c>
      <c r="H483" t="s">
        <v>8150</v>
      </c>
      <c r="I483">
        <v>2926</v>
      </c>
      <c r="J483">
        <v>2926</v>
      </c>
      <c r="K483" t="s">
        <v>532</v>
      </c>
      <c r="L483" t="str">
        <f t="shared" si="30"/>
        <v>NIT</v>
      </c>
      <c r="M483" t="str">
        <f t="shared" si="31"/>
        <v>12150312201019</v>
      </c>
      <c r="N483" t="s">
        <v>533</v>
      </c>
      <c r="O483">
        <v>0</v>
      </c>
      <c r="P483">
        <v>0</v>
      </c>
      <c r="Q483">
        <v>460.99</v>
      </c>
      <c r="R483">
        <v>59.928700000000006</v>
      </c>
      <c r="S483">
        <v>0</v>
      </c>
      <c r="T483">
        <v>0</v>
      </c>
      <c r="U483">
        <v>520.91870000000006</v>
      </c>
      <c r="V483">
        <v>0</v>
      </c>
      <c r="W483" t="s">
        <v>1</v>
      </c>
    </row>
    <row r="484" spans="1:23">
      <c r="A484" t="s">
        <v>8564</v>
      </c>
      <c r="B484" t="str">
        <f t="shared" si="28"/>
        <v>Junio</v>
      </c>
      <c r="C484" s="20">
        <v>44727</v>
      </c>
      <c r="D484" t="s">
        <v>1</v>
      </c>
      <c r="E484" t="s">
        <v>0</v>
      </c>
      <c r="F484" t="str">
        <f t="shared" si="29"/>
        <v>CCF</v>
      </c>
      <c r="G484" t="s">
        <v>8149</v>
      </c>
      <c r="H484" t="s">
        <v>8150</v>
      </c>
      <c r="I484">
        <v>2927</v>
      </c>
      <c r="J484">
        <v>2927</v>
      </c>
      <c r="K484" t="s">
        <v>277</v>
      </c>
      <c r="L484" t="str">
        <f t="shared" si="30"/>
        <v>NIT</v>
      </c>
      <c r="M484" t="str">
        <f t="shared" si="31"/>
        <v>06141908811067</v>
      </c>
      <c r="N484" t="s">
        <v>278</v>
      </c>
      <c r="O484">
        <v>0</v>
      </c>
      <c r="P484">
        <v>0</v>
      </c>
      <c r="Q484">
        <v>928.84</v>
      </c>
      <c r="R484">
        <v>120.7492</v>
      </c>
      <c r="S484">
        <v>0</v>
      </c>
      <c r="T484">
        <v>0</v>
      </c>
      <c r="U484">
        <v>1049.5892000000001</v>
      </c>
      <c r="V484">
        <v>0</v>
      </c>
      <c r="W484" t="s">
        <v>1</v>
      </c>
    </row>
    <row r="485" spans="1:23">
      <c r="A485" t="s">
        <v>8564</v>
      </c>
      <c r="B485" t="str">
        <f t="shared" si="28"/>
        <v>Junio</v>
      </c>
      <c r="C485" s="20">
        <v>44727</v>
      </c>
      <c r="D485" t="s">
        <v>1</v>
      </c>
      <c r="E485" t="s">
        <v>0</v>
      </c>
      <c r="F485" t="str">
        <f t="shared" si="29"/>
        <v>CCF</v>
      </c>
      <c r="G485" t="s">
        <v>8149</v>
      </c>
      <c r="H485" t="s">
        <v>8150</v>
      </c>
      <c r="I485">
        <v>2928</v>
      </c>
      <c r="J485">
        <v>2928</v>
      </c>
      <c r="K485" t="s">
        <v>277</v>
      </c>
      <c r="L485" t="str">
        <f t="shared" si="30"/>
        <v>NIT</v>
      </c>
      <c r="M485" t="str">
        <f t="shared" si="31"/>
        <v>06141908811067</v>
      </c>
      <c r="N485" t="s">
        <v>278</v>
      </c>
      <c r="O485">
        <v>0</v>
      </c>
      <c r="P485">
        <v>0</v>
      </c>
      <c r="Q485">
        <v>248.49</v>
      </c>
      <c r="R485">
        <v>32.303699999999999</v>
      </c>
      <c r="S485">
        <v>0</v>
      </c>
      <c r="T485">
        <v>0</v>
      </c>
      <c r="U485">
        <v>280.7937</v>
      </c>
      <c r="V485">
        <v>0</v>
      </c>
      <c r="W485" t="s">
        <v>1</v>
      </c>
    </row>
    <row r="486" spans="1:23">
      <c r="A486" t="s">
        <v>8564</v>
      </c>
      <c r="B486" t="str">
        <f t="shared" si="28"/>
        <v>Junio</v>
      </c>
      <c r="C486" s="20">
        <v>44727</v>
      </c>
      <c r="D486" t="s">
        <v>1</v>
      </c>
      <c r="E486" t="s">
        <v>0</v>
      </c>
      <c r="F486" t="str">
        <f t="shared" si="29"/>
        <v>CCF</v>
      </c>
      <c r="G486" t="s">
        <v>8149</v>
      </c>
      <c r="H486" t="s">
        <v>8150</v>
      </c>
      <c r="I486">
        <v>2929</v>
      </c>
      <c r="J486">
        <v>2929</v>
      </c>
      <c r="K486" t="s">
        <v>743</v>
      </c>
      <c r="L486" t="str">
        <f t="shared" si="30"/>
        <v>NIT</v>
      </c>
      <c r="M486" t="str">
        <f t="shared" si="31"/>
        <v>06193004681015</v>
      </c>
      <c r="N486" t="s">
        <v>744</v>
      </c>
      <c r="O486">
        <v>0</v>
      </c>
      <c r="P486">
        <v>0</v>
      </c>
      <c r="Q486">
        <v>179.67</v>
      </c>
      <c r="R486">
        <v>23.357099999999999</v>
      </c>
      <c r="S486">
        <v>0</v>
      </c>
      <c r="T486">
        <v>0</v>
      </c>
      <c r="U486">
        <v>203.02709999999999</v>
      </c>
      <c r="V486">
        <v>0</v>
      </c>
      <c r="W486" t="s">
        <v>1</v>
      </c>
    </row>
    <row r="487" spans="1:23">
      <c r="A487" t="s">
        <v>8564</v>
      </c>
      <c r="B487" t="str">
        <f t="shared" si="28"/>
        <v>Junio</v>
      </c>
      <c r="C487" s="20">
        <v>44727</v>
      </c>
      <c r="D487" t="s">
        <v>1</v>
      </c>
      <c r="E487" t="s">
        <v>0</v>
      </c>
      <c r="F487" t="str">
        <f t="shared" si="29"/>
        <v>CCF</v>
      </c>
      <c r="G487" t="s">
        <v>8149</v>
      </c>
      <c r="H487" t="s">
        <v>8150</v>
      </c>
      <c r="I487">
        <v>2930</v>
      </c>
      <c r="J487">
        <v>2930</v>
      </c>
      <c r="K487" t="s">
        <v>118</v>
      </c>
      <c r="L487" t="str">
        <f t="shared" si="30"/>
        <v>NIT</v>
      </c>
      <c r="M487" t="str">
        <f t="shared" si="31"/>
        <v>06141106071025</v>
      </c>
      <c r="N487" t="s">
        <v>119</v>
      </c>
      <c r="O487">
        <v>0</v>
      </c>
      <c r="P487">
        <v>0</v>
      </c>
      <c r="Q487">
        <v>1803</v>
      </c>
      <c r="R487">
        <v>234.39000000000001</v>
      </c>
      <c r="S487">
        <v>0</v>
      </c>
      <c r="T487">
        <v>0</v>
      </c>
      <c r="U487">
        <v>2037.39</v>
      </c>
      <c r="V487">
        <v>0</v>
      </c>
      <c r="W487" t="s">
        <v>1</v>
      </c>
    </row>
    <row r="488" spans="1:23">
      <c r="A488" t="s">
        <v>8564</v>
      </c>
      <c r="B488" t="str">
        <f t="shared" si="28"/>
        <v>Junio</v>
      </c>
      <c r="C488" s="20">
        <v>44727</v>
      </c>
      <c r="D488" t="s">
        <v>1</v>
      </c>
      <c r="E488" t="s">
        <v>0</v>
      </c>
      <c r="F488" t="str">
        <f t="shared" si="29"/>
        <v>CCF</v>
      </c>
      <c r="G488" t="s">
        <v>8149</v>
      </c>
      <c r="H488" t="s">
        <v>8150</v>
      </c>
      <c r="I488">
        <v>2931</v>
      </c>
      <c r="J488">
        <v>2931</v>
      </c>
      <c r="K488">
        <v>0</v>
      </c>
      <c r="L488" t="str">
        <f t="shared" si="30"/>
        <v>DUI</v>
      </c>
      <c r="M488" t="str">
        <f t="shared" si="31"/>
        <v>023577636</v>
      </c>
      <c r="N488" t="s">
        <v>658</v>
      </c>
      <c r="O488">
        <v>0</v>
      </c>
      <c r="P488">
        <v>0</v>
      </c>
      <c r="Q488">
        <v>205.9</v>
      </c>
      <c r="R488">
        <v>26.767000000000003</v>
      </c>
      <c r="S488">
        <v>0</v>
      </c>
      <c r="T488">
        <v>0</v>
      </c>
      <c r="U488">
        <v>232.667</v>
      </c>
      <c r="V488" t="s">
        <v>8440</v>
      </c>
      <c r="W488" t="s">
        <v>1</v>
      </c>
    </row>
    <row r="489" spans="1:23">
      <c r="A489" t="s">
        <v>8564</v>
      </c>
      <c r="B489" t="str">
        <f t="shared" si="28"/>
        <v>Junio</v>
      </c>
      <c r="C489" s="20">
        <v>44727</v>
      </c>
      <c r="D489" t="s">
        <v>1</v>
      </c>
      <c r="E489" t="s">
        <v>0</v>
      </c>
      <c r="F489" t="str">
        <f t="shared" si="29"/>
        <v>CCF</v>
      </c>
      <c r="G489" t="s">
        <v>8149</v>
      </c>
      <c r="H489" t="s">
        <v>8150</v>
      </c>
      <c r="I489">
        <v>2932</v>
      </c>
      <c r="J489">
        <v>2932</v>
      </c>
      <c r="K489" t="s">
        <v>1424</v>
      </c>
      <c r="L489" t="str">
        <f t="shared" si="30"/>
        <v>NIT</v>
      </c>
      <c r="M489" t="str">
        <f t="shared" si="31"/>
        <v>06142511710010</v>
      </c>
      <c r="N489" t="s">
        <v>1425</v>
      </c>
      <c r="O489">
        <v>0</v>
      </c>
      <c r="P489">
        <v>0</v>
      </c>
      <c r="Q489">
        <v>81.56</v>
      </c>
      <c r="R489">
        <v>10.6028</v>
      </c>
      <c r="S489">
        <v>0</v>
      </c>
      <c r="T489">
        <v>0</v>
      </c>
      <c r="U489">
        <v>92.162800000000004</v>
      </c>
      <c r="V489">
        <v>0</v>
      </c>
      <c r="W489" t="s">
        <v>1</v>
      </c>
    </row>
    <row r="490" spans="1:23">
      <c r="A490" t="s">
        <v>8564</v>
      </c>
      <c r="B490" t="str">
        <f t="shared" si="28"/>
        <v>Junio</v>
      </c>
      <c r="C490" s="20">
        <v>44727</v>
      </c>
      <c r="D490" t="s">
        <v>1</v>
      </c>
      <c r="E490" t="s">
        <v>0</v>
      </c>
      <c r="F490" t="str">
        <f t="shared" si="29"/>
        <v>CCF</v>
      </c>
      <c r="G490" t="s">
        <v>8149</v>
      </c>
      <c r="H490" t="s">
        <v>8150</v>
      </c>
      <c r="I490">
        <v>2933</v>
      </c>
      <c r="J490">
        <v>2933</v>
      </c>
      <c r="K490" t="s">
        <v>1225</v>
      </c>
      <c r="L490" t="str">
        <f t="shared" si="30"/>
        <v>NIT</v>
      </c>
      <c r="M490" t="str">
        <f t="shared" si="31"/>
        <v>02100308651012</v>
      </c>
      <c r="N490" t="s">
        <v>1226</v>
      </c>
      <c r="O490">
        <v>0</v>
      </c>
      <c r="P490">
        <v>0</v>
      </c>
      <c r="Q490">
        <v>635.49</v>
      </c>
      <c r="R490">
        <v>82.613700000000009</v>
      </c>
      <c r="S490">
        <v>0</v>
      </c>
      <c r="T490">
        <v>0</v>
      </c>
      <c r="U490">
        <v>718.1037</v>
      </c>
      <c r="V490">
        <v>0</v>
      </c>
      <c r="W490" t="s">
        <v>1</v>
      </c>
    </row>
    <row r="491" spans="1:23">
      <c r="A491" t="s">
        <v>8564</v>
      </c>
      <c r="B491" t="str">
        <f t="shared" si="28"/>
        <v>Junio</v>
      </c>
      <c r="C491" s="20">
        <v>44727</v>
      </c>
      <c r="D491" t="s">
        <v>1</v>
      </c>
      <c r="E491" t="s">
        <v>0</v>
      </c>
      <c r="F491" t="str">
        <f t="shared" si="29"/>
        <v>CCF</v>
      </c>
      <c r="G491" t="s">
        <v>8149</v>
      </c>
      <c r="H491" t="s">
        <v>8150</v>
      </c>
      <c r="I491">
        <v>2934</v>
      </c>
      <c r="J491">
        <v>2934</v>
      </c>
      <c r="K491" t="s">
        <v>1225</v>
      </c>
      <c r="L491" t="str">
        <f t="shared" si="30"/>
        <v>NIT</v>
      </c>
      <c r="M491" t="str">
        <f t="shared" si="31"/>
        <v>02100308651012</v>
      </c>
      <c r="N491" t="s">
        <v>1226</v>
      </c>
      <c r="O491">
        <v>0</v>
      </c>
      <c r="P491">
        <v>0</v>
      </c>
      <c r="Q491">
        <v>126.75</v>
      </c>
      <c r="R491">
        <v>16.477499999999999</v>
      </c>
      <c r="S491">
        <v>0</v>
      </c>
      <c r="T491">
        <v>0</v>
      </c>
      <c r="U491">
        <v>143.22749999999999</v>
      </c>
      <c r="V491">
        <v>0</v>
      </c>
      <c r="W491" t="s">
        <v>1</v>
      </c>
    </row>
    <row r="492" spans="1:23">
      <c r="A492" t="s">
        <v>8564</v>
      </c>
      <c r="B492" t="str">
        <f t="shared" si="28"/>
        <v>Junio</v>
      </c>
      <c r="C492" s="20">
        <v>44728</v>
      </c>
      <c r="D492" t="s">
        <v>1</v>
      </c>
      <c r="E492" t="s">
        <v>0</v>
      </c>
      <c r="F492" t="str">
        <f t="shared" si="29"/>
        <v>CCF</v>
      </c>
      <c r="G492" t="s">
        <v>8149</v>
      </c>
      <c r="H492" t="s">
        <v>8150</v>
      </c>
      <c r="I492">
        <v>2935</v>
      </c>
      <c r="J492">
        <v>2935</v>
      </c>
      <c r="K492" t="s">
        <v>118</v>
      </c>
      <c r="L492" t="str">
        <f t="shared" si="30"/>
        <v>NIT</v>
      </c>
      <c r="M492" t="str">
        <f t="shared" si="31"/>
        <v>06141106071025</v>
      </c>
      <c r="N492" t="s">
        <v>119</v>
      </c>
      <c r="O492">
        <v>0</v>
      </c>
      <c r="P492">
        <v>0</v>
      </c>
      <c r="Q492">
        <v>43.83</v>
      </c>
      <c r="R492">
        <v>5.6978999999999997</v>
      </c>
      <c r="S492">
        <v>0</v>
      </c>
      <c r="T492">
        <v>0</v>
      </c>
      <c r="U492">
        <v>49.527899999999995</v>
      </c>
      <c r="V492">
        <v>0</v>
      </c>
      <c r="W492" t="s">
        <v>1</v>
      </c>
    </row>
    <row r="493" spans="1:23">
      <c r="A493" t="s">
        <v>8564</v>
      </c>
      <c r="B493" t="str">
        <f t="shared" si="28"/>
        <v>Junio</v>
      </c>
      <c r="C493" s="20">
        <v>44728</v>
      </c>
      <c r="D493" t="s">
        <v>1</v>
      </c>
      <c r="E493" t="s">
        <v>0</v>
      </c>
      <c r="F493" t="str">
        <f t="shared" si="29"/>
        <v>CCF</v>
      </c>
      <c r="G493" t="s">
        <v>8149</v>
      </c>
      <c r="H493" t="s">
        <v>8150</v>
      </c>
      <c r="I493">
        <v>2936</v>
      </c>
      <c r="J493">
        <v>2936</v>
      </c>
      <c r="K493" t="s">
        <v>528</v>
      </c>
      <c r="L493" t="str">
        <f t="shared" si="30"/>
        <v>NIT</v>
      </c>
      <c r="M493" t="str">
        <f t="shared" si="31"/>
        <v>12171412051020</v>
      </c>
      <c r="N493" t="s">
        <v>529</v>
      </c>
      <c r="O493">
        <v>0</v>
      </c>
      <c r="P493">
        <v>0</v>
      </c>
      <c r="Q493">
        <v>54648.1</v>
      </c>
      <c r="R493">
        <v>7104.2529999999997</v>
      </c>
      <c r="S493">
        <v>0</v>
      </c>
      <c r="T493">
        <v>0</v>
      </c>
      <c r="U493">
        <v>61752.352999999996</v>
      </c>
      <c r="V493">
        <v>0</v>
      </c>
      <c r="W493" t="s">
        <v>1</v>
      </c>
    </row>
    <row r="494" spans="1:23">
      <c r="A494" t="s">
        <v>8564</v>
      </c>
      <c r="B494" t="str">
        <f t="shared" si="28"/>
        <v>Junio</v>
      </c>
      <c r="C494" s="20">
        <v>44728</v>
      </c>
      <c r="D494" t="s">
        <v>1</v>
      </c>
      <c r="E494" t="s">
        <v>0</v>
      </c>
      <c r="F494" t="str">
        <f t="shared" si="29"/>
        <v>CCF</v>
      </c>
      <c r="G494" t="s">
        <v>8149</v>
      </c>
      <c r="H494" t="s">
        <v>8150</v>
      </c>
      <c r="I494">
        <v>2937</v>
      </c>
      <c r="J494">
        <v>2937</v>
      </c>
      <c r="K494">
        <v>0</v>
      </c>
      <c r="L494" t="str">
        <f t="shared" si="30"/>
        <v>DUI</v>
      </c>
      <c r="M494" t="str">
        <f t="shared" si="31"/>
        <v>012218512</v>
      </c>
      <c r="N494" t="s">
        <v>1055</v>
      </c>
      <c r="O494">
        <v>0</v>
      </c>
      <c r="P494">
        <v>0</v>
      </c>
      <c r="Q494">
        <v>120.94</v>
      </c>
      <c r="R494">
        <v>15.722200000000001</v>
      </c>
      <c r="S494">
        <v>0</v>
      </c>
      <c r="T494">
        <v>0</v>
      </c>
      <c r="U494">
        <v>136.66219999999998</v>
      </c>
      <c r="V494" t="s">
        <v>8439</v>
      </c>
      <c r="W494" t="s">
        <v>1</v>
      </c>
    </row>
    <row r="495" spans="1:23">
      <c r="A495" t="s">
        <v>8564</v>
      </c>
      <c r="B495" t="str">
        <f t="shared" si="28"/>
        <v>Junio</v>
      </c>
      <c r="C495" s="20">
        <v>44728</v>
      </c>
      <c r="D495" t="s">
        <v>1</v>
      </c>
      <c r="E495" t="s">
        <v>0</v>
      </c>
      <c r="F495" t="str">
        <f t="shared" si="29"/>
        <v>CCF</v>
      </c>
      <c r="G495" t="s">
        <v>8149</v>
      </c>
      <c r="H495" t="s">
        <v>8150</v>
      </c>
      <c r="I495">
        <v>2938</v>
      </c>
      <c r="J495">
        <v>2938</v>
      </c>
      <c r="K495">
        <v>0</v>
      </c>
      <c r="L495" t="str">
        <f t="shared" si="30"/>
        <v>DUI</v>
      </c>
      <c r="M495" t="str">
        <f t="shared" si="31"/>
        <v>007681247</v>
      </c>
      <c r="N495" t="s">
        <v>8606</v>
      </c>
      <c r="O495">
        <v>0</v>
      </c>
      <c r="P495">
        <v>0</v>
      </c>
      <c r="Q495">
        <v>348.63</v>
      </c>
      <c r="R495">
        <v>45.321899999999999</v>
      </c>
      <c r="S495">
        <v>0</v>
      </c>
      <c r="T495">
        <v>0</v>
      </c>
      <c r="U495">
        <v>393.95190000000002</v>
      </c>
      <c r="V495" t="s">
        <v>8605</v>
      </c>
      <c r="W495" t="s">
        <v>1</v>
      </c>
    </row>
    <row r="496" spans="1:23">
      <c r="A496" t="s">
        <v>8564</v>
      </c>
      <c r="B496" t="str">
        <f t="shared" si="28"/>
        <v>Junio</v>
      </c>
      <c r="C496" s="20">
        <v>44728</v>
      </c>
      <c r="D496" t="s">
        <v>1</v>
      </c>
      <c r="E496" t="s">
        <v>0</v>
      </c>
      <c r="F496" t="str">
        <f t="shared" si="29"/>
        <v>CCF</v>
      </c>
      <c r="G496" t="s">
        <v>8149</v>
      </c>
      <c r="H496" t="s">
        <v>8150</v>
      </c>
      <c r="I496">
        <v>2939</v>
      </c>
      <c r="J496">
        <v>2939</v>
      </c>
      <c r="K496" t="s">
        <v>79</v>
      </c>
      <c r="L496" t="str">
        <f t="shared" si="30"/>
        <v>NIT</v>
      </c>
      <c r="M496" t="str">
        <f t="shared" si="31"/>
        <v>11231810111015</v>
      </c>
      <c r="N496" t="s">
        <v>80</v>
      </c>
      <c r="O496">
        <v>0</v>
      </c>
      <c r="P496">
        <v>0</v>
      </c>
      <c r="Q496">
        <v>297.63</v>
      </c>
      <c r="R496">
        <v>38.691900000000004</v>
      </c>
      <c r="S496">
        <v>0</v>
      </c>
      <c r="T496">
        <v>0</v>
      </c>
      <c r="U496">
        <v>336.32190000000003</v>
      </c>
      <c r="V496">
        <v>0</v>
      </c>
      <c r="W496" t="s">
        <v>1</v>
      </c>
    </row>
    <row r="497" spans="1:23">
      <c r="A497" t="s">
        <v>8564</v>
      </c>
      <c r="B497" t="str">
        <f t="shared" si="28"/>
        <v>Junio</v>
      </c>
      <c r="C497" s="20">
        <v>44728</v>
      </c>
      <c r="D497" t="s">
        <v>1</v>
      </c>
      <c r="E497" t="s">
        <v>0</v>
      </c>
      <c r="F497" t="str">
        <f t="shared" si="29"/>
        <v>CCF</v>
      </c>
      <c r="G497" t="s">
        <v>8149</v>
      </c>
      <c r="H497" t="s">
        <v>8150</v>
      </c>
      <c r="I497">
        <v>2940</v>
      </c>
      <c r="J497">
        <v>2940</v>
      </c>
      <c r="K497" t="s">
        <v>467</v>
      </c>
      <c r="L497" t="str">
        <f t="shared" si="30"/>
        <v>NIT</v>
      </c>
      <c r="M497" t="str">
        <f t="shared" si="31"/>
        <v>06140512191060</v>
      </c>
      <c r="N497" t="s">
        <v>468</v>
      </c>
      <c r="O497">
        <v>0</v>
      </c>
      <c r="P497">
        <v>0</v>
      </c>
      <c r="Q497">
        <v>27</v>
      </c>
      <c r="R497">
        <v>3.5100000000000002</v>
      </c>
      <c r="S497">
        <v>0</v>
      </c>
      <c r="T497">
        <v>0</v>
      </c>
      <c r="U497">
        <v>30.51</v>
      </c>
      <c r="V497">
        <v>0</v>
      </c>
      <c r="W497" t="s">
        <v>1</v>
      </c>
    </row>
    <row r="498" spans="1:23">
      <c r="A498" t="s">
        <v>8564</v>
      </c>
      <c r="B498" t="str">
        <f t="shared" si="28"/>
        <v>Junio</v>
      </c>
      <c r="C498" s="20">
        <v>44728</v>
      </c>
      <c r="D498" t="s">
        <v>1</v>
      </c>
      <c r="E498" t="s">
        <v>0</v>
      </c>
      <c r="F498" t="str">
        <f t="shared" si="29"/>
        <v>CCF</v>
      </c>
      <c r="G498" t="s">
        <v>8149</v>
      </c>
      <c r="H498" t="s">
        <v>8150</v>
      </c>
      <c r="I498">
        <v>2941</v>
      </c>
      <c r="J498">
        <v>2941</v>
      </c>
      <c r="K498">
        <v>0</v>
      </c>
      <c r="L498" t="str">
        <f t="shared" si="30"/>
        <v>DUI</v>
      </c>
      <c r="M498" t="str">
        <f t="shared" si="31"/>
        <v>023577636</v>
      </c>
      <c r="N498" t="s">
        <v>658</v>
      </c>
      <c r="O498">
        <v>0</v>
      </c>
      <c r="P498">
        <v>0</v>
      </c>
      <c r="Q498">
        <v>41.06</v>
      </c>
      <c r="R498">
        <v>5.3378000000000005</v>
      </c>
      <c r="S498">
        <v>0</v>
      </c>
      <c r="T498">
        <v>0</v>
      </c>
      <c r="U498">
        <v>46.397800000000004</v>
      </c>
      <c r="V498" t="s">
        <v>8440</v>
      </c>
      <c r="W498" t="s">
        <v>1</v>
      </c>
    </row>
    <row r="499" spans="1:23">
      <c r="A499" t="s">
        <v>8564</v>
      </c>
      <c r="B499" t="str">
        <f t="shared" si="28"/>
        <v>Junio</v>
      </c>
      <c r="C499" s="20">
        <v>44728</v>
      </c>
      <c r="D499" t="s">
        <v>1</v>
      </c>
      <c r="E499" t="s">
        <v>0</v>
      </c>
      <c r="F499" t="str">
        <f t="shared" si="29"/>
        <v>CCF</v>
      </c>
      <c r="G499" t="s">
        <v>8149</v>
      </c>
      <c r="H499" t="s">
        <v>8150</v>
      </c>
      <c r="I499">
        <v>2942</v>
      </c>
      <c r="J499">
        <v>2942</v>
      </c>
      <c r="K499" t="s">
        <v>118</v>
      </c>
      <c r="L499" t="str">
        <f t="shared" si="30"/>
        <v>NIT</v>
      </c>
      <c r="M499" t="str">
        <f t="shared" si="31"/>
        <v>06141106071025</v>
      </c>
      <c r="N499" t="s">
        <v>119</v>
      </c>
      <c r="O499">
        <v>0</v>
      </c>
      <c r="P499">
        <v>0</v>
      </c>
      <c r="Q499">
        <v>43.17</v>
      </c>
      <c r="R499">
        <v>5.6121000000000008</v>
      </c>
      <c r="S499">
        <v>0</v>
      </c>
      <c r="T499">
        <v>0</v>
      </c>
      <c r="U499">
        <v>48.7821</v>
      </c>
      <c r="V499">
        <v>0</v>
      </c>
      <c r="W499" t="s">
        <v>1</v>
      </c>
    </row>
    <row r="500" spans="1:23">
      <c r="A500" t="s">
        <v>8564</v>
      </c>
      <c r="B500" t="str">
        <f t="shared" si="28"/>
        <v>Junio</v>
      </c>
      <c r="C500" s="20">
        <v>44732</v>
      </c>
      <c r="D500" t="s">
        <v>1</v>
      </c>
      <c r="E500" t="s">
        <v>0</v>
      </c>
      <c r="F500" t="str">
        <f t="shared" si="29"/>
        <v>CCF</v>
      </c>
      <c r="G500" t="s">
        <v>8149</v>
      </c>
      <c r="H500" t="s">
        <v>8150</v>
      </c>
      <c r="I500">
        <v>2943</v>
      </c>
      <c r="J500">
        <v>2943</v>
      </c>
      <c r="K500">
        <v>0</v>
      </c>
      <c r="L500" t="str">
        <f t="shared" si="30"/>
        <v>DUI</v>
      </c>
      <c r="M500" t="str">
        <f t="shared" si="31"/>
        <v>025744899</v>
      </c>
      <c r="N500" t="s">
        <v>8680</v>
      </c>
      <c r="O500">
        <v>0</v>
      </c>
      <c r="P500">
        <v>0</v>
      </c>
      <c r="Q500">
        <v>320.58</v>
      </c>
      <c r="R500">
        <v>41.675399999999996</v>
      </c>
      <c r="S500">
        <v>0</v>
      </c>
      <c r="T500">
        <v>0</v>
      </c>
      <c r="U500">
        <v>362.25540000000001</v>
      </c>
      <c r="V500" t="s">
        <v>8679</v>
      </c>
      <c r="W500" t="s">
        <v>1</v>
      </c>
    </row>
    <row r="501" spans="1:23">
      <c r="A501" t="s">
        <v>8564</v>
      </c>
      <c r="B501" t="str">
        <f t="shared" si="28"/>
        <v>Junio</v>
      </c>
      <c r="C501" s="20">
        <v>44732</v>
      </c>
      <c r="D501" t="s">
        <v>1</v>
      </c>
      <c r="E501" t="s">
        <v>0</v>
      </c>
      <c r="F501" t="str">
        <f t="shared" si="29"/>
        <v>CCF</v>
      </c>
      <c r="G501" t="s">
        <v>8149</v>
      </c>
      <c r="H501" t="s">
        <v>8150</v>
      </c>
      <c r="I501">
        <v>2944</v>
      </c>
      <c r="J501">
        <v>2944</v>
      </c>
      <c r="K501">
        <v>0</v>
      </c>
      <c r="L501" t="str">
        <f t="shared" si="30"/>
        <v>DUI</v>
      </c>
      <c r="M501" t="str">
        <f t="shared" si="31"/>
        <v>001121312</v>
      </c>
      <c r="N501" t="s">
        <v>1393</v>
      </c>
      <c r="O501">
        <v>0</v>
      </c>
      <c r="P501">
        <v>0</v>
      </c>
      <c r="Q501">
        <v>1038.53</v>
      </c>
      <c r="R501">
        <v>135.00890000000001</v>
      </c>
      <c r="S501">
        <v>0</v>
      </c>
      <c r="T501">
        <v>0</v>
      </c>
      <c r="U501">
        <v>1173.5389</v>
      </c>
      <c r="V501" t="s">
        <v>8399</v>
      </c>
      <c r="W501" t="s">
        <v>1</v>
      </c>
    </row>
    <row r="502" spans="1:23">
      <c r="A502" t="s">
        <v>8564</v>
      </c>
      <c r="B502" t="str">
        <f t="shared" si="28"/>
        <v>Junio</v>
      </c>
      <c r="C502" s="20">
        <v>44732</v>
      </c>
      <c r="D502" t="s">
        <v>1</v>
      </c>
      <c r="E502" t="s">
        <v>0</v>
      </c>
      <c r="F502" t="str">
        <f t="shared" si="29"/>
        <v>CCF</v>
      </c>
      <c r="G502" t="s">
        <v>8149</v>
      </c>
      <c r="H502" t="s">
        <v>8150</v>
      </c>
      <c r="I502">
        <v>2945</v>
      </c>
      <c r="J502">
        <v>2945</v>
      </c>
      <c r="K502" t="s">
        <v>118</v>
      </c>
      <c r="L502" t="str">
        <f t="shared" si="30"/>
        <v>NIT</v>
      </c>
      <c r="M502" t="str">
        <f t="shared" si="31"/>
        <v>06141106071025</v>
      </c>
      <c r="N502" t="s">
        <v>119</v>
      </c>
      <c r="O502">
        <v>0</v>
      </c>
      <c r="P502">
        <v>0</v>
      </c>
      <c r="Q502">
        <v>145.13</v>
      </c>
      <c r="R502">
        <v>18.866900000000001</v>
      </c>
      <c r="S502">
        <v>0</v>
      </c>
      <c r="T502">
        <v>0</v>
      </c>
      <c r="U502">
        <v>163.99689999999998</v>
      </c>
      <c r="V502">
        <v>0</v>
      </c>
      <c r="W502" t="s">
        <v>1</v>
      </c>
    </row>
    <row r="503" spans="1:23">
      <c r="A503" t="s">
        <v>8564</v>
      </c>
      <c r="B503" t="str">
        <f t="shared" si="28"/>
        <v>Junio</v>
      </c>
      <c r="C503" s="20">
        <v>44732</v>
      </c>
      <c r="D503" t="s">
        <v>1</v>
      </c>
      <c r="E503" t="s">
        <v>0</v>
      </c>
      <c r="F503" t="str">
        <f t="shared" si="29"/>
        <v>CCF</v>
      </c>
      <c r="G503" t="s">
        <v>8149</v>
      </c>
      <c r="H503" t="s">
        <v>8150</v>
      </c>
      <c r="I503">
        <v>2946</v>
      </c>
      <c r="J503">
        <v>2946</v>
      </c>
      <c r="K503" t="s">
        <v>8159</v>
      </c>
      <c r="L503" t="str">
        <f t="shared" si="30"/>
        <v>NIT</v>
      </c>
      <c r="M503" t="str">
        <f t="shared" si="31"/>
        <v>06140107211045</v>
      </c>
      <c r="N503" t="s">
        <v>8162</v>
      </c>
      <c r="O503">
        <v>0</v>
      </c>
      <c r="P503">
        <v>0</v>
      </c>
      <c r="Q503">
        <v>50.89</v>
      </c>
      <c r="R503">
        <v>6.6157000000000004</v>
      </c>
      <c r="S503">
        <v>0</v>
      </c>
      <c r="T503">
        <v>0</v>
      </c>
      <c r="U503">
        <v>57.505700000000004</v>
      </c>
      <c r="V503">
        <v>0</v>
      </c>
      <c r="W503" t="s">
        <v>1</v>
      </c>
    </row>
    <row r="504" spans="1:23">
      <c r="A504" t="s">
        <v>8564</v>
      </c>
      <c r="B504" t="str">
        <f t="shared" si="28"/>
        <v>Junio</v>
      </c>
      <c r="C504" s="20">
        <v>44732</v>
      </c>
      <c r="D504" t="s">
        <v>1</v>
      </c>
      <c r="E504" t="s">
        <v>0</v>
      </c>
      <c r="F504" t="str">
        <f t="shared" si="29"/>
        <v>CCF</v>
      </c>
      <c r="G504" t="s">
        <v>8149</v>
      </c>
      <c r="H504" t="s">
        <v>8150</v>
      </c>
      <c r="I504">
        <v>2947</v>
      </c>
      <c r="J504">
        <v>2947</v>
      </c>
      <c r="K504" t="s">
        <v>574</v>
      </c>
      <c r="L504" t="str">
        <f t="shared" si="30"/>
        <v>NIT</v>
      </c>
      <c r="M504" t="str">
        <f t="shared" si="31"/>
        <v>06142508991046</v>
      </c>
      <c r="N504" t="s">
        <v>575</v>
      </c>
      <c r="O504">
        <v>0</v>
      </c>
      <c r="P504">
        <v>0</v>
      </c>
      <c r="Q504">
        <v>19114.8</v>
      </c>
      <c r="R504">
        <v>2484.924</v>
      </c>
      <c r="S504">
        <v>0</v>
      </c>
      <c r="T504">
        <v>0</v>
      </c>
      <c r="U504">
        <v>21599.723999999998</v>
      </c>
      <c r="V504">
        <v>0</v>
      </c>
      <c r="W504" t="s">
        <v>1</v>
      </c>
    </row>
    <row r="505" spans="1:23">
      <c r="A505" t="s">
        <v>8564</v>
      </c>
      <c r="B505" t="str">
        <f t="shared" si="28"/>
        <v>Junio</v>
      </c>
      <c r="C505" s="20">
        <v>44732</v>
      </c>
      <c r="D505" t="s">
        <v>1</v>
      </c>
      <c r="E505" t="s">
        <v>0</v>
      </c>
      <c r="F505" t="str">
        <f t="shared" si="29"/>
        <v>CCF</v>
      </c>
      <c r="G505" t="s">
        <v>8149</v>
      </c>
      <c r="H505" t="s">
        <v>8150</v>
      </c>
      <c r="I505">
        <v>2948</v>
      </c>
      <c r="J505">
        <v>2948</v>
      </c>
      <c r="K505" t="s">
        <v>52</v>
      </c>
      <c r="L505" t="str">
        <f t="shared" si="30"/>
        <v>NIT</v>
      </c>
      <c r="M505" t="str">
        <f t="shared" si="31"/>
        <v>02101901101017</v>
      </c>
      <c r="N505" t="s">
        <v>154</v>
      </c>
      <c r="O505">
        <v>0</v>
      </c>
      <c r="P505">
        <v>0</v>
      </c>
      <c r="Q505">
        <v>52</v>
      </c>
      <c r="R505">
        <v>6.76</v>
      </c>
      <c r="S505">
        <v>0</v>
      </c>
      <c r="T505">
        <v>0</v>
      </c>
      <c r="U505">
        <v>58.76</v>
      </c>
      <c r="V505">
        <v>0</v>
      </c>
      <c r="W505" t="s">
        <v>1</v>
      </c>
    </row>
    <row r="506" spans="1:23">
      <c r="A506" t="s">
        <v>8564</v>
      </c>
      <c r="B506" t="str">
        <f t="shared" si="28"/>
        <v>Junio</v>
      </c>
      <c r="C506" s="20">
        <v>44732</v>
      </c>
      <c r="D506" t="s">
        <v>1</v>
      </c>
      <c r="E506" t="s">
        <v>0</v>
      </c>
      <c r="F506" t="str">
        <f t="shared" si="29"/>
        <v>CCF</v>
      </c>
      <c r="G506" t="s">
        <v>8149</v>
      </c>
      <c r="H506" t="s">
        <v>8150</v>
      </c>
      <c r="I506">
        <v>2949</v>
      </c>
      <c r="J506">
        <v>2949</v>
      </c>
      <c r="K506" t="s">
        <v>469</v>
      </c>
      <c r="L506" t="str">
        <f t="shared" si="30"/>
        <v>NIT</v>
      </c>
      <c r="M506" t="str">
        <f t="shared" si="31"/>
        <v>06142304131030</v>
      </c>
      <c r="N506" t="s">
        <v>470</v>
      </c>
      <c r="O506">
        <v>0</v>
      </c>
      <c r="P506">
        <v>0</v>
      </c>
      <c r="Q506">
        <v>58.58</v>
      </c>
      <c r="R506">
        <v>7.6154000000000002</v>
      </c>
      <c r="S506">
        <v>0</v>
      </c>
      <c r="T506">
        <v>0</v>
      </c>
      <c r="U506">
        <v>66.195399999999992</v>
      </c>
      <c r="V506">
        <v>0</v>
      </c>
      <c r="W506" t="s">
        <v>1</v>
      </c>
    </row>
    <row r="507" spans="1:23">
      <c r="A507" t="s">
        <v>8564</v>
      </c>
      <c r="B507" t="str">
        <f t="shared" si="28"/>
        <v>Junio</v>
      </c>
      <c r="C507" s="20">
        <v>44732</v>
      </c>
      <c r="D507" t="s">
        <v>1</v>
      </c>
      <c r="E507" t="s">
        <v>0</v>
      </c>
      <c r="F507" t="str">
        <f t="shared" si="29"/>
        <v>CCF</v>
      </c>
      <c r="G507" t="s">
        <v>8149</v>
      </c>
      <c r="H507" t="s">
        <v>8150</v>
      </c>
      <c r="I507">
        <v>2950</v>
      </c>
      <c r="J507">
        <v>2950</v>
      </c>
      <c r="K507">
        <v>0</v>
      </c>
      <c r="L507" t="str">
        <f t="shared" si="30"/>
        <v>DUI</v>
      </c>
      <c r="M507" t="str">
        <f t="shared" si="31"/>
        <v>032122074</v>
      </c>
      <c r="N507" t="s">
        <v>549</v>
      </c>
      <c r="O507">
        <v>0</v>
      </c>
      <c r="P507">
        <v>0</v>
      </c>
      <c r="Q507">
        <v>693.34</v>
      </c>
      <c r="R507">
        <v>90.134200000000007</v>
      </c>
      <c r="S507">
        <v>0</v>
      </c>
      <c r="T507">
        <v>0</v>
      </c>
      <c r="U507">
        <v>783.4742</v>
      </c>
      <c r="V507" t="s">
        <v>8388</v>
      </c>
      <c r="W507" t="s">
        <v>1</v>
      </c>
    </row>
    <row r="508" spans="1:23">
      <c r="A508" t="s">
        <v>8564</v>
      </c>
      <c r="B508" t="str">
        <f t="shared" si="28"/>
        <v>Junio</v>
      </c>
      <c r="C508" s="20">
        <v>44732</v>
      </c>
      <c r="D508" t="s">
        <v>1</v>
      </c>
      <c r="E508" t="s">
        <v>0</v>
      </c>
      <c r="F508" t="str">
        <f t="shared" si="29"/>
        <v>CCF</v>
      </c>
      <c r="G508" t="s">
        <v>8149</v>
      </c>
      <c r="H508" t="s">
        <v>8150</v>
      </c>
      <c r="I508">
        <v>2951</v>
      </c>
      <c r="J508">
        <v>2951</v>
      </c>
      <c r="K508" t="s">
        <v>574</v>
      </c>
      <c r="L508" t="str">
        <f t="shared" si="30"/>
        <v>NIT</v>
      </c>
      <c r="M508" t="str">
        <f t="shared" si="31"/>
        <v>06142508991046</v>
      </c>
      <c r="N508" t="s">
        <v>575</v>
      </c>
      <c r="O508">
        <v>0</v>
      </c>
      <c r="P508">
        <v>0</v>
      </c>
      <c r="Q508">
        <v>4778.7</v>
      </c>
      <c r="R508">
        <v>621.23099999999999</v>
      </c>
      <c r="S508">
        <v>0</v>
      </c>
      <c r="T508">
        <v>0</v>
      </c>
      <c r="U508">
        <v>5399.9309999999996</v>
      </c>
      <c r="V508">
        <v>0</v>
      </c>
      <c r="W508" t="s">
        <v>1</v>
      </c>
    </row>
    <row r="509" spans="1:23">
      <c r="A509" t="s">
        <v>8564</v>
      </c>
      <c r="B509" t="str">
        <f t="shared" si="28"/>
        <v>Junio</v>
      </c>
      <c r="C509" s="20">
        <v>44732</v>
      </c>
      <c r="D509" t="s">
        <v>1</v>
      </c>
      <c r="E509" t="s">
        <v>0</v>
      </c>
      <c r="F509" t="str">
        <f t="shared" si="29"/>
        <v>CCF</v>
      </c>
      <c r="G509" t="s">
        <v>8149</v>
      </c>
      <c r="H509" t="s">
        <v>8150</v>
      </c>
      <c r="I509">
        <v>2952</v>
      </c>
      <c r="J509">
        <v>2952</v>
      </c>
      <c r="K509" t="s">
        <v>574</v>
      </c>
      <c r="L509" t="str">
        <f t="shared" si="30"/>
        <v>NIT</v>
      </c>
      <c r="M509" t="str">
        <f t="shared" si="31"/>
        <v>06142508991046</v>
      </c>
      <c r="N509" t="s">
        <v>575</v>
      </c>
      <c r="O509">
        <v>0</v>
      </c>
      <c r="P509">
        <v>0</v>
      </c>
      <c r="Q509">
        <v>38229.599999999999</v>
      </c>
      <c r="R509">
        <v>4969.848</v>
      </c>
      <c r="S509">
        <v>0</v>
      </c>
      <c r="T509">
        <v>0</v>
      </c>
      <c r="U509">
        <v>43199.447999999997</v>
      </c>
      <c r="V509">
        <v>0</v>
      </c>
      <c r="W509" t="s">
        <v>1</v>
      </c>
    </row>
    <row r="510" spans="1:23">
      <c r="A510" t="s">
        <v>8564</v>
      </c>
      <c r="B510" t="str">
        <f t="shared" si="28"/>
        <v>Junio</v>
      </c>
      <c r="C510" s="20">
        <v>44732</v>
      </c>
      <c r="D510" t="s">
        <v>1</v>
      </c>
      <c r="E510" t="s">
        <v>0</v>
      </c>
      <c r="F510" t="str">
        <f t="shared" si="29"/>
        <v>CCF</v>
      </c>
      <c r="G510" t="s">
        <v>8149</v>
      </c>
      <c r="H510" t="s">
        <v>8150</v>
      </c>
      <c r="I510">
        <v>2953</v>
      </c>
      <c r="J510">
        <v>2953</v>
      </c>
      <c r="K510" t="s">
        <v>574</v>
      </c>
      <c r="L510" t="str">
        <f t="shared" si="30"/>
        <v>NIT</v>
      </c>
      <c r="M510" t="str">
        <f t="shared" si="31"/>
        <v>06142508991046</v>
      </c>
      <c r="N510" t="s">
        <v>575</v>
      </c>
      <c r="O510">
        <v>0</v>
      </c>
      <c r="P510">
        <v>0</v>
      </c>
      <c r="Q510">
        <v>955.74</v>
      </c>
      <c r="R510">
        <v>124.2462</v>
      </c>
      <c r="S510">
        <v>0</v>
      </c>
      <c r="T510">
        <v>0</v>
      </c>
      <c r="U510">
        <v>1079.9862000000001</v>
      </c>
      <c r="V510">
        <v>0</v>
      </c>
      <c r="W510" t="s">
        <v>1</v>
      </c>
    </row>
    <row r="511" spans="1:23">
      <c r="A511" t="s">
        <v>8564</v>
      </c>
      <c r="B511" t="str">
        <f t="shared" si="28"/>
        <v>Junio</v>
      </c>
      <c r="C511" s="20">
        <v>44732</v>
      </c>
      <c r="D511" t="s">
        <v>1</v>
      </c>
      <c r="E511" t="s">
        <v>0</v>
      </c>
      <c r="F511" t="str">
        <f t="shared" si="29"/>
        <v>CCF</v>
      </c>
      <c r="G511" t="s">
        <v>8149</v>
      </c>
      <c r="H511" t="s">
        <v>8150</v>
      </c>
      <c r="I511">
        <v>2954</v>
      </c>
      <c r="J511">
        <v>2954</v>
      </c>
      <c r="K511" t="s">
        <v>459</v>
      </c>
      <c r="L511" t="str">
        <f t="shared" si="30"/>
        <v>NIT</v>
      </c>
      <c r="M511" t="str">
        <f t="shared" si="31"/>
        <v>06141211870020</v>
      </c>
      <c r="N511" t="s">
        <v>460</v>
      </c>
      <c r="O511">
        <v>0</v>
      </c>
      <c r="P511">
        <v>0</v>
      </c>
      <c r="Q511">
        <v>688.14</v>
      </c>
      <c r="R511">
        <v>89.458200000000005</v>
      </c>
      <c r="S511">
        <v>0</v>
      </c>
      <c r="T511">
        <v>0</v>
      </c>
      <c r="U511">
        <v>777.59820000000002</v>
      </c>
      <c r="V511">
        <v>0</v>
      </c>
      <c r="W511" t="s">
        <v>1</v>
      </c>
    </row>
    <row r="512" spans="1:23">
      <c r="A512" t="s">
        <v>8564</v>
      </c>
      <c r="B512" t="str">
        <f t="shared" si="28"/>
        <v>Junio</v>
      </c>
      <c r="C512" s="20">
        <v>44732</v>
      </c>
      <c r="D512" t="s">
        <v>1</v>
      </c>
      <c r="E512" t="s">
        <v>0</v>
      </c>
      <c r="F512" t="str">
        <f t="shared" si="29"/>
        <v>CCF</v>
      </c>
      <c r="G512" t="s">
        <v>8149</v>
      </c>
      <c r="H512" t="s">
        <v>8150</v>
      </c>
      <c r="I512">
        <v>2955</v>
      </c>
      <c r="J512">
        <v>2955</v>
      </c>
      <c r="K512" t="s">
        <v>307</v>
      </c>
      <c r="L512" t="str">
        <f t="shared" si="30"/>
        <v>NIT</v>
      </c>
      <c r="M512" t="str">
        <f t="shared" si="31"/>
        <v>06141303971062</v>
      </c>
      <c r="N512" t="s">
        <v>308</v>
      </c>
      <c r="O512">
        <v>0</v>
      </c>
      <c r="P512">
        <v>0</v>
      </c>
      <c r="Q512">
        <v>1068.8699999999999</v>
      </c>
      <c r="R512">
        <v>138.95309999999998</v>
      </c>
      <c r="S512">
        <v>0</v>
      </c>
      <c r="T512">
        <v>0</v>
      </c>
      <c r="U512">
        <v>1207.8230999999998</v>
      </c>
      <c r="V512">
        <v>0</v>
      </c>
      <c r="W512" t="s">
        <v>1</v>
      </c>
    </row>
    <row r="513" spans="1:23">
      <c r="A513" t="s">
        <v>8564</v>
      </c>
      <c r="B513" t="str">
        <f t="shared" si="28"/>
        <v>Junio</v>
      </c>
      <c r="C513" s="20">
        <v>44732</v>
      </c>
      <c r="D513" t="s">
        <v>1</v>
      </c>
      <c r="E513" t="s">
        <v>0</v>
      </c>
      <c r="F513" t="str">
        <f t="shared" si="29"/>
        <v>CCF</v>
      </c>
      <c r="G513" t="s">
        <v>8149</v>
      </c>
      <c r="H513" t="s">
        <v>8150</v>
      </c>
      <c r="I513">
        <v>2956</v>
      </c>
      <c r="J513">
        <v>2956</v>
      </c>
      <c r="K513" t="s">
        <v>118</v>
      </c>
      <c r="L513" t="str">
        <f t="shared" si="30"/>
        <v>NIT</v>
      </c>
      <c r="M513" t="str">
        <f t="shared" si="31"/>
        <v>06141106071025</v>
      </c>
      <c r="N513" t="s">
        <v>119</v>
      </c>
      <c r="O513">
        <v>0</v>
      </c>
      <c r="P513">
        <v>0</v>
      </c>
      <c r="Q513">
        <v>44.81</v>
      </c>
      <c r="R513">
        <v>5.8253000000000004</v>
      </c>
      <c r="S513">
        <v>0</v>
      </c>
      <c r="T513">
        <v>0</v>
      </c>
      <c r="U513">
        <v>50.635300000000001</v>
      </c>
      <c r="V513">
        <v>0</v>
      </c>
      <c r="W513" t="s">
        <v>1</v>
      </c>
    </row>
    <row r="514" spans="1:23">
      <c r="A514" t="s">
        <v>8564</v>
      </c>
      <c r="B514" t="str">
        <f t="shared" si="28"/>
        <v>Junio</v>
      </c>
      <c r="C514" s="20">
        <v>44732</v>
      </c>
      <c r="D514" t="s">
        <v>1</v>
      </c>
      <c r="E514" t="s">
        <v>0</v>
      </c>
      <c r="F514" t="str">
        <f t="shared" si="29"/>
        <v>CCF</v>
      </c>
      <c r="G514" t="s">
        <v>8149</v>
      </c>
      <c r="H514" t="s">
        <v>8150</v>
      </c>
      <c r="I514">
        <v>2957</v>
      </c>
      <c r="J514">
        <v>2957</v>
      </c>
      <c r="K514" t="s">
        <v>614</v>
      </c>
      <c r="L514" t="str">
        <f t="shared" si="30"/>
        <v>NIT</v>
      </c>
      <c r="M514" t="str">
        <f t="shared" si="31"/>
        <v>11231312951014</v>
      </c>
      <c r="N514" t="s">
        <v>615</v>
      </c>
      <c r="O514">
        <v>0</v>
      </c>
      <c r="P514">
        <v>0</v>
      </c>
      <c r="Q514">
        <v>280</v>
      </c>
      <c r="R514">
        <v>36.4</v>
      </c>
      <c r="S514">
        <v>0</v>
      </c>
      <c r="T514">
        <v>0</v>
      </c>
      <c r="U514">
        <v>316.39999999999998</v>
      </c>
      <c r="V514">
        <v>0</v>
      </c>
      <c r="W514" t="s">
        <v>1</v>
      </c>
    </row>
    <row r="515" spans="1:23">
      <c r="A515" t="s">
        <v>8564</v>
      </c>
      <c r="B515" t="str">
        <f t="shared" ref="B515:B578" si="32">SUBSTITUTE(A515,"UNIO","unio")</f>
        <v>Junio</v>
      </c>
      <c r="C515" s="20">
        <v>44732</v>
      </c>
      <c r="D515" t="s">
        <v>1</v>
      </c>
      <c r="E515" t="s">
        <v>0</v>
      </c>
      <c r="F515" t="str">
        <f t="shared" ref="F515:F578" si="33">IF(E515="05","Nota de crédito","CCF")</f>
        <v>CCF</v>
      </c>
      <c r="G515" t="s">
        <v>8149</v>
      </c>
      <c r="H515" t="s">
        <v>8150</v>
      </c>
      <c r="I515">
        <v>2958</v>
      </c>
      <c r="J515">
        <v>2958</v>
      </c>
      <c r="K515" t="s">
        <v>445</v>
      </c>
      <c r="L515" t="str">
        <f t="shared" ref="L515:L578" si="34">IF(K515=0,"DUI","NIT")</f>
        <v>NIT</v>
      </c>
      <c r="M515" t="str">
        <f t="shared" ref="M515:M578" si="35">IF(K515=0,V515,K515)</f>
        <v>06140612821176</v>
      </c>
      <c r="N515" t="s">
        <v>446</v>
      </c>
      <c r="O515">
        <v>0</v>
      </c>
      <c r="P515">
        <v>0</v>
      </c>
      <c r="Q515">
        <v>111.94</v>
      </c>
      <c r="R515">
        <v>14.552200000000001</v>
      </c>
      <c r="S515">
        <v>0</v>
      </c>
      <c r="T515">
        <v>0</v>
      </c>
      <c r="U515">
        <v>126.4922</v>
      </c>
      <c r="V515">
        <v>0</v>
      </c>
      <c r="W515" t="s">
        <v>1</v>
      </c>
    </row>
    <row r="516" spans="1:23">
      <c r="A516" t="s">
        <v>8564</v>
      </c>
      <c r="B516" t="str">
        <f t="shared" si="32"/>
        <v>Junio</v>
      </c>
      <c r="C516" s="20">
        <v>44732</v>
      </c>
      <c r="D516" t="s">
        <v>1</v>
      </c>
      <c r="E516" t="s">
        <v>0</v>
      </c>
      <c r="F516" t="str">
        <f t="shared" si="33"/>
        <v>CCF</v>
      </c>
      <c r="G516" t="s">
        <v>8149</v>
      </c>
      <c r="H516" t="s">
        <v>8150</v>
      </c>
      <c r="I516">
        <v>2959</v>
      </c>
      <c r="J516">
        <v>2959</v>
      </c>
      <c r="K516" t="s">
        <v>365</v>
      </c>
      <c r="L516" t="str">
        <f t="shared" si="34"/>
        <v>NIT</v>
      </c>
      <c r="M516" t="str">
        <f t="shared" si="35"/>
        <v>05121306771027</v>
      </c>
      <c r="N516" t="s">
        <v>366</v>
      </c>
      <c r="O516">
        <v>0</v>
      </c>
      <c r="P516">
        <v>0</v>
      </c>
      <c r="Q516">
        <v>103.95</v>
      </c>
      <c r="R516">
        <v>13.513500000000001</v>
      </c>
      <c r="S516">
        <v>0</v>
      </c>
      <c r="T516">
        <v>0</v>
      </c>
      <c r="U516">
        <v>117.46350000000001</v>
      </c>
      <c r="V516">
        <v>0</v>
      </c>
      <c r="W516" t="s">
        <v>1</v>
      </c>
    </row>
    <row r="517" spans="1:23">
      <c r="A517" t="s">
        <v>8564</v>
      </c>
      <c r="B517" t="str">
        <f t="shared" si="32"/>
        <v>Junio</v>
      </c>
      <c r="C517" s="20">
        <v>44732</v>
      </c>
      <c r="D517" t="s">
        <v>1</v>
      </c>
      <c r="E517" t="s">
        <v>0</v>
      </c>
      <c r="F517" t="str">
        <f t="shared" si="33"/>
        <v>CCF</v>
      </c>
      <c r="G517" t="s">
        <v>8149</v>
      </c>
      <c r="H517" t="s">
        <v>8150</v>
      </c>
      <c r="I517">
        <v>2960</v>
      </c>
      <c r="J517">
        <v>2960</v>
      </c>
      <c r="K517">
        <v>0</v>
      </c>
      <c r="L517" t="str">
        <f t="shared" si="34"/>
        <v>DUI</v>
      </c>
      <c r="M517" t="str">
        <f t="shared" si="35"/>
        <v>009870981</v>
      </c>
      <c r="N517" t="s">
        <v>593</v>
      </c>
      <c r="O517">
        <v>0</v>
      </c>
      <c r="P517">
        <v>0</v>
      </c>
      <c r="Q517">
        <v>145.44</v>
      </c>
      <c r="R517">
        <v>18.9072</v>
      </c>
      <c r="S517">
        <v>0</v>
      </c>
      <c r="T517">
        <v>0</v>
      </c>
      <c r="U517">
        <v>164.34719999999999</v>
      </c>
      <c r="V517" t="s">
        <v>8386</v>
      </c>
      <c r="W517" t="s">
        <v>1</v>
      </c>
    </row>
    <row r="518" spans="1:23">
      <c r="A518" t="s">
        <v>8564</v>
      </c>
      <c r="B518" t="str">
        <f t="shared" si="32"/>
        <v>Junio</v>
      </c>
      <c r="C518" s="20">
        <v>44732</v>
      </c>
      <c r="D518" t="s">
        <v>1</v>
      </c>
      <c r="E518" t="s">
        <v>0</v>
      </c>
      <c r="F518" t="str">
        <f t="shared" si="33"/>
        <v>CCF</v>
      </c>
      <c r="G518" t="s">
        <v>8149</v>
      </c>
      <c r="H518" t="s">
        <v>8150</v>
      </c>
      <c r="I518">
        <v>2961</v>
      </c>
      <c r="J518">
        <v>2961</v>
      </c>
      <c r="K518" t="s">
        <v>497</v>
      </c>
      <c r="L518" t="str">
        <f t="shared" si="34"/>
        <v>NIT</v>
      </c>
      <c r="M518" t="str">
        <f t="shared" si="35"/>
        <v>03163112851027</v>
      </c>
      <c r="N518" t="s">
        <v>498</v>
      </c>
      <c r="O518">
        <v>0</v>
      </c>
      <c r="P518">
        <v>0</v>
      </c>
      <c r="Q518">
        <v>128.32</v>
      </c>
      <c r="R518">
        <v>16.6816</v>
      </c>
      <c r="S518">
        <v>0</v>
      </c>
      <c r="T518">
        <v>0</v>
      </c>
      <c r="U518">
        <v>145.0016</v>
      </c>
      <c r="V518">
        <v>0</v>
      </c>
      <c r="W518" t="s">
        <v>1</v>
      </c>
    </row>
    <row r="519" spans="1:23">
      <c r="A519" t="s">
        <v>8564</v>
      </c>
      <c r="B519" t="str">
        <f t="shared" si="32"/>
        <v>Junio</v>
      </c>
      <c r="C519" s="20">
        <v>44732</v>
      </c>
      <c r="D519" t="s">
        <v>1</v>
      </c>
      <c r="E519" t="s">
        <v>0</v>
      </c>
      <c r="F519" t="str">
        <f t="shared" si="33"/>
        <v>CCF</v>
      </c>
      <c r="G519" t="s">
        <v>8149</v>
      </c>
      <c r="H519" t="s">
        <v>8150</v>
      </c>
      <c r="I519">
        <v>2962</v>
      </c>
      <c r="J519">
        <v>2962</v>
      </c>
      <c r="K519" t="s">
        <v>711</v>
      </c>
      <c r="L519" t="str">
        <f t="shared" si="34"/>
        <v>NIT</v>
      </c>
      <c r="M519" t="str">
        <f t="shared" si="35"/>
        <v>06141304941051</v>
      </c>
      <c r="N519" t="s">
        <v>712</v>
      </c>
      <c r="O519">
        <v>0</v>
      </c>
      <c r="P519">
        <v>0</v>
      </c>
      <c r="Q519">
        <v>366.62</v>
      </c>
      <c r="R519">
        <v>47.660600000000002</v>
      </c>
      <c r="S519">
        <v>0</v>
      </c>
      <c r="T519">
        <v>0</v>
      </c>
      <c r="U519">
        <v>414.28059999999999</v>
      </c>
      <c r="V519">
        <v>0</v>
      </c>
      <c r="W519" t="s">
        <v>1</v>
      </c>
    </row>
    <row r="520" spans="1:23">
      <c r="A520" t="s">
        <v>8564</v>
      </c>
      <c r="B520" t="str">
        <f t="shared" si="32"/>
        <v>Junio</v>
      </c>
      <c r="C520" s="20">
        <v>44732</v>
      </c>
      <c r="D520" t="s">
        <v>1</v>
      </c>
      <c r="E520" t="s">
        <v>0</v>
      </c>
      <c r="F520" t="str">
        <f t="shared" si="33"/>
        <v>CCF</v>
      </c>
      <c r="G520" t="s">
        <v>8149</v>
      </c>
      <c r="H520" t="s">
        <v>8150</v>
      </c>
      <c r="I520">
        <v>2963</v>
      </c>
      <c r="J520">
        <v>2963</v>
      </c>
      <c r="K520" t="s">
        <v>451</v>
      </c>
      <c r="L520" t="str">
        <f t="shared" si="34"/>
        <v>NIT</v>
      </c>
      <c r="M520" t="str">
        <f t="shared" si="35"/>
        <v>11020808811017</v>
      </c>
      <c r="N520" t="s">
        <v>452</v>
      </c>
      <c r="O520">
        <v>0</v>
      </c>
      <c r="P520">
        <v>0</v>
      </c>
      <c r="Q520">
        <v>3670.05</v>
      </c>
      <c r="R520">
        <v>477.10650000000004</v>
      </c>
      <c r="S520">
        <v>0</v>
      </c>
      <c r="T520">
        <v>0</v>
      </c>
      <c r="U520">
        <v>4147.1565000000001</v>
      </c>
      <c r="V520">
        <v>0</v>
      </c>
      <c r="W520" t="s">
        <v>1</v>
      </c>
    </row>
    <row r="521" spans="1:23">
      <c r="A521" t="s">
        <v>8564</v>
      </c>
      <c r="B521" t="str">
        <f t="shared" si="32"/>
        <v>Junio</v>
      </c>
      <c r="C521" s="20">
        <v>44732</v>
      </c>
      <c r="D521" t="s">
        <v>1</v>
      </c>
      <c r="E521" t="s">
        <v>0</v>
      </c>
      <c r="F521" t="str">
        <f t="shared" si="33"/>
        <v>CCF</v>
      </c>
      <c r="G521" t="s">
        <v>8149</v>
      </c>
      <c r="H521" t="s">
        <v>8150</v>
      </c>
      <c r="I521">
        <v>2964</v>
      </c>
      <c r="J521">
        <v>2964</v>
      </c>
      <c r="K521" t="s">
        <v>691</v>
      </c>
      <c r="L521" t="str">
        <f t="shared" si="34"/>
        <v>NIT</v>
      </c>
      <c r="M521" t="str">
        <f t="shared" si="35"/>
        <v>14122104501010</v>
      </c>
      <c r="N521" t="s">
        <v>692</v>
      </c>
      <c r="O521">
        <v>0</v>
      </c>
      <c r="P521">
        <v>0</v>
      </c>
      <c r="Q521">
        <v>124.34</v>
      </c>
      <c r="R521">
        <v>16.164200000000001</v>
      </c>
      <c r="S521">
        <v>0</v>
      </c>
      <c r="T521">
        <v>0</v>
      </c>
      <c r="U521">
        <v>140.5042</v>
      </c>
      <c r="V521">
        <v>0</v>
      </c>
      <c r="W521" t="s">
        <v>1</v>
      </c>
    </row>
    <row r="522" spans="1:23">
      <c r="A522" t="s">
        <v>8564</v>
      </c>
      <c r="B522" t="str">
        <f t="shared" si="32"/>
        <v>Junio</v>
      </c>
      <c r="C522" s="20">
        <v>44732</v>
      </c>
      <c r="D522" t="s">
        <v>1</v>
      </c>
      <c r="E522" t="s">
        <v>0</v>
      </c>
      <c r="F522" t="str">
        <f t="shared" si="33"/>
        <v>CCF</v>
      </c>
      <c r="G522" t="s">
        <v>8149</v>
      </c>
      <c r="H522" t="s">
        <v>8150</v>
      </c>
      <c r="I522">
        <v>2965</v>
      </c>
      <c r="J522">
        <v>2965</v>
      </c>
      <c r="K522" t="s">
        <v>8118</v>
      </c>
      <c r="L522" t="str">
        <f t="shared" si="34"/>
        <v>NIT</v>
      </c>
      <c r="M522" t="str">
        <f t="shared" si="35"/>
        <v>14051704981010</v>
      </c>
      <c r="N522" t="s">
        <v>8024</v>
      </c>
      <c r="O522">
        <v>0</v>
      </c>
      <c r="P522">
        <v>0</v>
      </c>
      <c r="Q522">
        <v>575.46</v>
      </c>
      <c r="R522">
        <v>74.80980000000001</v>
      </c>
      <c r="S522">
        <v>0</v>
      </c>
      <c r="T522">
        <v>0</v>
      </c>
      <c r="U522">
        <v>650.26980000000003</v>
      </c>
      <c r="V522">
        <v>0</v>
      </c>
      <c r="W522" t="s">
        <v>1</v>
      </c>
    </row>
    <row r="523" spans="1:23">
      <c r="A523" t="s">
        <v>8564</v>
      </c>
      <c r="B523" t="str">
        <f t="shared" si="32"/>
        <v>Junio</v>
      </c>
      <c r="C523" s="20">
        <v>44732</v>
      </c>
      <c r="D523" t="s">
        <v>1</v>
      </c>
      <c r="E523" t="s">
        <v>0</v>
      </c>
      <c r="F523" t="str">
        <f t="shared" si="33"/>
        <v>CCF</v>
      </c>
      <c r="G523" t="s">
        <v>8149</v>
      </c>
      <c r="H523" t="s">
        <v>8150</v>
      </c>
      <c r="I523">
        <v>2966</v>
      </c>
      <c r="J523">
        <v>2966</v>
      </c>
      <c r="K523">
        <v>0</v>
      </c>
      <c r="L523" t="str">
        <f t="shared" si="34"/>
        <v>DUI</v>
      </c>
      <c r="M523" t="str">
        <f t="shared" si="35"/>
        <v>020692615</v>
      </c>
      <c r="N523" t="s">
        <v>8678</v>
      </c>
      <c r="O523">
        <v>0</v>
      </c>
      <c r="P523">
        <v>0</v>
      </c>
      <c r="Q523">
        <v>101.95</v>
      </c>
      <c r="R523">
        <v>13.253500000000001</v>
      </c>
      <c r="S523">
        <v>0</v>
      </c>
      <c r="T523">
        <v>0</v>
      </c>
      <c r="U523">
        <v>115.20350000000001</v>
      </c>
      <c r="V523" t="s">
        <v>8677</v>
      </c>
      <c r="W523" t="s">
        <v>1</v>
      </c>
    </row>
    <row r="524" spans="1:23">
      <c r="A524" t="s">
        <v>8564</v>
      </c>
      <c r="B524" t="str">
        <f t="shared" si="32"/>
        <v>Junio</v>
      </c>
      <c r="C524" s="20">
        <v>44732</v>
      </c>
      <c r="D524" t="s">
        <v>1</v>
      </c>
      <c r="E524" t="s">
        <v>0</v>
      </c>
      <c r="F524" t="str">
        <f t="shared" si="33"/>
        <v>CCF</v>
      </c>
      <c r="G524" t="s">
        <v>8149</v>
      </c>
      <c r="H524" t="s">
        <v>8150</v>
      </c>
      <c r="I524">
        <v>2967</v>
      </c>
      <c r="J524">
        <v>2967</v>
      </c>
      <c r="K524" t="s">
        <v>118</v>
      </c>
      <c r="L524" t="str">
        <f t="shared" si="34"/>
        <v>NIT</v>
      </c>
      <c r="M524" t="str">
        <f t="shared" si="35"/>
        <v>06141106071025</v>
      </c>
      <c r="N524" t="s">
        <v>119</v>
      </c>
      <c r="O524">
        <v>0</v>
      </c>
      <c r="P524">
        <v>0</v>
      </c>
      <c r="Q524">
        <v>437.61</v>
      </c>
      <c r="R524">
        <v>56.889300000000006</v>
      </c>
      <c r="S524">
        <v>0</v>
      </c>
      <c r="T524">
        <v>0</v>
      </c>
      <c r="U524">
        <v>494.49930000000001</v>
      </c>
      <c r="V524">
        <v>0</v>
      </c>
      <c r="W524" t="s">
        <v>1</v>
      </c>
    </row>
    <row r="525" spans="1:23">
      <c r="A525" t="s">
        <v>8564</v>
      </c>
      <c r="B525" t="str">
        <f t="shared" si="32"/>
        <v>Junio</v>
      </c>
      <c r="C525" s="20">
        <v>44732</v>
      </c>
      <c r="D525" t="s">
        <v>1</v>
      </c>
      <c r="E525" t="s">
        <v>0</v>
      </c>
      <c r="F525" t="str">
        <f t="shared" si="33"/>
        <v>CCF</v>
      </c>
      <c r="G525" t="s">
        <v>8149</v>
      </c>
      <c r="H525" t="s">
        <v>8150</v>
      </c>
      <c r="I525">
        <v>2968</v>
      </c>
      <c r="J525">
        <v>2968</v>
      </c>
      <c r="K525" t="s">
        <v>459</v>
      </c>
      <c r="L525" t="str">
        <f t="shared" si="34"/>
        <v>NIT</v>
      </c>
      <c r="M525" t="str">
        <f t="shared" si="35"/>
        <v>06141211870020</v>
      </c>
      <c r="N525" t="s">
        <v>460</v>
      </c>
      <c r="O525">
        <v>0</v>
      </c>
      <c r="P525">
        <v>0</v>
      </c>
      <c r="Q525">
        <v>5065.42</v>
      </c>
      <c r="R525">
        <v>658.50459999999998</v>
      </c>
      <c r="S525">
        <v>0</v>
      </c>
      <c r="T525">
        <v>0</v>
      </c>
      <c r="U525">
        <v>5723.9246000000003</v>
      </c>
      <c r="V525">
        <v>0</v>
      </c>
      <c r="W525" t="s">
        <v>1</v>
      </c>
    </row>
    <row r="526" spans="1:23">
      <c r="A526" t="s">
        <v>8564</v>
      </c>
      <c r="B526" t="str">
        <f t="shared" si="32"/>
        <v>Junio</v>
      </c>
      <c r="C526" s="20">
        <v>44732</v>
      </c>
      <c r="D526" t="s">
        <v>1</v>
      </c>
      <c r="E526" t="s">
        <v>0</v>
      </c>
      <c r="F526" t="str">
        <f t="shared" si="33"/>
        <v>CCF</v>
      </c>
      <c r="G526" t="s">
        <v>8149</v>
      </c>
      <c r="H526" t="s">
        <v>8150</v>
      </c>
      <c r="I526">
        <v>2969</v>
      </c>
      <c r="J526">
        <v>2969</v>
      </c>
      <c r="K526" t="s">
        <v>1281</v>
      </c>
      <c r="L526" t="str">
        <f t="shared" si="34"/>
        <v>NIT</v>
      </c>
      <c r="M526" t="str">
        <f t="shared" si="35"/>
        <v>14010101471012</v>
      </c>
      <c r="N526" t="s">
        <v>1282</v>
      </c>
      <c r="O526">
        <v>0</v>
      </c>
      <c r="P526">
        <v>0</v>
      </c>
      <c r="Q526">
        <v>246.68</v>
      </c>
      <c r="R526">
        <v>32.068400000000004</v>
      </c>
      <c r="S526">
        <v>0</v>
      </c>
      <c r="T526">
        <v>0</v>
      </c>
      <c r="U526">
        <v>278.7484</v>
      </c>
      <c r="V526">
        <v>0</v>
      </c>
      <c r="W526" t="s">
        <v>1</v>
      </c>
    </row>
    <row r="527" spans="1:23">
      <c r="A527" t="s">
        <v>8564</v>
      </c>
      <c r="B527" t="str">
        <f t="shared" si="32"/>
        <v>Junio</v>
      </c>
      <c r="C527" s="20">
        <v>44732</v>
      </c>
      <c r="D527" t="s">
        <v>1</v>
      </c>
      <c r="E527" t="s">
        <v>0</v>
      </c>
      <c r="F527" t="str">
        <f t="shared" si="33"/>
        <v>CCF</v>
      </c>
      <c r="G527" t="s">
        <v>8149</v>
      </c>
      <c r="H527" t="s">
        <v>8150</v>
      </c>
      <c r="I527">
        <v>2970</v>
      </c>
      <c r="J527">
        <v>2970</v>
      </c>
      <c r="K527">
        <v>0</v>
      </c>
      <c r="L527" t="str">
        <f t="shared" si="34"/>
        <v>DUI</v>
      </c>
      <c r="M527" t="str">
        <f t="shared" si="35"/>
        <v>025307605</v>
      </c>
      <c r="N527" t="s">
        <v>464</v>
      </c>
      <c r="O527">
        <v>0</v>
      </c>
      <c r="P527">
        <v>0</v>
      </c>
      <c r="Q527">
        <v>715.65</v>
      </c>
      <c r="R527">
        <v>93.034499999999994</v>
      </c>
      <c r="S527">
        <v>0</v>
      </c>
      <c r="T527">
        <v>0</v>
      </c>
      <c r="U527">
        <v>808.68449999999996</v>
      </c>
      <c r="V527" t="s">
        <v>8408</v>
      </c>
      <c r="W527" t="s">
        <v>1</v>
      </c>
    </row>
    <row r="528" spans="1:23">
      <c r="A528" t="s">
        <v>8564</v>
      </c>
      <c r="B528" t="str">
        <f t="shared" si="32"/>
        <v>Junio</v>
      </c>
      <c r="C528" s="20">
        <v>44732</v>
      </c>
      <c r="D528" t="s">
        <v>1</v>
      </c>
      <c r="E528" t="s">
        <v>0</v>
      </c>
      <c r="F528" t="str">
        <f t="shared" si="33"/>
        <v>CCF</v>
      </c>
      <c r="G528" t="s">
        <v>8149</v>
      </c>
      <c r="H528" t="s">
        <v>8150</v>
      </c>
      <c r="I528">
        <v>2971</v>
      </c>
      <c r="J528">
        <v>2971</v>
      </c>
      <c r="K528" t="s">
        <v>830</v>
      </c>
      <c r="L528" t="str">
        <f t="shared" si="34"/>
        <v>NIT</v>
      </c>
      <c r="M528" t="str">
        <f t="shared" si="35"/>
        <v>14080405781014</v>
      </c>
      <c r="N528" t="s">
        <v>831</v>
      </c>
      <c r="O528">
        <v>0</v>
      </c>
      <c r="P528">
        <v>0</v>
      </c>
      <c r="Q528">
        <v>217.93</v>
      </c>
      <c r="R528">
        <v>28.330900000000003</v>
      </c>
      <c r="S528">
        <v>0</v>
      </c>
      <c r="T528">
        <v>0</v>
      </c>
      <c r="U528">
        <v>246.26090000000002</v>
      </c>
      <c r="V528">
        <v>0</v>
      </c>
      <c r="W528" t="s">
        <v>1</v>
      </c>
    </row>
    <row r="529" spans="1:23">
      <c r="A529" t="s">
        <v>8564</v>
      </c>
      <c r="B529" t="str">
        <f t="shared" si="32"/>
        <v>Junio</v>
      </c>
      <c r="C529" s="20">
        <v>44732</v>
      </c>
      <c r="D529" t="s">
        <v>1</v>
      </c>
      <c r="E529" t="s">
        <v>0</v>
      </c>
      <c r="F529" t="str">
        <f t="shared" si="33"/>
        <v>CCF</v>
      </c>
      <c r="G529" t="s">
        <v>8149</v>
      </c>
      <c r="H529" t="s">
        <v>8150</v>
      </c>
      <c r="I529">
        <v>2972</v>
      </c>
      <c r="J529">
        <v>2972</v>
      </c>
      <c r="K529" t="s">
        <v>237</v>
      </c>
      <c r="L529" t="str">
        <f t="shared" si="34"/>
        <v>NIT</v>
      </c>
      <c r="M529" t="str">
        <f t="shared" si="35"/>
        <v>08191601731036</v>
      </c>
      <c r="N529" t="s">
        <v>238</v>
      </c>
      <c r="O529">
        <v>0</v>
      </c>
      <c r="P529">
        <v>0</v>
      </c>
      <c r="Q529">
        <v>439.99</v>
      </c>
      <c r="R529">
        <v>57.198700000000002</v>
      </c>
      <c r="S529">
        <v>0</v>
      </c>
      <c r="T529">
        <v>0</v>
      </c>
      <c r="U529">
        <v>497.18870000000004</v>
      </c>
      <c r="V529">
        <v>0</v>
      </c>
      <c r="W529" t="s">
        <v>1</v>
      </c>
    </row>
    <row r="530" spans="1:23">
      <c r="A530" t="s">
        <v>8564</v>
      </c>
      <c r="B530" t="str">
        <f t="shared" si="32"/>
        <v>Junio</v>
      </c>
      <c r="C530" s="20">
        <v>44732</v>
      </c>
      <c r="D530" t="s">
        <v>1</v>
      </c>
      <c r="E530" t="s">
        <v>0</v>
      </c>
      <c r="F530" t="str">
        <f t="shared" si="33"/>
        <v>CCF</v>
      </c>
      <c r="G530" t="s">
        <v>8149</v>
      </c>
      <c r="H530" t="s">
        <v>8150</v>
      </c>
      <c r="I530">
        <v>2973</v>
      </c>
      <c r="J530">
        <v>2973</v>
      </c>
      <c r="K530">
        <v>0</v>
      </c>
      <c r="L530" t="str">
        <f t="shared" si="34"/>
        <v>DUI</v>
      </c>
      <c r="M530" t="str">
        <f t="shared" si="35"/>
        <v>032122074</v>
      </c>
      <c r="N530" t="s">
        <v>549</v>
      </c>
      <c r="O530">
        <v>0</v>
      </c>
      <c r="P530">
        <v>0</v>
      </c>
      <c r="Q530">
        <v>181.59</v>
      </c>
      <c r="R530">
        <v>23.6067</v>
      </c>
      <c r="S530">
        <v>0</v>
      </c>
      <c r="T530">
        <v>0</v>
      </c>
      <c r="U530">
        <v>205.19669999999999</v>
      </c>
      <c r="V530" t="s">
        <v>8388</v>
      </c>
      <c r="W530" t="s">
        <v>1</v>
      </c>
    </row>
    <row r="531" spans="1:23">
      <c r="A531" t="s">
        <v>8564</v>
      </c>
      <c r="B531" t="str">
        <f t="shared" si="32"/>
        <v>Junio</v>
      </c>
      <c r="C531" s="20">
        <v>44732</v>
      </c>
      <c r="D531" t="s">
        <v>1</v>
      </c>
      <c r="E531" t="s">
        <v>0</v>
      </c>
      <c r="F531" t="str">
        <f t="shared" si="33"/>
        <v>CCF</v>
      </c>
      <c r="G531" t="s">
        <v>8149</v>
      </c>
      <c r="H531" t="s">
        <v>8150</v>
      </c>
      <c r="I531">
        <v>2975</v>
      </c>
      <c r="J531">
        <v>2975</v>
      </c>
      <c r="K531" t="s">
        <v>512</v>
      </c>
      <c r="L531" t="str">
        <f t="shared" si="34"/>
        <v>NIT</v>
      </c>
      <c r="M531" t="str">
        <f t="shared" si="35"/>
        <v>06142703761225</v>
      </c>
      <c r="N531" t="s">
        <v>513</v>
      </c>
      <c r="O531">
        <v>0</v>
      </c>
      <c r="P531">
        <v>0</v>
      </c>
      <c r="Q531">
        <v>532.14</v>
      </c>
      <c r="R531">
        <v>69.178200000000004</v>
      </c>
      <c r="S531">
        <v>0</v>
      </c>
      <c r="T531">
        <v>0</v>
      </c>
      <c r="U531">
        <v>601.31819999999993</v>
      </c>
      <c r="V531">
        <v>0</v>
      </c>
      <c r="W531" t="s">
        <v>1</v>
      </c>
    </row>
    <row r="532" spans="1:23">
      <c r="A532" t="s">
        <v>8564</v>
      </c>
      <c r="B532" t="str">
        <f t="shared" si="32"/>
        <v>Junio</v>
      </c>
      <c r="C532" s="20">
        <v>44732</v>
      </c>
      <c r="D532" t="s">
        <v>1</v>
      </c>
      <c r="E532" t="s">
        <v>0</v>
      </c>
      <c r="F532" t="str">
        <f t="shared" si="33"/>
        <v>CCF</v>
      </c>
      <c r="G532" t="s">
        <v>8149</v>
      </c>
      <c r="H532" t="s">
        <v>8150</v>
      </c>
      <c r="I532">
        <v>2976</v>
      </c>
      <c r="J532">
        <v>2976</v>
      </c>
      <c r="K532" t="s">
        <v>8185</v>
      </c>
      <c r="L532" t="str">
        <f t="shared" si="34"/>
        <v>NIT</v>
      </c>
      <c r="M532" t="str">
        <f t="shared" si="35"/>
        <v>06142909821224</v>
      </c>
      <c r="N532" t="s">
        <v>8186</v>
      </c>
      <c r="O532">
        <v>0</v>
      </c>
      <c r="P532">
        <v>0</v>
      </c>
      <c r="Q532">
        <v>124.34</v>
      </c>
      <c r="R532">
        <v>16.164200000000001</v>
      </c>
      <c r="S532">
        <v>0</v>
      </c>
      <c r="T532">
        <v>0</v>
      </c>
      <c r="U532">
        <v>140.5042</v>
      </c>
      <c r="V532">
        <v>0</v>
      </c>
      <c r="W532" t="s">
        <v>1</v>
      </c>
    </row>
    <row r="533" spans="1:23">
      <c r="A533" t="s">
        <v>8564</v>
      </c>
      <c r="B533" t="str">
        <f t="shared" si="32"/>
        <v>Junio</v>
      </c>
      <c r="C533" s="20">
        <v>44732</v>
      </c>
      <c r="D533" t="s">
        <v>1</v>
      </c>
      <c r="E533" t="s">
        <v>0</v>
      </c>
      <c r="F533" t="str">
        <f t="shared" si="33"/>
        <v>CCF</v>
      </c>
      <c r="G533" t="s">
        <v>8149</v>
      </c>
      <c r="H533" t="s">
        <v>8150</v>
      </c>
      <c r="I533">
        <v>2978</v>
      </c>
      <c r="J533">
        <v>2978</v>
      </c>
      <c r="K533" t="s">
        <v>249</v>
      </c>
      <c r="L533" t="str">
        <f t="shared" si="34"/>
        <v>NIT</v>
      </c>
      <c r="M533" t="str">
        <f t="shared" si="35"/>
        <v>06071402171010</v>
      </c>
      <c r="N533" t="s">
        <v>250</v>
      </c>
      <c r="O533">
        <v>0</v>
      </c>
      <c r="P533">
        <v>0</v>
      </c>
      <c r="Q533">
        <v>593.29999999999995</v>
      </c>
      <c r="R533">
        <v>77.128999999999991</v>
      </c>
      <c r="S533">
        <v>0</v>
      </c>
      <c r="T533">
        <v>0</v>
      </c>
      <c r="U533">
        <v>670.42899999999997</v>
      </c>
      <c r="V533">
        <v>0</v>
      </c>
      <c r="W533" t="s">
        <v>1</v>
      </c>
    </row>
    <row r="534" spans="1:23">
      <c r="A534" t="s">
        <v>8564</v>
      </c>
      <c r="B534" t="str">
        <f t="shared" si="32"/>
        <v>Junio</v>
      </c>
      <c r="C534" s="20">
        <v>44732</v>
      </c>
      <c r="D534" t="s">
        <v>1</v>
      </c>
      <c r="E534" t="s">
        <v>0</v>
      </c>
      <c r="F534" t="str">
        <f t="shared" si="33"/>
        <v>CCF</v>
      </c>
      <c r="G534" t="s">
        <v>8149</v>
      </c>
      <c r="H534" t="s">
        <v>8150</v>
      </c>
      <c r="I534">
        <v>2979</v>
      </c>
      <c r="J534">
        <v>2979</v>
      </c>
      <c r="K534" t="s">
        <v>711</v>
      </c>
      <c r="L534" t="str">
        <f t="shared" si="34"/>
        <v>NIT</v>
      </c>
      <c r="M534" t="str">
        <f t="shared" si="35"/>
        <v>06141304941051</v>
      </c>
      <c r="N534" t="s">
        <v>712</v>
      </c>
      <c r="O534">
        <v>0</v>
      </c>
      <c r="P534">
        <v>0</v>
      </c>
      <c r="Q534">
        <v>23.88</v>
      </c>
      <c r="R534">
        <v>3.1044</v>
      </c>
      <c r="S534">
        <v>0</v>
      </c>
      <c r="T534">
        <v>0</v>
      </c>
      <c r="U534">
        <v>26.984400000000001</v>
      </c>
      <c r="V534">
        <v>0</v>
      </c>
      <c r="W534" t="s">
        <v>1</v>
      </c>
    </row>
    <row r="535" spans="1:23">
      <c r="A535" t="s">
        <v>8564</v>
      </c>
      <c r="B535" t="str">
        <f t="shared" si="32"/>
        <v>Junio</v>
      </c>
      <c r="C535" s="20">
        <v>44732</v>
      </c>
      <c r="D535" t="s">
        <v>1</v>
      </c>
      <c r="E535" t="s">
        <v>0</v>
      </c>
      <c r="F535" t="str">
        <f t="shared" si="33"/>
        <v>CCF</v>
      </c>
      <c r="G535" t="s">
        <v>8149</v>
      </c>
      <c r="H535" t="s">
        <v>8150</v>
      </c>
      <c r="I535">
        <v>2980</v>
      </c>
      <c r="J535">
        <v>2980</v>
      </c>
      <c r="K535" t="s">
        <v>606</v>
      </c>
      <c r="L535" t="str">
        <f t="shared" si="34"/>
        <v>NIT</v>
      </c>
      <c r="M535" t="str">
        <f t="shared" si="35"/>
        <v>14151601450012</v>
      </c>
      <c r="N535" t="s">
        <v>607</v>
      </c>
      <c r="O535">
        <v>0</v>
      </c>
      <c r="P535">
        <v>0</v>
      </c>
      <c r="Q535">
        <v>31.85</v>
      </c>
      <c r="R535">
        <v>4.1405000000000003</v>
      </c>
      <c r="S535">
        <v>0</v>
      </c>
      <c r="T535">
        <v>0</v>
      </c>
      <c r="U535">
        <v>35.990500000000004</v>
      </c>
      <c r="V535">
        <v>0</v>
      </c>
      <c r="W535" t="s">
        <v>1</v>
      </c>
    </row>
    <row r="536" spans="1:23">
      <c r="A536" t="s">
        <v>8564</v>
      </c>
      <c r="B536" t="str">
        <f t="shared" si="32"/>
        <v>Junio</v>
      </c>
      <c r="C536" s="20">
        <v>44732</v>
      </c>
      <c r="D536" t="s">
        <v>1</v>
      </c>
      <c r="E536" t="s">
        <v>0</v>
      </c>
      <c r="F536" t="str">
        <f t="shared" si="33"/>
        <v>CCF</v>
      </c>
      <c r="G536" t="s">
        <v>8149</v>
      </c>
      <c r="H536" t="s">
        <v>8150</v>
      </c>
      <c r="I536">
        <v>2981</v>
      </c>
      <c r="J536">
        <v>2981</v>
      </c>
      <c r="K536" t="s">
        <v>333</v>
      </c>
      <c r="L536" t="str">
        <f t="shared" si="34"/>
        <v>NIT</v>
      </c>
      <c r="M536" t="str">
        <f t="shared" si="35"/>
        <v>06140607941015</v>
      </c>
      <c r="N536" t="s">
        <v>334</v>
      </c>
      <c r="O536">
        <v>0</v>
      </c>
      <c r="P536">
        <v>0</v>
      </c>
      <c r="Q536">
        <v>163.12</v>
      </c>
      <c r="R536">
        <v>21.2056</v>
      </c>
      <c r="S536">
        <v>0</v>
      </c>
      <c r="T536">
        <v>0</v>
      </c>
      <c r="U536">
        <v>184.32560000000001</v>
      </c>
      <c r="V536">
        <v>0</v>
      </c>
      <c r="W536" t="s">
        <v>1</v>
      </c>
    </row>
    <row r="537" spans="1:23">
      <c r="A537" t="s">
        <v>8564</v>
      </c>
      <c r="B537" t="str">
        <f t="shared" si="32"/>
        <v>Junio</v>
      </c>
      <c r="C537" s="20">
        <v>44732</v>
      </c>
      <c r="D537" t="s">
        <v>1</v>
      </c>
      <c r="E537" t="s">
        <v>0</v>
      </c>
      <c r="F537" t="str">
        <f t="shared" si="33"/>
        <v>CCF</v>
      </c>
      <c r="G537" t="s">
        <v>8149</v>
      </c>
      <c r="H537" t="s">
        <v>8150</v>
      </c>
      <c r="I537">
        <v>2982</v>
      </c>
      <c r="J537">
        <v>2982</v>
      </c>
      <c r="K537" t="s">
        <v>431</v>
      </c>
      <c r="L537" t="str">
        <f t="shared" si="34"/>
        <v>NIT</v>
      </c>
      <c r="M537" t="str">
        <f t="shared" si="35"/>
        <v>12171202881011</v>
      </c>
      <c r="N537" t="s">
        <v>432</v>
      </c>
      <c r="O537">
        <v>0</v>
      </c>
      <c r="P537">
        <v>0</v>
      </c>
      <c r="Q537">
        <v>4281.7299999999996</v>
      </c>
      <c r="R537">
        <v>556.62489999999991</v>
      </c>
      <c r="S537">
        <v>0</v>
      </c>
      <c r="T537">
        <v>0</v>
      </c>
      <c r="U537">
        <v>4838.3548999999994</v>
      </c>
      <c r="V537">
        <v>0</v>
      </c>
      <c r="W537" t="s">
        <v>1</v>
      </c>
    </row>
    <row r="538" spans="1:23">
      <c r="A538" t="s">
        <v>8564</v>
      </c>
      <c r="B538" t="str">
        <f t="shared" si="32"/>
        <v>Junio</v>
      </c>
      <c r="C538" s="20">
        <v>44732</v>
      </c>
      <c r="D538" t="s">
        <v>1</v>
      </c>
      <c r="E538" t="s">
        <v>0</v>
      </c>
      <c r="F538" t="str">
        <f t="shared" si="33"/>
        <v>CCF</v>
      </c>
      <c r="G538" t="s">
        <v>8149</v>
      </c>
      <c r="H538" t="s">
        <v>8150</v>
      </c>
      <c r="I538">
        <v>2983</v>
      </c>
      <c r="J538">
        <v>2983</v>
      </c>
      <c r="K538" t="s">
        <v>431</v>
      </c>
      <c r="L538" t="str">
        <f t="shared" si="34"/>
        <v>NIT</v>
      </c>
      <c r="M538" t="str">
        <f t="shared" si="35"/>
        <v>12171202881011</v>
      </c>
      <c r="N538" t="s">
        <v>432</v>
      </c>
      <c r="O538">
        <v>0</v>
      </c>
      <c r="P538">
        <v>0</v>
      </c>
      <c r="Q538">
        <v>4312.51</v>
      </c>
      <c r="R538">
        <v>560.62630000000001</v>
      </c>
      <c r="S538">
        <v>0</v>
      </c>
      <c r="T538">
        <v>0</v>
      </c>
      <c r="U538">
        <v>4873.1363000000001</v>
      </c>
      <c r="V538">
        <v>0</v>
      </c>
      <c r="W538" t="s">
        <v>1</v>
      </c>
    </row>
    <row r="539" spans="1:23">
      <c r="A539" t="s">
        <v>8564</v>
      </c>
      <c r="B539" t="str">
        <f t="shared" si="32"/>
        <v>Junio</v>
      </c>
      <c r="C539" s="20">
        <v>44732</v>
      </c>
      <c r="D539" t="s">
        <v>1</v>
      </c>
      <c r="E539" t="s">
        <v>0</v>
      </c>
      <c r="F539" t="str">
        <f t="shared" si="33"/>
        <v>CCF</v>
      </c>
      <c r="G539" t="s">
        <v>8149</v>
      </c>
      <c r="H539" t="s">
        <v>8150</v>
      </c>
      <c r="I539">
        <v>2984</v>
      </c>
      <c r="J539">
        <v>2984</v>
      </c>
      <c r="K539" t="s">
        <v>265</v>
      </c>
      <c r="L539" t="str">
        <f t="shared" si="34"/>
        <v>NIT</v>
      </c>
      <c r="M539" t="str">
        <f t="shared" si="35"/>
        <v>16141902701154</v>
      </c>
      <c r="N539" t="s">
        <v>266</v>
      </c>
      <c r="O539">
        <v>0</v>
      </c>
      <c r="P539">
        <v>0</v>
      </c>
      <c r="Q539">
        <v>300.26</v>
      </c>
      <c r="R539">
        <v>39.033799999999999</v>
      </c>
      <c r="S539">
        <v>0</v>
      </c>
      <c r="T539">
        <v>0</v>
      </c>
      <c r="U539">
        <v>339.29379999999998</v>
      </c>
      <c r="V539">
        <v>0</v>
      </c>
      <c r="W539" t="s">
        <v>1</v>
      </c>
    </row>
    <row r="540" spans="1:23">
      <c r="A540" t="s">
        <v>8564</v>
      </c>
      <c r="B540" t="str">
        <f t="shared" si="32"/>
        <v>Junio</v>
      </c>
      <c r="C540" s="20">
        <v>44732</v>
      </c>
      <c r="D540" t="s">
        <v>1</v>
      </c>
      <c r="E540" t="s">
        <v>0</v>
      </c>
      <c r="F540" t="str">
        <f t="shared" si="33"/>
        <v>CCF</v>
      </c>
      <c r="G540" t="s">
        <v>8149</v>
      </c>
      <c r="H540" t="s">
        <v>8150</v>
      </c>
      <c r="I540">
        <v>2985</v>
      </c>
      <c r="J540">
        <v>2985</v>
      </c>
      <c r="K540" t="s">
        <v>992</v>
      </c>
      <c r="L540" t="str">
        <f t="shared" si="34"/>
        <v>NIT</v>
      </c>
      <c r="M540" t="str">
        <f t="shared" si="35"/>
        <v>06142101941028</v>
      </c>
      <c r="N540" t="s">
        <v>993</v>
      </c>
      <c r="O540">
        <v>0</v>
      </c>
      <c r="P540">
        <v>0</v>
      </c>
      <c r="Q540">
        <v>10.57</v>
      </c>
      <c r="R540">
        <v>1.3741000000000001</v>
      </c>
      <c r="S540">
        <v>0</v>
      </c>
      <c r="T540">
        <v>0</v>
      </c>
      <c r="U540">
        <v>11.944100000000001</v>
      </c>
      <c r="V540">
        <v>0</v>
      </c>
      <c r="W540" t="s">
        <v>1</v>
      </c>
    </row>
    <row r="541" spans="1:23">
      <c r="A541" t="s">
        <v>8564</v>
      </c>
      <c r="B541" t="str">
        <f t="shared" si="32"/>
        <v>Junio</v>
      </c>
      <c r="C541" s="20">
        <v>44732</v>
      </c>
      <c r="D541" t="s">
        <v>1</v>
      </c>
      <c r="E541" t="s">
        <v>0</v>
      </c>
      <c r="F541" t="str">
        <f t="shared" si="33"/>
        <v>CCF</v>
      </c>
      <c r="G541" t="s">
        <v>8149</v>
      </c>
      <c r="H541" t="s">
        <v>8150</v>
      </c>
      <c r="I541">
        <v>2986</v>
      </c>
      <c r="J541">
        <v>2986</v>
      </c>
      <c r="K541" t="s">
        <v>685</v>
      </c>
      <c r="L541" t="str">
        <f t="shared" si="34"/>
        <v>NIT</v>
      </c>
      <c r="M541" t="str">
        <f t="shared" si="35"/>
        <v>11212603721011</v>
      </c>
      <c r="N541" t="s">
        <v>686</v>
      </c>
      <c r="O541">
        <v>0</v>
      </c>
      <c r="P541">
        <v>0</v>
      </c>
      <c r="Q541">
        <v>1019.45</v>
      </c>
      <c r="R541">
        <v>132.52850000000001</v>
      </c>
      <c r="S541">
        <v>0</v>
      </c>
      <c r="T541">
        <v>0</v>
      </c>
      <c r="U541">
        <v>1151.9785000000002</v>
      </c>
      <c r="V541">
        <v>0</v>
      </c>
      <c r="W541" t="s">
        <v>1</v>
      </c>
    </row>
    <row r="542" spans="1:23">
      <c r="A542" t="s">
        <v>8564</v>
      </c>
      <c r="B542" t="str">
        <f t="shared" si="32"/>
        <v>Junio</v>
      </c>
      <c r="C542" s="20">
        <v>44732</v>
      </c>
      <c r="D542" t="s">
        <v>1</v>
      </c>
      <c r="E542" t="s">
        <v>0</v>
      </c>
      <c r="F542" t="str">
        <f t="shared" si="33"/>
        <v>CCF</v>
      </c>
      <c r="G542" t="s">
        <v>8149</v>
      </c>
      <c r="H542" t="s">
        <v>8150</v>
      </c>
      <c r="I542">
        <v>2987</v>
      </c>
      <c r="J542">
        <v>2987</v>
      </c>
      <c r="K542" t="s">
        <v>425</v>
      </c>
      <c r="L542" t="str">
        <f t="shared" si="34"/>
        <v>NIT</v>
      </c>
      <c r="M542" t="str">
        <f t="shared" si="35"/>
        <v>11080503400019</v>
      </c>
      <c r="N542" t="s">
        <v>426</v>
      </c>
      <c r="O542">
        <v>0</v>
      </c>
      <c r="P542">
        <v>0</v>
      </c>
      <c r="Q542">
        <v>307.83999999999997</v>
      </c>
      <c r="R542">
        <v>40.019199999999998</v>
      </c>
      <c r="S542">
        <v>0</v>
      </c>
      <c r="T542">
        <v>0</v>
      </c>
      <c r="U542">
        <v>347.85919999999999</v>
      </c>
      <c r="V542">
        <v>0</v>
      </c>
      <c r="W542" t="s">
        <v>1</v>
      </c>
    </row>
    <row r="543" spans="1:23">
      <c r="A543" t="s">
        <v>8564</v>
      </c>
      <c r="B543" t="str">
        <f t="shared" si="32"/>
        <v>Junio</v>
      </c>
      <c r="C543" s="20">
        <v>44733</v>
      </c>
      <c r="D543" t="s">
        <v>1</v>
      </c>
      <c r="E543" t="s">
        <v>0</v>
      </c>
      <c r="F543" t="str">
        <f t="shared" si="33"/>
        <v>CCF</v>
      </c>
      <c r="G543" t="s">
        <v>8149</v>
      </c>
      <c r="H543" t="s">
        <v>8150</v>
      </c>
      <c r="I543">
        <v>2988</v>
      </c>
      <c r="J543">
        <v>2988</v>
      </c>
      <c r="K543" t="s">
        <v>707</v>
      </c>
      <c r="L543" t="str">
        <f t="shared" si="34"/>
        <v>NIT</v>
      </c>
      <c r="M543" t="str">
        <f t="shared" si="35"/>
        <v>06140303540074</v>
      </c>
      <c r="N543" t="s">
        <v>708</v>
      </c>
      <c r="O543">
        <v>0</v>
      </c>
      <c r="P543">
        <v>0</v>
      </c>
      <c r="Q543">
        <v>91.82</v>
      </c>
      <c r="R543">
        <v>11.9366</v>
      </c>
      <c r="S543">
        <v>0</v>
      </c>
      <c r="T543">
        <v>0</v>
      </c>
      <c r="U543">
        <v>103.75659999999999</v>
      </c>
      <c r="V543">
        <v>0</v>
      </c>
      <c r="W543" t="s">
        <v>1</v>
      </c>
    </row>
    <row r="544" spans="1:23">
      <c r="A544" t="s">
        <v>8564</v>
      </c>
      <c r="B544" t="str">
        <f t="shared" si="32"/>
        <v>Junio</v>
      </c>
      <c r="C544" s="20">
        <v>44733</v>
      </c>
      <c r="D544" t="s">
        <v>1</v>
      </c>
      <c r="E544" t="s">
        <v>0</v>
      </c>
      <c r="F544" t="str">
        <f t="shared" si="33"/>
        <v>CCF</v>
      </c>
      <c r="G544" t="s">
        <v>8149</v>
      </c>
      <c r="H544" t="s">
        <v>8150</v>
      </c>
      <c r="I544">
        <v>2989</v>
      </c>
      <c r="J544">
        <v>2989</v>
      </c>
      <c r="K544" t="s">
        <v>118</v>
      </c>
      <c r="L544" t="str">
        <f t="shared" si="34"/>
        <v>NIT</v>
      </c>
      <c r="M544" t="str">
        <f t="shared" si="35"/>
        <v>06141106071025</v>
      </c>
      <c r="N544" t="s">
        <v>119</v>
      </c>
      <c r="O544">
        <v>0</v>
      </c>
      <c r="P544">
        <v>0</v>
      </c>
      <c r="Q544">
        <v>2262.5700000000002</v>
      </c>
      <c r="R544">
        <v>294.13410000000005</v>
      </c>
      <c r="S544">
        <v>0</v>
      </c>
      <c r="T544">
        <v>0</v>
      </c>
      <c r="U544">
        <v>2556.7041000000004</v>
      </c>
      <c r="V544">
        <v>0</v>
      </c>
      <c r="W544" t="s">
        <v>1</v>
      </c>
    </row>
    <row r="545" spans="1:23">
      <c r="A545" t="s">
        <v>8564</v>
      </c>
      <c r="B545" t="str">
        <f t="shared" si="32"/>
        <v>Junio</v>
      </c>
      <c r="C545" s="20">
        <v>44733</v>
      </c>
      <c r="D545" t="s">
        <v>1</v>
      </c>
      <c r="E545" t="s">
        <v>0</v>
      </c>
      <c r="F545" t="str">
        <f t="shared" si="33"/>
        <v>CCF</v>
      </c>
      <c r="G545" t="s">
        <v>8149</v>
      </c>
      <c r="H545" t="s">
        <v>8150</v>
      </c>
      <c r="I545">
        <v>2990</v>
      </c>
      <c r="J545">
        <v>2990</v>
      </c>
      <c r="K545" t="s">
        <v>634</v>
      </c>
      <c r="L545" t="str">
        <f t="shared" si="34"/>
        <v>NIT</v>
      </c>
      <c r="M545" t="str">
        <f t="shared" si="35"/>
        <v>06142508161086</v>
      </c>
      <c r="N545" t="s">
        <v>635</v>
      </c>
      <c r="O545">
        <v>0</v>
      </c>
      <c r="P545">
        <v>0</v>
      </c>
      <c r="Q545">
        <v>104.44</v>
      </c>
      <c r="R545">
        <v>13.577199999999999</v>
      </c>
      <c r="S545">
        <v>0</v>
      </c>
      <c r="T545">
        <v>0</v>
      </c>
      <c r="U545">
        <v>118.0172</v>
      </c>
      <c r="V545">
        <v>0</v>
      </c>
      <c r="W545" t="s">
        <v>1</v>
      </c>
    </row>
    <row r="546" spans="1:23">
      <c r="A546" t="s">
        <v>8564</v>
      </c>
      <c r="B546" t="str">
        <f t="shared" si="32"/>
        <v>Junio</v>
      </c>
      <c r="C546" s="20">
        <v>44733</v>
      </c>
      <c r="D546" t="s">
        <v>1</v>
      </c>
      <c r="E546" t="s">
        <v>0</v>
      </c>
      <c r="F546" t="str">
        <f t="shared" si="33"/>
        <v>CCF</v>
      </c>
      <c r="G546" t="s">
        <v>8149</v>
      </c>
      <c r="H546" t="s">
        <v>8150</v>
      </c>
      <c r="I546">
        <v>2991</v>
      </c>
      <c r="J546">
        <v>2991</v>
      </c>
      <c r="K546" t="s">
        <v>333</v>
      </c>
      <c r="L546" t="str">
        <f t="shared" si="34"/>
        <v>NIT</v>
      </c>
      <c r="M546" t="str">
        <f t="shared" si="35"/>
        <v>06140607941015</v>
      </c>
      <c r="N546" t="s">
        <v>334</v>
      </c>
      <c r="O546">
        <v>0</v>
      </c>
      <c r="P546">
        <v>0</v>
      </c>
      <c r="Q546">
        <v>163.1</v>
      </c>
      <c r="R546">
        <v>21.202999999999999</v>
      </c>
      <c r="S546">
        <v>0</v>
      </c>
      <c r="T546">
        <v>0</v>
      </c>
      <c r="U546">
        <v>184.303</v>
      </c>
      <c r="V546">
        <v>0</v>
      </c>
      <c r="W546" t="s">
        <v>1</v>
      </c>
    </row>
    <row r="547" spans="1:23">
      <c r="A547" t="s">
        <v>8564</v>
      </c>
      <c r="B547" t="str">
        <f t="shared" si="32"/>
        <v>Junio</v>
      </c>
      <c r="C547" s="20">
        <v>44733</v>
      </c>
      <c r="D547" t="s">
        <v>1</v>
      </c>
      <c r="E547" t="s">
        <v>0</v>
      </c>
      <c r="F547" t="str">
        <f t="shared" si="33"/>
        <v>CCF</v>
      </c>
      <c r="G547" t="s">
        <v>8149</v>
      </c>
      <c r="H547" t="s">
        <v>8150</v>
      </c>
      <c r="I547">
        <v>2992</v>
      </c>
      <c r="J547">
        <v>2992</v>
      </c>
      <c r="K547" t="s">
        <v>140</v>
      </c>
      <c r="L547" t="str">
        <f t="shared" si="34"/>
        <v>NIT</v>
      </c>
      <c r="M547" t="str">
        <f t="shared" si="35"/>
        <v>06142110041021</v>
      </c>
      <c r="N547" t="s">
        <v>141</v>
      </c>
      <c r="O547">
        <v>0</v>
      </c>
      <c r="P547">
        <v>0</v>
      </c>
      <c r="Q547">
        <v>145.09</v>
      </c>
      <c r="R547">
        <v>18.861700000000003</v>
      </c>
      <c r="S547">
        <v>0</v>
      </c>
      <c r="T547">
        <v>0</v>
      </c>
      <c r="U547">
        <v>163.95170000000002</v>
      </c>
      <c r="V547">
        <v>0</v>
      </c>
      <c r="W547" t="s">
        <v>1</v>
      </c>
    </row>
    <row r="548" spans="1:23">
      <c r="A548" t="s">
        <v>8564</v>
      </c>
      <c r="B548" t="str">
        <f t="shared" si="32"/>
        <v>Junio</v>
      </c>
      <c r="C548" s="20">
        <v>44733</v>
      </c>
      <c r="D548" t="s">
        <v>1</v>
      </c>
      <c r="E548" t="s">
        <v>0</v>
      </c>
      <c r="F548" t="str">
        <f t="shared" si="33"/>
        <v>CCF</v>
      </c>
      <c r="G548" t="s">
        <v>8149</v>
      </c>
      <c r="H548" t="s">
        <v>8150</v>
      </c>
      <c r="I548">
        <v>2993</v>
      </c>
      <c r="J548">
        <v>2993</v>
      </c>
      <c r="K548" t="s">
        <v>1689</v>
      </c>
      <c r="L548" t="str">
        <f t="shared" si="34"/>
        <v>NIT</v>
      </c>
      <c r="M548" t="str">
        <f t="shared" si="35"/>
        <v>11181602731029</v>
      </c>
      <c r="N548" t="s">
        <v>1690</v>
      </c>
      <c r="O548">
        <v>0</v>
      </c>
      <c r="P548">
        <v>0</v>
      </c>
      <c r="Q548">
        <v>183.5</v>
      </c>
      <c r="R548">
        <v>23.855</v>
      </c>
      <c r="S548">
        <v>0</v>
      </c>
      <c r="T548">
        <v>0</v>
      </c>
      <c r="U548">
        <v>207.35499999999999</v>
      </c>
      <c r="V548">
        <v>0</v>
      </c>
      <c r="W548" t="s">
        <v>1</v>
      </c>
    </row>
    <row r="549" spans="1:23">
      <c r="A549" t="s">
        <v>8564</v>
      </c>
      <c r="B549" t="str">
        <f t="shared" si="32"/>
        <v>Junio</v>
      </c>
      <c r="C549" s="20">
        <v>44733</v>
      </c>
      <c r="D549" t="s">
        <v>1</v>
      </c>
      <c r="E549" t="s">
        <v>0</v>
      </c>
      <c r="F549" t="str">
        <f t="shared" si="33"/>
        <v>CCF</v>
      </c>
      <c r="G549" t="s">
        <v>8149</v>
      </c>
      <c r="H549" t="s">
        <v>8150</v>
      </c>
      <c r="I549">
        <v>2994</v>
      </c>
      <c r="J549">
        <v>2994</v>
      </c>
      <c r="K549" t="s">
        <v>8334</v>
      </c>
      <c r="L549" t="str">
        <f t="shared" si="34"/>
        <v>NIT</v>
      </c>
      <c r="M549" t="str">
        <f t="shared" si="35"/>
        <v>05112011861033</v>
      </c>
      <c r="N549" t="s">
        <v>8335</v>
      </c>
      <c r="O549">
        <v>0</v>
      </c>
      <c r="P549">
        <v>0</v>
      </c>
      <c r="Q549">
        <v>40.78</v>
      </c>
      <c r="R549">
        <v>5.3014000000000001</v>
      </c>
      <c r="S549">
        <v>0</v>
      </c>
      <c r="T549">
        <v>0</v>
      </c>
      <c r="U549">
        <v>46.081400000000002</v>
      </c>
      <c r="V549">
        <v>0</v>
      </c>
      <c r="W549" t="s">
        <v>1</v>
      </c>
    </row>
    <row r="550" spans="1:23">
      <c r="A550" t="s">
        <v>8564</v>
      </c>
      <c r="B550" t="str">
        <f t="shared" si="32"/>
        <v>Junio</v>
      </c>
      <c r="C550" s="20">
        <v>44733</v>
      </c>
      <c r="D550" t="s">
        <v>1</v>
      </c>
      <c r="E550" t="s">
        <v>0</v>
      </c>
      <c r="F550" t="str">
        <f t="shared" si="33"/>
        <v>CCF</v>
      </c>
      <c r="G550" t="s">
        <v>8149</v>
      </c>
      <c r="H550" t="s">
        <v>8150</v>
      </c>
      <c r="I550">
        <v>2995</v>
      </c>
      <c r="J550">
        <v>2995</v>
      </c>
      <c r="K550" t="s">
        <v>455</v>
      </c>
      <c r="L550" t="str">
        <f t="shared" si="34"/>
        <v>NIT</v>
      </c>
      <c r="M550" t="str">
        <f t="shared" si="35"/>
        <v>06142701171056</v>
      </c>
      <c r="N550" t="s">
        <v>456</v>
      </c>
      <c r="O550">
        <v>0</v>
      </c>
      <c r="P550">
        <v>0</v>
      </c>
      <c r="Q550">
        <v>578.62</v>
      </c>
      <c r="R550">
        <v>75.220600000000005</v>
      </c>
      <c r="S550">
        <v>0</v>
      </c>
      <c r="T550">
        <v>0</v>
      </c>
      <c r="U550">
        <v>653.84059999999999</v>
      </c>
      <c r="V550">
        <v>0</v>
      </c>
      <c r="W550" t="s">
        <v>1</v>
      </c>
    </row>
    <row r="551" spans="1:23">
      <c r="A551" t="s">
        <v>8564</v>
      </c>
      <c r="B551" t="str">
        <f t="shared" si="32"/>
        <v>Junio</v>
      </c>
      <c r="C551" s="20">
        <v>44733</v>
      </c>
      <c r="D551" t="s">
        <v>1</v>
      </c>
      <c r="E551" t="s">
        <v>0</v>
      </c>
      <c r="F551" t="str">
        <f t="shared" si="33"/>
        <v>CCF</v>
      </c>
      <c r="G551" t="s">
        <v>8149</v>
      </c>
      <c r="H551" t="s">
        <v>8150</v>
      </c>
      <c r="I551">
        <v>2996</v>
      </c>
      <c r="J551">
        <v>2996</v>
      </c>
      <c r="K551" t="s">
        <v>582</v>
      </c>
      <c r="L551" t="str">
        <f t="shared" si="34"/>
        <v>NIT</v>
      </c>
      <c r="M551" t="str">
        <f t="shared" si="35"/>
        <v>12170810690016</v>
      </c>
      <c r="N551" t="s">
        <v>583</v>
      </c>
      <c r="O551">
        <v>0</v>
      </c>
      <c r="P551">
        <v>0</v>
      </c>
      <c r="Q551">
        <v>14661.07</v>
      </c>
      <c r="R551">
        <v>1905.9391000000001</v>
      </c>
      <c r="S551">
        <v>0</v>
      </c>
      <c r="T551">
        <v>0</v>
      </c>
      <c r="U551">
        <v>16567.009099999999</v>
      </c>
      <c r="V551">
        <v>0</v>
      </c>
      <c r="W551" t="s">
        <v>1</v>
      </c>
    </row>
    <row r="552" spans="1:23">
      <c r="A552" t="s">
        <v>8564</v>
      </c>
      <c r="B552" t="str">
        <f t="shared" si="32"/>
        <v>Junio</v>
      </c>
      <c r="C552" s="20">
        <v>44733</v>
      </c>
      <c r="D552" t="s">
        <v>1</v>
      </c>
      <c r="E552" t="s">
        <v>0</v>
      </c>
      <c r="F552" t="str">
        <f t="shared" si="33"/>
        <v>CCF</v>
      </c>
      <c r="G552" t="s">
        <v>8149</v>
      </c>
      <c r="H552" t="s">
        <v>8150</v>
      </c>
      <c r="I552">
        <v>2997</v>
      </c>
      <c r="J552">
        <v>2997</v>
      </c>
      <c r="K552" t="s">
        <v>341</v>
      </c>
      <c r="L552" t="str">
        <f t="shared" si="34"/>
        <v>NIT</v>
      </c>
      <c r="M552" t="str">
        <f t="shared" si="35"/>
        <v>06140306711219</v>
      </c>
      <c r="N552" t="s">
        <v>342</v>
      </c>
      <c r="O552">
        <v>0</v>
      </c>
      <c r="P552">
        <v>0</v>
      </c>
      <c r="Q552">
        <v>178.89</v>
      </c>
      <c r="R552">
        <v>23.255699999999997</v>
      </c>
      <c r="S552">
        <v>0</v>
      </c>
      <c r="T552">
        <v>0</v>
      </c>
      <c r="U552">
        <v>202.14569999999998</v>
      </c>
      <c r="V552">
        <v>0</v>
      </c>
      <c r="W552" t="s">
        <v>1</v>
      </c>
    </row>
    <row r="553" spans="1:23">
      <c r="A553" t="s">
        <v>8564</v>
      </c>
      <c r="B553" t="str">
        <f t="shared" si="32"/>
        <v>Junio</v>
      </c>
      <c r="C553" s="20">
        <v>44733</v>
      </c>
      <c r="D553" t="s">
        <v>1</v>
      </c>
      <c r="E553" t="s">
        <v>0</v>
      </c>
      <c r="F553" t="str">
        <f t="shared" si="33"/>
        <v>CCF</v>
      </c>
      <c r="G553" t="s">
        <v>8149</v>
      </c>
      <c r="H553" t="s">
        <v>8150</v>
      </c>
      <c r="I553">
        <v>2998</v>
      </c>
      <c r="J553">
        <v>2998</v>
      </c>
      <c r="K553" t="s">
        <v>267</v>
      </c>
      <c r="L553" t="str">
        <f t="shared" si="34"/>
        <v>NIT</v>
      </c>
      <c r="M553" t="str">
        <f t="shared" si="35"/>
        <v>04280803600019</v>
      </c>
      <c r="N553" t="s">
        <v>268</v>
      </c>
      <c r="O553">
        <v>0</v>
      </c>
      <c r="P553">
        <v>0</v>
      </c>
      <c r="Q553">
        <v>3918.54</v>
      </c>
      <c r="R553">
        <v>509.41020000000003</v>
      </c>
      <c r="S553">
        <v>0</v>
      </c>
      <c r="T553">
        <v>0</v>
      </c>
      <c r="U553">
        <v>4427.9502000000002</v>
      </c>
      <c r="V553">
        <v>0</v>
      </c>
      <c r="W553" t="s">
        <v>1</v>
      </c>
    </row>
    <row r="554" spans="1:23">
      <c r="A554" t="s">
        <v>8564</v>
      </c>
      <c r="B554" t="str">
        <f t="shared" si="32"/>
        <v>Junio</v>
      </c>
      <c r="C554" s="20">
        <v>44733</v>
      </c>
      <c r="D554" t="s">
        <v>1</v>
      </c>
      <c r="E554" t="s">
        <v>0</v>
      </c>
      <c r="F554" t="str">
        <f t="shared" si="33"/>
        <v>CCF</v>
      </c>
      <c r="G554" t="s">
        <v>8149</v>
      </c>
      <c r="H554" t="s">
        <v>8150</v>
      </c>
      <c r="I554">
        <v>2999</v>
      </c>
      <c r="J554">
        <v>2999</v>
      </c>
      <c r="K554" t="s">
        <v>767</v>
      </c>
      <c r="L554" t="str">
        <f t="shared" si="34"/>
        <v>NIT</v>
      </c>
      <c r="M554" t="str">
        <f t="shared" si="35"/>
        <v>09060212821026</v>
      </c>
      <c r="N554" t="s">
        <v>768</v>
      </c>
      <c r="O554">
        <v>0</v>
      </c>
      <c r="P554">
        <v>0</v>
      </c>
      <c r="Q554">
        <v>198.3</v>
      </c>
      <c r="R554">
        <v>25.779000000000003</v>
      </c>
      <c r="S554">
        <v>0</v>
      </c>
      <c r="T554">
        <v>0</v>
      </c>
      <c r="U554">
        <v>224.07900000000001</v>
      </c>
      <c r="V554">
        <v>0</v>
      </c>
      <c r="W554" t="s">
        <v>1</v>
      </c>
    </row>
    <row r="555" spans="1:23">
      <c r="A555" t="s">
        <v>8564</v>
      </c>
      <c r="B555" t="str">
        <f t="shared" si="32"/>
        <v>Junio</v>
      </c>
      <c r="C555" s="20">
        <v>44733</v>
      </c>
      <c r="D555" t="s">
        <v>1</v>
      </c>
      <c r="E555" t="s">
        <v>0</v>
      </c>
      <c r="F555" t="str">
        <f t="shared" si="33"/>
        <v>CCF</v>
      </c>
      <c r="G555" t="s">
        <v>8149</v>
      </c>
      <c r="H555" t="s">
        <v>8150</v>
      </c>
      <c r="I555">
        <v>3000</v>
      </c>
      <c r="J555">
        <v>3000</v>
      </c>
      <c r="K555" t="s">
        <v>283</v>
      </c>
      <c r="L555" t="str">
        <f t="shared" si="34"/>
        <v>NIT</v>
      </c>
      <c r="M555" t="str">
        <f t="shared" si="35"/>
        <v>06143010121032</v>
      </c>
      <c r="N555" t="s">
        <v>284</v>
      </c>
      <c r="O555">
        <v>0</v>
      </c>
      <c r="P555">
        <v>0</v>
      </c>
      <c r="Q555">
        <v>600</v>
      </c>
      <c r="R555">
        <v>78</v>
      </c>
      <c r="S555">
        <v>0</v>
      </c>
      <c r="T555">
        <v>0</v>
      </c>
      <c r="U555">
        <v>678</v>
      </c>
      <c r="V555">
        <v>0</v>
      </c>
      <c r="W555" t="s">
        <v>1</v>
      </c>
    </row>
    <row r="556" spans="1:23">
      <c r="A556" t="s">
        <v>8564</v>
      </c>
      <c r="B556" t="str">
        <f t="shared" si="32"/>
        <v>Junio</v>
      </c>
      <c r="C556" s="20">
        <v>44733</v>
      </c>
      <c r="D556" t="s">
        <v>1</v>
      </c>
      <c r="E556" t="s">
        <v>0</v>
      </c>
      <c r="F556" t="str">
        <f t="shared" si="33"/>
        <v>CCF</v>
      </c>
      <c r="G556" t="s">
        <v>8149</v>
      </c>
      <c r="H556" t="s">
        <v>8150</v>
      </c>
      <c r="I556">
        <v>3001</v>
      </c>
      <c r="J556">
        <v>3001</v>
      </c>
      <c r="K556" t="s">
        <v>7859</v>
      </c>
      <c r="L556" t="str">
        <f t="shared" si="34"/>
        <v>NIT</v>
      </c>
      <c r="M556" t="str">
        <f t="shared" si="35"/>
        <v>06140504211035</v>
      </c>
      <c r="N556" t="s">
        <v>7860</v>
      </c>
      <c r="O556">
        <v>0</v>
      </c>
      <c r="P556">
        <v>0</v>
      </c>
      <c r="Q556">
        <v>1041.5999999999999</v>
      </c>
      <c r="R556">
        <v>135.40799999999999</v>
      </c>
      <c r="S556">
        <v>0</v>
      </c>
      <c r="T556">
        <v>0</v>
      </c>
      <c r="U556">
        <v>1177.0079999999998</v>
      </c>
      <c r="V556">
        <v>0</v>
      </c>
      <c r="W556" t="s">
        <v>1</v>
      </c>
    </row>
    <row r="557" spans="1:23">
      <c r="A557" t="s">
        <v>8564</v>
      </c>
      <c r="B557" t="str">
        <f t="shared" si="32"/>
        <v>Junio</v>
      </c>
      <c r="C557" s="20">
        <v>44733</v>
      </c>
      <c r="D557" t="s">
        <v>1</v>
      </c>
      <c r="E557" t="s">
        <v>0</v>
      </c>
      <c r="F557" t="str">
        <f t="shared" si="33"/>
        <v>CCF</v>
      </c>
      <c r="G557" t="s">
        <v>8149</v>
      </c>
      <c r="H557" t="s">
        <v>8150</v>
      </c>
      <c r="I557">
        <v>3002</v>
      </c>
      <c r="J557">
        <v>3002</v>
      </c>
      <c r="K557" t="s">
        <v>391</v>
      </c>
      <c r="L557" t="str">
        <f t="shared" si="34"/>
        <v>NIT</v>
      </c>
      <c r="M557" t="str">
        <f t="shared" si="35"/>
        <v>06140808771088</v>
      </c>
      <c r="N557" t="s">
        <v>392</v>
      </c>
      <c r="O557">
        <v>0</v>
      </c>
      <c r="P557">
        <v>0</v>
      </c>
      <c r="Q557">
        <v>409.8</v>
      </c>
      <c r="R557">
        <v>53.274000000000001</v>
      </c>
      <c r="S557">
        <v>0</v>
      </c>
      <c r="T557">
        <v>0</v>
      </c>
      <c r="U557">
        <v>463.07400000000001</v>
      </c>
      <c r="V557">
        <v>0</v>
      </c>
      <c r="W557" t="s">
        <v>1</v>
      </c>
    </row>
    <row r="558" spans="1:23">
      <c r="A558" t="s">
        <v>8564</v>
      </c>
      <c r="B558" t="str">
        <f t="shared" si="32"/>
        <v>Junio</v>
      </c>
      <c r="C558" s="20">
        <v>44733</v>
      </c>
      <c r="D558" t="s">
        <v>1</v>
      </c>
      <c r="E558" t="s">
        <v>0</v>
      </c>
      <c r="F558" t="str">
        <f t="shared" si="33"/>
        <v>CCF</v>
      </c>
      <c r="G558" t="s">
        <v>8149</v>
      </c>
      <c r="H558" t="s">
        <v>8150</v>
      </c>
      <c r="I558">
        <v>3003</v>
      </c>
      <c r="J558">
        <v>3003</v>
      </c>
      <c r="K558" t="s">
        <v>291</v>
      </c>
      <c r="L558" t="str">
        <f t="shared" si="34"/>
        <v>NIT</v>
      </c>
      <c r="M558" t="str">
        <f t="shared" si="35"/>
        <v>06142901991058</v>
      </c>
      <c r="N558" t="s">
        <v>292</v>
      </c>
      <c r="O558">
        <v>0</v>
      </c>
      <c r="P558">
        <v>0</v>
      </c>
      <c r="Q558">
        <v>1080.6300000000001</v>
      </c>
      <c r="R558">
        <v>140.48190000000002</v>
      </c>
      <c r="S558">
        <v>0</v>
      </c>
      <c r="T558">
        <v>0</v>
      </c>
      <c r="U558">
        <v>1221.1119000000001</v>
      </c>
      <c r="V558">
        <v>0</v>
      </c>
      <c r="W558" t="s">
        <v>1</v>
      </c>
    </row>
    <row r="559" spans="1:23">
      <c r="A559" t="s">
        <v>8564</v>
      </c>
      <c r="B559" t="str">
        <f t="shared" si="32"/>
        <v>Junio</v>
      </c>
      <c r="C559" s="20">
        <v>44733</v>
      </c>
      <c r="D559" t="s">
        <v>1</v>
      </c>
      <c r="E559" t="s">
        <v>0</v>
      </c>
      <c r="F559" t="str">
        <f t="shared" si="33"/>
        <v>CCF</v>
      </c>
      <c r="G559" t="s">
        <v>8149</v>
      </c>
      <c r="H559" t="s">
        <v>8150</v>
      </c>
      <c r="I559">
        <v>3004</v>
      </c>
      <c r="J559">
        <v>3004</v>
      </c>
      <c r="K559" t="s">
        <v>1430</v>
      </c>
      <c r="L559" t="str">
        <f t="shared" si="34"/>
        <v>NIT</v>
      </c>
      <c r="M559" t="str">
        <f t="shared" si="35"/>
        <v>14111410711027</v>
      </c>
      <c r="N559" t="s">
        <v>1431</v>
      </c>
      <c r="O559">
        <v>0</v>
      </c>
      <c r="P559">
        <v>0</v>
      </c>
      <c r="Q559">
        <v>42.8</v>
      </c>
      <c r="R559">
        <v>5.5640000000000001</v>
      </c>
      <c r="S559">
        <v>0</v>
      </c>
      <c r="T559">
        <v>0</v>
      </c>
      <c r="U559">
        <v>48.363999999999997</v>
      </c>
      <c r="V559">
        <v>0</v>
      </c>
      <c r="W559" t="s">
        <v>1</v>
      </c>
    </row>
    <row r="560" spans="1:23">
      <c r="A560" t="s">
        <v>8564</v>
      </c>
      <c r="B560" t="str">
        <f t="shared" si="32"/>
        <v>Junio</v>
      </c>
      <c r="C560" s="20">
        <v>44733</v>
      </c>
      <c r="D560" t="s">
        <v>1</v>
      </c>
      <c r="E560" t="s">
        <v>0</v>
      </c>
      <c r="F560" t="str">
        <f t="shared" si="33"/>
        <v>CCF</v>
      </c>
      <c r="G560" t="s">
        <v>8149</v>
      </c>
      <c r="H560" t="s">
        <v>8150</v>
      </c>
      <c r="I560">
        <v>3005</v>
      </c>
      <c r="J560">
        <v>3005</v>
      </c>
      <c r="K560" t="s">
        <v>118</v>
      </c>
      <c r="L560" t="str">
        <f t="shared" si="34"/>
        <v>NIT</v>
      </c>
      <c r="M560" t="str">
        <f t="shared" si="35"/>
        <v>06141106071025</v>
      </c>
      <c r="N560" t="s">
        <v>119</v>
      </c>
      <c r="O560">
        <v>0</v>
      </c>
      <c r="P560">
        <v>0</v>
      </c>
      <c r="Q560">
        <v>171.78</v>
      </c>
      <c r="R560">
        <v>22.331400000000002</v>
      </c>
      <c r="S560">
        <v>0</v>
      </c>
      <c r="T560">
        <v>0</v>
      </c>
      <c r="U560">
        <v>194.1114</v>
      </c>
      <c r="V560">
        <v>0</v>
      </c>
      <c r="W560" t="s">
        <v>1</v>
      </c>
    </row>
    <row r="561" spans="1:23">
      <c r="A561" t="s">
        <v>8564</v>
      </c>
      <c r="B561" t="str">
        <f t="shared" si="32"/>
        <v>Junio</v>
      </c>
      <c r="C561" s="20">
        <v>44733</v>
      </c>
      <c r="D561" t="s">
        <v>1</v>
      </c>
      <c r="E561" t="s">
        <v>0</v>
      </c>
      <c r="F561" t="str">
        <f t="shared" si="33"/>
        <v>CCF</v>
      </c>
      <c r="G561" t="s">
        <v>8149</v>
      </c>
      <c r="H561" t="s">
        <v>8150</v>
      </c>
      <c r="I561">
        <v>3006</v>
      </c>
      <c r="J561">
        <v>3006</v>
      </c>
      <c r="K561" t="s">
        <v>8676</v>
      </c>
      <c r="L561" t="str">
        <f t="shared" si="34"/>
        <v>NIT</v>
      </c>
      <c r="M561" t="str">
        <f t="shared" si="35"/>
        <v>06140503630150</v>
      </c>
      <c r="N561" t="s">
        <v>1229</v>
      </c>
      <c r="O561">
        <v>0</v>
      </c>
      <c r="P561">
        <v>0</v>
      </c>
      <c r="Q561">
        <v>80.97</v>
      </c>
      <c r="R561">
        <v>10.5261</v>
      </c>
      <c r="S561">
        <v>0</v>
      </c>
      <c r="T561">
        <v>0</v>
      </c>
      <c r="U561">
        <v>91.496099999999998</v>
      </c>
      <c r="V561">
        <v>0</v>
      </c>
      <c r="W561" t="s">
        <v>1</v>
      </c>
    </row>
    <row r="562" spans="1:23">
      <c r="A562" t="s">
        <v>8564</v>
      </c>
      <c r="B562" t="str">
        <f t="shared" si="32"/>
        <v>Junio</v>
      </c>
      <c r="C562" s="20">
        <v>44733</v>
      </c>
      <c r="D562" t="s">
        <v>1</v>
      </c>
      <c r="E562" t="s">
        <v>0</v>
      </c>
      <c r="F562" t="str">
        <f t="shared" si="33"/>
        <v>CCF</v>
      </c>
      <c r="G562" t="s">
        <v>8149</v>
      </c>
      <c r="H562" t="s">
        <v>8150</v>
      </c>
      <c r="I562">
        <v>3007</v>
      </c>
      <c r="J562">
        <v>3007</v>
      </c>
      <c r="K562" t="s">
        <v>929</v>
      </c>
      <c r="L562" t="str">
        <f t="shared" si="34"/>
        <v>NIT</v>
      </c>
      <c r="M562" t="str">
        <f t="shared" si="35"/>
        <v>14162212541012</v>
      </c>
      <c r="N562" t="s">
        <v>930</v>
      </c>
      <c r="O562">
        <v>0</v>
      </c>
      <c r="P562">
        <v>0</v>
      </c>
      <c r="Q562">
        <v>124.3</v>
      </c>
      <c r="R562">
        <v>16.158999999999999</v>
      </c>
      <c r="S562">
        <v>0</v>
      </c>
      <c r="T562">
        <v>0</v>
      </c>
      <c r="U562">
        <v>140.459</v>
      </c>
      <c r="V562">
        <v>0</v>
      </c>
      <c r="W562" t="s">
        <v>1</v>
      </c>
    </row>
    <row r="563" spans="1:23">
      <c r="A563" t="s">
        <v>8564</v>
      </c>
      <c r="B563" t="str">
        <f t="shared" si="32"/>
        <v>Junio</v>
      </c>
      <c r="C563" s="20">
        <v>44733</v>
      </c>
      <c r="D563" t="s">
        <v>1</v>
      </c>
      <c r="E563" t="s">
        <v>0</v>
      </c>
      <c r="F563" t="str">
        <f t="shared" si="33"/>
        <v>CCF</v>
      </c>
      <c r="G563" t="s">
        <v>8149</v>
      </c>
      <c r="H563" t="s">
        <v>8150</v>
      </c>
      <c r="I563">
        <v>3008</v>
      </c>
      <c r="J563">
        <v>3008</v>
      </c>
      <c r="K563" t="s">
        <v>225</v>
      </c>
      <c r="L563" t="str">
        <f t="shared" si="34"/>
        <v>NIT</v>
      </c>
      <c r="M563" t="str">
        <f t="shared" si="35"/>
        <v>02100603700025</v>
      </c>
      <c r="N563" t="s">
        <v>226</v>
      </c>
      <c r="O563">
        <v>0</v>
      </c>
      <c r="P563">
        <v>0</v>
      </c>
      <c r="Q563">
        <v>102</v>
      </c>
      <c r="R563">
        <v>13.26</v>
      </c>
      <c r="S563">
        <v>0</v>
      </c>
      <c r="T563">
        <v>0</v>
      </c>
      <c r="U563">
        <v>115.26</v>
      </c>
      <c r="V563">
        <v>0</v>
      </c>
      <c r="W563" t="s">
        <v>1</v>
      </c>
    </row>
    <row r="564" spans="1:23">
      <c r="A564" t="s">
        <v>8564</v>
      </c>
      <c r="B564" t="str">
        <f t="shared" si="32"/>
        <v>Junio</v>
      </c>
      <c r="C564" s="20">
        <v>44733</v>
      </c>
      <c r="D564" t="s">
        <v>1</v>
      </c>
      <c r="E564" t="s">
        <v>0</v>
      </c>
      <c r="F564" t="str">
        <f t="shared" si="33"/>
        <v>CCF</v>
      </c>
      <c r="G564" t="s">
        <v>8149</v>
      </c>
      <c r="H564" t="s">
        <v>8150</v>
      </c>
      <c r="I564">
        <v>3009</v>
      </c>
      <c r="J564">
        <v>3009</v>
      </c>
      <c r="K564" t="s">
        <v>1155</v>
      </c>
      <c r="L564" t="str">
        <f t="shared" si="34"/>
        <v>NIT</v>
      </c>
      <c r="M564" t="str">
        <f t="shared" si="35"/>
        <v>08210204881042</v>
      </c>
      <c r="N564" t="s">
        <v>1156</v>
      </c>
      <c r="O564">
        <v>0</v>
      </c>
      <c r="P564">
        <v>0</v>
      </c>
      <c r="Q564">
        <v>5607.03</v>
      </c>
      <c r="R564">
        <v>728.91390000000001</v>
      </c>
      <c r="S564">
        <v>0</v>
      </c>
      <c r="T564">
        <v>0</v>
      </c>
      <c r="U564">
        <v>6335.9439000000002</v>
      </c>
      <c r="V564">
        <v>0</v>
      </c>
      <c r="W564" t="s">
        <v>1</v>
      </c>
    </row>
    <row r="565" spans="1:23">
      <c r="A565" t="s">
        <v>8564</v>
      </c>
      <c r="B565" t="str">
        <f t="shared" si="32"/>
        <v>Junio</v>
      </c>
      <c r="C565" s="20">
        <v>44733</v>
      </c>
      <c r="D565" t="s">
        <v>1</v>
      </c>
      <c r="E565" t="s">
        <v>0</v>
      </c>
      <c r="F565" t="str">
        <f t="shared" si="33"/>
        <v>CCF</v>
      </c>
      <c r="G565" t="s">
        <v>8149</v>
      </c>
      <c r="H565" t="s">
        <v>8150</v>
      </c>
      <c r="I565">
        <v>3010</v>
      </c>
      <c r="J565">
        <v>3010</v>
      </c>
      <c r="K565" t="s">
        <v>749</v>
      </c>
      <c r="L565" t="str">
        <f t="shared" si="34"/>
        <v>NIT</v>
      </c>
      <c r="M565" t="str">
        <f t="shared" si="35"/>
        <v>14063101640015</v>
      </c>
      <c r="N565" t="s">
        <v>750</v>
      </c>
      <c r="O565">
        <v>0</v>
      </c>
      <c r="P565">
        <v>0</v>
      </c>
      <c r="Q565">
        <v>4778.6899999999996</v>
      </c>
      <c r="R565">
        <v>621.22969999999998</v>
      </c>
      <c r="S565">
        <v>0</v>
      </c>
      <c r="T565">
        <v>0</v>
      </c>
      <c r="U565">
        <v>5399.9196999999995</v>
      </c>
      <c r="V565">
        <v>0</v>
      </c>
      <c r="W565" t="s">
        <v>1</v>
      </c>
    </row>
    <row r="566" spans="1:23">
      <c r="A566" t="s">
        <v>8564</v>
      </c>
      <c r="B566" t="str">
        <f t="shared" si="32"/>
        <v>Junio</v>
      </c>
      <c r="C566" s="20">
        <v>44733</v>
      </c>
      <c r="D566" t="s">
        <v>1</v>
      </c>
      <c r="E566" t="s">
        <v>0</v>
      </c>
      <c r="F566" t="str">
        <f t="shared" si="33"/>
        <v>CCF</v>
      </c>
      <c r="G566" t="s">
        <v>8149</v>
      </c>
      <c r="H566" t="s">
        <v>8150</v>
      </c>
      <c r="I566">
        <v>3011</v>
      </c>
      <c r="J566">
        <v>3011</v>
      </c>
      <c r="K566" t="s">
        <v>118</v>
      </c>
      <c r="L566" t="str">
        <f t="shared" si="34"/>
        <v>NIT</v>
      </c>
      <c r="M566" t="str">
        <f t="shared" si="35"/>
        <v>06141106071025</v>
      </c>
      <c r="N566" t="s">
        <v>119</v>
      </c>
      <c r="O566">
        <v>0</v>
      </c>
      <c r="P566">
        <v>0</v>
      </c>
      <c r="Q566">
        <v>28.96</v>
      </c>
      <c r="R566">
        <v>3.7648000000000001</v>
      </c>
      <c r="S566">
        <v>0</v>
      </c>
      <c r="T566">
        <v>0</v>
      </c>
      <c r="U566">
        <v>32.724800000000002</v>
      </c>
      <c r="V566">
        <v>0</v>
      </c>
      <c r="W566" t="s">
        <v>1</v>
      </c>
    </row>
    <row r="567" spans="1:23">
      <c r="A567" t="s">
        <v>8564</v>
      </c>
      <c r="B567" t="str">
        <f t="shared" si="32"/>
        <v>Junio</v>
      </c>
      <c r="C567" s="20">
        <v>44733</v>
      </c>
      <c r="D567" t="s">
        <v>1</v>
      </c>
      <c r="E567" t="s">
        <v>0</v>
      </c>
      <c r="F567" t="str">
        <f t="shared" si="33"/>
        <v>CCF</v>
      </c>
      <c r="G567" t="s">
        <v>8149</v>
      </c>
      <c r="H567" t="s">
        <v>8150</v>
      </c>
      <c r="I567">
        <v>3012</v>
      </c>
      <c r="J567">
        <v>3012</v>
      </c>
      <c r="K567" t="s">
        <v>333</v>
      </c>
      <c r="L567" t="str">
        <f t="shared" si="34"/>
        <v>NIT</v>
      </c>
      <c r="M567" t="str">
        <f t="shared" si="35"/>
        <v>06140607941015</v>
      </c>
      <c r="N567" t="s">
        <v>334</v>
      </c>
      <c r="O567">
        <v>0</v>
      </c>
      <c r="P567">
        <v>0</v>
      </c>
      <c r="Q567">
        <v>81.56</v>
      </c>
      <c r="R567">
        <v>10.6028</v>
      </c>
      <c r="S567">
        <v>0</v>
      </c>
      <c r="T567">
        <v>0</v>
      </c>
      <c r="U567">
        <v>92.162800000000004</v>
      </c>
      <c r="V567">
        <v>0</v>
      </c>
      <c r="W567" t="s">
        <v>1</v>
      </c>
    </row>
    <row r="568" spans="1:23">
      <c r="A568" t="s">
        <v>8564</v>
      </c>
      <c r="B568" t="str">
        <f t="shared" si="32"/>
        <v>Junio</v>
      </c>
      <c r="C568" s="20">
        <v>44733</v>
      </c>
      <c r="D568" t="s">
        <v>1</v>
      </c>
      <c r="E568" t="s">
        <v>0</v>
      </c>
      <c r="F568" t="str">
        <f t="shared" si="33"/>
        <v>CCF</v>
      </c>
      <c r="G568" t="s">
        <v>8149</v>
      </c>
      <c r="H568" t="s">
        <v>8150</v>
      </c>
      <c r="I568">
        <v>3013</v>
      </c>
      <c r="J568">
        <v>3013</v>
      </c>
      <c r="K568" t="s">
        <v>229</v>
      </c>
      <c r="L568" t="str">
        <f t="shared" si="34"/>
        <v>NIT</v>
      </c>
      <c r="M568" t="str">
        <f t="shared" si="35"/>
        <v>05011709121014</v>
      </c>
      <c r="N568" t="s">
        <v>230</v>
      </c>
      <c r="O568">
        <v>0</v>
      </c>
      <c r="P568">
        <v>0</v>
      </c>
      <c r="Q568">
        <v>203.9</v>
      </c>
      <c r="R568">
        <v>26.507000000000001</v>
      </c>
      <c r="S568">
        <v>0</v>
      </c>
      <c r="T568">
        <v>0</v>
      </c>
      <c r="U568">
        <v>230.40700000000001</v>
      </c>
      <c r="V568">
        <v>0</v>
      </c>
      <c r="W568" t="s">
        <v>1</v>
      </c>
    </row>
    <row r="569" spans="1:23">
      <c r="A569" t="s">
        <v>8564</v>
      </c>
      <c r="B569" t="str">
        <f t="shared" si="32"/>
        <v>Junio</v>
      </c>
      <c r="C569" s="20">
        <v>44733</v>
      </c>
      <c r="D569" t="s">
        <v>1</v>
      </c>
      <c r="E569" t="s">
        <v>0</v>
      </c>
      <c r="F569" t="str">
        <f t="shared" si="33"/>
        <v>CCF</v>
      </c>
      <c r="G569" t="s">
        <v>8149</v>
      </c>
      <c r="H569" t="s">
        <v>8150</v>
      </c>
      <c r="I569">
        <v>3014</v>
      </c>
      <c r="J569">
        <v>3014</v>
      </c>
      <c r="K569" t="s">
        <v>753</v>
      </c>
      <c r="L569" t="str">
        <f t="shared" si="34"/>
        <v>NIT</v>
      </c>
      <c r="M569" t="str">
        <f t="shared" si="35"/>
        <v>01010207530016</v>
      </c>
      <c r="N569" t="s">
        <v>754</v>
      </c>
      <c r="O569">
        <v>0</v>
      </c>
      <c r="P569">
        <v>0</v>
      </c>
      <c r="Q569">
        <v>47.59</v>
      </c>
      <c r="R569">
        <v>6.186700000000001</v>
      </c>
      <c r="S569">
        <v>0</v>
      </c>
      <c r="T569">
        <v>0</v>
      </c>
      <c r="U569">
        <v>53.776700000000005</v>
      </c>
      <c r="V569">
        <v>0</v>
      </c>
      <c r="W569" t="s">
        <v>1</v>
      </c>
    </row>
    <row r="570" spans="1:23">
      <c r="A570" t="s">
        <v>8564</v>
      </c>
      <c r="B570" t="str">
        <f t="shared" si="32"/>
        <v>Junio</v>
      </c>
      <c r="C570" s="20">
        <v>44733</v>
      </c>
      <c r="D570" t="s">
        <v>1</v>
      </c>
      <c r="E570" t="s">
        <v>0</v>
      </c>
      <c r="F570" t="str">
        <f t="shared" si="33"/>
        <v>CCF</v>
      </c>
      <c r="G570" t="s">
        <v>8149</v>
      </c>
      <c r="H570" t="s">
        <v>8150</v>
      </c>
      <c r="I570">
        <v>3015</v>
      </c>
      <c r="J570">
        <v>3015</v>
      </c>
      <c r="K570" t="s">
        <v>297</v>
      </c>
      <c r="L570" t="str">
        <f t="shared" si="34"/>
        <v>NIT</v>
      </c>
      <c r="M570" t="str">
        <f t="shared" si="35"/>
        <v>10120306731010</v>
      </c>
      <c r="N570" t="s">
        <v>298</v>
      </c>
      <c r="O570">
        <v>0</v>
      </c>
      <c r="P570">
        <v>0</v>
      </c>
      <c r="Q570">
        <v>430.19</v>
      </c>
      <c r="R570">
        <v>55.924700000000001</v>
      </c>
      <c r="S570">
        <v>0</v>
      </c>
      <c r="T570">
        <v>0</v>
      </c>
      <c r="U570">
        <v>486.11469999999997</v>
      </c>
      <c r="V570">
        <v>0</v>
      </c>
      <c r="W570" t="s">
        <v>1</v>
      </c>
    </row>
    <row r="571" spans="1:23">
      <c r="A571" t="s">
        <v>8564</v>
      </c>
      <c r="B571" t="str">
        <f t="shared" si="32"/>
        <v>Junio</v>
      </c>
      <c r="C571" s="20">
        <v>44733</v>
      </c>
      <c r="D571" t="s">
        <v>1</v>
      </c>
      <c r="E571" t="s">
        <v>0</v>
      </c>
      <c r="F571" t="str">
        <f t="shared" si="33"/>
        <v>CCF</v>
      </c>
      <c r="G571" t="s">
        <v>8149</v>
      </c>
      <c r="H571" t="s">
        <v>8150</v>
      </c>
      <c r="I571">
        <v>3016</v>
      </c>
      <c r="J571">
        <v>3016</v>
      </c>
      <c r="K571" t="s">
        <v>771</v>
      </c>
      <c r="L571" t="str">
        <f t="shared" si="34"/>
        <v>NIT</v>
      </c>
      <c r="M571" t="str">
        <f t="shared" si="35"/>
        <v>14112509741013</v>
      </c>
      <c r="N571" t="s">
        <v>772</v>
      </c>
      <c r="O571">
        <v>0</v>
      </c>
      <c r="P571">
        <v>0</v>
      </c>
      <c r="Q571">
        <v>183.52</v>
      </c>
      <c r="R571">
        <v>23.857600000000001</v>
      </c>
      <c r="S571">
        <v>0</v>
      </c>
      <c r="T571">
        <v>0</v>
      </c>
      <c r="U571">
        <v>207.3776</v>
      </c>
      <c r="V571">
        <v>0</v>
      </c>
      <c r="W571" t="s">
        <v>1</v>
      </c>
    </row>
    <row r="572" spans="1:23">
      <c r="A572" t="s">
        <v>8564</v>
      </c>
      <c r="B572" t="str">
        <f t="shared" si="32"/>
        <v>Junio</v>
      </c>
      <c r="C572" s="20">
        <v>44733</v>
      </c>
      <c r="D572" t="s">
        <v>1</v>
      </c>
      <c r="E572" t="s">
        <v>0</v>
      </c>
      <c r="F572" t="str">
        <f t="shared" si="33"/>
        <v>CCF</v>
      </c>
      <c r="G572" t="s">
        <v>8149</v>
      </c>
      <c r="H572" t="s">
        <v>8150</v>
      </c>
      <c r="I572">
        <v>3017</v>
      </c>
      <c r="J572">
        <v>3017</v>
      </c>
      <c r="K572" t="s">
        <v>239</v>
      </c>
      <c r="L572" t="str">
        <f t="shared" si="34"/>
        <v>NIT</v>
      </c>
      <c r="M572" t="str">
        <f t="shared" si="35"/>
        <v>12171207011015</v>
      </c>
      <c r="N572" t="s">
        <v>240</v>
      </c>
      <c r="O572">
        <v>0</v>
      </c>
      <c r="P572">
        <v>0</v>
      </c>
      <c r="Q572">
        <v>24275.8</v>
      </c>
      <c r="R572">
        <v>3155.8539999999998</v>
      </c>
      <c r="S572">
        <v>0</v>
      </c>
      <c r="T572">
        <v>0</v>
      </c>
      <c r="U572">
        <v>27431.653999999999</v>
      </c>
      <c r="V572">
        <v>0</v>
      </c>
      <c r="W572" t="s">
        <v>1</v>
      </c>
    </row>
    <row r="573" spans="1:23">
      <c r="A573" t="s">
        <v>8564</v>
      </c>
      <c r="B573" t="str">
        <f t="shared" si="32"/>
        <v>Junio</v>
      </c>
      <c r="C573" s="20">
        <v>44733</v>
      </c>
      <c r="D573" t="s">
        <v>1</v>
      </c>
      <c r="E573" t="s">
        <v>0</v>
      </c>
      <c r="F573" t="str">
        <f t="shared" si="33"/>
        <v>CCF</v>
      </c>
      <c r="G573" t="s">
        <v>8149</v>
      </c>
      <c r="H573" t="s">
        <v>8150</v>
      </c>
      <c r="I573">
        <v>3018</v>
      </c>
      <c r="J573">
        <v>3018</v>
      </c>
      <c r="K573">
        <v>0</v>
      </c>
      <c r="L573" t="str">
        <f t="shared" si="34"/>
        <v>DUI</v>
      </c>
      <c r="M573" t="str">
        <f t="shared" si="35"/>
        <v>010828222</v>
      </c>
      <c r="N573" t="s">
        <v>172</v>
      </c>
      <c r="O573">
        <v>0</v>
      </c>
      <c r="P573">
        <v>0</v>
      </c>
      <c r="Q573">
        <v>70.36</v>
      </c>
      <c r="R573">
        <v>9.1468000000000007</v>
      </c>
      <c r="S573">
        <v>0</v>
      </c>
      <c r="T573">
        <v>0</v>
      </c>
      <c r="U573">
        <v>79.506799999999998</v>
      </c>
      <c r="V573" t="s">
        <v>8521</v>
      </c>
      <c r="W573" t="s">
        <v>1</v>
      </c>
    </row>
    <row r="574" spans="1:23">
      <c r="A574" t="s">
        <v>8564</v>
      </c>
      <c r="B574" t="str">
        <f t="shared" si="32"/>
        <v>Junio</v>
      </c>
      <c r="C574" s="20">
        <v>44733</v>
      </c>
      <c r="D574" t="s">
        <v>1</v>
      </c>
      <c r="E574" t="s">
        <v>0</v>
      </c>
      <c r="F574" t="str">
        <f t="shared" si="33"/>
        <v>CCF</v>
      </c>
      <c r="G574" t="s">
        <v>8149</v>
      </c>
      <c r="H574" t="s">
        <v>8150</v>
      </c>
      <c r="I574">
        <v>3019</v>
      </c>
      <c r="J574">
        <v>3019</v>
      </c>
      <c r="K574" t="s">
        <v>303</v>
      </c>
      <c r="L574" t="str">
        <f t="shared" si="34"/>
        <v>NIT</v>
      </c>
      <c r="M574" t="str">
        <f t="shared" si="35"/>
        <v>06142707041014</v>
      </c>
      <c r="N574" t="s">
        <v>304</v>
      </c>
      <c r="O574">
        <v>0</v>
      </c>
      <c r="P574">
        <v>0</v>
      </c>
      <c r="Q574">
        <v>3633.57</v>
      </c>
      <c r="R574">
        <v>472.36410000000006</v>
      </c>
      <c r="S574">
        <v>0</v>
      </c>
      <c r="T574">
        <v>0</v>
      </c>
      <c r="U574">
        <v>4105.9341000000004</v>
      </c>
      <c r="V574">
        <v>0</v>
      </c>
      <c r="W574" t="s">
        <v>1</v>
      </c>
    </row>
    <row r="575" spans="1:23">
      <c r="A575" t="s">
        <v>8564</v>
      </c>
      <c r="B575" t="str">
        <f t="shared" si="32"/>
        <v>Junio</v>
      </c>
      <c r="C575" s="20">
        <v>44734</v>
      </c>
      <c r="D575" t="s">
        <v>1</v>
      </c>
      <c r="E575" t="s">
        <v>0</v>
      </c>
      <c r="F575" t="str">
        <f t="shared" si="33"/>
        <v>CCF</v>
      </c>
      <c r="G575" t="s">
        <v>8149</v>
      </c>
      <c r="H575" t="s">
        <v>8150</v>
      </c>
      <c r="I575">
        <v>3020</v>
      </c>
      <c r="J575">
        <v>3020</v>
      </c>
      <c r="K575" t="s">
        <v>8675</v>
      </c>
      <c r="L575" t="str">
        <f t="shared" si="34"/>
        <v>NIT</v>
      </c>
      <c r="M575" t="str">
        <f t="shared" si="35"/>
        <v>06140804151042</v>
      </c>
      <c r="N575" t="s">
        <v>8674</v>
      </c>
      <c r="O575">
        <v>0</v>
      </c>
      <c r="P575">
        <v>0</v>
      </c>
      <c r="Q575">
        <v>61.17</v>
      </c>
      <c r="R575">
        <v>7.9521000000000006</v>
      </c>
      <c r="S575">
        <v>0</v>
      </c>
      <c r="T575">
        <v>0</v>
      </c>
      <c r="U575">
        <v>69.122100000000003</v>
      </c>
      <c r="V575">
        <v>0</v>
      </c>
      <c r="W575" t="s">
        <v>1</v>
      </c>
    </row>
    <row r="576" spans="1:23">
      <c r="A576" t="s">
        <v>8564</v>
      </c>
      <c r="B576" t="str">
        <f t="shared" si="32"/>
        <v>Junio</v>
      </c>
      <c r="C576" s="20">
        <v>44734</v>
      </c>
      <c r="D576" t="s">
        <v>1</v>
      </c>
      <c r="E576" t="s">
        <v>0</v>
      </c>
      <c r="F576" t="str">
        <f t="shared" si="33"/>
        <v>CCF</v>
      </c>
      <c r="G576" t="s">
        <v>8149</v>
      </c>
      <c r="H576" t="s">
        <v>8150</v>
      </c>
      <c r="I576">
        <v>3021</v>
      </c>
      <c r="J576">
        <v>3021</v>
      </c>
      <c r="K576" t="s">
        <v>8675</v>
      </c>
      <c r="L576" t="str">
        <f t="shared" si="34"/>
        <v>NIT</v>
      </c>
      <c r="M576" t="str">
        <f t="shared" si="35"/>
        <v>06140804151042</v>
      </c>
      <c r="N576" t="s">
        <v>8674</v>
      </c>
      <c r="O576">
        <v>0</v>
      </c>
      <c r="P576">
        <v>0</v>
      </c>
      <c r="Q576">
        <v>76.459999999999994</v>
      </c>
      <c r="R576">
        <v>9.9398</v>
      </c>
      <c r="S576">
        <v>0</v>
      </c>
      <c r="T576">
        <v>0</v>
      </c>
      <c r="U576">
        <v>86.399799999999999</v>
      </c>
      <c r="V576">
        <v>0</v>
      </c>
      <c r="W576" t="s">
        <v>1</v>
      </c>
    </row>
    <row r="577" spans="1:23">
      <c r="A577" t="s">
        <v>8564</v>
      </c>
      <c r="B577" t="str">
        <f t="shared" si="32"/>
        <v>Junio</v>
      </c>
      <c r="C577" s="20">
        <v>44734</v>
      </c>
      <c r="D577" t="s">
        <v>1</v>
      </c>
      <c r="E577" t="s">
        <v>0</v>
      </c>
      <c r="F577" t="str">
        <f t="shared" si="33"/>
        <v>CCF</v>
      </c>
      <c r="G577" t="s">
        <v>8149</v>
      </c>
      <c r="H577" t="s">
        <v>8150</v>
      </c>
      <c r="I577">
        <v>3022</v>
      </c>
      <c r="J577">
        <v>3022</v>
      </c>
      <c r="K577" t="s">
        <v>227</v>
      </c>
      <c r="L577" t="str">
        <f t="shared" si="34"/>
        <v>NIT</v>
      </c>
      <c r="M577" t="str">
        <f t="shared" si="35"/>
        <v>05021104731010</v>
      </c>
      <c r="N577" t="s">
        <v>228</v>
      </c>
      <c r="O577">
        <v>0</v>
      </c>
      <c r="P577">
        <v>0</v>
      </c>
      <c r="Q577">
        <v>12.18</v>
      </c>
      <c r="R577">
        <v>1.5833999999999999</v>
      </c>
      <c r="S577">
        <v>0</v>
      </c>
      <c r="T577">
        <v>0</v>
      </c>
      <c r="U577">
        <v>13.763399999999999</v>
      </c>
      <c r="V577">
        <v>0</v>
      </c>
      <c r="W577" t="s">
        <v>1</v>
      </c>
    </row>
    <row r="578" spans="1:23">
      <c r="A578" t="s">
        <v>8564</v>
      </c>
      <c r="B578" t="str">
        <f t="shared" si="32"/>
        <v>Junio</v>
      </c>
      <c r="C578" s="20">
        <v>44734</v>
      </c>
      <c r="D578" t="s">
        <v>1</v>
      </c>
      <c r="E578" t="s">
        <v>0</v>
      </c>
      <c r="F578" t="str">
        <f t="shared" si="33"/>
        <v>CCF</v>
      </c>
      <c r="G578" t="s">
        <v>8149</v>
      </c>
      <c r="H578" t="s">
        <v>8150</v>
      </c>
      <c r="I578">
        <v>3023</v>
      </c>
      <c r="J578">
        <v>3023</v>
      </c>
      <c r="K578" t="s">
        <v>616</v>
      </c>
      <c r="L578" t="str">
        <f t="shared" si="34"/>
        <v>NIT</v>
      </c>
      <c r="M578" t="str">
        <f t="shared" si="35"/>
        <v>02030104771061</v>
      </c>
      <c r="N578" t="s">
        <v>617</v>
      </c>
      <c r="O578">
        <v>0</v>
      </c>
      <c r="P578">
        <v>0</v>
      </c>
      <c r="Q578">
        <v>582.53</v>
      </c>
      <c r="R578">
        <v>75.728899999999996</v>
      </c>
      <c r="S578">
        <v>0</v>
      </c>
      <c r="T578">
        <v>0</v>
      </c>
      <c r="U578">
        <v>658.25889999999993</v>
      </c>
      <c r="V578">
        <v>0</v>
      </c>
      <c r="W578" t="s">
        <v>1</v>
      </c>
    </row>
    <row r="579" spans="1:23">
      <c r="A579" t="s">
        <v>8564</v>
      </c>
      <c r="B579" t="str">
        <f t="shared" ref="B579:B642" si="36">SUBSTITUTE(A579,"UNIO","unio")</f>
        <v>Junio</v>
      </c>
      <c r="C579" s="20">
        <v>44734</v>
      </c>
      <c r="D579" t="s">
        <v>1</v>
      </c>
      <c r="E579" t="s">
        <v>0</v>
      </c>
      <c r="F579" t="str">
        <f t="shared" ref="F579:F642" si="37">IF(E579="05","Nota de crédito","CCF")</f>
        <v>CCF</v>
      </c>
      <c r="G579" t="s">
        <v>8149</v>
      </c>
      <c r="H579" t="s">
        <v>8150</v>
      </c>
      <c r="I579">
        <v>3024</v>
      </c>
      <c r="J579">
        <v>3024</v>
      </c>
      <c r="K579" t="s">
        <v>787</v>
      </c>
      <c r="L579" t="str">
        <f t="shared" ref="L579:L642" si="38">IF(K579=0,"DUI","NIT")</f>
        <v>NIT</v>
      </c>
      <c r="M579" t="str">
        <f t="shared" ref="M579:M642" si="39">IF(K579=0,V579,K579)</f>
        <v>10010103731015</v>
      </c>
      <c r="N579" t="s">
        <v>788</v>
      </c>
      <c r="O579">
        <v>0</v>
      </c>
      <c r="P579">
        <v>0</v>
      </c>
      <c r="Q579">
        <v>124.58</v>
      </c>
      <c r="R579">
        <v>16.195399999999999</v>
      </c>
      <c r="S579">
        <v>0</v>
      </c>
      <c r="T579">
        <v>0</v>
      </c>
      <c r="U579">
        <v>140.77539999999999</v>
      </c>
      <c r="V579">
        <v>0</v>
      </c>
      <c r="W579" t="s">
        <v>1</v>
      </c>
    </row>
    <row r="580" spans="1:23">
      <c r="A580" t="s">
        <v>8564</v>
      </c>
      <c r="B580" t="str">
        <f t="shared" si="36"/>
        <v>Junio</v>
      </c>
      <c r="C580" s="20">
        <v>44734</v>
      </c>
      <c r="D580" t="s">
        <v>1</v>
      </c>
      <c r="E580" t="s">
        <v>0</v>
      </c>
      <c r="F580" t="str">
        <f t="shared" si="37"/>
        <v>CCF</v>
      </c>
      <c r="G580" t="s">
        <v>8149</v>
      </c>
      <c r="H580" t="s">
        <v>8150</v>
      </c>
      <c r="I580">
        <v>3025</v>
      </c>
      <c r="J580">
        <v>3025</v>
      </c>
      <c r="K580" t="s">
        <v>381</v>
      </c>
      <c r="L580" t="str">
        <f t="shared" si="38"/>
        <v>NIT</v>
      </c>
      <c r="M580" t="str">
        <f t="shared" si="39"/>
        <v>05112305961010</v>
      </c>
      <c r="N580" t="s">
        <v>382</v>
      </c>
      <c r="O580">
        <v>0</v>
      </c>
      <c r="P580">
        <v>0</v>
      </c>
      <c r="Q580">
        <v>88.62</v>
      </c>
      <c r="R580">
        <v>11.520600000000002</v>
      </c>
      <c r="S580">
        <v>0</v>
      </c>
      <c r="T580">
        <v>0</v>
      </c>
      <c r="U580">
        <v>100.14060000000001</v>
      </c>
      <c r="V580">
        <v>0</v>
      </c>
      <c r="W580" t="s">
        <v>1</v>
      </c>
    </row>
    <row r="581" spans="1:23">
      <c r="A581" t="s">
        <v>8564</v>
      </c>
      <c r="B581" t="str">
        <f t="shared" si="36"/>
        <v>Junio</v>
      </c>
      <c r="C581" s="20">
        <v>44734</v>
      </c>
      <c r="D581" t="s">
        <v>1</v>
      </c>
      <c r="E581" t="s">
        <v>0</v>
      </c>
      <c r="F581" t="str">
        <f t="shared" si="37"/>
        <v>CCF</v>
      </c>
      <c r="G581" t="s">
        <v>8149</v>
      </c>
      <c r="H581" t="s">
        <v>8150</v>
      </c>
      <c r="I581">
        <v>3026</v>
      </c>
      <c r="J581">
        <v>3026</v>
      </c>
      <c r="K581" t="s">
        <v>435</v>
      </c>
      <c r="L581" t="str">
        <f t="shared" si="38"/>
        <v>NIT</v>
      </c>
      <c r="M581" t="str">
        <f t="shared" si="39"/>
        <v>06130407761017</v>
      </c>
      <c r="N581" t="s">
        <v>436</v>
      </c>
      <c r="O581">
        <v>0</v>
      </c>
      <c r="P581">
        <v>0</v>
      </c>
      <c r="Q581">
        <v>348.74</v>
      </c>
      <c r="R581">
        <v>45.336200000000005</v>
      </c>
      <c r="S581">
        <v>0</v>
      </c>
      <c r="T581">
        <v>0</v>
      </c>
      <c r="U581">
        <v>394.07620000000003</v>
      </c>
      <c r="V581">
        <v>0</v>
      </c>
      <c r="W581" t="s">
        <v>1</v>
      </c>
    </row>
    <row r="582" spans="1:23">
      <c r="A582" t="s">
        <v>8564</v>
      </c>
      <c r="B582" t="str">
        <f t="shared" si="36"/>
        <v>Junio</v>
      </c>
      <c r="C582" s="20">
        <v>44734</v>
      </c>
      <c r="D582" t="s">
        <v>1</v>
      </c>
      <c r="E582" t="s">
        <v>0</v>
      </c>
      <c r="F582" t="str">
        <f t="shared" si="37"/>
        <v>CCF</v>
      </c>
      <c r="G582" t="s">
        <v>8149</v>
      </c>
      <c r="H582" t="s">
        <v>8150</v>
      </c>
      <c r="I582">
        <v>3027</v>
      </c>
      <c r="J582">
        <v>3027</v>
      </c>
      <c r="K582" t="s">
        <v>211</v>
      </c>
      <c r="L582" t="str">
        <f t="shared" si="38"/>
        <v>NIT</v>
      </c>
      <c r="M582" t="str">
        <f t="shared" si="39"/>
        <v>06141612151053</v>
      </c>
      <c r="N582" t="s">
        <v>212</v>
      </c>
      <c r="O582">
        <v>0</v>
      </c>
      <c r="P582">
        <v>0</v>
      </c>
      <c r="Q582">
        <v>72.56</v>
      </c>
      <c r="R582">
        <v>9.4328000000000003</v>
      </c>
      <c r="S582">
        <v>0</v>
      </c>
      <c r="T582">
        <v>0</v>
      </c>
      <c r="U582">
        <v>81.992800000000003</v>
      </c>
      <c r="V582">
        <v>0</v>
      </c>
      <c r="W582" t="s">
        <v>1</v>
      </c>
    </row>
    <row r="583" spans="1:23">
      <c r="A583" t="s">
        <v>8564</v>
      </c>
      <c r="B583" t="str">
        <f t="shared" si="36"/>
        <v>Junio</v>
      </c>
      <c r="C583" s="20">
        <v>44734</v>
      </c>
      <c r="D583" t="s">
        <v>1</v>
      </c>
      <c r="E583" t="s">
        <v>0</v>
      </c>
      <c r="F583" t="str">
        <f t="shared" si="37"/>
        <v>CCF</v>
      </c>
      <c r="G583" t="s">
        <v>8149</v>
      </c>
      <c r="H583" t="s">
        <v>8150</v>
      </c>
      <c r="I583">
        <v>3028</v>
      </c>
      <c r="J583">
        <v>3028</v>
      </c>
      <c r="K583" t="s">
        <v>249</v>
      </c>
      <c r="L583" t="str">
        <f t="shared" si="38"/>
        <v>NIT</v>
      </c>
      <c r="M583" t="str">
        <f t="shared" si="39"/>
        <v>06071402171010</v>
      </c>
      <c r="N583" t="s">
        <v>250</v>
      </c>
      <c r="O583">
        <v>0</v>
      </c>
      <c r="P583">
        <v>0</v>
      </c>
      <c r="Q583">
        <v>33.22</v>
      </c>
      <c r="R583">
        <v>4.3186</v>
      </c>
      <c r="S583">
        <v>0</v>
      </c>
      <c r="T583">
        <v>0</v>
      </c>
      <c r="U583">
        <v>37.538600000000002</v>
      </c>
      <c r="V583">
        <v>0</v>
      </c>
      <c r="W583" t="s">
        <v>1</v>
      </c>
    </row>
    <row r="584" spans="1:23">
      <c r="A584" t="s">
        <v>8564</v>
      </c>
      <c r="B584" t="str">
        <f t="shared" si="36"/>
        <v>Junio</v>
      </c>
      <c r="C584" s="20">
        <v>44734</v>
      </c>
      <c r="D584" t="s">
        <v>1</v>
      </c>
      <c r="E584" t="s">
        <v>0</v>
      </c>
      <c r="F584" t="str">
        <f t="shared" si="37"/>
        <v>CCF</v>
      </c>
      <c r="G584" t="s">
        <v>8149</v>
      </c>
      <c r="H584" t="s">
        <v>8150</v>
      </c>
      <c r="I584">
        <v>3029</v>
      </c>
      <c r="J584">
        <v>3029</v>
      </c>
      <c r="K584" t="s">
        <v>211</v>
      </c>
      <c r="L584" t="str">
        <f t="shared" si="38"/>
        <v>NIT</v>
      </c>
      <c r="M584" t="str">
        <f t="shared" si="39"/>
        <v>06141612151053</v>
      </c>
      <c r="N584" t="s">
        <v>212</v>
      </c>
      <c r="O584">
        <v>0</v>
      </c>
      <c r="P584">
        <v>0</v>
      </c>
      <c r="Q584">
        <v>71.099999999999994</v>
      </c>
      <c r="R584">
        <v>9.2430000000000003</v>
      </c>
      <c r="S584">
        <v>0</v>
      </c>
      <c r="T584">
        <v>0</v>
      </c>
      <c r="U584">
        <v>80.342999999999989</v>
      </c>
      <c r="V584">
        <v>0</v>
      </c>
      <c r="W584" t="s">
        <v>1</v>
      </c>
    </row>
    <row r="585" spans="1:23">
      <c r="A585" t="s">
        <v>8564</v>
      </c>
      <c r="B585" t="str">
        <f t="shared" si="36"/>
        <v>Junio</v>
      </c>
      <c r="C585" s="20">
        <v>44734</v>
      </c>
      <c r="D585" t="s">
        <v>1</v>
      </c>
      <c r="E585" t="s">
        <v>0</v>
      </c>
      <c r="F585" t="str">
        <f t="shared" si="37"/>
        <v>CCF</v>
      </c>
      <c r="G585" t="s">
        <v>8149</v>
      </c>
      <c r="H585" t="s">
        <v>8150</v>
      </c>
      <c r="I585">
        <v>3030</v>
      </c>
      <c r="J585">
        <v>3030</v>
      </c>
      <c r="K585" t="s">
        <v>383</v>
      </c>
      <c r="L585" t="str">
        <f t="shared" si="38"/>
        <v>NIT</v>
      </c>
      <c r="M585" t="str">
        <f t="shared" si="39"/>
        <v>02102001171016</v>
      </c>
      <c r="N585" t="s">
        <v>384</v>
      </c>
      <c r="O585">
        <v>0</v>
      </c>
      <c r="P585">
        <v>0</v>
      </c>
      <c r="Q585">
        <v>528.48</v>
      </c>
      <c r="R585">
        <v>68.702400000000011</v>
      </c>
      <c r="S585">
        <v>0</v>
      </c>
      <c r="T585">
        <v>0</v>
      </c>
      <c r="U585">
        <v>597.18240000000003</v>
      </c>
      <c r="V585">
        <v>0</v>
      </c>
      <c r="W585" t="s">
        <v>1</v>
      </c>
    </row>
    <row r="586" spans="1:23">
      <c r="A586" t="s">
        <v>8564</v>
      </c>
      <c r="B586" t="str">
        <f t="shared" si="36"/>
        <v>Junio</v>
      </c>
      <c r="C586" s="20">
        <v>44734</v>
      </c>
      <c r="D586" t="s">
        <v>1</v>
      </c>
      <c r="E586" t="s">
        <v>0</v>
      </c>
      <c r="F586" t="str">
        <f t="shared" si="37"/>
        <v>CCF</v>
      </c>
      <c r="G586" t="s">
        <v>8149</v>
      </c>
      <c r="H586" t="s">
        <v>8150</v>
      </c>
      <c r="I586">
        <v>3031</v>
      </c>
      <c r="J586">
        <v>3031</v>
      </c>
      <c r="K586" t="s">
        <v>612</v>
      </c>
      <c r="L586" t="str">
        <f t="shared" si="38"/>
        <v>NIT</v>
      </c>
      <c r="M586" t="str">
        <f t="shared" si="39"/>
        <v>02102610911017</v>
      </c>
      <c r="N586" t="s">
        <v>613</v>
      </c>
      <c r="O586">
        <v>0</v>
      </c>
      <c r="P586">
        <v>0</v>
      </c>
      <c r="Q586">
        <v>652.47299999999996</v>
      </c>
      <c r="R586">
        <v>84.821489999999997</v>
      </c>
      <c r="S586">
        <v>0</v>
      </c>
      <c r="T586">
        <v>0</v>
      </c>
      <c r="U586">
        <v>737.29449</v>
      </c>
      <c r="V586">
        <v>0</v>
      </c>
      <c r="W586" t="s">
        <v>1</v>
      </c>
    </row>
    <row r="587" spans="1:23">
      <c r="A587" t="s">
        <v>8564</v>
      </c>
      <c r="B587" t="str">
        <f t="shared" si="36"/>
        <v>Junio</v>
      </c>
      <c r="C587" s="20">
        <v>44734</v>
      </c>
      <c r="D587" t="s">
        <v>1</v>
      </c>
      <c r="E587" t="s">
        <v>0</v>
      </c>
      <c r="F587" t="str">
        <f t="shared" si="37"/>
        <v>CCF</v>
      </c>
      <c r="G587" t="s">
        <v>8149</v>
      </c>
      <c r="H587" t="s">
        <v>8150</v>
      </c>
      <c r="I587">
        <v>3032</v>
      </c>
      <c r="J587">
        <v>3032</v>
      </c>
      <c r="K587" t="s">
        <v>120</v>
      </c>
      <c r="L587" t="str">
        <f t="shared" si="38"/>
        <v>NIT</v>
      </c>
      <c r="M587" t="str">
        <f t="shared" si="39"/>
        <v>06142208811224</v>
      </c>
      <c r="N587" t="s">
        <v>121</v>
      </c>
      <c r="O587">
        <v>0</v>
      </c>
      <c r="P587">
        <v>0</v>
      </c>
      <c r="Q587">
        <v>175.06</v>
      </c>
      <c r="R587">
        <v>22.7578</v>
      </c>
      <c r="S587">
        <v>0</v>
      </c>
      <c r="T587">
        <v>0</v>
      </c>
      <c r="U587">
        <v>197.81780000000001</v>
      </c>
      <c r="V587">
        <v>0</v>
      </c>
      <c r="W587" t="s">
        <v>1</v>
      </c>
    </row>
    <row r="588" spans="1:23">
      <c r="A588" t="s">
        <v>8564</v>
      </c>
      <c r="B588" t="str">
        <f t="shared" si="36"/>
        <v>Junio</v>
      </c>
      <c r="C588" s="20">
        <v>44734</v>
      </c>
      <c r="D588" t="s">
        <v>1</v>
      </c>
      <c r="E588" t="s">
        <v>0</v>
      </c>
      <c r="F588" t="str">
        <f t="shared" si="37"/>
        <v>CCF</v>
      </c>
      <c r="G588" t="s">
        <v>8149</v>
      </c>
      <c r="H588" t="s">
        <v>8150</v>
      </c>
      <c r="I588">
        <v>3033</v>
      </c>
      <c r="J588">
        <v>3033</v>
      </c>
      <c r="K588" t="s">
        <v>120</v>
      </c>
      <c r="L588" t="str">
        <f t="shared" si="38"/>
        <v>NIT</v>
      </c>
      <c r="M588" t="str">
        <f t="shared" si="39"/>
        <v>06142208811224</v>
      </c>
      <c r="N588" t="s">
        <v>121</v>
      </c>
      <c r="O588">
        <v>0</v>
      </c>
      <c r="P588">
        <v>0</v>
      </c>
      <c r="Q588">
        <v>70</v>
      </c>
      <c r="R588">
        <v>9.1</v>
      </c>
      <c r="S588">
        <v>0</v>
      </c>
      <c r="T588">
        <v>0</v>
      </c>
      <c r="U588">
        <v>79.099999999999994</v>
      </c>
      <c r="V588">
        <v>0</v>
      </c>
      <c r="W588" t="s">
        <v>1</v>
      </c>
    </row>
    <row r="589" spans="1:23">
      <c r="A589" t="s">
        <v>8564</v>
      </c>
      <c r="B589" t="str">
        <f t="shared" si="36"/>
        <v>Junio</v>
      </c>
      <c r="C589" s="20">
        <v>44734</v>
      </c>
      <c r="D589" t="s">
        <v>1</v>
      </c>
      <c r="E589" t="s">
        <v>0</v>
      </c>
      <c r="F589" t="str">
        <f t="shared" si="37"/>
        <v>CCF</v>
      </c>
      <c r="G589" t="s">
        <v>8149</v>
      </c>
      <c r="H589" t="s">
        <v>8150</v>
      </c>
      <c r="I589">
        <v>3034</v>
      </c>
      <c r="J589">
        <v>3034</v>
      </c>
      <c r="K589">
        <v>0</v>
      </c>
      <c r="L589" t="str">
        <f t="shared" si="38"/>
        <v>DUI</v>
      </c>
      <c r="M589" t="str">
        <f t="shared" si="39"/>
        <v>005661940</v>
      </c>
      <c r="N589" t="s">
        <v>492</v>
      </c>
      <c r="O589">
        <v>0</v>
      </c>
      <c r="P589">
        <v>0</v>
      </c>
      <c r="Q589">
        <v>113.89</v>
      </c>
      <c r="R589">
        <v>14.8057</v>
      </c>
      <c r="S589">
        <v>0</v>
      </c>
      <c r="T589">
        <v>0</v>
      </c>
      <c r="U589">
        <v>128.69569999999999</v>
      </c>
      <c r="V589" t="s">
        <v>8420</v>
      </c>
      <c r="W589" t="s">
        <v>1</v>
      </c>
    </row>
    <row r="590" spans="1:23">
      <c r="A590" t="s">
        <v>8564</v>
      </c>
      <c r="B590" t="str">
        <f t="shared" si="36"/>
        <v>Junio</v>
      </c>
      <c r="C590" s="20">
        <v>44734</v>
      </c>
      <c r="D590" t="s">
        <v>1</v>
      </c>
      <c r="E590" t="s">
        <v>0</v>
      </c>
      <c r="F590" t="str">
        <f t="shared" si="37"/>
        <v>CCF</v>
      </c>
      <c r="G590" t="s">
        <v>8149</v>
      </c>
      <c r="H590" t="s">
        <v>8150</v>
      </c>
      <c r="I590">
        <v>3035</v>
      </c>
      <c r="J590">
        <v>3035</v>
      </c>
      <c r="K590" t="s">
        <v>7927</v>
      </c>
      <c r="L590" t="str">
        <f t="shared" si="38"/>
        <v>NIT</v>
      </c>
      <c r="M590" t="str">
        <f t="shared" si="39"/>
        <v>12171112191016</v>
      </c>
      <c r="N590" t="s">
        <v>7928</v>
      </c>
      <c r="O590">
        <v>0</v>
      </c>
      <c r="P590">
        <v>0</v>
      </c>
      <c r="Q590">
        <v>469.43</v>
      </c>
      <c r="R590">
        <v>61.0259</v>
      </c>
      <c r="S590">
        <v>0</v>
      </c>
      <c r="T590">
        <v>0</v>
      </c>
      <c r="U590">
        <v>530.45590000000004</v>
      </c>
      <c r="V590">
        <v>0</v>
      </c>
      <c r="W590" t="s">
        <v>1</v>
      </c>
    </row>
    <row r="591" spans="1:23">
      <c r="A591" t="s">
        <v>8564</v>
      </c>
      <c r="B591" t="str">
        <f t="shared" si="36"/>
        <v>Junio</v>
      </c>
      <c r="C591" s="20">
        <v>44734</v>
      </c>
      <c r="D591" t="s">
        <v>1</v>
      </c>
      <c r="E591" t="s">
        <v>0</v>
      </c>
      <c r="F591" t="str">
        <f t="shared" si="37"/>
        <v>CCF</v>
      </c>
      <c r="G591" t="s">
        <v>8149</v>
      </c>
      <c r="H591" t="s">
        <v>8150</v>
      </c>
      <c r="I591">
        <v>3036</v>
      </c>
      <c r="J591">
        <v>3036</v>
      </c>
      <c r="K591" t="s">
        <v>1342</v>
      </c>
      <c r="L591" t="str">
        <f t="shared" si="38"/>
        <v>NIT</v>
      </c>
      <c r="M591" t="str">
        <f t="shared" si="39"/>
        <v>06141609201015</v>
      </c>
      <c r="N591" t="s">
        <v>1343</v>
      </c>
      <c r="O591">
        <v>0</v>
      </c>
      <c r="P591">
        <v>0</v>
      </c>
      <c r="Q591">
        <v>176.99</v>
      </c>
      <c r="R591">
        <v>23.008700000000001</v>
      </c>
      <c r="S591">
        <v>0</v>
      </c>
      <c r="T591">
        <v>0</v>
      </c>
      <c r="U591">
        <v>199.99870000000001</v>
      </c>
      <c r="V591">
        <v>0</v>
      </c>
      <c r="W591" t="s">
        <v>1</v>
      </c>
    </row>
    <row r="592" spans="1:23">
      <c r="A592" t="s">
        <v>8564</v>
      </c>
      <c r="B592" t="str">
        <f t="shared" si="36"/>
        <v>Junio</v>
      </c>
      <c r="C592" s="20">
        <v>44734</v>
      </c>
      <c r="D592" t="s">
        <v>1</v>
      </c>
      <c r="E592" t="s">
        <v>0</v>
      </c>
      <c r="F592" t="str">
        <f t="shared" si="37"/>
        <v>CCF</v>
      </c>
      <c r="G592" t="s">
        <v>8149</v>
      </c>
      <c r="H592" t="s">
        <v>8150</v>
      </c>
      <c r="I592">
        <v>3037</v>
      </c>
      <c r="J592">
        <v>3037</v>
      </c>
      <c r="K592" t="s">
        <v>8672</v>
      </c>
      <c r="L592" t="str">
        <f t="shared" si="38"/>
        <v>NIT</v>
      </c>
      <c r="M592" t="str">
        <f t="shared" si="39"/>
        <v>06142701211040</v>
      </c>
      <c r="N592" t="s">
        <v>8673</v>
      </c>
      <c r="O592">
        <v>0</v>
      </c>
      <c r="P592">
        <v>0</v>
      </c>
      <c r="Q592">
        <v>322.55</v>
      </c>
      <c r="R592">
        <v>41.9315</v>
      </c>
      <c r="S592">
        <v>0</v>
      </c>
      <c r="T592">
        <v>0</v>
      </c>
      <c r="U592">
        <v>364.48149999999998</v>
      </c>
      <c r="V592">
        <v>0</v>
      </c>
      <c r="W592" t="s">
        <v>1</v>
      </c>
    </row>
    <row r="593" spans="1:23">
      <c r="A593" t="s">
        <v>8564</v>
      </c>
      <c r="B593" t="str">
        <f t="shared" si="36"/>
        <v>Junio</v>
      </c>
      <c r="C593" s="20">
        <v>44734</v>
      </c>
      <c r="D593" t="s">
        <v>1</v>
      </c>
      <c r="E593" t="s">
        <v>0</v>
      </c>
      <c r="F593" t="str">
        <f t="shared" si="37"/>
        <v>CCF</v>
      </c>
      <c r="G593" t="s">
        <v>8149</v>
      </c>
      <c r="H593" t="s">
        <v>8150</v>
      </c>
      <c r="I593">
        <v>3038</v>
      </c>
      <c r="J593">
        <v>3038</v>
      </c>
      <c r="K593">
        <v>0</v>
      </c>
      <c r="L593" t="str">
        <f t="shared" si="38"/>
        <v>DUI</v>
      </c>
      <c r="M593" t="str">
        <f t="shared" si="39"/>
        <v>026130433</v>
      </c>
      <c r="N593" t="s">
        <v>8430</v>
      </c>
      <c r="O593">
        <v>0</v>
      </c>
      <c r="P593">
        <v>0</v>
      </c>
      <c r="Q593">
        <v>1116.18</v>
      </c>
      <c r="R593">
        <v>145.10340000000002</v>
      </c>
      <c r="S593">
        <v>0</v>
      </c>
      <c r="T593">
        <v>0</v>
      </c>
      <c r="U593">
        <v>1261.2834</v>
      </c>
      <c r="V593" t="s">
        <v>8429</v>
      </c>
      <c r="W593" t="s">
        <v>1</v>
      </c>
    </row>
    <row r="594" spans="1:23">
      <c r="A594" t="s">
        <v>8564</v>
      </c>
      <c r="B594" t="str">
        <f t="shared" si="36"/>
        <v>Junio</v>
      </c>
      <c r="C594" s="20">
        <v>44734</v>
      </c>
      <c r="D594" t="s">
        <v>1</v>
      </c>
      <c r="E594" t="s">
        <v>0</v>
      </c>
      <c r="F594" t="str">
        <f t="shared" si="37"/>
        <v>CCF</v>
      </c>
      <c r="G594" t="s">
        <v>8149</v>
      </c>
      <c r="H594" t="s">
        <v>8150</v>
      </c>
      <c r="I594">
        <v>3039</v>
      </c>
      <c r="J594">
        <v>3039</v>
      </c>
      <c r="K594" t="s">
        <v>8670</v>
      </c>
      <c r="L594" t="str">
        <f t="shared" si="38"/>
        <v>NIT</v>
      </c>
      <c r="M594" t="str">
        <f t="shared" si="39"/>
        <v>10061507671010</v>
      </c>
      <c r="N594" t="s">
        <v>8671</v>
      </c>
      <c r="O594">
        <v>0</v>
      </c>
      <c r="P594">
        <v>0</v>
      </c>
      <c r="Q594">
        <v>201.36</v>
      </c>
      <c r="R594">
        <v>26.176800000000004</v>
      </c>
      <c r="S594">
        <v>0</v>
      </c>
      <c r="T594">
        <v>0</v>
      </c>
      <c r="U594">
        <v>227.53680000000003</v>
      </c>
      <c r="V594">
        <v>0</v>
      </c>
      <c r="W594" t="s">
        <v>1</v>
      </c>
    </row>
    <row r="595" spans="1:23">
      <c r="A595" t="s">
        <v>8564</v>
      </c>
      <c r="B595" t="str">
        <f t="shared" si="36"/>
        <v>Junio</v>
      </c>
      <c r="C595" s="20">
        <v>44734</v>
      </c>
      <c r="D595" t="s">
        <v>1</v>
      </c>
      <c r="E595" t="s">
        <v>0</v>
      </c>
      <c r="F595" t="str">
        <f t="shared" si="37"/>
        <v>CCF</v>
      </c>
      <c r="G595" t="s">
        <v>8149</v>
      </c>
      <c r="H595" t="s">
        <v>8150</v>
      </c>
      <c r="I595">
        <v>3040</v>
      </c>
      <c r="J595">
        <v>3040</v>
      </c>
      <c r="K595" t="s">
        <v>620</v>
      </c>
      <c r="L595" t="str">
        <f t="shared" si="38"/>
        <v>NIT</v>
      </c>
      <c r="M595" t="str">
        <f t="shared" si="39"/>
        <v>06140312700042</v>
      </c>
      <c r="N595" t="s">
        <v>621</v>
      </c>
      <c r="O595">
        <v>0</v>
      </c>
      <c r="P595">
        <v>0</v>
      </c>
      <c r="Q595">
        <v>9557.4</v>
      </c>
      <c r="R595">
        <v>1242.462</v>
      </c>
      <c r="S595">
        <v>0</v>
      </c>
      <c r="T595">
        <v>0</v>
      </c>
      <c r="U595">
        <v>10799.861999999999</v>
      </c>
      <c r="V595">
        <v>0</v>
      </c>
      <c r="W595" t="s">
        <v>1</v>
      </c>
    </row>
    <row r="596" spans="1:23">
      <c r="A596" t="s">
        <v>8564</v>
      </c>
      <c r="B596" t="str">
        <f t="shared" si="36"/>
        <v>Junio</v>
      </c>
      <c r="C596" s="20">
        <v>44734</v>
      </c>
      <c r="D596" t="s">
        <v>1</v>
      </c>
      <c r="E596" t="s">
        <v>0</v>
      </c>
      <c r="F596" t="str">
        <f t="shared" si="37"/>
        <v>CCF</v>
      </c>
      <c r="G596" t="s">
        <v>8149</v>
      </c>
      <c r="H596" t="s">
        <v>8150</v>
      </c>
      <c r="I596">
        <v>3041</v>
      </c>
      <c r="J596">
        <v>3041</v>
      </c>
      <c r="K596" t="s">
        <v>620</v>
      </c>
      <c r="L596" t="str">
        <f t="shared" si="38"/>
        <v>NIT</v>
      </c>
      <c r="M596" t="str">
        <f t="shared" si="39"/>
        <v>06140312700042</v>
      </c>
      <c r="N596" t="s">
        <v>621</v>
      </c>
      <c r="O596">
        <v>0</v>
      </c>
      <c r="P596">
        <v>0</v>
      </c>
      <c r="Q596">
        <v>1338.04</v>
      </c>
      <c r="R596">
        <v>173.9452</v>
      </c>
      <c r="S596">
        <v>0</v>
      </c>
      <c r="T596">
        <v>0</v>
      </c>
      <c r="U596">
        <v>1511.9852000000001</v>
      </c>
      <c r="V596">
        <v>0</v>
      </c>
      <c r="W596" t="s">
        <v>1</v>
      </c>
    </row>
    <row r="597" spans="1:23">
      <c r="A597" t="s">
        <v>8564</v>
      </c>
      <c r="B597" t="str">
        <f t="shared" si="36"/>
        <v>Junio</v>
      </c>
      <c r="C597" s="20">
        <v>44734</v>
      </c>
      <c r="D597" t="s">
        <v>1</v>
      </c>
      <c r="E597" t="s">
        <v>0</v>
      </c>
      <c r="F597" t="str">
        <f t="shared" si="37"/>
        <v>CCF</v>
      </c>
      <c r="G597" t="s">
        <v>8149</v>
      </c>
      <c r="H597" t="s">
        <v>8150</v>
      </c>
      <c r="I597">
        <v>3042</v>
      </c>
      <c r="J597">
        <v>3042</v>
      </c>
      <c r="K597" t="s">
        <v>675</v>
      </c>
      <c r="L597" t="str">
        <f t="shared" si="38"/>
        <v>NIT</v>
      </c>
      <c r="M597" t="str">
        <f t="shared" si="39"/>
        <v>05022009530018</v>
      </c>
      <c r="N597" t="s">
        <v>676</v>
      </c>
      <c r="O597">
        <v>0</v>
      </c>
      <c r="P597">
        <v>0</v>
      </c>
      <c r="Q597">
        <v>226.29</v>
      </c>
      <c r="R597">
        <v>29.4177</v>
      </c>
      <c r="S597">
        <v>0</v>
      </c>
      <c r="T597">
        <v>0</v>
      </c>
      <c r="U597">
        <v>255.70769999999999</v>
      </c>
      <c r="V597">
        <v>0</v>
      </c>
      <c r="W597" t="s">
        <v>1</v>
      </c>
    </row>
    <row r="598" spans="1:23">
      <c r="A598" t="s">
        <v>8564</v>
      </c>
      <c r="B598" t="str">
        <f t="shared" si="36"/>
        <v>Junio</v>
      </c>
      <c r="C598" s="20">
        <v>44734</v>
      </c>
      <c r="D598" t="s">
        <v>1</v>
      </c>
      <c r="E598" t="s">
        <v>0</v>
      </c>
      <c r="F598" t="str">
        <f t="shared" si="37"/>
        <v>CCF</v>
      </c>
      <c r="G598" t="s">
        <v>8149</v>
      </c>
      <c r="H598" t="s">
        <v>8150</v>
      </c>
      <c r="I598">
        <v>3043</v>
      </c>
      <c r="J598">
        <v>3043</v>
      </c>
      <c r="K598" t="s">
        <v>417</v>
      </c>
      <c r="L598" t="str">
        <f t="shared" si="38"/>
        <v>NIT</v>
      </c>
      <c r="M598" t="str">
        <f t="shared" si="39"/>
        <v>05021203781011</v>
      </c>
      <c r="N598" t="s">
        <v>418</v>
      </c>
      <c r="O598">
        <v>0</v>
      </c>
      <c r="P598">
        <v>0</v>
      </c>
      <c r="Q598">
        <v>205.9</v>
      </c>
      <c r="R598">
        <v>26.767000000000003</v>
      </c>
      <c r="S598">
        <v>0</v>
      </c>
      <c r="T598">
        <v>0</v>
      </c>
      <c r="U598">
        <v>232.667</v>
      </c>
      <c r="V598">
        <v>0</v>
      </c>
      <c r="W598" t="s">
        <v>1</v>
      </c>
    </row>
    <row r="599" spans="1:23">
      <c r="A599" t="s">
        <v>8564</v>
      </c>
      <c r="B599" t="str">
        <f t="shared" si="36"/>
        <v>Junio</v>
      </c>
      <c r="C599" s="20">
        <v>44734</v>
      </c>
      <c r="D599" t="s">
        <v>1</v>
      </c>
      <c r="E599" t="s">
        <v>0</v>
      </c>
      <c r="F599" t="str">
        <f t="shared" si="37"/>
        <v>CCF</v>
      </c>
      <c r="G599" t="s">
        <v>8149</v>
      </c>
      <c r="H599" t="s">
        <v>8150</v>
      </c>
      <c r="I599">
        <v>3044</v>
      </c>
      <c r="J599">
        <v>3044</v>
      </c>
      <c r="K599" t="s">
        <v>307</v>
      </c>
      <c r="L599" t="str">
        <f t="shared" si="38"/>
        <v>NIT</v>
      </c>
      <c r="M599" t="str">
        <f t="shared" si="39"/>
        <v>06141303971062</v>
      </c>
      <c r="N599" t="s">
        <v>308</v>
      </c>
      <c r="O599">
        <v>0</v>
      </c>
      <c r="P599">
        <v>0</v>
      </c>
      <c r="Q599">
        <v>1095.92</v>
      </c>
      <c r="R599">
        <v>142.46960000000001</v>
      </c>
      <c r="S599">
        <v>0</v>
      </c>
      <c r="T599">
        <v>0</v>
      </c>
      <c r="U599">
        <v>1238.3896</v>
      </c>
      <c r="V599">
        <v>0</v>
      </c>
      <c r="W599" t="s">
        <v>1</v>
      </c>
    </row>
    <row r="600" spans="1:23">
      <c r="A600" t="s">
        <v>8564</v>
      </c>
      <c r="B600" t="str">
        <f t="shared" si="36"/>
        <v>Junio</v>
      </c>
      <c r="C600" s="20">
        <v>44734</v>
      </c>
      <c r="D600" t="s">
        <v>1</v>
      </c>
      <c r="E600" t="s">
        <v>0</v>
      </c>
      <c r="F600" t="str">
        <f t="shared" si="37"/>
        <v>CCF</v>
      </c>
      <c r="G600" t="s">
        <v>8149</v>
      </c>
      <c r="H600" t="s">
        <v>8150</v>
      </c>
      <c r="I600">
        <v>3045</v>
      </c>
      <c r="J600">
        <v>3045</v>
      </c>
      <c r="K600" t="s">
        <v>118</v>
      </c>
      <c r="L600" t="str">
        <f t="shared" si="38"/>
        <v>NIT</v>
      </c>
      <c r="M600" t="str">
        <f t="shared" si="39"/>
        <v>06141106071025</v>
      </c>
      <c r="N600" t="s">
        <v>119</v>
      </c>
      <c r="O600">
        <v>0</v>
      </c>
      <c r="P600">
        <v>0</v>
      </c>
      <c r="Q600">
        <v>68.81</v>
      </c>
      <c r="R600">
        <v>8.9453000000000014</v>
      </c>
      <c r="S600">
        <v>0</v>
      </c>
      <c r="T600">
        <v>0</v>
      </c>
      <c r="U600">
        <v>77.755300000000005</v>
      </c>
      <c r="V600">
        <v>0</v>
      </c>
      <c r="W600" t="s">
        <v>1</v>
      </c>
    </row>
    <row r="601" spans="1:23">
      <c r="A601" t="s">
        <v>8564</v>
      </c>
      <c r="B601" t="str">
        <f t="shared" si="36"/>
        <v>Junio</v>
      </c>
      <c r="C601" s="20">
        <v>44734</v>
      </c>
      <c r="D601" t="s">
        <v>1</v>
      </c>
      <c r="E601" t="s">
        <v>0</v>
      </c>
      <c r="F601" t="str">
        <f t="shared" si="37"/>
        <v>CCF</v>
      </c>
      <c r="G601" t="s">
        <v>8149</v>
      </c>
      <c r="H601" t="s">
        <v>8150</v>
      </c>
      <c r="I601">
        <v>3046</v>
      </c>
      <c r="J601">
        <v>3046</v>
      </c>
      <c r="K601" t="s">
        <v>118</v>
      </c>
      <c r="L601" t="str">
        <f t="shared" si="38"/>
        <v>NIT</v>
      </c>
      <c r="M601" t="str">
        <f t="shared" si="39"/>
        <v>06141106071025</v>
      </c>
      <c r="N601" t="s">
        <v>119</v>
      </c>
      <c r="O601">
        <v>0</v>
      </c>
      <c r="P601">
        <v>0</v>
      </c>
      <c r="Q601">
        <v>26.87</v>
      </c>
      <c r="R601">
        <v>3.4931000000000001</v>
      </c>
      <c r="S601">
        <v>0</v>
      </c>
      <c r="T601">
        <v>0</v>
      </c>
      <c r="U601">
        <v>30.363100000000003</v>
      </c>
      <c r="V601">
        <v>0</v>
      </c>
      <c r="W601" t="s">
        <v>1</v>
      </c>
    </row>
    <row r="602" spans="1:23">
      <c r="A602" t="s">
        <v>8564</v>
      </c>
      <c r="B602" t="str">
        <f t="shared" si="36"/>
        <v>Junio</v>
      </c>
      <c r="C602" s="20">
        <v>44734</v>
      </c>
      <c r="D602" t="s">
        <v>1</v>
      </c>
      <c r="E602" t="s">
        <v>0</v>
      </c>
      <c r="F602" t="str">
        <f t="shared" si="37"/>
        <v>CCF</v>
      </c>
      <c r="G602" t="s">
        <v>8149</v>
      </c>
      <c r="H602" t="s">
        <v>8150</v>
      </c>
      <c r="I602">
        <v>3047</v>
      </c>
      <c r="J602">
        <v>3047</v>
      </c>
      <c r="K602" t="s">
        <v>7859</v>
      </c>
      <c r="L602" t="str">
        <f t="shared" si="38"/>
        <v>NIT</v>
      </c>
      <c r="M602" t="str">
        <f t="shared" si="39"/>
        <v>06140504211035</v>
      </c>
      <c r="N602" t="s">
        <v>7860</v>
      </c>
      <c r="O602">
        <v>0</v>
      </c>
      <c r="P602">
        <v>0</v>
      </c>
      <c r="Q602">
        <v>500.93</v>
      </c>
      <c r="R602">
        <v>65.120900000000006</v>
      </c>
      <c r="S602">
        <v>0</v>
      </c>
      <c r="T602">
        <v>0</v>
      </c>
      <c r="U602">
        <v>566.05089999999996</v>
      </c>
      <c r="V602">
        <v>0</v>
      </c>
      <c r="W602" t="s">
        <v>1</v>
      </c>
    </row>
    <row r="603" spans="1:23">
      <c r="A603" t="s">
        <v>8564</v>
      </c>
      <c r="B603" t="str">
        <f t="shared" si="36"/>
        <v>Junio</v>
      </c>
      <c r="C603" s="20">
        <v>44734</v>
      </c>
      <c r="D603" t="s">
        <v>1</v>
      </c>
      <c r="E603" t="s">
        <v>0</v>
      </c>
      <c r="F603" t="str">
        <f t="shared" si="37"/>
        <v>CCF</v>
      </c>
      <c r="G603" t="s">
        <v>8149</v>
      </c>
      <c r="H603" t="s">
        <v>8150</v>
      </c>
      <c r="I603">
        <v>3048</v>
      </c>
      <c r="J603">
        <v>3048</v>
      </c>
      <c r="K603" t="s">
        <v>409</v>
      </c>
      <c r="L603" t="str">
        <f t="shared" si="38"/>
        <v>NIT</v>
      </c>
      <c r="M603" t="str">
        <f t="shared" si="39"/>
        <v>14122701570014</v>
      </c>
      <c r="N603" t="s">
        <v>410</v>
      </c>
      <c r="O603">
        <v>0</v>
      </c>
      <c r="P603">
        <v>0</v>
      </c>
      <c r="Q603">
        <v>63.17</v>
      </c>
      <c r="R603">
        <v>8.2121000000000013</v>
      </c>
      <c r="S603">
        <v>0</v>
      </c>
      <c r="T603">
        <v>0</v>
      </c>
      <c r="U603">
        <v>71.382100000000008</v>
      </c>
      <c r="V603">
        <v>0</v>
      </c>
      <c r="W603" t="s">
        <v>1</v>
      </c>
    </row>
    <row r="604" spans="1:23">
      <c r="A604" t="s">
        <v>8564</v>
      </c>
      <c r="B604" t="str">
        <f t="shared" si="36"/>
        <v>Junio</v>
      </c>
      <c r="C604" s="20">
        <v>44734</v>
      </c>
      <c r="D604" t="s">
        <v>1</v>
      </c>
      <c r="E604" t="s">
        <v>0</v>
      </c>
      <c r="F604" t="str">
        <f t="shared" si="37"/>
        <v>CCF</v>
      </c>
      <c r="G604" t="s">
        <v>8149</v>
      </c>
      <c r="H604" t="s">
        <v>8150</v>
      </c>
      <c r="I604">
        <v>3049</v>
      </c>
      <c r="J604">
        <v>3049</v>
      </c>
      <c r="K604" t="s">
        <v>327</v>
      </c>
      <c r="L604" t="str">
        <f t="shared" si="38"/>
        <v>NIT</v>
      </c>
      <c r="M604" t="str">
        <f t="shared" si="39"/>
        <v>06140512181021</v>
      </c>
      <c r="N604" t="s">
        <v>328</v>
      </c>
      <c r="O604">
        <v>0</v>
      </c>
      <c r="P604">
        <v>0</v>
      </c>
      <c r="Q604">
        <v>246.68</v>
      </c>
      <c r="R604">
        <v>32.068400000000004</v>
      </c>
      <c r="S604">
        <v>0</v>
      </c>
      <c r="T604">
        <v>0</v>
      </c>
      <c r="U604">
        <v>278.7484</v>
      </c>
      <c r="V604">
        <v>0</v>
      </c>
      <c r="W604" t="s">
        <v>1</v>
      </c>
    </row>
    <row r="605" spans="1:23">
      <c r="A605" t="s">
        <v>8564</v>
      </c>
      <c r="B605" t="str">
        <f t="shared" si="36"/>
        <v>Junio</v>
      </c>
      <c r="C605" s="20">
        <v>44734</v>
      </c>
      <c r="D605" t="s">
        <v>1</v>
      </c>
      <c r="E605" t="s">
        <v>0</v>
      </c>
      <c r="F605" t="str">
        <f t="shared" si="37"/>
        <v>CCF</v>
      </c>
      <c r="G605" t="s">
        <v>8149</v>
      </c>
      <c r="H605" t="s">
        <v>8150</v>
      </c>
      <c r="I605">
        <v>3050</v>
      </c>
      <c r="J605">
        <v>3050</v>
      </c>
      <c r="K605">
        <v>0</v>
      </c>
      <c r="L605" t="str">
        <f t="shared" si="38"/>
        <v>DUI</v>
      </c>
      <c r="M605" t="str">
        <f t="shared" si="39"/>
        <v>044578045</v>
      </c>
      <c r="N605" t="s">
        <v>8056</v>
      </c>
      <c r="O605">
        <v>0</v>
      </c>
      <c r="P605">
        <v>0</v>
      </c>
      <c r="Q605">
        <v>36.83</v>
      </c>
      <c r="R605">
        <v>4.7878999999999996</v>
      </c>
      <c r="S605">
        <v>0</v>
      </c>
      <c r="T605">
        <v>0</v>
      </c>
      <c r="U605">
        <v>41.617899999999999</v>
      </c>
      <c r="V605" t="s">
        <v>8389</v>
      </c>
      <c r="W605" t="s">
        <v>1</v>
      </c>
    </row>
    <row r="606" spans="1:23">
      <c r="A606" t="s">
        <v>8564</v>
      </c>
      <c r="B606" t="str">
        <f t="shared" si="36"/>
        <v>Junio</v>
      </c>
      <c r="C606" s="20">
        <v>44734</v>
      </c>
      <c r="D606" t="s">
        <v>1</v>
      </c>
      <c r="E606" t="s">
        <v>0</v>
      </c>
      <c r="F606" t="str">
        <f t="shared" si="37"/>
        <v>CCF</v>
      </c>
      <c r="G606" t="s">
        <v>8149</v>
      </c>
      <c r="H606" t="s">
        <v>8150</v>
      </c>
      <c r="I606">
        <v>3051</v>
      </c>
      <c r="J606">
        <v>3051</v>
      </c>
      <c r="K606" t="s">
        <v>118</v>
      </c>
      <c r="L606" t="str">
        <f t="shared" si="38"/>
        <v>NIT</v>
      </c>
      <c r="M606" t="str">
        <f t="shared" si="39"/>
        <v>06141106071025</v>
      </c>
      <c r="N606" t="s">
        <v>119</v>
      </c>
      <c r="O606">
        <v>0</v>
      </c>
      <c r="P606">
        <v>0</v>
      </c>
      <c r="Q606">
        <v>23.78</v>
      </c>
      <c r="R606">
        <v>3.0914000000000001</v>
      </c>
      <c r="S606">
        <v>0</v>
      </c>
      <c r="T606">
        <v>0</v>
      </c>
      <c r="U606">
        <v>26.871400000000001</v>
      </c>
      <c r="V606">
        <v>0</v>
      </c>
      <c r="W606" t="s">
        <v>1</v>
      </c>
    </row>
    <row r="607" spans="1:23">
      <c r="A607" t="s">
        <v>8564</v>
      </c>
      <c r="B607" t="str">
        <f t="shared" si="36"/>
        <v>Junio</v>
      </c>
      <c r="C607" s="20">
        <v>44734</v>
      </c>
      <c r="D607" t="s">
        <v>1</v>
      </c>
      <c r="E607" t="s">
        <v>0</v>
      </c>
      <c r="F607" t="str">
        <f t="shared" si="37"/>
        <v>CCF</v>
      </c>
      <c r="G607" t="s">
        <v>8149</v>
      </c>
      <c r="H607" t="s">
        <v>8150</v>
      </c>
      <c r="I607">
        <v>3052</v>
      </c>
      <c r="J607">
        <v>3052</v>
      </c>
      <c r="K607" t="s">
        <v>564</v>
      </c>
      <c r="L607" t="str">
        <f t="shared" si="38"/>
        <v>NIT</v>
      </c>
      <c r="M607" t="str">
        <f t="shared" si="39"/>
        <v>13250306470019</v>
      </c>
      <c r="N607" t="s">
        <v>565</v>
      </c>
      <c r="O607">
        <v>0</v>
      </c>
      <c r="P607">
        <v>0</v>
      </c>
      <c r="Q607">
        <v>49.75</v>
      </c>
      <c r="R607">
        <v>6.4675000000000002</v>
      </c>
      <c r="S607">
        <v>0</v>
      </c>
      <c r="T607">
        <v>0</v>
      </c>
      <c r="U607">
        <v>56.217500000000001</v>
      </c>
      <c r="V607">
        <v>0</v>
      </c>
      <c r="W607" t="s">
        <v>1</v>
      </c>
    </row>
    <row r="608" spans="1:23">
      <c r="A608" t="s">
        <v>8564</v>
      </c>
      <c r="B608" t="str">
        <f t="shared" si="36"/>
        <v>Junio</v>
      </c>
      <c r="C608" s="20">
        <v>44734</v>
      </c>
      <c r="D608" t="s">
        <v>1</v>
      </c>
      <c r="E608" t="s">
        <v>0</v>
      </c>
      <c r="F608" t="str">
        <f t="shared" si="37"/>
        <v>CCF</v>
      </c>
      <c r="G608" t="s">
        <v>8149</v>
      </c>
      <c r="H608" t="s">
        <v>8150</v>
      </c>
      <c r="I608">
        <v>3053</v>
      </c>
      <c r="J608">
        <v>3053</v>
      </c>
      <c r="K608">
        <v>0</v>
      </c>
      <c r="L608" t="str">
        <f t="shared" si="38"/>
        <v>DUI</v>
      </c>
      <c r="M608" t="str">
        <f t="shared" si="39"/>
        <v>018717409</v>
      </c>
      <c r="N608" t="s">
        <v>322</v>
      </c>
      <c r="O608">
        <v>0</v>
      </c>
      <c r="P608">
        <v>0</v>
      </c>
      <c r="Q608">
        <v>56.55</v>
      </c>
      <c r="R608">
        <v>7.3514999999999997</v>
      </c>
      <c r="S608">
        <v>0</v>
      </c>
      <c r="T608">
        <v>0</v>
      </c>
      <c r="U608">
        <v>63.901499999999999</v>
      </c>
      <c r="V608" t="s">
        <v>8383</v>
      </c>
      <c r="W608" t="s">
        <v>1</v>
      </c>
    </row>
    <row r="609" spans="1:23">
      <c r="A609" t="s">
        <v>8564</v>
      </c>
      <c r="B609" t="str">
        <f t="shared" si="36"/>
        <v>Junio</v>
      </c>
      <c r="C609" s="20">
        <v>44735</v>
      </c>
      <c r="D609" t="s">
        <v>1</v>
      </c>
      <c r="E609" t="s">
        <v>0</v>
      </c>
      <c r="F609" t="str">
        <f t="shared" si="37"/>
        <v>CCF</v>
      </c>
      <c r="G609" t="s">
        <v>8149</v>
      </c>
      <c r="H609" t="s">
        <v>8150</v>
      </c>
      <c r="I609">
        <v>3054</v>
      </c>
      <c r="J609">
        <v>3054</v>
      </c>
      <c r="K609" t="s">
        <v>108</v>
      </c>
      <c r="L609" t="str">
        <f t="shared" si="38"/>
        <v>NIT</v>
      </c>
      <c r="M609" t="str">
        <f t="shared" si="39"/>
        <v>02020103520010</v>
      </c>
      <c r="N609" t="s">
        <v>109</v>
      </c>
      <c r="O609">
        <v>0</v>
      </c>
      <c r="P609">
        <v>0</v>
      </c>
      <c r="Q609">
        <v>226.41</v>
      </c>
      <c r="R609">
        <v>29.433299999999999</v>
      </c>
      <c r="S609">
        <v>0</v>
      </c>
      <c r="T609">
        <v>0</v>
      </c>
      <c r="U609">
        <v>255.8433</v>
      </c>
      <c r="V609">
        <v>0</v>
      </c>
      <c r="W609" t="s">
        <v>1</v>
      </c>
    </row>
    <row r="610" spans="1:23">
      <c r="A610" t="s">
        <v>8564</v>
      </c>
      <c r="B610" t="str">
        <f t="shared" si="36"/>
        <v>Junio</v>
      </c>
      <c r="C610" s="20">
        <v>44735</v>
      </c>
      <c r="D610" t="s">
        <v>1</v>
      </c>
      <c r="E610" t="s">
        <v>0</v>
      </c>
      <c r="F610" t="str">
        <f t="shared" si="37"/>
        <v>CCF</v>
      </c>
      <c r="G610" t="s">
        <v>8149</v>
      </c>
      <c r="H610" t="s">
        <v>8150</v>
      </c>
      <c r="I610">
        <v>3055</v>
      </c>
      <c r="J610">
        <v>3055</v>
      </c>
      <c r="K610" t="s">
        <v>309</v>
      </c>
      <c r="L610" t="str">
        <f t="shared" si="38"/>
        <v>NIT</v>
      </c>
      <c r="M610" t="str">
        <f t="shared" si="39"/>
        <v>05170210550016</v>
      </c>
      <c r="N610" t="s">
        <v>310</v>
      </c>
      <c r="O610">
        <v>0</v>
      </c>
      <c r="P610">
        <v>0</v>
      </c>
      <c r="Q610">
        <v>69.66</v>
      </c>
      <c r="R610">
        <v>9.0557999999999996</v>
      </c>
      <c r="S610">
        <v>0</v>
      </c>
      <c r="T610">
        <v>0</v>
      </c>
      <c r="U610">
        <v>78.715800000000002</v>
      </c>
      <c r="V610">
        <v>0</v>
      </c>
      <c r="W610" t="s">
        <v>1</v>
      </c>
    </row>
    <row r="611" spans="1:23">
      <c r="A611" t="s">
        <v>8564</v>
      </c>
      <c r="B611" t="str">
        <f t="shared" si="36"/>
        <v>Junio</v>
      </c>
      <c r="C611" s="20">
        <v>44735</v>
      </c>
      <c r="D611" t="s">
        <v>1</v>
      </c>
      <c r="E611" t="s">
        <v>0</v>
      </c>
      <c r="F611" t="str">
        <f t="shared" si="37"/>
        <v>CCF</v>
      </c>
      <c r="G611" t="s">
        <v>8149</v>
      </c>
      <c r="H611" t="s">
        <v>8150</v>
      </c>
      <c r="I611">
        <v>3056</v>
      </c>
      <c r="J611">
        <v>3056</v>
      </c>
      <c r="K611" t="s">
        <v>173</v>
      </c>
      <c r="L611" t="str">
        <f t="shared" si="38"/>
        <v>NIT</v>
      </c>
      <c r="M611" t="str">
        <f t="shared" si="39"/>
        <v>05112204700027</v>
      </c>
      <c r="N611" t="s">
        <v>174</v>
      </c>
      <c r="O611">
        <v>0</v>
      </c>
      <c r="P611">
        <v>0</v>
      </c>
      <c r="Q611">
        <v>163.12</v>
      </c>
      <c r="R611">
        <v>21.2056</v>
      </c>
      <c r="S611">
        <v>0</v>
      </c>
      <c r="T611">
        <v>0</v>
      </c>
      <c r="U611">
        <v>184.32560000000001</v>
      </c>
      <c r="V611">
        <v>0</v>
      </c>
      <c r="W611" t="s">
        <v>1</v>
      </c>
    </row>
    <row r="612" spans="1:23">
      <c r="A612" t="s">
        <v>8564</v>
      </c>
      <c r="B612" t="str">
        <f t="shared" si="36"/>
        <v>Junio</v>
      </c>
      <c r="C612" s="20">
        <v>44735</v>
      </c>
      <c r="D612" t="s">
        <v>1</v>
      </c>
      <c r="E612" t="s">
        <v>0</v>
      </c>
      <c r="F612" t="str">
        <f t="shared" si="37"/>
        <v>CCF</v>
      </c>
      <c r="G612" t="s">
        <v>8149</v>
      </c>
      <c r="H612" t="s">
        <v>8150</v>
      </c>
      <c r="I612">
        <v>3057</v>
      </c>
      <c r="J612">
        <v>3057</v>
      </c>
      <c r="K612" t="s">
        <v>8290</v>
      </c>
      <c r="L612" t="str">
        <f t="shared" si="38"/>
        <v>NIT</v>
      </c>
      <c r="M612" t="str">
        <f t="shared" si="39"/>
        <v>10100511701018</v>
      </c>
      <c r="N612" t="s">
        <v>8291</v>
      </c>
      <c r="O612">
        <v>0</v>
      </c>
      <c r="P612">
        <v>0</v>
      </c>
      <c r="Q612">
        <v>42.78</v>
      </c>
      <c r="R612">
        <v>5.5613999999999999</v>
      </c>
      <c r="S612">
        <v>0</v>
      </c>
      <c r="T612">
        <v>0</v>
      </c>
      <c r="U612">
        <v>48.3414</v>
      </c>
      <c r="V612">
        <v>0</v>
      </c>
      <c r="W612" t="s">
        <v>1</v>
      </c>
    </row>
    <row r="613" spans="1:23">
      <c r="A613" t="s">
        <v>8564</v>
      </c>
      <c r="B613" t="str">
        <f t="shared" si="36"/>
        <v>Junio</v>
      </c>
      <c r="C613" s="20">
        <v>44735</v>
      </c>
      <c r="D613" t="s">
        <v>1</v>
      </c>
      <c r="E613" t="s">
        <v>0</v>
      </c>
      <c r="F613" t="str">
        <f t="shared" si="37"/>
        <v>CCF</v>
      </c>
      <c r="G613" t="s">
        <v>8149</v>
      </c>
      <c r="H613" t="s">
        <v>8150</v>
      </c>
      <c r="I613">
        <v>3058</v>
      </c>
      <c r="J613">
        <v>3058</v>
      </c>
      <c r="K613" t="s">
        <v>299</v>
      </c>
      <c r="L613" t="str">
        <f t="shared" si="38"/>
        <v>NIT</v>
      </c>
      <c r="M613" t="str">
        <f t="shared" si="39"/>
        <v>06141705620038</v>
      </c>
      <c r="N613" t="s">
        <v>300</v>
      </c>
      <c r="O613">
        <v>0</v>
      </c>
      <c r="P613">
        <v>0</v>
      </c>
      <c r="Q613">
        <v>14.51</v>
      </c>
      <c r="R613">
        <v>1.8863000000000001</v>
      </c>
      <c r="S613">
        <v>0</v>
      </c>
      <c r="T613">
        <v>0</v>
      </c>
      <c r="U613">
        <v>16.3963</v>
      </c>
      <c r="V613">
        <v>0</v>
      </c>
      <c r="W613" t="s">
        <v>1</v>
      </c>
    </row>
    <row r="614" spans="1:23">
      <c r="A614" t="s">
        <v>8564</v>
      </c>
      <c r="B614" t="str">
        <f t="shared" si="36"/>
        <v>Junio</v>
      </c>
      <c r="C614" s="20">
        <v>44735</v>
      </c>
      <c r="D614" t="s">
        <v>1</v>
      </c>
      <c r="E614" t="s">
        <v>0</v>
      </c>
      <c r="F614" t="str">
        <f t="shared" si="37"/>
        <v>CCF</v>
      </c>
      <c r="G614" t="s">
        <v>8149</v>
      </c>
      <c r="H614" t="s">
        <v>8150</v>
      </c>
      <c r="I614">
        <v>3059</v>
      </c>
      <c r="J614">
        <v>3059</v>
      </c>
      <c r="K614" t="s">
        <v>520</v>
      </c>
      <c r="L614" t="str">
        <f t="shared" si="38"/>
        <v>NIT</v>
      </c>
      <c r="M614" t="str">
        <f t="shared" si="39"/>
        <v>14081108151016</v>
      </c>
      <c r="N614" t="s">
        <v>521</v>
      </c>
      <c r="O614">
        <v>0</v>
      </c>
      <c r="P614">
        <v>0</v>
      </c>
      <c r="Q614">
        <v>607.30999999999995</v>
      </c>
      <c r="R614">
        <v>78.950299999999999</v>
      </c>
      <c r="S614">
        <v>0</v>
      </c>
      <c r="T614">
        <v>0</v>
      </c>
      <c r="U614">
        <v>686.26029999999992</v>
      </c>
      <c r="V614">
        <v>0</v>
      </c>
      <c r="W614" t="s">
        <v>1</v>
      </c>
    </row>
    <row r="615" spans="1:23">
      <c r="A615" t="s">
        <v>8564</v>
      </c>
      <c r="B615" t="str">
        <f t="shared" si="36"/>
        <v>Junio</v>
      </c>
      <c r="C615" s="20">
        <v>44735</v>
      </c>
      <c r="D615" t="s">
        <v>1</v>
      </c>
      <c r="E615" t="s">
        <v>0</v>
      </c>
      <c r="F615" t="str">
        <f t="shared" si="37"/>
        <v>CCF</v>
      </c>
      <c r="G615" t="s">
        <v>8149</v>
      </c>
      <c r="H615" t="s">
        <v>8150</v>
      </c>
      <c r="I615">
        <v>3060</v>
      </c>
      <c r="J615">
        <v>3060</v>
      </c>
      <c r="K615" t="s">
        <v>255</v>
      </c>
      <c r="L615" t="str">
        <f t="shared" si="38"/>
        <v>NIT</v>
      </c>
      <c r="M615" t="str">
        <f t="shared" si="39"/>
        <v>12170106061015</v>
      </c>
      <c r="N615" t="s">
        <v>256</v>
      </c>
      <c r="O615">
        <v>0</v>
      </c>
      <c r="P615">
        <v>0</v>
      </c>
      <c r="Q615">
        <v>185.5</v>
      </c>
      <c r="R615">
        <v>24.115000000000002</v>
      </c>
      <c r="S615">
        <v>0</v>
      </c>
      <c r="T615">
        <v>0</v>
      </c>
      <c r="U615">
        <v>209.61500000000001</v>
      </c>
      <c r="V615">
        <v>0</v>
      </c>
      <c r="W615" t="s">
        <v>1</v>
      </c>
    </row>
    <row r="616" spans="1:23">
      <c r="A616" t="s">
        <v>8564</v>
      </c>
      <c r="B616" t="str">
        <f t="shared" si="36"/>
        <v>Junio</v>
      </c>
      <c r="C616" s="20">
        <v>44735</v>
      </c>
      <c r="D616" t="s">
        <v>1</v>
      </c>
      <c r="E616" t="s">
        <v>0</v>
      </c>
      <c r="F616" t="str">
        <f t="shared" si="37"/>
        <v>CCF</v>
      </c>
      <c r="G616" t="s">
        <v>8149</v>
      </c>
      <c r="H616" t="s">
        <v>8150</v>
      </c>
      <c r="I616">
        <v>3061</v>
      </c>
      <c r="J616">
        <v>3061</v>
      </c>
      <c r="K616" t="s">
        <v>83</v>
      </c>
      <c r="L616" t="str">
        <f t="shared" si="38"/>
        <v>NIT</v>
      </c>
      <c r="M616" t="str">
        <f t="shared" si="39"/>
        <v>12170412021019</v>
      </c>
      <c r="N616" t="s">
        <v>84</v>
      </c>
      <c r="O616">
        <v>0</v>
      </c>
      <c r="P616">
        <v>0</v>
      </c>
      <c r="Q616">
        <v>307.85000000000002</v>
      </c>
      <c r="R616">
        <v>40.020500000000006</v>
      </c>
      <c r="S616">
        <v>0</v>
      </c>
      <c r="T616">
        <v>0</v>
      </c>
      <c r="U616">
        <v>347.87050000000005</v>
      </c>
      <c r="V616">
        <v>0</v>
      </c>
      <c r="W616" t="s">
        <v>1</v>
      </c>
    </row>
    <row r="617" spans="1:23">
      <c r="A617" t="s">
        <v>8564</v>
      </c>
      <c r="B617" t="str">
        <f t="shared" si="36"/>
        <v>Junio</v>
      </c>
      <c r="C617" s="20">
        <v>44735</v>
      </c>
      <c r="D617" t="s">
        <v>1</v>
      </c>
      <c r="E617" t="s">
        <v>0</v>
      </c>
      <c r="F617" t="str">
        <f t="shared" si="37"/>
        <v>CCF</v>
      </c>
      <c r="G617" t="s">
        <v>8149</v>
      </c>
      <c r="H617" t="s">
        <v>8150</v>
      </c>
      <c r="I617">
        <v>3062</v>
      </c>
      <c r="J617">
        <v>3062</v>
      </c>
      <c r="K617" t="s">
        <v>685</v>
      </c>
      <c r="L617" t="str">
        <f t="shared" si="38"/>
        <v>NIT</v>
      </c>
      <c r="M617" t="str">
        <f t="shared" si="39"/>
        <v>11212603721011</v>
      </c>
      <c r="N617" t="s">
        <v>686</v>
      </c>
      <c r="O617">
        <v>0</v>
      </c>
      <c r="P617">
        <v>0</v>
      </c>
      <c r="Q617">
        <v>409.78</v>
      </c>
      <c r="R617">
        <v>53.2714</v>
      </c>
      <c r="S617">
        <v>0</v>
      </c>
      <c r="T617">
        <v>0</v>
      </c>
      <c r="U617">
        <v>463.05139999999994</v>
      </c>
      <c r="V617">
        <v>0</v>
      </c>
      <c r="W617" t="s">
        <v>1</v>
      </c>
    </row>
    <row r="618" spans="1:23">
      <c r="A618" t="s">
        <v>8564</v>
      </c>
      <c r="B618" t="str">
        <f t="shared" si="36"/>
        <v>Junio</v>
      </c>
      <c r="C618" s="20">
        <v>44735</v>
      </c>
      <c r="D618" t="s">
        <v>1</v>
      </c>
      <c r="E618" t="s">
        <v>0</v>
      </c>
      <c r="F618" t="str">
        <f t="shared" si="37"/>
        <v>CCF</v>
      </c>
      <c r="G618" t="s">
        <v>8149</v>
      </c>
      <c r="H618" t="s">
        <v>8150</v>
      </c>
      <c r="I618">
        <v>3063</v>
      </c>
      <c r="J618">
        <v>3063</v>
      </c>
      <c r="K618" t="s">
        <v>269</v>
      </c>
      <c r="L618" t="str">
        <f t="shared" si="38"/>
        <v>NIT</v>
      </c>
      <c r="M618" t="str">
        <f t="shared" si="39"/>
        <v>11040609590011</v>
      </c>
      <c r="N618" t="s">
        <v>270</v>
      </c>
      <c r="O618">
        <v>0</v>
      </c>
      <c r="P618">
        <v>0</v>
      </c>
      <c r="Q618">
        <v>450.75</v>
      </c>
      <c r="R618">
        <v>58.597500000000004</v>
      </c>
      <c r="S618">
        <v>0</v>
      </c>
      <c r="T618">
        <v>0</v>
      </c>
      <c r="U618">
        <v>509.34750000000003</v>
      </c>
      <c r="V618">
        <v>0</v>
      </c>
      <c r="W618" t="s">
        <v>1</v>
      </c>
    </row>
    <row r="619" spans="1:23">
      <c r="A619" t="s">
        <v>8564</v>
      </c>
      <c r="B619" t="str">
        <f t="shared" si="36"/>
        <v>Junio</v>
      </c>
      <c r="C619" s="20">
        <v>44735</v>
      </c>
      <c r="D619" t="s">
        <v>1</v>
      </c>
      <c r="E619" t="s">
        <v>0</v>
      </c>
      <c r="F619" t="str">
        <f t="shared" si="37"/>
        <v>CCF</v>
      </c>
      <c r="G619" t="s">
        <v>8149</v>
      </c>
      <c r="H619" t="s">
        <v>8150</v>
      </c>
      <c r="I619">
        <v>3064</v>
      </c>
      <c r="J619">
        <v>3064</v>
      </c>
      <c r="K619" t="s">
        <v>896</v>
      </c>
      <c r="L619" t="str">
        <f t="shared" si="38"/>
        <v>NIT</v>
      </c>
      <c r="M619" t="str">
        <f t="shared" si="39"/>
        <v>06140506171065</v>
      </c>
      <c r="N619" t="s">
        <v>897</v>
      </c>
      <c r="O619">
        <v>0</v>
      </c>
      <c r="P619">
        <v>0</v>
      </c>
      <c r="Q619">
        <v>103.5</v>
      </c>
      <c r="R619">
        <v>13.455</v>
      </c>
      <c r="S619">
        <v>0</v>
      </c>
      <c r="T619">
        <v>0</v>
      </c>
      <c r="U619">
        <v>116.955</v>
      </c>
      <c r="V619">
        <v>0</v>
      </c>
      <c r="W619" t="s">
        <v>1</v>
      </c>
    </row>
    <row r="620" spans="1:23">
      <c r="A620" t="s">
        <v>8564</v>
      </c>
      <c r="B620" t="str">
        <f t="shared" si="36"/>
        <v>Junio</v>
      </c>
      <c r="C620" s="20">
        <v>44735</v>
      </c>
      <c r="D620" t="s">
        <v>1</v>
      </c>
      <c r="E620" t="s">
        <v>0</v>
      </c>
      <c r="F620" t="str">
        <f t="shared" si="37"/>
        <v>CCF</v>
      </c>
      <c r="G620" t="s">
        <v>8149</v>
      </c>
      <c r="H620" t="s">
        <v>8150</v>
      </c>
      <c r="I620">
        <v>3065</v>
      </c>
      <c r="J620">
        <v>3065</v>
      </c>
      <c r="K620" t="s">
        <v>1204</v>
      </c>
      <c r="L620" t="str">
        <f t="shared" si="38"/>
        <v>NIT</v>
      </c>
      <c r="M620" t="str">
        <f t="shared" si="39"/>
        <v>14051505480012</v>
      </c>
      <c r="N620" t="s">
        <v>1205</v>
      </c>
      <c r="O620">
        <v>0</v>
      </c>
      <c r="P620">
        <v>0</v>
      </c>
      <c r="Q620">
        <v>48.4</v>
      </c>
      <c r="R620">
        <v>6.2919999999999998</v>
      </c>
      <c r="S620">
        <v>0</v>
      </c>
      <c r="T620">
        <v>0</v>
      </c>
      <c r="U620">
        <v>54.692</v>
      </c>
      <c r="V620">
        <v>0</v>
      </c>
      <c r="W620" t="s">
        <v>1</v>
      </c>
    </row>
    <row r="621" spans="1:23">
      <c r="A621" t="s">
        <v>8564</v>
      </c>
      <c r="B621" t="str">
        <f t="shared" si="36"/>
        <v>Junio</v>
      </c>
      <c r="C621" s="20">
        <v>44735</v>
      </c>
      <c r="D621" t="s">
        <v>1</v>
      </c>
      <c r="E621" t="s">
        <v>0</v>
      </c>
      <c r="F621" t="str">
        <f t="shared" si="37"/>
        <v>CCF</v>
      </c>
      <c r="G621" t="s">
        <v>8149</v>
      </c>
      <c r="H621" t="s">
        <v>8150</v>
      </c>
      <c r="I621">
        <v>3066</v>
      </c>
      <c r="J621">
        <v>3066</v>
      </c>
      <c r="K621" t="s">
        <v>333</v>
      </c>
      <c r="L621" t="str">
        <f t="shared" si="38"/>
        <v>NIT</v>
      </c>
      <c r="M621" t="str">
        <f t="shared" si="39"/>
        <v>06140607941015</v>
      </c>
      <c r="N621" t="s">
        <v>334</v>
      </c>
      <c r="O621">
        <v>0</v>
      </c>
      <c r="P621">
        <v>0</v>
      </c>
      <c r="Q621">
        <v>101.94</v>
      </c>
      <c r="R621">
        <v>13.2522</v>
      </c>
      <c r="S621">
        <v>0</v>
      </c>
      <c r="T621">
        <v>0</v>
      </c>
      <c r="U621">
        <v>115.1922</v>
      </c>
      <c r="V621">
        <v>0</v>
      </c>
      <c r="W621" t="s">
        <v>1</v>
      </c>
    </row>
    <row r="622" spans="1:23">
      <c r="A622" t="s">
        <v>8564</v>
      </c>
      <c r="B622" t="str">
        <f t="shared" si="36"/>
        <v>Junio</v>
      </c>
      <c r="C622" s="20">
        <v>44735</v>
      </c>
      <c r="D622" t="s">
        <v>1</v>
      </c>
      <c r="E622" t="s">
        <v>0</v>
      </c>
      <c r="F622" t="str">
        <f t="shared" si="37"/>
        <v>CCF</v>
      </c>
      <c r="G622" t="s">
        <v>8149</v>
      </c>
      <c r="H622" t="s">
        <v>8150</v>
      </c>
      <c r="I622">
        <v>3067</v>
      </c>
      <c r="J622">
        <v>3067</v>
      </c>
      <c r="K622" t="s">
        <v>277</v>
      </c>
      <c r="L622" t="str">
        <f t="shared" si="38"/>
        <v>NIT</v>
      </c>
      <c r="M622" t="str">
        <f t="shared" si="39"/>
        <v>06141908811067</v>
      </c>
      <c r="N622" t="s">
        <v>278</v>
      </c>
      <c r="O622">
        <v>0</v>
      </c>
      <c r="P622">
        <v>0</v>
      </c>
      <c r="Q622">
        <v>458.76</v>
      </c>
      <c r="R622">
        <v>59.638800000000003</v>
      </c>
      <c r="S622">
        <v>0</v>
      </c>
      <c r="T622">
        <v>0</v>
      </c>
      <c r="U622">
        <v>518.39879999999994</v>
      </c>
      <c r="V622">
        <v>0</v>
      </c>
      <c r="W622" t="s">
        <v>1</v>
      </c>
    </row>
    <row r="623" spans="1:23">
      <c r="A623" t="s">
        <v>8564</v>
      </c>
      <c r="B623" t="str">
        <f t="shared" si="36"/>
        <v>Junio</v>
      </c>
      <c r="C623" s="20">
        <v>44735</v>
      </c>
      <c r="D623" t="s">
        <v>1</v>
      </c>
      <c r="E623" t="s">
        <v>0</v>
      </c>
      <c r="F623" t="str">
        <f t="shared" si="37"/>
        <v>CCF</v>
      </c>
      <c r="G623" t="s">
        <v>8149</v>
      </c>
      <c r="H623" t="s">
        <v>8150</v>
      </c>
      <c r="I623">
        <v>3068</v>
      </c>
      <c r="J623">
        <v>3068</v>
      </c>
      <c r="K623" t="s">
        <v>8554</v>
      </c>
      <c r="L623" t="str">
        <f t="shared" si="38"/>
        <v>NIT</v>
      </c>
      <c r="M623" t="str">
        <f t="shared" si="39"/>
        <v>01013103901012</v>
      </c>
      <c r="N623" t="s">
        <v>8555</v>
      </c>
      <c r="O623">
        <v>0</v>
      </c>
      <c r="P623">
        <v>0</v>
      </c>
      <c r="Q623">
        <v>26.89</v>
      </c>
      <c r="R623">
        <v>3.4957000000000003</v>
      </c>
      <c r="S623">
        <v>0</v>
      </c>
      <c r="T623">
        <v>0</v>
      </c>
      <c r="U623">
        <v>30.3857</v>
      </c>
      <c r="V623">
        <v>0</v>
      </c>
      <c r="W623" t="s">
        <v>1</v>
      </c>
    </row>
    <row r="624" spans="1:23">
      <c r="A624" t="s">
        <v>8564</v>
      </c>
      <c r="B624" t="str">
        <f t="shared" si="36"/>
        <v>Junio</v>
      </c>
      <c r="C624" s="20">
        <v>44735</v>
      </c>
      <c r="D624" t="s">
        <v>1</v>
      </c>
      <c r="E624" t="s">
        <v>0</v>
      </c>
      <c r="F624" t="str">
        <f t="shared" si="37"/>
        <v>CCF</v>
      </c>
      <c r="G624" t="s">
        <v>8149</v>
      </c>
      <c r="H624" t="s">
        <v>8150</v>
      </c>
      <c r="I624">
        <v>3069</v>
      </c>
      <c r="J624">
        <v>3069</v>
      </c>
      <c r="K624" t="s">
        <v>333</v>
      </c>
      <c r="L624" t="str">
        <f t="shared" si="38"/>
        <v>NIT</v>
      </c>
      <c r="M624" t="str">
        <f t="shared" si="39"/>
        <v>06140607941015</v>
      </c>
      <c r="N624" t="s">
        <v>334</v>
      </c>
      <c r="O624">
        <v>0</v>
      </c>
      <c r="P624">
        <v>0</v>
      </c>
      <c r="Q624">
        <v>214.08</v>
      </c>
      <c r="R624">
        <v>27.830400000000001</v>
      </c>
      <c r="S624">
        <v>0</v>
      </c>
      <c r="T624">
        <v>0</v>
      </c>
      <c r="U624">
        <v>241.91040000000001</v>
      </c>
      <c r="V624">
        <v>0</v>
      </c>
      <c r="W624" t="s">
        <v>1</v>
      </c>
    </row>
    <row r="625" spans="1:23">
      <c r="A625" t="s">
        <v>8564</v>
      </c>
      <c r="B625" t="str">
        <f t="shared" si="36"/>
        <v>Junio</v>
      </c>
      <c r="C625" s="20">
        <v>44735</v>
      </c>
      <c r="D625" t="s">
        <v>1</v>
      </c>
      <c r="E625" t="s">
        <v>0</v>
      </c>
      <c r="F625" t="str">
        <f t="shared" si="37"/>
        <v>CCF</v>
      </c>
      <c r="G625" t="s">
        <v>8149</v>
      </c>
      <c r="H625" t="s">
        <v>8150</v>
      </c>
      <c r="I625">
        <v>3070</v>
      </c>
      <c r="J625">
        <v>3070</v>
      </c>
      <c r="K625" t="s">
        <v>755</v>
      </c>
      <c r="L625" t="str">
        <f t="shared" si="38"/>
        <v>NIT</v>
      </c>
      <c r="M625" t="str">
        <f t="shared" si="39"/>
        <v>02030505670013</v>
      </c>
      <c r="N625" t="s">
        <v>756</v>
      </c>
      <c r="O625">
        <v>0</v>
      </c>
      <c r="P625">
        <v>0</v>
      </c>
      <c r="Q625">
        <v>18541.36</v>
      </c>
      <c r="R625">
        <v>2410.3768</v>
      </c>
      <c r="S625">
        <v>0</v>
      </c>
      <c r="T625">
        <v>0</v>
      </c>
      <c r="U625">
        <v>20951.736799999999</v>
      </c>
      <c r="V625">
        <v>0</v>
      </c>
      <c r="W625" t="s">
        <v>1</v>
      </c>
    </row>
    <row r="626" spans="1:23">
      <c r="A626" t="s">
        <v>8564</v>
      </c>
      <c r="B626" t="str">
        <f t="shared" si="36"/>
        <v>Junio</v>
      </c>
      <c r="C626" s="20">
        <v>44735</v>
      </c>
      <c r="D626" t="s">
        <v>1</v>
      </c>
      <c r="E626" t="s">
        <v>0</v>
      </c>
      <c r="F626" t="str">
        <f t="shared" si="37"/>
        <v>CCF</v>
      </c>
      <c r="G626" t="s">
        <v>8149</v>
      </c>
      <c r="H626" t="s">
        <v>8150</v>
      </c>
      <c r="I626">
        <v>3071</v>
      </c>
      <c r="J626">
        <v>3071</v>
      </c>
      <c r="K626" t="s">
        <v>908</v>
      </c>
      <c r="L626" t="str">
        <f t="shared" si="38"/>
        <v>NIT</v>
      </c>
      <c r="M626" t="str">
        <f t="shared" si="39"/>
        <v>11210210811016</v>
      </c>
      <c r="N626" t="s">
        <v>909</v>
      </c>
      <c r="O626">
        <v>0</v>
      </c>
      <c r="P626">
        <v>0</v>
      </c>
      <c r="Q626">
        <v>50</v>
      </c>
      <c r="R626">
        <v>6.5</v>
      </c>
      <c r="S626">
        <v>0</v>
      </c>
      <c r="T626">
        <v>0</v>
      </c>
      <c r="U626">
        <v>56.5</v>
      </c>
      <c r="V626">
        <v>0</v>
      </c>
      <c r="W626" t="s">
        <v>1</v>
      </c>
    </row>
    <row r="627" spans="1:23">
      <c r="A627" t="s">
        <v>8564</v>
      </c>
      <c r="B627" t="str">
        <f t="shared" si="36"/>
        <v>Junio</v>
      </c>
      <c r="C627" s="20">
        <v>44735</v>
      </c>
      <c r="D627" t="s">
        <v>1</v>
      </c>
      <c r="E627" t="s">
        <v>0</v>
      </c>
      <c r="F627" t="str">
        <f t="shared" si="37"/>
        <v>CCF</v>
      </c>
      <c r="G627" t="s">
        <v>8149</v>
      </c>
      <c r="H627" t="s">
        <v>8150</v>
      </c>
      <c r="I627">
        <v>3072</v>
      </c>
      <c r="J627">
        <v>3072</v>
      </c>
      <c r="K627" t="s">
        <v>908</v>
      </c>
      <c r="L627" t="str">
        <f t="shared" si="38"/>
        <v>NIT</v>
      </c>
      <c r="M627" t="str">
        <f t="shared" si="39"/>
        <v>11210210811016</v>
      </c>
      <c r="N627" t="s">
        <v>909</v>
      </c>
      <c r="O627">
        <v>0</v>
      </c>
      <c r="P627">
        <v>0</v>
      </c>
      <c r="Q627">
        <v>168.13</v>
      </c>
      <c r="R627">
        <v>21.8569</v>
      </c>
      <c r="S627">
        <v>0</v>
      </c>
      <c r="T627">
        <v>0</v>
      </c>
      <c r="U627">
        <v>189.98689999999999</v>
      </c>
      <c r="V627">
        <v>0</v>
      </c>
      <c r="W627" t="s">
        <v>1</v>
      </c>
    </row>
    <row r="628" spans="1:23">
      <c r="A628" t="s">
        <v>8564</v>
      </c>
      <c r="B628" t="str">
        <f t="shared" si="36"/>
        <v>Junio</v>
      </c>
      <c r="C628" s="20">
        <v>44735</v>
      </c>
      <c r="D628" t="s">
        <v>1</v>
      </c>
      <c r="E628" t="s">
        <v>0</v>
      </c>
      <c r="F628" t="str">
        <f t="shared" si="37"/>
        <v>CCF</v>
      </c>
      <c r="G628" t="s">
        <v>8149</v>
      </c>
      <c r="H628" t="s">
        <v>8150</v>
      </c>
      <c r="I628">
        <v>3073</v>
      </c>
      <c r="J628">
        <v>3073</v>
      </c>
      <c r="K628">
        <v>0</v>
      </c>
      <c r="L628" t="str">
        <f t="shared" si="38"/>
        <v>DUI</v>
      </c>
      <c r="M628" t="str">
        <f t="shared" si="39"/>
        <v>001121312</v>
      </c>
      <c r="N628" t="s">
        <v>1393</v>
      </c>
      <c r="O628">
        <v>0</v>
      </c>
      <c r="P628">
        <v>0</v>
      </c>
      <c r="Q628">
        <v>83.55</v>
      </c>
      <c r="R628">
        <v>10.861499999999999</v>
      </c>
      <c r="S628">
        <v>0</v>
      </c>
      <c r="T628">
        <v>0</v>
      </c>
      <c r="U628">
        <v>94.41149999999999</v>
      </c>
      <c r="V628" t="s">
        <v>8399</v>
      </c>
      <c r="W628" t="s">
        <v>1</v>
      </c>
    </row>
    <row r="629" spans="1:23">
      <c r="A629" t="s">
        <v>8564</v>
      </c>
      <c r="B629" t="str">
        <f t="shared" si="36"/>
        <v>Junio</v>
      </c>
      <c r="C629" s="20">
        <v>44735</v>
      </c>
      <c r="D629" t="s">
        <v>1</v>
      </c>
      <c r="E629" t="s">
        <v>0</v>
      </c>
      <c r="F629" t="str">
        <f t="shared" si="37"/>
        <v>CCF</v>
      </c>
      <c r="G629" t="s">
        <v>8149</v>
      </c>
      <c r="H629" t="s">
        <v>8150</v>
      </c>
      <c r="I629">
        <v>3074</v>
      </c>
      <c r="J629">
        <v>3074</v>
      </c>
      <c r="K629">
        <v>0</v>
      </c>
      <c r="L629" t="str">
        <f t="shared" si="38"/>
        <v>DUI</v>
      </c>
      <c r="M629" t="str">
        <f t="shared" si="39"/>
        <v>001121312</v>
      </c>
      <c r="N629" t="s">
        <v>1393</v>
      </c>
      <c r="O629">
        <v>0</v>
      </c>
      <c r="P629">
        <v>0</v>
      </c>
      <c r="Q629">
        <v>95.36</v>
      </c>
      <c r="R629">
        <v>12.396800000000001</v>
      </c>
      <c r="S629">
        <v>0</v>
      </c>
      <c r="T629">
        <v>0</v>
      </c>
      <c r="U629">
        <v>107.7568</v>
      </c>
      <c r="V629" t="s">
        <v>8399</v>
      </c>
      <c r="W629" t="s">
        <v>1</v>
      </c>
    </row>
    <row r="630" spans="1:23">
      <c r="A630" t="s">
        <v>8564</v>
      </c>
      <c r="B630" t="str">
        <f t="shared" si="36"/>
        <v>Junio</v>
      </c>
      <c r="C630" s="20">
        <v>44735</v>
      </c>
      <c r="D630" t="s">
        <v>1</v>
      </c>
      <c r="E630" t="s">
        <v>0</v>
      </c>
      <c r="F630" t="str">
        <f t="shared" si="37"/>
        <v>CCF</v>
      </c>
      <c r="G630" t="s">
        <v>8149</v>
      </c>
      <c r="H630" t="s">
        <v>8150</v>
      </c>
      <c r="I630">
        <v>3075</v>
      </c>
      <c r="J630">
        <v>3075</v>
      </c>
      <c r="K630" t="s">
        <v>1291</v>
      </c>
      <c r="L630" t="str">
        <f t="shared" si="38"/>
        <v>NIT</v>
      </c>
      <c r="M630" t="str">
        <f t="shared" si="39"/>
        <v>12072905751014</v>
      </c>
      <c r="N630" t="s">
        <v>1292</v>
      </c>
      <c r="O630">
        <v>0</v>
      </c>
      <c r="P630">
        <v>0</v>
      </c>
      <c r="Q630">
        <v>16.510000000000002</v>
      </c>
      <c r="R630">
        <v>2.1463000000000001</v>
      </c>
      <c r="S630">
        <v>0</v>
      </c>
      <c r="T630">
        <v>0</v>
      </c>
      <c r="U630">
        <v>18.656300000000002</v>
      </c>
      <c r="V630">
        <v>0</v>
      </c>
      <c r="W630" t="s">
        <v>1</v>
      </c>
    </row>
    <row r="631" spans="1:23">
      <c r="A631" t="s">
        <v>8564</v>
      </c>
      <c r="B631" t="str">
        <f t="shared" si="36"/>
        <v>Junio</v>
      </c>
      <c r="C631" s="20">
        <v>44735</v>
      </c>
      <c r="D631" t="s">
        <v>1</v>
      </c>
      <c r="E631" t="s">
        <v>0</v>
      </c>
      <c r="F631" t="str">
        <f t="shared" si="37"/>
        <v>CCF</v>
      </c>
      <c r="G631" t="s">
        <v>8149</v>
      </c>
      <c r="H631" t="s">
        <v>8150</v>
      </c>
      <c r="I631">
        <v>3076</v>
      </c>
      <c r="J631">
        <v>3076</v>
      </c>
      <c r="K631" t="s">
        <v>435</v>
      </c>
      <c r="L631" t="str">
        <f t="shared" si="38"/>
        <v>NIT</v>
      </c>
      <c r="M631" t="str">
        <f t="shared" si="39"/>
        <v>06130407761017</v>
      </c>
      <c r="N631" t="s">
        <v>436</v>
      </c>
      <c r="O631">
        <v>0</v>
      </c>
      <c r="P631">
        <v>0</v>
      </c>
      <c r="Q631">
        <v>1954.57</v>
      </c>
      <c r="R631">
        <v>254.0941</v>
      </c>
      <c r="S631">
        <v>0</v>
      </c>
      <c r="T631">
        <v>0</v>
      </c>
      <c r="U631">
        <v>2208.6641</v>
      </c>
      <c r="V631">
        <v>0</v>
      </c>
      <c r="W631" t="s">
        <v>1</v>
      </c>
    </row>
    <row r="632" spans="1:23">
      <c r="A632" t="s">
        <v>8564</v>
      </c>
      <c r="B632" t="str">
        <f t="shared" si="36"/>
        <v>Junio</v>
      </c>
      <c r="C632" s="20">
        <v>44735</v>
      </c>
      <c r="D632" t="s">
        <v>1</v>
      </c>
      <c r="E632" t="s">
        <v>0</v>
      </c>
      <c r="F632" t="str">
        <f t="shared" si="37"/>
        <v>CCF</v>
      </c>
      <c r="G632" t="s">
        <v>8149</v>
      </c>
      <c r="H632" t="s">
        <v>8150</v>
      </c>
      <c r="I632">
        <v>3077</v>
      </c>
      <c r="J632">
        <v>3077</v>
      </c>
      <c r="K632" t="s">
        <v>118</v>
      </c>
      <c r="L632" t="str">
        <f t="shared" si="38"/>
        <v>NIT</v>
      </c>
      <c r="M632" t="str">
        <f t="shared" si="39"/>
        <v>06141106071025</v>
      </c>
      <c r="N632" t="s">
        <v>119</v>
      </c>
      <c r="O632">
        <v>0</v>
      </c>
      <c r="P632">
        <v>0</v>
      </c>
      <c r="Q632">
        <v>35.81</v>
      </c>
      <c r="R632">
        <v>4.6553000000000004</v>
      </c>
      <c r="S632">
        <v>0</v>
      </c>
      <c r="T632">
        <v>0</v>
      </c>
      <c r="U632">
        <v>40.465299999999999</v>
      </c>
      <c r="V632">
        <v>0</v>
      </c>
      <c r="W632" t="s">
        <v>1</v>
      </c>
    </row>
    <row r="633" spans="1:23">
      <c r="A633" t="s">
        <v>8564</v>
      </c>
      <c r="B633" t="str">
        <f t="shared" si="36"/>
        <v>Junio</v>
      </c>
      <c r="C633" s="20">
        <v>44735</v>
      </c>
      <c r="D633" t="s">
        <v>1</v>
      </c>
      <c r="E633" t="s">
        <v>0</v>
      </c>
      <c r="F633" t="str">
        <f t="shared" si="37"/>
        <v>CCF</v>
      </c>
      <c r="G633" t="s">
        <v>8149</v>
      </c>
      <c r="H633" t="s">
        <v>8150</v>
      </c>
      <c r="I633">
        <v>3078</v>
      </c>
      <c r="J633">
        <v>3078</v>
      </c>
      <c r="K633" t="s">
        <v>233</v>
      </c>
      <c r="L633" t="str">
        <f t="shared" si="38"/>
        <v>NIT</v>
      </c>
      <c r="M633" t="str">
        <f t="shared" si="39"/>
        <v>06141408201017</v>
      </c>
      <c r="N633" t="s">
        <v>234</v>
      </c>
      <c r="O633">
        <v>0</v>
      </c>
      <c r="P633">
        <v>0</v>
      </c>
      <c r="Q633">
        <v>340.96</v>
      </c>
      <c r="R633">
        <v>44.324799999999996</v>
      </c>
      <c r="S633">
        <v>0</v>
      </c>
      <c r="T633">
        <v>0</v>
      </c>
      <c r="U633">
        <v>385.28479999999996</v>
      </c>
      <c r="V633">
        <v>0</v>
      </c>
      <c r="W633" t="s">
        <v>1</v>
      </c>
    </row>
    <row r="634" spans="1:23">
      <c r="A634" t="s">
        <v>8564</v>
      </c>
      <c r="B634" t="str">
        <f t="shared" si="36"/>
        <v>Junio</v>
      </c>
      <c r="C634" s="20">
        <v>44735</v>
      </c>
      <c r="D634" t="s">
        <v>1</v>
      </c>
      <c r="E634" t="s">
        <v>0</v>
      </c>
      <c r="F634" t="str">
        <f t="shared" si="37"/>
        <v>CCF</v>
      </c>
      <c r="G634" t="s">
        <v>8149</v>
      </c>
      <c r="H634" t="s">
        <v>8150</v>
      </c>
      <c r="I634">
        <v>3079</v>
      </c>
      <c r="J634">
        <v>3079</v>
      </c>
      <c r="K634" t="s">
        <v>333</v>
      </c>
      <c r="L634" t="str">
        <f t="shared" si="38"/>
        <v>NIT</v>
      </c>
      <c r="M634" t="str">
        <f t="shared" si="39"/>
        <v>06140607941015</v>
      </c>
      <c r="N634" t="s">
        <v>334</v>
      </c>
      <c r="O634">
        <v>0</v>
      </c>
      <c r="P634">
        <v>0</v>
      </c>
      <c r="Q634">
        <v>122.34</v>
      </c>
      <c r="R634">
        <v>15.904200000000001</v>
      </c>
      <c r="S634">
        <v>0</v>
      </c>
      <c r="T634">
        <v>0</v>
      </c>
      <c r="U634">
        <v>138.24420000000001</v>
      </c>
      <c r="V634">
        <v>0</v>
      </c>
      <c r="W634" t="s">
        <v>1</v>
      </c>
    </row>
    <row r="635" spans="1:23">
      <c r="A635" t="s">
        <v>8564</v>
      </c>
      <c r="B635" t="str">
        <f t="shared" si="36"/>
        <v>Junio</v>
      </c>
      <c r="C635" s="20">
        <v>44735</v>
      </c>
      <c r="D635" t="s">
        <v>1</v>
      </c>
      <c r="E635" t="s">
        <v>0</v>
      </c>
      <c r="F635" t="str">
        <f t="shared" si="37"/>
        <v>CCF</v>
      </c>
      <c r="G635" t="s">
        <v>8149</v>
      </c>
      <c r="H635" t="s">
        <v>8150</v>
      </c>
      <c r="I635">
        <v>3080</v>
      </c>
      <c r="J635">
        <v>3080</v>
      </c>
      <c r="K635">
        <v>0</v>
      </c>
      <c r="L635" t="str">
        <f t="shared" si="38"/>
        <v>DUI</v>
      </c>
      <c r="M635" t="str">
        <f t="shared" si="39"/>
        <v>030727276</v>
      </c>
      <c r="N635" t="s">
        <v>8669</v>
      </c>
      <c r="O635">
        <v>0</v>
      </c>
      <c r="P635">
        <v>0</v>
      </c>
      <c r="Q635">
        <v>43.15</v>
      </c>
      <c r="R635">
        <v>5.6094999999999997</v>
      </c>
      <c r="S635">
        <v>0</v>
      </c>
      <c r="T635">
        <v>0</v>
      </c>
      <c r="U635">
        <v>48.759499999999996</v>
      </c>
      <c r="V635" t="s">
        <v>8668</v>
      </c>
      <c r="W635" t="s">
        <v>1</v>
      </c>
    </row>
    <row r="636" spans="1:23">
      <c r="A636" t="s">
        <v>8564</v>
      </c>
      <c r="B636" t="str">
        <f t="shared" si="36"/>
        <v>Junio</v>
      </c>
      <c r="C636" s="20">
        <v>44735</v>
      </c>
      <c r="D636" t="s">
        <v>1</v>
      </c>
      <c r="E636" t="s">
        <v>0</v>
      </c>
      <c r="F636" t="str">
        <f t="shared" si="37"/>
        <v>CCF</v>
      </c>
      <c r="G636" t="s">
        <v>8149</v>
      </c>
      <c r="H636" t="s">
        <v>8150</v>
      </c>
      <c r="I636">
        <v>3081</v>
      </c>
      <c r="J636">
        <v>3081</v>
      </c>
      <c r="K636" t="s">
        <v>558</v>
      </c>
      <c r="L636" t="str">
        <f t="shared" si="38"/>
        <v>NIT</v>
      </c>
      <c r="M636" t="str">
        <f t="shared" si="39"/>
        <v>06141301121053</v>
      </c>
      <c r="N636" t="s">
        <v>559</v>
      </c>
      <c r="O636">
        <v>0</v>
      </c>
      <c r="P636">
        <v>0</v>
      </c>
      <c r="Q636">
        <v>581.45000000000005</v>
      </c>
      <c r="R636">
        <v>75.58850000000001</v>
      </c>
      <c r="S636">
        <v>0</v>
      </c>
      <c r="T636">
        <v>0</v>
      </c>
      <c r="U636">
        <v>657.03850000000011</v>
      </c>
      <c r="V636">
        <v>0</v>
      </c>
      <c r="W636" t="s">
        <v>1</v>
      </c>
    </row>
    <row r="637" spans="1:23">
      <c r="A637" t="s">
        <v>8564</v>
      </c>
      <c r="B637" t="str">
        <f t="shared" si="36"/>
        <v>Junio</v>
      </c>
      <c r="C637" s="20">
        <v>44736</v>
      </c>
      <c r="D637" t="s">
        <v>1</v>
      </c>
      <c r="E637" t="s">
        <v>0</v>
      </c>
      <c r="F637" t="str">
        <f t="shared" si="37"/>
        <v>CCF</v>
      </c>
      <c r="G637" t="s">
        <v>8149</v>
      </c>
      <c r="H637" t="s">
        <v>8150</v>
      </c>
      <c r="I637">
        <v>3082</v>
      </c>
      <c r="J637">
        <v>3082</v>
      </c>
      <c r="K637" t="s">
        <v>1196</v>
      </c>
      <c r="L637" t="str">
        <f t="shared" si="38"/>
        <v>NIT</v>
      </c>
      <c r="M637" t="str">
        <f t="shared" si="39"/>
        <v>06142703981055</v>
      </c>
      <c r="N637" t="s">
        <v>1197</v>
      </c>
      <c r="O637">
        <v>0</v>
      </c>
      <c r="P637">
        <v>0</v>
      </c>
      <c r="Q637">
        <v>7335.9</v>
      </c>
      <c r="R637">
        <v>953.66700000000003</v>
      </c>
      <c r="S637">
        <v>0</v>
      </c>
      <c r="T637">
        <v>0</v>
      </c>
      <c r="U637">
        <v>8289.5669999999991</v>
      </c>
      <c r="V637">
        <v>0</v>
      </c>
      <c r="W637" t="s">
        <v>1</v>
      </c>
    </row>
    <row r="638" spans="1:23">
      <c r="A638" t="s">
        <v>8564</v>
      </c>
      <c r="B638" t="str">
        <f t="shared" si="36"/>
        <v>Junio</v>
      </c>
      <c r="C638" s="20">
        <v>44736</v>
      </c>
      <c r="D638" t="s">
        <v>1</v>
      </c>
      <c r="E638" t="s">
        <v>0</v>
      </c>
      <c r="F638" t="str">
        <f t="shared" si="37"/>
        <v>CCF</v>
      </c>
      <c r="G638" t="s">
        <v>8149</v>
      </c>
      <c r="H638" t="s">
        <v>8150</v>
      </c>
      <c r="I638">
        <v>3083</v>
      </c>
      <c r="J638">
        <v>3083</v>
      </c>
      <c r="K638" t="s">
        <v>445</v>
      </c>
      <c r="L638" t="str">
        <f t="shared" si="38"/>
        <v>NIT</v>
      </c>
      <c r="M638" t="str">
        <f t="shared" si="39"/>
        <v>06140612821176</v>
      </c>
      <c r="N638" t="s">
        <v>446</v>
      </c>
      <c r="O638">
        <v>0</v>
      </c>
      <c r="P638">
        <v>0</v>
      </c>
      <c r="Q638">
        <v>66.73</v>
      </c>
      <c r="R638">
        <v>8.6749000000000009</v>
      </c>
      <c r="S638">
        <v>0</v>
      </c>
      <c r="T638">
        <v>0</v>
      </c>
      <c r="U638">
        <v>75.404899999999998</v>
      </c>
      <c r="V638">
        <v>0</v>
      </c>
      <c r="W638" t="s">
        <v>1</v>
      </c>
    </row>
    <row r="639" spans="1:23">
      <c r="A639" t="s">
        <v>8564</v>
      </c>
      <c r="B639" t="str">
        <f t="shared" si="36"/>
        <v>Junio</v>
      </c>
      <c r="C639" s="20">
        <v>44736</v>
      </c>
      <c r="D639" t="s">
        <v>1</v>
      </c>
      <c r="E639" t="s">
        <v>0</v>
      </c>
      <c r="F639" t="str">
        <f t="shared" si="37"/>
        <v>CCF</v>
      </c>
      <c r="G639" t="s">
        <v>8149</v>
      </c>
      <c r="H639" t="s">
        <v>8150</v>
      </c>
      <c r="I639">
        <v>3084</v>
      </c>
      <c r="J639">
        <v>3084</v>
      </c>
      <c r="K639">
        <v>0</v>
      </c>
      <c r="L639" t="str">
        <f t="shared" si="38"/>
        <v>DUI</v>
      </c>
      <c r="M639" t="str">
        <f t="shared" si="39"/>
        <v>009870981</v>
      </c>
      <c r="N639" t="s">
        <v>593</v>
      </c>
      <c r="O639">
        <v>0</v>
      </c>
      <c r="P639">
        <v>0</v>
      </c>
      <c r="Q639">
        <v>50.19</v>
      </c>
      <c r="R639">
        <v>6.5247000000000002</v>
      </c>
      <c r="S639">
        <v>0</v>
      </c>
      <c r="T639">
        <v>0</v>
      </c>
      <c r="U639">
        <v>56.714700000000001</v>
      </c>
      <c r="V639" t="s">
        <v>8386</v>
      </c>
      <c r="W639" t="s">
        <v>1</v>
      </c>
    </row>
    <row r="640" spans="1:23">
      <c r="A640" t="s">
        <v>8564</v>
      </c>
      <c r="B640" t="str">
        <f t="shared" si="36"/>
        <v>Junio</v>
      </c>
      <c r="C640" s="20">
        <v>44736</v>
      </c>
      <c r="D640" t="s">
        <v>1</v>
      </c>
      <c r="E640" t="s">
        <v>0</v>
      </c>
      <c r="F640" t="str">
        <f t="shared" si="37"/>
        <v>CCF</v>
      </c>
      <c r="G640" t="s">
        <v>8149</v>
      </c>
      <c r="H640" t="s">
        <v>8150</v>
      </c>
      <c r="I640">
        <v>3085</v>
      </c>
      <c r="J640">
        <v>3085</v>
      </c>
      <c r="K640">
        <v>0</v>
      </c>
      <c r="L640" t="str">
        <f t="shared" si="38"/>
        <v>DUI</v>
      </c>
      <c r="M640" t="str">
        <f t="shared" si="39"/>
        <v>018717409</v>
      </c>
      <c r="N640" t="s">
        <v>322</v>
      </c>
      <c r="O640">
        <v>0</v>
      </c>
      <c r="P640">
        <v>0</v>
      </c>
      <c r="Q640">
        <v>31</v>
      </c>
      <c r="R640">
        <v>4.03</v>
      </c>
      <c r="S640">
        <v>0</v>
      </c>
      <c r="T640">
        <v>0</v>
      </c>
      <c r="U640">
        <v>35.03</v>
      </c>
      <c r="V640" t="s">
        <v>8383</v>
      </c>
      <c r="W640" t="s">
        <v>1</v>
      </c>
    </row>
    <row r="641" spans="1:23">
      <c r="A641" t="s">
        <v>8564</v>
      </c>
      <c r="B641" t="str">
        <f t="shared" si="36"/>
        <v>Junio</v>
      </c>
      <c r="C641" s="20">
        <v>44736</v>
      </c>
      <c r="D641" t="s">
        <v>1</v>
      </c>
      <c r="E641" t="s">
        <v>0</v>
      </c>
      <c r="F641" t="str">
        <f t="shared" si="37"/>
        <v>CCF</v>
      </c>
      <c r="G641" t="s">
        <v>8149</v>
      </c>
      <c r="H641" t="s">
        <v>8150</v>
      </c>
      <c r="I641">
        <v>3086</v>
      </c>
      <c r="J641">
        <v>3086</v>
      </c>
      <c r="K641" t="s">
        <v>8095</v>
      </c>
      <c r="L641" t="str">
        <f t="shared" si="38"/>
        <v>NIT</v>
      </c>
      <c r="M641" t="str">
        <f t="shared" si="39"/>
        <v>06140509811162</v>
      </c>
      <c r="N641" t="s">
        <v>8096</v>
      </c>
      <c r="O641">
        <v>0</v>
      </c>
      <c r="P641">
        <v>0</v>
      </c>
      <c r="Q641">
        <v>62.1</v>
      </c>
      <c r="R641">
        <v>8.0730000000000004</v>
      </c>
      <c r="S641">
        <v>0</v>
      </c>
      <c r="T641">
        <v>0</v>
      </c>
      <c r="U641">
        <v>70.173000000000002</v>
      </c>
      <c r="V641">
        <v>0</v>
      </c>
      <c r="W641" t="s">
        <v>1</v>
      </c>
    </row>
    <row r="642" spans="1:23">
      <c r="A642" t="s">
        <v>8564</v>
      </c>
      <c r="B642" t="str">
        <f t="shared" si="36"/>
        <v>Junio</v>
      </c>
      <c r="C642" s="20">
        <v>44736</v>
      </c>
      <c r="D642" t="s">
        <v>1</v>
      </c>
      <c r="E642" t="s">
        <v>0</v>
      </c>
      <c r="F642" t="str">
        <f t="shared" si="37"/>
        <v>CCF</v>
      </c>
      <c r="G642" t="s">
        <v>8149</v>
      </c>
      <c r="H642" t="s">
        <v>8150</v>
      </c>
      <c r="I642">
        <v>3087</v>
      </c>
      <c r="J642">
        <v>3087</v>
      </c>
      <c r="K642" t="s">
        <v>7871</v>
      </c>
      <c r="L642" t="str">
        <f t="shared" si="38"/>
        <v>NIT</v>
      </c>
      <c r="M642" t="str">
        <f t="shared" si="39"/>
        <v>94142512801010</v>
      </c>
      <c r="N642" t="s">
        <v>7872</v>
      </c>
      <c r="O642">
        <v>0</v>
      </c>
      <c r="P642">
        <v>0</v>
      </c>
      <c r="Q642">
        <v>165.12</v>
      </c>
      <c r="R642">
        <v>21.465600000000002</v>
      </c>
      <c r="S642">
        <v>0</v>
      </c>
      <c r="T642">
        <v>0</v>
      </c>
      <c r="U642">
        <v>186.5856</v>
      </c>
      <c r="V642">
        <v>0</v>
      </c>
      <c r="W642" t="s">
        <v>1</v>
      </c>
    </row>
    <row r="643" spans="1:23">
      <c r="A643" t="s">
        <v>8564</v>
      </c>
      <c r="B643" t="str">
        <f t="shared" ref="B643:B706" si="40">SUBSTITUTE(A643,"UNIO","unio")</f>
        <v>Junio</v>
      </c>
      <c r="C643" s="20">
        <v>44736</v>
      </c>
      <c r="D643" t="s">
        <v>1</v>
      </c>
      <c r="E643" t="s">
        <v>0</v>
      </c>
      <c r="F643" t="str">
        <f t="shared" ref="F643:F706" si="41">IF(E643="05","Nota de crédito","CCF")</f>
        <v>CCF</v>
      </c>
      <c r="G643" t="s">
        <v>8149</v>
      </c>
      <c r="H643" t="s">
        <v>8150</v>
      </c>
      <c r="I643">
        <v>3088</v>
      </c>
      <c r="J643">
        <v>3088</v>
      </c>
      <c r="K643" t="s">
        <v>689</v>
      </c>
      <c r="L643" t="str">
        <f t="shared" ref="L643:L706" si="42">IF(K643=0,"DUI","NIT")</f>
        <v>NIT</v>
      </c>
      <c r="M643" t="str">
        <f t="shared" ref="M643:M706" si="43">IF(K643=0,V643,K643)</f>
        <v>11082201781017</v>
      </c>
      <c r="N643" t="s">
        <v>690</v>
      </c>
      <c r="O643">
        <v>0</v>
      </c>
      <c r="P643">
        <v>0</v>
      </c>
      <c r="Q643">
        <v>674.87</v>
      </c>
      <c r="R643">
        <v>87.733100000000007</v>
      </c>
      <c r="S643">
        <v>0</v>
      </c>
      <c r="T643">
        <v>0</v>
      </c>
      <c r="U643">
        <v>762.60310000000004</v>
      </c>
      <c r="V643">
        <v>0</v>
      </c>
      <c r="W643" t="s">
        <v>1</v>
      </c>
    </row>
    <row r="644" spans="1:23">
      <c r="A644" t="s">
        <v>8564</v>
      </c>
      <c r="B644" t="str">
        <f t="shared" si="40"/>
        <v>Junio</v>
      </c>
      <c r="C644" s="20">
        <v>44736</v>
      </c>
      <c r="D644" t="s">
        <v>1</v>
      </c>
      <c r="E644" t="s">
        <v>0</v>
      </c>
      <c r="F644" t="str">
        <f t="shared" si="41"/>
        <v>CCF</v>
      </c>
      <c r="G644" t="s">
        <v>8149</v>
      </c>
      <c r="H644" t="s">
        <v>8150</v>
      </c>
      <c r="I644">
        <v>3089</v>
      </c>
      <c r="J644">
        <v>3089</v>
      </c>
      <c r="K644">
        <v>0</v>
      </c>
      <c r="L644" t="str">
        <f t="shared" si="42"/>
        <v>DUI</v>
      </c>
      <c r="M644" t="str">
        <f t="shared" si="43"/>
        <v>037841372</v>
      </c>
      <c r="N644" t="s">
        <v>8667</v>
      </c>
      <c r="O644">
        <v>0</v>
      </c>
      <c r="P644">
        <v>0</v>
      </c>
      <c r="Q644">
        <v>184.34</v>
      </c>
      <c r="R644">
        <v>23.964200000000002</v>
      </c>
      <c r="S644">
        <v>0</v>
      </c>
      <c r="T644">
        <v>0</v>
      </c>
      <c r="U644">
        <v>208.30420000000001</v>
      </c>
      <c r="V644" t="s">
        <v>8666</v>
      </c>
      <c r="W644" t="s">
        <v>1</v>
      </c>
    </row>
    <row r="645" spans="1:23">
      <c r="A645" t="s">
        <v>8564</v>
      </c>
      <c r="B645" t="str">
        <f t="shared" si="40"/>
        <v>Junio</v>
      </c>
      <c r="C645" s="20">
        <v>44736</v>
      </c>
      <c r="D645" t="s">
        <v>1</v>
      </c>
      <c r="E645" t="s">
        <v>0</v>
      </c>
      <c r="F645" t="str">
        <f t="shared" si="41"/>
        <v>CCF</v>
      </c>
      <c r="G645" t="s">
        <v>8149</v>
      </c>
      <c r="H645" t="s">
        <v>8150</v>
      </c>
      <c r="I645">
        <v>3090</v>
      </c>
      <c r="J645">
        <v>3090</v>
      </c>
      <c r="K645" t="s">
        <v>1196</v>
      </c>
      <c r="L645" t="str">
        <f t="shared" si="42"/>
        <v>NIT</v>
      </c>
      <c r="M645" t="str">
        <f t="shared" si="43"/>
        <v>06142703981055</v>
      </c>
      <c r="N645" t="s">
        <v>1197</v>
      </c>
      <c r="O645">
        <v>0</v>
      </c>
      <c r="P645">
        <v>0</v>
      </c>
      <c r="Q645">
        <v>5209.8999999999996</v>
      </c>
      <c r="R645">
        <v>677.28699999999992</v>
      </c>
      <c r="S645">
        <v>0</v>
      </c>
      <c r="T645">
        <v>0</v>
      </c>
      <c r="U645">
        <v>5887.1869999999999</v>
      </c>
      <c r="V645">
        <v>0</v>
      </c>
      <c r="W645" t="s">
        <v>1</v>
      </c>
    </row>
    <row r="646" spans="1:23">
      <c r="A646" t="s">
        <v>8564</v>
      </c>
      <c r="B646" t="str">
        <f t="shared" si="40"/>
        <v>Junio</v>
      </c>
      <c r="C646" s="20">
        <v>44736</v>
      </c>
      <c r="D646" t="s">
        <v>1</v>
      </c>
      <c r="E646" t="s">
        <v>0</v>
      </c>
      <c r="F646" t="str">
        <f t="shared" si="41"/>
        <v>CCF</v>
      </c>
      <c r="G646" t="s">
        <v>8149</v>
      </c>
      <c r="H646" t="s">
        <v>8150</v>
      </c>
      <c r="I646">
        <v>3091</v>
      </c>
      <c r="J646">
        <v>3091</v>
      </c>
      <c r="K646" t="s">
        <v>1196</v>
      </c>
      <c r="L646" t="str">
        <f t="shared" si="42"/>
        <v>NIT</v>
      </c>
      <c r="M646" t="str">
        <f t="shared" si="43"/>
        <v>06142703981055</v>
      </c>
      <c r="N646" t="s">
        <v>1197</v>
      </c>
      <c r="O646">
        <v>0</v>
      </c>
      <c r="P646">
        <v>0</v>
      </c>
      <c r="Q646">
        <v>2091</v>
      </c>
      <c r="R646">
        <v>271.83</v>
      </c>
      <c r="S646">
        <v>0</v>
      </c>
      <c r="T646">
        <v>0</v>
      </c>
      <c r="U646">
        <v>2362.83</v>
      </c>
      <c r="V646">
        <v>0</v>
      </c>
      <c r="W646" t="s">
        <v>1</v>
      </c>
    </row>
    <row r="647" spans="1:23">
      <c r="A647" t="s">
        <v>8564</v>
      </c>
      <c r="B647" t="str">
        <f t="shared" si="40"/>
        <v>Junio</v>
      </c>
      <c r="C647" s="20">
        <v>44736</v>
      </c>
      <c r="D647" t="s">
        <v>1</v>
      </c>
      <c r="E647" t="s">
        <v>0</v>
      </c>
      <c r="F647" t="str">
        <f t="shared" si="41"/>
        <v>CCF</v>
      </c>
      <c r="G647" t="s">
        <v>8149</v>
      </c>
      <c r="H647" t="s">
        <v>8150</v>
      </c>
      <c r="I647">
        <v>3092</v>
      </c>
      <c r="J647">
        <v>3092</v>
      </c>
      <c r="K647" t="s">
        <v>1196</v>
      </c>
      <c r="L647" t="str">
        <f t="shared" si="42"/>
        <v>NIT</v>
      </c>
      <c r="M647" t="str">
        <f t="shared" si="43"/>
        <v>06142703981055</v>
      </c>
      <c r="N647" t="s">
        <v>1197</v>
      </c>
      <c r="O647">
        <v>0</v>
      </c>
      <c r="P647">
        <v>0</v>
      </c>
      <c r="Q647">
        <v>1957</v>
      </c>
      <c r="R647">
        <v>254.41</v>
      </c>
      <c r="S647">
        <v>0</v>
      </c>
      <c r="T647">
        <v>0</v>
      </c>
      <c r="U647">
        <v>2211.41</v>
      </c>
      <c r="V647">
        <v>0</v>
      </c>
      <c r="W647" t="s">
        <v>1</v>
      </c>
    </row>
    <row r="648" spans="1:23">
      <c r="A648" t="s">
        <v>8564</v>
      </c>
      <c r="B648" t="str">
        <f t="shared" si="40"/>
        <v>Junio</v>
      </c>
      <c r="C648" s="20">
        <v>44736</v>
      </c>
      <c r="D648" t="s">
        <v>1</v>
      </c>
      <c r="E648" t="s">
        <v>0</v>
      </c>
      <c r="F648" t="str">
        <f t="shared" si="41"/>
        <v>CCF</v>
      </c>
      <c r="G648" t="s">
        <v>8149</v>
      </c>
      <c r="H648" t="s">
        <v>8150</v>
      </c>
      <c r="I648">
        <v>3093</v>
      </c>
      <c r="J648">
        <v>3093</v>
      </c>
      <c r="K648" t="s">
        <v>1196</v>
      </c>
      <c r="L648" t="str">
        <f t="shared" si="42"/>
        <v>NIT</v>
      </c>
      <c r="M648" t="str">
        <f t="shared" si="43"/>
        <v>06142703981055</v>
      </c>
      <c r="N648" t="s">
        <v>1197</v>
      </c>
      <c r="O648">
        <v>0</v>
      </c>
      <c r="P648">
        <v>0</v>
      </c>
      <c r="Q648">
        <v>1225.74</v>
      </c>
      <c r="R648">
        <v>159.34620000000001</v>
      </c>
      <c r="S648">
        <v>0</v>
      </c>
      <c r="T648">
        <v>0</v>
      </c>
      <c r="U648">
        <v>1385.0862</v>
      </c>
      <c r="V648">
        <v>0</v>
      </c>
      <c r="W648" t="s">
        <v>1</v>
      </c>
    </row>
    <row r="649" spans="1:23">
      <c r="A649" t="s">
        <v>8564</v>
      </c>
      <c r="B649" t="str">
        <f t="shared" si="40"/>
        <v>Junio</v>
      </c>
      <c r="C649" s="20">
        <v>44736</v>
      </c>
      <c r="D649" t="s">
        <v>1</v>
      </c>
      <c r="E649" t="s">
        <v>0</v>
      </c>
      <c r="F649" t="str">
        <f t="shared" si="41"/>
        <v>CCF</v>
      </c>
      <c r="G649" t="s">
        <v>8149</v>
      </c>
      <c r="H649" t="s">
        <v>8150</v>
      </c>
      <c r="I649">
        <v>3094</v>
      </c>
      <c r="J649">
        <v>3094</v>
      </c>
      <c r="K649" t="s">
        <v>1196</v>
      </c>
      <c r="L649" t="str">
        <f t="shared" si="42"/>
        <v>NIT</v>
      </c>
      <c r="M649" t="str">
        <f t="shared" si="43"/>
        <v>06142703981055</v>
      </c>
      <c r="N649" t="s">
        <v>1197</v>
      </c>
      <c r="O649">
        <v>0</v>
      </c>
      <c r="P649">
        <v>0</v>
      </c>
      <c r="Q649">
        <v>937.5</v>
      </c>
      <c r="R649">
        <v>121.875</v>
      </c>
      <c r="S649">
        <v>0</v>
      </c>
      <c r="T649">
        <v>0</v>
      </c>
      <c r="U649">
        <v>1059.375</v>
      </c>
      <c r="V649">
        <v>0</v>
      </c>
      <c r="W649" t="s">
        <v>1</v>
      </c>
    </row>
    <row r="650" spans="1:23">
      <c r="A650" t="s">
        <v>8564</v>
      </c>
      <c r="B650" t="str">
        <f t="shared" si="40"/>
        <v>Junio</v>
      </c>
      <c r="C650" s="20">
        <v>44736</v>
      </c>
      <c r="D650" t="s">
        <v>1</v>
      </c>
      <c r="E650" t="s">
        <v>0</v>
      </c>
      <c r="F650" t="str">
        <f t="shared" si="41"/>
        <v>CCF</v>
      </c>
      <c r="G650" t="s">
        <v>8149</v>
      </c>
      <c r="H650" t="s">
        <v>8150</v>
      </c>
      <c r="I650">
        <v>3095</v>
      </c>
      <c r="J650">
        <v>3095</v>
      </c>
      <c r="K650" t="s">
        <v>1196</v>
      </c>
      <c r="L650" t="str">
        <f t="shared" si="42"/>
        <v>NIT</v>
      </c>
      <c r="M650" t="str">
        <f t="shared" si="43"/>
        <v>06142703981055</v>
      </c>
      <c r="N650" t="s">
        <v>1197</v>
      </c>
      <c r="O650">
        <v>0</v>
      </c>
      <c r="P650">
        <v>0</v>
      </c>
      <c r="Q650">
        <v>589.02</v>
      </c>
      <c r="R650">
        <v>76.572599999999994</v>
      </c>
      <c r="S650">
        <v>0</v>
      </c>
      <c r="T650">
        <v>0</v>
      </c>
      <c r="U650">
        <v>665.59259999999995</v>
      </c>
      <c r="V650">
        <v>0</v>
      </c>
      <c r="W650" t="s">
        <v>1</v>
      </c>
    </row>
    <row r="651" spans="1:23">
      <c r="A651" t="s">
        <v>8564</v>
      </c>
      <c r="B651" t="str">
        <f t="shared" si="40"/>
        <v>Junio</v>
      </c>
      <c r="C651" s="20">
        <v>44736</v>
      </c>
      <c r="D651" t="s">
        <v>1</v>
      </c>
      <c r="E651" t="s">
        <v>0</v>
      </c>
      <c r="F651" t="str">
        <f t="shared" si="41"/>
        <v>CCF</v>
      </c>
      <c r="G651" t="s">
        <v>8149</v>
      </c>
      <c r="H651" t="s">
        <v>8150</v>
      </c>
      <c r="I651">
        <v>3096</v>
      </c>
      <c r="J651">
        <v>3096</v>
      </c>
      <c r="K651" t="s">
        <v>1196</v>
      </c>
      <c r="L651" t="str">
        <f t="shared" si="42"/>
        <v>NIT</v>
      </c>
      <c r="M651" t="str">
        <f t="shared" si="43"/>
        <v>06142703981055</v>
      </c>
      <c r="N651" t="s">
        <v>1197</v>
      </c>
      <c r="O651">
        <v>0</v>
      </c>
      <c r="P651">
        <v>0</v>
      </c>
      <c r="Q651">
        <v>1289.94</v>
      </c>
      <c r="R651">
        <v>167.69220000000001</v>
      </c>
      <c r="S651">
        <v>0</v>
      </c>
      <c r="T651">
        <v>0</v>
      </c>
      <c r="U651">
        <v>1457.6322</v>
      </c>
      <c r="V651">
        <v>0</v>
      </c>
      <c r="W651" t="s">
        <v>1</v>
      </c>
    </row>
    <row r="652" spans="1:23">
      <c r="A652" t="s">
        <v>8564</v>
      </c>
      <c r="B652" t="str">
        <f t="shared" si="40"/>
        <v>Junio</v>
      </c>
      <c r="C652" s="20">
        <v>44736</v>
      </c>
      <c r="D652" t="s">
        <v>1</v>
      </c>
      <c r="E652" t="s">
        <v>0</v>
      </c>
      <c r="F652" t="str">
        <f t="shared" si="41"/>
        <v>CCF</v>
      </c>
      <c r="G652" t="s">
        <v>8149</v>
      </c>
      <c r="H652" t="s">
        <v>8150</v>
      </c>
      <c r="I652">
        <v>3097</v>
      </c>
      <c r="J652">
        <v>3097</v>
      </c>
      <c r="K652" t="s">
        <v>1196</v>
      </c>
      <c r="L652" t="str">
        <f t="shared" si="42"/>
        <v>NIT</v>
      </c>
      <c r="M652" t="str">
        <f t="shared" si="43"/>
        <v>06142703981055</v>
      </c>
      <c r="N652" t="s">
        <v>1197</v>
      </c>
      <c r="O652">
        <v>0</v>
      </c>
      <c r="P652">
        <v>0</v>
      </c>
      <c r="Q652">
        <v>2444.9</v>
      </c>
      <c r="R652">
        <v>317.83700000000005</v>
      </c>
      <c r="S652">
        <v>0</v>
      </c>
      <c r="T652">
        <v>0</v>
      </c>
      <c r="U652">
        <v>2762.7370000000001</v>
      </c>
      <c r="V652">
        <v>0</v>
      </c>
      <c r="W652" t="s">
        <v>1</v>
      </c>
    </row>
    <row r="653" spans="1:23">
      <c r="A653" t="s">
        <v>8564</v>
      </c>
      <c r="B653" t="str">
        <f t="shared" si="40"/>
        <v>Junio</v>
      </c>
      <c r="C653" s="20">
        <v>44736</v>
      </c>
      <c r="D653" t="s">
        <v>1</v>
      </c>
      <c r="E653" t="s">
        <v>0</v>
      </c>
      <c r="F653" t="str">
        <f t="shared" si="41"/>
        <v>CCF</v>
      </c>
      <c r="G653" t="s">
        <v>8149</v>
      </c>
      <c r="H653" t="s">
        <v>8150</v>
      </c>
      <c r="I653">
        <v>3099</v>
      </c>
      <c r="J653">
        <v>3099</v>
      </c>
      <c r="K653" t="s">
        <v>118</v>
      </c>
      <c r="L653" t="str">
        <f t="shared" si="42"/>
        <v>NIT</v>
      </c>
      <c r="M653" t="str">
        <f t="shared" si="43"/>
        <v>06141106071025</v>
      </c>
      <c r="N653" t="s">
        <v>119</v>
      </c>
      <c r="O653">
        <v>0</v>
      </c>
      <c r="P653">
        <v>0</v>
      </c>
      <c r="Q653">
        <v>4.74</v>
      </c>
      <c r="R653">
        <v>0.61620000000000008</v>
      </c>
      <c r="S653">
        <v>0</v>
      </c>
      <c r="T653">
        <v>0</v>
      </c>
      <c r="U653">
        <v>5.3562000000000003</v>
      </c>
      <c r="V653">
        <v>0</v>
      </c>
      <c r="W653" t="s">
        <v>1</v>
      </c>
    </row>
    <row r="654" spans="1:23">
      <c r="A654" t="s">
        <v>8564</v>
      </c>
      <c r="B654" t="str">
        <f t="shared" si="40"/>
        <v>Junio</v>
      </c>
      <c r="C654" s="20">
        <v>44736</v>
      </c>
      <c r="D654" t="s">
        <v>1</v>
      </c>
      <c r="E654" t="s">
        <v>0</v>
      </c>
      <c r="F654" t="str">
        <f t="shared" si="41"/>
        <v>CCF</v>
      </c>
      <c r="G654" t="s">
        <v>8149</v>
      </c>
      <c r="H654" t="s">
        <v>8150</v>
      </c>
      <c r="I654">
        <v>3100</v>
      </c>
      <c r="J654">
        <v>3100</v>
      </c>
      <c r="K654" t="s">
        <v>741</v>
      </c>
      <c r="L654" t="str">
        <f t="shared" si="42"/>
        <v>NIT</v>
      </c>
      <c r="M654" t="str">
        <f t="shared" si="43"/>
        <v>06141502911052</v>
      </c>
      <c r="N654" t="s">
        <v>742</v>
      </c>
      <c r="O654">
        <v>0</v>
      </c>
      <c r="P654">
        <v>0</v>
      </c>
      <c r="Q654">
        <v>358.43</v>
      </c>
      <c r="R654">
        <v>46.5959</v>
      </c>
      <c r="S654">
        <v>0</v>
      </c>
      <c r="T654">
        <v>0</v>
      </c>
      <c r="U654">
        <v>405.02589999999998</v>
      </c>
      <c r="V654">
        <v>0</v>
      </c>
      <c r="W654" t="s">
        <v>1</v>
      </c>
    </row>
    <row r="655" spans="1:23">
      <c r="A655" t="s">
        <v>8564</v>
      </c>
      <c r="B655" t="str">
        <f t="shared" si="40"/>
        <v>Junio</v>
      </c>
      <c r="C655" s="20">
        <v>44736</v>
      </c>
      <c r="D655" t="s">
        <v>1</v>
      </c>
      <c r="E655" t="s">
        <v>0</v>
      </c>
      <c r="F655" t="str">
        <f t="shared" si="41"/>
        <v>CCF</v>
      </c>
      <c r="G655" t="s">
        <v>8149</v>
      </c>
      <c r="H655" t="s">
        <v>8150</v>
      </c>
      <c r="I655">
        <v>3101</v>
      </c>
      <c r="J655">
        <v>3101</v>
      </c>
      <c r="K655" t="s">
        <v>514</v>
      </c>
      <c r="L655" t="str">
        <f t="shared" si="42"/>
        <v>NIT</v>
      </c>
      <c r="M655" t="str">
        <f t="shared" si="43"/>
        <v>04012106851010</v>
      </c>
      <c r="N655" t="s">
        <v>515</v>
      </c>
      <c r="O655">
        <v>0</v>
      </c>
      <c r="P655">
        <v>0</v>
      </c>
      <c r="Q655">
        <v>4954.6000000000004</v>
      </c>
      <c r="R655">
        <v>644.09800000000007</v>
      </c>
      <c r="S655">
        <v>0</v>
      </c>
      <c r="T655">
        <v>0</v>
      </c>
      <c r="U655">
        <v>5598.6980000000003</v>
      </c>
      <c r="V655">
        <v>0</v>
      </c>
      <c r="W655" t="s">
        <v>1</v>
      </c>
    </row>
    <row r="656" spans="1:23">
      <c r="A656" t="s">
        <v>8564</v>
      </c>
      <c r="B656" t="str">
        <f t="shared" si="40"/>
        <v>Junio</v>
      </c>
      <c r="C656" s="20">
        <v>44736</v>
      </c>
      <c r="D656" t="s">
        <v>1</v>
      </c>
      <c r="E656" t="s">
        <v>0</v>
      </c>
      <c r="F656" t="str">
        <f t="shared" si="41"/>
        <v>CCF</v>
      </c>
      <c r="G656" t="s">
        <v>8149</v>
      </c>
      <c r="H656" t="s">
        <v>8150</v>
      </c>
      <c r="I656">
        <v>3102</v>
      </c>
      <c r="J656">
        <v>3102</v>
      </c>
      <c r="K656" t="s">
        <v>588</v>
      </c>
      <c r="L656" t="str">
        <f t="shared" si="42"/>
        <v>NIT</v>
      </c>
      <c r="M656" t="str">
        <f t="shared" si="43"/>
        <v>11130501671013</v>
      </c>
      <c r="N656" t="s">
        <v>589</v>
      </c>
      <c r="O656">
        <v>0</v>
      </c>
      <c r="P656">
        <v>0</v>
      </c>
      <c r="Q656">
        <v>205.9</v>
      </c>
      <c r="R656">
        <v>26.767000000000003</v>
      </c>
      <c r="S656">
        <v>0</v>
      </c>
      <c r="T656">
        <v>0</v>
      </c>
      <c r="U656">
        <v>232.667</v>
      </c>
      <c r="V656">
        <v>0</v>
      </c>
      <c r="W656" t="s">
        <v>1</v>
      </c>
    </row>
    <row r="657" spans="1:23">
      <c r="A657" t="s">
        <v>8564</v>
      </c>
      <c r="B657" t="str">
        <f t="shared" si="40"/>
        <v>Junio</v>
      </c>
      <c r="C657" s="20">
        <v>44736</v>
      </c>
      <c r="D657" t="s">
        <v>1</v>
      </c>
      <c r="E657" t="s">
        <v>0</v>
      </c>
      <c r="F657" t="str">
        <f t="shared" si="41"/>
        <v>CCF</v>
      </c>
      <c r="G657" t="s">
        <v>8149</v>
      </c>
      <c r="H657" t="s">
        <v>8150</v>
      </c>
      <c r="I657">
        <v>3103</v>
      </c>
      <c r="J657">
        <v>3103</v>
      </c>
      <c r="K657" t="s">
        <v>118</v>
      </c>
      <c r="L657" t="str">
        <f t="shared" si="42"/>
        <v>NIT</v>
      </c>
      <c r="M657" t="str">
        <f t="shared" si="43"/>
        <v>06141106071025</v>
      </c>
      <c r="N657" t="s">
        <v>119</v>
      </c>
      <c r="O657">
        <v>0</v>
      </c>
      <c r="P657">
        <v>0</v>
      </c>
      <c r="Q657">
        <v>1486.61</v>
      </c>
      <c r="R657">
        <v>193.2593</v>
      </c>
      <c r="S657">
        <v>0</v>
      </c>
      <c r="T657">
        <v>0</v>
      </c>
      <c r="U657">
        <v>1679.8692999999998</v>
      </c>
      <c r="V657">
        <v>0</v>
      </c>
      <c r="W657" t="s">
        <v>1</v>
      </c>
    </row>
    <row r="658" spans="1:23">
      <c r="A658" t="s">
        <v>8564</v>
      </c>
      <c r="B658" t="str">
        <f t="shared" si="40"/>
        <v>Junio</v>
      </c>
      <c r="C658" s="20">
        <v>44736</v>
      </c>
      <c r="D658" t="s">
        <v>1</v>
      </c>
      <c r="E658" t="s">
        <v>0</v>
      </c>
      <c r="F658" t="str">
        <f t="shared" si="41"/>
        <v>CCF</v>
      </c>
      <c r="G658" t="s">
        <v>8149</v>
      </c>
      <c r="H658" t="s">
        <v>8150</v>
      </c>
      <c r="I658">
        <v>3104</v>
      </c>
      <c r="J658">
        <v>3104</v>
      </c>
      <c r="K658" t="s">
        <v>124</v>
      </c>
      <c r="L658" t="str">
        <f t="shared" si="42"/>
        <v>NIT</v>
      </c>
      <c r="M658" t="str">
        <f t="shared" si="43"/>
        <v>06142302191027</v>
      </c>
      <c r="N658" t="s">
        <v>125</v>
      </c>
      <c r="O658">
        <v>0</v>
      </c>
      <c r="P658">
        <v>0</v>
      </c>
      <c r="Q658">
        <v>141.25</v>
      </c>
      <c r="R658">
        <v>18.362500000000001</v>
      </c>
      <c r="S658">
        <v>0</v>
      </c>
      <c r="T658">
        <v>0</v>
      </c>
      <c r="U658">
        <v>159.61250000000001</v>
      </c>
      <c r="V658">
        <v>0</v>
      </c>
      <c r="W658" t="s">
        <v>1</v>
      </c>
    </row>
    <row r="659" spans="1:23">
      <c r="A659" t="s">
        <v>8564</v>
      </c>
      <c r="B659" t="str">
        <f t="shared" si="40"/>
        <v>Junio</v>
      </c>
      <c r="C659" s="20">
        <v>44736</v>
      </c>
      <c r="D659" t="s">
        <v>1</v>
      </c>
      <c r="E659" t="s">
        <v>0</v>
      </c>
      <c r="F659" t="str">
        <f t="shared" si="41"/>
        <v>CCF</v>
      </c>
      <c r="G659" t="s">
        <v>8149</v>
      </c>
      <c r="H659" t="s">
        <v>8150</v>
      </c>
      <c r="I659">
        <v>3105</v>
      </c>
      <c r="J659">
        <v>3105</v>
      </c>
      <c r="K659">
        <v>0</v>
      </c>
      <c r="L659" t="str">
        <f t="shared" si="42"/>
        <v>DUI</v>
      </c>
      <c r="M659" t="str">
        <f t="shared" si="43"/>
        <v>009870981</v>
      </c>
      <c r="N659" t="s">
        <v>593</v>
      </c>
      <c r="O659">
        <v>0</v>
      </c>
      <c r="P659">
        <v>0</v>
      </c>
      <c r="Q659">
        <v>10.54</v>
      </c>
      <c r="R659">
        <v>1.3701999999999999</v>
      </c>
      <c r="S659">
        <v>0</v>
      </c>
      <c r="T659">
        <v>0</v>
      </c>
      <c r="U659">
        <v>11.9102</v>
      </c>
      <c r="V659" t="s">
        <v>8386</v>
      </c>
      <c r="W659" t="s">
        <v>1</v>
      </c>
    </row>
    <row r="660" spans="1:23">
      <c r="A660" t="s">
        <v>8564</v>
      </c>
      <c r="B660" t="str">
        <f t="shared" si="40"/>
        <v>Junio</v>
      </c>
      <c r="C660" s="20">
        <v>44736</v>
      </c>
      <c r="D660" t="s">
        <v>1</v>
      </c>
      <c r="E660" t="s">
        <v>0</v>
      </c>
      <c r="F660" t="str">
        <f t="shared" si="41"/>
        <v>CCF</v>
      </c>
      <c r="G660" t="s">
        <v>8149</v>
      </c>
      <c r="H660" t="s">
        <v>8150</v>
      </c>
      <c r="I660">
        <v>3106</v>
      </c>
      <c r="J660">
        <v>3106</v>
      </c>
      <c r="K660" t="s">
        <v>393</v>
      </c>
      <c r="L660" t="str">
        <f t="shared" si="42"/>
        <v>NIT</v>
      </c>
      <c r="M660" t="str">
        <f t="shared" si="43"/>
        <v>06140603001042</v>
      </c>
      <c r="N660" t="s">
        <v>394</v>
      </c>
      <c r="O660">
        <v>0</v>
      </c>
      <c r="P660">
        <v>0</v>
      </c>
      <c r="Q660">
        <v>532.14</v>
      </c>
      <c r="R660">
        <v>69.178200000000004</v>
      </c>
      <c r="S660">
        <v>0</v>
      </c>
      <c r="T660">
        <v>0</v>
      </c>
      <c r="U660">
        <v>601.31819999999993</v>
      </c>
      <c r="V660">
        <v>0</v>
      </c>
      <c r="W660" t="s">
        <v>1</v>
      </c>
    </row>
    <row r="661" spans="1:23">
      <c r="A661" t="s">
        <v>8564</v>
      </c>
      <c r="B661" t="str">
        <f t="shared" si="40"/>
        <v>Junio</v>
      </c>
      <c r="C661" s="20">
        <v>44736</v>
      </c>
      <c r="D661" t="s">
        <v>1</v>
      </c>
      <c r="E661" t="s">
        <v>0</v>
      </c>
      <c r="F661" t="str">
        <f t="shared" si="41"/>
        <v>CCF</v>
      </c>
      <c r="G661" t="s">
        <v>8149</v>
      </c>
      <c r="H661" t="s">
        <v>8150</v>
      </c>
      <c r="I661">
        <v>3107</v>
      </c>
      <c r="J661">
        <v>3107</v>
      </c>
      <c r="K661" t="s">
        <v>8321</v>
      </c>
      <c r="L661" t="str">
        <f t="shared" si="42"/>
        <v>NIT</v>
      </c>
      <c r="M661" t="str">
        <f t="shared" si="43"/>
        <v>06142307191041</v>
      </c>
      <c r="N661" t="s">
        <v>8322</v>
      </c>
      <c r="O661">
        <v>0</v>
      </c>
      <c r="P661">
        <v>0</v>
      </c>
      <c r="Q661">
        <v>484.25</v>
      </c>
      <c r="R661">
        <v>62.952500000000001</v>
      </c>
      <c r="S661">
        <v>0</v>
      </c>
      <c r="T661">
        <v>0</v>
      </c>
      <c r="U661">
        <v>547.20249999999999</v>
      </c>
      <c r="V661">
        <v>0</v>
      </c>
      <c r="W661" t="s">
        <v>1</v>
      </c>
    </row>
    <row r="662" spans="1:23">
      <c r="A662" t="s">
        <v>8564</v>
      </c>
      <c r="B662" t="str">
        <f t="shared" si="40"/>
        <v>Junio</v>
      </c>
      <c r="C662" s="20">
        <v>44736</v>
      </c>
      <c r="D662" t="s">
        <v>1</v>
      </c>
      <c r="E662" t="s">
        <v>0</v>
      </c>
      <c r="F662" t="str">
        <f t="shared" si="41"/>
        <v>CCF</v>
      </c>
      <c r="G662" t="s">
        <v>8149</v>
      </c>
      <c r="H662" t="s">
        <v>8150</v>
      </c>
      <c r="I662">
        <v>3108</v>
      </c>
      <c r="J662">
        <v>3108</v>
      </c>
      <c r="K662" t="s">
        <v>333</v>
      </c>
      <c r="L662" t="str">
        <f t="shared" si="42"/>
        <v>NIT</v>
      </c>
      <c r="M662" t="str">
        <f t="shared" si="43"/>
        <v>06140607941015</v>
      </c>
      <c r="N662" t="s">
        <v>334</v>
      </c>
      <c r="O662">
        <v>0</v>
      </c>
      <c r="P662">
        <v>0</v>
      </c>
      <c r="Q662">
        <v>101.95</v>
      </c>
      <c r="R662">
        <v>13.253500000000001</v>
      </c>
      <c r="S662">
        <v>0</v>
      </c>
      <c r="T662">
        <v>0</v>
      </c>
      <c r="U662">
        <v>115.20350000000001</v>
      </c>
      <c r="V662">
        <v>0</v>
      </c>
      <c r="W662" t="s">
        <v>1</v>
      </c>
    </row>
    <row r="663" spans="1:23">
      <c r="A663" t="s">
        <v>8564</v>
      </c>
      <c r="B663" t="str">
        <f t="shared" si="40"/>
        <v>Junio</v>
      </c>
      <c r="C663" s="20">
        <v>44739</v>
      </c>
      <c r="D663" t="s">
        <v>1</v>
      </c>
      <c r="E663" t="s">
        <v>0</v>
      </c>
      <c r="F663" t="str">
        <f t="shared" si="41"/>
        <v>CCF</v>
      </c>
      <c r="G663" t="s">
        <v>8149</v>
      </c>
      <c r="H663" t="s">
        <v>8150</v>
      </c>
      <c r="I663">
        <v>3109</v>
      </c>
      <c r="J663">
        <v>3109</v>
      </c>
      <c r="K663">
        <v>0</v>
      </c>
      <c r="L663" t="str">
        <f t="shared" si="42"/>
        <v>DUI</v>
      </c>
      <c r="M663" t="str">
        <f t="shared" si="43"/>
        <v>013905015</v>
      </c>
      <c r="N663" t="s">
        <v>8624</v>
      </c>
      <c r="O663">
        <v>0</v>
      </c>
      <c r="P663">
        <v>0</v>
      </c>
      <c r="Q663">
        <v>134.53</v>
      </c>
      <c r="R663">
        <v>17.488900000000001</v>
      </c>
      <c r="S663">
        <v>0</v>
      </c>
      <c r="T663">
        <v>0</v>
      </c>
      <c r="U663">
        <v>152.0189</v>
      </c>
      <c r="V663" t="s">
        <v>8623</v>
      </c>
      <c r="W663" t="s">
        <v>1</v>
      </c>
    </row>
    <row r="664" spans="1:23">
      <c r="A664" t="s">
        <v>8564</v>
      </c>
      <c r="B664" t="str">
        <f t="shared" si="40"/>
        <v>Junio</v>
      </c>
      <c r="C664" s="20">
        <v>44739</v>
      </c>
      <c r="D664" t="s">
        <v>1</v>
      </c>
      <c r="E664" t="s">
        <v>0</v>
      </c>
      <c r="F664" t="str">
        <f t="shared" si="41"/>
        <v>CCF</v>
      </c>
      <c r="G664" t="s">
        <v>8149</v>
      </c>
      <c r="H664" t="s">
        <v>8150</v>
      </c>
      <c r="I664">
        <v>3110</v>
      </c>
      <c r="J664">
        <v>3110</v>
      </c>
      <c r="K664" t="s">
        <v>118</v>
      </c>
      <c r="L664" t="str">
        <f t="shared" si="42"/>
        <v>NIT</v>
      </c>
      <c r="M664" t="str">
        <f t="shared" si="43"/>
        <v>06141106071025</v>
      </c>
      <c r="N664" t="s">
        <v>119</v>
      </c>
      <c r="O664">
        <v>0</v>
      </c>
      <c r="P664">
        <v>0</v>
      </c>
      <c r="Q664">
        <v>119.16</v>
      </c>
      <c r="R664">
        <v>15.4908</v>
      </c>
      <c r="S664">
        <v>0</v>
      </c>
      <c r="T664">
        <v>0</v>
      </c>
      <c r="U664">
        <v>134.6508</v>
      </c>
      <c r="V664">
        <v>0</v>
      </c>
      <c r="W664" t="s">
        <v>1</v>
      </c>
    </row>
    <row r="665" spans="1:23">
      <c r="A665" t="s">
        <v>8564</v>
      </c>
      <c r="B665" t="str">
        <f t="shared" si="40"/>
        <v>Junio</v>
      </c>
      <c r="C665" s="20">
        <v>44739</v>
      </c>
      <c r="D665" t="s">
        <v>1</v>
      </c>
      <c r="E665" t="s">
        <v>0</v>
      </c>
      <c r="F665" t="str">
        <f t="shared" si="41"/>
        <v>CCF</v>
      </c>
      <c r="G665" t="s">
        <v>8149</v>
      </c>
      <c r="H665" t="s">
        <v>8150</v>
      </c>
      <c r="I665">
        <v>3111</v>
      </c>
      <c r="J665">
        <v>3111</v>
      </c>
      <c r="K665" t="s">
        <v>7912</v>
      </c>
      <c r="L665" t="str">
        <f t="shared" si="42"/>
        <v>NIT</v>
      </c>
      <c r="M665" t="str">
        <f t="shared" si="43"/>
        <v>06140802891065</v>
      </c>
      <c r="N665" t="s">
        <v>1148</v>
      </c>
      <c r="O665">
        <v>0</v>
      </c>
      <c r="P665">
        <v>0</v>
      </c>
      <c r="Q665">
        <v>7015.14</v>
      </c>
      <c r="R665">
        <v>911.96820000000002</v>
      </c>
      <c r="S665">
        <v>0</v>
      </c>
      <c r="T665">
        <v>0</v>
      </c>
      <c r="U665">
        <v>7927.1082000000006</v>
      </c>
      <c r="V665">
        <v>0</v>
      </c>
      <c r="W665" t="s">
        <v>1</v>
      </c>
    </row>
    <row r="666" spans="1:23">
      <c r="A666" t="s">
        <v>8564</v>
      </c>
      <c r="B666" t="str">
        <f t="shared" si="40"/>
        <v>Junio</v>
      </c>
      <c r="C666" s="20">
        <v>44739</v>
      </c>
      <c r="D666" t="s">
        <v>1</v>
      </c>
      <c r="E666" t="s">
        <v>0</v>
      </c>
      <c r="F666" t="str">
        <f t="shared" si="41"/>
        <v>CCF</v>
      </c>
      <c r="G666" t="s">
        <v>8149</v>
      </c>
      <c r="H666" t="s">
        <v>8150</v>
      </c>
      <c r="I666">
        <v>3112</v>
      </c>
      <c r="J666">
        <v>3112</v>
      </c>
      <c r="K666" t="s">
        <v>8082</v>
      </c>
      <c r="L666" t="str">
        <f t="shared" si="42"/>
        <v>NIT</v>
      </c>
      <c r="M666" t="str">
        <f t="shared" si="43"/>
        <v>06141004911010</v>
      </c>
      <c r="N666" t="s">
        <v>8083</v>
      </c>
      <c r="O666">
        <v>0</v>
      </c>
      <c r="P666">
        <v>0</v>
      </c>
      <c r="Q666">
        <v>71.400000000000006</v>
      </c>
      <c r="R666">
        <v>9.2820000000000018</v>
      </c>
      <c r="S666">
        <v>0</v>
      </c>
      <c r="T666">
        <v>0</v>
      </c>
      <c r="U666">
        <v>80.682000000000002</v>
      </c>
      <c r="V666">
        <v>0</v>
      </c>
      <c r="W666" t="s">
        <v>1</v>
      </c>
    </row>
    <row r="667" spans="1:23">
      <c r="A667" t="s">
        <v>8564</v>
      </c>
      <c r="B667" t="str">
        <f t="shared" si="40"/>
        <v>Junio</v>
      </c>
      <c r="C667" s="20">
        <v>44739</v>
      </c>
      <c r="D667" t="s">
        <v>1</v>
      </c>
      <c r="E667" t="s">
        <v>0</v>
      </c>
      <c r="F667" t="str">
        <f t="shared" si="41"/>
        <v>CCF</v>
      </c>
      <c r="G667" t="s">
        <v>8149</v>
      </c>
      <c r="H667" t="s">
        <v>8150</v>
      </c>
      <c r="I667">
        <v>3113</v>
      </c>
      <c r="J667">
        <v>3113</v>
      </c>
      <c r="K667" t="s">
        <v>8163</v>
      </c>
      <c r="L667" t="str">
        <f t="shared" si="42"/>
        <v>NIT</v>
      </c>
      <c r="M667" t="str">
        <f t="shared" si="43"/>
        <v>12171912191014</v>
      </c>
      <c r="N667" t="s">
        <v>8164</v>
      </c>
      <c r="O667">
        <v>0</v>
      </c>
      <c r="P667">
        <v>0</v>
      </c>
      <c r="Q667">
        <v>205.9</v>
      </c>
      <c r="R667">
        <v>26.767000000000003</v>
      </c>
      <c r="S667">
        <v>0</v>
      </c>
      <c r="T667">
        <v>0</v>
      </c>
      <c r="U667">
        <v>232.667</v>
      </c>
      <c r="V667">
        <v>0</v>
      </c>
      <c r="W667" t="s">
        <v>1</v>
      </c>
    </row>
    <row r="668" spans="1:23">
      <c r="A668" t="s">
        <v>8564</v>
      </c>
      <c r="B668" t="str">
        <f t="shared" si="40"/>
        <v>Junio</v>
      </c>
      <c r="C668" s="20">
        <v>44739</v>
      </c>
      <c r="D668" t="s">
        <v>1</v>
      </c>
      <c r="E668" t="s">
        <v>0</v>
      </c>
      <c r="F668" t="str">
        <f t="shared" si="41"/>
        <v>CCF</v>
      </c>
      <c r="G668" t="s">
        <v>8149</v>
      </c>
      <c r="H668" t="s">
        <v>8150</v>
      </c>
      <c r="I668">
        <v>3114</v>
      </c>
      <c r="J668">
        <v>3114</v>
      </c>
      <c r="K668" t="s">
        <v>588</v>
      </c>
      <c r="L668" t="str">
        <f t="shared" si="42"/>
        <v>NIT</v>
      </c>
      <c r="M668" t="str">
        <f t="shared" si="43"/>
        <v>11130501671013</v>
      </c>
      <c r="N668" t="s">
        <v>589</v>
      </c>
      <c r="O668">
        <v>0</v>
      </c>
      <c r="P668">
        <v>0</v>
      </c>
      <c r="Q668">
        <v>226.29</v>
      </c>
      <c r="R668">
        <v>29.4177</v>
      </c>
      <c r="S668">
        <v>0</v>
      </c>
      <c r="T668">
        <v>0</v>
      </c>
      <c r="U668">
        <v>255.70769999999999</v>
      </c>
      <c r="V668">
        <v>0</v>
      </c>
      <c r="W668" t="s">
        <v>1</v>
      </c>
    </row>
    <row r="669" spans="1:23">
      <c r="A669" t="s">
        <v>8564</v>
      </c>
      <c r="B669" t="str">
        <f t="shared" si="40"/>
        <v>Junio</v>
      </c>
      <c r="C669" s="20">
        <v>44739</v>
      </c>
      <c r="D669" t="s">
        <v>1</v>
      </c>
      <c r="E669" t="s">
        <v>0</v>
      </c>
      <c r="F669" t="str">
        <f t="shared" si="41"/>
        <v>CCF</v>
      </c>
      <c r="G669" t="s">
        <v>8149</v>
      </c>
      <c r="H669" t="s">
        <v>8150</v>
      </c>
      <c r="I669">
        <v>3115</v>
      </c>
      <c r="J669">
        <v>3115</v>
      </c>
      <c r="K669">
        <v>0</v>
      </c>
      <c r="L669" t="str">
        <f t="shared" si="42"/>
        <v>DUI</v>
      </c>
      <c r="M669" t="str">
        <f t="shared" si="43"/>
        <v>019183514</v>
      </c>
      <c r="N669" t="s">
        <v>8404</v>
      </c>
      <c r="O669">
        <v>0</v>
      </c>
      <c r="P669">
        <v>0</v>
      </c>
      <c r="Q669">
        <v>123.35</v>
      </c>
      <c r="R669">
        <v>16.035499999999999</v>
      </c>
      <c r="S669">
        <v>0</v>
      </c>
      <c r="T669">
        <v>0</v>
      </c>
      <c r="U669">
        <v>139.38549999999998</v>
      </c>
      <c r="V669" t="s">
        <v>8403</v>
      </c>
      <c r="W669" t="s">
        <v>1</v>
      </c>
    </row>
    <row r="670" spans="1:23">
      <c r="A670" t="s">
        <v>8564</v>
      </c>
      <c r="B670" t="str">
        <f t="shared" si="40"/>
        <v>Junio</v>
      </c>
      <c r="C670" s="20">
        <v>44739</v>
      </c>
      <c r="D670" t="s">
        <v>1</v>
      </c>
      <c r="E670" t="s">
        <v>0</v>
      </c>
      <c r="F670" t="str">
        <f t="shared" si="41"/>
        <v>CCF</v>
      </c>
      <c r="G670" t="s">
        <v>8149</v>
      </c>
      <c r="H670" t="s">
        <v>8150</v>
      </c>
      <c r="I670">
        <v>3116</v>
      </c>
      <c r="J670">
        <v>3116</v>
      </c>
      <c r="K670" t="s">
        <v>327</v>
      </c>
      <c r="L670" t="str">
        <f t="shared" si="42"/>
        <v>NIT</v>
      </c>
      <c r="M670" t="str">
        <f t="shared" si="43"/>
        <v>06140512181021</v>
      </c>
      <c r="N670" t="s">
        <v>328</v>
      </c>
      <c r="O670">
        <v>0</v>
      </c>
      <c r="P670">
        <v>0</v>
      </c>
      <c r="Q670">
        <v>572.91999999999996</v>
      </c>
      <c r="R670">
        <v>74.479599999999991</v>
      </c>
      <c r="S670">
        <v>0</v>
      </c>
      <c r="T670">
        <v>0</v>
      </c>
      <c r="U670">
        <v>647.39959999999996</v>
      </c>
      <c r="V670">
        <v>0</v>
      </c>
      <c r="W670" t="s">
        <v>1</v>
      </c>
    </row>
    <row r="671" spans="1:23">
      <c r="A671" t="s">
        <v>8564</v>
      </c>
      <c r="B671" t="str">
        <f t="shared" si="40"/>
        <v>Junio</v>
      </c>
      <c r="C671" s="20">
        <v>44739</v>
      </c>
      <c r="D671" t="s">
        <v>1</v>
      </c>
      <c r="E671" t="s">
        <v>0</v>
      </c>
      <c r="F671" t="str">
        <f t="shared" si="41"/>
        <v>CCF</v>
      </c>
      <c r="G671" t="s">
        <v>8149</v>
      </c>
      <c r="H671" t="s">
        <v>8150</v>
      </c>
      <c r="I671">
        <v>3117</v>
      </c>
      <c r="J671">
        <v>3117</v>
      </c>
      <c r="K671" t="s">
        <v>826</v>
      </c>
      <c r="L671" t="str">
        <f t="shared" si="42"/>
        <v>NIT</v>
      </c>
      <c r="M671" t="str">
        <f t="shared" si="43"/>
        <v>10100306650014</v>
      </c>
      <c r="N671" t="s">
        <v>827</v>
      </c>
      <c r="O671">
        <v>0</v>
      </c>
      <c r="P671">
        <v>0</v>
      </c>
      <c r="Q671">
        <v>613.66999999999996</v>
      </c>
      <c r="R671">
        <v>79.777100000000004</v>
      </c>
      <c r="S671">
        <v>0</v>
      </c>
      <c r="T671">
        <v>0</v>
      </c>
      <c r="U671">
        <v>693.44709999999998</v>
      </c>
      <c r="V671">
        <v>0</v>
      </c>
      <c r="W671" t="s">
        <v>1</v>
      </c>
    </row>
    <row r="672" spans="1:23">
      <c r="A672" t="s">
        <v>8564</v>
      </c>
      <c r="B672" t="str">
        <f t="shared" si="40"/>
        <v>Junio</v>
      </c>
      <c r="C672" s="20">
        <v>44739</v>
      </c>
      <c r="D672" t="s">
        <v>1</v>
      </c>
      <c r="E672" t="s">
        <v>0</v>
      </c>
      <c r="F672" t="str">
        <f t="shared" si="41"/>
        <v>CCF</v>
      </c>
      <c r="G672" t="s">
        <v>8149</v>
      </c>
      <c r="H672" t="s">
        <v>8150</v>
      </c>
      <c r="I672">
        <v>3119</v>
      </c>
      <c r="J672">
        <v>3119</v>
      </c>
      <c r="K672" t="s">
        <v>8309</v>
      </c>
      <c r="L672" t="str">
        <f t="shared" si="42"/>
        <v>NIT</v>
      </c>
      <c r="M672" t="str">
        <f t="shared" si="43"/>
        <v>06070709811045</v>
      </c>
      <c r="N672" t="s">
        <v>8310</v>
      </c>
      <c r="O672">
        <v>0</v>
      </c>
      <c r="P672">
        <v>0</v>
      </c>
      <c r="Q672">
        <v>63.19</v>
      </c>
      <c r="R672">
        <v>8.2147000000000006</v>
      </c>
      <c r="S672">
        <v>0</v>
      </c>
      <c r="T672">
        <v>0</v>
      </c>
      <c r="U672">
        <v>71.404699999999991</v>
      </c>
      <c r="V672">
        <v>0</v>
      </c>
      <c r="W672" t="s">
        <v>1</v>
      </c>
    </row>
    <row r="673" spans="1:23">
      <c r="A673" t="s">
        <v>8564</v>
      </c>
      <c r="B673" t="str">
        <f t="shared" si="40"/>
        <v>Junio</v>
      </c>
      <c r="C673" s="20">
        <v>44739</v>
      </c>
      <c r="D673" t="s">
        <v>1</v>
      </c>
      <c r="E673" t="s">
        <v>0</v>
      </c>
      <c r="F673" t="str">
        <f t="shared" si="41"/>
        <v>CCF</v>
      </c>
      <c r="G673" t="s">
        <v>8149</v>
      </c>
      <c r="H673" t="s">
        <v>8150</v>
      </c>
      <c r="I673">
        <v>3120</v>
      </c>
      <c r="J673">
        <v>3120</v>
      </c>
      <c r="K673" t="s">
        <v>118</v>
      </c>
      <c r="L673" t="str">
        <f t="shared" si="42"/>
        <v>NIT</v>
      </c>
      <c r="M673" t="str">
        <f t="shared" si="43"/>
        <v>06141106071025</v>
      </c>
      <c r="N673" t="s">
        <v>119</v>
      </c>
      <c r="O673">
        <v>0</v>
      </c>
      <c r="P673">
        <v>0</v>
      </c>
      <c r="Q673">
        <v>46.73</v>
      </c>
      <c r="R673">
        <v>6.0748999999999995</v>
      </c>
      <c r="S673">
        <v>0</v>
      </c>
      <c r="T673">
        <v>0</v>
      </c>
      <c r="U673">
        <v>52.804899999999996</v>
      </c>
      <c r="V673">
        <v>0</v>
      </c>
      <c r="W673" t="s">
        <v>1</v>
      </c>
    </row>
    <row r="674" spans="1:23">
      <c r="A674" t="s">
        <v>8564</v>
      </c>
      <c r="B674" t="str">
        <f t="shared" si="40"/>
        <v>Junio</v>
      </c>
      <c r="C674" s="20">
        <v>44739</v>
      </c>
      <c r="D674" t="s">
        <v>1</v>
      </c>
      <c r="E674" t="s">
        <v>0</v>
      </c>
      <c r="F674" t="str">
        <f t="shared" si="41"/>
        <v>CCF</v>
      </c>
      <c r="G674" t="s">
        <v>8149</v>
      </c>
      <c r="H674" t="s">
        <v>8150</v>
      </c>
      <c r="I674">
        <v>3121</v>
      </c>
      <c r="J674">
        <v>3121</v>
      </c>
      <c r="K674" t="s">
        <v>118</v>
      </c>
      <c r="L674" t="str">
        <f t="shared" si="42"/>
        <v>NIT</v>
      </c>
      <c r="M674" t="str">
        <f t="shared" si="43"/>
        <v>06141106071025</v>
      </c>
      <c r="N674" t="s">
        <v>119</v>
      </c>
      <c r="O674">
        <v>0</v>
      </c>
      <c r="P674">
        <v>0</v>
      </c>
      <c r="Q674">
        <v>38.33</v>
      </c>
      <c r="R674">
        <v>4.9828999999999999</v>
      </c>
      <c r="S674">
        <v>0</v>
      </c>
      <c r="T674">
        <v>0</v>
      </c>
      <c r="U674">
        <v>43.312899999999999</v>
      </c>
      <c r="V674">
        <v>0</v>
      </c>
      <c r="W674" t="s">
        <v>1</v>
      </c>
    </row>
    <row r="675" spans="1:23">
      <c r="A675" t="s">
        <v>8564</v>
      </c>
      <c r="B675" t="str">
        <f t="shared" si="40"/>
        <v>Junio</v>
      </c>
      <c r="C675" s="20">
        <v>44739</v>
      </c>
      <c r="D675" t="s">
        <v>1</v>
      </c>
      <c r="E675" t="s">
        <v>0</v>
      </c>
      <c r="F675" t="str">
        <f t="shared" si="41"/>
        <v>CCF</v>
      </c>
      <c r="G675" t="s">
        <v>8149</v>
      </c>
      <c r="H675" t="s">
        <v>8150</v>
      </c>
      <c r="I675">
        <v>3122</v>
      </c>
      <c r="J675">
        <v>3122</v>
      </c>
      <c r="K675" t="s">
        <v>8413</v>
      </c>
      <c r="L675" t="str">
        <f t="shared" si="42"/>
        <v>NIT</v>
      </c>
      <c r="M675" t="str">
        <f t="shared" si="43"/>
        <v>11210502330012</v>
      </c>
      <c r="N675" t="s">
        <v>8414</v>
      </c>
      <c r="O675">
        <v>0</v>
      </c>
      <c r="P675">
        <v>0</v>
      </c>
      <c r="Q675">
        <v>810.65</v>
      </c>
      <c r="R675">
        <v>105.3845</v>
      </c>
      <c r="S675">
        <v>0</v>
      </c>
      <c r="T675">
        <v>0</v>
      </c>
      <c r="U675">
        <v>916.03449999999998</v>
      </c>
      <c r="V675">
        <v>0</v>
      </c>
      <c r="W675" t="s">
        <v>1</v>
      </c>
    </row>
    <row r="676" spans="1:23">
      <c r="A676" t="s">
        <v>8564</v>
      </c>
      <c r="B676" t="str">
        <f t="shared" si="40"/>
        <v>Junio</v>
      </c>
      <c r="C676" s="20">
        <v>44739</v>
      </c>
      <c r="D676" t="s">
        <v>1</v>
      </c>
      <c r="E676" t="s">
        <v>0</v>
      </c>
      <c r="F676" t="str">
        <f t="shared" si="41"/>
        <v>CCF</v>
      </c>
      <c r="G676" t="s">
        <v>8149</v>
      </c>
      <c r="H676" t="s">
        <v>8150</v>
      </c>
      <c r="I676">
        <v>3123</v>
      </c>
      <c r="J676">
        <v>3123</v>
      </c>
      <c r="K676" t="s">
        <v>291</v>
      </c>
      <c r="L676" t="str">
        <f t="shared" si="42"/>
        <v>NIT</v>
      </c>
      <c r="M676" t="str">
        <f t="shared" si="43"/>
        <v>06142901991058</v>
      </c>
      <c r="N676" t="s">
        <v>292</v>
      </c>
      <c r="O676">
        <v>0</v>
      </c>
      <c r="P676">
        <v>0</v>
      </c>
      <c r="Q676">
        <v>40.78</v>
      </c>
      <c r="R676">
        <v>5.3014000000000001</v>
      </c>
      <c r="S676">
        <v>0</v>
      </c>
      <c r="T676">
        <v>0</v>
      </c>
      <c r="U676">
        <v>46.081400000000002</v>
      </c>
      <c r="V676">
        <v>0</v>
      </c>
      <c r="W676" t="s">
        <v>1</v>
      </c>
    </row>
    <row r="677" spans="1:23">
      <c r="A677" t="s">
        <v>8564</v>
      </c>
      <c r="B677" t="str">
        <f t="shared" si="40"/>
        <v>Junio</v>
      </c>
      <c r="C677" s="20">
        <v>44739</v>
      </c>
      <c r="D677" t="s">
        <v>1</v>
      </c>
      <c r="E677" t="s">
        <v>0</v>
      </c>
      <c r="F677" t="str">
        <f t="shared" si="41"/>
        <v>CCF</v>
      </c>
      <c r="G677" t="s">
        <v>8149</v>
      </c>
      <c r="H677" t="s">
        <v>8150</v>
      </c>
      <c r="I677">
        <v>3124</v>
      </c>
      <c r="J677">
        <v>3124</v>
      </c>
      <c r="K677" t="s">
        <v>747</v>
      </c>
      <c r="L677" t="str">
        <f t="shared" si="42"/>
        <v>NIT</v>
      </c>
      <c r="M677" t="str">
        <f t="shared" si="43"/>
        <v>07111804620031</v>
      </c>
      <c r="N677" t="s">
        <v>748</v>
      </c>
      <c r="O677">
        <v>0</v>
      </c>
      <c r="P677">
        <v>0</v>
      </c>
      <c r="Q677">
        <v>222.89</v>
      </c>
      <c r="R677">
        <v>28.9757</v>
      </c>
      <c r="S677">
        <v>0</v>
      </c>
      <c r="T677">
        <v>0</v>
      </c>
      <c r="U677">
        <v>251.86569999999998</v>
      </c>
      <c r="V677">
        <v>0</v>
      </c>
      <c r="W677" t="s">
        <v>1</v>
      </c>
    </row>
    <row r="678" spans="1:23">
      <c r="A678" t="s">
        <v>8564</v>
      </c>
      <c r="B678" t="str">
        <f t="shared" si="40"/>
        <v>Junio</v>
      </c>
      <c r="C678" s="20">
        <v>44739</v>
      </c>
      <c r="D678" t="s">
        <v>1</v>
      </c>
      <c r="E678" t="s">
        <v>0</v>
      </c>
      <c r="F678" t="str">
        <f t="shared" si="41"/>
        <v>CCF</v>
      </c>
      <c r="G678" t="s">
        <v>8149</v>
      </c>
      <c r="H678" t="s">
        <v>8150</v>
      </c>
      <c r="I678">
        <v>3125</v>
      </c>
      <c r="J678">
        <v>3125</v>
      </c>
      <c r="K678" t="s">
        <v>1444</v>
      </c>
      <c r="L678" t="str">
        <f t="shared" si="42"/>
        <v>NIT</v>
      </c>
      <c r="M678" t="str">
        <f t="shared" si="43"/>
        <v>06171606821019</v>
      </c>
      <c r="N678" t="s">
        <v>1445</v>
      </c>
      <c r="O678">
        <v>0</v>
      </c>
      <c r="P678">
        <v>0</v>
      </c>
      <c r="Q678">
        <v>125.73</v>
      </c>
      <c r="R678">
        <v>16.344900000000003</v>
      </c>
      <c r="S678">
        <v>0</v>
      </c>
      <c r="T678">
        <v>0</v>
      </c>
      <c r="U678">
        <v>142.07490000000001</v>
      </c>
      <c r="V678">
        <v>0</v>
      </c>
      <c r="W678" t="s">
        <v>1</v>
      </c>
    </row>
    <row r="679" spans="1:23">
      <c r="A679" t="s">
        <v>8564</v>
      </c>
      <c r="B679" t="str">
        <f t="shared" si="40"/>
        <v>Junio</v>
      </c>
      <c r="C679" s="20">
        <v>44739</v>
      </c>
      <c r="D679" t="s">
        <v>1</v>
      </c>
      <c r="E679" t="s">
        <v>0</v>
      </c>
      <c r="F679" t="str">
        <f t="shared" si="41"/>
        <v>CCF</v>
      </c>
      <c r="G679" t="s">
        <v>8149</v>
      </c>
      <c r="H679" t="s">
        <v>8150</v>
      </c>
      <c r="I679">
        <v>3126</v>
      </c>
      <c r="J679">
        <v>3126</v>
      </c>
      <c r="K679" t="s">
        <v>8524</v>
      </c>
      <c r="L679" t="str">
        <f t="shared" si="42"/>
        <v>NIT</v>
      </c>
      <c r="M679" t="str">
        <f t="shared" si="43"/>
        <v>10091112761016</v>
      </c>
      <c r="N679" t="s">
        <v>1244</v>
      </c>
      <c r="O679">
        <v>0</v>
      </c>
      <c r="P679">
        <v>0</v>
      </c>
      <c r="Q679">
        <v>63.17</v>
      </c>
      <c r="R679">
        <v>8.2121000000000013</v>
      </c>
      <c r="S679">
        <v>0</v>
      </c>
      <c r="T679">
        <v>0</v>
      </c>
      <c r="U679">
        <v>71.382100000000008</v>
      </c>
      <c r="V679">
        <v>0</v>
      </c>
      <c r="W679" t="s">
        <v>1</v>
      </c>
    </row>
    <row r="680" spans="1:23">
      <c r="A680" t="s">
        <v>8564</v>
      </c>
      <c r="B680" t="str">
        <f t="shared" si="40"/>
        <v>Junio</v>
      </c>
      <c r="C680" s="20">
        <v>44739</v>
      </c>
      <c r="D680" t="s">
        <v>1</v>
      </c>
      <c r="E680" t="s">
        <v>0</v>
      </c>
      <c r="F680" t="str">
        <f t="shared" si="41"/>
        <v>CCF</v>
      </c>
      <c r="G680" t="s">
        <v>8149</v>
      </c>
      <c r="H680" t="s">
        <v>8150</v>
      </c>
      <c r="I680">
        <v>3127</v>
      </c>
      <c r="J680">
        <v>3127</v>
      </c>
      <c r="K680" t="s">
        <v>725</v>
      </c>
      <c r="L680" t="str">
        <f t="shared" si="42"/>
        <v>NIT</v>
      </c>
      <c r="M680" t="str">
        <f t="shared" si="43"/>
        <v>09062107590018</v>
      </c>
      <c r="N680" t="s">
        <v>726</v>
      </c>
      <c r="O680">
        <v>0</v>
      </c>
      <c r="P680">
        <v>0</v>
      </c>
      <c r="Q680">
        <v>491.34</v>
      </c>
      <c r="R680">
        <v>63.874200000000002</v>
      </c>
      <c r="S680">
        <v>0</v>
      </c>
      <c r="T680">
        <v>0</v>
      </c>
      <c r="U680">
        <v>555.21420000000001</v>
      </c>
      <c r="V680">
        <v>0</v>
      </c>
      <c r="W680" t="s">
        <v>1</v>
      </c>
    </row>
    <row r="681" spans="1:23">
      <c r="A681" t="s">
        <v>8564</v>
      </c>
      <c r="B681" t="str">
        <f t="shared" si="40"/>
        <v>Junio</v>
      </c>
      <c r="C681" s="20">
        <v>44739</v>
      </c>
      <c r="D681" t="s">
        <v>1</v>
      </c>
      <c r="E681" t="s">
        <v>0</v>
      </c>
      <c r="F681" t="str">
        <f t="shared" si="41"/>
        <v>CCF</v>
      </c>
      <c r="G681" t="s">
        <v>8149</v>
      </c>
      <c r="H681" t="s">
        <v>8150</v>
      </c>
      <c r="I681">
        <v>3128</v>
      </c>
      <c r="J681">
        <v>3128</v>
      </c>
      <c r="K681" t="s">
        <v>253</v>
      </c>
      <c r="L681" t="str">
        <f t="shared" si="42"/>
        <v>NIT</v>
      </c>
      <c r="M681" t="str">
        <f t="shared" si="43"/>
        <v>06141504911068</v>
      </c>
      <c r="N681" t="s">
        <v>254</v>
      </c>
      <c r="O681">
        <v>0</v>
      </c>
      <c r="P681">
        <v>0</v>
      </c>
      <c r="Q681">
        <v>3139.94</v>
      </c>
      <c r="R681">
        <v>408.19220000000001</v>
      </c>
      <c r="S681">
        <v>0</v>
      </c>
      <c r="T681">
        <v>0</v>
      </c>
      <c r="U681">
        <v>3548.1322</v>
      </c>
      <c r="V681">
        <v>0</v>
      </c>
      <c r="W681" t="s">
        <v>1</v>
      </c>
    </row>
    <row r="682" spans="1:23">
      <c r="A682" t="s">
        <v>8564</v>
      </c>
      <c r="B682" t="str">
        <f t="shared" si="40"/>
        <v>Junio</v>
      </c>
      <c r="C682" s="20">
        <v>44739</v>
      </c>
      <c r="D682" t="s">
        <v>1</v>
      </c>
      <c r="E682" t="s">
        <v>0</v>
      </c>
      <c r="F682" t="str">
        <f t="shared" si="41"/>
        <v>CCF</v>
      </c>
      <c r="G682" t="s">
        <v>8149</v>
      </c>
      <c r="H682" t="s">
        <v>8150</v>
      </c>
      <c r="I682">
        <v>3129</v>
      </c>
      <c r="J682">
        <v>3129</v>
      </c>
      <c r="K682" t="s">
        <v>253</v>
      </c>
      <c r="L682" t="str">
        <f t="shared" si="42"/>
        <v>NIT</v>
      </c>
      <c r="M682" t="str">
        <f t="shared" si="43"/>
        <v>06141504911068</v>
      </c>
      <c r="N682" t="s">
        <v>254</v>
      </c>
      <c r="O682">
        <v>0</v>
      </c>
      <c r="P682">
        <v>0</v>
      </c>
      <c r="Q682">
        <v>9807.2199999999993</v>
      </c>
      <c r="R682">
        <v>1274.9386</v>
      </c>
      <c r="S682">
        <v>0</v>
      </c>
      <c r="T682">
        <v>0</v>
      </c>
      <c r="U682">
        <v>11082.158599999999</v>
      </c>
      <c r="V682">
        <v>0</v>
      </c>
      <c r="W682" t="s">
        <v>1</v>
      </c>
    </row>
    <row r="683" spans="1:23">
      <c r="A683" t="s">
        <v>8564</v>
      </c>
      <c r="B683" t="str">
        <f t="shared" si="40"/>
        <v>Junio</v>
      </c>
      <c r="C683" s="20">
        <v>44739</v>
      </c>
      <c r="D683" t="s">
        <v>1</v>
      </c>
      <c r="E683" t="s">
        <v>0</v>
      </c>
      <c r="F683" t="str">
        <f t="shared" si="41"/>
        <v>CCF</v>
      </c>
      <c r="G683" t="s">
        <v>8149</v>
      </c>
      <c r="H683" t="s">
        <v>8150</v>
      </c>
      <c r="I683">
        <v>3130</v>
      </c>
      <c r="J683">
        <v>3130</v>
      </c>
      <c r="K683" t="s">
        <v>8424</v>
      </c>
      <c r="L683" t="str">
        <f t="shared" si="42"/>
        <v>NIT</v>
      </c>
      <c r="M683" t="str">
        <f t="shared" si="43"/>
        <v>10102606211010</v>
      </c>
      <c r="N683" t="s">
        <v>8425</v>
      </c>
      <c r="O683">
        <v>0</v>
      </c>
      <c r="P683">
        <v>0</v>
      </c>
      <c r="Q683">
        <v>768.99</v>
      </c>
      <c r="R683">
        <v>99.968699999999998</v>
      </c>
      <c r="S683">
        <v>0</v>
      </c>
      <c r="T683">
        <v>0</v>
      </c>
      <c r="U683">
        <v>868.95870000000002</v>
      </c>
      <c r="V683">
        <v>0</v>
      </c>
      <c r="W683" t="s">
        <v>1</v>
      </c>
    </row>
    <row r="684" spans="1:23">
      <c r="A684" t="s">
        <v>8564</v>
      </c>
      <c r="B684" t="str">
        <f t="shared" si="40"/>
        <v>Junio</v>
      </c>
      <c r="C684" s="20">
        <v>44739</v>
      </c>
      <c r="D684" t="s">
        <v>1</v>
      </c>
      <c r="E684" t="s">
        <v>0</v>
      </c>
      <c r="F684" t="str">
        <f t="shared" si="41"/>
        <v>CCF</v>
      </c>
      <c r="G684" t="s">
        <v>8149</v>
      </c>
      <c r="H684" t="s">
        <v>8150</v>
      </c>
      <c r="I684">
        <v>3131</v>
      </c>
      <c r="J684">
        <v>3131</v>
      </c>
      <c r="K684" t="s">
        <v>185</v>
      </c>
      <c r="L684" t="str">
        <f t="shared" si="42"/>
        <v>NIT</v>
      </c>
      <c r="M684" t="str">
        <f t="shared" si="43"/>
        <v>06141410921043</v>
      </c>
      <c r="N684" t="s">
        <v>186</v>
      </c>
      <c r="O684">
        <v>0</v>
      </c>
      <c r="P684">
        <v>0</v>
      </c>
      <c r="Q684">
        <v>122.33</v>
      </c>
      <c r="R684">
        <v>15.902900000000001</v>
      </c>
      <c r="S684">
        <v>0</v>
      </c>
      <c r="T684">
        <v>0</v>
      </c>
      <c r="U684">
        <v>138.2329</v>
      </c>
      <c r="V684">
        <v>0</v>
      </c>
      <c r="W684" t="s">
        <v>1</v>
      </c>
    </row>
    <row r="685" spans="1:23">
      <c r="A685" t="s">
        <v>8564</v>
      </c>
      <c r="B685" t="str">
        <f t="shared" si="40"/>
        <v>Junio</v>
      </c>
      <c r="C685" s="20">
        <v>44739</v>
      </c>
      <c r="D685" t="s">
        <v>1</v>
      </c>
      <c r="E685" t="s">
        <v>0</v>
      </c>
      <c r="F685" t="str">
        <f t="shared" si="41"/>
        <v>CCF</v>
      </c>
      <c r="G685" t="s">
        <v>8149</v>
      </c>
      <c r="H685" t="s">
        <v>8150</v>
      </c>
      <c r="I685">
        <v>3132</v>
      </c>
      <c r="J685">
        <v>3132</v>
      </c>
      <c r="K685" t="s">
        <v>365</v>
      </c>
      <c r="L685" t="str">
        <f t="shared" si="42"/>
        <v>NIT</v>
      </c>
      <c r="M685" t="str">
        <f t="shared" si="43"/>
        <v>05121306771027</v>
      </c>
      <c r="N685" t="s">
        <v>366</v>
      </c>
      <c r="O685">
        <v>0</v>
      </c>
      <c r="P685">
        <v>0</v>
      </c>
      <c r="Q685">
        <v>103.95</v>
      </c>
      <c r="R685">
        <v>13.513500000000001</v>
      </c>
      <c r="S685">
        <v>0</v>
      </c>
      <c r="T685">
        <v>0</v>
      </c>
      <c r="U685">
        <v>117.46350000000001</v>
      </c>
      <c r="V685">
        <v>0</v>
      </c>
      <c r="W685" t="s">
        <v>1</v>
      </c>
    </row>
    <row r="686" spans="1:23">
      <c r="A686" t="s">
        <v>8564</v>
      </c>
      <c r="B686" t="str">
        <f t="shared" si="40"/>
        <v>Junio</v>
      </c>
      <c r="C686" s="20">
        <v>44739</v>
      </c>
      <c r="D686" t="s">
        <v>1</v>
      </c>
      <c r="E686" t="s">
        <v>0</v>
      </c>
      <c r="F686" t="str">
        <f t="shared" si="41"/>
        <v>CCF</v>
      </c>
      <c r="G686" t="s">
        <v>8149</v>
      </c>
      <c r="H686" t="s">
        <v>8150</v>
      </c>
      <c r="I686">
        <v>3133</v>
      </c>
      <c r="J686">
        <v>3133</v>
      </c>
      <c r="K686" t="s">
        <v>1460</v>
      </c>
      <c r="L686" t="str">
        <f t="shared" si="42"/>
        <v>NIT</v>
      </c>
      <c r="M686" t="str">
        <f t="shared" si="43"/>
        <v>06141610201053</v>
      </c>
      <c r="N686" t="s">
        <v>1461</v>
      </c>
      <c r="O686">
        <v>0</v>
      </c>
      <c r="P686">
        <v>0</v>
      </c>
      <c r="Q686">
        <v>66.56</v>
      </c>
      <c r="R686">
        <v>8.6528000000000009</v>
      </c>
      <c r="S686">
        <v>0</v>
      </c>
      <c r="T686">
        <v>0</v>
      </c>
      <c r="U686">
        <v>75.212800000000001</v>
      </c>
      <c r="V686">
        <v>0</v>
      </c>
      <c r="W686" t="s">
        <v>1</v>
      </c>
    </row>
    <row r="687" spans="1:23">
      <c r="A687" t="s">
        <v>8564</v>
      </c>
      <c r="B687" t="str">
        <f t="shared" si="40"/>
        <v>Junio</v>
      </c>
      <c r="C687" s="20">
        <v>44739</v>
      </c>
      <c r="D687" t="s">
        <v>1</v>
      </c>
      <c r="E687" t="s">
        <v>0</v>
      </c>
      <c r="F687" t="str">
        <f t="shared" si="41"/>
        <v>CCF</v>
      </c>
      <c r="G687" t="s">
        <v>8149</v>
      </c>
      <c r="H687" t="s">
        <v>8150</v>
      </c>
      <c r="I687">
        <v>3134</v>
      </c>
      <c r="J687">
        <v>3134</v>
      </c>
      <c r="K687" t="s">
        <v>1460</v>
      </c>
      <c r="L687" t="str">
        <f t="shared" si="42"/>
        <v>NIT</v>
      </c>
      <c r="M687" t="str">
        <f t="shared" si="43"/>
        <v>06141610201053</v>
      </c>
      <c r="N687" t="s">
        <v>1461</v>
      </c>
      <c r="O687">
        <v>0</v>
      </c>
      <c r="P687">
        <v>0</v>
      </c>
      <c r="Q687">
        <v>25.5</v>
      </c>
      <c r="R687">
        <v>3.3149999999999999</v>
      </c>
      <c r="S687">
        <v>0</v>
      </c>
      <c r="T687">
        <v>0</v>
      </c>
      <c r="U687">
        <v>28.815000000000001</v>
      </c>
      <c r="V687">
        <v>0</v>
      </c>
      <c r="W687" t="s">
        <v>1</v>
      </c>
    </row>
    <row r="688" spans="1:23">
      <c r="A688" t="s">
        <v>8564</v>
      </c>
      <c r="B688" t="str">
        <f t="shared" si="40"/>
        <v>Junio</v>
      </c>
      <c r="C688" s="20">
        <v>44739</v>
      </c>
      <c r="D688" t="s">
        <v>1</v>
      </c>
      <c r="E688" t="s">
        <v>0</v>
      </c>
      <c r="F688" t="str">
        <f t="shared" si="41"/>
        <v>CCF</v>
      </c>
      <c r="G688" t="s">
        <v>8149</v>
      </c>
      <c r="H688" t="s">
        <v>8150</v>
      </c>
      <c r="I688">
        <v>3135</v>
      </c>
      <c r="J688">
        <v>3135</v>
      </c>
      <c r="K688" t="s">
        <v>8224</v>
      </c>
      <c r="L688" t="str">
        <f t="shared" si="42"/>
        <v>NIT</v>
      </c>
      <c r="M688" t="str">
        <f t="shared" si="43"/>
        <v>06140707201043</v>
      </c>
      <c r="N688" t="s">
        <v>8225</v>
      </c>
      <c r="O688">
        <v>0</v>
      </c>
      <c r="P688">
        <v>0</v>
      </c>
      <c r="Q688">
        <v>77.989999999999995</v>
      </c>
      <c r="R688">
        <v>10.1387</v>
      </c>
      <c r="S688">
        <v>0</v>
      </c>
      <c r="T688">
        <v>0</v>
      </c>
      <c r="U688">
        <v>88.128699999999995</v>
      </c>
      <c r="V688">
        <v>0</v>
      </c>
      <c r="W688" t="s">
        <v>1</v>
      </c>
    </row>
    <row r="689" spans="1:23">
      <c r="A689" t="s">
        <v>8564</v>
      </c>
      <c r="B689" t="str">
        <f t="shared" si="40"/>
        <v>Junio</v>
      </c>
      <c r="C689" s="20">
        <v>44739</v>
      </c>
      <c r="D689" t="s">
        <v>1</v>
      </c>
      <c r="E689" t="s">
        <v>0</v>
      </c>
      <c r="F689" t="str">
        <f t="shared" si="41"/>
        <v>CCF</v>
      </c>
      <c r="G689" t="s">
        <v>8149</v>
      </c>
      <c r="H689" t="s">
        <v>8150</v>
      </c>
      <c r="I689">
        <v>3136</v>
      </c>
      <c r="J689">
        <v>3136</v>
      </c>
      <c r="K689" t="s">
        <v>8424</v>
      </c>
      <c r="L689" t="str">
        <f t="shared" si="42"/>
        <v>NIT</v>
      </c>
      <c r="M689" t="str">
        <f t="shared" si="43"/>
        <v>10102606211010</v>
      </c>
      <c r="N689" t="s">
        <v>8425</v>
      </c>
      <c r="O689">
        <v>0</v>
      </c>
      <c r="P689">
        <v>0</v>
      </c>
      <c r="Q689">
        <v>1099.77</v>
      </c>
      <c r="R689">
        <v>142.9701</v>
      </c>
      <c r="S689">
        <v>0</v>
      </c>
      <c r="T689">
        <v>0</v>
      </c>
      <c r="U689">
        <v>1242.7401</v>
      </c>
      <c r="V689">
        <v>0</v>
      </c>
      <c r="W689" t="s">
        <v>1</v>
      </c>
    </row>
    <row r="690" spans="1:23">
      <c r="A690" t="s">
        <v>8564</v>
      </c>
      <c r="B690" t="str">
        <f t="shared" si="40"/>
        <v>Junio</v>
      </c>
      <c r="C690" s="20">
        <v>44739</v>
      </c>
      <c r="D690" t="s">
        <v>1</v>
      </c>
      <c r="E690" t="s">
        <v>0</v>
      </c>
      <c r="F690" t="str">
        <f t="shared" si="41"/>
        <v>CCF</v>
      </c>
      <c r="G690" t="s">
        <v>8149</v>
      </c>
      <c r="H690" t="s">
        <v>8150</v>
      </c>
      <c r="I690">
        <v>3137</v>
      </c>
      <c r="J690">
        <v>3137</v>
      </c>
      <c r="K690" t="s">
        <v>8424</v>
      </c>
      <c r="L690" t="str">
        <f t="shared" si="42"/>
        <v>NIT</v>
      </c>
      <c r="M690" t="str">
        <f t="shared" si="43"/>
        <v>10102606211010</v>
      </c>
      <c r="N690" t="s">
        <v>8425</v>
      </c>
      <c r="O690">
        <v>0</v>
      </c>
      <c r="P690">
        <v>0</v>
      </c>
      <c r="Q690">
        <v>126.8</v>
      </c>
      <c r="R690">
        <v>16.484000000000002</v>
      </c>
      <c r="S690">
        <v>0</v>
      </c>
      <c r="T690">
        <v>0</v>
      </c>
      <c r="U690">
        <v>143.28399999999999</v>
      </c>
      <c r="V690">
        <v>0</v>
      </c>
      <c r="W690" t="s">
        <v>1</v>
      </c>
    </row>
    <row r="691" spans="1:23">
      <c r="A691" t="s">
        <v>8564</v>
      </c>
      <c r="B691" t="str">
        <f t="shared" si="40"/>
        <v>Junio</v>
      </c>
      <c r="C691" s="20">
        <v>44739</v>
      </c>
      <c r="D691" t="s">
        <v>1</v>
      </c>
      <c r="E691" t="s">
        <v>0</v>
      </c>
      <c r="F691" t="str">
        <f t="shared" si="41"/>
        <v>CCF</v>
      </c>
      <c r="G691" t="s">
        <v>8149</v>
      </c>
      <c r="H691" t="s">
        <v>8150</v>
      </c>
      <c r="I691">
        <v>3138</v>
      </c>
      <c r="J691">
        <v>3138</v>
      </c>
      <c r="K691" t="s">
        <v>307</v>
      </c>
      <c r="L691" t="str">
        <f t="shared" si="42"/>
        <v>NIT</v>
      </c>
      <c r="M691" t="str">
        <f t="shared" si="43"/>
        <v>06141303971062</v>
      </c>
      <c r="N691" t="s">
        <v>308</v>
      </c>
      <c r="O691">
        <v>0</v>
      </c>
      <c r="P691">
        <v>0</v>
      </c>
      <c r="Q691">
        <v>358.83</v>
      </c>
      <c r="R691">
        <v>46.6479</v>
      </c>
      <c r="S691">
        <v>0</v>
      </c>
      <c r="T691">
        <v>0</v>
      </c>
      <c r="U691">
        <v>405.47789999999998</v>
      </c>
      <c r="V691">
        <v>0</v>
      </c>
      <c r="W691" t="s">
        <v>1</v>
      </c>
    </row>
    <row r="692" spans="1:23">
      <c r="A692" t="s">
        <v>8564</v>
      </c>
      <c r="B692" t="str">
        <f t="shared" si="40"/>
        <v>Junio</v>
      </c>
      <c r="C692" s="20">
        <v>44739</v>
      </c>
      <c r="D692" t="s">
        <v>1</v>
      </c>
      <c r="E692" t="s">
        <v>0</v>
      </c>
      <c r="F692" t="str">
        <f t="shared" si="41"/>
        <v>CCF</v>
      </c>
      <c r="G692" t="s">
        <v>8149</v>
      </c>
      <c r="H692" t="s">
        <v>8150</v>
      </c>
      <c r="I692">
        <v>3140</v>
      </c>
      <c r="J692">
        <v>3140</v>
      </c>
      <c r="K692" t="s">
        <v>341</v>
      </c>
      <c r="L692" t="str">
        <f t="shared" si="42"/>
        <v>NIT</v>
      </c>
      <c r="M692" t="str">
        <f t="shared" si="43"/>
        <v>06140306711219</v>
      </c>
      <c r="N692" t="s">
        <v>342</v>
      </c>
      <c r="O692">
        <v>0</v>
      </c>
      <c r="P692">
        <v>0</v>
      </c>
      <c r="Q692">
        <v>300</v>
      </c>
      <c r="R692">
        <v>39</v>
      </c>
      <c r="S692">
        <v>0</v>
      </c>
      <c r="T692">
        <v>0</v>
      </c>
      <c r="U692">
        <v>339</v>
      </c>
      <c r="V692">
        <v>0</v>
      </c>
      <c r="W692" t="s">
        <v>1</v>
      </c>
    </row>
    <row r="693" spans="1:23">
      <c r="A693" t="s">
        <v>8564</v>
      </c>
      <c r="B693" t="str">
        <f t="shared" si="40"/>
        <v>Junio</v>
      </c>
      <c r="C693" s="20">
        <v>44739</v>
      </c>
      <c r="D693" t="s">
        <v>1</v>
      </c>
      <c r="E693" t="s">
        <v>0</v>
      </c>
      <c r="F693" t="str">
        <f t="shared" si="41"/>
        <v>CCF</v>
      </c>
      <c r="G693" t="s">
        <v>8149</v>
      </c>
      <c r="H693" t="s">
        <v>8150</v>
      </c>
      <c r="I693">
        <v>3141</v>
      </c>
      <c r="J693">
        <v>3141</v>
      </c>
      <c r="K693" t="s">
        <v>118</v>
      </c>
      <c r="L693" t="str">
        <f t="shared" si="42"/>
        <v>NIT</v>
      </c>
      <c r="M693" t="str">
        <f t="shared" si="43"/>
        <v>06141106071025</v>
      </c>
      <c r="N693" t="s">
        <v>119</v>
      </c>
      <c r="O693">
        <v>0</v>
      </c>
      <c r="P693">
        <v>0</v>
      </c>
      <c r="Q693">
        <v>46.56</v>
      </c>
      <c r="R693">
        <v>6.0528000000000004</v>
      </c>
      <c r="S693">
        <v>0</v>
      </c>
      <c r="T693">
        <v>0</v>
      </c>
      <c r="U693">
        <v>52.6128</v>
      </c>
      <c r="V693">
        <v>0</v>
      </c>
      <c r="W693" t="s">
        <v>1</v>
      </c>
    </row>
    <row r="694" spans="1:23">
      <c r="A694" t="s">
        <v>8564</v>
      </c>
      <c r="B694" t="str">
        <f t="shared" si="40"/>
        <v>Junio</v>
      </c>
      <c r="C694" s="20">
        <v>44739</v>
      </c>
      <c r="D694" t="s">
        <v>1</v>
      </c>
      <c r="E694" t="s">
        <v>0</v>
      </c>
      <c r="F694" t="str">
        <f t="shared" si="41"/>
        <v>CCF</v>
      </c>
      <c r="G694" t="s">
        <v>8149</v>
      </c>
      <c r="H694" t="s">
        <v>8150</v>
      </c>
      <c r="I694">
        <v>3142</v>
      </c>
      <c r="J694">
        <v>3142</v>
      </c>
      <c r="K694" t="s">
        <v>333</v>
      </c>
      <c r="L694" t="str">
        <f t="shared" si="42"/>
        <v>NIT</v>
      </c>
      <c r="M694" t="str">
        <f t="shared" si="43"/>
        <v>06140607941015</v>
      </c>
      <c r="N694" t="s">
        <v>334</v>
      </c>
      <c r="O694">
        <v>0</v>
      </c>
      <c r="P694">
        <v>0</v>
      </c>
      <c r="Q694">
        <v>285.45999999999998</v>
      </c>
      <c r="R694">
        <v>37.1098</v>
      </c>
      <c r="S694">
        <v>0</v>
      </c>
      <c r="T694">
        <v>0</v>
      </c>
      <c r="U694">
        <v>322.56979999999999</v>
      </c>
      <c r="V694">
        <v>0</v>
      </c>
      <c r="W694" t="s">
        <v>1</v>
      </c>
    </row>
    <row r="695" spans="1:23">
      <c r="A695" t="s">
        <v>8564</v>
      </c>
      <c r="B695" t="str">
        <f t="shared" si="40"/>
        <v>Junio</v>
      </c>
      <c r="C695" s="20">
        <v>44739</v>
      </c>
      <c r="D695" t="s">
        <v>1</v>
      </c>
      <c r="E695" t="s">
        <v>0</v>
      </c>
      <c r="F695" t="str">
        <f t="shared" si="41"/>
        <v>CCF</v>
      </c>
      <c r="G695" t="s">
        <v>8149</v>
      </c>
      <c r="H695" t="s">
        <v>8150</v>
      </c>
      <c r="I695">
        <v>3143</v>
      </c>
      <c r="J695">
        <v>3143</v>
      </c>
      <c r="K695" t="s">
        <v>743</v>
      </c>
      <c r="L695" t="str">
        <f t="shared" si="42"/>
        <v>NIT</v>
      </c>
      <c r="M695" t="str">
        <f t="shared" si="43"/>
        <v>06193004681015</v>
      </c>
      <c r="N695" t="s">
        <v>744</v>
      </c>
      <c r="O695">
        <v>0</v>
      </c>
      <c r="P695">
        <v>0</v>
      </c>
      <c r="Q695">
        <v>120</v>
      </c>
      <c r="R695">
        <v>15.600000000000001</v>
      </c>
      <c r="S695">
        <v>0</v>
      </c>
      <c r="T695">
        <v>0</v>
      </c>
      <c r="U695">
        <v>135.6</v>
      </c>
      <c r="V695">
        <v>0</v>
      </c>
      <c r="W695" t="s">
        <v>1</v>
      </c>
    </row>
    <row r="696" spans="1:23">
      <c r="A696" t="s">
        <v>8564</v>
      </c>
      <c r="B696" t="str">
        <f t="shared" si="40"/>
        <v>Junio</v>
      </c>
      <c r="C696" s="20">
        <v>44739</v>
      </c>
      <c r="D696" t="s">
        <v>1</v>
      </c>
      <c r="E696" t="s">
        <v>0</v>
      </c>
      <c r="F696" t="str">
        <f t="shared" si="41"/>
        <v>CCF</v>
      </c>
      <c r="G696" t="s">
        <v>8149</v>
      </c>
      <c r="H696" t="s">
        <v>8150</v>
      </c>
      <c r="I696">
        <v>3144</v>
      </c>
      <c r="J696">
        <v>3144</v>
      </c>
      <c r="K696" t="s">
        <v>737</v>
      </c>
      <c r="L696" t="str">
        <f t="shared" si="42"/>
        <v>NIT</v>
      </c>
      <c r="M696" t="str">
        <f t="shared" si="43"/>
        <v>06142411121039</v>
      </c>
      <c r="N696" t="s">
        <v>738</v>
      </c>
      <c r="O696">
        <v>0</v>
      </c>
      <c r="P696">
        <v>0</v>
      </c>
      <c r="Q696">
        <v>78.95</v>
      </c>
      <c r="R696">
        <v>10.263500000000001</v>
      </c>
      <c r="S696">
        <v>0</v>
      </c>
      <c r="T696">
        <v>0</v>
      </c>
      <c r="U696">
        <v>89.21350000000001</v>
      </c>
      <c r="V696">
        <v>0</v>
      </c>
      <c r="W696" t="s">
        <v>1</v>
      </c>
    </row>
    <row r="697" spans="1:23">
      <c r="A697" t="s">
        <v>8564</v>
      </c>
      <c r="B697" t="str">
        <f t="shared" si="40"/>
        <v>Junio</v>
      </c>
      <c r="C697" s="20">
        <v>44739</v>
      </c>
      <c r="D697" t="s">
        <v>1</v>
      </c>
      <c r="E697" t="s">
        <v>0</v>
      </c>
      <c r="F697" t="str">
        <f t="shared" si="41"/>
        <v>CCF</v>
      </c>
      <c r="G697" t="s">
        <v>8149</v>
      </c>
      <c r="H697" t="s">
        <v>8150</v>
      </c>
      <c r="I697">
        <v>3145</v>
      </c>
      <c r="J697">
        <v>3145</v>
      </c>
      <c r="K697" t="s">
        <v>118</v>
      </c>
      <c r="L697" t="str">
        <f t="shared" si="42"/>
        <v>NIT</v>
      </c>
      <c r="M697" t="str">
        <f t="shared" si="43"/>
        <v>06141106071025</v>
      </c>
      <c r="N697" t="s">
        <v>119</v>
      </c>
      <c r="O697">
        <v>0</v>
      </c>
      <c r="P697">
        <v>0</v>
      </c>
      <c r="Q697">
        <v>4793.88</v>
      </c>
      <c r="R697">
        <v>623.20440000000008</v>
      </c>
      <c r="S697">
        <v>0</v>
      </c>
      <c r="T697">
        <v>0</v>
      </c>
      <c r="U697">
        <v>5417.0843999999997</v>
      </c>
      <c r="V697">
        <v>0</v>
      </c>
      <c r="W697" t="s">
        <v>1</v>
      </c>
    </row>
    <row r="698" spans="1:23">
      <c r="A698" t="s">
        <v>8564</v>
      </c>
      <c r="B698" t="str">
        <f t="shared" si="40"/>
        <v>Junio</v>
      </c>
      <c r="C698" s="20">
        <v>44739</v>
      </c>
      <c r="D698" t="s">
        <v>1</v>
      </c>
      <c r="E698" t="s">
        <v>0</v>
      </c>
      <c r="F698" t="str">
        <f t="shared" si="41"/>
        <v>CCF</v>
      </c>
      <c r="G698" t="s">
        <v>8149</v>
      </c>
      <c r="H698" t="s">
        <v>8150</v>
      </c>
      <c r="I698">
        <v>3146</v>
      </c>
      <c r="J698">
        <v>3146</v>
      </c>
      <c r="K698" t="s">
        <v>132</v>
      </c>
      <c r="L698" t="str">
        <f t="shared" si="42"/>
        <v>NIT</v>
      </c>
      <c r="M698" t="str">
        <f t="shared" si="43"/>
        <v>06142705111015</v>
      </c>
      <c r="N698" t="s">
        <v>133</v>
      </c>
      <c r="O698">
        <v>0</v>
      </c>
      <c r="P698">
        <v>0</v>
      </c>
      <c r="Q698">
        <v>128.32</v>
      </c>
      <c r="R698">
        <v>16.6816</v>
      </c>
      <c r="S698">
        <v>0</v>
      </c>
      <c r="T698">
        <v>0</v>
      </c>
      <c r="U698">
        <v>145.0016</v>
      </c>
      <c r="V698">
        <v>0</v>
      </c>
      <c r="W698" t="s">
        <v>1</v>
      </c>
    </row>
    <row r="699" spans="1:23">
      <c r="A699" t="s">
        <v>8564</v>
      </c>
      <c r="B699" t="str">
        <f t="shared" si="40"/>
        <v>Junio</v>
      </c>
      <c r="C699" s="20">
        <v>44739</v>
      </c>
      <c r="D699" t="s">
        <v>1</v>
      </c>
      <c r="E699" t="s">
        <v>0</v>
      </c>
      <c r="F699" t="str">
        <f t="shared" si="41"/>
        <v>CCF</v>
      </c>
      <c r="G699" t="s">
        <v>8149</v>
      </c>
      <c r="H699" t="s">
        <v>8150</v>
      </c>
      <c r="I699">
        <v>3147</v>
      </c>
      <c r="J699">
        <v>3147</v>
      </c>
      <c r="K699" t="s">
        <v>142</v>
      </c>
      <c r="L699" t="str">
        <f t="shared" si="42"/>
        <v>NIT</v>
      </c>
      <c r="M699" t="str">
        <f t="shared" si="43"/>
        <v>05110205141012</v>
      </c>
      <c r="N699" t="s">
        <v>143</v>
      </c>
      <c r="O699">
        <v>0</v>
      </c>
      <c r="P699">
        <v>0</v>
      </c>
      <c r="Q699">
        <v>150</v>
      </c>
      <c r="R699">
        <v>19.5</v>
      </c>
      <c r="S699">
        <v>0</v>
      </c>
      <c r="T699">
        <v>0</v>
      </c>
      <c r="U699">
        <v>169.5</v>
      </c>
      <c r="V699">
        <v>0</v>
      </c>
      <c r="W699" t="s">
        <v>1</v>
      </c>
    </row>
    <row r="700" spans="1:23">
      <c r="A700" t="s">
        <v>8564</v>
      </c>
      <c r="B700" t="str">
        <f t="shared" si="40"/>
        <v>Junio</v>
      </c>
      <c r="C700" s="20">
        <v>44739</v>
      </c>
      <c r="D700" t="s">
        <v>1</v>
      </c>
      <c r="E700" t="s">
        <v>0</v>
      </c>
      <c r="F700" t="str">
        <f t="shared" si="41"/>
        <v>CCF</v>
      </c>
      <c r="G700" t="s">
        <v>8149</v>
      </c>
      <c r="H700" t="s">
        <v>8150</v>
      </c>
      <c r="I700">
        <v>3148</v>
      </c>
      <c r="J700">
        <v>3148</v>
      </c>
      <c r="K700" t="s">
        <v>165</v>
      </c>
      <c r="L700" t="str">
        <f t="shared" si="42"/>
        <v>NIT</v>
      </c>
      <c r="M700" t="str">
        <f t="shared" si="43"/>
        <v>06141303741210</v>
      </c>
      <c r="N700" t="s">
        <v>166</v>
      </c>
      <c r="O700">
        <v>0</v>
      </c>
      <c r="P700">
        <v>0</v>
      </c>
      <c r="Q700">
        <v>265.07</v>
      </c>
      <c r="R700">
        <v>34.459099999999999</v>
      </c>
      <c r="S700">
        <v>0</v>
      </c>
      <c r="T700">
        <v>0</v>
      </c>
      <c r="U700">
        <v>299.52909999999997</v>
      </c>
      <c r="V700">
        <v>0</v>
      </c>
      <c r="W700" t="s">
        <v>1</v>
      </c>
    </row>
    <row r="701" spans="1:23">
      <c r="A701" t="s">
        <v>8564</v>
      </c>
      <c r="B701" t="str">
        <f t="shared" si="40"/>
        <v>Junio</v>
      </c>
      <c r="C701" s="20">
        <v>44739</v>
      </c>
      <c r="D701" t="s">
        <v>1</v>
      </c>
      <c r="E701" t="s">
        <v>0</v>
      </c>
      <c r="F701" t="str">
        <f t="shared" si="41"/>
        <v>CCF</v>
      </c>
      <c r="G701" t="s">
        <v>8149</v>
      </c>
      <c r="H701" t="s">
        <v>8150</v>
      </c>
      <c r="I701">
        <v>3149</v>
      </c>
      <c r="J701">
        <v>3149</v>
      </c>
      <c r="K701" t="s">
        <v>7917</v>
      </c>
      <c r="L701" t="str">
        <f t="shared" si="42"/>
        <v>NIT</v>
      </c>
      <c r="M701" t="str">
        <f t="shared" si="43"/>
        <v>06141905091063</v>
      </c>
      <c r="N701" t="s">
        <v>7918</v>
      </c>
      <c r="O701">
        <v>0</v>
      </c>
      <c r="P701">
        <v>0</v>
      </c>
      <c r="Q701">
        <v>73.25</v>
      </c>
      <c r="R701">
        <v>9.5225000000000009</v>
      </c>
      <c r="S701">
        <v>0</v>
      </c>
      <c r="T701">
        <v>0</v>
      </c>
      <c r="U701">
        <v>82.772500000000008</v>
      </c>
      <c r="V701">
        <v>0</v>
      </c>
      <c r="W701" t="s">
        <v>1</v>
      </c>
    </row>
    <row r="702" spans="1:23">
      <c r="A702" t="s">
        <v>8564</v>
      </c>
      <c r="B702" t="str">
        <f t="shared" si="40"/>
        <v>Junio</v>
      </c>
      <c r="C702" s="20">
        <v>44739</v>
      </c>
      <c r="D702" t="s">
        <v>1</v>
      </c>
      <c r="E702" t="s">
        <v>0</v>
      </c>
      <c r="F702" t="str">
        <f t="shared" si="41"/>
        <v>CCF</v>
      </c>
      <c r="G702" t="s">
        <v>8149</v>
      </c>
      <c r="H702" t="s">
        <v>8150</v>
      </c>
      <c r="I702">
        <v>3150</v>
      </c>
      <c r="J702">
        <v>3150</v>
      </c>
      <c r="K702">
        <v>0</v>
      </c>
      <c r="L702" t="str">
        <f t="shared" si="42"/>
        <v>DUI</v>
      </c>
      <c r="M702" t="str">
        <f t="shared" si="43"/>
        <v>025307605</v>
      </c>
      <c r="N702" t="s">
        <v>464</v>
      </c>
      <c r="O702">
        <v>0</v>
      </c>
      <c r="P702">
        <v>0</v>
      </c>
      <c r="Q702">
        <v>715.64</v>
      </c>
      <c r="R702">
        <v>93.033200000000008</v>
      </c>
      <c r="S702">
        <v>0</v>
      </c>
      <c r="T702">
        <v>0</v>
      </c>
      <c r="U702">
        <v>808.67319999999995</v>
      </c>
      <c r="V702" t="s">
        <v>8408</v>
      </c>
      <c r="W702" t="s">
        <v>1</v>
      </c>
    </row>
    <row r="703" spans="1:23">
      <c r="A703" t="s">
        <v>8564</v>
      </c>
      <c r="B703" t="str">
        <f t="shared" si="40"/>
        <v>Junio</v>
      </c>
      <c r="C703" s="20">
        <v>44739</v>
      </c>
      <c r="D703" t="s">
        <v>1</v>
      </c>
      <c r="E703" t="s">
        <v>0</v>
      </c>
      <c r="F703" t="str">
        <f t="shared" si="41"/>
        <v>CCF</v>
      </c>
      <c r="G703" t="s">
        <v>8149</v>
      </c>
      <c r="H703" t="s">
        <v>8150</v>
      </c>
      <c r="I703">
        <v>3151</v>
      </c>
      <c r="J703">
        <v>3151</v>
      </c>
      <c r="K703">
        <v>0</v>
      </c>
      <c r="L703" t="str">
        <f t="shared" si="42"/>
        <v>DUI</v>
      </c>
      <c r="M703" t="str">
        <f t="shared" si="43"/>
        <v>023760988</v>
      </c>
      <c r="N703" t="s">
        <v>8434</v>
      </c>
      <c r="O703">
        <v>0</v>
      </c>
      <c r="P703">
        <v>0</v>
      </c>
      <c r="Q703">
        <v>817.56</v>
      </c>
      <c r="R703">
        <v>106.28279999999999</v>
      </c>
      <c r="S703">
        <v>0</v>
      </c>
      <c r="T703">
        <v>0</v>
      </c>
      <c r="U703">
        <v>923.8427999999999</v>
      </c>
      <c r="V703" t="s">
        <v>8433</v>
      </c>
      <c r="W703" t="s">
        <v>1</v>
      </c>
    </row>
    <row r="704" spans="1:23">
      <c r="A704" t="s">
        <v>8564</v>
      </c>
      <c r="B704" t="str">
        <f t="shared" si="40"/>
        <v>Junio</v>
      </c>
      <c r="C704" s="20">
        <v>44739</v>
      </c>
      <c r="D704" t="s">
        <v>1</v>
      </c>
      <c r="E704" t="s">
        <v>0</v>
      </c>
      <c r="F704" t="str">
        <f t="shared" si="41"/>
        <v>CCF</v>
      </c>
      <c r="G704" t="s">
        <v>8149</v>
      </c>
      <c r="H704" t="s">
        <v>8150</v>
      </c>
      <c r="I704">
        <v>3152</v>
      </c>
      <c r="J704">
        <v>3152</v>
      </c>
      <c r="K704">
        <v>0</v>
      </c>
      <c r="L704" t="str">
        <f t="shared" si="42"/>
        <v>DUI</v>
      </c>
      <c r="M704" t="str">
        <f t="shared" si="43"/>
        <v>013758387</v>
      </c>
      <c r="N704" t="s">
        <v>714</v>
      </c>
      <c r="O704">
        <v>0</v>
      </c>
      <c r="P704">
        <v>0</v>
      </c>
      <c r="Q704">
        <v>64.959999999999994</v>
      </c>
      <c r="R704">
        <v>8.444799999999999</v>
      </c>
      <c r="S704">
        <v>0</v>
      </c>
      <c r="T704">
        <v>0</v>
      </c>
      <c r="U704">
        <v>73.404799999999994</v>
      </c>
      <c r="V704" t="s">
        <v>8400</v>
      </c>
      <c r="W704" t="s">
        <v>1</v>
      </c>
    </row>
    <row r="705" spans="1:23">
      <c r="A705" t="s">
        <v>8564</v>
      </c>
      <c r="B705" t="str">
        <f t="shared" si="40"/>
        <v>Junio</v>
      </c>
      <c r="C705" s="20">
        <v>44739</v>
      </c>
      <c r="D705" t="s">
        <v>1</v>
      </c>
      <c r="E705" t="s">
        <v>0</v>
      </c>
      <c r="F705" t="str">
        <f t="shared" si="41"/>
        <v>CCF</v>
      </c>
      <c r="G705" t="s">
        <v>8149</v>
      </c>
      <c r="H705" t="s">
        <v>8150</v>
      </c>
      <c r="I705">
        <v>3153</v>
      </c>
      <c r="J705">
        <v>3153</v>
      </c>
      <c r="K705" t="s">
        <v>890</v>
      </c>
      <c r="L705" t="str">
        <f t="shared" si="42"/>
        <v>NIT</v>
      </c>
      <c r="M705" t="str">
        <f t="shared" si="43"/>
        <v>06142206021048</v>
      </c>
      <c r="N705" t="s">
        <v>891</v>
      </c>
      <c r="O705">
        <v>0</v>
      </c>
      <c r="P705">
        <v>0</v>
      </c>
      <c r="Q705">
        <v>21</v>
      </c>
      <c r="R705">
        <v>2.73</v>
      </c>
      <c r="S705">
        <v>0</v>
      </c>
      <c r="T705">
        <v>0</v>
      </c>
      <c r="U705">
        <v>23.73</v>
      </c>
      <c r="V705">
        <v>0</v>
      </c>
      <c r="W705" t="s">
        <v>1</v>
      </c>
    </row>
    <row r="706" spans="1:23">
      <c r="A706" t="s">
        <v>8564</v>
      </c>
      <c r="B706" t="str">
        <f t="shared" si="40"/>
        <v>Junio</v>
      </c>
      <c r="C706" s="20">
        <v>44739</v>
      </c>
      <c r="D706" t="s">
        <v>1</v>
      </c>
      <c r="E706" t="s">
        <v>0</v>
      </c>
      <c r="F706" t="str">
        <f t="shared" si="41"/>
        <v>CCF</v>
      </c>
      <c r="G706" t="s">
        <v>8149</v>
      </c>
      <c r="H706" t="s">
        <v>8150</v>
      </c>
      <c r="I706">
        <v>3154</v>
      </c>
      <c r="J706">
        <v>3154</v>
      </c>
      <c r="K706">
        <v>0</v>
      </c>
      <c r="L706" t="str">
        <f t="shared" si="42"/>
        <v>DUI</v>
      </c>
      <c r="M706" t="str">
        <f t="shared" si="43"/>
        <v>029325223</v>
      </c>
      <c r="N706" t="s">
        <v>8631</v>
      </c>
      <c r="O706">
        <v>0</v>
      </c>
      <c r="P706">
        <v>0</v>
      </c>
      <c r="Q706">
        <v>121.06</v>
      </c>
      <c r="R706">
        <v>15.7378</v>
      </c>
      <c r="S706">
        <v>0</v>
      </c>
      <c r="T706">
        <v>0</v>
      </c>
      <c r="U706">
        <v>136.7978</v>
      </c>
      <c r="V706" t="s">
        <v>8630</v>
      </c>
      <c r="W706" t="s">
        <v>1</v>
      </c>
    </row>
    <row r="707" spans="1:23">
      <c r="A707" t="s">
        <v>8564</v>
      </c>
      <c r="B707" t="str">
        <f t="shared" ref="B707:B770" si="44">SUBSTITUTE(A707,"UNIO","unio")</f>
        <v>Junio</v>
      </c>
      <c r="C707" s="20">
        <v>44740</v>
      </c>
      <c r="D707" t="s">
        <v>1</v>
      </c>
      <c r="E707" t="s">
        <v>0</v>
      </c>
      <c r="F707" t="str">
        <f t="shared" ref="F707:F770" si="45">IF(E707="05","Nota de crédito","CCF")</f>
        <v>CCF</v>
      </c>
      <c r="G707" t="s">
        <v>8149</v>
      </c>
      <c r="H707" t="s">
        <v>8150</v>
      </c>
      <c r="I707">
        <v>3156</v>
      </c>
      <c r="J707">
        <v>3156</v>
      </c>
      <c r="K707" t="s">
        <v>333</v>
      </c>
      <c r="L707" t="str">
        <f t="shared" ref="L707:L770" si="46">IF(K707=0,"DUI","NIT")</f>
        <v>NIT</v>
      </c>
      <c r="M707" t="str">
        <f t="shared" ref="M707:M770" si="47">IF(K707=0,V707,K707)</f>
        <v>06140607941015</v>
      </c>
      <c r="N707" t="s">
        <v>334</v>
      </c>
      <c r="O707">
        <v>0</v>
      </c>
      <c r="P707">
        <v>0</v>
      </c>
      <c r="Q707">
        <v>244.68</v>
      </c>
      <c r="R707">
        <v>31.808400000000002</v>
      </c>
      <c r="S707">
        <v>0</v>
      </c>
      <c r="T707">
        <v>0</v>
      </c>
      <c r="U707">
        <v>276.48840000000001</v>
      </c>
      <c r="V707">
        <v>0</v>
      </c>
      <c r="W707" t="s">
        <v>1</v>
      </c>
    </row>
    <row r="708" spans="1:23">
      <c r="A708" t="s">
        <v>8564</v>
      </c>
      <c r="B708" t="str">
        <f t="shared" si="44"/>
        <v>Junio</v>
      </c>
      <c r="C708" s="20">
        <v>44740</v>
      </c>
      <c r="D708" t="s">
        <v>1</v>
      </c>
      <c r="E708" t="s">
        <v>0</v>
      </c>
      <c r="F708" t="str">
        <f t="shared" si="45"/>
        <v>CCF</v>
      </c>
      <c r="G708" t="s">
        <v>8149</v>
      </c>
      <c r="H708" t="s">
        <v>8150</v>
      </c>
      <c r="I708">
        <v>3157</v>
      </c>
      <c r="J708">
        <v>3157</v>
      </c>
      <c r="K708" t="s">
        <v>333</v>
      </c>
      <c r="L708" t="str">
        <f t="shared" si="46"/>
        <v>NIT</v>
      </c>
      <c r="M708" t="str">
        <f t="shared" si="47"/>
        <v>06140607941015</v>
      </c>
      <c r="N708" t="s">
        <v>334</v>
      </c>
      <c r="O708">
        <v>0</v>
      </c>
      <c r="P708">
        <v>0</v>
      </c>
      <c r="Q708">
        <v>152.9</v>
      </c>
      <c r="R708">
        <v>19.877000000000002</v>
      </c>
      <c r="S708">
        <v>0</v>
      </c>
      <c r="T708">
        <v>0</v>
      </c>
      <c r="U708">
        <v>172.77700000000002</v>
      </c>
      <c r="V708">
        <v>0</v>
      </c>
      <c r="W708" t="s">
        <v>1</v>
      </c>
    </row>
    <row r="709" spans="1:23">
      <c r="A709" t="s">
        <v>8564</v>
      </c>
      <c r="B709" t="str">
        <f t="shared" si="44"/>
        <v>Junio</v>
      </c>
      <c r="C709" s="20">
        <v>44740</v>
      </c>
      <c r="D709" t="s">
        <v>1</v>
      </c>
      <c r="E709" t="s">
        <v>0</v>
      </c>
      <c r="F709" t="str">
        <f t="shared" si="45"/>
        <v>CCF</v>
      </c>
      <c r="G709" t="s">
        <v>8149</v>
      </c>
      <c r="H709" t="s">
        <v>8150</v>
      </c>
      <c r="I709">
        <v>3158</v>
      </c>
      <c r="J709">
        <v>3158</v>
      </c>
      <c r="K709" t="s">
        <v>8666</v>
      </c>
      <c r="L709" t="str">
        <f t="shared" si="46"/>
        <v>NIT</v>
      </c>
      <c r="M709" t="str">
        <f t="shared" si="47"/>
        <v>037841372</v>
      </c>
      <c r="N709" t="s">
        <v>8667</v>
      </c>
      <c r="O709">
        <v>0</v>
      </c>
      <c r="P709">
        <v>0</v>
      </c>
      <c r="Q709">
        <v>95.44</v>
      </c>
      <c r="R709">
        <v>12.4072</v>
      </c>
      <c r="S709">
        <v>0</v>
      </c>
      <c r="T709">
        <v>0</v>
      </c>
      <c r="U709">
        <v>107.8472</v>
      </c>
      <c r="V709">
        <v>0</v>
      </c>
      <c r="W709" t="s">
        <v>1</v>
      </c>
    </row>
    <row r="710" spans="1:23">
      <c r="A710" t="s">
        <v>8564</v>
      </c>
      <c r="B710" t="str">
        <f t="shared" si="44"/>
        <v>Junio</v>
      </c>
      <c r="C710" s="20">
        <v>44740</v>
      </c>
      <c r="D710" t="s">
        <v>1</v>
      </c>
      <c r="E710" t="s">
        <v>0</v>
      </c>
      <c r="F710" t="str">
        <f t="shared" si="45"/>
        <v>CCF</v>
      </c>
      <c r="G710" t="s">
        <v>8149</v>
      </c>
      <c r="H710" t="s">
        <v>8150</v>
      </c>
      <c r="I710">
        <v>3159</v>
      </c>
      <c r="J710">
        <v>3159</v>
      </c>
      <c r="K710">
        <v>0</v>
      </c>
      <c r="L710" t="str">
        <f t="shared" si="46"/>
        <v>DUI</v>
      </c>
      <c r="M710" t="str">
        <f t="shared" si="47"/>
        <v>037841372</v>
      </c>
      <c r="N710" t="s">
        <v>8667</v>
      </c>
      <c r="O710">
        <v>0</v>
      </c>
      <c r="P710">
        <v>0</v>
      </c>
      <c r="Q710">
        <v>23.89</v>
      </c>
      <c r="R710">
        <v>3.1057000000000001</v>
      </c>
      <c r="S710">
        <v>0</v>
      </c>
      <c r="T710">
        <v>0</v>
      </c>
      <c r="U710">
        <v>26.995699999999999</v>
      </c>
      <c r="V710" t="s">
        <v>8666</v>
      </c>
      <c r="W710" t="s">
        <v>1</v>
      </c>
    </row>
    <row r="711" spans="1:23">
      <c r="A711" t="s">
        <v>8564</v>
      </c>
      <c r="B711" t="str">
        <f t="shared" si="44"/>
        <v>Junio</v>
      </c>
      <c r="C711" s="20">
        <v>44740</v>
      </c>
      <c r="D711" t="s">
        <v>1</v>
      </c>
      <c r="E711" t="s">
        <v>0</v>
      </c>
      <c r="F711" t="str">
        <f t="shared" si="45"/>
        <v>CCF</v>
      </c>
      <c r="G711" t="s">
        <v>8149</v>
      </c>
      <c r="H711" t="s">
        <v>8150</v>
      </c>
      <c r="I711">
        <v>3160</v>
      </c>
      <c r="J711">
        <v>3160</v>
      </c>
      <c r="K711">
        <v>0</v>
      </c>
      <c r="L711" t="str">
        <f t="shared" si="46"/>
        <v>DUI</v>
      </c>
      <c r="M711" t="str">
        <f t="shared" si="47"/>
        <v>004316550</v>
      </c>
      <c r="N711" t="s">
        <v>619</v>
      </c>
      <c r="O711">
        <v>0</v>
      </c>
      <c r="P711">
        <v>0</v>
      </c>
      <c r="Q711">
        <v>52.93</v>
      </c>
      <c r="R711">
        <v>6.8809000000000005</v>
      </c>
      <c r="S711">
        <v>0</v>
      </c>
      <c r="T711">
        <v>0</v>
      </c>
      <c r="U711">
        <v>59.810900000000004</v>
      </c>
      <c r="V711" t="s">
        <v>8525</v>
      </c>
      <c r="W711" t="s">
        <v>1</v>
      </c>
    </row>
    <row r="712" spans="1:23">
      <c r="A712" t="s">
        <v>8564</v>
      </c>
      <c r="B712" t="str">
        <f t="shared" si="44"/>
        <v>Junio</v>
      </c>
      <c r="C712" s="20">
        <v>44740</v>
      </c>
      <c r="D712" t="s">
        <v>1</v>
      </c>
      <c r="E712" t="s">
        <v>0</v>
      </c>
      <c r="F712" t="str">
        <f t="shared" si="45"/>
        <v>CCF</v>
      </c>
      <c r="G712" t="s">
        <v>8149</v>
      </c>
      <c r="H712" t="s">
        <v>8150</v>
      </c>
      <c r="I712">
        <v>3161</v>
      </c>
      <c r="J712">
        <v>3161</v>
      </c>
      <c r="K712" t="s">
        <v>767</v>
      </c>
      <c r="L712" t="str">
        <f t="shared" si="46"/>
        <v>NIT</v>
      </c>
      <c r="M712" t="str">
        <f t="shared" si="47"/>
        <v>09060212821026</v>
      </c>
      <c r="N712" t="s">
        <v>768</v>
      </c>
      <c r="O712">
        <v>0</v>
      </c>
      <c r="P712">
        <v>0</v>
      </c>
      <c r="Q712">
        <v>190.69</v>
      </c>
      <c r="R712">
        <v>24.7897</v>
      </c>
      <c r="S712">
        <v>0</v>
      </c>
      <c r="T712">
        <v>0</v>
      </c>
      <c r="U712">
        <v>215.47970000000001</v>
      </c>
      <c r="V712">
        <v>0</v>
      </c>
      <c r="W712" t="s">
        <v>1</v>
      </c>
    </row>
    <row r="713" spans="1:23">
      <c r="A713" t="s">
        <v>8564</v>
      </c>
      <c r="B713" t="str">
        <f t="shared" si="44"/>
        <v>Junio</v>
      </c>
      <c r="C713" s="20">
        <v>44740</v>
      </c>
      <c r="D713" t="s">
        <v>1</v>
      </c>
      <c r="E713" t="s">
        <v>0</v>
      </c>
      <c r="F713" t="str">
        <f t="shared" si="45"/>
        <v>CCF</v>
      </c>
      <c r="G713" t="s">
        <v>8149</v>
      </c>
      <c r="H713" t="s">
        <v>8150</v>
      </c>
      <c r="I713">
        <v>3162</v>
      </c>
      <c r="J713">
        <v>3162</v>
      </c>
      <c r="K713" t="s">
        <v>721</v>
      </c>
      <c r="L713" t="str">
        <f t="shared" si="46"/>
        <v>NIT</v>
      </c>
      <c r="M713" t="str">
        <f t="shared" si="47"/>
        <v>11151004801016</v>
      </c>
      <c r="N713" t="s">
        <v>722</v>
      </c>
      <c r="O713">
        <v>0</v>
      </c>
      <c r="P713">
        <v>0</v>
      </c>
      <c r="Q713">
        <v>185.51</v>
      </c>
      <c r="R713">
        <v>24.116299999999999</v>
      </c>
      <c r="S713">
        <v>0</v>
      </c>
      <c r="T713">
        <v>0</v>
      </c>
      <c r="U713">
        <v>209.62629999999999</v>
      </c>
      <c r="V713">
        <v>0</v>
      </c>
      <c r="W713" t="s">
        <v>1</v>
      </c>
    </row>
    <row r="714" spans="1:23">
      <c r="A714" t="s">
        <v>8564</v>
      </c>
      <c r="B714" t="str">
        <f t="shared" si="44"/>
        <v>Junio</v>
      </c>
      <c r="C714" s="20">
        <v>44740</v>
      </c>
      <c r="D714" t="s">
        <v>1</v>
      </c>
      <c r="E714" t="s">
        <v>0</v>
      </c>
      <c r="F714" t="str">
        <f t="shared" si="45"/>
        <v>CCF</v>
      </c>
      <c r="G714" t="s">
        <v>8149</v>
      </c>
      <c r="H714" t="s">
        <v>8150</v>
      </c>
      <c r="I714">
        <v>3163</v>
      </c>
      <c r="J714">
        <v>3163</v>
      </c>
      <c r="K714" t="s">
        <v>1097</v>
      </c>
      <c r="L714" t="str">
        <f t="shared" si="46"/>
        <v>NIT</v>
      </c>
      <c r="M714" t="str">
        <f t="shared" si="47"/>
        <v>14012909701016</v>
      </c>
      <c r="N714" t="s">
        <v>1098</v>
      </c>
      <c r="O714">
        <v>0</v>
      </c>
      <c r="P714">
        <v>0</v>
      </c>
      <c r="Q714">
        <v>917.53</v>
      </c>
      <c r="R714">
        <v>119.27890000000001</v>
      </c>
      <c r="S714">
        <v>0</v>
      </c>
      <c r="T714">
        <v>0</v>
      </c>
      <c r="U714">
        <v>1036.8089</v>
      </c>
      <c r="V714">
        <v>0</v>
      </c>
      <c r="W714" t="s">
        <v>1</v>
      </c>
    </row>
    <row r="715" spans="1:23">
      <c r="A715" t="s">
        <v>8564</v>
      </c>
      <c r="B715" t="str">
        <f t="shared" si="44"/>
        <v>Junio</v>
      </c>
      <c r="C715" s="20">
        <v>44740</v>
      </c>
      <c r="D715" t="s">
        <v>1</v>
      </c>
      <c r="E715" t="s">
        <v>0</v>
      </c>
      <c r="F715" t="str">
        <f t="shared" si="45"/>
        <v>CCF</v>
      </c>
      <c r="G715" t="s">
        <v>8149</v>
      </c>
      <c r="H715" t="s">
        <v>8150</v>
      </c>
      <c r="I715">
        <v>3164</v>
      </c>
      <c r="J715">
        <v>3164</v>
      </c>
      <c r="K715">
        <v>0</v>
      </c>
      <c r="L715" t="str">
        <f t="shared" si="46"/>
        <v>DUI</v>
      </c>
      <c r="M715" t="str">
        <f t="shared" si="47"/>
        <v>024801054</v>
      </c>
      <c r="N715" t="s">
        <v>8295</v>
      </c>
      <c r="O715">
        <v>0</v>
      </c>
      <c r="P715">
        <v>0</v>
      </c>
      <c r="Q715">
        <v>9079.5300000000007</v>
      </c>
      <c r="R715">
        <v>1180.3389000000002</v>
      </c>
      <c r="S715">
        <v>0</v>
      </c>
      <c r="T715">
        <v>0</v>
      </c>
      <c r="U715">
        <v>10259.868900000001</v>
      </c>
      <c r="V715" t="s">
        <v>8522</v>
      </c>
      <c r="W715" t="s">
        <v>1</v>
      </c>
    </row>
    <row r="716" spans="1:23">
      <c r="A716" t="s">
        <v>8564</v>
      </c>
      <c r="B716" t="str">
        <f t="shared" si="44"/>
        <v>Junio</v>
      </c>
      <c r="C716" s="20">
        <v>44740</v>
      </c>
      <c r="D716" t="s">
        <v>1</v>
      </c>
      <c r="E716" t="s">
        <v>0</v>
      </c>
      <c r="F716" t="str">
        <f t="shared" si="45"/>
        <v>CCF</v>
      </c>
      <c r="G716" t="s">
        <v>8149</v>
      </c>
      <c r="H716" t="s">
        <v>8150</v>
      </c>
      <c r="I716">
        <v>3165</v>
      </c>
      <c r="J716">
        <v>3165</v>
      </c>
      <c r="K716" t="s">
        <v>140</v>
      </c>
      <c r="L716" t="str">
        <f t="shared" si="46"/>
        <v>NIT</v>
      </c>
      <c r="M716" t="str">
        <f t="shared" si="47"/>
        <v>06142110041021</v>
      </c>
      <c r="N716" t="s">
        <v>141</v>
      </c>
      <c r="O716">
        <v>0</v>
      </c>
      <c r="P716">
        <v>0</v>
      </c>
      <c r="Q716">
        <v>117.38</v>
      </c>
      <c r="R716">
        <v>15.259399999999999</v>
      </c>
      <c r="S716">
        <v>0</v>
      </c>
      <c r="T716">
        <v>0</v>
      </c>
      <c r="U716">
        <v>132.63939999999999</v>
      </c>
      <c r="V716">
        <v>0</v>
      </c>
      <c r="W716" t="s">
        <v>1</v>
      </c>
    </row>
    <row r="717" spans="1:23">
      <c r="A717" t="s">
        <v>8564</v>
      </c>
      <c r="B717" t="str">
        <f t="shared" si="44"/>
        <v>Junio</v>
      </c>
      <c r="C717" s="20">
        <v>44740</v>
      </c>
      <c r="D717" t="s">
        <v>1</v>
      </c>
      <c r="E717" t="s">
        <v>0</v>
      </c>
      <c r="F717" t="str">
        <f t="shared" si="45"/>
        <v>CCF</v>
      </c>
      <c r="G717" t="s">
        <v>8149</v>
      </c>
      <c r="H717" t="s">
        <v>8150</v>
      </c>
      <c r="I717">
        <v>3166</v>
      </c>
      <c r="J717">
        <v>3166</v>
      </c>
      <c r="K717" t="s">
        <v>142</v>
      </c>
      <c r="L717" t="str">
        <f t="shared" si="46"/>
        <v>NIT</v>
      </c>
      <c r="M717" t="str">
        <f t="shared" si="47"/>
        <v>05110205141012</v>
      </c>
      <c r="N717" t="s">
        <v>143</v>
      </c>
      <c r="O717">
        <v>0</v>
      </c>
      <c r="P717">
        <v>0</v>
      </c>
      <c r="Q717">
        <v>131.4</v>
      </c>
      <c r="R717">
        <v>17.082000000000001</v>
      </c>
      <c r="S717">
        <v>0</v>
      </c>
      <c r="T717">
        <v>0</v>
      </c>
      <c r="U717">
        <v>148.482</v>
      </c>
      <c r="V717">
        <v>0</v>
      </c>
      <c r="W717" t="s">
        <v>1</v>
      </c>
    </row>
    <row r="718" spans="1:23">
      <c r="A718" t="s">
        <v>8564</v>
      </c>
      <c r="B718" t="str">
        <f t="shared" si="44"/>
        <v>Junio</v>
      </c>
      <c r="C718" s="20">
        <v>44740</v>
      </c>
      <c r="D718" t="s">
        <v>1</v>
      </c>
      <c r="E718" t="s">
        <v>0</v>
      </c>
      <c r="F718" t="str">
        <f t="shared" si="45"/>
        <v>CCF</v>
      </c>
      <c r="G718" t="s">
        <v>8149</v>
      </c>
      <c r="H718" t="s">
        <v>8150</v>
      </c>
      <c r="I718">
        <v>3167</v>
      </c>
      <c r="J718">
        <v>3167</v>
      </c>
      <c r="K718" t="s">
        <v>118</v>
      </c>
      <c r="L718" t="str">
        <f t="shared" si="46"/>
        <v>NIT</v>
      </c>
      <c r="M718" t="str">
        <f t="shared" si="47"/>
        <v>06141106071025</v>
      </c>
      <c r="N718" t="s">
        <v>119</v>
      </c>
      <c r="O718">
        <v>0</v>
      </c>
      <c r="P718">
        <v>0</v>
      </c>
      <c r="Q718">
        <v>26.96</v>
      </c>
      <c r="R718">
        <v>3.5048000000000004</v>
      </c>
      <c r="S718">
        <v>0</v>
      </c>
      <c r="T718">
        <v>0</v>
      </c>
      <c r="U718">
        <v>30.4648</v>
      </c>
      <c r="V718">
        <v>0</v>
      </c>
      <c r="W718" t="s">
        <v>1</v>
      </c>
    </row>
    <row r="719" spans="1:23">
      <c r="A719" t="s">
        <v>8564</v>
      </c>
      <c r="B719" t="str">
        <f t="shared" si="44"/>
        <v>Junio</v>
      </c>
      <c r="C719" s="20">
        <v>44740</v>
      </c>
      <c r="D719" t="s">
        <v>1</v>
      </c>
      <c r="E719" t="s">
        <v>0</v>
      </c>
      <c r="F719" t="str">
        <f t="shared" si="45"/>
        <v>CCF</v>
      </c>
      <c r="G719" t="s">
        <v>8149</v>
      </c>
      <c r="H719" t="s">
        <v>8150</v>
      </c>
      <c r="I719">
        <v>3168</v>
      </c>
      <c r="J719">
        <v>3168</v>
      </c>
      <c r="K719" t="s">
        <v>765</v>
      </c>
      <c r="L719" t="str">
        <f t="shared" si="46"/>
        <v>NIT</v>
      </c>
      <c r="M719" t="str">
        <f t="shared" si="47"/>
        <v>06141412840020</v>
      </c>
      <c r="N719" t="s">
        <v>766</v>
      </c>
      <c r="O719">
        <v>0</v>
      </c>
      <c r="P719">
        <v>0</v>
      </c>
      <c r="Q719">
        <v>4120.33</v>
      </c>
      <c r="R719">
        <v>535.64290000000005</v>
      </c>
      <c r="S719">
        <v>0</v>
      </c>
      <c r="T719">
        <v>0</v>
      </c>
      <c r="U719">
        <v>4655.9728999999998</v>
      </c>
      <c r="V719">
        <v>0</v>
      </c>
      <c r="W719" t="s">
        <v>1</v>
      </c>
    </row>
    <row r="720" spans="1:23">
      <c r="A720" t="s">
        <v>8564</v>
      </c>
      <c r="B720" t="str">
        <f t="shared" si="44"/>
        <v>Junio</v>
      </c>
      <c r="C720" s="20">
        <v>44740</v>
      </c>
      <c r="D720" t="s">
        <v>1</v>
      </c>
      <c r="E720" t="s">
        <v>0</v>
      </c>
      <c r="F720" t="str">
        <f t="shared" si="45"/>
        <v>CCF</v>
      </c>
      <c r="G720" t="s">
        <v>8149</v>
      </c>
      <c r="H720" t="s">
        <v>8150</v>
      </c>
      <c r="I720">
        <v>3169</v>
      </c>
      <c r="J720">
        <v>3169</v>
      </c>
      <c r="K720" t="s">
        <v>413</v>
      </c>
      <c r="L720" t="str">
        <f t="shared" si="46"/>
        <v>NIT</v>
      </c>
      <c r="M720" t="str">
        <f t="shared" si="47"/>
        <v>06142301201053</v>
      </c>
      <c r="N720" t="s">
        <v>414</v>
      </c>
      <c r="O720">
        <v>0</v>
      </c>
      <c r="P720">
        <v>0</v>
      </c>
      <c r="Q720">
        <v>83.56</v>
      </c>
      <c r="R720">
        <v>10.8628</v>
      </c>
      <c r="S720">
        <v>0</v>
      </c>
      <c r="T720">
        <v>0</v>
      </c>
      <c r="U720">
        <v>94.422799999999995</v>
      </c>
      <c r="V720">
        <v>0</v>
      </c>
      <c r="W720" t="s">
        <v>1</v>
      </c>
    </row>
    <row r="721" spans="1:23">
      <c r="A721" t="s">
        <v>8564</v>
      </c>
      <c r="B721" t="str">
        <f t="shared" si="44"/>
        <v>Junio</v>
      </c>
      <c r="C721" s="20">
        <v>44740</v>
      </c>
      <c r="D721" t="s">
        <v>1</v>
      </c>
      <c r="E721" t="s">
        <v>0</v>
      </c>
      <c r="F721" t="str">
        <f t="shared" si="45"/>
        <v>CCF</v>
      </c>
      <c r="G721" t="s">
        <v>8149</v>
      </c>
      <c r="H721" t="s">
        <v>8150</v>
      </c>
      <c r="I721">
        <v>3170</v>
      </c>
      <c r="J721">
        <v>3170</v>
      </c>
      <c r="K721" t="s">
        <v>505</v>
      </c>
      <c r="L721" t="str">
        <f t="shared" si="46"/>
        <v>NIT</v>
      </c>
      <c r="M721" t="str">
        <f t="shared" si="47"/>
        <v>02101003570026</v>
      </c>
      <c r="N721" t="s">
        <v>506</v>
      </c>
      <c r="O721">
        <v>0</v>
      </c>
      <c r="P721">
        <v>0</v>
      </c>
      <c r="Q721">
        <v>22.38</v>
      </c>
      <c r="R721">
        <v>2.9093999999999998</v>
      </c>
      <c r="S721">
        <v>0</v>
      </c>
      <c r="T721">
        <v>0</v>
      </c>
      <c r="U721">
        <v>25.289400000000001</v>
      </c>
      <c r="V721">
        <v>0</v>
      </c>
      <c r="W721" t="s">
        <v>1</v>
      </c>
    </row>
    <row r="722" spans="1:23">
      <c r="A722" t="s">
        <v>8564</v>
      </c>
      <c r="B722" t="str">
        <f t="shared" si="44"/>
        <v>Junio</v>
      </c>
      <c r="C722" s="20">
        <v>44740</v>
      </c>
      <c r="D722" t="s">
        <v>1</v>
      </c>
      <c r="E722" t="s">
        <v>0</v>
      </c>
      <c r="F722" t="str">
        <f t="shared" si="45"/>
        <v>CCF</v>
      </c>
      <c r="G722" t="s">
        <v>8149</v>
      </c>
      <c r="H722" t="s">
        <v>8150</v>
      </c>
      <c r="I722">
        <v>3171</v>
      </c>
      <c r="J722">
        <v>3171</v>
      </c>
      <c r="K722" t="s">
        <v>8610</v>
      </c>
      <c r="L722" t="str">
        <f t="shared" si="46"/>
        <v>NIT</v>
      </c>
      <c r="M722" t="str">
        <f t="shared" si="47"/>
        <v>05110211861051</v>
      </c>
      <c r="N722" t="s">
        <v>8611</v>
      </c>
      <c r="O722">
        <v>0</v>
      </c>
      <c r="P722">
        <v>0</v>
      </c>
      <c r="Q722">
        <v>122.34</v>
      </c>
      <c r="R722">
        <v>15.904200000000001</v>
      </c>
      <c r="S722">
        <v>0</v>
      </c>
      <c r="T722">
        <v>0</v>
      </c>
      <c r="U722">
        <v>138.24420000000001</v>
      </c>
      <c r="V722">
        <v>0</v>
      </c>
      <c r="W722" t="s">
        <v>1</v>
      </c>
    </row>
    <row r="723" spans="1:23">
      <c r="A723" t="s">
        <v>8564</v>
      </c>
      <c r="B723" t="str">
        <f t="shared" si="44"/>
        <v>Junio</v>
      </c>
      <c r="C723" s="20">
        <v>44740</v>
      </c>
      <c r="D723" t="s">
        <v>1</v>
      </c>
      <c r="E723" t="s">
        <v>0</v>
      </c>
      <c r="F723" t="str">
        <f t="shared" si="45"/>
        <v>CCF</v>
      </c>
      <c r="G723" t="s">
        <v>8149</v>
      </c>
      <c r="H723" t="s">
        <v>8150</v>
      </c>
      <c r="I723">
        <v>3172</v>
      </c>
      <c r="J723">
        <v>3172</v>
      </c>
      <c r="K723" t="s">
        <v>373</v>
      </c>
      <c r="L723" t="str">
        <f t="shared" si="46"/>
        <v>NIT</v>
      </c>
      <c r="M723" t="str">
        <f t="shared" si="47"/>
        <v>05122303871053</v>
      </c>
      <c r="N723" t="s">
        <v>374</v>
      </c>
      <c r="O723">
        <v>0</v>
      </c>
      <c r="P723">
        <v>0</v>
      </c>
      <c r="Q723">
        <v>244.36</v>
      </c>
      <c r="R723">
        <v>31.766800000000003</v>
      </c>
      <c r="S723">
        <v>0</v>
      </c>
      <c r="T723">
        <v>0</v>
      </c>
      <c r="U723">
        <v>276.1268</v>
      </c>
      <c r="V723">
        <v>0</v>
      </c>
      <c r="W723" t="s">
        <v>1</v>
      </c>
    </row>
    <row r="724" spans="1:23">
      <c r="A724" t="s">
        <v>8564</v>
      </c>
      <c r="B724" t="str">
        <f t="shared" si="44"/>
        <v>Junio</v>
      </c>
      <c r="C724" s="20">
        <v>44740</v>
      </c>
      <c r="D724" t="s">
        <v>1</v>
      </c>
      <c r="E724" t="s">
        <v>0</v>
      </c>
      <c r="F724" t="str">
        <f t="shared" si="45"/>
        <v>CCF</v>
      </c>
      <c r="G724" t="s">
        <v>8149</v>
      </c>
      <c r="H724" t="s">
        <v>8150</v>
      </c>
      <c r="I724">
        <v>3173</v>
      </c>
      <c r="J724">
        <v>3173</v>
      </c>
      <c r="K724">
        <v>0</v>
      </c>
      <c r="L724" t="str">
        <f t="shared" si="46"/>
        <v>DUI</v>
      </c>
      <c r="M724" t="str">
        <f t="shared" si="47"/>
        <v>019280324</v>
      </c>
      <c r="N724" t="s">
        <v>8638</v>
      </c>
      <c r="O724">
        <v>0</v>
      </c>
      <c r="P724">
        <v>0</v>
      </c>
      <c r="Q724">
        <v>289.43</v>
      </c>
      <c r="R724">
        <v>37.625900000000001</v>
      </c>
      <c r="S724">
        <v>0</v>
      </c>
      <c r="T724">
        <v>0</v>
      </c>
      <c r="U724">
        <v>327.05590000000001</v>
      </c>
      <c r="V724" t="s">
        <v>8637</v>
      </c>
      <c r="W724" t="s">
        <v>1</v>
      </c>
    </row>
    <row r="725" spans="1:23">
      <c r="A725" t="s">
        <v>8564</v>
      </c>
      <c r="B725" t="str">
        <f t="shared" si="44"/>
        <v>Junio</v>
      </c>
      <c r="C725" s="20">
        <v>44740</v>
      </c>
      <c r="D725" t="s">
        <v>1</v>
      </c>
      <c r="E725" t="s">
        <v>0</v>
      </c>
      <c r="F725" t="str">
        <f t="shared" si="45"/>
        <v>CCF</v>
      </c>
      <c r="G725" t="s">
        <v>8149</v>
      </c>
      <c r="H725" t="s">
        <v>8150</v>
      </c>
      <c r="I725">
        <v>3174</v>
      </c>
      <c r="J725">
        <v>3174</v>
      </c>
      <c r="K725">
        <v>0</v>
      </c>
      <c r="L725" t="str">
        <f t="shared" si="46"/>
        <v>DUI</v>
      </c>
      <c r="M725" t="str">
        <f t="shared" si="47"/>
        <v>020422921</v>
      </c>
      <c r="N725" t="s">
        <v>642</v>
      </c>
      <c r="O725">
        <v>0</v>
      </c>
      <c r="P725">
        <v>0</v>
      </c>
      <c r="Q725">
        <v>267.07</v>
      </c>
      <c r="R725">
        <v>34.719099999999997</v>
      </c>
      <c r="S725">
        <v>0</v>
      </c>
      <c r="T725">
        <v>0</v>
      </c>
      <c r="U725">
        <v>301.78909999999996</v>
      </c>
      <c r="V725" t="s">
        <v>8402</v>
      </c>
      <c r="W725" t="s">
        <v>1</v>
      </c>
    </row>
    <row r="726" spans="1:23">
      <c r="A726" t="s">
        <v>8564</v>
      </c>
      <c r="B726" t="str">
        <f t="shared" si="44"/>
        <v>Junio</v>
      </c>
      <c r="C726" s="20">
        <v>44740</v>
      </c>
      <c r="D726" t="s">
        <v>1</v>
      </c>
      <c r="E726" t="s">
        <v>0</v>
      </c>
      <c r="F726" t="str">
        <f t="shared" si="45"/>
        <v>CCF</v>
      </c>
      <c r="G726" t="s">
        <v>8149</v>
      </c>
      <c r="H726" t="s">
        <v>8150</v>
      </c>
      <c r="I726">
        <v>3175</v>
      </c>
      <c r="J726">
        <v>3175</v>
      </c>
      <c r="K726" t="s">
        <v>293</v>
      </c>
      <c r="L726" t="str">
        <f t="shared" si="46"/>
        <v>NIT</v>
      </c>
      <c r="M726" t="str">
        <f t="shared" si="47"/>
        <v>06140910081088</v>
      </c>
      <c r="N726" t="s">
        <v>294</v>
      </c>
      <c r="O726">
        <v>0</v>
      </c>
      <c r="P726">
        <v>0</v>
      </c>
      <c r="Q726">
        <v>6594.61</v>
      </c>
      <c r="R726">
        <v>857.29930000000002</v>
      </c>
      <c r="S726">
        <v>0</v>
      </c>
      <c r="T726">
        <v>0</v>
      </c>
      <c r="U726">
        <v>7451.9092999999993</v>
      </c>
      <c r="V726">
        <v>0</v>
      </c>
      <c r="W726" t="s">
        <v>1</v>
      </c>
    </row>
    <row r="727" spans="1:23">
      <c r="A727" t="s">
        <v>8564</v>
      </c>
      <c r="B727" t="str">
        <f t="shared" si="44"/>
        <v>Junio</v>
      </c>
      <c r="C727" s="20">
        <v>44740</v>
      </c>
      <c r="D727" t="s">
        <v>1</v>
      </c>
      <c r="E727" t="s">
        <v>0</v>
      </c>
      <c r="F727" t="str">
        <f t="shared" si="45"/>
        <v>CCF</v>
      </c>
      <c r="G727" t="s">
        <v>8149</v>
      </c>
      <c r="H727" t="s">
        <v>8150</v>
      </c>
      <c r="I727">
        <v>3176</v>
      </c>
      <c r="J727">
        <v>3176</v>
      </c>
      <c r="K727" t="s">
        <v>755</v>
      </c>
      <c r="L727" t="str">
        <f t="shared" si="46"/>
        <v>NIT</v>
      </c>
      <c r="M727" t="str">
        <f t="shared" si="47"/>
        <v>02030505670013</v>
      </c>
      <c r="N727" t="s">
        <v>756</v>
      </c>
      <c r="O727">
        <v>0</v>
      </c>
      <c r="P727">
        <v>0</v>
      </c>
      <c r="Q727">
        <v>3631.8</v>
      </c>
      <c r="R727">
        <v>472.13400000000001</v>
      </c>
      <c r="S727">
        <v>0</v>
      </c>
      <c r="T727">
        <v>0</v>
      </c>
      <c r="U727">
        <v>4103.9340000000002</v>
      </c>
      <c r="V727">
        <v>0</v>
      </c>
      <c r="W727" t="s">
        <v>1</v>
      </c>
    </row>
    <row r="728" spans="1:23">
      <c r="A728" t="s">
        <v>8564</v>
      </c>
      <c r="B728" t="str">
        <f t="shared" si="44"/>
        <v>Junio</v>
      </c>
      <c r="C728" s="20">
        <v>44740</v>
      </c>
      <c r="D728" t="s">
        <v>1</v>
      </c>
      <c r="E728" t="s">
        <v>0</v>
      </c>
      <c r="F728" t="str">
        <f t="shared" si="45"/>
        <v>CCF</v>
      </c>
      <c r="G728" t="s">
        <v>8149</v>
      </c>
      <c r="H728" t="s">
        <v>8150</v>
      </c>
      <c r="I728">
        <v>3177</v>
      </c>
      <c r="J728">
        <v>3177</v>
      </c>
      <c r="K728" t="s">
        <v>118</v>
      </c>
      <c r="L728" t="str">
        <f t="shared" si="46"/>
        <v>NIT</v>
      </c>
      <c r="M728" t="str">
        <f t="shared" si="47"/>
        <v>06141106071025</v>
      </c>
      <c r="N728" t="s">
        <v>119</v>
      </c>
      <c r="O728">
        <v>0</v>
      </c>
      <c r="P728">
        <v>0</v>
      </c>
      <c r="Q728">
        <v>649.25</v>
      </c>
      <c r="R728">
        <v>84.402500000000003</v>
      </c>
      <c r="S728">
        <v>0</v>
      </c>
      <c r="T728">
        <v>0</v>
      </c>
      <c r="U728">
        <v>733.65250000000003</v>
      </c>
      <c r="V728">
        <v>0</v>
      </c>
      <c r="W728" t="s">
        <v>1</v>
      </c>
    </row>
    <row r="729" spans="1:23">
      <c r="A729" t="s">
        <v>8564</v>
      </c>
      <c r="B729" t="str">
        <f t="shared" si="44"/>
        <v>Junio</v>
      </c>
      <c r="C729" s="20">
        <v>44740</v>
      </c>
      <c r="D729" t="s">
        <v>1</v>
      </c>
      <c r="E729" t="s">
        <v>0</v>
      </c>
      <c r="F729" t="str">
        <f t="shared" si="45"/>
        <v>CCF</v>
      </c>
      <c r="G729" t="s">
        <v>8149</v>
      </c>
      <c r="H729" t="s">
        <v>8150</v>
      </c>
      <c r="I729">
        <v>3178</v>
      </c>
      <c r="J729">
        <v>3178</v>
      </c>
      <c r="K729" t="s">
        <v>341</v>
      </c>
      <c r="L729" t="str">
        <f t="shared" si="46"/>
        <v>NIT</v>
      </c>
      <c r="M729" t="str">
        <f t="shared" si="47"/>
        <v>06140306711219</v>
      </c>
      <c r="N729" t="s">
        <v>342</v>
      </c>
      <c r="O729">
        <v>0</v>
      </c>
      <c r="P729">
        <v>0</v>
      </c>
      <c r="Q729">
        <v>343.2</v>
      </c>
      <c r="R729">
        <v>44.616</v>
      </c>
      <c r="S729">
        <v>0</v>
      </c>
      <c r="T729">
        <v>0</v>
      </c>
      <c r="U729">
        <v>387.81599999999997</v>
      </c>
      <c r="V729">
        <v>0</v>
      </c>
      <c r="W729" t="s">
        <v>1</v>
      </c>
    </row>
    <row r="730" spans="1:23">
      <c r="A730" t="s">
        <v>8564</v>
      </c>
      <c r="B730" t="str">
        <f t="shared" si="44"/>
        <v>Junio</v>
      </c>
      <c r="C730" s="20">
        <v>44740</v>
      </c>
      <c r="D730" t="s">
        <v>1</v>
      </c>
      <c r="E730" t="s">
        <v>0</v>
      </c>
      <c r="F730" t="str">
        <f t="shared" si="45"/>
        <v>CCF</v>
      </c>
      <c r="G730" t="s">
        <v>8149</v>
      </c>
      <c r="H730" t="s">
        <v>8150</v>
      </c>
      <c r="I730">
        <v>3179</v>
      </c>
      <c r="J730">
        <v>3179</v>
      </c>
      <c r="K730" t="s">
        <v>887</v>
      </c>
      <c r="L730" t="str">
        <f t="shared" si="46"/>
        <v>NIT</v>
      </c>
      <c r="M730" t="str">
        <f t="shared" si="47"/>
        <v>12171406680019</v>
      </c>
      <c r="N730" t="s">
        <v>888</v>
      </c>
      <c r="O730">
        <v>0</v>
      </c>
      <c r="P730">
        <v>0</v>
      </c>
      <c r="Q730">
        <v>151.30000000000001</v>
      </c>
      <c r="R730">
        <v>19.669</v>
      </c>
      <c r="S730">
        <v>0</v>
      </c>
      <c r="T730">
        <v>0</v>
      </c>
      <c r="U730">
        <v>170.96900000000002</v>
      </c>
      <c r="V730">
        <v>0</v>
      </c>
      <c r="W730" t="s">
        <v>1</v>
      </c>
    </row>
    <row r="731" spans="1:23">
      <c r="A731" t="s">
        <v>8564</v>
      </c>
      <c r="B731" t="str">
        <f t="shared" si="44"/>
        <v>Junio</v>
      </c>
      <c r="C731" s="20">
        <v>44740</v>
      </c>
      <c r="D731" t="s">
        <v>1</v>
      </c>
      <c r="E731" t="s">
        <v>0</v>
      </c>
      <c r="F731" t="str">
        <f t="shared" si="45"/>
        <v>CCF</v>
      </c>
      <c r="G731" t="s">
        <v>8149</v>
      </c>
      <c r="H731" t="s">
        <v>8150</v>
      </c>
      <c r="I731">
        <v>3180</v>
      </c>
      <c r="J731">
        <v>3180</v>
      </c>
      <c r="K731" t="s">
        <v>887</v>
      </c>
      <c r="L731" t="str">
        <f t="shared" si="46"/>
        <v>NIT</v>
      </c>
      <c r="M731" t="str">
        <f t="shared" si="47"/>
        <v>12171406680019</v>
      </c>
      <c r="N731" t="s">
        <v>888</v>
      </c>
      <c r="O731">
        <v>0</v>
      </c>
      <c r="P731">
        <v>0</v>
      </c>
      <c r="Q731">
        <v>165.12</v>
      </c>
      <c r="R731">
        <v>21.465600000000002</v>
      </c>
      <c r="S731">
        <v>0</v>
      </c>
      <c r="T731">
        <v>0</v>
      </c>
      <c r="U731">
        <v>186.5856</v>
      </c>
      <c r="V731">
        <v>0</v>
      </c>
      <c r="W731" t="s">
        <v>1</v>
      </c>
    </row>
    <row r="732" spans="1:23">
      <c r="A732" t="s">
        <v>8564</v>
      </c>
      <c r="B732" t="str">
        <f t="shared" si="44"/>
        <v>Junio</v>
      </c>
      <c r="C732" s="20">
        <v>44740</v>
      </c>
      <c r="D732" t="s">
        <v>1</v>
      </c>
      <c r="E732" t="s">
        <v>0</v>
      </c>
      <c r="F732" t="str">
        <f t="shared" si="45"/>
        <v>CCF</v>
      </c>
      <c r="G732" t="s">
        <v>8149</v>
      </c>
      <c r="H732" t="s">
        <v>8150</v>
      </c>
      <c r="I732">
        <v>3181</v>
      </c>
      <c r="J732">
        <v>3181</v>
      </c>
      <c r="K732">
        <v>0</v>
      </c>
      <c r="L732" t="str">
        <f t="shared" si="46"/>
        <v>DUI</v>
      </c>
      <c r="M732" t="str">
        <f t="shared" si="47"/>
        <v>018983466</v>
      </c>
      <c r="N732" t="s">
        <v>1086</v>
      </c>
      <c r="O732">
        <v>0</v>
      </c>
      <c r="P732">
        <v>0</v>
      </c>
      <c r="Q732">
        <v>124.34</v>
      </c>
      <c r="R732">
        <v>16.164200000000001</v>
      </c>
      <c r="S732">
        <v>0</v>
      </c>
      <c r="T732">
        <v>0</v>
      </c>
      <c r="U732">
        <v>140.5042</v>
      </c>
      <c r="V732" t="s">
        <v>8427</v>
      </c>
      <c r="W732" t="s">
        <v>1</v>
      </c>
    </row>
    <row r="733" spans="1:23">
      <c r="A733" t="s">
        <v>8564</v>
      </c>
      <c r="B733" t="str">
        <f t="shared" si="44"/>
        <v>Junio</v>
      </c>
      <c r="C733" s="20">
        <v>44740</v>
      </c>
      <c r="D733" t="s">
        <v>1</v>
      </c>
      <c r="E733" t="s">
        <v>0</v>
      </c>
      <c r="F733" t="str">
        <f t="shared" si="45"/>
        <v>CCF</v>
      </c>
      <c r="G733" t="s">
        <v>8149</v>
      </c>
      <c r="H733" t="s">
        <v>8150</v>
      </c>
      <c r="I733">
        <v>3182</v>
      </c>
      <c r="J733">
        <v>3182</v>
      </c>
      <c r="K733" t="s">
        <v>8526</v>
      </c>
      <c r="L733" t="str">
        <f t="shared" si="46"/>
        <v>NIT</v>
      </c>
      <c r="M733" t="str">
        <f t="shared" si="47"/>
        <v>12023001771014</v>
      </c>
      <c r="N733" t="s">
        <v>8527</v>
      </c>
      <c r="O733">
        <v>0</v>
      </c>
      <c r="P733">
        <v>0</v>
      </c>
      <c r="Q733">
        <v>267.07</v>
      </c>
      <c r="R733">
        <v>34.719099999999997</v>
      </c>
      <c r="S733">
        <v>0</v>
      </c>
      <c r="T733">
        <v>0</v>
      </c>
      <c r="U733">
        <v>301.78909999999996</v>
      </c>
      <c r="V733">
        <v>0</v>
      </c>
      <c r="W733" t="s">
        <v>1</v>
      </c>
    </row>
    <row r="734" spans="1:23">
      <c r="A734" t="s">
        <v>8564</v>
      </c>
      <c r="B734" t="str">
        <f t="shared" si="44"/>
        <v>Junio</v>
      </c>
      <c r="C734" s="20">
        <v>44740</v>
      </c>
      <c r="D734" t="s">
        <v>1</v>
      </c>
      <c r="E734" t="s">
        <v>0</v>
      </c>
      <c r="F734" t="str">
        <f t="shared" si="45"/>
        <v>CCF</v>
      </c>
      <c r="G734" t="s">
        <v>8149</v>
      </c>
      <c r="H734" t="s">
        <v>8150</v>
      </c>
      <c r="I734">
        <v>3183</v>
      </c>
      <c r="J734">
        <v>3183</v>
      </c>
      <c r="K734" t="s">
        <v>239</v>
      </c>
      <c r="L734" t="str">
        <f t="shared" si="46"/>
        <v>NIT</v>
      </c>
      <c r="M734" t="str">
        <f t="shared" si="47"/>
        <v>12171207011015</v>
      </c>
      <c r="N734" t="s">
        <v>240</v>
      </c>
      <c r="O734">
        <v>0</v>
      </c>
      <c r="P734">
        <v>0</v>
      </c>
      <c r="Q734">
        <v>304.66000000000003</v>
      </c>
      <c r="R734">
        <v>39.605800000000002</v>
      </c>
      <c r="S734">
        <v>0</v>
      </c>
      <c r="T734">
        <v>0</v>
      </c>
      <c r="U734">
        <v>344.26580000000001</v>
      </c>
      <c r="V734">
        <v>0</v>
      </c>
      <c r="W734" t="s">
        <v>1</v>
      </c>
    </row>
    <row r="735" spans="1:23">
      <c r="A735" t="s">
        <v>8564</v>
      </c>
      <c r="B735" t="str">
        <f t="shared" si="44"/>
        <v>Junio</v>
      </c>
      <c r="C735" s="20">
        <v>44740</v>
      </c>
      <c r="D735" t="s">
        <v>1</v>
      </c>
      <c r="E735" t="s">
        <v>0</v>
      </c>
      <c r="F735" t="str">
        <f t="shared" si="45"/>
        <v>CCF</v>
      </c>
      <c r="G735" t="s">
        <v>8149</v>
      </c>
      <c r="H735" t="s">
        <v>8150</v>
      </c>
      <c r="I735">
        <v>3184</v>
      </c>
      <c r="J735">
        <v>3184</v>
      </c>
      <c r="K735" t="s">
        <v>526</v>
      </c>
      <c r="L735" t="str">
        <f t="shared" si="46"/>
        <v>NIT</v>
      </c>
      <c r="M735" t="str">
        <f t="shared" si="47"/>
        <v>12060212521017</v>
      </c>
      <c r="N735" t="s">
        <v>527</v>
      </c>
      <c r="O735">
        <v>0</v>
      </c>
      <c r="P735">
        <v>0</v>
      </c>
      <c r="Q735">
        <v>1210.6099999999999</v>
      </c>
      <c r="R735">
        <v>157.3793</v>
      </c>
      <c r="S735">
        <v>0</v>
      </c>
      <c r="T735">
        <v>0</v>
      </c>
      <c r="U735">
        <v>1367.9893</v>
      </c>
      <c r="V735">
        <v>0</v>
      </c>
      <c r="W735" t="s">
        <v>1</v>
      </c>
    </row>
    <row r="736" spans="1:23">
      <c r="A736" t="s">
        <v>8564</v>
      </c>
      <c r="B736" t="str">
        <f t="shared" si="44"/>
        <v>Junio</v>
      </c>
      <c r="C736" s="20">
        <v>44741</v>
      </c>
      <c r="D736" t="s">
        <v>1</v>
      </c>
      <c r="E736" t="s">
        <v>0</v>
      </c>
      <c r="F736" t="str">
        <f t="shared" si="45"/>
        <v>CCF</v>
      </c>
      <c r="G736" t="s">
        <v>8149</v>
      </c>
      <c r="H736" t="s">
        <v>8150</v>
      </c>
      <c r="I736">
        <v>3185</v>
      </c>
      <c r="J736">
        <v>3185</v>
      </c>
      <c r="K736" t="s">
        <v>303</v>
      </c>
      <c r="L736" t="str">
        <f t="shared" si="46"/>
        <v>NIT</v>
      </c>
      <c r="M736" t="str">
        <f t="shared" si="47"/>
        <v>06142707041014</v>
      </c>
      <c r="N736" t="s">
        <v>304</v>
      </c>
      <c r="O736">
        <v>0</v>
      </c>
      <c r="P736">
        <v>0</v>
      </c>
      <c r="Q736">
        <v>3420.96</v>
      </c>
      <c r="R736">
        <v>444.72480000000002</v>
      </c>
      <c r="S736">
        <v>0</v>
      </c>
      <c r="T736">
        <v>0</v>
      </c>
      <c r="U736">
        <v>3865.6848</v>
      </c>
      <c r="V736">
        <v>0</v>
      </c>
      <c r="W736" t="s">
        <v>1</v>
      </c>
    </row>
    <row r="737" spans="1:23">
      <c r="A737" t="s">
        <v>8564</v>
      </c>
      <c r="B737" t="str">
        <f t="shared" si="44"/>
        <v>Junio</v>
      </c>
      <c r="C737" s="20">
        <v>44741</v>
      </c>
      <c r="D737" t="s">
        <v>1</v>
      </c>
      <c r="E737" t="s">
        <v>0</v>
      </c>
      <c r="F737" t="str">
        <f t="shared" si="45"/>
        <v>CCF</v>
      </c>
      <c r="G737" t="s">
        <v>8149</v>
      </c>
      <c r="H737" t="s">
        <v>8150</v>
      </c>
      <c r="I737">
        <v>3186</v>
      </c>
      <c r="J737">
        <v>3186</v>
      </c>
      <c r="K737" t="s">
        <v>303</v>
      </c>
      <c r="L737" t="str">
        <f t="shared" si="46"/>
        <v>NIT</v>
      </c>
      <c r="M737" t="str">
        <f t="shared" si="47"/>
        <v>06142707041014</v>
      </c>
      <c r="N737" t="s">
        <v>304</v>
      </c>
      <c r="O737">
        <v>0</v>
      </c>
      <c r="P737">
        <v>0</v>
      </c>
      <c r="Q737">
        <v>19443.400000000001</v>
      </c>
      <c r="R737">
        <v>2527.6420000000003</v>
      </c>
      <c r="S737">
        <v>0</v>
      </c>
      <c r="T737">
        <v>0</v>
      </c>
      <c r="U737">
        <v>21971.042000000001</v>
      </c>
      <c r="V737">
        <v>0</v>
      </c>
      <c r="W737" t="s">
        <v>1</v>
      </c>
    </row>
    <row r="738" spans="1:23">
      <c r="A738" t="s">
        <v>8564</v>
      </c>
      <c r="B738" t="str">
        <f t="shared" si="44"/>
        <v>Junio</v>
      </c>
      <c r="C738" s="20">
        <v>44741</v>
      </c>
      <c r="D738" t="s">
        <v>1</v>
      </c>
      <c r="E738" t="s">
        <v>0</v>
      </c>
      <c r="F738" t="str">
        <f t="shared" si="45"/>
        <v>CCF</v>
      </c>
      <c r="G738" t="s">
        <v>8149</v>
      </c>
      <c r="H738" t="s">
        <v>8150</v>
      </c>
      <c r="I738">
        <v>3187</v>
      </c>
      <c r="J738">
        <v>3187</v>
      </c>
      <c r="K738" t="s">
        <v>351</v>
      </c>
      <c r="L738" t="str">
        <f t="shared" si="46"/>
        <v>NIT</v>
      </c>
      <c r="M738" t="str">
        <f t="shared" si="47"/>
        <v>14160704530017</v>
      </c>
      <c r="N738" t="s">
        <v>352</v>
      </c>
      <c r="O738">
        <v>0</v>
      </c>
      <c r="P738">
        <v>0</v>
      </c>
      <c r="Q738">
        <v>122.34</v>
      </c>
      <c r="R738">
        <v>15.904200000000001</v>
      </c>
      <c r="S738">
        <v>0</v>
      </c>
      <c r="T738">
        <v>0</v>
      </c>
      <c r="U738">
        <v>138.24420000000001</v>
      </c>
      <c r="V738">
        <v>0</v>
      </c>
      <c r="W738" t="s">
        <v>1</v>
      </c>
    </row>
    <row r="739" spans="1:23">
      <c r="A739" t="s">
        <v>8564</v>
      </c>
      <c r="B739" t="str">
        <f t="shared" si="44"/>
        <v>Junio</v>
      </c>
      <c r="C739" s="20">
        <v>44741</v>
      </c>
      <c r="D739" t="s">
        <v>1</v>
      </c>
      <c r="E739" t="s">
        <v>0</v>
      </c>
      <c r="F739" t="str">
        <f t="shared" si="45"/>
        <v>CCF</v>
      </c>
      <c r="G739" t="s">
        <v>8149</v>
      </c>
      <c r="H739" t="s">
        <v>8150</v>
      </c>
      <c r="I739">
        <v>3188</v>
      </c>
      <c r="J739">
        <v>3188</v>
      </c>
      <c r="K739">
        <v>0</v>
      </c>
      <c r="L739" t="str">
        <f t="shared" si="46"/>
        <v>DUI</v>
      </c>
      <c r="M739" t="str">
        <f t="shared" si="47"/>
        <v>018717409</v>
      </c>
      <c r="N739" t="s">
        <v>322</v>
      </c>
      <c r="O739">
        <v>0</v>
      </c>
      <c r="P739">
        <v>0</v>
      </c>
      <c r="Q739">
        <v>122.34</v>
      </c>
      <c r="R739">
        <v>15.904200000000001</v>
      </c>
      <c r="S739">
        <v>0</v>
      </c>
      <c r="T739">
        <v>0</v>
      </c>
      <c r="U739">
        <v>138.24420000000001</v>
      </c>
      <c r="V739" t="s">
        <v>8383</v>
      </c>
      <c r="W739" t="s">
        <v>1</v>
      </c>
    </row>
    <row r="740" spans="1:23">
      <c r="A740" t="s">
        <v>8564</v>
      </c>
      <c r="B740" t="str">
        <f t="shared" si="44"/>
        <v>Junio</v>
      </c>
      <c r="C740" s="20">
        <v>44741</v>
      </c>
      <c r="D740" t="s">
        <v>1</v>
      </c>
      <c r="E740" t="s">
        <v>0</v>
      </c>
      <c r="F740" t="str">
        <f t="shared" si="45"/>
        <v>CCF</v>
      </c>
      <c r="G740" t="s">
        <v>8149</v>
      </c>
      <c r="H740" t="s">
        <v>8150</v>
      </c>
      <c r="I740">
        <v>3189</v>
      </c>
      <c r="J740">
        <v>3189</v>
      </c>
      <c r="K740" t="s">
        <v>435</v>
      </c>
      <c r="L740" t="str">
        <f t="shared" si="46"/>
        <v>NIT</v>
      </c>
      <c r="M740" t="str">
        <f t="shared" si="47"/>
        <v>06130407761017</v>
      </c>
      <c r="N740" t="s">
        <v>436</v>
      </c>
      <c r="O740">
        <v>0</v>
      </c>
      <c r="P740">
        <v>0</v>
      </c>
      <c r="Q740">
        <v>1663.17</v>
      </c>
      <c r="R740">
        <v>216.21210000000002</v>
      </c>
      <c r="S740">
        <v>0</v>
      </c>
      <c r="T740">
        <v>0</v>
      </c>
      <c r="U740">
        <v>1879.3821</v>
      </c>
      <c r="V740">
        <v>0</v>
      </c>
      <c r="W740" t="s">
        <v>1</v>
      </c>
    </row>
    <row r="741" spans="1:23">
      <c r="A741" t="s">
        <v>8564</v>
      </c>
      <c r="B741" t="str">
        <f t="shared" si="44"/>
        <v>Junio</v>
      </c>
      <c r="C741" s="20">
        <v>44741</v>
      </c>
      <c r="D741" t="s">
        <v>1</v>
      </c>
      <c r="E741" t="s">
        <v>0</v>
      </c>
      <c r="F741" t="str">
        <f t="shared" si="45"/>
        <v>CCF</v>
      </c>
      <c r="G741" t="s">
        <v>8149</v>
      </c>
      <c r="H741" t="s">
        <v>8150</v>
      </c>
      <c r="I741">
        <v>3190</v>
      </c>
      <c r="J741">
        <v>3190</v>
      </c>
      <c r="K741" t="s">
        <v>333</v>
      </c>
      <c r="L741" t="str">
        <f t="shared" si="46"/>
        <v>NIT</v>
      </c>
      <c r="M741" t="str">
        <f t="shared" si="47"/>
        <v>06140607941015</v>
      </c>
      <c r="N741" t="s">
        <v>334</v>
      </c>
      <c r="O741">
        <v>0</v>
      </c>
      <c r="P741">
        <v>0</v>
      </c>
      <c r="Q741">
        <v>101.95</v>
      </c>
      <c r="R741">
        <v>13.253500000000001</v>
      </c>
      <c r="S741">
        <v>0</v>
      </c>
      <c r="T741">
        <v>0</v>
      </c>
      <c r="U741">
        <v>115.20350000000001</v>
      </c>
      <c r="V741">
        <v>0</v>
      </c>
      <c r="W741" t="s">
        <v>1</v>
      </c>
    </row>
    <row r="742" spans="1:23">
      <c r="A742" t="s">
        <v>8564</v>
      </c>
      <c r="B742" t="str">
        <f t="shared" si="44"/>
        <v>Junio</v>
      </c>
      <c r="C742" s="20">
        <v>44741</v>
      </c>
      <c r="D742" t="s">
        <v>1</v>
      </c>
      <c r="E742" t="s">
        <v>0</v>
      </c>
      <c r="F742" t="str">
        <f t="shared" si="45"/>
        <v>CCF</v>
      </c>
      <c r="G742" t="s">
        <v>8149</v>
      </c>
      <c r="H742" t="s">
        <v>8150</v>
      </c>
      <c r="I742">
        <v>3191</v>
      </c>
      <c r="J742">
        <v>3191</v>
      </c>
      <c r="K742" t="s">
        <v>962</v>
      </c>
      <c r="L742" t="str">
        <f t="shared" si="46"/>
        <v>NIT</v>
      </c>
      <c r="M742" t="str">
        <f t="shared" si="47"/>
        <v>11230411660015</v>
      </c>
      <c r="N742" t="s">
        <v>963</v>
      </c>
      <c r="O742">
        <v>0</v>
      </c>
      <c r="P742">
        <v>0</v>
      </c>
      <c r="Q742">
        <v>246.67</v>
      </c>
      <c r="R742">
        <v>32.067099999999996</v>
      </c>
      <c r="S742">
        <v>0</v>
      </c>
      <c r="T742">
        <v>0</v>
      </c>
      <c r="U742">
        <v>278.7371</v>
      </c>
      <c r="V742">
        <v>0</v>
      </c>
      <c r="W742" t="s">
        <v>1</v>
      </c>
    </row>
    <row r="743" spans="1:23">
      <c r="A743" t="s">
        <v>8564</v>
      </c>
      <c r="B743" t="str">
        <f t="shared" si="44"/>
        <v>Junio</v>
      </c>
      <c r="C743" s="20">
        <v>44741</v>
      </c>
      <c r="D743" t="s">
        <v>1</v>
      </c>
      <c r="E743" t="s">
        <v>0</v>
      </c>
      <c r="F743" t="str">
        <f t="shared" si="45"/>
        <v>CCF</v>
      </c>
      <c r="G743" t="s">
        <v>8149</v>
      </c>
      <c r="H743" t="s">
        <v>8150</v>
      </c>
      <c r="I743">
        <v>3192</v>
      </c>
      <c r="J743">
        <v>3192</v>
      </c>
      <c r="K743" t="s">
        <v>922</v>
      </c>
      <c r="L743" t="str">
        <f t="shared" si="46"/>
        <v>NIT</v>
      </c>
      <c r="M743" t="str">
        <f t="shared" si="47"/>
        <v>11231809761022</v>
      </c>
      <c r="N743" t="s">
        <v>923</v>
      </c>
      <c r="O743">
        <v>0</v>
      </c>
      <c r="P743">
        <v>0</v>
      </c>
      <c r="Q743">
        <v>1345.71</v>
      </c>
      <c r="R743">
        <v>174.94230000000002</v>
      </c>
      <c r="S743">
        <v>0</v>
      </c>
      <c r="T743">
        <v>0</v>
      </c>
      <c r="U743">
        <v>1520.6523</v>
      </c>
      <c r="V743">
        <v>0</v>
      </c>
      <c r="W743" t="s">
        <v>1</v>
      </c>
    </row>
    <row r="744" spans="1:23">
      <c r="A744" t="s">
        <v>8564</v>
      </c>
      <c r="B744" t="str">
        <f t="shared" si="44"/>
        <v>Junio</v>
      </c>
      <c r="C744" s="20">
        <v>44741</v>
      </c>
      <c r="D744" t="s">
        <v>1</v>
      </c>
      <c r="E744" t="s">
        <v>0</v>
      </c>
      <c r="F744" t="str">
        <f t="shared" si="45"/>
        <v>CCF</v>
      </c>
      <c r="G744" t="s">
        <v>8149</v>
      </c>
      <c r="H744" t="s">
        <v>8150</v>
      </c>
      <c r="I744">
        <v>3193</v>
      </c>
      <c r="J744">
        <v>3193</v>
      </c>
      <c r="K744" t="s">
        <v>85</v>
      </c>
      <c r="L744" t="str">
        <f t="shared" si="46"/>
        <v>NIT</v>
      </c>
      <c r="M744" t="str">
        <f t="shared" si="47"/>
        <v>12171907161026</v>
      </c>
      <c r="N744" t="s">
        <v>86</v>
      </c>
      <c r="O744">
        <v>0</v>
      </c>
      <c r="P744">
        <v>0</v>
      </c>
      <c r="Q744">
        <v>444.48</v>
      </c>
      <c r="R744">
        <v>57.782400000000003</v>
      </c>
      <c r="S744">
        <v>0</v>
      </c>
      <c r="T744">
        <v>0</v>
      </c>
      <c r="U744">
        <v>502.26240000000001</v>
      </c>
      <c r="V744">
        <v>0</v>
      </c>
      <c r="W744" t="s">
        <v>1</v>
      </c>
    </row>
    <row r="745" spans="1:23">
      <c r="A745" t="s">
        <v>8564</v>
      </c>
      <c r="B745" t="str">
        <f t="shared" si="44"/>
        <v>Junio</v>
      </c>
      <c r="C745" s="20">
        <v>44741</v>
      </c>
      <c r="D745" t="s">
        <v>1</v>
      </c>
      <c r="E745" t="s">
        <v>0</v>
      </c>
      <c r="F745" t="str">
        <f t="shared" si="45"/>
        <v>CCF</v>
      </c>
      <c r="G745" t="s">
        <v>8149</v>
      </c>
      <c r="H745" t="s">
        <v>8150</v>
      </c>
      <c r="I745">
        <v>3194</v>
      </c>
      <c r="J745">
        <v>3194</v>
      </c>
      <c r="K745" t="s">
        <v>602</v>
      </c>
      <c r="L745" t="str">
        <f t="shared" si="46"/>
        <v>NIT</v>
      </c>
      <c r="M745" t="str">
        <f t="shared" si="47"/>
        <v>12200212631013</v>
      </c>
      <c r="N745" t="s">
        <v>603</v>
      </c>
      <c r="O745">
        <v>0</v>
      </c>
      <c r="P745">
        <v>0</v>
      </c>
      <c r="Q745">
        <v>132.49</v>
      </c>
      <c r="R745">
        <v>17.223700000000001</v>
      </c>
      <c r="S745">
        <v>0</v>
      </c>
      <c r="T745">
        <v>0</v>
      </c>
      <c r="U745">
        <v>149.71370000000002</v>
      </c>
      <c r="V745">
        <v>0</v>
      </c>
      <c r="W745" t="s">
        <v>1</v>
      </c>
    </row>
    <row r="746" spans="1:23">
      <c r="A746" t="s">
        <v>8564</v>
      </c>
      <c r="B746" t="str">
        <f t="shared" si="44"/>
        <v>Junio</v>
      </c>
      <c r="C746" s="20">
        <v>44741</v>
      </c>
      <c r="D746" t="s">
        <v>1</v>
      </c>
      <c r="E746" t="s">
        <v>0</v>
      </c>
      <c r="F746" t="str">
        <f t="shared" si="45"/>
        <v>CCF</v>
      </c>
      <c r="G746" t="s">
        <v>8149</v>
      </c>
      <c r="H746" t="s">
        <v>8150</v>
      </c>
      <c r="I746">
        <v>3195</v>
      </c>
      <c r="J746">
        <v>3195</v>
      </c>
      <c r="K746">
        <v>0</v>
      </c>
      <c r="L746" t="str">
        <f t="shared" si="46"/>
        <v>DUI</v>
      </c>
      <c r="M746" t="str">
        <f t="shared" si="47"/>
        <v>021648009</v>
      </c>
      <c r="N746" t="s">
        <v>296</v>
      </c>
      <c r="O746">
        <v>0</v>
      </c>
      <c r="P746">
        <v>0</v>
      </c>
      <c r="Q746">
        <v>267.07</v>
      </c>
      <c r="R746">
        <v>34.719099999999997</v>
      </c>
      <c r="S746">
        <v>0</v>
      </c>
      <c r="T746">
        <v>0</v>
      </c>
      <c r="U746">
        <v>301.78909999999996</v>
      </c>
      <c r="V746" t="s">
        <v>8441</v>
      </c>
      <c r="W746" t="s">
        <v>1</v>
      </c>
    </row>
    <row r="747" spans="1:23">
      <c r="A747" t="s">
        <v>8564</v>
      </c>
      <c r="B747" t="str">
        <f t="shared" si="44"/>
        <v>Junio</v>
      </c>
      <c r="C747" s="20">
        <v>44741</v>
      </c>
      <c r="D747" t="s">
        <v>1</v>
      </c>
      <c r="E747" t="s">
        <v>0</v>
      </c>
      <c r="F747" t="str">
        <f t="shared" si="45"/>
        <v>CCF</v>
      </c>
      <c r="G747" t="s">
        <v>8149</v>
      </c>
      <c r="H747" t="s">
        <v>8150</v>
      </c>
      <c r="I747">
        <v>3196</v>
      </c>
      <c r="J747">
        <v>3196</v>
      </c>
      <c r="K747" t="s">
        <v>679</v>
      </c>
      <c r="L747" t="str">
        <f t="shared" si="46"/>
        <v>NIT</v>
      </c>
      <c r="M747" t="str">
        <f t="shared" si="47"/>
        <v>12172706761013</v>
      </c>
      <c r="N747" t="s">
        <v>680</v>
      </c>
      <c r="O747">
        <v>0</v>
      </c>
      <c r="P747">
        <v>0</v>
      </c>
      <c r="Q747">
        <v>101.93</v>
      </c>
      <c r="R747">
        <v>13.250900000000001</v>
      </c>
      <c r="S747">
        <v>0</v>
      </c>
      <c r="T747">
        <v>0</v>
      </c>
      <c r="U747">
        <v>115.18090000000001</v>
      </c>
      <c r="V747">
        <v>0</v>
      </c>
      <c r="W747" t="s">
        <v>1</v>
      </c>
    </row>
    <row r="748" spans="1:23">
      <c r="A748" t="s">
        <v>8564</v>
      </c>
      <c r="B748" t="str">
        <f t="shared" si="44"/>
        <v>Junio</v>
      </c>
      <c r="C748" s="20">
        <v>44741</v>
      </c>
      <c r="D748" t="s">
        <v>1</v>
      </c>
      <c r="E748" t="s">
        <v>0</v>
      </c>
      <c r="F748" t="str">
        <f t="shared" si="45"/>
        <v>CCF</v>
      </c>
      <c r="G748" t="s">
        <v>8149</v>
      </c>
      <c r="H748" t="s">
        <v>8150</v>
      </c>
      <c r="I748">
        <v>3197</v>
      </c>
      <c r="J748">
        <v>3197</v>
      </c>
      <c r="K748" t="s">
        <v>8157</v>
      </c>
      <c r="L748" t="str">
        <f t="shared" si="46"/>
        <v>NIT</v>
      </c>
      <c r="M748" t="str">
        <f t="shared" si="47"/>
        <v>09061808921016</v>
      </c>
      <c r="N748" t="s">
        <v>8158</v>
      </c>
      <c r="O748">
        <v>0</v>
      </c>
      <c r="P748">
        <v>0</v>
      </c>
      <c r="Q748">
        <v>205.9</v>
      </c>
      <c r="R748">
        <v>26.767000000000003</v>
      </c>
      <c r="S748">
        <v>0</v>
      </c>
      <c r="T748">
        <v>0</v>
      </c>
      <c r="U748">
        <v>232.667</v>
      </c>
      <c r="V748">
        <v>0</v>
      </c>
      <c r="W748" t="s">
        <v>1</v>
      </c>
    </row>
    <row r="749" spans="1:23">
      <c r="A749" t="s">
        <v>8564</v>
      </c>
      <c r="B749" t="str">
        <f t="shared" si="44"/>
        <v>Junio</v>
      </c>
      <c r="C749" s="20">
        <v>44741</v>
      </c>
      <c r="D749" t="s">
        <v>1</v>
      </c>
      <c r="E749" t="s">
        <v>0</v>
      </c>
      <c r="F749" t="str">
        <f t="shared" si="45"/>
        <v>CCF</v>
      </c>
      <c r="G749" t="s">
        <v>8149</v>
      </c>
      <c r="H749" t="s">
        <v>8150</v>
      </c>
      <c r="I749">
        <v>3198</v>
      </c>
      <c r="J749">
        <v>3198</v>
      </c>
      <c r="K749" t="s">
        <v>8528</v>
      </c>
      <c r="L749" t="str">
        <f t="shared" si="46"/>
        <v>NIT</v>
      </c>
      <c r="M749" t="str">
        <f t="shared" si="47"/>
        <v>06142806211088</v>
      </c>
      <c r="N749" t="s">
        <v>8529</v>
      </c>
      <c r="O749">
        <v>0</v>
      </c>
      <c r="P749">
        <v>0</v>
      </c>
      <c r="Q749">
        <v>244.65</v>
      </c>
      <c r="R749">
        <v>31.804500000000001</v>
      </c>
      <c r="S749">
        <v>0</v>
      </c>
      <c r="T749">
        <v>0</v>
      </c>
      <c r="U749">
        <v>276.4545</v>
      </c>
      <c r="V749">
        <v>0</v>
      </c>
      <c r="W749" t="s">
        <v>1</v>
      </c>
    </row>
    <row r="750" spans="1:23">
      <c r="A750" t="s">
        <v>8564</v>
      </c>
      <c r="B750" t="str">
        <f t="shared" si="44"/>
        <v>Junio</v>
      </c>
      <c r="C750" s="20">
        <v>44741</v>
      </c>
      <c r="D750" t="s">
        <v>1</v>
      </c>
      <c r="E750" t="s">
        <v>0</v>
      </c>
      <c r="F750" t="str">
        <f t="shared" si="45"/>
        <v>CCF</v>
      </c>
      <c r="G750" t="s">
        <v>8149</v>
      </c>
      <c r="H750" t="s">
        <v>8150</v>
      </c>
      <c r="I750">
        <v>3199</v>
      </c>
      <c r="J750">
        <v>3199</v>
      </c>
      <c r="K750" t="s">
        <v>277</v>
      </c>
      <c r="L750" t="str">
        <f t="shared" si="46"/>
        <v>NIT</v>
      </c>
      <c r="M750" t="str">
        <f t="shared" si="47"/>
        <v>06141908811067</v>
      </c>
      <c r="N750" t="s">
        <v>278</v>
      </c>
      <c r="O750">
        <v>0</v>
      </c>
      <c r="P750">
        <v>0</v>
      </c>
      <c r="Q750">
        <v>286.73</v>
      </c>
      <c r="R750">
        <v>37.274900000000002</v>
      </c>
      <c r="S750">
        <v>0</v>
      </c>
      <c r="T750">
        <v>0</v>
      </c>
      <c r="U750">
        <v>324.00490000000002</v>
      </c>
      <c r="V750">
        <v>0</v>
      </c>
      <c r="W750" t="s">
        <v>1</v>
      </c>
    </row>
    <row r="751" spans="1:23">
      <c r="A751" t="s">
        <v>8564</v>
      </c>
      <c r="B751" t="str">
        <f t="shared" si="44"/>
        <v>Junio</v>
      </c>
      <c r="C751" s="20">
        <v>44741</v>
      </c>
      <c r="D751" t="s">
        <v>1</v>
      </c>
      <c r="E751" t="s">
        <v>0</v>
      </c>
      <c r="F751" t="str">
        <f t="shared" si="45"/>
        <v>CCF</v>
      </c>
      <c r="G751" t="s">
        <v>8149</v>
      </c>
      <c r="H751" t="s">
        <v>8150</v>
      </c>
      <c r="I751">
        <v>3200</v>
      </c>
      <c r="J751">
        <v>3200</v>
      </c>
      <c r="K751" t="s">
        <v>1424</v>
      </c>
      <c r="L751" t="str">
        <f t="shared" si="46"/>
        <v>NIT</v>
      </c>
      <c r="M751" t="str">
        <f t="shared" si="47"/>
        <v>06142511710010</v>
      </c>
      <c r="N751" t="s">
        <v>1425</v>
      </c>
      <c r="O751">
        <v>0</v>
      </c>
      <c r="P751">
        <v>0</v>
      </c>
      <c r="Q751">
        <v>81.56</v>
      </c>
      <c r="R751">
        <v>10.6028</v>
      </c>
      <c r="S751">
        <v>0</v>
      </c>
      <c r="T751">
        <v>0</v>
      </c>
      <c r="U751">
        <v>92.162800000000004</v>
      </c>
      <c r="V751">
        <v>0</v>
      </c>
      <c r="W751" t="s">
        <v>1</v>
      </c>
    </row>
    <row r="752" spans="1:23">
      <c r="A752" t="s">
        <v>8564</v>
      </c>
      <c r="B752" t="str">
        <f t="shared" si="44"/>
        <v>Junio</v>
      </c>
      <c r="C752" s="20">
        <v>44741</v>
      </c>
      <c r="D752" t="s">
        <v>1</v>
      </c>
      <c r="E752" t="s">
        <v>0</v>
      </c>
      <c r="F752" t="str">
        <f t="shared" si="45"/>
        <v>CCF</v>
      </c>
      <c r="G752" t="s">
        <v>8149</v>
      </c>
      <c r="H752" t="s">
        <v>8150</v>
      </c>
      <c r="I752">
        <v>3201</v>
      </c>
      <c r="J752">
        <v>3201</v>
      </c>
      <c r="K752" t="s">
        <v>333</v>
      </c>
      <c r="L752" t="str">
        <f t="shared" si="46"/>
        <v>NIT</v>
      </c>
      <c r="M752" t="str">
        <f t="shared" si="47"/>
        <v>06140607941015</v>
      </c>
      <c r="N752" t="s">
        <v>334</v>
      </c>
      <c r="O752">
        <v>0</v>
      </c>
      <c r="P752">
        <v>0</v>
      </c>
      <c r="Q752">
        <v>326.24</v>
      </c>
      <c r="R752">
        <v>42.411200000000001</v>
      </c>
      <c r="S752">
        <v>0</v>
      </c>
      <c r="T752">
        <v>0</v>
      </c>
      <c r="U752">
        <v>368.65120000000002</v>
      </c>
      <c r="V752">
        <v>0</v>
      </c>
      <c r="W752" t="s">
        <v>1</v>
      </c>
    </row>
    <row r="753" spans="1:23">
      <c r="A753" t="s">
        <v>8564</v>
      </c>
      <c r="B753" t="str">
        <f t="shared" si="44"/>
        <v>Junio</v>
      </c>
      <c r="C753" s="20">
        <v>44741</v>
      </c>
      <c r="D753" t="s">
        <v>1</v>
      </c>
      <c r="E753" t="s">
        <v>0</v>
      </c>
      <c r="F753" t="str">
        <f t="shared" si="45"/>
        <v>CCF</v>
      </c>
      <c r="G753" t="s">
        <v>8149</v>
      </c>
      <c r="H753" t="s">
        <v>8150</v>
      </c>
      <c r="I753">
        <v>3202</v>
      </c>
      <c r="J753">
        <v>3202</v>
      </c>
      <c r="K753" t="s">
        <v>118</v>
      </c>
      <c r="L753" t="str">
        <f t="shared" si="46"/>
        <v>NIT</v>
      </c>
      <c r="M753" t="str">
        <f t="shared" si="47"/>
        <v>06141106071025</v>
      </c>
      <c r="N753" t="s">
        <v>119</v>
      </c>
      <c r="O753">
        <v>0</v>
      </c>
      <c r="P753">
        <v>0</v>
      </c>
      <c r="Q753">
        <v>137.09</v>
      </c>
      <c r="R753">
        <v>17.8217</v>
      </c>
      <c r="S753">
        <v>0</v>
      </c>
      <c r="T753">
        <v>0</v>
      </c>
      <c r="U753">
        <v>154.9117</v>
      </c>
      <c r="V753">
        <v>0</v>
      </c>
      <c r="W753" t="s">
        <v>1</v>
      </c>
    </row>
    <row r="754" spans="1:23">
      <c r="A754" t="s">
        <v>8564</v>
      </c>
      <c r="B754" t="str">
        <f t="shared" si="44"/>
        <v>Junio</v>
      </c>
      <c r="C754" s="20">
        <v>44741</v>
      </c>
      <c r="D754" t="s">
        <v>1</v>
      </c>
      <c r="E754" t="s">
        <v>0</v>
      </c>
      <c r="F754" t="str">
        <f t="shared" si="45"/>
        <v>CCF</v>
      </c>
      <c r="G754" t="s">
        <v>8149</v>
      </c>
      <c r="H754" t="s">
        <v>8150</v>
      </c>
      <c r="I754">
        <v>3203</v>
      </c>
      <c r="J754">
        <v>3203</v>
      </c>
      <c r="K754" t="s">
        <v>118</v>
      </c>
      <c r="L754" t="str">
        <f t="shared" si="46"/>
        <v>NIT</v>
      </c>
      <c r="M754" t="str">
        <f t="shared" si="47"/>
        <v>06141106071025</v>
      </c>
      <c r="N754" t="s">
        <v>119</v>
      </c>
      <c r="O754">
        <v>0</v>
      </c>
      <c r="P754">
        <v>0</v>
      </c>
      <c r="Q754">
        <v>74.650000000000006</v>
      </c>
      <c r="R754">
        <v>9.7045000000000012</v>
      </c>
      <c r="S754">
        <v>0</v>
      </c>
      <c r="T754">
        <v>0</v>
      </c>
      <c r="U754">
        <v>84.354500000000002</v>
      </c>
      <c r="V754">
        <v>0</v>
      </c>
      <c r="W754" t="s">
        <v>1</v>
      </c>
    </row>
    <row r="755" spans="1:23">
      <c r="A755" t="s">
        <v>8564</v>
      </c>
      <c r="B755" t="str">
        <f t="shared" si="44"/>
        <v>Junio</v>
      </c>
      <c r="C755" s="20">
        <v>44741</v>
      </c>
      <c r="D755" t="s">
        <v>1</v>
      </c>
      <c r="E755" t="s">
        <v>0</v>
      </c>
      <c r="F755" t="str">
        <f t="shared" si="45"/>
        <v>CCF</v>
      </c>
      <c r="G755" t="s">
        <v>8149</v>
      </c>
      <c r="H755" t="s">
        <v>8150</v>
      </c>
      <c r="I755">
        <v>3204</v>
      </c>
      <c r="J755">
        <v>3204</v>
      </c>
      <c r="K755" t="s">
        <v>749</v>
      </c>
      <c r="L755" t="str">
        <f t="shared" si="46"/>
        <v>NIT</v>
      </c>
      <c r="M755" t="str">
        <f t="shared" si="47"/>
        <v>14063101640015</v>
      </c>
      <c r="N755" t="s">
        <v>750</v>
      </c>
      <c r="O755">
        <v>0</v>
      </c>
      <c r="P755">
        <v>0</v>
      </c>
      <c r="Q755">
        <v>1911.48</v>
      </c>
      <c r="R755">
        <v>248.4924</v>
      </c>
      <c r="S755">
        <v>0</v>
      </c>
      <c r="T755">
        <v>0</v>
      </c>
      <c r="U755">
        <v>2159.9724000000001</v>
      </c>
      <c r="V755">
        <v>0</v>
      </c>
      <c r="W755" t="s">
        <v>1</v>
      </c>
    </row>
    <row r="756" spans="1:23">
      <c r="A756" t="s">
        <v>8564</v>
      </c>
      <c r="B756" t="str">
        <f t="shared" si="44"/>
        <v>Junio</v>
      </c>
      <c r="C756" s="20">
        <v>44741</v>
      </c>
      <c r="D756" t="s">
        <v>1</v>
      </c>
      <c r="E756" t="s">
        <v>0</v>
      </c>
      <c r="F756" t="str">
        <f t="shared" si="45"/>
        <v>CCF</v>
      </c>
      <c r="G756" t="s">
        <v>8149</v>
      </c>
      <c r="H756" t="s">
        <v>8150</v>
      </c>
      <c r="I756">
        <v>3205</v>
      </c>
      <c r="J756">
        <v>3205</v>
      </c>
      <c r="K756" t="s">
        <v>93</v>
      </c>
      <c r="L756" t="str">
        <f t="shared" si="46"/>
        <v>NIT</v>
      </c>
      <c r="M756" t="str">
        <f t="shared" si="47"/>
        <v>06140909921013</v>
      </c>
      <c r="N756" t="s">
        <v>94</v>
      </c>
      <c r="O756">
        <v>0</v>
      </c>
      <c r="P756">
        <v>0</v>
      </c>
      <c r="Q756">
        <v>81.56</v>
      </c>
      <c r="R756">
        <v>10.6028</v>
      </c>
      <c r="S756">
        <v>0</v>
      </c>
      <c r="T756">
        <v>0</v>
      </c>
      <c r="U756">
        <v>92.162800000000004</v>
      </c>
      <c r="V756">
        <v>0</v>
      </c>
      <c r="W756" t="s">
        <v>1</v>
      </c>
    </row>
    <row r="757" spans="1:23">
      <c r="A757" t="s">
        <v>8564</v>
      </c>
      <c r="B757" t="str">
        <f t="shared" si="44"/>
        <v>Junio</v>
      </c>
      <c r="C757" s="20">
        <v>44741</v>
      </c>
      <c r="D757" t="s">
        <v>1</v>
      </c>
      <c r="E757" t="s">
        <v>0</v>
      </c>
      <c r="F757" t="str">
        <f t="shared" si="45"/>
        <v>CCF</v>
      </c>
      <c r="G757" t="s">
        <v>8149</v>
      </c>
      <c r="H757" t="s">
        <v>8150</v>
      </c>
      <c r="I757">
        <v>3206</v>
      </c>
      <c r="J757">
        <v>3206</v>
      </c>
      <c r="K757" t="s">
        <v>1293</v>
      </c>
      <c r="L757" t="str">
        <f t="shared" si="46"/>
        <v>NIT</v>
      </c>
      <c r="M757" t="str">
        <f t="shared" si="47"/>
        <v>06140901630174</v>
      </c>
      <c r="N757" t="s">
        <v>1294</v>
      </c>
      <c r="O757">
        <v>0</v>
      </c>
      <c r="P757">
        <v>0</v>
      </c>
      <c r="Q757">
        <v>409.8</v>
      </c>
      <c r="R757">
        <v>53.274000000000001</v>
      </c>
      <c r="S757">
        <v>0</v>
      </c>
      <c r="T757">
        <v>0</v>
      </c>
      <c r="U757">
        <v>463.07400000000001</v>
      </c>
      <c r="V757">
        <v>0</v>
      </c>
      <c r="W757" t="s">
        <v>1</v>
      </c>
    </row>
    <row r="758" spans="1:23">
      <c r="A758" t="s">
        <v>8564</v>
      </c>
      <c r="B758" t="str">
        <f t="shared" si="44"/>
        <v>Junio</v>
      </c>
      <c r="C758" s="20">
        <v>44741</v>
      </c>
      <c r="D758" t="s">
        <v>1</v>
      </c>
      <c r="E758" t="s">
        <v>0</v>
      </c>
      <c r="F758" t="str">
        <f t="shared" si="45"/>
        <v>CCF</v>
      </c>
      <c r="G758" t="s">
        <v>8149</v>
      </c>
      <c r="H758" t="s">
        <v>8150</v>
      </c>
      <c r="I758">
        <v>3207</v>
      </c>
      <c r="J758">
        <v>3207</v>
      </c>
      <c r="K758" t="s">
        <v>333</v>
      </c>
      <c r="L758" t="str">
        <f t="shared" si="46"/>
        <v>NIT</v>
      </c>
      <c r="M758" t="str">
        <f t="shared" si="47"/>
        <v>06140607941015</v>
      </c>
      <c r="N758" t="s">
        <v>334</v>
      </c>
      <c r="O758">
        <v>0</v>
      </c>
      <c r="P758">
        <v>0</v>
      </c>
      <c r="Q758">
        <v>71.349999999999994</v>
      </c>
      <c r="R758">
        <v>9.2754999999999992</v>
      </c>
      <c r="S758">
        <v>0</v>
      </c>
      <c r="T758">
        <v>0</v>
      </c>
      <c r="U758">
        <v>80.625499999999988</v>
      </c>
      <c r="V758">
        <v>0</v>
      </c>
      <c r="W758" t="s">
        <v>1</v>
      </c>
    </row>
    <row r="759" spans="1:23">
      <c r="A759" t="s">
        <v>8564</v>
      </c>
      <c r="B759" t="str">
        <f t="shared" si="44"/>
        <v>Junio</v>
      </c>
      <c r="C759" s="20">
        <v>44741</v>
      </c>
      <c r="D759" t="s">
        <v>1</v>
      </c>
      <c r="E759" t="s">
        <v>0</v>
      </c>
      <c r="F759" t="str">
        <f t="shared" si="45"/>
        <v>CCF</v>
      </c>
      <c r="G759" t="s">
        <v>8149</v>
      </c>
      <c r="H759" t="s">
        <v>8150</v>
      </c>
      <c r="I759">
        <v>3208</v>
      </c>
      <c r="J759">
        <v>3208</v>
      </c>
      <c r="K759" t="s">
        <v>118</v>
      </c>
      <c r="L759" t="str">
        <f t="shared" si="46"/>
        <v>NIT</v>
      </c>
      <c r="M759" t="str">
        <f t="shared" si="47"/>
        <v>06141106071025</v>
      </c>
      <c r="N759" t="s">
        <v>119</v>
      </c>
      <c r="O759">
        <v>0</v>
      </c>
      <c r="P759">
        <v>0</v>
      </c>
      <c r="Q759">
        <v>133.41999999999999</v>
      </c>
      <c r="R759">
        <v>17.3446</v>
      </c>
      <c r="S759">
        <v>0</v>
      </c>
      <c r="T759">
        <v>0</v>
      </c>
      <c r="U759">
        <v>150.76459999999997</v>
      </c>
      <c r="V759">
        <v>0</v>
      </c>
      <c r="W759" t="s">
        <v>1</v>
      </c>
    </row>
    <row r="760" spans="1:23">
      <c r="A760" t="s">
        <v>8564</v>
      </c>
      <c r="B760" t="str">
        <f t="shared" si="44"/>
        <v>Junio</v>
      </c>
      <c r="C760" s="20">
        <v>44741</v>
      </c>
      <c r="D760" t="s">
        <v>1</v>
      </c>
      <c r="E760" t="s">
        <v>0</v>
      </c>
      <c r="F760" t="str">
        <f t="shared" si="45"/>
        <v>CCF</v>
      </c>
      <c r="G760" t="s">
        <v>8149</v>
      </c>
      <c r="H760" t="s">
        <v>8150</v>
      </c>
      <c r="I760">
        <v>3209</v>
      </c>
      <c r="J760">
        <v>3209</v>
      </c>
      <c r="K760">
        <v>0</v>
      </c>
      <c r="L760" t="str">
        <f t="shared" si="46"/>
        <v>DUI</v>
      </c>
      <c r="M760" t="str">
        <f t="shared" si="47"/>
        <v>026198025</v>
      </c>
      <c r="N760" t="s">
        <v>482</v>
      </c>
      <c r="O760">
        <v>0</v>
      </c>
      <c r="P760">
        <v>0</v>
      </c>
      <c r="Q760">
        <v>511.75</v>
      </c>
      <c r="R760">
        <v>66.527500000000003</v>
      </c>
      <c r="S760">
        <v>0</v>
      </c>
      <c r="T760">
        <v>0</v>
      </c>
      <c r="U760">
        <v>578.27750000000003</v>
      </c>
      <c r="V760" t="s">
        <v>8398</v>
      </c>
      <c r="W760" t="s">
        <v>1</v>
      </c>
    </row>
    <row r="761" spans="1:23">
      <c r="A761" t="s">
        <v>8564</v>
      </c>
      <c r="B761" t="str">
        <f t="shared" si="44"/>
        <v>Junio</v>
      </c>
      <c r="C761" s="20">
        <v>44741</v>
      </c>
      <c r="D761" t="s">
        <v>1</v>
      </c>
      <c r="E761" t="s">
        <v>0</v>
      </c>
      <c r="F761" t="str">
        <f t="shared" si="45"/>
        <v>CCF</v>
      </c>
      <c r="G761" t="s">
        <v>8149</v>
      </c>
      <c r="H761" t="s">
        <v>8150</v>
      </c>
      <c r="I761">
        <v>3210</v>
      </c>
      <c r="J761">
        <v>3210</v>
      </c>
      <c r="K761">
        <v>0</v>
      </c>
      <c r="L761" t="str">
        <f t="shared" si="46"/>
        <v>DUI</v>
      </c>
      <c r="M761" t="str">
        <f t="shared" si="47"/>
        <v>005661940</v>
      </c>
      <c r="N761" t="s">
        <v>492</v>
      </c>
      <c r="O761">
        <v>0</v>
      </c>
      <c r="P761">
        <v>0</v>
      </c>
      <c r="Q761">
        <v>155.35</v>
      </c>
      <c r="R761">
        <v>20.195499999999999</v>
      </c>
      <c r="S761">
        <v>0</v>
      </c>
      <c r="T761">
        <v>0</v>
      </c>
      <c r="U761">
        <v>175.5455</v>
      </c>
      <c r="V761" t="s">
        <v>8420</v>
      </c>
      <c r="W761" t="s">
        <v>1</v>
      </c>
    </row>
    <row r="762" spans="1:23">
      <c r="A762" t="s">
        <v>8564</v>
      </c>
      <c r="B762" t="str">
        <f t="shared" si="44"/>
        <v>Junio</v>
      </c>
      <c r="C762" s="20">
        <v>44741</v>
      </c>
      <c r="D762" t="s">
        <v>1</v>
      </c>
      <c r="E762" t="s">
        <v>0</v>
      </c>
      <c r="F762" t="str">
        <f t="shared" si="45"/>
        <v>CCF</v>
      </c>
      <c r="G762" t="s">
        <v>8149</v>
      </c>
      <c r="H762" t="s">
        <v>8150</v>
      </c>
      <c r="I762">
        <v>3211</v>
      </c>
      <c r="J762">
        <v>3211</v>
      </c>
      <c r="K762">
        <v>0</v>
      </c>
      <c r="L762" t="str">
        <f t="shared" si="46"/>
        <v>DUI</v>
      </c>
      <c r="M762" t="str">
        <f t="shared" si="47"/>
        <v>007419331</v>
      </c>
      <c r="N762" t="s">
        <v>346</v>
      </c>
      <c r="O762">
        <v>0</v>
      </c>
      <c r="P762">
        <v>0</v>
      </c>
      <c r="Q762">
        <v>76.42</v>
      </c>
      <c r="R762">
        <v>9.9346000000000014</v>
      </c>
      <c r="S762">
        <v>0</v>
      </c>
      <c r="T762">
        <v>0</v>
      </c>
      <c r="U762">
        <v>86.354600000000005</v>
      </c>
      <c r="V762" t="s">
        <v>8387</v>
      </c>
      <c r="W762" t="s">
        <v>1</v>
      </c>
    </row>
    <row r="763" spans="1:23">
      <c r="A763" t="s">
        <v>8564</v>
      </c>
      <c r="B763" t="str">
        <f t="shared" si="44"/>
        <v>Junio</v>
      </c>
      <c r="C763" s="20">
        <v>44741</v>
      </c>
      <c r="D763" t="s">
        <v>1</v>
      </c>
      <c r="E763" t="s">
        <v>0</v>
      </c>
      <c r="F763" t="str">
        <f t="shared" si="45"/>
        <v>CCF</v>
      </c>
      <c r="G763" t="s">
        <v>8149</v>
      </c>
      <c r="H763" t="s">
        <v>8150</v>
      </c>
      <c r="I763">
        <v>3212</v>
      </c>
      <c r="J763">
        <v>3212</v>
      </c>
      <c r="K763">
        <v>0</v>
      </c>
      <c r="L763" t="str">
        <f t="shared" si="46"/>
        <v>DUI</v>
      </c>
      <c r="M763" t="str">
        <f t="shared" si="47"/>
        <v>007419331</v>
      </c>
      <c r="N763" t="s">
        <v>346</v>
      </c>
      <c r="O763">
        <v>0</v>
      </c>
      <c r="P763">
        <v>0</v>
      </c>
      <c r="Q763">
        <v>12.8</v>
      </c>
      <c r="R763">
        <v>1.6640000000000001</v>
      </c>
      <c r="S763">
        <v>0</v>
      </c>
      <c r="T763">
        <v>0</v>
      </c>
      <c r="U763">
        <v>14.464</v>
      </c>
      <c r="V763" t="s">
        <v>8387</v>
      </c>
      <c r="W763" t="s">
        <v>1</v>
      </c>
    </row>
    <row r="764" spans="1:23">
      <c r="A764" t="s">
        <v>8564</v>
      </c>
      <c r="B764" t="str">
        <f t="shared" si="44"/>
        <v>Junio</v>
      </c>
      <c r="C764" s="20">
        <v>44741</v>
      </c>
      <c r="D764" t="s">
        <v>1</v>
      </c>
      <c r="E764" t="s">
        <v>0</v>
      </c>
      <c r="F764" t="str">
        <f t="shared" si="45"/>
        <v>CCF</v>
      </c>
      <c r="G764" t="s">
        <v>8149</v>
      </c>
      <c r="H764" t="s">
        <v>8150</v>
      </c>
      <c r="I764">
        <v>3213</v>
      </c>
      <c r="J764">
        <v>3213</v>
      </c>
      <c r="K764" t="s">
        <v>249</v>
      </c>
      <c r="L764" t="str">
        <f t="shared" si="46"/>
        <v>NIT</v>
      </c>
      <c r="M764" t="str">
        <f t="shared" si="47"/>
        <v>06071402171010</v>
      </c>
      <c r="N764" t="s">
        <v>250</v>
      </c>
      <c r="O764">
        <v>0</v>
      </c>
      <c r="P764">
        <v>0</v>
      </c>
      <c r="Q764">
        <v>365.19</v>
      </c>
      <c r="R764">
        <v>47.474699999999999</v>
      </c>
      <c r="S764">
        <v>0</v>
      </c>
      <c r="T764">
        <v>0</v>
      </c>
      <c r="U764">
        <v>412.66469999999998</v>
      </c>
      <c r="V764">
        <v>0</v>
      </c>
      <c r="W764" t="s">
        <v>1</v>
      </c>
    </row>
    <row r="765" spans="1:23">
      <c r="A765" t="s">
        <v>8564</v>
      </c>
      <c r="B765" t="str">
        <f t="shared" si="44"/>
        <v>Junio</v>
      </c>
      <c r="C765" s="20">
        <v>44741</v>
      </c>
      <c r="D765" t="s">
        <v>1</v>
      </c>
      <c r="E765" t="s">
        <v>0</v>
      </c>
      <c r="F765" t="str">
        <f t="shared" si="45"/>
        <v>CCF</v>
      </c>
      <c r="G765" t="s">
        <v>8149</v>
      </c>
      <c r="H765" t="s">
        <v>8150</v>
      </c>
      <c r="I765">
        <v>3214</v>
      </c>
      <c r="J765">
        <v>3214</v>
      </c>
      <c r="K765">
        <v>0</v>
      </c>
      <c r="L765" t="str">
        <f t="shared" si="46"/>
        <v>DUI</v>
      </c>
      <c r="M765" t="str">
        <f t="shared" si="47"/>
        <v>009870981</v>
      </c>
      <c r="N765" t="s">
        <v>593</v>
      </c>
      <c r="O765">
        <v>0</v>
      </c>
      <c r="P765">
        <v>0</v>
      </c>
      <c r="Q765">
        <v>91.42</v>
      </c>
      <c r="R765">
        <v>11.884600000000001</v>
      </c>
      <c r="S765">
        <v>0</v>
      </c>
      <c r="T765">
        <v>0</v>
      </c>
      <c r="U765">
        <v>103.30460000000001</v>
      </c>
      <c r="V765" t="s">
        <v>8386</v>
      </c>
      <c r="W765" t="s">
        <v>1</v>
      </c>
    </row>
    <row r="766" spans="1:23">
      <c r="A766" t="s">
        <v>8564</v>
      </c>
      <c r="B766" t="str">
        <f t="shared" si="44"/>
        <v>Junio</v>
      </c>
      <c r="C766" s="20">
        <v>44741</v>
      </c>
      <c r="D766" t="s">
        <v>1</v>
      </c>
      <c r="E766" t="s">
        <v>0</v>
      </c>
      <c r="F766" t="str">
        <f t="shared" si="45"/>
        <v>CCF</v>
      </c>
      <c r="G766" t="s">
        <v>8149</v>
      </c>
      <c r="H766" t="s">
        <v>8150</v>
      </c>
      <c r="I766">
        <v>3215</v>
      </c>
      <c r="J766">
        <v>3215</v>
      </c>
      <c r="K766" t="s">
        <v>596</v>
      </c>
      <c r="L766" t="str">
        <f t="shared" si="46"/>
        <v>NIT</v>
      </c>
      <c r="M766" t="str">
        <f t="shared" si="47"/>
        <v>14180211520010</v>
      </c>
      <c r="N766" t="s">
        <v>597</v>
      </c>
      <c r="O766">
        <v>0</v>
      </c>
      <c r="P766">
        <v>0</v>
      </c>
      <c r="Q766">
        <v>1121.42</v>
      </c>
      <c r="R766">
        <v>145.78460000000001</v>
      </c>
      <c r="S766">
        <v>0</v>
      </c>
      <c r="T766">
        <v>0</v>
      </c>
      <c r="U766">
        <v>1267.2046</v>
      </c>
      <c r="V766">
        <v>0</v>
      </c>
      <c r="W766" t="s">
        <v>1</v>
      </c>
    </row>
    <row r="767" spans="1:23">
      <c r="A767" t="s">
        <v>8564</v>
      </c>
      <c r="B767" t="str">
        <f t="shared" si="44"/>
        <v>Junio</v>
      </c>
      <c r="C767" s="20">
        <v>44741</v>
      </c>
      <c r="D767" t="s">
        <v>1</v>
      </c>
      <c r="E767" t="s">
        <v>0</v>
      </c>
      <c r="F767" t="str">
        <f t="shared" si="45"/>
        <v>CCF</v>
      </c>
      <c r="G767" t="s">
        <v>8149</v>
      </c>
      <c r="H767" t="s">
        <v>8150</v>
      </c>
      <c r="I767">
        <v>3216</v>
      </c>
      <c r="J767">
        <v>3216</v>
      </c>
      <c r="K767" t="s">
        <v>397</v>
      </c>
      <c r="L767" t="str">
        <f t="shared" si="46"/>
        <v>NIT</v>
      </c>
      <c r="M767" t="str">
        <f t="shared" si="47"/>
        <v>04070910701021</v>
      </c>
      <c r="N767" t="s">
        <v>398</v>
      </c>
      <c r="O767">
        <v>0</v>
      </c>
      <c r="P767">
        <v>0</v>
      </c>
      <c r="Q767">
        <v>267.07</v>
      </c>
      <c r="R767">
        <v>34.719099999999997</v>
      </c>
      <c r="S767">
        <v>0</v>
      </c>
      <c r="T767">
        <v>0</v>
      </c>
      <c r="U767">
        <v>301.78909999999996</v>
      </c>
      <c r="V767">
        <v>0</v>
      </c>
      <c r="W767" t="s">
        <v>1</v>
      </c>
    </row>
    <row r="768" spans="1:23">
      <c r="A768" t="s">
        <v>8564</v>
      </c>
      <c r="B768" t="str">
        <f t="shared" si="44"/>
        <v>Junio</v>
      </c>
      <c r="C768" s="20">
        <v>44741</v>
      </c>
      <c r="D768" t="s">
        <v>1</v>
      </c>
      <c r="E768" t="s">
        <v>0</v>
      </c>
      <c r="F768" t="str">
        <f t="shared" si="45"/>
        <v>CCF</v>
      </c>
      <c r="G768" t="s">
        <v>8149</v>
      </c>
      <c r="H768" t="s">
        <v>8150</v>
      </c>
      <c r="I768">
        <v>3217</v>
      </c>
      <c r="J768">
        <v>3217</v>
      </c>
      <c r="K768" t="s">
        <v>118</v>
      </c>
      <c r="L768" t="str">
        <f t="shared" si="46"/>
        <v>NIT</v>
      </c>
      <c r="M768" t="str">
        <f t="shared" si="47"/>
        <v>06141106071025</v>
      </c>
      <c r="N768" t="s">
        <v>119</v>
      </c>
      <c r="O768">
        <v>0</v>
      </c>
      <c r="P768">
        <v>0</v>
      </c>
      <c r="Q768">
        <v>68.77</v>
      </c>
      <c r="R768">
        <v>8.9400999999999993</v>
      </c>
      <c r="S768">
        <v>0</v>
      </c>
      <c r="T768">
        <v>0</v>
      </c>
      <c r="U768">
        <v>77.710099999999997</v>
      </c>
      <c r="V768">
        <v>0</v>
      </c>
      <c r="W768" t="s">
        <v>1</v>
      </c>
    </row>
    <row r="769" spans="1:23">
      <c r="A769" t="s">
        <v>8564</v>
      </c>
      <c r="B769" t="str">
        <f t="shared" si="44"/>
        <v>Junio</v>
      </c>
      <c r="C769" s="20">
        <v>44741</v>
      </c>
      <c r="D769" t="s">
        <v>1</v>
      </c>
      <c r="E769" t="s">
        <v>0</v>
      </c>
      <c r="F769" t="str">
        <f t="shared" si="45"/>
        <v>CCF</v>
      </c>
      <c r="G769" t="s">
        <v>8149</v>
      </c>
      <c r="H769" t="s">
        <v>8150</v>
      </c>
      <c r="I769">
        <v>3218</v>
      </c>
      <c r="J769">
        <v>3218</v>
      </c>
      <c r="K769" t="s">
        <v>741</v>
      </c>
      <c r="L769" t="str">
        <f t="shared" si="46"/>
        <v>NIT</v>
      </c>
      <c r="M769" t="str">
        <f t="shared" si="47"/>
        <v>06141502911052</v>
      </c>
      <c r="N769" t="s">
        <v>742</v>
      </c>
      <c r="O769">
        <v>0</v>
      </c>
      <c r="P769">
        <v>0</v>
      </c>
      <c r="Q769">
        <v>242.12</v>
      </c>
      <c r="R769">
        <v>31.4756</v>
      </c>
      <c r="S769">
        <v>0</v>
      </c>
      <c r="T769">
        <v>0</v>
      </c>
      <c r="U769">
        <v>273.59559999999999</v>
      </c>
      <c r="V769">
        <v>0</v>
      </c>
      <c r="W769" t="s">
        <v>1</v>
      </c>
    </row>
    <row r="770" spans="1:23">
      <c r="A770" t="s">
        <v>8564</v>
      </c>
      <c r="B770" t="str">
        <f t="shared" si="44"/>
        <v>Junio</v>
      </c>
      <c r="C770" s="20">
        <v>44741</v>
      </c>
      <c r="D770" t="s">
        <v>1</v>
      </c>
      <c r="E770" t="s">
        <v>0</v>
      </c>
      <c r="F770" t="str">
        <f t="shared" si="45"/>
        <v>CCF</v>
      </c>
      <c r="G770" t="s">
        <v>8149</v>
      </c>
      <c r="H770" t="s">
        <v>8150</v>
      </c>
      <c r="I770">
        <v>3219</v>
      </c>
      <c r="J770">
        <v>3219</v>
      </c>
      <c r="K770" t="s">
        <v>325</v>
      </c>
      <c r="L770" t="str">
        <f t="shared" si="46"/>
        <v>NIT</v>
      </c>
      <c r="M770" t="str">
        <f t="shared" si="47"/>
        <v>06142809670057</v>
      </c>
      <c r="N770" t="s">
        <v>326</v>
      </c>
      <c r="O770">
        <v>0</v>
      </c>
      <c r="P770">
        <v>0</v>
      </c>
      <c r="Q770">
        <v>120</v>
      </c>
      <c r="R770">
        <v>15.600000000000001</v>
      </c>
      <c r="S770">
        <v>0</v>
      </c>
      <c r="T770">
        <v>0</v>
      </c>
      <c r="U770">
        <v>135.6</v>
      </c>
      <c r="V770">
        <v>0</v>
      </c>
      <c r="W770" t="s">
        <v>1</v>
      </c>
    </row>
    <row r="771" spans="1:23">
      <c r="A771" t="s">
        <v>8564</v>
      </c>
      <c r="B771" t="str">
        <f t="shared" ref="B771:B805" si="48">SUBSTITUTE(A771,"UNIO","unio")</f>
        <v>Junio</v>
      </c>
      <c r="C771" s="20">
        <v>44741</v>
      </c>
      <c r="D771" t="s">
        <v>1</v>
      </c>
      <c r="E771" t="s">
        <v>0</v>
      </c>
      <c r="F771" t="str">
        <f t="shared" ref="F771:F834" si="49">IF(E771="05","Nota de crédito","CCF")</f>
        <v>CCF</v>
      </c>
      <c r="G771" t="s">
        <v>8149</v>
      </c>
      <c r="H771" t="s">
        <v>8150</v>
      </c>
      <c r="I771">
        <v>3220</v>
      </c>
      <c r="J771">
        <v>3220</v>
      </c>
      <c r="K771" t="s">
        <v>1402</v>
      </c>
      <c r="L771" t="str">
        <f t="shared" ref="L771:L834" si="50">IF(K771=0,"DUI","NIT")</f>
        <v>NIT</v>
      </c>
      <c r="M771" t="str">
        <f t="shared" ref="M771:M834" si="51">IF(K771=0,V771,K771)</f>
        <v>06140801191043</v>
      </c>
      <c r="N771" t="s">
        <v>1403</v>
      </c>
      <c r="O771">
        <v>0</v>
      </c>
      <c r="P771">
        <v>0</v>
      </c>
      <c r="Q771">
        <v>134.34</v>
      </c>
      <c r="R771">
        <v>17.464200000000002</v>
      </c>
      <c r="S771">
        <v>0</v>
      </c>
      <c r="T771">
        <v>0</v>
      </c>
      <c r="U771">
        <v>151.80420000000001</v>
      </c>
      <c r="V771">
        <v>0</v>
      </c>
      <c r="W771" t="s">
        <v>1</v>
      </c>
    </row>
    <row r="772" spans="1:23">
      <c r="A772" t="s">
        <v>8564</v>
      </c>
      <c r="B772" t="str">
        <f t="shared" si="48"/>
        <v>Junio</v>
      </c>
      <c r="C772" s="20">
        <v>44741</v>
      </c>
      <c r="D772" t="s">
        <v>1</v>
      </c>
      <c r="E772" t="s">
        <v>0</v>
      </c>
      <c r="F772" t="str">
        <f t="shared" si="49"/>
        <v>CCF</v>
      </c>
      <c r="G772" t="s">
        <v>8149</v>
      </c>
      <c r="H772" t="s">
        <v>8150</v>
      </c>
      <c r="I772">
        <v>3221</v>
      </c>
      <c r="J772">
        <v>3221</v>
      </c>
      <c r="K772" t="s">
        <v>333</v>
      </c>
      <c r="L772" t="str">
        <f t="shared" si="50"/>
        <v>NIT</v>
      </c>
      <c r="M772" t="str">
        <f t="shared" si="51"/>
        <v>06140607941015</v>
      </c>
      <c r="N772" t="s">
        <v>334</v>
      </c>
      <c r="O772">
        <v>0</v>
      </c>
      <c r="P772">
        <v>0</v>
      </c>
      <c r="Q772">
        <v>183.51</v>
      </c>
      <c r="R772">
        <v>23.856300000000001</v>
      </c>
      <c r="S772">
        <v>0</v>
      </c>
      <c r="T772">
        <v>0</v>
      </c>
      <c r="U772">
        <v>207.3663</v>
      </c>
      <c r="V772">
        <v>0</v>
      </c>
      <c r="W772" t="s">
        <v>1</v>
      </c>
    </row>
    <row r="773" spans="1:23">
      <c r="A773" t="s">
        <v>8564</v>
      </c>
      <c r="B773" t="str">
        <f t="shared" si="48"/>
        <v>Junio</v>
      </c>
      <c r="C773" s="20">
        <v>44741</v>
      </c>
      <c r="D773" t="s">
        <v>1</v>
      </c>
      <c r="E773" t="s">
        <v>0</v>
      </c>
      <c r="F773" t="str">
        <f t="shared" si="49"/>
        <v>CCF</v>
      </c>
      <c r="G773" t="s">
        <v>8149</v>
      </c>
      <c r="H773" t="s">
        <v>8150</v>
      </c>
      <c r="I773">
        <v>3222</v>
      </c>
      <c r="J773">
        <v>3222</v>
      </c>
      <c r="K773">
        <v>0</v>
      </c>
      <c r="L773" t="str">
        <f t="shared" si="50"/>
        <v>DUI</v>
      </c>
      <c r="M773" t="str">
        <f t="shared" si="51"/>
        <v>001121312</v>
      </c>
      <c r="N773" t="s">
        <v>1393</v>
      </c>
      <c r="O773">
        <v>0</v>
      </c>
      <c r="P773">
        <v>0</v>
      </c>
      <c r="Q773">
        <v>677</v>
      </c>
      <c r="R773">
        <v>88.01</v>
      </c>
      <c r="S773">
        <v>0</v>
      </c>
      <c r="T773">
        <v>0</v>
      </c>
      <c r="U773">
        <v>765.01</v>
      </c>
      <c r="V773" t="s">
        <v>8399</v>
      </c>
      <c r="W773" t="s">
        <v>1</v>
      </c>
    </row>
    <row r="774" spans="1:23">
      <c r="A774" t="s">
        <v>8564</v>
      </c>
      <c r="B774" t="str">
        <f t="shared" si="48"/>
        <v>Junio</v>
      </c>
      <c r="C774" s="20">
        <v>44741</v>
      </c>
      <c r="D774" t="s">
        <v>1</v>
      </c>
      <c r="E774" t="s">
        <v>0</v>
      </c>
      <c r="F774" t="str">
        <f t="shared" si="49"/>
        <v>CCF</v>
      </c>
      <c r="G774" t="s">
        <v>8149</v>
      </c>
      <c r="H774" t="s">
        <v>8150</v>
      </c>
      <c r="I774">
        <v>3223</v>
      </c>
      <c r="J774">
        <v>3223</v>
      </c>
      <c r="K774">
        <v>0</v>
      </c>
      <c r="L774" t="str">
        <f t="shared" si="50"/>
        <v>DUI</v>
      </c>
      <c r="M774" t="str">
        <f t="shared" si="51"/>
        <v>028442006</v>
      </c>
      <c r="N774" t="s">
        <v>1298</v>
      </c>
      <c r="O774">
        <v>0</v>
      </c>
      <c r="P774">
        <v>0</v>
      </c>
      <c r="Q774">
        <v>639.16999999999996</v>
      </c>
      <c r="R774">
        <v>83.092100000000002</v>
      </c>
      <c r="S774">
        <v>0</v>
      </c>
      <c r="T774">
        <v>0</v>
      </c>
      <c r="U774">
        <v>722.26209999999992</v>
      </c>
      <c r="V774" t="s">
        <v>8416</v>
      </c>
      <c r="W774" t="s">
        <v>1</v>
      </c>
    </row>
    <row r="775" spans="1:23">
      <c r="A775" t="s">
        <v>8564</v>
      </c>
      <c r="B775" t="str">
        <f t="shared" si="48"/>
        <v>Junio</v>
      </c>
      <c r="C775" s="20">
        <v>44741</v>
      </c>
      <c r="D775" t="s">
        <v>1</v>
      </c>
      <c r="E775" t="s">
        <v>0</v>
      </c>
      <c r="F775" t="str">
        <f t="shared" si="49"/>
        <v>CCF</v>
      </c>
      <c r="G775" t="s">
        <v>8149</v>
      </c>
      <c r="H775" t="s">
        <v>8150</v>
      </c>
      <c r="I775">
        <v>3224</v>
      </c>
      <c r="J775">
        <v>3224</v>
      </c>
      <c r="K775" t="s">
        <v>435</v>
      </c>
      <c r="L775" t="str">
        <f t="shared" si="50"/>
        <v>NIT</v>
      </c>
      <c r="M775" t="str">
        <f t="shared" si="51"/>
        <v>06130407761017</v>
      </c>
      <c r="N775" t="s">
        <v>436</v>
      </c>
      <c r="O775">
        <v>0</v>
      </c>
      <c r="P775">
        <v>0</v>
      </c>
      <c r="Q775">
        <v>131.4</v>
      </c>
      <c r="R775">
        <v>17.082000000000001</v>
      </c>
      <c r="S775">
        <v>0</v>
      </c>
      <c r="T775">
        <v>0</v>
      </c>
      <c r="U775">
        <v>148.482</v>
      </c>
      <c r="V775">
        <v>0</v>
      </c>
      <c r="W775" t="s">
        <v>1</v>
      </c>
    </row>
    <row r="776" spans="1:23">
      <c r="A776" t="s">
        <v>8564</v>
      </c>
      <c r="B776" t="str">
        <f t="shared" si="48"/>
        <v>Junio</v>
      </c>
      <c r="C776" s="20">
        <v>44741</v>
      </c>
      <c r="D776" t="s">
        <v>1</v>
      </c>
      <c r="E776" t="s">
        <v>0</v>
      </c>
      <c r="F776" t="str">
        <f t="shared" si="49"/>
        <v>CCF</v>
      </c>
      <c r="G776" t="s">
        <v>8149</v>
      </c>
      <c r="H776" t="s">
        <v>8150</v>
      </c>
      <c r="I776">
        <v>3225</v>
      </c>
      <c r="J776">
        <v>3225</v>
      </c>
      <c r="K776">
        <v>0</v>
      </c>
      <c r="L776" t="str">
        <f t="shared" si="50"/>
        <v>DUI</v>
      </c>
      <c r="M776" t="str">
        <f t="shared" si="51"/>
        <v>045354290</v>
      </c>
      <c r="N776" t="s">
        <v>8665</v>
      </c>
      <c r="O776">
        <v>0</v>
      </c>
      <c r="P776">
        <v>0</v>
      </c>
      <c r="Q776">
        <v>71.349999999999994</v>
      </c>
      <c r="R776">
        <v>9.2754999999999992</v>
      </c>
      <c r="S776">
        <v>0</v>
      </c>
      <c r="T776">
        <v>0</v>
      </c>
      <c r="U776">
        <v>80.625499999999988</v>
      </c>
      <c r="V776" t="s">
        <v>8664</v>
      </c>
      <c r="W776" t="s">
        <v>1</v>
      </c>
    </row>
    <row r="777" spans="1:23">
      <c r="A777" t="s">
        <v>8564</v>
      </c>
      <c r="B777" t="str">
        <f t="shared" si="48"/>
        <v>Junio</v>
      </c>
      <c r="C777" s="20">
        <v>44742</v>
      </c>
      <c r="D777" t="s">
        <v>1</v>
      </c>
      <c r="E777" t="s">
        <v>0</v>
      </c>
      <c r="F777" t="str">
        <f t="shared" si="49"/>
        <v>CCF</v>
      </c>
      <c r="G777" t="s">
        <v>8149</v>
      </c>
      <c r="H777" t="s">
        <v>8150</v>
      </c>
      <c r="I777">
        <v>3226</v>
      </c>
      <c r="J777">
        <v>3226</v>
      </c>
      <c r="K777" t="s">
        <v>118</v>
      </c>
      <c r="L777" t="str">
        <f t="shared" si="50"/>
        <v>NIT</v>
      </c>
      <c r="M777" t="str">
        <f t="shared" si="51"/>
        <v>06141106071025</v>
      </c>
      <c r="N777" t="s">
        <v>119</v>
      </c>
      <c r="O777">
        <v>0</v>
      </c>
      <c r="P777">
        <v>0</v>
      </c>
      <c r="Q777">
        <v>93.28</v>
      </c>
      <c r="R777">
        <v>12.1264</v>
      </c>
      <c r="S777">
        <v>0</v>
      </c>
      <c r="T777">
        <v>0</v>
      </c>
      <c r="U777">
        <v>105.4064</v>
      </c>
      <c r="V777">
        <v>0</v>
      </c>
      <c r="W777" t="s">
        <v>1</v>
      </c>
    </row>
    <row r="778" spans="1:23">
      <c r="A778" t="s">
        <v>8564</v>
      </c>
      <c r="B778" t="str">
        <f t="shared" si="48"/>
        <v>Junio</v>
      </c>
      <c r="C778" s="20">
        <v>44742</v>
      </c>
      <c r="D778" t="s">
        <v>1</v>
      </c>
      <c r="E778" t="s">
        <v>0</v>
      </c>
      <c r="F778" t="str">
        <f t="shared" si="49"/>
        <v>CCF</v>
      </c>
      <c r="G778" t="s">
        <v>8149</v>
      </c>
      <c r="H778" t="s">
        <v>8150</v>
      </c>
      <c r="I778">
        <v>3227</v>
      </c>
      <c r="J778">
        <v>3227</v>
      </c>
      <c r="K778" t="s">
        <v>8424</v>
      </c>
      <c r="L778" t="str">
        <f t="shared" si="50"/>
        <v>NIT</v>
      </c>
      <c r="M778" t="str">
        <f t="shared" si="51"/>
        <v>10102606211010</v>
      </c>
      <c r="N778" t="s">
        <v>8425</v>
      </c>
      <c r="O778">
        <v>0</v>
      </c>
      <c r="P778">
        <v>0</v>
      </c>
      <c r="Q778">
        <v>244.86</v>
      </c>
      <c r="R778">
        <v>31.831800000000001</v>
      </c>
      <c r="S778">
        <v>0</v>
      </c>
      <c r="T778">
        <v>0</v>
      </c>
      <c r="U778">
        <v>276.6918</v>
      </c>
      <c r="V778">
        <v>0</v>
      </c>
      <c r="W778" t="s">
        <v>1</v>
      </c>
    </row>
    <row r="779" spans="1:23">
      <c r="A779" t="s">
        <v>8564</v>
      </c>
      <c r="B779" t="str">
        <f t="shared" si="48"/>
        <v>Junio</v>
      </c>
      <c r="C779" s="20">
        <v>44742</v>
      </c>
      <c r="D779" t="s">
        <v>1</v>
      </c>
      <c r="E779" t="s">
        <v>0</v>
      </c>
      <c r="F779" t="str">
        <f t="shared" si="49"/>
        <v>CCF</v>
      </c>
      <c r="G779" t="s">
        <v>8149</v>
      </c>
      <c r="H779" t="s">
        <v>8150</v>
      </c>
      <c r="I779">
        <v>3228</v>
      </c>
      <c r="J779">
        <v>3228</v>
      </c>
      <c r="K779" t="s">
        <v>610</v>
      </c>
      <c r="L779" t="str">
        <f t="shared" si="50"/>
        <v>NIT</v>
      </c>
      <c r="M779" t="str">
        <f t="shared" si="51"/>
        <v>14062511500012</v>
      </c>
      <c r="N779" t="s">
        <v>611</v>
      </c>
      <c r="O779">
        <v>0</v>
      </c>
      <c r="P779">
        <v>0</v>
      </c>
      <c r="Q779">
        <v>124.34</v>
      </c>
      <c r="R779">
        <v>16.164200000000001</v>
      </c>
      <c r="S779">
        <v>0</v>
      </c>
      <c r="T779">
        <v>0</v>
      </c>
      <c r="U779">
        <v>140.5042</v>
      </c>
      <c r="V779">
        <v>0</v>
      </c>
      <c r="W779" t="s">
        <v>1</v>
      </c>
    </row>
    <row r="780" spans="1:23">
      <c r="A780" t="s">
        <v>8564</v>
      </c>
      <c r="B780" t="str">
        <f t="shared" si="48"/>
        <v>Junio</v>
      </c>
      <c r="C780" s="20">
        <v>44742</v>
      </c>
      <c r="D780" t="s">
        <v>1</v>
      </c>
      <c r="E780" t="s">
        <v>0</v>
      </c>
      <c r="F780" t="str">
        <f t="shared" si="49"/>
        <v>CCF</v>
      </c>
      <c r="G780" t="s">
        <v>8149</v>
      </c>
      <c r="H780" t="s">
        <v>8150</v>
      </c>
      <c r="I780">
        <v>3229</v>
      </c>
      <c r="J780">
        <v>3229</v>
      </c>
      <c r="K780" t="s">
        <v>317</v>
      </c>
      <c r="L780" t="str">
        <f t="shared" si="50"/>
        <v>NIT</v>
      </c>
      <c r="M780" t="str">
        <f t="shared" si="51"/>
        <v>03152008711033</v>
      </c>
      <c r="N780" t="s">
        <v>318</v>
      </c>
      <c r="O780">
        <v>0</v>
      </c>
      <c r="P780">
        <v>0</v>
      </c>
      <c r="Q780">
        <v>40.78</v>
      </c>
      <c r="R780">
        <v>5.3014000000000001</v>
      </c>
      <c r="S780">
        <v>0</v>
      </c>
      <c r="T780">
        <v>0</v>
      </c>
      <c r="U780">
        <v>46.081400000000002</v>
      </c>
      <c r="V780">
        <v>0</v>
      </c>
      <c r="W780" t="s">
        <v>1</v>
      </c>
    </row>
    <row r="781" spans="1:23">
      <c r="A781" t="s">
        <v>8564</v>
      </c>
      <c r="B781" t="str">
        <f t="shared" si="48"/>
        <v>Junio</v>
      </c>
      <c r="C781" s="20">
        <v>44742</v>
      </c>
      <c r="D781" t="s">
        <v>1</v>
      </c>
      <c r="E781" t="s">
        <v>0</v>
      </c>
      <c r="F781" t="str">
        <f t="shared" si="49"/>
        <v>CCF</v>
      </c>
      <c r="G781" t="s">
        <v>8149</v>
      </c>
      <c r="H781" t="s">
        <v>8150</v>
      </c>
      <c r="I781">
        <v>3230</v>
      </c>
      <c r="J781">
        <v>3230</v>
      </c>
      <c r="K781" t="s">
        <v>379</v>
      </c>
      <c r="L781" t="str">
        <f t="shared" si="50"/>
        <v>NIT</v>
      </c>
      <c r="M781" t="str">
        <f t="shared" si="51"/>
        <v>05220404181015</v>
      </c>
      <c r="N781" t="s">
        <v>380</v>
      </c>
      <c r="O781">
        <v>0</v>
      </c>
      <c r="P781">
        <v>0</v>
      </c>
      <c r="Q781">
        <v>246.68</v>
      </c>
      <c r="R781">
        <v>32.068400000000004</v>
      </c>
      <c r="S781">
        <v>0</v>
      </c>
      <c r="T781">
        <v>0</v>
      </c>
      <c r="U781">
        <v>278.7484</v>
      </c>
      <c r="V781">
        <v>0</v>
      </c>
      <c r="W781" t="s">
        <v>1</v>
      </c>
    </row>
    <row r="782" spans="1:23">
      <c r="A782" t="s">
        <v>8564</v>
      </c>
      <c r="B782" t="str">
        <f t="shared" si="48"/>
        <v>Junio</v>
      </c>
      <c r="C782" s="20">
        <v>44742</v>
      </c>
      <c r="D782" t="s">
        <v>1</v>
      </c>
      <c r="E782" t="s">
        <v>0</v>
      </c>
      <c r="F782" t="str">
        <f t="shared" si="49"/>
        <v>CCF</v>
      </c>
      <c r="G782" t="s">
        <v>8149</v>
      </c>
      <c r="H782" t="s">
        <v>8150</v>
      </c>
      <c r="I782">
        <v>3231</v>
      </c>
      <c r="J782">
        <v>3231</v>
      </c>
      <c r="K782" t="s">
        <v>118</v>
      </c>
      <c r="L782" t="str">
        <f t="shared" si="50"/>
        <v>NIT</v>
      </c>
      <c r="M782" t="str">
        <f t="shared" si="51"/>
        <v>06141106071025</v>
      </c>
      <c r="N782" t="s">
        <v>119</v>
      </c>
      <c r="O782">
        <v>0</v>
      </c>
      <c r="P782">
        <v>0</v>
      </c>
      <c r="Q782">
        <v>78.900000000000006</v>
      </c>
      <c r="R782">
        <v>10.257000000000001</v>
      </c>
      <c r="S782">
        <v>0</v>
      </c>
      <c r="T782">
        <v>0</v>
      </c>
      <c r="U782">
        <v>89.157000000000011</v>
      </c>
      <c r="V782">
        <v>0</v>
      </c>
      <c r="W782" t="s">
        <v>1</v>
      </c>
    </row>
    <row r="783" spans="1:23">
      <c r="A783" t="s">
        <v>8564</v>
      </c>
      <c r="B783" t="str">
        <f t="shared" si="48"/>
        <v>Junio</v>
      </c>
      <c r="C783" s="20">
        <v>44742</v>
      </c>
      <c r="D783" t="s">
        <v>1</v>
      </c>
      <c r="E783" t="s">
        <v>0</v>
      </c>
      <c r="F783" t="str">
        <f t="shared" si="49"/>
        <v>CCF</v>
      </c>
      <c r="G783" t="s">
        <v>8149</v>
      </c>
      <c r="H783" t="s">
        <v>8150</v>
      </c>
      <c r="I783">
        <v>3232</v>
      </c>
      <c r="J783">
        <v>3232</v>
      </c>
      <c r="K783" t="s">
        <v>118</v>
      </c>
      <c r="L783" t="str">
        <f t="shared" si="50"/>
        <v>NIT</v>
      </c>
      <c r="M783" t="str">
        <f t="shared" si="51"/>
        <v>06141106071025</v>
      </c>
      <c r="N783" t="s">
        <v>119</v>
      </c>
      <c r="O783">
        <v>0</v>
      </c>
      <c r="P783">
        <v>0</v>
      </c>
      <c r="Q783">
        <v>31.12</v>
      </c>
      <c r="R783">
        <v>4.0456000000000003</v>
      </c>
      <c r="S783">
        <v>0</v>
      </c>
      <c r="T783">
        <v>0</v>
      </c>
      <c r="U783">
        <v>35.165599999999998</v>
      </c>
      <c r="V783">
        <v>0</v>
      </c>
      <c r="W783" t="s">
        <v>1</v>
      </c>
    </row>
    <row r="784" spans="1:23">
      <c r="A784" t="s">
        <v>8564</v>
      </c>
      <c r="B784" t="str">
        <f t="shared" si="48"/>
        <v>Junio</v>
      </c>
      <c r="C784" s="20">
        <v>44742</v>
      </c>
      <c r="D784" t="s">
        <v>1</v>
      </c>
      <c r="E784" t="s">
        <v>0</v>
      </c>
      <c r="F784" t="str">
        <f t="shared" si="49"/>
        <v>CCF</v>
      </c>
      <c r="G784" t="s">
        <v>8149</v>
      </c>
      <c r="H784" t="s">
        <v>8150</v>
      </c>
      <c r="I784">
        <v>3233</v>
      </c>
      <c r="J784">
        <v>3233</v>
      </c>
      <c r="K784" t="s">
        <v>691</v>
      </c>
      <c r="L784" t="str">
        <f t="shared" si="50"/>
        <v>NIT</v>
      </c>
      <c r="M784" t="str">
        <f t="shared" si="51"/>
        <v>14122104501010</v>
      </c>
      <c r="N784" t="s">
        <v>692</v>
      </c>
      <c r="O784">
        <v>0</v>
      </c>
      <c r="P784">
        <v>0</v>
      </c>
      <c r="Q784">
        <v>42.78</v>
      </c>
      <c r="R784">
        <v>5.5613999999999999</v>
      </c>
      <c r="S784">
        <v>0</v>
      </c>
      <c r="T784">
        <v>0</v>
      </c>
      <c r="U784">
        <v>48.3414</v>
      </c>
      <c r="V784">
        <v>0</v>
      </c>
      <c r="W784" t="s">
        <v>1</v>
      </c>
    </row>
    <row r="785" spans="1:23">
      <c r="A785" t="s">
        <v>8564</v>
      </c>
      <c r="B785" t="str">
        <f t="shared" si="48"/>
        <v>Junio</v>
      </c>
      <c r="C785" s="20">
        <v>44742</v>
      </c>
      <c r="D785" t="s">
        <v>1</v>
      </c>
      <c r="E785" t="s">
        <v>0</v>
      </c>
      <c r="F785" t="str">
        <f t="shared" si="49"/>
        <v>CCF</v>
      </c>
      <c r="G785" t="s">
        <v>8149</v>
      </c>
      <c r="H785" t="s">
        <v>8150</v>
      </c>
      <c r="I785">
        <v>3234</v>
      </c>
      <c r="J785">
        <v>3234</v>
      </c>
      <c r="K785" t="s">
        <v>534</v>
      </c>
      <c r="L785" t="str">
        <f t="shared" si="50"/>
        <v>NIT</v>
      </c>
      <c r="M785" t="str">
        <f t="shared" si="51"/>
        <v>12172307141010</v>
      </c>
      <c r="N785" t="s">
        <v>535</v>
      </c>
      <c r="O785">
        <v>0</v>
      </c>
      <c r="P785">
        <v>0</v>
      </c>
      <c r="Q785">
        <v>246.68</v>
      </c>
      <c r="R785">
        <v>32.068400000000004</v>
      </c>
      <c r="S785">
        <v>0</v>
      </c>
      <c r="T785">
        <v>0</v>
      </c>
      <c r="U785">
        <v>278.7484</v>
      </c>
      <c r="V785">
        <v>0</v>
      </c>
      <c r="W785" t="s">
        <v>1</v>
      </c>
    </row>
    <row r="786" spans="1:23">
      <c r="A786" t="s">
        <v>8564</v>
      </c>
      <c r="B786" t="str">
        <f t="shared" si="48"/>
        <v>Junio</v>
      </c>
      <c r="C786" s="20">
        <v>44742</v>
      </c>
      <c r="D786" t="s">
        <v>1</v>
      </c>
      <c r="E786" t="s">
        <v>0</v>
      </c>
      <c r="F786" t="str">
        <f t="shared" si="49"/>
        <v>CCF</v>
      </c>
      <c r="G786" t="s">
        <v>8149</v>
      </c>
      <c r="H786" t="s">
        <v>8150</v>
      </c>
      <c r="I786">
        <v>3235</v>
      </c>
      <c r="J786">
        <v>3235</v>
      </c>
      <c r="K786" t="s">
        <v>590</v>
      </c>
      <c r="L786" t="str">
        <f t="shared" si="50"/>
        <v>NIT</v>
      </c>
      <c r="M786" t="str">
        <f t="shared" si="51"/>
        <v>11121005811019</v>
      </c>
      <c r="N786" t="s">
        <v>591</v>
      </c>
      <c r="O786">
        <v>0</v>
      </c>
      <c r="P786">
        <v>0</v>
      </c>
      <c r="Q786">
        <v>654.48</v>
      </c>
      <c r="R786">
        <v>85.082400000000007</v>
      </c>
      <c r="S786">
        <v>0</v>
      </c>
      <c r="T786">
        <v>0</v>
      </c>
      <c r="U786">
        <v>739.56240000000003</v>
      </c>
      <c r="V786">
        <v>0</v>
      </c>
      <c r="W786" t="s">
        <v>1</v>
      </c>
    </row>
    <row r="787" spans="1:23">
      <c r="A787" t="s">
        <v>8564</v>
      </c>
      <c r="B787" t="str">
        <f t="shared" si="48"/>
        <v>Junio</v>
      </c>
      <c r="C787" s="20">
        <v>44742</v>
      </c>
      <c r="D787" t="s">
        <v>1</v>
      </c>
      <c r="E787" t="s">
        <v>0</v>
      </c>
      <c r="F787" t="str">
        <f t="shared" si="49"/>
        <v>CCF</v>
      </c>
      <c r="G787" t="s">
        <v>8149</v>
      </c>
      <c r="H787" t="s">
        <v>8150</v>
      </c>
      <c r="I787">
        <v>3236</v>
      </c>
      <c r="J787">
        <v>3236</v>
      </c>
      <c r="K787" t="s">
        <v>580</v>
      </c>
      <c r="L787" t="str">
        <f t="shared" si="50"/>
        <v>NIT</v>
      </c>
      <c r="M787" t="str">
        <f t="shared" si="51"/>
        <v>02102402171027</v>
      </c>
      <c r="N787" t="s">
        <v>581</v>
      </c>
      <c r="O787">
        <v>0</v>
      </c>
      <c r="P787">
        <v>0</v>
      </c>
      <c r="Q787">
        <v>19114.8</v>
      </c>
      <c r="R787">
        <v>2484.924</v>
      </c>
      <c r="S787">
        <v>0</v>
      </c>
      <c r="T787">
        <v>0</v>
      </c>
      <c r="U787">
        <v>21599.723999999998</v>
      </c>
      <c r="V787">
        <v>0</v>
      </c>
      <c r="W787" t="s">
        <v>1</v>
      </c>
    </row>
    <row r="788" spans="1:23">
      <c r="A788" t="s">
        <v>8564</v>
      </c>
      <c r="B788" t="str">
        <f t="shared" si="48"/>
        <v>Junio</v>
      </c>
      <c r="C788" s="20">
        <v>44742</v>
      </c>
      <c r="D788" t="s">
        <v>1</v>
      </c>
      <c r="E788" t="s">
        <v>0</v>
      </c>
      <c r="F788" t="str">
        <f t="shared" si="49"/>
        <v>CCF</v>
      </c>
      <c r="G788" t="s">
        <v>8149</v>
      </c>
      <c r="H788" t="s">
        <v>8150</v>
      </c>
      <c r="I788">
        <v>3237</v>
      </c>
      <c r="J788">
        <v>3237</v>
      </c>
      <c r="K788" t="s">
        <v>580</v>
      </c>
      <c r="L788" t="str">
        <f t="shared" si="50"/>
        <v>NIT</v>
      </c>
      <c r="M788" t="str">
        <f t="shared" si="51"/>
        <v>02102402171027</v>
      </c>
      <c r="N788" t="s">
        <v>581</v>
      </c>
      <c r="O788">
        <v>0</v>
      </c>
      <c r="P788">
        <v>0</v>
      </c>
      <c r="Q788">
        <v>15100.68</v>
      </c>
      <c r="R788">
        <v>1963.0884000000001</v>
      </c>
      <c r="S788">
        <v>0</v>
      </c>
      <c r="T788">
        <v>0</v>
      </c>
      <c r="U788">
        <v>17063.768400000001</v>
      </c>
      <c r="V788">
        <v>0</v>
      </c>
      <c r="W788" t="s">
        <v>1</v>
      </c>
    </row>
    <row r="789" spans="1:23">
      <c r="A789" t="s">
        <v>8564</v>
      </c>
      <c r="B789" t="str">
        <f t="shared" si="48"/>
        <v>Junio</v>
      </c>
      <c r="C789" s="20">
        <v>44742</v>
      </c>
      <c r="D789" t="s">
        <v>1</v>
      </c>
      <c r="E789" t="s">
        <v>0</v>
      </c>
      <c r="F789" t="str">
        <f t="shared" si="49"/>
        <v>CCF</v>
      </c>
      <c r="G789" t="s">
        <v>8149</v>
      </c>
      <c r="H789" t="s">
        <v>8150</v>
      </c>
      <c r="I789">
        <v>3238</v>
      </c>
      <c r="J789">
        <v>3238</v>
      </c>
      <c r="K789" t="s">
        <v>1102</v>
      </c>
      <c r="L789" t="str">
        <f t="shared" si="50"/>
        <v>NIT</v>
      </c>
      <c r="M789" t="str">
        <f t="shared" si="51"/>
        <v>12172911881013</v>
      </c>
      <c r="N789" t="s">
        <v>1103</v>
      </c>
      <c r="O789">
        <v>0</v>
      </c>
      <c r="P789">
        <v>0</v>
      </c>
      <c r="Q789">
        <v>1141.8</v>
      </c>
      <c r="R789">
        <v>148.434</v>
      </c>
      <c r="S789">
        <v>0</v>
      </c>
      <c r="T789">
        <v>0</v>
      </c>
      <c r="U789">
        <v>1290.2339999999999</v>
      </c>
      <c r="V789">
        <v>0</v>
      </c>
      <c r="W789" t="s">
        <v>1</v>
      </c>
    </row>
    <row r="790" spans="1:23">
      <c r="A790" t="s">
        <v>8564</v>
      </c>
      <c r="B790" t="str">
        <f t="shared" si="48"/>
        <v>Junio</v>
      </c>
      <c r="C790" s="20">
        <v>44742</v>
      </c>
      <c r="D790" t="s">
        <v>1</v>
      </c>
      <c r="E790" t="s">
        <v>0</v>
      </c>
      <c r="F790" t="str">
        <f t="shared" si="49"/>
        <v>CCF</v>
      </c>
      <c r="G790" t="s">
        <v>8149</v>
      </c>
      <c r="H790" t="s">
        <v>8150</v>
      </c>
      <c r="I790">
        <v>3239</v>
      </c>
      <c r="J790">
        <v>3239</v>
      </c>
      <c r="K790">
        <v>0</v>
      </c>
      <c r="L790" t="str">
        <f t="shared" si="50"/>
        <v>DUI</v>
      </c>
      <c r="M790" t="str">
        <f t="shared" si="51"/>
        <v>027776787</v>
      </c>
      <c r="N790" t="s">
        <v>356</v>
      </c>
      <c r="O790">
        <v>0</v>
      </c>
      <c r="P790">
        <v>0</v>
      </c>
      <c r="Q790">
        <v>917.52</v>
      </c>
      <c r="R790">
        <v>119.27760000000001</v>
      </c>
      <c r="S790">
        <v>0</v>
      </c>
      <c r="T790">
        <v>0</v>
      </c>
      <c r="U790">
        <v>1036.7975999999999</v>
      </c>
      <c r="V790" t="s">
        <v>8410</v>
      </c>
      <c r="W790" t="s">
        <v>1</v>
      </c>
    </row>
    <row r="791" spans="1:23">
      <c r="A791" t="s">
        <v>8564</v>
      </c>
      <c r="B791" t="str">
        <f t="shared" si="48"/>
        <v>Junio</v>
      </c>
      <c r="C791" s="20">
        <v>44742</v>
      </c>
      <c r="D791" t="s">
        <v>1</v>
      </c>
      <c r="E791" t="s">
        <v>0</v>
      </c>
      <c r="F791" t="str">
        <f t="shared" si="49"/>
        <v>CCF</v>
      </c>
      <c r="G791" t="s">
        <v>8149</v>
      </c>
      <c r="H791" t="s">
        <v>8150</v>
      </c>
      <c r="I791">
        <v>3240</v>
      </c>
      <c r="J791">
        <v>3240</v>
      </c>
      <c r="K791" t="s">
        <v>187</v>
      </c>
      <c r="L791" t="str">
        <f t="shared" si="50"/>
        <v>NIT</v>
      </c>
      <c r="M791" t="str">
        <f t="shared" si="51"/>
        <v>06142808181062</v>
      </c>
      <c r="N791" t="s">
        <v>188</v>
      </c>
      <c r="O791">
        <v>0</v>
      </c>
      <c r="P791">
        <v>0</v>
      </c>
      <c r="Q791">
        <v>141.04</v>
      </c>
      <c r="R791">
        <v>18.3352</v>
      </c>
      <c r="S791">
        <v>0</v>
      </c>
      <c r="T791">
        <v>0</v>
      </c>
      <c r="U791">
        <v>159.37520000000001</v>
      </c>
      <c r="V791">
        <v>0</v>
      </c>
      <c r="W791" t="s">
        <v>1</v>
      </c>
    </row>
    <row r="792" spans="1:23">
      <c r="A792" t="s">
        <v>8564</v>
      </c>
      <c r="B792" t="str">
        <f t="shared" si="48"/>
        <v>Junio</v>
      </c>
      <c r="C792" s="20">
        <v>44742</v>
      </c>
      <c r="D792" t="s">
        <v>1</v>
      </c>
      <c r="E792" t="s">
        <v>0</v>
      </c>
      <c r="F792" t="str">
        <f t="shared" si="49"/>
        <v>CCF</v>
      </c>
      <c r="G792" t="s">
        <v>8149</v>
      </c>
      <c r="H792" t="s">
        <v>8150</v>
      </c>
      <c r="I792">
        <v>3241</v>
      </c>
      <c r="J792">
        <v>3241</v>
      </c>
      <c r="K792" t="s">
        <v>558</v>
      </c>
      <c r="L792" t="str">
        <f t="shared" si="50"/>
        <v>NIT</v>
      </c>
      <c r="M792" t="str">
        <f t="shared" si="51"/>
        <v>06141301121053</v>
      </c>
      <c r="N792" t="s">
        <v>559</v>
      </c>
      <c r="O792">
        <v>0</v>
      </c>
      <c r="P792">
        <v>0</v>
      </c>
      <c r="Q792">
        <v>369.6</v>
      </c>
      <c r="R792">
        <v>48.048000000000002</v>
      </c>
      <c r="S792">
        <v>0</v>
      </c>
      <c r="T792">
        <v>0</v>
      </c>
      <c r="U792">
        <v>417.64800000000002</v>
      </c>
      <c r="V792">
        <v>0</v>
      </c>
      <c r="W792" t="s">
        <v>1</v>
      </c>
    </row>
    <row r="793" spans="1:23">
      <c r="A793" t="s">
        <v>8564</v>
      </c>
      <c r="B793" t="str">
        <f t="shared" si="48"/>
        <v>Junio</v>
      </c>
      <c r="C793" s="20">
        <v>44742</v>
      </c>
      <c r="D793" t="s">
        <v>1</v>
      </c>
      <c r="E793" t="s">
        <v>0</v>
      </c>
      <c r="F793" t="str">
        <f t="shared" si="49"/>
        <v>CCF</v>
      </c>
      <c r="G793" t="s">
        <v>8149</v>
      </c>
      <c r="H793" t="s">
        <v>8150</v>
      </c>
      <c r="I793">
        <v>3242</v>
      </c>
      <c r="J793">
        <v>3242</v>
      </c>
      <c r="K793">
        <v>0</v>
      </c>
      <c r="L793" t="str">
        <f t="shared" si="50"/>
        <v>DUI</v>
      </c>
      <c r="M793" t="str">
        <f t="shared" si="51"/>
        <v>004316550</v>
      </c>
      <c r="N793" t="s">
        <v>619</v>
      </c>
      <c r="O793">
        <v>0</v>
      </c>
      <c r="P793">
        <v>0</v>
      </c>
      <c r="Q793">
        <v>25.49</v>
      </c>
      <c r="R793">
        <v>3.3136999999999999</v>
      </c>
      <c r="S793">
        <v>0</v>
      </c>
      <c r="T793">
        <v>0</v>
      </c>
      <c r="U793">
        <v>28.803699999999999</v>
      </c>
      <c r="V793" t="s">
        <v>8525</v>
      </c>
      <c r="W793" t="s">
        <v>1</v>
      </c>
    </row>
    <row r="794" spans="1:23">
      <c r="A794" t="s">
        <v>8564</v>
      </c>
      <c r="B794" t="str">
        <f t="shared" si="48"/>
        <v>Junio</v>
      </c>
      <c r="C794" s="20">
        <v>44742</v>
      </c>
      <c r="D794" t="s">
        <v>1</v>
      </c>
      <c r="E794" t="s">
        <v>0</v>
      </c>
      <c r="F794" t="str">
        <f t="shared" si="49"/>
        <v>CCF</v>
      </c>
      <c r="G794" t="s">
        <v>8149</v>
      </c>
      <c r="H794" t="s">
        <v>8150</v>
      </c>
      <c r="I794">
        <v>3243</v>
      </c>
      <c r="J794">
        <v>3243</v>
      </c>
      <c r="K794" t="s">
        <v>307</v>
      </c>
      <c r="L794" t="str">
        <f t="shared" si="50"/>
        <v>NIT</v>
      </c>
      <c r="M794" t="str">
        <f t="shared" si="51"/>
        <v>06141303971062</v>
      </c>
      <c r="N794" t="s">
        <v>308</v>
      </c>
      <c r="O794">
        <v>0</v>
      </c>
      <c r="P794">
        <v>0</v>
      </c>
      <c r="Q794">
        <v>433.68</v>
      </c>
      <c r="R794">
        <v>56.378400000000006</v>
      </c>
      <c r="S794">
        <v>0</v>
      </c>
      <c r="T794">
        <v>0</v>
      </c>
      <c r="U794">
        <v>490.05840000000001</v>
      </c>
      <c r="V794">
        <v>0</v>
      </c>
      <c r="W794" t="s">
        <v>1</v>
      </c>
    </row>
    <row r="795" spans="1:23">
      <c r="A795" t="s">
        <v>8564</v>
      </c>
      <c r="B795" t="str">
        <f t="shared" si="48"/>
        <v>Junio</v>
      </c>
      <c r="C795" s="20">
        <v>44742</v>
      </c>
      <c r="D795" t="s">
        <v>1</v>
      </c>
      <c r="E795" t="s">
        <v>0</v>
      </c>
      <c r="F795" t="str">
        <f t="shared" si="49"/>
        <v>CCF</v>
      </c>
      <c r="G795" t="s">
        <v>8149</v>
      </c>
      <c r="H795" t="s">
        <v>8150</v>
      </c>
      <c r="I795">
        <v>3244</v>
      </c>
      <c r="J795">
        <v>3244</v>
      </c>
      <c r="K795" t="s">
        <v>189</v>
      </c>
      <c r="L795" t="str">
        <f t="shared" si="50"/>
        <v>NIT</v>
      </c>
      <c r="M795" t="str">
        <f t="shared" si="51"/>
        <v>06140711111016</v>
      </c>
      <c r="N795" t="s">
        <v>190</v>
      </c>
      <c r="O795">
        <v>0</v>
      </c>
      <c r="P795">
        <v>0</v>
      </c>
      <c r="Q795">
        <v>160</v>
      </c>
      <c r="R795">
        <v>20.8</v>
      </c>
      <c r="S795">
        <v>0</v>
      </c>
      <c r="T795">
        <v>0</v>
      </c>
      <c r="U795">
        <v>180.8</v>
      </c>
      <c r="V795">
        <v>0</v>
      </c>
      <c r="W795" t="s">
        <v>1</v>
      </c>
    </row>
    <row r="796" spans="1:23">
      <c r="A796" t="s">
        <v>8564</v>
      </c>
      <c r="B796" t="str">
        <f t="shared" si="48"/>
        <v>Junio</v>
      </c>
      <c r="C796" s="20">
        <v>44742</v>
      </c>
      <c r="D796" t="s">
        <v>1</v>
      </c>
      <c r="E796" t="s">
        <v>0</v>
      </c>
      <c r="F796" t="str">
        <f t="shared" si="49"/>
        <v>CCF</v>
      </c>
      <c r="G796" t="s">
        <v>8149</v>
      </c>
      <c r="H796" t="s">
        <v>8150</v>
      </c>
      <c r="I796">
        <v>3245</v>
      </c>
      <c r="J796">
        <v>3245</v>
      </c>
      <c r="K796" t="s">
        <v>501</v>
      </c>
      <c r="L796" t="str">
        <f t="shared" si="50"/>
        <v>NIT</v>
      </c>
      <c r="M796" t="str">
        <f t="shared" si="51"/>
        <v>06143105181040</v>
      </c>
      <c r="N796" t="s">
        <v>502</v>
      </c>
      <c r="O796">
        <v>0</v>
      </c>
      <c r="P796">
        <v>0</v>
      </c>
      <c r="Q796">
        <v>78.05</v>
      </c>
      <c r="R796">
        <v>10.1465</v>
      </c>
      <c r="S796">
        <v>0</v>
      </c>
      <c r="T796">
        <v>0</v>
      </c>
      <c r="U796">
        <v>88.1965</v>
      </c>
      <c r="V796">
        <v>0</v>
      </c>
      <c r="W796" t="s">
        <v>1</v>
      </c>
    </row>
    <row r="797" spans="1:23">
      <c r="A797" t="s">
        <v>8564</v>
      </c>
      <c r="B797" t="str">
        <f t="shared" si="48"/>
        <v>Junio</v>
      </c>
      <c r="C797" s="20">
        <v>44742</v>
      </c>
      <c r="D797" t="s">
        <v>1</v>
      </c>
      <c r="E797" t="s">
        <v>0</v>
      </c>
      <c r="F797" t="str">
        <f t="shared" si="49"/>
        <v>CCF</v>
      </c>
      <c r="G797" t="s">
        <v>8149</v>
      </c>
      <c r="H797" t="s">
        <v>8150</v>
      </c>
      <c r="I797">
        <v>3246</v>
      </c>
      <c r="J797">
        <v>3246</v>
      </c>
      <c r="K797" t="s">
        <v>501</v>
      </c>
      <c r="L797" t="str">
        <f t="shared" si="50"/>
        <v>NIT</v>
      </c>
      <c r="M797" t="str">
        <f t="shared" si="51"/>
        <v>06143105181040</v>
      </c>
      <c r="N797" t="s">
        <v>502</v>
      </c>
      <c r="O797">
        <v>0</v>
      </c>
      <c r="P797">
        <v>0</v>
      </c>
      <c r="Q797">
        <v>18.8</v>
      </c>
      <c r="R797">
        <v>2.4440000000000004</v>
      </c>
      <c r="S797">
        <v>0</v>
      </c>
      <c r="T797">
        <v>0</v>
      </c>
      <c r="U797">
        <v>21.244</v>
      </c>
      <c r="V797">
        <v>0</v>
      </c>
      <c r="W797" t="s">
        <v>1</v>
      </c>
    </row>
    <row r="798" spans="1:23">
      <c r="A798" t="s">
        <v>8564</v>
      </c>
      <c r="B798" t="str">
        <f t="shared" si="48"/>
        <v>Junio</v>
      </c>
      <c r="C798" s="20">
        <v>44742</v>
      </c>
      <c r="D798" t="s">
        <v>1</v>
      </c>
      <c r="E798" t="s">
        <v>0</v>
      </c>
      <c r="F798" t="str">
        <f t="shared" si="49"/>
        <v>CCF</v>
      </c>
      <c r="G798" t="s">
        <v>8149</v>
      </c>
      <c r="H798" t="s">
        <v>8150</v>
      </c>
      <c r="I798">
        <v>3247</v>
      </c>
      <c r="J798">
        <v>3247</v>
      </c>
      <c r="K798" t="s">
        <v>341</v>
      </c>
      <c r="L798" t="str">
        <f t="shared" si="50"/>
        <v>NIT</v>
      </c>
      <c r="M798" t="str">
        <f t="shared" si="51"/>
        <v>06140306711219</v>
      </c>
      <c r="N798" t="s">
        <v>342</v>
      </c>
      <c r="O798">
        <v>0</v>
      </c>
      <c r="P798">
        <v>0</v>
      </c>
      <c r="Q798">
        <v>185.84</v>
      </c>
      <c r="R798">
        <v>24.159200000000002</v>
      </c>
      <c r="S798">
        <v>0</v>
      </c>
      <c r="T798">
        <v>0</v>
      </c>
      <c r="U798">
        <v>209.9992</v>
      </c>
      <c r="V798">
        <v>0</v>
      </c>
      <c r="W798" t="s">
        <v>1</v>
      </c>
    </row>
    <row r="799" spans="1:23">
      <c r="A799" t="s">
        <v>8564</v>
      </c>
      <c r="B799" t="str">
        <f t="shared" si="48"/>
        <v>Junio</v>
      </c>
      <c r="C799" s="20">
        <v>44742</v>
      </c>
      <c r="D799" t="s">
        <v>1</v>
      </c>
      <c r="E799" t="s">
        <v>0</v>
      </c>
      <c r="F799" t="str">
        <f t="shared" si="49"/>
        <v>CCF</v>
      </c>
      <c r="G799" t="s">
        <v>8149</v>
      </c>
      <c r="H799" t="s">
        <v>8150</v>
      </c>
      <c r="I799">
        <v>3248</v>
      </c>
      <c r="J799">
        <v>3248</v>
      </c>
      <c r="K799" t="s">
        <v>634</v>
      </c>
      <c r="L799" t="str">
        <f t="shared" si="50"/>
        <v>NIT</v>
      </c>
      <c r="M799" t="str">
        <f t="shared" si="51"/>
        <v>06142508161086</v>
      </c>
      <c r="N799" t="s">
        <v>635</v>
      </c>
      <c r="O799">
        <v>0</v>
      </c>
      <c r="P799">
        <v>0</v>
      </c>
      <c r="Q799">
        <v>51.46</v>
      </c>
      <c r="R799">
        <v>6.6898</v>
      </c>
      <c r="S799">
        <v>0</v>
      </c>
      <c r="T799">
        <v>0</v>
      </c>
      <c r="U799">
        <v>58.149799999999999</v>
      </c>
      <c r="V799">
        <v>0</v>
      </c>
      <c r="W799" t="s">
        <v>1</v>
      </c>
    </row>
    <row r="800" spans="1:23">
      <c r="A800" t="s">
        <v>8564</v>
      </c>
      <c r="B800" t="str">
        <f t="shared" si="48"/>
        <v>Junio</v>
      </c>
      <c r="C800" s="20">
        <v>44742</v>
      </c>
      <c r="D800" t="s">
        <v>1</v>
      </c>
      <c r="E800" t="s">
        <v>0</v>
      </c>
      <c r="F800" t="str">
        <f t="shared" si="49"/>
        <v>CCF</v>
      </c>
      <c r="G800" t="s">
        <v>8149</v>
      </c>
      <c r="H800" t="s">
        <v>8150</v>
      </c>
      <c r="I800">
        <v>3249</v>
      </c>
      <c r="J800">
        <v>3249</v>
      </c>
      <c r="K800" t="s">
        <v>851</v>
      </c>
      <c r="L800" t="str">
        <f t="shared" si="50"/>
        <v>NIT</v>
      </c>
      <c r="M800" t="str">
        <f t="shared" si="51"/>
        <v>12191102611018</v>
      </c>
      <c r="N800" t="s">
        <v>852</v>
      </c>
      <c r="O800">
        <v>0</v>
      </c>
      <c r="P800">
        <v>0</v>
      </c>
      <c r="Q800">
        <v>205.9</v>
      </c>
      <c r="R800">
        <v>26.767000000000003</v>
      </c>
      <c r="S800">
        <v>0</v>
      </c>
      <c r="T800">
        <v>0</v>
      </c>
      <c r="U800">
        <v>232.667</v>
      </c>
      <c r="V800">
        <v>0</v>
      </c>
      <c r="W800" t="s">
        <v>1</v>
      </c>
    </row>
    <row r="801" spans="1:23">
      <c r="A801" t="s">
        <v>8564</v>
      </c>
      <c r="B801" t="str">
        <f t="shared" si="48"/>
        <v>Junio</v>
      </c>
      <c r="C801" s="20">
        <v>44742</v>
      </c>
      <c r="D801" t="s">
        <v>1</v>
      </c>
      <c r="E801" t="s">
        <v>0</v>
      </c>
      <c r="F801" t="str">
        <f t="shared" si="49"/>
        <v>CCF</v>
      </c>
      <c r="G801" t="s">
        <v>8149</v>
      </c>
      <c r="H801" t="s">
        <v>8150</v>
      </c>
      <c r="I801">
        <v>3250</v>
      </c>
      <c r="J801">
        <v>3250</v>
      </c>
      <c r="K801">
        <v>0</v>
      </c>
      <c r="L801" t="str">
        <f t="shared" si="50"/>
        <v>DUI</v>
      </c>
      <c r="M801" t="str">
        <f t="shared" si="51"/>
        <v>025117115</v>
      </c>
      <c r="N801" t="s">
        <v>638</v>
      </c>
      <c r="O801">
        <v>0</v>
      </c>
      <c r="P801">
        <v>0</v>
      </c>
      <c r="Q801">
        <v>500.49</v>
      </c>
      <c r="R801">
        <v>65.063699999999997</v>
      </c>
      <c r="S801">
        <v>0</v>
      </c>
      <c r="T801">
        <v>0</v>
      </c>
      <c r="U801">
        <v>565.55370000000005</v>
      </c>
      <c r="V801" t="s">
        <v>8593</v>
      </c>
      <c r="W801" t="s">
        <v>1</v>
      </c>
    </row>
    <row r="802" spans="1:23">
      <c r="A802" t="s">
        <v>8564</v>
      </c>
      <c r="B802" t="str">
        <f t="shared" si="48"/>
        <v>Junio</v>
      </c>
      <c r="C802" s="20">
        <v>44742</v>
      </c>
      <c r="D802" t="s">
        <v>1</v>
      </c>
      <c r="E802" t="s">
        <v>0</v>
      </c>
      <c r="F802" t="str">
        <f t="shared" si="49"/>
        <v>CCF</v>
      </c>
      <c r="G802" t="s">
        <v>8149</v>
      </c>
      <c r="H802" t="s">
        <v>8150</v>
      </c>
      <c r="I802">
        <v>3251</v>
      </c>
      <c r="J802">
        <v>3251</v>
      </c>
      <c r="K802" t="s">
        <v>7944</v>
      </c>
      <c r="L802" t="str">
        <f t="shared" si="50"/>
        <v>NIT</v>
      </c>
      <c r="M802" t="str">
        <f t="shared" si="51"/>
        <v>02021811851048</v>
      </c>
      <c r="N802" t="s">
        <v>7945</v>
      </c>
      <c r="O802">
        <v>0</v>
      </c>
      <c r="P802">
        <v>0</v>
      </c>
      <c r="Q802">
        <v>244.68</v>
      </c>
      <c r="R802">
        <v>31.808400000000002</v>
      </c>
      <c r="S802">
        <v>0</v>
      </c>
      <c r="T802">
        <v>0</v>
      </c>
      <c r="U802">
        <v>276.48840000000001</v>
      </c>
      <c r="V802">
        <v>0</v>
      </c>
      <c r="W802" t="s">
        <v>1</v>
      </c>
    </row>
    <row r="803" spans="1:23">
      <c r="A803" t="s">
        <v>8564</v>
      </c>
      <c r="B803" t="str">
        <f t="shared" si="48"/>
        <v>Junio</v>
      </c>
      <c r="C803" s="20">
        <v>44742</v>
      </c>
      <c r="D803" t="s">
        <v>1</v>
      </c>
      <c r="E803" t="s">
        <v>0</v>
      </c>
      <c r="F803" t="str">
        <f t="shared" si="49"/>
        <v>CCF</v>
      </c>
      <c r="G803" t="s">
        <v>8149</v>
      </c>
      <c r="H803" t="s">
        <v>8150</v>
      </c>
      <c r="I803">
        <v>3252</v>
      </c>
      <c r="J803">
        <v>3252</v>
      </c>
      <c r="K803" t="s">
        <v>353</v>
      </c>
      <c r="L803" t="str">
        <f t="shared" si="50"/>
        <v>NIT</v>
      </c>
      <c r="M803" t="str">
        <f t="shared" si="51"/>
        <v>14151604721012</v>
      </c>
      <c r="N803" t="s">
        <v>354</v>
      </c>
      <c r="O803">
        <v>0</v>
      </c>
      <c r="P803">
        <v>0</v>
      </c>
      <c r="Q803">
        <v>103.93</v>
      </c>
      <c r="R803">
        <v>13.510900000000001</v>
      </c>
      <c r="S803">
        <v>0</v>
      </c>
      <c r="T803">
        <v>0</v>
      </c>
      <c r="U803">
        <v>117.44090000000001</v>
      </c>
      <c r="V803">
        <v>0</v>
      </c>
      <c r="W803" t="s">
        <v>1</v>
      </c>
    </row>
    <row r="804" spans="1:23">
      <c r="A804" t="s">
        <v>8564</v>
      </c>
      <c r="B804" t="str">
        <f t="shared" si="48"/>
        <v>Junio</v>
      </c>
      <c r="C804" s="20">
        <v>44742</v>
      </c>
      <c r="D804" t="s">
        <v>1</v>
      </c>
      <c r="E804" t="s">
        <v>0</v>
      </c>
      <c r="F804" t="str">
        <f t="shared" si="49"/>
        <v>CCF</v>
      </c>
      <c r="G804" t="s">
        <v>8149</v>
      </c>
      <c r="H804" t="s">
        <v>8150</v>
      </c>
      <c r="I804">
        <v>3253</v>
      </c>
      <c r="J804">
        <v>3253</v>
      </c>
      <c r="K804" t="s">
        <v>695</v>
      </c>
      <c r="L804" t="str">
        <f t="shared" si="50"/>
        <v>NIT</v>
      </c>
      <c r="M804" t="str">
        <f t="shared" si="51"/>
        <v>06141303831023</v>
      </c>
      <c r="N804" t="s">
        <v>696</v>
      </c>
      <c r="O804">
        <v>0</v>
      </c>
      <c r="P804">
        <v>0</v>
      </c>
      <c r="Q804">
        <v>45.88</v>
      </c>
      <c r="R804">
        <v>5.9644000000000004</v>
      </c>
      <c r="S804">
        <v>0</v>
      </c>
      <c r="T804">
        <v>0</v>
      </c>
      <c r="U804">
        <v>51.8444</v>
      </c>
      <c r="V804">
        <v>0</v>
      </c>
      <c r="W804" t="s">
        <v>1</v>
      </c>
    </row>
    <row r="805" spans="1:23">
      <c r="A805" t="s">
        <v>8564</v>
      </c>
      <c r="B805" t="str">
        <f t="shared" si="48"/>
        <v>Junio</v>
      </c>
      <c r="C805" s="20">
        <v>44742</v>
      </c>
      <c r="D805" t="s">
        <v>1</v>
      </c>
      <c r="E805" t="s">
        <v>0</v>
      </c>
      <c r="F805" t="str">
        <f t="shared" si="49"/>
        <v>CCF</v>
      </c>
      <c r="G805" t="s">
        <v>8149</v>
      </c>
      <c r="H805" t="s">
        <v>8150</v>
      </c>
      <c r="I805">
        <v>3254</v>
      </c>
      <c r="J805">
        <v>3254</v>
      </c>
      <c r="K805" t="s">
        <v>512</v>
      </c>
      <c r="L805" t="str">
        <f t="shared" si="50"/>
        <v>NIT</v>
      </c>
      <c r="M805" t="str">
        <f t="shared" si="51"/>
        <v>06142703761225</v>
      </c>
      <c r="N805" t="s">
        <v>513</v>
      </c>
      <c r="O805">
        <v>0</v>
      </c>
      <c r="P805">
        <v>0</v>
      </c>
      <c r="Q805">
        <v>244.12</v>
      </c>
      <c r="R805">
        <v>31.735600000000002</v>
      </c>
      <c r="S805">
        <v>0</v>
      </c>
      <c r="T805">
        <v>0</v>
      </c>
      <c r="U805">
        <v>275.85559999999998</v>
      </c>
      <c r="V805">
        <v>0</v>
      </c>
      <c r="W805" t="s">
        <v>1</v>
      </c>
    </row>
    <row r="806" spans="1:23">
      <c r="A806" t="s">
        <v>8563</v>
      </c>
      <c r="B806" t="str">
        <f>SUBSTITUTE(A806,"AYO","ayo")</f>
        <v>Mayo</v>
      </c>
      <c r="C806" s="20" t="s">
        <v>8586</v>
      </c>
      <c r="D806" t="s">
        <v>1</v>
      </c>
      <c r="E806" t="s">
        <v>0</v>
      </c>
      <c r="F806" t="str">
        <f t="shared" si="49"/>
        <v>CCF</v>
      </c>
      <c r="G806" t="s">
        <v>7864</v>
      </c>
      <c r="H806" t="s">
        <v>8231</v>
      </c>
      <c r="I806">
        <v>1669</v>
      </c>
      <c r="J806">
        <v>1669</v>
      </c>
      <c r="K806" t="s">
        <v>7985</v>
      </c>
      <c r="L806" t="str">
        <f t="shared" si="50"/>
        <v>NIT</v>
      </c>
      <c r="M806" t="str">
        <f t="shared" si="51"/>
        <v>05191909891020</v>
      </c>
      <c r="N806" t="s">
        <v>8767</v>
      </c>
      <c r="O806">
        <v>0</v>
      </c>
      <c r="P806">
        <v>0</v>
      </c>
      <c r="Q806">
        <v>14.16</v>
      </c>
      <c r="R806">
        <v>1.8408</v>
      </c>
      <c r="S806">
        <v>0</v>
      </c>
      <c r="T806">
        <v>0</v>
      </c>
      <c r="U806">
        <v>16.000800000000002</v>
      </c>
      <c r="V806">
        <v>0</v>
      </c>
      <c r="W806" t="s">
        <v>1</v>
      </c>
    </row>
    <row r="807" spans="1:23">
      <c r="A807" t="s">
        <v>8563</v>
      </c>
      <c r="B807" t="str">
        <f t="shared" ref="B807:B870" si="52">SUBSTITUTE(A807,"AYO","ayo")</f>
        <v>Mayo</v>
      </c>
      <c r="C807" s="20" t="s">
        <v>8586</v>
      </c>
      <c r="D807" t="s">
        <v>1</v>
      </c>
      <c r="E807" t="s">
        <v>0</v>
      </c>
      <c r="F807" t="str">
        <f t="shared" si="49"/>
        <v>CCF</v>
      </c>
      <c r="G807" t="s">
        <v>7864</v>
      </c>
      <c r="H807" t="s">
        <v>8231</v>
      </c>
      <c r="I807">
        <v>1668</v>
      </c>
      <c r="J807">
        <v>1668</v>
      </c>
      <c r="K807" t="s">
        <v>7985</v>
      </c>
      <c r="L807" t="str">
        <f t="shared" si="50"/>
        <v>NIT</v>
      </c>
      <c r="M807" t="str">
        <f t="shared" si="51"/>
        <v>05191909891020</v>
      </c>
      <c r="N807" t="s">
        <v>8767</v>
      </c>
      <c r="O807">
        <v>0</v>
      </c>
      <c r="P807">
        <v>0</v>
      </c>
      <c r="Q807">
        <v>420.38</v>
      </c>
      <c r="R807">
        <v>54.6494</v>
      </c>
      <c r="S807">
        <v>0</v>
      </c>
      <c r="T807">
        <v>0</v>
      </c>
      <c r="U807">
        <v>475.02940000000001</v>
      </c>
      <c r="V807">
        <v>0</v>
      </c>
      <c r="W807" t="s">
        <v>1</v>
      </c>
    </row>
    <row r="808" spans="1:23">
      <c r="A808" t="s">
        <v>8563</v>
      </c>
      <c r="B808" t="str">
        <f t="shared" si="52"/>
        <v>Mayo</v>
      </c>
      <c r="C808" s="20" t="s">
        <v>8586</v>
      </c>
      <c r="D808" t="s">
        <v>1</v>
      </c>
      <c r="E808" t="s">
        <v>0</v>
      </c>
      <c r="F808" t="str">
        <f t="shared" si="49"/>
        <v>CCF</v>
      </c>
      <c r="G808" t="s">
        <v>7864</v>
      </c>
      <c r="H808" t="s">
        <v>8231</v>
      </c>
      <c r="I808">
        <v>1667</v>
      </c>
      <c r="J808">
        <v>1667</v>
      </c>
      <c r="K808" t="s">
        <v>7985</v>
      </c>
      <c r="L808" t="str">
        <f t="shared" si="50"/>
        <v>NIT</v>
      </c>
      <c r="M808" t="str">
        <f t="shared" si="51"/>
        <v>05191909891020</v>
      </c>
      <c r="N808" t="s">
        <v>8767</v>
      </c>
      <c r="O808">
        <v>0</v>
      </c>
      <c r="P808">
        <v>0</v>
      </c>
      <c r="Q808">
        <v>642.13</v>
      </c>
      <c r="R808">
        <v>83.476900000000001</v>
      </c>
      <c r="S808">
        <v>0</v>
      </c>
      <c r="T808">
        <v>0</v>
      </c>
      <c r="U808">
        <v>725.6069</v>
      </c>
      <c r="V808">
        <v>0</v>
      </c>
      <c r="W808" t="s">
        <v>1</v>
      </c>
    </row>
    <row r="809" spans="1:23">
      <c r="A809" t="s">
        <v>8563</v>
      </c>
      <c r="B809" t="str">
        <f t="shared" si="52"/>
        <v>Mayo</v>
      </c>
      <c r="C809" s="20" t="s">
        <v>8586</v>
      </c>
      <c r="D809" t="s">
        <v>1</v>
      </c>
      <c r="E809" t="s">
        <v>0</v>
      </c>
      <c r="F809" t="str">
        <f t="shared" si="49"/>
        <v>CCF</v>
      </c>
      <c r="G809" t="s">
        <v>7864</v>
      </c>
      <c r="H809" t="s">
        <v>8231</v>
      </c>
      <c r="I809">
        <v>1666</v>
      </c>
      <c r="J809">
        <v>1666</v>
      </c>
      <c r="K809" t="s">
        <v>7985</v>
      </c>
      <c r="L809" t="str">
        <f t="shared" si="50"/>
        <v>NIT</v>
      </c>
      <c r="M809" t="str">
        <f t="shared" si="51"/>
        <v>05191909891020</v>
      </c>
      <c r="N809" t="s">
        <v>8767</v>
      </c>
      <c r="O809">
        <v>0</v>
      </c>
      <c r="P809">
        <v>0</v>
      </c>
      <c r="Q809">
        <v>594.33000000000004</v>
      </c>
      <c r="R809">
        <v>77.262900000000002</v>
      </c>
      <c r="S809">
        <v>0</v>
      </c>
      <c r="T809">
        <v>0</v>
      </c>
      <c r="U809">
        <v>671.5929000000001</v>
      </c>
      <c r="V809">
        <v>0</v>
      </c>
      <c r="W809" t="s">
        <v>1</v>
      </c>
    </row>
    <row r="810" spans="1:23">
      <c r="A810" t="s">
        <v>8563</v>
      </c>
      <c r="B810" t="str">
        <f t="shared" si="52"/>
        <v>Mayo</v>
      </c>
      <c r="C810" s="20" t="s">
        <v>8586</v>
      </c>
      <c r="D810" t="s">
        <v>1</v>
      </c>
      <c r="E810" t="s">
        <v>0</v>
      </c>
      <c r="F810" t="str">
        <f t="shared" si="49"/>
        <v>CCF</v>
      </c>
      <c r="G810" t="s">
        <v>7864</v>
      </c>
      <c r="H810" t="s">
        <v>8231</v>
      </c>
      <c r="I810">
        <v>1665</v>
      </c>
      <c r="J810">
        <v>1665</v>
      </c>
      <c r="K810" t="s">
        <v>7985</v>
      </c>
      <c r="L810" t="str">
        <f t="shared" si="50"/>
        <v>NIT</v>
      </c>
      <c r="M810" t="str">
        <f t="shared" si="51"/>
        <v>05191909891020</v>
      </c>
      <c r="N810" t="s">
        <v>8767</v>
      </c>
      <c r="O810">
        <v>0</v>
      </c>
      <c r="P810">
        <v>0</v>
      </c>
      <c r="Q810">
        <v>313.27</v>
      </c>
      <c r="R810">
        <v>40.725099999999998</v>
      </c>
      <c r="S810">
        <v>0</v>
      </c>
      <c r="T810">
        <v>0</v>
      </c>
      <c r="U810">
        <v>353.99509999999998</v>
      </c>
      <c r="V810">
        <v>0</v>
      </c>
      <c r="W810" t="s">
        <v>1</v>
      </c>
    </row>
    <row r="811" spans="1:23">
      <c r="A811" t="s">
        <v>8563</v>
      </c>
      <c r="B811" t="str">
        <f t="shared" si="52"/>
        <v>Mayo</v>
      </c>
      <c r="C811" s="20" t="s">
        <v>8600</v>
      </c>
      <c r="D811" t="s">
        <v>1</v>
      </c>
      <c r="E811" t="s">
        <v>0</v>
      </c>
      <c r="F811" t="str">
        <f t="shared" si="49"/>
        <v>CCF</v>
      </c>
      <c r="G811" t="s">
        <v>7864</v>
      </c>
      <c r="H811" t="s">
        <v>8231</v>
      </c>
      <c r="I811">
        <v>1664</v>
      </c>
      <c r="J811">
        <v>1664</v>
      </c>
      <c r="K811" t="s">
        <v>8159</v>
      </c>
      <c r="L811" t="str">
        <f t="shared" si="50"/>
        <v>NIT</v>
      </c>
      <c r="M811" t="str">
        <f t="shared" si="51"/>
        <v>06140107211045</v>
      </c>
      <c r="N811" t="s">
        <v>8162</v>
      </c>
      <c r="O811">
        <v>0</v>
      </c>
      <c r="P811">
        <v>0</v>
      </c>
      <c r="Q811">
        <v>30.92</v>
      </c>
      <c r="R811">
        <v>4.0196000000000005</v>
      </c>
      <c r="S811">
        <v>0</v>
      </c>
      <c r="T811">
        <v>0</v>
      </c>
      <c r="U811">
        <v>34.939599999999999</v>
      </c>
      <c r="V811">
        <v>0</v>
      </c>
      <c r="W811" t="s">
        <v>1</v>
      </c>
    </row>
    <row r="812" spans="1:23">
      <c r="A812" t="s">
        <v>8563</v>
      </c>
      <c r="B812" t="str">
        <f t="shared" si="52"/>
        <v>Mayo</v>
      </c>
      <c r="C812" s="20" t="s">
        <v>8609</v>
      </c>
      <c r="D812" t="s">
        <v>1</v>
      </c>
      <c r="E812" t="s">
        <v>0</v>
      </c>
      <c r="F812" t="str">
        <f t="shared" si="49"/>
        <v>CCF</v>
      </c>
      <c r="G812" t="s">
        <v>7864</v>
      </c>
      <c r="H812" t="s">
        <v>8231</v>
      </c>
      <c r="I812">
        <v>1663</v>
      </c>
      <c r="J812">
        <v>1663</v>
      </c>
      <c r="K812" t="s">
        <v>1350</v>
      </c>
      <c r="L812" t="str">
        <f t="shared" si="50"/>
        <v>NIT</v>
      </c>
      <c r="M812" t="str">
        <f t="shared" si="51"/>
        <v>06022401811015</v>
      </c>
      <c r="N812" t="s">
        <v>1351</v>
      </c>
      <c r="O812">
        <v>0</v>
      </c>
      <c r="P812">
        <v>0</v>
      </c>
      <c r="Q812">
        <v>41.68</v>
      </c>
      <c r="R812">
        <v>5.4184000000000001</v>
      </c>
      <c r="S812">
        <v>0</v>
      </c>
      <c r="T812">
        <v>0</v>
      </c>
      <c r="U812">
        <v>47.098399999999998</v>
      </c>
      <c r="V812">
        <v>0</v>
      </c>
      <c r="W812" t="s">
        <v>1</v>
      </c>
    </row>
    <row r="813" spans="1:23">
      <c r="A813" t="s">
        <v>8563</v>
      </c>
      <c r="B813" t="str">
        <f t="shared" si="52"/>
        <v>Mayo</v>
      </c>
      <c r="C813" s="20" t="s">
        <v>8609</v>
      </c>
      <c r="D813" t="s">
        <v>1</v>
      </c>
      <c r="E813" t="s">
        <v>0</v>
      </c>
      <c r="F813" t="str">
        <f t="shared" si="49"/>
        <v>CCF</v>
      </c>
      <c r="G813" t="s">
        <v>8232</v>
      </c>
      <c r="H813" t="s">
        <v>8233</v>
      </c>
      <c r="I813">
        <v>3722</v>
      </c>
      <c r="J813">
        <v>3722</v>
      </c>
      <c r="K813" t="s">
        <v>118</v>
      </c>
      <c r="L813" t="str">
        <f t="shared" si="50"/>
        <v>NIT</v>
      </c>
      <c r="M813" t="str">
        <f t="shared" si="51"/>
        <v>06141106071025</v>
      </c>
      <c r="N813" t="s">
        <v>119</v>
      </c>
      <c r="O813">
        <v>0</v>
      </c>
      <c r="P813">
        <v>0</v>
      </c>
      <c r="Q813">
        <v>38.33</v>
      </c>
      <c r="R813">
        <v>4.9828999999999999</v>
      </c>
      <c r="S813">
        <v>0</v>
      </c>
      <c r="T813">
        <v>0</v>
      </c>
      <c r="U813">
        <v>43.312899999999999</v>
      </c>
      <c r="V813">
        <v>0</v>
      </c>
      <c r="W813" t="s">
        <v>1</v>
      </c>
    </row>
    <row r="814" spans="1:23">
      <c r="A814" t="s">
        <v>8563</v>
      </c>
      <c r="B814" t="str">
        <f t="shared" si="52"/>
        <v>Mayo</v>
      </c>
      <c r="C814" s="20" t="s">
        <v>8592</v>
      </c>
      <c r="D814" t="s">
        <v>1</v>
      </c>
      <c r="E814" t="s">
        <v>0</v>
      </c>
      <c r="F814" t="str">
        <f t="shared" si="49"/>
        <v>CCF</v>
      </c>
      <c r="G814" t="s">
        <v>8232</v>
      </c>
      <c r="H814" t="s">
        <v>8233</v>
      </c>
      <c r="I814">
        <v>401</v>
      </c>
      <c r="J814">
        <v>401</v>
      </c>
      <c r="K814" t="s">
        <v>114</v>
      </c>
      <c r="L814" t="str">
        <f t="shared" si="50"/>
        <v>NIT</v>
      </c>
      <c r="M814" t="str">
        <f t="shared" si="51"/>
        <v>06142709750018</v>
      </c>
      <c r="N814" t="s">
        <v>115</v>
      </c>
      <c r="O814">
        <v>0</v>
      </c>
      <c r="P814">
        <v>0</v>
      </c>
      <c r="Q814">
        <v>22.21</v>
      </c>
      <c r="R814">
        <v>2.8873000000000002</v>
      </c>
      <c r="S814">
        <v>0</v>
      </c>
      <c r="T814">
        <v>0</v>
      </c>
      <c r="U814">
        <v>25.097300000000001</v>
      </c>
      <c r="V814">
        <v>0</v>
      </c>
      <c r="W814" t="s">
        <v>1</v>
      </c>
    </row>
    <row r="815" spans="1:23">
      <c r="A815" t="s">
        <v>8563</v>
      </c>
      <c r="B815" t="str">
        <f t="shared" si="52"/>
        <v>Mayo</v>
      </c>
      <c r="C815" s="20" t="s">
        <v>8592</v>
      </c>
      <c r="D815" t="s">
        <v>1</v>
      </c>
      <c r="E815" t="s">
        <v>0</v>
      </c>
      <c r="F815" t="str">
        <f t="shared" si="49"/>
        <v>CCF</v>
      </c>
      <c r="G815" t="s">
        <v>8232</v>
      </c>
      <c r="H815" t="s">
        <v>8233</v>
      </c>
      <c r="I815">
        <v>400</v>
      </c>
      <c r="J815">
        <v>400</v>
      </c>
      <c r="K815" t="s">
        <v>114</v>
      </c>
      <c r="L815" t="str">
        <f t="shared" si="50"/>
        <v>NIT</v>
      </c>
      <c r="M815" t="str">
        <f t="shared" si="51"/>
        <v>06142709750018</v>
      </c>
      <c r="N815" t="s">
        <v>115</v>
      </c>
      <c r="O815">
        <v>0</v>
      </c>
      <c r="P815">
        <v>0</v>
      </c>
      <c r="Q815">
        <v>44.51</v>
      </c>
      <c r="R815">
        <v>5.7862999999999998</v>
      </c>
      <c r="S815">
        <v>0</v>
      </c>
      <c r="T815">
        <v>0</v>
      </c>
      <c r="U815">
        <v>50.296299999999995</v>
      </c>
      <c r="V815">
        <v>0</v>
      </c>
      <c r="W815" t="s">
        <v>1</v>
      </c>
    </row>
    <row r="816" spans="1:23">
      <c r="A816" t="s">
        <v>8563</v>
      </c>
      <c r="B816" t="str">
        <f t="shared" si="52"/>
        <v>Mayo</v>
      </c>
      <c r="C816" s="20" t="s">
        <v>8592</v>
      </c>
      <c r="D816" t="s">
        <v>1</v>
      </c>
      <c r="E816" t="s">
        <v>0</v>
      </c>
      <c r="F816" t="str">
        <f t="shared" si="49"/>
        <v>CCF</v>
      </c>
      <c r="G816" t="s">
        <v>8232</v>
      </c>
      <c r="H816" t="s">
        <v>8233</v>
      </c>
      <c r="I816">
        <v>398</v>
      </c>
      <c r="J816">
        <v>398</v>
      </c>
      <c r="K816" t="s">
        <v>114</v>
      </c>
      <c r="L816" t="str">
        <f t="shared" si="50"/>
        <v>NIT</v>
      </c>
      <c r="M816" t="str">
        <f t="shared" si="51"/>
        <v>06142709750018</v>
      </c>
      <c r="N816" t="s">
        <v>115</v>
      </c>
      <c r="O816">
        <v>0</v>
      </c>
      <c r="P816">
        <v>0</v>
      </c>
      <c r="Q816">
        <v>77.08</v>
      </c>
      <c r="R816">
        <v>10.0204</v>
      </c>
      <c r="S816">
        <v>0</v>
      </c>
      <c r="T816">
        <v>0</v>
      </c>
      <c r="U816">
        <v>87.100399999999993</v>
      </c>
      <c r="V816">
        <v>0</v>
      </c>
      <c r="W816" t="s">
        <v>1</v>
      </c>
    </row>
    <row r="817" spans="1:23">
      <c r="A817" t="s">
        <v>8563</v>
      </c>
      <c r="B817" t="str">
        <f t="shared" si="52"/>
        <v>Mayo</v>
      </c>
      <c r="C817" s="20" t="s">
        <v>8654</v>
      </c>
      <c r="D817" t="s">
        <v>1</v>
      </c>
      <c r="E817" t="s">
        <v>0</v>
      </c>
      <c r="F817" t="str">
        <f t="shared" si="49"/>
        <v>CCF</v>
      </c>
      <c r="G817" t="s">
        <v>8232</v>
      </c>
      <c r="H817" t="s">
        <v>8233</v>
      </c>
      <c r="I817">
        <v>397</v>
      </c>
      <c r="J817">
        <v>397</v>
      </c>
      <c r="K817" t="s">
        <v>114</v>
      </c>
      <c r="L817" t="str">
        <f t="shared" si="50"/>
        <v>NIT</v>
      </c>
      <c r="M817" t="str">
        <f t="shared" si="51"/>
        <v>06142709750018</v>
      </c>
      <c r="N817" t="s">
        <v>115</v>
      </c>
      <c r="O817">
        <v>0</v>
      </c>
      <c r="P817">
        <v>0</v>
      </c>
      <c r="Q817">
        <v>64.17</v>
      </c>
      <c r="R817">
        <v>8.3421000000000003</v>
      </c>
      <c r="S817">
        <v>0</v>
      </c>
      <c r="T817">
        <v>0</v>
      </c>
      <c r="U817">
        <v>72.512100000000004</v>
      </c>
      <c r="V817">
        <v>0</v>
      </c>
      <c r="W817" t="s">
        <v>1</v>
      </c>
    </row>
    <row r="818" spans="1:23">
      <c r="A818" t="s">
        <v>8563</v>
      </c>
      <c r="B818" t="str">
        <f t="shared" si="52"/>
        <v>Mayo</v>
      </c>
      <c r="C818" s="20" t="s">
        <v>8653</v>
      </c>
      <c r="D818" t="s">
        <v>1</v>
      </c>
      <c r="E818" t="s">
        <v>0</v>
      </c>
      <c r="F818" t="str">
        <f t="shared" si="49"/>
        <v>CCF</v>
      </c>
      <c r="G818" t="s">
        <v>8232</v>
      </c>
      <c r="H818" t="s">
        <v>8233</v>
      </c>
      <c r="I818">
        <v>396</v>
      </c>
      <c r="J818">
        <v>396</v>
      </c>
      <c r="K818" t="s">
        <v>114</v>
      </c>
      <c r="L818" t="str">
        <f t="shared" si="50"/>
        <v>NIT</v>
      </c>
      <c r="M818" t="str">
        <f t="shared" si="51"/>
        <v>06142709750018</v>
      </c>
      <c r="N818" t="s">
        <v>115</v>
      </c>
      <c r="O818">
        <v>0</v>
      </c>
      <c r="P818">
        <v>0</v>
      </c>
      <c r="Q818">
        <v>73.06</v>
      </c>
      <c r="R818">
        <v>9.4977999999999998</v>
      </c>
      <c r="S818">
        <v>0</v>
      </c>
      <c r="T818">
        <v>0</v>
      </c>
      <c r="U818">
        <v>82.5578</v>
      </c>
      <c r="V818">
        <v>0</v>
      </c>
      <c r="W818" t="s">
        <v>1</v>
      </c>
    </row>
    <row r="819" spans="1:23">
      <c r="A819" t="s">
        <v>8563</v>
      </c>
      <c r="B819" t="str">
        <f t="shared" si="52"/>
        <v>Mayo</v>
      </c>
      <c r="C819" s="20" t="s">
        <v>8653</v>
      </c>
      <c r="D819" t="s">
        <v>1</v>
      </c>
      <c r="E819" t="s">
        <v>0</v>
      </c>
      <c r="F819" t="str">
        <f t="shared" si="49"/>
        <v>CCF</v>
      </c>
      <c r="G819" t="s">
        <v>8232</v>
      </c>
      <c r="H819" t="s">
        <v>8233</v>
      </c>
      <c r="I819">
        <v>395</v>
      </c>
      <c r="J819">
        <v>395</v>
      </c>
      <c r="K819" t="s">
        <v>114</v>
      </c>
      <c r="L819" t="str">
        <f t="shared" si="50"/>
        <v>NIT</v>
      </c>
      <c r="M819" t="str">
        <f t="shared" si="51"/>
        <v>06142709750018</v>
      </c>
      <c r="N819" t="s">
        <v>115</v>
      </c>
      <c r="O819">
        <v>0</v>
      </c>
      <c r="P819">
        <v>0</v>
      </c>
      <c r="Q819">
        <v>87.68</v>
      </c>
      <c r="R819">
        <v>11.398400000000001</v>
      </c>
      <c r="S819">
        <v>0</v>
      </c>
      <c r="T819">
        <v>0</v>
      </c>
      <c r="U819">
        <v>99.078400000000002</v>
      </c>
      <c r="V819">
        <v>0</v>
      </c>
      <c r="W819" t="s">
        <v>1</v>
      </c>
    </row>
    <row r="820" spans="1:23">
      <c r="A820" t="s">
        <v>8563</v>
      </c>
      <c r="B820" t="str">
        <f t="shared" si="52"/>
        <v>Mayo</v>
      </c>
      <c r="C820" s="20" t="s">
        <v>8653</v>
      </c>
      <c r="D820" t="s">
        <v>1</v>
      </c>
      <c r="E820" t="s">
        <v>0</v>
      </c>
      <c r="F820" t="str">
        <f t="shared" si="49"/>
        <v>CCF</v>
      </c>
      <c r="G820" t="s">
        <v>8232</v>
      </c>
      <c r="H820" t="s">
        <v>8233</v>
      </c>
      <c r="I820">
        <v>393</v>
      </c>
      <c r="J820">
        <v>393</v>
      </c>
      <c r="K820" t="s">
        <v>114</v>
      </c>
      <c r="L820" t="str">
        <f t="shared" si="50"/>
        <v>NIT</v>
      </c>
      <c r="M820" t="str">
        <f t="shared" si="51"/>
        <v>06142709750018</v>
      </c>
      <c r="N820" t="s">
        <v>115</v>
      </c>
      <c r="O820">
        <v>0</v>
      </c>
      <c r="P820">
        <v>0</v>
      </c>
      <c r="Q820">
        <v>21.24</v>
      </c>
      <c r="R820">
        <v>2.7612000000000001</v>
      </c>
      <c r="S820">
        <v>0</v>
      </c>
      <c r="T820">
        <v>0</v>
      </c>
      <c r="U820">
        <v>24.001199999999997</v>
      </c>
      <c r="V820">
        <v>0</v>
      </c>
      <c r="W820" t="s">
        <v>1</v>
      </c>
    </row>
    <row r="821" spans="1:23">
      <c r="A821" t="s">
        <v>8563</v>
      </c>
      <c r="B821" t="str">
        <f t="shared" si="52"/>
        <v>Mayo</v>
      </c>
      <c r="C821" s="20" t="s">
        <v>8653</v>
      </c>
      <c r="D821" t="s">
        <v>1</v>
      </c>
      <c r="E821" t="s">
        <v>0</v>
      </c>
      <c r="F821" t="str">
        <f t="shared" si="49"/>
        <v>CCF</v>
      </c>
      <c r="G821" t="s">
        <v>8232</v>
      </c>
      <c r="H821" t="s">
        <v>8233</v>
      </c>
      <c r="I821">
        <v>392</v>
      </c>
      <c r="J821">
        <v>392</v>
      </c>
      <c r="K821" t="s">
        <v>114</v>
      </c>
      <c r="L821" t="str">
        <f t="shared" si="50"/>
        <v>NIT</v>
      </c>
      <c r="M821" t="str">
        <f t="shared" si="51"/>
        <v>06142709750018</v>
      </c>
      <c r="N821" t="s">
        <v>115</v>
      </c>
      <c r="O821">
        <v>0</v>
      </c>
      <c r="P821">
        <v>0</v>
      </c>
      <c r="Q821">
        <v>34.81</v>
      </c>
      <c r="R821">
        <v>4.5253000000000005</v>
      </c>
      <c r="S821">
        <v>0</v>
      </c>
      <c r="T821">
        <v>0</v>
      </c>
      <c r="U821">
        <v>39.335300000000004</v>
      </c>
      <c r="V821">
        <v>0</v>
      </c>
      <c r="W821" t="s">
        <v>1</v>
      </c>
    </row>
    <row r="822" spans="1:23">
      <c r="A822" t="s">
        <v>8563</v>
      </c>
      <c r="B822" t="str">
        <f t="shared" si="52"/>
        <v>Mayo</v>
      </c>
      <c r="C822" s="20" t="s">
        <v>8653</v>
      </c>
      <c r="D822" t="s">
        <v>1</v>
      </c>
      <c r="E822" t="s">
        <v>0</v>
      </c>
      <c r="F822" t="str">
        <f t="shared" si="49"/>
        <v>CCF</v>
      </c>
      <c r="G822" t="s">
        <v>8232</v>
      </c>
      <c r="H822" t="s">
        <v>8233</v>
      </c>
      <c r="I822">
        <v>391</v>
      </c>
      <c r="J822">
        <v>391</v>
      </c>
      <c r="K822" t="s">
        <v>114</v>
      </c>
      <c r="L822" t="str">
        <f t="shared" si="50"/>
        <v>NIT</v>
      </c>
      <c r="M822" t="str">
        <f t="shared" si="51"/>
        <v>06142709750018</v>
      </c>
      <c r="N822" t="s">
        <v>115</v>
      </c>
      <c r="O822">
        <v>0</v>
      </c>
      <c r="P822">
        <v>0</v>
      </c>
      <c r="Q822">
        <v>49.19</v>
      </c>
      <c r="R822">
        <v>6.3947000000000003</v>
      </c>
      <c r="S822">
        <v>0</v>
      </c>
      <c r="T822">
        <v>0</v>
      </c>
      <c r="U822">
        <v>55.584699999999998</v>
      </c>
      <c r="V822">
        <v>0</v>
      </c>
      <c r="W822" t="s">
        <v>1</v>
      </c>
    </row>
    <row r="823" spans="1:23">
      <c r="A823" t="s">
        <v>8563</v>
      </c>
      <c r="B823" t="str">
        <f t="shared" si="52"/>
        <v>Mayo</v>
      </c>
      <c r="C823" s="20" t="s">
        <v>8653</v>
      </c>
      <c r="D823" t="s">
        <v>1</v>
      </c>
      <c r="E823" t="s">
        <v>0</v>
      </c>
      <c r="F823" t="str">
        <f t="shared" si="49"/>
        <v>CCF</v>
      </c>
      <c r="G823" t="s">
        <v>8232</v>
      </c>
      <c r="H823" t="s">
        <v>8233</v>
      </c>
      <c r="I823">
        <v>390</v>
      </c>
      <c r="J823">
        <v>390</v>
      </c>
      <c r="K823" t="s">
        <v>114</v>
      </c>
      <c r="L823" t="str">
        <f t="shared" si="50"/>
        <v>NIT</v>
      </c>
      <c r="M823" t="str">
        <f t="shared" si="51"/>
        <v>06142709750018</v>
      </c>
      <c r="N823" t="s">
        <v>115</v>
      </c>
      <c r="O823">
        <v>0</v>
      </c>
      <c r="P823">
        <v>0</v>
      </c>
      <c r="Q823">
        <v>49.19</v>
      </c>
      <c r="R823">
        <v>6.3947000000000003</v>
      </c>
      <c r="S823">
        <v>0</v>
      </c>
      <c r="T823">
        <v>0</v>
      </c>
      <c r="U823">
        <v>55.584699999999998</v>
      </c>
      <c r="V823">
        <v>0</v>
      </c>
      <c r="W823" t="s">
        <v>1</v>
      </c>
    </row>
    <row r="824" spans="1:23">
      <c r="A824" t="s">
        <v>8563</v>
      </c>
      <c r="B824" t="str">
        <f t="shared" si="52"/>
        <v>Mayo</v>
      </c>
      <c r="C824" s="20" t="s">
        <v>8653</v>
      </c>
      <c r="D824" t="s">
        <v>1</v>
      </c>
      <c r="E824" t="s">
        <v>0</v>
      </c>
      <c r="F824" t="str">
        <f t="shared" si="49"/>
        <v>CCF</v>
      </c>
      <c r="G824" t="s">
        <v>8232</v>
      </c>
      <c r="H824" t="s">
        <v>8233</v>
      </c>
      <c r="I824">
        <v>389</v>
      </c>
      <c r="J824">
        <v>389</v>
      </c>
      <c r="K824" t="s">
        <v>114</v>
      </c>
      <c r="L824" t="str">
        <f t="shared" si="50"/>
        <v>NIT</v>
      </c>
      <c r="M824" t="str">
        <f t="shared" si="51"/>
        <v>06142709750018</v>
      </c>
      <c r="N824" t="s">
        <v>115</v>
      </c>
      <c r="O824">
        <v>0</v>
      </c>
      <c r="P824">
        <v>0</v>
      </c>
      <c r="Q824">
        <v>66.37</v>
      </c>
      <c r="R824">
        <v>8.6281000000000017</v>
      </c>
      <c r="S824">
        <v>0</v>
      </c>
      <c r="T824">
        <v>0</v>
      </c>
      <c r="U824">
        <v>74.998100000000008</v>
      </c>
      <c r="V824">
        <v>0</v>
      </c>
      <c r="W824" t="s">
        <v>1</v>
      </c>
    </row>
    <row r="825" spans="1:23">
      <c r="A825" t="s">
        <v>8563</v>
      </c>
      <c r="B825" t="str">
        <f t="shared" si="52"/>
        <v>Mayo</v>
      </c>
      <c r="C825" s="20" t="s">
        <v>8653</v>
      </c>
      <c r="D825" t="s">
        <v>1</v>
      </c>
      <c r="E825" t="s">
        <v>0</v>
      </c>
      <c r="F825" t="str">
        <f t="shared" si="49"/>
        <v>CCF</v>
      </c>
      <c r="G825" t="s">
        <v>8232</v>
      </c>
      <c r="H825" t="s">
        <v>8233</v>
      </c>
      <c r="I825">
        <v>388</v>
      </c>
      <c r="J825">
        <v>388</v>
      </c>
      <c r="K825" t="s">
        <v>114</v>
      </c>
      <c r="L825" t="str">
        <f t="shared" si="50"/>
        <v>NIT</v>
      </c>
      <c r="M825" t="str">
        <f t="shared" si="51"/>
        <v>06142709750018</v>
      </c>
      <c r="N825" t="s">
        <v>115</v>
      </c>
      <c r="O825">
        <v>0</v>
      </c>
      <c r="P825">
        <v>0</v>
      </c>
      <c r="Q825">
        <v>66.37</v>
      </c>
      <c r="R825">
        <v>8.6281000000000017</v>
      </c>
      <c r="S825">
        <v>0</v>
      </c>
      <c r="T825">
        <v>0</v>
      </c>
      <c r="U825">
        <v>74.998100000000008</v>
      </c>
      <c r="V825">
        <v>0</v>
      </c>
      <c r="W825" t="s">
        <v>1</v>
      </c>
    </row>
    <row r="826" spans="1:23">
      <c r="A826" t="s">
        <v>8563</v>
      </c>
      <c r="B826" t="str">
        <f t="shared" si="52"/>
        <v>Mayo</v>
      </c>
      <c r="C826" s="20" t="s">
        <v>8653</v>
      </c>
      <c r="D826" t="s">
        <v>1</v>
      </c>
      <c r="E826" t="s">
        <v>0</v>
      </c>
      <c r="F826" t="str">
        <f t="shared" si="49"/>
        <v>CCF</v>
      </c>
      <c r="G826" t="s">
        <v>8232</v>
      </c>
      <c r="H826" t="s">
        <v>8233</v>
      </c>
      <c r="I826">
        <v>387</v>
      </c>
      <c r="J826">
        <v>387</v>
      </c>
      <c r="K826" t="s">
        <v>114</v>
      </c>
      <c r="L826" t="str">
        <f t="shared" si="50"/>
        <v>NIT</v>
      </c>
      <c r="M826" t="str">
        <f t="shared" si="51"/>
        <v>06142709750018</v>
      </c>
      <c r="N826" t="s">
        <v>115</v>
      </c>
      <c r="O826">
        <v>0</v>
      </c>
      <c r="P826">
        <v>0</v>
      </c>
      <c r="Q826">
        <v>66.37</v>
      </c>
      <c r="R826">
        <v>8.6281000000000017</v>
      </c>
      <c r="S826">
        <v>0</v>
      </c>
      <c r="T826">
        <v>0</v>
      </c>
      <c r="U826">
        <v>74.998100000000008</v>
      </c>
      <c r="V826">
        <v>0</v>
      </c>
      <c r="W826" t="s">
        <v>1</v>
      </c>
    </row>
    <row r="827" spans="1:23">
      <c r="A827" t="s">
        <v>8563</v>
      </c>
      <c r="B827" t="str">
        <f t="shared" si="52"/>
        <v>Mayo</v>
      </c>
      <c r="C827" s="20" t="s">
        <v>8601</v>
      </c>
      <c r="D827" t="s">
        <v>1</v>
      </c>
      <c r="E827" t="s">
        <v>0</v>
      </c>
      <c r="F827" t="str">
        <f t="shared" si="49"/>
        <v>CCF</v>
      </c>
      <c r="G827" t="s">
        <v>8232</v>
      </c>
      <c r="H827" t="s">
        <v>8233</v>
      </c>
      <c r="I827">
        <v>386</v>
      </c>
      <c r="J827">
        <v>386</v>
      </c>
      <c r="K827" t="s">
        <v>114</v>
      </c>
      <c r="L827" t="str">
        <f t="shared" si="50"/>
        <v>NIT</v>
      </c>
      <c r="M827" t="str">
        <f t="shared" si="51"/>
        <v>06142709750018</v>
      </c>
      <c r="N827" t="s">
        <v>115</v>
      </c>
      <c r="O827">
        <v>0</v>
      </c>
      <c r="P827">
        <v>0</v>
      </c>
      <c r="Q827">
        <v>26.55</v>
      </c>
      <c r="R827">
        <v>3.4515000000000002</v>
      </c>
      <c r="S827">
        <v>0</v>
      </c>
      <c r="T827">
        <v>0</v>
      </c>
      <c r="U827">
        <v>30.0015</v>
      </c>
      <c r="V827">
        <v>0</v>
      </c>
      <c r="W827" t="s">
        <v>1</v>
      </c>
    </row>
    <row r="828" spans="1:23">
      <c r="A828" t="s">
        <v>8563</v>
      </c>
      <c r="B828" t="str">
        <f t="shared" si="52"/>
        <v>Mayo</v>
      </c>
      <c r="C828" s="20" t="s">
        <v>8652</v>
      </c>
      <c r="D828" t="s">
        <v>1</v>
      </c>
      <c r="E828" t="s">
        <v>0</v>
      </c>
      <c r="F828" t="str">
        <f t="shared" si="49"/>
        <v>CCF</v>
      </c>
      <c r="G828" t="s">
        <v>8232</v>
      </c>
      <c r="H828" t="s">
        <v>8233</v>
      </c>
      <c r="I828">
        <v>385</v>
      </c>
      <c r="J828">
        <v>385</v>
      </c>
      <c r="K828" t="s">
        <v>114</v>
      </c>
      <c r="L828" t="str">
        <f t="shared" si="50"/>
        <v>NIT</v>
      </c>
      <c r="M828" t="str">
        <f t="shared" si="51"/>
        <v>06142709750018</v>
      </c>
      <c r="N828" t="s">
        <v>115</v>
      </c>
      <c r="O828">
        <v>0</v>
      </c>
      <c r="P828">
        <v>0</v>
      </c>
      <c r="Q828">
        <v>76.510000000000005</v>
      </c>
      <c r="R828">
        <v>9.9463000000000008</v>
      </c>
      <c r="S828">
        <v>0</v>
      </c>
      <c r="T828">
        <v>0</v>
      </c>
      <c r="U828">
        <v>86.456299999999999</v>
      </c>
      <c r="V828">
        <v>0</v>
      </c>
      <c r="W828" t="s">
        <v>1</v>
      </c>
    </row>
    <row r="829" spans="1:23">
      <c r="A829" t="s">
        <v>8563</v>
      </c>
      <c r="B829" t="str">
        <f t="shared" si="52"/>
        <v>Mayo</v>
      </c>
      <c r="C829" s="20" t="s">
        <v>8615</v>
      </c>
      <c r="D829" t="s">
        <v>1</v>
      </c>
      <c r="E829" t="s">
        <v>0</v>
      </c>
      <c r="F829" t="str">
        <f t="shared" si="49"/>
        <v>CCF</v>
      </c>
      <c r="G829" t="s">
        <v>8232</v>
      </c>
      <c r="H829" t="s">
        <v>8233</v>
      </c>
      <c r="I829">
        <v>383</v>
      </c>
      <c r="J829">
        <v>383</v>
      </c>
      <c r="K829" t="s">
        <v>114</v>
      </c>
      <c r="L829" t="str">
        <f t="shared" si="50"/>
        <v>NIT</v>
      </c>
      <c r="M829" t="str">
        <f t="shared" si="51"/>
        <v>06142709750018</v>
      </c>
      <c r="N829" t="s">
        <v>115</v>
      </c>
      <c r="O829">
        <v>0</v>
      </c>
      <c r="P829">
        <v>0</v>
      </c>
      <c r="Q829">
        <v>25.9</v>
      </c>
      <c r="R829">
        <v>3.367</v>
      </c>
      <c r="S829">
        <v>0</v>
      </c>
      <c r="T829">
        <v>0</v>
      </c>
      <c r="U829">
        <v>29.266999999999999</v>
      </c>
      <c r="V829">
        <v>0</v>
      </c>
      <c r="W829" t="s">
        <v>1</v>
      </c>
    </row>
    <row r="830" spans="1:23">
      <c r="A830" t="s">
        <v>8563</v>
      </c>
      <c r="B830" t="str">
        <f t="shared" si="52"/>
        <v>Mayo</v>
      </c>
      <c r="C830" s="20" t="s">
        <v>8616</v>
      </c>
      <c r="D830" t="s">
        <v>1</v>
      </c>
      <c r="E830" t="s">
        <v>0</v>
      </c>
      <c r="F830" t="str">
        <f t="shared" si="49"/>
        <v>CCF</v>
      </c>
      <c r="G830" t="s">
        <v>8232</v>
      </c>
      <c r="H830" t="s">
        <v>8233</v>
      </c>
      <c r="I830">
        <v>382</v>
      </c>
      <c r="J830">
        <v>382</v>
      </c>
      <c r="K830" t="s">
        <v>114</v>
      </c>
      <c r="L830" t="str">
        <f t="shared" si="50"/>
        <v>NIT</v>
      </c>
      <c r="M830" t="str">
        <f t="shared" si="51"/>
        <v>06142709750018</v>
      </c>
      <c r="N830" t="s">
        <v>115</v>
      </c>
      <c r="O830">
        <v>0</v>
      </c>
      <c r="P830">
        <v>0</v>
      </c>
      <c r="Q830">
        <v>89.63</v>
      </c>
      <c r="R830">
        <v>11.651899999999999</v>
      </c>
      <c r="S830">
        <v>0</v>
      </c>
      <c r="T830">
        <v>0</v>
      </c>
      <c r="U830">
        <v>101.28189999999999</v>
      </c>
      <c r="V830">
        <v>0</v>
      </c>
      <c r="W830" t="s">
        <v>1</v>
      </c>
    </row>
    <row r="831" spans="1:23">
      <c r="A831" t="s">
        <v>8563</v>
      </c>
      <c r="B831" t="str">
        <f t="shared" si="52"/>
        <v>Mayo</v>
      </c>
      <c r="C831" s="20" t="s">
        <v>8622</v>
      </c>
      <c r="D831" t="s">
        <v>1</v>
      </c>
      <c r="E831" t="s">
        <v>0</v>
      </c>
      <c r="F831" t="str">
        <f t="shared" si="49"/>
        <v>CCF</v>
      </c>
      <c r="G831" t="s">
        <v>8232</v>
      </c>
      <c r="H831" t="s">
        <v>8233</v>
      </c>
      <c r="I831">
        <v>381</v>
      </c>
      <c r="J831">
        <v>381</v>
      </c>
      <c r="K831" t="s">
        <v>114</v>
      </c>
      <c r="L831" t="str">
        <f t="shared" si="50"/>
        <v>NIT</v>
      </c>
      <c r="M831" t="str">
        <f t="shared" si="51"/>
        <v>06142709750018</v>
      </c>
      <c r="N831" t="s">
        <v>115</v>
      </c>
      <c r="O831">
        <v>0</v>
      </c>
      <c r="P831">
        <v>0</v>
      </c>
      <c r="Q831">
        <v>49.36</v>
      </c>
      <c r="R831">
        <v>6.4168000000000003</v>
      </c>
      <c r="S831">
        <v>0</v>
      </c>
      <c r="T831">
        <v>0</v>
      </c>
      <c r="U831">
        <v>55.776800000000001</v>
      </c>
      <c r="V831">
        <v>0</v>
      </c>
      <c r="W831" t="s">
        <v>1</v>
      </c>
    </row>
    <row r="832" spans="1:23">
      <c r="A832" t="s">
        <v>8563</v>
      </c>
      <c r="B832" t="str">
        <f t="shared" si="52"/>
        <v>Mayo</v>
      </c>
      <c r="C832" s="20" t="s">
        <v>8622</v>
      </c>
      <c r="D832" t="s">
        <v>1</v>
      </c>
      <c r="E832" t="s">
        <v>0</v>
      </c>
      <c r="F832" t="str">
        <f t="shared" si="49"/>
        <v>CCF</v>
      </c>
      <c r="G832" t="s">
        <v>8232</v>
      </c>
      <c r="H832" t="s">
        <v>8233</v>
      </c>
      <c r="I832">
        <v>380</v>
      </c>
      <c r="J832">
        <v>380</v>
      </c>
      <c r="K832" t="s">
        <v>114</v>
      </c>
      <c r="L832" t="str">
        <f t="shared" si="50"/>
        <v>NIT</v>
      </c>
      <c r="M832" t="str">
        <f t="shared" si="51"/>
        <v>06142709750018</v>
      </c>
      <c r="N832" t="s">
        <v>115</v>
      </c>
      <c r="O832">
        <v>0</v>
      </c>
      <c r="P832">
        <v>0</v>
      </c>
      <c r="Q832">
        <v>60.13</v>
      </c>
      <c r="R832">
        <v>7.8169000000000004</v>
      </c>
      <c r="S832">
        <v>0</v>
      </c>
      <c r="T832">
        <v>0</v>
      </c>
      <c r="U832">
        <v>67.946899999999999</v>
      </c>
      <c r="V832">
        <v>0</v>
      </c>
      <c r="W832" t="s">
        <v>1</v>
      </c>
    </row>
    <row r="833" spans="1:23">
      <c r="A833" t="s">
        <v>8563</v>
      </c>
      <c r="B833" t="str">
        <f t="shared" si="52"/>
        <v>Mayo</v>
      </c>
      <c r="C833" s="20" t="s">
        <v>8622</v>
      </c>
      <c r="D833" t="s">
        <v>1</v>
      </c>
      <c r="E833" t="s">
        <v>0</v>
      </c>
      <c r="F833" t="str">
        <f t="shared" si="49"/>
        <v>CCF</v>
      </c>
      <c r="G833" t="s">
        <v>8232</v>
      </c>
      <c r="H833" t="s">
        <v>8233</v>
      </c>
      <c r="I833">
        <v>379</v>
      </c>
      <c r="J833">
        <v>379</v>
      </c>
      <c r="K833" t="s">
        <v>114</v>
      </c>
      <c r="L833" t="str">
        <f t="shared" si="50"/>
        <v>NIT</v>
      </c>
      <c r="M833" t="str">
        <f t="shared" si="51"/>
        <v>06142709750018</v>
      </c>
      <c r="N833" t="s">
        <v>115</v>
      </c>
      <c r="O833">
        <v>0</v>
      </c>
      <c r="P833">
        <v>0</v>
      </c>
      <c r="Q833">
        <v>66.03</v>
      </c>
      <c r="R833">
        <v>8.5838999999999999</v>
      </c>
      <c r="S833">
        <v>0</v>
      </c>
      <c r="T833">
        <v>0</v>
      </c>
      <c r="U833">
        <v>74.613900000000001</v>
      </c>
      <c r="V833">
        <v>0</v>
      </c>
      <c r="W833" t="s">
        <v>1</v>
      </c>
    </row>
    <row r="834" spans="1:23">
      <c r="A834" t="s">
        <v>8563</v>
      </c>
      <c r="B834" t="str">
        <f t="shared" si="52"/>
        <v>Mayo</v>
      </c>
      <c r="C834" s="20" t="s">
        <v>8625</v>
      </c>
      <c r="D834" t="s">
        <v>1</v>
      </c>
      <c r="E834" t="s">
        <v>0</v>
      </c>
      <c r="F834" t="str">
        <f t="shared" si="49"/>
        <v>CCF</v>
      </c>
      <c r="G834" t="s">
        <v>8232</v>
      </c>
      <c r="H834" t="s">
        <v>8233</v>
      </c>
      <c r="I834">
        <v>376</v>
      </c>
      <c r="J834">
        <v>376</v>
      </c>
      <c r="K834" t="s">
        <v>114</v>
      </c>
      <c r="L834" t="str">
        <f t="shared" si="50"/>
        <v>NIT</v>
      </c>
      <c r="M834" t="str">
        <f t="shared" si="51"/>
        <v>06142709750018</v>
      </c>
      <c r="N834" t="s">
        <v>115</v>
      </c>
      <c r="O834">
        <v>0</v>
      </c>
      <c r="P834">
        <v>0</v>
      </c>
      <c r="Q834">
        <v>64.23</v>
      </c>
      <c r="R834">
        <v>8.3499000000000017</v>
      </c>
      <c r="S834">
        <v>0</v>
      </c>
      <c r="T834">
        <v>0</v>
      </c>
      <c r="U834">
        <v>72.579900000000009</v>
      </c>
      <c r="V834">
        <v>0</v>
      </c>
      <c r="W834" t="s">
        <v>1</v>
      </c>
    </row>
    <row r="835" spans="1:23">
      <c r="A835" t="s">
        <v>8563</v>
      </c>
      <c r="B835" t="str">
        <f t="shared" si="52"/>
        <v>Mayo</v>
      </c>
      <c r="C835" s="20" t="s">
        <v>8625</v>
      </c>
      <c r="D835" t="s">
        <v>1</v>
      </c>
      <c r="E835" t="s">
        <v>0</v>
      </c>
      <c r="F835" t="str">
        <f t="shared" ref="F835:F898" si="53">IF(E835="05","Nota de crédito","CCF")</f>
        <v>CCF</v>
      </c>
      <c r="G835" t="s">
        <v>8232</v>
      </c>
      <c r="H835" t="s">
        <v>8233</v>
      </c>
      <c r="I835">
        <v>375</v>
      </c>
      <c r="J835">
        <v>375</v>
      </c>
      <c r="K835" t="s">
        <v>114</v>
      </c>
      <c r="L835" t="str">
        <f t="shared" ref="L835:L898" si="54">IF(K835=0,"DUI","NIT")</f>
        <v>NIT</v>
      </c>
      <c r="M835" t="str">
        <f t="shared" ref="M835:M898" si="55">IF(K835=0,V835,K835)</f>
        <v>06142709750018</v>
      </c>
      <c r="N835" t="s">
        <v>115</v>
      </c>
      <c r="O835">
        <v>0</v>
      </c>
      <c r="P835">
        <v>0</v>
      </c>
      <c r="Q835">
        <v>63.83</v>
      </c>
      <c r="R835">
        <v>8.2979000000000003</v>
      </c>
      <c r="S835">
        <v>0</v>
      </c>
      <c r="T835">
        <v>0</v>
      </c>
      <c r="U835">
        <v>72.127899999999997</v>
      </c>
      <c r="V835">
        <v>0</v>
      </c>
      <c r="W835" t="s">
        <v>1</v>
      </c>
    </row>
    <row r="836" spans="1:23">
      <c r="A836" t="s">
        <v>8563</v>
      </c>
      <c r="B836" t="str">
        <f t="shared" si="52"/>
        <v>Mayo</v>
      </c>
      <c r="C836" s="20" t="s">
        <v>8625</v>
      </c>
      <c r="D836" t="s">
        <v>1</v>
      </c>
      <c r="E836" t="s">
        <v>0</v>
      </c>
      <c r="F836" t="str">
        <f t="shared" si="53"/>
        <v>CCF</v>
      </c>
      <c r="G836" t="s">
        <v>8232</v>
      </c>
      <c r="H836" t="s">
        <v>8233</v>
      </c>
      <c r="I836">
        <v>374</v>
      </c>
      <c r="J836">
        <v>374</v>
      </c>
      <c r="K836" t="s">
        <v>1480</v>
      </c>
      <c r="L836" t="str">
        <f t="shared" si="54"/>
        <v>NIT</v>
      </c>
      <c r="M836" t="str">
        <f t="shared" si="55"/>
        <v>05113001661024</v>
      </c>
      <c r="N836" t="s">
        <v>8100</v>
      </c>
      <c r="O836">
        <v>0</v>
      </c>
      <c r="P836">
        <v>0</v>
      </c>
      <c r="Q836">
        <v>18.100000000000001</v>
      </c>
      <c r="R836">
        <v>2.3530000000000002</v>
      </c>
      <c r="S836">
        <v>0</v>
      </c>
      <c r="T836">
        <v>0</v>
      </c>
      <c r="U836">
        <v>20.453000000000003</v>
      </c>
      <c r="V836">
        <v>0</v>
      </c>
      <c r="W836" t="s">
        <v>1</v>
      </c>
    </row>
    <row r="837" spans="1:23">
      <c r="A837" t="s">
        <v>8563</v>
      </c>
      <c r="B837" t="str">
        <f t="shared" si="52"/>
        <v>Mayo</v>
      </c>
      <c r="C837" s="20" t="s">
        <v>8651</v>
      </c>
      <c r="D837" t="s">
        <v>1</v>
      </c>
      <c r="E837" t="s">
        <v>0</v>
      </c>
      <c r="F837" t="str">
        <f t="shared" si="53"/>
        <v>CCF</v>
      </c>
      <c r="G837" t="s">
        <v>8232</v>
      </c>
      <c r="H837" t="s">
        <v>8233</v>
      </c>
      <c r="I837">
        <v>373</v>
      </c>
      <c r="J837">
        <v>373</v>
      </c>
      <c r="K837" t="s">
        <v>1480</v>
      </c>
      <c r="L837" t="str">
        <f t="shared" si="54"/>
        <v>NIT</v>
      </c>
      <c r="M837" t="str">
        <f t="shared" si="55"/>
        <v>05113001661024</v>
      </c>
      <c r="N837" t="s">
        <v>8100</v>
      </c>
      <c r="O837">
        <v>0</v>
      </c>
      <c r="P837">
        <v>0</v>
      </c>
      <c r="Q837">
        <v>17.690000000000001</v>
      </c>
      <c r="R837">
        <v>2.2997000000000001</v>
      </c>
      <c r="S837">
        <v>0</v>
      </c>
      <c r="T837">
        <v>0</v>
      </c>
      <c r="U837">
        <v>19.989700000000003</v>
      </c>
      <c r="V837">
        <v>0</v>
      </c>
      <c r="W837" t="s">
        <v>1</v>
      </c>
    </row>
    <row r="838" spans="1:23">
      <c r="A838" t="s">
        <v>8563</v>
      </c>
      <c r="B838" t="str">
        <f t="shared" si="52"/>
        <v>Mayo</v>
      </c>
      <c r="C838" s="20" t="s">
        <v>8651</v>
      </c>
      <c r="D838" t="s">
        <v>1</v>
      </c>
      <c r="E838" t="s">
        <v>0</v>
      </c>
      <c r="F838" t="str">
        <f t="shared" si="53"/>
        <v>CCF</v>
      </c>
      <c r="G838" t="s">
        <v>8232</v>
      </c>
      <c r="H838" t="s">
        <v>8233</v>
      </c>
      <c r="I838">
        <v>372</v>
      </c>
      <c r="J838">
        <v>372</v>
      </c>
      <c r="K838" t="s">
        <v>1480</v>
      </c>
      <c r="L838" t="str">
        <f t="shared" si="54"/>
        <v>NIT</v>
      </c>
      <c r="M838" t="str">
        <f t="shared" si="55"/>
        <v>05113001661024</v>
      </c>
      <c r="N838" t="s">
        <v>8100</v>
      </c>
      <c r="O838">
        <v>0</v>
      </c>
      <c r="P838">
        <v>0</v>
      </c>
      <c r="Q838">
        <v>45.52</v>
      </c>
      <c r="R838">
        <v>5.9176000000000002</v>
      </c>
      <c r="S838">
        <v>0</v>
      </c>
      <c r="T838">
        <v>0</v>
      </c>
      <c r="U838">
        <v>51.437600000000003</v>
      </c>
      <c r="V838">
        <v>0</v>
      </c>
      <c r="W838" t="s">
        <v>1</v>
      </c>
    </row>
    <row r="839" spans="1:23">
      <c r="A839" t="s">
        <v>8563</v>
      </c>
      <c r="B839" t="str">
        <f t="shared" si="52"/>
        <v>Mayo</v>
      </c>
      <c r="C839" s="20" t="s">
        <v>8651</v>
      </c>
      <c r="D839" t="s">
        <v>1</v>
      </c>
      <c r="E839" t="s">
        <v>0</v>
      </c>
      <c r="F839" t="str">
        <f t="shared" si="53"/>
        <v>CCF</v>
      </c>
      <c r="G839" t="s">
        <v>8232</v>
      </c>
      <c r="H839" t="s">
        <v>8233</v>
      </c>
      <c r="I839">
        <v>371</v>
      </c>
      <c r="J839">
        <v>371</v>
      </c>
      <c r="K839" t="s">
        <v>1480</v>
      </c>
      <c r="L839" t="str">
        <f t="shared" si="54"/>
        <v>NIT</v>
      </c>
      <c r="M839" t="str">
        <f t="shared" si="55"/>
        <v>05113001661024</v>
      </c>
      <c r="N839" t="s">
        <v>8100</v>
      </c>
      <c r="O839">
        <v>0</v>
      </c>
      <c r="P839">
        <v>0</v>
      </c>
      <c r="Q839">
        <v>21.9</v>
      </c>
      <c r="R839">
        <v>2.847</v>
      </c>
      <c r="S839">
        <v>0</v>
      </c>
      <c r="T839">
        <v>0</v>
      </c>
      <c r="U839">
        <v>24.747</v>
      </c>
      <c r="V839">
        <v>0</v>
      </c>
      <c r="W839" t="s">
        <v>1</v>
      </c>
    </row>
    <row r="840" spans="1:23">
      <c r="A840" t="s">
        <v>8563</v>
      </c>
      <c r="B840" t="str">
        <f t="shared" si="52"/>
        <v>Mayo</v>
      </c>
      <c r="C840" s="20" t="s">
        <v>8651</v>
      </c>
      <c r="D840" t="s">
        <v>1</v>
      </c>
      <c r="E840" t="s">
        <v>0</v>
      </c>
      <c r="F840" t="str">
        <f t="shared" si="53"/>
        <v>CCF</v>
      </c>
      <c r="G840" t="s">
        <v>8232</v>
      </c>
      <c r="H840" t="s">
        <v>8233</v>
      </c>
      <c r="I840">
        <v>370</v>
      </c>
      <c r="J840">
        <v>370</v>
      </c>
      <c r="K840" t="s">
        <v>114</v>
      </c>
      <c r="L840" t="str">
        <f t="shared" si="54"/>
        <v>NIT</v>
      </c>
      <c r="M840" t="str">
        <f t="shared" si="55"/>
        <v>06142709750018</v>
      </c>
      <c r="N840" t="s">
        <v>115</v>
      </c>
      <c r="O840">
        <v>0</v>
      </c>
      <c r="P840">
        <v>0</v>
      </c>
      <c r="Q840">
        <v>38.380000000000003</v>
      </c>
      <c r="R840">
        <v>4.9894000000000007</v>
      </c>
      <c r="S840">
        <v>0</v>
      </c>
      <c r="T840">
        <v>0</v>
      </c>
      <c r="U840">
        <v>43.369400000000006</v>
      </c>
      <c r="V840">
        <v>0</v>
      </c>
      <c r="W840" t="s">
        <v>1</v>
      </c>
    </row>
    <row r="841" spans="1:23">
      <c r="A841" t="s">
        <v>8563</v>
      </c>
      <c r="B841" t="str">
        <f t="shared" si="52"/>
        <v>Mayo</v>
      </c>
      <c r="C841" s="20" t="s">
        <v>8627</v>
      </c>
      <c r="D841" t="s">
        <v>1</v>
      </c>
      <c r="E841" t="s">
        <v>0</v>
      </c>
      <c r="F841" t="str">
        <f t="shared" si="53"/>
        <v>CCF</v>
      </c>
      <c r="G841" t="s">
        <v>8232</v>
      </c>
      <c r="H841" t="s">
        <v>8233</v>
      </c>
      <c r="I841">
        <v>369</v>
      </c>
      <c r="J841">
        <v>369</v>
      </c>
      <c r="K841" t="s">
        <v>114</v>
      </c>
      <c r="L841" t="str">
        <f t="shared" si="54"/>
        <v>NIT</v>
      </c>
      <c r="M841" t="str">
        <f t="shared" si="55"/>
        <v>06142709750018</v>
      </c>
      <c r="N841" t="s">
        <v>115</v>
      </c>
      <c r="O841">
        <v>0</v>
      </c>
      <c r="P841">
        <v>0</v>
      </c>
      <c r="Q841">
        <v>47.86</v>
      </c>
      <c r="R841">
        <v>6.2218</v>
      </c>
      <c r="S841">
        <v>0</v>
      </c>
      <c r="T841">
        <v>0</v>
      </c>
      <c r="U841">
        <v>54.081800000000001</v>
      </c>
      <c r="V841">
        <v>0</v>
      </c>
      <c r="W841" t="s">
        <v>1</v>
      </c>
    </row>
    <row r="842" spans="1:23">
      <c r="A842" t="s">
        <v>8563</v>
      </c>
      <c r="B842" t="str">
        <f t="shared" si="52"/>
        <v>Mayo</v>
      </c>
      <c r="C842" s="20" t="s">
        <v>8627</v>
      </c>
      <c r="D842" t="s">
        <v>1</v>
      </c>
      <c r="E842" t="s">
        <v>0</v>
      </c>
      <c r="F842" t="str">
        <f t="shared" si="53"/>
        <v>CCF</v>
      </c>
      <c r="G842" t="s">
        <v>8232</v>
      </c>
      <c r="H842" t="s">
        <v>8233</v>
      </c>
      <c r="I842">
        <v>368</v>
      </c>
      <c r="J842">
        <v>368</v>
      </c>
      <c r="K842" t="s">
        <v>114</v>
      </c>
      <c r="L842" t="str">
        <f t="shared" si="54"/>
        <v>NIT</v>
      </c>
      <c r="M842" t="str">
        <f t="shared" si="55"/>
        <v>06142709750018</v>
      </c>
      <c r="N842" t="s">
        <v>115</v>
      </c>
      <c r="O842">
        <v>0</v>
      </c>
      <c r="P842">
        <v>0</v>
      </c>
      <c r="Q842">
        <v>27.52</v>
      </c>
      <c r="R842">
        <v>3.5775999999999999</v>
      </c>
      <c r="S842">
        <v>0</v>
      </c>
      <c r="T842">
        <v>0</v>
      </c>
      <c r="U842">
        <v>31.0976</v>
      </c>
      <c r="V842">
        <v>0</v>
      </c>
      <c r="W842" t="s">
        <v>1</v>
      </c>
    </row>
    <row r="843" spans="1:23">
      <c r="A843" t="s">
        <v>8563</v>
      </c>
      <c r="B843" t="str">
        <f t="shared" si="52"/>
        <v>Mayo</v>
      </c>
      <c r="C843" s="20" t="s">
        <v>8650</v>
      </c>
      <c r="D843" t="s">
        <v>1</v>
      </c>
      <c r="E843" t="s">
        <v>0</v>
      </c>
      <c r="F843" t="str">
        <f t="shared" si="53"/>
        <v>CCF</v>
      </c>
      <c r="G843" t="s">
        <v>8232</v>
      </c>
      <c r="H843" t="s">
        <v>8233</v>
      </c>
      <c r="I843">
        <v>367</v>
      </c>
      <c r="J843">
        <v>367</v>
      </c>
      <c r="K843" t="s">
        <v>114</v>
      </c>
      <c r="L843" t="str">
        <f t="shared" si="54"/>
        <v>NIT</v>
      </c>
      <c r="M843" t="str">
        <f t="shared" si="55"/>
        <v>06142709750018</v>
      </c>
      <c r="N843" t="s">
        <v>115</v>
      </c>
      <c r="O843">
        <v>0</v>
      </c>
      <c r="P843">
        <v>0</v>
      </c>
      <c r="Q843">
        <v>61.7</v>
      </c>
      <c r="R843">
        <v>8.0210000000000008</v>
      </c>
      <c r="S843">
        <v>0</v>
      </c>
      <c r="T843">
        <v>0</v>
      </c>
      <c r="U843">
        <v>69.721000000000004</v>
      </c>
      <c r="V843">
        <v>0</v>
      </c>
      <c r="W843" t="s">
        <v>1</v>
      </c>
    </row>
    <row r="844" spans="1:23">
      <c r="A844" t="s">
        <v>8563</v>
      </c>
      <c r="B844" t="str">
        <f t="shared" si="52"/>
        <v>Mayo</v>
      </c>
      <c r="C844" s="20" t="s">
        <v>8650</v>
      </c>
      <c r="D844" t="s">
        <v>1</v>
      </c>
      <c r="E844" t="s">
        <v>0</v>
      </c>
      <c r="F844" t="str">
        <f t="shared" si="53"/>
        <v>CCF</v>
      </c>
      <c r="G844" t="s">
        <v>8232</v>
      </c>
      <c r="H844" t="s">
        <v>8233</v>
      </c>
      <c r="I844">
        <v>366</v>
      </c>
      <c r="J844">
        <v>366</v>
      </c>
      <c r="K844" t="s">
        <v>114</v>
      </c>
      <c r="L844" t="str">
        <f t="shared" si="54"/>
        <v>NIT</v>
      </c>
      <c r="M844" t="str">
        <f t="shared" si="55"/>
        <v>06142709750018</v>
      </c>
      <c r="N844" t="s">
        <v>115</v>
      </c>
      <c r="O844">
        <v>0</v>
      </c>
      <c r="P844">
        <v>0</v>
      </c>
      <c r="Q844">
        <v>69.989999999999995</v>
      </c>
      <c r="R844">
        <v>9.0986999999999991</v>
      </c>
      <c r="S844">
        <v>0</v>
      </c>
      <c r="T844">
        <v>0</v>
      </c>
      <c r="U844">
        <v>79.088699999999989</v>
      </c>
      <c r="V844">
        <v>0</v>
      </c>
      <c r="W844" t="s">
        <v>1</v>
      </c>
    </row>
    <row r="845" spans="1:23">
      <c r="A845" t="s">
        <v>8563</v>
      </c>
      <c r="B845" t="str">
        <f t="shared" si="52"/>
        <v>Mayo</v>
      </c>
      <c r="C845" s="20" t="s">
        <v>8650</v>
      </c>
      <c r="D845" t="s">
        <v>1</v>
      </c>
      <c r="E845" t="s">
        <v>0</v>
      </c>
      <c r="F845" t="str">
        <f t="shared" si="53"/>
        <v>CCF</v>
      </c>
      <c r="G845" t="s">
        <v>8232</v>
      </c>
      <c r="H845" t="s">
        <v>8233</v>
      </c>
      <c r="I845">
        <v>365</v>
      </c>
      <c r="J845">
        <v>365</v>
      </c>
      <c r="K845" t="s">
        <v>114</v>
      </c>
      <c r="L845" t="str">
        <f t="shared" si="54"/>
        <v>NIT</v>
      </c>
      <c r="M845" t="str">
        <f t="shared" si="55"/>
        <v>06142709750018</v>
      </c>
      <c r="N845" t="s">
        <v>115</v>
      </c>
      <c r="O845">
        <v>0</v>
      </c>
      <c r="P845">
        <v>0</v>
      </c>
      <c r="Q845">
        <v>48.57</v>
      </c>
      <c r="R845">
        <v>6.3140999999999998</v>
      </c>
      <c r="S845">
        <v>0</v>
      </c>
      <c r="T845">
        <v>0</v>
      </c>
      <c r="U845">
        <v>54.884100000000004</v>
      </c>
      <c r="V845">
        <v>0</v>
      </c>
      <c r="W845" t="s">
        <v>1</v>
      </c>
    </row>
    <row r="846" spans="1:23">
      <c r="A846" t="s">
        <v>8563</v>
      </c>
      <c r="B846" t="str">
        <f t="shared" si="52"/>
        <v>Mayo</v>
      </c>
      <c r="C846" s="20" t="s">
        <v>8650</v>
      </c>
      <c r="D846" t="s">
        <v>1</v>
      </c>
      <c r="E846" t="s">
        <v>0</v>
      </c>
      <c r="F846" t="str">
        <f t="shared" si="53"/>
        <v>CCF</v>
      </c>
      <c r="G846" t="s">
        <v>8232</v>
      </c>
      <c r="H846" t="s">
        <v>8233</v>
      </c>
      <c r="I846">
        <v>363</v>
      </c>
      <c r="J846">
        <v>363</v>
      </c>
      <c r="K846" t="s">
        <v>114</v>
      </c>
      <c r="L846" t="str">
        <f t="shared" si="54"/>
        <v>NIT</v>
      </c>
      <c r="M846" t="str">
        <f t="shared" si="55"/>
        <v>06142709750018</v>
      </c>
      <c r="N846" t="s">
        <v>115</v>
      </c>
      <c r="O846">
        <v>0</v>
      </c>
      <c r="P846">
        <v>0</v>
      </c>
      <c r="Q846">
        <v>57.65</v>
      </c>
      <c r="R846">
        <v>7.4945000000000004</v>
      </c>
      <c r="S846">
        <v>0</v>
      </c>
      <c r="T846">
        <v>0</v>
      </c>
      <c r="U846">
        <v>65.144499999999994</v>
      </c>
      <c r="V846">
        <v>0</v>
      </c>
      <c r="W846" t="s">
        <v>1</v>
      </c>
    </row>
    <row r="847" spans="1:23">
      <c r="A847" t="s">
        <v>8563</v>
      </c>
      <c r="B847" t="str">
        <f t="shared" si="52"/>
        <v>Mayo</v>
      </c>
      <c r="C847" s="20" t="s">
        <v>8641</v>
      </c>
      <c r="D847" t="s">
        <v>1</v>
      </c>
      <c r="E847" t="s">
        <v>0</v>
      </c>
      <c r="F847" t="str">
        <f t="shared" si="53"/>
        <v>CCF</v>
      </c>
      <c r="G847" t="s">
        <v>8232</v>
      </c>
      <c r="H847" t="s">
        <v>8233</v>
      </c>
      <c r="I847">
        <v>360</v>
      </c>
      <c r="J847">
        <v>360</v>
      </c>
      <c r="K847" t="s">
        <v>8011</v>
      </c>
      <c r="L847" t="str">
        <f t="shared" si="54"/>
        <v>NIT</v>
      </c>
      <c r="M847" t="str">
        <f t="shared" si="55"/>
        <v>06140812091091</v>
      </c>
      <c r="N847" t="s">
        <v>8012</v>
      </c>
      <c r="O847">
        <v>0</v>
      </c>
      <c r="P847">
        <v>0</v>
      </c>
      <c r="Q847">
        <v>22.38</v>
      </c>
      <c r="R847">
        <v>2.9093999999999998</v>
      </c>
      <c r="S847">
        <v>0</v>
      </c>
      <c r="T847">
        <v>0</v>
      </c>
      <c r="U847">
        <v>25.289400000000001</v>
      </c>
      <c r="V847">
        <v>0</v>
      </c>
      <c r="W847" t="s">
        <v>1</v>
      </c>
    </row>
    <row r="848" spans="1:23">
      <c r="A848" t="s">
        <v>8563</v>
      </c>
      <c r="B848" t="str">
        <f t="shared" si="52"/>
        <v>Mayo</v>
      </c>
      <c r="C848" s="20" t="s">
        <v>8641</v>
      </c>
      <c r="D848" t="s">
        <v>1</v>
      </c>
      <c r="E848" t="s">
        <v>0</v>
      </c>
      <c r="F848" t="str">
        <f t="shared" si="53"/>
        <v>CCF</v>
      </c>
      <c r="G848" t="s">
        <v>8232</v>
      </c>
      <c r="H848" t="s">
        <v>8233</v>
      </c>
      <c r="I848">
        <v>359</v>
      </c>
      <c r="J848">
        <v>359</v>
      </c>
      <c r="K848" t="s">
        <v>8011</v>
      </c>
      <c r="L848" t="str">
        <f t="shared" si="54"/>
        <v>NIT</v>
      </c>
      <c r="M848" t="str">
        <f t="shared" si="55"/>
        <v>06140812091091</v>
      </c>
      <c r="N848" t="s">
        <v>8012</v>
      </c>
      <c r="O848">
        <v>0</v>
      </c>
      <c r="P848">
        <v>0</v>
      </c>
      <c r="Q848">
        <v>5.95</v>
      </c>
      <c r="R848">
        <v>0.77350000000000008</v>
      </c>
      <c r="S848">
        <v>0</v>
      </c>
      <c r="T848">
        <v>0</v>
      </c>
      <c r="U848">
        <v>6.7235000000000005</v>
      </c>
      <c r="V848">
        <v>0</v>
      </c>
      <c r="W848" t="s">
        <v>1</v>
      </c>
    </row>
    <row r="849" spans="1:23">
      <c r="A849" t="s">
        <v>8563</v>
      </c>
      <c r="B849" t="str">
        <f t="shared" si="52"/>
        <v>Mayo</v>
      </c>
      <c r="C849" s="20" t="s">
        <v>8641</v>
      </c>
      <c r="D849" t="s">
        <v>1</v>
      </c>
      <c r="E849" t="s">
        <v>0</v>
      </c>
      <c r="F849" t="str">
        <f t="shared" si="53"/>
        <v>CCF</v>
      </c>
      <c r="G849" t="s">
        <v>8232</v>
      </c>
      <c r="H849" t="s">
        <v>8233</v>
      </c>
      <c r="I849">
        <v>358</v>
      </c>
      <c r="J849">
        <v>358</v>
      </c>
      <c r="K849" t="s">
        <v>645</v>
      </c>
      <c r="L849" t="str">
        <f t="shared" si="54"/>
        <v>NIT</v>
      </c>
      <c r="M849" t="str">
        <f t="shared" si="55"/>
        <v>07150603620028</v>
      </c>
      <c r="N849" t="s">
        <v>646</v>
      </c>
      <c r="O849">
        <v>0</v>
      </c>
      <c r="P849">
        <v>0</v>
      </c>
      <c r="Q849">
        <v>22.57</v>
      </c>
      <c r="R849">
        <v>2.9340999999999999</v>
      </c>
      <c r="S849">
        <v>0</v>
      </c>
      <c r="T849">
        <v>0</v>
      </c>
      <c r="U849">
        <v>25.504100000000001</v>
      </c>
      <c r="V849">
        <v>0</v>
      </c>
      <c r="W849" t="s">
        <v>1</v>
      </c>
    </row>
    <row r="850" spans="1:23">
      <c r="A850" t="s">
        <v>8563</v>
      </c>
      <c r="B850" t="str">
        <f t="shared" si="52"/>
        <v>Mayo</v>
      </c>
      <c r="C850" s="20" t="s">
        <v>8641</v>
      </c>
      <c r="D850" t="s">
        <v>1</v>
      </c>
      <c r="E850" t="s">
        <v>0</v>
      </c>
      <c r="F850" t="str">
        <f t="shared" si="53"/>
        <v>CCF</v>
      </c>
      <c r="G850" t="s">
        <v>8232</v>
      </c>
      <c r="H850" t="s">
        <v>8233</v>
      </c>
      <c r="I850">
        <v>357</v>
      </c>
      <c r="J850">
        <v>357</v>
      </c>
      <c r="K850" t="s">
        <v>114</v>
      </c>
      <c r="L850" t="str">
        <f t="shared" si="54"/>
        <v>NIT</v>
      </c>
      <c r="M850" t="str">
        <f t="shared" si="55"/>
        <v>06142709750018</v>
      </c>
      <c r="N850" t="s">
        <v>115</v>
      </c>
      <c r="O850">
        <v>0</v>
      </c>
      <c r="P850">
        <v>0</v>
      </c>
      <c r="Q850">
        <v>54.17</v>
      </c>
      <c r="R850">
        <v>7.0421000000000005</v>
      </c>
      <c r="S850">
        <v>0</v>
      </c>
      <c r="T850">
        <v>0</v>
      </c>
      <c r="U850">
        <v>61.2121</v>
      </c>
      <c r="V850">
        <v>0</v>
      </c>
      <c r="W850" t="s">
        <v>1</v>
      </c>
    </row>
    <row r="851" spans="1:23">
      <c r="A851" t="s">
        <v>8563</v>
      </c>
      <c r="B851" t="str">
        <f t="shared" si="52"/>
        <v>Mayo</v>
      </c>
      <c r="C851" s="20" t="s">
        <v>8641</v>
      </c>
      <c r="D851" t="s">
        <v>1</v>
      </c>
      <c r="E851" t="s">
        <v>0</v>
      </c>
      <c r="F851" t="str">
        <f t="shared" si="53"/>
        <v>CCF</v>
      </c>
      <c r="G851" t="s">
        <v>8232</v>
      </c>
      <c r="H851" t="s">
        <v>8233</v>
      </c>
      <c r="I851">
        <v>356</v>
      </c>
      <c r="J851">
        <v>356</v>
      </c>
      <c r="K851" t="s">
        <v>114</v>
      </c>
      <c r="L851" t="str">
        <f t="shared" si="54"/>
        <v>NIT</v>
      </c>
      <c r="M851" t="str">
        <f t="shared" si="55"/>
        <v>06142709750018</v>
      </c>
      <c r="N851" t="s">
        <v>115</v>
      </c>
      <c r="O851">
        <v>0</v>
      </c>
      <c r="P851">
        <v>0</v>
      </c>
      <c r="Q851">
        <v>47.93</v>
      </c>
      <c r="R851">
        <v>6.2309000000000001</v>
      </c>
      <c r="S851">
        <v>0</v>
      </c>
      <c r="T851">
        <v>0</v>
      </c>
      <c r="U851">
        <v>54.160899999999998</v>
      </c>
      <c r="V851">
        <v>0</v>
      </c>
      <c r="W851" t="s">
        <v>1</v>
      </c>
    </row>
    <row r="852" spans="1:23">
      <c r="A852" t="s">
        <v>8563</v>
      </c>
      <c r="B852" t="str">
        <f t="shared" si="52"/>
        <v>Mayo</v>
      </c>
      <c r="C852" s="20" t="s">
        <v>8641</v>
      </c>
      <c r="D852" t="s">
        <v>1</v>
      </c>
      <c r="E852" t="s">
        <v>8228</v>
      </c>
      <c r="F852" t="str">
        <f t="shared" si="53"/>
        <v>Nota de crédito</v>
      </c>
      <c r="G852" t="s">
        <v>8229</v>
      </c>
      <c r="H852" t="s">
        <v>8230</v>
      </c>
      <c r="I852">
        <v>276</v>
      </c>
      <c r="J852">
        <v>276</v>
      </c>
      <c r="K852" t="s">
        <v>528</v>
      </c>
      <c r="L852" t="str">
        <f t="shared" si="54"/>
        <v>NIT</v>
      </c>
      <c r="M852" t="str">
        <f t="shared" si="55"/>
        <v>12171412051020</v>
      </c>
      <c r="N852" t="s">
        <v>529</v>
      </c>
      <c r="O852">
        <v>0</v>
      </c>
      <c r="P852">
        <v>0</v>
      </c>
      <c r="Q852">
        <v>261.38</v>
      </c>
      <c r="R852">
        <v>33.979399999999998</v>
      </c>
      <c r="S852">
        <v>0</v>
      </c>
      <c r="T852">
        <v>0</v>
      </c>
      <c r="U852">
        <v>295.35939999999999</v>
      </c>
      <c r="V852">
        <v>0</v>
      </c>
      <c r="W852" t="s">
        <v>1</v>
      </c>
    </row>
    <row r="853" spans="1:23">
      <c r="A853" t="s">
        <v>8563</v>
      </c>
      <c r="B853" t="str">
        <f t="shared" si="52"/>
        <v>Mayo</v>
      </c>
      <c r="C853" s="20" t="s">
        <v>8641</v>
      </c>
      <c r="D853" t="s">
        <v>1</v>
      </c>
      <c r="E853" t="s">
        <v>8228</v>
      </c>
      <c r="F853" t="str">
        <f t="shared" si="53"/>
        <v>Nota de crédito</v>
      </c>
      <c r="G853" t="s">
        <v>8229</v>
      </c>
      <c r="H853" t="s">
        <v>8230</v>
      </c>
      <c r="I853">
        <v>277</v>
      </c>
      <c r="J853">
        <v>277</v>
      </c>
      <c r="K853" t="s">
        <v>79</v>
      </c>
      <c r="L853" t="str">
        <f t="shared" si="54"/>
        <v>NIT</v>
      </c>
      <c r="M853" t="str">
        <f t="shared" si="55"/>
        <v>11231810111015</v>
      </c>
      <c r="N853" t="s">
        <v>80</v>
      </c>
      <c r="O853">
        <v>0</v>
      </c>
      <c r="P853">
        <v>0</v>
      </c>
      <c r="Q853">
        <v>3.95</v>
      </c>
      <c r="R853">
        <v>0.51350000000000007</v>
      </c>
      <c r="S853">
        <v>0</v>
      </c>
      <c r="T853">
        <v>0</v>
      </c>
      <c r="U853">
        <v>4.4634999999999998</v>
      </c>
      <c r="V853">
        <v>0</v>
      </c>
      <c r="W853" t="s">
        <v>1</v>
      </c>
    </row>
    <row r="854" spans="1:23">
      <c r="A854" t="s">
        <v>8563</v>
      </c>
      <c r="B854" t="str">
        <f t="shared" si="52"/>
        <v>Mayo</v>
      </c>
      <c r="C854" s="20" t="s">
        <v>8641</v>
      </c>
      <c r="D854" t="s">
        <v>1</v>
      </c>
      <c r="E854" t="s">
        <v>8228</v>
      </c>
      <c r="F854" t="str">
        <f t="shared" si="53"/>
        <v>Nota de crédito</v>
      </c>
      <c r="G854" t="s">
        <v>8229</v>
      </c>
      <c r="H854" t="s">
        <v>8230</v>
      </c>
      <c r="I854">
        <v>278</v>
      </c>
      <c r="J854">
        <v>278</v>
      </c>
      <c r="K854" t="s">
        <v>77</v>
      </c>
      <c r="L854" t="str">
        <f t="shared" si="54"/>
        <v>NIT</v>
      </c>
      <c r="M854" t="str">
        <f t="shared" si="55"/>
        <v>11231402520010</v>
      </c>
      <c r="N854" t="s">
        <v>78</v>
      </c>
      <c r="O854">
        <v>0</v>
      </c>
      <c r="P854">
        <v>0</v>
      </c>
      <c r="Q854">
        <v>7.74</v>
      </c>
      <c r="R854">
        <v>1.0062</v>
      </c>
      <c r="S854">
        <v>0</v>
      </c>
      <c r="T854">
        <v>0</v>
      </c>
      <c r="U854">
        <v>8.7462</v>
      </c>
      <c r="V854">
        <v>0</v>
      </c>
      <c r="W854" t="s">
        <v>1</v>
      </c>
    </row>
    <row r="855" spans="1:23">
      <c r="A855" t="s">
        <v>8563</v>
      </c>
      <c r="B855" t="str">
        <f t="shared" si="52"/>
        <v>Mayo</v>
      </c>
      <c r="C855" s="20" t="s">
        <v>8641</v>
      </c>
      <c r="D855" t="s">
        <v>1</v>
      </c>
      <c r="E855" t="s">
        <v>8228</v>
      </c>
      <c r="F855" t="str">
        <f t="shared" si="53"/>
        <v>Nota de crédito</v>
      </c>
      <c r="G855" t="s">
        <v>8229</v>
      </c>
      <c r="H855" t="s">
        <v>8230</v>
      </c>
      <c r="I855">
        <v>279</v>
      </c>
      <c r="J855">
        <v>279</v>
      </c>
      <c r="K855" t="s">
        <v>528</v>
      </c>
      <c r="L855" t="str">
        <f t="shared" si="54"/>
        <v>NIT</v>
      </c>
      <c r="M855" t="str">
        <f t="shared" si="55"/>
        <v>12171412051020</v>
      </c>
      <c r="N855" t="s">
        <v>529</v>
      </c>
      <c r="O855">
        <v>0</v>
      </c>
      <c r="P855">
        <v>0</v>
      </c>
      <c r="Q855">
        <v>127.42</v>
      </c>
      <c r="R855">
        <v>16.564600000000002</v>
      </c>
      <c r="S855">
        <v>0</v>
      </c>
      <c r="T855">
        <v>0</v>
      </c>
      <c r="U855">
        <v>143.9846</v>
      </c>
      <c r="V855">
        <v>0</v>
      </c>
      <c r="W855" t="s">
        <v>1</v>
      </c>
    </row>
    <row r="856" spans="1:23">
      <c r="A856" t="s">
        <v>8563</v>
      </c>
      <c r="B856" t="str">
        <f t="shared" si="52"/>
        <v>Mayo</v>
      </c>
      <c r="C856" s="20" t="s">
        <v>8641</v>
      </c>
      <c r="D856" t="s">
        <v>1</v>
      </c>
      <c r="E856" t="s">
        <v>8228</v>
      </c>
      <c r="F856" t="str">
        <f t="shared" si="53"/>
        <v>Nota de crédito</v>
      </c>
      <c r="G856" t="s">
        <v>8229</v>
      </c>
      <c r="H856" t="s">
        <v>8230</v>
      </c>
      <c r="I856">
        <v>280</v>
      </c>
      <c r="J856">
        <v>280</v>
      </c>
      <c r="K856" t="s">
        <v>126</v>
      </c>
      <c r="L856" t="str">
        <f t="shared" si="54"/>
        <v>NIT</v>
      </c>
      <c r="M856" t="str">
        <f t="shared" si="55"/>
        <v>12172508931019</v>
      </c>
      <c r="N856" t="s">
        <v>127</v>
      </c>
      <c r="O856">
        <v>0</v>
      </c>
      <c r="P856">
        <v>0</v>
      </c>
      <c r="Q856">
        <v>15.93</v>
      </c>
      <c r="R856">
        <v>2.0709</v>
      </c>
      <c r="S856">
        <v>0</v>
      </c>
      <c r="T856">
        <v>0</v>
      </c>
      <c r="U856">
        <v>18.000900000000001</v>
      </c>
      <c r="V856">
        <v>0</v>
      </c>
      <c r="W856" t="s">
        <v>1</v>
      </c>
    </row>
    <row r="857" spans="1:23">
      <c r="A857" t="s">
        <v>8563</v>
      </c>
      <c r="B857" t="str">
        <f t="shared" si="52"/>
        <v>Mayo</v>
      </c>
      <c r="C857" s="20" t="s">
        <v>8641</v>
      </c>
      <c r="D857" t="s">
        <v>1</v>
      </c>
      <c r="E857" t="s">
        <v>8228</v>
      </c>
      <c r="F857" t="str">
        <f t="shared" si="53"/>
        <v>Nota de crédito</v>
      </c>
      <c r="G857" t="s">
        <v>8229</v>
      </c>
      <c r="H857" t="s">
        <v>8230</v>
      </c>
      <c r="I857">
        <v>281</v>
      </c>
      <c r="J857">
        <v>281</v>
      </c>
      <c r="K857" t="s">
        <v>77</v>
      </c>
      <c r="L857" t="str">
        <f t="shared" si="54"/>
        <v>NIT</v>
      </c>
      <c r="M857" t="str">
        <f t="shared" si="55"/>
        <v>11231402520010</v>
      </c>
      <c r="N857" t="s">
        <v>78</v>
      </c>
      <c r="O857">
        <v>0</v>
      </c>
      <c r="P857">
        <v>0</v>
      </c>
      <c r="Q857">
        <v>22.92</v>
      </c>
      <c r="R857">
        <v>2.9796000000000005</v>
      </c>
      <c r="S857">
        <v>0</v>
      </c>
      <c r="T857">
        <v>0</v>
      </c>
      <c r="U857">
        <v>25.899600000000003</v>
      </c>
      <c r="V857">
        <v>0</v>
      </c>
      <c r="W857" t="s">
        <v>1</v>
      </c>
    </row>
    <row r="858" spans="1:23">
      <c r="A858" t="s">
        <v>8563</v>
      </c>
      <c r="B858" t="str">
        <f t="shared" si="52"/>
        <v>Mayo</v>
      </c>
      <c r="C858" s="20" t="s">
        <v>8641</v>
      </c>
      <c r="D858" t="s">
        <v>1</v>
      </c>
      <c r="E858" t="s">
        <v>8228</v>
      </c>
      <c r="F858" t="str">
        <f t="shared" si="53"/>
        <v>Nota de crédito</v>
      </c>
      <c r="G858" t="s">
        <v>8229</v>
      </c>
      <c r="H858" t="s">
        <v>8230</v>
      </c>
      <c r="I858">
        <v>282</v>
      </c>
      <c r="J858">
        <v>282</v>
      </c>
      <c r="K858" t="s">
        <v>431</v>
      </c>
      <c r="L858" t="str">
        <f t="shared" si="54"/>
        <v>NIT</v>
      </c>
      <c r="M858" t="str">
        <f t="shared" si="55"/>
        <v>12171202881011</v>
      </c>
      <c r="N858" t="s">
        <v>432</v>
      </c>
      <c r="O858">
        <v>0</v>
      </c>
      <c r="P858">
        <v>0</v>
      </c>
      <c r="Q858">
        <v>1.08</v>
      </c>
      <c r="R858">
        <v>0.14040000000000002</v>
      </c>
      <c r="S858">
        <v>0</v>
      </c>
      <c r="T858">
        <v>0</v>
      </c>
      <c r="U858">
        <v>1.2204000000000002</v>
      </c>
      <c r="V858">
        <v>0</v>
      </c>
      <c r="W858" t="s">
        <v>1</v>
      </c>
    </row>
    <row r="859" spans="1:23">
      <c r="A859" t="s">
        <v>8563</v>
      </c>
      <c r="B859" t="str">
        <f t="shared" si="52"/>
        <v>Mayo</v>
      </c>
      <c r="C859" s="20" t="s">
        <v>8641</v>
      </c>
      <c r="D859" t="s">
        <v>1</v>
      </c>
      <c r="E859" t="s">
        <v>8228</v>
      </c>
      <c r="F859" t="str">
        <f t="shared" si="53"/>
        <v>Nota de crédito</v>
      </c>
      <c r="G859" t="s">
        <v>8229</v>
      </c>
      <c r="H859" t="s">
        <v>8230</v>
      </c>
      <c r="I859">
        <v>283</v>
      </c>
      <c r="J859">
        <v>283</v>
      </c>
      <c r="K859" t="s">
        <v>550</v>
      </c>
      <c r="L859" t="str">
        <f t="shared" si="54"/>
        <v>NIT</v>
      </c>
      <c r="M859" t="str">
        <f t="shared" si="55"/>
        <v>06011411901010</v>
      </c>
      <c r="N859" t="s">
        <v>551</v>
      </c>
      <c r="O859">
        <v>0</v>
      </c>
      <c r="P859">
        <v>0</v>
      </c>
      <c r="Q859">
        <v>6</v>
      </c>
      <c r="R859">
        <v>0.78</v>
      </c>
      <c r="S859">
        <v>0</v>
      </c>
      <c r="T859">
        <v>0</v>
      </c>
      <c r="U859">
        <v>6.78</v>
      </c>
      <c r="V859">
        <v>0</v>
      </c>
      <c r="W859" t="s">
        <v>1</v>
      </c>
    </row>
    <row r="860" spans="1:23">
      <c r="A860" t="s">
        <v>8563</v>
      </c>
      <c r="B860" t="str">
        <f t="shared" si="52"/>
        <v>Mayo</v>
      </c>
      <c r="C860" s="20" t="s">
        <v>8641</v>
      </c>
      <c r="D860" t="s">
        <v>1</v>
      </c>
      <c r="E860" t="s">
        <v>8228</v>
      </c>
      <c r="F860" t="str">
        <f t="shared" si="53"/>
        <v>Nota de crédito</v>
      </c>
      <c r="G860" t="s">
        <v>8229</v>
      </c>
      <c r="H860" t="s">
        <v>8230</v>
      </c>
      <c r="I860">
        <v>284</v>
      </c>
      <c r="J860">
        <v>284</v>
      </c>
      <c r="K860" t="s">
        <v>550</v>
      </c>
      <c r="L860" t="str">
        <f t="shared" si="54"/>
        <v>NIT</v>
      </c>
      <c r="M860" t="str">
        <f t="shared" si="55"/>
        <v>06011411901010</v>
      </c>
      <c r="N860" t="s">
        <v>551</v>
      </c>
      <c r="O860">
        <v>0</v>
      </c>
      <c r="P860">
        <v>0</v>
      </c>
      <c r="Q860">
        <v>2</v>
      </c>
      <c r="R860">
        <v>0.26</v>
      </c>
      <c r="S860">
        <v>0</v>
      </c>
      <c r="T860">
        <v>0</v>
      </c>
      <c r="U860">
        <v>2.2599999999999998</v>
      </c>
      <c r="V860">
        <v>0</v>
      </c>
      <c r="W860" t="s">
        <v>1</v>
      </c>
    </row>
    <row r="861" spans="1:23">
      <c r="A861" t="s">
        <v>8563</v>
      </c>
      <c r="B861" t="str">
        <f t="shared" si="52"/>
        <v>Mayo</v>
      </c>
      <c r="C861" s="20" t="s">
        <v>8641</v>
      </c>
      <c r="D861" t="s">
        <v>1</v>
      </c>
      <c r="E861" t="s">
        <v>8228</v>
      </c>
      <c r="F861" t="str">
        <f t="shared" si="53"/>
        <v>Nota de crédito</v>
      </c>
      <c r="G861" t="s">
        <v>8229</v>
      </c>
      <c r="H861" t="s">
        <v>8230</v>
      </c>
      <c r="I861">
        <v>285</v>
      </c>
      <c r="J861">
        <v>285</v>
      </c>
      <c r="K861" t="s">
        <v>512</v>
      </c>
      <c r="L861" t="str">
        <f t="shared" si="54"/>
        <v>NIT</v>
      </c>
      <c r="M861" t="str">
        <f t="shared" si="55"/>
        <v>06142703761225</v>
      </c>
      <c r="N861" t="s">
        <v>513</v>
      </c>
      <c r="O861">
        <v>0</v>
      </c>
      <c r="P861">
        <v>0</v>
      </c>
      <c r="Q861">
        <v>68.37</v>
      </c>
      <c r="R861">
        <v>8.8881000000000014</v>
      </c>
      <c r="S861">
        <v>0</v>
      </c>
      <c r="T861">
        <v>0</v>
      </c>
      <c r="U861">
        <v>77.258100000000013</v>
      </c>
      <c r="V861">
        <v>0</v>
      </c>
      <c r="W861" t="s">
        <v>1</v>
      </c>
    </row>
    <row r="862" spans="1:23">
      <c r="A862" t="s">
        <v>8563</v>
      </c>
      <c r="B862" t="str">
        <f t="shared" si="52"/>
        <v>Mayo</v>
      </c>
      <c r="C862" s="20" t="s">
        <v>8629</v>
      </c>
      <c r="D862" t="s">
        <v>1</v>
      </c>
      <c r="E862" t="s">
        <v>8228</v>
      </c>
      <c r="F862" t="str">
        <f t="shared" si="53"/>
        <v>Nota de crédito</v>
      </c>
      <c r="G862" t="s">
        <v>8229</v>
      </c>
      <c r="H862" t="s">
        <v>8230</v>
      </c>
      <c r="I862">
        <v>286</v>
      </c>
      <c r="J862">
        <v>286</v>
      </c>
      <c r="K862" t="s">
        <v>1155</v>
      </c>
      <c r="L862" t="str">
        <f t="shared" si="54"/>
        <v>NIT</v>
      </c>
      <c r="M862" t="str">
        <f t="shared" si="55"/>
        <v>08210204881042</v>
      </c>
      <c r="N862" t="s">
        <v>1156</v>
      </c>
      <c r="O862">
        <v>0</v>
      </c>
      <c r="P862">
        <v>0</v>
      </c>
      <c r="Q862">
        <v>796.47</v>
      </c>
      <c r="R862">
        <v>103.5411</v>
      </c>
      <c r="S862">
        <v>0</v>
      </c>
      <c r="T862">
        <v>0</v>
      </c>
      <c r="U862">
        <v>900.01110000000006</v>
      </c>
      <c r="V862">
        <v>0</v>
      </c>
      <c r="W862" t="s">
        <v>1</v>
      </c>
    </row>
    <row r="863" spans="1:23">
      <c r="A863" t="s">
        <v>8563</v>
      </c>
      <c r="B863" t="str">
        <f t="shared" si="52"/>
        <v>Mayo</v>
      </c>
      <c r="C863" s="20" t="s">
        <v>8625</v>
      </c>
      <c r="D863" t="s">
        <v>1</v>
      </c>
      <c r="E863" t="s">
        <v>8228</v>
      </c>
      <c r="F863" t="str">
        <f t="shared" si="53"/>
        <v>Nota de crédito</v>
      </c>
      <c r="G863" t="s">
        <v>8229</v>
      </c>
      <c r="H863" t="s">
        <v>8230</v>
      </c>
      <c r="I863">
        <v>287</v>
      </c>
      <c r="J863">
        <v>287</v>
      </c>
      <c r="K863" t="s">
        <v>8530</v>
      </c>
      <c r="L863" t="str">
        <f t="shared" si="54"/>
        <v>NIT</v>
      </c>
      <c r="M863" t="str">
        <f t="shared" si="55"/>
        <v>01010705590011</v>
      </c>
      <c r="N863" t="s">
        <v>8531</v>
      </c>
      <c r="O863">
        <v>0</v>
      </c>
      <c r="P863">
        <v>0</v>
      </c>
      <c r="Q863">
        <v>89.63</v>
      </c>
      <c r="R863">
        <v>11.651899999999999</v>
      </c>
      <c r="S863">
        <v>0</v>
      </c>
      <c r="T863">
        <v>0</v>
      </c>
      <c r="U863">
        <v>101.28189999999999</v>
      </c>
      <c r="V863">
        <v>0</v>
      </c>
      <c r="W863" t="s">
        <v>1</v>
      </c>
    </row>
    <row r="864" spans="1:23">
      <c r="A864" t="s">
        <v>8563</v>
      </c>
      <c r="B864" t="str">
        <f t="shared" si="52"/>
        <v>Mayo</v>
      </c>
      <c r="C864" s="20" t="s">
        <v>8625</v>
      </c>
      <c r="D864" t="s">
        <v>1</v>
      </c>
      <c r="E864" t="s">
        <v>8228</v>
      </c>
      <c r="F864" t="str">
        <f t="shared" si="53"/>
        <v>Nota de crédito</v>
      </c>
      <c r="G864" t="s">
        <v>8229</v>
      </c>
      <c r="H864" t="s">
        <v>8230</v>
      </c>
      <c r="I864">
        <v>288</v>
      </c>
      <c r="J864">
        <v>288</v>
      </c>
      <c r="K864" t="s">
        <v>249</v>
      </c>
      <c r="L864" t="str">
        <f t="shared" si="54"/>
        <v>NIT</v>
      </c>
      <c r="M864" t="str">
        <f t="shared" si="55"/>
        <v>06071402171010</v>
      </c>
      <c r="N864" t="s">
        <v>250</v>
      </c>
      <c r="O864">
        <v>0</v>
      </c>
      <c r="P864">
        <v>0</v>
      </c>
      <c r="Q864">
        <v>1725.66</v>
      </c>
      <c r="R864">
        <v>224.33580000000001</v>
      </c>
      <c r="S864">
        <v>0</v>
      </c>
      <c r="T864">
        <v>0</v>
      </c>
      <c r="U864">
        <v>1949.9958000000001</v>
      </c>
      <c r="V864">
        <v>0</v>
      </c>
      <c r="W864" t="s">
        <v>1</v>
      </c>
    </row>
    <row r="865" spans="1:23">
      <c r="A865" t="s">
        <v>8563</v>
      </c>
      <c r="B865" t="str">
        <f t="shared" si="52"/>
        <v>Mayo</v>
      </c>
      <c r="C865" s="20" t="s">
        <v>8625</v>
      </c>
      <c r="D865" t="s">
        <v>1</v>
      </c>
      <c r="E865" t="s">
        <v>8228</v>
      </c>
      <c r="F865" t="str">
        <f t="shared" si="53"/>
        <v>Nota de crédito</v>
      </c>
      <c r="G865" t="s">
        <v>8229</v>
      </c>
      <c r="H865" t="s">
        <v>8230</v>
      </c>
      <c r="I865">
        <v>289</v>
      </c>
      <c r="J865">
        <v>289</v>
      </c>
      <c r="K865">
        <v>0</v>
      </c>
      <c r="L865" t="str">
        <f t="shared" si="54"/>
        <v>DUI</v>
      </c>
      <c r="M865" t="str">
        <f t="shared" si="55"/>
        <v>027009790</v>
      </c>
      <c r="N865" t="s">
        <v>428</v>
      </c>
      <c r="O865">
        <v>0</v>
      </c>
      <c r="P865">
        <v>0</v>
      </c>
      <c r="Q865">
        <v>30.8</v>
      </c>
      <c r="R865">
        <v>4.0040000000000004</v>
      </c>
      <c r="S865">
        <v>0</v>
      </c>
      <c r="T865">
        <v>0</v>
      </c>
      <c r="U865">
        <v>34.804000000000002</v>
      </c>
      <c r="V865" t="s">
        <v>8382</v>
      </c>
      <c r="W865" t="s">
        <v>1</v>
      </c>
    </row>
    <row r="866" spans="1:23">
      <c r="A866" t="s">
        <v>8563</v>
      </c>
      <c r="B866" t="str">
        <f t="shared" si="52"/>
        <v>Mayo</v>
      </c>
      <c r="C866" s="20" t="s">
        <v>8609</v>
      </c>
      <c r="D866" t="s">
        <v>1</v>
      </c>
      <c r="E866" t="s">
        <v>8228</v>
      </c>
      <c r="F866" t="str">
        <f t="shared" si="53"/>
        <v>Nota de crédito</v>
      </c>
      <c r="G866" t="s">
        <v>8229</v>
      </c>
      <c r="H866" t="s">
        <v>8230</v>
      </c>
      <c r="I866">
        <v>290</v>
      </c>
      <c r="J866">
        <v>290</v>
      </c>
      <c r="K866" t="s">
        <v>173</v>
      </c>
      <c r="L866" t="str">
        <f t="shared" si="54"/>
        <v>NIT</v>
      </c>
      <c r="M866" t="str">
        <f t="shared" si="55"/>
        <v>05112204700027</v>
      </c>
      <c r="N866" t="s">
        <v>174</v>
      </c>
      <c r="O866">
        <v>0</v>
      </c>
      <c r="P866">
        <v>0</v>
      </c>
      <c r="Q866">
        <v>5.84</v>
      </c>
      <c r="R866">
        <v>0.75919999999999999</v>
      </c>
      <c r="S866">
        <v>0</v>
      </c>
      <c r="T866">
        <v>0</v>
      </c>
      <c r="U866">
        <v>6.5991999999999997</v>
      </c>
      <c r="V866">
        <v>0</v>
      </c>
      <c r="W866" t="s">
        <v>1</v>
      </c>
    </row>
    <row r="867" spans="1:23">
      <c r="A867" t="s">
        <v>8563</v>
      </c>
      <c r="B867" t="str">
        <f t="shared" si="52"/>
        <v>Mayo</v>
      </c>
      <c r="C867" s="20" t="s">
        <v>8609</v>
      </c>
      <c r="D867" t="s">
        <v>1</v>
      </c>
      <c r="E867" t="s">
        <v>8228</v>
      </c>
      <c r="F867" t="str">
        <f t="shared" si="53"/>
        <v>Nota de crédito</v>
      </c>
      <c r="G867" t="s">
        <v>8229</v>
      </c>
      <c r="H867" t="s">
        <v>8230</v>
      </c>
      <c r="I867">
        <v>291</v>
      </c>
      <c r="J867">
        <v>291</v>
      </c>
      <c r="K867" t="s">
        <v>937</v>
      </c>
      <c r="L867" t="str">
        <f t="shared" si="54"/>
        <v>NIT</v>
      </c>
      <c r="M867" t="str">
        <f t="shared" si="55"/>
        <v>06012504731014</v>
      </c>
      <c r="N867" t="s">
        <v>938</v>
      </c>
      <c r="O867">
        <v>0</v>
      </c>
      <c r="P867">
        <v>0</v>
      </c>
      <c r="Q867">
        <v>13.81</v>
      </c>
      <c r="R867">
        <v>1.7953000000000001</v>
      </c>
      <c r="S867">
        <v>0</v>
      </c>
      <c r="T867">
        <v>0</v>
      </c>
      <c r="U867">
        <v>15.6053</v>
      </c>
      <c r="V867">
        <v>0</v>
      </c>
      <c r="W867" t="s">
        <v>1</v>
      </c>
    </row>
    <row r="868" spans="1:23">
      <c r="A868" t="s">
        <v>8563</v>
      </c>
      <c r="B868" t="str">
        <f t="shared" si="52"/>
        <v>Mayo</v>
      </c>
      <c r="C868" s="20" t="s">
        <v>8609</v>
      </c>
      <c r="D868" t="s">
        <v>1</v>
      </c>
      <c r="E868" t="s">
        <v>8228</v>
      </c>
      <c r="F868" t="str">
        <f t="shared" si="53"/>
        <v>Nota de crédito</v>
      </c>
      <c r="G868" t="s">
        <v>8229</v>
      </c>
      <c r="H868" t="s">
        <v>8230</v>
      </c>
      <c r="I868">
        <v>292</v>
      </c>
      <c r="J868">
        <v>292</v>
      </c>
      <c r="K868" t="s">
        <v>303</v>
      </c>
      <c r="L868" t="str">
        <f t="shared" si="54"/>
        <v>NIT</v>
      </c>
      <c r="M868" t="str">
        <f t="shared" si="55"/>
        <v>06142707041014</v>
      </c>
      <c r="N868" t="s">
        <v>304</v>
      </c>
      <c r="O868">
        <v>0</v>
      </c>
      <c r="P868">
        <v>0</v>
      </c>
      <c r="Q868">
        <v>4158.6000000000004</v>
      </c>
      <c r="R868">
        <v>540.61800000000005</v>
      </c>
      <c r="S868">
        <v>0</v>
      </c>
      <c r="T868">
        <v>0</v>
      </c>
      <c r="U868">
        <v>4699.2180000000008</v>
      </c>
      <c r="V868">
        <v>0</v>
      </c>
      <c r="W868" t="s">
        <v>1</v>
      </c>
    </row>
    <row r="869" spans="1:23">
      <c r="A869" t="s">
        <v>8563</v>
      </c>
      <c r="B869" t="str">
        <f t="shared" si="52"/>
        <v>Mayo</v>
      </c>
      <c r="C869" s="20" t="s">
        <v>8601</v>
      </c>
      <c r="D869" t="s">
        <v>1</v>
      </c>
      <c r="E869" t="s">
        <v>8228</v>
      </c>
      <c r="F869" t="str">
        <f t="shared" si="53"/>
        <v>Nota de crédito</v>
      </c>
      <c r="G869" t="s">
        <v>8229</v>
      </c>
      <c r="H869" t="s">
        <v>8230</v>
      </c>
      <c r="I869">
        <v>294</v>
      </c>
      <c r="J869">
        <v>294</v>
      </c>
      <c r="K869" t="s">
        <v>126</v>
      </c>
      <c r="L869" t="str">
        <f t="shared" si="54"/>
        <v>NIT</v>
      </c>
      <c r="M869" t="str">
        <f t="shared" si="55"/>
        <v>12172508931019</v>
      </c>
      <c r="N869" t="s">
        <v>127</v>
      </c>
      <c r="O869">
        <v>0</v>
      </c>
      <c r="P869">
        <v>0</v>
      </c>
      <c r="Q869">
        <v>25.44</v>
      </c>
      <c r="R869">
        <v>3.3072000000000004</v>
      </c>
      <c r="S869">
        <v>0</v>
      </c>
      <c r="T869">
        <v>0</v>
      </c>
      <c r="U869">
        <v>28.747200000000003</v>
      </c>
      <c r="V869">
        <v>0</v>
      </c>
      <c r="W869" t="s">
        <v>1</v>
      </c>
    </row>
    <row r="870" spans="1:23">
      <c r="A870" t="s">
        <v>8563</v>
      </c>
      <c r="B870" t="str">
        <f t="shared" si="52"/>
        <v>Mayo</v>
      </c>
      <c r="C870" s="20" t="s">
        <v>8592</v>
      </c>
      <c r="D870" t="s">
        <v>1</v>
      </c>
      <c r="E870" t="s">
        <v>8228</v>
      </c>
      <c r="F870" t="str">
        <f t="shared" si="53"/>
        <v>Nota de crédito</v>
      </c>
      <c r="G870" t="s">
        <v>8229</v>
      </c>
      <c r="H870" t="s">
        <v>8230</v>
      </c>
      <c r="I870">
        <v>295</v>
      </c>
      <c r="J870">
        <v>295</v>
      </c>
      <c r="K870" t="s">
        <v>550</v>
      </c>
      <c r="L870" t="str">
        <f t="shared" si="54"/>
        <v>NIT</v>
      </c>
      <c r="M870" t="str">
        <f t="shared" si="55"/>
        <v>06011411901010</v>
      </c>
      <c r="N870" t="s">
        <v>551</v>
      </c>
      <c r="O870">
        <v>0</v>
      </c>
      <c r="P870">
        <v>0</v>
      </c>
      <c r="Q870">
        <v>2</v>
      </c>
      <c r="R870">
        <v>0.26</v>
      </c>
      <c r="S870">
        <v>0</v>
      </c>
      <c r="T870">
        <v>0</v>
      </c>
      <c r="U870">
        <v>2.2599999999999998</v>
      </c>
      <c r="V870">
        <v>0</v>
      </c>
      <c r="W870" t="s">
        <v>1</v>
      </c>
    </row>
    <row r="871" spans="1:23">
      <c r="A871" t="s">
        <v>8563</v>
      </c>
      <c r="B871" t="str">
        <f t="shared" ref="B871:B934" si="56">SUBSTITUTE(A871,"AYO","ayo")</f>
        <v>Mayo</v>
      </c>
      <c r="C871" s="20" t="s">
        <v>8592</v>
      </c>
      <c r="D871" t="s">
        <v>1</v>
      </c>
      <c r="E871" t="s">
        <v>8228</v>
      </c>
      <c r="F871" t="str">
        <f t="shared" si="53"/>
        <v>Nota de crédito</v>
      </c>
      <c r="G871" t="s">
        <v>8229</v>
      </c>
      <c r="H871" t="s">
        <v>8230</v>
      </c>
      <c r="I871">
        <v>296</v>
      </c>
      <c r="J871">
        <v>296</v>
      </c>
      <c r="K871" t="s">
        <v>239</v>
      </c>
      <c r="L871" t="str">
        <f t="shared" si="54"/>
        <v>NIT</v>
      </c>
      <c r="M871" t="str">
        <f t="shared" si="55"/>
        <v>12171207011015</v>
      </c>
      <c r="N871" t="s">
        <v>240</v>
      </c>
      <c r="O871">
        <v>0</v>
      </c>
      <c r="P871">
        <v>0</v>
      </c>
      <c r="Q871">
        <v>5.66</v>
      </c>
      <c r="R871">
        <v>0.73580000000000001</v>
      </c>
      <c r="S871">
        <v>0</v>
      </c>
      <c r="T871">
        <v>0</v>
      </c>
      <c r="U871">
        <v>6.3958000000000004</v>
      </c>
      <c r="V871">
        <v>0</v>
      </c>
      <c r="W871" t="s">
        <v>1</v>
      </c>
    </row>
    <row r="872" spans="1:23">
      <c r="A872" t="s">
        <v>8563</v>
      </c>
      <c r="B872" t="str">
        <f t="shared" si="56"/>
        <v>Mayo</v>
      </c>
      <c r="C872" s="20" t="s">
        <v>8592</v>
      </c>
      <c r="D872" t="s">
        <v>1</v>
      </c>
      <c r="E872" t="s">
        <v>8228</v>
      </c>
      <c r="F872" t="str">
        <f t="shared" si="53"/>
        <v>Nota de crédito</v>
      </c>
      <c r="G872" t="s">
        <v>8229</v>
      </c>
      <c r="H872" t="s">
        <v>8230</v>
      </c>
      <c r="I872">
        <v>297</v>
      </c>
      <c r="J872">
        <v>297</v>
      </c>
      <c r="K872" t="s">
        <v>126</v>
      </c>
      <c r="L872" t="str">
        <f t="shared" si="54"/>
        <v>NIT</v>
      </c>
      <c r="M872" t="str">
        <f t="shared" si="55"/>
        <v>12172508931019</v>
      </c>
      <c r="N872" t="s">
        <v>127</v>
      </c>
      <c r="O872">
        <v>0</v>
      </c>
      <c r="P872">
        <v>0</v>
      </c>
      <c r="Q872">
        <v>74.84</v>
      </c>
      <c r="R872">
        <v>9.7292000000000005</v>
      </c>
      <c r="S872">
        <v>0</v>
      </c>
      <c r="T872">
        <v>0</v>
      </c>
      <c r="U872">
        <v>84.569200000000009</v>
      </c>
      <c r="V872">
        <v>0</v>
      </c>
      <c r="W872" t="s">
        <v>1</v>
      </c>
    </row>
    <row r="873" spans="1:23">
      <c r="A873" t="s">
        <v>8563</v>
      </c>
      <c r="B873" t="str">
        <f t="shared" si="56"/>
        <v>Mayo</v>
      </c>
      <c r="C873" s="20" t="s">
        <v>8592</v>
      </c>
      <c r="D873" t="s">
        <v>1</v>
      </c>
      <c r="E873" t="s">
        <v>8228</v>
      </c>
      <c r="F873" t="str">
        <f t="shared" si="53"/>
        <v>Nota de crédito</v>
      </c>
      <c r="G873" t="s">
        <v>8229</v>
      </c>
      <c r="H873" t="s">
        <v>8230</v>
      </c>
      <c r="I873">
        <v>298</v>
      </c>
      <c r="J873">
        <v>298</v>
      </c>
      <c r="K873" t="s">
        <v>451</v>
      </c>
      <c r="L873" t="str">
        <f t="shared" si="54"/>
        <v>NIT</v>
      </c>
      <c r="M873" t="str">
        <f t="shared" si="55"/>
        <v>11020808811017</v>
      </c>
      <c r="N873" t="s">
        <v>452</v>
      </c>
      <c r="O873">
        <v>0</v>
      </c>
      <c r="P873">
        <v>0</v>
      </c>
      <c r="Q873">
        <v>14.16</v>
      </c>
      <c r="R873">
        <v>1.8408</v>
      </c>
      <c r="S873">
        <v>0</v>
      </c>
      <c r="T873">
        <v>0</v>
      </c>
      <c r="U873">
        <v>16.000800000000002</v>
      </c>
      <c r="V873">
        <v>0</v>
      </c>
      <c r="W873" t="s">
        <v>1</v>
      </c>
    </row>
    <row r="874" spans="1:23">
      <c r="A874" t="s">
        <v>8563</v>
      </c>
      <c r="B874" t="str">
        <f t="shared" si="56"/>
        <v>Mayo</v>
      </c>
      <c r="C874" s="20" t="s">
        <v>8592</v>
      </c>
      <c r="D874" t="s">
        <v>1</v>
      </c>
      <c r="E874" t="s">
        <v>8228</v>
      </c>
      <c r="F874" t="str">
        <f t="shared" si="53"/>
        <v>Nota de crédito</v>
      </c>
      <c r="G874" t="s">
        <v>8229</v>
      </c>
      <c r="H874" t="s">
        <v>8230</v>
      </c>
      <c r="I874">
        <v>299</v>
      </c>
      <c r="J874">
        <v>299</v>
      </c>
      <c r="K874" t="s">
        <v>451</v>
      </c>
      <c r="L874" t="str">
        <f t="shared" si="54"/>
        <v>NIT</v>
      </c>
      <c r="M874" t="str">
        <f t="shared" si="55"/>
        <v>11020808811017</v>
      </c>
      <c r="N874" t="s">
        <v>452</v>
      </c>
      <c r="O874">
        <v>0</v>
      </c>
      <c r="P874">
        <v>0</v>
      </c>
      <c r="Q874">
        <v>8.5</v>
      </c>
      <c r="R874">
        <v>1.105</v>
      </c>
      <c r="S874">
        <v>0</v>
      </c>
      <c r="T874">
        <v>0</v>
      </c>
      <c r="U874">
        <v>9.6050000000000004</v>
      </c>
      <c r="V874">
        <v>0</v>
      </c>
      <c r="W874" t="s">
        <v>1</v>
      </c>
    </row>
    <row r="875" spans="1:23">
      <c r="A875" t="s">
        <v>8563</v>
      </c>
      <c r="B875" t="str">
        <f t="shared" si="56"/>
        <v>Mayo</v>
      </c>
      <c r="C875" s="20" t="s">
        <v>8592</v>
      </c>
      <c r="D875" t="s">
        <v>1</v>
      </c>
      <c r="E875" t="s">
        <v>8228</v>
      </c>
      <c r="F875" t="str">
        <f t="shared" si="53"/>
        <v>Nota de crédito</v>
      </c>
      <c r="G875" t="s">
        <v>8229</v>
      </c>
      <c r="H875" t="s">
        <v>8230</v>
      </c>
      <c r="I875">
        <v>300</v>
      </c>
      <c r="J875">
        <v>300</v>
      </c>
      <c r="K875" t="s">
        <v>441</v>
      </c>
      <c r="L875" t="str">
        <f t="shared" si="54"/>
        <v>NIT</v>
      </c>
      <c r="M875" t="str">
        <f t="shared" si="55"/>
        <v>06142709121015</v>
      </c>
      <c r="N875" t="s">
        <v>442</v>
      </c>
      <c r="O875">
        <v>0</v>
      </c>
      <c r="P875">
        <v>0</v>
      </c>
      <c r="Q875">
        <v>1.55</v>
      </c>
      <c r="R875">
        <v>0.20150000000000001</v>
      </c>
      <c r="S875">
        <v>0</v>
      </c>
      <c r="T875">
        <v>0</v>
      </c>
      <c r="U875">
        <v>1.7515000000000001</v>
      </c>
      <c r="V875">
        <v>0</v>
      </c>
      <c r="W875" t="s">
        <v>1</v>
      </c>
    </row>
    <row r="876" spans="1:23">
      <c r="A876" t="s">
        <v>8563</v>
      </c>
      <c r="B876" t="str">
        <f t="shared" si="56"/>
        <v>Mayo</v>
      </c>
      <c r="C876" s="20" t="s">
        <v>8641</v>
      </c>
      <c r="D876" t="s">
        <v>1</v>
      </c>
      <c r="E876" t="s">
        <v>0</v>
      </c>
      <c r="F876" t="str">
        <f t="shared" si="53"/>
        <v>CCF</v>
      </c>
      <c r="G876" t="s">
        <v>8338</v>
      </c>
      <c r="H876" t="s">
        <v>8339</v>
      </c>
      <c r="I876">
        <v>208</v>
      </c>
      <c r="J876">
        <v>208</v>
      </c>
      <c r="K876" t="s">
        <v>118</v>
      </c>
      <c r="L876" t="str">
        <f t="shared" si="54"/>
        <v>NIT</v>
      </c>
      <c r="M876" t="str">
        <f t="shared" si="55"/>
        <v>06141106071025</v>
      </c>
      <c r="N876" t="s">
        <v>119</v>
      </c>
      <c r="O876">
        <v>0</v>
      </c>
      <c r="P876">
        <v>0</v>
      </c>
      <c r="Q876">
        <v>304.73</v>
      </c>
      <c r="R876">
        <v>39.614900000000006</v>
      </c>
      <c r="S876">
        <v>0</v>
      </c>
      <c r="T876">
        <v>0</v>
      </c>
      <c r="U876">
        <v>344.34490000000005</v>
      </c>
      <c r="V876">
        <v>0</v>
      </c>
      <c r="W876" t="s">
        <v>1</v>
      </c>
    </row>
    <row r="877" spans="1:23">
      <c r="A877" t="s">
        <v>8563</v>
      </c>
      <c r="B877" t="str">
        <f t="shared" si="56"/>
        <v>Mayo</v>
      </c>
      <c r="C877" s="20" t="s">
        <v>8641</v>
      </c>
      <c r="D877" t="s">
        <v>1</v>
      </c>
      <c r="E877" t="s">
        <v>0</v>
      </c>
      <c r="F877" t="str">
        <f t="shared" si="53"/>
        <v>CCF</v>
      </c>
      <c r="G877" t="s">
        <v>8338</v>
      </c>
      <c r="H877" t="s">
        <v>8339</v>
      </c>
      <c r="I877">
        <v>209</v>
      </c>
      <c r="J877">
        <v>209</v>
      </c>
      <c r="K877" t="s">
        <v>7942</v>
      </c>
      <c r="L877" t="str">
        <f t="shared" si="54"/>
        <v>NIT</v>
      </c>
      <c r="M877" t="str">
        <f t="shared" si="55"/>
        <v>06143110141022</v>
      </c>
      <c r="N877" t="s">
        <v>7943</v>
      </c>
      <c r="O877">
        <v>0</v>
      </c>
      <c r="P877">
        <v>0</v>
      </c>
      <c r="Q877">
        <v>118.2</v>
      </c>
      <c r="R877">
        <v>15.366000000000001</v>
      </c>
      <c r="S877">
        <v>0</v>
      </c>
      <c r="T877">
        <v>0</v>
      </c>
      <c r="U877">
        <v>133.566</v>
      </c>
      <c r="V877">
        <v>0</v>
      </c>
      <c r="W877" t="s">
        <v>1</v>
      </c>
    </row>
    <row r="878" spans="1:23">
      <c r="A878" t="s">
        <v>8563</v>
      </c>
      <c r="B878" t="str">
        <f t="shared" si="56"/>
        <v>Mayo</v>
      </c>
      <c r="C878" s="20" t="s">
        <v>8641</v>
      </c>
      <c r="D878" t="s">
        <v>1</v>
      </c>
      <c r="E878" t="s">
        <v>0</v>
      </c>
      <c r="F878" t="str">
        <f t="shared" si="53"/>
        <v>CCF</v>
      </c>
      <c r="G878" t="s">
        <v>8338</v>
      </c>
      <c r="H878" t="s">
        <v>8339</v>
      </c>
      <c r="I878">
        <v>213</v>
      </c>
      <c r="J878">
        <v>213</v>
      </c>
      <c r="K878" t="s">
        <v>1196</v>
      </c>
      <c r="L878" t="str">
        <f t="shared" si="54"/>
        <v>NIT</v>
      </c>
      <c r="M878" t="str">
        <f t="shared" si="55"/>
        <v>06142703981055</v>
      </c>
      <c r="N878" t="s">
        <v>1197</v>
      </c>
      <c r="O878">
        <v>0</v>
      </c>
      <c r="P878">
        <v>0</v>
      </c>
      <c r="Q878">
        <v>3277.2</v>
      </c>
      <c r="R878">
        <v>426.036</v>
      </c>
      <c r="S878">
        <v>0</v>
      </c>
      <c r="T878">
        <v>0</v>
      </c>
      <c r="U878">
        <v>3703.2359999999999</v>
      </c>
      <c r="V878">
        <v>0</v>
      </c>
      <c r="W878" t="s">
        <v>1</v>
      </c>
    </row>
    <row r="879" spans="1:23">
      <c r="A879" t="s">
        <v>8563</v>
      </c>
      <c r="B879" t="str">
        <f t="shared" si="56"/>
        <v>Mayo</v>
      </c>
      <c r="C879" s="20" t="s">
        <v>8641</v>
      </c>
      <c r="D879" t="s">
        <v>1</v>
      </c>
      <c r="E879" t="s">
        <v>0</v>
      </c>
      <c r="F879" t="str">
        <f t="shared" si="53"/>
        <v>CCF</v>
      </c>
      <c r="G879" t="s">
        <v>8338</v>
      </c>
      <c r="H879" t="s">
        <v>8339</v>
      </c>
      <c r="I879">
        <v>214</v>
      </c>
      <c r="J879">
        <v>214</v>
      </c>
      <c r="K879" t="s">
        <v>1196</v>
      </c>
      <c r="L879" t="str">
        <f t="shared" si="54"/>
        <v>NIT</v>
      </c>
      <c r="M879" t="str">
        <f t="shared" si="55"/>
        <v>06142703981055</v>
      </c>
      <c r="N879" t="s">
        <v>1197</v>
      </c>
      <c r="O879">
        <v>0</v>
      </c>
      <c r="P879">
        <v>0</v>
      </c>
      <c r="Q879">
        <v>5251.2</v>
      </c>
      <c r="R879">
        <v>682.65599999999995</v>
      </c>
      <c r="S879">
        <v>0</v>
      </c>
      <c r="T879">
        <v>0</v>
      </c>
      <c r="U879">
        <v>5933.8559999999998</v>
      </c>
      <c r="V879">
        <v>0</v>
      </c>
      <c r="W879" t="s">
        <v>1</v>
      </c>
    </row>
    <row r="880" spans="1:23">
      <c r="A880" t="s">
        <v>8563</v>
      </c>
      <c r="B880" t="str">
        <f t="shared" si="56"/>
        <v>Mayo</v>
      </c>
      <c r="C880" s="20" t="s">
        <v>8649</v>
      </c>
      <c r="D880" t="s">
        <v>1</v>
      </c>
      <c r="E880" t="s">
        <v>0</v>
      </c>
      <c r="F880" t="str">
        <f t="shared" si="53"/>
        <v>CCF</v>
      </c>
      <c r="G880" t="s">
        <v>8338</v>
      </c>
      <c r="H880" t="s">
        <v>8339</v>
      </c>
      <c r="I880">
        <v>215</v>
      </c>
      <c r="J880">
        <v>215</v>
      </c>
      <c r="K880" t="s">
        <v>1196</v>
      </c>
      <c r="L880" t="str">
        <f t="shared" si="54"/>
        <v>NIT</v>
      </c>
      <c r="M880" t="str">
        <f t="shared" si="55"/>
        <v>06142703981055</v>
      </c>
      <c r="N880" t="s">
        <v>1197</v>
      </c>
      <c r="O880">
        <v>0</v>
      </c>
      <c r="P880">
        <v>0</v>
      </c>
      <c r="Q880">
        <v>1461.4</v>
      </c>
      <c r="R880">
        <v>189.98200000000003</v>
      </c>
      <c r="S880">
        <v>0</v>
      </c>
      <c r="T880">
        <v>0</v>
      </c>
      <c r="U880">
        <v>1651.3820000000001</v>
      </c>
      <c r="V880">
        <v>0</v>
      </c>
      <c r="W880" t="s">
        <v>1</v>
      </c>
    </row>
    <row r="881" spans="1:23">
      <c r="A881" t="s">
        <v>8563</v>
      </c>
      <c r="B881" t="str">
        <f t="shared" si="56"/>
        <v>Mayo</v>
      </c>
      <c r="C881" s="20" t="s">
        <v>8649</v>
      </c>
      <c r="D881" t="s">
        <v>1</v>
      </c>
      <c r="E881" t="s">
        <v>0</v>
      </c>
      <c r="F881" t="str">
        <f t="shared" si="53"/>
        <v>CCF</v>
      </c>
      <c r="G881" t="s">
        <v>8338</v>
      </c>
      <c r="H881" t="s">
        <v>8339</v>
      </c>
      <c r="I881">
        <v>216</v>
      </c>
      <c r="J881">
        <v>216</v>
      </c>
      <c r="K881" t="s">
        <v>1196</v>
      </c>
      <c r="L881" t="str">
        <f t="shared" si="54"/>
        <v>NIT</v>
      </c>
      <c r="M881" t="str">
        <f t="shared" si="55"/>
        <v>06142703981055</v>
      </c>
      <c r="N881" t="s">
        <v>1197</v>
      </c>
      <c r="O881">
        <v>0</v>
      </c>
      <c r="P881">
        <v>0</v>
      </c>
      <c r="Q881">
        <v>1596</v>
      </c>
      <c r="R881">
        <v>207.48000000000002</v>
      </c>
      <c r="S881">
        <v>0</v>
      </c>
      <c r="T881">
        <v>0</v>
      </c>
      <c r="U881">
        <v>1803.48</v>
      </c>
      <c r="V881">
        <v>0</v>
      </c>
      <c r="W881" t="s">
        <v>1</v>
      </c>
    </row>
    <row r="882" spans="1:23">
      <c r="A882" t="s">
        <v>8563</v>
      </c>
      <c r="B882" t="str">
        <f t="shared" si="56"/>
        <v>Mayo</v>
      </c>
      <c r="C882" s="20" t="s">
        <v>8649</v>
      </c>
      <c r="D882" t="s">
        <v>1</v>
      </c>
      <c r="E882" t="s">
        <v>0</v>
      </c>
      <c r="F882" t="str">
        <f t="shared" si="53"/>
        <v>CCF</v>
      </c>
      <c r="G882" t="s">
        <v>8338</v>
      </c>
      <c r="H882" t="s">
        <v>8339</v>
      </c>
      <c r="I882">
        <v>217</v>
      </c>
      <c r="J882">
        <v>217</v>
      </c>
      <c r="K882" t="s">
        <v>1472</v>
      </c>
      <c r="L882" t="str">
        <f t="shared" si="54"/>
        <v>NIT</v>
      </c>
      <c r="M882" t="str">
        <f t="shared" si="55"/>
        <v>02070412620010</v>
      </c>
      <c r="N882" t="s">
        <v>1473</v>
      </c>
      <c r="O882">
        <v>0</v>
      </c>
      <c r="P882">
        <v>0</v>
      </c>
      <c r="Q882">
        <v>273.89</v>
      </c>
      <c r="R882">
        <v>35.605699999999999</v>
      </c>
      <c r="S882">
        <v>0</v>
      </c>
      <c r="T882">
        <v>0</v>
      </c>
      <c r="U882">
        <v>309.4957</v>
      </c>
      <c r="V882">
        <v>0</v>
      </c>
      <c r="W882" t="s">
        <v>1</v>
      </c>
    </row>
    <row r="883" spans="1:23">
      <c r="A883" t="s">
        <v>8563</v>
      </c>
      <c r="B883" t="str">
        <f t="shared" si="56"/>
        <v>Mayo</v>
      </c>
      <c r="C883" s="20" t="s">
        <v>8649</v>
      </c>
      <c r="D883" t="s">
        <v>1</v>
      </c>
      <c r="E883" t="s">
        <v>0</v>
      </c>
      <c r="F883" t="str">
        <f t="shared" si="53"/>
        <v>CCF</v>
      </c>
      <c r="G883" t="s">
        <v>8338</v>
      </c>
      <c r="H883" t="s">
        <v>8339</v>
      </c>
      <c r="I883">
        <v>218</v>
      </c>
      <c r="J883">
        <v>218</v>
      </c>
      <c r="K883" t="s">
        <v>550</v>
      </c>
      <c r="L883" t="str">
        <f t="shared" si="54"/>
        <v>NIT</v>
      </c>
      <c r="M883" t="str">
        <f t="shared" si="55"/>
        <v>06011411901010</v>
      </c>
      <c r="N883" t="s">
        <v>551</v>
      </c>
      <c r="O883">
        <v>0</v>
      </c>
      <c r="P883">
        <v>0</v>
      </c>
      <c r="Q883">
        <v>15.8</v>
      </c>
      <c r="R883">
        <v>2.0540000000000003</v>
      </c>
      <c r="S883">
        <v>0</v>
      </c>
      <c r="T883">
        <v>0</v>
      </c>
      <c r="U883">
        <v>17.853999999999999</v>
      </c>
      <c r="V883">
        <v>0</v>
      </c>
      <c r="W883" t="s">
        <v>1</v>
      </c>
    </row>
    <row r="884" spans="1:23">
      <c r="A884" t="s">
        <v>8563</v>
      </c>
      <c r="B884" t="str">
        <f t="shared" si="56"/>
        <v>Mayo</v>
      </c>
      <c r="C884" s="20" t="s">
        <v>8649</v>
      </c>
      <c r="D884" t="s">
        <v>1</v>
      </c>
      <c r="E884" t="s">
        <v>0</v>
      </c>
      <c r="F884" t="str">
        <f t="shared" si="53"/>
        <v>CCF</v>
      </c>
      <c r="G884" t="s">
        <v>8338</v>
      </c>
      <c r="H884" t="s">
        <v>8339</v>
      </c>
      <c r="I884">
        <v>219</v>
      </c>
      <c r="J884">
        <v>219</v>
      </c>
      <c r="K884" t="s">
        <v>1066</v>
      </c>
      <c r="L884" t="str">
        <f t="shared" si="54"/>
        <v>NIT</v>
      </c>
      <c r="M884" t="str">
        <f t="shared" si="55"/>
        <v>06190912650013</v>
      </c>
      <c r="N884" t="s">
        <v>1067</v>
      </c>
      <c r="O884">
        <v>0</v>
      </c>
      <c r="P884">
        <v>0</v>
      </c>
      <c r="Q884">
        <v>26.1</v>
      </c>
      <c r="R884">
        <v>3.3930000000000002</v>
      </c>
      <c r="S884">
        <v>0</v>
      </c>
      <c r="T884">
        <v>0</v>
      </c>
      <c r="U884">
        <v>29.493000000000002</v>
      </c>
      <c r="V884">
        <v>0</v>
      </c>
      <c r="W884" t="s">
        <v>1</v>
      </c>
    </row>
    <row r="885" spans="1:23">
      <c r="A885" t="s">
        <v>8563</v>
      </c>
      <c r="B885" t="str">
        <f t="shared" si="56"/>
        <v>Mayo</v>
      </c>
      <c r="C885" s="20" t="s">
        <v>8649</v>
      </c>
      <c r="D885" t="s">
        <v>1</v>
      </c>
      <c r="E885" t="s">
        <v>0</v>
      </c>
      <c r="F885" t="str">
        <f t="shared" si="53"/>
        <v>CCF</v>
      </c>
      <c r="G885" t="s">
        <v>8338</v>
      </c>
      <c r="H885" t="s">
        <v>8339</v>
      </c>
      <c r="I885">
        <v>220</v>
      </c>
      <c r="J885">
        <v>220</v>
      </c>
      <c r="K885" t="s">
        <v>598</v>
      </c>
      <c r="L885" t="str">
        <f t="shared" si="54"/>
        <v>NIT</v>
      </c>
      <c r="M885" t="str">
        <f t="shared" si="55"/>
        <v>06140504840048</v>
      </c>
      <c r="N885" t="s">
        <v>599</v>
      </c>
      <c r="O885">
        <v>0</v>
      </c>
      <c r="P885">
        <v>0</v>
      </c>
      <c r="Q885">
        <v>728.32</v>
      </c>
      <c r="R885">
        <v>94.681600000000003</v>
      </c>
      <c r="S885">
        <v>0</v>
      </c>
      <c r="T885">
        <v>0</v>
      </c>
      <c r="U885">
        <v>823.00160000000005</v>
      </c>
      <c r="V885">
        <v>0</v>
      </c>
      <c r="W885" t="s">
        <v>1</v>
      </c>
    </row>
    <row r="886" spans="1:23">
      <c r="A886" t="s">
        <v>8563</v>
      </c>
      <c r="B886" t="str">
        <f t="shared" si="56"/>
        <v>Mayo</v>
      </c>
      <c r="C886" s="20" t="s">
        <v>8649</v>
      </c>
      <c r="D886" t="s">
        <v>1</v>
      </c>
      <c r="E886" t="s">
        <v>0</v>
      </c>
      <c r="F886" t="str">
        <f t="shared" si="53"/>
        <v>CCF</v>
      </c>
      <c r="G886" t="s">
        <v>8338</v>
      </c>
      <c r="H886" t="s">
        <v>8339</v>
      </c>
      <c r="I886">
        <v>221</v>
      </c>
      <c r="J886">
        <v>221</v>
      </c>
      <c r="K886" t="s">
        <v>167</v>
      </c>
      <c r="L886" t="str">
        <f t="shared" si="54"/>
        <v>NIT</v>
      </c>
      <c r="M886" t="str">
        <f t="shared" si="55"/>
        <v>06142201971056</v>
      </c>
      <c r="N886" t="s">
        <v>168</v>
      </c>
      <c r="O886">
        <v>0</v>
      </c>
      <c r="P886">
        <v>0</v>
      </c>
      <c r="Q886">
        <v>285.31</v>
      </c>
      <c r="R886">
        <v>37.090299999999999</v>
      </c>
      <c r="S886">
        <v>0</v>
      </c>
      <c r="T886">
        <v>0</v>
      </c>
      <c r="U886">
        <v>322.40030000000002</v>
      </c>
      <c r="V886">
        <v>0</v>
      </c>
      <c r="W886" t="s">
        <v>1</v>
      </c>
    </row>
    <row r="887" spans="1:23">
      <c r="A887" t="s">
        <v>8563</v>
      </c>
      <c r="B887" t="str">
        <f t="shared" si="56"/>
        <v>Mayo</v>
      </c>
      <c r="C887" s="20" t="s">
        <v>8649</v>
      </c>
      <c r="D887" t="s">
        <v>1</v>
      </c>
      <c r="E887" t="s">
        <v>0</v>
      </c>
      <c r="F887" t="str">
        <f t="shared" si="53"/>
        <v>CCF</v>
      </c>
      <c r="G887" t="s">
        <v>8338</v>
      </c>
      <c r="H887" t="s">
        <v>8339</v>
      </c>
      <c r="I887">
        <v>222</v>
      </c>
      <c r="J887">
        <v>222</v>
      </c>
      <c r="K887" t="s">
        <v>439</v>
      </c>
      <c r="L887" t="str">
        <f t="shared" si="54"/>
        <v>NIT</v>
      </c>
      <c r="M887" t="str">
        <f t="shared" si="55"/>
        <v>06140706460139</v>
      </c>
      <c r="N887" t="s">
        <v>440</v>
      </c>
      <c r="O887">
        <v>0</v>
      </c>
      <c r="P887">
        <v>0</v>
      </c>
      <c r="Q887">
        <v>84.54</v>
      </c>
      <c r="R887">
        <v>10.990200000000002</v>
      </c>
      <c r="S887">
        <v>0</v>
      </c>
      <c r="T887">
        <v>0</v>
      </c>
      <c r="U887">
        <v>95.530200000000008</v>
      </c>
      <c r="V887">
        <v>0</v>
      </c>
      <c r="W887" t="s">
        <v>1</v>
      </c>
    </row>
    <row r="888" spans="1:23">
      <c r="A888" t="s">
        <v>8563</v>
      </c>
      <c r="B888" t="str">
        <f t="shared" si="56"/>
        <v>Mayo</v>
      </c>
      <c r="C888" s="20" t="s">
        <v>8649</v>
      </c>
      <c r="D888" t="s">
        <v>1</v>
      </c>
      <c r="E888" t="s">
        <v>0</v>
      </c>
      <c r="F888" t="str">
        <f t="shared" si="53"/>
        <v>CCF</v>
      </c>
      <c r="G888" t="s">
        <v>8338</v>
      </c>
      <c r="H888" t="s">
        <v>8339</v>
      </c>
      <c r="I888">
        <v>223</v>
      </c>
      <c r="J888">
        <v>223</v>
      </c>
      <c r="K888" t="s">
        <v>7859</v>
      </c>
      <c r="L888" t="str">
        <f t="shared" si="54"/>
        <v>NIT</v>
      </c>
      <c r="M888" t="str">
        <f t="shared" si="55"/>
        <v>06140504211035</v>
      </c>
      <c r="N888" t="s">
        <v>7860</v>
      </c>
      <c r="O888">
        <v>0</v>
      </c>
      <c r="P888">
        <v>0</v>
      </c>
      <c r="Q888">
        <v>20.5</v>
      </c>
      <c r="R888">
        <v>2.665</v>
      </c>
      <c r="S888">
        <v>0</v>
      </c>
      <c r="T888">
        <v>0</v>
      </c>
      <c r="U888">
        <v>23.164999999999999</v>
      </c>
      <c r="V888">
        <v>0</v>
      </c>
      <c r="W888" t="s">
        <v>1</v>
      </c>
    </row>
    <row r="889" spans="1:23">
      <c r="A889" t="s">
        <v>8563</v>
      </c>
      <c r="B889" t="str">
        <f t="shared" si="56"/>
        <v>Mayo</v>
      </c>
      <c r="C889" s="20" t="s">
        <v>8649</v>
      </c>
      <c r="D889" t="s">
        <v>1</v>
      </c>
      <c r="E889" t="s">
        <v>0</v>
      </c>
      <c r="F889" t="str">
        <f t="shared" si="53"/>
        <v>CCF</v>
      </c>
      <c r="G889" t="s">
        <v>8338</v>
      </c>
      <c r="H889" t="s">
        <v>8339</v>
      </c>
      <c r="I889">
        <v>224</v>
      </c>
      <c r="J889">
        <v>224</v>
      </c>
      <c r="K889" t="s">
        <v>985</v>
      </c>
      <c r="L889" t="str">
        <f t="shared" si="54"/>
        <v>NIT</v>
      </c>
      <c r="M889" t="str">
        <f t="shared" si="55"/>
        <v>06140511121017</v>
      </c>
      <c r="N889" t="s">
        <v>986</v>
      </c>
      <c r="O889">
        <v>0</v>
      </c>
      <c r="P889">
        <v>0</v>
      </c>
      <c r="Q889">
        <v>403</v>
      </c>
      <c r="R889">
        <v>52.39</v>
      </c>
      <c r="S889">
        <v>0</v>
      </c>
      <c r="T889">
        <v>0</v>
      </c>
      <c r="U889">
        <v>455.39</v>
      </c>
      <c r="V889">
        <v>0</v>
      </c>
      <c r="W889" t="s">
        <v>1</v>
      </c>
    </row>
    <row r="890" spans="1:23">
      <c r="A890" t="s">
        <v>8563</v>
      </c>
      <c r="B890" t="str">
        <f t="shared" si="56"/>
        <v>Mayo</v>
      </c>
      <c r="C890" s="20" t="s">
        <v>8649</v>
      </c>
      <c r="D890" t="s">
        <v>1</v>
      </c>
      <c r="E890" t="s">
        <v>0</v>
      </c>
      <c r="F890" t="str">
        <f t="shared" si="53"/>
        <v>CCF</v>
      </c>
      <c r="G890" t="s">
        <v>8338</v>
      </c>
      <c r="H890" t="s">
        <v>8339</v>
      </c>
      <c r="I890">
        <v>225</v>
      </c>
      <c r="J890">
        <v>225</v>
      </c>
      <c r="K890" t="s">
        <v>77</v>
      </c>
      <c r="L890" t="str">
        <f t="shared" si="54"/>
        <v>NIT</v>
      </c>
      <c r="M890" t="str">
        <f t="shared" si="55"/>
        <v>11231402520010</v>
      </c>
      <c r="N890" t="s">
        <v>78</v>
      </c>
      <c r="O890">
        <v>0</v>
      </c>
      <c r="P890">
        <v>0</v>
      </c>
      <c r="Q890">
        <v>498.94</v>
      </c>
      <c r="R890">
        <v>64.862200000000001</v>
      </c>
      <c r="S890">
        <v>0</v>
      </c>
      <c r="T890">
        <v>0</v>
      </c>
      <c r="U890">
        <v>563.80219999999997</v>
      </c>
      <c r="V890">
        <v>0</v>
      </c>
      <c r="W890" t="s">
        <v>1</v>
      </c>
    </row>
    <row r="891" spans="1:23">
      <c r="A891" t="s">
        <v>8563</v>
      </c>
      <c r="B891" t="str">
        <f t="shared" si="56"/>
        <v>Mayo</v>
      </c>
      <c r="C891" s="20" t="s">
        <v>8648</v>
      </c>
      <c r="D891" t="s">
        <v>1</v>
      </c>
      <c r="E891" t="s">
        <v>0</v>
      </c>
      <c r="F891" t="str">
        <f t="shared" si="53"/>
        <v>CCF</v>
      </c>
      <c r="G891" t="s">
        <v>8338</v>
      </c>
      <c r="H891" t="s">
        <v>8339</v>
      </c>
      <c r="I891">
        <v>226</v>
      </c>
      <c r="J891">
        <v>226</v>
      </c>
      <c r="K891" t="s">
        <v>501</v>
      </c>
      <c r="L891" t="str">
        <f t="shared" si="54"/>
        <v>NIT</v>
      </c>
      <c r="M891" t="str">
        <f t="shared" si="55"/>
        <v>06143105181040</v>
      </c>
      <c r="N891" t="s">
        <v>502</v>
      </c>
      <c r="O891">
        <v>0</v>
      </c>
      <c r="P891">
        <v>0</v>
      </c>
      <c r="Q891">
        <v>70</v>
      </c>
      <c r="R891">
        <v>9.1</v>
      </c>
      <c r="S891">
        <v>0</v>
      </c>
      <c r="T891">
        <v>0</v>
      </c>
      <c r="U891">
        <v>79.099999999999994</v>
      </c>
      <c r="V891">
        <v>0</v>
      </c>
      <c r="W891" t="s">
        <v>1</v>
      </c>
    </row>
    <row r="892" spans="1:23">
      <c r="A892" t="s">
        <v>8563</v>
      </c>
      <c r="B892" t="str">
        <f t="shared" si="56"/>
        <v>Mayo</v>
      </c>
      <c r="C892" s="20" t="s">
        <v>8648</v>
      </c>
      <c r="D892" t="s">
        <v>1</v>
      </c>
      <c r="E892" t="s">
        <v>0</v>
      </c>
      <c r="F892" t="str">
        <f t="shared" si="53"/>
        <v>CCF</v>
      </c>
      <c r="G892" t="s">
        <v>8338</v>
      </c>
      <c r="H892" t="s">
        <v>8339</v>
      </c>
      <c r="I892">
        <v>227</v>
      </c>
      <c r="J892">
        <v>227</v>
      </c>
      <c r="K892" t="s">
        <v>85</v>
      </c>
      <c r="L892" t="str">
        <f t="shared" si="54"/>
        <v>NIT</v>
      </c>
      <c r="M892" t="str">
        <f t="shared" si="55"/>
        <v>12171907161026</v>
      </c>
      <c r="N892" t="s">
        <v>86</v>
      </c>
      <c r="O892">
        <v>0</v>
      </c>
      <c r="P892">
        <v>0</v>
      </c>
      <c r="Q892">
        <v>539.76</v>
      </c>
      <c r="R892">
        <v>70.168800000000005</v>
      </c>
      <c r="S892">
        <v>0</v>
      </c>
      <c r="T892">
        <v>0</v>
      </c>
      <c r="U892">
        <v>609.92880000000002</v>
      </c>
      <c r="V892">
        <v>0</v>
      </c>
      <c r="W892" t="s">
        <v>1</v>
      </c>
    </row>
    <row r="893" spans="1:23">
      <c r="A893" t="s">
        <v>8563</v>
      </c>
      <c r="B893" t="str">
        <f t="shared" si="56"/>
        <v>Mayo</v>
      </c>
      <c r="C893" s="20" t="s">
        <v>8648</v>
      </c>
      <c r="D893" t="s">
        <v>1</v>
      </c>
      <c r="E893" t="s">
        <v>0</v>
      </c>
      <c r="F893" t="str">
        <f t="shared" si="53"/>
        <v>CCF</v>
      </c>
      <c r="G893" t="s">
        <v>8338</v>
      </c>
      <c r="H893" t="s">
        <v>8339</v>
      </c>
      <c r="I893">
        <v>229</v>
      </c>
      <c r="J893">
        <v>229</v>
      </c>
      <c r="K893" t="s">
        <v>120</v>
      </c>
      <c r="L893" t="str">
        <f t="shared" si="54"/>
        <v>NIT</v>
      </c>
      <c r="M893" t="str">
        <f t="shared" si="55"/>
        <v>06142208811224</v>
      </c>
      <c r="N893" t="s">
        <v>121</v>
      </c>
      <c r="O893">
        <v>0</v>
      </c>
      <c r="P893">
        <v>0</v>
      </c>
      <c r="Q893">
        <v>9.64</v>
      </c>
      <c r="R893">
        <v>1.2532000000000001</v>
      </c>
      <c r="S893">
        <v>0</v>
      </c>
      <c r="T893">
        <v>0</v>
      </c>
      <c r="U893">
        <v>10.8932</v>
      </c>
      <c r="V893">
        <v>0</v>
      </c>
      <c r="W893" t="s">
        <v>1</v>
      </c>
    </row>
    <row r="894" spans="1:23">
      <c r="A894" t="s">
        <v>8563</v>
      </c>
      <c r="B894" t="str">
        <f t="shared" si="56"/>
        <v>Mayo</v>
      </c>
      <c r="C894" s="20" t="s">
        <v>8648</v>
      </c>
      <c r="D894" t="s">
        <v>1</v>
      </c>
      <c r="E894" t="s">
        <v>0</v>
      </c>
      <c r="F894" t="str">
        <f t="shared" si="53"/>
        <v>CCF</v>
      </c>
      <c r="G894" t="s">
        <v>8338</v>
      </c>
      <c r="H894" t="s">
        <v>8339</v>
      </c>
      <c r="I894">
        <v>230</v>
      </c>
      <c r="J894">
        <v>230</v>
      </c>
      <c r="K894" t="s">
        <v>501</v>
      </c>
      <c r="L894" t="str">
        <f t="shared" si="54"/>
        <v>NIT</v>
      </c>
      <c r="M894" t="str">
        <f t="shared" si="55"/>
        <v>06143105181040</v>
      </c>
      <c r="N894" t="s">
        <v>502</v>
      </c>
      <c r="O894">
        <v>0</v>
      </c>
      <c r="P894">
        <v>0</v>
      </c>
      <c r="Q894">
        <v>30</v>
      </c>
      <c r="R894">
        <v>3.9000000000000004</v>
      </c>
      <c r="S894">
        <v>0</v>
      </c>
      <c r="T894">
        <v>0</v>
      </c>
      <c r="U894">
        <v>33.9</v>
      </c>
      <c r="V894">
        <v>0</v>
      </c>
      <c r="W894" t="s">
        <v>1</v>
      </c>
    </row>
    <row r="895" spans="1:23">
      <c r="A895" t="s">
        <v>8563</v>
      </c>
      <c r="B895" t="str">
        <f t="shared" si="56"/>
        <v>Mayo</v>
      </c>
      <c r="C895" s="20" t="s">
        <v>8648</v>
      </c>
      <c r="D895" t="s">
        <v>1</v>
      </c>
      <c r="E895" t="s">
        <v>0</v>
      </c>
      <c r="F895" t="str">
        <f t="shared" si="53"/>
        <v>CCF</v>
      </c>
      <c r="G895" t="s">
        <v>8338</v>
      </c>
      <c r="H895" t="s">
        <v>8339</v>
      </c>
      <c r="I895">
        <v>231</v>
      </c>
      <c r="J895">
        <v>231</v>
      </c>
      <c r="K895" t="s">
        <v>118</v>
      </c>
      <c r="L895" t="str">
        <f t="shared" si="54"/>
        <v>NIT</v>
      </c>
      <c r="M895" t="str">
        <f t="shared" si="55"/>
        <v>06141106071025</v>
      </c>
      <c r="N895" t="s">
        <v>119</v>
      </c>
      <c r="O895">
        <v>0</v>
      </c>
      <c r="P895">
        <v>0</v>
      </c>
      <c r="Q895">
        <v>63.76</v>
      </c>
      <c r="R895">
        <v>8.2888000000000002</v>
      </c>
      <c r="S895">
        <v>0</v>
      </c>
      <c r="T895">
        <v>0</v>
      </c>
      <c r="U895">
        <v>72.0488</v>
      </c>
      <c r="V895">
        <v>0</v>
      </c>
      <c r="W895" t="s">
        <v>1</v>
      </c>
    </row>
    <row r="896" spans="1:23">
      <c r="A896" t="s">
        <v>8563</v>
      </c>
      <c r="B896" t="str">
        <f t="shared" si="56"/>
        <v>Mayo</v>
      </c>
      <c r="C896" s="20" t="s">
        <v>8639</v>
      </c>
      <c r="D896" t="s">
        <v>1</v>
      </c>
      <c r="E896" t="s">
        <v>0</v>
      </c>
      <c r="F896" t="str">
        <f t="shared" si="53"/>
        <v>CCF</v>
      </c>
      <c r="G896" t="s">
        <v>8338</v>
      </c>
      <c r="H896" t="s">
        <v>8339</v>
      </c>
      <c r="I896">
        <v>232</v>
      </c>
      <c r="J896">
        <v>232</v>
      </c>
      <c r="K896" t="s">
        <v>197</v>
      </c>
      <c r="L896" t="str">
        <f t="shared" si="54"/>
        <v>NIT</v>
      </c>
      <c r="M896" t="str">
        <f t="shared" si="55"/>
        <v>06142209891060</v>
      </c>
      <c r="N896" t="s">
        <v>198</v>
      </c>
      <c r="O896">
        <v>0</v>
      </c>
      <c r="P896">
        <v>0</v>
      </c>
      <c r="Q896">
        <v>1170.4000000000001</v>
      </c>
      <c r="R896">
        <v>152.15200000000002</v>
      </c>
      <c r="S896">
        <v>0</v>
      </c>
      <c r="T896">
        <v>0</v>
      </c>
      <c r="U896">
        <v>1322.5520000000001</v>
      </c>
      <c r="V896">
        <v>0</v>
      </c>
      <c r="W896" t="s">
        <v>1</v>
      </c>
    </row>
    <row r="897" spans="1:23">
      <c r="A897" t="s">
        <v>8563</v>
      </c>
      <c r="B897" t="str">
        <f t="shared" si="56"/>
        <v>Mayo</v>
      </c>
      <c r="C897" s="20" t="s">
        <v>8639</v>
      </c>
      <c r="D897" t="s">
        <v>1</v>
      </c>
      <c r="E897" t="s">
        <v>0</v>
      </c>
      <c r="F897" t="str">
        <f t="shared" si="53"/>
        <v>CCF</v>
      </c>
      <c r="G897" t="s">
        <v>8338</v>
      </c>
      <c r="H897" t="s">
        <v>8339</v>
      </c>
      <c r="I897">
        <v>233</v>
      </c>
      <c r="J897">
        <v>233</v>
      </c>
      <c r="K897" t="s">
        <v>118</v>
      </c>
      <c r="L897" t="str">
        <f t="shared" si="54"/>
        <v>NIT</v>
      </c>
      <c r="M897" t="str">
        <f t="shared" si="55"/>
        <v>06141106071025</v>
      </c>
      <c r="N897" t="s">
        <v>119</v>
      </c>
      <c r="O897">
        <v>0</v>
      </c>
      <c r="P897">
        <v>0</v>
      </c>
      <c r="Q897">
        <v>63.76</v>
      </c>
      <c r="R897">
        <v>8.2888000000000002</v>
      </c>
      <c r="S897">
        <v>0</v>
      </c>
      <c r="T897">
        <v>0</v>
      </c>
      <c r="U897">
        <v>72.0488</v>
      </c>
      <c r="V897">
        <v>0</v>
      </c>
      <c r="W897" t="s">
        <v>1</v>
      </c>
    </row>
    <row r="898" spans="1:23">
      <c r="A898" t="s">
        <v>8563</v>
      </c>
      <c r="B898" t="str">
        <f t="shared" si="56"/>
        <v>Mayo</v>
      </c>
      <c r="C898" s="20" t="s">
        <v>8639</v>
      </c>
      <c r="D898" t="s">
        <v>1</v>
      </c>
      <c r="E898" t="s">
        <v>0</v>
      </c>
      <c r="F898" t="str">
        <f t="shared" si="53"/>
        <v>CCF</v>
      </c>
      <c r="G898" t="s">
        <v>8338</v>
      </c>
      <c r="H898" t="s">
        <v>8339</v>
      </c>
      <c r="I898">
        <v>234</v>
      </c>
      <c r="J898">
        <v>234</v>
      </c>
      <c r="K898" t="s">
        <v>7968</v>
      </c>
      <c r="L898" t="str">
        <f t="shared" si="54"/>
        <v>NIT</v>
      </c>
      <c r="M898" t="str">
        <f t="shared" si="55"/>
        <v>06012309580010</v>
      </c>
      <c r="N898" t="s">
        <v>7969</v>
      </c>
      <c r="O898">
        <v>0</v>
      </c>
      <c r="P898">
        <v>0</v>
      </c>
      <c r="Q898">
        <v>71.209999999999994</v>
      </c>
      <c r="R898">
        <v>9.257299999999999</v>
      </c>
      <c r="S898">
        <v>0</v>
      </c>
      <c r="T898">
        <v>0</v>
      </c>
      <c r="U898">
        <v>80.467299999999994</v>
      </c>
      <c r="V898">
        <v>0</v>
      </c>
      <c r="W898" t="s">
        <v>1</v>
      </c>
    </row>
    <row r="899" spans="1:23">
      <c r="A899" t="s">
        <v>8563</v>
      </c>
      <c r="B899" t="str">
        <f t="shared" si="56"/>
        <v>Mayo</v>
      </c>
      <c r="C899" s="20" t="s">
        <v>8639</v>
      </c>
      <c r="D899" t="s">
        <v>1</v>
      </c>
      <c r="E899" t="s">
        <v>0</v>
      </c>
      <c r="F899" t="str">
        <f t="shared" ref="F899:F962" si="57">IF(E899="05","Nota de crédito","CCF")</f>
        <v>CCF</v>
      </c>
      <c r="G899" t="s">
        <v>8338</v>
      </c>
      <c r="H899" t="s">
        <v>8339</v>
      </c>
      <c r="I899">
        <v>235</v>
      </c>
      <c r="J899">
        <v>235</v>
      </c>
      <c r="K899" t="s">
        <v>77</v>
      </c>
      <c r="L899" t="str">
        <f t="shared" ref="L899:L962" si="58">IF(K899=0,"DUI","NIT")</f>
        <v>NIT</v>
      </c>
      <c r="M899" t="str">
        <f t="shared" ref="M899:M962" si="59">IF(K899=0,V899,K899)</f>
        <v>11231402520010</v>
      </c>
      <c r="N899" t="s">
        <v>78</v>
      </c>
      <c r="O899">
        <v>0</v>
      </c>
      <c r="P899">
        <v>0</v>
      </c>
      <c r="Q899">
        <v>84.54</v>
      </c>
      <c r="R899">
        <v>10.990200000000002</v>
      </c>
      <c r="S899">
        <v>0</v>
      </c>
      <c r="T899">
        <v>0</v>
      </c>
      <c r="U899">
        <v>95.530200000000008</v>
      </c>
      <c r="V899">
        <v>0</v>
      </c>
      <c r="W899" t="s">
        <v>1</v>
      </c>
    </row>
    <row r="900" spans="1:23">
      <c r="A900" t="s">
        <v>8563</v>
      </c>
      <c r="B900" t="str">
        <f t="shared" si="56"/>
        <v>Mayo</v>
      </c>
      <c r="C900" s="20" t="s">
        <v>8639</v>
      </c>
      <c r="D900" t="s">
        <v>1</v>
      </c>
      <c r="E900" t="s">
        <v>0</v>
      </c>
      <c r="F900" t="str">
        <f t="shared" si="57"/>
        <v>CCF</v>
      </c>
      <c r="G900" t="s">
        <v>8338</v>
      </c>
      <c r="H900" t="s">
        <v>8339</v>
      </c>
      <c r="I900">
        <v>237</v>
      </c>
      <c r="J900">
        <v>237</v>
      </c>
      <c r="K900" t="s">
        <v>1196</v>
      </c>
      <c r="L900" t="str">
        <f t="shared" si="58"/>
        <v>NIT</v>
      </c>
      <c r="M900" t="str">
        <f t="shared" si="59"/>
        <v>06142703981055</v>
      </c>
      <c r="N900" t="s">
        <v>1197</v>
      </c>
      <c r="O900">
        <v>0</v>
      </c>
      <c r="P900">
        <v>0</v>
      </c>
      <c r="Q900">
        <v>3585.4</v>
      </c>
      <c r="R900">
        <v>466.10200000000003</v>
      </c>
      <c r="S900">
        <v>0</v>
      </c>
      <c r="T900">
        <v>0</v>
      </c>
      <c r="U900">
        <v>4051.502</v>
      </c>
      <c r="V900">
        <v>0</v>
      </c>
      <c r="W900" t="s">
        <v>1</v>
      </c>
    </row>
    <row r="901" spans="1:23">
      <c r="A901" t="s">
        <v>8563</v>
      </c>
      <c r="B901" t="str">
        <f t="shared" si="56"/>
        <v>Mayo</v>
      </c>
      <c r="C901" s="20" t="s">
        <v>8639</v>
      </c>
      <c r="D901" t="s">
        <v>1</v>
      </c>
      <c r="E901" t="s">
        <v>0</v>
      </c>
      <c r="F901" t="str">
        <f t="shared" si="57"/>
        <v>CCF</v>
      </c>
      <c r="G901" t="s">
        <v>8338</v>
      </c>
      <c r="H901" t="s">
        <v>8339</v>
      </c>
      <c r="I901">
        <v>238</v>
      </c>
      <c r="J901">
        <v>238</v>
      </c>
      <c r="K901" t="s">
        <v>1196</v>
      </c>
      <c r="L901" t="str">
        <f t="shared" si="58"/>
        <v>NIT</v>
      </c>
      <c r="M901" t="str">
        <f t="shared" si="59"/>
        <v>06142703981055</v>
      </c>
      <c r="N901" t="s">
        <v>1197</v>
      </c>
      <c r="O901">
        <v>0</v>
      </c>
      <c r="P901">
        <v>0</v>
      </c>
      <c r="Q901">
        <v>2293.6999999999998</v>
      </c>
      <c r="R901">
        <v>298.18099999999998</v>
      </c>
      <c r="S901">
        <v>0</v>
      </c>
      <c r="T901">
        <v>0</v>
      </c>
      <c r="U901">
        <v>2591.8809999999999</v>
      </c>
      <c r="V901">
        <v>0</v>
      </c>
      <c r="W901" t="s">
        <v>1</v>
      </c>
    </row>
    <row r="902" spans="1:23">
      <c r="A902" t="s">
        <v>8563</v>
      </c>
      <c r="B902" t="str">
        <f t="shared" si="56"/>
        <v>Mayo</v>
      </c>
      <c r="C902" s="20" t="s">
        <v>8639</v>
      </c>
      <c r="D902" t="s">
        <v>1</v>
      </c>
      <c r="E902" t="s">
        <v>0</v>
      </c>
      <c r="F902" t="str">
        <f t="shared" si="57"/>
        <v>CCF</v>
      </c>
      <c r="G902" t="s">
        <v>8338</v>
      </c>
      <c r="H902" t="s">
        <v>8339</v>
      </c>
      <c r="I902">
        <v>239</v>
      </c>
      <c r="J902">
        <v>239</v>
      </c>
      <c r="K902" t="s">
        <v>1196</v>
      </c>
      <c r="L902" t="str">
        <f t="shared" si="58"/>
        <v>NIT</v>
      </c>
      <c r="M902" t="str">
        <f t="shared" si="59"/>
        <v>06142703981055</v>
      </c>
      <c r="N902" t="s">
        <v>1197</v>
      </c>
      <c r="O902">
        <v>0</v>
      </c>
      <c r="P902">
        <v>0</v>
      </c>
      <c r="Q902">
        <v>1439.6</v>
      </c>
      <c r="R902">
        <v>187.148</v>
      </c>
      <c r="S902">
        <v>0</v>
      </c>
      <c r="T902">
        <v>0</v>
      </c>
      <c r="U902">
        <v>1626.7479999999998</v>
      </c>
      <c r="V902">
        <v>0</v>
      </c>
      <c r="W902" t="s">
        <v>1</v>
      </c>
    </row>
    <row r="903" spans="1:23">
      <c r="A903" t="s">
        <v>8563</v>
      </c>
      <c r="B903" t="str">
        <f t="shared" si="56"/>
        <v>Mayo</v>
      </c>
      <c r="C903" s="20" t="s">
        <v>8635</v>
      </c>
      <c r="D903" t="s">
        <v>1</v>
      </c>
      <c r="E903" t="s">
        <v>0</v>
      </c>
      <c r="F903" t="str">
        <f t="shared" si="57"/>
        <v>CCF</v>
      </c>
      <c r="G903" t="s">
        <v>8338</v>
      </c>
      <c r="H903" t="s">
        <v>8339</v>
      </c>
      <c r="I903">
        <v>240</v>
      </c>
      <c r="J903">
        <v>240</v>
      </c>
      <c r="K903" t="s">
        <v>1196</v>
      </c>
      <c r="L903" t="str">
        <f t="shared" si="58"/>
        <v>NIT</v>
      </c>
      <c r="M903" t="str">
        <f t="shared" si="59"/>
        <v>06142703981055</v>
      </c>
      <c r="N903" t="s">
        <v>1197</v>
      </c>
      <c r="O903">
        <v>0</v>
      </c>
      <c r="P903">
        <v>0</v>
      </c>
      <c r="Q903">
        <v>3346.6</v>
      </c>
      <c r="R903">
        <v>435.05799999999999</v>
      </c>
      <c r="S903">
        <v>0</v>
      </c>
      <c r="T903">
        <v>0</v>
      </c>
      <c r="U903">
        <v>3781.6579999999999</v>
      </c>
      <c r="V903">
        <v>0</v>
      </c>
      <c r="W903" t="s">
        <v>1</v>
      </c>
    </row>
    <row r="904" spans="1:23">
      <c r="A904" t="s">
        <v>8563</v>
      </c>
      <c r="B904" t="str">
        <f t="shared" si="56"/>
        <v>Mayo</v>
      </c>
      <c r="C904" s="20" t="s">
        <v>8635</v>
      </c>
      <c r="D904" t="s">
        <v>1</v>
      </c>
      <c r="E904" t="s">
        <v>0</v>
      </c>
      <c r="F904" t="str">
        <f t="shared" si="57"/>
        <v>CCF</v>
      </c>
      <c r="G904" t="s">
        <v>8338</v>
      </c>
      <c r="H904" t="s">
        <v>8339</v>
      </c>
      <c r="I904">
        <v>241</v>
      </c>
      <c r="J904">
        <v>241</v>
      </c>
      <c r="K904" t="s">
        <v>167</v>
      </c>
      <c r="L904" t="str">
        <f t="shared" si="58"/>
        <v>NIT</v>
      </c>
      <c r="M904" t="str">
        <f t="shared" si="59"/>
        <v>06142201971056</v>
      </c>
      <c r="N904" t="s">
        <v>168</v>
      </c>
      <c r="O904">
        <v>0</v>
      </c>
      <c r="P904">
        <v>0</v>
      </c>
      <c r="Q904">
        <v>81.25</v>
      </c>
      <c r="R904">
        <v>10.5625</v>
      </c>
      <c r="S904">
        <v>0</v>
      </c>
      <c r="T904">
        <v>0</v>
      </c>
      <c r="U904">
        <v>91.8125</v>
      </c>
      <c r="V904">
        <v>0</v>
      </c>
      <c r="W904" t="s">
        <v>1</v>
      </c>
    </row>
    <row r="905" spans="1:23">
      <c r="A905" t="s">
        <v>8563</v>
      </c>
      <c r="B905" t="str">
        <f t="shared" si="56"/>
        <v>Mayo</v>
      </c>
      <c r="C905" s="20" t="s">
        <v>8635</v>
      </c>
      <c r="D905" t="s">
        <v>1</v>
      </c>
      <c r="E905" t="s">
        <v>0</v>
      </c>
      <c r="F905" t="str">
        <f t="shared" si="57"/>
        <v>CCF</v>
      </c>
      <c r="G905" t="s">
        <v>8338</v>
      </c>
      <c r="H905" t="s">
        <v>8339</v>
      </c>
      <c r="I905">
        <v>242</v>
      </c>
      <c r="J905">
        <v>242</v>
      </c>
      <c r="K905" t="s">
        <v>253</v>
      </c>
      <c r="L905" t="str">
        <f t="shared" si="58"/>
        <v>NIT</v>
      </c>
      <c r="M905" t="str">
        <f t="shared" si="59"/>
        <v>06141504911068</v>
      </c>
      <c r="N905" t="s">
        <v>254</v>
      </c>
      <c r="O905">
        <v>0</v>
      </c>
      <c r="P905">
        <v>0</v>
      </c>
      <c r="Q905">
        <v>590.87</v>
      </c>
      <c r="R905">
        <v>76.813100000000006</v>
      </c>
      <c r="S905">
        <v>0</v>
      </c>
      <c r="T905">
        <v>0</v>
      </c>
      <c r="U905">
        <v>667.68309999999997</v>
      </c>
      <c r="V905">
        <v>0</v>
      </c>
      <c r="W905" t="s">
        <v>1</v>
      </c>
    </row>
    <row r="906" spans="1:23">
      <c r="A906" t="s">
        <v>8563</v>
      </c>
      <c r="B906" t="str">
        <f t="shared" si="56"/>
        <v>Mayo</v>
      </c>
      <c r="C906" s="20" t="s">
        <v>8635</v>
      </c>
      <c r="D906" t="s">
        <v>1</v>
      </c>
      <c r="E906" t="s">
        <v>0</v>
      </c>
      <c r="F906" t="str">
        <f t="shared" si="57"/>
        <v>CCF</v>
      </c>
      <c r="G906" t="s">
        <v>8338</v>
      </c>
      <c r="H906" t="s">
        <v>8339</v>
      </c>
      <c r="I906">
        <v>243</v>
      </c>
      <c r="J906">
        <v>243</v>
      </c>
      <c r="K906" t="s">
        <v>118</v>
      </c>
      <c r="L906" t="str">
        <f t="shared" si="58"/>
        <v>NIT</v>
      </c>
      <c r="M906" t="str">
        <f t="shared" si="59"/>
        <v>06141106071025</v>
      </c>
      <c r="N906" t="s">
        <v>119</v>
      </c>
      <c r="O906">
        <v>0</v>
      </c>
      <c r="P906">
        <v>0</v>
      </c>
      <c r="Q906">
        <v>139.47</v>
      </c>
      <c r="R906">
        <v>18.1311</v>
      </c>
      <c r="S906">
        <v>0</v>
      </c>
      <c r="T906">
        <v>0</v>
      </c>
      <c r="U906">
        <v>157.6011</v>
      </c>
      <c r="V906">
        <v>0</v>
      </c>
      <c r="W906" t="s">
        <v>1</v>
      </c>
    </row>
    <row r="907" spans="1:23">
      <c r="A907" t="s">
        <v>8563</v>
      </c>
      <c r="B907" t="str">
        <f t="shared" si="56"/>
        <v>Mayo</v>
      </c>
      <c r="C907" s="20" t="s">
        <v>8635</v>
      </c>
      <c r="D907" t="s">
        <v>1</v>
      </c>
      <c r="E907" t="s">
        <v>0</v>
      </c>
      <c r="F907" t="str">
        <f t="shared" si="57"/>
        <v>CCF</v>
      </c>
      <c r="G907" t="s">
        <v>8338</v>
      </c>
      <c r="H907" t="s">
        <v>8339</v>
      </c>
      <c r="I907">
        <v>244</v>
      </c>
      <c r="J907">
        <v>244</v>
      </c>
      <c r="K907" t="s">
        <v>118</v>
      </c>
      <c r="L907" t="str">
        <f t="shared" si="58"/>
        <v>NIT</v>
      </c>
      <c r="M907" t="str">
        <f t="shared" si="59"/>
        <v>06141106071025</v>
      </c>
      <c r="N907" t="s">
        <v>119</v>
      </c>
      <c r="O907">
        <v>0</v>
      </c>
      <c r="P907">
        <v>0</v>
      </c>
      <c r="Q907">
        <v>14.09</v>
      </c>
      <c r="R907">
        <v>1.8317000000000001</v>
      </c>
      <c r="S907">
        <v>0</v>
      </c>
      <c r="T907">
        <v>0</v>
      </c>
      <c r="U907">
        <v>15.9217</v>
      </c>
      <c r="V907">
        <v>0</v>
      </c>
      <c r="W907" t="s">
        <v>1</v>
      </c>
    </row>
    <row r="908" spans="1:23">
      <c r="A908" t="s">
        <v>8563</v>
      </c>
      <c r="B908" t="str">
        <f t="shared" si="56"/>
        <v>Mayo</v>
      </c>
      <c r="C908" s="20" t="s">
        <v>8634</v>
      </c>
      <c r="D908" t="s">
        <v>1</v>
      </c>
      <c r="E908" t="s">
        <v>0</v>
      </c>
      <c r="F908" t="str">
        <f t="shared" si="57"/>
        <v>CCF</v>
      </c>
      <c r="G908" t="s">
        <v>8338</v>
      </c>
      <c r="H908" t="s">
        <v>8339</v>
      </c>
      <c r="I908">
        <v>245</v>
      </c>
      <c r="J908">
        <v>245</v>
      </c>
      <c r="K908" t="s">
        <v>443</v>
      </c>
      <c r="L908" t="str">
        <f t="shared" si="58"/>
        <v>NIT</v>
      </c>
      <c r="M908" t="str">
        <f t="shared" si="59"/>
        <v>06142002961017</v>
      </c>
      <c r="N908" t="s">
        <v>444</v>
      </c>
      <c r="O908">
        <v>0</v>
      </c>
      <c r="P908">
        <v>0</v>
      </c>
      <c r="Q908">
        <v>157.1</v>
      </c>
      <c r="R908">
        <v>20.422999999999998</v>
      </c>
      <c r="S908">
        <v>0</v>
      </c>
      <c r="T908">
        <v>0</v>
      </c>
      <c r="U908">
        <v>177.523</v>
      </c>
      <c r="V908">
        <v>0</v>
      </c>
      <c r="W908" t="s">
        <v>1</v>
      </c>
    </row>
    <row r="909" spans="1:23">
      <c r="A909" t="s">
        <v>8563</v>
      </c>
      <c r="B909" t="str">
        <f t="shared" si="56"/>
        <v>Mayo</v>
      </c>
      <c r="C909" s="20" t="s">
        <v>8634</v>
      </c>
      <c r="D909" t="s">
        <v>1</v>
      </c>
      <c r="E909" t="s">
        <v>0</v>
      </c>
      <c r="F909" t="str">
        <f t="shared" si="57"/>
        <v>CCF</v>
      </c>
      <c r="G909" t="s">
        <v>8338</v>
      </c>
      <c r="H909" t="s">
        <v>8339</v>
      </c>
      <c r="I909">
        <v>246</v>
      </c>
      <c r="J909">
        <v>246</v>
      </c>
      <c r="K909" t="s">
        <v>443</v>
      </c>
      <c r="L909" t="str">
        <f t="shared" si="58"/>
        <v>NIT</v>
      </c>
      <c r="M909" t="str">
        <f t="shared" si="59"/>
        <v>06142002961017</v>
      </c>
      <c r="N909" t="s">
        <v>444</v>
      </c>
      <c r="O909">
        <v>0</v>
      </c>
      <c r="P909">
        <v>0</v>
      </c>
      <c r="Q909">
        <v>11.08</v>
      </c>
      <c r="R909">
        <v>1.4404000000000001</v>
      </c>
      <c r="S909">
        <v>0</v>
      </c>
      <c r="T909">
        <v>0</v>
      </c>
      <c r="U909">
        <v>12.5204</v>
      </c>
      <c r="V909">
        <v>0</v>
      </c>
      <c r="W909" t="s">
        <v>1</v>
      </c>
    </row>
    <row r="910" spans="1:23">
      <c r="A910" t="s">
        <v>8563</v>
      </c>
      <c r="B910" t="str">
        <f t="shared" si="56"/>
        <v>Mayo</v>
      </c>
      <c r="C910" s="20" t="s">
        <v>8634</v>
      </c>
      <c r="D910" t="s">
        <v>1</v>
      </c>
      <c r="E910" t="s">
        <v>0</v>
      </c>
      <c r="F910" t="str">
        <f t="shared" si="57"/>
        <v>CCF</v>
      </c>
      <c r="G910" t="s">
        <v>8338</v>
      </c>
      <c r="H910" t="s">
        <v>8339</v>
      </c>
      <c r="I910">
        <v>247</v>
      </c>
      <c r="J910">
        <v>247</v>
      </c>
      <c r="K910" t="s">
        <v>1385</v>
      </c>
      <c r="L910" t="str">
        <f t="shared" si="58"/>
        <v>NIT</v>
      </c>
      <c r="M910" t="str">
        <f t="shared" si="59"/>
        <v>12170407851020</v>
      </c>
      <c r="N910" t="s">
        <v>1386</v>
      </c>
      <c r="O910">
        <v>0</v>
      </c>
      <c r="P910">
        <v>0</v>
      </c>
      <c r="Q910">
        <v>486.02</v>
      </c>
      <c r="R910">
        <v>63.182600000000001</v>
      </c>
      <c r="S910">
        <v>0</v>
      </c>
      <c r="T910">
        <v>0</v>
      </c>
      <c r="U910">
        <v>549.20259999999996</v>
      </c>
      <c r="V910">
        <v>0</v>
      </c>
      <c r="W910" t="s">
        <v>1</v>
      </c>
    </row>
    <row r="911" spans="1:23">
      <c r="A911" t="s">
        <v>8563</v>
      </c>
      <c r="B911" t="str">
        <f t="shared" si="56"/>
        <v>Mayo</v>
      </c>
      <c r="C911" s="20" t="s">
        <v>8629</v>
      </c>
      <c r="D911" t="s">
        <v>1</v>
      </c>
      <c r="E911" t="s">
        <v>0</v>
      </c>
      <c r="F911" t="str">
        <f t="shared" si="57"/>
        <v>CCF</v>
      </c>
      <c r="G911" t="s">
        <v>8338</v>
      </c>
      <c r="H911" t="s">
        <v>8339</v>
      </c>
      <c r="I911">
        <v>248</v>
      </c>
      <c r="J911">
        <v>248</v>
      </c>
      <c r="K911" t="s">
        <v>118</v>
      </c>
      <c r="L911" t="str">
        <f t="shared" si="58"/>
        <v>NIT</v>
      </c>
      <c r="M911" t="str">
        <f t="shared" si="59"/>
        <v>06141106071025</v>
      </c>
      <c r="N911" t="s">
        <v>119</v>
      </c>
      <c r="O911">
        <v>0</v>
      </c>
      <c r="P911">
        <v>0</v>
      </c>
      <c r="Q911">
        <v>109.89</v>
      </c>
      <c r="R911">
        <v>14.2857</v>
      </c>
      <c r="S911">
        <v>0</v>
      </c>
      <c r="T911">
        <v>0</v>
      </c>
      <c r="U911">
        <v>124.17570000000001</v>
      </c>
      <c r="V911">
        <v>0</v>
      </c>
      <c r="W911" t="s">
        <v>1</v>
      </c>
    </row>
    <row r="912" spans="1:23">
      <c r="A912" t="s">
        <v>8563</v>
      </c>
      <c r="B912" t="str">
        <f t="shared" si="56"/>
        <v>Mayo</v>
      </c>
      <c r="C912" s="20" t="s">
        <v>8629</v>
      </c>
      <c r="D912" t="s">
        <v>1</v>
      </c>
      <c r="E912" t="s">
        <v>0</v>
      </c>
      <c r="F912" t="str">
        <f t="shared" si="57"/>
        <v>CCF</v>
      </c>
      <c r="G912" t="s">
        <v>8338</v>
      </c>
      <c r="H912" t="s">
        <v>8339</v>
      </c>
      <c r="I912">
        <v>249</v>
      </c>
      <c r="J912">
        <v>249</v>
      </c>
      <c r="K912" t="s">
        <v>118</v>
      </c>
      <c r="L912" t="str">
        <f t="shared" si="58"/>
        <v>NIT</v>
      </c>
      <c r="M912" t="str">
        <f t="shared" si="59"/>
        <v>06141106071025</v>
      </c>
      <c r="N912" t="s">
        <v>119</v>
      </c>
      <c r="O912">
        <v>0</v>
      </c>
      <c r="P912">
        <v>0</v>
      </c>
      <c r="Q912">
        <v>56.36</v>
      </c>
      <c r="R912">
        <v>7.3268000000000004</v>
      </c>
      <c r="S912">
        <v>0</v>
      </c>
      <c r="T912">
        <v>0</v>
      </c>
      <c r="U912">
        <v>63.686799999999998</v>
      </c>
      <c r="V912">
        <v>0</v>
      </c>
      <c r="W912" t="s">
        <v>1</v>
      </c>
    </row>
    <row r="913" spans="1:23">
      <c r="A913" t="s">
        <v>8563</v>
      </c>
      <c r="B913" t="str">
        <f t="shared" si="56"/>
        <v>Mayo</v>
      </c>
      <c r="C913" s="20" t="s">
        <v>8629</v>
      </c>
      <c r="D913" t="s">
        <v>1</v>
      </c>
      <c r="E913" t="s">
        <v>0</v>
      </c>
      <c r="F913" t="str">
        <f t="shared" si="57"/>
        <v>CCF</v>
      </c>
      <c r="G913" t="s">
        <v>8338</v>
      </c>
      <c r="H913" t="s">
        <v>8339</v>
      </c>
      <c r="I913">
        <v>250</v>
      </c>
      <c r="J913">
        <v>250</v>
      </c>
      <c r="K913" t="s">
        <v>118</v>
      </c>
      <c r="L913" t="str">
        <f t="shared" si="58"/>
        <v>NIT</v>
      </c>
      <c r="M913" t="str">
        <f t="shared" si="59"/>
        <v>06141106071025</v>
      </c>
      <c r="N913" t="s">
        <v>119</v>
      </c>
      <c r="O913">
        <v>0</v>
      </c>
      <c r="P913">
        <v>0</v>
      </c>
      <c r="Q913">
        <v>361.77</v>
      </c>
      <c r="R913">
        <v>47.030099999999997</v>
      </c>
      <c r="S913">
        <v>0</v>
      </c>
      <c r="T913">
        <v>0</v>
      </c>
      <c r="U913">
        <v>408.80009999999999</v>
      </c>
      <c r="V913">
        <v>0</v>
      </c>
      <c r="W913" t="s">
        <v>1</v>
      </c>
    </row>
    <row r="914" spans="1:23">
      <c r="A914" t="s">
        <v>8563</v>
      </c>
      <c r="B914" t="str">
        <f t="shared" si="56"/>
        <v>Mayo</v>
      </c>
      <c r="C914" s="20" t="s">
        <v>8629</v>
      </c>
      <c r="D914" t="s">
        <v>1</v>
      </c>
      <c r="E914" t="s">
        <v>0</v>
      </c>
      <c r="F914" t="str">
        <f t="shared" si="57"/>
        <v>CCF</v>
      </c>
      <c r="G914" t="s">
        <v>8338</v>
      </c>
      <c r="H914" t="s">
        <v>8339</v>
      </c>
      <c r="I914">
        <v>251</v>
      </c>
      <c r="J914">
        <v>251</v>
      </c>
      <c r="K914" t="s">
        <v>739</v>
      </c>
      <c r="L914" t="str">
        <f t="shared" si="58"/>
        <v>NIT</v>
      </c>
      <c r="M914" t="str">
        <f t="shared" si="59"/>
        <v>06142410891140</v>
      </c>
      <c r="N914" t="s">
        <v>740</v>
      </c>
      <c r="O914">
        <v>0</v>
      </c>
      <c r="P914">
        <v>0</v>
      </c>
      <c r="Q914">
        <v>45.31</v>
      </c>
      <c r="R914">
        <v>5.8903000000000008</v>
      </c>
      <c r="S914">
        <v>0</v>
      </c>
      <c r="T914">
        <v>0</v>
      </c>
      <c r="U914">
        <v>51.200300000000006</v>
      </c>
      <c r="V914">
        <v>0</v>
      </c>
      <c r="W914" t="s">
        <v>1</v>
      </c>
    </row>
    <row r="915" spans="1:23">
      <c r="A915" t="s">
        <v>8563</v>
      </c>
      <c r="B915" t="str">
        <f t="shared" si="56"/>
        <v>Mayo</v>
      </c>
      <c r="C915" s="20" t="s">
        <v>8627</v>
      </c>
      <c r="D915" t="s">
        <v>1</v>
      </c>
      <c r="E915" t="s">
        <v>0</v>
      </c>
      <c r="F915" t="str">
        <f t="shared" si="57"/>
        <v>CCF</v>
      </c>
      <c r="G915" t="s">
        <v>8338</v>
      </c>
      <c r="H915" t="s">
        <v>8339</v>
      </c>
      <c r="I915">
        <v>252</v>
      </c>
      <c r="J915">
        <v>252</v>
      </c>
      <c r="K915" t="s">
        <v>118</v>
      </c>
      <c r="L915" t="str">
        <f t="shared" si="58"/>
        <v>NIT</v>
      </c>
      <c r="M915" t="str">
        <f t="shared" si="59"/>
        <v>06141106071025</v>
      </c>
      <c r="N915" t="s">
        <v>119</v>
      </c>
      <c r="O915">
        <v>0</v>
      </c>
      <c r="P915">
        <v>0</v>
      </c>
      <c r="Q915">
        <v>63.76</v>
      </c>
      <c r="R915">
        <v>8.2888000000000002</v>
      </c>
      <c r="S915">
        <v>0</v>
      </c>
      <c r="T915">
        <v>0</v>
      </c>
      <c r="U915">
        <v>72.0488</v>
      </c>
      <c r="V915">
        <v>0</v>
      </c>
      <c r="W915" t="s">
        <v>1</v>
      </c>
    </row>
    <row r="916" spans="1:23">
      <c r="A916" t="s">
        <v>8563</v>
      </c>
      <c r="B916" t="str">
        <f t="shared" si="56"/>
        <v>Mayo</v>
      </c>
      <c r="C916" s="20" t="s">
        <v>8627</v>
      </c>
      <c r="D916" t="s">
        <v>1</v>
      </c>
      <c r="E916" t="s">
        <v>0</v>
      </c>
      <c r="F916" t="str">
        <f t="shared" si="57"/>
        <v>CCF</v>
      </c>
      <c r="G916" t="s">
        <v>8338</v>
      </c>
      <c r="H916" t="s">
        <v>8339</v>
      </c>
      <c r="I916">
        <v>253</v>
      </c>
      <c r="J916">
        <v>253</v>
      </c>
      <c r="K916" t="s">
        <v>155</v>
      </c>
      <c r="L916" t="str">
        <f t="shared" si="58"/>
        <v>NIT</v>
      </c>
      <c r="M916" t="str">
        <f t="shared" si="59"/>
        <v>06142610051058</v>
      </c>
      <c r="N916" t="s">
        <v>156</v>
      </c>
      <c r="O916">
        <v>0</v>
      </c>
      <c r="P916">
        <v>0</v>
      </c>
      <c r="Q916">
        <v>398.23</v>
      </c>
      <c r="R916">
        <v>51.769900000000007</v>
      </c>
      <c r="S916">
        <v>0</v>
      </c>
      <c r="T916">
        <v>0</v>
      </c>
      <c r="U916">
        <v>449.99990000000003</v>
      </c>
      <c r="V916">
        <v>0</v>
      </c>
      <c r="W916" t="s">
        <v>1</v>
      </c>
    </row>
    <row r="917" spans="1:23">
      <c r="A917" t="s">
        <v>8563</v>
      </c>
      <c r="B917" t="str">
        <f t="shared" si="56"/>
        <v>Mayo</v>
      </c>
      <c r="C917" s="20" t="s">
        <v>8627</v>
      </c>
      <c r="D917" t="s">
        <v>1</v>
      </c>
      <c r="E917" t="s">
        <v>0</v>
      </c>
      <c r="F917" t="str">
        <f t="shared" si="57"/>
        <v>CCF</v>
      </c>
      <c r="G917" t="s">
        <v>8338</v>
      </c>
      <c r="H917" t="s">
        <v>8339</v>
      </c>
      <c r="I917">
        <v>254</v>
      </c>
      <c r="J917">
        <v>254</v>
      </c>
      <c r="K917" t="s">
        <v>120</v>
      </c>
      <c r="L917" t="str">
        <f t="shared" si="58"/>
        <v>NIT</v>
      </c>
      <c r="M917" t="str">
        <f t="shared" si="59"/>
        <v>06142208811224</v>
      </c>
      <c r="N917" t="s">
        <v>121</v>
      </c>
      <c r="O917">
        <v>0</v>
      </c>
      <c r="P917">
        <v>0</v>
      </c>
      <c r="Q917">
        <v>40.119999999999997</v>
      </c>
      <c r="R917">
        <v>5.2156000000000002</v>
      </c>
      <c r="S917">
        <v>0</v>
      </c>
      <c r="T917">
        <v>0</v>
      </c>
      <c r="U917">
        <v>45.335599999999999</v>
      </c>
      <c r="V917">
        <v>0</v>
      </c>
      <c r="W917" t="s">
        <v>1</v>
      </c>
    </row>
    <row r="918" spans="1:23">
      <c r="A918" t="s">
        <v>8563</v>
      </c>
      <c r="B918" t="str">
        <f t="shared" si="56"/>
        <v>Mayo</v>
      </c>
      <c r="C918" s="20" t="s">
        <v>8627</v>
      </c>
      <c r="D918" t="s">
        <v>1</v>
      </c>
      <c r="E918" t="s">
        <v>0</v>
      </c>
      <c r="F918" t="str">
        <f t="shared" si="57"/>
        <v>CCF</v>
      </c>
      <c r="G918" t="s">
        <v>8338</v>
      </c>
      <c r="H918" t="s">
        <v>8339</v>
      </c>
      <c r="I918">
        <v>255</v>
      </c>
      <c r="J918">
        <v>255</v>
      </c>
      <c r="K918" t="s">
        <v>118</v>
      </c>
      <c r="L918" t="str">
        <f t="shared" si="58"/>
        <v>NIT</v>
      </c>
      <c r="M918" t="str">
        <f t="shared" si="59"/>
        <v>06141106071025</v>
      </c>
      <c r="N918" t="s">
        <v>119</v>
      </c>
      <c r="O918">
        <v>0</v>
      </c>
      <c r="P918">
        <v>0</v>
      </c>
      <c r="Q918">
        <v>148.97</v>
      </c>
      <c r="R918">
        <v>19.366099999999999</v>
      </c>
      <c r="S918">
        <v>0</v>
      </c>
      <c r="T918">
        <v>0</v>
      </c>
      <c r="U918">
        <v>168.33609999999999</v>
      </c>
      <c r="V918">
        <v>0</v>
      </c>
      <c r="W918" t="s">
        <v>1</v>
      </c>
    </row>
    <row r="919" spans="1:23">
      <c r="A919" t="s">
        <v>8563</v>
      </c>
      <c r="B919" t="str">
        <f t="shared" si="56"/>
        <v>Mayo</v>
      </c>
      <c r="C919" s="20" t="s">
        <v>8627</v>
      </c>
      <c r="D919" t="s">
        <v>1</v>
      </c>
      <c r="E919" t="s">
        <v>0</v>
      </c>
      <c r="F919" t="str">
        <f t="shared" si="57"/>
        <v>CCF</v>
      </c>
      <c r="G919" t="s">
        <v>8338</v>
      </c>
      <c r="H919" t="s">
        <v>8339</v>
      </c>
      <c r="I919">
        <v>256</v>
      </c>
      <c r="J919">
        <v>256</v>
      </c>
      <c r="K919" t="s">
        <v>118</v>
      </c>
      <c r="L919" t="str">
        <f t="shared" si="58"/>
        <v>NIT</v>
      </c>
      <c r="M919" t="str">
        <f t="shared" si="59"/>
        <v>06141106071025</v>
      </c>
      <c r="N919" t="s">
        <v>119</v>
      </c>
      <c r="O919">
        <v>0</v>
      </c>
      <c r="P919">
        <v>0</v>
      </c>
      <c r="Q919">
        <v>14.09</v>
      </c>
      <c r="R919">
        <v>1.8317000000000001</v>
      </c>
      <c r="S919">
        <v>0</v>
      </c>
      <c r="T919">
        <v>0</v>
      </c>
      <c r="U919">
        <v>15.9217</v>
      </c>
      <c r="V919">
        <v>0</v>
      </c>
      <c r="W919" t="s">
        <v>1</v>
      </c>
    </row>
    <row r="920" spans="1:23">
      <c r="A920" t="s">
        <v>8563</v>
      </c>
      <c r="B920" t="str">
        <f t="shared" si="56"/>
        <v>Mayo</v>
      </c>
      <c r="C920" s="20" t="s">
        <v>8627</v>
      </c>
      <c r="D920" t="s">
        <v>1</v>
      </c>
      <c r="E920" t="s">
        <v>0</v>
      </c>
      <c r="F920" t="str">
        <f t="shared" si="57"/>
        <v>CCF</v>
      </c>
      <c r="G920" t="s">
        <v>8338</v>
      </c>
      <c r="H920" t="s">
        <v>8339</v>
      </c>
      <c r="I920">
        <v>257</v>
      </c>
      <c r="J920">
        <v>257</v>
      </c>
      <c r="K920">
        <v>0</v>
      </c>
      <c r="L920" t="str">
        <f t="shared" si="58"/>
        <v>DUI</v>
      </c>
      <c r="M920" t="str">
        <f t="shared" si="59"/>
        <v>056741989</v>
      </c>
      <c r="N920" t="s">
        <v>8647</v>
      </c>
      <c r="O920">
        <v>0</v>
      </c>
      <c r="P920">
        <v>0</v>
      </c>
      <c r="Q920">
        <v>68.14</v>
      </c>
      <c r="R920">
        <v>8.8582000000000001</v>
      </c>
      <c r="S920">
        <v>0</v>
      </c>
      <c r="T920">
        <v>0</v>
      </c>
      <c r="U920">
        <v>76.998199999999997</v>
      </c>
      <c r="V920" t="s">
        <v>8646</v>
      </c>
      <c r="W920" t="s">
        <v>1</v>
      </c>
    </row>
    <row r="921" spans="1:23">
      <c r="A921" t="s">
        <v>8563</v>
      </c>
      <c r="B921" t="str">
        <f t="shared" si="56"/>
        <v>Mayo</v>
      </c>
      <c r="C921" s="20" t="s">
        <v>8625</v>
      </c>
      <c r="D921" t="s">
        <v>1</v>
      </c>
      <c r="E921" t="s">
        <v>0</v>
      </c>
      <c r="F921" t="str">
        <f t="shared" si="57"/>
        <v>CCF</v>
      </c>
      <c r="G921" t="s">
        <v>8338</v>
      </c>
      <c r="H921" t="s">
        <v>8339</v>
      </c>
      <c r="I921">
        <v>258</v>
      </c>
      <c r="J921">
        <v>258</v>
      </c>
      <c r="K921" t="s">
        <v>8530</v>
      </c>
      <c r="L921" t="str">
        <f t="shared" si="58"/>
        <v>NIT</v>
      </c>
      <c r="M921" t="str">
        <f t="shared" si="59"/>
        <v>01010705590011</v>
      </c>
      <c r="N921" t="s">
        <v>8531</v>
      </c>
      <c r="O921">
        <v>0</v>
      </c>
      <c r="P921">
        <v>0</v>
      </c>
      <c r="Q921">
        <v>44.81</v>
      </c>
      <c r="R921">
        <v>5.8253000000000004</v>
      </c>
      <c r="S921">
        <v>0</v>
      </c>
      <c r="T921">
        <v>0</v>
      </c>
      <c r="U921">
        <v>50.635300000000001</v>
      </c>
      <c r="V921">
        <v>0</v>
      </c>
      <c r="W921" t="s">
        <v>1</v>
      </c>
    </row>
    <row r="922" spans="1:23">
      <c r="A922" t="s">
        <v>8563</v>
      </c>
      <c r="B922" t="str">
        <f t="shared" si="56"/>
        <v>Mayo</v>
      </c>
      <c r="C922" s="20" t="s">
        <v>8625</v>
      </c>
      <c r="D922" t="s">
        <v>1</v>
      </c>
      <c r="E922" t="s">
        <v>0</v>
      </c>
      <c r="F922" t="str">
        <f t="shared" si="57"/>
        <v>CCF</v>
      </c>
      <c r="G922" t="s">
        <v>8338</v>
      </c>
      <c r="H922" t="s">
        <v>8339</v>
      </c>
      <c r="I922">
        <v>259</v>
      </c>
      <c r="J922">
        <v>259</v>
      </c>
      <c r="K922" t="s">
        <v>118</v>
      </c>
      <c r="L922" t="str">
        <f t="shared" si="58"/>
        <v>NIT</v>
      </c>
      <c r="M922" t="str">
        <f t="shared" si="59"/>
        <v>06141106071025</v>
      </c>
      <c r="N922" t="s">
        <v>119</v>
      </c>
      <c r="O922">
        <v>0</v>
      </c>
      <c r="P922">
        <v>0</v>
      </c>
      <c r="Q922">
        <v>28.18</v>
      </c>
      <c r="R922">
        <v>3.6634000000000002</v>
      </c>
      <c r="S922">
        <v>0</v>
      </c>
      <c r="T922">
        <v>0</v>
      </c>
      <c r="U922">
        <v>31.843399999999999</v>
      </c>
      <c r="V922">
        <v>0</v>
      </c>
      <c r="W922" t="s">
        <v>1</v>
      </c>
    </row>
    <row r="923" spans="1:23">
      <c r="A923" t="s">
        <v>8563</v>
      </c>
      <c r="B923" t="str">
        <f t="shared" si="56"/>
        <v>Mayo</v>
      </c>
      <c r="C923" s="20" t="s">
        <v>8625</v>
      </c>
      <c r="D923" t="s">
        <v>1</v>
      </c>
      <c r="E923" t="s">
        <v>0</v>
      </c>
      <c r="F923" t="str">
        <f t="shared" si="57"/>
        <v>CCF</v>
      </c>
      <c r="G923" t="s">
        <v>8338</v>
      </c>
      <c r="H923" t="s">
        <v>8339</v>
      </c>
      <c r="I923">
        <v>260</v>
      </c>
      <c r="J923">
        <v>260</v>
      </c>
      <c r="K923" t="s">
        <v>177</v>
      </c>
      <c r="L923" t="str">
        <f t="shared" si="58"/>
        <v>NIT</v>
      </c>
      <c r="M923" t="str">
        <f t="shared" si="59"/>
        <v>06142204831336</v>
      </c>
      <c r="N923" t="s">
        <v>178</v>
      </c>
      <c r="O923">
        <v>0</v>
      </c>
      <c r="P923">
        <v>0</v>
      </c>
      <c r="Q923">
        <v>170.93</v>
      </c>
      <c r="R923">
        <v>22.2209</v>
      </c>
      <c r="S923">
        <v>0</v>
      </c>
      <c r="T923">
        <v>0</v>
      </c>
      <c r="U923">
        <v>193.15090000000001</v>
      </c>
      <c r="V923">
        <v>0</v>
      </c>
      <c r="W923" t="s">
        <v>1</v>
      </c>
    </row>
    <row r="924" spans="1:23">
      <c r="A924" t="s">
        <v>8563</v>
      </c>
      <c r="B924" t="str">
        <f t="shared" si="56"/>
        <v>Mayo</v>
      </c>
      <c r="C924" s="20" t="s">
        <v>8625</v>
      </c>
      <c r="D924" t="s">
        <v>1</v>
      </c>
      <c r="E924" t="s">
        <v>0</v>
      </c>
      <c r="F924" t="str">
        <f t="shared" si="57"/>
        <v>CCF</v>
      </c>
      <c r="G924" t="s">
        <v>8338</v>
      </c>
      <c r="H924" t="s">
        <v>8339</v>
      </c>
      <c r="I924">
        <v>261</v>
      </c>
      <c r="J924">
        <v>261</v>
      </c>
      <c r="K924" t="s">
        <v>118</v>
      </c>
      <c r="L924" t="str">
        <f t="shared" si="58"/>
        <v>NIT</v>
      </c>
      <c r="M924" t="str">
        <f t="shared" si="59"/>
        <v>06141106071025</v>
      </c>
      <c r="N924" t="s">
        <v>119</v>
      </c>
      <c r="O924">
        <v>0</v>
      </c>
      <c r="P924">
        <v>0</v>
      </c>
      <c r="Q924">
        <v>14.09</v>
      </c>
      <c r="R924">
        <v>1.8317000000000001</v>
      </c>
      <c r="S924">
        <v>0</v>
      </c>
      <c r="T924">
        <v>0</v>
      </c>
      <c r="U924">
        <v>15.9217</v>
      </c>
      <c r="V924">
        <v>0</v>
      </c>
      <c r="W924" t="s">
        <v>1</v>
      </c>
    </row>
    <row r="925" spans="1:23">
      <c r="A925" t="s">
        <v>8563</v>
      </c>
      <c r="B925" t="str">
        <f t="shared" si="56"/>
        <v>Mayo</v>
      </c>
      <c r="C925" s="20" t="s">
        <v>8622</v>
      </c>
      <c r="D925" t="s">
        <v>1</v>
      </c>
      <c r="E925" t="s">
        <v>0</v>
      </c>
      <c r="F925" t="str">
        <f t="shared" si="57"/>
        <v>CCF</v>
      </c>
      <c r="G925" t="s">
        <v>8338</v>
      </c>
      <c r="H925" t="s">
        <v>8339</v>
      </c>
      <c r="I925">
        <v>262</v>
      </c>
      <c r="J925">
        <v>262</v>
      </c>
      <c r="K925" t="s">
        <v>231</v>
      </c>
      <c r="L925" t="str">
        <f t="shared" si="58"/>
        <v>NIT</v>
      </c>
      <c r="M925" t="str">
        <f t="shared" si="59"/>
        <v>06142804861247</v>
      </c>
      <c r="N925" t="s">
        <v>232</v>
      </c>
      <c r="O925">
        <v>0</v>
      </c>
      <c r="P925">
        <v>0</v>
      </c>
      <c r="Q925">
        <v>138.28</v>
      </c>
      <c r="R925">
        <v>17.976400000000002</v>
      </c>
      <c r="S925">
        <v>0</v>
      </c>
      <c r="T925">
        <v>0</v>
      </c>
      <c r="U925">
        <v>156.25640000000001</v>
      </c>
      <c r="V925">
        <v>0</v>
      </c>
      <c r="W925" t="s">
        <v>1</v>
      </c>
    </row>
    <row r="926" spans="1:23">
      <c r="A926" t="s">
        <v>8563</v>
      </c>
      <c r="B926" t="str">
        <f t="shared" si="56"/>
        <v>Mayo</v>
      </c>
      <c r="C926" s="20" t="s">
        <v>8622</v>
      </c>
      <c r="D926" t="s">
        <v>1</v>
      </c>
      <c r="E926" t="s">
        <v>0</v>
      </c>
      <c r="F926" t="str">
        <f t="shared" si="57"/>
        <v>CCF</v>
      </c>
      <c r="G926" t="s">
        <v>8338</v>
      </c>
      <c r="H926" t="s">
        <v>8339</v>
      </c>
      <c r="I926">
        <v>263</v>
      </c>
      <c r="J926">
        <v>263</v>
      </c>
      <c r="K926" t="s">
        <v>95</v>
      </c>
      <c r="L926" t="str">
        <f t="shared" si="58"/>
        <v>NIT</v>
      </c>
      <c r="M926" t="str">
        <f t="shared" si="59"/>
        <v>06142212650014</v>
      </c>
      <c r="N926" t="s">
        <v>96</v>
      </c>
      <c r="O926">
        <v>0</v>
      </c>
      <c r="P926">
        <v>0</v>
      </c>
      <c r="Q926">
        <v>70.77</v>
      </c>
      <c r="R926">
        <v>9.2000999999999991</v>
      </c>
      <c r="S926">
        <v>0</v>
      </c>
      <c r="T926">
        <v>0</v>
      </c>
      <c r="U926">
        <v>79.970100000000002</v>
      </c>
      <c r="V926">
        <v>0</v>
      </c>
      <c r="W926" t="s">
        <v>1</v>
      </c>
    </row>
    <row r="927" spans="1:23">
      <c r="A927" t="s">
        <v>8563</v>
      </c>
      <c r="B927" t="str">
        <f t="shared" si="56"/>
        <v>Mayo</v>
      </c>
      <c r="C927" s="20" t="s">
        <v>8622</v>
      </c>
      <c r="D927" t="s">
        <v>1</v>
      </c>
      <c r="E927" t="s">
        <v>0</v>
      </c>
      <c r="F927" t="str">
        <f t="shared" si="57"/>
        <v>CCF</v>
      </c>
      <c r="G927" t="s">
        <v>8338</v>
      </c>
      <c r="H927" t="s">
        <v>8339</v>
      </c>
      <c r="I927">
        <v>264</v>
      </c>
      <c r="J927">
        <v>264</v>
      </c>
      <c r="K927" t="s">
        <v>197</v>
      </c>
      <c r="L927" t="str">
        <f t="shared" si="58"/>
        <v>NIT</v>
      </c>
      <c r="M927" t="str">
        <f t="shared" si="59"/>
        <v>06142209891060</v>
      </c>
      <c r="N927" t="s">
        <v>198</v>
      </c>
      <c r="O927">
        <v>0</v>
      </c>
      <c r="P927">
        <v>0</v>
      </c>
      <c r="Q927">
        <v>1732.8</v>
      </c>
      <c r="R927">
        <v>225.26400000000001</v>
      </c>
      <c r="S927">
        <v>0</v>
      </c>
      <c r="T927">
        <v>0</v>
      </c>
      <c r="U927">
        <v>1958.0639999999999</v>
      </c>
      <c r="V927">
        <v>0</v>
      </c>
      <c r="W927" t="s">
        <v>1</v>
      </c>
    </row>
    <row r="928" spans="1:23">
      <c r="A928" t="s">
        <v>8563</v>
      </c>
      <c r="B928" t="str">
        <f t="shared" si="56"/>
        <v>Mayo</v>
      </c>
      <c r="C928" s="20" t="s">
        <v>8622</v>
      </c>
      <c r="D928" t="s">
        <v>1</v>
      </c>
      <c r="E928" t="s">
        <v>0</v>
      </c>
      <c r="F928" t="str">
        <f t="shared" si="57"/>
        <v>CCF</v>
      </c>
      <c r="G928" t="s">
        <v>8338</v>
      </c>
      <c r="H928" t="s">
        <v>8339</v>
      </c>
      <c r="I928">
        <v>265</v>
      </c>
      <c r="J928">
        <v>265</v>
      </c>
      <c r="K928" t="s">
        <v>339</v>
      </c>
      <c r="L928" t="str">
        <f t="shared" si="58"/>
        <v>NIT</v>
      </c>
      <c r="M928" t="str">
        <f t="shared" si="59"/>
        <v>06071703171016</v>
      </c>
      <c r="N928" t="s">
        <v>340</v>
      </c>
      <c r="O928">
        <v>0</v>
      </c>
      <c r="P928">
        <v>0</v>
      </c>
      <c r="Q928">
        <v>11.68</v>
      </c>
      <c r="R928">
        <v>1.5184</v>
      </c>
      <c r="S928">
        <v>0</v>
      </c>
      <c r="T928">
        <v>0</v>
      </c>
      <c r="U928">
        <v>13.198399999999999</v>
      </c>
      <c r="V928">
        <v>0</v>
      </c>
      <c r="W928" t="s">
        <v>1</v>
      </c>
    </row>
    <row r="929" spans="1:23">
      <c r="A929" t="s">
        <v>8563</v>
      </c>
      <c r="B929" t="str">
        <f t="shared" si="56"/>
        <v>Mayo</v>
      </c>
      <c r="C929" s="20" t="s">
        <v>8622</v>
      </c>
      <c r="D929" t="s">
        <v>1</v>
      </c>
      <c r="E929" t="s">
        <v>0</v>
      </c>
      <c r="F929" t="str">
        <f t="shared" si="57"/>
        <v>CCF</v>
      </c>
      <c r="G929" t="s">
        <v>8338</v>
      </c>
      <c r="H929" t="s">
        <v>8339</v>
      </c>
      <c r="I929">
        <v>266</v>
      </c>
      <c r="J929">
        <v>266</v>
      </c>
      <c r="K929">
        <v>0</v>
      </c>
      <c r="L929" t="str">
        <f t="shared" si="58"/>
        <v>DUI</v>
      </c>
      <c r="M929" t="str">
        <f t="shared" si="59"/>
        <v>041541510</v>
      </c>
      <c r="N929" t="s">
        <v>979</v>
      </c>
      <c r="O929">
        <v>0</v>
      </c>
      <c r="P929">
        <v>0</v>
      </c>
      <c r="Q929">
        <v>82.95</v>
      </c>
      <c r="R929">
        <v>10.7835</v>
      </c>
      <c r="S929">
        <v>0</v>
      </c>
      <c r="T929">
        <v>0</v>
      </c>
      <c r="U929">
        <v>93.733500000000006</v>
      </c>
      <c r="V929" t="s">
        <v>8451</v>
      </c>
      <c r="W929" t="s">
        <v>1</v>
      </c>
    </row>
    <row r="930" spans="1:23">
      <c r="A930" t="s">
        <v>8563</v>
      </c>
      <c r="B930" t="str">
        <f t="shared" si="56"/>
        <v>Mayo</v>
      </c>
      <c r="C930" s="20" t="s">
        <v>8622</v>
      </c>
      <c r="D930" t="s">
        <v>1</v>
      </c>
      <c r="E930" t="s">
        <v>0</v>
      </c>
      <c r="F930" t="str">
        <f t="shared" si="57"/>
        <v>CCF</v>
      </c>
      <c r="G930" t="s">
        <v>8338</v>
      </c>
      <c r="H930" t="s">
        <v>8339</v>
      </c>
      <c r="I930">
        <v>267</v>
      </c>
      <c r="J930">
        <v>267</v>
      </c>
      <c r="K930" t="s">
        <v>253</v>
      </c>
      <c r="L930" t="str">
        <f t="shared" si="58"/>
        <v>NIT</v>
      </c>
      <c r="M930" t="str">
        <f t="shared" si="59"/>
        <v>06141504911068</v>
      </c>
      <c r="N930" t="s">
        <v>254</v>
      </c>
      <c r="O930">
        <v>0</v>
      </c>
      <c r="P930">
        <v>0</v>
      </c>
      <c r="Q930">
        <v>369.74</v>
      </c>
      <c r="R930">
        <v>48.066200000000002</v>
      </c>
      <c r="S930">
        <v>0</v>
      </c>
      <c r="T930">
        <v>0</v>
      </c>
      <c r="U930">
        <v>417.80619999999999</v>
      </c>
      <c r="V930">
        <v>0</v>
      </c>
      <c r="W930" t="s">
        <v>1</v>
      </c>
    </row>
    <row r="931" spans="1:23">
      <c r="A931" t="s">
        <v>8563</v>
      </c>
      <c r="B931" t="str">
        <f t="shared" si="56"/>
        <v>Mayo</v>
      </c>
      <c r="C931" s="20" t="s">
        <v>8622</v>
      </c>
      <c r="D931" t="s">
        <v>1</v>
      </c>
      <c r="E931" t="s">
        <v>0</v>
      </c>
      <c r="F931" t="str">
        <f t="shared" si="57"/>
        <v>CCF</v>
      </c>
      <c r="G931" t="s">
        <v>8338</v>
      </c>
      <c r="H931" t="s">
        <v>8339</v>
      </c>
      <c r="I931">
        <v>268</v>
      </c>
      <c r="J931">
        <v>268</v>
      </c>
      <c r="K931" t="s">
        <v>118</v>
      </c>
      <c r="L931" t="str">
        <f t="shared" si="58"/>
        <v>NIT</v>
      </c>
      <c r="M931" t="str">
        <f t="shared" si="59"/>
        <v>06141106071025</v>
      </c>
      <c r="N931" t="s">
        <v>119</v>
      </c>
      <c r="O931">
        <v>0</v>
      </c>
      <c r="P931">
        <v>0</v>
      </c>
      <c r="Q931">
        <v>159.4</v>
      </c>
      <c r="R931">
        <v>20.722000000000001</v>
      </c>
      <c r="S931">
        <v>0</v>
      </c>
      <c r="T931">
        <v>0</v>
      </c>
      <c r="U931">
        <v>180.12200000000001</v>
      </c>
      <c r="V931">
        <v>0</v>
      </c>
      <c r="W931" t="s">
        <v>1</v>
      </c>
    </row>
    <row r="932" spans="1:23">
      <c r="A932" t="s">
        <v>8563</v>
      </c>
      <c r="B932" t="str">
        <f t="shared" si="56"/>
        <v>Mayo</v>
      </c>
      <c r="C932" s="20" t="s">
        <v>8619</v>
      </c>
      <c r="D932" t="s">
        <v>1</v>
      </c>
      <c r="E932" t="s">
        <v>0</v>
      </c>
      <c r="F932" t="str">
        <f t="shared" si="57"/>
        <v>CCF</v>
      </c>
      <c r="G932" t="s">
        <v>8338</v>
      </c>
      <c r="H932" t="s">
        <v>8339</v>
      </c>
      <c r="I932">
        <v>269</v>
      </c>
      <c r="J932">
        <v>269</v>
      </c>
      <c r="K932" t="s">
        <v>130</v>
      </c>
      <c r="L932" t="str">
        <f t="shared" si="58"/>
        <v>NIT</v>
      </c>
      <c r="M932" t="str">
        <f t="shared" si="59"/>
        <v>06142601121035</v>
      </c>
      <c r="N932" t="s">
        <v>131</v>
      </c>
      <c r="O932">
        <v>0</v>
      </c>
      <c r="P932">
        <v>0</v>
      </c>
      <c r="Q932">
        <v>32</v>
      </c>
      <c r="R932">
        <v>4.16</v>
      </c>
      <c r="S932">
        <v>0</v>
      </c>
      <c r="T932">
        <v>0</v>
      </c>
      <c r="U932">
        <v>36.159999999999997</v>
      </c>
      <c r="V932">
        <v>0</v>
      </c>
      <c r="W932" t="s">
        <v>1</v>
      </c>
    </row>
    <row r="933" spans="1:23">
      <c r="A933" t="s">
        <v>8563</v>
      </c>
      <c r="B933" t="str">
        <f t="shared" si="56"/>
        <v>Mayo</v>
      </c>
      <c r="C933" s="20" t="s">
        <v>8616</v>
      </c>
      <c r="D933" t="s">
        <v>1</v>
      </c>
      <c r="E933" t="s">
        <v>0</v>
      </c>
      <c r="F933" t="str">
        <f t="shared" si="57"/>
        <v>CCF</v>
      </c>
      <c r="G933" t="s">
        <v>8338</v>
      </c>
      <c r="H933" t="s">
        <v>8339</v>
      </c>
      <c r="I933">
        <v>270</v>
      </c>
      <c r="J933">
        <v>270</v>
      </c>
      <c r="K933" t="s">
        <v>118</v>
      </c>
      <c r="L933" t="str">
        <f t="shared" si="58"/>
        <v>NIT</v>
      </c>
      <c r="M933" t="str">
        <f t="shared" si="59"/>
        <v>06141106071025</v>
      </c>
      <c r="N933" t="s">
        <v>119</v>
      </c>
      <c r="O933">
        <v>0</v>
      </c>
      <c r="P933">
        <v>0</v>
      </c>
      <c r="Q933">
        <v>56.36</v>
      </c>
      <c r="R933">
        <v>7.3268000000000004</v>
      </c>
      <c r="S933">
        <v>0</v>
      </c>
      <c r="T933">
        <v>0</v>
      </c>
      <c r="U933">
        <v>63.686799999999998</v>
      </c>
      <c r="V933">
        <v>0</v>
      </c>
      <c r="W933" t="s">
        <v>1</v>
      </c>
    </row>
    <row r="934" spans="1:23">
      <c r="A934" t="s">
        <v>8563</v>
      </c>
      <c r="B934" t="str">
        <f t="shared" si="56"/>
        <v>Mayo</v>
      </c>
      <c r="C934" s="20" t="s">
        <v>8616</v>
      </c>
      <c r="D934" t="s">
        <v>1</v>
      </c>
      <c r="E934" t="s">
        <v>0</v>
      </c>
      <c r="F934" t="str">
        <f t="shared" si="57"/>
        <v>CCF</v>
      </c>
      <c r="G934" t="s">
        <v>8338</v>
      </c>
      <c r="H934" t="s">
        <v>8339</v>
      </c>
      <c r="I934">
        <v>271</v>
      </c>
      <c r="J934">
        <v>271</v>
      </c>
      <c r="K934" t="s">
        <v>118</v>
      </c>
      <c r="L934" t="str">
        <f t="shared" si="58"/>
        <v>NIT</v>
      </c>
      <c r="M934" t="str">
        <f t="shared" si="59"/>
        <v>06141106071025</v>
      </c>
      <c r="N934" t="s">
        <v>119</v>
      </c>
      <c r="O934">
        <v>0</v>
      </c>
      <c r="P934">
        <v>0</v>
      </c>
      <c r="Q934">
        <v>304.73</v>
      </c>
      <c r="R934">
        <v>39.614900000000006</v>
      </c>
      <c r="S934">
        <v>0</v>
      </c>
      <c r="T934">
        <v>0</v>
      </c>
      <c r="U934">
        <v>344.34490000000005</v>
      </c>
      <c r="V934">
        <v>0</v>
      </c>
      <c r="W934" t="s">
        <v>1</v>
      </c>
    </row>
    <row r="935" spans="1:23">
      <c r="A935" t="s">
        <v>8563</v>
      </c>
      <c r="B935" t="str">
        <f t="shared" ref="B935:B998" si="60">SUBSTITUTE(A935,"AYO","ayo")</f>
        <v>Mayo</v>
      </c>
      <c r="C935" s="20" t="s">
        <v>8616</v>
      </c>
      <c r="D935" t="s">
        <v>1</v>
      </c>
      <c r="E935" t="s">
        <v>0</v>
      </c>
      <c r="F935" t="str">
        <f t="shared" si="57"/>
        <v>CCF</v>
      </c>
      <c r="G935" t="s">
        <v>8338</v>
      </c>
      <c r="H935" t="s">
        <v>8339</v>
      </c>
      <c r="I935">
        <v>272</v>
      </c>
      <c r="J935">
        <v>272</v>
      </c>
      <c r="K935" t="s">
        <v>118</v>
      </c>
      <c r="L935" t="str">
        <f t="shared" si="58"/>
        <v>NIT</v>
      </c>
      <c r="M935" t="str">
        <f t="shared" si="59"/>
        <v>06141106071025</v>
      </c>
      <c r="N935" t="s">
        <v>119</v>
      </c>
      <c r="O935">
        <v>0</v>
      </c>
      <c r="P935">
        <v>0</v>
      </c>
      <c r="Q935">
        <v>194.55</v>
      </c>
      <c r="R935">
        <v>25.291500000000003</v>
      </c>
      <c r="S935">
        <v>0</v>
      </c>
      <c r="T935">
        <v>0</v>
      </c>
      <c r="U935">
        <v>219.84150000000002</v>
      </c>
      <c r="V935">
        <v>0</v>
      </c>
      <c r="W935" t="s">
        <v>1</v>
      </c>
    </row>
    <row r="936" spans="1:23">
      <c r="A936" t="s">
        <v>8563</v>
      </c>
      <c r="B936" t="str">
        <f t="shared" si="60"/>
        <v>Mayo</v>
      </c>
      <c r="C936" s="20" t="s">
        <v>8616</v>
      </c>
      <c r="D936" t="s">
        <v>1</v>
      </c>
      <c r="E936" t="s">
        <v>0</v>
      </c>
      <c r="F936" t="str">
        <f t="shared" si="57"/>
        <v>CCF</v>
      </c>
      <c r="G936" t="s">
        <v>8338</v>
      </c>
      <c r="H936" t="s">
        <v>8339</v>
      </c>
      <c r="I936">
        <v>273</v>
      </c>
      <c r="J936">
        <v>273</v>
      </c>
      <c r="K936" t="s">
        <v>118</v>
      </c>
      <c r="L936" t="str">
        <f t="shared" si="58"/>
        <v>NIT</v>
      </c>
      <c r="M936" t="str">
        <f t="shared" si="59"/>
        <v>06141106071025</v>
      </c>
      <c r="N936" t="s">
        <v>119</v>
      </c>
      <c r="O936">
        <v>0</v>
      </c>
      <c r="P936">
        <v>0</v>
      </c>
      <c r="Q936">
        <v>191.24</v>
      </c>
      <c r="R936">
        <v>24.861200000000004</v>
      </c>
      <c r="S936">
        <v>0</v>
      </c>
      <c r="T936">
        <v>0</v>
      </c>
      <c r="U936">
        <v>216.10120000000001</v>
      </c>
      <c r="V936">
        <v>0</v>
      </c>
      <c r="W936" t="s">
        <v>1</v>
      </c>
    </row>
    <row r="937" spans="1:23">
      <c r="A937" t="s">
        <v>8563</v>
      </c>
      <c r="B937" t="str">
        <f t="shared" si="60"/>
        <v>Mayo</v>
      </c>
      <c r="C937" s="20" t="s">
        <v>8615</v>
      </c>
      <c r="D937" t="s">
        <v>1</v>
      </c>
      <c r="E937" t="s">
        <v>0</v>
      </c>
      <c r="F937" t="str">
        <f t="shared" si="57"/>
        <v>CCF</v>
      </c>
      <c r="G937" t="s">
        <v>8338</v>
      </c>
      <c r="H937" t="s">
        <v>8339</v>
      </c>
      <c r="I937">
        <v>274</v>
      </c>
      <c r="J937">
        <v>274</v>
      </c>
      <c r="K937" t="s">
        <v>8221</v>
      </c>
      <c r="L937" t="str">
        <f t="shared" si="58"/>
        <v>NIT</v>
      </c>
      <c r="M937" t="str">
        <f t="shared" si="59"/>
        <v>01010310750017</v>
      </c>
      <c r="N937" t="s">
        <v>8222</v>
      </c>
      <c r="O937">
        <v>0</v>
      </c>
      <c r="P937">
        <v>0</v>
      </c>
      <c r="Q937">
        <v>158.32</v>
      </c>
      <c r="R937">
        <v>20.581599999999998</v>
      </c>
      <c r="S937">
        <v>0</v>
      </c>
      <c r="T937">
        <v>0</v>
      </c>
      <c r="U937">
        <v>178.9016</v>
      </c>
      <c r="V937">
        <v>0</v>
      </c>
      <c r="W937" t="s">
        <v>1</v>
      </c>
    </row>
    <row r="938" spans="1:23">
      <c r="A938" t="s">
        <v>8563</v>
      </c>
      <c r="B938" t="str">
        <f t="shared" si="60"/>
        <v>Mayo</v>
      </c>
      <c r="C938" s="20" t="s">
        <v>8615</v>
      </c>
      <c r="D938" t="s">
        <v>1</v>
      </c>
      <c r="E938" t="s">
        <v>0</v>
      </c>
      <c r="F938" t="str">
        <f t="shared" si="57"/>
        <v>CCF</v>
      </c>
      <c r="G938" t="s">
        <v>8338</v>
      </c>
      <c r="H938" t="s">
        <v>8339</v>
      </c>
      <c r="I938">
        <v>275</v>
      </c>
      <c r="J938">
        <v>275</v>
      </c>
      <c r="K938" t="s">
        <v>1313</v>
      </c>
      <c r="L938" t="str">
        <f t="shared" si="58"/>
        <v>NIT</v>
      </c>
      <c r="M938" t="str">
        <f t="shared" si="59"/>
        <v>06140301530119</v>
      </c>
      <c r="N938" t="s">
        <v>1314</v>
      </c>
      <c r="O938">
        <v>0</v>
      </c>
      <c r="P938">
        <v>0</v>
      </c>
      <c r="Q938">
        <v>137.38999999999999</v>
      </c>
      <c r="R938">
        <v>17.860699999999998</v>
      </c>
      <c r="S938">
        <v>0</v>
      </c>
      <c r="T938">
        <v>0</v>
      </c>
      <c r="U938">
        <v>155.25069999999999</v>
      </c>
      <c r="V938">
        <v>0</v>
      </c>
      <c r="W938" t="s">
        <v>1</v>
      </c>
    </row>
    <row r="939" spans="1:23">
      <c r="A939" t="s">
        <v>8563</v>
      </c>
      <c r="B939" t="str">
        <f t="shared" si="60"/>
        <v>Mayo</v>
      </c>
      <c r="C939" s="20" t="s">
        <v>8612</v>
      </c>
      <c r="D939" t="s">
        <v>1</v>
      </c>
      <c r="E939" t="s">
        <v>0</v>
      </c>
      <c r="F939" t="str">
        <f t="shared" si="57"/>
        <v>CCF</v>
      </c>
      <c r="G939" t="s">
        <v>8338</v>
      </c>
      <c r="H939" t="s">
        <v>8339</v>
      </c>
      <c r="I939">
        <v>276</v>
      </c>
      <c r="J939">
        <v>276</v>
      </c>
      <c r="K939" t="s">
        <v>193</v>
      </c>
      <c r="L939" t="str">
        <f t="shared" si="58"/>
        <v>NIT</v>
      </c>
      <c r="M939" t="str">
        <f t="shared" si="59"/>
        <v>06141508171042</v>
      </c>
      <c r="N939" t="s">
        <v>194</v>
      </c>
      <c r="O939">
        <v>0</v>
      </c>
      <c r="P939">
        <v>0</v>
      </c>
      <c r="Q939">
        <v>192.58</v>
      </c>
      <c r="R939">
        <v>25.035400000000003</v>
      </c>
      <c r="S939">
        <v>0</v>
      </c>
      <c r="T939">
        <v>0</v>
      </c>
      <c r="U939">
        <v>217.61540000000002</v>
      </c>
      <c r="V939">
        <v>0</v>
      </c>
      <c r="W939" t="s">
        <v>1</v>
      </c>
    </row>
    <row r="940" spans="1:23">
      <c r="A940" t="s">
        <v>8563</v>
      </c>
      <c r="B940" t="str">
        <f t="shared" si="60"/>
        <v>Mayo</v>
      </c>
      <c r="C940" s="20" t="s">
        <v>8612</v>
      </c>
      <c r="D940" t="s">
        <v>1</v>
      </c>
      <c r="E940" t="s">
        <v>0</v>
      </c>
      <c r="F940" t="str">
        <f t="shared" si="57"/>
        <v>CCF</v>
      </c>
      <c r="G940" t="s">
        <v>8338</v>
      </c>
      <c r="H940" t="s">
        <v>8339</v>
      </c>
      <c r="I940">
        <v>277</v>
      </c>
      <c r="J940">
        <v>277</v>
      </c>
      <c r="K940" t="s">
        <v>118</v>
      </c>
      <c r="L940" t="str">
        <f t="shared" si="58"/>
        <v>NIT</v>
      </c>
      <c r="M940" t="str">
        <f t="shared" si="59"/>
        <v>06141106071025</v>
      </c>
      <c r="N940" t="s">
        <v>119</v>
      </c>
      <c r="O940">
        <v>0</v>
      </c>
      <c r="P940">
        <v>0</v>
      </c>
      <c r="Q940">
        <v>27.69</v>
      </c>
      <c r="R940">
        <v>3.5997000000000003</v>
      </c>
      <c r="S940">
        <v>0</v>
      </c>
      <c r="T940">
        <v>0</v>
      </c>
      <c r="U940">
        <v>31.289700000000003</v>
      </c>
      <c r="V940">
        <v>0</v>
      </c>
      <c r="W940" t="s">
        <v>1</v>
      </c>
    </row>
    <row r="941" spans="1:23">
      <c r="A941" t="s">
        <v>8563</v>
      </c>
      <c r="B941" t="str">
        <f t="shared" si="60"/>
        <v>Mayo</v>
      </c>
      <c r="C941" s="20" t="s">
        <v>8612</v>
      </c>
      <c r="D941" t="s">
        <v>1</v>
      </c>
      <c r="E941" t="s">
        <v>0</v>
      </c>
      <c r="F941" t="str">
        <f t="shared" si="57"/>
        <v>CCF</v>
      </c>
      <c r="G941" t="s">
        <v>8338</v>
      </c>
      <c r="H941" t="s">
        <v>8339</v>
      </c>
      <c r="I941">
        <v>278</v>
      </c>
      <c r="J941">
        <v>278</v>
      </c>
      <c r="K941" t="s">
        <v>118</v>
      </c>
      <c r="L941" t="str">
        <f t="shared" si="58"/>
        <v>NIT</v>
      </c>
      <c r="M941" t="str">
        <f t="shared" si="59"/>
        <v>06141106071025</v>
      </c>
      <c r="N941" t="s">
        <v>119</v>
      </c>
      <c r="O941">
        <v>0</v>
      </c>
      <c r="P941">
        <v>0</v>
      </c>
      <c r="Q941">
        <v>28.18</v>
      </c>
      <c r="R941">
        <v>3.6634000000000002</v>
      </c>
      <c r="S941">
        <v>0</v>
      </c>
      <c r="T941">
        <v>0</v>
      </c>
      <c r="U941">
        <v>31.843399999999999</v>
      </c>
      <c r="V941">
        <v>0</v>
      </c>
      <c r="W941" t="s">
        <v>1</v>
      </c>
    </row>
    <row r="942" spans="1:23">
      <c r="A942" t="s">
        <v>8563</v>
      </c>
      <c r="B942" t="str">
        <f t="shared" si="60"/>
        <v>Mayo</v>
      </c>
      <c r="C942" s="20" t="s">
        <v>8612</v>
      </c>
      <c r="D942" t="s">
        <v>1</v>
      </c>
      <c r="E942" t="s">
        <v>0</v>
      </c>
      <c r="F942" t="str">
        <f t="shared" si="57"/>
        <v>CCF</v>
      </c>
      <c r="G942" t="s">
        <v>8338</v>
      </c>
      <c r="H942" t="s">
        <v>8339</v>
      </c>
      <c r="I942">
        <v>279</v>
      </c>
      <c r="J942">
        <v>279</v>
      </c>
      <c r="K942" t="s">
        <v>118</v>
      </c>
      <c r="L942" t="str">
        <f t="shared" si="58"/>
        <v>NIT</v>
      </c>
      <c r="M942" t="str">
        <f t="shared" si="59"/>
        <v>06141106071025</v>
      </c>
      <c r="N942" t="s">
        <v>119</v>
      </c>
      <c r="O942">
        <v>0</v>
      </c>
      <c r="P942">
        <v>0</v>
      </c>
      <c r="Q942">
        <v>28.18</v>
      </c>
      <c r="R942">
        <v>3.6634000000000002</v>
      </c>
      <c r="S942">
        <v>0</v>
      </c>
      <c r="T942">
        <v>0</v>
      </c>
      <c r="U942">
        <v>31.843399999999999</v>
      </c>
      <c r="V942">
        <v>0</v>
      </c>
      <c r="W942" t="s">
        <v>1</v>
      </c>
    </row>
    <row r="943" spans="1:23">
      <c r="A943" t="s">
        <v>8563</v>
      </c>
      <c r="B943" t="str">
        <f t="shared" si="60"/>
        <v>Mayo</v>
      </c>
      <c r="C943" s="20" t="s">
        <v>8609</v>
      </c>
      <c r="D943" t="s">
        <v>1</v>
      </c>
      <c r="E943" t="s">
        <v>0</v>
      </c>
      <c r="F943" t="str">
        <f t="shared" si="57"/>
        <v>CCF</v>
      </c>
      <c r="G943" t="s">
        <v>8338</v>
      </c>
      <c r="H943" t="s">
        <v>8339</v>
      </c>
      <c r="I943">
        <v>280</v>
      </c>
      <c r="J943">
        <v>280</v>
      </c>
      <c r="K943" t="s">
        <v>1196</v>
      </c>
      <c r="L943" t="str">
        <f t="shared" si="58"/>
        <v>NIT</v>
      </c>
      <c r="M943" t="str">
        <f t="shared" si="59"/>
        <v>06142703981055</v>
      </c>
      <c r="N943" t="s">
        <v>1197</v>
      </c>
      <c r="O943">
        <v>0</v>
      </c>
      <c r="P943">
        <v>0</v>
      </c>
      <c r="Q943">
        <v>5275.35</v>
      </c>
      <c r="R943">
        <v>685.79550000000006</v>
      </c>
      <c r="S943">
        <v>0</v>
      </c>
      <c r="T943">
        <v>0</v>
      </c>
      <c r="U943">
        <v>5961.1455000000005</v>
      </c>
      <c r="V943">
        <v>0</v>
      </c>
      <c r="W943" t="s">
        <v>1</v>
      </c>
    </row>
    <row r="944" spans="1:23">
      <c r="A944" t="s">
        <v>8563</v>
      </c>
      <c r="B944" t="str">
        <f t="shared" si="60"/>
        <v>Mayo</v>
      </c>
      <c r="C944" s="20" t="s">
        <v>8609</v>
      </c>
      <c r="D944" t="s">
        <v>1</v>
      </c>
      <c r="E944" t="s">
        <v>0</v>
      </c>
      <c r="F944" t="str">
        <f t="shared" si="57"/>
        <v>CCF</v>
      </c>
      <c r="G944" t="s">
        <v>8338</v>
      </c>
      <c r="H944" t="s">
        <v>8339</v>
      </c>
      <c r="I944">
        <v>281</v>
      </c>
      <c r="J944">
        <v>281</v>
      </c>
      <c r="K944" t="s">
        <v>1196</v>
      </c>
      <c r="L944" t="str">
        <f t="shared" si="58"/>
        <v>NIT</v>
      </c>
      <c r="M944" t="str">
        <f t="shared" si="59"/>
        <v>06142703981055</v>
      </c>
      <c r="N944" t="s">
        <v>1197</v>
      </c>
      <c r="O944">
        <v>0</v>
      </c>
      <c r="P944">
        <v>0</v>
      </c>
      <c r="Q944">
        <v>1550.1</v>
      </c>
      <c r="R944">
        <v>201.51300000000001</v>
      </c>
      <c r="S944">
        <v>0</v>
      </c>
      <c r="T944">
        <v>0</v>
      </c>
      <c r="U944">
        <v>1751.6129999999998</v>
      </c>
      <c r="V944">
        <v>0</v>
      </c>
      <c r="W944" t="s">
        <v>1</v>
      </c>
    </row>
    <row r="945" spans="1:23">
      <c r="A945" t="s">
        <v>8563</v>
      </c>
      <c r="B945" t="str">
        <f t="shared" si="60"/>
        <v>Mayo</v>
      </c>
      <c r="C945" s="20" t="s">
        <v>8609</v>
      </c>
      <c r="D945" t="s">
        <v>1</v>
      </c>
      <c r="E945" t="s">
        <v>0</v>
      </c>
      <c r="F945" t="str">
        <f t="shared" si="57"/>
        <v>CCF</v>
      </c>
      <c r="G945" t="s">
        <v>8338</v>
      </c>
      <c r="H945" t="s">
        <v>8339</v>
      </c>
      <c r="I945">
        <v>282</v>
      </c>
      <c r="J945">
        <v>282</v>
      </c>
      <c r="K945" t="s">
        <v>1196</v>
      </c>
      <c r="L945" t="str">
        <f t="shared" si="58"/>
        <v>NIT</v>
      </c>
      <c r="M945" t="str">
        <f t="shared" si="59"/>
        <v>06142703981055</v>
      </c>
      <c r="N945" t="s">
        <v>1197</v>
      </c>
      <c r="O945">
        <v>0</v>
      </c>
      <c r="P945">
        <v>0</v>
      </c>
      <c r="Q945">
        <v>1467.1</v>
      </c>
      <c r="R945">
        <v>190.72299999999998</v>
      </c>
      <c r="S945">
        <v>0</v>
      </c>
      <c r="T945">
        <v>0</v>
      </c>
      <c r="U945">
        <v>1657.8229999999999</v>
      </c>
      <c r="V945">
        <v>0</v>
      </c>
      <c r="W945" t="s">
        <v>1</v>
      </c>
    </row>
    <row r="946" spans="1:23">
      <c r="A946" t="s">
        <v>8563</v>
      </c>
      <c r="B946" t="str">
        <f t="shared" si="60"/>
        <v>Mayo</v>
      </c>
      <c r="C946" s="20" t="s">
        <v>8609</v>
      </c>
      <c r="D946" t="s">
        <v>1</v>
      </c>
      <c r="E946" t="s">
        <v>0</v>
      </c>
      <c r="F946" t="str">
        <f t="shared" si="57"/>
        <v>CCF</v>
      </c>
      <c r="G946" t="s">
        <v>8338</v>
      </c>
      <c r="H946" t="s">
        <v>8339</v>
      </c>
      <c r="I946">
        <v>283</v>
      </c>
      <c r="J946">
        <v>283</v>
      </c>
      <c r="K946" t="s">
        <v>1196</v>
      </c>
      <c r="L946" t="str">
        <f t="shared" si="58"/>
        <v>NIT</v>
      </c>
      <c r="M946" t="str">
        <f t="shared" si="59"/>
        <v>06142703981055</v>
      </c>
      <c r="N946" t="s">
        <v>1197</v>
      </c>
      <c r="O946">
        <v>0</v>
      </c>
      <c r="P946">
        <v>0</v>
      </c>
      <c r="Q946">
        <v>4158.6000000000004</v>
      </c>
      <c r="R946">
        <v>540.61800000000005</v>
      </c>
      <c r="S946">
        <v>0</v>
      </c>
      <c r="T946">
        <v>0</v>
      </c>
      <c r="U946">
        <v>4699.2180000000008</v>
      </c>
      <c r="V946">
        <v>0</v>
      </c>
      <c r="W946" t="s">
        <v>1</v>
      </c>
    </row>
    <row r="947" spans="1:23">
      <c r="A947" t="s">
        <v>8563</v>
      </c>
      <c r="B947" t="str">
        <f t="shared" si="60"/>
        <v>Mayo</v>
      </c>
      <c r="C947" s="20" t="s">
        <v>8609</v>
      </c>
      <c r="D947" t="s">
        <v>1</v>
      </c>
      <c r="E947" t="s">
        <v>0</v>
      </c>
      <c r="F947" t="str">
        <f t="shared" si="57"/>
        <v>CCF</v>
      </c>
      <c r="G947" t="s">
        <v>8338</v>
      </c>
      <c r="H947" t="s">
        <v>8339</v>
      </c>
      <c r="I947">
        <v>284</v>
      </c>
      <c r="J947">
        <v>284</v>
      </c>
      <c r="K947" t="s">
        <v>1196</v>
      </c>
      <c r="L947" t="str">
        <f t="shared" si="58"/>
        <v>NIT</v>
      </c>
      <c r="M947" t="str">
        <f t="shared" si="59"/>
        <v>06142703981055</v>
      </c>
      <c r="N947" t="s">
        <v>1197</v>
      </c>
      <c r="O947">
        <v>0</v>
      </c>
      <c r="P947">
        <v>0</v>
      </c>
      <c r="Q947">
        <v>1768.8</v>
      </c>
      <c r="R947">
        <v>229.94399999999999</v>
      </c>
      <c r="S947">
        <v>0</v>
      </c>
      <c r="T947">
        <v>0</v>
      </c>
      <c r="U947">
        <v>1998.7439999999999</v>
      </c>
      <c r="V947">
        <v>0</v>
      </c>
      <c r="W947" t="s">
        <v>1</v>
      </c>
    </row>
    <row r="948" spans="1:23">
      <c r="A948" t="s">
        <v>8563</v>
      </c>
      <c r="B948" t="str">
        <f t="shared" si="60"/>
        <v>Mayo</v>
      </c>
      <c r="C948" s="20" t="s">
        <v>8609</v>
      </c>
      <c r="D948" t="s">
        <v>1</v>
      </c>
      <c r="E948" t="s">
        <v>0</v>
      </c>
      <c r="F948" t="str">
        <f t="shared" si="57"/>
        <v>CCF</v>
      </c>
      <c r="G948" t="s">
        <v>8338</v>
      </c>
      <c r="H948" t="s">
        <v>8339</v>
      </c>
      <c r="I948">
        <v>285</v>
      </c>
      <c r="J948">
        <v>285</v>
      </c>
      <c r="K948" t="s">
        <v>1196</v>
      </c>
      <c r="L948" t="str">
        <f t="shared" si="58"/>
        <v>NIT</v>
      </c>
      <c r="M948" t="str">
        <f t="shared" si="59"/>
        <v>06142703981055</v>
      </c>
      <c r="N948" t="s">
        <v>1197</v>
      </c>
      <c r="O948">
        <v>0</v>
      </c>
      <c r="P948">
        <v>0</v>
      </c>
      <c r="Q948">
        <v>1960.8</v>
      </c>
      <c r="R948">
        <v>254.904</v>
      </c>
      <c r="S948">
        <v>0</v>
      </c>
      <c r="T948">
        <v>0</v>
      </c>
      <c r="U948">
        <v>2215.7039999999997</v>
      </c>
      <c r="V948">
        <v>0</v>
      </c>
      <c r="W948" t="s">
        <v>1</v>
      </c>
    </row>
    <row r="949" spans="1:23">
      <c r="A949" t="s">
        <v>8563</v>
      </c>
      <c r="B949" t="str">
        <f t="shared" si="60"/>
        <v>Mayo</v>
      </c>
      <c r="C949" s="20" t="s">
        <v>8609</v>
      </c>
      <c r="D949" t="s">
        <v>1</v>
      </c>
      <c r="E949" t="s">
        <v>0</v>
      </c>
      <c r="F949" t="str">
        <f t="shared" si="57"/>
        <v>CCF</v>
      </c>
      <c r="G949" t="s">
        <v>8338</v>
      </c>
      <c r="H949" t="s">
        <v>8339</v>
      </c>
      <c r="I949">
        <v>286</v>
      </c>
      <c r="J949">
        <v>286</v>
      </c>
      <c r="K949" t="s">
        <v>1066</v>
      </c>
      <c r="L949" t="str">
        <f t="shared" si="58"/>
        <v>NIT</v>
      </c>
      <c r="M949" t="str">
        <f t="shared" si="59"/>
        <v>06190912650013</v>
      </c>
      <c r="N949" t="s">
        <v>1067</v>
      </c>
      <c r="O949">
        <v>0</v>
      </c>
      <c r="P949">
        <v>0</v>
      </c>
      <c r="Q949">
        <v>193.52</v>
      </c>
      <c r="R949">
        <v>25.157600000000002</v>
      </c>
      <c r="S949">
        <v>0</v>
      </c>
      <c r="T949">
        <v>0</v>
      </c>
      <c r="U949">
        <v>218.67760000000001</v>
      </c>
      <c r="V949">
        <v>0</v>
      </c>
      <c r="W949" t="s">
        <v>1</v>
      </c>
    </row>
    <row r="950" spans="1:23">
      <c r="A950" t="s">
        <v>8563</v>
      </c>
      <c r="B950" t="str">
        <f t="shared" si="60"/>
        <v>Mayo</v>
      </c>
      <c r="C950" s="20" t="s">
        <v>8609</v>
      </c>
      <c r="D950" t="s">
        <v>1</v>
      </c>
      <c r="E950" t="s">
        <v>0</v>
      </c>
      <c r="F950" t="str">
        <f t="shared" si="57"/>
        <v>CCF</v>
      </c>
      <c r="G950" t="s">
        <v>8338</v>
      </c>
      <c r="H950" t="s">
        <v>8339</v>
      </c>
      <c r="I950">
        <v>287</v>
      </c>
      <c r="J950">
        <v>287</v>
      </c>
      <c r="K950" t="s">
        <v>118</v>
      </c>
      <c r="L950" t="str">
        <f t="shared" si="58"/>
        <v>NIT</v>
      </c>
      <c r="M950" t="str">
        <f t="shared" si="59"/>
        <v>06141106071025</v>
      </c>
      <c r="N950" t="s">
        <v>119</v>
      </c>
      <c r="O950">
        <v>0</v>
      </c>
      <c r="P950">
        <v>0</v>
      </c>
      <c r="Q950">
        <v>162.66</v>
      </c>
      <c r="R950">
        <v>21.145800000000001</v>
      </c>
      <c r="S950">
        <v>0</v>
      </c>
      <c r="T950">
        <v>0</v>
      </c>
      <c r="U950">
        <v>183.8058</v>
      </c>
      <c r="V950">
        <v>0</v>
      </c>
      <c r="W950" t="s">
        <v>1</v>
      </c>
    </row>
    <row r="951" spans="1:23">
      <c r="A951" t="s">
        <v>8563</v>
      </c>
      <c r="B951" t="str">
        <f t="shared" si="60"/>
        <v>Mayo</v>
      </c>
      <c r="C951" s="20" t="s">
        <v>8609</v>
      </c>
      <c r="D951" t="s">
        <v>1</v>
      </c>
      <c r="E951" t="s">
        <v>0</v>
      </c>
      <c r="F951" t="str">
        <f t="shared" si="57"/>
        <v>CCF</v>
      </c>
      <c r="G951" t="s">
        <v>8338</v>
      </c>
      <c r="H951" t="s">
        <v>8339</v>
      </c>
      <c r="I951">
        <v>288</v>
      </c>
      <c r="J951">
        <v>288</v>
      </c>
      <c r="K951" t="s">
        <v>132</v>
      </c>
      <c r="L951" t="str">
        <f t="shared" si="58"/>
        <v>NIT</v>
      </c>
      <c r="M951" t="str">
        <f t="shared" si="59"/>
        <v>06142705111015</v>
      </c>
      <c r="N951" t="s">
        <v>133</v>
      </c>
      <c r="O951">
        <v>0</v>
      </c>
      <c r="P951">
        <v>0</v>
      </c>
      <c r="Q951">
        <v>82.08</v>
      </c>
      <c r="R951">
        <v>10.670400000000001</v>
      </c>
      <c r="S951">
        <v>0</v>
      </c>
      <c r="T951">
        <v>0</v>
      </c>
      <c r="U951">
        <v>92.750399999999999</v>
      </c>
      <c r="V951">
        <v>0</v>
      </c>
      <c r="W951" t="s">
        <v>1</v>
      </c>
    </row>
    <row r="952" spans="1:23">
      <c r="A952" t="s">
        <v>8563</v>
      </c>
      <c r="B952" t="str">
        <f t="shared" si="60"/>
        <v>Mayo</v>
      </c>
      <c r="C952" s="20" t="s">
        <v>8604</v>
      </c>
      <c r="D952" t="s">
        <v>1</v>
      </c>
      <c r="E952" t="s">
        <v>0</v>
      </c>
      <c r="F952" t="str">
        <f t="shared" si="57"/>
        <v>CCF</v>
      </c>
      <c r="G952" t="s">
        <v>8338</v>
      </c>
      <c r="H952" t="s">
        <v>8339</v>
      </c>
      <c r="I952">
        <v>289</v>
      </c>
      <c r="J952">
        <v>289</v>
      </c>
      <c r="K952" t="s">
        <v>806</v>
      </c>
      <c r="L952" t="str">
        <f t="shared" si="58"/>
        <v>NIT</v>
      </c>
      <c r="M952" t="str">
        <f t="shared" si="59"/>
        <v>06143010031041</v>
      </c>
      <c r="N952" t="s">
        <v>807</v>
      </c>
      <c r="O952">
        <v>0</v>
      </c>
      <c r="P952">
        <v>0</v>
      </c>
      <c r="Q952">
        <v>504.43</v>
      </c>
      <c r="R952">
        <v>65.575900000000004</v>
      </c>
      <c r="S952">
        <v>0</v>
      </c>
      <c r="T952">
        <v>0</v>
      </c>
      <c r="U952">
        <v>570.0059</v>
      </c>
      <c r="V952">
        <v>0</v>
      </c>
      <c r="W952" t="s">
        <v>1</v>
      </c>
    </row>
    <row r="953" spans="1:23">
      <c r="A953" t="s">
        <v>8563</v>
      </c>
      <c r="B953" t="str">
        <f t="shared" si="60"/>
        <v>Mayo</v>
      </c>
      <c r="C953" s="20" t="s">
        <v>8604</v>
      </c>
      <c r="D953" t="s">
        <v>1</v>
      </c>
      <c r="E953" t="s">
        <v>0</v>
      </c>
      <c r="F953" t="str">
        <f t="shared" si="57"/>
        <v>CCF</v>
      </c>
      <c r="G953" t="s">
        <v>8338</v>
      </c>
      <c r="H953" t="s">
        <v>8339</v>
      </c>
      <c r="I953">
        <v>290</v>
      </c>
      <c r="J953">
        <v>290</v>
      </c>
      <c r="K953" t="s">
        <v>1342</v>
      </c>
      <c r="L953" t="str">
        <f t="shared" si="58"/>
        <v>NIT</v>
      </c>
      <c r="M953" t="str">
        <f t="shared" si="59"/>
        <v>06141609201015</v>
      </c>
      <c r="N953" t="s">
        <v>1343</v>
      </c>
      <c r="O953">
        <v>0</v>
      </c>
      <c r="P953">
        <v>0</v>
      </c>
      <c r="Q953">
        <v>200</v>
      </c>
      <c r="R953">
        <v>26</v>
      </c>
      <c r="S953">
        <v>0</v>
      </c>
      <c r="T953">
        <v>0</v>
      </c>
      <c r="U953">
        <v>226</v>
      </c>
      <c r="V953">
        <v>0</v>
      </c>
      <c r="W953" t="s">
        <v>1</v>
      </c>
    </row>
    <row r="954" spans="1:23">
      <c r="A954" t="s">
        <v>8563</v>
      </c>
      <c r="B954" t="str">
        <f t="shared" si="60"/>
        <v>Mayo</v>
      </c>
      <c r="C954" s="20" t="s">
        <v>8604</v>
      </c>
      <c r="D954" t="s">
        <v>1</v>
      </c>
      <c r="E954" t="s">
        <v>0</v>
      </c>
      <c r="F954" t="str">
        <f t="shared" si="57"/>
        <v>CCF</v>
      </c>
      <c r="G954" t="s">
        <v>8338</v>
      </c>
      <c r="H954" t="s">
        <v>8339</v>
      </c>
      <c r="I954">
        <v>291</v>
      </c>
      <c r="J954">
        <v>291</v>
      </c>
      <c r="K954" t="s">
        <v>140</v>
      </c>
      <c r="L954" t="str">
        <f t="shared" si="58"/>
        <v>NIT</v>
      </c>
      <c r="M954" t="str">
        <f t="shared" si="59"/>
        <v>06142110041021</v>
      </c>
      <c r="N954" t="s">
        <v>141</v>
      </c>
      <c r="O954">
        <v>0</v>
      </c>
      <c r="P954">
        <v>0</v>
      </c>
      <c r="Q954">
        <v>54.6</v>
      </c>
      <c r="R954">
        <v>7.0980000000000008</v>
      </c>
      <c r="S954">
        <v>0</v>
      </c>
      <c r="T954">
        <v>0</v>
      </c>
      <c r="U954">
        <v>61.698</v>
      </c>
      <c r="V954">
        <v>0</v>
      </c>
      <c r="W954" t="s">
        <v>1</v>
      </c>
    </row>
    <row r="955" spans="1:23">
      <c r="A955" t="s">
        <v>8563</v>
      </c>
      <c r="B955" t="str">
        <f t="shared" si="60"/>
        <v>Mayo</v>
      </c>
      <c r="C955" s="20" t="s">
        <v>8604</v>
      </c>
      <c r="D955" t="s">
        <v>1</v>
      </c>
      <c r="E955" t="s">
        <v>0</v>
      </c>
      <c r="F955" t="str">
        <f t="shared" si="57"/>
        <v>CCF</v>
      </c>
      <c r="G955" t="s">
        <v>8338</v>
      </c>
      <c r="H955" t="s">
        <v>8339</v>
      </c>
      <c r="I955">
        <v>292</v>
      </c>
      <c r="J955">
        <v>292</v>
      </c>
      <c r="K955" t="s">
        <v>1196</v>
      </c>
      <c r="L955" t="str">
        <f t="shared" si="58"/>
        <v>NIT</v>
      </c>
      <c r="M955" t="str">
        <f t="shared" si="59"/>
        <v>06142703981055</v>
      </c>
      <c r="N955" t="s">
        <v>1197</v>
      </c>
      <c r="O955">
        <v>0</v>
      </c>
      <c r="P955">
        <v>0</v>
      </c>
      <c r="Q955">
        <v>1492.44</v>
      </c>
      <c r="R955">
        <v>194.0172</v>
      </c>
      <c r="S955">
        <v>0</v>
      </c>
      <c r="T955">
        <v>0</v>
      </c>
      <c r="U955">
        <v>1686.4572000000001</v>
      </c>
      <c r="V955">
        <v>0</v>
      </c>
      <c r="W955" t="s">
        <v>1</v>
      </c>
    </row>
    <row r="956" spans="1:23">
      <c r="A956" t="s">
        <v>8563</v>
      </c>
      <c r="B956" t="str">
        <f t="shared" si="60"/>
        <v>Mayo</v>
      </c>
      <c r="C956" s="20" t="s">
        <v>8604</v>
      </c>
      <c r="D956" t="s">
        <v>1</v>
      </c>
      <c r="E956" t="s">
        <v>0</v>
      </c>
      <c r="F956" t="str">
        <f t="shared" si="57"/>
        <v>CCF</v>
      </c>
      <c r="G956" t="s">
        <v>8338</v>
      </c>
      <c r="H956" t="s">
        <v>8339</v>
      </c>
      <c r="I956">
        <v>293</v>
      </c>
      <c r="J956">
        <v>293</v>
      </c>
      <c r="K956" t="s">
        <v>1196</v>
      </c>
      <c r="L956" t="str">
        <f t="shared" si="58"/>
        <v>NIT</v>
      </c>
      <c r="M956" t="str">
        <f t="shared" si="59"/>
        <v>06142703981055</v>
      </c>
      <c r="N956" t="s">
        <v>1197</v>
      </c>
      <c r="O956">
        <v>0</v>
      </c>
      <c r="P956">
        <v>0</v>
      </c>
      <c r="Q956">
        <v>1007.34</v>
      </c>
      <c r="R956">
        <v>130.95420000000001</v>
      </c>
      <c r="S956">
        <v>0</v>
      </c>
      <c r="T956">
        <v>0</v>
      </c>
      <c r="U956">
        <v>1138.2942</v>
      </c>
      <c r="V956">
        <v>0</v>
      </c>
      <c r="W956" t="s">
        <v>1</v>
      </c>
    </row>
    <row r="957" spans="1:23">
      <c r="A957" t="s">
        <v>8563</v>
      </c>
      <c r="B957" t="str">
        <f t="shared" si="60"/>
        <v>Mayo</v>
      </c>
      <c r="C957" s="20" t="s">
        <v>8604</v>
      </c>
      <c r="D957" t="s">
        <v>1</v>
      </c>
      <c r="E957" t="s">
        <v>0</v>
      </c>
      <c r="F957" t="str">
        <f t="shared" si="57"/>
        <v>CCF</v>
      </c>
      <c r="G957" t="s">
        <v>8338</v>
      </c>
      <c r="H957" t="s">
        <v>8339</v>
      </c>
      <c r="I957">
        <v>294</v>
      </c>
      <c r="J957">
        <v>294</v>
      </c>
      <c r="K957" t="s">
        <v>1196</v>
      </c>
      <c r="L957" t="str">
        <f t="shared" si="58"/>
        <v>NIT</v>
      </c>
      <c r="M957" t="str">
        <f t="shared" si="59"/>
        <v>06142703981055</v>
      </c>
      <c r="N957" t="s">
        <v>1197</v>
      </c>
      <c r="O957">
        <v>0</v>
      </c>
      <c r="P957">
        <v>0</v>
      </c>
      <c r="Q957">
        <v>262.5</v>
      </c>
      <c r="R957">
        <v>34.125</v>
      </c>
      <c r="S957">
        <v>0</v>
      </c>
      <c r="T957">
        <v>0</v>
      </c>
      <c r="U957">
        <v>296.625</v>
      </c>
      <c r="V957">
        <v>0</v>
      </c>
      <c r="W957" t="s">
        <v>1</v>
      </c>
    </row>
    <row r="958" spans="1:23">
      <c r="A958" t="s">
        <v>8563</v>
      </c>
      <c r="B958" t="str">
        <f t="shared" si="60"/>
        <v>Mayo</v>
      </c>
      <c r="C958" s="20" t="s">
        <v>8604</v>
      </c>
      <c r="D958" t="s">
        <v>1</v>
      </c>
      <c r="E958" t="s">
        <v>0</v>
      </c>
      <c r="F958" t="str">
        <f t="shared" si="57"/>
        <v>CCF</v>
      </c>
      <c r="G958" t="s">
        <v>8338</v>
      </c>
      <c r="H958" t="s">
        <v>8339</v>
      </c>
      <c r="I958">
        <v>295</v>
      </c>
      <c r="J958">
        <v>295</v>
      </c>
      <c r="K958" t="s">
        <v>1196</v>
      </c>
      <c r="L958" t="str">
        <f t="shared" si="58"/>
        <v>NIT</v>
      </c>
      <c r="M958" t="str">
        <f t="shared" si="59"/>
        <v>06142703981055</v>
      </c>
      <c r="N958" t="s">
        <v>1197</v>
      </c>
      <c r="O958">
        <v>0</v>
      </c>
      <c r="P958">
        <v>0</v>
      </c>
      <c r="Q958">
        <v>1283.76</v>
      </c>
      <c r="R958">
        <v>166.8888</v>
      </c>
      <c r="S958">
        <v>0</v>
      </c>
      <c r="T958">
        <v>0</v>
      </c>
      <c r="U958">
        <v>1450.6487999999999</v>
      </c>
      <c r="V958">
        <v>0</v>
      </c>
      <c r="W958" t="s">
        <v>1</v>
      </c>
    </row>
    <row r="959" spans="1:23">
      <c r="A959" t="s">
        <v>8563</v>
      </c>
      <c r="B959" t="str">
        <f t="shared" si="60"/>
        <v>Mayo</v>
      </c>
      <c r="C959" s="20" t="s">
        <v>8604</v>
      </c>
      <c r="D959" t="s">
        <v>1</v>
      </c>
      <c r="E959" t="s">
        <v>0</v>
      </c>
      <c r="F959" t="str">
        <f t="shared" si="57"/>
        <v>CCF</v>
      </c>
      <c r="G959" t="s">
        <v>8338</v>
      </c>
      <c r="H959" t="s">
        <v>8339</v>
      </c>
      <c r="I959">
        <v>296</v>
      </c>
      <c r="J959">
        <v>296</v>
      </c>
      <c r="K959" t="s">
        <v>1196</v>
      </c>
      <c r="L959" t="str">
        <f t="shared" si="58"/>
        <v>NIT</v>
      </c>
      <c r="M959" t="str">
        <f t="shared" si="59"/>
        <v>06142703981055</v>
      </c>
      <c r="N959" t="s">
        <v>1197</v>
      </c>
      <c r="O959">
        <v>0</v>
      </c>
      <c r="P959">
        <v>0</v>
      </c>
      <c r="Q959">
        <v>575.22</v>
      </c>
      <c r="R959">
        <v>74.778600000000012</v>
      </c>
      <c r="S959">
        <v>0</v>
      </c>
      <c r="T959">
        <v>0</v>
      </c>
      <c r="U959">
        <v>649.99860000000001</v>
      </c>
      <c r="V959">
        <v>0</v>
      </c>
      <c r="W959" t="s">
        <v>1</v>
      </c>
    </row>
    <row r="960" spans="1:23">
      <c r="A960" t="s">
        <v>8563</v>
      </c>
      <c r="B960" t="str">
        <f t="shared" si="60"/>
        <v>Mayo</v>
      </c>
      <c r="C960" s="20" t="s">
        <v>8604</v>
      </c>
      <c r="D960" t="s">
        <v>1</v>
      </c>
      <c r="E960" t="s">
        <v>0</v>
      </c>
      <c r="F960" t="str">
        <f t="shared" si="57"/>
        <v>CCF</v>
      </c>
      <c r="G960" t="s">
        <v>8338</v>
      </c>
      <c r="H960" t="s">
        <v>8339</v>
      </c>
      <c r="I960">
        <v>297</v>
      </c>
      <c r="J960">
        <v>297</v>
      </c>
      <c r="K960" t="s">
        <v>1196</v>
      </c>
      <c r="L960" t="str">
        <f t="shared" si="58"/>
        <v>NIT</v>
      </c>
      <c r="M960" t="str">
        <f t="shared" si="59"/>
        <v>06142703981055</v>
      </c>
      <c r="N960" t="s">
        <v>1197</v>
      </c>
      <c r="O960">
        <v>0</v>
      </c>
      <c r="P960">
        <v>0</v>
      </c>
      <c r="Q960">
        <v>714.6</v>
      </c>
      <c r="R960">
        <v>92.89800000000001</v>
      </c>
      <c r="S960">
        <v>0</v>
      </c>
      <c r="T960">
        <v>0</v>
      </c>
      <c r="U960">
        <v>807.49800000000005</v>
      </c>
      <c r="V960">
        <v>0</v>
      </c>
      <c r="W960" t="s">
        <v>1</v>
      </c>
    </row>
    <row r="961" spans="1:23">
      <c r="A961" t="s">
        <v>8563</v>
      </c>
      <c r="B961" t="str">
        <f t="shared" si="60"/>
        <v>Mayo</v>
      </c>
      <c r="C961" s="20" t="s">
        <v>8604</v>
      </c>
      <c r="D961" t="s">
        <v>1</v>
      </c>
      <c r="E961" t="s">
        <v>0</v>
      </c>
      <c r="F961" t="str">
        <f t="shared" si="57"/>
        <v>CCF</v>
      </c>
      <c r="G961" t="s">
        <v>8338</v>
      </c>
      <c r="H961" t="s">
        <v>8339</v>
      </c>
      <c r="I961">
        <v>298</v>
      </c>
      <c r="J961">
        <v>298</v>
      </c>
      <c r="K961" t="s">
        <v>1196</v>
      </c>
      <c r="L961" t="str">
        <f t="shared" si="58"/>
        <v>NIT</v>
      </c>
      <c r="M961" t="str">
        <f t="shared" si="59"/>
        <v>06142703981055</v>
      </c>
      <c r="N961" t="s">
        <v>1197</v>
      </c>
      <c r="O961">
        <v>0</v>
      </c>
      <c r="P961">
        <v>0</v>
      </c>
      <c r="Q961">
        <v>674.04</v>
      </c>
      <c r="R961">
        <v>87.625199999999992</v>
      </c>
      <c r="S961">
        <v>0</v>
      </c>
      <c r="T961">
        <v>0</v>
      </c>
      <c r="U961">
        <v>761.66519999999991</v>
      </c>
      <c r="V961">
        <v>0</v>
      </c>
      <c r="W961" t="s">
        <v>1</v>
      </c>
    </row>
    <row r="962" spans="1:23">
      <c r="A962" t="s">
        <v>8563</v>
      </c>
      <c r="B962" t="str">
        <f t="shared" si="60"/>
        <v>Mayo</v>
      </c>
      <c r="C962" s="20" t="s">
        <v>8604</v>
      </c>
      <c r="D962" t="s">
        <v>1</v>
      </c>
      <c r="E962" t="s">
        <v>0</v>
      </c>
      <c r="F962" t="str">
        <f t="shared" si="57"/>
        <v>CCF</v>
      </c>
      <c r="G962" t="s">
        <v>8338</v>
      </c>
      <c r="H962" t="s">
        <v>8339</v>
      </c>
      <c r="I962">
        <v>299</v>
      </c>
      <c r="J962">
        <v>299</v>
      </c>
      <c r="K962" t="s">
        <v>1196</v>
      </c>
      <c r="L962" t="str">
        <f t="shared" si="58"/>
        <v>NIT</v>
      </c>
      <c r="M962" t="str">
        <f t="shared" si="59"/>
        <v>06142703981055</v>
      </c>
      <c r="N962" t="s">
        <v>1197</v>
      </c>
      <c r="O962">
        <v>0</v>
      </c>
      <c r="P962">
        <v>0</v>
      </c>
      <c r="Q962">
        <v>706.86</v>
      </c>
      <c r="R962">
        <v>91.891800000000003</v>
      </c>
      <c r="S962">
        <v>0</v>
      </c>
      <c r="T962">
        <v>0</v>
      </c>
      <c r="U962">
        <v>798.7518</v>
      </c>
      <c r="V962">
        <v>0</v>
      </c>
      <c r="W962" t="s">
        <v>1</v>
      </c>
    </row>
    <row r="963" spans="1:23">
      <c r="A963" t="s">
        <v>8563</v>
      </c>
      <c r="B963" t="str">
        <f t="shared" si="60"/>
        <v>Mayo</v>
      </c>
      <c r="C963" s="20" t="s">
        <v>8604</v>
      </c>
      <c r="D963" t="s">
        <v>1</v>
      </c>
      <c r="E963" t="s">
        <v>0</v>
      </c>
      <c r="F963" t="str">
        <f t="shared" ref="F963:F1026" si="61">IF(E963="05","Nota de crédito","CCF")</f>
        <v>CCF</v>
      </c>
      <c r="G963" t="s">
        <v>8338</v>
      </c>
      <c r="H963" t="s">
        <v>8339</v>
      </c>
      <c r="I963">
        <v>300</v>
      </c>
      <c r="J963">
        <v>300</v>
      </c>
      <c r="K963" t="s">
        <v>118</v>
      </c>
      <c r="L963" t="str">
        <f t="shared" ref="L963:L1026" si="62">IF(K963=0,"DUI","NIT")</f>
        <v>NIT</v>
      </c>
      <c r="M963" t="str">
        <f t="shared" ref="M963:M1026" si="63">IF(K963=0,V963,K963)</f>
        <v>06141106071025</v>
      </c>
      <c r="N963" t="s">
        <v>119</v>
      </c>
      <c r="O963">
        <v>0</v>
      </c>
      <c r="P963">
        <v>0</v>
      </c>
      <c r="Q963">
        <v>70.8</v>
      </c>
      <c r="R963">
        <v>9.2040000000000006</v>
      </c>
      <c r="S963">
        <v>0</v>
      </c>
      <c r="T963">
        <v>0</v>
      </c>
      <c r="U963">
        <v>80.003999999999991</v>
      </c>
      <c r="V963">
        <v>0</v>
      </c>
      <c r="W963" t="s">
        <v>1</v>
      </c>
    </row>
    <row r="964" spans="1:23">
      <c r="A964" t="s">
        <v>8563</v>
      </c>
      <c r="B964" t="str">
        <f t="shared" si="60"/>
        <v>Mayo</v>
      </c>
      <c r="C964" s="20" t="s">
        <v>8604</v>
      </c>
      <c r="D964" t="s">
        <v>1</v>
      </c>
      <c r="E964" t="s">
        <v>0</v>
      </c>
      <c r="F964" t="str">
        <f t="shared" si="61"/>
        <v>CCF</v>
      </c>
      <c r="G964" t="s">
        <v>8338</v>
      </c>
      <c r="H964" t="s">
        <v>8339</v>
      </c>
      <c r="I964">
        <v>301</v>
      </c>
      <c r="J964">
        <v>301</v>
      </c>
      <c r="K964" t="s">
        <v>118</v>
      </c>
      <c r="L964" t="str">
        <f t="shared" si="62"/>
        <v>NIT</v>
      </c>
      <c r="M964" t="str">
        <f t="shared" si="63"/>
        <v>06141106071025</v>
      </c>
      <c r="N964" t="s">
        <v>119</v>
      </c>
      <c r="O964">
        <v>0</v>
      </c>
      <c r="P964">
        <v>0</v>
      </c>
      <c r="Q964">
        <v>106.37</v>
      </c>
      <c r="R964">
        <v>13.828100000000001</v>
      </c>
      <c r="S964">
        <v>0</v>
      </c>
      <c r="T964">
        <v>0</v>
      </c>
      <c r="U964">
        <v>120.19810000000001</v>
      </c>
      <c r="V964">
        <v>0</v>
      </c>
      <c r="W964" t="s">
        <v>1</v>
      </c>
    </row>
    <row r="965" spans="1:23">
      <c r="A965" t="s">
        <v>8563</v>
      </c>
      <c r="B965" t="str">
        <f t="shared" si="60"/>
        <v>Mayo</v>
      </c>
      <c r="C965" s="20" t="s">
        <v>8604</v>
      </c>
      <c r="D965" t="s">
        <v>1</v>
      </c>
      <c r="E965" t="s">
        <v>0</v>
      </c>
      <c r="F965" t="str">
        <f t="shared" si="61"/>
        <v>CCF</v>
      </c>
      <c r="G965" t="s">
        <v>8338</v>
      </c>
      <c r="H965" t="s">
        <v>8339</v>
      </c>
      <c r="I965">
        <v>302</v>
      </c>
      <c r="J965">
        <v>302</v>
      </c>
      <c r="K965" t="s">
        <v>118</v>
      </c>
      <c r="L965" t="str">
        <f t="shared" si="62"/>
        <v>NIT</v>
      </c>
      <c r="M965" t="str">
        <f t="shared" si="63"/>
        <v>06141106071025</v>
      </c>
      <c r="N965" t="s">
        <v>119</v>
      </c>
      <c r="O965">
        <v>0</v>
      </c>
      <c r="P965">
        <v>0</v>
      </c>
      <c r="Q965">
        <v>230.06</v>
      </c>
      <c r="R965">
        <v>29.907800000000002</v>
      </c>
      <c r="S965">
        <v>0</v>
      </c>
      <c r="T965">
        <v>0</v>
      </c>
      <c r="U965">
        <v>259.96780000000001</v>
      </c>
      <c r="V965">
        <v>0</v>
      </c>
      <c r="W965" t="s">
        <v>1</v>
      </c>
    </row>
    <row r="966" spans="1:23">
      <c r="A966" t="s">
        <v>8563</v>
      </c>
      <c r="B966" t="str">
        <f t="shared" si="60"/>
        <v>Mayo</v>
      </c>
      <c r="C966" s="20" t="s">
        <v>8604</v>
      </c>
      <c r="D966" t="s">
        <v>1</v>
      </c>
      <c r="E966" t="s">
        <v>0</v>
      </c>
      <c r="F966" t="str">
        <f t="shared" si="61"/>
        <v>CCF</v>
      </c>
      <c r="G966" t="s">
        <v>8338</v>
      </c>
      <c r="H966" t="s">
        <v>8339</v>
      </c>
      <c r="I966">
        <v>303</v>
      </c>
      <c r="J966">
        <v>303</v>
      </c>
      <c r="K966" t="s">
        <v>118</v>
      </c>
      <c r="L966" t="str">
        <f t="shared" si="62"/>
        <v>NIT</v>
      </c>
      <c r="M966" t="str">
        <f t="shared" si="63"/>
        <v>06141106071025</v>
      </c>
      <c r="N966" t="s">
        <v>119</v>
      </c>
      <c r="O966">
        <v>0</v>
      </c>
      <c r="P966">
        <v>0</v>
      </c>
      <c r="Q966">
        <v>159.4</v>
      </c>
      <c r="R966">
        <v>20.722000000000001</v>
      </c>
      <c r="S966">
        <v>0</v>
      </c>
      <c r="T966">
        <v>0</v>
      </c>
      <c r="U966">
        <v>180.12200000000001</v>
      </c>
      <c r="V966">
        <v>0</v>
      </c>
      <c r="W966" t="s">
        <v>1</v>
      </c>
    </row>
    <row r="967" spans="1:23">
      <c r="A967" t="s">
        <v>8563</v>
      </c>
      <c r="B967" t="str">
        <f t="shared" si="60"/>
        <v>Mayo</v>
      </c>
      <c r="C967" s="20" t="s">
        <v>8604</v>
      </c>
      <c r="D967" t="s">
        <v>1</v>
      </c>
      <c r="E967" t="s">
        <v>0</v>
      </c>
      <c r="F967" t="str">
        <f t="shared" si="61"/>
        <v>CCF</v>
      </c>
      <c r="G967" t="s">
        <v>8338</v>
      </c>
      <c r="H967" t="s">
        <v>8339</v>
      </c>
      <c r="I967">
        <v>304</v>
      </c>
      <c r="J967">
        <v>304</v>
      </c>
      <c r="K967" t="s">
        <v>343</v>
      </c>
      <c r="L967" t="str">
        <f t="shared" si="62"/>
        <v>NIT</v>
      </c>
      <c r="M967" t="str">
        <f t="shared" si="63"/>
        <v>08192306811024</v>
      </c>
      <c r="N967" t="s">
        <v>344</v>
      </c>
      <c r="O967">
        <v>0</v>
      </c>
      <c r="P967">
        <v>0</v>
      </c>
      <c r="Q967">
        <v>82</v>
      </c>
      <c r="R967">
        <v>10.66</v>
      </c>
      <c r="S967">
        <v>0</v>
      </c>
      <c r="T967">
        <v>0</v>
      </c>
      <c r="U967">
        <v>92.66</v>
      </c>
      <c r="V967">
        <v>0</v>
      </c>
      <c r="W967" t="s">
        <v>1</v>
      </c>
    </row>
    <row r="968" spans="1:23">
      <c r="A968" t="s">
        <v>8563</v>
      </c>
      <c r="B968" t="str">
        <f t="shared" si="60"/>
        <v>Mayo</v>
      </c>
      <c r="C968" s="20" t="s">
        <v>8604</v>
      </c>
      <c r="D968" t="s">
        <v>1</v>
      </c>
      <c r="E968" t="s">
        <v>0</v>
      </c>
      <c r="F968" t="str">
        <f t="shared" si="61"/>
        <v>CCF</v>
      </c>
      <c r="G968" t="s">
        <v>8338</v>
      </c>
      <c r="H968" t="s">
        <v>8339</v>
      </c>
      <c r="I968">
        <v>305</v>
      </c>
      <c r="J968">
        <v>305</v>
      </c>
      <c r="K968">
        <v>0</v>
      </c>
      <c r="L968" t="str">
        <f t="shared" si="62"/>
        <v>DUI</v>
      </c>
      <c r="M968" t="str">
        <f t="shared" si="63"/>
        <v>024227145</v>
      </c>
      <c r="N968" t="s">
        <v>8645</v>
      </c>
      <c r="O968">
        <v>0</v>
      </c>
      <c r="P968">
        <v>0</v>
      </c>
      <c r="Q968">
        <v>338.16</v>
      </c>
      <c r="R968">
        <v>43.960800000000006</v>
      </c>
      <c r="S968">
        <v>0</v>
      </c>
      <c r="T968">
        <v>0</v>
      </c>
      <c r="U968">
        <v>382.12080000000003</v>
      </c>
      <c r="V968" t="s">
        <v>8644</v>
      </c>
      <c r="W968" t="s">
        <v>1</v>
      </c>
    </row>
    <row r="969" spans="1:23">
      <c r="A969" t="s">
        <v>8563</v>
      </c>
      <c r="B969" t="str">
        <f t="shared" si="60"/>
        <v>Mayo</v>
      </c>
      <c r="C969" s="20" t="s">
        <v>8604</v>
      </c>
      <c r="D969" t="s">
        <v>1</v>
      </c>
      <c r="E969" t="s">
        <v>0</v>
      </c>
      <c r="F969" t="str">
        <f t="shared" si="61"/>
        <v>CCF</v>
      </c>
      <c r="G969" t="s">
        <v>8338</v>
      </c>
      <c r="H969" t="s">
        <v>8339</v>
      </c>
      <c r="I969">
        <v>306</v>
      </c>
      <c r="J969">
        <v>306</v>
      </c>
      <c r="K969" t="s">
        <v>1064</v>
      </c>
      <c r="L969" t="str">
        <f t="shared" si="62"/>
        <v>NIT</v>
      </c>
      <c r="M969" t="str">
        <f t="shared" si="63"/>
        <v>12171807550056</v>
      </c>
      <c r="N969" t="s">
        <v>1065</v>
      </c>
      <c r="O969">
        <v>0</v>
      </c>
      <c r="P969">
        <v>0</v>
      </c>
      <c r="Q969">
        <v>169.06</v>
      </c>
      <c r="R969">
        <v>21.977800000000002</v>
      </c>
      <c r="S969">
        <v>0</v>
      </c>
      <c r="T969">
        <v>0</v>
      </c>
      <c r="U969">
        <v>191.0378</v>
      </c>
      <c r="V969">
        <v>0</v>
      </c>
      <c r="W969" t="s">
        <v>1</v>
      </c>
    </row>
    <row r="970" spans="1:23">
      <c r="A970" t="s">
        <v>8563</v>
      </c>
      <c r="B970" t="str">
        <f t="shared" si="60"/>
        <v>Mayo</v>
      </c>
      <c r="C970" s="20" t="s">
        <v>8601</v>
      </c>
      <c r="D970" t="s">
        <v>1</v>
      </c>
      <c r="E970" t="s">
        <v>0</v>
      </c>
      <c r="F970" t="str">
        <f t="shared" si="61"/>
        <v>CCF</v>
      </c>
      <c r="G970" t="s">
        <v>8338</v>
      </c>
      <c r="H970" t="s">
        <v>8339</v>
      </c>
      <c r="I970">
        <v>307</v>
      </c>
      <c r="J970">
        <v>307</v>
      </c>
      <c r="K970" t="s">
        <v>118</v>
      </c>
      <c r="L970" t="str">
        <f t="shared" si="62"/>
        <v>NIT</v>
      </c>
      <c r="M970" t="str">
        <f t="shared" si="63"/>
        <v>06141106071025</v>
      </c>
      <c r="N970" t="s">
        <v>119</v>
      </c>
      <c r="O970">
        <v>0</v>
      </c>
      <c r="P970">
        <v>0</v>
      </c>
      <c r="Q970">
        <v>14.09</v>
      </c>
      <c r="R970">
        <v>1.8317000000000001</v>
      </c>
      <c r="S970">
        <v>0</v>
      </c>
      <c r="T970">
        <v>0</v>
      </c>
      <c r="U970">
        <v>15.9217</v>
      </c>
      <c r="V970">
        <v>0</v>
      </c>
      <c r="W970" t="s">
        <v>1</v>
      </c>
    </row>
    <row r="971" spans="1:23">
      <c r="A971" t="s">
        <v>8563</v>
      </c>
      <c r="B971" t="str">
        <f t="shared" si="60"/>
        <v>Mayo</v>
      </c>
      <c r="C971" s="20" t="s">
        <v>8601</v>
      </c>
      <c r="D971" t="s">
        <v>1</v>
      </c>
      <c r="E971" t="s">
        <v>0</v>
      </c>
      <c r="F971" t="str">
        <f t="shared" si="61"/>
        <v>CCF</v>
      </c>
      <c r="G971" t="s">
        <v>8338</v>
      </c>
      <c r="H971" t="s">
        <v>8339</v>
      </c>
      <c r="I971">
        <v>308</v>
      </c>
      <c r="J971">
        <v>308</v>
      </c>
      <c r="K971" t="s">
        <v>118</v>
      </c>
      <c r="L971" t="str">
        <f t="shared" si="62"/>
        <v>NIT</v>
      </c>
      <c r="M971" t="str">
        <f t="shared" si="63"/>
        <v>06141106071025</v>
      </c>
      <c r="N971" t="s">
        <v>119</v>
      </c>
      <c r="O971">
        <v>0</v>
      </c>
      <c r="P971">
        <v>0</v>
      </c>
      <c r="Q971">
        <v>42.27</v>
      </c>
      <c r="R971">
        <v>5.4951000000000008</v>
      </c>
      <c r="S971">
        <v>0</v>
      </c>
      <c r="T971">
        <v>0</v>
      </c>
      <c r="U971">
        <v>47.765100000000004</v>
      </c>
      <c r="V971">
        <v>0</v>
      </c>
      <c r="W971" t="s">
        <v>1</v>
      </c>
    </row>
    <row r="972" spans="1:23">
      <c r="A972" t="s">
        <v>8563</v>
      </c>
      <c r="B972" t="str">
        <f t="shared" si="60"/>
        <v>Mayo</v>
      </c>
      <c r="C972" s="20" t="s">
        <v>8601</v>
      </c>
      <c r="D972" t="s">
        <v>1</v>
      </c>
      <c r="E972" t="s">
        <v>0</v>
      </c>
      <c r="F972" t="str">
        <f t="shared" si="61"/>
        <v>CCF</v>
      </c>
      <c r="G972" t="s">
        <v>8338</v>
      </c>
      <c r="H972" t="s">
        <v>8339</v>
      </c>
      <c r="I972">
        <v>309</v>
      </c>
      <c r="J972">
        <v>309</v>
      </c>
      <c r="K972" t="s">
        <v>118</v>
      </c>
      <c r="L972" t="str">
        <f t="shared" si="62"/>
        <v>NIT</v>
      </c>
      <c r="M972" t="str">
        <f t="shared" si="63"/>
        <v>06141106071025</v>
      </c>
      <c r="N972" t="s">
        <v>119</v>
      </c>
      <c r="O972">
        <v>0</v>
      </c>
      <c r="P972">
        <v>0</v>
      </c>
      <c r="Q972">
        <v>195.4</v>
      </c>
      <c r="R972">
        <v>25.402000000000001</v>
      </c>
      <c r="S972">
        <v>0</v>
      </c>
      <c r="T972">
        <v>0</v>
      </c>
      <c r="U972">
        <v>220.80200000000002</v>
      </c>
      <c r="V972">
        <v>0</v>
      </c>
      <c r="W972" t="s">
        <v>1</v>
      </c>
    </row>
    <row r="973" spans="1:23">
      <c r="A973" t="s">
        <v>8563</v>
      </c>
      <c r="B973" t="str">
        <f t="shared" si="60"/>
        <v>Mayo</v>
      </c>
      <c r="C973" s="20" t="s">
        <v>8600</v>
      </c>
      <c r="D973" t="s">
        <v>1</v>
      </c>
      <c r="E973" t="s">
        <v>0</v>
      </c>
      <c r="F973" t="str">
        <f t="shared" si="61"/>
        <v>CCF</v>
      </c>
      <c r="G973" t="s">
        <v>8338</v>
      </c>
      <c r="H973" t="s">
        <v>8339</v>
      </c>
      <c r="I973">
        <v>310</v>
      </c>
      <c r="J973">
        <v>310</v>
      </c>
      <c r="K973" t="s">
        <v>118</v>
      </c>
      <c r="L973" t="str">
        <f t="shared" si="62"/>
        <v>NIT</v>
      </c>
      <c r="M973" t="str">
        <f t="shared" si="63"/>
        <v>06141106071025</v>
      </c>
      <c r="N973" t="s">
        <v>119</v>
      </c>
      <c r="O973">
        <v>0</v>
      </c>
      <c r="P973">
        <v>0</v>
      </c>
      <c r="Q973">
        <v>56.36</v>
      </c>
      <c r="R973">
        <v>7.3268000000000004</v>
      </c>
      <c r="S973">
        <v>0</v>
      </c>
      <c r="T973">
        <v>0</v>
      </c>
      <c r="U973">
        <v>63.686799999999998</v>
      </c>
      <c r="V973">
        <v>0</v>
      </c>
      <c r="W973" t="s">
        <v>1</v>
      </c>
    </row>
    <row r="974" spans="1:23">
      <c r="A974" t="s">
        <v>8563</v>
      </c>
      <c r="B974" t="str">
        <f t="shared" si="60"/>
        <v>Mayo</v>
      </c>
      <c r="C974" s="20" t="s">
        <v>8600</v>
      </c>
      <c r="D974" t="s">
        <v>1</v>
      </c>
      <c r="E974" t="s">
        <v>0</v>
      </c>
      <c r="F974" t="str">
        <f t="shared" si="61"/>
        <v>CCF</v>
      </c>
      <c r="G974" t="s">
        <v>8338</v>
      </c>
      <c r="H974" t="s">
        <v>8339</v>
      </c>
      <c r="I974">
        <v>311</v>
      </c>
      <c r="J974">
        <v>311</v>
      </c>
      <c r="K974" t="s">
        <v>118</v>
      </c>
      <c r="L974" t="str">
        <f t="shared" si="62"/>
        <v>NIT</v>
      </c>
      <c r="M974" t="str">
        <f t="shared" si="63"/>
        <v>06141106071025</v>
      </c>
      <c r="N974" t="s">
        <v>119</v>
      </c>
      <c r="O974">
        <v>0</v>
      </c>
      <c r="P974">
        <v>0</v>
      </c>
      <c r="Q974">
        <v>28.18</v>
      </c>
      <c r="R974">
        <v>3.6634000000000002</v>
      </c>
      <c r="S974">
        <v>0</v>
      </c>
      <c r="T974">
        <v>0</v>
      </c>
      <c r="U974">
        <v>31.843399999999999</v>
      </c>
      <c r="V974">
        <v>0</v>
      </c>
      <c r="W974" t="s">
        <v>1</v>
      </c>
    </row>
    <row r="975" spans="1:23">
      <c r="A975" t="s">
        <v>8563</v>
      </c>
      <c r="B975" t="str">
        <f t="shared" si="60"/>
        <v>Mayo</v>
      </c>
      <c r="C975" s="20" t="s">
        <v>8600</v>
      </c>
      <c r="D975" t="s">
        <v>1</v>
      </c>
      <c r="E975" t="s">
        <v>0</v>
      </c>
      <c r="F975" t="str">
        <f t="shared" si="61"/>
        <v>CCF</v>
      </c>
      <c r="G975" t="s">
        <v>8338</v>
      </c>
      <c r="H975" t="s">
        <v>8339</v>
      </c>
      <c r="I975">
        <v>312</v>
      </c>
      <c r="J975">
        <v>312</v>
      </c>
      <c r="K975" t="s">
        <v>118</v>
      </c>
      <c r="L975" t="str">
        <f t="shared" si="62"/>
        <v>NIT</v>
      </c>
      <c r="M975" t="str">
        <f t="shared" si="63"/>
        <v>06141106071025</v>
      </c>
      <c r="N975" t="s">
        <v>119</v>
      </c>
      <c r="O975">
        <v>0</v>
      </c>
      <c r="P975">
        <v>0</v>
      </c>
      <c r="Q975">
        <v>45.97</v>
      </c>
      <c r="R975">
        <v>5.9760999999999997</v>
      </c>
      <c r="S975">
        <v>0</v>
      </c>
      <c r="T975">
        <v>0</v>
      </c>
      <c r="U975">
        <v>51.946100000000001</v>
      </c>
      <c r="V975">
        <v>0</v>
      </c>
      <c r="W975" t="s">
        <v>1</v>
      </c>
    </row>
    <row r="976" spans="1:23">
      <c r="A976" t="s">
        <v>8563</v>
      </c>
      <c r="B976" t="str">
        <f t="shared" si="60"/>
        <v>Mayo</v>
      </c>
      <c r="C976" s="20" t="s">
        <v>8592</v>
      </c>
      <c r="D976" t="s">
        <v>1</v>
      </c>
      <c r="E976" t="s">
        <v>0</v>
      </c>
      <c r="F976" t="str">
        <f t="shared" si="61"/>
        <v>CCF</v>
      </c>
      <c r="G976" t="s">
        <v>8338</v>
      </c>
      <c r="H976" t="s">
        <v>8339</v>
      </c>
      <c r="I976">
        <v>313</v>
      </c>
      <c r="J976">
        <v>313</v>
      </c>
      <c r="K976" t="s">
        <v>118</v>
      </c>
      <c r="L976" t="str">
        <f t="shared" si="62"/>
        <v>NIT</v>
      </c>
      <c r="M976" t="str">
        <f t="shared" si="63"/>
        <v>06141106071025</v>
      </c>
      <c r="N976" t="s">
        <v>119</v>
      </c>
      <c r="O976">
        <v>0</v>
      </c>
      <c r="P976">
        <v>0</v>
      </c>
      <c r="Q976">
        <v>315.93</v>
      </c>
      <c r="R976">
        <v>41.070900000000002</v>
      </c>
      <c r="S976">
        <v>0</v>
      </c>
      <c r="T976">
        <v>0</v>
      </c>
      <c r="U976">
        <v>357.0009</v>
      </c>
      <c r="V976">
        <v>0</v>
      </c>
      <c r="W976" t="s">
        <v>1</v>
      </c>
    </row>
    <row r="977" spans="1:23">
      <c r="A977" t="s">
        <v>8563</v>
      </c>
      <c r="B977" t="str">
        <f t="shared" si="60"/>
        <v>Mayo</v>
      </c>
      <c r="C977" s="20" t="s">
        <v>8592</v>
      </c>
      <c r="D977" t="s">
        <v>1</v>
      </c>
      <c r="E977" t="s">
        <v>0</v>
      </c>
      <c r="F977" t="str">
        <f t="shared" si="61"/>
        <v>CCF</v>
      </c>
      <c r="G977" t="s">
        <v>8338</v>
      </c>
      <c r="H977" t="s">
        <v>8339</v>
      </c>
      <c r="I977">
        <v>314</v>
      </c>
      <c r="J977">
        <v>314</v>
      </c>
      <c r="K977" t="s">
        <v>7859</v>
      </c>
      <c r="L977" t="str">
        <f t="shared" si="62"/>
        <v>NIT</v>
      </c>
      <c r="M977" t="str">
        <f t="shared" si="63"/>
        <v>06140504211035</v>
      </c>
      <c r="N977" t="s">
        <v>7860</v>
      </c>
      <c r="O977">
        <v>0</v>
      </c>
      <c r="P977">
        <v>0</v>
      </c>
      <c r="Q977">
        <v>20.5</v>
      </c>
      <c r="R977">
        <v>2.665</v>
      </c>
      <c r="S977">
        <v>0</v>
      </c>
      <c r="T977">
        <v>0</v>
      </c>
      <c r="U977">
        <v>23.164999999999999</v>
      </c>
      <c r="V977">
        <v>0</v>
      </c>
      <c r="W977" t="s">
        <v>1</v>
      </c>
    </row>
    <row r="978" spans="1:23">
      <c r="A978" t="s">
        <v>8563</v>
      </c>
      <c r="B978" t="str">
        <f t="shared" si="60"/>
        <v>Mayo</v>
      </c>
      <c r="C978" s="20" t="s">
        <v>8592</v>
      </c>
      <c r="D978" t="s">
        <v>1</v>
      </c>
      <c r="E978" t="s">
        <v>0</v>
      </c>
      <c r="F978" t="str">
        <f t="shared" si="61"/>
        <v>CCF</v>
      </c>
      <c r="G978" t="s">
        <v>8338</v>
      </c>
      <c r="H978" t="s">
        <v>8339</v>
      </c>
      <c r="I978">
        <v>315</v>
      </c>
      <c r="J978">
        <v>315</v>
      </c>
      <c r="K978" t="s">
        <v>8590</v>
      </c>
      <c r="L978" t="str">
        <f t="shared" si="62"/>
        <v>NIT</v>
      </c>
      <c r="M978" t="str">
        <f t="shared" si="63"/>
        <v>04070204590021</v>
      </c>
      <c r="N978" t="s">
        <v>8591</v>
      </c>
      <c r="O978">
        <v>0</v>
      </c>
      <c r="P978">
        <v>0</v>
      </c>
      <c r="Q978">
        <v>27.44</v>
      </c>
      <c r="R978">
        <v>3.5672000000000001</v>
      </c>
      <c r="S978">
        <v>0</v>
      </c>
      <c r="T978">
        <v>0</v>
      </c>
      <c r="U978">
        <v>31.007200000000001</v>
      </c>
      <c r="V978">
        <v>0</v>
      </c>
      <c r="W978" t="s">
        <v>1</v>
      </c>
    </row>
    <row r="979" spans="1:23">
      <c r="A979" t="s">
        <v>8563</v>
      </c>
      <c r="B979" t="str">
        <f t="shared" si="60"/>
        <v>Mayo</v>
      </c>
      <c r="C979" s="20" t="s">
        <v>8592</v>
      </c>
      <c r="D979" t="s">
        <v>1</v>
      </c>
      <c r="E979" t="s">
        <v>0</v>
      </c>
      <c r="F979" t="str">
        <f t="shared" si="61"/>
        <v>CCF</v>
      </c>
      <c r="G979" t="s">
        <v>8338</v>
      </c>
      <c r="H979" t="s">
        <v>8339</v>
      </c>
      <c r="I979">
        <v>316</v>
      </c>
      <c r="J979">
        <v>316</v>
      </c>
      <c r="K979" t="s">
        <v>8053</v>
      </c>
      <c r="L979" t="str">
        <f t="shared" si="62"/>
        <v>NIT</v>
      </c>
      <c r="M979" t="str">
        <f t="shared" si="63"/>
        <v>12173107821020</v>
      </c>
      <c r="N979" t="s">
        <v>8054</v>
      </c>
      <c r="O979">
        <v>0</v>
      </c>
      <c r="P979">
        <v>0</v>
      </c>
      <c r="Q979">
        <v>348.67</v>
      </c>
      <c r="R979">
        <v>45.327100000000002</v>
      </c>
      <c r="S979">
        <v>0</v>
      </c>
      <c r="T979">
        <v>0</v>
      </c>
      <c r="U979">
        <v>393.99710000000005</v>
      </c>
      <c r="V979">
        <v>0</v>
      </c>
      <c r="W979" t="s">
        <v>1</v>
      </c>
    </row>
    <row r="980" spans="1:23">
      <c r="A980" t="s">
        <v>8563</v>
      </c>
      <c r="B980" t="str">
        <f t="shared" si="60"/>
        <v>Mayo</v>
      </c>
      <c r="C980" s="20" t="s">
        <v>8586</v>
      </c>
      <c r="D980" t="s">
        <v>1</v>
      </c>
      <c r="E980" t="s">
        <v>0</v>
      </c>
      <c r="F980" t="str">
        <f t="shared" si="61"/>
        <v>CCF</v>
      </c>
      <c r="G980" t="s">
        <v>8338</v>
      </c>
      <c r="H980" t="s">
        <v>8339</v>
      </c>
      <c r="I980">
        <v>317</v>
      </c>
      <c r="J980">
        <v>317</v>
      </c>
      <c r="K980" t="s">
        <v>167</v>
      </c>
      <c r="L980" t="str">
        <f t="shared" si="62"/>
        <v>NIT</v>
      </c>
      <c r="M980" t="str">
        <f t="shared" si="63"/>
        <v>06142201971056</v>
      </c>
      <c r="N980" t="s">
        <v>168</v>
      </c>
      <c r="O980">
        <v>0</v>
      </c>
      <c r="P980">
        <v>0</v>
      </c>
      <c r="Q980">
        <v>285.31</v>
      </c>
      <c r="R980">
        <v>37.090299999999999</v>
      </c>
      <c r="S980">
        <v>0</v>
      </c>
      <c r="T980">
        <v>0</v>
      </c>
      <c r="U980">
        <v>322.40030000000002</v>
      </c>
      <c r="V980">
        <v>0</v>
      </c>
      <c r="W980" t="s">
        <v>1</v>
      </c>
    </row>
    <row r="981" spans="1:23">
      <c r="A981" t="s">
        <v>8563</v>
      </c>
      <c r="B981" t="str">
        <f t="shared" si="60"/>
        <v>Mayo</v>
      </c>
      <c r="C981" s="20" t="s">
        <v>8642</v>
      </c>
      <c r="D981" t="s">
        <v>1</v>
      </c>
      <c r="E981" t="s">
        <v>0</v>
      </c>
      <c r="F981" t="str">
        <f t="shared" si="61"/>
        <v>CCF</v>
      </c>
      <c r="G981" t="s">
        <v>8149</v>
      </c>
      <c r="H981" t="s">
        <v>8150</v>
      </c>
      <c r="I981">
        <v>1745</v>
      </c>
      <c r="J981">
        <v>1745</v>
      </c>
      <c r="K981" t="s">
        <v>679</v>
      </c>
      <c r="L981" t="str">
        <f t="shared" si="62"/>
        <v>NIT</v>
      </c>
      <c r="M981" t="str">
        <f t="shared" si="63"/>
        <v>12172706761013</v>
      </c>
      <c r="N981" t="s">
        <v>680</v>
      </c>
      <c r="O981">
        <v>0</v>
      </c>
      <c r="P981">
        <v>0</v>
      </c>
      <c r="Q981">
        <v>101.92</v>
      </c>
      <c r="R981">
        <v>13.249600000000001</v>
      </c>
      <c r="S981">
        <v>0</v>
      </c>
      <c r="T981">
        <v>0</v>
      </c>
      <c r="U981">
        <v>115.1696</v>
      </c>
      <c r="V981">
        <v>0</v>
      </c>
      <c r="W981" t="s">
        <v>1</v>
      </c>
    </row>
    <row r="982" spans="1:23">
      <c r="A982" t="s">
        <v>8563</v>
      </c>
      <c r="B982" t="str">
        <f t="shared" si="60"/>
        <v>Mayo</v>
      </c>
      <c r="C982" s="20" t="s">
        <v>8642</v>
      </c>
      <c r="D982" t="s">
        <v>1</v>
      </c>
      <c r="E982" t="s">
        <v>0</v>
      </c>
      <c r="F982" t="str">
        <f t="shared" si="61"/>
        <v>CCF</v>
      </c>
      <c r="G982" t="s">
        <v>8149</v>
      </c>
      <c r="H982" t="s">
        <v>8150</v>
      </c>
      <c r="I982">
        <v>1746</v>
      </c>
      <c r="J982">
        <v>1746</v>
      </c>
      <c r="K982" t="s">
        <v>317</v>
      </c>
      <c r="L982" t="str">
        <f t="shared" si="62"/>
        <v>NIT</v>
      </c>
      <c r="M982" t="str">
        <f t="shared" si="63"/>
        <v>03152008711033</v>
      </c>
      <c r="N982" t="s">
        <v>318</v>
      </c>
      <c r="O982">
        <v>0</v>
      </c>
      <c r="P982">
        <v>0</v>
      </c>
      <c r="Q982">
        <v>40.78</v>
      </c>
      <c r="R982">
        <v>5.3014000000000001</v>
      </c>
      <c r="S982">
        <v>0</v>
      </c>
      <c r="T982">
        <v>0</v>
      </c>
      <c r="U982">
        <v>46.081400000000002</v>
      </c>
      <c r="V982">
        <v>0</v>
      </c>
      <c r="W982" t="s">
        <v>1</v>
      </c>
    </row>
    <row r="983" spans="1:23">
      <c r="A983" t="s">
        <v>8563</v>
      </c>
      <c r="B983" t="str">
        <f t="shared" si="60"/>
        <v>Mayo</v>
      </c>
      <c r="C983" s="20" t="s">
        <v>8642</v>
      </c>
      <c r="D983" t="s">
        <v>1</v>
      </c>
      <c r="E983" t="s">
        <v>0</v>
      </c>
      <c r="F983" t="str">
        <f t="shared" si="61"/>
        <v>CCF</v>
      </c>
      <c r="G983" t="s">
        <v>8149</v>
      </c>
      <c r="H983" t="s">
        <v>8150</v>
      </c>
      <c r="I983">
        <v>1747</v>
      </c>
      <c r="J983">
        <v>1747</v>
      </c>
      <c r="K983" t="s">
        <v>379</v>
      </c>
      <c r="L983" t="str">
        <f t="shared" si="62"/>
        <v>NIT</v>
      </c>
      <c r="M983" t="str">
        <f t="shared" si="63"/>
        <v>05220404181015</v>
      </c>
      <c r="N983" t="s">
        <v>380</v>
      </c>
      <c r="O983">
        <v>0</v>
      </c>
      <c r="P983">
        <v>0</v>
      </c>
      <c r="Q983">
        <v>307.85000000000002</v>
      </c>
      <c r="R983">
        <v>40.020500000000006</v>
      </c>
      <c r="S983">
        <v>0</v>
      </c>
      <c r="T983">
        <v>0</v>
      </c>
      <c r="U983">
        <v>347.87050000000005</v>
      </c>
      <c r="V983">
        <v>0</v>
      </c>
      <c r="W983" t="s">
        <v>1</v>
      </c>
    </row>
    <row r="984" spans="1:23">
      <c r="A984" t="s">
        <v>8563</v>
      </c>
      <c r="B984" t="str">
        <f t="shared" si="60"/>
        <v>Mayo</v>
      </c>
      <c r="C984" s="20" t="s">
        <v>8642</v>
      </c>
      <c r="D984" t="s">
        <v>1</v>
      </c>
      <c r="E984" t="s">
        <v>0</v>
      </c>
      <c r="F984" t="str">
        <f t="shared" si="61"/>
        <v>CCF</v>
      </c>
      <c r="G984" t="s">
        <v>8149</v>
      </c>
      <c r="H984" t="s">
        <v>8150</v>
      </c>
      <c r="I984">
        <v>1748</v>
      </c>
      <c r="J984">
        <v>1748</v>
      </c>
      <c r="K984" t="s">
        <v>725</v>
      </c>
      <c r="L984" t="str">
        <f t="shared" si="62"/>
        <v>NIT</v>
      </c>
      <c r="M984" t="str">
        <f t="shared" si="63"/>
        <v>09062107590018</v>
      </c>
      <c r="N984" t="s">
        <v>726</v>
      </c>
      <c r="O984">
        <v>0</v>
      </c>
      <c r="P984">
        <v>0</v>
      </c>
      <c r="Q984">
        <v>634.07000000000005</v>
      </c>
      <c r="R984">
        <v>82.429100000000005</v>
      </c>
      <c r="S984">
        <v>0</v>
      </c>
      <c r="T984">
        <v>0</v>
      </c>
      <c r="U984">
        <v>716.4991</v>
      </c>
      <c r="V984">
        <v>0</v>
      </c>
      <c r="W984" t="s">
        <v>1</v>
      </c>
    </row>
    <row r="985" spans="1:23">
      <c r="A985" t="s">
        <v>8563</v>
      </c>
      <c r="B985" t="str">
        <f t="shared" si="60"/>
        <v>Mayo</v>
      </c>
      <c r="C985" s="20" t="s">
        <v>8642</v>
      </c>
      <c r="D985" t="s">
        <v>1</v>
      </c>
      <c r="E985" t="s">
        <v>0</v>
      </c>
      <c r="F985" t="str">
        <f t="shared" si="61"/>
        <v>CCF</v>
      </c>
      <c r="G985" t="s">
        <v>8149</v>
      </c>
      <c r="H985" t="s">
        <v>8150</v>
      </c>
      <c r="I985">
        <v>1749</v>
      </c>
      <c r="J985">
        <v>1749</v>
      </c>
      <c r="K985" t="s">
        <v>1191</v>
      </c>
      <c r="L985" t="str">
        <f t="shared" si="62"/>
        <v>NIT</v>
      </c>
      <c r="M985" t="str">
        <f t="shared" si="63"/>
        <v>09061212581021</v>
      </c>
      <c r="N985" t="s">
        <v>1192</v>
      </c>
      <c r="O985">
        <v>0</v>
      </c>
      <c r="P985">
        <v>0</v>
      </c>
      <c r="Q985">
        <v>307.85000000000002</v>
      </c>
      <c r="R985">
        <v>40.020500000000006</v>
      </c>
      <c r="S985">
        <v>0</v>
      </c>
      <c r="T985">
        <v>0</v>
      </c>
      <c r="U985">
        <v>347.87050000000005</v>
      </c>
      <c r="V985">
        <v>0</v>
      </c>
      <c r="W985" t="s">
        <v>1</v>
      </c>
    </row>
    <row r="986" spans="1:23">
      <c r="A986" t="s">
        <v>8563</v>
      </c>
      <c r="B986" t="str">
        <f t="shared" si="60"/>
        <v>Mayo</v>
      </c>
      <c r="C986" s="20" t="s">
        <v>8642</v>
      </c>
      <c r="D986" t="s">
        <v>1</v>
      </c>
      <c r="E986" t="s">
        <v>0</v>
      </c>
      <c r="F986" t="str">
        <f t="shared" si="61"/>
        <v>CCF</v>
      </c>
      <c r="G986" t="s">
        <v>8149</v>
      </c>
      <c r="H986" t="s">
        <v>8150</v>
      </c>
      <c r="I986">
        <v>1750</v>
      </c>
      <c r="J986">
        <v>1750</v>
      </c>
      <c r="K986" t="s">
        <v>1440</v>
      </c>
      <c r="L986" t="str">
        <f t="shared" si="62"/>
        <v>NIT</v>
      </c>
      <c r="M986" t="str">
        <f t="shared" si="63"/>
        <v>07121705881011</v>
      </c>
      <c r="N986" t="s">
        <v>1441</v>
      </c>
      <c r="O986">
        <v>0</v>
      </c>
      <c r="P986">
        <v>0</v>
      </c>
      <c r="Q986">
        <v>61.17</v>
      </c>
      <c r="R986">
        <v>7.9521000000000006</v>
      </c>
      <c r="S986">
        <v>0</v>
      </c>
      <c r="T986">
        <v>0</v>
      </c>
      <c r="U986">
        <v>69.122100000000003</v>
      </c>
      <c r="V986">
        <v>0</v>
      </c>
      <c r="W986" t="s">
        <v>1</v>
      </c>
    </row>
    <row r="987" spans="1:23">
      <c r="A987" t="s">
        <v>8563</v>
      </c>
      <c r="B987" t="str">
        <f t="shared" si="60"/>
        <v>Mayo</v>
      </c>
      <c r="C987" s="20" t="s">
        <v>8642</v>
      </c>
      <c r="D987" t="s">
        <v>1</v>
      </c>
      <c r="E987" t="s">
        <v>0</v>
      </c>
      <c r="F987" t="str">
        <f t="shared" si="61"/>
        <v>CCF</v>
      </c>
      <c r="G987" t="s">
        <v>8149</v>
      </c>
      <c r="H987" t="s">
        <v>8150</v>
      </c>
      <c r="I987">
        <v>1751</v>
      </c>
      <c r="J987">
        <v>1751</v>
      </c>
      <c r="K987" t="s">
        <v>91</v>
      </c>
      <c r="L987" t="str">
        <f t="shared" si="62"/>
        <v>NIT</v>
      </c>
      <c r="M987" t="str">
        <f t="shared" si="63"/>
        <v>02103008951013</v>
      </c>
      <c r="N987" t="s">
        <v>92</v>
      </c>
      <c r="O987">
        <v>0</v>
      </c>
      <c r="P987">
        <v>0</v>
      </c>
      <c r="Q987">
        <v>1121.4100000000001</v>
      </c>
      <c r="R987">
        <v>145.78330000000003</v>
      </c>
      <c r="S987">
        <v>0</v>
      </c>
      <c r="T987">
        <v>0</v>
      </c>
      <c r="U987">
        <v>1267.1933000000001</v>
      </c>
      <c r="V987">
        <v>0</v>
      </c>
      <c r="W987" t="s">
        <v>1</v>
      </c>
    </row>
    <row r="988" spans="1:23">
      <c r="A988" t="s">
        <v>8563</v>
      </c>
      <c r="B988" t="str">
        <f t="shared" si="60"/>
        <v>Mayo</v>
      </c>
      <c r="C988" s="20" t="s">
        <v>8642</v>
      </c>
      <c r="D988" t="s">
        <v>1</v>
      </c>
      <c r="E988" t="s">
        <v>0</v>
      </c>
      <c r="F988" t="str">
        <f t="shared" si="61"/>
        <v>CCF</v>
      </c>
      <c r="G988" t="s">
        <v>8149</v>
      </c>
      <c r="H988" t="s">
        <v>8150</v>
      </c>
      <c r="I988">
        <v>1752</v>
      </c>
      <c r="J988">
        <v>1752</v>
      </c>
      <c r="K988" t="s">
        <v>333</v>
      </c>
      <c r="L988" t="str">
        <f t="shared" si="62"/>
        <v>NIT</v>
      </c>
      <c r="M988" t="str">
        <f t="shared" si="63"/>
        <v>06140607941015</v>
      </c>
      <c r="N988" t="s">
        <v>334</v>
      </c>
      <c r="O988">
        <v>0</v>
      </c>
      <c r="P988">
        <v>0</v>
      </c>
      <c r="Q988">
        <v>36.25</v>
      </c>
      <c r="R988">
        <v>4.7125000000000004</v>
      </c>
      <c r="S988">
        <v>0</v>
      </c>
      <c r="T988">
        <v>0</v>
      </c>
      <c r="U988">
        <v>40.962499999999999</v>
      </c>
      <c r="V988">
        <v>0</v>
      </c>
      <c r="W988" t="s">
        <v>1</v>
      </c>
    </row>
    <row r="989" spans="1:23">
      <c r="A989" t="s">
        <v>8563</v>
      </c>
      <c r="B989" t="str">
        <f t="shared" si="60"/>
        <v>Mayo</v>
      </c>
      <c r="C989" s="20" t="s">
        <v>8642</v>
      </c>
      <c r="D989" t="s">
        <v>1</v>
      </c>
      <c r="E989" t="s">
        <v>0</v>
      </c>
      <c r="F989" t="str">
        <f t="shared" si="61"/>
        <v>CCF</v>
      </c>
      <c r="G989" t="s">
        <v>8149</v>
      </c>
      <c r="H989" t="s">
        <v>8150</v>
      </c>
      <c r="I989">
        <v>1753</v>
      </c>
      <c r="J989">
        <v>1753</v>
      </c>
      <c r="K989">
        <v>0</v>
      </c>
      <c r="L989" t="str">
        <f t="shared" si="62"/>
        <v>DUI</v>
      </c>
      <c r="M989" t="str">
        <f t="shared" si="63"/>
        <v>004316550</v>
      </c>
      <c r="N989" t="s">
        <v>619</v>
      </c>
      <c r="O989">
        <v>0</v>
      </c>
      <c r="P989">
        <v>0</v>
      </c>
      <c r="Q989">
        <v>40.770000000000003</v>
      </c>
      <c r="R989">
        <v>5.3001000000000005</v>
      </c>
      <c r="S989">
        <v>0</v>
      </c>
      <c r="T989">
        <v>0</v>
      </c>
      <c r="U989">
        <v>46.070100000000004</v>
      </c>
      <c r="V989" t="s">
        <v>8525</v>
      </c>
      <c r="W989" t="s">
        <v>1</v>
      </c>
    </row>
    <row r="990" spans="1:23">
      <c r="A990" t="s">
        <v>8563</v>
      </c>
      <c r="B990" t="str">
        <f t="shared" si="60"/>
        <v>Mayo</v>
      </c>
      <c r="C990" s="20" t="s">
        <v>8642</v>
      </c>
      <c r="D990" t="s">
        <v>1</v>
      </c>
      <c r="E990" t="s">
        <v>0</v>
      </c>
      <c r="F990" t="str">
        <f t="shared" si="61"/>
        <v>CCF</v>
      </c>
      <c r="G990" t="s">
        <v>8149</v>
      </c>
      <c r="H990" t="s">
        <v>8150</v>
      </c>
      <c r="I990">
        <v>1754</v>
      </c>
      <c r="J990">
        <v>1754</v>
      </c>
      <c r="K990" t="s">
        <v>142</v>
      </c>
      <c r="L990" t="str">
        <f t="shared" si="62"/>
        <v>NIT</v>
      </c>
      <c r="M990" t="str">
        <f t="shared" si="63"/>
        <v>05110205141012</v>
      </c>
      <c r="N990" t="s">
        <v>143</v>
      </c>
      <c r="O990">
        <v>0</v>
      </c>
      <c r="P990">
        <v>0</v>
      </c>
      <c r="Q990">
        <v>75</v>
      </c>
      <c r="R990">
        <v>9.75</v>
      </c>
      <c r="S990">
        <v>0</v>
      </c>
      <c r="T990">
        <v>0</v>
      </c>
      <c r="U990">
        <v>84.75</v>
      </c>
      <c r="V990">
        <v>0</v>
      </c>
      <c r="W990" t="s">
        <v>1</v>
      </c>
    </row>
    <row r="991" spans="1:23">
      <c r="A991" t="s">
        <v>8563</v>
      </c>
      <c r="B991" t="str">
        <f t="shared" si="60"/>
        <v>Mayo</v>
      </c>
      <c r="C991" s="20" t="s">
        <v>8642</v>
      </c>
      <c r="D991" t="s">
        <v>1</v>
      </c>
      <c r="E991" t="s">
        <v>0</v>
      </c>
      <c r="F991" t="str">
        <f t="shared" si="61"/>
        <v>CCF</v>
      </c>
      <c r="G991" t="s">
        <v>8149</v>
      </c>
      <c r="H991" t="s">
        <v>8150</v>
      </c>
      <c r="I991">
        <v>1755</v>
      </c>
      <c r="J991">
        <v>1755</v>
      </c>
      <c r="K991" t="s">
        <v>363</v>
      </c>
      <c r="L991" t="str">
        <f t="shared" si="62"/>
        <v>NIT</v>
      </c>
      <c r="M991" t="str">
        <f t="shared" si="63"/>
        <v>06142205931016</v>
      </c>
      <c r="N991" t="s">
        <v>364</v>
      </c>
      <c r="O991">
        <v>0</v>
      </c>
      <c r="P991">
        <v>0</v>
      </c>
      <c r="Q991">
        <v>71.88</v>
      </c>
      <c r="R991">
        <v>9.3444000000000003</v>
      </c>
      <c r="S991">
        <v>0</v>
      </c>
      <c r="T991">
        <v>0</v>
      </c>
      <c r="U991">
        <v>81.224400000000003</v>
      </c>
      <c r="V991">
        <v>0</v>
      </c>
      <c r="W991" t="s">
        <v>1</v>
      </c>
    </row>
    <row r="992" spans="1:23">
      <c r="A992" t="s">
        <v>8563</v>
      </c>
      <c r="B992" t="str">
        <f t="shared" si="60"/>
        <v>Mayo</v>
      </c>
      <c r="C992" s="20" t="s">
        <v>8642</v>
      </c>
      <c r="D992" t="s">
        <v>1</v>
      </c>
      <c r="E992" t="s">
        <v>0</v>
      </c>
      <c r="F992" t="str">
        <f t="shared" si="61"/>
        <v>CCF</v>
      </c>
      <c r="G992" t="s">
        <v>8149</v>
      </c>
      <c r="H992" t="s">
        <v>8150</v>
      </c>
      <c r="I992">
        <v>1756</v>
      </c>
      <c r="J992">
        <v>1756</v>
      </c>
      <c r="K992" t="s">
        <v>7921</v>
      </c>
      <c r="L992" t="str">
        <f t="shared" si="62"/>
        <v>NIT</v>
      </c>
      <c r="M992" t="str">
        <f t="shared" si="63"/>
        <v>04091502590010</v>
      </c>
      <c r="N992" t="s">
        <v>7922</v>
      </c>
      <c r="O992">
        <v>0</v>
      </c>
      <c r="P992">
        <v>0</v>
      </c>
      <c r="Q992">
        <v>1223.3900000000001</v>
      </c>
      <c r="R992">
        <v>159.04070000000002</v>
      </c>
      <c r="S992">
        <v>0</v>
      </c>
      <c r="T992">
        <v>0</v>
      </c>
      <c r="U992">
        <v>1382.4307000000001</v>
      </c>
      <c r="V992">
        <v>0</v>
      </c>
      <c r="W992" t="s">
        <v>1</v>
      </c>
    </row>
    <row r="993" spans="1:23">
      <c r="A993" t="s">
        <v>8563</v>
      </c>
      <c r="B993" t="str">
        <f t="shared" si="60"/>
        <v>Mayo</v>
      </c>
      <c r="C993" s="20" t="s">
        <v>8642</v>
      </c>
      <c r="D993" t="s">
        <v>1</v>
      </c>
      <c r="E993" t="s">
        <v>0</v>
      </c>
      <c r="F993" t="str">
        <f t="shared" si="61"/>
        <v>CCF</v>
      </c>
      <c r="G993" t="s">
        <v>8149</v>
      </c>
      <c r="H993" t="s">
        <v>8150</v>
      </c>
      <c r="I993">
        <v>1757</v>
      </c>
      <c r="J993">
        <v>1757</v>
      </c>
      <c r="K993" t="s">
        <v>283</v>
      </c>
      <c r="L993" t="str">
        <f t="shared" si="62"/>
        <v>NIT</v>
      </c>
      <c r="M993" t="str">
        <f t="shared" si="63"/>
        <v>06143010121032</v>
      </c>
      <c r="N993" t="s">
        <v>284</v>
      </c>
      <c r="O993">
        <v>0</v>
      </c>
      <c r="P993">
        <v>0</v>
      </c>
      <c r="Q993">
        <v>550</v>
      </c>
      <c r="R993">
        <v>71.5</v>
      </c>
      <c r="S993">
        <v>0</v>
      </c>
      <c r="T993">
        <v>0</v>
      </c>
      <c r="U993">
        <v>621.5</v>
      </c>
      <c r="V993">
        <v>0</v>
      </c>
      <c r="W993" t="s">
        <v>1</v>
      </c>
    </row>
    <row r="994" spans="1:23">
      <c r="A994" t="s">
        <v>8563</v>
      </c>
      <c r="B994" t="str">
        <f t="shared" si="60"/>
        <v>Mayo</v>
      </c>
      <c r="C994" s="20" t="s">
        <v>8642</v>
      </c>
      <c r="D994" t="s">
        <v>1</v>
      </c>
      <c r="E994" t="s">
        <v>0</v>
      </c>
      <c r="F994" t="str">
        <f t="shared" si="61"/>
        <v>CCF</v>
      </c>
      <c r="G994" t="s">
        <v>8149</v>
      </c>
      <c r="H994" t="s">
        <v>8150</v>
      </c>
      <c r="I994">
        <v>1758</v>
      </c>
      <c r="J994">
        <v>1758</v>
      </c>
      <c r="K994" t="s">
        <v>359</v>
      </c>
      <c r="L994" t="str">
        <f t="shared" si="62"/>
        <v>NIT</v>
      </c>
      <c r="M994" t="str">
        <f t="shared" si="63"/>
        <v>12172302081019</v>
      </c>
      <c r="N994" t="s">
        <v>360</v>
      </c>
      <c r="O994">
        <v>0</v>
      </c>
      <c r="P994">
        <v>0</v>
      </c>
      <c r="Q994">
        <v>144.72999999999999</v>
      </c>
      <c r="R994">
        <v>18.814899999999998</v>
      </c>
      <c r="S994">
        <v>0</v>
      </c>
      <c r="T994">
        <v>0</v>
      </c>
      <c r="U994">
        <v>163.54489999999998</v>
      </c>
      <c r="V994">
        <v>0</v>
      </c>
      <c r="W994" t="s">
        <v>1</v>
      </c>
    </row>
    <row r="995" spans="1:23">
      <c r="A995" t="s">
        <v>8563</v>
      </c>
      <c r="B995" t="str">
        <f t="shared" si="60"/>
        <v>Mayo</v>
      </c>
      <c r="C995" s="20" t="s">
        <v>8642</v>
      </c>
      <c r="D995" t="s">
        <v>1</v>
      </c>
      <c r="E995" t="s">
        <v>0</v>
      </c>
      <c r="F995" t="str">
        <f t="shared" si="61"/>
        <v>CCF</v>
      </c>
      <c r="G995" t="s">
        <v>8149</v>
      </c>
      <c r="H995" t="s">
        <v>8150</v>
      </c>
      <c r="I995">
        <v>1759</v>
      </c>
      <c r="J995">
        <v>1759</v>
      </c>
      <c r="K995" t="s">
        <v>85</v>
      </c>
      <c r="L995" t="str">
        <f t="shared" si="62"/>
        <v>NIT</v>
      </c>
      <c r="M995" t="str">
        <f t="shared" si="63"/>
        <v>12171907161026</v>
      </c>
      <c r="N995" t="s">
        <v>86</v>
      </c>
      <c r="O995">
        <v>0</v>
      </c>
      <c r="P995">
        <v>0</v>
      </c>
      <c r="Q995">
        <v>46.77</v>
      </c>
      <c r="R995">
        <v>6.0801000000000007</v>
      </c>
      <c r="S995">
        <v>0</v>
      </c>
      <c r="T995">
        <v>0</v>
      </c>
      <c r="U995">
        <v>52.850100000000005</v>
      </c>
      <c r="V995">
        <v>0</v>
      </c>
      <c r="W995" t="s">
        <v>1</v>
      </c>
    </row>
    <row r="996" spans="1:23">
      <c r="A996" t="s">
        <v>8563</v>
      </c>
      <c r="B996" t="str">
        <f t="shared" si="60"/>
        <v>Mayo</v>
      </c>
      <c r="C996" s="20" t="s">
        <v>8642</v>
      </c>
      <c r="D996" t="s">
        <v>1</v>
      </c>
      <c r="E996" t="s">
        <v>0</v>
      </c>
      <c r="F996" t="str">
        <f t="shared" si="61"/>
        <v>CCF</v>
      </c>
      <c r="G996" t="s">
        <v>8149</v>
      </c>
      <c r="H996" t="s">
        <v>8150</v>
      </c>
      <c r="I996">
        <v>1760</v>
      </c>
      <c r="J996">
        <v>1760</v>
      </c>
      <c r="K996" t="s">
        <v>1138</v>
      </c>
      <c r="L996" t="str">
        <f t="shared" si="62"/>
        <v>NIT</v>
      </c>
      <c r="M996" t="str">
        <f t="shared" si="63"/>
        <v>12172601061016</v>
      </c>
      <c r="N996" t="s">
        <v>1139</v>
      </c>
      <c r="O996">
        <v>0</v>
      </c>
      <c r="P996">
        <v>0</v>
      </c>
      <c r="Q996">
        <v>103.95</v>
      </c>
      <c r="R996">
        <v>13.513500000000001</v>
      </c>
      <c r="S996">
        <v>0</v>
      </c>
      <c r="T996">
        <v>0</v>
      </c>
      <c r="U996">
        <v>117.46350000000001</v>
      </c>
      <c r="V996">
        <v>0</v>
      </c>
      <c r="W996" t="s">
        <v>1</v>
      </c>
    </row>
    <row r="997" spans="1:23">
      <c r="A997" t="s">
        <v>8563</v>
      </c>
      <c r="B997" t="str">
        <f t="shared" si="60"/>
        <v>Mayo</v>
      </c>
      <c r="C997" s="20" t="s">
        <v>8642</v>
      </c>
      <c r="D997" t="s">
        <v>1</v>
      </c>
      <c r="E997" t="s">
        <v>0</v>
      </c>
      <c r="F997" t="str">
        <f t="shared" si="61"/>
        <v>CCF</v>
      </c>
      <c r="G997" t="s">
        <v>8149</v>
      </c>
      <c r="H997" t="s">
        <v>8150</v>
      </c>
      <c r="I997">
        <v>1761</v>
      </c>
      <c r="J997">
        <v>1761</v>
      </c>
      <c r="K997" t="s">
        <v>155</v>
      </c>
      <c r="L997" t="str">
        <f t="shared" si="62"/>
        <v>NIT</v>
      </c>
      <c r="M997" t="str">
        <f t="shared" si="63"/>
        <v>06142610051058</v>
      </c>
      <c r="N997" t="s">
        <v>156</v>
      </c>
      <c r="O997">
        <v>0</v>
      </c>
      <c r="P997">
        <v>0</v>
      </c>
      <c r="Q997">
        <v>40</v>
      </c>
      <c r="R997">
        <v>5.2</v>
      </c>
      <c r="S997">
        <v>0</v>
      </c>
      <c r="T997">
        <v>0</v>
      </c>
      <c r="U997">
        <v>45.2</v>
      </c>
      <c r="V997">
        <v>0</v>
      </c>
      <c r="W997" t="s">
        <v>1</v>
      </c>
    </row>
    <row r="998" spans="1:23">
      <c r="A998" t="s">
        <v>8563</v>
      </c>
      <c r="B998" t="str">
        <f t="shared" si="60"/>
        <v>Mayo</v>
      </c>
      <c r="C998" s="20" t="s">
        <v>8642</v>
      </c>
      <c r="D998" t="s">
        <v>1</v>
      </c>
      <c r="E998" t="s">
        <v>0</v>
      </c>
      <c r="F998" t="str">
        <f t="shared" si="61"/>
        <v>CCF</v>
      </c>
      <c r="G998" t="s">
        <v>8149</v>
      </c>
      <c r="H998" t="s">
        <v>8150</v>
      </c>
      <c r="I998">
        <v>1762</v>
      </c>
      <c r="J998">
        <v>1762</v>
      </c>
      <c r="K998" t="s">
        <v>185</v>
      </c>
      <c r="L998" t="str">
        <f t="shared" si="62"/>
        <v>NIT</v>
      </c>
      <c r="M998" t="str">
        <f t="shared" si="63"/>
        <v>06141410921043</v>
      </c>
      <c r="N998" t="s">
        <v>186</v>
      </c>
      <c r="O998">
        <v>0</v>
      </c>
      <c r="P998">
        <v>0</v>
      </c>
      <c r="Q998">
        <v>122.33</v>
      </c>
      <c r="R998">
        <v>15.902900000000001</v>
      </c>
      <c r="S998">
        <v>0</v>
      </c>
      <c r="T998">
        <v>0</v>
      </c>
      <c r="U998">
        <v>138.2329</v>
      </c>
      <c r="V998">
        <v>0</v>
      </c>
      <c r="W998" t="s">
        <v>1</v>
      </c>
    </row>
    <row r="999" spans="1:23">
      <c r="A999" t="s">
        <v>8563</v>
      </c>
      <c r="B999" t="str">
        <f t="shared" ref="B999:B1062" si="64">SUBSTITUTE(A999,"AYO","ayo")</f>
        <v>Mayo</v>
      </c>
      <c r="C999" s="20" t="s">
        <v>8642</v>
      </c>
      <c r="D999" t="s">
        <v>1</v>
      </c>
      <c r="E999" t="s">
        <v>0</v>
      </c>
      <c r="F999" t="str">
        <f t="shared" si="61"/>
        <v>CCF</v>
      </c>
      <c r="G999" t="s">
        <v>8149</v>
      </c>
      <c r="H999" t="s">
        <v>8150</v>
      </c>
      <c r="I999">
        <v>1763</v>
      </c>
      <c r="J999">
        <v>1763</v>
      </c>
      <c r="K999" t="s">
        <v>1424</v>
      </c>
      <c r="L999" t="str">
        <f t="shared" si="62"/>
        <v>NIT</v>
      </c>
      <c r="M999" t="str">
        <f t="shared" si="63"/>
        <v>06142511710010</v>
      </c>
      <c r="N999" t="s">
        <v>1425</v>
      </c>
      <c r="O999">
        <v>0</v>
      </c>
      <c r="P999">
        <v>0</v>
      </c>
      <c r="Q999">
        <v>61.15</v>
      </c>
      <c r="R999">
        <v>7.9495000000000005</v>
      </c>
      <c r="S999">
        <v>0</v>
      </c>
      <c r="T999">
        <v>0</v>
      </c>
      <c r="U999">
        <v>69.099500000000006</v>
      </c>
      <c r="V999">
        <v>0</v>
      </c>
      <c r="W999" t="s">
        <v>1</v>
      </c>
    </row>
    <row r="1000" spans="1:23">
      <c r="A1000" t="s">
        <v>8563</v>
      </c>
      <c r="B1000" t="str">
        <f t="shared" si="64"/>
        <v>Mayo</v>
      </c>
      <c r="C1000" s="20" t="s">
        <v>8642</v>
      </c>
      <c r="D1000" t="s">
        <v>1</v>
      </c>
      <c r="E1000" t="s">
        <v>0</v>
      </c>
      <c r="F1000" t="str">
        <f t="shared" si="61"/>
        <v>CCF</v>
      </c>
      <c r="G1000" t="s">
        <v>8149</v>
      </c>
      <c r="H1000" t="s">
        <v>8150</v>
      </c>
      <c r="I1000">
        <v>1764</v>
      </c>
      <c r="J1000">
        <v>1764</v>
      </c>
      <c r="K1000" t="s">
        <v>1204</v>
      </c>
      <c r="L1000" t="str">
        <f t="shared" si="62"/>
        <v>NIT</v>
      </c>
      <c r="M1000" t="str">
        <f t="shared" si="63"/>
        <v>14051505480012</v>
      </c>
      <c r="N1000" t="s">
        <v>1205</v>
      </c>
      <c r="O1000">
        <v>0</v>
      </c>
      <c r="P1000">
        <v>0</v>
      </c>
      <c r="Q1000">
        <v>130.5</v>
      </c>
      <c r="R1000">
        <v>16.965</v>
      </c>
      <c r="S1000">
        <v>0</v>
      </c>
      <c r="T1000">
        <v>0</v>
      </c>
      <c r="U1000">
        <v>147.465</v>
      </c>
      <c r="V1000">
        <v>0</v>
      </c>
      <c r="W1000" t="s">
        <v>1</v>
      </c>
    </row>
    <row r="1001" spans="1:23">
      <c r="A1001" t="s">
        <v>8563</v>
      </c>
      <c r="B1001" t="str">
        <f t="shared" si="64"/>
        <v>Mayo</v>
      </c>
      <c r="C1001" s="20" t="s">
        <v>8642</v>
      </c>
      <c r="D1001" t="s">
        <v>1</v>
      </c>
      <c r="E1001" t="s">
        <v>0</v>
      </c>
      <c r="F1001" t="str">
        <f t="shared" si="61"/>
        <v>CCF</v>
      </c>
      <c r="G1001" t="s">
        <v>8149</v>
      </c>
      <c r="H1001" t="s">
        <v>8150</v>
      </c>
      <c r="I1001">
        <v>1765</v>
      </c>
      <c r="J1001">
        <v>1765</v>
      </c>
      <c r="K1001" t="s">
        <v>771</v>
      </c>
      <c r="L1001" t="str">
        <f t="shared" si="62"/>
        <v>NIT</v>
      </c>
      <c r="M1001" t="str">
        <f t="shared" si="63"/>
        <v>14112509741013</v>
      </c>
      <c r="N1001" t="s">
        <v>772</v>
      </c>
      <c r="O1001">
        <v>0</v>
      </c>
      <c r="P1001">
        <v>0</v>
      </c>
      <c r="Q1001">
        <v>101.95</v>
      </c>
      <c r="R1001">
        <v>13.253500000000001</v>
      </c>
      <c r="S1001">
        <v>0</v>
      </c>
      <c r="T1001">
        <v>0</v>
      </c>
      <c r="U1001">
        <v>115.20350000000001</v>
      </c>
      <c r="V1001">
        <v>0</v>
      </c>
      <c r="W1001" t="s">
        <v>1</v>
      </c>
    </row>
    <row r="1002" spans="1:23">
      <c r="A1002" t="s">
        <v>8563</v>
      </c>
      <c r="B1002" t="str">
        <f t="shared" si="64"/>
        <v>Mayo</v>
      </c>
      <c r="C1002" s="20" t="s">
        <v>8642</v>
      </c>
      <c r="D1002" t="s">
        <v>1</v>
      </c>
      <c r="E1002" t="s">
        <v>0</v>
      </c>
      <c r="F1002" t="str">
        <f t="shared" si="61"/>
        <v>CCF</v>
      </c>
      <c r="G1002" t="s">
        <v>8149</v>
      </c>
      <c r="H1002" t="s">
        <v>8150</v>
      </c>
      <c r="I1002">
        <v>1766</v>
      </c>
      <c r="J1002">
        <v>1766</v>
      </c>
      <c r="K1002" t="s">
        <v>140</v>
      </c>
      <c r="L1002" t="str">
        <f t="shared" si="62"/>
        <v>NIT</v>
      </c>
      <c r="M1002" t="str">
        <f t="shared" si="63"/>
        <v>06142110041021</v>
      </c>
      <c r="N1002" t="s">
        <v>141</v>
      </c>
      <c r="O1002">
        <v>0</v>
      </c>
      <c r="P1002">
        <v>0</v>
      </c>
      <c r="Q1002">
        <v>20.18</v>
      </c>
      <c r="R1002">
        <v>2.6234000000000002</v>
      </c>
      <c r="S1002">
        <v>0</v>
      </c>
      <c r="T1002">
        <v>0</v>
      </c>
      <c r="U1002">
        <v>22.8034</v>
      </c>
      <c r="V1002">
        <v>0</v>
      </c>
      <c r="W1002" t="s">
        <v>1</v>
      </c>
    </row>
    <row r="1003" spans="1:23">
      <c r="A1003" t="s">
        <v>8563</v>
      </c>
      <c r="B1003" t="str">
        <f t="shared" si="64"/>
        <v>Mayo</v>
      </c>
      <c r="C1003" s="20" t="s">
        <v>8642</v>
      </c>
      <c r="D1003" t="s">
        <v>1</v>
      </c>
      <c r="E1003" t="s">
        <v>0</v>
      </c>
      <c r="F1003" t="str">
        <f t="shared" si="61"/>
        <v>CCF</v>
      </c>
      <c r="G1003" t="s">
        <v>8149</v>
      </c>
      <c r="H1003" t="s">
        <v>8150</v>
      </c>
      <c r="I1003">
        <v>1767</v>
      </c>
      <c r="J1003">
        <v>1767</v>
      </c>
      <c r="K1003" t="s">
        <v>501</v>
      </c>
      <c r="L1003" t="str">
        <f t="shared" si="62"/>
        <v>NIT</v>
      </c>
      <c r="M1003" t="str">
        <f t="shared" si="63"/>
        <v>06143105181040</v>
      </c>
      <c r="N1003" t="s">
        <v>502</v>
      </c>
      <c r="O1003">
        <v>0</v>
      </c>
      <c r="P1003">
        <v>0</v>
      </c>
      <c r="Q1003">
        <v>265</v>
      </c>
      <c r="R1003">
        <v>34.450000000000003</v>
      </c>
      <c r="S1003">
        <v>0</v>
      </c>
      <c r="T1003">
        <v>0</v>
      </c>
      <c r="U1003">
        <v>299.45</v>
      </c>
      <c r="V1003">
        <v>0</v>
      </c>
      <c r="W1003" t="s">
        <v>1</v>
      </c>
    </row>
    <row r="1004" spans="1:23">
      <c r="A1004" t="s">
        <v>8563</v>
      </c>
      <c r="B1004" t="str">
        <f t="shared" si="64"/>
        <v>Mayo</v>
      </c>
      <c r="C1004" s="20" t="s">
        <v>8642</v>
      </c>
      <c r="D1004" t="s">
        <v>1</v>
      </c>
      <c r="E1004" t="s">
        <v>0</v>
      </c>
      <c r="F1004" t="str">
        <f t="shared" si="61"/>
        <v>CCF</v>
      </c>
      <c r="G1004" t="s">
        <v>8149</v>
      </c>
      <c r="H1004" t="s">
        <v>8150</v>
      </c>
      <c r="I1004">
        <v>1768</v>
      </c>
      <c r="J1004">
        <v>1768</v>
      </c>
      <c r="K1004" t="s">
        <v>1416</v>
      </c>
      <c r="L1004" t="str">
        <f t="shared" si="62"/>
        <v>NIT</v>
      </c>
      <c r="M1004" t="str">
        <f t="shared" si="63"/>
        <v>02070509891015</v>
      </c>
      <c r="N1004" t="s">
        <v>1417</v>
      </c>
      <c r="O1004">
        <v>0</v>
      </c>
      <c r="P1004">
        <v>0</v>
      </c>
      <c r="Q1004">
        <v>122.64</v>
      </c>
      <c r="R1004">
        <v>15.943200000000001</v>
      </c>
      <c r="S1004">
        <v>0</v>
      </c>
      <c r="T1004">
        <v>0</v>
      </c>
      <c r="U1004">
        <v>138.58320000000001</v>
      </c>
      <c r="V1004">
        <v>0</v>
      </c>
      <c r="W1004" t="s">
        <v>1</v>
      </c>
    </row>
    <row r="1005" spans="1:23">
      <c r="A1005" t="s">
        <v>8563</v>
      </c>
      <c r="B1005" t="str">
        <f t="shared" si="64"/>
        <v>Mayo</v>
      </c>
      <c r="C1005" s="20" t="s">
        <v>8642</v>
      </c>
      <c r="D1005" t="s">
        <v>1</v>
      </c>
      <c r="E1005" t="s">
        <v>0</v>
      </c>
      <c r="F1005" t="str">
        <f t="shared" si="61"/>
        <v>CCF</v>
      </c>
      <c r="G1005" t="s">
        <v>8149</v>
      </c>
      <c r="H1005" t="s">
        <v>8150</v>
      </c>
      <c r="I1005">
        <v>1769</v>
      </c>
      <c r="J1005">
        <v>1769</v>
      </c>
      <c r="K1005" t="s">
        <v>808</v>
      </c>
      <c r="L1005" t="str">
        <f t="shared" si="62"/>
        <v>NIT</v>
      </c>
      <c r="M1005" t="str">
        <f t="shared" si="63"/>
        <v>06140703951013</v>
      </c>
      <c r="N1005" t="s">
        <v>809</v>
      </c>
      <c r="O1005">
        <v>0</v>
      </c>
      <c r="P1005">
        <v>0</v>
      </c>
      <c r="Q1005">
        <v>16.37</v>
      </c>
      <c r="R1005">
        <v>2.1281000000000003</v>
      </c>
      <c r="S1005">
        <v>0</v>
      </c>
      <c r="T1005">
        <v>0</v>
      </c>
      <c r="U1005">
        <v>18.498100000000001</v>
      </c>
      <c r="V1005">
        <v>0</v>
      </c>
      <c r="W1005" t="s">
        <v>1</v>
      </c>
    </row>
    <row r="1006" spans="1:23">
      <c r="A1006" t="s">
        <v>8563</v>
      </c>
      <c r="B1006" t="str">
        <f t="shared" si="64"/>
        <v>Mayo</v>
      </c>
      <c r="C1006" s="20" t="s">
        <v>8642</v>
      </c>
      <c r="D1006" t="s">
        <v>1</v>
      </c>
      <c r="E1006" t="s">
        <v>0</v>
      </c>
      <c r="F1006" t="str">
        <f t="shared" si="61"/>
        <v>CCF</v>
      </c>
      <c r="G1006" t="s">
        <v>8149</v>
      </c>
      <c r="H1006" t="s">
        <v>8150</v>
      </c>
      <c r="I1006">
        <v>1770</v>
      </c>
      <c r="J1006">
        <v>1770</v>
      </c>
      <c r="K1006" t="s">
        <v>755</v>
      </c>
      <c r="L1006" t="str">
        <f t="shared" si="62"/>
        <v>NIT</v>
      </c>
      <c r="M1006" t="str">
        <f t="shared" si="63"/>
        <v>02030505670013</v>
      </c>
      <c r="N1006" t="s">
        <v>756</v>
      </c>
      <c r="O1006">
        <v>0</v>
      </c>
      <c r="P1006">
        <v>0</v>
      </c>
      <c r="Q1006">
        <v>802.82</v>
      </c>
      <c r="R1006">
        <v>104.36660000000001</v>
      </c>
      <c r="S1006">
        <v>0</v>
      </c>
      <c r="T1006">
        <v>0</v>
      </c>
      <c r="U1006">
        <v>907.1866</v>
      </c>
      <c r="V1006">
        <v>0</v>
      </c>
      <c r="W1006" t="s">
        <v>1</v>
      </c>
    </row>
    <row r="1007" spans="1:23">
      <c r="A1007" t="s">
        <v>8563</v>
      </c>
      <c r="B1007" t="str">
        <f t="shared" si="64"/>
        <v>Mayo</v>
      </c>
      <c r="C1007" s="20" t="s">
        <v>8642</v>
      </c>
      <c r="D1007" t="s">
        <v>1</v>
      </c>
      <c r="E1007" t="s">
        <v>0</v>
      </c>
      <c r="F1007" t="str">
        <f t="shared" si="61"/>
        <v>CCF</v>
      </c>
      <c r="G1007" t="s">
        <v>8149</v>
      </c>
      <c r="H1007" t="s">
        <v>8150</v>
      </c>
      <c r="I1007">
        <v>1771</v>
      </c>
      <c r="J1007">
        <v>1771</v>
      </c>
      <c r="K1007" t="s">
        <v>253</v>
      </c>
      <c r="L1007" t="str">
        <f t="shared" si="62"/>
        <v>NIT</v>
      </c>
      <c r="M1007" t="str">
        <f t="shared" si="63"/>
        <v>06141504911068</v>
      </c>
      <c r="N1007" t="s">
        <v>254</v>
      </c>
      <c r="O1007">
        <v>0</v>
      </c>
      <c r="P1007">
        <v>0</v>
      </c>
      <c r="Q1007">
        <v>1109.72</v>
      </c>
      <c r="R1007">
        <v>144.2636</v>
      </c>
      <c r="S1007">
        <v>0</v>
      </c>
      <c r="T1007">
        <v>0</v>
      </c>
      <c r="U1007">
        <v>1253.9836</v>
      </c>
      <c r="V1007">
        <v>0</v>
      </c>
      <c r="W1007" t="s">
        <v>1</v>
      </c>
    </row>
    <row r="1008" spans="1:23">
      <c r="A1008" t="s">
        <v>8563</v>
      </c>
      <c r="B1008" t="str">
        <f t="shared" si="64"/>
        <v>Mayo</v>
      </c>
      <c r="C1008" s="20" t="s">
        <v>8642</v>
      </c>
      <c r="D1008" t="s">
        <v>1</v>
      </c>
      <c r="E1008" t="s">
        <v>0</v>
      </c>
      <c r="F1008" t="str">
        <f t="shared" si="61"/>
        <v>CCF</v>
      </c>
      <c r="G1008" t="s">
        <v>8149</v>
      </c>
      <c r="H1008" t="s">
        <v>8150</v>
      </c>
      <c r="I1008">
        <v>1772</v>
      </c>
      <c r="J1008">
        <v>1772</v>
      </c>
      <c r="K1008" t="s">
        <v>580</v>
      </c>
      <c r="L1008" t="str">
        <f t="shared" si="62"/>
        <v>NIT</v>
      </c>
      <c r="M1008" t="str">
        <f t="shared" si="63"/>
        <v>02102402171027</v>
      </c>
      <c r="N1008" t="s">
        <v>581</v>
      </c>
      <c r="O1008">
        <v>0</v>
      </c>
      <c r="P1008">
        <v>0</v>
      </c>
      <c r="Q1008">
        <v>3249.51</v>
      </c>
      <c r="R1008">
        <v>422.43630000000002</v>
      </c>
      <c r="S1008">
        <v>0</v>
      </c>
      <c r="T1008">
        <v>0</v>
      </c>
      <c r="U1008">
        <v>3671.9463000000001</v>
      </c>
      <c r="V1008">
        <v>0</v>
      </c>
      <c r="W1008" t="s">
        <v>1</v>
      </c>
    </row>
    <row r="1009" spans="1:23">
      <c r="A1009" t="s">
        <v>8563</v>
      </c>
      <c r="B1009" t="str">
        <f t="shared" si="64"/>
        <v>Mayo</v>
      </c>
      <c r="C1009" s="20" t="s">
        <v>8642</v>
      </c>
      <c r="D1009" t="s">
        <v>1</v>
      </c>
      <c r="E1009" t="s">
        <v>0</v>
      </c>
      <c r="F1009" t="str">
        <f t="shared" si="61"/>
        <v>CCF</v>
      </c>
      <c r="G1009" t="s">
        <v>8149</v>
      </c>
      <c r="H1009" t="s">
        <v>8150</v>
      </c>
      <c r="I1009">
        <v>1773</v>
      </c>
      <c r="J1009">
        <v>1773</v>
      </c>
      <c r="K1009" t="s">
        <v>620</v>
      </c>
      <c r="L1009" t="str">
        <f t="shared" si="62"/>
        <v>NIT</v>
      </c>
      <c r="M1009" t="str">
        <f t="shared" si="63"/>
        <v>06140312700042</v>
      </c>
      <c r="N1009" t="s">
        <v>621</v>
      </c>
      <c r="O1009">
        <v>0</v>
      </c>
      <c r="P1009">
        <v>0</v>
      </c>
      <c r="Q1009">
        <v>30774.83</v>
      </c>
      <c r="R1009">
        <v>4000.7279000000003</v>
      </c>
      <c r="S1009">
        <v>0</v>
      </c>
      <c r="T1009">
        <v>0</v>
      </c>
      <c r="U1009">
        <v>34775.5579</v>
      </c>
      <c r="V1009">
        <v>0</v>
      </c>
      <c r="W1009" t="s">
        <v>1</v>
      </c>
    </row>
    <row r="1010" spans="1:23">
      <c r="A1010" t="s">
        <v>8563</v>
      </c>
      <c r="B1010" t="str">
        <f t="shared" si="64"/>
        <v>Mayo</v>
      </c>
      <c r="C1010" s="20" t="s">
        <v>8642</v>
      </c>
      <c r="D1010" t="s">
        <v>1</v>
      </c>
      <c r="E1010" t="s">
        <v>0</v>
      </c>
      <c r="F1010" t="str">
        <f t="shared" si="61"/>
        <v>CCF</v>
      </c>
      <c r="G1010" t="s">
        <v>8149</v>
      </c>
      <c r="H1010" t="s">
        <v>8150</v>
      </c>
      <c r="I1010">
        <v>1774</v>
      </c>
      <c r="J1010">
        <v>1774</v>
      </c>
      <c r="K1010" t="s">
        <v>118</v>
      </c>
      <c r="L1010" t="str">
        <f t="shared" si="62"/>
        <v>NIT</v>
      </c>
      <c r="M1010" t="str">
        <f t="shared" si="63"/>
        <v>06141106071025</v>
      </c>
      <c r="N1010" t="s">
        <v>119</v>
      </c>
      <c r="O1010">
        <v>0</v>
      </c>
      <c r="P1010">
        <v>0</v>
      </c>
      <c r="Q1010">
        <v>24.56</v>
      </c>
      <c r="R1010">
        <v>3.1928000000000001</v>
      </c>
      <c r="S1010">
        <v>0</v>
      </c>
      <c r="T1010">
        <v>0</v>
      </c>
      <c r="U1010">
        <v>27.752800000000001</v>
      </c>
      <c r="V1010">
        <v>0</v>
      </c>
      <c r="W1010" t="s">
        <v>1</v>
      </c>
    </row>
    <row r="1011" spans="1:23">
      <c r="A1011" t="s">
        <v>8563</v>
      </c>
      <c r="B1011" t="str">
        <f t="shared" si="64"/>
        <v>Mayo</v>
      </c>
      <c r="C1011" s="20" t="s">
        <v>8641</v>
      </c>
      <c r="D1011" t="s">
        <v>1</v>
      </c>
      <c r="E1011" t="s">
        <v>0</v>
      </c>
      <c r="F1011" t="str">
        <f t="shared" si="61"/>
        <v>CCF</v>
      </c>
      <c r="G1011" t="s">
        <v>8149</v>
      </c>
      <c r="H1011" t="s">
        <v>8150</v>
      </c>
      <c r="I1011">
        <v>1862</v>
      </c>
      <c r="J1011">
        <v>1862</v>
      </c>
      <c r="K1011" t="s">
        <v>189</v>
      </c>
      <c r="L1011" t="str">
        <f t="shared" si="62"/>
        <v>NIT</v>
      </c>
      <c r="M1011" t="str">
        <f t="shared" si="63"/>
        <v>06140711111016</v>
      </c>
      <c r="N1011" t="s">
        <v>190</v>
      </c>
      <c r="O1011">
        <v>0</v>
      </c>
      <c r="P1011">
        <v>0</v>
      </c>
      <c r="Q1011">
        <v>220</v>
      </c>
      <c r="R1011">
        <v>28.6</v>
      </c>
      <c r="S1011">
        <v>0</v>
      </c>
      <c r="T1011">
        <v>0</v>
      </c>
      <c r="U1011">
        <v>248.6</v>
      </c>
      <c r="V1011">
        <v>0</v>
      </c>
      <c r="W1011" t="s">
        <v>1</v>
      </c>
    </row>
    <row r="1012" spans="1:23">
      <c r="A1012" t="s">
        <v>8563</v>
      </c>
      <c r="B1012" t="str">
        <f t="shared" si="64"/>
        <v>Mayo</v>
      </c>
      <c r="C1012" s="20" t="s">
        <v>8641</v>
      </c>
      <c r="D1012" t="s">
        <v>1</v>
      </c>
      <c r="E1012" t="s">
        <v>0</v>
      </c>
      <c r="F1012" t="str">
        <f t="shared" si="61"/>
        <v>CCF</v>
      </c>
      <c r="G1012" t="s">
        <v>8149</v>
      </c>
      <c r="H1012" t="s">
        <v>8150</v>
      </c>
      <c r="I1012">
        <v>1863</v>
      </c>
      <c r="J1012">
        <v>1863</v>
      </c>
      <c r="K1012" t="s">
        <v>763</v>
      </c>
      <c r="L1012" t="str">
        <f t="shared" si="62"/>
        <v>NIT</v>
      </c>
      <c r="M1012" t="str">
        <f t="shared" si="63"/>
        <v>05111604081011</v>
      </c>
      <c r="N1012" t="s">
        <v>764</v>
      </c>
      <c r="O1012">
        <v>0</v>
      </c>
      <c r="P1012">
        <v>0</v>
      </c>
      <c r="Q1012">
        <v>45</v>
      </c>
      <c r="R1012">
        <v>5.8500000000000005</v>
      </c>
      <c r="S1012">
        <v>0</v>
      </c>
      <c r="T1012">
        <v>0</v>
      </c>
      <c r="U1012">
        <v>50.85</v>
      </c>
      <c r="V1012">
        <v>0</v>
      </c>
      <c r="W1012" t="s">
        <v>1</v>
      </c>
    </row>
    <row r="1013" spans="1:23">
      <c r="A1013" t="s">
        <v>8563</v>
      </c>
      <c r="B1013" t="str">
        <f t="shared" si="64"/>
        <v>Mayo</v>
      </c>
      <c r="C1013" s="20" t="s">
        <v>8641</v>
      </c>
      <c r="D1013" t="s">
        <v>1</v>
      </c>
      <c r="E1013" t="s">
        <v>0</v>
      </c>
      <c r="F1013" t="str">
        <f t="shared" si="61"/>
        <v>CCF</v>
      </c>
      <c r="G1013" t="s">
        <v>8149</v>
      </c>
      <c r="H1013" t="s">
        <v>8150</v>
      </c>
      <c r="I1013">
        <v>1864</v>
      </c>
      <c r="J1013">
        <v>1864</v>
      </c>
      <c r="K1013">
        <v>0</v>
      </c>
      <c r="L1013" t="str">
        <f t="shared" si="62"/>
        <v>DUI</v>
      </c>
      <c r="M1013" t="str">
        <f t="shared" si="63"/>
        <v>019578175</v>
      </c>
      <c r="N1013" t="s">
        <v>8458</v>
      </c>
      <c r="O1013">
        <v>0</v>
      </c>
      <c r="P1013">
        <v>0</v>
      </c>
      <c r="Q1013">
        <v>76.14</v>
      </c>
      <c r="R1013">
        <v>9.898200000000001</v>
      </c>
      <c r="S1013">
        <v>0</v>
      </c>
      <c r="T1013">
        <v>0</v>
      </c>
      <c r="U1013">
        <v>86.038200000000003</v>
      </c>
      <c r="V1013" t="s">
        <v>8457</v>
      </c>
      <c r="W1013" t="s">
        <v>1</v>
      </c>
    </row>
    <row r="1014" spans="1:23">
      <c r="A1014" t="s">
        <v>8563</v>
      </c>
      <c r="B1014" t="str">
        <f t="shared" si="64"/>
        <v>Mayo</v>
      </c>
      <c r="C1014" s="20" t="s">
        <v>8641</v>
      </c>
      <c r="D1014" t="s">
        <v>1</v>
      </c>
      <c r="E1014" t="s">
        <v>0</v>
      </c>
      <c r="F1014" t="str">
        <f t="shared" si="61"/>
        <v>CCF</v>
      </c>
      <c r="G1014" t="s">
        <v>8149</v>
      </c>
      <c r="H1014" t="s">
        <v>8150</v>
      </c>
      <c r="I1014">
        <v>1866</v>
      </c>
      <c r="J1014">
        <v>1866</v>
      </c>
      <c r="K1014" t="s">
        <v>8159</v>
      </c>
      <c r="L1014" t="str">
        <f t="shared" si="62"/>
        <v>NIT</v>
      </c>
      <c r="M1014" t="str">
        <f t="shared" si="63"/>
        <v>06140107211045</v>
      </c>
      <c r="N1014" t="s">
        <v>8162</v>
      </c>
      <c r="O1014">
        <v>0</v>
      </c>
      <c r="P1014">
        <v>0</v>
      </c>
      <c r="Q1014">
        <v>120</v>
      </c>
      <c r="R1014">
        <v>15.600000000000001</v>
      </c>
      <c r="S1014">
        <v>0</v>
      </c>
      <c r="T1014">
        <v>0</v>
      </c>
      <c r="U1014">
        <v>135.6</v>
      </c>
      <c r="V1014">
        <v>0</v>
      </c>
      <c r="W1014" t="s">
        <v>1</v>
      </c>
    </row>
    <row r="1015" spans="1:23">
      <c r="A1015" t="s">
        <v>8563</v>
      </c>
      <c r="B1015" t="str">
        <f t="shared" si="64"/>
        <v>Mayo</v>
      </c>
      <c r="C1015" s="20" t="s">
        <v>8641</v>
      </c>
      <c r="D1015" t="s">
        <v>1</v>
      </c>
      <c r="E1015" t="s">
        <v>0</v>
      </c>
      <c r="F1015" t="str">
        <f t="shared" si="61"/>
        <v>CCF</v>
      </c>
      <c r="G1015" t="s">
        <v>8149</v>
      </c>
      <c r="H1015" t="s">
        <v>8150</v>
      </c>
      <c r="I1015">
        <v>1867</v>
      </c>
      <c r="J1015">
        <v>1867</v>
      </c>
      <c r="K1015" t="s">
        <v>7946</v>
      </c>
      <c r="L1015" t="str">
        <f t="shared" si="62"/>
        <v>NIT</v>
      </c>
      <c r="M1015" t="str">
        <f t="shared" si="63"/>
        <v>07110106561015</v>
      </c>
      <c r="N1015" t="s">
        <v>1189</v>
      </c>
      <c r="O1015">
        <v>0</v>
      </c>
      <c r="P1015">
        <v>0</v>
      </c>
      <c r="Q1015">
        <v>175.45</v>
      </c>
      <c r="R1015">
        <v>22.808499999999999</v>
      </c>
      <c r="S1015">
        <v>0</v>
      </c>
      <c r="T1015">
        <v>0</v>
      </c>
      <c r="U1015">
        <v>198.2585</v>
      </c>
      <c r="V1015">
        <v>0</v>
      </c>
      <c r="W1015" t="s">
        <v>1</v>
      </c>
    </row>
    <row r="1016" spans="1:23">
      <c r="A1016" t="s">
        <v>8563</v>
      </c>
      <c r="B1016" t="str">
        <f t="shared" si="64"/>
        <v>Mayo</v>
      </c>
      <c r="C1016" s="20" t="s">
        <v>8641</v>
      </c>
      <c r="D1016" t="s">
        <v>1</v>
      </c>
      <c r="E1016" t="s">
        <v>0</v>
      </c>
      <c r="F1016" t="str">
        <f t="shared" si="61"/>
        <v>CCF</v>
      </c>
      <c r="G1016" t="s">
        <v>8149</v>
      </c>
      <c r="H1016" t="s">
        <v>8150</v>
      </c>
      <c r="I1016">
        <v>1868</v>
      </c>
      <c r="J1016">
        <v>1868</v>
      </c>
      <c r="K1016" t="s">
        <v>395</v>
      </c>
      <c r="L1016" t="str">
        <f t="shared" si="62"/>
        <v>NIT</v>
      </c>
      <c r="M1016" t="str">
        <f t="shared" si="63"/>
        <v>03151806650017</v>
      </c>
      <c r="N1016" t="s">
        <v>396</v>
      </c>
      <c r="O1016">
        <v>0</v>
      </c>
      <c r="P1016">
        <v>0</v>
      </c>
      <c r="Q1016">
        <v>61.17</v>
      </c>
      <c r="R1016">
        <v>7.9521000000000006</v>
      </c>
      <c r="S1016">
        <v>0</v>
      </c>
      <c r="T1016">
        <v>0</v>
      </c>
      <c r="U1016">
        <v>69.122100000000003</v>
      </c>
      <c r="V1016">
        <v>0</v>
      </c>
      <c r="W1016" t="s">
        <v>1</v>
      </c>
    </row>
    <row r="1017" spans="1:23">
      <c r="A1017" t="s">
        <v>8563</v>
      </c>
      <c r="B1017" t="str">
        <f t="shared" si="64"/>
        <v>Mayo</v>
      </c>
      <c r="C1017" s="20" t="s">
        <v>8641</v>
      </c>
      <c r="D1017" t="s">
        <v>1</v>
      </c>
      <c r="E1017" t="s">
        <v>0</v>
      </c>
      <c r="F1017" t="str">
        <f t="shared" si="61"/>
        <v>CCF</v>
      </c>
      <c r="G1017" t="s">
        <v>8149</v>
      </c>
      <c r="H1017" t="s">
        <v>8150</v>
      </c>
      <c r="I1017">
        <v>1869</v>
      </c>
      <c r="J1017">
        <v>1869</v>
      </c>
      <c r="K1017" t="s">
        <v>118</v>
      </c>
      <c r="L1017" t="str">
        <f t="shared" si="62"/>
        <v>NIT</v>
      </c>
      <c r="M1017" t="str">
        <f t="shared" si="63"/>
        <v>06141106071025</v>
      </c>
      <c r="N1017" t="s">
        <v>119</v>
      </c>
      <c r="O1017">
        <v>0</v>
      </c>
      <c r="P1017">
        <v>0</v>
      </c>
      <c r="Q1017">
        <v>116.15</v>
      </c>
      <c r="R1017">
        <v>15.099500000000001</v>
      </c>
      <c r="S1017">
        <v>0</v>
      </c>
      <c r="T1017">
        <v>0</v>
      </c>
      <c r="U1017">
        <v>131.24950000000001</v>
      </c>
      <c r="V1017">
        <v>0</v>
      </c>
      <c r="W1017" t="s">
        <v>1</v>
      </c>
    </row>
    <row r="1018" spans="1:23">
      <c r="A1018" t="s">
        <v>8563</v>
      </c>
      <c r="B1018" t="str">
        <f t="shared" si="64"/>
        <v>Mayo</v>
      </c>
      <c r="C1018" s="20" t="s">
        <v>8641</v>
      </c>
      <c r="D1018" t="s">
        <v>1</v>
      </c>
      <c r="E1018" t="s">
        <v>0</v>
      </c>
      <c r="F1018" t="str">
        <f t="shared" si="61"/>
        <v>CCF</v>
      </c>
      <c r="G1018" t="s">
        <v>8149</v>
      </c>
      <c r="H1018" t="s">
        <v>8150</v>
      </c>
      <c r="I1018">
        <v>1870</v>
      </c>
      <c r="J1018">
        <v>1870</v>
      </c>
      <c r="K1018" t="s">
        <v>118</v>
      </c>
      <c r="L1018" t="str">
        <f t="shared" si="62"/>
        <v>NIT</v>
      </c>
      <c r="M1018" t="str">
        <f t="shared" si="63"/>
        <v>06141106071025</v>
      </c>
      <c r="N1018" t="s">
        <v>119</v>
      </c>
      <c r="O1018">
        <v>0</v>
      </c>
      <c r="P1018">
        <v>0</v>
      </c>
      <c r="Q1018">
        <v>829.37</v>
      </c>
      <c r="R1018">
        <v>107.8181</v>
      </c>
      <c r="S1018">
        <v>0</v>
      </c>
      <c r="T1018">
        <v>0</v>
      </c>
      <c r="U1018">
        <v>937.18809999999996</v>
      </c>
      <c r="V1018">
        <v>0</v>
      </c>
      <c r="W1018" t="s">
        <v>1</v>
      </c>
    </row>
    <row r="1019" spans="1:23">
      <c r="A1019" t="s">
        <v>8563</v>
      </c>
      <c r="B1019" t="str">
        <f t="shared" si="64"/>
        <v>Mayo</v>
      </c>
      <c r="C1019" s="20" t="s">
        <v>8641</v>
      </c>
      <c r="D1019" t="s">
        <v>1</v>
      </c>
      <c r="E1019" t="s">
        <v>0</v>
      </c>
      <c r="F1019" t="str">
        <f t="shared" si="61"/>
        <v>CCF</v>
      </c>
      <c r="G1019" t="s">
        <v>8149</v>
      </c>
      <c r="H1019" t="s">
        <v>8150</v>
      </c>
      <c r="I1019">
        <v>1871</v>
      </c>
      <c r="J1019">
        <v>1871</v>
      </c>
      <c r="K1019" t="s">
        <v>118</v>
      </c>
      <c r="L1019" t="str">
        <f t="shared" si="62"/>
        <v>NIT</v>
      </c>
      <c r="M1019" t="str">
        <f t="shared" si="63"/>
        <v>06141106071025</v>
      </c>
      <c r="N1019" t="s">
        <v>119</v>
      </c>
      <c r="O1019">
        <v>0</v>
      </c>
      <c r="P1019">
        <v>0</v>
      </c>
      <c r="Q1019">
        <v>367.4</v>
      </c>
      <c r="R1019">
        <v>47.762</v>
      </c>
      <c r="S1019">
        <v>0</v>
      </c>
      <c r="T1019">
        <v>0</v>
      </c>
      <c r="U1019">
        <v>415.16199999999998</v>
      </c>
      <c r="V1019">
        <v>0</v>
      </c>
      <c r="W1019" t="s">
        <v>1</v>
      </c>
    </row>
    <row r="1020" spans="1:23">
      <c r="A1020" t="s">
        <v>8563</v>
      </c>
      <c r="B1020" t="str">
        <f t="shared" si="64"/>
        <v>Mayo</v>
      </c>
      <c r="C1020" s="20" t="s">
        <v>8641</v>
      </c>
      <c r="D1020" t="s">
        <v>1</v>
      </c>
      <c r="E1020" t="s">
        <v>0</v>
      </c>
      <c r="F1020" t="str">
        <f t="shared" si="61"/>
        <v>CCF</v>
      </c>
      <c r="G1020" t="s">
        <v>8149</v>
      </c>
      <c r="H1020" t="s">
        <v>8150</v>
      </c>
      <c r="I1020">
        <v>1872</v>
      </c>
      <c r="J1020">
        <v>1872</v>
      </c>
      <c r="K1020" t="s">
        <v>834</v>
      </c>
      <c r="L1020" t="str">
        <f t="shared" si="62"/>
        <v>NIT</v>
      </c>
      <c r="M1020" t="str">
        <f t="shared" si="63"/>
        <v>02100108700014</v>
      </c>
      <c r="N1020" t="s">
        <v>835</v>
      </c>
      <c r="O1020">
        <v>0</v>
      </c>
      <c r="P1020">
        <v>0</v>
      </c>
      <c r="Q1020">
        <v>215</v>
      </c>
      <c r="R1020">
        <v>27.95</v>
      </c>
      <c r="S1020">
        <v>0</v>
      </c>
      <c r="T1020">
        <v>0</v>
      </c>
      <c r="U1020">
        <v>242.95</v>
      </c>
      <c r="V1020">
        <v>0</v>
      </c>
      <c r="W1020" t="s">
        <v>1</v>
      </c>
    </row>
    <row r="1021" spans="1:23">
      <c r="A1021" t="s">
        <v>8563</v>
      </c>
      <c r="B1021" t="str">
        <f t="shared" si="64"/>
        <v>Mayo</v>
      </c>
      <c r="C1021" s="20" t="s">
        <v>8641</v>
      </c>
      <c r="D1021" t="s">
        <v>1</v>
      </c>
      <c r="E1021" t="s">
        <v>0</v>
      </c>
      <c r="F1021" t="str">
        <f t="shared" si="61"/>
        <v>CCF</v>
      </c>
      <c r="G1021" t="s">
        <v>8149</v>
      </c>
      <c r="H1021" t="s">
        <v>8150</v>
      </c>
      <c r="I1021">
        <v>1873</v>
      </c>
      <c r="J1021">
        <v>1873</v>
      </c>
      <c r="K1021">
        <v>0</v>
      </c>
      <c r="L1021" t="str">
        <f t="shared" si="62"/>
        <v>DUI</v>
      </c>
      <c r="M1021" t="str">
        <f t="shared" si="63"/>
        <v>023577636</v>
      </c>
      <c r="N1021" t="s">
        <v>658</v>
      </c>
      <c r="O1021">
        <v>0</v>
      </c>
      <c r="P1021">
        <v>0</v>
      </c>
      <c r="Q1021">
        <v>205.9</v>
      </c>
      <c r="R1021">
        <v>26.767000000000003</v>
      </c>
      <c r="S1021">
        <v>0</v>
      </c>
      <c r="T1021">
        <v>0</v>
      </c>
      <c r="U1021">
        <v>232.667</v>
      </c>
      <c r="V1021" t="s">
        <v>8440</v>
      </c>
      <c r="W1021" t="s">
        <v>1</v>
      </c>
    </row>
    <row r="1022" spans="1:23">
      <c r="A1022" t="s">
        <v>8563</v>
      </c>
      <c r="B1022" t="str">
        <f t="shared" si="64"/>
        <v>Mayo</v>
      </c>
      <c r="C1022" s="20" t="s">
        <v>8641</v>
      </c>
      <c r="D1022" t="s">
        <v>1</v>
      </c>
      <c r="E1022" t="s">
        <v>0</v>
      </c>
      <c r="F1022" t="str">
        <f t="shared" si="61"/>
        <v>CCF</v>
      </c>
      <c r="G1022" t="s">
        <v>8149</v>
      </c>
      <c r="H1022" t="s">
        <v>8150</v>
      </c>
      <c r="I1022">
        <v>1874</v>
      </c>
      <c r="J1022">
        <v>1874</v>
      </c>
      <c r="K1022" t="s">
        <v>8043</v>
      </c>
      <c r="L1022" t="str">
        <f t="shared" si="62"/>
        <v>NIT</v>
      </c>
      <c r="M1022" t="str">
        <f t="shared" si="63"/>
        <v>12101112731012</v>
      </c>
      <c r="N1022" t="s">
        <v>8063</v>
      </c>
      <c r="O1022">
        <v>0</v>
      </c>
      <c r="P1022">
        <v>0</v>
      </c>
      <c r="Q1022">
        <v>214.39</v>
      </c>
      <c r="R1022">
        <v>27.870699999999999</v>
      </c>
      <c r="S1022">
        <v>0</v>
      </c>
      <c r="T1022">
        <v>0</v>
      </c>
      <c r="U1022">
        <v>242.26069999999999</v>
      </c>
      <c r="V1022">
        <v>0</v>
      </c>
      <c r="W1022" t="s">
        <v>1</v>
      </c>
    </row>
    <row r="1023" spans="1:23">
      <c r="A1023" t="s">
        <v>8563</v>
      </c>
      <c r="B1023" t="str">
        <f t="shared" si="64"/>
        <v>Mayo</v>
      </c>
      <c r="C1023" s="20" t="s">
        <v>8641</v>
      </c>
      <c r="D1023" t="s">
        <v>1</v>
      </c>
      <c r="E1023" t="s">
        <v>0</v>
      </c>
      <c r="F1023" t="str">
        <f t="shared" si="61"/>
        <v>CCF</v>
      </c>
      <c r="G1023" t="s">
        <v>8149</v>
      </c>
      <c r="H1023" t="s">
        <v>8150</v>
      </c>
      <c r="I1023">
        <v>1875</v>
      </c>
      <c r="J1023">
        <v>1875</v>
      </c>
      <c r="K1023" t="s">
        <v>8159</v>
      </c>
      <c r="L1023" t="str">
        <f t="shared" si="62"/>
        <v>NIT</v>
      </c>
      <c r="M1023" t="str">
        <f t="shared" si="63"/>
        <v>06140107211045</v>
      </c>
      <c r="N1023" t="s">
        <v>8162</v>
      </c>
      <c r="O1023">
        <v>0</v>
      </c>
      <c r="P1023">
        <v>0</v>
      </c>
      <c r="Q1023">
        <v>242.88</v>
      </c>
      <c r="R1023">
        <v>31.574400000000001</v>
      </c>
      <c r="S1023">
        <v>0</v>
      </c>
      <c r="T1023">
        <v>0</v>
      </c>
      <c r="U1023">
        <v>274.45440000000002</v>
      </c>
      <c r="V1023">
        <v>0</v>
      </c>
      <c r="W1023" t="s">
        <v>1</v>
      </c>
    </row>
    <row r="1024" spans="1:23">
      <c r="A1024" t="s">
        <v>8563</v>
      </c>
      <c r="B1024" t="str">
        <f t="shared" si="64"/>
        <v>Mayo</v>
      </c>
      <c r="C1024" s="20" t="s">
        <v>8641</v>
      </c>
      <c r="D1024" t="s">
        <v>1</v>
      </c>
      <c r="E1024" t="s">
        <v>0</v>
      </c>
      <c r="F1024" t="str">
        <f t="shared" si="61"/>
        <v>CCF</v>
      </c>
      <c r="G1024" t="s">
        <v>8149</v>
      </c>
      <c r="H1024" t="s">
        <v>8150</v>
      </c>
      <c r="I1024">
        <v>1876</v>
      </c>
      <c r="J1024">
        <v>1876</v>
      </c>
      <c r="K1024" t="s">
        <v>303</v>
      </c>
      <c r="L1024" t="str">
        <f t="shared" si="62"/>
        <v>NIT</v>
      </c>
      <c r="M1024" t="str">
        <f t="shared" si="63"/>
        <v>06142707041014</v>
      </c>
      <c r="N1024" t="s">
        <v>304</v>
      </c>
      <c r="O1024">
        <v>0</v>
      </c>
      <c r="P1024">
        <v>0</v>
      </c>
      <c r="Q1024">
        <v>7189.81</v>
      </c>
      <c r="R1024">
        <v>934.67530000000011</v>
      </c>
      <c r="S1024">
        <v>0</v>
      </c>
      <c r="T1024">
        <v>0</v>
      </c>
      <c r="U1024">
        <v>8124.4853000000003</v>
      </c>
      <c r="V1024">
        <v>0</v>
      </c>
      <c r="W1024" t="s">
        <v>1</v>
      </c>
    </row>
    <row r="1025" spans="1:23">
      <c r="A1025" t="s">
        <v>8563</v>
      </c>
      <c r="B1025" t="str">
        <f t="shared" si="64"/>
        <v>Mayo</v>
      </c>
      <c r="C1025" s="20" t="s">
        <v>8641</v>
      </c>
      <c r="D1025" t="s">
        <v>1</v>
      </c>
      <c r="E1025" t="s">
        <v>0</v>
      </c>
      <c r="F1025" t="str">
        <f t="shared" si="61"/>
        <v>CCF</v>
      </c>
      <c r="G1025" t="s">
        <v>8149</v>
      </c>
      <c r="H1025" t="s">
        <v>8150</v>
      </c>
      <c r="I1025">
        <v>1877</v>
      </c>
      <c r="J1025">
        <v>1877</v>
      </c>
      <c r="K1025" t="s">
        <v>333</v>
      </c>
      <c r="L1025" t="str">
        <f t="shared" si="62"/>
        <v>NIT</v>
      </c>
      <c r="M1025" t="str">
        <f t="shared" si="63"/>
        <v>06140607941015</v>
      </c>
      <c r="N1025" t="s">
        <v>334</v>
      </c>
      <c r="O1025">
        <v>0</v>
      </c>
      <c r="P1025">
        <v>0</v>
      </c>
      <c r="Q1025">
        <v>142.72999999999999</v>
      </c>
      <c r="R1025">
        <v>18.5549</v>
      </c>
      <c r="S1025">
        <v>0</v>
      </c>
      <c r="T1025">
        <v>0</v>
      </c>
      <c r="U1025">
        <v>161.28489999999999</v>
      </c>
      <c r="V1025">
        <v>0</v>
      </c>
      <c r="W1025" t="s">
        <v>1</v>
      </c>
    </row>
    <row r="1026" spans="1:23">
      <c r="A1026" t="s">
        <v>8563</v>
      </c>
      <c r="B1026" t="str">
        <f t="shared" si="64"/>
        <v>Mayo</v>
      </c>
      <c r="C1026" s="20" t="s">
        <v>8641</v>
      </c>
      <c r="D1026" t="s">
        <v>1</v>
      </c>
      <c r="E1026" t="s">
        <v>0</v>
      </c>
      <c r="F1026" t="str">
        <f t="shared" si="61"/>
        <v>CCF</v>
      </c>
      <c r="G1026" t="s">
        <v>8149</v>
      </c>
      <c r="H1026" t="s">
        <v>8150</v>
      </c>
      <c r="I1026">
        <v>1878</v>
      </c>
      <c r="J1026">
        <v>1878</v>
      </c>
      <c r="K1026" t="s">
        <v>711</v>
      </c>
      <c r="L1026" t="str">
        <f t="shared" si="62"/>
        <v>NIT</v>
      </c>
      <c r="M1026" t="str">
        <f t="shared" si="63"/>
        <v>06141304941051</v>
      </c>
      <c r="N1026" t="s">
        <v>712</v>
      </c>
      <c r="O1026">
        <v>0</v>
      </c>
      <c r="P1026">
        <v>0</v>
      </c>
      <c r="Q1026">
        <v>27.5</v>
      </c>
      <c r="R1026">
        <v>3.5750000000000002</v>
      </c>
      <c r="S1026">
        <v>0</v>
      </c>
      <c r="T1026">
        <v>0</v>
      </c>
      <c r="U1026">
        <v>31.074999999999999</v>
      </c>
      <c r="V1026">
        <v>0</v>
      </c>
      <c r="W1026" t="s">
        <v>1</v>
      </c>
    </row>
    <row r="1027" spans="1:23">
      <c r="A1027" t="s">
        <v>8563</v>
      </c>
      <c r="B1027" t="str">
        <f t="shared" si="64"/>
        <v>Mayo</v>
      </c>
      <c r="C1027" s="20" t="s">
        <v>8641</v>
      </c>
      <c r="D1027" t="s">
        <v>1</v>
      </c>
      <c r="E1027" t="s">
        <v>0</v>
      </c>
      <c r="F1027" t="str">
        <f t="shared" ref="F1027:F1090" si="65">IF(E1027="05","Nota de crédito","CCF")</f>
        <v>CCF</v>
      </c>
      <c r="G1027" t="s">
        <v>8149</v>
      </c>
      <c r="H1027" t="s">
        <v>8150</v>
      </c>
      <c r="I1027">
        <v>1879</v>
      </c>
      <c r="J1027">
        <v>1879</v>
      </c>
      <c r="K1027" t="s">
        <v>943</v>
      </c>
      <c r="L1027" t="str">
        <f t="shared" ref="L1027:L1090" si="66">IF(K1027=0,"DUI","NIT")</f>
        <v>NIT</v>
      </c>
      <c r="M1027" t="str">
        <f t="shared" ref="M1027:M1090" si="67">IF(K1027=0,V1027,K1027)</f>
        <v>06142711081039</v>
      </c>
      <c r="N1027" t="s">
        <v>944</v>
      </c>
      <c r="O1027">
        <v>0</v>
      </c>
      <c r="P1027">
        <v>0</v>
      </c>
      <c r="Q1027">
        <v>145.34</v>
      </c>
      <c r="R1027">
        <v>18.894200000000001</v>
      </c>
      <c r="S1027">
        <v>0</v>
      </c>
      <c r="T1027">
        <v>0</v>
      </c>
      <c r="U1027">
        <v>164.23420000000002</v>
      </c>
      <c r="V1027">
        <v>0</v>
      </c>
      <c r="W1027" t="s">
        <v>1</v>
      </c>
    </row>
    <row r="1028" spans="1:23">
      <c r="A1028" t="s">
        <v>8563</v>
      </c>
      <c r="B1028" t="str">
        <f t="shared" si="64"/>
        <v>Mayo</v>
      </c>
      <c r="C1028" s="20" t="s">
        <v>8641</v>
      </c>
      <c r="D1028" t="s">
        <v>1</v>
      </c>
      <c r="E1028" t="s">
        <v>0</v>
      </c>
      <c r="F1028" t="str">
        <f t="shared" si="65"/>
        <v>CCF</v>
      </c>
      <c r="G1028" t="s">
        <v>8149</v>
      </c>
      <c r="H1028" t="s">
        <v>8150</v>
      </c>
      <c r="I1028">
        <v>1880</v>
      </c>
      <c r="J1028">
        <v>1880</v>
      </c>
      <c r="K1028" t="s">
        <v>333</v>
      </c>
      <c r="L1028" t="str">
        <f t="shared" si="66"/>
        <v>NIT</v>
      </c>
      <c r="M1028" t="str">
        <f t="shared" si="67"/>
        <v>06140607941015</v>
      </c>
      <c r="N1028" t="s">
        <v>334</v>
      </c>
      <c r="O1028">
        <v>0</v>
      </c>
      <c r="P1028">
        <v>0</v>
      </c>
      <c r="Q1028">
        <v>142.69999999999999</v>
      </c>
      <c r="R1028">
        <v>18.550999999999998</v>
      </c>
      <c r="S1028">
        <v>0</v>
      </c>
      <c r="T1028">
        <v>0</v>
      </c>
      <c r="U1028">
        <v>161.25099999999998</v>
      </c>
      <c r="V1028">
        <v>0</v>
      </c>
      <c r="W1028" t="s">
        <v>1</v>
      </c>
    </row>
    <row r="1029" spans="1:23">
      <c r="A1029" t="s">
        <v>8563</v>
      </c>
      <c r="B1029" t="str">
        <f t="shared" si="64"/>
        <v>Mayo</v>
      </c>
      <c r="C1029" s="20" t="s">
        <v>8641</v>
      </c>
      <c r="D1029" t="s">
        <v>1</v>
      </c>
      <c r="E1029" t="s">
        <v>0</v>
      </c>
      <c r="F1029" t="str">
        <f t="shared" si="65"/>
        <v>CCF</v>
      </c>
      <c r="G1029" t="s">
        <v>8149</v>
      </c>
      <c r="H1029" t="s">
        <v>8150</v>
      </c>
      <c r="I1029">
        <v>1881</v>
      </c>
      <c r="J1029">
        <v>1881</v>
      </c>
      <c r="K1029" t="s">
        <v>347</v>
      </c>
      <c r="L1029" t="str">
        <f t="shared" si="66"/>
        <v>NIT</v>
      </c>
      <c r="M1029" t="str">
        <f t="shared" si="67"/>
        <v>06141106041029</v>
      </c>
      <c r="N1029" t="s">
        <v>348</v>
      </c>
      <c r="O1029">
        <v>0</v>
      </c>
      <c r="P1029">
        <v>0</v>
      </c>
      <c r="Q1029">
        <v>132.52000000000001</v>
      </c>
      <c r="R1029">
        <v>17.227600000000002</v>
      </c>
      <c r="S1029">
        <v>0</v>
      </c>
      <c r="T1029">
        <v>0</v>
      </c>
      <c r="U1029">
        <v>149.74760000000001</v>
      </c>
      <c r="V1029">
        <v>0</v>
      </c>
      <c r="W1029" t="s">
        <v>1</v>
      </c>
    </row>
    <row r="1030" spans="1:23">
      <c r="A1030" t="s">
        <v>8563</v>
      </c>
      <c r="B1030" t="str">
        <f t="shared" si="64"/>
        <v>Mayo</v>
      </c>
      <c r="C1030" s="20" t="s">
        <v>8641</v>
      </c>
      <c r="D1030" t="s">
        <v>1</v>
      </c>
      <c r="E1030" t="s">
        <v>0</v>
      </c>
      <c r="F1030" t="str">
        <f t="shared" si="65"/>
        <v>CCF</v>
      </c>
      <c r="G1030" t="s">
        <v>8149</v>
      </c>
      <c r="H1030" t="s">
        <v>8150</v>
      </c>
      <c r="I1030">
        <v>1884</v>
      </c>
      <c r="J1030">
        <v>1884</v>
      </c>
      <c r="K1030" t="s">
        <v>787</v>
      </c>
      <c r="L1030" t="str">
        <f t="shared" si="66"/>
        <v>NIT</v>
      </c>
      <c r="M1030" t="str">
        <f t="shared" si="67"/>
        <v>10010103731015</v>
      </c>
      <c r="N1030" t="s">
        <v>788</v>
      </c>
      <c r="O1030">
        <v>0</v>
      </c>
      <c r="P1030">
        <v>0</v>
      </c>
      <c r="Q1030">
        <v>2535.4</v>
      </c>
      <c r="R1030">
        <v>329.60200000000003</v>
      </c>
      <c r="S1030">
        <v>0</v>
      </c>
      <c r="T1030">
        <v>0</v>
      </c>
      <c r="U1030">
        <v>2865.002</v>
      </c>
      <c r="V1030">
        <v>0</v>
      </c>
      <c r="W1030" t="s">
        <v>1</v>
      </c>
    </row>
    <row r="1031" spans="1:23">
      <c r="A1031" t="s">
        <v>8563</v>
      </c>
      <c r="B1031" t="str">
        <f t="shared" si="64"/>
        <v>Mayo</v>
      </c>
      <c r="C1031" s="20" t="s">
        <v>8641</v>
      </c>
      <c r="D1031" t="s">
        <v>1</v>
      </c>
      <c r="E1031" t="s">
        <v>0</v>
      </c>
      <c r="F1031" t="str">
        <f t="shared" si="65"/>
        <v>CCF</v>
      </c>
      <c r="G1031" t="s">
        <v>8149</v>
      </c>
      <c r="H1031" t="s">
        <v>8150</v>
      </c>
      <c r="I1031">
        <v>1885</v>
      </c>
      <c r="J1031">
        <v>1885</v>
      </c>
      <c r="K1031" t="s">
        <v>520</v>
      </c>
      <c r="L1031" t="str">
        <f t="shared" si="66"/>
        <v>NIT</v>
      </c>
      <c r="M1031" t="str">
        <f t="shared" si="67"/>
        <v>14081108151016</v>
      </c>
      <c r="N1031" t="s">
        <v>521</v>
      </c>
      <c r="O1031">
        <v>0</v>
      </c>
      <c r="P1031">
        <v>0</v>
      </c>
      <c r="Q1031">
        <v>582.75</v>
      </c>
      <c r="R1031">
        <v>75.757500000000007</v>
      </c>
      <c r="S1031">
        <v>0</v>
      </c>
      <c r="T1031">
        <v>0</v>
      </c>
      <c r="U1031">
        <v>658.50750000000005</v>
      </c>
      <c r="V1031">
        <v>0</v>
      </c>
      <c r="W1031" t="s">
        <v>1</v>
      </c>
    </row>
    <row r="1032" spans="1:23">
      <c r="A1032" t="s">
        <v>8563</v>
      </c>
      <c r="B1032" t="str">
        <f t="shared" si="64"/>
        <v>Mayo</v>
      </c>
      <c r="C1032" s="20" t="s">
        <v>8641</v>
      </c>
      <c r="D1032" t="s">
        <v>1</v>
      </c>
      <c r="E1032" t="s">
        <v>0</v>
      </c>
      <c r="F1032" t="str">
        <f t="shared" si="65"/>
        <v>CCF</v>
      </c>
      <c r="G1032" t="s">
        <v>8149</v>
      </c>
      <c r="H1032" t="s">
        <v>8150</v>
      </c>
      <c r="I1032">
        <v>1886</v>
      </c>
      <c r="J1032">
        <v>1886</v>
      </c>
      <c r="K1032">
        <v>0</v>
      </c>
      <c r="L1032" t="str">
        <f t="shared" si="66"/>
        <v>DUI</v>
      </c>
      <c r="M1032" t="str">
        <f t="shared" si="67"/>
        <v>026624830</v>
      </c>
      <c r="N1032" t="s">
        <v>1322</v>
      </c>
      <c r="O1032">
        <v>0</v>
      </c>
      <c r="P1032">
        <v>0</v>
      </c>
      <c r="Q1032">
        <v>165.11</v>
      </c>
      <c r="R1032">
        <v>21.464300000000001</v>
      </c>
      <c r="S1032">
        <v>0</v>
      </c>
      <c r="T1032">
        <v>0</v>
      </c>
      <c r="U1032">
        <v>186.57430000000002</v>
      </c>
      <c r="V1032" t="s">
        <v>8466</v>
      </c>
      <c r="W1032" t="s">
        <v>1</v>
      </c>
    </row>
    <row r="1033" spans="1:23">
      <c r="A1033" t="s">
        <v>8563</v>
      </c>
      <c r="B1033" t="str">
        <f t="shared" si="64"/>
        <v>Mayo</v>
      </c>
      <c r="C1033" s="20" t="s">
        <v>8641</v>
      </c>
      <c r="D1033" t="s">
        <v>1</v>
      </c>
      <c r="E1033" t="s">
        <v>0</v>
      </c>
      <c r="F1033" t="str">
        <f t="shared" si="65"/>
        <v>CCF</v>
      </c>
      <c r="G1033" t="s">
        <v>8149</v>
      </c>
      <c r="H1033" t="s">
        <v>8150</v>
      </c>
      <c r="I1033">
        <v>1887</v>
      </c>
      <c r="J1033">
        <v>1887</v>
      </c>
      <c r="K1033" t="s">
        <v>830</v>
      </c>
      <c r="L1033" t="str">
        <f t="shared" si="66"/>
        <v>NIT</v>
      </c>
      <c r="M1033" t="str">
        <f t="shared" si="67"/>
        <v>14080405781014</v>
      </c>
      <c r="N1033" t="s">
        <v>831</v>
      </c>
      <c r="O1033">
        <v>0</v>
      </c>
      <c r="P1033">
        <v>0</v>
      </c>
      <c r="Q1033">
        <v>217.93</v>
      </c>
      <c r="R1033">
        <v>28.330900000000003</v>
      </c>
      <c r="S1033">
        <v>0</v>
      </c>
      <c r="T1033">
        <v>0</v>
      </c>
      <c r="U1033">
        <v>246.26090000000002</v>
      </c>
      <c r="V1033">
        <v>0</v>
      </c>
      <c r="W1033" t="s">
        <v>1</v>
      </c>
    </row>
    <row r="1034" spans="1:23">
      <c r="A1034" t="s">
        <v>8563</v>
      </c>
      <c r="B1034" t="str">
        <f t="shared" si="64"/>
        <v>Mayo</v>
      </c>
      <c r="C1034" s="20" t="s">
        <v>8641</v>
      </c>
      <c r="D1034" t="s">
        <v>1</v>
      </c>
      <c r="E1034" t="s">
        <v>0</v>
      </c>
      <c r="F1034" t="str">
        <f t="shared" si="65"/>
        <v>CCF</v>
      </c>
      <c r="G1034" t="s">
        <v>8149</v>
      </c>
      <c r="H1034" t="s">
        <v>8150</v>
      </c>
      <c r="I1034">
        <v>1888</v>
      </c>
      <c r="J1034">
        <v>1888</v>
      </c>
      <c r="K1034" t="s">
        <v>277</v>
      </c>
      <c r="L1034" t="str">
        <f t="shared" si="66"/>
        <v>NIT</v>
      </c>
      <c r="M1034" t="str">
        <f t="shared" si="67"/>
        <v>06141908811067</v>
      </c>
      <c r="N1034" t="s">
        <v>278</v>
      </c>
      <c r="O1034">
        <v>0</v>
      </c>
      <c r="P1034">
        <v>0</v>
      </c>
      <c r="Q1034">
        <v>924.95</v>
      </c>
      <c r="R1034">
        <v>120.24350000000001</v>
      </c>
      <c r="S1034">
        <v>0</v>
      </c>
      <c r="T1034">
        <v>0</v>
      </c>
      <c r="U1034">
        <v>1045.1935000000001</v>
      </c>
      <c r="V1034">
        <v>0</v>
      </c>
      <c r="W1034" t="s">
        <v>1</v>
      </c>
    </row>
    <row r="1035" spans="1:23">
      <c r="A1035" t="s">
        <v>8563</v>
      </c>
      <c r="B1035" t="str">
        <f t="shared" si="64"/>
        <v>Mayo</v>
      </c>
      <c r="C1035" s="20" t="s">
        <v>8641</v>
      </c>
      <c r="D1035" t="s">
        <v>1</v>
      </c>
      <c r="E1035" t="s">
        <v>0</v>
      </c>
      <c r="F1035" t="str">
        <f t="shared" si="65"/>
        <v>CCF</v>
      </c>
      <c r="G1035" t="s">
        <v>8149</v>
      </c>
      <c r="H1035" t="s">
        <v>8150</v>
      </c>
      <c r="I1035">
        <v>1889</v>
      </c>
      <c r="J1035">
        <v>1889</v>
      </c>
      <c r="K1035" t="s">
        <v>142</v>
      </c>
      <c r="L1035" t="str">
        <f t="shared" si="66"/>
        <v>NIT</v>
      </c>
      <c r="M1035" t="str">
        <f t="shared" si="67"/>
        <v>05110205141012</v>
      </c>
      <c r="N1035" t="s">
        <v>143</v>
      </c>
      <c r="O1035">
        <v>0</v>
      </c>
      <c r="P1035">
        <v>0</v>
      </c>
      <c r="Q1035">
        <v>52.83</v>
      </c>
      <c r="R1035">
        <v>6.8678999999999997</v>
      </c>
      <c r="S1035">
        <v>0</v>
      </c>
      <c r="T1035">
        <v>0</v>
      </c>
      <c r="U1035">
        <v>59.697899999999997</v>
      </c>
      <c r="V1035">
        <v>0</v>
      </c>
      <c r="W1035" t="s">
        <v>1</v>
      </c>
    </row>
    <row r="1036" spans="1:23">
      <c r="A1036" t="s">
        <v>8563</v>
      </c>
      <c r="B1036" t="str">
        <f t="shared" si="64"/>
        <v>Mayo</v>
      </c>
      <c r="C1036" s="20" t="s">
        <v>8640</v>
      </c>
      <c r="D1036" t="s">
        <v>1</v>
      </c>
      <c r="E1036" t="s">
        <v>0</v>
      </c>
      <c r="F1036" t="str">
        <f t="shared" si="65"/>
        <v>CCF</v>
      </c>
      <c r="G1036" t="s">
        <v>8149</v>
      </c>
      <c r="H1036" t="s">
        <v>8150</v>
      </c>
      <c r="I1036">
        <v>1890</v>
      </c>
      <c r="J1036">
        <v>1890</v>
      </c>
      <c r="K1036" t="s">
        <v>8159</v>
      </c>
      <c r="L1036" t="str">
        <f t="shared" si="66"/>
        <v>NIT</v>
      </c>
      <c r="M1036" t="str">
        <f t="shared" si="67"/>
        <v>06140107211045</v>
      </c>
      <c r="N1036" t="s">
        <v>8162</v>
      </c>
      <c r="O1036">
        <v>0</v>
      </c>
      <c r="P1036">
        <v>0</v>
      </c>
      <c r="Q1036">
        <v>3.29</v>
      </c>
      <c r="R1036">
        <v>0.42770000000000002</v>
      </c>
      <c r="S1036">
        <v>0</v>
      </c>
      <c r="T1036">
        <v>0</v>
      </c>
      <c r="U1036">
        <v>3.7177000000000002</v>
      </c>
      <c r="V1036">
        <v>0</v>
      </c>
      <c r="W1036" t="s">
        <v>1</v>
      </c>
    </row>
    <row r="1037" spans="1:23">
      <c r="A1037" t="s">
        <v>8563</v>
      </c>
      <c r="B1037" t="str">
        <f t="shared" si="64"/>
        <v>Mayo</v>
      </c>
      <c r="C1037" s="20" t="s">
        <v>8640</v>
      </c>
      <c r="D1037" t="s">
        <v>1</v>
      </c>
      <c r="E1037" t="s">
        <v>0</v>
      </c>
      <c r="F1037" t="str">
        <f t="shared" si="65"/>
        <v>CCF</v>
      </c>
      <c r="G1037" t="s">
        <v>8149</v>
      </c>
      <c r="H1037" t="s">
        <v>8150</v>
      </c>
      <c r="I1037">
        <v>1891</v>
      </c>
      <c r="J1037">
        <v>1891</v>
      </c>
      <c r="K1037" t="s">
        <v>333</v>
      </c>
      <c r="L1037" t="str">
        <f t="shared" si="66"/>
        <v>NIT</v>
      </c>
      <c r="M1037" t="str">
        <f t="shared" si="67"/>
        <v>06140607941015</v>
      </c>
      <c r="N1037" t="s">
        <v>334</v>
      </c>
      <c r="O1037">
        <v>0</v>
      </c>
      <c r="P1037">
        <v>0</v>
      </c>
      <c r="Q1037">
        <v>122.34</v>
      </c>
      <c r="R1037">
        <v>15.904200000000001</v>
      </c>
      <c r="S1037">
        <v>0</v>
      </c>
      <c r="T1037">
        <v>0</v>
      </c>
      <c r="U1037">
        <v>138.24420000000001</v>
      </c>
      <c r="V1037">
        <v>0</v>
      </c>
      <c r="W1037" t="s">
        <v>1</v>
      </c>
    </row>
    <row r="1038" spans="1:23">
      <c r="A1038" t="s">
        <v>8563</v>
      </c>
      <c r="B1038" t="str">
        <f t="shared" si="64"/>
        <v>Mayo</v>
      </c>
      <c r="C1038" s="20" t="s">
        <v>8640</v>
      </c>
      <c r="D1038" t="s">
        <v>1</v>
      </c>
      <c r="E1038" t="s">
        <v>0</v>
      </c>
      <c r="F1038" t="str">
        <f t="shared" si="65"/>
        <v>CCF</v>
      </c>
      <c r="G1038" t="s">
        <v>8149</v>
      </c>
      <c r="H1038" t="s">
        <v>8150</v>
      </c>
      <c r="I1038">
        <v>1893</v>
      </c>
      <c r="J1038">
        <v>1893</v>
      </c>
      <c r="K1038" t="s">
        <v>634</v>
      </c>
      <c r="L1038" t="str">
        <f t="shared" si="66"/>
        <v>NIT</v>
      </c>
      <c r="M1038" t="str">
        <f t="shared" si="67"/>
        <v>06142508161086</v>
      </c>
      <c r="N1038" t="s">
        <v>635</v>
      </c>
      <c r="O1038">
        <v>0</v>
      </c>
      <c r="P1038">
        <v>0</v>
      </c>
      <c r="Q1038">
        <v>61.17</v>
      </c>
      <c r="R1038">
        <v>7.9521000000000006</v>
      </c>
      <c r="S1038">
        <v>0</v>
      </c>
      <c r="T1038">
        <v>0</v>
      </c>
      <c r="U1038">
        <v>69.122100000000003</v>
      </c>
      <c r="V1038">
        <v>0</v>
      </c>
      <c r="W1038" t="s">
        <v>1</v>
      </c>
    </row>
    <row r="1039" spans="1:23">
      <c r="A1039" t="s">
        <v>8563</v>
      </c>
      <c r="B1039" t="str">
        <f t="shared" si="64"/>
        <v>Mayo</v>
      </c>
      <c r="C1039" s="20" t="s">
        <v>8640</v>
      </c>
      <c r="D1039" t="s">
        <v>1</v>
      </c>
      <c r="E1039" t="s">
        <v>0</v>
      </c>
      <c r="F1039" t="str">
        <f t="shared" si="65"/>
        <v>CCF</v>
      </c>
      <c r="G1039" t="s">
        <v>8149</v>
      </c>
      <c r="H1039" t="s">
        <v>8150</v>
      </c>
      <c r="I1039">
        <v>1894</v>
      </c>
      <c r="J1039">
        <v>1894</v>
      </c>
      <c r="K1039" t="s">
        <v>542</v>
      </c>
      <c r="L1039" t="str">
        <f t="shared" si="66"/>
        <v>NIT</v>
      </c>
      <c r="M1039" t="str">
        <f t="shared" si="67"/>
        <v>03051501711025</v>
      </c>
      <c r="N1039" t="s">
        <v>543</v>
      </c>
      <c r="O1039">
        <v>0</v>
      </c>
      <c r="P1039">
        <v>0</v>
      </c>
      <c r="Q1039">
        <v>165.11</v>
      </c>
      <c r="R1039">
        <v>21.464300000000001</v>
      </c>
      <c r="S1039">
        <v>0</v>
      </c>
      <c r="T1039">
        <v>0</v>
      </c>
      <c r="U1039">
        <v>186.57430000000002</v>
      </c>
      <c r="V1039">
        <v>0</v>
      </c>
      <c r="W1039" t="s">
        <v>1</v>
      </c>
    </row>
    <row r="1040" spans="1:23">
      <c r="A1040" t="s">
        <v>8563</v>
      </c>
      <c r="B1040" t="str">
        <f t="shared" si="64"/>
        <v>Mayo</v>
      </c>
      <c r="C1040" s="20" t="s">
        <v>8640</v>
      </c>
      <c r="D1040" t="s">
        <v>1</v>
      </c>
      <c r="E1040" t="s">
        <v>0</v>
      </c>
      <c r="F1040" t="str">
        <f t="shared" si="65"/>
        <v>CCF</v>
      </c>
      <c r="G1040" t="s">
        <v>8149</v>
      </c>
      <c r="H1040" t="s">
        <v>8150</v>
      </c>
      <c r="I1040">
        <v>1895</v>
      </c>
      <c r="J1040">
        <v>1895</v>
      </c>
      <c r="K1040" t="s">
        <v>8197</v>
      </c>
      <c r="L1040" t="str">
        <f t="shared" si="66"/>
        <v>NIT</v>
      </c>
      <c r="M1040" t="str">
        <f t="shared" si="67"/>
        <v>03062106621019</v>
      </c>
      <c r="N1040" t="s">
        <v>8198</v>
      </c>
      <c r="O1040">
        <v>0</v>
      </c>
      <c r="P1040">
        <v>0</v>
      </c>
      <c r="Q1040">
        <v>124.32</v>
      </c>
      <c r="R1040">
        <v>16.1616</v>
      </c>
      <c r="S1040">
        <v>0</v>
      </c>
      <c r="T1040">
        <v>0</v>
      </c>
      <c r="U1040">
        <v>140.48159999999999</v>
      </c>
      <c r="V1040">
        <v>0</v>
      </c>
      <c r="W1040" t="s">
        <v>1</v>
      </c>
    </row>
    <row r="1041" spans="1:23">
      <c r="A1041" t="s">
        <v>8563</v>
      </c>
      <c r="B1041" t="str">
        <f t="shared" si="64"/>
        <v>Mayo</v>
      </c>
      <c r="C1041" s="20" t="s">
        <v>8640</v>
      </c>
      <c r="D1041" t="s">
        <v>1</v>
      </c>
      <c r="E1041" t="s">
        <v>0</v>
      </c>
      <c r="F1041" t="str">
        <f t="shared" si="65"/>
        <v>CCF</v>
      </c>
      <c r="G1041" t="s">
        <v>8149</v>
      </c>
      <c r="H1041" t="s">
        <v>8150</v>
      </c>
      <c r="I1041">
        <v>1896</v>
      </c>
      <c r="J1041">
        <v>1896</v>
      </c>
      <c r="K1041" t="s">
        <v>249</v>
      </c>
      <c r="L1041" t="str">
        <f t="shared" si="66"/>
        <v>NIT</v>
      </c>
      <c r="M1041" t="str">
        <f t="shared" si="67"/>
        <v>06071402171010</v>
      </c>
      <c r="N1041" t="s">
        <v>250</v>
      </c>
      <c r="O1041">
        <v>0</v>
      </c>
      <c r="P1041">
        <v>0</v>
      </c>
      <c r="Q1041">
        <v>863.26</v>
      </c>
      <c r="R1041">
        <v>112.2238</v>
      </c>
      <c r="S1041">
        <v>0</v>
      </c>
      <c r="T1041">
        <v>0</v>
      </c>
      <c r="U1041">
        <v>975.48379999999997</v>
      </c>
      <c r="V1041">
        <v>0</v>
      </c>
      <c r="W1041" t="s">
        <v>1</v>
      </c>
    </row>
    <row r="1042" spans="1:23">
      <c r="A1042" t="s">
        <v>8563</v>
      </c>
      <c r="B1042" t="str">
        <f t="shared" si="64"/>
        <v>Mayo</v>
      </c>
      <c r="C1042" s="20" t="s">
        <v>8640</v>
      </c>
      <c r="D1042" t="s">
        <v>1</v>
      </c>
      <c r="E1042" t="s">
        <v>0</v>
      </c>
      <c r="F1042" t="str">
        <f t="shared" si="65"/>
        <v>CCF</v>
      </c>
      <c r="G1042" t="s">
        <v>8149</v>
      </c>
      <c r="H1042" t="s">
        <v>8150</v>
      </c>
      <c r="I1042">
        <v>1897</v>
      </c>
      <c r="J1042">
        <v>1897</v>
      </c>
      <c r="K1042" t="s">
        <v>7942</v>
      </c>
      <c r="L1042" t="str">
        <f t="shared" si="66"/>
        <v>NIT</v>
      </c>
      <c r="M1042" t="str">
        <f t="shared" si="67"/>
        <v>06143110141022</v>
      </c>
      <c r="N1042" t="s">
        <v>7943</v>
      </c>
      <c r="O1042">
        <v>0</v>
      </c>
      <c r="P1042">
        <v>0</v>
      </c>
      <c r="Q1042">
        <v>570.91</v>
      </c>
      <c r="R1042">
        <v>74.218299999999999</v>
      </c>
      <c r="S1042">
        <v>0</v>
      </c>
      <c r="T1042">
        <v>0</v>
      </c>
      <c r="U1042">
        <v>645.12829999999997</v>
      </c>
      <c r="V1042">
        <v>0</v>
      </c>
      <c r="W1042" t="s">
        <v>1</v>
      </c>
    </row>
    <row r="1043" spans="1:23">
      <c r="A1043" t="s">
        <v>8563</v>
      </c>
      <c r="B1043" t="str">
        <f t="shared" si="64"/>
        <v>Mayo</v>
      </c>
      <c r="C1043" s="20" t="s">
        <v>8640</v>
      </c>
      <c r="D1043" t="s">
        <v>1</v>
      </c>
      <c r="E1043" t="s">
        <v>0</v>
      </c>
      <c r="F1043" t="str">
        <f t="shared" si="65"/>
        <v>CCF</v>
      </c>
      <c r="G1043" t="s">
        <v>8149</v>
      </c>
      <c r="H1043" t="s">
        <v>8150</v>
      </c>
      <c r="I1043">
        <v>1898</v>
      </c>
      <c r="J1043">
        <v>1898</v>
      </c>
      <c r="K1043" t="s">
        <v>939</v>
      </c>
      <c r="L1043" t="str">
        <f t="shared" si="66"/>
        <v>NIT</v>
      </c>
      <c r="M1043" t="str">
        <f t="shared" si="67"/>
        <v>08190201771016</v>
      </c>
      <c r="N1043" t="s">
        <v>940</v>
      </c>
      <c r="O1043">
        <v>0</v>
      </c>
      <c r="P1043">
        <v>0</v>
      </c>
      <c r="Q1043">
        <v>51.33</v>
      </c>
      <c r="R1043">
        <v>6.6729000000000003</v>
      </c>
      <c r="S1043">
        <v>0</v>
      </c>
      <c r="T1043">
        <v>0</v>
      </c>
      <c r="U1043">
        <v>58.002899999999997</v>
      </c>
      <c r="V1043">
        <v>0</v>
      </c>
      <c r="W1043" t="s">
        <v>1</v>
      </c>
    </row>
    <row r="1044" spans="1:23">
      <c r="A1044" t="s">
        <v>8563</v>
      </c>
      <c r="B1044" t="str">
        <f t="shared" si="64"/>
        <v>Mayo</v>
      </c>
      <c r="C1044" s="20" t="s">
        <v>8640</v>
      </c>
      <c r="D1044" t="s">
        <v>1</v>
      </c>
      <c r="E1044" t="s">
        <v>0</v>
      </c>
      <c r="F1044" t="str">
        <f t="shared" si="65"/>
        <v>CCF</v>
      </c>
      <c r="G1044" t="s">
        <v>8149</v>
      </c>
      <c r="H1044" t="s">
        <v>8150</v>
      </c>
      <c r="I1044">
        <v>1899</v>
      </c>
      <c r="J1044">
        <v>1899</v>
      </c>
      <c r="K1044" t="s">
        <v>118</v>
      </c>
      <c r="L1044" t="str">
        <f t="shared" si="66"/>
        <v>NIT</v>
      </c>
      <c r="M1044" t="str">
        <f t="shared" si="67"/>
        <v>06141106071025</v>
      </c>
      <c r="N1044" t="s">
        <v>119</v>
      </c>
      <c r="O1044">
        <v>0</v>
      </c>
      <c r="P1044">
        <v>0</v>
      </c>
      <c r="Q1044">
        <v>27.33</v>
      </c>
      <c r="R1044">
        <v>3.5528999999999997</v>
      </c>
      <c r="S1044">
        <v>0</v>
      </c>
      <c r="T1044">
        <v>0</v>
      </c>
      <c r="U1044">
        <v>30.882899999999999</v>
      </c>
      <c r="V1044">
        <v>0</v>
      </c>
      <c r="W1044" t="s">
        <v>1</v>
      </c>
    </row>
    <row r="1045" spans="1:23">
      <c r="A1045" t="s">
        <v>8563</v>
      </c>
      <c r="B1045" t="str">
        <f t="shared" si="64"/>
        <v>Mayo</v>
      </c>
      <c r="C1045" s="20" t="s">
        <v>8640</v>
      </c>
      <c r="D1045" t="s">
        <v>1</v>
      </c>
      <c r="E1045" t="s">
        <v>0</v>
      </c>
      <c r="F1045" t="str">
        <f t="shared" si="65"/>
        <v>CCF</v>
      </c>
      <c r="G1045" t="s">
        <v>8149</v>
      </c>
      <c r="H1045" t="s">
        <v>8150</v>
      </c>
      <c r="I1045">
        <v>1900</v>
      </c>
      <c r="J1045">
        <v>1900</v>
      </c>
      <c r="K1045" t="s">
        <v>8020</v>
      </c>
      <c r="L1045" t="str">
        <f t="shared" si="66"/>
        <v>NIT</v>
      </c>
      <c r="M1045" t="str">
        <f t="shared" si="67"/>
        <v>06141409801239</v>
      </c>
      <c r="N1045" t="s">
        <v>8021</v>
      </c>
      <c r="O1045">
        <v>0</v>
      </c>
      <c r="P1045">
        <v>0</v>
      </c>
      <c r="Q1045">
        <v>46.95</v>
      </c>
      <c r="R1045">
        <v>6.1035000000000004</v>
      </c>
      <c r="S1045">
        <v>0</v>
      </c>
      <c r="T1045">
        <v>0</v>
      </c>
      <c r="U1045">
        <v>53.0535</v>
      </c>
      <c r="V1045">
        <v>0</v>
      </c>
      <c r="W1045" t="s">
        <v>1</v>
      </c>
    </row>
    <row r="1046" spans="1:23">
      <c r="A1046" t="s">
        <v>8563</v>
      </c>
      <c r="B1046" t="str">
        <f t="shared" si="64"/>
        <v>Mayo</v>
      </c>
      <c r="C1046" s="20" t="s">
        <v>8640</v>
      </c>
      <c r="D1046" t="s">
        <v>1</v>
      </c>
      <c r="E1046" t="s">
        <v>0</v>
      </c>
      <c r="F1046" t="str">
        <f t="shared" si="65"/>
        <v>CCF</v>
      </c>
      <c r="G1046" t="s">
        <v>8149</v>
      </c>
      <c r="H1046" t="s">
        <v>8150</v>
      </c>
      <c r="I1046">
        <v>1901</v>
      </c>
      <c r="J1046">
        <v>1901</v>
      </c>
      <c r="K1046" t="s">
        <v>118</v>
      </c>
      <c r="L1046" t="str">
        <f t="shared" si="66"/>
        <v>NIT</v>
      </c>
      <c r="M1046" t="str">
        <f t="shared" si="67"/>
        <v>06141106071025</v>
      </c>
      <c r="N1046" t="s">
        <v>119</v>
      </c>
      <c r="O1046">
        <v>0</v>
      </c>
      <c r="P1046">
        <v>0</v>
      </c>
      <c r="Q1046">
        <v>6.6</v>
      </c>
      <c r="R1046">
        <v>0.85799999999999998</v>
      </c>
      <c r="S1046">
        <v>0</v>
      </c>
      <c r="T1046">
        <v>0</v>
      </c>
      <c r="U1046">
        <v>7.4579999999999993</v>
      </c>
      <c r="V1046">
        <v>0</v>
      </c>
      <c r="W1046" t="s">
        <v>1</v>
      </c>
    </row>
    <row r="1047" spans="1:23">
      <c r="A1047" t="s">
        <v>8563</v>
      </c>
      <c r="B1047" t="str">
        <f t="shared" si="64"/>
        <v>Mayo</v>
      </c>
      <c r="C1047" s="20" t="s">
        <v>8640</v>
      </c>
      <c r="D1047" t="s">
        <v>1</v>
      </c>
      <c r="E1047" t="s">
        <v>0</v>
      </c>
      <c r="F1047" t="str">
        <f t="shared" si="65"/>
        <v>CCF</v>
      </c>
      <c r="G1047" t="s">
        <v>8149</v>
      </c>
      <c r="H1047" t="s">
        <v>8150</v>
      </c>
      <c r="I1047">
        <v>1902</v>
      </c>
      <c r="J1047">
        <v>1902</v>
      </c>
      <c r="K1047" t="s">
        <v>140</v>
      </c>
      <c r="L1047" t="str">
        <f t="shared" si="66"/>
        <v>NIT</v>
      </c>
      <c r="M1047" t="str">
        <f t="shared" si="67"/>
        <v>06142110041021</v>
      </c>
      <c r="N1047" t="s">
        <v>141</v>
      </c>
      <c r="O1047">
        <v>0</v>
      </c>
      <c r="P1047">
        <v>0</v>
      </c>
      <c r="Q1047">
        <v>106</v>
      </c>
      <c r="R1047">
        <v>13.780000000000001</v>
      </c>
      <c r="S1047">
        <v>0</v>
      </c>
      <c r="T1047">
        <v>0</v>
      </c>
      <c r="U1047">
        <v>119.78</v>
      </c>
      <c r="V1047">
        <v>0</v>
      </c>
      <c r="W1047" t="s">
        <v>1</v>
      </c>
    </row>
    <row r="1048" spans="1:23">
      <c r="A1048" t="s">
        <v>8563</v>
      </c>
      <c r="B1048" t="str">
        <f t="shared" si="64"/>
        <v>Mayo</v>
      </c>
      <c r="C1048" s="20" t="s">
        <v>8640</v>
      </c>
      <c r="D1048" t="s">
        <v>1</v>
      </c>
      <c r="E1048" t="s">
        <v>0</v>
      </c>
      <c r="F1048" t="str">
        <f t="shared" si="65"/>
        <v>CCF</v>
      </c>
      <c r="G1048" t="s">
        <v>8149</v>
      </c>
      <c r="H1048" t="s">
        <v>8150</v>
      </c>
      <c r="I1048">
        <v>1903</v>
      </c>
      <c r="J1048">
        <v>1903</v>
      </c>
      <c r="K1048" t="s">
        <v>275</v>
      </c>
      <c r="L1048" t="str">
        <f t="shared" si="66"/>
        <v>NIT</v>
      </c>
      <c r="M1048" t="str">
        <f t="shared" si="67"/>
        <v>02101808710015</v>
      </c>
      <c r="N1048" t="s">
        <v>276</v>
      </c>
      <c r="O1048">
        <v>0</v>
      </c>
      <c r="P1048">
        <v>0</v>
      </c>
      <c r="Q1048">
        <v>15.5</v>
      </c>
      <c r="R1048">
        <v>2.0150000000000001</v>
      </c>
      <c r="S1048">
        <v>0</v>
      </c>
      <c r="T1048">
        <v>0</v>
      </c>
      <c r="U1048">
        <v>17.515000000000001</v>
      </c>
      <c r="V1048">
        <v>0</v>
      </c>
      <c r="W1048" t="s">
        <v>1</v>
      </c>
    </row>
    <row r="1049" spans="1:23">
      <c r="A1049" t="s">
        <v>8563</v>
      </c>
      <c r="B1049" t="str">
        <f t="shared" si="64"/>
        <v>Mayo</v>
      </c>
      <c r="C1049" s="20" t="s">
        <v>8640</v>
      </c>
      <c r="D1049" t="s">
        <v>1</v>
      </c>
      <c r="E1049" t="s">
        <v>0</v>
      </c>
      <c r="F1049" t="str">
        <f t="shared" si="65"/>
        <v>CCF</v>
      </c>
      <c r="G1049" t="s">
        <v>8149</v>
      </c>
      <c r="H1049" t="s">
        <v>8150</v>
      </c>
      <c r="I1049">
        <v>1904</v>
      </c>
      <c r="J1049">
        <v>1904</v>
      </c>
      <c r="K1049" t="s">
        <v>596</v>
      </c>
      <c r="L1049" t="str">
        <f t="shared" si="66"/>
        <v>NIT</v>
      </c>
      <c r="M1049" t="str">
        <f t="shared" si="67"/>
        <v>14180211520010</v>
      </c>
      <c r="N1049" t="s">
        <v>597</v>
      </c>
      <c r="O1049">
        <v>0</v>
      </c>
      <c r="P1049">
        <v>0</v>
      </c>
      <c r="Q1049">
        <v>634.08000000000004</v>
      </c>
      <c r="R1049">
        <v>82.430400000000006</v>
      </c>
      <c r="S1049">
        <v>0</v>
      </c>
      <c r="T1049">
        <v>0</v>
      </c>
      <c r="U1049">
        <v>716.5104</v>
      </c>
      <c r="V1049">
        <v>0</v>
      </c>
      <c r="W1049" t="s">
        <v>1</v>
      </c>
    </row>
    <row r="1050" spans="1:23">
      <c r="A1050" t="s">
        <v>8563</v>
      </c>
      <c r="B1050" t="str">
        <f t="shared" si="64"/>
        <v>Mayo</v>
      </c>
      <c r="C1050" s="20" t="s">
        <v>8640</v>
      </c>
      <c r="D1050" t="s">
        <v>1</v>
      </c>
      <c r="E1050" t="s">
        <v>0</v>
      </c>
      <c r="F1050" t="str">
        <f t="shared" si="65"/>
        <v>CCF</v>
      </c>
      <c r="G1050" t="s">
        <v>8149</v>
      </c>
      <c r="H1050" t="s">
        <v>8150</v>
      </c>
      <c r="I1050">
        <v>1905</v>
      </c>
      <c r="J1050">
        <v>1905</v>
      </c>
      <c r="K1050">
        <v>0</v>
      </c>
      <c r="L1050" t="str">
        <f t="shared" si="66"/>
        <v>DUI</v>
      </c>
      <c r="M1050" t="str">
        <f t="shared" si="67"/>
        <v>041130466</v>
      </c>
      <c r="N1050" t="s">
        <v>844</v>
      </c>
      <c r="O1050">
        <v>0</v>
      </c>
      <c r="P1050">
        <v>0</v>
      </c>
      <c r="Q1050">
        <v>234.3</v>
      </c>
      <c r="R1050">
        <v>30.459000000000003</v>
      </c>
      <c r="S1050">
        <v>0</v>
      </c>
      <c r="T1050">
        <v>0</v>
      </c>
      <c r="U1050">
        <v>264.75900000000001</v>
      </c>
      <c r="V1050" t="s">
        <v>8377</v>
      </c>
      <c r="W1050" t="s">
        <v>1</v>
      </c>
    </row>
    <row r="1051" spans="1:23">
      <c r="A1051" t="s">
        <v>8563</v>
      </c>
      <c r="B1051" t="str">
        <f t="shared" si="64"/>
        <v>Mayo</v>
      </c>
      <c r="C1051" s="20" t="s">
        <v>8640</v>
      </c>
      <c r="D1051" t="s">
        <v>1</v>
      </c>
      <c r="E1051" t="s">
        <v>0</v>
      </c>
      <c r="F1051" t="str">
        <f t="shared" si="65"/>
        <v>CCF</v>
      </c>
      <c r="G1051" t="s">
        <v>8149</v>
      </c>
      <c r="H1051" t="s">
        <v>8150</v>
      </c>
      <c r="I1051">
        <v>1906</v>
      </c>
      <c r="J1051">
        <v>1906</v>
      </c>
      <c r="K1051" t="s">
        <v>937</v>
      </c>
      <c r="L1051" t="str">
        <f t="shared" si="66"/>
        <v>NIT</v>
      </c>
      <c r="M1051" t="str">
        <f t="shared" si="67"/>
        <v>06012504731014</v>
      </c>
      <c r="N1051" t="s">
        <v>938</v>
      </c>
      <c r="O1051">
        <v>0</v>
      </c>
      <c r="P1051">
        <v>0</v>
      </c>
      <c r="Q1051">
        <v>889.27</v>
      </c>
      <c r="R1051">
        <v>115.60510000000001</v>
      </c>
      <c r="S1051">
        <v>0</v>
      </c>
      <c r="T1051">
        <v>0</v>
      </c>
      <c r="U1051">
        <v>1004.8751</v>
      </c>
      <c r="V1051">
        <v>0</v>
      </c>
      <c r="W1051" t="s">
        <v>1</v>
      </c>
    </row>
    <row r="1052" spans="1:23">
      <c r="A1052" t="s">
        <v>8563</v>
      </c>
      <c r="B1052" t="str">
        <f t="shared" si="64"/>
        <v>Mayo</v>
      </c>
      <c r="C1052" s="20" t="s">
        <v>8640</v>
      </c>
      <c r="D1052" t="s">
        <v>1</v>
      </c>
      <c r="E1052" t="s">
        <v>0</v>
      </c>
      <c r="F1052" t="str">
        <f t="shared" si="65"/>
        <v>CCF</v>
      </c>
      <c r="G1052" t="s">
        <v>8149</v>
      </c>
      <c r="H1052" t="s">
        <v>8150</v>
      </c>
      <c r="I1052">
        <v>1907</v>
      </c>
      <c r="J1052">
        <v>1907</v>
      </c>
      <c r="K1052" t="s">
        <v>1154</v>
      </c>
      <c r="L1052" t="str">
        <f t="shared" si="66"/>
        <v>NIT</v>
      </c>
      <c r="M1052" t="str">
        <f t="shared" si="67"/>
        <v>06141101721250</v>
      </c>
      <c r="N1052" t="s">
        <v>666</v>
      </c>
      <c r="O1052">
        <v>0</v>
      </c>
      <c r="P1052">
        <v>0</v>
      </c>
      <c r="Q1052">
        <v>226.29</v>
      </c>
      <c r="R1052">
        <v>29.4177</v>
      </c>
      <c r="S1052">
        <v>0</v>
      </c>
      <c r="T1052">
        <v>0</v>
      </c>
      <c r="U1052">
        <v>255.70769999999999</v>
      </c>
      <c r="V1052">
        <v>0</v>
      </c>
      <c r="W1052" t="s">
        <v>1</v>
      </c>
    </row>
    <row r="1053" spans="1:23">
      <c r="A1053" t="s">
        <v>8563</v>
      </c>
      <c r="B1053" t="str">
        <f t="shared" si="64"/>
        <v>Mayo</v>
      </c>
      <c r="C1053" s="20" t="s">
        <v>8640</v>
      </c>
      <c r="D1053" t="s">
        <v>1</v>
      </c>
      <c r="E1053" t="s">
        <v>0</v>
      </c>
      <c r="F1053" t="str">
        <f t="shared" si="65"/>
        <v>CCF</v>
      </c>
      <c r="G1053" t="s">
        <v>8149</v>
      </c>
      <c r="H1053" t="s">
        <v>8150</v>
      </c>
      <c r="I1053">
        <v>1908</v>
      </c>
      <c r="J1053">
        <v>1908</v>
      </c>
      <c r="K1053" t="s">
        <v>95</v>
      </c>
      <c r="L1053" t="str">
        <f t="shared" si="66"/>
        <v>NIT</v>
      </c>
      <c r="M1053" t="str">
        <f t="shared" si="67"/>
        <v>06142212650014</v>
      </c>
      <c r="N1053" t="s">
        <v>96</v>
      </c>
      <c r="O1053">
        <v>0</v>
      </c>
      <c r="P1053">
        <v>0</v>
      </c>
      <c r="Q1053">
        <v>877.48</v>
      </c>
      <c r="R1053">
        <v>114.0724</v>
      </c>
      <c r="S1053">
        <v>0</v>
      </c>
      <c r="T1053">
        <v>0</v>
      </c>
      <c r="U1053">
        <v>991.55240000000003</v>
      </c>
      <c r="V1053">
        <v>0</v>
      </c>
      <c r="W1053" t="s">
        <v>1</v>
      </c>
    </row>
    <row r="1054" spans="1:23">
      <c r="A1054" t="s">
        <v>8563</v>
      </c>
      <c r="B1054" t="str">
        <f t="shared" si="64"/>
        <v>Mayo</v>
      </c>
      <c r="C1054" s="20" t="s">
        <v>8640</v>
      </c>
      <c r="D1054" t="s">
        <v>1</v>
      </c>
      <c r="E1054" t="s">
        <v>0</v>
      </c>
      <c r="F1054" t="str">
        <f t="shared" si="65"/>
        <v>CCF</v>
      </c>
      <c r="G1054" t="s">
        <v>8149</v>
      </c>
      <c r="H1054" t="s">
        <v>8150</v>
      </c>
      <c r="I1054">
        <v>1909</v>
      </c>
      <c r="J1054">
        <v>1909</v>
      </c>
      <c r="K1054" t="s">
        <v>95</v>
      </c>
      <c r="L1054" t="str">
        <f t="shared" si="66"/>
        <v>NIT</v>
      </c>
      <c r="M1054" t="str">
        <f t="shared" si="67"/>
        <v>06142212650014</v>
      </c>
      <c r="N1054" t="s">
        <v>96</v>
      </c>
      <c r="O1054">
        <v>0</v>
      </c>
      <c r="P1054">
        <v>0</v>
      </c>
      <c r="Q1054">
        <v>6.32</v>
      </c>
      <c r="R1054">
        <v>0.82160000000000011</v>
      </c>
      <c r="S1054">
        <v>0</v>
      </c>
      <c r="T1054">
        <v>0</v>
      </c>
      <c r="U1054">
        <v>7.1416000000000004</v>
      </c>
      <c r="V1054">
        <v>0</v>
      </c>
      <c r="W1054" t="s">
        <v>1</v>
      </c>
    </row>
    <row r="1055" spans="1:23">
      <c r="A1055" t="s">
        <v>8563</v>
      </c>
      <c r="B1055" t="str">
        <f t="shared" si="64"/>
        <v>Mayo</v>
      </c>
      <c r="C1055" s="20" t="s">
        <v>8640</v>
      </c>
      <c r="D1055" t="s">
        <v>1</v>
      </c>
      <c r="E1055" t="s">
        <v>0</v>
      </c>
      <c r="F1055" t="str">
        <f t="shared" si="65"/>
        <v>CCF</v>
      </c>
      <c r="G1055" t="s">
        <v>8149</v>
      </c>
      <c r="H1055" t="s">
        <v>8150</v>
      </c>
      <c r="I1055">
        <v>1910</v>
      </c>
      <c r="J1055">
        <v>1910</v>
      </c>
      <c r="K1055" t="s">
        <v>95</v>
      </c>
      <c r="L1055" t="str">
        <f t="shared" si="66"/>
        <v>NIT</v>
      </c>
      <c r="M1055" t="str">
        <f t="shared" si="67"/>
        <v>06142212650014</v>
      </c>
      <c r="N1055" t="s">
        <v>96</v>
      </c>
      <c r="O1055">
        <v>0</v>
      </c>
      <c r="P1055">
        <v>0</v>
      </c>
      <c r="Q1055">
        <v>43.57</v>
      </c>
      <c r="R1055">
        <v>5.6641000000000004</v>
      </c>
      <c r="S1055">
        <v>0</v>
      </c>
      <c r="T1055">
        <v>0</v>
      </c>
      <c r="U1055">
        <v>49.234099999999998</v>
      </c>
      <c r="V1055">
        <v>0</v>
      </c>
      <c r="W1055" t="s">
        <v>1</v>
      </c>
    </row>
    <row r="1056" spans="1:23">
      <c r="A1056" t="s">
        <v>8563</v>
      </c>
      <c r="B1056" t="str">
        <f t="shared" si="64"/>
        <v>Mayo</v>
      </c>
      <c r="C1056" s="20" t="s">
        <v>8640</v>
      </c>
      <c r="D1056" t="s">
        <v>1</v>
      </c>
      <c r="E1056" t="s">
        <v>0</v>
      </c>
      <c r="F1056" t="str">
        <f t="shared" si="65"/>
        <v>CCF</v>
      </c>
      <c r="G1056" t="s">
        <v>8149</v>
      </c>
      <c r="H1056" t="s">
        <v>8150</v>
      </c>
      <c r="I1056">
        <v>1911</v>
      </c>
      <c r="J1056">
        <v>1911</v>
      </c>
      <c r="K1056" t="s">
        <v>95</v>
      </c>
      <c r="L1056" t="str">
        <f t="shared" si="66"/>
        <v>NIT</v>
      </c>
      <c r="M1056" t="str">
        <f t="shared" si="67"/>
        <v>06142212650014</v>
      </c>
      <c r="N1056" t="s">
        <v>96</v>
      </c>
      <c r="O1056">
        <v>0</v>
      </c>
      <c r="P1056">
        <v>0</v>
      </c>
      <c r="Q1056">
        <v>27.8</v>
      </c>
      <c r="R1056">
        <v>3.6140000000000003</v>
      </c>
      <c r="S1056">
        <v>0</v>
      </c>
      <c r="T1056">
        <v>0</v>
      </c>
      <c r="U1056">
        <v>31.414000000000001</v>
      </c>
      <c r="V1056">
        <v>0</v>
      </c>
      <c r="W1056" t="s">
        <v>1</v>
      </c>
    </row>
    <row r="1057" spans="1:23">
      <c r="A1057" t="s">
        <v>8563</v>
      </c>
      <c r="B1057" t="str">
        <f t="shared" si="64"/>
        <v>Mayo</v>
      </c>
      <c r="C1057" s="20" t="s">
        <v>8640</v>
      </c>
      <c r="D1057" t="s">
        <v>1</v>
      </c>
      <c r="E1057" t="s">
        <v>0</v>
      </c>
      <c r="F1057" t="str">
        <f t="shared" si="65"/>
        <v>CCF</v>
      </c>
      <c r="G1057" t="s">
        <v>8149</v>
      </c>
      <c r="H1057" t="s">
        <v>8150</v>
      </c>
      <c r="I1057">
        <v>1912</v>
      </c>
      <c r="J1057">
        <v>1912</v>
      </c>
      <c r="K1057" t="s">
        <v>95</v>
      </c>
      <c r="L1057" t="str">
        <f t="shared" si="66"/>
        <v>NIT</v>
      </c>
      <c r="M1057" t="str">
        <f t="shared" si="67"/>
        <v>06142212650014</v>
      </c>
      <c r="N1057" t="s">
        <v>96</v>
      </c>
      <c r="O1057">
        <v>0</v>
      </c>
      <c r="P1057">
        <v>0</v>
      </c>
      <c r="Q1057">
        <v>10.71</v>
      </c>
      <c r="R1057">
        <v>1.3923000000000001</v>
      </c>
      <c r="S1057">
        <v>0</v>
      </c>
      <c r="T1057">
        <v>0</v>
      </c>
      <c r="U1057">
        <v>12.102300000000001</v>
      </c>
      <c r="V1057">
        <v>0</v>
      </c>
      <c r="W1057" t="s">
        <v>1</v>
      </c>
    </row>
    <row r="1058" spans="1:23">
      <c r="A1058" t="s">
        <v>8563</v>
      </c>
      <c r="B1058" t="str">
        <f t="shared" si="64"/>
        <v>Mayo</v>
      </c>
      <c r="C1058" s="20" t="s">
        <v>8640</v>
      </c>
      <c r="D1058" t="s">
        <v>1</v>
      </c>
      <c r="E1058" t="s">
        <v>0</v>
      </c>
      <c r="F1058" t="str">
        <f t="shared" si="65"/>
        <v>CCF</v>
      </c>
      <c r="G1058" t="s">
        <v>8149</v>
      </c>
      <c r="H1058" t="s">
        <v>8150</v>
      </c>
      <c r="I1058">
        <v>1913</v>
      </c>
      <c r="J1058">
        <v>1913</v>
      </c>
      <c r="K1058" t="s">
        <v>95</v>
      </c>
      <c r="L1058" t="str">
        <f t="shared" si="66"/>
        <v>NIT</v>
      </c>
      <c r="M1058" t="str">
        <f t="shared" si="67"/>
        <v>06142212650014</v>
      </c>
      <c r="N1058" t="s">
        <v>96</v>
      </c>
      <c r="O1058">
        <v>0</v>
      </c>
      <c r="P1058">
        <v>0</v>
      </c>
      <c r="Q1058">
        <v>27.8</v>
      </c>
      <c r="R1058">
        <v>3.6140000000000003</v>
      </c>
      <c r="S1058">
        <v>0</v>
      </c>
      <c r="T1058">
        <v>0</v>
      </c>
      <c r="U1058">
        <v>31.414000000000001</v>
      </c>
      <c r="V1058">
        <v>0</v>
      </c>
      <c r="W1058" t="s">
        <v>1</v>
      </c>
    </row>
    <row r="1059" spans="1:23">
      <c r="A1059" t="s">
        <v>8563</v>
      </c>
      <c r="B1059" t="str">
        <f t="shared" si="64"/>
        <v>Mayo</v>
      </c>
      <c r="C1059" s="20" t="s">
        <v>8640</v>
      </c>
      <c r="D1059" t="s">
        <v>1</v>
      </c>
      <c r="E1059" t="s">
        <v>0</v>
      </c>
      <c r="F1059" t="str">
        <f t="shared" si="65"/>
        <v>CCF</v>
      </c>
      <c r="G1059" t="s">
        <v>8149</v>
      </c>
      <c r="H1059" t="s">
        <v>8150</v>
      </c>
      <c r="I1059">
        <v>1914</v>
      </c>
      <c r="J1059">
        <v>1914</v>
      </c>
      <c r="K1059" t="s">
        <v>95</v>
      </c>
      <c r="L1059" t="str">
        <f t="shared" si="66"/>
        <v>NIT</v>
      </c>
      <c r="M1059" t="str">
        <f t="shared" si="67"/>
        <v>06142212650014</v>
      </c>
      <c r="N1059" t="s">
        <v>96</v>
      </c>
      <c r="O1059">
        <v>0</v>
      </c>
      <c r="P1059">
        <v>0</v>
      </c>
      <c r="Q1059">
        <v>37.56</v>
      </c>
      <c r="R1059">
        <v>4.8828000000000005</v>
      </c>
      <c r="S1059">
        <v>0</v>
      </c>
      <c r="T1059">
        <v>0</v>
      </c>
      <c r="U1059">
        <v>42.442800000000005</v>
      </c>
      <c r="V1059">
        <v>0</v>
      </c>
      <c r="W1059" t="s">
        <v>1</v>
      </c>
    </row>
    <row r="1060" spans="1:23">
      <c r="A1060" t="s">
        <v>8563</v>
      </c>
      <c r="B1060" t="str">
        <f t="shared" si="64"/>
        <v>Mayo</v>
      </c>
      <c r="C1060" s="20" t="s">
        <v>8640</v>
      </c>
      <c r="D1060" t="s">
        <v>1</v>
      </c>
      <c r="E1060" t="s">
        <v>0</v>
      </c>
      <c r="F1060" t="str">
        <f t="shared" si="65"/>
        <v>CCF</v>
      </c>
      <c r="G1060" t="s">
        <v>8149</v>
      </c>
      <c r="H1060" t="s">
        <v>8150</v>
      </c>
      <c r="I1060">
        <v>1915</v>
      </c>
      <c r="J1060">
        <v>1915</v>
      </c>
      <c r="K1060" t="s">
        <v>95</v>
      </c>
      <c r="L1060" t="str">
        <f t="shared" si="66"/>
        <v>NIT</v>
      </c>
      <c r="M1060" t="str">
        <f t="shared" si="67"/>
        <v>06142212650014</v>
      </c>
      <c r="N1060" t="s">
        <v>96</v>
      </c>
      <c r="O1060">
        <v>0</v>
      </c>
      <c r="P1060">
        <v>0</v>
      </c>
      <c r="Q1060">
        <v>25.94</v>
      </c>
      <c r="R1060">
        <v>3.3722000000000003</v>
      </c>
      <c r="S1060">
        <v>0</v>
      </c>
      <c r="T1060">
        <v>0</v>
      </c>
      <c r="U1060">
        <v>29.312200000000001</v>
      </c>
      <c r="V1060">
        <v>0</v>
      </c>
      <c r="W1060" t="s">
        <v>1</v>
      </c>
    </row>
    <row r="1061" spans="1:23">
      <c r="A1061" t="s">
        <v>8563</v>
      </c>
      <c r="B1061" t="str">
        <f t="shared" si="64"/>
        <v>Mayo</v>
      </c>
      <c r="C1061" s="20" t="s">
        <v>8640</v>
      </c>
      <c r="D1061" t="s">
        <v>1</v>
      </c>
      <c r="E1061" t="s">
        <v>0</v>
      </c>
      <c r="F1061" t="str">
        <f t="shared" si="65"/>
        <v>CCF</v>
      </c>
      <c r="G1061" t="s">
        <v>8149</v>
      </c>
      <c r="H1061" t="s">
        <v>8150</v>
      </c>
      <c r="I1061">
        <v>1916</v>
      </c>
      <c r="J1061">
        <v>1916</v>
      </c>
      <c r="K1061" t="s">
        <v>95</v>
      </c>
      <c r="L1061" t="str">
        <f t="shared" si="66"/>
        <v>NIT</v>
      </c>
      <c r="M1061" t="str">
        <f t="shared" si="67"/>
        <v>06142212650014</v>
      </c>
      <c r="N1061" t="s">
        <v>96</v>
      </c>
      <c r="O1061">
        <v>0</v>
      </c>
      <c r="P1061">
        <v>0</v>
      </c>
      <c r="Q1061">
        <v>38.82</v>
      </c>
      <c r="R1061">
        <v>5.0466000000000006</v>
      </c>
      <c r="S1061">
        <v>0</v>
      </c>
      <c r="T1061">
        <v>0</v>
      </c>
      <c r="U1061">
        <v>43.866599999999998</v>
      </c>
      <c r="V1061">
        <v>0</v>
      </c>
      <c r="W1061" t="s">
        <v>1</v>
      </c>
    </row>
    <row r="1062" spans="1:23">
      <c r="A1062" t="s">
        <v>8563</v>
      </c>
      <c r="B1062" t="str">
        <f t="shared" si="64"/>
        <v>Mayo</v>
      </c>
      <c r="C1062" s="20" t="s">
        <v>8640</v>
      </c>
      <c r="D1062" t="s">
        <v>1</v>
      </c>
      <c r="E1062" t="s">
        <v>0</v>
      </c>
      <c r="F1062" t="str">
        <f t="shared" si="65"/>
        <v>CCF</v>
      </c>
      <c r="G1062" t="s">
        <v>8149</v>
      </c>
      <c r="H1062" t="s">
        <v>8150</v>
      </c>
      <c r="I1062">
        <v>1917</v>
      </c>
      <c r="J1062">
        <v>1917</v>
      </c>
      <c r="K1062" t="s">
        <v>95</v>
      </c>
      <c r="L1062" t="str">
        <f t="shared" si="66"/>
        <v>NIT</v>
      </c>
      <c r="M1062" t="str">
        <f t="shared" si="67"/>
        <v>06142212650014</v>
      </c>
      <c r="N1062" t="s">
        <v>96</v>
      </c>
      <c r="O1062">
        <v>0</v>
      </c>
      <c r="P1062">
        <v>0</v>
      </c>
      <c r="Q1062">
        <v>15.52</v>
      </c>
      <c r="R1062">
        <v>2.0175999999999998</v>
      </c>
      <c r="S1062">
        <v>0</v>
      </c>
      <c r="T1062">
        <v>0</v>
      </c>
      <c r="U1062">
        <v>17.537599999999998</v>
      </c>
      <c r="V1062">
        <v>0</v>
      </c>
      <c r="W1062" t="s">
        <v>1</v>
      </c>
    </row>
    <row r="1063" spans="1:23">
      <c r="A1063" t="s">
        <v>8563</v>
      </c>
      <c r="B1063" t="str">
        <f t="shared" ref="B1063:B1126" si="68">SUBSTITUTE(A1063,"AYO","ayo")</f>
        <v>Mayo</v>
      </c>
      <c r="C1063" s="20" t="s">
        <v>8640</v>
      </c>
      <c r="D1063" t="s">
        <v>1</v>
      </c>
      <c r="E1063" t="s">
        <v>0</v>
      </c>
      <c r="F1063" t="str">
        <f t="shared" si="65"/>
        <v>CCF</v>
      </c>
      <c r="G1063" t="s">
        <v>8149</v>
      </c>
      <c r="H1063" t="s">
        <v>8150</v>
      </c>
      <c r="I1063">
        <v>1918</v>
      </c>
      <c r="J1063">
        <v>1918</v>
      </c>
      <c r="K1063" t="s">
        <v>95</v>
      </c>
      <c r="L1063" t="str">
        <f t="shared" si="66"/>
        <v>NIT</v>
      </c>
      <c r="M1063" t="str">
        <f t="shared" si="67"/>
        <v>06142212650014</v>
      </c>
      <c r="N1063" t="s">
        <v>96</v>
      </c>
      <c r="O1063">
        <v>0</v>
      </c>
      <c r="P1063">
        <v>0</v>
      </c>
      <c r="Q1063">
        <v>41.7</v>
      </c>
      <c r="R1063">
        <v>5.4210000000000003</v>
      </c>
      <c r="S1063">
        <v>0</v>
      </c>
      <c r="T1063">
        <v>0</v>
      </c>
      <c r="U1063">
        <v>47.121000000000002</v>
      </c>
      <c r="V1063">
        <v>0</v>
      </c>
      <c r="W1063" t="s">
        <v>1</v>
      </c>
    </row>
    <row r="1064" spans="1:23">
      <c r="A1064" t="s">
        <v>8563</v>
      </c>
      <c r="B1064" t="str">
        <f t="shared" si="68"/>
        <v>Mayo</v>
      </c>
      <c r="C1064" s="20" t="s">
        <v>8640</v>
      </c>
      <c r="D1064" t="s">
        <v>1</v>
      </c>
      <c r="E1064" t="s">
        <v>0</v>
      </c>
      <c r="F1064" t="str">
        <f t="shared" si="65"/>
        <v>CCF</v>
      </c>
      <c r="G1064" t="s">
        <v>8149</v>
      </c>
      <c r="H1064" t="s">
        <v>8150</v>
      </c>
      <c r="I1064">
        <v>1919</v>
      </c>
      <c r="J1064">
        <v>1919</v>
      </c>
      <c r="K1064" t="s">
        <v>95</v>
      </c>
      <c r="L1064" t="str">
        <f t="shared" si="66"/>
        <v>NIT</v>
      </c>
      <c r="M1064" t="str">
        <f t="shared" si="67"/>
        <v>06142212650014</v>
      </c>
      <c r="N1064" t="s">
        <v>96</v>
      </c>
      <c r="O1064">
        <v>0</v>
      </c>
      <c r="P1064">
        <v>0</v>
      </c>
      <c r="Q1064">
        <v>26.12</v>
      </c>
      <c r="R1064">
        <v>3.3956000000000004</v>
      </c>
      <c r="S1064">
        <v>0</v>
      </c>
      <c r="T1064">
        <v>0</v>
      </c>
      <c r="U1064">
        <v>29.515600000000003</v>
      </c>
      <c r="V1064">
        <v>0</v>
      </c>
      <c r="W1064" t="s">
        <v>1</v>
      </c>
    </row>
    <row r="1065" spans="1:23">
      <c r="A1065" t="s">
        <v>8563</v>
      </c>
      <c r="B1065" t="str">
        <f t="shared" si="68"/>
        <v>Mayo</v>
      </c>
      <c r="C1065" s="20" t="s">
        <v>8640</v>
      </c>
      <c r="D1065" t="s">
        <v>1</v>
      </c>
      <c r="E1065" t="s">
        <v>0</v>
      </c>
      <c r="F1065" t="str">
        <f t="shared" si="65"/>
        <v>CCF</v>
      </c>
      <c r="G1065" t="s">
        <v>8149</v>
      </c>
      <c r="H1065" t="s">
        <v>8150</v>
      </c>
      <c r="I1065">
        <v>1920</v>
      </c>
      <c r="J1065">
        <v>1920</v>
      </c>
      <c r="K1065" t="s">
        <v>95</v>
      </c>
      <c r="L1065" t="str">
        <f t="shared" si="66"/>
        <v>NIT</v>
      </c>
      <c r="M1065" t="str">
        <f t="shared" si="67"/>
        <v>06142212650014</v>
      </c>
      <c r="N1065" t="s">
        <v>96</v>
      </c>
      <c r="O1065">
        <v>0</v>
      </c>
      <c r="P1065">
        <v>0</v>
      </c>
      <c r="Q1065">
        <v>42.48</v>
      </c>
      <c r="R1065">
        <v>5.5224000000000002</v>
      </c>
      <c r="S1065">
        <v>0</v>
      </c>
      <c r="T1065">
        <v>0</v>
      </c>
      <c r="U1065">
        <v>48.002399999999994</v>
      </c>
      <c r="V1065">
        <v>0</v>
      </c>
      <c r="W1065" t="s">
        <v>1</v>
      </c>
    </row>
    <row r="1066" spans="1:23">
      <c r="A1066" t="s">
        <v>8563</v>
      </c>
      <c r="B1066" t="str">
        <f t="shared" si="68"/>
        <v>Mayo</v>
      </c>
      <c r="C1066" s="20" t="s">
        <v>8640</v>
      </c>
      <c r="D1066" t="s">
        <v>1</v>
      </c>
      <c r="E1066" t="s">
        <v>0</v>
      </c>
      <c r="F1066" t="str">
        <f t="shared" si="65"/>
        <v>CCF</v>
      </c>
      <c r="G1066" t="s">
        <v>8149</v>
      </c>
      <c r="H1066" t="s">
        <v>8150</v>
      </c>
      <c r="I1066">
        <v>1921</v>
      </c>
      <c r="J1066">
        <v>1921</v>
      </c>
      <c r="K1066" t="s">
        <v>95</v>
      </c>
      <c r="L1066" t="str">
        <f t="shared" si="66"/>
        <v>NIT</v>
      </c>
      <c r="M1066" t="str">
        <f t="shared" si="67"/>
        <v>06142212650014</v>
      </c>
      <c r="N1066" t="s">
        <v>96</v>
      </c>
      <c r="O1066">
        <v>0</v>
      </c>
      <c r="P1066">
        <v>0</v>
      </c>
      <c r="Q1066">
        <v>21.48</v>
      </c>
      <c r="R1066">
        <v>2.7924000000000002</v>
      </c>
      <c r="S1066">
        <v>0</v>
      </c>
      <c r="T1066">
        <v>0</v>
      </c>
      <c r="U1066">
        <v>24.272400000000001</v>
      </c>
      <c r="V1066">
        <v>0</v>
      </c>
      <c r="W1066" t="s">
        <v>1</v>
      </c>
    </row>
    <row r="1067" spans="1:23">
      <c r="A1067" t="s">
        <v>8563</v>
      </c>
      <c r="B1067" t="str">
        <f t="shared" si="68"/>
        <v>Mayo</v>
      </c>
      <c r="C1067" s="20" t="s">
        <v>8640</v>
      </c>
      <c r="D1067" t="s">
        <v>1</v>
      </c>
      <c r="E1067" t="s">
        <v>0</v>
      </c>
      <c r="F1067" t="str">
        <f t="shared" si="65"/>
        <v>CCF</v>
      </c>
      <c r="G1067" t="s">
        <v>8149</v>
      </c>
      <c r="H1067" t="s">
        <v>8150</v>
      </c>
      <c r="I1067">
        <v>1922</v>
      </c>
      <c r="J1067">
        <v>1922</v>
      </c>
      <c r="K1067" t="s">
        <v>95</v>
      </c>
      <c r="L1067" t="str">
        <f t="shared" si="66"/>
        <v>NIT</v>
      </c>
      <c r="M1067" t="str">
        <f t="shared" si="67"/>
        <v>06142212650014</v>
      </c>
      <c r="N1067" t="s">
        <v>96</v>
      </c>
      <c r="O1067">
        <v>0</v>
      </c>
      <c r="P1067">
        <v>0</v>
      </c>
      <c r="Q1067">
        <v>25.99</v>
      </c>
      <c r="R1067">
        <v>3.3786999999999998</v>
      </c>
      <c r="S1067">
        <v>0</v>
      </c>
      <c r="T1067">
        <v>0</v>
      </c>
      <c r="U1067">
        <v>29.368699999999997</v>
      </c>
      <c r="V1067">
        <v>0</v>
      </c>
      <c r="W1067" t="s">
        <v>1</v>
      </c>
    </row>
    <row r="1068" spans="1:23">
      <c r="A1068" t="s">
        <v>8563</v>
      </c>
      <c r="B1068" t="str">
        <f t="shared" si="68"/>
        <v>Mayo</v>
      </c>
      <c r="C1068" s="20" t="s">
        <v>8640</v>
      </c>
      <c r="D1068" t="s">
        <v>1</v>
      </c>
      <c r="E1068" t="s">
        <v>0</v>
      </c>
      <c r="F1068" t="str">
        <f t="shared" si="65"/>
        <v>CCF</v>
      </c>
      <c r="G1068" t="s">
        <v>8149</v>
      </c>
      <c r="H1068" t="s">
        <v>8150</v>
      </c>
      <c r="I1068">
        <v>1923</v>
      </c>
      <c r="J1068">
        <v>1923</v>
      </c>
      <c r="K1068" t="s">
        <v>95</v>
      </c>
      <c r="L1068" t="str">
        <f t="shared" si="66"/>
        <v>NIT</v>
      </c>
      <c r="M1068" t="str">
        <f t="shared" si="67"/>
        <v>06142212650014</v>
      </c>
      <c r="N1068" t="s">
        <v>96</v>
      </c>
      <c r="O1068">
        <v>0</v>
      </c>
      <c r="P1068">
        <v>0</v>
      </c>
      <c r="Q1068">
        <v>21.9</v>
      </c>
      <c r="R1068">
        <v>2.847</v>
      </c>
      <c r="S1068">
        <v>0</v>
      </c>
      <c r="T1068">
        <v>0</v>
      </c>
      <c r="U1068">
        <v>24.747</v>
      </c>
      <c r="V1068">
        <v>0</v>
      </c>
      <c r="W1068" t="s">
        <v>1</v>
      </c>
    </row>
    <row r="1069" spans="1:23">
      <c r="A1069" t="s">
        <v>8563</v>
      </c>
      <c r="B1069" t="str">
        <f t="shared" si="68"/>
        <v>Mayo</v>
      </c>
      <c r="C1069" s="20" t="s">
        <v>8640</v>
      </c>
      <c r="D1069" t="s">
        <v>1</v>
      </c>
      <c r="E1069" t="s">
        <v>0</v>
      </c>
      <c r="F1069" t="str">
        <f t="shared" si="65"/>
        <v>CCF</v>
      </c>
      <c r="G1069" t="s">
        <v>8149</v>
      </c>
      <c r="H1069" t="s">
        <v>8150</v>
      </c>
      <c r="I1069">
        <v>1924</v>
      </c>
      <c r="J1069">
        <v>1924</v>
      </c>
      <c r="K1069" t="s">
        <v>95</v>
      </c>
      <c r="L1069" t="str">
        <f t="shared" si="66"/>
        <v>NIT</v>
      </c>
      <c r="M1069" t="str">
        <f t="shared" si="67"/>
        <v>06142212650014</v>
      </c>
      <c r="N1069" t="s">
        <v>96</v>
      </c>
      <c r="O1069">
        <v>0</v>
      </c>
      <c r="P1069">
        <v>0</v>
      </c>
      <c r="Q1069">
        <v>20.64</v>
      </c>
      <c r="R1069">
        <v>2.6832000000000003</v>
      </c>
      <c r="S1069">
        <v>0</v>
      </c>
      <c r="T1069">
        <v>0</v>
      </c>
      <c r="U1069">
        <v>23.3232</v>
      </c>
      <c r="V1069">
        <v>0</v>
      </c>
      <c r="W1069" t="s">
        <v>1</v>
      </c>
    </row>
    <row r="1070" spans="1:23">
      <c r="A1070" t="s">
        <v>8563</v>
      </c>
      <c r="B1070" t="str">
        <f t="shared" si="68"/>
        <v>Mayo</v>
      </c>
      <c r="C1070" s="20" t="s">
        <v>8640</v>
      </c>
      <c r="D1070" t="s">
        <v>1</v>
      </c>
      <c r="E1070" t="s">
        <v>0</v>
      </c>
      <c r="F1070" t="str">
        <f t="shared" si="65"/>
        <v>CCF</v>
      </c>
      <c r="G1070" t="s">
        <v>8149</v>
      </c>
      <c r="H1070" t="s">
        <v>8150</v>
      </c>
      <c r="I1070">
        <v>1925</v>
      </c>
      <c r="J1070">
        <v>1925</v>
      </c>
      <c r="K1070" t="s">
        <v>95</v>
      </c>
      <c r="L1070" t="str">
        <f t="shared" si="66"/>
        <v>NIT</v>
      </c>
      <c r="M1070" t="str">
        <f t="shared" si="67"/>
        <v>06142212650014</v>
      </c>
      <c r="N1070" t="s">
        <v>96</v>
      </c>
      <c r="O1070">
        <v>0</v>
      </c>
      <c r="P1070">
        <v>0</v>
      </c>
      <c r="Q1070">
        <v>14.74</v>
      </c>
      <c r="R1070">
        <v>1.9162000000000001</v>
      </c>
      <c r="S1070">
        <v>0</v>
      </c>
      <c r="T1070">
        <v>0</v>
      </c>
      <c r="U1070">
        <v>16.656200000000002</v>
      </c>
      <c r="V1070">
        <v>0</v>
      </c>
      <c r="W1070" t="s">
        <v>1</v>
      </c>
    </row>
    <row r="1071" spans="1:23">
      <c r="A1071" t="s">
        <v>8563</v>
      </c>
      <c r="B1071" t="str">
        <f t="shared" si="68"/>
        <v>Mayo</v>
      </c>
      <c r="C1071" s="20" t="s">
        <v>8640</v>
      </c>
      <c r="D1071" t="s">
        <v>1</v>
      </c>
      <c r="E1071" t="s">
        <v>0</v>
      </c>
      <c r="F1071" t="str">
        <f t="shared" si="65"/>
        <v>CCF</v>
      </c>
      <c r="G1071" t="s">
        <v>8149</v>
      </c>
      <c r="H1071" t="s">
        <v>8150</v>
      </c>
      <c r="I1071">
        <v>1926</v>
      </c>
      <c r="J1071">
        <v>1926</v>
      </c>
      <c r="K1071" t="s">
        <v>95</v>
      </c>
      <c r="L1071" t="str">
        <f t="shared" si="66"/>
        <v>NIT</v>
      </c>
      <c r="M1071" t="str">
        <f t="shared" si="67"/>
        <v>06142212650014</v>
      </c>
      <c r="N1071" t="s">
        <v>96</v>
      </c>
      <c r="O1071">
        <v>0</v>
      </c>
      <c r="P1071">
        <v>0</v>
      </c>
      <c r="Q1071">
        <v>19.62</v>
      </c>
      <c r="R1071">
        <v>2.5506000000000002</v>
      </c>
      <c r="S1071">
        <v>0</v>
      </c>
      <c r="T1071">
        <v>0</v>
      </c>
      <c r="U1071">
        <v>22.1706</v>
      </c>
      <c r="V1071">
        <v>0</v>
      </c>
      <c r="W1071" t="s">
        <v>1</v>
      </c>
    </row>
    <row r="1072" spans="1:23">
      <c r="A1072" t="s">
        <v>8563</v>
      </c>
      <c r="B1072" t="str">
        <f t="shared" si="68"/>
        <v>Mayo</v>
      </c>
      <c r="C1072" s="20" t="s">
        <v>8640</v>
      </c>
      <c r="D1072" t="s">
        <v>1</v>
      </c>
      <c r="E1072" t="s">
        <v>0</v>
      </c>
      <c r="F1072" t="str">
        <f t="shared" si="65"/>
        <v>CCF</v>
      </c>
      <c r="G1072" t="s">
        <v>8149</v>
      </c>
      <c r="H1072" t="s">
        <v>8150</v>
      </c>
      <c r="I1072">
        <v>1927</v>
      </c>
      <c r="J1072">
        <v>1927</v>
      </c>
      <c r="K1072" t="s">
        <v>95</v>
      </c>
      <c r="L1072" t="str">
        <f t="shared" si="66"/>
        <v>NIT</v>
      </c>
      <c r="M1072" t="str">
        <f t="shared" si="67"/>
        <v>06142212650014</v>
      </c>
      <c r="N1072" t="s">
        <v>96</v>
      </c>
      <c r="O1072">
        <v>0</v>
      </c>
      <c r="P1072">
        <v>0</v>
      </c>
      <c r="Q1072">
        <v>35.22</v>
      </c>
      <c r="R1072">
        <v>4.5785999999999998</v>
      </c>
      <c r="S1072">
        <v>0</v>
      </c>
      <c r="T1072">
        <v>0</v>
      </c>
      <c r="U1072">
        <v>39.7986</v>
      </c>
      <c r="V1072">
        <v>0</v>
      </c>
      <c r="W1072" t="s">
        <v>1</v>
      </c>
    </row>
    <row r="1073" spans="1:23">
      <c r="A1073" t="s">
        <v>8563</v>
      </c>
      <c r="B1073" t="str">
        <f t="shared" si="68"/>
        <v>Mayo</v>
      </c>
      <c r="C1073" s="20" t="s">
        <v>8640</v>
      </c>
      <c r="D1073" t="s">
        <v>1</v>
      </c>
      <c r="E1073" t="s">
        <v>0</v>
      </c>
      <c r="F1073" t="str">
        <f t="shared" si="65"/>
        <v>CCF</v>
      </c>
      <c r="G1073" t="s">
        <v>8149</v>
      </c>
      <c r="H1073" t="s">
        <v>8150</v>
      </c>
      <c r="I1073">
        <v>1928</v>
      </c>
      <c r="J1073">
        <v>1928</v>
      </c>
      <c r="K1073" t="s">
        <v>95</v>
      </c>
      <c r="L1073" t="str">
        <f t="shared" si="66"/>
        <v>NIT</v>
      </c>
      <c r="M1073" t="str">
        <f t="shared" si="67"/>
        <v>06142212650014</v>
      </c>
      <c r="N1073" t="s">
        <v>96</v>
      </c>
      <c r="O1073">
        <v>0</v>
      </c>
      <c r="P1073">
        <v>0</v>
      </c>
      <c r="Q1073">
        <v>21.48</v>
      </c>
      <c r="R1073">
        <v>2.7924000000000002</v>
      </c>
      <c r="S1073">
        <v>0</v>
      </c>
      <c r="T1073">
        <v>0</v>
      </c>
      <c r="U1073">
        <v>24.272400000000001</v>
      </c>
      <c r="V1073">
        <v>0</v>
      </c>
      <c r="W1073" t="s">
        <v>1</v>
      </c>
    </row>
    <row r="1074" spans="1:23">
      <c r="A1074" t="s">
        <v>8563</v>
      </c>
      <c r="B1074" t="str">
        <f t="shared" si="68"/>
        <v>Mayo</v>
      </c>
      <c r="C1074" s="20" t="s">
        <v>8640</v>
      </c>
      <c r="D1074" t="s">
        <v>1</v>
      </c>
      <c r="E1074" t="s">
        <v>0</v>
      </c>
      <c r="F1074" t="str">
        <f t="shared" si="65"/>
        <v>CCF</v>
      </c>
      <c r="G1074" t="s">
        <v>8149</v>
      </c>
      <c r="H1074" t="s">
        <v>8150</v>
      </c>
      <c r="I1074">
        <v>1929</v>
      </c>
      <c r="J1074">
        <v>1929</v>
      </c>
      <c r="K1074" t="s">
        <v>95</v>
      </c>
      <c r="L1074" t="str">
        <f t="shared" si="66"/>
        <v>NIT</v>
      </c>
      <c r="M1074" t="str">
        <f t="shared" si="67"/>
        <v>06142212650014</v>
      </c>
      <c r="N1074" t="s">
        <v>96</v>
      </c>
      <c r="O1074">
        <v>0</v>
      </c>
      <c r="P1074">
        <v>0</v>
      </c>
      <c r="Q1074">
        <v>25.34</v>
      </c>
      <c r="R1074">
        <v>3.2942</v>
      </c>
      <c r="S1074">
        <v>0</v>
      </c>
      <c r="T1074">
        <v>0</v>
      </c>
      <c r="U1074">
        <v>28.6342</v>
      </c>
      <c r="V1074">
        <v>0</v>
      </c>
      <c r="W1074" t="s">
        <v>1</v>
      </c>
    </row>
    <row r="1075" spans="1:23">
      <c r="A1075" t="s">
        <v>8563</v>
      </c>
      <c r="B1075" t="str">
        <f t="shared" si="68"/>
        <v>Mayo</v>
      </c>
      <c r="C1075" s="20" t="s">
        <v>8640</v>
      </c>
      <c r="D1075" t="s">
        <v>1</v>
      </c>
      <c r="E1075" t="s">
        <v>0</v>
      </c>
      <c r="F1075" t="str">
        <f t="shared" si="65"/>
        <v>CCF</v>
      </c>
      <c r="G1075" t="s">
        <v>8149</v>
      </c>
      <c r="H1075" t="s">
        <v>8150</v>
      </c>
      <c r="I1075">
        <v>1930</v>
      </c>
      <c r="J1075">
        <v>1930</v>
      </c>
      <c r="K1075" t="s">
        <v>95</v>
      </c>
      <c r="L1075" t="str">
        <f t="shared" si="66"/>
        <v>NIT</v>
      </c>
      <c r="M1075" t="str">
        <f t="shared" si="67"/>
        <v>06142212650014</v>
      </c>
      <c r="N1075" t="s">
        <v>96</v>
      </c>
      <c r="O1075">
        <v>0</v>
      </c>
      <c r="P1075">
        <v>0</v>
      </c>
      <c r="Q1075">
        <v>19.579999999999998</v>
      </c>
      <c r="R1075">
        <v>2.5453999999999999</v>
      </c>
      <c r="S1075">
        <v>0</v>
      </c>
      <c r="T1075">
        <v>0</v>
      </c>
      <c r="U1075">
        <v>22.125399999999999</v>
      </c>
      <c r="V1075">
        <v>0</v>
      </c>
      <c r="W1075" t="s">
        <v>1</v>
      </c>
    </row>
    <row r="1076" spans="1:23">
      <c r="A1076" t="s">
        <v>8563</v>
      </c>
      <c r="B1076" t="str">
        <f t="shared" si="68"/>
        <v>Mayo</v>
      </c>
      <c r="C1076" s="20" t="s">
        <v>8640</v>
      </c>
      <c r="D1076" t="s">
        <v>1</v>
      </c>
      <c r="E1076" t="s">
        <v>0</v>
      </c>
      <c r="F1076" t="str">
        <f t="shared" si="65"/>
        <v>CCF</v>
      </c>
      <c r="G1076" t="s">
        <v>8149</v>
      </c>
      <c r="H1076" t="s">
        <v>8150</v>
      </c>
      <c r="I1076">
        <v>1931</v>
      </c>
      <c r="J1076">
        <v>1931</v>
      </c>
      <c r="K1076" t="s">
        <v>95</v>
      </c>
      <c r="L1076" t="str">
        <f t="shared" si="66"/>
        <v>NIT</v>
      </c>
      <c r="M1076" t="str">
        <f t="shared" si="67"/>
        <v>06142212650014</v>
      </c>
      <c r="N1076" t="s">
        <v>96</v>
      </c>
      <c r="O1076">
        <v>0</v>
      </c>
      <c r="P1076">
        <v>0</v>
      </c>
      <c r="Q1076">
        <v>42.51</v>
      </c>
      <c r="R1076">
        <v>5.5263</v>
      </c>
      <c r="S1076">
        <v>0</v>
      </c>
      <c r="T1076">
        <v>0</v>
      </c>
      <c r="U1076">
        <v>48.036299999999997</v>
      </c>
      <c r="V1076">
        <v>0</v>
      </c>
      <c r="W1076" t="s">
        <v>1</v>
      </c>
    </row>
    <row r="1077" spans="1:23">
      <c r="A1077" t="s">
        <v>8563</v>
      </c>
      <c r="B1077" t="str">
        <f t="shared" si="68"/>
        <v>Mayo</v>
      </c>
      <c r="C1077" s="20" t="s">
        <v>8640</v>
      </c>
      <c r="D1077" t="s">
        <v>1</v>
      </c>
      <c r="E1077" t="s">
        <v>0</v>
      </c>
      <c r="F1077" t="str">
        <f t="shared" si="65"/>
        <v>CCF</v>
      </c>
      <c r="G1077" t="s">
        <v>8149</v>
      </c>
      <c r="H1077" t="s">
        <v>8150</v>
      </c>
      <c r="I1077">
        <v>1932</v>
      </c>
      <c r="J1077">
        <v>1932</v>
      </c>
      <c r="K1077" t="s">
        <v>95</v>
      </c>
      <c r="L1077" t="str">
        <f t="shared" si="66"/>
        <v>NIT</v>
      </c>
      <c r="M1077" t="str">
        <f t="shared" si="67"/>
        <v>06142212650014</v>
      </c>
      <c r="N1077" t="s">
        <v>96</v>
      </c>
      <c r="O1077">
        <v>0</v>
      </c>
      <c r="P1077">
        <v>0</v>
      </c>
      <c r="Q1077">
        <v>46.36</v>
      </c>
      <c r="R1077">
        <v>6.0267999999999997</v>
      </c>
      <c r="S1077">
        <v>0</v>
      </c>
      <c r="T1077">
        <v>0</v>
      </c>
      <c r="U1077">
        <v>52.386800000000001</v>
      </c>
      <c r="V1077">
        <v>0</v>
      </c>
      <c r="W1077" t="s">
        <v>1</v>
      </c>
    </row>
    <row r="1078" spans="1:23">
      <c r="A1078" t="s">
        <v>8563</v>
      </c>
      <c r="B1078" t="str">
        <f t="shared" si="68"/>
        <v>Mayo</v>
      </c>
      <c r="C1078" s="20" t="s">
        <v>8640</v>
      </c>
      <c r="D1078" t="s">
        <v>1</v>
      </c>
      <c r="E1078" t="s">
        <v>0</v>
      </c>
      <c r="F1078" t="str">
        <f t="shared" si="65"/>
        <v>CCF</v>
      </c>
      <c r="G1078" t="s">
        <v>8149</v>
      </c>
      <c r="H1078" t="s">
        <v>8150</v>
      </c>
      <c r="I1078">
        <v>1934</v>
      </c>
      <c r="J1078">
        <v>1934</v>
      </c>
      <c r="K1078" t="s">
        <v>95</v>
      </c>
      <c r="L1078" t="str">
        <f t="shared" si="66"/>
        <v>NIT</v>
      </c>
      <c r="M1078" t="str">
        <f t="shared" si="67"/>
        <v>06142212650014</v>
      </c>
      <c r="N1078" t="s">
        <v>96</v>
      </c>
      <c r="O1078">
        <v>0</v>
      </c>
      <c r="P1078">
        <v>0</v>
      </c>
      <c r="Q1078">
        <v>14.32</v>
      </c>
      <c r="R1078">
        <v>1.8616000000000001</v>
      </c>
      <c r="S1078">
        <v>0</v>
      </c>
      <c r="T1078">
        <v>0</v>
      </c>
      <c r="U1078">
        <v>16.1816</v>
      </c>
      <c r="V1078">
        <v>0</v>
      </c>
      <c r="W1078" t="s">
        <v>1</v>
      </c>
    </row>
    <row r="1079" spans="1:23">
      <c r="A1079" t="s">
        <v>8563</v>
      </c>
      <c r="B1079" t="str">
        <f t="shared" si="68"/>
        <v>Mayo</v>
      </c>
      <c r="C1079" s="20" t="s">
        <v>8640</v>
      </c>
      <c r="D1079" t="s">
        <v>1</v>
      </c>
      <c r="E1079" t="s">
        <v>0</v>
      </c>
      <c r="F1079" t="str">
        <f t="shared" si="65"/>
        <v>CCF</v>
      </c>
      <c r="G1079" t="s">
        <v>8149</v>
      </c>
      <c r="H1079" t="s">
        <v>8150</v>
      </c>
      <c r="I1079">
        <v>1935</v>
      </c>
      <c r="J1079">
        <v>1935</v>
      </c>
      <c r="K1079" t="s">
        <v>95</v>
      </c>
      <c r="L1079" t="str">
        <f t="shared" si="66"/>
        <v>NIT</v>
      </c>
      <c r="M1079" t="str">
        <f t="shared" si="67"/>
        <v>06142212650014</v>
      </c>
      <c r="N1079" t="s">
        <v>96</v>
      </c>
      <c r="O1079">
        <v>0</v>
      </c>
      <c r="P1079">
        <v>0</v>
      </c>
      <c r="Q1079">
        <v>19.62</v>
      </c>
      <c r="R1079">
        <v>2.5506000000000002</v>
      </c>
      <c r="S1079">
        <v>0</v>
      </c>
      <c r="T1079">
        <v>0</v>
      </c>
      <c r="U1079">
        <v>22.1706</v>
      </c>
      <c r="V1079">
        <v>0</v>
      </c>
      <c r="W1079" t="s">
        <v>1</v>
      </c>
    </row>
    <row r="1080" spans="1:23">
      <c r="A1080" t="s">
        <v>8563</v>
      </c>
      <c r="B1080" t="str">
        <f t="shared" si="68"/>
        <v>Mayo</v>
      </c>
      <c r="C1080" s="20" t="s">
        <v>8640</v>
      </c>
      <c r="D1080" t="s">
        <v>1</v>
      </c>
      <c r="E1080" t="s">
        <v>0</v>
      </c>
      <c r="F1080" t="str">
        <f t="shared" si="65"/>
        <v>CCF</v>
      </c>
      <c r="G1080" t="s">
        <v>8149</v>
      </c>
      <c r="H1080" t="s">
        <v>8150</v>
      </c>
      <c r="I1080">
        <v>1936</v>
      </c>
      <c r="J1080">
        <v>1936</v>
      </c>
      <c r="K1080" t="s">
        <v>95</v>
      </c>
      <c r="L1080" t="str">
        <f t="shared" si="66"/>
        <v>NIT</v>
      </c>
      <c r="M1080" t="str">
        <f t="shared" si="67"/>
        <v>06142212650014</v>
      </c>
      <c r="N1080" t="s">
        <v>96</v>
      </c>
      <c r="O1080">
        <v>0</v>
      </c>
      <c r="P1080">
        <v>0</v>
      </c>
      <c r="Q1080">
        <v>12.46</v>
      </c>
      <c r="R1080">
        <v>1.6198000000000001</v>
      </c>
      <c r="S1080">
        <v>0</v>
      </c>
      <c r="T1080">
        <v>0</v>
      </c>
      <c r="U1080">
        <v>14.079800000000001</v>
      </c>
      <c r="V1080">
        <v>0</v>
      </c>
      <c r="W1080" t="s">
        <v>1</v>
      </c>
    </row>
    <row r="1081" spans="1:23">
      <c r="A1081" t="s">
        <v>8563</v>
      </c>
      <c r="B1081" t="str">
        <f t="shared" si="68"/>
        <v>Mayo</v>
      </c>
      <c r="C1081" s="20" t="s">
        <v>8640</v>
      </c>
      <c r="D1081" t="s">
        <v>1</v>
      </c>
      <c r="E1081" t="s">
        <v>0</v>
      </c>
      <c r="F1081" t="str">
        <f t="shared" si="65"/>
        <v>CCF</v>
      </c>
      <c r="G1081" t="s">
        <v>8149</v>
      </c>
      <c r="H1081" t="s">
        <v>8150</v>
      </c>
      <c r="I1081">
        <v>1937</v>
      </c>
      <c r="J1081">
        <v>1937</v>
      </c>
      <c r="K1081" t="s">
        <v>95</v>
      </c>
      <c r="L1081" t="str">
        <f t="shared" si="66"/>
        <v>NIT</v>
      </c>
      <c r="M1081" t="str">
        <f t="shared" si="67"/>
        <v>06142212650014</v>
      </c>
      <c r="N1081" t="s">
        <v>96</v>
      </c>
      <c r="O1081">
        <v>0</v>
      </c>
      <c r="P1081">
        <v>0</v>
      </c>
      <c r="Q1081">
        <v>40.26</v>
      </c>
      <c r="R1081">
        <v>5.2337999999999996</v>
      </c>
      <c r="S1081">
        <v>0</v>
      </c>
      <c r="T1081">
        <v>0</v>
      </c>
      <c r="U1081">
        <v>45.4938</v>
      </c>
      <c r="V1081">
        <v>0</v>
      </c>
      <c r="W1081" t="s">
        <v>1</v>
      </c>
    </row>
    <row r="1082" spans="1:23">
      <c r="A1082" t="s">
        <v>8563</v>
      </c>
      <c r="B1082" t="str">
        <f t="shared" si="68"/>
        <v>Mayo</v>
      </c>
      <c r="C1082" s="20" t="s">
        <v>8640</v>
      </c>
      <c r="D1082" t="s">
        <v>1</v>
      </c>
      <c r="E1082" t="s">
        <v>0</v>
      </c>
      <c r="F1082" t="str">
        <f t="shared" si="65"/>
        <v>CCF</v>
      </c>
      <c r="G1082" t="s">
        <v>8149</v>
      </c>
      <c r="H1082" t="s">
        <v>8150</v>
      </c>
      <c r="I1082">
        <v>1938</v>
      </c>
      <c r="J1082">
        <v>1938</v>
      </c>
      <c r="K1082" t="s">
        <v>95</v>
      </c>
      <c r="L1082" t="str">
        <f t="shared" si="66"/>
        <v>NIT</v>
      </c>
      <c r="M1082" t="str">
        <f t="shared" si="67"/>
        <v>06142212650014</v>
      </c>
      <c r="N1082" t="s">
        <v>96</v>
      </c>
      <c r="O1082">
        <v>0</v>
      </c>
      <c r="P1082">
        <v>0</v>
      </c>
      <c r="Q1082">
        <v>7.16</v>
      </c>
      <c r="R1082">
        <v>0.93080000000000007</v>
      </c>
      <c r="S1082">
        <v>0</v>
      </c>
      <c r="T1082">
        <v>0</v>
      </c>
      <c r="U1082">
        <v>8.0907999999999998</v>
      </c>
      <c r="V1082">
        <v>0</v>
      </c>
      <c r="W1082" t="s">
        <v>1</v>
      </c>
    </row>
    <row r="1083" spans="1:23">
      <c r="A1083" t="s">
        <v>8563</v>
      </c>
      <c r="B1083" t="str">
        <f t="shared" si="68"/>
        <v>Mayo</v>
      </c>
      <c r="C1083" s="20" t="s">
        <v>8640</v>
      </c>
      <c r="D1083" t="s">
        <v>1</v>
      </c>
      <c r="E1083" t="s">
        <v>0</v>
      </c>
      <c r="F1083" t="str">
        <f t="shared" si="65"/>
        <v>CCF</v>
      </c>
      <c r="G1083" t="s">
        <v>8149</v>
      </c>
      <c r="H1083" t="s">
        <v>8150</v>
      </c>
      <c r="I1083">
        <v>1939</v>
      </c>
      <c r="J1083">
        <v>1939</v>
      </c>
      <c r="K1083" t="s">
        <v>95</v>
      </c>
      <c r="L1083" t="str">
        <f t="shared" si="66"/>
        <v>NIT</v>
      </c>
      <c r="M1083" t="str">
        <f t="shared" si="67"/>
        <v>06142212650014</v>
      </c>
      <c r="N1083" t="s">
        <v>96</v>
      </c>
      <c r="O1083">
        <v>0</v>
      </c>
      <c r="P1083">
        <v>0</v>
      </c>
      <c r="Q1083">
        <v>21.9</v>
      </c>
      <c r="R1083">
        <v>2.847</v>
      </c>
      <c r="S1083">
        <v>0</v>
      </c>
      <c r="T1083">
        <v>0</v>
      </c>
      <c r="U1083">
        <v>24.747</v>
      </c>
      <c r="V1083">
        <v>0</v>
      </c>
      <c r="W1083" t="s">
        <v>1</v>
      </c>
    </row>
    <row r="1084" spans="1:23">
      <c r="A1084" t="s">
        <v>8563</v>
      </c>
      <c r="B1084" t="str">
        <f t="shared" si="68"/>
        <v>Mayo</v>
      </c>
      <c r="C1084" s="20" t="s">
        <v>8640</v>
      </c>
      <c r="D1084" t="s">
        <v>1</v>
      </c>
      <c r="E1084" t="s">
        <v>0</v>
      </c>
      <c r="F1084" t="str">
        <f t="shared" si="65"/>
        <v>CCF</v>
      </c>
      <c r="G1084" t="s">
        <v>8149</v>
      </c>
      <c r="H1084" t="s">
        <v>8150</v>
      </c>
      <c r="I1084">
        <v>1940</v>
      </c>
      <c r="J1084">
        <v>1940</v>
      </c>
      <c r="K1084" t="s">
        <v>95</v>
      </c>
      <c r="L1084" t="str">
        <f t="shared" si="66"/>
        <v>NIT</v>
      </c>
      <c r="M1084" t="str">
        <f t="shared" si="67"/>
        <v>06142212650014</v>
      </c>
      <c r="N1084" t="s">
        <v>96</v>
      </c>
      <c r="O1084">
        <v>0</v>
      </c>
      <c r="P1084">
        <v>0</v>
      </c>
      <c r="Q1084">
        <v>26.17</v>
      </c>
      <c r="R1084">
        <v>3.4021000000000003</v>
      </c>
      <c r="S1084">
        <v>0</v>
      </c>
      <c r="T1084">
        <v>0</v>
      </c>
      <c r="U1084">
        <v>29.572100000000002</v>
      </c>
      <c r="V1084">
        <v>0</v>
      </c>
      <c r="W1084" t="s">
        <v>1</v>
      </c>
    </row>
    <row r="1085" spans="1:23">
      <c r="A1085" t="s">
        <v>8563</v>
      </c>
      <c r="B1085" t="str">
        <f t="shared" si="68"/>
        <v>Mayo</v>
      </c>
      <c r="C1085" s="20" t="s">
        <v>8640</v>
      </c>
      <c r="D1085" t="s">
        <v>1</v>
      </c>
      <c r="E1085" t="s">
        <v>0</v>
      </c>
      <c r="F1085" t="str">
        <f t="shared" si="65"/>
        <v>CCF</v>
      </c>
      <c r="G1085" t="s">
        <v>8149</v>
      </c>
      <c r="H1085" t="s">
        <v>8150</v>
      </c>
      <c r="I1085">
        <v>1941</v>
      </c>
      <c r="J1085">
        <v>1941</v>
      </c>
      <c r="K1085" t="s">
        <v>7913</v>
      </c>
      <c r="L1085" t="str">
        <f t="shared" si="66"/>
        <v>NIT</v>
      </c>
      <c r="M1085" t="str">
        <f t="shared" si="67"/>
        <v>06141411911068</v>
      </c>
      <c r="N1085" t="s">
        <v>7914</v>
      </c>
      <c r="O1085">
        <v>0</v>
      </c>
      <c r="P1085">
        <v>0</v>
      </c>
      <c r="Q1085">
        <v>23.79</v>
      </c>
      <c r="R1085">
        <v>3.0926999999999998</v>
      </c>
      <c r="S1085">
        <v>0</v>
      </c>
      <c r="T1085">
        <v>0</v>
      </c>
      <c r="U1085">
        <v>26.8827</v>
      </c>
      <c r="V1085">
        <v>0</v>
      </c>
      <c r="W1085" t="s">
        <v>1</v>
      </c>
    </row>
    <row r="1086" spans="1:23">
      <c r="A1086" t="s">
        <v>8563</v>
      </c>
      <c r="B1086" t="str">
        <f t="shared" si="68"/>
        <v>Mayo</v>
      </c>
      <c r="C1086" s="20" t="s">
        <v>8640</v>
      </c>
      <c r="D1086" t="s">
        <v>1</v>
      </c>
      <c r="E1086" t="s">
        <v>0</v>
      </c>
      <c r="F1086" t="str">
        <f t="shared" si="65"/>
        <v>CCF</v>
      </c>
      <c r="G1086" t="s">
        <v>8149</v>
      </c>
      <c r="H1086" t="s">
        <v>8150</v>
      </c>
      <c r="I1086">
        <v>1942</v>
      </c>
      <c r="J1086">
        <v>1942</v>
      </c>
      <c r="K1086" t="s">
        <v>8159</v>
      </c>
      <c r="L1086" t="str">
        <f t="shared" si="66"/>
        <v>NIT</v>
      </c>
      <c r="M1086" t="str">
        <f t="shared" si="67"/>
        <v>06140107211045</v>
      </c>
      <c r="N1086" t="s">
        <v>8162</v>
      </c>
      <c r="O1086">
        <v>0</v>
      </c>
      <c r="P1086">
        <v>0</v>
      </c>
      <c r="Q1086">
        <v>150</v>
      </c>
      <c r="R1086">
        <v>19.5</v>
      </c>
      <c r="S1086">
        <v>0</v>
      </c>
      <c r="T1086">
        <v>0</v>
      </c>
      <c r="U1086">
        <v>169.5</v>
      </c>
      <c r="V1086">
        <v>0</v>
      </c>
      <c r="W1086" t="s">
        <v>1</v>
      </c>
    </row>
    <row r="1087" spans="1:23">
      <c r="A1087" t="s">
        <v>8563</v>
      </c>
      <c r="B1087" t="str">
        <f t="shared" si="68"/>
        <v>Mayo</v>
      </c>
      <c r="C1087" s="20" t="s">
        <v>8640</v>
      </c>
      <c r="D1087" t="s">
        <v>1</v>
      </c>
      <c r="E1087" t="s">
        <v>0</v>
      </c>
      <c r="F1087" t="str">
        <f t="shared" si="65"/>
        <v>CCF</v>
      </c>
      <c r="G1087" t="s">
        <v>8149</v>
      </c>
      <c r="H1087" t="s">
        <v>8150</v>
      </c>
      <c r="I1087">
        <v>1943</v>
      </c>
      <c r="J1087">
        <v>1943</v>
      </c>
      <c r="K1087" t="s">
        <v>8159</v>
      </c>
      <c r="L1087" t="str">
        <f t="shared" si="66"/>
        <v>NIT</v>
      </c>
      <c r="M1087" t="str">
        <f t="shared" si="67"/>
        <v>06140107211045</v>
      </c>
      <c r="N1087" t="s">
        <v>8162</v>
      </c>
      <c r="O1087">
        <v>0</v>
      </c>
      <c r="P1087">
        <v>0</v>
      </c>
      <c r="Q1087">
        <v>35.04</v>
      </c>
      <c r="R1087">
        <v>4.5552000000000001</v>
      </c>
      <c r="S1087">
        <v>0</v>
      </c>
      <c r="T1087">
        <v>0</v>
      </c>
      <c r="U1087">
        <v>39.595199999999998</v>
      </c>
      <c r="V1087">
        <v>0</v>
      </c>
      <c r="W1087" t="s">
        <v>1</v>
      </c>
    </row>
    <row r="1088" spans="1:23">
      <c r="A1088" t="s">
        <v>8563</v>
      </c>
      <c r="B1088" t="str">
        <f t="shared" si="68"/>
        <v>Mayo</v>
      </c>
      <c r="C1088" s="20" t="s">
        <v>8640</v>
      </c>
      <c r="D1088" t="s">
        <v>1</v>
      </c>
      <c r="E1088" t="s">
        <v>0</v>
      </c>
      <c r="F1088" t="str">
        <f t="shared" si="65"/>
        <v>CCF</v>
      </c>
      <c r="G1088" t="s">
        <v>8149</v>
      </c>
      <c r="H1088" t="s">
        <v>8150</v>
      </c>
      <c r="I1088">
        <v>1944</v>
      </c>
      <c r="J1088">
        <v>1944</v>
      </c>
      <c r="K1088" t="s">
        <v>95</v>
      </c>
      <c r="L1088" t="str">
        <f t="shared" si="66"/>
        <v>NIT</v>
      </c>
      <c r="M1088" t="str">
        <f t="shared" si="67"/>
        <v>06142212650014</v>
      </c>
      <c r="N1088" t="s">
        <v>96</v>
      </c>
      <c r="O1088">
        <v>0</v>
      </c>
      <c r="P1088">
        <v>0</v>
      </c>
      <c r="Q1088">
        <v>14.32</v>
      </c>
      <c r="R1088">
        <v>1.8616000000000001</v>
      </c>
      <c r="S1088">
        <v>0</v>
      </c>
      <c r="T1088">
        <v>0</v>
      </c>
      <c r="U1088">
        <v>16.1816</v>
      </c>
      <c r="V1088">
        <v>0</v>
      </c>
      <c r="W1088" t="s">
        <v>1</v>
      </c>
    </row>
    <row r="1089" spans="1:23">
      <c r="A1089" t="s">
        <v>8563</v>
      </c>
      <c r="B1089" t="str">
        <f t="shared" si="68"/>
        <v>Mayo</v>
      </c>
      <c r="C1089" s="20" t="s">
        <v>8640</v>
      </c>
      <c r="D1089" t="s">
        <v>1</v>
      </c>
      <c r="E1089" t="s">
        <v>0</v>
      </c>
      <c r="F1089" t="str">
        <f t="shared" si="65"/>
        <v>CCF</v>
      </c>
      <c r="G1089" t="s">
        <v>8149</v>
      </c>
      <c r="H1089" t="s">
        <v>8150</v>
      </c>
      <c r="I1089">
        <v>1945</v>
      </c>
      <c r="J1089">
        <v>1945</v>
      </c>
      <c r="K1089" t="s">
        <v>95</v>
      </c>
      <c r="L1089" t="str">
        <f t="shared" si="66"/>
        <v>NIT</v>
      </c>
      <c r="M1089" t="str">
        <f t="shared" si="67"/>
        <v>06142212650014</v>
      </c>
      <c r="N1089" t="s">
        <v>96</v>
      </c>
      <c r="O1089">
        <v>0</v>
      </c>
      <c r="P1089">
        <v>0</v>
      </c>
      <c r="Q1089">
        <v>33.479999999999997</v>
      </c>
      <c r="R1089">
        <v>4.3523999999999994</v>
      </c>
      <c r="S1089">
        <v>0</v>
      </c>
      <c r="T1089">
        <v>0</v>
      </c>
      <c r="U1089">
        <v>37.832399999999993</v>
      </c>
      <c r="V1089">
        <v>0</v>
      </c>
      <c r="W1089" t="s">
        <v>1</v>
      </c>
    </row>
    <row r="1090" spans="1:23">
      <c r="A1090" t="s">
        <v>8563</v>
      </c>
      <c r="B1090" t="str">
        <f t="shared" si="68"/>
        <v>Mayo</v>
      </c>
      <c r="C1090" s="20" t="s">
        <v>8640</v>
      </c>
      <c r="D1090" t="s">
        <v>1</v>
      </c>
      <c r="E1090" t="s">
        <v>0</v>
      </c>
      <c r="F1090" t="str">
        <f t="shared" si="65"/>
        <v>CCF</v>
      </c>
      <c r="G1090" t="s">
        <v>8149</v>
      </c>
      <c r="H1090" t="s">
        <v>8150</v>
      </c>
      <c r="I1090">
        <v>1946</v>
      </c>
      <c r="J1090">
        <v>1946</v>
      </c>
      <c r="K1090" t="s">
        <v>95</v>
      </c>
      <c r="L1090" t="str">
        <f t="shared" si="66"/>
        <v>NIT</v>
      </c>
      <c r="M1090" t="str">
        <f t="shared" si="67"/>
        <v>06142212650014</v>
      </c>
      <c r="N1090" t="s">
        <v>96</v>
      </c>
      <c r="O1090">
        <v>0</v>
      </c>
      <c r="P1090">
        <v>0</v>
      </c>
      <c r="Q1090">
        <v>33.1</v>
      </c>
      <c r="R1090">
        <v>4.3029999999999999</v>
      </c>
      <c r="S1090">
        <v>0</v>
      </c>
      <c r="T1090">
        <v>0</v>
      </c>
      <c r="U1090">
        <v>37.402999999999999</v>
      </c>
      <c r="V1090">
        <v>0</v>
      </c>
      <c r="W1090" t="s">
        <v>1</v>
      </c>
    </row>
    <row r="1091" spans="1:23">
      <c r="A1091" t="s">
        <v>8563</v>
      </c>
      <c r="B1091" t="str">
        <f t="shared" si="68"/>
        <v>Mayo</v>
      </c>
      <c r="C1091" s="20" t="s">
        <v>8640</v>
      </c>
      <c r="D1091" t="s">
        <v>1</v>
      </c>
      <c r="E1091" t="s">
        <v>0</v>
      </c>
      <c r="F1091" t="str">
        <f t="shared" ref="F1091:F1154" si="69">IF(E1091="05","Nota de crédito","CCF")</f>
        <v>CCF</v>
      </c>
      <c r="G1091" t="s">
        <v>8149</v>
      </c>
      <c r="H1091" t="s">
        <v>8150</v>
      </c>
      <c r="I1091">
        <v>1947</v>
      </c>
      <c r="J1091">
        <v>1947</v>
      </c>
      <c r="K1091" t="s">
        <v>95</v>
      </c>
      <c r="L1091" t="str">
        <f t="shared" ref="L1091:L1154" si="70">IF(K1091=0,"DUI","NIT")</f>
        <v>NIT</v>
      </c>
      <c r="M1091" t="str">
        <f t="shared" ref="M1091:M1154" si="71">IF(K1091=0,V1091,K1091)</f>
        <v>06142212650014</v>
      </c>
      <c r="N1091" t="s">
        <v>96</v>
      </c>
      <c r="O1091">
        <v>0</v>
      </c>
      <c r="P1091">
        <v>0</v>
      </c>
      <c r="Q1091">
        <v>30.93</v>
      </c>
      <c r="R1091">
        <v>4.0209000000000001</v>
      </c>
      <c r="S1091">
        <v>0</v>
      </c>
      <c r="T1091">
        <v>0</v>
      </c>
      <c r="U1091">
        <v>34.950899999999997</v>
      </c>
      <c r="V1091">
        <v>0</v>
      </c>
      <c r="W1091" t="s">
        <v>1</v>
      </c>
    </row>
    <row r="1092" spans="1:23">
      <c r="A1092" t="s">
        <v>8563</v>
      </c>
      <c r="B1092" t="str">
        <f t="shared" si="68"/>
        <v>Mayo</v>
      </c>
      <c r="C1092" s="20" t="s">
        <v>8640</v>
      </c>
      <c r="D1092" t="s">
        <v>1</v>
      </c>
      <c r="E1092" t="s">
        <v>0</v>
      </c>
      <c r="F1092" t="str">
        <f t="shared" si="69"/>
        <v>CCF</v>
      </c>
      <c r="G1092" t="s">
        <v>8149</v>
      </c>
      <c r="H1092" t="s">
        <v>8150</v>
      </c>
      <c r="I1092">
        <v>1948</v>
      </c>
      <c r="J1092">
        <v>1948</v>
      </c>
      <c r="K1092" t="s">
        <v>95</v>
      </c>
      <c r="L1092" t="str">
        <f t="shared" si="70"/>
        <v>NIT</v>
      </c>
      <c r="M1092" t="str">
        <f t="shared" si="71"/>
        <v>06142212650014</v>
      </c>
      <c r="N1092" t="s">
        <v>96</v>
      </c>
      <c r="O1092">
        <v>0</v>
      </c>
      <c r="P1092">
        <v>0</v>
      </c>
      <c r="Q1092">
        <v>21.48</v>
      </c>
      <c r="R1092">
        <v>2.7924000000000002</v>
      </c>
      <c r="S1092">
        <v>0</v>
      </c>
      <c r="T1092">
        <v>0</v>
      </c>
      <c r="U1092">
        <v>24.272400000000001</v>
      </c>
      <c r="V1092">
        <v>0</v>
      </c>
      <c r="W1092" t="s">
        <v>1</v>
      </c>
    </row>
    <row r="1093" spans="1:23">
      <c r="A1093" t="s">
        <v>8563</v>
      </c>
      <c r="B1093" t="str">
        <f t="shared" si="68"/>
        <v>Mayo</v>
      </c>
      <c r="C1093" s="20" t="s">
        <v>8640</v>
      </c>
      <c r="D1093" t="s">
        <v>1</v>
      </c>
      <c r="E1093" t="s">
        <v>0</v>
      </c>
      <c r="F1093" t="str">
        <f t="shared" si="69"/>
        <v>CCF</v>
      </c>
      <c r="G1093" t="s">
        <v>8149</v>
      </c>
      <c r="H1093" t="s">
        <v>8150</v>
      </c>
      <c r="I1093">
        <v>1949</v>
      </c>
      <c r="J1093">
        <v>1949</v>
      </c>
      <c r="K1093" t="s">
        <v>95</v>
      </c>
      <c r="L1093" t="str">
        <f t="shared" si="70"/>
        <v>NIT</v>
      </c>
      <c r="M1093" t="str">
        <f t="shared" si="71"/>
        <v>06142212650014</v>
      </c>
      <c r="N1093" t="s">
        <v>96</v>
      </c>
      <c r="O1093">
        <v>0</v>
      </c>
      <c r="P1093">
        <v>0</v>
      </c>
      <c r="Q1093">
        <v>7.16</v>
      </c>
      <c r="R1093">
        <v>0.93080000000000007</v>
      </c>
      <c r="S1093">
        <v>0</v>
      </c>
      <c r="T1093">
        <v>0</v>
      </c>
      <c r="U1093">
        <v>8.0907999999999998</v>
      </c>
      <c r="V1093">
        <v>0</v>
      </c>
      <c r="W1093" t="s">
        <v>1</v>
      </c>
    </row>
    <row r="1094" spans="1:23">
      <c r="A1094" t="s">
        <v>8563</v>
      </c>
      <c r="B1094" t="str">
        <f t="shared" si="68"/>
        <v>Mayo</v>
      </c>
      <c r="C1094" s="20" t="s">
        <v>8640</v>
      </c>
      <c r="D1094" t="s">
        <v>1</v>
      </c>
      <c r="E1094" t="s">
        <v>0</v>
      </c>
      <c r="F1094" t="str">
        <f t="shared" si="69"/>
        <v>CCF</v>
      </c>
      <c r="G1094" t="s">
        <v>8149</v>
      </c>
      <c r="H1094" t="s">
        <v>8150</v>
      </c>
      <c r="I1094">
        <v>1950</v>
      </c>
      <c r="J1094">
        <v>1950</v>
      </c>
      <c r="K1094" t="s">
        <v>95</v>
      </c>
      <c r="L1094" t="str">
        <f t="shared" si="70"/>
        <v>NIT</v>
      </c>
      <c r="M1094" t="str">
        <f t="shared" si="71"/>
        <v>06142212650014</v>
      </c>
      <c r="N1094" t="s">
        <v>96</v>
      </c>
      <c r="O1094">
        <v>0</v>
      </c>
      <c r="P1094">
        <v>0</v>
      </c>
      <c r="Q1094">
        <v>13.48</v>
      </c>
      <c r="R1094">
        <v>1.7524000000000002</v>
      </c>
      <c r="S1094">
        <v>0</v>
      </c>
      <c r="T1094">
        <v>0</v>
      </c>
      <c r="U1094">
        <v>15.2324</v>
      </c>
      <c r="V1094">
        <v>0</v>
      </c>
      <c r="W1094" t="s">
        <v>1</v>
      </c>
    </row>
    <row r="1095" spans="1:23">
      <c r="A1095" t="s">
        <v>8563</v>
      </c>
      <c r="B1095" t="str">
        <f t="shared" si="68"/>
        <v>Mayo</v>
      </c>
      <c r="C1095" s="20" t="s">
        <v>8640</v>
      </c>
      <c r="D1095" t="s">
        <v>1</v>
      </c>
      <c r="E1095" t="s">
        <v>0</v>
      </c>
      <c r="F1095" t="str">
        <f t="shared" si="69"/>
        <v>CCF</v>
      </c>
      <c r="G1095" t="s">
        <v>8149</v>
      </c>
      <c r="H1095" t="s">
        <v>8150</v>
      </c>
      <c r="I1095">
        <v>1951</v>
      </c>
      <c r="J1095">
        <v>1951</v>
      </c>
      <c r="K1095" t="s">
        <v>95</v>
      </c>
      <c r="L1095" t="str">
        <f t="shared" si="70"/>
        <v>NIT</v>
      </c>
      <c r="M1095" t="str">
        <f t="shared" si="71"/>
        <v>06142212650014</v>
      </c>
      <c r="N1095" t="s">
        <v>96</v>
      </c>
      <c r="O1095">
        <v>0</v>
      </c>
      <c r="P1095">
        <v>0</v>
      </c>
      <c r="Q1095">
        <v>26.96</v>
      </c>
      <c r="R1095">
        <v>3.5048000000000004</v>
      </c>
      <c r="S1095">
        <v>0</v>
      </c>
      <c r="T1095">
        <v>0</v>
      </c>
      <c r="U1095">
        <v>30.4648</v>
      </c>
      <c r="V1095">
        <v>0</v>
      </c>
      <c r="W1095" t="s">
        <v>1</v>
      </c>
    </row>
    <row r="1096" spans="1:23">
      <c r="A1096" t="s">
        <v>8563</v>
      </c>
      <c r="B1096" t="str">
        <f t="shared" si="68"/>
        <v>Mayo</v>
      </c>
      <c r="C1096" s="20" t="s">
        <v>8640</v>
      </c>
      <c r="D1096" t="s">
        <v>1</v>
      </c>
      <c r="E1096" t="s">
        <v>0</v>
      </c>
      <c r="F1096" t="str">
        <f t="shared" si="69"/>
        <v>CCF</v>
      </c>
      <c r="G1096" t="s">
        <v>8149</v>
      </c>
      <c r="H1096" t="s">
        <v>8150</v>
      </c>
      <c r="I1096">
        <v>1952</v>
      </c>
      <c r="J1096">
        <v>1952</v>
      </c>
      <c r="K1096" t="s">
        <v>95</v>
      </c>
      <c r="L1096" t="str">
        <f t="shared" si="70"/>
        <v>NIT</v>
      </c>
      <c r="M1096" t="str">
        <f t="shared" si="71"/>
        <v>06142212650014</v>
      </c>
      <c r="N1096" t="s">
        <v>96</v>
      </c>
      <c r="O1096">
        <v>0</v>
      </c>
      <c r="P1096">
        <v>0</v>
      </c>
      <c r="Q1096">
        <v>13.48</v>
      </c>
      <c r="R1096">
        <v>1.7524000000000002</v>
      </c>
      <c r="S1096">
        <v>0</v>
      </c>
      <c r="T1096">
        <v>0</v>
      </c>
      <c r="U1096">
        <v>15.2324</v>
      </c>
      <c r="V1096">
        <v>0</v>
      </c>
      <c r="W1096" t="s">
        <v>1</v>
      </c>
    </row>
    <row r="1097" spans="1:23">
      <c r="A1097" t="s">
        <v>8563</v>
      </c>
      <c r="B1097" t="str">
        <f t="shared" si="68"/>
        <v>Mayo</v>
      </c>
      <c r="C1097" s="20" t="s">
        <v>8640</v>
      </c>
      <c r="D1097" t="s">
        <v>1</v>
      </c>
      <c r="E1097" t="s">
        <v>0</v>
      </c>
      <c r="F1097" t="str">
        <f t="shared" si="69"/>
        <v>CCF</v>
      </c>
      <c r="G1097" t="s">
        <v>8149</v>
      </c>
      <c r="H1097" t="s">
        <v>8150</v>
      </c>
      <c r="I1097">
        <v>1953</v>
      </c>
      <c r="J1097">
        <v>1953</v>
      </c>
      <c r="K1097" t="s">
        <v>95</v>
      </c>
      <c r="L1097" t="str">
        <f t="shared" si="70"/>
        <v>NIT</v>
      </c>
      <c r="M1097" t="str">
        <f t="shared" si="71"/>
        <v>06142212650014</v>
      </c>
      <c r="N1097" t="s">
        <v>96</v>
      </c>
      <c r="O1097">
        <v>0</v>
      </c>
      <c r="P1097">
        <v>0</v>
      </c>
      <c r="Q1097">
        <v>14.32</v>
      </c>
      <c r="R1097">
        <v>1.8616000000000001</v>
      </c>
      <c r="S1097">
        <v>0</v>
      </c>
      <c r="T1097">
        <v>0</v>
      </c>
      <c r="U1097">
        <v>16.1816</v>
      </c>
      <c r="V1097">
        <v>0</v>
      </c>
      <c r="W1097" t="s">
        <v>1</v>
      </c>
    </row>
    <row r="1098" spans="1:23">
      <c r="A1098" t="s">
        <v>8563</v>
      </c>
      <c r="B1098" t="str">
        <f t="shared" si="68"/>
        <v>Mayo</v>
      </c>
      <c r="C1098" s="20" t="s">
        <v>8640</v>
      </c>
      <c r="D1098" t="s">
        <v>1</v>
      </c>
      <c r="E1098" t="s">
        <v>0</v>
      </c>
      <c r="F1098" t="str">
        <f t="shared" si="69"/>
        <v>CCF</v>
      </c>
      <c r="G1098" t="s">
        <v>8149</v>
      </c>
      <c r="H1098" t="s">
        <v>8150</v>
      </c>
      <c r="I1098">
        <v>1954</v>
      </c>
      <c r="J1098">
        <v>1954</v>
      </c>
      <c r="K1098" t="s">
        <v>95</v>
      </c>
      <c r="L1098" t="str">
        <f t="shared" si="70"/>
        <v>NIT</v>
      </c>
      <c r="M1098" t="str">
        <f t="shared" si="71"/>
        <v>06142212650014</v>
      </c>
      <c r="N1098" t="s">
        <v>96</v>
      </c>
      <c r="O1098">
        <v>0</v>
      </c>
      <c r="P1098">
        <v>0</v>
      </c>
      <c r="Q1098">
        <v>7.16</v>
      </c>
      <c r="R1098">
        <v>0.93080000000000007</v>
      </c>
      <c r="S1098">
        <v>0</v>
      </c>
      <c r="T1098">
        <v>0</v>
      </c>
      <c r="U1098">
        <v>8.0907999999999998</v>
      </c>
      <c r="V1098">
        <v>0</v>
      </c>
      <c r="W1098" t="s">
        <v>1</v>
      </c>
    </row>
    <row r="1099" spans="1:23">
      <c r="A1099" t="s">
        <v>8563</v>
      </c>
      <c r="B1099" t="str">
        <f t="shared" si="68"/>
        <v>Mayo</v>
      </c>
      <c r="C1099" s="20" t="s">
        <v>8640</v>
      </c>
      <c r="D1099" t="s">
        <v>1</v>
      </c>
      <c r="E1099" t="s">
        <v>0</v>
      </c>
      <c r="F1099" t="str">
        <f t="shared" si="69"/>
        <v>CCF</v>
      </c>
      <c r="G1099" t="s">
        <v>8149</v>
      </c>
      <c r="H1099" t="s">
        <v>8150</v>
      </c>
      <c r="I1099">
        <v>1955</v>
      </c>
      <c r="J1099">
        <v>1955</v>
      </c>
      <c r="K1099" t="s">
        <v>95</v>
      </c>
      <c r="L1099" t="str">
        <f t="shared" si="70"/>
        <v>NIT</v>
      </c>
      <c r="M1099" t="str">
        <f t="shared" si="71"/>
        <v>06142212650014</v>
      </c>
      <c r="N1099" t="s">
        <v>96</v>
      </c>
      <c r="O1099">
        <v>0</v>
      </c>
      <c r="P1099">
        <v>0</v>
      </c>
      <c r="Q1099">
        <v>6.32</v>
      </c>
      <c r="R1099">
        <v>0.82160000000000011</v>
      </c>
      <c r="S1099">
        <v>0</v>
      </c>
      <c r="T1099">
        <v>0</v>
      </c>
      <c r="U1099">
        <v>7.1416000000000004</v>
      </c>
      <c r="V1099">
        <v>0</v>
      </c>
      <c r="W1099" t="s">
        <v>1</v>
      </c>
    </row>
    <row r="1100" spans="1:23">
      <c r="A1100" t="s">
        <v>8563</v>
      </c>
      <c r="B1100" t="str">
        <f t="shared" si="68"/>
        <v>Mayo</v>
      </c>
      <c r="C1100" s="20" t="s">
        <v>8640</v>
      </c>
      <c r="D1100" t="s">
        <v>1</v>
      </c>
      <c r="E1100" t="s">
        <v>0</v>
      </c>
      <c r="F1100" t="str">
        <f t="shared" si="69"/>
        <v>CCF</v>
      </c>
      <c r="G1100" t="s">
        <v>8149</v>
      </c>
      <c r="H1100" t="s">
        <v>8150</v>
      </c>
      <c r="I1100">
        <v>1956</v>
      </c>
      <c r="J1100">
        <v>1956</v>
      </c>
      <c r="K1100" t="s">
        <v>95</v>
      </c>
      <c r="L1100" t="str">
        <f t="shared" si="70"/>
        <v>NIT</v>
      </c>
      <c r="M1100" t="str">
        <f t="shared" si="71"/>
        <v>06142212650014</v>
      </c>
      <c r="N1100" t="s">
        <v>96</v>
      </c>
      <c r="O1100">
        <v>0</v>
      </c>
      <c r="P1100">
        <v>0</v>
      </c>
      <c r="Q1100">
        <v>7.16</v>
      </c>
      <c r="R1100">
        <v>0.93080000000000007</v>
      </c>
      <c r="S1100">
        <v>0</v>
      </c>
      <c r="T1100">
        <v>0</v>
      </c>
      <c r="U1100">
        <v>8.0907999999999998</v>
      </c>
      <c r="V1100">
        <v>0</v>
      </c>
      <c r="W1100" t="s">
        <v>1</v>
      </c>
    </row>
    <row r="1101" spans="1:23">
      <c r="A1101" t="s">
        <v>8563</v>
      </c>
      <c r="B1101" t="str">
        <f t="shared" si="68"/>
        <v>Mayo</v>
      </c>
      <c r="C1101" s="20" t="s">
        <v>8640</v>
      </c>
      <c r="D1101" t="s">
        <v>1</v>
      </c>
      <c r="E1101" t="s">
        <v>0</v>
      </c>
      <c r="F1101" t="str">
        <f t="shared" si="69"/>
        <v>CCF</v>
      </c>
      <c r="G1101" t="s">
        <v>8149</v>
      </c>
      <c r="H1101" t="s">
        <v>8150</v>
      </c>
      <c r="I1101">
        <v>1957</v>
      </c>
      <c r="J1101">
        <v>1957</v>
      </c>
      <c r="K1101" t="s">
        <v>95</v>
      </c>
      <c r="L1101" t="str">
        <f t="shared" si="70"/>
        <v>NIT</v>
      </c>
      <c r="M1101" t="str">
        <f t="shared" si="71"/>
        <v>06142212650014</v>
      </c>
      <c r="N1101" t="s">
        <v>96</v>
      </c>
      <c r="O1101">
        <v>0</v>
      </c>
      <c r="P1101">
        <v>0</v>
      </c>
      <c r="Q1101">
        <v>35.799999999999997</v>
      </c>
      <c r="R1101">
        <v>4.6539999999999999</v>
      </c>
      <c r="S1101">
        <v>0</v>
      </c>
      <c r="T1101">
        <v>0</v>
      </c>
      <c r="U1101">
        <v>40.453999999999994</v>
      </c>
      <c r="V1101">
        <v>0</v>
      </c>
      <c r="W1101" t="s">
        <v>1</v>
      </c>
    </row>
    <row r="1102" spans="1:23">
      <c r="A1102" t="s">
        <v>8563</v>
      </c>
      <c r="B1102" t="str">
        <f t="shared" si="68"/>
        <v>Mayo</v>
      </c>
      <c r="C1102" s="20" t="s">
        <v>8640</v>
      </c>
      <c r="D1102" t="s">
        <v>1</v>
      </c>
      <c r="E1102" t="s">
        <v>0</v>
      </c>
      <c r="F1102" t="str">
        <f t="shared" si="69"/>
        <v>CCF</v>
      </c>
      <c r="G1102" t="s">
        <v>8149</v>
      </c>
      <c r="H1102" t="s">
        <v>8150</v>
      </c>
      <c r="I1102">
        <v>1958</v>
      </c>
      <c r="J1102">
        <v>1958</v>
      </c>
      <c r="K1102" t="s">
        <v>95</v>
      </c>
      <c r="L1102" t="str">
        <f t="shared" si="70"/>
        <v>NIT</v>
      </c>
      <c r="M1102" t="str">
        <f t="shared" si="71"/>
        <v>06142212650014</v>
      </c>
      <c r="N1102" t="s">
        <v>96</v>
      </c>
      <c r="O1102">
        <v>0</v>
      </c>
      <c r="P1102">
        <v>0</v>
      </c>
      <c r="Q1102">
        <v>33.39</v>
      </c>
      <c r="R1102">
        <v>4.3407</v>
      </c>
      <c r="S1102">
        <v>0</v>
      </c>
      <c r="T1102">
        <v>0</v>
      </c>
      <c r="U1102">
        <v>37.730699999999999</v>
      </c>
      <c r="V1102">
        <v>0</v>
      </c>
      <c r="W1102" t="s">
        <v>1</v>
      </c>
    </row>
    <row r="1103" spans="1:23">
      <c r="A1103" t="s">
        <v>8563</v>
      </c>
      <c r="B1103" t="str">
        <f t="shared" si="68"/>
        <v>Mayo</v>
      </c>
      <c r="C1103" s="20" t="s">
        <v>8640</v>
      </c>
      <c r="D1103" t="s">
        <v>1</v>
      </c>
      <c r="E1103" t="s">
        <v>0</v>
      </c>
      <c r="F1103" t="str">
        <f t="shared" si="69"/>
        <v>CCF</v>
      </c>
      <c r="G1103" t="s">
        <v>8149</v>
      </c>
      <c r="H1103" t="s">
        <v>8150</v>
      </c>
      <c r="I1103">
        <v>1959</v>
      </c>
      <c r="J1103">
        <v>1959</v>
      </c>
      <c r="K1103" t="s">
        <v>95</v>
      </c>
      <c r="L1103" t="str">
        <f t="shared" si="70"/>
        <v>NIT</v>
      </c>
      <c r="M1103" t="str">
        <f t="shared" si="71"/>
        <v>06142212650014</v>
      </c>
      <c r="N1103" t="s">
        <v>96</v>
      </c>
      <c r="O1103">
        <v>0</v>
      </c>
      <c r="P1103">
        <v>0</v>
      </c>
      <c r="Q1103">
        <v>20.64</v>
      </c>
      <c r="R1103">
        <v>2.6832000000000003</v>
      </c>
      <c r="S1103">
        <v>0</v>
      </c>
      <c r="T1103">
        <v>0</v>
      </c>
      <c r="U1103">
        <v>23.3232</v>
      </c>
      <c r="V1103">
        <v>0</v>
      </c>
      <c r="W1103" t="s">
        <v>1</v>
      </c>
    </row>
    <row r="1104" spans="1:23">
      <c r="A1104" t="s">
        <v>8563</v>
      </c>
      <c r="B1104" t="str">
        <f t="shared" si="68"/>
        <v>Mayo</v>
      </c>
      <c r="C1104" s="20" t="s">
        <v>8640</v>
      </c>
      <c r="D1104" t="s">
        <v>1</v>
      </c>
      <c r="E1104" t="s">
        <v>0</v>
      </c>
      <c r="F1104" t="str">
        <f t="shared" si="69"/>
        <v>CCF</v>
      </c>
      <c r="G1104" t="s">
        <v>8149</v>
      </c>
      <c r="H1104" t="s">
        <v>8150</v>
      </c>
      <c r="I1104">
        <v>1960</v>
      </c>
      <c r="J1104">
        <v>1960</v>
      </c>
      <c r="K1104" t="s">
        <v>95</v>
      </c>
      <c r="L1104" t="str">
        <f t="shared" si="70"/>
        <v>NIT</v>
      </c>
      <c r="M1104" t="str">
        <f t="shared" si="71"/>
        <v>06142212650014</v>
      </c>
      <c r="N1104" t="s">
        <v>96</v>
      </c>
      <c r="O1104">
        <v>0</v>
      </c>
      <c r="P1104">
        <v>0</v>
      </c>
      <c r="Q1104">
        <v>12.46</v>
      </c>
      <c r="R1104">
        <v>1.6198000000000001</v>
      </c>
      <c r="S1104">
        <v>0</v>
      </c>
      <c r="T1104">
        <v>0</v>
      </c>
      <c r="U1104">
        <v>14.079800000000001</v>
      </c>
      <c r="V1104">
        <v>0</v>
      </c>
      <c r="W1104" t="s">
        <v>1</v>
      </c>
    </row>
    <row r="1105" spans="1:23">
      <c r="A1105" t="s">
        <v>8563</v>
      </c>
      <c r="B1105" t="str">
        <f t="shared" si="68"/>
        <v>Mayo</v>
      </c>
      <c r="C1105" s="20" t="s">
        <v>8640</v>
      </c>
      <c r="D1105" t="s">
        <v>1</v>
      </c>
      <c r="E1105" t="s">
        <v>0</v>
      </c>
      <c r="F1105" t="str">
        <f t="shared" si="69"/>
        <v>CCF</v>
      </c>
      <c r="G1105" t="s">
        <v>8149</v>
      </c>
      <c r="H1105" t="s">
        <v>8150</v>
      </c>
      <c r="I1105">
        <v>1961</v>
      </c>
      <c r="J1105">
        <v>1961</v>
      </c>
      <c r="K1105" t="s">
        <v>95</v>
      </c>
      <c r="L1105" t="str">
        <f t="shared" si="70"/>
        <v>NIT</v>
      </c>
      <c r="M1105" t="str">
        <f t="shared" si="71"/>
        <v>06142212650014</v>
      </c>
      <c r="N1105" t="s">
        <v>96</v>
      </c>
      <c r="O1105">
        <v>0</v>
      </c>
      <c r="P1105">
        <v>0</v>
      </c>
      <c r="Q1105">
        <v>7.16</v>
      </c>
      <c r="R1105">
        <v>0.93080000000000007</v>
      </c>
      <c r="S1105">
        <v>0</v>
      </c>
      <c r="T1105">
        <v>0</v>
      </c>
      <c r="U1105">
        <v>8.0907999999999998</v>
      </c>
      <c r="V1105">
        <v>0</v>
      </c>
      <c r="W1105" t="s">
        <v>1</v>
      </c>
    </row>
    <row r="1106" spans="1:23">
      <c r="A1106" t="s">
        <v>8563</v>
      </c>
      <c r="B1106" t="str">
        <f t="shared" si="68"/>
        <v>Mayo</v>
      </c>
      <c r="C1106" s="20" t="s">
        <v>8640</v>
      </c>
      <c r="D1106" t="s">
        <v>1</v>
      </c>
      <c r="E1106" t="s">
        <v>0</v>
      </c>
      <c r="F1106" t="str">
        <f t="shared" si="69"/>
        <v>CCF</v>
      </c>
      <c r="G1106" t="s">
        <v>8149</v>
      </c>
      <c r="H1106" t="s">
        <v>8150</v>
      </c>
      <c r="I1106">
        <v>1962</v>
      </c>
      <c r="J1106">
        <v>1962</v>
      </c>
      <c r="K1106" t="s">
        <v>95</v>
      </c>
      <c r="L1106" t="str">
        <f t="shared" si="70"/>
        <v>NIT</v>
      </c>
      <c r="M1106" t="str">
        <f t="shared" si="71"/>
        <v>06142212650014</v>
      </c>
      <c r="N1106" t="s">
        <v>96</v>
      </c>
      <c r="O1106">
        <v>0</v>
      </c>
      <c r="P1106">
        <v>0</v>
      </c>
      <c r="Q1106">
        <v>60.24</v>
      </c>
      <c r="R1106">
        <v>7.8312000000000008</v>
      </c>
      <c r="S1106">
        <v>0</v>
      </c>
      <c r="T1106">
        <v>0</v>
      </c>
      <c r="U1106">
        <v>68.071200000000005</v>
      </c>
      <c r="V1106">
        <v>0</v>
      </c>
      <c r="W1106" t="s">
        <v>1</v>
      </c>
    </row>
    <row r="1107" spans="1:23">
      <c r="A1107" t="s">
        <v>8563</v>
      </c>
      <c r="B1107" t="str">
        <f t="shared" si="68"/>
        <v>Mayo</v>
      </c>
      <c r="C1107" s="20" t="s">
        <v>8640</v>
      </c>
      <c r="D1107" t="s">
        <v>1</v>
      </c>
      <c r="E1107" t="s">
        <v>0</v>
      </c>
      <c r="F1107" t="str">
        <f t="shared" si="69"/>
        <v>CCF</v>
      </c>
      <c r="G1107" t="s">
        <v>8149</v>
      </c>
      <c r="H1107" t="s">
        <v>8150</v>
      </c>
      <c r="I1107">
        <v>1963</v>
      </c>
      <c r="J1107">
        <v>1963</v>
      </c>
      <c r="K1107" t="s">
        <v>95</v>
      </c>
      <c r="L1107" t="str">
        <f t="shared" si="70"/>
        <v>NIT</v>
      </c>
      <c r="M1107" t="str">
        <f t="shared" si="71"/>
        <v>06142212650014</v>
      </c>
      <c r="N1107" t="s">
        <v>96</v>
      </c>
      <c r="O1107">
        <v>0</v>
      </c>
      <c r="P1107">
        <v>0</v>
      </c>
      <c r="Q1107">
        <v>11.31</v>
      </c>
      <c r="R1107">
        <v>1.4703000000000002</v>
      </c>
      <c r="S1107">
        <v>0</v>
      </c>
      <c r="T1107">
        <v>0</v>
      </c>
      <c r="U1107">
        <v>12.7803</v>
      </c>
      <c r="V1107">
        <v>0</v>
      </c>
      <c r="W1107" t="s">
        <v>1</v>
      </c>
    </row>
    <row r="1108" spans="1:23">
      <c r="A1108" t="s">
        <v>8563</v>
      </c>
      <c r="B1108" t="str">
        <f t="shared" si="68"/>
        <v>Mayo</v>
      </c>
      <c r="C1108" s="20" t="s">
        <v>8640</v>
      </c>
      <c r="D1108" t="s">
        <v>1</v>
      </c>
      <c r="E1108" t="s">
        <v>0</v>
      </c>
      <c r="F1108" t="str">
        <f t="shared" si="69"/>
        <v>CCF</v>
      </c>
      <c r="G1108" t="s">
        <v>8149</v>
      </c>
      <c r="H1108" t="s">
        <v>8150</v>
      </c>
      <c r="I1108">
        <v>1964</v>
      </c>
      <c r="J1108">
        <v>1964</v>
      </c>
      <c r="K1108" t="s">
        <v>95</v>
      </c>
      <c r="L1108" t="str">
        <f t="shared" si="70"/>
        <v>NIT</v>
      </c>
      <c r="M1108" t="str">
        <f t="shared" si="71"/>
        <v>06142212650014</v>
      </c>
      <c r="N1108" t="s">
        <v>96</v>
      </c>
      <c r="O1108">
        <v>0</v>
      </c>
      <c r="P1108">
        <v>0</v>
      </c>
      <c r="Q1108">
        <v>138.21</v>
      </c>
      <c r="R1108">
        <v>17.967300000000002</v>
      </c>
      <c r="S1108">
        <v>0</v>
      </c>
      <c r="T1108">
        <v>0</v>
      </c>
      <c r="U1108">
        <v>156.1773</v>
      </c>
      <c r="V1108">
        <v>0</v>
      </c>
      <c r="W1108" t="s">
        <v>1</v>
      </c>
    </row>
    <row r="1109" spans="1:23">
      <c r="A1109" t="s">
        <v>8563</v>
      </c>
      <c r="B1109" t="str">
        <f t="shared" si="68"/>
        <v>Mayo</v>
      </c>
      <c r="C1109" s="20" t="s">
        <v>8640</v>
      </c>
      <c r="D1109" t="s">
        <v>1</v>
      </c>
      <c r="E1109" t="s">
        <v>0</v>
      </c>
      <c r="F1109" t="str">
        <f t="shared" si="69"/>
        <v>CCF</v>
      </c>
      <c r="G1109" t="s">
        <v>8149</v>
      </c>
      <c r="H1109" t="s">
        <v>8150</v>
      </c>
      <c r="I1109">
        <v>1965</v>
      </c>
      <c r="J1109">
        <v>1965</v>
      </c>
      <c r="K1109" t="s">
        <v>140</v>
      </c>
      <c r="L1109" t="str">
        <f t="shared" si="70"/>
        <v>NIT</v>
      </c>
      <c r="M1109" t="str">
        <f t="shared" si="71"/>
        <v>06142110041021</v>
      </c>
      <c r="N1109" t="s">
        <v>141</v>
      </c>
      <c r="O1109">
        <v>0</v>
      </c>
      <c r="P1109">
        <v>0</v>
      </c>
      <c r="Q1109">
        <v>317.33</v>
      </c>
      <c r="R1109">
        <v>41.252899999999997</v>
      </c>
      <c r="S1109">
        <v>0</v>
      </c>
      <c r="T1109">
        <v>0</v>
      </c>
      <c r="U1109">
        <v>358.5829</v>
      </c>
      <c r="V1109">
        <v>0</v>
      </c>
      <c r="W1109" t="s">
        <v>1</v>
      </c>
    </row>
    <row r="1110" spans="1:23">
      <c r="A1110" t="s">
        <v>8563</v>
      </c>
      <c r="B1110" t="str">
        <f t="shared" si="68"/>
        <v>Mayo</v>
      </c>
      <c r="C1110" s="20" t="s">
        <v>8640</v>
      </c>
      <c r="D1110" t="s">
        <v>1</v>
      </c>
      <c r="E1110" t="s">
        <v>0</v>
      </c>
      <c r="F1110" t="str">
        <f t="shared" si="69"/>
        <v>CCF</v>
      </c>
      <c r="G1110" t="s">
        <v>8149</v>
      </c>
      <c r="H1110" t="s">
        <v>8150</v>
      </c>
      <c r="I1110">
        <v>1966</v>
      </c>
      <c r="J1110">
        <v>1966</v>
      </c>
      <c r="K1110" t="s">
        <v>155</v>
      </c>
      <c r="L1110" t="str">
        <f t="shared" si="70"/>
        <v>NIT</v>
      </c>
      <c r="M1110" t="str">
        <f t="shared" si="71"/>
        <v>06142610051058</v>
      </c>
      <c r="N1110" t="s">
        <v>156</v>
      </c>
      <c r="O1110">
        <v>0</v>
      </c>
      <c r="P1110">
        <v>0</v>
      </c>
      <c r="Q1110">
        <v>278.23</v>
      </c>
      <c r="R1110">
        <v>36.169900000000005</v>
      </c>
      <c r="S1110">
        <v>0</v>
      </c>
      <c r="T1110">
        <v>0</v>
      </c>
      <c r="U1110">
        <v>314.3999</v>
      </c>
      <c r="V1110">
        <v>0</v>
      </c>
      <c r="W1110" t="s">
        <v>1</v>
      </c>
    </row>
    <row r="1111" spans="1:23">
      <c r="A1111" t="s">
        <v>8563</v>
      </c>
      <c r="B1111" t="str">
        <f t="shared" si="68"/>
        <v>Mayo</v>
      </c>
      <c r="C1111" s="20" t="s">
        <v>8640</v>
      </c>
      <c r="D1111" t="s">
        <v>1</v>
      </c>
      <c r="E1111" t="s">
        <v>0</v>
      </c>
      <c r="F1111" t="str">
        <f t="shared" si="69"/>
        <v>CCF</v>
      </c>
      <c r="G1111" t="s">
        <v>8149</v>
      </c>
      <c r="H1111" t="s">
        <v>8150</v>
      </c>
      <c r="I1111">
        <v>1968</v>
      </c>
      <c r="J1111">
        <v>1968</v>
      </c>
      <c r="K1111" t="s">
        <v>120</v>
      </c>
      <c r="L1111" t="str">
        <f t="shared" si="70"/>
        <v>NIT</v>
      </c>
      <c r="M1111" t="str">
        <f t="shared" si="71"/>
        <v>06142208811224</v>
      </c>
      <c r="N1111" t="s">
        <v>121</v>
      </c>
      <c r="O1111">
        <v>0</v>
      </c>
      <c r="P1111">
        <v>0</v>
      </c>
      <c r="Q1111">
        <v>55.31</v>
      </c>
      <c r="R1111">
        <v>7.1903000000000006</v>
      </c>
      <c r="S1111">
        <v>0</v>
      </c>
      <c r="T1111">
        <v>0</v>
      </c>
      <c r="U1111">
        <v>62.500300000000003</v>
      </c>
      <c r="V1111">
        <v>0</v>
      </c>
      <c r="W1111" t="s">
        <v>1</v>
      </c>
    </row>
    <row r="1112" spans="1:23">
      <c r="A1112" t="s">
        <v>8563</v>
      </c>
      <c r="B1112" t="str">
        <f t="shared" si="68"/>
        <v>Mayo</v>
      </c>
      <c r="C1112" s="20" t="s">
        <v>8640</v>
      </c>
      <c r="D1112" t="s">
        <v>1</v>
      </c>
      <c r="E1112" t="s">
        <v>0</v>
      </c>
      <c r="F1112" t="str">
        <f t="shared" si="69"/>
        <v>CCF</v>
      </c>
      <c r="G1112" t="s">
        <v>8149</v>
      </c>
      <c r="H1112" t="s">
        <v>8150</v>
      </c>
      <c r="I1112">
        <v>1969</v>
      </c>
      <c r="J1112">
        <v>1969</v>
      </c>
      <c r="K1112" t="s">
        <v>307</v>
      </c>
      <c r="L1112" t="str">
        <f t="shared" si="70"/>
        <v>NIT</v>
      </c>
      <c r="M1112" t="str">
        <f t="shared" si="71"/>
        <v>06141303971062</v>
      </c>
      <c r="N1112" t="s">
        <v>308</v>
      </c>
      <c r="O1112">
        <v>0</v>
      </c>
      <c r="P1112">
        <v>0</v>
      </c>
      <c r="Q1112">
        <v>1485.04</v>
      </c>
      <c r="R1112">
        <v>193.05520000000001</v>
      </c>
      <c r="S1112">
        <v>0</v>
      </c>
      <c r="T1112">
        <v>0</v>
      </c>
      <c r="U1112">
        <v>1678.0952</v>
      </c>
      <c r="V1112">
        <v>0</v>
      </c>
      <c r="W1112" t="s">
        <v>1</v>
      </c>
    </row>
    <row r="1113" spans="1:23">
      <c r="A1113" t="s">
        <v>8563</v>
      </c>
      <c r="B1113" t="str">
        <f t="shared" si="68"/>
        <v>Mayo</v>
      </c>
      <c r="C1113" s="20" t="s">
        <v>8640</v>
      </c>
      <c r="D1113" t="s">
        <v>1</v>
      </c>
      <c r="E1113" t="s">
        <v>0</v>
      </c>
      <c r="F1113" t="str">
        <f t="shared" si="69"/>
        <v>CCF</v>
      </c>
      <c r="G1113" t="s">
        <v>8149</v>
      </c>
      <c r="H1113" t="s">
        <v>8150</v>
      </c>
      <c r="I1113">
        <v>1970</v>
      </c>
      <c r="J1113">
        <v>1970</v>
      </c>
      <c r="K1113" t="s">
        <v>95</v>
      </c>
      <c r="L1113" t="str">
        <f t="shared" si="70"/>
        <v>NIT</v>
      </c>
      <c r="M1113" t="str">
        <f t="shared" si="71"/>
        <v>06142212650014</v>
      </c>
      <c r="N1113" t="s">
        <v>96</v>
      </c>
      <c r="O1113">
        <v>0</v>
      </c>
      <c r="P1113">
        <v>0</v>
      </c>
      <c r="Q1113">
        <v>29.84</v>
      </c>
      <c r="R1113">
        <v>3.8792</v>
      </c>
      <c r="S1113">
        <v>0</v>
      </c>
      <c r="T1113">
        <v>0</v>
      </c>
      <c r="U1113">
        <v>33.719200000000001</v>
      </c>
      <c r="V1113">
        <v>0</v>
      </c>
      <c r="W1113" t="s">
        <v>1</v>
      </c>
    </row>
    <row r="1114" spans="1:23">
      <c r="A1114" t="s">
        <v>8563</v>
      </c>
      <c r="B1114" t="str">
        <f t="shared" si="68"/>
        <v>Mayo</v>
      </c>
      <c r="C1114" s="20" t="s">
        <v>8640</v>
      </c>
      <c r="D1114" t="s">
        <v>1</v>
      </c>
      <c r="E1114" t="s">
        <v>0</v>
      </c>
      <c r="F1114" t="str">
        <f t="shared" si="69"/>
        <v>CCF</v>
      </c>
      <c r="G1114" t="s">
        <v>8149</v>
      </c>
      <c r="H1114" t="s">
        <v>8150</v>
      </c>
      <c r="I1114">
        <v>1971</v>
      </c>
      <c r="J1114">
        <v>1971</v>
      </c>
      <c r="K1114" t="s">
        <v>7859</v>
      </c>
      <c r="L1114" t="str">
        <f t="shared" si="70"/>
        <v>NIT</v>
      </c>
      <c r="M1114" t="str">
        <f t="shared" si="71"/>
        <v>06140504211035</v>
      </c>
      <c r="N1114" t="s">
        <v>7860</v>
      </c>
      <c r="O1114">
        <v>0</v>
      </c>
      <c r="P1114">
        <v>0</v>
      </c>
      <c r="Q1114">
        <v>1708.94</v>
      </c>
      <c r="R1114">
        <v>222.16220000000001</v>
      </c>
      <c r="S1114">
        <v>0</v>
      </c>
      <c r="T1114">
        <v>0</v>
      </c>
      <c r="U1114">
        <v>1931.1022</v>
      </c>
      <c r="V1114">
        <v>0</v>
      </c>
      <c r="W1114" t="s">
        <v>1</v>
      </c>
    </row>
    <row r="1115" spans="1:23">
      <c r="A1115" t="s">
        <v>8563</v>
      </c>
      <c r="B1115" t="str">
        <f t="shared" si="68"/>
        <v>Mayo</v>
      </c>
      <c r="C1115" s="20" t="s">
        <v>8640</v>
      </c>
      <c r="D1115" t="s">
        <v>1</v>
      </c>
      <c r="E1115" t="s">
        <v>0</v>
      </c>
      <c r="F1115" t="str">
        <f t="shared" si="69"/>
        <v>CCF</v>
      </c>
      <c r="G1115" t="s">
        <v>8149</v>
      </c>
      <c r="H1115" t="s">
        <v>8150</v>
      </c>
      <c r="I1115">
        <v>1972</v>
      </c>
      <c r="J1115">
        <v>1972</v>
      </c>
      <c r="K1115" t="s">
        <v>574</v>
      </c>
      <c r="L1115" t="str">
        <f t="shared" si="70"/>
        <v>NIT</v>
      </c>
      <c r="M1115" t="str">
        <f t="shared" si="71"/>
        <v>06142508991046</v>
      </c>
      <c r="N1115" t="s">
        <v>575</v>
      </c>
      <c r="O1115">
        <v>0</v>
      </c>
      <c r="P1115">
        <v>0</v>
      </c>
      <c r="Q1115">
        <v>1243.56</v>
      </c>
      <c r="R1115">
        <v>161.6628</v>
      </c>
      <c r="S1115">
        <v>0</v>
      </c>
      <c r="T1115">
        <v>0</v>
      </c>
      <c r="U1115">
        <v>1405.2228</v>
      </c>
      <c r="V1115">
        <v>0</v>
      </c>
      <c r="W1115" t="s">
        <v>1</v>
      </c>
    </row>
    <row r="1116" spans="1:23">
      <c r="A1116" t="s">
        <v>8563</v>
      </c>
      <c r="B1116" t="str">
        <f t="shared" si="68"/>
        <v>Mayo</v>
      </c>
      <c r="C1116" s="20" t="s">
        <v>8640</v>
      </c>
      <c r="D1116" t="s">
        <v>1</v>
      </c>
      <c r="E1116" t="s">
        <v>0</v>
      </c>
      <c r="F1116" t="str">
        <f t="shared" si="69"/>
        <v>CCF</v>
      </c>
      <c r="G1116" t="s">
        <v>8149</v>
      </c>
      <c r="H1116" t="s">
        <v>8150</v>
      </c>
      <c r="I1116">
        <v>1973</v>
      </c>
      <c r="J1116">
        <v>1973</v>
      </c>
      <c r="K1116" t="s">
        <v>126</v>
      </c>
      <c r="L1116" t="str">
        <f t="shared" si="70"/>
        <v>NIT</v>
      </c>
      <c r="M1116" t="str">
        <f t="shared" si="71"/>
        <v>12172508931019</v>
      </c>
      <c r="N1116" t="s">
        <v>127</v>
      </c>
      <c r="O1116">
        <v>0</v>
      </c>
      <c r="P1116">
        <v>0</v>
      </c>
      <c r="Q1116">
        <v>4118.43</v>
      </c>
      <c r="R1116">
        <v>535.3959000000001</v>
      </c>
      <c r="S1116">
        <v>0</v>
      </c>
      <c r="T1116">
        <v>0</v>
      </c>
      <c r="U1116">
        <v>4653.8259000000007</v>
      </c>
      <c r="V1116">
        <v>0</v>
      </c>
      <c r="W1116" t="s">
        <v>1</v>
      </c>
    </row>
    <row r="1117" spans="1:23">
      <c r="A1117" t="s">
        <v>8563</v>
      </c>
      <c r="B1117" t="str">
        <f t="shared" si="68"/>
        <v>Mayo</v>
      </c>
      <c r="C1117" s="20" t="s">
        <v>8640</v>
      </c>
      <c r="D1117" t="s">
        <v>1</v>
      </c>
      <c r="E1117" t="s">
        <v>0</v>
      </c>
      <c r="F1117" t="str">
        <f t="shared" si="69"/>
        <v>CCF</v>
      </c>
      <c r="G1117" t="s">
        <v>8149</v>
      </c>
      <c r="H1117" t="s">
        <v>8150</v>
      </c>
      <c r="I1117">
        <v>1974</v>
      </c>
      <c r="J1117">
        <v>1974</v>
      </c>
      <c r="K1117" t="s">
        <v>834</v>
      </c>
      <c r="L1117" t="str">
        <f t="shared" si="70"/>
        <v>NIT</v>
      </c>
      <c r="M1117" t="str">
        <f t="shared" si="71"/>
        <v>02100108700014</v>
      </c>
      <c r="N1117" t="s">
        <v>835</v>
      </c>
      <c r="O1117">
        <v>0</v>
      </c>
      <c r="P1117">
        <v>0</v>
      </c>
      <c r="Q1117">
        <v>116</v>
      </c>
      <c r="R1117">
        <v>15.08</v>
      </c>
      <c r="S1117">
        <v>0</v>
      </c>
      <c r="T1117">
        <v>0</v>
      </c>
      <c r="U1117">
        <v>131.08000000000001</v>
      </c>
      <c r="V1117">
        <v>0</v>
      </c>
      <c r="W1117" t="s">
        <v>1</v>
      </c>
    </row>
    <row r="1118" spans="1:23">
      <c r="A1118" t="s">
        <v>8563</v>
      </c>
      <c r="B1118" t="str">
        <f t="shared" si="68"/>
        <v>Mayo</v>
      </c>
      <c r="C1118" s="20" t="s">
        <v>8640</v>
      </c>
      <c r="D1118" t="s">
        <v>1</v>
      </c>
      <c r="E1118" t="s">
        <v>0</v>
      </c>
      <c r="F1118" t="str">
        <f t="shared" si="69"/>
        <v>CCF</v>
      </c>
      <c r="G1118" t="s">
        <v>8149</v>
      </c>
      <c r="H1118" t="s">
        <v>8150</v>
      </c>
      <c r="I1118">
        <v>1975</v>
      </c>
      <c r="J1118">
        <v>1975</v>
      </c>
      <c r="K1118" t="s">
        <v>333</v>
      </c>
      <c r="L1118" t="str">
        <f t="shared" si="70"/>
        <v>NIT</v>
      </c>
      <c r="M1118" t="str">
        <f t="shared" si="71"/>
        <v>06140607941015</v>
      </c>
      <c r="N1118" t="s">
        <v>334</v>
      </c>
      <c r="O1118">
        <v>0</v>
      </c>
      <c r="P1118">
        <v>0</v>
      </c>
      <c r="Q1118">
        <v>163.12</v>
      </c>
      <c r="R1118">
        <v>21.2056</v>
      </c>
      <c r="S1118">
        <v>0</v>
      </c>
      <c r="T1118">
        <v>0</v>
      </c>
      <c r="U1118">
        <v>184.32560000000001</v>
      </c>
      <c r="V1118">
        <v>0</v>
      </c>
      <c r="W1118" t="s">
        <v>1</v>
      </c>
    </row>
    <row r="1119" spans="1:23">
      <c r="A1119" t="s">
        <v>8563</v>
      </c>
      <c r="B1119" t="str">
        <f t="shared" si="68"/>
        <v>Mayo</v>
      </c>
      <c r="C1119" s="20" t="s">
        <v>8640</v>
      </c>
      <c r="D1119" t="s">
        <v>1</v>
      </c>
      <c r="E1119" t="s">
        <v>0</v>
      </c>
      <c r="F1119" t="str">
        <f t="shared" si="69"/>
        <v>CCF</v>
      </c>
      <c r="G1119" t="s">
        <v>8149</v>
      </c>
      <c r="H1119" t="s">
        <v>8150</v>
      </c>
      <c r="I1119">
        <v>1976</v>
      </c>
      <c r="J1119">
        <v>1976</v>
      </c>
      <c r="K1119" t="s">
        <v>435</v>
      </c>
      <c r="L1119" t="str">
        <f t="shared" si="70"/>
        <v>NIT</v>
      </c>
      <c r="M1119" t="str">
        <f t="shared" si="71"/>
        <v>06130407761017</v>
      </c>
      <c r="N1119" t="s">
        <v>436</v>
      </c>
      <c r="O1119">
        <v>0</v>
      </c>
      <c r="P1119">
        <v>0</v>
      </c>
      <c r="Q1119">
        <v>684.38</v>
      </c>
      <c r="R1119">
        <v>88.969400000000007</v>
      </c>
      <c r="S1119">
        <v>0</v>
      </c>
      <c r="T1119">
        <v>0</v>
      </c>
      <c r="U1119">
        <v>773.34940000000006</v>
      </c>
      <c r="V1119">
        <v>0</v>
      </c>
      <c r="W1119" t="s">
        <v>1</v>
      </c>
    </row>
    <row r="1120" spans="1:23">
      <c r="A1120" t="s">
        <v>8563</v>
      </c>
      <c r="B1120" t="str">
        <f t="shared" si="68"/>
        <v>Mayo</v>
      </c>
      <c r="C1120" s="20" t="s">
        <v>8640</v>
      </c>
      <c r="D1120" t="s">
        <v>1</v>
      </c>
      <c r="E1120" t="s">
        <v>0</v>
      </c>
      <c r="F1120" t="str">
        <f t="shared" si="69"/>
        <v>CCF</v>
      </c>
      <c r="G1120" t="s">
        <v>8149</v>
      </c>
      <c r="H1120" t="s">
        <v>8150</v>
      </c>
      <c r="I1120">
        <v>1977</v>
      </c>
      <c r="J1120">
        <v>1977</v>
      </c>
      <c r="K1120" t="s">
        <v>7932</v>
      </c>
      <c r="L1120" t="str">
        <f t="shared" si="70"/>
        <v>NIT</v>
      </c>
      <c r="M1120" t="str">
        <f t="shared" si="71"/>
        <v>13042809881010</v>
      </c>
      <c r="N1120" t="s">
        <v>358</v>
      </c>
      <c r="O1120">
        <v>0</v>
      </c>
      <c r="P1120">
        <v>0</v>
      </c>
      <c r="Q1120">
        <v>205.9</v>
      </c>
      <c r="R1120">
        <v>26.767000000000003</v>
      </c>
      <c r="S1120">
        <v>0</v>
      </c>
      <c r="T1120">
        <v>0</v>
      </c>
      <c r="U1120">
        <v>232.667</v>
      </c>
      <c r="V1120">
        <v>0</v>
      </c>
      <c r="W1120" t="s">
        <v>1</v>
      </c>
    </row>
    <row r="1121" spans="1:23">
      <c r="A1121" t="s">
        <v>8563</v>
      </c>
      <c r="B1121" t="str">
        <f t="shared" si="68"/>
        <v>Mayo</v>
      </c>
      <c r="C1121" s="20" t="s">
        <v>8640</v>
      </c>
      <c r="D1121" t="s">
        <v>1</v>
      </c>
      <c r="E1121" t="s">
        <v>0</v>
      </c>
      <c r="F1121" t="str">
        <f t="shared" si="69"/>
        <v>CCF</v>
      </c>
      <c r="G1121" t="s">
        <v>8149</v>
      </c>
      <c r="H1121" t="s">
        <v>8150</v>
      </c>
      <c r="I1121">
        <v>1978</v>
      </c>
      <c r="J1121">
        <v>1978</v>
      </c>
      <c r="K1121" t="s">
        <v>7919</v>
      </c>
      <c r="L1121" t="str">
        <f t="shared" si="70"/>
        <v>NIT</v>
      </c>
      <c r="M1121" t="str">
        <f t="shared" si="71"/>
        <v>14052805811016</v>
      </c>
      <c r="N1121" t="s">
        <v>7920</v>
      </c>
      <c r="O1121">
        <v>0</v>
      </c>
      <c r="P1121">
        <v>0</v>
      </c>
      <c r="Q1121">
        <v>127</v>
      </c>
      <c r="R1121">
        <v>16.510000000000002</v>
      </c>
      <c r="S1121">
        <v>0</v>
      </c>
      <c r="T1121">
        <v>0</v>
      </c>
      <c r="U1121">
        <v>143.51</v>
      </c>
      <c r="V1121">
        <v>0</v>
      </c>
      <c r="W1121" t="s">
        <v>1</v>
      </c>
    </row>
    <row r="1122" spans="1:23">
      <c r="A1122" t="s">
        <v>8563</v>
      </c>
      <c r="B1122" t="str">
        <f t="shared" si="68"/>
        <v>Mayo</v>
      </c>
      <c r="C1122" s="20" t="s">
        <v>8640</v>
      </c>
      <c r="D1122" t="s">
        <v>1</v>
      </c>
      <c r="E1122" t="s">
        <v>0</v>
      </c>
      <c r="F1122" t="str">
        <f t="shared" si="69"/>
        <v>CCF</v>
      </c>
      <c r="G1122" t="s">
        <v>8149</v>
      </c>
      <c r="H1122" t="s">
        <v>8150</v>
      </c>
      <c r="I1122">
        <v>1979</v>
      </c>
      <c r="J1122">
        <v>1979</v>
      </c>
      <c r="K1122" t="s">
        <v>681</v>
      </c>
      <c r="L1122" t="str">
        <f t="shared" si="70"/>
        <v>NIT</v>
      </c>
      <c r="M1122" t="str">
        <f t="shared" si="71"/>
        <v>06141909761047</v>
      </c>
      <c r="N1122" t="s">
        <v>682</v>
      </c>
      <c r="O1122">
        <v>0</v>
      </c>
      <c r="P1122">
        <v>0</v>
      </c>
      <c r="Q1122">
        <v>18.190000000000001</v>
      </c>
      <c r="R1122">
        <v>2.3647000000000005</v>
      </c>
      <c r="S1122">
        <v>0</v>
      </c>
      <c r="T1122">
        <v>0</v>
      </c>
      <c r="U1122">
        <v>20.5547</v>
      </c>
      <c r="V1122">
        <v>0</v>
      </c>
      <c r="W1122" t="s">
        <v>1</v>
      </c>
    </row>
    <row r="1123" spans="1:23">
      <c r="A1123" t="s">
        <v>8563</v>
      </c>
      <c r="B1123" t="str">
        <f t="shared" si="68"/>
        <v>Mayo</v>
      </c>
      <c r="C1123" s="20" t="s">
        <v>8640</v>
      </c>
      <c r="D1123" t="s">
        <v>1</v>
      </c>
      <c r="E1123" t="s">
        <v>0</v>
      </c>
      <c r="F1123" t="str">
        <f t="shared" si="69"/>
        <v>CCF</v>
      </c>
      <c r="G1123" t="s">
        <v>8149</v>
      </c>
      <c r="H1123" t="s">
        <v>8150</v>
      </c>
      <c r="I1123">
        <v>1980</v>
      </c>
      <c r="J1123">
        <v>1980</v>
      </c>
      <c r="K1123" t="s">
        <v>681</v>
      </c>
      <c r="L1123" t="str">
        <f t="shared" si="70"/>
        <v>NIT</v>
      </c>
      <c r="M1123" t="str">
        <f t="shared" si="71"/>
        <v>06141909761047</v>
      </c>
      <c r="N1123" t="s">
        <v>682</v>
      </c>
      <c r="O1123">
        <v>0</v>
      </c>
      <c r="P1123">
        <v>0</v>
      </c>
      <c r="Q1123">
        <v>54.2</v>
      </c>
      <c r="R1123">
        <v>7.0460000000000003</v>
      </c>
      <c r="S1123">
        <v>0</v>
      </c>
      <c r="T1123">
        <v>0</v>
      </c>
      <c r="U1123">
        <v>61.246000000000002</v>
      </c>
      <c r="V1123">
        <v>0</v>
      </c>
      <c r="W1123" t="s">
        <v>1</v>
      </c>
    </row>
    <row r="1124" spans="1:23">
      <c r="A1124" t="s">
        <v>8563</v>
      </c>
      <c r="B1124" t="str">
        <f t="shared" si="68"/>
        <v>Mayo</v>
      </c>
      <c r="C1124" s="20" t="s">
        <v>8640</v>
      </c>
      <c r="D1124" t="s">
        <v>1</v>
      </c>
      <c r="E1124" t="s">
        <v>0</v>
      </c>
      <c r="F1124" t="str">
        <f t="shared" si="69"/>
        <v>CCF</v>
      </c>
      <c r="G1124" t="s">
        <v>8149</v>
      </c>
      <c r="H1124" t="s">
        <v>8150</v>
      </c>
      <c r="I1124">
        <v>1981</v>
      </c>
      <c r="J1124">
        <v>1981</v>
      </c>
      <c r="K1124" t="s">
        <v>118</v>
      </c>
      <c r="L1124" t="str">
        <f t="shared" si="70"/>
        <v>NIT</v>
      </c>
      <c r="M1124" t="str">
        <f t="shared" si="71"/>
        <v>06141106071025</v>
      </c>
      <c r="N1124" t="s">
        <v>119</v>
      </c>
      <c r="O1124">
        <v>0</v>
      </c>
      <c r="P1124">
        <v>0</v>
      </c>
      <c r="Q1124">
        <v>27.63</v>
      </c>
      <c r="R1124">
        <v>3.5918999999999999</v>
      </c>
      <c r="S1124">
        <v>0</v>
      </c>
      <c r="T1124">
        <v>0</v>
      </c>
      <c r="U1124">
        <v>31.221899999999998</v>
      </c>
      <c r="V1124">
        <v>0</v>
      </c>
      <c r="W1124" t="s">
        <v>1</v>
      </c>
    </row>
    <row r="1125" spans="1:23">
      <c r="A1125" t="s">
        <v>8563</v>
      </c>
      <c r="B1125" t="str">
        <f t="shared" si="68"/>
        <v>Mayo</v>
      </c>
      <c r="C1125" s="20" t="s">
        <v>8640</v>
      </c>
      <c r="D1125" t="s">
        <v>1</v>
      </c>
      <c r="E1125" t="s">
        <v>0</v>
      </c>
      <c r="F1125" t="str">
        <f t="shared" si="69"/>
        <v>CCF</v>
      </c>
      <c r="G1125" t="s">
        <v>8149</v>
      </c>
      <c r="H1125" t="s">
        <v>8150</v>
      </c>
      <c r="I1125">
        <v>1982</v>
      </c>
      <c r="J1125">
        <v>1982</v>
      </c>
      <c r="K1125" t="s">
        <v>118</v>
      </c>
      <c r="L1125" t="str">
        <f t="shared" si="70"/>
        <v>NIT</v>
      </c>
      <c r="M1125" t="str">
        <f t="shared" si="71"/>
        <v>06141106071025</v>
      </c>
      <c r="N1125" t="s">
        <v>119</v>
      </c>
      <c r="O1125">
        <v>0</v>
      </c>
      <c r="P1125">
        <v>0</v>
      </c>
      <c r="Q1125">
        <v>41.61</v>
      </c>
      <c r="R1125">
        <v>5.4093</v>
      </c>
      <c r="S1125">
        <v>0</v>
      </c>
      <c r="T1125">
        <v>0</v>
      </c>
      <c r="U1125">
        <v>47.019300000000001</v>
      </c>
      <c r="V1125">
        <v>0</v>
      </c>
      <c r="W1125" t="s">
        <v>1</v>
      </c>
    </row>
    <row r="1126" spans="1:23">
      <c r="A1126" t="s">
        <v>8563</v>
      </c>
      <c r="B1126" t="str">
        <f t="shared" si="68"/>
        <v>Mayo</v>
      </c>
      <c r="C1126" s="20" t="s">
        <v>8640</v>
      </c>
      <c r="D1126" t="s">
        <v>1</v>
      </c>
      <c r="E1126" t="s">
        <v>0</v>
      </c>
      <c r="F1126" t="str">
        <f t="shared" si="69"/>
        <v>CCF</v>
      </c>
      <c r="G1126" t="s">
        <v>8149</v>
      </c>
      <c r="H1126" t="s">
        <v>8150</v>
      </c>
      <c r="I1126">
        <v>1983</v>
      </c>
      <c r="J1126">
        <v>1983</v>
      </c>
      <c r="K1126" t="s">
        <v>518</v>
      </c>
      <c r="L1126" t="str">
        <f t="shared" si="70"/>
        <v>NIT</v>
      </c>
      <c r="M1126" t="str">
        <f t="shared" si="71"/>
        <v>14012206520011</v>
      </c>
      <c r="N1126" t="s">
        <v>519</v>
      </c>
      <c r="O1126">
        <v>0</v>
      </c>
      <c r="P1126">
        <v>0</v>
      </c>
      <c r="Q1126">
        <v>185.51</v>
      </c>
      <c r="R1126">
        <v>24.116299999999999</v>
      </c>
      <c r="S1126">
        <v>0</v>
      </c>
      <c r="T1126">
        <v>0</v>
      </c>
      <c r="U1126">
        <v>209.62629999999999</v>
      </c>
      <c r="V1126">
        <v>0</v>
      </c>
      <c r="W1126" t="s">
        <v>1</v>
      </c>
    </row>
    <row r="1127" spans="1:23">
      <c r="A1127" t="s">
        <v>8563</v>
      </c>
      <c r="B1127" t="str">
        <f t="shared" ref="B1127:B1190" si="72">SUBSTITUTE(A1127,"AYO","ayo")</f>
        <v>Mayo</v>
      </c>
      <c r="C1127" s="20" t="s">
        <v>8640</v>
      </c>
      <c r="D1127" t="s">
        <v>1</v>
      </c>
      <c r="E1127" t="s">
        <v>0</v>
      </c>
      <c r="F1127" t="str">
        <f t="shared" si="69"/>
        <v>CCF</v>
      </c>
      <c r="G1127" t="s">
        <v>8149</v>
      </c>
      <c r="H1127" t="s">
        <v>8150</v>
      </c>
      <c r="I1127">
        <v>1984</v>
      </c>
      <c r="J1127">
        <v>1984</v>
      </c>
      <c r="K1127" t="s">
        <v>265</v>
      </c>
      <c r="L1127" t="str">
        <f t="shared" si="70"/>
        <v>NIT</v>
      </c>
      <c r="M1127" t="str">
        <f t="shared" si="71"/>
        <v>16141902701154</v>
      </c>
      <c r="N1127" t="s">
        <v>266</v>
      </c>
      <c r="O1127">
        <v>0</v>
      </c>
      <c r="P1127">
        <v>0</v>
      </c>
      <c r="Q1127">
        <v>994.09</v>
      </c>
      <c r="R1127">
        <v>129.23170000000002</v>
      </c>
      <c r="S1127">
        <v>0</v>
      </c>
      <c r="T1127">
        <v>0</v>
      </c>
      <c r="U1127">
        <v>1123.3217</v>
      </c>
      <c r="V1127">
        <v>0</v>
      </c>
      <c r="W1127" t="s">
        <v>1</v>
      </c>
    </row>
    <row r="1128" spans="1:23">
      <c r="A1128" t="s">
        <v>8563</v>
      </c>
      <c r="B1128" t="str">
        <f t="shared" si="72"/>
        <v>Mayo</v>
      </c>
      <c r="C1128" s="20" t="s">
        <v>8640</v>
      </c>
      <c r="D1128" t="s">
        <v>1</v>
      </c>
      <c r="E1128" t="s">
        <v>0</v>
      </c>
      <c r="F1128" t="str">
        <f t="shared" si="69"/>
        <v>CCF</v>
      </c>
      <c r="G1128" t="s">
        <v>8149</v>
      </c>
      <c r="H1128" t="s">
        <v>8150</v>
      </c>
      <c r="I1128">
        <v>1985</v>
      </c>
      <c r="J1128">
        <v>1985</v>
      </c>
      <c r="K1128" t="s">
        <v>584</v>
      </c>
      <c r="L1128" t="str">
        <f t="shared" si="70"/>
        <v>NIT</v>
      </c>
      <c r="M1128" t="str">
        <f t="shared" si="71"/>
        <v>06142508071128</v>
      </c>
      <c r="N1128" t="s">
        <v>585</v>
      </c>
      <c r="O1128">
        <v>0</v>
      </c>
      <c r="P1128">
        <v>0</v>
      </c>
      <c r="Q1128">
        <v>1412.4</v>
      </c>
      <c r="R1128">
        <v>183.61200000000002</v>
      </c>
      <c r="S1128">
        <v>0</v>
      </c>
      <c r="T1128">
        <v>0</v>
      </c>
      <c r="U1128">
        <v>1596.0120000000002</v>
      </c>
      <c r="V1128">
        <v>0</v>
      </c>
      <c r="W1128" t="s">
        <v>1</v>
      </c>
    </row>
    <row r="1129" spans="1:23">
      <c r="A1129" t="s">
        <v>8563</v>
      </c>
      <c r="B1129" t="str">
        <f t="shared" si="72"/>
        <v>Mayo</v>
      </c>
      <c r="C1129" s="20" t="s">
        <v>8640</v>
      </c>
      <c r="D1129" t="s">
        <v>1</v>
      </c>
      <c r="E1129" t="s">
        <v>0</v>
      </c>
      <c r="F1129" t="str">
        <f t="shared" si="69"/>
        <v>CCF</v>
      </c>
      <c r="G1129" t="s">
        <v>8149</v>
      </c>
      <c r="H1129" t="s">
        <v>8150</v>
      </c>
      <c r="I1129">
        <v>1986</v>
      </c>
      <c r="J1129">
        <v>1986</v>
      </c>
      <c r="K1129" t="s">
        <v>574</v>
      </c>
      <c r="L1129" t="str">
        <f t="shared" si="70"/>
        <v>NIT</v>
      </c>
      <c r="M1129" t="str">
        <f t="shared" si="71"/>
        <v>06142508991046</v>
      </c>
      <c r="N1129" t="s">
        <v>575</v>
      </c>
      <c r="O1129">
        <v>0</v>
      </c>
      <c r="P1129">
        <v>0</v>
      </c>
      <c r="Q1129">
        <v>38248.71</v>
      </c>
      <c r="R1129">
        <v>4972.3323</v>
      </c>
      <c r="S1129">
        <v>0</v>
      </c>
      <c r="T1129">
        <v>0</v>
      </c>
      <c r="U1129">
        <v>43221.042300000001</v>
      </c>
      <c r="V1129">
        <v>0</v>
      </c>
      <c r="W1129" t="s">
        <v>1</v>
      </c>
    </row>
    <row r="1130" spans="1:23">
      <c r="A1130" t="s">
        <v>8563</v>
      </c>
      <c r="B1130" t="str">
        <f t="shared" si="72"/>
        <v>Mayo</v>
      </c>
      <c r="C1130" s="20" t="s">
        <v>8640</v>
      </c>
      <c r="D1130" t="s">
        <v>1</v>
      </c>
      <c r="E1130" t="s">
        <v>0</v>
      </c>
      <c r="F1130" t="str">
        <f t="shared" si="69"/>
        <v>CCF</v>
      </c>
      <c r="G1130" t="s">
        <v>8149</v>
      </c>
      <c r="H1130" t="s">
        <v>8150</v>
      </c>
      <c r="I1130">
        <v>1987</v>
      </c>
      <c r="J1130">
        <v>1987</v>
      </c>
      <c r="K1130">
        <v>0</v>
      </c>
      <c r="L1130" t="str">
        <f t="shared" si="70"/>
        <v>DUI</v>
      </c>
      <c r="M1130" t="str">
        <f t="shared" si="71"/>
        <v>000308458</v>
      </c>
      <c r="N1130" t="s">
        <v>8553</v>
      </c>
      <c r="O1130">
        <v>0</v>
      </c>
      <c r="P1130">
        <v>0</v>
      </c>
      <c r="Q1130">
        <v>20.399999999999999</v>
      </c>
      <c r="R1130">
        <v>2.6519999999999997</v>
      </c>
      <c r="S1130">
        <v>0</v>
      </c>
      <c r="T1130">
        <v>0</v>
      </c>
      <c r="U1130">
        <v>23.052</v>
      </c>
      <c r="V1130" t="s">
        <v>8552</v>
      </c>
      <c r="W1130" t="s">
        <v>1</v>
      </c>
    </row>
    <row r="1131" spans="1:23">
      <c r="A1131" t="s">
        <v>8563</v>
      </c>
      <c r="B1131" t="str">
        <f t="shared" si="72"/>
        <v>Mayo</v>
      </c>
      <c r="C1131" s="20" t="s">
        <v>8640</v>
      </c>
      <c r="D1131" t="s">
        <v>1</v>
      </c>
      <c r="E1131" t="s">
        <v>0</v>
      </c>
      <c r="F1131" t="str">
        <f t="shared" si="69"/>
        <v>CCF</v>
      </c>
      <c r="G1131" t="s">
        <v>8149</v>
      </c>
      <c r="H1131" t="s">
        <v>8150</v>
      </c>
      <c r="I1131">
        <v>1988</v>
      </c>
      <c r="J1131">
        <v>1988</v>
      </c>
      <c r="K1131">
        <v>0</v>
      </c>
      <c r="L1131" t="str">
        <f t="shared" si="70"/>
        <v>DUI</v>
      </c>
      <c r="M1131" t="str">
        <f t="shared" si="71"/>
        <v>018717409</v>
      </c>
      <c r="N1131" t="s">
        <v>322</v>
      </c>
      <c r="O1131">
        <v>0</v>
      </c>
      <c r="P1131">
        <v>0</v>
      </c>
      <c r="Q1131">
        <v>61.17</v>
      </c>
      <c r="R1131">
        <v>7.9521000000000006</v>
      </c>
      <c r="S1131">
        <v>0</v>
      </c>
      <c r="T1131">
        <v>0</v>
      </c>
      <c r="U1131">
        <v>69.122100000000003</v>
      </c>
      <c r="V1131" t="s">
        <v>8383</v>
      </c>
      <c r="W1131" t="s">
        <v>1</v>
      </c>
    </row>
    <row r="1132" spans="1:23">
      <c r="A1132" t="s">
        <v>8563</v>
      </c>
      <c r="B1132" t="str">
        <f t="shared" si="72"/>
        <v>Mayo</v>
      </c>
      <c r="C1132" s="20" t="s">
        <v>8640</v>
      </c>
      <c r="D1132" t="s">
        <v>1</v>
      </c>
      <c r="E1132" t="s">
        <v>0</v>
      </c>
      <c r="F1132" t="str">
        <f t="shared" si="69"/>
        <v>CCF</v>
      </c>
      <c r="G1132" t="s">
        <v>8149</v>
      </c>
      <c r="H1132" t="s">
        <v>8150</v>
      </c>
      <c r="I1132">
        <v>1989</v>
      </c>
      <c r="J1132">
        <v>1989</v>
      </c>
      <c r="K1132" t="s">
        <v>108</v>
      </c>
      <c r="L1132" t="str">
        <f t="shared" si="70"/>
        <v>NIT</v>
      </c>
      <c r="M1132" t="str">
        <f t="shared" si="71"/>
        <v>02020103520010</v>
      </c>
      <c r="N1132" t="s">
        <v>109</v>
      </c>
      <c r="O1132">
        <v>0</v>
      </c>
      <c r="P1132">
        <v>0</v>
      </c>
      <c r="Q1132">
        <v>208.34</v>
      </c>
      <c r="R1132">
        <v>27.084200000000003</v>
      </c>
      <c r="S1132">
        <v>0</v>
      </c>
      <c r="T1132">
        <v>0</v>
      </c>
      <c r="U1132">
        <v>235.42420000000001</v>
      </c>
      <c r="V1132">
        <v>0</v>
      </c>
      <c r="W1132" t="s">
        <v>1</v>
      </c>
    </row>
    <row r="1133" spans="1:23">
      <c r="A1133" t="s">
        <v>8563</v>
      </c>
      <c r="B1133" t="str">
        <f t="shared" si="72"/>
        <v>Mayo</v>
      </c>
      <c r="C1133" s="20" t="s">
        <v>8640</v>
      </c>
      <c r="D1133" t="s">
        <v>1</v>
      </c>
      <c r="E1133" t="s">
        <v>0</v>
      </c>
      <c r="F1133" t="str">
        <f t="shared" si="69"/>
        <v>CCF</v>
      </c>
      <c r="G1133" t="s">
        <v>8149</v>
      </c>
      <c r="H1133" t="s">
        <v>8150</v>
      </c>
      <c r="I1133">
        <v>1990</v>
      </c>
      <c r="J1133">
        <v>1990</v>
      </c>
      <c r="K1133" t="s">
        <v>1271</v>
      </c>
      <c r="L1133" t="str">
        <f t="shared" si="70"/>
        <v>NIT</v>
      </c>
      <c r="M1133" t="str">
        <f t="shared" si="71"/>
        <v>11230212751011</v>
      </c>
      <c r="N1133" t="s">
        <v>1272</v>
      </c>
      <c r="O1133">
        <v>0</v>
      </c>
      <c r="P1133">
        <v>0</v>
      </c>
      <c r="Q1133">
        <v>42.78</v>
      </c>
      <c r="R1133">
        <v>5.5613999999999999</v>
      </c>
      <c r="S1133">
        <v>0</v>
      </c>
      <c r="T1133">
        <v>0</v>
      </c>
      <c r="U1133">
        <v>48.3414</v>
      </c>
      <c r="V1133">
        <v>0</v>
      </c>
      <c r="W1133" t="s">
        <v>1</v>
      </c>
    </row>
    <row r="1134" spans="1:23">
      <c r="A1134" t="s">
        <v>8563</v>
      </c>
      <c r="B1134" t="str">
        <f t="shared" si="72"/>
        <v>Mayo</v>
      </c>
      <c r="C1134" s="20" t="s">
        <v>8640</v>
      </c>
      <c r="D1134" t="s">
        <v>1</v>
      </c>
      <c r="E1134" t="s">
        <v>0</v>
      </c>
      <c r="F1134" t="str">
        <f t="shared" si="69"/>
        <v>CCF</v>
      </c>
      <c r="G1134" t="s">
        <v>8149</v>
      </c>
      <c r="H1134" t="s">
        <v>8150</v>
      </c>
      <c r="I1134">
        <v>1991</v>
      </c>
      <c r="J1134">
        <v>1991</v>
      </c>
      <c r="K1134" t="s">
        <v>457</v>
      </c>
      <c r="L1134" t="str">
        <f t="shared" si="70"/>
        <v>NIT</v>
      </c>
      <c r="M1134" t="str">
        <f t="shared" si="71"/>
        <v>06142706001019</v>
      </c>
      <c r="N1134" t="s">
        <v>458</v>
      </c>
      <c r="O1134">
        <v>0</v>
      </c>
      <c r="P1134">
        <v>0</v>
      </c>
      <c r="Q1134">
        <v>8835.32</v>
      </c>
      <c r="R1134">
        <v>1148.5916</v>
      </c>
      <c r="S1134">
        <v>0</v>
      </c>
      <c r="T1134">
        <v>0</v>
      </c>
      <c r="U1134">
        <v>9983.9115999999995</v>
      </c>
      <c r="V1134">
        <v>0</v>
      </c>
      <c r="W1134" t="s">
        <v>1</v>
      </c>
    </row>
    <row r="1135" spans="1:23">
      <c r="A1135" t="s">
        <v>8563</v>
      </c>
      <c r="B1135" t="str">
        <f t="shared" si="72"/>
        <v>Mayo</v>
      </c>
      <c r="C1135" s="20" t="s">
        <v>8640</v>
      </c>
      <c r="D1135" t="s">
        <v>1</v>
      </c>
      <c r="E1135" t="s">
        <v>0</v>
      </c>
      <c r="F1135" t="str">
        <f t="shared" si="69"/>
        <v>CCF</v>
      </c>
      <c r="G1135" t="s">
        <v>8149</v>
      </c>
      <c r="H1135" t="s">
        <v>8150</v>
      </c>
      <c r="I1135">
        <v>1992</v>
      </c>
      <c r="J1135">
        <v>1992</v>
      </c>
      <c r="K1135" t="s">
        <v>95</v>
      </c>
      <c r="L1135" t="str">
        <f t="shared" si="70"/>
        <v>NIT</v>
      </c>
      <c r="M1135" t="str">
        <f t="shared" si="71"/>
        <v>06142212650014</v>
      </c>
      <c r="N1135" t="s">
        <v>96</v>
      </c>
      <c r="O1135">
        <v>0</v>
      </c>
      <c r="P1135">
        <v>0</v>
      </c>
      <c r="Q1135">
        <v>13.48</v>
      </c>
      <c r="R1135">
        <v>1.7524000000000002</v>
      </c>
      <c r="S1135">
        <v>0</v>
      </c>
      <c r="T1135">
        <v>0</v>
      </c>
      <c r="U1135">
        <v>15.2324</v>
      </c>
      <c r="V1135">
        <v>0</v>
      </c>
      <c r="W1135" t="s">
        <v>1</v>
      </c>
    </row>
    <row r="1136" spans="1:23">
      <c r="A1136" t="s">
        <v>8563</v>
      </c>
      <c r="B1136" t="str">
        <f t="shared" si="72"/>
        <v>Mayo</v>
      </c>
      <c r="C1136" s="20" t="s">
        <v>8640</v>
      </c>
      <c r="D1136" t="s">
        <v>1</v>
      </c>
      <c r="E1136" t="s">
        <v>0</v>
      </c>
      <c r="F1136" t="str">
        <f t="shared" si="69"/>
        <v>CCF</v>
      </c>
      <c r="G1136" t="s">
        <v>8149</v>
      </c>
      <c r="H1136" t="s">
        <v>8150</v>
      </c>
      <c r="I1136">
        <v>1993</v>
      </c>
      <c r="J1136">
        <v>1993</v>
      </c>
      <c r="K1136" t="s">
        <v>95</v>
      </c>
      <c r="L1136" t="str">
        <f t="shared" si="70"/>
        <v>NIT</v>
      </c>
      <c r="M1136" t="str">
        <f t="shared" si="71"/>
        <v>06142212650014</v>
      </c>
      <c r="N1136" t="s">
        <v>96</v>
      </c>
      <c r="O1136">
        <v>0</v>
      </c>
      <c r="P1136">
        <v>0</v>
      </c>
      <c r="Q1136">
        <v>7.16</v>
      </c>
      <c r="R1136">
        <v>0.93080000000000007</v>
      </c>
      <c r="S1136">
        <v>0</v>
      </c>
      <c r="T1136">
        <v>0</v>
      </c>
      <c r="U1136">
        <v>8.0907999999999998</v>
      </c>
      <c r="V1136">
        <v>0</v>
      </c>
      <c r="W1136" t="s">
        <v>1</v>
      </c>
    </row>
    <row r="1137" spans="1:23">
      <c r="A1137" t="s">
        <v>8563</v>
      </c>
      <c r="B1137" t="str">
        <f t="shared" si="72"/>
        <v>Mayo</v>
      </c>
      <c r="C1137" s="20" t="s">
        <v>8640</v>
      </c>
      <c r="D1137" t="s">
        <v>1</v>
      </c>
      <c r="E1137" t="s">
        <v>0</v>
      </c>
      <c r="F1137" t="str">
        <f t="shared" si="69"/>
        <v>CCF</v>
      </c>
      <c r="G1137" t="s">
        <v>8149</v>
      </c>
      <c r="H1137" t="s">
        <v>8150</v>
      </c>
      <c r="I1137">
        <v>1994</v>
      </c>
      <c r="J1137">
        <v>1994</v>
      </c>
      <c r="K1137" t="s">
        <v>95</v>
      </c>
      <c r="L1137" t="str">
        <f t="shared" si="70"/>
        <v>NIT</v>
      </c>
      <c r="M1137" t="str">
        <f t="shared" si="71"/>
        <v>06142212650014</v>
      </c>
      <c r="N1137" t="s">
        <v>96</v>
      </c>
      <c r="O1137">
        <v>0</v>
      </c>
      <c r="P1137">
        <v>0</v>
      </c>
      <c r="Q1137">
        <v>48.65</v>
      </c>
      <c r="R1137">
        <v>6.3245000000000005</v>
      </c>
      <c r="S1137">
        <v>0</v>
      </c>
      <c r="T1137">
        <v>0</v>
      </c>
      <c r="U1137">
        <v>54.974499999999999</v>
      </c>
      <c r="V1137">
        <v>0</v>
      </c>
      <c r="W1137" t="s">
        <v>1</v>
      </c>
    </row>
    <row r="1138" spans="1:23">
      <c r="A1138" t="s">
        <v>8563</v>
      </c>
      <c r="B1138" t="str">
        <f t="shared" si="72"/>
        <v>Mayo</v>
      </c>
      <c r="C1138" s="20" t="s">
        <v>8640</v>
      </c>
      <c r="D1138" t="s">
        <v>1</v>
      </c>
      <c r="E1138" t="s">
        <v>0</v>
      </c>
      <c r="F1138" t="str">
        <f t="shared" si="69"/>
        <v>CCF</v>
      </c>
      <c r="G1138" t="s">
        <v>8149</v>
      </c>
      <c r="H1138" t="s">
        <v>8150</v>
      </c>
      <c r="I1138">
        <v>1995</v>
      </c>
      <c r="J1138">
        <v>1995</v>
      </c>
      <c r="K1138" t="s">
        <v>95</v>
      </c>
      <c r="L1138" t="str">
        <f t="shared" si="70"/>
        <v>NIT</v>
      </c>
      <c r="M1138" t="str">
        <f t="shared" si="71"/>
        <v>06142212650014</v>
      </c>
      <c r="N1138" t="s">
        <v>96</v>
      </c>
      <c r="O1138">
        <v>0</v>
      </c>
      <c r="P1138">
        <v>0</v>
      </c>
      <c r="Q1138">
        <v>7.16</v>
      </c>
      <c r="R1138">
        <v>0.93080000000000007</v>
      </c>
      <c r="S1138">
        <v>0</v>
      </c>
      <c r="T1138">
        <v>0</v>
      </c>
      <c r="U1138">
        <v>8.0907999999999998</v>
      </c>
      <c r="V1138">
        <v>0</v>
      </c>
      <c r="W1138" t="s">
        <v>1</v>
      </c>
    </row>
    <row r="1139" spans="1:23">
      <c r="A1139" t="s">
        <v>8563</v>
      </c>
      <c r="B1139" t="str">
        <f t="shared" si="72"/>
        <v>Mayo</v>
      </c>
      <c r="C1139" s="20" t="s">
        <v>8640</v>
      </c>
      <c r="D1139" t="s">
        <v>1</v>
      </c>
      <c r="E1139" t="s">
        <v>0</v>
      </c>
      <c r="F1139" t="str">
        <f t="shared" si="69"/>
        <v>CCF</v>
      </c>
      <c r="G1139" t="s">
        <v>8149</v>
      </c>
      <c r="H1139" t="s">
        <v>8150</v>
      </c>
      <c r="I1139">
        <v>1996</v>
      </c>
      <c r="J1139">
        <v>1996</v>
      </c>
      <c r="K1139" t="s">
        <v>95</v>
      </c>
      <c r="L1139" t="str">
        <f t="shared" si="70"/>
        <v>NIT</v>
      </c>
      <c r="M1139" t="str">
        <f t="shared" si="71"/>
        <v>06142212650014</v>
      </c>
      <c r="N1139" t="s">
        <v>96</v>
      </c>
      <c r="O1139">
        <v>0</v>
      </c>
      <c r="P1139">
        <v>0</v>
      </c>
      <c r="Q1139">
        <v>72.8</v>
      </c>
      <c r="R1139">
        <v>9.4640000000000004</v>
      </c>
      <c r="S1139">
        <v>0</v>
      </c>
      <c r="T1139">
        <v>0</v>
      </c>
      <c r="U1139">
        <v>82.263999999999996</v>
      </c>
      <c r="V1139">
        <v>0</v>
      </c>
      <c r="W1139" t="s">
        <v>1</v>
      </c>
    </row>
    <row r="1140" spans="1:23">
      <c r="A1140" t="s">
        <v>8563</v>
      </c>
      <c r="B1140" t="str">
        <f t="shared" si="72"/>
        <v>Mayo</v>
      </c>
      <c r="C1140" s="20" t="s">
        <v>8640</v>
      </c>
      <c r="D1140" t="s">
        <v>1</v>
      </c>
      <c r="E1140" t="s">
        <v>0</v>
      </c>
      <c r="F1140" t="str">
        <f t="shared" si="69"/>
        <v>CCF</v>
      </c>
      <c r="G1140" t="s">
        <v>8149</v>
      </c>
      <c r="H1140" t="s">
        <v>8150</v>
      </c>
      <c r="I1140">
        <v>1997</v>
      </c>
      <c r="J1140">
        <v>1997</v>
      </c>
      <c r="K1140" t="s">
        <v>95</v>
      </c>
      <c r="L1140" t="str">
        <f t="shared" si="70"/>
        <v>NIT</v>
      </c>
      <c r="M1140" t="str">
        <f t="shared" si="71"/>
        <v>06142212650014</v>
      </c>
      <c r="N1140" t="s">
        <v>96</v>
      </c>
      <c r="O1140">
        <v>0</v>
      </c>
      <c r="P1140">
        <v>0</v>
      </c>
      <c r="Q1140">
        <v>13.48</v>
      </c>
      <c r="R1140">
        <v>1.7524000000000002</v>
      </c>
      <c r="S1140">
        <v>0</v>
      </c>
      <c r="T1140">
        <v>0</v>
      </c>
      <c r="U1140">
        <v>15.2324</v>
      </c>
      <c r="V1140">
        <v>0</v>
      </c>
      <c r="W1140" t="s">
        <v>1</v>
      </c>
    </row>
    <row r="1141" spans="1:23">
      <c r="A1141" t="s">
        <v>8563</v>
      </c>
      <c r="B1141" t="str">
        <f t="shared" si="72"/>
        <v>Mayo</v>
      </c>
      <c r="C1141" s="20" t="s">
        <v>8640</v>
      </c>
      <c r="D1141" t="s">
        <v>1</v>
      </c>
      <c r="E1141" t="s">
        <v>0</v>
      </c>
      <c r="F1141" t="str">
        <f t="shared" si="69"/>
        <v>CCF</v>
      </c>
      <c r="G1141" t="s">
        <v>8149</v>
      </c>
      <c r="H1141" t="s">
        <v>8150</v>
      </c>
      <c r="I1141">
        <v>1998</v>
      </c>
      <c r="J1141">
        <v>1998</v>
      </c>
      <c r="K1141" t="s">
        <v>95</v>
      </c>
      <c r="L1141" t="str">
        <f t="shared" si="70"/>
        <v>NIT</v>
      </c>
      <c r="M1141" t="str">
        <f t="shared" si="71"/>
        <v>06142212650014</v>
      </c>
      <c r="N1141" t="s">
        <v>96</v>
      </c>
      <c r="O1141">
        <v>0</v>
      </c>
      <c r="P1141">
        <v>0</v>
      </c>
      <c r="Q1141">
        <v>27.8</v>
      </c>
      <c r="R1141">
        <v>3.6140000000000003</v>
      </c>
      <c r="S1141">
        <v>0</v>
      </c>
      <c r="T1141">
        <v>0</v>
      </c>
      <c r="U1141">
        <v>31.414000000000001</v>
      </c>
      <c r="V1141">
        <v>0</v>
      </c>
      <c r="W1141" t="s">
        <v>1</v>
      </c>
    </row>
    <row r="1142" spans="1:23">
      <c r="A1142" t="s">
        <v>8563</v>
      </c>
      <c r="B1142" t="str">
        <f t="shared" si="72"/>
        <v>Mayo</v>
      </c>
      <c r="C1142" s="20" t="s">
        <v>8640</v>
      </c>
      <c r="D1142" t="s">
        <v>1</v>
      </c>
      <c r="E1142" t="s">
        <v>0</v>
      </c>
      <c r="F1142" t="str">
        <f t="shared" si="69"/>
        <v>CCF</v>
      </c>
      <c r="G1142" t="s">
        <v>8149</v>
      </c>
      <c r="H1142" t="s">
        <v>8150</v>
      </c>
      <c r="I1142">
        <v>1999</v>
      </c>
      <c r="J1142">
        <v>1999</v>
      </c>
      <c r="K1142" t="s">
        <v>95</v>
      </c>
      <c r="L1142" t="str">
        <f t="shared" si="70"/>
        <v>NIT</v>
      </c>
      <c r="M1142" t="str">
        <f t="shared" si="71"/>
        <v>06142212650014</v>
      </c>
      <c r="N1142" t="s">
        <v>96</v>
      </c>
      <c r="O1142">
        <v>0</v>
      </c>
      <c r="P1142">
        <v>0</v>
      </c>
      <c r="Q1142">
        <v>21.48</v>
      </c>
      <c r="R1142">
        <v>2.7924000000000002</v>
      </c>
      <c r="S1142">
        <v>0</v>
      </c>
      <c r="T1142">
        <v>0</v>
      </c>
      <c r="U1142">
        <v>24.272400000000001</v>
      </c>
      <c r="V1142">
        <v>0</v>
      </c>
      <c r="W1142" t="s">
        <v>1</v>
      </c>
    </row>
    <row r="1143" spans="1:23">
      <c r="A1143" t="s">
        <v>8563</v>
      </c>
      <c r="B1143" t="str">
        <f t="shared" si="72"/>
        <v>Mayo</v>
      </c>
      <c r="C1143" s="20" t="s">
        <v>8640</v>
      </c>
      <c r="D1143" t="s">
        <v>1</v>
      </c>
      <c r="E1143" t="s">
        <v>0</v>
      </c>
      <c r="F1143" t="str">
        <f t="shared" si="69"/>
        <v>CCF</v>
      </c>
      <c r="G1143" t="s">
        <v>8149</v>
      </c>
      <c r="H1143" t="s">
        <v>8150</v>
      </c>
      <c r="I1143">
        <v>2000</v>
      </c>
      <c r="J1143">
        <v>2000</v>
      </c>
      <c r="K1143" t="s">
        <v>95</v>
      </c>
      <c r="L1143" t="str">
        <f t="shared" si="70"/>
        <v>NIT</v>
      </c>
      <c r="M1143" t="str">
        <f t="shared" si="71"/>
        <v>06142212650014</v>
      </c>
      <c r="N1143" t="s">
        <v>96</v>
      </c>
      <c r="O1143">
        <v>0</v>
      </c>
      <c r="P1143">
        <v>0</v>
      </c>
      <c r="Q1143">
        <v>20.64</v>
      </c>
      <c r="R1143">
        <v>2.6832000000000003</v>
      </c>
      <c r="S1143">
        <v>0</v>
      </c>
      <c r="T1143">
        <v>0</v>
      </c>
      <c r="U1143">
        <v>23.3232</v>
      </c>
      <c r="V1143">
        <v>0</v>
      </c>
      <c r="W1143" t="s">
        <v>1</v>
      </c>
    </row>
    <row r="1144" spans="1:23">
      <c r="A1144" t="s">
        <v>8563</v>
      </c>
      <c r="B1144" t="str">
        <f t="shared" si="72"/>
        <v>Mayo</v>
      </c>
      <c r="C1144" s="20" t="s">
        <v>8640</v>
      </c>
      <c r="D1144" t="s">
        <v>1</v>
      </c>
      <c r="E1144" t="s">
        <v>0</v>
      </c>
      <c r="F1144" t="str">
        <f t="shared" si="69"/>
        <v>CCF</v>
      </c>
      <c r="G1144" t="s">
        <v>8149</v>
      </c>
      <c r="H1144" t="s">
        <v>8150</v>
      </c>
      <c r="I1144">
        <v>2001</v>
      </c>
      <c r="J1144">
        <v>2001</v>
      </c>
      <c r="K1144" t="s">
        <v>95</v>
      </c>
      <c r="L1144" t="str">
        <f t="shared" si="70"/>
        <v>NIT</v>
      </c>
      <c r="M1144" t="str">
        <f t="shared" si="71"/>
        <v>06142212650014</v>
      </c>
      <c r="N1144" t="s">
        <v>96</v>
      </c>
      <c r="O1144">
        <v>0</v>
      </c>
      <c r="P1144">
        <v>0</v>
      </c>
      <c r="Q1144">
        <v>18.96</v>
      </c>
      <c r="R1144">
        <v>2.4648000000000003</v>
      </c>
      <c r="S1144">
        <v>0</v>
      </c>
      <c r="T1144">
        <v>0</v>
      </c>
      <c r="U1144">
        <v>21.424800000000001</v>
      </c>
      <c r="V1144">
        <v>0</v>
      </c>
      <c r="W1144" t="s">
        <v>1</v>
      </c>
    </row>
    <row r="1145" spans="1:23">
      <c r="A1145" t="s">
        <v>8563</v>
      </c>
      <c r="B1145" t="str">
        <f t="shared" si="72"/>
        <v>Mayo</v>
      </c>
      <c r="C1145" s="20" t="s">
        <v>8640</v>
      </c>
      <c r="D1145" t="s">
        <v>1</v>
      </c>
      <c r="E1145" t="s">
        <v>0</v>
      </c>
      <c r="F1145" t="str">
        <f t="shared" si="69"/>
        <v>CCF</v>
      </c>
      <c r="G1145" t="s">
        <v>8149</v>
      </c>
      <c r="H1145" t="s">
        <v>8150</v>
      </c>
      <c r="I1145">
        <v>2002</v>
      </c>
      <c r="J1145">
        <v>2002</v>
      </c>
      <c r="K1145" t="s">
        <v>95</v>
      </c>
      <c r="L1145" t="str">
        <f t="shared" si="70"/>
        <v>NIT</v>
      </c>
      <c r="M1145" t="str">
        <f t="shared" si="71"/>
        <v>06142212650014</v>
      </c>
      <c r="N1145" t="s">
        <v>96</v>
      </c>
      <c r="O1145">
        <v>0</v>
      </c>
      <c r="P1145">
        <v>0</v>
      </c>
      <c r="Q1145">
        <v>13.48</v>
      </c>
      <c r="R1145">
        <v>1.7524000000000002</v>
      </c>
      <c r="S1145">
        <v>0</v>
      </c>
      <c r="T1145">
        <v>0</v>
      </c>
      <c r="U1145">
        <v>15.2324</v>
      </c>
      <c r="V1145">
        <v>0</v>
      </c>
      <c r="W1145" t="s">
        <v>1</v>
      </c>
    </row>
    <row r="1146" spans="1:23">
      <c r="A1146" t="s">
        <v>8563</v>
      </c>
      <c r="B1146" t="str">
        <f t="shared" si="72"/>
        <v>Mayo</v>
      </c>
      <c r="C1146" s="20" t="s">
        <v>8640</v>
      </c>
      <c r="D1146" t="s">
        <v>1</v>
      </c>
      <c r="E1146" t="s">
        <v>0</v>
      </c>
      <c r="F1146" t="str">
        <f t="shared" si="69"/>
        <v>CCF</v>
      </c>
      <c r="G1146" t="s">
        <v>8149</v>
      </c>
      <c r="H1146" t="s">
        <v>8150</v>
      </c>
      <c r="I1146">
        <v>2003</v>
      </c>
      <c r="J1146">
        <v>2003</v>
      </c>
      <c r="K1146" t="s">
        <v>95</v>
      </c>
      <c r="L1146" t="str">
        <f t="shared" si="70"/>
        <v>NIT</v>
      </c>
      <c r="M1146" t="str">
        <f t="shared" si="71"/>
        <v>06142212650014</v>
      </c>
      <c r="N1146" t="s">
        <v>96</v>
      </c>
      <c r="O1146">
        <v>0</v>
      </c>
      <c r="P1146">
        <v>0</v>
      </c>
      <c r="Q1146">
        <v>7.16</v>
      </c>
      <c r="R1146">
        <v>0.93080000000000007</v>
      </c>
      <c r="S1146">
        <v>0</v>
      </c>
      <c r="T1146">
        <v>0</v>
      </c>
      <c r="U1146">
        <v>8.0907999999999998</v>
      </c>
      <c r="V1146">
        <v>0</v>
      </c>
      <c r="W1146" t="s">
        <v>1</v>
      </c>
    </row>
    <row r="1147" spans="1:23">
      <c r="A1147" t="s">
        <v>8563</v>
      </c>
      <c r="B1147" t="str">
        <f t="shared" si="72"/>
        <v>Mayo</v>
      </c>
      <c r="C1147" s="20" t="s">
        <v>8640</v>
      </c>
      <c r="D1147" t="s">
        <v>1</v>
      </c>
      <c r="E1147" t="s">
        <v>0</v>
      </c>
      <c r="F1147" t="str">
        <f t="shared" si="69"/>
        <v>CCF</v>
      </c>
      <c r="G1147" t="s">
        <v>8149</v>
      </c>
      <c r="H1147" t="s">
        <v>8150</v>
      </c>
      <c r="I1147">
        <v>2004</v>
      </c>
      <c r="J1147">
        <v>2004</v>
      </c>
      <c r="K1147" t="s">
        <v>95</v>
      </c>
      <c r="L1147" t="str">
        <f t="shared" si="70"/>
        <v>NIT</v>
      </c>
      <c r="M1147" t="str">
        <f t="shared" si="71"/>
        <v>06142212650014</v>
      </c>
      <c r="N1147" t="s">
        <v>96</v>
      </c>
      <c r="O1147">
        <v>0</v>
      </c>
      <c r="P1147">
        <v>0</v>
      </c>
      <c r="Q1147">
        <v>14.32</v>
      </c>
      <c r="R1147">
        <v>1.8616000000000001</v>
      </c>
      <c r="S1147">
        <v>0</v>
      </c>
      <c r="T1147">
        <v>0</v>
      </c>
      <c r="U1147">
        <v>16.1816</v>
      </c>
      <c r="V1147">
        <v>0</v>
      </c>
      <c r="W1147" t="s">
        <v>1</v>
      </c>
    </row>
    <row r="1148" spans="1:23">
      <c r="A1148" t="s">
        <v>8563</v>
      </c>
      <c r="B1148" t="str">
        <f t="shared" si="72"/>
        <v>Mayo</v>
      </c>
      <c r="C1148" s="20" t="s">
        <v>8640</v>
      </c>
      <c r="D1148" t="s">
        <v>1</v>
      </c>
      <c r="E1148" t="s">
        <v>0</v>
      </c>
      <c r="F1148" t="str">
        <f t="shared" si="69"/>
        <v>CCF</v>
      </c>
      <c r="G1148" t="s">
        <v>8149</v>
      </c>
      <c r="H1148" t="s">
        <v>8150</v>
      </c>
      <c r="I1148">
        <v>2005</v>
      </c>
      <c r="J1148">
        <v>2005</v>
      </c>
      <c r="K1148" t="s">
        <v>95</v>
      </c>
      <c r="L1148" t="str">
        <f t="shared" si="70"/>
        <v>NIT</v>
      </c>
      <c r="M1148" t="str">
        <f t="shared" si="71"/>
        <v>06142212650014</v>
      </c>
      <c r="N1148" t="s">
        <v>96</v>
      </c>
      <c r="O1148">
        <v>0</v>
      </c>
      <c r="P1148">
        <v>0</v>
      </c>
      <c r="Q1148">
        <v>14.32</v>
      </c>
      <c r="R1148">
        <v>1.8616000000000001</v>
      </c>
      <c r="S1148">
        <v>0</v>
      </c>
      <c r="T1148">
        <v>0</v>
      </c>
      <c r="U1148">
        <v>16.1816</v>
      </c>
      <c r="V1148">
        <v>0</v>
      </c>
      <c r="W1148" t="s">
        <v>1</v>
      </c>
    </row>
    <row r="1149" spans="1:23">
      <c r="A1149" t="s">
        <v>8563</v>
      </c>
      <c r="B1149" t="str">
        <f t="shared" si="72"/>
        <v>Mayo</v>
      </c>
      <c r="C1149" s="20" t="s">
        <v>8640</v>
      </c>
      <c r="D1149" t="s">
        <v>1</v>
      </c>
      <c r="E1149" t="s">
        <v>0</v>
      </c>
      <c r="F1149" t="str">
        <f t="shared" si="69"/>
        <v>CCF</v>
      </c>
      <c r="G1149" t="s">
        <v>8149</v>
      </c>
      <c r="H1149" t="s">
        <v>8150</v>
      </c>
      <c r="I1149">
        <v>2006</v>
      </c>
      <c r="J1149">
        <v>2006</v>
      </c>
      <c r="K1149" t="s">
        <v>95</v>
      </c>
      <c r="L1149" t="str">
        <f t="shared" si="70"/>
        <v>NIT</v>
      </c>
      <c r="M1149" t="str">
        <f t="shared" si="71"/>
        <v>06142212650014</v>
      </c>
      <c r="N1149" t="s">
        <v>96</v>
      </c>
      <c r="O1149">
        <v>0</v>
      </c>
      <c r="P1149">
        <v>0</v>
      </c>
      <c r="Q1149">
        <v>43.86</v>
      </c>
      <c r="R1149">
        <v>5.7018000000000004</v>
      </c>
      <c r="S1149">
        <v>0</v>
      </c>
      <c r="T1149">
        <v>0</v>
      </c>
      <c r="U1149">
        <v>49.561799999999998</v>
      </c>
      <c r="V1149">
        <v>0</v>
      </c>
      <c r="W1149" t="s">
        <v>1</v>
      </c>
    </row>
    <row r="1150" spans="1:23">
      <c r="A1150" t="s">
        <v>8563</v>
      </c>
      <c r="B1150" t="str">
        <f t="shared" si="72"/>
        <v>Mayo</v>
      </c>
      <c r="C1150" s="20" t="s">
        <v>8640</v>
      </c>
      <c r="D1150" t="s">
        <v>1</v>
      </c>
      <c r="E1150" t="s">
        <v>0</v>
      </c>
      <c r="F1150" t="str">
        <f t="shared" si="69"/>
        <v>CCF</v>
      </c>
      <c r="G1150" t="s">
        <v>8149</v>
      </c>
      <c r="H1150" t="s">
        <v>8150</v>
      </c>
      <c r="I1150">
        <v>2007</v>
      </c>
      <c r="J1150">
        <v>2007</v>
      </c>
      <c r="K1150" t="s">
        <v>95</v>
      </c>
      <c r="L1150" t="str">
        <f t="shared" si="70"/>
        <v>NIT</v>
      </c>
      <c r="M1150" t="str">
        <f t="shared" si="71"/>
        <v>06142212650014</v>
      </c>
      <c r="N1150" t="s">
        <v>96</v>
      </c>
      <c r="O1150">
        <v>0</v>
      </c>
      <c r="P1150">
        <v>0</v>
      </c>
      <c r="Q1150">
        <v>26.96</v>
      </c>
      <c r="R1150">
        <v>3.5048000000000004</v>
      </c>
      <c r="S1150">
        <v>0</v>
      </c>
      <c r="T1150">
        <v>0</v>
      </c>
      <c r="U1150">
        <v>30.4648</v>
      </c>
      <c r="V1150">
        <v>0</v>
      </c>
      <c r="W1150" t="s">
        <v>1</v>
      </c>
    </row>
    <row r="1151" spans="1:23">
      <c r="A1151" t="s">
        <v>8563</v>
      </c>
      <c r="B1151" t="str">
        <f t="shared" si="72"/>
        <v>Mayo</v>
      </c>
      <c r="C1151" s="20" t="s">
        <v>8640</v>
      </c>
      <c r="D1151" t="s">
        <v>1</v>
      </c>
      <c r="E1151" t="s">
        <v>0</v>
      </c>
      <c r="F1151" t="str">
        <f t="shared" si="69"/>
        <v>CCF</v>
      </c>
      <c r="G1151" t="s">
        <v>8149</v>
      </c>
      <c r="H1151" t="s">
        <v>8150</v>
      </c>
      <c r="I1151">
        <v>2008</v>
      </c>
      <c r="J1151">
        <v>2008</v>
      </c>
      <c r="K1151" t="s">
        <v>95</v>
      </c>
      <c r="L1151" t="str">
        <f t="shared" si="70"/>
        <v>NIT</v>
      </c>
      <c r="M1151" t="str">
        <f t="shared" si="71"/>
        <v>06142212650014</v>
      </c>
      <c r="N1151" t="s">
        <v>96</v>
      </c>
      <c r="O1151">
        <v>0</v>
      </c>
      <c r="P1151">
        <v>0</v>
      </c>
      <c r="Q1151">
        <v>14.32</v>
      </c>
      <c r="R1151">
        <v>1.8616000000000001</v>
      </c>
      <c r="S1151">
        <v>0</v>
      </c>
      <c r="T1151">
        <v>0</v>
      </c>
      <c r="U1151">
        <v>16.1816</v>
      </c>
      <c r="V1151">
        <v>0</v>
      </c>
      <c r="W1151" t="s">
        <v>1</v>
      </c>
    </row>
    <row r="1152" spans="1:23">
      <c r="A1152" t="s">
        <v>8563</v>
      </c>
      <c r="B1152" t="str">
        <f t="shared" si="72"/>
        <v>Mayo</v>
      </c>
      <c r="C1152" s="20" t="s">
        <v>8639</v>
      </c>
      <c r="D1152" t="s">
        <v>1</v>
      </c>
      <c r="E1152" t="s">
        <v>0</v>
      </c>
      <c r="F1152" t="str">
        <f t="shared" si="69"/>
        <v>CCF</v>
      </c>
      <c r="G1152" t="s">
        <v>8149</v>
      </c>
      <c r="H1152" t="s">
        <v>8150</v>
      </c>
      <c r="I1152">
        <v>2009</v>
      </c>
      <c r="J1152">
        <v>2009</v>
      </c>
      <c r="K1152" t="s">
        <v>95</v>
      </c>
      <c r="L1152" t="str">
        <f t="shared" si="70"/>
        <v>NIT</v>
      </c>
      <c r="M1152" t="str">
        <f t="shared" si="71"/>
        <v>06142212650014</v>
      </c>
      <c r="N1152" t="s">
        <v>96</v>
      </c>
      <c r="O1152">
        <v>0</v>
      </c>
      <c r="P1152">
        <v>0</v>
      </c>
      <c r="Q1152">
        <v>38.36</v>
      </c>
      <c r="R1152">
        <v>4.9867999999999997</v>
      </c>
      <c r="S1152">
        <v>0</v>
      </c>
      <c r="T1152">
        <v>0</v>
      </c>
      <c r="U1152">
        <v>43.346800000000002</v>
      </c>
      <c r="V1152">
        <v>0</v>
      </c>
      <c r="W1152" t="s">
        <v>1</v>
      </c>
    </row>
    <row r="1153" spans="1:23">
      <c r="A1153" t="s">
        <v>8563</v>
      </c>
      <c r="B1153" t="str">
        <f t="shared" si="72"/>
        <v>Mayo</v>
      </c>
      <c r="C1153" s="20" t="s">
        <v>8639</v>
      </c>
      <c r="D1153" t="s">
        <v>1</v>
      </c>
      <c r="E1153" t="s">
        <v>0</v>
      </c>
      <c r="F1153" t="str">
        <f t="shared" si="69"/>
        <v>CCF</v>
      </c>
      <c r="G1153" t="s">
        <v>8149</v>
      </c>
      <c r="H1153" t="s">
        <v>8150</v>
      </c>
      <c r="I1153">
        <v>2010</v>
      </c>
      <c r="J1153">
        <v>2010</v>
      </c>
      <c r="K1153" t="s">
        <v>126</v>
      </c>
      <c r="L1153" t="str">
        <f t="shared" si="70"/>
        <v>NIT</v>
      </c>
      <c r="M1153" t="str">
        <f t="shared" si="71"/>
        <v>12172508931019</v>
      </c>
      <c r="N1153" t="s">
        <v>127</v>
      </c>
      <c r="O1153">
        <v>0</v>
      </c>
      <c r="P1153">
        <v>0</v>
      </c>
      <c r="Q1153">
        <v>43021.21</v>
      </c>
      <c r="R1153">
        <v>5592.7573000000002</v>
      </c>
      <c r="S1153">
        <v>0</v>
      </c>
      <c r="T1153">
        <v>0</v>
      </c>
      <c r="U1153">
        <v>48613.967299999997</v>
      </c>
      <c r="V1153">
        <v>0</v>
      </c>
      <c r="W1153" t="s">
        <v>1</v>
      </c>
    </row>
    <row r="1154" spans="1:23">
      <c r="A1154" t="s">
        <v>8563</v>
      </c>
      <c r="B1154" t="str">
        <f t="shared" si="72"/>
        <v>Mayo</v>
      </c>
      <c r="C1154" s="20" t="s">
        <v>8639</v>
      </c>
      <c r="D1154" t="s">
        <v>1</v>
      </c>
      <c r="E1154" t="s">
        <v>0</v>
      </c>
      <c r="F1154" t="str">
        <f t="shared" si="69"/>
        <v>CCF</v>
      </c>
      <c r="G1154" t="s">
        <v>8149</v>
      </c>
      <c r="H1154" t="s">
        <v>8150</v>
      </c>
      <c r="I1154">
        <v>2011</v>
      </c>
      <c r="J1154">
        <v>2011</v>
      </c>
      <c r="K1154" t="s">
        <v>574</v>
      </c>
      <c r="L1154" t="str">
        <f t="shared" si="70"/>
        <v>NIT</v>
      </c>
      <c r="M1154" t="str">
        <f t="shared" si="71"/>
        <v>06142508991046</v>
      </c>
      <c r="N1154" t="s">
        <v>575</v>
      </c>
      <c r="O1154">
        <v>0</v>
      </c>
      <c r="P1154">
        <v>0</v>
      </c>
      <c r="Q1154">
        <v>19114.8</v>
      </c>
      <c r="R1154">
        <v>2484.924</v>
      </c>
      <c r="S1154">
        <v>0</v>
      </c>
      <c r="T1154">
        <v>0</v>
      </c>
      <c r="U1154">
        <v>21599.723999999998</v>
      </c>
      <c r="V1154">
        <v>0</v>
      </c>
      <c r="W1154" t="s">
        <v>1</v>
      </c>
    </row>
    <row r="1155" spans="1:23">
      <c r="A1155" t="s">
        <v>8563</v>
      </c>
      <c r="B1155" t="str">
        <f t="shared" si="72"/>
        <v>Mayo</v>
      </c>
      <c r="C1155" s="20" t="s">
        <v>8639</v>
      </c>
      <c r="D1155" t="s">
        <v>1</v>
      </c>
      <c r="E1155" t="s">
        <v>0</v>
      </c>
      <c r="F1155" t="str">
        <f t="shared" ref="F1155:F1218" si="73">IF(E1155="05","Nota de crédito","CCF")</f>
        <v>CCF</v>
      </c>
      <c r="G1155" t="s">
        <v>8149</v>
      </c>
      <c r="H1155" t="s">
        <v>8150</v>
      </c>
      <c r="I1155">
        <v>2012</v>
      </c>
      <c r="J1155">
        <v>2012</v>
      </c>
      <c r="K1155" t="s">
        <v>574</v>
      </c>
      <c r="L1155" t="str">
        <f t="shared" ref="L1155:L1218" si="74">IF(K1155=0,"DUI","NIT")</f>
        <v>NIT</v>
      </c>
      <c r="M1155" t="str">
        <f t="shared" ref="M1155:M1218" si="75">IF(K1155=0,V1155,K1155)</f>
        <v>06142508991046</v>
      </c>
      <c r="N1155" t="s">
        <v>575</v>
      </c>
      <c r="O1155">
        <v>0</v>
      </c>
      <c r="P1155">
        <v>0</v>
      </c>
      <c r="Q1155">
        <v>6690.18</v>
      </c>
      <c r="R1155">
        <v>869.72340000000008</v>
      </c>
      <c r="S1155">
        <v>0</v>
      </c>
      <c r="T1155">
        <v>0</v>
      </c>
      <c r="U1155">
        <v>7559.9034000000001</v>
      </c>
      <c r="V1155">
        <v>0</v>
      </c>
      <c r="W1155" t="s">
        <v>1</v>
      </c>
    </row>
    <row r="1156" spans="1:23">
      <c r="A1156" t="s">
        <v>8563</v>
      </c>
      <c r="B1156" t="str">
        <f t="shared" si="72"/>
        <v>Mayo</v>
      </c>
      <c r="C1156" s="20" t="s">
        <v>8639</v>
      </c>
      <c r="D1156" t="s">
        <v>1</v>
      </c>
      <c r="E1156" t="s">
        <v>0</v>
      </c>
      <c r="F1156" t="str">
        <f t="shared" si="73"/>
        <v>CCF</v>
      </c>
      <c r="G1156" t="s">
        <v>8149</v>
      </c>
      <c r="H1156" t="s">
        <v>8150</v>
      </c>
      <c r="I1156">
        <v>2013</v>
      </c>
      <c r="J1156">
        <v>2013</v>
      </c>
      <c r="K1156" t="s">
        <v>118</v>
      </c>
      <c r="L1156" t="str">
        <f t="shared" si="74"/>
        <v>NIT</v>
      </c>
      <c r="M1156" t="str">
        <f t="shared" si="75"/>
        <v>06141106071025</v>
      </c>
      <c r="N1156" t="s">
        <v>119</v>
      </c>
      <c r="O1156">
        <v>0</v>
      </c>
      <c r="P1156">
        <v>0</v>
      </c>
      <c r="Q1156">
        <v>15.78</v>
      </c>
      <c r="R1156">
        <v>2.0514000000000001</v>
      </c>
      <c r="S1156">
        <v>0</v>
      </c>
      <c r="T1156">
        <v>0</v>
      </c>
      <c r="U1156">
        <v>17.831399999999999</v>
      </c>
      <c r="V1156">
        <v>0</v>
      </c>
      <c r="W1156" t="s">
        <v>1</v>
      </c>
    </row>
    <row r="1157" spans="1:23">
      <c r="A1157" t="s">
        <v>8563</v>
      </c>
      <c r="B1157" t="str">
        <f t="shared" si="72"/>
        <v>Mayo</v>
      </c>
      <c r="C1157" s="20" t="s">
        <v>8635</v>
      </c>
      <c r="D1157" t="s">
        <v>1</v>
      </c>
      <c r="E1157" t="s">
        <v>0</v>
      </c>
      <c r="F1157" t="str">
        <f t="shared" si="73"/>
        <v>CCF</v>
      </c>
      <c r="G1157" t="s">
        <v>8149</v>
      </c>
      <c r="H1157" t="s">
        <v>8150</v>
      </c>
      <c r="I1157">
        <v>2014</v>
      </c>
      <c r="J1157">
        <v>2014</v>
      </c>
      <c r="K1157" t="s">
        <v>118</v>
      </c>
      <c r="L1157" t="str">
        <f t="shared" si="74"/>
        <v>NIT</v>
      </c>
      <c r="M1157" t="str">
        <f t="shared" si="75"/>
        <v>06141106071025</v>
      </c>
      <c r="N1157" t="s">
        <v>119</v>
      </c>
      <c r="O1157">
        <v>0</v>
      </c>
      <c r="P1157">
        <v>0</v>
      </c>
      <c r="Q1157">
        <v>1508.45</v>
      </c>
      <c r="R1157">
        <v>196.0985</v>
      </c>
      <c r="S1157">
        <v>0</v>
      </c>
      <c r="T1157">
        <v>0</v>
      </c>
      <c r="U1157">
        <v>1704.5485000000001</v>
      </c>
      <c r="V1157">
        <v>0</v>
      </c>
      <c r="W1157" t="s">
        <v>1</v>
      </c>
    </row>
    <row r="1158" spans="1:23">
      <c r="A1158" t="s">
        <v>8563</v>
      </c>
      <c r="B1158" t="str">
        <f t="shared" si="72"/>
        <v>Mayo</v>
      </c>
      <c r="C1158" s="20" t="s">
        <v>8635</v>
      </c>
      <c r="D1158" t="s">
        <v>1</v>
      </c>
      <c r="E1158" t="s">
        <v>0</v>
      </c>
      <c r="F1158" t="str">
        <f t="shared" si="73"/>
        <v>CCF</v>
      </c>
      <c r="G1158" t="s">
        <v>8149</v>
      </c>
      <c r="H1158" t="s">
        <v>8150</v>
      </c>
      <c r="I1158">
        <v>2015</v>
      </c>
      <c r="J1158">
        <v>2015</v>
      </c>
      <c r="K1158">
        <v>0</v>
      </c>
      <c r="L1158" t="str">
        <f t="shared" si="74"/>
        <v>DUI</v>
      </c>
      <c r="M1158" t="str">
        <f t="shared" si="75"/>
        <v>032122074</v>
      </c>
      <c r="N1158" t="s">
        <v>549</v>
      </c>
      <c r="O1158">
        <v>0</v>
      </c>
      <c r="P1158">
        <v>0</v>
      </c>
      <c r="Q1158">
        <v>187.48</v>
      </c>
      <c r="R1158">
        <v>24.372399999999999</v>
      </c>
      <c r="S1158">
        <v>0</v>
      </c>
      <c r="T1158">
        <v>0</v>
      </c>
      <c r="U1158">
        <v>211.85239999999999</v>
      </c>
      <c r="V1158" t="s">
        <v>8388</v>
      </c>
      <c r="W1158" t="s">
        <v>1</v>
      </c>
    </row>
    <row r="1159" spans="1:23">
      <c r="A1159" t="s">
        <v>8563</v>
      </c>
      <c r="B1159" t="str">
        <f t="shared" si="72"/>
        <v>Mayo</v>
      </c>
      <c r="C1159" s="20" t="s">
        <v>8635</v>
      </c>
      <c r="D1159" t="s">
        <v>1</v>
      </c>
      <c r="E1159" t="s">
        <v>0</v>
      </c>
      <c r="F1159" t="str">
        <f t="shared" si="73"/>
        <v>CCF</v>
      </c>
      <c r="G1159" t="s">
        <v>8149</v>
      </c>
      <c r="H1159" t="s">
        <v>8150</v>
      </c>
      <c r="I1159">
        <v>2016</v>
      </c>
      <c r="J1159">
        <v>2016</v>
      </c>
      <c r="K1159" t="s">
        <v>1340</v>
      </c>
      <c r="L1159" t="str">
        <f t="shared" si="74"/>
        <v>NIT</v>
      </c>
      <c r="M1159" t="str">
        <f t="shared" si="75"/>
        <v>12172812941098</v>
      </c>
      <c r="N1159" t="s">
        <v>1341</v>
      </c>
      <c r="O1159">
        <v>0</v>
      </c>
      <c r="P1159">
        <v>0</v>
      </c>
      <c r="Q1159">
        <v>124.34</v>
      </c>
      <c r="R1159">
        <v>16.164200000000001</v>
      </c>
      <c r="S1159">
        <v>0</v>
      </c>
      <c r="T1159">
        <v>0</v>
      </c>
      <c r="U1159">
        <v>140.5042</v>
      </c>
      <c r="V1159">
        <v>0</v>
      </c>
      <c r="W1159" t="s">
        <v>1</v>
      </c>
    </row>
    <row r="1160" spans="1:23">
      <c r="A1160" t="s">
        <v>8563</v>
      </c>
      <c r="B1160" t="str">
        <f t="shared" si="72"/>
        <v>Mayo</v>
      </c>
      <c r="C1160" s="20" t="s">
        <v>8635</v>
      </c>
      <c r="D1160" t="s">
        <v>1</v>
      </c>
      <c r="E1160" t="s">
        <v>0</v>
      </c>
      <c r="F1160" t="str">
        <f t="shared" si="73"/>
        <v>CCF</v>
      </c>
      <c r="G1160" t="s">
        <v>8149</v>
      </c>
      <c r="H1160" t="s">
        <v>8150</v>
      </c>
      <c r="I1160">
        <v>2017</v>
      </c>
      <c r="J1160">
        <v>2017</v>
      </c>
      <c r="K1160">
        <v>0</v>
      </c>
      <c r="L1160" t="str">
        <f t="shared" si="74"/>
        <v>DUI</v>
      </c>
      <c r="M1160" t="str">
        <f t="shared" si="75"/>
        <v>027776787</v>
      </c>
      <c r="N1160" t="s">
        <v>356</v>
      </c>
      <c r="O1160">
        <v>0</v>
      </c>
      <c r="P1160">
        <v>0</v>
      </c>
      <c r="Q1160">
        <v>1009.47</v>
      </c>
      <c r="R1160">
        <v>131.2311</v>
      </c>
      <c r="S1160">
        <v>0</v>
      </c>
      <c r="T1160">
        <v>0</v>
      </c>
      <c r="U1160">
        <v>1140.7011</v>
      </c>
      <c r="V1160" t="s">
        <v>8410</v>
      </c>
      <c r="W1160" t="s">
        <v>1</v>
      </c>
    </row>
    <row r="1161" spans="1:23">
      <c r="A1161" t="s">
        <v>8563</v>
      </c>
      <c r="B1161" t="str">
        <f t="shared" si="72"/>
        <v>Mayo</v>
      </c>
      <c r="C1161" s="20" t="s">
        <v>8635</v>
      </c>
      <c r="D1161" t="s">
        <v>1</v>
      </c>
      <c r="E1161" t="s">
        <v>0</v>
      </c>
      <c r="F1161" t="str">
        <f t="shared" si="73"/>
        <v>CCF</v>
      </c>
      <c r="G1161" t="s">
        <v>8149</v>
      </c>
      <c r="H1161" t="s">
        <v>8150</v>
      </c>
      <c r="I1161">
        <v>2018</v>
      </c>
      <c r="J1161">
        <v>2018</v>
      </c>
      <c r="K1161">
        <v>0</v>
      </c>
      <c r="L1161" t="str">
        <f t="shared" si="74"/>
        <v>DUI</v>
      </c>
      <c r="M1161" t="str">
        <f t="shared" si="75"/>
        <v>014569024</v>
      </c>
      <c r="N1161" t="s">
        <v>8418</v>
      </c>
      <c r="O1161">
        <v>0</v>
      </c>
      <c r="P1161">
        <v>0</v>
      </c>
      <c r="Q1161">
        <v>91.63</v>
      </c>
      <c r="R1161">
        <v>11.911899999999999</v>
      </c>
      <c r="S1161">
        <v>0</v>
      </c>
      <c r="T1161">
        <v>0</v>
      </c>
      <c r="U1161">
        <v>103.5419</v>
      </c>
      <c r="V1161" t="s">
        <v>8417</v>
      </c>
      <c r="W1161" t="s">
        <v>1</v>
      </c>
    </row>
    <row r="1162" spans="1:23">
      <c r="A1162" t="s">
        <v>8563</v>
      </c>
      <c r="B1162" t="str">
        <f t="shared" si="72"/>
        <v>Mayo</v>
      </c>
      <c r="C1162" s="20" t="s">
        <v>8635</v>
      </c>
      <c r="D1162" t="s">
        <v>1</v>
      </c>
      <c r="E1162" t="s">
        <v>0</v>
      </c>
      <c r="F1162" t="str">
        <f t="shared" si="73"/>
        <v>CCF</v>
      </c>
      <c r="G1162" t="s">
        <v>8149</v>
      </c>
      <c r="H1162" t="s">
        <v>8150</v>
      </c>
      <c r="I1162">
        <v>2019</v>
      </c>
      <c r="J1162">
        <v>2019</v>
      </c>
      <c r="K1162" t="s">
        <v>307</v>
      </c>
      <c r="L1162" t="str">
        <f t="shared" si="74"/>
        <v>NIT</v>
      </c>
      <c r="M1162" t="str">
        <f t="shared" si="75"/>
        <v>06141303971062</v>
      </c>
      <c r="N1162" t="s">
        <v>308</v>
      </c>
      <c r="O1162">
        <v>0</v>
      </c>
      <c r="P1162">
        <v>0</v>
      </c>
      <c r="Q1162">
        <v>710.62</v>
      </c>
      <c r="R1162">
        <v>92.380600000000001</v>
      </c>
      <c r="S1162">
        <v>0</v>
      </c>
      <c r="T1162">
        <v>0</v>
      </c>
      <c r="U1162">
        <v>803.00059999999996</v>
      </c>
      <c r="V1162">
        <v>0</v>
      </c>
      <c r="W1162" t="s">
        <v>1</v>
      </c>
    </row>
    <row r="1163" spans="1:23">
      <c r="A1163" t="s">
        <v>8563</v>
      </c>
      <c r="B1163" t="str">
        <f t="shared" si="72"/>
        <v>Mayo</v>
      </c>
      <c r="C1163" s="20" t="s">
        <v>8635</v>
      </c>
      <c r="D1163" t="s">
        <v>1</v>
      </c>
      <c r="E1163" t="s">
        <v>0</v>
      </c>
      <c r="F1163" t="str">
        <f t="shared" si="73"/>
        <v>CCF</v>
      </c>
      <c r="G1163" t="s">
        <v>8149</v>
      </c>
      <c r="H1163" t="s">
        <v>8150</v>
      </c>
      <c r="I1163">
        <v>2020</v>
      </c>
      <c r="J1163">
        <v>2020</v>
      </c>
      <c r="K1163">
        <v>0</v>
      </c>
      <c r="L1163" t="str">
        <f t="shared" si="74"/>
        <v>DUI</v>
      </c>
      <c r="M1163" t="str">
        <f t="shared" si="75"/>
        <v>022972875</v>
      </c>
      <c r="N1163" t="s">
        <v>952</v>
      </c>
      <c r="O1163">
        <v>0</v>
      </c>
      <c r="P1163">
        <v>0</v>
      </c>
      <c r="Q1163">
        <v>450.58</v>
      </c>
      <c r="R1163">
        <v>58.575400000000002</v>
      </c>
      <c r="S1163">
        <v>0</v>
      </c>
      <c r="T1163">
        <v>0</v>
      </c>
      <c r="U1163">
        <v>509.15539999999999</v>
      </c>
      <c r="V1163" t="s">
        <v>8643</v>
      </c>
      <c r="W1163" t="s">
        <v>1</v>
      </c>
    </row>
    <row r="1164" spans="1:23">
      <c r="A1164" t="s">
        <v>8563</v>
      </c>
      <c r="B1164" t="str">
        <f t="shared" si="72"/>
        <v>Mayo</v>
      </c>
      <c r="C1164" s="20" t="s">
        <v>8635</v>
      </c>
      <c r="D1164" t="s">
        <v>1</v>
      </c>
      <c r="E1164" t="s">
        <v>0</v>
      </c>
      <c r="F1164" t="str">
        <f t="shared" si="73"/>
        <v>CCF</v>
      </c>
      <c r="G1164" t="s">
        <v>8149</v>
      </c>
      <c r="H1164" t="s">
        <v>8150</v>
      </c>
      <c r="I1164">
        <v>2021</v>
      </c>
      <c r="J1164">
        <v>2021</v>
      </c>
      <c r="K1164" t="s">
        <v>319</v>
      </c>
      <c r="L1164" t="str">
        <f t="shared" si="74"/>
        <v>NIT</v>
      </c>
      <c r="M1164" t="str">
        <f t="shared" si="75"/>
        <v>06141903570090</v>
      </c>
      <c r="N1164" t="s">
        <v>320</v>
      </c>
      <c r="O1164">
        <v>0</v>
      </c>
      <c r="P1164">
        <v>0</v>
      </c>
      <c r="Q1164">
        <v>81.56</v>
      </c>
      <c r="R1164">
        <v>10.6028</v>
      </c>
      <c r="S1164">
        <v>0</v>
      </c>
      <c r="T1164">
        <v>0</v>
      </c>
      <c r="U1164">
        <v>92.162800000000004</v>
      </c>
      <c r="V1164">
        <v>0</v>
      </c>
      <c r="W1164" t="s">
        <v>1</v>
      </c>
    </row>
    <row r="1165" spans="1:23">
      <c r="A1165" t="s">
        <v>8563</v>
      </c>
      <c r="B1165" t="str">
        <f t="shared" si="72"/>
        <v>Mayo</v>
      </c>
      <c r="C1165" s="20" t="s">
        <v>8635</v>
      </c>
      <c r="D1165" t="s">
        <v>1</v>
      </c>
      <c r="E1165" t="s">
        <v>0</v>
      </c>
      <c r="F1165" t="str">
        <f t="shared" si="73"/>
        <v>CCF</v>
      </c>
      <c r="G1165" t="s">
        <v>8149</v>
      </c>
      <c r="H1165" t="s">
        <v>8150</v>
      </c>
      <c r="I1165">
        <v>2022</v>
      </c>
      <c r="J1165">
        <v>2022</v>
      </c>
      <c r="K1165" t="s">
        <v>118</v>
      </c>
      <c r="L1165" t="str">
        <f t="shared" si="74"/>
        <v>NIT</v>
      </c>
      <c r="M1165" t="str">
        <f t="shared" si="75"/>
        <v>06141106071025</v>
      </c>
      <c r="N1165" t="s">
        <v>119</v>
      </c>
      <c r="O1165">
        <v>0</v>
      </c>
      <c r="P1165">
        <v>0</v>
      </c>
      <c r="Q1165">
        <v>2250.4499999999998</v>
      </c>
      <c r="R1165">
        <v>292.55849999999998</v>
      </c>
      <c r="S1165">
        <v>0</v>
      </c>
      <c r="T1165">
        <v>0</v>
      </c>
      <c r="U1165">
        <v>2543.0084999999999</v>
      </c>
      <c r="V1165">
        <v>0</v>
      </c>
      <c r="W1165" t="s">
        <v>1</v>
      </c>
    </row>
    <row r="1166" spans="1:23">
      <c r="A1166" t="s">
        <v>8563</v>
      </c>
      <c r="B1166" t="str">
        <f t="shared" si="72"/>
        <v>Mayo</v>
      </c>
      <c r="C1166" s="20" t="s">
        <v>8635</v>
      </c>
      <c r="D1166" t="s">
        <v>1</v>
      </c>
      <c r="E1166" t="s">
        <v>0</v>
      </c>
      <c r="F1166" t="str">
        <f t="shared" si="73"/>
        <v>CCF</v>
      </c>
      <c r="G1166" t="s">
        <v>8149</v>
      </c>
      <c r="H1166" t="s">
        <v>8150</v>
      </c>
      <c r="I1166">
        <v>2024</v>
      </c>
      <c r="J1166">
        <v>2024</v>
      </c>
      <c r="K1166" t="s">
        <v>118</v>
      </c>
      <c r="L1166" t="str">
        <f t="shared" si="74"/>
        <v>NIT</v>
      </c>
      <c r="M1166" t="str">
        <f t="shared" si="75"/>
        <v>06141106071025</v>
      </c>
      <c r="N1166" t="s">
        <v>119</v>
      </c>
      <c r="O1166">
        <v>0</v>
      </c>
      <c r="P1166">
        <v>0</v>
      </c>
      <c r="Q1166">
        <v>23.67</v>
      </c>
      <c r="R1166">
        <v>3.0771000000000002</v>
      </c>
      <c r="S1166">
        <v>0</v>
      </c>
      <c r="T1166">
        <v>0</v>
      </c>
      <c r="U1166">
        <v>26.747100000000003</v>
      </c>
      <c r="V1166">
        <v>0</v>
      </c>
      <c r="W1166" t="s">
        <v>1</v>
      </c>
    </row>
    <row r="1167" spans="1:23">
      <c r="A1167" t="s">
        <v>8563</v>
      </c>
      <c r="B1167" t="str">
        <f t="shared" si="72"/>
        <v>Mayo</v>
      </c>
      <c r="C1167" s="20" t="s">
        <v>8635</v>
      </c>
      <c r="D1167" t="s">
        <v>1</v>
      </c>
      <c r="E1167" t="s">
        <v>0</v>
      </c>
      <c r="F1167" t="str">
        <f t="shared" si="73"/>
        <v>CCF</v>
      </c>
      <c r="G1167" t="s">
        <v>8149</v>
      </c>
      <c r="H1167" t="s">
        <v>8150</v>
      </c>
      <c r="I1167">
        <v>2025</v>
      </c>
      <c r="J1167">
        <v>2025</v>
      </c>
      <c r="K1167" t="s">
        <v>349</v>
      </c>
      <c r="L1167" t="str">
        <f t="shared" si="74"/>
        <v>NIT</v>
      </c>
      <c r="M1167" t="str">
        <f t="shared" si="75"/>
        <v>06171810610025</v>
      </c>
      <c r="N1167" t="s">
        <v>350</v>
      </c>
      <c r="O1167">
        <v>0</v>
      </c>
      <c r="P1167">
        <v>0</v>
      </c>
      <c r="Q1167">
        <v>86.96</v>
      </c>
      <c r="R1167">
        <v>11.3048</v>
      </c>
      <c r="S1167">
        <v>0</v>
      </c>
      <c r="T1167">
        <v>0</v>
      </c>
      <c r="U1167">
        <v>98.264799999999994</v>
      </c>
      <c r="V1167">
        <v>0</v>
      </c>
      <c r="W1167" t="s">
        <v>1</v>
      </c>
    </row>
    <row r="1168" spans="1:23">
      <c r="A1168" t="s">
        <v>8563</v>
      </c>
      <c r="B1168" t="str">
        <f t="shared" si="72"/>
        <v>Mayo</v>
      </c>
      <c r="C1168" s="20" t="s">
        <v>8635</v>
      </c>
      <c r="D1168" t="s">
        <v>1</v>
      </c>
      <c r="E1168" t="s">
        <v>0</v>
      </c>
      <c r="F1168" t="str">
        <f t="shared" si="73"/>
        <v>CCF</v>
      </c>
      <c r="G1168" t="s">
        <v>8149</v>
      </c>
      <c r="H1168" t="s">
        <v>8150</v>
      </c>
      <c r="I1168">
        <v>2026</v>
      </c>
      <c r="J1168">
        <v>2026</v>
      </c>
      <c r="K1168" t="s">
        <v>743</v>
      </c>
      <c r="L1168" t="str">
        <f t="shared" si="74"/>
        <v>NIT</v>
      </c>
      <c r="M1168" t="str">
        <f t="shared" si="75"/>
        <v>06193004681015</v>
      </c>
      <c r="N1168" t="s">
        <v>744</v>
      </c>
      <c r="O1168">
        <v>0</v>
      </c>
      <c r="P1168">
        <v>0</v>
      </c>
      <c r="Q1168">
        <v>135.66</v>
      </c>
      <c r="R1168">
        <v>17.6358</v>
      </c>
      <c r="S1168">
        <v>0</v>
      </c>
      <c r="T1168">
        <v>0</v>
      </c>
      <c r="U1168">
        <v>153.29579999999999</v>
      </c>
      <c r="V1168">
        <v>0</v>
      </c>
      <c r="W1168" t="s">
        <v>1</v>
      </c>
    </row>
    <row r="1169" spans="1:23">
      <c r="A1169" t="s">
        <v>8563</v>
      </c>
      <c r="B1169" t="str">
        <f t="shared" si="72"/>
        <v>Mayo</v>
      </c>
      <c r="C1169" s="20" t="s">
        <v>8635</v>
      </c>
      <c r="D1169" t="s">
        <v>1</v>
      </c>
      <c r="E1169" t="s">
        <v>0</v>
      </c>
      <c r="F1169" t="str">
        <f t="shared" si="73"/>
        <v>CCF</v>
      </c>
      <c r="G1169" t="s">
        <v>8149</v>
      </c>
      <c r="H1169" t="s">
        <v>8150</v>
      </c>
      <c r="I1169">
        <v>2027</v>
      </c>
      <c r="J1169">
        <v>2027</v>
      </c>
      <c r="K1169" t="s">
        <v>118</v>
      </c>
      <c r="L1169" t="str">
        <f t="shared" si="74"/>
        <v>NIT</v>
      </c>
      <c r="M1169" t="str">
        <f t="shared" si="75"/>
        <v>06141106071025</v>
      </c>
      <c r="N1169" t="s">
        <v>119</v>
      </c>
      <c r="O1169">
        <v>0</v>
      </c>
      <c r="P1169">
        <v>0</v>
      </c>
      <c r="Q1169">
        <v>36.89</v>
      </c>
      <c r="R1169">
        <v>4.7957000000000001</v>
      </c>
      <c r="S1169">
        <v>0</v>
      </c>
      <c r="T1169">
        <v>0</v>
      </c>
      <c r="U1169">
        <v>41.685699999999997</v>
      </c>
      <c r="V1169">
        <v>0</v>
      </c>
      <c r="W1169" t="s">
        <v>1</v>
      </c>
    </row>
    <row r="1170" spans="1:23">
      <c r="A1170" t="s">
        <v>8563</v>
      </c>
      <c r="B1170" t="str">
        <f t="shared" si="72"/>
        <v>Mayo</v>
      </c>
      <c r="C1170" s="20" t="s">
        <v>8635</v>
      </c>
      <c r="D1170" t="s">
        <v>1</v>
      </c>
      <c r="E1170" t="s">
        <v>0</v>
      </c>
      <c r="F1170" t="str">
        <f t="shared" si="73"/>
        <v>CCF</v>
      </c>
      <c r="G1170" t="s">
        <v>8149</v>
      </c>
      <c r="H1170" t="s">
        <v>8150</v>
      </c>
      <c r="I1170">
        <v>2028</v>
      </c>
      <c r="J1170">
        <v>2028</v>
      </c>
      <c r="K1170" t="s">
        <v>1338</v>
      </c>
      <c r="L1170" t="str">
        <f t="shared" si="74"/>
        <v>NIT</v>
      </c>
      <c r="M1170" t="str">
        <f t="shared" si="75"/>
        <v>12170803171023</v>
      </c>
      <c r="N1170" t="s">
        <v>1339</v>
      </c>
      <c r="O1170">
        <v>0</v>
      </c>
      <c r="P1170">
        <v>0</v>
      </c>
      <c r="Q1170">
        <v>116.15</v>
      </c>
      <c r="R1170">
        <v>15.099500000000001</v>
      </c>
      <c r="S1170">
        <v>0</v>
      </c>
      <c r="T1170">
        <v>0</v>
      </c>
      <c r="U1170">
        <v>131.24950000000001</v>
      </c>
      <c r="V1170">
        <v>0</v>
      </c>
      <c r="W1170" t="s">
        <v>1</v>
      </c>
    </row>
    <row r="1171" spans="1:23">
      <c r="A1171" t="s">
        <v>8563</v>
      </c>
      <c r="B1171" t="str">
        <f t="shared" si="72"/>
        <v>Mayo</v>
      </c>
      <c r="C1171" s="20" t="s">
        <v>8635</v>
      </c>
      <c r="D1171" t="s">
        <v>1</v>
      </c>
      <c r="E1171" t="s">
        <v>0</v>
      </c>
      <c r="F1171" t="str">
        <f t="shared" si="73"/>
        <v>CCF</v>
      </c>
      <c r="G1171" t="s">
        <v>8149</v>
      </c>
      <c r="H1171" t="s">
        <v>8150</v>
      </c>
      <c r="I1171">
        <v>2029</v>
      </c>
      <c r="J1171">
        <v>2029</v>
      </c>
      <c r="K1171" t="s">
        <v>425</v>
      </c>
      <c r="L1171" t="str">
        <f t="shared" si="74"/>
        <v>NIT</v>
      </c>
      <c r="M1171" t="str">
        <f t="shared" si="75"/>
        <v>11080503400019</v>
      </c>
      <c r="N1171" t="s">
        <v>426</v>
      </c>
      <c r="O1171">
        <v>0</v>
      </c>
      <c r="P1171">
        <v>0</v>
      </c>
      <c r="Q1171">
        <v>389.42</v>
      </c>
      <c r="R1171">
        <v>50.624600000000001</v>
      </c>
      <c r="S1171">
        <v>0</v>
      </c>
      <c r="T1171">
        <v>0</v>
      </c>
      <c r="U1171">
        <v>440.0446</v>
      </c>
      <c r="V1171">
        <v>0</v>
      </c>
      <c r="W1171" t="s">
        <v>1</v>
      </c>
    </row>
    <row r="1172" spans="1:23">
      <c r="A1172" t="s">
        <v>8563</v>
      </c>
      <c r="B1172" t="str">
        <f t="shared" si="72"/>
        <v>Mayo</v>
      </c>
      <c r="C1172" s="20" t="s">
        <v>8635</v>
      </c>
      <c r="D1172" t="s">
        <v>1</v>
      </c>
      <c r="E1172" t="s">
        <v>0</v>
      </c>
      <c r="F1172" t="str">
        <f t="shared" si="73"/>
        <v>CCF</v>
      </c>
      <c r="G1172" t="s">
        <v>8149</v>
      </c>
      <c r="H1172" t="s">
        <v>8150</v>
      </c>
      <c r="I1172">
        <v>2030</v>
      </c>
      <c r="J1172">
        <v>2030</v>
      </c>
      <c r="K1172" t="s">
        <v>7871</v>
      </c>
      <c r="L1172" t="str">
        <f t="shared" si="74"/>
        <v>NIT</v>
      </c>
      <c r="M1172" t="str">
        <f t="shared" si="75"/>
        <v>94142512801010</v>
      </c>
      <c r="N1172" t="s">
        <v>7872</v>
      </c>
      <c r="O1172">
        <v>0</v>
      </c>
      <c r="P1172">
        <v>0</v>
      </c>
      <c r="Q1172">
        <v>83.54</v>
      </c>
      <c r="R1172">
        <v>10.860200000000001</v>
      </c>
      <c r="S1172">
        <v>0</v>
      </c>
      <c r="T1172">
        <v>0</v>
      </c>
      <c r="U1172">
        <v>94.400200000000012</v>
      </c>
      <c r="V1172">
        <v>0</v>
      </c>
      <c r="W1172" t="s">
        <v>1</v>
      </c>
    </row>
    <row r="1173" spans="1:23">
      <c r="A1173" t="s">
        <v>8563</v>
      </c>
      <c r="B1173" t="str">
        <f t="shared" si="72"/>
        <v>Mayo</v>
      </c>
      <c r="C1173" s="20" t="s">
        <v>8635</v>
      </c>
      <c r="D1173" t="s">
        <v>1</v>
      </c>
      <c r="E1173" t="s">
        <v>0</v>
      </c>
      <c r="F1173" t="str">
        <f t="shared" si="73"/>
        <v>CCF</v>
      </c>
      <c r="G1173" t="s">
        <v>8149</v>
      </c>
      <c r="H1173" t="s">
        <v>8150</v>
      </c>
      <c r="I1173">
        <v>2031</v>
      </c>
      <c r="J1173">
        <v>2031</v>
      </c>
      <c r="K1173" t="s">
        <v>741</v>
      </c>
      <c r="L1173" t="str">
        <f t="shared" si="74"/>
        <v>NIT</v>
      </c>
      <c r="M1173" t="str">
        <f t="shared" si="75"/>
        <v>06141502911052</v>
      </c>
      <c r="N1173" t="s">
        <v>742</v>
      </c>
      <c r="O1173">
        <v>0</v>
      </c>
      <c r="P1173">
        <v>0</v>
      </c>
      <c r="Q1173">
        <v>511.37</v>
      </c>
      <c r="R1173">
        <v>66.478099999999998</v>
      </c>
      <c r="S1173">
        <v>0</v>
      </c>
      <c r="T1173">
        <v>0</v>
      </c>
      <c r="U1173">
        <v>577.84810000000004</v>
      </c>
      <c r="V1173">
        <v>0</v>
      </c>
      <c r="W1173" t="s">
        <v>1</v>
      </c>
    </row>
    <row r="1174" spans="1:23">
      <c r="A1174" t="s">
        <v>8563</v>
      </c>
      <c r="B1174" t="str">
        <f t="shared" si="72"/>
        <v>Mayo</v>
      </c>
      <c r="C1174" s="20" t="s">
        <v>8635</v>
      </c>
      <c r="D1174" t="s">
        <v>1</v>
      </c>
      <c r="E1174" t="s">
        <v>0</v>
      </c>
      <c r="F1174" t="str">
        <f t="shared" si="73"/>
        <v>CCF</v>
      </c>
      <c r="G1174" t="s">
        <v>8149</v>
      </c>
      <c r="H1174" t="s">
        <v>8150</v>
      </c>
      <c r="I1174">
        <v>2032</v>
      </c>
      <c r="J1174">
        <v>2032</v>
      </c>
      <c r="K1174" t="s">
        <v>8159</v>
      </c>
      <c r="L1174" t="str">
        <f t="shared" si="74"/>
        <v>NIT</v>
      </c>
      <c r="M1174" t="str">
        <f t="shared" si="75"/>
        <v>06140107211045</v>
      </c>
      <c r="N1174" t="s">
        <v>8162</v>
      </c>
      <c r="O1174">
        <v>0</v>
      </c>
      <c r="P1174">
        <v>0</v>
      </c>
      <c r="Q1174">
        <v>78.98</v>
      </c>
      <c r="R1174">
        <v>10.2674</v>
      </c>
      <c r="S1174">
        <v>0</v>
      </c>
      <c r="T1174">
        <v>0</v>
      </c>
      <c r="U1174">
        <v>89.247399999999999</v>
      </c>
      <c r="V1174">
        <v>0</v>
      </c>
      <c r="W1174" t="s">
        <v>1</v>
      </c>
    </row>
    <row r="1175" spans="1:23">
      <c r="A1175" t="s">
        <v>8563</v>
      </c>
      <c r="B1175" t="str">
        <f t="shared" si="72"/>
        <v>Mayo</v>
      </c>
      <c r="C1175" s="20" t="s">
        <v>8635</v>
      </c>
      <c r="D1175" t="s">
        <v>1</v>
      </c>
      <c r="E1175" t="s">
        <v>0</v>
      </c>
      <c r="F1175" t="str">
        <f t="shared" si="73"/>
        <v>CCF</v>
      </c>
      <c r="G1175" t="s">
        <v>8149</v>
      </c>
      <c r="H1175" t="s">
        <v>8150</v>
      </c>
      <c r="I1175">
        <v>2033</v>
      </c>
      <c r="J1175">
        <v>2033</v>
      </c>
      <c r="K1175" t="s">
        <v>118</v>
      </c>
      <c r="L1175" t="str">
        <f t="shared" si="74"/>
        <v>NIT</v>
      </c>
      <c r="M1175" t="str">
        <f t="shared" si="75"/>
        <v>06141106071025</v>
      </c>
      <c r="N1175" t="s">
        <v>119</v>
      </c>
      <c r="O1175">
        <v>0</v>
      </c>
      <c r="P1175">
        <v>0</v>
      </c>
      <c r="Q1175">
        <v>39.83</v>
      </c>
      <c r="R1175">
        <v>5.1779000000000002</v>
      </c>
      <c r="S1175">
        <v>0</v>
      </c>
      <c r="T1175">
        <v>0</v>
      </c>
      <c r="U1175">
        <v>45.007899999999999</v>
      </c>
      <c r="V1175">
        <v>0</v>
      </c>
      <c r="W1175" t="s">
        <v>1</v>
      </c>
    </row>
    <row r="1176" spans="1:23">
      <c r="A1176" t="s">
        <v>8563</v>
      </c>
      <c r="B1176" t="str">
        <f t="shared" si="72"/>
        <v>Mayo</v>
      </c>
      <c r="C1176" s="20" t="s">
        <v>8635</v>
      </c>
      <c r="D1176" t="s">
        <v>1</v>
      </c>
      <c r="E1176" t="s">
        <v>0</v>
      </c>
      <c r="F1176" t="str">
        <f t="shared" si="73"/>
        <v>CCF</v>
      </c>
      <c r="G1176" t="s">
        <v>8149</v>
      </c>
      <c r="H1176" t="s">
        <v>8150</v>
      </c>
      <c r="I1176">
        <v>2034</v>
      </c>
      <c r="J1176">
        <v>2034</v>
      </c>
      <c r="K1176" t="s">
        <v>385</v>
      </c>
      <c r="L1176" t="str">
        <f t="shared" si="74"/>
        <v>NIT</v>
      </c>
      <c r="M1176" t="str">
        <f t="shared" si="75"/>
        <v>07012305640010</v>
      </c>
      <c r="N1176" t="s">
        <v>386</v>
      </c>
      <c r="O1176">
        <v>0</v>
      </c>
      <c r="P1176">
        <v>0</v>
      </c>
      <c r="Q1176">
        <v>34.83</v>
      </c>
      <c r="R1176">
        <v>4.5278999999999998</v>
      </c>
      <c r="S1176">
        <v>0</v>
      </c>
      <c r="T1176">
        <v>0</v>
      </c>
      <c r="U1176">
        <v>39.357900000000001</v>
      </c>
      <c r="V1176">
        <v>0</v>
      </c>
      <c r="W1176" t="s">
        <v>1</v>
      </c>
    </row>
    <row r="1177" spans="1:23">
      <c r="A1177" t="s">
        <v>8563</v>
      </c>
      <c r="B1177" t="str">
        <f t="shared" si="72"/>
        <v>Mayo</v>
      </c>
      <c r="C1177" s="20" t="s">
        <v>8635</v>
      </c>
      <c r="D1177" t="s">
        <v>1</v>
      </c>
      <c r="E1177" t="s">
        <v>0</v>
      </c>
      <c r="F1177" t="str">
        <f t="shared" si="73"/>
        <v>CCF</v>
      </c>
      <c r="G1177" t="s">
        <v>8149</v>
      </c>
      <c r="H1177" t="s">
        <v>8150</v>
      </c>
      <c r="I1177">
        <v>2035</v>
      </c>
      <c r="J1177">
        <v>2035</v>
      </c>
      <c r="K1177" t="s">
        <v>241</v>
      </c>
      <c r="L1177" t="str">
        <f t="shared" si="74"/>
        <v>NIT</v>
      </c>
      <c r="M1177" t="str">
        <f t="shared" si="75"/>
        <v>06021010851016</v>
      </c>
      <c r="N1177" t="s">
        <v>242</v>
      </c>
      <c r="O1177">
        <v>0</v>
      </c>
      <c r="P1177">
        <v>0</v>
      </c>
      <c r="Q1177">
        <v>69.91</v>
      </c>
      <c r="R1177">
        <v>9.0883000000000003</v>
      </c>
      <c r="S1177">
        <v>0</v>
      </c>
      <c r="T1177">
        <v>0</v>
      </c>
      <c r="U1177">
        <v>78.9983</v>
      </c>
      <c r="V1177">
        <v>0</v>
      </c>
      <c r="W1177" t="s">
        <v>1</v>
      </c>
    </row>
    <row r="1178" spans="1:23">
      <c r="A1178" t="s">
        <v>8563</v>
      </c>
      <c r="B1178" t="str">
        <f t="shared" si="72"/>
        <v>Mayo</v>
      </c>
      <c r="C1178" s="20" t="s">
        <v>8635</v>
      </c>
      <c r="D1178" t="s">
        <v>1</v>
      </c>
      <c r="E1178" t="s">
        <v>0</v>
      </c>
      <c r="F1178" t="str">
        <f t="shared" si="73"/>
        <v>CCF</v>
      </c>
      <c r="G1178" t="s">
        <v>8149</v>
      </c>
      <c r="H1178" t="s">
        <v>8150</v>
      </c>
      <c r="I1178">
        <v>2036</v>
      </c>
      <c r="J1178">
        <v>2036</v>
      </c>
      <c r="K1178" t="s">
        <v>1444</v>
      </c>
      <c r="L1178" t="str">
        <f t="shared" si="74"/>
        <v>NIT</v>
      </c>
      <c r="M1178" t="str">
        <f t="shared" si="75"/>
        <v>06171606821019</v>
      </c>
      <c r="N1178" t="s">
        <v>1445</v>
      </c>
      <c r="O1178">
        <v>0</v>
      </c>
      <c r="P1178">
        <v>0</v>
      </c>
      <c r="Q1178">
        <v>20.39</v>
      </c>
      <c r="R1178">
        <v>2.6507000000000001</v>
      </c>
      <c r="S1178">
        <v>0</v>
      </c>
      <c r="T1178">
        <v>0</v>
      </c>
      <c r="U1178">
        <v>23.040700000000001</v>
      </c>
      <c r="V1178">
        <v>0</v>
      </c>
      <c r="W1178" t="s">
        <v>1</v>
      </c>
    </row>
    <row r="1179" spans="1:23">
      <c r="A1179" t="s">
        <v>8563</v>
      </c>
      <c r="B1179" t="str">
        <f t="shared" si="72"/>
        <v>Mayo</v>
      </c>
      <c r="C1179" s="20" t="s">
        <v>8635</v>
      </c>
      <c r="D1179" t="s">
        <v>1</v>
      </c>
      <c r="E1179" t="s">
        <v>0</v>
      </c>
      <c r="F1179" t="str">
        <f t="shared" si="73"/>
        <v>CCF</v>
      </c>
      <c r="G1179" t="s">
        <v>8149</v>
      </c>
      <c r="H1179" t="s">
        <v>8150</v>
      </c>
      <c r="I1179">
        <v>2037</v>
      </c>
      <c r="J1179">
        <v>2037</v>
      </c>
      <c r="K1179" t="s">
        <v>769</v>
      </c>
      <c r="L1179" t="str">
        <f t="shared" si="74"/>
        <v>NIT</v>
      </c>
      <c r="M1179" t="str">
        <f t="shared" si="75"/>
        <v>04162810771024</v>
      </c>
      <c r="N1179" t="s">
        <v>770</v>
      </c>
      <c r="O1179">
        <v>0</v>
      </c>
      <c r="P1179">
        <v>0</v>
      </c>
      <c r="Q1179">
        <v>613.69000000000005</v>
      </c>
      <c r="R1179">
        <v>79.779700000000005</v>
      </c>
      <c r="S1179">
        <v>0</v>
      </c>
      <c r="T1179">
        <v>0</v>
      </c>
      <c r="U1179">
        <v>693.4697000000001</v>
      </c>
      <c r="V1179">
        <v>0</v>
      </c>
      <c r="W1179" t="s">
        <v>1</v>
      </c>
    </row>
    <row r="1180" spans="1:23">
      <c r="A1180" t="s">
        <v>8563</v>
      </c>
      <c r="B1180" t="str">
        <f t="shared" si="72"/>
        <v>Mayo</v>
      </c>
      <c r="C1180" s="20" t="s">
        <v>8635</v>
      </c>
      <c r="D1180" t="s">
        <v>1</v>
      </c>
      <c r="E1180" t="s">
        <v>0</v>
      </c>
      <c r="F1180" t="str">
        <f t="shared" si="73"/>
        <v>CCF</v>
      </c>
      <c r="G1180" t="s">
        <v>8149</v>
      </c>
      <c r="H1180" t="s">
        <v>8150</v>
      </c>
      <c r="I1180">
        <v>2038</v>
      </c>
      <c r="J1180">
        <v>2038</v>
      </c>
      <c r="K1180" t="s">
        <v>564</v>
      </c>
      <c r="L1180" t="str">
        <f t="shared" si="74"/>
        <v>NIT</v>
      </c>
      <c r="M1180" t="str">
        <f t="shared" si="75"/>
        <v>13250306470019</v>
      </c>
      <c r="N1180" t="s">
        <v>565</v>
      </c>
      <c r="O1180">
        <v>0</v>
      </c>
      <c r="P1180">
        <v>0</v>
      </c>
      <c r="Q1180">
        <v>285.45999999999998</v>
      </c>
      <c r="R1180">
        <v>37.1098</v>
      </c>
      <c r="S1180">
        <v>0</v>
      </c>
      <c r="T1180">
        <v>0</v>
      </c>
      <c r="U1180">
        <v>322.56979999999999</v>
      </c>
      <c r="V1180">
        <v>0</v>
      </c>
      <c r="W1180" t="s">
        <v>1</v>
      </c>
    </row>
    <row r="1181" spans="1:23">
      <c r="A1181" t="s">
        <v>8563</v>
      </c>
      <c r="B1181" t="str">
        <f t="shared" si="72"/>
        <v>Mayo</v>
      </c>
      <c r="C1181" s="20" t="s">
        <v>8635</v>
      </c>
      <c r="D1181" t="s">
        <v>1</v>
      </c>
      <c r="E1181" t="s">
        <v>0</v>
      </c>
      <c r="F1181" t="str">
        <f t="shared" si="73"/>
        <v>CCF</v>
      </c>
      <c r="G1181" t="s">
        <v>8149</v>
      </c>
      <c r="H1181" t="s">
        <v>8150</v>
      </c>
      <c r="I1181">
        <v>2039</v>
      </c>
      <c r="J1181">
        <v>2039</v>
      </c>
      <c r="K1181" t="s">
        <v>445</v>
      </c>
      <c r="L1181" t="str">
        <f t="shared" si="74"/>
        <v>NIT</v>
      </c>
      <c r="M1181" t="str">
        <f t="shared" si="75"/>
        <v>06140612821176</v>
      </c>
      <c r="N1181" t="s">
        <v>446</v>
      </c>
      <c r="O1181">
        <v>0</v>
      </c>
      <c r="P1181">
        <v>0</v>
      </c>
      <c r="Q1181">
        <v>124.68</v>
      </c>
      <c r="R1181">
        <v>16.208400000000001</v>
      </c>
      <c r="S1181">
        <v>0</v>
      </c>
      <c r="T1181">
        <v>0</v>
      </c>
      <c r="U1181">
        <v>140.88840000000002</v>
      </c>
      <c r="V1181">
        <v>0</v>
      </c>
      <c r="W1181" t="s">
        <v>1</v>
      </c>
    </row>
    <row r="1182" spans="1:23">
      <c r="A1182" t="s">
        <v>8563</v>
      </c>
      <c r="B1182" t="str">
        <f t="shared" si="72"/>
        <v>Mayo</v>
      </c>
      <c r="C1182" s="20" t="s">
        <v>8635</v>
      </c>
      <c r="D1182" t="s">
        <v>1</v>
      </c>
      <c r="E1182" t="s">
        <v>0</v>
      </c>
      <c r="F1182" t="str">
        <f t="shared" si="73"/>
        <v>CCF</v>
      </c>
      <c r="G1182" t="s">
        <v>8149</v>
      </c>
      <c r="H1182" t="s">
        <v>8150</v>
      </c>
      <c r="I1182">
        <v>2040</v>
      </c>
      <c r="J1182">
        <v>2040</v>
      </c>
      <c r="K1182" t="s">
        <v>351</v>
      </c>
      <c r="L1182" t="str">
        <f t="shared" si="74"/>
        <v>NIT</v>
      </c>
      <c r="M1182" t="str">
        <f t="shared" si="75"/>
        <v>14160704530017</v>
      </c>
      <c r="N1182" t="s">
        <v>352</v>
      </c>
      <c r="O1182">
        <v>0</v>
      </c>
      <c r="P1182">
        <v>0</v>
      </c>
      <c r="Q1182">
        <v>31.72</v>
      </c>
      <c r="R1182">
        <v>4.1235999999999997</v>
      </c>
      <c r="S1182">
        <v>0</v>
      </c>
      <c r="T1182">
        <v>0</v>
      </c>
      <c r="U1182">
        <v>35.843599999999995</v>
      </c>
      <c r="V1182">
        <v>0</v>
      </c>
      <c r="W1182" t="s">
        <v>1</v>
      </c>
    </row>
    <row r="1183" spans="1:23">
      <c r="A1183" t="s">
        <v>8563</v>
      </c>
      <c r="B1183" t="str">
        <f t="shared" si="72"/>
        <v>Mayo</v>
      </c>
      <c r="C1183" s="20" t="s">
        <v>8635</v>
      </c>
      <c r="D1183" t="s">
        <v>1</v>
      </c>
      <c r="E1183" t="s">
        <v>0</v>
      </c>
      <c r="F1183" t="str">
        <f t="shared" si="73"/>
        <v>CCF</v>
      </c>
      <c r="G1183" t="s">
        <v>8149</v>
      </c>
      <c r="H1183" t="s">
        <v>8150</v>
      </c>
      <c r="I1183">
        <v>2041</v>
      </c>
      <c r="J1183">
        <v>2041</v>
      </c>
      <c r="K1183" t="s">
        <v>167</v>
      </c>
      <c r="L1183" t="str">
        <f t="shared" si="74"/>
        <v>NIT</v>
      </c>
      <c r="M1183" t="str">
        <f t="shared" si="75"/>
        <v>06142201971056</v>
      </c>
      <c r="N1183" t="s">
        <v>168</v>
      </c>
      <c r="O1183">
        <v>0</v>
      </c>
      <c r="P1183">
        <v>0</v>
      </c>
      <c r="Q1183">
        <v>70.8</v>
      </c>
      <c r="R1183">
        <v>9.2040000000000006</v>
      </c>
      <c r="S1183">
        <v>0</v>
      </c>
      <c r="T1183">
        <v>0</v>
      </c>
      <c r="U1183">
        <v>80.003999999999991</v>
      </c>
      <c r="V1183">
        <v>0</v>
      </c>
      <c r="W1183" t="s">
        <v>1</v>
      </c>
    </row>
    <row r="1184" spans="1:23">
      <c r="A1184" t="s">
        <v>8563</v>
      </c>
      <c r="B1184" t="str">
        <f t="shared" si="72"/>
        <v>Mayo</v>
      </c>
      <c r="C1184" s="20" t="s">
        <v>8635</v>
      </c>
      <c r="D1184" t="s">
        <v>1</v>
      </c>
      <c r="E1184" t="s">
        <v>0</v>
      </c>
      <c r="F1184" t="str">
        <f t="shared" si="73"/>
        <v>CCF</v>
      </c>
      <c r="G1184" t="s">
        <v>8149</v>
      </c>
      <c r="H1184" t="s">
        <v>8150</v>
      </c>
      <c r="I1184">
        <v>2042</v>
      </c>
      <c r="J1184">
        <v>2042</v>
      </c>
      <c r="K1184" t="s">
        <v>824</v>
      </c>
      <c r="L1184" t="str">
        <f t="shared" si="74"/>
        <v>NIT</v>
      </c>
      <c r="M1184" t="str">
        <f t="shared" si="75"/>
        <v>06142106751197</v>
      </c>
      <c r="N1184" t="s">
        <v>825</v>
      </c>
      <c r="O1184">
        <v>0</v>
      </c>
      <c r="P1184">
        <v>0</v>
      </c>
      <c r="Q1184">
        <v>30.58</v>
      </c>
      <c r="R1184">
        <v>3.9754</v>
      </c>
      <c r="S1184">
        <v>0</v>
      </c>
      <c r="T1184">
        <v>0</v>
      </c>
      <c r="U1184">
        <v>34.555399999999999</v>
      </c>
      <c r="V1184">
        <v>0</v>
      </c>
      <c r="W1184" t="s">
        <v>1</v>
      </c>
    </row>
    <row r="1185" spans="1:23">
      <c r="A1185" t="s">
        <v>8563</v>
      </c>
      <c r="B1185" t="str">
        <f t="shared" si="72"/>
        <v>Mayo</v>
      </c>
      <c r="C1185" s="20" t="s">
        <v>8635</v>
      </c>
      <c r="D1185" t="s">
        <v>1</v>
      </c>
      <c r="E1185" t="s">
        <v>0</v>
      </c>
      <c r="F1185" t="str">
        <f t="shared" si="73"/>
        <v>CCF</v>
      </c>
      <c r="G1185" t="s">
        <v>8149</v>
      </c>
      <c r="H1185" t="s">
        <v>8150</v>
      </c>
      <c r="I1185">
        <v>2043</v>
      </c>
      <c r="J1185">
        <v>2043</v>
      </c>
      <c r="K1185" t="s">
        <v>333</v>
      </c>
      <c r="L1185" t="str">
        <f t="shared" si="74"/>
        <v>NIT</v>
      </c>
      <c r="M1185" t="str">
        <f t="shared" si="75"/>
        <v>06140607941015</v>
      </c>
      <c r="N1185" t="s">
        <v>334</v>
      </c>
      <c r="O1185">
        <v>0</v>
      </c>
      <c r="P1185">
        <v>0</v>
      </c>
      <c r="Q1185">
        <v>285.45999999999998</v>
      </c>
      <c r="R1185">
        <v>37.1098</v>
      </c>
      <c r="S1185">
        <v>0</v>
      </c>
      <c r="T1185">
        <v>0</v>
      </c>
      <c r="U1185">
        <v>322.56979999999999</v>
      </c>
      <c r="V1185">
        <v>0</v>
      </c>
      <c r="W1185" t="s">
        <v>1</v>
      </c>
    </row>
    <row r="1186" spans="1:23">
      <c r="A1186" t="s">
        <v>8563</v>
      </c>
      <c r="B1186" t="str">
        <f t="shared" si="72"/>
        <v>Mayo</v>
      </c>
      <c r="C1186" s="20" t="s">
        <v>8635</v>
      </c>
      <c r="D1186" t="s">
        <v>1</v>
      </c>
      <c r="E1186" t="s">
        <v>0</v>
      </c>
      <c r="F1186" t="str">
        <f t="shared" si="73"/>
        <v>CCF</v>
      </c>
      <c r="G1186" t="s">
        <v>8149</v>
      </c>
      <c r="H1186" t="s">
        <v>8150</v>
      </c>
      <c r="I1186">
        <v>2044</v>
      </c>
      <c r="J1186">
        <v>2044</v>
      </c>
      <c r="K1186">
        <v>0</v>
      </c>
      <c r="L1186" t="str">
        <f t="shared" si="74"/>
        <v>DUI</v>
      </c>
      <c r="M1186" t="str">
        <f t="shared" si="75"/>
        <v>023506457</v>
      </c>
      <c r="N1186" t="s">
        <v>8412</v>
      </c>
      <c r="O1186">
        <v>0</v>
      </c>
      <c r="P1186">
        <v>0</v>
      </c>
      <c r="Q1186">
        <v>67.959999999999994</v>
      </c>
      <c r="R1186">
        <v>8.8347999999999995</v>
      </c>
      <c r="S1186">
        <v>0</v>
      </c>
      <c r="T1186">
        <v>0</v>
      </c>
      <c r="U1186">
        <v>76.794799999999995</v>
      </c>
      <c r="V1186" t="s">
        <v>8411</v>
      </c>
      <c r="W1186" t="s">
        <v>1</v>
      </c>
    </row>
    <row r="1187" spans="1:23">
      <c r="A1187" t="s">
        <v>8563</v>
      </c>
      <c r="B1187" t="str">
        <f t="shared" si="72"/>
        <v>Mayo</v>
      </c>
      <c r="C1187" s="20" t="s">
        <v>8635</v>
      </c>
      <c r="D1187" t="s">
        <v>1</v>
      </c>
      <c r="E1187" t="s">
        <v>0</v>
      </c>
      <c r="F1187" t="str">
        <f t="shared" si="73"/>
        <v>CCF</v>
      </c>
      <c r="G1187" t="s">
        <v>8149</v>
      </c>
      <c r="H1187" t="s">
        <v>8150</v>
      </c>
      <c r="I1187">
        <v>2045</v>
      </c>
      <c r="J1187">
        <v>2045</v>
      </c>
      <c r="K1187" t="s">
        <v>937</v>
      </c>
      <c r="L1187" t="str">
        <f t="shared" si="74"/>
        <v>NIT</v>
      </c>
      <c r="M1187" t="str">
        <f t="shared" si="75"/>
        <v>06012504731014</v>
      </c>
      <c r="N1187" t="s">
        <v>938</v>
      </c>
      <c r="O1187">
        <v>0</v>
      </c>
      <c r="P1187">
        <v>0</v>
      </c>
      <c r="Q1187">
        <v>124.34</v>
      </c>
      <c r="R1187">
        <v>16.164200000000001</v>
      </c>
      <c r="S1187">
        <v>0</v>
      </c>
      <c r="T1187">
        <v>0</v>
      </c>
      <c r="U1187">
        <v>140.5042</v>
      </c>
      <c r="V1187">
        <v>0</v>
      </c>
      <c r="W1187" t="s">
        <v>1</v>
      </c>
    </row>
    <row r="1188" spans="1:23">
      <c r="A1188" t="s">
        <v>8563</v>
      </c>
      <c r="B1188" t="str">
        <f t="shared" si="72"/>
        <v>Mayo</v>
      </c>
      <c r="C1188" s="20" t="s">
        <v>8635</v>
      </c>
      <c r="D1188" t="s">
        <v>1</v>
      </c>
      <c r="E1188" t="s">
        <v>0</v>
      </c>
      <c r="F1188" t="str">
        <f t="shared" si="73"/>
        <v>CCF</v>
      </c>
      <c r="G1188" t="s">
        <v>8149</v>
      </c>
      <c r="H1188" t="s">
        <v>8150</v>
      </c>
      <c r="I1188">
        <v>2046</v>
      </c>
      <c r="J1188">
        <v>2046</v>
      </c>
      <c r="K1188" t="s">
        <v>8163</v>
      </c>
      <c r="L1188" t="str">
        <f t="shared" si="74"/>
        <v>NIT</v>
      </c>
      <c r="M1188" t="str">
        <f t="shared" si="75"/>
        <v>12171912191014</v>
      </c>
      <c r="N1188" t="s">
        <v>8164</v>
      </c>
      <c r="O1188">
        <v>0</v>
      </c>
      <c r="P1188">
        <v>0</v>
      </c>
      <c r="Q1188">
        <v>205.9</v>
      </c>
      <c r="R1188">
        <v>26.767000000000003</v>
      </c>
      <c r="S1188">
        <v>0</v>
      </c>
      <c r="T1188">
        <v>0</v>
      </c>
      <c r="U1188">
        <v>232.667</v>
      </c>
      <c r="V1188">
        <v>0</v>
      </c>
      <c r="W1188" t="s">
        <v>1</v>
      </c>
    </row>
    <row r="1189" spans="1:23">
      <c r="A1189" t="s">
        <v>8563</v>
      </c>
      <c r="B1189" t="str">
        <f t="shared" si="72"/>
        <v>Mayo</v>
      </c>
      <c r="C1189" s="20" t="s">
        <v>8635</v>
      </c>
      <c r="D1189" t="s">
        <v>1</v>
      </c>
      <c r="E1189" t="s">
        <v>0</v>
      </c>
      <c r="F1189" t="str">
        <f t="shared" si="73"/>
        <v>CCF</v>
      </c>
      <c r="G1189" t="s">
        <v>8149</v>
      </c>
      <c r="H1189" t="s">
        <v>8150</v>
      </c>
      <c r="I1189">
        <v>2047</v>
      </c>
      <c r="J1189">
        <v>2047</v>
      </c>
      <c r="K1189" t="s">
        <v>77</v>
      </c>
      <c r="L1189" t="str">
        <f t="shared" si="74"/>
        <v>NIT</v>
      </c>
      <c r="M1189" t="str">
        <f t="shared" si="75"/>
        <v>11231402520010</v>
      </c>
      <c r="N1189" t="s">
        <v>78</v>
      </c>
      <c r="O1189">
        <v>0</v>
      </c>
      <c r="P1189">
        <v>0</v>
      </c>
      <c r="Q1189">
        <v>297.39999999999998</v>
      </c>
      <c r="R1189">
        <v>38.661999999999999</v>
      </c>
      <c r="S1189">
        <v>0</v>
      </c>
      <c r="T1189">
        <v>0</v>
      </c>
      <c r="U1189">
        <v>336.06199999999995</v>
      </c>
      <c r="V1189">
        <v>0</v>
      </c>
      <c r="W1189" t="s">
        <v>1</v>
      </c>
    </row>
    <row r="1190" spans="1:23">
      <c r="A1190" t="s">
        <v>8563</v>
      </c>
      <c r="B1190" t="str">
        <f t="shared" si="72"/>
        <v>Mayo</v>
      </c>
      <c r="C1190" s="20" t="s">
        <v>8635</v>
      </c>
      <c r="D1190" t="s">
        <v>1</v>
      </c>
      <c r="E1190" t="s">
        <v>0</v>
      </c>
      <c r="F1190" t="str">
        <f t="shared" si="73"/>
        <v>CCF</v>
      </c>
      <c r="G1190" t="s">
        <v>8149</v>
      </c>
      <c r="H1190" t="s">
        <v>8150</v>
      </c>
      <c r="I1190">
        <v>2048</v>
      </c>
      <c r="J1190">
        <v>2048</v>
      </c>
      <c r="K1190" t="s">
        <v>8089</v>
      </c>
      <c r="L1190" t="str">
        <f t="shared" si="74"/>
        <v>NIT</v>
      </c>
      <c r="M1190" t="str">
        <f t="shared" si="75"/>
        <v>06141210991055</v>
      </c>
      <c r="N1190" t="s">
        <v>8090</v>
      </c>
      <c r="O1190">
        <v>0</v>
      </c>
      <c r="P1190">
        <v>0</v>
      </c>
      <c r="Q1190">
        <v>501.77</v>
      </c>
      <c r="R1190">
        <v>65.230099999999993</v>
      </c>
      <c r="S1190">
        <v>0</v>
      </c>
      <c r="T1190">
        <v>0</v>
      </c>
      <c r="U1190">
        <v>567.00009999999997</v>
      </c>
      <c r="V1190">
        <v>0</v>
      </c>
      <c r="W1190" t="s">
        <v>1</v>
      </c>
    </row>
    <row r="1191" spans="1:23">
      <c r="A1191" t="s">
        <v>8563</v>
      </c>
      <c r="B1191" t="str">
        <f t="shared" ref="B1191:B1254" si="76">SUBSTITUTE(A1191,"AYO","ayo")</f>
        <v>Mayo</v>
      </c>
      <c r="C1191" s="20" t="s">
        <v>8635</v>
      </c>
      <c r="D1191" t="s">
        <v>1</v>
      </c>
      <c r="E1191" t="s">
        <v>0</v>
      </c>
      <c r="F1191" t="str">
        <f t="shared" si="73"/>
        <v>CCF</v>
      </c>
      <c r="G1191" t="s">
        <v>8149</v>
      </c>
      <c r="H1191" t="s">
        <v>8150</v>
      </c>
      <c r="I1191">
        <v>2049</v>
      </c>
      <c r="J1191">
        <v>2049</v>
      </c>
      <c r="K1191" t="s">
        <v>333</v>
      </c>
      <c r="L1191" t="str">
        <f t="shared" si="74"/>
        <v>NIT</v>
      </c>
      <c r="M1191" t="str">
        <f t="shared" si="75"/>
        <v>06140607941015</v>
      </c>
      <c r="N1191" t="s">
        <v>334</v>
      </c>
      <c r="O1191">
        <v>0</v>
      </c>
      <c r="P1191">
        <v>0</v>
      </c>
      <c r="Q1191">
        <v>15.49</v>
      </c>
      <c r="R1191">
        <v>2.0137</v>
      </c>
      <c r="S1191">
        <v>0</v>
      </c>
      <c r="T1191">
        <v>0</v>
      </c>
      <c r="U1191">
        <v>17.503700000000002</v>
      </c>
      <c r="V1191">
        <v>0</v>
      </c>
      <c r="W1191" t="s">
        <v>1</v>
      </c>
    </row>
    <row r="1192" spans="1:23">
      <c r="A1192" t="s">
        <v>8563</v>
      </c>
      <c r="B1192" t="str">
        <f t="shared" si="76"/>
        <v>Mayo</v>
      </c>
      <c r="C1192" s="20" t="s">
        <v>8635</v>
      </c>
      <c r="D1192" t="s">
        <v>1</v>
      </c>
      <c r="E1192" t="s">
        <v>0</v>
      </c>
      <c r="F1192" t="str">
        <f t="shared" si="73"/>
        <v>CCF</v>
      </c>
      <c r="G1192" t="s">
        <v>8149</v>
      </c>
      <c r="H1192" t="s">
        <v>8150</v>
      </c>
      <c r="I1192">
        <v>2050</v>
      </c>
      <c r="J1192">
        <v>2050</v>
      </c>
      <c r="K1192" t="s">
        <v>1424</v>
      </c>
      <c r="L1192" t="str">
        <f t="shared" si="74"/>
        <v>NIT</v>
      </c>
      <c r="M1192" t="str">
        <f t="shared" si="75"/>
        <v>06142511710010</v>
      </c>
      <c r="N1192" t="s">
        <v>1425</v>
      </c>
      <c r="O1192">
        <v>0</v>
      </c>
      <c r="P1192">
        <v>0</v>
      </c>
      <c r="Q1192">
        <v>40.78</v>
      </c>
      <c r="R1192">
        <v>5.3014000000000001</v>
      </c>
      <c r="S1192">
        <v>0</v>
      </c>
      <c r="T1192">
        <v>0</v>
      </c>
      <c r="U1192">
        <v>46.081400000000002</v>
      </c>
      <c r="V1192">
        <v>0</v>
      </c>
      <c r="W1192" t="s">
        <v>1</v>
      </c>
    </row>
    <row r="1193" spans="1:23">
      <c r="A1193" t="s">
        <v>8563</v>
      </c>
      <c r="B1193" t="str">
        <f t="shared" si="76"/>
        <v>Mayo</v>
      </c>
      <c r="C1193" s="20" t="s">
        <v>8635</v>
      </c>
      <c r="D1193" t="s">
        <v>1</v>
      </c>
      <c r="E1193" t="s">
        <v>0</v>
      </c>
      <c r="F1193" t="str">
        <f t="shared" si="73"/>
        <v>CCF</v>
      </c>
      <c r="G1193" t="s">
        <v>8149</v>
      </c>
      <c r="H1193" t="s">
        <v>8150</v>
      </c>
      <c r="I1193">
        <v>2051</v>
      </c>
      <c r="J1193">
        <v>2051</v>
      </c>
      <c r="K1193" t="s">
        <v>333</v>
      </c>
      <c r="L1193" t="str">
        <f t="shared" si="74"/>
        <v>NIT</v>
      </c>
      <c r="M1193" t="str">
        <f t="shared" si="75"/>
        <v>06140607941015</v>
      </c>
      <c r="N1193" t="s">
        <v>334</v>
      </c>
      <c r="O1193">
        <v>0</v>
      </c>
      <c r="P1193">
        <v>0</v>
      </c>
      <c r="Q1193">
        <v>60</v>
      </c>
      <c r="R1193">
        <v>7.8000000000000007</v>
      </c>
      <c r="S1193">
        <v>0</v>
      </c>
      <c r="T1193">
        <v>0</v>
      </c>
      <c r="U1193">
        <v>67.8</v>
      </c>
      <c r="V1193">
        <v>0</v>
      </c>
      <c r="W1193" t="s">
        <v>1</v>
      </c>
    </row>
    <row r="1194" spans="1:23">
      <c r="A1194" t="s">
        <v>8563</v>
      </c>
      <c r="B1194" t="str">
        <f t="shared" si="76"/>
        <v>Mayo</v>
      </c>
      <c r="C1194" s="20" t="s">
        <v>8635</v>
      </c>
      <c r="D1194" t="s">
        <v>1</v>
      </c>
      <c r="E1194" t="s">
        <v>0</v>
      </c>
      <c r="F1194" t="str">
        <f t="shared" si="73"/>
        <v>CCF</v>
      </c>
      <c r="G1194" t="s">
        <v>8149</v>
      </c>
      <c r="H1194" t="s">
        <v>8150</v>
      </c>
      <c r="I1194">
        <v>2052</v>
      </c>
      <c r="J1194">
        <v>2052</v>
      </c>
      <c r="K1194" t="s">
        <v>381</v>
      </c>
      <c r="L1194" t="str">
        <f t="shared" si="74"/>
        <v>NIT</v>
      </c>
      <c r="M1194" t="str">
        <f t="shared" si="75"/>
        <v>05112305961010</v>
      </c>
      <c r="N1194" t="s">
        <v>382</v>
      </c>
      <c r="O1194">
        <v>0</v>
      </c>
      <c r="P1194">
        <v>0</v>
      </c>
      <c r="Q1194">
        <v>38.5</v>
      </c>
      <c r="R1194">
        <v>5.0049999999999999</v>
      </c>
      <c r="S1194">
        <v>0</v>
      </c>
      <c r="T1194">
        <v>0</v>
      </c>
      <c r="U1194">
        <v>43.505000000000003</v>
      </c>
      <c r="V1194">
        <v>0</v>
      </c>
      <c r="W1194" t="s">
        <v>1</v>
      </c>
    </row>
    <row r="1195" spans="1:23">
      <c r="A1195" t="s">
        <v>8563</v>
      </c>
      <c r="B1195" t="str">
        <f t="shared" si="76"/>
        <v>Mayo</v>
      </c>
      <c r="C1195" s="20" t="s">
        <v>8635</v>
      </c>
      <c r="D1195" t="s">
        <v>1</v>
      </c>
      <c r="E1195" t="s">
        <v>0</v>
      </c>
      <c r="F1195" t="str">
        <f t="shared" si="73"/>
        <v>CCF</v>
      </c>
      <c r="G1195" t="s">
        <v>8149</v>
      </c>
      <c r="H1195" t="s">
        <v>8150</v>
      </c>
      <c r="I1195">
        <v>2053</v>
      </c>
      <c r="J1195">
        <v>2053</v>
      </c>
      <c r="K1195" t="s">
        <v>124</v>
      </c>
      <c r="L1195" t="str">
        <f t="shared" si="74"/>
        <v>NIT</v>
      </c>
      <c r="M1195" t="str">
        <f t="shared" si="75"/>
        <v>06142302191027</v>
      </c>
      <c r="N1195" t="s">
        <v>125</v>
      </c>
      <c r="O1195">
        <v>0</v>
      </c>
      <c r="P1195">
        <v>0</v>
      </c>
      <c r="Q1195">
        <v>282.5</v>
      </c>
      <c r="R1195">
        <v>36.725000000000001</v>
      </c>
      <c r="S1195">
        <v>0</v>
      </c>
      <c r="T1195">
        <v>0</v>
      </c>
      <c r="U1195">
        <v>319.22500000000002</v>
      </c>
      <c r="V1195">
        <v>0</v>
      </c>
      <c r="W1195" t="s">
        <v>1</v>
      </c>
    </row>
    <row r="1196" spans="1:23">
      <c r="A1196" t="s">
        <v>8563</v>
      </c>
      <c r="B1196" t="str">
        <f t="shared" si="76"/>
        <v>Mayo</v>
      </c>
      <c r="C1196" s="20" t="s">
        <v>8635</v>
      </c>
      <c r="D1196" t="s">
        <v>1</v>
      </c>
      <c r="E1196" t="s">
        <v>0</v>
      </c>
      <c r="F1196" t="str">
        <f t="shared" si="73"/>
        <v>CCF</v>
      </c>
      <c r="G1196" t="s">
        <v>8149</v>
      </c>
      <c r="H1196" t="s">
        <v>8150</v>
      </c>
      <c r="I1196">
        <v>2054</v>
      </c>
      <c r="J1196">
        <v>2054</v>
      </c>
      <c r="K1196" t="s">
        <v>616</v>
      </c>
      <c r="L1196" t="str">
        <f t="shared" si="74"/>
        <v>NIT</v>
      </c>
      <c r="M1196" t="str">
        <f t="shared" si="75"/>
        <v>02030104771061</v>
      </c>
      <c r="N1196" t="s">
        <v>617</v>
      </c>
      <c r="O1196">
        <v>0</v>
      </c>
      <c r="P1196">
        <v>0</v>
      </c>
      <c r="Q1196">
        <v>551.98</v>
      </c>
      <c r="R1196">
        <v>71.757400000000004</v>
      </c>
      <c r="S1196">
        <v>0</v>
      </c>
      <c r="T1196">
        <v>0</v>
      </c>
      <c r="U1196">
        <v>623.73739999999998</v>
      </c>
      <c r="V1196">
        <v>0</v>
      </c>
      <c r="W1196" t="s">
        <v>1</v>
      </c>
    </row>
    <row r="1197" spans="1:23">
      <c r="A1197" t="s">
        <v>8563</v>
      </c>
      <c r="B1197" t="str">
        <f t="shared" si="76"/>
        <v>Mayo</v>
      </c>
      <c r="C1197" s="20" t="s">
        <v>8635</v>
      </c>
      <c r="D1197" t="s">
        <v>1</v>
      </c>
      <c r="E1197" t="s">
        <v>0</v>
      </c>
      <c r="F1197" t="str">
        <f t="shared" si="73"/>
        <v>CCF</v>
      </c>
      <c r="G1197" t="s">
        <v>8149</v>
      </c>
      <c r="H1197" t="s">
        <v>8150</v>
      </c>
      <c r="I1197">
        <v>2055</v>
      </c>
      <c r="J1197">
        <v>2055</v>
      </c>
      <c r="K1197" t="s">
        <v>634</v>
      </c>
      <c r="L1197" t="str">
        <f t="shared" si="74"/>
        <v>NIT</v>
      </c>
      <c r="M1197" t="str">
        <f t="shared" si="75"/>
        <v>06142508161086</v>
      </c>
      <c r="N1197" t="s">
        <v>635</v>
      </c>
      <c r="O1197">
        <v>0</v>
      </c>
      <c r="P1197">
        <v>0</v>
      </c>
      <c r="Q1197">
        <v>110.01</v>
      </c>
      <c r="R1197">
        <v>14.301300000000001</v>
      </c>
      <c r="S1197">
        <v>0</v>
      </c>
      <c r="T1197">
        <v>0</v>
      </c>
      <c r="U1197">
        <v>124.3113</v>
      </c>
      <c r="V1197">
        <v>0</v>
      </c>
      <c r="W1197" t="s">
        <v>1</v>
      </c>
    </row>
    <row r="1198" spans="1:23">
      <c r="A1198" t="s">
        <v>8563</v>
      </c>
      <c r="B1198" t="str">
        <f t="shared" si="76"/>
        <v>Mayo</v>
      </c>
      <c r="C1198" s="20" t="s">
        <v>8635</v>
      </c>
      <c r="D1198" t="s">
        <v>1</v>
      </c>
      <c r="E1198" t="s">
        <v>0</v>
      </c>
      <c r="F1198" t="str">
        <f t="shared" si="73"/>
        <v>CCF</v>
      </c>
      <c r="G1198" t="s">
        <v>8149</v>
      </c>
      <c r="H1198" t="s">
        <v>8150</v>
      </c>
      <c r="I1198">
        <v>2056</v>
      </c>
      <c r="J1198">
        <v>2056</v>
      </c>
      <c r="K1198" t="s">
        <v>937</v>
      </c>
      <c r="L1198" t="str">
        <f t="shared" si="74"/>
        <v>NIT</v>
      </c>
      <c r="M1198" t="str">
        <f t="shared" si="75"/>
        <v>06012504731014</v>
      </c>
      <c r="N1198" t="s">
        <v>938</v>
      </c>
      <c r="O1198">
        <v>0</v>
      </c>
      <c r="P1198">
        <v>0</v>
      </c>
      <c r="Q1198">
        <v>122.34</v>
      </c>
      <c r="R1198">
        <v>15.904200000000001</v>
      </c>
      <c r="S1198">
        <v>0</v>
      </c>
      <c r="T1198">
        <v>0</v>
      </c>
      <c r="U1198">
        <v>138.24420000000001</v>
      </c>
      <c r="V1198">
        <v>0</v>
      </c>
      <c r="W1198" t="s">
        <v>1</v>
      </c>
    </row>
    <row r="1199" spans="1:23">
      <c r="A1199" t="s">
        <v>8563</v>
      </c>
      <c r="B1199" t="str">
        <f t="shared" si="76"/>
        <v>Mayo</v>
      </c>
      <c r="C1199" s="20" t="s">
        <v>8635</v>
      </c>
      <c r="D1199" t="s">
        <v>1</v>
      </c>
      <c r="E1199" t="s">
        <v>0</v>
      </c>
      <c r="F1199" t="str">
        <f t="shared" si="73"/>
        <v>CCF</v>
      </c>
      <c r="G1199" t="s">
        <v>8149</v>
      </c>
      <c r="H1199" t="s">
        <v>8150</v>
      </c>
      <c r="I1199">
        <v>2057</v>
      </c>
      <c r="J1199">
        <v>2057</v>
      </c>
      <c r="K1199">
        <v>0</v>
      </c>
      <c r="L1199" t="str">
        <f t="shared" si="74"/>
        <v>DUI</v>
      </c>
      <c r="M1199" t="str">
        <f t="shared" si="75"/>
        <v>027009790</v>
      </c>
      <c r="N1199" t="s">
        <v>428</v>
      </c>
      <c r="O1199">
        <v>0</v>
      </c>
      <c r="P1199">
        <v>0</v>
      </c>
      <c r="Q1199">
        <v>75.430000000000007</v>
      </c>
      <c r="R1199">
        <v>9.8059000000000012</v>
      </c>
      <c r="S1199">
        <v>0</v>
      </c>
      <c r="T1199">
        <v>0</v>
      </c>
      <c r="U1199">
        <v>85.235900000000015</v>
      </c>
      <c r="V1199" t="s">
        <v>8382</v>
      </c>
      <c r="W1199" t="s">
        <v>1</v>
      </c>
    </row>
    <row r="1200" spans="1:23">
      <c r="A1200" t="s">
        <v>8563</v>
      </c>
      <c r="B1200" t="str">
        <f t="shared" si="76"/>
        <v>Mayo</v>
      </c>
      <c r="C1200" s="20" t="s">
        <v>8635</v>
      </c>
      <c r="D1200" t="s">
        <v>1</v>
      </c>
      <c r="E1200" t="s">
        <v>0</v>
      </c>
      <c r="F1200" t="str">
        <f t="shared" si="73"/>
        <v>CCF</v>
      </c>
      <c r="G1200" t="s">
        <v>8149</v>
      </c>
      <c r="H1200" t="s">
        <v>8150</v>
      </c>
      <c r="I1200">
        <v>2058</v>
      </c>
      <c r="J1200">
        <v>2058</v>
      </c>
      <c r="K1200" t="s">
        <v>229</v>
      </c>
      <c r="L1200" t="str">
        <f t="shared" si="74"/>
        <v>NIT</v>
      </c>
      <c r="M1200" t="str">
        <f t="shared" si="75"/>
        <v>05011709121014</v>
      </c>
      <c r="N1200" t="s">
        <v>230</v>
      </c>
      <c r="O1200">
        <v>0</v>
      </c>
      <c r="P1200">
        <v>0</v>
      </c>
      <c r="Q1200">
        <v>183.51</v>
      </c>
      <c r="R1200">
        <v>23.856300000000001</v>
      </c>
      <c r="S1200">
        <v>0</v>
      </c>
      <c r="T1200">
        <v>0</v>
      </c>
      <c r="U1200">
        <v>207.3663</v>
      </c>
      <c r="V1200">
        <v>0</v>
      </c>
      <c r="W1200" t="s">
        <v>1</v>
      </c>
    </row>
    <row r="1201" spans="1:23">
      <c r="A1201" t="s">
        <v>8563</v>
      </c>
      <c r="B1201" t="str">
        <f t="shared" si="76"/>
        <v>Mayo</v>
      </c>
      <c r="C1201" s="20" t="s">
        <v>8635</v>
      </c>
      <c r="D1201" t="s">
        <v>1</v>
      </c>
      <c r="E1201" t="s">
        <v>0</v>
      </c>
      <c r="F1201" t="str">
        <f t="shared" si="73"/>
        <v>CCF</v>
      </c>
      <c r="G1201" t="s">
        <v>8149</v>
      </c>
      <c r="H1201" t="s">
        <v>8150</v>
      </c>
      <c r="I1201">
        <v>2059</v>
      </c>
      <c r="J1201">
        <v>2059</v>
      </c>
      <c r="K1201" t="s">
        <v>277</v>
      </c>
      <c r="L1201" t="str">
        <f t="shared" si="74"/>
        <v>NIT</v>
      </c>
      <c r="M1201" t="str">
        <f t="shared" si="75"/>
        <v>06141908811067</v>
      </c>
      <c r="N1201" t="s">
        <v>278</v>
      </c>
      <c r="O1201">
        <v>0</v>
      </c>
      <c r="P1201">
        <v>0</v>
      </c>
      <c r="Q1201">
        <v>860.15</v>
      </c>
      <c r="R1201">
        <v>111.81950000000001</v>
      </c>
      <c r="S1201">
        <v>0</v>
      </c>
      <c r="T1201">
        <v>0</v>
      </c>
      <c r="U1201">
        <v>971.96949999999993</v>
      </c>
      <c r="V1201">
        <v>0</v>
      </c>
      <c r="W1201" t="s">
        <v>1</v>
      </c>
    </row>
    <row r="1202" spans="1:23">
      <c r="A1202" t="s">
        <v>8563</v>
      </c>
      <c r="B1202" t="str">
        <f t="shared" si="76"/>
        <v>Mayo</v>
      </c>
      <c r="C1202" s="20" t="s">
        <v>8635</v>
      </c>
      <c r="D1202" t="s">
        <v>1</v>
      </c>
      <c r="E1202" t="s">
        <v>0</v>
      </c>
      <c r="F1202" t="str">
        <f t="shared" si="73"/>
        <v>CCF</v>
      </c>
      <c r="G1202" t="s">
        <v>8149</v>
      </c>
      <c r="H1202" t="s">
        <v>8150</v>
      </c>
      <c r="I1202">
        <v>2060</v>
      </c>
      <c r="J1202">
        <v>2060</v>
      </c>
      <c r="K1202" t="s">
        <v>516</v>
      </c>
      <c r="L1202" t="str">
        <f t="shared" si="74"/>
        <v>NIT</v>
      </c>
      <c r="M1202" t="str">
        <f t="shared" si="75"/>
        <v>06142503981484</v>
      </c>
      <c r="N1202" t="s">
        <v>517</v>
      </c>
      <c r="O1202">
        <v>0</v>
      </c>
      <c r="P1202">
        <v>0</v>
      </c>
      <c r="Q1202">
        <v>205.9</v>
      </c>
      <c r="R1202">
        <v>26.767000000000003</v>
      </c>
      <c r="S1202">
        <v>0</v>
      </c>
      <c r="T1202">
        <v>0</v>
      </c>
      <c r="U1202">
        <v>232.667</v>
      </c>
      <c r="V1202">
        <v>0</v>
      </c>
      <c r="W1202" t="s">
        <v>1</v>
      </c>
    </row>
    <row r="1203" spans="1:23">
      <c r="A1203" t="s">
        <v>8563</v>
      </c>
      <c r="B1203" t="str">
        <f t="shared" si="76"/>
        <v>Mayo</v>
      </c>
      <c r="C1203" s="20" t="s">
        <v>8635</v>
      </c>
      <c r="D1203" t="s">
        <v>1</v>
      </c>
      <c r="E1203" t="s">
        <v>0</v>
      </c>
      <c r="F1203" t="str">
        <f t="shared" si="73"/>
        <v>CCF</v>
      </c>
      <c r="G1203" t="s">
        <v>8149</v>
      </c>
      <c r="H1203" t="s">
        <v>8150</v>
      </c>
      <c r="I1203">
        <v>2061</v>
      </c>
      <c r="J1203">
        <v>2061</v>
      </c>
      <c r="K1203" t="s">
        <v>435</v>
      </c>
      <c r="L1203" t="str">
        <f t="shared" si="74"/>
        <v>NIT</v>
      </c>
      <c r="M1203" t="str">
        <f t="shared" si="75"/>
        <v>06130407761017</v>
      </c>
      <c r="N1203" t="s">
        <v>436</v>
      </c>
      <c r="O1203">
        <v>0</v>
      </c>
      <c r="P1203">
        <v>0</v>
      </c>
      <c r="Q1203">
        <v>1370.6</v>
      </c>
      <c r="R1203">
        <v>178.178</v>
      </c>
      <c r="S1203">
        <v>0</v>
      </c>
      <c r="T1203">
        <v>0</v>
      </c>
      <c r="U1203">
        <v>1548.7779999999998</v>
      </c>
      <c r="V1203">
        <v>0</v>
      </c>
      <c r="W1203" t="s">
        <v>1</v>
      </c>
    </row>
    <row r="1204" spans="1:23">
      <c r="A1204" t="s">
        <v>8563</v>
      </c>
      <c r="B1204" t="str">
        <f t="shared" si="76"/>
        <v>Mayo</v>
      </c>
      <c r="C1204" s="20" t="s">
        <v>8635</v>
      </c>
      <c r="D1204" t="s">
        <v>1</v>
      </c>
      <c r="E1204" t="s">
        <v>0</v>
      </c>
      <c r="F1204" t="str">
        <f t="shared" si="73"/>
        <v>CCF</v>
      </c>
      <c r="G1204" t="s">
        <v>8149</v>
      </c>
      <c r="H1204" t="s">
        <v>8150</v>
      </c>
      <c r="I1204">
        <v>2062</v>
      </c>
      <c r="J1204">
        <v>2062</v>
      </c>
      <c r="K1204" t="s">
        <v>459</v>
      </c>
      <c r="L1204" t="str">
        <f t="shared" si="74"/>
        <v>NIT</v>
      </c>
      <c r="M1204" t="str">
        <f t="shared" si="75"/>
        <v>06141211870020</v>
      </c>
      <c r="N1204" t="s">
        <v>460</v>
      </c>
      <c r="O1204">
        <v>0</v>
      </c>
      <c r="P1204">
        <v>0</v>
      </c>
      <c r="Q1204">
        <v>3268.63</v>
      </c>
      <c r="R1204">
        <v>424.92190000000005</v>
      </c>
      <c r="S1204">
        <v>0</v>
      </c>
      <c r="T1204">
        <v>0</v>
      </c>
      <c r="U1204">
        <v>3693.5519000000004</v>
      </c>
      <c r="V1204">
        <v>0</v>
      </c>
      <c r="W1204" t="s">
        <v>1</v>
      </c>
    </row>
    <row r="1205" spans="1:23">
      <c r="A1205" t="s">
        <v>8563</v>
      </c>
      <c r="B1205" t="str">
        <f t="shared" si="76"/>
        <v>Mayo</v>
      </c>
      <c r="C1205" s="20" t="s">
        <v>8635</v>
      </c>
      <c r="D1205" t="s">
        <v>1</v>
      </c>
      <c r="E1205" t="s">
        <v>0</v>
      </c>
      <c r="F1205" t="str">
        <f t="shared" si="73"/>
        <v>CCF</v>
      </c>
      <c r="G1205" t="s">
        <v>8149</v>
      </c>
      <c r="H1205" t="s">
        <v>8150</v>
      </c>
      <c r="I1205">
        <v>2063</v>
      </c>
      <c r="J1205">
        <v>2063</v>
      </c>
      <c r="K1205" t="s">
        <v>333</v>
      </c>
      <c r="L1205" t="str">
        <f t="shared" si="74"/>
        <v>NIT</v>
      </c>
      <c r="M1205" t="str">
        <f t="shared" si="75"/>
        <v>06140607941015</v>
      </c>
      <c r="N1205" t="s">
        <v>334</v>
      </c>
      <c r="O1205">
        <v>0</v>
      </c>
      <c r="P1205">
        <v>0</v>
      </c>
      <c r="Q1205">
        <v>224.29</v>
      </c>
      <c r="R1205">
        <v>29.157699999999998</v>
      </c>
      <c r="S1205">
        <v>0</v>
      </c>
      <c r="T1205">
        <v>0</v>
      </c>
      <c r="U1205">
        <v>253.4477</v>
      </c>
      <c r="V1205">
        <v>0</v>
      </c>
      <c r="W1205" t="s">
        <v>1</v>
      </c>
    </row>
    <row r="1206" spans="1:23">
      <c r="A1206" t="s">
        <v>8563</v>
      </c>
      <c r="B1206" t="str">
        <f t="shared" si="76"/>
        <v>Mayo</v>
      </c>
      <c r="C1206" s="20" t="s">
        <v>8635</v>
      </c>
      <c r="D1206" t="s">
        <v>1</v>
      </c>
      <c r="E1206" t="s">
        <v>0</v>
      </c>
      <c r="F1206" t="str">
        <f t="shared" si="73"/>
        <v>CCF</v>
      </c>
      <c r="G1206" t="s">
        <v>8149</v>
      </c>
      <c r="H1206" t="s">
        <v>8150</v>
      </c>
      <c r="I1206">
        <v>2064</v>
      </c>
      <c r="J1206">
        <v>2064</v>
      </c>
      <c r="K1206" t="s">
        <v>333</v>
      </c>
      <c r="L1206" t="str">
        <f t="shared" si="74"/>
        <v>NIT</v>
      </c>
      <c r="M1206" t="str">
        <f t="shared" si="75"/>
        <v>06140607941015</v>
      </c>
      <c r="N1206" t="s">
        <v>334</v>
      </c>
      <c r="O1206">
        <v>0</v>
      </c>
      <c r="P1206">
        <v>0</v>
      </c>
      <c r="Q1206">
        <v>24.64</v>
      </c>
      <c r="R1206">
        <v>3.2032000000000003</v>
      </c>
      <c r="S1206">
        <v>0</v>
      </c>
      <c r="T1206">
        <v>0</v>
      </c>
      <c r="U1206">
        <v>27.8432</v>
      </c>
      <c r="V1206">
        <v>0</v>
      </c>
      <c r="W1206" t="s">
        <v>1</v>
      </c>
    </row>
    <row r="1207" spans="1:23">
      <c r="A1207" t="s">
        <v>8563</v>
      </c>
      <c r="B1207" t="str">
        <f t="shared" si="76"/>
        <v>Mayo</v>
      </c>
      <c r="C1207" s="20" t="s">
        <v>8635</v>
      </c>
      <c r="D1207" t="s">
        <v>1</v>
      </c>
      <c r="E1207" t="s">
        <v>0</v>
      </c>
      <c r="F1207" t="str">
        <f t="shared" si="73"/>
        <v>CCF</v>
      </c>
      <c r="G1207" t="s">
        <v>8149</v>
      </c>
      <c r="H1207" t="s">
        <v>8150</v>
      </c>
      <c r="I1207">
        <v>2065</v>
      </c>
      <c r="J1207">
        <v>2065</v>
      </c>
      <c r="K1207">
        <v>0</v>
      </c>
      <c r="L1207" t="str">
        <f t="shared" si="74"/>
        <v>DUI</v>
      </c>
      <c r="M1207" t="str">
        <f t="shared" si="75"/>
        <v>019280324</v>
      </c>
      <c r="N1207" t="s">
        <v>8638</v>
      </c>
      <c r="O1207">
        <v>0</v>
      </c>
      <c r="P1207">
        <v>0</v>
      </c>
      <c r="Q1207">
        <v>348.63</v>
      </c>
      <c r="R1207">
        <v>45.321899999999999</v>
      </c>
      <c r="S1207">
        <v>0</v>
      </c>
      <c r="T1207">
        <v>0</v>
      </c>
      <c r="U1207">
        <v>393.95190000000002</v>
      </c>
      <c r="V1207" t="s">
        <v>8637</v>
      </c>
      <c r="W1207" t="s">
        <v>1</v>
      </c>
    </row>
    <row r="1208" spans="1:23">
      <c r="A1208" t="s">
        <v>8563</v>
      </c>
      <c r="B1208" t="str">
        <f t="shared" si="76"/>
        <v>Mayo</v>
      </c>
      <c r="C1208" s="20" t="s">
        <v>8635</v>
      </c>
      <c r="D1208" t="s">
        <v>1</v>
      </c>
      <c r="E1208" t="s">
        <v>0</v>
      </c>
      <c r="F1208" t="str">
        <f t="shared" si="73"/>
        <v>CCF</v>
      </c>
      <c r="G1208" t="s">
        <v>8149</v>
      </c>
      <c r="H1208" t="s">
        <v>8150</v>
      </c>
      <c r="I1208">
        <v>2066</v>
      </c>
      <c r="J1208">
        <v>2066</v>
      </c>
      <c r="K1208" t="s">
        <v>677</v>
      </c>
      <c r="L1208" t="str">
        <f t="shared" si="74"/>
        <v>NIT</v>
      </c>
      <c r="M1208" t="str">
        <f t="shared" si="75"/>
        <v>03150203961068</v>
      </c>
      <c r="N1208" t="s">
        <v>678</v>
      </c>
      <c r="O1208">
        <v>0</v>
      </c>
      <c r="P1208">
        <v>0</v>
      </c>
      <c r="Q1208">
        <v>144.76</v>
      </c>
      <c r="R1208">
        <v>18.8188</v>
      </c>
      <c r="S1208">
        <v>0</v>
      </c>
      <c r="T1208">
        <v>0</v>
      </c>
      <c r="U1208">
        <v>163.5788</v>
      </c>
      <c r="V1208">
        <v>0</v>
      </c>
      <c r="W1208" t="s">
        <v>1</v>
      </c>
    </row>
    <row r="1209" spans="1:23">
      <c r="A1209" t="s">
        <v>8563</v>
      </c>
      <c r="B1209" t="str">
        <f t="shared" si="76"/>
        <v>Mayo</v>
      </c>
      <c r="C1209" s="20" t="s">
        <v>8635</v>
      </c>
      <c r="D1209" t="s">
        <v>1</v>
      </c>
      <c r="E1209" t="s">
        <v>0</v>
      </c>
      <c r="F1209" t="str">
        <f t="shared" si="73"/>
        <v>CCF</v>
      </c>
      <c r="G1209" t="s">
        <v>8149</v>
      </c>
      <c r="H1209" t="s">
        <v>8150</v>
      </c>
      <c r="I1209">
        <v>2067</v>
      </c>
      <c r="J1209">
        <v>2067</v>
      </c>
      <c r="K1209" t="s">
        <v>588</v>
      </c>
      <c r="L1209" t="str">
        <f t="shared" si="74"/>
        <v>NIT</v>
      </c>
      <c r="M1209" t="str">
        <f t="shared" si="75"/>
        <v>11130501671013</v>
      </c>
      <c r="N1209" t="s">
        <v>589</v>
      </c>
      <c r="O1209">
        <v>0</v>
      </c>
      <c r="P1209">
        <v>0</v>
      </c>
      <c r="Q1209">
        <v>205.9</v>
      </c>
      <c r="R1209">
        <v>26.767000000000003</v>
      </c>
      <c r="S1209">
        <v>0</v>
      </c>
      <c r="T1209">
        <v>0</v>
      </c>
      <c r="U1209">
        <v>232.667</v>
      </c>
      <c r="V1209">
        <v>0</v>
      </c>
      <c r="W1209" t="s">
        <v>1</v>
      </c>
    </row>
    <row r="1210" spans="1:23">
      <c r="A1210" t="s">
        <v>8563</v>
      </c>
      <c r="B1210" t="str">
        <f t="shared" si="76"/>
        <v>Mayo</v>
      </c>
      <c r="C1210" s="20" t="s">
        <v>8635</v>
      </c>
      <c r="D1210" t="s">
        <v>1</v>
      </c>
      <c r="E1210" t="s">
        <v>0</v>
      </c>
      <c r="F1210" t="str">
        <f t="shared" si="73"/>
        <v>CCF</v>
      </c>
      <c r="G1210" t="s">
        <v>8149</v>
      </c>
      <c r="H1210" t="s">
        <v>8150</v>
      </c>
      <c r="I1210">
        <v>2068</v>
      </c>
      <c r="J1210">
        <v>2068</v>
      </c>
      <c r="K1210">
        <v>0</v>
      </c>
      <c r="L1210" t="str">
        <f t="shared" si="74"/>
        <v>DUI</v>
      </c>
      <c r="M1210" t="str">
        <f t="shared" si="75"/>
        <v>023817086</v>
      </c>
      <c r="N1210" t="s">
        <v>224</v>
      </c>
      <c r="O1210">
        <v>0</v>
      </c>
      <c r="P1210">
        <v>0</v>
      </c>
      <c r="Q1210">
        <v>428.19</v>
      </c>
      <c r="R1210">
        <v>55.664700000000003</v>
      </c>
      <c r="S1210">
        <v>0</v>
      </c>
      <c r="T1210">
        <v>0</v>
      </c>
      <c r="U1210">
        <v>483.85469999999998</v>
      </c>
      <c r="V1210" t="s">
        <v>8636</v>
      </c>
      <c r="W1210" t="s">
        <v>1</v>
      </c>
    </row>
    <row r="1211" spans="1:23">
      <c r="A1211" t="s">
        <v>8563</v>
      </c>
      <c r="B1211" t="str">
        <f t="shared" si="76"/>
        <v>Mayo</v>
      </c>
      <c r="C1211" s="20" t="s">
        <v>8634</v>
      </c>
      <c r="D1211" t="s">
        <v>1</v>
      </c>
      <c r="E1211" t="s">
        <v>0</v>
      </c>
      <c r="F1211" t="str">
        <f t="shared" si="73"/>
        <v>CCF</v>
      </c>
      <c r="G1211" t="s">
        <v>8149</v>
      </c>
      <c r="H1211" t="s">
        <v>8150</v>
      </c>
      <c r="I1211">
        <v>2069</v>
      </c>
      <c r="J1211">
        <v>2069</v>
      </c>
      <c r="K1211" t="s">
        <v>826</v>
      </c>
      <c r="L1211" t="str">
        <f t="shared" si="74"/>
        <v>NIT</v>
      </c>
      <c r="M1211" t="str">
        <f t="shared" si="75"/>
        <v>10100306650014</v>
      </c>
      <c r="N1211" t="s">
        <v>827</v>
      </c>
      <c r="O1211">
        <v>0</v>
      </c>
      <c r="P1211">
        <v>0</v>
      </c>
      <c r="Q1211">
        <v>2385.52</v>
      </c>
      <c r="R1211">
        <v>310.11759999999998</v>
      </c>
      <c r="S1211">
        <v>0</v>
      </c>
      <c r="T1211">
        <v>0</v>
      </c>
      <c r="U1211">
        <v>2695.6376</v>
      </c>
      <c r="V1211">
        <v>0</v>
      </c>
      <c r="W1211" t="s">
        <v>1</v>
      </c>
    </row>
    <row r="1212" spans="1:23">
      <c r="A1212" t="s">
        <v>8563</v>
      </c>
      <c r="B1212" t="str">
        <f t="shared" si="76"/>
        <v>Mayo</v>
      </c>
      <c r="C1212" s="20" t="s">
        <v>8634</v>
      </c>
      <c r="D1212" t="s">
        <v>1</v>
      </c>
      <c r="E1212" t="s">
        <v>0</v>
      </c>
      <c r="F1212" t="str">
        <f t="shared" si="73"/>
        <v>CCF</v>
      </c>
      <c r="G1212" t="s">
        <v>8149</v>
      </c>
      <c r="H1212" t="s">
        <v>8150</v>
      </c>
      <c r="I1212">
        <v>2070</v>
      </c>
      <c r="J1212">
        <v>2070</v>
      </c>
      <c r="K1212">
        <v>0</v>
      </c>
      <c r="L1212" t="str">
        <f t="shared" si="74"/>
        <v>DUI</v>
      </c>
      <c r="M1212" t="str">
        <f t="shared" si="75"/>
        <v>025307605</v>
      </c>
      <c r="N1212" t="s">
        <v>464</v>
      </c>
      <c r="O1212">
        <v>0</v>
      </c>
      <c r="P1212">
        <v>0</v>
      </c>
      <c r="Q1212">
        <v>511.75</v>
      </c>
      <c r="R1212">
        <v>66.527500000000003</v>
      </c>
      <c r="S1212">
        <v>0</v>
      </c>
      <c r="T1212">
        <v>0</v>
      </c>
      <c r="U1212">
        <v>578.27750000000003</v>
      </c>
      <c r="V1212" t="s">
        <v>8408</v>
      </c>
      <c r="W1212" t="s">
        <v>1</v>
      </c>
    </row>
    <row r="1213" spans="1:23">
      <c r="A1213" t="s">
        <v>8563</v>
      </c>
      <c r="B1213" t="str">
        <f t="shared" si="76"/>
        <v>Mayo</v>
      </c>
      <c r="C1213" s="20" t="s">
        <v>8634</v>
      </c>
      <c r="D1213" t="s">
        <v>1</v>
      </c>
      <c r="E1213" t="s">
        <v>0</v>
      </c>
      <c r="F1213" t="str">
        <f t="shared" si="73"/>
        <v>CCF</v>
      </c>
      <c r="G1213" t="s">
        <v>8149</v>
      </c>
      <c r="H1213" t="s">
        <v>8150</v>
      </c>
      <c r="I1213">
        <v>2071</v>
      </c>
      <c r="J1213">
        <v>2071</v>
      </c>
      <c r="K1213" t="s">
        <v>118</v>
      </c>
      <c r="L1213" t="str">
        <f t="shared" si="74"/>
        <v>NIT</v>
      </c>
      <c r="M1213" t="str">
        <f t="shared" si="75"/>
        <v>06141106071025</v>
      </c>
      <c r="N1213" t="s">
        <v>119</v>
      </c>
      <c r="O1213">
        <v>0</v>
      </c>
      <c r="P1213">
        <v>0</v>
      </c>
      <c r="Q1213">
        <v>5218.41</v>
      </c>
      <c r="R1213">
        <v>678.39329999999995</v>
      </c>
      <c r="S1213">
        <v>0</v>
      </c>
      <c r="T1213">
        <v>0</v>
      </c>
      <c r="U1213">
        <v>5896.8032999999996</v>
      </c>
      <c r="V1213">
        <v>0</v>
      </c>
      <c r="W1213" t="s">
        <v>1</v>
      </c>
    </row>
    <row r="1214" spans="1:23">
      <c r="A1214" t="s">
        <v>8563</v>
      </c>
      <c r="B1214" t="str">
        <f t="shared" si="76"/>
        <v>Mayo</v>
      </c>
      <c r="C1214" s="20" t="s">
        <v>8634</v>
      </c>
      <c r="D1214" t="s">
        <v>1</v>
      </c>
      <c r="E1214" t="s">
        <v>0</v>
      </c>
      <c r="F1214" t="str">
        <f t="shared" si="73"/>
        <v>CCF</v>
      </c>
      <c r="G1214" t="s">
        <v>8149</v>
      </c>
      <c r="H1214" t="s">
        <v>8150</v>
      </c>
      <c r="I1214">
        <v>2072</v>
      </c>
      <c r="J1214">
        <v>2072</v>
      </c>
      <c r="K1214" t="s">
        <v>118</v>
      </c>
      <c r="L1214" t="str">
        <f t="shared" si="74"/>
        <v>NIT</v>
      </c>
      <c r="M1214" t="str">
        <f t="shared" si="75"/>
        <v>06141106071025</v>
      </c>
      <c r="N1214" t="s">
        <v>119</v>
      </c>
      <c r="O1214">
        <v>0</v>
      </c>
      <c r="P1214">
        <v>0</v>
      </c>
      <c r="Q1214">
        <v>1910.96</v>
      </c>
      <c r="R1214">
        <v>248.4248</v>
      </c>
      <c r="S1214">
        <v>0</v>
      </c>
      <c r="T1214">
        <v>0</v>
      </c>
      <c r="U1214">
        <v>2159.3847999999998</v>
      </c>
      <c r="V1214">
        <v>0</v>
      </c>
      <c r="W1214" t="s">
        <v>1</v>
      </c>
    </row>
    <row r="1215" spans="1:23">
      <c r="A1215" t="s">
        <v>8563</v>
      </c>
      <c r="B1215" t="str">
        <f t="shared" si="76"/>
        <v>Mayo</v>
      </c>
      <c r="C1215" s="20" t="s">
        <v>8634</v>
      </c>
      <c r="D1215" t="s">
        <v>1</v>
      </c>
      <c r="E1215" t="s">
        <v>0</v>
      </c>
      <c r="F1215" t="str">
        <f t="shared" si="73"/>
        <v>CCF</v>
      </c>
      <c r="G1215" t="s">
        <v>8149</v>
      </c>
      <c r="H1215" t="s">
        <v>8150</v>
      </c>
      <c r="I1215">
        <v>2073</v>
      </c>
      <c r="J1215">
        <v>2073</v>
      </c>
      <c r="K1215" t="s">
        <v>8424</v>
      </c>
      <c r="L1215" t="str">
        <f t="shared" si="74"/>
        <v>NIT</v>
      </c>
      <c r="M1215" t="str">
        <f t="shared" si="75"/>
        <v>10102606211010</v>
      </c>
      <c r="N1215" t="s">
        <v>8425</v>
      </c>
      <c r="O1215">
        <v>0</v>
      </c>
      <c r="P1215">
        <v>0</v>
      </c>
      <c r="Q1215">
        <v>592.79999999999995</v>
      </c>
      <c r="R1215">
        <v>77.063999999999993</v>
      </c>
      <c r="S1215">
        <v>0</v>
      </c>
      <c r="T1215">
        <v>0</v>
      </c>
      <c r="U1215">
        <v>669.86399999999992</v>
      </c>
      <c r="V1215">
        <v>0</v>
      </c>
      <c r="W1215" t="s">
        <v>1</v>
      </c>
    </row>
    <row r="1216" spans="1:23">
      <c r="A1216" t="s">
        <v>8563</v>
      </c>
      <c r="B1216" t="str">
        <f t="shared" si="76"/>
        <v>Mayo</v>
      </c>
      <c r="C1216" s="20" t="s">
        <v>8634</v>
      </c>
      <c r="D1216" t="s">
        <v>1</v>
      </c>
      <c r="E1216" t="s">
        <v>0</v>
      </c>
      <c r="F1216" t="str">
        <f t="shared" si="73"/>
        <v>CCF</v>
      </c>
      <c r="G1216" t="s">
        <v>8149</v>
      </c>
      <c r="H1216" t="s">
        <v>8150</v>
      </c>
      <c r="I1216">
        <v>2074</v>
      </c>
      <c r="J1216">
        <v>2074</v>
      </c>
      <c r="K1216" t="s">
        <v>391</v>
      </c>
      <c r="L1216" t="str">
        <f t="shared" si="74"/>
        <v>NIT</v>
      </c>
      <c r="M1216" t="str">
        <f t="shared" si="75"/>
        <v>06140808771088</v>
      </c>
      <c r="N1216" t="s">
        <v>392</v>
      </c>
      <c r="O1216">
        <v>0</v>
      </c>
      <c r="P1216">
        <v>0</v>
      </c>
      <c r="Q1216">
        <v>287.45999999999998</v>
      </c>
      <c r="R1216">
        <v>37.369799999999998</v>
      </c>
      <c r="S1216">
        <v>0</v>
      </c>
      <c r="T1216">
        <v>0</v>
      </c>
      <c r="U1216">
        <v>324.82979999999998</v>
      </c>
      <c r="V1216">
        <v>0</v>
      </c>
      <c r="W1216" t="s">
        <v>1</v>
      </c>
    </row>
    <row r="1217" spans="1:23">
      <c r="A1217" t="s">
        <v>8563</v>
      </c>
      <c r="B1217" t="str">
        <f t="shared" si="76"/>
        <v>Mayo</v>
      </c>
      <c r="C1217" s="20" t="s">
        <v>8634</v>
      </c>
      <c r="D1217" t="s">
        <v>1</v>
      </c>
      <c r="E1217" t="s">
        <v>0</v>
      </c>
      <c r="F1217" t="str">
        <f t="shared" si="73"/>
        <v>CCF</v>
      </c>
      <c r="G1217" t="s">
        <v>8149</v>
      </c>
      <c r="H1217" t="s">
        <v>8150</v>
      </c>
      <c r="I1217">
        <v>2075</v>
      </c>
      <c r="J1217">
        <v>2075</v>
      </c>
      <c r="K1217" t="s">
        <v>307</v>
      </c>
      <c r="L1217" t="str">
        <f t="shared" si="74"/>
        <v>NIT</v>
      </c>
      <c r="M1217" t="str">
        <f t="shared" si="75"/>
        <v>06141303971062</v>
      </c>
      <c r="N1217" t="s">
        <v>308</v>
      </c>
      <c r="O1217">
        <v>0</v>
      </c>
      <c r="P1217">
        <v>0</v>
      </c>
      <c r="Q1217">
        <v>61.17</v>
      </c>
      <c r="R1217">
        <v>7.9521000000000006</v>
      </c>
      <c r="S1217">
        <v>0</v>
      </c>
      <c r="T1217">
        <v>0</v>
      </c>
      <c r="U1217">
        <v>69.122100000000003</v>
      </c>
      <c r="V1217">
        <v>0</v>
      </c>
      <c r="W1217" t="s">
        <v>1</v>
      </c>
    </row>
    <row r="1218" spans="1:23">
      <c r="A1218" t="s">
        <v>8563</v>
      </c>
      <c r="B1218" t="str">
        <f t="shared" si="76"/>
        <v>Mayo</v>
      </c>
      <c r="C1218" s="20" t="s">
        <v>8634</v>
      </c>
      <c r="D1218" t="s">
        <v>1</v>
      </c>
      <c r="E1218" t="s">
        <v>0</v>
      </c>
      <c r="F1218" t="str">
        <f t="shared" si="73"/>
        <v>CCF</v>
      </c>
      <c r="G1218" t="s">
        <v>8149</v>
      </c>
      <c r="H1218" t="s">
        <v>8150</v>
      </c>
      <c r="I1218">
        <v>2076</v>
      </c>
      <c r="J1218">
        <v>2076</v>
      </c>
      <c r="K1218" t="s">
        <v>277</v>
      </c>
      <c r="L1218" t="str">
        <f t="shared" si="74"/>
        <v>NIT</v>
      </c>
      <c r="M1218" t="str">
        <f t="shared" si="75"/>
        <v>06141908811067</v>
      </c>
      <c r="N1218" t="s">
        <v>278</v>
      </c>
      <c r="O1218">
        <v>0</v>
      </c>
      <c r="P1218">
        <v>0</v>
      </c>
      <c r="Q1218">
        <v>955.74</v>
      </c>
      <c r="R1218">
        <v>124.2462</v>
      </c>
      <c r="S1218">
        <v>0</v>
      </c>
      <c r="T1218">
        <v>0</v>
      </c>
      <c r="U1218">
        <v>1079.9862000000001</v>
      </c>
      <c r="V1218">
        <v>0</v>
      </c>
      <c r="W1218" t="s">
        <v>1</v>
      </c>
    </row>
    <row r="1219" spans="1:23">
      <c r="A1219" t="s">
        <v>8563</v>
      </c>
      <c r="B1219" t="str">
        <f t="shared" si="76"/>
        <v>Mayo</v>
      </c>
      <c r="C1219" s="20" t="s">
        <v>8634</v>
      </c>
      <c r="D1219" t="s">
        <v>1</v>
      </c>
      <c r="E1219" t="s">
        <v>0</v>
      </c>
      <c r="F1219" t="str">
        <f t="shared" ref="F1219:F1282" si="77">IF(E1219="05","Nota de crédito","CCF")</f>
        <v>CCF</v>
      </c>
      <c r="G1219" t="s">
        <v>8149</v>
      </c>
      <c r="H1219" t="s">
        <v>8150</v>
      </c>
      <c r="I1219">
        <v>2077</v>
      </c>
      <c r="J1219">
        <v>2077</v>
      </c>
      <c r="K1219" t="s">
        <v>93</v>
      </c>
      <c r="L1219" t="str">
        <f t="shared" ref="L1219:L1282" si="78">IF(K1219=0,"DUI","NIT")</f>
        <v>NIT</v>
      </c>
      <c r="M1219" t="str">
        <f t="shared" ref="M1219:M1282" si="79">IF(K1219=0,V1219,K1219)</f>
        <v>06140909921013</v>
      </c>
      <c r="N1219" t="s">
        <v>94</v>
      </c>
      <c r="O1219">
        <v>0</v>
      </c>
      <c r="P1219">
        <v>0</v>
      </c>
      <c r="Q1219">
        <v>81.56</v>
      </c>
      <c r="R1219">
        <v>10.6028</v>
      </c>
      <c r="S1219">
        <v>0</v>
      </c>
      <c r="T1219">
        <v>0</v>
      </c>
      <c r="U1219">
        <v>92.162800000000004</v>
      </c>
      <c r="V1219">
        <v>0</v>
      </c>
      <c r="W1219" t="s">
        <v>1</v>
      </c>
    </row>
    <row r="1220" spans="1:23">
      <c r="A1220" t="s">
        <v>8563</v>
      </c>
      <c r="B1220" t="str">
        <f t="shared" si="76"/>
        <v>Mayo</v>
      </c>
      <c r="C1220" s="20" t="s">
        <v>8634</v>
      </c>
      <c r="D1220" t="s">
        <v>1</v>
      </c>
      <c r="E1220" t="s">
        <v>0</v>
      </c>
      <c r="F1220" t="str">
        <f t="shared" si="77"/>
        <v>CCF</v>
      </c>
      <c r="G1220" t="s">
        <v>8149</v>
      </c>
      <c r="H1220" t="s">
        <v>8150</v>
      </c>
      <c r="I1220">
        <v>2078</v>
      </c>
      <c r="J1220">
        <v>2078</v>
      </c>
      <c r="K1220">
        <v>0</v>
      </c>
      <c r="L1220" t="str">
        <f t="shared" si="78"/>
        <v>DUI</v>
      </c>
      <c r="M1220" t="str">
        <f t="shared" si="79"/>
        <v>007681247</v>
      </c>
      <c r="N1220" t="s">
        <v>8606</v>
      </c>
      <c r="O1220">
        <v>0</v>
      </c>
      <c r="P1220">
        <v>0</v>
      </c>
      <c r="Q1220">
        <v>226.29</v>
      </c>
      <c r="R1220">
        <v>29.4177</v>
      </c>
      <c r="S1220">
        <v>0</v>
      </c>
      <c r="T1220">
        <v>0</v>
      </c>
      <c r="U1220">
        <v>255.70769999999999</v>
      </c>
      <c r="V1220" t="s">
        <v>8605</v>
      </c>
      <c r="W1220" t="s">
        <v>1</v>
      </c>
    </row>
    <row r="1221" spans="1:23">
      <c r="A1221" t="s">
        <v>8563</v>
      </c>
      <c r="B1221" t="str">
        <f t="shared" si="76"/>
        <v>Mayo</v>
      </c>
      <c r="C1221" s="20" t="s">
        <v>8634</v>
      </c>
      <c r="D1221" t="s">
        <v>1</v>
      </c>
      <c r="E1221" t="s">
        <v>0</v>
      </c>
      <c r="F1221" t="str">
        <f t="shared" si="77"/>
        <v>CCF</v>
      </c>
      <c r="G1221" t="s">
        <v>8149</v>
      </c>
      <c r="H1221" t="s">
        <v>8150</v>
      </c>
      <c r="I1221">
        <v>2079</v>
      </c>
      <c r="J1221">
        <v>2079</v>
      </c>
      <c r="K1221" t="s">
        <v>8091</v>
      </c>
      <c r="L1221" t="str">
        <f t="shared" si="78"/>
        <v>NIT</v>
      </c>
      <c r="M1221" t="str">
        <f t="shared" si="79"/>
        <v>07152401721029</v>
      </c>
      <c r="N1221" t="s">
        <v>8092</v>
      </c>
      <c r="O1221">
        <v>0</v>
      </c>
      <c r="P1221">
        <v>0</v>
      </c>
      <c r="Q1221">
        <v>131.16</v>
      </c>
      <c r="R1221">
        <v>17.050799999999999</v>
      </c>
      <c r="S1221">
        <v>0</v>
      </c>
      <c r="T1221">
        <v>0</v>
      </c>
      <c r="U1221">
        <v>148.21080000000001</v>
      </c>
      <c r="V1221">
        <v>0</v>
      </c>
      <c r="W1221" t="s">
        <v>1</v>
      </c>
    </row>
    <row r="1222" spans="1:23">
      <c r="A1222" t="s">
        <v>8563</v>
      </c>
      <c r="B1222" t="str">
        <f t="shared" si="76"/>
        <v>Mayo</v>
      </c>
      <c r="C1222" s="20" t="s">
        <v>8634</v>
      </c>
      <c r="D1222" t="s">
        <v>1</v>
      </c>
      <c r="E1222" t="s">
        <v>0</v>
      </c>
      <c r="F1222" t="str">
        <f t="shared" si="77"/>
        <v>CCF</v>
      </c>
      <c r="G1222" t="s">
        <v>8149</v>
      </c>
      <c r="H1222" t="s">
        <v>8150</v>
      </c>
      <c r="I1222">
        <v>2080</v>
      </c>
      <c r="J1222">
        <v>2080</v>
      </c>
      <c r="K1222" t="s">
        <v>239</v>
      </c>
      <c r="L1222" t="str">
        <f t="shared" si="78"/>
        <v>NIT</v>
      </c>
      <c r="M1222" t="str">
        <f t="shared" si="79"/>
        <v>12171207011015</v>
      </c>
      <c r="N1222" t="s">
        <v>240</v>
      </c>
      <c r="O1222">
        <v>0</v>
      </c>
      <c r="P1222">
        <v>0</v>
      </c>
      <c r="Q1222">
        <v>20912.87</v>
      </c>
      <c r="R1222">
        <v>2718.6731</v>
      </c>
      <c r="S1222">
        <v>0</v>
      </c>
      <c r="T1222">
        <v>0</v>
      </c>
      <c r="U1222">
        <v>23631.543099999999</v>
      </c>
      <c r="V1222">
        <v>0</v>
      </c>
      <c r="W1222" t="s">
        <v>1</v>
      </c>
    </row>
    <row r="1223" spans="1:23">
      <c r="A1223" t="s">
        <v>8563</v>
      </c>
      <c r="B1223" t="str">
        <f t="shared" si="76"/>
        <v>Mayo</v>
      </c>
      <c r="C1223" s="20" t="s">
        <v>8634</v>
      </c>
      <c r="D1223" t="s">
        <v>1</v>
      </c>
      <c r="E1223" t="s">
        <v>0</v>
      </c>
      <c r="F1223" t="str">
        <f t="shared" si="77"/>
        <v>CCF</v>
      </c>
      <c r="G1223" t="s">
        <v>8149</v>
      </c>
      <c r="H1223" t="s">
        <v>8150</v>
      </c>
      <c r="I1223">
        <v>2081</v>
      </c>
      <c r="J1223">
        <v>2081</v>
      </c>
      <c r="K1223" t="s">
        <v>552</v>
      </c>
      <c r="L1223" t="str">
        <f t="shared" si="78"/>
        <v>NIT</v>
      </c>
      <c r="M1223" t="str">
        <f t="shared" si="79"/>
        <v>12151111630017</v>
      </c>
      <c r="N1223" t="s">
        <v>553</v>
      </c>
      <c r="O1223">
        <v>0</v>
      </c>
      <c r="P1223">
        <v>0</v>
      </c>
      <c r="Q1223">
        <v>341.18</v>
      </c>
      <c r="R1223">
        <v>44.353400000000001</v>
      </c>
      <c r="S1223">
        <v>0</v>
      </c>
      <c r="T1223">
        <v>0</v>
      </c>
      <c r="U1223">
        <v>385.53340000000003</v>
      </c>
      <c r="V1223">
        <v>0</v>
      </c>
      <c r="W1223" t="s">
        <v>1</v>
      </c>
    </row>
    <row r="1224" spans="1:23">
      <c r="A1224" t="s">
        <v>8563</v>
      </c>
      <c r="B1224" t="str">
        <f t="shared" si="76"/>
        <v>Mayo</v>
      </c>
      <c r="C1224" s="20" t="s">
        <v>8634</v>
      </c>
      <c r="D1224" t="s">
        <v>1</v>
      </c>
      <c r="E1224" t="s">
        <v>0</v>
      </c>
      <c r="F1224" t="str">
        <f t="shared" si="77"/>
        <v>CCF</v>
      </c>
      <c r="G1224" t="s">
        <v>8149</v>
      </c>
      <c r="H1224" t="s">
        <v>8150</v>
      </c>
      <c r="I1224">
        <v>2082</v>
      </c>
      <c r="J1224">
        <v>2082</v>
      </c>
      <c r="K1224" t="s">
        <v>908</v>
      </c>
      <c r="L1224" t="str">
        <f t="shared" si="78"/>
        <v>NIT</v>
      </c>
      <c r="M1224" t="str">
        <f t="shared" si="79"/>
        <v>11210210811016</v>
      </c>
      <c r="N1224" t="s">
        <v>909</v>
      </c>
      <c r="O1224">
        <v>0</v>
      </c>
      <c r="P1224">
        <v>0</v>
      </c>
      <c r="Q1224">
        <v>138.72</v>
      </c>
      <c r="R1224">
        <v>18.0336</v>
      </c>
      <c r="S1224">
        <v>0</v>
      </c>
      <c r="T1224">
        <v>0</v>
      </c>
      <c r="U1224">
        <v>156.75360000000001</v>
      </c>
      <c r="V1224">
        <v>0</v>
      </c>
      <c r="W1224" t="s">
        <v>1</v>
      </c>
    </row>
    <row r="1225" spans="1:23">
      <c r="A1225" t="s">
        <v>8563</v>
      </c>
      <c r="B1225" t="str">
        <f t="shared" si="76"/>
        <v>Mayo</v>
      </c>
      <c r="C1225" s="20" t="s">
        <v>8634</v>
      </c>
      <c r="D1225" t="s">
        <v>1</v>
      </c>
      <c r="E1225" t="s">
        <v>0</v>
      </c>
      <c r="F1225" t="str">
        <f t="shared" si="77"/>
        <v>CCF</v>
      </c>
      <c r="G1225" t="s">
        <v>8149</v>
      </c>
      <c r="H1225" t="s">
        <v>8150</v>
      </c>
      <c r="I1225">
        <v>2083</v>
      </c>
      <c r="J1225">
        <v>2083</v>
      </c>
      <c r="K1225" t="s">
        <v>285</v>
      </c>
      <c r="L1225" t="str">
        <f t="shared" si="78"/>
        <v>NIT</v>
      </c>
      <c r="M1225" t="str">
        <f t="shared" si="79"/>
        <v>04072201180264</v>
      </c>
      <c r="N1225" t="s">
        <v>286</v>
      </c>
      <c r="O1225">
        <v>0</v>
      </c>
      <c r="P1225">
        <v>0</v>
      </c>
      <c r="Q1225">
        <v>236.48</v>
      </c>
      <c r="R1225">
        <v>30.7424</v>
      </c>
      <c r="S1225">
        <v>0</v>
      </c>
      <c r="T1225">
        <v>0</v>
      </c>
      <c r="U1225">
        <v>267.22239999999999</v>
      </c>
      <c r="V1225">
        <v>0</v>
      </c>
      <c r="W1225" t="s">
        <v>1</v>
      </c>
    </row>
    <row r="1226" spans="1:23">
      <c r="A1226" t="s">
        <v>8563</v>
      </c>
      <c r="B1226" t="str">
        <f t="shared" si="76"/>
        <v>Mayo</v>
      </c>
      <c r="C1226" s="20" t="s">
        <v>8634</v>
      </c>
      <c r="D1226" t="s">
        <v>1</v>
      </c>
      <c r="E1226" t="s">
        <v>0</v>
      </c>
      <c r="F1226" t="str">
        <f t="shared" si="77"/>
        <v>CCF</v>
      </c>
      <c r="G1226" t="s">
        <v>8149</v>
      </c>
      <c r="H1226" t="s">
        <v>8150</v>
      </c>
      <c r="I1226">
        <v>2084</v>
      </c>
      <c r="J1226">
        <v>2084</v>
      </c>
      <c r="K1226" t="s">
        <v>1396</v>
      </c>
      <c r="L1226" t="str">
        <f t="shared" si="78"/>
        <v>NIT</v>
      </c>
      <c r="M1226" t="str">
        <f t="shared" si="79"/>
        <v>06142007201037</v>
      </c>
      <c r="N1226" t="s">
        <v>1397</v>
      </c>
      <c r="O1226">
        <v>0</v>
      </c>
      <c r="P1226">
        <v>0</v>
      </c>
      <c r="Q1226">
        <v>61.18</v>
      </c>
      <c r="R1226">
        <v>7.9534000000000002</v>
      </c>
      <c r="S1226">
        <v>0</v>
      </c>
      <c r="T1226">
        <v>0</v>
      </c>
      <c r="U1226">
        <v>69.133399999999995</v>
      </c>
      <c r="V1226">
        <v>0</v>
      </c>
      <c r="W1226" t="s">
        <v>1</v>
      </c>
    </row>
    <row r="1227" spans="1:23">
      <c r="A1227" t="s">
        <v>8563</v>
      </c>
      <c r="B1227" t="str">
        <f t="shared" si="76"/>
        <v>Mayo</v>
      </c>
      <c r="C1227" s="20" t="s">
        <v>8634</v>
      </c>
      <c r="D1227" t="s">
        <v>1</v>
      </c>
      <c r="E1227" t="s">
        <v>0</v>
      </c>
      <c r="F1227" t="str">
        <f t="shared" si="77"/>
        <v>CCF</v>
      </c>
      <c r="G1227" t="s">
        <v>8149</v>
      </c>
      <c r="H1227" t="s">
        <v>8150</v>
      </c>
      <c r="I1227">
        <v>2085</v>
      </c>
      <c r="J1227">
        <v>2085</v>
      </c>
      <c r="K1227" t="s">
        <v>913</v>
      </c>
      <c r="L1227" t="str">
        <f t="shared" si="78"/>
        <v>NIT</v>
      </c>
      <c r="M1227" t="str">
        <f t="shared" si="79"/>
        <v>10100210781024</v>
      </c>
      <c r="N1227" t="s">
        <v>914</v>
      </c>
      <c r="O1227">
        <v>0</v>
      </c>
      <c r="P1227">
        <v>0</v>
      </c>
      <c r="Q1227">
        <v>1202.98</v>
      </c>
      <c r="R1227">
        <v>156.38740000000001</v>
      </c>
      <c r="S1227">
        <v>0</v>
      </c>
      <c r="T1227">
        <v>0</v>
      </c>
      <c r="U1227">
        <v>1359.3674000000001</v>
      </c>
      <c r="V1227">
        <v>0</v>
      </c>
      <c r="W1227" t="s">
        <v>1</v>
      </c>
    </row>
    <row r="1228" spans="1:23">
      <c r="A1228" t="s">
        <v>8563</v>
      </c>
      <c r="B1228" t="str">
        <f t="shared" si="76"/>
        <v>Mayo</v>
      </c>
      <c r="C1228" s="20" t="s">
        <v>8634</v>
      </c>
      <c r="D1228" t="s">
        <v>1</v>
      </c>
      <c r="E1228" t="s">
        <v>0</v>
      </c>
      <c r="F1228" t="str">
        <f t="shared" si="77"/>
        <v>CCF</v>
      </c>
      <c r="G1228" t="s">
        <v>8149</v>
      </c>
      <c r="H1228" t="s">
        <v>8150</v>
      </c>
      <c r="I1228">
        <v>2086</v>
      </c>
      <c r="J1228">
        <v>2086</v>
      </c>
      <c r="K1228" t="s">
        <v>351</v>
      </c>
      <c r="L1228" t="str">
        <f t="shared" si="78"/>
        <v>NIT</v>
      </c>
      <c r="M1228" t="str">
        <f t="shared" si="79"/>
        <v>14160704530017</v>
      </c>
      <c r="N1228" t="s">
        <v>352</v>
      </c>
      <c r="O1228">
        <v>0</v>
      </c>
      <c r="P1228">
        <v>0</v>
      </c>
      <c r="Q1228">
        <v>158.03</v>
      </c>
      <c r="R1228">
        <v>20.543900000000001</v>
      </c>
      <c r="S1228">
        <v>0</v>
      </c>
      <c r="T1228">
        <v>0</v>
      </c>
      <c r="U1228">
        <v>178.57390000000001</v>
      </c>
      <c r="V1228">
        <v>0</v>
      </c>
      <c r="W1228" t="s">
        <v>1</v>
      </c>
    </row>
    <row r="1229" spans="1:23">
      <c r="A1229" t="s">
        <v>8563</v>
      </c>
      <c r="B1229" t="str">
        <f t="shared" si="76"/>
        <v>Mayo</v>
      </c>
      <c r="C1229" s="20" t="s">
        <v>8634</v>
      </c>
      <c r="D1229" t="s">
        <v>1</v>
      </c>
      <c r="E1229" t="s">
        <v>0</v>
      </c>
      <c r="F1229" t="str">
        <f t="shared" si="77"/>
        <v>CCF</v>
      </c>
      <c r="G1229" t="s">
        <v>8149</v>
      </c>
      <c r="H1229" t="s">
        <v>8150</v>
      </c>
      <c r="I1229">
        <v>2087</v>
      </c>
      <c r="J1229">
        <v>2087</v>
      </c>
      <c r="K1229" t="s">
        <v>118</v>
      </c>
      <c r="L1229" t="str">
        <f t="shared" si="78"/>
        <v>NIT</v>
      </c>
      <c r="M1229" t="str">
        <f t="shared" si="79"/>
        <v>06141106071025</v>
      </c>
      <c r="N1229" t="s">
        <v>119</v>
      </c>
      <c r="O1229">
        <v>0</v>
      </c>
      <c r="P1229">
        <v>0</v>
      </c>
      <c r="Q1229">
        <v>231.98</v>
      </c>
      <c r="R1229">
        <v>30.157399999999999</v>
      </c>
      <c r="S1229">
        <v>0</v>
      </c>
      <c r="T1229">
        <v>0</v>
      </c>
      <c r="U1229">
        <v>262.13740000000001</v>
      </c>
      <c r="V1229">
        <v>0</v>
      </c>
      <c r="W1229" t="s">
        <v>1</v>
      </c>
    </row>
    <row r="1230" spans="1:23">
      <c r="A1230" t="s">
        <v>8563</v>
      </c>
      <c r="B1230" t="str">
        <f t="shared" si="76"/>
        <v>Mayo</v>
      </c>
      <c r="C1230" s="20" t="s">
        <v>8634</v>
      </c>
      <c r="D1230" t="s">
        <v>1</v>
      </c>
      <c r="E1230" t="s">
        <v>0</v>
      </c>
      <c r="F1230" t="str">
        <f t="shared" si="77"/>
        <v>CCF</v>
      </c>
      <c r="G1230" t="s">
        <v>8149</v>
      </c>
      <c r="H1230" t="s">
        <v>8150</v>
      </c>
      <c r="I1230">
        <v>2088</v>
      </c>
      <c r="J1230">
        <v>2088</v>
      </c>
      <c r="K1230" t="s">
        <v>435</v>
      </c>
      <c r="L1230" t="str">
        <f t="shared" si="78"/>
        <v>NIT</v>
      </c>
      <c r="M1230" t="str">
        <f t="shared" si="79"/>
        <v>06130407761017</v>
      </c>
      <c r="N1230" t="s">
        <v>436</v>
      </c>
      <c r="O1230">
        <v>0</v>
      </c>
      <c r="P1230">
        <v>0</v>
      </c>
      <c r="Q1230">
        <v>1185.9000000000001</v>
      </c>
      <c r="R1230">
        <v>154.16700000000003</v>
      </c>
      <c r="S1230">
        <v>0</v>
      </c>
      <c r="T1230">
        <v>0</v>
      </c>
      <c r="U1230">
        <v>1340.067</v>
      </c>
      <c r="V1230">
        <v>0</v>
      </c>
      <c r="W1230" t="s">
        <v>1</v>
      </c>
    </row>
    <row r="1231" spans="1:23">
      <c r="A1231" t="s">
        <v>8563</v>
      </c>
      <c r="B1231" t="str">
        <f t="shared" si="76"/>
        <v>Mayo</v>
      </c>
      <c r="C1231" s="20" t="s">
        <v>8634</v>
      </c>
      <c r="D1231" t="s">
        <v>1</v>
      </c>
      <c r="E1231" t="s">
        <v>0</v>
      </c>
      <c r="F1231" t="str">
        <f t="shared" si="77"/>
        <v>CCF</v>
      </c>
      <c r="G1231" t="s">
        <v>8149</v>
      </c>
      <c r="H1231" t="s">
        <v>8150</v>
      </c>
      <c r="I1231">
        <v>2089</v>
      </c>
      <c r="J1231">
        <v>2089</v>
      </c>
      <c r="K1231">
        <v>0</v>
      </c>
      <c r="L1231" t="str">
        <f t="shared" si="78"/>
        <v>DUI</v>
      </c>
      <c r="M1231" t="str">
        <f t="shared" si="79"/>
        <v>023760988</v>
      </c>
      <c r="N1231" t="s">
        <v>8434</v>
      </c>
      <c r="O1231">
        <v>0</v>
      </c>
      <c r="P1231">
        <v>0</v>
      </c>
      <c r="Q1231">
        <v>593.30999999999995</v>
      </c>
      <c r="R1231">
        <v>77.130299999999991</v>
      </c>
      <c r="S1231">
        <v>0</v>
      </c>
      <c r="T1231">
        <v>0</v>
      </c>
      <c r="U1231">
        <v>670.44029999999998</v>
      </c>
      <c r="V1231" t="s">
        <v>8433</v>
      </c>
      <c r="W1231" t="s">
        <v>1</v>
      </c>
    </row>
    <row r="1232" spans="1:23">
      <c r="A1232" t="s">
        <v>8563</v>
      </c>
      <c r="B1232" t="str">
        <f t="shared" si="76"/>
        <v>Mayo</v>
      </c>
      <c r="C1232" s="20" t="s">
        <v>8634</v>
      </c>
      <c r="D1232" t="s">
        <v>1</v>
      </c>
      <c r="E1232" t="s">
        <v>0</v>
      </c>
      <c r="F1232" t="str">
        <f t="shared" si="77"/>
        <v>CCF</v>
      </c>
      <c r="G1232" t="s">
        <v>8149</v>
      </c>
      <c r="H1232" t="s">
        <v>8150</v>
      </c>
      <c r="I1232">
        <v>2090</v>
      </c>
      <c r="J1232">
        <v>2090</v>
      </c>
      <c r="K1232" t="s">
        <v>383</v>
      </c>
      <c r="L1232" t="str">
        <f t="shared" si="78"/>
        <v>NIT</v>
      </c>
      <c r="M1232" t="str">
        <f t="shared" si="79"/>
        <v>02102001171016</v>
      </c>
      <c r="N1232" t="s">
        <v>384</v>
      </c>
      <c r="O1232">
        <v>0</v>
      </c>
      <c r="P1232">
        <v>0</v>
      </c>
      <c r="Q1232">
        <v>319.2</v>
      </c>
      <c r="R1232">
        <v>41.496000000000002</v>
      </c>
      <c r="S1232">
        <v>0</v>
      </c>
      <c r="T1232">
        <v>0</v>
      </c>
      <c r="U1232">
        <v>360.69599999999997</v>
      </c>
      <c r="V1232">
        <v>0</v>
      </c>
      <c r="W1232" t="s">
        <v>1</v>
      </c>
    </row>
    <row r="1233" spans="1:23">
      <c r="A1233" t="s">
        <v>8563</v>
      </c>
      <c r="B1233" t="str">
        <f t="shared" si="76"/>
        <v>Mayo</v>
      </c>
      <c r="C1233" s="20" t="s">
        <v>8634</v>
      </c>
      <c r="D1233" t="s">
        <v>1</v>
      </c>
      <c r="E1233" t="s">
        <v>0</v>
      </c>
      <c r="F1233" t="str">
        <f t="shared" si="77"/>
        <v>CCF</v>
      </c>
      <c r="G1233" t="s">
        <v>8149</v>
      </c>
      <c r="H1233" t="s">
        <v>8150</v>
      </c>
      <c r="I1233">
        <v>2091</v>
      </c>
      <c r="J1233">
        <v>2091</v>
      </c>
      <c r="K1233" t="s">
        <v>550</v>
      </c>
      <c r="L1233" t="str">
        <f t="shared" si="78"/>
        <v>NIT</v>
      </c>
      <c r="M1233" t="str">
        <f t="shared" si="79"/>
        <v>06011411901010</v>
      </c>
      <c r="N1233" t="s">
        <v>551</v>
      </c>
      <c r="O1233">
        <v>0</v>
      </c>
      <c r="P1233">
        <v>0</v>
      </c>
      <c r="Q1233">
        <v>1613.62</v>
      </c>
      <c r="R1233">
        <v>209.7706</v>
      </c>
      <c r="S1233">
        <v>0</v>
      </c>
      <c r="T1233">
        <v>0</v>
      </c>
      <c r="U1233">
        <v>1823.3905999999999</v>
      </c>
      <c r="V1233">
        <v>0</v>
      </c>
      <c r="W1233" t="s">
        <v>1</v>
      </c>
    </row>
    <row r="1234" spans="1:23">
      <c r="A1234" t="s">
        <v>8563</v>
      </c>
      <c r="B1234" t="str">
        <f t="shared" si="76"/>
        <v>Mayo</v>
      </c>
      <c r="C1234" s="20" t="s">
        <v>8634</v>
      </c>
      <c r="D1234" t="s">
        <v>1</v>
      </c>
      <c r="E1234" t="s">
        <v>0</v>
      </c>
      <c r="F1234" t="str">
        <f t="shared" si="77"/>
        <v>CCF</v>
      </c>
      <c r="G1234" t="s">
        <v>8149</v>
      </c>
      <c r="H1234" t="s">
        <v>8150</v>
      </c>
      <c r="I1234">
        <v>2092</v>
      </c>
      <c r="J1234">
        <v>2092</v>
      </c>
      <c r="K1234" t="s">
        <v>8159</v>
      </c>
      <c r="L1234" t="str">
        <f t="shared" si="78"/>
        <v>NIT</v>
      </c>
      <c r="M1234" t="str">
        <f t="shared" si="79"/>
        <v>06140107211045</v>
      </c>
      <c r="N1234" t="s">
        <v>8162</v>
      </c>
      <c r="O1234">
        <v>0</v>
      </c>
      <c r="P1234">
        <v>0</v>
      </c>
      <c r="Q1234">
        <v>150</v>
      </c>
      <c r="R1234">
        <v>19.5</v>
      </c>
      <c r="S1234">
        <v>0</v>
      </c>
      <c r="T1234">
        <v>0</v>
      </c>
      <c r="U1234">
        <v>169.5</v>
      </c>
      <c r="V1234">
        <v>0</v>
      </c>
      <c r="W1234" t="s">
        <v>1</v>
      </c>
    </row>
    <row r="1235" spans="1:23">
      <c r="A1235" t="s">
        <v>8563</v>
      </c>
      <c r="B1235" t="str">
        <f t="shared" si="76"/>
        <v>Mayo</v>
      </c>
      <c r="C1235" s="20" t="s">
        <v>8634</v>
      </c>
      <c r="D1235" t="s">
        <v>1</v>
      </c>
      <c r="E1235" t="s">
        <v>0</v>
      </c>
      <c r="F1235" t="str">
        <f t="shared" si="77"/>
        <v>CCF</v>
      </c>
      <c r="G1235" t="s">
        <v>8149</v>
      </c>
      <c r="H1235" t="s">
        <v>8150</v>
      </c>
      <c r="I1235">
        <v>2093</v>
      </c>
      <c r="J1235">
        <v>2093</v>
      </c>
      <c r="K1235" t="s">
        <v>189</v>
      </c>
      <c r="L1235" t="str">
        <f t="shared" si="78"/>
        <v>NIT</v>
      </c>
      <c r="M1235" t="str">
        <f t="shared" si="79"/>
        <v>06140711111016</v>
      </c>
      <c r="N1235" t="s">
        <v>190</v>
      </c>
      <c r="O1235">
        <v>0</v>
      </c>
      <c r="P1235">
        <v>0</v>
      </c>
      <c r="Q1235">
        <v>12.5</v>
      </c>
      <c r="R1235">
        <v>1.625</v>
      </c>
      <c r="S1235">
        <v>0</v>
      </c>
      <c r="T1235">
        <v>0</v>
      </c>
      <c r="U1235">
        <v>14.125</v>
      </c>
      <c r="V1235">
        <v>0</v>
      </c>
      <c r="W1235" t="s">
        <v>1</v>
      </c>
    </row>
    <row r="1236" spans="1:23">
      <c r="A1236" t="s">
        <v>8563</v>
      </c>
      <c r="B1236" t="str">
        <f t="shared" si="76"/>
        <v>Mayo</v>
      </c>
      <c r="C1236" s="20" t="s">
        <v>8634</v>
      </c>
      <c r="D1236" t="s">
        <v>1</v>
      </c>
      <c r="E1236" t="s">
        <v>0</v>
      </c>
      <c r="F1236" t="str">
        <f t="shared" si="77"/>
        <v>CCF</v>
      </c>
      <c r="G1236" t="s">
        <v>8149</v>
      </c>
      <c r="H1236" t="s">
        <v>8150</v>
      </c>
      <c r="I1236">
        <v>2094</v>
      </c>
      <c r="J1236">
        <v>2094</v>
      </c>
      <c r="K1236" t="s">
        <v>299</v>
      </c>
      <c r="L1236" t="str">
        <f t="shared" si="78"/>
        <v>NIT</v>
      </c>
      <c r="M1236" t="str">
        <f t="shared" si="79"/>
        <v>06141705620038</v>
      </c>
      <c r="N1236" t="s">
        <v>300</v>
      </c>
      <c r="O1236">
        <v>0</v>
      </c>
      <c r="P1236">
        <v>0</v>
      </c>
      <c r="Q1236">
        <v>123.54</v>
      </c>
      <c r="R1236">
        <v>16.060200000000002</v>
      </c>
      <c r="S1236">
        <v>0</v>
      </c>
      <c r="T1236">
        <v>0</v>
      </c>
      <c r="U1236">
        <v>139.6002</v>
      </c>
      <c r="V1236">
        <v>0</v>
      </c>
      <c r="W1236" t="s">
        <v>1</v>
      </c>
    </row>
    <row r="1237" spans="1:23">
      <c r="A1237" t="s">
        <v>8563</v>
      </c>
      <c r="B1237" t="str">
        <f t="shared" si="76"/>
        <v>Mayo</v>
      </c>
      <c r="C1237" s="20" t="s">
        <v>8634</v>
      </c>
      <c r="D1237" t="s">
        <v>1</v>
      </c>
      <c r="E1237" t="s">
        <v>0</v>
      </c>
      <c r="F1237" t="str">
        <f t="shared" si="77"/>
        <v>CCF</v>
      </c>
      <c r="G1237" t="s">
        <v>8149</v>
      </c>
      <c r="H1237" t="s">
        <v>8150</v>
      </c>
      <c r="I1237">
        <v>2095</v>
      </c>
      <c r="J1237">
        <v>2095</v>
      </c>
      <c r="K1237" t="s">
        <v>297</v>
      </c>
      <c r="L1237" t="str">
        <f t="shared" si="78"/>
        <v>NIT</v>
      </c>
      <c r="M1237" t="str">
        <f t="shared" si="79"/>
        <v>10120306731010</v>
      </c>
      <c r="N1237" t="s">
        <v>298</v>
      </c>
      <c r="O1237">
        <v>0</v>
      </c>
      <c r="P1237">
        <v>0</v>
      </c>
      <c r="Q1237">
        <v>491.36</v>
      </c>
      <c r="R1237">
        <v>63.876800000000003</v>
      </c>
      <c r="S1237">
        <v>0</v>
      </c>
      <c r="T1237">
        <v>0</v>
      </c>
      <c r="U1237">
        <v>555.23680000000002</v>
      </c>
      <c r="V1237">
        <v>0</v>
      </c>
      <c r="W1237" t="s">
        <v>1</v>
      </c>
    </row>
    <row r="1238" spans="1:23">
      <c r="A1238" t="s">
        <v>8563</v>
      </c>
      <c r="B1238" t="str">
        <f t="shared" si="76"/>
        <v>Mayo</v>
      </c>
      <c r="C1238" s="20" t="s">
        <v>8634</v>
      </c>
      <c r="D1238" t="s">
        <v>1</v>
      </c>
      <c r="E1238" t="s">
        <v>0</v>
      </c>
      <c r="F1238" t="str">
        <f t="shared" si="77"/>
        <v>CCF</v>
      </c>
      <c r="G1238" t="s">
        <v>8149</v>
      </c>
      <c r="H1238" t="s">
        <v>8150</v>
      </c>
      <c r="I1238">
        <v>2096</v>
      </c>
      <c r="J1238">
        <v>2096</v>
      </c>
      <c r="K1238" t="s">
        <v>333</v>
      </c>
      <c r="L1238" t="str">
        <f t="shared" si="78"/>
        <v>NIT</v>
      </c>
      <c r="M1238" t="str">
        <f t="shared" si="79"/>
        <v>06140607941015</v>
      </c>
      <c r="N1238" t="s">
        <v>334</v>
      </c>
      <c r="O1238">
        <v>0</v>
      </c>
      <c r="P1238">
        <v>0</v>
      </c>
      <c r="Q1238">
        <v>203.9</v>
      </c>
      <c r="R1238">
        <v>26.507000000000001</v>
      </c>
      <c r="S1238">
        <v>0</v>
      </c>
      <c r="T1238">
        <v>0</v>
      </c>
      <c r="U1238">
        <v>230.40700000000001</v>
      </c>
      <c r="V1238">
        <v>0</v>
      </c>
      <c r="W1238" t="s">
        <v>1</v>
      </c>
    </row>
    <row r="1239" spans="1:23">
      <c r="A1239" t="s">
        <v>8563</v>
      </c>
      <c r="B1239" t="str">
        <f t="shared" si="76"/>
        <v>Mayo</v>
      </c>
      <c r="C1239" s="20" t="s">
        <v>8634</v>
      </c>
      <c r="D1239" t="s">
        <v>1</v>
      </c>
      <c r="E1239" t="s">
        <v>0</v>
      </c>
      <c r="F1239" t="str">
        <f t="shared" si="77"/>
        <v>CCF</v>
      </c>
      <c r="G1239" t="s">
        <v>8149</v>
      </c>
      <c r="H1239" t="s">
        <v>8150</v>
      </c>
      <c r="I1239">
        <v>2097</v>
      </c>
      <c r="J1239">
        <v>2097</v>
      </c>
      <c r="K1239" t="s">
        <v>902</v>
      </c>
      <c r="L1239" t="str">
        <f t="shared" si="78"/>
        <v>NIT</v>
      </c>
      <c r="M1239" t="str">
        <f t="shared" si="79"/>
        <v>12120709841018</v>
      </c>
      <c r="N1239" t="s">
        <v>903</v>
      </c>
      <c r="O1239">
        <v>0</v>
      </c>
      <c r="P1239">
        <v>0</v>
      </c>
      <c r="Q1239">
        <v>386.74</v>
      </c>
      <c r="R1239">
        <v>50.276200000000003</v>
      </c>
      <c r="S1239">
        <v>0</v>
      </c>
      <c r="T1239">
        <v>0</v>
      </c>
      <c r="U1239">
        <v>437.01620000000003</v>
      </c>
      <c r="V1239">
        <v>0</v>
      </c>
      <c r="W1239" t="s">
        <v>1</v>
      </c>
    </row>
    <row r="1240" spans="1:23">
      <c r="A1240" t="s">
        <v>8563</v>
      </c>
      <c r="B1240" t="str">
        <f t="shared" si="76"/>
        <v>Mayo</v>
      </c>
      <c r="C1240" s="20" t="s">
        <v>8634</v>
      </c>
      <c r="D1240" t="s">
        <v>1</v>
      </c>
      <c r="E1240" t="s">
        <v>0</v>
      </c>
      <c r="F1240" t="str">
        <f t="shared" si="77"/>
        <v>CCF</v>
      </c>
      <c r="G1240" t="s">
        <v>8149</v>
      </c>
      <c r="H1240" t="s">
        <v>8150</v>
      </c>
      <c r="I1240">
        <v>2098</v>
      </c>
      <c r="J1240">
        <v>2098</v>
      </c>
      <c r="K1240" t="s">
        <v>1346</v>
      </c>
      <c r="L1240" t="str">
        <f t="shared" si="78"/>
        <v>NIT</v>
      </c>
      <c r="M1240" t="str">
        <f t="shared" si="79"/>
        <v>09031712791014</v>
      </c>
      <c r="N1240" t="s">
        <v>1347</v>
      </c>
      <c r="O1240">
        <v>0</v>
      </c>
      <c r="P1240">
        <v>0</v>
      </c>
      <c r="Q1240">
        <v>40.799999999999997</v>
      </c>
      <c r="R1240">
        <v>5.3039999999999994</v>
      </c>
      <c r="S1240">
        <v>0</v>
      </c>
      <c r="T1240">
        <v>0</v>
      </c>
      <c r="U1240">
        <v>46.103999999999999</v>
      </c>
      <c r="V1240">
        <v>0</v>
      </c>
      <c r="W1240" t="s">
        <v>1</v>
      </c>
    </row>
    <row r="1241" spans="1:23">
      <c r="A1241" t="s">
        <v>8563</v>
      </c>
      <c r="B1241" t="str">
        <f t="shared" si="76"/>
        <v>Mayo</v>
      </c>
      <c r="C1241" s="20" t="s">
        <v>8634</v>
      </c>
      <c r="D1241" t="s">
        <v>1</v>
      </c>
      <c r="E1241" t="s">
        <v>0</v>
      </c>
      <c r="F1241" t="str">
        <f t="shared" si="77"/>
        <v>CCF</v>
      </c>
      <c r="G1241" t="s">
        <v>8149</v>
      </c>
      <c r="H1241" t="s">
        <v>8150</v>
      </c>
      <c r="I1241">
        <v>2099</v>
      </c>
      <c r="J1241">
        <v>2099</v>
      </c>
      <c r="K1241" t="s">
        <v>249</v>
      </c>
      <c r="L1241" t="str">
        <f t="shared" si="78"/>
        <v>NIT</v>
      </c>
      <c r="M1241" t="str">
        <f t="shared" si="79"/>
        <v>06071402171010</v>
      </c>
      <c r="N1241" t="s">
        <v>250</v>
      </c>
      <c r="O1241">
        <v>0</v>
      </c>
      <c r="P1241">
        <v>0</v>
      </c>
      <c r="Q1241">
        <v>1942.81</v>
      </c>
      <c r="R1241">
        <v>252.56530000000001</v>
      </c>
      <c r="S1241">
        <v>0</v>
      </c>
      <c r="T1241">
        <v>0</v>
      </c>
      <c r="U1241">
        <v>2195.3753000000002</v>
      </c>
      <c r="V1241">
        <v>0</v>
      </c>
      <c r="W1241" t="s">
        <v>1</v>
      </c>
    </row>
    <row r="1242" spans="1:23">
      <c r="A1242" t="s">
        <v>8563</v>
      </c>
      <c r="B1242" t="str">
        <f t="shared" si="76"/>
        <v>Mayo</v>
      </c>
      <c r="C1242" s="20" t="s">
        <v>8634</v>
      </c>
      <c r="D1242" t="s">
        <v>1</v>
      </c>
      <c r="E1242" t="s">
        <v>0</v>
      </c>
      <c r="F1242" t="str">
        <f t="shared" si="77"/>
        <v>CCF</v>
      </c>
      <c r="G1242" t="s">
        <v>8149</v>
      </c>
      <c r="H1242" t="s">
        <v>8150</v>
      </c>
      <c r="I1242">
        <v>2100</v>
      </c>
      <c r="J1242">
        <v>2100</v>
      </c>
      <c r="K1242" t="s">
        <v>1204</v>
      </c>
      <c r="L1242" t="str">
        <f t="shared" si="78"/>
        <v>NIT</v>
      </c>
      <c r="M1242" t="str">
        <f t="shared" si="79"/>
        <v>14051505480012</v>
      </c>
      <c r="N1242" t="s">
        <v>1205</v>
      </c>
      <c r="O1242">
        <v>0</v>
      </c>
      <c r="P1242">
        <v>0</v>
      </c>
      <c r="Q1242">
        <v>39.39</v>
      </c>
      <c r="R1242">
        <v>5.1207000000000003</v>
      </c>
      <c r="S1242">
        <v>0</v>
      </c>
      <c r="T1242">
        <v>0</v>
      </c>
      <c r="U1242">
        <v>44.5107</v>
      </c>
      <c r="V1242">
        <v>0</v>
      </c>
      <c r="W1242" t="s">
        <v>1</v>
      </c>
    </row>
    <row r="1243" spans="1:23">
      <c r="A1243" t="s">
        <v>8563</v>
      </c>
      <c r="B1243" t="str">
        <f t="shared" si="76"/>
        <v>Mayo</v>
      </c>
      <c r="C1243" s="20" t="s">
        <v>8634</v>
      </c>
      <c r="D1243" t="s">
        <v>1</v>
      </c>
      <c r="E1243" t="s">
        <v>0</v>
      </c>
      <c r="F1243" t="str">
        <f t="shared" si="77"/>
        <v>CCF</v>
      </c>
      <c r="G1243" t="s">
        <v>8149</v>
      </c>
      <c r="H1243" t="s">
        <v>8150</v>
      </c>
      <c r="I1243">
        <v>2101</v>
      </c>
      <c r="J1243">
        <v>2101</v>
      </c>
      <c r="K1243" t="s">
        <v>7959</v>
      </c>
      <c r="L1243" t="str">
        <f t="shared" si="78"/>
        <v>NIT</v>
      </c>
      <c r="M1243" t="str">
        <f t="shared" si="79"/>
        <v>06142508640064</v>
      </c>
      <c r="N1243" t="s">
        <v>889</v>
      </c>
      <c r="O1243">
        <v>0</v>
      </c>
      <c r="P1243">
        <v>0</v>
      </c>
      <c r="Q1243">
        <v>223.53</v>
      </c>
      <c r="R1243">
        <v>29.058900000000001</v>
      </c>
      <c r="S1243">
        <v>0</v>
      </c>
      <c r="T1243">
        <v>0</v>
      </c>
      <c r="U1243">
        <v>252.5889</v>
      </c>
      <c r="V1243">
        <v>0</v>
      </c>
      <c r="W1243" t="s">
        <v>1</v>
      </c>
    </row>
    <row r="1244" spans="1:23">
      <c r="A1244" t="s">
        <v>8563</v>
      </c>
      <c r="B1244" t="str">
        <f t="shared" si="76"/>
        <v>Mayo</v>
      </c>
      <c r="C1244" s="20" t="s">
        <v>8634</v>
      </c>
      <c r="D1244" t="s">
        <v>1</v>
      </c>
      <c r="E1244" t="s">
        <v>0</v>
      </c>
      <c r="F1244" t="str">
        <f t="shared" si="77"/>
        <v>CCF</v>
      </c>
      <c r="G1244" t="s">
        <v>8149</v>
      </c>
      <c r="H1244" t="s">
        <v>8150</v>
      </c>
      <c r="I1244">
        <v>2102</v>
      </c>
      <c r="J1244">
        <v>2102</v>
      </c>
      <c r="K1244" t="s">
        <v>118</v>
      </c>
      <c r="L1244" t="str">
        <f t="shared" si="78"/>
        <v>NIT</v>
      </c>
      <c r="M1244" t="str">
        <f t="shared" si="79"/>
        <v>06141106071025</v>
      </c>
      <c r="N1244" t="s">
        <v>119</v>
      </c>
      <c r="O1244">
        <v>0</v>
      </c>
      <c r="P1244">
        <v>0</v>
      </c>
      <c r="Q1244">
        <v>35.07</v>
      </c>
      <c r="R1244">
        <v>4.5590999999999999</v>
      </c>
      <c r="S1244">
        <v>0</v>
      </c>
      <c r="T1244">
        <v>0</v>
      </c>
      <c r="U1244">
        <v>39.629100000000001</v>
      </c>
      <c r="V1244">
        <v>0</v>
      </c>
      <c r="W1244" t="s">
        <v>1</v>
      </c>
    </row>
    <row r="1245" spans="1:23">
      <c r="A1245" t="s">
        <v>8563</v>
      </c>
      <c r="B1245" t="str">
        <f t="shared" si="76"/>
        <v>Mayo</v>
      </c>
      <c r="C1245" s="20" t="s">
        <v>8634</v>
      </c>
      <c r="D1245" t="s">
        <v>1</v>
      </c>
      <c r="E1245" t="s">
        <v>0</v>
      </c>
      <c r="F1245" t="str">
        <f t="shared" si="77"/>
        <v>CCF</v>
      </c>
      <c r="G1245" t="s">
        <v>8149</v>
      </c>
      <c r="H1245" t="s">
        <v>8150</v>
      </c>
      <c r="I1245">
        <v>2103</v>
      </c>
      <c r="J1245">
        <v>2103</v>
      </c>
      <c r="K1245" t="s">
        <v>118</v>
      </c>
      <c r="L1245" t="str">
        <f t="shared" si="78"/>
        <v>NIT</v>
      </c>
      <c r="M1245" t="str">
        <f t="shared" si="79"/>
        <v>06141106071025</v>
      </c>
      <c r="N1245" t="s">
        <v>119</v>
      </c>
      <c r="O1245">
        <v>0</v>
      </c>
      <c r="P1245">
        <v>0</v>
      </c>
      <c r="Q1245">
        <v>116.88</v>
      </c>
      <c r="R1245">
        <v>15.1944</v>
      </c>
      <c r="S1245">
        <v>0</v>
      </c>
      <c r="T1245">
        <v>0</v>
      </c>
      <c r="U1245">
        <v>132.0744</v>
      </c>
      <c r="V1245">
        <v>0</v>
      </c>
      <c r="W1245" t="s">
        <v>1</v>
      </c>
    </row>
    <row r="1246" spans="1:23">
      <c r="A1246" t="s">
        <v>8563</v>
      </c>
      <c r="B1246" t="str">
        <f t="shared" si="76"/>
        <v>Mayo</v>
      </c>
      <c r="C1246" s="20" t="s">
        <v>8634</v>
      </c>
      <c r="D1246" t="s">
        <v>1</v>
      </c>
      <c r="E1246" t="s">
        <v>0</v>
      </c>
      <c r="F1246" t="str">
        <f t="shared" si="77"/>
        <v>CCF</v>
      </c>
      <c r="G1246" t="s">
        <v>8149</v>
      </c>
      <c r="H1246" t="s">
        <v>8150</v>
      </c>
      <c r="I1246">
        <v>2104</v>
      </c>
      <c r="J1246">
        <v>2104</v>
      </c>
      <c r="K1246" t="s">
        <v>8321</v>
      </c>
      <c r="L1246" t="str">
        <f t="shared" si="78"/>
        <v>NIT</v>
      </c>
      <c r="M1246" t="str">
        <f t="shared" si="79"/>
        <v>06142307191041</v>
      </c>
      <c r="N1246" t="s">
        <v>8322</v>
      </c>
      <c r="O1246">
        <v>0</v>
      </c>
      <c r="P1246">
        <v>0</v>
      </c>
      <c r="Q1246">
        <v>154.87</v>
      </c>
      <c r="R1246">
        <v>20.133100000000002</v>
      </c>
      <c r="S1246">
        <v>0</v>
      </c>
      <c r="T1246">
        <v>0</v>
      </c>
      <c r="U1246">
        <v>175.00310000000002</v>
      </c>
      <c r="V1246">
        <v>0</v>
      </c>
      <c r="W1246" t="s">
        <v>1</v>
      </c>
    </row>
    <row r="1247" spans="1:23">
      <c r="A1247" t="s">
        <v>8563</v>
      </c>
      <c r="B1247" t="str">
        <f t="shared" si="76"/>
        <v>Mayo</v>
      </c>
      <c r="C1247" s="20" t="s">
        <v>8629</v>
      </c>
      <c r="D1247" t="s">
        <v>1</v>
      </c>
      <c r="E1247" t="s">
        <v>0</v>
      </c>
      <c r="F1247" t="str">
        <f t="shared" si="77"/>
        <v>CCF</v>
      </c>
      <c r="G1247" t="s">
        <v>8149</v>
      </c>
      <c r="H1247" t="s">
        <v>8150</v>
      </c>
      <c r="I1247">
        <v>2105</v>
      </c>
      <c r="J1247">
        <v>2105</v>
      </c>
      <c r="K1247">
        <v>0</v>
      </c>
      <c r="L1247" t="str">
        <f t="shared" si="78"/>
        <v>DUI</v>
      </c>
      <c r="M1247" t="str">
        <f t="shared" si="79"/>
        <v>004316550</v>
      </c>
      <c r="N1247" t="s">
        <v>619</v>
      </c>
      <c r="O1247">
        <v>0</v>
      </c>
      <c r="P1247">
        <v>0</v>
      </c>
      <c r="Q1247">
        <v>40.76</v>
      </c>
      <c r="R1247">
        <v>5.2988</v>
      </c>
      <c r="S1247">
        <v>0</v>
      </c>
      <c r="T1247">
        <v>0</v>
      </c>
      <c r="U1247">
        <v>46.058799999999998</v>
      </c>
      <c r="V1247" t="s">
        <v>8525</v>
      </c>
      <c r="W1247" t="s">
        <v>1</v>
      </c>
    </row>
    <row r="1248" spans="1:23">
      <c r="A1248" t="s">
        <v>8563</v>
      </c>
      <c r="B1248" t="str">
        <f t="shared" si="76"/>
        <v>Mayo</v>
      </c>
      <c r="C1248" s="20" t="s">
        <v>8629</v>
      </c>
      <c r="D1248" t="s">
        <v>1</v>
      </c>
      <c r="E1248" t="s">
        <v>0</v>
      </c>
      <c r="F1248" t="str">
        <f t="shared" si="77"/>
        <v>CCF</v>
      </c>
      <c r="G1248" t="s">
        <v>8149</v>
      </c>
      <c r="H1248" t="s">
        <v>8150</v>
      </c>
      <c r="I1248">
        <v>2106</v>
      </c>
      <c r="J1248">
        <v>2106</v>
      </c>
      <c r="K1248">
        <v>0</v>
      </c>
      <c r="L1248" t="str">
        <f t="shared" si="78"/>
        <v>DUI</v>
      </c>
      <c r="M1248" t="str">
        <f t="shared" si="79"/>
        <v>044907406</v>
      </c>
      <c r="N1248" t="s">
        <v>8537</v>
      </c>
      <c r="O1248">
        <v>0</v>
      </c>
      <c r="P1248">
        <v>0</v>
      </c>
      <c r="Q1248">
        <v>78.099999999999994</v>
      </c>
      <c r="R1248">
        <v>10.153</v>
      </c>
      <c r="S1248">
        <v>0</v>
      </c>
      <c r="T1248">
        <v>0</v>
      </c>
      <c r="U1248">
        <v>88.253</v>
      </c>
      <c r="V1248" t="s">
        <v>8536</v>
      </c>
      <c r="W1248" t="s">
        <v>1</v>
      </c>
    </row>
    <row r="1249" spans="1:23">
      <c r="A1249" t="s">
        <v>8563</v>
      </c>
      <c r="B1249" t="str">
        <f t="shared" si="76"/>
        <v>Mayo</v>
      </c>
      <c r="C1249" s="20" t="s">
        <v>8629</v>
      </c>
      <c r="D1249" t="s">
        <v>1</v>
      </c>
      <c r="E1249" t="s">
        <v>0</v>
      </c>
      <c r="F1249" t="str">
        <f t="shared" si="77"/>
        <v>CCF</v>
      </c>
      <c r="G1249" t="s">
        <v>8149</v>
      </c>
      <c r="H1249" t="s">
        <v>8150</v>
      </c>
      <c r="I1249">
        <v>2107</v>
      </c>
      <c r="J1249">
        <v>2107</v>
      </c>
      <c r="K1249" t="s">
        <v>118</v>
      </c>
      <c r="L1249" t="str">
        <f t="shared" si="78"/>
        <v>NIT</v>
      </c>
      <c r="M1249" t="str">
        <f t="shared" si="79"/>
        <v>06141106071025</v>
      </c>
      <c r="N1249" t="s">
        <v>119</v>
      </c>
      <c r="O1249">
        <v>0</v>
      </c>
      <c r="P1249">
        <v>0</v>
      </c>
      <c r="Q1249">
        <v>1227.57</v>
      </c>
      <c r="R1249">
        <v>159.58410000000001</v>
      </c>
      <c r="S1249">
        <v>0</v>
      </c>
      <c r="T1249">
        <v>0</v>
      </c>
      <c r="U1249">
        <v>1387.1541</v>
      </c>
      <c r="V1249">
        <v>0</v>
      </c>
      <c r="W1249" t="s">
        <v>1</v>
      </c>
    </row>
    <row r="1250" spans="1:23">
      <c r="A1250" t="s">
        <v>8563</v>
      </c>
      <c r="B1250" t="str">
        <f t="shared" si="76"/>
        <v>Mayo</v>
      </c>
      <c r="C1250" s="20" t="s">
        <v>8629</v>
      </c>
      <c r="D1250" t="s">
        <v>1</v>
      </c>
      <c r="E1250" t="s">
        <v>0</v>
      </c>
      <c r="F1250" t="str">
        <f t="shared" si="77"/>
        <v>CCF</v>
      </c>
      <c r="G1250" t="s">
        <v>8149</v>
      </c>
      <c r="H1250" t="s">
        <v>8150</v>
      </c>
      <c r="I1250">
        <v>2108</v>
      </c>
      <c r="J1250">
        <v>2108</v>
      </c>
      <c r="K1250">
        <v>0</v>
      </c>
      <c r="L1250" t="str">
        <f t="shared" si="78"/>
        <v>DUI</v>
      </c>
      <c r="M1250" t="str">
        <f t="shared" si="79"/>
        <v>009870981</v>
      </c>
      <c r="N1250" t="s">
        <v>593</v>
      </c>
      <c r="O1250">
        <v>0</v>
      </c>
      <c r="P1250">
        <v>0</v>
      </c>
      <c r="Q1250">
        <v>119.17</v>
      </c>
      <c r="R1250">
        <v>15.492100000000001</v>
      </c>
      <c r="S1250">
        <v>0</v>
      </c>
      <c r="T1250">
        <v>0</v>
      </c>
      <c r="U1250">
        <v>134.66210000000001</v>
      </c>
      <c r="V1250" t="s">
        <v>8386</v>
      </c>
      <c r="W1250" t="s">
        <v>1</v>
      </c>
    </row>
    <row r="1251" spans="1:23">
      <c r="A1251" t="s">
        <v>8563</v>
      </c>
      <c r="B1251" t="str">
        <f t="shared" si="76"/>
        <v>Mayo</v>
      </c>
      <c r="C1251" s="20" t="s">
        <v>8629</v>
      </c>
      <c r="D1251" t="s">
        <v>1</v>
      </c>
      <c r="E1251" t="s">
        <v>0</v>
      </c>
      <c r="F1251" t="str">
        <f t="shared" si="77"/>
        <v>CCF</v>
      </c>
      <c r="G1251" t="s">
        <v>8149</v>
      </c>
      <c r="H1251" t="s">
        <v>8150</v>
      </c>
      <c r="I1251">
        <v>2109</v>
      </c>
      <c r="J1251">
        <v>2109</v>
      </c>
      <c r="K1251" t="s">
        <v>8396</v>
      </c>
      <c r="L1251" t="str">
        <f t="shared" si="78"/>
        <v>NIT</v>
      </c>
      <c r="M1251" t="str">
        <f t="shared" si="79"/>
        <v>01081009201011</v>
      </c>
      <c r="N1251" t="s">
        <v>8397</v>
      </c>
      <c r="O1251">
        <v>0</v>
      </c>
      <c r="P1251">
        <v>0</v>
      </c>
      <c r="Q1251">
        <v>156.63</v>
      </c>
      <c r="R1251">
        <v>20.361899999999999</v>
      </c>
      <c r="S1251">
        <v>0</v>
      </c>
      <c r="T1251">
        <v>0</v>
      </c>
      <c r="U1251">
        <v>176.99189999999999</v>
      </c>
      <c r="V1251">
        <v>0</v>
      </c>
      <c r="W1251" t="s">
        <v>1</v>
      </c>
    </row>
    <row r="1252" spans="1:23">
      <c r="A1252" t="s">
        <v>8563</v>
      </c>
      <c r="B1252" t="str">
        <f t="shared" si="76"/>
        <v>Mayo</v>
      </c>
      <c r="C1252" s="20" t="s">
        <v>8629</v>
      </c>
      <c r="D1252" t="s">
        <v>1</v>
      </c>
      <c r="E1252" t="s">
        <v>0</v>
      </c>
      <c r="F1252" t="str">
        <f t="shared" si="77"/>
        <v>CCF</v>
      </c>
      <c r="G1252" t="s">
        <v>8149</v>
      </c>
      <c r="H1252" t="s">
        <v>8150</v>
      </c>
      <c r="I1252">
        <v>2110</v>
      </c>
      <c r="J1252">
        <v>2110</v>
      </c>
      <c r="K1252" t="s">
        <v>118</v>
      </c>
      <c r="L1252" t="str">
        <f t="shared" si="78"/>
        <v>NIT</v>
      </c>
      <c r="M1252" t="str">
        <f t="shared" si="79"/>
        <v>06141106071025</v>
      </c>
      <c r="N1252" t="s">
        <v>119</v>
      </c>
      <c r="O1252">
        <v>0</v>
      </c>
      <c r="P1252">
        <v>0</v>
      </c>
      <c r="Q1252">
        <v>540</v>
      </c>
      <c r="R1252">
        <v>70.2</v>
      </c>
      <c r="S1252">
        <v>0</v>
      </c>
      <c r="T1252">
        <v>0</v>
      </c>
      <c r="U1252">
        <v>610.20000000000005</v>
      </c>
      <c r="V1252">
        <v>0</v>
      </c>
      <c r="W1252" t="s">
        <v>1</v>
      </c>
    </row>
    <row r="1253" spans="1:23">
      <c r="A1253" t="s">
        <v>8563</v>
      </c>
      <c r="B1253" t="str">
        <f t="shared" si="76"/>
        <v>Mayo</v>
      </c>
      <c r="C1253" s="20" t="s">
        <v>8629</v>
      </c>
      <c r="D1253" t="s">
        <v>1</v>
      </c>
      <c r="E1253" t="s">
        <v>0</v>
      </c>
      <c r="F1253" t="str">
        <f t="shared" si="77"/>
        <v>CCF</v>
      </c>
      <c r="G1253" t="s">
        <v>8149</v>
      </c>
      <c r="H1253" t="s">
        <v>8150</v>
      </c>
      <c r="I1253">
        <v>2111</v>
      </c>
      <c r="J1253">
        <v>2111</v>
      </c>
      <c r="K1253" t="s">
        <v>333</v>
      </c>
      <c r="L1253" t="str">
        <f t="shared" si="78"/>
        <v>NIT</v>
      </c>
      <c r="M1253" t="str">
        <f t="shared" si="79"/>
        <v>06140607941015</v>
      </c>
      <c r="N1253" t="s">
        <v>334</v>
      </c>
      <c r="O1253">
        <v>0</v>
      </c>
      <c r="P1253">
        <v>0</v>
      </c>
      <c r="Q1253">
        <v>163.12</v>
      </c>
      <c r="R1253">
        <v>21.2056</v>
      </c>
      <c r="S1253">
        <v>0</v>
      </c>
      <c r="T1253">
        <v>0</v>
      </c>
      <c r="U1253">
        <v>184.32560000000001</v>
      </c>
      <c r="V1253">
        <v>0</v>
      </c>
      <c r="W1253" t="s">
        <v>1</v>
      </c>
    </row>
    <row r="1254" spans="1:23">
      <c r="A1254" t="s">
        <v>8563</v>
      </c>
      <c r="B1254" t="str">
        <f t="shared" si="76"/>
        <v>Mayo</v>
      </c>
      <c r="C1254" s="20" t="s">
        <v>8629</v>
      </c>
      <c r="D1254" t="s">
        <v>1</v>
      </c>
      <c r="E1254" t="s">
        <v>0</v>
      </c>
      <c r="F1254" t="str">
        <f t="shared" si="77"/>
        <v>CCF</v>
      </c>
      <c r="G1254" t="s">
        <v>8149</v>
      </c>
      <c r="H1254" t="s">
        <v>8150</v>
      </c>
      <c r="I1254">
        <v>2112</v>
      </c>
      <c r="J1254">
        <v>2112</v>
      </c>
      <c r="K1254" t="s">
        <v>333</v>
      </c>
      <c r="L1254" t="str">
        <f t="shared" si="78"/>
        <v>NIT</v>
      </c>
      <c r="M1254" t="str">
        <f t="shared" si="79"/>
        <v>06140607941015</v>
      </c>
      <c r="N1254" t="s">
        <v>334</v>
      </c>
      <c r="O1254">
        <v>0</v>
      </c>
      <c r="P1254">
        <v>0</v>
      </c>
      <c r="Q1254">
        <v>163.12</v>
      </c>
      <c r="R1254">
        <v>21.2056</v>
      </c>
      <c r="S1254">
        <v>0</v>
      </c>
      <c r="T1254">
        <v>0</v>
      </c>
      <c r="U1254">
        <v>184.32560000000001</v>
      </c>
      <c r="V1254">
        <v>0</v>
      </c>
      <c r="W1254" t="s">
        <v>1</v>
      </c>
    </row>
    <row r="1255" spans="1:23">
      <c r="A1255" t="s">
        <v>8563</v>
      </c>
      <c r="B1255" t="str">
        <f t="shared" ref="B1255:B1318" si="80">SUBSTITUTE(A1255,"AYO","ayo")</f>
        <v>Mayo</v>
      </c>
      <c r="C1255" s="20" t="s">
        <v>8629</v>
      </c>
      <c r="D1255" t="s">
        <v>1</v>
      </c>
      <c r="E1255" t="s">
        <v>0</v>
      </c>
      <c r="F1255" t="str">
        <f t="shared" si="77"/>
        <v>CCF</v>
      </c>
      <c r="G1255" t="s">
        <v>8149</v>
      </c>
      <c r="H1255" t="s">
        <v>8150</v>
      </c>
      <c r="I1255">
        <v>2113</v>
      </c>
      <c r="J1255">
        <v>2113</v>
      </c>
      <c r="K1255" t="s">
        <v>622</v>
      </c>
      <c r="L1255" t="str">
        <f t="shared" si="78"/>
        <v>NIT</v>
      </c>
      <c r="M1255" t="str">
        <f t="shared" si="79"/>
        <v>06042001931012</v>
      </c>
      <c r="N1255" t="s">
        <v>623</v>
      </c>
      <c r="O1255">
        <v>0</v>
      </c>
      <c r="P1255">
        <v>0</v>
      </c>
      <c r="Q1255">
        <v>82.46</v>
      </c>
      <c r="R1255">
        <v>10.719799999999999</v>
      </c>
      <c r="S1255">
        <v>0</v>
      </c>
      <c r="T1255">
        <v>0</v>
      </c>
      <c r="U1255">
        <v>93.1798</v>
      </c>
      <c r="V1255">
        <v>0</v>
      </c>
      <c r="W1255" t="s">
        <v>1</v>
      </c>
    </row>
    <row r="1256" spans="1:23">
      <c r="A1256" t="s">
        <v>8563</v>
      </c>
      <c r="B1256" t="str">
        <f t="shared" si="80"/>
        <v>Mayo</v>
      </c>
      <c r="C1256" s="20" t="s">
        <v>8629</v>
      </c>
      <c r="D1256" t="s">
        <v>1</v>
      </c>
      <c r="E1256" t="s">
        <v>0</v>
      </c>
      <c r="F1256" t="str">
        <f t="shared" si="77"/>
        <v>CCF</v>
      </c>
      <c r="G1256" t="s">
        <v>8149</v>
      </c>
      <c r="H1256" t="s">
        <v>8150</v>
      </c>
      <c r="I1256">
        <v>2114</v>
      </c>
      <c r="J1256">
        <v>2114</v>
      </c>
      <c r="K1256" t="s">
        <v>582</v>
      </c>
      <c r="L1256" t="str">
        <f t="shared" si="78"/>
        <v>NIT</v>
      </c>
      <c r="M1256" t="str">
        <f t="shared" si="79"/>
        <v>12170810690016</v>
      </c>
      <c r="N1256" t="s">
        <v>583</v>
      </c>
      <c r="O1256">
        <v>0</v>
      </c>
      <c r="P1256">
        <v>0</v>
      </c>
      <c r="Q1256">
        <v>50</v>
      </c>
      <c r="R1256">
        <v>6.5</v>
      </c>
      <c r="S1256">
        <v>0</v>
      </c>
      <c r="T1256">
        <v>0</v>
      </c>
      <c r="U1256">
        <v>56.5</v>
      </c>
      <c r="V1256">
        <v>0</v>
      </c>
      <c r="W1256" t="s">
        <v>1</v>
      </c>
    </row>
    <row r="1257" spans="1:23">
      <c r="A1257" t="s">
        <v>8563</v>
      </c>
      <c r="B1257" t="str">
        <f t="shared" si="80"/>
        <v>Mayo</v>
      </c>
      <c r="C1257" s="20" t="s">
        <v>8629</v>
      </c>
      <c r="D1257" t="s">
        <v>1</v>
      </c>
      <c r="E1257" t="s">
        <v>0</v>
      </c>
      <c r="F1257" t="str">
        <f t="shared" si="77"/>
        <v>CCF</v>
      </c>
      <c r="G1257" t="s">
        <v>8149</v>
      </c>
      <c r="H1257" t="s">
        <v>8150</v>
      </c>
      <c r="I1257">
        <v>2115</v>
      </c>
      <c r="J1257">
        <v>2115</v>
      </c>
      <c r="K1257" t="s">
        <v>582</v>
      </c>
      <c r="L1257" t="str">
        <f t="shared" si="78"/>
        <v>NIT</v>
      </c>
      <c r="M1257" t="str">
        <f t="shared" si="79"/>
        <v>12170810690016</v>
      </c>
      <c r="N1257" t="s">
        <v>583</v>
      </c>
      <c r="O1257">
        <v>0</v>
      </c>
      <c r="P1257">
        <v>0</v>
      </c>
      <c r="Q1257">
        <v>12080.54</v>
      </c>
      <c r="R1257">
        <v>1570.4702000000002</v>
      </c>
      <c r="S1257">
        <v>0</v>
      </c>
      <c r="T1257">
        <v>0</v>
      </c>
      <c r="U1257">
        <v>13651.010200000001</v>
      </c>
      <c r="V1257">
        <v>0</v>
      </c>
      <c r="W1257" t="s">
        <v>1</v>
      </c>
    </row>
    <row r="1258" spans="1:23">
      <c r="A1258" t="s">
        <v>8563</v>
      </c>
      <c r="B1258" t="str">
        <f t="shared" si="80"/>
        <v>Mayo</v>
      </c>
      <c r="C1258" s="20" t="s">
        <v>8629</v>
      </c>
      <c r="D1258" t="s">
        <v>1</v>
      </c>
      <c r="E1258" t="s">
        <v>0</v>
      </c>
      <c r="F1258" t="str">
        <f t="shared" si="77"/>
        <v>CCF</v>
      </c>
      <c r="G1258" t="s">
        <v>8149</v>
      </c>
      <c r="H1258" t="s">
        <v>8150</v>
      </c>
      <c r="I1258">
        <v>2116</v>
      </c>
      <c r="J1258">
        <v>2116</v>
      </c>
      <c r="K1258" t="s">
        <v>219</v>
      </c>
      <c r="L1258" t="str">
        <f t="shared" si="78"/>
        <v>NIT</v>
      </c>
      <c r="M1258" t="str">
        <f t="shared" si="79"/>
        <v>06143108731084</v>
      </c>
      <c r="N1258" t="s">
        <v>220</v>
      </c>
      <c r="O1258">
        <v>0</v>
      </c>
      <c r="P1258">
        <v>0</v>
      </c>
      <c r="Q1258">
        <v>627.67999999999995</v>
      </c>
      <c r="R1258">
        <v>81.598399999999998</v>
      </c>
      <c r="S1258">
        <v>0</v>
      </c>
      <c r="T1258">
        <v>0</v>
      </c>
      <c r="U1258">
        <v>709.27839999999992</v>
      </c>
      <c r="V1258">
        <v>0</v>
      </c>
      <c r="W1258" t="s">
        <v>1</v>
      </c>
    </row>
    <row r="1259" spans="1:23">
      <c r="A1259" t="s">
        <v>8563</v>
      </c>
      <c r="B1259" t="str">
        <f t="shared" si="80"/>
        <v>Mayo</v>
      </c>
      <c r="C1259" s="20" t="s">
        <v>8629</v>
      </c>
      <c r="D1259" t="s">
        <v>1</v>
      </c>
      <c r="E1259" t="s">
        <v>0</v>
      </c>
      <c r="F1259" t="str">
        <f t="shared" si="77"/>
        <v>CCF</v>
      </c>
      <c r="G1259" t="s">
        <v>8149</v>
      </c>
      <c r="H1259" t="s">
        <v>8150</v>
      </c>
      <c r="I1259">
        <v>2117</v>
      </c>
      <c r="J1259">
        <v>2117</v>
      </c>
      <c r="K1259" t="s">
        <v>1402</v>
      </c>
      <c r="L1259" t="str">
        <f t="shared" si="78"/>
        <v>NIT</v>
      </c>
      <c r="M1259" t="str">
        <f t="shared" si="79"/>
        <v>06140801191043</v>
      </c>
      <c r="N1259" t="s">
        <v>1403</v>
      </c>
      <c r="O1259">
        <v>0</v>
      </c>
      <c r="P1259">
        <v>0</v>
      </c>
      <c r="Q1259">
        <v>62.68</v>
      </c>
      <c r="R1259">
        <v>8.1484000000000005</v>
      </c>
      <c r="S1259">
        <v>0</v>
      </c>
      <c r="T1259">
        <v>0</v>
      </c>
      <c r="U1259">
        <v>70.828400000000002</v>
      </c>
      <c r="V1259">
        <v>0</v>
      </c>
      <c r="W1259" t="s">
        <v>1</v>
      </c>
    </row>
    <row r="1260" spans="1:23">
      <c r="A1260" t="s">
        <v>8563</v>
      </c>
      <c r="B1260" t="str">
        <f t="shared" si="80"/>
        <v>Mayo</v>
      </c>
      <c r="C1260" s="20" t="s">
        <v>8629</v>
      </c>
      <c r="D1260" t="s">
        <v>1</v>
      </c>
      <c r="E1260" t="s">
        <v>0</v>
      </c>
      <c r="F1260" t="str">
        <f t="shared" si="77"/>
        <v>CCF</v>
      </c>
      <c r="G1260" t="s">
        <v>8149</v>
      </c>
      <c r="H1260" t="s">
        <v>8150</v>
      </c>
      <c r="I1260">
        <v>2118</v>
      </c>
      <c r="J1260">
        <v>2118</v>
      </c>
      <c r="K1260">
        <v>0</v>
      </c>
      <c r="L1260" t="str">
        <f t="shared" si="78"/>
        <v>DUI</v>
      </c>
      <c r="M1260" t="str">
        <f t="shared" si="79"/>
        <v>040303040</v>
      </c>
      <c r="N1260" t="s">
        <v>8633</v>
      </c>
      <c r="O1260">
        <v>0</v>
      </c>
      <c r="P1260">
        <v>0</v>
      </c>
      <c r="Q1260">
        <v>199.4</v>
      </c>
      <c r="R1260">
        <v>25.922000000000001</v>
      </c>
      <c r="S1260">
        <v>0</v>
      </c>
      <c r="T1260">
        <v>0</v>
      </c>
      <c r="U1260">
        <v>225.322</v>
      </c>
      <c r="V1260" t="s">
        <v>8632</v>
      </c>
      <c r="W1260" t="s">
        <v>1</v>
      </c>
    </row>
    <row r="1261" spans="1:23">
      <c r="A1261" t="s">
        <v>8563</v>
      </c>
      <c r="B1261" t="str">
        <f t="shared" si="80"/>
        <v>Mayo</v>
      </c>
      <c r="C1261" s="20" t="s">
        <v>8629</v>
      </c>
      <c r="D1261" t="s">
        <v>1</v>
      </c>
      <c r="E1261" t="s">
        <v>0</v>
      </c>
      <c r="F1261" t="str">
        <f t="shared" si="77"/>
        <v>CCF</v>
      </c>
      <c r="G1261" t="s">
        <v>8149</v>
      </c>
      <c r="H1261" t="s">
        <v>8150</v>
      </c>
      <c r="I1261">
        <v>2119</v>
      </c>
      <c r="J1261">
        <v>2119</v>
      </c>
      <c r="K1261" t="s">
        <v>140</v>
      </c>
      <c r="L1261" t="str">
        <f t="shared" si="78"/>
        <v>NIT</v>
      </c>
      <c r="M1261" t="str">
        <f t="shared" si="79"/>
        <v>06142110041021</v>
      </c>
      <c r="N1261" t="s">
        <v>141</v>
      </c>
      <c r="O1261">
        <v>0</v>
      </c>
      <c r="P1261">
        <v>0</v>
      </c>
      <c r="Q1261">
        <v>213.27</v>
      </c>
      <c r="R1261">
        <v>27.725100000000001</v>
      </c>
      <c r="S1261">
        <v>0</v>
      </c>
      <c r="T1261">
        <v>0</v>
      </c>
      <c r="U1261">
        <v>240.99510000000001</v>
      </c>
      <c r="V1261">
        <v>0</v>
      </c>
      <c r="W1261" t="s">
        <v>1</v>
      </c>
    </row>
    <row r="1262" spans="1:23">
      <c r="A1262" t="s">
        <v>8563</v>
      </c>
      <c r="B1262" t="str">
        <f t="shared" si="80"/>
        <v>Mayo</v>
      </c>
      <c r="C1262" s="20" t="s">
        <v>8629</v>
      </c>
      <c r="D1262" t="s">
        <v>1</v>
      </c>
      <c r="E1262" t="s">
        <v>0</v>
      </c>
      <c r="F1262" t="str">
        <f t="shared" si="77"/>
        <v>CCF</v>
      </c>
      <c r="G1262" t="s">
        <v>8149</v>
      </c>
      <c r="H1262" t="s">
        <v>8150</v>
      </c>
      <c r="I1262">
        <v>2120</v>
      </c>
      <c r="J1262">
        <v>2120</v>
      </c>
      <c r="K1262" t="s">
        <v>634</v>
      </c>
      <c r="L1262" t="str">
        <f t="shared" si="78"/>
        <v>NIT</v>
      </c>
      <c r="M1262" t="str">
        <f t="shared" si="79"/>
        <v>06142508161086</v>
      </c>
      <c r="N1262" t="s">
        <v>635</v>
      </c>
      <c r="O1262">
        <v>0</v>
      </c>
      <c r="P1262">
        <v>0</v>
      </c>
      <c r="Q1262">
        <v>230.1</v>
      </c>
      <c r="R1262">
        <v>29.913</v>
      </c>
      <c r="S1262">
        <v>0</v>
      </c>
      <c r="T1262">
        <v>0</v>
      </c>
      <c r="U1262">
        <v>260.01299999999998</v>
      </c>
      <c r="V1262">
        <v>0</v>
      </c>
      <c r="W1262" t="s">
        <v>1</v>
      </c>
    </row>
    <row r="1263" spans="1:23">
      <c r="A1263" t="s">
        <v>8563</v>
      </c>
      <c r="B1263" t="str">
        <f t="shared" si="80"/>
        <v>Mayo</v>
      </c>
      <c r="C1263" s="20" t="s">
        <v>8629</v>
      </c>
      <c r="D1263" t="s">
        <v>1</v>
      </c>
      <c r="E1263" t="s">
        <v>0</v>
      </c>
      <c r="F1263" t="str">
        <f t="shared" si="77"/>
        <v>CCF</v>
      </c>
      <c r="G1263" t="s">
        <v>8149</v>
      </c>
      <c r="H1263" t="s">
        <v>8150</v>
      </c>
      <c r="I1263">
        <v>2121</v>
      </c>
      <c r="J1263">
        <v>2121</v>
      </c>
      <c r="K1263" t="s">
        <v>233</v>
      </c>
      <c r="L1263" t="str">
        <f t="shared" si="78"/>
        <v>NIT</v>
      </c>
      <c r="M1263" t="str">
        <f t="shared" si="79"/>
        <v>06141408201017</v>
      </c>
      <c r="N1263" t="s">
        <v>234</v>
      </c>
      <c r="O1263">
        <v>0</v>
      </c>
      <c r="P1263">
        <v>0</v>
      </c>
      <c r="Q1263">
        <v>458.76</v>
      </c>
      <c r="R1263">
        <v>59.638800000000003</v>
      </c>
      <c r="S1263">
        <v>0</v>
      </c>
      <c r="T1263">
        <v>0</v>
      </c>
      <c r="U1263">
        <v>518.39879999999994</v>
      </c>
      <c r="V1263">
        <v>0</v>
      </c>
      <c r="W1263" t="s">
        <v>1</v>
      </c>
    </row>
    <row r="1264" spans="1:23">
      <c r="A1264" t="s">
        <v>8563</v>
      </c>
      <c r="B1264" t="str">
        <f t="shared" si="80"/>
        <v>Mayo</v>
      </c>
      <c r="C1264" s="20" t="s">
        <v>8629</v>
      </c>
      <c r="D1264" t="s">
        <v>1</v>
      </c>
      <c r="E1264" t="s">
        <v>0</v>
      </c>
      <c r="F1264" t="str">
        <f t="shared" si="77"/>
        <v>CCF</v>
      </c>
      <c r="G1264" t="s">
        <v>8149</v>
      </c>
      <c r="H1264" t="s">
        <v>8150</v>
      </c>
      <c r="I1264">
        <v>2122</v>
      </c>
      <c r="J1264">
        <v>2122</v>
      </c>
      <c r="K1264" t="s">
        <v>327</v>
      </c>
      <c r="L1264" t="str">
        <f t="shared" si="78"/>
        <v>NIT</v>
      </c>
      <c r="M1264" t="str">
        <f t="shared" si="79"/>
        <v>06140512181021</v>
      </c>
      <c r="N1264" t="s">
        <v>328</v>
      </c>
      <c r="O1264">
        <v>0</v>
      </c>
      <c r="P1264">
        <v>0</v>
      </c>
      <c r="Q1264">
        <v>409.8</v>
      </c>
      <c r="R1264">
        <v>53.274000000000001</v>
      </c>
      <c r="S1264">
        <v>0</v>
      </c>
      <c r="T1264">
        <v>0</v>
      </c>
      <c r="U1264">
        <v>463.07400000000001</v>
      </c>
      <c r="V1264">
        <v>0</v>
      </c>
      <c r="W1264" t="s">
        <v>1</v>
      </c>
    </row>
    <row r="1265" spans="1:23">
      <c r="A1265" t="s">
        <v>8563</v>
      </c>
      <c r="B1265" t="str">
        <f t="shared" si="80"/>
        <v>Mayo</v>
      </c>
      <c r="C1265" s="20" t="s">
        <v>8629</v>
      </c>
      <c r="D1265" t="s">
        <v>1</v>
      </c>
      <c r="E1265" t="s">
        <v>0</v>
      </c>
      <c r="F1265" t="str">
        <f t="shared" si="77"/>
        <v>CCF</v>
      </c>
      <c r="G1265" t="s">
        <v>8149</v>
      </c>
      <c r="H1265" t="s">
        <v>8150</v>
      </c>
      <c r="I1265">
        <v>2123</v>
      </c>
      <c r="J1265">
        <v>2123</v>
      </c>
      <c r="K1265">
        <v>0</v>
      </c>
      <c r="L1265" t="str">
        <f t="shared" si="78"/>
        <v>DUI</v>
      </c>
      <c r="M1265" t="str">
        <f t="shared" si="79"/>
        <v>029325223</v>
      </c>
      <c r="N1265" t="s">
        <v>8631</v>
      </c>
      <c r="O1265">
        <v>0</v>
      </c>
      <c r="P1265">
        <v>0</v>
      </c>
      <c r="Q1265">
        <v>101.16</v>
      </c>
      <c r="R1265">
        <v>13.1508</v>
      </c>
      <c r="S1265">
        <v>0</v>
      </c>
      <c r="T1265">
        <v>0</v>
      </c>
      <c r="U1265">
        <v>114.3108</v>
      </c>
      <c r="V1265" t="s">
        <v>8630</v>
      </c>
      <c r="W1265" t="s">
        <v>1</v>
      </c>
    </row>
    <row r="1266" spans="1:23">
      <c r="A1266" t="s">
        <v>8563</v>
      </c>
      <c r="B1266" t="str">
        <f t="shared" si="80"/>
        <v>Mayo</v>
      </c>
      <c r="C1266" s="20" t="s">
        <v>8629</v>
      </c>
      <c r="D1266" t="s">
        <v>1</v>
      </c>
      <c r="E1266" t="s">
        <v>0</v>
      </c>
      <c r="F1266" t="str">
        <f t="shared" si="77"/>
        <v>CCF</v>
      </c>
      <c r="G1266" t="s">
        <v>8149</v>
      </c>
      <c r="H1266" t="s">
        <v>8150</v>
      </c>
      <c r="I1266">
        <v>2124</v>
      </c>
      <c r="J1266">
        <v>2124</v>
      </c>
      <c r="K1266" t="s">
        <v>417</v>
      </c>
      <c r="L1266" t="str">
        <f t="shared" si="78"/>
        <v>NIT</v>
      </c>
      <c r="M1266" t="str">
        <f t="shared" si="79"/>
        <v>05021203781011</v>
      </c>
      <c r="N1266" t="s">
        <v>418</v>
      </c>
      <c r="O1266">
        <v>0</v>
      </c>
      <c r="P1266">
        <v>0</v>
      </c>
      <c r="Q1266">
        <v>205.9</v>
      </c>
      <c r="R1266">
        <v>26.767000000000003</v>
      </c>
      <c r="S1266">
        <v>0</v>
      </c>
      <c r="T1266">
        <v>0</v>
      </c>
      <c r="U1266">
        <v>232.667</v>
      </c>
      <c r="V1266">
        <v>0</v>
      </c>
      <c r="W1266" t="s">
        <v>1</v>
      </c>
    </row>
    <row r="1267" spans="1:23">
      <c r="A1267" t="s">
        <v>8563</v>
      </c>
      <c r="B1267" t="str">
        <f t="shared" si="80"/>
        <v>Mayo</v>
      </c>
      <c r="C1267" s="20" t="s">
        <v>8627</v>
      </c>
      <c r="D1267" t="s">
        <v>1</v>
      </c>
      <c r="E1267" t="s">
        <v>0</v>
      </c>
      <c r="F1267" t="str">
        <f t="shared" si="77"/>
        <v>CCF</v>
      </c>
      <c r="G1267" t="s">
        <v>8149</v>
      </c>
      <c r="H1267" t="s">
        <v>8150</v>
      </c>
      <c r="I1267">
        <v>2125</v>
      </c>
      <c r="J1267">
        <v>2125</v>
      </c>
      <c r="K1267" t="s">
        <v>7944</v>
      </c>
      <c r="L1267" t="str">
        <f t="shared" si="78"/>
        <v>NIT</v>
      </c>
      <c r="M1267" t="str">
        <f t="shared" si="79"/>
        <v>02021811851048</v>
      </c>
      <c r="N1267" t="s">
        <v>7945</v>
      </c>
      <c r="O1267">
        <v>0</v>
      </c>
      <c r="P1267">
        <v>0</v>
      </c>
      <c r="Q1267">
        <v>203.9</v>
      </c>
      <c r="R1267">
        <v>26.507000000000001</v>
      </c>
      <c r="S1267">
        <v>0</v>
      </c>
      <c r="T1267">
        <v>0</v>
      </c>
      <c r="U1267">
        <v>230.40700000000001</v>
      </c>
      <c r="V1267">
        <v>0</v>
      </c>
      <c r="W1267" t="s">
        <v>1</v>
      </c>
    </row>
    <row r="1268" spans="1:23">
      <c r="A1268" t="s">
        <v>8563</v>
      </c>
      <c r="B1268" t="str">
        <f t="shared" si="80"/>
        <v>Mayo</v>
      </c>
      <c r="C1268" s="20" t="s">
        <v>8627</v>
      </c>
      <c r="D1268" t="s">
        <v>1</v>
      </c>
      <c r="E1268" t="s">
        <v>0</v>
      </c>
      <c r="F1268" t="str">
        <f t="shared" si="77"/>
        <v>CCF</v>
      </c>
      <c r="G1268" t="s">
        <v>8149</v>
      </c>
      <c r="H1268" t="s">
        <v>8150</v>
      </c>
      <c r="I1268">
        <v>2126</v>
      </c>
      <c r="J1268">
        <v>2126</v>
      </c>
      <c r="K1268" t="s">
        <v>771</v>
      </c>
      <c r="L1268" t="str">
        <f t="shared" si="78"/>
        <v>NIT</v>
      </c>
      <c r="M1268" t="str">
        <f t="shared" si="79"/>
        <v>14112509741013</v>
      </c>
      <c r="N1268" t="s">
        <v>772</v>
      </c>
      <c r="O1268">
        <v>0</v>
      </c>
      <c r="P1268">
        <v>0</v>
      </c>
      <c r="Q1268">
        <v>101.95</v>
      </c>
      <c r="R1268">
        <v>13.253500000000001</v>
      </c>
      <c r="S1268">
        <v>0</v>
      </c>
      <c r="T1268">
        <v>0</v>
      </c>
      <c r="U1268">
        <v>115.20350000000001</v>
      </c>
      <c r="V1268">
        <v>0</v>
      </c>
      <c r="W1268" t="s">
        <v>1</v>
      </c>
    </row>
    <row r="1269" spans="1:23">
      <c r="A1269" t="s">
        <v>8563</v>
      </c>
      <c r="B1269" t="str">
        <f t="shared" si="80"/>
        <v>Mayo</v>
      </c>
      <c r="C1269" s="20" t="s">
        <v>8627</v>
      </c>
      <c r="D1269" t="s">
        <v>1</v>
      </c>
      <c r="E1269" t="s">
        <v>0</v>
      </c>
      <c r="F1269" t="str">
        <f t="shared" si="77"/>
        <v>CCF</v>
      </c>
      <c r="G1269" t="s">
        <v>8149</v>
      </c>
      <c r="H1269" t="s">
        <v>8150</v>
      </c>
      <c r="I1269">
        <v>2127</v>
      </c>
      <c r="J1269">
        <v>2127</v>
      </c>
      <c r="K1269" t="s">
        <v>512</v>
      </c>
      <c r="L1269" t="str">
        <f t="shared" si="78"/>
        <v>NIT</v>
      </c>
      <c r="M1269" t="str">
        <f t="shared" si="79"/>
        <v>06142703761225</v>
      </c>
      <c r="N1269" t="s">
        <v>513</v>
      </c>
      <c r="O1269">
        <v>0</v>
      </c>
      <c r="P1269">
        <v>0</v>
      </c>
      <c r="Q1269">
        <v>450.58</v>
      </c>
      <c r="R1269">
        <v>58.575400000000002</v>
      </c>
      <c r="S1269">
        <v>0</v>
      </c>
      <c r="T1269">
        <v>0</v>
      </c>
      <c r="U1269">
        <v>509.15539999999999</v>
      </c>
      <c r="V1269">
        <v>0</v>
      </c>
      <c r="W1269" t="s">
        <v>1</v>
      </c>
    </row>
    <row r="1270" spans="1:23">
      <c r="A1270" t="s">
        <v>8563</v>
      </c>
      <c r="B1270" t="str">
        <f t="shared" si="80"/>
        <v>Mayo</v>
      </c>
      <c r="C1270" s="20" t="s">
        <v>8627</v>
      </c>
      <c r="D1270" t="s">
        <v>1</v>
      </c>
      <c r="E1270" t="s">
        <v>0</v>
      </c>
      <c r="F1270" t="str">
        <f t="shared" si="77"/>
        <v>CCF</v>
      </c>
      <c r="G1270" t="s">
        <v>8149</v>
      </c>
      <c r="H1270" t="s">
        <v>8150</v>
      </c>
      <c r="I1270">
        <v>2128</v>
      </c>
      <c r="J1270">
        <v>2128</v>
      </c>
      <c r="K1270" t="s">
        <v>239</v>
      </c>
      <c r="L1270" t="str">
        <f t="shared" si="78"/>
        <v>NIT</v>
      </c>
      <c r="M1270" t="str">
        <f t="shared" si="79"/>
        <v>12171207011015</v>
      </c>
      <c r="N1270" t="s">
        <v>240</v>
      </c>
      <c r="O1270">
        <v>0</v>
      </c>
      <c r="P1270">
        <v>0</v>
      </c>
      <c r="Q1270">
        <v>5065.42</v>
      </c>
      <c r="R1270">
        <v>658.50459999999998</v>
      </c>
      <c r="S1270">
        <v>0</v>
      </c>
      <c r="T1270">
        <v>0</v>
      </c>
      <c r="U1270">
        <v>5723.9246000000003</v>
      </c>
      <c r="V1270">
        <v>0</v>
      </c>
      <c r="W1270" t="s">
        <v>1</v>
      </c>
    </row>
    <row r="1271" spans="1:23">
      <c r="A1271" t="s">
        <v>8563</v>
      </c>
      <c r="B1271" t="str">
        <f t="shared" si="80"/>
        <v>Mayo</v>
      </c>
      <c r="C1271" s="20" t="s">
        <v>8627</v>
      </c>
      <c r="D1271" t="s">
        <v>1</v>
      </c>
      <c r="E1271" t="s">
        <v>0</v>
      </c>
      <c r="F1271" t="str">
        <f t="shared" si="77"/>
        <v>CCF</v>
      </c>
      <c r="G1271" t="s">
        <v>8149</v>
      </c>
      <c r="H1271" t="s">
        <v>8150</v>
      </c>
      <c r="I1271">
        <v>2129</v>
      </c>
      <c r="J1271">
        <v>2129</v>
      </c>
      <c r="K1271" t="s">
        <v>189</v>
      </c>
      <c r="L1271" t="str">
        <f t="shared" si="78"/>
        <v>NIT</v>
      </c>
      <c r="M1271" t="str">
        <f t="shared" si="79"/>
        <v>06140711111016</v>
      </c>
      <c r="N1271" t="s">
        <v>190</v>
      </c>
      <c r="O1271">
        <v>0</v>
      </c>
      <c r="P1271">
        <v>0</v>
      </c>
      <c r="Q1271">
        <v>306.25</v>
      </c>
      <c r="R1271">
        <v>39.8125</v>
      </c>
      <c r="S1271">
        <v>0</v>
      </c>
      <c r="T1271">
        <v>0</v>
      </c>
      <c r="U1271">
        <v>346.0625</v>
      </c>
      <c r="V1271">
        <v>0</v>
      </c>
      <c r="W1271" t="s">
        <v>1</v>
      </c>
    </row>
    <row r="1272" spans="1:23">
      <c r="A1272" t="s">
        <v>8563</v>
      </c>
      <c r="B1272" t="str">
        <f t="shared" si="80"/>
        <v>Mayo</v>
      </c>
      <c r="C1272" s="20" t="s">
        <v>8627</v>
      </c>
      <c r="D1272" t="s">
        <v>1</v>
      </c>
      <c r="E1272" t="s">
        <v>0</v>
      </c>
      <c r="F1272" t="str">
        <f t="shared" si="77"/>
        <v>CCF</v>
      </c>
      <c r="G1272" t="s">
        <v>8149</v>
      </c>
      <c r="H1272" t="s">
        <v>8150</v>
      </c>
      <c r="I1272">
        <v>2130</v>
      </c>
      <c r="J1272">
        <v>2130</v>
      </c>
      <c r="K1272" t="s">
        <v>626</v>
      </c>
      <c r="L1272" t="str">
        <f t="shared" si="78"/>
        <v>NIT</v>
      </c>
      <c r="M1272" t="str">
        <f t="shared" si="79"/>
        <v>10100906600010</v>
      </c>
      <c r="N1272" t="s">
        <v>627</v>
      </c>
      <c r="O1272">
        <v>0</v>
      </c>
      <c r="P1272">
        <v>0</v>
      </c>
      <c r="Q1272">
        <v>19.84</v>
      </c>
      <c r="R1272">
        <v>2.5792000000000002</v>
      </c>
      <c r="S1272">
        <v>0</v>
      </c>
      <c r="T1272">
        <v>0</v>
      </c>
      <c r="U1272">
        <v>22.4192</v>
      </c>
      <c r="V1272">
        <v>0</v>
      </c>
      <c r="W1272" t="s">
        <v>1</v>
      </c>
    </row>
    <row r="1273" spans="1:23">
      <c r="A1273" t="s">
        <v>8563</v>
      </c>
      <c r="B1273" t="str">
        <f t="shared" si="80"/>
        <v>Mayo</v>
      </c>
      <c r="C1273" s="20" t="s">
        <v>8627</v>
      </c>
      <c r="D1273" t="s">
        <v>1</v>
      </c>
      <c r="E1273" t="s">
        <v>0</v>
      </c>
      <c r="F1273" t="str">
        <f t="shared" si="77"/>
        <v>CCF</v>
      </c>
      <c r="G1273" t="s">
        <v>8149</v>
      </c>
      <c r="H1273" t="s">
        <v>8150</v>
      </c>
      <c r="I1273">
        <v>2131</v>
      </c>
      <c r="J1273">
        <v>2131</v>
      </c>
      <c r="K1273" t="s">
        <v>118</v>
      </c>
      <c r="L1273" t="str">
        <f t="shared" si="78"/>
        <v>NIT</v>
      </c>
      <c r="M1273" t="str">
        <f t="shared" si="79"/>
        <v>06141106071025</v>
      </c>
      <c r="N1273" t="s">
        <v>119</v>
      </c>
      <c r="O1273">
        <v>0</v>
      </c>
      <c r="P1273">
        <v>0</v>
      </c>
      <c r="Q1273">
        <v>98.47</v>
      </c>
      <c r="R1273">
        <v>12.8011</v>
      </c>
      <c r="S1273">
        <v>0</v>
      </c>
      <c r="T1273">
        <v>0</v>
      </c>
      <c r="U1273">
        <v>111.2711</v>
      </c>
      <c r="V1273">
        <v>0</v>
      </c>
      <c r="W1273" t="s">
        <v>1</v>
      </c>
    </row>
    <row r="1274" spans="1:23">
      <c r="A1274" t="s">
        <v>8563</v>
      </c>
      <c r="B1274" t="str">
        <f t="shared" si="80"/>
        <v>Mayo</v>
      </c>
      <c r="C1274" s="20" t="s">
        <v>8627</v>
      </c>
      <c r="D1274" t="s">
        <v>1</v>
      </c>
      <c r="E1274" t="s">
        <v>0</v>
      </c>
      <c r="F1274" t="str">
        <f t="shared" si="77"/>
        <v>CCF</v>
      </c>
      <c r="G1274" t="s">
        <v>8149</v>
      </c>
      <c r="H1274" t="s">
        <v>8150</v>
      </c>
      <c r="I1274">
        <v>2132</v>
      </c>
      <c r="J1274">
        <v>2132</v>
      </c>
      <c r="K1274" t="s">
        <v>471</v>
      </c>
      <c r="L1274" t="str">
        <f t="shared" si="78"/>
        <v>NIT</v>
      </c>
      <c r="M1274" t="str">
        <f t="shared" si="79"/>
        <v>06142010671133</v>
      </c>
      <c r="N1274" t="s">
        <v>472</v>
      </c>
      <c r="O1274">
        <v>0</v>
      </c>
      <c r="P1274">
        <v>0</v>
      </c>
      <c r="Q1274">
        <v>40.770000000000003</v>
      </c>
      <c r="R1274">
        <v>5.3001000000000005</v>
      </c>
      <c r="S1274">
        <v>0</v>
      </c>
      <c r="T1274">
        <v>0</v>
      </c>
      <c r="U1274">
        <v>46.070100000000004</v>
      </c>
      <c r="V1274">
        <v>0</v>
      </c>
      <c r="W1274" t="s">
        <v>1</v>
      </c>
    </row>
    <row r="1275" spans="1:23">
      <c r="A1275" t="s">
        <v>8563</v>
      </c>
      <c r="B1275" t="str">
        <f t="shared" si="80"/>
        <v>Mayo</v>
      </c>
      <c r="C1275" s="20" t="s">
        <v>8627</v>
      </c>
      <c r="D1275" t="s">
        <v>1</v>
      </c>
      <c r="E1275" t="s">
        <v>0</v>
      </c>
      <c r="F1275" t="str">
        <f t="shared" si="77"/>
        <v>CCF</v>
      </c>
      <c r="G1275" t="s">
        <v>8149</v>
      </c>
      <c r="H1275" t="s">
        <v>8150</v>
      </c>
      <c r="I1275">
        <v>2133</v>
      </c>
      <c r="J1275">
        <v>2133</v>
      </c>
      <c r="K1275">
        <v>0</v>
      </c>
      <c r="L1275" t="str">
        <f t="shared" si="78"/>
        <v>DUI</v>
      </c>
      <c r="M1275" t="str">
        <f t="shared" si="79"/>
        <v>048843109</v>
      </c>
      <c r="N1275" t="s">
        <v>1326</v>
      </c>
      <c r="O1275">
        <v>0</v>
      </c>
      <c r="P1275">
        <v>0</v>
      </c>
      <c r="Q1275">
        <v>1427.24</v>
      </c>
      <c r="R1275">
        <v>185.5412</v>
      </c>
      <c r="S1275">
        <v>0</v>
      </c>
      <c r="T1275">
        <v>0</v>
      </c>
      <c r="U1275">
        <v>1612.7811999999999</v>
      </c>
      <c r="V1275" t="s">
        <v>8628</v>
      </c>
      <c r="W1275" t="s">
        <v>1</v>
      </c>
    </row>
    <row r="1276" spans="1:23">
      <c r="A1276" t="s">
        <v>8563</v>
      </c>
      <c r="B1276" t="str">
        <f t="shared" si="80"/>
        <v>Mayo</v>
      </c>
      <c r="C1276" s="20" t="s">
        <v>8627</v>
      </c>
      <c r="D1276" t="s">
        <v>1</v>
      </c>
      <c r="E1276" t="s">
        <v>0</v>
      </c>
      <c r="F1276" t="str">
        <f t="shared" si="77"/>
        <v>CCF</v>
      </c>
      <c r="G1276" t="s">
        <v>8149</v>
      </c>
      <c r="H1276" t="s">
        <v>8150</v>
      </c>
      <c r="I1276">
        <v>2134</v>
      </c>
      <c r="J1276">
        <v>2134</v>
      </c>
      <c r="K1276" t="s">
        <v>291</v>
      </c>
      <c r="L1276" t="str">
        <f t="shared" si="78"/>
        <v>NIT</v>
      </c>
      <c r="M1276" t="str">
        <f t="shared" si="79"/>
        <v>06142901991058</v>
      </c>
      <c r="N1276" t="s">
        <v>292</v>
      </c>
      <c r="O1276">
        <v>0</v>
      </c>
      <c r="P1276">
        <v>0</v>
      </c>
      <c r="Q1276">
        <v>1957.37</v>
      </c>
      <c r="R1276">
        <v>254.4581</v>
      </c>
      <c r="S1276">
        <v>0</v>
      </c>
      <c r="T1276">
        <v>0</v>
      </c>
      <c r="U1276">
        <v>2211.8280999999997</v>
      </c>
      <c r="V1276">
        <v>0</v>
      </c>
      <c r="W1276" t="s">
        <v>1</v>
      </c>
    </row>
    <row r="1277" spans="1:23">
      <c r="A1277" t="s">
        <v>8563</v>
      </c>
      <c r="B1277" t="str">
        <f t="shared" si="80"/>
        <v>Mayo</v>
      </c>
      <c r="C1277" s="20" t="s">
        <v>8627</v>
      </c>
      <c r="D1277" t="s">
        <v>1</v>
      </c>
      <c r="E1277" t="s">
        <v>0</v>
      </c>
      <c r="F1277" t="str">
        <f t="shared" si="77"/>
        <v>CCF</v>
      </c>
      <c r="G1277" t="s">
        <v>8149</v>
      </c>
      <c r="H1277" t="s">
        <v>8150</v>
      </c>
      <c r="I1277">
        <v>2135</v>
      </c>
      <c r="J1277">
        <v>2135</v>
      </c>
      <c r="K1277">
        <v>0</v>
      </c>
      <c r="L1277" t="str">
        <f t="shared" si="78"/>
        <v>DUI</v>
      </c>
      <c r="M1277" t="str">
        <f t="shared" si="79"/>
        <v>021648009</v>
      </c>
      <c r="N1277" t="s">
        <v>296</v>
      </c>
      <c r="O1277">
        <v>0</v>
      </c>
      <c r="P1277">
        <v>0</v>
      </c>
      <c r="Q1277">
        <v>389.41</v>
      </c>
      <c r="R1277">
        <v>50.623300000000008</v>
      </c>
      <c r="S1277">
        <v>0</v>
      </c>
      <c r="T1277">
        <v>0</v>
      </c>
      <c r="U1277">
        <v>440.03330000000005</v>
      </c>
      <c r="V1277" t="s">
        <v>8441</v>
      </c>
      <c r="W1277" t="s">
        <v>1</v>
      </c>
    </row>
    <row r="1278" spans="1:23">
      <c r="A1278" t="s">
        <v>8563</v>
      </c>
      <c r="B1278" t="str">
        <f t="shared" si="80"/>
        <v>Mayo</v>
      </c>
      <c r="C1278" s="20" t="s">
        <v>8627</v>
      </c>
      <c r="D1278" t="s">
        <v>1</v>
      </c>
      <c r="E1278" t="s">
        <v>0</v>
      </c>
      <c r="F1278" t="str">
        <f t="shared" si="77"/>
        <v>CCF</v>
      </c>
      <c r="G1278" t="s">
        <v>8149</v>
      </c>
      <c r="H1278" t="s">
        <v>8150</v>
      </c>
      <c r="I1278">
        <v>2136</v>
      </c>
      <c r="J1278">
        <v>2136</v>
      </c>
      <c r="K1278" t="s">
        <v>315</v>
      </c>
      <c r="L1278" t="str">
        <f t="shared" si="78"/>
        <v>NIT</v>
      </c>
      <c r="M1278" t="str">
        <f t="shared" si="79"/>
        <v>14163101061010</v>
      </c>
      <c r="N1278" t="s">
        <v>316</v>
      </c>
      <c r="O1278">
        <v>0</v>
      </c>
      <c r="P1278">
        <v>0</v>
      </c>
      <c r="Q1278">
        <v>809.06</v>
      </c>
      <c r="R1278">
        <v>105.17779999999999</v>
      </c>
      <c r="S1278">
        <v>0</v>
      </c>
      <c r="T1278">
        <v>0</v>
      </c>
      <c r="U1278">
        <v>914.23779999999988</v>
      </c>
      <c r="V1278">
        <v>0</v>
      </c>
      <c r="W1278" t="s">
        <v>1</v>
      </c>
    </row>
    <row r="1279" spans="1:23">
      <c r="A1279" t="s">
        <v>8563</v>
      </c>
      <c r="B1279" t="str">
        <f t="shared" si="80"/>
        <v>Mayo</v>
      </c>
      <c r="C1279" s="20" t="s">
        <v>8627</v>
      </c>
      <c r="D1279" t="s">
        <v>1</v>
      </c>
      <c r="E1279" t="s">
        <v>0</v>
      </c>
      <c r="F1279" t="str">
        <f t="shared" si="77"/>
        <v>CCF</v>
      </c>
      <c r="G1279" t="s">
        <v>8149</v>
      </c>
      <c r="H1279" t="s">
        <v>8150</v>
      </c>
      <c r="I1279">
        <v>2137</v>
      </c>
      <c r="J1279">
        <v>2137</v>
      </c>
      <c r="K1279">
        <v>0</v>
      </c>
      <c r="L1279" t="str">
        <f t="shared" si="78"/>
        <v>DUI</v>
      </c>
      <c r="M1279" t="str">
        <f t="shared" si="79"/>
        <v>018717409</v>
      </c>
      <c r="N1279" t="s">
        <v>322</v>
      </c>
      <c r="O1279">
        <v>0</v>
      </c>
      <c r="P1279">
        <v>0</v>
      </c>
      <c r="Q1279">
        <v>61.17</v>
      </c>
      <c r="R1279">
        <v>7.9521000000000006</v>
      </c>
      <c r="S1279">
        <v>0</v>
      </c>
      <c r="T1279">
        <v>0</v>
      </c>
      <c r="U1279">
        <v>69.122100000000003</v>
      </c>
      <c r="V1279" t="s">
        <v>8383</v>
      </c>
      <c r="W1279" t="s">
        <v>1</v>
      </c>
    </row>
    <row r="1280" spans="1:23">
      <c r="A1280" t="s">
        <v>8563</v>
      </c>
      <c r="B1280" t="str">
        <f t="shared" si="80"/>
        <v>Mayo</v>
      </c>
      <c r="C1280" s="20" t="s">
        <v>8627</v>
      </c>
      <c r="D1280" t="s">
        <v>1</v>
      </c>
      <c r="E1280" t="s">
        <v>0</v>
      </c>
      <c r="F1280" t="str">
        <f t="shared" si="77"/>
        <v>CCF</v>
      </c>
      <c r="G1280" t="s">
        <v>8149</v>
      </c>
      <c r="H1280" t="s">
        <v>8150</v>
      </c>
      <c r="I1280">
        <v>2138</v>
      </c>
      <c r="J1280">
        <v>2138</v>
      </c>
      <c r="K1280" t="s">
        <v>333</v>
      </c>
      <c r="L1280" t="str">
        <f t="shared" si="78"/>
        <v>NIT</v>
      </c>
      <c r="M1280" t="str">
        <f t="shared" si="79"/>
        <v>06140607941015</v>
      </c>
      <c r="N1280" t="s">
        <v>334</v>
      </c>
      <c r="O1280">
        <v>0</v>
      </c>
      <c r="P1280">
        <v>0</v>
      </c>
      <c r="Q1280">
        <v>81.55</v>
      </c>
      <c r="R1280">
        <v>10.6015</v>
      </c>
      <c r="S1280">
        <v>0</v>
      </c>
      <c r="T1280">
        <v>0</v>
      </c>
      <c r="U1280">
        <v>92.151499999999999</v>
      </c>
      <c r="V1280">
        <v>0</v>
      </c>
      <c r="W1280" t="s">
        <v>1</v>
      </c>
    </row>
    <row r="1281" spans="1:23">
      <c r="A1281" t="s">
        <v>8563</v>
      </c>
      <c r="B1281" t="str">
        <f t="shared" si="80"/>
        <v>Mayo</v>
      </c>
      <c r="C1281" s="20" t="s">
        <v>8627</v>
      </c>
      <c r="D1281" t="s">
        <v>1</v>
      </c>
      <c r="E1281" t="s">
        <v>0</v>
      </c>
      <c r="F1281" t="str">
        <f t="shared" si="77"/>
        <v>CCF</v>
      </c>
      <c r="G1281" t="s">
        <v>8149</v>
      </c>
      <c r="H1281" t="s">
        <v>8150</v>
      </c>
      <c r="I1281">
        <v>2139</v>
      </c>
      <c r="J1281">
        <v>2139</v>
      </c>
      <c r="K1281" t="s">
        <v>902</v>
      </c>
      <c r="L1281" t="str">
        <f t="shared" si="78"/>
        <v>NIT</v>
      </c>
      <c r="M1281" t="str">
        <f t="shared" si="79"/>
        <v>12120709841018</v>
      </c>
      <c r="N1281" t="s">
        <v>903</v>
      </c>
      <c r="O1281">
        <v>0</v>
      </c>
      <c r="P1281">
        <v>0</v>
      </c>
      <c r="Q1281">
        <v>303.91000000000003</v>
      </c>
      <c r="R1281">
        <v>39.508300000000006</v>
      </c>
      <c r="S1281">
        <v>0</v>
      </c>
      <c r="T1281">
        <v>0</v>
      </c>
      <c r="U1281">
        <v>343.41830000000004</v>
      </c>
      <c r="V1281">
        <v>0</v>
      </c>
      <c r="W1281" t="s">
        <v>1</v>
      </c>
    </row>
    <row r="1282" spans="1:23">
      <c r="A1282" t="s">
        <v>8563</v>
      </c>
      <c r="B1282" t="str">
        <f t="shared" si="80"/>
        <v>Mayo</v>
      </c>
      <c r="C1282" s="20" t="s">
        <v>8627</v>
      </c>
      <c r="D1282" t="s">
        <v>1</v>
      </c>
      <c r="E1282" t="s">
        <v>0</v>
      </c>
      <c r="F1282" t="str">
        <f t="shared" si="77"/>
        <v>CCF</v>
      </c>
      <c r="G1282" t="s">
        <v>8149</v>
      </c>
      <c r="H1282" t="s">
        <v>8150</v>
      </c>
      <c r="I1282">
        <v>2140</v>
      </c>
      <c r="J1282">
        <v>2140</v>
      </c>
      <c r="K1282" t="s">
        <v>165</v>
      </c>
      <c r="L1282" t="str">
        <f t="shared" si="78"/>
        <v>NIT</v>
      </c>
      <c r="M1282" t="str">
        <f t="shared" si="79"/>
        <v>06141303741210</v>
      </c>
      <c r="N1282" t="s">
        <v>166</v>
      </c>
      <c r="O1282">
        <v>0</v>
      </c>
      <c r="P1282">
        <v>0</v>
      </c>
      <c r="Q1282">
        <v>224.28</v>
      </c>
      <c r="R1282">
        <v>29.156400000000001</v>
      </c>
      <c r="S1282">
        <v>0</v>
      </c>
      <c r="T1282">
        <v>0</v>
      </c>
      <c r="U1282">
        <v>253.43639999999999</v>
      </c>
      <c r="V1282">
        <v>0</v>
      </c>
      <c r="W1282" t="s">
        <v>1</v>
      </c>
    </row>
    <row r="1283" spans="1:23">
      <c r="A1283" t="s">
        <v>8563</v>
      </c>
      <c r="B1283" t="str">
        <f t="shared" si="80"/>
        <v>Mayo</v>
      </c>
      <c r="C1283" s="20" t="s">
        <v>8627</v>
      </c>
      <c r="D1283" t="s">
        <v>1</v>
      </c>
      <c r="E1283" t="s">
        <v>0</v>
      </c>
      <c r="F1283" t="str">
        <f t="shared" ref="F1283:F1346" si="81">IF(E1283="05","Nota de crédito","CCF")</f>
        <v>CCF</v>
      </c>
      <c r="G1283" t="s">
        <v>8149</v>
      </c>
      <c r="H1283" t="s">
        <v>8150</v>
      </c>
      <c r="I1283">
        <v>2141</v>
      </c>
      <c r="J1283">
        <v>2141</v>
      </c>
      <c r="K1283" t="s">
        <v>1006</v>
      </c>
      <c r="L1283" t="str">
        <f t="shared" ref="L1283:L1346" si="82">IF(K1283=0,"DUI","NIT")</f>
        <v>NIT</v>
      </c>
      <c r="M1283" t="str">
        <f t="shared" ref="M1283:M1346" si="83">IF(K1283=0,V1283,K1283)</f>
        <v>05121609510010</v>
      </c>
      <c r="N1283" t="s">
        <v>1007</v>
      </c>
      <c r="O1283">
        <v>0</v>
      </c>
      <c r="P1283">
        <v>0</v>
      </c>
      <c r="Q1283">
        <v>511.73</v>
      </c>
      <c r="R1283">
        <v>66.524900000000002</v>
      </c>
      <c r="S1283">
        <v>0</v>
      </c>
      <c r="T1283">
        <v>0</v>
      </c>
      <c r="U1283">
        <v>578.25490000000002</v>
      </c>
      <c r="V1283">
        <v>0</v>
      </c>
      <c r="W1283" t="s">
        <v>1</v>
      </c>
    </row>
    <row r="1284" spans="1:23">
      <c r="A1284" t="s">
        <v>8563</v>
      </c>
      <c r="B1284" t="str">
        <f t="shared" si="80"/>
        <v>Mayo</v>
      </c>
      <c r="C1284" s="20" t="s">
        <v>8627</v>
      </c>
      <c r="D1284" t="s">
        <v>1</v>
      </c>
      <c r="E1284" t="s">
        <v>0</v>
      </c>
      <c r="F1284" t="str">
        <f t="shared" si="81"/>
        <v>CCF</v>
      </c>
      <c r="G1284" t="s">
        <v>8149</v>
      </c>
      <c r="H1284" t="s">
        <v>8150</v>
      </c>
      <c r="I1284">
        <v>2142</v>
      </c>
      <c r="J1284">
        <v>2142</v>
      </c>
      <c r="K1284" t="s">
        <v>634</v>
      </c>
      <c r="L1284" t="str">
        <f t="shared" si="82"/>
        <v>NIT</v>
      </c>
      <c r="M1284" t="str">
        <f t="shared" si="83"/>
        <v>06142508161086</v>
      </c>
      <c r="N1284" t="s">
        <v>635</v>
      </c>
      <c r="O1284">
        <v>0</v>
      </c>
      <c r="P1284">
        <v>0</v>
      </c>
      <c r="Q1284">
        <v>460.2</v>
      </c>
      <c r="R1284">
        <v>59.826000000000001</v>
      </c>
      <c r="S1284">
        <v>0</v>
      </c>
      <c r="T1284">
        <v>0</v>
      </c>
      <c r="U1284">
        <v>520.02599999999995</v>
      </c>
      <c r="V1284">
        <v>0</v>
      </c>
      <c r="W1284" t="s">
        <v>1</v>
      </c>
    </row>
    <row r="1285" spans="1:23">
      <c r="A1285" t="s">
        <v>8563</v>
      </c>
      <c r="B1285" t="str">
        <f t="shared" si="80"/>
        <v>Mayo</v>
      </c>
      <c r="C1285" s="20" t="s">
        <v>8627</v>
      </c>
      <c r="D1285" t="s">
        <v>1</v>
      </c>
      <c r="E1285" t="s">
        <v>0</v>
      </c>
      <c r="F1285" t="str">
        <f t="shared" si="81"/>
        <v>CCF</v>
      </c>
      <c r="G1285" t="s">
        <v>8149</v>
      </c>
      <c r="H1285" t="s">
        <v>8150</v>
      </c>
      <c r="I1285">
        <v>2143</v>
      </c>
      <c r="J1285">
        <v>2143</v>
      </c>
      <c r="K1285" t="s">
        <v>118</v>
      </c>
      <c r="L1285" t="str">
        <f t="shared" si="82"/>
        <v>NIT</v>
      </c>
      <c r="M1285" t="str">
        <f t="shared" si="83"/>
        <v>06141106071025</v>
      </c>
      <c r="N1285" t="s">
        <v>119</v>
      </c>
      <c r="O1285">
        <v>0</v>
      </c>
      <c r="P1285">
        <v>0</v>
      </c>
      <c r="Q1285">
        <v>106.37</v>
      </c>
      <c r="R1285">
        <v>13.828100000000001</v>
      </c>
      <c r="S1285">
        <v>0</v>
      </c>
      <c r="T1285">
        <v>0</v>
      </c>
      <c r="U1285">
        <v>120.19810000000001</v>
      </c>
      <c r="V1285">
        <v>0</v>
      </c>
      <c r="W1285" t="s">
        <v>1</v>
      </c>
    </row>
    <row r="1286" spans="1:23">
      <c r="A1286" t="s">
        <v>8563</v>
      </c>
      <c r="B1286" t="str">
        <f t="shared" si="80"/>
        <v>Mayo</v>
      </c>
      <c r="C1286" s="20" t="s">
        <v>8627</v>
      </c>
      <c r="D1286" t="s">
        <v>1</v>
      </c>
      <c r="E1286" t="s">
        <v>0</v>
      </c>
      <c r="F1286" t="str">
        <f t="shared" si="81"/>
        <v>CCF</v>
      </c>
      <c r="G1286" t="s">
        <v>8149</v>
      </c>
      <c r="H1286" t="s">
        <v>8150</v>
      </c>
      <c r="I1286">
        <v>2144</v>
      </c>
      <c r="J1286">
        <v>2144</v>
      </c>
      <c r="K1286" t="s">
        <v>118</v>
      </c>
      <c r="L1286" t="str">
        <f t="shared" si="82"/>
        <v>NIT</v>
      </c>
      <c r="M1286" t="str">
        <f t="shared" si="83"/>
        <v>06141106071025</v>
      </c>
      <c r="N1286" t="s">
        <v>119</v>
      </c>
      <c r="O1286">
        <v>0</v>
      </c>
      <c r="P1286">
        <v>0</v>
      </c>
      <c r="Q1286">
        <v>39.450000000000003</v>
      </c>
      <c r="R1286">
        <v>5.1285000000000007</v>
      </c>
      <c r="S1286">
        <v>0</v>
      </c>
      <c r="T1286">
        <v>0</v>
      </c>
      <c r="U1286">
        <v>44.578500000000005</v>
      </c>
      <c r="V1286">
        <v>0</v>
      </c>
      <c r="W1286" t="s">
        <v>1</v>
      </c>
    </row>
    <row r="1287" spans="1:23">
      <c r="A1287" t="s">
        <v>8563</v>
      </c>
      <c r="B1287" t="str">
        <f t="shared" si="80"/>
        <v>Mayo</v>
      </c>
      <c r="C1287" s="20" t="s">
        <v>8627</v>
      </c>
      <c r="D1287" t="s">
        <v>1</v>
      </c>
      <c r="E1287" t="s">
        <v>0</v>
      </c>
      <c r="F1287" t="str">
        <f t="shared" si="81"/>
        <v>CCF</v>
      </c>
      <c r="G1287" t="s">
        <v>8149</v>
      </c>
      <c r="H1287" t="s">
        <v>8150</v>
      </c>
      <c r="I1287">
        <v>2145</v>
      </c>
      <c r="J1287">
        <v>2145</v>
      </c>
      <c r="K1287">
        <v>0</v>
      </c>
      <c r="L1287" t="str">
        <f t="shared" si="82"/>
        <v>DUI</v>
      </c>
      <c r="M1287" t="str">
        <f t="shared" si="83"/>
        <v>018983466</v>
      </c>
      <c r="N1287" t="s">
        <v>1086</v>
      </c>
      <c r="O1287">
        <v>0</v>
      </c>
      <c r="P1287">
        <v>0</v>
      </c>
      <c r="Q1287">
        <v>450.58</v>
      </c>
      <c r="R1287">
        <v>58.575400000000002</v>
      </c>
      <c r="S1287">
        <v>0</v>
      </c>
      <c r="T1287">
        <v>0</v>
      </c>
      <c r="U1287">
        <v>509.15539999999999</v>
      </c>
      <c r="V1287" t="s">
        <v>8427</v>
      </c>
      <c r="W1287" t="s">
        <v>1</v>
      </c>
    </row>
    <row r="1288" spans="1:23">
      <c r="A1288" t="s">
        <v>8563</v>
      </c>
      <c r="B1288" t="str">
        <f t="shared" si="80"/>
        <v>Mayo</v>
      </c>
      <c r="C1288" s="20" t="s">
        <v>8627</v>
      </c>
      <c r="D1288" t="s">
        <v>1</v>
      </c>
      <c r="E1288" t="s">
        <v>0</v>
      </c>
      <c r="F1288" t="str">
        <f t="shared" si="81"/>
        <v>CCF</v>
      </c>
      <c r="G1288" t="s">
        <v>8149</v>
      </c>
      <c r="H1288" t="s">
        <v>8150</v>
      </c>
      <c r="I1288">
        <v>2146</v>
      </c>
      <c r="J1288">
        <v>2146</v>
      </c>
      <c r="K1288">
        <v>0</v>
      </c>
      <c r="L1288" t="str">
        <f t="shared" si="82"/>
        <v>DUI</v>
      </c>
      <c r="M1288" t="str">
        <f t="shared" si="83"/>
        <v>027009790</v>
      </c>
      <c r="N1288" t="s">
        <v>428</v>
      </c>
      <c r="O1288">
        <v>0</v>
      </c>
      <c r="P1288">
        <v>0</v>
      </c>
      <c r="Q1288">
        <v>90.5</v>
      </c>
      <c r="R1288">
        <v>11.765000000000001</v>
      </c>
      <c r="S1288">
        <v>0</v>
      </c>
      <c r="T1288">
        <v>0</v>
      </c>
      <c r="U1288">
        <v>102.265</v>
      </c>
      <c r="V1288" t="s">
        <v>8382</v>
      </c>
      <c r="W1288" t="s">
        <v>1</v>
      </c>
    </row>
    <row r="1289" spans="1:23">
      <c r="A1289" t="s">
        <v>8563</v>
      </c>
      <c r="B1289" t="str">
        <f t="shared" si="80"/>
        <v>Mayo</v>
      </c>
      <c r="C1289" s="20" t="s">
        <v>8627</v>
      </c>
      <c r="D1289" t="s">
        <v>1</v>
      </c>
      <c r="E1289" t="s">
        <v>0</v>
      </c>
      <c r="F1289" t="str">
        <f t="shared" si="81"/>
        <v>CCF</v>
      </c>
      <c r="G1289" t="s">
        <v>8149</v>
      </c>
      <c r="H1289" t="s">
        <v>8150</v>
      </c>
      <c r="I1289">
        <v>2147</v>
      </c>
      <c r="J1289">
        <v>2147</v>
      </c>
      <c r="K1289">
        <v>0</v>
      </c>
      <c r="L1289" t="str">
        <f t="shared" si="82"/>
        <v>DUI</v>
      </c>
      <c r="M1289" t="str">
        <f t="shared" si="83"/>
        <v>026130433</v>
      </c>
      <c r="N1289" t="s">
        <v>8430</v>
      </c>
      <c r="O1289">
        <v>0</v>
      </c>
      <c r="P1289">
        <v>0</v>
      </c>
      <c r="Q1289">
        <v>287.45999999999998</v>
      </c>
      <c r="R1289">
        <v>37.369799999999998</v>
      </c>
      <c r="S1289">
        <v>0</v>
      </c>
      <c r="T1289">
        <v>0</v>
      </c>
      <c r="U1289">
        <v>324.82979999999998</v>
      </c>
      <c r="V1289" t="s">
        <v>8429</v>
      </c>
      <c r="W1289" t="s">
        <v>1</v>
      </c>
    </row>
    <row r="1290" spans="1:23">
      <c r="A1290" t="s">
        <v>8563</v>
      </c>
      <c r="B1290" t="str">
        <f t="shared" si="80"/>
        <v>Mayo</v>
      </c>
      <c r="C1290" s="20" t="s">
        <v>8627</v>
      </c>
      <c r="D1290" t="s">
        <v>1</v>
      </c>
      <c r="E1290" t="s">
        <v>0</v>
      </c>
      <c r="F1290" t="str">
        <f t="shared" si="81"/>
        <v>CCF</v>
      </c>
      <c r="G1290" t="s">
        <v>8149</v>
      </c>
      <c r="H1290" t="s">
        <v>8150</v>
      </c>
      <c r="I1290">
        <v>2148</v>
      </c>
      <c r="J1290">
        <v>2148</v>
      </c>
      <c r="K1290">
        <v>0</v>
      </c>
      <c r="L1290" t="str">
        <f t="shared" si="82"/>
        <v>DUI</v>
      </c>
      <c r="M1290" t="str">
        <f t="shared" si="83"/>
        <v>026198025</v>
      </c>
      <c r="N1290" t="s">
        <v>482</v>
      </c>
      <c r="O1290">
        <v>0</v>
      </c>
      <c r="P1290">
        <v>0</v>
      </c>
      <c r="Q1290">
        <v>532.15</v>
      </c>
      <c r="R1290">
        <v>69.179500000000004</v>
      </c>
      <c r="S1290">
        <v>0</v>
      </c>
      <c r="T1290">
        <v>0</v>
      </c>
      <c r="U1290">
        <v>601.32949999999994</v>
      </c>
      <c r="V1290" t="s">
        <v>8398</v>
      </c>
      <c r="W1290" t="s">
        <v>1</v>
      </c>
    </row>
    <row r="1291" spans="1:23">
      <c r="A1291" t="s">
        <v>8563</v>
      </c>
      <c r="B1291" t="str">
        <f t="shared" si="80"/>
        <v>Mayo</v>
      </c>
      <c r="C1291" s="20" t="s">
        <v>8627</v>
      </c>
      <c r="D1291" t="s">
        <v>1</v>
      </c>
      <c r="E1291" t="s">
        <v>0</v>
      </c>
      <c r="F1291" t="str">
        <f t="shared" si="81"/>
        <v>CCF</v>
      </c>
      <c r="G1291" t="s">
        <v>8149</v>
      </c>
      <c r="H1291" t="s">
        <v>8150</v>
      </c>
      <c r="I1291">
        <v>2149</v>
      </c>
      <c r="J1291">
        <v>2149</v>
      </c>
      <c r="K1291" t="s">
        <v>91</v>
      </c>
      <c r="L1291" t="str">
        <f t="shared" si="82"/>
        <v>NIT</v>
      </c>
      <c r="M1291" t="str">
        <f t="shared" si="83"/>
        <v>02103008951013</v>
      </c>
      <c r="N1291" t="s">
        <v>92</v>
      </c>
      <c r="O1291">
        <v>0</v>
      </c>
      <c r="P1291">
        <v>0</v>
      </c>
      <c r="Q1291">
        <v>69.22</v>
      </c>
      <c r="R1291">
        <v>8.9985999999999997</v>
      </c>
      <c r="S1291">
        <v>0</v>
      </c>
      <c r="T1291">
        <v>0</v>
      </c>
      <c r="U1291">
        <v>78.218599999999995</v>
      </c>
      <c r="V1291">
        <v>0</v>
      </c>
      <c r="W1291" t="s">
        <v>1</v>
      </c>
    </row>
    <row r="1292" spans="1:23">
      <c r="A1292" t="s">
        <v>8563</v>
      </c>
      <c r="B1292" t="str">
        <f t="shared" si="80"/>
        <v>Mayo</v>
      </c>
      <c r="C1292" s="20" t="s">
        <v>8627</v>
      </c>
      <c r="D1292" t="s">
        <v>1</v>
      </c>
      <c r="E1292" t="s">
        <v>0</v>
      </c>
      <c r="F1292" t="str">
        <f t="shared" si="81"/>
        <v>CCF</v>
      </c>
      <c r="G1292" t="s">
        <v>8149</v>
      </c>
      <c r="H1292" t="s">
        <v>8150</v>
      </c>
      <c r="I1292">
        <v>2150</v>
      </c>
      <c r="J1292">
        <v>2150</v>
      </c>
      <c r="K1292" t="s">
        <v>118</v>
      </c>
      <c r="L1292" t="str">
        <f t="shared" si="82"/>
        <v>NIT</v>
      </c>
      <c r="M1292" t="str">
        <f t="shared" si="83"/>
        <v>06141106071025</v>
      </c>
      <c r="N1292" t="s">
        <v>119</v>
      </c>
      <c r="O1292">
        <v>0</v>
      </c>
      <c r="P1292">
        <v>0</v>
      </c>
      <c r="Q1292">
        <v>2134.44</v>
      </c>
      <c r="R1292">
        <v>277.47720000000004</v>
      </c>
      <c r="S1292">
        <v>0</v>
      </c>
      <c r="T1292">
        <v>0</v>
      </c>
      <c r="U1292">
        <v>2411.9171999999999</v>
      </c>
      <c r="V1292">
        <v>0</v>
      </c>
      <c r="W1292" t="s">
        <v>1</v>
      </c>
    </row>
    <row r="1293" spans="1:23">
      <c r="A1293" t="s">
        <v>8563</v>
      </c>
      <c r="B1293" t="str">
        <f t="shared" si="80"/>
        <v>Mayo</v>
      </c>
      <c r="C1293" s="20" t="s">
        <v>8627</v>
      </c>
      <c r="D1293" t="s">
        <v>1</v>
      </c>
      <c r="E1293" t="s">
        <v>0</v>
      </c>
      <c r="F1293" t="str">
        <f t="shared" si="81"/>
        <v>CCF</v>
      </c>
      <c r="G1293" t="s">
        <v>8149</v>
      </c>
      <c r="H1293" t="s">
        <v>8150</v>
      </c>
      <c r="I1293">
        <v>2151</v>
      </c>
      <c r="J1293">
        <v>2151</v>
      </c>
      <c r="K1293" t="s">
        <v>303</v>
      </c>
      <c r="L1293" t="str">
        <f t="shared" si="82"/>
        <v>NIT</v>
      </c>
      <c r="M1293" t="str">
        <f t="shared" si="83"/>
        <v>06142707041014</v>
      </c>
      <c r="N1293" t="s">
        <v>304</v>
      </c>
      <c r="O1293">
        <v>0</v>
      </c>
      <c r="P1293">
        <v>0</v>
      </c>
      <c r="Q1293">
        <v>17201.419999999998</v>
      </c>
      <c r="R1293">
        <v>2236.1846</v>
      </c>
      <c r="S1293">
        <v>0</v>
      </c>
      <c r="T1293">
        <v>0</v>
      </c>
      <c r="U1293">
        <v>19437.604599999999</v>
      </c>
      <c r="V1293">
        <v>0</v>
      </c>
      <c r="W1293" t="s">
        <v>1</v>
      </c>
    </row>
    <row r="1294" spans="1:23">
      <c r="A1294" t="s">
        <v>8563</v>
      </c>
      <c r="B1294" t="str">
        <f t="shared" si="80"/>
        <v>Mayo</v>
      </c>
      <c r="C1294" s="20" t="s">
        <v>8625</v>
      </c>
      <c r="D1294" t="s">
        <v>1</v>
      </c>
      <c r="E1294" t="s">
        <v>0</v>
      </c>
      <c r="F1294" t="str">
        <f t="shared" si="81"/>
        <v>CCF</v>
      </c>
      <c r="G1294" t="s">
        <v>8149</v>
      </c>
      <c r="H1294" t="s">
        <v>8150</v>
      </c>
      <c r="I1294">
        <v>2153</v>
      </c>
      <c r="J1294">
        <v>2153</v>
      </c>
      <c r="K1294" t="s">
        <v>118</v>
      </c>
      <c r="L1294" t="str">
        <f t="shared" si="82"/>
        <v>NIT</v>
      </c>
      <c r="M1294" t="str">
        <f t="shared" si="83"/>
        <v>06141106071025</v>
      </c>
      <c r="N1294" t="s">
        <v>119</v>
      </c>
      <c r="O1294">
        <v>0</v>
      </c>
      <c r="P1294">
        <v>0</v>
      </c>
      <c r="Q1294">
        <v>73.25</v>
      </c>
      <c r="R1294">
        <v>9.5225000000000009</v>
      </c>
      <c r="S1294">
        <v>0</v>
      </c>
      <c r="T1294">
        <v>0</v>
      </c>
      <c r="U1294">
        <v>82.772500000000008</v>
      </c>
      <c r="V1294">
        <v>0</v>
      </c>
      <c r="W1294" t="s">
        <v>1</v>
      </c>
    </row>
    <row r="1295" spans="1:23">
      <c r="A1295" t="s">
        <v>8563</v>
      </c>
      <c r="B1295" t="str">
        <f t="shared" si="80"/>
        <v>Mayo</v>
      </c>
      <c r="C1295" s="20" t="s">
        <v>8625</v>
      </c>
      <c r="D1295" t="s">
        <v>1</v>
      </c>
      <c r="E1295" t="s">
        <v>0</v>
      </c>
      <c r="F1295" t="str">
        <f t="shared" si="81"/>
        <v>CCF</v>
      </c>
      <c r="G1295" t="s">
        <v>8149</v>
      </c>
      <c r="H1295" t="s">
        <v>8150</v>
      </c>
      <c r="I1295">
        <v>2154</v>
      </c>
      <c r="J1295">
        <v>2154</v>
      </c>
      <c r="K1295" t="s">
        <v>606</v>
      </c>
      <c r="L1295" t="str">
        <f t="shared" si="82"/>
        <v>NIT</v>
      </c>
      <c r="M1295" t="str">
        <f t="shared" si="83"/>
        <v>14151601450012</v>
      </c>
      <c r="N1295" t="s">
        <v>607</v>
      </c>
      <c r="O1295">
        <v>0</v>
      </c>
      <c r="P1295">
        <v>0</v>
      </c>
      <c r="Q1295">
        <v>163.11000000000001</v>
      </c>
      <c r="R1295">
        <v>21.204300000000003</v>
      </c>
      <c r="S1295">
        <v>0</v>
      </c>
      <c r="T1295">
        <v>0</v>
      </c>
      <c r="U1295">
        <v>184.3143</v>
      </c>
      <c r="V1295">
        <v>0</v>
      </c>
      <c r="W1295" t="s">
        <v>1</v>
      </c>
    </row>
    <row r="1296" spans="1:23">
      <c r="A1296" t="s">
        <v>8563</v>
      </c>
      <c r="B1296" t="str">
        <f t="shared" si="80"/>
        <v>Mayo</v>
      </c>
      <c r="C1296" s="20" t="s">
        <v>8625</v>
      </c>
      <c r="D1296" t="s">
        <v>1</v>
      </c>
      <c r="E1296" t="s">
        <v>0</v>
      </c>
      <c r="F1296" t="str">
        <f t="shared" si="81"/>
        <v>CCF</v>
      </c>
      <c r="G1296" t="s">
        <v>8149</v>
      </c>
      <c r="H1296" t="s">
        <v>8150</v>
      </c>
      <c r="I1296">
        <v>2155</v>
      </c>
      <c r="J1296">
        <v>2155</v>
      </c>
      <c r="K1296" t="s">
        <v>445</v>
      </c>
      <c r="L1296" t="str">
        <f t="shared" si="82"/>
        <v>NIT</v>
      </c>
      <c r="M1296" t="str">
        <f t="shared" si="83"/>
        <v>06140612821176</v>
      </c>
      <c r="N1296" t="s">
        <v>446</v>
      </c>
      <c r="O1296">
        <v>0</v>
      </c>
      <c r="P1296">
        <v>0</v>
      </c>
      <c r="Q1296">
        <v>150.96</v>
      </c>
      <c r="R1296">
        <v>19.6248</v>
      </c>
      <c r="S1296">
        <v>0</v>
      </c>
      <c r="T1296">
        <v>0</v>
      </c>
      <c r="U1296">
        <v>170.5848</v>
      </c>
      <c r="V1296">
        <v>0</v>
      </c>
      <c r="W1296" t="s">
        <v>1</v>
      </c>
    </row>
    <row r="1297" spans="1:23">
      <c r="A1297" t="s">
        <v>8563</v>
      </c>
      <c r="B1297" t="str">
        <f t="shared" si="80"/>
        <v>Mayo</v>
      </c>
      <c r="C1297" s="20" t="s">
        <v>8625</v>
      </c>
      <c r="D1297" t="s">
        <v>1</v>
      </c>
      <c r="E1297" t="s">
        <v>0</v>
      </c>
      <c r="F1297" t="str">
        <f t="shared" si="81"/>
        <v>CCF</v>
      </c>
      <c r="G1297" t="s">
        <v>8149</v>
      </c>
      <c r="H1297" t="s">
        <v>8150</v>
      </c>
      <c r="I1297">
        <v>2156</v>
      </c>
      <c r="J1297">
        <v>2156</v>
      </c>
      <c r="K1297" t="s">
        <v>632</v>
      </c>
      <c r="L1297" t="str">
        <f t="shared" si="82"/>
        <v>NIT</v>
      </c>
      <c r="M1297" t="str">
        <f t="shared" si="83"/>
        <v>07022306610013</v>
      </c>
      <c r="N1297" t="s">
        <v>633</v>
      </c>
      <c r="O1297">
        <v>0</v>
      </c>
      <c r="P1297">
        <v>0</v>
      </c>
      <c r="Q1297">
        <v>450.57</v>
      </c>
      <c r="R1297">
        <v>58.574100000000001</v>
      </c>
      <c r="S1297">
        <v>0</v>
      </c>
      <c r="T1297">
        <v>0</v>
      </c>
      <c r="U1297">
        <v>509.14409999999998</v>
      </c>
      <c r="V1297">
        <v>0</v>
      </c>
      <c r="W1297" t="s">
        <v>1</v>
      </c>
    </row>
    <row r="1298" spans="1:23">
      <c r="A1298" t="s">
        <v>8563</v>
      </c>
      <c r="B1298" t="str">
        <f t="shared" si="80"/>
        <v>Mayo</v>
      </c>
      <c r="C1298" s="20" t="s">
        <v>8625</v>
      </c>
      <c r="D1298" t="s">
        <v>1</v>
      </c>
      <c r="E1298" t="s">
        <v>0</v>
      </c>
      <c r="F1298" t="str">
        <f t="shared" si="81"/>
        <v>CCF</v>
      </c>
      <c r="G1298" t="s">
        <v>8149</v>
      </c>
      <c r="H1298" t="s">
        <v>8150</v>
      </c>
      <c r="I1298">
        <v>2157</v>
      </c>
      <c r="J1298">
        <v>2157</v>
      </c>
      <c r="K1298">
        <v>0</v>
      </c>
      <c r="L1298" t="str">
        <f t="shared" si="82"/>
        <v>DUI</v>
      </c>
      <c r="M1298" t="str">
        <f t="shared" si="83"/>
        <v>044578045</v>
      </c>
      <c r="N1298" t="s">
        <v>8056</v>
      </c>
      <c r="O1298">
        <v>0</v>
      </c>
      <c r="P1298">
        <v>0</v>
      </c>
      <c r="Q1298">
        <v>309.05</v>
      </c>
      <c r="R1298">
        <v>40.176500000000004</v>
      </c>
      <c r="S1298">
        <v>0</v>
      </c>
      <c r="T1298">
        <v>0</v>
      </c>
      <c r="U1298">
        <v>349.22649999999999</v>
      </c>
      <c r="V1298" t="s">
        <v>8389</v>
      </c>
      <c r="W1298" t="s">
        <v>1</v>
      </c>
    </row>
    <row r="1299" spans="1:23">
      <c r="A1299" t="s">
        <v>8563</v>
      </c>
      <c r="B1299" t="str">
        <f t="shared" si="80"/>
        <v>Mayo</v>
      </c>
      <c r="C1299" s="20" t="s">
        <v>8625</v>
      </c>
      <c r="D1299" t="s">
        <v>1</v>
      </c>
      <c r="E1299" t="s">
        <v>0</v>
      </c>
      <c r="F1299" t="str">
        <f t="shared" si="81"/>
        <v>CCF</v>
      </c>
      <c r="G1299" t="s">
        <v>8149</v>
      </c>
      <c r="H1299" t="s">
        <v>8150</v>
      </c>
      <c r="I1299">
        <v>2158</v>
      </c>
      <c r="J1299">
        <v>2158</v>
      </c>
      <c r="K1299" t="s">
        <v>375</v>
      </c>
      <c r="L1299" t="str">
        <f t="shared" si="82"/>
        <v>NIT</v>
      </c>
      <c r="M1299" t="str">
        <f t="shared" si="83"/>
        <v>05152607831028</v>
      </c>
      <c r="N1299" t="s">
        <v>376</v>
      </c>
      <c r="O1299">
        <v>0</v>
      </c>
      <c r="P1299">
        <v>0</v>
      </c>
      <c r="Q1299">
        <v>103.94</v>
      </c>
      <c r="R1299">
        <v>13.5122</v>
      </c>
      <c r="S1299">
        <v>0</v>
      </c>
      <c r="T1299">
        <v>0</v>
      </c>
      <c r="U1299">
        <v>117.4522</v>
      </c>
      <c r="V1299">
        <v>0</v>
      </c>
      <c r="W1299" t="s">
        <v>1</v>
      </c>
    </row>
    <row r="1300" spans="1:23">
      <c r="A1300" t="s">
        <v>8563</v>
      </c>
      <c r="B1300" t="str">
        <f t="shared" si="80"/>
        <v>Mayo</v>
      </c>
      <c r="C1300" s="20" t="s">
        <v>8625</v>
      </c>
      <c r="D1300" t="s">
        <v>1</v>
      </c>
      <c r="E1300" t="s">
        <v>0</v>
      </c>
      <c r="F1300" t="str">
        <f t="shared" si="81"/>
        <v>CCF</v>
      </c>
      <c r="G1300" t="s">
        <v>8149</v>
      </c>
      <c r="H1300" t="s">
        <v>8150</v>
      </c>
      <c r="I1300">
        <v>2159</v>
      </c>
      <c r="J1300">
        <v>2159</v>
      </c>
      <c r="K1300" t="s">
        <v>741</v>
      </c>
      <c r="L1300" t="str">
        <f t="shared" si="82"/>
        <v>NIT</v>
      </c>
      <c r="M1300" t="str">
        <f t="shared" si="83"/>
        <v>06141502911052</v>
      </c>
      <c r="N1300" t="s">
        <v>742</v>
      </c>
      <c r="O1300">
        <v>0</v>
      </c>
      <c r="P1300">
        <v>0</v>
      </c>
      <c r="Q1300">
        <v>414.42</v>
      </c>
      <c r="R1300">
        <v>53.874600000000001</v>
      </c>
      <c r="S1300">
        <v>0</v>
      </c>
      <c r="T1300">
        <v>0</v>
      </c>
      <c r="U1300">
        <v>468.2946</v>
      </c>
      <c r="V1300">
        <v>0</v>
      </c>
      <c r="W1300" t="s">
        <v>1</v>
      </c>
    </row>
    <row r="1301" spans="1:23">
      <c r="A1301" t="s">
        <v>8563</v>
      </c>
      <c r="B1301" t="str">
        <f t="shared" si="80"/>
        <v>Mayo</v>
      </c>
      <c r="C1301" s="20" t="s">
        <v>8625</v>
      </c>
      <c r="D1301" t="s">
        <v>1</v>
      </c>
      <c r="E1301" t="s">
        <v>0</v>
      </c>
      <c r="F1301" t="str">
        <f t="shared" si="81"/>
        <v>CCF</v>
      </c>
      <c r="G1301" t="s">
        <v>8149</v>
      </c>
      <c r="H1301" t="s">
        <v>8150</v>
      </c>
      <c r="I1301">
        <v>2160</v>
      </c>
      <c r="J1301">
        <v>2160</v>
      </c>
      <c r="K1301" t="s">
        <v>1460</v>
      </c>
      <c r="L1301" t="str">
        <f t="shared" si="82"/>
        <v>NIT</v>
      </c>
      <c r="M1301" t="str">
        <f t="shared" si="83"/>
        <v>06141610201053</v>
      </c>
      <c r="N1301" t="s">
        <v>1461</v>
      </c>
      <c r="O1301">
        <v>0</v>
      </c>
      <c r="P1301">
        <v>0</v>
      </c>
      <c r="Q1301">
        <v>34</v>
      </c>
      <c r="R1301">
        <v>4.42</v>
      </c>
      <c r="S1301">
        <v>0</v>
      </c>
      <c r="T1301">
        <v>0</v>
      </c>
      <c r="U1301">
        <v>38.42</v>
      </c>
      <c r="V1301">
        <v>0</v>
      </c>
      <c r="W1301" t="s">
        <v>1</v>
      </c>
    </row>
    <row r="1302" spans="1:23">
      <c r="A1302" t="s">
        <v>8563</v>
      </c>
      <c r="B1302" t="str">
        <f t="shared" si="80"/>
        <v>Mayo</v>
      </c>
      <c r="C1302" s="20" t="s">
        <v>8625</v>
      </c>
      <c r="D1302" t="s">
        <v>1</v>
      </c>
      <c r="E1302" t="s">
        <v>0</v>
      </c>
      <c r="F1302" t="str">
        <f t="shared" si="81"/>
        <v>CCF</v>
      </c>
      <c r="G1302" t="s">
        <v>8149</v>
      </c>
      <c r="H1302" t="s">
        <v>8150</v>
      </c>
      <c r="I1302">
        <v>2161</v>
      </c>
      <c r="J1302">
        <v>2161</v>
      </c>
      <c r="K1302" t="s">
        <v>1460</v>
      </c>
      <c r="L1302" t="str">
        <f t="shared" si="82"/>
        <v>NIT</v>
      </c>
      <c r="M1302" t="str">
        <f t="shared" si="83"/>
        <v>06141610201053</v>
      </c>
      <c r="N1302" t="s">
        <v>1461</v>
      </c>
      <c r="O1302">
        <v>0</v>
      </c>
      <c r="P1302">
        <v>0</v>
      </c>
      <c r="Q1302">
        <v>31.22</v>
      </c>
      <c r="R1302">
        <v>4.0586000000000002</v>
      </c>
      <c r="S1302">
        <v>0</v>
      </c>
      <c r="T1302">
        <v>0</v>
      </c>
      <c r="U1302">
        <v>35.278599999999997</v>
      </c>
      <c r="V1302">
        <v>0</v>
      </c>
      <c r="W1302" t="s">
        <v>1</v>
      </c>
    </row>
    <row r="1303" spans="1:23">
      <c r="A1303" t="s">
        <v>8563</v>
      </c>
      <c r="B1303" t="str">
        <f t="shared" si="80"/>
        <v>Mayo</v>
      </c>
      <c r="C1303" s="20" t="s">
        <v>8625</v>
      </c>
      <c r="D1303" t="s">
        <v>1</v>
      </c>
      <c r="E1303" t="s">
        <v>0</v>
      </c>
      <c r="F1303" t="str">
        <f t="shared" si="81"/>
        <v>CCF</v>
      </c>
      <c r="G1303" t="s">
        <v>8149</v>
      </c>
      <c r="H1303" t="s">
        <v>8150</v>
      </c>
      <c r="I1303">
        <v>2162</v>
      </c>
      <c r="J1303">
        <v>2162</v>
      </c>
      <c r="K1303" t="s">
        <v>846</v>
      </c>
      <c r="L1303" t="str">
        <f t="shared" si="82"/>
        <v>NIT</v>
      </c>
      <c r="M1303" t="str">
        <f t="shared" si="83"/>
        <v>11230705611014</v>
      </c>
      <c r="N1303" t="s">
        <v>847</v>
      </c>
      <c r="O1303">
        <v>0</v>
      </c>
      <c r="P1303">
        <v>0</v>
      </c>
      <c r="Q1303">
        <v>389.39</v>
      </c>
      <c r="R1303">
        <v>50.620699999999999</v>
      </c>
      <c r="S1303">
        <v>0</v>
      </c>
      <c r="T1303">
        <v>0</v>
      </c>
      <c r="U1303">
        <v>440.01069999999999</v>
      </c>
      <c r="V1303">
        <v>0</v>
      </c>
      <c r="W1303" t="s">
        <v>1</v>
      </c>
    </row>
    <row r="1304" spans="1:23">
      <c r="A1304" t="s">
        <v>8563</v>
      </c>
      <c r="B1304" t="str">
        <f t="shared" si="80"/>
        <v>Mayo</v>
      </c>
      <c r="C1304" s="20" t="s">
        <v>8625</v>
      </c>
      <c r="D1304" t="s">
        <v>1</v>
      </c>
      <c r="E1304" t="s">
        <v>0</v>
      </c>
      <c r="F1304" t="str">
        <f t="shared" si="81"/>
        <v>CCF</v>
      </c>
      <c r="G1304" t="s">
        <v>8149</v>
      </c>
      <c r="H1304" t="s">
        <v>8150</v>
      </c>
      <c r="I1304">
        <v>2163</v>
      </c>
      <c r="J1304">
        <v>2163</v>
      </c>
      <c r="K1304" t="s">
        <v>479</v>
      </c>
      <c r="L1304" t="str">
        <f t="shared" si="82"/>
        <v>NIT</v>
      </c>
      <c r="M1304" t="str">
        <f t="shared" si="83"/>
        <v>11230605771030</v>
      </c>
      <c r="N1304" t="s">
        <v>480</v>
      </c>
      <c r="O1304">
        <v>0</v>
      </c>
      <c r="P1304">
        <v>0</v>
      </c>
      <c r="Q1304">
        <v>185.51</v>
      </c>
      <c r="R1304">
        <v>24.116299999999999</v>
      </c>
      <c r="S1304">
        <v>0</v>
      </c>
      <c r="T1304">
        <v>0</v>
      </c>
      <c r="U1304">
        <v>209.62629999999999</v>
      </c>
      <c r="V1304">
        <v>0</v>
      </c>
      <c r="W1304" t="s">
        <v>1</v>
      </c>
    </row>
    <row r="1305" spans="1:23">
      <c r="A1305" t="s">
        <v>8563</v>
      </c>
      <c r="B1305" t="str">
        <f t="shared" si="80"/>
        <v>Mayo</v>
      </c>
      <c r="C1305" s="20" t="s">
        <v>8625</v>
      </c>
      <c r="D1305" t="s">
        <v>1</v>
      </c>
      <c r="E1305" t="s">
        <v>0</v>
      </c>
      <c r="F1305" t="str">
        <f t="shared" si="81"/>
        <v>CCF</v>
      </c>
      <c r="G1305" t="s">
        <v>8149</v>
      </c>
      <c r="H1305" t="s">
        <v>8150</v>
      </c>
      <c r="I1305">
        <v>2164</v>
      </c>
      <c r="J1305">
        <v>2164</v>
      </c>
      <c r="K1305" t="s">
        <v>479</v>
      </c>
      <c r="L1305" t="str">
        <f t="shared" si="82"/>
        <v>NIT</v>
      </c>
      <c r="M1305" t="str">
        <f t="shared" si="83"/>
        <v>11230605771030</v>
      </c>
      <c r="N1305" t="s">
        <v>480</v>
      </c>
      <c r="O1305">
        <v>0</v>
      </c>
      <c r="P1305">
        <v>0</v>
      </c>
      <c r="Q1305">
        <v>25.78</v>
      </c>
      <c r="R1305">
        <v>3.3514000000000004</v>
      </c>
      <c r="S1305">
        <v>0</v>
      </c>
      <c r="T1305">
        <v>0</v>
      </c>
      <c r="U1305">
        <v>29.131400000000003</v>
      </c>
      <c r="V1305">
        <v>0</v>
      </c>
      <c r="W1305" t="s">
        <v>1</v>
      </c>
    </row>
    <row r="1306" spans="1:23">
      <c r="A1306" t="s">
        <v>8563</v>
      </c>
      <c r="B1306" t="str">
        <f t="shared" si="80"/>
        <v>Mayo</v>
      </c>
      <c r="C1306" s="20" t="s">
        <v>8625</v>
      </c>
      <c r="D1306" t="s">
        <v>1</v>
      </c>
      <c r="E1306" t="s">
        <v>0</v>
      </c>
      <c r="F1306" t="str">
        <f t="shared" si="81"/>
        <v>CCF</v>
      </c>
      <c r="G1306" t="s">
        <v>8149</v>
      </c>
      <c r="H1306" t="s">
        <v>8150</v>
      </c>
      <c r="I1306">
        <v>2165</v>
      </c>
      <c r="J1306">
        <v>2165</v>
      </c>
      <c r="K1306" t="s">
        <v>8030</v>
      </c>
      <c r="L1306" t="str">
        <f t="shared" si="82"/>
        <v>NIT</v>
      </c>
      <c r="M1306" t="str">
        <f t="shared" si="83"/>
        <v>06140911181078</v>
      </c>
      <c r="N1306" t="s">
        <v>8031</v>
      </c>
      <c r="O1306">
        <v>0</v>
      </c>
      <c r="P1306">
        <v>0</v>
      </c>
      <c r="Q1306">
        <v>20.399999999999999</v>
      </c>
      <c r="R1306">
        <v>2.6519999999999997</v>
      </c>
      <c r="S1306">
        <v>0</v>
      </c>
      <c r="T1306">
        <v>0</v>
      </c>
      <c r="U1306">
        <v>23.052</v>
      </c>
      <c r="V1306">
        <v>0</v>
      </c>
      <c r="W1306" t="s">
        <v>1</v>
      </c>
    </row>
    <row r="1307" spans="1:23">
      <c r="A1307" t="s">
        <v>8563</v>
      </c>
      <c r="B1307" t="str">
        <f t="shared" si="80"/>
        <v>Mayo</v>
      </c>
      <c r="C1307" s="20" t="s">
        <v>8625</v>
      </c>
      <c r="D1307" t="s">
        <v>1</v>
      </c>
      <c r="E1307" t="s">
        <v>0</v>
      </c>
      <c r="F1307" t="str">
        <f t="shared" si="81"/>
        <v>CCF</v>
      </c>
      <c r="G1307" t="s">
        <v>8149</v>
      </c>
      <c r="H1307" t="s">
        <v>8150</v>
      </c>
      <c r="I1307">
        <v>2166</v>
      </c>
      <c r="J1307">
        <v>2166</v>
      </c>
      <c r="K1307" t="s">
        <v>118</v>
      </c>
      <c r="L1307" t="str">
        <f t="shared" si="82"/>
        <v>NIT</v>
      </c>
      <c r="M1307" t="str">
        <f t="shared" si="83"/>
        <v>06141106071025</v>
      </c>
      <c r="N1307" t="s">
        <v>119</v>
      </c>
      <c r="O1307">
        <v>0</v>
      </c>
      <c r="P1307">
        <v>0</v>
      </c>
      <c r="Q1307">
        <v>8.77</v>
      </c>
      <c r="R1307">
        <v>1.1400999999999999</v>
      </c>
      <c r="S1307">
        <v>0</v>
      </c>
      <c r="T1307">
        <v>0</v>
      </c>
      <c r="U1307">
        <v>9.9100999999999999</v>
      </c>
      <c r="V1307">
        <v>0</v>
      </c>
      <c r="W1307" t="s">
        <v>1</v>
      </c>
    </row>
    <row r="1308" spans="1:23">
      <c r="A1308" t="s">
        <v>8563</v>
      </c>
      <c r="B1308" t="str">
        <f t="shared" si="80"/>
        <v>Mayo</v>
      </c>
      <c r="C1308" s="20" t="s">
        <v>8625</v>
      </c>
      <c r="D1308" t="s">
        <v>1</v>
      </c>
      <c r="E1308" t="s">
        <v>0</v>
      </c>
      <c r="F1308" t="str">
        <f t="shared" si="81"/>
        <v>CCF</v>
      </c>
      <c r="G1308" t="s">
        <v>8149</v>
      </c>
      <c r="H1308" t="s">
        <v>8150</v>
      </c>
      <c r="I1308">
        <v>2167</v>
      </c>
      <c r="J1308">
        <v>2167</v>
      </c>
      <c r="K1308" t="s">
        <v>225</v>
      </c>
      <c r="L1308" t="str">
        <f t="shared" si="82"/>
        <v>NIT</v>
      </c>
      <c r="M1308" t="str">
        <f t="shared" si="83"/>
        <v>02100603700025</v>
      </c>
      <c r="N1308" t="s">
        <v>226</v>
      </c>
      <c r="O1308">
        <v>0</v>
      </c>
      <c r="P1308">
        <v>0</v>
      </c>
      <c r="Q1308">
        <v>102</v>
      </c>
      <c r="R1308">
        <v>13.26</v>
      </c>
      <c r="S1308">
        <v>0</v>
      </c>
      <c r="T1308">
        <v>0</v>
      </c>
      <c r="U1308">
        <v>115.26</v>
      </c>
      <c r="V1308">
        <v>0</v>
      </c>
      <c r="W1308" t="s">
        <v>1</v>
      </c>
    </row>
    <row r="1309" spans="1:23">
      <c r="A1309" t="s">
        <v>8563</v>
      </c>
      <c r="B1309" t="str">
        <f t="shared" si="80"/>
        <v>Mayo</v>
      </c>
      <c r="C1309" s="20" t="s">
        <v>8625</v>
      </c>
      <c r="D1309" t="s">
        <v>1</v>
      </c>
      <c r="E1309" t="s">
        <v>0</v>
      </c>
      <c r="F1309" t="str">
        <f t="shared" si="81"/>
        <v>CCF</v>
      </c>
      <c r="G1309" t="s">
        <v>8149</v>
      </c>
      <c r="H1309" t="s">
        <v>8150</v>
      </c>
      <c r="I1309">
        <v>2168</v>
      </c>
      <c r="J1309">
        <v>2168</v>
      </c>
      <c r="K1309" t="s">
        <v>81</v>
      </c>
      <c r="L1309" t="str">
        <f t="shared" si="82"/>
        <v>NIT</v>
      </c>
      <c r="M1309" t="str">
        <f t="shared" si="83"/>
        <v>06142709121066</v>
      </c>
      <c r="N1309" t="s">
        <v>82</v>
      </c>
      <c r="O1309">
        <v>0</v>
      </c>
      <c r="P1309">
        <v>0</v>
      </c>
      <c r="Q1309">
        <v>86246.3</v>
      </c>
      <c r="R1309">
        <v>11212.019</v>
      </c>
      <c r="S1309">
        <v>0</v>
      </c>
      <c r="T1309">
        <v>0</v>
      </c>
      <c r="U1309">
        <v>97458.319000000003</v>
      </c>
      <c r="V1309">
        <v>0</v>
      </c>
      <c r="W1309" t="s">
        <v>1</v>
      </c>
    </row>
    <row r="1310" spans="1:23">
      <c r="A1310" t="s">
        <v>8563</v>
      </c>
      <c r="B1310" t="str">
        <f t="shared" si="80"/>
        <v>Mayo</v>
      </c>
      <c r="C1310" s="20" t="s">
        <v>8625</v>
      </c>
      <c r="D1310" t="s">
        <v>1</v>
      </c>
      <c r="E1310" t="s">
        <v>0</v>
      </c>
      <c r="F1310" t="str">
        <f t="shared" si="81"/>
        <v>CCF</v>
      </c>
      <c r="G1310" t="s">
        <v>8149</v>
      </c>
      <c r="H1310" t="s">
        <v>8150</v>
      </c>
      <c r="I1310">
        <v>2169</v>
      </c>
      <c r="J1310">
        <v>2169</v>
      </c>
      <c r="K1310" t="s">
        <v>622</v>
      </c>
      <c r="L1310" t="str">
        <f t="shared" si="82"/>
        <v>NIT</v>
      </c>
      <c r="M1310" t="str">
        <f t="shared" si="83"/>
        <v>06042001931012</v>
      </c>
      <c r="N1310" t="s">
        <v>623</v>
      </c>
      <c r="O1310">
        <v>0</v>
      </c>
      <c r="P1310">
        <v>0</v>
      </c>
      <c r="Q1310">
        <v>3.05</v>
      </c>
      <c r="R1310">
        <v>0.39649999999999996</v>
      </c>
      <c r="S1310">
        <v>0</v>
      </c>
      <c r="T1310">
        <v>0</v>
      </c>
      <c r="U1310">
        <v>3.4464999999999999</v>
      </c>
      <c r="V1310">
        <v>0</v>
      </c>
      <c r="W1310" t="s">
        <v>1</v>
      </c>
    </row>
    <row r="1311" spans="1:23">
      <c r="A1311" t="s">
        <v>8563</v>
      </c>
      <c r="B1311" t="str">
        <f t="shared" si="80"/>
        <v>Mayo</v>
      </c>
      <c r="C1311" s="20" t="s">
        <v>8625</v>
      </c>
      <c r="D1311" t="s">
        <v>1</v>
      </c>
      <c r="E1311" t="s">
        <v>0</v>
      </c>
      <c r="F1311" t="str">
        <f t="shared" si="81"/>
        <v>CCF</v>
      </c>
      <c r="G1311" t="s">
        <v>8149</v>
      </c>
      <c r="H1311" t="s">
        <v>8150</v>
      </c>
      <c r="I1311">
        <v>2170</v>
      </c>
      <c r="J1311">
        <v>2170</v>
      </c>
      <c r="K1311" t="s">
        <v>85</v>
      </c>
      <c r="L1311" t="str">
        <f t="shared" si="82"/>
        <v>NIT</v>
      </c>
      <c r="M1311" t="str">
        <f t="shared" si="83"/>
        <v>12171907161026</v>
      </c>
      <c r="N1311" t="s">
        <v>86</v>
      </c>
      <c r="O1311">
        <v>0</v>
      </c>
      <c r="P1311">
        <v>0</v>
      </c>
      <c r="Q1311">
        <v>7848.86</v>
      </c>
      <c r="R1311">
        <v>1020.3518</v>
      </c>
      <c r="S1311">
        <v>0</v>
      </c>
      <c r="T1311">
        <v>0</v>
      </c>
      <c r="U1311">
        <v>8869.2117999999991</v>
      </c>
      <c r="V1311">
        <v>0</v>
      </c>
      <c r="W1311" t="s">
        <v>1</v>
      </c>
    </row>
    <row r="1312" spans="1:23">
      <c r="A1312" t="s">
        <v>8563</v>
      </c>
      <c r="B1312" t="str">
        <f t="shared" si="80"/>
        <v>Mayo</v>
      </c>
      <c r="C1312" s="20" t="s">
        <v>8625</v>
      </c>
      <c r="D1312" t="s">
        <v>1</v>
      </c>
      <c r="E1312" t="s">
        <v>0</v>
      </c>
      <c r="F1312" t="str">
        <f t="shared" si="81"/>
        <v>CCF</v>
      </c>
      <c r="G1312" t="s">
        <v>8149</v>
      </c>
      <c r="H1312" t="s">
        <v>8150</v>
      </c>
      <c r="I1312">
        <v>2172</v>
      </c>
      <c r="J1312">
        <v>2172</v>
      </c>
      <c r="K1312" t="s">
        <v>333</v>
      </c>
      <c r="L1312" t="str">
        <f t="shared" si="82"/>
        <v>NIT</v>
      </c>
      <c r="M1312" t="str">
        <f t="shared" si="83"/>
        <v>06140607941015</v>
      </c>
      <c r="N1312" t="s">
        <v>334</v>
      </c>
      <c r="O1312">
        <v>0</v>
      </c>
      <c r="P1312">
        <v>0</v>
      </c>
      <c r="Q1312">
        <v>118.91</v>
      </c>
      <c r="R1312">
        <v>15.458299999999999</v>
      </c>
      <c r="S1312">
        <v>0</v>
      </c>
      <c r="T1312">
        <v>0</v>
      </c>
      <c r="U1312">
        <v>134.3683</v>
      </c>
      <c r="V1312">
        <v>0</v>
      </c>
      <c r="W1312" t="s">
        <v>1</v>
      </c>
    </row>
    <row r="1313" spans="1:23">
      <c r="A1313" t="s">
        <v>8563</v>
      </c>
      <c r="B1313" t="str">
        <f t="shared" si="80"/>
        <v>Mayo</v>
      </c>
      <c r="C1313" s="20" t="s">
        <v>8625</v>
      </c>
      <c r="D1313" t="s">
        <v>1</v>
      </c>
      <c r="E1313" t="s">
        <v>0</v>
      </c>
      <c r="F1313" t="str">
        <f t="shared" si="81"/>
        <v>CCF</v>
      </c>
      <c r="G1313" t="s">
        <v>8149</v>
      </c>
      <c r="H1313" t="s">
        <v>8150</v>
      </c>
      <c r="I1313">
        <v>2173</v>
      </c>
      <c r="J1313">
        <v>2173</v>
      </c>
      <c r="K1313" t="s">
        <v>333</v>
      </c>
      <c r="L1313" t="str">
        <f t="shared" si="82"/>
        <v>NIT</v>
      </c>
      <c r="M1313" t="str">
        <f t="shared" si="83"/>
        <v>06140607941015</v>
      </c>
      <c r="N1313" t="s">
        <v>334</v>
      </c>
      <c r="O1313">
        <v>0</v>
      </c>
      <c r="P1313">
        <v>0</v>
      </c>
      <c r="Q1313">
        <v>57.75</v>
      </c>
      <c r="R1313">
        <v>7.5075000000000003</v>
      </c>
      <c r="S1313">
        <v>0</v>
      </c>
      <c r="T1313">
        <v>0</v>
      </c>
      <c r="U1313">
        <v>65.257499999999993</v>
      </c>
      <c r="V1313">
        <v>0</v>
      </c>
      <c r="W1313" t="s">
        <v>1</v>
      </c>
    </row>
    <row r="1314" spans="1:23">
      <c r="A1314" t="s">
        <v>8563</v>
      </c>
      <c r="B1314" t="str">
        <f t="shared" si="80"/>
        <v>Mayo</v>
      </c>
      <c r="C1314" s="20" t="s">
        <v>8625</v>
      </c>
      <c r="D1314" t="s">
        <v>1</v>
      </c>
      <c r="E1314" t="s">
        <v>0</v>
      </c>
      <c r="F1314" t="str">
        <f t="shared" si="81"/>
        <v>CCF</v>
      </c>
      <c r="G1314" t="s">
        <v>8149</v>
      </c>
      <c r="H1314" t="s">
        <v>8150</v>
      </c>
      <c r="I1314">
        <v>2174</v>
      </c>
      <c r="J1314">
        <v>2174</v>
      </c>
      <c r="K1314" t="s">
        <v>189</v>
      </c>
      <c r="L1314" t="str">
        <f t="shared" si="82"/>
        <v>NIT</v>
      </c>
      <c r="M1314" t="str">
        <f t="shared" si="83"/>
        <v>06140711111016</v>
      </c>
      <c r="N1314" t="s">
        <v>190</v>
      </c>
      <c r="O1314">
        <v>0</v>
      </c>
      <c r="P1314">
        <v>0</v>
      </c>
      <c r="Q1314">
        <v>176.92</v>
      </c>
      <c r="R1314">
        <v>22.999600000000001</v>
      </c>
      <c r="S1314">
        <v>0</v>
      </c>
      <c r="T1314">
        <v>0</v>
      </c>
      <c r="U1314">
        <v>199.9196</v>
      </c>
      <c r="V1314">
        <v>0</v>
      </c>
      <c r="W1314" t="s">
        <v>1</v>
      </c>
    </row>
    <row r="1315" spans="1:23">
      <c r="A1315" t="s">
        <v>8563</v>
      </c>
      <c r="B1315" t="str">
        <f t="shared" si="80"/>
        <v>Mayo</v>
      </c>
      <c r="C1315" s="20" t="s">
        <v>8625</v>
      </c>
      <c r="D1315" t="s">
        <v>1</v>
      </c>
      <c r="E1315" t="s">
        <v>0</v>
      </c>
      <c r="F1315" t="str">
        <f t="shared" si="81"/>
        <v>CCF</v>
      </c>
      <c r="G1315" t="s">
        <v>8149</v>
      </c>
      <c r="H1315" t="s">
        <v>8150</v>
      </c>
      <c r="I1315">
        <v>2175</v>
      </c>
      <c r="J1315">
        <v>2175</v>
      </c>
      <c r="K1315" t="s">
        <v>118</v>
      </c>
      <c r="L1315" t="str">
        <f t="shared" si="82"/>
        <v>NIT</v>
      </c>
      <c r="M1315" t="str">
        <f t="shared" si="83"/>
        <v>06141106071025</v>
      </c>
      <c r="N1315" t="s">
        <v>119</v>
      </c>
      <c r="O1315">
        <v>0</v>
      </c>
      <c r="P1315">
        <v>0</v>
      </c>
      <c r="Q1315">
        <v>153.13</v>
      </c>
      <c r="R1315">
        <v>19.9069</v>
      </c>
      <c r="S1315">
        <v>0</v>
      </c>
      <c r="T1315">
        <v>0</v>
      </c>
      <c r="U1315">
        <v>173.0369</v>
      </c>
      <c r="V1315">
        <v>0</v>
      </c>
      <c r="W1315" t="s">
        <v>1</v>
      </c>
    </row>
    <row r="1316" spans="1:23">
      <c r="A1316" t="s">
        <v>8563</v>
      </c>
      <c r="B1316" t="str">
        <f t="shared" si="80"/>
        <v>Mayo</v>
      </c>
      <c r="C1316" s="20" t="s">
        <v>8625</v>
      </c>
      <c r="D1316" t="s">
        <v>1</v>
      </c>
      <c r="E1316" t="s">
        <v>0</v>
      </c>
      <c r="F1316" t="str">
        <f t="shared" si="81"/>
        <v>CCF</v>
      </c>
      <c r="G1316" t="s">
        <v>8149</v>
      </c>
      <c r="H1316" t="s">
        <v>8150</v>
      </c>
      <c r="I1316">
        <v>2176</v>
      </c>
      <c r="J1316">
        <v>2176</v>
      </c>
      <c r="K1316" t="s">
        <v>118</v>
      </c>
      <c r="L1316" t="str">
        <f t="shared" si="82"/>
        <v>NIT</v>
      </c>
      <c r="M1316" t="str">
        <f t="shared" si="83"/>
        <v>06141106071025</v>
      </c>
      <c r="N1316" t="s">
        <v>119</v>
      </c>
      <c r="O1316">
        <v>0</v>
      </c>
      <c r="P1316">
        <v>0</v>
      </c>
      <c r="Q1316">
        <v>68.38</v>
      </c>
      <c r="R1316">
        <v>8.8894000000000002</v>
      </c>
      <c r="S1316">
        <v>0</v>
      </c>
      <c r="T1316">
        <v>0</v>
      </c>
      <c r="U1316">
        <v>77.26939999999999</v>
      </c>
      <c r="V1316">
        <v>0</v>
      </c>
      <c r="W1316" t="s">
        <v>1</v>
      </c>
    </row>
    <row r="1317" spans="1:23">
      <c r="A1317" t="s">
        <v>8563</v>
      </c>
      <c r="B1317" t="str">
        <f t="shared" si="80"/>
        <v>Mayo</v>
      </c>
      <c r="C1317" s="20" t="s">
        <v>8625</v>
      </c>
      <c r="D1317" t="s">
        <v>1</v>
      </c>
      <c r="E1317" t="s">
        <v>0</v>
      </c>
      <c r="F1317" t="str">
        <f t="shared" si="81"/>
        <v>CCF</v>
      </c>
      <c r="G1317" t="s">
        <v>8149</v>
      </c>
      <c r="H1317" t="s">
        <v>8150</v>
      </c>
      <c r="I1317">
        <v>2177</v>
      </c>
      <c r="J1317">
        <v>2177</v>
      </c>
      <c r="K1317" t="s">
        <v>781</v>
      </c>
      <c r="L1317" t="str">
        <f t="shared" si="82"/>
        <v>NIT</v>
      </c>
      <c r="M1317" t="str">
        <f t="shared" si="83"/>
        <v>06143006890074</v>
      </c>
      <c r="N1317" t="s">
        <v>782</v>
      </c>
      <c r="O1317">
        <v>0</v>
      </c>
      <c r="P1317">
        <v>0</v>
      </c>
      <c r="Q1317">
        <v>133.09</v>
      </c>
      <c r="R1317">
        <v>17.3017</v>
      </c>
      <c r="S1317">
        <v>0</v>
      </c>
      <c r="T1317">
        <v>0</v>
      </c>
      <c r="U1317">
        <v>150.39170000000001</v>
      </c>
      <c r="V1317">
        <v>0</v>
      </c>
      <c r="W1317" t="s">
        <v>1</v>
      </c>
    </row>
    <row r="1318" spans="1:23">
      <c r="A1318" t="s">
        <v>8563</v>
      </c>
      <c r="B1318" t="str">
        <f t="shared" si="80"/>
        <v>Mayo</v>
      </c>
      <c r="C1318" s="20" t="s">
        <v>8625</v>
      </c>
      <c r="D1318" t="s">
        <v>1</v>
      </c>
      <c r="E1318" t="s">
        <v>0</v>
      </c>
      <c r="F1318" t="str">
        <f t="shared" si="81"/>
        <v>CCF</v>
      </c>
      <c r="G1318" t="s">
        <v>8149</v>
      </c>
      <c r="H1318" t="s">
        <v>8150</v>
      </c>
      <c r="I1318">
        <v>2178</v>
      </c>
      <c r="J1318">
        <v>2178</v>
      </c>
      <c r="K1318" t="s">
        <v>7927</v>
      </c>
      <c r="L1318" t="str">
        <f t="shared" si="82"/>
        <v>NIT</v>
      </c>
      <c r="M1318" t="str">
        <f t="shared" si="83"/>
        <v>12171112191016</v>
      </c>
      <c r="N1318" t="s">
        <v>7928</v>
      </c>
      <c r="O1318">
        <v>0</v>
      </c>
      <c r="P1318">
        <v>0</v>
      </c>
      <c r="Q1318">
        <v>54.8</v>
      </c>
      <c r="R1318">
        <v>7.1239999999999997</v>
      </c>
      <c r="S1318">
        <v>0</v>
      </c>
      <c r="T1318">
        <v>0</v>
      </c>
      <c r="U1318">
        <v>61.923999999999999</v>
      </c>
      <c r="V1318">
        <v>0</v>
      </c>
      <c r="W1318" t="s">
        <v>1</v>
      </c>
    </row>
    <row r="1319" spans="1:23">
      <c r="A1319" t="s">
        <v>8563</v>
      </c>
      <c r="B1319" t="str">
        <f t="shared" ref="B1319:B1382" si="84">SUBSTITUTE(A1319,"AYO","ayo")</f>
        <v>Mayo</v>
      </c>
      <c r="C1319" s="20" t="s">
        <v>8625</v>
      </c>
      <c r="D1319" t="s">
        <v>1</v>
      </c>
      <c r="E1319" t="s">
        <v>0</v>
      </c>
      <c r="F1319" t="str">
        <f t="shared" si="81"/>
        <v>CCF</v>
      </c>
      <c r="G1319" t="s">
        <v>8149</v>
      </c>
      <c r="H1319" t="s">
        <v>8150</v>
      </c>
      <c r="I1319">
        <v>2179</v>
      </c>
      <c r="J1319">
        <v>2179</v>
      </c>
      <c r="K1319" t="s">
        <v>1319</v>
      </c>
      <c r="L1319" t="str">
        <f t="shared" si="82"/>
        <v>NIT</v>
      </c>
      <c r="M1319" t="str">
        <f t="shared" si="83"/>
        <v>11042203560015</v>
      </c>
      <c r="N1319" t="s">
        <v>1320</v>
      </c>
      <c r="O1319">
        <v>0</v>
      </c>
      <c r="P1319">
        <v>0</v>
      </c>
      <c r="Q1319">
        <v>127.97</v>
      </c>
      <c r="R1319">
        <v>16.636099999999999</v>
      </c>
      <c r="S1319">
        <v>0</v>
      </c>
      <c r="T1319">
        <v>0</v>
      </c>
      <c r="U1319">
        <v>144.6061</v>
      </c>
      <c r="V1319">
        <v>0</v>
      </c>
      <c r="W1319" t="s">
        <v>1</v>
      </c>
    </row>
    <row r="1320" spans="1:23">
      <c r="A1320" t="s">
        <v>8563</v>
      </c>
      <c r="B1320" t="str">
        <f t="shared" si="84"/>
        <v>Mayo</v>
      </c>
      <c r="C1320" s="20" t="s">
        <v>8625</v>
      </c>
      <c r="D1320" t="s">
        <v>1</v>
      </c>
      <c r="E1320" t="s">
        <v>0</v>
      </c>
      <c r="F1320" t="str">
        <f t="shared" si="81"/>
        <v>CCF</v>
      </c>
      <c r="G1320" t="s">
        <v>8149</v>
      </c>
      <c r="H1320" t="s">
        <v>8150</v>
      </c>
      <c r="I1320">
        <v>2180</v>
      </c>
      <c r="J1320">
        <v>2180</v>
      </c>
      <c r="K1320" t="s">
        <v>91</v>
      </c>
      <c r="L1320" t="str">
        <f t="shared" si="82"/>
        <v>NIT</v>
      </c>
      <c r="M1320" t="str">
        <f t="shared" si="83"/>
        <v>02103008951013</v>
      </c>
      <c r="N1320" t="s">
        <v>92</v>
      </c>
      <c r="O1320">
        <v>0</v>
      </c>
      <c r="P1320">
        <v>0</v>
      </c>
      <c r="Q1320">
        <v>1936.97</v>
      </c>
      <c r="R1320">
        <v>251.80610000000001</v>
      </c>
      <c r="S1320">
        <v>0</v>
      </c>
      <c r="T1320">
        <v>0</v>
      </c>
      <c r="U1320">
        <v>2188.7761</v>
      </c>
      <c r="V1320">
        <v>0</v>
      </c>
      <c r="W1320" t="s">
        <v>1</v>
      </c>
    </row>
    <row r="1321" spans="1:23">
      <c r="A1321" t="s">
        <v>8563</v>
      </c>
      <c r="B1321" t="str">
        <f t="shared" si="84"/>
        <v>Mayo</v>
      </c>
      <c r="C1321" s="20" t="s">
        <v>8625</v>
      </c>
      <c r="D1321" t="s">
        <v>1</v>
      </c>
      <c r="E1321" t="s">
        <v>0</v>
      </c>
      <c r="F1321" t="str">
        <f t="shared" si="81"/>
        <v>CCF</v>
      </c>
      <c r="G1321" t="s">
        <v>8149</v>
      </c>
      <c r="H1321" t="s">
        <v>8150</v>
      </c>
      <c r="I1321">
        <v>2181</v>
      </c>
      <c r="J1321">
        <v>2181</v>
      </c>
      <c r="K1321" t="s">
        <v>347</v>
      </c>
      <c r="L1321" t="str">
        <f t="shared" si="82"/>
        <v>NIT</v>
      </c>
      <c r="M1321" t="str">
        <f t="shared" si="83"/>
        <v>06141106041029</v>
      </c>
      <c r="N1321" t="s">
        <v>348</v>
      </c>
      <c r="O1321">
        <v>0</v>
      </c>
      <c r="P1321">
        <v>0</v>
      </c>
      <c r="Q1321">
        <v>101.95</v>
      </c>
      <c r="R1321">
        <v>13.253500000000001</v>
      </c>
      <c r="S1321">
        <v>0</v>
      </c>
      <c r="T1321">
        <v>0</v>
      </c>
      <c r="U1321">
        <v>115.20350000000001</v>
      </c>
      <c r="V1321">
        <v>0</v>
      </c>
      <c r="W1321" t="s">
        <v>1</v>
      </c>
    </row>
    <row r="1322" spans="1:23">
      <c r="A1322" t="s">
        <v>8563</v>
      </c>
      <c r="B1322" t="str">
        <f t="shared" si="84"/>
        <v>Mayo</v>
      </c>
      <c r="C1322" s="20" t="s">
        <v>8625</v>
      </c>
      <c r="D1322" t="s">
        <v>1</v>
      </c>
      <c r="E1322" t="s">
        <v>0</v>
      </c>
      <c r="F1322" t="str">
        <f t="shared" si="81"/>
        <v>CCF</v>
      </c>
      <c r="G1322" t="s">
        <v>8149</v>
      </c>
      <c r="H1322" t="s">
        <v>8150</v>
      </c>
      <c r="I1322">
        <v>2182</v>
      </c>
      <c r="J1322">
        <v>2182</v>
      </c>
      <c r="K1322" t="s">
        <v>8191</v>
      </c>
      <c r="L1322" t="str">
        <f t="shared" si="82"/>
        <v>NIT</v>
      </c>
      <c r="M1322" t="str">
        <f t="shared" si="83"/>
        <v>06141610751088</v>
      </c>
      <c r="N1322" t="s">
        <v>8192</v>
      </c>
      <c r="O1322">
        <v>0</v>
      </c>
      <c r="P1322">
        <v>0</v>
      </c>
      <c r="Q1322">
        <v>530.13</v>
      </c>
      <c r="R1322">
        <v>68.916899999999998</v>
      </c>
      <c r="S1322">
        <v>0</v>
      </c>
      <c r="T1322">
        <v>0</v>
      </c>
      <c r="U1322">
        <v>599.04690000000005</v>
      </c>
      <c r="V1322">
        <v>0</v>
      </c>
      <c r="W1322" t="s">
        <v>1</v>
      </c>
    </row>
    <row r="1323" spans="1:23">
      <c r="A1323" t="s">
        <v>8563</v>
      </c>
      <c r="B1323" t="str">
        <f t="shared" si="84"/>
        <v>Mayo</v>
      </c>
      <c r="C1323" s="20" t="s">
        <v>8625</v>
      </c>
      <c r="D1323" t="s">
        <v>1</v>
      </c>
      <c r="E1323" t="s">
        <v>0</v>
      </c>
      <c r="F1323" t="str">
        <f t="shared" si="81"/>
        <v>CCF</v>
      </c>
      <c r="G1323" t="s">
        <v>8149</v>
      </c>
      <c r="H1323" t="s">
        <v>8150</v>
      </c>
      <c r="I1323">
        <v>2183</v>
      </c>
      <c r="J1323">
        <v>2183</v>
      </c>
      <c r="K1323">
        <v>0</v>
      </c>
      <c r="L1323" t="str">
        <f t="shared" si="82"/>
        <v>DUI</v>
      </c>
      <c r="M1323" t="str">
        <f t="shared" si="83"/>
        <v>006175489</v>
      </c>
      <c r="N1323" t="s">
        <v>7996</v>
      </c>
      <c r="O1323">
        <v>0</v>
      </c>
      <c r="P1323">
        <v>0</v>
      </c>
      <c r="Q1323">
        <v>122.35</v>
      </c>
      <c r="R1323">
        <v>15.9055</v>
      </c>
      <c r="S1323">
        <v>0</v>
      </c>
      <c r="T1323">
        <v>0</v>
      </c>
      <c r="U1323">
        <v>138.25549999999998</v>
      </c>
      <c r="V1323" t="s">
        <v>8626</v>
      </c>
      <c r="W1323" t="s">
        <v>1</v>
      </c>
    </row>
    <row r="1324" spans="1:23">
      <c r="A1324" t="s">
        <v>8563</v>
      </c>
      <c r="B1324" t="str">
        <f t="shared" si="84"/>
        <v>Mayo</v>
      </c>
      <c r="C1324" s="20" t="s">
        <v>8625</v>
      </c>
      <c r="D1324" t="s">
        <v>1</v>
      </c>
      <c r="E1324" t="s">
        <v>0</v>
      </c>
      <c r="F1324" t="str">
        <f t="shared" si="81"/>
        <v>CCF</v>
      </c>
      <c r="G1324" t="s">
        <v>8149</v>
      </c>
      <c r="H1324" t="s">
        <v>8150</v>
      </c>
      <c r="I1324">
        <v>2184</v>
      </c>
      <c r="J1324">
        <v>2184</v>
      </c>
      <c r="K1324" t="s">
        <v>77</v>
      </c>
      <c r="L1324" t="str">
        <f t="shared" si="82"/>
        <v>NIT</v>
      </c>
      <c r="M1324" t="str">
        <f t="shared" si="83"/>
        <v>11231402520010</v>
      </c>
      <c r="N1324" t="s">
        <v>78</v>
      </c>
      <c r="O1324">
        <v>0</v>
      </c>
      <c r="P1324">
        <v>0</v>
      </c>
      <c r="Q1324">
        <v>3262.27</v>
      </c>
      <c r="R1324">
        <v>424.0951</v>
      </c>
      <c r="S1324">
        <v>0</v>
      </c>
      <c r="T1324">
        <v>0</v>
      </c>
      <c r="U1324">
        <v>3686.3651</v>
      </c>
      <c r="V1324">
        <v>0</v>
      </c>
      <c r="W1324" t="s">
        <v>1</v>
      </c>
    </row>
    <row r="1325" spans="1:23">
      <c r="A1325" t="s">
        <v>8563</v>
      </c>
      <c r="B1325" t="str">
        <f t="shared" si="84"/>
        <v>Mayo</v>
      </c>
      <c r="C1325" s="20" t="s">
        <v>8625</v>
      </c>
      <c r="D1325" t="s">
        <v>1</v>
      </c>
      <c r="E1325" t="s">
        <v>0</v>
      </c>
      <c r="F1325" t="str">
        <f t="shared" si="81"/>
        <v>CCF</v>
      </c>
      <c r="G1325" t="s">
        <v>8149</v>
      </c>
      <c r="H1325" t="s">
        <v>8150</v>
      </c>
      <c r="I1325">
        <v>2185</v>
      </c>
      <c r="J1325">
        <v>2185</v>
      </c>
      <c r="K1325" t="s">
        <v>255</v>
      </c>
      <c r="L1325" t="str">
        <f t="shared" si="82"/>
        <v>NIT</v>
      </c>
      <c r="M1325" t="str">
        <f t="shared" si="83"/>
        <v>12170106061015</v>
      </c>
      <c r="N1325" t="s">
        <v>256</v>
      </c>
      <c r="O1325">
        <v>0</v>
      </c>
      <c r="P1325">
        <v>0</v>
      </c>
      <c r="Q1325">
        <v>1468.01</v>
      </c>
      <c r="R1325">
        <v>190.84130000000002</v>
      </c>
      <c r="S1325">
        <v>0</v>
      </c>
      <c r="T1325">
        <v>0</v>
      </c>
      <c r="U1325">
        <v>1658.8513</v>
      </c>
      <c r="V1325">
        <v>0</v>
      </c>
      <c r="W1325" t="s">
        <v>1</v>
      </c>
    </row>
    <row r="1326" spans="1:23">
      <c r="A1326" t="s">
        <v>8563</v>
      </c>
      <c r="B1326" t="str">
        <f t="shared" si="84"/>
        <v>Mayo</v>
      </c>
      <c r="C1326" s="20" t="s">
        <v>8625</v>
      </c>
      <c r="D1326" t="s">
        <v>1</v>
      </c>
      <c r="E1326" t="s">
        <v>0</v>
      </c>
      <c r="F1326" t="str">
        <f t="shared" si="81"/>
        <v>CCF</v>
      </c>
      <c r="G1326" t="s">
        <v>8149</v>
      </c>
      <c r="H1326" t="s">
        <v>8150</v>
      </c>
      <c r="I1326">
        <v>2186</v>
      </c>
      <c r="J1326">
        <v>2186</v>
      </c>
      <c r="K1326" t="s">
        <v>687</v>
      </c>
      <c r="L1326" t="str">
        <f t="shared" si="82"/>
        <v>NIT</v>
      </c>
      <c r="M1326" t="str">
        <f t="shared" si="83"/>
        <v>11110506671017</v>
      </c>
      <c r="N1326" t="s">
        <v>688</v>
      </c>
      <c r="O1326">
        <v>0</v>
      </c>
      <c r="P1326">
        <v>0</v>
      </c>
      <c r="Q1326">
        <v>207.92</v>
      </c>
      <c r="R1326">
        <v>27.029599999999999</v>
      </c>
      <c r="S1326">
        <v>0</v>
      </c>
      <c r="T1326">
        <v>0</v>
      </c>
      <c r="U1326">
        <v>234.94959999999998</v>
      </c>
      <c r="V1326">
        <v>0</v>
      </c>
      <c r="W1326" t="s">
        <v>1</v>
      </c>
    </row>
    <row r="1327" spans="1:23">
      <c r="A1327" t="s">
        <v>8563</v>
      </c>
      <c r="B1327" t="str">
        <f t="shared" si="84"/>
        <v>Mayo</v>
      </c>
      <c r="C1327" s="20" t="s">
        <v>8625</v>
      </c>
      <c r="D1327" t="s">
        <v>1</v>
      </c>
      <c r="E1327" t="s">
        <v>0</v>
      </c>
      <c r="F1327" t="str">
        <f t="shared" si="81"/>
        <v>CCF</v>
      </c>
      <c r="G1327" t="s">
        <v>8149</v>
      </c>
      <c r="H1327" t="s">
        <v>8150</v>
      </c>
      <c r="I1327">
        <v>2187</v>
      </c>
      <c r="J1327">
        <v>2187</v>
      </c>
      <c r="K1327" t="s">
        <v>255</v>
      </c>
      <c r="L1327" t="str">
        <f t="shared" si="82"/>
        <v>NIT</v>
      </c>
      <c r="M1327" t="str">
        <f t="shared" si="83"/>
        <v>12170106061015</v>
      </c>
      <c r="N1327" t="s">
        <v>256</v>
      </c>
      <c r="O1327">
        <v>0</v>
      </c>
      <c r="P1327">
        <v>0</v>
      </c>
      <c r="Q1327">
        <v>917.54</v>
      </c>
      <c r="R1327">
        <v>119.28019999999999</v>
      </c>
      <c r="S1327">
        <v>0</v>
      </c>
      <c r="T1327">
        <v>0</v>
      </c>
      <c r="U1327">
        <v>1036.8201999999999</v>
      </c>
      <c r="V1327">
        <v>0</v>
      </c>
      <c r="W1327" t="s">
        <v>1</v>
      </c>
    </row>
    <row r="1328" spans="1:23">
      <c r="A1328" t="s">
        <v>8563</v>
      </c>
      <c r="B1328" t="str">
        <f t="shared" si="84"/>
        <v>Mayo</v>
      </c>
      <c r="C1328" s="20" t="s">
        <v>8625</v>
      </c>
      <c r="D1328" t="s">
        <v>1</v>
      </c>
      <c r="E1328" t="s">
        <v>0</v>
      </c>
      <c r="F1328" t="str">
        <f t="shared" si="81"/>
        <v>CCF</v>
      </c>
      <c r="G1328" t="s">
        <v>8149</v>
      </c>
      <c r="H1328" t="s">
        <v>8150</v>
      </c>
      <c r="I1328">
        <v>2188</v>
      </c>
      <c r="J1328">
        <v>2188</v>
      </c>
      <c r="K1328" t="s">
        <v>590</v>
      </c>
      <c r="L1328" t="str">
        <f t="shared" si="82"/>
        <v>NIT</v>
      </c>
      <c r="M1328" t="str">
        <f t="shared" si="83"/>
        <v>11121005811019</v>
      </c>
      <c r="N1328" t="s">
        <v>591</v>
      </c>
      <c r="O1328">
        <v>0</v>
      </c>
      <c r="P1328">
        <v>0</v>
      </c>
      <c r="Q1328">
        <v>307.85000000000002</v>
      </c>
      <c r="R1328">
        <v>40.020500000000006</v>
      </c>
      <c r="S1328">
        <v>0</v>
      </c>
      <c r="T1328">
        <v>0</v>
      </c>
      <c r="U1328">
        <v>347.87050000000005</v>
      </c>
      <c r="V1328">
        <v>0</v>
      </c>
      <c r="W1328" t="s">
        <v>1</v>
      </c>
    </row>
    <row r="1329" spans="1:23">
      <c r="A1329" t="s">
        <v>8563</v>
      </c>
      <c r="B1329" t="str">
        <f t="shared" si="84"/>
        <v>Mayo</v>
      </c>
      <c r="C1329" s="20" t="s">
        <v>8625</v>
      </c>
      <c r="D1329" t="s">
        <v>1</v>
      </c>
      <c r="E1329" t="s">
        <v>0</v>
      </c>
      <c r="F1329" t="str">
        <f t="shared" si="81"/>
        <v>CCF</v>
      </c>
      <c r="G1329" t="s">
        <v>8149</v>
      </c>
      <c r="H1329" t="s">
        <v>8150</v>
      </c>
      <c r="I1329">
        <v>2189</v>
      </c>
      <c r="J1329">
        <v>2189</v>
      </c>
      <c r="K1329" t="s">
        <v>155</v>
      </c>
      <c r="L1329" t="str">
        <f t="shared" si="82"/>
        <v>NIT</v>
      </c>
      <c r="M1329" t="str">
        <f t="shared" si="83"/>
        <v>06142610051058</v>
      </c>
      <c r="N1329" t="s">
        <v>156</v>
      </c>
      <c r="O1329">
        <v>0</v>
      </c>
      <c r="P1329">
        <v>0</v>
      </c>
      <c r="Q1329">
        <v>326.24</v>
      </c>
      <c r="R1329">
        <v>42.411200000000001</v>
      </c>
      <c r="S1329">
        <v>0</v>
      </c>
      <c r="T1329">
        <v>0</v>
      </c>
      <c r="U1329">
        <v>368.65120000000002</v>
      </c>
      <c r="V1329">
        <v>0</v>
      </c>
      <c r="W1329" t="s">
        <v>1</v>
      </c>
    </row>
    <row r="1330" spans="1:23">
      <c r="A1330" t="s">
        <v>8563</v>
      </c>
      <c r="B1330" t="str">
        <f t="shared" si="84"/>
        <v>Mayo</v>
      </c>
      <c r="C1330" s="20" t="s">
        <v>8625</v>
      </c>
      <c r="D1330" t="s">
        <v>1</v>
      </c>
      <c r="E1330" t="s">
        <v>0</v>
      </c>
      <c r="F1330" t="str">
        <f t="shared" si="81"/>
        <v>CCF</v>
      </c>
      <c r="G1330" t="s">
        <v>8149</v>
      </c>
      <c r="H1330" t="s">
        <v>8150</v>
      </c>
      <c r="I1330">
        <v>2190</v>
      </c>
      <c r="J1330">
        <v>2190</v>
      </c>
      <c r="K1330" t="s">
        <v>155</v>
      </c>
      <c r="L1330" t="str">
        <f t="shared" si="82"/>
        <v>NIT</v>
      </c>
      <c r="M1330" t="str">
        <f t="shared" si="83"/>
        <v>06142610051058</v>
      </c>
      <c r="N1330" t="s">
        <v>156</v>
      </c>
      <c r="O1330">
        <v>0</v>
      </c>
      <c r="P1330">
        <v>0</v>
      </c>
      <c r="Q1330">
        <v>1372.02</v>
      </c>
      <c r="R1330">
        <v>178.36260000000001</v>
      </c>
      <c r="S1330">
        <v>0</v>
      </c>
      <c r="T1330">
        <v>0</v>
      </c>
      <c r="U1330">
        <v>1550.3825999999999</v>
      </c>
      <c r="V1330">
        <v>0</v>
      </c>
      <c r="W1330" t="s">
        <v>1</v>
      </c>
    </row>
    <row r="1331" spans="1:23">
      <c r="A1331" t="s">
        <v>8563</v>
      </c>
      <c r="B1331" t="str">
        <f t="shared" si="84"/>
        <v>Mayo</v>
      </c>
      <c r="C1331" s="20" t="s">
        <v>8625</v>
      </c>
      <c r="D1331" t="s">
        <v>1</v>
      </c>
      <c r="E1331" t="s">
        <v>0</v>
      </c>
      <c r="F1331" t="str">
        <f t="shared" si="81"/>
        <v>CCF</v>
      </c>
      <c r="G1331" t="s">
        <v>8149</v>
      </c>
      <c r="H1331" t="s">
        <v>8150</v>
      </c>
      <c r="I1331">
        <v>2192</v>
      </c>
      <c r="J1331">
        <v>2192</v>
      </c>
      <c r="K1331" t="s">
        <v>118</v>
      </c>
      <c r="L1331" t="str">
        <f t="shared" si="82"/>
        <v>NIT</v>
      </c>
      <c r="M1331" t="str">
        <f t="shared" si="83"/>
        <v>06141106071025</v>
      </c>
      <c r="N1331" t="s">
        <v>119</v>
      </c>
      <c r="O1331">
        <v>0</v>
      </c>
      <c r="P1331">
        <v>0</v>
      </c>
      <c r="Q1331">
        <v>190.44</v>
      </c>
      <c r="R1331">
        <v>24.757200000000001</v>
      </c>
      <c r="S1331">
        <v>0</v>
      </c>
      <c r="T1331">
        <v>0</v>
      </c>
      <c r="U1331">
        <v>215.19720000000001</v>
      </c>
      <c r="V1331">
        <v>0</v>
      </c>
      <c r="W1331" t="s">
        <v>1</v>
      </c>
    </row>
    <row r="1332" spans="1:23">
      <c r="A1332" t="s">
        <v>8563</v>
      </c>
      <c r="B1332" t="str">
        <f t="shared" si="84"/>
        <v>Mayo</v>
      </c>
      <c r="C1332" s="20" t="s">
        <v>8625</v>
      </c>
      <c r="D1332" t="s">
        <v>1</v>
      </c>
      <c r="E1332" t="s">
        <v>0</v>
      </c>
      <c r="F1332" t="str">
        <f t="shared" si="81"/>
        <v>CCF</v>
      </c>
      <c r="G1332" t="s">
        <v>8149</v>
      </c>
      <c r="H1332" t="s">
        <v>8150</v>
      </c>
      <c r="I1332">
        <v>2193</v>
      </c>
      <c r="J1332">
        <v>2193</v>
      </c>
      <c r="K1332" t="s">
        <v>299</v>
      </c>
      <c r="L1332" t="str">
        <f t="shared" si="82"/>
        <v>NIT</v>
      </c>
      <c r="M1332" t="str">
        <f t="shared" si="83"/>
        <v>06141705620038</v>
      </c>
      <c r="N1332" t="s">
        <v>300</v>
      </c>
      <c r="O1332">
        <v>0</v>
      </c>
      <c r="P1332">
        <v>0</v>
      </c>
      <c r="Q1332">
        <v>101.95</v>
      </c>
      <c r="R1332">
        <v>13.253500000000001</v>
      </c>
      <c r="S1332">
        <v>0</v>
      </c>
      <c r="T1332">
        <v>0</v>
      </c>
      <c r="U1332">
        <v>115.20350000000001</v>
      </c>
      <c r="V1332">
        <v>0</v>
      </c>
      <c r="W1332" t="s">
        <v>1</v>
      </c>
    </row>
    <row r="1333" spans="1:23">
      <c r="A1333" t="s">
        <v>8563</v>
      </c>
      <c r="B1333" t="str">
        <f t="shared" si="84"/>
        <v>Mayo</v>
      </c>
      <c r="C1333" s="20" t="s">
        <v>8625</v>
      </c>
      <c r="D1333" t="s">
        <v>1</v>
      </c>
      <c r="E1333" t="s">
        <v>0</v>
      </c>
      <c r="F1333" t="str">
        <f t="shared" si="81"/>
        <v>CCF</v>
      </c>
      <c r="G1333" t="s">
        <v>8149</v>
      </c>
      <c r="H1333" t="s">
        <v>8150</v>
      </c>
      <c r="I1333">
        <v>2194</v>
      </c>
      <c r="J1333">
        <v>2194</v>
      </c>
      <c r="K1333" t="s">
        <v>183</v>
      </c>
      <c r="L1333" t="str">
        <f t="shared" si="82"/>
        <v>NIT</v>
      </c>
      <c r="M1333" t="str">
        <f t="shared" si="83"/>
        <v>06142009101064</v>
      </c>
      <c r="N1333" t="s">
        <v>184</v>
      </c>
      <c r="O1333">
        <v>0</v>
      </c>
      <c r="P1333">
        <v>0</v>
      </c>
      <c r="Q1333">
        <v>40</v>
      </c>
      <c r="R1333">
        <v>5.2</v>
      </c>
      <c r="S1333">
        <v>0</v>
      </c>
      <c r="T1333">
        <v>0</v>
      </c>
      <c r="U1333">
        <v>45.2</v>
      </c>
      <c r="V1333">
        <v>0</v>
      </c>
      <c r="W1333" t="s">
        <v>1</v>
      </c>
    </row>
    <row r="1334" spans="1:23">
      <c r="A1334" t="s">
        <v>8563</v>
      </c>
      <c r="B1334" t="str">
        <f t="shared" si="84"/>
        <v>Mayo</v>
      </c>
      <c r="C1334" s="20" t="s">
        <v>8622</v>
      </c>
      <c r="D1334" t="s">
        <v>1</v>
      </c>
      <c r="E1334" t="s">
        <v>0</v>
      </c>
      <c r="F1334" t="str">
        <f t="shared" si="81"/>
        <v>CCF</v>
      </c>
      <c r="G1334" t="s">
        <v>8149</v>
      </c>
      <c r="H1334" t="s">
        <v>8150</v>
      </c>
      <c r="I1334">
        <v>2195</v>
      </c>
      <c r="J1334">
        <v>2195</v>
      </c>
      <c r="K1334" t="s">
        <v>1124</v>
      </c>
      <c r="L1334" t="str">
        <f t="shared" si="82"/>
        <v>NIT</v>
      </c>
      <c r="M1334" t="str">
        <f t="shared" si="83"/>
        <v>06142007580150</v>
      </c>
      <c r="N1334" t="s">
        <v>1125</v>
      </c>
      <c r="O1334">
        <v>0</v>
      </c>
      <c r="P1334">
        <v>0</v>
      </c>
      <c r="Q1334">
        <v>960</v>
      </c>
      <c r="R1334">
        <v>124.80000000000001</v>
      </c>
      <c r="S1334">
        <v>0</v>
      </c>
      <c r="T1334">
        <v>0</v>
      </c>
      <c r="U1334">
        <v>1084.8</v>
      </c>
      <c r="V1334">
        <v>0</v>
      </c>
      <c r="W1334" t="s">
        <v>1</v>
      </c>
    </row>
    <row r="1335" spans="1:23">
      <c r="A1335" t="s">
        <v>8563</v>
      </c>
      <c r="B1335" t="str">
        <f t="shared" si="84"/>
        <v>Mayo</v>
      </c>
      <c r="C1335" s="20" t="s">
        <v>8622</v>
      </c>
      <c r="D1335" t="s">
        <v>1</v>
      </c>
      <c r="E1335" t="s">
        <v>0</v>
      </c>
      <c r="F1335" t="str">
        <f t="shared" si="81"/>
        <v>CCF</v>
      </c>
      <c r="G1335" t="s">
        <v>8149</v>
      </c>
      <c r="H1335" t="s">
        <v>8150</v>
      </c>
      <c r="I1335">
        <v>2196</v>
      </c>
      <c r="J1335">
        <v>2196</v>
      </c>
      <c r="K1335" t="s">
        <v>8524</v>
      </c>
      <c r="L1335" t="str">
        <f t="shared" si="82"/>
        <v>NIT</v>
      </c>
      <c r="M1335" t="str">
        <f t="shared" si="83"/>
        <v>10091112761016</v>
      </c>
      <c r="N1335" t="s">
        <v>1244</v>
      </c>
      <c r="O1335">
        <v>0</v>
      </c>
      <c r="P1335">
        <v>0</v>
      </c>
      <c r="Q1335">
        <v>63.15</v>
      </c>
      <c r="R1335">
        <v>8.2095000000000002</v>
      </c>
      <c r="S1335">
        <v>0</v>
      </c>
      <c r="T1335">
        <v>0</v>
      </c>
      <c r="U1335">
        <v>71.359499999999997</v>
      </c>
      <c r="V1335">
        <v>0</v>
      </c>
      <c r="W1335" t="s">
        <v>1</v>
      </c>
    </row>
    <row r="1336" spans="1:23">
      <c r="A1336" t="s">
        <v>8563</v>
      </c>
      <c r="B1336" t="str">
        <f t="shared" si="84"/>
        <v>Mayo</v>
      </c>
      <c r="C1336" s="20" t="s">
        <v>8622</v>
      </c>
      <c r="D1336" t="s">
        <v>1</v>
      </c>
      <c r="E1336" t="s">
        <v>0</v>
      </c>
      <c r="F1336" t="str">
        <f t="shared" si="81"/>
        <v>CCF</v>
      </c>
      <c r="G1336" t="s">
        <v>8149</v>
      </c>
      <c r="H1336" t="s">
        <v>8150</v>
      </c>
      <c r="I1336">
        <v>2197</v>
      </c>
      <c r="J1336">
        <v>2197</v>
      </c>
      <c r="K1336" t="s">
        <v>503</v>
      </c>
      <c r="L1336" t="str">
        <f t="shared" si="82"/>
        <v>NIT</v>
      </c>
      <c r="M1336" t="str">
        <f t="shared" si="83"/>
        <v>06142311181026</v>
      </c>
      <c r="N1336" t="s">
        <v>504</v>
      </c>
      <c r="O1336">
        <v>0</v>
      </c>
      <c r="P1336">
        <v>0</v>
      </c>
      <c r="Q1336">
        <v>42.24</v>
      </c>
      <c r="R1336">
        <v>5.4912000000000001</v>
      </c>
      <c r="S1336">
        <v>0</v>
      </c>
      <c r="T1336">
        <v>0</v>
      </c>
      <c r="U1336">
        <v>47.731200000000001</v>
      </c>
      <c r="V1336">
        <v>0</v>
      </c>
      <c r="W1336" t="s">
        <v>1</v>
      </c>
    </row>
    <row r="1337" spans="1:23">
      <c r="A1337" t="s">
        <v>8563</v>
      </c>
      <c r="B1337" t="str">
        <f t="shared" si="84"/>
        <v>Mayo</v>
      </c>
      <c r="C1337" s="20" t="s">
        <v>8622</v>
      </c>
      <c r="D1337" t="s">
        <v>1</v>
      </c>
      <c r="E1337" t="s">
        <v>0</v>
      </c>
      <c r="F1337" t="str">
        <f t="shared" si="81"/>
        <v>CCF</v>
      </c>
      <c r="G1337" t="s">
        <v>8149</v>
      </c>
      <c r="H1337" t="s">
        <v>8150</v>
      </c>
      <c r="I1337">
        <v>2198</v>
      </c>
      <c r="J1337">
        <v>2198</v>
      </c>
      <c r="K1337" t="s">
        <v>896</v>
      </c>
      <c r="L1337" t="str">
        <f t="shared" si="82"/>
        <v>NIT</v>
      </c>
      <c r="M1337" t="str">
        <f t="shared" si="83"/>
        <v>06140506171065</v>
      </c>
      <c r="N1337" t="s">
        <v>897</v>
      </c>
      <c r="O1337">
        <v>0</v>
      </c>
      <c r="P1337">
        <v>0</v>
      </c>
      <c r="Q1337">
        <v>65.05</v>
      </c>
      <c r="R1337">
        <v>8.4565000000000001</v>
      </c>
      <c r="S1337">
        <v>0</v>
      </c>
      <c r="T1337">
        <v>0</v>
      </c>
      <c r="U1337">
        <v>73.506500000000003</v>
      </c>
      <c r="V1337">
        <v>0</v>
      </c>
      <c r="W1337" t="s">
        <v>1</v>
      </c>
    </row>
    <row r="1338" spans="1:23">
      <c r="A1338" t="s">
        <v>8563</v>
      </c>
      <c r="B1338" t="str">
        <f t="shared" si="84"/>
        <v>Mayo</v>
      </c>
      <c r="C1338" s="20" t="s">
        <v>8622</v>
      </c>
      <c r="D1338" t="s">
        <v>1</v>
      </c>
      <c r="E1338" t="s">
        <v>0</v>
      </c>
      <c r="F1338" t="str">
        <f t="shared" si="81"/>
        <v>CCF</v>
      </c>
      <c r="G1338" t="s">
        <v>8149</v>
      </c>
      <c r="H1338" t="s">
        <v>8150</v>
      </c>
      <c r="I1338">
        <v>2199</v>
      </c>
      <c r="J1338">
        <v>2199</v>
      </c>
      <c r="K1338" t="s">
        <v>1434</v>
      </c>
      <c r="L1338" t="str">
        <f t="shared" si="82"/>
        <v>NIT</v>
      </c>
      <c r="M1338" t="str">
        <f t="shared" si="83"/>
        <v>04091806831018</v>
      </c>
      <c r="N1338" t="s">
        <v>1435</v>
      </c>
      <c r="O1338">
        <v>0</v>
      </c>
      <c r="P1338">
        <v>0</v>
      </c>
      <c r="Q1338">
        <v>63.18</v>
      </c>
      <c r="R1338">
        <v>8.2134</v>
      </c>
      <c r="S1338">
        <v>0</v>
      </c>
      <c r="T1338">
        <v>0</v>
      </c>
      <c r="U1338">
        <v>71.3934</v>
      </c>
      <c r="V1338">
        <v>0</v>
      </c>
      <c r="W1338" t="s">
        <v>1</v>
      </c>
    </row>
    <row r="1339" spans="1:23">
      <c r="A1339" t="s">
        <v>8563</v>
      </c>
      <c r="B1339" t="str">
        <f t="shared" si="84"/>
        <v>Mayo</v>
      </c>
      <c r="C1339" s="20" t="s">
        <v>8622</v>
      </c>
      <c r="D1339" t="s">
        <v>1</v>
      </c>
      <c r="E1339" t="s">
        <v>0</v>
      </c>
      <c r="F1339" t="str">
        <f t="shared" si="81"/>
        <v>CCF</v>
      </c>
      <c r="G1339" t="s">
        <v>8149</v>
      </c>
      <c r="H1339" t="s">
        <v>8150</v>
      </c>
      <c r="I1339">
        <v>2200</v>
      </c>
      <c r="J1339">
        <v>2200</v>
      </c>
      <c r="K1339" t="s">
        <v>497</v>
      </c>
      <c r="L1339" t="str">
        <f t="shared" si="82"/>
        <v>NIT</v>
      </c>
      <c r="M1339" t="str">
        <f t="shared" si="83"/>
        <v>03163112851027</v>
      </c>
      <c r="N1339" t="s">
        <v>498</v>
      </c>
      <c r="O1339">
        <v>0</v>
      </c>
      <c r="P1339">
        <v>0</v>
      </c>
      <c r="Q1339">
        <v>206.86</v>
      </c>
      <c r="R1339">
        <v>26.891800000000003</v>
      </c>
      <c r="S1339">
        <v>0</v>
      </c>
      <c r="T1339">
        <v>0</v>
      </c>
      <c r="U1339">
        <v>233.7518</v>
      </c>
      <c r="V1339">
        <v>0</v>
      </c>
      <c r="W1339" t="s">
        <v>1</v>
      </c>
    </row>
    <row r="1340" spans="1:23">
      <c r="A1340" t="s">
        <v>8563</v>
      </c>
      <c r="B1340" t="str">
        <f t="shared" si="84"/>
        <v>Mayo</v>
      </c>
      <c r="C1340" s="20" t="s">
        <v>8622</v>
      </c>
      <c r="D1340" t="s">
        <v>1</v>
      </c>
      <c r="E1340" t="s">
        <v>0</v>
      </c>
      <c r="F1340" t="str">
        <f t="shared" si="81"/>
        <v>CCF</v>
      </c>
      <c r="G1340" t="s">
        <v>8149</v>
      </c>
      <c r="H1340" t="s">
        <v>8150</v>
      </c>
      <c r="I1340">
        <v>2201</v>
      </c>
      <c r="J1340">
        <v>2201</v>
      </c>
      <c r="K1340">
        <v>0</v>
      </c>
      <c r="L1340" t="str">
        <f t="shared" si="82"/>
        <v>DUI</v>
      </c>
      <c r="M1340" t="str">
        <f t="shared" si="83"/>
        <v>017828338</v>
      </c>
      <c r="N1340" t="s">
        <v>631</v>
      </c>
      <c r="O1340">
        <v>0</v>
      </c>
      <c r="P1340">
        <v>0</v>
      </c>
      <c r="Q1340">
        <v>83.56</v>
      </c>
      <c r="R1340">
        <v>10.8628</v>
      </c>
      <c r="S1340">
        <v>0</v>
      </c>
      <c r="T1340">
        <v>0</v>
      </c>
      <c r="U1340">
        <v>94.422799999999995</v>
      </c>
      <c r="V1340" t="s">
        <v>8384</v>
      </c>
      <c r="W1340" t="s">
        <v>1</v>
      </c>
    </row>
    <row r="1341" spans="1:23">
      <c r="A1341" t="s">
        <v>8563</v>
      </c>
      <c r="B1341" t="str">
        <f t="shared" si="84"/>
        <v>Mayo</v>
      </c>
      <c r="C1341" s="20" t="s">
        <v>8622</v>
      </c>
      <c r="D1341" t="s">
        <v>1</v>
      </c>
      <c r="E1341" t="s">
        <v>0</v>
      </c>
      <c r="F1341" t="str">
        <f t="shared" si="81"/>
        <v>CCF</v>
      </c>
      <c r="G1341" t="s">
        <v>8149</v>
      </c>
      <c r="H1341" t="s">
        <v>8150</v>
      </c>
      <c r="I1341">
        <v>2202</v>
      </c>
      <c r="J1341">
        <v>2202</v>
      </c>
      <c r="K1341" t="s">
        <v>333</v>
      </c>
      <c r="L1341" t="str">
        <f t="shared" si="82"/>
        <v>NIT</v>
      </c>
      <c r="M1341" t="str">
        <f t="shared" si="83"/>
        <v>06140607941015</v>
      </c>
      <c r="N1341" t="s">
        <v>334</v>
      </c>
      <c r="O1341">
        <v>0</v>
      </c>
      <c r="P1341">
        <v>0</v>
      </c>
      <c r="Q1341">
        <v>163.12</v>
      </c>
      <c r="R1341">
        <v>21.2056</v>
      </c>
      <c r="S1341">
        <v>0</v>
      </c>
      <c r="T1341">
        <v>0</v>
      </c>
      <c r="U1341">
        <v>184.32560000000001</v>
      </c>
      <c r="V1341">
        <v>0</v>
      </c>
      <c r="W1341" t="s">
        <v>1</v>
      </c>
    </row>
    <row r="1342" spans="1:23">
      <c r="A1342" t="s">
        <v>8563</v>
      </c>
      <c r="B1342" t="str">
        <f t="shared" si="84"/>
        <v>Mayo</v>
      </c>
      <c r="C1342" s="20" t="s">
        <v>8622</v>
      </c>
      <c r="D1342" t="s">
        <v>1</v>
      </c>
      <c r="E1342" t="s">
        <v>0</v>
      </c>
      <c r="F1342" t="str">
        <f t="shared" si="81"/>
        <v>CCF</v>
      </c>
      <c r="G1342" t="s">
        <v>8149</v>
      </c>
      <c r="H1342" t="s">
        <v>8150</v>
      </c>
      <c r="I1342">
        <v>2203</v>
      </c>
      <c r="J1342">
        <v>2203</v>
      </c>
      <c r="K1342" t="s">
        <v>95</v>
      </c>
      <c r="L1342" t="str">
        <f t="shared" si="82"/>
        <v>NIT</v>
      </c>
      <c r="M1342" t="str">
        <f t="shared" si="83"/>
        <v>06142212650014</v>
      </c>
      <c r="N1342" t="s">
        <v>96</v>
      </c>
      <c r="O1342">
        <v>0</v>
      </c>
      <c r="P1342">
        <v>0</v>
      </c>
      <c r="Q1342">
        <v>19.62</v>
      </c>
      <c r="R1342">
        <v>2.5506000000000002</v>
      </c>
      <c r="S1342">
        <v>0</v>
      </c>
      <c r="T1342">
        <v>0</v>
      </c>
      <c r="U1342">
        <v>22.1706</v>
      </c>
      <c r="V1342">
        <v>0</v>
      </c>
      <c r="W1342" t="s">
        <v>1</v>
      </c>
    </row>
    <row r="1343" spans="1:23">
      <c r="A1343" t="s">
        <v>8563</v>
      </c>
      <c r="B1343" t="str">
        <f t="shared" si="84"/>
        <v>Mayo</v>
      </c>
      <c r="C1343" s="20" t="s">
        <v>8622</v>
      </c>
      <c r="D1343" t="s">
        <v>1</v>
      </c>
      <c r="E1343" t="s">
        <v>0</v>
      </c>
      <c r="F1343" t="str">
        <f t="shared" si="81"/>
        <v>CCF</v>
      </c>
      <c r="G1343" t="s">
        <v>8149</v>
      </c>
      <c r="H1343" t="s">
        <v>8150</v>
      </c>
      <c r="I1343">
        <v>2204</v>
      </c>
      <c r="J1343">
        <v>2204</v>
      </c>
      <c r="K1343" t="s">
        <v>95</v>
      </c>
      <c r="L1343" t="str">
        <f t="shared" si="82"/>
        <v>NIT</v>
      </c>
      <c r="M1343" t="str">
        <f t="shared" si="83"/>
        <v>06142212650014</v>
      </c>
      <c r="N1343" t="s">
        <v>96</v>
      </c>
      <c r="O1343">
        <v>0</v>
      </c>
      <c r="P1343">
        <v>0</v>
      </c>
      <c r="Q1343">
        <v>62.53</v>
      </c>
      <c r="R1343">
        <v>8.1288999999999998</v>
      </c>
      <c r="S1343">
        <v>0</v>
      </c>
      <c r="T1343">
        <v>0</v>
      </c>
      <c r="U1343">
        <v>70.658900000000003</v>
      </c>
      <c r="V1343">
        <v>0</v>
      </c>
      <c r="W1343" t="s">
        <v>1</v>
      </c>
    </row>
    <row r="1344" spans="1:23">
      <c r="A1344" t="s">
        <v>8563</v>
      </c>
      <c r="B1344" t="str">
        <f t="shared" si="84"/>
        <v>Mayo</v>
      </c>
      <c r="C1344" s="20" t="s">
        <v>8622</v>
      </c>
      <c r="D1344" t="s">
        <v>1</v>
      </c>
      <c r="E1344" t="s">
        <v>0</v>
      </c>
      <c r="F1344" t="str">
        <f t="shared" si="81"/>
        <v>CCF</v>
      </c>
      <c r="G1344" t="s">
        <v>8149</v>
      </c>
      <c r="H1344" t="s">
        <v>8150</v>
      </c>
      <c r="I1344">
        <v>2205</v>
      </c>
      <c r="J1344">
        <v>2205</v>
      </c>
      <c r="K1344" t="s">
        <v>95</v>
      </c>
      <c r="L1344" t="str">
        <f t="shared" si="82"/>
        <v>NIT</v>
      </c>
      <c r="M1344" t="str">
        <f t="shared" si="83"/>
        <v>06142212650014</v>
      </c>
      <c r="N1344" t="s">
        <v>96</v>
      </c>
      <c r="O1344">
        <v>0</v>
      </c>
      <c r="P1344">
        <v>0</v>
      </c>
      <c r="Q1344">
        <v>37.76</v>
      </c>
      <c r="R1344">
        <v>4.9088000000000003</v>
      </c>
      <c r="S1344">
        <v>0</v>
      </c>
      <c r="T1344">
        <v>0</v>
      </c>
      <c r="U1344">
        <v>42.668799999999997</v>
      </c>
      <c r="V1344">
        <v>0</v>
      </c>
      <c r="W1344" t="s">
        <v>1</v>
      </c>
    </row>
    <row r="1345" spans="1:23">
      <c r="A1345" t="s">
        <v>8563</v>
      </c>
      <c r="B1345" t="str">
        <f t="shared" si="84"/>
        <v>Mayo</v>
      </c>
      <c r="C1345" s="20" t="s">
        <v>8622</v>
      </c>
      <c r="D1345" t="s">
        <v>1</v>
      </c>
      <c r="E1345" t="s">
        <v>0</v>
      </c>
      <c r="F1345" t="str">
        <f t="shared" si="81"/>
        <v>CCF</v>
      </c>
      <c r="G1345" t="s">
        <v>8149</v>
      </c>
      <c r="H1345" t="s">
        <v>8150</v>
      </c>
      <c r="I1345">
        <v>2206</v>
      </c>
      <c r="J1345">
        <v>2206</v>
      </c>
      <c r="K1345" t="s">
        <v>95</v>
      </c>
      <c r="L1345" t="str">
        <f t="shared" si="82"/>
        <v>NIT</v>
      </c>
      <c r="M1345" t="str">
        <f t="shared" si="83"/>
        <v>06142212650014</v>
      </c>
      <c r="N1345" t="s">
        <v>96</v>
      </c>
      <c r="O1345">
        <v>0</v>
      </c>
      <c r="P1345">
        <v>0</v>
      </c>
      <c r="Q1345">
        <v>5.3</v>
      </c>
      <c r="R1345">
        <v>0.68899999999999995</v>
      </c>
      <c r="S1345">
        <v>0</v>
      </c>
      <c r="T1345">
        <v>0</v>
      </c>
      <c r="U1345">
        <v>5.9889999999999999</v>
      </c>
      <c r="V1345">
        <v>0</v>
      </c>
      <c r="W1345" t="s">
        <v>1</v>
      </c>
    </row>
    <row r="1346" spans="1:23">
      <c r="A1346" t="s">
        <v>8563</v>
      </c>
      <c r="B1346" t="str">
        <f t="shared" si="84"/>
        <v>Mayo</v>
      </c>
      <c r="C1346" s="20" t="s">
        <v>8622</v>
      </c>
      <c r="D1346" t="s">
        <v>1</v>
      </c>
      <c r="E1346" t="s">
        <v>0</v>
      </c>
      <c r="F1346" t="str">
        <f t="shared" si="81"/>
        <v>CCF</v>
      </c>
      <c r="G1346" t="s">
        <v>8149</v>
      </c>
      <c r="H1346" t="s">
        <v>8150</v>
      </c>
      <c r="I1346">
        <v>2207</v>
      </c>
      <c r="J1346">
        <v>2207</v>
      </c>
      <c r="K1346" t="s">
        <v>95</v>
      </c>
      <c r="L1346" t="str">
        <f t="shared" si="82"/>
        <v>NIT</v>
      </c>
      <c r="M1346" t="str">
        <f t="shared" si="83"/>
        <v>06142212650014</v>
      </c>
      <c r="N1346" t="s">
        <v>96</v>
      </c>
      <c r="O1346">
        <v>0</v>
      </c>
      <c r="P1346">
        <v>0</v>
      </c>
      <c r="Q1346">
        <v>52.3</v>
      </c>
      <c r="R1346">
        <v>6.7989999999999995</v>
      </c>
      <c r="S1346">
        <v>0</v>
      </c>
      <c r="T1346">
        <v>0</v>
      </c>
      <c r="U1346">
        <v>59.098999999999997</v>
      </c>
      <c r="V1346">
        <v>0</v>
      </c>
      <c r="W1346" t="s">
        <v>1</v>
      </c>
    </row>
    <row r="1347" spans="1:23">
      <c r="A1347" t="s">
        <v>8563</v>
      </c>
      <c r="B1347" t="str">
        <f t="shared" si="84"/>
        <v>Mayo</v>
      </c>
      <c r="C1347" s="20" t="s">
        <v>8622</v>
      </c>
      <c r="D1347" t="s">
        <v>1</v>
      </c>
      <c r="E1347" t="s">
        <v>0</v>
      </c>
      <c r="F1347" t="str">
        <f t="shared" ref="F1347:F1410" si="85">IF(E1347="05","Nota de crédito","CCF")</f>
        <v>CCF</v>
      </c>
      <c r="G1347" t="s">
        <v>8149</v>
      </c>
      <c r="H1347" t="s">
        <v>8150</v>
      </c>
      <c r="I1347">
        <v>2208</v>
      </c>
      <c r="J1347">
        <v>2208</v>
      </c>
      <c r="K1347" t="s">
        <v>95</v>
      </c>
      <c r="L1347" t="str">
        <f t="shared" ref="L1347:L1410" si="86">IF(K1347=0,"DUI","NIT")</f>
        <v>NIT</v>
      </c>
      <c r="M1347" t="str">
        <f t="shared" ref="M1347:M1410" si="87">IF(K1347=0,V1347,K1347)</f>
        <v>06142212650014</v>
      </c>
      <c r="N1347" t="s">
        <v>96</v>
      </c>
      <c r="O1347">
        <v>0</v>
      </c>
      <c r="P1347">
        <v>0</v>
      </c>
      <c r="Q1347">
        <v>15.44</v>
      </c>
      <c r="R1347">
        <v>2.0072000000000001</v>
      </c>
      <c r="S1347">
        <v>0</v>
      </c>
      <c r="T1347">
        <v>0</v>
      </c>
      <c r="U1347">
        <v>17.447199999999999</v>
      </c>
      <c r="V1347">
        <v>0</v>
      </c>
      <c r="W1347" t="s">
        <v>1</v>
      </c>
    </row>
    <row r="1348" spans="1:23">
      <c r="A1348" t="s">
        <v>8563</v>
      </c>
      <c r="B1348" t="str">
        <f t="shared" si="84"/>
        <v>Mayo</v>
      </c>
      <c r="C1348" s="20" t="s">
        <v>8622</v>
      </c>
      <c r="D1348" t="s">
        <v>1</v>
      </c>
      <c r="E1348" t="s">
        <v>0</v>
      </c>
      <c r="F1348" t="str">
        <f t="shared" si="85"/>
        <v>CCF</v>
      </c>
      <c r="G1348" t="s">
        <v>8149</v>
      </c>
      <c r="H1348" t="s">
        <v>8150</v>
      </c>
      <c r="I1348">
        <v>2209</v>
      </c>
      <c r="J1348">
        <v>2209</v>
      </c>
      <c r="K1348" t="s">
        <v>95</v>
      </c>
      <c r="L1348" t="str">
        <f t="shared" si="86"/>
        <v>NIT</v>
      </c>
      <c r="M1348" t="str">
        <f t="shared" si="87"/>
        <v>06142212650014</v>
      </c>
      <c r="N1348" t="s">
        <v>96</v>
      </c>
      <c r="O1348">
        <v>0</v>
      </c>
      <c r="P1348">
        <v>0</v>
      </c>
      <c r="Q1348">
        <v>13.48</v>
      </c>
      <c r="R1348">
        <v>1.7524000000000002</v>
      </c>
      <c r="S1348">
        <v>0</v>
      </c>
      <c r="T1348">
        <v>0</v>
      </c>
      <c r="U1348">
        <v>15.2324</v>
      </c>
      <c r="V1348">
        <v>0</v>
      </c>
      <c r="W1348" t="s">
        <v>1</v>
      </c>
    </row>
    <row r="1349" spans="1:23">
      <c r="A1349" t="s">
        <v>8563</v>
      </c>
      <c r="B1349" t="str">
        <f t="shared" si="84"/>
        <v>Mayo</v>
      </c>
      <c r="C1349" s="20" t="s">
        <v>8622</v>
      </c>
      <c r="D1349" t="s">
        <v>1</v>
      </c>
      <c r="E1349" t="s">
        <v>0</v>
      </c>
      <c r="F1349" t="str">
        <f t="shared" si="85"/>
        <v>CCF</v>
      </c>
      <c r="G1349" t="s">
        <v>8149</v>
      </c>
      <c r="H1349" t="s">
        <v>8150</v>
      </c>
      <c r="I1349">
        <v>2210</v>
      </c>
      <c r="J1349">
        <v>2210</v>
      </c>
      <c r="K1349" t="s">
        <v>95</v>
      </c>
      <c r="L1349" t="str">
        <f t="shared" si="86"/>
        <v>NIT</v>
      </c>
      <c r="M1349" t="str">
        <f t="shared" si="87"/>
        <v>06142212650014</v>
      </c>
      <c r="N1349" t="s">
        <v>96</v>
      </c>
      <c r="O1349">
        <v>0</v>
      </c>
      <c r="P1349">
        <v>0</v>
      </c>
      <c r="Q1349">
        <v>14.32</v>
      </c>
      <c r="R1349">
        <v>1.8616000000000001</v>
      </c>
      <c r="S1349">
        <v>0</v>
      </c>
      <c r="T1349">
        <v>0</v>
      </c>
      <c r="U1349">
        <v>16.1816</v>
      </c>
      <c r="V1349">
        <v>0</v>
      </c>
      <c r="W1349" t="s">
        <v>1</v>
      </c>
    </row>
    <row r="1350" spans="1:23">
      <c r="A1350" t="s">
        <v>8563</v>
      </c>
      <c r="B1350" t="str">
        <f t="shared" si="84"/>
        <v>Mayo</v>
      </c>
      <c r="C1350" s="20" t="s">
        <v>8622</v>
      </c>
      <c r="D1350" t="s">
        <v>1</v>
      </c>
      <c r="E1350" t="s">
        <v>0</v>
      </c>
      <c r="F1350" t="str">
        <f t="shared" si="85"/>
        <v>CCF</v>
      </c>
      <c r="G1350" t="s">
        <v>8149</v>
      </c>
      <c r="H1350" t="s">
        <v>8150</v>
      </c>
      <c r="I1350">
        <v>2211</v>
      </c>
      <c r="J1350">
        <v>2211</v>
      </c>
      <c r="K1350" t="s">
        <v>95</v>
      </c>
      <c r="L1350" t="str">
        <f t="shared" si="86"/>
        <v>NIT</v>
      </c>
      <c r="M1350" t="str">
        <f t="shared" si="87"/>
        <v>06142212650014</v>
      </c>
      <c r="N1350" t="s">
        <v>96</v>
      </c>
      <c r="O1350">
        <v>0</v>
      </c>
      <c r="P1350">
        <v>0</v>
      </c>
      <c r="Q1350">
        <v>20.36</v>
      </c>
      <c r="R1350">
        <v>2.6467999999999998</v>
      </c>
      <c r="S1350">
        <v>0</v>
      </c>
      <c r="T1350">
        <v>0</v>
      </c>
      <c r="U1350">
        <v>23.006799999999998</v>
      </c>
      <c r="V1350">
        <v>0</v>
      </c>
      <c r="W1350" t="s">
        <v>1</v>
      </c>
    </row>
    <row r="1351" spans="1:23">
      <c r="A1351" t="s">
        <v>8563</v>
      </c>
      <c r="B1351" t="str">
        <f t="shared" si="84"/>
        <v>Mayo</v>
      </c>
      <c r="C1351" s="20" t="s">
        <v>8622</v>
      </c>
      <c r="D1351" t="s">
        <v>1</v>
      </c>
      <c r="E1351" t="s">
        <v>0</v>
      </c>
      <c r="F1351" t="str">
        <f t="shared" si="85"/>
        <v>CCF</v>
      </c>
      <c r="G1351" t="s">
        <v>8149</v>
      </c>
      <c r="H1351" t="s">
        <v>8150</v>
      </c>
      <c r="I1351">
        <v>2212</v>
      </c>
      <c r="J1351">
        <v>2212</v>
      </c>
      <c r="K1351" t="s">
        <v>95</v>
      </c>
      <c r="L1351" t="str">
        <f t="shared" si="86"/>
        <v>NIT</v>
      </c>
      <c r="M1351" t="str">
        <f t="shared" si="87"/>
        <v>06142212650014</v>
      </c>
      <c r="N1351" t="s">
        <v>96</v>
      </c>
      <c r="O1351">
        <v>0</v>
      </c>
      <c r="P1351">
        <v>0</v>
      </c>
      <c r="Q1351">
        <v>64.510000000000005</v>
      </c>
      <c r="R1351">
        <v>8.3863000000000003</v>
      </c>
      <c r="S1351">
        <v>0</v>
      </c>
      <c r="T1351">
        <v>0</v>
      </c>
      <c r="U1351">
        <v>72.896300000000011</v>
      </c>
      <c r="V1351">
        <v>0</v>
      </c>
      <c r="W1351" t="s">
        <v>1</v>
      </c>
    </row>
    <row r="1352" spans="1:23">
      <c r="A1352" t="s">
        <v>8563</v>
      </c>
      <c r="B1352" t="str">
        <f t="shared" si="84"/>
        <v>Mayo</v>
      </c>
      <c r="C1352" s="20" t="s">
        <v>8622</v>
      </c>
      <c r="D1352" t="s">
        <v>1</v>
      </c>
      <c r="E1352" t="s">
        <v>0</v>
      </c>
      <c r="F1352" t="str">
        <f t="shared" si="85"/>
        <v>CCF</v>
      </c>
      <c r="G1352" t="s">
        <v>8149</v>
      </c>
      <c r="H1352" t="s">
        <v>8150</v>
      </c>
      <c r="I1352">
        <v>2213</v>
      </c>
      <c r="J1352">
        <v>2213</v>
      </c>
      <c r="K1352" t="s">
        <v>95</v>
      </c>
      <c r="L1352" t="str">
        <f t="shared" si="86"/>
        <v>NIT</v>
      </c>
      <c r="M1352" t="str">
        <f t="shared" si="87"/>
        <v>06142212650014</v>
      </c>
      <c r="N1352" t="s">
        <v>96</v>
      </c>
      <c r="O1352">
        <v>0</v>
      </c>
      <c r="P1352">
        <v>0</v>
      </c>
      <c r="Q1352">
        <v>14.74</v>
      </c>
      <c r="R1352">
        <v>1.9162000000000001</v>
      </c>
      <c r="S1352">
        <v>0</v>
      </c>
      <c r="T1352">
        <v>0</v>
      </c>
      <c r="U1352">
        <v>16.656200000000002</v>
      </c>
      <c r="V1352">
        <v>0</v>
      </c>
      <c r="W1352" t="s">
        <v>1</v>
      </c>
    </row>
    <row r="1353" spans="1:23">
      <c r="A1353" t="s">
        <v>8563</v>
      </c>
      <c r="B1353" t="str">
        <f t="shared" si="84"/>
        <v>Mayo</v>
      </c>
      <c r="C1353" s="20" t="s">
        <v>8622</v>
      </c>
      <c r="D1353" t="s">
        <v>1</v>
      </c>
      <c r="E1353" t="s">
        <v>0</v>
      </c>
      <c r="F1353" t="str">
        <f t="shared" si="85"/>
        <v>CCF</v>
      </c>
      <c r="G1353" t="s">
        <v>8149</v>
      </c>
      <c r="H1353" t="s">
        <v>8150</v>
      </c>
      <c r="I1353">
        <v>2214</v>
      </c>
      <c r="J1353">
        <v>2214</v>
      </c>
      <c r="K1353" t="s">
        <v>95</v>
      </c>
      <c r="L1353" t="str">
        <f t="shared" si="86"/>
        <v>NIT</v>
      </c>
      <c r="M1353" t="str">
        <f t="shared" si="87"/>
        <v>06142212650014</v>
      </c>
      <c r="N1353" t="s">
        <v>96</v>
      </c>
      <c r="O1353">
        <v>0</v>
      </c>
      <c r="P1353">
        <v>0</v>
      </c>
      <c r="Q1353">
        <v>20.82</v>
      </c>
      <c r="R1353">
        <v>2.7066000000000003</v>
      </c>
      <c r="S1353">
        <v>0</v>
      </c>
      <c r="T1353">
        <v>0</v>
      </c>
      <c r="U1353">
        <v>23.526600000000002</v>
      </c>
      <c r="V1353">
        <v>0</v>
      </c>
      <c r="W1353" t="s">
        <v>1</v>
      </c>
    </row>
    <row r="1354" spans="1:23">
      <c r="A1354" t="s">
        <v>8563</v>
      </c>
      <c r="B1354" t="str">
        <f t="shared" si="84"/>
        <v>Mayo</v>
      </c>
      <c r="C1354" s="20" t="s">
        <v>8622</v>
      </c>
      <c r="D1354" t="s">
        <v>1</v>
      </c>
      <c r="E1354" t="s">
        <v>0</v>
      </c>
      <c r="F1354" t="str">
        <f t="shared" si="85"/>
        <v>CCF</v>
      </c>
      <c r="G1354" t="s">
        <v>8149</v>
      </c>
      <c r="H1354" t="s">
        <v>8150</v>
      </c>
      <c r="I1354">
        <v>2215</v>
      </c>
      <c r="J1354">
        <v>2215</v>
      </c>
      <c r="K1354" t="s">
        <v>95</v>
      </c>
      <c r="L1354" t="str">
        <f t="shared" si="86"/>
        <v>NIT</v>
      </c>
      <c r="M1354" t="str">
        <f t="shared" si="87"/>
        <v>06142212650014</v>
      </c>
      <c r="N1354" t="s">
        <v>96</v>
      </c>
      <c r="O1354">
        <v>0</v>
      </c>
      <c r="P1354">
        <v>0</v>
      </c>
      <c r="Q1354">
        <v>20.04</v>
      </c>
      <c r="R1354">
        <v>2.6052</v>
      </c>
      <c r="S1354">
        <v>0</v>
      </c>
      <c r="T1354">
        <v>0</v>
      </c>
      <c r="U1354">
        <v>22.645199999999999</v>
      </c>
      <c r="V1354">
        <v>0</v>
      </c>
      <c r="W1354" t="s">
        <v>1</v>
      </c>
    </row>
    <row r="1355" spans="1:23">
      <c r="A1355" t="s">
        <v>8563</v>
      </c>
      <c r="B1355" t="str">
        <f t="shared" si="84"/>
        <v>Mayo</v>
      </c>
      <c r="C1355" s="20" t="s">
        <v>8622</v>
      </c>
      <c r="D1355" t="s">
        <v>1</v>
      </c>
      <c r="E1355" t="s">
        <v>0</v>
      </c>
      <c r="F1355" t="str">
        <f t="shared" si="85"/>
        <v>CCF</v>
      </c>
      <c r="G1355" t="s">
        <v>8149</v>
      </c>
      <c r="H1355" t="s">
        <v>8150</v>
      </c>
      <c r="I1355">
        <v>2216</v>
      </c>
      <c r="J1355">
        <v>2216</v>
      </c>
      <c r="K1355" t="s">
        <v>95</v>
      </c>
      <c r="L1355" t="str">
        <f t="shared" si="86"/>
        <v>NIT</v>
      </c>
      <c r="M1355" t="str">
        <f t="shared" si="87"/>
        <v>06142212650014</v>
      </c>
      <c r="N1355" t="s">
        <v>96</v>
      </c>
      <c r="O1355">
        <v>0</v>
      </c>
      <c r="P1355">
        <v>0</v>
      </c>
      <c r="Q1355">
        <v>10.47</v>
      </c>
      <c r="R1355">
        <v>1.3611000000000002</v>
      </c>
      <c r="S1355">
        <v>0</v>
      </c>
      <c r="T1355">
        <v>0</v>
      </c>
      <c r="U1355">
        <v>11.831100000000001</v>
      </c>
      <c r="V1355">
        <v>0</v>
      </c>
      <c r="W1355" t="s">
        <v>1</v>
      </c>
    </row>
    <row r="1356" spans="1:23">
      <c r="A1356" t="s">
        <v>8563</v>
      </c>
      <c r="B1356" t="str">
        <f t="shared" si="84"/>
        <v>Mayo</v>
      </c>
      <c r="C1356" s="20" t="s">
        <v>8622</v>
      </c>
      <c r="D1356" t="s">
        <v>1</v>
      </c>
      <c r="E1356" t="s">
        <v>0</v>
      </c>
      <c r="F1356" t="str">
        <f t="shared" si="85"/>
        <v>CCF</v>
      </c>
      <c r="G1356" t="s">
        <v>8149</v>
      </c>
      <c r="H1356" t="s">
        <v>8150</v>
      </c>
      <c r="I1356">
        <v>2217</v>
      </c>
      <c r="J1356">
        <v>2217</v>
      </c>
      <c r="K1356" t="s">
        <v>95</v>
      </c>
      <c r="L1356" t="str">
        <f t="shared" si="86"/>
        <v>NIT</v>
      </c>
      <c r="M1356" t="str">
        <f t="shared" si="87"/>
        <v>06142212650014</v>
      </c>
      <c r="N1356" t="s">
        <v>96</v>
      </c>
      <c r="O1356">
        <v>0</v>
      </c>
      <c r="P1356">
        <v>0</v>
      </c>
      <c r="Q1356">
        <v>8.36</v>
      </c>
      <c r="R1356">
        <v>1.0868</v>
      </c>
      <c r="S1356">
        <v>0</v>
      </c>
      <c r="T1356">
        <v>0</v>
      </c>
      <c r="U1356">
        <v>9.4467999999999996</v>
      </c>
      <c r="V1356">
        <v>0</v>
      </c>
      <c r="W1356" t="s">
        <v>1</v>
      </c>
    </row>
    <row r="1357" spans="1:23">
      <c r="A1357" t="s">
        <v>8563</v>
      </c>
      <c r="B1357" t="str">
        <f t="shared" si="84"/>
        <v>Mayo</v>
      </c>
      <c r="C1357" s="20" t="s">
        <v>8622</v>
      </c>
      <c r="D1357" t="s">
        <v>1</v>
      </c>
      <c r="E1357" t="s">
        <v>0</v>
      </c>
      <c r="F1357" t="str">
        <f t="shared" si="85"/>
        <v>CCF</v>
      </c>
      <c r="G1357" t="s">
        <v>8149</v>
      </c>
      <c r="H1357" t="s">
        <v>8150</v>
      </c>
      <c r="I1357">
        <v>2218</v>
      </c>
      <c r="J1357">
        <v>2218</v>
      </c>
      <c r="K1357" t="s">
        <v>95</v>
      </c>
      <c r="L1357" t="str">
        <f t="shared" si="86"/>
        <v>NIT</v>
      </c>
      <c r="M1357" t="str">
        <f t="shared" si="87"/>
        <v>06142212650014</v>
      </c>
      <c r="N1357" t="s">
        <v>96</v>
      </c>
      <c r="O1357">
        <v>0</v>
      </c>
      <c r="P1357">
        <v>0</v>
      </c>
      <c r="Q1357">
        <v>24.04</v>
      </c>
      <c r="R1357">
        <v>3.1252</v>
      </c>
      <c r="S1357">
        <v>0</v>
      </c>
      <c r="T1357">
        <v>0</v>
      </c>
      <c r="U1357">
        <v>27.165199999999999</v>
      </c>
      <c r="V1357">
        <v>0</v>
      </c>
      <c r="W1357" t="s">
        <v>1</v>
      </c>
    </row>
    <row r="1358" spans="1:23">
      <c r="A1358" t="s">
        <v>8563</v>
      </c>
      <c r="B1358" t="str">
        <f t="shared" si="84"/>
        <v>Mayo</v>
      </c>
      <c r="C1358" s="20" t="s">
        <v>8622</v>
      </c>
      <c r="D1358" t="s">
        <v>1</v>
      </c>
      <c r="E1358" t="s">
        <v>0</v>
      </c>
      <c r="F1358" t="str">
        <f t="shared" si="85"/>
        <v>CCF</v>
      </c>
      <c r="G1358" t="s">
        <v>8149</v>
      </c>
      <c r="H1358" t="s">
        <v>8150</v>
      </c>
      <c r="I1358">
        <v>2219</v>
      </c>
      <c r="J1358">
        <v>2219</v>
      </c>
      <c r="K1358" t="s">
        <v>95</v>
      </c>
      <c r="L1358" t="str">
        <f t="shared" si="86"/>
        <v>NIT</v>
      </c>
      <c r="M1358" t="str">
        <f t="shared" si="87"/>
        <v>06142212650014</v>
      </c>
      <c r="N1358" t="s">
        <v>96</v>
      </c>
      <c r="O1358">
        <v>0</v>
      </c>
      <c r="P1358">
        <v>0</v>
      </c>
      <c r="Q1358">
        <v>7.16</v>
      </c>
      <c r="R1358">
        <v>0.93080000000000007</v>
      </c>
      <c r="S1358">
        <v>0</v>
      </c>
      <c r="T1358">
        <v>0</v>
      </c>
      <c r="U1358">
        <v>8.0907999999999998</v>
      </c>
      <c r="V1358">
        <v>0</v>
      </c>
      <c r="W1358" t="s">
        <v>1</v>
      </c>
    </row>
    <row r="1359" spans="1:23">
      <c r="A1359" t="s">
        <v>8563</v>
      </c>
      <c r="B1359" t="str">
        <f t="shared" si="84"/>
        <v>Mayo</v>
      </c>
      <c r="C1359" s="20" t="s">
        <v>8622</v>
      </c>
      <c r="D1359" t="s">
        <v>1</v>
      </c>
      <c r="E1359" t="s">
        <v>0</v>
      </c>
      <c r="F1359" t="str">
        <f t="shared" si="85"/>
        <v>CCF</v>
      </c>
      <c r="G1359" t="s">
        <v>8149</v>
      </c>
      <c r="H1359" t="s">
        <v>8150</v>
      </c>
      <c r="I1359">
        <v>2220</v>
      </c>
      <c r="J1359">
        <v>2220</v>
      </c>
      <c r="K1359" t="s">
        <v>383</v>
      </c>
      <c r="L1359" t="str">
        <f t="shared" si="86"/>
        <v>NIT</v>
      </c>
      <c r="M1359" t="str">
        <f t="shared" si="87"/>
        <v>02102001171016</v>
      </c>
      <c r="N1359" t="s">
        <v>384</v>
      </c>
      <c r="O1359">
        <v>0</v>
      </c>
      <c r="P1359">
        <v>0</v>
      </c>
      <c r="Q1359">
        <v>244.68</v>
      </c>
      <c r="R1359">
        <v>31.808400000000002</v>
      </c>
      <c r="S1359">
        <v>0</v>
      </c>
      <c r="T1359">
        <v>0</v>
      </c>
      <c r="U1359">
        <v>276.48840000000001</v>
      </c>
      <c r="V1359">
        <v>0</v>
      </c>
      <c r="W1359" t="s">
        <v>1</v>
      </c>
    </row>
    <row r="1360" spans="1:23">
      <c r="A1360" t="s">
        <v>8563</v>
      </c>
      <c r="B1360" t="str">
        <f t="shared" si="84"/>
        <v>Mayo</v>
      </c>
      <c r="C1360" s="20" t="s">
        <v>8622</v>
      </c>
      <c r="D1360" t="s">
        <v>1</v>
      </c>
      <c r="E1360" t="s">
        <v>0</v>
      </c>
      <c r="F1360" t="str">
        <f t="shared" si="85"/>
        <v>CCF</v>
      </c>
      <c r="G1360" t="s">
        <v>8149</v>
      </c>
      <c r="H1360" t="s">
        <v>8150</v>
      </c>
      <c r="I1360">
        <v>2221</v>
      </c>
      <c r="J1360">
        <v>2221</v>
      </c>
      <c r="K1360" t="s">
        <v>634</v>
      </c>
      <c r="L1360" t="str">
        <f t="shared" si="86"/>
        <v>NIT</v>
      </c>
      <c r="M1360" t="str">
        <f t="shared" si="87"/>
        <v>06142508161086</v>
      </c>
      <c r="N1360" t="s">
        <v>635</v>
      </c>
      <c r="O1360">
        <v>0</v>
      </c>
      <c r="P1360">
        <v>0</v>
      </c>
      <c r="Q1360">
        <v>336.21</v>
      </c>
      <c r="R1360">
        <v>43.707299999999996</v>
      </c>
      <c r="S1360">
        <v>0</v>
      </c>
      <c r="T1360">
        <v>0</v>
      </c>
      <c r="U1360">
        <v>379.91729999999995</v>
      </c>
      <c r="V1360">
        <v>0</v>
      </c>
      <c r="W1360" t="s">
        <v>1</v>
      </c>
    </row>
    <row r="1361" spans="1:23">
      <c r="A1361" t="s">
        <v>8563</v>
      </c>
      <c r="B1361" t="str">
        <f t="shared" si="84"/>
        <v>Mayo</v>
      </c>
      <c r="C1361" s="20" t="s">
        <v>8622</v>
      </c>
      <c r="D1361" t="s">
        <v>1</v>
      </c>
      <c r="E1361" t="s">
        <v>0</v>
      </c>
      <c r="F1361" t="str">
        <f t="shared" si="85"/>
        <v>CCF</v>
      </c>
      <c r="G1361" t="s">
        <v>8149</v>
      </c>
      <c r="H1361" t="s">
        <v>8150</v>
      </c>
      <c r="I1361">
        <v>2222</v>
      </c>
      <c r="J1361">
        <v>2222</v>
      </c>
      <c r="K1361" t="s">
        <v>435</v>
      </c>
      <c r="L1361" t="str">
        <f t="shared" si="86"/>
        <v>NIT</v>
      </c>
      <c r="M1361" t="str">
        <f t="shared" si="87"/>
        <v>06130407761017</v>
      </c>
      <c r="N1361" t="s">
        <v>436</v>
      </c>
      <c r="O1361">
        <v>0</v>
      </c>
      <c r="P1361">
        <v>0</v>
      </c>
      <c r="Q1361">
        <v>2805.39</v>
      </c>
      <c r="R1361">
        <v>364.70069999999998</v>
      </c>
      <c r="S1361">
        <v>0</v>
      </c>
      <c r="T1361">
        <v>0</v>
      </c>
      <c r="U1361">
        <v>3170.0906999999997</v>
      </c>
      <c r="V1361">
        <v>0</v>
      </c>
      <c r="W1361" t="s">
        <v>1</v>
      </c>
    </row>
    <row r="1362" spans="1:23">
      <c r="A1362" t="s">
        <v>8563</v>
      </c>
      <c r="B1362" t="str">
        <f t="shared" si="84"/>
        <v>Mayo</v>
      </c>
      <c r="C1362" s="20" t="s">
        <v>8622</v>
      </c>
      <c r="D1362" t="s">
        <v>1</v>
      </c>
      <c r="E1362" t="s">
        <v>0</v>
      </c>
      <c r="F1362" t="str">
        <f t="shared" si="85"/>
        <v>CCF</v>
      </c>
      <c r="G1362" t="s">
        <v>8149</v>
      </c>
      <c r="H1362" t="s">
        <v>8150</v>
      </c>
      <c r="I1362">
        <v>2223</v>
      </c>
      <c r="J1362">
        <v>2223</v>
      </c>
      <c r="K1362" t="s">
        <v>830</v>
      </c>
      <c r="L1362" t="str">
        <f t="shared" si="86"/>
        <v>NIT</v>
      </c>
      <c r="M1362" t="str">
        <f t="shared" si="87"/>
        <v>14080405781014</v>
      </c>
      <c r="N1362" t="s">
        <v>831</v>
      </c>
      <c r="O1362">
        <v>0</v>
      </c>
      <c r="P1362">
        <v>0</v>
      </c>
      <c r="Q1362">
        <v>1476.99</v>
      </c>
      <c r="R1362">
        <v>192.0087</v>
      </c>
      <c r="S1362">
        <v>0</v>
      </c>
      <c r="T1362">
        <v>0</v>
      </c>
      <c r="U1362">
        <v>1668.9987000000001</v>
      </c>
      <c r="V1362">
        <v>0</v>
      </c>
      <c r="W1362" t="s">
        <v>1</v>
      </c>
    </row>
    <row r="1363" spans="1:23">
      <c r="A1363" t="s">
        <v>8563</v>
      </c>
      <c r="B1363" t="str">
        <f t="shared" si="84"/>
        <v>Mayo</v>
      </c>
      <c r="C1363" s="20" t="s">
        <v>8622</v>
      </c>
      <c r="D1363" t="s">
        <v>1</v>
      </c>
      <c r="E1363" t="s">
        <v>0</v>
      </c>
      <c r="F1363" t="str">
        <f t="shared" si="85"/>
        <v>CCF</v>
      </c>
      <c r="G1363" t="s">
        <v>8149</v>
      </c>
      <c r="H1363" t="s">
        <v>8150</v>
      </c>
      <c r="I1363">
        <v>2224</v>
      </c>
      <c r="J1363">
        <v>2224</v>
      </c>
      <c r="K1363" t="s">
        <v>333</v>
      </c>
      <c r="L1363" t="str">
        <f t="shared" si="86"/>
        <v>NIT</v>
      </c>
      <c r="M1363" t="str">
        <f t="shared" si="87"/>
        <v>06140607941015</v>
      </c>
      <c r="N1363" t="s">
        <v>334</v>
      </c>
      <c r="O1363">
        <v>0</v>
      </c>
      <c r="P1363">
        <v>0</v>
      </c>
      <c r="Q1363">
        <v>234.46</v>
      </c>
      <c r="R1363">
        <v>30.479800000000001</v>
      </c>
      <c r="S1363">
        <v>0</v>
      </c>
      <c r="T1363">
        <v>0</v>
      </c>
      <c r="U1363">
        <v>264.93979999999999</v>
      </c>
      <c r="V1363">
        <v>0</v>
      </c>
      <c r="W1363" t="s">
        <v>1</v>
      </c>
    </row>
    <row r="1364" spans="1:23">
      <c r="A1364" t="s">
        <v>8563</v>
      </c>
      <c r="B1364" t="str">
        <f t="shared" si="84"/>
        <v>Mayo</v>
      </c>
      <c r="C1364" s="20" t="s">
        <v>8622</v>
      </c>
      <c r="D1364" t="s">
        <v>1</v>
      </c>
      <c r="E1364" t="s">
        <v>0</v>
      </c>
      <c r="F1364" t="str">
        <f t="shared" si="85"/>
        <v>CCF</v>
      </c>
      <c r="G1364" t="s">
        <v>8149</v>
      </c>
      <c r="H1364" t="s">
        <v>8150</v>
      </c>
      <c r="I1364">
        <v>2225</v>
      </c>
      <c r="J1364">
        <v>2225</v>
      </c>
      <c r="K1364" t="s">
        <v>333</v>
      </c>
      <c r="L1364" t="str">
        <f t="shared" si="86"/>
        <v>NIT</v>
      </c>
      <c r="M1364" t="str">
        <f t="shared" si="87"/>
        <v>06140607941015</v>
      </c>
      <c r="N1364" t="s">
        <v>334</v>
      </c>
      <c r="O1364">
        <v>0</v>
      </c>
      <c r="P1364">
        <v>0</v>
      </c>
      <c r="Q1364">
        <v>132.52000000000001</v>
      </c>
      <c r="R1364">
        <v>17.227600000000002</v>
      </c>
      <c r="S1364">
        <v>0</v>
      </c>
      <c r="T1364">
        <v>0</v>
      </c>
      <c r="U1364">
        <v>149.74760000000001</v>
      </c>
      <c r="V1364">
        <v>0</v>
      </c>
      <c r="W1364" t="s">
        <v>1</v>
      </c>
    </row>
    <row r="1365" spans="1:23">
      <c r="A1365" t="s">
        <v>8563</v>
      </c>
      <c r="B1365" t="str">
        <f t="shared" si="84"/>
        <v>Mayo</v>
      </c>
      <c r="C1365" s="20" t="s">
        <v>8622</v>
      </c>
      <c r="D1365" t="s">
        <v>1</v>
      </c>
      <c r="E1365" t="s">
        <v>0</v>
      </c>
      <c r="F1365" t="str">
        <f t="shared" si="85"/>
        <v>CCF</v>
      </c>
      <c r="G1365" t="s">
        <v>8149</v>
      </c>
      <c r="H1365" t="s">
        <v>8150</v>
      </c>
      <c r="I1365">
        <v>2226</v>
      </c>
      <c r="J1365">
        <v>2226</v>
      </c>
      <c r="K1365" t="s">
        <v>333</v>
      </c>
      <c r="L1365" t="str">
        <f t="shared" si="86"/>
        <v>NIT</v>
      </c>
      <c r="M1365" t="str">
        <f t="shared" si="87"/>
        <v>06140607941015</v>
      </c>
      <c r="N1365" t="s">
        <v>334</v>
      </c>
      <c r="O1365">
        <v>0</v>
      </c>
      <c r="P1365">
        <v>0</v>
      </c>
      <c r="Q1365">
        <v>81.56</v>
      </c>
      <c r="R1365">
        <v>10.6028</v>
      </c>
      <c r="S1365">
        <v>0</v>
      </c>
      <c r="T1365">
        <v>0</v>
      </c>
      <c r="U1365">
        <v>92.162800000000004</v>
      </c>
      <c r="V1365">
        <v>0</v>
      </c>
      <c r="W1365" t="s">
        <v>1</v>
      </c>
    </row>
    <row r="1366" spans="1:23">
      <c r="A1366" t="s">
        <v>8563</v>
      </c>
      <c r="B1366" t="str">
        <f t="shared" si="84"/>
        <v>Mayo</v>
      </c>
      <c r="C1366" s="20" t="s">
        <v>8622</v>
      </c>
      <c r="D1366" t="s">
        <v>1</v>
      </c>
      <c r="E1366" t="s">
        <v>0</v>
      </c>
      <c r="F1366" t="str">
        <f t="shared" si="85"/>
        <v>CCF</v>
      </c>
      <c r="G1366" t="s">
        <v>8149</v>
      </c>
      <c r="H1366" t="s">
        <v>8150</v>
      </c>
      <c r="I1366">
        <v>2227</v>
      </c>
      <c r="J1366">
        <v>2227</v>
      </c>
      <c r="K1366" t="s">
        <v>333</v>
      </c>
      <c r="L1366" t="str">
        <f t="shared" si="86"/>
        <v>NIT</v>
      </c>
      <c r="M1366" t="str">
        <f t="shared" si="87"/>
        <v>06140607941015</v>
      </c>
      <c r="N1366" t="s">
        <v>334</v>
      </c>
      <c r="O1366">
        <v>0</v>
      </c>
      <c r="P1366">
        <v>0</v>
      </c>
      <c r="Q1366">
        <v>101.93</v>
      </c>
      <c r="R1366">
        <v>13.250900000000001</v>
      </c>
      <c r="S1366">
        <v>0</v>
      </c>
      <c r="T1366">
        <v>0</v>
      </c>
      <c r="U1366">
        <v>115.18090000000001</v>
      </c>
      <c r="V1366">
        <v>0</v>
      </c>
      <c r="W1366" t="s">
        <v>1</v>
      </c>
    </row>
    <row r="1367" spans="1:23">
      <c r="A1367" t="s">
        <v>8563</v>
      </c>
      <c r="B1367" t="str">
        <f t="shared" si="84"/>
        <v>Mayo</v>
      </c>
      <c r="C1367" s="20" t="s">
        <v>8622</v>
      </c>
      <c r="D1367" t="s">
        <v>1</v>
      </c>
      <c r="E1367" t="s">
        <v>0</v>
      </c>
      <c r="F1367" t="str">
        <f t="shared" si="85"/>
        <v>CCF</v>
      </c>
      <c r="G1367" t="s">
        <v>8149</v>
      </c>
      <c r="H1367" t="s">
        <v>8150</v>
      </c>
      <c r="I1367">
        <v>2228</v>
      </c>
      <c r="J1367">
        <v>2228</v>
      </c>
      <c r="K1367" t="s">
        <v>7859</v>
      </c>
      <c r="L1367" t="str">
        <f t="shared" si="86"/>
        <v>NIT</v>
      </c>
      <c r="M1367" t="str">
        <f t="shared" si="87"/>
        <v>06140504211035</v>
      </c>
      <c r="N1367" t="s">
        <v>7860</v>
      </c>
      <c r="O1367">
        <v>0</v>
      </c>
      <c r="P1367">
        <v>0</v>
      </c>
      <c r="Q1367">
        <v>26.47</v>
      </c>
      <c r="R1367">
        <v>3.4411</v>
      </c>
      <c r="S1367">
        <v>0</v>
      </c>
      <c r="T1367">
        <v>0</v>
      </c>
      <c r="U1367">
        <v>29.911099999999998</v>
      </c>
      <c r="V1367">
        <v>0</v>
      </c>
      <c r="W1367" t="s">
        <v>1</v>
      </c>
    </row>
    <row r="1368" spans="1:23">
      <c r="A1368" t="s">
        <v>8563</v>
      </c>
      <c r="B1368" t="str">
        <f t="shared" si="84"/>
        <v>Mayo</v>
      </c>
      <c r="C1368" s="20" t="s">
        <v>8622</v>
      </c>
      <c r="D1368" t="s">
        <v>1</v>
      </c>
      <c r="E1368" t="s">
        <v>0</v>
      </c>
      <c r="F1368" t="str">
        <f t="shared" si="85"/>
        <v>CCF</v>
      </c>
      <c r="G1368" t="s">
        <v>8149</v>
      </c>
      <c r="H1368" t="s">
        <v>8150</v>
      </c>
      <c r="I1368">
        <v>2229</v>
      </c>
      <c r="J1368">
        <v>2229</v>
      </c>
      <c r="K1368" t="s">
        <v>118</v>
      </c>
      <c r="L1368" t="str">
        <f t="shared" si="86"/>
        <v>NIT</v>
      </c>
      <c r="M1368" t="str">
        <f t="shared" si="87"/>
        <v>06141106071025</v>
      </c>
      <c r="N1368" t="s">
        <v>119</v>
      </c>
      <c r="O1368">
        <v>0</v>
      </c>
      <c r="P1368">
        <v>0</v>
      </c>
      <c r="Q1368">
        <v>48.96</v>
      </c>
      <c r="R1368">
        <v>6.3648000000000007</v>
      </c>
      <c r="S1368">
        <v>0</v>
      </c>
      <c r="T1368">
        <v>0</v>
      </c>
      <c r="U1368">
        <v>55.324800000000003</v>
      </c>
      <c r="V1368">
        <v>0</v>
      </c>
      <c r="W1368" t="s">
        <v>1</v>
      </c>
    </row>
    <row r="1369" spans="1:23">
      <c r="A1369" t="s">
        <v>8563</v>
      </c>
      <c r="B1369" t="str">
        <f t="shared" si="84"/>
        <v>Mayo</v>
      </c>
      <c r="C1369" s="20" t="s">
        <v>8622</v>
      </c>
      <c r="D1369" t="s">
        <v>1</v>
      </c>
      <c r="E1369" t="s">
        <v>0</v>
      </c>
      <c r="F1369" t="str">
        <f t="shared" si="85"/>
        <v>CCF</v>
      </c>
      <c r="G1369" t="s">
        <v>8149</v>
      </c>
      <c r="H1369" t="s">
        <v>8150</v>
      </c>
      <c r="I1369">
        <v>2230</v>
      </c>
      <c r="J1369">
        <v>2230</v>
      </c>
      <c r="K1369" t="s">
        <v>851</v>
      </c>
      <c r="L1369" t="str">
        <f t="shared" si="86"/>
        <v>NIT</v>
      </c>
      <c r="M1369" t="str">
        <f t="shared" si="87"/>
        <v>12191102611018</v>
      </c>
      <c r="N1369" t="s">
        <v>852</v>
      </c>
      <c r="O1369">
        <v>0</v>
      </c>
      <c r="P1369">
        <v>0</v>
      </c>
      <c r="Q1369">
        <v>196.91</v>
      </c>
      <c r="R1369">
        <v>25.598300000000002</v>
      </c>
      <c r="S1369">
        <v>0</v>
      </c>
      <c r="T1369">
        <v>0</v>
      </c>
      <c r="U1369">
        <v>222.50829999999999</v>
      </c>
      <c r="V1369">
        <v>0</v>
      </c>
      <c r="W1369" t="s">
        <v>1</v>
      </c>
    </row>
    <row r="1370" spans="1:23">
      <c r="A1370" t="s">
        <v>8563</v>
      </c>
      <c r="B1370" t="str">
        <f t="shared" si="84"/>
        <v>Mayo</v>
      </c>
      <c r="C1370" s="20" t="s">
        <v>8622</v>
      </c>
      <c r="D1370" t="s">
        <v>1</v>
      </c>
      <c r="E1370" t="s">
        <v>0</v>
      </c>
      <c r="F1370" t="str">
        <f t="shared" si="85"/>
        <v>CCF</v>
      </c>
      <c r="G1370" t="s">
        <v>8149</v>
      </c>
      <c r="H1370" t="s">
        <v>8150</v>
      </c>
      <c r="I1370">
        <v>2231</v>
      </c>
      <c r="J1370">
        <v>2231</v>
      </c>
      <c r="K1370">
        <v>0</v>
      </c>
      <c r="L1370" t="str">
        <f t="shared" si="86"/>
        <v>DUI</v>
      </c>
      <c r="M1370" t="str">
        <f t="shared" si="87"/>
        <v>001121312</v>
      </c>
      <c r="N1370" t="s">
        <v>1393</v>
      </c>
      <c r="O1370">
        <v>0</v>
      </c>
      <c r="P1370">
        <v>0</v>
      </c>
      <c r="Q1370">
        <v>201.04</v>
      </c>
      <c r="R1370">
        <v>26.135200000000001</v>
      </c>
      <c r="S1370">
        <v>0</v>
      </c>
      <c r="T1370">
        <v>0</v>
      </c>
      <c r="U1370">
        <v>227.17519999999999</v>
      </c>
      <c r="V1370" t="s">
        <v>8399</v>
      </c>
      <c r="W1370" t="s">
        <v>1</v>
      </c>
    </row>
    <row r="1371" spans="1:23">
      <c r="A1371" t="s">
        <v>8563</v>
      </c>
      <c r="B1371" t="str">
        <f t="shared" si="84"/>
        <v>Mayo</v>
      </c>
      <c r="C1371" s="20" t="s">
        <v>8622</v>
      </c>
      <c r="D1371" t="s">
        <v>1</v>
      </c>
      <c r="E1371" t="s">
        <v>0</v>
      </c>
      <c r="F1371" t="str">
        <f t="shared" si="85"/>
        <v>CCF</v>
      </c>
      <c r="G1371" t="s">
        <v>8149</v>
      </c>
      <c r="H1371" t="s">
        <v>8150</v>
      </c>
      <c r="I1371">
        <v>2232</v>
      </c>
      <c r="J1371">
        <v>2232</v>
      </c>
      <c r="K1371" t="s">
        <v>95</v>
      </c>
      <c r="L1371" t="str">
        <f t="shared" si="86"/>
        <v>NIT</v>
      </c>
      <c r="M1371" t="str">
        <f t="shared" si="87"/>
        <v>06142212650014</v>
      </c>
      <c r="N1371" t="s">
        <v>96</v>
      </c>
      <c r="O1371">
        <v>0</v>
      </c>
      <c r="P1371">
        <v>0</v>
      </c>
      <c r="Q1371">
        <v>5.3</v>
      </c>
      <c r="R1371">
        <v>0.68899999999999995</v>
      </c>
      <c r="S1371">
        <v>0</v>
      </c>
      <c r="T1371">
        <v>0</v>
      </c>
      <c r="U1371">
        <v>5.9889999999999999</v>
      </c>
      <c r="V1371">
        <v>0</v>
      </c>
      <c r="W1371" t="s">
        <v>1</v>
      </c>
    </row>
    <row r="1372" spans="1:23">
      <c r="A1372" t="s">
        <v>8563</v>
      </c>
      <c r="B1372" t="str">
        <f t="shared" si="84"/>
        <v>Mayo</v>
      </c>
      <c r="C1372" s="20" t="s">
        <v>8622</v>
      </c>
      <c r="D1372" t="s">
        <v>1</v>
      </c>
      <c r="E1372" t="s">
        <v>0</v>
      </c>
      <c r="F1372" t="str">
        <f t="shared" si="85"/>
        <v>CCF</v>
      </c>
      <c r="G1372" t="s">
        <v>8149</v>
      </c>
      <c r="H1372" t="s">
        <v>8150</v>
      </c>
      <c r="I1372">
        <v>2233</v>
      </c>
      <c r="J1372">
        <v>2233</v>
      </c>
      <c r="K1372" t="s">
        <v>95</v>
      </c>
      <c r="L1372" t="str">
        <f t="shared" si="86"/>
        <v>NIT</v>
      </c>
      <c r="M1372" t="str">
        <f t="shared" si="87"/>
        <v>06142212650014</v>
      </c>
      <c r="N1372" t="s">
        <v>96</v>
      </c>
      <c r="O1372">
        <v>0</v>
      </c>
      <c r="P1372">
        <v>0</v>
      </c>
      <c r="Q1372">
        <v>5.3</v>
      </c>
      <c r="R1372">
        <v>0.68899999999999995</v>
      </c>
      <c r="S1372">
        <v>0</v>
      </c>
      <c r="T1372">
        <v>0</v>
      </c>
      <c r="U1372">
        <v>5.9889999999999999</v>
      </c>
      <c r="V1372">
        <v>0</v>
      </c>
      <c r="W1372" t="s">
        <v>1</v>
      </c>
    </row>
    <row r="1373" spans="1:23">
      <c r="A1373" t="s">
        <v>8563</v>
      </c>
      <c r="B1373" t="str">
        <f t="shared" si="84"/>
        <v>Mayo</v>
      </c>
      <c r="C1373" s="20" t="s">
        <v>8622</v>
      </c>
      <c r="D1373" t="s">
        <v>1</v>
      </c>
      <c r="E1373" t="s">
        <v>0</v>
      </c>
      <c r="F1373" t="str">
        <f t="shared" si="85"/>
        <v>CCF</v>
      </c>
      <c r="G1373" t="s">
        <v>8149</v>
      </c>
      <c r="H1373" t="s">
        <v>8150</v>
      </c>
      <c r="I1373">
        <v>2234</v>
      </c>
      <c r="J1373">
        <v>2234</v>
      </c>
      <c r="K1373" t="s">
        <v>95</v>
      </c>
      <c r="L1373" t="str">
        <f t="shared" si="86"/>
        <v>NIT</v>
      </c>
      <c r="M1373" t="str">
        <f t="shared" si="87"/>
        <v>06142212650014</v>
      </c>
      <c r="N1373" t="s">
        <v>96</v>
      </c>
      <c r="O1373">
        <v>0</v>
      </c>
      <c r="P1373">
        <v>0</v>
      </c>
      <c r="Q1373">
        <v>25.28</v>
      </c>
      <c r="R1373">
        <v>3.2864000000000004</v>
      </c>
      <c r="S1373">
        <v>0</v>
      </c>
      <c r="T1373">
        <v>0</v>
      </c>
      <c r="U1373">
        <v>28.566400000000002</v>
      </c>
      <c r="V1373">
        <v>0</v>
      </c>
      <c r="W1373" t="s">
        <v>1</v>
      </c>
    </row>
    <row r="1374" spans="1:23">
      <c r="A1374" t="s">
        <v>8563</v>
      </c>
      <c r="B1374" t="str">
        <f t="shared" si="84"/>
        <v>Mayo</v>
      </c>
      <c r="C1374" s="20" t="s">
        <v>8622</v>
      </c>
      <c r="D1374" t="s">
        <v>1</v>
      </c>
      <c r="E1374" t="s">
        <v>0</v>
      </c>
      <c r="F1374" t="str">
        <f t="shared" si="85"/>
        <v>CCF</v>
      </c>
      <c r="G1374" t="s">
        <v>8149</v>
      </c>
      <c r="H1374" t="s">
        <v>8150</v>
      </c>
      <c r="I1374">
        <v>2235</v>
      </c>
      <c r="J1374">
        <v>2235</v>
      </c>
      <c r="K1374" t="s">
        <v>95</v>
      </c>
      <c r="L1374" t="str">
        <f t="shared" si="86"/>
        <v>NIT</v>
      </c>
      <c r="M1374" t="str">
        <f t="shared" si="87"/>
        <v>06142212650014</v>
      </c>
      <c r="N1374" t="s">
        <v>96</v>
      </c>
      <c r="O1374">
        <v>0</v>
      </c>
      <c r="P1374">
        <v>0</v>
      </c>
      <c r="Q1374">
        <v>5.3</v>
      </c>
      <c r="R1374">
        <v>0.68899999999999995</v>
      </c>
      <c r="S1374">
        <v>0</v>
      </c>
      <c r="T1374">
        <v>0</v>
      </c>
      <c r="U1374">
        <v>5.9889999999999999</v>
      </c>
      <c r="V1374">
        <v>0</v>
      </c>
      <c r="W1374" t="s">
        <v>1</v>
      </c>
    </row>
    <row r="1375" spans="1:23">
      <c r="A1375" t="s">
        <v>8563</v>
      </c>
      <c r="B1375" t="str">
        <f t="shared" si="84"/>
        <v>Mayo</v>
      </c>
      <c r="C1375" s="20" t="s">
        <v>8622</v>
      </c>
      <c r="D1375" t="s">
        <v>1</v>
      </c>
      <c r="E1375" t="s">
        <v>0</v>
      </c>
      <c r="F1375" t="str">
        <f t="shared" si="85"/>
        <v>CCF</v>
      </c>
      <c r="G1375" t="s">
        <v>8149</v>
      </c>
      <c r="H1375" t="s">
        <v>8150</v>
      </c>
      <c r="I1375">
        <v>2236</v>
      </c>
      <c r="J1375">
        <v>2236</v>
      </c>
      <c r="K1375" t="s">
        <v>95</v>
      </c>
      <c r="L1375" t="str">
        <f t="shared" si="86"/>
        <v>NIT</v>
      </c>
      <c r="M1375" t="str">
        <f t="shared" si="87"/>
        <v>06142212650014</v>
      </c>
      <c r="N1375" t="s">
        <v>96</v>
      </c>
      <c r="O1375">
        <v>0</v>
      </c>
      <c r="P1375">
        <v>0</v>
      </c>
      <c r="Q1375">
        <v>15.9</v>
      </c>
      <c r="R1375">
        <v>2.0670000000000002</v>
      </c>
      <c r="S1375">
        <v>0</v>
      </c>
      <c r="T1375">
        <v>0</v>
      </c>
      <c r="U1375">
        <v>17.966999999999999</v>
      </c>
      <c r="V1375">
        <v>0</v>
      </c>
      <c r="W1375" t="s">
        <v>1</v>
      </c>
    </row>
    <row r="1376" spans="1:23">
      <c r="A1376" t="s">
        <v>8563</v>
      </c>
      <c r="B1376" t="str">
        <f t="shared" si="84"/>
        <v>Mayo</v>
      </c>
      <c r="C1376" s="20" t="s">
        <v>8622</v>
      </c>
      <c r="D1376" t="s">
        <v>1</v>
      </c>
      <c r="E1376" t="s">
        <v>0</v>
      </c>
      <c r="F1376" t="str">
        <f t="shared" si="85"/>
        <v>CCF</v>
      </c>
      <c r="G1376" t="s">
        <v>8149</v>
      </c>
      <c r="H1376" t="s">
        <v>8150</v>
      </c>
      <c r="I1376">
        <v>2237</v>
      </c>
      <c r="J1376">
        <v>2237</v>
      </c>
      <c r="K1376" t="s">
        <v>95</v>
      </c>
      <c r="L1376" t="str">
        <f t="shared" si="86"/>
        <v>NIT</v>
      </c>
      <c r="M1376" t="str">
        <f t="shared" si="87"/>
        <v>06142212650014</v>
      </c>
      <c r="N1376" t="s">
        <v>96</v>
      </c>
      <c r="O1376">
        <v>0</v>
      </c>
      <c r="P1376">
        <v>0</v>
      </c>
      <c r="Q1376">
        <v>14.74</v>
      </c>
      <c r="R1376">
        <v>1.9162000000000001</v>
      </c>
      <c r="S1376">
        <v>0</v>
      </c>
      <c r="T1376">
        <v>0</v>
      </c>
      <c r="U1376">
        <v>16.656200000000002</v>
      </c>
      <c r="V1376">
        <v>0</v>
      </c>
      <c r="W1376" t="s">
        <v>1</v>
      </c>
    </row>
    <row r="1377" spans="1:23">
      <c r="A1377" t="s">
        <v>8563</v>
      </c>
      <c r="B1377" t="str">
        <f t="shared" si="84"/>
        <v>Mayo</v>
      </c>
      <c r="C1377" s="20" t="s">
        <v>8622</v>
      </c>
      <c r="D1377" t="s">
        <v>1</v>
      </c>
      <c r="E1377" t="s">
        <v>0</v>
      </c>
      <c r="F1377" t="str">
        <f t="shared" si="85"/>
        <v>CCF</v>
      </c>
      <c r="G1377" t="s">
        <v>8149</v>
      </c>
      <c r="H1377" t="s">
        <v>8150</v>
      </c>
      <c r="I1377">
        <v>2238</v>
      </c>
      <c r="J1377">
        <v>2238</v>
      </c>
      <c r="K1377" t="s">
        <v>95</v>
      </c>
      <c r="L1377" t="str">
        <f t="shared" si="86"/>
        <v>NIT</v>
      </c>
      <c r="M1377" t="str">
        <f t="shared" si="87"/>
        <v>06142212650014</v>
      </c>
      <c r="N1377" t="s">
        <v>96</v>
      </c>
      <c r="O1377">
        <v>0</v>
      </c>
      <c r="P1377">
        <v>0</v>
      </c>
      <c r="Q1377">
        <v>19.62</v>
      </c>
      <c r="R1377">
        <v>2.5506000000000002</v>
      </c>
      <c r="S1377">
        <v>0</v>
      </c>
      <c r="T1377">
        <v>0</v>
      </c>
      <c r="U1377">
        <v>22.1706</v>
      </c>
      <c r="V1377">
        <v>0</v>
      </c>
      <c r="W1377" t="s">
        <v>1</v>
      </c>
    </row>
    <row r="1378" spans="1:23">
      <c r="A1378" t="s">
        <v>8563</v>
      </c>
      <c r="B1378" t="str">
        <f t="shared" si="84"/>
        <v>Mayo</v>
      </c>
      <c r="C1378" s="20" t="s">
        <v>8622</v>
      </c>
      <c r="D1378" t="s">
        <v>1</v>
      </c>
      <c r="E1378" t="s">
        <v>0</v>
      </c>
      <c r="F1378" t="str">
        <f t="shared" si="85"/>
        <v>CCF</v>
      </c>
      <c r="G1378" t="s">
        <v>8149</v>
      </c>
      <c r="H1378" t="s">
        <v>8150</v>
      </c>
      <c r="I1378">
        <v>2239</v>
      </c>
      <c r="J1378">
        <v>2239</v>
      </c>
      <c r="K1378" t="s">
        <v>95</v>
      </c>
      <c r="L1378" t="str">
        <f t="shared" si="86"/>
        <v>NIT</v>
      </c>
      <c r="M1378" t="str">
        <f t="shared" si="87"/>
        <v>06142212650014</v>
      </c>
      <c r="N1378" t="s">
        <v>96</v>
      </c>
      <c r="O1378">
        <v>0</v>
      </c>
      <c r="P1378">
        <v>0</v>
      </c>
      <c r="Q1378">
        <v>39.94</v>
      </c>
      <c r="R1378">
        <v>5.1921999999999997</v>
      </c>
      <c r="S1378">
        <v>0</v>
      </c>
      <c r="T1378">
        <v>0</v>
      </c>
      <c r="U1378">
        <v>45.132199999999997</v>
      </c>
      <c r="V1378">
        <v>0</v>
      </c>
      <c r="W1378" t="s">
        <v>1</v>
      </c>
    </row>
    <row r="1379" spans="1:23">
      <c r="A1379" t="s">
        <v>8563</v>
      </c>
      <c r="B1379" t="str">
        <f t="shared" si="84"/>
        <v>Mayo</v>
      </c>
      <c r="C1379" s="20" t="s">
        <v>8622</v>
      </c>
      <c r="D1379" t="s">
        <v>1</v>
      </c>
      <c r="E1379" t="s">
        <v>0</v>
      </c>
      <c r="F1379" t="str">
        <f t="shared" si="85"/>
        <v>CCF</v>
      </c>
      <c r="G1379" t="s">
        <v>8149</v>
      </c>
      <c r="H1379" t="s">
        <v>8150</v>
      </c>
      <c r="I1379">
        <v>2240</v>
      </c>
      <c r="J1379">
        <v>2240</v>
      </c>
      <c r="K1379" t="s">
        <v>95</v>
      </c>
      <c r="L1379" t="str">
        <f t="shared" si="86"/>
        <v>NIT</v>
      </c>
      <c r="M1379" t="str">
        <f t="shared" si="87"/>
        <v>06142212650014</v>
      </c>
      <c r="N1379" t="s">
        <v>96</v>
      </c>
      <c r="O1379">
        <v>0</v>
      </c>
      <c r="P1379">
        <v>0</v>
      </c>
      <c r="Q1379">
        <v>13.48</v>
      </c>
      <c r="R1379">
        <v>1.7524000000000002</v>
      </c>
      <c r="S1379">
        <v>0</v>
      </c>
      <c r="T1379">
        <v>0</v>
      </c>
      <c r="U1379">
        <v>15.2324</v>
      </c>
      <c r="V1379">
        <v>0</v>
      </c>
      <c r="W1379" t="s">
        <v>1</v>
      </c>
    </row>
    <row r="1380" spans="1:23">
      <c r="A1380" t="s">
        <v>8563</v>
      </c>
      <c r="B1380" t="str">
        <f t="shared" si="84"/>
        <v>Mayo</v>
      </c>
      <c r="C1380" s="20" t="s">
        <v>8622</v>
      </c>
      <c r="D1380" t="s">
        <v>1</v>
      </c>
      <c r="E1380" t="s">
        <v>0</v>
      </c>
      <c r="F1380" t="str">
        <f t="shared" si="85"/>
        <v>CCF</v>
      </c>
      <c r="G1380" t="s">
        <v>8149</v>
      </c>
      <c r="H1380" t="s">
        <v>8150</v>
      </c>
      <c r="I1380">
        <v>2241</v>
      </c>
      <c r="J1380">
        <v>2241</v>
      </c>
      <c r="K1380" t="s">
        <v>95</v>
      </c>
      <c r="L1380" t="str">
        <f t="shared" si="86"/>
        <v>NIT</v>
      </c>
      <c r="M1380" t="str">
        <f t="shared" si="87"/>
        <v>06142212650014</v>
      </c>
      <c r="N1380" t="s">
        <v>96</v>
      </c>
      <c r="O1380">
        <v>0</v>
      </c>
      <c r="P1380">
        <v>0</v>
      </c>
      <c r="Q1380">
        <v>40.74</v>
      </c>
      <c r="R1380">
        <v>5.2962000000000007</v>
      </c>
      <c r="S1380">
        <v>0</v>
      </c>
      <c r="T1380">
        <v>0</v>
      </c>
      <c r="U1380">
        <v>46.036200000000001</v>
      </c>
      <c r="V1380">
        <v>0</v>
      </c>
      <c r="W1380" t="s">
        <v>1</v>
      </c>
    </row>
    <row r="1381" spans="1:23">
      <c r="A1381" t="s">
        <v>8563</v>
      </c>
      <c r="B1381" t="str">
        <f t="shared" si="84"/>
        <v>Mayo</v>
      </c>
      <c r="C1381" s="20" t="s">
        <v>8622</v>
      </c>
      <c r="D1381" t="s">
        <v>1</v>
      </c>
      <c r="E1381" t="s">
        <v>0</v>
      </c>
      <c r="F1381" t="str">
        <f t="shared" si="85"/>
        <v>CCF</v>
      </c>
      <c r="G1381" t="s">
        <v>8149</v>
      </c>
      <c r="H1381" t="s">
        <v>8150</v>
      </c>
      <c r="I1381">
        <v>2242</v>
      </c>
      <c r="J1381">
        <v>2242</v>
      </c>
      <c r="K1381" t="s">
        <v>95</v>
      </c>
      <c r="L1381" t="str">
        <f t="shared" si="86"/>
        <v>NIT</v>
      </c>
      <c r="M1381" t="str">
        <f t="shared" si="87"/>
        <v>06142212650014</v>
      </c>
      <c r="N1381" t="s">
        <v>96</v>
      </c>
      <c r="O1381">
        <v>0</v>
      </c>
      <c r="P1381">
        <v>0</v>
      </c>
      <c r="Q1381">
        <v>5.3</v>
      </c>
      <c r="R1381">
        <v>0.68899999999999995</v>
      </c>
      <c r="S1381">
        <v>0</v>
      </c>
      <c r="T1381">
        <v>0</v>
      </c>
      <c r="U1381">
        <v>5.9889999999999999</v>
      </c>
      <c r="V1381">
        <v>0</v>
      </c>
      <c r="W1381" t="s">
        <v>1</v>
      </c>
    </row>
    <row r="1382" spans="1:23">
      <c r="A1382" t="s">
        <v>8563</v>
      </c>
      <c r="B1382" t="str">
        <f t="shared" si="84"/>
        <v>Mayo</v>
      </c>
      <c r="C1382" s="20" t="s">
        <v>8622</v>
      </c>
      <c r="D1382" t="s">
        <v>1</v>
      </c>
      <c r="E1382" t="s">
        <v>0</v>
      </c>
      <c r="F1382" t="str">
        <f t="shared" si="85"/>
        <v>CCF</v>
      </c>
      <c r="G1382" t="s">
        <v>8149</v>
      </c>
      <c r="H1382" t="s">
        <v>8150</v>
      </c>
      <c r="I1382">
        <v>2243</v>
      </c>
      <c r="J1382">
        <v>2243</v>
      </c>
      <c r="K1382" t="s">
        <v>95</v>
      </c>
      <c r="L1382" t="str">
        <f t="shared" si="86"/>
        <v>NIT</v>
      </c>
      <c r="M1382" t="str">
        <f t="shared" si="87"/>
        <v>06142212650014</v>
      </c>
      <c r="N1382" t="s">
        <v>96</v>
      </c>
      <c r="O1382">
        <v>0</v>
      </c>
      <c r="P1382">
        <v>0</v>
      </c>
      <c r="Q1382">
        <v>7.16</v>
      </c>
      <c r="R1382">
        <v>0.93080000000000007</v>
      </c>
      <c r="S1382">
        <v>0</v>
      </c>
      <c r="T1382">
        <v>0</v>
      </c>
      <c r="U1382">
        <v>8.0907999999999998</v>
      </c>
      <c r="V1382">
        <v>0</v>
      </c>
      <c r="W1382" t="s">
        <v>1</v>
      </c>
    </row>
    <row r="1383" spans="1:23">
      <c r="A1383" t="s">
        <v>8563</v>
      </c>
      <c r="B1383" t="str">
        <f t="shared" ref="B1383:B1446" si="88">SUBSTITUTE(A1383,"AYO","ayo")</f>
        <v>Mayo</v>
      </c>
      <c r="C1383" s="20" t="s">
        <v>8622</v>
      </c>
      <c r="D1383" t="s">
        <v>1</v>
      </c>
      <c r="E1383" t="s">
        <v>0</v>
      </c>
      <c r="F1383" t="str">
        <f t="shared" si="85"/>
        <v>CCF</v>
      </c>
      <c r="G1383" t="s">
        <v>8149</v>
      </c>
      <c r="H1383" t="s">
        <v>8150</v>
      </c>
      <c r="I1383">
        <v>2244</v>
      </c>
      <c r="J1383">
        <v>2244</v>
      </c>
      <c r="K1383" t="s">
        <v>95</v>
      </c>
      <c r="L1383" t="str">
        <f t="shared" si="86"/>
        <v>NIT</v>
      </c>
      <c r="M1383" t="str">
        <f t="shared" si="87"/>
        <v>06142212650014</v>
      </c>
      <c r="N1383" t="s">
        <v>96</v>
      </c>
      <c r="O1383">
        <v>0</v>
      </c>
      <c r="P1383">
        <v>0</v>
      </c>
      <c r="Q1383">
        <v>21.48</v>
      </c>
      <c r="R1383">
        <v>2.7924000000000002</v>
      </c>
      <c r="S1383">
        <v>0</v>
      </c>
      <c r="T1383">
        <v>0</v>
      </c>
      <c r="U1383">
        <v>24.272400000000001</v>
      </c>
      <c r="V1383">
        <v>0</v>
      </c>
      <c r="W1383" t="s">
        <v>1</v>
      </c>
    </row>
    <row r="1384" spans="1:23">
      <c r="A1384" t="s">
        <v>8563</v>
      </c>
      <c r="B1384" t="str">
        <f t="shared" si="88"/>
        <v>Mayo</v>
      </c>
      <c r="C1384" s="20" t="s">
        <v>8622</v>
      </c>
      <c r="D1384" t="s">
        <v>1</v>
      </c>
      <c r="E1384" t="s">
        <v>0</v>
      </c>
      <c r="F1384" t="str">
        <f t="shared" si="85"/>
        <v>CCF</v>
      </c>
      <c r="G1384" t="s">
        <v>8149</v>
      </c>
      <c r="H1384" t="s">
        <v>8150</v>
      </c>
      <c r="I1384">
        <v>2245</v>
      </c>
      <c r="J1384">
        <v>2245</v>
      </c>
      <c r="K1384" t="s">
        <v>95</v>
      </c>
      <c r="L1384" t="str">
        <f t="shared" si="86"/>
        <v>NIT</v>
      </c>
      <c r="M1384" t="str">
        <f t="shared" si="87"/>
        <v>06142212650014</v>
      </c>
      <c r="N1384" t="s">
        <v>96</v>
      </c>
      <c r="O1384">
        <v>0</v>
      </c>
      <c r="P1384">
        <v>0</v>
      </c>
      <c r="Q1384">
        <v>5.3</v>
      </c>
      <c r="R1384">
        <v>0.68899999999999995</v>
      </c>
      <c r="S1384">
        <v>0</v>
      </c>
      <c r="T1384">
        <v>0</v>
      </c>
      <c r="U1384">
        <v>5.9889999999999999</v>
      </c>
      <c r="V1384">
        <v>0</v>
      </c>
      <c r="W1384" t="s">
        <v>1</v>
      </c>
    </row>
    <row r="1385" spans="1:23">
      <c r="A1385" t="s">
        <v>8563</v>
      </c>
      <c r="B1385" t="str">
        <f t="shared" si="88"/>
        <v>Mayo</v>
      </c>
      <c r="C1385" s="20" t="s">
        <v>8622</v>
      </c>
      <c r="D1385" t="s">
        <v>1</v>
      </c>
      <c r="E1385" t="s">
        <v>0</v>
      </c>
      <c r="F1385" t="str">
        <f t="shared" si="85"/>
        <v>CCF</v>
      </c>
      <c r="G1385" t="s">
        <v>8149</v>
      </c>
      <c r="H1385" t="s">
        <v>8150</v>
      </c>
      <c r="I1385">
        <v>2246</v>
      </c>
      <c r="J1385">
        <v>2246</v>
      </c>
      <c r="K1385" t="s">
        <v>95</v>
      </c>
      <c r="L1385" t="str">
        <f t="shared" si="86"/>
        <v>NIT</v>
      </c>
      <c r="M1385" t="str">
        <f t="shared" si="87"/>
        <v>06142212650014</v>
      </c>
      <c r="N1385" t="s">
        <v>96</v>
      </c>
      <c r="O1385">
        <v>0</v>
      </c>
      <c r="P1385">
        <v>0</v>
      </c>
      <c r="Q1385">
        <v>30.22</v>
      </c>
      <c r="R1385">
        <v>3.9285999999999999</v>
      </c>
      <c r="S1385">
        <v>0</v>
      </c>
      <c r="T1385">
        <v>0</v>
      </c>
      <c r="U1385">
        <v>34.148600000000002</v>
      </c>
      <c r="V1385">
        <v>0</v>
      </c>
      <c r="W1385" t="s">
        <v>1</v>
      </c>
    </row>
    <row r="1386" spans="1:23">
      <c r="A1386" t="s">
        <v>8563</v>
      </c>
      <c r="B1386" t="str">
        <f t="shared" si="88"/>
        <v>Mayo</v>
      </c>
      <c r="C1386" s="20" t="s">
        <v>8622</v>
      </c>
      <c r="D1386" t="s">
        <v>1</v>
      </c>
      <c r="E1386" t="s">
        <v>0</v>
      </c>
      <c r="F1386" t="str">
        <f t="shared" si="85"/>
        <v>CCF</v>
      </c>
      <c r="G1386" t="s">
        <v>8149</v>
      </c>
      <c r="H1386" t="s">
        <v>8150</v>
      </c>
      <c r="I1386">
        <v>2247</v>
      </c>
      <c r="J1386">
        <v>2247</v>
      </c>
      <c r="K1386" t="s">
        <v>95</v>
      </c>
      <c r="L1386" t="str">
        <f t="shared" si="86"/>
        <v>NIT</v>
      </c>
      <c r="M1386" t="str">
        <f t="shared" si="87"/>
        <v>06142212650014</v>
      </c>
      <c r="N1386" t="s">
        <v>96</v>
      </c>
      <c r="O1386">
        <v>0</v>
      </c>
      <c r="P1386">
        <v>0</v>
      </c>
      <c r="Q1386">
        <v>5.3</v>
      </c>
      <c r="R1386">
        <v>0.68899999999999995</v>
      </c>
      <c r="S1386">
        <v>0</v>
      </c>
      <c r="T1386">
        <v>0</v>
      </c>
      <c r="U1386">
        <v>5.9889999999999999</v>
      </c>
      <c r="V1386">
        <v>0</v>
      </c>
      <c r="W1386" t="s">
        <v>1</v>
      </c>
    </row>
    <row r="1387" spans="1:23">
      <c r="A1387" t="s">
        <v>8563</v>
      </c>
      <c r="B1387" t="str">
        <f t="shared" si="88"/>
        <v>Mayo</v>
      </c>
      <c r="C1387" s="20" t="s">
        <v>8622</v>
      </c>
      <c r="D1387" t="s">
        <v>1</v>
      </c>
      <c r="E1387" t="s">
        <v>0</v>
      </c>
      <c r="F1387" t="str">
        <f t="shared" si="85"/>
        <v>CCF</v>
      </c>
      <c r="G1387" t="s">
        <v>8149</v>
      </c>
      <c r="H1387" t="s">
        <v>8150</v>
      </c>
      <c r="I1387">
        <v>2248</v>
      </c>
      <c r="J1387">
        <v>2248</v>
      </c>
      <c r="K1387" t="s">
        <v>95</v>
      </c>
      <c r="L1387" t="str">
        <f t="shared" si="86"/>
        <v>NIT</v>
      </c>
      <c r="M1387" t="str">
        <f t="shared" si="87"/>
        <v>06142212650014</v>
      </c>
      <c r="N1387" t="s">
        <v>96</v>
      </c>
      <c r="O1387">
        <v>0</v>
      </c>
      <c r="P1387">
        <v>0</v>
      </c>
      <c r="Q1387">
        <v>5.3</v>
      </c>
      <c r="R1387">
        <v>0.68899999999999995</v>
      </c>
      <c r="S1387">
        <v>0</v>
      </c>
      <c r="T1387">
        <v>0</v>
      </c>
      <c r="U1387">
        <v>5.9889999999999999</v>
      </c>
      <c r="V1387">
        <v>0</v>
      </c>
      <c r="W1387" t="s">
        <v>1</v>
      </c>
    </row>
    <row r="1388" spans="1:23">
      <c r="A1388" t="s">
        <v>8563</v>
      </c>
      <c r="B1388" t="str">
        <f t="shared" si="88"/>
        <v>Mayo</v>
      </c>
      <c r="C1388" s="20" t="s">
        <v>8622</v>
      </c>
      <c r="D1388" t="s">
        <v>1</v>
      </c>
      <c r="E1388" t="s">
        <v>0</v>
      </c>
      <c r="F1388" t="str">
        <f t="shared" si="85"/>
        <v>CCF</v>
      </c>
      <c r="G1388" t="s">
        <v>8149</v>
      </c>
      <c r="H1388" t="s">
        <v>8150</v>
      </c>
      <c r="I1388">
        <v>2249</v>
      </c>
      <c r="J1388">
        <v>2249</v>
      </c>
      <c r="K1388" t="s">
        <v>95</v>
      </c>
      <c r="L1388" t="str">
        <f t="shared" si="86"/>
        <v>NIT</v>
      </c>
      <c r="M1388" t="str">
        <f t="shared" si="87"/>
        <v>06142212650014</v>
      </c>
      <c r="N1388" t="s">
        <v>96</v>
      </c>
      <c r="O1388">
        <v>0</v>
      </c>
      <c r="P1388">
        <v>0</v>
      </c>
      <c r="Q1388">
        <v>26.57</v>
      </c>
      <c r="R1388">
        <v>3.4540999999999999</v>
      </c>
      <c r="S1388">
        <v>0</v>
      </c>
      <c r="T1388">
        <v>0</v>
      </c>
      <c r="U1388">
        <v>30.024100000000001</v>
      </c>
      <c r="V1388">
        <v>0</v>
      </c>
      <c r="W1388" t="s">
        <v>1</v>
      </c>
    </row>
    <row r="1389" spans="1:23">
      <c r="A1389" t="s">
        <v>8563</v>
      </c>
      <c r="B1389" t="str">
        <f t="shared" si="88"/>
        <v>Mayo</v>
      </c>
      <c r="C1389" s="20" t="s">
        <v>8622</v>
      </c>
      <c r="D1389" t="s">
        <v>1</v>
      </c>
      <c r="E1389" t="s">
        <v>0</v>
      </c>
      <c r="F1389" t="str">
        <f t="shared" si="85"/>
        <v>CCF</v>
      </c>
      <c r="G1389" t="s">
        <v>8149</v>
      </c>
      <c r="H1389" t="s">
        <v>8150</v>
      </c>
      <c r="I1389">
        <v>2250</v>
      </c>
      <c r="J1389">
        <v>2250</v>
      </c>
      <c r="K1389" t="s">
        <v>95</v>
      </c>
      <c r="L1389" t="str">
        <f t="shared" si="86"/>
        <v>NIT</v>
      </c>
      <c r="M1389" t="str">
        <f t="shared" si="87"/>
        <v>06142212650014</v>
      </c>
      <c r="N1389" t="s">
        <v>96</v>
      </c>
      <c r="O1389">
        <v>0</v>
      </c>
      <c r="P1389">
        <v>0</v>
      </c>
      <c r="Q1389">
        <v>4.1500000000000004</v>
      </c>
      <c r="R1389">
        <v>0.53950000000000009</v>
      </c>
      <c r="S1389">
        <v>0</v>
      </c>
      <c r="T1389">
        <v>0</v>
      </c>
      <c r="U1389">
        <v>4.6895000000000007</v>
      </c>
      <c r="V1389">
        <v>0</v>
      </c>
      <c r="W1389" t="s">
        <v>1</v>
      </c>
    </row>
    <row r="1390" spans="1:23">
      <c r="A1390" t="s">
        <v>8563</v>
      </c>
      <c r="B1390" t="str">
        <f t="shared" si="88"/>
        <v>Mayo</v>
      </c>
      <c r="C1390" s="20" t="s">
        <v>8622</v>
      </c>
      <c r="D1390" t="s">
        <v>1</v>
      </c>
      <c r="E1390" t="s">
        <v>0</v>
      </c>
      <c r="F1390" t="str">
        <f t="shared" si="85"/>
        <v>CCF</v>
      </c>
      <c r="G1390" t="s">
        <v>8149</v>
      </c>
      <c r="H1390" t="s">
        <v>8150</v>
      </c>
      <c r="I1390">
        <v>2251</v>
      </c>
      <c r="J1390">
        <v>2251</v>
      </c>
      <c r="K1390" t="s">
        <v>95</v>
      </c>
      <c r="L1390" t="str">
        <f t="shared" si="86"/>
        <v>NIT</v>
      </c>
      <c r="M1390" t="str">
        <f t="shared" si="87"/>
        <v>06142212650014</v>
      </c>
      <c r="N1390" t="s">
        <v>96</v>
      </c>
      <c r="O1390">
        <v>0</v>
      </c>
      <c r="P1390">
        <v>0</v>
      </c>
      <c r="Q1390">
        <v>4.1500000000000004</v>
      </c>
      <c r="R1390">
        <v>0.53950000000000009</v>
      </c>
      <c r="S1390">
        <v>0</v>
      </c>
      <c r="T1390">
        <v>0</v>
      </c>
      <c r="U1390">
        <v>4.6895000000000007</v>
      </c>
      <c r="V1390">
        <v>0</v>
      </c>
      <c r="W1390" t="s">
        <v>1</v>
      </c>
    </row>
    <row r="1391" spans="1:23">
      <c r="A1391" t="s">
        <v>8563</v>
      </c>
      <c r="B1391" t="str">
        <f t="shared" si="88"/>
        <v>Mayo</v>
      </c>
      <c r="C1391" s="20" t="s">
        <v>8622</v>
      </c>
      <c r="D1391" t="s">
        <v>1</v>
      </c>
      <c r="E1391" t="s">
        <v>0</v>
      </c>
      <c r="F1391" t="str">
        <f t="shared" si="85"/>
        <v>CCF</v>
      </c>
      <c r="G1391" t="s">
        <v>8149</v>
      </c>
      <c r="H1391" t="s">
        <v>8150</v>
      </c>
      <c r="I1391">
        <v>2252</v>
      </c>
      <c r="J1391">
        <v>2252</v>
      </c>
      <c r="K1391" t="s">
        <v>95</v>
      </c>
      <c r="L1391" t="str">
        <f t="shared" si="86"/>
        <v>NIT</v>
      </c>
      <c r="M1391" t="str">
        <f t="shared" si="87"/>
        <v>06142212650014</v>
      </c>
      <c r="N1391" t="s">
        <v>96</v>
      </c>
      <c r="O1391">
        <v>0</v>
      </c>
      <c r="P1391">
        <v>0</v>
      </c>
      <c r="Q1391">
        <v>7.16</v>
      </c>
      <c r="R1391">
        <v>0.93080000000000007</v>
      </c>
      <c r="S1391">
        <v>0</v>
      </c>
      <c r="T1391">
        <v>0</v>
      </c>
      <c r="U1391">
        <v>8.0907999999999998</v>
      </c>
      <c r="V1391">
        <v>0</v>
      </c>
      <c r="W1391" t="s">
        <v>1</v>
      </c>
    </row>
    <row r="1392" spans="1:23">
      <c r="A1392" t="s">
        <v>8563</v>
      </c>
      <c r="B1392" t="str">
        <f t="shared" si="88"/>
        <v>Mayo</v>
      </c>
      <c r="C1392" s="20" t="s">
        <v>8622</v>
      </c>
      <c r="D1392" t="s">
        <v>1</v>
      </c>
      <c r="E1392" t="s">
        <v>0</v>
      </c>
      <c r="F1392" t="str">
        <f t="shared" si="85"/>
        <v>CCF</v>
      </c>
      <c r="G1392" t="s">
        <v>8149</v>
      </c>
      <c r="H1392" t="s">
        <v>8150</v>
      </c>
      <c r="I1392">
        <v>2253</v>
      </c>
      <c r="J1392">
        <v>2253</v>
      </c>
      <c r="K1392" t="s">
        <v>95</v>
      </c>
      <c r="L1392" t="str">
        <f t="shared" si="86"/>
        <v>NIT</v>
      </c>
      <c r="M1392" t="str">
        <f t="shared" si="87"/>
        <v>06142212650014</v>
      </c>
      <c r="N1392" t="s">
        <v>96</v>
      </c>
      <c r="O1392">
        <v>0</v>
      </c>
      <c r="P1392">
        <v>0</v>
      </c>
      <c r="Q1392">
        <v>7.16</v>
      </c>
      <c r="R1392">
        <v>0.93080000000000007</v>
      </c>
      <c r="S1392">
        <v>0</v>
      </c>
      <c r="T1392">
        <v>0</v>
      </c>
      <c r="U1392">
        <v>8.0907999999999998</v>
      </c>
      <c r="V1392">
        <v>0</v>
      </c>
      <c r="W1392" t="s">
        <v>1</v>
      </c>
    </row>
    <row r="1393" spans="1:23">
      <c r="A1393" t="s">
        <v>8563</v>
      </c>
      <c r="B1393" t="str">
        <f t="shared" si="88"/>
        <v>Mayo</v>
      </c>
      <c r="C1393" s="20" t="s">
        <v>8622</v>
      </c>
      <c r="D1393" t="s">
        <v>1</v>
      </c>
      <c r="E1393" t="s">
        <v>0</v>
      </c>
      <c r="F1393" t="str">
        <f t="shared" si="85"/>
        <v>CCF</v>
      </c>
      <c r="G1393" t="s">
        <v>8149</v>
      </c>
      <c r="H1393" t="s">
        <v>8150</v>
      </c>
      <c r="I1393">
        <v>2254</v>
      </c>
      <c r="J1393">
        <v>2254</v>
      </c>
      <c r="K1393" t="s">
        <v>95</v>
      </c>
      <c r="L1393" t="str">
        <f t="shared" si="86"/>
        <v>NIT</v>
      </c>
      <c r="M1393" t="str">
        <f t="shared" si="87"/>
        <v>06142212650014</v>
      </c>
      <c r="N1393" t="s">
        <v>96</v>
      </c>
      <c r="O1393">
        <v>0</v>
      </c>
      <c r="P1393">
        <v>0</v>
      </c>
      <c r="Q1393">
        <v>7.16</v>
      </c>
      <c r="R1393">
        <v>0.93080000000000007</v>
      </c>
      <c r="S1393">
        <v>0</v>
      </c>
      <c r="T1393">
        <v>0</v>
      </c>
      <c r="U1393">
        <v>8.0907999999999998</v>
      </c>
      <c r="V1393">
        <v>0</v>
      </c>
      <c r="W1393" t="s">
        <v>1</v>
      </c>
    </row>
    <row r="1394" spans="1:23">
      <c r="A1394" t="s">
        <v>8563</v>
      </c>
      <c r="B1394" t="str">
        <f t="shared" si="88"/>
        <v>Mayo</v>
      </c>
      <c r="C1394" s="20" t="s">
        <v>8622</v>
      </c>
      <c r="D1394" t="s">
        <v>1</v>
      </c>
      <c r="E1394" t="s">
        <v>0</v>
      </c>
      <c r="F1394" t="str">
        <f t="shared" si="85"/>
        <v>CCF</v>
      </c>
      <c r="G1394" t="s">
        <v>8149</v>
      </c>
      <c r="H1394" t="s">
        <v>8150</v>
      </c>
      <c r="I1394">
        <v>2255</v>
      </c>
      <c r="J1394">
        <v>2255</v>
      </c>
      <c r="K1394" t="s">
        <v>95</v>
      </c>
      <c r="L1394" t="str">
        <f t="shared" si="86"/>
        <v>NIT</v>
      </c>
      <c r="M1394" t="str">
        <f t="shared" si="87"/>
        <v>06142212650014</v>
      </c>
      <c r="N1394" t="s">
        <v>96</v>
      </c>
      <c r="O1394">
        <v>0</v>
      </c>
      <c r="P1394">
        <v>0</v>
      </c>
      <c r="Q1394">
        <v>24.04</v>
      </c>
      <c r="R1394">
        <v>3.1252</v>
      </c>
      <c r="S1394">
        <v>0</v>
      </c>
      <c r="T1394">
        <v>0</v>
      </c>
      <c r="U1394">
        <v>27.165199999999999</v>
      </c>
      <c r="V1394">
        <v>0</v>
      </c>
      <c r="W1394" t="s">
        <v>1</v>
      </c>
    </row>
    <row r="1395" spans="1:23">
      <c r="A1395" t="s">
        <v>8563</v>
      </c>
      <c r="B1395" t="str">
        <f t="shared" si="88"/>
        <v>Mayo</v>
      </c>
      <c r="C1395" s="20" t="s">
        <v>8622</v>
      </c>
      <c r="D1395" t="s">
        <v>1</v>
      </c>
      <c r="E1395" t="s">
        <v>0</v>
      </c>
      <c r="F1395" t="str">
        <f t="shared" si="85"/>
        <v>CCF</v>
      </c>
      <c r="G1395" t="s">
        <v>8149</v>
      </c>
      <c r="H1395" t="s">
        <v>8150</v>
      </c>
      <c r="I1395">
        <v>2256</v>
      </c>
      <c r="J1395">
        <v>2256</v>
      </c>
      <c r="K1395" t="s">
        <v>95</v>
      </c>
      <c r="L1395" t="str">
        <f t="shared" si="86"/>
        <v>NIT</v>
      </c>
      <c r="M1395" t="str">
        <f t="shared" si="87"/>
        <v>06142212650014</v>
      </c>
      <c r="N1395" t="s">
        <v>96</v>
      </c>
      <c r="O1395">
        <v>0</v>
      </c>
      <c r="P1395">
        <v>0</v>
      </c>
      <c r="Q1395">
        <v>64.540000000000006</v>
      </c>
      <c r="R1395">
        <v>8.3902000000000019</v>
      </c>
      <c r="S1395">
        <v>0</v>
      </c>
      <c r="T1395">
        <v>0</v>
      </c>
      <c r="U1395">
        <v>72.930200000000013</v>
      </c>
      <c r="V1395">
        <v>0</v>
      </c>
      <c r="W1395" t="s">
        <v>1</v>
      </c>
    </row>
    <row r="1396" spans="1:23">
      <c r="A1396" t="s">
        <v>8563</v>
      </c>
      <c r="B1396" t="str">
        <f t="shared" si="88"/>
        <v>Mayo</v>
      </c>
      <c r="C1396" s="20" t="s">
        <v>8622</v>
      </c>
      <c r="D1396" t="s">
        <v>1</v>
      </c>
      <c r="E1396" t="s">
        <v>0</v>
      </c>
      <c r="F1396" t="str">
        <f t="shared" si="85"/>
        <v>CCF</v>
      </c>
      <c r="G1396" t="s">
        <v>8149</v>
      </c>
      <c r="H1396" t="s">
        <v>8150</v>
      </c>
      <c r="I1396">
        <v>2257</v>
      </c>
      <c r="J1396">
        <v>2257</v>
      </c>
      <c r="K1396" t="s">
        <v>95</v>
      </c>
      <c r="L1396" t="str">
        <f t="shared" si="86"/>
        <v>NIT</v>
      </c>
      <c r="M1396" t="str">
        <f t="shared" si="87"/>
        <v>06142212650014</v>
      </c>
      <c r="N1396" t="s">
        <v>96</v>
      </c>
      <c r="O1396">
        <v>0</v>
      </c>
      <c r="P1396">
        <v>0</v>
      </c>
      <c r="Q1396">
        <v>6.32</v>
      </c>
      <c r="R1396">
        <v>0.82160000000000011</v>
      </c>
      <c r="S1396">
        <v>0</v>
      </c>
      <c r="T1396">
        <v>0</v>
      </c>
      <c r="U1396">
        <v>7.1416000000000004</v>
      </c>
      <c r="V1396">
        <v>0</v>
      </c>
      <c r="W1396" t="s">
        <v>1</v>
      </c>
    </row>
    <row r="1397" spans="1:23">
      <c r="A1397" t="s">
        <v>8563</v>
      </c>
      <c r="B1397" t="str">
        <f t="shared" si="88"/>
        <v>Mayo</v>
      </c>
      <c r="C1397" s="20" t="s">
        <v>8622</v>
      </c>
      <c r="D1397" t="s">
        <v>1</v>
      </c>
      <c r="E1397" t="s">
        <v>0</v>
      </c>
      <c r="F1397" t="str">
        <f t="shared" si="85"/>
        <v>CCF</v>
      </c>
      <c r="G1397" t="s">
        <v>8149</v>
      </c>
      <c r="H1397" t="s">
        <v>8150</v>
      </c>
      <c r="I1397">
        <v>2258</v>
      </c>
      <c r="J1397">
        <v>2258</v>
      </c>
      <c r="K1397" t="s">
        <v>95</v>
      </c>
      <c r="L1397" t="str">
        <f t="shared" si="86"/>
        <v>NIT</v>
      </c>
      <c r="M1397" t="str">
        <f t="shared" si="87"/>
        <v>06142212650014</v>
      </c>
      <c r="N1397" t="s">
        <v>96</v>
      </c>
      <c r="O1397">
        <v>0</v>
      </c>
      <c r="P1397">
        <v>0</v>
      </c>
      <c r="Q1397">
        <v>12.64</v>
      </c>
      <c r="R1397">
        <v>1.6432000000000002</v>
      </c>
      <c r="S1397">
        <v>0</v>
      </c>
      <c r="T1397">
        <v>0</v>
      </c>
      <c r="U1397">
        <v>14.283200000000001</v>
      </c>
      <c r="V1397">
        <v>0</v>
      </c>
      <c r="W1397" t="s">
        <v>1</v>
      </c>
    </row>
    <row r="1398" spans="1:23">
      <c r="A1398" t="s">
        <v>8563</v>
      </c>
      <c r="B1398" t="str">
        <f t="shared" si="88"/>
        <v>Mayo</v>
      </c>
      <c r="C1398" s="20" t="s">
        <v>8622</v>
      </c>
      <c r="D1398" t="s">
        <v>1</v>
      </c>
      <c r="E1398" t="s">
        <v>0</v>
      </c>
      <c r="F1398" t="str">
        <f t="shared" si="85"/>
        <v>CCF</v>
      </c>
      <c r="G1398" t="s">
        <v>8149</v>
      </c>
      <c r="H1398" t="s">
        <v>8150</v>
      </c>
      <c r="I1398">
        <v>2259</v>
      </c>
      <c r="J1398">
        <v>2259</v>
      </c>
      <c r="K1398" t="s">
        <v>95</v>
      </c>
      <c r="L1398" t="str">
        <f t="shared" si="86"/>
        <v>NIT</v>
      </c>
      <c r="M1398" t="str">
        <f t="shared" si="87"/>
        <v>06142212650014</v>
      </c>
      <c r="N1398" t="s">
        <v>96</v>
      </c>
      <c r="O1398">
        <v>0</v>
      </c>
      <c r="P1398">
        <v>0</v>
      </c>
      <c r="Q1398">
        <v>20.04</v>
      </c>
      <c r="R1398">
        <v>2.6052</v>
      </c>
      <c r="S1398">
        <v>0</v>
      </c>
      <c r="T1398">
        <v>0</v>
      </c>
      <c r="U1398">
        <v>22.645199999999999</v>
      </c>
      <c r="V1398">
        <v>0</v>
      </c>
      <c r="W1398" t="s">
        <v>1</v>
      </c>
    </row>
    <row r="1399" spans="1:23">
      <c r="A1399" t="s">
        <v>8563</v>
      </c>
      <c r="B1399" t="str">
        <f t="shared" si="88"/>
        <v>Mayo</v>
      </c>
      <c r="C1399" s="20" t="s">
        <v>8622</v>
      </c>
      <c r="D1399" t="s">
        <v>1</v>
      </c>
      <c r="E1399" t="s">
        <v>0</v>
      </c>
      <c r="F1399" t="str">
        <f t="shared" si="85"/>
        <v>CCF</v>
      </c>
      <c r="G1399" t="s">
        <v>8149</v>
      </c>
      <c r="H1399" t="s">
        <v>8150</v>
      </c>
      <c r="I1399">
        <v>2260</v>
      </c>
      <c r="J1399">
        <v>2260</v>
      </c>
      <c r="K1399" t="s">
        <v>303</v>
      </c>
      <c r="L1399" t="str">
        <f t="shared" si="86"/>
        <v>NIT</v>
      </c>
      <c r="M1399" t="str">
        <f t="shared" si="87"/>
        <v>06142707041014</v>
      </c>
      <c r="N1399" t="s">
        <v>304</v>
      </c>
      <c r="O1399">
        <v>0</v>
      </c>
      <c r="P1399">
        <v>0</v>
      </c>
      <c r="Q1399">
        <v>1720.14</v>
      </c>
      <c r="R1399">
        <v>223.61820000000003</v>
      </c>
      <c r="S1399">
        <v>0</v>
      </c>
      <c r="T1399">
        <v>0</v>
      </c>
      <c r="U1399">
        <v>1943.7582000000002</v>
      </c>
      <c r="V1399">
        <v>0</v>
      </c>
      <c r="W1399" t="s">
        <v>1</v>
      </c>
    </row>
    <row r="1400" spans="1:23">
      <c r="A1400" t="s">
        <v>8563</v>
      </c>
      <c r="B1400" t="str">
        <f t="shared" si="88"/>
        <v>Mayo</v>
      </c>
      <c r="C1400" s="20" t="s">
        <v>8622</v>
      </c>
      <c r="D1400" t="s">
        <v>1</v>
      </c>
      <c r="E1400" t="s">
        <v>0</v>
      </c>
      <c r="F1400" t="str">
        <f t="shared" si="85"/>
        <v>CCF</v>
      </c>
      <c r="G1400" t="s">
        <v>8149</v>
      </c>
      <c r="H1400" t="s">
        <v>8150</v>
      </c>
      <c r="I1400">
        <v>2261</v>
      </c>
      <c r="J1400">
        <v>2261</v>
      </c>
      <c r="K1400" t="s">
        <v>299</v>
      </c>
      <c r="L1400" t="str">
        <f t="shared" si="86"/>
        <v>NIT</v>
      </c>
      <c r="M1400" t="str">
        <f t="shared" si="87"/>
        <v>06141705620038</v>
      </c>
      <c r="N1400" t="s">
        <v>300</v>
      </c>
      <c r="O1400">
        <v>0</v>
      </c>
      <c r="P1400">
        <v>0</v>
      </c>
      <c r="Q1400">
        <v>190.3</v>
      </c>
      <c r="R1400">
        <v>24.739000000000001</v>
      </c>
      <c r="S1400">
        <v>0</v>
      </c>
      <c r="T1400">
        <v>0</v>
      </c>
      <c r="U1400">
        <v>215.03900000000002</v>
      </c>
      <c r="V1400">
        <v>0</v>
      </c>
      <c r="W1400" t="s">
        <v>1</v>
      </c>
    </row>
    <row r="1401" spans="1:23">
      <c r="A1401" t="s">
        <v>8563</v>
      </c>
      <c r="B1401" t="str">
        <f t="shared" si="88"/>
        <v>Mayo</v>
      </c>
      <c r="C1401" s="20" t="s">
        <v>8622</v>
      </c>
      <c r="D1401" t="s">
        <v>1</v>
      </c>
      <c r="E1401" t="s">
        <v>0</v>
      </c>
      <c r="F1401" t="str">
        <f t="shared" si="85"/>
        <v>CCF</v>
      </c>
      <c r="G1401" t="s">
        <v>8149</v>
      </c>
      <c r="H1401" t="s">
        <v>8150</v>
      </c>
      <c r="I1401">
        <v>2262</v>
      </c>
      <c r="J1401">
        <v>2262</v>
      </c>
      <c r="K1401" t="s">
        <v>95</v>
      </c>
      <c r="L1401" t="str">
        <f t="shared" si="86"/>
        <v>NIT</v>
      </c>
      <c r="M1401" t="str">
        <f t="shared" si="87"/>
        <v>06142212650014</v>
      </c>
      <c r="N1401" t="s">
        <v>96</v>
      </c>
      <c r="O1401">
        <v>0</v>
      </c>
      <c r="P1401">
        <v>0</v>
      </c>
      <c r="Q1401">
        <v>151.72999999999999</v>
      </c>
      <c r="R1401">
        <v>19.724899999999998</v>
      </c>
      <c r="S1401">
        <v>0</v>
      </c>
      <c r="T1401">
        <v>0</v>
      </c>
      <c r="U1401">
        <v>171.45489999999998</v>
      </c>
      <c r="V1401">
        <v>0</v>
      </c>
      <c r="W1401" t="s">
        <v>1</v>
      </c>
    </row>
    <row r="1402" spans="1:23">
      <c r="A1402" t="s">
        <v>8563</v>
      </c>
      <c r="B1402" t="str">
        <f t="shared" si="88"/>
        <v>Mayo</v>
      </c>
      <c r="C1402" s="20" t="s">
        <v>8622</v>
      </c>
      <c r="D1402" t="s">
        <v>1</v>
      </c>
      <c r="E1402" t="s">
        <v>0</v>
      </c>
      <c r="F1402" t="str">
        <f t="shared" si="85"/>
        <v>CCF</v>
      </c>
      <c r="G1402" t="s">
        <v>8149</v>
      </c>
      <c r="H1402" t="s">
        <v>8150</v>
      </c>
      <c r="I1402">
        <v>2263</v>
      </c>
      <c r="J1402">
        <v>2263</v>
      </c>
      <c r="K1402" t="s">
        <v>95</v>
      </c>
      <c r="L1402" t="str">
        <f t="shared" si="86"/>
        <v>NIT</v>
      </c>
      <c r="M1402" t="str">
        <f t="shared" si="87"/>
        <v>06142212650014</v>
      </c>
      <c r="N1402" t="s">
        <v>96</v>
      </c>
      <c r="O1402">
        <v>0</v>
      </c>
      <c r="P1402">
        <v>0</v>
      </c>
      <c r="Q1402">
        <v>10.6</v>
      </c>
      <c r="R1402">
        <v>1.3779999999999999</v>
      </c>
      <c r="S1402">
        <v>0</v>
      </c>
      <c r="T1402">
        <v>0</v>
      </c>
      <c r="U1402">
        <v>11.978</v>
      </c>
      <c r="V1402">
        <v>0</v>
      </c>
      <c r="W1402" t="s">
        <v>1</v>
      </c>
    </row>
    <row r="1403" spans="1:23">
      <c r="A1403" t="s">
        <v>8563</v>
      </c>
      <c r="B1403" t="str">
        <f t="shared" si="88"/>
        <v>Mayo</v>
      </c>
      <c r="C1403" s="20" t="s">
        <v>8622</v>
      </c>
      <c r="D1403" t="s">
        <v>1</v>
      </c>
      <c r="E1403" t="s">
        <v>0</v>
      </c>
      <c r="F1403" t="str">
        <f t="shared" si="85"/>
        <v>CCF</v>
      </c>
      <c r="G1403" t="s">
        <v>8149</v>
      </c>
      <c r="H1403" t="s">
        <v>8150</v>
      </c>
      <c r="I1403">
        <v>2264</v>
      </c>
      <c r="J1403">
        <v>2264</v>
      </c>
      <c r="K1403" t="s">
        <v>95</v>
      </c>
      <c r="L1403" t="str">
        <f t="shared" si="86"/>
        <v>NIT</v>
      </c>
      <c r="M1403" t="str">
        <f t="shared" si="87"/>
        <v>06142212650014</v>
      </c>
      <c r="N1403" t="s">
        <v>96</v>
      </c>
      <c r="O1403">
        <v>0</v>
      </c>
      <c r="P1403">
        <v>0</v>
      </c>
      <c r="Q1403">
        <v>14.32</v>
      </c>
      <c r="R1403">
        <v>1.8616000000000001</v>
      </c>
      <c r="S1403">
        <v>0</v>
      </c>
      <c r="T1403">
        <v>0</v>
      </c>
      <c r="U1403">
        <v>16.1816</v>
      </c>
      <c r="V1403">
        <v>0</v>
      </c>
      <c r="W1403" t="s">
        <v>1</v>
      </c>
    </row>
    <row r="1404" spans="1:23">
      <c r="A1404" t="s">
        <v>8563</v>
      </c>
      <c r="B1404" t="str">
        <f t="shared" si="88"/>
        <v>Mayo</v>
      </c>
      <c r="C1404" s="20" t="s">
        <v>8622</v>
      </c>
      <c r="D1404" t="s">
        <v>1</v>
      </c>
      <c r="E1404" t="s">
        <v>0</v>
      </c>
      <c r="F1404" t="str">
        <f t="shared" si="85"/>
        <v>CCF</v>
      </c>
      <c r="G1404" t="s">
        <v>8149</v>
      </c>
      <c r="H1404" t="s">
        <v>8150</v>
      </c>
      <c r="I1404">
        <v>2265</v>
      </c>
      <c r="J1404">
        <v>2265</v>
      </c>
      <c r="K1404" t="s">
        <v>95</v>
      </c>
      <c r="L1404" t="str">
        <f t="shared" si="86"/>
        <v>NIT</v>
      </c>
      <c r="M1404" t="str">
        <f t="shared" si="87"/>
        <v>06142212650014</v>
      </c>
      <c r="N1404" t="s">
        <v>96</v>
      </c>
      <c r="O1404">
        <v>0</v>
      </c>
      <c r="P1404">
        <v>0</v>
      </c>
      <c r="Q1404">
        <v>33.28</v>
      </c>
      <c r="R1404">
        <v>4.3264000000000005</v>
      </c>
      <c r="S1404">
        <v>0</v>
      </c>
      <c r="T1404">
        <v>0</v>
      </c>
      <c r="U1404">
        <v>37.606400000000001</v>
      </c>
      <c r="V1404">
        <v>0</v>
      </c>
      <c r="W1404" t="s">
        <v>1</v>
      </c>
    </row>
    <row r="1405" spans="1:23">
      <c r="A1405" t="s">
        <v>8563</v>
      </c>
      <c r="B1405" t="str">
        <f t="shared" si="88"/>
        <v>Mayo</v>
      </c>
      <c r="C1405" s="20" t="s">
        <v>8622</v>
      </c>
      <c r="D1405" t="s">
        <v>1</v>
      </c>
      <c r="E1405" t="s">
        <v>0</v>
      </c>
      <c r="F1405" t="str">
        <f t="shared" si="85"/>
        <v>CCF</v>
      </c>
      <c r="G1405" t="s">
        <v>8149</v>
      </c>
      <c r="H1405" t="s">
        <v>8150</v>
      </c>
      <c r="I1405">
        <v>2266</v>
      </c>
      <c r="J1405">
        <v>2266</v>
      </c>
      <c r="K1405" t="s">
        <v>95</v>
      </c>
      <c r="L1405" t="str">
        <f t="shared" si="86"/>
        <v>NIT</v>
      </c>
      <c r="M1405" t="str">
        <f t="shared" si="87"/>
        <v>06142212650014</v>
      </c>
      <c r="N1405" t="s">
        <v>96</v>
      </c>
      <c r="O1405">
        <v>0</v>
      </c>
      <c r="P1405">
        <v>0</v>
      </c>
      <c r="Q1405">
        <v>3.55</v>
      </c>
      <c r="R1405">
        <v>0.46149999999999997</v>
      </c>
      <c r="S1405">
        <v>0</v>
      </c>
      <c r="T1405">
        <v>0</v>
      </c>
      <c r="U1405">
        <v>4.0114999999999998</v>
      </c>
      <c r="V1405">
        <v>0</v>
      </c>
      <c r="W1405" t="s">
        <v>1</v>
      </c>
    </row>
    <row r="1406" spans="1:23">
      <c r="A1406" t="s">
        <v>8563</v>
      </c>
      <c r="B1406" t="str">
        <f t="shared" si="88"/>
        <v>Mayo</v>
      </c>
      <c r="C1406" s="20" t="s">
        <v>8622</v>
      </c>
      <c r="D1406" t="s">
        <v>1</v>
      </c>
      <c r="E1406" t="s">
        <v>0</v>
      </c>
      <c r="F1406" t="str">
        <f t="shared" si="85"/>
        <v>CCF</v>
      </c>
      <c r="G1406" t="s">
        <v>8149</v>
      </c>
      <c r="H1406" t="s">
        <v>8150</v>
      </c>
      <c r="I1406">
        <v>2267</v>
      </c>
      <c r="J1406">
        <v>2267</v>
      </c>
      <c r="K1406" t="s">
        <v>95</v>
      </c>
      <c r="L1406" t="str">
        <f t="shared" si="86"/>
        <v>NIT</v>
      </c>
      <c r="M1406" t="str">
        <f t="shared" si="87"/>
        <v>06142212650014</v>
      </c>
      <c r="N1406" t="s">
        <v>96</v>
      </c>
      <c r="O1406">
        <v>0</v>
      </c>
      <c r="P1406">
        <v>0</v>
      </c>
      <c r="Q1406">
        <v>7.16</v>
      </c>
      <c r="R1406">
        <v>0.93080000000000007</v>
      </c>
      <c r="S1406">
        <v>0</v>
      </c>
      <c r="T1406">
        <v>0</v>
      </c>
      <c r="U1406">
        <v>8.0907999999999998</v>
      </c>
      <c r="V1406">
        <v>0</v>
      </c>
      <c r="W1406" t="s">
        <v>1</v>
      </c>
    </row>
    <row r="1407" spans="1:23">
      <c r="A1407" t="s">
        <v>8563</v>
      </c>
      <c r="B1407" t="str">
        <f t="shared" si="88"/>
        <v>Mayo</v>
      </c>
      <c r="C1407" s="20" t="s">
        <v>8622</v>
      </c>
      <c r="D1407" t="s">
        <v>1</v>
      </c>
      <c r="E1407" t="s">
        <v>0</v>
      </c>
      <c r="F1407" t="str">
        <f t="shared" si="85"/>
        <v>CCF</v>
      </c>
      <c r="G1407" t="s">
        <v>8149</v>
      </c>
      <c r="H1407" t="s">
        <v>8150</v>
      </c>
      <c r="I1407">
        <v>2268</v>
      </c>
      <c r="J1407">
        <v>2268</v>
      </c>
      <c r="K1407" t="s">
        <v>95</v>
      </c>
      <c r="L1407" t="str">
        <f t="shared" si="86"/>
        <v>NIT</v>
      </c>
      <c r="M1407" t="str">
        <f t="shared" si="87"/>
        <v>06142212650014</v>
      </c>
      <c r="N1407" t="s">
        <v>96</v>
      </c>
      <c r="O1407">
        <v>0</v>
      </c>
      <c r="P1407">
        <v>0</v>
      </c>
      <c r="Q1407">
        <v>4.1500000000000004</v>
      </c>
      <c r="R1407">
        <v>0.53950000000000009</v>
      </c>
      <c r="S1407">
        <v>0</v>
      </c>
      <c r="T1407">
        <v>0</v>
      </c>
      <c r="U1407">
        <v>4.6895000000000007</v>
      </c>
      <c r="V1407">
        <v>0</v>
      </c>
      <c r="W1407" t="s">
        <v>1</v>
      </c>
    </row>
    <row r="1408" spans="1:23">
      <c r="A1408" t="s">
        <v>8563</v>
      </c>
      <c r="B1408" t="str">
        <f t="shared" si="88"/>
        <v>Mayo</v>
      </c>
      <c r="C1408" s="20" t="s">
        <v>8622</v>
      </c>
      <c r="D1408" t="s">
        <v>1</v>
      </c>
      <c r="E1408" t="s">
        <v>0</v>
      </c>
      <c r="F1408" t="str">
        <f t="shared" si="85"/>
        <v>CCF</v>
      </c>
      <c r="G1408" t="s">
        <v>8149</v>
      </c>
      <c r="H1408" t="s">
        <v>8150</v>
      </c>
      <c r="I1408">
        <v>2269</v>
      </c>
      <c r="J1408">
        <v>2269</v>
      </c>
      <c r="K1408" t="s">
        <v>95</v>
      </c>
      <c r="L1408" t="str">
        <f t="shared" si="86"/>
        <v>NIT</v>
      </c>
      <c r="M1408" t="str">
        <f t="shared" si="87"/>
        <v>06142212650014</v>
      </c>
      <c r="N1408" t="s">
        <v>96</v>
      </c>
      <c r="O1408">
        <v>0</v>
      </c>
      <c r="P1408">
        <v>0</v>
      </c>
      <c r="Q1408">
        <v>17.809999999999999</v>
      </c>
      <c r="R1408">
        <v>2.3152999999999997</v>
      </c>
      <c r="S1408">
        <v>0</v>
      </c>
      <c r="T1408">
        <v>0</v>
      </c>
      <c r="U1408">
        <v>20.125299999999999</v>
      </c>
      <c r="V1408">
        <v>0</v>
      </c>
      <c r="W1408" t="s">
        <v>1</v>
      </c>
    </row>
    <row r="1409" spans="1:23">
      <c r="A1409" t="s">
        <v>8563</v>
      </c>
      <c r="B1409" t="str">
        <f t="shared" si="88"/>
        <v>Mayo</v>
      </c>
      <c r="C1409" s="20" t="s">
        <v>8622</v>
      </c>
      <c r="D1409" t="s">
        <v>1</v>
      </c>
      <c r="E1409" t="s">
        <v>0</v>
      </c>
      <c r="F1409" t="str">
        <f t="shared" si="85"/>
        <v>CCF</v>
      </c>
      <c r="G1409" t="s">
        <v>8149</v>
      </c>
      <c r="H1409" t="s">
        <v>8150</v>
      </c>
      <c r="I1409">
        <v>2270</v>
      </c>
      <c r="J1409">
        <v>2270</v>
      </c>
      <c r="K1409" t="s">
        <v>95</v>
      </c>
      <c r="L1409" t="str">
        <f t="shared" si="86"/>
        <v>NIT</v>
      </c>
      <c r="M1409" t="str">
        <f t="shared" si="87"/>
        <v>06142212650014</v>
      </c>
      <c r="N1409" t="s">
        <v>96</v>
      </c>
      <c r="O1409">
        <v>0</v>
      </c>
      <c r="P1409">
        <v>0</v>
      </c>
      <c r="Q1409">
        <v>17.63</v>
      </c>
      <c r="R1409">
        <v>2.2919</v>
      </c>
      <c r="S1409">
        <v>0</v>
      </c>
      <c r="T1409">
        <v>0</v>
      </c>
      <c r="U1409">
        <v>19.921900000000001</v>
      </c>
      <c r="V1409">
        <v>0</v>
      </c>
      <c r="W1409" t="s">
        <v>1</v>
      </c>
    </row>
    <row r="1410" spans="1:23">
      <c r="A1410" t="s">
        <v>8563</v>
      </c>
      <c r="B1410" t="str">
        <f t="shared" si="88"/>
        <v>Mayo</v>
      </c>
      <c r="C1410" s="20" t="s">
        <v>8622</v>
      </c>
      <c r="D1410" t="s">
        <v>1</v>
      </c>
      <c r="E1410" t="s">
        <v>0</v>
      </c>
      <c r="F1410" t="str">
        <f t="shared" si="85"/>
        <v>CCF</v>
      </c>
      <c r="G1410" t="s">
        <v>8149</v>
      </c>
      <c r="H1410" t="s">
        <v>8150</v>
      </c>
      <c r="I1410">
        <v>2271</v>
      </c>
      <c r="J1410">
        <v>2271</v>
      </c>
      <c r="K1410" t="s">
        <v>95</v>
      </c>
      <c r="L1410" t="str">
        <f t="shared" si="86"/>
        <v>NIT</v>
      </c>
      <c r="M1410" t="str">
        <f t="shared" si="87"/>
        <v>06142212650014</v>
      </c>
      <c r="N1410" t="s">
        <v>96</v>
      </c>
      <c r="O1410">
        <v>0</v>
      </c>
      <c r="P1410">
        <v>0</v>
      </c>
      <c r="Q1410">
        <v>7.16</v>
      </c>
      <c r="R1410">
        <v>0.93080000000000007</v>
      </c>
      <c r="S1410">
        <v>0</v>
      </c>
      <c r="T1410">
        <v>0</v>
      </c>
      <c r="U1410">
        <v>8.0907999999999998</v>
      </c>
      <c r="V1410">
        <v>0</v>
      </c>
      <c r="W1410" t="s">
        <v>1</v>
      </c>
    </row>
    <row r="1411" spans="1:23">
      <c r="A1411" t="s">
        <v>8563</v>
      </c>
      <c r="B1411" t="str">
        <f t="shared" si="88"/>
        <v>Mayo</v>
      </c>
      <c r="C1411" s="20" t="s">
        <v>8622</v>
      </c>
      <c r="D1411" t="s">
        <v>1</v>
      </c>
      <c r="E1411" t="s">
        <v>0</v>
      </c>
      <c r="F1411" t="str">
        <f t="shared" ref="F1411:F1474" si="89">IF(E1411="05","Nota de crédito","CCF")</f>
        <v>CCF</v>
      </c>
      <c r="G1411" t="s">
        <v>8149</v>
      </c>
      <c r="H1411" t="s">
        <v>8150</v>
      </c>
      <c r="I1411">
        <v>2272</v>
      </c>
      <c r="J1411">
        <v>2272</v>
      </c>
      <c r="K1411" t="s">
        <v>95</v>
      </c>
      <c r="L1411" t="str">
        <f t="shared" ref="L1411:L1474" si="90">IF(K1411=0,"DUI","NIT")</f>
        <v>NIT</v>
      </c>
      <c r="M1411" t="str">
        <f t="shared" ref="M1411:M1474" si="91">IF(K1411=0,V1411,K1411)</f>
        <v>06142212650014</v>
      </c>
      <c r="N1411" t="s">
        <v>96</v>
      </c>
      <c r="O1411">
        <v>0</v>
      </c>
      <c r="P1411">
        <v>0</v>
      </c>
      <c r="Q1411">
        <v>7.16</v>
      </c>
      <c r="R1411">
        <v>0.93080000000000007</v>
      </c>
      <c r="S1411">
        <v>0</v>
      </c>
      <c r="T1411">
        <v>0</v>
      </c>
      <c r="U1411">
        <v>8.0907999999999998</v>
      </c>
      <c r="V1411">
        <v>0</v>
      </c>
      <c r="W1411" t="s">
        <v>1</v>
      </c>
    </row>
    <row r="1412" spans="1:23">
      <c r="A1412" t="s">
        <v>8563</v>
      </c>
      <c r="B1412" t="str">
        <f t="shared" si="88"/>
        <v>Mayo</v>
      </c>
      <c r="C1412" s="20" t="s">
        <v>8622</v>
      </c>
      <c r="D1412" t="s">
        <v>1</v>
      </c>
      <c r="E1412" t="s">
        <v>0</v>
      </c>
      <c r="F1412" t="str">
        <f t="shared" si="89"/>
        <v>CCF</v>
      </c>
      <c r="G1412" t="s">
        <v>8149</v>
      </c>
      <c r="H1412" t="s">
        <v>8150</v>
      </c>
      <c r="I1412">
        <v>2273</v>
      </c>
      <c r="J1412">
        <v>2273</v>
      </c>
      <c r="K1412" t="s">
        <v>95</v>
      </c>
      <c r="L1412" t="str">
        <f t="shared" si="90"/>
        <v>NIT</v>
      </c>
      <c r="M1412" t="str">
        <f t="shared" si="91"/>
        <v>06142212650014</v>
      </c>
      <c r="N1412" t="s">
        <v>96</v>
      </c>
      <c r="O1412">
        <v>0</v>
      </c>
      <c r="P1412">
        <v>0</v>
      </c>
      <c r="Q1412">
        <v>8.36</v>
      </c>
      <c r="R1412">
        <v>1.0868</v>
      </c>
      <c r="S1412">
        <v>0</v>
      </c>
      <c r="T1412">
        <v>0</v>
      </c>
      <c r="U1412">
        <v>9.4467999999999996</v>
      </c>
      <c r="V1412">
        <v>0</v>
      </c>
      <c r="W1412" t="s">
        <v>1</v>
      </c>
    </row>
    <row r="1413" spans="1:23">
      <c r="A1413" t="s">
        <v>8563</v>
      </c>
      <c r="B1413" t="str">
        <f t="shared" si="88"/>
        <v>Mayo</v>
      </c>
      <c r="C1413" s="20" t="s">
        <v>8622</v>
      </c>
      <c r="D1413" t="s">
        <v>1</v>
      </c>
      <c r="E1413" t="s">
        <v>0</v>
      </c>
      <c r="F1413" t="str">
        <f t="shared" si="89"/>
        <v>CCF</v>
      </c>
      <c r="G1413" t="s">
        <v>8149</v>
      </c>
      <c r="H1413" t="s">
        <v>8150</v>
      </c>
      <c r="I1413">
        <v>2274</v>
      </c>
      <c r="J1413">
        <v>2274</v>
      </c>
      <c r="K1413" t="s">
        <v>95</v>
      </c>
      <c r="L1413" t="str">
        <f t="shared" si="90"/>
        <v>NIT</v>
      </c>
      <c r="M1413" t="str">
        <f t="shared" si="91"/>
        <v>06142212650014</v>
      </c>
      <c r="N1413" t="s">
        <v>96</v>
      </c>
      <c r="O1413">
        <v>0</v>
      </c>
      <c r="P1413">
        <v>0</v>
      </c>
      <c r="Q1413">
        <v>20.04</v>
      </c>
      <c r="R1413">
        <v>2.6052</v>
      </c>
      <c r="S1413">
        <v>0</v>
      </c>
      <c r="T1413">
        <v>0</v>
      </c>
      <c r="U1413">
        <v>22.645199999999999</v>
      </c>
      <c r="V1413">
        <v>0</v>
      </c>
      <c r="W1413" t="s">
        <v>1</v>
      </c>
    </row>
    <row r="1414" spans="1:23">
      <c r="A1414" t="s">
        <v>8563</v>
      </c>
      <c r="B1414" t="str">
        <f t="shared" si="88"/>
        <v>Mayo</v>
      </c>
      <c r="C1414" s="20" t="s">
        <v>8622</v>
      </c>
      <c r="D1414" t="s">
        <v>1</v>
      </c>
      <c r="E1414" t="s">
        <v>0</v>
      </c>
      <c r="F1414" t="str">
        <f t="shared" si="89"/>
        <v>CCF</v>
      </c>
      <c r="G1414" t="s">
        <v>8149</v>
      </c>
      <c r="H1414" t="s">
        <v>8150</v>
      </c>
      <c r="I1414">
        <v>2275</v>
      </c>
      <c r="J1414">
        <v>2275</v>
      </c>
      <c r="K1414">
        <v>0</v>
      </c>
      <c r="L1414" t="str">
        <f t="shared" si="90"/>
        <v>DUI</v>
      </c>
      <c r="M1414" t="str">
        <f t="shared" si="91"/>
        <v>024801054</v>
      </c>
      <c r="N1414" t="s">
        <v>8295</v>
      </c>
      <c r="O1414">
        <v>0</v>
      </c>
      <c r="P1414">
        <v>0</v>
      </c>
      <c r="Q1414">
        <v>8831.02</v>
      </c>
      <c r="R1414">
        <v>1148.0326</v>
      </c>
      <c r="S1414">
        <v>0</v>
      </c>
      <c r="T1414">
        <v>0</v>
      </c>
      <c r="U1414">
        <v>9979.0526000000009</v>
      </c>
      <c r="V1414" t="s">
        <v>8522</v>
      </c>
      <c r="W1414" t="s">
        <v>1</v>
      </c>
    </row>
    <row r="1415" spans="1:23">
      <c r="A1415" t="s">
        <v>8563</v>
      </c>
      <c r="B1415" t="str">
        <f t="shared" si="88"/>
        <v>Mayo</v>
      </c>
      <c r="C1415" s="20" t="s">
        <v>8622</v>
      </c>
      <c r="D1415" t="s">
        <v>1</v>
      </c>
      <c r="E1415" t="s">
        <v>0</v>
      </c>
      <c r="F1415" t="str">
        <f t="shared" si="89"/>
        <v>CCF</v>
      </c>
      <c r="G1415" t="s">
        <v>8149</v>
      </c>
      <c r="H1415" t="s">
        <v>8150</v>
      </c>
      <c r="I1415">
        <v>2276</v>
      </c>
      <c r="J1415">
        <v>2276</v>
      </c>
      <c r="K1415" t="s">
        <v>528</v>
      </c>
      <c r="L1415" t="str">
        <f t="shared" si="90"/>
        <v>NIT</v>
      </c>
      <c r="M1415" t="str">
        <f t="shared" si="91"/>
        <v>12171412051020</v>
      </c>
      <c r="N1415" t="s">
        <v>529</v>
      </c>
      <c r="O1415">
        <v>0</v>
      </c>
      <c r="P1415">
        <v>0</v>
      </c>
      <c r="Q1415">
        <v>6255.1</v>
      </c>
      <c r="R1415">
        <v>813.16300000000012</v>
      </c>
      <c r="S1415">
        <v>0</v>
      </c>
      <c r="T1415">
        <v>0</v>
      </c>
      <c r="U1415">
        <v>7068.2630000000008</v>
      </c>
      <c r="V1415">
        <v>0</v>
      </c>
      <c r="W1415" t="s">
        <v>1</v>
      </c>
    </row>
    <row r="1416" spans="1:23">
      <c r="A1416" t="s">
        <v>8563</v>
      </c>
      <c r="B1416" t="str">
        <f t="shared" si="88"/>
        <v>Mayo</v>
      </c>
      <c r="C1416" s="20" t="s">
        <v>8622</v>
      </c>
      <c r="D1416" t="s">
        <v>1</v>
      </c>
      <c r="E1416" t="s">
        <v>0</v>
      </c>
      <c r="F1416" t="str">
        <f t="shared" si="89"/>
        <v>CCF</v>
      </c>
      <c r="G1416" t="s">
        <v>8149</v>
      </c>
      <c r="H1416" t="s">
        <v>8150</v>
      </c>
      <c r="I1416">
        <v>2277</v>
      </c>
      <c r="J1416">
        <v>2277</v>
      </c>
      <c r="K1416" t="s">
        <v>333</v>
      </c>
      <c r="L1416" t="str">
        <f t="shared" si="90"/>
        <v>NIT</v>
      </c>
      <c r="M1416" t="str">
        <f t="shared" si="91"/>
        <v>06140607941015</v>
      </c>
      <c r="N1416" t="s">
        <v>334</v>
      </c>
      <c r="O1416">
        <v>0</v>
      </c>
      <c r="P1416">
        <v>0</v>
      </c>
      <c r="Q1416">
        <v>163.12</v>
      </c>
      <c r="R1416">
        <v>21.2056</v>
      </c>
      <c r="S1416">
        <v>0</v>
      </c>
      <c r="T1416">
        <v>0</v>
      </c>
      <c r="U1416">
        <v>184.32560000000001</v>
      </c>
      <c r="V1416">
        <v>0</v>
      </c>
      <c r="W1416" t="s">
        <v>1</v>
      </c>
    </row>
    <row r="1417" spans="1:23">
      <c r="A1417" t="s">
        <v>8563</v>
      </c>
      <c r="B1417" t="str">
        <f t="shared" si="88"/>
        <v>Mayo</v>
      </c>
      <c r="C1417" s="20" t="s">
        <v>8622</v>
      </c>
      <c r="D1417" t="s">
        <v>1</v>
      </c>
      <c r="E1417" t="s">
        <v>0</v>
      </c>
      <c r="F1417" t="str">
        <f t="shared" si="89"/>
        <v>CCF</v>
      </c>
      <c r="G1417" t="s">
        <v>8149</v>
      </c>
      <c r="H1417" t="s">
        <v>8150</v>
      </c>
      <c r="I1417">
        <v>2278</v>
      </c>
      <c r="J1417">
        <v>2278</v>
      </c>
      <c r="K1417" t="s">
        <v>349</v>
      </c>
      <c r="L1417" t="str">
        <f t="shared" si="90"/>
        <v>NIT</v>
      </c>
      <c r="M1417" t="str">
        <f t="shared" si="91"/>
        <v>06171810610025</v>
      </c>
      <c r="N1417" t="s">
        <v>350</v>
      </c>
      <c r="O1417">
        <v>0</v>
      </c>
      <c r="P1417">
        <v>0</v>
      </c>
      <c r="Q1417">
        <v>287.45999999999998</v>
      </c>
      <c r="R1417">
        <v>37.369799999999998</v>
      </c>
      <c r="S1417">
        <v>0</v>
      </c>
      <c r="T1417">
        <v>0</v>
      </c>
      <c r="U1417">
        <v>324.82979999999998</v>
      </c>
      <c r="V1417">
        <v>0</v>
      </c>
      <c r="W1417" t="s">
        <v>1</v>
      </c>
    </row>
    <row r="1418" spans="1:23">
      <c r="A1418" t="s">
        <v>8563</v>
      </c>
      <c r="B1418" t="str">
        <f t="shared" si="88"/>
        <v>Mayo</v>
      </c>
      <c r="C1418" s="20" t="s">
        <v>8622</v>
      </c>
      <c r="D1418" t="s">
        <v>1</v>
      </c>
      <c r="E1418" t="s">
        <v>0</v>
      </c>
      <c r="F1418" t="str">
        <f t="shared" si="89"/>
        <v>CCF</v>
      </c>
      <c r="G1418" t="s">
        <v>8149</v>
      </c>
      <c r="H1418" t="s">
        <v>8150</v>
      </c>
      <c r="I1418">
        <v>2279</v>
      </c>
      <c r="J1418">
        <v>2279</v>
      </c>
      <c r="K1418" t="s">
        <v>339</v>
      </c>
      <c r="L1418" t="str">
        <f t="shared" si="90"/>
        <v>NIT</v>
      </c>
      <c r="M1418" t="str">
        <f t="shared" si="91"/>
        <v>06071703171016</v>
      </c>
      <c r="N1418" t="s">
        <v>340</v>
      </c>
      <c r="O1418">
        <v>0</v>
      </c>
      <c r="P1418">
        <v>0</v>
      </c>
      <c r="Q1418">
        <v>467.53</v>
      </c>
      <c r="R1418">
        <v>60.7789</v>
      </c>
      <c r="S1418">
        <v>0</v>
      </c>
      <c r="T1418">
        <v>0</v>
      </c>
      <c r="U1418">
        <v>528.30889999999999</v>
      </c>
      <c r="V1418">
        <v>0</v>
      </c>
      <c r="W1418" t="s">
        <v>1</v>
      </c>
    </row>
    <row r="1419" spans="1:23">
      <c r="A1419" t="s">
        <v>8563</v>
      </c>
      <c r="B1419" t="str">
        <f t="shared" si="88"/>
        <v>Mayo</v>
      </c>
      <c r="C1419" s="20" t="s">
        <v>8622</v>
      </c>
      <c r="D1419" t="s">
        <v>1</v>
      </c>
      <c r="E1419" t="s">
        <v>0</v>
      </c>
      <c r="F1419" t="str">
        <f t="shared" si="89"/>
        <v>CCF</v>
      </c>
      <c r="G1419" t="s">
        <v>8149</v>
      </c>
      <c r="H1419" t="s">
        <v>8150</v>
      </c>
      <c r="I1419">
        <v>2280</v>
      </c>
      <c r="J1419">
        <v>2280</v>
      </c>
      <c r="K1419" t="s">
        <v>7942</v>
      </c>
      <c r="L1419" t="str">
        <f t="shared" si="90"/>
        <v>NIT</v>
      </c>
      <c r="M1419" t="str">
        <f t="shared" si="91"/>
        <v>06143110141022</v>
      </c>
      <c r="N1419" t="s">
        <v>7943</v>
      </c>
      <c r="O1419">
        <v>0</v>
      </c>
      <c r="P1419">
        <v>0</v>
      </c>
      <c r="Q1419">
        <v>32.82</v>
      </c>
      <c r="R1419">
        <v>4.2666000000000004</v>
      </c>
      <c r="S1419">
        <v>0</v>
      </c>
      <c r="T1419">
        <v>0</v>
      </c>
      <c r="U1419">
        <v>37.086600000000004</v>
      </c>
      <c r="V1419">
        <v>0</v>
      </c>
      <c r="W1419" t="s">
        <v>1</v>
      </c>
    </row>
    <row r="1420" spans="1:23">
      <c r="A1420" t="s">
        <v>8563</v>
      </c>
      <c r="B1420" t="str">
        <f t="shared" si="88"/>
        <v>Mayo</v>
      </c>
      <c r="C1420" s="20" t="s">
        <v>8622</v>
      </c>
      <c r="D1420" t="s">
        <v>1</v>
      </c>
      <c r="E1420" t="s">
        <v>0</v>
      </c>
      <c r="F1420" t="str">
        <f t="shared" si="89"/>
        <v>CCF</v>
      </c>
      <c r="G1420" t="s">
        <v>8149</v>
      </c>
      <c r="H1420" t="s">
        <v>8150</v>
      </c>
      <c r="I1420">
        <v>2281</v>
      </c>
      <c r="J1420">
        <v>2281</v>
      </c>
      <c r="K1420">
        <v>0</v>
      </c>
      <c r="L1420" t="str">
        <f t="shared" si="90"/>
        <v>DUI</v>
      </c>
      <c r="M1420" t="str">
        <f t="shared" si="91"/>
        <v>013905015</v>
      </c>
      <c r="N1420" t="s">
        <v>8624</v>
      </c>
      <c r="O1420">
        <v>0</v>
      </c>
      <c r="P1420">
        <v>0</v>
      </c>
      <c r="Q1420">
        <v>224.59</v>
      </c>
      <c r="R1420">
        <v>29.1967</v>
      </c>
      <c r="S1420">
        <v>0</v>
      </c>
      <c r="T1420">
        <v>0</v>
      </c>
      <c r="U1420">
        <v>253.7867</v>
      </c>
      <c r="V1420" t="s">
        <v>8623</v>
      </c>
      <c r="W1420" t="s">
        <v>1</v>
      </c>
    </row>
    <row r="1421" spans="1:23">
      <c r="A1421" t="s">
        <v>8563</v>
      </c>
      <c r="B1421" t="str">
        <f t="shared" si="88"/>
        <v>Mayo</v>
      </c>
      <c r="C1421" s="20" t="s">
        <v>8622</v>
      </c>
      <c r="D1421" t="s">
        <v>1</v>
      </c>
      <c r="E1421" t="s">
        <v>0</v>
      </c>
      <c r="F1421" t="str">
        <f t="shared" si="89"/>
        <v>CCF</v>
      </c>
      <c r="G1421" t="s">
        <v>8149</v>
      </c>
      <c r="H1421" t="s">
        <v>8150</v>
      </c>
      <c r="I1421">
        <v>2282</v>
      </c>
      <c r="J1421">
        <v>2282</v>
      </c>
      <c r="K1421" t="s">
        <v>253</v>
      </c>
      <c r="L1421" t="str">
        <f t="shared" si="90"/>
        <v>NIT</v>
      </c>
      <c r="M1421" t="str">
        <f t="shared" si="91"/>
        <v>06141504911068</v>
      </c>
      <c r="N1421" t="s">
        <v>254</v>
      </c>
      <c r="O1421">
        <v>0</v>
      </c>
      <c r="P1421">
        <v>0</v>
      </c>
      <c r="Q1421">
        <v>302.66000000000003</v>
      </c>
      <c r="R1421">
        <v>39.345800000000004</v>
      </c>
      <c r="S1421">
        <v>0</v>
      </c>
      <c r="T1421">
        <v>0</v>
      </c>
      <c r="U1421">
        <v>342.00580000000002</v>
      </c>
      <c r="V1421">
        <v>0</v>
      </c>
      <c r="W1421" t="s">
        <v>1</v>
      </c>
    </row>
    <row r="1422" spans="1:23">
      <c r="A1422" t="s">
        <v>8563</v>
      </c>
      <c r="B1422" t="str">
        <f t="shared" si="88"/>
        <v>Mayo</v>
      </c>
      <c r="C1422" s="20" t="s">
        <v>8622</v>
      </c>
      <c r="D1422" t="s">
        <v>1</v>
      </c>
      <c r="E1422" t="s">
        <v>0</v>
      </c>
      <c r="F1422" t="str">
        <f t="shared" si="89"/>
        <v>CCF</v>
      </c>
      <c r="G1422" t="s">
        <v>8149</v>
      </c>
      <c r="H1422" t="s">
        <v>8150</v>
      </c>
      <c r="I1422">
        <v>2283</v>
      </c>
      <c r="J1422">
        <v>2283</v>
      </c>
      <c r="K1422">
        <v>0</v>
      </c>
      <c r="L1422" t="str">
        <f t="shared" si="90"/>
        <v>DUI</v>
      </c>
      <c r="M1422" t="str">
        <f t="shared" si="91"/>
        <v>025117115</v>
      </c>
      <c r="N1422" t="s">
        <v>638</v>
      </c>
      <c r="O1422">
        <v>0</v>
      </c>
      <c r="P1422">
        <v>0</v>
      </c>
      <c r="Q1422">
        <v>345.87</v>
      </c>
      <c r="R1422">
        <v>44.963100000000004</v>
      </c>
      <c r="S1422">
        <v>0</v>
      </c>
      <c r="T1422">
        <v>0</v>
      </c>
      <c r="U1422">
        <v>390.8331</v>
      </c>
      <c r="V1422" t="s">
        <v>8593</v>
      </c>
      <c r="W1422" t="s">
        <v>1</v>
      </c>
    </row>
    <row r="1423" spans="1:23">
      <c r="A1423" t="s">
        <v>8563</v>
      </c>
      <c r="B1423" t="str">
        <f t="shared" si="88"/>
        <v>Mayo</v>
      </c>
      <c r="C1423" s="20" t="s">
        <v>8622</v>
      </c>
      <c r="D1423" t="s">
        <v>1</v>
      </c>
      <c r="E1423" t="s">
        <v>0</v>
      </c>
      <c r="F1423" t="str">
        <f t="shared" si="89"/>
        <v>CCF</v>
      </c>
      <c r="G1423" t="s">
        <v>8149</v>
      </c>
      <c r="H1423" t="s">
        <v>8150</v>
      </c>
      <c r="I1423">
        <v>2284</v>
      </c>
      <c r="J1423">
        <v>2284</v>
      </c>
      <c r="K1423">
        <v>0</v>
      </c>
      <c r="L1423" t="str">
        <f t="shared" si="90"/>
        <v>DUI</v>
      </c>
      <c r="M1423" t="str">
        <f t="shared" si="91"/>
        <v>012218512</v>
      </c>
      <c r="N1423" t="s">
        <v>1055</v>
      </c>
      <c r="O1423">
        <v>0</v>
      </c>
      <c r="P1423">
        <v>0</v>
      </c>
      <c r="Q1423">
        <v>108.2</v>
      </c>
      <c r="R1423">
        <v>14.066000000000001</v>
      </c>
      <c r="S1423">
        <v>0</v>
      </c>
      <c r="T1423">
        <v>0</v>
      </c>
      <c r="U1423">
        <v>122.26600000000001</v>
      </c>
      <c r="V1423" t="s">
        <v>8439</v>
      </c>
      <c r="W1423" t="s">
        <v>1</v>
      </c>
    </row>
    <row r="1424" spans="1:23">
      <c r="A1424" t="s">
        <v>8563</v>
      </c>
      <c r="B1424" t="str">
        <f t="shared" si="88"/>
        <v>Mayo</v>
      </c>
      <c r="C1424" s="20" t="s">
        <v>8622</v>
      </c>
      <c r="D1424" t="s">
        <v>1</v>
      </c>
      <c r="E1424" t="s">
        <v>0</v>
      </c>
      <c r="F1424" t="str">
        <f t="shared" si="89"/>
        <v>CCF</v>
      </c>
      <c r="G1424" t="s">
        <v>8149</v>
      </c>
      <c r="H1424" t="s">
        <v>8150</v>
      </c>
      <c r="I1424">
        <v>2285</v>
      </c>
      <c r="J1424">
        <v>2285</v>
      </c>
      <c r="K1424" t="s">
        <v>451</v>
      </c>
      <c r="L1424" t="str">
        <f t="shared" si="90"/>
        <v>NIT</v>
      </c>
      <c r="M1424" t="str">
        <f t="shared" si="91"/>
        <v>11020808811017</v>
      </c>
      <c r="N1424" t="s">
        <v>452</v>
      </c>
      <c r="O1424">
        <v>0</v>
      </c>
      <c r="P1424">
        <v>0</v>
      </c>
      <c r="Q1424">
        <v>4587.57</v>
      </c>
      <c r="R1424">
        <v>596.38409999999999</v>
      </c>
      <c r="S1424">
        <v>0</v>
      </c>
      <c r="T1424">
        <v>0</v>
      </c>
      <c r="U1424">
        <v>5183.9540999999999</v>
      </c>
      <c r="V1424">
        <v>0</v>
      </c>
      <c r="W1424" t="s">
        <v>1</v>
      </c>
    </row>
    <row r="1425" spans="1:23">
      <c r="A1425" t="s">
        <v>8563</v>
      </c>
      <c r="B1425" t="str">
        <f t="shared" si="88"/>
        <v>Mayo</v>
      </c>
      <c r="C1425" s="20" t="s">
        <v>8622</v>
      </c>
      <c r="D1425" t="s">
        <v>1</v>
      </c>
      <c r="E1425" t="s">
        <v>0</v>
      </c>
      <c r="F1425" t="str">
        <f t="shared" si="89"/>
        <v>CCF</v>
      </c>
      <c r="G1425" t="s">
        <v>8149</v>
      </c>
      <c r="H1425" t="s">
        <v>8150</v>
      </c>
      <c r="I1425">
        <v>2286</v>
      </c>
      <c r="J1425">
        <v>2286</v>
      </c>
      <c r="K1425">
        <v>0</v>
      </c>
      <c r="L1425" t="str">
        <f t="shared" si="90"/>
        <v>DUI</v>
      </c>
      <c r="M1425" t="str">
        <f t="shared" si="91"/>
        <v>025307605</v>
      </c>
      <c r="N1425" t="s">
        <v>464</v>
      </c>
      <c r="O1425">
        <v>0</v>
      </c>
      <c r="P1425">
        <v>0</v>
      </c>
      <c r="Q1425">
        <v>409.8</v>
      </c>
      <c r="R1425">
        <v>53.274000000000001</v>
      </c>
      <c r="S1425">
        <v>0</v>
      </c>
      <c r="T1425">
        <v>0</v>
      </c>
      <c r="U1425">
        <v>463.07400000000001</v>
      </c>
      <c r="V1425" t="s">
        <v>8408</v>
      </c>
      <c r="W1425" t="s">
        <v>1</v>
      </c>
    </row>
    <row r="1426" spans="1:23">
      <c r="A1426" t="s">
        <v>8563</v>
      </c>
      <c r="B1426" t="str">
        <f t="shared" si="88"/>
        <v>Mayo</v>
      </c>
      <c r="C1426" s="20" t="s">
        <v>8622</v>
      </c>
      <c r="D1426" t="s">
        <v>1</v>
      </c>
      <c r="E1426" t="s">
        <v>0</v>
      </c>
      <c r="F1426" t="str">
        <f t="shared" si="89"/>
        <v>CCF</v>
      </c>
      <c r="G1426" t="s">
        <v>8149</v>
      </c>
      <c r="H1426" t="s">
        <v>8150</v>
      </c>
      <c r="I1426">
        <v>2287</v>
      </c>
      <c r="J1426">
        <v>2287</v>
      </c>
      <c r="K1426" t="s">
        <v>1454</v>
      </c>
      <c r="L1426" t="str">
        <f t="shared" si="90"/>
        <v>NIT</v>
      </c>
      <c r="M1426" t="str">
        <f t="shared" si="91"/>
        <v>07020810701010</v>
      </c>
      <c r="N1426" t="s">
        <v>1455</v>
      </c>
      <c r="O1426">
        <v>0</v>
      </c>
      <c r="P1426">
        <v>0</v>
      </c>
      <c r="Q1426">
        <v>230.54</v>
      </c>
      <c r="R1426">
        <v>29.970199999999998</v>
      </c>
      <c r="S1426">
        <v>0</v>
      </c>
      <c r="T1426">
        <v>0</v>
      </c>
      <c r="U1426">
        <v>260.5102</v>
      </c>
      <c r="V1426">
        <v>0</v>
      </c>
      <c r="W1426" t="s">
        <v>1</v>
      </c>
    </row>
    <row r="1427" spans="1:23">
      <c r="A1427" t="s">
        <v>8563</v>
      </c>
      <c r="B1427" t="str">
        <f t="shared" si="88"/>
        <v>Mayo</v>
      </c>
      <c r="C1427" s="20" t="s">
        <v>8622</v>
      </c>
      <c r="D1427" t="s">
        <v>1</v>
      </c>
      <c r="E1427" t="s">
        <v>0</v>
      </c>
      <c r="F1427" t="str">
        <f t="shared" si="89"/>
        <v>CCF</v>
      </c>
      <c r="G1427" t="s">
        <v>8149</v>
      </c>
      <c r="H1427" t="s">
        <v>8150</v>
      </c>
      <c r="I1427">
        <v>2288</v>
      </c>
      <c r="J1427">
        <v>2288</v>
      </c>
      <c r="K1427" t="s">
        <v>721</v>
      </c>
      <c r="L1427" t="str">
        <f t="shared" si="90"/>
        <v>NIT</v>
      </c>
      <c r="M1427" t="str">
        <f t="shared" si="91"/>
        <v>11151004801016</v>
      </c>
      <c r="N1427" t="s">
        <v>722</v>
      </c>
      <c r="O1427">
        <v>0</v>
      </c>
      <c r="P1427">
        <v>0</v>
      </c>
      <c r="Q1427">
        <v>185.51</v>
      </c>
      <c r="R1427">
        <v>24.116299999999999</v>
      </c>
      <c r="S1427">
        <v>0</v>
      </c>
      <c r="T1427">
        <v>0</v>
      </c>
      <c r="U1427">
        <v>209.62629999999999</v>
      </c>
      <c r="V1427">
        <v>0</v>
      </c>
      <c r="W1427" t="s">
        <v>1</v>
      </c>
    </row>
    <row r="1428" spans="1:23">
      <c r="A1428" t="s">
        <v>8563</v>
      </c>
      <c r="B1428" t="str">
        <f t="shared" si="88"/>
        <v>Mayo</v>
      </c>
      <c r="C1428" s="20" t="s">
        <v>8622</v>
      </c>
      <c r="D1428" t="s">
        <v>1</v>
      </c>
      <c r="E1428" t="s">
        <v>0</v>
      </c>
      <c r="F1428" t="str">
        <f t="shared" si="89"/>
        <v>CCF</v>
      </c>
      <c r="G1428" t="s">
        <v>8149</v>
      </c>
      <c r="H1428" t="s">
        <v>8150</v>
      </c>
      <c r="I1428">
        <v>2289</v>
      </c>
      <c r="J1428">
        <v>2289</v>
      </c>
      <c r="K1428" t="s">
        <v>477</v>
      </c>
      <c r="L1428" t="str">
        <f t="shared" si="90"/>
        <v>NIT</v>
      </c>
      <c r="M1428" t="str">
        <f t="shared" si="91"/>
        <v>06140910001041</v>
      </c>
      <c r="N1428" t="s">
        <v>478</v>
      </c>
      <c r="O1428">
        <v>0</v>
      </c>
      <c r="P1428">
        <v>0</v>
      </c>
      <c r="Q1428">
        <v>57.93</v>
      </c>
      <c r="R1428">
        <v>7.5308999999999999</v>
      </c>
      <c r="S1428">
        <v>0</v>
      </c>
      <c r="T1428">
        <v>0</v>
      </c>
      <c r="U1428">
        <v>65.460899999999995</v>
      </c>
      <c r="V1428">
        <v>0</v>
      </c>
      <c r="W1428" t="s">
        <v>1</v>
      </c>
    </row>
    <row r="1429" spans="1:23">
      <c r="A1429" t="s">
        <v>8563</v>
      </c>
      <c r="B1429" t="str">
        <f t="shared" si="88"/>
        <v>Mayo</v>
      </c>
      <c r="C1429" s="20" t="s">
        <v>8622</v>
      </c>
      <c r="D1429" t="s">
        <v>1</v>
      </c>
      <c r="E1429" t="s">
        <v>0</v>
      </c>
      <c r="F1429" t="str">
        <f t="shared" si="89"/>
        <v>CCF</v>
      </c>
      <c r="G1429" t="s">
        <v>8149</v>
      </c>
      <c r="H1429" t="s">
        <v>8150</v>
      </c>
      <c r="I1429">
        <v>2290</v>
      </c>
      <c r="J1429">
        <v>2290</v>
      </c>
      <c r="K1429" t="s">
        <v>683</v>
      </c>
      <c r="L1429" t="str">
        <f t="shared" si="90"/>
        <v>NIT</v>
      </c>
      <c r="M1429" t="str">
        <f t="shared" si="91"/>
        <v>14061003660010</v>
      </c>
      <c r="N1429" t="s">
        <v>684</v>
      </c>
      <c r="O1429">
        <v>0</v>
      </c>
      <c r="P1429">
        <v>0</v>
      </c>
      <c r="Q1429">
        <v>242.22</v>
      </c>
      <c r="R1429">
        <v>31.488600000000002</v>
      </c>
      <c r="S1429">
        <v>0</v>
      </c>
      <c r="T1429">
        <v>0</v>
      </c>
      <c r="U1429">
        <v>273.70859999999999</v>
      </c>
      <c r="V1429">
        <v>0</v>
      </c>
      <c r="W1429" t="s">
        <v>1</v>
      </c>
    </row>
    <row r="1430" spans="1:23">
      <c r="A1430" t="s">
        <v>8563</v>
      </c>
      <c r="B1430" t="str">
        <f t="shared" si="88"/>
        <v>Mayo</v>
      </c>
      <c r="C1430" s="20" t="s">
        <v>8622</v>
      </c>
      <c r="D1430" t="s">
        <v>1</v>
      </c>
      <c r="E1430" t="s">
        <v>0</v>
      </c>
      <c r="F1430" t="str">
        <f t="shared" si="89"/>
        <v>CCF</v>
      </c>
      <c r="G1430" t="s">
        <v>8149</v>
      </c>
      <c r="H1430" t="s">
        <v>8150</v>
      </c>
      <c r="I1430">
        <v>2291</v>
      </c>
      <c r="J1430">
        <v>2291</v>
      </c>
      <c r="K1430" t="s">
        <v>118</v>
      </c>
      <c r="L1430" t="str">
        <f t="shared" si="90"/>
        <v>NIT</v>
      </c>
      <c r="M1430" t="str">
        <f t="shared" si="91"/>
        <v>06141106071025</v>
      </c>
      <c r="N1430" t="s">
        <v>119</v>
      </c>
      <c r="O1430">
        <v>0</v>
      </c>
      <c r="P1430">
        <v>0</v>
      </c>
      <c r="Q1430">
        <v>330</v>
      </c>
      <c r="R1430">
        <v>42.9</v>
      </c>
      <c r="S1430">
        <v>0</v>
      </c>
      <c r="T1430">
        <v>0</v>
      </c>
      <c r="U1430">
        <v>372.9</v>
      </c>
      <c r="V1430">
        <v>0</v>
      </c>
      <c r="W1430" t="s">
        <v>1</v>
      </c>
    </row>
    <row r="1431" spans="1:23">
      <c r="A1431" t="s">
        <v>8563</v>
      </c>
      <c r="B1431" t="str">
        <f t="shared" si="88"/>
        <v>Mayo</v>
      </c>
      <c r="C1431" s="20" t="s">
        <v>8622</v>
      </c>
      <c r="D1431" t="s">
        <v>1</v>
      </c>
      <c r="E1431" t="s">
        <v>0</v>
      </c>
      <c r="F1431" t="str">
        <f t="shared" si="89"/>
        <v>CCF</v>
      </c>
      <c r="G1431" t="s">
        <v>8149</v>
      </c>
      <c r="H1431" t="s">
        <v>8150</v>
      </c>
      <c r="I1431">
        <v>2292</v>
      </c>
      <c r="J1431">
        <v>2292</v>
      </c>
      <c r="K1431" t="s">
        <v>118</v>
      </c>
      <c r="L1431" t="str">
        <f t="shared" si="90"/>
        <v>NIT</v>
      </c>
      <c r="M1431" t="str">
        <f t="shared" si="91"/>
        <v>06141106071025</v>
      </c>
      <c r="N1431" t="s">
        <v>119</v>
      </c>
      <c r="O1431">
        <v>0</v>
      </c>
      <c r="P1431">
        <v>0</v>
      </c>
      <c r="Q1431">
        <v>224.07</v>
      </c>
      <c r="R1431">
        <v>29.129100000000001</v>
      </c>
      <c r="S1431">
        <v>0</v>
      </c>
      <c r="T1431">
        <v>0</v>
      </c>
      <c r="U1431">
        <v>253.19909999999999</v>
      </c>
      <c r="V1431">
        <v>0</v>
      </c>
      <c r="W1431" t="s">
        <v>1</v>
      </c>
    </row>
    <row r="1432" spans="1:23">
      <c r="A1432" t="s">
        <v>8563</v>
      </c>
      <c r="B1432" t="str">
        <f t="shared" si="88"/>
        <v>Mayo</v>
      </c>
      <c r="C1432" s="20" t="s">
        <v>8622</v>
      </c>
      <c r="D1432" t="s">
        <v>1</v>
      </c>
      <c r="E1432" t="s">
        <v>0</v>
      </c>
      <c r="F1432" t="str">
        <f t="shared" si="89"/>
        <v>CCF</v>
      </c>
      <c r="G1432" t="s">
        <v>8149</v>
      </c>
      <c r="H1432" t="s">
        <v>8150</v>
      </c>
      <c r="I1432">
        <v>2293</v>
      </c>
      <c r="J1432">
        <v>2293</v>
      </c>
      <c r="K1432" t="s">
        <v>118</v>
      </c>
      <c r="L1432" t="str">
        <f t="shared" si="90"/>
        <v>NIT</v>
      </c>
      <c r="M1432" t="str">
        <f t="shared" si="91"/>
        <v>06141106071025</v>
      </c>
      <c r="N1432" t="s">
        <v>119</v>
      </c>
      <c r="O1432">
        <v>0</v>
      </c>
      <c r="P1432">
        <v>0</v>
      </c>
      <c r="Q1432">
        <v>11.5</v>
      </c>
      <c r="R1432">
        <v>1.4950000000000001</v>
      </c>
      <c r="S1432">
        <v>0</v>
      </c>
      <c r="T1432">
        <v>0</v>
      </c>
      <c r="U1432">
        <v>12.995000000000001</v>
      </c>
      <c r="V1432">
        <v>0</v>
      </c>
      <c r="W1432" t="s">
        <v>1</v>
      </c>
    </row>
    <row r="1433" spans="1:23">
      <c r="A1433" t="s">
        <v>8563</v>
      </c>
      <c r="B1433" t="str">
        <f t="shared" si="88"/>
        <v>Mayo</v>
      </c>
      <c r="C1433" s="20" t="s">
        <v>8622</v>
      </c>
      <c r="D1433" t="s">
        <v>1</v>
      </c>
      <c r="E1433" t="s">
        <v>0</v>
      </c>
      <c r="F1433" t="str">
        <f t="shared" si="89"/>
        <v>CCF</v>
      </c>
      <c r="G1433" t="s">
        <v>8149</v>
      </c>
      <c r="H1433" t="s">
        <v>8150</v>
      </c>
      <c r="I1433">
        <v>2294</v>
      </c>
      <c r="J1433">
        <v>2294</v>
      </c>
      <c r="K1433" t="s">
        <v>695</v>
      </c>
      <c r="L1433" t="str">
        <f t="shared" si="90"/>
        <v>NIT</v>
      </c>
      <c r="M1433" t="str">
        <f t="shared" si="91"/>
        <v>06141303831023</v>
      </c>
      <c r="N1433" t="s">
        <v>696</v>
      </c>
      <c r="O1433">
        <v>0</v>
      </c>
      <c r="P1433">
        <v>0</v>
      </c>
      <c r="Q1433">
        <v>53.52</v>
      </c>
      <c r="R1433">
        <v>6.9576000000000002</v>
      </c>
      <c r="S1433">
        <v>0</v>
      </c>
      <c r="T1433">
        <v>0</v>
      </c>
      <c r="U1433">
        <v>60.477600000000002</v>
      </c>
      <c r="V1433">
        <v>0</v>
      </c>
      <c r="W1433" t="s">
        <v>1</v>
      </c>
    </row>
    <row r="1434" spans="1:23">
      <c r="A1434" t="s">
        <v>8563</v>
      </c>
      <c r="B1434" t="str">
        <f t="shared" si="88"/>
        <v>Mayo</v>
      </c>
      <c r="C1434" s="20" t="s">
        <v>8622</v>
      </c>
      <c r="D1434" t="s">
        <v>1</v>
      </c>
      <c r="E1434" t="s">
        <v>0</v>
      </c>
      <c r="F1434" t="str">
        <f t="shared" si="89"/>
        <v>CCF</v>
      </c>
      <c r="G1434" t="s">
        <v>8149</v>
      </c>
      <c r="H1434" t="s">
        <v>8150</v>
      </c>
      <c r="I1434">
        <v>2295</v>
      </c>
      <c r="J1434">
        <v>2295</v>
      </c>
      <c r="K1434" t="s">
        <v>675</v>
      </c>
      <c r="L1434" t="str">
        <f t="shared" si="90"/>
        <v>NIT</v>
      </c>
      <c r="M1434" t="str">
        <f t="shared" si="91"/>
        <v>05022009530018</v>
      </c>
      <c r="N1434" t="s">
        <v>676</v>
      </c>
      <c r="O1434">
        <v>0</v>
      </c>
      <c r="P1434">
        <v>0</v>
      </c>
      <c r="Q1434">
        <v>634.08000000000004</v>
      </c>
      <c r="R1434">
        <v>82.430400000000006</v>
      </c>
      <c r="S1434">
        <v>0</v>
      </c>
      <c r="T1434">
        <v>0</v>
      </c>
      <c r="U1434">
        <v>716.5104</v>
      </c>
      <c r="V1434">
        <v>0</v>
      </c>
      <c r="W1434" t="s">
        <v>1</v>
      </c>
    </row>
    <row r="1435" spans="1:23">
      <c r="A1435" t="s">
        <v>8563</v>
      </c>
      <c r="B1435" t="str">
        <f t="shared" si="88"/>
        <v>Mayo</v>
      </c>
      <c r="C1435" s="20" t="s">
        <v>8622</v>
      </c>
      <c r="D1435" t="s">
        <v>1</v>
      </c>
      <c r="E1435" t="s">
        <v>0</v>
      </c>
      <c r="F1435" t="str">
        <f t="shared" si="89"/>
        <v>CCF</v>
      </c>
      <c r="G1435" t="s">
        <v>8149</v>
      </c>
      <c r="H1435" t="s">
        <v>8150</v>
      </c>
      <c r="I1435">
        <v>2296</v>
      </c>
      <c r="J1435">
        <v>2296</v>
      </c>
      <c r="K1435" t="s">
        <v>8528</v>
      </c>
      <c r="L1435" t="str">
        <f t="shared" si="90"/>
        <v>NIT</v>
      </c>
      <c r="M1435" t="str">
        <f t="shared" si="91"/>
        <v>06142806211088</v>
      </c>
      <c r="N1435" t="s">
        <v>8529</v>
      </c>
      <c r="O1435">
        <v>0</v>
      </c>
      <c r="P1435">
        <v>0</v>
      </c>
      <c r="Q1435">
        <v>244.65</v>
      </c>
      <c r="R1435">
        <v>31.804500000000001</v>
      </c>
      <c r="S1435">
        <v>0</v>
      </c>
      <c r="T1435">
        <v>0</v>
      </c>
      <c r="U1435">
        <v>276.4545</v>
      </c>
      <c r="V1435">
        <v>0</v>
      </c>
      <c r="W1435" t="s">
        <v>1</v>
      </c>
    </row>
    <row r="1436" spans="1:23">
      <c r="A1436" t="s">
        <v>8563</v>
      </c>
      <c r="B1436" t="str">
        <f t="shared" si="88"/>
        <v>Mayo</v>
      </c>
      <c r="C1436" s="20" t="s">
        <v>8622</v>
      </c>
      <c r="D1436" t="s">
        <v>1</v>
      </c>
      <c r="E1436" t="s">
        <v>0</v>
      </c>
      <c r="F1436" t="str">
        <f t="shared" si="89"/>
        <v>CCF</v>
      </c>
      <c r="G1436" t="s">
        <v>8149</v>
      </c>
      <c r="H1436" t="s">
        <v>8150</v>
      </c>
      <c r="I1436">
        <v>2297</v>
      </c>
      <c r="J1436">
        <v>2297</v>
      </c>
      <c r="K1436" t="s">
        <v>1446</v>
      </c>
      <c r="L1436" t="str">
        <f t="shared" si="90"/>
        <v>NIT</v>
      </c>
      <c r="M1436" t="str">
        <f t="shared" si="91"/>
        <v>14160812181017</v>
      </c>
      <c r="N1436" t="s">
        <v>1447</v>
      </c>
      <c r="O1436">
        <v>0</v>
      </c>
      <c r="P1436">
        <v>0</v>
      </c>
      <c r="Q1436">
        <v>246.68</v>
      </c>
      <c r="R1436">
        <v>32.068400000000004</v>
      </c>
      <c r="S1436">
        <v>0</v>
      </c>
      <c r="T1436">
        <v>0</v>
      </c>
      <c r="U1436">
        <v>278.7484</v>
      </c>
      <c r="V1436">
        <v>0</v>
      </c>
      <c r="W1436" t="s">
        <v>1</v>
      </c>
    </row>
    <row r="1437" spans="1:23">
      <c r="A1437" t="s">
        <v>8563</v>
      </c>
      <c r="B1437" t="str">
        <f t="shared" si="88"/>
        <v>Mayo</v>
      </c>
      <c r="C1437" s="20" t="s">
        <v>8619</v>
      </c>
      <c r="D1437" t="s">
        <v>1</v>
      </c>
      <c r="E1437" t="s">
        <v>0</v>
      </c>
      <c r="F1437" t="str">
        <f t="shared" si="89"/>
        <v>CCF</v>
      </c>
      <c r="G1437" t="s">
        <v>8149</v>
      </c>
      <c r="H1437" t="s">
        <v>8150</v>
      </c>
      <c r="I1437">
        <v>2298</v>
      </c>
      <c r="J1437">
        <v>2298</v>
      </c>
      <c r="K1437" t="s">
        <v>550</v>
      </c>
      <c r="L1437" t="str">
        <f t="shared" si="90"/>
        <v>NIT</v>
      </c>
      <c r="M1437" t="str">
        <f t="shared" si="91"/>
        <v>06011411901010</v>
      </c>
      <c r="N1437" t="s">
        <v>551</v>
      </c>
      <c r="O1437">
        <v>0</v>
      </c>
      <c r="P1437">
        <v>0</v>
      </c>
      <c r="Q1437">
        <v>1304.9000000000001</v>
      </c>
      <c r="R1437">
        <v>169.63700000000003</v>
      </c>
      <c r="S1437">
        <v>0</v>
      </c>
      <c r="T1437">
        <v>0</v>
      </c>
      <c r="U1437">
        <v>1474.537</v>
      </c>
      <c r="V1437">
        <v>0</v>
      </c>
      <c r="W1437" t="s">
        <v>1</v>
      </c>
    </row>
    <row r="1438" spans="1:23">
      <c r="A1438" t="s">
        <v>8563</v>
      </c>
      <c r="B1438" t="str">
        <f t="shared" si="88"/>
        <v>Mayo</v>
      </c>
      <c r="C1438" s="20" t="s">
        <v>8619</v>
      </c>
      <c r="D1438" t="s">
        <v>1</v>
      </c>
      <c r="E1438" t="s">
        <v>0</v>
      </c>
      <c r="F1438" t="str">
        <f t="shared" si="89"/>
        <v>CCF</v>
      </c>
      <c r="G1438" t="s">
        <v>8149</v>
      </c>
      <c r="H1438" t="s">
        <v>8150</v>
      </c>
      <c r="I1438">
        <v>2299</v>
      </c>
      <c r="J1438">
        <v>2299</v>
      </c>
      <c r="K1438" t="s">
        <v>459</v>
      </c>
      <c r="L1438" t="str">
        <f t="shared" si="90"/>
        <v>NIT</v>
      </c>
      <c r="M1438" t="str">
        <f t="shared" si="91"/>
        <v>06141211870020</v>
      </c>
      <c r="N1438" t="s">
        <v>460</v>
      </c>
      <c r="O1438">
        <v>0</v>
      </c>
      <c r="P1438">
        <v>0</v>
      </c>
      <c r="Q1438">
        <v>7837.06</v>
      </c>
      <c r="R1438">
        <v>1018.8178</v>
      </c>
      <c r="S1438">
        <v>0</v>
      </c>
      <c r="T1438">
        <v>0</v>
      </c>
      <c r="U1438">
        <v>8855.8778000000002</v>
      </c>
      <c r="V1438">
        <v>0</v>
      </c>
      <c r="W1438" t="s">
        <v>1</v>
      </c>
    </row>
    <row r="1439" spans="1:23">
      <c r="A1439" t="s">
        <v>8563</v>
      </c>
      <c r="B1439" t="str">
        <f t="shared" si="88"/>
        <v>Mayo</v>
      </c>
      <c r="C1439" s="20" t="s">
        <v>8619</v>
      </c>
      <c r="D1439" t="s">
        <v>1</v>
      </c>
      <c r="E1439" t="s">
        <v>0</v>
      </c>
      <c r="F1439" t="str">
        <f t="shared" si="89"/>
        <v>CCF</v>
      </c>
      <c r="G1439" t="s">
        <v>8149</v>
      </c>
      <c r="H1439" t="s">
        <v>8150</v>
      </c>
      <c r="I1439">
        <v>2300</v>
      </c>
      <c r="J1439">
        <v>2300</v>
      </c>
      <c r="K1439" t="s">
        <v>155</v>
      </c>
      <c r="L1439" t="str">
        <f t="shared" si="90"/>
        <v>NIT</v>
      </c>
      <c r="M1439" t="str">
        <f t="shared" si="91"/>
        <v>06142610051058</v>
      </c>
      <c r="N1439" t="s">
        <v>156</v>
      </c>
      <c r="O1439">
        <v>0</v>
      </c>
      <c r="P1439">
        <v>0</v>
      </c>
      <c r="Q1439">
        <v>90.1</v>
      </c>
      <c r="R1439">
        <v>11.712999999999999</v>
      </c>
      <c r="S1439">
        <v>0</v>
      </c>
      <c r="T1439">
        <v>0</v>
      </c>
      <c r="U1439">
        <v>101.81299999999999</v>
      </c>
      <c r="V1439">
        <v>0</v>
      </c>
      <c r="W1439" t="s">
        <v>1</v>
      </c>
    </row>
    <row r="1440" spans="1:23">
      <c r="A1440" t="s">
        <v>8563</v>
      </c>
      <c r="B1440" t="str">
        <f t="shared" si="88"/>
        <v>Mayo</v>
      </c>
      <c r="C1440" s="20" t="s">
        <v>8619</v>
      </c>
      <c r="D1440" t="s">
        <v>1</v>
      </c>
      <c r="E1440" t="s">
        <v>0</v>
      </c>
      <c r="F1440" t="str">
        <f t="shared" si="89"/>
        <v>CCF</v>
      </c>
      <c r="G1440" t="s">
        <v>8149</v>
      </c>
      <c r="H1440" t="s">
        <v>8150</v>
      </c>
      <c r="I1440">
        <v>2301</v>
      </c>
      <c r="J1440">
        <v>2301</v>
      </c>
      <c r="K1440" t="s">
        <v>142</v>
      </c>
      <c r="L1440" t="str">
        <f t="shared" si="90"/>
        <v>NIT</v>
      </c>
      <c r="M1440" t="str">
        <f t="shared" si="91"/>
        <v>05110205141012</v>
      </c>
      <c r="N1440" t="s">
        <v>143</v>
      </c>
      <c r="O1440">
        <v>0</v>
      </c>
      <c r="P1440">
        <v>0</v>
      </c>
      <c r="Q1440">
        <v>40</v>
      </c>
      <c r="R1440">
        <v>5.2</v>
      </c>
      <c r="S1440">
        <v>0</v>
      </c>
      <c r="T1440">
        <v>0</v>
      </c>
      <c r="U1440">
        <v>45.2</v>
      </c>
      <c r="V1440">
        <v>0</v>
      </c>
      <c r="W1440" t="s">
        <v>1</v>
      </c>
    </row>
    <row r="1441" spans="1:23">
      <c r="A1441" t="s">
        <v>8563</v>
      </c>
      <c r="B1441" t="str">
        <f t="shared" si="88"/>
        <v>Mayo</v>
      </c>
      <c r="C1441" s="20" t="s">
        <v>8619</v>
      </c>
      <c r="D1441" t="s">
        <v>1</v>
      </c>
      <c r="E1441" t="s">
        <v>0</v>
      </c>
      <c r="F1441" t="str">
        <f t="shared" si="89"/>
        <v>CCF</v>
      </c>
      <c r="G1441" t="s">
        <v>8149</v>
      </c>
      <c r="H1441" t="s">
        <v>8150</v>
      </c>
      <c r="I1441">
        <v>2302</v>
      </c>
      <c r="J1441">
        <v>2302</v>
      </c>
      <c r="K1441" t="s">
        <v>435</v>
      </c>
      <c r="L1441" t="str">
        <f t="shared" si="90"/>
        <v>NIT</v>
      </c>
      <c r="M1441" t="str">
        <f t="shared" si="91"/>
        <v>06130407761017</v>
      </c>
      <c r="N1441" t="s">
        <v>436</v>
      </c>
      <c r="O1441">
        <v>0</v>
      </c>
      <c r="P1441">
        <v>0</v>
      </c>
      <c r="Q1441">
        <v>1064.83</v>
      </c>
      <c r="R1441">
        <v>138.42789999999999</v>
      </c>
      <c r="S1441">
        <v>0</v>
      </c>
      <c r="T1441">
        <v>0</v>
      </c>
      <c r="U1441">
        <v>1203.2578999999998</v>
      </c>
      <c r="V1441">
        <v>0</v>
      </c>
      <c r="W1441" t="s">
        <v>1</v>
      </c>
    </row>
    <row r="1442" spans="1:23">
      <c r="A1442" t="s">
        <v>8563</v>
      </c>
      <c r="B1442" t="str">
        <f t="shared" si="88"/>
        <v>Mayo</v>
      </c>
      <c r="C1442" s="20" t="s">
        <v>8619</v>
      </c>
      <c r="D1442" t="s">
        <v>1</v>
      </c>
      <c r="E1442" t="s">
        <v>0</v>
      </c>
      <c r="F1442" t="str">
        <f t="shared" si="89"/>
        <v>CCF</v>
      </c>
      <c r="G1442" t="s">
        <v>8149</v>
      </c>
      <c r="H1442" t="s">
        <v>8150</v>
      </c>
      <c r="I1442">
        <v>2303</v>
      </c>
      <c r="J1442">
        <v>2303</v>
      </c>
      <c r="K1442" t="s">
        <v>558</v>
      </c>
      <c r="L1442" t="str">
        <f t="shared" si="90"/>
        <v>NIT</v>
      </c>
      <c r="M1442" t="str">
        <f t="shared" si="91"/>
        <v>06141301121053</v>
      </c>
      <c r="N1442" t="s">
        <v>559</v>
      </c>
      <c r="O1442">
        <v>0</v>
      </c>
      <c r="P1442">
        <v>0</v>
      </c>
      <c r="Q1442">
        <v>373.6</v>
      </c>
      <c r="R1442">
        <v>48.568000000000005</v>
      </c>
      <c r="S1442">
        <v>0</v>
      </c>
      <c r="T1442">
        <v>0</v>
      </c>
      <c r="U1442">
        <v>422.16800000000001</v>
      </c>
      <c r="V1442">
        <v>0</v>
      </c>
      <c r="W1442" t="s">
        <v>1</v>
      </c>
    </row>
    <row r="1443" spans="1:23">
      <c r="A1443" t="s">
        <v>8563</v>
      </c>
      <c r="B1443" t="str">
        <f t="shared" si="88"/>
        <v>Mayo</v>
      </c>
      <c r="C1443" s="20" t="s">
        <v>8619</v>
      </c>
      <c r="D1443" t="s">
        <v>1</v>
      </c>
      <c r="E1443" t="s">
        <v>0</v>
      </c>
      <c r="F1443" t="str">
        <f t="shared" si="89"/>
        <v>CCF</v>
      </c>
      <c r="G1443" t="s">
        <v>8149</v>
      </c>
      <c r="H1443" t="s">
        <v>8150</v>
      </c>
      <c r="I1443">
        <v>2304</v>
      </c>
      <c r="J1443">
        <v>2304</v>
      </c>
      <c r="K1443" t="s">
        <v>269</v>
      </c>
      <c r="L1443" t="str">
        <f t="shared" si="90"/>
        <v>NIT</v>
      </c>
      <c r="M1443" t="str">
        <f t="shared" si="91"/>
        <v>11040609590011</v>
      </c>
      <c r="N1443" t="s">
        <v>270</v>
      </c>
      <c r="O1443">
        <v>0</v>
      </c>
      <c r="P1443">
        <v>0</v>
      </c>
      <c r="Q1443">
        <v>489.39</v>
      </c>
      <c r="R1443">
        <v>63.620699999999999</v>
      </c>
      <c r="S1443">
        <v>0</v>
      </c>
      <c r="T1443">
        <v>0</v>
      </c>
      <c r="U1443">
        <v>553.01070000000004</v>
      </c>
      <c r="V1443">
        <v>0</v>
      </c>
      <c r="W1443" t="s">
        <v>1</v>
      </c>
    </row>
    <row r="1444" spans="1:23">
      <c r="A1444" t="s">
        <v>8563</v>
      </c>
      <c r="B1444" t="str">
        <f t="shared" si="88"/>
        <v>Mayo</v>
      </c>
      <c r="C1444" s="20" t="s">
        <v>8619</v>
      </c>
      <c r="D1444" t="s">
        <v>1</v>
      </c>
      <c r="E1444" t="s">
        <v>0</v>
      </c>
      <c r="F1444" t="str">
        <f t="shared" si="89"/>
        <v>CCF</v>
      </c>
      <c r="G1444" t="s">
        <v>8149</v>
      </c>
      <c r="H1444" t="s">
        <v>8150</v>
      </c>
      <c r="I1444">
        <v>2305</v>
      </c>
      <c r="J1444">
        <v>2305</v>
      </c>
      <c r="K1444" t="s">
        <v>550</v>
      </c>
      <c r="L1444" t="str">
        <f t="shared" si="90"/>
        <v>NIT</v>
      </c>
      <c r="M1444" t="str">
        <f t="shared" si="91"/>
        <v>06011411901010</v>
      </c>
      <c r="N1444" t="s">
        <v>551</v>
      </c>
      <c r="O1444">
        <v>0</v>
      </c>
      <c r="P1444">
        <v>0</v>
      </c>
      <c r="Q1444">
        <v>24.21</v>
      </c>
      <c r="R1444">
        <v>3.1473000000000004</v>
      </c>
      <c r="S1444">
        <v>0</v>
      </c>
      <c r="T1444">
        <v>0</v>
      </c>
      <c r="U1444">
        <v>27.357300000000002</v>
      </c>
      <c r="V1444">
        <v>0</v>
      </c>
      <c r="W1444" t="s">
        <v>1</v>
      </c>
    </row>
    <row r="1445" spans="1:23">
      <c r="A1445" t="s">
        <v>8563</v>
      </c>
      <c r="B1445" t="str">
        <f t="shared" si="88"/>
        <v>Mayo</v>
      </c>
      <c r="C1445" s="20" t="s">
        <v>8619</v>
      </c>
      <c r="D1445" t="s">
        <v>1</v>
      </c>
      <c r="E1445" t="s">
        <v>0</v>
      </c>
      <c r="F1445" t="str">
        <f t="shared" si="89"/>
        <v>CCF</v>
      </c>
      <c r="G1445" t="s">
        <v>8149</v>
      </c>
      <c r="H1445" t="s">
        <v>8150</v>
      </c>
      <c r="I1445">
        <v>2306</v>
      </c>
      <c r="J1445">
        <v>2306</v>
      </c>
      <c r="K1445" t="s">
        <v>8620</v>
      </c>
      <c r="L1445" t="str">
        <f t="shared" si="90"/>
        <v>NIT</v>
      </c>
      <c r="M1445" t="str">
        <f t="shared" si="91"/>
        <v>06142109701352</v>
      </c>
      <c r="N1445" t="s">
        <v>8621</v>
      </c>
      <c r="O1445">
        <v>0</v>
      </c>
      <c r="P1445">
        <v>0</v>
      </c>
      <c r="Q1445">
        <v>101.95</v>
      </c>
      <c r="R1445">
        <v>13.253500000000001</v>
      </c>
      <c r="S1445">
        <v>0</v>
      </c>
      <c r="T1445">
        <v>0</v>
      </c>
      <c r="U1445">
        <v>115.20350000000001</v>
      </c>
      <c r="V1445">
        <v>0</v>
      </c>
      <c r="W1445" t="s">
        <v>1</v>
      </c>
    </row>
    <row r="1446" spans="1:23">
      <c r="A1446" t="s">
        <v>8563</v>
      </c>
      <c r="B1446" t="str">
        <f t="shared" si="88"/>
        <v>Mayo</v>
      </c>
      <c r="C1446" s="20" t="s">
        <v>8619</v>
      </c>
      <c r="D1446" t="s">
        <v>1</v>
      </c>
      <c r="E1446" t="s">
        <v>0</v>
      </c>
      <c r="F1446" t="str">
        <f t="shared" si="89"/>
        <v>CCF</v>
      </c>
      <c r="G1446" t="s">
        <v>8149</v>
      </c>
      <c r="H1446" t="s">
        <v>8150</v>
      </c>
      <c r="I1446">
        <v>2307</v>
      </c>
      <c r="J1446">
        <v>2307</v>
      </c>
      <c r="K1446" t="s">
        <v>522</v>
      </c>
      <c r="L1446" t="str">
        <f t="shared" si="90"/>
        <v>NIT</v>
      </c>
      <c r="M1446" t="str">
        <f t="shared" si="91"/>
        <v>12172701871082</v>
      </c>
      <c r="N1446" t="s">
        <v>523</v>
      </c>
      <c r="O1446">
        <v>0</v>
      </c>
      <c r="P1446">
        <v>0</v>
      </c>
      <c r="Q1446">
        <v>517.04999999999995</v>
      </c>
      <c r="R1446">
        <v>67.216499999999996</v>
      </c>
      <c r="S1446">
        <v>0</v>
      </c>
      <c r="T1446">
        <v>0</v>
      </c>
      <c r="U1446">
        <v>584.26649999999995</v>
      </c>
      <c r="V1446">
        <v>0</v>
      </c>
      <c r="W1446" t="s">
        <v>1</v>
      </c>
    </row>
    <row r="1447" spans="1:23">
      <c r="A1447" t="s">
        <v>8563</v>
      </c>
      <c r="B1447" t="str">
        <f t="shared" ref="B1447:B1510" si="92">SUBSTITUTE(A1447,"AYO","ayo")</f>
        <v>Mayo</v>
      </c>
      <c r="C1447" s="20" t="s">
        <v>8616</v>
      </c>
      <c r="D1447" t="s">
        <v>1</v>
      </c>
      <c r="E1447" t="s">
        <v>0</v>
      </c>
      <c r="F1447" t="str">
        <f t="shared" si="89"/>
        <v>CCF</v>
      </c>
      <c r="G1447" t="s">
        <v>8149</v>
      </c>
      <c r="H1447" t="s">
        <v>8150</v>
      </c>
      <c r="I1447">
        <v>2308</v>
      </c>
      <c r="J1447">
        <v>2308</v>
      </c>
      <c r="K1447" t="s">
        <v>528</v>
      </c>
      <c r="L1447" t="str">
        <f t="shared" si="90"/>
        <v>NIT</v>
      </c>
      <c r="M1447" t="str">
        <f t="shared" si="91"/>
        <v>12171412051020</v>
      </c>
      <c r="N1447" t="s">
        <v>529</v>
      </c>
      <c r="O1447">
        <v>0</v>
      </c>
      <c r="P1447">
        <v>0</v>
      </c>
      <c r="Q1447">
        <v>86023.1</v>
      </c>
      <c r="R1447">
        <v>11183.003000000001</v>
      </c>
      <c r="S1447">
        <v>0</v>
      </c>
      <c r="T1447">
        <v>0</v>
      </c>
      <c r="U1447">
        <v>97206.103000000003</v>
      </c>
      <c r="V1447">
        <v>0</v>
      </c>
      <c r="W1447" t="s">
        <v>1</v>
      </c>
    </row>
    <row r="1448" spans="1:23">
      <c r="A1448" t="s">
        <v>8563</v>
      </c>
      <c r="B1448" t="str">
        <f t="shared" si="92"/>
        <v>Mayo</v>
      </c>
      <c r="C1448" s="20" t="s">
        <v>8616</v>
      </c>
      <c r="D1448" t="s">
        <v>1</v>
      </c>
      <c r="E1448" t="s">
        <v>0</v>
      </c>
      <c r="F1448" t="str">
        <f t="shared" si="89"/>
        <v>CCF</v>
      </c>
      <c r="G1448" t="s">
        <v>8149</v>
      </c>
      <c r="H1448" t="s">
        <v>8150</v>
      </c>
      <c r="I1448">
        <v>2309</v>
      </c>
      <c r="J1448">
        <v>2309</v>
      </c>
      <c r="K1448" t="s">
        <v>1402</v>
      </c>
      <c r="L1448" t="str">
        <f t="shared" si="90"/>
        <v>NIT</v>
      </c>
      <c r="M1448" t="str">
        <f t="shared" si="91"/>
        <v>06140801191043</v>
      </c>
      <c r="N1448" t="s">
        <v>1403</v>
      </c>
      <c r="O1448">
        <v>0</v>
      </c>
      <c r="P1448">
        <v>0</v>
      </c>
      <c r="Q1448">
        <v>25.91</v>
      </c>
      <c r="R1448">
        <v>3.3683000000000001</v>
      </c>
      <c r="S1448">
        <v>0</v>
      </c>
      <c r="T1448">
        <v>0</v>
      </c>
      <c r="U1448">
        <v>29.278300000000002</v>
      </c>
      <c r="V1448">
        <v>0</v>
      </c>
      <c r="W1448" t="s">
        <v>1</v>
      </c>
    </row>
    <row r="1449" spans="1:23">
      <c r="A1449" t="s">
        <v>8563</v>
      </c>
      <c r="B1449" t="str">
        <f t="shared" si="92"/>
        <v>Mayo</v>
      </c>
      <c r="C1449" s="20" t="s">
        <v>8616</v>
      </c>
      <c r="D1449" t="s">
        <v>1</v>
      </c>
      <c r="E1449" t="s">
        <v>0</v>
      </c>
      <c r="F1449" t="str">
        <f t="shared" si="89"/>
        <v>CCF</v>
      </c>
      <c r="G1449" t="s">
        <v>8149</v>
      </c>
      <c r="H1449" t="s">
        <v>8150</v>
      </c>
      <c r="I1449">
        <v>2310</v>
      </c>
      <c r="J1449">
        <v>2310</v>
      </c>
      <c r="K1449" t="s">
        <v>566</v>
      </c>
      <c r="L1449" t="str">
        <f t="shared" si="90"/>
        <v>NIT</v>
      </c>
      <c r="M1449" t="str">
        <f t="shared" si="91"/>
        <v>08210809600014</v>
      </c>
      <c r="N1449" t="s">
        <v>567</v>
      </c>
      <c r="O1449">
        <v>0</v>
      </c>
      <c r="P1449">
        <v>0</v>
      </c>
      <c r="Q1449">
        <v>61.17</v>
      </c>
      <c r="R1449">
        <v>7.9521000000000006</v>
      </c>
      <c r="S1449">
        <v>0</v>
      </c>
      <c r="T1449">
        <v>0</v>
      </c>
      <c r="U1449">
        <v>69.122100000000003</v>
      </c>
      <c r="V1449">
        <v>0</v>
      </c>
      <c r="W1449" t="s">
        <v>1</v>
      </c>
    </row>
    <row r="1450" spans="1:23">
      <c r="A1450" t="s">
        <v>8563</v>
      </c>
      <c r="B1450" t="str">
        <f t="shared" si="92"/>
        <v>Mayo</v>
      </c>
      <c r="C1450" s="20" t="s">
        <v>8616</v>
      </c>
      <c r="D1450" t="s">
        <v>1</v>
      </c>
      <c r="E1450" t="s">
        <v>0</v>
      </c>
      <c r="F1450" t="str">
        <f t="shared" si="89"/>
        <v>CCF</v>
      </c>
      <c r="G1450" t="s">
        <v>8149</v>
      </c>
      <c r="H1450" t="s">
        <v>8150</v>
      </c>
      <c r="I1450">
        <v>2311</v>
      </c>
      <c r="J1450">
        <v>2311</v>
      </c>
      <c r="K1450" t="s">
        <v>7924</v>
      </c>
      <c r="L1450" t="str">
        <f t="shared" si="90"/>
        <v>NIT</v>
      </c>
      <c r="M1450" t="str">
        <f t="shared" si="91"/>
        <v>06140808770022</v>
      </c>
      <c r="N1450" t="s">
        <v>7925</v>
      </c>
      <c r="O1450">
        <v>0</v>
      </c>
      <c r="P1450">
        <v>0</v>
      </c>
      <c r="Q1450">
        <v>40.78</v>
      </c>
      <c r="R1450">
        <v>5.3014000000000001</v>
      </c>
      <c r="S1450">
        <v>0</v>
      </c>
      <c r="T1450">
        <v>0</v>
      </c>
      <c r="U1450">
        <v>46.081400000000002</v>
      </c>
      <c r="V1450">
        <v>0</v>
      </c>
      <c r="W1450" t="s">
        <v>1</v>
      </c>
    </row>
    <row r="1451" spans="1:23">
      <c r="A1451" t="s">
        <v>8563</v>
      </c>
      <c r="B1451" t="str">
        <f t="shared" si="92"/>
        <v>Mayo</v>
      </c>
      <c r="C1451" s="20" t="s">
        <v>8616</v>
      </c>
      <c r="D1451" t="s">
        <v>1</v>
      </c>
      <c r="E1451" t="s">
        <v>0</v>
      </c>
      <c r="F1451" t="str">
        <f t="shared" si="89"/>
        <v>CCF</v>
      </c>
      <c r="G1451" t="s">
        <v>8149</v>
      </c>
      <c r="H1451" t="s">
        <v>8150</v>
      </c>
      <c r="I1451">
        <v>2312</v>
      </c>
      <c r="J1451">
        <v>2312</v>
      </c>
      <c r="K1451" t="s">
        <v>363</v>
      </c>
      <c r="L1451" t="str">
        <f t="shared" si="90"/>
        <v>NIT</v>
      </c>
      <c r="M1451" t="str">
        <f t="shared" si="91"/>
        <v>06142205931016</v>
      </c>
      <c r="N1451" t="s">
        <v>364</v>
      </c>
      <c r="O1451">
        <v>0</v>
      </c>
      <c r="P1451">
        <v>0</v>
      </c>
      <c r="Q1451">
        <v>51.49</v>
      </c>
      <c r="R1451">
        <v>6.6937000000000006</v>
      </c>
      <c r="S1451">
        <v>0</v>
      </c>
      <c r="T1451">
        <v>0</v>
      </c>
      <c r="U1451">
        <v>58.183700000000002</v>
      </c>
      <c r="V1451">
        <v>0</v>
      </c>
      <c r="W1451" t="s">
        <v>1</v>
      </c>
    </row>
    <row r="1452" spans="1:23">
      <c r="A1452" t="s">
        <v>8563</v>
      </c>
      <c r="B1452" t="str">
        <f t="shared" si="92"/>
        <v>Mayo</v>
      </c>
      <c r="C1452" s="20" t="s">
        <v>8616</v>
      </c>
      <c r="D1452" t="s">
        <v>1</v>
      </c>
      <c r="E1452" t="s">
        <v>0</v>
      </c>
      <c r="F1452" t="str">
        <f t="shared" si="89"/>
        <v>CCF</v>
      </c>
      <c r="G1452" t="s">
        <v>8149</v>
      </c>
      <c r="H1452" t="s">
        <v>8150</v>
      </c>
      <c r="I1452">
        <v>2313</v>
      </c>
      <c r="J1452">
        <v>2313</v>
      </c>
      <c r="K1452" t="s">
        <v>309</v>
      </c>
      <c r="L1452" t="str">
        <f t="shared" si="90"/>
        <v>NIT</v>
      </c>
      <c r="M1452" t="str">
        <f t="shared" si="91"/>
        <v>05170210550016</v>
      </c>
      <c r="N1452" t="s">
        <v>310</v>
      </c>
      <c r="O1452">
        <v>0</v>
      </c>
      <c r="P1452">
        <v>0</v>
      </c>
      <c r="Q1452">
        <v>51.1</v>
      </c>
      <c r="R1452">
        <v>6.6430000000000007</v>
      </c>
      <c r="S1452">
        <v>0</v>
      </c>
      <c r="T1452">
        <v>0</v>
      </c>
      <c r="U1452">
        <v>57.743000000000002</v>
      </c>
      <c r="V1452">
        <v>0</v>
      </c>
      <c r="W1452" t="s">
        <v>1</v>
      </c>
    </row>
    <row r="1453" spans="1:23">
      <c r="A1453" t="s">
        <v>8563</v>
      </c>
      <c r="B1453" t="str">
        <f t="shared" si="92"/>
        <v>Mayo</v>
      </c>
      <c r="C1453" s="20" t="s">
        <v>8616</v>
      </c>
      <c r="D1453" t="s">
        <v>1</v>
      </c>
      <c r="E1453" t="s">
        <v>0</v>
      </c>
      <c r="F1453" t="str">
        <f t="shared" si="89"/>
        <v>CCF</v>
      </c>
      <c r="G1453" t="s">
        <v>8149</v>
      </c>
      <c r="H1453" t="s">
        <v>8150</v>
      </c>
      <c r="I1453">
        <v>2314</v>
      </c>
      <c r="J1453">
        <v>2314</v>
      </c>
      <c r="K1453" t="s">
        <v>1271</v>
      </c>
      <c r="L1453" t="str">
        <f t="shared" si="90"/>
        <v>NIT</v>
      </c>
      <c r="M1453" t="str">
        <f t="shared" si="91"/>
        <v>11230212751011</v>
      </c>
      <c r="N1453" t="s">
        <v>1272</v>
      </c>
      <c r="O1453">
        <v>0</v>
      </c>
      <c r="P1453">
        <v>0</v>
      </c>
      <c r="Q1453">
        <v>124.34</v>
      </c>
      <c r="R1453">
        <v>16.164200000000001</v>
      </c>
      <c r="S1453">
        <v>0</v>
      </c>
      <c r="T1453">
        <v>0</v>
      </c>
      <c r="U1453">
        <v>140.5042</v>
      </c>
      <c r="V1453">
        <v>0</v>
      </c>
      <c r="W1453" t="s">
        <v>1</v>
      </c>
    </row>
    <row r="1454" spans="1:23">
      <c r="A1454" t="s">
        <v>8563</v>
      </c>
      <c r="B1454" t="str">
        <f t="shared" si="92"/>
        <v>Mayo</v>
      </c>
      <c r="C1454" s="20" t="s">
        <v>8616</v>
      </c>
      <c r="D1454" t="s">
        <v>1</v>
      </c>
      <c r="E1454" t="s">
        <v>0</v>
      </c>
      <c r="F1454" t="str">
        <f t="shared" si="89"/>
        <v>CCF</v>
      </c>
      <c r="G1454" t="s">
        <v>8149</v>
      </c>
      <c r="H1454" t="s">
        <v>8150</v>
      </c>
      <c r="I1454">
        <v>2315</v>
      </c>
      <c r="J1454">
        <v>2315</v>
      </c>
      <c r="K1454" t="s">
        <v>1440</v>
      </c>
      <c r="L1454" t="str">
        <f t="shared" si="90"/>
        <v>NIT</v>
      </c>
      <c r="M1454" t="str">
        <f t="shared" si="91"/>
        <v>07121705881011</v>
      </c>
      <c r="N1454" t="s">
        <v>1441</v>
      </c>
      <c r="O1454">
        <v>0</v>
      </c>
      <c r="P1454">
        <v>0</v>
      </c>
      <c r="Q1454">
        <v>61.17</v>
      </c>
      <c r="R1454">
        <v>7.9521000000000006</v>
      </c>
      <c r="S1454">
        <v>0</v>
      </c>
      <c r="T1454">
        <v>0</v>
      </c>
      <c r="U1454">
        <v>69.122100000000003</v>
      </c>
      <c r="V1454">
        <v>0</v>
      </c>
      <c r="W1454" t="s">
        <v>1</v>
      </c>
    </row>
    <row r="1455" spans="1:23">
      <c r="A1455" t="s">
        <v>8563</v>
      </c>
      <c r="B1455" t="str">
        <f t="shared" si="92"/>
        <v>Mayo</v>
      </c>
      <c r="C1455" s="20" t="s">
        <v>8616</v>
      </c>
      <c r="D1455" t="s">
        <v>1</v>
      </c>
      <c r="E1455" t="s">
        <v>0</v>
      </c>
      <c r="F1455" t="str">
        <f t="shared" si="89"/>
        <v>CCF</v>
      </c>
      <c r="G1455" t="s">
        <v>8149</v>
      </c>
      <c r="H1455" t="s">
        <v>8150</v>
      </c>
      <c r="I1455">
        <v>2316</v>
      </c>
      <c r="J1455">
        <v>2316</v>
      </c>
      <c r="K1455" t="s">
        <v>596</v>
      </c>
      <c r="L1455" t="str">
        <f t="shared" si="90"/>
        <v>NIT</v>
      </c>
      <c r="M1455" t="str">
        <f t="shared" si="91"/>
        <v>14180211520010</v>
      </c>
      <c r="N1455" t="s">
        <v>597</v>
      </c>
      <c r="O1455">
        <v>0</v>
      </c>
      <c r="P1455">
        <v>0</v>
      </c>
      <c r="Q1455">
        <v>1080.6600000000001</v>
      </c>
      <c r="R1455">
        <v>140.48580000000001</v>
      </c>
      <c r="S1455">
        <v>0</v>
      </c>
      <c r="T1455">
        <v>0</v>
      </c>
      <c r="U1455">
        <v>1221.1458</v>
      </c>
      <c r="V1455">
        <v>0</v>
      </c>
      <c r="W1455" t="s">
        <v>1</v>
      </c>
    </row>
    <row r="1456" spans="1:23">
      <c r="A1456" t="s">
        <v>8563</v>
      </c>
      <c r="B1456" t="str">
        <f t="shared" si="92"/>
        <v>Mayo</v>
      </c>
      <c r="C1456" s="20" t="s">
        <v>8616</v>
      </c>
      <c r="D1456" t="s">
        <v>1</v>
      </c>
      <c r="E1456" t="s">
        <v>0</v>
      </c>
      <c r="F1456" t="str">
        <f t="shared" si="89"/>
        <v>CCF</v>
      </c>
      <c r="G1456" t="s">
        <v>8149</v>
      </c>
      <c r="H1456" t="s">
        <v>8150</v>
      </c>
      <c r="I1456">
        <v>2317</v>
      </c>
      <c r="J1456">
        <v>2317</v>
      </c>
      <c r="K1456" t="s">
        <v>616</v>
      </c>
      <c r="L1456" t="str">
        <f t="shared" si="90"/>
        <v>NIT</v>
      </c>
      <c r="M1456" t="str">
        <f t="shared" si="91"/>
        <v>02030104771061</v>
      </c>
      <c r="N1456" t="s">
        <v>617</v>
      </c>
      <c r="O1456">
        <v>0</v>
      </c>
      <c r="P1456">
        <v>0</v>
      </c>
      <c r="Q1456">
        <v>92.26</v>
      </c>
      <c r="R1456">
        <v>11.9938</v>
      </c>
      <c r="S1456">
        <v>0</v>
      </c>
      <c r="T1456">
        <v>0</v>
      </c>
      <c r="U1456">
        <v>104.25380000000001</v>
      </c>
      <c r="V1456">
        <v>0</v>
      </c>
      <c r="W1456" t="s">
        <v>1</v>
      </c>
    </row>
    <row r="1457" spans="1:23">
      <c r="A1457" t="s">
        <v>8563</v>
      </c>
      <c r="B1457" t="str">
        <f t="shared" si="92"/>
        <v>Mayo</v>
      </c>
      <c r="C1457" s="20" t="s">
        <v>8616</v>
      </c>
      <c r="D1457" t="s">
        <v>1</v>
      </c>
      <c r="E1457" t="s">
        <v>0</v>
      </c>
      <c r="F1457" t="str">
        <f t="shared" si="89"/>
        <v>CCF</v>
      </c>
      <c r="G1457" t="s">
        <v>8149</v>
      </c>
      <c r="H1457" t="s">
        <v>8150</v>
      </c>
      <c r="I1457">
        <v>2319</v>
      </c>
      <c r="J1457">
        <v>2319</v>
      </c>
      <c r="K1457" t="s">
        <v>924</v>
      </c>
      <c r="L1457" t="str">
        <f t="shared" si="90"/>
        <v>NIT</v>
      </c>
      <c r="M1457" t="str">
        <f t="shared" si="91"/>
        <v>12091601831024</v>
      </c>
      <c r="N1457" t="s">
        <v>925</v>
      </c>
      <c r="O1457">
        <v>0</v>
      </c>
      <c r="P1457">
        <v>0</v>
      </c>
      <c r="Q1457">
        <v>1284.53</v>
      </c>
      <c r="R1457">
        <v>166.9889</v>
      </c>
      <c r="S1457">
        <v>0</v>
      </c>
      <c r="T1457">
        <v>0</v>
      </c>
      <c r="U1457">
        <v>1451.5189</v>
      </c>
      <c r="V1457">
        <v>0</v>
      </c>
      <c r="W1457" t="s">
        <v>1</v>
      </c>
    </row>
    <row r="1458" spans="1:23">
      <c r="A1458" t="s">
        <v>8563</v>
      </c>
      <c r="B1458" t="str">
        <f t="shared" si="92"/>
        <v>Mayo</v>
      </c>
      <c r="C1458" s="20" t="s">
        <v>8616</v>
      </c>
      <c r="D1458" t="s">
        <v>1</v>
      </c>
      <c r="E1458" t="s">
        <v>0</v>
      </c>
      <c r="F1458" t="str">
        <f t="shared" si="89"/>
        <v>CCF</v>
      </c>
      <c r="G1458" t="s">
        <v>8149</v>
      </c>
      <c r="H1458" t="s">
        <v>8150</v>
      </c>
      <c r="I1458">
        <v>2320</v>
      </c>
      <c r="J1458">
        <v>2320</v>
      </c>
      <c r="K1458" t="s">
        <v>962</v>
      </c>
      <c r="L1458" t="str">
        <f t="shared" si="90"/>
        <v>NIT</v>
      </c>
      <c r="M1458" t="str">
        <f t="shared" si="91"/>
        <v>11230411660015</v>
      </c>
      <c r="N1458" t="s">
        <v>963</v>
      </c>
      <c r="O1458">
        <v>0</v>
      </c>
      <c r="P1458">
        <v>0</v>
      </c>
      <c r="Q1458">
        <v>246.67</v>
      </c>
      <c r="R1458">
        <v>32.067099999999996</v>
      </c>
      <c r="S1458">
        <v>0</v>
      </c>
      <c r="T1458">
        <v>0</v>
      </c>
      <c r="U1458">
        <v>278.7371</v>
      </c>
      <c r="V1458">
        <v>0</v>
      </c>
      <c r="W1458" t="s">
        <v>1</v>
      </c>
    </row>
    <row r="1459" spans="1:23">
      <c r="A1459" t="s">
        <v>8563</v>
      </c>
      <c r="B1459" t="str">
        <f t="shared" si="92"/>
        <v>Mayo</v>
      </c>
      <c r="C1459" s="20" t="s">
        <v>8616</v>
      </c>
      <c r="D1459" t="s">
        <v>1</v>
      </c>
      <c r="E1459" t="s">
        <v>0</v>
      </c>
      <c r="F1459" t="str">
        <f t="shared" si="89"/>
        <v>CCF</v>
      </c>
      <c r="G1459" t="s">
        <v>8149</v>
      </c>
      <c r="H1459" t="s">
        <v>8150</v>
      </c>
      <c r="I1459">
        <v>2321</v>
      </c>
      <c r="J1459">
        <v>2321</v>
      </c>
      <c r="K1459" t="s">
        <v>118</v>
      </c>
      <c r="L1459" t="str">
        <f t="shared" si="90"/>
        <v>NIT</v>
      </c>
      <c r="M1459" t="str">
        <f t="shared" si="91"/>
        <v>06141106071025</v>
      </c>
      <c r="N1459" t="s">
        <v>119</v>
      </c>
      <c r="O1459">
        <v>0</v>
      </c>
      <c r="P1459">
        <v>0</v>
      </c>
      <c r="Q1459">
        <v>1359.69</v>
      </c>
      <c r="R1459">
        <v>176.75970000000001</v>
      </c>
      <c r="S1459">
        <v>0</v>
      </c>
      <c r="T1459">
        <v>0</v>
      </c>
      <c r="U1459">
        <v>1536.4497000000001</v>
      </c>
      <c r="V1459">
        <v>0</v>
      </c>
      <c r="W1459" t="s">
        <v>1</v>
      </c>
    </row>
    <row r="1460" spans="1:23">
      <c r="A1460" t="s">
        <v>8563</v>
      </c>
      <c r="B1460" t="str">
        <f t="shared" si="92"/>
        <v>Mayo</v>
      </c>
      <c r="C1460" s="20" t="s">
        <v>8616</v>
      </c>
      <c r="D1460" t="s">
        <v>1</v>
      </c>
      <c r="E1460" t="s">
        <v>0</v>
      </c>
      <c r="F1460" t="str">
        <f t="shared" si="89"/>
        <v>CCF</v>
      </c>
      <c r="G1460" t="s">
        <v>8149</v>
      </c>
      <c r="H1460" t="s">
        <v>8150</v>
      </c>
      <c r="I1460">
        <v>2322</v>
      </c>
      <c r="J1460">
        <v>2322</v>
      </c>
      <c r="K1460" t="s">
        <v>741</v>
      </c>
      <c r="L1460" t="str">
        <f t="shared" si="90"/>
        <v>NIT</v>
      </c>
      <c r="M1460" t="str">
        <f t="shared" si="91"/>
        <v>06141502911052</v>
      </c>
      <c r="N1460" t="s">
        <v>742</v>
      </c>
      <c r="O1460">
        <v>0</v>
      </c>
      <c r="P1460">
        <v>0</v>
      </c>
      <c r="Q1460">
        <v>182.41</v>
      </c>
      <c r="R1460">
        <v>23.7133</v>
      </c>
      <c r="S1460">
        <v>0</v>
      </c>
      <c r="T1460">
        <v>0</v>
      </c>
      <c r="U1460">
        <v>206.1233</v>
      </c>
      <c r="V1460">
        <v>0</v>
      </c>
      <c r="W1460" t="s">
        <v>1</v>
      </c>
    </row>
    <row r="1461" spans="1:23">
      <c r="A1461" t="s">
        <v>8563</v>
      </c>
      <c r="B1461" t="str">
        <f t="shared" si="92"/>
        <v>Mayo</v>
      </c>
      <c r="C1461" s="20" t="s">
        <v>8616</v>
      </c>
      <c r="D1461" t="s">
        <v>1</v>
      </c>
      <c r="E1461" t="s">
        <v>0</v>
      </c>
      <c r="F1461" t="str">
        <f t="shared" si="89"/>
        <v>CCF</v>
      </c>
      <c r="G1461" t="s">
        <v>8149</v>
      </c>
      <c r="H1461" t="s">
        <v>8150</v>
      </c>
      <c r="I1461">
        <v>2323</v>
      </c>
      <c r="J1461">
        <v>2323</v>
      </c>
      <c r="K1461" t="s">
        <v>118</v>
      </c>
      <c r="L1461" t="str">
        <f t="shared" si="90"/>
        <v>NIT</v>
      </c>
      <c r="M1461" t="str">
        <f t="shared" si="91"/>
        <v>06141106071025</v>
      </c>
      <c r="N1461" t="s">
        <v>119</v>
      </c>
      <c r="O1461">
        <v>0</v>
      </c>
      <c r="P1461">
        <v>0</v>
      </c>
      <c r="Q1461">
        <v>44.81</v>
      </c>
      <c r="R1461">
        <v>5.8253000000000004</v>
      </c>
      <c r="S1461">
        <v>0</v>
      </c>
      <c r="T1461">
        <v>0</v>
      </c>
      <c r="U1461">
        <v>50.635300000000001</v>
      </c>
      <c r="V1461">
        <v>0</v>
      </c>
      <c r="W1461" t="s">
        <v>1</v>
      </c>
    </row>
    <row r="1462" spans="1:23">
      <c r="A1462" t="s">
        <v>8563</v>
      </c>
      <c r="B1462" t="str">
        <f t="shared" si="92"/>
        <v>Mayo</v>
      </c>
      <c r="C1462" s="20" t="s">
        <v>8616</v>
      </c>
      <c r="D1462" t="s">
        <v>1</v>
      </c>
      <c r="E1462" t="s">
        <v>0</v>
      </c>
      <c r="F1462" t="str">
        <f t="shared" si="89"/>
        <v>CCF</v>
      </c>
      <c r="G1462" t="s">
        <v>8149</v>
      </c>
      <c r="H1462" t="s">
        <v>8150</v>
      </c>
      <c r="I1462">
        <v>2324</v>
      </c>
      <c r="J1462">
        <v>2324</v>
      </c>
      <c r="K1462" t="s">
        <v>118</v>
      </c>
      <c r="L1462" t="str">
        <f t="shared" si="90"/>
        <v>NIT</v>
      </c>
      <c r="M1462" t="str">
        <f t="shared" si="91"/>
        <v>06141106071025</v>
      </c>
      <c r="N1462" t="s">
        <v>119</v>
      </c>
      <c r="O1462">
        <v>0</v>
      </c>
      <c r="P1462">
        <v>0</v>
      </c>
      <c r="Q1462">
        <v>26.3</v>
      </c>
      <c r="R1462">
        <v>3.419</v>
      </c>
      <c r="S1462">
        <v>0</v>
      </c>
      <c r="T1462">
        <v>0</v>
      </c>
      <c r="U1462">
        <v>29.719000000000001</v>
      </c>
      <c r="V1462">
        <v>0</v>
      </c>
      <c r="W1462" t="s">
        <v>1</v>
      </c>
    </row>
    <row r="1463" spans="1:23">
      <c r="A1463" t="s">
        <v>8563</v>
      </c>
      <c r="B1463" t="str">
        <f t="shared" si="92"/>
        <v>Mayo</v>
      </c>
      <c r="C1463" s="20" t="s">
        <v>8616</v>
      </c>
      <c r="D1463" t="s">
        <v>1</v>
      </c>
      <c r="E1463" t="s">
        <v>0</v>
      </c>
      <c r="F1463" t="str">
        <f t="shared" si="89"/>
        <v>CCF</v>
      </c>
      <c r="G1463" t="s">
        <v>8149</v>
      </c>
      <c r="H1463" t="s">
        <v>8150</v>
      </c>
      <c r="I1463">
        <v>2325</v>
      </c>
      <c r="J1463">
        <v>2325</v>
      </c>
      <c r="K1463" t="s">
        <v>8617</v>
      </c>
      <c r="L1463" t="str">
        <f t="shared" si="90"/>
        <v>NIT</v>
      </c>
      <c r="M1463" t="str">
        <f t="shared" si="91"/>
        <v>06143105211098</v>
      </c>
      <c r="N1463" t="s">
        <v>8618</v>
      </c>
      <c r="O1463">
        <v>0</v>
      </c>
      <c r="P1463">
        <v>0</v>
      </c>
      <c r="Q1463">
        <v>1642.71</v>
      </c>
      <c r="R1463">
        <v>213.5523</v>
      </c>
      <c r="S1463">
        <v>0</v>
      </c>
      <c r="T1463">
        <v>0</v>
      </c>
      <c r="U1463">
        <v>1856.2623000000001</v>
      </c>
      <c r="V1463">
        <v>0</v>
      </c>
      <c r="W1463" t="s">
        <v>1</v>
      </c>
    </row>
    <row r="1464" spans="1:23">
      <c r="A1464" t="s">
        <v>8563</v>
      </c>
      <c r="B1464" t="str">
        <f t="shared" si="92"/>
        <v>Mayo</v>
      </c>
      <c r="C1464" s="20" t="s">
        <v>8616</v>
      </c>
      <c r="D1464" t="s">
        <v>1</v>
      </c>
      <c r="E1464" t="s">
        <v>0</v>
      </c>
      <c r="F1464" t="str">
        <f t="shared" si="89"/>
        <v>CCF</v>
      </c>
      <c r="G1464" t="s">
        <v>8149</v>
      </c>
      <c r="H1464" t="s">
        <v>8150</v>
      </c>
      <c r="I1464">
        <v>2326</v>
      </c>
      <c r="J1464">
        <v>2326</v>
      </c>
      <c r="K1464">
        <v>0</v>
      </c>
      <c r="L1464" t="str">
        <f t="shared" si="90"/>
        <v>DUI</v>
      </c>
      <c r="M1464" t="str">
        <f t="shared" si="91"/>
        <v>021383439</v>
      </c>
      <c r="N1464" t="s">
        <v>6674</v>
      </c>
      <c r="O1464">
        <v>0</v>
      </c>
      <c r="P1464">
        <v>0</v>
      </c>
      <c r="Q1464">
        <v>63.15</v>
      </c>
      <c r="R1464">
        <v>8.2095000000000002</v>
      </c>
      <c r="S1464">
        <v>0</v>
      </c>
      <c r="T1464">
        <v>0</v>
      </c>
      <c r="U1464">
        <v>71.359499999999997</v>
      </c>
      <c r="V1464" t="s">
        <v>8589</v>
      </c>
      <c r="W1464" t="s">
        <v>1</v>
      </c>
    </row>
    <row r="1465" spans="1:23">
      <c r="A1465" t="s">
        <v>8563</v>
      </c>
      <c r="B1465" t="str">
        <f t="shared" si="92"/>
        <v>Mayo</v>
      </c>
      <c r="C1465" s="20" t="s">
        <v>8616</v>
      </c>
      <c r="D1465" t="s">
        <v>1</v>
      </c>
      <c r="E1465" t="s">
        <v>0</v>
      </c>
      <c r="F1465" t="str">
        <f t="shared" si="89"/>
        <v>CCF</v>
      </c>
      <c r="G1465" t="s">
        <v>8149</v>
      </c>
      <c r="H1465" t="s">
        <v>8150</v>
      </c>
      <c r="I1465">
        <v>2327</v>
      </c>
      <c r="J1465">
        <v>2327</v>
      </c>
      <c r="K1465" t="s">
        <v>431</v>
      </c>
      <c r="L1465" t="str">
        <f t="shared" si="90"/>
        <v>NIT</v>
      </c>
      <c r="M1465" t="str">
        <f t="shared" si="91"/>
        <v>12171202881011</v>
      </c>
      <c r="N1465" t="s">
        <v>432</v>
      </c>
      <c r="O1465">
        <v>0</v>
      </c>
      <c r="P1465">
        <v>0</v>
      </c>
      <c r="Q1465">
        <v>218.37</v>
      </c>
      <c r="R1465">
        <v>28.388100000000001</v>
      </c>
      <c r="S1465">
        <v>0</v>
      </c>
      <c r="T1465">
        <v>0</v>
      </c>
      <c r="U1465">
        <v>246.75810000000001</v>
      </c>
      <c r="V1465">
        <v>0</v>
      </c>
      <c r="W1465" t="s">
        <v>1</v>
      </c>
    </row>
    <row r="1466" spans="1:23">
      <c r="A1466" t="s">
        <v>8563</v>
      </c>
      <c r="B1466" t="str">
        <f t="shared" si="92"/>
        <v>Mayo</v>
      </c>
      <c r="C1466" s="20" t="s">
        <v>8616</v>
      </c>
      <c r="D1466" t="s">
        <v>1</v>
      </c>
      <c r="E1466" t="s">
        <v>0</v>
      </c>
      <c r="F1466" t="str">
        <f t="shared" si="89"/>
        <v>CCF</v>
      </c>
      <c r="G1466" t="s">
        <v>8149</v>
      </c>
      <c r="H1466" t="s">
        <v>8150</v>
      </c>
      <c r="I1466">
        <v>2328</v>
      </c>
      <c r="J1466">
        <v>2328</v>
      </c>
      <c r="K1466" t="s">
        <v>546</v>
      </c>
      <c r="L1466" t="str">
        <f t="shared" si="90"/>
        <v>NIT</v>
      </c>
      <c r="M1466" t="str">
        <f t="shared" si="91"/>
        <v>06142310971031</v>
      </c>
      <c r="N1466" t="s">
        <v>547</v>
      </c>
      <c r="O1466">
        <v>0</v>
      </c>
      <c r="P1466">
        <v>0</v>
      </c>
      <c r="Q1466">
        <v>5.4</v>
      </c>
      <c r="R1466">
        <v>0.70200000000000007</v>
      </c>
      <c r="S1466">
        <v>0</v>
      </c>
      <c r="T1466">
        <v>0</v>
      </c>
      <c r="U1466">
        <v>6.1020000000000003</v>
      </c>
      <c r="V1466">
        <v>0</v>
      </c>
      <c r="W1466" t="s">
        <v>1</v>
      </c>
    </row>
    <row r="1467" spans="1:23">
      <c r="A1467" t="s">
        <v>8563</v>
      </c>
      <c r="B1467" t="str">
        <f t="shared" si="92"/>
        <v>Mayo</v>
      </c>
      <c r="C1467" s="20" t="s">
        <v>8616</v>
      </c>
      <c r="D1467" t="s">
        <v>1</v>
      </c>
      <c r="E1467" t="s">
        <v>0</v>
      </c>
      <c r="F1467" t="str">
        <f t="shared" si="89"/>
        <v>CCF</v>
      </c>
      <c r="G1467" t="s">
        <v>8149</v>
      </c>
      <c r="H1467" t="s">
        <v>8150</v>
      </c>
      <c r="I1467">
        <v>2329</v>
      </c>
      <c r="J1467">
        <v>2329</v>
      </c>
      <c r="K1467" t="s">
        <v>8212</v>
      </c>
      <c r="L1467" t="str">
        <f t="shared" si="90"/>
        <v>NIT</v>
      </c>
      <c r="M1467" t="str">
        <f t="shared" si="91"/>
        <v>06141906211070</v>
      </c>
      <c r="N1467" t="s">
        <v>8213</v>
      </c>
      <c r="O1467">
        <v>0</v>
      </c>
      <c r="P1467">
        <v>0</v>
      </c>
      <c r="Q1467">
        <v>244.74</v>
      </c>
      <c r="R1467">
        <v>31.816200000000002</v>
      </c>
      <c r="S1467">
        <v>0</v>
      </c>
      <c r="T1467">
        <v>0</v>
      </c>
      <c r="U1467">
        <v>276.55619999999999</v>
      </c>
      <c r="V1467">
        <v>0</v>
      </c>
      <c r="W1467" t="s">
        <v>1</v>
      </c>
    </row>
    <row r="1468" spans="1:23">
      <c r="A1468" t="s">
        <v>8563</v>
      </c>
      <c r="B1468" t="str">
        <f t="shared" si="92"/>
        <v>Mayo</v>
      </c>
      <c r="C1468" s="20" t="s">
        <v>8616</v>
      </c>
      <c r="D1468" t="s">
        <v>1</v>
      </c>
      <c r="E1468" t="s">
        <v>0</v>
      </c>
      <c r="F1468" t="str">
        <f t="shared" si="89"/>
        <v>CCF</v>
      </c>
      <c r="G1468" t="s">
        <v>8149</v>
      </c>
      <c r="H1468" t="s">
        <v>8150</v>
      </c>
      <c r="I1468">
        <v>2330</v>
      </c>
      <c r="J1468">
        <v>2330</v>
      </c>
      <c r="K1468" t="s">
        <v>884</v>
      </c>
      <c r="L1468" t="str">
        <f t="shared" si="90"/>
        <v>NIT</v>
      </c>
      <c r="M1468" t="str">
        <f t="shared" si="91"/>
        <v>14181804861014</v>
      </c>
      <c r="N1468" t="s">
        <v>885</v>
      </c>
      <c r="O1468">
        <v>0</v>
      </c>
      <c r="P1468">
        <v>0</v>
      </c>
      <c r="Q1468">
        <v>464.8</v>
      </c>
      <c r="R1468">
        <v>60.424000000000007</v>
      </c>
      <c r="S1468">
        <v>0</v>
      </c>
      <c r="T1468">
        <v>0</v>
      </c>
      <c r="U1468">
        <v>525.22400000000005</v>
      </c>
      <c r="V1468">
        <v>0</v>
      </c>
      <c r="W1468" t="s">
        <v>1</v>
      </c>
    </row>
    <row r="1469" spans="1:23">
      <c r="A1469" t="s">
        <v>8563</v>
      </c>
      <c r="B1469" t="str">
        <f t="shared" si="92"/>
        <v>Mayo</v>
      </c>
      <c r="C1469" s="20" t="s">
        <v>8616</v>
      </c>
      <c r="D1469" t="s">
        <v>1</v>
      </c>
      <c r="E1469" t="s">
        <v>0</v>
      </c>
      <c r="F1469" t="str">
        <f t="shared" si="89"/>
        <v>CCF</v>
      </c>
      <c r="G1469" t="s">
        <v>8149</v>
      </c>
      <c r="H1469" t="s">
        <v>8150</v>
      </c>
      <c r="I1469">
        <v>2331</v>
      </c>
      <c r="J1469">
        <v>2331</v>
      </c>
      <c r="K1469" t="s">
        <v>7927</v>
      </c>
      <c r="L1469" t="str">
        <f t="shared" si="90"/>
        <v>NIT</v>
      </c>
      <c r="M1469" t="str">
        <f t="shared" si="91"/>
        <v>12171112191016</v>
      </c>
      <c r="N1469" t="s">
        <v>7928</v>
      </c>
      <c r="O1469">
        <v>0</v>
      </c>
      <c r="P1469">
        <v>0</v>
      </c>
      <c r="Q1469">
        <v>84.23</v>
      </c>
      <c r="R1469">
        <v>10.949900000000001</v>
      </c>
      <c r="S1469">
        <v>0</v>
      </c>
      <c r="T1469">
        <v>0</v>
      </c>
      <c r="U1469">
        <v>95.179900000000004</v>
      </c>
      <c r="V1469">
        <v>0</v>
      </c>
      <c r="W1469" t="s">
        <v>1</v>
      </c>
    </row>
    <row r="1470" spans="1:23">
      <c r="A1470" t="s">
        <v>8563</v>
      </c>
      <c r="B1470" t="str">
        <f t="shared" si="92"/>
        <v>Mayo</v>
      </c>
      <c r="C1470" s="20" t="s">
        <v>8616</v>
      </c>
      <c r="D1470" t="s">
        <v>1</v>
      </c>
      <c r="E1470" t="s">
        <v>0</v>
      </c>
      <c r="F1470" t="str">
        <f t="shared" si="89"/>
        <v>CCF</v>
      </c>
      <c r="G1470" t="s">
        <v>8149</v>
      </c>
      <c r="H1470" t="s">
        <v>8150</v>
      </c>
      <c r="I1470">
        <v>2332</v>
      </c>
      <c r="J1470">
        <v>2332</v>
      </c>
      <c r="K1470" t="s">
        <v>532</v>
      </c>
      <c r="L1470" t="str">
        <f t="shared" si="90"/>
        <v>NIT</v>
      </c>
      <c r="M1470" t="str">
        <f t="shared" si="91"/>
        <v>12150312201019</v>
      </c>
      <c r="N1470" t="s">
        <v>533</v>
      </c>
      <c r="O1470">
        <v>0</v>
      </c>
      <c r="P1470">
        <v>0</v>
      </c>
      <c r="Q1470">
        <v>491.36</v>
      </c>
      <c r="R1470">
        <v>63.876800000000003</v>
      </c>
      <c r="S1470">
        <v>0</v>
      </c>
      <c r="T1470">
        <v>0</v>
      </c>
      <c r="U1470">
        <v>555.23680000000002</v>
      </c>
      <c r="V1470">
        <v>0</v>
      </c>
      <c r="W1470" t="s">
        <v>1</v>
      </c>
    </row>
    <row r="1471" spans="1:23">
      <c r="A1471" t="s">
        <v>8563</v>
      </c>
      <c r="B1471" t="str">
        <f t="shared" si="92"/>
        <v>Mayo</v>
      </c>
      <c r="C1471" s="20" t="s">
        <v>8616</v>
      </c>
      <c r="D1471" t="s">
        <v>1</v>
      </c>
      <c r="E1471" t="s">
        <v>0</v>
      </c>
      <c r="F1471" t="str">
        <f t="shared" si="89"/>
        <v>CCF</v>
      </c>
      <c r="G1471" t="s">
        <v>8149</v>
      </c>
      <c r="H1471" t="s">
        <v>8150</v>
      </c>
      <c r="I1471">
        <v>2333</v>
      </c>
      <c r="J1471">
        <v>2333</v>
      </c>
      <c r="K1471" t="s">
        <v>767</v>
      </c>
      <c r="L1471" t="str">
        <f t="shared" si="90"/>
        <v>NIT</v>
      </c>
      <c r="M1471" t="str">
        <f t="shared" si="91"/>
        <v>09060212821026</v>
      </c>
      <c r="N1471" t="s">
        <v>768</v>
      </c>
      <c r="O1471">
        <v>0</v>
      </c>
      <c r="P1471">
        <v>0</v>
      </c>
      <c r="Q1471">
        <v>175.43</v>
      </c>
      <c r="R1471">
        <v>22.805900000000001</v>
      </c>
      <c r="S1471">
        <v>0</v>
      </c>
      <c r="T1471">
        <v>0</v>
      </c>
      <c r="U1471">
        <v>198.23590000000002</v>
      </c>
      <c r="V1471">
        <v>0</v>
      </c>
      <c r="W1471" t="s">
        <v>1</v>
      </c>
    </row>
    <row r="1472" spans="1:23">
      <c r="A1472" t="s">
        <v>8563</v>
      </c>
      <c r="B1472" t="str">
        <f t="shared" si="92"/>
        <v>Mayo</v>
      </c>
      <c r="C1472" s="20" t="s">
        <v>8616</v>
      </c>
      <c r="D1472" t="s">
        <v>1</v>
      </c>
      <c r="E1472" t="s">
        <v>0</v>
      </c>
      <c r="F1472" t="str">
        <f t="shared" si="89"/>
        <v>CCF</v>
      </c>
      <c r="G1472" t="s">
        <v>8149</v>
      </c>
      <c r="H1472" t="s">
        <v>8150</v>
      </c>
      <c r="I1472">
        <v>2335</v>
      </c>
      <c r="J1472">
        <v>2335</v>
      </c>
      <c r="K1472" t="s">
        <v>588</v>
      </c>
      <c r="L1472" t="str">
        <f t="shared" si="90"/>
        <v>NIT</v>
      </c>
      <c r="M1472" t="str">
        <f t="shared" si="91"/>
        <v>11130501671013</v>
      </c>
      <c r="N1472" t="s">
        <v>589</v>
      </c>
      <c r="O1472">
        <v>0</v>
      </c>
      <c r="P1472">
        <v>0</v>
      </c>
      <c r="Q1472">
        <v>185.51</v>
      </c>
      <c r="R1472">
        <v>24.116299999999999</v>
      </c>
      <c r="S1472">
        <v>0</v>
      </c>
      <c r="T1472">
        <v>0</v>
      </c>
      <c r="U1472">
        <v>209.62629999999999</v>
      </c>
      <c r="V1472">
        <v>0</v>
      </c>
      <c r="W1472" t="s">
        <v>1</v>
      </c>
    </row>
    <row r="1473" spans="1:23">
      <c r="A1473" t="s">
        <v>8563</v>
      </c>
      <c r="B1473" t="str">
        <f t="shared" si="92"/>
        <v>Mayo</v>
      </c>
      <c r="C1473" s="20" t="s">
        <v>8616</v>
      </c>
      <c r="D1473" t="s">
        <v>1</v>
      </c>
      <c r="E1473" t="s">
        <v>0</v>
      </c>
      <c r="F1473" t="str">
        <f t="shared" si="89"/>
        <v>CCF</v>
      </c>
      <c r="G1473" t="s">
        <v>8149</v>
      </c>
      <c r="H1473" t="s">
        <v>8150</v>
      </c>
      <c r="I1473">
        <v>2336</v>
      </c>
      <c r="J1473">
        <v>2336</v>
      </c>
      <c r="K1473" t="s">
        <v>528</v>
      </c>
      <c r="L1473" t="str">
        <f t="shared" si="90"/>
        <v>NIT</v>
      </c>
      <c r="M1473" t="str">
        <f t="shared" si="91"/>
        <v>12171412051020</v>
      </c>
      <c r="N1473" t="s">
        <v>529</v>
      </c>
      <c r="O1473">
        <v>0</v>
      </c>
      <c r="P1473">
        <v>0</v>
      </c>
      <c r="Q1473">
        <v>6155.86</v>
      </c>
      <c r="R1473">
        <v>800.26179999999999</v>
      </c>
      <c r="S1473">
        <v>0</v>
      </c>
      <c r="T1473">
        <v>0</v>
      </c>
      <c r="U1473">
        <v>6956.1217999999999</v>
      </c>
      <c r="V1473">
        <v>0</v>
      </c>
      <c r="W1473" t="s">
        <v>1</v>
      </c>
    </row>
    <row r="1474" spans="1:23">
      <c r="A1474" t="s">
        <v>8563</v>
      </c>
      <c r="B1474" t="str">
        <f t="shared" si="92"/>
        <v>Mayo</v>
      </c>
      <c r="C1474" s="20" t="s">
        <v>8616</v>
      </c>
      <c r="D1474" t="s">
        <v>1</v>
      </c>
      <c r="E1474" t="s">
        <v>0</v>
      </c>
      <c r="F1474" t="str">
        <f t="shared" si="89"/>
        <v>CCF</v>
      </c>
      <c r="G1474" t="s">
        <v>8149</v>
      </c>
      <c r="H1474" t="s">
        <v>8150</v>
      </c>
      <c r="I1474">
        <v>2337</v>
      </c>
      <c r="J1474">
        <v>2337</v>
      </c>
      <c r="K1474" t="s">
        <v>431</v>
      </c>
      <c r="L1474" t="str">
        <f t="shared" si="90"/>
        <v>NIT</v>
      </c>
      <c r="M1474" t="str">
        <f t="shared" si="91"/>
        <v>12171202881011</v>
      </c>
      <c r="N1474" t="s">
        <v>432</v>
      </c>
      <c r="O1474">
        <v>0</v>
      </c>
      <c r="P1474">
        <v>0</v>
      </c>
      <c r="Q1474">
        <v>4485.6099999999997</v>
      </c>
      <c r="R1474">
        <v>583.12929999999994</v>
      </c>
      <c r="S1474">
        <v>0</v>
      </c>
      <c r="T1474">
        <v>0</v>
      </c>
      <c r="U1474">
        <v>5068.7392999999993</v>
      </c>
      <c r="V1474">
        <v>0</v>
      </c>
      <c r="W1474" t="s">
        <v>1</v>
      </c>
    </row>
    <row r="1475" spans="1:23">
      <c r="A1475" t="s">
        <v>8563</v>
      </c>
      <c r="B1475" t="str">
        <f t="shared" si="92"/>
        <v>Mayo</v>
      </c>
      <c r="C1475" s="20" t="s">
        <v>8616</v>
      </c>
      <c r="D1475" t="s">
        <v>1</v>
      </c>
      <c r="E1475" t="s">
        <v>0</v>
      </c>
      <c r="F1475" t="str">
        <f t="shared" ref="F1475:F1538" si="93">IF(E1475="05","Nota de crédito","CCF")</f>
        <v>CCF</v>
      </c>
      <c r="G1475" t="s">
        <v>8149</v>
      </c>
      <c r="H1475" t="s">
        <v>8150</v>
      </c>
      <c r="I1475">
        <v>2338</v>
      </c>
      <c r="J1475">
        <v>2338</v>
      </c>
      <c r="K1475" t="s">
        <v>431</v>
      </c>
      <c r="L1475" t="str">
        <f t="shared" ref="L1475:L1538" si="94">IF(K1475=0,"DUI","NIT")</f>
        <v>NIT</v>
      </c>
      <c r="M1475" t="str">
        <f t="shared" ref="M1475:M1538" si="95">IF(K1475=0,V1475,K1475)</f>
        <v>12171202881011</v>
      </c>
      <c r="N1475" t="s">
        <v>432</v>
      </c>
      <c r="O1475">
        <v>0</v>
      </c>
      <c r="P1475">
        <v>0</v>
      </c>
      <c r="Q1475">
        <v>4587.57</v>
      </c>
      <c r="R1475">
        <v>596.38409999999999</v>
      </c>
      <c r="S1475">
        <v>0</v>
      </c>
      <c r="T1475">
        <v>0</v>
      </c>
      <c r="U1475">
        <v>5183.9540999999999</v>
      </c>
      <c r="V1475">
        <v>0</v>
      </c>
      <c r="W1475" t="s">
        <v>1</v>
      </c>
    </row>
    <row r="1476" spans="1:23">
      <c r="A1476" t="s">
        <v>8563</v>
      </c>
      <c r="B1476" t="str">
        <f t="shared" si="92"/>
        <v>Mayo</v>
      </c>
      <c r="C1476" s="20" t="s">
        <v>8616</v>
      </c>
      <c r="D1476" t="s">
        <v>1</v>
      </c>
      <c r="E1476" t="s">
        <v>0</v>
      </c>
      <c r="F1476" t="str">
        <f t="shared" si="93"/>
        <v>CCF</v>
      </c>
      <c r="G1476" t="s">
        <v>8149</v>
      </c>
      <c r="H1476" t="s">
        <v>8150</v>
      </c>
      <c r="I1476">
        <v>2339</v>
      </c>
      <c r="J1476">
        <v>2339</v>
      </c>
      <c r="K1476" t="s">
        <v>8095</v>
      </c>
      <c r="L1476" t="str">
        <f t="shared" si="94"/>
        <v>NIT</v>
      </c>
      <c r="M1476" t="str">
        <f t="shared" si="95"/>
        <v>06140509811162</v>
      </c>
      <c r="N1476" t="s">
        <v>8096</v>
      </c>
      <c r="O1476">
        <v>0</v>
      </c>
      <c r="P1476">
        <v>0</v>
      </c>
      <c r="Q1476">
        <v>53.9</v>
      </c>
      <c r="R1476">
        <v>7.0069999999999997</v>
      </c>
      <c r="S1476">
        <v>0</v>
      </c>
      <c r="T1476">
        <v>0</v>
      </c>
      <c r="U1476">
        <v>60.906999999999996</v>
      </c>
      <c r="V1476">
        <v>0</v>
      </c>
      <c r="W1476" t="s">
        <v>1</v>
      </c>
    </row>
    <row r="1477" spans="1:23">
      <c r="A1477" t="s">
        <v>8563</v>
      </c>
      <c r="B1477" t="str">
        <f t="shared" si="92"/>
        <v>Mayo</v>
      </c>
      <c r="C1477" s="20" t="s">
        <v>8615</v>
      </c>
      <c r="D1477" t="s">
        <v>1</v>
      </c>
      <c r="E1477" t="s">
        <v>0</v>
      </c>
      <c r="F1477" t="str">
        <f t="shared" si="93"/>
        <v>CCF</v>
      </c>
      <c r="G1477" t="s">
        <v>8149</v>
      </c>
      <c r="H1477" t="s">
        <v>8150</v>
      </c>
      <c r="I1477">
        <v>2340</v>
      </c>
      <c r="J1477">
        <v>2340</v>
      </c>
      <c r="K1477" t="s">
        <v>118</v>
      </c>
      <c r="L1477" t="str">
        <f t="shared" si="94"/>
        <v>NIT</v>
      </c>
      <c r="M1477" t="str">
        <f t="shared" si="95"/>
        <v>06141106071025</v>
      </c>
      <c r="N1477" t="s">
        <v>119</v>
      </c>
      <c r="O1477">
        <v>0</v>
      </c>
      <c r="P1477">
        <v>0</v>
      </c>
      <c r="Q1477">
        <v>64.08</v>
      </c>
      <c r="R1477">
        <v>8.3304000000000009</v>
      </c>
      <c r="S1477">
        <v>0</v>
      </c>
      <c r="T1477">
        <v>0</v>
      </c>
      <c r="U1477">
        <v>72.410399999999996</v>
      </c>
      <c r="V1477">
        <v>0</v>
      </c>
      <c r="W1477" t="s">
        <v>1</v>
      </c>
    </row>
    <row r="1478" spans="1:23">
      <c r="A1478" t="s">
        <v>8563</v>
      </c>
      <c r="B1478" t="str">
        <f t="shared" si="92"/>
        <v>Mayo</v>
      </c>
      <c r="C1478" s="20" t="s">
        <v>8615</v>
      </c>
      <c r="D1478" t="s">
        <v>1</v>
      </c>
      <c r="E1478" t="s">
        <v>0</v>
      </c>
      <c r="F1478" t="str">
        <f t="shared" si="93"/>
        <v>CCF</v>
      </c>
      <c r="G1478" t="s">
        <v>8149</v>
      </c>
      <c r="H1478" t="s">
        <v>8150</v>
      </c>
      <c r="I1478">
        <v>2341</v>
      </c>
      <c r="J1478">
        <v>2341</v>
      </c>
      <c r="K1478" t="s">
        <v>931</v>
      </c>
      <c r="L1478" t="str">
        <f t="shared" si="94"/>
        <v>NIT</v>
      </c>
      <c r="M1478" t="str">
        <f t="shared" si="95"/>
        <v>14051010741021</v>
      </c>
      <c r="N1478" t="s">
        <v>932</v>
      </c>
      <c r="O1478">
        <v>0</v>
      </c>
      <c r="P1478">
        <v>0</v>
      </c>
      <c r="Q1478">
        <v>5566.25</v>
      </c>
      <c r="R1478">
        <v>723.61250000000007</v>
      </c>
      <c r="S1478">
        <v>0</v>
      </c>
      <c r="T1478">
        <v>0</v>
      </c>
      <c r="U1478">
        <v>6289.8625000000002</v>
      </c>
      <c r="V1478">
        <v>0</v>
      </c>
      <c r="W1478" t="s">
        <v>1</v>
      </c>
    </row>
    <row r="1479" spans="1:23">
      <c r="A1479" t="s">
        <v>8563</v>
      </c>
      <c r="B1479" t="str">
        <f t="shared" si="92"/>
        <v>Mayo</v>
      </c>
      <c r="C1479" s="20" t="s">
        <v>8615</v>
      </c>
      <c r="D1479" t="s">
        <v>1</v>
      </c>
      <c r="E1479" t="s">
        <v>0</v>
      </c>
      <c r="F1479" t="str">
        <f t="shared" si="93"/>
        <v>CCF</v>
      </c>
      <c r="G1479" t="s">
        <v>8149</v>
      </c>
      <c r="H1479" t="s">
        <v>8150</v>
      </c>
      <c r="I1479">
        <v>2342</v>
      </c>
      <c r="J1479">
        <v>2342</v>
      </c>
      <c r="K1479" t="s">
        <v>118</v>
      </c>
      <c r="L1479" t="str">
        <f t="shared" si="94"/>
        <v>NIT</v>
      </c>
      <c r="M1479" t="str">
        <f t="shared" si="95"/>
        <v>06141106071025</v>
      </c>
      <c r="N1479" t="s">
        <v>119</v>
      </c>
      <c r="O1479">
        <v>0</v>
      </c>
      <c r="P1479">
        <v>0</v>
      </c>
      <c r="Q1479">
        <v>359.5</v>
      </c>
      <c r="R1479">
        <v>46.734999999999999</v>
      </c>
      <c r="S1479">
        <v>0</v>
      </c>
      <c r="T1479">
        <v>0</v>
      </c>
      <c r="U1479">
        <v>406.23500000000001</v>
      </c>
      <c r="V1479">
        <v>0</v>
      </c>
      <c r="W1479" t="s">
        <v>1</v>
      </c>
    </row>
    <row r="1480" spans="1:23">
      <c r="A1480" t="s">
        <v>8563</v>
      </c>
      <c r="B1480" t="str">
        <f t="shared" si="92"/>
        <v>Mayo</v>
      </c>
      <c r="C1480" s="20" t="s">
        <v>8615</v>
      </c>
      <c r="D1480" t="s">
        <v>1</v>
      </c>
      <c r="E1480" t="s">
        <v>0</v>
      </c>
      <c r="F1480" t="str">
        <f t="shared" si="93"/>
        <v>CCF</v>
      </c>
      <c r="G1480" t="s">
        <v>8149</v>
      </c>
      <c r="H1480" t="s">
        <v>8150</v>
      </c>
      <c r="I1480">
        <v>2343</v>
      </c>
      <c r="J1480">
        <v>2343</v>
      </c>
      <c r="K1480" t="s">
        <v>277</v>
      </c>
      <c r="L1480" t="str">
        <f t="shared" si="94"/>
        <v>NIT</v>
      </c>
      <c r="M1480" t="str">
        <f t="shared" si="95"/>
        <v>06141908811067</v>
      </c>
      <c r="N1480" t="s">
        <v>278</v>
      </c>
      <c r="O1480">
        <v>0</v>
      </c>
      <c r="P1480">
        <v>0</v>
      </c>
      <c r="Q1480">
        <v>573.45000000000005</v>
      </c>
      <c r="R1480">
        <v>74.548500000000004</v>
      </c>
      <c r="S1480">
        <v>0</v>
      </c>
      <c r="T1480">
        <v>0</v>
      </c>
      <c r="U1480">
        <v>647.99850000000004</v>
      </c>
      <c r="V1480">
        <v>0</v>
      </c>
      <c r="W1480" t="s">
        <v>1</v>
      </c>
    </row>
    <row r="1481" spans="1:23">
      <c r="A1481" t="s">
        <v>8563</v>
      </c>
      <c r="B1481" t="str">
        <f t="shared" si="92"/>
        <v>Mayo</v>
      </c>
      <c r="C1481" s="20" t="s">
        <v>8615</v>
      </c>
      <c r="D1481" t="s">
        <v>1</v>
      </c>
      <c r="E1481" t="s">
        <v>0</v>
      </c>
      <c r="F1481" t="str">
        <f t="shared" si="93"/>
        <v>CCF</v>
      </c>
      <c r="G1481" t="s">
        <v>8149</v>
      </c>
      <c r="H1481" t="s">
        <v>8150</v>
      </c>
      <c r="I1481">
        <v>2344</v>
      </c>
      <c r="J1481">
        <v>2344</v>
      </c>
      <c r="K1481" t="s">
        <v>277</v>
      </c>
      <c r="L1481" t="str">
        <f t="shared" si="94"/>
        <v>NIT</v>
      </c>
      <c r="M1481" t="str">
        <f t="shared" si="95"/>
        <v>06141908811067</v>
      </c>
      <c r="N1481" t="s">
        <v>278</v>
      </c>
      <c r="O1481">
        <v>0</v>
      </c>
      <c r="P1481">
        <v>0</v>
      </c>
      <c r="Q1481">
        <v>420.35</v>
      </c>
      <c r="R1481">
        <v>54.645500000000006</v>
      </c>
      <c r="S1481">
        <v>0</v>
      </c>
      <c r="T1481">
        <v>0</v>
      </c>
      <c r="U1481">
        <v>474.99550000000005</v>
      </c>
      <c r="V1481">
        <v>0</v>
      </c>
      <c r="W1481" t="s">
        <v>1</v>
      </c>
    </row>
    <row r="1482" spans="1:23">
      <c r="A1482" t="s">
        <v>8563</v>
      </c>
      <c r="B1482" t="str">
        <f t="shared" si="92"/>
        <v>Mayo</v>
      </c>
      <c r="C1482" s="20" t="s">
        <v>8615</v>
      </c>
      <c r="D1482" t="s">
        <v>1</v>
      </c>
      <c r="E1482" t="s">
        <v>0</v>
      </c>
      <c r="F1482" t="str">
        <f t="shared" si="93"/>
        <v>CCF</v>
      </c>
      <c r="G1482" t="s">
        <v>8149</v>
      </c>
      <c r="H1482" t="s">
        <v>8150</v>
      </c>
      <c r="I1482">
        <v>2345</v>
      </c>
      <c r="J1482">
        <v>2345</v>
      </c>
      <c r="K1482" t="s">
        <v>118</v>
      </c>
      <c r="L1482" t="str">
        <f t="shared" si="94"/>
        <v>NIT</v>
      </c>
      <c r="M1482" t="str">
        <f t="shared" si="95"/>
        <v>06141106071025</v>
      </c>
      <c r="N1482" t="s">
        <v>119</v>
      </c>
      <c r="O1482">
        <v>0</v>
      </c>
      <c r="P1482">
        <v>0</v>
      </c>
      <c r="Q1482">
        <v>15.78</v>
      </c>
      <c r="R1482">
        <v>2.0514000000000001</v>
      </c>
      <c r="S1482">
        <v>0</v>
      </c>
      <c r="T1482">
        <v>0</v>
      </c>
      <c r="U1482">
        <v>17.831399999999999</v>
      </c>
      <c r="V1482">
        <v>0</v>
      </c>
      <c r="W1482" t="s">
        <v>1</v>
      </c>
    </row>
    <row r="1483" spans="1:23">
      <c r="A1483" t="s">
        <v>8563</v>
      </c>
      <c r="B1483" t="str">
        <f t="shared" si="92"/>
        <v>Mayo</v>
      </c>
      <c r="C1483" s="20" t="s">
        <v>8615</v>
      </c>
      <c r="D1483" t="s">
        <v>1</v>
      </c>
      <c r="E1483" t="s">
        <v>0</v>
      </c>
      <c r="F1483" t="str">
        <f t="shared" si="93"/>
        <v>CCF</v>
      </c>
      <c r="G1483" t="s">
        <v>8149</v>
      </c>
      <c r="H1483" t="s">
        <v>8150</v>
      </c>
      <c r="I1483">
        <v>2346</v>
      </c>
      <c r="J1483">
        <v>2346</v>
      </c>
      <c r="K1483" t="s">
        <v>7851</v>
      </c>
      <c r="L1483" t="str">
        <f t="shared" si="94"/>
        <v>NIT</v>
      </c>
      <c r="M1483" t="str">
        <f t="shared" si="95"/>
        <v>06141801101083</v>
      </c>
      <c r="N1483" t="s">
        <v>7852</v>
      </c>
      <c r="O1483">
        <v>0</v>
      </c>
      <c r="P1483">
        <v>0</v>
      </c>
      <c r="Q1483">
        <v>20.5</v>
      </c>
      <c r="R1483">
        <v>2.665</v>
      </c>
      <c r="S1483">
        <v>0</v>
      </c>
      <c r="T1483">
        <v>0</v>
      </c>
      <c r="U1483">
        <v>23.164999999999999</v>
      </c>
      <c r="V1483">
        <v>0</v>
      </c>
      <c r="W1483" t="s">
        <v>1</v>
      </c>
    </row>
    <row r="1484" spans="1:23">
      <c r="A1484" t="s">
        <v>8563</v>
      </c>
      <c r="B1484" t="str">
        <f t="shared" si="92"/>
        <v>Mayo</v>
      </c>
      <c r="C1484" s="20" t="s">
        <v>8615</v>
      </c>
      <c r="D1484" t="s">
        <v>1</v>
      </c>
      <c r="E1484" t="s">
        <v>0</v>
      </c>
      <c r="F1484" t="str">
        <f t="shared" si="93"/>
        <v>CCF</v>
      </c>
      <c r="G1484" t="s">
        <v>8149</v>
      </c>
      <c r="H1484" t="s">
        <v>8150</v>
      </c>
      <c r="I1484">
        <v>2347</v>
      </c>
      <c r="J1484">
        <v>2347</v>
      </c>
      <c r="K1484">
        <v>0</v>
      </c>
      <c r="L1484" t="str">
        <f t="shared" si="94"/>
        <v>DUI</v>
      </c>
      <c r="M1484" t="str">
        <f t="shared" si="95"/>
        <v>023506457</v>
      </c>
      <c r="N1484" t="s">
        <v>8412</v>
      </c>
      <c r="O1484">
        <v>0</v>
      </c>
      <c r="P1484">
        <v>0</v>
      </c>
      <c r="Q1484">
        <v>122.31</v>
      </c>
      <c r="R1484">
        <v>15.900300000000001</v>
      </c>
      <c r="S1484">
        <v>0</v>
      </c>
      <c r="T1484">
        <v>0</v>
      </c>
      <c r="U1484">
        <v>138.21030000000002</v>
      </c>
      <c r="V1484" t="s">
        <v>8411</v>
      </c>
      <c r="W1484" t="s">
        <v>1</v>
      </c>
    </row>
    <row r="1485" spans="1:23">
      <c r="A1485" t="s">
        <v>8563</v>
      </c>
      <c r="B1485" t="str">
        <f t="shared" si="92"/>
        <v>Mayo</v>
      </c>
      <c r="C1485" s="20" t="s">
        <v>8615</v>
      </c>
      <c r="D1485" t="s">
        <v>1</v>
      </c>
      <c r="E1485" t="s">
        <v>0</v>
      </c>
      <c r="F1485" t="str">
        <f t="shared" si="93"/>
        <v>CCF</v>
      </c>
      <c r="G1485" t="s">
        <v>8149</v>
      </c>
      <c r="H1485" t="s">
        <v>8150</v>
      </c>
      <c r="I1485">
        <v>2348</v>
      </c>
      <c r="J1485">
        <v>2348</v>
      </c>
      <c r="K1485" t="s">
        <v>317</v>
      </c>
      <c r="L1485" t="str">
        <f t="shared" si="94"/>
        <v>NIT</v>
      </c>
      <c r="M1485" t="str">
        <f t="shared" si="95"/>
        <v>03152008711033</v>
      </c>
      <c r="N1485" t="s">
        <v>318</v>
      </c>
      <c r="O1485">
        <v>0</v>
      </c>
      <c r="P1485">
        <v>0</v>
      </c>
      <c r="Q1485">
        <v>40.78</v>
      </c>
      <c r="R1485">
        <v>5.3014000000000001</v>
      </c>
      <c r="S1485">
        <v>0</v>
      </c>
      <c r="T1485">
        <v>0</v>
      </c>
      <c r="U1485">
        <v>46.081400000000002</v>
      </c>
      <c r="V1485">
        <v>0</v>
      </c>
      <c r="W1485" t="s">
        <v>1</v>
      </c>
    </row>
    <row r="1486" spans="1:23">
      <c r="A1486" t="s">
        <v>8563</v>
      </c>
      <c r="B1486" t="str">
        <f t="shared" si="92"/>
        <v>Mayo</v>
      </c>
      <c r="C1486" s="20" t="s">
        <v>8615</v>
      </c>
      <c r="D1486" t="s">
        <v>1</v>
      </c>
      <c r="E1486" t="s">
        <v>0</v>
      </c>
      <c r="F1486" t="str">
        <f t="shared" si="93"/>
        <v>CCF</v>
      </c>
      <c r="G1486" t="s">
        <v>8149</v>
      </c>
      <c r="H1486" t="s">
        <v>8150</v>
      </c>
      <c r="I1486">
        <v>2349</v>
      </c>
      <c r="J1486">
        <v>2349</v>
      </c>
      <c r="K1486" t="s">
        <v>711</v>
      </c>
      <c r="L1486" t="str">
        <f t="shared" si="94"/>
        <v>NIT</v>
      </c>
      <c r="M1486" t="str">
        <f t="shared" si="95"/>
        <v>06141304941051</v>
      </c>
      <c r="N1486" t="s">
        <v>712</v>
      </c>
      <c r="O1486">
        <v>0</v>
      </c>
      <c r="P1486">
        <v>0</v>
      </c>
      <c r="Q1486">
        <v>224.29</v>
      </c>
      <c r="R1486">
        <v>29.157699999999998</v>
      </c>
      <c r="S1486">
        <v>0</v>
      </c>
      <c r="T1486">
        <v>0</v>
      </c>
      <c r="U1486">
        <v>253.4477</v>
      </c>
      <c r="V1486">
        <v>0</v>
      </c>
      <c r="W1486" t="s">
        <v>1</v>
      </c>
    </row>
    <row r="1487" spans="1:23">
      <c r="A1487" t="s">
        <v>8563</v>
      </c>
      <c r="B1487" t="str">
        <f t="shared" si="92"/>
        <v>Mayo</v>
      </c>
      <c r="C1487" s="20" t="s">
        <v>8615</v>
      </c>
      <c r="D1487" t="s">
        <v>1</v>
      </c>
      <c r="E1487" t="s">
        <v>0</v>
      </c>
      <c r="F1487" t="str">
        <f t="shared" si="93"/>
        <v>CCF</v>
      </c>
      <c r="G1487" t="s">
        <v>8149</v>
      </c>
      <c r="H1487" t="s">
        <v>8150</v>
      </c>
      <c r="I1487">
        <v>2350</v>
      </c>
      <c r="J1487">
        <v>2350</v>
      </c>
      <c r="K1487" t="s">
        <v>445</v>
      </c>
      <c r="L1487" t="str">
        <f t="shared" si="94"/>
        <v>NIT</v>
      </c>
      <c r="M1487" t="str">
        <f t="shared" si="95"/>
        <v>06140612821176</v>
      </c>
      <c r="N1487" t="s">
        <v>446</v>
      </c>
      <c r="O1487">
        <v>0</v>
      </c>
      <c r="P1487">
        <v>0</v>
      </c>
      <c r="Q1487">
        <v>61.15</v>
      </c>
      <c r="R1487">
        <v>7.9495000000000005</v>
      </c>
      <c r="S1487">
        <v>0</v>
      </c>
      <c r="T1487">
        <v>0</v>
      </c>
      <c r="U1487">
        <v>69.099500000000006</v>
      </c>
      <c r="V1487">
        <v>0</v>
      </c>
      <c r="W1487" t="s">
        <v>1</v>
      </c>
    </row>
    <row r="1488" spans="1:23">
      <c r="A1488" t="s">
        <v>8563</v>
      </c>
      <c r="B1488" t="str">
        <f t="shared" si="92"/>
        <v>Mayo</v>
      </c>
      <c r="C1488" s="20" t="s">
        <v>8615</v>
      </c>
      <c r="D1488" t="s">
        <v>1</v>
      </c>
      <c r="E1488" t="s">
        <v>0</v>
      </c>
      <c r="F1488" t="str">
        <f t="shared" si="93"/>
        <v>CCF</v>
      </c>
      <c r="G1488" t="s">
        <v>8149</v>
      </c>
      <c r="H1488" t="s">
        <v>8150</v>
      </c>
      <c r="I1488">
        <v>2351</v>
      </c>
      <c r="J1488">
        <v>2351</v>
      </c>
      <c r="K1488" t="s">
        <v>173</v>
      </c>
      <c r="L1488" t="str">
        <f t="shared" si="94"/>
        <v>NIT</v>
      </c>
      <c r="M1488" t="str">
        <f t="shared" si="95"/>
        <v>05112204700027</v>
      </c>
      <c r="N1488" t="s">
        <v>174</v>
      </c>
      <c r="O1488">
        <v>0</v>
      </c>
      <c r="P1488">
        <v>0</v>
      </c>
      <c r="Q1488">
        <v>208.49</v>
      </c>
      <c r="R1488">
        <v>27.103700000000003</v>
      </c>
      <c r="S1488">
        <v>0</v>
      </c>
      <c r="T1488">
        <v>0</v>
      </c>
      <c r="U1488">
        <v>235.59370000000001</v>
      </c>
      <c r="V1488">
        <v>0</v>
      </c>
      <c r="W1488" t="s">
        <v>1</v>
      </c>
    </row>
    <row r="1489" spans="1:23">
      <c r="A1489" t="s">
        <v>8563</v>
      </c>
      <c r="B1489" t="str">
        <f t="shared" si="92"/>
        <v>Mayo</v>
      </c>
      <c r="C1489" s="20" t="s">
        <v>8615</v>
      </c>
      <c r="D1489" t="s">
        <v>1</v>
      </c>
      <c r="E1489" t="s">
        <v>0</v>
      </c>
      <c r="F1489" t="str">
        <f t="shared" si="93"/>
        <v>CCF</v>
      </c>
      <c r="G1489" t="s">
        <v>8149</v>
      </c>
      <c r="H1489" t="s">
        <v>8150</v>
      </c>
      <c r="I1489">
        <v>2352</v>
      </c>
      <c r="J1489">
        <v>2352</v>
      </c>
      <c r="K1489">
        <v>0</v>
      </c>
      <c r="L1489" t="str">
        <f t="shared" si="94"/>
        <v>DUI</v>
      </c>
      <c r="M1489" t="str">
        <f t="shared" si="95"/>
        <v>029502215</v>
      </c>
      <c r="N1489" t="s">
        <v>569</v>
      </c>
      <c r="O1489">
        <v>0</v>
      </c>
      <c r="P1489">
        <v>0</v>
      </c>
      <c r="Q1489">
        <v>1631.13</v>
      </c>
      <c r="R1489">
        <v>212.04690000000002</v>
      </c>
      <c r="S1489">
        <v>0</v>
      </c>
      <c r="T1489">
        <v>0</v>
      </c>
      <c r="U1489">
        <v>1843.1769000000002</v>
      </c>
      <c r="V1489" t="s">
        <v>8445</v>
      </c>
      <c r="W1489" t="s">
        <v>1</v>
      </c>
    </row>
    <row r="1490" spans="1:23">
      <c r="A1490" t="s">
        <v>8563</v>
      </c>
      <c r="B1490" t="str">
        <f t="shared" si="92"/>
        <v>Mayo</v>
      </c>
      <c r="C1490" s="20" t="s">
        <v>8615</v>
      </c>
      <c r="D1490" t="s">
        <v>1</v>
      </c>
      <c r="E1490" t="s">
        <v>0</v>
      </c>
      <c r="F1490" t="str">
        <f t="shared" si="93"/>
        <v>CCF</v>
      </c>
      <c r="G1490" t="s">
        <v>8149</v>
      </c>
      <c r="H1490" t="s">
        <v>8150</v>
      </c>
      <c r="I1490">
        <v>2353</v>
      </c>
      <c r="J1490">
        <v>2353</v>
      </c>
      <c r="K1490">
        <v>0</v>
      </c>
      <c r="L1490" t="str">
        <f t="shared" si="94"/>
        <v>DUI</v>
      </c>
      <c r="M1490" t="str">
        <f t="shared" si="95"/>
        <v>029502215</v>
      </c>
      <c r="N1490" t="s">
        <v>569</v>
      </c>
      <c r="O1490">
        <v>0</v>
      </c>
      <c r="P1490">
        <v>0</v>
      </c>
      <c r="Q1490">
        <v>1082.6400000000001</v>
      </c>
      <c r="R1490">
        <v>140.74320000000003</v>
      </c>
      <c r="S1490">
        <v>0</v>
      </c>
      <c r="T1490">
        <v>0</v>
      </c>
      <c r="U1490">
        <v>1223.3832000000002</v>
      </c>
      <c r="V1490" t="s">
        <v>8445</v>
      </c>
      <c r="W1490" t="s">
        <v>1</v>
      </c>
    </row>
    <row r="1491" spans="1:23">
      <c r="A1491" t="s">
        <v>8563</v>
      </c>
      <c r="B1491" t="str">
        <f t="shared" si="92"/>
        <v>Mayo</v>
      </c>
      <c r="C1491" s="20" t="s">
        <v>8615</v>
      </c>
      <c r="D1491" t="s">
        <v>1</v>
      </c>
      <c r="E1491" t="s">
        <v>0</v>
      </c>
      <c r="F1491" t="str">
        <f t="shared" si="93"/>
        <v>CCF</v>
      </c>
      <c r="G1491" t="s">
        <v>8149</v>
      </c>
      <c r="H1491" t="s">
        <v>8150</v>
      </c>
      <c r="I1491">
        <v>2354</v>
      </c>
      <c r="J1491">
        <v>2354</v>
      </c>
      <c r="K1491" t="s">
        <v>7937</v>
      </c>
      <c r="L1491" t="str">
        <f t="shared" si="94"/>
        <v>NIT</v>
      </c>
      <c r="M1491" t="str">
        <f t="shared" si="95"/>
        <v>06140304181042</v>
      </c>
      <c r="N1491" t="s">
        <v>7938</v>
      </c>
      <c r="O1491">
        <v>0</v>
      </c>
      <c r="P1491">
        <v>0</v>
      </c>
      <c r="Q1491">
        <v>246.68</v>
      </c>
      <c r="R1491">
        <v>32.068400000000004</v>
      </c>
      <c r="S1491">
        <v>0</v>
      </c>
      <c r="T1491">
        <v>0</v>
      </c>
      <c r="U1491">
        <v>278.7484</v>
      </c>
      <c r="V1491">
        <v>0</v>
      </c>
      <c r="W1491" t="s">
        <v>1</v>
      </c>
    </row>
    <row r="1492" spans="1:23">
      <c r="A1492" t="s">
        <v>8563</v>
      </c>
      <c r="B1492" t="str">
        <f t="shared" si="92"/>
        <v>Mayo</v>
      </c>
      <c r="C1492" s="20" t="s">
        <v>8615</v>
      </c>
      <c r="D1492" t="s">
        <v>1</v>
      </c>
      <c r="E1492" t="s">
        <v>0</v>
      </c>
      <c r="F1492" t="str">
        <f t="shared" si="93"/>
        <v>CCF</v>
      </c>
      <c r="G1492" t="s">
        <v>8149</v>
      </c>
      <c r="H1492" t="s">
        <v>8150</v>
      </c>
      <c r="I1492">
        <v>2355</v>
      </c>
      <c r="J1492">
        <v>2355</v>
      </c>
      <c r="K1492" t="s">
        <v>277</v>
      </c>
      <c r="L1492" t="str">
        <f t="shared" si="94"/>
        <v>NIT</v>
      </c>
      <c r="M1492" t="str">
        <f t="shared" si="95"/>
        <v>06141908811067</v>
      </c>
      <c r="N1492" t="s">
        <v>278</v>
      </c>
      <c r="O1492">
        <v>0</v>
      </c>
      <c r="P1492">
        <v>0</v>
      </c>
      <c r="Q1492">
        <v>516.09</v>
      </c>
      <c r="R1492">
        <v>67.091700000000003</v>
      </c>
      <c r="S1492">
        <v>0</v>
      </c>
      <c r="T1492">
        <v>0</v>
      </c>
      <c r="U1492">
        <v>583.18170000000009</v>
      </c>
      <c r="V1492">
        <v>0</v>
      </c>
      <c r="W1492" t="s">
        <v>1</v>
      </c>
    </row>
    <row r="1493" spans="1:23">
      <c r="A1493" t="s">
        <v>8563</v>
      </c>
      <c r="B1493" t="str">
        <f t="shared" si="92"/>
        <v>Mayo</v>
      </c>
      <c r="C1493" s="20" t="s">
        <v>8615</v>
      </c>
      <c r="D1493" t="s">
        <v>1</v>
      </c>
      <c r="E1493" t="s">
        <v>0</v>
      </c>
      <c r="F1493" t="str">
        <f t="shared" si="93"/>
        <v>CCF</v>
      </c>
      <c r="G1493" t="s">
        <v>8149</v>
      </c>
      <c r="H1493" t="s">
        <v>8150</v>
      </c>
      <c r="I1493">
        <v>2356</v>
      </c>
      <c r="J1493">
        <v>2356</v>
      </c>
      <c r="K1493" t="s">
        <v>610</v>
      </c>
      <c r="L1493" t="str">
        <f t="shared" si="94"/>
        <v>NIT</v>
      </c>
      <c r="M1493" t="str">
        <f t="shared" si="95"/>
        <v>14062511500012</v>
      </c>
      <c r="N1493" t="s">
        <v>611</v>
      </c>
      <c r="O1493">
        <v>0</v>
      </c>
      <c r="P1493">
        <v>0</v>
      </c>
      <c r="Q1493">
        <v>83.56</v>
      </c>
      <c r="R1493">
        <v>10.8628</v>
      </c>
      <c r="S1493">
        <v>0</v>
      </c>
      <c r="T1493">
        <v>0</v>
      </c>
      <c r="U1493">
        <v>94.422799999999995</v>
      </c>
      <c r="V1493">
        <v>0</v>
      </c>
      <c r="W1493" t="s">
        <v>1</v>
      </c>
    </row>
    <row r="1494" spans="1:23">
      <c r="A1494" t="s">
        <v>8563</v>
      </c>
      <c r="B1494" t="str">
        <f t="shared" si="92"/>
        <v>Mayo</v>
      </c>
      <c r="C1494" s="20" t="s">
        <v>8615</v>
      </c>
      <c r="D1494" t="s">
        <v>1</v>
      </c>
      <c r="E1494" t="s">
        <v>0</v>
      </c>
      <c r="F1494" t="str">
        <f t="shared" si="93"/>
        <v>CCF</v>
      </c>
      <c r="G1494" t="s">
        <v>8149</v>
      </c>
      <c r="H1494" t="s">
        <v>8150</v>
      </c>
      <c r="I1494">
        <v>2357</v>
      </c>
      <c r="J1494">
        <v>2357</v>
      </c>
      <c r="K1494" t="s">
        <v>919</v>
      </c>
      <c r="L1494" t="str">
        <f t="shared" si="94"/>
        <v>NIT</v>
      </c>
      <c r="M1494" t="str">
        <f t="shared" si="95"/>
        <v>14082109731021</v>
      </c>
      <c r="N1494" t="s">
        <v>920</v>
      </c>
      <c r="O1494">
        <v>0</v>
      </c>
      <c r="P1494">
        <v>0</v>
      </c>
      <c r="Q1494">
        <v>897.13</v>
      </c>
      <c r="R1494">
        <v>116.62690000000001</v>
      </c>
      <c r="S1494">
        <v>0</v>
      </c>
      <c r="T1494">
        <v>0</v>
      </c>
      <c r="U1494">
        <v>1013.7569</v>
      </c>
      <c r="V1494">
        <v>0</v>
      </c>
      <c r="W1494" t="s">
        <v>1</v>
      </c>
    </row>
    <row r="1495" spans="1:23">
      <c r="A1495" t="s">
        <v>8563</v>
      </c>
      <c r="B1495" t="str">
        <f t="shared" si="92"/>
        <v>Mayo</v>
      </c>
      <c r="C1495" s="20" t="s">
        <v>8615</v>
      </c>
      <c r="D1495" t="s">
        <v>1</v>
      </c>
      <c r="E1495" t="s">
        <v>0</v>
      </c>
      <c r="F1495" t="str">
        <f t="shared" si="93"/>
        <v>CCF</v>
      </c>
      <c r="G1495" t="s">
        <v>8149</v>
      </c>
      <c r="H1495" t="s">
        <v>8150</v>
      </c>
      <c r="I1495">
        <v>2358</v>
      </c>
      <c r="J1495">
        <v>2358</v>
      </c>
      <c r="K1495" t="s">
        <v>691</v>
      </c>
      <c r="L1495" t="str">
        <f t="shared" si="94"/>
        <v>NIT</v>
      </c>
      <c r="M1495" t="str">
        <f t="shared" si="95"/>
        <v>14122104501010</v>
      </c>
      <c r="N1495" t="s">
        <v>692</v>
      </c>
      <c r="O1495">
        <v>0</v>
      </c>
      <c r="P1495">
        <v>0</v>
      </c>
      <c r="Q1495">
        <v>144.72999999999999</v>
      </c>
      <c r="R1495">
        <v>18.814899999999998</v>
      </c>
      <c r="S1495">
        <v>0</v>
      </c>
      <c r="T1495">
        <v>0</v>
      </c>
      <c r="U1495">
        <v>163.54489999999998</v>
      </c>
      <c r="V1495">
        <v>0</v>
      </c>
      <c r="W1495" t="s">
        <v>1</v>
      </c>
    </row>
    <row r="1496" spans="1:23">
      <c r="A1496" t="s">
        <v>8563</v>
      </c>
      <c r="B1496" t="str">
        <f t="shared" si="92"/>
        <v>Mayo</v>
      </c>
      <c r="C1496" s="20" t="s">
        <v>8615</v>
      </c>
      <c r="D1496" t="s">
        <v>1</v>
      </c>
      <c r="E1496" t="s">
        <v>0</v>
      </c>
      <c r="F1496" t="str">
        <f t="shared" si="93"/>
        <v>CCF</v>
      </c>
      <c r="G1496" t="s">
        <v>8149</v>
      </c>
      <c r="H1496" t="s">
        <v>8150</v>
      </c>
      <c r="I1496">
        <v>2359</v>
      </c>
      <c r="J1496">
        <v>2359</v>
      </c>
      <c r="K1496" t="s">
        <v>333</v>
      </c>
      <c r="L1496" t="str">
        <f t="shared" si="94"/>
        <v>NIT</v>
      </c>
      <c r="M1496" t="str">
        <f t="shared" si="95"/>
        <v>06140607941015</v>
      </c>
      <c r="N1496" t="s">
        <v>334</v>
      </c>
      <c r="O1496">
        <v>0</v>
      </c>
      <c r="P1496">
        <v>0</v>
      </c>
      <c r="Q1496">
        <v>2158.12</v>
      </c>
      <c r="R1496">
        <v>280.55559999999997</v>
      </c>
      <c r="S1496">
        <v>0</v>
      </c>
      <c r="T1496">
        <v>0</v>
      </c>
      <c r="U1496">
        <v>2438.6756</v>
      </c>
      <c r="V1496">
        <v>0</v>
      </c>
      <c r="W1496" t="s">
        <v>1</v>
      </c>
    </row>
    <row r="1497" spans="1:23">
      <c r="A1497" t="s">
        <v>8563</v>
      </c>
      <c r="B1497" t="str">
        <f t="shared" si="92"/>
        <v>Mayo</v>
      </c>
      <c r="C1497" s="20" t="s">
        <v>8615</v>
      </c>
      <c r="D1497" t="s">
        <v>1</v>
      </c>
      <c r="E1497" t="s">
        <v>0</v>
      </c>
      <c r="F1497" t="str">
        <f t="shared" si="93"/>
        <v>CCF</v>
      </c>
      <c r="G1497" t="s">
        <v>8149</v>
      </c>
      <c r="H1497" t="s">
        <v>8150</v>
      </c>
      <c r="I1497">
        <v>2360</v>
      </c>
      <c r="J1497">
        <v>2360</v>
      </c>
      <c r="K1497" t="s">
        <v>1424</v>
      </c>
      <c r="L1497" t="str">
        <f t="shared" si="94"/>
        <v>NIT</v>
      </c>
      <c r="M1497" t="str">
        <f t="shared" si="95"/>
        <v>06142511710010</v>
      </c>
      <c r="N1497" t="s">
        <v>1425</v>
      </c>
      <c r="O1497">
        <v>0</v>
      </c>
      <c r="P1497">
        <v>0</v>
      </c>
      <c r="Q1497">
        <v>81.56</v>
      </c>
      <c r="R1497">
        <v>10.6028</v>
      </c>
      <c r="S1497">
        <v>0</v>
      </c>
      <c r="T1497">
        <v>0</v>
      </c>
      <c r="U1497">
        <v>92.162800000000004</v>
      </c>
      <c r="V1497">
        <v>0</v>
      </c>
      <c r="W1497" t="s">
        <v>1</v>
      </c>
    </row>
    <row r="1498" spans="1:23">
      <c r="A1498" t="s">
        <v>8563</v>
      </c>
      <c r="B1498" t="str">
        <f t="shared" si="92"/>
        <v>Mayo</v>
      </c>
      <c r="C1498" s="20" t="s">
        <v>8615</v>
      </c>
      <c r="D1498" t="s">
        <v>1</v>
      </c>
      <c r="E1498" t="s">
        <v>0</v>
      </c>
      <c r="F1498" t="str">
        <f t="shared" si="93"/>
        <v>CCF</v>
      </c>
      <c r="G1498" t="s">
        <v>8149</v>
      </c>
      <c r="H1498" t="s">
        <v>8150</v>
      </c>
      <c r="I1498">
        <v>2361</v>
      </c>
      <c r="J1498">
        <v>2361</v>
      </c>
      <c r="K1498" t="s">
        <v>651</v>
      </c>
      <c r="L1498" t="str">
        <f t="shared" si="94"/>
        <v>NIT</v>
      </c>
      <c r="M1498" t="str">
        <f t="shared" si="95"/>
        <v>11091202711011</v>
      </c>
      <c r="N1498" t="s">
        <v>652</v>
      </c>
      <c r="O1498">
        <v>0</v>
      </c>
      <c r="P1498">
        <v>0</v>
      </c>
      <c r="Q1498">
        <v>146.57</v>
      </c>
      <c r="R1498">
        <v>19.054099999999998</v>
      </c>
      <c r="S1498">
        <v>0</v>
      </c>
      <c r="T1498">
        <v>0</v>
      </c>
      <c r="U1498">
        <v>165.6241</v>
      </c>
      <c r="V1498">
        <v>0</v>
      </c>
      <c r="W1498" t="s">
        <v>1</v>
      </c>
    </row>
    <row r="1499" spans="1:23">
      <c r="A1499" t="s">
        <v>8563</v>
      </c>
      <c r="B1499" t="str">
        <f t="shared" si="92"/>
        <v>Mayo</v>
      </c>
      <c r="C1499" s="20" t="s">
        <v>8615</v>
      </c>
      <c r="D1499" t="s">
        <v>1</v>
      </c>
      <c r="E1499" t="s">
        <v>0</v>
      </c>
      <c r="F1499" t="str">
        <f t="shared" si="93"/>
        <v>CCF</v>
      </c>
      <c r="G1499" t="s">
        <v>8149</v>
      </c>
      <c r="H1499" t="s">
        <v>8150</v>
      </c>
      <c r="I1499">
        <v>2362</v>
      </c>
      <c r="J1499">
        <v>2362</v>
      </c>
      <c r="K1499" t="s">
        <v>327</v>
      </c>
      <c r="L1499" t="str">
        <f t="shared" si="94"/>
        <v>NIT</v>
      </c>
      <c r="M1499" t="str">
        <f t="shared" si="95"/>
        <v>06140512181021</v>
      </c>
      <c r="N1499" t="s">
        <v>328</v>
      </c>
      <c r="O1499">
        <v>0</v>
      </c>
      <c r="P1499">
        <v>0</v>
      </c>
      <c r="Q1499">
        <v>246.68</v>
      </c>
      <c r="R1499">
        <v>32.068400000000004</v>
      </c>
      <c r="S1499">
        <v>0</v>
      </c>
      <c r="T1499">
        <v>0</v>
      </c>
      <c r="U1499">
        <v>278.7484</v>
      </c>
      <c r="V1499">
        <v>0</v>
      </c>
      <c r="W1499" t="s">
        <v>1</v>
      </c>
    </row>
    <row r="1500" spans="1:23">
      <c r="A1500" t="s">
        <v>8563</v>
      </c>
      <c r="B1500" t="str">
        <f t="shared" si="92"/>
        <v>Mayo</v>
      </c>
      <c r="C1500" s="20" t="s">
        <v>8615</v>
      </c>
      <c r="D1500" t="s">
        <v>1</v>
      </c>
      <c r="E1500" t="s">
        <v>0</v>
      </c>
      <c r="F1500" t="str">
        <f t="shared" si="93"/>
        <v>CCF</v>
      </c>
      <c r="G1500" t="s">
        <v>8149</v>
      </c>
      <c r="H1500" t="s">
        <v>8150</v>
      </c>
      <c r="I1500">
        <v>2363</v>
      </c>
      <c r="J1500">
        <v>2363</v>
      </c>
      <c r="K1500" t="s">
        <v>118</v>
      </c>
      <c r="L1500" t="str">
        <f t="shared" si="94"/>
        <v>NIT</v>
      </c>
      <c r="M1500" t="str">
        <f t="shared" si="95"/>
        <v>06141106071025</v>
      </c>
      <c r="N1500" t="s">
        <v>119</v>
      </c>
      <c r="O1500">
        <v>0</v>
      </c>
      <c r="P1500">
        <v>0</v>
      </c>
      <c r="Q1500">
        <v>139.77000000000001</v>
      </c>
      <c r="R1500">
        <v>18.170100000000001</v>
      </c>
      <c r="S1500">
        <v>0</v>
      </c>
      <c r="T1500">
        <v>0</v>
      </c>
      <c r="U1500">
        <v>157.9401</v>
      </c>
      <c r="V1500">
        <v>0</v>
      </c>
      <c r="W1500" t="s">
        <v>1</v>
      </c>
    </row>
    <row r="1501" spans="1:23">
      <c r="A1501" t="s">
        <v>8563</v>
      </c>
      <c r="B1501" t="str">
        <f t="shared" si="92"/>
        <v>Mayo</v>
      </c>
      <c r="C1501" s="20" t="s">
        <v>8615</v>
      </c>
      <c r="D1501" t="s">
        <v>1</v>
      </c>
      <c r="E1501" t="s">
        <v>0</v>
      </c>
      <c r="F1501" t="str">
        <f t="shared" si="93"/>
        <v>CCF</v>
      </c>
      <c r="G1501" t="s">
        <v>8149</v>
      </c>
      <c r="H1501" t="s">
        <v>8150</v>
      </c>
      <c r="I1501">
        <v>2364</v>
      </c>
      <c r="J1501">
        <v>2364</v>
      </c>
      <c r="K1501" t="s">
        <v>667</v>
      </c>
      <c r="L1501" t="str">
        <f t="shared" si="94"/>
        <v>NIT</v>
      </c>
      <c r="M1501" t="str">
        <f t="shared" si="95"/>
        <v>06140310131090</v>
      </c>
      <c r="N1501" t="s">
        <v>668</v>
      </c>
      <c r="O1501">
        <v>0</v>
      </c>
      <c r="P1501">
        <v>0</v>
      </c>
      <c r="Q1501">
        <v>160.01</v>
      </c>
      <c r="R1501">
        <v>20.801300000000001</v>
      </c>
      <c r="S1501">
        <v>0</v>
      </c>
      <c r="T1501">
        <v>0</v>
      </c>
      <c r="U1501">
        <v>180.81129999999999</v>
      </c>
      <c r="V1501">
        <v>0</v>
      </c>
      <c r="W1501" t="s">
        <v>1</v>
      </c>
    </row>
    <row r="1502" spans="1:23">
      <c r="A1502" t="s">
        <v>8563</v>
      </c>
      <c r="B1502" t="str">
        <f t="shared" si="92"/>
        <v>Mayo</v>
      </c>
      <c r="C1502" s="20" t="s">
        <v>8615</v>
      </c>
      <c r="D1502" t="s">
        <v>1</v>
      </c>
      <c r="E1502" t="s">
        <v>0</v>
      </c>
      <c r="F1502" t="str">
        <f t="shared" si="93"/>
        <v>CCF</v>
      </c>
      <c r="G1502" t="s">
        <v>8149</v>
      </c>
      <c r="H1502" t="s">
        <v>8150</v>
      </c>
      <c r="I1502">
        <v>2365</v>
      </c>
      <c r="J1502">
        <v>2365</v>
      </c>
      <c r="K1502" t="s">
        <v>118</v>
      </c>
      <c r="L1502" t="str">
        <f t="shared" si="94"/>
        <v>NIT</v>
      </c>
      <c r="M1502" t="str">
        <f t="shared" si="95"/>
        <v>06141106071025</v>
      </c>
      <c r="N1502" t="s">
        <v>119</v>
      </c>
      <c r="O1502">
        <v>0</v>
      </c>
      <c r="P1502">
        <v>0</v>
      </c>
      <c r="Q1502">
        <v>64.58</v>
      </c>
      <c r="R1502">
        <v>8.3954000000000004</v>
      </c>
      <c r="S1502">
        <v>0</v>
      </c>
      <c r="T1502">
        <v>0</v>
      </c>
      <c r="U1502">
        <v>72.975399999999993</v>
      </c>
      <c r="V1502">
        <v>0</v>
      </c>
      <c r="W1502" t="s">
        <v>1</v>
      </c>
    </row>
    <row r="1503" spans="1:23">
      <c r="A1503" t="s">
        <v>8563</v>
      </c>
      <c r="B1503" t="str">
        <f t="shared" si="92"/>
        <v>Mayo</v>
      </c>
      <c r="C1503" s="20" t="s">
        <v>8615</v>
      </c>
      <c r="D1503" t="s">
        <v>1</v>
      </c>
      <c r="E1503" t="s">
        <v>0</v>
      </c>
      <c r="F1503" t="str">
        <f t="shared" si="93"/>
        <v>CCF</v>
      </c>
      <c r="G1503" t="s">
        <v>8149</v>
      </c>
      <c r="H1503" t="s">
        <v>8150</v>
      </c>
      <c r="I1503">
        <v>2366</v>
      </c>
      <c r="J1503">
        <v>2366</v>
      </c>
      <c r="K1503" t="s">
        <v>8321</v>
      </c>
      <c r="L1503" t="str">
        <f t="shared" si="94"/>
        <v>NIT</v>
      </c>
      <c r="M1503" t="str">
        <f t="shared" si="95"/>
        <v>06142307191041</v>
      </c>
      <c r="N1503" t="s">
        <v>8322</v>
      </c>
      <c r="O1503">
        <v>0</v>
      </c>
      <c r="P1503">
        <v>0</v>
      </c>
      <c r="Q1503">
        <v>302.66000000000003</v>
      </c>
      <c r="R1503">
        <v>39.345800000000004</v>
      </c>
      <c r="S1503">
        <v>0</v>
      </c>
      <c r="T1503">
        <v>0</v>
      </c>
      <c r="U1503">
        <v>342.00580000000002</v>
      </c>
      <c r="V1503">
        <v>0</v>
      </c>
      <c r="W1503" t="s">
        <v>1</v>
      </c>
    </row>
    <row r="1504" spans="1:23">
      <c r="A1504" t="s">
        <v>8563</v>
      </c>
      <c r="B1504" t="str">
        <f t="shared" si="92"/>
        <v>Mayo</v>
      </c>
      <c r="C1504" s="20" t="s">
        <v>8615</v>
      </c>
      <c r="D1504" t="s">
        <v>1</v>
      </c>
      <c r="E1504" t="s">
        <v>0</v>
      </c>
      <c r="F1504" t="str">
        <f t="shared" si="93"/>
        <v>CCF</v>
      </c>
      <c r="G1504" t="s">
        <v>8149</v>
      </c>
      <c r="H1504" t="s">
        <v>8150</v>
      </c>
      <c r="I1504">
        <v>2367</v>
      </c>
      <c r="J1504">
        <v>2367</v>
      </c>
      <c r="K1504" t="s">
        <v>890</v>
      </c>
      <c r="L1504" t="str">
        <f t="shared" si="94"/>
        <v>NIT</v>
      </c>
      <c r="M1504" t="str">
        <f t="shared" si="95"/>
        <v>06142206021048</v>
      </c>
      <c r="N1504" t="s">
        <v>891</v>
      </c>
      <c r="O1504">
        <v>0</v>
      </c>
      <c r="P1504">
        <v>0</v>
      </c>
      <c r="Q1504">
        <v>183.51</v>
      </c>
      <c r="R1504">
        <v>23.856300000000001</v>
      </c>
      <c r="S1504">
        <v>0</v>
      </c>
      <c r="T1504">
        <v>0</v>
      </c>
      <c r="U1504">
        <v>207.3663</v>
      </c>
      <c r="V1504">
        <v>0</v>
      </c>
      <c r="W1504" t="s">
        <v>1</v>
      </c>
    </row>
    <row r="1505" spans="1:23">
      <c r="A1505" t="s">
        <v>8563</v>
      </c>
      <c r="B1505" t="str">
        <f t="shared" si="92"/>
        <v>Mayo</v>
      </c>
      <c r="C1505" s="20" t="s">
        <v>8615</v>
      </c>
      <c r="D1505" t="s">
        <v>1</v>
      </c>
      <c r="E1505" t="s">
        <v>0</v>
      </c>
      <c r="F1505" t="str">
        <f t="shared" si="93"/>
        <v>CCF</v>
      </c>
      <c r="G1505" t="s">
        <v>8149</v>
      </c>
      <c r="H1505" t="s">
        <v>8150</v>
      </c>
      <c r="I1505">
        <v>2368</v>
      </c>
      <c r="J1505">
        <v>2368</v>
      </c>
      <c r="K1505" t="s">
        <v>118</v>
      </c>
      <c r="L1505" t="str">
        <f t="shared" si="94"/>
        <v>NIT</v>
      </c>
      <c r="M1505" t="str">
        <f t="shared" si="95"/>
        <v>06141106071025</v>
      </c>
      <c r="N1505" t="s">
        <v>119</v>
      </c>
      <c r="O1505">
        <v>0</v>
      </c>
      <c r="P1505">
        <v>0</v>
      </c>
      <c r="Q1505">
        <v>2066.7600000000002</v>
      </c>
      <c r="R1505">
        <v>268.67880000000002</v>
      </c>
      <c r="S1505">
        <v>0</v>
      </c>
      <c r="T1505">
        <v>0</v>
      </c>
      <c r="U1505">
        <v>2335.4388000000004</v>
      </c>
      <c r="V1505">
        <v>0</v>
      </c>
      <c r="W1505" t="s">
        <v>1</v>
      </c>
    </row>
    <row r="1506" spans="1:23">
      <c r="A1506" t="s">
        <v>8563</v>
      </c>
      <c r="B1506" t="str">
        <f t="shared" si="92"/>
        <v>Mayo</v>
      </c>
      <c r="C1506" s="20" t="s">
        <v>8615</v>
      </c>
      <c r="D1506" t="s">
        <v>1</v>
      </c>
      <c r="E1506" t="s">
        <v>0</v>
      </c>
      <c r="F1506" t="str">
        <f t="shared" si="93"/>
        <v>CCF</v>
      </c>
      <c r="G1506" t="s">
        <v>8149</v>
      </c>
      <c r="H1506" t="s">
        <v>8150</v>
      </c>
      <c r="I1506">
        <v>2369</v>
      </c>
      <c r="J1506">
        <v>2369</v>
      </c>
      <c r="K1506" t="s">
        <v>8463</v>
      </c>
      <c r="L1506" t="str">
        <f t="shared" si="94"/>
        <v>NIT</v>
      </c>
      <c r="M1506" t="str">
        <f t="shared" si="95"/>
        <v>06140504191026</v>
      </c>
      <c r="N1506" t="s">
        <v>8464</v>
      </c>
      <c r="O1506">
        <v>0</v>
      </c>
      <c r="P1506">
        <v>0</v>
      </c>
      <c r="Q1506">
        <v>360.62</v>
      </c>
      <c r="R1506">
        <v>46.880600000000001</v>
      </c>
      <c r="S1506">
        <v>0</v>
      </c>
      <c r="T1506">
        <v>0</v>
      </c>
      <c r="U1506">
        <v>407.50060000000002</v>
      </c>
      <c r="V1506">
        <v>0</v>
      </c>
      <c r="W1506" t="s">
        <v>1</v>
      </c>
    </row>
    <row r="1507" spans="1:23">
      <c r="A1507" t="s">
        <v>8563</v>
      </c>
      <c r="B1507" t="str">
        <f t="shared" si="92"/>
        <v>Mayo</v>
      </c>
      <c r="C1507" s="20" t="s">
        <v>8615</v>
      </c>
      <c r="D1507" t="s">
        <v>1</v>
      </c>
      <c r="E1507" t="s">
        <v>0</v>
      </c>
      <c r="F1507" t="str">
        <f t="shared" si="93"/>
        <v>CCF</v>
      </c>
      <c r="G1507" t="s">
        <v>8149</v>
      </c>
      <c r="H1507" t="s">
        <v>8150</v>
      </c>
      <c r="I1507">
        <v>2370</v>
      </c>
      <c r="J1507">
        <v>2370</v>
      </c>
      <c r="K1507" t="s">
        <v>373</v>
      </c>
      <c r="L1507" t="str">
        <f t="shared" si="94"/>
        <v>NIT</v>
      </c>
      <c r="M1507" t="str">
        <f t="shared" si="95"/>
        <v>05122303871053</v>
      </c>
      <c r="N1507" t="s">
        <v>374</v>
      </c>
      <c r="O1507">
        <v>0</v>
      </c>
      <c r="P1507">
        <v>0</v>
      </c>
      <c r="Q1507">
        <v>205.92</v>
      </c>
      <c r="R1507">
        <v>26.769600000000001</v>
      </c>
      <c r="S1507">
        <v>0</v>
      </c>
      <c r="T1507">
        <v>0</v>
      </c>
      <c r="U1507">
        <v>232.68959999999998</v>
      </c>
      <c r="V1507">
        <v>0</v>
      </c>
      <c r="W1507" t="s">
        <v>1</v>
      </c>
    </row>
    <row r="1508" spans="1:23">
      <c r="A1508" t="s">
        <v>8563</v>
      </c>
      <c r="B1508" t="str">
        <f t="shared" si="92"/>
        <v>Mayo</v>
      </c>
      <c r="C1508" s="20" t="s">
        <v>8615</v>
      </c>
      <c r="D1508" t="s">
        <v>1</v>
      </c>
      <c r="E1508" t="s">
        <v>0</v>
      </c>
      <c r="F1508" t="str">
        <f t="shared" si="93"/>
        <v>CCF</v>
      </c>
      <c r="G1508" t="s">
        <v>8149</v>
      </c>
      <c r="H1508" t="s">
        <v>8150</v>
      </c>
      <c r="I1508">
        <v>2371</v>
      </c>
      <c r="J1508">
        <v>2371</v>
      </c>
      <c r="K1508" t="s">
        <v>528</v>
      </c>
      <c r="L1508" t="str">
        <f t="shared" si="94"/>
        <v>NIT</v>
      </c>
      <c r="M1508" t="str">
        <f t="shared" si="95"/>
        <v>12171412051020</v>
      </c>
      <c r="N1508" t="s">
        <v>529</v>
      </c>
      <c r="O1508">
        <v>0</v>
      </c>
      <c r="P1508">
        <v>0</v>
      </c>
      <c r="Q1508">
        <v>1251.04</v>
      </c>
      <c r="R1508">
        <v>162.6352</v>
      </c>
      <c r="S1508">
        <v>0</v>
      </c>
      <c r="T1508">
        <v>0</v>
      </c>
      <c r="U1508">
        <v>1413.6751999999999</v>
      </c>
      <c r="V1508">
        <v>0</v>
      </c>
      <c r="W1508" t="s">
        <v>1</v>
      </c>
    </row>
    <row r="1509" spans="1:23">
      <c r="A1509" t="s">
        <v>8563</v>
      </c>
      <c r="B1509" t="str">
        <f t="shared" si="92"/>
        <v>Mayo</v>
      </c>
      <c r="C1509" s="20" t="s">
        <v>8615</v>
      </c>
      <c r="D1509" t="s">
        <v>1</v>
      </c>
      <c r="E1509" t="s">
        <v>0</v>
      </c>
      <c r="F1509" t="str">
        <f t="shared" si="93"/>
        <v>CCF</v>
      </c>
      <c r="G1509" t="s">
        <v>8149</v>
      </c>
      <c r="H1509" t="s">
        <v>8150</v>
      </c>
      <c r="I1509">
        <v>2372</v>
      </c>
      <c r="J1509">
        <v>2372</v>
      </c>
      <c r="K1509" t="s">
        <v>528</v>
      </c>
      <c r="L1509" t="str">
        <f t="shared" si="94"/>
        <v>NIT</v>
      </c>
      <c r="M1509" t="str">
        <f t="shared" si="95"/>
        <v>12171412051020</v>
      </c>
      <c r="N1509" t="s">
        <v>529</v>
      </c>
      <c r="O1509">
        <v>0</v>
      </c>
      <c r="P1509">
        <v>0</v>
      </c>
      <c r="Q1509">
        <v>482.52</v>
      </c>
      <c r="R1509">
        <v>62.727600000000002</v>
      </c>
      <c r="S1509">
        <v>0</v>
      </c>
      <c r="T1509">
        <v>0</v>
      </c>
      <c r="U1509">
        <v>545.24760000000003</v>
      </c>
      <c r="V1509">
        <v>0</v>
      </c>
      <c r="W1509" t="s">
        <v>1</v>
      </c>
    </row>
    <row r="1510" spans="1:23">
      <c r="A1510" t="s">
        <v>8563</v>
      </c>
      <c r="B1510" t="str">
        <f t="shared" si="92"/>
        <v>Mayo</v>
      </c>
      <c r="C1510" s="20" t="s">
        <v>8612</v>
      </c>
      <c r="D1510" t="s">
        <v>1</v>
      </c>
      <c r="E1510" t="s">
        <v>0</v>
      </c>
      <c r="F1510" t="str">
        <f t="shared" si="93"/>
        <v>CCF</v>
      </c>
      <c r="G1510" t="s">
        <v>8149</v>
      </c>
      <c r="H1510" t="s">
        <v>8150</v>
      </c>
      <c r="I1510">
        <v>2373</v>
      </c>
      <c r="J1510">
        <v>2373</v>
      </c>
      <c r="K1510" t="s">
        <v>1410</v>
      </c>
      <c r="L1510" t="str">
        <f t="shared" si="94"/>
        <v>NIT</v>
      </c>
      <c r="M1510" t="str">
        <f t="shared" si="95"/>
        <v>10100401911017</v>
      </c>
      <c r="N1510" t="s">
        <v>1411</v>
      </c>
      <c r="O1510">
        <v>0</v>
      </c>
      <c r="P1510">
        <v>0</v>
      </c>
      <c r="Q1510">
        <v>81.94</v>
      </c>
      <c r="R1510">
        <v>10.652200000000001</v>
      </c>
      <c r="S1510">
        <v>0</v>
      </c>
      <c r="T1510">
        <v>0</v>
      </c>
      <c r="U1510">
        <v>92.592199999999991</v>
      </c>
      <c r="V1510">
        <v>0</v>
      </c>
      <c r="W1510" t="s">
        <v>1</v>
      </c>
    </row>
    <row r="1511" spans="1:23">
      <c r="A1511" t="s">
        <v>8563</v>
      </c>
      <c r="B1511" t="str">
        <f t="shared" ref="B1511:B1574" si="96">SUBSTITUTE(A1511,"AYO","ayo")</f>
        <v>Mayo</v>
      </c>
      <c r="C1511" s="20" t="s">
        <v>8612</v>
      </c>
      <c r="D1511" t="s">
        <v>1</v>
      </c>
      <c r="E1511" t="s">
        <v>0</v>
      </c>
      <c r="F1511" t="str">
        <f t="shared" si="93"/>
        <v>CCF</v>
      </c>
      <c r="G1511" t="s">
        <v>8149</v>
      </c>
      <c r="H1511" t="s">
        <v>8150</v>
      </c>
      <c r="I1511">
        <v>2374</v>
      </c>
      <c r="J1511">
        <v>2374</v>
      </c>
      <c r="K1511" t="s">
        <v>140</v>
      </c>
      <c r="L1511" t="str">
        <f t="shared" si="94"/>
        <v>NIT</v>
      </c>
      <c r="M1511" t="str">
        <f t="shared" si="95"/>
        <v>06142110041021</v>
      </c>
      <c r="N1511" t="s">
        <v>141</v>
      </c>
      <c r="O1511">
        <v>0</v>
      </c>
      <c r="P1511">
        <v>0</v>
      </c>
      <c r="Q1511">
        <v>284.06</v>
      </c>
      <c r="R1511">
        <v>36.927800000000005</v>
      </c>
      <c r="S1511">
        <v>0</v>
      </c>
      <c r="T1511">
        <v>0</v>
      </c>
      <c r="U1511">
        <v>320.98779999999999</v>
      </c>
      <c r="V1511">
        <v>0</v>
      </c>
      <c r="W1511" t="s">
        <v>1</v>
      </c>
    </row>
    <row r="1512" spans="1:23">
      <c r="A1512" t="s">
        <v>8563</v>
      </c>
      <c r="B1512" t="str">
        <f t="shared" si="96"/>
        <v>Mayo</v>
      </c>
      <c r="C1512" s="20" t="s">
        <v>8612</v>
      </c>
      <c r="D1512" t="s">
        <v>1</v>
      </c>
      <c r="E1512" t="s">
        <v>0</v>
      </c>
      <c r="F1512" t="str">
        <f t="shared" si="93"/>
        <v>CCF</v>
      </c>
      <c r="G1512" t="s">
        <v>8149</v>
      </c>
      <c r="H1512" t="s">
        <v>8150</v>
      </c>
      <c r="I1512">
        <v>2375</v>
      </c>
      <c r="J1512">
        <v>2375</v>
      </c>
      <c r="K1512" t="s">
        <v>435</v>
      </c>
      <c r="L1512" t="str">
        <f t="shared" si="94"/>
        <v>NIT</v>
      </c>
      <c r="M1512" t="str">
        <f t="shared" si="95"/>
        <v>06130407761017</v>
      </c>
      <c r="N1512" t="s">
        <v>436</v>
      </c>
      <c r="O1512">
        <v>0</v>
      </c>
      <c r="P1512">
        <v>0</v>
      </c>
      <c r="Q1512">
        <v>4739.54</v>
      </c>
      <c r="R1512">
        <v>616.14020000000005</v>
      </c>
      <c r="S1512">
        <v>0</v>
      </c>
      <c r="T1512">
        <v>0</v>
      </c>
      <c r="U1512">
        <v>5355.6801999999998</v>
      </c>
      <c r="V1512">
        <v>0</v>
      </c>
      <c r="W1512" t="s">
        <v>1</v>
      </c>
    </row>
    <row r="1513" spans="1:23">
      <c r="A1513" t="s">
        <v>8563</v>
      </c>
      <c r="B1513" t="str">
        <f t="shared" si="96"/>
        <v>Mayo</v>
      </c>
      <c r="C1513" s="20" t="s">
        <v>8612</v>
      </c>
      <c r="D1513" t="s">
        <v>1</v>
      </c>
      <c r="E1513" t="s">
        <v>0</v>
      </c>
      <c r="F1513" t="str">
        <f t="shared" si="93"/>
        <v>CCF</v>
      </c>
      <c r="G1513" t="s">
        <v>8149</v>
      </c>
      <c r="H1513" t="s">
        <v>8150</v>
      </c>
      <c r="I1513">
        <v>2376</v>
      </c>
      <c r="J1513">
        <v>2376</v>
      </c>
      <c r="K1513" t="s">
        <v>253</v>
      </c>
      <c r="L1513" t="str">
        <f t="shared" si="94"/>
        <v>NIT</v>
      </c>
      <c r="M1513" t="str">
        <f t="shared" si="95"/>
        <v>06141504911068</v>
      </c>
      <c r="N1513" t="s">
        <v>254</v>
      </c>
      <c r="O1513">
        <v>0</v>
      </c>
      <c r="P1513">
        <v>0</v>
      </c>
      <c r="Q1513">
        <v>10194.6</v>
      </c>
      <c r="R1513">
        <v>1325.298</v>
      </c>
      <c r="S1513">
        <v>0</v>
      </c>
      <c r="T1513">
        <v>0</v>
      </c>
      <c r="U1513">
        <v>11519.898000000001</v>
      </c>
      <c r="V1513">
        <v>0</v>
      </c>
      <c r="W1513" t="s">
        <v>1</v>
      </c>
    </row>
    <row r="1514" spans="1:23">
      <c r="A1514" t="s">
        <v>8563</v>
      </c>
      <c r="B1514" t="str">
        <f t="shared" si="96"/>
        <v>Mayo</v>
      </c>
      <c r="C1514" s="20" t="s">
        <v>8612</v>
      </c>
      <c r="D1514" t="s">
        <v>1</v>
      </c>
      <c r="E1514" t="s">
        <v>0</v>
      </c>
      <c r="F1514" t="str">
        <f t="shared" si="93"/>
        <v>CCF</v>
      </c>
      <c r="G1514" t="s">
        <v>8149</v>
      </c>
      <c r="H1514" t="s">
        <v>8150</v>
      </c>
      <c r="I1514">
        <v>2377</v>
      </c>
      <c r="J1514">
        <v>2377</v>
      </c>
      <c r="K1514" t="s">
        <v>241</v>
      </c>
      <c r="L1514" t="str">
        <f t="shared" si="94"/>
        <v>NIT</v>
      </c>
      <c r="M1514" t="str">
        <f t="shared" si="95"/>
        <v>06021010851016</v>
      </c>
      <c r="N1514" t="s">
        <v>242</v>
      </c>
      <c r="O1514">
        <v>0</v>
      </c>
      <c r="P1514">
        <v>0</v>
      </c>
      <c r="Q1514">
        <v>495.45</v>
      </c>
      <c r="R1514">
        <v>64.408500000000004</v>
      </c>
      <c r="S1514">
        <v>0</v>
      </c>
      <c r="T1514">
        <v>0</v>
      </c>
      <c r="U1514">
        <v>559.85850000000005</v>
      </c>
      <c r="V1514">
        <v>0</v>
      </c>
      <c r="W1514" t="s">
        <v>1</v>
      </c>
    </row>
    <row r="1515" spans="1:23">
      <c r="A1515" t="s">
        <v>8563</v>
      </c>
      <c r="B1515" t="str">
        <f t="shared" si="96"/>
        <v>Mayo</v>
      </c>
      <c r="C1515" s="20" t="s">
        <v>8612</v>
      </c>
      <c r="D1515" t="s">
        <v>1</v>
      </c>
      <c r="E1515" t="s">
        <v>0</v>
      </c>
      <c r="F1515" t="str">
        <f t="shared" si="93"/>
        <v>CCF</v>
      </c>
      <c r="G1515" t="s">
        <v>8149</v>
      </c>
      <c r="H1515" t="s">
        <v>8150</v>
      </c>
      <c r="I1515">
        <v>2378</v>
      </c>
      <c r="J1515">
        <v>2378</v>
      </c>
      <c r="K1515" t="s">
        <v>435</v>
      </c>
      <c r="L1515" t="str">
        <f t="shared" si="94"/>
        <v>NIT</v>
      </c>
      <c r="M1515" t="str">
        <f t="shared" si="95"/>
        <v>06130407761017</v>
      </c>
      <c r="N1515" t="s">
        <v>436</v>
      </c>
      <c r="O1515">
        <v>0</v>
      </c>
      <c r="P1515">
        <v>0</v>
      </c>
      <c r="Q1515">
        <v>361.06</v>
      </c>
      <c r="R1515">
        <v>46.937800000000003</v>
      </c>
      <c r="S1515">
        <v>0</v>
      </c>
      <c r="T1515">
        <v>0</v>
      </c>
      <c r="U1515">
        <v>407.99779999999998</v>
      </c>
      <c r="V1515">
        <v>0</v>
      </c>
      <c r="W1515" t="s">
        <v>1</v>
      </c>
    </row>
    <row r="1516" spans="1:23">
      <c r="A1516" t="s">
        <v>8563</v>
      </c>
      <c r="B1516" t="str">
        <f t="shared" si="96"/>
        <v>Mayo</v>
      </c>
      <c r="C1516" s="20" t="s">
        <v>8612</v>
      </c>
      <c r="D1516" t="s">
        <v>1</v>
      </c>
      <c r="E1516" t="s">
        <v>0</v>
      </c>
      <c r="F1516" t="str">
        <f t="shared" si="93"/>
        <v>CCF</v>
      </c>
      <c r="G1516" t="s">
        <v>8149</v>
      </c>
      <c r="H1516" t="s">
        <v>8150</v>
      </c>
      <c r="I1516">
        <v>2379</v>
      </c>
      <c r="J1516">
        <v>2379</v>
      </c>
      <c r="K1516" t="s">
        <v>457</v>
      </c>
      <c r="L1516" t="str">
        <f t="shared" si="94"/>
        <v>NIT</v>
      </c>
      <c r="M1516" t="str">
        <f t="shared" si="95"/>
        <v>06142706001019</v>
      </c>
      <c r="N1516" t="s">
        <v>458</v>
      </c>
      <c r="O1516">
        <v>0</v>
      </c>
      <c r="P1516">
        <v>0</v>
      </c>
      <c r="Q1516">
        <v>11553.88</v>
      </c>
      <c r="R1516">
        <v>1502.0044</v>
      </c>
      <c r="S1516">
        <v>0</v>
      </c>
      <c r="T1516">
        <v>0</v>
      </c>
      <c r="U1516">
        <v>13055.884399999999</v>
      </c>
      <c r="V1516">
        <v>0</v>
      </c>
      <c r="W1516" t="s">
        <v>1</v>
      </c>
    </row>
    <row r="1517" spans="1:23">
      <c r="A1517" t="s">
        <v>8563</v>
      </c>
      <c r="B1517" t="str">
        <f t="shared" si="96"/>
        <v>Mayo</v>
      </c>
      <c r="C1517" s="20" t="s">
        <v>8612</v>
      </c>
      <c r="D1517" t="s">
        <v>1</v>
      </c>
      <c r="E1517" t="s">
        <v>0</v>
      </c>
      <c r="F1517" t="str">
        <f t="shared" si="93"/>
        <v>CCF</v>
      </c>
      <c r="G1517" t="s">
        <v>8149</v>
      </c>
      <c r="H1517" t="s">
        <v>8150</v>
      </c>
      <c r="I1517">
        <v>2380</v>
      </c>
      <c r="J1517">
        <v>2380</v>
      </c>
      <c r="K1517" t="s">
        <v>8534</v>
      </c>
      <c r="L1517" t="str">
        <f t="shared" si="94"/>
        <v>NIT</v>
      </c>
      <c r="M1517" t="str">
        <f t="shared" si="95"/>
        <v>13121510580012</v>
      </c>
      <c r="N1517" t="s">
        <v>8535</v>
      </c>
      <c r="O1517">
        <v>0</v>
      </c>
      <c r="P1517">
        <v>0</v>
      </c>
      <c r="Q1517">
        <v>721.2</v>
      </c>
      <c r="R1517">
        <v>93.756000000000014</v>
      </c>
      <c r="S1517">
        <v>0</v>
      </c>
      <c r="T1517">
        <v>0</v>
      </c>
      <c r="U1517">
        <v>814.95600000000002</v>
      </c>
      <c r="V1517">
        <v>0</v>
      </c>
      <c r="W1517" t="s">
        <v>1</v>
      </c>
    </row>
    <row r="1518" spans="1:23">
      <c r="A1518" t="s">
        <v>8563</v>
      </c>
      <c r="B1518" t="str">
        <f t="shared" si="96"/>
        <v>Mayo</v>
      </c>
      <c r="C1518" s="20" t="s">
        <v>8612</v>
      </c>
      <c r="D1518" t="s">
        <v>1</v>
      </c>
      <c r="E1518" t="s">
        <v>0</v>
      </c>
      <c r="F1518" t="str">
        <f t="shared" si="93"/>
        <v>CCF</v>
      </c>
      <c r="G1518" t="s">
        <v>8149</v>
      </c>
      <c r="H1518" t="s">
        <v>8150</v>
      </c>
      <c r="I1518">
        <v>2381</v>
      </c>
      <c r="J1518">
        <v>2381</v>
      </c>
      <c r="K1518" t="s">
        <v>8413</v>
      </c>
      <c r="L1518" t="str">
        <f t="shared" si="94"/>
        <v>NIT</v>
      </c>
      <c r="M1518" t="str">
        <f t="shared" si="95"/>
        <v>11210502330012</v>
      </c>
      <c r="N1518" t="s">
        <v>8414</v>
      </c>
      <c r="O1518">
        <v>0</v>
      </c>
      <c r="P1518">
        <v>0</v>
      </c>
      <c r="Q1518">
        <v>470.97</v>
      </c>
      <c r="R1518">
        <v>61.226100000000002</v>
      </c>
      <c r="S1518">
        <v>0</v>
      </c>
      <c r="T1518">
        <v>0</v>
      </c>
      <c r="U1518">
        <v>532.1961</v>
      </c>
      <c r="V1518">
        <v>0</v>
      </c>
      <c r="W1518" t="s">
        <v>1</v>
      </c>
    </row>
    <row r="1519" spans="1:23">
      <c r="A1519" t="s">
        <v>8563</v>
      </c>
      <c r="B1519" t="str">
        <f t="shared" si="96"/>
        <v>Mayo</v>
      </c>
      <c r="C1519" s="20" t="s">
        <v>8612</v>
      </c>
      <c r="D1519" t="s">
        <v>1</v>
      </c>
      <c r="E1519" t="s">
        <v>0</v>
      </c>
      <c r="F1519" t="str">
        <f t="shared" si="93"/>
        <v>CCF</v>
      </c>
      <c r="G1519" t="s">
        <v>8149</v>
      </c>
      <c r="H1519" t="s">
        <v>8150</v>
      </c>
      <c r="I1519">
        <v>2382</v>
      </c>
      <c r="J1519">
        <v>2382</v>
      </c>
      <c r="K1519" t="s">
        <v>8165</v>
      </c>
      <c r="L1519" t="str">
        <f t="shared" si="94"/>
        <v>NIT</v>
      </c>
      <c r="M1519" t="str">
        <f t="shared" si="95"/>
        <v>14051503791010</v>
      </c>
      <c r="N1519" t="s">
        <v>8166</v>
      </c>
      <c r="O1519">
        <v>0</v>
      </c>
      <c r="P1519">
        <v>0</v>
      </c>
      <c r="Q1519">
        <v>470.97</v>
      </c>
      <c r="R1519">
        <v>61.226100000000002</v>
      </c>
      <c r="S1519">
        <v>0</v>
      </c>
      <c r="T1519">
        <v>0</v>
      </c>
      <c r="U1519">
        <v>532.1961</v>
      </c>
      <c r="V1519">
        <v>0</v>
      </c>
      <c r="W1519" t="s">
        <v>1</v>
      </c>
    </row>
    <row r="1520" spans="1:23">
      <c r="A1520" t="s">
        <v>8563</v>
      </c>
      <c r="B1520" t="str">
        <f t="shared" si="96"/>
        <v>Mayo</v>
      </c>
      <c r="C1520" s="20" t="s">
        <v>8612</v>
      </c>
      <c r="D1520" t="s">
        <v>1</v>
      </c>
      <c r="E1520" t="s">
        <v>0</v>
      </c>
      <c r="F1520" t="str">
        <f t="shared" si="93"/>
        <v>CCF</v>
      </c>
      <c r="G1520" t="s">
        <v>8149</v>
      </c>
      <c r="H1520" t="s">
        <v>8150</v>
      </c>
      <c r="I1520">
        <v>2383</v>
      </c>
      <c r="J1520">
        <v>2383</v>
      </c>
      <c r="K1520" t="s">
        <v>303</v>
      </c>
      <c r="L1520" t="str">
        <f t="shared" si="94"/>
        <v>NIT</v>
      </c>
      <c r="M1520" t="str">
        <f t="shared" si="95"/>
        <v>06142707041014</v>
      </c>
      <c r="N1520" t="s">
        <v>304</v>
      </c>
      <c r="O1520">
        <v>0</v>
      </c>
      <c r="P1520">
        <v>0</v>
      </c>
      <c r="Q1520">
        <v>8194.82</v>
      </c>
      <c r="R1520">
        <v>1065.3266000000001</v>
      </c>
      <c r="S1520">
        <v>0</v>
      </c>
      <c r="T1520">
        <v>0</v>
      </c>
      <c r="U1520">
        <v>9260.1466</v>
      </c>
      <c r="V1520">
        <v>0</v>
      </c>
      <c r="W1520" t="s">
        <v>1</v>
      </c>
    </row>
    <row r="1521" spans="1:23">
      <c r="A1521" t="s">
        <v>8563</v>
      </c>
      <c r="B1521" t="str">
        <f t="shared" si="96"/>
        <v>Mayo</v>
      </c>
      <c r="C1521" s="20" t="s">
        <v>8612</v>
      </c>
      <c r="D1521" t="s">
        <v>1</v>
      </c>
      <c r="E1521" t="s">
        <v>0</v>
      </c>
      <c r="F1521" t="str">
        <f t="shared" si="93"/>
        <v>CCF</v>
      </c>
      <c r="G1521" t="s">
        <v>8149</v>
      </c>
      <c r="H1521" t="s">
        <v>8150</v>
      </c>
      <c r="I1521">
        <v>2384</v>
      </c>
      <c r="J1521">
        <v>2384</v>
      </c>
      <c r="K1521" t="s">
        <v>303</v>
      </c>
      <c r="L1521" t="str">
        <f t="shared" si="94"/>
        <v>NIT</v>
      </c>
      <c r="M1521" t="str">
        <f t="shared" si="95"/>
        <v>06142707041014</v>
      </c>
      <c r="N1521" t="s">
        <v>304</v>
      </c>
      <c r="O1521">
        <v>0</v>
      </c>
      <c r="P1521">
        <v>0</v>
      </c>
      <c r="Q1521">
        <v>1739.47</v>
      </c>
      <c r="R1521">
        <v>226.1311</v>
      </c>
      <c r="S1521">
        <v>0</v>
      </c>
      <c r="T1521">
        <v>0</v>
      </c>
      <c r="U1521">
        <v>1965.6011000000001</v>
      </c>
      <c r="V1521">
        <v>0</v>
      </c>
      <c r="W1521" t="s">
        <v>1</v>
      </c>
    </row>
    <row r="1522" spans="1:23">
      <c r="A1522" t="s">
        <v>8563</v>
      </c>
      <c r="B1522" t="str">
        <f t="shared" si="96"/>
        <v>Mayo</v>
      </c>
      <c r="C1522" s="20" t="s">
        <v>8612</v>
      </c>
      <c r="D1522" t="s">
        <v>1</v>
      </c>
      <c r="E1522" t="s">
        <v>0</v>
      </c>
      <c r="F1522" t="str">
        <f t="shared" si="93"/>
        <v>CCF</v>
      </c>
      <c r="G1522" t="s">
        <v>8149</v>
      </c>
      <c r="H1522" t="s">
        <v>8150</v>
      </c>
      <c r="I1522">
        <v>2385</v>
      </c>
      <c r="J1522">
        <v>2385</v>
      </c>
      <c r="K1522" t="s">
        <v>1033</v>
      </c>
      <c r="L1522" t="str">
        <f t="shared" si="94"/>
        <v>NIT</v>
      </c>
      <c r="M1522" t="str">
        <f t="shared" si="95"/>
        <v>11112106931016</v>
      </c>
      <c r="N1522" t="s">
        <v>1034</v>
      </c>
      <c r="O1522">
        <v>0</v>
      </c>
      <c r="P1522">
        <v>0</v>
      </c>
      <c r="Q1522">
        <v>146.96</v>
      </c>
      <c r="R1522">
        <v>19.104800000000001</v>
      </c>
      <c r="S1522">
        <v>0</v>
      </c>
      <c r="T1522">
        <v>0</v>
      </c>
      <c r="U1522">
        <v>166.06480000000002</v>
      </c>
      <c r="V1522">
        <v>0</v>
      </c>
      <c r="W1522" t="s">
        <v>1</v>
      </c>
    </row>
    <row r="1523" spans="1:23">
      <c r="A1523" t="s">
        <v>8563</v>
      </c>
      <c r="B1523" t="str">
        <f t="shared" si="96"/>
        <v>Mayo</v>
      </c>
      <c r="C1523" s="20" t="s">
        <v>8612</v>
      </c>
      <c r="D1523" t="s">
        <v>1</v>
      </c>
      <c r="E1523" t="s">
        <v>0</v>
      </c>
      <c r="F1523" t="str">
        <f t="shared" si="93"/>
        <v>CCF</v>
      </c>
      <c r="G1523" t="s">
        <v>8149</v>
      </c>
      <c r="H1523" t="s">
        <v>8150</v>
      </c>
      <c r="I1523">
        <v>2386</v>
      </c>
      <c r="J1523">
        <v>2386</v>
      </c>
      <c r="K1523" t="s">
        <v>516</v>
      </c>
      <c r="L1523" t="str">
        <f t="shared" si="94"/>
        <v>NIT</v>
      </c>
      <c r="M1523" t="str">
        <f t="shared" si="95"/>
        <v>06142503981484</v>
      </c>
      <c r="N1523" t="s">
        <v>517</v>
      </c>
      <c r="O1523">
        <v>0</v>
      </c>
      <c r="P1523">
        <v>0</v>
      </c>
      <c r="Q1523">
        <v>205.9</v>
      </c>
      <c r="R1523">
        <v>26.767000000000003</v>
      </c>
      <c r="S1523">
        <v>0</v>
      </c>
      <c r="T1523">
        <v>0</v>
      </c>
      <c r="U1523">
        <v>232.667</v>
      </c>
      <c r="V1523">
        <v>0</v>
      </c>
      <c r="W1523" t="s">
        <v>1</v>
      </c>
    </row>
    <row r="1524" spans="1:23">
      <c r="A1524" t="s">
        <v>8563</v>
      </c>
      <c r="B1524" t="str">
        <f t="shared" si="96"/>
        <v>Mayo</v>
      </c>
      <c r="C1524" s="20" t="s">
        <v>8612</v>
      </c>
      <c r="D1524" t="s">
        <v>1</v>
      </c>
      <c r="E1524" t="s">
        <v>0</v>
      </c>
      <c r="F1524" t="str">
        <f t="shared" si="93"/>
        <v>CCF</v>
      </c>
      <c r="G1524" t="s">
        <v>8149</v>
      </c>
      <c r="H1524" t="s">
        <v>8150</v>
      </c>
      <c r="I1524">
        <v>2387</v>
      </c>
      <c r="J1524">
        <v>2387</v>
      </c>
      <c r="K1524" t="s">
        <v>8526</v>
      </c>
      <c r="L1524" t="str">
        <f t="shared" si="94"/>
        <v>NIT</v>
      </c>
      <c r="M1524" t="str">
        <f t="shared" si="95"/>
        <v>12023001771014</v>
      </c>
      <c r="N1524" t="s">
        <v>8527</v>
      </c>
      <c r="O1524">
        <v>0</v>
      </c>
      <c r="P1524">
        <v>0</v>
      </c>
      <c r="Q1524">
        <v>267.07</v>
      </c>
      <c r="R1524">
        <v>34.719099999999997</v>
      </c>
      <c r="S1524">
        <v>0</v>
      </c>
      <c r="T1524">
        <v>0</v>
      </c>
      <c r="U1524">
        <v>301.78909999999996</v>
      </c>
      <c r="V1524">
        <v>0</v>
      </c>
      <c r="W1524" t="s">
        <v>1</v>
      </c>
    </row>
    <row r="1525" spans="1:23">
      <c r="A1525" t="s">
        <v>8563</v>
      </c>
      <c r="B1525" t="str">
        <f t="shared" si="96"/>
        <v>Mayo</v>
      </c>
      <c r="C1525" s="20" t="s">
        <v>8612</v>
      </c>
      <c r="D1525" t="s">
        <v>1</v>
      </c>
      <c r="E1525" t="s">
        <v>0</v>
      </c>
      <c r="F1525" t="str">
        <f t="shared" si="93"/>
        <v>CCF</v>
      </c>
      <c r="G1525" t="s">
        <v>8149</v>
      </c>
      <c r="H1525" t="s">
        <v>8150</v>
      </c>
      <c r="I1525">
        <v>2388</v>
      </c>
      <c r="J1525">
        <v>2388</v>
      </c>
      <c r="K1525" t="s">
        <v>520</v>
      </c>
      <c r="L1525" t="str">
        <f t="shared" si="94"/>
        <v>NIT</v>
      </c>
      <c r="M1525" t="str">
        <f t="shared" si="95"/>
        <v>14081108151016</v>
      </c>
      <c r="N1525" t="s">
        <v>521</v>
      </c>
      <c r="O1525">
        <v>0</v>
      </c>
      <c r="P1525">
        <v>0</v>
      </c>
      <c r="Q1525">
        <v>328.24</v>
      </c>
      <c r="R1525">
        <v>42.671200000000006</v>
      </c>
      <c r="S1525">
        <v>0</v>
      </c>
      <c r="T1525">
        <v>0</v>
      </c>
      <c r="U1525">
        <v>370.91120000000001</v>
      </c>
      <c r="V1525">
        <v>0</v>
      </c>
      <c r="W1525" t="s">
        <v>1</v>
      </c>
    </row>
    <row r="1526" spans="1:23">
      <c r="A1526" t="s">
        <v>8563</v>
      </c>
      <c r="B1526" t="str">
        <f t="shared" si="96"/>
        <v>Mayo</v>
      </c>
      <c r="C1526" s="20" t="s">
        <v>8612</v>
      </c>
      <c r="D1526" t="s">
        <v>1</v>
      </c>
      <c r="E1526" t="s">
        <v>0</v>
      </c>
      <c r="F1526" t="str">
        <f t="shared" si="93"/>
        <v>CCF</v>
      </c>
      <c r="G1526" t="s">
        <v>8149</v>
      </c>
      <c r="H1526" t="s">
        <v>8150</v>
      </c>
      <c r="I1526">
        <v>2389</v>
      </c>
      <c r="J1526">
        <v>2389</v>
      </c>
      <c r="K1526" t="s">
        <v>471</v>
      </c>
      <c r="L1526" t="str">
        <f t="shared" si="94"/>
        <v>NIT</v>
      </c>
      <c r="M1526" t="str">
        <f t="shared" si="95"/>
        <v>06142010671133</v>
      </c>
      <c r="N1526" t="s">
        <v>472</v>
      </c>
      <c r="O1526">
        <v>0</v>
      </c>
      <c r="P1526">
        <v>0</v>
      </c>
      <c r="Q1526">
        <v>61.14</v>
      </c>
      <c r="R1526">
        <v>7.9481999999999999</v>
      </c>
      <c r="S1526">
        <v>0</v>
      </c>
      <c r="T1526">
        <v>0</v>
      </c>
      <c r="U1526">
        <v>69.088200000000001</v>
      </c>
      <c r="V1526">
        <v>0</v>
      </c>
      <c r="W1526" t="s">
        <v>1</v>
      </c>
    </row>
    <row r="1527" spans="1:23">
      <c r="A1527" t="s">
        <v>8563</v>
      </c>
      <c r="B1527" t="str">
        <f t="shared" si="96"/>
        <v>Mayo</v>
      </c>
      <c r="C1527" s="20" t="s">
        <v>8612</v>
      </c>
      <c r="D1527" t="s">
        <v>1</v>
      </c>
      <c r="E1527" t="s">
        <v>0</v>
      </c>
      <c r="F1527" t="str">
        <f t="shared" si="93"/>
        <v>CCF</v>
      </c>
      <c r="G1527" t="s">
        <v>8149</v>
      </c>
      <c r="H1527" t="s">
        <v>8150</v>
      </c>
      <c r="I1527">
        <v>2390</v>
      </c>
      <c r="J1527">
        <v>2390</v>
      </c>
      <c r="K1527" t="s">
        <v>140</v>
      </c>
      <c r="L1527" t="str">
        <f t="shared" si="94"/>
        <v>NIT</v>
      </c>
      <c r="M1527" t="str">
        <f t="shared" si="95"/>
        <v>06142110041021</v>
      </c>
      <c r="N1527" t="s">
        <v>141</v>
      </c>
      <c r="O1527">
        <v>0</v>
      </c>
      <c r="P1527">
        <v>0</v>
      </c>
      <c r="Q1527">
        <v>76.44</v>
      </c>
      <c r="R1527">
        <v>9.9372000000000007</v>
      </c>
      <c r="S1527">
        <v>0</v>
      </c>
      <c r="T1527">
        <v>0</v>
      </c>
      <c r="U1527">
        <v>86.377200000000002</v>
      </c>
      <c r="V1527">
        <v>0</v>
      </c>
      <c r="W1527" t="s">
        <v>1</v>
      </c>
    </row>
    <row r="1528" spans="1:23">
      <c r="A1528" t="s">
        <v>8563</v>
      </c>
      <c r="B1528" t="str">
        <f t="shared" si="96"/>
        <v>Mayo</v>
      </c>
      <c r="C1528" s="20" t="s">
        <v>8612</v>
      </c>
      <c r="D1528" t="s">
        <v>1</v>
      </c>
      <c r="E1528" t="s">
        <v>0</v>
      </c>
      <c r="F1528" t="str">
        <f t="shared" si="93"/>
        <v>CCF</v>
      </c>
      <c r="G1528" t="s">
        <v>8149</v>
      </c>
      <c r="H1528" t="s">
        <v>8150</v>
      </c>
      <c r="I1528">
        <v>2391</v>
      </c>
      <c r="J1528">
        <v>2391</v>
      </c>
      <c r="K1528" t="s">
        <v>118</v>
      </c>
      <c r="L1528" t="str">
        <f t="shared" si="94"/>
        <v>NIT</v>
      </c>
      <c r="M1528" t="str">
        <f t="shared" si="95"/>
        <v>06141106071025</v>
      </c>
      <c r="N1528" t="s">
        <v>119</v>
      </c>
      <c r="O1528">
        <v>0</v>
      </c>
      <c r="P1528">
        <v>0</v>
      </c>
      <c r="Q1528">
        <v>15.33</v>
      </c>
      <c r="R1528">
        <v>1.9929000000000001</v>
      </c>
      <c r="S1528">
        <v>0</v>
      </c>
      <c r="T1528">
        <v>0</v>
      </c>
      <c r="U1528">
        <v>17.322900000000001</v>
      </c>
      <c r="V1528">
        <v>0</v>
      </c>
      <c r="W1528" t="s">
        <v>1</v>
      </c>
    </row>
    <row r="1529" spans="1:23">
      <c r="A1529" t="s">
        <v>8563</v>
      </c>
      <c r="B1529" t="str">
        <f t="shared" si="96"/>
        <v>Mayo</v>
      </c>
      <c r="C1529" s="20" t="s">
        <v>8612</v>
      </c>
      <c r="D1529" t="s">
        <v>1</v>
      </c>
      <c r="E1529" t="s">
        <v>0</v>
      </c>
      <c r="F1529" t="str">
        <f t="shared" si="93"/>
        <v>CCF</v>
      </c>
      <c r="G1529" t="s">
        <v>8149</v>
      </c>
      <c r="H1529" t="s">
        <v>8150</v>
      </c>
      <c r="I1529">
        <v>2392</v>
      </c>
      <c r="J1529">
        <v>2392</v>
      </c>
      <c r="K1529" t="s">
        <v>669</v>
      </c>
      <c r="L1529" t="str">
        <f t="shared" si="94"/>
        <v>NIT</v>
      </c>
      <c r="M1529" t="str">
        <f t="shared" si="95"/>
        <v>02102007761117</v>
      </c>
      <c r="N1529" t="s">
        <v>670</v>
      </c>
      <c r="O1529">
        <v>0</v>
      </c>
      <c r="P1529">
        <v>0</v>
      </c>
      <c r="Q1529">
        <v>124.34</v>
      </c>
      <c r="R1529">
        <v>16.164200000000001</v>
      </c>
      <c r="S1529">
        <v>0</v>
      </c>
      <c r="T1529">
        <v>0</v>
      </c>
      <c r="U1529">
        <v>140.5042</v>
      </c>
      <c r="V1529">
        <v>0</v>
      </c>
      <c r="W1529" t="s">
        <v>1</v>
      </c>
    </row>
    <row r="1530" spans="1:23">
      <c r="A1530" t="s">
        <v>8563</v>
      </c>
      <c r="B1530" t="str">
        <f t="shared" si="96"/>
        <v>Mayo</v>
      </c>
      <c r="C1530" s="20" t="s">
        <v>8612</v>
      </c>
      <c r="D1530" t="s">
        <v>1</v>
      </c>
      <c r="E1530" t="s">
        <v>0</v>
      </c>
      <c r="F1530" t="str">
        <f t="shared" si="93"/>
        <v>CCF</v>
      </c>
      <c r="G1530" t="s">
        <v>8149</v>
      </c>
      <c r="H1530" t="s">
        <v>8150</v>
      </c>
      <c r="I1530">
        <v>2393</v>
      </c>
      <c r="J1530">
        <v>2393</v>
      </c>
      <c r="K1530">
        <v>0</v>
      </c>
      <c r="L1530" t="str">
        <f t="shared" si="94"/>
        <v>DUI</v>
      </c>
      <c r="M1530" t="str">
        <f t="shared" si="95"/>
        <v>013758387</v>
      </c>
      <c r="N1530" t="s">
        <v>714</v>
      </c>
      <c r="O1530">
        <v>0</v>
      </c>
      <c r="P1530">
        <v>0</v>
      </c>
      <c r="Q1530">
        <v>540.74</v>
      </c>
      <c r="R1530">
        <v>70.296199999999999</v>
      </c>
      <c r="S1530">
        <v>0</v>
      </c>
      <c r="T1530">
        <v>0</v>
      </c>
      <c r="U1530">
        <v>611.03620000000001</v>
      </c>
      <c r="V1530" t="s">
        <v>8400</v>
      </c>
      <c r="W1530" t="s">
        <v>1</v>
      </c>
    </row>
    <row r="1531" spans="1:23">
      <c r="A1531" t="s">
        <v>8563</v>
      </c>
      <c r="B1531" t="str">
        <f t="shared" si="96"/>
        <v>Mayo</v>
      </c>
      <c r="C1531" s="20" t="s">
        <v>8612</v>
      </c>
      <c r="D1531" t="s">
        <v>1</v>
      </c>
      <c r="E1531" t="s">
        <v>0</v>
      </c>
      <c r="F1531" t="str">
        <f t="shared" si="93"/>
        <v>CCF</v>
      </c>
      <c r="G1531" t="s">
        <v>8149</v>
      </c>
      <c r="H1531" t="s">
        <v>8150</v>
      </c>
      <c r="I1531">
        <v>2394</v>
      </c>
      <c r="J1531">
        <v>2394</v>
      </c>
      <c r="K1531" t="s">
        <v>499</v>
      </c>
      <c r="L1531" t="str">
        <f t="shared" si="94"/>
        <v>NIT</v>
      </c>
      <c r="M1531" t="str">
        <f t="shared" si="95"/>
        <v>06141611741019</v>
      </c>
      <c r="N1531" t="s">
        <v>500</v>
      </c>
      <c r="O1531">
        <v>0</v>
      </c>
      <c r="P1531">
        <v>0</v>
      </c>
      <c r="Q1531">
        <v>50</v>
      </c>
      <c r="R1531">
        <v>6.5</v>
      </c>
      <c r="S1531">
        <v>0</v>
      </c>
      <c r="T1531">
        <v>0</v>
      </c>
      <c r="U1531">
        <v>56.5</v>
      </c>
      <c r="V1531">
        <v>0</v>
      </c>
      <c r="W1531" t="s">
        <v>1</v>
      </c>
    </row>
    <row r="1532" spans="1:23">
      <c r="A1532" t="s">
        <v>8563</v>
      </c>
      <c r="B1532" t="str">
        <f t="shared" si="96"/>
        <v>Mayo</v>
      </c>
      <c r="C1532" s="20" t="s">
        <v>8612</v>
      </c>
      <c r="D1532" t="s">
        <v>1</v>
      </c>
      <c r="E1532" t="s">
        <v>0</v>
      </c>
      <c r="F1532" t="str">
        <f t="shared" si="93"/>
        <v>CCF</v>
      </c>
      <c r="G1532" t="s">
        <v>8149</v>
      </c>
      <c r="H1532" t="s">
        <v>8150</v>
      </c>
      <c r="I1532">
        <v>2395</v>
      </c>
      <c r="J1532">
        <v>2395</v>
      </c>
      <c r="K1532" t="s">
        <v>325</v>
      </c>
      <c r="L1532" t="str">
        <f t="shared" si="94"/>
        <v>NIT</v>
      </c>
      <c r="M1532" t="str">
        <f t="shared" si="95"/>
        <v>06142809670057</v>
      </c>
      <c r="N1532" t="s">
        <v>326</v>
      </c>
      <c r="O1532">
        <v>0</v>
      </c>
      <c r="P1532">
        <v>0</v>
      </c>
      <c r="Q1532">
        <v>13.5</v>
      </c>
      <c r="R1532">
        <v>1.7550000000000001</v>
      </c>
      <c r="S1532">
        <v>0</v>
      </c>
      <c r="T1532">
        <v>0</v>
      </c>
      <c r="U1532">
        <v>15.255000000000001</v>
      </c>
      <c r="V1532">
        <v>0</v>
      </c>
      <c r="W1532" t="s">
        <v>1</v>
      </c>
    </row>
    <row r="1533" spans="1:23">
      <c r="A1533" t="s">
        <v>8563</v>
      </c>
      <c r="B1533" t="str">
        <f t="shared" si="96"/>
        <v>Mayo</v>
      </c>
      <c r="C1533" s="20" t="s">
        <v>8609</v>
      </c>
      <c r="D1533" t="s">
        <v>1</v>
      </c>
      <c r="E1533" t="s">
        <v>0</v>
      </c>
      <c r="F1533" t="str">
        <f t="shared" si="93"/>
        <v>CCF</v>
      </c>
      <c r="G1533" t="s">
        <v>8149</v>
      </c>
      <c r="H1533" t="s">
        <v>8150</v>
      </c>
      <c r="I1533">
        <v>2396</v>
      </c>
      <c r="J1533">
        <v>2396</v>
      </c>
      <c r="K1533" t="s">
        <v>1208</v>
      </c>
      <c r="L1533" t="str">
        <f t="shared" si="94"/>
        <v>NIT</v>
      </c>
      <c r="M1533" t="str">
        <f t="shared" si="95"/>
        <v>06140903921054</v>
      </c>
      <c r="N1533" t="s">
        <v>1209</v>
      </c>
      <c r="O1533">
        <v>0</v>
      </c>
      <c r="P1533">
        <v>0</v>
      </c>
      <c r="Q1533">
        <v>1019.46</v>
      </c>
      <c r="R1533">
        <v>132.52980000000002</v>
      </c>
      <c r="S1533">
        <v>0</v>
      </c>
      <c r="T1533">
        <v>0</v>
      </c>
      <c r="U1533">
        <v>1151.9898000000001</v>
      </c>
      <c r="V1533">
        <v>0</v>
      </c>
      <c r="W1533" t="s">
        <v>1</v>
      </c>
    </row>
    <row r="1534" spans="1:23">
      <c r="A1534" t="s">
        <v>8563</v>
      </c>
      <c r="B1534" t="str">
        <f t="shared" si="96"/>
        <v>Mayo</v>
      </c>
      <c r="C1534" s="20" t="s">
        <v>8609</v>
      </c>
      <c r="D1534" t="s">
        <v>1</v>
      </c>
      <c r="E1534" t="s">
        <v>0</v>
      </c>
      <c r="F1534" t="str">
        <f t="shared" si="93"/>
        <v>CCF</v>
      </c>
      <c r="G1534" t="s">
        <v>8149</v>
      </c>
      <c r="H1534" t="s">
        <v>8150</v>
      </c>
      <c r="I1534">
        <v>2397</v>
      </c>
      <c r="J1534">
        <v>2397</v>
      </c>
      <c r="K1534" t="s">
        <v>467</v>
      </c>
      <c r="L1534" t="str">
        <f t="shared" si="94"/>
        <v>NIT</v>
      </c>
      <c r="M1534" t="str">
        <f t="shared" si="95"/>
        <v>06140512191060</v>
      </c>
      <c r="N1534" t="s">
        <v>468</v>
      </c>
      <c r="O1534">
        <v>0</v>
      </c>
      <c r="P1534">
        <v>0</v>
      </c>
      <c r="Q1534">
        <v>16.2</v>
      </c>
      <c r="R1534">
        <v>2.1059999999999999</v>
      </c>
      <c r="S1534">
        <v>0</v>
      </c>
      <c r="T1534">
        <v>0</v>
      </c>
      <c r="U1534">
        <v>18.305999999999997</v>
      </c>
      <c r="V1534">
        <v>0</v>
      </c>
      <c r="W1534" t="s">
        <v>1</v>
      </c>
    </row>
    <row r="1535" spans="1:23">
      <c r="A1535" t="s">
        <v>8563</v>
      </c>
      <c r="B1535" t="str">
        <f t="shared" si="96"/>
        <v>Mayo</v>
      </c>
      <c r="C1535" s="20" t="s">
        <v>8609</v>
      </c>
      <c r="D1535" t="s">
        <v>1</v>
      </c>
      <c r="E1535" t="s">
        <v>0</v>
      </c>
      <c r="F1535" t="str">
        <f t="shared" si="93"/>
        <v>CCF</v>
      </c>
      <c r="G1535" t="s">
        <v>8149</v>
      </c>
      <c r="H1535" t="s">
        <v>8150</v>
      </c>
      <c r="I1535">
        <v>2398</v>
      </c>
      <c r="J1535">
        <v>2398</v>
      </c>
      <c r="K1535" t="s">
        <v>257</v>
      </c>
      <c r="L1535" t="str">
        <f t="shared" si="94"/>
        <v>NIT</v>
      </c>
      <c r="M1535" t="str">
        <f t="shared" si="95"/>
        <v>06141609750022</v>
      </c>
      <c r="N1535" t="s">
        <v>258</v>
      </c>
      <c r="O1535">
        <v>0</v>
      </c>
      <c r="P1535">
        <v>0</v>
      </c>
      <c r="Q1535">
        <v>133.6</v>
      </c>
      <c r="R1535">
        <v>17.367999999999999</v>
      </c>
      <c r="S1535">
        <v>0</v>
      </c>
      <c r="T1535">
        <v>0</v>
      </c>
      <c r="U1535">
        <v>150.96799999999999</v>
      </c>
      <c r="V1535">
        <v>0</v>
      </c>
      <c r="W1535" t="s">
        <v>1</v>
      </c>
    </row>
    <row r="1536" spans="1:23">
      <c r="A1536" t="s">
        <v>8563</v>
      </c>
      <c r="B1536" t="str">
        <f t="shared" si="96"/>
        <v>Mayo</v>
      </c>
      <c r="C1536" s="20" t="s">
        <v>8609</v>
      </c>
      <c r="D1536" t="s">
        <v>1</v>
      </c>
      <c r="E1536" t="s">
        <v>0</v>
      </c>
      <c r="F1536" t="str">
        <f t="shared" si="93"/>
        <v>CCF</v>
      </c>
      <c r="G1536" t="s">
        <v>8149</v>
      </c>
      <c r="H1536" t="s">
        <v>8150</v>
      </c>
      <c r="I1536">
        <v>2399</v>
      </c>
      <c r="J1536">
        <v>2399</v>
      </c>
      <c r="K1536" t="s">
        <v>323</v>
      </c>
      <c r="L1536" t="str">
        <f t="shared" si="94"/>
        <v>NIT</v>
      </c>
      <c r="M1536" t="str">
        <f t="shared" si="95"/>
        <v>06142505771037</v>
      </c>
      <c r="N1536" t="s">
        <v>324</v>
      </c>
      <c r="O1536">
        <v>0</v>
      </c>
      <c r="P1536">
        <v>0</v>
      </c>
      <c r="Q1536">
        <v>14</v>
      </c>
      <c r="R1536">
        <v>1.82</v>
      </c>
      <c r="S1536">
        <v>0</v>
      </c>
      <c r="T1536">
        <v>0</v>
      </c>
      <c r="U1536">
        <v>15.82</v>
      </c>
      <c r="V1536">
        <v>0</v>
      </c>
      <c r="W1536" t="s">
        <v>1</v>
      </c>
    </row>
    <row r="1537" spans="1:23">
      <c r="A1537" t="s">
        <v>8563</v>
      </c>
      <c r="B1537" t="str">
        <f t="shared" si="96"/>
        <v>Mayo</v>
      </c>
      <c r="C1537" s="20" t="s">
        <v>8609</v>
      </c>
      <c r="D1537" t="s">
        <v>1</v>
      </c>
      <c r="E1537" t="s">
        <v>0</v>
      </c>
      <c r="F1537" t="str">
        <f t="shared" si="93"/>
        <v>CCF</v>
      </c>
      <c r="G1537" t="s">
        <v>8149</v>
      </c>
      <c r="H1537" t="s">
        <v>8150</v>
      </c>
      <c r="I1537">
        <v>2400</v>
      </c>
      <c r="J1537">
        <v>2400</v>
      </c>
      <c r="K1537" t="s">
        <v>118</v>
      </c>
      <c r="L1537" t="str">
        <f t="shared" si="94"/>
        <v>NIT</v>
      </c>
      <c r="M1537" t="str">
        <f t="shared" si="95"/>
        <v>06141106071025</v>
      </c>
      <c r="N1537" t="s">
        <v>119</v>
      </c>
      <c r="O1537">
        <v>0</v>
      </c>
      <c r="P1537">
        <v>0</v>
      </c>
      <c r="Q1537">
        <v>120.78</v>
      </c>
      <c r="R1537">
        <v>15.701400000000001</v>
      </c>
      <c r="S1537">
        <v>0</v>
      </c>
      <c r="T1537">
        <v>0</v>
      </c>
      <c r="U1537">
        <v>136.48140000000001</v>
      </c>
      <c r="V1537">
        <v>0</v>
      </c>
      <c r="W1537" t="s">
        <v>1</v>
      </c>
    </row>
    <row r="1538" spans="1:23">
      <c r="A1538" t="s">
        <v>8563</v>
      </c>
      <c r="B1538" t="str">
        <f t="shared" si="96"/>
        <v>Mayo</v>
      </c>
      <c r="C1538" s="20" t="s">
        <v>8609</v>
      </c>
      <c r="D1538" t="s">
        <v>1</v>
      </c>
      <c r="E1538" t="s">
        <v>0</v>
      </c>
      <c r="F1538" t="str">
        <f t="shared" si="93"/>
        <v>CCF</v>
      </c>
      <c r="G1538" t="s">
        <v>8149</v>
      </c>
      <c r="H1538" t="s">
        <v>8150</v>
      </c>
      <c r="I1538">
        <v>2401</v>
      </c>
      <c r="J1538">
        <v>2401</v>
      </c>
      <c r="K1538" t="s">
        <v>469</v>
      </c>
      <c r="L1538" t="str">
        <f t="shared" si="94"/>
        <v>NIT</v>
      </c>
      <c r="M1538" t="str">
        <f t="shared" si="95"/>
        <v>06142304131030</v>
      </c>
      <c r="N1538" t="s">
        <v>470</v>
      </c>
      <c r="O1538">
        <v>0</v>
      </c>
      <c r="P1538">
        <v>0</v>
      </c>
      <c r="Q1538">
        <v>53.25</v>
      </c>
      <c r="R1538">
        <v>6.9225000000000003</v>
      </c>
      <c r="S1538">
        <v>0</v>
      </c>
      <c r="T1538">
        <v>0</v>
      </c>
      <c r="U1538">
        <v>60.172499999999999</v>
      </c>
      <c r="V1538">
        <v>0</v>
      </c>
      <c r="W1538" t="s">
        <v>1</v>
      </c>
    </row>
    <row r="1539" spans="1:23">
      <c r="A1539" t="s">
        <v>8563</v>
      </c>
      <c r="B1539" t="str">
        <f t="shared" si="96"/>
        <v>Mayo</v>
      </c>
      <c r="C1539" s="20" t="s">
        <v>8609</v>
      </c>
      <c r="D1539" t="s">
        <v>1</v>
      </c>
      <c r="E1539" t="s">
        <v>0</v>
      </c>
      <c r="F1539" t="str">
        <f t="shared" ref="F1539:F1602" si="97">IF(E1539="05","Nota de crédito","CCF")</f>
        <v>CCF</v>
      </c>
      <c r="G1539" t="s">
        <v>8149</v>
      </c>
      <c r="H1539" t="s">
        <v>8150</v>
      </c>
      <c r="I1539">
        <v>2402</v>
      </c>
      <c r="J1539">
        <v>2402</v>
      </c>
      <c r="K1539" t="s">
        <v>8610</v>
      </c>
      <c r="L1539" t="str">
        <f t="shared" ref="L1539:L1602" si="98">IF(K1539=0,"DUI","NIT")</f>
        <v>NIT</v>
      </c>
      <c r="M1539" t="str">
        <f t="shared" ref="M1539:M1602" si="99">IF(K1539=0,V1539,K1539)</f>
        <v>05110211861051</v>
      </c>
      <c r="N1539" t="s">
        <v>8611</v>
      </c>
      <c r="O1539">
        <v>0</v>
      </c>
      <c r="P1539">
        <v>0</v>
      </c>
      <c r="Q1539">
        <v>101.94</v>
      </c>
      <c r="R1539">
        <v>13.2522</v>
      </c>
      <c r="S1539">
        <v>0</v>
      </c>
      <c r="T1539">
        <v>0</v>
      </c>
      <c r="U1539">
        <v>115.1922</v>
      </c>
      <c r="V1539">
        <v>0</v>
      </c>
      <c r="W1539" t="s">
        <v>1</v>
      </c>
    </row>
    <row r="1540" spans="1:23">
      <c r="A1540" t="s">
        <v>8563</v>
      </c>
      <c r="B1540" t="str">
        <f t="shared" si="96"/>
        <v>Mayo</v>
      </c>
      <c r="C1540" s="20" t="s">
        <v>8609</v>
      </c>
      <c r="D1540" t="s">
        <v>1</v>
      </c>
      <c r="E1540" t="s">
        <v>0</v>
      </c>
      <c r="F1540" t="str">
        <f t="shared" si="97"/>
        <v>CCF</v>
      </c>
      <c r="G1540" t="s">
        <v>8149</v>
      </c>
      <c r="H1540" t="s">
        <v>8150</v>
      </c>
      <c r="I1540">
        <v>2403</v>
      </c>
      <c r="J1540">
        <v>2403</v>
      </c>
      <c r="K1540" t="s">
        <v>727</v>
      </c>
      <c r="L1540" t="str">
        <f t="shared" si="98"/>
        <v>NIT</v>
      </c>
      <c r="M1540" t="str">
        <f t="shared" si="99"/>
        <v>01011702691031</v>
      </c>
      <c r="N1540" t="s">
        <v>728</v>
      </c>
      <c r="O1540">
        <v>0</v>
      </c>
      <c r="P1540">
        <v>0</v>
      </c>
      <c r="Q1540">
        <v>611.67999999999995</v>
      </c>
      <c r="R1540">
        <v>79.5184</v>
      </c>
      <c r="S1540">
        <v>0</v>
      </c>
      <c r="T1540">
        <v>0</v>
      </c>
      <c r="U1540">
        <v>691.19839999999999</v>
      </c>
      <c r="V1540">
        <v>0</v>
      </c>
      <c r="W1540" t="s">
        <v>1</v>
      </c>
    </row>
    <row r="1541" spans="1:23">
      <c r="A1541" t="s">
        <v>8563</v>
      </c>
      <c r="B1541" t="str">
        <f t="shared" si="96"/>
        <v>Mayo</v>
      </c>
      <c r="C1541" s="20" t="s">
        <v>8609</v>
      </c>
      <c r="D1541" t="s">
        <v>1</v>
      </c>
      <c r="E1541" t="s">
        <v>0</v>
      </c>
      <c r="F1541" t="str">
        <f t="shared" si="97"/>
        <v>CCF</v>
      </c>
      <c r="G1541" t="s">
        <v>8149</v>
      </c>
      <c r="H1541" t="s">
        <v>8150</v>
      </c>
      <c r="I1541">
        <v>2404</v>
      </c>
      <c r="J1541">
        <v>2404</v>
      </c>
      <c r="K1541" t="s">
        <v>1428</v>
      </c>
      <c r="L1541" t="str">
        <f t="shared" si="98"/>
        <v>NIT</v>
      </c>
      <c r="M1541" t="str">
        <f t="shared" si="99"/>
        <v>12170803031019</v>
      </c>
      <c r="N1541" t="s">
        <v>1429</v>
      </c>
      <c r="O1541">
        <v>0</v>
      </c>
      <c r="P1541">
        <v>0</v>
      </c>
      <c r="Q1541">
        <v>468.97</v>
      </c>
      <c r="R1541">
        <v>60.966100000000004</v>
      </c>
      <c r="S1541">
        <v>0</v>
      </c>
      <c r="T1541">
        <v>0</v>
      </c>
      <c r="U1541">
        <v>529.93610000000001</v>
      </c>
      <c r="V1541">
        <v>0</v>
      </c>
      <c r="W1541" t="s">
        <v>1</v>
      </c>
    </row>
    <row r="1542" spans="1:23">
      <c r="A1542" t="s">
        <v>8563</v>
      </c>
      <c r="B1542" t="str">
        <f t="shared" si="96"/>
        <v>Mayo</v>
      </c>
      <c r="C1542" s="20" t="s">
        <v>8609</v>
      </c>
      <c r="D1542" t="s">
        <v>1</v>
      </c>
      <c r="E1542" t="s">
        <v>0</v>
      </c>
      <c r="F1542" t="str">
        <f t="shared" si="97"/>
        <v>CCF</v>
      </c>
      <c r="G1542" t="s">
        <v>8149</v>
      </c>
      <c r="H1542" t="s">
        <v>8150</v>
      </c>
      <c r="I1542">
        <v>2405</v>
      </c>
      <c r="J1542">
        <v>2405</v>
      </c>
      <c r="K1542" t="s">
        <v>351</v>
      </c>
      <c r="L1542" t="str">
        <f t="shared" si="98"/>
        <v>NIT</v>
      </c>
      <c r="M1542" t="str">
        <f t="shared" si="99"/>
        <v>14160704530017</v>
      </c>
      <c r="N1542" t="s">
        <v>352</v>
      </c>
      <c r="O1542">
        <v>0</v>
      </c>
      <c r="P1542">
        <v>0</v>
      </c>
      <c r="Q1542">
        <v>142.72999999999999</v>
      </c>
      <c r="R1542">
        <v>18.5549</v>
      </c>
      <c r="S1542">
        <v>0</v>
      </c>
      <c r="T1542">
        <v>0</v>
      </c>
      <c r="U1542">
        <v>161.28489999999999</v>
      </c>
      <c r="V1542">
        <v>0</v>
      </c>
      <c r="W1542" t="s">
        <v>1</v>
      </c>
    </row>
    <row r="1543" spans="1:23">
      <c r="A1543" t="s">
        <v>8563</v>
      </c>
      <c r="B1543" t="str">
        <f t="shared" si="96"/>
        <v>Mayo</v>
      </c>
      <c r="C1543" s="20" t="s">
        <v>8609</v>
      </c>
      <c r="D1543" t="s">
        <v>1</v>
      </c>
      <c r="E1543" t="s">
        <v>0</v>
      </c>
      <c r="F1543" t="str">
        <f t="shared" si="97"/>
        <v>CCF</v>
      </c>
      <c r="G1543" t="s">
        <v>8149</v>
      </c>
      <c r="H1543" t="s">
        <v>8150</v>
      </c>
      <c r="I1543">
        <v>2406</v>
      </c>
      <c r="J1543">
        <v>2406</v>
      </c>
      <c r="K1543" t="s">
        <v>253</v>
      </c>
      <c r="L1543" t="str">
        <f t="shared" si="98"/>
        <v>NIT</v>
      </c>
      <c r="M1543" t="str">
        <f t="shared" si="99"/>
        <v>06141504911068</v>
      </c>
      <c r="N1543" t="s">
        <v>254</v>
      </c>
      <c r="O1543">
        <v>0</v>
      </c>
      <c r="P1543">
        <v>0</v>
      </c>
      <c r="Q1543">
        <v>8808.14</v>
      </c>
      <c r="R1543">
        <v>1145.0581999999999</v>
      </c>
      <c r="S1543">
        <v>0</v>
      </c>
      <c r="T1543">
        <v>0</v>
      </c>
      <c r="U1543">
        <v>9953.1981999999989</v>
      </c>
      <c r="V1543">
        <v>0</v>
      </c>
      <c r="W1543" t="s">
        <v>1</v>
      </c>
    </row>
    <row r="1544" spans="1:23">
      <c r="A1544" t="s">
        <v>8563</v>
      </c>
      <c r="B1544" t="str">
        <f t="shared" si="96"/>
        <v>Mayo</v>
      </c>
      <c r="C1544" s="20" t="s">
        <v>8609</v>
      </c>
      <c r="D1544" t="s">
        <v>1</v>
      </c>
      <c r="E1544" t="s">
        <v>0</v>
      </c>
      <c r="F1544" t="str">
        <f t="shared" si="97"/>
        <v>CCF</v>
      </c>
      <c r="G1544" t="s">
        <v>8149</v>
      </c>
      <c r="H1544" t="s">
        <v>8150</v>
      </c>
      <c r="I1544">
        <v>2407</v>
      </c>
      <c r="J1544">
        <v>2407</v>
      </c>
      <c r="K1544" t="s">
        <v>677</v>
      </c>
      <c r="L1544" t="str">
        <f t="shared" si="98"/>
        <v>NIT</v>
      </c>
      <c r="M1544" t="str">
        <f t="shared" si="99"/>
        <v>03150203961068</v>
      </c>
      <c r="N1544" t="s">
        <v>678</v>
      </c>
      <c r="O1544">
        <v>0</v>
      </c>
      <c r="P1544">
        <v>0</v>
      </c>
      <c r="Q1544">
        <v>165.12</v>
      </c>
      <c r="R1544">
        <v>21.465600000000002</v>
      </c>
      <c r="S1544">
        <v>0</v>
      </c>
      <c r="T1544">
        <v>0</v>
      </c>
      <c r="U1544">
        <v>186.5856</v>
      </c>
      <c r="V1544">
        <v>0</v>
      </c>
      <c r="W1544" t="s">
        <v>1</v>
      </c>
    </row>
    <row r="1545" spans="1:23">
      <c r="A1545" t="s">
        <v>8563</v>
      </c>
      <c r="B1545" t="str">
        <f t="shared" si="96"/>
        <v>Mayo</v>
      </c>
      <c r="C1545" s="20" t="s">
        <v>8609</v>
      </c>
      <c r="D1545" t="s">
        <v>1</v>
      </c>
      <c r="E1545" t="s">
        <v>0</v>
      </c>
      <c r="F1545" t="str">
        <f t="shared" si="97"/>
        <v>CCF</v>
      </c>
      <c r="G1545" t="s">
        <v>8149</v>
      </c>
      <c r="H1545" t="s">
        <v>8150</v>
      </c>
      <c r="I1545">
        <v>2408</v>
      </c>
      <c r="J1545">
        <v>2408</v>
      </c>
      <c r="K1545">
        <v>0</v>
      </c>
      <c r="L1545" t="str">
        <f t="shared" si="98"/>
        <v>DUI</v>
      </c>
      <c r="M1545" t="str">
        <f t="shared" si="99"/>
        <v>027776787</v>
      </c>
      <c r="N1545" t="s">
        <v>356</v>
      </c>
      <c r="O1545">
        <v>0</v>
      </c>
      <c r="P1545">
        <v>0</v>
      </c>
      <c r="Q1545">
        <v>1406.87</v>
      </c>
      <c r="R1545">
        <v>182.8931</v>
      </c>
      <c r="S1545">
        <v>0</v>
      </c>
      <c r="T1545">
        <v>0</v>
      </c>
      <c r="U1545">
        <v>1589.7630999999999</v>
      </c>
      <c r="V1545" t="s">
        <v>8410</v>
      </c>
      <c r="W1545" t="s">
        <v>1</v>
      </c>
    </row>
    <row r="1546" spans="1:23">
      <c r="A1546" t="s">
        <v>8563</v>
      </c>
      <c r="B1546" t="str">
        <f t="shared" si="96"/>
        <v>Mayo</v>
      </c>
      <c r="C1546" s="20" t="s">
        <v>8609</v>
      </c>
      <c r="D1546" t="s">
        <v>1</v>
      </c>
      <c r="E1546" t="s">
        <v>0</v>
      </c>
      <c r="F1546" t="str">
        <f t="shared" si="97"/>
        <v>CCF</v>
      </c>
      <c r="G1546" t="s">
        <v>8149</v>
      </c>
      <c r="H1546" t="s">
        <v>8150</v>
      </c>
      <c r="I1546">
        <v>2409</v>
      </c>
      <c r="J1546">
        <v>2409</v>
      </c>
      <c r="K1546">
        <v>0</v>
      </c>
      <c r="L1546" t="str">
        <f t="shared" si="98"/>
        <v>DUI</v>
      </c>
      <c r="M1546" t="str">
        <f t="shared" si="99"/>
        <v>025307605</v>
      </c>
      <c r="N1546" t="s">
        <v>464</v>
      </c>
      <c r="O1546">
        <v>0</v>
      </c>
      <c r="P1546">
        <v>0</v>
      </c>
      <c r="Q1546">
        <v>511.74</v>
      </c>
      <c r="R1546">
        <v>66.526200000000003</v>
      </c>
      <c r="S1546">
        <v>0</v>
      </c>
      <c r="T1546">
        <v>0</v>
      </c>
      <c r="U1546">
        <v>578.26620000000003</v>
      </c>
      <c r="V1546" t="s">
        <v>8408</v>
      </c>
      <c r="W1546" t="s">
        <v>1</v>
      </c>
    </row>
    <row r="1547" spans="1:23">
      <c r="A1547" t="s">
        <v>8563</v>
      </c>
      <c r="B1547" t="str">
        <f t="shared" si="96"/>
        <v>Mayo</v>
      </c>
      <c r="C1547" s="20" t="s">
        <v>8609</v>
      </c>
      <c r="D1547" t="s">
        <v>1</v>
      </c>
      <c r="E1547" t="s">
        <v>0</v>
      </c>
      <c r="F1547" t="str">
        <f t="shared" si="97"/>
        <v>CCF</v>
      </c>
      <c r="G1547" t="s">
        <v>8149</v>
      </c>
      <c r="H1547" t="s">
        <v>8150</v>
      </c>
      <c r="I1547">
        <v>2410</v>
      </c>
      <c r="J1547">
        <v>2410</v>
      </c>
      <c r="K1547" t="s">
        <v>830</v>
      </c>
      <c r="L1547" t="str">
        <f t="shared" si="98"/>
        <v>NIT</v>
      </c>
      <c r="M1547" t="str">
        <f t="shared" si="99"/>
        <v>14080405781014</v>
      </c>
      <c r="N1547" t="s">
        <v>831</v>
      </c>
      <c r="O1547">
        <v>0</v>
      </c>
      <c r="P1547">
        <v>0</v>
      </c>
      <c r="Q1547">
        <v>281.93</v>
      </c>
      <c r="R1547">
        <v>36.6509</v>
      </c>
      <c r="S1547">
        <v>0</v>
      </c>
      <c r="T1547">
        <v>0</v>
      </c>
      <c r="U1547">
        <v>318.58089999999999</v>
      </c>
      <c r="V1547">
        <v>0</v>
      </c>
      <c r="W1547" t="s">
        <v>1</v>
      </c>
    </row>
    <row r="1548" spans="1:23">
      <c r="A1548" t="s">
        <v>8563</v>
      </c>
      <c r="B1548" t="str">
        <f t="shared" si="96"/>
        <v>Mayo</v>
      </c>
      <c r="C1548" s="20" t="s">
        <v>8609</v>
      </c>
      <c r="D1548" t="s">
        <v>1</v>
      </c>
      <c r="E1548" t="s">
        <v>0</v>
      </c>
      <c r="F1548" t="str">
        <f t="shared" si="97"/>
        <v>CCF</v>
      </c>
      <c r="G1548" t="s">
        <v>8149</v>
      </c>
      <c r="H1548" t="s">
        <v>8150</v>
      </c>
      <c r="I1548">
        <v>2411</v>
      </c>
      <c r="J1548">
        <v>2411</v>
      </c>
      <c r="K1548" t="s">
        <v>1273</v>
      </c>
      <c r="L1548" t="str">
        <f t="shared" si="98"/>
        <v>NIT</v>
      </c>
      <c r="M1548" t="str">
        <f t="shared" si="99"/>
        <v>05151612191014</v>
      </c>
      <c r="N1548" t="s">
        <v>1274</v>
      </c>
      <c r="O1548">
        <v>0</v>
      </c>
      <c r="P1548">
        <v>0</v>
      </c>
      <c r="Q1548">
        <v>40.79</v>
      </c>
      <c r="R1548">
        <v>5.3026999999999997</v>
      </c>
      <c r="S1548">
        <v>0</v>
      </c>
      <c r="T1548">
        <v>0</v>
      </c>
      <c r="U1548">
        <v>46.092700000000001</v>
      </c>
      <c r="V1548">
        <v>0</v>
      </c>
      <c r="W1548" t="s">
        <v>1</v>
      </c>
    </row>
    <row r="1549" spans="1:23">
      <c r="A1549" t="s">
        <v>8563</v>
      </c>
      <c r="B1549" t="str">
        <f t="shared" si="96"/>
        <v>Mayo</v>
      </c>
      <c r="C1549" s="20" t="s">
        <v>8609</v>
      </c>
      <c r="D1549" t="s">
        <v>1</v>
      </c>
      <c r="E1549" t="s">
        <v>0</v>
      </c>
      <c r="F1549" t="str">
        <f t="shared" si="97"/>
        <v>CCF</v>
      </c>
      <c r="G1549" t="s">
        <v>8149</v>
      </c>
      <c r="H1549" t="s">
        <v>8150</v>
      </c>
      <c r="I1549">
        <v>2412</v>
      </c>
      <c r="J1549">
        <v>2412</v>
      </c>
      <c r="K1549">
        <v>0</v>
      </c>
      <c r="L1549" t="str">
        <f t="shared" si="98"/>
        <v>DUI</v>
      </c>
      <c r="M1549" t="str">
        <f t="shared" si="99"/>
        <v>007419331</v>
      </c>
      <c r="N1549" t="s">
        <v>346</v>
      </c>
      <c r="O1549">
        <v>0</v>
      </c>
      <c r="P1549">
        <v>0</v>
      </c>
      <c r="Q1549">
        <v>34.75</v>
      </c>
      <c r="R1549">
        <v>4.5175000000000001</v>
      </c>
      <c r="S1549">
        <v>0</v>
      </c>
      <c r="T1549">
        <v>0</v>
      </c>
      <c r="U1549">
        <v>39.267499999999998</v>
      </c>
      <c r="V1549" t="s">
        <v>8387</v>
      </c>
      <c r="W1549" t="s">
        <v>1</v>
      </c>
    </row>
    <row r="1550" spans="1:23">
      <c r="A1550" t="s">
        <v>8563</v>
      </c>
      <c r="B1550" t="str">
        <f t="shared" si="96"/>
        <v>Mayo</v>
      </c>
      <c r="C1550" s="20" t="s">
        <v>8609</v>
      </c>
      <c r="D1550" t="s">
        <v>1</v>
      </c>
      <c r="E1550" t="s">
        <v>0</v>
      </c>
      <c r="F1550" t="str">
        <f t="shared" si="97"/>
        <v>CCF</v>
      </c>
      <c r="G1550" t="s">
        <v>8149</v>
      </c>
      <c r="H1550" t="s">
        <v>8150</v>
      </c>
      <c r="I1550">
        <v>2413</v>
      </c>
      <c r="J1550">
        <v>2413</v>
      </c>
      <c r="K1550">
        <v>0</v>
      </c>
      <c r="L1550" t="str">
        <f t="shared" si="98"/>
        <v>DUI</v>
      </c>
      <c r="M1550" t="str">
        <f t="shared" si="99"/>
        <v>007419331</v>
      </c>
      <c r="N1550" t="s">
        <v>346</v>
      </c>
      <c r="O1550">
        <v>0</v>
      </c>
      <c r="P1550">
        <v>0</v>
      </c>
      <c r="Q1550">
        <v>6.96</v>
      </c>
      <c r="R1550">
        <v>0.90480000000000005</v>
      </c>
      <c r="S1550">
        <v>0</v>
      </c>
      <c r="T1550">
        <v>0</v>
      </c>
      <c r="U1550">
        <v>7.8647999999999998</v>
      </c>
      <c r="V1550" t="s">
        <v>8387</v>
      </c>
      <c r="W1550" t="s">
        <v>1</v>
      </c>
    </row>
    <row r="1551" spans="1:23">
      <c r="A1551" t="s">
        <v>8563</v>
      </c>
      <c r="B1551" t="str">
        <f t="shared" si="96"/>
        <v>Mayo</v>
      </c>
      <c r="C1551" s="20" t="s">
        <v>8609</v>
      </c>
      <c r="D1551" t="s">
        <v>1</v>
      </c>
      <c r="E1551" t="s">
        <v>0</v>
      </c>
      <c r="F1551" t="str">
        <f t="shared" si="97"/>
        <v>CCF</v>
      </c>
      <c r="G1551" t="s">
        <v>8149</v>
      </c>
      <c r="H1551" t="s">
        <v>8150</v>
      </c>
      <c r="I1551">
        <v>2414</v>
      </c>
      <c r="J1551">
        <v>2414</v>
      </c>
      <c r="K1551">
        <v>0</v>
      </c>
      <c r="L1551" t="str">
        <f t="shared" si="98"/>
        <v>DUI</v>
      </c>
      <c r="M1551" t="str">
        <f t="shared" si="99"/>
        <v>005583029</v>
      </c>
      <c r="N1551" t="s">
        <v>1335</v>
      </c>
      <c r="O1551">
        <v>0</v>
      </c>
      <c r="P1551">
        <v>0</v>
      </c>
      <c r="Q1551">
        <v>249.22</v>
      </c>
      <c r="R1551">
        <v>32.398600000000002</v>
      </c>
      <c r="S1551">
        <v>0</v>
      </c>
      <c r="T1551">
        <v>0</v>
      </c>
      <c r="U1551">
        <v>281.61860000000001</v>
      </c>
      <c r="V1551" t="s">
        <v>8452</v>
      </c>
      <c r="W1551" t="s">
        <v>1</v>
      </c>
    </row>
    <row r="1552" spans="1:23">
      <c r="A1552" t="s">
        <v>8563</v>
      </c>
      <c r="B1552" t="str">
        <f t="shared" si="96"/>
        <v>Mayo</v>
      </c>
      <c r="C1552" s="20" t="s">
        <v>8609</v>
      </c>
      <c r="D1552" t="s">
        <v>1</v>
      </c>
      <c r="E1552" t="s">
        <v>0</v>
      </c>
      <c r="F1552" t="str">
        <f t="shared" si="97"/>
        <v>CCF</v>
      </c>
      <c r="G1552" t="s">
        <v>8149</v>
      </c>
      <c r="H1552" t="s">
        <v>8150</v>
      </c>
      <c r="I1552">
        <v>2415</v>
      </c>
      <c r="J1552">
        <v>2415</v>
      </c>
      <c r="K1552" t="s">
        <v>483</v>
      </c>
      <c r="L1552" t="str">
        <f t="shared" si="98"/>
        <v>NIT</v>
      </c>
      <c r="M1552" t="str">
        <f t="shared" si="99"/>
        <v>14072506831010</v>
      </c>
      <c r="N1552" t="s">
        <v>484</v>
      </c>
      <c r="O1552">
        <v>0</v>
      </c>
      <c r="P1552">
        <v>0</v>
      </c>
      <c r="Q1552">
        <v>205.9</v>
      </c>
      <c r="R1552">
        <v>26.767000000000003</v>
      </c>
      <c r="S1552">
        <v>0</v>
      </c>
      <c r="T1552">
        <v>0</v>
      </c>
      <c r="U1552">
        <v>232.667</v>
      </c>
      <c r="V1552">
        <v>0</v>
      </c>
      <c r="W1552" t="s">
        <v>1</v>
      </c>
    </row>
    <row r="1553" spans="1:23">
      <c r="A1553" t="s">
        <v>8563</v>
      </c>
      <c r="B1553" t="str">
        <f t="shared" si="96"/>
        <v>Mayo</v>
      </c>
      <c r="C1553" s="20" t="s">
        <v>8609</v>
      </c>
      <c r="D1553" t="s">
        <v>1</v>
      </c>
      <c r="E1553" t="s">
        <v>0</v>
      </c>
      <c r="F1553" t="str">
        <f t="shared" si="97"/>
        <v>CCF</v>
      </c>
      <c r="G1553" t="s">
        <v>8149</v>
      </c>
      <c r="H1553" t="s">
        <v>8150</v>
      </c>
      <c r="I1553">
        <v>2416</v>
      </c>
      <c r="J1553">
        <v>2416</v>
      </c>
      <c r="K1553" t="s">
        <v>118</v>
      </c>
      <c r="L1553" t="str">
        <f t="shared" si="98"/>
        <v>NIT</v>
      </c>
      <c r="M1553" t="str">
        <f t="shared" si="99"/>
        <v>06141106071025</v>
      </c>
      <c r="N1553" t="s">
        <v>119</v>
      </c>
      <c r="O1553">
        <v>0</v>
      </c>
      <c r="P1553">
        <v>0</v>
      </c>
      <c r="Q1553">
        <v>29</v>
      </c>
      <c r="R1553">
        <v>3.77</v>
      </c>
      <c r="S1553">
        <v>0</v>
      </c>
      <c r="T1553">
        <v>0</v>
      </c>
      <c r="U1553">
        <v>32.770000000000003</v>
      </c>
      <c r="V1553">
        <v>0</v>
      </c>
      <c r="W1553" t="s">
        <v>1</v>
      </c>
    </row>
    <row r="1554" spans="1:23">
      <c r="A1554" t="s">
        <v>8563</v>
      </c>
      <c r="B1554" t="str">
        <f t="shared" si="96"/>
        <v>Mayo</v>
      </c>
      <c r="C1554" s="20" t="s">
        <v>8609</v>
      </c>
      <c r="D1554" t="s">
        <v>1</v>
      </c>
      <c r="E1554" t="s">
        <v>0</v>
      </c>
      <c r="F1554" t="str">
        <f t="shared" si="97"/>
        <v>CCF</v>
      </c>
      <c r="G1554" t="s">
        <v>8149</v>
      </c>
      <c r="H1554" t="s">
        <v>8150</v>
      </c>
      <c r="I1554">
        <v>2417</v>
      </c>
      <c r="J1554">
        <v>2417</v>
      </c>
      <c r="K1554" t="s">
        <v>741</v>
      </c>
      <c r="L1554" t="str">
        <f t="shared" si="98"/>
        <v>NIT</v>
      </c>
      <c r="M1554" t="str">
        <f t="shared" si="99"/>
        <v>06141502911052</v>
      </c>
      <c r="N1554" t="s">
        <v>742</v>
      </c>
      <c r="O1554">
        <v>0</v>
      </c>
      <c r="P1554">
        <v>0</v>
      </c>
      <c r="Q1554">
        <v>288.44</v>
      </c>
      <c r="R1554">
        <v>37.497199999999999</v>
      </c>
      <c r="S1554">
        <v>0</v>
      </c>
      <c r="T1554">
        <v>0</v>
      </c>
      <c r="U1554">
        <v>325.93720000000002</v>
      </c>
      <c r="V1554">
        <v>0</v>
      </c>
      <c r="W1554" t="s">
        <v>1</v>
      </c>
    </row>
    <row r="1555" spans="1:23">
      <c r="A1555" t="s">
        <v>8563</v>
      </c>
      <c r="B1555" t="str">
        <f t="shared" si="96"/>
        <v>Mayo</v>
      </c>
      <c r="C1555" s="20" t="s">
        <v>8609</v>
      </c>
      <c r="D1555" t="s">
        <v>1</v>
      </c>
      <c r="E1555" t="s">
        <v>0</v>
      </c>
      <c r="F1555" t="str">
        <f t="shared" si="97"/>
        <v>CCF</v>
      </c>
      <c r="G1555" t="s">
        <v>8149</v>
      </c>
      <c r="H1555" t="s">
        <v>8150</v>
      </c>
      <c r="I1555">
        <v>2418</v>
      </c>
      <c r="J1555">
        <v>2418</v>
      </c>
      <c r="K1555" t="s">
        <v>347</v>
      </c>
      <c r="L1555" t="str">
        <f t="shared" si="98"/>
        <v>NIT</v>
      </c>
      <c r="M1555" t="str">
        <f t="shared" si="99"/>
        <v>06141106041029</v>
      </c>
      <c r="N1555" t="s">
        <v>348</v>
      </c>
      <c r="O1555">
        <v>0</v>
      </c>
      <c r="P1555">
        <v>0</v>
      </c>
      <c r="Q1555">
        <v>61.15</v>
      </c>
      <c r="R1555">
        <v>7.9495000000000005</v>
      </c>
      <c r="S1555">
        <v>0</v>
      </c>
      <c r="T1555">
        <v>0</v>
      </c>
      <c r="U1555">
        <v>69.099500000000006</v>
      </c>
      <c r="V1555">
        <v>0</v>
      </c>
      <c r="W1555" t="s">
        <v>1</v>
      </c>
    </row>
    <row r="1556" spans="1:23">
      <c r="A1556" t="s">
        <v>8563</v>
      </c>
      <c r="B1556" t="str">
        <f t="shared" si="96"/>
        <v>Mayo</v>
      </c>
      <c r="C1556" s="20" t="s">
        <v>8609</v>
      </c>
      <c r="D1556" t="s">
        <v>1</v>
      </c>
      <c r="E1556" t="s">
        <v>0</v>
      </c>
      <c r="F1556" t="str">
        <f t="shared" si="97"/>
        <v>CCF</v>
      </c>
      <c r="G1556" t="s">
        <v>8149</v>
      </c>
      <c r="H1556" t="s">
        <v>8150</v>
      </c>
      <c r="I1556">
        <v>2420</v>
      </c>
      <c r="J1556">
        <v>2420</v>
      </c>
      <c r="K1556" t="s">
        <v>255</v>
      </c>
      <c r="L1556" t="str">
        <f t="shared" si="98"/>
        <v>NIT</v>
      </c>
      <c r="M1556" t="str">
        <f t="shared" si="99"/>
        <v>12170106061015</v>
      </c>
      <c r="N1556" t="s">
        <v>256</v>
      </c>
      <c r="O1556">
        <v>0</v>
      </c>
      <c r="P1556">
        <v>0</v>
      </c>
      <c r="Q1556">
        <v>369.01</v>
      </c>
      <c r="R1556">
        <v>47.971299999999999</v>
      </c>
      <c r="S1556">
        <v>0</v>
      </c>
      <c r="T1556">
        <v>0</v>
      </c>
      <c r="U1556">
        <v>416.98129999999998</v>
      </c>
      <c r="V1556">
        <v>0</v>
      </c>
      <c r="W1556" t="s">
        <v>1</v>
      </c>
    </row>
    <row r="1557" spans="1:23">
      <c r="A1557" t="s">
        <v>8563</v>
      </c>
      <c r="B1557" t="str">
        <f t="shared" si="96"/>
        <v>Mayo</v>
      </c>
      <c r="C1557" s="20" t="s">
        <v>8609</v>
      </c>
      <c r="D1557" t="s">
        <v>1</v>
      </c>
      <c r="E1557" t="s">
        <v>0</v>
      </c>
      <c r="F1557" t="str">
        <f t="shared" si="97"/>
        <v>CCF</v>
      </c>
      <c r="G1557" t="s">
        <v>8149</v>
      </c>
      <c r="H1557" t="s">
        <v>8150</v>
      </c>
      <c r="I1557">
        <v>2421</v>
      </c>
      <c r="J1557">
        <v>2421</v>
      </c>
      <c r="K1557" t="s">
        <v>443</v>
      </c>
      <c r="L1557" t="str">
        <f t="shared" si="98"/>
        <v>NIT</v>
      </c>
      <c r="M1557" t="str">
        <f t="shared" si="99"/>
        <v>06142002961017</v>
      </c>
      <c r="N1557" t="s">
        <v>444</v>
      </c>
      <c r="O1557">
        <v>0</v>
      </c>
      <c r="P1557">
        <v>0</v>
      </c>
      <c r="Q1557">
        <v>265.39999999999998</v>
      </c>
      <c r="R1557">
        <v>34.501999999999995</v>
      </c>
      <c r="S1557">
        <v>0</v>
      </c>
      <c r="T1557">
        <v>0</v>
      </c>
      <c r="U1557">
        <v>299.90199999999999</v>
      </c>
      <c r="V1557">
        <v>0</v>
      </c>
      <c r="W1557" t="s">
        <v>1</v>
      </c>
    </row>
    <row r="1558" spans="1:23">
      <c r="A1558" t="s">
        <v>8563</v>
      </c>
      <c r="B1558" t="str">
        <f t="shared" si="96"/>
        <v>Mayo</v>
      </c>
      <c r="C1558" s="20" t="s">
        <v>8609</v>
      </c>
      <c r="D1558" t="s">
        <v>1</v>
      </c>
      <c r="E1558" t="s">
        <v>0</v>
      </c>
      <c r="F1558" t="str">
        <f t="shared" si="97"/>
        <v>CCF</v>
      </c>
      <c r="G1558" t="s">
        <v>8149</v>
      </c>
      <c r="H1558" t="s">
        <v>8150</v>
      </c>
      <c r="I1558">
        <v>2422</v>
      </c>
      <c r="J1558">
        <v>2422</v>
      </c>
      <c r="K1558" t="s">
        <v>7956</v>
      </c>
      <c r="L1558" t="str">
        <f t="shared" si="98"/>
        <v>NIT</v>
      </c>
      <c r="M1558" t="str">
        <f t="shared" si="99"/>
        <v>14160410661012</v>
      </c>
      <c r="N1558" t="s">
        <v>1171</v>
      </c>
      <c r="O1558">
        <v>0</v>
      </c>
      <c r="P1558">
        <v>0</v>
      </c>
      <c r="Q1558">
        <v>28.34</v>
      </c>
      <c r="R1558">
        <v>3.6842000000000001</v>
      </c>
      <c r="S1558">
        <v>0</v>
      </c>
      <c r="T1558">
        <v>0</v>
      </c>
      <c r="U1558">
        <v>32.0242</v>
      </c>
      <c r="V1558">
        <v>0</v>
      </c>
      <c r="W1558" t="s">
        <v>1</v>
      </c>
    </row>
    <row r="1559" spans="1:23">
      <c r="A1559" t="s">
        <v>8563</v>
      </c>
      <c r="B1559" t="str">
        <f t="shared" si="96"/>
        <v>Mayo</v>
      </c>
      <c r="C1559" s="20" t="s">
        <v>8609</v>
      </c>
      <c r="D1559" t="s">
        <v>1</v>
      </c>
      <c r="E1559" t="s">
        <v>0</v>
      </c>
      <c r="F1559" t="str">
        <f t="shared" si="97"/>
        <v>CCF</v>
      </c>
      <c r="G1559" t="s">
        <v>8149</v>
      </c>
      <c r="H1559" t="s">
        <v>8150</v>
      </c>
      <c r="I1559">
        <v>2423</v>
      </c>
      <c r="J1559">
        <v>2423</v>
      </c>
      <c r="K1559" t="s">
        <v>253</v>
      </c>
      <c r="L1559" t="str">
        <f t="shared" si="98"/>
        <v>NIT</v>
      </c>
      <c r="M1559" t="str">
        <f t="shared" si="99"/>
        <v>06141504911068</v>
      </c>
      <c r="N1559" t="s">
        <v>254</v>
      </c>
      <c r="O1559">
        <v>0</v>
      </c>
      <c r="P1559">
        <v>0</v>
      </c>
      <c r="Q1559">
        <v>8053.73</v>
      </c>
      <c r="R1559">
        <v>1046.9848999999999</v>
      </c>
      <c r="S1559">
        <v>0</v>
      </c>
      <c r="T1559">
        <v>0</v>
      </c>
      <c r="U1559">
        <v>9100.714899999999</v>
      </c>
      <c r="V1559">
        <v>0</v>
      </c>
      <c r="W1559" t="s">
        <v>1</v>
      </c>
    </row>
    <row r="1560" spans="1:23">
      <c r="A1560" t="s">
        <v>8563</v>
      </c>
      <c r="B1560" t="str">
        <f t="shared" si="96"/>
        <v>Mayo</v>
      </c>
      <c r="C1560" s="20" t="s">
        <v>8609</v>
      </c>
      <c r="D1560" t="s">
        <v>1</v>
      </c>
      <c r="E1560" t="s">
        <v>0</v>
      </c>
      <c r="F1560" t="str">
        <f t="shared" si="97"/>
        <v>CCF</v>
      </c>
      <c r="G1560" t="s">
        <v>8149</v>
      </c>
      <c r="H1560" t="s">
        <v>8150</v>
      </c>
      <c r="I1560">
        <v>2424</v>
      </c>
      <c r="J1560">
        <v>2424</v>
      </c>
      <c r="K1560" t="s">
        <v>1344</v>
      </c>
      <c r="L1560" t="str">
        <f t="shared" si="98"/>
        <v>NIT</v>
      </c>
      <c r="M1560" t="str">
        <f t="shared" si="99"/>
        <v>05021402641024</v>
      </c>
      <c r="N1560" t="s">
        <v>1345</v>
      </c>
      <c r="O1560">
        <v>0</v>
      </c>
      <c r="P1560">
        <v>0</v>
      </c>
      <c r="Q1560">
        <v>226.29</v>
      </c>
      <c r="R1560">
        <v>29.4177</v>
      </c>
      <c r="S1560">
        <v>0</v>
      </c>
      <c r="T1560">
        <v>0</v>
      </c>
      <c r="U1560">
        <v>255.70769999999999</v>
      </c>
      <c r="V1560">
        <v>0</v>
      </c>
      <c r="W1560" t="s">
        <v>1</v>
      </c>
    </row>
    <row r="1561" spans="1:23">
      <c r="A1561" t="s">
        <v>8563</v>
      </c>
      <c r="B1561" t="str">
        <f t="shared" si="96"/>
        <v>Mayo</v>
      </c>
      <c r="C1561" s="20" t="s">
        <v>8609</v>
      </c>
      <c r="D1561" t="s">
        <v>1</v>
      </c>
      <c r="E1561" t="s">
        <v>0</v>
      </c>
      <c r="F1561" t="str">
        <f t="shared" si="97"/>
        <v>CCF</v>
      </c>
      <c r="G1561" t="s">
        <v>8149</v>
      </c>
      <c r="H1561" t="s">
        <v>8150</v>
      </c>
      <c r="I1561">
        <v>2425</v>
      </c>
      <c r="J1561">
        <v>2425</v>
      </c>
      <c r="K1561" t="s">
        <v>287</v>
      </c>
      <c r="L1561" t="str">
        <f t="shared" si="98"/>
        <v>NIT</v>
      </c>
      <c r="M1561" t="str">
        <f t="shared" si="99"/>
        <v>04260206761012</v>
      </c>
      <c r="N1561" t="s">
        <v>288</v>
      </c>
      <c r="O1561">
        <v>0</v>
      </c>
      <c r="P1561">
        <v>0</v>
      </c>
      <c r="Q1561">
        <v>236.47</v>
      </c>
      <c r="R1561">
        <v>30.741099999999999</v>
      </c>
      <c r="S1561">
        <v>0</v>
      </c>
      <c r="T1561">
        <v>0</v>
      </c>
      <c r="U1561">
        <v>267.21109999999999</v>
      </c>
      <c r="V1561">
        <v>0</v>
      </c>
      <c r="W1561" t="s">
        <v>1</v>
      </c>
    </row>
    <row r="1562" spans="1:23">
      <c r="A1562" t="s">
        <v>8563</v>
      </c>
      <c r="B1562" t="str">
        <f t="shared" si="96"/>
        <v>Mayo</v>
      </c>
      <c r="C1562" s="20" t="s">
        <v>8609</v>
      </c>
      <c r="D1562" t="s">
        <v>1</v>
      </c>
      <c r="E1562" t="s">
        <v>0</v>
      </c>
      <c r="F1562" t="str">
        <f t="shared" si="97"/>
        <v>CCF</v>
      </c>
      <c r="G1562" t="s">
        <v>8149</v>
      </c>
      <c r="H1562" t="s">
        <v>8150</v>
      </c>
      <c r="I1562">
        <v>2426</v>
      </c>
      <c r="J1562">
        <v>2426</v>
      </c>
      <c r="K1562" t="s">
        <v>411</v>
      </c>
      <c r="L1562" t="str">
        <f t="shared" si="98"/>
        <v>NIT</v>
      </c>
      <c r="M1562" t="str">
        <f t="shared" si="99"/>
        <v>01081707741019</v>
      </c>
      <c r="N1562" t="s">
        <v>412</v>
      </c>
      <c r="O1562">
        <v>0</v>
      </c>
      <c r="P1562">
        <v>0</v>
      </c>
      <c r="Q1562">
        <v>226.29</v>
      </c>
      <c r="R1562">
        <v>29.4177</v>
      </c>
      <c r="S1562">
        <v>0</v>
      </c>
      <c r="T1562">
        <v>0</v>
      </c>
      <c r="U1562">
        <v>255.70769999999999</v>
      </c>
      <c r="V1562">
        <v>0</v>
      </c>
      <c r="W1562" t="s">
        <v>1</v>
      </c>
    </row>
    <row r="1563" spans="1:23">
      <c r="A1563" t="s">
        <v>8563</v>
      </c>
      <c r="B1563" t="str">
        <f t="shared" si="96"/>
        <v>Mayo</v>
      </c>
      <c r="C1563" s="20" t="s">
        <v>8609</v>
      </c>
      <c r="D1563" t="s">
        <v>1</v>
      </c>
      <c r="E1563" t="s">
        <v>0</v>
      </c>
      <c r="F1563" t="str">
        <f t="shared" si="97"/>
        <v>CCF</v>
      </c>
      <c r="G1563" t="s">
        <v>8149</v>
      </c>
      <c r="H1563" t="s">
        <v>8150</v>
      </c>
      <c r="I1563">
        <v>2427</v>
      </c>
      <c r="J1563">
        <v>2427</v>
      </c>
      <c r="K1563" t="s">
        <v>409</v>
      </c>
      <c r="L1563" t="str">
        <f t="shared" si="98"/>
        <v>NIT</v>
      </c>
      <c r="M1563" t="str">
        <f t="shared" si="99"/>
        <v>14122701570014</v>
      </c>
      <c r="N1563" t="s">
        <v>410</v>
      </c>
      <c r="O1563">
        <v>0</v>
      </c>
      <c r="P1563">
        <v>0</v>
      </c>
      <c r="Q1563">
        <v>63.17</v>
      </c>
      <c r="R1563">
        <v>8.2121000000000013</v>
      </c>
      <c r="S1563">
        <v>0</v>
      </c>
      <c r="T1563">
        <v>0</v>
      </c>
      <c r="U1563">
        <v>71.382100000000008</v>
      </c>
      <c r="V1563">
        <v>0</v>
      </c>
      <c r="W1563" t="s">
        <v>1</v>
      </c>
    </row>
    <row r="1564" spans="1:23">
      <c r="A1564" t="s">
        <v>8563</v>
      </c>
      <c r="B1564" t="str">
        <f t="shared" si="96"/>
        <v>Mayo</v>
      </c>
      <c r="C1564" s="20" t="s">
        <v>8609</v>
      </c>
      <c r="D1564" t="s">
        <v>1</v>
      </c>
      <c r="E1564" t="s">
        <v>0</v>
      </c>
      <c r="F1564" t="str">
        <f t="shared" si="97"/>
        <v>CCF</v>
      </c>
      <c r="G1564" t="s">
        <v>8149</v>
      </c>
      <c r="H1564" t="s">
        <v>8150</v>
      </c>
      <c r="I1564">
        <v>2428</v>
      </c>
      <c r="J1564">
        <v>2428</v>
      </c>
      <c r="K1564" t="s">
        <v>526</v>
      </c>
      <c r="L1564" t="str">
        <f t="shared" si="98"/>
        <v>NIT</v>
      </c>
      <c r="M1564" t="str">
        <f t="shared" si="99"/>
        <v>12060212521017</v>
      </c>
      <c r="N1564" t="s">
        <v>527</v>
      </c>
      <c r="O1564">
        <v>0</v>
      </c>
      <c r="P1564">
        <v>0</v>
      </c>
      <c r="Q1564">
        <v>526.59</v>
      </c>
      <c r="R1564">
        <v>68.456700000000012</v>
      </c>
      <c r="S1564">
        <v>0</v>
      </c>
      <c r="T1564">
        <v>0</v>
      </c>
      <c r="U1564">
        <v>595.0467000000001</v>
      </c>
      <c r="V1564">
        <v>0</v>
      </c>
      <c r="W1564" t="s">
        <v>1</v>
      </c>
    </row>
    <row r="1565" spans="1:23">
      <c r="A1565" t="s">
        <v>8563</v>
      </c>
      <c r="B1565" t="str">
        <f t="shared" si="96"/>
        <v>Mayo</v>
      </c>
      <c r="C1565" s="20" t="s">
        <v>8609</v>
      </c>
      <c r="D1565" t="s">
        <v>1</v>
      </c>
      <c r="E1565" t="s">
        <v>0</v>
      </c>
      <c r="F1565" t="str">
        <f t="shared" si="97"/>
        <v>CCF</v>
      </c>
      <c r="G1565" t="s">
        <v>8149</v>
      </c>
      <c r="H1565" t="s">
        <v>8150</v>
      </c>
      <c r="I1565">
        <v>2429</v>
      </c>
      <c r="J1565">
        <v>2429</v>
      </c>
      <c r="K1565" t="s">
        <v>341</v>
      </c>
      <c r="L1565" t="str">
        <f t="shared" si="98"/>
        <v>NIT</v>
      </c>
      <c r="M1565" t="str">
        <f t="shared" si="99"/>
        <v>06140306711219</v>
      </c>
      <c r="N1565" t="s">
        <v>342</v>
      </c>
      <c r="O1565">
        <v>0</v>
      </c>
      <c r="P1565">
        <v>0</v>
      </c>
      <c r="Q1565">
        <v>250</v>
      </c>
      <c r="R1565">
        <v>32.5</v>
      </c>
      <c r="S1565">
        <v>0</v>
      </c>
      <c r="T1565">
        <v>0</v>
      </c>
      <c r="U1565">
        <v>282.5</v>
      </c>
      <c r="V1565">
        <v>0</v>
      </c>
      <c r="W1565" t="s">
        <v>1</v>
      </c>
    </row>
    <row r="1566" spans="1:23">
      <c r="A1566" t="s">
        <v>8563</v>
      </c>
      <c r="B1566" t="str">
        <f t="shared" si="96"/>
        <v>Mayo</v>
      </c>
      <c r="C1566" s="20" t="s">
        <v>8609</v>
      </c>
      <c r="D1566" t="s">
        <v>1</v>
      </c>
      <c r="E1566" t="s">
        <v>0</v>
      </c>
      <c r="F1566" t="str">
        <f t="shared" si="97"/>
        <v>CCF</v>
      </c>
      <c r="G1566" t="s">
        <v>8149</v>
      </c>
      <c r="H1566" t="s">
        <v>8150</v>
      </c>
      <c r="I1566">
        <v>2430</v>
      </c>
      <c r="J1566">
        <v>2430</v>
      </c>
      <c r="K1566" t="s">
        <v>118</v>
      </c>
      <c r="L1566" t="str">
        <f t="shared" si="98"/>
        <v>NIT</v>
      </c>
      <c r="M1566" t="str">
        <f t="shared" si="99"/>
        <v>06141106071025</v>
      </c>
      <c r="N1566" t="s">
        <v>119</v>
      </c>
      <c r="O1566">
        <v>0</v>
      </c>
      <c r="P1566">
        <v>0</v>
      </c>
      <c r="Q1566">
        <v>449.21</v>
      </c>
      <c r="R1566">
        <v>58.397300000000001</v>
      </c>
      <c r="S1566">
        <v>0</v>
      </c>
      <c r="T1566">
        <v>0</v>
      </c>
      <c r="U1566">
        <v>507.60730000000001</v>
      </c>
      <c r="V1566">
        <v>0</v>
      </c>
      <c r="W1566" t="s">
        <v>1</v>
      </c>
    </row>
    <row r="1567" spans="1:23">
      <c r="A1567" t="s">
        <v>8563</v>
      </c>
      <c r="B1567" t="str">
        <f t="shared" si="96"/>
        <v>Mayo</v>
      </c>
      <c r="C1567" s="20" t="s">
        <v>8609</v>
      </c>
      <c r="D1567" t="s">
        <v>1</v>
      </c>
      <c r="E1567" t="s">
        <v>0</v>
      </c>
      <c r="F1567" t="str">
        <f t="shared" si="97"/>
        <v>CCF</v>
      </c>
      <c r="G1567" t="s">
        <v>8149</v>
      </c>
      <c r="H1567" t="s">
        <v>8150</v>
      </c>
      <c r="I1567">
        <v>2431</v>
      </c>
      <c r="J1567">
        <v>2431</v>
      </c>
      <c r="K1567" t="s">
        <v>231</v>
      </c>
      <c r="L1567" t="str">
        <f t="shared" si="98"/>
        <v>NIT</v>
      </c>
      <c r="M1567" t="str">
        <f t="shared" si="99"/>
        <v>06142804861247</v>
      </c>
      <c r="N1567" t="s">
        <v>232</v>
      </c>
      <c r="O1567">
        <v>0</v>
      </c>
      <c r="P1567">
        <v>0</v>
      </c>
      <c r="Q1567">
        <v>254.87</v>
      </c>
      <c r="R1567">
        <v>33.133099999999999</v>
      </c>
      <c r="S1567">
        <v>0</v>
      </c>
      <c r="T1567">
        <v>0</v>
      </c>
      <c r="U1567">
        <v>288.00310000000002</v>
      </c>
      <c r="V1567">
        <v>0</v>
      </c>
      <c r="W1567" t="s">
        <v>1</v>
      </c>
    </row>
    <row r="1568" spans="1:23">
      <c r="A1568" t="s">
        <v>8563</v>
      </c>
      <c r="B1568" t="str">
        <f t="shared" si="96"/>
        <v>Mayo</v>
      </c>
      <c r="C1568" s="20" t="s">
        <v>8609</v>
      </c>
      <c r="D1568" t="s">
        <v>1</v>
      </c>
      <c r="E1568" t="s">
        <v>0</v>
      </c>
      <c r="F1568" t="str">
        <f t="shared" si="97"/>
        <v>CCF</v>
      </c>
      <c r="G1568" t="s">
        <v>8149</v>
      </c>
      <c r="H1568" t="s">
        <v>8150</v>
      </c>
      <c r="I1568">
        <v>2432</v>
      </c>
      <c r="J1568">
        <v>2432</v>
      </c>
      <c r="K1568" t="s">
        <v>7859</v>
      </c>
      <c r="L1568" t="str">
        <f t="shared" si="98"/>
        <v>NIT</v>
      </c>
      <c r="M1568" t="str">
        <f t="shared" si="99"/>
        <v>06140504211035</v>
      </c>
      <c r="N1568" t="s">
        <v>7860</v>
      </c>
      <c r="O1568">
        <v>0</v>
      </c>
      <c r="P1568">
        <v>0</v>
      </c>
      <c r="Q1568">
        <v>1148.72</v>
      </c>
      <c r="R1568">
        <v>149.33360000000002</v>
      </c>
      <c r="S1568">
        <v>0</v>
      </c>
      <c r="T1568">
        <v>0</v>
      </c>
      <c r="U1568">
        <v>1298.0536</v>
      </c>
      <c r="V1568">
        <v>0</v>
      </c>
      <c r="W1568" t="s">
        <v>1</v>
      </c>
    </row>
    <row r="1569" spans="1:23">
      <c r="A1569" t="s">
        <v>8563</v>
      </c>
      <c r="B1569" t="str">
        <f t="shared" si="96"/>
        <v>Mayo</v>
      </c>
      <c r="C1569" s="20" t="s">
        <v>8609</v>
      </c>
      <c r="D1569" t="s">
        <v>1</v>
      </c>
      <c r="E1569" t="s">
        <v>0</v>
      </c>
      <c r="F1569" t="str">
        <f t="shared" si="97"/>
        <v>CCF</v>
      </c>
      <c r="G1569" t="s">
        <v>8149</v>
      </c>
      <c r="H1569" t="s">
        <v>8150</v>
      </c>
      <c r="I1569">
        <v>2433</v>
      </c>
      <c r="J1569">
        <v>2433</v>
      </c>
      <c r="K1569" t="s">
        <v>132</v>
      </c>
      <c r="L1569" t="str">
        <f t="shared" si="98"/>
        <v>NIT</v>
      </c>
      <c r="M1569" t="str">
        <f t="shared" si="99"/>
        <v>06142705111015</v>
      </c>
      <c r="N1569" t="s">
        <v>133</v>
      </c>
      <c r="O1569">
        <v>0</v>
      </c>
      <c r="P1569">
        <v>0</v>
      </c>
      <c r="Q1569">
        <v>256.64</v>
      </c>
      <c r="R1569">
        <v>33.363199999999999</v>
      </c>
      <c r="S1569">
        <v>0</v>
      </c>
      <c r="T1569">
        <v>0</v>
      </c>
      <c r="U1569">
        <v>290.00319999999999</v>
      </c>
      <c r="V1569">
        <v>0</v>
      </c>
      <c r="W1569" t="s">
        <v>1</v>
      </c>
    </row>
    <row r="1570" spans="1:23">
      <c r="A1570" t="s">
        <v>8563</v>
      </c>
      <c r="B1570" t="str">
        <f t="shared" si="96"/>
        <v>Mayo</v>
      </c>
      <c r="C1570" s="20" t="s">
        <v>8604</v>
      </c>
      <c r="D1570" t="s">
        <v>1</v>
      </c>
      <c r="E1570" t="s">
        <v>0</v>
      </c>
      <c r="F1570" t="str">
        <f t="shared" si="97"/>
        <v>CCF</v>
      </c>
      <c r="G1570" t="s">
        <v>8149</v>
      </c>
      <c r="H1570" t="s">
        <v>8150</v>
      </c>
      <c r="I1570">
        <v>2434</v>
      </c>
      <c r="J1570">
        <v>2434</v>
      </c>
      <c r="K1570" t="s">
        <v>132</v>
      </c>
      <c r="L1570" t="str">
        <f t="shared" si="98"/>
        <v>NIT</v>
      </c>
      <c r="M1570" t="str">
        <f t="shared" si="99"/>
        <v>06142705111015</v>
      </c>
      <c r="N1570" t="s">
        <v>133</v>
      </c>
      <c r="O1570">
        <v>0</v>
      </c>
      <c r="P1570">
        <v>0</v>
      </c>
      <c r="Q1570">
        <v>84.96</v>
      </c>
      <c r="R1570">
        <v>11.0448</v>
      </c>
      <c r="S1570">
        <v>0</v>
      </c>
      <c r="T1570">
        <v>0</v>
      </c>
      <c r="U1570">
        <v>96.004799999999989</v>
      </c>
      <c r="V1570">
        <v>0</v>
      </c>
      <c r="W1570" t="s">
        <v>1</v>
      </c>
    </row>
    <row r="1571" spans="1:23">
      <c r="A1571" t="s">
        <v>8563</v>
      </c>
      <c r="B1571" t="str">
        <f t="shared" si="96"/>
        <v>Mayo</v>
      </c>
      <c r="C1571" s="20" t="s">
        <v>8604</v>
      </c>
      <c r="D1571" t="s">
        <v>1</v>
      </c>
      <c r="E1571" t="s">
        <v>0</v>
      </c>
      <c r="F1571" t="str">
        <f t="shared" si="97"/>
        <v>CCF</v>
      </c>
      <c r="G1571" t="s">
        <v>8149</v>
      </c>
      <c r="H1571" t="s">
        <v>8150</v>
      </c>
      <c r="I1571">
        <v>2435</v>
      </c>
      <c r="J1571">
        <v>2435</v>
      </c>
      <c r="K1571">
        <v>0</v>
      </c>
      <c r="L1571" t="str">
        <f t="shared" si="98"/>
        <v>DUI</v>
      </c>
      <c r="M1571" t="str">
        <f t="shared" si="99"/>
        <v>018717409</v>
      </c>
      <c r="N1571" t="s">
        <v>322</v>
      </c>
      <c r="O1571">
        <v>0</v>
      </c>
      <c r="P1571">
        <v>0</v>
      </c>
      <c r="Q1571">
        <v>98.33</v>
      </c>
      <c r="R1571">
        <v>12.7829</v>
      </c>
      <c r="S1571">
        <v>0</v>
      </c>
      <c r="T1571">
        <v>0</v>
      </c>
      <c r="U1571">
        <v>111.1129</v>
      </c>
      <c r="V1571" t="s">
        <v>8383</v>
      </c>
      <c r="W1571" t="s">
        <v>1</v>
      </c>
    </row>
    <row r="1572" spans="1:23">
      <c r="A1572" t="s">
        <v>8563</v>
      </c>
      <c r="B1572" t="str">
        <f t="shared" si="96"/>
        <v>Mayo</v>
      </c>
      <c r="C1572" s="20" t="s">
        <v>8604</v>
      </c>
      <c r="D1572" t="s">
        <v>1</v>
      </c>
      <c r="E1572" t="s">
        <v>0</v>
      </c>
      <c r="F1572" t="str">
        <f t="shared" si="97"/>
        <v>CCF</v>
      </c>
      <c r="G1572" t="s">
        <v>8149</v>
      </c>
      <c r="H1572" t="s">
        <v>8150</v>
      </c>
      <c r="I1572">
        <v>2436</v>
      </c>
      <c r="J1572">
        <v>2436</v>
      </c>
      <c r="K1572" t="s">
        <v>393</v>
      </c>
      <c r="L1572" t="str">
        <f t="shared" si="98"/>
        <v>NIT</v>
      </c>
      <c r="M1572" t="str">
        <f t="shared" si="99"/>
        <v>06140603001042</v>
      </c>
      <c r="N1572" t="s">
        <v>394</v>
      </c>
      <c r="O1572">
        <v>0</v>
      </c>
      <c r="P1572">
        <v>0</v>
      </c>
      <c r="Q1572">
        <v>287.45999999999998</v>
      </c>
      <c r="R1572">
        <v>37.369799999999998</v>
      </c>
      <c r="S1572">
        <v>0</v>
      </c>
      <c r="T1572">
        <v>0</v>
      </c>
      <c r="U1572">
        <v>324.82979999999998</v>
      </c>
      <c r="V1572">
        <v>0</v>
      </c>
      <c r="W1572" t="s">
        <v>1</v>
      </c>
    </row>
    <row r="1573" spans="1:23">
      <c r="A1573" t="s">
        <v>8563</v>
      </c>
      <c r="B1573" t="str">
        <f t="shared" si="96"/>
        <v>Mayo</v>
      </c>
      <c r="C1573" s="20" t="s">
        <v>8604</v>
      </c>
      <c r="D1573" t="s">
        <v>1</v>
      </c>
      <c r="E1573" t="s">
        <v>0</v>
      </c>
      <c r="F1573" t="str">
        <f t="shared" si="97"/>
        <v>CCF</v>
      </c>
      <c r="G1573" t="s">
        <v>8149</v>
      </c>
      <c r="H1573" t="s">
        <v>8150</v>
      </c>
      <c r="I1573">
        <v>2437</v>
      </c>
      <c r="J1573">
        <v>2437</v>
      </c>
      <c r="K1573" t="s">
        <v>497</v>
      </c>
      <c r="L1573" t="str">
        <f t="shared" si="98"/>
        <v>NIT</v>
      </c>
      <c r="M1573" t="str">
        <f t="shared" si="99"/>
        <v>03163112851027</v>
      </c>
      <c r="N1573" t="s">
        <v>498</v>
      </c>
      <c r="O1573">
        <v>0</v>
      </c>
      <c r="P1573">
        <v>0</v>
      </c>
      <c r="Q1573">
        <v>143.59</v>
      </c>
      <c r="R1573">
        <v>18.666700000000002</v>
      </c>
      <c r="S1573">
        <v>0</v>
      </c>
      <c r="T1573">
        <v>0</v>
      </c>
      <c r="U1573">
        <v>162.2567</v>
      </c>
      <c r="V1573">
        <v>0</v>
      </c>
      <c r="W1573" t="s">
        <v>1</v>
      </c>
    </row>
    <row r="1574" spans="1:23">
      <c r="A1574" t="s">
        <v>8563</v>
      </c>
      <c r="B1574" t="str">
        <f t="shared" si="96"/>
        <v>Mayo</v>
      </c>
      <c r="C1574" s="20" t="s">
        <v>8604</v>
      </c>
      <c r="D1574" t="s">
        <v>1</v>
      </c>
      <c r="E1574" t="s">
        <v>0</v>
      </c>
      <c r="F1574" t="str">
        <f t="shared" si="97"/>
        <v>CCF</v>
      </c>
      <c r="G1574" t="s">
        <v>8149</v>
      </c>
      <c r="H1574" t="s">
        <v>8150</v>
      </c>
      <c r="I1574">
        <v>2438</v>
      </c>
      <c r="J1574">
        <v>2438</v>
      </c>
      <c r="K1574" t="s">
        <v>771</v>
      </c>
      <c r="L1574" t="str">
        <f t="shared" si="98"/>
        <v>NIT</v>
      </c>
      <c r="M1574" t="str">
        <f t="shared" si="99"/>
        <v>14112509741013</v>
      </c>
      <c r="N1574" t="s">
        <v>772</v>
      </c>
      <c r="O1574">
        <v>0</v>
      </c>
      <c r="P1574">
        <v>0</v>
      </c>
      <c r="Q1574">
        <v>101.94</v>
      </c>
      <c r="R1574">
        <v>13.2522</v>
      </c>
      <c r="S1574">
        <v>0</v>
      </c>
      <c r="T1574">
        <v>0</v>
      </c>
      <c r="U1574">
        <v>115.1922</v>
      </c>
      <c r="V1574">
        <v>0</v>
      </c>
      <c r="W1574" t="s">
        <v>1</v>
      </c>
    </row>
    <row r="1575" spans="1:23">
      <c r="A1575" t="s">
        <v>8563</v>
      </c>
      <c r="B1575" t="str">
        <f t="shared" ref="B1575:B1638" si="100">SUBSTITUTE(A1575,"AYO","ayo")</f>
        <v>Mayo</v>
      </c>
      <c r="C1575" s="20" t="s">
        <v>8604</v>
      </c>
      <c r="D1575" t="s">
        <v>1</v>
      </c>
      <c r="E1575" t="s">
        <v>0</v>
      </c>
      <c r="F1575" t="str">
        <f t="shared" si="97"/>
        <v>CCF</v>
      </c>
      <c r="G1575" t="s">
        <v>8149</v>
      </c>
      <c r="H1575" t="s">
        <v>8150</v>
      </c>
      <c r="I1575">
        <v>2439</v>
      </c>
      <c r="J1575">
        <v>2439</v>
      </c>
      <c r="K1575" t="s">
        <v>1430</v>
      </c>
      <c r="L1575" t="str">
        <f t="shared" si="98"/>
        <v>NIT</v>
      </c>
      <c r="M1575" t="str">
        <f t="shared" si="99"/>
        <v>14111410711027</v>
      </c>
      <c r="N1575" t="s">
        <v>1431</v>
      </c>
      <c r="O1575">
        <v>0</v>
      </c>
      <c r="P1575">
        <v>0</v>
      </c>
      <c r="Q1575">
        <v>42.8</v>
      </c>
      <c r="R1575">
        <v>5.5640000000000001</v>
      </c>
      <c r="S1575">
        <v>0</v>
      </c>
      <c r="T1575">
        <v>0</v>
      </c>
      <c r="U1575">
        <v>48.363999999999997</v>
      </c>
      <c r="V1575">
        <v>0</v>
      </c>
      <c r="W1575" t="s">
        <v>1</v>
      </c>
    </row>
    <row r="1576" spans="1:23">
      <c r="A1576" t="s">
        <v>8563</v>
      </c>
      <c r="B1576" t="str">
        <f t="shared" si="100"/>
        <v>Mayo</v>
      </c>
      <c r="C1576" s="20" t="s">
        <v>8604</v>
      </c>
      <c r="D1576" t="s">
        <v>1</v>
      </c>
      <c r="E1576" t="s">
        <v>0</v>
      </c>
      <c r="F1576" t="str">
        <f t="shared" si="97"/>
        <v>CCF</v>
      </c>
      <c r="G1576" t="s">
        <v>8149</v>
      </c>
      <c r="H1576" t="s">
        <v>8150</v>
      </c>
      <c r="I1576">
        <v>2440</v>
      </c>
      <c r="J1576">
        <v>2440</v>
      </c>
      <c r="K1576" t="s">
        <v>634</v>
      </c>
      <c r="L1576" t="str">
        <f t="shared" si="98"/>
        <v>NIT</v>
      </c>
      <c r="M1576" t="str">
        <f t="shared" si="99"/>
        <v>06142508161086</v>
      </c>
      <c r="N1576" t="s">
        <v>635</v>
      </c>
      <c r="O1576">
        <v>0</v>
      </c>
      <c r="P1576">
        <v>0</v>
      </c>
      <c r="Q1576">
        <v>284.77999999999997</v>
      </c>
      <c r="R1576">
        <v>37.0214</v>
      </c>
      <c r="S1576">
        <v>0</v>
      </c>
      <c r="T1576">
        <v>0</v>
      </c>
      <c r="U1576">
        <v>321.80139999999994</v>
      </c>
      <c r="V1576">
        <v>0</v>
      </c>
      <c r="W1576" t="s">
        <v>1</v>
      </c>
    </row>
    <row r="1577" spans="1:23">
      <c r="A1577" t="s">
        <v>8563</v>
      </c>
      <c r="B1577" t="str">
        <f t="shared" si="100"/>
        <v>Mayo</v>
      </c>
      <c r="C1577" s="20" t="s">
        <v>8604</v>
      </c>
      <c r="D1577" t="s">
        <v>1</v>
      </c>
      <c r="E1577" t="s">
        <v>0</v>
      </c>
      <c r="F1577" t="str">
        <f t="shared" si="97"/>
        <v>CCF</v>
      </c>
      <c r="G1577" t="s">
        <v>8149</v>
      </c>
      <c r="H1577" t="s">
        <v>8150</v>
      </c>
      <c r="I1577">
        <v>2441</v>
      </c>
      <c r="J1577">
        <v>2441</v>
      </c>
      <c r="K1577">
        <v>0</v>
      </c>
      <c r="L1577" t="str">
        <f t="shared" si="98"/>
        <v>DUI</v>
      </c>
      <c r="M1577" t="str">
        <f t="shared" si="99"/>
        <v>005661940</v>
      </c>
      <c r="N1577" t="s">
        <v>492</v>
      </c>
      <c r="O1577">
        <v>0</v>
      </c>
      <c r="P1577">
        <v>0</v>
      </c>
      <c r="Q1577">
        <v>118.35</v>
      </c>
      <c r="R1577">
        <v>15.3855</v>
      </c>
      <c r="S1577">
        <v>0</v>
      </c>
      <c r="T1577">
        <v>0</v>
      </c>
      <c r="U1577">
        <v>133.7355</v>
      </c>
      <c r="V1577" t="s">
        <v>8420</v>
      </c>
      <c r="W1577" t="s">
        <v>1</v>
      </c>
    </row>
    <row r="1578" spans="1:23">
      <c r="A1578" t="s">
        <v>8563</v>
      </c>
      <c r="B1578" t="str">
        <f t="shared" si="100"/>
        <v>Mayo</v>
      </c>
      <c r="C1578" s="20" t="s">
        <v>8604</v>
      </c>
      <c r="D1578" t="s">
        <v>1</v>
      </c>
      <c r="E1578" t="s">
        <v>0</v>
      </c>
      <c r="F1578" t="str">
        <f t="shared" si="97"/>
        <v>CCF</v>
      </c>
      <c r="G1578" t="s">
        <v>8149</v>
      </c>
      <c r="H1578" t="s">
        <v>8150</v>
      </c>
      <c r="I1578">
        <v>2442</v>
      </c>
      <c r="J1578">
        <v>2442</v>
      </c>
      <c r="K1578">
        <v>0</v>
      </c>
      <c r="L1578" t="str">
        <f t="shared" si="98"/>
        <v>DUI</v>
      </c>
      <c r="M1578" t="str">
        <f t="shared" si="99"/>
        <v>026624830</v>
      </c>
      <c r="N1578" t="s">
        <v>1322</v>
      </c>
      <c r="O1578">
        <v>0</v>
      </c>
      <c r="P1578">
        <v>0</v>
      </c>
      <c r="Q1578">
        <v>165.12</v>
      </c>
      <c r="R1578">
        <v>21.465600000000002</v>
      </c>
      <c r="S1578">
        <v>0</v>
      </c>
      <c r="T1578">
        <v>0</v>
      </c>
      <c r="U1578">
        <v>186.5856</v>
      </c>
      <c r="V1578" t="s">
        <v>8466</v>
      </c>
      <c r="W1578" t="s">
        <v>1</v>
      </c>
    </row>
    <row r="1579" spans="1:23">
      <c r="A1579" t="s">
        <v>8563</v>
      </c>
      <c r="B1579" t="str">
        <f t="shared" si="100"/>
        <v>Mayo</v>
      </c>
      <c r="C1579" s="20" t="s">
        <v>8604</v>
      </c>
      <c r="D1579" t="s">
        <v>1</v>
      </c>
      <c r="E1579" t="s">
        <v>0</v>
      </c>
      <c r="F1579" t="str">
        <f t="shared" si="97"/>
        <v>CCF</v>
      </c>
      <c r="G1579" t="s">
        <v>8149</v>
      </c>
      <c r="H1579" t="s">
        <v>8150</v>
      </c>
      <c r="I1579">
        <v>2443</v>
      </c>
      <c r="J1579">
        <v>2443</v>
      </c>
      <c r="K1579">
        <v>0</v>
      </c>
      <c r="L1579" t="str">
        <f t="shared" si="98"/>
        <v>DUI</v>
      </c>
      <c r="M1579" t="str">
        <f t="shared" si="99"/>
        <v>044907406</v>
      </c>
      <c r="N1579" t="s">
        <v>8537</v>
      </c>
      <c r="O1579">
        <v>0</v>
      </c>
      <c r="P1579">
        <v>0</v>
      </c>
      <c r="Q1579">
        <v>312.94</v>
      </c>
      <c r="R1579">
        <v>40.682200000000002</v>
      </c>
      <c r="S1579">
        <v>0</v>
      </c>
      <c r="T1579">
        <v>0</v>
      </c>
      <c r="U1579">
        <v>353.62220000000002</v>
      </c>
      <c r="V1579" t="s">
        <v>8536</v>
      </c>
      <c r="W1579" t="s">
        <v>1</v>
      </c>
    </row>
    <row r="1580" spans="1:23">
      <c r="A1580" t="s">
        <v>8563</v>
      </c>
      <c r="B1580" t="str">
        <f t="shared" si="100"/>
        <v>Mayo</v>
      </c>
      <c r="C1580" s="20" t="s">
        <v>8604</v>
      </c>
      <c r="D1580" t="s">
        <v>1</v>
      </c>
      <c r="E1580" t="s">
        <v>0</v>
      </c>
      <c r="F1580" t="str">
        <f t="shared" si="97"/>
        <v>CCF</v>
      </c>
      <c r="G1580" t="s">
        <v>8149</v>
      </c>
      <c r="H1580" t="s">
        <v>8150</v>
      </c>
      <c r="I1580">
        <v>2444</v>
      </c>
      <c r="J1580">
        <v>2444</v>
      </c>
      <c r="K1580" t="s">
        <v>118</v>
      </c>
      <c r="L1580" t="str">
        <f t="shared" si="98"/>
        <v>NIT</v>
      </c>
      <c r="M1580" t="str">
        <f t="shared" si="99"/>
        <v>06141106071025</v>
      </c>
      <c r="N1580" t="s">
        <v>119</v>
      </c>
      <c r="O1580">
        <v>0</v>
      </c>
      <c r="P1580">
        <v>0</v>
      </c>
      <c r="Q1580">
        <v>18.96</v>
      </c>
      <c r="R1580">
        <v>2.4648000000000003</v>
      </c>
      <c r="S1580">
        <v>0</v>
      </c>
      <c r="T1580">
        <v>0</v>
      </c>
      <c r="U1580">
        <v>21.424800000000001</v>
      </c>
      <c r="V1580">
        <v>0</v>
      </c>
      <c r="W1580" t="s">
        <v>1</v>
      </c>
    </row>
    <row r="1581" spans="1:23">
      <c r="A1581" t="s">
        <v>8563</v>
      </c>
      <c r="B1581" t="str">
        <f t="shared" si="100"/>
        <v>Mayo</v>
      </c>
      <c r="C1581" s="20" t="s">
        <v>8604</v>
      </c>
      <c r="D1581" t="s">
        <v>1</v>
      </c>
      <c r="E1581" t="s">
        <v>0</v>
      </c>
      <c r="F1581" t="str">
        <f t="shared" si="97"/>
        <v>CCF</v>
      </c>
      <c r="G1581" t="s">
        <v>8149</v>
      </c>
      <c r="H1581" t="s">
        <v>8150</v>
      </c>
      <c r="I1581">
        <v>2445</v>
      </c>
      <c r="J1581">
        <v>2445</v>
      </c>
      <c r="K1581" t="s">
        <v>233</v>
      </c>
      <c r="L1581" t="str">
        <f t="shared" si="98"/>
        <v>NIT</v>
      </c>
      <c r="M1581" t="str">
        <f t="shared" si="99"/>
        <v>06141408201017</v>
      </c>
      <c r="N1581" t="s">
        <v>234</v>
      </c>
      <c r="O1581">
        <v>0</v>
      </c>
      <c r="P1581">
        <v>0</v>
      </c>
      <c r="Q1581">
        <v>1383.27</v>
      </c>
      <c r="R1581">
        <v>179.82509999999999</v>
      </c>
      <c r="S1581">
        <v>0</v>
      </c>
      <c r="T1581">
        <v>0</v>
      </c>
      <c r="U1581">
        <v>1563.0951</v>
      </c>
      <c r="V1581">
        <v>0</v>
      </c>
      <c r="W1581" t="s">
        <v>1</v>
      </c>
    </row>
    <row r="1582" spans="1:23">
      <c r="A1582" t="s">
        <v>8563</v>
      </c>
      <c r="B1582" t="str">
        <f t="shared" si="100"/>
        <v>Mayo</v>
      </c>
      <c r="C1582" s="20" t="s">
        <v>8604</v>
      </c>
      <c r="D1582" t="s">
        <v>1</v>
      </c>
      <c r="E1582" t="s">
        <v>0</v>
      </c>
      <c r="F1582" t="str">
        <f t="shared" si="97"/>
        <v>CCF</v>
      </c>
      <c r="G1582" t="s">
        <v>8149</v>
      </c>
      <c r="H1582" t="s">
        <v>8150</v>
      </c>
      <c r="I1582">
        <v>2446</v>
      </c>
      <c r="J1582">
        <v>2446</v>
      </c>
      <c r="K1582">
        <v>0</v>
      </c>
      <c r="L1582" t="str">
        <f t="shared" si="98"/>
        <v>DUI</v>
      </c>
      <c r="M1582" t="str">
        <f t="shared" si="99"/>
        <v>002883187</v>
      </c>
      <c r="N1582" t="s">
        <v>7878</v>
      </c>
      <c r="O1582">
        <v>0</v>
      </c>
      <c r="P1582">
        <v>0</v>
      </c>
      <c r="Q1582">
        <v>103.95</v>
      </c>
      <c r="R1582">
        <v>13.513500000000001</v>
      </c>
      <c r="S1582">
        <v>0</v>
      </c>
      <c r="T1582">
        <v>0</v>
      </c>
      <c r="U1582">
        <v>117.46350000000001</v>
      </c>
      <c r="V1582" t="s">
        <v>8376</v>
      </c>
      <c r="W1582" t="s">
        <v>1</v>
      </c>
    </row>
    <row r="1583" spans="1:23">
      <c r="A1583" t="s">
        <v>8563</v>
      </c>
      <c r="B1583" t="str">
        <f t="shared" si="100"/>
        <v>Mayo</v>
      </c>
      <c r="C1583" s="20" t="s">
        <v>8604</v>
      </c>
      <c r="D1583" t="s">
        <v>1</v>
      </c>
      <c r="E1583" t="s">
        <v>0</v>
      </c>
      <c r="F1583" t="str">
        <f t="shared" si="97"/>
        <v>CCF</v>
      </c>
      <c r="G1583" t="s">
        <v>8149</v>
      </c>
      <c r="H1583" t="s">
        <v>8150</v>
      </c>
      <c r="I1583">
        <v>2447</v>
      </c>
      <c r="J1583">
        <v>2447</v>
      </c>
      <c r="K1583" t="s">
        <v>477</v>
      </c>
      <c r="L1583" t="str">
        <f t="shared" si="98"/>
        <v>NIT</v>
      </c>
      <c r="M1583" t="str">
        <f t="shared" si="99"/>
        <v>06140910001041</v>
      </c>
      <c r="N1583" t="s">
        <v>478</v>
      </c>
      <c r="O1583">
        <v>0</v>
      </c>
      <c r="P1583">
        <v>0</v>
      </c>
      <c r="Q1583">
        <v>476.01</v>
      </c>
      <c r="R1583">
        <v>61.881300000000003</v>
      </c>
      <c r="S1583">
        <v>0</v>
      </c>
      <c r="T1583">
        <v>0</v>
      </c>
      <c r="U1583">
        <v>537.8913</v>
      </c>
      <c r="V1583">
        <v>0</v>
      </c>
      <c r="W1583" t="s">
        <v>1</v>
      </c>
    </row>
    <row r="1584" spans="1:23">
      <c r="A1584" t="s">
        <v>8563</v>
      </c>
      <c r="B1584" t="str">
        <f t="shared" si="100"/>
        <v>Mayo</v>
      </c>
      <c r="C1584" s="20" t="s">
        <v>8604</v>
      </c>
      <c r="D1584" t="s">
        <v>1</v>
      </c>
      <c r="E1584" t="s">
        <v>0</v>
      </c>
      <c r="F1584" t="str">
        <f t="shared" si="97"/>
        <v>CCF</v>
      </c>
      <c r="G1584" t="s">
        <v>8149</v>
      </c>
      <c r="H1584" t="s">
        <v>8150</v>
      </c>
      <c r="I1584">
        <v>2448</v>
      </c>
      <c r="J1584">
        <v>2448</v>
      </c>
      <c r="K1584">
        <v>0</v>
      </c>
      <c r="L1584" t="str">
        <f t="shared" si="98"/>
        <v>DUI</v>
      </c>
      <c r="M1584" t="str">
        <f t="shared" si="99"/>
        <v>009870981</v>
      </c>
      <c r="N1584" t="s">
        <v>593</v>
      </c>
      <c r="O1584">
        <v>0</v>
      </c>
      <c r="P1584">
        <v>0</v>
      </c>
      <c r="Q1584">
        <v>142.72999999999999</v>
      </c>
      <c r="R1584">
        <v>18.5549</v>
      </c>
      <c r="S1584">
        <v>0</v>
      </c>
      <c r="T1584">
        <v>0</v>
      </c>
      <c r="U1584">
        <v>161.28489999999999</v>
      </c>
      <c r="V1584" t="s">
        <v>8386</v>
      </c>
      <c r="W1584" t="s">
        <v>1</v>
      </c>
    </row>
    <row r="1585" spans="1:23">
      <c r="A1585" t="s">
        <v>8563</v>
      </c>
      <c r="B1585" t="str">
        <f t="shared" si="100"/>
        <v>Mayo</v>
      </c>
      <c r="C1585" s="20" t="s">
        <v>8604</v>
      </c>
      <c r="D1585" t="s">
        <v>1</v>
      </c>
      <c r="E1585" t="s">
        <v>0</v>
      </c>
      <c r="F1585" t="str">
        <f t="shared" si="97"/>
        <v>CCF</v>
      </c>
      <c r="G1585" t="s">
        <v>8149</v>
      </c>
      <c r="H1585" t="s">
        <v>8150</v>
      </c>
      <c r="I1585">
        <v>2449</v>
      </c>
      <c r="J1585">
        <v>2449</v>
      </c>
      <c r="K1585" t="s">
        <v>309</v>
      </c>
      <c r="L1585" t="str">
        <f t="shared" si="98"/>
        <v>NIT</v>
      </c>
      <c r="M1585" t="str">
        <f t="shared" si="99"/>
        <v>05170210550016</v>
      </c>
      <c r="N1585" t="s">
        <v>310</v>
      </c>
      <c r="O1585">
        <v>0</v>
      </c>
      <c r="P1585">
        <v>0</v>
      </c>
      <c r="Q1585">
        <v>61.17</v>
      </c>
      <c r="R1585">
        <v>7.9521000000000006</v>
      </c>
      <c r="S1585">
        <v>0</v>
      </c>
      <c r="T1585">
        <v>0</v>
      </c>
      <c r="U1585">
        <v>69.122100000000003</v>
      </c>
      <c r="V1585">
        <v>0</v>
      </c>
      <c r="W1585" t="s">
        <v>1</v>
      </c>
    </row>
    <row r="1586" spans="1:23">
      <c r="A1586" t="s">
        <v>8563</v>
      </c>
      <c r="B1586" t="str">
        <f t="shared" si="100"/>
        <v>Mayo</v>
      </c>
      <c r="C1586" s="20" t="s">
        <v>8604</v>
      </c>
      <c r="D1586" t="s">
        <v>1</v>
      </c>
      <c r="E1586" t="s">
        <v>0</v>
      </c>
      <c r="F1586" t="str">
        <f t="shared" si="97"/>
        <v>CCF</v>
      </c>
      <c r="G1586" t="s">
        <v>8149</v>
      </c>
      <c r="H1586" t="s">
        <v>8150</v>
      </c>
      <c r="I1586">
        <v>2450</v>
      </c>
      <c r="J1586">
        <v>2450</v>
      </c>
      <c r="K1586" t="s">
        <v>487</v>
      </c>
      <c r="L1586" t="str">
        <f t="shared" si="98"/>
        <v>NIT</v>
      </c>
      <c r="M1586" t="str">
        <f t="shared" si="99"/>
        <v>06142306191013</v>
      </c>
      <c r="N1586" t="s">
        <v>488</v>
      </c>
      <c r="O1586">
        <v>0</v>
      </c>
      <c r="P1586">
        <v>0</v>
      </c>
      <c r="Q1586">
        <v>387.66</v>
      </c>
      <c r="R1586">
        <v>50.395800000000008</v>
      </c>
      <c r="S1586">
        <v>0</v>
      </c>
      <c r="T1586">
        <v>0</v>
      </c>
      <c r="U1586">
        <v>438.05580000000003</v>
      </c>
      <c r="V1586">
        <v>0</v>
      </c>
      <c r="W1586" t="s">
        <v>1</v>
      </c>
    </row>
    <row r="1587" spans="1:23">
      <c r="A1587" t="s">
        <v>8563</v>
      </c>
      <c r="B1587" t="str">
        <f t="shared" si="100"/>
        <v>Mayo</v>
      </c>
      <c r="C1587" s="20" t="s">
        <v>8604</v>
      </c>
      <c r="D1587" t="s">
        <v>1</v>
      </c>
      <c r="E1587" t="s">
        <v>0</v>
      </c>
      <c r="F1587" t="str">
        <f t="shared" si="97"/>
        <v>CCF</v>
      </c>
      <c r="G1587" t="s">
        <v>8149</v>
      </c>
      <c r="H1587" t="s">
        <v>8150</v>
      </c>
      <c r="I1587">
        <v>2451</v>
      </c>
      <c r="J1587">
        <v>2451</v>
      </c>
      <c r="K1587" t="s">
        <v>128</v>
      </c>
      <c r="L1587" t="str">
        <f t="shared" si="98"/>
        <v>NIT</v>
      </c>
      <c r="M1587" t="str">
        <f t="shared" si="99"/>
        <v>02102110041017</v>
      </c>
      <c r="N1587" t="s">
        <v>129</v>
      </c>
      <c r="O1587">
        <v>0</v>
      </c>
      <c r="P1587">
        <v>0</v>
      </c>
      <c r="Q1587">
        <v>452</v>
      </c>
      <c r="R1587">
        <v>58.760000000000005</v>
      </c>
      <c r="S1587">
        <v>0</v>
      </c>
      <c r="T1587">
        <v>0</v>
      </c>
      <c r="U1587">
        <v>510.76</v>
      </c>
      <c r="V1587">
        <v>0</v>
      </c>
      <c r="W1587" t="s">
        <v>1</v>
      </c>
    </row>
    <row r="1588" spans="1:23">
      <c r="A1588" t="s">
        <v>8563</v>
      </c>
      <c r="B1588" t="str">
        <f t="shared" si="100"/>
        <v>Mayo</v>
      </c>
      <c r="C1588" s="20" t="s">
        <v>8604</v>
      </c>
      <c r="D1588" t="s">
        <v>1</v>
      </c>
      <c r="E1588" t="s">
        <v>0</v>
      </c>
      <c r="F1588" t="str">
        <f t="shared" si="97"/>
        <v>CCF</v>
      </c>
      <c r="G1588" t="s">
        <v>8149</v>
      </c>
      <c r="H1588" t="s">
        <v>8150</v>
      </c>
      <c r="I1588">
        <v>2452</v>
      </c>
      <c r="J1588">
        <v>2452</v>
      </c>
      <c r="K1588" t="s">
        <v>528</v>
      </c>
      <c r="L1588" t="str">
        <f t="shared" si="98"/>
        <v>NIT</v>
      </c>
      <c r="M1588" t="str">
        <f t="shared" si="99"/>
        <v>12171412051020</v>
      </c>
      <c r="N1588" t="s">
        <v>529</v>
      </c>
      <c r="O1588">
        <v>0</v>
      </c>
      <c r="P1588">
        <v>0</v>
      </c>
      <c r="Q1588">
        <v>31.68</v>
      </c>
      <c r="R1588">
        <v>4.1184000000000003</v>
      </c>
      <c r="S1588">
        <v>0</v>
      </c>
      <c r="T1588">
        <v>0</v>
      </c>
      <c r="U1588">
        <v>35.798400000000001</v>
      </c>
      <c r="V1588">
        <v>0</v>
      </c>
      <c r="W1588" t="s">
        <v>1</v>
      </c>
    </row>
    <row r="1589" spans="1:23">
      <c r="A1589" t="s">
        <v>8563</v>
      </c>
      <c r="B1589" t="str">
        <f t="shared" si="100"/>
        <v>Mayo</v>
      </c>
      <c r="C1589" s="20" t="s">
        <v>8604</v>
      </c>
      <c r="D1589" t="s">
        <v>1</v>
      </c>
      <c r="E1589" t="s">
        <v>0</v>
      </c>
      <c r="F1589" t="str">
        <f t="shared" si="97"/>
        <v>CCF</v>
      </c>
      <c r="G1589" t="s">
        <v>8149</v>
      </c>
      <c r="H1589" t="s">
        <v>8150</v>
      </c>
      <c r="I1589">
        <v>2453</v>
      </c>
      <c r="J1589">
        <v>2453</v>
      </c>
      <c r="K1589" t="s">
        <v>1379</v>
      </c>
      <c r="L1589" t="str">
        <f t="shared" si="98"/>
        <v>NIT</v>
      </c>
      <c r="M1589" t="str">
        <f t="shared" si="99"/>
        <v>04111712511010</v>
      </c>
      <c r="N1589" t="s">
        <v>1380</v>
      </c>
      <c r="O1589">
        <v>0</v>
      </c>
      <c r="P1589">
        <v>0</v>
      </c>
      <c r="Q1589">
        <v>3058.38</v>
      </c>
      <c r="R1589">
        <v>397.58940000000001</v>
      </c>
      <c r="S1589">
        <v>0</v>
      </c>
      <c r="T1589">
        <v>0</v>
      </c>
      <c r="U1589">
        <v>3455.9694</v>
      </c>
      <c r="V1589">
        <v>0</v>
      </c>
      <c r="W1589" t="s">
        <v>1</v>
      </c>
    </row>
    <row r="1590" spans="1:23">
      <c r="A1590" t="s">
        <v>8563</v>
      </c>
      <c r="B1590" t="str">
        <f t="shared" si="100"/>
        <v>Mayo</v>
      </c>
      <c r="C1590" s="20" t="s">
        <v>8604</v>
      </c>
      <c r="D1590" t="s">
        <v>1</v>
      </c>
      <c r="E1590" t="s">
        <v>0</v>
      </c>
      <c r="F1590" t="str">
        <f t="shared" si="97"/>
        <v>CCF</v>
      </c>
      <c r="G1590" t="s">
        <v>8149</v>
      </c>
      <c r="H1590" t="s">
        <v>8150</v>
      </c>
      <c r="I1590">
        <v>2454</v>
      </c>
      <c r="J1590">
        <v>2454</v>
      </c>
      <c r="K1590" t="s">
        <v>311</v>
      </c>
      <c r="L1590" t="str">
        <f t="shared" si="98"/>
        <v>NIT</v>
      </c>
      <c r="M1590" t="str">
        <f t="shared" si="99"/>
        <v>14142802851016</v>
      </c>
      <c r="N1590" t="s">
        <v>312</v>
      </c>
      <c r="O1590">
        <v>0</v>
      </c>
      <c r="P1590">
        <v>0</v>
      </c>
      <c r="Q1590">
        <v>389.41</v>
      </c>
      <c r="R1590">
        <v>50.623300000000008</v>
      </c>
      <c r="S1590">
        <v>0</v>
      </c>
      <c r="T1590">
        <v>0</v>
      </c>
      <c r="U1590">
        <v>440.03330000000005</v>
      </c>
      <c r="V1590">
        <v>0</v>
      </c>
      <c r="W1590" t="s">
        <v>1</v>
      </c>
    </row>
    <row r="1591" spans="1:23">
      <c r="A1591" t="s">
        <v>8563</v>
      </c>
      <c r="B1591" t="str">
        <f t="shared" si="100"/>
        <v>Mayo</v>
      </c>
      <c r="C1591" s="20" t="s">
        <v>8604</v>
      </c>
      <c r="D1591" t="s">
        <v>1</v>
      </c>
      <c r="E1591" t="s">
        <v>0</v>
      </c>
      <c r="F1591" t="str">
        <f t="shared" si="97"/>
        <v>CCF</v>
      </c>
      <c r="G1591" t="s">
        <v>8149</v>
      </c>
      <c r="H1591" t="s">
        <v>8150</v>
      </c>
      <c r="I1591">
        <v>2455</v>
      </c>
      <c r="J1591">
        <v>2455</v>
      </c>
      <c r="K1591">
        <v>0</v>
      </c>
      <c r="L1591" t="str">
        <f t="shared" si="98"/>
        <v>DUI</v>
      </c>
      <c r="M1591" t="str">
        <f t="shared" si="99"/>
        <v>023577636</v>
      </c>
      <c r="N1591" t="s">
        <v>658</v>
      </c>
      <c r="O1591">
        <v>0</v>
      </c>
      <c r="P1591">
        <v>0</v>
      </c>
      <c r="Q1591">
        <v>226.29</v>
      </c>
      <c r="R1591">
        <v>29.4177</v>
      </c>
      <c r="S1591">
        <v>0</v>
      </c>
      <c r="T1591">
        <v>0</v>
      </c>
      <c r="U1591">
        <v>255.70769999999999</v>
      </c>
      <c r="V1591" t="s">
        <v>8440</v>
      </c>
      <c r="W1591" t="s">
        <v>1</v>
      </c>
    </row>
    <row r="1592" spans="1:23">
      <c r="A1592" t="s">
        <v>8563</v>
      </c>
      <c r="B1592" t="str">
        <f t="shared" si="100"/>
        <v>Mayo</v>
      </c>
      <c r="C1592" s="20" t="s">
        <v>8604</v>
      </c>
      <c r="D1592" t="s">
        <v>1</v>
      </c>
      <c r="E1592" t="s">
        <v>0</v>
      </c>
      <c r="F1592" t="str">
        <f t="shared" si="97"/>
        <v>CCF</v>
      </c>
      <c r="G1592" t="s">
        <v>8149</v>
      </c>
      <c r="H1592" t="s">
        <v>8150</v>
      </c>
      <c r="I1592">
        <v>2456</v>
      </c>
      <c r="J1592">
        <v>2456</v>
      </c>
      <c r="K1592" t="s">
        <v>118</v>
      </c>
      <c r="L1592" t="str">
        <f t="shared" si="98"/>
        <v>NIT</v>
      </c>
      <c r="M1592" t="str">
        <f t="shared" si="99"/>
        <v>06141106071025</v>
      </c>
      <c r="N1592" t="s">
        <v>119</v>
      </c>
      <c r="O1592">
        <v>0</v>
      </c>
      <c r="P1592">
        <v>0</v>
      </c>
      <c r="Q1592">
        <v>2809.67</v>
      </c>
      <c r="R1592">
        <v>365.25710000000004</v>
      </c>
      <c r="S1592">
        <v>0</v>
      </c>
      <c r="T1592">
        <v>0</v>
      </c>
      <c r="U1592">
        <v>3174.9270999999999</v>
      </c>
      <c r="V1592">
        <v>0</v>
      </c>
      <c r="W1592" t="s">
        <v>1</v>
      </c>
    </row>
    <row r="1593" spans="1:23">
      <c r="A1593" t="s">
        <v>8563</v>
      </c>
      <c r="B1593" t="str">
        <f t="shared" si="100"/>
        <v>Mayo</v>
      </c>
      <c r="C1593" s="20" t="s">
        <v>8604</v>
      </c>
      <c r="D1593" t="s">
        <v>1</v>
      </c>
      <c r="E1593" t="s">
        <v>0</v>
      </c>
      <c r="F1593" t="str">
        <f t="shared" si="97"/>
        <v>CCF</v>
      </c>
      <c r="G1593" t="s">
        <v>8149</v>
      </c>
      <c r="H1593" t="s">
        <v>8150</v>
      </c>
      <c r="I1593">
        <v>2457</v>
      </c>
      <c r="J1593">
        <v>2457</v>
      </c>
      <c r="K1593" t="s">
        <v>685</v>
      </c>
      <c r="L1593" t="str">
        <f t="shared" si="98"/>
        <v>NIT</v>
      </c>
      <c r="M1593" t="str">
        <f t="shared" si="99"/>
        <v>11212603721011</v>
      </c>
      <c r="N1593" t="s">
        <v>686</v>
      </c>
      <c r="O1593">
        <v>0</v>
      </c>
      <c r="P1593">
        <v>0</v>
      </c>
      <c r="Q1593">
        <v>613.66999999999996</v>
      </c>
      <c r="R1593">
        <v>79.777100000000004</v>
      </c>
      <c r="S1593">
        <v>0</v>
      </c>
      <c r="T1593">
        <v>0</v>
      </c>
      <c r="U1593">
        <v>693.44709999999998</v>
      </c>
      <c r="V1593">
        <v>0</v>
      </c>
      <c r="W1593" t="s">
        <v>1</v>
      </c>
    </row>
    <row r="1594" spans="1:23">
      <c r="A1594" t="s">
        <v>8563</v>
      </c>
      <c r="B1594" t="str">
        <f t="shared" si="100"/>
        <v>Mayo</v>
      </c>
      <c r="C1594" s="20" t="s">
        <v>8604</v>
      </c>
      <c r="D1594" t="s">
        <v>1</v>
      </c>
      <c r="E1594" t="s">
        <v>0</v>
      </c>
      <c r="F1594" t="str">
        <f t="shared" si="97"/>
        <v>CCF</v>
      </c>
      <c r="G1594" t="s">
        <v>8149</v>
      </c>
      <c r="H1594" t="s">
        <v>8150</v>
      </c>
      <c r="I1594">
        <v>2458</v>
      </c>
      <c r="J1594">
        <v>2458</v>
      </c>
      <c r="K1594" t="s">
        <v>419</v>
      </c>
      <c r="L1594" t="str">
        <f t="shared" si="98"/>
        <v>NIT</v>
      </c>
      <c r="M1594" t="str">
        <f t="shared" si="99"/>
        <v>12172904751074</v>
      </c>
      <c r="N1594" t="s">
        <v>420</v>
      </c>
      <c r="O1594">
        <v>0</v>
      </c>
      <c r="P1594">
        <v>0</v>
      </c>
      <c r="Q1594">
        <v>328.24</v>
      </c>
      <c r="R1594">
        <v>42.671200000000006</v>
      </c>
      <c r="S1594">
        <v>0</v>
      </c>
      <c r="T1594">
        <v>0</v>
      </c>
      <c r="U1594">
        <v>370.91120000000001</v>
      </c>
      <c r="V1594">
        <v>0</v>
      </c>
      <c r="W1594" t="s">
        <v>1</v>
      </c>
    </row>
    <row r="1595" spans="1:23">
      <c r="A1595" t="s">
        <v>8563</v>
      </c>
      <c r="B1595" t="str">
        <f t="shared" si="100"/>
        <v>Mayo</v>
      </c>
      <c r="C1595" s="20" t="s">
        <v>8604</v>
      </c>
      <c r="D1595" t="s">
        <v>1</v>
      </c>
      <c r="E1595" t="s">
        <v>0</v>
      </c>
      <c r="F1595" t="str">
        <f t="shared" si="97"/>
        <v>CCF</v>
      </c>
      <c r="G1595" t="s">
        <v>8149</v>
      </c>
      <c r="H1595" t="s">
        <v>8150</v>
      </c>
      <c r="I1595">
        <v>2459</v>
      </c>
      <c r="J1595">
        <v>2459</v>
      </c>
      <c r="K1595" t="s">
        <v>269</v>
      </c>
      <c r="L1595" t="str">
        <f t="shared" si="98"/>
        <v>NIT</v>
      </c>
      <c r="M1595" t="str">
        <f t="shared" si="99"/>
        <v>11040609590011</v>
      </c>
      <c r="N1595" t="s">
        <v>270</v>
      </c>
      <c r="O1595">
        <v>0</v>
      </c>
      <c r="P1595">
        <v>0</v>
      </c>
      <c r="Q1595">
        <v>369.02</v>
      </c>
      <c r="R1595">
        <v>47.9726</v>
      </c>
      <c r="S1595">
        <v>0</v>
      </c>
      <c r="T1595">
        <v>0</v>
      </c>
      <c r="U1595">
        <v>416.99259999999998</v>
      </c>
      <c r="V1595">
        <v>0</v>
      </c>
      <c r="W1595" t="s">
        <v>1</v>
      </c>
    </row>
    <row r="1596" spans="1:23">
      <c r="A1596" t="s">
        <v>8563</v>
      </c>
      <c r="B1596" t="str">
        <f t="shared" si="100"/>
        <v>Mayo</v>
      </c>
      <c r="C1596" s="20" t="s">
        <v>8604</v>
      </c>
      <c r="D1596" t="s">
        <v>1</v>
      </c>
      <c r="E1596" t="s">
        <v>0</v>
      </c>
      <c r="F1596" t="str">
        <f t="shared" si="97"/>
        <v>CCF</v>
      </c>
      <c r="G1596" t="s">
        <v>8149</v>
      </c>
      <c r="H1596" t="s">
        <v>8150</v>
      </c>
      <c r="I1596">
        <v>2460</v>
      </c>
      <c r="J1596">
        <v>2460</v>
      </c>
      <c r="K1596" t="s">
        <v>8607</v>
      </c>
      <c r="L1596" t="str">
        <f t="shared" si="98"/>
        <v>NIT</v>
      </c>
      <c r="M1596" t="str">
        <f t="shared" si="99"/>
        <v>14130512751010</v>
      </c>
      <c r="N1596" t="s">
        <v>8608</v>
      </c>
      <c r="O1596">
        <v>0</v>
      </c>
      <c r="P1596">
        <v>0</v>
      </c>
      <c r="Q1596">
        <v>83.56</v>
      </c>
      <c r="R1596">
        <v>10.8628</v>
      </c>
      <c r="S1596">
        <v>0</v>
      </c>
      <c r="T1596">
        <v>0</v>
      </c>
      <c r="U1596">
        <v>94.422799999999995</v>
      </c>
      <c r="V1596">
        <v>0</v>
      </c>
      <c r="W1596" t="s">
        <v>1</v>
      </c>
    </row>
    <row r="1597" spans="1:23">
      <c r="A1597" t="s">
        <v>8563</v>
      </c>
      <c r="B1597" t="str">
        <f t="shared" si="100"/>
        <v>Mayo</v>
      </c>
      <c r="C1597" s="20" t="s">
        <v>8604</v>
      </c>
      <c r="D1597" t="s">
        <v>1</v>
      </c>
      <c r="E1597" t="s">
        <v>0</v>
      </c>
      <c r="F1597" t="str">
        <f t="shared" si="97"/>
        <v>CCF</v>
      </c>
      <c r="G1597" t="s">
        <v>8149</v>
      </c>
      <c r="H1597" t="s">
        <v>8150</v>
      </c>
      <c r="I1597">
        <v>2461</v>
      </c>
      <c r="J1597">
        <v>2461</v>
      </c>
      <c r="K1597" t="s">
        <v>564</v>
      </c>
      <c r="L1597" t="str">
        <f t="shared" si="98"/>
        <v>NIT</v>
      </c>
      <c r="M1597" t="str">
        <f t="shared" si="99"/>
        <v>13250306470019</v>
      </c>
      <c r="N1597" t="s">
        <v>565</v>
      </c>
      <c r="O1597">
        <v>0</v>
      </c>
      <c r="P1597">
        <v>0</v>
      </c>
      <c r="Q1597">
        <v>54</v>
      </c>
      <c r="R1597">
        <v>7.0200000000000005</v>
      </c>
      <c r="S1597">
        <v>0</v>
      </c>
      <c r="T1597">
        <v>0</v>
      </c>
      <c r="U1597">
        <v>61.02</v>
      </c>
      <c r="V1597">
        <v>0</v>
      </c>
      <c r="W1597" t="s">
        <v>1</v>
      </c>
    </row>
    <row r="1598" spans="1:23">
      <c r="A1598" t="s">
        <v>8563</v>
      </c>
      <c r="B1598" t="str">
        <f t="shared" si="100"/>
        <v>Mayo</v>
      </c>
      <c r="C1598" s="20" t="s">
        <v>8604</v>
      </c>
      <c r="D1598" t="s">
        <v>1</v>
      </c>
      <c r="E1598" t="s">
        <v>0</v>
      </c>
      <c r="F1598" t="str">
        <f t="shared" si="97"/>
        <v>CCF</v>
      </c>
      <c r="G1598" t="s">
        <v>8149</v>
      </c>
      <c r="H1598" t="s">
        <v>8150</v>
      </c>
      <c r="I1598">
        <v>2462</v>
      </c>
      <c r="J1598">
        <v>2462</v>
      </c>
      <c r="K1598" t="s">
        <v>233</v>
      </c>
      <c r="L1598" t="str">
        <f t="shared" si="98"/>
        <v>NIT</v>
      </c>
      <c r="M1598" t="str">
        <f t="shared" si="99"/>
        <v>06141408201017</v>
      </c>
      <c r="N1598" t="s">
        <v>234</v>
      </c>
      <c r="O1598">
        <v>0</v>
      </c>
      <c r="P1598">
        <v>0</v>
      </c>
      <c r="Q1598">
        <v>305.82</v>
      </c>
      <c r="R1598">
        <v>39.756599999999999</v>
      </c>
      <c r="S1598">
        <v>0</v>
      </c>
      <c r="T1598">
        <v>0</v>
      </c>
      <c r="U1598">
        <v>345.57659999999998</v>
      </c>
      <c r="V1598">
        <v>0</v>
      </c>
      <c r="W1598" t="s">
        <v>1</v>
      </c>
    </row>
    <row r="1599" spans="1:23">
      <c r="A1599" t="s">
        <v>8563</v>
      </c>
      <c r="B1599" t="str">
        <f t="shared" si="100"/>
        <v>Mayo</v>
      </c>
      <c r="C1599" s="20" t="s">
        <v>8604</v>
      </c>
      <c r="D1599" t="s">
        <v>1</v>
      </c>
      <c r="E1599" t="s">
        <v>0</v>
      </c>
      <c r="F1599" t="str">
        <f t="shared" si="97"/>
        <v>CCF</v>
      </c>
      <c r="G1599" t="s">
        <v>8149</v>
      </c>
      <c r="H1599" t="s">
        <v>8150</v>
      </c>
      <c r="I1599">
        <v>2463</v>
      </c>
      <c r="J1599">
        <v>2463</v>
      </c>
      <c r="K1599" t="s">
        <v>343</v>
      </c>
      <c r="L1599" t="str">
        <f t="shared" si="98"/>
        <v>NIT</v>
      </c>
      <c r="M1599" t="str">
        <f t="shared" si="99"/>
        <v>08192306811024</v>
      </c>
      <c r="N1599" t="s">
        <v>344</v>
      </c>
      <c r="O1599">
        <v>0</v>
      </c>
      <c r="P1599">
        <v>0</v>
      </c>
      <c r="Q1599">
        <v>42.77</v>
      </c>
      <c r="R1599">
        <v>5.5601000000000003</v>
      </c>
      <c r="S1599">
        <v>0</v>
      </c>
      <c r="T1599">
        <v>0</v>
      </c>
      <c r="U1599">
        <v>48.330100000000002</v>
      </c>
      <c r="V1599">
        <v>0</v>
      </c>
      <c r="W1599" t="s">
        <v>1</v>
      </c>
    </row>
    <row r="1600" spans="1:23">
      <c r="A1600" t="s">
        <v>8563</v>
      </c>
      <c r="B1600" t="str">
        <f t="shared" si="100"/>
        <v>Mayo</v>
      </c>
      <c r="C1600" s="20" t="s">
        <v>8604</v>
      </c>
      <c r="D1600" t="s">
        <v>1</v>
      </c>
      <c r="E1600" t="s">
        <v>0</v>
      </c>
      <c r="F1600" t="str">
        <f t="shared" si="97"/>
        <v>CCF</v>
      </c>
      <c r="G1600" t="s">
        <v>8149</v>
      </c>
      <c r="H1600" t="s">
        <v>8150</v>
      </c>
      <c r="I1600">
        <v>2464</v>
      </c>
      <c r="J1600">
        <v>2464</v>
      </c>
      <c r="K1600">
        <v>0</v>
      </c>
      <c r="L1600" t="str">
        <f t="shared" si="98"/>
        <v>DUI</v>
      </c>
      <c r="M1600" t="str">
        <f t="shared" si="99"/>
        <v>007681247</v>
      </c>
      <c r="N1600" t="s">
        <v>8606</v>
      </c>
      <c r="O1600">
        <v>0</v>
      </c>
      <c r="P1600">
        <v>0</v>
      </c>
      <c r="Q1600">
        <v>267.07</v>
      </c>
      <c r="R1600">
        <v>34.719099999999997</v>
      </c>
      <c r="S1600">
        <v>0</v>
      </c>
      <c r="T1600">
        <v>0</v>
      </c>
      <c r="U1600">
        <v>301.78909999999996</v>
      </c>
      <c r="V1600" t="s">
        <v>8605</v>
      </c>
      <c r="W1600" t="s">
        <v>1</v>
      </c>
    </row>
    <row r="1601" spans="1:23">
      <c r="A1601" t="s">
        <v>8563</v>
      </c>
      <c r="B1601" t="str">
        <f t="shared" si="100"/>
        <v>Mayo</v>
      </c>
      <c r="C1601" s="20" t="s">
        <v>8601</v>
      </c>
      <c r="D1601" t="s">
        <v>1</v>
      </c>
      <c r="E1601" t="s">
        <v>0</v>
      </c>
      <c r="F1601" t="str">
        <f t="shared" si="97"/>
        <v>CCF</v>
      </c>
      <c r="G1601" t="s">
        <v>8149</v>
      </c>
      <c r="H1601" t="s">
        <v>8150</v>
      </c>
      <c r="I1601">
        <v>2465</v>
      </c>
      <c r="J1601">
        <v>2465</v>
      </c>
      <c r="K1601" t="s">
        <v>7871</v>
      </c>
      <c r="L1601" t="str">
        <f t="shared" si="98"/>
        <v>NIT</v>
      </c>
      <c r="M1601" t="str">
        <f t="shared" si="99"/>
        <v>94142512801010</v>
      </c>
      <c r="N1601" t="s">
        <v>7872</v>
      </c>
      <c r="O1601">
        <v>0</v>
      </c>
      <c r="P1601">
        <v>0</v>
      </c>
      <c r="Q1601">
        <v>124.34</v>
      </c>
      <c r="R1601">
        <v>16.164200000000001</v>
      </c>
      <c r="S1601">
        <v>0</v>
      </c>
      <c r="T1601">
        <v>0</v>
      </c>
      <c r="U1601">
        <v>140.5042</v>
      </c>
      <c r="V1601">
        <v>0</v>
      </c>
      <c r="W1601" t="s">
        <v>1</v>
      </c>
    </row>
    <row r="1602" spans="1:23">
      <c r="A1602" t="s">
        <v>8563</v>
      </c>
      <c r="B1602" t="str">
        <f t="shared" si="100"/>
        <v>Mayo</v>
      </c>
      <c r="C1602" s="20" t="s">
        <v>8601</v>
      </c>
      <c r="D1602" t="s">
        <v>1</v>
      </c>
      <c r="E1602" t="s">
        <v>0</v>
      </c>
      <c r="F1602" t="str">
        <f t="shared" si="97"/>
        <v>CCF</v>
      </c>
      <c r="G1602" t="s">
        <v>8149</v>
      </c>
      <c r="H1602" t="s">
        <v>8150</v>
      </c>
      <c r="I1602">
        <v>2466</v>
      </c>
      <c r="J1602">
        <v>2466</v>
      </c>
      <c r="K1602">
        <v>0</v>
      </c>
      <c r="L1602" t="str">
        <f t="shared" si="98"/>
        <v>DUI</v>
      </c>
      <c r="M1602" t="str">
        <f t="shared" si="99"/>
        <v>041130466</v>
      </c>
      <c r="N1602" t="s">
        <v>844</v>
      </c>
      <c r="O1602">
        <v>0</v>
      </c>
      <c r="P1602">
        <v>0</v>
      </c>
      <c r="Q1602">
        <v>63.17</v>
      </c>
      <c r="R1602">
        <v>8.2121000000000013</v>
      </c>
      <c r="S1602">
        <v>0</v>
      </c>
      <c r="T1602">
        <v>0</v>
      </c>
      <c r="U1602">
        <v>71.382100000000008</v>
      </c>
      <c r="V1602" t="s">
        <v>8377</v>
      </c>
      <c r="W1602" t="s">
        <v>1</v>
      </c>
    </row>
    <row r="1603" spans="1:23">
      <c r="A1603" t="s">
        <v>8563</v>
      </c>
      <c r="B1603" t="str">
        <f t="shared" si="100"/>
        <v>Mayo</v>
      </c>
      <c r="C1603" s="20" t="s">
        <v>8601</v>
      </c>
      <c r="D1603" t="s">
        <v>1</v>
      </c>
      <c r="E1603" t="s">
        <v>0</v>
      </c>
      <c r="F1603" t="str">
        <f t="shared" ref="F1603:F1666" si="101">IF(E1603="05","Nota de crédito","CCF")</f>
        <v>CCF</v>
      </c>
      <c r="G1603" t="s">
        <v>8149</v>
      </c>
      <c r="H1603" t="s">
        <v>8150</v>
      </c>
      <c r="I1603">
        <v>2467</v>
      </c>
      <c r="J1603">
        <v>2467</v>
      </c>
      <c r="K1603" t="s">
        <v>155</v>
      </c>
      <c r="L1603" t="str">
        <f t="shared" ref="L1603:L1666" si="102">IF(K1603=0,"DUI","NIT")</f>
        <v>NIT</v>
      </c>
      <c r="M1603" t="str">
        <f t="shared" ref="M1603:M1666" si="103">IF(K1603=0,V1603,K1603)</f>
        <v>06142610051058</v>
      </c>
      <c r="N1603" t="s">
        <v>156</v>
      </c>
      <c r="O1603">
        <v>0</v>
      </c>
      <c r="P1603">
        <v>0</v>
      </c>
      <c r="Q1603">
        <v>304.25</v>
      </c>
      <c r="R1603">
        <v>39.552500000000002</v>
      </c>
      <c r="S1603">
        <v>0</v>
      </c>
      <c r="T1603">
        <v>0</v>
      </c>
      <c r="U1603">
        <v>343.80250000000001</v>
      </c>
      <c r="V1603">
        <v>0</v>
      </c>
      <c r="W1603" t="s">
        <v>1</v>
      </c>
    </row>
    <row r="1604" spans="1:23">
      <c r="A1604" t="s">
        <v>8563</v>
      </c>
      <c r="B1604" t="str">
        <f t="shared" si="100"/>
        <v>Mayo</v>
      </c>
      <c r="C1604" s="20" t="s">
        <v>8601</v>
      </c>
      <c r="D1604" t="s">
        <v>1</v>
      </c>
      <c r="E1604" t="s">
        <v>0</v>
      </c>
      <c r="F1604" t="str">
        <f t="shared" si="101"/>
        <v>CCF</v>
      </c>
      <c r="G1604" t="s">
        <v>8149</v>
      </c>
      <c r="H1604" t="s">
        <v>8150</v>
      </c>
      <c r="I1604">
        <v>2468</v>
      </c>
      <c r="J1604">
        <v>2468</v>
      </c>
      <c r="K1604" t="s">
        <v>307</v>
      </c>
      <c r="L1604" t="str">
        <f t="shared" si="102"/>
        <v>NIT</v>
      </c>
      <c r="M1604" t="str">
        <f t="shared" si="103"/>
        <v>06141303971062</v>
      </c>
      <c r="N1604" t="s">
        <v>308</v>
      </c>
      <c r="O1604">
        <v>0</v>
      </c>
      <c r="P1604">
        <v>0</v>
      </c>
      <c r="Q1604">
        <v>21.95</v>
      </c>
      <c r="R1604">
        <v>2.8534999999999999</v>
      </c>
      <c r="S1604">
        <v>0</v>
      </c>
      <c r="T1604">
        <v>0</v>
      </c>
      <c r="U1604">
        <v>24.8035</v>
      </c>
      <c r="V1604">
        <v>0</v>
      </c>
      <c r="W1604" t="s">
        <v>1</v>
      </c>
    </row>
    <row r="1605" spans="1:23">
      <c r="A1605" t="s">
        <v>8563</v>
      </c>
      <c r="B1605" t="str">
        <f t="shared" si="100"/>
        <v>Mayo</v>
      </c>
      <c r="C1605" s="20" t="s">
        <v>8601</v>
      </c>
      <c r="D1605" t="s">
        <v>1</v>
      </c>
      <c r="E1605" t="s">
        <v>0</v>
      </c>
      <c r="F1605" t="str">
        <f t="shared" si="101"/>
        <v>CCF</v>
      </c>
      <c r="G1605" t="s">
        <v>8149</v>
      </c>
      <c r="H1605" t="s">
        <v>8150</v>
      </c>
      <c r="I1605">
        <v>2469</v>
      </c>
      <c r="J1605">
        <v>2469</v>
      </c>
      <c r="K1605" t="s">
        <v>333</v>
      </c>
      <c r="L1605" t="str">
        <f t="shared" si="102"/>
        <v>NIT</v>
      </c>
      <c r="M1605" t="str">
        <f t="shared" si="103"/>
        <v>06140607941015</v>
      </c>
      <c r="N1605" t="s">
        <v>334</v>
      </c>
      <c r="O1605">
        <v>0</v>
      </c>
      <c r="P1605">
        <v>0</v>
      </c>
      <c r="Q1605">
        <v>16.190000000000001</v>
      </c>
      <c r="R1605">
        <v>2.1047000000000002</v>
      </c>
      <c r="S1605">
        <v>0</v>
      </c>
      <c r="T1605">
        <v>0</v>
      </c>
      <c r="U1605">
        <v>18.294700000000002</v>
      </c>
      <c r="V1605">
        <v>0</v>
      </c>
      <c r="W1605" t="s">
        <v>1</v>
      </c>
    </row>
    <row r="1606" spans="1:23">
      <c r="A1606" t="s">
        <v>8563</v>
      </c>
      <c r="B1606" t="str">
        <f t="shared" si="100"/>
        <v>Mayo</v>
      </c>
      <c r="C1606" s="20" t="s">
        <v>8601</v>
      </c>
      <c r="D1606" t="s">
        <v>1</v>
      </c>
      <c r="E1606" t="s">
        <v>0</v>
      </c>
      <c r="F1606" t="str">
        <f t="shared" si="101"/>
        <v>CCF</v>
      </c>
      <c r="G1606" t="s">
        <v>8149</v>
      </c>
      <c r="H1606" t="s">
        <v>8150</v>
      </c>
      <c r="I1606">
        <v>2470</v>
      </c>
      <c r="J1606">
        <v>2470</v>
      </c>
      <c r="K1606" t="s">
        <v>239</v>
      </c>
      <c r="L1606" t="str">
        <f t="shared" si="102"/>
        <v>NIT</v>
      </c>
      <c r="M1606" t="str">
        <f t="shared" si="103"/>
        <v>12171207011015</v>
      </c>
      <c r="N1606" t="s">
        <v>240</v>
      </c>
      <c r="O1606">
        <v>0</v>
      </c>
      <c r="P1606">
        <v>0</v>
      </c>
      <c r="Q1606">
        <v>19248.599999999999</v>
      </c>
      <c r="R1606">
        <v>2502.3179999999998</v>
      </c>
      <c r="S1606">
        <v>0</v>
      </c>
      <c r="T1606">
        <v>0</v>
      </c>
      <c r="U1606">
        <v>21750.917999999998</v>
      </c>
      <c r="V1606">
        <v>0</v>
      </c>
      <c r="W1606" t="s">
        <v>1</v>
      </c>
    </row>
    <row r="1607" spans="1:23">
      <c r="A1607" t="s">
        <v>8563</v>
      </c>
      <c r="B1607" t="str">
        <f t="shared" si="100"/>
        <v>Mayo</v>
      </c>
      <c r="C1607" s="20" t="s">
        <v>8601</v>
      </c>
      <c r="D1607" t="s">
        <v>1</v>
      </c>
      <c r="E1607" t="s">
        <v>0</v>
      </c>
      <c r="F1607" t="str">
        <f t="shared" si="101"/>
        <v>CCF</v>
      </c>
      <c r="G1607" t="s">
        <v>8149</v>
      </c>
      <c r="H1607" t="s">
        <v>8150</v>
      </c>
      <c r="I1607">
        <v>2471</v>
      </c>
      <c r="J1607">
        <v>2471</v>
      </c>
      <c r="K1607" t="s">
        <v>313</v>
      </c>
      <c r="L1607" t="str">
        <f t="shared" si="102"/>
        <v>NIT</v>
      </c>
      <c r="M1607" t="str">
        <f t="shared" si="103"/>
        <v>06141603781265</v>
      </c>
      <c r="N1607" t="s">
        <v>314</v>
      </c>
      <c r="O1607">
        <v>0</v>
      </c>
      <c r="P1607">
        <v>0</v>
      </c>
      <c r="Q1607">
        <v>53.98</v>
      </c>
      <c r="R1607">
        <v>7.0173999999999994</v>
      </c>
      <c r="S1607">
        <v>0</v>
      </c>
      <c r="T1607">
        <v>0</v>
      </c>
      <c r="U1607">
        <v>60.997399999999999</v>
      </c>
      <c r="V1607">
        <v>0</v>
      </c>
      <c r="W1607" t="s">
        <v>1</v>
      </c>
    </row>
    <row r="1608" spans="1:23">
      <c r="A1608" t="s">
        <v>8563</v>
      </c>
      <c r="B1608" t="str">
        <f t="shared" si="100"/>
        <v>Mayo</v>
      </c>
      <c r="C1608" s="20" t="s">
        <v>8601</v>
      </c>
      <c r="D1608" t="s">
        <v>1</v>
      </c>
      <c r="E1608" t="s">
        <v>0</v>
      </c>
      <c r="F1608" t="str">
        <f t="shared" si="101"/>
        <v>CCF</v>
      </c>
      <c r="G1608" t="s">
        <v>8149</v>
      </c>
      <c r="H1608" t="s">
        <v>8150</v>
      </c>
      <c r="I1608">
        <v>2472</v>
      </c>
      <c r="J1608">
        <v>2472</v>
      </c>
      <c r="K1608" t="s">
        <v>118</v>
      </c>
      <c r="L1608" t="str">
        <f t="shared" si="102"/>
        <v>NIT</v>
      </c>
      <c r="M1608" t="str">
        <f t="shared" si="103"/>
        <v>06141106071025</v>
      </c>
      <c r="N1608" t="s">
        <v>119</v>
      </c>
      <c r="O1608">
        <v>0</v>
      </c>
      <c r="P1608">
        <v>0</v>
      </c>
      <c r="Q1608">
        <v>5.8</v>
      </c>
      <c r="R1608">
        <v>0.754</v>
      </c>
      <c r="S1608">
        <v>0</v>
      </c>
      <c r="T1608">
        <v>0</v>
      </c>
      <c r="U1608">
        <v>6.5540000000000003</v>
      </c>
      <c r="V1608">
        <v>0</v>
      </c>
      <c r="W1608" t="s">
        <v>1</v>
      </c>
    </row>
    <row r="1609" spans="1:23">
      <c r="A1609" t="s">
        <v>8563</v>
      </c>
      <c r="B1609" t="str">
        <f t="shared" si="100"/>
        <v>Mayo</v>
      </c>
      <c r="C1609" s="20" t="s">
        <v>8601</v>
      </c>
      <c r="D1609" t="s">
        <v>1</v>
      </c>
      <c r="E1609" t="s">
        <v>0</v>
      </c>
      <c r="F1609" t="str">
        <f t="shared" si="101"/>
        <v>CCF</v>
      </c>
      <c r="G1609" t="s">
        <v>8149</v>
      </c>
      <c r="H1609" t="s">
        <v>8150</v>
      </c>
      <c r="I1609">
        <v>2473</v>
      </c>
      <c r="J1609">
        <v>2473</v>
      </c>
      <c r="K1609" t="s">
        <v>550</v>
      </c>
      <c r="L1609" t="str">
        <f t="shared" si="102"/>
        <v>NIT</v>
      </c>
      <c r="M1609" t="str">
        <f t="shared" si="103"/>
        <v>06011411901010</v>
      </c>
      <c r="N1609" t="s">
        <v>551</v>
      </c>
      <c r="O1609">
        <v>0</v>
      </c>
      <c r="P1609">
        <v>0</v>
      </c>
      <c r="Q1609">
        <v>17.96</v>
      </c>
      <c r="R1609">
        <v>2.3348</v>
      </c>
      <c r="S1609">
        <v>0</v>
      </c>
      <c r="T1609">
        <v>0</v>
      </c>
      <c r="U1609">
        <v>20.294800000000002</v>
      </c>
      <c r="V1609">
        <v>0</v>
      </c>
      <c r="W1609" t="s">
        <v>1</v>
      </c>
    </row>
    <row r="1610" spans="1:23">
      <c r="A1610" t="s">
        <v>8563</v>
      </c>
      <c r="B1610" t="str">
        <f t="shared" si="100"/>
        <v>Mayo</v>
      </c>
      <c r="C1610" s="20" t="s">
        <v>8601</v>
      </c>
      <c r="D1610" t="s">
        <v>1</v>
      </c>
      <c r="E1610" t="s">
        <v>0</v>
      </c>
      <c r="F1610" t="str">
        <f t="shared" si="101"/>
        <v>CCF</v>
      </c>
      <c r="G1610" t="s">
        <v>8149</v>
      </c>
      <c r="H1610" t="s">
        <v>8150</v>
      </c>
      <c r="I1610">
        <v>2474</v>
      </c>
      <c r="J1610">
        <v>2474</v>
      </c>
      <c r="K1610" t="s">
        <v>118</v>
      </c>
      <c r="L1610" t="str">
        <f t="shared" si="102"/>
        <v>NIT</v>
      </c>
      <c r="M1610" t="str">
        <f t="shared" si="103"/>
        <v>06141106071025</v>
      </c>
      <c r="N1610" t="s">
        <v>119</v>
      </c>
      <c r="O1610">
        <v>0</v>
      </c>
      <c r="P1610">
        <v>0</v>
      </c>
      <c r="Q1610">
        <v>26.3</v>
      </c>
      <c r="R1610">
        <v>3.419</v>
      </c>
      <c r="S1610">
        <v>0</v>
      </c>
      <c r="T1610">
        <v>0</v>
      </c>
      <c r="U1610">
        <v>29.719000000000001</v>
      </c>
      <c r="V1610">
        <v>0</v>
      </c>
      <c r="W1610" t="s">
        <v>1</v>
      </c>
    </row>
    <row r="1611" spans="1:23">
      <c r="A1611" t="s">
        <v>8563</v>
      </c>
      <c r="B1611" t="str">
        <f t="shared" si="100"/>
        <v>Mayo</v>
      </c>
      <c r="C1611" s="20" t="s">
        <v>8601</v>
      </c>
      <c r="D1611" t="s">
        <v>1</v>
      </c>
      <c r="E1611" t="s">
        <v>0</v>
      </c>
      <c r="F1611" t="str">
        <f t="shared" si="101"/>
        <v>CCF</v>
      </c>
      <c r="G1611" t="s">
        <v>8149</v>
      </c>
      <c r="H1611" t="s">
        <v>8150</v>
      </c>
      <c r="I1611">
        <v>2475</v>
      </c>
      <c r="J1611">
        <v>2475</v>
      </c>
      <c r="K1611" t="s">
        <v>118</v>
      </c>
      <c r="L1611" t="str">
        <f t="shared" si="102"/>
        <v>NIT</v>
      </c>
      <c r="M1611" t="str">
        <f t="shared" si="103"/>
        <v>06141106071025</v>
      </c>
      <c r="N1611" t="s">
        <v>119</v>
      </c>
      <c r="O1611">
        <v>0</v>
      </c>
      <c r="P1611">
        <v>0</v>
      </c>
      <c r="Q1611">
        <v>21</v>
      </c>
      <c r="R1611">
        <v>2.73</v>
      </c>
      <c r="S1611">
        <v>0</v>
      </c>
      <c r="T1611">
        <v>0</v>
      </c>
      <c r="U1611">
        <v>23.73</v>
      </c>
      <c r="V1611">
        <v>0</v>
      </c>
      <c r="W1611" t="s">
        <v>1</v>
      </c>
    </row>
    <row r="1612" spans="1:23">
      <c r="A1612" t="s">
        <v>8563</v>
      </c>
      <c r="B1612" t="str">
        <f t="shared" si="100"/>
        <v>Mayo</v>
      </c>
      <c r="C1612" s="20" t="s">
        <v>8601</v>
      </c>
      <c r="D1612" t="s">
        <v>1</v>
      </c>
      <c r="E1612" t="s">
        <v>0</v>
      </c>
      <c r="F1612" t="str">
        <f t="shared" si="101"/>
        <v>CCF</v>
      </c>
      <c r="G1612" t="s">
        <v>8149</v>
      </c>
      <c r="H1612" t="s">
        <v>8150</v>
      </c>
      <c r="I1612">
        <v>2476</v>
      </c>
      <c r="J1612">
        <v>2476</v>
      </c>
      <c r="K1612">
        <v>0</v>
      </c>
      <c r="L1612" t="str">
        <f t="shared" si="102"/>
        <v>DUI</v>
      </c>
      <c r="M1612" t="str">
        <f t="shared" si="103"/>
        <v>006421610</v>
      </c>
      <c r="N1612" t="s">
        <v>8603</v>
      </c>
      <c r="O1612">
        <v>0</v>
      </c>
      <c r="P1612">
        <v>0</v>
      </c>
      <c r="Q1612">
        <v>71.67</v>
      </c>
      <c r="R1612">
        <v>9.3170999999999999</v>
      </c>
      <c r="S1612">
        <v>0</v>
      </c>
      <c r="T1612">
        <v>0</v>
      </c>
      <c r="U1612">
        <v>80.987099999999998</v>
      </c>
      <c r="V1612" t="s">
        <v>8602</v>
      </c>
      <c r="W1612" t="s">
        <v>1</v>
      </c>
    </row>
    <row r="1613" spans="1:23">
      <c r="A1613" t="s">
        <v>8563</v>
      </c>
      <c r="B1613" t="str">
        <f t="shared" si="100"/>
        <v>Mayo</v>
      </c>
      <c r="C1613" s="20" t="s">
        <v>8601</v>
      </c>
      <c r="D1613" t="s">
        <v>1</v>
      </c>
      <c r="E1613" t="s">
        <v>0</v>
      </c>
      <c r="F1613" t="str">
        <f t="shared" si="101"/>
        <v>CCF</v>
      </c>
      <c r="G1613" t="s">
        <v>8149</v>
      </c>
      <c r="H1613" t="s">
        <v>8150</v>
      </c>
      <c r="I1613">
        <v>2477</v>
      </c>
      <c r="J1613">
        <v>2477</v>
      </c>
      <c r="K1613" t="s">
        <v>249</v>
      </c>
      <c r="L1613" t="str">
        <f t="shared" si="102"/>
        <v>NIT</v>
      </c>
      <c r="M1613" t="str">
        <f t="shared" si="103"/>
        <v>06071402171010</v>
      </c>
      <c r="N1613" t="s">
        <v>250</v>
      </c>
      <c r="O1613">
        <v>0</v>
      </c>
      <c r="P1613">
        <v>0</v>
      </c>
      <c r="Q1613">
        <v>122</v>
      </c>
      <c r="R1613">
        <v>15.860000000000001</v>
      </c>
      <c r="S1613">
        <v>0</v>
      </c>
      <c r="T1613">
        <v>0</v>
      </c>
      <c r="U1613">
        <v>137.86000000000001</v>
      </c>
      <c r="V1613">
        <v>0</v>
      </c>
      <c r="W1613" t="s">
        <v>1</v>
      </c>
    </row>
    <row r="1614" spans="1:23">
      <c r="A1614" t="s">
        <v>8563</v>
      </c>
      <c r="B1614" t="str">
        <f t="shared" si="100"/>
        <v>Mayo</v>
      </c>
      <c r="C1614" s="20" t="s">
        <v>8601</v>
      </c>
      <c r="D1614" t="s">
        <v>1</v>
      </c>
      <c r="E1614" t="s">
        <v>0</v>
      </c>
      <c r="F1614" t="str">
        <f t="shared" si="101"/>
        <v>CCF</v>
      </c>
      <c r="G1614" t="s">
        <v>8149</v>
      </c>
      <c r="H1614" t="s">
        <v>8150</v>
      </c>
      <c r="I1614">
        <v>2478</v>
      </c>
      <c r="J1614">
        <v>2478</v>
      </c>
      <c r="K1614">
        <v>0</v>
      </c>
      <c r="L1614" t="str">
        <f t="shared" si="102"/>
        <v>DUI</v>
      </c>
      <c r="M1614" t="str">
        <f t="shared" si="103"/>
        <v>009870981</v>
      </c>
      <c r="N1614" t="s">
        <v>593</v>
      </c>
      <c r="O1614">
        <v>0</v>
      </c>
      <c r="P1614">
        <v>0</v>
      </c>
      <c r="Q1614">
        <v>42.4</v>
      </c>
      <c r="R1614">
        <v>5.5119999999999996</v>
      </c>
      <c r="S1614">
        <v>0</v>
      </c>
      <c r="T1614">
        <v>0</v>
      </c>
      <c r="U1614">
        <v>47.911999999999999</v>
      </c>
      <c r="V1614" t="s">
        <v>8386</v>
      </c>
      <c r="W1614" t="s">
        <v>1</v>
      </c>
    </row>
    <row r="1615" spans="1:23">
      <c r="A1615" t="s">
        <v>8563</v>
      </c>
      <c r="B1615" t="str">
        <f t="shared" si="100"/>
        <v>Mayo</v>
      </c>
      <c r="C1615" s="20" t="s">
        <v>8601</v>
      </c>
      <c r="D1615" t="s">
        <v>1</v>
      </c>
      <c r="E1615" t="s">
        <v>0</v>
      </c>
      <c r="F1615" t="str">
        <f t="shared" si="101"/>
        <v>CCF</v>
      </c>
      <c r="G1615" t="s">
        <v>8149</v>
      </c>
      <c r="H1615" t="s">
        <v>8150</v>
      </c>
      <c r="I1615">
        <v>2479</v>
      </c>
      <c r="J1615">
        <v>2479</v>
      </c>
      <c r="K1615">
        <v>0</v>
      </c>
      <c r="L1615" t="str">
        <f t="shared" si="102"/>
        <v>DUI</v>
      </c>
      <c r="M1615" t="str">
        <f t="shared" si="103"/>
        <v>004316550</v>
      </c>
      <c r="N1615" t="s">
        <v>619</v>
      </c>
      <c r="O1615">
        <v>0</v>
      </c>
      <c r="P1615">
        <v>0</v>
      </c>
      <c r="Q1615">
        <v>108.73</v>
      </c>
      <c r="R1615">
        <v>14.134900000000002</v>
      </c>
      <c r="S1615">
        <v>0</v>
      </c>
      <c r="T1615">
        <v>0</v>
      </c>
      <c r="U1615">
        <v>122.86490000000001</v>
      </c>
      <c r="V1615" t="s">
        <v>8525</v>
      </c>
      <c r="W1615" t="s">
        <v>1</v>
      </c>
    </row>
    <row r="1616" spans="1:23">
      <c r="A1616" t="s">
        <v>8563</v>
      </c>
      <c r="B1616" t="str">
        <f t="shared" si="100"/>
        <v>Mayo</v>
      </c>
      <c r="C1616" s="20" t="s">
        <v>8601</v>
      </c>
      <c r="D1616" t="s">
        <v>1</v>
      </c>
      <c r="E1616" t="s">
        <v>0</v>
      </c>
      <c r="F1616" t="str">
        <f t="shared" si="101"/>
        <v>CCF</v>
      </c>
      <c r="G1616" t="s">
        <v>8149</v>
      </c>
      <c r="H1616" t="s">
        <v>8150</v>
      </c>
      <c r="I1616">
        <v>2480</v>
      </c>
      <c r="J1616">
        <v>2480</v>
      </c>
      <c r="K1616">
        <v>0</v>
      </c>
      <c r="L1616" t="str">
        <f t="shared" si="102"/>
        <v>DUI</v>
      </c>
      <c r="M1616" t="str">
        <f t="shared" si="103"/>
        <v>004316550</v>
      </c>
      <c r="N1616" t="s">
        <v>619</v>
      </c>
      <c r="O1616">
        <v>0</v>
      </c>
      <c r="P1616">
        <v>0</v>
      </c>
      <c r="Q1616">
        <v>18.5</v>
      </c>
      <c r="R1616">
        <v>2.4050000000000002</v>
      </c>
      <c r="S1616">
        <v>0</v>
      </c>
      <c r="T1616">
        <v>0</v>
      </c>
      <c r="U1616">
        <v>20.905000000000001</v>
      </c>
      <c r="V1616" t="s">
        <v>8525</v>
      </c>
      <c r="W1616" t="s">
        <v>1</v>
      </c>
    </row>
    <row r="1617" spans="1:23">
      <c r="A1617" t="s">
        <v>8563</v>
      </c>
      <c r="B1617" t="str">
        <f t="shared" si="100"/>
        <v>Mayo</v>
      </c>
      <c r="C1617" s="20" t="s">
        <v>8601</v>
      </c>
      <c r="D1617" t="s">
        <v>1</v>
      </c>
      <c r="E1617" t="s">
        <v>0</v>
      </c>
      <c r="F1617" t="str">
        <f t="shared" si="101"/>
        <v>CCF</v>
      </c>
      <c r="G1617" t="s">
        <v>8149</v>
      </c>
      <c r="H1617" t="s">
        <v>8150</v>
      </c>
      <c r="I1617">
        <v>2481</v>
      </c>
      <c r="J1617">
        <v>2481</v>
      </c>
      <c r="K1617" t="s">
        <v>755</v>
      </c>
      <c r="L1617" t="str">
        <f t="shared" si="102"/>
        <v>NIT</v>
      </c>
      <c r="M1617" t="str">
        <f t="shared" si="103"/>
        <v>02030505670013</v>
      </c>
      <c r="N1617" t="s">
        <v>756</v>
      </c>
      <c r="O1617">
        <v>0</v>
      </c>
      <c r="P1617">
        <v>0</v>
      </c>
      <c r="Q1617">
        <v>19153.02</v>
      </c>
      <c r="R1617">
        <v>2489.8926000000001</v>
      </c>
      <c r="S1617">
        <v>0</v>
      </c>
      <c r="T1617">
        <v>0</v>
      </c>
      <c r="U1617">
        <v>21642.9126</v>
      </c>
      <c r="V1617">
        <v>0</v>
      </c>
      <c r="W1617" t="s">
        <v>1</v>
      </c>
    </row>
    <row r="1618" spans="1:23">
      <c r="A1618" t="s">
        <v>8563</v>
      </c>
      <c r="B1618" t="str">
        <f t="shared" si="100"/>
        <v>Mayo</v>
      </c>
      <c r="C1618" s="20" t="s">
        <v>8601</v>
      </c>
      <c r="D1618" t="s">
        <v>1</v>
      </c>
      <c r="E1618" t="s">
        <v>0</v>
      </c>
      <c r="F1618" t="str">
        <f t="shared" si="101"/>
        <v>CCF</v>
      </c>
      <c r="G1618" t="s">
        <v>8149</v>
      </c>
      <c r="H1618" t="s">
        <v>8150</v>
      </c>
      <c r="I1618">
        <v>2483</v>
      </c>
      <c r="J1618">
        <v>2483</v>
      </c>
      <c r="K1618" t="s">
        <v>425</v>
      </c>
      <c r="L1618" t="str">
        <f t="shared" si="102"/>
        <v>NIT</v>
      </c>
      <c r="M1618" t="str">
        <f t="shared" si="103"/>
        <v>11080503400019</v>
      </c>
      <c r="N1618" t="s">
        <v>426</v>
      </c>
      <c r="O1618">
        <v>0</v>
      </c>
      <c r="P1618">
        <v>0</v>
      </c>
      <c r="Q1618">
        <v>307.85000000000002</v>
      </c>
      <c r="R1618">
        <v>40.020500000000006</v>
      </c>
      <c r="S1618">
        <v>0</v>
      </c>
      <c r="T1618">
        <v>0</v>
      </c>
      <c r="U1618">
        <v>347.87050000000005</v>
      </c>
      <c r="V1618">
        <v>0</v>
      </c>
      <c r="W1618" t="s">
        <v>1</v>
      </c>
    </row>
    <row r="1619" spans="1:23">
      <c r="A1619" t="s">
        <v>8563</v>
      </c>
      <c r="B1619" t="str">
        <f t="shared" si="100"/>
        <v>Mayo</v>
      </c>
      <c r="C1619" s="20" t="s">
        <v>8601</v>
      </c>
      <c r="D1619" t="s">
        <v>1</v>
      </c>
      <c r="E1619" t="s">
        <v>0</v>
      </c>
      <c r="F1619" t="str">
        <f t="shared" si="101"/>
        <v>CCF</v>
      </c>
      <c r="G1619" t="s">
        <v>8149</v>
      </c>
      <c r="H1619" t="s">
        <v>8150</v>
      </c>
      <c r="I1619">
        <v>2484</v>
      </c>
      <c r="J1619">
        <v>2484</v>
      </c>
      <c r="K1619" t="s">
        <v>777</v>
      </c>
      <c r="L1619" t="str">
        <f t="shared" si="102"/>
        <v>NIT</v>
      </c>
      <c r="M1619" t="str">
        <f t="shared" si="103"/>
        <v>12173010121016</v>
      </c>
      <c r="N1619" t="s">
        <v>778</v>
      </c>
      <c r="O1619">
        <v>0</v>
      </c>
      <c r="P1619">
        <v>0</v>
      </c>
      <c r="Q1619">
        <v>205.9</v>
      </c>
      <c r="R1619">
        <v>26.767000000000003</v>
      </c>
      <c r="S1619">
        <v>0</v>
      </c>
      <c r="T1619">
        <v>0</v>
      </c>
      <c r="U1619">
        <v>232.667</v>
      </c>
      <c r="V1619">
        <v>0</v>
      </c>
      <c r="W1619" t="s">
        <v>1</v>
      </c>
    </row>
    <row r="1620" spans="1:23">
      <c r="A1620" t="s">
        <v>8563</v>
      </c>
      <c r="B1620" t="str">
        <f t="shared" si="100"/>
        <v>Mayo</v>
      </c>
      <c r="C1620" s="20" t="s">
        <v>8601</v>
      </c>
      <c r="D1620" t="s">
        <v>1</v>
      </c>
      <c r="E1620" t="s">
        <v>0</v>
      </c>
      <c r="F1620" t="str">
        <f t="shared" si="101"/>
        <v>CCF</v>
      </c>
      <c r="G1620" t="s">
        <v>8149</v>
      </c>
      <c r="H1620" t="s">
        <v>8150</v>
      </c>
      <c r="I1620">
        <v>2485</v>
      </c>
      <c r="J1620">
        <v>2485</v>
      </c>
      <c r="K1620" t="s">
        <v>421</v>
      </c>
      <c r="L1620" t="str">
        <f t="shared" si="102"/>
        <v>NIT</v>
      </c>
      <c r="M1620" t="str">
        <f t="shared" si="103"/>
        <v>06140507171026</v>
      </c>
      <c r="N1620" t="s">
        <v>422</v>
      </c>
      <c r="O1620">
        <v>0</v>
      </c>
      <c r="P1620">
        <v>0</v>
      </c>
      <c r="Q1620">
        <v>62.53</v>
      </c>
      <c r="R1620">
        <v>8.1288999999999998</v>
      </c>
      <c r="S1620">
        <v>0</v>
      </c>
      <c r="T1620">
        <v>0</v>
      </c>
      <c r="U1620">
        <v>70.658900000000003</v>
      </c>
      <c r="V1620">
        <v>0</v>
      </c>
      <c r="W1620" t="s">
        <v>1</v>
      </c>
    </row>
    <row r="1621" spans="1:23">
      <c r="A1621" t="s">
        <v>8563</v>
      </c>
      <c r="B1621" t="str">
        <f t="shared" si="100"/>
        <v>Mayo</v>
      </c>
      <c r="C1621" s="20" t="s">
        <v>8601</v>
      </c>
      <c r="D1621" t="s">
        <v>1</v>
      </c>
      <c r="E1621" t="s">
        <v>0</v>
      </c>
      <c r="F1621" t="str">
        <f t="shared" si="101"/>
        <v>CCF</v>
      </c>
      <c r="G1621" t="s">
        <v>8149</v>
      </c>
      <c r="H1621" t="s">
        <v>8150</v>
      </c>
      <c r="I1621">
        <v>2486</v>
      </c>
      <c r="J1621">
        <v>2486</v>
      </c>
      <c r="K1621">
        <v>0</v>
      </c>
      <c r="L1621" t="str">
        <f t="shared" si="102"/>
        <v>DUI</v>
      </c>
      <c r="M1621" t="str">
        <f t="shared" si="103"/>
        <v>041130466</v>
      </c>
      <c r="N1621" t="s">
        <v>844</v>
      </c>
      <c r="O1621">
        <v>0</v>
      </c>
      <c r="P1621">
        <v>0</v>
      </c>
      <c r="Q1621">
        <v>42.78</v>
      </c>
      <c r="R1621">
        <v>5.5613999999999999</v>
      </c>
      <c r="S1621">
        <v>0</v>
      </c>
      <c r="T1621">
        <v>0</v>
      </c>
      <c r="U1621">
        <v>48.3414</v>
      </c>
      <c r="V1621" t="s">
        <v>8377</v>
      </c>
      <c r="W1621" t="s">
        <v>1</v>
      </c>
    </row>
    <row r="1622" spans="1:23">
      <c r="A1622" t="s">
        <v>8563</v>
      </c>
      <c r="B1622" t="str">
        <f t="shared" si="100"/>
        <v>Mayo</v>
      </c>
      <c r="C1622" s="20" t="s">
        <v>8601</v>
      </c>
      <c r="D1622" t="s">
        <v>1</v>
      </c>
      <c r="E1622" t="s">
        <v>0</v>
      </c>
      <c r="F1622" t="str">
        <f t="shared" si="101"/>
        <v>CCF</v>
      </c>
      <c r="G1622" t="s">
        <v>8149</v>
      </c>
      <c r="H1622" t="s">
        <v>8150</v>
      </c>
      <c r="I1622">
        <v>2487</v>
      </c>
      <c r="J1622">
        <v>2487</v>
      </c>
      <c r="K1622">
        <v>0</v>
      </c>
      <c r="L1622" t="str">
        <f t="shared" si="102"/>
        <v>DUI</v>
      </c>
      <c r="M1622" t="str">
        <f t="shared" si="103"/>
        <v>045167457</v>
      </c>
      <c r="N1622" t="s">
        <v>103</v>
      </c>
      <c r="O1622">
        <v>0</v>
      </c>
      <c r="P1622">
        <v>0</v>
      </c>
      <c r="Q1622">
        <v>63.17</v>
      </c>
      <c r="R1622">
        <v>8.2121000000000013</v>
      </c>
      <c r="S1622">
        <v>0</v>
      </c>
      <c r="T1622">
        <v>0</v>
      </c>
      <c r="U1622">
        <v>71.382100000000008</v>
      </c>
      <c r="V1622" t="s">
        <v>8378</v>
      </c>
      <c r="W1622" t="s">
        <v>1</v>
      </c>
    </row>
    <row r="1623" spans="1:23">
      <c r="A1623" t="s">
        <v>8563</v>
      </c>
      <c r="B1623" t="str">
        <f t="shared" si="100"/>
        <v>Mayo</v>
      </c>
      <c r="C1623" s="20" t="s">
        <v>8601</v>
      </c>
      <c r="D1623" t="s">
        <v>1</v>
      </c>
      <c r="E1623" t="s">
        <v>0</v>
      </c>
      <c r="F1623" t="str">
        <f t="shared" si="101"/>
        <v>CCF</v>
      </c>
      <c r="G1623" t="s">
        <v>8149</v>
      </c>
      <c r="H1623" t="s">
        <v>8150</v>
      </c>
      <c r="I1623">
        <v>2488</v>
      </c>
      <c r="J1623">
        <v>2488</v>
      </c>
      <c r="K1623" t="s">
        <v>77</v>
      </c>
      <c r="L1623" t="str">
        <f t="shared" si="102"/>
        <v>NIT</v>
      </c>
      <c r="M1623" t="str">
        <f t="shared" si="103"/>
        <v>11231402520010</v>
      </c>
      <c r="N1623" t="s">
        <v>78</v>
      </c>
      <c r="O1623">
        <v>0</v>
      </c>
      <c r="P1623">
        <v>0</v>
      </c>
      <c r="Q1623">
        <v>214.39</v>
      </c>
      <c r="R1623">
        <v>27.870699999999999</v>
      </c>
      <c r="S1623">
        <v>0</v>
      </c>
      <c r="T1623">
        <v>0</v>
      </c>
      <c r="U1623">
        <v>242.26069999999999</v>
      </c>
      <c r="V1623">
        <v>0</v>
      </c>
      <c r="W1623" t="s">
        <v>1</v>
      </c>
    </row>
    <row r="1624" spans="1:23">
      <c r="A1624" t="s">
        <v>8563</v>
      </c>
      <c r="B1624" t="str">
        <f t="shared" si="100"/>
        <v>Mayo</v>
      </c>
      <c r="C1624" s="20" t="s">
        <v>8601</v>
      </c>
      <c r="D1624" t="s">
        <v>1</v>
      </c>
      <c r="E1624" t="s">
        <v>0</v>
      </c>
      <c r="F1624" t="str">
        <f t="shared" si="101"/>
        <v>CCF</v>
      </c>
      <c r="G1624" t="s">
        <v>8149</v>
      </c>
      <c r="H1624" t="s">
        <v>8150</v>
      </c>
      <c r="I1624">
        <v>2489</v>
      </c>
      <c r="J1624">
        <v>2489</v>
      </c>
      <c r="K1624" t="s">
        <v>755</v>
      </c>
      <c r="L1624" t="str">
        <f t="shared" si="102"/>
        <v>NIT</v>
      </c>
      <c r="M1624" t="str">
        <f t="shared" si="103"/>
        <v>02030505670013</v>
      </c>
      <c r="N1624" t="s">
        <v>756</v>
      </c>
      <c r="O1624">
        <v>0</v>
      </c>
      <c r="P1624">
        <v>0</v>
      </c>
      <c r="Q1624">
        <v>19643.63</v>
      </c>
      <c r="R1624">
        <v>2553.6719000000003</v>
      </c>
      <c r="S1624">
        <v>0</v>
      </c>
      <c r="T1624">
        <v>0</v>
      </c>
      <c r="U1624">
        <v>22197.301900000002</v>
      </c>
      <c r="V1624">
        <v>0</v>
      </c>
      <c r="W1624" t="s">
        <v>1</v>
      </c>
    </row>
    <row r="1625" spans="1:23">
      <c r="A1625" t="s">
        <v>8563</v>
      </c>
      <c r="B1625" t="str">
        <f t="shared" si="100"/>
        <v>Mayo</v>
      </c>
      <c r="C1625" s="20" t="s">
        <v>8601</v>
      </c>
      <c r="D1625" t="s">
        <v>1</v>
      </c>
      <c r="E1625" t="s">
        <v>0</v>
      </c>
      <c r="F1625" t="str">
        <f t="shared" si="101"/>
        <v>CCF</v>
      </c>
      <c r="G1625" t="s">
        <v>8149</v>
      </c>
      <c r="H1625" t="s">
        <v>8150</v>
      </c>
      <c r="I1625">
        <v>2490</v>
      </c>
      <c r="J1625">
        <v>2490</v>
      </c>
      <c r="K1625" t="s">
        <v>7912</v>
      </c>
      <c r="L1625" t="str">
        <f t="shared" si="102"/>
        <v>NIT</v>
      </c>
      <c r="M1625" t="str">
        <f t="shared" si="103"/>
        <v>06140802891065</v>
      </c>
      <c r="N1625" t="s">
        <v>1148</v>
      </c>
      <c r="O1625">
        <v>0</v>
      </c>
      <c r="P1625">
        <v>0</v>
      </c>
      <c r="Q1625">
        <v>2637.84</v>
      </c>
      <c r="R1625">
        <v>342.91920000000005</v>
      </c>
      <c r="S1625">
        <v>0</v>
      </c>
      <c r="T1625">
        <v>0</v>
      </c>
      <c r="U1625">
        <v>2980.7592000000004</v>
      </c>
      <c r="V1625">
        <v>0</v>
      </c>
      <c r="W1625" t="s">
        <v>1</v>
      </c>
    </row>
    <row r="1626" spans="1:23">
      <c r="A1626" t="s">
        <v>8563</v>
      </c>
      <c r="B1626" t="str">
        <f t="shared" si="100"/>
        <v>Mayo</v>
      </c>
      <c r="C1626" s="20" t="s">
        <v>8601</v>
      </c>
      <c r="D1626" t="s">
        <v>1</v>
      </c>
      <c r="E1626" t="s">
        <v>0</v>
      </c>
      <c r="F1626" t="str">
        <f t="shared" si="101"/>
        <v>CCF</v>
      </c>
      <c r="G1626" t="s">
        <v>8149</v>
      </c>
      <c r="H1626" t="s">
        <v>8150</v>
      </c>
      <c r="I1626">
        <v>2491</v>
      </c>
      <c r="J1626">
        <v>2491</v>
      </c>
      <c r="K1626" t="s">
        <v>253</v>
      </c>
      <c r="L1626" t="str">
        <f t="shared" si="102"/>
        <v>NIT</v>
      </c>
      <c r="M1626" t="str">
        <f t="shared" si="103"/>
        <v>06141504911068</v>
      </c>
      <c r="N1626" t="s">
        <v>254</v>
      </c>
      <c r="O1626">
        <v>0</v>
      </c>
      <c r="P1626">
        <v>0</v>
      </c>
      <c r="Q1626">
        <v>1019.46</v>
      </c>
      <c r="R1626">
        <v>132.52980000000002</v>
      </c>
      <c r="S1626">
        <v>0</v>
      </c>
      <c r="T1626">
        <v>0</v>
      </c>
      <c r="U1626">
        <v>1151.9898000000001</v>
      </c>
      <c r="V1626">
        <v>0</v>
      </c>
      <c r="W1626" t="s">
        <v>1</v>
      </c>
    </row>
    <row r="1627" spans="1:23">
      <c r="A1627" t="s">
        <v>8563</v>
      </c>
      <c r="B1627" t="str">
        <f t="shared" si="100"/>
        <v>Mayo</v>
      </c>
      <c r="C1627" s="20" t="s">
        <v>8601</v>
      </c>
      <c r="D1627" t="s">
        <v>1</v>
      </c>
      <c r="E1627" t="s">
        <v>0</v>
      </c>
      <c r="F1627" t="str">
        <f t="shared" si="101"/>
        <v>CCF</v>
      </c>
      <c r="G1627" t="s">
        <v>8149</v>
      </c>
      <c r="H1627" t="s">
        <v>8150</v>
      </c>
      <c r="I1627">
        <v>2492</v>
      </c>
      <c r="J1627">
        <v>2492</v>
      </c>
      <c r="K1627" t="s">
        <v>118</v>
      </c>
      <c r="L1627" t="str">
        <f t="shared" si="102"/>
        <v>NIT</v>
      </c>
      <c r="M1627" t="str">
        <f t="shared" si="103"/>
        <v>06141106071025</v>
      </c>
      <c r="N1627" t="s">
        <v>119</v>
      </c>
      <c r="O1627">
        <v>0</v>
      </c>
      <c r="P1627">
        <v>0</v>
      </c>
      <c r="Q1627">
        <v>1210.6199999999999</v>
      </c>
      <c r="R1627">
        <v>157.38059999999999</v>
      </c>
      <c r="S1627">
        <v>0</v>
      </c>
      <c r="T1627">
        <v>0</v>
      </c>
      <c r="U1627">
        <v>1368.0005999999998</v>
      </c>
      <c r="V1627">
        <v>0</v>
      </c>
      <c r="W1627" t="s">
        <v>1</v>
      </c>
    </row>
    <row r="1628" spans="1:23">
      <c r="A1628" t="s">
        <v>8563</v>
      </c>
      <c r="B1628" t="str">
        <f t="shared" si="100"/>
        <v>Mayo</v>
      </c>
      <c r="C1628" s="20" t="s">
        <v>8601</v>
      </c>
      <c r="D1628" t="s">
        <v>1</v>
      </c>
      <c r="E1628" t="s">
        <v>0</v>
      </c>
      <c r="F1628" t="str">
        <f t="shared" si="101"/>
        <v>CCF</v>
      </c>
      <c r="G1628" t="s">
        <v>8149</v>
      </c>
      <c r="H1628" t="s">
        <v>8150</v>
      </c>
      <c r="I1628">
        <v>2494</v>
      </c>
      <c r="J1628">
        <v>2494</v>
      </c>
      <c r="K1628" t="s">
        <v>514</v>
      </c>
      <c r="L1628" t="str">
        <f t="shared" si="102"/>
        <v>NIT</v>
      </c>
      <c r="M1628" t="str">
        <f t="shared" si="103"/>
        <v>04012106851010</v>
      </c>
      <c r="N1628" t="s">
        <v>515</v>
      </c>
      <c r="O1628">
        <v>0</v>
      </c>
      <c r="P1628">
        <v>0</v>
      </c>
      <c r="Q1628">
        <v>4811.87</v>
      </c>
      <c r="R1628">
        <v>625.54309999999998</v>
      </c>
      <c r="S1628">
        <v>0</v>
      </c>
      <c r="T1628">
        <v>0</v>
      </c>
      <c r="U1628">
        <v>5437.4130999999998</v>
      </c>
      <c r="V1628">
        <v>0</v>
      </c>
      <c r="W1628" t="s">
        <v>1</v>
      </c>
    </row>
    <row r="1629" spans="1:23">
      <c r="A1629" t="s">
        <v>8563</v>
      </c>
      <c r="B1629" t="str">
        <f t="shared" si="100"/>
        <v>Mayo</v>
      </c>
      <c r="C1629" s="20" t="s">
        <v>8601</v>
      </c>
      <c r="D1629" t="s">
        <v>1</v>
      </c>
      <c r="E1629" t="s">
        <v>0</v>
      </c>
      <c r="F1629" t="str">
        <f t="shared" si="101"/>
        <v>CCF</v>
      </c>
      <c r="G1629" t="s">
        <v>8149</v>
      </c>
      <c r="H1629" t="s">
        <v>8150</v>
      </c>
      <c r="I1629">
        <v>2495</v>
      </c>
      <c r="J1629">
        <v>2495</v>
      </c>
      <c r="K1629" t="s">
        <v>118</v>
      </c>
      <c r="L1629" t="str">
        <f t="shared" si="102"/>
        <v>NIT</v>
      </c>
      <c r="M1629" t="str">
        <f t="shared" si="103"/>
        <v>06141106071025</v>
      </c>
      <c r="N1629" t="s">
        <v>119</v>
      </c>
      <c r="O1629">
        <v>0</v>
      </c>
      <c r="P1629">
        <v>0</v>
      </c>
      <c r="Q1629">
        <v>93.19</v>
      </c>
      <c r="R1629">
        <v>12.114700000000001</v>
      </c>
      <c r="S1629">
        <v>0</v>
      </c>
      <c r="T1629">
        <v>0</v>
      </c>
      <c r="U1629">
        <v>105.3047</v>
      </c>
      <c r="V1629">
        <v>0</v>
      </c>
      <c r="W1629" t="s">
        <v>1</v>
      </c>
    </row>
    <row r="1630" spans="1:23">
      <c r="A1630" t="s">
        <v>8563</v>
      </c>
      <c r="B1630" t="str">
        <f t="shared" si="100"/>
        <v>Mayo</v>
      </c>
      <c r="C1630" s="20" t="s">
        <v>8601</v>
      </c>
      <c r="D1630" t="s">
        <v>1</v>
      </c>
      <c r="E1630" t="s">
        <v>0</v>
      </c>
      <c r="F1630" t="str">
        <f t="shared" si="101"/>
        <v>CCF</v>
      </c>
      <c r="G1630" t="s">
        <v>8149</v>
      </c>
      <c r="H1630" t="s">
        <v>8150</v>
      </c>
      <c r="I1630">
        <v>2496</v>
      </c>
      <c r="J1630">
        <v>2496</v>
      </c>
      <c r="K1630" t="s">
        <v>333</v>
      </c>
      <c r="L1630" t="str">
        <f t="shared" si="102"/>
        <v>NIT</v>
      </c>
      <c r="M1630" t="str">
        <f t="shared" si="103"/>
        <v>06140607941015</v>
      </c>
      <c r="N1630" t="s">
        <v>334</v>
      </c>
      <c r="O1630">
        <v>0</v>
      </c>
      <c r="P1630">
        <v>0</v>
      </c>
      <c r="Q1630">
        <v>26.55</v>
      </c>
      <c r="R1630">
        <v>3.4515000000000002</v>
      </c>
      <c r="S1630">
        <v>0</v>
      </c>
      <c r="T1630">
        <v>0</v>
      </c>
      <c r="U1630">
        <v>30.0015</v>
      </c>
      <c r="V1630">
        <v>0</v>
      </c>
      <c r="W1630" t="s">
        <v>1</v>
      </c>
    </row>
    <row r="1631" spans="1:23">
      <c r="A1631" t="s">
        <v>8563</v>
      </c>
      <c r="B1631" t="str">
        <f t="shared" si="100"/>
        <v>Mayo</v>
      </c>
      <c r="C1631" s="20" t="s">
        <v>8600</v>
      </c>
      <c r="D1631" t="s">
        <v>1</v>
      </c>
      <c r="E1631" t="s">
        <v>0</v>
      </c>
      <c r="F1631" t="str">
        <f t="shared" si="101"/>
        <v>CCF</v>
      </c>
      <c r="G1631" t="s">
        <v>8149</v>
      </c>
      <c r="H1631" t="s">
        <v>8150</v>
      </c>
      <c r="I1631">
        <v>2497</v>
      </c>
      <c r="J1631">
        <v>2497</v>
      </c>
      <c r="K1631" t="s">
        <v>8159</v>
      </c>
      <c r="L1631" t="str">
        <f t="shared" si="102"/>
        <v>NIT</v>
      </c>
      <c r="M1631" t="str">
        <f t="shared" si="103"/>
        <v>06140107211045</v>
      </c>
      <c r="N1631" t="s">
        <v>8162</v>
      </c>
      <c r="O1631">
        <v>0</v>
      </c>
      <c r="P1631">
        <v>0</v>
      </c>
      <c r="Q1631">
        <v>3.29</v>
      </c>
      <c r="R1631">
        <v>0.42770000000000002</v>
      </c>
      <c r="S1631">
        <v>0</v>
      </c>
      <c r="T1631">
        <v>0</v>
      </c>
      <c r="U1631">
        <v>3.7177000000000002</v>
      </c>
      <c r="V1631">
        <v>0</v>
      </c>
      <c r="W1631" t="s">
        <v>1</v>
      </c>
    </row>
    <row r="1632" spans="1:23">
      <c r="A1632" t="s">
        <v>8563</v>
      </c>
      <c r="B1632" t="str">
        <f t="shared" si="100"/>
        <v>Mayo</v>
      </c>
      <c r="C1632" s="20" t="s">
        <v>8600</v>
      </c>
      <c r="D1632" t="s">
        <v>1</v>
      </c>
      <c r="E1632" t="s">
        <v>0</v>
      </c>
      <c r="F1632" t="str">
        <f t="shared" si="101"/>
        <v>CCF</v>
      </c>
      <c r="G1632" t="s">
        <v>8149</v>
      </c>
      <c r="H1632" t="s">
        <v>8150</v>
      </c>
      <c r="I1632">
        <v>2498</v>
      </c>
      <c r="J1632">
        <v>2498</v>
      </c>
      <c r="K1632" t="s">
        <v>118</v>
      </c>
      <c r="L1632" t="str">
        <f t="shared" si="102"/>
        <v>NIT</v>
      </c>
      <c r="M1632" t="str">
        <f t="shared" si="103"/>
        <v>06141106071025</v>
      </c>
      <c r="N1632" t="s">
        <v>119</v>
      </c>
      <c r="O1632">
        <v>0</v>
      </c>
      <c r="P1632">
        <v>0</v>
      </c>
      <c r="Q1632">
        <v>44.81</v>
      </c>
      <c r="R1632">
        <v>5.8253000000000004</v>
      </c>
      <c r="S1632">
        <v>0</v>
      </c>
      <c r="T1632">
        <v>0</v>
      </c>
      <c r="U1632">
        <v>50.635300000000001</v>
      </c>
      <c r="V1632">
        <v>0</v>
      </c>
      <c r="W1632" t="s">
        <v>1</v>
      </c>
    </row>
    <row r="1633" spans="1:23">
      <c r="A1633" t="s">
        <v>8563</v>
      </c>
      <c r="B1633" t="str">
        <f t="shared" si="100"/>
        <v>Mayo</v>
      </c>
      <c r="C1633" s="20" t="s">
        <v>8600</v>
      </c>
      <c r="D1633" t="s">
        <v>1</v>
      </c>
      <c r="E1633" t="s">
        <v>0</v>
      </c>
      <c r="F1633" t="str">
        <f t="shared" si="101"/>
        <v>CCF</v>
      </c>
      <c r="G1633" t="s">
        <v>8149</v>
      </c>
      <c r="H1633" t="s">
        <v>8150</v>
      </c>
      <c r="I1633">
        <v>2499</v>
      </c>
      <c r="J1633">
        <v>2499</v>
      </c>
      <c r="K1633" t="s">
        <v>227</v>
      </c>
      <c r="L1633" t="str">
        <f t="shared" si="102"/>
        <v>NIT</v>
      </c>
      <c r="M1633" t="str">
        <f t="shared" si="103"/>
        <v>05021104731010</v>
      </c>
      <c r="N1633" t="s">
        <v>228</v>
      </c>
      <c r="O1633">
        <v>0</v>
      </c>
      <c r="P1633">
        <v>0</v>
      </c>
      <c r="Q1633">
        <v>145.68</v>
      </c>
      <c r="R1633">
        <v>18.938400000000001</v>
      </c>
      <c r="S1633">
        <v>0</v>
      </c>
      <c r="T1633">
        <v>0</v>
      </c>
      <c r="U1633">
        <v>164.61840000000001</v>
      </c>
      <c r="V1633">
        <v>0</v>
      </c>
      <c r="W1633" t="s">
        <v>1</v>
      </c>
    </row>
    <row r="1634" spans="1:23">
      <c r="A1634" t="s">
        <v>8563</v>
      </c>
      <c r="B1634" t="str">
        <f t="shared" si="100"/>
        <v>Mayo</v>
      </c>
      <c r="C1634" s="20" t="s">
        <v>8600</v>
      </c>
      <c r="D1634" t="s">
        <v>1</v>
      </c>
      <c r="E1634" t="s">
        <v>0</v>
      </c>
      <c r="F1634" t="str">
        <f t="shared" si="101"/>
        <v>CCF</v>
      </c>
      <c r="G1634" t="s">
        <v>8149</v>
      </c>
      <c r="H1634" t="s">
        <v>8150</v>
      </c>
      <c r="I1634">
        <v>2500</v>
      </c>
      <c r="J1634">
        <v>2500</v>
      </c>
      <c r="K1634" t="s">
        <v>118</v>
      </c>
      <c r="L1634" t="str">
        <f t="shared" si="102"/>
        <v>NIT</v>
      </c>
      <c r="M1634" t="str">
        <f t="shared" si="103"/>
        <v>06141106071025</v>
      </c>
      <c r="N1634" t="s">
        <v>119</v>
      </c>
      <c r="O1634">
        <v>0</v>
      </c>
      <c r="P1634">
        <v>0</v>
      </c>
      <c r="Q1634">
        <v>170.44</v>
      </c>
      <c r="R1634">
        <v>22.1572</v>
      </c>
      <c r="S1634">
        <v>0</v>
      </c>
      <c r="T1634">
        <v>0</v>
      </c>
      <c r="U1634">
        <v>192.59719999999999</v>
      </c>
      <c r="V1634">
        <v>0</v>
      </c>
      <c r="W1634" t="s">
        <v>1</v>
      </c>
    </row>
    <row r="1635" spans="1:23">
      <c r="A1635" t="s">
        <v>8563</v>
      </c>
      <c r="B1635" t="str">
        <f t="shared" si="100"/>
        <v>Mayo</v>
      </c>
      <c r="C1635" s="20" t="s">
        <v>8600</v>
      </c>
      <c r="D1635" t="s">
        <v>1</v>
      </c>
      <c r="E1635" t="s">
        <v>0</v>
      </c>
      <c r="F1635" t="str">
        <f t="shared" si="101"/>
        <v>CCF</v>
      </c>
      <c r="G1635" t="s">
        <v>8149</v>
      </c>
      <c r="H1635" t="s">
        <v>8150</v>
      </c>
      <c r="I1635">
        <v>2501</v>
      </c>
      <c r="J1635">
        <v>2501</v>
      </c>
      <c r="K1635" t="s">
        <v>512</v>
      </c>
      <c r="L1635" t="str">
        <f t="shared" si="102"/>
        <v>NIT</v>
      </c>
      <c r="M1635" t="str">
        <f t="shared" si="103"/>
        <v>06142703761225</v>
      </c>
      <c r="N1635" t="s">
        <v>513</v>
      </c>
      <c r="O1635">
        <v>0</v>
      </c>
      <c r="P1635">
        <v>0</v>
      </c>
      <c r="Q1635">
        <v>114.03</v>
      </c>
      <c r="R1635">
        <v>14.8239</v>
      </c>
      <c r="S1635">
        <v>0</v>
      </c>
      <c r="T1635">
        <v>0</v>
      </c>
      <c r="U1635">
        <v>128.85390000000001</v>
      </c>
      <c r="V1635">
        <v>0</v>
      </c>
      <c r="W1635" t="s">
        <v>1</v>
      </c>
    </row>
    <row r="1636" spans="1:23">
      <c r="A1636" t="s">
        <v>8563</v>
      </c>
      <c r="B1636" t="str">
        <f t="shared" si="100"/>
        <v>Mayo</v>
      </c>
      <c r="C1636" s="20" t="s">
        <v>8600</v>
      </c>
      <c r="D1636" t="s">
        <v>1</v>
      </c>
      <c r="E1636" t="s">
        <v>0</v>
      </c>
      <c r="F1636" t="str">
        <f t="shared" si="101"/>
        <v>CCF</v>
      </c>
      <c r="G1636" t="s">
        <v>8149</v>
      </c>
      <c r="H1636" t="s">
        <v>8150</v>
      </c>
      <c r="I1636">
        <v>2502</v>
      </c>
      <c r="J1636">
        <v>2502</v>
      </c>
      <c r="K1636" t="s">
        <v>1416</v>
      </c>
      <c r="L1636" t="str">
        <f t="shared" si="102"/>
        <v>NIT</v>
      </c>
      <c r="M1636" t="str">
        <f t="shared" si="103"/>
        <v>02070509891015</v>
      </c>
      <c r="N1636" t="s">
        <v>1417</v>
      </c>
      <c r="O1636">
        <v>0</v>
      </c>
      <c r="P1636">
        <v>0</v>
      </c>
      <c r="Q1636">
        <v>163.02000000000001</v>
      </c>
      <c r="R1636">
        <v>21.192600000000002</v>
      </c>
      <c r="S1636">
        <v>0</v>
      </c>
      <c r="T1636">
        <v>0</v>
      </c>
      <c r="U1636">
        <v>184.21260000000001</v>
      </c>
      <c r="V1636">
        <v>0</v>
      </c>
      <c r="W1636" t="s">
        <v>1</v>
      </c>
    </row>
    <row r="1637" spans="1:23">
      <c r="A1637" t="s">
        <v>8563</v>
      </c>
      <c r="B1637" t="str">
        <f t="shared" si="100"/>
        <v>Mayo</v>
      </c>
      <c r="C1637" s="20" t="s">
        <v>8600</v>
      </c>
      <c r="D1637" t="s">
        <v>1</v>
      </c>
      <c r="E1637" t="s">
        <v>0</v>
      </c>
      <c r="F1637" t="str">
        <f t="shared" si="101"/>
        <v>CCF</v>
      </c>
      <c r="G1637" t="s">
        <v>8149</v>
      </c>
      <c r="H1637" t="s">
        <v>8150</v>
      </c>
      <c r="I1637">
        <v>2503</v>
      </c>
      <c r="J1637">
        <v>2503</v>
      </c>
      <c r="K1637" t="s">
        <v>943</v>
      </c>
      <c r="L1637" t="str">
        <f t="shared" si="102"/>
        <v>NIT</v>
      </c>
      <c r="M1637" t="str">
        <f t="shared" si="103"/>
        <v>06142711081039</v>
      </c>
      <c r="N1637" t="s">
        <v>944</v>
      </c>
      <c r="O1637">
        <v>0</v>
      </c>
      <c r="P1637">
        <v>0</v>
      </c>
      <c r="Q1637">
        <v>613.67999999999995</v>
      </c>
      <c r="R1637">
        <v>79.778399999999991</v>
      </c>
      <c r="S1637">
        <v>0</v>
      </c>
      <c r="T1637">
        <v>0</v>
      </c>
      <c r="U1637">
        <v>693.45839999999998</v>
      </c>
      <c r="V1637">
        <v>0</v>
      </c>
      <c r="W1637" t="s">
        <v>1</v>
      </c>
    </row>
    <row r="1638" spans="1:23">
      <c r="A1638" t="s">
        <v>8563</v>
      </c>
      <c r="B1638" t="str">
        <f t="shared" si="100"/>
        <v>Mayo</v>
      </c>
      <c r="C1638" s="20" t="s">
        <v>8600</v>
      </c>
      <c r="D1638" t="s">
        <v>1</v>
      </c>
      <c r="E1638" t="s">
        <v>0</v>
      </c>
      <c r="F1638" t="str">
        <f t="shared" si="101"/>
        <v>CCF</v>
      </c>
      <c r="G1638" t="s">
        <v>8149</v>
      </c>
      <c r="H1638" t="s">
        <v>8150</v>
      </c>
      <c r="I1638">
        <v>2504</v>
      </c>
      <c r="J1638">
        <v>2504</v>
      </c>
      <c r="K1638" t="s">
        <v>798</v>
      </c>
      <c r="L1638" t="str">
        <f t="shared" si="102"/>
        <v>NIT</v>
      </c>
      <c r="M1638" t="str">
        <f t="shared" si="103"/>
        <v>06141505091110</v>
      </c>
      <c r="N1638" t="s">
        <v>799</v>
      </c>
      <c r="O1638">
        <v>0</v>
      </c>
      <c r="P1638">
        <v>0</v>
      </c>
      <c r="Q1638">
        <v>366.44</v>
      </c>
      <c r="R1638">
        <v>47.6372</v>
      </c>
      <c r="S1638">
        <v>0</v>
      </c>
      <c r="T1638">
        <v>0</v>
      </c>
      <c r="U1638">
        <v>414.0772</v>
      </c>
      <c r="V1638">
        <v>0</v>
      </c>
      <c r="W1638" t="s">
        <v>1</v>
      </c>
    </row>
    <row r="1639" spans="1:23">
      <c r="A1639" t="s">
        <v>8563</v>
      </c>
      <c r="B1639" t="str">
        <f t="shared" ref="B1639:B1702" si="104">SUBSTITUTE(A1639,"AYO","ayo")</f>
        <v>Mayo</v>
      </c>
      <c r="C1639" s="20" t="s">
        <v>8600</v>
      </c>
      <c r="D1639" t="s">
        <v>1</v>
      </c>
      <c r="E1639" t="s">
        <v>0</v>
      </c>
      <c r="F1639" t="str">
        <f t="shared" si="101"/>
        <v>CCF</v>
      </c>
      <c r="G1639" t="s">
        <v>8149</v>
      </c>
      <c r="H1639" t="s">
        <v>8150</v>
      </c>
      <c r="I1639">
        <v>2505</v>
      </c>
      <c r="J1639">
        <v>2505</v>
      </c>
      <c r="K1639" t="s">
        <v>8159</v>
      </c>
      <c r="L1639" t="str">
        <f t="shared" si="102"/>
        <v>NIT</v>
      </c>
      <c r="M1639" t="str">
        <f t="shared" si="103"/>
        <v>06140107211045</v>
      </c>
      <c r="N1639" t="s">
        <v>8162</v>
      </c>
      <c r="O1639">
        <v>0</v>
      </c>
      <c r="P1639">
        <v>0</v>
      </c>
      <c r="Q1639">
        <v>87.6</v>
      </c>
      <c r="R1639">
        <v>11.388</v>
      </c>
      <c r="S1639">
        <v>0</v>
      </c>
      <c r="T1639">
        <v>0</v>
      </c>
      <c r="U1639">
        <v>98.988</v>
      </c>
      <c r="V1639">
        <v>0</v>
      </c>
      <c r="W1639" t="s">
        <v>1</v>
      </c>
    </row>
    <row r="1640" spans="1:23">
      <c r="A1640" t="s">
        <v>8563</v>
      </c>
      <c r="B1640" t="str">
        <f t="shared" si="104"/>
        <v>Mayo</v>
      </c>
      <c r="C1640" s="20" t="s">
        <v>8600</v>
      </c>
      <c r="D1640" t="s">
        <v>1</v>
      </c>
      <c r="E1640" t="s">
        <v>0</v>
      </c>
      <c r="F1640" t="str">
        <f t="shared" si="101"/>
        <v>CCF</v>
      </c>
      <c r="G1640" t="s">
        <v>8149</v>
      </c>
      <c r="H1640" t="s">
        <v>8150</v>
      </c>
      <c r="I1640">
        <v>2506</v>
      </c>
      <c r="J1640">
        <v>2506</v>
      </c>
      <c r="K1640" t="s">
        <v>118</v>
      </c>
      <c r="L1640" t="str">
        <f t="shared" si="102"/>
        <v>NIT</v>
      </c>
      <c r="M1640" t="str">
        <f t="shared" si="103"/>
        <v>06141106071025</v>
      </c>
      <c r="N1640" t="s">
        <v>119</v>
      </c>
      <c r="O1640">
        <v>0</v>
      </c>
      <c r="P1640">
        <v>0</v>
      </c>
      <c r="Q1640">
        <v>15.33</v>
      </c>
      <c r="R1640">
        <v>1.9929000000000001</v>
      </c>
      <c r="S1640">
        <v>0</v>
      </c>
      <c r="T1640">
        <v>0</v>
      </c>
      <c r="U1640">
        <v>17.322900000000001</v>
      </c>
      <c r="V1640">
        <v>0</v>
      </c>
      <c r="W1640" t="s">
        <v>1</v>
      </c>
    </row>
    <row r="1641" spans="1:23">
      <c r="A1641" t="s">
        <v>8563</v>
      </c>
      <c r="B1641" t="str">
        <f t="shared" si="104"/>
        <v>Mayo</v>
      </c>
      <c r="C1641" s="20" t="s">
        <v>8600</v>
      </c>
      <c r="D1641" t="s">
        <v>1</v>
      </c>
      <c r="E1641" t="s">
        <v>0</v>
      </c>
      <c r="F1641" t="str">
        <f t="shared" si="101"/>
        <v>CCF</v>
      </c>
      <c r="G1641" t="s">
        <v>8149</v>
      </c>
      <c r="H1641" t="s">
        <v>8150</v>
      </c>
      <c r="I1641">
        <v>2507</v>
      </c>
      <c r="J1641">
        <v>2507</v>
      </c>
      <c r="K1641" t="s">
        <v>93</v>
      </c>
      <c r="L1641" t="str">
        <f t="shared" si="102"/>
        <v>NIT</v>
      </c>
      <c r="M1641" t="str">
        <f t="shared" si="103"/>
        <v>06140909921013</v>
      </c>
      <c r="N1641" t="s">
        <v>94</v>
      </c>
      <c r="O1641">
        <v>0</v>
      </c>
      <c r="P1641">
        <v>0</v>
      </c>
      <c r="Q1641">
        <v>81.56</v>
      </c>
      <c r="R1641">
        <v>10.6028</v>
      </c>
      <c r="S1641">
        <v>0</v>
      </c>
      <c r="T1641">
        <v>0</v>
      </c>
      <c r="U1641">
        <v>92.162800000000004</v>
      </c>
      <c r="V1641">
        <v>0</v>
      </c>
      <c r="W1641" t="s">
        <v>1</v>
      </c>
    </row>
    <row r="1642" spans="1:23">
      <c r="A1642" t="s">
        <v>8563</v>
      </c>
      <c r="B1642" t="str">
        <f t="shared" si="104"/>
        <v>Mayo</v>
      </c>
      <c r="C1642" s="20" t="s">
        <v>8592</v>
      </c>
      <c r="D1642" t="s">
        <v>1</v>
      </c>
      <c r="E1642" t="s">
        <v>0</v>
      </c>
      <c r="F1642" t="str">
        <f t="shared" si="101"/>
        <v>CCF</v>
      </c>
      <c r="G1642" t="s">
        <v>8149</v>
      </c>
      <c r="H1642" t="s">
        <v>8150</v>
      </c>
      <c r="I1642">
        <v>2508</v>
      </c>
      <c r="J1642">
        <v>2508</v>
      </c>
      <c r="K1642" t="s">
        <v>8598</v>
      </c>
      <c r="L1642" t="str">
        <f t="shared" si="102"/>
        <v>NIT</v>
      </c>
      <c r="M1642" t="str">
        <f t="shared" si="103"/>
        <v>06142909901392</v>
      </c>
      <c r="N1642" t="s">
        <v>8599</v>
      </c>
      <c r="O1642">
        <v>0</v>
      </c>
      <c r="P1642">
        <v>0</v>
      </c>
      <c r="Q1642">
        <v>22.41</v>
      </c>
      <c r="R1642">
        <v>2.9133</v>
      </c>
      <c r="S1642">
        <v>0</v>
      </c>
      <c r="T1642">
        <v>0</v>
      </c>
      <c r="U1642">
        <v>25.3233</v>
      </c>
      <c r="V1642">
        <v>0</v>
      </c>
      <c r="W1642" t="s">
        <v>1</v>
      </c>
    </row>
    <row r="1643" spans="1:23">
      <c r="A1643" t="s">
        <v>8563</v>
      </c>
      <c r="B1643" t="str">
        <f t="shared" si="104"/>
        <v>Mayo</v>
      </c>
      <c r="C1643" s="20" t="s">
        <v>8592</v>
      </c>
      <c r="D1643" t="s">
        <v>1</v>
      </c>
      <c r="E1643" t="s">
        <v>0</v>
      </c>
      <c r="F1643" t="str">
        <f t="shared" si="101"/>
        <v>CCF</v>
      </c>
      <c r="G1643" t="s">
        <v>8149</v>
      </c>
      <c r="H1643" t="s">
        <v>8150</v>
      </c>
      <c r="I1643">
        <v>2509</v>
      </c>
      <c r="J1643">
        <v>2509</v>
      </c>
      <c r="K1643" t="s">
        <v>118</v>
      </c>
      <c r="L1643" t="str">
        <f t="shared" si="102"/>
        <v>NIT</v>
      </c>
      <c r="M1643" t="str">
        <f t="shared" si="103"/>
        <v>06141106071025</v>
      </c>
      <c r="N1643" t="s">
        <v>119</v>
      </c>
      <c r="O1643">
        <v>0</v>
      </c>
      <c r="P1643">
        <v>0</v>
      </c>
      <c r="Q1643">
        <v>1210.6199999999999</v>
      </c>
      <c r="R1643">
        <v>157.38059999999999</v>
      </c>
      <c r="S1643">
        <v>0</v>
      </c>
      <c r="T1643">
        <v>0</v>
      </c>
      <c r="U1643">
        <v>1368.0005999999998</v>
      </c>
      <c r="V1643">
        <v>0</v>
      </c>
      <c r="W1643" t="s">
        <v>1</v>
      </c>
    </row>
    <row r="1644" spans="1:23">
      <c r="A1644" t="s">
        <v>8563</v>
      </c>
      <c r="B1644" t="str">
        <f t="shared" si="104"/>
        <v>Mayo</v>
      </c>
      <c r="C1644" s="20" t="s">
        <v>8592</v>
      </c>
      <c r="D1644" t="s">
        <v>1</v>
      </c>
      <c r="E1644" t="s">
        <v>0</v>
      </c>
      <c r="F1644" t="str">
        <f t="shared" si="101"/>
        <v>CCF</v>
      </c>
      <c r="G1644" t="s">
        <v>8149</v>
      </c>
      <c r="H1644" t="s">
        <v>8150</v>
      </c>
      <c r="I1644">
        <v>2510</v>
      </c>
      <c r="J1644">
        <v>2510</v>
      </c>
      <c r="K1644" t="s">
        <v>118</v>
      </c>
      <c r="L1644" t="str">
        <f t="shared" si="102"/>
        <v>NIT</v>
      </c>
      <c r="M1644" t="str">
        <f t="shared" si="103"/>
        <v>06141106071025</v>
      </c>
      <c r="N1644" t="s">
        <v>119</v>
      </c>
      <c r="O1644">
        <v>0</v>
      </c>
      <c r="P1644">
        <v>0</v>
      </c>
      <c r="Q1644">
        <v>14.22</v>
      </c>
      <c r="R1644">
        <v>1.8486000000000002</v>
      </c>
      <c r="S1644">
        <v>0</v>
      </c>
      <c r="T1644">
        <v>0</v>
      </c>
      <c r="U1644">
        <v>16.0686</v>
      </c>
      <c r="V1644">
        <v>0</v>
      </c>
      <c r="W1644" t="s">
        <v>1</v>
      </c>
    </row>
    <row r="1645" spans="1:23">
      <c r="A1645" t="s">
        <v>8563</v>
      </c>
      <c r="B1645" t="str">
        <f t="shared" si="104"/>
        <v>Mayo</v>
      </c>
      <c r="C1645" s="20" t="s">
        <v>8592</v>
      </c>
      <c r="D1645" t="s">
        <v>1</v>
      </c>
      <c r="E1645" t="s">
        <v>0</v>
      </c>
      <c r="F1645" t="str">
        <f t="shared" si="101"/>
        <v>CCF</v>
      </c>
      <c r="G1645" t="s">
        <v>8149</v>
      </c>
      <c r="H1645" t="s">
        <v>8150</v>
      </c>
      <c r="I1645">
        <v>2511</v>
      </c>
      <c r="J1645">
        <v>2511</v>
      </c>
      <c r="K1645" t="s">
        <v>118</v>
      </c>
      <c r="L1645" t="str">
        <f t="shared" si="102"/>
        <v>NIT</v>
      </c>
      <c r="M1645" t="str">
        <f t="shared" si="103"/>
        <v>06141106071025</v>
      </c>
      <c r="N1645" t="s">
        <v>119</v>
      </c>
      <c r="O1645">
        <v>0</v>
      </c>
      <c r="P1645">
        <v>0</v>
      </c>
      <c r="Q1645">
        <v>110.54</v>
      </c>
      <c r="R1645">
        <v>14.370200000000001</v>
      </c>
      <c r="S1645">
        <v>0</v>
      </c>
      <c r="T1645">
        <v>0</v>
      </c>
      <c r="U1645">
        <v>124.9102</v>
      </c>
      <c r="V1645">
        <v>0</v>
      </c>
      <c r="W1645" t="s">
        <v>1</v>
      </c>
    </row>
    <row r="1646" spans="1:23">
      <c r="A1646" t="s">
        <v>8563</v>
      </c>
      <c r="B1646" t="str">
        <f t="shared" si="104"/>
        <v>Mayo</v>
      </c>
      <c r="C1646" s="20" t="s">
        <v>8592</v>
      </c>
      <c r="D1646" t="s">
        <v>1</v>
      </c>
      <c r="E1646" t="s">
        <v>0</v>
      </c>
      <c r="F1646" t="str">
        <f t="shared" si="101"/>
        <v>CCF</v>
      </c>
      <c r="G1646" t="s">
        <v>8149</v>
      </c>
      <c r="H1646" t="s">
        <v>8150</v>
      </c>
      <c r="I1646">
        <v>2512</v>
      </c>
      <c r="J1646">
        <v>2512</v>
      </c>
      <c r="K1646" t="s">
        <v>118</v>
      </c>
      <c r="L1646" t="str">
        <f t="shared" si="102"/>
        <v>NIT</v>
      </c>
      <c r="M1646" t="str">
        <f t="shared" si="103"/>
        <v>06141106071025</v>
      </c>
      <c r="N1646" t="s">
        <v>119</v>
      </c>
      <c r="O1646">
        <v>0</v>
      </c>
      <c r="P1646">
        <v>0</v>
      </c>
      <c r="Q1646">
        <v>8.4</v>
      </c>
      <c r="R1646">
        <v>1.0920000000000001</v>
      </c>
      <c r="S1646">
        <v>0</v>
      </c>
      <c r="T1646">
        <v>0</v>
      </c>
      <c r="U1646">
        <v>9.4920000000000009</v>
      </c>
      <c r="V1646">
        <v>0</v>
      </c>
      <c r="W1646" t="s">
        <v>1</v>
      </c>
    </row>
    <row r="1647" spans="1:23">
      <c r="A1647" t="s">
        <v>8563</v>
      </c>
      <c r="B1647" t="str">
        <f t="shared" si="104"/>
        <v>Mayo</v>
      </c>
      <c r="C1647" s="20" t="s">
        <v>8592</v>
      </c>
      <c r="D1647" t="s">
        <v>1</v>
      </c>
      <c r="E1647" t="s">
        <v>0</v>
      </c>
      <c r="F1647" t="str">
        <f t="shared" si="101"/>
        <v>CCF</v>
      </c>
      <c r="G1647" t="s">
        <v>8149</v>
      </c>
      <c r="H1647" t="s">
        <v>8150</v>
      </c>
      <c r="I1647">
        <v>2513</v>
      </c>
      <c r="J1647">
        <v>2513</v>
      </c>
      <c r="K1647" t="s">
        <v>323</v>
      </c>
      <c r="L1647" t="str">
        <f t="shared" si="102"/>
        <v>NIT</v>
      </c>
      <c r="M1647" t="str">
        <f t="shared" si="103"/>
        <v>06142505771037</v>
      </c>
      <c r="N1647" t="s">
        <v>324</v>
      </c>
      <c r="O1647">
        <v>0</v>
      </c>
      <c r="P1647">
        <v>0</v>
      </c>
      <c r="Q1647">
        <v>50</v>
      </c>
      <c r="R1647">
        <v>6.5</v>
      </c>
      <c r="S1647">
        <v>0</v>
      </c>
      <c r="T1647">
        <v>0</v>
      </c>
      <c r="U1647">
        <v>56.5</v>
      </c>
      <c r="V1647">
        <v>0</v>
      </c>
      <c r="W1647" t="s">
        <v>1</v>
      </c>
    </row>
    <row r="1648" spans="1:23">
      <c r="A1648" t="s">
        <v>8563</v>
      </c>
      <c r="B1648" t="str">
        <f t="shared" si="104"/>
        <v>Mayo</v>
      </c>
      <c r="C1648" s="20" t="s">
        <v>8592</v>
      </c>
      <c r="D1648" t="s">
        <v>1</v>
      </c>
      <c r="E1648" t="s">
        <v>0</v>
      </c>
      <c r="F1648" t="str">
        <f t="shared" si="101"/>
        <v>CCF</v>
      </c>
      <c r="G1648" t="s">
        <v>8149</v>
      </c>
      <c r="H1648" t="s">
        <v>8150</v>
      </c>
      <c r="I1648">
        <v>2514</v>
      </c>
      <c r="J1648">
        <v>2514</v>
      </c>
      <c r="K1648" t="s">
        <v>118</v>
      </c>
      <c r="L1648" t="str">
        <f t="shared" si="102"/>
        <v>NIT</v>
      </c>
      <c r="M1648" t="str">
        <f t="shared" si="103"/>
        <v>06141106071025</v>
      </c>
      <c r="N1648" t="s">
        <v>119</v>
      </c>
      <c r="O1648">
        <v>0</v>
      </c>
      <c r="P1648">
        <v>0</v>
      </c>
      <c r="Q1648">
        <v>44.81</v>
      </c>
      <c r="R1648">
        <v>5.8253000000000004</v>
      </c>
      <c r="S1648">
        <v>0</v>
      </c>
      <c r="T1648">
        <v>0</v>
      </c>
      <c r="U1648">
        <v>50.635300000000001</v>
      </c>
      <c r="V1648">
        <v>0</v>
      </c>
      <c r="W1648" t="s">
        <v>1</v>
      </c>
    </row>
    <row r="1649" spans="1:23">
      <c r="A1649" t="s">
        <v>8563</v>
      </c>
      <c r="B1649" t="str">
        <f t="shared" si="104"/>
        <v>Mayo</v>
      </c>
      <c r="C1649" s="20" t="s">
        <v>8592</v>
      </c>
      <c r="D1649" t="s">
        <v>1</v>
      </c>
      <c r="E1649" t="s">
        <v>0</v>
      </c>
      <c r="F1649" t="str">
        <f t="shared" si="101"/>
        <v>CCF</v>
      </c>
      <c r="G1649" t="s">
        <v>8149</v>
      </c>
      <c r="H1649" t="s">
        <v>8150</v>
      </c>
      <c r="I1649">
        <v>2515</v>
      </c>
      <c r="J1649">
        <v>2515</v>
      </c>
      <c r="K1649" t="s">
        <v>291</v>
      </c>
      <c r="L1649" t="str">
        <f t="shared" si="102"/>
        <v>NIT</v>
      </c>
      <c r="M1649" t="str">
        <f t="shared" si="103"/>
        <v>06142901991058</v>
      </c>
      <c r="N1649" t="s">
        <v>292</v>
      </c>
      <c r="O1649">
        <v>0</v>
      </c>
      <c r="P1649">
        <v>0</v>
      </c>
      <c r="Q1649">
        <v>1875.81</v>
      </c>
      <c r="R1649">
        <v>243.8553</v>
      </c>
      <c r="S1649">
        <v>0</v>
      </c>
      <c r="T1649">
        <v>0</v>
      </c>
      <c r="U1649">
        <v>2119.6653000000001</v>
      </c>
      <c r="V1649">
        <v>0</v>
      </c>
      <c r="W1649" t="s">
        <v>1</v>
      </c>
    </row>
    <row r="1650" spans="1:23">
      <c r="A1650" t="s">
        <v>8563</v>
      </c>
      <c r="B1650" t="str">
        <f t="shared" si="104"/>
        <v>Mayo</v>
      </c>
      <c r="C1650" s="20" t="s">
        <v>8592</v>
      </c>
      <c r="D1650" t="s">
        <v>1</v>
      </c>
      <c r="E1650" t="s">
        <v>0</v>
      </c>
      <c r="F1650" t="str">
        <f t="shared" si="101"/>
        <v>CCF</v>
      </c>
      <c r="G1650" t="s">
        <v>8149</v>
      </c>
      <c r="H1650" t="s">
        <v>8150</v>
      </c>
      <c r="I1650">
        <v>2516</v>
      </c>
      <c r="J1650">
        <v>2516</v>
      </c>
      <c r="K1650" t="s">
        <v>301</v>
      </c>
      <c r="L1650" t="str">
        <f t="shared" si="102"/>
        <v>NIT</v>
      </c>
      <c r="M1650" t="str">
        <f t="shared" si="103"/>
        <v>06131009871011</v>
      </c>
      <c r="N1650" t="s">
        <v>302</v>
      </c>
      <c r="O1650">
        <v>0</v>
      </c>
      <c r="P1650">
        <v>0</v>
      </c>
      <c r="Q1650">
        <v>40.76</v>
      </c>
      <c r="R1650">
        <v>5.2988</v>
      </c>
      <c r="S1650">
        <v>0</v>
      </c>
      <c r="T1650">
        <v>0</v>
      </c>
      <c r="U1650">
        <v>46.058799999999998</v>
      </c>
      <c r="V1650">
        <v>0</v>
      </c>
      <c r="W1650" t="s">
        <v>1</v>
      </c>
    </row>
    <row r="1651" spans="1:23">
      <c r="A1651" t="s">
        <v>8563</v>
      </c>
      <c r="B1651" t="str">
        <f t="shared" si="104"/>
        <v>Mayo</v>
      </c>
      <c r="C1651" s="20" t="s">
        <v>8592</v>
      </c>
      <c r="D1651" t="s">
        <v>1</v>
      </c>
      <c r="E1651" t="s">
        <v>0</v>
      </c>
      <c r="F1651" t="str">
        <f t="shared" si="101"/>
        <v>CCF</v>
      </c>
      <c r="G1651" t="s">
        <v>8149</v>
      </c>
      <c r="H1651" t="s">
        <v>8150</v>
      </c>
      <c r="I1651">
        <v>2517</v>
      </c>
      <c r="J1651">
        <v>2517</v>
      </c>
      <c r="K1651">
        <v>0</v>
      </c>
      <c r="L1651" t="str">
        <f t="shared" si="102"/>
        <v>DUI</v>
      </c>
      <c r="M1651" t="str">
        <f t="shared" si="103"/>
        <v>021648009</v>
      </c>
      <c r="N1651" t="s">
        <v>296</v>
      </c>
      <c r="O1651">
        <v>0</v>
      </c>
      <c r="P1651">
        <v>0</v>
      </c>
      <c r="Q1651">
        <v>287.45999999999998</v>
      </c>
      <c r="R1651">
        <v>37.369799999999998</v>
      </c>
      <c r="S1651">
        <v>0</v>
      </c>
      <c r="T1651">
        <v>0</v>
      </c>
      <c r="U1651">
        <v>324.82979999999998</v>
      </c>
      <c r="V1651" t="s">
        <v>8441</v>
      </c>
      <c r="W1651" t="s">
        <v>1</v>
      </c>
    </row>
    <row r="1652" spans="1:23">
      <c r="A1652" t="s">
        <v>8563</v>
      </c>
      <c r="B1652" t="str">
        <f t="shared" si="104"/>
        <v>Mayo</v>
      </c>
      <c r="C1652" s="20" t="s">
        <v>8592</v>
      </c>
      <c r="D1652" t="s">
        <v>1</v>
      </c>
      <c r="E1652" t="s">
        <v>0</v>
      </c>
      <c r="F1652" t="str">
        <f t="shared" si="101"/>
        <v>CCF</v>
      </c>
      <c r="G1652" t="s">
        <v>8149</v>
      </c>
      <c r="H1652" t="s">
        <v>8150</v>
      </c>
      <c r="I1652">
        <v>2520</v>
      </c>
      <c r="J1652">
        <v>2520</v>
      </c>
      <c r="K1652" t="s">
        <v>671</v>
      </c>
      <c r="L1652" t="str">
        <f t="shared" si="102"/>
        <v>NIT</v>
      </c>
      <c r="M1652" t="str">
        <f t="shared" si="103"/>
        <v>06143005741146</v>
      </c>
      <c r="N1652" t="s">
        <v>672</v>
      </c>
      <c r="O1652">
        <v>0</v>
      </c>
      <c r="P1652">
        <v>0</v>
      </c>
      <c r="Q1652">
        <v>165.12</v>
      </c>
      <c r="R1652">
        <v>21.465600000000002</v>
      </c>
      <c r="S1652">
        <v>0</v>
      </c>
      <c r="T1652">
        <v>0</v>
      </c>
      <c r="U1652">
        <v>186.5856</v>
      </c>
      <c r="V1652">
        <v>0</v>
      </c>
      <c r="W1652" t="s">
        <v>1</v>
      </c>
    </row>
    <row r="1653" spans="1:23">
      <c r="A1653" t="s">
        <v>8563</v>
      </c>
      <c r="B1653" t="str">
        <f t="shared" si="104"/>
        <v>Mayo</v>
      </c>
      <c r="C1653" s="20" t="s">
        <v>8592</v>
      </c>
      <c r="D1653" t="s">
        <v>1</v>
      </c>
      <c r="E1653" t="s">
        <v>0</v>
      </c>
      <c r="F1653" t="str">
        <f t="shared" si="101"/>
        <v>CCF</v>
      </c>
      <c r="G1653" t="s">
        <v>8149</v>
      </c>
      <c r="H1653" t="s">
        <v>8150</v>
      </c>
      <c r="I1653">
        <v>2521</v>
      </c>
      <c r="J1653">
        <v>2521</v>
      </c>
      <c r="K1653" t="s">
        <v>415</v>
      </c>
      <c r="L1653" t="str">
        <f t="shared" si="102"/>
        <v>NIT</v>
      </c>
      <c r="M1653" t="str">
        <f t="shared" si="103"/>
        <v>02102006550025</v>
      </c>
      <c r="N1653" t="s">
        <v>416</v>
      </c>
      <c r="O1653">
        <v>0</v>
      </c>
      <c r="P1653">
        <v>0</v>
      </c>
      <c r="Q1653">
        <v>103.95</v>
      </c>
      <c r="R1653">
        <v>13.513500000000001</v>
      </c>
      <c r="S1653">
        <v>0</v>
      </c>
      <c r="T1653">
        <v>0</v>
      </c>
      <c r="U1653">
        <v>117.46350000000001</v>
      </c>
      <c r="V1653">
        <v>0</v>
      </c>
      <c r="W1653" t="s">
        <v>1</v>
      </c>
    </row>
    <row r="1654" spans="1:23">
      <c r="A1654" t="s">
        <v>8563</v>
      </c>
      <c r="B1654" t="str">
        <f t="shared" si="104"/>
        <v>Mayo</v>
      </c>
      <c r="C1654" s="20" t="s">
        <v>8592</v>
      </c>
      <c r="D1654" t="s">
        <v>1</v>
      </c>
      <c r="E1654" t="s">
        <v>0</v>
      </c>
      <c r="F1654" t="str">
        <f t="shared" si="101"/>
        <v>CCF</v>
      </c>
      <c r="G1654" t="s">
        <v>8149</v>
      </c>
      <c r="H1654" t="s">
        <v>8150</v>
      </c>
      <c r="I1654">
        <v>2522</v>
      </c>
      <c r="J1654">
        <v>2522</v>
      </c>
      <c r="K1654" t="s">
        <v>8596</v>
      </c>
      <c r="L1654" t="str">
        <f t="shared" si="102"/>
        <v>NIT</v>
      </c>
      <c r="M1654" t="str">
        <f t="shared" si="103"/>
        <v>05172008711015</v>
      </c>
      <c r="N1654" t="s">
        <v>8597</v>
      </c>
      <c r="O1654">
        <v>0</v>
      </c>
      <c r="P1654">
        <v>0</v>
      </c>
      <c r="Q1654">
        <v>267.08</v>
      </c>
      <c r="R1654">
        <v>34.720399999999998</v>
      </c>
      <c r="S1654">
        <v>0</v>
      </c>
      <c r="T1654">
        <v>0</v>
      </c>
      <c r="U1654">
        <v>301.80039999999997</v>
      </c>
      <c r="V1654">
        <v>0</v>
      </c>
      <c r="W1654" t="s">
        <v>1</v>
      </c>
    </row>
    <row r="1655" spans="1:23">
      <c r="A1655" t="s">
        <v>8563</v>
      </c>
      <c r="B1655" t="str">
        <f t="shared" si="104"/>
        <v>Mayo</v>
      </c>
      <c r="C1655" s="20" t="s">
        <v>8592</v>
      </c>
      <c r="D1655" t="s">
        <v>1</v>
      </c>
      <c r="E1655" t="s">
        <v>0</v>
      </c>
      <c r="F1655" t="str">
        <f t="shared" si="101"/>
        <v>CCF</v>
      </c>
      <c r="G1655" t="s">
        <v>8149</v>
      </c>
      <c r="H1655" t="s">
        <v>8150</v>
      </c>
      <c r="I1655">
        <v>2523</v>
      </c>
      <c r="J1655">
        <v>2523</v>
      </c>
      <c r="K1655">
        <v>0</v>
      </c>
      <c r="L1655" t="str">
        <f t="shared" si="102"/>
        <v>DUI</v>
      </c>
      <c r="M1655" t="str">
        <f t="shared" si="103"/>
        <v>028442006</v>
      </c>
      <c r="N1655" t="s">
        <v>1298</v>
      </c>
      <c r="O1655">
        <v>0</v>
      </c>
      <c r="P1655">
        <v>0</v>
      </c>
      <c r="Q1655">
        <v>306.3</v>
      </c>
      <c r="R1655">
        <v>39.819000000000003</v>
      </c>
      <c r="S1655">
        <v>0</v>
      </c>
      <c r="T1655">
        <v>0</v>
      </c>
      <c r="U1655">
        <v>346.11900000000003</v>
      </c>
      <c r="V1655" t="s">
        <v>8416</v>
      </c>
      <c r="W1655" t="s">
        <v>1</v>
      </c>
    </row>
    <row r="1656" spans="1:23">
      <c r="A1656" t="s">
        <v>8563</v>
      </c>
      <c r="B1656" t="str">
        <f t="shared" si="104"/>
        <v>Mayo</v>
      </c>
      <c r="C1656" s="20" t="s">
        <v>8592</v>
      </c>
      <c r="D1656" t="s">
        <v>1</v>
      </c>
      <c r="E1656" t="s">
        <v>0</v>
      </c>
      <c r="F1656" t="str">
        <f t="shared" si="101"/>
        <v>CCF</v>
      </c>
      <c r="G1656" t="s">
        <v>8149</v>
      </c>
      <c r="H1656" t="s">
        <v>8150</v>
      </c>
      <c r="I1656">
        <v>2524</v>
      </c>
      <c r="J1656">
        <v>2524</v>
      </c>
      <c r="K1656">
        <v>0</v>
      </c>
      <c r="L1656" t="str">
        <f t="shared" si="102"/>
        <v>DUI</v>
      </c>
      <c r="M1656" t="str">
        <f t="shared" si="103"/>
        <v>001121312</v>
      </c>
      <c r="N1656" t="s">
        <v>1393</v>
      </c>
      <c r="O1656">
        <v>0</v>
      </c>
      <c r="P1656">
        <v>0</v>
      </c>
      <c r="Q1656">
        <v>477.54</v>
      </c>
      <c r="R1656">
        <v>62.080200000000005</v>
      </c>
      <c r="S1656">
        <v>0</v>
      </c>
      <c r="T1656">
        <v>0</v>
      </c>
      <c r="U1656">
        <v>539.62020000000007</v>
      </c>
      <c r="V1656" t="s">
        <v>8399</v>
      </c>
      <c r="W1656" t="s">
        <v>1</v>
      </c>
    </row>
    <row r="1657" spans="1:23">
      <c r="A1657" t="s">
        <v>8563</v>
      </c>
      <c r="B1657" t="str">
        <f t="shared" si="104"/>
        <v>Mayo</v>
      </c>
      <c r="C1657" s="20" t="s">
        <v>8592</v>
      </c>
      <c r="D1657" t="s">
        <v>1</v>
      </c>
      <c r="E1657" t="s">
        <v>0</v>
      </c>
      <c r="F1657" t="str">
        <f t="shared" si="101"/>
        <v>CCF</v>
      </c>
      <c r="G1657" t="s">
        <v>8149</v>
      </c>
      <c r="H1657" t="s">
        <v>8150</v>
      </c>
      <c r="I1657">
        <v>2525</v>
      </c>
      <c r="J1657">
        <v>2525</v>
      </c>
      <c r="K1657">
        <v>0</v>
      </c>
      <c r="L1657" t="str">
        <f t="shared" si="102"/>
        <v>DUI</v>
      </c>
      <c r="M1657" t="str">
        <f t="shared" si="103"/>
        <v>026198025</v>
      </c>
      <c r="N1657" t="s">
        <v>482</v>
      </c>
      <c r="O1657">
        <v>0</v>
      </c>
      <c r="P1657">
        <v>0</v>
      </c>
      <c r="Q1657">
        <v>511.75</v>
      </c>
      <c r="R1657">
        <v>66.527500000000003</v>
      </c>
      <c r="S1657">
        <v>0</v>
      </c>
      <c r="T1657">
        <v>0</v>
      </c>
      <c r="U1657">
        <v>578.27750000000003</v>
      </c>
      <c r="V1657" t="s">
        <v>8398</v>
      </c>
      <c r="W1657" t="s">
        <v>1</v>
      </c>
    </row>
    <row r="1658" spans="1:23">
      <c r="A1658" t="s">
        <v>8563</v>
      </c>
      <c r="B1658" t="str">
        <f t="shared" si="104"/>
        <v>Mayo</v>
      </c>
      <c r="C1658" s="20" t="s">
        <v>8592</v>
      </c>
      <c r="D1658" t="s">
        <v>1</v>
      </c>
      <c r="E1658" t="s">
        <v>0</v>
      </c>
      <c r="F1658" t="str">
        <f t="shared" si="101"/>
        <v>CCF</v>
      </c>
      <c r="G1658" t="s">
        <v>8149</v>
      </c>
      <c r="H1658" t="s">
        <v>8150</v>
      </c>
      <c r="I1658">
        <v>2526</v>
      </c>
      <c r="J1658">
        <v>2526</v>
      </c>
      <c r="K1658">
        <v>0</v>
      </c>
      <c r="L1658" t="str">
        <f t="shared" si="102"/>
        <v>DUI</v>
      </c>
      <c r="M1658" t="str">
        <f t="shared" si="103"/>
        <v>042098015</v>
      </c>
      <c r="N1658" t="s">
        <v>332</v>
      </c>
      <c r="O1658">
        <v>0</v>
      </c>
      <c r="P1658">
        <v>0</v>
      </c>
      <c r="Q1658">
        <v>244.68</v>
      </c>
      <c r="R1658">
        <v>31.808400000000002</v>
      </c>
      <c r="S1658">
        <v>0</v>
      </c>
      <c r="T1658">
        <v>0</v>
      </c>
      <c r="U1658">
        <v>276.48840000000001</v>
      </c>
      <c r="V1658" t="s">
        <v>8428</v>
      </c>
      <c r="W1658" t="s">
        <v>1</v>
      </c>
    </row>
    <row r="1659" spans="1:23">
      <c r="A1659" t="s">
        <v>8563</v>
      </c>
      <c r="B1659" t="str">
        <f t="shared" si="104"/>
        <v>Mayo</v>
      </c>
      <c r="C1659" s="20" t="s">
        <v>8592</v>
      </c>
      <c r="D1659" t="s">
        <v>1</v>
      </c>
      <c r="E1659" t="s">
        <v>0</v>
      </c>
      <c r="F1659" t="str">
        <f t="shared" si="101"/>
        <v>CCF</v>
      </c>
      <c r="G1659" t="s">
        <v>8149</v>
      </c>
      <c r="H1659" t="s">
        <v>8150</v>
      </c>
      <c r="I1659">
        <v>2527</v>
      </c>
      <c r="J1659">
        <v>2527</v>
      </c>
      <c r="K1659" t="s">
        <v>285</v>
      </c>
      <c r="L1659" t="str">
        <f t="shared" si="102"/>
        <v>NIT</v>
      </c>
      <c r="M1659" t="str">
        <f t="shared" si="103"/>
        <v>04072201180264</v>
      </c>
      <c r="N1659" t="s">
        <v>286</v>
      </c>
      <c r="O1659">
        <v>0</v>
      </c>
      <c r="P1659">
        <v>0</v>
      </c>
      <c r="Q1659">
        <v>277.25</v>
      </c>
      <c r="R1659">
        <v>36.042500000000004</v>
      </c>
      <c r="S1659">
        <v>0</v>
      </c>
      <c r="T1659">
        <v>0</v>
      </c>
      <c r="U1659">
        <v>313.29250000000002</v>
      </c>
      <c r="V1659">
        <v>0</v>
      </c>
      <c r="W1659" t="s">
        <v>1</v>
      </c>
    </row>
    <row r="1660" spans="1:23">
      <c r="A1660" t="s">
        <v>8563</v>
      </c>
      <c r="B1660" t="str">
        <f t="shared" si="104"/>
        <v>Mayo</v>
      </c>
      <c r="C1660" s="20" t="s">
        <v>8592</v>
      </c>
      <c r="D1660" t="s">
        <v>1</v>
      </c>
      <c r="E1660" t="s">
        <v>0</v>
      </c>
      <c r="F1660" t="str">
        <f t="shared" si="101"/>
        <v>CCF</v>
      </c>
      <c r="G1660" t="s">
        <v>8149</v>
      </c>
      <c r="H1660" t="s">
        <v>8150</v>
      </c>
      <c r="I1660">
        <v>2528</v>
      </c>
      <c r="J1660">
        <v>2528</v>
      </c>
      <c r="K1660" t="s">
        <v>83</v>
      </c>
      <c r="L1660" t="str">
        <f t="shared" si="102"/>
        <v>NIT</v>
      </c>
      <c r="M1660" t="str">
        <f t="shared" si="103"/>
        <v>12170412021019</v>
      </c>
      <c r="N1660" t="s">
        <v>84</v>
      </c>
      <c r="O1660">
        <v>0</v>
      </c>
      <c r="P1660">
        <v>0</v>
      </c>
      <c r="Q1660">
        <v>602.42999999999995</v>
      </c>
      <c r="R1660">
        <v>78.315899999999999</v>
      </c>
      <c r="S1660">
        <v>0</v>
      </c>
      <c r="T1660">
        <v>0</v>
      </c>
      <c r="U1660">
        <v>680.74589999999989</v>
      </c>
      <c r="V1660">
        <v>0</v>
      </c>
      <c r="W1660" t="s">
        <v>1</v>
      </c>
    </row>
    <row r="1661" spans="1:23">
      <c r="A1661" t="s">
        <v>8563</v>
      </c>
      <c r="B1661" t="str">
        <f t="shared" si="104"/>
        <v>Mayo</v>
      </c>
      <c r="C1661" s="20" t="s">
        <v>8592</v>
      </c>
      <c r="D1661" t="s">
        <v>1</v>
      </c>
      <c r="E1661" t="s">
        <v>0</v>
      </c>
      <c r="F1661" t="str">
        <f t="shared" si="101"/>
        <v>CCF</v>
      </c>
      <c r="G1661" t="s">
        <v>8149</v>
      </c>
      <c r="H1661" t="s">
        <v>8150</v>
      </c>
      <c r="I1661">
        <v>2529</v>
      </c>
      <c r="J1661">
        <v>2529</v>
      </c>
      <c r="K1661" t="s">
        <v>255</v>
      </c>
      <c r="L1661" t="str">
        <f t="shared" si="102"/>
        <v>NIT</v>
      </c>
      <c r="M1661" t="str">
        <f t="shared" si="103"/>
        <v>12170106061015</v>
      </c>
      <c r="N1661" t="s">
        <v>256</v>
      </c>
      <c r="O1661">
        <v>0</v>
      </c>
      <c r="P1661">
        <v>0</v>
      </c>
      <c r="Q1661">
        <v>185.5</v>
      </c>
      <c r="R1661">
        <v>24.115000000000002</v>
      </c>
      <c r="S1661">
        <v>0</v>
      </c>
      <c r="T1661">
        <v>0</v>
      </c>
      <c r="U1661">
        <v>209.61500000000001</v>
      </c>
      <c r="V1661">
        <v>0</v>
      </c>
      <c r="W1661" t="s">
        <v>1</v>
      </c>
    </row>
    <row r="1662" spans="1:23">
      <c r="A1662" t="s">
        <v>8563</v>
      </c>
      <c r="B1662" t="str">
        <f t="shared" si="104"/>
        <v>Mayo</v>
      </c>
      <c r="C1662" s="20" t="s">
        <v>8592</v>
      </c>
      <c r="D1662" t="s">
        <v>1</v>
      </c>
      <c r="E1662" t="s">
        <v>0</v>
      </c>
      <c r="F1662" t="str">
        <f t="shared" si="101"/>
        <v>CCF</v>
      </c>
      <c r="G1662" t="s">
        <v>8149</v>
      </c>
      <c r="H1662" t="s">
        <v>8150</v>
      </c>
      <c r="I1662">
        <v>2530</v>
      </c>
      <c r="J1662">
        <v>2530</v>
      </c>
      <c r="K1662" t="s">
        <v>1424</v>
      </c>
      <c r="L1662" t="str">
        <f t="shared" si="102"/>
        <v>NIT</v>
      </c>
      <c r="M1662" t="str">
        <f t="shared" si="103"/>
        <v>06142511710010</v>
      </c>
      <c r="N1662" t="s">
        <v>1425</v>
      </c>
      <c r="O1662">
        <v>0</v>
      </c>
      <c r="P1662">
        <v>0</v>
      </c>
      <c r="Q1662">
        <v>61.17</v>
      </c>
      <c r="R1662">
        <v>7.9521000000000006</v>
      </c>
      <c r="S1662">
        <v>0</v>
      </c>
      <c r="T1662">
        <v>0</v>
      </c>
      <c r="U1662">
        <v>69.122100000000003</v>
      </c>
      <c r="V1662">
        <v>0</v>
      </c>
      <c r="W1662" t="s">
        <v>1</v>
      </c>
    </row>
    <row r="1663" spans="1:23">
      <c r="A1663" t="s">
        <v>8563</v>
      </c>
      <c r="B1663" t="str">
        <f t="shared" si="104"/>
        <v>Mayo</v>
      </c>
      <c r="C1663" s="20" t="s">
        <v>8592</v>
      </c>
      <c r="D1663" t="s">
        <v>1</v>
      </c>
      <c r="E1663" t="s">
        <v>0</v>
      </c>
      <c r="F1663" t="str">
        <f t="shared" si="101"/>
        <v>CCF</v>
      </c>
      <c r="G1663" t="s">
        <v>8149</v>
      </c>
      <c r="H1663" t="s">
        <v>8150</v>
      </c>
      <c r="I1663">
        <v>2531</v>
      </c>
      <c r="J1663">
        <v>2531</v>
      </c>
      <c r="K1663" t="s">
        <v>753</v>
      </c>
      <c r="L1663" t="str">
        <f t="shared" si="102"/>
        <v>NIT</v>
      </c>
      <c r="M1663" t="str">
        <f t="shared" si="103"/>
        <v>01010207530016</v>
      </c>
      <c r="N1663" t="s">
        <v>754</v>
      </c>
      <c r="O1663">
        <v>0</v>
      </c>
      <c r="P1663">
        <v>0</v>
      </c>
      <c r="Q1663">
        <v>47.59</v>
      </c>
      <c r="R1663">
        <v>6.186700000000001</v>
      </c>
      <c r="S1663">
        <v>0</v>
      </c>
      <c r="T1663">
        <v>0</v>
      </c>
      <c r="U1663">
        <v>53.776700000000005</v>
      </c>
      <c r="V1663">
        <v>0</v>
      </c>
      <c r="W1663" t="s">
        <v>1</v>
      </c>
    </row>
    <row r="1664" spans="1:23">
      <c r="A1664" t="s">
        <v>8563</v>
      </c>
      <c r="B1664" t="str">
        <f t="shared" si="104"/>
        <v>Mayo</v>
      </c>
      <c r="C1664" s="20" t="s">
        <v>8592</v>
      </c>
      <c r="D1664" t="s">
        <v>1</v>
      </c>
      <c r="E1664" t="s">
        <v>0</v>
      </c>
      <c r="F1664" t="str">
        <f t="shared" si="101"/>
        <v>CCF</v>
      </c>
      <c r="G1664" t="s">
        <v>8149</v>
      </c>
      <c r="H1664" t="s">
        <v>8150</v>
      </c>
      <c r="I1664">
        <v>2534</v>
      </c>
      <c r="J1664">
        <v>2534</v>
      </c>
      <c r="K1664" t="s">
        <v>435</v>
      </c>
      <c r="L1664" t="str">
        <f t="shared" si="102"/>
        <v>NIT</v>
      </c>
      <c r="M1664" t="str">
        <f t="shared" si="103"/>
        <v>06130407761017</v>
      </c>
      <c r="N1664" t="s">
        <v>436</v>
      </c>
      <c r="O1664">
        <v>0</v>
      </c>
      <c r="P1664">
        <v>0</v>
      </c>
      <c r="Q1664">
        <v>2455.7800000000002</v>
      </c>
      <c r="R1664">
        <v>319.25140000000005</v>
      </c>
      <c r="S1664">
        <v>0</v>
      </c>
      <c r="T1664">
        <v>0</v>
      </c>
      <c r="U1664">
        <v>2775.0314000000003</v>
      </c>
      <c r="V1664">
        <v>0</v>
      </c>
      <c r="W1664" t="s">
        <v>1</v>
      </c>
    </row>
    <row r="1665" spans="1:23">
      <c r="A1665" t="s">
        <v>8563</v>
      </c>
      <c r="B1665" t="str">
        <f t="shared" si="104"/>
        <v>Mayo</v>
      </c>
      <c r="C1665" s="20" t="s">
        <v>8592</v>
      </c>
      <c r="D1665" t="s">
        <v>1</v>
      </c>
      <c r="E1665" t="s">
        <v>0</v>
      </c>
      <c r="F1665" t="str">
        <f t="shared" si="101"/>
        <v>CCF</v>
      </c>
      <c r="G1665" t="s">
        <v>8149</v>
      </c>
      <c r="H1665" t="s">
        <v>8150</v>
      </c>
      <c r="I1665">
        <v>2535</v>
      </c>
      <c r="J1665">
        <v>2535</v>
      </c>
      <c r="K1665" t="s">
        <v>379</v>
      </c>
      <c r="L1665" t="str">
        <f t="shared" si="102"/>
        <v>NIT</v>
      </c>
      <c r="M1665" t="str">
        <f t="shared" si="103"/>
        <v>05220404181015</v>
      </c>
      <c r="N1665" t="s">
        <v>380</v>
      </c>
      <c r="O1665">
        <v>0</v>
      </c>
      <c r="P1665">
        <v>0</v>
      </c>
      <c r="Q1665">
        <v>470.96</v>
      </c>
      <c r="R1665">
        <v>61.224800000000002</v>
      </c>
      <c r="S1665">
        <v>0</v>
      </c>
      <c r="T1665">
        <v>0</v>
      </c>
      <c r="U1665">
        <v>532.1848</v>
      </c>
      <c r="V1665">
        <v>0</v>
      </c>
      <c r="W1665" t="s">
        <v>1</v>
      </c>
    </row>
    <row r="1666" spans="1:23">
      <c r="A1666" t="s">
        <v>8563</v>
      </c>
      <c r="B1666" t="str">
        <f t="shared" si="104"/>
        <v>Mayo</v>
      </c>
      <c r="C1666" s="20" t="s">
        <v>8592</v>
      </c>
      <c r="D1666" t="s">
        <v>1</v>
      </c>
      <c r="E1666" t="s">
        <v>0</v>
      </c>
      <c r="F1666" t="str">
        <f t="shared" si="101"/>
        <v>CCF</v>
      </c>
      <c r="G1666" t="s">
        <v>8149</v>
      </c>
      <c r="H1666" t="s">
        <v>8150</v>
      </c>
      <c r="I1666">
        <v>2536</v>
      </c>
      <c r="J1666">
        <v>2536</v>
      </c>
      <c r="K1666" t="s">
        <v>8590</v>
      </c>
      <c r="L1666" t="str">
        <f t="shared" si="102"/>
        <v>NIT</v>
      </c>
      <c r="M1666" t="str">
        <f t="shared" si="103"/>
        <v>04070204590021</v>
      </c>
      <c r="N1666" t="s">
        <v>8591</v>
      </c>
      <c r="O1666">
        <v>0</v>
      </c>
      <c r="P1666">
        <v>0</v>
      </c>
      <c r="Q1666">
        <v>42.78</v>
      </c>
      <c r="R1666">
        <v>5.5613999999999999</v>
      </c>
      <c r="S1666">
        <v>0</v>
      </c>
      <c r="T1666">
        <v>0</v>
      </c>
      <c r="U1666">
        <v>48.3414</v>
      </c>
      <c r="V1666">
        <v>0</v>
      </c>
      <c r="W1666" t="s">
        <v>1</v>
      </c>
    </row>
    <row r="1667" spans="1:23">
      <c r="A1667" t="s">
        <v>8563</v>
      </c>
      <c r="B1667" t="str">
        <f t="shared" si="104"/>
        <v>Mayo</v>
      </c>
      <c r="C1667" s="20" t="s">
        <v>8592</v>
      </c>
      <c r="D1667" t="s">
        <v>1</v>
      </c>
      <c r="E1667" t="s">
        <v>0</v>
      </c>
      <c r="F1667" t="str">
        <f t="shared" ref="F1667:F1730" si="105">IF(E1667="05","Nota de crédito","CCF")</f>
        <v>CCF</v>
      </c>
      <c r="G1667" t="s">
        <v>8149</v>
      </c>
      <c r="H1667" t="s">
        <v>8150</v>
      </c>
      <c r="I1667">
        <v>2537</v>
      </c>
      <c r="J1667">
        <v>2537</v>
      </c>
      <c r="K1667" t="s">
        <v>299</v>
      </c>
      <c r="L1667" t="str">
        <f t="shared" ref="L1667:L1730" si="106">IF(K1667=0,"DUI","NIT")</f>
        <v>NIT</v>
      </c>
      <c r="M1667" t="str">
        <f t="shared" ref="M1667:M1730" si="107">IF(K1667=0,V1667,K1667)</f>
        <v>06141705620038</v>
      </c>
      <c r="N1667" t="s">
        <v>300</v>
      </c>
      <c r="O1667">
        <v>0</v>
      </c>
      <c r="P1667">
        <v>0</v>
      </c>
      <c r="Q1667">
        <v>116</v>
      </c>
      <c r="R1667">
        <v>15.08</v>
      </c>
      <c r="S1667">
        <v>0</v>
      </c>
      <c r="T1667">
        <v>0</v>
      </c>
      <c r="U1667">
        <v>131.08000000000001</v>
      </c>
      <c r="V1667">
        <v>0</v>
      </c>
      <c r="W1667" t="s">
        <v>1</v>
      </c>
    </row>
    <row r="1668" spans="1:23">
      <c r="A1668" t="s">
        <v>8563</v>
      </c>
      <c r="B1668" t="str">
        <f t="shared" si="104"/>
        <v>Mayo</v>
      </c>
      <c r="C1668" s="20" t="s">
        <v>8592</v>
      </c>
      <c r="D1668" t="s">
        <v>1</v>
      </c>
      <c r="E1668" t="s">
        <v>0</v>
      </c>
      <c r="F1668" t="str">
        <f t="shared" si="105"/>
        <v>CCF</v>
      </c>
      <c r="G1668" t="s">
        <v>8149</v>
      </c>
      <c r="H1668" t="s">
        <v>8150</v>
      </c>
      <c r="I1668">
        <v>2538</v>
      </c>
      <c r="J1668">
        <v>2538</v>
      </c>
      <c r="K1668" t="s">
        <v>7859</v>
      </c>
      <c r="L1668" t="str">
        <f t="shared" si="106"/>
        <v>NIT</v>
      </c>
      <c r="M1668" t="str">
        <f t="shared" si="107"/>
        <v>06140504211035</v>
      </c>
      <c r="N1668" t="s">
        <v>7860</v>
      </c>
      <c r="O1668">
        <v>0</v>
      </c>
      <c r="P1668">
        <v>0</v>
      </c>
      <c r="Q1668">
        <v>249.84</v>
      </c>
      <c r="R1668">
        <v>32.479199999999999</v>
      </c>
      <c r="S1668">
        <v>0</v>
      </c>
      <c r="T1668">
        <v>0</v>
      </c>
      <c r="U1668">
        <v>282.31920000000002</v>
      </c>
      <c r="V1668">
        <v>0</v>
      </c>
      <c r="W1668" t="s">
        <v>1</v>
      </c>
    </row>
    <row r="1669" spans="1:23">
      <c r="A1669" t="s">
        <v>8563</v>
      </c>
      <c r="B1669" t="str">
        <f t="shared" si="104"/>
        <v>Mayo</v>
      </c>
      <c r="C1669" s="20" t="s">
        <v>8592</v>
      </c>
      <c r="D1669" t="s">
        <v>1</v>
      </c>
      <c r="E1669" t="s">
        <v>0</v>
      </c>
      <c r="F1669" t="str">
        <f t="shared" si="105"/>
        <v>CCF</v>
      </c>
      <c r="G1669" t="s">
        <v>8149</v>
      </c>
      <c r="H1669" t="s">
        <v>8150</v>
      </c>
      <c r="I1669">
        <v>2539</v>
      </c>
      <c r="J1669">
        <v>2539</v>
      </c>
      <c r="K1669" t="s">
        <v>229</v>
      </c>
      <c r="L1669" t="str">
        <f t="shared" si="106"/>
        <v>NIT</v>
      </c>
      <c r="M1669" t="str">
        <f t="shared" si="107"/>
        <v>05011709121014</v>
      </c>
      <c r="N1669" t="s">
        <v>230</v>
      </c>
      <c r="O1669">
        <v>0</v>
      </c>
      <c r="P1669">
        <v>0</v>
      </c>
      <c r="Q1669">
        <v>183.51</v>
      </c>
      <c r="R1669">
        <v>23.856300000000001</v>
      </c>
      <c r="S1669">
        <v>0</v>
      </c>
      <c r="T1669">
        <v>0</v>
      </c>
      <c r="U1669">
        <v>207.3663</v>
      </c>
      <c r="V1669">
        <v>0</v>
      </c>
      <c r="W1669" t="s">
        <v>1</v>
      </c>
    </row>
    <row r="1670" spans="1:23">
      <c r="A1670" t="s">
        <v>8563</v>
      </c>
      <c r="B1670" t="str">
        <f t="shared" si="104"/>
        <v>Mayo</v>
      </c>
      <c r="C1670" s="20" t="s">
        <v>8592</v>
      </c>
      <c r="D1670" t="s">
        <v>1</v>
      </c>
      <c r="E1670" t="s">
        <v>0</v>
      </c>
      <c r="F1670" t="str">
        <f t="shared" si="105"/>
        <v>CCF</v>
      </c>
      <c r="G1670" t="s">
        <v>8149</v>
      </c>
      <c r="H1670" t="s">
        <v>8150</v>
      </c>
      <c r="I1670">
        <v>2540</v>
      </c>
      <c r="J1670">
        <v>2540</v>
      </c>
      <c r="K1670" t="s">
        <v>512</v>
      </c>
      <c r="L1670" t="str">
        <f t="shared" si="106"/>
        <v>NIT</v>
      </c>
      <c r="M1670" t="str">
        <f t="shared" si="107"/>
        <v>06142703761225</v>
      </c>
      <c r="N1670" t="s">
        <v>513</v>
      </c>
      <c r="O1670">
        <v>0</v>
      </c>
      <c r="P1670">
        <v>0</v>
      </c>
      <c r="Q1670">
        <v>409.8</v>
      </c>
      <c r="R1670">
        <v>53.274000000000001</v>
      </c>
      <c r="S1670">
        <v>0</v>
      </c>
      <c r="T1670">
        <v>0</v>
      </c>
      <c r="U1670">
        <v>463.07400000000001</v>
      </c>
      <c r="V1670">
        <v>0</v>
      </c>
      <c r="W1670" t="s">
        <v>1</v>
      </c>
    </row>
    <row r="1671" spans="1:23">
      <c r="A1671" t="s">
        <v>8563</v>
      </c>
      <c r="B1671" t="str">
        <f t="shared" si="104"/>
        <v>Mayo</v>
      </c>
      <c r="C1671" s="20" t="s">
        <v>8592</v>
      </c>
      <c r="D1671" t="s">
        <v>1</v>
      </c>
      <c r="E1671" t="s">
        <v>0</v>
      </c>
      <c r="F1671" t="str">
        <f t="shared" si="105"/>
        <v>CCF</v>
      </c>
      <c r="G1671" t="s">
        <v>8149</v>
      </c>
      <c r="H1671" t="s">
        <v>8150</v>
      </c>
      <c r="I1671">
        <v>2541</v>
      </c>
      <c r="J1671">
        <v>2541</v>
      </c>
      <c r="K1671" t="s">
        <v>265</v>
      </c>
      <c r="L1671" t="str">
        <f t="shared" si="106"/>
        <v>NIT</v>
      </c>
      <c r="M1671" t="str">
        <f t="shared" si="107"/>
        <v>16141902701154</v>
      </c>
      <c r="N1671" t="s">
        <v>266</v>
      </c>
      <c r="O1671">
        <v>0</v>
      </c>
      <c r="P1671">
        <v>0</v>
      </c>
      <c r="Q1671">
        <v>233.19</v>
      </c>
      <c r="R1671">
        <v>30.314700000000002</v>
      </c>
      <c r="S1671">
        <v>0</v>
      </c>
      <c r="T1671">
        <v>0</v>
      </c>
      <c r="U1671">
        <v>263.50470000000001</v>
      </c>
      <c r="V1671">
        <v>0</v>
      </c>
      <c r="W1671" t="s">
        <v>1</v>
      </c>
    </row>
    <row r="1672" spans="1:23">
      <c r="A1672" t="s">
        <v>8563</v>
      </c>
      <c r="B1672" t="str">
        <f t="shared" si="104"/>
        <v>Mayo</v>
      </c>
      <c r="C1672" s="20" t="s">
        <v>8592</v>
      </c>
      <c r="D1672" t="s">
        <v>1</v>
      </c>
      <c r="E1672" t="s">
        <v>0</v>
      </c>
      <c r="F1672" t="str">
        <f t="shared" si="105"/>
        <v>CCF</v>
      </c>
      <c r="G1672" t="s">
        <v>8149</v>
      </c>
      <c r="H1672" t="s">
        <v>8150</v>
      </c>
      <c r="I1672">
        <v>2542</v>
      </c>
      <c r="J1672">
        <v>2542</v>
      </c>
      <c r="K1672">
        <v>0</v>
      </c>
      <c r="L1672" t="str">
        <f t="shared" si="106"/>
        <v>DUI</v>
      </c>
      <c r="M1672" t="str">
        <f t="shared" si="107"/>
        <v>023760988</v>
      </c>
      <c r="N1672" t="s">
        <v>8434</v>
      </c>
      <c r="O1672">
        <v>0</v>
      </c>
      <c r="P1672">
        <v>0</v>
      </c>
      <c r="Q1672">
        <v>326.23</v>
      </c>
      <c r="R1672">
        <v>42.4099</v>
      </c>
      <c r="S1672">
        <v>0</v>
      </c>
      <c r="T1672">
        <v>0</v>
      </c>
      <c r="U1672">
        <v>368.63990000000001</v>
      </c>
      <c r="V1672" t="s">
        <v>8433</v>
      </c>
      <c r="W1672" t="s">
        <v>1</v>
      </c>
    </row>
    <row r="1673" spans="1:23">
      <c r="A1673" t="s">
        <v>8563</v>
      </c>
      <c r="B1673" t="str">
        <f t="shared" si="104"/>
        <v>Mayo</v>
      </c>
      <c r="C1673" s="20" t="s">
        <v>8592</v>
      </c>
      <c r="D1673" t="s">
        <v>1</v>
      </c>
      <c r="E1673" t="s">
        <v>0</v>
      </c>
      <c r="F1673" t="str">
        <f t="shared" si="105"/>
        <v>CCF</v>
      </c>
      <c r="G1673" t="s">
        <v>8149</v>
      </c>
      <c r="H1673" t="s">
        <v>8150</v>
      </c>
      <c r="I1673">
        <v>2543</v>
      </c>
      <c r="J1673">
        <v>2543</v>
      </c>
      <c r="K1673" t="s">
        <v>91</v>
      </c>
      <c r="L1673" t="str">
        <f t="shared" si="106"/>
        <v>NIT</v>
      </c>
      <c r="M1673" t="str">
        <f t="shared" si="107"/>
        <v>02103008951013</v>
      </c>
      <c r="N1673" t="s">
        <v>92</v>
      </c>
      <c r="O1673">
        <v>0</v>
      </c>
      <c r="P1673">
        <v>0</v>
      </c>
      <c r="Q1673">
        <v>409.08</v>
      </c>
      <c r="R1673">
        <v>53.180399999999999</v>
      </c>
      <c r="S1673">
        <v>0</v>
      </c>
      <c r="T1673">
        <v>0</v>
      </c>
      <c r="U1673">
        <v>462.2604</v>
      </c>
      <c r="V1673">
        <v>0</v>
      </c>
      <c r="W1673" t="s">
        <v>1</v>
      </c>
    </row>
    <row r="1674" spans="1:23">
      <c r="A1674" t="s">
        <v>8563</v>
      </c>
      <c r="B1674" t="str">
        <f t="shared" si="104"/>
        <v>Mayo</v>
      </c>
      <c r="C1674" s="20" t="s">
        <v>8592</v>
      </c>
      <c r="D1674" t="s">
        <v>1</v>
      </c>
      <c r="E1674" t="s">
        <v>0</v>
      </c>
      <c r="F1674" t="str">
        <f t="shared" si="105"/>
        <v>CCF</v>
      </c>
      <c r="G1674" t="s">
        <v>8149</v>
      </c>
      <c r="H1674" t="s">
        <v>8150</v>
      </c>
      <c r="I1674">
        <v>2544</v>
      </c>
      <c r="J1674">
        <v>2544</v>
      </c>
      <c r="K1674" t="s">
        <v>798</v>
      </c>
      <c r="L1674" t="str">
        <f t="shared" si="106"/>
        <v>NIT</v>
      </c>
      <c r="M1674" t="str">
        <f t="shared" si="107"/>
        <v>06141505091110</v>
      </c>
      <c r="N1674" t="s">
        <v>799</v>
      </c>
      <c r="O1674">
        <v>0</v>
      </c>
      <c r="P1674">
        <v>0</v>
      </c>
      <c r="Q1674">
        <v>61.19</v>
      </c>
      <c r="R1674">
        <v>7.9546999999999999</v>
      </c>
      <c r="S1674">
        <v>0</v>
      </c>
      <c r="T1674">
        <v>0</v>
      </c>
      <c r="U1674">
        <v>69.1447</v>
      </c>
      <c r="V1674">
        <v>0</v>
      </c>
      <c r="W1674" t="s">
        <v>1</v>
      </c>
    </row>
    <row r="1675" spans="1:23">
      <c r="A1675" t="s">
        <v>8563</v>
      </c>
      <c r="B1675" t="str">
        <f t="shared" si="104"/>
        <v>Mayo</v>
      </c>
      <c r="C1675" s="20" t="s">
        <v>8592</v>
      </c>
      <c r="D1675" t="s">
        <v>1</v>
      </c>
      <c r="E1675" t="s">
        <v>0</v>
      </c>
      <c r="F1675" t="str">
        <f t="shared" si="105"/>
        <v>CCF</v>
      </c>
      <c r="G1675" t="s">
        <v>8149</v>
      </c>
      <c r="H1675" t="s">
        <v>8150</v>
      </c>
      <c r="I1675">
        <v>2545</v>
      </c>
      <c r="J1675">
        <v>2545</v>
      </c>
      <c r="K1675">
        <v>0</v>
      </c>
      <c r="L1675" t="str">
        <f t="shared" si="106"/>
        <v>DUI</v>
      </c>
      <c r="M1675" t="str">
        <f t="shared" si="107"/>
        <v>025307605</v>
      </c>
      <c r="N1675" t="s">
        <v>464</v>
      </c>
      <c r="O1675">
        <v>0</v>
      </c>
      <c r="P1675">
        <v>0</v>
      </c>
      <c r="Q1675">
        <v>307.85000000000002</v>
      </c>
      <c r="R1675">
        <v>40.020500000000006</v>
      </c>
      <c r="S1675">
        <v>0</v>
      </c>
      <c r="T1675">
        <v>0</v>
      </c>
      <c r="U1675">
        <v>347.87050000000005</v>
      </c>
      <c r="V1675" t="s">
        <v>8408</v>
      </c>
      <c r="W1675" t="s">
        <v>1</v>
      </c>
    </row>
    <row r="1676" spans="1:23">
      <c r="A1676" t="s">
        <v>8563</v>
      </c>
      <c r="B1676" t="str">
        <f t="shared" si="104"/>
        <v>Mayo</v>
      </c>
      <c r="C1676" s="20" t="s">
        <v>8592</v>
      </c>
      <c r="D1676" t="s">
        <v>1</v>
      </c>
      <c r="E1676" t="s">
        <v>0</v>
      </c>
      <c r="F1676" t="str">
        <f t="shared" si="105"/>
        <v>CCF</v>
      </c>
      <c r="G1676" t="s">
        <v>8149</v>
      </c>
      <c r="H1676" t="s">
        <v>8150</v>
      </c>
      <c r="I1676">
        <v>2546</v>
      </c>
      <c r="J1676">
        <v>2546</v>
      </c>
      <c r="K1676">
        <v>0</v>
      </c>
      <c r="L1676" t="str">
        <f t="shared" si="106"/>
        <v>DUI</v>
      </c>
      <c r="M1676" t="str">
        <f t="shared" si="107"/>
        <v>023760988</v>
      </c>
      <c r="N1676" t="s">
        <v>8434</v>
      </c>
      <c r="O1676">
        <v>0</v>
      </c>
      <c r="P1676">
        <v>0</v>
      </c>
      <c r="Q1676">
        <v>369.02</v>
      </c>
      <c r="R1676">
        <v>47.9726</v>
      </c>
      <c r="S1676">
        <v>0</v>
      </c>
      <c r="T1676">
        <v>0</v>
      </c>
      <c r="U1676">
        <v>416.99259999999998</v>
      </c>
      <c r="V1676" t="s">
        <v>8433</v>
      </c>
      <c r="W1676" t="s">
        <v>1</v>
      </c>
    </row>
    <row r="1677" spans="1:23">
      <c r="A1677" t="s">
        <v>8563</v>
      </c>
      <c r="B1677" t="str">
        <f t="shared" si="104"/>
        <v>Mayo</v>
      </c>
      <c r="C1677" s="20" t="s">
        <v>8592</v>
      </c>
      <c r="D1677" t="s">
        <v>1</v>
      </c>
      <c r="E1677" t="s">
        <v>0</v>
      </c>
      <c r="F1677" t="str">
        <f t="shared" si="105"/>
        <v>CCF</v>
      </c>
      <c r="G1677" t="s">
        <v>8149</v>
      </c>
      <c r="H1677" t="s">
        <v>8150</v>
      </c>
      <c r="I1677">
        <v>2547</v>
      </c>
      <c r="J1677">
        <v>2547</v>
      </c>
      <c r="K1677">
        <v>0</v>
      </c>
      <c r="L1677" t="str">
        <f t="shared" si="106"/>
        <v>DUI</v>
      </c>
      <c r="M1677" t="str">
        <f t="shared" si="107"/>
        <v>009245097</v>
      </c>
      <c r="N1677" t="s">
        <v>8422</v>
      </c>
      <c r="O1677">
        <v>0</v>
      </c>
      <c r="P1677">
        <v>0</v>
      </c>
      <c r="Q1677">
        <v>103.94</v>
      </c>
      <c r="R1677">
        <v>13.5122</v>
      </c>
      <c r="S1677">
        <v>0</v>
      </c>
      <c r="T1677">
        <v>0</v>
      </c>
      <c r="U1677">
        <v>117.4522</v>
      </c>
      <c r="V1677" t="s">
        <v>8421</v>
      </c>
      <c r="W1677" t="s">
        <v>1</v>
      </c>
    </row>
    <row r="1678" spans="1:23">
      <c r="A1678" t="s">
        <v>8563</v>
      </c>
      <c r="B1678" t="str">
        <f t="shared" si="104"/>
        <v>Mayo</v>
      </c>
      <c r="C1678" s="20" t="s">
        <v>8592</v>
      </c>
      <c r="D1678" t="s">
        <v>1</v>
      </c>
      <c r="E1678" t="s">
        <v>0</v>
      </c>
      <c r="F1678" t="str">
        <f t="shared" si="105"/>
        <v>CCF</v>
      </c>
      <c r="G1678" t="s">
        <v>8149</v>
      </c>
      <c r="H1678" t="s">
        <v>8150</v>
      </c>
      <c r="I1678">
        <v>2548</v>
      </c>
      <c r="J1678">
        <v>2548</v>
      </c>
      <c r="K1678">
        <v>0</v>
      </c>
      <c r="L1678" t="str">
        <f t="shared" si="106"/>
        <v>DUI</v>
      </c>
      <c r="M1678" t="str">
        <f t="shared" si="107"/>
        <v>017828338</v>
      </c>
      <c r="N1678" t="s">
        <v>631</v>
      </c>
      <c r="O1678">
        <v>0</v>
      </c>
      <c r="P1678">
        <v>0</v>
      </c>
      <c r="Q1678">
        <v>44.48</v>
      </c>
      <c r="R1678">
        <v>5.7824</v>
      </c>
      <c r="S1678">
        <v>0</v>
      </c>
      <c r="T1678">
        <v>0</v>
      </c>
      <c r="U1678">
        <v>50.2624</v>
      </c>
      <c r="V1678" t="s">
        <v>8384</v>
      </c>
      <c r="W1678" t="s">
        <v>1</v>
      </c>
    </row>
    <row r="1679" spans="1:23">
      <c r="A1679" t="s">
        <v>8563</v>
      </c>
      <c r="B1679" t="str">
        <f t="shared" si="104"/>
        <v>Mayo</v>
      </c>
      <c r="C1679" s="20" t="s">
        <v>8592</v>
      </c>
      <c r="D1679" t="s">
        <v>1</v>
      </c>
      <c r="E1679" t="s">
        <v>0</v>
      </c>
      <c r="F1679" t="str">
        <f t="shared" si="105"/>
        <v>CCF</v>
      </c>
      <c r="G1679" t="s">
        <v>8149</v>
      </c>
      <c r="H1679" t="s">
        <v>8150</v>
      </c>
      <c r="I1679">
        <v>2549</v>
      </c>
      <c r="J1679">
        <v>2549</v>
      </c>
      <c r="K1679" t="s">
        <v>325</v>
      </c>
      <c r="L1679" t="str">
        <f t="shared" si="106"/>
        <v>NIT</v>
      </c>
      <c r="M1679" t="str">
        <f t="shared" si="107"/>
        <v>06142809670057</v>
      </c>
      <c r="N1679" t="s">
        <v>326</v>
      </c>
      <c r="O1679">
        <v>0</v>
      </c>
      <c r="P1679">
        <v>0</v>
      </c>
      <c r="Q1679">
        <v>60.26</v>
      </c>
      <c r="R1679">
        <v>7.8338000000000001</v>
      </c>
      <c r="S1679">
        <v>0</v>
      </c>
      <c r="T1679">
        <v>0</v>
      </c>
      <c r="U1679">
        <v>68.093800000000002</v>
      </c>
      <c r="V1679">
        <v>0</v>
      </c>
      <c r="W1679" t="s">
        <v>1</v>
      </c>
    </row>
    <row r="1680" spans="1:23">
      <c r="A1680" t="s">
        <v>8563</v>
      </c>
      <c r="B1680" t="str">
        <f t="shared" si="104"/>
        <v>Mayo</v>
      </c>
      <c r="C1680" s="20" t="s">
        <v>8592</v>
      </c>
      <c r="D1680" t="s">
        <v>1</v>
      </c>
      <c r="E1680" t="s">
        <v>0</v>
      </c>
      <c r="F1680" t="str">
        <f t="shared" si="105"/>
        <v>CCF</v>
      </c>
      <c r="G1680" t="s">
        <v>8149</v>
      </c>
      <c r="H1680" t="s">
        <v>8150</v>
      </c>
      <c r="I1680">
        <v>2550</v>
      </c>
      <c r="J1680">
        <v>2550</v>
      </c>
      <c r="K1680" t="s">
        <v>8594</v>
      </c>
      <c r="L1680" t="str">
        <f t="shared" si="106"/>
        <v>NIT</v>
      </c>
      <c r="M1680" t="str">
        <f t="shared" si="107"/>
        <v>14070041851012</v>
      </c>
      <c r="N1680" t="s">
        <v>8595</v>
      </c>
      <c r="O1680">
        <v>0</v>
      </c>
      <c r="P1680">
        <v>0</v>
      </c>
      <c r="Q1680">
        <v>450.58</v>
      </c>
      <c r="R1680">
        <v>58.575400000000002</v>
      </c>
      <c r="S1680">
        <v>0</v>
      </c>
      <c r="T1680">
        <v>0</v>
      </c>
      <c r="U1680">
        <v>509.15539999999999</v>
      </c>
      <c r="V1680">
        <v>0</v>
      </c>
      <c r="W1680" t="s">
        <v>1</v>
      </c>
    </row>
    <row r="1681" spans="1:23">
      <c r="A1681" t="s">
        <v>8563</v>
      </c>
      <c r="B1681" t="str">
        <f t="shared" si="104"/>
        <v>Mayo</v>
      </c>
      <c r="C1681" s="20" t="s">
        <v>8592</v>
      </c>
      <c r="D1681" t="s">
        <v>1</v>
      </c>
      <c r="E1681" t="s">
        <v>0</v>
      </c>
      <c r="F1681" t="str">
        <f t="shared" si="105"/>
        <v>CCF</v>
      </c>
      <c r="G1681" t="s">
        <v>8149</v>
      </c>
      <c r="H1681" t="s">
        <v>8150</v>
      </c>
      <c r="I1681">
        <v>2551</v>
      </c>
      <c r="J1681">
        <v>2551</v>
      </c>
      <c r="K1681">
        <v>0</v>
      </c>
      <c r="L1681" t="str">
        <f t="shared" si="106"/>
        <v>DUI</v>
      </c>
      <c r="M1681" t="str">
        <f t="shared" si="107"/>
        <v>025117115</v>
      </c>
      <c r="N1681" t="s">
        <v>638</v>
      </c>
      <c r="O1681">
        <v>0</v>
      </c>
      <c r="P1681">
        <v>0</v>
      </c>
      <c r="Q1681">
        <v>41.8</v>
      </c>
      <c r="R1681">
        <v>5.4340000000000002</v>
      </c>
      <c r="S1681">
        <v>0</v>
      </c>
      <c r="T1681">
        <v>0</v>
      </c>
      <c r="U1681">
        <v>47.233999999999995</v>
      </c>
      <c r="V1681" t="s">
        <v>8593</v>
      </c>
      <c r="W1681" t="s">
        <v>1</v>
      </c>
    </row>
    <row r="1682" spans="1:23">
      <c r="A1682" t="s">
        <v>8563</v>
      </c>
      <c r="B1682" t="str">
        <f t="shared" si="104"/>
        <v>Mayo</v>
      </c>
      <c r="C1682" s="20" t="s">
        <v>8592</v>
      </c>
      <c r="D1682" t="s">
        <v>1</v>
      </c>
      <c r="E1682" t="s">
        <v>0</v>
      </c>
      <c r="F1682" t="str">
        <f t="shared" si="105"/>
        <v>CCF</v>
      </c>
      <c r="G1682" t="s">
        <v>8149</v>
      </c>
      <c r="H1682" t="s">
        <v>8150</v>
      </c>
      <c r="I1682">
        <v>2552</v>
      </c>
      <c r="J1682">
        <v>2552</v>
      </c>
      <c r="K1682">
        <v>0</v>
      </c>
      <c r="L1682" t="str">
        <f t="shared" si="106"/>
        <v>DUI</v>
      </c>
      <c r="M1682" t="str">
        <f t="shared" si="107"/>
        <v>000534732</v>
      </c>
      <c r="N1682" t="s">
        <v>1005</v>
      </c>
      <c r="O1682">
        <v>0</v>
      </c>
      <c r="P1682">
        <v>0</v>
      </c>
      <c r="Q1682">
        <v>999.07</v>
      </c>
      <c r="R1682">
        <v>129.87910000000002</v>
      </c>
      <c r="S1682">
        <v>0</v>
      </c>
      <c r="T1682">
        <v>0</v>
      </c>
      <c r="U1682">
        <v>1128.9491</v>
      </c>
      <c r="V1682" t="s">
        <v>8461</v>
      </c>
      <c r="W1682" t="s">
        <v>1</v>
      </c>
    </row>
    <row r="1683" spans="1:23">
      <c r="A1683" t="s">
        <v>8563</v>
      </c>
      <c r="B1683" t="str">
        <f t="shared" si="104"/>
        <v>Mayo</v>
      </c>
      <c r="C1683" s="20" t="s">
        <v>8592</v>
      </c>
      <c r="D1683" t="s">
        <v>1</v>
      </c>
      <c r="E1683" t="s">
        <v>0</v>
      </c>
      <c r="F1683" t="str">
        <f t="shared" si="105"/>
        <v>CCF</v>
      </c>
      <c r="G1683" t="s">
        <v>8149</v>
      </c>
      <c r="H1683" t="s">
        <v>8150</v>
      </c>
      <c r="I1683">
        <v>2553</v>
      </c>
      <c r="J1683">
        <v>2553</v>
      </c>
      <c r="K1683">
        <v>0</v>
      </c>
      <c r="L1683" t="str">
        <f t="shared" si="106"/>
        <v>DUI</v>
      </c>
      <c r="M1683" t="str">
        <f t="shared" si="107"/>
        <v>028442006</v>
      </c>
      <c r="N1683" t="s">
        <v>1298</v>
      </c>
      <c r="O1683">
        <v>0</v>
      </c>
      <c r="P1683">
        <v>0</v>
      </c>
      <c r="Q1683">
        <v>177</v>
      </c>
      <c r="R1683">
        <v>23.01</v>
      </c>
      <c r="S1683">
        <v>0</v>
      </c>
      <c r="T1683">
        <v>0</v>
      </c>
      <c r="U1683">
        <v>200.01</v>
      </c>
      <c r="V1683" t="s">
        <v>8416</v>
      </c>
      <c r="W1683" t="s">
        <v>1</v>
      </c>
    </row>
    <row r="1684" spans="1:23">
      <c r="A1684" t="s">
        <v>8563</v>
      </c>
      <c r="B1684" t="str">
        <f t="shared" si="104"/>
        <v>Mayo</v>
      </c>
      <c r="C1684" s="20" t="s">
        <v>8592</v>
      </c>
      <c r="D1684" t="s">
        <v>1</v>
      </c>
      <c r="E1684" t="s">
        <v>0</v>
      </c>
      <c r="F1684" t="str">
        <f t="shared" si="105"/>
        <v>CCF</v>
      </c>
      <c r="G1684" t="s">
        <v>8149</v>
      </c>
      <c r="H1684" t="s">
        <v>8150</v>
      </c>
      <c r="I1684">
        <v>2554</v>
      </c>
      <c r="J1684">
        <v>2554</v>
      </c>
      <c r="K1684">
        <v>0</v>
      </c>
      <c r="L1684" t="str">
        <f t="shared" si="106"/>
        <v>DUI</v>
      </c>
      <c r="M1684" t="str">
        <f t="shared" si="107"/>
        <v>027144914</v>
      </c>
      <c r="N1684" t="s">
        <v>704</v>
      </c>
      <c r="O1684">
        <v>0</v>
      </c>
      <c r="P1684">
        <v>0</v>
      </c>
      <c r="Q1684">
        <v>400.23</v>
      </c>
      <c r="R1684">
        <v>52.029900000000005</v>
      </c>
      <c r="S1684">
        <v>0</v>
      </c>
      <c r="T1684">
        <v>0</v>
      </c>
      <c r="U1684">
        <v>452.25990000000002</v>
      </c>
      <c r="V1684" t="s">
        <v>8538</v>
      </c>
      <c r="W1684" t="s">
        <v>1</v>
      </c>
    </row>
    <row r="1685" spans="1:23">
      <c r="A1685" t="s">
        <v>8563</v>
      </c>
      <c r="B1685" t="str">
        <f t="shared" si="104"/>
        <v>Mayo</v>
      </c>
      <c r="C1685" s="20" t="s">
        <v>8592</v>
      </c>
      <c r="D1685" t="s">
        <v>1</v>
      </c>
      <c r="E1685" t="s">
        <v>0</v>
      </c>
      <c r="F1685" t="str">
        <f t="shared" si="105"/>
        <v>CCF</v>
      </c>
      <c r="G1685" t="s">
        <v>8149</v>
      </c>
      <c r="H1685" t="s">
        <v>8150</v>
      </c>
      <c r="I1685">
        <v>2555</v>
      </c>
      <c r="J1685">
        <v>2555</v>
      </c>
      <c r="K1685" t="s">
        <v>8302</v>
      </c>
      <c r="L1685" t="str">
        <f t="shared" si="106"/>
        <v>NIT</v>
      </c>
      <c r="M1685" t="str">
        <f t="shared" si="107"/>
        <v>03151512201023</v>
      </c>
      <c r="N1685" t="s">
        <v>8303</v>
      </c>
      <c r="O1685">
        <v>0</v>
      </c>
      <c r="P1685">
        <v>0</v>
      </c>
      <c r="Q1685">
        <v>124.31</v>
      </c>
      <c r="R1685">
        <v>16.160299999999999</v>
      </c>
      <c r="S1685">
        <v>0</v>
      </c>
      <c r="T1685">
        <v>0</v>
      </c>
      <c r="U1685">
        <v>140.47030000000001</v>
      </c>
      <c r="V1685">
        <v>0</v>
      </c>
      <c r="W1685" t="s">
        <v>1</v>
      </c>
    </row>
    <row r="1686" spans="1:23">
      <c r="A1686" t="s">
        <v>8563</v>
      </c>
      <c r="B1686" t="str">
        <f t="shared" si="104"/>
        <v>Mayo</v>
      </c>
      <c r="C1686" s="20" t="s">
        <v>8592</v>
      </c>
      <c r="D1686" t="s">
        <v>1</v>
      </c>
      <c r="E1686" t="s">
        <v>0</v>
      </c>
      <c r="F1686" t="str">
        <f t="shared" si="105"/>
        <v>CCF</v>
      </c>
      <c r="G1686" t="s">
        <v>8149</v>
      </c>
      <c r="H1686" t="s">
        <v>8150</v>
      </c>
      <c r="I1686">
        <v>2556</v>
      </c>
      <c r="J1686">
        <v>2556</v>
      </c>
      <c r="K1686" t="s">
        <v>511</v>
      </c>
      <c r="L1686" t="str">
        <f t="shared" si="106"/>
        <v>NIT</v>
      </c>
      <c r="M1686" t="str">
        <f t="shared" si="107"/>
        <v>10101408661020</v>
      </c>
      <c r="N1686" t="s">
        <v>8042</v>
      </c>
      <c r="O1686">
        <v>0</v>
      </c>
      <c r="P1686">
        <v>0</v>
      </c>
      <c r="Q1686">
        <v>328.23</v>
      </c>
      <c r="R1686">
        <v>42.669900000000005</v>
      </c>
      <c r="S1686">
        <v>0</v>
      </c>
      <c r="T1686">
        <v>0</v>
      </c>
      <c r="U1686">
        <v>370.8999</v>
      </c>
      <c r="V1686">
        <v>0</v>
      </c>
      <c r="W1686" t="s">
        <v>1</v>
      </c>
    </row>
    <row r="1687" spans="1:23">
      <c r="A1687" t="s">
        <v>8563</v>
      </c>
      <c r="B1687" t="str">
        <f t="shared" si="104"/>
        <v>Mayo</v>
      </c>
      <c r="C1687" s="20" t="s">
        <v>8592</v>
      </c>
      <c r="D1687" t="s">
        <v>1</v>
      </c>
      <c r="E1687" t="s">
        <v>0</v>
      </c>
      <c r="F1687" t="str">
        <f t="shared" si="105"/>
        <v>CCF</v>
      </c>
      <c r="G1687" t="s">
        <v>8149</v>
      </c>
      <c r="H1687" t="s">
        <v>8150</v>
      </c>
      <c r="I1687">
        <v>2557</v>
      </c>
      <c r="J1687">
        <v>2557</v>
      </c>
      <c r="K1687" t="s">
        <v>437</v>
      </c>
      <c r="L1687" t="str">
        <f t="shared" si="106"/>
        <v>NIT</v>
      </c>
      <c r="M1687" t="str">
        <f t="shared" si="107"/>
        <v>06141802781118</v>
      </c>
      <c r="N1687" t="s">
        <v>438</v>
      </c>
      <c r="O1687">
        <v>0</v>
      </c>
      <c r="P1687">
        <v>0</v>
      </c>
      <c r="Q1687">
        <v>8660.16</v>
      </c>
      <c r="R1687">
        <v>1125.8208</v>
      </c>
      <c r="S1687">
        <v>0</v>
      </c>
      <c r="T1687">
        <v>0</v>
      </c>
      <c r="U1687">
        <v>9785.9807999999994</v>
      </c>
      <c r="V1687">
        <v>0</v>
      </c>
      <c r="W1687" t="s">
        <v>1</v>
      </c>
    </row>
    <row r="1688" spans="1:23">
      <c r="A1688" t="s">
        <v>8563</v>
      </c>
      <c r="B1688" t="str">
        <f t="shared" si="104"/>
        <v>Mayo</v>
      </c>
      <c r="C1688" s="20" t="s">
        <v>8586</v>
      </c>
      <c r="D1688" t="s">
        <v>1</v>
      </c>
      <c r="E1688" t="s">
        <v>0</v>
      </c>
      <c r="F1688" t="str">
        <f t="shared" si="105"/>
        <v>CCF</v>
      </c>
      <c r="G1688" t="s">
        <v>8149</v>
      </c>
      <c r="H1688" t="s">
        <v>8150</v>
      </c>
      <c r="I1688">
        <v>2558</v>
      </c>
      <c r="J1688">
        <v>2558</v>
      </c>
      <c r="K1688" t="s">
        <v>118</v>
      </c>
      <c r="L1688" t="str">
        <f t="shared" si="106"/>
        <v>NIT</v>
      </c>
      <c r="M1688" t="str">
        <f t="shared" si="107"/>
        <v>06141106071025</v>
      </c>
      <c r="N1688" t="s">
        <v>119</v>
      </c>
      <c r="O1688">
        <v>0</v>
      </c>
      <c r="P1688">
        <v>0</v>
      </c>
      <c r="Q1688">
        <v>114.33</v>
      </c>
      <c r="R1688">
        <v>14.8629</v>
      </c>
      <c r="S1688">
        <v>0</v>
      </c>
      <c r="T1688">
        <v>0</v>
      </c>
      <c r="U1688">
        <v>129.19290000000001</v>
      </c>
      <c r="V1688">
        <v>0</v>
      </c>
      <c r="W1688" t="s">
        <v>1</v>
      </c>
    </row>
    <row r="1689" spans="1:23">
      <c r="A1689" t="s">
        <v>8563</v>
      </c>
      <c r="B1689" t="str">
        <f t="shared" si="104"/>
        <v>Mayo</v>
      </c>
      <c r="C1689" s="20" t="s">
        <v>8586</v>
      </c>
      <c r="D1689" t="s">
        <v>1</v>
      </c>
      <c r="E1689" t="s">
        <v>0</v>
      </c>
      <c r="F1689" t="str">
        <f t="shared" si="105"/>
        <v>CCF</v>
      </c>
      <c r="G1689" t="s">
        <v>8149</v>
      </c>
      <c r="H1689" t="s">
        <v>8150</v>
      </c>
      <c r="I1689">
        <v>2559</v>
      </c>
      <c r="J1689">
        <v>2559</v>
      </c>
      <c r="K1689" t="s">
        <v>118</v>
      </c>
      <c r="L1689" t="str">
        <f t="shared" si="106"/>
        <v>NIT</v>
      </c>
      <c r="M1689" t="str">
        <f t="shared" si="107"/>
        <v>06141106071025</v>
      </c>
      <c r="N1689" t="s">
        <v>119</v>
      </c>
      <c r="O1689">
        <v>0</v>
      </c>
      <c r="P1689">
        <v>0</v>
      </c>
      <c r="Q1689">
        <v>20.86</v>
      </c>
      <c r="R1689">
        <v>2.7118000000000002</v>
      </c>
      <c r="S1689">
        <v>0</v>
      </c>
      <c r="T1689">
        <v>0</v>
      </c>
      <c r="U1689">
        <v>23.5718</v>
      </c>
      <c r="V1689">
        <v>0</v>
      </c>
      <c r="W1689" t="s">
        <v>1</v>
      </c>
    </row>
    <row r="1690" spans="1:23">
      <c r="A1690" t="s">
        <v>8563</v>
      </c>
      <c r="B1690" t="str">
        <f t="shared" si="104"/>
        <v>Mayo</v>
      </c>
      <c r="C1690" s="20" t="s">
        <v>8586</v>
      </c>
      <c r="D1690" t="s">
        <v>1</v>
      </c>
      <c r="E1690" t="s">
        <v>0</v>
      </c>
      <c r="F1690" t="str">
        <f t="shared" si="105"/>
        <v>CCF</v>
      </c>
      <c r="G1690" t="s">
        <v>8149</v>
      </c>
      <c r="H1690" t="s">
        <v>8150</v>
      </c>
      <c r="I1690">
        <v>2560</v>
      </c>
      <c r="J1690">
        <v>2560</v>
      </c>
      <c r="K1690" t="s">
        <v>582</v>
      </c>
      <c r="L1690" t="str">
        <f t="shared" si="106"/>
        <v>NIT</v>
      </c>
      <c r="M1690" t="str">
        <f t="shared" si="107"/>
        <v>12170810690016</v>
      </c>
      <c r="N1690" t="s">
        <v>583</v>
      </c>
      <c r="O1690">
        <v>0</v>
      </c>
      <c r="P1690">
        <v>0</v>
      </c>
      <c r="Q1690">
        <v>10398.459999999999</v>
      </c>
      <c r="R1690">
        <v>1351.7998</v>
      </c>
      <c r="S1690">
        <v>0</v>
      </c>
      <c r="T1690">
        <v>0</v>
      </c>
      <c r="U1690">
        <v>11750.2598</v>
      </c>
      <c r="V1690">
        <v>0</v>
      </c>
      <c r="W1690" t="s">
        <v>1</v>
      </c>
    </row>
    <row r="1691" spans="1:23">
      <c r="A1691" t="s">
        <v>8563</v>
      </c>
      <c r="B1691" t="str">
        <f t="shared" si="104"/>
        <v>Mayo</v>
      </c>
      <c r="C1691" s="20" t="s">
        <v>8586</v>
      </c>
      <c r="D1691" t="s">
        <v>1</v>
      </c>
      <c r="E1691" t="s">
        <v>0</v>
      </c>
      <c r="F1691" t="str">
        <f t="shared" si="105"/>
        <v>CCF</v>
      </c>
      <c r="G1691" t="s">
        <v>8149</v>
      </c>
      <c r="H1691" t="s">
        <v>8150</v>
      </c>
      <c r="I1691">
        <v>2561</v>
      </c>
      <c r="J1691">
        <v>2561</v>
      </c>
      <c r="K1691" t="s">
        <v>459</v>
      </c>
      <c r="L1691" t="str">
        <f t="shared" si="106"/>
        <v>NIT</v>
      </c>
      <c r="M1691" t="str">
        <f t="shared" si="107"/>
        <v>06141211870020</v>
      </c>
      <c r="N1691" t="s">
        <v>460</v>
      </c>
      <c r="O1691">
        <v>0</v>
      </c>
      <c r="P1691">
        <v>0</v>
      </c>
      <c r="Q1691">
        <v>286.70999999999998</v>
      </c>
      <c r="R1691">
        <v>37.272300000000001</v>
      </c>
      <c r="S1691">
        <v>0</v>
      </c>
      <c r="T1691">
        <v>0</v>
      </c>
      <c r="U1691">
        <v>323.98230000000001</v>
      </c>
      <c r="V1691">
        <v>0</v>
      </c>
      <c r="W1691" t="s">
        <v>1</v>
      </c>
    </row>
    <row r="1692" spans="1:23">
      <c r="A1692" t="s">
        <v>8563</v>
      </c>
      <c r="B1692" t="str">
        <f t="shared" si="104"/>
        <v>Mayo</v>
      </c>
      <c r="C1692" s="20" t="s">
        <v>8586</v>
      </c>
      <c r="D1692" t="s">
        <v>1</v>
      </c>
      <c r="E1692" t="s">
        <v>0</v>
      </c>
      <c r="F1692" t="str">
        <f t="shared" si="105"/>
        <v>CCF</v>
      </c>
      <c r="G1692" t="s">
        <v>8149</v>
      </c>
      <c r="H1692" t="s">
        <v>8150</v>
      </c>
      <c r="I1692">
        <v>2562</v>
      </c>
      <c r="J1692">
        <v>2562</v>
      </c>
      <c r="K1692" t="s">
        <v>913</v>
      </c>
      <c r="L1692" t="str">
        <f t="shared" si="106"/>
        <v>NIT</v>
      </c>
      <c r="M1692" t="str">
        <f t="shared" si="107"/>
        <v>10100210781024</v>
      </c>
      <c r="N1692" t="s">
        <v>914</v>
      </c>
      <c r="O1692">
        <v>0</v>
      </c>
      <c r="P1692">
        <v>0</v>
      </c>
      <c r="Q1692">
        <v>1348.87</v>
      </c>
      <c r="R1692">
        <v>175.35309999999998</v>
      </c>
      <c r="S1692">
        <v>0</v>
      </c>
      <c r="T1692">
        <v>0</v>
      </c>
      <c r="U1692">
        <v>1524.2230999999999</v>
      </c>
      <c r="V1692">
        <v>0</v>
      </c>
      <c r="W1692" t="s">
        <v>1</v>
      </c>
    </row>
    <row r="1693" spans="1:23">
      <c r="A1693" t="s">
        <v>8563</v>
      </c>
      <c r="B1693" t="str">
        <f t="shared" si="104"/>
        <v>Mayo</v>
      </c>
      <c r="C1693" s="20" t="s">
        <v>8586</v>
      </c>
      <c r="D1693" t="s">
        <v>1</v>
      </c>
      <c r="E1693" t="s">
        <v>0</v>
      </c>
      <c r="F1693" t="str">
        <f t="shared" si="105"/>
        <v>CCF</v>
      </c>
      <c r="G1693" t="s">
        <v>8149</v>
      </c>
      <c r="H1693" t="s">
        <v>8150</v>
      </c>
      <c r="I1693">
        <v>2563</v>
      </c>
      <c r="J1693">
        <v>2563</v>
      </c>
      <c r="K1693" t="s">
        <v>709</v>
      </c>
      <c r="L1693" t="str">
        <f t="shared" si="106"/>
        <v>NIT</v>
      </c>
      <c r="M1693" t="str">
        <f t="shared" si="107"/>
        <v>07022608741010</v>
      </c>
      <c r="N1693" t="s">
        <v>710</v>
      </c>
      <c r="O1693">
        <v>0</v>
      </c>
      <c r="P1693">
        <v>0</v>
      </c>
      <c r="Q1693">
        <v>165.12</v>
      </c>
      <c r="R1693">
        <v>21.465600000000002</v>
      </c>
      <c r="S1693">
        <v>0</v>
      </c>
      <c r="T1693">
        <v>0</v>
      </c>
      <c r="U1693">
        <v>186.5856</v>
      </c>
      <c r="V1693">
        <v>0</v>
      </c>
      <c r="W1693" t="s">
        <v>1</v>
      </c>
    </row>
    <row r="1694" spans="1:23">
      <c r="A1694" t="s">
        <v>8563</v>
      </c>
      <c r="B1694" t="str">
        <f t="shared" si="104"/>
        <v>Mayo</v>
      </c>
      <c r="C1694" s="20" t="s">
        <v>8586</v>
      </c>
      <c r="D1694" t="s">
        <v>1</v>
      </c>
      <c r="E1694" t="s">
        <v>0</v>
      </c>
      <c r="F1694" t="str">
        <f t="shared" si="105"/>
        <v>CCF</v>
      </c>
      <c r="G1694" t="s">
        <v>8149</v>
      </c>
      <c r="H1694" t="s">
        <v>8150</v>
      </c>
      <c r="I1694">
        <v>2564</v>
      </c>
      <c r="J1694">
        <v>2564</v>
      </c>
      <c r="K1694" t="s">
        <v>185</v>
      </c>
      <c r="L1694" t="str">
        <f t="shared" si="106"/>
        <v>NIT</v>
      </c>
      <c r="M1694" t="str">
        <f t="shared" si="107"/>
        <v>06141410921043</v>
      </c>
      <c r="N1694" t="s">
        <v>186</v>
      </c>
      <c r="O1694">
        <v>0</v>
      </c>
      <c r="P1694">
        <v>0</v>
      </c>
      <c r="Q1694">
        <v>122.32</v>
      </c>
      <c r="R1694">
        <v>15.9016</v>
      </c>
      <c r="S1694">
        <v>0</v>
      </c>
      <c r="T1694">
        <v>0</v>
      </c>
      <c r="U1694">
        <v>138.2216</v>
      </c>
      <c r="V1694">
        <v>0</v>
      </c>
      <c r="W1694" t="s">
        <v>1</v>
      </c>
    </row>
    <row r="1695" spans="1:23">
      <c r="A1695" t="s">
        <v>8563</v>
      </c>
      <c r="B1695" t="str">
        <f t="shared" si="104"/>
        <v>Mayo</v>
      </c>
      <c r="C1695" s="20" t="s">
        <v>8586</v>
      </c>
      <c r="D1695" t="s">
        <v>1</v>
      </c>
      <c r="E1695" t="s">
        <v>0</v>
      </c>
      <c r="F1695" t="str">
        <f t="shared" si="105"/>
        <v>CCF</v>
      </c>
      <c r="G1695" t="s">
        <v>8149</v>
      </c>
      <c r="H1695" t="s">
        <v>8150</v>
      </c>
      <c r="I1695">
        <v>2565</v>
      </c>
      <c r="J1695">
        <v>2565</v>
      </c>
      <c r="K1695" t="s">
        <v>926</v>
      </c>
      <c r="L1695" t="str">
        <f t="shared" si="106"/>
        <v>NIT</v>
      </c>
      <c r="M1695" t="str">
        <f t="shared" si="107"/>
        <v>04071110570025</v>
      </c>
      <c r="N1695" t="s">
        <v>927</v>
      </c>
      <c r="O1695">
        <v>0</v>
      </c>
      <c r="P1695">
        <v>0</v>
      </c>
      <c r="Q1695">
        <v>7970.87</v>
      </c>
      <c r="R1695">
        <v>1036.2130999999999</v>
      </c>
      <c r="S1695">
        <v>0</v>
      </c>
      <c r="T1695">
        <v>0</v>
      </c>
      <c r="U1695">
        <v>9007.0830999999998</v>
      </c>
      <c r="V1695">
        <v>0</v>
      </c>
      <c r="W1695" t="s">
        <v>1</v>
      </c>
    </row>
    <row r="1696" spans="1:23">
      <c r="A1696" t="s">
        <v>8563</v>
      </c>
      <c r="B1696" t="str">
        <f t="shared" si="104"/>
        <v>Mayo</v>
      </c>
      <c r="C1696" s="20" t="s">
        <v>8586</v>
      </c>
      <c r="D1696" t="s">
        <v>1</v>
      </c>
      <c r="E1696" t="s">
        <v>0</v>
      </c>
      <c r="F1696" t="str">
        <f t="shared" si="105"/>
        <v>CCF</v>
      </c>
      <c r="G1696" t="s">
        <v>8149</v>
      </c>
      <c r="H1696" t="s">
        <v>8150</v>
      </c>
      <c r="I1696">
        <v>2566</v>
      </c>
      <c r="J1696">
        <v>2566</v>
      </c>
      <c r="K1696" t="s">
        <v>926</v>
      </c>
      <c r="L1696" t="str">
        <f t="shared" si="106"/>
        <v>NIT</v>
      </c>
      <c r="M1696" t="str">
        <f t="shared" si="107"/>
        <v>04071110570025</v>
      </c>
      <c r="N1696" t="s">
        <v>927</v>
      </c>
      <c r="O1696">
        <v>0</v>
      </c>
      <c r="P1696">
        <v>0</v>
      </c>
      <c r="Q1696">
        <v>23.22</v>
      </c>
      <c r="R1696">
        <v>3.0186000000000002</v>
      </c>
      <c r="S1696">
        <v>0</v>
      </c>
      <c r="T1696">
        <v>0</v>
      </c>
      <c r="U1696">
        <v>26.238599999999998</v>
      </c>
      <c r="V1696">
        <v>0</v>
      </c>
      <c r="W1696" t="s">
        <v>1</v>
      </c>
    </row>
    <row r="1697" spans="1:23">
      <c r="A1697" t="s">
        <v>8563</v>
      </c>
      <c r="B1697" t="str">
        <f t="shared" si="104"/>
        <v>Mayo</v>
      </c>
      <c r="C1697" s="20" t="s">
        <v>8586</v>
      </c>
      <c r="D1697" t="s">
        <v>1</v>
      </c>
      <c r="E1697" t="s">
        <v>0</v>
      </c>
      <c r="F1697" t="str">
        <f t="shared" si="105"/>
        <v>CCF</v>
      </c>
      <c r="G1697" t="s">
        <v>8149</v>
      </c>
      <c r="H1697" t="s">
        <v>8150</v>
      </c>
      <c r="I1697">
        <v>2567</v>
      </c>
      <c r="J1697">
        <v>2567</v>
      </c>
      <c r="K1697" t="s">
        <v>1440</v>
      </c>
      <c r="L1697" t="str">
        <f t="shared" si="106"/>
        <v>NIT</v>
      </c>
      <c r="M1697" t="str">
        <f t="shared" si="107"/>
        <v>07121705881011</v>
      </c>
      <c r="N1697" t="s">
        <v>1441</v>
      </c>
      <c r="O1697">
        <v>0</v>
      </c>
      <c r="P1697">
        <v>0</v>
      </c>
      <c r="Q1697">
        <v>81.55</v>
      </c>
      <c r="R1697">
        <v>10.6015</v>
      </c>
      <c r="S1697">
        <v>0</v>
      </c>
      <c r="T1697">
        <v>0</v>
      </c>
      <c r="U1697">
        <v>92.151499999999999</v>
      </c>
      <c r="V1697">
        <v>0</v>
      </c>
      <c r="W1697" t="s">
        <v>1</v>
      </c>
    </row>
    <row r="1698" spans="1:23">
      <c r="A1698" t="s">
        <v>8563</v>
      </c>
      <c r="B1698" t="str">
        <f t="shared" si="104"/>
        <v>Mayo</v>
      </c>
      <c r="C1698" s="20" t="s">
        <v>8586</v>
      </c>
      <c r="D1698" t="s">
        <v>1</v>
      </c>
      <c r="E1698" t="s">
        <v>0</v>
      </c>
      <c r="F1698" t="str">
        <f t="shared" si="105"/>
        <v>CCF</v>
      </c>
      <c r="G1698" t="s">
        <v>8149</v>
      </c>
      <c r="H1698" t="s">
        <v>8150</v>
      </c>
      <c r="I1698">
        <v>2568</v>
      </c>
      <c r="J1698">
        <v>2568</v>
      </c>
      <c r="K1698" t="s">
        <v>769</v>
      </c>
      <c r="L1698" t="str">
        <f t="shared" si="106"/>
        <v>NIT</v>
      </c>
      <c r="M1698" t="str">
        <f t="shared" si="107"/>
        <v>04162810771024</v>
      </c>
      <c r="N1698" t="s">
        <v>770</v>
      </c>
      <c r="O1698">
        <v>0</v>
      </c>
      <c r="P1698">
        <v>0</v>
      </c>
      <c r="Q1698">
        <v>613.69000000000005</v>
      </c>
      <c r="R1698">
        <v>79.779700000000005</v>
      </c>
      <c r="S1698">
        <v>0</v>
      </c>
      <c r="T1698">
        <v>0</v>
      </c>
      <c r="U1698">
        <v>693.4697000000001</v>
      </c>
      <c r="V1698">
        <v>0</v>
      </c>
      <c r="W1698" t="s">
        <v>1</v>
      </c>
    </row>
    <row r="1699" spans="1:23">
      <c r="A1699" t="s">
        <v>8563</v>
      </c>
      <c r="B1699" t="str">
        <f t="shared" si="104"/>
        <v>Mayo</v>
      </c>
      <c r="C1699" s="20" t="s">
        <v>8586</v>
      </c>
      <c r="D1699" t="s">
        <v>1</v>
      </c>
      <c r="E1699" t="s">
        <v>0</v>
      </c>
      <c r="F1699" t="str">
        <f t="shared" si="105"/>
        <v>CCF</v>
      </c>
      <c r="G1699" t="s">
        <v>8149</v>
      </c>
      <c r="H1699" t="s">
        <v>8150</v>
      </c>
      <c r="I1699">
        <v>2569</v>
      </c>
      <c r="J1699">
        <v>2569</v>
      </c>
      <c r="K1699" t="s">
        <v>7992</v>
      </c>
      <c r="L1699" t="str">
        <f t="shared" si="106"/>
        <v>NIT</v>
      </c>
      <c r="M1699" t="str">
        <f t="shared" si="107"/>
        <v>05012007161014</v>
      </c>
      <c r="N1699" t="s">
        <v>7993</v>
      </c>
      <c r="O1699">
        <v>0</v>
      </c>
      <c r="P1699">
        <v>0</v>
      </c>
      <c r="Q1699">
        <v>246.66</v>
      </c>
      <c r="R1699">
        <v>32.065800000000003</v>
      </c>
      <c r="S1699">
        <v>0</v>
      </c>
      <c r="T1699">
        <v>0</v>
      </c>
      <c r="U1699">
        <v>278.72579999999999</v>
      </c>
      <c r="V1699">
        <v>0</v>
      </c>
      <c r="W1699" t="s">
        <v>1</v>
      </c>
    </row>
    <row r="1700" spans="1:23">
      <c r="A1700" t="s">
        <v>8563</v>
      </c>
      <c r="B1700" t="str">
        <f t="shared" si="104"/>
        <v>Mayo</v>
      </c>
      <c r="C1700" s="20" t="s">
        <v>8586</v>
      </c>
      <c r="D1700" t="s">
        <v>1</v>
      </c>
      <c r="E1700" t="s">
        <v>0</v>
      </c>
      <c r="F1700" t="str">
        <f t="shared" si="105"/>
        <v>CCF</v>
      </c>
      <c r="G1700" t="s">
        <v>8149</v>
      </c>
      <c r="H1700" t="s">
        <v>8150</v>
      </c>
      <c r="I1700">
        <v>2570</v>
      </c>
      <c r="J1700">
        <v>2570</v>
      </c>
      <c r="K1700" t="s">
        <v>211</v>
      </c>
      <c r="L1700" t="str">
        <f t="shared" si="106"/>
        <v>NIT</v>
      </c>
      <c r="M1700" t="str">
        <f t="shared" si="107"/>
        <v>06141612151053</v>
      </c>
      <c r="N1700" t="s">
        <v>212</v>
      </c>
      <c r="O1700">
        <v>0</v>
      </c>
      <c r="P1700">
        <v>0</v>
      </c>
      <c r="Q1700">
        <v>225</v>
      </c>
      <c r="R1700">
        <v>29.25</v>
      </c>
      <c r="S1700">
        <v>0</v>
      </c>
      <c r="T1700">
        <v>0</v>
      </c>
      <c r="U1700">
        <v>254.25</v>
      </c>
      <c r="V1700">
        <v>0</v>
      </c>
      <c r="W1700" t="s">
        <v>1</v>
      </c>
    </row>
    <row r="1701" spans="1:23">
      <c r="A1701" t="s">
        <v>8563</v>
      </c>
      <c r="B1701" t="str">
        <f t="shared" si="104"/>
        <v>Mayo</v>
      </c>
      <c r="C1701" s="20" t="s">
        <v>8586</v>
      </c>
      <c r="D1701" t="s">
        <v>1</v>
      </c>
      <c r="E1701" t="s">
        <v>0</v>
      </c>
      <c r="F1701" t="str">
        <f t="shared" si="105"/>
        <v>CCF</v>
      </c>
      <c r="G1701" t="s">
        <v>8149</v>
      </c>
      <c r="H1701" t="s">
        <v>8150</v>
      </c>
      <c r="I1701">
        <v>2571</v>
      </c>
      <c r="J1701">
        <v>2571</v>
      </c>
      <c r="K1701" t="s">
        <v>7990</v>
      </c>
      <c r="L1701" t="str">
        <f t="shared" si="106"/>
        <v>NIT</v>
      </c>
      <c r="M1701" t="str">
        <f t="shared" si="107"/>
        <v>02070905921016</v>
      </c>
      <c r="N1701" t="s">
        <v>7991</v>
      </c>
      <c r="O1701">
        <v>0</v>
      </c>
      <c r="P1701">
        <v>0</v>
      </c>
      <c r="Q1701">
        <v>27.91</v>
      </c>
      <c r="R1701">
        <v>3.6283000000000003</v>
      </c>
      <c r="S1701">
        <v>0</v>
      </c>
      <c r="T1701">
        <v>0</v>
      </c>
      <c r="U1701">
        <v>31.5383</v>
      </c>
      <c r="V1701">
        <v>0</v>
      </c>
      <c r="W1701" t="s">
        <v>1</v>
      </c>
    </row>
    <row r="1702" spans="1:23">
      <c r="A1702" t="s">
        <v>8563</v>
      </c>
      <c r="B1702" t="str">
        <f t="shared" si="104"/>
        <v>Mayo</v>
      </c>
      <c r="C1702" s="20" t="s">
        <v>8586</v>
      </c>
      <c r="D1702" t="s">
        <v>1</v>
      </c>
      <c r="E1702" t="s">
        <v>0</v>
      </c>
      <c r="F1702" t="str">
        <f t="shared" si="105"/>
        <v>CCF</v>
      </c>
      <c r="G1702" t="s">
        <v>8149</v>
      </c>
      <c r="H1702" t="s">
        <v>8150</v>
      </c>
      <c r="I1702">
        <v>2572</v>
      </c>
      <c r="J1702">
        <v>2572</v>
      </c>
      <c r="K1702" t="s">
        <v>679</v>
      </c>
      <c r="L1702" t="str">
        <f t="shared" si="106"/>
        <v>NIT</v>
      </c>
      <c r="M1702" t="str">
        <f t="shared" si="107"/>
        <v>12172706761013</v>
      </c>
      <c r="N1702" t="s">
        <v>680</v>
      </c>
      <c r="O1702">
        <v>0</v>
      </c>
      <c r="P1702">
        <v>0</v>
      </c>
      <c r="Q1702">
        <v>81.55</v>
      </c>
      <c r="R1702">
        <v>10.6015</v>
      </c>
      <c r="S1702">
        <v>0</v>
      </c>
      <c r="T1702">
        <v>0</v>
      </c>
      <c r="U1702">
        <v>92.151499999999999</v>
      </c>
      <c r="V1702">
        <v>0</v>
      </c>
      <c r="W1702" t="s">
        <v>1</v>
      </c>
    </row>
    <row r="1703" spans="1:23">
      <c r="A1703" t="s">
        <v>8563</v>
      </c>
      <c r="B1703" t="str">
        <f t="shared" ref="B1703:B1723" si="108">SUBSTITUTE(A1703,"AYO","ayo")</f>
        <v>Mayo</v>
      </c>
      <c r="C1703" s="20" t="s">
        <v>8586</v>
      </c>
      <c r="D1703" t="s">
        <v>1</v>
      </c>
      <c r="E1703" t="s">
        <v>0</v>
      </c>
      <c r="F1703" t="str">
        <f t="shared" si="105"/>
        <v>CCF</v>
      </c>
      <c r="G1703" t="s">
        <v>8149</v>
      </c>
      <c r="H1703" t="s">
        <v>8150</v>
      </c>
      <c r="I1703">
        <v>2573</v>
      </c>
      <c r="J1703">
        <v>2573</v>
      </c>
      <c r="K1703" t="s">
        <v>265</v>
      </c>
      <c r="L1703" t="str">
        <f t="shared" si="106"/>
        <v>NIT</v>
      </c>
      <c r="M1703" t="str">
        <f t="shared" si="107"/>
        <v>16141902701154</v>
      </c>
      <c r="N1703" t="s">
        <v>266</v>
      </c>
      <c r="O1703">
        <v>0</v>
      </c>
      <c r="P1703">
        <v>0</v>
      </c>
      <c r="Q1703">
        <v>243.36</v>
      </c>
      <c r="R1703">
        <v>31.636800000000004</v>
      </c>
      <c r="S1703">
        <v>0</v>
      </c>
      <c r="T1703">
        <v>0</v>
      </c>
      <c r="U1703">
        <v>274.99680000000001</v>
      </c>
      <c r="V1703">
        <v>0</v>
      </c>
      <c r="W1703" t="s">
        <v>1</v>
      </c>
    </row>
    <row r="1704" spans="1:23">
      <c r="A1704" t="s">
        <v>8563</v>
      </c>
      <c r="B1704" t="str">
        <f t="shared" si="108"/>
        <v>Mayo</v>
      </c>
      <c r="C1704" s="20" t="s">
        <v>8586</v>
      </c>
      <c r="D1704" t="s">
        <v>1</v>
      </c>
      <c r="E1704" t="s">
        <v>0</v>
      </c>
      <c r="F1704" t="str">
        <f t="shared" si="105"/>
        <v>CCF</v>
      </c>
      <c r="G1704" t="s">
        <v>8149</v>
      </c>
      <c r="H1704" t="s">
        <v>8150</v>
      </c>
      <c r="I1704">
        <v>2574</v>
      </c>
      <c r="J1704">
        <v>2574</v>
      </c>
      <c r="K1704" t="s">
        <v>237</v>
      </c>
      <c r="L1704" t="str">
        <f t="shared" si="106"/>
        <v>NIT</v>
      </c>
      <c r="M1704" t="str">
        <f t="shared" si="107"/>
        <v>08191601731036</v>
      </c>
      <c r="N1704" t="s">
        <v>238</v>
      </c>
      <c r="O1704">
        <v>0</v>
      </c>
      <c r="P1704">
        <v>0</v>
      </c>
      <c r="Q1704">
        <v>134.52000000000001</v>
      </c>
      <c r="R1704">
        <v>17.4876</v>
      </c>
      <c r="S1704">
        <v>0</v>
      </c>
      <c r="T1704">
        <v>0</v>
      </c>
      <c r="U1704">
        <v>152.00760000000002</v>
      </c>
      <c r="V1704">
        <v>0</v>
      </c>
      <c r="W1704" t="s">
        <v>1</v>
      </c>
    </row>
    <row r="1705" spans="1:23">
      <c r="A1705" t="s">
        <v>8563</v>
      </c>
      <c r="B1705" t="str">
        <f t="shared" si="108"/>
        <v>Mayo</v>
      </c>
      <c r="C1705" s="20" t="s">
        <v>8586</v>
      </c>
      <c r="D1705" t="s">
        <v>1</v>
      </c>
      <c r="E1705" t="s">
        <v>0</v>
      </c>
      <c r="F1705" t="str">
        <f t="shared" si="105"/>
        <v>CCF</v>
      </c>
      <c r="G1705" t="s">
        <v>8149</v>
      </c>
      <c r="H1705" t="s">
        <v>8150</v>
      </c>
      <c r="I1705">
        <v>2575</v>
      </c>
      <c r="J1705">
        <v>2575</v>
      </c>
      <c r="K1705" t="s">
        <v>140</v>
      </c>
      <c r="L1705" t="str">
        <f t="shared" si="106"/>
        <v>NIT</v>
      </c>
      <c r="M1705" t="str">
        <f t="shared" si="107"/>
        <v>06142110041021</v>
      </c>
      <c r="N1705" t="s">
        <v>141</v>
      </c>
      <c r="O1705">
        <v>0</v>
      </c>
      <c r="P1705">
        <v>0</v>
      </c>
      <c r="Q1705">
        <v>52</v>
      </c>
      <c r="R1705">
        <v>6.76</v>
      </c>
      <c r="S1705">
        <v>0</v>
      </c>
      <c r="T1705">
        <v>0</v>
      </c>
      <c r="U1705">
        <v>58.76</v>
      </c>
      <c r="V1705">
        <v>0</v>
      </c>
      <c r="W1705" t="s">
        <v>1</v>
      </c>
    </row>
    <row r="1706" spans="1:23">
      <c r="A1706" t="s">
        <v>8563</v>
      </c>
      <c r="B1706" t="str">
        <f t="shared" si="108"/>
        <v>Mayo</v>
      </c>
      <c r="C1706" s="20" t="s">
        <v>8586</v>
      </c>
      <c r="D1706" t="s">
        <v>1</v>
      </c>
      <c r="E1706" t="s">
        <v>0</v>
      </c>
      <c r="F1706" t="str">
        <f t="shared" si="105"/>
        <v>CCF</v>
      </c>
      <c r="G1706" t="s">
        <v>8149</v>
      </c>
      <c r="H1706" t="s">
        <v>8150</v>
      </c>
      <c r="I1706">
        <v>2576</v>
      </c>
      <c r="J1706">
        <v>2576</v>
      </c>
      <c r="K1706" t="s">
        <v>580</v>
      </c>
      <c r="L1706" t="str">
        <f t="shared" si="106"/>
        <v>NIT</v>
      </c>
      <c r="M1706" t="str">
        <f t="shared" si="107"/>
        <v>02102402171027</v>
      </c>
      <c r="N1706" t="s">
        <v>581</v>
      </c>
      <c r="O1706">
        <v>0</v>
      </c>
      <c r="P1706">
        <v>0</v>
      </c>
      <c r="Q1706">
        <v>19114.8</v>
      </c>
      <c r="R1706">
        <v>2484.924</v>
      </c>
      <c r="S1706">
        <v>0</v>
      </c>
      <c r="T1706">
        <v>0</v>
      </c>
      <c r="U1706">
        <v>21599.723999999998</v>
      </c>
      <c r="V1706">
        <v>0</v>
      </c>
      <c r="W1706" t="s">
        <v>1</v>
      </c>
    </row>
    <row r="1707" spans="1:23">
      <c r="A1707" t="s">
        <v>8563</v>
      </c>
      <c r="B1707" t="str">
        <f t="shared" si="108"/>
        <v>Mayo</v>
      </c>
      <c r="C1707" s="20" t="s">
        <v>8586</v>
      </c>
      <c r="D1707" t="s">
        <v>1</v>
      </c>
      <c r="E1707" t="s">
        <v>0</v>
      </c>
      <c r="F1707" t="str">
        <f t="shared" si="105"/>
        <v>CCF</v>
      </c>
      <c r="G1707" t="s">
        <v>8149</v>
      </c>
      <c r="H1707" t="s">
        <v>8150</v>
      </c>
      <c r="I1707">
        <v>2577</v>
      </c>
      <c r="J1707">
        <v>2577</v>
      </c>
      <c r="K1707" t="s">
        <v>363</v>
      </c>
      <c r="L1707" t="str">
        <f t="shared" si="106"/>
        <v>NIT</v>
      </c>
      <c r="M1707" t="str">
        <f t="shared" si="107"/>
        <v>06142205931016</v>
      </c>
      <c r="N1707" t="s">
        <v>364</v>
      </c>
      <c r="O1707">
        <v>0</v>
      </c>
      <c r="P1707">
        <v>0</v>
      </c>
      <c r="Q1707">
        <v>56.89</v>
      </c>
      <c r="R1707">
        <v>7.3957000000000006</v>
      </c>
      <c r="S1707">
        <v>0</v>
      </c>
      <c r="T1707">
        <v>0</v>
      </c>
      <c r="U1707">
        <v>64.285700000000006</v>
      </c>
      <c r="V1707">
        <v>0</v>
      </c>
      <c r="W1707" t="s">
        <v>1</v>
      </c>
    </row>
    <row r="1708" spans="1:23">
      <c r="A1708" t="s">
        <v>8563</v>
      </c>
      <c r="B1708" t="str">
        <f t="shared" si="108"/>
        <v>Mayo</v>
      </c>
      <c r="C1708" s="20" t="s">
        <v>8586</v>
      </c>
      <c r="D1708" t="s">
        <v>1</v>
      </c>
      <c r="E1708" t="s">
        <v>0</v>
      </c>
      <c r="F1708" t="str">
        <f t="shared" si="105"/>
        <v>CCF</v>
      </c>
      <c r="G1708" t="s">
        <v>8149</v>
      </c>
      <c r="H1708" t="s">
        <v>8150</v>
      </c>
      <c r="I1708">
        <v>2578</v>
      </c>
      <c r="J1708">
        <v>2578</v>
      </c>
      <c r="K1708" t="s">
        <v>1291</v>
      </c>
      <c r="L1708" t="str">
        <f t="shared" si="106"/>
        <v>NIT</v>
      </c>
      <c r="M1708" t="str">
        <f t="shared" si="107"/>
        <v>12072905751014</v>
      </c>
      <c r="N1708" t="s">
        <v>1292</v>
      </c>
      <c r="O1708">
        <v>0</v>
      </c>
      <c r="P1708">
        <v>0</v>
      </c>
      <c r="Q1708">
        <v>13.61</v>
      </c>
      <c r="R1708">
        <v>1.7693000000000001</v>
      </c>
      <c r="S1708">
        <v>0</v>
      </c>
      <c r="T1708">
        <v>0</v>
      </c>
      <c r="U1708">
        <v>15.379299999999999</v>
      </c>
      <c r="V1708">
        <v>0</v>
      </c>
      <c r="W1708" t="s">
        <v>1</v>
      </c>
    </row>
    <row r="1709" spans="1:23">
      <c r="A1709" t="s">
        <v>8563</v>
      </c>
      <c r="B1709" t="str">
        <f t="shared" si="108"/>
        <v>Mayo</v>
      </c>
      <c r="C1709" s="20" t="s">
        <v>8586</v>
      </c>
      <c r="D1709" t="s">
        <v>1</v>
      </c>
      <c r="E1709" t="s">
        <v>0</v>
      </c>
      <c r="F1709" t="str">
        <f t="shared" si="105"/>
        <v>CCF</v>
      </c>
      <c r="G1709" t="s">
        <v>8149</v>
      </c>
      <c r="H1709" t="s">
        <v>8150</v>
      </c>
      <c r="I1709">
        <v>2579</v>
      </c>
      <c r="J1709">
        <v>2579</v>
      </c>
      <c r="K1709">
        <v>0</v>
      </c>
      <c r="L1709" t="str">
        <f t="shared" si="106"/>
        <v>DUI</v>
      </c>
      <c r="M1709" t="str">
        <f t="shared" si="107"/>
        <v>040866014</v>
      </c>
      <c r="N1709" t="s">
        <v>7952</v>
      </c>
      <c r="O1709">
        <v>0</v>
      </c>
      <c r="P1709">
        <v>0</v>
      </c>
      <c r="Q1709">
        <v>175.29</v>
      </c>
      <c r="R1709">
        <v>22.787700000000001</v>
      </c>
      <c r="S1709">
        <v>0</v>
      </c>
      <c r="T1709">
        <v>0</v>
      </c>
      <c r="U1709">
        <v>198.07769999999999</v>
      </c>
      <c r="V1709" t="s">
        <v>8539</v>
      </c>
      <c r="W1709" t="s">
        <v>1</v>
      </c>
    </row>
    <row r="1710" spans="1:23">
      <c r="A1710" t="s">
        <v>8563</v>
      </c>
      <c r="B1710" t="str">
        <f t="shared" si="108"/>
        <v>Mayo</v>
      </c>
      <c r="C1710" s="20" t="s">
        <v>8586</v>
      </c>
      <c r="D1710" t="s">
        <v>1</v>
      </c>
      <c r="E1710" t="s">
        <v>0</v>
      </c>
      <c r="F1710" t="str">
        <f t="shared" si="105"/>
        <v>CCF</v>
      </c>
      <c r="G1710" t="s">
        <v>8149</v>
      </c>
      <c r="H1710" t="s">
        <v>8150</v>
      </c>
      <c r="I1710">
        <v>2580</v>
      </c>
      <c r="J1710">
        <v>2580</v>
      </c>
      <c r="K1710" t="s">
        <v>487</v>
      </c>
      <c r="L1710" t="str">
        <f t="shared" si="106"/>
        <v>NIT</v>
      </c>
      <c r="M1710" t="str">
        <f t="shared" si="107"/>
        <v>06142306191013</v>
      </c>
      <c r="N1710" t="s">
        <v>488</v>
      </c>
      <c r="O1710">
        <v>0</v>
      </c>
      <c r="P1710">
        <v>0</v>
      </c>
      <c r="Q1710">
        <v>63.16</v>
      </c>
      <c r="R1710">
        <v>8.210799999999999</v>
      </c>
      <c r="S1710">
        <v>0</v>
      </c>
      <c r="T1710">
        <v>0</v>
      </c>
      <c r="U1710">
        <v>71.370800000000003</v>
      </c>
      <c r="V1710">
        <v>0</v>
      </c>
      <c r="W1710" t="s">
        <v>1</v>
      </c>
    </row>
    <row r="1711" spans="1:23">
      <c r="A1711" t="s">
        <v>8563</v>
      </c>
      <c r="B1711" t="str">
        <f t="shared" si="108"/>
        <v>Mayo</v>
      </c>
      <c r="C1711" s="20" t="s">
        <v>8586</v>
      </c>
      <c r="D1711" t="s">
        <v>1</v>
      </c>
      <c r="E1711" t="s">
        <v>0</v>
      </c>
      <c r="F1711" t="str">
        <f t="shared" si="105"/>
        <v>CCF</v>
      </c>
      <c r="G1711" t="s">
        <v>8149</v>
      </c>
      <c r="H1711" t="s">
        <v>8150</v>
      </c>
      <c r="I1711">
        <v>2581</v>
      </c>
      <c r="J1711">
        <v>2581</v>
      </c>
      <c r="K1711" t="s">
        <v>475</v>
      </c>
      <c r="L1711" t="str">
        <f t="shared" si="106"/>
        <v>NIT</v>
      </c>
      <c r="M1711" t="str">
        <f t="shared" si="107"/>
        <v>14121612500010</v>
      </c>
      <c r="N1711" t="s">
        <v>476</v>
      </c>
      <c r="O1711">
        <v>0</v>
      </c>
      <c r="P1711">
        <v>0</v>
      </c>
      <c r="Q1711">
        <v>613.69000000000005</v>
      </c>
      <c r="R1711">
        <v>79.779700000000005</v>
      </c>
      <c r="S1711">
        <v>0</v>
      </c>
      <c r="T1711">
        <v>0</v>
      </c>
      <c r="U1711">
        <v>693.4697000000001</v>
      </c>
      <c r="V1711">
        <v>0</v>
      </c>
      <c r="W1711" t="s">
        <v>1</v>
      </c>
    </row>
    <row r="1712" spans="1:23">
      <c r="A1712" t="s">
        <v>8563</v>
      </c>
      <c r="B1712" t="str">
        <f t="shared" si="108"/>
        <v>Mayo</v>
      </c>
      <c r="C1712" s="20" t="s">
        <v>8586</v>
      </c>
      <c r="D1712" t="s">
        <v>1</v>
      </c>
      <c r="E1712" t="s">
        <v>0</v>
      </c>
      <c r="F1712" t="str">
        <f t="shared" si="105"/>
        <v>CCF</v>
      </c>
      <c r="G1712" t="s">
        <v>8149</v>
      </c>
      <c r="H1712" t="s">
        <v>8150</v>
      </c>
      <c r="I1712">
        <v>2582</v>
      </c>
      <c r="J1712">
        <v>2582</v>
      </c>
      <c r="K1712" t="s">
        <v>8286</v>
      </c>
      <c r="L1712" t="str">
        <f t="shared" si="106"/>
        <v>NIT</v>
      </c>
      <c r="M1712" t="str">
        <f t="shared" si="107"/>
        <v>12031104580015</v>
      </c>
      <c r="N1712" t="s">
        <v>8287</v>
      </c>
      <c r="O1712">
        <v>0</v>
      </c>
      <c r="P1712">
        <v>0</v>
      </c>
      <c r="Q1712">
        <v>167.64</v>
      </c>
      <c r="R1712">
        <v>21.793199999999999</v>
      </c>
      <c r="S1712">
        <v>0</v>
      </c>
      <c r="T1712">
        <v>0</v>
      </c>
      <c r="U1712">
        <v>189.4332</v>
      </c>
      <c r="V1712">
        <v>0</v>
      </c>
      <c r="W1712" t="s">
        <v>1</v>
      </c>
    </row>
    <row r="1713" spans="1:23">
      <c r="A1713" t="s">
        <v>8563</v>
      </c>
      <c r="B1713" t="str">
        <f t="shared" si="108"/>
        <v>Mayo</v>
      </c>
      <c r="C1713" s="20" t="s">
        <v>8586</v>
      </c>
      <c r="D1713" t="s">
        <v>1</v>
      </c>
      <c r="E1713" t="s">
        <v>0</v>
      </c>
      <c r="F1713" t="str">
        <f t="shared" si="105"/>
        <v>CCF</v>
      </c>
      <c r="G1713" t="s">
        <v>8149</v>
      </c>
      <c r="H1713" t="s">
        <v>8150</v>
      </c>
      <c r="I1713">
        <v>2583</v>
      </c>
      <c r="J1713">
        <v>2583</v>
      </c>
      <c r="K1713" t="s">
        <v>397</v>
      </c>
      <c r="L1713" t="str">
        <f t="shared" si="106"/>
        <v>NIT</v>
      </c>
      <c r="M1713" t="str">
        <f t="shared" si="107"/>
        <v>04070910701021</v>
      </c>
      <c r="N1713" t="s">
        <v>398</v>
      </c>
      <c r="O1713">
        <v>0</v>
      </c>
      <c r="P1713">
        <v>0</v>
      </c>
      <c r="Q1713">
        <v>226.29</v>
      </c>
      <c r="R1713">
        <v>29.4177</v>
      </c>
      <c r="S1713">
        <v>0</v>
      </c>
      <c r="T1713">
        <v>0</v>
      </c>
      <c r="U1713">
        <v>255.70769999999999</v>
      </c>
      <c r="V1713">
        <v>0</v>
      </c>
      <c r="W1713" t="s">
        <v>1</v>
      </c>
    </row>
    <row r="1714" spans="1:23">
      <c r="A1714" t="s">
        <v>8563</v>
      </c>
      <c r="B1714" t="str">
        <f t="shared" si="108"/>
        <v>Mayo</v>
      </c>
      <c r="C1714" s="20" t="s">
        <v>8586</v>
      </c>
      <c r="D1714" t="s">
        <v>1</v>
      </c>
      <c r="E1714" t="s">
        <v>0</v>
      </c>
      <c r="F1714" t="str">
        <f t="shared" si="105"/>
        <v>CCF</v>
      </c>
      <c r="G1714" t="s">
        <v>8149</v>
      </c>
      <c r="H1714" t="s">
        <v>8150</v>
      </c>
      <c r="I1714">
        <v>2584</v>
      </c>
      <c r="J1714">
        <v>2584</v>
      </c>
      <c r="K1714" t="s">
        <v>77</v>
      </c>
      <c r="L1714" t="str">
        <f t="shared" si="106"/>
        <v>NIT</v>
      </c>
      <c r="M1714" t="str">
        <f t="shared" si="107"/>
        <v>11231402520010</v>
      </c>
      <c r="N1714" t="s">
        <v>78</v>
      </c>
      <c r="O1714">
        <v>0</v>
      </c>
      <c r="P1714">
        <v>0</v>
      </c>
      <c r="Q1714">
        <v>1423.01</v>
      </c>
      <c r="R1714">
        <v>184.9913</v>
      </c>
      <c r="S1714">
        <v>0</v>
      </c>
      <c r="T1714">
        <v>0</v>
      </c>
      <c r="U1714">
        <v>1608.0012999999999</v>
      </c>
      <c r="V1714">
        <v>0</v>
      </c>
      <c r="W1714" t="s">
        <v>1</v>
      </c>
    </row>
    <row r="1715" spans="1:23">
      <c r="A1715" t="s">
        <v>8563</v>
      </c>
      <c r="B1715" t="str">
        <f t="shared" si="108"/>
        <v>Mayo</v>
      </c>
      <c r="C1715" s="20" t="s">
        <v>8586</v>
      </c>
      <c r="D1715" t="s">
        <v>1</v>
      </c>
      <c r="E1715" t="s">
        <v>0</v>
      </c>
      <c r="F1715" t="str">
        <f t="shared" si="105"/>
        <v>CCF</v>
      </c>
      <c r="G1715" t="s">
        <v>8149</v>
      </c>
      <c r="H1715" t="s">
        <v>8150</v>
      </c>
      <c r="I1715">
        <v>2585</v>
      </c>
      <c r="J1715">
        <v>2585</v>
      </c>
      <c r="K1715" t="s">
        <v>830</v>
      </c>
      <c r="L1715" t="str">
        <f t="shared" si="106"/>
        <v>NIT</v>
      </c>
      <c r="M1715" t="str">
        <f t="shared" si="107"/>
        <v>14080405781014</v>
      </c>
      <c r="N1715" t="s">
        <v>831</v>
      </c>
      <c r="O1715">
        <v>0</v>
      </c>
      <c r="P1715">
        <v>0</v>
      </c>
      <c r="Q1715">
        <v>434.44</v>
      </c>
      <c r="R1715">
        <v>56.477200000000003</v>
      </c>
      <c r="S1715">
        <v>0</v>
      </c>
      <c r="T1715">
        <v>0</v>
      </c>
      <c r="U1715">
        <v>490.91719999999998</v>
      </c>
      <c r="V1715">
        <v>0</v>
      </c>
      <c r="W1715" t="s">
        <v>1</v>
      </c>
    </row>
    <row r="1716" spans="1:23">
      <c r="A1716" t="s">
        <v>8563</v>
      </c>
      <c r="B1716" t="str">
        <f t="shared" si="108"/>
        <v>Mayo</v>
      </c>
      <c r="C1716" s="20" t="s">
        <v>8586</v>
      </c>
      <c r="D1716" t="s">
        <v>1</v>
      </c>
      <c r="E1716" t="s">
        <v>0</v>
      </c>
      <c r="F1716" t="str">
        <f t="shared" si="105"/>
        <v>CCF</v>
      </c>
      <c r="G1716" t="s">
        <v>8149</v>
      </c>
      <c r="H1716" t="s">
        <v>8150</v>
      </c>
      <c r="I1716">
        <v>2586</v>
      </c>
      <c r="J1716">
        <v>2586</v>
      </c>
      <c r="K1716" t="s">
        <v>8590</v>
      </c>
      <c r="L1716" t="str">
        <f t="shared" si="106"/>
        <v>NIT</v>
      </c>
      <c r="M1716" t="str">
        <f t="shared" si="107"/>
        <v>04070204590021</v>
      </c>
      <c r="N1716" t="s">
        <v>8591</v>
      </c>
      <c r="O1716">
        <v>0</v>
      </c>
      <c r="P1716">
        <v>0</v>
      </c>
      <c r="Q1716">
        <v>591.29</v>
      </c>
      <c r="R1716">
        <v>76.867699999999999</v>
      </c>
      <c r="S1716">
        <v>0</v>
      </c>
      <c r="T1716">
        <v>0</v>
      </c>
      <c r="U1716">
        <v>668.15769999999998</v>
      </c>
      <c r="V1716">
        <v>0</v>
      </c>
      <c r="W1716" t="s">
        <v>1</v>
      </c>
    </row>
    <row r="1717" spans="1:23">
      <c r="A1717" t="s">
        <v>8563</v>
      </c>
      <c r="B1717" t="str">
        <f t="shared" si="108"/>
        <v>Mayo</v>
      </c>
      <c r="C1717" s="20" t="s">
        <v>8586</v>
      </c>
      <c r="D1717" t="s">
        <v>1</v>
      </c>
      <c r="E1717" t="s">
        <v>0</v>
      </c>
      <c r="F1717" t="str">
        <f t="shared" si="105"/>
        <v>CCF</v>
      </c>
      <c r="G1717" t="s">
        <v>8149</v>
      </c>
      <c r="H1717" t="s">
        <v>8150</v>
      </c>
      <c r="I1717">
        <v>2587</v>
      </c>
      <c r="J1717">
        <v>2587</v>
      </c>
      <c r="K1717" t="s">
        <v>303</v>
      </c>
      <c r="L1717" t="str">
        <f t="shared" si="106"/>
        <v>NIT</v>
      </c>
      <c r="M1717" t="str">
        <f t="shared" si="107"/>
        <v>06142707041014</v>
      </c>
      <c r="N1717" t="s">
        <v>304</v>
      </c>
      <c r="O1717">
        <v>0</v>
      </c>
      <c r="P1717">
        <v>0</v>
      </c>
      <c r="Q1717">
        <v>3652.89</v>
      </c>
      <c r="R1717">
        <v>474.87569999999999</v>
      </c>
      <c r="S1717">
        <v>0</v>
      </c>
      <c r="T1717">
        <v>0</v>
      </c>
      <c r="U1717">
        <v>4127.7656999999999</v>
      </c>
      <c r="V1717">
        <v>0</v>
      </c>
      <c r="W1717" t="s">
        <v>1</v>
      </c>
    </row>
    <row r="1718" spans="1:23">
      <c r="A1718" t="s">
        <v>8563</v>
      </c>
      <c r="B1718" t="str">
        <f t="shared" si="108"/>
        <v>Mayo</v>
      </c>
      <c r="C1718" s="20" t="s">
        <v>8586</v>
      </c>
      <c r="D1718" t="s">
        <v>1</v>
      </c>
      <c r="E1718" t="s">
        <v>0</v>
      </c>
      <c r="F1718" t="str">
        <f t="shared" si="105"/>
        <v>CCF</v>
      </c>
      <c r="G1718" t="s">
        <v>8149</v>
      </c>
      <c r="H1718" t="s">
        <v>8150</v>
      </c>
      <c r="I1718">
        <v>2588</v>
      </c>
      <c r="J1718">
        <v>2588</v>
      </c>
      <c r="K1718" t="s">
        <v>584</v>
      </c>
      <c r="L1718" t="str">
        <f t="shared" si="106"/>
        <v>NIT</v>
      </c>
      <c r="M1718" t="str">
        <f t="shared" si="107"/>
        <v>06142508071128</v>
      </c>
      <c r="N1718" t="s">
        <v>585</v>
      </c>
      <c r="O1718">
        <v>0</v>
      </c>
      <c r="P1718">
        <v>0</v>
      </c>
      <c r="Q1718">
        <v>7228.43</v>
      </c>
      <c r="R1718">
        <v>939.69590000000005</v>
      </c>
      <c r="S1718">
        <v>0</v>
      </c>
      <c r="T1718">
        <v>0</v>
      </c>
      <c r="U1718">
        <v>8168.1259</v>
      </c>
      <c r="V1718">
        <v>0</v>
      </c>
      <c r="W1718" t="s">
        <v>1</v>
      </c>
    </row>
    <row r="1719" spans="1:23">
      <c r="A1719" t="s">
        <v>8563</v>
      </c>
      <c r="B1719" t="str">
        <f t="shared" si="108"/>
        <v>Mayo</v>
      </c>
      <c r="C1719" s="20" t="s">
        <v>8586</v>
      </c>
      <c r="D1719" t="s">
        <v>1</v>
      </c>
      <c r="E1719" t="s">
        <v>0</v>
      </c>
      <c r="F1719" t="str">
        <f t="shared" si="105"/>
        <v>CCF</v>
      </c>
      <c r="G1719" t="s">
        <v>8149</v>
      </c>
      <c r="H1719" t="s">
        <v>8150</v>
      </c>
      <c r="I1719">
        <v>2589</v>
      </c>
      <c r="J1719">
        <v>2589</v>
      </c>
      <c r="K1719" t="s">
        <v>580</v>
      </c>
      <c r="L1719" t="str">
        <f t="shared" si="106"/>
        <v>NIT</v>
      </c>
      <c r="M1719" t="str">
        <f t="shared" si="107"/>
        <v>02102402171027</v>
      </c>
      <c r="N1719" t="s">
        <v>581</v>
      </c>
      <c r="O1719">
        <v>0</v>
      </c>
      <c r="P1719">
        <v>0</v>
      </c>
      <c r="Q1719">
        <v>9748.5400000000009</v>
      </c>
      <c r="R1719">
        <v>1267.3102000000001</v>
      </c>
      <c r="S1719">
        <v>0</v>
      </c>
      <c r="T1719">
        <v>0</v>
      </c>
      <c r="U1719">
        <v>11015.850200000001</v>
      </c>
      <c r="V1719">
        <v>0</v>
      </c>
      <c r="W1719" t="s">
        <v>1</v>
      </c>
    </row>
    <row r="1720" spans="1:23">
      <c r="A1720" t="s">
        <v>8563</v>
      </c>
      <c r="B1720" t="str">
        <f t="shared" si="108"/>
        <v>Mayo</v>
      </c>
      <c r="C1720" s="20" t="s">
        <v>8586</v>
      </c>
      <c r="D1720" t="s">
        <v>1</v>
      </c>
      <c r="E1720" t="s">
        <v>0</v>
      </c>
      <c r="F1720" t="str">
        <f t="shared" si="105"/>
        <v>CCF</v>
      </c>
      <c r="G1720" t="s">
        <v>8149</v>
      </c>
      <c r="H1720" t="s">
        <v>8150</v>
      </c>
      <c r="I1720">
        <v>2590</v>
      </c>
      <c r="J1720">
        <v>2590</v>
      </c>
      <c r="K1720">
        <v>0</v>
      </c>
      <c r="L1720" t="str">
        <f t="shared" si="106"/>
        <v>DUI</v>
      </c>
      <c r="M1720" t="str">
        <f t="shared" si="107"/>
        <v>021383439</v>
      </c>
      <c r="N1720" t="s">
        <v>6674</v>
      </c>
      <c r="O1720">
        <v>0</v>
      </c>
      <c r="P1720">
        <v>0</v>
      </c>
      <c r="Q1720">
        <v>63.16</v>
      </c>
      <c r="R1720">
        <v>8.210799999999999</v>
      </c>
      <c r="S1720">
        <v>0</v>
      </c>
      <c r="T1720">
        <v>0</v>
      </c>
      <c r="U1720">
        <v>71.370800000000003</v>
      </c>
      <c r="V1720" t="s">
        <v>8589</v>
      </c>
      <c r="W1720" t="s">
        <v>1</v>
      </c>
    </row>
    <row r="1721" spans="1:23">
      <c r="A1721" t="s">
        <v>8563</v>
      </c>
      <c r="B1721" t="str">
        <f t="shared" si="108"/>
        <v>Mayo</v>
      </c>
      <c r="C1721" s="20" t="s">
        <v>8586</v>
      </c>
      <c r="D1721" t="s">
        <v>1</v>
      </c>
      <c r="E1721" t="s">
        <v>0</v>
      </c>
      <c r="F1721" t="str">
        <f t="shared" si="105"/>
        <v>CCF</v>
      </c>
      <c r="G1721" t="s">
        <v>8149</v>
      </c>
      <c r="H1721" t="s">
        <v>8150</v>
      </c>
      <c r="I1721">
        <v>2591</v>
      </c>
      <c r="J1721">
        <v>2591</v>
      </c>
      <c r="K1721" t="s">
        <v>118</v>
      </c>
      <c r="L1721" t="str">
        <f t="shared" si="106"/>
        <v>NIT</v>
      </c>
      <c r="M1721" t="str">
        <f t="shared" si="107"/>
        <v>06141106071025</v>
      </c>
      <c r="N1721" t="s">
        <v>119</v>
      </c>
      <c r="O1721">
        <v>0</v>
      </c>
      <c r="P1721">
        <v>0</v>
      </c>
      <c r="Q1721">
        <v>383.45</v>
      </c>
      <c r="R1721">
        <v>49.848500000000001</v>
      </c>
      <c r="S1721">
        <v>0</v>
      </c>
      <c r="T1721">
        <v>0</v>
      </c>
      <c r="U1721">
        <v>433.29849999999999</v>
      </c>
      <c r="V1721">
        <v>0</v>
      </c>
      <c r="W1721" t="s">
        <v>1</v>
      </c>
    </row>
    <row r="1722" spans="1:23">
      <c r="A1722" t="s">
        <v>8563</v>
      </c>
      <c r="B1722" t="str">
        <f t="shared" si="108"/>
        <v>Mayo</v>
      </c>
      <c r="C1722" s="20" t="s">
        <v>8586</v>
      </c>
      <c r="D1722" t="s">
        <v>1</v>
      </c>
      <c r="E1722" t="s">
        <v>0</v>
      </c>
      <c r="F1722" t="str">
        <f t="shared" si="105"/>
        <v>CCF</v>
      </c>
      <c r="G1722" t="s">
        <v>8149</v>
      </c>
      <c r="H1722" t="s">
        <v>8150</v>
      </c>
      <c r="I1722">
        <v>2592</v>
      </c>
      <c r="J1722">
        <v>2592</v>
      </c>
      <c r="K1722">
        <v>0</v>
      </c>
      <c r="L1722" t="str">
        <f t="shared" si="106"/>
        <v>DUI</v>
      </c>
      <c r="M1722" t="str">
        <f t="shared" si="107"/>
        <v>013566544</v>
      </c>
      <c r="N1722" t="s">
        <v>8588</v>
      </c>
      <c r="O1722">
        <v>0</v>
      </c>
      <c r="P1722">
        <v>0</v>
      </c>
      <c r="Q1722">
        <v>44.81</v>
      </c>
      <c r="R1722">
        <v>5.8253000000000004</v>
      </c>
      <c r="S1722">
        <v>0</v>
      </c>
      <c r="T1722">
        <v>0</v>
      </c>
      <c r="U1722">
        <v>50.635300000000001</v>
      </c>
      <c r="V1722" t="s">
        <v>8587</v>
      </c>
      <c r="W1722" t="s">
        <v>1</v>
      </c>
    </row>
    <row r="1723" spans="1:23">
      <c r="A1723" t="s">
        <v>8563</v>
      </c>
      <c r="B1723" t="str">
        <f t="shared" si="108"/>
        <v>Mayo</v>
      </c>
      <c r="C1723" s="20" t="s">
        <v>8586</v>
      </c>
      <c r="D1723" t="s">
        <v>1</v>
      </c>
      <c r="E1723" t="s">
        <v>0</v>
      </c>
      <c r="F1723" t="str">
        <f t="shared" si="105"/>
        <v>CCF</v>
      </c>
      <c r="G1723" t="s">
        <v>8149</v>
      </c>
      <c r="H1723" t="s">
        <v>8150</v>
      </c>
      <c r="I1723">
        <v>2593</v>
      </c>
      <c r="J1723">
        <v>2593</v>
      </c>
      <c r="K1723" t="s">
        <v>277</v>
      </c>
      <c r="L1723" t="str">
        <f t="shared" si="106"/>
        <v>NIT</v>
      </c>
      <c r="M1723" t="str">
        <f t="shared" si="107"/>
        <v>06141908811067</v>
      </c>
      <c r="N1723" t="s">
        <v>278</v>
      </c>
      <c r="O1723">
        <v>0</v>
      </c>
      <c r="P1723">
        <v>0</v>
      </c>
      <c r="Q1723">
        <v>504.42</v>
      </c>
      <c r="R1723">
        <v>65.574600000000004</v>
      </c>
      <c r="S1723">
        <v>0</v>
      </c>
      <c r="T1723">
        <v>0</v>
      </c>
      <c r="U1723">
        <v>569.99459999999999</v>
      </c>
      <c r="V1723">
        <v>0</v>
      </c>
      <c r="W1723" t="s">
        <v>1</v>
      </c>
    </row>
    <row r="1724" spans="1:23">
      <c r="A1724" t="s">
        <v>8500</v>
      </c>
      <c r="B1724" t="str">
        <f>SUBSTITUTE(A1724,"BRIL","bril")</f>
        <v>Abril</v>
      </c>
      <c r="C1724" s="20" t="s">
        <v>8513</v>
      </c>
      <c r="D1724" t="s">
        <v>1</v>
      </c>
      <c r="E1724" t="s">
        <v>0</v>
      </c>
      <c r="F1724" t="str">
        <f t="shared" si="105"/>
        <v>CCF</v>
      </c>
      <c r="G1724" t="s">
        <v>7864</v>
      </c>
      <c r="H1724" t="s">
        <v>8231</v>
      </c>
      <c r="I1724">
        <v>1660</v>
      </c>
      <c r="J1724">
        <v>1660</v>
      </c>
      <c r="K1724" t="s">
        <v>7985</v>
      </c>
      <c r="L1724" t="str">
        <f t="shared" si="106"/>
        <v>NIT</v>
      </c>
      <c r="M1724" t="str">
        <f t="shared" si="107"/>
        <v>05191909891020</v>
      </c>
      <c r="N1724" t="s">
        <v>8767</v>
      </c>
      <c r="O1724">
        <v>0</v>
      </c>
      <c r="P1724">
        <v>0</v>
      </c>
      <c r="Q1724">
        <v>58.94</v>
      </c>
      <c r="R1724">
        <v>7.6622000000000003</v>
      </c>
      <c r="S1724">
        <v>0</v>
      </c>
      <c r="T1724">
        <v>0</v>
      </c>
      <c r="U1724">
        <v>66.602199999999996</v>
      </c>
      <c r="W1724" t="s">
        <v>1</v>
      </c>
    </row>
    <row r="1725" spans="1:23">
      <c r="A1725" t="s">
        <v>8500</v>
      </c>
      <c r="B1725" t="str">
        <f t="shared" ref="B1725:B1788" si="109">SUBSTITUTE(A1725,"BRIL","bril")</f>
        <v>Abril</v>
      </c>
      <c r="C1725" s="20" t="s">
        <v>8513</v>
      </c>
      <c r="D1725" t="s">
        <v>1</v>
      </c>
      <c r="E1725" t="s">
        <v>0</v>
      </c>
      <c r="F1725" t="str">
        <f t="shared" si="105"/>
        <v>CCF</v>
      </c>
      <c r="G1725" t="s">
        <v>7864</v>
      </c>
      <c r="H1725" t="s">
        <v>8231</v>
      </c>
      <c r="I1725">
        <v>1659</v>
      </c>
      <c r="J1725">
        <v>1659</v>
      </c>
      <c r="K1725" t="s">
        <v>7985</v>
      </c>
      <c r="L1725" t="str">
        <f t="shared" si="106"/>
        <v>NIT</v>
      </c>
      <c r="M1725" t="str">
        <f t="shared" si="107"/>
        <v>05191909891020</v>
      </c>
      <c r="N1725" t="s">
        <v>8767</v>
      </c>
      <c r="O1725">
        <v>0</v>
      </c>
      <c r="P1725">
        <v>0</v>
      </c>
      <c r="Q1725">
        <v>299.44</v>
      </c>
      <c r="R1725">
        <v>38.927199999999999</v>
      </c>
      <c r="S1725">
        <v>0</v>
      </c>
      <c r="T1725">
        <v>0</v>
      </c>
      <c r="U1725">
        <v>338.36720000000003</v>
      </c>
      <c r="W1725" t="s">
        <v>1</v>
      </c>
    </row>
    <row r="1726" spans="1:23">
      <c r="A1726" t="s">
        <v>8500</v>
      </c>
      <c r="B1726" t="str">
        <f t="shared" si="109"/>
        <v>Abril</v>
      </c>
      <c r="C1726" s="20" t="s">
        <v>8513</v>
      </c>
      <c r="D1726" t="s">
        <v>1</v>
      </c>
      <c r="E1726" t="s">
        <v>0</v>
      </c>
      <c r="F1726" t="str">
        <f t="shared" si="105"/>
        <v>CCF</v>
      </c>
      <c r="G1726" t="s">
        <v>7864</v>
      </c>
      <c r="H1726" t="s">
        <v>8231</v>
      </c>
      <c r="I1726">
        <v>1658</v>
      </c>
      <c r="J1726">
        <v>1658</v>
      </c>
      <c r="K1726" t="s">
        <v>7985</v>
      </c>
      <c r="L1726" t="str">
        <f t="shared" si="106"/>
        <v>NIT</v>
      </c>
      <c r="M1726" t="str">
        <f t="shared" si="107"/>
        <v>05191909891020</v>
      </c>
      <c r="N1726" t="s">
        <v>8767</v>
      </c>
      <c r="O1726">
        <v>0</v>
      </c>
      <c r="P1726">
        <v>0</v>
      </c>
      <c r="Q1726">
        <v>288.02999999999997</v>
      </c>
      <c r="R1726">
        <v>37.443899999999999</v>
      </c>
      <c r="S1726">
        <v>0</v>
      </c>
      <c r="T1726">
        <v>0</v>
      </c>
      <c r="U1726">
        <v>325.47389999999996</v>
      </c>
      <c r="W1726" t="s">
        <v>1</v>
      </c>
    </row>
    <row r="1727" spans="1:23">
      <c r="A1727" t="s">
        <v>8500</v>
      </c>
      <c r="B1727" t="str">
        <f t="shared" si="109"/>
        <v>Abril</v>
      </c>
      <c r="C1727" s="20" t="s">
        <v>8513</v>
      </c>
      <c r="D1727" t="s">
        <v>1</v>
      </c>
      <c r="E1727" t="s">
        <v>0</v>
      </c>
      <c r="F1727" t="str">
        <f t="shared" si="105"/>
        <v>CCF</v>
      </c>
      <c r="G1727" t="s">
        <v>7864</v>
      </c>
      <c r="H1727" t="s">
        <v>8231</v>
      </c>
      <c r="I1727">
        <v>1657</v>
      </c>
      <c r="J1727">
        <v>1657</v>
      </c>
      <c r="K1727" t="s">
        <v>7985</v>
      </c>
      <c r="L1727" t="str">
        <f t="shared" si="106"/>
        <v>NIT</v>
      </c>
      <c r="M1727" t="str">
        <f t="shared" si="107"/>
        <v>05191909891020</v>
      </c>
      <c r="N1727" t="s">
        <v>8767</v>
      </c>
      <c r="O1727">
        <v>0</v>
      </c>
      <c r="P1727">
        <v>0</v>
      </c>
      <c r="Q1727">
        <v>532.61</v>
      </c>
      <c r="R1727">
        <v>69.2393</v>
      </c>
      <c r="S1727">
        <v>0</v>
      </c>
      <c r="T1727">
        <v>0</v>
      </c>
      <c r="U1727">
        <v>601.84929999999997</v>
      </c>
      <c r="W1727" t="s">
        <v>1</v>
      </c>
    </row>
    <row r="1728" spans="1:23">
      <c r="A1728" t="s">
        <v>8500</v>
      </c>
      <c r="B1728" t="str">
        <f t="shared" si="109"/>
        <v>Abril</v>
      </c>
      <c r="C1728" s="20" t="s">
        <v>8513</v>
      </c>
      <c r="D1728" t="s">
        <v>1</v>
      </c>
      <c r="E1728" t="s">
        <v>0</v>
      </c>
      <c r="F1728" t="str">
        <f t="shared" si="105"/>
        <v>CCF</v>
      </c>
      <c r="G1728" t="s">
        <v>7864</v>
      </c>
      <c r="H1728" t="s">
        <v>8231</v>
      </c>
      <c r="I1728">
        <v>1656</v>
      </c>
      <c r="J1728">
        <v>1656</v>
      </c>
      <c r="K1728" t="s">
        <v>7985</v>
      </c>
      <c r="L1728" t="str">
        <f t="shared" si="106"/>
        <v>NIT</v>
      </c>
      <c r="M1728" t="str">
        <f t="shared" si="107"/>
        <v>05191909891020</v>
      </c>
      <c r="N1728" t="s">
        <v>8767</v>
      </c>
      <c r="O1728">
        <v>0</v>
      </c>
      <c r="P1728">
        <v>0</v>
      </c>
      <c r="Q1728">
        <v>595.53</v>
      </c>
      <c r="R1728">
        <v>77.418899999999994</v>
      </c>
      <c r="S1728">
        <v>0</v>
      </c>
      <c r="T1728">
        <v>0</v>
      </c>
      <c r="U1728">
        <v>672.94889999999998</v>
      </c>
      <c r="W1728" t="s">
        <v>1</v>
      </c>
    </row>
    <row r="1729" spans="1:23">
      <c r="A1729" t="s">
        <v>8500</v>
      </c>
      <c r="B1729" t="str">
        <f t="shared" si="109"/>
        <v>Abril</v>
      </c>
      <c r="C1729" s="20" t="s">
        <v>8513</v>
      </c>
      <c r="D1729" t="s">
        <v>1</v>
      </c>
      <c r="E1729" t="s">
        <v>0</v>
      </c>
      <c r="F1729" t="str">
        <f t="shared" si="105"/>
        <v>CCF</v>
      </c>
      <c r="G1729" t="s">
        <v>7864</v>
      </c>
      <c r="H1729" t="s">
        <v>8231</v>
      </c>
      <c r="I1729">
        <v>1655</v>
      </c>
      <c r="J1729">
        <v>1655</v>
      </c>
      <c r="K1729" t="s">
        <v>7985</v>
      </c>
      <c r="L1729" t="str">
        <f t="shared" si="106"/>
        <v>NIT</v>
      </c>
      <c r="M1729" t="str">
        <f t="shared" si="107"/>
        <v>05191909891020</v>
      </c>
      <c r="N1729" t="s">
        <v>8767</v>
      </c>
      <c r="O1729">
        <v>0</v>
      </c>
      <c r="P1729">
        <v>0</v>
      </c>
      <c r="Q1729">
        <v>333.68</v>
      </c>
      <c r="R1729">
        <v>43.378399999999999</v>
      </c>
      <c r="S1729">
        <v>0</v>
      </c>
      <c r="T1729">
        <v>0</v>
      </c>
      <c r="U1729">
        <v>377.05840000000001</v>
      </c>
      <c r="W1729" t="s">
        <v>1</v>
      </c>
    </row>
    <row r="1730" spans="1:23">
      <c r="A1730" t="s">
        <v>8500</v>
      </c>
      <c r="B1730" t="str">
        <f t="shared" si="109"/>
        <v>Abril</v>
      </c>
      <c r="C1730" s="20" t="s">
        <v>8513</v>
      </c>
      <c r="D1730" t="s">
        <v>1</v>
      </c>
      <c r="E1730" t="s">
        <v>0</v>
      </c>
      <c r="F1730" t="str">
        <f t="shared" si="105"/>
        <v>CCF</v>
      </c>
      <c r="G1730" t="s">
        <v>7864</v>
      </c>
      <c r="H1730" t="s">
        <v>8231</v>
      </c>
      <c r="I1730">
        <v>1654</v>
      </c>
      <c r="J1730">
        <v>1654</v>
      </c>
      <c r="L1730" t="str">
        <f t="shared" si="106"/>
        <v>DUI</v>
      </c>
      <c r="M1730" t="str">
        <f t="shared" si="107"/>
        <v>016547125</v>
      </c>
      <c r="N1730" t="s">
        <v>8583</v>
      </c>
      <c r="O1730">
        <v>0</v>
      </c>
      <c r="P1730">
        <v>0</v>
      </c>
      <c r="Q1730">
        <v>5</v>
      </c>
      <c r="R1730">
        <v>0.65</v>
      </c>
      <c r="S1730">
        <v>0</v>
      </c>
      <c r="T1730">
        <v>0</v>
      </c>
      <c r="U1730">
        <v>5.65</v>
      </c>
      <c r="V1730" t="s">
        <v>8582</v>
      </c>
      <c r="W1730" t="s">
        <v>1</v>
      </c>
    </row>
    <row r="1731" spans="1:23">
      <c r="A1731" t="s">
        <v>8500</v>
      </c>
      <c r="B1731" t="str">
        <f t="shared" si="109"/>
        <v>Abril</v>
      </c>
      <c r="C1731" s="20" t="s">
        <v>8513</v>
      </c>
      <c r="D1731" t="s">
        <v>1</v>
      </c>
      <c r="E1731" t="s">
        <v>0</v>
      </c>
      <c r="F1731" t="str">
        <f t="shared" ref="F1731:F1794" si="110">IF(E1731="05","Nota de crédito","CCF")</f>
        <v>CCF</v>
      </c>
      <c r="G1731" t="s">
        <v>7864</v>
      </c>
      <c r="H1731" t="s">
        <v>8231</v>
      </c>
      <c r="I1731">
        <v>1653</v>
      </c>
      <c r="J1731">
        <v>1653</v>
      </c>
      <c r="K1731" t="s">
        <v>1350</v>
      </c>
      <c r="L1731" t="str">
        <f t="shared" ref="L1731:L1794" si="111">IF(K1731=0,"DUI","NIT")</f>
        <v>NIT</v>
      </c>
      <c r="M1731" t="str">
        <f t="shared" ref="M1731:M1794" si="112">IF(K1731=0,V1731,K1731)</f>
        <v>06022401811015</v>
      </c>
      <c r="N1731" t="s">
        <v>1351</v>
      </c>
      <c r="O1731">
        <v>0</v>
      </c>
      <c r="P1731">
        <v>0</v>
      </c>
      <c r="Q1731">
        <v>24.18</v>
      </c>
      <c r="R1731">
        <v>3.1434000000000002</v>
      </c>
      <c r="S1731">
        <v>0</v>
      </c>
      <c r="T1731">
        <v>0</v>
      </c>
      <c r="U1731">
        <v>27.323399999999999</v>
      </c>
      <c r="W1731" t="s">
        <v>1</v>
      </c>
    </row>
    <row r="1732" spans="1:23">
      <c r="A1732" t="s">
        <v>8500</v>
      </c>
      <c r="B1732" t="str">
        <f t="shared" si="109"/>
        <v>Abril</v>
      </c>
      <c r="C1732" s="20" t="s">
        <v>8513</v>
      </c>
      <c r="D1732" t="s">
        <v>1</v>
      </c>
      <c r="E1732" t="s">
        <v>0</v>
      </c>
      <c r="F1732" t="str">
        <f t="shared" si="110"/>
        <v>CCF</v>
      </c>
      <c r="G1732" t="s">
        <v>8232</v>
      </c>
      <c r="H1732" t="s">
        <v>8233</v>
      </c>
      <c r="I1732">
        <v>354</v>
      </c>
      <c r="J1732">
        <v>354</v>
      </c>
      <c r="K1732" t="s">
        <v>114</v>
      </c>
      <c r="L1732" t="str">
        <f t="shared" si="111"/>
        <v>NIT</v>
      </c>
      <c r="M1732" t="str">
        <f t="shared" si="112"/>
        <v>06142709750018</v>
      </c>
      <c r="N1732" t="s">
        <v>115</v>
      </c>
      <c r="O1732">
        <v>0</v>
      </c>
      <c r="P1732">
        <v>0</v>
      </c>
      <c r="Q1732">
        <v>90.16</v>
      </c>
      <c r="R1732">
        <v>11.720800000000001</v>
      </c>
      <c r="S1732">
        <v>0</v>
      </c>
      <c r="T1732">
        <v>0</v>
      </c>
      <c r="U1732">
        <v>101.88079999999999</v>
      </c>
      <c r="W1732" t="s">
        <v>1</v>
      </c>
    </row>
    <row r="1733" spans="1:23">
      <c r="A1733" t="s">
        <v>8500</v>
      </c>
      <c r="B1733" t="str">
        <f t="shared" si="109"/>
        <v>Abril</v>
      </c>
      <c r="C1733" s="20" t="s">
        <v>8513</v>
      </c>
      <c r="D1733" t="s">
        <v>1</v>
      </c>
      <c r="E1733" t="s">
        <v>0</v>
      </c>
      <c r="F1733" t="str">
        <f t="shared" si="110"/>
        <v>CCF</v>
      </c>
      <c r="G1733" t="s">
        <v>8232</v>
      </c>
      <c r="H1733" t="s">
        <v>8233</v>
      </c>
      <c r="I1733">
        <v>353</v>
      </c>
      <c r="J1733">
        <v>353</v>
      </c>
      <c r="K1733" t="s">
        <v>114</v>
      </c>
      <c r="L1733" t="str">
        <f t="shared" si="111"/>
        <v>NIT</v>
      </c>
      <c r="M1733" t="str">
        <f t="shared" si="112"/>
        <v>06142709750018</v>
      </c>
      <c r="N1733" t="s">
        <v>115</v>
      </c>
      <c r="O1733">
        <v>0</v>
      </c>
      <c r="P1733">
        <v>0</v>
      </c>
      <c r="Q1733">
        <v>36.53</v>
      </c>
      <c r="R1733">
        <v>4.7488999999999999</v>
      </c>
      <c r="S1733">
        <v>0</v>
      </c>
      <c r="T1733">
        <v>0</v>
      </c>
      <c r="U1733">
        <v>41.2789</v>
      </c>
      <c r="W1733" t="s">
        <v>1</v>
      </c>
    </row>
    <row r="1734" spans="1:23">
      <c r="A1734" t="s">
        <v>8500</v>
      </c>
      <c r="B1734" t="str">
        <f t="shared" si="109"/>
        <v>Abril</v>
      </c>
      <c r="C1734" s="20" t="s">
        <v>8513</v>
      </c>
      <c r="D1734" t="s">
        <v>1</v>
      </c>
      <c r="E1734" t="s">
        <v>0</v>
      </c>
      <c r="F1734" t="str">
        <f t="shared" si="110"/>
        <v>CCF</v>
      </c>
      <c r="G1734" t="s">
        <v>8232</v>
      </c>
      <c r="H1734" t="s">
        <v>8233</v>
      </c>
      <c r="I1734">
        <v>351</v>
      </c>
      <c r="J1734">
        <v>351</v>
      </c>
      <c r="K1734" t="s">
        <v>114</v>
      </c>
      <c r="L1734" t="str">
        <f t="shared" si="111"/>
        <v>NIT</v>
      </c>
      <c r="M1734" t="str">
        <f t="shared" si="112"/>
        <v>06142709750018</v>
      </c>
      <c r="N1734" t="s">
        <v>115</v>
      </c>
      <c r="O1734">
        <v>0</v>
      </c>
      <c r="P1734">
        <v>0</v>
      </c>
      <c r="Q1734">
        <v>36.53</v>
      </c>
      <c r="R1734">
        <v>4.7488999999999999</v>
      </c>
      <c r="S1734">
        <v>0</v>
      </c>
      <c r="T1734">
        <v>0</v>
      </c>
      <c r="U1734">
        <v>41.2789</v>
      </c>
      <c r="W1734" t="s">
        <v>1</v>
      </c>
    </row>
    <row r="1735" spans="1:23">
      <c r="A1735" t="s">
        <v>8500</v>
      </c>
      <c r="B1735" t="str">
        <f t="shared" si="109"/>
        <v>Abril</v>
      </c>
      <c r="C1735" s="20" t="s">
        <v>8513</v>
      </c>
      <c r="D1735" t="s">
        <v>1</v>
      </c>
      <c r="E1735" t="s">
        <v>0</v>
      </c>
      <c r="F1735" t="str">
        <f t="shared" si="110"/>
        <v>CCF</v>
      </c>
      <c r="G1735" t="s">
        <v>8232</v>
      </c>
      <c r="H1735" t="s">
        <v>8233</v>
      </c>
      <c r="I1735">
        <v>350</v>
      </c>
      <c r="J1735">
        <v>350</v>
      </c>
      <c r="K1735" t="s">
        <v>114</v>
      </c>
      <c r="L1735" t="str">
        <f t="shared" si="111"/>
        <v>NIT</v>
      </c>
      <c r="M1735" t="str">
        <f t="shared" si="112"/>
        <v>06142709750018</v>
      </c>
      <c r="N1735" t="s">
        <v>115</v>
      </c>
      <c r="O1735">
        <v>0</v>
      </c>
      <c r="P1735">
        <v>0</v>
      </c>
      <c r="Q1735">
        <v>7.35</v>
      </c>
      <c r="R1735">
        <v>0.95550000000000002</v>
      </c>
      <c r="S1735">
        <v>0</v>
      </c>
      <c r="T1735">
        <v>0</v>
      </c>
      <c r="U1735">
        <v>8.3055000000000003</v>
      </c>
      <c r="W1735" t="s">
        <v>1</v>
      </c>
    </row>
    <row r="1736" spans="1:23">
      <c r="A1736" t="s">
        <v>8500</v>
      </c>
      <c r="B1736" t="str">
        <f t="shared" si="109"/>
        <v>Abril</v>
      </c>
      <c r="C1736" s="20" t="s">
        <v>8513</v>
      </c>
      <c r="D1736" t="s">
        <v>1</v>
      </c>
      <c r="E1736" t="s">
        <v>0</v>
      </c>
      <c r="F1736" t="str">
        <f t="shared" si="110"/>
        <v>CCF</v>
      </c>
      <c r="G1736" t="s">
        <v>8232</v>
      </c>
      <c r="H1736" t="s">
        <v>8233</v>
      </c>
      <c r="I1736">
        <v>349</v>
      </c>
      <c r="J1736">
        <v>349</v>
      </c>
      <c r="K1736" t="s">
        <v>114</v>
      </c>
      <c r="L1736" t="str">
        <f t="shared" si="111"/>
        <v>NIT</v>
      </c>
      <c r="M1736" t="str">
        <f t="shared" si="112"/>
        <v>06142709750018</v>
      </c>
      <c r="N1736" t="s">
        <v>115</v>
      </c>
      <c r="O1736">
        <v>0</v>
      </c>
      <c r="P1736">
        <v>0</v>
      </c>
      <c r="Q1736">
        <v>90.16</v>
      </c>
      <c r="R1736">
        <v>11.720800000000001</v>
      </c>
      <c r="S1736">
        <v>0</v>
      </c>
      <c r="T1736">
        <v>0</v>
      </c>
      <c r="U1736">
        <v>101.88079999999999</v>
      </c>
      <c r="W1736" t="s">
        <v>1</v>
      </c>
    </row>
    <row r="1737" spans="1:23">
      <c r="A1737" t="s">
        <v>8500</v>
      </c>
      <c r="B1737" t="str">
        <f t="shared" si="109"/>
        <v>Abril</v>
      </c>
      <c r="C1737" s="20" t="s">
        <v>8513</v>
      </c>
      <c r="D1737" t="s">
        <v>1</v>
      </c>
      <c r="E1737" t="s">
        <v>0</v>
      </c>
      <c r="F1737" t="str">
        <f t="shared" si="110"/>
        <v>CCF</v>
      </c>
      <c r="G1737" t="s">
        <v>8232</v>
      </c>
      <c r="H1737" t="s">
        <v>8233</v>
      </c>
      <c r="I1737">
        <v>348</v>
      </c>
      <c r="J1737">
        <v>348</v>
      </c>
      <c r="K1737" t="s">
        <v>114</v>
      </c>
      <c r="L1737" t="str">
        <f t="shared" si="111"/>
        <v>NIT</v>
      </c>
      <c r="M1737" t="str">
        <f t="shared" si="112"/>
        <v>06142709750018</v>
      </c>
      <c r="N1737" t="s">
        <v>115</v>
      </c>
      <c r="O1737">
        <v>0</v>
      </c>
      <c r="P1737">
        <v>0</v>
      </c>
      <c r="Q1737">
        <v>90.16</v>
      </c>
      <c r="R1737">
        <v>11.720800000000001</v>
      </c>
      <c r="S1737">
        <v>0</v>
      </c>
      <c r="T1737">
        <v>0</v>
      </c>
      <c r="U1737">
        <v>101.88079999999999</v>
      </c>
      <c r="W1737" t="s">
        <v>1</v>
      </c>
    </row>
    <row r="1738" spans="1:23">
      <c r="A1738" t="s">
        <v>8500</v>
      </c>
      <c r="B1738" t="str">
        <f t="shared" si="109"/>
        <v>Abril</v>
      </c>
      <c r="C1738" s="20" t="s">
        <v>8513</v>
      </c>
      <c r="D1738" t="s">
        <v>1</v>
      </c>
      <c r="E1738" t="s">
        <v>0</v>
      </c>
      <c r="F1738" t="str">
        <f t="shared" si="110"/>
        <v>CCF</v>
      </c>
      <c r="G1738" t="s">
        <v>8232</v>
      </c>
      <c r="H1738" t="s">
        <v>8233</v>
      </c>
      <c r="I1738">
        <v>347</v>
      </c>
      <c r="J1738">
        <v>347</v>
      </c>
      <c r="K1738" t="s">
        <v>114</v>
      </c>
      <c r="L1738" t="str">
        <f t="shared" si="111"/>
        <v>NIT</v>
      </c>
      <c r="M1738" t="str">
        <f t="shared" si="112"/>
        <v>06142709750018</v>
      </c>
      <c r="N1738" t="s">
        <v>115</v>
      </c>
      <c r="O1738">
        <v>0</v>
      </c>
      <c r="P1738">
        <v>0</v>
      </c>
      <c r="Q1738">
        <v>45.08</v>
      </c>
      <c r="R1738">
        <v>5.8604000000000003</v>
      </c>
      <c r="S1738">
        <v>0</v>
      </c>
      <c r="T1738">
        <v>0</v>
      </c>
      <c r="U1738">
        <v>50.940399999999997</v>
      </c>
      <c r="W1738" t="s">
        <v>1</v>
      </c>
    </row>
    <row r="1739" spans="1:23">
      <c r="A1739" t="s">
        <v>8500</v>
      </c>
      <c r="B1739" t="str">
        <f t="shared" si="109"/>
        <v>Abril</v>
      </c>
      <c r="C1739" s="20" t="s">
        <v>8513</v>
      </c>
      <c r="D1739" t="s">
        <v>1</v>
      </c>
      <c r="E1739" t="s">
        <v>0</v>
      </c>
      <c r="F1739" t="str">
        <f t="shared" si="110"/>
        <v>CCF</v>
      </c>
      <c r="G1739" t="s">
        <v>8232</v>
      </c>
      <c r="H1739" t="s">
        <v>8233</v>
      </c>
      <c r="I1739">
        <v>346</v>
      </c>
      <c r="J1739">
        <v>346</v>
      </c>
      <c r="K1739" t="s">
        <v>114</v>
      </c>
      <c r="L1739" t="str">
        <f t="shared" si="111"/>
        <v>NIT</v>
      </c>
      <c r="M1739" t="str">
        <f t="shared" si="112"/>
        <v>06142709750018</v>
      </c>
      <c r="N1739" t="s">
        <v>115</v>
      </c>
      <c r="O1739">
        <v>0</v>
      </c>
      <c r="P1739">
        <v>0</v>
      </c>
      <c r="Q1739">
        <v>70.09</v>
      </c>
      <c r="R1739">
        <v>9.1117000000000008</v>
      </c>
      <c r="S1739">
        <v>0</v>
      </c>
      <c r="T1739">
        <v>0</v>
      </c>
      <c r="U1739">
        <v>79.201700000000002</v>
      </c>
      <c r="W1739" t="s">
        <v>1</v>
      </c>
    </row>
    <row r="1740" spans="1:23">
      <c r="A1740" t="s">
        <v>8500</v>
      </c>
      <c r="B1740" t="str">
        <f t="shared" si="109"/>
        <v>Abril</v>
      </c>
      <c r="C1740" s="20" t="s">
        <v>8513</v>
      </c>
      <c r="D1740" t="s">
        <v>1</v>
      </c>
      <c r="E1740" t="s">
        <v>0</v>
      </c>
      <c r="F1740" t="str">
        <f t="shared" si="110"/>
        <v>CCF</v>
      </c>
      <c r="G1740" t="s">
        <v>8232</v>
      </c>
      <c r="H1740" t="s">
        <v>8233</v>
      </c>
      <c r="I1740">
        <v>345</v>
      </c>
      <c r="J1740">
        <v>345</v>
      </c>
      <c r="K1740" t="s">
        <v>114</v>
      </c>
      <c r="L1740" t="str">
        <f t="shared" si="111"/>
        <v>NIT</v>
      </c>
      <c r="M1740" t="str">
        <f t="shared" si="112"/>
        <v>06142709750018</v>
      </c>
      <c r="N1740" t="s">
        <v>115</v>
      </c>
      <c r="O1740">
        <v>0</v>
      </c>
      <c r="P1740">
        <v>0</v>
      </c>
      <c r="Q1740">
        <v>66.849999999999994</v>
      </c>
      <c r="R1740">
        <v>8.6905000000000001</v>
      </c>
      <c r="S1740">
        <v>0</v>
      </c>
      <c r="T1740">
        <v>0</v>
      </c>
      <c r="U1740">
        <v>75.540499999999994</v>
      </c>
      <c r="W1740" t="s">
        <v>1</v>
      </c>
    </row>
    <row r="1741" spans="1:23">
      <c r="A1741" t="s">
        <v>8500</v>
      </c>
      <c r="B1741" t="str">
        <f t="shared" si="109"/>
        <v>Abril</v>
      </c>
      <c r="C1741" s="20" t="s">
        <v>8513</v>
      </c>
      <c r="D1741" t="s">
        <v>1</v>
      </c>
      <c r="E1741" t="s">
        <v>0</v>
      </c>
      <c r="F1741" t="str">
        <f t="shared" si="110"/>
        <v>CCF</v>
      </c>
      <c r="G1741" t="s">
        <v>8232</v>
      </c>
      <c r="H1741" t="s">
        <v>8233</v>
      </c>
      <c r="I1741">
        <v>344</v>
      </c>
      <c r="J1741">
        <v>344</v>
      </c>
      <c r="K1741" t="s">
        <v>114</v>
      </c>
      <c r="L1741" t="str">
        <f t="shared" si="111"/>
        <v>NIT</v>
      </c>
      <c r="M1741" t="str">
        <f t="shared" si="112"/>
        <v>06142709750018</v>
      </c>
      <c r="N1741" t="s">
        <v>115</v>
      </c>
      <c r="O1741">
        <v>0</v>
      </c>
      <c r="P1741">
        <v>0</v>
      </c>
      <c r="Q1741">
        <v>64.099999999999994</v>
      </c>
      <c r="R1741">
        <v>8.3330000000000002</v>
      </c>
      <c r="S1741">
        <v>0</v>
      </c>
      <c r="T1741">
        <v>0</v>
      </c>
      <c r="U1741">
        <v>72.432999999999993</v>
      </c>
      <c r="W1741" t="s">
        <v>1</v>
      </c>
    </row>
    <row r="1742" spans="1:23">
      <c r="A1742" t="s">
        <v>8500</v>
      </c>
      <c r="B1742" t="str">
        <f t="shared" si="109"/>
        <v>Abril</v>
      </c>
      <c r="C1742" s="20" t="s">
        <v>8513</v>
      </c>
      <c r="D1742" t="s">
        <v>1</v>
      </c>
      <c r="E1742" t="s">
        <v>0</v>
      </c>
      <c r="F1742" t="str">
        <f t="shared" si="110"/>
        <v>CCF</v>
      </c>
      <c r="G1742" t="s">
        <v>8232</v>
      </c>
      <c r="H1742" t="s">
        <v>8233</v>
      </c>
      <c r="I1742">
        <v>343</v>
      </c>
      <c r="J1742">
        <v>343</v>
      </c>
      <c r="K1742" t="s">
        <v>114</v>
      </c>
      <c r="L1742" t="str">
        <f t="shared" si="111"/>
        <v>NIT</v>
      </c>
      <c r="M1742" t="str">
        <f t="shared" si="112"/>
        <v>06142709750018</v>
      </c>
      <c r="N1742" t="s">
        <v>115</v>
      </c>
      <c r="O1742">
        <v>0</v>
      </c>
      <c r="P1742">
        <v>0</v>
      </c>
      <c r="Q1742">
        <v>64.099999999999994</v>
      </c>
      <c r="R1742">
        <v>8.3330000000000002</v>
      </c>
      <c r="S1742">
        <v>0</v>
      </c>
      <c r="T1742">
        <v>0</v>
      </c>
      <c r="U1742">
        <v>72.432999999999993</v>
      </c>
      <c r="W1742" t="s">
        <v>1</v>
      </c>
    </row>
    <row r="1743" spans="1:23">
      <c r="A1743" t="s">
        <v>8500</v>
      </c>
      <c r="B1743" t="str">
        <f t="shared" si="109"/>
        <v>Abril</v>
      </c>
      <c r="C1743" s="20" t="s">
        <v>8513</v>
      </c>
      <c r="D1743" t="s">
        <v>1</v>
      </c>
      <c r="E1743" t="s">
        <v>0</v>
      </c>
      <c r="F1743" t="str">
        <f t="shared" si="110"/>
        <v>CCF</v>
      </c>
      <c r="G1743" t="s">
        <v>8232</v>
      </c>
      <c r="H1743" t="s">
        <v>8233</v>
      </c>
      <c r="I1743">
        <v>341</v>
      </c>
      <c r="J1743">
        <v>341</v>
      </c>
      <c r="K1743" t="s">
        <v>8011</v>
      </c>
      <c r="L1743" t="str">
        <f t="shared" si="111"/>
        <v>NIT</v>
      </c>
      <c r="M1743" t="str">
        <f t="shared" si="112"/>
        <v>06140812091091</v>
      </c>
      <c r="N1743" t="s">
        <v>8012</v>
      </c>
      <c r="O1743">
        <v>0</v>
      </c>
      <c r="P1743">
        <v>0</v>
      </c>
      <c r="Q1743">
        <v>5.95</v>
      </c>
      <c r="R1743">
        <v>0.77350000000000008</v>
      </c>
      <c r="S1743">
        <v>0</v>
      </c>
      <c r="T1743">
        <v>0</v>
      </c>
      <c r="U1743">
        <v>6.7235000000000005</v>
      </c>
      <c r="W1743" t="s">
        <v>1</v>
      </c>
    </row>
    <row r="1744" spans="1:23">
      <c r="A1744" t="s">
        <v>8500</v>
      </c>
      <c r="B1744" t="str">
        <f t="shared" si="109"/>
        <v>Abril</v>
      </c>
      <c r="C1744" s="20" t="s">
        <v>8513</v>
      </c>
      <c r="D1744" t="s">
        <v>1</v>
      </c>
      <c r="E1744" t="s">
        <v>0</v>
      </c>
      <c r="F1744" t="str">
        <f t="shared" si="110"/>
        <v>CCF</v>
      </c>
      <c r="G1744" t="s">
        <v>8232</v>
      </c>
      <c r="H1744" t="s">
        <v>8233</v>
      </c>
      <c r="I1744">
        <v>340</v>
      </c>
      <c r="J1744">
        <v>340</v>
      </c>
      <c r="K1744" t="s">
        <v>114</v>
      </c>
      <c r="L1744" t="str">
        <f t="shared" si="111"/>
        <v>NIT</v>
      </c>
      <c r="M1744" t="str">
        <f t="shared" si="112"/>
        <v>06142709750018</v>
      </c>
      <c r="N1744" t="s">
        <v>115</v>
      </c>
      <c r="O1744">
        <v>0</v>
      </c>
      <c r="P1744">
        <v>0</v>
      </c>
      <c r="Q1744">
        <v>39.58</v>
      </c>
      <c r="R1744">
        <v>5.1453999999999995</v>
      </c>
      <c r="S1744">
        <v>0</v>
      </c>
      <c r="T1744">
        <v>0</v>
      </c>
      <c r="U1744">
        <v>44.7254</v>
      </c>
      <c r="W1744" t="s">
        <v>1</v>
      </c>
    </row>
    <row r="1745" spans="1:23">
      <c r="A1745" t="s">
        <v>8500</v>
      </c>
      <c r="B1745" t="str">
        <f t="shared" si="109"/>
        <v>Abril</v>
      </c>
      <c r="C1745" s="20" t="s">
        <v>8513</v>
      </c>
      <c r="D1745" t="s">
        <v>1</v>
      </c>
      <c r="E1745" t="s">
        <v>0</v>
      </c>
      <c r="F1745" t="str">
        <f t="shared" si="110"/>
        <v>CCF</v>
      </c>
      <c r="G1745" t="s">
        <v>8232</v>
      </c>
      <c r="H1745" t="s">
        <v>8233</v>
      </c>
      <c r="I1745">
        <v>339</v>
      </c>
      <c r="J1745">
        <v>339</v>
      </c>
      <c r="K1745" t="s">
        <v>114</v>
      </c>
      <c r="L1745" t="str">
        <f t="shared" si="111"/>
        <v>NIT</v>
      </c>
      <c r="M1745" t="str">
        <f t="shared" si="112"/>
        <v>06142709750018</v>
      </c>
      <c r="N1745" t="s">
        <v>115</v>
      </c>
      <c r="O1745">
        <v>0</v>
      </c>
      <c r="P1745">
        <v>0</v>
      </c>
      <c r="Q1745">
        <v>45.08</v>
      </c>
      <c r="R1745">
        <v>5.8604000000000003</v>
      </c>
      <c r="S1745">
        <v>0</v>
      </c>
      <c r="T1745">
        <v>0</v>
      </c>
      <c r="U1745">
        <v>50.940399999999997</v>
      </c>
      <c r="W1745" t="s">
        <v>1</v>
      </c>
    </row>
    <row r="1746" spans="1:23">
      <c r="A1746" t="s">
        <v>8500</v>
      </c>
      <c r="B1746" t="str">
        <f t="shared" si="109"/>
        <v>Abril</v>
      </c>
      <c r="C1746" s="20" t="s">
        <v>8513</v>
      </c>
      <c r="D1746" t="s">
        <v>1</v>
      </c>
      <c r="E1746" t="s">
        <v>0</v>
      </c>
      <c r="F1746" t="str">
        <f t="shared" si="110"/>
        <v>CCF</v>
      </c>
      <c r="G1746" t="s">
        <v>8232</v>
      </c>
      <c r="H1746" t="s">
        <v>8233</v>
      </c>
      <c r="I1746">
        <v>338</v>
      </c>
      <c r="J1746">
        <v>338</v>
      </c>
      <c r="K1746" t="s">
        <v>114</v>
      </c>
      <c r="L1746" t="str">
        <f t="shared" si="111"/>
        <v>NIT</v>
      </c>
      <c r="M1746" t="str">
        <f t="shared" si="112"/>
        <v>06142709750018</v>
      </c>
      <c r="N1746" t="s">
        <v>115</v>
      </c>
      <c r="O1746">
        <v>0</v>
      </c>
      <c r="P1746">
        <v>0</v>
      </c>
      <c r="Q1746">
        <v>45.08</v>
      </c>
      <c r="R1746">
        <v>5.8604000000000003</v>
      </c>
      <c r="S1746">
        <v>0</v>
      </c>
      <c r="T1746">
        <v>0</v>
      </c>
      <c r="U1746">
        <v>50.940399999999997</v>
      </c>
      <c r="W1746" t="s">
        <v>1</v>
      </c>
    </row>
    <row r="1747" spans="1:23">
      <c r="A1747" t="s">
        <v>8500</v>
      </c>
      <c r="B1747" t="str">
        <f t="shared" si="109"/>
        <v>Abril</v>
      </c>
      <c r="C1747" s="20" t="s">
        <v>8513</v>
      </c>
      <c r="D1747" t="s">
        <v>1</v>
      </c>
      <c r="E1747" t="s">
        <v>0</v>
      </c>
      <c r="F1747" t="str">
        <f t="shared" si="110"/>
        <v>CCF</v>
      </c>
      <c r="G1747" t="s">
        <v>8232</v>
      </c>
      <c r="H1747" t="s">
        <v>8233</v>
      </c>
      <c r="I1747">
        <v>337</v>
      </c>
      <c r="J1747">
        <v>337</v>
      </c>
      <c r="K1747" t="s">
        <v>114</v>
      </c>
      <c r="L1747" t="str">
        <f t="shared" si="111"/>
        <v>NIT</v>
      </c>
      <c r="M1747" t="str">
        <f t="shared" si="112"/>
        <v>06142709750018</v>
      </c>
      <c r="N1747" t="s">
        <v>115</v>
      </c>
      <c r="O1747">
        <v>0</v>
      </c>
      <c r="P1747">
        <v>0</v>
      </c>
      <c r="Q1747">
        <v>45.08</v>
      </c>
      <c r="R1747">
        <v>5.8604000000000003</v>
      </c>
      <c r="S1747">
        <v>0</v>
      </c>
      <c r="T1747">
        <v>0</v>
      </c>
      <c r="U1747">
        <v>50.940399999999997</v>
      </c>
      <c r="W1747" t="s">
        <v>1</v>
      </c>
    </row>
    <row r="1748" spans="1:23">
      <c r="A1748" t="s">
        <v>8500</v>
      </c>
      <c r="B1748" t="str">
        <f t="shared" si="109"/>
        <v>Abril</v>
      </c>
      <c r="C1748" s="20" t="s">
        <v>8513</v>
      </c>
      <c r="D1748" t="s">
        <v>1</v>
      </c>
      <c r="E1748" t="s">
        <v>0</v>
      </c>
      <c r="F1748" t="str">
        <f t="shared" si="110"/>
        <v>CCF</v>
      </c>
      <c r="G1748" t="s">
        <v>8232</v>
      </c>
      <c r="H1748" t="s">
        <v>8233</v>
      </c>
      <c r="I1748">
        <v>336</v>
      </c>
      <c r="J1748">
        <v>336</v>
      </c>
      <c r="K1748" t="s">
        <v>114</v>
      </c>
      <c r="L1748" t="str">
        <f t="shared" si="111"/>
        <v>NIT</v>
      </c>
      <c r="M1748" t="str">
        <f t="shared" si="112"/>
        <v>06142709750018</v>
      </c>
      <c r="N1748" t="s">
        <v>115</v>
      </c>
      <c r="O1748">
        <v>0</v>
      </c>
      <c r="P1748">
        <v>0</v>
      </c>
      <c r="Q1748">
        <v>45.08</v>
      </c>
      <c r="R1748">
        <v>5.8604000000000003</v>
      </c>
      <c r="S1748">
        <v>0</v>
      </c>
      <c r="T1748">
        <v>0</v>
      </c>
      <c r="U1748">
        <v>50.940399999999997</v>
      </c>
      <c r="W1748" t="s">
        <v>1</v>
      </c>
    </row>
    <row r="1749" spans="1:23">
      <c r="A1749" t="s">
        <v>8500</v>
      </c>
      <c r="B1749" t="str">
        <f t="shared" si="109"/>
        <v>Abril</v>
      </c>
      <c r="C1749" s="20" t="s">
        <v>8513</v>
      </c>
      <c r="D1749" t="s">
        <v>1</v>
      </c>
      <c r="E1749" t="s">
        <v>0</v>
      </c>
      <c r="F1749" t="str">
        <f t="shared" si="110"/>
        <v>CCF</v>
      </c>
      <c r="G1749" t="s">
        <v>8232</v>
      </c>
      <c r="H1749" t="s">
        <v>8233</v>
      </c>
      <c r="I1749">
        <v>335</v>
      </c>
      <c r="J1749">
        <v>335</v>
      </c>
      <c r="K1749" t="s">
        <v>114</v>
      </c>
      <c r="L1749" t="str">
        <f t="shared" si="111"/>
        <v>NIT</v>
      </c>
      <c r="M1749" t="str">
        <f t="shared" si="112"/>
        <v>06142709750018</v>
      </c>
      <c r="N1749" t="s">
        <v>115</v>
      </c>
      <c r="O1749">
        <v>0</v>
      </c>
      <c r="P1749">
        <v>0</v>
      </c>
      <c r="Q1749">
        <v>45.08</v>
      </c>
      <c r="R1749">
        <v>5.8604000000000003</v>
      </c>
      <c r="S1749">
        <v>0</v>
      </c>
      <c r="T1749">
        <v>0</v>
      </c>
      <c r="U1749">
        <v>50.940399999999997</v>
      </c>
      <c r="W1749" t="s">
        <v>1</v>
      </c>
    </row>
    <row r="1750" spans="1:23">
      <c r="A1750" t="s">
        <v>8500</v>
      </c>
      <c r="B1750" t="str">
        <f t="shared" si="109"/>
        <v>Abril</v>
      </c>
      <c r="C1750" s="20" t="s">
        <v>8513</v>
      </c>
      <c r="D1750" t="s">
        <v>1</v>
      </c>
      <c r="E1750" t="s">
        <v>0</v>
      </c>
      <c r="F1750" t="str">
        <f t="shared" si="110"/>
        <v>CCF</v>
      </c>
      <c r="G1750" t="s">
        <v>8232</v>
      </c>
      <c r="H1750" t="s">
        <v>8233</v>
      </c>
      <c r="I1750">
        <v>334</v>
      </c>
      <c r="J1750">
        <v>334</v>
      </c>
      <c r="K1750" t="s">
        <v>114</v>
      </c>
      <c r="L1750" t="str">
        <f t="shared" si="111"/>
        <v>NIT</v>
      </c>
      <c r="M1750" t="str">
        <f t="shared" si="112"/>
        <v>06142709750018</v>
      </c>
      <c r="N1750" t="s">
        <v>115</v>
      </c>
      <c r="O1750">
        <v>0</v>
      </c>
      <c r="P1750">
        <v>0</v>
      </c>
      <c r="Q1750">
        <v>13.98</v>
      </c>
      <c r="R1750">
        <v>1.8174000000000001</v>
      </c>
      <c r="S1750">
        <v>0</v>
      </c>
      <c r="T1750">
        <v>0</v>
      </c>
      <c r="U1750">
        <v>15.7974</v>
      </c>
      <c r="W1750" t="s">
        <v>1</v>
      </c>
    </row>
    <row r="1751" spans="1:23">
      <c r="A1751" t="s">
        <v>8500</v>
      </c>
      <c r="B1751" t="str">
        <f t="shared" si="109"/>
        <v>Abril</v>
      </c>
      <c r="C1751" s="20" t="s">
        <v>8513</v>
      </c>
      <c r="D1751" t="s">
        <v>1</v>
      </c>
      <c r="E1751" t="s">
        <v>0</v>
      </c>
      <c r="F1751" t="str">
        <f t="shared" si="110"/>
        <v>CCF</v>
      </c>
      <c r="G1751" t="s">
        <v>8232</v>
      </c>
      <c r="H1751" t="s">
        <v>8233</v>
      </c>
      <c r="I1751">
        <v>330</v>
      </c>
      <c r="J1751">
        <v>330</v>
      </c>
      <c r="K1751" t="s">
        <v>114</v>
      </c>
      <c r="L1751" t="str">
        <f t="shared" si="111"/>
        <v>NIT</v>
      </c>
      <c r="M1751" t="str">
        <f t="shared" si="112"/>
        <v>06142709750018</v>
      </c>
      <c r="N1751" t="s">
        <v>115</v>
      </c>
      <c r="O1751">
        <v>0</v>
      </c>
      <c r="P1751">
        <v>0</v>
      </c>
      <c r="Q1751">
        <v>111.72</v>
      </c>
      <c r="R1751">
        <v>14.5236</v>
      </c>
      <c r="S1751">
        <v>0</v>
      </c>
      <c r="T1751">
        <v>0</v>
      </c>
      <c r="U1751">
        <v>126.2436</v>
      </c>
      <c r="W1751" t="s">
        <v>1</v>
      </c>
    </row>
    <row r="1752" spans="1:23">
      <c r="A1752" t="s">
        <v>8500</v>
      </c>
      <c r="B1752" t="str">
        <f t="shared" si="109"/>
        <v>Abril</v>
      </c>
      <c r="C1752" s="20" t="s">
        <v>8513</v>
      </c>
      <c r="D1752" t="s">
        <v>1</v>
      </c>
      <c r="E1752" t="s">
        <v>0</v>
      </c>
      <c r="F1752" t="str">
        <f t="shared" si="110"/>
        <v>CCF</v>
      </c>
      <c r="G1752" t="s">
        <v>8232</v>
      </c>
      <c r="H1752" t="s">
        <v>8233</v>
      </c>
      <c r="I1752">
        <v>329</v>
      </c>
      <c r="J1752">
        <v>329</v>
      </c>
      <c r="K1752" t="s">
        <v>114</v>
      </c>
      <c r="L1752" t="str">
        <f t="shared" si="111"/>
        <v>NIT</v>
      </c>
      <c r="M1752" t="str">
        <f t="shared" si="112"/>
        <v>06142709750018</v>
      </c>
      <c r="N1752" t="s">
        <v>115</v>
      </c>
      <c r="O1752">
        <v>0</v>
      </c>
      <c r="P1752">
        <v>0</v>
      </c>
      <c r="Q1752">
        <v>57.46</v>
      </c>
      <c r="R1752">
        <v>7.4698000000000002</v>
      </c>
      <c r="S1752">
        <v>0</v>
      </c>
      <c r="T1752">
        <v>0</v>
      </c>
      <c r="U1752">
        <v>64.9298</v>
      </c>
      <c r="W1752" t="s">
        <v>1</v>
      </c>
    </row>
    <row r="1753" spans="1:23">
      <c r="A1753" t="s">
        <v>8500</v>
      </c>
      <c r="B1753" t="str">
        <f t="shared" si="109"/>
        <v>Abril</v>
      </c>
      <c r="C1753" s="20" t="s">
        <v>8513</v>
      </c>
      <c r="D1753" t="s">
        <v>1</v>
      </c>
      <c r="E1753" t="s">
        <v>0</v>
      </c>
      <c r="F1753" t="str">
        <f t="shared" si="110"/>
        <v>CCF</v>
      </c>
      <c r="G1753" t="s">
        <v>8232</v>
      </c>
      <c r="H1753" t="s">
        <v>8233</v>
      </c>
      <c r="I1753">
        <v>328</v>
      </c>
      <c r="J1753">
        <v>328</v>
      </c>
      <c r="K1753" t="s">
        <v>114</v>
      </c>
      <c r="L1753" t="str">
        <f t="shared" si="111"/>
        <v>NIT</v>
      </c>
      <c r="M1753" t="str">
        <f t="shared" si="112"/>
        <v>06142709750018</v>
      </c>
      <c r="N1753" t="s">
        <v>115</v>
      </c>
      <c r="O1753">
        <v>0</v>
      </c>
      <c r="P1753">
        <v>0</v>
      </c>
      <c r="Q1753">
        <v>53.04</v>
      </c>
      <c r="R1753">
        <v>6.8952</v>
      </c>
      <c r="S1753">
        <v>0</v>
      </c>
      <c r="T1753">
        <v>0</v>
      </c>
      <c r="U1753">
        <v>59.935200000000002</v>
      </c>
      <c r="W1753" t="s">
        <v>1</v>
      </c>
    </row>
    <row r="1754" spans="1:23">
      <c r="A1754" t="s">
        <v>8500</v>
      </c>
      <c r="B1754" t="str">
        <f t="shared" si="109"/>
        <v>Abril</v>
      </c>
      <c r="C1754" s="20" t="s">
        <v>8513</v>
      </c>
      <c r="D1754" t="s">
        <v>1</v>
      </c>
      <c r="E1754" t="s">
        <v>0</v>
      </c>
      <c r="F1754" t="str">
        <f t="shared" si="110"/>
        <v>CCF</v>
      </c>
      <c r="G1754" t="s">
        <v>8232</v>
      </c>
      <c r="H1754" t="s">
        <v>8233</v>
      </c>
      <c r="I1754">
        <v>327</v>
      </c>
      <c r="J1754">
        <v>327</v>
      </c>
      <c r="K1754" t="s">
        <v>114</v>
      </c>
      <c r="L1754" t="str">
        <f t="shared" si="111"/>
        <v>NIT</v>
      </c>
      <c r="M1754" t="str">
        <f t="shared" si="112"/>
        <v>06142709750018</v>
      </c>
      <c r="N1754" t="s">
        <v>115</v>
      </c>
      <c r="O1754">
        <v>0</v>
      </c>
      <c r="P1754">
        <v>0</v>
      </c>
      <c r="Q1754">
        <v>20.13</v>
      </c>
      <c r="R1754">
        <v>2.6168999999999998</v>
      </c>
      <c r="S1754">
        <v>0</v>
      </c>
      <c r="T1754">
        <v>0</v>
      </c>
      <c r="U1754">
        <v>22.7469</v>
      </c>
      <c r="W1754" t="s">
        <v>1</v>
      </c>
    </row>
    <row r="1755" spans="1:23">
      <c r="A1755" t="s">
        <v>8500</v>
      </c>
      <c r="B1755" t="str">
        <f t="shared" si="109"/>
        <v>Abril</v>
      </c>
      <c r="C1755" s="20" t="s">
        <v>8513</v>
      </c>
      <c r="D1755" t="s">
        <v>1</v>
      </c>
      <c r="E1755" t="s">
        <v>0</v>
      </c>
      <c r="F1755" t="str">
        <f t="shared" si="110"/>
        <v>CCF</v>
      </c>
      <c r="G1755" t="s">
        <v>8232</v>
      </c>
      <c r="H1755" t="s">
        <v>8233</v>
      </c>
      <c r="I1755">
        <v>326</v>
      </c>
      <c r="J1755">
        <v>326</v>
      </c>
      <c r="K1755" t="s">
        <v>114</v>
      </c>
      <c r="L1755" t="str">
        <f t="shared" si="111"/>
        <v>NIT</v>
      </c>
      <c r="M1755" t="str">
        <f t="shared" si="112"/>
        <v>06142709750018</v>
      </c>
      <c r="N1755" t="s">
        <v>115</v>
      </c>
      <c r="O1755">
        <v>0</v>
      </c>
      <c r="P1755">
        <v>0</v>
      </c>
      <c r="Q1755">
        <v>90.16</v>
      </c>
      <c r="R1755">
        <v>11.720800000000001</v>
      </c>
      <c r="S1755">
        <v>0</v>
      </c>
      <c r="T1755">
        <v>0</v>
      </c>
      <c r="U1755">
        <v>101.88079999999999</v>
      </c>
      <c r="W1755" t="s">
        <v>1</v>
      </c>
    </row>
    <row r="1756" spans="1:23">
      <c r="A1756" t="s">
        <v>8500</v>
      </c>
      <c r="B1756" t="str">
        <f t="shared" si="109"/>
        <v>Abril</v>
      </c>
      <c r="C1756" s="20" t="s">
        <v>8513</v>
      </c>
      <c r="D1756" t="s">
        <v>1</v>
      </c>
      <c r="E1756" t="s">
        <v>0</v>
      </c>
      <c r="F1756" t="str">
        <f t="shared" si="110"/>
        <v>CCF</v>
      </c>
      <c r="G1756" t="s">
        <v>8232</v>
      </c>
      <c r="H1756" t="s">
        <v>8233</v>
      </c>
      <c r="I1756">
        <v>325</v>
      </c>
      <c r="J1756">
        <v>325</v>
      </c>
      <c r="K1756" t="s">
        <v>114</v>
      </c>
      <c r="L1756" t="str">
        <f t="shared" si="111"/>
        <v>NIT</v>
      </c>
      <c r="M1756" t="str">
        <f t="shared" si="112"/>
        <v>06142709750018</v>
      </c>
      <c r="N1756" t="s">
        <v>115</v>
      </c>
      <c r="O1756">
        <v>0</v>
      </c>
      <c r="P1756">
        <v>0</v>
      </c>
      <c r="Q1756">
        <v>45.08</v>
      </c>
      <c r="R1756">
        <v>5.8604000000000003</v>
      </c>
      <c r="S1756">
        <v>0</v>
      </c>
      <c r="T1756">
        <v>0</v>
      </c>
      <c r="U1756">
        <v>50.940399999999997</v>
      </c>
      <c r="W1756" t="s">
        <v>1</v>
      </c>
    </row>
    <row r="1757" spans="1:23">
      <c r="A1757" t="s">
        <v>8500</v>
      </c>
      <c r="B1757" t="str">
        <f t="shared" si="109"/>
        <v>Abril</v>
      </c>
      <c r="C1757" s="20" t="s">
        <v>8513</v>
      </c>
      <c r="D1757" t="s">
        <v>1</v>
      </c>
      <c r="E1757" t="s">
        <v>0</v>
      </c>
      <c r="F1757" t="str">
        <f t="shared" si="110"/>
        <v>CCF</v>
      </c>
      <c r="G1757" t="s">
        <v>8232</v>
      </c>
      <c r="H1757" t="s">
        <v>8233</v>
      </c>
      <c r="I1757">
        <v>324</v>
      </c>
      <c r="J1757">
        <v>324</v>
      </c>
      <c r="K1757" t="s">
        <v>114</v>
      </c>
      <c r="L1757" t="str">
        <f t="shared" si="111"/>
        <v>NIT</v>
      </c>
      <c r="M1757" t="str">
        <f t="shared" si="112"/>
        <v>06142709750018</v>
      </c>
      <c r="N1757" t="s">
        <v>115</v>
      </c>
      <c r="O1757">
        <v>0</v>
      </c>
      <c r="P1757">
        <v>0</v>
      </c>
      <c r="Q1757">
        <v>20.13</v>
      </c>
      <c r="R1757">
        <v>2.6168999999999998</v>
      </c>
      <c r="S1757">
        <v>0</v>
      </c>
      <c r="T1757">
        <v>0</v>
      </c>
      <c r="U1757">
        <v>22.7469</v>
      </c>
      <c r="W1757" t="s">
        <v>1</v>
      </c>
    </row>
    <row r="1758" spans="1:23">
      <c r="A1758" t="s">
        <v>8500</v>
      </c>
      <c r="B1758" t="str">
        <f t="shared" si="109"/>
        <v>Abril</v>
      </c>
      <c r="C1758" s="20" t="s">
        <v>8513</v>
      </c>
      <c r="D1758" t="s">
        <v>1</v>
      </c>
      <c r="E1758" t="s">
        <v>0</v>
      </c>
      <c r="F1758" t="str">
        <f t="shared" si="110"/>
        <v>CCF</v>
      </c>
      <c r="G1758" t="s">
        <v>8232</v>
      </c>
      <c r="H1758" t="s">
        <v>8233</v>
      </c>
      <c r="I1758">
        <v>323</v>
      </c>
      <c r="J1758">
        <v>323</v>
      </c>
      <c r="K1758" t="s">
        <v>114</v>
      </c>
      <c r="L1758" t="str">
        <f t="shared" si="111"/>
        <v>NIT</v>
      </c>
      <c r="M1758" t="str">
        <f t="shared" si="112"/>
        <v>06142709750018</v>
      </c>
      <c r="N1758" t="s">
        <v>115</v>
      </c>
      <c r="O1758">
        <v>0</v>
      </c>
      <c r="P1758">
        <v>0</v>
      </c>
      <c r="Q1758">
        <v>35.28</v>
      </c>
      <c r="R1758">
        <v>4.5864000000000003</v>
      </c>
      <c r="S1758">
        <v>0</v>
      </c>
      <c r="T1758">
        <v>0</v>
      </c>
      <c r="U1758">
        <v>39.866399999999999</v>
      </c>
      <c r="W1758" t="s">
        <v>1</v>
      </c>
    </row>
    <row r="1759" spans="1:23">
      <c r="A1759" t="s">
        <v>8500</v>
      </c>
      <c r="B1759" t="str">
        <f t="shared" si="109"/>
        <v>Abril</v>
      </c>
      <c r="C1759" s="20" t="s">
        <v>8513</v>
      </c>
      <c r="D1759" t="s">
        <v>1</v>
      </c>
      <c r="E1759" t="s">
        <v>0</v>
      </c>
      <c r="F1759" t="str">
        <f t="shared" si="110"/>
        <v>CCF</v>
      </c>
      <c r="G1759" t="s">
        <v>8232</v>
      </c>
      <c r="H1759" t="s">
        <v>8233</v>
      </c>
      <c r="I1759">
        <v>322</v>
      </c>
      <c r="J1759">
        <v>322</v>
      </c>
      <c r="K1759" t="s">
        <v>114</v>
      </c>
      <c r="L1759" t="str">
        <f t="shared" si="111"/>
        <v>NIT</v>
      </c>
      <c r="M1759" t="str">
        <f t="shared" si="112"/>
        <v>06142709750018</v>
      </c>
      <c r="N1759" t="s">
        <v>115</v>
      </c>
      <c r="O1759">
        <v>0</v>
      </c>
      <c r="P1759">
        <v>0</v>
      </c>
      <c r="Q1759">
        <v>32.44</v>
      </c>
      <c r="R1759">
        <v>4.2172000000000001</v>
      </c>
      <c r="S1759">
        <v>0</v>
      </c>
      <c r="T1759">
        <v>0</v>
      </c>
      <c r="U1759">
        <v>36.657199999999996</v>
      </c>
      <c r="W1759" t="s">
        <v>1</v>
      </c>
    </row>
    <row r="1760" spans="1:23">
      <c r="A1760" t="s">
        <v>8500</v>
      </c>
      <c r="B1760" t="str">
        <f t="shared" si="109"/>
        <v>Abril</v>
      </c>
      <c r="C1760" s="20" t="s">
        <v>8513</v>
      </c>
      <c r="D1760" t="s">
        <v>1</v>
      </c>
      <c r="E1760" t="s">
        <v>0</v>
      </c>
      <c r="F1760" t="str">
        <f t="shared" si="110"/>
        <v>CCF</v>
      </c>
      <c r="G1760" t="s">
        <v>8232</v>
      </c>
      <c r="H1760" t="s">
        <v>8233</v>
      </c>
      <c r="I1760">
        <v>321</v>
      </c>
      <c r="J1760">
        <v>321</v>
      </c>
      <c r="K1760" t="s">
        <v>114</v>
      </c>
      <c r="L1760" t="str">
        <f t="shared" si="111"/>
        <v>NIT</v>
      </c>
      <c r="M1760" t="str">
        <f t="shared" si="112"/>
        <v>06142709750018</v>
      </c>
      <c r="N1760" t="s">
        <v>115</v>
      </c>
      <c r="O1760">
        <v>0</v>
      </c>
      <c r="P1760">
        <v>0</v>
      </c>
      <c r="Q1760">
        <v>36.479999999999997</v>
      </c>
      <c r="R1760">
        <v>4.7423999999999999</v>
      </c>
      <c r="S1760">
        <v>0</v>
      </c>
      <c r="T1760">
        <v>0</v>
      </c>
      <c r="U1760">
        <v>41.222399999999993</v>
      </c>
      <c r="W1760" t="s">
        <v>1</v>
      </c>
    </row>
    <row r="1761" spans="1:23">
      <c r="A1761" t="s">
        <v>8500</v>
      </c>
      <c r="B1761" t="str">
        <f t="shared" si="109"/>
        <v>Abril</v>
      </c>
      <c r="C1761" s="20" t="s">
        <v>8513</v>
      </c>
      <c r="D1761" t="s">
        <v>1</v>
      </c>
      <c r="E1761" t="s">
        <v>0</v>
      </c>
      <c r="F1761" t="str">
        <f t="shared" si="110"/>
        <v>CCF</v>
      </c>
      <c r="G1761" t="s">
        <v>8232</v>
      </c>
      <c r="H1761" t="s">
        <v>8233</v>
      </c>
      <c r="I1761">
        <v>320</v>
      </c>
      <c r="J1761">
        <v>320</v>
      </c>
      <c r="K1761" t="s">
        <v>114</v>
      </c>
      <c r="L1761" t="str">
        <f t="shared" si="111"/>
        <v>NIT</v>
      </c>
      <c r="M1761" t="str">
        <f t="shared" si="112"/>
        <v>06142709750018</v>
      </c>
      <c r="N1761" t="s">
        <v>115</v>
      </c>
      <c r="O1761">
        <v>0</v>
      </c>
      <c r="P1761">
        <v>0</v>
      </c>
      <c r="Q1761">
        <v>42.91</v>
      </c>
      <c r="R1761">
        <v>5.5782999999999996</v>
      </c>
      <c r="S1761">
        <v>0</v>
      </c>
      <c r="T1761">
        <v>0</v>
      </c>
      <c r="U1761">
        <v>48.488299999999995</v>
      </c>
      <c r="W1761" t="s">
        <v>1</v>
      </c>
    </row>
    <row r="1762" spans="1:23">
      <c r="A1762" t="s">
        <v>8500</v>
      </c>
      <c r="B1762" t="str">
        <f t="shared" si="109"/>
        <v>Abril</v>
      </c>
      <c r="C1762" s="20" t="s">
        <v>8513</v>
      </c>
      <c r="D1762" t="s">
        <v>1</v>
      </c>
      <c r="E1762" t="s">
        <v>0</v>
      </c>
      <c r="F1762" t="str">
        <f t="shared" si="110"/>
        <v>CCF</v>
      </c>
      <c r="G1762" t="s">
        <v>8232</v>
      </c>
      <c r="H1762" t="s">
        <v>8233</v>
      </c>
      <c r="I1762">
        <v>319</v>
      </c>
      <c r="J1762">
        <v>319</v>
      </c>
      <c r="K1762" t="s">
        <v>114</v>
      </c>
      <c r="L1762" t="str">
        <f t="shared" si="111"/>
        <v>NIT</v>
      </c>
      <c r="M1762" t="str">
        <f t="shared" si="112"/>
        <v>06142709750018</v>
      </c>
      <c r="N1762" t="s">
        <v>115</v>
      </c>
      <c r="O1762">
        <v>0</v>
      </c>
      <c r="P1762">
        <v>0</v>
      </c>
      <c r="Q1762">
        <v>4.38</v>
      </c>
      <c r="R1762">
        <v>0.56940000000000002</v>
      </c>
      <c r="S1762">
        <v>0</v>
      </c>
      <c r="T1762">
        <v>0</v>
      </c>
      <c r="U1762">
        <v>4.9493999999999998</v>
      </c>
      <c r="W1762" t="s">
        <v>1</v>
      </c>
    </row>
    <row r="1763" spans="1:23">
      <c r="A1763" t="s">
        <v>8500</v>
      </c>
      <c r="B1763" t="str">
        <f t="shared" si="109"/>
        <v>Abril</v>
      </c>
      <c r="C1763" s="20" t="s">
        <v>8513</v>
      </c>
      <c r="D1763" t="s">
        <v>1</v>
      </c>
      <c r="E1763" t="s">
        <v>0</v>
      </c>
      <c r="F1763" t="str">
        <f t="shared" si="110"/>
        <v>CCF</v>
      </c>
      <c r="G1763" t="s">
        <v>8232</v>
      </c>
      <c r="H1763" t="s">
        <v>8233</v>
      </c>
      <c r="I1763">
        <v>318</v>
      </c>
      <c r="J1763">
        <v>318</v>
      </c>
      <c r="K1763" t="s">
        <v>114</v>
      </c>
      <c r="L1763" t="str">
        <f t="shared" si="111"/>
        <v>NIT</v>
      </c>
      <c r="M1763" t="str">
        <f t="shared" si="112"/>
        <v>06142709750018</v>
      </c>
      <c r="N1763" t="s">
        <v>115</v>
      </c>
      <c r="O1763">
        <v>0</v>
      </c>
      <c r="P1763">
        <v>0</v>
      </c>
      <c r="Q1763">
        <v>45.42</v>
      </c>
      <c r="R1763">
        <v>5.9046000000000003</v>
      </c>
      <c r="S1763">
        <v>0</v>
      </c>
      <c r="T1763">
        <v>0</v>
      </c>
      <c r="U1763">
        <v>51.324600000000004</v>
      </c>
      <c r="W1763" t="s">
        <v>1</v>
      </c>
    </row>
    <row r="1764" spans="1:23">
      <c r="A1764" t="s">
        <v>8500</v>
      </c>
      <c r="B1764" t="str">
        <f t="shared" si="109"/>
        <v>Abril</v>
      </c>
      <c r="C1764" s="20" t="s">
        <v>8513</v>
      </c>
      <c r="D1764" t="s">
        <v>1</v>
      </c>
      <c r="E1764" t="s">
        <v>0</v>
      </c>
      <c r="F1764" t="str">
        <f t="shared" si="110"/>
        <v>CCF</v>
      </c>
      <c r="G1764" t="s">
        <v>8232</v>
      </c>
      <c r="H1764" t="s">
        <v>8233</v>
      </c>
      <c r="I1764">
        <v>317</v>
      </c>
      <c r="J1764">
        <v>317</v>
      </c>
      <c r="K1764" t="s">
        <v>114</v>
      </c>
      <c r="L1764" t="str">
        <f t="shared" si="111"/>
        <v>NIT</v>
      </c>
      <c r="M1764" t="str">
        <f t="shared" si="112"/>
        <v>06142709750018</v>
      </c>
      <c r="N1764" t="s">
        <v>115</v>
      </c>
      <c r="O1764">
        <v>0</v>
      </c>
      <c r="P1764">
        <v>0</v>
      </c>
      <c r="Q1764">
        <v>55.35</v>
      </c>
      <c r="R1764">
        <v>7.1955</v>
      </c>
      <c r="S1764">
        <v>0</v>
      </c>
      <c r="T1764">
        <v>0</v>
      </c>
      <c r="U1764">
        <v>62.545500000000004</v>
      </c>
      <c r="W1764" t="s">
        <v>1</v>
      </c>
    </row>
    <row r="1765" spans="1:23">
      <c r="A1765" t="s">
        <v>8500</v>
      </c>
      <c r="B1765" t="str">
        <f t="shared" si="109"/>
        <v>Abril</v>
      </c>
      <c r="C1765" s="20" t="s">
        <v>8513</v>
      </c>
      <c r="D1765" t="s">
        <v>1</v>
      </c>
      <c r="E1765" t="s">
        <v>0</v>
      </c>
      <c r="F1765" t="str">
        <f t="shared" si="110"/>
        <v>CCF</v>
      </c>
      <c r="G1765" t="s">
        <v>8232</v>
      </c>
      <c r="H1765" t="s">
        <v>8233</v>
      </c>
      <c r="I1765">
        <v>316</v>
      </c>
      <c r="J1765">
        <v>316</v>
      </c>
      <c r="K1765" t="s">
        <v>114</v>
      </c>
      <c r="L1765" t="str">
        <f t="shared" si="111"/>
        <v>NIT</v>
      </c>
      <c r="M1765" t="str">
        <f t="shared" si="112"/>
        <v>06142709750018</v>
      </c>
      <c r="N1765" t="s">
        <v>115</v>
      </c>
      <c r="O1765">
        <v>0</v>
      </c>
      <c r="P1765">
        <v>0</v>
      </c>
      <c r="Q1765">
        <v>51.27</v>
      </c>
      <c r="R1765">
        <v>6.6651000000000007</v>
      </c>
      <c r="S1765">
        <v>0</v>
      </c>
      <c r="T1765">
        <v>0</v>
      </c>
      <c r="U1765">
        <v>57.935100000000006</v>
      </c>
      <c r="W1765" t="s">
        <v>1</v>
      </c>
    </row>
    <row r="1766" spans="1:23">
      <c r="A1766" t="s">
        <v>8500</v>
      </c>
      <c r="B1766" t="str">
        <f t="shared" si="109"/>
        <v>Abril</v>
      </c>
      <c r="C1766" s="20" t="s">
        <v>8513</v>
      </c>
      <c r="D1766" t="s">
        <v>1</v>
      </c>
      <c r="E1766" t="s">
        <v>0</v>
      </c>
      <c r="F1766" t="str">
        <f t="shared" si="110"/>
        <v>CCF</v>
      </c>
      <c r="G1766" t="s">
        <v>8232</v>
      </c>
      <c r="H1766" t="s">
        <v>8233</v>
      </c>
      <c r="I1766">
        <v>315</v>
      </c>
      <c r="J1766">
        <v>315</v>
      </c>
      <c r="K1766" t="s">
        <v>114</v>
      </c>
      <c r="L1766" t="str">
        <f t="shared" si="111"/>
        <v>NIT</v>
      </c>
      <c r="M1766" t="str">
        <f t="shared" si="112"/>
        <v>06142709750018</v>
      </c>
      <c r="N1766" t="s">
        <v>115</v>
      </c>
      <c r="O1766">
        <v>0</v>
      </c>
      <c r="P1766">
        <v>0</v>
      </c>
      <c r="Q1766">
        <v>65.209999999999994</v>
      </c>
      <c r="R1766">
        <v>8.4772999999999996</v>
      </c>
      <c r="S1766">
        <v>0</v>
      </c>
      <c r="T1766">
        <v>0</v>
      </c>
      <c r="U1766">
        <v>73.687299999999993</v>
      </c>
      <c r="W1766" t="s">
        <v>1</v>
      </c>
    </row>
    <row r="1767" spans="1:23">
      <c r="A1767" t="s">
        <v>8500</v>
      </c>
      <c r="B1767" t="str">
        <f t="shared" si="109"/>
        <v>Abril</v>
      </c>
      <c r="C1767" s="20" t="s">
        <v>8513</v>
      </c>
      <c r="D1767" t="s">
        <v>1</v>
      </c>
      <c r="E1767" t="s">
        <v>0</v>
      </c>
      <c r="F1767" t="str">
        <f t="shared" si="110"/>
        <v>CCF</v>
      </c>
      <c r="G1767" t="s">
        <v>8232</v>
      </c>
      <c r="H1767" t="s">
        <v>8233</v>
      </c>
      <c r="I1767">
        <v>314</v>
      </c>
      <c r="J1767">
        <v>314</v>
      </c>
      <c r="K1767" t="s">
        <v>114</v>
      </c>
      <c r="L1767" t="str">
        <f t="shared" si="111"/>
        <v>NIT</v>
      </c>
      <c r="M1767" t="str">
        <f t="shared" si="112"/>
        <v>06142709750018</v>
      </c>
      <c r="N1767" t="s">
        <v>115</v>
      </c>
      <c r="O1767">
        <v>0</v>
      </c>
      <c r="P1767">
        <v>0</v>
      </c>
      <c r="Q1767">
        <v>20.13</v>
      </c>
      <c r="R1767">
        <v>2.6168999999999998</v>
      </c>
      <c r="S1767">
        <v>0</v>
      </c>
      <c r="T1767">
        <v>0</v>
      </c>
      <c r="U1767">
        <v>22.7469</v>
      </c>
      <c r="W1767" t="s">
        <v>1</v>
      </c>
    </row>
    <row r="1768" spans="1:23">
      <c r="A1768" t="s">
        <v>8500</v>
      </c>
      <c r="B1768" t="str">
        <f t="shared" si="109"/>
        <v>Abril</v>
      </c>
      <c r="C1768" s="20" t="s">
        <v>8513</v>
      </c>
      <c r="D1768" t="s">
        <v>1</v>
      </c>
      <c r="E1768" t="s">
        <v>0</v>
      </c>
      <c r="F1768" t="str">
        <f t="shared" si="110"/>
        <v>CCF</v>
      </c>
      <c r="G1768" t="s">
        <v>8232</v>
      </c>
      <c r="H1768" t="s">
        <v>8233</v>
      </c>
      <c r="I1768">
        <v>313</v>
      </c>
      <c r="J1768">
        <v>313</v>
      </c>
      <c r="K1768" t="s">
        <v>114</v>
      </c>
      <c r="L1768" t="str">
        <f t="shared" si="111"/>
        <v>NIT</v>
      </c>
      <c r="M1768" t="str">
        <f t="shared" si="112"/>
        <v>06142709750018</v>
      </c>
      <c r="N1768" t="s">
        <v>115</v>
      </c>
      <c r="O1768">
        <v>0</v>
      </c>
      <c r="P1768">
        <v>0</v>
      </c>
      <c r="Q1768">
        <v>32.299999999999997</v>
      </c>
      <c r="R1768">
        <v>4.1989999999999998</v>
      </c>
      <c r="S1768">
        <v>0</v>
      </c>
      <c r="T1768">
        <v>0</v>
      </c>
      <c r="U1768">
        <v>36.498999999999995</v>
      </c>
      <c r="W1768" t="s">
        <v>1</v>
      </c>
    </row>
    <row r="1769" spans="1:23">
      <c r="A1769" t="s">
        <v>8500</v>
      </c>
      <c r="B1769" t="str">
        <f t="shared" si="109"/>
        <v>Abril</v>
      </c>
      <c r="C1769" s="20" t="s">
        <v>8513</v>
      </c>
      <c r="D1769" t="s">
        <v>1</v>
      </c>
      <c r="E1769" t="s">
        <v>0</v>
      </c>
      <c r="F1769" t="str">
        <f t="shared" si="110"/>
        <v>CCF</v>
      </c>
      <c r="G1769" t="s">
        <v>8232</v>
      </c>
      <c r="H1769" t="s">
        <v>8233</v>
      </c>
      <c r="I1769">
        <v>312</v>
      </c>
      <c r="J1769">
        <v>312</v>
      </c>
      <c r="K1769" t="s">
        <v>114</v>
      </c>
      <c r="L1769" t="str">
        <f t="shared" si="111"/>
        <v>NIT</v>
      </c>
      <c r="M1769" t="str">
        <f t="shared" si="112"/>
        <v>06142709750018</v>
      </c>
      <c r="N1769" t="s">
        <v>115</v>
      </c>
      <c r="O1769">
        <v>0</v>
      </c>
      <c r="P1769">
        <v>0</v>
      </c>
      <c r="Q1769">
        <v>90.16</v>
      </c>
      <c r="R1769">
        <v>11.720800000000001</v>
      </c>
      <c r="S1769">
        <v>0</v>
      </c>
      <c r="T1769">
        <v>0</v>
      </c>
      <c r="U1769">
        <v>101.88079999999999</v>
      </c>
      <c r="W1769" t="s">
        <v>1</v>
      </c>
    </row>
    <row r="1770" spans="1:23">
      <c r="A1770" t="s">
        <v>8500</v>
      </c>
      <c r="B1770" t="str">
        <f t="shared" si="109"/>
        <v>Abril</v>
      </c>
      <c r="C1770" s="20" t="s">
        <v>8513</v>
      </c>
      <c r="D1770" t="s">
        <v>1</v>
      </c>
      <c r="E1770" t="s">
        <v>0</v>
      </c>
      <c r="F1770" t="str">
        <f t="shared" si="110"/>
        <v>CCF</v>
      </c>
      <c r="G1770" t="s">
        <v>8226</v>
      </c>
      <c r="H1770" t="s">
        <v>8227</v>
      </c>
      <c r="I1770">
        <v>3721</v>
      </c>
      <c r="J1770">
        <v>3721</v>
      </c>
      <c r="K1770" t="s">
        <v>130</v>
      </c>
      <c r="L1770" t="str">
        <f t="shared" si="111"/>
        <v>NIT</v>
      </c>
      <c r="M1770" t="str">
        <f t="shared" si="112"/>
        <v>06142601121035</v>
      </c>
      <c r="N1770" t="s">
        <v>131</v>
      </c>
      <c r="O1770">
        <v>0</v>
      </c>
      <c r="P1770">
        <v>0</v>
      </c>
      <c r="Q1770">
        <v>26.22</v>
      </c>
      <c r="R1770">
        <v>3.4085999999999999</v>
      </c>
      <c r="S1770">
        <v>0</v>
      </c>
      <c r="T1770">
        <v>0</v>
      </c>
      <c r="U1770">
        <v>29.628599999999999</v>
      </c>
      <c r="W1770" t="s">
        <v>1</v>
      </c>
    </row>
    <row r="1771" spans="1:23">
      <c r="A1771" t="s">
        <v>8500</v>
      </c>
      <c r="B1771" t="str">
        <f t="shared" si="109"/>
        <v>Abril</v>
      </c>
      <c r="C1771" s="20" t="s">
        <v>8513</v>
      </c>
      <c r="D1771" t="s">
        <v>1</v>
      </c>
      <c r="E1771" t="s">
        <v>0</v>
      </c>
      <c r="F1771" t="str">
        <f t="shared" si="110"/>
        <v>CCF</v>
      </c>
      <c r="G1771" t="s">
        <v>8226</v>
      </c>
      <c r="H1771" t="s">
        <v>8227</v>
      </c>
      <c r="I1771">
        <v>3720</v>
      </c>
      <c r="J1771">
        <v>3720</v>
      </c>
      <c r="K1771" t="s">
        <v>241</v>
      </c>
      <c r="L1771" t="str">
        <f t="shared" si="111"/>
        <v>NIT</v>
      </c>
      <c r="M1771" t="str">
        <f t="shared" si="112"/>
        <v>06021010851016</v>
      </c>
      <c r="N1771" t="s">
        <v>242</v>
      </c>
      <c r="O1771">
        <v>0</v>
      </c>
      <c r="P1771">
        <v>0</v>
      </c>
      <c r="Q1771">
        <v>140.07</v>
      </c>
      <c r="R1771">
        <v>18.209099999999999</v>
      </c>
      <c r="S1771">
        <v>0</v>
      </c>
      <c r="T1771">
        <v>0</v>
      </c>
      <c r="U1771">
        <v>158.2791</v>
      </c>
      <c r="W1771" t="s">
        <v>1</v>
      </c>
    </row>
    <row r="1772" spans="1:23">
      <c r="A1772" t="s">
        <v>8500</v>
      </c>
      <c r="B1772" t="str">
        <f t="shared" si="109"/>
        <v>Abril</v>
      </c>
      <c r="C1772" s="20" t="s">
        <v>8513</v>
      </c>
      <c r="D1772" t="s">
        <v>1</v>
      </c>
      <c r="E1772" t="s">
        <v>0</v>
      </c>
      <c r="F1772" t="str">
        <f t="shared" si="110"/>
        <v>CCF</v>
      </c>
      <c r="G1772" t="s">
        <v>8226</v>
      </c>
      <c r="H1772" t="s">
        <v>8227</v>
      </c>
      <c r="I1772">
        <v>3719</v>
      </c>
      <c r="J1772">
        <v>3719</v>
      </c>
      <c r="K1772" t="s">
        <v>8159</v>
      </c>
      <c r="L1772" t="str">
        <f t="shared" si="111"/>
        <v>NIT</v>
      </c>
      <c r="M1772" t="str">
        <f t="shared" si="112"/>
        <v>06140107211045</v>
      </c>
      <c r="N1772" t="s">
        <v>8162</v>
      </c>
      <c r="O1772">
        <v>0</v>
      </c>
      <c r="P1772">
        <v>0</v>
      </c>
      <c r="Q1772">
        <v>330.12</v>
      </c>
      <c r="R1772">
        <v>42.915600000000005</v>
      </c>
      <c r="S1772">
        <v>0</v>
      </c>
      <c r="T1772">
        <v>0</v>
      </c>
      <c r="U1772">
        <v>373.03559999999999</v>
      </c>
      <c r="W1772" t="s">
        <v>1</v>
      </c>
    </row>
    <row r="1773" spans="1:23">
      <c r="A1773" t="s">
        <v>8500</v>
      </c>
      <c r="B1773" t="str">
        <f t="shared" si="109"/>
        <v>Abril</v>
      </c>
      <c r="C1773" s="20" t="s">
        <v>8513</v>
      </c>
      <c r="D1773" t="s">
        <v>1</v>
      </c>
      <c r="E1773" t="s">
        <v>0</v>
      </c>
      <c r="F1773" t="str">
        <f t="shared" si="110"/>
        <v>CCF</v>
      </c>
      <c r="G1773" t="s">
        <v>8338</v>
      </c>
      <c r="H1773" t="s">
        <v>8339</v>
      </c>
      <c r="I1773">
        <v>133</v>
      </c>
      <c r="J1773">
        <v>133</v>
      </c>
      <c r="K1773" t="s">
        <v>253</v>
      </c>
      <c r="L1773" t="str">
        <f t="shared" si="111"/>
        <v>NIT</v>
      </c>
      <c r="M1773" t="str">
        <f t="shared" si="112"/>
        <v>06141504911068</v>
      </c>
      <c r="N1773" t="s">
        <v>254</v>
      </c>
      <c r="O1773">
        <v>0</v>
      </c>
      <c r="P1773">
        <v>0</v>
      </c>
      <c r="Q1773">
        <v>92.3</v>
      </c>
      <c r="R1773">
        <v>11.999000000000001</v>
      </c>
      <c r="S1773">
        <v>0</v>
      </c>
      <c r="T1773">
        <v>0</v>
      </c>
      <c r="U1773">
        <v>104.29899999999999</v>
      </c>
      <c r="W1773" t="s">
        <v>1</v>
      </c>
    </row>
    <row r="1774" spans="1:23">
      <c r="A1774" t="s">
        <v>8500</v>
      </c>
      <c r="B1774" t="str">
        <f t="shared" si="109"/>
        <v>Abril</v>
      </c>
      <c r="C1774" s="20" t="s">
        <v>8513</v>
      </c>
      <c r="D1774" t="s">
        <v>1</v>
      </c>
      <c r="E1774" t="s">
        <v>0</v>
      </c>
      <c r="F1774" t="str">
        <f t="shared" si="110"/>
        <v>CCF</v>
      </c>
      <c r="G1774" t="s">
        <v>8338</v>
      </c>
      <c r="H1774" t="s">
        <v>8339</v>
      </c>
      <c r="I1774">
        <v>134</v>
      </c>
      <c r="J1774">
        <v>134</v>
      </c>
      <c r="K1774" t="s">
        <v>896</v>
      </c>
      <c r="L1774" t="str">
        <f t="shared" si="111"/>
        <v>NIT</v>
      </c>
      <c r="M1774" t="str">
        <f t="shared" si="112"/>
        <v>06140506171065</v>
      </c>
      <c r="N1774" t="s">
        <v>897</v>
      </c>
      <c r="O1774">
        <v>0</v>
      </c>
      <c r="P1774">
        <v>0</v>
      </c>
      <c r="Q1774">
        <v>99.03</v>
      </c>
      <c r="R1774">
        <v>12.873900000000001</v>
      </c>
      <c r="S1774">
        <v>0</v>
      </c>
      <c r="T1774">
        <v>0</v>
      </c>
      <c r="U1774">
        <v>111.90390000000001</v>
      </c>
      <c r="W1774" t="s">
        <v>1</v>
      </c>
    </row>
    <row r="1775" spans="1:23">
      <c r="A1775" t="s">
        <v>8500</v>
      </c>
      <c r="B1775" t="str">
        <f t="shared" si="109"/>
        <v>Abril</v>
      </c>
      <c r="C1775" s="20" t="s">
        <v>8513</v>
      </c>
      <c r="D1775" t="s">
        <v>1</v>
      </c>
      <c r="E1775" t="s">
        <v>0</v>
      </c>
      <c r="F1775" t="str">
        <f t="shared" si="110"/>
        <v>CCF</v>
      </c>
      <c r="G1775" t="s">
        <v>8338</v>
      </c>
      <c r="H1775" t="s">
        <v>8339</v>
      </c>
      <c r="I1775">
        <v>135</v>
      </c>
      <c r="J1775">
        <v>135</v>
      </c>
      <c r="K1775" t="s">
        <v>1198</v>
      </c>
      <c r="L1775" t="str">
        <f t="shared" si="111"/>
        <v>NIT</v>
      </c>
      <c r="M1775" t="str">
        <f t="shared" si="112"/>
        <v>06170705871048</v>
      </c>
      <c r="N1775" t="s">
        <v>1199</v>
      </c>
      <c r="O1775">
        <v>0</v>
      </c>
      <c r="P1775">
        <v>0</v>
      </c>
      <c r="Q1775">
        <v>255.67</v>
      </c>
      <c r="R1775">
        <v>33.237099999999998</v>
      </c>
      <c r="S1775">
        <v>0</v>
      </c>
      <c r="T1775">
        <v>0</v>
      </c>
      <c r="U1775">
        <v>288.90710000000001</v>
      </c>
      <c r="W1775" t="s">
        <v>1</v>
      </c>
    </row>
    <row r="1776" spans="1:23">
      <c r="A1776" t="s">
        <v>8500</v>
      </c>
      <c r="B1776" t="str">
        <f t="shared" si="109"/>
        <v>Abril</v>
      </c>
      <c r="C1776" s="20" t="s">
        <v>8551</v>
      </c>
      <c r="D1776" t="s">
        <v>1</v>
      </c>
      <c r="E1776" t="s">
        <v>0</v>
      </c>
      <c r="F1776" t="str">
        <f t="shared" si="110"/>
        <v>CCF</v>
      </c>
      <c r="G1776" t="s">
        <v>8338</v>
      </c>
      <c r="H1776" t="s">
        <v>8339</v>
      </c>
      <c r="I1776">
        <v>136</v>
      </c>
      <c r="J1776">
        <v>136</v>
      </c>
      <c r="K1776" t="s">
        <v>175</v>
      </c>
      <c r="L1776" t="str">
        <f t="shared" si="111"/>
        <v>NIT</v>
      </c>
      <c r="M1776" t="str">
        <f t="shared" si="112"/>
        <v>05111312801048</v>
      </c>
      <c r="N1776" t="s">
        <v>176</v>
      </c>
      <c r="O1776">
        <v>0</v>
      </c>
      <c r="P1776">
        <v>0</v>
      </c>
      <c r="Q1776">
        <v>68.14</v>
      </c>
      <c r="R1776">
        <v>8.8582000000000001</v>
      </c>
      <c r="S1776">
        <v>0</v>
      </c>
      <c r="T1776">
        <v>0</v>
      </c>
      <c r="U1776">
        <v>76.998199999999997</v>
      </c>
      <c r="W1776" t="s">
        <v>1</v>
      </c>
    </row>
    <row r="1777" spans="1:23">
      <c r="A1777" t="s">
        <v>8500</v>
      </c>
      <c r="B1777" t="str">
        <f t="shared" si="109"/>
        <v>Abril</v>
      </c>
      <c r="C1777" s="20" t="s">
        <v>8551</v>
      </c>
      <c r="D1777" t="s">
        <v>1</v>
      </c>
      <c r="E1777" t="s">
        <v>0</v>
      </c>
      <c r="F1777" t="str">
        <f t="shared" si="110"/>
        <v>CCF</v>
      </c>
      <c r="G1777" t="s">
        <v>8338</v>
      </c>
      <c r="H1777" t="s">
        <v>8339</v>
      </c>
      <c r="I1777">
        <v>137</v>
      </c>
      <c r="J1777">
        <v>137</v>
      </c>
      <c r="K1777" t="s">
        <v>118</v>
      </c>
      <c r="L1777" t="str">
        <f t="shared" si="111"/>
        <v>NIT</v>
      </c>
      <c r="M1777" t="str">
        <f t="shared" si="112"/>
        <v>06141106071025</v>
      </c>
      <c r="N1777" t="s">
        <v>119</v>
      </c>
      <c r="O1777">
        <v>0</v>
      </c>
      <c r="P1777">
        <v>0</v>
      </c>
      <c r="Q1777">
        <v>102.56</v>
      </c>
      <c r="R1777">
        <v>13.332800000000001</v>
      </c>
      <c r="S1777">
        <v>0</v>
      </c>
      <c r="T1777">
        <v>0</v>
      </c>
      <c r="U1777">
        <v>115.89280000000001</v>
      </c>
      <c r="W1777" t="s">
        <v>1</v>
      </c>
    </row>
    <row r="1778" spans="1:23">
      <c r="A1778" t="s">
        <v>8500</v>
      </c>
      <c r="B1778" t="str">
        <f t="shared" si="109"/>
        <v>Abril</v>
      </c>
      <c r="C1778" s="20" t="s">
        <v>8551</v>
      </c>
      <c r="D1778" t="s">
        <v>1</v>
      </c>
      <c r="E1778" t="s">
        <v>0</v>
      </c>
      <c r="F1778" t="str">
        <f t="shared" si="110"/>
        <v>CCF</v>
      </c>
      <c r="G1778" t="s">
        <v>8338</v>
      </c>
      <c r="H1778" t="s">
        <v>8339</v>
      </c>
      <c r="I1778">
        <v>138</v>
      </c>
      <c r="J1778">
        <v>138</v>
      </c>
      <c r="K1778" t="s">
        <v>118</v>
      </c>
      <c r="L1778" t="str">
        <f t="shared" si="111"/>
        <v>NIT</v>
      </c>
      <c r="M1778" t="str">
        <f t="shared" si="112"/>
        <v>06141106071025</v>
      </c>
      <c r="N1778" t="s">
        <v>119</v>
      </c>
      <c r="O1778">
        <v>0</v>
      </c>
      <c r="P1778">
        <v>0</v>
      </c>
      <c r="Q1778">
        <v>63.76</v>
      </c>
      <c r="R1778">
        <v>8.2888000000000002</v>
      </c>
      <c r="S1778">
        <v>0</v>
      </c>
      <c r="T1778">
        <v>0</v>
      </c>
      <c r="U1778">
        <v>72.0488</v>
      </c>
      <c r="W1778" t="s">
        <v>1</v>
      </c>
    </row>
    <row r="1779" spans="1:23">
      <c r="A1779" t="s">
        <v>8500</v>
      </c>
      <c r="B1779" t="str">
        <f t="shared" si="109"/>
        <v>Abril</v>
      </c>
      <c r="C1779" s="20" t="s">
        <v>8551</v>
      </c>
      <c r="D1779" t="s">
        <v>1</v>
      </c>
      <c r="E1779" t="s">
        <v>0</v>
      </c>
      <c r="F1779" t="str">
        <f t="shared" si="110"/>
        <v>CCF</v>
      </c>
      <c r="G1779" t="s">
        <v>8338</v>
      </c>
      <c r="H1779" t="s">
        <v>8339</v>
      </c>
      <c r="I1779">
        <v>139</v>
      </c>
      <c r="J1779">
        <v>139</v>
      </c>
      <c r="K1779" t="s">
        <v>132</v>
      </c>
      <c r="L1779" t="str">
        <f t="shared" si="111"/>
        <v>NIT</v>
      </c>
      <c r="M1779" t="str">
        <f t="shared" si="112"/>
        <v>06142705111015</v>
      </c>
      <c r="N1779" t="s">
        <v>133</v>
      </c>
      <c r="O1779">
        <v>0</v>
      </c>
      <c r="P1779">
        <v>0</v>
      </c>
      <c r="Q1779">
        <v>531.6</v>
      </c>
      <c r="R1779">
        <v>69.108000000000004</v>
      </c>
      <c r="S1779">
        <v>0</v>
      </c>
      <c r="T1779">
        <v>0</v>
      </c>
      <c r="U1779">
        <v>600.70800000000008</v>
      </c>
      <c r="W1779" t="s">
        <v>1</v>
      </c>
    </row>
    <row r="1780" spans="1:23">
      <c r="A1780" t="s">
        <v>8500</v>
      </c>
      <c r="B1780" t="str">
        <f t="shared" si="109"/>
        <v>Abril</v>
      </c>
      <c r="C1780" s="20" t="s">
        <v>8551</v>
      </c>
      <c r="D1780" t="s">
        <v>1</v>
      </c>
      <c r="E1780" t="s">
        <v>0</v>
      </c>
      <c r="F1780" t="str">
        <f t="shared" si="110"/>
        <v>CCF</v>
      </c>
      <c r="G1780" t="s">
        <v>8338</v>
      </c>
      <c r="H1780" t="s">
        <v>8339</v>
      </c>
      <c r="I1780">
        <v>140</v>
      </c>
      <c r="J1780">
        <v>140</v>
      </c>
      <c r="K1780" t="s">
        <v>8076</v>
      </c>
      <c r="L1780" t="str">
        <f t="shared" si="111"/>
        <v>NIT</v>
      </c>
      <c r="M1780" t="str">
        <f t="shared" si="112"/>
        <v>06140708901030</v>
      </c>
      <c r="N1780" t="s">
        <v>8077</v>
      </c>
      <c r="O1780">
        <v>0</v>
      </c>
      <c r="P1780">
        <v>0</v>
      </c>
      <c r="Q1780">
        <v>165.92</v>
      </c>
      <c r="R1780">
        <v>21.569599999999998</v>
      </c>
      <c r="S1780">
        <v>0</v>
      </c>
      <c r="T1780">
        <v>0</v>
      </c>
      <c r="U1780">
        <v>187.4896</v>
      </c>
      <c r="W1780" t="s">
        <v>1</v>
      </c>
    </row>
    <row r="1781" spans="1:23">
      <c r="A1781" t="s">
        <v>8500</v>
      </c>
      <c r="B1781" t="str">
        <f t="shared" si="109"/>
        <v>Abril</v>
      </c>
      <c r="C1781" s="20" t="s">
        <v>8512</v>
      </c>
      <c r="D1781" t="s">
        <v>1</v>
      </c>
      <c r="E1781" t="s">
        <v>0</v>
      </c>
      <c r="F1781" t="str">
        <f t="shared" si="110"/>
        <v>CCF</v>
      </c>
      <c r="G1781" t="s">
        <v>8338</v>
      </c>
      <c r="H1781" t="s">
        <v>8339</v>
      </c>
      <c r="I1781">
        <v>141</v>
      </c>
      <c r="J1781">
        <v>141</v>
      </c>
      <c r="K1781" t="s">
        <v>118</v>
      </c>
      <c r="L1781" t="str">
        <f t="shared" si="111"/>
        <v>NIT</v>
      </c>
      <c r="M1781" t="str">
        <f t="shared" si="112"/>
        <v>06141106071025</v>
      </c>
      <c r="N1781" t="s">
        <v>119</v>
      </c>
      <c r="O1781">
        <v>0</v>
      </c>
      <c r="P1781">
        <v>0</v>
      </c>
      <c r="Q1781">
        <v>68.37</v>
      </c>
      <c r="R1781">
        <v>8.8881000000000014</v>
      </c>
      <c r="S1781">
        <v>0</v>
      </c>
      <c r="T1781">
        <v>0</v>
      </c>
      <c r="U1781">
        <v>77.258100000000013</v>
      </c>
      <c r="W1781" t="s">
        <v>1</v>
      </c>
    </row>
    <row r="1782" spans="1:23">
      <c r="A1782" t="s">
        <v>8500</v>
      </c>
      <c r="B1782" t="str">
        <f t="shared" si="109"/>
        <v>Abril</v>
      </c>
      <c r="C1782" s="20" t="s">
        <v>8550</v>
      </c>
      <c r="D1782" t="s">
        <v>1</v>
      </c>
      <c r="E1782" t="s">
        <v>0</v>
      </c>
      <c r="F1782" t="str">
        <f t="shared" si="110"/>
        <v>CCF</v>
      </c>
      <c r="G1782" t="s">
        <v>8338</v>
      </c>
      <c r="H1782" t="s">
        <v>8339</v>
      </c>
      <c r="I1782">
        <v>142</v>
      </c>
      <c r="J1782">
        <v>142</v>
      </c>
      <c r="K1782" t="s">
        <v>118</v>
      </c>
      <c r="L1782" t="str">
        <f t="shared" si="111"/>
        <v>NIT</v>
      </c>
      <c r="M1782" t="str">
        <f t="shared" si="112"/>
        <v>06141106071025</v>
      </c>
      <c r="N1782" t="s">
        <v>119</v>
      </c>
      <c r="O1782">
        <v>0</v>
      </c>
      <c r="P1782">
        <v>0</v>
      </c>
      <c r="Q1782">
        <v>68.37</v>
      </c>
      <c r="R1782">
        <v>8.8881000000000014</v>
      </c>
      <c r="S1782">
        <v>0</v>
      </c>
      <c r="T1782">
        <v>0</v>
      </c>
      <c r="U1782">
        <v>77.258100000000013</v>
      </c>
      <c r="W1782" t="s">
        <v>1</v>
      </c>
    </row>
    <row r="1783" spans="1:23">
      <c r="A1783" t="s">
        <v>8500</v>
      </c>
      <c r="B1783" t="str">
        <f t="shared" si="109"/>
        <v>Abril</v>
      </c>
      <c r="C1783" s="20" t="s">
        <v>8550</v>
      </c>
      <c r="D1783" t="s">
        <v>1</v>
      </c>
      <c r="E1783" t="s">
        <v>0</v>
      </c>
      <c r="F1783" t="str">
        <f t="shared" si="110"/>
        <v>CCF</v>
      </c>
      <c r="G1783" t="s">
        <v>8338</v>
      </c>
      <c r="H1783" t="s">
        <v>8339</v>
      </c>
      <c r="I1783">
        <v>143</v>
      </c>
      <c r="J1783">
        <v>143</v>
      </c>
      <c r="K1783" t="s">
        <v>118</v>
      </c>
      <c r="L1783" t="str">
        <f t="shared" si="111"/>
        <v>NIT</v>
      </c>
      <c r="M1783" t="str">
        <f t="shared" si="112"/>
        <v>06141106071025</v>
      </c>
      <c r="N1783" t="s">
        <v>119</v>
      </c>
      <c r="O1783">
        <v>0</v>
      </c>
      <c r="P1783">
        <v>0</v>
      </c>
      <c r="Q1783">
        <v>68.37</v>
      </c>
      <c r="R1783">
        <v>8.8881000000000014</v>
      </c>
      <c r="S1783">
        <v>0</v>
      </c>
      <c r="T1783">
        <v>0</v>
      </c>
      <c r="U1783">
        <v>77.258100000000013</v>
      </c>
      <c r="W1783" t="s">
        <v>1</v>
      </c>
    </row>
    <row r="1784" spans="1:23">
      <c r="A1784" t="s">
        <v>8500</v>
      </c>
      <c r="B1784" t="str">
        <f t="shared" si="109"/>
        <v>Abril</v>
      </c>
      <c r="C1784" s="20" t="s">
        <v>8550</v>
      </c>
      <c r="D1784" t="s">
        <v>1</v>
      </c>
      <c r="E1784" t="s">
        <v>0</v>
      </c>
      <c r="F1784" t="str">
        <f t="shared" si="110"/>
        <v>CCF</v>
      </c>
      <c r="G1784" t="s">
        <v>8338</v>
      </c>
      <c r="H1784" t="s">
        <v>8339</v>
      </c>
      <c r="I1784">
        <v>144</v>
      </c>
      <c r="J1784">
        <v>144</v>
      </c>
      <c r="K1784" t="s">
        <v>1309</v>
      </c>
      <c r="L1784" t="str">
        <f t="shared" si="111"/>
        <v>NIT</v>
      </c>
      <c r="M1784" t="str">
        <f t="shared" si="112"/>
        <v>94112901871011</v>
      </c>
      <c r="N1784" t="s">
        <v>1310</v>
      </c>
      <c r="O1784">
        <v>0</v>
      </c>
      <c r="P1784">
        <v>0</v>
      </c>
      <c r="Q1784">
        <v>75.819999999999993</v>
      </c>
      <c r="R1784">
        <v>9.8566000000000003</v>
      </c>
      <c r="S1784">
        <v>0</v>
      </c>
      <c r="T1784">
        <v>0</v>
      </c>
      <c r="U1784">
        <v>85.676599999999993</v>
      </c>
      <c r="W1784" t="s">
        <v>1</v>
      </c>
    </row>
    <row r="1785" spans="1:23">
      <c r="A1785" t="s">
        <v>8500</v>
      </c>
      <c r="B1785" t="str">
        <f t="shared" si="109"/>
        <v>Abril</v>
      </c>
      <c r="C1785" s="20" t="s">
        <v>8550</v>
      </c>
      <c r="D1785" t="s">
        <v>1</v>
      </c>
      <c r="E1785" t="s">
        <v>0</v>
      </c>
      <c r="F1785" t="str">
        <f t="shared" si="110"/>
        <v>CCF</v>
      </c>
      <c r="G1785" t="s">
        <v>8338</v>
      </c>
      <c r="H1785" t="s">
        <v>8339</v>
      </c>
      <c r="I1785">
        <v>145</v>
      </c>
      <c r="J1785">
        <v>145</v>
      </c>
      <c r="K1785" t="s">
        <v>118</v>
      </c>
      <c r="L1785" t="str">
        <f t="shared" si="111"/>
        <v>NIT</v>
      </c>
      <c r="M1785" t="str">
        <f t="shared" si="112"/>
        <v>06141106071025</v>
      </c>
      <c r="N1785" t="s">
        <v>119</v>
      </c>
      <c r="O1785">
        <v>0</v>
      </c>
      <c r="P1785">
        <v>0</v>
      </c>
      <c r="Q1785">
        <v>666.7</v>
      </c>
      <c r="R1785">
        <v>86.671000000000006</v>
      </c>
      <c r="S1785">
        <v>0</v>
      </c>
      <c r="T1785">
        <v>0</v>
      </c>
      <c r="U1785">
        <v>753.37100000000009</v>
      </c>
      <c r="W1785" t="s">
        <v>1</v>
      </c>
    </row>
    <row r="1786" spans="1:23">
      <c r="A1786" t="s">
        <v>8500</v>
      </c>
      <c r="B1786" t="str">
        <f t="shared" si="109"/>
        <v>Abril</v>
      </c>
      <c r="C1786" s="20" t="s">
        <v>8510</v>
      </c>
      <c r="D1786" t="s">
        <v>1</v>
      </c>
      <c r="E1786" t="s">
        <v>0</v>
      </c>
      <c r="F1786" t="str">
        <f t="shared" si="110"/>
        <v>CCF</v>
      </c>
      <c r="G1786" t="s">
        <v>8338</v>
      </c>
      <c r="H1786" t="s">
        <v>8339</v>
      </c>
      <c r="I1786">
        <v>146</v>
      </c>
      <c r="J1786">
        <v>146</v>
      </c>
      <c r="L1786" t="str">
        <f t="shared" si="111"/>
        <v>DUI</v>
      </c>
      <c r="M1786" t="str">
        <f t="shared" si="112"/>
        <v>011020982</v>
      </c>
      <c r="N1786" t="s">
        <v>8561</v>
      </c>
      <c r="O1786">
        <v>0</v>
      </c>
      <c r="P1786">
        <v>0</v>
      </c>
      <c r="Q1786">
        <v>213.88</v>
      </c>
      <c r="R1786">
        <v>27.804400000000001</v>
      </c>
      <c r="S1786">
        <v>0</v>
      </c>
      <c r="T1786">
        <v>0</v>
      </c>
      <c r="U1786">
        <v>241.68439999999998</v>
      </c>
      <c r="V1786" t="s">
        <v>8560</v>
      </c>
      <c r="W1786" t="s">
        <v>1</v>
      </c>
    </row>
    <row r="1787" spans="1:23">
      <c r="A1787" t="s">
        <v>8500</v>
      </c>
      <c r="B1787" t="str">
        <f t="shared" si="109"/>
        <v>Abril</v>
      </c>
      <c r="C1787" s="20" t="s">
        <v>8510</v>
      </c>
      <c r="D1787" t="s">
        <v>1</v>
      </c>
      <c r="E1787" t="s">
        <v>0</v>
      </c>
      <c r="F1787" t="str">
        <f t="shared" si="110"/>
        <v>CCF</v>
      </c>
      <c r="G1787" t="s">
        <v>8338</v>
      </c>
      <c r="H1787" t="s">
        <v>8339</v>
      </c>
      <c r="I1787">
        <v>147</v>
      </c>
      <c r="J1787">
        <v>147</v>
      </c>
      <c r="K1787" t="s">
        <v>7859</v>
      </c>
      <c r="L1787" t="str">
        <f t="shared" si="111"/>
        <v>NIT</v>
      </c>
      <c r="M1787" t="str">
        <f t="shared" si="112"/>
        <v>06140504211035</v>
      </c>
      <c r="N1787" t="s">
        <v>7860</v>
      </c>
      <c r="O1787">
        <v>0</v>
      </c>
      <c r="P1787">
        <v>0</v>
      </c>
      <c r="Q1787">
        <v>20.5</v>
      </c>
      <c r="R1787">
        <v>2.665</v>
      </c>
      <c r="S1787">
        <v>0</v>
      </c>
      <c r="T1787">
        <v>0</v>
      </c>
      <c r="U1787">
        <v>23.164999999999999</v>
      </c>
      <c r="W1787" t="s">
        <v>1</v>
      </c>
    </row>
    <row r="1788" spans="1:23">
      <c r="A1788" t="s">
        <v>8500</v>
      </c>
      <c r="B1788" t="str">
        <f t="shared" si="109"/>
        <v>Abril</v>
      </c>
      <c r="C1788" s="20" t="s">
        <v>8510</v>
      </c>
      <c r="D1788" t="s">
        <v>1</v>
      </c>
      <c r="E1788" t="s">
        <v>0</v>
      </c>
      <c r="F1788" t="str">
        <f t="shared" si="110"/>
        <v>CCF</v>
      </c>
      <c r="G1788" t="s">
        <v>8338</v>
      </c>
      <c r="H1788" t="s">
        <v>8339</v>
      </c>
      <c r="I1788">
        <v>148</v>
      </c>
      <c r="J1788">
        <v>148</v>
      </c>
      <c r="K1788" t="s">
        <v>512</v>
      </c>
      <c r="L1788" t="str">
        <f t="shared" si="111"/>
        <v>NIT</v>
      </c>
      <c r="M1788" t="str">
        <f t="shared" si="112"/>
        <v>06142703761225</v>
      </c>
      <c r="N1788" t="s">
        <v>513</v>
      </c>
      <c r="O1788">
        <v>0</v>
      </c>
      <c r="P1788">
        <v>0</v>
      </c>
      <c r="Q1788">
        <v>159.4</v>
      </c>
      <c r="R1788">
        <v>20.722000000000001</v>
      </c>
      <c r="S1788">
        <v>0</v>
      </c>
      <c r="T1788">
        <v>0</v>
      </c>
      <c r="U1788">
        <v>180.12200000000001</v>
      </c>
      <c r="W1788" t="s">
        <v>1</v>
      </c>
    </row>
    <row r="1789" spans="1:23">
      <c r="A1789" t="s">
        <v>8500</v>
      </c>
      <c r="B1789" t="str">
        <f t="shared" ref="B1789:B1852" si="113">SUBSTITUTE(A1789,"BRIL","bril")</f>
        <v>Abril</v>
      </c>
      <c r="C1789" s="20" t="s">
        <v>8509</v>
      </c>
      <c r="D1789" t="s">
        <v>1</v>
      </c>
      <c r="E1789" t="s">
        <v>0</v>
      </c>
      <c r="F1789" t="str">
        <f t="shared" si="110"/>
        <v>CCF</v>
      </c>
      <c r="G1789" t="s">
        <v>8338</v>
      </c>
      <c r="H1789" t="s">
        <v>8339</v>
      </c>
      <c r="I1789">
        <v>149</v>
      </c>
      <c r="J1789">
        <v>149</v>
      </c>
      <c r="K1789" t="s">
        <v>8558</v>
      </c>
      <c r="L1789" t="str">
        <f t="shared" si="111"/>
        <v>NIT</v>
      </c>
      <c r="M1789" t="str">
        <f t="shared" si="112"/>
        <v>06143103870014</v>
      </c>
      <c r="N1789" t="s">
        <v>8559</v>
      </c>
      <c r="O1789">
        <v>0</v>
      </c>
      <c r="P1789">
        <v>0</v>
      </c>
      <c r="Q1789">
        <v>265.49</v>
      </c>
      <c r="R1789">
        <v>34.5137</v>
      </c>
      <c r="S1789">
        <v>0</v>
      </c>
      <c r="T1789">
        <v>0</v>
      </c>
      <c r="U1789">
        <v>300.00369999999998</v>
      </c>
      <c r="W1789" t="s">
        <v>1</v>
      </c>
    </row>
    <row r="1790" spans="1:23">
      <c r="A1790" t="s">
        <v>8500</v>
      </c>
      <c r="B1790" t="str">
        <f t="shared" si="113"/>
        <v>Abril</v>
      </c>
      <c r="C1790" s="20" t="s">
        <v>8509</v>
      </c>
      <c r="D1790" t="s">
        <v>1</v>
      </c>
      <c r="E1790" t="s">
        <v>0</v>
      </c>
      <c r="F1790" t="str">
        <f t="shared" si="110"/>
        <v>CCF</v>
      </c>
      <c r="G1790" t="s">
        <v>8338</v>
      </c>
      <c r="H1790" t="s">
        <v>8339</v>
      </c>
      <c r="I1790">
        <v>150</v>
      </c>
      <c r="J1790">
        <v>150</v>
      </c>
      <c r="K1790" t="s">
        <v>118</v>
      </c>
      <c r="L1790" t="str">
        <f t="shared" si="111"/>
        <v>NIT</v>
      </c>
      <c r="M1790" t="str">
        <f t="shared" si="112"/>
        <v>06141106071025</v>
      </c>
      <c r="N1790" t="s">
        <v>119</v>
      </c>
      <c r="O1790">
        <v>0</v>
      </c>
      <c r="P1790">
        <v>0</v>
      </c>
      <c r="Q1790">
        <v>788.13</v>
      </c>
      <c r="R1790">
        <v>102.4569</v>
      </c>
      <c r="S1790">
        <v>0</v>
      </c>
      <c r="T1790">
        <v>0</v>
      </c>
      <c r="U1790">
        <v>890.58690000000001</v>
      </c>
      <c r="W1790" t="s">
        <v>1</v>
      </c>
    </row>
    <row r="1791" spans="1:23">
      <c r="A1791" t="s">
        <v>8500</v>
      </c>
      <c r="B1791" t="str">
        <f t="shared" si="113"/>
        <v>Abril</v>
      </c>
      <c r="C1791" s="20" t="s">
        <v>8508</v>
      </c>
      <c r="D1791" t="s">
        <v>1</v>
      </c>
      <c r="E1791" t="s">
        <v>0</v>
      </c>
      <c r="F1791" t="str">
        <f t="shared" si="110"/>
        <v>CCF</v>
      </c>
      <c r="G1791" t="s">
        <v>8338</v>
      </c>
      <c r="H1791" t="s">
        <v>8339</v>
      </c>
      <c r="I1791">
        <v>151</v>
      </c>
      <c r="J1791">
        <v>151</v>
      </c>
      <c r="K1791" t="s">
        <v>1165</v>
      </c>
      <c r="L1791" t="str">
        <f t="shared" si="111"/>
        <v>NIT</v>
      </c>
      <c r="M1791" t="str">
        <f t="shared" si="112"/>
        <v>06141110051055</v>
      </c>
      <c r="N1791" t="s">
        <v>1166</v>
      </c>
      <c r="O1791">
        <v>0</v>
      </c>
      <c r="P1791">
        <v>0</v>
      </c>
      <c r="Q1791">
        <v>62.83</v>
      </c>
      <c r="R1791">
        <v>8.1678999999999995</v>
      </c>
      <c r="S1791">
        <v>0</v>
      </c>
      <c r="T1791">
        <v>0</v>
      </c>
      <c r="U1791">
        <v>70.997900000000001</v>
      </c>
      <c r="W1791" t="s">
        <v>1</v>
      </c>
    </row>
    <row r="1792" spans="1:23">
      <c r="A1792" t="s">
        <v>8500</v>
      </c>
      <c r="B1792" t="str">
        <f t="shared" si="113"/>
        <v>Abril</v>
      </c>
      <c r="C1792" s="20" t="s">
        <v>8508</v>
      </c>
      <c r="D1792" t="s">
        <v>1</v>
      </c>
      <c r="E1792" t="s">
        <v>0</v>
      </c>
      <c r="F1792" t="str">
        <f t="shared" si="110"/>
        <v>CCF</v>
      </c>
      <c r="G1792" t="s">
        <v>8338</v>
      </c>
      <c r="H1792" t="s">
        <v>8339</v>
      </c>
      <c r="I1792">
        <v>153</v>
      </c>
      <c r="J1792">
        <v>153</v>
      </c>
      <c r="K1792" t="s">
        <v>118</v>
      </c>
      <c r="L1792" t="str">
        <f t="shared" si="111"/>
        <v>NIT</v>
      </c>
      <c r="M1792" t="str">
        <f t="shared" si="112"/>
        <v>06141106071025</v>
      </c>
      <c r="N1792" t="s">
        <v>119</v>
      </c>
      <c r="O1792">
        <v>0</v>
      </c>
      <c r="P1792">
        <v>0</v>
      </c>
      <c r="Q1792">
        <v>34.19</v>
      </c>
      <c r="R1792">
        <v>4.4447000000000001</v>
      </c>
      <c r="S1792">
        <v>0</v>
      </c>
      <c r="T1792">
        <v>0</v>
      </c>
      <c r="U1792">
        <v>38.634699999999995</v>
      </c>
      <c r="W1792" t="s">
        <v>1</v>
      </c>
    </row>
    <row r="1793" spans="1:23">
      <c r="A1793" t="s">
        <v>8500</v>
      </c>
      <c r="B1793" t="str">
        <f t="shared" si="113"/>
        <v>Abril</v>
      </c>
      <c r="C1793" s="20" t="s">
        <v>8507</v>
      </c>
      <c r="D1793" t="s">
        <v>1</v>
      </c>
      <c r="E1793" t="s">
        <v>0</v>
      </c>
      <c r="F1793" t="str">
        <f t="shared" si="110"/>
        <v>CCF</v>
      </c>
      <c r="G1793" t="s">
        <v>8338</v>
      </c>
      <c r="H1793" t="s">
        <v>8339</v>
      </c>
      <c r="I1793">
        <v>154</v>
      </c>
      <c r="J1793">
        <v>154</v>
      </c>
      <c r="K1793" t="s">
        <v>501</v>
      </c>
      <c r="L1793" t="str">
        <f t="shared" si="111"/>
        <v>NIT</v>
      </c>
      <c r="M1793" t="str">
        <f t="shared" si="112"/>
        <v>06143105181040</v>
      </c>
      <c r="N1793" t="s">
        <v>502</v>
      </c>
      <c r="O1793">
        <v>0</v>
      </c>
      <c r="P1793">
        <v>0</v>
      </c>
      <c r="Q1793">
        <v>599</v>
      </c>
      <c r="R1793">
        <v>77.87</v>
      </c>
      <c r="S1793">
        <v>0</v>
      </c>
      <c r="T1793">
        <v>0</v>
      </c>
      <c r="U1793">
        <v>676.87</v>
      </c>
      <c r="W1793" t="s">
        <v>1</v>
      </c>
    </row>
    <row r="1794" spans="1:23">
      <c r="A1794" t="s">
        <v>8500</v>
      </c>
      <c r="B1794" t="str">
        <f t="shared" si="113"/>
        <v>Abril</v>
      </c>
      <c r="C1794" s="20" t="s">
        <v>8507</v>
      </c>
      <c r="D1794" t="s">
        <v>1</v>
      </c>
      <c r="E1794" t="s">
        <v>0</v>
      </c>
      <c r="F1794" t="str">
        <f t="shared" si="110"/>
        <v>CCF</v>
      </c>
      <c r="G1794" t="s">
        <v>8338</v>
      </c>
      <c r="H1794" t="s">
        <v>8339</v>
      </c>
      <c r="I1794">
        <v>155</v>
      </c>
      <c r="J1794">
        <v>155</v>
      </c>
      <c r="K1794" t="s">
        <v>118</v>
      </c>
      <c r="L1794" t="str">
        <f t="shared" si="111"/>
        <v>NIT</v>
      </c>
      <c r="M1794" t="str">
        <f t="shared" si="112"/>
        <v>06141106071025</v>
      </c>
      <c r="N1794" t="s">
        <v>119</v>
      </c>
      <c r="O1794">
        <v>0</v>
      </c>
      <c r="P1794">
        <v>0</v>
      </c>
      <c r="Q1794">
        <v>34.19</v>
      </c>
      <c r="R1794">
        <v>4.4447000000000001</v>
      </c>
      <c r="S1794">
        <v>0</v>
      </c>
      <c r="T1794">
        <v>0</v>
      </c>
      <c r="U1794">
        <v>38.634699999999995</v>
      </c>
      <c r="W1794" t="s">
        <v>1</v>
      </c>
    </row>
    <row r="1795" spans="1:23">
      <c r="A1795" t="s">
        <v>8500</v>
      </c>
      <c r="B1795" t="str">
        <f t="shared" si="113"/>
        <v>Abril</v>
      </c>
      <c r="C1795" s="20" t="s">
        <v>8507</v>
      </c>
      <c r="D1795" t="s">
        <v>1</v>
      </c>
      <c r="E1795" t="s">
        <v>0</v>
      </c>
      <c r="F1795" t="str">
        <f t="shared" ref="F1795:F1858" si="114">IF(E1795="05","Nota de crédito","CCF")</f>
        <v>CCF</v>
      </c>
      <c r="G1795" t="s">
        <v>8338</v>
      </c>
      <c r="H1795" t="s">
        <v>8339</v>
      </c>
      <c r="I1795">
        <v>156</v>
      </c>
      <c r="J1795">
        <v>156</v>
      </c>
      <c r="K1795" t="s">
        <v>118</v>
      </c>
      <c r="L1795" t="str">
        <f t="shared" ref="L1795:L1858" si="115">IF(K1795=0,"DUI","NIT")</f>
        <v>NIT</v>
      </c>
      <c r="M1795" t="str">
        <f t="shared" ref="M1795:M1858" si="116">IF(K1795=0,V1795,K1795)</f>
        <v>06141106071025</v>
      </c>
      <c r="N1795" t="s">
        <v>119</v>
      </c>
      <c r="O1795">
        <v>0</v>
      </c>
      <c r="P1795">
        <v>0</v>
      </c>
      <c r="Q1795">
        <v>41.84</v>
      </c>
      <c r="R1795">
        <v>5.4392000000000005</v>
      </c>
      <c r="S1795">
        <v>0</v>
      </c>
      <c r="T1795">
        <v>0</v>
      </c>
      <c r="U1795">
        <v>47.279200000000003</v>
      </c>
      <c r="W1795" t="s">
        <v>1</v>
      </c>
    </row>
    <row r="1796" spans="1:23">
      <c r="A1796" t="s">
        <v>8500</v>
      </c>
      <c r="B1796" t="str">
        <f t="shared" si="113"/>
        <v>Abril</v>
      </c>
      <c r="C1796" s="20" t="s">
        <v>8507</v>
      </c>
      <c r="D1796" t="s">
        <v>1</v>
      </c>
      <c r="E1796" t="s">
        <v>0</v>
      </c>
      <c r="F1796" t="str">
        <f t="shared" si="114"/>
        <v>CCF</v>
      </c>
      <c r="G1796" t="s">
        <v>8338</v>
      </c>
      <c r="H1796" t="s">
        <v>8339</v>
      </c>
      <c r="I1796">
        <v>157</v>
      </c>
      <c r="J1796">
        <v>157</v>
      </c>
      <c r="K1796" t="s">
        <v>1305</v>
      </c>
      <c r="L1796" t="str">
        <f t="shared" si="115"/>
        <v>NIT</v>
      </c>
      <c r="M1796" t="str">
        <f t="shared" si="116"/>
        <v>06141010141030</v>
      </c>
      <c r="N1796" t="s">
        <v>1306</v>
      </c>
      <c r="O1796">
        <v>0</v>
      </c>
      <c r="P1796">
        <v>0</v>
      </c>
      <c r="Q1796">
        <v>68.14</v>
      </c>
      <c r="R1796">
        <v>8.8582000000000001</v>
      </c>
      <c r="S1796">
        <v>0</v>
      </c>
      <c r="T1796">
        <v>0</v>
      </c>
      <c r="U1796">
        <v>76.998199999999997</v>
      </c>
      <c r="W1796" t="s">
        <v>1</v>
      </c>
    </row>
    <row r="1797" spans="1:23">
      <c r="A1797" t="s">
        <v>8500</v>
      </c>
      <c r="B1797" t="str">
        <f t="shared" si="113"/>
        <v>Abril</v>
      </c>
      <c r="C1797" s="20" t="s">
        <v>8507</v>
      </c>
      <c r="D1797" t="s">
        <v>1</v>
      </c>
      <c r="E1797" t="s">
        <v>0</v>
      </c>
      <c r="F1797" t="str">
        <f t="shared" si="114"/>
        <v>CCF</v>
      </c>
      <c r="G1797" t="s">
        <v>8338</v>
      </c>
      <c r="H1797" t="s">
        <v>8339</v>
      </c>
      <c r="I1797">
        <v>158</v>
      </c>
      <c r="J1797">
        <v>158</v>
      </c>
      <c r="K1797" t="s">
        <v>118</v>
      </c>
      <c r="L1797" t="str">
        <f t="shared" si="115"/>
        <v>NIT</v>
      </c>
      <c r="M1797" t="str">
        <f t="shared" si="116"/>
        <v>06141106071025</v>
      </c>
      <c r="N1797" t="s">
        <v>119</v>
      </c>
      <c r="O1797">
        <v>0</v>
      </c>
      <c r="P1797">
        <v>0</v>
      </c>
      <c r="Q1797">
        <v>136.74</v>
      </c>
      <c r="R1797">
        <v>17.776200000000003</v>
      </c>
      <c r="S1797">
        <v>0</v>
      </c>
      <c r="T1797">
        <v>0</v>
      </c>
      <c r="U1797">
        <v>154.51620000000003</v>
      </c>
      <c r="W1797" t="s">
        <v>1</v>
      </c>
    </row>
    <row r="1798" spans="1:23">
      <c r="A1798" t="s">
        <v>8500</v>
      </c>
      <c r="B1798" t="str">
        <f t="shared" si="113"/>
        <v>Abril</v>
      </c>
      <c r="C1798" s="20" t="s">
        <v>8507</v>
      </c>
      <c r="D1798" t="s">
        <v>1</v>
      </c>
      <c r="E1798" t="s">
        <v>0</v>
      </c>
      <c r="F1798" t="str">
        <f t="shared" si="114"/>
        <v>CCF</v>
      </c>
      <c r="G1798" t="s">
        <v>8338</v>
      </c>
      <c r="H1798" t="s">
        <v>8339</v>
      </c>
      <c r="I1798">
        <v>159</v>
      </c>
      <c r="J1798">
        <v>159</v>
      </c>
      <c r="K1798" t="s">
        <v>118</v>
      </c>
      <c r="L1798" t="str">
        <f t="shared" si="115"/>
        <v>NIT</v>
      </c>
      <c r="M1798" t="str">
        <f t="shared" si="116"/>
        <v>06141106071025</v>
      </c>
      <c r="N1798" t="s">
        <v>119</v>
      </c>
      <c r="O1798">
        <v>0</v>
      </c>
      <c r="P1798">
        <v>0</v>
      </c>
      <c r="Q1798">
        <v>170.93</v>
      </c>
      <c r="R1798">
        <v>22.2209</v>
      </c>
      <c r="S1798">
        <v>0</v>
      </c>
      <c r="T1798">
        <v>0</v>
      </c>
      <c r="U1798">
        <v>193.15090000000001</v>
      </c>
      <c r="W1798" t="s">
        <v>1</v>
      </c>
    </row>
    <row r="1799" spans="1:23">
      <c r="A1799" t="s">
        <v>8500</v>
      </c>
      <c r="B1799" t="str">
        <f t="shared" si="113"/>
        <v>Abril</v>
      </c>
      <c r="C1799" s="20" t="s">
        <v>8507</v>
      </c>
      <c r="D1799" t="s">
        <v>1</v>
      </c>
      <c r="E1799" t="s">
        <v>0</v>
      </c>
      <c r="F1799" t="str">
        <f t="shared" si="114"/>
        <v>CCF</v>
      </c>
      <c r="G1799" t="s">
        <v>8338</v>
      </c>
      <c r="H1799" t="s">
        <v>8339</v>
      </c>
      <c r="I1799">
        <v>160</v>
      </c>
      <c r="J1799">
        <v>160</v>
      </c>
      <c r="K1799" t="s">
        <v>118</v>
      </c>
      <c r="L1799" t="str">
        <f t="shared" si="115"/>
        <v>NIT</v>
      </c>
      <c r="M1799" t="str">
        <f t="shared" si="116"/>
        <v>06141106071025</v>
      </c>
      <c r="N1799" t="s">
        <v>119</v>
      </c>
      <c r="O1799">
        <v>0</v>
      </c>
      <c r="P1799">
        <v>0</v>
      </c>
      <c r="Q1799">
        <v>162.66</v>
      </c>
      <c r="R1799">
        <v>21.145800000000001</v>
      </c>
      <c r="S1799">
        <v>0</v>
      </c>
      <c r="T1799">
        <v>0</v>
      </c>
      <c r="U1799">
        <v>183.8058</v>
      </c>
      <c r="W1799" t="s">
        <v>1</v>
      </c>
    </row>
    <row r="1800" spans="1:23">
      <c r="A1800" t="s">
        <v>8500</v>
      </c>
      <c r="B1800" t="str">
        <f t="shared" si="113"/>
        <v>Abril</v>
      </c>
      <c r="C1800" s="20" t="s">
        <v>8506</v>
      </c>
      <c r="D1800" t="s">
        <v>1</v>
      </c>
      <c r="E1800" t="s">
        <v>0</v>
      </c>
      <c r="F1800" t="str">
        <f t="shared" si="114"/>
        <v>CCF</v>
      </c>
      <c r="G1800" t="s">
        <v>8338</v>
      </c>
      <c r="H1800" t="s">
        <v>8339</v>
      </c>
      <c r="I1800">
        <v>162</v>
      </c>
      <c r="J1800">
        <v>162</v>
      </c>
      <c r="K1800" t="s">
        <v>1066</v>
      </c>
      <c r="L1800" t="str">
        <f t="shared" si="115"/>
        <v>NIT</v>
      </c>
      <c r="M1800" t="str">
        <f t="shared" si="116"/>
        <v>06190912650013</v>
      </c>
      <c r="N1800" t="s">
        <v>1067</v>
      </c>
      <c r="O1800">
        <v>0</v>
      </c>
      <c r="P1800">
        <v>0</v>
      </c>
      <c r="Q1800">
        <v>71.95</v>
      </c>
      <c r="R1800">
        <v>9.3535000000000004</v>
      </c>
      <c r="S1800">
        <v>0</v>
      </c>
      <c r="T1800">
        <v>0</v>
      </c>
      <c r="U1800">
        <v>81.3035</v>
      </c>
      <c r="W1800" t="s">
        <v>1</v>
      </c>
    </row>
    <row r="1801" spans="1:23">
      <c r="A1801" t="s">
        <v>8500</v>
      </c>
      <c r="B1801" t="str">
        <f t="shared" si="113"/>
        <v>Abril</v>
      </c>
      <c r="C1801" s="20" t="s">
        <v>8506</v>
      </c>
      <c r="D1801" t="s">
        <v>1</v>
      </c>
      <c r="E1801" t="s">
        <v>0</v>
      </c>
      <c r="F1801" t="str">
        <f t="shared" si="114"/>
        <v>CCF</v>
      </c>
      <c r="G1801" t="s">
        <v>8338</v>
      </c>
      <c r="H1801" t="s">
        <v>8339</v>
      </c>
      <c r="I1801">
        <v>164</v>
      </c>
      <c r="J1801">
        <v>164</v>
      </c>
      <c r="K1801" t="s">
        <v>144</v>
      </c>
      <c r="L1801" t="str">
        <f t="shared" si="115"/>
        <v>NIT</v>
      </c>
      <c r="M1801" t="str">
        <f t="shared" si="116"/>
        <v>06140809620081</v>
      </c>
      <c r="N1801" t="s">
        <v>145</v>
      </c>
      <c r="O1801">
        <v>0</v>
      </c>
      <c r="P1801">
        <v>0</v>
      </c>
      <c r="Q1801">
        <v>108.59</v>
      </c>
      <c r="R1801">
        <v>14.116700000000002</v>
      </c>
      <c r="S1801">
        <v>0</v>
      </c>
      <c r="T1801">
        <v>0</v>
      </c>
      <c r="U1801">
        <v>122.70670000000001</v>
      </c>
      <c r="W1801" t="s">
        <v>1</v>
      </c>
    </row>
    <row r="1802" spans="1:23">
      <c r="A1802" t="s">
        <v>8500</v>
      </c>
      <c r="B1802" t="str">
        <f t="shared" si="113"/>
        <v>Abril</v>
      </c>
      <c r="C1802" s="20" t="s">
        <v>8506</v>
      </c>
      <c r="D1802" t="s">
        <v>1</v>
      </c>
      <c r="E1802" t="s">
        <v>0</v>
      </c>
      <c r="F1802" t="str">
        <f t="shared" si="114"/>
        <v>CCF</v>
      </c>
      <c r="G1802" t="s">
        <v>8338</v>
      </c>
      <c r="H1802" t="s">
        <v>8339</v>
      </c>
      <c r="I1802">
        <v>165</v>
      </c>
      <c r="J1802">
        <v>165</v>
      </c>
      <c r="K1802" t="s">
        <v>118</v>
      </c>
      <c r="L1802" t="str">
        <f t="shared" si="115"/>
        <v>NIT</v>
      </c>
      <c r="M1802" t="str">
        <f t="shared" si="116"/>
        <v>06141106071025</v>
      </c>
      <c r="N1802" t="s">
        <v>119</v>
      </c>
      <c r="O1802">
        <v>0</v>
      </c>
      <c r="P1802">
        <v>0</v>
      </c>
      <c r="Q1802">
        <v>541.95000000000005</v>
      </c>
      <c r="R1802">
        <v>70.453500000000005</v>
      </c>
      <c r="S1802">
        <v>0</v>
      </c>
      <c r="T1802">
        <v>0</v>
      </c>
      <c r="U1802">
        <v>612.40350000000001</v>
      </c>
      <c r="W1802" t="s">
        <v>1</v>
      </c>
    </row>
    <row r="1803" spans="1:23">
      <c r="A1803" t="s">
        <v>8500</v>
      </c>
      <c r="B1803" t="str">
        <f t="shared" si="113"/>
        <v>Abril</v>
      </c>
      <c r="C1803" s="20" t="s">
        <v>8502</v>
      </c>
      <c r="D1803" t="s">
        <v>1</v>
      </c>
      <c r="E1803" t="s">
        <v>0</v>
      </c>
      <c r="F1803" t="str">
        <f t="shared" si="114"/>
        <v>CCF</v>
      </c>
      <c r="G1803" t="s">
        <v>8338</v>
      </c>
      <c r="H1803" t="s">
        <v>8339</v>
      </c>
      <c r="I1803">
        <v>166</v>
      </c>
      <c r="J1803">
        <v>166</v>
      </c>
      <c r="K1803" t="s">
        <v>512</v>
      </c>
      <c r="L1803" t="str">
        <f t="shared" si="115"/>
        <v>NIT</v>
      </c>
      <c r="M1803" t="str">
        <f t="shared" si="116"/>
        <v>06142703761225</v>
      </c>
      <c r="N1803" t="s">
        <v>513</v>
      </c>
      <c r="O1803">
        <v>0</v>
      </c>
      <c r="P1803">
        <v>0</v>
      </c>
      <c r="Q1803">
        <v>456.05</v>
      </c>
      <c r="R1803">
        <v>59.286500000000004</v>
      </c>
      <c r="S1803">
        <v>0</v>
      </c>
      <c r="T1803">
        <v>0</v>
      </c>
      <c r="U1803">
        <v>515.3365</v>
      </c>
      <c r="W1803" t="s">
        <v>1</v>
      </c>
    </row>
    <row r="1804" spans="1:23">
      <c r="A1804" t="s">
        <v>8500</v>
      </c>
      <c r="B1804" t="str">
        <f t="shared" si="113"/>
        <v>Abril</v>
      </c>
      <c r="C1804" s="20" t="s">
        <v>8502</v>
      </c>
      <c r="D1804" t="s">
        <v>1</v>
      </c>
      <c r="E1804" t="s">
        <v>0</v>
      </c>
      <c r="F1804" t="str">
        <f t="shared" si="114"/>
        <v>CCF</v>
      </c>
      <c r="G1804" t="s">
        <v>8338</v>
      </c>
      <c r="H1804" t="s">
        <v>8339</v>
      </c>
      <c r="I1804">
        <v>167</v>
      </c>
      <c r="J1804">
        <v>167</v>
      </c>
      <c r="K1804" t="s">
        <v>8424</v>
      </c>
      <c r="L1804" t="str">
        <f t="shared" si="115"/>
        <v>NIT</v>
      </c>
      <c r="M1804" t="str">
        <f t="shared" si="116"/>
        <v>10102606211010</v>
      </c>
      <c r="N1804" t="s">
        <v>8425</v>
      </c>
      <c r="O1804">
        <v>0</v>
      </c>
      <c r="P1804">
        <v>0</v>
      </c>
      <c r="Q1804">
        <v>51.21</v>
      </c>
      <c r="R1804">
        <v>6.6573000000000002</v>
      </c>
      <c r="S1804">
        <v>0</v>
      </c>
      <c r="T1804">
        <v>0</v>
      </c>
      <c r="U1804">
        <v>57.8673</v>
      </c>
      <c r="W1804" t="s">
        <v>1</v>
      </c>
    </row>
    <row r="1805" spans="1:23">
      <c r="A1805" t="s">
        <v>8500</v>
      </c>
      <c r="B1805" t="str">
        <f t="shared" si="113"/>
        <v>Abril</v>
      </c>
      <c r="C1805" s="20" t="s">
        <v>8502</v>
      </c>
      <c r="D1805" t="s">
        <v>1</v>
      </c>
      <c r="E1805" t="s">
        <v>0</v>
      </c>
      <c r="F1805" t="str">
        <f t="shared" si="114"/>
        <v>CCF</v>
      </c>
      <c r="G1805" t="s">
        <v>8338</v>
      </c>
      <c r="H1805" t="s">
        <v>8339</v>
      </c>
      <c r="I1805">
        <v>168</v>
      </c>
      <c r="J1805">
        <v>168</v>
      </c>
      <c r="K1805" t="s">
        <v>7877</v>
      </c>
      <c r="L1805" t="str">
        <f t="shared" si="115"/>
        <v>NIT</v>
      </c>
      <c r="M1805" t="str">
        <f t="shared" si="116"/>
        <v>08193110771012</v>
      </c>
      <c r="N1805" t="s">
        <v>7878</v>
      </c>
      <c r="O1805">
        <v>0</v>
      </c>
      <c r="P1805">
        <v>0</v>
      </c>
      <c r="Q1805">
        <v>328.01</v>
      </c>
      <c r="R1805">
        <v>42.641300000000001</v>
      </c>
      <c r="S1805">
        <v>0</v>
      </c>
      <c r="T1805">
        <v>0</v>
      </c>
      <c r="U1805">
        <v>370.65129999999999</v>
      </c>
      <c r="W1805" t="s">
        <v>1</v>
      </c>
    </row>
    <row r="1806" spans="1:23">
      <c r="A1806" t="s">
        <v>8500</v>
      </c>
      <c r="B1806" t="str">
        <f t="shared" si="113"/>
        <v>Abril</v>
      </c>
      <c r="C1806" s="20" t="s">
        <v>8502</v>
      </c>
      <c r="D1806" t="s">
        <v>1</v>
      </c>
      <c r="E1806" t="s">
        <v>0</v>
      </c>
      <c r="F1806" t="str">
        <f t="shared" si="114"/>
        <v>CCF</v>
      </c>
      <c r="G1806" t="s">
        <v>8338</v>
      </c>
      <c r="H1806" t="s">
        <v>8339</v>
      </c>
      <c r="I1806">
        <v>169</v>
      </c>
      <c r="J1806">
        <v>169</v>
      </c>
      <c r="K1806" t="s">
        <v>205</v>
      </c>
      <c r="L1806" t="str">
        <f t="shared" si="115"/>
        <v>NIT</v>
      </c>
      <c r="M1806" t="str">
        <f t="shared" si="116"/>
        <v>06141504041012</v>
      </c>
      <c r="N1806" t="s">
        <v>206</v>
      </c>
      <c r="O1806">
        <v>0</v>
      </c>
      <c r="P1806">
        <v>0</v>
      </c>
      <c r="Q1806">
        <v>341.86</v>
      </c>
      <c r="R1806">
        <v>44.441800000000001</v>
      </c>
      <c r="S1806">
        <v>0</v>
      </c>
      <c r="T1806">
        <v>0</v>
      </c>
      <c r="U1806">
        <v>386.30180000000001</v>
      </c>
      <c r="W1806" t="s">
        <v>1</v>
      </c>
    </row>
    <row r="1807" spans="1:23">
      <c r="A1807" t="s">
        <v>8500</v>
      </c>
      <c r="B1807" t="str">
        <f t="shared" si="113"/>
        <v>Abril</v>
      </c>
      <c r="C1807" s="20" t="s">
        <v>8502</v>
      </c>
      <c r="D1807" t="s">
        <v>1</v>
      </c>
      <c r="E1807" t="s">
        <v>0</v>
      </c>
      <c r="F1807" t="str">
        <f t="shared" si="114"/>
        <v>CCF</v>
      </c>
      <c r="G1807" t="s">
        <v>8338</v>
      </c>
      <c r="H1807" t="s">
        <v>8339</v>
      </c>
      <c r="I1807">
        <v>170</v>
      </c>
      <c r="J1807">
        <v>170</v>
      </c>
      <c r="K1807" t="s">
        <v>130</v>
      </c>
      <c r="L1807" t="str">
        <f t="shared" si="115"/>
        <v>NIT</v>
      </c>
      <c r="M1807" t="str">
        <f t="shared" si="116"/>
        <v>06142601121035</v>
      </c>
      <c r="N1807" t="s">
        <v>131</v>
      </c>
      <c r="O1807">
        <v>0</v>
      </c>
      <c r="P1807">
        <v>0</v>
      </c>
      <c r="Q1807">
        <v>460.8</v>
      </c>
      <c r="R1807">
        <v>59.904000000000003</v>
      </c>
      <c r="S1807">
        <v>0</v>
      </c>
      <c r="T1807">
        <v>0</v>
      </c>
      <c r="U1807">
        <v>520.70400000000006</v>
      </c>
      <c r="W1807" t="s">
        <v>1</v>
      </c>
    </row>
    <row r="1808" spans="1:23">
      <c r="A1808" t="s">
        <v>8500</v>
      </c>
      <c r="B1808" t="str">
        <f t="shared" si="113"/>
        <v>Abril</v>
      </c>
      <c r="C1808" s="20" t="s">
        <v>8502</v>
      </c>
      <c r="D1808" t="s">
        <v>1</v>
      </c>
      <c r="E1808" t="s">
        <v>0</v>
      </c>
      <c r="F1808" t="str">
        <f t="shared" si="114"/>
        <v>CCF</v>
      </c>
      <c r="G1808" t="s">
        <v>8338</v>
      </c>
      <c r="H1808" t="s">
        <v>8339</v>
      </c>
      <c r="I1808">
        <v>171</v>
      </c>
      <c r="J1808">
        <v>171</v>
      </c>
      <c r="K1808" t="s">
        <v>118</v>
      </c>
      <c r="L1808" t="str">
        <f t="shared" si="115"/>
        <v>NIT</v>
      </c>
      <c r="M1808" t="str">
        <f t="shared" si="116"/>
        <v>06141106071025</v>
      </c>
      <c r="N1808" t="s">
        <v>119</v>
      </c>
      <c r="O1808">
        <v>0</v>
      </c>
      <c r="P1808">
        <v>0</v>
      </c>
      <c r="Q1808">
        <v>102.56</v>
      </c>
      <c r="R1808">
        <v>13.332800000000001</v>
      </c>
      <c r="S1808">
        <v>0</v>
      </c>
      <c r="T1808">
        <v>0</v>
      </c>
      <c r="U1808">
        <v>115.89280000000001</v>
      </c>
      <c r="W1808" t="s">
        <v>1</v>
      </c>
    </row>
    <row r="1809" spans="1:23">
      <c r="A1809" t="s">
        <v>8500</v>
      </c>
      <c r="B1809" t="str">
        <f t="shared" si="113"/>
        <v>Abril</v>
      </c>
      <c r="C1809" s="20" t="s">
        <v>8502</v>
      </c>
      <c r="D1809" t="s">
        <v>1</v>
      </c>
      <c r="E1809" t="s">
        <v>0</v>
      </c>
      <c r="F1809" t="str">
        <f t="shared" si="114"/>
        <v>CCF</v>
      </c>
      <c r="G1809" t="s">
        <v>8338</v>
      </c>
      <c r="H1809" t="s">
        <v>8339</v>
      </c>
      <c r="I1809">
        <v>172</v>
      </c>
      <c r="J1809">
        <v>172</v>
      </c>
      <c r="K1809" t="s">
        <v>118</v>
      </c>
      <c r="L1809" t="str">
        <f t="shared" si="115"/>
        <v>NIT</v>
      </c>
      <c r="M1809" t="str">
        <f t="shared" si="116"/>
        <v>06141106071025</v>
      </c>
      <c r="N1809" t="s">
        <v>119</v>
      </c>
      <c r="O1809">
        <v>0</v>
      </c>
      <c r="P1809">
        <v>0</v>
      </c>
      <c r="Q1809">
        <v>28.18</v>
      </c>
      <c r="R1809">
        <v>3.6634000000000002</v>
      </c>
      <c r="S1809">
        <v>0</v>
      </c>
      <c r="T1809">
        <v>0</v>
      </c>
      <c r="U1809">
        <v>31.843399999999999</v>
      </c>
      <c r="W1809" t="s">
        <v>1</v>
      </c>
    </row>
    <row r="1810" spans="1:23">
      <c r="A1810" t="s">
        <v>8500</v>
      </c>
      <c r="B1810" t="str">
        <f t="shared" si="113"/>
        <v>Abril</v>
      </c>
      <c r="C1810" s="20" t="s">
        <v>8502</v>
      </c>
      <c r="D1810" t="s">
        <v>1</v>
      </c>
      <c r="E1810" t="s">
        <v>0</v>
      </c>
      <c r="F1810" t="str">
        <f t="shared" si="114"/>
        <v>CCF</v>
      </c>
      <c r="G1810" t="s">
        <v>8338</v>
      </c>
      <c r="H1810" t="s">
        <v>8339</v>
      </c>
      <c r="I1810">
        <v>173</v>
      </c>
      <c r="J1810">
        <v>173</v>
      </c>
      <c r="K1810" t="s">
        <v>806</v>
      </c>
      <c r="L1810" t="str">
        <f t="shared" si="115"/>
        <v>NIT</v>
      </c>
      <c r="M1810" t="str">
        <f t="shared" si="116"/>
        <v>06143010031041</v>
      </c>
      <c r="N1810" t="s">
        <v>807</v>
      </c>
      <c r="O1810">
        <v>0</v>
      </c>
      <c r="P1810">
        <v>0</v>
      </c>
      <c r="Q1810">
        <v>504.43</v>
      </c>
      <c r="R1810">
        <v>65.575900000000004</v>
      </c>
      <c r="S1810">
        <v>0</v>
      </c>
      <c r="T1810">
        <v>0</v>
      </c>
      <c r="U1810">
        <v>570.0059</v>
      </c>
      <c r="W1810" t="s">
        <v>1</v>
      </c>
    </row>
    <row r="1811" spans="1:23">
      <c r="A1811" t="s">
        <v>8500</v>
      </c>
      <c r="B1811" t="str">
        <f t="shared" si="113"/>
        <v>Abril</v>
      </c>
      <c r="C1811" s="20" t="s">
        <v>8504</v>
      </c>
      <c r="D1811" t="s">
        <v>1</v>
      </c>
      <c r="E1811" t="s">
        <v>0</v>
      </c>
      <c r="F1811" t="str">
        <f t="shared" si="114"/>
        <v>CCF</v>
      </c>
      <c r="G1811" t="s">
        <v>8338</v>
      </c>
      <c r="H1811" t="s">
        <v>8339</v>
      </c>
      <c r="I1811">
        <v>174</v>
      </c>
      <c r="J1811">
        <v>174</v>
      </c>
      <c r="K1811" t="s">
        <v>118</v>
      </c>
      <c r="L1811" t="str">
        <f t="shared" si="115"/>
        <v>NIT</v>
      </c>
      <c r="M1811" t="str">
        <f t="shared" si="116"/>
        <v>06141106071025</v>
      </c>
      <c r="N1811" t="s">
        <v>119</v>
      </c>
      <c r="O1811">
        <v>0</v>
      </c>
      <c r="P1811">
        <v>0</v>
      </c>
      <c r="Q1811">
        <v>34.19</v>
      </c>
      <c r="R1811">
        <v>4.4447000000000001</v>
      </c>
      <c r="S1811">
        <v>0</v>
      </c>
      <c r="T1811">
        <v>0</v>
      </c>
      <c r="U1811">
        <v>38.634699999999995</v>
      </c>
      <c r="W1811" t="s">
        <v>1</v>
      </c>
    </row>
    <row r="1812" spans="1:23">
      <c r="A1812" t="s">
        <v>8500</v>
      </c>
      <c r="B1812" t="str">
        <f t="shared" si="113"/>
        <v>Abril</v>
      </c>
      <c r="C1812" s="20" t="s">
        <v>8504</v>
      </c>
      <c r="D1812" t="s">
        <v>1</v>
      </c>
      <c r="E1812" t="s">
        <v>0</v>
      </c>
      <c r="F1812" t="str">
        <f t="shared" si="114"/>
        <v>CCF</v>
      </c>
      <c r="G1812" t="s">
        <v>8338</v>
      </c>
      <c r="H1812" t="s">
        <v>8339</v>
      </c>
      <c r="I1812">
        <v>175</v>
      </c>
      <c r="J1812">
        <v>175</v>
      </c>
      <c r="K1812" t="s">
        <v>132</v>
      </c>
      <c r="L1812" t="str">
        <f t="shared" si="115"/>
        <v>NIT</v>
      </c>
      <c r="M1812" t="str">
        <f t="shared" si="116"/>
        <v>06142705111015</v>
      </c>
      <c r="N1812" t="s">
        <v>133</v>
      </c>
      <c r="O1812">
        <v>0</v>
      </c>
      <c r="P1812">
        <v>0</v>
      </c>
      <c r="Q1812">
        <v>288</v>
      </c>
      <c r="R1812">
        <v>37.44</v>
      </c>
      <c r="S1812">
        <v>0</v>
      </c>
      <c r="T1812">
        <v>0</v>
      </c>
      <c r="U1812">
        <v>325.44</v>
      </c>
      <c r="W1812" t="s">
        <v>1</v>
      </c>
    </row>
    <row r="1813" spans="1:23">
      <c r="A1813" t="s">
        <v>8500</v>
      </c>
      <c r="B1813" t="str">
        <f t="shared" si="113"/>
        <v>Abril</v>
      </c>
      <c r="C1813" s="20" t="s">
        <v>8504</v>
      </c>
      <c r="D1813" t="s">
        <v>1</v>
      </c>
      <c r="E1813" t="s">
        <v>0</v>
      </c>
      <c r="F1813" t="str">
        <f t="shared" si="114"/>
        <v>CCF</v>
      </c>
      <c r="G1813" t="s">
        <v>8338</v>
      </c>
      <c r="H1813" t="s">
        <v>8339</v>
      </c>
      <c r="I1813">
        <v>176</v>
      </c>
      <c r="J1813">
        <v>176</v>
      </c>
      <c r="K1813" t="s">
        <v>181</v>
      </c>
      <c r="L1813" t="str">
        <f t="shared" si="115"/>
        <v>NIT</v>
      </c>
      <c r="M1813" t="str">
        <f t="shared" si="116"/>
        <v>06140810101057</v>
      </c>
      <c r="N1813" t="s">
        <v>182</v>
      </c>
      <c r="O1813">
        <v>0</v>
      </c>
      <c r="P1813">
        <v>0</v>
      </c>
      <c r="Q1813">
        <v>48.72</v>
      </c>
      <c r="R1813">
        <v>6.3335999999999997</v>
      </c>
      <c r="S1813">
        <v>0</v>
      </c>
      <c r="T1813">
        <v>0</v>
      </c>
      <c r="U1813">
        <v>55.053599999999996</v>
      </c>
      <c r="W1813" t="s">
        <v>1</v>
      </c>
    </row>
    <row r="1814" spans="1:23">
      <c r="A1814" t="s">
        <v>8500</v>
      </c>
      <c r="B1814" t="str">
        <f t="shared" si="113"/>
        <v>Abril</v>
      </c>
      <c r="C1814" s="20" t="s">
        <v>8520</v>
      </c>
      <c r="D1814" t="s">
        <v>1</v>
      </c>
      <c r="E1814" t="s">
        <v>0</v>
      </c>
      <c r="F1814" t="str">
        <f t="shared" si="114"/>
        <v>CCF</v>
      </c>
      <c r="G1814" t="s">
        <v>8338</v>
      </c>
      <c r="H1814" t="s">
        <v>8339</v>
      </c>
      <c r="I1814">
        <v>177</v>
      </c>
      <c r="J1814">
        <v>177</v>
      </c>
      <c r="K1814" t="s">
        <v>118</v>
      </c>
      <c r="L1814" t="str">
        <f t="shared" si="115"/>
        <v>NIT</v>
      </c>
      <c r="M1814" t="str">
        <f t="shared" si="116"/>
        <v>06141106071025</v>
      </c>
      <c r="N1814" t="s">
        <v>119</v>
      </c>
      <c r="O1814">
        <v>0</v>
      </c>
      <c r="P1814">
        <v>0</v>
      </c>
      <c r="Q1814">
        <v>68.37</v>
      </c>
      <c r="R1814">
        <v>8.8881000000000014</v>
      </c>
      <c r="S1814">
        <v>0</v>
      </c>
      <c r="T1814">
        <v>0</v>
      </c>
      <c r="U1814">
        <v>77.258100000000013</v>
      </c>
      <c r="W1814" t="s">
        <v>1</v>
      </c>
    </row>
    <row r="1815" spans="1:23">
      <c r="A1815" t="s">
        <v>8500</v>
      </c>
      <c r="B1815" t="str">
        <f t="shared" si="113"/>
        <v>Abril</v>
      </c>
      <c r="C1815" s="20" t="s">
        <v>8520</v>
      </c>
      <c r="D1815" t="s">
        <v>1</v>
      </c>
      <c r="E1815" t="s">
        <v>0</v>
      </c>
      <c r="F1815" t="str">
        <f t="shared" si="114"/>
        <v>CCF</v>
      </c>
      <c r="G1815" t="s">
        <v>8338</v>
      </c>
      <c r="H1815" t="s">
        <v>8339</v>
      </c>
      <c r="I1815">
        <v>178</v>
      </c>
      <c r="J1815">
        <v>178</v>
      </c>
      <c r="K1815" t="s">
        <v>118</v>
      </c>
      <c r="L1815" t="str">
        <f t="shared" si="115"/>
        <v>NIT</v>
      </c>
      <c r="M1815" t="str">
        <f t="shared" si="116"/>
        <v>06141106071025</v>
      </c>
      <c r="N1815" t="s">
        <v>119</v>
      </c>
      <c r="O1815">
        <v>0</v>
      </c>
      <c r="P1815">
        <v>0</v>
      </c>
      <c r="Q1815">
        <v>78.41</v>
      </c>
      <c r="R1815">
        <v>10.193300000000001</v>
      </c>
      <c r="S1815">
        <v>0</v>
      </c>
      <c r="T1815">
        <v>0</v>
      </c>
      <c r="U1815">
        <v>88.60329999999999</v>
      </c>
      <c r="W1815" t="s">
        <v>1</v>
      </c>
    </row>
    <row r="1816" spans="1:23">
      <c r="A1816" t="s">
        <v>8500</v>
      </c>
      <c r="B1816" t="str">
        <f t="shared" si="113"/>
        <v>Abril</v>
      </c>
      <c r="C1816" s="20" t="s">
        <v>8520</v>
      </c>
      <c r="D1816" t="s">
        <v>1</v>
      </c>
      <c r="E1816" t="s">
        <v>0</v>
      </c>
      <c r="F1816" t="str">
        <f t="shared" si="114"/>
        <v>CCF</v>
      </c>
      <c r="G1816" t="s">
        <v>8338</v>
      </c>
      <c r="H1816" t="s">
        <v>8339</v>
      </c>
      <c r="I1816">
        <v>179</v>
      </c>
      <c r="J1816">
        <v>179</v>
      </c>
      <c r="K1816" t="s">
        <v>584</v>
      </c>
      <c r="L1816" t="str">
        <f t="shared" si="115"/>
        <v>NIT</v>
      </c>
      <c r="M1816" t="str">
        <f t="shared" si="116"/>
        <v>06142508071128</v>
      </c>
      <c r="N1816" t="s">
        <v>585</v>
      </c>
      <c r="O1816">
        <v>0</v>
      </c>
      <c r="P1816">
        <v>0</v>
      </c>
      <c r="Q1816">
        <v>166.03</v>
      </c>
      <c r="R1816">
        <v>21.5839</v>
      </c>
      <c r="S1816">
        <v>0</v>
      </c>
      <c r="T1816">
        <v>0</v>
      </c>
      <c r="U1816">
        <v>187.6139</v>
      </c>
      <c r="W1816" t="s">
        <v>1</v>
      </c>
    </row>
    <row r="1817" spans="1:23">
      <c r="A1817" t="s">
        <v>8500</v>
      </c>
      <c r="B1817" t="str">
        <f t="shared" si="113"/>
        <v>Abril</v>
      </c>
      <c r="C1817" s="20" t="s">
        <v>8520</v>
      </c>
      <c r="D1817" t="s">
        <v>1</v>
      </c>
      <c r="E1817" t="s">
        <v>0</v>
      </c>
      <c r="F1817" t="str">
        <f t="shared" si="114"/>
        <v>CCF</v>
      </c>
      <c r="G1817" t="s">
        <v>8338</v>
      </c>
      <c r="H1817" t="s">
        <v>8339</v>
      </c>
      <c r="I1817">
        <v>180</v>
      </c>
      <c r="J1817">
        <v>180</v>
      </c>
      <c r="K1817" t="s">
        <v>584</v>
      </c>
      <c r="L1817" t="str">
        <f t="shared" si="115"/>
        <v>NIT</v>
      </c>
      <c r="M1817" t="str">
        <f t="shared" si="116"/>
        <v>06142508071128</v>
      </c>
      <c r="N1817" t="s">
        <v>585</v>
      </c>
      <c r="O1817">
        <v>0</v>
      </c>
      <c r="P1817">
        <v>0</v>
      </c>
      <c r="Q1817">
        <v>166.03</v>
      </c>
      <c r="R1817">
        <v>21.5839</v>
      </c>
      <c r="S1817">
        <v>0</v>
      </c>
      <c r="T1817">
        <v>0</v>
      </c>
      <c r="U1817">
        <v>187.6139</v>
      </c>
      <c r="W1817" t="s">
        <v>1</v>
      </c>
    </row>
    <row r="1818" spans="1:23">
      <c r="A1818" t="s">
        <v>8500</v>
      </c>
      <c r="B1818" t="str">
        <f t="shared" si="113"/>
        <v>Abril</v>
      </c>
      <c r="C1818" s="20" t="s">
        <v>8520</v>
      </c>
      <c r="D1818" t="s">
        <v>1</v>
      </c>
      <c r="E1818" t="s">
        <v>0</v>
      </c>
      <c r="F1818" t="str">
        <f t="shared" si="114"/>
        <v>CCF</v>
      </c>
      <c r="G1818" t="s">
        <v>8338</v>
      </c>
      <c r="H1818" t="s">
        <v>8339</v>
      </c>
      <c r="I1818">
        <v>181</v>
      </c>
      <c r="J1818">
        <v>181</v>
      </c>
      <c r="K1818" t="s">
        <v>584</v>
      </c>
      <c r="L1818" t="str">
        <f t="shared" si="115"/>
        <v>NIT</v>
      </c>
      <c r="M1818" t="str">
        <f t="shared" si="116"/>
        <v>06142508071128</v>
      </c>
      <c r="N1818" t="s">
        <v>585</v>
      </c>
      <c r="O1818">
        <v>0</v>
      </c>
      <c r="P1818">
        <v>0</v>
      </c>
      <c r="Q1818">
        <v>166.03</v>
      </c>
      <c r="R1818">
        <v>21.5839</v>
      </c>
      <c r="S1818">
        <v>0</v>
      </c>
      <c r="T1818">
        <v>0</v>
      </c>
      <c r="U1818">
        <v>187.6139</v>
      </c>
      <c r="W1818" t="s">
        <v>1</v>
      </c>
    </row>
    <row r="1819" spans="1:23">
      <c r="A1819" t="s">
        <v>8500</v>
      </c>
      <c r="B1819" t="str">
        <f t="shared" si="113"/>
        <v>Abril</v>
      </c>
      <c r="C1819" s="20" t="s">
        <v>8520</v>
      </c>
      <c r="D1819" t="s">
        <v>1</v>
      </c>
      <c r="E1819" t="s">
        <v>0</v>
      </c>
      <c r="F1819" t="str">
        <f t="shared" si="114"/>
        <v>CCF</v>
      </c>
      <c r="G1819" t="s">
        <v>8338</v>
      </c>
      <c r="H1819" t="s">
        <v>8339</v>
      </c>
      <c r="I1819">
        <v>182</v>
      </c>
      <c r="J1819">
        <v>182</v>
      </c>
      <c r="K1819" t="s">
        <v>118</v>
      </c>
      <c r="L1819" t="str">
        <f t="shared" si="115"/>
        <v>NIT</v>
      </c>
      <c r="M1819" t="str">
        <f t="shared" si="116"/>
        <v>06141106071025</v>
      </c>
      <c r="N1819" t="s">
        <v>119</v>
      </c>
      <c r="O1819">
        <v>0</v>
      </c>
      <c r="P1819">
        <v>0</v>
      </c>
      <c r="Q1819">
        <v>28.18</v>
      </c>
      <c r="R1819">
        <v>3.6634000000000002</v>
      </c>
      <c r="S1819">
        <v>0</v>
      </c>
      <c r="T1819">
        <v>0</v>
      </c>
      <c r="U1819">
        <v>31.843399999999999</v>
      </c>
      <c r="W1819" t="s">
        <v>1</v>
      </c>
    </row>
    <row r="1820" spans="1:23">
      <c r="A1820" t="s">
        <v>8500</v>
      </c>
      <c r="B1820" t="str">
        <f t="shared" si="113"/>
        <v>Abril</v>
      </c>
      <c r="C1820" s="20" t="s">
        <v>8520</v>
      </c>
      <c r="D1820" t="s">
        <v>1</v>
      </c>
      <c r="E1820" t="s">
        <v>0</v>
      </c>
      <c r="F1820" t="str">
        <f t="shared" si="114"/>
        <v>CCF</v>
      </c>
      <c r="G1820" t="s">
        <v>8338</v>
      </c>
      <c r="H1820" t="s">
        <v>8339</v>
      </c>
      <c r="I1820">
        <v>183</v>
      </c>
      <c r="J1820">
        <v>183</v>
      </c>
      <c r="K1820" t="s">
        <v>118</v>
      </c>
      <c r="L1820" t="str">
        <f t="shared" si="115"/>
        <v>NIT</v>
      </c>
      <c r="M1820" t="str">
        <f t="shared" si="116"/>
        <v>06141106071025</v>
      </c>
      <c r="N1820" t="s">
        <v>119</v>
      </c>
      <c r="O1820">
        <v>0</v>
      </c>
      <c r="P1820">
        <v>0</v>
      </c>
      <c r="Q1820">
        <v>9.23</v>
      </c>
      <c r="R1820">
        <v>1.1999000000000002</v>
      </c>
      <c r="S1820">
        <v>0</v>
      </c>
      <c r="T1820">
        <v>0</v>
      </c>
      <c r="U1820">
        <v>10.4299</v>
      </c>
      <c r="W1820" t="s">
        <v>1</v>
      </c>
    </row>
    <row r="1821" spans="1:23">
      <c r="A1821" t="s">
        <v>8500</v>
      </c>
      <c r="B1821" t="str">
        <f t="shared" si="113"/>
        <v>Abril</v>
      </c>
      <c r="C1821" s="20" t="s">
        <v>8520</v>
      </c>
      <c r="D1821" t="s">
        <v>1</v>
      </c>
      <c r="E1821" t="s">
        <v>0</v>
      </c>
      <c r="F1821" t="str">
        <f t="shared" si="114"/>
        <v>CCF</v>
      </c>
      <c r="G1821" t="s">
        <v>8338</v>
      </c>
      <c r="H1821" t="s">
        <v>8339</v>
      </c>
      <c r="I1821">
        <v>184</v>
      </c>
      <c r="J1821">
        <v>184</v>
      </c>
      <c r="K1821" t="s">
        <v>118</v>
      </c>
      <c r="L1821" t="str">
        <f t="shared" si="115"/>
        <v>NIT</v>
      </c>
      <c r="M1821" t="str">
        <f t="shared" si="116"/>
        <v>06141106071025</v>
      </c>
      <c r="N1821" t="s">
        <v>119</v>
      </c>
      <c r="O1821">
        <v>0</v>
      </c>
      <c r="P1821">
        <v>0</v>
      </c>
      <c r="Q1821">
        <v>68.37</v>
      </c>
      <c r="R1821">
        <v>8.8881000000000014</v>
      </c>
      <c r="S1821">
        <v>0</v>
      </c>
      <c r="T1821">
        <v>0</v>
      </c>
      <c r="U1821">
        <v>77.258100000000013</v>
      </c>
      <c r="W1821" t="s">
        <v>1</v>
      </c>
    </row>
    <row r="1822" spans="1:23">
      <c r="A1822" t="s">
        <v>8500</v>
      </c>
      <c r="B1822" t="str">
        <f t="shared" si="113"/>
        <v>Abril</v>
      </c>
      <c r="C1822" s="20" t="s">
        <v>8520</v>
      </c>
      <c r="D1822" t="s">
        <v>1</v>
      </c>
      <c r="E1822" t="s">
        <v>0</v>
      </c>
      <c r="F1822" t="str">
        <f t="shared" si="114"/>
        <v>CCF</v>
      </c>
      <c r="G1822" t="s">
        <v>8338</v>
      </c>
      <c r="H1822" t="s">
        <v>8339</v>
      </c>
      <c r="I1822">
        <v>185</v>
      </c>
      <c r="J1822">
        <v>185</v>
      </c>
      <c r="K1822" t="s">
        <v>118</v>
      </c>
      <c r="L1822" t="str">
        <f t="shared" si="115"/>
        <v>NIT</v>
      </c>
      <c r="M1822" t="str">
        <f t="shared" si="116"/>
        <v>06141106071025</v>
      </c>
      <c r="N1822" t="s">
        <v>119</v>
      </c>
      <c r="O1822">
        <v>0</v>
      </c>
      <c r="P1822">
        <v>0</v>
      </c>
      <c r="Q1822">
        <v>304.73</v>
      </c>
      <c r="R1822">
        <v>39.614900000000006</v>
      </c>
      <c r="S1822">
        <v>0</v>
      </c>
      <c r="T1822">
        <v>0</v>
      </c>
      <c r="U1822">
        <v>344.34490000000005</v>
      </c>
      <c r="W1822" t="s">
        <v>1</v>
      </c>
    </row>
    <row r="1823" spans="1:23">
      <c r="A1823" t="s">
        <v>8500</v>
      </c>
      <c r="B1823" t="str">
        <f t="shared" si="113"/>
        <v>Abril</v>
      </c>
      <c r="C1823" s="20" t="s">
        <v>8520</v>
      </c>
      <c r="D1823" t="s">
        <v>1</v>
      </c>
      <c r="E1823" t="s">
        <v>0</v>
      </c>
      <c r="F1823" t="str">
        <f t="shared" si="114"/>
        <v>CCF</v>
      </c>
      <c r="G1823" t="s">
        <v>8338</v>
      </c>
      <c r="H1823" t="s">
        <v>8339</v>
      </c>
      <c r="I1823">
        <v>186</v>
      </c>
      <c r="J1823">
        <v>186</v>
      </c>
      <c r="K1823" t="s">
        <v>118</v>
      </c>
      <c r="L1823" t="str">
        <f t="shared" si="115"/>
        <v>NIT</v>
      </c>
      <c r="M1823" t="str">
        <f t="shared" si="116"/>
        <v>06141106071025</v>
      </c>
      <c r="N1823" t="s">
        <v>119</v>
      </c>
      <c r="O1823">
        <v>0</v>
      </c>
      <c r="P1823">
        <v>0</v>
      </c>
      <c r="Q1823">
        <v>102.56</v>
      </c>
      <c r="R1823">
        <v>13.332800000000001</v>
      </c>
      <c r="S1823">
        <v>0</v>
      </c>
      <c r="T1823">
        <v>0</v>
      </c>
      <c r="U1823">
        <v>115.89280000000001</v>
      </c>
      <c r="W1823" t="s">
        <v>1</v>
      </c>
    </row>
    <row r="1824" spans="1:23">
      <c r="A1824" t="s">
        <v>8500</v>
      </c>
      <c r="B1824" t="str">
        <f t="shared" si="113"/>
        <v>Abril</v>
      </c>
      <c r="C1824" s="20" t="s">
        <v>8520</v>
      </c>
      <c r="D1824" t="s">
        <v>1</v>
      </c>
      <c r="E1824" t="s">
        <v>0</v>
      </c>
      <c r="F1824" t="str">
        <f t="shared" si="114"/>
        <v>CCF</v>
      </c>
      <c r="G1824" t="s">
        <v>8338</v>
      </c>
      <c r="H1824" t="s">
        <v>8339</v>
      </c>
      <c r="I1824">
        <v>187</v>
      </c>
      <c r="J1824">
        <v>187</v>
      </c>
      <c r="K1824" t="s">
        <v>118</v>
      </c>
      <c r="L1824" t="str">
        <f t="shared" si="115"/>
        <v>NIT</v>
      </c>
      <c r="M1824" t="str">
        <f t="shared" si="116"/>
        <v>06141106071025</v>
      </c>
      <c r="N1824" t="s">
        <v>119</v>
      </c>
      <c r="O1824">
        <v>0</v>
      </c>
      <c r="P1824">
        <v>0</v>
      </c>
      <c r="Q1824">
        <v>1264.8699999999999</v>
      </c>
      <c r="R1824">
        <v>164.4331</v>
      </c>
      <c r="S1824">
        <v>0</v>
      </c>
      <c r="T1824">
        <v>0</v>
      </c>
      <c r="U1824">
        <v>1429.3030999999999</v>
      </c>
      <c r="W1824" t="s">
        <v>1</v>
      </c>
    </row>
    <row r="1825" spans="1:23">
      <c r="A1825" t="s">
        <v>8500</v>
      </c>
      <c r="B1825" t="str">
        <f t="shared" si="113"/>
        <v>Abril</v>
      </c>
      <c r="C1825" s="20" t="s">
        <v>8503</v>
      </c>
      <c r="D1825" t="s">
        <v>1</v>
      </c>
      <c r="E1825" t="s">
        <v>0</v>
      </c>
      <c r="F1825" t="str">
        <f t="shared" si="114"/>
        <v>CCF</v>
      </c>
      <c r="G1825" t="s">
        <v>8338</v>
      </c>
      <c r="H1825" t="s">
        <v>8339</v>
      </c>
      <c r="I1825">
        <v>188</v>
      </c>
      <c r="J1825">
        <v>188</v>
      </c>
      <c r="L1825" t="str">
        <f t="shared" si="115"/>
        <v>DUI</v>
      </c>
      <c r="M1825" t="str">
        <f t="shared" si="116"/>
        <v>012764042</v>
      </c>
      <c r="N1825" t="s">
        <v>8557</v>
      </c>
      <c r="O1825">
        <v>0</v>
      </c>
      <c r="P1825">
        <v>0</v>
      </c>
      <c r="Q1825">
        <v>68.14</v>
      </c>
      <c r="R1825">
        <v>8.8582000000000001</v>
      </c>
      <c r="S1825">
        <v>0</v>
      </c>
      <c r="T1825">
        <v>0</v>
      </c>
      <c r="U1825">
        <v>76.998199999999997</v>
      </c>
      <c r="V1825" t="s">
        <v>8556</v>
      </c>
      <c r="W1825" t="s">
        <v>1</v>
      </c>
    </row>
    <row r="1826" spans="1:23">
      <c r="A1826" t="s">
        <v>8500</v>
      </c>
      <c r="B1826" t="str">
        <f t="shared" si="113"/>
        <v>Abril</v>
      </c>
      <c r="C1826" s="20" t="s">
        <v>8503</v>
      </c>
      <c r="D1826" t="s">
        <v>1</v>
      </c>
      <c r="E1826" t="s">
        <v>0</v>
      </c>
      <c r="F1826" t="str">
        <f t="shared" si="114"/>
        <v>CCF</v>
      </c>
      <c r="G1826" t="s">
        <v>8338</v>
      </c>
      <c r="H1826" t="s">
        <v>8339</v>
      </c>
      <c r="I1826">
        <v>189</v>
      </c>
      <c r="J1826">
        <v>189</v>
      </c>
      <c r="K1826" t="s">
        <v>8424</v>
      </c>
      <c r="L1826" t="str">
        <f t="shared" si="115"/>
        <v>NIT</v>
      </c>
      <c r="M1826" t="str">
        <f t="shared" si="116"/>
        <v>10102606211010</v>
      </c>
      <c r="N1826" t="s">
        <v>8425</v>
      </c>
      <c r="O1826">
        <v>0</v>
      </c>
      <c r="P1826">
        <v>0</v>
      </c>
      <c r="Q1826">
        <v>47.4</v>
      </c>
      <c r="R1826">
        <v>6.1619999999999999</v>
      </c>
      <c r="S1826">
        <v>0</v>
      </c>
      <c r="T1826">
        <v>0</v>
      </c>
      <c r="U1826">
        <v>53.561999999999998</v>
      </c>
      <c r="W1826" t="s">
        <v>1</v>
      </c>
    </row>
    <row r="1827" spans="1:23">
      <c r="A1827" t="s">
        <v>8500</v>
      </c>
      <c r="B1827" t="str">
        <f t="shared" si="113"/>
        <v>Abril</v>
      </c>
      <c r="C1827" s="20" t="s">
        <v>8503</v>
      </c>
      <c r="D1827" t="s">
        <v>1</v>
      </c>
      <c r="E1827" t="s">
        <v>0</v>
      </c>
      <c r="F1827" t="str">
        <f t="shared" si="114"/>
        <v>CCF</v>
      </c>
      <c r="G1827" t="s">
        <v>8338</v>
      </c>
      <c r="H1827" t="s">
        <v>8339</v>
      </c>
      <c r="I1827">
        <v>190</v>
      </c>
      <c r="J1827">
        <v>190</v>
      </c>
      <c r="K1827" t="s">
        <v>1066</v>
      </c>
      <c r="L1827" t="str">
        <f t="shared" si="115"/>
        <v>NIT</v>
      </c>
      <c r="M1827" t="str">
        <f t="shared" si="116"/>
        <v>06190912650013</v>
      </c>
      <c r="N1827" t="s">
        <v>1067</v>
      </c>
      <c r="O1827">
        <v>0</v>
      </c>
      <c r="P1827">
        <v>0</v>
      </c>
      <c r="Q1827">
        <v>133.91999999999999</v>
      </c>
      <c r="R1827">
        <v>17.409599999999998</v>
      </c>
      <c r="S1827">
        <v>0</v>
      </c>
      <c r="T1827">
        <v>0</v>
      </c>
      <c r="U1827">
        <v>151.32959999999997</v>
      </c>
      <c r="W1827" t="s">
        <v>1</v>
      </c>
    </row>
    <row r="1828" spans="1:23">
      <c r="A1828" t="s">
        <v>8500</v>
      </c>
      <c r="B1828" t="str">
        <f t="shared" si="113"/>
        <v>Abril</v>
      </c>
      <c r="C1828" s="20" t="s">
        <v>8503</v>
      </c>
      <c r="D1828" t="s">
        <v>1</v>
      </c>
      <c r="E1828" t="s">
        <v>0</v>
      </c>
      <c r="F1828" t="str">
        <f t="shared" si="114"/>
        <v>CCF</v>
      </c>
      <c r="G1828" t="s">
        <v>8338</v>
      </c>
      <c r="H1828" t="s">
        <v>8339</v>
      </c>
      <c r="I1828">
        <v>193</v>
      </c>
      <c r="J1828">
        <v>193</v>
      </c>
      <c r="K1828" t="s">
        <v>118</v>
      </c>
      <c r="L1828" t="str">
        <f t="shared" si="115"/>
        <v>NIT</v>
      </c>
      <c r="M1828" t="str">
        <f t="shared" si="116"/>
        <v>06141106071025</v>
      </c>
      <c r="N1828" t="s">
        <v>119</v>
      </c>
      <c r="O1828">
        <v>0</v>
      </c>
      <c r="P1828">
        <v>0</v>
      </c>
      <c r="Q1828">
        <v>752.83</v>
      </c>
      <c r="R1828">
        <v>97.867900000000006</v>
      </c>
      <c r="S1828">
        <v>0</v>
      </c>
      <c r="T1828">
        <v>0</v>
      </c>
      <c r="U1828">
        <v>850.6979</v>
      </c>
      <c r="W1828" t="s">
        <v>1</v>
      </c>
    </row>
    <row r="1829" spans="1:23">
      <c r="A1829" t="s">
        <v>8500</v>
      </c>
      <c r="B1829" t="str">
        <f t="shared" si="113"/>
        <v>Abril</v>
      </c>
      <c r="C1829" s="20" t="s">
        <v>8503</v>
      </c>
      <c r="D1829" t="s">
        <v>1</v>
      </c>
      <c r="E1829" t="s">
        <v>0</v>
      </c>
      <c r="F1829" t="str">
        <f t="shared" si="114"/>
        <v>CCF</v>
      </c>
      <c r="G1829" t="s">
        <v>8338</v>
      </c>
      <c r="H1829" t="s">
        <v>8339</v>
      </c>
      <c r="I1829">
        <v>194</v>
      </c>
      <c r="J1829">
        <v>194</v>
      </c>
      <c r="K1829" t="s">
        <v>118</v>
      </c>
      <c r="L1829" t="str">
        <f t="shared" si="115"/>
        <v>NIT</v>
      </c>
      <c r="M1829" t="str">
        <f t="shared" si="116"/>
        <v>06141106071025</v>
      </c>
      <c r="N1829" t="s">
        <v>119</v>
      </c>
      <c r="O1829">
        <v>0</v>
      </c>
      <c r="P1829">
        <v>0</v>
      </c>
      <c r="Q1829">
        <v>78.98</v>
      </c>
      <c r="R1829">
        <v>10.2674</v>
      </c>
      <c r="S1829">
        <v>0</v>
      </c>
      <c r="T1829">
        <v>0</v>
      </c>
      <c r="U1829">
        <v>89.247399999999999</v>
      </c>
      <c r="W1829" t="s">
        <v>1</v>
      </c>
    </row>
    <row r="1830" spans="1:23">
      <c r="A1830" t="s">
        <v>8500</v>
      </c>
      <c r="B1830" t="str">
        <f t="shared" si="113"/>
        <v>Abril</v>
      </c>
      <c r="C1830" s="20" t="s">
        <v>8503</v>
      </c>
      <c r="D1830" t="s">
        <v>1</v>
      </c>
      <c r="E1830" t="s">
        <v>0</v>
      </c>
      <c r="F1830" t="str">
        <f t="shared" si="114"/>
        <v>CCF</v>
      </c>
      <c r="G1830" t="s">
        <v>8338</v>
      </c>
      <c r="H1830" t="s">
        <v>8339</v>
      </c>
      <c r="I1830">
        <v>197</v>
      </c>
      <c r="J1830">
        <v>197</v>
      </c>
      <c r="K1830" t="s">
        <v>85</v>
      </c>
      <c r="L1830" t="str">
        <f t="shared" si="115"/>
        <v>NIT</v>
      </c>
      <c r="M1830" t="str">
        <f t="shared" si="116"/>
        <v>12171907161026</v>
      </c>
      <c r="N1830" t="s">
        <v>86</v>
      </c>
      <c r="O1830">
        <v>0</v>
      </c>
      <c r="P1830">
        <v>0</v>
      </c>
      <c r="Q1830">
        <v>269.27999999999997</v>
      </c>
      <c r="R1830">
        <v>35.006399999999999</v>
      </c>
      <c r="S1830">
        <v>0</v>
      </c>
      <c r="T1830">
        <v>0</v>
      </c>
      <c r="U1830">
        <v>304.28639999999996</v>
      </c>
      <c r="W1830" t="s">
        <v>1</v>
      </c>
    </row>
    <row r="1831" spans="1:23">
      <c r="A1831" t="s">
        <v>8500</v>
      </c>
      <c r="B1831" t="str">
        <f t="shared" si="113"/>
        <v>Abril</v>
      </c>
      <c r="C1831" s="20" t="s">
        <v>8503</v>
      </c>
      <c r="D1831" t="s">
        <v>1</v>
      </c>
      <c r="E1831" t="s">
        <v>0</v>
      </c>
      <c r="F1831" t="str">
        <f t="shared" si="114"/>
        <v>CCF</v>
      </c>
      <c r="G1831" t="s">
        <v>8338</v>
      </c>
      <c r="H1831" t="s">
        <v>8339</v>
      </c>
      <c r="I1831">
        <v>198</v>
      </c>
      <c r="J1831">
        <v>198</v>
      </c>
      <c r="K1831" t="s">
        <v>1182</v>
      </c>
      <c r="L1831" t="str">
        <f t="shared" si="115"/>
        <v>NIT</v>
      </c>
      <c r="M1831" t="str">
        <f t="shared" si="116"/>
        <v>06140201151013</v>
      </c>
      <c r="N1831" t="s">
        <v>1183</v>
      </c>
      <c r="O1831">
        <v>0</v>
      </c>
      <c r="P1831">
        <v>0</v>
      </c>
      <c r="Q1831">
        <v>140.93</v>
      </c>
      <c r="R1831">
        <v>18.320900000000002</v>
      </c>
      <c r="S1831">
        <v>0</v>
      </c>
      <c r="T1831">
        <v>0</v>
      </c>
      <c r="U1831">
        <v>159.2509</v>
      </c>
      <c r="W1831" t="s">
        <v>1</v>
      </c>
    </row>
    <row r="1832" spans="1:23">
      <c r="A1832" t="s">
        <v>8500</v>
      </c>
      <c r="B1832" t="str">
        <f t="shared" si="113"/>
        <v>Abril</v>
      </c>
      <c r="C1832" s="20" t="s">
        <v>8503</v>
      </c>
      <c r="D1832" t="s">
        <v>1</v>
      </c>
      <c r="E1832" t="s">
        <v>0</v>
      </c>
      <c r="F1832" t="str">
        <f t="shared" si="114"/>
        <v>CCF</v>
      </c>
      <c r="G1832" t="s">
        <v>8338</v>
      </c>
      <c r="H1832" t="s">
        <v>8339</v>
      </c>
      <c r="I1832">
        <v>199</v>
      </c>
      <c r="J1832">
        <v>199</v>
      </c>
      <c r="K1832" t="s">
        <v>8053</v>
      </c>
      <c r="L1832" t="str">
        <f t="shared" si="115"/>
        <v>NIT</v>
      </c>
      <c r="M1832" t="str">
        <f t="shared" si="116"/>
        <v>12173107821020</v>
      </c>
      <c r="N1832" t="s">
        <v>8054</v>
      </c>
      <c r="O1832">
        <v>0</v>
      </c>
      <c r="P1832">
        <v>0</v>
      </c>
      <c r="Q1832">
        <v>348.67</v>
      </c>
      <c r="R1832">
        <v>45.327100000000002</v>
      </c>
      <c r="S1832">
        <v>0</v>
      </c>
      <c r="T1832">
        <v>0</v>
      </c>
      <c r="U1832">
        <v>393.99710000000005</v>
      </c>
      <c r="W1832" t="s">
        <v>1</v>
      </c>
    </row>
    <row r="1833" spans="1:23">
      <c r="A1833" t="s">
        <v>8500</v>
      </c>
      <c r="B1833" t="str">
        <f t="shared" si="113"/>
        <v>Abril</v>
      </c>
      <c r="C1833" s="20" t="s">
        <v>8503</v>
      </c>
      <c r="D1833" t="s">
        <v>1</v>
      </c>
      <c r="E1833" t="s">
        <v>0</v>
      </c>
      <c r="F1833" t="str">
        <f t="shared" si="114"/>
        <v>CCF</v>
      </c>
      <c r="G1833" t="s">
        <v>8338</v>
      </c>
      <c r="H1833" t="s">
        <v>8339</v>
      </c>
      <c r="I1833">
        <v>200</v>
      </c>
      <c r="J1833">
        <v>200</v>
      </c>
      <c r="K1833" t="s">
        <v>333</v>
      </c>
      <c r="L1833" t="str">
        <f t="shared" si="115"/>
        <v>NIT</v>
      </c>
      <c r="M1833" t="str">
        <f t="shared" si="116"/>
        <v>06140607941015</v>
      </c>
      <c r="N1833" t="s">
        <v>334</v>
      </c>
      <c r="O1833">
        <v>0</v>
      </c>
      <c r="P1833">
        <v>0</v>
      </c>
      <c r="Q1833">
        <v>71.08</v>
      </c>
      <c r="R1833">
        <v>9.2403999999999993</v>
      </c>
      <c r="S1833">
        <v>0</v>
      </c>
      <c r="T1833">
        <v>0</v>
      </c>
      <c r="U1833">
        <v>80.320399999999992</v>
      </c>
      <c r="W1833" t="s">
        <v>1</v>
      </c>
    </row>
    <row r="1834" spans="1:23">
      <c r="A1834" t="s">
        <v>8500</v>
      </c>
      <c r="B1834" t="str">
        <f t="shared" si="113"/>
        <v>Abril</v>
      </c>
      <c r="C1834" s="20" t="s">
        <v>8503</v>
      </c>
      <c r="D1834" t="s">
        <v>1</v>
      </c>
      <c r="E1834" t="s">
        <v>0</v>
      </c>
      <c r="F1834" t="str">
        <f t="shared" si="114"/>
        <v>CCF</v>
      </c>
      <c r="G1834" t="s">
        <v>8338</v>
      </c>
      <c r="H1834" t="s">
        <v>8339</v>
      </c>
      <c r="I1834">
        <v>201</v>
      </c>
      <c r="J1834">
        <v>201</v>
      </c>
      <c r="K1834" t="s">
        <v>7871</v>
      </c>
      <c r="L1834" t="str">
        <f t="shared" si="115"/>
        <v>NIT</v>
      </c>
      <c r="M1834" t="str">
        <f t="shared" si="116"/>
        <v>94142512801010</v>
      </c>
      <c r="N1834" t="s">
        <v>7872</v>
      </c>
      <c r="O1834">
        <v>0</v>
      </c>
      <c r="P1834">
        <v>0</v>
      </c>
      <c r="Q1834">
        <v>92.3</v>
      </c>
      <c r="R1834">
        <v>11.999000000000001</v>
      </c>
      <c r="S1834">
        <v>0</v>
      </c>
      <c r="T1834">
        <v>0</v>
      </c>
      <c r="U1834">
        <v>104.29899999999999</v>
      </c>
      <c r="W1834" t="s">
        <v>1</v>
      </c>
    </row>
    <row r="1835" spans="1:23">
      <c r="A1835" t="s">
        <v>8500</v>
      </c>
      <c r="B1835" t="str">
        <f t="shared" si="113"/>
        <v>Abril</v>
      </c>
      <c r="C1835" s="20" t="s">
        <v>8519</v>
      </c>
      <c r="D1835" t="s">
        <v>1</v>
      </c>
      <c r="E1835" t="s">
        <v>0</v>
      </c>
      <c r="F1835" t="str">
        <f t="shared" si="114"/>
        <v>CCF</v>
      </c>
      <c r="G1835" t="s">
        <v>8338</v>
      </c>
      <c r="H1835" t="s">
        <v>8339</v>
      </c>
      <c r="I1835">
        <v>202</v>
      </c>
      <c r="J1835">
        <v>202</v>
      </c>
      <c r="K1835" t="s">
        <v>333</v>
      </c>
      <c r="L1835" t="str">
        <f t="shared" si="115"/>
        <v>NIT</v>
      </c>
      <c r="M1835" t="str">
        <f t="shared" si="116"/>
        <v>06140607941015</v>
      </c>
      <c r="N1835" t="s">
        <v>334</v>
      </c>
      <c r="O1835">
        <v>0</v>
      </c>
      <c r="P1835">
        <v>0</v>
      </c>
      <c r="Q1835">
        <v>35.54</v>
      </c>
      <c r="R1835">
        <v>4.6201999999999996</v>
      </c>
      <c r="S1835">
        <v>0</v>
      </c>
      <c r="T1835">
        <v>0</v>
      </c>
      <c r="U1835">
        <v>40.160199999999996</v>
      </c>
      <c r="W1835" t="s">
        <v>1</v>
      </c>
    </row>
    <row r="1836" spans="1:23">
      <c r="A1836" t="s">
        <v>8500</v>
      </c>
      <c r="B1836" t="str">
        <f t="shared" si="113"/>
        <v>Abril</v>
      </c>
      <c r="C1836" s="20" t="s">
        <v>8519</v>
      </c>
      <c r="D1836" t="s">
        <v>1</v>
      </c>
      <c r="E1836" t="s">
        <v>0</v>
      </c>
      <c r="F1836" t="str">
        <f t="shared" si="114"/>
        <v>CCF</v>
      </c>
      <c r="G1836" t="s">
        <v>8338</v>
      </c>
      <c r="H1836" t="s">
        <v>8339</v>
      </c>
      <c r="I1836">
        <v>203</v>
      </c>
      <c r="J1836">
        <v>203</v>
      </c>
      <c r="K1836" t="s">
        <v>558</v>
      </c>
      <c r="L1836" t="str">
        <f t="shared" si="115"/>
        <v>NIT</v>
      </c>
      <c r="M1836" t="str">
        <f t="shared" si="116"/>
        <v>06141301121053</v>
      </c>
      <c r="N1836" t="s">
        <v>559</v>
      </c>
      <c r="O1836">
        <v>0</v>
      </c>
      <c r="P1836">
        <v>0</v>
      </c>
      <c r="Q1836">
        <v>663.72</v>
      </c>
      <c r="R1836">
        <v>86.283600000000007</v>
      </c>
      <c r="S1836">
        <v>0</v>
      </c>
      <c r="T1836">
        <v>0</v>
      </c>
      <c r="U1836">
        <v>750.00360000000001</v>
      </c>
      <c r="W1836" t="s">
        <v>1</v>
      </c>
    </row>
    <row r="1837" spans="1:23">
      <c r="A1837" t="s">
        <v>8500</v>
      </c>
      <c r="B1837" t="str">
        <f t="shared" si="113"/>
        <v>Abril</v>
      </c>
      <c r="C1837" s="20" t="s">
        <v>8501</v>
      </c>
      <c r="D1837" t="s">
        <v>1</v>
      </c>
      <c r="E1837" t="s">
        <v>0</v>
      </c>
      <c r="F1837" t="str">
        <f t="shared" si="114"/>
        <v>CCF</v>
      </c>
      <c r="G1837" t="s">
        <v>8338</v>
      </c>
      <c r="H1837" t="s">
        <v>8339</v>
      </c>
      <c r="I1837">
        <v>204</v>
      </c>
      <c r="J1837">
        <v>204</v>
      </c>
      <c r="K1837" t="s">
        <v>741</v>
      </c>
      <c r="L1837" t="str">
        <f t="shared" si="115"/>
        <v>NIT</v>
      </c>
      <c r="M1837" t="str">
        <f t="shared" si="116"/>
        <v>06141502911052</v>
      </c>
      <c r="N1837" t="s">
        <v>742</v>
      </c>
      <c r="O1837">
        <v>0</v>
      </c>
      <c r="P1837">
        <v>0</v>
      </c>
      <c r="Q1837">
        <v>40.36</v>
      </c>
      <c r="R1837">
        <v>5.2468000000000004</v>
      </c>
      <c r="S1837">
        <v>0</v>
      </c>
      <c r="T1837">
        <v>0</v>
      </c>
      <c r="U1837">
        <v>45.6068</v>
      </c>
      <c r="W1837" t="s">
        <v>1</v>
      </c>
    </row>
    <row r="1838" spans="1:23">
      <c r="A1838" t="s">
        <v>8500</v>
      </c>
      <c r="B1838" t="str">
        <f t="shared" si="113"/>
        <v>Abril</v>
      </c>
      <c r="C1838" s="20" t="s">
        <v>8501</v>
      </c>
      <c r="D1838" t="s">
        <v>1</v>
      </c>
      <c r="E1838" t="s">
        <v>0</v>
      </c>
      <c r="F1838" t="str">
        <f t="shared" si="114"/>
        <v>CCF</v>
      </c>
      <c r="G1838" t="s">
        <v>8338</v>
      </c>
      <c r="H1838" t="s">
        <v>8339</v>
      </c>
      <c r="I1838">
        <v>205</v>
      </c>
      <c r="J1838">
        <v>205</v>
      </c>
      <c r="K1838" t="s">
        <v>1066</v>
      </c>
      <c r="L1838" t="str">
        <f t="shared" si="115"/>
        <v>NIT</v>
      </c>
      <c r="M1838" t="str">
        <f t="shared" si="116"/>
        <v>06190912650013</v>
      </c>
      <c r="N1838" t="s">
        <v>1067</v>
      </c>
      <c r="O1838">
        <v>0</v>
      </c>
      <c r="P1838">
        <v>0</v>
      </c>
      <c r="Q1838">
        <v>104.95</v>
      </c>
      <c r="R1838">
        <v>13.643500000000001</v>
      </c>
      <c r="S1838">
        <v>0</v>
      </c>
      <c r="T1838">
        <v>0</v>
      </c>
      <c r="U1838">
        <v>118.59350000000001</v>
      </c>
      <c r="W1838" t="s">
        <v>1</v>
      </c>
    </row>
    <row r="1839" spans="1:23">
      <c r="A1839" t="s">
        <v>8500</v>
      </c>
      <c r="B1839" t="str">
        <f t="shared" si="113"/>
        <v>Abril</v>
      </c>
      <c r="C1839" s="20" t="s">
        <v>8501</v>
      </c>
      <c r="D1839" t="s">
        <v>1</v>
      </c>
      <c r="E1839" t="s">
        <v>0</v>
      </c>
      <c r="F1839" t="str">
        <f t="shared" si="114"/>
        <v>CCF</v>
      </c>
      <c r="G1839" t="s">
        <v>8338</v>
      </c>
      <c r="H1839" t="s">
        <v>8339</v>
      </c>
      <c r="I1839">
        <v>206</v>
      </c>
      <c r="J1839">
        <v>206</v>
      </c>
      <c r="K1839" t="s">
        <v>118</v>
      </c>
      <c r="L1839" t="str">
        <f t="shared" si="115"/>
        <v>NIT</v>
      </c>
      <c r="M1839" t="str">
        <f t="shared" si="116"/>
        <v>06141106071025</v>
      </c>
      <c r="N1839" t="s">
        <v>119</v>
      </c>
      <c r="O1839">
        <v>0</v>
      </c>
      <c r="P1839">
        <v>0</v>
      </c>
      <c r="Q1839">
        <v>475.33</v>
      </c>
      <c r="R1839">
        <v>61.792900000000003</v>
      </c>
      <c r="S1839">
        <v>0</v>
      </c>
      <c r="T1839">
        <v>0</v>
      </c>
      <c r="U1839">
        <v>537.12289999999996</v>
      </c>
      <c r="W1839" t="s">
        <v>1</v>
      </c>
    </row>
    <row r="1840" spans="1:23">
      <c r="A1840" t="s">
        <v>8500</v>
      </c>
      <c r="B1840" t="str">
        <f t="shared" si="113"/>
        <v>Abril</v>
      </c>
      <c r="C1840" s="20" t="s">
        <v>8501</v>
      </c>
      <c r="D1840" t="s">
        <v>1</v>
      </c>
      <c r="E1840" t="s">
        <v>0</v>
      </c>
      <c r="F1840" t="str">
        <f t="shared" si="114"/>
        <v>CCF</v>
      </c>
      <c r="G1840" t="s">
        <v>8338</v>
      </c>
      <c r="H1840" t="s">
        <v>8339</v>
      </c>
      <c r="I1840">
        <v>207</v>
      </c>
      <c r="J1840">
        <v>207</v>
      </c>
      <c r="K1840" t="s">
        <v>189</v>
      </c>
      <c r="L1840" t="str">
        <f t="shared" si="115"/>
        <v>NIT</v>
      </c>
      <c r="M1840" t="str">
        <f t="shared" si="116"/>
        <v>06140711111016</v>
      </c>
      <c r="N1840" t="s">
        <v>190</v>
      </c>
      <c r="O1840">
        <v>0</v>
      </c>
      <c r="P1840">
        <v>0</v>
      </c>
      <c r="Q1840">
        <v>215</v>
      </c>
      <c r="R1840">
        <v>27.95</v>
      </c>
      <c r="S1840">
        <v>0</v>
      </c>
      <c r="T1840">
        <v>0</v>
      </c>
      <c r="U1840">
        <v>242.95</v>
      </c>
      <c r="W1840" t="s">
        <v>1</v>
      </c>
    </row>
    <row r="1841" spans="1:23">
      <c r="A1841" t="s">
        <v>8500</v>
      </c>
      <c r="B1841" t="str">
        <f t="shared" si="113"/>
        <v>Abril</v>
      </c>
      <c r="C1841" s="20" t="s">
        <v>8506</v>
      </c>
      <c r="D1841" t="s">
        <v>1</v>
      </c>
      <c r="E1841" t="s">
        <v>8228</v>
      </c>
      <c r="F1841" t="str">
        <f t="shared" si="114"/>
        <v>Nota de crédito</v>
      </c>
      <c r="G1841" t="s">
        <v>8229</v>
      </c>
      <c r="H1841" t="s">
        <v>8230</v>
      </c>
      <c r="I1841">
        <v>266</v>
      </c>
      <c r="J1841">
        <v>266</v>
      </c>
      <c r="K1841" t="s">
        <v>91</v>
      </c>
      <c r="L1841" t="str">
        <f t="shared" si="115"/>
        <v>NIT</v>
      </c>
      <c r="M1841" t="str">
        <f t="shared" si="116"/>
        <v>02103008951013</v>
      </c>
      <c r="N1841" t="s">
        <v>92</v>
      </c>
      <c r="O1841">
        <v>0</v>
      </c>
      <c r="P1841">
        <v>0</v>
      </c>
      <c r="Q1841">
        <v>81.27</v>
      </c>
      <c r="R1841">
        <v>10.565099999999999</v>
      </c>
      <c r="S1841">
        <v>0</v>
      </c>
      <c r="T1841">
        <v>0</v>
      </c>
      <c r="U1841">
        <v>91.835099999999997</v>
      </c>
      <c r="W1841" t="s">
        <v>1</v>
      </c>
    </row>
    <row r="1842" spans="1:23">
      <c r="A1842" t="s">
        <v>8500</v>
      </c>
      <c r="B1842" t="str">
        <f t="shared" si="113"/>
        <v>Abril</v>
      </c>
      <c r="C1842" s="20" t="s">
        <v>8506</v>
      </c>
      <c r="D1842" t="s">
        <v>1</v>
      </c>
      <c r="E1842" t="s">
        <v>8228</v>
      </c>
      <c r="F1842" t="str">
        <f t="shared" si="114"/>
        <v>Nota de crédito</v>
      </c>
      <c r="G1842" t="s">
        <v>8229</v>
      </c>
      <c r="H1842" t="s">
        <v>8230</v>
      </c>
      <c r="I1842">
        <v>267</v>
      </c>
      <c r="J1842">
        <v>267</v>
      </c>
      <c r="K1842" t="s">
        <v>518</v>
      </c>
      <c r="L1842" t="str">
        <f t="shared" si="115"/>
        <v>NIT</v>
      </c>
      <c r="M1842" t="str">
        <f t="shared" si="116"/>
        <v>14012206520011</v>
      </c>
      <c r="N1842" t="s">
        <v>519</v>
      </c>
      <c r="O1842">
        <v>0</v>
      </c>
      <c r="P1842">
        <v>0</v>
      </c>
      <c r="Q1842">
        <v>1.55</v>
      </c>
      <c r="R1842">
        <v>0.20150000000000001</v>
      </c>
      <c r="S1842">
        <v>0</v>
      </c>
      <c r="T1842">
        <v>0</v>
      </c>
      <c r="U1842">
        <v>1.7515000000000001</v>
      </c>
      <c r="W1842" t="s">
        <v>1</v>
      </c>
    </row>
    <row r="1843" spans="1:23">
      <c r="A1843" t="s">
        <v>8500</v>
      </c>
      <c r="B1843" t="str">
        <f t="shared" si="113"/>
        <v>Abril</v>
      </c>
      <c r="C1843" s="20" t="s">
        <v>8506</v>
      </c>
      <c r="D1843" t="s">
        <v>1</v>
      </c>
      <c r="E1843" t="s">
        <v>8228</v>
      </c>
      <c r="F1843" t="str">
        <f t="shared" si="114"/>
        <v>Nota de crédito</v>
      </c>
      <c r="G1843" t="s">
        <v>8229</v>
      </c>
      <c r="H1843" t="s">
        <v>8230</v>
      </c>
      <c r="I1843">
        <v>268</v>
      </c>
      <c r="J1843">
        <v>268</v>
      </c>
      <c r="K1843" t="s">
        <v>126</v>
      </c>
      <c r="L1843" t="str">
        <f t="shared" si="115"/>
        <v>NIT</v>
      </c>
      <c r="M1843" t="str">
        <f t="shared" si="116"/>
        <v>12172508931019</v>
      </c>
      <c r="N1843" t="s">
        <v>127</v>
      </c>
      <c r="O1843">
        <v>0</v>
      </c>
      <c r="P1843">
        <v>0</v>
      </c>
      <c r="Q1843">
        <v>2.04</v>
      </c>
      <c r="R1843">
        <v>0.26519999999999999</v>
      </c>
      <c r="S1843">
        <v>0</v>
      </c>
      <c r="T1843">
        <v>0</v>
      </c>
      <c r="U1843">
        <v>2.3052000000000001</v>
      </c>
      <c r="W1843" t="s">
        <v>1</v>
      </c>
    </row>
    <row r="1844" spans="1:23">
      <c r="A1844" t="s">
        <v>8500</v>
      </c>
      <c r="B1844" t="str">
        <f t="shared" si="113"/>
        <v>Abril</v>
      </c>
      <c r="C1844" s="20" t="s">
        <v>8506</v>
      </c>
      <c r="D1844" t="s">
        <v>1</v>
      </c>
      <c r="E1844" t="s">
        <v>8228</v>
      </c>
      <c r="F1844" t="str">
        <f t="shared" si="114"/>
        <v>Nota de crédito</v>
      </c>
      <c r="G1844" t="s">
        <v>8229</v>
      </c>
      <c r="H1844" t="s">
        <v>8230</v>
      </c>
      <c r="I1844">
        <v>269</v>
      </c>
      <c r="J1844">
        <v>269</v>
      </c>
      <c r="K1844" t="s">
        <v>755</v>
      </c>
      <c r="L1844" t="str">
        <f t="shared" si="115"/>
        <v>NIT</v>
      </c>
      <c r="M1844" t="str">
        <f t="shared" si="116"/>
        <v>02030505670013</v>
      </c>
      <c r="N1844" t="s">
        <v>756</v>
      </c>
      <c r="O1844">
        <v>0</v>
      </c>
      <c r="P1844">
        <v>0</v>
      </c>
      <c r="Q1844">
        <v>1.59</v>
      </c>
      <c r="R1844">
        <v>0.20670000000000002</v>
      </c>
      <c r="S1844">
        <v>0</v>
      </c>
      <c r="T1844">
        <v>0</v>
      </c>
      <c r="U1844">
        <v>1.7967000000000002</v>
      </c>
      <c r="W1844" t="s">
        <v>1</v>
      </c>
    </row>
    <row r="1845" spans="1:23">
      <c r="A1845" t="s">
        <v>8500</v>
      </c>
      <c r="B1845" t="str">
        <f t="shared" si="113"/>
        <v>Abril</v>
      </c>
      <c r="C1845" s="20" t="s">
        <v>8506</v>
      </c>
      <c r="D1845" t="s">
        <v>1</v>
      </c>
      <c r="E1845" t="s">
        <v>8228</v>
      </c>
      <c r="F1845" t="str">
        <f t="shared" si="114"/>
        <v>Nota de crédito</v>
      </c>
      <c r="G1845" t="s">
        <v>8229</v>
      </c>
      <c r="H1845" t="s">
        <v>8230</v>
      </c>
      <c r="I1845">
        <v>270</v>
      </c>
      <c r="J1845">
        <v>270</v>
      </c>
      <c r="K1845" t="s">
        <v>451</v>
      </c>
      <c r="L1845" t="str">
        <f t="shared" si="115"/>
        <v>NIT</v>
      </c>
      <c r="M1845" t="str">
        <f t="shared" si="116"/>
        <v>11020808811017</v>
      </c>
      <c r="N1845" t="s">
        <v>452</v>
      </c>
      <c r="O1845">
        <v>0</v>
      </c>
      <c r="P1845">
        <v>0</v>
      </c>
      <c r="Q1845">
        <v>5403.13</v>
      </c>
      <c r="R1845">
        <v>702.40690000000006</v>
      </c>
      <c r="S1845">
        <v>0</v>
      </c>
      <c r="T1845">
        <v>0</v>
      </c>
      <c r="U1845">
        <v>6105.5369000000001</v>
      </c>
      <c r="W1845" t="s">
        <v>1</v>
      </c>
    </row>
    <row r="1846" spans="1:23">
      <c r="A1846" t="s">
        <v>8500</v>
      </c>
      <c r="B1846" t="str">
        <f t="shared" si="113"/>
        <v>Abril</v>
      </c>
      <c r="C1846" s="20" t="s">
        <v>8506</v>
      </c>
      <c r="D1846" t="s">
        <v>1</v>
      </c>
      <c r="E1846" t="s">
        <v>8228</v>
      </c>
      <c r="F1846" t="str">
        <f t="shared" si="114"/>
        <v>Nota de crédito</v>
      </c>
      <c r="G1846" t="s">
        <v>8229</v>
      </c>
      <c r="H1846" t="s">
        <v>8230</v>
      </c>
      <c r="I1846">
        <v>271</v>
      </c>
      <c r="J1846">
        <v>271</v>
      </c>
      <c r="K1846" t="s">
        <v>546</v>
      </c>
      <c r="L1846" t="str">
        <f t="shared" si="115"/>
        <v>NIT</v>
      </c>
      <c r="M1846" t="str">
        <f t="shared" si="116"/>
        <v>06142310971031</v>
      </c>
      <c r="N1846" t="s">
        <v>547</v>
      </c>
      <c r="O1846">
        <v>0</v>
      </c>
      <c r="P1846">
        <v>0</v>
      </c>
      <c r="Q1846">
        <v>30659.67</v>
      </c>
      <c r="R1846">
        <v>3985.7570999999998</v>
      </c>
      <c r="S1846">
        <v>0</v>
      </c>
      <c r="T1846">
        <v>0</v>
      </c>
      <c r="U1846">
        <v>34645.427100000001</v>
      </c>
      <c r="W1846" t="s">
        <v>1</v>
      </c>
    </row>
    <row r="1847" spans="1:23">
      <c r="A1847" t="s">
        <v>8500</v>
      </c>
      <c r="B1847" t="str">
        <f t="shared" si="113"/>
        <v>Abril</v>
      </c>
      <c r="C1847" s="20" t="s">
        <v>8506</v>
      </c>
      <c r="D1847" t="s">
        <v>1</v>
      </c>
      <c r="E1847" t="s">
        <v>8228</v>
      </c>
      <c r="F1847" t="str">
        <f t="shared" si="114"/>
        <v>Nota de crédito</v>
      </c>
      <c r="G1847" t="s">
        <v>8229</v>
      </c>
      <c r="H1847" t="s">
        <v>8230</v>
      </c>
      <c r="I1847">
        <v>272</v>
      </c>
      <c r="J1847">
        <v>272</v>
      </c>
      <c r="K1847" t="s">
        <v>580</v>
      </c>
      <c r="L1847" t="str">
        <f t="shared" si="115"/>
        <v>NIT</v>
      </c>
      <c r="M1847" t="str">
        <f t="shared" si="116"/>
        <v>02102402171027</v>
      </c>
      <c r="N1847" t="s">
        <v>581</v>
      </c>
      <c r="O1847">
        <v>0</v>
      </c>
      <c r="P1847">
        <v>0</v>
      </c>
      <c r="Q1847">
        <v>7136.22</v>
      </c>
      <c r="R1847">
        <v>927.70860000000005</v>
      </c>
      <c r="S1847">
        <v>0</v>
      </c>
      <c r="T1847">
        <v>0</v>
      </c>
      <c r="U1847">
        <v>8063.9286000000002</v>
      </c>
      <c r="W1847" t="s">
        <v>1</v>
      </c>
    </row>
    <row r="1848" spans="1:23">
      <c r="A1848" t="s">
        <v>8500</v>
      </c>
      <c r="B1848" t="str">
        <f t="shared" si="113"/>
        <v>Abril</v>
      </c>
      <c r="C1848" s="20" t="s">
        <v>8506</v>
      </c>
      <c r="D1848" t="s">
        <v>1</v>
      </c>
      <c r="E1848" t="s">
        <v>8228</v>
      </c>
      <c r="F1848" t="str">
        <f t="shared" si="114"/>
        <v>Nota de crédito</v>
      </c>
      <c r="G1848" t="s">
        <v>8229</v>
      </c>
      <c r="H1848" t="s">
        <v>8230</v>
      </c>
      <c r="I1848">
        <v>273</v>
      </c>
      <c r="J1848">
        <v>273</v>
      </c>
      <c r="K1848" t="s">
        <v>671</v>
      </c>
      <c r="L1848" t="str">
        <f t="shared" si="115"/>
        <v>NIT</v>
      </c>
      <c r="M1848" t="str">
        <f t="shared" si="116"/>
        <v>06143005741146</v>
      </c>
      <c r="N1848" t="s">
        <v>672</v>
      </c>
      <c r="O1848">
        <v>0</v>
      </c>
      <c r="P1848">
        <v>0</v>
      </c>
      <c r="Q1848">
        <v>256.87</v>
      </c>
      <c r="R1848">
        <v>33.393100000000004</v>
      </c>
      <c r="S1848">
        <v>0</v>
      </c>
      <c r="T1848">
        <v>0</v>
      </c>
      <c r="U1848">
        <v>290.26310000000001</v>
      </c>
      <c r="W1848" t="s">
        <v>1</v>
      </c>
    </row>
    <row r="1849" spans="1:23">
      <c r="A1849" t="s">
        <v>8500</v>
      </c>
      <c r="B1849" t="str">
        <f t="shared" si="113"/>
        <v>Abril</v>
      </c>
      <c r="C1849" s="20" t="s">
        <v>8504</v>
      </c>
      <c r="D1849" t="s">
        <v>1</v>
      </c>
      <c r="E1849" t="s">
        <v>8228</v>
      </c>
      <c r="F1849" t="str">
        <f t="shared" si="114"/>
        <v>Nota de crédito</v>
      </c>
      <c r="G1849" t="s">
        <v>8229</v>
      </c>
      <c r="H1849" t="s">
        <v>8230</v>
      </c>
      <c r="I1849">
        <v>275</v>
      </c>
      <c r="J1849">
        <v>275</v>
      </c>
      <c r="K1849" t="s">
        <v>91</v>
      </c>
      <c r="L1849" t="str">
        <f t="shared" si="115"/>
        <v>NIT</v>
      </c>
      <c r="M1849" t="str">
        <f t="shared" si="116"/>
        <v>02103008951013</v>
      </c>
      <c r="N1849" t="s">
        <v>92</v>
      </c>
      <c r="O1849">
        <v>0</v>
      </c>
      <c r="P1849">
        <v>0</v>
      </c>
      <c r="Q1849">
        <v>79.650000000000006</v>
      </c>
      <c r="R1849">
        <v>10.354500000000002</v>
      </c>
      <c r="S1849">
        <v>0</v>
      </c>
      <c r="T1849">
        <v>0</v>
      </c>
      <c r="U1849">
        <v>90.004500000000007</v>
      </c>
      <c r="W1849" t="s">
        <v>1</v>
      </c>
    </row>
    <row r="1850" spans="1:23">
      <c r="A1850" t="s">
        <v>8500</v>
      </c>
      <c r="B1850" t="str">
        <f t="shared" si="113"/>
        <v>Abril</v>
      </c>
      <c r="C1850" s="20" t="s">
        <v>8513</v>
      </c>
      <c r="D1850" t="s">
        <v>1</v>
      </c>
      <c r="E1850" t="s">
        <v>0</v>
      </c>
      <c r="F1850" t="str">
        <f t="shared" si="114"/>
        <v>CCF</v>
      </c>
      <c r="G1850" t="s">
        <v>8149</v>
      </c>
      <c r="H1850" t="s">
        <v>8150</v>
      </c>
      <c r="I1850">
        <v>1308</v>
      </c>
      <c r="J1850">
        <v>1308</v>
      </c>
      <c r="K1850" t="s">
        <v>118</v>
      </c>
      <c r="L1850" t="str">
        <f t="shared" si="115"/>
        <v>NIT</v>
      </c>
      <c r="M1850" t="str">
        <f t="shared" si="116"/>
        <v>06141106071025</v>
      </c>
      <c r="N1850" t="s">
        <v>119</v>
      </c>
      <c r="O1850">
        <v>0</v>
      </c>
      <c r="P1850">
        <v>0</v>
      </c>
      <c r="Q1850">
        <v>1903.89</v>
      </c>
      <c r="R1850">
        <v>247.50570000000002</v>
      </c>
      <c r="S1850">
        <v>0</v>
      </c>
      <c r="T1850">
        <v>0</v>
      </c>
      <c r="U1850">
        <v>2151.3957</v>
      </c>
      <c r="W1850" t="s">
        <v>1</v>
      </c>
    </row>
    <row r="1851" spans="1:23">
      <c r="A1851" t="s">
        <v>8500</v>
      </c>
      <c r="B1851" t="str">
        <f t="shared" si="113"/>
        <v>Abril</v>
      </c>
      <c r="C1851" s="20" t="s">
        <v>8513</v>
      </c>
      <c r="D1851" t="s">
        <v>1</v>
      </c>
      <c r="E1851" t="s">
        <v>0</v>
      </c>
      <c r="F1851" t="str">
        <f t="shared" si="114"/>
        <v>CCF</v>
      </c>
      <c r="G1851" t="s">
        <v>8149</v>
      </c>
      <c r="H1851" t="s">
        <v>8150</v>
      </c>
      <c r="I1851">
        <v>1309</v>
      </c>
      <c r="J1851">
        <v>1309</v>
      </c>
      <c r="K1851" t="s">
        <v>347</v>
      </c>
      <c r="L1851" t="str">
        <f t="shared" si="115"/>
        <v>NIT</v>
      </c>
      <c r="M1851" t="str">
        <f t="shared" si="116"/>
        <v>06141106041029</v>
      </c>
      <c r="N1851" t="s">
        <v>348</v>
      </c>
      <c r="O1851">
        <v>0</v>
      </c>
      <c r="P1851">
        <v>0</v>
      </c>
      <c r="Q1851">
        <v>129.44</v>
      </c>
      <c r="R1851">
        <v>16.827200000000001</v>
      </c>
      <c r="S1851">
        <v>0</v>
      </c>
      <c r="T1851">
        <v>0</v>
      </c>
      <c r="U1851">
        <v>146.2672</v>
      </c>
      <c r="W1851" t="s">
        <v>1</v>
      </c>
    </row>
    <row r="1852" spans="1:23">
      <c r="A1852" t="s">
        <v>8500</v>
      </c>
      <c r="B1852" t="str">
        <f t="shared" si="113"/>
        <v>Abril</v>
      </c>
      <c r="C1852" s="20" t="s">
        <v>8513</v>
      </c>
      <c r="D1852" t="s">
        <v>1</v>
      </c>
      <c r="E1852" t="s">
        <v>0</v>
      </c>
      <c r="F1852" t="str">
        <f t="shared" si="114"/>
        <v>CCF</v>
      </c>
      <c r="G1852" t="s">
        <v>8149</v>
      </c>
      <c r="H1852" t="s">
        <v>8150</v>
      </c>
      <c r="I1852">
        <v>1311</v>
      </c>
      <c r="J1852">
        <v>1311</v>
      </c>
      <c r="K1852" t="s">
        <v>391</v>
      </c>
      <c r="L1852" t="str">
        <f t="shared" si="115"/>
        <v>NIT</v>
      </c>
      <c r="M1852" t="str">
        <f t="shared" si="116"/>
        <v>06140808771088</v>
      </c>
      <c r="N1852" t="s">
        <v>392</v>
      </c>
      <c r="O1852">
        <v>0</v>
      </c>
      <c r="P1852">
        <v>0</v>
      </c>
      <c r="Q1852">
        <v>307.85000000000002</v>
      </c>
      <c r="R1852">
        <v>40.020500000000006</v>
      </c>
      <c r="S1852">
        <v>0</v>
      </c>
      <c r="T1852">
        <v>0</v>
      </c>
      <c r="U1852">
        <v>347.87050000000005</v>
      </c>
      <c r="W1852" t="s">
        <v>1</v>
      </c>
    </row>
    <row r="1853" spans="1:23">
      <c r="A1853" t="s">
        <v>8500</v>
      </c>
      <c r="B1853" t="str">
        <f t="shared" ref="B1853:B1916" si="117">SUBSTITUTE(A1853,"BRIL","bril")</f>
        <v>Abril</v>
      </c>
      <c r="C1853" s="20" t="s">
        <v>8513</v>
      </c>
      <c r="D1853" t="s">
        <v>1</v>
      </c>
      <c r="E1853" t="s">
        <v>0</v>
      </c>
      <c r="F1853" t="str">
        <f t="shared" si="114"/>
        <v>CCF</v>
      </c>
      <c r="G1853" t="s">
        <v>8149</v>
      </c>
      <c r="H1853" t="s">
        <v>8150</v>
      </c>
      <c r="I1853">
        <v>1312</v>
      </c>
      <c r="J1853">
        <v>1312</v>
      </c>
      <c r="K1853" t="s">
        <v>943</v>
      </c>
      <c r="L1853" t="str">
        <f t="shared" si="115"/>
        <v>NIT</v>
      </c>
      <c r="M1853" t="str">
        <f t="shared" si="116"/>
        <v>06142711081039</v>
      </c>
      <c r="N1853" t="s">
        <v>944</v>
      </c>
      <c r="O1853">
        <v>0</v>
      </c>
      <c r="P1853">
        <v>0</v>
      </c>
      <c r="Q1853">
        <v>165.11</v>
      </c>
      <c r="R1853">
        <v>21.464300000000001</v>
      </c>
      <c r="S1853">
        <v>0</v>
      </c>
      <c r="T1853">
        <v>0</v>
      </c>
      <c r="U1853">
        <v>186.57430000000002</v>
      </c>
      <c r="W1853" t="s">
        <v>1</v>
      </c>
    </row>
    <row r="1854" spans="1:23">
      <c r="A1854" t="s">
        <v>8500</v>
      </c>
      <c r="B1854" t="str">
        <f t="shared" si="117"/>
        <v>Abril</v>
      </c>
      <c r="C1854" s="20" t="s">
        <v>8513</v>
      </c>
      <c r="D1854" t="s">
        <v>1</v>
      </c>
      <c r="E1854" t="s">
        <v>0</v>
      </c>
      <c r="F1854" t="str">
        <f t="shared" si="114"/>
        <v>CCF</v>
      </c>
      <c r="G1854" t="s">
        <v>8149</v>
      </c>
      <c r="H1854" t="s">
        <v>8150</v>
      </c>
      <c r="I1854">
        <v>1313</v>
      </c>
      <c r="J1854">
        <v>1313</v>
      </c>
      <c r="L1854" t="str">
        <f t="shared" si="115"/>
        <v>DUI</v>
      </c>
      <c r="M1854" t="str">
        <f t="shared" si="116"/>
        <v>001121312</v>
      </c>
      <c r="N1854" t="s">
        <v>1393</v>
      </c>
      <c r="O1854">
        <v>0</v>
      </c>
      <c r="P1854">
        <v>0</v>
      </c>
      <c r="Q1854">
        <v>343.18</v>
      </c>
      <c r="R1854">
        <v>44.613400000000006</v>
      </c>
      <c r="S1854">
        <v>0</v>
      </c>
      <c r="T1854">
        <v>0</v>
      </c>
      <c r="U1854">
        <v>387.79340000000002</v>
      </c>
      <c r="V1854" t="s">
        <v>8399</v>
      </c>
      <c r="W1854" t="s">
        <v>1</v>
      </c>
    </row>
    <row r="1855" spans="1:23">
      <c r="A1855" t="s">
        <v>8500</v>
      </c>
      <c r="B1855" t="str">
        <f t="shared" si="117"/>
        <v>Abril</v>
      </c>
      <c r="C1855" s="20" t="s">
        <v>8513</v>
      </c>
      <c r="D1855" t="s">
        <v>1</v>
      </c>
      <c r="E1855" t="s">
        <v>0</v>
      </c>
      <c r="F1855" t="str">
        <f t="shared" si="114"/>
        <v>CCF</v>
      </c>
      <c r="G1855" t="s">
        <v>8149</v>
      </c>
      <c r="H1855" t="s">
        <v>8150</v>
      </c>
      <c r="I1855">
        <v>1314</v>
      </c>
      <c r="J1855">
        <v>1314</v>
      </c>
      <c r="L1855" t="str">
        <f t="shared" si="115"/>
        <v>DUI</v>
      </c>
      <c r="M1855" t="str">
        <f t="shared" si="116"/>
        <v>001121312</v>
      </c>
      <c r="N1855" t="s">
        <v>1393</v>
      </c>
      <c r="O1855">
        <v>0</v>
      </c>
      <c r="P1855">
        <v>0</v>
      </c>
      <c r="Q1855">
        <v>124.3</v>
      </c>
      <c r="R1855">
        <v>16.158999999999999</v>
      </c>
      <c r="S1855">
        <v>0</v>
      </c>
      <c r="T1855">
        <v>0</v>
      </c>
      <c r="U1855">
        <v>140.459</v>
      </c>
      <c r="V1855" t="s">
        <v>8399</v>
      </c>
      <c r="W1855" t="s">
        <v>1</v>
      </c>
    </row>
    <row r="1856" spans="1:23">
      <c r="A1856" t="s">
        <v>8500</v>
      </c>
      <c r="B1856" t="str">
        <f t="shared" si="117"/>
        <v>Abril</v>
      </c>
      <c r="C1856" s="20" t="s">
        <v>8513</v>
      </c>
      <c r="D1856" t="s">
        <v>1</v>
      </c>
      <c r="E1856" t="s">
        <v>0</v>
      </c>
      <c r="F1856" t="str">
        <f t="shared" si="114"/>
        <v>CCF</v>
      </c>
      <c r="G1856" t="s">
        <v>8149</v>
      </c>
      <c r="H1856" t="s">
        <v>8150</v>
      </c>
      <c r="I1856">
        <v>1315</v>
      </c>
      <c r="J1856">
        <v>1315</v>
      </c>
      <c r="K1856" t="s">
        <v>8175</v>
      </c>
      <c r="L1856" t="str">
        <f t="shared" si="115"/>
        <v>NIT</v>
      </c>
      <c r="M1856" t="str">
        <f t="shared" si="116"/>
        <v>06141908921172</v>
      </c>
      <c r="N1856" t="s">
        <v>8176</v>
      </c>
      <c r="O1856">
        <v>0</v>
      </c>
      <c r="P1856">
        <v>0</v>
      </c>
      <c r="Q1856">
        <v>39.200000000000003</v>
      </c>
      <c r="R1856">
        <v>5.096000000000001</v>
      </c>
      <c r="S1856">
        <v>0</v>
      </c>
      <c r="T1856">
        <v>0</v>
      </c>
      <c r="U1856">
        <v>44.296000000000006</v>
      </c>
      <c r="W1856" t="s">
        <v>1</v>
      </c>
    </row>
    <row r="1857" spans="1:23">
      <c r="A1857" t="s">
        <v>8500</v>
      </c>
      <c r="B1857" t="str">
        <f t="shared" si="117"/>
        <v>Abril</v>
      </c>
      <c r="C1857" s="20" t="s">
        <v>8513</v>
      </c>
      <c r="D1857" t="s">
        <v>1</v>
      </c>
      <c r="E1857" t="s">
        <v>0</v>
      </c>
      <c r="F1857" t="str">
        <f t="shared" si="114"/>
        <v>CCF</v>
      </c>
      <c r="G1857" t="s">
        <v>8149</v>
      </c>
      <c r="H1857" t="s">
        <v>8150</v>
      </c>
      <c r="I1857">
        <v>1316</v>
      </c>
      <c r="J1857">
        <v>1316</v>
      </c>
      <c r="K1857" t="s">
        <v>8554</v>
      </c>
      <c r="L1857" t="str">
        <f t="shared" si="115"/>
        <v>NIT</v>
      </c>
      <c r="M1857" t="str">
        <f t="shared" si="116"/>
        <v>01013103901012</v>
      </c>
      <c r="N1857" t="s">
        <v>8555</v>
      </c>
      <c r="O1857">
        <v>0</v>
      </c>
      <c r="P1857">
        <v>0</v>
      </c>
      <c r="Q1857">
        <v>17.93</v>
      </c>
      <c r="R1857">
        <v>2.3309000000000002</v>
      </c>
      <c r="S1857">
        <v>0</v>
      </c>
      <c r="T1857">
        <v>0</v>
      </c>
      <c r="U1857">
        <v>20.260899999999999</v>
      </c>
      <c r="W1857" t="s">
        <v>1</v>
      </c>
    </row>
    <row r="1858" spans="1:23">
      <c r="A1858" t="s">
        <v>8500</v>
      </c>
      <c r="B1858" t="str">
        <f t="shared" si="117"/>
        <v>Abril</v>
      </c>
      <c r="C1858" s="20" t="s">
        <v>8513</v>
      </c>
      <c r="D1858" t="s">
        <v>1</v>
      </c>
      <c r="E1858" t="s">
        <v>0</v>
      </c>
      <c r="F1858" t="str">
        <f t="shared" si="114"/>
        <v>CCF</v>
      </c>
      <c r="G1858" t="s">
        <v>8149</v>
      </c>
      <c r="H1858" t="s">
        <v>8150</v>
      </c>
      <c r="I1858">
        <v>1317</v>
      </c>
      <c r="J1858">
        <v>1317</v>
      </c>
      <c r="L1858" t="str">
        <f t="shared" si="115"/>
        <v>DUI</v>
      </c>
      <c r="M1858" t="str">
        <f t="shared" si="116"/>
        <v>014569024</v>
      </c>
      <c r="N1858" t="s">
        <v>8418</v>
      </c>
      <c r="O1858">
        <v>0</v>
      </c>
      <c r="P1858">
        <v>0</v>
      </c>
      <c r="Q1858">
        <v>83.53</v>
      </c>
      <c r="R1858">
        <v>10.8589</v>
      </c>
      <c r="S1858">
        <v>0</v>
      </c>
      <c r="T1858">
        <v>0</v>
      </c>
      <c r="U1858">
        <v>94.388900000000007</v>
      </c>
      <c r="V1858" t="s">
        <v>8417</v>
      </c>
      <c r="W1858" t="s">
        <v>1</v>
      </c>
    </row>
    <row r="1859" spans="1:23">
      <c r="A1859" t="s">
        <v>8500</v>
      </c>
      <c r="B1859" t="str">
        <f t="shared" si="117"/>
        <v>Abril</v>
      </c>
      <c r="C1859" s="20" t="s">
        <v>8513</v>
      </c>
      <c r="D1859" t="s">
        <v>1</v>
      </c>
      <c r="E1859" t="s">
        <v>0</v>
      </c>
      <c r="F1859" t="str">
        <f t="shared" ref="F1859:F1922" si="118">IF(E1859="05","Nota de crédito","CCF")</f>
        <v>CCF</v>
      </c>
      <c r="G1859" t="s">
        <v>8149</v>
      </c>
      <c r="H1859" t="s">
        <v>8150</v>
      </c>
      <c r="I1859">
        <v>1318</v>
      </c>
      <c r="J1859">
        <v>1318</v>
      </c>
      <c r="K1859" t="s">
        <v>896</v>
      </c>
      <c r="L1859" t="str">
        <f t="shared" ref="L1859:L1922" si="119">IF(K1859=0,"DUI","NIT")</f>
        <v>NIT</v>
      </c>
      <c r="M1859" t="str">
        <f t="shared" ref="M1859:M1922" si="120">IF(K1859=0,V1859,K1859)</f>
        <v>06140506171065</v>
      </c>
      <c r="N1859" t="s">
        <v>897</v>
      </c>
      <c r="O1859">
        <v>0</v>
      </c>
      <c r="P1859">
        <v>0</v>
      </c>
      <c r="Q1859">
        <v>36.83</v>
      </c>
      <c r="R1859">
        <v>4.7878999999999996</v>
      </c>
      <c r="S1859">
        <v>0</v>
      </c>
      <c r="T1859">
        <v>0</v>
      </c>
      <c r="U1859">
        <v>41.617899999999999</v>
      </c>
      <c r="W1859" t="s">
        <v>1</v>
      </c>
    </row>
    <row r="1860" spans="1:23">
      <c r="A1860" t="s">
        <v>8500</v>
      </c>
      <c r="B1860" t="str">
        <f t="shared" si="117"/>
        <v>Abril</v>
      </c>
      <c r="C1860" s="20" t="s">
        <v>8513</v>
      </c>
      <c r="D1860" t="s">
        <v>1</v>
      </c>
      <c r="E1860" t="s">
        <v>0</v>
      </c>
      <c r="F1860" t="str">
        <f t="shared" si="118"/>
        <v>CCF</v>
      </c>
      <c r="G1860" t="s">
        <v>8149</v>
      </c>
      <c r="H1860" t="s">
        <v>8150</v>
      </c>
      <c r="I1860">
        <v>1319</v>
      </c>
      <c r="J1860">
        <v>1319</v>
      </c>
      <c r="K1860" t="s">
        <v>1440</v>
      </c>
      <c r="L1860" t="str">
        <f t="shared" si="119"/>
        <v>NIT</v>
      </c>
      <c r="M1860" t="str">
        <f t="shared" si="120"/>
        <v>07121705881011</v>
      </c>
      <c r="N1860" t="s">
        <v>1441</v>
      </c>
      <c r="O1860">
        <v>0</v>
      </c>
      <c r="P1860">
        <v>0</v>
      </c>
      <c r="Q1860">
        <v>61.15</v>
      </c>
      <c r="R1860">
        <v>7.9495000000000005</v>
      </c>
      <c r="S1860">
        <v>0</v>
      </c>
      <c r="T1860">
        <v>0</v>
      </c>
      <c r="U1860">
        <v>69.099500000000006</v>
      </c>
      <c r="W1860" t="s">
        <v>1</v>
      </c>
    </row>
    <row r="1861" spans="1:23">
      <c r="A1861" t="s">
        <v>8500</v>
      </c>
      <c r="B1861" t="str">
        <f t="shared" si="117"/>
        <v>Abril</v>
      </c>
      <c r="C1861" s="20" t="s">
        <v>8513</v>
      </c>
      <c r="D1861" t="s">
        <v>1</v>
      </c>
      <c r="E1861" t="s">
        <v>0</v>
      </c>
      <c r="F1861" t="str">
        <f t="shared" si="118"/>
        <v>CCF</v>
      </c>
      <c r="G1861" t="s">
        <v>8149</v>
      </c>
      <c r="H1861" t="s">
        <v>8150</v>
      </c>
      <c r="I1861">
        <v>1320</v>
      </c>
      <c r="J1861">
        <v>1320</v>
      </c>
      <c r="K1861" t="s">
        <v>919</v>
      </c>
      <c r="L1861" t="str">
        <f t="shared" si="119"/>
        <v>NIT</v>
      </c>
      <c r="M1861" t="str">
        <f t="shared" si="120"/>
        <v>14082109731021</v>
      </c>
      <c r="N1861" t="s">
        <v>920</v>
      </c>
      <c r="O1861">
        <v>0</v>
      </c>
      <c r="P1861">
        <v>0</v>
      </c>
      <c r="Q1861">
        <v>897.12</v>
      </c>
      <c r="R1861">
        <v>116.62560000000001</v>
      </c>
      <c r="S1861">
        <v>0</v>
      </c>
      <c r="T1861">
        <v>0</v>
      </c>
      <c r="U1861">
        <v>1013.7456</v>
      </c>
      <c r="W1861" t="s">
        <v>1</v>
      </c>
    </row>
    <row r="1862" spans="1:23">
      <c r="A1862" t="s">
        <v>8500</v>
      </c>
      <c r="B1862" t="str">
        <f t="shared" si="117"/>
        <v>Abril</v>
      </c>
      <c r="C1862" s="20" t="s">
        <v>8513</v>
      </c>
      <c r="D1862" t="s">
        <v>1</v>
      </c>
      <c r="E1862" t="s">
        <v>0</v>
      </c>
      <c r="F1862" t="str">
        <f t="shared" si="118"/>
        <v>CCF</v>
      </c>
      <c r="G1862" t="s">
        <v>8149</v>
      </c>
      <c r="H1862" t="s">
        <v>8150</v>
      </c>
      <c r="I1862">
        <v>1321</v>
      </c>
      <c r="J1862">
        <v>1321</v>
      </c>
      <c r="K1862" t="s">
        <v>91</v>
      </c>
      <c r="L1862" t="str">
        <f t="shared" si="119"/>
        <v>NIT</v>
      </c>
      <c r="M1862" t="str">
        <f t="shared" si="120"/>
        <v>02103008951013</v>
      </c>
      <c r="N1862" t="s">
        <v>92</v>
      </c>
      <c r="O1862">
        <v>0</v>
      </c>
      <c r="P1862">
        <v>0</v>
      </c>
      <c r="Q1862">
        <v>2038.91</v>
      </c>
      <c r="R1862">
        <v>265.05830000000003</v>
      </c>
      <c r="S1862">
        <v>0</v>
      </c>
      <c r="T1862">
        <v>0</v>
      </c>
      <c r="U1862">
        <v>2303.9683</v>
      </c>
      <c r="W1862" t="s">
        <v>1</v>
      </c>
    </row>
    <row r="1863" spans="1:23">
      <c r="A1863" t="s">
        <v>8500</v>
      </c>
      <c r="B1863" t="str">
        <f t="shared" si="117"/>
        <v>Abril</v>
      </c>
      <c r="C1863" s="20" t="s">
        <v>8513</v>
      </c>
      <c r="D1863" t="s">
        <v>1</v>
      </c>
      <c r="E1863" t="s">
        <v>0</v>
      </c>
      <c r="F1863" t="str">
        <f t="shared" si="118"/>
        <v>CCF</v>
      </c>
      <c r="G1863" t="s">
        <v>8149</v>
      </c>
      <c r="H1863" t="s">
        <v>8150</v>
      </c>
      <c r="I1863">
        <v>1322</v>
      </c>
      <c r="J1863">
        <v>1322</v>
      </c>
      <c r="K1863" t="s">
        <v>118</v>
      </c>
      <c r="L1863" t="str">
        <f t="shared" si="119"/>
        <v>NIT</v>
      </c>
      <c r="M1863" t="str">
        <f t="shared" si="120"/>
        <v>06141106071025</v>
      </c>
      <c r="N1863" t="s">
        <v>119</v>
      </c>
      <c r="O1863">
        <v>0</v>
      </c>
      <c r="P1863">
        <v>0</v>
      </c>
      <c r="Q1863">
        <v>42.08</v>
      </c>
      <c r="R1863">
        <v>5.4703999999999997</v>
      </c>
      <c r="S1863">
        <v>0</v>
      </c>
      <c r="T1863">
        <v>0</v>
      </c>
      <c r="U1863">
        <v>47.550399999999996</v>
      </c>
      <c r="W1863" t="s">
        <v>1</v>
      </c>
    </row>
    <row r="1864" spans="1:23">
      <c r="A1864" t="s">
        <v>8500</v>
      </c>
      <c r="B1864" t="str">
        <f t="shared" si="117"/>
        <v>Abril</v>
      </c>
      <c r="C1864" s="20" t="s">
        <v>8513</v>
      </c>
      <c r="D1864" t="s">
        <v>1</v>
      </c>
      <c r="E1864" t="s">
        <v>0</v>
      </c>
      <c r="F1864" t="str">
        <f t="shared" si="118"/>
        <v>CCF</v>
      </c>
      <c r="G1864" t="s">
        <v>8149</v>
      </c>
      <c r="H1864" t="s">
        <v>8150</v>
      </c>
      <c r="I1864">
        <v>1323</v>
      </c>
      <c r="J1864">
        <v>1323</v>
      </c>
      <c r="K1864" t="s">
        <v>1124</v>
      </c>
      <c r="L1864" t="str">
        <f t="shared" si="119"/>
        <v>NIT</v>
      </c>
      <c r="M1864" t="str">
        <f t="shared" si="120"/>
        <v>06142007580150</v>
      </c>
      <c r="N1864" t="s">
        <v>1125</v>
      </c>
      <c r="O1864">
        <v>0</v>
      </c>
      <c r="P1864">
        <v>0</v>
      </c>
      <c r="Q1864">
        <v>500</v>
      </c>
      <c r="R1864">
        <v>65</v>
      </c>
      <c r="S1864">
        <v>0</v>
      </c>
      <c r="T1864">
        <v>0</v>
      </c>
      <c r="U1864">
        <v>565</v>
      </c>
      <c r="W1864" t="s">
        <v>1</v>
      </c>
    </row>
    <row r="1865" spans="1:23">
      <c r="A1865" t="s">
        <v>8500</v>
      </c>
      <c r="B1865" t="str">
        <f t="shared" si="117"/>
        <v>Abril</v>
      </c>
      <c r="C1865" s="20" t="s">
        <v>8513</v>
      </c>
      <c r="D1865" t="s">
        <v>1</v>
      </c>
      <c r="E1865" t="s">
        <v>0</v>
      </c>
      <c r="F1865" t="str">
        <f t="shared" si="118"/>
        <v>CCF</v>
      </c>
      <c r="G1865" t="s">
        <v>8149</v>
      </c>
      <c r="H1865" t="s">
        <v>8150</v>
      </c>
      <c r="I1865">
        <v>1324</v>
      </c>
      <c r="J1865">
        <v>1324</v>
      </c>
      <c r="K1865" t="s">
        <v>741</v>
      </c>
      <c r="L1865" t="str">
        <f t="shared" si="119"/>
        <v>NIT</v>
      </c>
      <c r="M1865" t="str">
        <f t="shared" si="120"/>
        <v>06141502911052</v>
      </c>
      <c r="N1865" t="s">
        <v>742</v>
      </c>
      <c r="O1865">
        <v>0</v>
      </c>
      <c r="P1865">
        <v>0</v>
      </c>
      <c r="Q1865">
        <v>120</v>
      </c>
      <c r="R1865">
        <v>15.600000000000001</v>
      </c>
      <c r="S1865">
        <v>0</v>
      </c>
      <c r="T1865">
        <v>0</v>
      </c>
      <c r="U1865">
        <v>135.6</v>
      </c>
      <c r="W1865" t="s">
        <v>1</v>
      </c>
    </row>
    <row r="1866" spans="1:23">
      <c r="A1866" t="s">
        <v>8500</v>
      </c>
      <c r="B1866" t="str">
        <f t="shared" si="117"/>
        <v>Abril</v>
      </c>
      <c r="C1866" s="20" t="s">
        <v>8513</v>
      </c>
      <c r="D1866" t="s">
        <v>1</v>
      </c>
      <c r="E1866" t="s">
        <v>0</v>
      </c>
      <c r="F1866" t="str">
        <f t="shared" si="118"/>
        <v>CCF</v>
      </c>
      <c r="G1866" t="s">
        <v>8149</v>
      </c>
      <c r="H1866" t="s">
        <v>8150</v>
      </c>
      <c r="I1866">
        <v>1325</v>
      </c>
      <c r="J1866">
        <v>1325</v>
      </c>
      <c r="K1866" t="s">
        <v>8159</v>
      </c>
      <c r="L1866" t="str">
        <f t="shared" si="119"/>
        <v>NIT</v>
      </c>
      <c r="M1866" t="str">
        <f t="shared" si="120"/>
        <v>06140107211045</v>
      </c>
      <c r="N1866" t="s">
        <v>8162</v>
      </c>
      <c r="O1866">
        <v>0</v>
      </c>
      <c r="P1866">
        <v>0</v>
      </c>
      <c r="Q1866">
        <v>33</v>
      </c>
      <c r="R1866">
        <v>4.29</v>
      </c>
      <c r="S1866">
        <v>0</v>
      </c>
      <c r="T1866">
        <v>0</v>
      </c>
      <c r="U1866">
        <v>37.29</v>
      </c>
      <c r="W1866" t="s">
        <v>1</v>
      </c>
    </row>
    <row r="1867" spans="1:23">
      <c r="A1867" t="s">
        <v>8500</v>
      </c>
      <c r="B1867" t="str">
        <f t="shared" si="117"/>
        <v>Abril</v>
      </c>
      <c r="C1867" s="20" t="s">
        <v>8513</v>
      </c>
      <c r="D1867" t="s">
        <v>1</v>
      </c>
      <c r="E1867" t="s">
        <v>0</v>
      </c>
      <c r="F1867" t="str">
        <f t="shared" si="118"/>
        <v>CCF</v>
      </c>
      <c r="G1867" t="s">
        <v>8149</v>
      </c>
      <c r="H1867" t="s">
        <v>8150</v>
      </c>
      <c r="I1867">
        <v>1326</v>
      </c>
      <c r="J1867">
        <v>1326</v>
      </c>
      <c r="K1867" t="s">
        <v>830</v>
      </c>
      <c r="L1867" t="str">
        <f t="shared" si="119"/>
        <v>NIT</v>
      </c>
      <c r="M1867" t="str">
        <f t="shared" si="120"/>
        <v>14080405781014</v>
      </c>
      <c r="N1867" t="s">
        <v>831</v>
      </c>
      <c r="O1867">
        <v>0</v>
      </c>
      <c r="P1867">
        <v>0</v>
      </c>
      <c r="Q1867">
        <v>1476.99</v>
      </c>
      <c r="R1867">
        <v>192.0087</v>
      </c>
      <c r="S1867">
        <v>0</v>
      </c>
      <c r="T1867">
        <v>0</v>
      </c>
      <c r="U1867">
        <v>1668.9987000000001</v>
      </c>
      <c r="W1867" t="s">
        <v>1</v>
      </c>
    </row>
    <row r="1868" spans="1:23">
      <c r="A1868" t="s">
        <v>8500</v>
      </c>
      <c r="B1868" t="str">
        <f t="shared" si="117"/>
        <v>Abril</v>
      </c>
      <c r="C1868" s="20" t="s">
        <v>8513</v>
      </c>
      <c r="D1868" t="s">
        <v>1</v>
      </c>
      <c r="E1868" t="s">
        <v>0</v>
      </c>
      <c r="F1868" t="str">
        <f t="shared" si="118"/>
        <v>CCF</v>
      </c>
      <c r="G1868" t="s">
        <v>8149</v>
      </c>
      <c r="H1868" t="s">
        <v>8150</v>
      </c>
      <c r="I1868">
        <v>1327</v>
      </c>
      <c r="J1868">
        <v>1327</v>
      </c>
      <c r="K1868" t="s">
        <v>606</v>
      </c>
      <c r="L1868" t="str">
        <f t="shared" si="119"/>
        <v>NIT</v>
      </c>
      <c r="M1868" t="str">
        <f t="shared" si="120"/>
        <v>14151601450012</v>
      </c>
      <c r="N1868" t="s">
        <v>607</v>
      </c>
      <c r="O1868">
        <v>0</v>
      </c>
      <c r="P1868">
        <v>0</v>
      </c>
      <c r="Q1868">
        <v>95.27</v>
      </c>
      <c r="R1868">
        <v>12.3851</v>
      </c>
      <c r="S1868">
        <v>0</v>
      </c>
      <c r="T1868">
        <v>0</v>
      </c>
      <c r="U1868">
        <v>107.65509999999999</v>
      </c>
      <c r="W1868" t="s">
        <v>1</v>
      </c>
    </row>
    <row r="1869" spans="1:23">
      <c r="A1869" t="s">
        <v>8500</v>
      </c>
      <c r="B1869" t="str">
        <f t="shared" si="117"/>
        <v>Abril</v>
      </c>
      <c r="C1869" s="20" t="s">
        <v>8513</v>
      </c>
      <c r="D1869" t="s">
        <v>1</v>
      </c>
      <c r="E1869" t="s">
        <v>0</v>
      </c>
      <c r="F1869" t="str">
        <f t="shared" si="118"/>
        <v>CCF</v>
      </c>
      <c r="G1869" t="s">
        <v>8149</v>
      </c>
      <c r="H1869" t="s">
        <v>8150</v>
      </c>
      <c r="I1869">
        <v>1328</v>
      </c>
      <c r="J1869">
        <v>1328</v>
      </c>
      <c r="K1869" t="s">
        <v>8089</v>
      </c>
      <c r="L1869" t="str">
        <f t="shared" si="119"/>
        <v>NIT</v>
      </c>
      <c r="M1869" t="str">
        <f t="shared" si="120"/>
        <v>06141210991055</v>
      </c>
      <c r="N1869" t="s">
        <v>8090</v>
      </c>
      <c r="O1869">
        <v>0</v>
      </c>
      <c r="P1869">
        <v>0</v>
      </c>
      <c r="Q1869">
        <v>400</v>
      </c>
      <c r="R1869">
        <v>52</v>
      </c>
      <c r="S1869">
        <v>0</v>
      </c>
      <c r="T1869">
        <v>0</v>
      </c>
      <c r="U1869">
        <v>452</v>
      </c>
      <c r="W1869" t="s">
        <v>1</v>
      </c>
    </row>
    <row r="1870" spans="1:23">
      <c r="A1870" t="s">
        <v>8500</v>
      </c>
      <c r="B1870" t="str">
        <f t="shared" si="117"/>
        <v>Abril</v>
      </c>
      <c r="C1870" s="20" t="s">
        <v>8513</v>
      </c>
      <c r="D1870" t="s">
        <v>1</v>
      </c>
      <c r="E1870" t="s">
        <v>0</v>
      </c>
      <c r="F1870" t="str">
        <f t="shared" si="118"/>
        <v>CCF</v>
      </c>
      <c r="G1870" t="s">
        <v>8149</v>
      </c>
      <c r="H1870" t="s">
        <v>8150</v>
      </c>
      <c r="I1870">
        <v>1329</v>
      </c>
      <c r="J1870">
        <v>1329</v>
      </c>
      <c r="L1870" t="str">
        <f t="shared" si="119"/>
        <v>DUI</v>
      </c>
      <c r="M1870" t="str">
        <f t="shared" si="120"/>
        <v>008747567</v>
      </c>
      <c r="N1870" t="s">
        <v>8545</v>
      </c>
      <c r="O1870">
        <v>0</v>
      </c>
      <c r="P1870">
        <v>0</v>
      </c>
      <c r="Q1870">
        <v>63.72</v>
      </c>
      <c r="R1870">
        <v>8.2835999999999999</v>
      </c>
      <c r="S1870">
        <v>0</v>
      </c>
      <c r="T1870">
        <v>0</v>
      </c>
      <c r="U1870">
        <v>72.003600000000006</v>
      </c>
      <c r="V1870" t="s">
        <v>8544</v>
      </c>
      <c r="W1870" t="s">
        <v>1</v>
      </c>
    </row>
    <row r="1871" spans="1:23">
      <c r="A1871" t="s">
        <v>8500</v>
      </c>
      <c r="B1871" t="str">
        <f t="shared" si="117"/>
        <v>Abril</v>
      </c>
      <c r="C1871" s="20" t="s">
        <v>8513</v>
      </c>
      <c r="D1871" t="s">
        <v>1</v>
      </c>
      <c r="E1871" t="s">
        <v>0</v>
      </c>
      <c r="F1871" t="str">
        <f t="shared" si="118"/>
        <v>CCF</v>
      </c>
      <c r="G1871" t="s">
        <v>8149</v>
      </c>
      <c r="H1871" t="s">
        <v>8150</v>
      </c>
      <c r="I1871">
        <v>1330</v>
      </c>
      <c r="J1871">
        <v>1330</v>
      </c>
      <c r="K1871" t="s">
        <v>467</v>
      </c>
      <c r="L1871" t="str">
        <f t="shared" si="119"/>
        <v>NIT</v>
      </c>
      <c r="M1871" t="str">
        <f t="shared" si="120"/>
        <v>06140512191060</v>
      </c>
      <c r="N1871" t="s">
        <v>468</v>
      </c>
      <c r="O1871">
        <v>0</v>
      </c>
      <c r="P1871">
        <v>0</v>
      </c>
      <c r="Q1871">
        <v>16.2</v>
      </c>
      <c r="R1871">
        <v>2.1059999999999999</v>
      </c>
      <c r="S1871">
        <v>0</v>
      </c>
      <c r="T1871">
        <v>0</v>
      </c>
      <c r="U1871">
        <v>18.305999999999997</v>
      </c>
      <c r="W1871" t="s">
        <v>1</v>
      </c>
    </row>
    <row r="1872" spans="1:23">
      <c r="A1872" t="s">
        <v>8500</v>
      </c>
      <c r="B1872" t="str">
        <f t="shared" si="117"/>
        <v>Abril</v>
      </c>
      <c r="C1872" s="20" t="s">
        <v>8513</v>
      </c>
      <c r="D1872" t="s">
        <v>1</v>
      </c>
      <c r="E1872" t="s">
        <v>0</v>
      </c>
      <c r="F1872" t="str">
        <f t="shared" si="118"/>
        <v>CCF</v>
      </c>
      <c r="G1872" t="s">
        <v>8149</v>
      </c>
      <c r="H1872" t="s">
        <v>8150</v>
      </c>
      <c r="I1872">
        <v>1331</v>
      </c>
      <c r="J1872">
        <v>1331</v>
      </c>
      <c r="K1872" t="s">
        <v>118</v>
      </c>
      <c r="L1872" t="str">
        <f t="shared" si="119"/>
        <v>NIT</v>
      </c>
      <c r="M1872" t="str">
        <f t="shared" si="120"/>
        <v>06141106071025</v>
      </c>
      <c r="N1872" t="s">
        <v>119</v>
      </c>
      <c r="O1872">
        <v>0</v>
      </c>
      <c r="P1872">
        <v>0</v>
      </c>
      <c r="Q1872">
        <v>228.85</v>
      </c>
      <c r="R1872">
        <v>29.750499999999999</v>
      </c>
      <c r="S1872">
        <v>0</v>
      </c>
      <c r="T1872">
        <v>0</v>
      </c>
      <c r="U1872">
        <v>258.60050000000001</v>
      </c>
      <c r="W1872" t="s">
        <v>1</v>
      </c>
    </row>
    <row r="1873" spans="1:23">
      <c r="A1873" t="s">
        <v>8500</v>
      </c>
      <c r="B1873" t="str">
        <f t="shared" si="117"/>
        <v>Abril</v>
      </c>
      <c r="C1873" s="20" t="s">
        <v>8513</v>
      </c>
      <c r="D1873" t="s">
        <v>1</v>
      </c>
      <c r="E1873" t="s">
        <v>0</v>
      </c>
      <c r="F1873" t="str">
        <f t="shared" si="118"/>
        <v>CCF</v>
      </c>
      <c r="G1873" t="s">
        <v>8149</v>
      </c>
      <c r="H1873" t="s">
        <v>8150</v>
      </c>
      <c r="I1873">
        <v>1332</v>
      </c>
      <c r="J1873">
        <v>1332</v>
      </c>
      <c r="L1873" t="str">
        <f t="shared" si="119"/>
        <v>DUI</v>
      </c>
      <c r="M1873" t="str">
        <f t="shared" si="120"/>
        <v>009870981</v>
      </c>
      <c r="N1873" t="s">
        <v>593</v>
      </c>
      <c r="O1873">
        <v>0</v>
      </c>
      <c r="P1873">
        <v>0</v>
      </c>
      <c r="Q1873">
        <v>203.9</v>
      </c>
      <c r="R1873">
        <v>26.507000000000001</v>
      </c>
      <c r="S1873">
        <v>0</v>
      </c>
      <c r="T1873">
        <v>0</v>
      </c>
      <c r="U1873">
        <v>230.40700000000001</v>
      </c>
      <c r="V1873" t="s">
        <v>8386</v>
      </c>
      <c r="W1873" t="s">
        <v>1</v>
      </c>
    </row>
    <row r="1874" spans="1:23">
      <c r="A1874" t="s">
        <v>8500</v>
      </c>
      <c r="B1874" t="str">
        <f t="shared" si="117"/>
        <v>Abril</v>
      </c>
      <c r="C1874" s="20" t="s">
        <v>8513</v>
      </c>
      <c r="D1874" t="s">
        <v>1</v>
      </c>
      <c r="E1874" t="s">
        <v>0</v>
      </c>
      <c r="F1874" t="str">
        <f t="shared" si="118"/>
        <v>CCF</v>
      </c>
      <c r="G1874" t="s">
        <v>8149</v>
      </c>
      <c r="H1874" t="s">
        <v>8150</v>
      </c>
      <c r="I1874">
        <v>1333</v>
      </c>
      <c r="J1874">
        <v>1333</v>
      </c>
      <c r="K1874" t="s">
        <v>8029</v>
      </c>
      <c r="L1874" t="str">
        <f t="shared" si="119"/>
        <v>NIT</v>
      </c>
      <c r="M1874" t="str">
        <f t="shared" si="120"/>
        <v>1102010379001</v>
      </c>
      <c r="N1874" t="s">
        <v>916</v>
      </c>
      <c r="O1874">
        <v>0</v>
      </c>
      <c r="P1874">
        <v>0</v>
      </c>
      <c r="Q1874">
        <v>55.78</v>
      </c>
      <c r="R1874">
        <v>7.2514000000000003</v>
      </c>
      <c r="S1874">
        <v>0</v>
      </c>
      <c r="T1874">
        <v>0</v>
      </c>
      <c r="U1874">
        <v>63.031400000000005</v>
      </c>
      <c r="W1874" t="s">
        <v>1</v>
      </c>
    </row>
    <row r="1875" spans="1:23">
      <c r="A1875" t="s">
        <v>8500</v>
      </c>
      <c r="B1875" t="str">
        <f t="shared" si="117"/>
        <v>Abril</v>
      </c>
      <c r="C1875" s="20" t="s">
        <v>8551</v>
      </c>
      <c r="D1875" t="s">
        <v>1</v>
      </c>
      <c r="E1875" t="s">
        <v>0</v>
      </c>
      <c r="F1875" t="str">
        <f t="shared" si="118"/>
        <v>CCF</v>
      </c>
      <c r="G1875" t="s">
        <v>8149</v>
      </c>
      <c r="H1875" t="s">
        <v>8150</v>
      </c>
      <c r="I1875">
        <v>1334</v>
      </c>
      <c r="J1875">
        <v>1334</v>
      </c>
      <c r="K1875" t="s">
        <v>285</v>
      </c>
      <c r="L1875" t="str">
        <f t="shared" si="119"/>
        <v>NIT</v>
      </c>
      <c r="M1875" t="str">
        <f t="shared" si="120"/>
        <v>04072201180264</v>
      </c>
      <c r="N1875" t="s">
        <v>286</v>
      </c>
      <c r="O1875">
        <v>0</v>
      </c>
      <c r="P1875">
        <v>0</v>
      </c>
      <c r="Q1875">
        <v>236.48</v>
      </c>
      <c r="R1875">
        <v>30.7424</v>
      </c>
      <c r="S1875">
        <v>0</v>
      </c>
      <c r="T1875">
        <v>0</v>
      </c>
      <c r="U1875">
        <v>267.22239999999999</v>
      </c>
      <c r="W1875" t="s">
        <v>1</v>
      </c>
    </row>
    <row r="1876" spans="1:23">
      <c r="A1876" t="s">
        <v>8500</v>
      </c>
      <c r="B1876" t="str">
        <f t="shared" si="117"/>
        <v>Abril</v>
      </c>
      <c r="C1876" s="20" t="s">
        <v>8551</v>
      </c>
      <c r="D1876" t="s">
        <v>1</v>
      </c>
      <c r="E1876" t="s">
        <v>0</v>
      </c>
      <c r="F1876" t="str">
        <f t="shared" si="118"/>
        <v>CCF</v>
      </c>
      <c r="G1876" t="s">
        <v>8149</v>
      </c>
      <c r="H1876" t="s">
        <v>8150</v>
      </c>
      <c r="I1876">
        <v>1335</v>
      </c>
      <c r="J1876">
        <v>1335</v>
      </c>
      <c r="K1876" t="s">
        <v>255</v>
      </c>
      <c r="L1876" t="str">
        <f t="shared" si="119"/>
        <v>NIT</v>
      </c>
      <c r="M1876" t="str">
        <f t="shared" si="120"/>
        <v>12170106061015</v>
      </c>
      <c r="N1876" t="s">
        <v>256</v>
      </c>
      <c r="O1876">
        <v>0</v>
      </c>
      <c r="P1876">
        <v>0</v>
      </c>
      <c r="Q1876">
        <v>1325.3</v>
      </c>
      <c r="R1876">
        <v>172.28899999999999</v>
      </c>
      <c r="S1876">
        <v>0</v>
      </c>
      <c r="T1876">
        <v>0</v>
      </c>
      <c r="U1876">
        <v>1497.5889999999999</v>
      </c>
      <c r="W1876" t="s">
        <v>1</v>
      </c>
    </row>
    <row r="1877" spans="1:23">
      <c r="A1877" t="s">
        <v>8500</v>
      </c>
      <c r="B1877" t="str">
        <f t="shared" si="117"/>
        <v>Abril</v>
      </c>
      <c r="C1877" s="20" t="s">
        <v>8551</v>
      </c>
      <c r="D1877" t="s">
        <v>1</v>
      </c>
      <c r="E1877" t="s">
        <v>0</v>
      </c>
      <c r="F1877" t="str">
        <f t="shared" si="118"/>
        <v>CCF</v>
      </c>
      <c r="G1877" t="s">
        <v>8149</v>
      </c>
      <c r="H1877" t="s">
        <v>8150</v>
      </c>
      <c r="I1877">
        <v>1336</v>
      </c>
      <c r="J1877">
        <v>1336</v>
      </c>
      <c r="K1877" t="s">
        <v>501</v>
      </c>
      <c r="L1877" t="str">
        <f t="shared" si="119"/>
        <v>NIT</v>
      </c>
      <c r="M1877" t="str">
        <f t="shared" si="120"/>
        <v>06143105181040</v>
      </c>
      <c r="N1877" t="s">
        <v>502</v>
      </c>
      <c r="O1877">
        <v>0</v>
      </c>
      <c r="P1877">
        <v>0</v>
      </c>
      <c r="Q1877">
        <v>299.5</v>
      </c>
      <c r="R1877">
        <v>38.935000000000002</v>
      </c>
      <c r="S1877">
        <v>0</v>
      </c>
      <c r="T1877">
        <v>0</v>
      </c>
      <c r="U1877">
        <v>338.435</v>
      </c>
      <c r="W1877" t="s">
        <v>1</v>
      </c>
    </row>
    <row r="1878" spans="1:23">
      <c r="A1878" t="s">
        <v>8500</v>
      </c>
      <c r="B1878" t="str">
        <f t="shared" si="117"/>
        <v>Abril</v>
      </c>
      <c r="C1878" s="20" t="s">
        <v>8551</v>
      </c>
      <c r="D1878" t="s">
        <v>1</v>
      </c>
      <c r="E1878" t="s">
        <v>0</v>
      </c>
      <c r="F1878" t="str">
        <f t="shared" si="118"/>
        <v>CCF</v>
      </c>
      <c r="G1878" t="s">
        <v>8149</v>
      </c>
      <c r="H1878" t="s">
        <v>8150</v>
      </c>
      <c r="I1878">
        <v>1337</v>
      </c>
      <c r="J1878">
        <v>1337</v>
      </c>
      <c r="K1878" t="s">
        <v>501</v>
      </c>
      <c r="L1878" t="str">
        <f t="shared" si="119"/>
        <v>NIT</v>
      </c>
      <c r="M1878" t="str">
        <f t="shared" si="120"/>
        <v>06143105181040</v>
      </c>
      <c r="N1878" t="s">
        <v>502</v>
      </c>
      <c r="O1878">
        <v>0</v>
      </c>
      <c r="P1878">
        <v>0</v>
      </c>
      <c r="Q1878">
        <v>20</v>
      </c>
      <c r="R1878">
        <v>2.6</v>
      </c>
      <c r="S1878">
        <v>0</v>
      </c>
      <c r="T1878">
        <v>0</v>
      </c>
      <c r="U1878">
        <v>22.6</v>
      </c>
      <c r="W1878" t="s">
        <v>1</v>
      </c>
    </row>
    <row r="1879" spans="1:23">
      <c r="A1879" t="s">
        <v>8500</v>
      </c>
      <c r="B1879" t="str">
        <f t="shared" si="117"/>
        <v>Abril</v>
      </c>
      <c r="C1879" s="20" t="s">
        <v>8551</v>
      </c>
      <c r="D1879" t="s">
        <v>1</v>
      </c>
      <c r="E1879" t="s">
        <v>0</v>
      </c>
      <c r="F1879" t="str">
        <f t="shared" si="118"/>
        <v>CCF</v>
      </c>
      <c r="G1879" t="s">
        <v>8149</v>
      </c>
      <c r="H1879" t="s">
        <v>8150</v>
      </c>
      <c r="I1879">
        <v>1338</v>
      </c>
      <c r="J1879">
        <v>1338</v>
      </c>
      <c r="K1879" t="s">
        <v>155</v>
      </c>
      <c r="L1879" t="str">
        <f t="shared" si="119"/>
        <v>NIT</v>
      </c>
      <c r="M1879" t="str">
        <f t="shared" si="120"/>
        <v>06142610051058</v>
      </c>
      <c r="N1879" t="s">
        <v>156</v>
      </c>
      <c r="O1879">
        <v>0</v>
      </c>
      <c r="P1879">
        <v>0</v>
      </c>
      <c r="Q1879">
        <v>367.43</v>
      </c>
      <c r="R1879">
        <v>47.765900000000002</v>
      </c>
      <c r="S1879">
        <v>0</v>
      </c>
      <c r="T1879">
        <v>0</v>
      </c>
      <c r="U1879">
        <v>415.19589999999999</v>
      </c>
      <c r="W1879" t="s">
        <v>1</v>
      </c>
    </row>
    <row r="1880" spans="1:23">
      <c r="A1880" t="s">
        <v>8500</v>
      </c>
      <c r="B1880" t="str">
        <f t="shared" si="117"/>
        <v>Abril</v>
      </c>
      <c r="C1880" s="20" t="s">
        <v>8551</v>
      </c>
      <c r="D1880" t="s">
        <v>1</v>
      </c>
      <c r="E1880" t="s">
        <v>0</v>
      </c>
      <c r="F1880" t="str">
        <f t="shared" si="118"/>
        <v>CCF</v>
      </c>
      <c r="G1880" t="s">
        <v>8149</v>
      </c>
      <c r="H1880" t="s">
        <v>8150</v>
      </c>
      <c r="I1880">
        <v>1339</v>
      </c>
      <c r="J1880">
        <v>1339</v>
      </c>
      <c r="K1880" t="s">
        <v>189</v>
      </c>
      <c r="L1880" t="str">
        <f t="shared" si="119"/>
        <v>NIT</v>
      </c>
      <c r="M1880" t="str">
        <f t="shared" si="120"/>
        <v>06140711111016</v>
      </c>
      <c r="N1880" t="s">
        <v>190</v>
      </c>
      <c r="O1880">
        <v>0</v>
      </c>
      <c r="P1880">
        <v>0</v>
      </c>
      <c r="Q1880">
        <v>174.78</v>
      </c>
      <c r="R1880">
        <v>22.721399999999999</v>
      </c>
      <c r="S1880">
        <v>0</v>
      </c>
      <c r="T1880">
        <v>0</v>
      </c>
      <c r="U1880">
        <v>197.50139999999999</v>
      </c>
      <c r="W1880" t="s">
        <v>1</v>
      </c>
    </row>
    <row r="1881" spans="1:23">
      <c r="A1881" t="s">
        <v>8500</v>
      </c>
      <c r="B1881" t="str">
        <f t="shared" si="117"/>
        <v>Abril</v>
      </c>
      <c r="C1881" s="20" t="s">
        <v>8551</v>
      </c>
      <c r="D1881" t="s">
        <v>1</v>
      </c>
      <c r="E1881" t="s">
        <v>0</v>
      </c>
      <c r="F1881" t="str">
        <f t="shared" si="118"/>
        <v>CCF</v>
      </c>
      <c r="G1881" t="s">
        <v>8149</v>
      </c>
      <c r="H1881" t="s">
        <v>8150</v>
      </c>
      <c r="I1881">
        <v>1340</v>
      </c>
      <c r="J1881">
        <v>1340</v>
      </c>
      <c r="K1881" t="s">
        <v>373</v>
      </c>
      <c r="L1881" t="str">
        <f t="shared" si="119"/>
        <v>NIT</v>
      </c>
      <c r="M1881" t="str">
        <f t="shared" si="120"/>
        <v>05122303871053</v>
      </c>
      <c r="N1881" t="s">
        <v>374</v>
      </c>
      <c r="O1881">
        <v>0</v>
      </c>
      <c r="P1881">
        <v>0</v>
      </c>
      <c r="Q1881">
        <v>45.97</v>
      </c>
      <c r="R1881">
        <v>5.9760999999999997</v>
      </c>
      <c r="S1881">
        <v>0</v>
      </c>
      <c r="T1881">
        <v>0</v>
      </c>
      <c r="U1881">
        <v>51.946100000000001</v>
      </c>
      <c r="W1881" t="s">
        <v>1</v>
      </c>
    </row>
    <row r="1882" spans="1:23">
      <c r="A1882" t="s">
        <v>8500</v>
      </c>
      <c r="B1882" t="str">
        <f t="shared" si="117"/>
        <v>Abril</v>
      </c>
      <c r="C1882" s="20" t="s">
        <v>8551</v>
      </c>
      <c r="D1882" t="s">
        <v>1</v>
      </c>
      <c r="E1882" t="s">
        <v>0</v>
      </c>
      <c r="F1882" t="str">
        <f t="shared" si="118"/>
        <v>CCF</v>
      </c>
      <c r="G1882" t="s">
        <v>8149</v>
      </c>
      <c r="H1882" t="s">
        <v>8150</v>
      </c>
      <c r="I1882">
        <v>1341</v>
      </c>
      <c r="J1882">
        <v>1341</v>
      </c>
      <c r="K1882" t="s">
        <v>118</v>
      </c>
      <c r="L1882" t="str">
        <f t="shared" si="119"/>
        <v>NIT</v>
      </c>
      <c r="M1882" t="str">
        <f t="shared" si="120"/>
        <v>06141106071025</v>
      </c>
      <c r="N1882" t="s">
        <v>119</v>
      </c>
      <c r="O1882">
        <v>0</v>
      </c>
      <c r="P1882">
        <v>0</v>
      </c>
      <c r="Q1882">
        <v>19.8</v>
      </c>
      <c r="R1882">
        <v>2.5740000000000003</v>
      </c>
      <c r="S1882">
        <v>0</v>
      </c>
      <c r="T1882">
        <v>0</v>
      </c>
      <c r="U1882">
        <v>22.374000000000002</v>
      </c>
      <c r="W1882" t="s">
        <v>1</v>
      </c>
    </row>
    <row r="1883" spans="1:23">
      <c r="A1883" t="s">
        <v>8500</v>
      </c>
      <c r="B1883" t="str">
        <f t="shared" si="117"/>
        <v>Abril</v>
      </c>
      <c r="C1883" s="20" t="s">
        <v>8551</v>
      </c>
      <c r="D1883" t="s">
        <v>1</v>
      </c>
      <c r="E1883" t="s">
        <v>0</v>
      </c>
      <c r="F1883" t="str">
        <f t="shared" si="118"/>
        <v>CCF</v>
      </c>
      <c r="G1883" t="s">
        <v>8149</v>
      </c>
      <c r="H1883" t="s">
        <v>8150</v>
      </c>
      <c r="I1883">
        <v>1342</v>
      </c>
      <c r="J1883">
        <v>1342</v>
      </c>
      <c r="K1883" t="s">
        <v>588</v>
      </c>
      <c r="L1883" t="str">
        <f t="shared" si="119"/>
        <v>NIT</v>
      </c>
      <c r="M1883" t="str">
        <f t="shared" si="120"/>
        <v>11130501671013</v>
      </c>
      <c r="N1883" t="s">
        <v>589</v>
      </c>
      <c r="O1883">
        <v>0</v>
      </c>
      <c r="P1883">
        <v>0</v>
      </c>
      <c r="Q1883">
        <v>185.51</v>
      </c>
      <c r="R1883">
        <v>24.116299999999999</v>
      </c>
      <c r="S1883">
        <v>0</v>
      </c>
      <c r="T1883">
        <v>0</v>
      </c>
      <c r="U1883">
        <v>209.62629999999999</v>
      </c>
      <c r="W1883" t="s">
        <v>1</v>
      </c>
    </row>
    <row r="1884" spans="1:23">
      <c r="A1884" t="s">
        <v>8500</v>
      </c>
      <c r="B1884" t="str">
        <f t="shared" si="117"/>
        <v>Abril</v>
      </c>
      <c r="C1884" s="20" t="s">
        <v>8551</v>
      </c>
      <c r="D1884" t="s">
        <v>1</v>
      </c>
      <c r="E1884" t="s">
        <v>0</v>
      </c>
      <c r="F1884" t="str">
        <f t="shared" si="118"/>
        <v>CCF</v>
      </c>
      <c r="G1884" t="s">
        <v>8149</v>
      </c>
      <c r="H1884" t="s">
        <v>8150</v>
      </c>
      <c r="I1884">
        <v>1343</v>
      </c>
      <c r="J1884">
        <v>1343</v>
      </c>
      <c r="L1884" t="str">
        <f t="shared" si="119"/>
        <v>DUI</v>
      </c>
      <c r="M1884" t="str">
        <f t="shared" si="120"/>
        <v>041130466</v>
      </c>
      <c r="N1884" t="s">
        <v>844</v>
      </c>
      <c r="O1884">
        <v>0</v>
      </c>
      <c r="P1884">
        <v>0</v>
      </c>
      <c r="Q1884">
        <v>267.07</v>
      </c>
      <c r="R1884">
        <v>34.719099999999997</v>
      </c>
      <c r="S1884">
        <v>0</v>
      </c>
      <c r="T1884">
        <v>0</v>
      </c>
      <c r="U1884">
        <v>301.78909999999996</v>
      </c>
      <c r="V1884" t="s">
        <v>8377</v>
      </c>
      <c r="W1884" t="s">
        <v>1</v>
      </c>
    </row>
    <row r="1885" spans="1:23">
      <c r="A1885" t="s">
        <v>8500</v>
      </c>
      <c r="B1885" t="str">
        <f t="shared" si="117"/>
        <v>Abril</v>
      </c>
      <c r="C1885" s="20" t="s">
        <v>8551</v>
      </c>
      <c r="D1885" t="s">
        <v>1</v>
      </c>
      <c r="E1885" t="s">
        <v>0</v>
      </c>
      <c r="F1885" t="str">
        <f t="shared" si="118"/>
        <v>CCF</v>
      </c>
      <c r="G1885" t="s">
        <v>8149</v>
      </c>
      <c r="H1885" t="s">
        <v>8150</v>
      </c>
      <c r="I1885">
        <v>1344</v>
      </c>
      <c r="J1885">
        <v>1344</v>
      </c>
      <c r="K1885" t="s">
        <v>77</v>
      </c>
      <c r="L1885" t="str">
        <f t="shared" si="119"/>
        <v>NIT</v>
      </c>
      <c r="M1885" t="str">
        <f t="shared" si="120"/>
        <v>11231402520010</v>
      </c>
      <c r="N1885" t="s">
        <v>78</v>
      </c>
      <c r="O1885">
        <v>0</v>
      </c>
      <c r="P1885">
        <v>0</v>
      </c>
      <c r="Q1885">
        <v>214.39</v>
      </c>
      <c r="R1885">
        <v>27.870699999999999</v>
      </c>
      <c r="S1885">
        <v>0</v>
      </c>
      <c r="T1885">
        <v>0</v>
      </c>
      <c r="U1885">
        <v>242.26069999999999</v>
      </c>
      <c r="W1885" t="s">
        <v>1</v>
      </c>
    </row>
    <row r="1886" spans="1:23">
      <c r="A1886" t="s">
        <v>8500</v>
      </c>
      <c r="B1886" t="str">
        <f t="shared" si="117"/>
        <v>Abril</v>
      </c>
      <c r="C1886" s="20" t="s">
        <v>8551</v>
      </c>
      <c r="D1886" t="s">
        <v>1</v>
      </c>
      <c r="E1886" t="s">
        <v>0</v>
      </c>
      <c r="F1886" t="str">
        <f t="shared" si="118"/>
        <v>CCF</v>
      </c>
      <c r="G1886" t="s">
        <v>8149</v>
      </c>
      <c r="H1886" t="s">
        <v>8150</v>
      </c>
      <c r="I1886">
        <v>1345</v>
      </c>
      <c r="J1886">
        <v>1345</v>
      </c>
      <c r="K1886" t="s">
        <v>8089</v>
      </c>
      <c r="L1886" t="str">
        <f t="shared" si="119"/>
        <v>NIT</v>
      </c>
      <c r="M1886" t="str">
        <f t="shared" si="120"/>
        <v>06141210991055</v>
      </c>
      <c r="N1886" t="s">
        <v>8090</v>
      </c>
      <c r="O1886">
        <v>0</v>
      </c>
      <c r="P1886">
        <v>0</v>
      </c>
      <c r="Q1886">
        <v>400</v>
      </c>
      <c r="R1886">
        <v>52</v>
      </c>
      <c r="S1886">
        <v>0</v>
      </c>
      <c r="T1886">
        <v>0</v>
      </c>
      <c r="U1886">
        <v>452</v>
      </c>
      <c r="W1886" t="s">
        <v>1</v>
      </c>
    </row>
    <row r="1887" spans="1:23">
      <c r="A1887" t="s">
        <v>8500</v>
      </c>
      <c r="B1887" t="str">
        <f t="shared" si="117"/>
        <v>Abril</v>
      </c>
      <c r="C1887" s="20" t="s">
        <v>8551</v>
      </c>
      <c r="D1887" t="s">
        <v>1</v>
      </c>
      <c r="E1887" t="s">
        <v>0</v>
      </c>
      <c r="F1887" t="str">
        <f t="shared" si="118"/>
        <v>CCF</v>
      </c>
      <c r="G1887" t="s">
        <v>8149</v>
      </c>
      <c r="H1887" t="s">
        <v>8150</v>
      </c>
      <c r="I1887">
        <v>1346</v>
      </c>
      <c r="J1887">
        <v>1346</v>
      </c>
      <c r="K1887" t="s">
        <v>520</v>
      </c>
      <c r="L1887" t="str">
        <f t="shared" si="119"/>
        <v>NIT</v>
      </c>
      <c r="M1887" t="str">
        <f t="shared" si="120"/>
        <v>14081108151016</v>
      </c>
      <c r="N1887" t="s">
        <v>521</v>
      </c>
      <c r="O1887">
        <v>0</v>
      </c>
      <c r="P1887">
        <v>0</v>
      </c>
      <c r="Q1887">
        <v>745.87</v>
      </c>
      <c r="R1887">
        <v>96.963099999999997</v>
      </c>
      <c r="S1887">
        <v>0</v>
      </c>
      <c r="T1887">
        <v>0</v>
      </c>
      <c r="U1887">
        <v>842.83310000000006</v>
      </c>
      <c r="W1887" t="s">
        <v>1</v>
      </c>
    </row>
    <row r="1888" spans="1:23">
      <c r="A1888" t="s">
        <v>8500</v>
      </c>
      <c r="B1888" t="str">
        <f t="shared" si="117"/>
        <v>Abril</v>
      </c>
      <c r="C1888" s="20" t="s">
        <v>8551</v>
      </c>
      <c r="D1888" t="s">
        <v>1</v>
      </c>
      <c r="E1888" t="s">
        <v>0</v>
      </c>
      <c r="F1888" t="str">
        <f t="shared" si="118"/>
        <v>CCF</v>
      </c>
      <c r="G1888" t="s">
        <v>8149</v>
      </c>
      <c r="H1888" t="s">
        <v>8150</v>
      </c>
      <c r="I1888">
        <v>1347</v>
      </c>
      <c r="J1888">
        <v>1347</v>
      </c>
      <c r="K1888" t="s">
        <v>477</v>
      </c>
      <c r="L1888" t="str">
        <f t="shared" si="119"/>
        <v>NIT</v>
      </c>
      <c r="M1888" t="str">
        <f t="shared" si="120"/>
        <v>06140910001041</v>
      </c>
      <c r="N1888" t="s">
        <v>478</v>
      </c>
      <c r="O1888">
        <v>0</v>
      </c>
      <c r="P1888">
        <v>0</v>
      </c>
      <c r="Q1888">
        <v>214.39</v>
      </c>
      <c r="R1888">
        <v>27.870699999999999</v>
      </c>
      <c r="S1888">
        <v>0</v>
      </c>
      <c r="T1888">
        <v>0</v>
      </c>
      <c r="U1888">
        <v>242.26069999999999</v>
      </c>
      <c r="W1888" t="s">
        <v>1</v>
      </c>
    </row>
    <row r="1889" spans="1:23">
      <c r="A1889" t="s">
        <v>8500</v>
      </c>
      <c r="B1889" t="str">
        <f t="shared" si="117"/>
        <v>Abril</v>
      </c>
      <c r="C1889" s="20" t="s">
        <v>8551</v>
      </c>
      <c r="D1889" t="s">
        <v>1</v>
      </c>
      <c r="E1889" t="s">
        <v>0</v>
      </c>
      <c r="F1889" t="str">
        <f t="shared" si="118"/>
        <v>CCF</v>
      </c>
      <c r="G1889" t="s">
        <v>8149</v>
      </c>
      <c r="H1889" t="s">
        <v>8150</v>
      </c>
      <c r="I1889">
        <v>1348</v>
      </c>
      <c r="J1889">
        <v>1348</v>
      </c>
      <c r="K1889" t="s">
        <v>1348</v>
      </c>
      <c r="L1889" t="str">
        <f t="shared" si="119"/>
        <v>NIT</v>
      </c>
      <c r="M1889" t="str">
        <f t="shared" si="120"/>
        <v>08212001761028</v>
      </c>
      <c r="N1889" t="s">
        <v>1349</v>
      </c>
      <c r="O1889">
        <v>0</v>
      </c>
      <c r="P1889">
        <v>0</v>
      </c>
      <c r="Q1889">
        <v>195.59</v>
      </c>
      <c r="R1889">
        <v>25.4267</v>
      </c>
      <c r="S1889">
        <v>0</v>
      </c>
      <c r="T1889">
        <v>0</v>
      </c>
      <c r="U1889">
        <v>221.01670000000001</v>
      </c>
      <c r="W1889" t="s">
        <v>1</v>
      </c>
    </row>
    <row r="1890" spans="1:23">
      <c r="A1890" t="s">
        <v>8500</v>
      </c>
      <c r="B1890" t="str">
        <f t="shared" si="117"/>
        <v>Abril</v>
      </c>
      <c r="C1890" s="20" t="s">
        <v>8551</v>
      </c>
      <c r="D1890" t="s">
        <v>1</v>
      </c>
      <c r="E1890" t="s">
        <v>0</v>
      </c>
      <c r="F1890" t="str">
        <f t="shared" si="118"/>
        <v>CCF</v>
      </c>
      <c r="G1890" t="s">
        <v>8149</v>
      </c>
      <c r="H1890" t="s">
        <v>8150</v>
      </c>
      <c r="I1890">
        <v>1349</v>
      </c>
      <c r="J1890">
        <v>1349</v>
      </c>
      <c r="K1890" t="s">
        <v>317</v>
      </c>
      <c r="L1890" t="str">
        <f t="shared" si="119"/>
        <v>NIT</v>
      </c>
      <c r="M1890" t="str">
        <f t="shared" si="120"/>
        <v>03152008711033</v>
      </c>
      <c r="N1890" t="s">
        <v>318</v>
      </c>
      <c r="O1890">
        <v>0</v>
      </c>
      <c r="P1890">
        <v>0</v>
      </c>
      <c r="Q1890">
        <v>40.78</v>
      </c>
      <c r="R1890">
        <v>5.3014000000000001</v>
      </c>
      <c r="S1890">
        <v>0</v>
      </c>
      <c r="T1890">
        <v>0</v>
      </c>
      <c r="U1890">
        <v>46.081400000000002</v>
      </c>
      <c r="W1890" t="s">
        <v>1</v>
      </c>
    </row>
    <row r="1891" spans="1:23">
      <c r="A1891" t="s">
        <v>8500</v>
      </c>
      <c r="B1891" t="str">
        <f t="shared" si="117"/>
        <v>Abril</v>
      </c>
      <c r="C1891" s="20" t="s">
        <v>8551</v>
      </c>
      <c r="D1891" t="s">
        <v>1</v>
      </c>
      <c r="E1891" t="s">
        <v>0</v>
      </c>
      <c r="F1891" t="str">
        <f t="shared" si="118"/>
        <v>CCF</v>
      </c>
      <c r="G1891" t="s">
        <v>8149</v>
      </c>
      <c r="H1891" t="s">
        <v>8150</v>
      </c>
      <c r="I1891">
        <v>1350</v>
      </c>
      <c r="J1891">
        <v>1350</v>
      </c>
      <c r="L1891" t="str">
        <f t="shared" si="119"/>
        <v>DUI</v>
      </c>
      <c r="M1891" t="str">
        <f t="shared" si="120"/>
        <v>023506457</v>
      </c>
      <c r="N1891" t="s">
        <v>8412</v>
      </c>
      <c r="O1891">
        <v>0</v>
      </c>
      <c r="P1891">
        <v>0</v>
      </c>
      <c r="Q1891">
        <v>61.2</v>
      </c>
      <c r="R1891">
        <v>7.9560000000000004</v>
      </c>
      <c r="S1891">
        <v>0</v>
      </c>
      <c r="T1891">
        <v>0</v>
      </c>
      <c r="U1891">
        <v>69.156000000000006</v>
      </c>
      <c r="V1891" t="s">
        <v>8411</v>
      </c>
      <c r="W1891" t="s">
        <v>1</v>
      </c>
    </row>
    <row r="1892" spans="1:23">
      <c r="A1892" t="s">
        <v>8500</v>
      </c>
      <c r="B1892" t="str">
        <f t="shared" si="117"/>
        <v>Abril</v>
      </c>
      <c r="C1892" s="20" t="s">
        <v>8551</v>
      </c>
      <c r="D1892" t="s">
        <v>1</v>
      </c>
      <c r="E1892" t="s">
        <v>0</v>
      </c>
      <c r="F1892" t="str">
        <f t="shared" si="118"/>
        <v>CCF</v>
      </c>
      <c r="G1892" t="s">
        <v>8149</v>
      </c>
      <c r="H1892" t="s">
        <v>8150</v>
      </c>
      <c r="I1892">
        <v>1351</v>
      </c>
      <c r="J1892">
        <v>1351</v>
      </c>
      <c r="K1892" t="s">
        <v>118</v>
      </c>
      <c r="L1892" t="str">
        <f t="shared" si="119"/>
        <v>NIT</v>
      </c>
      <c r="M1892" t="str">
        <f t="shared" si="120"/>
        <v>06141106071025</v>
      </c>
      <c r="N1892" t="s">
        <v>119</v>
      </c>
      <c r="O1892">
        <v>0</v>
      </c>
      <c r="P1892">
        <v>0</v>
      </c>
      <c r="Q1892">
        <v>30.72</v>
      </c>
      <c r="R1892">
        <v>3.9935999999999998</v>
      </c>
      <c r="S1892">
        <v>0</v>
      </c>
      <c r="T1892">
        <v>0</v>
      </c>
      <c r="U1892">
        <v>34.7136</v>
      </c>
      <c r="W1892" t="s">
        <v>1</v>
      </c>
    </row>
    <row r="1893" spans="1:23">
      <c r="A1893" t="s">
        <v>8500</v>
      </c>
      <c r="B1893" t="str">
        <f t="shared" si="117"/>
        <v>Abril</v>
      </c>
      <c r="C1893" s="20" t="s">
        <v>8551</v>
      </c>
      <c r="D1893" t="s">
        <v>1</v>
      </c>
      <c r="E1893" t="s">
        <v>0</v>
      </c>
      <c r="F1893" t="str">
        <f t="shared" si="118"/>
        <v>CCF</v>
      </c>
      <c r="G1893" t="s">
        <v>8149</v>
      </c>
      <c r="H1893" t="s">
        <v>8150</v>
      </c>
      <c r="I1893">
        <v>1352</v>
      </c>
      <c r="J1893">
        <v>1352</v>
      </c>
      <c r="K1893" t="s">
        <v>118</v>
      </c>
      <c r="L1893" t="str">
        <f t="shared" si="119"/>
        <v>NIT</v>
      </c>
      <c r="M1893" t="str">
        <f t="shared" si="120"/>
        <v>06141106071025</v>
      </c>
      <c r="N1893" t="s">
        <v>119</v>
      </c>
      <c r="O1893">
        <v>0</v>
      </c>
      <c r="P1893">
        <v>0</v>
      </c>
      <c r="Q1893">
        <v>120</v>
      </c>
      <c r="R1893">
        <v>15.600000000000001</v>
      </c>
      <c r="S1893">
        <v>0</v>
      </c>
      <c r="T1893">
        <v>0</v>
      </c>
      <c r="U1893">
        <v>135.6</v>
      </c>
      <c r="W1893" t="s">
        <v>1</v>
      </c>
    </row>
    <row r="1894" spans="1:23">
      <c r="A1894" t="s">
        <v>8500</v>
      </c>
      <c r="B1894" t="str">
        <f t="shared" si="117"/>
        <v>Abril</v>
      </c>
      <c r="C1894" s="20" t="s">
        <v>8551</v>
      </c>
      <c r="D1894" t="s">
        <v>1</v>
      </c>
      <c r="E1894" t="s">
        <v>0</v>
      </c>
      <c r="F1894" t="str">
        <f t="shared" si="118"/>
        <v>CCF</v>
      </c>
      <c r="G1894" t="s">
        <v>8149</v>
      </c>
      <c r="H1894" t="s">
        <v>8150</v>
      </c>
      <c r="I1894">
        <v>1353</v>
      </c>
      <c r="J1894">
        <v>1353</v>
      </c>
      <c r="K1894" t="s">
        <v>8396</v>
      </c>
      <c r="L1894" t="str">
        <f t="shared" si="119"/>
        <v>NIT</v>
      </c>
      <c r="M1894" t="str">
        <f t="shared" si="120"/>
        <v>01081009201011</v>
      </c>
      <c r="N1894" t="s">
        <v>8397</v>
      </c>
      <c r="O1894">
        <v>0</v>
      </c>
      <c r="P1894">
        <v>0</v>
      </c>
      <c r="Q1894">
        <v>103.95</v>
      </c>
      <c r="R1894">
        <v>13.513500000000001</v>
      </c>
      <c r="S1894">
        <v>0</v>
      </c>
      <c r="T1894">
        <v>0</v>
      </c>
      <c r="U1894">
        <v>117.46350000000001</v>
      </c>
      <c r="W1894" t="s">
        <v>1</v>
      </c>
    </row>
    <row r="1895" spans="1:23">
      <c r="A1895" t="s">
        <v>8500</v>
      </c>
      <c r="B1895" t="str">
        <f t="shared" si="117"/>
        <v>Abril</v>
      </c>
      <c r="C1895" s="20" t="s">
        <v>8551</v>
      </c>
      <c r="D1895" t="s">
        <v>1</v>
      </c>
      <c r="E1895" t="s">
        <v>0</v>
      </c>
      <c r="F1895" t="str">
        <f t="shared" si="118"/>
        <v>CCF</v>
      </c>
      <c r="G1895" t="s">
        <v>8149</v>
      </c>
      <c r="H1895" t="s">
        <v>8150</v>
      </c>
      <c r="I1895">
        <v>1354</v>
      </c>
      <c r="J1895">
        <v>1354</v>
      </c>
      <c r="L1895" t="str">
        <f t="shared" si="119"/>
        <v>DUI</v>
      </c>
      <c r="M1895" t="str">
        <f t="shared" si="120"/>
        <v>000308458</v>
      </c>
      <c r="N1895" t="s">
        <v>8553</v>
      </c>
      <c r="O1895">
        <v>0</v>
      </c>
      <c r="P1895">
        <v>0</v>
      </c>
      <c r="Q1895">
        <v>40.79</v>
      </c>
      <c r="R1895">
        <v>5.3026999999999997</v>
      </c>
      <c r="S1895">
        <v>0</v>
      </c>
      <c r="T1895">
        <v>0</v>
      </c>
      <c r="U1895">
        <v>46.092700000000001</v>
      </c>
      <c r="V1895" t="s">
        <v>8552</v>
      </c>
      <c r="W1895" t="s">
        <v>1</v>
      </c>
    </row>
    <row r="1896" spans="1:23">
      <c r="A1896" t="s">
        <v>8500</v>
      </c>
      <c r="B1896" t="str">
        <f t="shared" si="117"/>
        <v>Abril</v>
      </c>
      <c r="C1896" s="20" t="s">
        <v>8551</v>
      </c>
      <c r="D1896" t="s">
        <v>1</v>
      </c>
      <c r="E1896" t="s">
        <v>0</v>
      </c>
      <c r="F1896" t="str">
        <f t="shared" si="118"/>
        <v>CCF</v>
      </c>
      <c r="G1896" t="s">
        <v>8149</v>
      </c>
      <c r="H1896" t="s">
        <v>8150</v>
      </c>
      <c r="I1896">
        <v>1355</v>
      </c>
      <c r="J1896">
        <v>1355</v>
      </c>
      <c r="K1896" t="s">
        <v>313</v>
      </c>
      <c r="L1896" t="str">
        <f t="shared" si="119"/>
        <v>NIT</v>
      </c>
      <c r="M1896" t="str">
        <f t="shared" si="120"/>
        <v>06141603781265</v>
      </c>
      <c r="N1896" t="s">
        <v>314</v>
      </c>
      <c r="O1896">
        <v>0</v>
      </c>
      <c r="P1896">
        <v>0</v>
      </c>
      <c r="Q1896">
        <v>53.98</v>
      </c>
      <c r="R1896">
        <v>7.0173999999999994</v>
      </c>
      <c r="S1896">
        <v>0</v>
      </c>
      <c r="T1896">
        <v>0</v>
      </c>
      <c r="U1896">
        <v>60.997399999999999</v>
      </c>
      <c r="W1896" t="s">
        <v>1</v>
      </c>
    </row>
    <row r="1897" spans="1:23">
      <c r="A1897" t="s">
        <v>8500</v>
      </c>
      <c r="B1897" t="str">
        <f t="shared" si="117"/>
        <v>Abril</v>
      </c>
      <c r="C1897" s="20" t="s">
        <v>8512</v>
      </c>
      <c r="D1897" t="s">
        <v>1</v>
      </c>
      <c r="E1897" t="s">
        <v>0</v>
      </c>
      <c r="F1897" t="str">
        <f t="shared" si="118"/>
        <v>CCF</v>
      </c>
      <c r="G1897" t="s">
        <v>8149</v>
      </c>
      <c r="H1897" t="s">
        <v>8150</v>
      </c>
      <c r="I1897">
        <v>1356</v>
      </c>
      <c r="J1897">
        <v>1356</v>
      </c>
      <c r="K1897" t="s">
        <v>189</v>
      </c>
      <c r="L1897" t="str">
        <f t="shared" si="119"/>
        <v>NIT</v>
      </c>
      <c r="M1897" t="str">
        <f t="shared" si="120"/>
        <v>06140711111016</v>
      </c>
      <c r="N1897" t="s">
        <v>190</v>
      </c>
      <c r="O1897">
        <v>0</v>
      </c>
      <c r="P1897">
        <v>0</v>
      </c>
      <c r="Q1897">
        <v>619.47</v>
      </c>
      <c r="R1897">
        <v>80.531100000000009</v>
      </c>
      <c r="S1897">
        <v>0</v>
      </c>
      <c r="T1897">
        <v>0</v>
      </c>
      <c r="U1897">
        <v>700.00110000000006</v>
      </c>
      <c r="W1897" t="s">
        <v>1</v>
      </c>
    </row>
    <row r="1898" spans="1:23">
      <c r="A1898" t="s">
        <v>8500</v>
      </c>
      <c r="B1898" t="str">
        <f t="shared" si="117"/>
        <v>Abril</v>
      </c>
      <c r="C1898" s="20" t="s">
        <v>8512</v>
      </c>
      <c r="D1898" t="s">
        <v>1</v>
      </c>
      <c r="E1898" t="s">
        <v>0</v>
      </c>
      <c r="F1898" t="str">
        <f t="shared" si="118"/>
        <v>CCF</v>
      </c>
      <c r="G1898" t="s">
        <v>8149</v>
      </c>
      <c r="H1898" t="s">
        <v>8150</v>
      </c>
      <c r="I1898">
        <v>1357</v>
      </c>
      <c r="J1898">
        <v>1357</v>
      </c>
      <c r="L1898" t="str">
        <f t="shared" si="119"/>
        <v>DUI</v>
      </c>
      <c r="M1898" t="str">
        <f t="shared" si="120"/>
        <v>009870981</v>
      </c>
      <c r="N1898" t="s">
        <v>593</v>
      </c>
      <c r="O1898">
        <v>0</v>
      </c>
      <c r="P1898">
        <v>0</v>
      </c>
      <c r="Q1898">
        <v>55</v>
      </c>
      <c r="R1898">
        <v>7.15</v>
      </c>
      <c r="S1898">
        <v>0</v>
      </c>
      <c r="T1898">
        <v>0</v>
      </c>
      <c r="U1898">
        <v>62.15</v>
      </c>
      <c r="V1898" t="s">
        <v>8386</v>
      </c>
      <c r="W1898" t="s">
        <v>1</v>
      </c>
    </row>
    <row r="1899" spans="1:23">
      <c r="A1899" t="s">
        <v>8500</v>
      </c>
      <c r="B1899" t="str">
        <f t="shared" si="117"/>
        <v>Abril</v>
      </c>
      <c r="C1899" s="20" t="s">
        <v>8512</v>
      </c>
      <c r="D1899" t="s">
        <v>1</v>
      </c>
      <c r="E1899" t="s">
        <v>0</v>
      </c>
      <c r="F1899" t="str">
        <f t="shared" si="118"/>
        <v>CCF</v>
      </c>
      <c r="G1899" t="s">
        <v>8149</v>
      </c>
      <c r="H1899" t="s">
        <v>8150</v>
      </c>
      <c r="I1899">
        <v>1358</v>
      </c>
      <c r="J1899">
        <v>1358</v>
      </c>
      <c r="L1899" t="str">
        <f t="shared" si="119"/>
        <v>DUI</v>
      </c>
      <c r="M1899" t="str">
        <f t="shared" si="120"/>
        <v>023577636</v>
      </c>
      <c r="N1899" t="s">
        <v>658</v>
      </c>
      <c r="O1899">
        <v>0</v>
      </c>
      <c r="P1899">
        <v>0</v>
      </c>
      <c r="Q1899">
        <v>185.51</v>
      </c>
      <c r="R1899">
        <v>24.116299999999999</v>
      </c>
      <c r="S1899">
        <v>0</v>
      </c>
      <c r="T1899">
        <v>0</v>
      </c>
      <c r="U1899">
        <v>209.62629999999999</v>
      </c>
      <c r="V1899" t="s">
        <v>8440</v>
      </c>
      <c r="W1899" t="s">
        <v>1</v>
      </c>
    </row>
    <row r="1900" spans="1:23">
      <c r="A1900" t="s">
        <v>8500</v>
      </c>
      <c r="B1900" t="str">
        <f t="shared" si="117"/>
        <v>Abril</v>
      </c>
      <c r="C1900" s="20" t="s">
        <v>8512</v>
      </c>
      <c r="D1900" t="s">
        <v>1</v>
      </c>
      <c r="E1900" t="s">
        <v>0</v>
      </c>
      <c r="F1900" t="str">
        <f t="shared" si="118"/>
        <v>CCF</v>
      </c>
      <c r="G1900" t="s">
        <v>8149</v>
      </c>
      <c r="H1900" t="s">
        <v>8150</v>
      </c>
      <c r="I1900">
        <v>1359</v>
      </c>
      <c r="J1900">
        <v>1359</v>
      </c>
      <c r="K1900" t="s">
        <v>327</v>
      </c>
      <c r="L1900" t="str">
        <f t="shared" si="119"/>
        <v>NIT</v>
      </c>
      <c r="M1900" t="str">
        <f t="shared" si="120"/>
        <v>06140512181021</v>
      </c>
      <c r="N1900" t="s">
        <v>328</v>
      </c>
      <c r="O1900">
        <v>0</v>
      </c>
      <c r="P1900">
        <v>0</v>
      </c>
      <c r="Q1900">
        <v>287.45999999999998</v>
      </c>
      <c r="R1900">
        <v>37.369799999999998</v>
      </c>
      <c r="S1900">
        <v>0</v>
      </c>
      <c r="T1900">
        <v>0</v>
      </c>
      <c r="U1900">
        <v>324.82979999999998</v>
      </c>
      <c r="W1900" t="s">
        <v>1</v>
      </c>
    </row>
    <row r="1901" spans="1:23">
      <c r="A1901" t="s">
        <v>8500</v>
      </c>
      <c r="B1901" t="str">
        <f t="shared" si="117"/>
        <v>Abril</v>
      </c>
      <c r="C1901" s="20" t="s">
        <v>8512</v>
      </c>
      <c r="D1901" t="s">
        <v>1</v>
      </c>
      <c r="E1901" t="s">
        <v>0</v>
      </c>
      <c r="F1901" t="str">
        <f t="shared" si="118"/>
        <v>CCF</v>
      </c>
      <c r="G1901" t="s">
        <v>8149</v>
      </c>
      <c r="H1901" t="s">
        <v>8150</v>
      </c>
      <c r="I1901">
        <v>1360</v>
      </c>
      <c r="J1901">
        <v>1360</v>
      </c>
      <c r="L1901" t="str">
        <f t="shared" si="119"/>
        <v>DUI</v>
      </c>
      <c r="M1901" t="str">
        <f t="shared" si="120"/>
        <v>042098015</v>
      </c>
      <c r="N1901" t="s">
        <v>332</v>
      </c>
      <c r="O1901">
        <v>0</v>
      </c>
      <c r="P1901">
        <v>0</v>
      </c>
      <c r="Q1901">
        <v>89.05</v>
      </c>
      <c r="R1901">
        <v>11.576499999999999</v>
      </c>
      <c r="S1901">
        <v>0</v>
      </c>
      <c r="T1901">
        <v>0</v>
      </c>
      <c r="U1901">
        <v>100.62649999999999</v>
      </c>
      <c r="V1901" t="s">
        <v>8428</v>
      </c>
      <c r="W1901" t="s">
        <v>1</v>
      </c>
    </row>
    <row r="1902" spans="1:23">
      <c r="A1902" t="s">
        <v>8500</v>
      </c>
      <c r="B1902" t="str">
        <f t="shared" si="117"/>
        <v>Abril</v>
      </c>
      <c r="C1902" s="20" t="s">
        <v>8512</v>
      </c>
      <c r="D1902" t="s">
        <v>1</v>
      </c>
      <c r="E1902" t="s">
        <v>0</v>
      </c>
      <c r="F1902" t="str">
        <f t="shared" si="118"/>
        <v>CCF</v>
      </c>
      <c r="G1902" t="s">
        <v>8149</v>
      </c>
      <c r="H1902" t="s">
        <v>8150</v>
      </c>
      <c r="I1902">
        <v>1361</v>
      </c>
      <c r="J1902">
        <v>1361</v>
      </c>
      <c r="K1902" t="s">
        <v>8396</v>
      </c>
      <c r="L1902" t="str">
        <f t="shared" si="119"/>
        <v>NIT</v>
      </c>
      <c r="M1902" t="str">
        <f t="shared" si="120"/>
        <v>01081009201011</v>
      </c>
      <c r="N1902" t="s">
        <v>8397</v>
      </c>
      <c r="O1902">
        <v>0</v>
      </c>
      <c r="P1902">
        <v>0</v>
      </c>
      <c r="Q1902">
        <v>101.95</v>
      </c>
      <c r="R1902">
        <v>13.253500000000001</v>
      </c>
      <c r="S1902">
        <v>0</v>
      </c>
      <c r="T1902">
        <v>0</v>
      </c>
      <c r="U1902">
        <v>115.20350000000001</v>
      </c>
      <c r="W1902" t="s">
        <v>1</v>
      </c>
    </row>
    <row r="1903" spans="1:23">
      <c r="A1903" t="s">
        <v>8500</v>
      </c>
      <c r="B1903" t="str">
        <f t="shared" si="117"/>
        <v>Abril</v>
      </c>
      <c r="C1903" s="20" t="s">
        <v>8512</v>
      </c>
      <c r="D1903" t="s">
        <v>1</v>
      </c>
      <c r="E1903" t="s">
        <v>0</v>
      </c>
      <c r="F1903" t="str">
        <f t="shared" si="118"/>
        <v>CCF</v>
      </c>
      <c r="G1903" t="s">
        <v>8149</v>
      </c>
      <c r="H1903" t="s">
        <v>8150</v>
      </c>
      <c r="I1903">
        <v>1362</v>
      </c>
      <c r="J1903">
        <v>1362</v>
      </c>
      <c r="K1903" t="s">
        <v>8199</v>
      </c>
      <c r="L1903" t="str">
        <f t="shared" si="119"/>
        <v>NIT</v>
      </c>
      <c r="M1903" t="str">
        <f t="shared" si="120"/>
        <v>11231207211013</v>
      </c>
      <c r="N1903" t="s">
        <v>8200</v>
      </c>
      <c r="O1903">
        <v>0</v>
      </c>
      <c r="P1903">
        <v>0</v>
      </c>
      <c r="Q1903">
        <v>600.08000000000004</v>
      </c>
      <c r="R1903">
        <v>78.010400000000004</v>
      </c>
      <c r="S1903">
        <v>0</v>
      </c>
      <c r="T1903">
        <v>0</v>
      </c>
      <c r="U1903">
        <v>678.09040000000005</v>
      </c>
      <c r="W1903" t="s">
        <v>1</v>
      </c>
    </row>
    <row r="1904" spans="1:23">
      <c r="A1904" t="s">
        <v>8500</v>
      </c>
      <c r="B1904" t="str">
        <f t="shared" si="117"/>
        <v>Abril</v>
      </c>
      <c r="C1904" s="20" t="s">
        <v>8512</v>
      </c>
      <c r="D1904" t="s">
        <v>1</v>
      </c>
      <c r="E1904" t="s">
        <v>0</v>
      </c>
      <c r="F1904" t="str">
        <f t="shared" si="118"/>
        <v>CCF</v>
      </c>
      <c r="G1904" t="s">
        <v>8149</v>
      </c>
      <c r="H1904" t="s">
        <v>8150</v>
      </c>
      <c r="I1904">
        <v>1363</v>
      </c>
      <c r="J1904">
        <v>1363</v>
      </c>
      <c r="K1904" t="s">
        <v>118</v>
      </c>
      <c r="L1904" t="str">
        <f t="shared" si="119"/>
        <v>NIT</v>
      </c>
      <c r="M1904" t="str">
        <f t="shared" si="120"/>
        <v>06141106071025</v>
      </c>
      <c r="N1904" t="s">
        <v>119</v>
      </c>
      <c r="O1904">
        <v>0</v>
      </c>
      <c r="P1904">
        <v>0</v>
      </c>
      <c r="Q1904">
        <v>326.66000000000003</v>
      </c>
      <c r="R1904">
        <v>42.465800000000002</v>
      </c>
      <c r="S1904">
        <v>0</v>
      </c>
      <c r="T1904">
        <v>0</v>
      </c>
      <c r="U1904">
        <v>369.12580000000003</v>
      </c>
      <c r="W1904" t="s">
        <v>1</v>
      </c>
    </row>
    <row r="1905" spans="1:23">
      <c r="A1905" t="s">
        <v>8500</v>
      </c>
      <c r="B1905" t="str">
        <f t="shared" si="117"/>
        <v>Abril</v>
      </c>
      <c r="C1905" s="20" t="s">
        <v>8512</v>
      </c>
      <c r="D1905" t="s">
        <v>1</v>
      </c>
      <c r="E1905" t="s">
        <v>0</v>
      </c>
      <c r="F1905" t="str">
        <f t="shared" si="118"/>
        <v>CCF</v>
      </c>
      <c r="G1905" t="s">
        <v>8149</v>
      </c>
      <c r="H1905" t="s">
        <v>8150</v>
      </c>
      <c r="I1905">
        <v>1364</v>
      </c>
      <c r="J1905">
        <v>1364</v>
      </c>
      <c r="K1905" t="s">
        <v>333</v>
      </c>
      <c r="L1905" t="str">
        <f t="shared" si="119"/>
        <v>NIT</v>
      </c>
      <c r="M1905" t="str">
        <f t="shared" si="120"/>
        <v>06140607941015</v>
      </c>
      <c r="N1905" t="s">
        <v>334</v>
      </c>
      <c r="O1905">
        <v>0</v>
      </c>
      <c r="P1905">
        <v>0</v>
      </c>
      <c r="Q1905">
        <v>1473</v>
      </c>
      <c r="R1905">
        <v>191.49</v>
      </c>
      <c r="S1905">
        <v>0</v>
      </c>
      <c r="T1905">
        <v>0</v>
      </c>
      <c r="U1905">
        <v>1664.49</v>
      </c>
      <c r="W1905" t="s">
        <v>1</v>
      </c>
    </row>
    <row r="1906" spans="1:23">
      <c r="A1906" t="s">
        <v>8500</v>
      </c>
      <c r="B1906" t="str">
        <f t="shared" si="117"/>
        <v>Abril</v>
      </c>
      <c r="C1906" s="20" t="s">
        <v>8512</v>
      </c>
      <c r="D1906" t="s">
        <v>1</v>
      </c>
      <c r="E1906" t="s">
        <v>0</v>
      </c>
      <c r="F1906" t="str">
        <f t="shared" si="118"/>
        <v>CCF</v>
      </c>
      <c r="G1906" t="s">
        <v>8149</v>
      </c>
      <c r="H1906" t="s">
        <v>8150</v>
      </c>
      <c r="I1906">
        <v>1365</v>
      </c>
      <c r="J1906">
        <v>1365</v>
      </c>
      <c r="K1906" t="s">
        <v>8299</v>
      </c>
      <c r="L1906" t="str">
        <f t="shared" si="119"/>
        <v>NIT</v>
      </c>
      <c r="M1906" t="str">
        <f t="shared" si="120"/>
        <v>08210709641011</v>
      </c>
      <c r="N1906" t="s">
        <v>8300</v>
      </c>
      <c r="O1906">
        <v>0</v>
      </c>
      <c r="P1906">
        <v>0</v>
      </c>
      <c r="Q1906">
        <v>112.92</v>
      </c>
      <c r="R1906">
        <v>14.679600000000001</v>
      </c>
      <c r="S1906">
        <v>0</v>
      </c>
      <c r="T1906">
        <v>0</v>
      </c>
      <c r="U1906">
        <v>127.59960000000001</v>
      </c>
      <c r="W1906" t="s">
        <v>1</v>
      </c>
    </row>
    <row r="1907" spans="1:23">
      <c r="A1907" t="s">
        <v>8500</v>
      </c>
      <c r="B1907" t="str">
        <f t="shared" si="117"/>
        <v>Abril</v>
      </c>
      <c r="C1907" s="20" t="s">
        <v>8512</v>
      </c>
      <c r="D1907" t="s">
        <v>1</v>
      </c>
      <c r="E1907" t="s">
        <v>0</v>
      </c>
      <c r="F1907" t="str">
        <f t="shared" si="118"/>
        <v>CCF</v>
      </c>
      <c r="G1907" t="s">
        <v>8149</v>
      </c>
      <c r="H1907" t="s">
        <v>8150</v>
      </c>
      <c r="I1907">
        <v>1366</v>
      </c>
      <c r="J1907">
        <v>1366</v>
      </c>
      <c r="K1907" t="s">
        <v>118</v>
      </c>
      <c r="L1907" t="str">
        <f t="shared" si="119"/>
        <v>NIT</v>
      </c>
      <c r="M1907" t="str">
        <f t="shared" si="120"/>
        <v>06141106071025</v>
      </c>
      <c r="N1907" t="s">
        <v>119</v>
      </c>
      <c r="O1907">
        <v>0</v>
      </c>
      <c r="P1907">
        <v>0</v>
      </c>
      <c r="Q1907">
        <v>86</v>
      </c>
      <c r="R1907">
        <v>11.18</v>
      </c>
      <c r="S1907">
        <v>0</v>
      </c>
      <c r="T1907">
        <v>0</v>
      </c>
      <c r="U1907">
        <v>97.18</v>
      </c>
      <c r="W1907" t="s">
        <v>1</v>
      </c>
    </row>
    <row r="1908" spans="1:23">
      <c r="A1908" t="s">
        <v>8500</v>
      </c>
      <c r="B1908" t="str">
        <f t="shared" si="117"/>
        <v>Abril</v>
      </c>
      <c r="C1908" s="20" t="s">
        <v>8512</v>
      </c>
      <c r="D1908" t="s">
        <v>1</v>
      </c>
      <c r="E1908" t="s">
        <v>0</v>
      </c>
      <c r="F1908" t="str">
        <f t="shared" si="118"/>
        <v>CCF</v>
      </c>
      <c r="G1908" t="s">
        <v>8149</v>
      </c>
      <c r="H1908" t="s">
        <v>8150</v>
      </c>
      <c r="I1908">
        <v>1367</v>
      </c>
      <c r="J1908">
        <v>1367</v>
      </c>
      <c r="K1908" t="s">
        <v>721</v>
      </c>
      <c r="L1908" t="str">
        <f t="shared" si="119"/>
        <v>NIT</v>
      </c>
      <c r="M1908" t="str">
        <f t="shared" si="120"/>
        <v>11151004801016</v>
      </c>
      <c r="N1908" t="s">
        <v>722</v>
      </c>
      <c r="O1908">
        <v>0</v>
      </c>
      <c r="P1908">
        <v>0</v>
      </c>
      <c r="Q1908">
        <v>144.72999999999999</v>
      </c>
      <c r="R1908">
        <v>18.814899999999998</v>
      </c>
      <c r="S1908">
        <v>0</v>
      </c>
      <c r="T1908">
        <v>0</v>
      </c>
      <c r="U1908">
        <v>163.54489999999998</v>
      </c>
      <c r="W1908" t="s">
        <v>1</v>
      </c>
    </row>
    <row r="1909" spans="1:23">
      <c r="A1909" t="s">
        <v>8500</v>
      </c>
      <c r="B1909" t="str">
        <f t="shared" si="117"/>
        <v>Abril</v>
      </c>
      <c r="C1909" s="20" t="s">
        <v>8512</v>
      </c>
      <c r="D1909" t="s">
        <v>1</v>
      </c>
      <c r="E1909" t="s">
        <v>0</v>
      </c>
      <c r="F1909" t="str">
        <f t="shared" si="118"/>
        <v>CCF</v>
      </c>
      <c r="G1909" t="s">
        <v>8149</v>
      </c>
      <c r="H1909" t="s">
        <v>8150</v>
      </c>
      <c r="I1909">
        <v>1368</v>
      </c>
      <c r="J1909">
        <v>1368</v>
      </c>
      <c r="K1909" t="s">
        <v>518</v>
      </c>
      <c r="L1909" t="str">
        <f t="shared" si="119"/>
        <v>NIT</v>
      </c>
      <c r="M1909" t="str">
        <f t="shared" si="120"/>
        <v>14012206520011</v>
      </c>
      <c r="N1909" t="s">
        <v>519</v>
      </c>
      <c r="O1909">
        <v>0</v>
      </c>
      <c r="P1909">
        <v>0</v>
      </c>
      <c r="Q1909">
        <v>83.56</v>
      </c>
      <c r="R1909">
        <v>10.8628</v>
      </c>
      <c r="S1909">
        <v>0</v>
      </c>
      <c r="T1909">
        <v>0</v>
      </c>
      <c r="U1909">
        <v>94.422799999999995</v>
      </c>
      <c r="W1909" t="s">
        <v>1</v>
      </c>
    </row>
    <row r="1910" spans="1:23">
      <c r="A1910" t="s">
        <v>8500</v>
      </c>
      <c r="B1910" t="str">
        <f t="shared" si="117"/>
        <v>Abril</v>
      </c>
      <c r="C1910" s="20" t="s">
        <v>8512</v>
      </c>
      <c r="D1910" t="s">
        <v>1</v>
      </c>
      <c r="E1910" t="s">
        <v>0</v>
      </c>
      <c r="F1910" t="str">
        <f t="shared" si="118"/>
        <v>CCF</v>
      </c>
      <c r="G1910" t="s">
        <v>8149</v>
      </c>
      <c r="H1910" t="s">
        <v>8150</v>
      </c>
      <c r="I1910">
        <v>1369</v>
      </c>
      <c r="J1910">
        <v>1369</v>
      </c>
      <c r="K1910" t="s">
        <v>187</v>
      </c>
      <c r="L1910" t="str">
        <f t="shared" si="119"/>
        <v>NIT</v>
      </c>
      <c r="M1910" t="str">
        <f t="shared" si="120"/>
        <v>06142808181062</v>
      </c>
      <c r="N1910" t="s">
        <v>188</v>
      </c>
      <c r="O1910">
        <v>0</v>
      </c>
      <c r="P1910">
        <v>0</v>
      </c>
      <c r="Q1910">
        <v>121.33</v>
      </c>
      <c r="R1910">
        <v>15.7729</v>
      </c>
      <c r="S1910">
        <v>0</v>
      </c>
      <c r="T1910">
        <v>0</v>
      </c>
      <c r="U1910">
        <v>137.10290000000001</v>
      </c>
      <c r="W1910" t="s">
        <v>1</v>
      </c>
    </row>
    <row r="1911" spans="1:23">
      <c r="A1911" t="s">
        <v>8500</v>
      </c>
      <c r="B1911" t="str">
        <f t="shared" si="117"/>
        <v>Abril</v>
      </c>
      <c r="C1911" s="20" t="s">
        <v>8512</v>
      </c>
      <c r="D1911" t="s">
        <v>1</v>
      </c>
      <c r="E1911" t="s">
        <v>0</v>
      </c>
      <c r="F1911" t="str">
        <f t="shared" si="118"/>
        <v>CCF</v>
      </c>
      <c r="G1911" t="s">
        <v>8149</v>
      </c>
      <c r="H1911" t="s">
        <v>8150</v>
      </c>
      <c r="I1911">
        <v>1370</v>
      </c>
      <c r="J1911">
        <v>1370</v>
      </c>
      <c r="K1911" t="s">
        <v>435</v>
      </c>
      <c r="L1911" t="str">
        <f t="shared" si="119"/>
        <v>NIT</v>
      </c>
      <c r="M1911" t="str">
        <f t="shared" si="120"/>
        <v>06130407761017</v>
      </c>
      <c r="N1911" t="s">
        <v>436</v>
      </c>
      <c r="O1911">
        <v>0</v>
      </c>
      <c r="P1911">
        <v>0</v>
      </c>
      <c r="Q1911">
        <v>1533.53</v>
      </c>
      <c r="R1911">
        <v>199.35890000000001</v>
      </c>
      <c r="S1911">
        <v>0</v>
      </c>
      <c r="T1911">
        <v>0</v>
      </c>
      <c r="U1911">
        <v>1732.8888999999999</v>
      </c>
      <c r="W1911" t="s">
        <v>1</v>
      </c>
    </row>
    <row r="1912" spans="1:23">
      <c r="A1912" t="s">
        <v>8500</v>
      </c>
      <c r="B1912" t="str">
        <f t="shared" si="117"/>
        <v>Abril</v>
      </c>
      <c r="C1912" s="20" t="s">
        <v>8512</v>
      </c>
      <c r="D1912" t="s">
        <v>1</v>
      </c>
      <c r="E1912" t="s">
        <v>0</v>
      </c>
      <c r="F1912" t="str">
        <f t="shared" si="118"/>
        <v>CCF</v>
      </c>
      <c r="G1912" t="s">
        <v>8149</v>
      </c>
      <c r="H1912" t="s">
        <v>8150</v>
      </c>
      <c r="I1912">
        <v>1371</v>
      </c>
      <c r="J1912">
        <v>1371</v>
      </c>
      <c r="K1912" t="s">
        <v>8391</v>
      </c>
      <c r="L1912" t="str">
        <f t="shared" si="119"/>
        <v>NIT</v>
      </c>
      <c r="M1912" t="str">
        <f t="shared" si="120"/>
        <v>06142910191099</v>
      </c>
      <c r="N1912" t="s">
        <v>8392</v>
      </c>
      <c r="O1912">
        <v>0</v>
      </c>
      <c r="P1912">
        <v>0</v>
      </c>
      <c r="Q1912">
        <v>12</v>
      </c>
      <c r="R1912">
        <v>1.56</v>
      </c>
      <c r="S1912">
        <v>0</v>
      </c>
      <c r="T1912">
        <v>0</v>
      </c>
      <c r="U1912">
        <v>13.56</v>
      </c>
      <c r="W1912" t="s">
        <v>1</v>
      </c>
    </row>
    <row r="1913" spans="1:23">
      <c r="A1913" t="s">
        <v>8500</v>
      </c>
      <c r="B1913" t="str">
        <f t="shared" si="117"/>
        <v>Abril</v>
      </c>
      <c r="C1913" s="20" t="s">
        <v>8512</v>
      </c>
      <c r="D1913" t="s">
        <v>1</v>
      </c>
      <c r="E1913" t="s">
        <v>0</v>
      </c>
      <c r="F1913" t="str">
        <f t="shared" si="118"/>
        <v>CCF</v>
      </c>
      <c r="G1913" t="s">
        <v>8149</v>
      </c>
      <c r="H1913" t="s">
        <v>8150</v>
      </c>
      <c r="I1913">
        <v>1372</v>
      </c>
      <c r="J1913">
        <v>1372</v>
      </c>
      <c r="K1913" t="s">
        <v>459</v>
      </c>
      <c r="L1913" t="str">
        <f t="shared" si="119"/>
        <v>NIT</v>
      </c>
      <c r="M1913" t="str">
        <f t="shared" si="120"/>
        <v>06141211870020</v>
      </c>
      <c r="N1913" t="s">
        <v>460</v>
      </c>
      <c r="O1913">
        <v>0</v>
      </c>
      <c r="P1913">
        <v>0</v>
      </c>
      <c r="Q1913">
        <v>7817.95</v>
      </c>
      <c r="R1913">
        <v>1016.3335</v>
      </c>
      <c r="S1913">
        <v>0</v>
      </c>
      <c r="T1913">
        <v>0</v>
      </c>
      <c r="U1913">
        <v>8834.2834999999995</v>
      </c>
      <c r="W1913" t="s">
        <v>1</v>
      </c>
    </row>
    <row r="1914" spans="1:23">
      <c r="A1914" t="s">
        <v>8500</v>
      </c>
      <c r="B1914" t="str">
        <f t="shared" si="117"/>
        <v>Abril</v>
      </c>
      <c r="C1914" s="20" t="s">
        <v>8512</v>
      </c>
      <c r="D1914" t="s">
        <v>1</v>
      </c>
      <c r="E1914" t="s">
        <v>0</v>
      </c>
      <c r="F1914" t="str">
        <f t="shared" si="118"/>
        <v>CCF</v>
      </c>
      <c r="G1914" t="s">
        <v>8149</v>
      </c>
      <c r="H1914" t="s">
        <v>8150</v>
      </c>
      <c r="I1914">
        <v>1373</v>
      </c>
      <c r="J1914">
        <v>1373</v>
      </c>
      <c r="K1914" t="s">
        <v>431</v>
      </c>
      <c r="L1914" t="str">
        <f t="shared" si="119"/>
        <v>NIT</v>
      </c>
      <c r="M1914" t="str">
        <f t="shared" si="120"/>
        <v>12171202881011</v>
      </c>
      <c r="N1914" t="s">
        <v>432</v>
      </c>
      <c r="O1914">
        <v>0</v>
      </c>
      <c r="P1914">
        <v>0</v>
      </c>
      <c r="Q1914">
        <v>5138.09</v>
      </c>
      <c r="R1914">
        <v>667.95170000000007</v>
      </c>
      <c r="S1914">
        <v>0</v>
      </c>
      <c r="T1914">
        <v>0</v>
      </c>
      <c r="U1914">
        <v>5806.0416999999998</v>
      </c>
      <c r="W1914" t="s">
        <v>1</v>
      </c>
    </row>
    <row r="1915" spans="1:23">
      <c r="A1915" t="s">
        <v>8500</v>
      </c>
      <c r="B1915" t="str">
        <f t="shared" si="117"/>
        <v>Abril</v>
      </c>
      <c r="C1915" s="20" t="s">
        <v>8512</v>
      </c>
      <c r="D1915" t="s">
        <v>1</v>
      </c>
      <c r="E1915" t="s">
        <v>0</v>
      </c>
      <c r="F1915" t="str">
        <f t="shared" si="118"/>
        <v>CCF</v>
      </c>
      <c r="G1915" t="s">
        <v>8149</v>
      </c>
      <c r="H1915" t="s">
        <v>8150</v>
      </c>
      <c r="I1915">
        <v>1374</v>
      </c>
      <c r="J1915">
        <v>1374</v>
      </c>
      <c r="K1915" t="s">
        <v>431</v>
      </c>
      <c r="L1915" t="str">
        <f t="shared" si="119"/>
        <v>NIT</v>
      </c>
      <c r="M1915" t="str">
        <f t="shared" si="120"/>
        <v>12171202881011</v>
      </c>
      <c r="N1915" t="s">
        <v>432</v>
      </c>
      <c r="O1915">
        <v>0</v>
      </c>
      <c r="P1915">
        <v>0</v>
      </c>
      <c r="Q1915">
        <v>5097.3</v>
      </c>
      <c r="R1915">
        <v>662.649</v>
      </c>
      <c r="S1915">
        <v>0</v>
      </c>
      <c r="T1915">
        <v>0</v>
      </c>
      <c r="U1915">
        <v>5759.9490000000005</v>
      </c>
      <c r="W1915" t="s">
        <v>1</v>
      </c>
    </row>
    <row r="1916" spans="1:23">
      <c r="A1916" t="s">
        <v>8500</v>
      </c>
      <c r="B1916" t="str">
        <f t="shared" si="117"/>
        <v>Abril</v>
      </c>
      <c r="C1916" s="20" t="s">
        <v>8512</v>
      </c>
      <c r="D1916" t="s">
        <v>1</v>
      </c>
      <c r="E1916" t="s">
        <v>0</v>
      </c>
      <c r="F1916" t="str">
        <f t="shared" si="118"/>
        <v>CCF</v>
      </c>
      <c r="G1916" t="s">
        <v>8149</v>
      </c>
      <c r="H1916" t="s">
        <v>8150</v>
      </c>
      <c r="I1916">
        <v>1375</v>
      </c>
      <c r="J1916">
        <v>1375</v>
      </c>
      <c r="K1916" t="s">
        <v>277</v>
      </c>
      <c r="L1916" t="str">
        <f t="shared" si="119"/>
        <v>NIT</v>
      </c>
      <c r="M1916" t="str">
        <f t="shared" si="120"/>
        <v>06141908811067</v>
      </c>
      <c r="N1916" t="s">
        <v>278</v>
      </c>
      <c r="O1916">
        <v>0</v>
      </c>
      <c r="P1916">
        <v>0</v>
      </c>
      <c r="Q1916">
        <v>286.72000000000003</v>
      </c>
      <c r="R1916">
        <v>37.273600000000002</v>
      </c>
      <c r="S1916">
        <v>0</v>
      </c>
      <c r="T1916">
        <v>0</v>
      </c>
      <c r="U1916">
        <v>323.99360000000001</v>
      </c>
      <c r="W1916" t="s">
        <v>1</v>
      </c>
    </row>
    <row r="1917" spans="1:23">
      <c r="A1917" t="s">
        <v>8500</v>
      </c>
      <c r="B1917" t="str">
        <f t="shared" ref="B1917:B1980" si="121">SUBSTITUTE(A1917,"BRIL","bril")</f>
        <v>Abril</v>
      </c>
      <c r="C1917" s="20" t="s">
        <v>8512</v>
      </c>
      <c r="D1917" t="s">
        <v>1</v>
      </c>
      <c r="E1917" t="s">
        <v>0</v>
      </c>
      <c r="F1917" t="str">
        <f t="shared" si="118"/>
        <v>CCF</v>
      </c>
      <c r="G1917" t="s">
        <v>8149</v>
      </c>
      <c r="H1917" t="s">
        <v>8150</v>
      </c>
      <c r="I1917">
        <v>1376</v>
      </c>
      <c r="J1917">
        <v>1376</v>
      </c>
      <c r="K1917" t="s">
        <v>277</v>
      </c>
      <c r="L1917" t="str">
        <f t="shared" si="119"/>
        <v>NIT</v>
      </c>
      <c r="M1917" t="str">
        <f t="shared" si="120"/>
        <v>06141908811067</v>
      </c>
      <c r="N1917" t="s">
        <v>278</v>
      </c>
      <c r="O1917">
        <v>0</v>
      </c>
      <c r="P1917">
        <v>0</v>
      </c>
      <c r="Q1917">
        <v>420.35</v>
      </c>
      <c r="R1917">
        <v>54.645500000000006</v>
      </c>
      <c r="S1917">
        <v>0</v>
      </c>
      <c r="T1917">
        <v>0</v>
      </c>
      <c r="U1917">
        <v>474.99550000000005</v>
      </c>
      <c r="W1917" t="s">
        <v>1</v>
      </c>
    </row>
    <row r="1918" spans="1:23">
      <c r="A1918" t="s">
        <v>8500</v>
      </c>
      <c r="B1918" t="str">
        <f t="shared" si="121"/>
        <v>Abril</v>
      </c>
      <c r="C1918" s="20" t="s">
        <v>8512</v>
      </c>
      <c r="D1918" t="s">
        <v>1</v>
      </c>
      <c r="E1918" t="s">
        <v>0</v>
      </c>
      <c r="F1918" t="str">
        <f t="shared" si="118"/>
        <v>CCF</v>
      </c>
      <c r="G1918" t="s">
        <v>8149</v>
      </c>
      <c r="H1918" t="s">
        <v>8150</v>
      </c>
      <c r="I1918">
        <v>1377</v>
      </c>
      <c r="J1918">
        <v>1377</v>
      </c>
      <c r="K1918" t="s">
        <v>118</v>
      </c>
      <c r="L1918" t="str">
        <f t="shared" si="119"/>
        <v>NIT</v>
      </c>
      <c r="M1918" t="str">
        <f t="shared" si="120"/>
        <v>06141106071025</v>
      </c>
      <c r="N1918" t="s">
        <v>119</v>
      </c>
      <c r="O1918">
        <v>0</v>
      </c>
      <c r="P1918">
        <v>0</v>
      </c>
      <c r="Q1918">
        <v>65.739999999999995</v>
      </c>
      <c r="R1918">
        <v>8.5461999999999989</v>
      </c>
      <c r="S1918">
        <v>0</v>
      </c>
      <c r="T1918">
        <v>0</v>
      </c>
      <c r="U1918">
        <v>74.286199999999994</v>
      </c>
      <c r="W1918" t="s">
        <v>1</v>
      </c>
    </row>
    <row r="1919" spans="1:23">
      <c r="A1919" t="s">
        <v>8500</v>
      </c>
      <c r="B1919" t="str">
        <f t="shared" si="121"/>
        <v>Abril</v>
      </c>
      <c r="C1919" s="20" t="s">
        <v>8512</v>
      </c>
      <c r="D1919" t="s">
        <v>1</v>
      </c>
      <c r="E1919" t="s">
        <v>0</v>
      </c>
      <c r="F1919" t="str">
        <f t="shared" si="118"/>
        <v>CCF</v>
      </c>
      <c r="G1919" t="s">
        <v>8149</v>
      </c>
      <c r="H1919" t="s">
        <v>8150</v>
      </c>
      <c r="I1919">
        <v>1378</v>
      </c>
      <c r="J1919">
        <v>1378</v>
      </c>
      <c r="K1919" t="s">
        <v>411</v>
      </c>
      <c r="L1919" t="str">
        <f t="shared" si="119"/>
        <v>NIT</v>
      </c>
      <c r="M1919" t="str">
        <f t="shared" si="120"/>
        <v>01081707741019</v>
      </c>
      <c r="N1919" t="s">
        <v>412</v>
      </c>
      <c r="O1919">
        <v>0</v>
      </c>
      <c r="P1919">
        <v>0</v>
      </c>
      <c r="Q1919">
        <v>124.34</v>
      </c>
      <c r="R1919">
        <v>16.164200000000001</v>
      </c>
      <c r="S1919">
        <v>0</v>
      </c>
      <c r="T1919">
        <v>0</v>
      </c>
      <c r="U1919">
        <v>140.5042</v>
      </c>
      <c r="W1919" t="s">
        <v>1</v>
      </c>
    </row>
    <row r="1920" spans="1:23">
      <c r="A1920" t="s">
        <v>8500</v>
      </c>
      <c r="B1920" t="str">
        <f t="shared" si="121"/>
        <v>Abril</v>
      </c>
      <c r="C1920" s="20" t="s">
        <v>8512</v>
      </c>
      <c r="D1920" t="s">
        <v>1</v>
      </c>
      <c r="E1920" t="s">
        <v>0</v>
      </c>
      <c r="F1920" t="str">
        <f t="shared" si="118"/>
        <v>CCF</v>
      </c>
      <c r="G1920" t="s">
        <v>8149</v>
      </c>
      <c r="H1920" t="s">
        <v>8150</v>
      </c>
      <c r="I1920">
        <v>1379</v>
      </c>
      <c r="J1920">
        <v>1379</v>
      </c>
      <c r="K1920" t="s">
        <v>449</v>
      </c>
      <c r="L1920" t="str">
        <f t="shared" si="119"/>
        <v>NIT</v>
      </c>
      <c r="M1920" t="str">
        <f t="shared" si="120"/>
        <v>12172402711036</v>
      </c>
      <c r="N1920" t="s">
        <v>450</v>
      </c>
      <c r="O1920">
        <v>0</v>
      </c>
      <c r="P1920">
        <v>0</v>
      </c>
      <c r="Q1920">
        <v>279.75</v>
      </c>
      <c r="R1920">
        <v>36.3675</v>
      </c>
      <c r="S1920">
        <v>0</v>
      </c>
      <c r="T1920">
        <v>0</v>
      </c>
      <c r="U1920">
        <v>316.11750000000001</v>
      </c>
      <c r="W1920" t="s">
        <v>1</v>
      </c>
    </row>
    <row r="1921" spans="1:23">
      <c r="A1921" t="s">
        <v>8500</v>
      </c>
      <c r="B1921" t="str">
        <f t="shared" si="121"/>
        <v>Abril</v>
      </c>
      <c r="C1921" s="20" t="s">
        <v>8512</v>
      </c>
      <c r="D1921" t="s">
        <v>1</v>
      </c>
      <c r="E1921" t="s">
        <v>0</v>
      </c>
      <c r="F1921" t="str">
        <f t="shared" si="118"/>
        <v>CCF</v>
      </c>
      <c r="G1921" t="s">
        <v>8149</v>
      </c>
      <c r="H1921" t="s">
        <v>8150</v>
      </c>
      <c r="I1921">
        <v>1380</v>
      </c>
      <c r="J1921">
        <v>1380</v>
      </c>
      <c r="L1921" t="str">
        <f t="shared" si="119"/>
        <v>DUI</v>
      </c>
      <c r="M1921" t="str">
        <f t="shared" si="120"/>
        <v>026130433</v>
      </c>
      <c r="N1921" t="s">
        <v>8430</v>
      </c>
      <c r="O1921">
        <v>0</v>
      </c>
      <c r="P1921">
        <v>0</v>
      </c>
      <c r="Q1921">
        <v>820.38</v>
      </c>
      <c r="R1921">
        <v>106.6494</v>
      </c>
      <c r="S1921">
        <v>0</v>
      </c>
      <c r="T1921">
        <v>0</v>
      </c>
      <c r="U1921">
        <v>927.02940000000001</v>
      </c>
      <c r="V1921" t="s">
        <v>8429</v>
      </c>
      <c r="W1921" t="s">
        <v>1</v>
      </c>
    </row>
    <row r="1922" spans="1:23">
      <c r="A1922" t="s">
        <v>8500</v>
      </c>
      <c r="B1922" t="str">
        <f t="shared" si="121"/>
        <v>Abril</v>
      </c>
      <c r="C1922" s="20" t="s">
        <v>8512</v>
      </c>
      <c r="D1922" t="s">
        <v>1</v>
      </c>
      <c r="E1922" t="s">
        <v>0</v>
      </c>
      <c r="F1922" t="str">
        <f t="shared" si="118"/>
        <v>CCF</v>
      </c>
      <c r="G1922" t="s">
        <v>8149</v>
      </c>
      <c r="H1922" t="s">
        <v>8150</v>
      </c>
      <c r="I1922">
        <v>1381</v>
      </c>
      <c r="J1922">
        <v>1381</v>
      </c>
      <c r="K1922" t="s">
        <v>7990</v>
      </c>
      <c r="L1922" t="str">
        <f t="shared" si="119"/>
        <v>NIT</v>
      </c>
      <c r="M1922" t="str">
        <f t="shared" si="120"/>
        <v>02070905921016</v>
      </c>
      <c r="N1922" t="s">
        <v>7991</v>
      </c>
      <c r="O1922">
        <v>0</v>
      </c>
      <c r="P1922">
        <v>0</v>
      </c>
      <c r="Q1922">
        <v>71.66</v>
      </c>
      <c r="R1922">
        <v>9.3157999999999994</v>
      </c>
      <c r="S1922">
        <v>0</v>
      </c>
      <c r="T1922">
        <v>0</v>
      </c>
      <c r="U1922">
        <v>80.975799999999992</v>
      </c>
      <c r="W1922" t="s">
        <v>1</v>
      </c>
    </row>
    <row r="1923" spans="1:23">
      <c r="A1923" t="s">
        <v>8500</v>
      </c>
      <c r="B1923" t="str">
        <f t="shared" si="121"/>
        <v>Abril</v>
      </c>
      <c r="C1923" s="20" t="s">
        <v>8512</v>
      </c>
      <c r="D1923" t="s">
        <v>1</v>
      </c>
      <c r="E1923" t="s">
        <v>0</v>
      </c>
      <c r="F1923" t="str">
        <f t="shared" ref="F1923:F1986" si="122">IF(E1923="05","Nota de crédito","CCF")</f>
        <v>CCF</v>
      </c>
      <c r="G1923" t="s">
        <v>8149</v>
      </c>
      <c r="H1923" t="s">
        <v>8150</v>
      </c>
      <c r="I1923">
        <v>1382</v>
      </c>
      <c r="J1923">
        <v>1382</v>
      </c>
      <c r="K1923" t="s">
        <v>118</v>
      </c>
      <c r="L1923" t="str">
        <f t="shared" ref="L1923:L1986" si="123">IF(K1923=0,"DUI","NIT")</f>
        <v>NIT</v>
      </c>
      <c r="M1923" t="str">
        <f t="shared" ref="M1923:M1986" si="124">IF(K1923=0,V1923,K1923)</f>
        <v>06141106071025</v>
      </c>
      <c r="N1923" t="s">
        <v>119</v>
      </c>
      <c r="O1923">
        <v>0</v>
      </c>
      <c r="P1923">
        <v>0</v>
      </c>
      <c r="Q1923">
        <v>88.94</v>
      </c>
      <c r="R1923">
        <v>11.562200000000001</v>
      </c>
      <c r="S1923">
        <v>0</v>
      </c>
      <c r="T1923">
        <v>0</v>
      </c>
      <c r="U1923">
        <v>100.5022</v>
      </c>
      <c r="W1923" t="s">
        <v>1</v>
      </c>
    </row>
    <row r="1924" spans="1:23">
      <c r="A1924" t="s">
        <v>8500</v>
      </c>
      <c r="B1924" t="str">
        <f t="shared" si="121"/>
        <v>Abril</v>
      </c>
      <c r="C1924" s="20" t="s">
        <v>8512</v>
      </c>
      <c r="D1924" t="s">
        <v>1</v>
      </c>
      <c r="E1924" t="s">
        <v>0</v>
      </c>
      <c r="F1924" t="str">
        <f t="shared" si="122"/>
        <v>CCF</v>
      </c>
      <c r="G1924" t="s">
        <v>8149</v>
      </c>
      <c r="H1924" t="s">
        <v>8150</v>
      </c>
      <c r="I1924">
        <v>1383</v>
      </c>
      <c r="J1924">
        <v>1383</v>
      </c>
      <c r="L1924" t="str">
        <f t="shared" si="123"/>
        <v>DUI</v>
      </c>
      <c r="M1924" t="str">
        <f t="shared" si="124"/>
        <v>018717409</v>
      </c>
      <c r="N1924" t="s">
        <v>322</v>
      </c>
      <c r="O1924">
        <v>0</v>
      </c>
      <c r="P1924">
        <v>0</v>
      </c>
      <c r="Q1924">
        <v>125.25</v>
      </c>
      <c r="R1924">
        <v>16.282499999999999</v>
      </c>
      <c r="S1924">
        <v>0</v>
      </c>
      <c r="T1924">
        <v>0</v>
      </c>
      <c r="U1924">
        <v>141.5325</v>
      </c>
      <c r="V1924" t="s">
        <v>8383</v>
      </c>
      <c r="W1924" t="s">
        <v>1</v>
      </c>
    </row>
    <row r="1925" spans="1:23">
      <c r="A1925" t="s">
        <v>8500</v>
      </c>
      <c r="B1925" t="str">
        <f t="shared" si="121"/>
        <v>Abril</v>
      </c>
      <c r="C1925" s="20" t="s">
        <v>8512</v>
      </c>
      <c r="D1925" t="s">
        <v>1</v>
      </c>
      <c r="E1925" t="s">
        <v>0</v>
      </c>
      <c r="F1925" t="str">
        <f t="shared" si="122"/>
        <v>CCF</v>
      </c>
      <c r="G1925" t="s">
        <v>8149</v>
      </c>
      <c r="H1925" t="s">
        <v>8150</v>
      </c>
      <c r="I1925">
        <v>1384</v>
      </c>
      <c r="J1925">
        <v>1384</v>
      </c>
      <c r="K1925" t="s">
        <v>711</v>
      </c>
      <c r="L1925" t="str">
        <f t="shared" si="123"/>
        <v>NIT</v>
      </c>
      <c r="M1925" t="str">
        <f t="shared" si="124"/>
        <v>06141304941051</v>
      </c>
      <c r="N1925" t="s">
        <v>712</v>
      </c>
      <c r="O1925">
        <v>0</v>
      </c>
      <c r="P1925">
        <v>0</v>
      </c>
      <c r="Q1925">
        <v>88.07</v>
      </c>
      <c r="R1925">
        <v>11.4491</v>
      </c>
      <c r="S1925">
        <v>0</v>
      </c>
      <c r="T1925">
        <v>0</v>
      </c>
      <c r="U1925">
        <v>99.519099999999995</v>
      </c>
      <c r="W1925" t="s">
        <v>1</v>
      </c>
    </row>
    <row r="1926" spans="1:23">
      <c r="A1926" t="s">
        <v>8500</v>
      </c>
      <c r="B1926" t="str">
        <f t="shared" si="121"/>
        <v>Abril</v>
      </c>
      <c r="C1926" s="20" t="s">
        <v>8512</v>
      </c>
      <c r="D1926" t="s">
        <v>1</v>
      </c>
      <c r="E1926" t="s">
        <v>0</v>
      </c>
      <c r="F1926" t="str">
        <f t="shared" si="122"/>
        <v>CCF</v>
      </c>
      <c r="G1926" t="s">
        <v>8149</v>
      </c>
      <c r="H1926" t="s">
        <v>8150</v>
      </c>
      <c r="I1926">
        <v>1385</v>
      </c>
      <c r="J1926">
        <v>1385</v>
      </c>
      <c r="K1926" t="s">
        <v>709</v>
      </c>
      <c r="L1926" t="str">
        <f t="shared" si="123"/>
        <v>NIT</v>
      </c>
      <c r="M1926" t="str">
        <f t="shared" si="124"/>
        <v>07022608741010</v>
      </c>
      <c r="N1926" t="s">
        <v>710</v>
      </c>
      <c r="O1926">
        <v>0</v>
      </c>
      <c r="P1926">
        <v>0</v>
      </c>
      <c r="Q1926">
        <v>144.72999999999999</v>
      </c>
      <c r="R1926">
        <v>18.814899999999998</v>
      </c>
      <c r="S1926">
        <v>0</v>
      </c>
      <c r="T1926">
        <v>0</v>
      </c>
      <c r="U1926">
        <v>163.54489999999998</v>
      </c>
      <c r="W1926" t="s">
        <v>1</v>
      </c>
    </row>
    <row r="1927" spans="1:23">
      <c r="A1927" t="s">
        <v>8500</v>
      </c>
      <c r="B1927" t="str">
        <f t="shared" si="121"/>
        <v>Abril</v>
      </c>
      <c r="C1927" s="20" t="s">
        <v>8512</v>
      </c>
      <c r="D1927" t="s">
        <v>1</v>
      </c>
      <c r="E1927" t="s">
        <v>0</v>
      </c>
      <c r="F1927" t="str">
        <f t="shared" si="122"/>
        <v>CCF</v>
      </c>
      <c r="G1927" t="s">
        <v>8149</v>
      </c>
      <c r="H1927" t="s">
        <v>8150</v>
      </c>
      <c r="I1927">
        <v>1386</v>
      </c>
      <c r="J1927">
        <v>1386</v>
      </c>
      <c r="K1927" t="s">
        <v>675</v>
      </c>
      <c r="L1927" t="str">
        <f t="shared" si="123"/>
        <v>NIT</v>
      </c>
      <c r="M1927" t="str">
        <f t="shared" si="124"/>
        <v>05022009530018</v>
      </c>
      <c r="N1927" t="s">
        <v>676</v>
      </c>
      <c r="O1927">
        <v>0</v>
      </c>
      <c r="P1927">
        <v>0</v>
      </c>
      <c r="Q1927">
        <v>185.51</v>
      </c>
      <c r="R1927">
        <v>24.116299999999999</v>
      </c>
      <c r="S1927">
        <v>0</v>
      </c>
      <c r="T1927">
        <v>0</v>
      </c>
      <c r="U1927">
        <v>209.62629999999999</v>
      </c>
      <c r="W1927" t="s">
        <v>1</v>
      </c>
    </row>
    <row r="1928" spans="1:23">
      <c r="A1928" t="s">
        <v>8500</v>
      </c>
      <c r="B1928" t="str">
        <f t="shared" si="121"/>
        <v>Abril</v>
      </c>
      <c r="C1928" s="20" t="s">
        <v>8512</v>
      </c>
      <c r="D1928" t="s">
        <v>1</v>
      </c>
      <c r="E1928" t="s">
        <v>0</v>
      </c>
      <c r="F1928" t="str">
        <f t="shared" si="122"/>
        <v>CCF</v>
      </c>
      <c r="G1928" t="s">
        <v>8149</v>
      </c>
      <c r="H1928" t="s">
        <v>8150</v>
      </c>
      <c r="I1928">
        <v>1387</v>
      </c>
      <c r="J1928">
        <v>1387</v>
      </c>
      <c r="K1928" t="s">
        <v>425</v>
      </c>
      <c r="L1928" t="str">
        <f t="shared" si="123"/>
        <v>NIT</v>
      </c>
      <c r="M1928" t="str">
        <f t="shared" si="124"/>
        <v>11080503400019</v>
      </c>
      <c r="N1928" t="s">
        <v>426</v>
      </c>
      <c r="O1928">
        <v>0</v>
      </c>
      <c r="P1928">
        <v>0</v>
      </c>
      <c r="Q1928">
        <v>348.64</v>
      </c>
      <c r="R1928">
        <v>45.3232</v>
      </c>
      <c r="S1928">
        <v>0</v>
      </c>
      <c r="T1928">
        <v>0</v>
      </c>
      <c r="U1928">
        <v>393.96319999999997</v>
      </c>
      <c r="W1928" t="s">
        <v>1</v>
      </c>
    </row>
    <row r="1929" spans="1:23">
      <c r="A1929" t="s">
        <v>8500</v>
      </c>
      <c r="B1929" t="str">
        <f t="shared" si="121"/>
        <v>Abril</v>
      </c>
      <c r="C1929" s="20" t="s">
        <v>8512</v>
      </c>
      <c r="D1929" t="s">
        <v>1</v>
      </c>
      <c r="E1929" t="s">
        <v>0</v>
      </c>
      <c r="F1929" t="str">
        <f t="shared" si="122"/>
        <v>CCF</v>
      </c>
      <c r="G1929" t="s">
        <v>8149</v>
      </c>
      <c r="H1929" t="s">
        <v>8150</v>
      </c>
      <c r="I1929">
        <v>1388</v>
      </c>
      <c r="J1929">
        <v>1388</v>
      </c>
      <c r="L1929" t="str">
        <f t="shared" si="123"/>
        <v>DUI</v>
      </c>
      <c r="M1929" t="str">
        <f t="shared" si="124"/>
        <v>001121312</v>
      </c>
      <c r="N1929" t="s">
        <v>1393</v>
      </c>
      <c r="O1929">
        <v>0</v>
      </c>
      <c r="P1929">
        <v>0</v>
      </c>
      <c r="Q1929">
        <v>133.5</v>
      </c>
      <c r="R1929">
        <v>17.355</v>
      </c>
      <c r="S1929">
        <v>0</v>
      </c>
      <c r="T1929">
        <v>0</v>
      </c>
      <c r="U1929">
        <v>150.85499999999999</v>
      </c>
      <c r="V1929" t="s">
        <v>8399</v>
      </c>
      <c r="W1929" t="s">
        <v>1</v>
      </c>
    </row>
    <row r="1930" spans="1:23">
      <c r="A1930" t="s">
        <v>8500</v>
      </c>
      <c r="B1930" t="str">
        <f t="shared" si="121"/>
        <v>Abril</v>
      </c>
      <c r="C1930" s="20" t="s">
        <v>8512</v>
      </c>
      <c r="D1930" t="s">
        <v>1</v>
      </c>
      <c r="E1930" t="s">
        <v>0</v>
      </c>
      <c r="F1930" t="str">
        <f t="shared" si="122"/>
        <v>CCF</v>
      </c>
      <c r="G1930" t="s">
        <v>8149</v>
      </c>
      <c r="H1930" t="s">
        <v>8150</v>
      </c>
      <c r="I1930">
        <v>1389</v>
      </c>
      <c r="J1930">
        <v>1389</v>
      </c>
      <c r="K1930" t="s">
        <v>8163</v>
      </c>
      <c r="L1930" t="str">
        <f t="shared" si="123"/>
        <v>NIT</v>
      </c>
      <c r="M1930" t="str">
        <f t="shared" si="124"/>
        <v>12171912191014</v>
      </c>
      <c r="N1930" t="s">
        <v>8164</v>
      </c>
      <c r="O1930">
        <v>0</v>
      </c>
      <c r="P1930">
        <v>0</v>
      </c>
      <c r="Q1930">
        <v>205.9</v>
      </c>
      <c r="R1930">
        <v>26.767000000000003</v>
      </c>
      <c r="S1930">
        <v>0</v>
      </c>
      <c r="T1930">
        <v>0</v>
      </c>
      <c r="U1930">
        <v>232.667</v>
      </c>
      <c r="W1930" t="s">
        <v>1</v>
      </c>
    </row>
    <row r="1931" spans="1:23">
      <c r="A1931" t="s">
        <v>8500</v>
      </c>
      <c r="B1931" t="str">
        <f t="shared" si="121"/>
        <v>Abril</v>
      </c>
      <c r="C1931" s="20" t="s">
        <v>8512</v>
      </c>
      <c r="D1931" t="s">
        <v>1</v>
      </c>
      <c r="E1931" t="s">
        <v>0</v>
      </c>
      <c r="F1931" t="str">
        <f t="shared" si="122"/>
        <v>CCF</v>
      </c>
      <c r="G1931" t="s">
        <v>8149</v>
      </c>
      <c r="H1931" t="s">
        <v>8150</v>
      </c>
      <c r="I1931">
        <v>1390</v>
      </c>
      <c r="J1931">
        <v>1390</v>
      </c>
      <c r="K1931" t="s">
        <v>8000</v>
      </c>
      <c r="L1931" t="str">
        <f t="shared" si="123"/>
        <v>NIT</v>
      </c>
      <c r="M1931" t="str">
        <f t="shared" si="124"/>
        <v>14052508811023</v>
      </c>
      <c r="N1931" t="s">
        <v>8001</v>
      </c>
      <c r="O1931">
        <v>0</v>
      </c>
      <c r="P1931">
        <v>0</v>
      </c>
      <c r="Q1931">
        <v>124.34</v>
      </c>
      <c r="R1931">
        <v>16.164200000000001</v>
      </c>
      <c r="S1931">
        <v>0</v>
      </c>
      <c r="T1931">
        <v>0</v>
      </c>
      <c r="U1931">
        <v>140.5042</v>
      </c>
      <c r="W1931" t="s">
        <v>1</v>
      </c>
    </row>
    <row r="1932" spans="1:23">
      <c r="A1932" t="s">
        <v>8500</v>
      </c>
      <c r="B1932" t="str">
        <f t="shared" si="121"/>
        <v>Abril</v>
      </c>
      <c r="C1932" s="20" t="s">
        <v>8512</v>
      </c>
      <c r="D1932" t="s">
        <v>1</v>
      </c>
      <c r="E1932" t="s">
        <v>0</v>
      </c>
      <c r="F1932" t="str">
        <f t="shared" si="122"/>
        <v>CCF</v>
      </c>
      <c r="G1932" t="s">
        <v>8149</v>
      </c>
      <c r="H1932" t="s">
        <v>8150</v>
      </c>
      <c r="I1932">
        <v>1391</v>
      </c>
      <c r="J1932">
        <v>1391</v>
      </c>
      <c r="K1932" t="s">
        <v>8000</v>
      </c>
      <c r="L1932" t="str">
        <f t="shared" si="123"/>
        <v>NIT</v>
      </c>
      <c r="M1932" t="str">
        <f t="shared" si="124"/>
        <v>14052508811023</v>
      </c>
      <c r="N1932" t="s">
        <v>8001</v>
      </c>
      <c r="O1932">
        <v>0</v>
      </c>
      <c r="P1932">
        <v>0</v>
      </c>
      <c r="Q1932">
        <v>884.96</v>
      </c>
      <c r="R1932">
        <v>115.04480000000001</v>
      </c>
      <c r="S1932">
        <v>0</v>
      </c>
      <c r="T1932">
        <v>0</v>
      </c>
      <c r="U1932">
        <v>1000.0048</v>
      </c>
      <c r="W1932" t="s">
        <v>1</v>
      </c>
    </row>
    <row r="1933" spans="1:23">
      <c r="A1933" t="s">
        <v>8500</v>
      </c>
      <c r="B1933" t="str">
        <f t="shared" si="121"/>
        <v>Abril</v>
      </c>
      <c r="C1933" s="20" t="s">
        <v>8512</v>
      </c>
      <c r="D1933" t="s">
        <v>1</v>
      </c>
      <c r="E1933" t="s">
        <v>0</v>
      </c>
      <c r="F1933" t="str">
        <f t="shared" si="122"/>
        <v>CCF</v>
      </c>
      <c r="G1933" t="s">
        <v>8149</v>
      </c>
      <c r="H1933" t="s">
        <v>8150</v>
      </c>
      <c r="I1933">
        <v>1392</v>
      </c>
      <c r="J1933">
        <v>1392</v>
      </c>
      <c r="K1933" t="s">
        <v>118</v>
      </c>
      <c r="L1933" t="str">
        <f t="shared" si="123"/>
        <v>NIT</v>
      </c>
      <c r="M1933" t="str">
        <f t="shared" si="124"/>
        <v>06141106071025</v>
      </c>
      <c r="N1933" t="s">
        <v>119</v>
      </c>
      <c r="O1933">
        <v>0</v>
      </c>
      <c r="P1933">
        <v>0</v>
      </c>
      <c r="Q1933">
        <v>425.7</v>
      </c>
      <c r="R1933">
        <v>55.341000000000001</v>
      </c>
      <c r="S1933">
        <v>0</v>
      </c>
      <c r="T1933">
        <v>0</v>
      </c>
      <c r="U1933">
        <v>481.041</v>
      </c>
      <c r="W1933" t="s">
        <v>1</v>
      </c>
    </row>
    <row r="1934" spans="1:23">
      <c r="A1934" t="s">
        <v>8500</v>
      </c>
      <c r="B1934" t="str">
        <f t="shared" si="121"/>
        <v>Abril</v>
      </c>
      <c r="C1934" s="20" t="s">
        <v>8511</v>
      </c>
      <c r="D1934" t="s">
        <v>1</v>
      </c>
      <c r="E1934" t="s">
        <v>0</v>
      </c>
      <c r="F1934" t="str">
        <f t="shared" si="122"/>
        <v>CCF</v>
      </c>
      <c r="G1934" t="s">
        <v>8149</v>
      </c>
      <c r="H1934" t="s">
        <v>8150</v>
      </c>
      <c r="I1934">
        <v>1393</v>
      </c>
      <c r="J1934">
        <v>1393</v>
      </c>
      <c r="K1934" t="s">
        <v>695</v>
      </c>
      <c r="L1934" t="str">
        <f t="shared" si="123"/>
        <v>NIT</v>
      </c>
      <c r="M1934" t="str">
        <f t="shared" si="124"/>
        <v>06141303831023</v>
      </c>
      <c r="N1934" t="s">
        <v>696</v>
      </c>
      <c r="O1934">
        <v>0</v>
      </c>
      <c r="P1934">
        <v>0</v>
      </c>
      <c r="Q1934">
        <v>45.88</v>
      </c>
      <c r="R1934">
        <v>5.9644000000000004</v>
      </c>
      <c r="S1934">
        <v>0</v>
      </c>
      <c r="T1934">
        <v>0</v>
      </c>
      <c r="U1934">
        <v>51.8444</v>
      </c>
      <c r="W1934" t="s">
        <v>1</v>
      </c>
    </row>
    <row r="1935" spans="1:23">
      <c r="A1935" t="s">
        <v>8500</v>
      </c>
      <c r="B1935" t="str">
        <f t="shared" si="121"/>
        <v>Abril</v>
      </c>
      <c r="C1935" s="20" t="s">
        <v>8511</v>
      </c>
      <c r="D1935" t="s">
        <v>1</v>
      </c>
      <c r="E1935" t="s">
        <v>0</v>
      </c>
      <c r="F1935" t="str">
        <f t="shared" si="122"/>
        <v>CCF</v>
      </c>
      <c r="G1935" t="s">
        <v>8149</v>
      </c>
      <c r="H1935" t="s">
        <v>8150</v>
      </c>
      <c r="I1935">
        <v>1395</v>
      </c>
      <c r="J1935">
        <v>1395</v>
      </c>
      <c r="K1935" t="s">
        <v>118</v>
      </c>
      <c r="L1935" t="str">
        <f t="shared" si="123"/>
        <v>NIT</v>
      </c>
      <c r="M1935" t="str">
        <f t="shared" si="124"/>
        <v>06141106071025</v>
      </c>
      <c r="N1935" t="s">
        <v>119</v>
      </c>
      <c r="O1935">
        <v>0</v>
      </c>
      <c r="P1935">
        <v>0</v>
      </c>
      <c r="Q1935">
        <v>116.8</v>
      </c>
      <c r="R1935">
        <v>15.183999999999999</v>
      </c>
      <c r="S1935">
        <v>0</v>
      </c>
      <c r="T1935">
        <v>0</v>
      </c>
      <c r="U1935">
        <v>131.98400000000001</v>
      </c>
      <c r="W1935" t="s">
        <v>1</v>
      </c>
    </row>
    <row r="1936" spans="1:23">
      <c r="A1936" t="s">
        <v>8500</v>
      </c>
      <c r="B1936" t="str">
        <f t="shared" si="121"/>
        <v>Abril</v>
      </c>
      <c r="C1936" s="20" t="s">
        <v>8511</v>
      </c>
      <c r="D1936" t="s">
        <v>1</v>
      </c>
      <c r="E1936" t="s">
        <v>0</v>
      </c>
      <c r="F1936" t="str">
        <f t="shared" si="122"/>
        <v>CCF</v>
      </c>
      <c r="G1936" t="s">
        <v>8149</v>
      </c>
      <c r="H1936" t="s">
        <v>8150</v>
      </c>
      <c r="I1936">
        <v>1396</v>
      </c>
      <c r="J1936">
        <v>1396</v>
      </c>
      <c r="K1936" t="s">
        <v>253</v>
      </c>
      <c r="L1936" t="str">
        <f t="shared" si="123"/>
        <v>NIT</v>
      </c>
      <c r="M1936" t="str">
        <f t="shared" si="124"/>
        <v>06141504911068</v>
      </c>
      <c r="N1936" t="s">
        <v>254</v>
      </c>
      <c r="O1936">
        <v>0</v>
      </c>
      <c r="P1936">
        <v>0</v>
      </c>
      <c r="Q1936">
        <v>913.74</v>
      </c>
      <c r="R1936">
        <v>118.78620000000001</v>
      </c>
      <c r="S1936">
        <v>0</v>
      </c>
      <c r="T1936">
        <v>0</v>
      </c>
      <c r="U1936">
        <v>1032.5262</v>
      </c>
      <c r="W1936" t="s">
        <v>1</v>
      </c>
    </row>
    <row r="1937" spans="1:23">
      <c r="A1937" t="s">
        <v>8500</v>
      </c>
      <c r="B1937" t="str">
        <f t="shared" si="121"/>
        <v>Abril</v>
      </c>
      <c r="C1937" s="20" t="s">
        <v>8511</v>
      </c>
      <c r="D1937" t="s">
        <v>1</v>
      </c>
      <c r="E1937" t="s">
        <v>0</v>
      </c>
      <c r="F1937" t="str">
        <f t="shared" si="122"/>
        <v>CCF</v>
      </c>
      <c r="G1937" t="s">
        <v>8149</v>
      </c>
      <c r="H1937" t="s">
        <v>8150</v>
      </c>
      <c r="I1937">
        <v>1397</v>
      </c>
      <c r="J1937">
        <v>1397</v>
      </c>
      <c r="K1937" t="s">
        <v>8159</v>
      </c>
      <c r="L1937" t="str">
        <f t="shared" si="123"/>
        <v>NIT</v>
      </c>
      <c r="M1937" t="str">
        <f t="shared" si="124"/>
        <v>06140107211045</v>
      </c>
      <c r="N1937" t="s">
        <v>8162</v>
      </c>
      <c r="O1937">
        <v>0</v>
      </c>
      <c r="P1937">
        <v>0</v>
      </c>
      <c r="Q1937">
        <v>45</v>
      </c>
      <c r="R1937">
        <v>5.8500000000000005</v>
      </c>
      <c r="S1937">
        <v>0</v>
      </c>
      <c r="T1937">
        <v>0</v>
      </c>
      <c r="U1937">
        <v>50.85</v>
      </c>
      <c r="W1937" t="s">
        <v>1</v>
      </c>
    </row>
    <row r="1938" spans="1:23">
      <c r="A1938" t="s">
        <v>8500</v>
      </c>
      <c r="B1938" t="str">
        <f t="shared" si="121"/>
        <v>Abril</v>
      </c>
      <c r="C1938" s="20" t="s">
        <v>8511</v>
      </c>
      <c r="D1938" t="s">
        <v>1</v>
      </c>
      <c r="E1938" t="s">
        <v>0</v>
      </c>
      <c r="F1938" t="str">
        <f t="shared" si="122"/>
        <v>CCF</v>
      </c>
      <c r="G1938" t="s">
        <v>8149</v>
      </c>
      <c r="H1938" t="s">
        <v>8150</v>
      </c>
      <c r="I1938">
        <v>1398</v>
      </c>
      <c r="J1938">
        <v>1398</v>
      </c>
      <c r="K1938" t="s">
        <v>93</v>
      </c>
      <c r="L1938" t="str">
        <f t="shared" si="123"/>
        <v>NIT</v>
      </c>
      <c r="M1938" t="str">
        <f t="shared" si="124"/>
        <v>06140909921013</v>
      </c>
      <c r="N1938" t="s">
        <v>94</v>
      </c>
      <c r="O1938">
        <v>0</v>
      </c>
      <c r="P1938">
        <v>0</v>
      </c>
      <c r="Q1938">
        <v>81.56</v>
      </c>
      <c r="R1938">
        <v>10.6028</v>
      </c>
      <c r="S1938">
        <v>0</v>
      </c>
      <c r="T1938">
        <v>0</v>
      </c>
      <c r="U1938">
        <v>92.162800000000004</v>
      </c>
      <c r="W1938" t="s">
        <v>1</v>
      </c>
    </row>
    <row r="1939" spans="1:23">
      <c r="A1939" t="s">
        <v>8500</v>
      </c>
      <c r="B1939" t="str">
        <f t="shared" si="121"/>
        <v>Abril</v>
      </c>
      <c r="C1939" s="20" t="s">
        <v>8511</v>
      </c>
      <c r="D1939" t="s">
        <v>1</v>
      </c>
      <c r="E1939" t="s">
        <v>0</v>
      </c>
      <c r="F1939" t="str">
        <f t="shared" si="122"/>
        <v>CCF</v>
      </c>
      <c r="G1939" t="s">
        <v>8149</v>
      </c>
      <c r="H1939" t="s">
        <v>8150</v>
      </c>
      <c r="I1939">
        <v>1399</v>
      </c>
      <c r="J1939">
        <v>1399</v>
      </c>
      <c r="K1939" t="s">
        <v>7942</v>
      </c>
      <c r="L1939" t="str">
        <f t="shared" si="123"/>
        <v>NIT</v>
      </c>
      <c r="M1939" t="str">
        <f t="shared" si="124"/>
        <v>06143110141022</v>
      </c>
      <c r="N1939" t="s">
        <v>7943</v>
      </c>
      <c r="O1939">
        <v>0</v>
      </c>
      <c r="P1939">
        <v>0</v>
      </c>
      <c r="Q1939">
        <v>134.34</v>
      </c>
      <c r="R1939">
        <v>17.464200000000002</v>
      </c>
      <c r="S1939">
        <v>0</v>
      </c>
      <c r="T1939">
        <v>0</v>
      </c>
      <c r="U1939">
        <v>151.80420000000001</v>
      </c>
      <c r="W1939" t="s">
        <v>1</v>
      </c>
    </row>
    <row r="1940" spans="1:23">
      <c r="A1940" t="s">
        <v>8500</v>
      </c>
      <c r="B1940" t="str">
        <f t="shared" si="121"/>
        <v>Abril</v>
      </c>
      <c r="C1940" s="20" t="s">
        <v>8511</v>
      </c>
      <c r="D1940" t="s">
        <v>1</v>
      </c>
      <c r="E1940" t="s">
        <v>0</v>
      </c>
      <c r="F1940" t="str">
        <f t="shared" si="122"/>
        <v>CCF</v>
      </c>
      <c r="G1940" t="s">
        <v>8149</v>
      </c>
      <c r="H1940" t="s">
        <v>8150</v>
      </c>
      <c r="I1940">
        <v>1400</v>
      </c>
      <c r="J1940">
        <v>1400</v>
      </c>
      <c r="K1940" t="s">
        <v>363</v>
      </c>
      <c r="L1940" t="str">
        <f t="shared" si="123"/>
        <v>NIT</v>
      </c>
      <c r="M1940" t="str">
        <f t="shared" si="124"/>
        <v>06142205931016</v>
      </c>
      <c r="N1940" t="s">
        <v>364</v>
      </c>
      <c r="O1940">
        <v>0</v>
      </c>
      <c r="P1940">
        <v>0</v>
      </c>
      <c r="Q1940">
        <v>42.78</v>
      </c>
      <c r="R1940">
        <v>5.5613999999999999</v>
      </c>
      <c r="S1940">
        <v>0</v>
      </c>
      <c r="T1940">
        <v>0</v>
      </c>
      <c r="U1940">
        <v>48.3414</v>
      </c>
      <c r="W1940" t="s">
        <v>1</v>
      </c>
    </row>
    <row r="1941" spans="1:23">
      <c r="A1941" t="s">
        <v>8500</v>
      </c>
      <c r="B1941" t="str">
        <f t="shared" si="121"/>
        <v>Abril</v>
      </c>
      <c r="C1941" s="20" t="s">
        <v>8511</v>
      </c>
      <c r="D1941" t="s">
        <v>1</v>
      </c>
      <c r="E1941" t="s">
        <v>0</v>
      </c>
      <c r="F1941" t="str">
        <f t="shared" si="122"/>
        <v>CCF</v>
      </c>
      <c r="G1941" t="s">
        <v>8149</v>
      </c>
      <c r="H1941" t="s">
        <v>8150</v>
      </c>
      <c r="I1941">
        <v>1401</v>
      </c>
      <c r="J1941">
        <v>1401</v>
      </c>
      <c r="L1941" t="str">
        <f t="shared" si="123"/>
        <v>DUI</v>
      </c>
      <c r="M1941" t="str">
        <f t="shared" si="124"/>
        <v>023760988</v>
      </c>
      <c r="N1941" t="s">
        <v>8434</v>
      </c>
      <c r="O1941">
        <v>0</v>
      </c>
      <c r="P1941">
        <v>0</v>
      </c>
      <c r="Q1941">
        <v>369.02</v>
      </c>
      <c r="R1941">
        <v>47.9726</v>
      </c>
      <c r="S1941">
        <v>0</v>
      </c>
      <c r="T1941">
        <v>0</v>
      </c>
      <c r="U1941">
        <v>416.99259999999998</v>
      </c>
      <c r="V1941" t="s">
        <v>8433</v>
      </c>
      <c r="W1941" t="s">
        <v>1</v>
      </c>
    </row>
    <row r="1942" spans="1:23">
      <c r="A1942" t="s">
        <v>8500</v>
      </c>
      <c r="B1942" t="str">
        <f t="shared" si="121"/>
        <v>Abril</v>
      </c>
      <c r="C1942" s="20" t="s">
        <v>8511</v>
      </c>
      <c r="D1942" t="s">
        <v>1</v>
      </c>
      <c r="E1942" t="s">
        <v>0</v>
      </c>
      <c r="F1942" t="str">
        <f t="shared" si="122"/>
        <v>CCF</v>
      </c>
      <c r="G1942" t="s">
        <v>8149</v>
      </c>
      <c r="H1942" t="s">
        <v>8150</v>
      </c>
      <c r="I1942">
        <v>1402</v>
      </c>
      <c r="J1942">
        <v>1402</v>
      </c>
      <c r="L1942" t="str">
        <f t="shared" si="123"/>
        <v>DUI</v>
      </c>
      <c r="M1942" t="str">
        <f t="shared" si="124"/>
        <v>026624830</v>
      </c>
      <c r="N1942" t="s">
        <v>1322</v>
      </c>
      <c r="O1942">
        <v>0</v>
      </c>
      <c r="P1942">
        <v>0</v>
      </c>
      <c r="Q1942">
        <v>165.13</v>
      </c>
      <c r="R1942">
        <v>21.466899999999999</v>
      </c>
      <c r="S1942">
        <v>0</v>
      </c>
      <c r="T1942">
        <v>0</v>
      </c>
      <c r="U1942">
        <v>186.59690000000001</v>
      </c>
      <c r="V1942" t="s">
        <v>8466</v>
      </c>
      <c r="W1942" t="s">
        <v>1</v>
      </c>
    </row>
    <row r="1943" spans="1:23">
      <c r="A1943" t="s">
        <v>8500</v>
      </c>
      <c r="B1943" t="str">
        <f t="shared" si="121"/>
        <v>Abril</v>
      </c>
      <c r="C1943" s="20" t="s">
        <v>8511</v>
      </c>
      <c r="D1943" t="s">
        <v>1</v>
      </c>
      <c r="E1943" t="s">
        <v>0</v>
      </c>
      <c r="F1943" t="str">
        <f t="shared" si="122"/>
        <v>CCF</v>
      </c>
      <c r="G1943" t="s">
        <v>8149</v>
      </c>
      <c r="H1943" t="s">
        <v>8150</v>
      </c>
      <c r="I1943">
        <v>1403</v>
      </c>
      <c r="J1943">
        <v>1403</v>
      </c>
      <c r="K1943" t="s">
        <v>187</v>
      </c>
      <c r="L1943" t="str">
        <f t="shared" si="123"/>
        <v>NIT</v>
      </c>
      <c r="M1943" t="str">
        <f t="shared" si="124"/>
        <v>06142808181062</v>
      </c>
      <c r="N1943" t="s">
        <v>188</v>
      </c>
      <c r="O1943">
        <v>0</v>
      </c>
      <c r="P1943">
        <v>0</v>
      </c>
      <c r="Q1943">
        <v>169.38</v>
      </c>
      <c r="R1943">
        <v>22.019400000000001</v>
      </c>
      <c r="S1943">
        <v>0</v>
      </c>
      <c r="T1943">
        <v>0</v>
      </c>
      <c r="U1943">
        <v>191.39939999999999</v>
      </c>
      <c r="W1943" t="s">
        <v>1</v>
      </c>
    </row>
    <row r="1944" spans="1:23">
      <c r="A1944" t="s">
        <v>8500</v>
      </c>
      <c r="B1944" t="str">
        <f t="shared" si="121"/>
        <v>Abril</v>
      </c>
      <c r="C1944" s="20" t="s">
        <v>8511</v>
      </c>
      <c r="D1944" t="s">
        <v>1</v>
      </c>
      <c r="E1944" t="s">
        <v>0</v>
      </c>
      <c r="F1944" t="str">
        <f t="shared" si="122"/>
        <v>CCF</v>
      </c>
      <c r="G1944" t="s">
        <v>8149</v>
      </c>
      <c r="H1944" t="s">
        <v>8150</v>
      </c>
      <c r="I1944">
        <v>1404</v>
      </c>
      <c r="J1944">
        <v>1404</v>
      </c>
      <c r="K1944" t="s">
        <v>307</v>
      </c>
      <c r="L1944" t="str">
        <f t="shared" si="123"/>
        <v>NIT</v>
      </c>
      <c r="M1944" t="str">
        <f t="shared" si="124"/>
        <v>06141303971062</v>
      </c>
      <c r="N1944" t="s">
        <v>308</v>
      </c>
      <c r="O1944">
        <v>0</v>
      </c>
      <c r="P1944">
        <v>0</v>
      </c>
      <c r="Q1944">
        <v>247.3</v>
      </c>
      <c r="R1944">
        <v>32.149000000000001</v>
      </c>
      <c r="S1944">
        <v>0</v>
      </c>
      <c r="T1944">
        <v>0</v>
      </c>
      <c r="U1944">
        <v>279.44900000000001</v>
      </c>
      <c r="W1944" t="s">
        <v>1</v>
      </c>
    </row>
    <row r="1945" spans="1:23">
      <c r="A1945" t="s">
        <v>8500</v>
      </c>
      <c r="B1945" t="str">
        <f t="shared" si="121"/>
        <v>Abril</v>
      </c>
      <c r="C1945" s="20" t="s">
        <v>8511</v>
      </c>
      <c r="D1945" t="s">
        <v>1</v>
      </c>
      <c r="E1945" t="s">
        <v>0</v>
      </c>
      <c r="F1945" t="str">
        <f t="shared" si="122"/>
        <v>CCF</v>
      </c>
      <c r="G1945" t="s">
        <v>8149</v>
      </c>
      <c r="H1945" t="s">
        <v>8150</v>
      </c>
      <c r="I1945">
        <v>1405</v>
      </c>
      <c r="J1945">
        <v>1405</v>
      </c>
      <c r="K1945" t="s">
        <v>118</v>
      </c>
      <c r="L1945" t="str">
        <f t="shared" si="123"/>
        <v>NIT</v>
      </c>
      <c r="M1945" t="str">
        <f t="shared" si="124"/>
        <v>06141106071025</v>
      </c>
      <c r="N1945" t="s">
        <v>119</v>
      </c>
      <c r="O1945">
        <v>0</v>
      </c>
      <c r="P1945">
        <v>0</v>
      </c>
      <c r="Q1945">
        <v>122.31</v>
      </c>
      <c r="R1945">
        <v>15.900300000000001</v>
      </c>
      <c r="S1945">
        <v>0</v>
      </c>
      <c r="T1945">
        <v>0</v>
      </c>
      <c r="U1945">
        <v>138.21030000000002</v>
      </c>
      <c r="W1945" t="s">
        <v>1</v>
      </c>
    </row>
    <row r="1946" spans="1:23">
      <c r="A1946" t="s">
        <v>8500</v>
      </c>
      <c r="B1946" t="str">
        <f t="shared" si="121"/>
        <v>Abril</v>
      </c>
      <c r="C1946" s="20" t="s">
        <v>8511</v>
      </c>
      <c r="D1946" t="s">
        <v>1</v>
      </c>
      <c r="E1946" t="s">
        <v>0</v>
      </c>
      <c r="F1946" t="str">
        <f t="shared" si="122"/>
        <v>CCF</v>
      </c>
      <c r="G1946" t="s">
        <v>8149</v>
      </c>
      <c r="H1946" t="s">
        <v>8150</v>
      </c>
      <c r="I1946">
        <v>1406</v>
      </c>
      <c r="J1946">
        <v>1406</v>
      </c>
      <c r="K1946" t="s">
        <v>106</v>
      </c>
      <c r="L1946" t="str">
        <f t="shared" si="123"/>
        <v>NIT</v>
      </c>
      <c r="M1946" t="str">
        <f t="shared" si="124"/>
        <v>06140311031048</v>
      </c>
      <c r="N1946" t="s">
        <v>107</v>
      </c>
      <c r="O1946">
        <v>0</v>
      </c>
      <c r="P1946">
        <v>0</v>
      </c>
      <c r="Q1946">
        <v>220</v>
      </c>
      <c r="R1946">
        <v>28.6</v>
      </c>
      <c r="S1946">
        <v>0</v>
      </c>
      <c r="T1946">
        <v>0</v>
      </c>
      <c r="U1946">
        <v>248.6</v>
      </c>
      <c r="W1946" t="s">
        <v>1</v>
      </c>
    </row>
    <row r="1947" spans="1:23">
      <c r="A1947" t="s">
        <v>8500</v>
      </c>
      <c r="B1947" t="str">
        <f t="shared" si="121"/>
        <v>Abril</v>
      </c>
      <c r="C1947" s="20" t="s">
        <v>8511</v>
      </c>
      <c r="D1947" t="s">
        <v>1</v>
      </c>
      <c r="E1947" t="s">
        <v>0</v>
      </c>
      <c r="F1947" t="str">
        <f t="shared" si="122"/>
        <v>CCF</v>
      </c>
      <c r="G1947" t="s">
        <v>8149</v>
      </c>
      <c r="H1947" t="s">
        <v>8150</v>
      </c>
      <c r="I1947">
        <v>1407</v>
      </c>
      <c r="J1947">
        <v>1407</v>
      </c>
      <c r="K1947" t="s">
        <v>118</v>
      </c>
      <c r="L1947" t="str">
        <f t="shared" si="123"/>
        <v>NIT</v>
      </c>
      <c r="M1947" t="str">
        <f t="shared" si="124"/>
        <v>06141106071025</v>
      </c>
      <c r="N1947" t="s">
        <v>119</v>
      </c>
      <c r="O1947">
        <v>0</v>
      </c>
      <c r="P1947">
        <v>0</v>
      </c>
      <c r="Q1947">
        <v>44.81</v>
      </c>
      <c r="R1947">
        <v>5.8253000000000004</v>
      </c>
      <c r="S1947">
        <v>0</v>
      </c>
      <c r="T1947">
        <v>0</v>
      </c>
      <c r="U1947">
        <v>50.635300000000001</v>
      </c>
      <c r="W1947" t="s">
        <v>1</v>
      </c>
    </row>
    <row r="1948" spans="1:23">
      <c r="A1948" t="s">
        <v>8500</v>
      </c>
      <c r="B1948" t="str">
        <f t="shared" si="121"/>
        <v>Abril</v>
      </c>
      <c r="C1948" s="20" t="s">
        <v>8511</v>
      </c>
      <c r="D1948" t="s">
        <v>1</v>
      </c>
      <c r="E1948" t="s">
        <v>0</v>
      </c>
      <c r="F1948" t="str">
        <f t="shared" si="122"/>
        <v>CCF</v>
      </c>
      <c r="G1948" t="s">
        <v>8149</v>
      </c>
      <c r="H1948" t="s">
        <v>8150</v>
      </c>
      <c r="I1948">
        <v>1408</v>
      </c>
      <c r="J1948">
        <v>1408</v>
      </c>
      <c r="K1948" t="s">
        <v>1424</v>
      </c>
      <c r="L1948" t="str">
        <f t="shared" si="123"/>
        <v>NIT</v>
      </c>
      <c r="M1948" t="str">
        <f t="shared" si="124"/>
        <v>06142511710010</v>
      </c>
      <c r="N1948" t="s">
        <v>1425</v>
      </c>
      <c r="O1948">
        <v>0</v>
      </c>
      <c r="P1948">
        <v>0</v>
      </c>
      <c r="Q1948">
        <v>61.15</v>
      </c>
      <c r="R1948">
        <v>7.9495000000000005</v>
      </c>
      <c r="S1948">
        <v>0</v>
      </c>
      <c r="T1948">
        <v>0</v>
      </c>
      <c r="U1948">
        <v>69.099500000000006</v>
      </c>
      <c r="W1948" t="s">
        <v>1</v>
      </c>
    </row>
    <row r="1949" spans="1:23">
      <c r="A1949" t="s">
        <v>8500</v>
      </c>
      <c r="B1949" t="str">
        <f t="shared" si="121"/>
        <v>Abril</v>
      </c>
      <c r="C1949" s="20" t="s">
        <v>8511</v>
      </c>
      <c r="D1949" t="s">
        <v>1</v>
      </c>
      <c r="E1949" t="s">
        <v>0</v>
      </c>
      <c r="F1949" t="str">
        <f t="shared" si="122"/>
        <v>CCF</v>
      </c>
      <c r="G1949" t="s">
        <v>8149</v>
      </c>
      <c r="H1949" t="s">
        <v>8150</v>
      </c>
      <c r="I1949">
        <v>1409</v>
      </c>
      <c r="J1949">
        <v>1409</v>
      </c>
      <c r="K1949" t="s">
        <v>937</v>
      </c>
      <c r="L1949" t="str">
        <f t="shared" si="123"/>
        <v>NIT</v>
      </c>
      <c r="M1949" t="str">
        <f t="shared" si="124"/>
        <v>06012504731014</v>
      </c>
      <c r="N1949" t="s">
        <v>938</v>
      </c>
      <c r="O1949">
        <v>0</v>
      </c>
      <c r="P1949">
        <v>0</v>
      </c>
      <c r="Q1949">
        <v>489.97</v>
      </c>
      <c r="R1949">
        <v>63.696100000000008</v>
      </c>
      <c r="S1949">
        <v>0</v>
      </c>
      <c r="T1949">
        <v>0</v>
      </c>
      <c r="U1949">
        <v>553.66610000000003</v>
      </c>
      <c r="W1949" t="s">
        <v>1</v>
      </c>
    </row>
    <row r="1950" spans="1:23">
      <c r="A1950" t="s">
        <v>8500</v>
      </c>
      <c r="B1950" t="str">
        <f t="shared" si="121"/>
        <v>Abril</v>
      </c>
      <c r="C1950" s="20" t="s">
        <v>8511</v>
      </c>
      <c r="D1950" t="s">
        <v>1</v>
      </c>
      <c r="E1950" t="s">
        <v>0</v>
      </c>
      <c r="F1950" t="str">
        <f t="shared" si="122"/>
        <v>CCF</v>
      </c>
      <c r="G1950" t="s">
        <v>8149</v>
      </c>
      <c r="H1950" t="s">
        <v>8150</v>
      </c>
      <c r="I1950">
        <v>1410</v>
      </c>
      <c r="J1950">
        <v>1410</v>
      </c>
      <c r="K1950" t="s">
        <v>185</v>
      </c>
      <c r="L1950" t="str">
        <f t="shared" si="123"/>
        <v>NIT</v>
      </c>
      <c r="M1950" t="str">
        <f t="shared" si="124"/>
        <v>06141410921043</v>
      </c>
      <c r="N1950" t="s">
        <v>186</v>
      </c>
      <c r="O1950">
        <v>0</v>
      </c>
      <c r="P1950">
        <v>0</v>
      </c>
      <c r="Q1950">
        <v>142.71</v>
      </c>
      <c r="R1950">
        <v>18.552300000000002</v>
      </c>
      <c r="S1950">
        <v>0</v>
      </c>
      <c r="T1950">
        <v>0</v>
      </c>
      <c r="U1950">
        <v>161.26230000000001</v>
      </c>
      <c r="W1950" t="s">
        <v>1</v>
      </c>
    </row>
    <row r="1951" spans="1:23">
      <c r="A1951" t="s">
        <v>8500</v>
      </c>
      <c r="B1951" t="str">
        <f t="shared" si="121"/>
        <v>Abril</v>
      </c>
      <c r="C1951" s="20" t="s">
        <v>8511</v>
      </c>
      <c r="D1951" t="s">
        <v>1</v>
      </c>
      <c r="E1951" t="s">
        <v>0</v>
      </c>
      <c r="F1951" t="str">
        <f t="shared" si="122"/>
        <v>CCF</v>
      </c>
      <c r="G1951" t="s">
        <v>8149</v>
      </c>
      <c r="H1951" t="s">
        <v>8150</v>
      </c>
      <c r="I1951">
        <v>1411</v>
      </c>
      <c r="J1951">
        <v>1411</v>
      </c>
      <c r="K1951" t="s">
        <v>339</v>
      </c>
      <c r="L1951" t="str">
        <f t="shared" si="123"/>
        <v>NIT</v>
      </c>
      <c r="M1951" t="str">
        <f t="shared" si="124"/>
        <v>06071703171016</v>
      </c>
      <c r="N1951" t="s">
        <v>340</v>
      </c>
      <c r="O1951">
        <v>0</v>
      </c>
      <c r="P1951">
        <v>0</v>
      </c>
      <c r="Q1951">
        <v>273.87</v>
      </c>
      <c r="R1951">
        <v>35.603100000000005</v>
      </c>
      <c r="S1951">
        <v>0</v>
      </c>
      <c r="T1951">
        <v>0</v>
      </c>
      <c r="U1951">
        <v>309.47309999999999</v>
      </c>
      <c r="W1951" t="s">
        <v>1</v>
      </c>
    </row>
    <row r="1952" spans="1:23">
      <c r="A1952" t="s">
        <v>8500</v>
      </c>
      <c r="B1952" t="str">
        <f t="shared" si="121"/>
        <v>Abril</v>
      </c>
      <c r="C1952" s="20" t="s">
        <v>8550</v>
      </c>
      <c r="D1952" t="s">
        <v>1</v>
      </c>
      <c r="E1952" t="s">
        <v>0</v>
      </c>
      <c r="F1952" t="str">
        <f t="shared" si="122"/>
        <v>CCF</v>
      </c>
      <c r="G1952" t="s">
        <v>8149</v>
      </c>
      <c r="H1952" t="s">
        <v>8150</v>
      </c>
      <c r="I1952">
        <v>1413</v>
      </c>
      <c r="J1952">
        <v>1413</v>
      </c>
      <c r="K1952" t="s">
        <v>347</v>
      </c>
      <c r="L1952" t="str">
        <f t="shared" si="123"/>
        <v>NIT</v>
      </c>
      <c r="M1952" t="str">
        <f t="shared" si="124"/>
        <v>06141106041029</v>
      </c>
      <c r="N1952" t="s">
        <v>348</v>
      </c>
      <c r="O1952">
        <v>0</v>
      </c>
      <c r="P1952">
        <v>0</v>
      </c>
      <c r="Q1952">
        <v>57.13</v>
      </c>
      <c r="R1952">
        <v>7.4269000000000007</v>
      </c>
      <c r="S1952">
        <v>0</v>
      </c>
      <c r="T1952">
        <v>0</v>
      </c>
      <c r="U1952">
        <v>64.556899999999999</v>
      </c>
      <c r="W1952" t="s">
        <v>1</v>
      </c>
    </row>
    <row r="1953" spans="1:23">
      <c r="A1953" t="s">
        <v>8500</v>
      </c>
      <c r="B1953" t="str">
        <f t="shared" si="121"/>
        <v>Abril</v>
      </c>
      <c r="C1953" s="20" t="s">
        <v>8550</v>
      </c>
      <c r="D1953" t="s">
        <v>1</v>
      </c>
      <c r="E1953" t="s">
        <v>0</v>
      </c>
      <c r="F1953" t="str">
        <f t="shared" si="122"/>
        <v>CCF</v>
      </c>
      <c r="G1953" t="s">
        <v>8149</v>
      </c>
      <c r="H1953" t="s">
        <v>8150</v>
      </c>
      <c r="I1953">
        <v>1414</v>
      </c>
      <c r="J1953">
        <v>1414</v>
      </c>
      <c r="K1953" t="s">
        <v>634</v>
      </c>
      <c r="L1953" t="str">
        <f t="shared" si="123"/>
        <v>NIT</v>
      </c>
      <c r="M1953" t="str">
        <f t="shared" si="124"/>
        <v>06142508161086</v>
      </c>
      <c r="N1953" t="s">
        <v>635</v>
      </c>
      <c r="O1953">
        <v>0</v>
      </c>
      <c r="P1953">
        <v>0</v>
      </c>
      <c r="Q1953">
        <v>110.62</v>
      </c>
      <c r="R1953">
        <v>14.380600000000001</v>
      </c>
      <c r="S1953">
        <v>0</v>
      </c>
      <c r="T1953">
        <v>0</v>
      </c>
      <c r="U1953">
        <v>125.00060000000001</v>
      </c>
      <c r="W1953" t="s">
        <v>1</v>
      </c>
    </row>
    <row r="1954" spans="1:23">
      <c r="A1954" t="s">
        <v>8500</v>
      </c>
      <c r="B1954" t="str">
        <f t="shared" si="121"/>
        <v>Abril</v>
      </c>
      <c r="C1954" s="20" t="s">
        <v>8550</v>
      </c>
      <c r="D1954" t="s">
        <v>1</v>
      </c>
      <c r="E1954" t="s">
        <v>0</v>
      </c>
      <c r="F1954" t="str">
        <f t="shared" si="122"/>
        <v>CCF</v>
      </c>
      <c r="G1954" t="s">
        <v>8149</v>
      </c>
      <c r="H1954" t="s">
        <v>8150</v>
      </c>
      <c r="I1954">
        <v>1415</v>
      </c>
      <c r="J1954">
        <v>1415</v>
      </c>
      <c r="K1954" t="s">
        <v>8018</v>
      </c>
      <c r="L1954" t="str">
        <f t="shared" si="123"/>
        <v>NIT</v>
      </c>
      <c r="M1954" t="str">
        <f t="shared" si="124"/>
        <v>11232523061015</v>
      </c>
      <c r="N1954" t="s">
        <v>8019</v>
      </c>
      <c r="O1954">
        <v>0</v>
      </c>
      <c r="P1954">
        <v>0</v>
      </c>
      <c r="Q1954">
        <v>226.29</v>
      </c>
      <c r="R1954">
        <v>29.4177</v>
      </c>
      <c r="S1954">
        <v>0</v>
      </c>
      <c r="T1954">
        <v>0</v>
      </c>
      <c r="U1954">
        <v>255.70769999999999</v>
      </c>
      <c r="W1954" t="s">
        <v>1</v>
      </c>
    </row>
    <row r="1955" spans="1:23">
      <c r="A1955" t="s">
        <v>8500</v>
      </c>
      <c r="B1955" t="str">
        <f t="shared" si="121"/>
        <v>Abril</v>
      </c>
      <c r="C1955" s="20" t="s">
        <v>8550</v>
      </c>
      <c r="D1955" t="s">
        <v>1</v>
      </c>
      <c r="E1955" t="s">
        <v>0</v>
      </c>
      <c r="F1955" t="str">
        <f t="shared" si="122"/>
        <v>CCF</v>
      </c>
      <c r="G1955" t="s">
        <v>8149</v>
      </c>
      <c r="H1955" t="s">
        <v>8150</v>
      </c>
      <c r="I1955">
        <v>1416</v>
      </c>
      <c r="J1955">
        <v>1416</v>
      </c>
      <c r="K1955" t="s">
        <v>578</v>
      </c>
      <c r="L1955" t="str">
        <f t="shared" si="123"/>
        <v>NIT</v>
      </c>
      <c r="M1955" t="str">
        <f t="shared" si="124"/>
        <v>08100308580017</v>
      </c>
      <c r="N1955" t="s">
        <v>579</v>
      </c>
      <c r="O1955">
        <v>0</v>
      </c>
      <c r="P1955">
        <v>0</v>
      </c>
      <c r="Q1955">
        <v>572.91999999999996</v>
      </c>
      <c r="R1955">
        <v>74.479599999999991</v>
      </c>
      <c r="S1955">
        <v>0</v>
      </c>
      <c r="T1955">
        <v>0</v>
      </c>
      <c r="U1955">
        <v>647.39959999999996</v>
      </c>
      <c r="W1955" t="s">
        <v>1</v>
      </c>
    </row>
    <row r="1956" spans="1:23">
      <c r="A1956" t="s">
        <v>8500</v>
      </c>
      <c r="B1956" t="str">
        <f t="shared" si="121"/>
        <v>Abril</v>
      </c>
      <c r="C1956" s="20" t="s">
        <v>8550</v>
      </c>
      <c r="D1956" t="s">
        <v>1</v>
      </c>
      <c r="E1956" t="s">
        <v>0</v>
      </c>
      <c r="F1956" t="str">
        <f t="shared" si="122"/>
        <v>CCF</v>
      </c>
      <c r="G1956" t="s">
        <v>8149</v>
      </c>
      <c r="H1956" t="s">
        <v>8150</v>
      </c>
      <c r="I1956">
        <v>1417</v>
      </c>
      <c r="J1956">
        <v>1417</v>
      </c>
      <c r="K1956" t="s">
        <v>79</v>
      </c>
      <c r="L1956" t="str">
        <f t="shared" si="123"/>
        <v>NIT</v>
      </c>
      <c r="M1956" t="str">
        <f t="shared" si="124"/>
        <v>11231810111015</v>
      </c>
      <c r="N1956" t="s">
        <v>80</v>
      </c>
      <c r="O1956">
        <v>0</v>
      </c>
      <c r="P1956">
        <v>0</v>
      </c>
      <c r="Q1956">
        <v>406.59</v>
      </c>
      <c r="R1956">
        <v>52.856699999999996</v>
      </c>
      <c r="S1956">
        <v>0</v>
      </c>
      <c r="T1956">
        <v>0</v>
      </c>
      <c r="U1956">
        <v>459.44669999999996</v>
      </c>
      <c r="W1956" t="s">
        <v>1</v>
      </c>
    </row>
    <row r="1957" spans="1:23">
      <c r="A1957" t="s">
        <v>8500</v>
      </c>
      <c r="B1957" t="str">
        <f t="shared" si="121"/>
        <v>Abril</v>
      </c>
      <c r="C1957" s="20" t="s">
        <v>8550</v>
      </c>
      <c r="D1957" t="s">
        <v>1</v>
      </c>
      <c r="E1957" t="s">
        <v>0</v>
      </c>
      <c r="F1957" t="str">
        <f t="shared" si="122"/>
        <v>CCF</v>
      </c>
      <c r="G1957" t="s">
        <v>8149</v>
      </c>
      <c r="H1957" t="s">
        <v>8150</v>
      </c>
      <c r="I1957">
        <v>1418</v>
      </c>
      <c r="J1957">
        <v>1418</v>
      </c>
      <c r="K1957" t="s">
        <v>477</v>
      </c>
      <c r="L1957" t="str">
        <f t="shared" si="123"/>
        <v>NIT</v>
      </c>
      <c r="M1957" t="str">
        <f t="shared" si="124"/>
        <v>06140910001041</v>
      </c>
      <c r="N1957" t="s">
        <v>478</v>
      </c>
      <c r="O1957">
        <v>0</v>
      </c>
      <c r="P1957">
        <v>0</v>
      </c>
      <c r="Q1957">
        <v>234.3</v>
      </c>
      <c r="R1957">
        <v>30.459000000000003</v>
      </c>
      <c r="S1957">
        <v>0</v>
      </c>
      <c r="T1957">
        <v>0</v>
      </c>
      <c r="U1957">
        <v>264.75900000000001</v>
      </c>
      <c r="W1957" t="s">
        <v>1</v>
      </c>
    </row>
    <row r="1958" spans="1:23">
      <c r="A1958" t="s">
        <v>8500</v>
      </c>
      <c r="B1958" t="str">
        <f t="shared" si="121"/>
        <v>Abril</v>
      </c>
      <c r="C1958" s="20" t="s">
        <v>8550</v>
      </c>
      <c r="D1958" t="s">
        <v>1</v>
      </c>
      <c r="E1958" t="s">
        <v>0</v>
      </c>
      <c r="F1958" t="str">
        <f t="shared" si="122"/>
        <v>CCF</v>
      </c>
      <c r="G1958" t="s">
        <v>8149</v>
      </c>
      <c r="H1958" t="s">
        <v>8150</v>
      </c>
      <c r="I1958">
        <v>1419</v>
      </c>
      <c r="J1958">
        <v>1419</v>
      </c>
      <c r="K1958" t="s">
        <v>118</v>
      </c>
      <c r="L1958" t="str">
        <f t="shared" si="123"/>
        <v>NIT</v>
      </c>
      <c r="M1958" t="str">
        <f t="shared" si="124"/>
        <v>06141106071025</v>
      </c>
      <c r="N1958" t="s">
        <v>119</v>
      </c>
      <c r="O1958">
        <v>0</v>
      </c>
      <c r="P1958">
        <v>0</v>
      </c>
      <c r="Q1958">
        <v>28.1</v>
      </c>
      <c r="R1958">
        <v>3.6530000000000005</v>
      </c>
      <c r="S1958">
        <v>0</v>
      </c>
      <c r="T1958">
        <v>0</v>
      </c>
      <c r="U1958">
        <v>31.753</v>
      </c>
      <c r="W1958" t="s">
        <v>1</v>
      </c>
    </row>
    <row r="1959" spans="1:23">
      <c r="A1959" t="s">
        <v>8500</v>
      </c>
      <c r="B1959" t="str">
        <f t="shared" si="121"/>
        <v>Abril</v>
      </c>
      <c r="C1959" s="20" t="s">
        <v>8550</v>
      </c>
      <c r="D1959" t="s">
        <v>1</v>
      </c>
      <c r="E1959" t="s">
        <v>0</v>
      </c>
      <c r="F1959" t="str">
        <f t="shared" si="122"/>
        <v>CCF</v>
      </c>
      <c r="G1959" t="s">
        <v>8149</v>
      </c>
      <c r="H1959" t="s">
        <v>8150</v>
      </c>
      <c r="I1959">
        <v>1421</v>
      </c>
      <c r="J1959">
        <v>1421</v>
      </c>
      <c r="K1959" t="s">
        <v>118</v>
      </c>
      <c r="L1959" t="str">
        <f t="shared" si="123"/>
        <v>NIT</v>
      </c>
      <c r="M1959" t="str">
        <f t="shared" si="124"/>
        <v>06141106071025</v>
      </c>
      <c r="N1959" t="s">
        <v>119</v>
      </c>
      <c r="O1959">
        <v>0</v>
      </c>
      <c r="P1959">
        <v>0</v>
      </c>
      <c r="Q1959">
        <v>70.81</v>
      </c>
      <c r="R1959">
        <v>9.2053000000000011</v>
      </c>
      <c r="S1959">
        <v>0</v>
      </c>
      <c r="T1959">
        <v>0</v>
      </c>
      <c r="U1959">
        <v>80.015299999999996</v>
      </c>
      <c r="W1959" t="s">
        <v>1</v>
      </c>
    </row>
    <row r="1960" spans="1:23">
      <c r="A1960" t="s">
        <v>8500</v>
      </c>
      <c r="B1960" t="str">
        <f t="shared" si="121"/>
        <v>Abril</v>
      </c>
      <c r="C1960" s="20" t="s">
        <v>8550</v>
      </c>
      <c r="D1960" t="s">
        <v>1</v>
      </c>
      <c r="E1960" t="s">
        <v>0</v>
      </c>
      <c r="F1960" t="str">
        <f t="shared" si="122"/>
        <v>CCF</v>
      </c>
      <c r="G1960" t="s">
        <v>8149</v>
      </c>
      <c r="H1960" t="s">
        <v>8150</v>
      </c>
      <c r="I1960">
        <v>1422</v>
      </c>
      <c r="J1960">
        <v>1422</v>
      </c>
      <c r="K1960" t="s">
        <v>235</v>
      </c>
      <c r="L1960" t="str">
        <f t="shared" si="123"/>
        <v>NIT</v>
      </c>
      <c r="M1960" t="str">
        <f t="shared" si="124"/>
        <v>06142401181130</v>
      </c>
      <c r="N1960" t="s">
        <v>236</v>
      </c>
      <c r="O1960">
        <v>0</v>
      </c>
      <c r="P1960">
        <v>0</v>
      </c>
      <c r="Q1960">
        <v>53.98</v>
      </c>
      <c r="R1960">
        <v>7.0173999999999994</v>
      </c>
      <c r="S1960">
        <v>0</v>
      </c>
      <c r="T1960">
        <v>0</v>
      </c>
      <c r="U1960">
        <v>60.997399999999999</v>
      </c>
      <c r="W1960" t="s">
        <v>1</v>
      </c>
    </row>
    <row r="1961" spans="1:23">
      <c r="A1961" t="s">
        <v>8500</v>
      </c>
      <c r="B1961" t="str">
        <f t="shared" si="121"/>
        <v>Abril</v>
      </c>
      <c r="C1961" s="20" t="s">
        <v>8550</v>
      </c>
      <c r="D1961" t="s">
        <v>1</v>
      </c>
      <c r="E1961" t="s">
        <v>0</v>
      </c>
      <c r="F1961" t="str">
        <f t="shared" si="122"/>
        <v>CCF</v>
      </c>
      <c r="G1961" t="s">
        <v>8149</v>
      </c>
      <c r="H1961" t="s">
        <v>8150</v>
      </c>
      <c r="I1961">
        <v>1423</v>
      </c>
      <c r="J1961">
        <v>1423</v>
      </c>
      <c r="K1961" t="s">
        <v>417</v>
      </c>
      <c r="L1961" t="str">
        <f t="shared" si="123"/>
        <v>NIT</v>
      </c>
      <c r="M1961" t="str">
        <f t="shared" si="124"/>
        <v>05021203781011</v>
      </c>
      <c r="N1961" t="s">
        <v>418</v>
      </c>
      <c r="O1961">
        <v>0</v>
      </c>
      <c r="P1961">
        <v>0</v>
      </c>
      <c r="Q1961">
        <v>185.51</v>
      </c>
      <c r="R1961">
        <v>24.116299999999999</v>
      </c>
      <c r="S1961">
        <v>0</v>
      </c>
      <c r="T1961">
        <v>0</v>
      </c>
      <c r="U1961">
        <v>209.62629999999999</v>
      </c>
      <c r="W1961" t="s">
        <v>1</v>
      </c>
    </row>
    <row r="1962" spans="1:23">
      <c r="A1962" t="s">
        <v>8500</v>
      </c>
      <c r="B1962" t="str">
        <f t="shared" si="121"/>
        <v>Abril</v>
      </c>
      <c r="C1962" s="20" t="s">
        <v>8550</v>
      </c>
      <c r="D1962" t="s">
        <v>1</v>
      </c>
      <c r="E1962" t="s">
        <v>0</v>
      </c>
      <c r="F1962" t="str">
        <f t="shared" si="122"/>
        <v>CCF</v>
      </c>
      <c r="G1962" t="s">
        <v>8149</v>
      </c>
      <c r="H1962" t="s">
        <v>8150</v>
      </c>
      <c r="I1962">
        <v>1424</v>
      </c>
      <c r="J1962">
        <v>1424</v>
      </c>
      <c r="K1962" t="s">
        <v>769</v>
      </c>
      <c r="L1962" t="str">
        <f t="shared" si="123"/>
        <v>NIT</v>
      </c>
      <c r="M1962" t="str">
        <f t="shared" si="124"/>
        <v>04162810771024</v>
      </c>
      <c r="N1962" t="s">
        <v>770</v>
      </c>
      <c r="O1962">
        <v>0</v>
      </c>
      <c r="P1962">
        <v>0</v>
      </c>
      <c r="Q1962">
        <v>613.69000000000005</v>
      </c>
      <c r="R1962">
        <v>79.779700000000005</v>
      </c>
      <c r="S1962">
        <v>0</v>
      </c>
      <c r="T1962">
        <v>0</v>
      </c>
      <c r="U1962">
        <v>693.4697000000001</v>
      </c>
      <c r="W1962" t="s">
        <v>1</v>
      </c>
    </row>
    <row r="1963" spans="1:23">
      <c r="A1963" t="s">
        <v>8500</v>
      </c>
      <c r="B1963" t="str">
        <f t="shared" si="121"/>
        <v>Abril</v>
      </c>
      <c r="C1963" s="20" t="s">
        <v>8550</v>
      </c>
      <c r="D1963" t="s">
        <v>1</v>
      </c>
      <c r="E1963" t="s">
        <v>0</v>
      </c>
      <c r="F1963" t="str">
        <f t="shared" si="122"/>
        <v>CCF</v>
      </c>
      <c r="G1963" t="s">
        <v>8149</v>
      </c>
      <c r="H1963" t="s">
        <v>8150</v>
      </c>
      <c r="I1963">
        <v>1425</v>
      </c>
      <c r="J1963">
        <v>1425</v>
      </c>
      <c r="K1963" t="s">
        <v>771</v>
      </c>
      <c r="L1963" t="str">
        <f t="shared" si="123"/>
        <v>NIT</v>
      </c>
      <c r="M1963" t="str">
        <f t="shared" si="124"/>
        <v>14112509741013</v>
      </c>
      <c r="N1963" t="s">
        <v>772</v>
      </c>
      <c r="O1963">
        <v>0</v>
      </c>
      <c r="P1963">
        <v>0</v>
      </c>
      <c r="Q1963">
        <v>81.540000000000006</v>
      </c>
      <c r="R1963">
        <v>10.600200000000001</v>
      </c>
      <c r="S1963">
        <v>0</v>
      </c>
      <c r="T1963">
        <v>0</v>
      </c>
      <c r="U1963">
        <v>92.140200000000007</v>
      </c>
      <c r="W1963" t="s">
        <v>1</v>
      </c>
    </row>
    <row r="1964" spans="1:23">
      <c r="A1964" t="s">
        <v>8500</v>
      </c>
      <c r="B1964" t="str">
        <f t="shared" si="121"/>
        <v>Abril</v>
      </c>
      <c r="C1964" s="20" t="s">
        <v>8550</v>
      </c>
      <c r="D1964" t="s">
        <v>1</v>
      </c>
      <c r="E1964" t="s">
        <v>0</v>
      </c>
      <c r="F1964" t="str">
        <f t="shared" si="122"/>
        <v>CCF</v>
      </c>
      <c r="G1964" t="s">
        <v>8149</v>
      </c>
      <c r="H1964" t="s">
        <v>8150</v>
      </c>
      <c r="I1964">
        <v>1426</v>
      </c>
      <c r="J1964">
        <v>1426</v>
      </c>
      <c r="K1964" t="s">
        <v>253</v>
      </c>
      <c r="L1964" t="str">
        <f t="shared" si="123"/>
        <v>NIT</v>
      </c>
      <c r="M1964" t="str">
        <f t="shared" si="124"/>
        <v>06141504911068</v>
      </c>
      <c r="N1964" t="s">
        <v>254</v>
      </c>
      <c r="O1964">
        <v>0</v>
      </c>
      <c r="P1964">
        <v>0</v>
      </c>
      <c r="Q1964">
        <v>6728.43</v>
      </c>
      <c r="R1964">
        <v>874.69590000000005</v>
      </c>
      <c r="S1964">
        <v>0</v>
      </c>
      <c r="T1964">
        <v>0</v>
      </c>
      <c r="U1964">
        <v>7603.1259</v>
      </c>
      <c r="W1964" t="s">
        <v>1</v>
      </c>
    </row>
    <row r="1965" spans="1:23">
      <c r="A1965" t="s">
        <v>8500</v>
      </c>
      <c r="B1965" t="str">
        <f t="shared" si="121"/>
        <v>Abril</v>
      </c>
      <c r="C1965" s="20" t="s">
        <v>8550</v>
      </c>
      <c r="D1965" t="s">
        <v>1</v>
      </c>
      <c r="E1965" t="s">
        <v>0</v>
      </c>
      <c r="F1965" t="str">
        <f t="shared" si="122"/>
        <v>CCF</v>
      </c>
      <c r="G1965" t="s">
        <v>8149</v>
      </c>
      <c r="H1965" t="s">
        <v>8150</v>
      </c>
      <c r="I1965">
        <v>1427</v>
      </c>
      <c r="J1965">
        <v>1427</v>
      </c>
      <c r="K1965" t="s">
        <v>741</v>
      </c>
      <c r="L1965" t="str">
        <f t="shared" si="123"/>
        <v>NIT</v>
      </c>
      <c r="M1965" t="str">
        <f t="shared" si="124"/>
        <v>06141502911052</v>
      </c>
      <c r="N1965" t="s">
        <v>742</v>
      </c>
      <c r="O1965">
        <v>0</v>
      </c>
      <c r="P1965">
        <v>0</v>
      </c>
      <c r="Q1965">
        <v>443.1</v>
      </c>
      <c r="R1965">
        <v>57.603000000000002</v>
      </c>
      <c r="S1965">
        <v>0</v>
      </c>
      <c r="T1965">
        <v>0</v>
      </c>
      <c r="U1965">
        <v>500.70300000000003</v>
      </c>
      <c r="W1965" t="s">
        <v>1</v>
      </c>
    </row>
    <row r="1966" spans="1:23">
      <c r="A1966" t="s">
        <v>8500</v>
      </c>
      <c r="B1966" t="str">
        <f t="shared" si="121"/>
        <v>Abril</v>
      </c>
      <c r="C1966" s="20" t="s">
        <v>8550</v>
      </c>
      <c r="D1966" t="s">
        <v>1</v>
      </c>
      <c r="E1966" t="s">
        <v>0</v>
      </c>
      <c r="F1966" t="str">
        <f t="shared" si="122"/>
        <v>CCF</v>
      </c>
      <c r="G1966" t="s">
        <v>8149</v>
      </c>
      <c r="H1966" t="s">
        <v>8150</v>
      </c>
      <c r="I1966">
        <v>1428</v>
      </c>
      <c r="J1966">
        <v>1428</v>
      </c>
      <c r="K1966" t="s">
        <v>8089</v>
      </c>
      <c r="L1966" t="str">
        <f t="shared" si="123"/>
        <v>NIT</v>
      </c>
      <c r="M1966" t="str">
        <f t="shared" si="124"/>
        <v>06141210991055</v>
      </c>
      <c r="N1966" t="s">
        <v>8090</v>
      </c>
      <c r="O1966">
        <v>0</v>
      </c>
      <c r="P1966">
        <v>0</v>
      </c>
      <c r="Q1966">
        <v>1228.76</v>
      </c>
      <c r="R1966">
        <v>159.7388</v>
      </c>
      <c r="S1966">
        <v>0</v>
      </c>
      <c r="T1966">
        <v>0</v>
      </c>
      <c r="U1966">
        <v>1388.4988000000001</v>
      </c>
      <c r="W1966" t="s">
        <v>1</v>
      </c>
    </row>
    <row r="1967" spans="1:23">
      <c r="A1967" t="s">
        <v>8500</v>
      </c>
      <c r="B1967" t="str">
        <f t="shared" si="121"/>
        <v>Abril</v>
      </c>
      <c r="C1967" s="20" t="s">
        <v>8550</v>
      </c>
      <c r="D1967" t="s">
        <v>1</v>
      </c>
      <c r="E1967" t="s">
        <v>0</v>
      </c>
      <c r="F1967" t="str">
        <f t="shared" si="122"/>
        <v>CCF</v>
      </c>
      <c r="G1967" t="s">
        <v>8149</v>
      </c>
      <c r="H1967" t="s">
        <v>8150</v>
      </c>
      <c r="I1967">
        <v>1429</v>
      </c>
      <c r="J1967">
        <v>1429</v>
      </c>
      <c r="K1967" t="s">
        <v>118</v>
      </c>
      <c r="L1967" t="str">
        <f t="shared" si="123"/>
        <v>NIT</v>
      </c>
      <c r="M1967" t="str">
        <f t="shared" si="124"/>
        <v>06141106071025</v>
      </c>
      <c r="N1967" t="s">
        <v>119</v>
      </c>
      <c r="O1967">
        <v>0</v>
      </c>
      <c r="P1967">
        <v>0</v>
      </c>
      <c r="Q1967">
        <v>12.72</v>
      </c>
      <c r="R1967">
        <v>1.6536000000000002</v>
      </c>
      <c r="S1967">
        <v>0</v>
      </c>
      <c r="T1967">
        <v>0</v>
      </c>
      <c r="U1967">
        <v>14.373600000000001</v>
      </c>
      <c r="W1967" t="s">
        <v>1</v>
      </c>
    </row>
    <row r="1968" spans="1:23">
      <c r="A1968" t="s">
        <v>8500</v>
      </c>
      <c r="B1968" t="str">
        <f t="shared" si="121"/>
        <v>Abril</v>
      </c>
      <c r="C1968" s="20" t="s">
        <v>8550</v>
      </c>
      <c r="D1968" t="s">
        <v>1</v>
      </c>
      <c r="E1968" t="s">
        <v>0</v>
      </c>
      <c r="F1968" t="str">
        <f t="shared" si="122"/>
        <v>CCF</v>
      </c>
      <c r="G1968" t="s">
        <v>8149</v>
      </c>
      <c r="H1968" t="s">
        <v>8150</v>
      </c>
      <c r="I1968">
        <v>1430</v>
      </c>
      <c r="J1968">
        <v>1430</v>
      </c>
      <c r="L1968" t="str">
        <f t="shared" si="123"/>
        <v>DUI</v>
      </c>
      <c r="M1968" t="str">
        <f t="shared" si="124"/>
        <v>007419331</v>
      </c>
      <c r="N1968" t="s">
        <v>346</v>
      </c>
      <c r="O1968">
        <v>0</v>
      </c>
      <c r="P1968">
        <v>0</v>
      </c>
      <c r="Q1968">
        <v>119.02</v>
      </c>
      <c r="R1968">
        <v>15.4726</v>
      </c>
      <c r="S1968">
        <v>0</v>
      </c>
      <c r="T1968">
        <v>0</v>
      </c>
      <c r="U1968">
        <v>134.49259999999998</v>
      </c>
      <c r="V1968" t="s">
        <v>8387</v>
      </c>
      <c r="W1968" t="s">
        <v>1</v>
      </c>
    </row>
    <row r="1969" spans="1:23">
      <c r="A1969" t="s">
        <v>8500</v>
      </c>
      <c r="B1969" t="str">
        <f t="shared" si="121"/>
        <v>Abril</v>
      </c>
      <c r="C1969" s="20" t="s">
        <v>8550</v>
      </c>
      <c r="D1969" t="s">
        <v>1</v>
      </c>
      <c r="E1969" t="s">
        <v>0</v>
      </c>
      <c r="F1969" t="str">
        <f t="shared" si="122"/>
        <v>CCF</v>
      </c>
      <c r="G1969" t="s">
        <v>8149</v>
      </c>
      <c r="H1969" t="s">
        <v>8150</v>
      </c>
      <c r="I1969">
        <v>1431</v>
      </c>
      <c r="J1969">
        <v>1431</v>
      </c>
      <c r="K1969" t="s">
        <v>7942</v>
      </c>
      <c r="L1969" t="str">
        <f t="shared" si="123"/>
        <v>NIT</v>
      </c>
      <c r="M1969" t="str">
        <f t="shared" si="124"/>
        <v>06143110141022</v>
      </c>
      <c r="N1969" t="s">
        <v>7943</v>
      </c>
      <c r="O1969">
        <v>0</v>
      </c>
      <c r="P1969">
        <v>0</v>
      </c>
      <c r="Q1969">
        <v>22.12</v>
      </c>
      <c r="R1969">
        <v>2.8756000000000004</v>
      </c>
      <c r="S1969">
        <v>0</v>
      </c>
      <c r="T1969">
        <v>0</v>
      </c>
      <c r="U1969">
        <v>24.995600000000003</v>
      </c>
      <c r="W1969" t="s">
        <v>1</v>
      </c>
    </row>
    <row r="1970" spans="1:23">
      <c r="A1970" t="s">
        <v>8500</v>
      </c>
      <c r="B1970" t="str">
        <f t="shared" si="121"/>
        <v>Abril</v>
      </c>
      <c r="C1970" s="20" t="s">
        <v>8550</v>
      </c>
      <c r="D1970" t="s">
        <v>1</v>
      </c>
      <c r="E1970" t="s">
        <v>0</v>
      </c>
      <c r="F1970" t="str">
        <f t="shared" si="122"/>
        <v>CCF</v>
      </c>
      <c r="G1970" t="s">
        <v>8149</v>
      </c>
      <c r="H1970" t="s">
        <v>8150</v>
      </c>
      <c r="I1970">
        <v>1432</v>
      </c>
      <c r="J1970">
        <v>1432</v>
      </c>
      <c r="K1970" t="s">
        <v>341</v>
      </c>
      <c r="L1970" t="str">
        <f t="shared" si="123"/>
        <v>NIT</v>
      </c>
      <c r="M1970" t="str">
        <f t="shared" si="124"/>
        <v>06140306711219</v>
      </c>
      <c r="N1970" t="s">
        <v>342</v>
      </c>
      <c r="O1970">
        <v>0</v>
      </c>
      <c r="P1970">
        <v>0</v>
      </c>
      <c r="Q1970">
        <v>95.13</v>
      </c>
      <c r="R1970">
        <v>12.366899999999999</v>
      </c>
      <c r="S1970">
        <v>0</v>
      </c>
      <c r="T1970">
        <v>0</v>
      </c>
      <c r="U1970">
        <v>107.4969</v>
      </c>
      <c r="W1970" t="s">
        <v>1</v>
      </c>
    </row>
    <row r="1971" spans="1:23">
      <c r="A1971" t="s">
        <v>8500</v>
      </c>
      <c r="B1971" t="str">
        <f t="shared" si="121"/>
        <v>Abril</v>
      </c>
      <c r="C1971" s="20" t="s">
        <v>8550</v>
      </c>
      <c r="D1971" t="s">
        <v>1</v>
      </c>
      <c r="E1971" t="s">
        <v>0</v>
      </c>
      <c r="F1971" t="str">
        <f t="shared" si="122"/>
        <v>CCF</v>
      </c>
      <c r="G1971" t="s">
        <v>8149</v>
      </c>
      <c r="H1971" t="s">
        <v>8150</v>
      </c>
      <c r="I1971">
        <v>1433</v>
      </c>
      <c r="J1971">
        <v>1433</v>
      </c>
      <c r="K1971" t="s">
        <v>1402</v>
      </c>
      <c r="L1971" t="str">
        <f t="shared" si="123"/>
        <v>NIT</v>
      </c>
      <c r="M1971" t="str">
        <f t="shared" si="124"/>
        <v>06140801191043</v>
      </c>
      <c r="N1971" t="s">
        <v>1403</v>
      </c>
      <c r="O1971">
        <v>0</v>
      </c>
      <c r="P1971">
        <v>0</v>
      </c>
      <c r="Q1971">
        <v>600</v>
      </c>
      <c r="R1971">
        <v>78</v>
      </c>
      <c r="S1971">
        <v>0</v>
      </c>
      <c r="T1971">
        <v>0</v>
      </c>
      <c r="U1971">
        <v>678</v>
      </c>
      <c r="W1971" t="s">
        <v>1</v>
      </c>
    </row>
    <row r="1972" spans="1:23">
      <c r="A1972" t="s">
        <v>8500</v>
      </c>
      <c r="B1972" t="str">
        <f t="shared" si="121"/>
        <v>Abril</v>
      </c>
      <c r="C1972" s="20" t="s">
        <v>8550</v>
      </c>
      <c r="D1972" t="s">
        <v>1</v>
      </c>
      <c r="E1972" t="s">
        <v>0</v>
      </c>
      <c r="F1972" t="str">
        <f t="shared" si="122"/>
        <v>CCF</v>
      </c>
      <c r="G1972" t="s">
        <v>8149</v>
      </c>
      <c r="H1972" t="s">
        <v>8150</v>
      </c>
      <c r="I1972">
        <v>1434</v>
      </c>
      <c r="J1972">
        <v>1434</v>
      </c>
      <c r="K1972" t="s">
        <v>118</v>
      </c>
      <c r="L1972" t="str">
        <f t="shared" si="123"/>
        <v>NIT</v>
      </c>
      <c r="M1972" t="str">
        <f t="shared" si="124"/>
        <v>06141106071025</v>
      </c>
      <c r="N1972" t="s">
        <v>119</v>
      </c>
      <c r="O1972">
        <v>0</v>
      </c>
      <c r="P1972">
        <v>0</v>
      </c>
      <c r="Q1972">
        <v>31.33</v>
      </c>
      <c r="R1972">
        <v>4.0728999999999997</v>
      </c>
      <c r="S1972">
        <v>0</v>
      </c>
      <c r="T1972">
        <v>0</v>
      </c>
      <c r="U1972">
        <v>35.402899999999995</v>
      </c>
      <c r="W1972" t="s">
        <v>1</v>
      </c>
    </row>
    <row r="1973" spans="1:23">
      <c r="A1973" t="s">
        <v>8500</v>
      </c>
      <c r="B1973" t="str">
        <f t="shared" si="121"/>
        <v>Abril</v>
      </c>
      <c r="C1973" s="20" t="s">
        <v>8550</v>
      </c>
      <c r="D1973" t="s">
        <v>1</v>
      </c>
      <c r="E1973" t="s">
        <v>0</v>
      </c>
      <c r="F1973" t="str">
        <f t="shared" si="122"/>
        <v>CCF</v>
      </c>
      <c r="G1973" t="s">
        <v>8149</v>
      </c>
      <c r="H1973" t="s">
        <v>8150</v>
      </c>
      <c r="I1973">
        <v>1435</v>
      </c>
      <c r="J1973">
        <v>1435</v>
      </c>
      <c r="L1973" t="str">
        <f t="shared" si="123"/>
        <v>DUI</v>
      </c>
      <c r="M1973" t="str">
        <f t="shared" si="124"/>
        <v>021648009</v>
      </c>
      <c r="N1973" t="s">
        <v>296</v>
      </c>
      <c r="O1973">
        <v>0</v>
      </c>
      <c r="P1973">
        <v>0</v>
      </c>
      <c r="Q1973">
        <v>307.85000000000002</v>
      </c>
      <c r="R1973">
        <v>40.020500000000006</v>
      </c>
      <c r="S1973">
        <v>0</v>
      </c>
      <c r="T1973">
        <v>0</v>
      </c>
      <c r="U1973">
        <v>347.87050000000005</v>
      </c>
      <c r="V1973" t="s">
        <v>8441</v>
      </c>
      <c r="W1973" t="s">
        <v>1</v>
      </c>
    </row>
    <row r="1974" spans="1:23">
      <c r="A1974" t="s">
        <v>8500</v>
      </c>
      <c r="B1974" t="str">
        <f t="shared" si="121"/>
        <v>Abril</v>
      </c>
      <c r="C1974" s="20" t="s">
        <v>8550</v>
      </c>
      <c r="D1974" t="s">
        <v>1</v>
      </c>
      <c r="E1974" t="s">
        <v>0</v>
      </c>
      <c r="F1974" t="str">
        <f t="shared" si="122"/>
        <v>CCF</v>
      </c>
      <c r="G1974" t="s">
        <v>8149</v>
      </c>
      <c r="H1974" t="s">
        <v>8150</v>
      </c>
      <c r="I1974">
        <v>1436</v>
      </c>
      <c r="J1974">
        <v>1436</v>
      </c>
      <c r="K1974" t="s">
        <v>118</v>
      </c>
      <c r="L1974" t="str">
        <f t="shared" si="123"/>
        <v>NIT</v>
      </c>
      <c r="M1974" t="str">
        <f t="shared" si="124"/>
        <v>06141106071025</v>
      </c>
      <c r="N1974" t="s">
        <v>119</v>
      </c>
      <c r="O1974">
        <v>0</v>
      </c>
      <c r="P1974">
        <v>0</v>
      </c>
      <c r="Q1974">
        <v>1469.94</v>
      </c>
      <c r="R1974">
        <v>191.09220000000002</v>
      </c>
      <c r="S1974">
        <v>0</v>
      </c>
      <c r="T1974">
        <v>0</v>
      </c>
      <c r="U1974">
        <v>1661.0322000000001</v>
      </c>
      <c r="W1974" t="s">
        <v>1</v>
      </c>
    </row>
    <row r="1975" spans="1:23">
      <c r="A1975" t="s">
        <v>8500</v>
      </c>
      <c r="B1975" t="str">
        <f t="shared" si="121"/>
        <v>Abril</v>
      </c>
      <c r="C1975" s="20" t="s">
        <v>8510</v>
      </c>
      <c r="D1975" t="s">
        <v>1</v>
      </c>
      <c r="E1975" t="s">
        <v>0</v>
      </c>
      <c r="F1975" t="str">
        <f t="shared" si="122"/>
        <v>CCF</v>
      </c>
      <c r="G1975" t="s">
        <v>8149</v>
      </c>
      <c r="H1975" t="s">
        <v>8150</v>
      </c>
      <c r="I1975">
        <v>1438</v>
      </c>
      <c r="J1975">
        <v>1438</v>
      </c>
      <c r="K1975" t="s">
        <v>118</v>
      </c>
      <c r="L1975" t="str">
        <f t="shared" si="123"/>
        <v>NIT</v>
      </c>
      <c r="M1975" t="str">
        <f t="shared" si="124"/>
        <v>06141106071025</v>
      </c>
      <c r="N1975" t="s">
        <v>119</v>
      </c>
      <c r="O1975">
        <v>0</v>
      </c>
      <c r="P1975">
        <v>0</v>
      </c>
      <c r="Q1975">
        <v>16.25</v>
      </c>
      <c r="R1975">
        <v>2.1125000000000003</v>
      </c>
      <c r="S1975">
        <v>0</v>
      </c>
      <c r="T1975">
        <v>0</v>
      </c>
      <c r="U1975">
        <v>18.362500000000001</v>
      </c>
      <c r="W1975" t="s">
        <v>1</v>
      </c>
    </row>
    <row r="1976" spans="1:23">
      <c r="A1976" t="s">
        <v>8500</v>
      </c>
      <c r="B1976" t="str">
        <f t="shared" si="121"/>
        <v>Abril</v>
      </c>
      <c r="C1976" s="20" t="s">
        <v>8510</v>
      </c>
      <c r="D1976" t="s">
        <v>1</v>
      </c>
      <c r="E1976" t="s">
        <v>0</v>
      </c>
      <c r="F1976" t="str">
        <f t="shared" si="122"/>
        <v>CCF</v>
      </c>
      <c r="G1976" t="s">
        <v>8149</v>
      </c>
      <c r="H1976" t="s">
        <v>8150</v>
      </c>
      <c r="I1976">
        <v>1439</v>
      </c>
      <c r="J1976">
        <v>1439</v>
      </c>
      <c r="K1976" t="s">
        <v>999</v>
      </c>
      <c r="L1976" t="str">
        <f t="shared" si="123"/>
        <v>NIT</v>
      </c>
      <c r="M1976" t="str">
        <f t="shared" si="124"/>
        <v>06142812891023</v>
      </c>
      <c r="N1976" t="s">
        <v>1000</v>
      </c>
      <c r="O1976">
        <v>0</v>
      </c>
      <c r="P1976">
        <v>0</v>
      </c>
      <c r="Q1976">
        <v>285.89</v>
      </c>
      <c r="R1976">
        <v>37.165700000000001</v>
      </c>
      <c r="S1976">
        <v>0</v>
      </c>
      <c r="T1976">
        <v>0</v>
      </c>
      <c r="U1976">
        <v>323.0557</v>
      </c>
      <c r="W1976" t="s">
        <v>1</v>
      </c>
    </row>
    <row r="1977" spans="1:23">
      <c r="A1977" t="s">
        <v>8500</v>
      </c>
      <c r="B1977" t="str">
        <f t="shared" si="121"/>
        <v>Abril</v>
      </c>
      <c r="C1977" s="20" t="s">
        <v>8510</v>
      </c>
      <c r="D1977" t="s">
        <v>1</v>
      </c>
      <c r="E1977" t="s">
        <v>0</v>
      </c>
      <c r="F1977" t="str">
        <f t="shared" si="122"/>
        <v>CCF</v>
      </c>
      <c r="G1977" t="s">
        <v>8149</v>
      </c>
      <c r="H1977" t="s">
        <v>8150</v>
      </c>
      <c r="I1977">
        <v>1441</v>
      </c>
      <c r="J1977">
        <v>1441</v>
      </c>
      <c r="K1977" t="s">
        <v>319</v>
      </c>
      <c r="L1977" t="str">
        <f t="shared" si="123"/>
        <v>NIT</v>
      </c>
      <c r="M1977" t="str">
        <f t="shared" si="124"/>
        <v>06141903570090</v>
      </c>
      <c r="N1977" t="s">
        <v>320</v>
      </c>
      <c r="O1977">
        <v>0</v>
      </c>
      <c r="P1977">
        <v>0</v>
      </c>
      <c r="Q1977">
        <v>61.17</v>
      </c>
      <c r="R1977">
        <v>7.9521000000000006</v>
      </c>
      <c r="S1977">
        <v>0</v>
      </c>
      <c r="T1977">
        <v>0</v>
      </c>
      <c r="U1977">
        <v>69.122100000000003</v>
      </c>
      <c r="W1977" t="s">
        <v>1</v>
      </c>
    </row>
    <row r="1978" spans="1:23">
      <c r="A1978" t="s">
        <v>8500</v>
      </c>
      <c r="B1978" t="str">
        <f t="shared" si="121"/>
        <v>Abril</v>
      </c>
      <c r="C1978" s="20" t="s">
        <v>8510</v>
      </c>
      <c r="D1978" t="s">
        <v>1</v>
      </c>
      <c r="E1978" t="s">
        <v>0</v>
      </c>
      <c r="F1978" t="str">
        <f t="shared" si="122"/>
        <v>CCF</v>
      </c>
      <c r="G1978" t="s">
        <v>8149</v>
      </c>
      <c r="H1978" t="s">
        <v>8150</v>
      </c>
      <c r="I1978">
        <v>1442</v>
      </c>
      <c r="J1978">
        <v>1442</v>
      </c>
      <c r="L1978" t="str">
        <f t="shared" si="123"/>
        <v>DUI</v>
      </c>
      <c r="M1978" t="str">
        <f t="shared" si="124"/>
        <v>051844106</v>
      </c>
      <c r="N1978" t="s">
        <v>8541</v>
      </c>
      <c r="O1978">
        <v>0</v>
      </c>
      <c r="P1978">
        <v>0</v>
      </c>
      <c r="Q1978">
        <v>124.34</v>
      </c>
      <c r="R1978">
        <v>16.164200000000001</v>
      </c>
      <c r="S1978">
        <v>0</v>
      </c>
      <c r="T1978">
        <v>0</v>
      </c>
      <c r="U1978">
        <v>140.5042</v>
      </c>
      <c r="V1978" t="s">
        <v>8540</v>
      </c>
      <c r="W1978" t="s">
        <v>1</v>
      </c>
    </row>
    <row r="1979" spans="1:23">
      <c r="A1979" t="s">
        <v>8500</v>
      </c>
      <c r="B1979" t="str">
        <f t="shared" si="121"/>
        <v>Abril</v>
      </c>
      <c r="C1979" s="20" t="s">
        <v>8510</v>
      </c>
      <c r="D1979" t="s">
        <v>1</v>
      </c>
      <c r="E1979" t="s">
        <v>0</v>
      </c>
      <c r="F1979" t="str">
        <f t="shared" si="122"/>
        <v>CCF</v>
      </c>
      <c r="G1979" t="s">
        <v>8149</v>
      </c>
      <c r="H1979" t="s">
        <v>8150</v>
      </c>
      <c r="I1979">
        <v>1443</v>
      </c>
      <c r="J1979">
        <v>1443</v>
      </c>
      <c r="K1979" t="s">
        <v>812</v>
      </c>
      <c r="L1979" t="str">
        <f t="shared" si="123"/>
        <v>NIT</v>
      </c>
      <c r="M1979" t="str">
        <f t="shared" si="124"/>
        <v>13122307721012</v>
      </c>
      <c r="N1979" t="s">
        <v>813</v>
      </c>
      <c r="O1979">
        <v>0</v>
      </c>
      <c r="P1979">
        <v>0</v>
      </c>
      <c r="Q1979">
        <v>124.34</v>
      </c>
      <c r="R1979">
        <v>16.164200000000001</v>
      </c>
      <c r="S1979">
        <v>0</v>
      </c>
      <c r="T1979">
        <v>0</v>
      </c>
      <c r="U1979">
        <v>140.5042</v>
      </c>
      <c r="W1979" t="s">
        <v>1</v>
      </c>
    </row>
    <row r="1980" spans="1:23">
      <c r="A1980" t="s">
        <v>8500</v>
      </c>
      <c r="B1980" t="str">
        <f t="shared" si="121"/>
        <v>Abril</v>
      </c>
      <c r="C1980" s="20" t="s">
        <v>8510</v>
      </c>
      <c r="D1980" t="s">
        <v>1</v>
      </c>
      <c r="E1980" t="s">
        <v>0</v>
      </c>
      <c r="F1980" t="str">
        <f t="shared" si="122"/>
        <v>CCF</v>
      </c>
      <c r="G1980" t="s">
        <v>8149</v>
      </c>
      <c r="H1980" t="s">
        <v>8150</v>
      </c>
      <c r="I1980">
        <v>1444</v>
      </c>
      <c r="J1980">
        <v>1444</v>
      </c>
      <c r="K1980" t="s">
        <v>443</v>
      </c>
      <c r="L1980" t="str">
        <f t="shared" si="123"/>
        <v>NIT</v>
      </c>
      <c r="M1980" t="str">
        <f t="shared" si="124"/>
        <v>06142002961017</v>
      </c>
      <c r="N1980" t="s">
        <v>444</v>
      </c>
      <c r="O1980">
        <v>0</v>
      </c>
      <c r="P1980">
        <v>0</v>
      </c>
      <c r="Q1980">
        <v>462.35</v>
      </c>
      <c r="R1980">
        <v>60.105500000000006</v>
      </c>
      <c r="S1980">
        <v>0</v>
      </c>
      <c r="T1980">
        <v>0</v>
      </c>
      <c r="U1980">
        <v>522.45550000000003</v>
      </c>
      <c r="W1980" t="s">
        <v>1</v>
      </c>
    </row>
    <row r="1981" spans="1:23">
      <c r="A1981" t="s">
        <v>8500</v>
      </c>
      <c r="B1981" t="str">
        <f t="shared" ref="B1981:B2044" si="125">SUBSTITUTE(A1981,"BRIL","bril")</f>
        <v>Abril</v>
      </c>
      <c r="C1981" s="20" t="s">
        <v>8510</v>
      </c>
      <c r="D1981" t="s">
        <v>1</v>
      </c>
      <c r="E1981" t="s">
        <v>0</v>
      </c>
      <c r="F1981" t="str">
        <f t="shared" si="122"/>
        <v>CCF</v>
      </c>
      <c r="G1981" t="s">
        <v>8149</v>
      </c>
      <c r="H1981" t="s">
        <v>8150</v>
      </c>
      <c r="I1981">
        <v>1445</v>
      </c>
      <c r="J1981">
        <v>1445</v>
      </c>
      <c r="K1981" t="s">
        <v>469</v>
      </c>
      <c r="L1981" t="str">
        <f t="shared" si="123"/>
        <v>NIT</v>
      </c>
      <c r="M1981" t="str">
        <f t="shared" si="124"/>
        <v>06142304131030</v>
      </c>
      <c r="N1981" t="s">
        <v>470</v>
      </c>
      <c r="O1981">
        <v>0</v>
      </c>
      <c r="P1981">
        <v>0</v>
      </c>
      <c r="Q1981">
        <v>130</v>
      </c>
      <c r="R1981">
        <v>16.900000000000002</v>
      </c>
      <c r="S1981">
        <v>0</v>
      </c>
      <c r="T1981">
        <v>0</v>
      </c>
      <c r="U1981">
        <v>146.9</v>
      </c>
      <c r="W1981" t="s">
        <v>1</v>
      </c>
    </row>
    <row r="1982" spans="1:23">
      <c r="A1982" t="s">
        <v>8500</v>
      </c>
      <c r="B1982" t="str">
        <f t="shared" si="125"/>
        <v>Abril</v>
      </c>
      <c r="C1982" s="20" t="s">
        <v>8510</v>
      </c>
      <c r="D1982" t="s">
        <v>1</v>
      </c>
      <c r="E1982" t="s">
        <v>0</v>
      </c>
      <c r="F1982" t="str">
        <f t="shared" si="122"/>
        <v>CCF</v>
      </c>
      <c r="G1982" t="s">
        <v>8149</v>
      </c>
      <c r="H1982" t="s">
        <v>8150</v>
      </c>
      <c r="I1982">
        <v>1446</v>
      </c>
      <c r="J1982">
        <v>1446</v>
      </c>
      <c r="K1982" t="s">
        <v>241</v>
      </c>
      <c r="L1982" t="str">
        <f t="shared" si="123"/>
        <v>NIT</v>
      </c>
      <c r="M1982" t="str">
        <f t="shared" si="124"/>
        <v>06021010851016</v>
      </c>
      <c r="N1982" t="s">
        <v>242</v>
      </c>
      <c r="O1982">
        <v>0</v>
      </c>
      <c r="P1982">
        <v>0</v>
      </c>
      <c r="Q1982">
        <v>152.44</v>
      </c>
      <c r="R1982">
        <v>19.8172</v>
      </c>
      <c r="S1982">
        <v>0</v>
      </c>
      <c r="T1982">
        <v>0</v>
      </c>
      <c r="U1982">
        <v>172.25720000000001</v>
      </c>
      <c r="W1982" t="s">
        <v>1</v>
      </c>
    </row>
    <row r="1983" spans="1:23">
      <c r="A1983" t="s">
        <v>8500</v>
      </c>
      <c r="B1983" t="str">
        <f t="shared" si="125"/>
        <v>Abril</v>
      </c>
      <c r="C1983" s="20" t="s">
        <v>8510</v>
      </c>
      <c r="D1983" t="s">
        <v>1</v>
      </c>
      <c r="E1983" t="s">
        <v>0</v>
      </c>
      <c r="F1983" t="str">
        <f t="shared" si="122"/>
        <v>CCF</v>
      </c>
      <c r="G1983" t="s">
        <v>8149</v>
      </c>
      <c r="H1983" t="s">
        <v>8150</v>
      </c>
      <c r="I1983">
        <v>1448</v>
      </c>
      <c r="J1983">
        <v>1448</v>
      </c>
      <c r="K1983" t="s">
        <v>333</v>
      </c>
      <c r="L1983" t="str">
        <f t="shared" si="123"/>
        <v>NIT</v>
      </c>
      <c r="M1983" t="str">
        <f t="shared" si="124"/>
        <v>06140607941015</v>
      </c>
      <c r="N1983" t="s">
        <v>334</v>
      </c>
      <c r="O1983">
        <v>0</v>
      </c>
      <c r="P1983">
        <v>0</v>
      </c>
      <c r="Q1983">
        <v>163.12</v>
      </c>
      <c r="R1983">
        <v>21.2056</v>
      </c>
      <c r="S1983">
        <v>0</v>
      </c>
      <c r="T1983">
        <v>0</v>
      </c>
      <c r="U1983">
        <v>184.32560000000001</v>
      </c>
      <c r="W1983" t="s">
        <v>1</v>
      </c>
    </row>
    <row r="1984" spans="1:23">
      <c r="A1984" t="s">
        <v>8500</v>
      </c>
      <c r="B1984" t="str">
        <f t="shared" si="125"/>
        <v>Abril</v>
      </c>
      <c r="C1984" s="20" t="s">
        <v>8510</v>
      </c>
      <c r="D1984" t="s">
        <v>1</v>
      </c>
      <c r="E1984" t="s">
        <v>0</v>
      </c>
      <c r="F1984" t="str">
        <f t="shared" si="122"/>
        <v>CCF</v>
      </c>
      <c r="G1984" t="s">
        <v>8149</v>
      </c>
      <c r="H1984" t="s">
        <v>8150</v>
      </c>
      <c r="I1984">
        <v>1449</v>
      </c>
      <c r="J1984">
        <v>1449</v>
      </c>
      <c r="K1984" t="s">
        <v>679</v>
      </c>
      <c r="L1984" t="str">
        <f t="shared" si="123"/>
        <v>NIT</v>
      </c>
      <c r="M1984" t="str">
        <f t="shared" si="124"/>
        <v>12172706761013</v>
      </c>
      <c r="N1984" t="s">
        <v>680</v>
      </c>
      <c r="O1984">
        <v>0</v>
      </c>
      <c r="P1984">
        <v>0</v>
      </c>
      <c r="Q1984">
        <v>81.53</v>
      </c>
      <c r="R1984">
        <v>10.5989</v>
      </c>
      <c r="S1984">
        <v>0</v>
      </c>
      <c r="T1984">
        <v>0</v>
      </c>
      <c r="U1984">
        <v>92.128900000000002</v>
      </c>
      <c r="W1984" t="s">
        <v>1</v>
      </c>
    </row>
    <row r="1985" spans="1:23">
      <c r="A1985" t="s">
        <v>8500</v>
      </c>
      <c r="B1985" t="str">
        <f t="shared" si="125"/>
        <v>Abril</v>
      </c>
      <c r="C1985" s="20" t="s">
        <v>8510</v>
      </c>
      <c r="D1985" t="s">
        <v>1</v>
      </c>
      <c r="E1985" t="s">
        <v>0</v>
      </c>
      <c r="F1985" t="str">
        <f t="shared" si="122"/>
        <v>CCF</v>
      </c>
      <c r="G1985" t="s">
        <v>8149</v>
      </c>
      <c r="H1985" t="s">
        <v>8150</v>
      </c>
      <c r="I1985">
        <v>1450</v>
      </c>
      <c r="J1985">
        <v>1450</v>
      </c>
      <c r="L1985" t="str">
        <f t="shared" si="123"/>
        <v>DUI</v>
      </c>
      <c r="M1985" t="str">
        <f t="shared" si="124"/>
        <v>045167457</v>
      </c>
      <c r="N1985" t="s">
        <v>103</v>
      </c>
      <c r="O1985">
        <v>0</v>
      </c>
      <c r="P1985">
        <v>0</v>
      </c>
      <c r="Q1985">
        <v>86.54</v>
      </c>
      <c r="R1985">
        <v>11.250200000000001</v>
      </c>
      <c r="S1985">
        <v>0</v>
      </c>
      <c r="T1985">
        <v>0</v>
      </c>
      <c r="U1985">
        <v>97.790200000000013</v>
      </c>
      <c r="V1985" t="s">
        <v>8378</v>
      </c>
      <c r="W1985" t="s">
        <v>1</v>
      </c>
    </row>
    <row r="1986" spans="1:23">
      <c r="A1986" t="s">
        <v>8500</v>
      </c>
      <c r="B1986" t="str">
        <f t="shared" si="125"/>
        <v>Abril</v>
      </c>
      <c r="C1986" s="20" t="s">
        <v>8510</v>
      </c>
      <c r="D1986" t="s">
        <v>1</v>
      </c>
      <c r="E1986" t="s">
        <v>0</v>
      </c>
      <c r="F1986" t="str">
        <f t="shared" si="122"/>
        <v>CCF</v>
      </c>
      <c r="G1986" t="s">
        <v>8149</v>
      </c>
      <c r="H1986" t="s">
        <v>8150</v>
      </c>
      <c r="I1986">
        <v>1451</v>
      </c>
      <c r="J1986">
        <v>1451</v>
      </c>
      <c r="K1986" t="s">
        <v>77</v>
      </c>
      <c r="L1986" t="str">
        <f t="shared" si="123"/>
        <v>NIT</v>
      </c>
      <c r="M1986" t="str">
        <f t="shared" si="124"/>
        <v>11231402520010</v>
      </c>
      <c r="N1986" t="s">
        <v>78</v>
      </c>
      <c r="O1986">
        <v>0</v>
      </c>
      <c r="P1986">
        <v>0</v>
      </c>
      <c r="Q1986">
        <v>3262.27</v>
      </c>
      <c r="R1986">
        <v>424.0951</v>
      </c>
      <c r="S1986">
        <v>0</v>
      </c>
      <c r="T1986">
        <v>0</v>
      </c>
      <c r="U1986">
        <v>3686.3651</v>
      </c>
      <c r="W1986" t="s">
        <v>1</v>
      </c>
    </row>
    <row r="1987" spans="1:23">
      <c r="A1987" t="s">
        <v>8500</v>
      </c>
      <c r="B1987" t="str">
        <f t="shared" si="125"/>
        <v>Abril</v>
      </c>
      <c r="C1987" s="20" t="s">
        <v>8510</v>
      </c>
      <c r="D1987" t="s">
        <v>1</v>
      </c>
      <c r="E1987" t="s">
        <v>0</v>
      </c>
      <c r="F1987" t="str">
        <f t="shared" ref="F1987:F2050" si="126">IF(E1987="05","Nota de crédito","CCF")</f>
        <v>CCF</v>
      </c>
      <c r="G1987" t="s">
        <v>8149</v>
      </c>
      <c r="H1987" t="s">
        <v>8150</v>
      </c>
      <c r="I1987">
        <v>1452</v>
      </c>
      <c r="J1987">
        <v>1452</v>
      </c>
      <c r="K1987" t="s">
        <v>8159</v>
      </c>
      <c r="L1987" t="str">
        <f t="shared" ref="L1987:L2050" si="127">IF(K1987=0,"DUI","NIT")</f>
        <v>NIT</v>
      </c>
      <c r="M1987" t="str">
        <f t="shared" ref="M1987:M2050" si="128">IF(K1987=0,V1987,K1987)</f>
        <v>06140107211045</v>
      </c>
      <c r="N1987" t="s">
        <v>8162</v>
      </c>
      <c r="O1987">
        <v>0</v>
      </c>
      <c r="P1987">
        <v>0</v>
      </c>
      <c r="Q1987">
        <v>150</v>
      </c>
      <c r="R1987">
        <v>19.5</v>
      </c>
      <c r="S1987">
        <v>0</v>
      </c>
      <c r="T1987">
        <v>0</v>
      </c>
      <c r="U1987">
        <v>169.5</v>
      </c>
      <c r="W1987" t="s">
        <v>1</v>
      </c>
    </row>
    <row r="1988" spans="1:23">
      <c r="A1988" t="s">
        <v>8500</v>
      </c>
      <c r="B1988" t="str">
        <f t="shared" si="125"/>
        <v>Abril</v>
      </c>
      <c r="C1988" s="20" t="s">
        <v>8510</v>
      </c>
      <c r="D1988" t="s">
        <v>1</v>
      </c>
      <c r="E1988" t="s">
        <v>0</v>
      </c>
      <c r="F1988" t="str">
        <f t="shared" si="126"/>
        <v>CCF</v>
      </c>
      <c r="G1988" t="s">
        <v>8149</v>
      </c>
      <c r="H1988" t="s">
        <v>8150</v>
      </c>
      <c r="I1988">
        <v>1454</v>
      </c>
      <c r="J1988">
        <v>1454</v>
      </c>
      <c r="K1988" t="s">
        <v>622</v>
      </c>
      <c r="L1988" t="str">
        <f t="shared" si="127"/>
        <v>NIT</v>
      </c>
      <c r="M1988" t="str">
        <f t="shared" si="128"/>
        <v>06042001931012</v>
      </c>
      <c r="N1988" t="s">
        <v>623</v>
      </c>
      <c r="O1988">
        <v>0</v>
      </c>
      <c r="P1988">
        <v>0</v>
      </c>
      <c r="Q1988">
        <v>2375</v>
      </c>
      <c r="R1988">
        <v>308.75</v>
      </c>
      <c r="S1988">
        <v>0</v>
      </c>
      <c r="T1988">
        <v>0</v>
      </c>
      <c r="U1988">
        <v>2683.75</v>
      </c>
      <c r="W1988" t="s">
        <v>1</v>
      </c>
    </row>
    <row r="1989" spans="1:23">
      <c r="A1989" t="s">
        <v>8500</v>
      </c>
      <c r="B1989" t="str">
        <f t="shared" si="125"/>
        <v>Abril</v>
      </c>
      <c r="C1989" s="20" t="s">
        <v>8510</v>
      </c>
      <c r="D1989" t="s">
        <v>1</v>
      </c>
      <c r="E1989" t="s">
        <v>0</v>
      </c>
      <c r="F1989" t="str">
        <f t="shared" si="126"/>
        <v>CCF</v>
      </c>
      <c r="G1989" t="s">
        <v>8149</v>
      </c>
      <c r="H1989" t="s">
        <v>8150</v>
      </c>
      <c r="I1989">
        <v>1455</v>
      </c>
      <c r="J1989">
        <v>1455</v>
      </c>
      <c r="K1989" t="s">
        <v>755</v>
      </c>
      <c r="L1989" t="str">
        <f t="shared" si="127"/>
        <v>NIT</v>
      </c>
      <c r="M1989" t="str">
        <f t="shared" si="128"/>
        <v>02030505670013</v>
      </c>
      <c r="N1989" t="s">
        <v>756</v>
      </c>
      <c r="O1989">
        <v>0</v>
      </c>
      <c r="P1989">
        <v>0</v>
      </c>
      <c r="Q1989">
        <v>1.59</v>
      </c>
      <c r="R1989">
        <v>0.20670000000000002</v>
      </c>
      <c r="S1989">
        <v>0</v>
      </c>
      <c r="T1989">
        <v>0</v>
      </c>
      <c r="U1989">
        <v>1.7967000000000002</v>
      </c>
      <c r="W1989" t="s">
        <v>1</v>
      </c>
    </row>
    <row r="1990" spans="1:23">
      <c r="A1990" t="s">
        <v>8500</v>
      </c>
      <c r="B1990" t="str">
        <f t="shared" si="125"/>
        <v>Abril</v>
      </c>
      <c r="C1990" s="20" t="s">
        <v>8510</v>
      </c>
      <c r="D1990" t="s">
        <v>1</v>
      </c>
      <c r="E1990" t="s">
        <v>0</v>
      </c>
      <c r="F1990" t="str">
        <f t="shared" si="126"/>
        <v>CCF</v>
      </c>
      <c r="G1990" t="s">
        <v>8149</v>
      </c>
      <c r="H1990" t="s">
        <v>8150</v>
      </c>
      <c r="I1990">
        <v>1456</v>
      </c>
      <c r="J1990">
        <v>1456</v>
      </c>
      <c r="K1990" t="s">
        <v>307</v>
      </c>
      <c r="L1990" t="str">
        <f t="shared" si="127"/>
        <v>NIT</v>
      </c>
      <c r="M1990" t="str">
        <f t="shared" si="128"/>
        <v>06141303971062</v>
      </c>
      <c r="N1990" t="s">
        <v>308</v>
      </c>
      <c r="O1990">
        <v>0</v>
      </c>
      <c r="P1990">
        <v>0</v>
      </c>
      <c r="Q1990">
        <v>212.39</v>
      </c>
      <c r="R1990">
        <v>27.610699999999998</v>
      </c>
      <c r="S1990">
        <v>0</v>
      </c>
      <c r="T1990">
        <v>0</v>
      </c>
      <c r="U1990">
        <v>240.00069999999999</v>
      </c>
      <c r="W1990" t="s">
        <v>1</v>
      </c>
    </row>
    <row r="1991" spans="1:23">
      <c r="A1991" t="s">
        <v>8500</v>
      </c>
      <c r="B1991" t="str">
        <f t="shared" si="125"/>
        <v>Abril</v>
      </c>
      <c r="C1991" s="20" t="s">
        <v>8510</v>
      </c>
      <c r="D1991" t="s">
        <v>1</v>
      </c>
      <c r="E1991" t="s">
        <v>0</v>
      </c>
      <c r="F1991" t="str">
        <f t="shared" si="126"/>
        <v>CCF</v>
      </c>
      <c r="G1991" t="s">
        <v>8149</v>
      </c>
      <c r="H1991" t="s">
        <v>8150</v>
      </c>
      <c r="I1991">
        <v>1457</v>
      </c>
      <c r="J1991">
        <v>1457</v>
      </c>
      <c r="K1991" t="s">
        <v>1402</v>
      </c>
      <c r="L1991" t="str">
        <f t="shared" si="127"/>
        <v>NIT</v>
      </c>
      <c r="M1991" t="str">
        <f t="shared" si="128"/>
        <v>06140801191043</v>
      </c>
      <c r="N1991" t="s">
        <v>1403</v>
      </c>
      <c r="O1991">
        <v>0</v>
      </c>
      <c r="P1991">
        <v>0</v>
      </c>
      <c r="Q1991">
        <v>288</v>
      </c>
      <c r="R1991">
        <v>37.44</v>
      </c>
      <c r="S1991">
        <v>0</v>
      </c>
      <c r="T1991">
        <v>0</v>
      </c>
      <c r="U1991">
        <v>325.44</v>
      </c>
      <c r="W1991" t="s">
        <v>1</v>
      </c>
    </row>
    <row r="1992" spans="1:23">
      <c r="A1992" t="s">
        <v>8500</v>
      </c>
      <c r="B1992" t="str">
        <f t="shared" si="125"/>
        <v>Abril</v>
      </c>
      <c r="C1992" s="20" t="s">
        <v>8510</v>
      </c>
      <c r="D1992" t="s">
        <v>1</v>
      </c>
      <c r="E1992" t="s">
        <v>0</v>
      </c>
      <c r="F1992" t="str">
        <f t="shared" si="126"/>
        <v>CCF</v>
      </c>
      <c r="G1992" t="s">
        <v>8149</v>
      </c>
      <c r="H1992" t="s">
        <v>8150</v>
      </c>
      <c r="I1992">
        <v>1458</v>
      </c>
      <c r="J1992">
        <v>1458</v>
      </c>
      <c r="K1992" t="s">
        <v>118</v>
      </c>
      <c r="L1992" t="str">
        <f t="shared" si="127"/>
        <v>NIT</v>
      </c>
      <c r="M1992" t="str">
        <f t="shared" si="128"/>
        <v>06141106071025</v>
      </c>
      <c r="N1992" t="s">
        <v>119</v>
      </c>
      <c r="O1992">
        <v>0</v>
      </c>
      <c r="P1992">
        <v>0</v>
      </c>
      <c r="Q1992">
        <v>7.89</v>
      </c>
      <c r="R1992">
        <v>1.0257000000000001</v>
      </c>
      <c r="S1992">
        <v>0</v>
      </c>
      <c r="T1992">
        <v>0</v>
      </c>
      <c r="U1992">
        <v>8.9156999999999993</v>
      </c>
      <c r="W1992" t="s">
        <v>1</v>
      </c>
    </row>
    <row r="1993" spans="1:23">
      <c r="A1993" t="s">
        <v>8500</v>
      </c>
      <c r="B1993" t="str">
        <f t="shared" si="125"/>
        <v>Abril</v>
      </c>
      <c r="C1993" s="20" t="s">
        <v>8510</v>
      </c>
      <c r="D1993" t="s">
        <v>1</v>
      </c>
      <c r="E1993" t="s">
        <v>0</v>
      </c>
      <c r="F1993" t="str">
        <f t="shared" si="126"/>
        <v>CCF</v>
      </c>
      <c r="G1993" t="s">
        <v>8149</v>
      </c>
      <c r="H1993" t="s">
        <v>8150</v>
      </c>
      <c r="I1993">
        <v>1459</v>
      </c>
      <c r="J1993">
        <v>1459</v>
      </c>
      <c r="K1993" t="s">
        <v>606</v>
      </c>
      <c r="L1993" t="str">
        <f t="shared" si="127"/>
        <v>NIT</v>
      </c>
      <c r="M1993" t="str">
        <f t="shared" si="128"/>
        <v>14151601450012</v>
      </c>
      <c r="N1993" t="s">
        <v>607</v>
      </c>
      <c r="O1993">
        <v>0</v>
      </c>
      <c r="P1993">
        <v>0</v>
      </c>
      <c r="Q1993">
        <v>122.33</v>
      </c>
      <c r="R1993">
        <v>15.902900000000001</v>
      </c>
      <c r="S1993">
        <v>0</v>
      </c>
      <c r="T1993">
        <v>0</v>
      </c>
      <c r="U1993">
        <v>138.2329</v>
      </c>
      <c r="W1993" t="s">
        <v>1</v>
      </c>
    </row>
    <row r="1994" spans="1:23">
      <c r="A1994" t="s">
        <v>8500</v>
      </c>
      <c r="B1994" t="str">
        <f t="shared" si="125"/>
        <v>Abril</v>
      </c>
      <c r="C1994" s="20" t="s">
        <v>8510</v>
      </c>
      <c r="D1994" t="s">
        <v>1</v>
      </c>
      <c r="E1994" t="s">
        <v>0</v>
      </c>
      <c r="F1994" t="str">
        <f t="shared" si="126"/>
        <v>CCF</v>
      </c>
      <c r="G1994" t="s">
        <v>8149</v>
      </c>
      <c r="H1994" t="s">
        <v>8150</v>
      </c>
      <c r="I1994">
        <v>1460</v>
      </c>
      <c r="J1994">
        <v>1460</v>
      </c>
      <c r="L1994" t="str">
        <f t="shared" si="127"/>
        <v>DUI</v>
      </c>
      <c r="M1994" t="str">
        <f t="shared" si="128"/>
        <v>023577636</v>
      </c>
      <c r="N1994" t="s">
        <v>658</v>
      </c>
      <c r="O1994">
        <v>0</v>
      </c>
      <c r="P1994">
        <v>0</v>
      </c>
      <c r="Q1994">
        <v>23.59</v>
      </c>
      <c r="R1994">
        <v>3.0667</v>
      </c>
      <c r="S1994">
        <v>0</v>
      </c>
      <c r="T1994">
        <v>0</v>
      </c>
      <c r="U1994">
        <v>26.656700000000001</v>
      </c>
      <c r="V1994" t="s">
        <v>8440</v>
      </c>
      <c r="W1994" t="s">
        <v>1</v>
      </c>
    </row>
    <row r="1995" spans="1:23">
      <c r="A1995" t="s">
        <v>8500</v>
      </c>
      <c r="B1995" t="str">
        <f t="shared" si="125"/>
        <v>Abril</v>
      </c>
      <c r="C1995" s="20" t="s">
        <v>8510</v>
      </c>
      <c r="D1995" t="s">
        <v>1</v>
      </c>
      <c r="E1995" t="s">
        <v>0</v>
      </c>
      <c r="F1995" t="str">
        <f t="shared" si="126"/>
        <v>CCF</v>
      </c>
      <c r="G1995" t="s">
        <v>8149</v>
      </c>
      <c r="H1995" t="s">
        <v>8150</v>
      </c>
      <c r="I1995">
        <v>1461</v>
      </c>
      <c r="J1995">
        <v>1461</v>
      </c>
      <c r="K1995" t="s">
        <v>8203</v>
      </c>
      <c r="L1995" t="str">
        <f t="shared" si="127"/>
        <v>NIT</v>
      </c>
      <c r="M1995" t="str">
        <f t="shared" si="128"/>
        <v>14162505721023</v>
      </c>
      <c r="N1995" t="s">
        <v>842</v>
      </c>
      <c r="O1995">
        <v>0</v>
      </c>
      <c r="P1995">
        <v>0</v>
      </c>
      <c r="Q1995">
        <v>287.45999999999998</v>
      </c>
      <c r="R1995">
        <v>37.369799999999998</v>
      </c>
      <c r="S1995">
        <v>0</v>
      </c>
      <c r="T1995">
        <v>0</v>
      </c>
      <c r="U1995">
        <v>324.82979999999998</v>
      </c>
      <c r="W1995" t="s">
        <v>1</v>
      </c>
    </row>
    <row r="1996" spans="1:23">
      <c r="A1996" t="s">
        <v>8500</v>
      </c>
      <c r="B1996" t="str">
        <f t="shared" si="125"/>
        <v>Abril</v>
      </c>
      <c r="C1996" s="20" t="s">
        <v>8510</v>
      </c>
      <c r="D1996" t="s">
        <v>1</v>
      </c>
      <c r="E1996" t="s">
        <v>0</v>
      </c>
      <c r="F1996" t="str">
        <f t="shared" si="126"/>
        <v>CCF</v>
      </c>
      <c r="G1996" t="s">
        <v>8149</v>
      </c>
      <c r="H1996" t="s">
        <v>8150</v>
      </c>
      <c r="I1996">
        <v>1462</v>
      </c>
      <c r="J1996">
        <v>1462</v>
      </c>
      <c r="K1996" t="s">
        <v>7859</v>
      </c>
      <c r="L1996" t="str">
        <f t="shared" si="127"/>
        <v>NIT</v>
      </c>
      <c r="M1996" t="str">
        <f t="shared" si="128"/>
        <v>06140504211035</v>
      </c>
      <c r="N1996" t="s">
        <v>7860</v>
      </c>
      <c r="O1996">
        <v>0</v>
      </c>
      <c r="P1996">
        <v>0</v>
      </c>
      <c r="Q1996">
        <v>1379.21</v>
      </c>
      <c r="R1996">
        <v>179.29730000000001</v>
      </c>
      <c r="S1996">
        <v>0</v>
      </c>
      <c r="T1996">
        <v>0</v>
      </c>
      <c r="U1996">
        <v>1558.5073</v>
      </c>
      <c r="W1996" t="s">
        <v>1</v>
      </c>
    </row>
    <row r="1997" spans="1:23">
      <c r="A1997" t="s">
        <v>8500</v>
      </c>
      <c r="B1997" t="str">
        <f t="shared" si="125"/>
        <v>Abril</v>
      </c>
      <c r="C1997" s="20" t="s">
        <v>8510</v>
      </c>
      <c r="D1997" t="s">
        <v>1</v>
      </c>
      <c r="E1997" t="s">
        <v>0</v>
      </c>
      <c r="F1997" t="str">
        <f t="shared" si="126"/>
        <v>CCF</v>
      </c>
      <c r="G1997" t="s">
        <v>8149</v>
      </c>
      <c r="H1997" t="s">
        <v>8150</v>
      </c>
      <c r="I1997">
        <v>1464</v>
      </c>
      <c r="J1997">
        <v>1464</v>
      </c>
      <c r="K1997" t="s">
        <v>211</v>
      </c>
      <c r="L1997" t="str">
        <f t="shared" si="127"/>
        <v>NIT</v>
      </c>
      <c r="M1997" t="str">
        <f t="shared" si="128"/>
        <v>06141612151053</v>
      </c>
      <c r="N1997" t="s">
        <v>212</v>
      </c>
      <c r="O1997">
        <v>0</v>
      </c>
      <c r="P1997">
        <v>0</v>
      </c>
      <c r="Q1997">
        <v>304.22000000000003</v>
      </c>
      <c r="R1997">
        <v>39.548600000000008</v>
      </c>
      <c r="S1997">
        <v>0</v>
      </c>
      <c r="T1997">
        <v>0</v>
      </c>
      <c r="U1997">
        <v>343.76860000000005</v>
      </c>
      <c r="W1997" t="s">
        <v>1</v>
      </c>
    </row>
    <row r="1998" spans="1:23">
      <c r="A1998" t="s">
        <v>8500</v>
      </c>
      <c r="B1998" t="str">
        <f t="shared" si="125"/>
        <v>Abril</v>
      </c>
      <c r="C1998" s="20" t="s">
        <v>8510</v>
      </c>
      <c r="D1998" t="s">
        <v>1</v>
      </c>
      <c r="E1998" t="s">
        <v>0</v>
      </c>
      <c r="F1998" t="str">
        <f t="shared" si="126"/>
        <v>CCF</v>
      </c>
      <c r="G1998" t="s">
        <v>8149</v>
      </c>
      <c r="H1998" t="s">
        <v>8150</v>
      </c>
      <c r="I1998">
        <v>1465</v>
      </c>
      <c r="J1998">
        <v>1465</v>
      </c>
      <c r="L1998" t="str">
        <f t="shared" si="127"/>
        <v>DUI</v>
      </c>
      <c r="M1998" t="str">
        <f t="shared" si="128"/>
        <v>027776787</v>
      </c>
      <c r="N1998" t="s">
        <v>356</v>
      </c>
      <c r="O1998">
        <v>0</v>
      </c>
      <c r="P1998">
        <v>0</v>
      </c>
      <c r="Q1998">
        <v>511.74</v>
      </c>
      <c r="R1998">
        <v>66.526200000000003</v>
      </c>
      <c r="S1998">
        <v>0</v>
      </c>
      <c r="T1998">
        <v>0</v>
      </c>
      <c r="U1998">
        <v>578.26620000000003</v>
      </c>
      <c r="V1998" t="s">
        <v>8410</v>
      </c>
      <c r="W1998" t="s">
        <v>1</v>
      </c>
    </row>
    <row r="1999" spans="1:23">
      <c r="A1999" t="s">
        <v>8500</v>
      </c>
      <c r="B1999" t="str">
        <f t="shared" si="125"/>
        <v>Abril</v>
      </c>
      <c r="C1999" s="20" t="s">
        <v>8510</v>
      </c>
      <c r="D1999" t="s">
        <v>1</v>
      </c>
      <c r="E1999" t="s">
        <v>0</v>
      </c>
      <c r="F1999" t="str">
        <f t="shared" si="126"/>
        <v>CCF</v>
      </c>
      <c r="G1999" t="s">
        <v>8149</v>
      </c>
      <c r="H1999" t="s">
        <v>8150</v>
      </c>
      <c r="I1999">
        <v>1466</v>
      </c>
      <c r="J1999">
        <v>1466</v>
      </c>
      <c r="K1999" t="s">
        <v>689</v>
      </c>
      <c r="L1999" t="str">
        <f t="shared" si="127"/>
        <v>NIT</v>
      </c>
      <c r="M1999" t="str">
        <f t="shared" si="128"/>
        <v>11082201781017</v>
      </c>
      <c r="N1999" t="s">
        <v>690</v>
      </c>
      <c r="O1999">
        <v>0</v>
      </c>
      <c r="P1999">
        <v>0</v>
      </c>
      <c r="Q1999">
        <v>187.84</v>
      </c>
      <c r="R1999">
        <v>24.4192</v>
      </c>
      <c r="S1999">
        <v>0</v>
      </c>
      <c r="T1999">
        <v>0</v>
      </c>
      <c r="U1999">
        <v>212.25919999999999</v>
      </c>
      <c r="W1999" t="s">
        <v>1</v>
      </c>
    </row>
    <row r="2000" spans="1:23">
      <c r="A2000" t="s">
        <v>8500</v>
      </c>
      <c r="B2000" t="str">
        <f t="shared" si="125"/>
        <v>Abril</v>
      </c>
      <c r="C2000" s="20" t="s">
        <v>8510</v>
      </c>
      <c r="D2000" t="s">
        <v>1</v>
      </c>
      <c r="E2000" t="s">
        <v>0</v>
      </c>
      <c r="F2000" t="str">
        <f t="shared" si="126"/>
        <v>CCF</v>
      </c>
      <c r="G2000" t="s">
        <v>8149</v>
      </c>
      <c r="H2000" t="s">
        <v>8150</v>
      </c>
      <c r="I2000">
        <v>1467</v>
      </c>
      <c r="J2000">
        <v>1467</v>
      </c>
      <c r="L2000" t="str">
        <f t="shared" si="127"/>
        <v>DUI</v>
      </c>
      <c r="M2000" t="str">
        <f t="shared" si="128"/>
        <v>026198025</v>
      </c>
      <c r="N2000" t="s">
        <v>482</v>
      </c>
      <c r="O2000">
        <v>0</v>
      </c>
      <c r="P2000">
        <v>0</v>
      </c>
      <c r="Q2000">
        <v>511.75</v>
      </c>
      <c r="R2000">
        <v>66.527500000000003</v>
      </c>
      <c r="S2000">
        <v>0</v>
      </c>
      <c r="T2000">
        <v>0</v>
      </c>
      <c r="U2000">
        <v>578.27750000000003</v>
      </c>
      <c r="V2000" t="s">
        <v>8398</v>
      </c>
      <c r="W2000" t="s">
        <v>1</v>
      </c>
    </row>
    <row r="2001" spans="1:23">
      <c r="A2001" t="s">
        <v>8500</v>
      </c>
      <c r="B2001" t="str">
        <f t="shared" si="125"/>
        <v>Abril</v>
      </c>
      <c r="C2001" s="20" t="s">
        <v>8510</v>
      </c>
      <c r="D2001" t="s">
        <v>1</v>
      </c>
      <c r="E2001" t="s">
        <v>0</v>
      </c>
      <c r="F2001" t="str">
        <f t="shared" si="126"/>
        <v>CCF</v>
      </c>
      <c r="G2001" t="s">
        <v>8149</v>
      </c>
      <c r="H2001" t="s">
        <v>8150</v>
      </c>
      <c r="I2001">
        <v>1468</v>
      </c>
      <c r="J2001">
        <v>1468</v>
      </c>
      <c r="L2001" t="str">
        <f t="shared" si="127"/>
        <v>DUI</v>
      </c>
      <c r="M2001" t="str">
        <f t="shared" si="128"/>
        <v>027009790</v>
      </c>
      <c r="N2001" t="s">
        <v>428</v>
      </c>
      <c r="O2001">
        <v>0</v>
      </c>
      <c r="P2001">
        <v>0</v>
      </c>
      <c r="Q2001">
        <v>18.190000000000001</v>
      </c>
      <c r="R2001">
        <v>2.3647000000000005</v>
      </c>
      <c r="S2001">
        <v>0</v>
      </c>
      <c r="T2001">
        <v>0</v>
      </c>
      <c r="U2001">
        <v>20.5547</v>
      </c>
      <c r="V2001" t="s">
        <v>8382</v>
      </c>
      <c r="W2001" t="s">
        <v>1</v>
      </c>
    </row>
    <row r="2002" spans="1:23">
      <c r="A2002" t="s">
        <v>8500</v>
      </c>
      <c r="B2002" t="str">
        <f t="shared" si="125"/>
        <v>Abril</v>
      </c>
      <c r="C2002" s="20" t="s">
        <v>8510</v>
      </c>
      <c r="D2002" t="s">
        <v>1</v>
      </c>
      <c r="E2002" t="s">
        <v>0</v>
      </c>
      <c r="F2002" t="str">
        <f t="shared" si="126"/>
        <v>CCF</v>
      </c>
      <c r="G2002" t="s">
        <v>8149</v>
      </c>
      <c r="H2002" t="s">
        <v>8150</v>
      </c>
      <c r="I2002">
        <v>1469</v>
      </c>
      <c r="J2002">
        <v>1469</v>
      </c>
      <c r="K2002" t="s">
        <v>1338</v>
      </c>
      <c r="L2002" t="str">
        <f t="shared" si="127"/>
        <v>NIT</v>
      </c>
      <c r="M2002" t="str">
        <f t="shared" si="128"/>
        <v>12170803171023</v>
      </c>
      <c r="N2002" t="s">
        <v>1339</v>
      </c>
      <c r="O2002">
        <v>0</v>
      </c>
      <c r="P2002">
        <v>0</v>
      </c>
      <c r="Q2002">
        <v>77.430000000000007</v>
      </c>
      <c r="R2002">
        <v>10.065900000000001</v>
      </c>
      <c r="S2002">
        <v>0</v>
      </c>
      <c r="T2002">
        <v>0</v>
      </c>
      <c r="U2002">
        <v>87.495900000000006</v>
      </c>
      <c r="W2002" t="s">
        <v>1</v>
      </c>
    </row>
    <row r="2003" spans="1:23">
      <c r="A2003" t="s">
        <v>8500</v>
      </c>
      <c r="B2003" t="str">
        <f t="shared" si="125"/>
        <v>Abril</v>
      </c>
      <c r="C2003" s="20" t="s">
        <v>8510</v>
      </c>
      <c r="D2003" t="s">
        <v>1</v>
      </c>
      <c r="E2003" t="s">
        <v>0</v>
      </c>
      <c r="F2003" t="str">
        <f t="shared" si="126"/>
        <v>CCF</v>
      </c>
      <c r="G2003" t="s">
        <v>8149</v>
      </c>
      <c r="H2003" t="s">
        <v>8150</v>
      </c>
      <c r="I2003">
        <v>1470</v>
      </c>
      <c r="J2003">
        <v>1470</v>
      </c>
      <c r="K2003" t="s">
        <v>7845</v>
      </c>
      <c r="L2003" t="str">
        <f t="shared" si="127"/>
        <v>NIT</v>
      </c>
      <c r="M2003" t="str">
        <f t="shared" si="128"/>
        <v>06142302191019</v>
      </c>
      <c r="N2003" t="s">
        <v>7846</v>
      </c>
      <c r="O2003">
        <v>0</v>
      </c>
      <c r="P2003">
        <v>0</v>
      </c>
      <c r="Q2003">
        <v>17.3</v>
      </c>
      <c r="R2003">
        <v>2.2490000000000001</v>
      </c>
      <c r="S2003">
        <v>0</v>
      </c>
      <c r="T2003">
        <v>0</v>
      </c>
      <c r="U2003">
        <v>19.548999999999999</v>
      </c>
      <c r="W2003" t="s">
        <v>1</v>
      </c>
    </row>
    <row r="2004" spans="1:23">
      <c r="A2004" t="s">
        <v>8500</v>
      </c>
      <c r="B2004" t="str">
        <f t="shared" si="125"/>
        <v>Abril</v>
      </c>
      <c r="C2004" s="20" t="s">
        <v>8510</v>
      </c>
      <c r="D2004" t="s">
        <v>1</v>
      </c>
      <c r="E2004" t="s">
        <v>0</v>
      </c>
      <c r="F2004" t="str">
        <f t="shared" si="126"/>
        <v>CCF</v>
      </c>
      <c r="G2004" t="s">
        <v>8149</v>
      </c>
      <c r="H2004" t="s">
        <v>8150</v>
      </c>
      <c r="I2004">
        <v>1471</v>
      </c>
      <c r="J2004">
        <v>1471</v>
      </c>
      <c r="K2004" t="s">
        <v>8286</v>
      </c>
      <c r="L2004" t="str">
        <f t="shared" si="127"/>
        <v>NIT</v>
      </c>
      <c r="M2004" t="str">
        <f t="shared" si="128"/>
        <v>12031104580015</v>
      </c>
      <c r="N2004" t="s">
        <v>8287</v>
      </c>
      <c r="O2004">
        <v>0</v>
      </c>
      <c r="P2004">
        <v>0</v>
      </c>
      <c r="Q2004">
        <v>167.64</v>
      </c>
      <c r="R2004">
        <v>21.793199999999999</v>
      </c>
      <c r="S2004">
        <v>0</v>
      </c>
      <c r="T2004">
        <v>0</v>
      </c>
      <c r="U2004">
        <v>189.4332</v>
      </c>
      <c r="W2004" t="s">
        <v>1</v>
      </c>
    </row>
    <row r="2005" spans="1:23">
      <c r="A2005" t="s">
        <v>8500</v>
      </c>
      <c r="B2005" t="str">
        <f t="shared" si="125"/>
        <v>Abril</v>
      </c>
      <c r="C2005" s="20" t="s">
        <v>8510</v>
      </c>
      <c r="D2005" t="s">
        <v>1</v>
      </c>
      <c r="E2005" t="s">
        <v>0</v>
      </c>
      <c r="F2005" t="str">
        <f t="shared" si="126"/>
        <v>CCF</v>
      </c>
      <c r="G2005" t="s">
        <v>8149</v>
      </c>
      <c r="H2005" t="s">
        <v>8150</v>
      </c>
      <c r="I2005">
        <v>1472</v>
      </c>
      <c r="J2005">
        <v>1472</v>
      </c>
      <c r="K2005" t="s">
        <v>739</v>
      </c>
      <c r="L2005" t="str">
        <f t="shared" si="127"/>
        <v>NIT</v>
      </c>
      <c r="M2005" t="str">
        <f t="shared" si="128"/>
        <v>06142410891140</v>
      </c>
      <c r="N2005" t="s">
        <v>740</v>
      </c>
      <c r="O2005">
        <v>0</v>
      </c>
      <c r="P2005">
        <v>0</v>
      </c>
      <c r="Q2005">
        <v>11.5</v>
      </c>
      <c r="R2005">
        <v>1.4950000000000001</v>
      </c>
      <c r="S2005">
        <v>0</v>
      </c>
      <c r="T2005">
        <v>0</v>
      </c>
      <c r="U2005">
        <v>12.995000000000001</v>
      </c>
      <c r="W2005" t="s">
        <v>1</v>
      </c>
    </row>
    <row r="2006" spans="1:23">
      <c r="A2006" t="s">
        <v>8500</v>
      </c>
      <c r="B2006" t="str">
        <f t="shared" si="125"/>
        <v>Abril</v>
      </c>
      <c r="C2006" s="20" t="s">
        <v>8510</v>
      </c>
      <c r="D2006" t="s">
        <v>1</v>
      </c>
      <c r="E2006" t="s">
        <v>0</v>
      </c>
      <c r="F2006" t="str">
        <f t="shared" si="126"/>
        <v>CCF</v>
      </c>
      <c r="G2006" t="s">
        <v>8149</v>
      </c>
      <c r="H2006" t="s">
        <v>8150</v>
      </c>
      <c r="I2006">
        <v>1473</v>
      </c>
      <c r="J2006">
        <v>1473</v>
      </c>
      <c r="K2006" t="s">
        <v>231</v>
      </c>
      <c r="L2006" t="str">
        <f t="shared" si="127"/>
        <v>NIT</v>
      </c>
      <c r="M2006" t="str">
        <f t="shared" si="128"/>
        <v>06142804861247</v>
      </c>
      <c r="N2006" t="s">
        <v>232</v>
      </c>
      <c r="O2006">
        <v>0</v>
      </c>
      <c r="P2006">
        <v>0</v>
      </c>
      <c r="Q2006">
        <v>169.91</v>
      </c>
      <c r="R2006">
        <v>22.0883</v>
      </c>
      <c r="S2006">
        <v>0</v>
      </c>
      <c r="T2006">
        <v>0</v>
      </c>
      <c r="U2006">
        <v>191.9983</v>
      </c>
      <c r="W2006" t="s">
        <v>1</v>
      </c>
    </row>
    <row r="2007" spans="1:23">
      <c r="A2007" t="s">
        <v>8500</v>
      </c>
      <c r="B2007" t="str">
        <f t="shared" si="125"/>
        <v>Abril</v>
      </c>
      <c r="C2007" s="20" t="s">
        <v>8510</v>
      </c>
      <c r="D2007" t="s">
        <v>1</v>
      </c>
      <c r="E2007" t="s">
        <v>0</v>
      </c>
      <c r="F2007" t="str">
        <f t="shared" si="126"/>
        <v>CCF</v>
      </c>
      <c r="G2007" t="s">
        <v>8149</v>
      </c>
      <c r="H2007" t="s">
        <v>8150</v>
      </c>
      <c r="I2007">
        <v>1474</v>
      </c>
      <c r="J2007">
        <v>1474</v>
      </c>
      <c r="K2007" t="s">
        <v>552</v>
      </c>
      <c r="L2007" t="str">
        <f t="shared" si="127"/>
        <v>NIT</v>
      </c>
      <c r="M2007" t="str">
        <f t="shared" si="128"/>
        <v>12151111630017</v>
      </c>
      <c r="N2007" t="s">
        <v>553</v>
      </c>
      <c r="O2007">
        <v>0</v>
      </c>
      <c r="P2007">
        <v>0</v>
      </c>
      <c r="Q2007">
        <v>246.68</v>
      </c>
      <c r="R2007">
        <v>32.068400000000004</v>
      </c>
      <c r="S2007">
        <v>0</v>
      </c>
      <c r="T2007">
        <v>0</v>
      </c>
      <c r="U2007">
        <v>278.7484</v>
      </c>
      <c r="W2007" t="s">
        <v>1</v>
      </c>
    </row>
    <row r="2008" spans="1:23">
      <c r="A2008" t="s">
        <v>8500</v>
      </c>
      <c r="B2008" t="str">
        <f t="shared" si="125"/>
        <v>Abril</v>
      </c>
      <c r="C2008" s="20" t="s">
        <v>8510</v>
      </c>
      <c r="D2008" t="s">
        <v>1</v>
      </c>
      <c r="E2008" t="s">
        <v>0</v>
      </c>
      <c r="F2008" t="str">
        <f t="shared" si="126"/>
        <v>CCF</v>
      </c>
      <c r="G2008" t="s">
        <v>8149</v>
      </c>
      <c r="H2008" t="s">
        <v>8150</v>
      </c>
      <c r="I2008">
        <v>1475</v>
      </c>
      <c r="J2008">
        <v>1475</v>
      </c>
      <c r="K2008" t="s">
        <v>465</v>
      </c>
      <c r="L2008" t="str">
        <f t="shared" si="127"/>
        <v>NIT</v>
      </c>
      <c r="M2008" t="str">
        <f t="shared" si="128"/>
        <v>13161508811031</v>
      </c>
      <c r="N2008" t="s">
        <v>466</v>
      </c>
      <c r="O2008">
        <v>0</v>
      </c>
      <c r="P2008">
        <v>0</v>
      </c>
      <c r="Q2008">
        <v>369.02</v>
      </c>
      <c r="R2008">
        <v>47.9726</v>
      </c>
      <c r="S2008">
        <v>0</v>
      </c>
      <c r="T2008">
        <v>0</v>
      </c>
      <c r="U2008">
        <v>416.99259999999998</v>
      </c>
      <c r="W2008" t="s">
        <v>1</v>
      </c>
    </row>
    <row r="2009" spans="1:23">
      <c r="A2009" t="s">
        <v>8500</v>
      </c>
      <c r="B2009" t="str">
        <f t="shared" si="125"/>
        <v>Abril</v>
      </c>
      <c r="C2009" s="20">
        <v>44659</v>
      </c>
      <c r="D2009" t="s">
        <v>1</v>
      </c>
      <c r="E2009" t="s">
        <v>0</v>
      </c>
      <c r="F2009" t="str">
        <f t="shared" si="126"/>
        <v>CCF</v>
      </c>
      <c r="G2009" t="s">
        <v>8149</v>
      </c>
      <c r="H2009" t="s">
        <v>8150</v>
      </c>
      <c r="I2009">
        <v>1476</v>
      </c>
      <c r="J2009">
        <v>1476</v>
      </c>
      <c r="K2009" t="s">
        <v>477</v>
      </c>
      <c r="L2009" t="str">
        <f t="shared" si="127"/>
        <v>NIT</v>
      </c>
      <c r="M2009" t="str">
        <f t="shared" si="128"/>
        <v>06140910001041</v>
      </c>
      <c r="N2009" t="s">
        <v>478</v>
      </c>
      <c r="O2009">
        <v>0</v>
      </c>
      <c r="P2009">
        <v>0</v>
      </c>
      <c r="Q2009">
        <v>5749.75</v>
      </c>
      <c r="R2009">
        <v>747.46749999999997</v>
      </c>
      <c r="S2009">
        <v>0</v>
      </c>
      <c r="T2009">
        <v>0</v>
      </c>
      <c r="U2009">
        <v>6497.2174999999997</v>
      </c>
      <c r="W2009" t="s">
        <v>1</v>
      </c>
    </row>
    <row r="2010" spans="1:23">
      <c r="A2010" t="s">
        <v>8500</v>
      </c>
      <c r="B2010" t="str">
        <f t="shared" si="125"/>
        <v>Abril</v>
      </c>
      <c r="C2010" s="20">
        <v>44659</v>
      </c>
      <c r="D2010" t="s">
        <v>1</v>
      </c>
      <c r="E2010" t="s">
        <v>0</v>
      </c>
      <c r="F2010" t="str">
        <f t="shared" si="126"/>
        <v>CCF</v>
      </c>
      <c r="G2010" t="s">
        <v>8149</v>
      </c>
      <c r="H2010" t="s">
        <v>8150</v>
      </c>
      <c r="I2010">
        <v>1477</v>
      </c>
      <c r="J2010">
        <v>1477</v>
      </c>
      <c r="K2010" t="s">
        <v>118</v>
      </c>
      <c r="L2010" t="str">
        <f t="shared" si="127"/>
        <v>NIT</v>
      </c>
      <c r="M2010" t="str">
        <f t="shared" si="128"/>
        <v>06141106071025</v>
      </c>
      <c r="N2010" t="s">
        <v>119</v>
      </c>
      <c r="O2010">
        <v>0</v>
      </c>
      <c r="P2010">
        <v>0</v>
      </c>
      <c r="Q2010">
        <v>908.02</v>
      </c>
      <c r="R2010">
        <v>118.04260000000001</v>
      </c>
      <c r="S2010">
        <v>0</v>
      </c>
      <c r="T2010">
        <v>0</v>
      </c>
      <c r="U2010">
        <v>1026.0626</v>
      </c>
      <c r="W2010" t="s">
        <v>1</v>
      </c>
    </row>
    <row r="2011" spans="1:23">
      <c r="A2011" t="s">
        <v>8500</v>
      </c>
      <c r="B2011" t="str">
        <f t="shared" si="125"/>
        <v>Abril</v>
      </c>
      <c r="C2011" s="20">
        <v>44659</v>
      </c>
      <c r="D2011" t="s">
        <v>1</v>
      </c>
      <c r="E2011" t="s">
        <v>0</v>
      </c>
      <c r="F2011" t="str">
        <f t="shared" si="126"/>
        <v>CCF</v>
      </c>
      <c r="G2011" t="s">
        <v>8149</v>
      </c>
      <c r="H2011" t="s">
        <v>8150</v>
      </c>
      <c r="I2011">
        <v>1478</v>
      </c>
      <c r="J2011">
        <v>1478</v>
      </c>
      <c r="K2011" t="s">
        <v>839</v>
      </c>
      <c r="L2011" t="str">
        <f t="shared" si="127"/>
        <v>NIT</v>
      </c>
      <c r="M2011" t="str">
        <f t="shared" si="128"/>
        <v>06140502860019</v>
      </c>
      <c r="N2011" t="s">
        <v>840</v>
      </c>
      <c r="O2011">
        <v>0</v>
      </c>
      <c r="P2011">
        <v>0</v>
      </c>
      <c r="Q2011">
        <v>142.72999999999999</v>
      </c>
      <c r="R2011">
        <v>18.5549</v>
      </c>
      <c r="S2011">
        <v>0</v>
      </c>
      <c r="T2011">
        <v>0</v>
      </c>
      <c r="U2011">
        <v>161.28489999999999</v>
      </c>
      <c r="W2011" t="s">
        <v>1</v>
      </c>
    </row>
    <row r="2012" spans="1:23">
      <c r="A2012" t="s">
        <v>8500</v>
      </c>
      <c r="B2012" t="str">
        <f t="shared" si="125"/>
        <v>Abril</v>
      </c>
      <c r="C2012" s="20">
        <v>44659</v>
      </c>
      <c r="D2012" t="s">
        <v>1</v>
      </c>
      <c r="E2012" t="s">
        <v>0</v>
      </c>
      <c r="F2012" t="str">
        <f t="shared" si="126"/>
        <v>CCF</v>
      </c>
      <c r="G2012" t="s">
        <v>8149</v>
      </c>
      <c r="H2012" t="s">
        <v>8150</v>
      </c>
      <c r="I2012">
        <v>1479</v>
      </c>
      <c r="J2012">
        <v>1479</v>
      </c>
      <c r="L2012" t="str">
        <f t="shared" si="127"/>
        <v>DUI</v>
      </c>
      <c r="M2012" t="str">
        <f t="shared" si="128"/>
        <v>027009790</v>
      </c>
      <c r="N2012" t="s">
        <v>428</v>
      </c>
      <c r="O2012">
        <v>0</v>
      </c>
      <c r="P2012">
        <v>0</v>
      </c>
      <c r="Q2012">
        <v>43.37</v>
      </c>
      <c r="R2012">
        <v>5.6380999999999997</v>
      </c>
      <c r="S2012">
        <v>0</v>
      </c>
      <c r="T2012">
        <v>0</v>
      </c>
      <c r="U2012">
        <v>49.008099999999999</v>
      </c>
      <c r="V2012" t="s">
        <v>8382</v>
      </c>
      <c r="W2012" t="s">
        <v>1</v>
      </c>
    </row>
    <row r="2013" spans="1:23">
      <c r="A2013" t="s">
        <v>8500</v>
      </c>
      <c r="B2013" t="str">
        <f t="shared" si="125"/>
        <v>Abril</v>
      </c>
      <c r="C2013" s="20">
        <v>44659</v>
      </c>
      <c r="D2013" t="s">
        <v>1</v>
      </c>
      <c r="E2013" t="s">
        <v>0</v>
      </c>
      <c r="F2013" t="str">
        <f t="shared" si="126"/>
        <v>CCF</v>
      </c>
      <c r="G2013" t="s">
        <v>8149</v>
      </c>
      <c r="H2013" t="s">
        <v>8150</v>
      </c>
      <c r="I2013">
        <v>1480</v>
      </c>
      <c r="J2013">
        <v>1480</v>
      </c>
      <c r="L2013" t="str">
        <f t="shared" si="127"/>
        <v>DUI</v>
      </c>
      <c r="M2013" t="str">
        <f t="shared" si="128"/>
        <v>023577636</v>
      </c>
      <c r="N2013" t="s">
        <v>658</v>
      </c>
      <c r="O2013">
        <v>0</v>
      </c>
      <c r="P2013">
        <v>0</v>
      </c>
      <c r="Q2013">
        <v>37.51</v>
      </c>
      <c r="R2013">
        <v>4.8762999999999996</v>
      </c>
      <c r="S2013">
        <v>0</v>
      </c>
      <c r="T2013">
        <v>0</v>
      </c>
      <c r="U2013">
        <v>42.386299999999999</v>
      </c>
      <c r="V2013" t="s">
        <v>8440</v>
      </c>
      <c r="W2013" t="s">
        <v>1</v>
      </c>
    </row>
    <row r="2014" spans="1:23">
      <c r="A2014" t="s">
        <v>8500</v>
      </c>
      <c r="B2014" t="str">
        <f t="shared" si="125"/>
        <v>Abril</v>
      </c>
      <c r="C2014" s="20" t="s">
        <v>8509</v>
      </c>
      <c r="D2014" t="s">
        <v>1</v>
      </c>
      <c r="E2014" t="s">
        <v>0</v>
      </c>
      <c r="F2014" t="str">
        <f t="shared" si="126"/>
        <v>CCF</v>
      </c>
      <c r="G2014" t="s">
        <v>8149</v>
      </c>
      <c r="H2014" t="s">
        <v>8150</v>
      </c>
      <c r="I2014">
        <v>1482</v>
      </c>
      <c r="J2014">
        <v>1482</v>
      </c>
      <c r="K2014" t="s">
        <v>229</v>
      </c>
      <c r="L2014" t="str">
        <f t="shared" si="127"/>
        <v>NIT</v>
      </c>
      <c r="M2014" t="str">
        <f t="shared" si="128"/>
        <v>05011709121014</v>
      </c>
      <c r="N2014" t="s">
        <v>230</v>
      </c>
      <c r="O2014">
        <v>0</v>
      </c>
      <c r="P2014">
        <v>0</v>
      </c>
      <c r="Q2014">
        <v>183.51</v>
      </c>
      <c r="R2014">
        <v>23.856300000000001</v>
      </c>
      <c r="S2014">
        <v>0</v>
      </c>
      <c r="T2014">
        <v>0</v>
      </c>
      <c r="U2014">
        <v>207.3663</v>
      </c>
      <c r="W2014" t="s">
        <v>1</v>
      </c>
    </row>
    <row r="2015" spans="1:23">
      <c r="A2015" t="s">
        <v>8500</v>
      </c>
      <c r="B2015" t="str">
        <f t="shared" si="125"/>
        <v>Abril</v>
      </c>
      <c r="C2015" s="20" t="s">
        <v>8509</v>
      </c>
      <c r="D2015" t="s">
        <v>1</v>
      </c>
      <c r="E2015" t="s">
        <v>0</v>
      </c>
      <c r="F2015" t="str">
        <f t="shared" si="126"/>
        <v>CCF</v>
      </c>
      <c r="G2015" t="s">
        <v>8149</v>
      </c>
      <c r="H2015" t="s">
        <v>8150</v>
      </c>
      <c r="I2015">
        <v>1483</v>
      </c>
      <c r="J2015">
        <v>1483</v>
      </c>
      <c r="K2015" t="s">
        <v>759</v>
      </c>
      <c r="L2015" t="str">
        <f t="shared" si="127"/>
        <v>NIT</v>
      </c>
      <c r="M2015" t="str">
        <f t="shared" si="128"/>
        <v>01012709731043</v>
      </c>
      <c r="N2015" t="s">
        <v>760</v>
      </c>
      <c r="O2015">
        <v>0</v>
      </c>
      <c r="P2015">
        <v>0</v>
      </c>
      <c r="Q2015">
        <v>43.64</v>
      </c>
      <c r="R2015">
        <v>5.6732000000000005</v>
      </c>
      <c r="S2015">
        <v>0</v>
      </c>
      <c r="T2015">
        <v>0</v>
      </c>
      <c r="U2015">
        <v>49.313200000000002</v>
      </c>
      <c r="W2015" t="s">
        <v>1</v>
      </c>
    </row>
    <row r="2016" spans="1:23">
      <c r="A2016" t="s">
        <v>8500</v>
      </c>
      <c r="B2016" t="str">
        <f t="shared" si="125"/>
        <v>Abril</v>
      </c>
      <c r="C2016" s="20" t="s">
        <v>8509</v>
      </c>
      <c r="D2016" t="s">
        <v>1</v>
      </c>
      <c r="E2016" t="s">
        <v>0</v>
      </c>
      <c r="F2016" t="str">
        <f t="shared" si="126"/>
        <v>CCF</v>
      </c>
      <c r="G2016" t="s">
        <v>8149</v>
      </c>
      <c r="H2016" t="s">
        <v>8150</v>
      </c>
      <c r="I2016">
        <v>1484</v>
      </c>
      <c r="J2016">
        <v>1484</v>
      </c>
      <c r="K2016" t="s">
        <v>7859</v>
      </c>
      <c r="L2016" t="str">
        <f t="shared" si="127"/>
        <v>NIT</v>
      </c>
      <c r="M2016" t="str">
        <f t="shared" si="128"/>
        <v>06140504211035</v>
      </c>
      <c r="N2016" t="s">
        <v>7860</v>
      </c>
      <c r="O2016">
        <v>0</v>
      </c>
      <c r="P2016">
        <v>0</v>
      </c>
      <c r="Q2016">
        <v>97.35</v>
      </c>
      <c r="R2016">
        <v>12.6555</v>
      </c>
      <c r="S2016">
        <v>0</v>
      </c>
      <c r="T2016">
        <v>0</v>
      </c>
      <c r="U2016">
        <v>110.0055</v>
      </c>
      <c r="W2016" t="s">
        <v>1</v>
      </c>
    </row>
    <row r="2017" spans="1:23">
      <c r="A2017" t="s">
        <v>8500</v>
      </c>
      <c r="B2017" t="str">
        <f t="shared" si="125"/>
        <v>Abril</v>
      </c>
      <c r="C2017" s="20" t="s">
        <v>8509</v>
      </c>
      <c r="D2017" t="s">
        <v>1</v>
      </c>
      <c r="E2017" t="s">
        <v>0</v>
      </c>
      <c r="F2017" t="str">
        <f t="shared" si="126"/>
        <v>CCF</v>
      </c>
      <c r="G2017" t="s">
        <v>8149</v>
      </c>
      <c r="H2017" t="s">
        <v>8150</v>
      </c>
      <c r="I2017">
        <v>1485</v>
      </c>
      <c r="J2017">
        <v>1485</v>
      </c>
      <c r="L2017" t="str">
        <f t="shared" si="127"/>
        <v>DUI</v>
      </c>
      <c r="M2017" t="str">
        <f t="shared" si="128"/>
        <v>044578045</v>
      </c>
      <c r="N2017" t="s">
        <v>8056</v>
      </c>
      <c r="O2017">
        <v>0</v>
      </c>
      <c r="P2017">
        <v>0</v>
      </c>
      <c r="Q2017">
        <v>113.81</v>
      </c>
      <c r="R2017">
        <v>14.795300000000001</v>
      </c>
      <c r="S2017">
        <v>0</v>
      </c>
      <c r="T2017">
        <v>0</v>
      </c>
      <c r="U2017">
        <v>128.6053</v>
      </c>
      <c r="V2017" t="s">
        <v>8389</v>
      </c>
      <c r="W2017" t="s">
        <v>1</v>
      </c>
    </row>
    <row r="2018" spans="1:23">
      <c r="A2018" t="s">
        <v>8500</v>
      </c>
      <c r="B2018" t="str">
        <f t="shared" si="125"/>
        <v>Abril</v>
      </c>
      <c r="C2018" s="20" t="s">
        <v>8509</v>
      </c>
      <c r="D2018" t="s">
        <v>1</v>
      </c>
      <c r="E2018" t="s">
        <v>0</v>
      </c>
      <c r="F2018" t="str">
        <f t="shared" si="126"/>
        <v>CCF</v>
      </c>
      <c r="G2018" t="s">
        <v>8149</v>
      </c>
      <c r="H2018" t="s">
        <v>8150</v>
      </c>
      <c r="I2018">
        <v>1486</v>
      </c>
      <c r="J2018">
        <v>1486</v>
      </c>
      <c r="K2018" t="s">
        <v>435</v>
      </c>
      <c r="L2018" t="str">
        <f t="shared" si="127"/>
        <v>NIT</v>
      </c>
      <c r="M2018" t="str">
        <f t="shared" si="128"/>
        <v>06130407761017</v>
      </c>
      <c r="N2018" t="s">
        <v>436</v>
      </c>
      <c r="O2018">
        <v>0</v>
      </c>
      <c r="P2018">
        <v>0</v>
      </c>
      <c r="Q2018">
        <v>829.8</v>
      </c>
      <c r="R2018">
        <v>107.874</v>
      </c>
      <c r="S2018">
        <v>0</v>
      </c>
      <c r="T2018">
        <v>0</v>
      </c>
      <c r="U2018">
        <v>937.67399999999998</v>
      </c>
      <c r="W2018" t="s">
        <v>1</v>
      </c>
    </row>
    <row r="2019" spans="1:23">
      <c r="A2019" t="s">
        <v>8500</v>
      </c>
      <c r="B2019" t="str">
        <f t="shared" si="125"/>
        <v>Abril</v>
      </c>
      <c r="C2019" s="20" t="s">
        <v>8509</v>
      </c>
      <c r="D2019" t="s">
        <v>1</v>
      </c>
      <c r="E2019" t="s">
        <v>0</v>
      </c>
      <c r="F2019" t="str">
        <f t="shared" si="126"/>
        <v>CCF</v>
      </c>
      <c r="G2019" t="s">
        <v>8149</v>
      </c>
      <c r="H2019" t="s">
        <v>8150</v>
      </c>
      <c r="I2019">
        <v>1487</v>
      </c>
      <c r="J2019">
        <v>1487</v>
      </c>
      <c r="L2019" t="str">
        <f t="shared" si="127"/>
        <v>DUI</v>
      </c>
      <c r="M2019" t="str">
        <f t="shared" si="128"/>
        <v>024801054</v>
      </c>
      <c r="N2019" t="s">
        <v>8295</v>
      </c>
      <c r="O2019">
        <v>0</v>
      </c>
      <c r="P2019">
        <v>0</v>
      </c>
      <c r="Q2019">
        <v>7989.98</v>
      </c>
      <c r="R2019">
        <v>1038.6974</v>
      </c>
      <c r="S2019">
        <v>0</v>
      </c>
      <c r="T2019">
        <v>0</v>
      </c>
      <c r="U2019">
        <v>9028.6774000000005</v>
      </c>
      <c r="V2019" t="s">
        <v>8522</v>
      </c>
      <c r="W2019" t="s">
        <v>1</v>
      </c>
    </row>
    <row r="2020" spans="1:23">
      <c r="A2020" t="s">
        <v>8500</v>
      </c>
      <c r="B2020" t="str">
        <f t="shared" si="125"/>
        <v>Abril</v>
      </c>
      <c r="C2020" s="20" t="s">
        <v>8509</v>
      </c>
      <c r="D2020" t="s">
        <v>1</v>
      </c>
      <c r="E2020" t="s">
        <v>0</v>
      </c>
      <c r="F2020" t="str">
        <f t="shared" si="126"/>
        <v>CCF</v>
      </c>
      <c r="G2020" t="s">
        <v>8149</v>
      </c>
      <c r="H2020" t="s">
        <v>8150</v>
      </c>
      <c r="I2020">
        <v>1488</v>
      </c>
      <c r="J2020">
        <v>1488</v>
      </c>
      <c r="K2020" t="s">
        <v>118</v>
      </c>
      <c r="L2020" t="str">
        <f t="shared" si="127"/>
        <v>NIT</v>
      </c>
      <c r="M2020" t="str">
        <f t="shared" si="128"/>
        <v>06141106071025</v>
      </c>
      <c r="N2020" t="s">
        <v>119</v>
      </c>
      <c r="O2020">
        <v>0</v>
      </c>
      <c r="P2020">
        <v>0</v>
      </c>
      <c r="Q2020">
        <v>488.28</v>
      </c>
      <c r="R2020">
        <v>63.476399999999998</v>
      </c>
      <c r="S2020">
        <v>0</v>
      </c>
      <c r="T2020">
        <v>0</v>
      </c>
      <c r="U2020">
        <v>551.75639999999999</v>
      </c>
      <c r="W2020" t="s">
        <v>1</v>
      </c>
    </row>
    <row r="2021" spans="1:23">
      <c r="A2021" t="s">
        <v>8500</v>
      </c>
      <c r="B2021" t="str">
        <f t="shared" si="125"/>
        <v>Abril</v>
      </c>
      <c r="C2021" s="20" t="s">
        <v>8509</v>
      </c>
      <c r="D2021" t="s">
        <v>1</v>
      </c>
      <c r="E2021" t="s">
        <v>0</v>
      </c>
      <c r="F2021" t="str">
        <f t="shared" si="126"/>
        <v>CCF</v>
      </c>
      <c r="G2021" t="s">
        <v>8149</v>
      </c>
      <c r="H2021" t="s">
        <v>8150</v>
      </c>
      <c r="I2021">
        <v>1489</v>
      </c>
      <c r="J2021">
        <v>1489</v>
      </c>
      <c r="K2021" t="s">
        <v>1040</v>
      </c>
      <c r="L2021" t="str">
        <f t="shared" si="127"/>
        <v>NIT</v>
      </c>
      <c r="M2021" t="str">
        <f t="shared" si="128"/>
        <v>06140911470011</v>
      </c>
      <c r="N2021" t="s">
        <v>1041</v>
      </c>
      <c r="O2021">
        <v>0</v>
      </c>
      <c r="P2021">
        <v>0</v>
      </c>
      <c r="Q2021">
        <v>65.52</v>
      </c>
      <c r="R2021">
        <v>8.5175999999999998</v>
      </c>
      <c r="S2021">
        <v>0</v>
      </c>
      <c r="T2021">
        <v>0</v>
      </c>
      <c r="U2021">
        <v>74.037599999999998</v>
      </c>
      <c r="W2021" t="s">
        <v>1</v>
      </c>
    </row>
    <row r="2022" spans="1:23">
      <c r="A2022" t="s">
        <v>8500</v>
      </c>
      <c r="B2022" t="str">
        <f t="shared" si="125"/>
        <v>Abril</v>
      </c>
      <c r="C2022" s="20" t="s">
        <v>8509</v>
      </c>
      <c r="D2022" t="s">
        <v>1</v>
      </c>
      <c r="E2022" t="s">
        <v>0</v>
      </c>
      <c r="F2022" t="str">
        <f t="shared" si="126"/>
        <v>CCF</v>
      </c>
      <c r="G2022" t="s">
        <v>8149</v>
      </c>
      <c r="H2022" t="s">
        <v>8150</v>
      </c>
      <c r="I2022">
        <v>1490</v>
      </c>
      <c r="J2022">
        <v>1490</v>
      </c>
      <c r="K2022" t="s">
        <v>118</v>
      </c>
      <c r="L2022" t="str">
        <f t="shared" si="127"/>
        <v>NIT</v>
      </c>
      <c r="M2022" t="str">
        <f t="shared" si="128"/>
        <v>06141106071025</v>
      </c>
      <c r="N2022" t="s">
        <v>119</v>
      </c>
      <c r="O2022">
        <v>0</v>
      </c>
      <c r="P2022">
        <v>0</v>
      </c>
      <c r="Q2022">
        <v>41.27</v>
      </c>
      <c r="R2022">
        <v>5.3651000000000009</v>
      </c>
      <c r="S2022">
        <v>0</v>
      </c>
      <c r="T2022">
        <v>0</v>
      </c>
      <c r="U2022">
        <v>46.635100000000001</v>
      </c>
      <c r="W2022" t="s">
        <v>1</v>
      </c>
    </row>
    <row r="2023" spans="1:23">
      <c r="A2023" t="s">
        <v>8500</v>
      </c>
      <c r="B2023" t="str">
        <f t="shared" si="125"/>
        <v>Abril</v>
      </c>
      <c r="C2023" s="20" t="s">
        <v>8509</v>
      </c>
      <c r="D2023" t="s">
        <v>1</v>
      </c>
      <c r="E2023" t="s">
        <v>0</v>
      </c>
      <c r="F2023" t="str">
        <f t="shared" si="126"/>
        <v>CCF</v>
      </c>
      <c r="G2023" t="s">
        <v>8149</v>
      </c>
      <c r="H2023" t="s">
        <v>8150</v>
      </c>
      <c r="I2023">
        <v>1491</v>
      </c>
      <c r="J2023">
        <v>1491</v>
      </c>
      <c r="K2023" t="s">
        <v>118</v>
      </c>
      <c r="L2023" t="str">
        <f t="shared" si="127"/>
        <v>NIT</v>
      </c>
      <c r="M2023" t="str">
        <f t="shared" si="128"/>
        <v>06141106071025</v>
      </c>
      <c r="N2023" t="s">
        <v>119</v>
      </c>
      <c r="O2023">
        <v>0</v>
      </c>
      <c r="P2023">
        <v>0</v>
      </c>
      <c r="Q2023">
        <v>21.87</v>
      </c>
      <c r="R2023">
        <v>2.8431000000000002</v>
      </c>
      <c r="S2023">
        <v>0</v>
      </c>
      <c r="T2023">
        <v>0</v>
      </c>
      <c r="U2023">
        <v>24.713100000000001</v>
      </c>
      <c r="W2023" t="s">
        <v>1</v>
      </c>
    </row>
    <row r="2024" spans="1:23">
      <c r="A2024" t="s">
        <v>8500</v>
      </c>
      <c r="B2024" t="str">
        <f t="shared" si="125"/>
        <v>Abril</v>
      </c>
      <c r="C2024" s="20" t="s">
        <v>8509</v>
      </c>
      <c r="D2024" t="s">
        <v>1</v>
      </c>
      <c r="E2024" t="s">
        <v>0</v>
      </c>
      <c r="F2024" t="str">
        <f t="shared" si="126"/>
        <v>CCF</v>
      </c>
      <c r="G2024" t="s">
        <v>8149</v>
      </c>
      <c r="H2024" t="s">
        <v>8150</v>
      </c>
      <c r="I2024">
        <v>1492</v>
      </c>
      <c r="J2024">
        <v>1492</v>
      </c>
      <c r="K2024" t="s">
        <v>118</v>
      </c>
      <c r="L2024" t="str">
        <f t="shared" si="127"/>
        <v>NIT</v>
      </c>
      <c r="M2024" t="str">
        <f t="shared" si="128"/>
        <v>06141106071025</v>
      </c>
      <c r="N2024" t="s">
        <v>119</v>
      </c>
      <c r="O2024">
        <v>0</v>
      </c>
      <c r="P2024">
        <v>0</v>
      </c>
      <c r="Q2024">
        <v>102.85</v>
      </c>
      <c r="R2024">
        <v>13.3705</v>
      </c>
      <c r="S2024">
        <v>0</v>
      </c>
      <c r="T2024">
        <v>0</v>
      </c>
      <c r="U2024">
        <v>116.22049999999999</v>
      </c>
      <c r="W2024" t="s">
        <v>1</v>
      </c>
    </row>
    <row r="2025" spans="1:23">
      <c r="A2025" t="s">
        <v>8500</v>
      </c>
      <c r="B2025" t="str">
        <f t="shared" si="125"/>
        <v>Abril</v>
      </c>
      <c r="C2025" s="20" t="s">
        <v>8549</v>
      </c>
      <c r="D2025" t="s">
        <v>1</v>
      </c>
      <c r="E2025" t="s">
        <v>0</v>
      </c>
      <c r="F2025" t="str">
        <f t="shared" si="126"/>
        <v>CCF</v>
      </c>
      <c r="G2025" t="s">
        <v>8149</v>
      </c>
      <c r="H2025" t="s">
        <v>8150</v>
      </c>
      <c r="I2025">
        <v>1493</v>
      </c>
      <c r="J2025">
        <v>1493</v>
      </c>
      <c r="K2025" t="s">
        <v>155</v>
      </c>
      <c r="L2025" t="str">
        <f t="shared" si="127"/>
        <v>NIT</v>
      </c>
      <c r="M2025" t="str">
        <f t="shared" si="128"/>
        <v>06142610051058</v>
      </c>
      <c r="N2025" t="s">
        <v>156</v>
      </c>
      <c r="O2025">
        <v>0</v>
      </c>
      <c r="P2025">
        <v>0</v>
      </c>
      <c r="Q2025">
        <v>28.67</v>
      </c>
      <c r="R2025">
        <v>3.7271000000000005</v>
      </c>
      <c r="S2025">
        <v>0</v>
      </c>
      <c r="T2025">
        <v>0</v>
      </c>
      <c r="U2025">
        <v>32.397100000000002</v>
      </c>
      <c r="W2025" t="s">
        <v>1</v>
      </c>
    </row>
    <row r="2026" spans="1:23">
      <c r="A2026" t="s">
        <v>8500</v>
      </c>
      <c r="B2026" t="str">
        <f t="shared" si="125"/>
        <v>Abril</v>
      </c>
      <c r="C2026" s="20" t="s">
        <v>8549</v>
      </c>
      <c r="D2026" t="s">
        <v>1</v>
      </c>
      <c r="E2026" t="s">
        <v>0</v>
      </c>
      <c r="F2026" t="str">
        <f t="shared" si="126"/>
        <v>CCF</v>
      </c>
      <c r="G2026" t="s">
        <v>8149</v>
      </c>
      <c r="H2026" t="s">
        <v>8150</v>
      </c>
      <c r="I2026">
        <v>1494</v>
      </c>
      <c r="J2026">
        <v>1494</v>
      </c>
      <c r="K2026" t="s">
        <v>333</v>
      </c>
      <c r="L2026" t="str">
        <f t="shared" si="127"/>
        <v>NIT</v>
      </c>
      <c r="M2026" t="str">
        <f t="shared" si="128"/>
        <v>06140607941015</v>
      </c>
      <c r="N2026" t="s">
        <v>334</v>
      </c>
      <c r="O2026">
        <v>0</v>
      </c>
      <c r="P2026">
        <v>0</v>
      </c>
      <c r="Q2026">
        <v>81.53</v>
      </c>
      <c r="R2026">
        <v>10.5989</v>
      </c>
      <c r="S2026">
        <v>0</v>
      </c>
      <c r="T2026">
        <v>0</v>
      </c>
      <c r="U2026">
        <v>92.128900000000002</v>
      </c>
      <c r="W2026" t="s">
        <v>1</v>
      </c>
    </row>
    <row r="2027" spans="1:23">
      <c r="A2027" t="s">
        <v>8500</v>
      </c>
      <c r="B2027" t="str">
        <f t="shared" si="125"/>
        <v>Abril</v>
      </c>
      <c r="C2027" s="20" t="s">
        <v>8549</v>
      </c>
      <c r="D2027" t="s">
        <v>1</v>
      </c>
      <c r="E2027" t="s">
        <v>0</v>
      </c>
      <c r="F2027" t="str">
        <f t="shared" si="126"/>
        <v>CCF</v>
      </c>
      <c r="G2027" t="s">
        <v>8149</v>
      </c>
      <c r="H2027" t="s">
        <v>8150</v>
      </c>
      <c r="I2027">
        <v>1495</v>
      </c>
      <c r="J2027">
        <v>1495</v>
      </c>
      <c r="K2027" t="s">
        <v>333</v>
      </c>
      <c r="L2027" t="str">
        <f t="shared" si="127"/>
        <v>NIT</v>
      </c>
      <c r="M2027" t="str">
        <f t="shared" si="128"/>
        <v>06140607941015</v>
      </c>
      <c r="N2027" t="s">
        <v>334</v>
      </c>
      <c r="O2027">
        <v>0</v>
      </c>
      <c r="P2027">
        <v>0</v>
      </c>
      <c r="Q2027">
        <v>61.17</v>
      </c>
      <c r="R2027">
        <v>7.9521000000000006</v>
      </c>
      <c r="S2027">
        <v>0</v>
      </c>
      <c r="T2027">
        <v>0</v>
      </c>
      <c r="U2027">
        <v>69.122100000000003</v>
      </c>
      <c r="W2027" t="s">
        <v>1</v>
      </c>
    </row>
    <row r="2028" spans="1:23">
      <c r="A2028" t="s">
        <v>8500</v>
      </c>
      <c r="B2028" t="str">
        <f t="shared" si="125"/>
        <v>Abril</v>
      </c>
      <c r="C2028" s="20" t="s">
        <v>8549</v>
      </c>
      <c r="D2028" t="s">
        <v>1</v>
      </c>
      <c r="E2028" t="s">
        <v>0</v>
      </c>
      <c r="F2028" t="str">
        <f t="shared" si="126"/>
        <v>CCF</v>
      </c>
      <c r="G2028" t="s">
        <v>8149</v>
      </c>
      <c r="H2028" t="s">
        <v>8150</v>
      </c>
      <c r="I2028">
        <v>1496</v>
      </c>
      <c r="J2028">
        <v>1496</v>
      </c>
      <c r="K2028" t="s">
        <v>333</v>
      </c>
      <c r="L2028" t="str">
        <f t="shared" si="127"/>
        <v>NIT</v>
      </c>
      <c r="M2028" t="str">
        <f t="shared" si="128"/>
        <v>06140607941015</v>
      </c>
      <c r="N2028" t="s">
        <v>334</v>
      </c>
      <c r="O2028">
        <v>0</v>
      </c>
      <c r="P2028">
        <v>0</v>
      </c>
      <c r="Q2028">
        <v>81.56</v>
      </c>
      <c r="R2028">
        <v>10.6028</v>
      </c>
      <c r="S2028">
        <v>0</v>
      </c>
      <c r="T2028">
        <v>0</v>
      </c>
      <c r="U2028">
        <v>92.162800000000004</v>
      </c>
      <c r="W2028" t="s">
        <v>1</v>
      </c>
    </row>
    <row r="2029" spans="1:23">
      <c r="A2029" t="s">
        <v>8500</v>
      </c>
      <c r="B2029" t="str">
        <f t="shared" si="125"/>
        <v>Abril</v>
      </c>
      <c r="C2029" s="20" t="s">
        <v>8549</v>
      </c>
      <c r="D2029" t="s">
        <v>1</v>
      </c>
      <c r="E2029" t="s">
        <v>0</v>
      </c>
      <c r="F2029" t="str">
        <f t="shared" si="126"/>
        <v>CCF</v>
      </c>
      <c r="G2029" t="s">
        <v>8149</v>
      </c>
      <c r="H2029" t="s">
        <v>8150</v>
      </c>
      <c r="I2029">
        <v>1497</v>
      </c>
      <c r="J2029">
        <v>1497</v>
      </c>
      <c r="K2029" t="s">
        <v>341</v>
      </c>
      <c r="L2029" t="str">
        <f t="shared" si="127"/>
        <v>NIT</v>
      </c>
      <c r="M2029" t="str">
        <f t="shared" si="128"/>
        <v>06140306711219</v>
      </c>
      <c r="N2029" t="s">
        <v>342</v>
      </c>
      <c r="O2029">
        <v>0</v>
      </c>
      <c r="P2029">
        <v>0</v>
      </c>
      <c r="Q2029">
        <v>125</v>
      </c>
      <c r="R2029">
        <v>16.25</v>
      </c>
      <c r="S2029">
        <v>0</v>
      </c>
      <c r="T2029">
        <v>0</v>
      </c>
      <c r="U2029">
        <v>141.25</v>
      </c>
      <c r="W2029" t="s">
        <v>1</v>
      </c>
    </row>
    <row r="2030" spans="1:23">
      <c r="A2030" t="s">
        <v>8500</v>
      </c>
      <c r="B2030" t="str">
        <f t="shared" si="125"/>
        <v>Abril</v>
      </c>
      <c r="C2030" s="20" t="s">
        <v>8549</v>
      </c>
      <c r="D2030" t="s">
        <v>1</v>
      </c>
      <c r="E2030" t="s">
        <v>0</v>
      </c>
      <c r="F2030" t="str">
        <f t="shared" si="126"/>
        <v>CCF</v>
      </c>
      <c r="G2030" t="s">
        <v>8149</v>
      </c>
      <c r="H2030" t="s">
        <v>8150</v>
      </c>
      <c r="I2030">
        <v>1498</v>
      </c>
      <c r="J2030">
        <v>1498</v>
      </c>
      <c r="K2030" t="s">
        <v>277</v>
      </c>
      <c r="L2030" t="str">
        <f t="shared" si="127"/>
        <v>NIT</v>
      </c>
      <c r="M2030" t="str">
        <f t="shared" si="128"/>
        <v>06141908811067</v>
      </c>
      <c r="N2030" t="s">
        <v>278</v>
      </c>
      <c r="O2030">
        <v>0</v>
      </c>
      <c r="P2030">
        <v>0</v>
      </c>
      <c r="Q2030">
        <v>993.97</v>
      </c>
      <c r="R2030">
        <v>129.21610000000001</v>
      </c>
      <c r="S2030">
        <v>0</v>
      </c>
      <c r="T2030">
        <v>0</v>
      </c>
      <c r="U2030">
        <v>1123.1861000000001</v>
      </c>
      <c r="W2030" t="s">
        <v>1</v>
      </c>
    </row>
    <row r="2031" spans="1:23">
      <c r="A2031" t="s">
        <v>8500</v>
      </c>
      <c r="B2031" t="str">
        <f t="shared" si="125"/>
        <v>Abril</v>
      </c>
      <c r="C2031" s="20" t="s">
        <v>8548</v>
      </c>
      <c r="D2031" t="s">
        <v>1</v>
      </c>
      <c r="E2031" t="s">
        <v>0</v>
      </c>
      <c r="F2031" t="str">
        <f t="shared" si="126"/>
        <v>CCF</v>
      </c>
      <c r="G2031" t="s">
        <v>8149</v>
      </c>
      <c r="H2031" t="s">
        <v>8150</v>
      </c>
      <c r="I2031">
        <v>1499</v>
      </c>
      <c r="J2031">
        <v>1499</v>
      </c>
      <c r="K2031" t="s">
        <v>8159</v>
      </c>
      <c r="L2031" t="str">
        <f t="shared" si="127"/>
        <v>NIT</v>
      </c>
      <c r="M2031" t="str">
        <f t="shared" si="128"/>
        <v>06140107211045</v>
      </c>
      <c r="N2031" t="s">
        <v>8162</v>
      </c>
      <c r="O2031">
        <v>0</v>
      </c>
      <c r="P2031">
        <v>0</v>
      </c>
      <c r="Q2031">
        <v>150</v>
      </c>
      <c r="R2031">
        <v>19.5</v>
      </c>
      <c r="S2031">
        <v>0</v>
      </c>
      <c r="T2031">
        <v>0</v>
      </c>
      <c r="U2031">
        <v>169.5</v>
      </c>
      <c r="W2031" t="s">
        <v>1</v>
      </c>
    </row>
    <row r="2032" spans="1:23">
      <c r="A2032" t="s">
        <v>8500</v>
      </c>
      <c r="B2032" t="str">
        <f t="shared" si="125"/>
        <v>Abril</v>
      </c>
      <c r="C2032" s="20" t="s">
        <v>8548</v>
      </c>
      <c r="D2032" t="s">
        <v>1</v>
      </c>
      <c r="E2032" t="s">
        <v>0</v>
      </c>
      <c r="F2032" t="str">
        <f t="shared" si="126"/>
        <v>CCF</v>
      </c>
      <c r="G2032" t="s">
        <v>8149</v>
      </c>
      <c r="H2032" t="s">
        <v>8150</v>
      </c>
      <c r="I2032">
        <v>1500</v>
      </c>
      <c r="J2032">
        <v>1500</v>
      </c>
      <c r="K2032" t="s">
        <v>277</v>
      </c>
      <c r="L2032" t="str">
        <f t="shared" si="127"/>
        <v>NIT</v>
      </c>
      <c r="M2032" t="str">
        <f t="shared" si="128"/>
        <v>06141908811067</v>
      </c>
      <c r="N2032" t="s">
        <v>278</v>
      </c>
      <c r="O2032">
        <v>0</v>
      </c>
      <c r="P2032">
        <v>0</v>
      </c>
      <c r="Q2032">
        <v>286.72000000000003</v>
      </c>
      <c r="R2032">
        <v>37.273600000000002</v>
      </c>
      <c r="S2032">
        <v>0</v>
      </c>
      <c r="T2032">
        <v>0</v>
      </c>
      <c r="U2032">
        <v>323.99360000000001</v>
      </c>
      <c r="W2032" t="s">
        <v>1</v>
      </c>
    </row>
    <row r="2033" spans="1:23">
      <c r="A2033" t="s">
        <v>8500</v>
      </c>
      <c r="B2033" t="str">
        <f t="shared" si="125"/>
        <v>Abril</v>
      </c>
      <c r="C2033" s="20" t="s">
        <v>8508</v>
      </c>
      <c r="D2033" t="s">
        <v>1</v>
      </c>
      <c r="E2033" t="s">
        <v>0</v>
      </c>
      <c r="F2033" t="str">
        <f t="shared" si="126"/>
        <v>CCF</v>
      </c>
      <c r="G2033" t="s">
        <v>8149</v>
      </c>
      <c r="H2033" t="s">
        <v>8150</v>
      </c>
      <c r="I2033">
        <v>1501</v>
      </c>
      <c r="J2033">
        <v>1501</v>
      </c>
      <c r="K2033" t="s">
        <v>459</v>
      </c>
      <c r="L2033" t="str">
        <f t="shared" si="127"/>
        <v>NIT</v>
      </c>
      <c r="M2033" t="str">
        <f t="shared" si="128"/>
        <v>06141211870020</v>
      </c>
      <c r="N2033" t="s">
        <v>460</v>
      </c>
      <c r="O2033">
        <v>0</v>
      </c>
      <c r="P2033">
        <v>0</v>
      </c>
      <c r="Q2033">
        <v>11774.71</v>
      </c>
      <c r="R2033">
        <v>1530.7122999999999</v>
      </c>
      <c r="S2033">
        <v>0</v>
      </c>
      <c r="T2033">
        <v>0</v>
      </c>
      <c r="U2033">
        <v>13305.422299999998</v>
      </c>
      <c r="W2033" t="s">
        <v>1</v>
      </c>
    </row>
    <row r="2034" spans="1:23">
      <c r="A2034" t="s">
        <v>8500</v>
      </c>
      <c r="B2034" t="str">
        <f t="shared" si="125"/>
        <v>Abril</v>
      </c>
      <c r="C2034" s="20" t="s">
        <v>8508</v>
      </c>
      <c r="D2034" t="s">
        <v>1</v>
      </c>
      <c r="E2034" t="s">
        <v>0</v>
      </c>
      <c r="F2034" t="str">
        <f t="shared" si="126"/>
        <v>CCF</v>
      </c>
      <c r="G2034" t="s">
        <v>8149</v>
      </c>
      <c r="H2034" t="s">
        <v>8150</v>
      </c>
      <c r="I2034">
        <v>1502</v>
      </c>
      <c r="J2034">
        <v>1502</v>
      </c>
      <c r="K2034" t="s">
        <v>385</v>
      </c>
      <c r="L2034" t="str">
        <f t="shared" si="127"/>
        <v>NIT</v>
      </c>
      <c r="M2034" t="str">
        <f t="shared" si="128"/>
        <v>07012305640010</v>
      </c>
      <c r="N2034" t="s">
        <v>386</v>
      </c>
      <c r="O2034">
        <v>0</v>
      </c>
      <c r="P2034">
        <v>0</v>
      </c>
      <c r="Q2034">
        <v>34.83</v>
      </c>
      <c r="R2034">
        <v>4.5278999999999998</v>
      </c>
      <c r="S2034">
        <v>0</v>
      </c>
      <c r="T2034">
        <v>0</v>
      </c>
      <c r="U2034">
        <v>39.357900000000001</v>
      </c>
      <c r="W2034" t="s">
        <v>1</v>
      </c>
    </row>
    <row r="2035" spans="1:23">
      <c r="A2035" t="s">
        <v>8500</v>
      </c>
      <c r="B2035" t="str">
        <f t="shared" si="125"/>
        <v>Abril</v>
      </c>
      <c r="C2035" s="20" t="s">
        <v>8508</v>
      </c>
      <c r="D2035" t="s">
        <v>1</v>
      </c>
      <c r="E2035" t="s">
        <v>0</v>
      </c>
      <c r="F2035" t="str">
        <f t="shared" si="126"/>
        <v>CCF</v>
      </c>
      <c r="G2035" t="s">
        <v>8149</v>
      </c>
      <c r="H2035" t="s">
        <v>8150</v>
      </c>
      <c r="I2035">
        <v>1503</v>
      </c>
      <c r="J2035">
        <v>1503</v>
      </c>
      <c r="K2035" t="s">
        <v>333</v>
      </c>
      <c r="L2035" t="str">
        <f t="shared" si="127"/>
        <v>NIT</v>
      </c>
      <c r="M2035" t="str">
        <f t="shared" si="128"/>
        <v>06140607941015</v>
      </c>
      <c r="N2035" t="s">
        <v>334</v>
      </c>
      <c r="O2035">
        <v>0</v>
      </c>
      <c r="P2035">
        <v>0</v>
      </c>
      <c r="Q2035">
        <v>506.33</v>
      </c>
      <c r="R2035">
        <v>65.822900000000004</v>
      </c>
      <c r="S2035">
        <v>0</v>
      </c>
      <c r="T2035">
        <v>0</v>
      </c>
      <c r="U2035">
        <v>572.15290000000005</v>
      </c>
      <c r="W2035" t="s">
        <v>1</v>
      </c>
    </row>
    <row r="2036" spans="1:23">
      <c r="A2036" t="s">
        <v>8500</v>
      </c>
      <c r="B2036" t="str">
        <f t="shared" si="125"/>
        <v>Abril</v>
      </c>
      <c r="C2036" s="20" t="s">
        <v>8508</v>
      </c>
      <c r="D2036" t="s">
        <v>1</v>
      </c>
      <c r="E2036" t="s">
        <v>0</v>
      </c>
      <c r="F2036" t="str">
        <f t="shared" si="126"/>
        <v>CCF</v>
      </c>
      <c r="G2036" t="s">
        <v>8149</v>
      </c>
      <c r="H2036" t="s">
        <v>8150</v>
      </c>
      <c r="I2036">
        <v>1504</v>
      </c>
      <c r="J2036">
        <v>1504</v>
      </c>
      <c r="K2036" t="s">
        <v>8534</v>
      </c>
      <c r="L2036" t="str">
        <f t="shared" si="127"/>
        <v>NIT</v>
      </c>
      <c r="M2036" t="str">
        <f t="shared" si="128"/>
        <v>13121510580012</v>
      </c>
      <c r="N2036" t="s">
        <v>8535</v>
      </c>
      <c r="O2036">
        <v>0</v>
      </c>
      <c r="P2036">
        <v>0</v>
      </c>
      <c r="Q2036">
        <v>215</v>
      </c>
      <c r="R2036">
        <v>27.95</v>
      </c>
      <c r="S2036">
        <v>0</v>
      </c>
      <c r="T2036">
        <v>0</v>
      </c>
      <c r="U2036">
        <v>242.95</v>
      </c>
      <c r="W2036" t="s">
        <v>1</v>
      </c>
    </row>
    <row r="2037" spans="1:23">
      <c r="A2037" t="s">
        <v>8500</v>
      </c>
      <c r="B2037" t="str">
        <f t="shared" si="125"/>
        <v>Abril</v>
      </c>
      <c r="C2037" s="20" t="s">
        <v>8508</v>
      </c>
      <c r="D2037" t="s">
        <v>1</v>
      </c>
      <c r="E2037" t="s">
        <v>0</v>
      </c>
      <c r="F2037" t="str">
        <f t="shared" si="126"/>
        <v>CCF</v>
      </c>
      <c r="G2037" t="s">
        <v>8149</v>
      </c>
      <c r="H2037" t="s">
        <v>8150</v>
      </c>
      <c r="I2037">
        <v>1505</v>
      </c>
      <c r="J2037">
        <v>1505</v>
      </c>
      <c r="K2037" t="s">
        <v>435</v>
      </c>
      <c r="L2037" t="str">
        <f t="shared" si="127"/>
        <v>NIT</v>
      </c>
      <c r="M2037" t="str">
        <f t="shared" si="128"/>
        <v>06130407761017</v>
      </c>
      <c r="N2037" t="s">
        <v>436</v>
      </c>
      <c r="O2037">
        <v>0</v>
      </c>
      <c r="P2037">
        <v>0</v>
      </c>
      <c r="Q2037">
        <v>3838.95</v>
      </c>
      <c r="R2037">
        <v>499.06349999999998</v>
      </c>
      <c r="S2037">
        <v>0</v>
      </c>
      <c r="T2037">
        <v>0</v>
      </c>
      <c r="U2037">
        <v>4338.0135</v>
      </c>
      <c r="W2037" t="s">
        <v>1</v>
      </c>
    </row>
    <row r="2038" spans="1:23">
      <c r="A2038" t="s">
        <v>8500</v>
      </c>
      <c r="B2038" t="str">
        <f t="shared" si="125"/>
        <v>Abril</v>
      </c>
      <c r="C2038" s="20" t="s">
        <v>8508</v>
      </c>
      <c r="D2038" t="s">
        <v>1</v>
      </c>
      <c r="E2038" t="s">
        <v>0</v>
      </c>
      <c r="F2038" t="str">
        <f t="shared" si="126"/>
        <v>CCF</v>
      </c>
      <c r="G2038" t="s">
        <v>8149</v>
      </c>
      <c r="H2038" t="s">
        <v>8150</v>
      </c>
      <c r="I2038">
        <v>1506</v>
      </c>
      <c r="J2038">
        <v>1506</v>
      </c>
      <c r="K2038" t="s">
        <v>931</v>
      </c>
      <c r="L2038" t="str">
        <f t="shared" si="127"/>
        <v>NIT</v>
      </c>
      <c r="M2038" t="str">
        <f t="shared" si="128"/>
        <v>14051010741021</v>
      </c>
      <c r="N2038" t="s">
        <v>932</v>
      </c>
      <c r="O2038">
        <v>0</v>
      </c>
      <c r="P2038">
        <v>0</v>
      </c>
      <c r="Q2038">
        <v>1427.24</v>
      </c>
      <c r="R2038">
        <v>185.5412</v>
      </c>
      <c r="S2038">
        <v>0</v>
      </c>
      <c r="T2038">
        <v>0</v>
      </c>
      <c r="U2038">
        <v>1612.7811999999999</v>
      </c>
      <c r="W2038" t="s">
        <v>1</v>
      </c>
    </row>
    <row r="2039" spans="1:23">
      <c r="A2039" t="s">
        <v>8500</v>
      </c>
      <c r="B2039" t="str">
        <f t="shared" si="125"/>
        <v>Abril</v>
      </c>
      <c r="C2039" s="20" t="s">
        <v>8508</v>
      </c>
      <c r="D2039" t="s">
        <v>1</v>
      </c>
      <c r="E2039" t="s">
        <v>0</v>
      </c>
      <c r="F2039" t="str">
        <f t="shared" si="126"/>
        <v>CCF</v>
      </c>
      <c r="G2039" t="s">
        <v>8149</v>
      </c>
      <c r="H2039" t="s">
        <v>8150</v>
      </c>
      <c r="I2039">
        <v>1507</v>
      </c>
      <c r="J2039">
        <v>1507</v>
      </c>
      <c r="K2039" t="s">
        <v>255</v>
      </c>
      <c r="L2039" t="str">
        <f t="shared" si="127"/>
        <v>NIT</v>
      </c>
      <c r="M2039" t="str">
        <f t="shared" si="128"/>
        <v>12170106061015</v>
      </c>
      <c r="N2039" t="s">
        <v>256</v>
      </c>
      <c r="O2039">
        <v>0</v>
      </c>
      <c r="P2039">
        <v>0</v>
      </c>
      <c r="Q2039">
        <v>1468.01</v>
      </c>
      <c r="R2039">
        <v>190.84130000000002</v>
      </c>
      <c r="S2039">
        <v>0</v>
      </c>
      <c r="T2039">
        <v>0</v>
      </c>
      <c r="U2039">
        <v>1658.8513</v>
      </c>
      <c r="W2039" t="s">
        <v>1</v>
      </c>
    </row>
    <row r="2040" spans="1:23">
      <c r="A2040" t="s">
        <v>8500</v>
      </c>
      <c r="B2040" t="str">
        <f t="shared" si="125"/>
        <v>Abril</v>
      </c>
      <c r="C2040" s="20" t="s">
        <v>8508</v>
      </c>
      <c r="D2040" t="s">
        <v>1</v>
      </c>
      <c r="E2040" t="s">
        <v>0</v>
      </c>
      <c r="F2040" t="str">
        <f t="shared" si="126"/>
        <v>CCF</v>
      </c>
      <c r="G2040" t="s">
        <v>8149</v>
      </c>
      <c r="H2040" t="s">
        <v>8150</v>
      </c>
      <c r="I2040">
        <v>1509</v>
      </c>
      <c r="J2040">
        <v>1509</v>
      </c>
      <c r="K2040" t="s">
        <v>118</v>
      </c>
      <c r="L2040" t="str">
        <f t="shared" si="127"/>
        <v>NIT</v>
      </c>
      <c r="M2040" t="str">
        <f t="shared" si="128"/>
        <v>06141106071025</v>
      </c>
      <c r="N2040" t="s">
        <v>119</v>
      </c>
      <c r="O2040">
        <v>0</v>
      </c>
      <c r="P2040">
        <v>0</v>
      </c>
      <c r="Q2040">
        <v>93.9</v>
      </c>
      <c r="R2040">
        <v>12.207000000000001</v>
      </c>
      <c r="S2040">
        <v>0</v>
      </c>
      <c r="T2040">
        <v>0</v>
      </c>
      <c r="U2040">
        <v>106.107</v>
      </c>
      <c r="W2040" t="s">
        <v>1</v>
      </c>
    </row>
    <row r="2041" spans="1:23">
      <c r="A2041" t="s">
        <v>8500</v>
      </c>
      <c r="B2041" t="str">
        <f t="shared" si="125"/>
        <v>Abril</v>
      </c>
      <c r="C2041" s="20" t="s">
        <v>8508</v>
      </c>
      <c r="D2041" t="s">
        <v>1</v>
      </c>
      <c r="E2041" t="s">
        <v>0</v>
      </c>
      <c r="F2041" t="str">
        <f t="shared" si="126"/>
        <v>CCF</v>
      </c>
      <c r="G2041" t="s">
        <v>8149</v>
      </c>
      <c r="H2041" t="s">
        <v>8150</v>
      </c>
      <c r="I2041">
        <v>1510</v>
      </c>
      <c r="J2041">
        <v>1510</v>
      </c>
      <c r="L2041" t="str">
        <f t="shared" si="127"/>
        <v>DUI</v>
      </c>
      <c r="M2041" t="str">
        <f t="shared" si="128"/>
        <v>027776787</v>
      </c>
      <c r="N2041" t="s">
        <v>356</v>
      </c>
      <c r="O2041">
        <v>0</v>
      </c>
      <c r="P2041">
        <v>0</v>
      </c>
      <c r="Q2041">
        <v>817.58</v>
      </c>
      <c r="R2041">
        <v>106.28540000000001</v>
      </c>
      <c r="S2041">
        <v>0</v>
      </c>
      <c r="T2041">
        <v>0</v>
      </c>
      <c r="U2041">
        <v>923.86540000000002</v>
      </c>
      <c r="V2041" t="s">
        <v>8410</v>
      </c>
      <c r="W2041" t="s">
        <v>1</v>
      </c>
    </row>
    <row r="2042" spans="1:23">
      <c r="A2042" t="s">
        <v>8500</v>
      </c>
      <c r="B2042" t="str">
        <f t="shared" si="125"/>
        <v>Abril</v>
      </c>
      <c r="C2042" s="20" t="s">
        <v>8508</v>
      </c>
      <c r="D2042" t="s">
        <v>1</v>
      </c>
      <c r="E2042" t="s">
        <v>0</v>
      </c>
      <c r="F2042" t="str">
        <f t="shared" si="126"/>
        <v>CCF</v>
      </c>
      <c r="G2042" t="s">
        <v>8149</v>
      </c>
      <c r="H2042" t="s">
        <v>8150</v>
      </c>
      <c r="I2042">
        <v>1511</v>
      </c>
      <c r="J2042">
        <v>1511</v>
      </c>
      <c r="K2042" t="s">
        <v>1073</v>
      </c>
      <c r="L2042" t="str">
        <f t="shared" si="127"/>
        <v>NIT</v>
      </c>
      <c r="M2042" t="str">
        <f t="shared" si="128"/>
        <v>13231312440016</v>
      </c>
      <c r="N2042" t="s">
        <v>1074</v>
      </c>
      <c r="O2042">
        <v>0</v>
      </c>
      <c r="P2042">
        <v>0</v>
      </c>
      <c r="Q2042">
        <v>205.9</v>
      </c>
      <c r="R2042">
        <v>26.767000000000003</v>
      </c>
      <c r="S2042">
        <v>0</v>
      </c>
      <c r="T2042">
        <v>0</v>
      </c>
      <c r="U2042">
        <v>232.667</v>
      </c>
      <c r="W2042" t="s">
        <v>1</v>
      </c>
    </row>
    <row r="2043" spans="1:23">
      <c r="A2043" t="s">
        <v>8500</v>
      </c>
      <c r="B2043" t="str">
        <f t="shared" si="125"/>
        <v>Abril</v>
      </c>
      <c r="C2043" s="20" t="s">
        <v>8508</v>
      </c>
      <c r="D2043" t="s">
        <v>1</v>
      </c>
      <c r="E2043" t="s">
        <v>0</v>
      </c>
      <c r="F2043" t="str">
        <f t="shared" si="126"/>
        <v>CCF</v>
      </c>
      <c r="G2043" t="s">
        <v>8149</v>
      </c>
      <c r="H2043" t="s">
        <v>8150</v>
      </c>
      <c r="I2043">
        <v>1512</v>
      </c>
      <c r="J2043">
        <v>1512</v>
      </c>
      <c r="K2043" t="s">
        <v>325</v>
      </c>
      <c r="L2043" t="str">
        <f t="shared" si="127"/>
        <v>NIT</v>
      </c>
      <c r="M2043" t="str">
        <f t="shared" si="128"/>
        <v>06142809670057</v>
      </c>
      <c r="N2043" t="s">
        <v>326</v>
      </c>
      <c r="O2043">
        <v>0</v>
      </c>
      <c r="P2043">
        <v>0</v>
      </c>
      <c r="Q2043">
        <v>27</v>
      </c>
      <c r="R2043">
        <v>3.5100000000000002</v>
      </c>
      <c r="S2043">
        <v>0</v>
      </c>
      <c r="T2043">
        <v>0</v>
      </c>
      <c r="U2043">
        <v>30.51</v>
      </c>
      <c r="W2043" t="s">
        <v>1</v>
      </c>
    </row>
    <row r="2044" spans="1:23">
      <c r="A2044" t="s">
        <v>8500</v>
      </c>
      <c r="B2044" t="str">
        <f t="shared" si="125"/>
        <v>Abril</v>
      </c>
      <c r="C2044" s="20" t="s">
        <v>8508</v>
      </c>
      <c r="D2044" t="s">
        <v>1</v>
      </c>
      <c r="E2044" t="s">
        <v>0</v>
      </c>
      <c r="F2044" t="str">
        <f t="shared" si="126"/>
        <v>CCF</v>
      </c>
      <c r="G2044" t="s">
        <v>8149</v>
      </c>
      <c r="H2044" t="s">
        <v>8150</v>
      </c>
      <c r="I2044">
        <v>1513</v>
      </c>
      <c r="J2044">
        <v>1513</v>
      </c>
      <c r="K2044" t="s">
        <v>303</v>
      </c>
      <c r="L2044" t="str">
        <f t="shared" si="127"/>
        <v>NIT</v>
      </c>
      <c r="M2044" t="str">
        <f t="shared" si="128"/>
        <v>06142707041014</v>
      </c>
      <c r="N2044" t="s">
        <v>304</v>
      </c>
      <c r="O2044">
        <v>0</v>
      </c>
      <c r="P2044">
        <v>0</v>
      </c>
      <c r="Q2044">
        <v>12949.38</v>
      </c>
      <c r="R2044">
        <v>1683.4194</v>
      </c>
      <c r="S2044">
        <v>0</v>
      </c>
      <c r="T2044">
        <v>0</v>
      </c>
      <c r="U2044">
        <v>14632.7994</v>
      </c>
      <c r="W2044" t="s">
        <v>1</v>
      </c>
    </row>
    <row r="2045" spans="1:23">
      <c r="A2045" t="s">
        <v>8500</v>
      </c>
      <c r="B2045" t="str">
        <f t="shared" ref="B2045:B2108" si="129">SUBSTITUTE(A2045,"BRIL","bril")</f>
        <v>Abril</v>
      </c>
      <c r="C2045" s="20" t="s">
        <v>8508</v>
      </c>
      <c r="D2045" t="s">
        <v>1</v>
      </c>
      <c r="E2045" t="s">
        <v>0</v>
      </c>
      <c r="F2045" t="str">
        <f t="shared" si="126"/>
        <v>CCF</v>
      </c>
      <c r="G2045" t="s">
        <v>8149</v>
      </c>
      <c r="H2045" t="s">
        <v>8150</v>
      </c>
      <c r="I2045">
        <v>1514</v>
      </c>
      <c r="J2045">
        <v>1514</v>
      </c>
      <c r="K2045" t="s">
        <v>808</v>
      </c>
      <c r="L2045" t="str">
        <f t="shared" si="127"/>
        <v>NIT</v>
      </c>
      <c r="M2045" t="str">
        <f t="shared" si="128"/>
        <v>06140703951013</v>
      </c>
      <c r="N2045" t="s">
        <v>809</v>
      </c>
      <c r="O2045">
        <v>0</v>
      </c>
      <c r="P2045">
        <v>0</v>
      </c>
      <c r="Q2045">
        <v>49.25</v>
      </c>
      <c r="R2045">
        <v>6.4024999999999999</v>
      </c>
      <c r="S2045">
        <v>0</v>
      </c>
      <c r="T2045">
        <v>0</v>
      </c>
      <c r="U2045">
        <v>55.652500000000003</v>
      </c>
      <c r="W2045" t="s">
        <v>1</v>
      </c>
    </row>
    <row r="2046" spans="1:23">
      <c r="A2046" t="s">
        <v>8500</v>
      </c>
      <c r="B2046" t="str">
        <f t="shared" si="129"/>
        <v>Abril</v>
      </c>
      <c r="C2046" s="20" t="s">
        <v>8507</v>
      </c>
      <c r="D2046" t="s">
        <v>1</v>
      </c>
      <c r="E2046" t="s">
        <v>0</v>
      </c>
      <c r="F2046" t="str">
        <f t="shared" si="126"/>
        <v>CCF</v>
      </c>
      <c r="G2046" t="s">
        <v>8149</v>
      </c>
      <c r="H2046" t="s">
        <v>8150</v>
      </c>
      <c r="I2046">
        <v>1515</v>
      </c>
      <c r="J2046">
        <v>1515</v>
      </c>
      <c r="K2046" t="s">
        <v>265</v>
      </c>
      <c r="L2046" t="str">
        <f t="shared" si="127"/>
        <v>NIT</v>
      </c>
      <c r="M2046" t="str">
        <f t="shared" si="128"/>
        <v>16141902701154</v>
      </c>
      <c r="N2046" t="s">
        <v>266</v>
      </c>
      <c r="O2046">
        <v>0</v>
      </c>
      <c r="P2046">
        <v>0</v>
      </c>
      <c r="Q2046">
        <v>631.54</v>
      </c>
      <c r="R2046">
        <v>82.100200000000001</v>
      </c>
      <c r="S2046">
        <v>0</v>
      </c>
      <c r="T2046">
        <v>0</v>
      </c>
      <c r="U2046">
        <v>713.64019999999994</v>
      </c>
      <c r="W2046" t="s">
        <v>1</v>
      </c>
    </row>
    <row r="2047" spans="1:23">
      <c r="A2047" t="s">
        <v>8500</v>
      </c>
      <c r="B2047" t="str">
        <f t="shared" si="129"/>
        <v>Abril</v>
      </c>
      <c r="C2047" s="20" t="s">
        <v>8507</v>
      </c>
      <c r="D2047" t="s">
        <v>1</v>
      </c>
      <c r="E2047" t="s">
        <v>0</v>
      </c>
      <c r="F2047" t="str">
        <f t="shared" si="126"/>
        <v>CCF</v>
      </c>
      <c r="G2047" t="s">
        <v>8149</v>
      </c>
      <c r="H2047" t="s">
        <v>8150</v>
      </c>
      <c r="I2047">
        <v>1516</v>
      </c>
      <c r="J2047">
        <v>1516</v>
      </c>
      <c r="K2047" t="s">
        <v>586</v>
      </c>
      <c r="L2047" t="str">
        <f t="shared" si="127"/>
        <v>NIT</v>
      </c>
      <c r="M2047" t="str">
        <f t="shared" si="128"/>
        <v>06141607580010</v>
      </c>
      <c r="N2047" t="s">
        <v>587</v>
      </c>
      <c r="O2047">
        <v>0</v>
      </c>
      <c r="P2047">
        <v>0</v>
      </c>
      <c r="Q2047">
        <v>133.19</v>
      </c>
      <c r="R2047">
        <v>17.314700000000002</v>
      </c>
      <c r="S2047">
        <v>0</v>
      </c>
      <c r="T2047">
        <v>0</v>
      </c>
      <c r="U2047">
        <v>150.50470000000001</v>
      </c>
      <c r="W2047" t="s">
        <v>1</v>
      </c>
    </row>
    <row r="2048" spans="1:23">
      <c r="A2048" t="s">
        <v>8500</v>
      </c>
      <c r="B2048" t="str">
        <f t="shared" si="129"/>
        <v>Abril</v>
      </c>
      <c r="C2048" s="20" t="s">
        <v>8507</v>
      </c>
      <c r="D2048" t="s">
        <v>1</v>
      </c>
      <c r="E2048" t="s">
        <v>0</v>
      </c>
      <c r="F2048" t="str">
        <f t="shared" si="126"/>
        <v>CCF</v>
      </c>
      <c r="G2048" t="s">
        <v>8149</v>
      </c>
      <c r="H2048" t="s">
        <v>8150</v>
      </c>
      <c r="I2048">
        <v>1517</v>
      </c>
      <c r="J2048">
        <v>1517</v>
      </c>
      <c r="L2048" t="str">
        <f t="shared" si="127"/>
        <v>DUI</v>
      </c>
      <c r="M2048" t="str">
        <f t="shared" si="128"/>
        <v>014498744</v>
      </c>
      <c r="N2048" t="s">
        <v>637</v>
      </c>
      <c r="O2048">
        <v>0</v>
      </c>
      <c r="P2048">
        <v>0</v>
      </c>
      <c r="Q2048">
        <v>257.89</v>
      </c>
      <c r="R2048">
        <v>33.525700000000001</v>
      </c>
      <c r="S2048">
        <v>0</v>
      </c>
      <c r="T2048">
        <v>0</v>
      </c>
      <c r="U2048">
        <v>291.41570000000002</v>
      </c>
      <c r="V2048" t="s">
        <v>8431</v>
      </c>
      <c r="W2048" t="s">
        <v>1</v>
      </c>
    </row>
    <row r="2049" spans="1:23">
      <c r="A2049" t="s">
        <v>8500</v>
      </c>
      <c r="B2049" t="str">
        <f t="shared" si="129"/>
        <v>Abril</v>
      </c>
      <c r="C2049" s="20" t="s">
        <v>8507</v>
      </c>
      <c r="D2049" t="s">
        <v>1</v>
      </c>
      <c r="E2049" t="s">
        <v>0</v>
      </c>
      <c r="F2049" t="str">
        <f t="shared" si="126"/>
        <v>CCF</v>
      </c>
      <c r="G2049" t="s">
        <v>8149</v>
      </c>
      <c r="H2049" t="s">
        <v>8150</v>
      </c>
      <c r="I2049">
        <v>1518</v>
      </c>
      <c r="J2049">
        <v>1518</v>
      </c>
      <c r="K2049" t="s">
        <v>7932</v>
      </c>
      <c r="L2049" t="str">
        <f t="shared" si="127"/>
        <v>NIT</v>
      </c>
      <c r="M2049" t="str">
        <f t="shared" si="128"/>
        <v>13042809881010</v>
      </c>
      <c r="N2049" t="s">
        <v>358</v>
      </c>
      <c r="O2049">
        <v>0</v>
      </c>
      <c r="P2049">
        <v>0</v>
      </c>
      <c r="Q2049">
        <v>246.68</v>
      </c>
      <c r="R2049">
        <v>32.068400000000004</v>
      </c>
      <c r="S2049">
        <v>0</v>
      </c>
      <c r="T2049">
        <v>0</v>
      </c>
      <c r="U2049">
        <v>278.7484</v>
      </c>
      <c r="W2049" t="s">
        <v>1</v>
      </c>
    </row>
    <row r="2050" spans="1:23">
      <c r="A2050" t="s">
        <v>8500</v>
      </c>
      <c r="B2050" t="str">
        <f t="shared" si="129"/>
        <v>Abril</v>
      </c>
      <c r="C2050" s="20" t="s">
        <v>8507</v>
      </c>
      <c r="D2050" t="s">
        <v>1</v>
      </c>
      <c r="E2050" t="s">
        <v>0</v>
      </c>
      <c r="F2050" t="str">
        <f t="shared" si="126"/>
        <v>CCF</v>
      </c>
      <c r="G2050" t="s">
        <v>8149</v>
      </c>
      <c r="H2050" t="s">
        <v>8150</v>
      </c>
      <c r="I2050">
        <v>1519</v>
      </c>
      <c r="J2050">
        <v>1519</v>
      </c>
      <c r="L2050" t="str">
        <f t="shared" si="127"/>
        <v>DUI</v>
      </c>
      <c r="M2050" t="str">
        <f t="shared" si="128"/>
        <v>005583029</v>
      </c>
      <c r="N2050" t="s">
        <v>1335</v>
      </c>
      <c r="O2050">
        <v>0</v>
      </c>
      <c r="P2050">
        <v>0</v>
      </c>
      <c r="Q2050">
        <v>267.07</v>
      </c>
      <c r="R2050">
        <v>34.719099999999997</v>
      </c>
      <c r="S2050">
        <v>0</v>
      </c>
      <c r="T2050">
        <v>0</v>
      </c>
      <c r="U2050">
        <v>301.78909999999996</v>
      </c>
      <c r="V2050" t="s">
        <v>8452</v>
      </c>
      <c r="W2050" t="s">
        <v>1</v>
      </c>
    </row>
    <row r="2051" spans="1:23">
      <c r="A2051" t="s">
        <v>8500</v>
      </c>
      <c r="B2051" t="str">
        <f t="shared" si="129"/>
        <v>Abril</v>
      </c>
      <c r="C2051" s="20" t="s">
        <v>8507</v>
      </c>
      <c r="D2051" t="s">
        <v>1</v>
      </c>
      <c r="E2051" t="s">
        <v>0</v>
      </c>
      <c r="F2051" t="str">
        <f t="shared" ref="F2051:F2114" si="130">IF(E2051="05","Nota de crédito","CCF")</f>
        <v>CCF</v>
      </c>
      <c r="G2051" t="s">
        <v>8149</v>
      </c>
      <c r="H2051" t="s">
        <v>8150</v>
      </c>
      <c r="I2051">
        <v>1520</v>
      </c>
      <c r="J2051">
        <v>1520</v>
      </c>
      <c r="K2051" t="s">
        <v>483</v>
      </c>
      <c r="L2051" t="str">
        <f t="shared" ref="L2051:L2114" si="131">IF(K2051=0,"DUI","NIT")</f>
        <v>NIT</v>
      </c>
      <c r="M2051" t="str">
        <f t="shared" ref="M2051:M2114" si="132">IF(K2051=0,V2051,K2051)</f>
        <v>14072506831010</v>
      </c>
      <c r="N2051" t="s">
        <v>484</v>
      </c>
      <c r="O2051">
        <v>0</v>
      </c>
      <c r="P2051">
        <v>0</v>
      </c>
      <c r="Q2051">
        <v>205.9</v>
      </c>
      <c r="R2051">
        <v>26.767000000000003</v>
      </c>
      <c r="S2051">
        <v>0</v>
      </c>
      <c r="T2051">
        <v>0</v>
      </c>
      <c r="U2051">
        <v>232.667</v>
      </c>
      <c r="W2051" t="s">
        <v>1</v>
      </c>
    </row>
    <row r="2052" spans="1:23">
      <c r="A2052" t="s">
        <v>8500</v>
      </c>
      <c r="B2052" t="str">
        <f t="shared" si="129"/>
        <v>Abril</v>
      </c>
      <c r="C2052" s="20" t="s">
        <v>8507</v>
      </c>
      <c r="D2052" t="s">
        <v>1</v>
      </c>
      <c r="E2052" t="s">
        <v>0</v>
      </c>
      <c r="F2052" t="str">
        <f t="shared" si="130"/>
        <v>CCF</v>
      </c>
      <c r="G2052" t="s">
        <v>8149</v>
      </c>
      <c r="H2052" t="s">
        <v>8150</v>
      </c>
      <c r="I2052">
        <v>1521</v>
      </c>
      <c r="J2052">
        <v>1521</v>
      </c>
      <c r="K2052" t="s">
        <v>475</v>
      </c>
      <c r="L2052" t="str">
        <f t="shared" si="131"/>
        <v>NIT</v>
      </c>
      <c r="M2052" t="str">
        <f t="shared" si="132"/>
        <v>14121612500010</v>
      </c>
      <c r="N2052" t="s">
        <v>476</v>
      </c>
      <c r="O2052">
        <v>0</v>
      </c>
      <c r="P2052">
        <v>0</v>
      </c>
      <c r="Q2052">
        <v>613.69000000000005</v>
      </c>
      <c r="R2052">
        <v>79.779700000000005</v>
      </c>
      <c r="S2052">
        <v>0</v>
      </c>
      <c r="T2052">
        <v>0</v>
      </c>
      <c r="U2052">
        <v>693.4697000000001</v>
      </c>
      <c r="W2052" t="s">
        <v>1</v>
      </c>
    </row>
    <row r="2053" spans="1:23">
      <c r="A2053" t="s">
        <v>8500</v>
      </c>
      <c r="B2053" t="str">
        <f t="shared" si="129"/>
        <v>Abril</v>
      </c>
      <c r="C2053" s="20" t="s">
        <v>8507</v>
      </c>
      <c r="D2053" t="s">
        <v>1</v>
      </c>
      <c r="E2053" t="s">
        <v>0</v>
      </c>
      <c r="F2053" t="str">
        <f t="shared" si="130"/>
        <v>CCF</v>
      </c>
      <c r="G2053" t="s">
        <v>8149</v>
      </c>
      <c r="H2053" t="s">
        <v>8150</v>
      </c>
      <c r="I2053">
        <v>1522</v>
      </c>
      <c r="J2053">
        <v>1522</v>
      </c>
      <c r="K2053" t="s">
        <v>397</v>
      </c>
      <c r="L2053" t="str">
        <f t="shared" si="131"/>
        <v>NIT</v>
      </c>
      <c r="M2053" t="str">
        <f t="shared" si="132"/>
        <v>04070910701021</v>
      </c>
      <c r="N2053" t="s">
        <v>398</v>
      </c>
      <c r="O2053">
        <v>0</v>
      </c>
      <c r="P2053">
        <v>0</v>
      </c>
      <c r="Q2053">
        <v>450.58</v>
      </c>
      <c r="R2053">
        <v>58.575400000000002</v>
      </c>
      <c r="S2053">
        <v>0</v>
      </c>
      <c r="T2053">
        <v>0</v>
      </c>
      <c r="U2053">
        <v>509.15539999999999</v>
      </c>
      <c r="W2053" t="s">
        <v>1</v>
      </c>
    </row>
    <row r="2054" spans="1:23">
      <c r="A2054" t="s">
        <v>8500</v>
      </c>
      <c r="B2054" t="str">
        <f t="shared" si="129"/>
        <v>Abril</v>
      </c>
      <c r="C2054" s="20" t="s">
        <v>8507</v>
      </c>
      <c r="D2054" t="s">
        <v>1</v>
      </c>
      <c r="E2054" t="s">
        <v>0</v>
      </c>
      <c r="F2054" t="str">
        <f t="shared" si="130"/>
        <v>CCF</v>
      </c>
      <c r="G2054" t="s">
        <v>8149</v>
      </c>
      <c r="H2054" t="s">
        <v>8150</v>
      </c>
      <c r="I2054">
        <v>1523</v>
      </c>
      <c r="J2054">
        <v>1523</v>
      </c>
      <c r="K2054" t="s">
        <v>479</v>
      </c>
      <c r="L2054" t="str">
        <f t="shared" si="131"/>
        <v>NIT</v>
      </c>
      <c r="M2054" t="str">
        <f t="shared" si="132"/>
        <v>11230605771030</v>
      </c>
      <c r="N2054" t="s">
        <v>480</v>
      </c>
      <c r="O2054">
        <v>0</v>
      </c>
      <c r="P2054">
        <v>0</v>
      </c>
      <c r="Q2054">
        <v>185.51</v>
      </c>
      <c r="R2054">
        <v>24.116299999999999</v>
      </c>
      <c r="S2054">
        <v>0</v>
      </c>
      <c r="T2054">
        <v>0</v>
      </c>
      <c r="U2054">
        <v>209.62629999999999</v>
      </c>
      <c r="W2054" t="s">
        <v>1</v>
      </c>
    </row>
    <row r="2055" spans="1:23">
      <c r="A2055" t="s">
        <v>8500</v>
      </c>
      <c r="B2055" t="str">
        <f t="shared" si="129"/>
        <v>Abril</v>
      </c>
      <c r="C2055" s="20" t="s">
        <v>8507</v>
      </c>
      <c r="D2055" t="s">
        <v>1</v>
      </c>
      <c r="E2055" t="s">
        <v>0</v>
      </c>
      <c r="F2055" t="str">
        <f t="shared" si="130"/>
        <v>CCF</v>
      </c>
      <c r="G2055" t="s">
        <v>8149</v>
      </c>
      <c r="H2055" t="s">
        <v>8150</v>
      </c>
      <c r="I2055">
        <v>1524</v>
      </c>
      <c r="J2055">
        <v>1524</v>
      </c>
      <c r="K2055" t="s">
        <v>685</v>
      </c>
      <c r="L2055" t="str">
        <f t="shared" si="131"/>
        <v>NIT</v>
      </c>
      <c r="M2055" t="str">
        <f t="shared" si="132"/>
        <v>11212603721011</v>
      </c>
      <c r="N2055" t="s">
        <v>686</v>
      </c>
      <c r="O2055">
        <v>0</v>
      </c>
      <c r="P2055">
        <v>0</v>
      </c>
      <c r="Q2055">
        <v>613.66999999999996</v>
      </c>
      <c r="R2055">
        <v>79.777100000000004</v>
      </c>
      <c r="S2055">
        <v>0</v>
      </c>
      <c r="T2055">
        <v>0</v>
      </c>
      <c r="U2055">
        <v>693.44709999999998</v>
      </c>
      <c r="W2055" t="s">
        <v>1</v>
      </c>
    </row>
    <row r="2056" spans="1:23">
      <c r="A2056" t="s">
        <v>8500</v>
      </c>
      <c r="B2056" t="str">
        <f t="shared" si="129"/>
        <v>Abril</v>
      </c>
      <c r="C2056" s="20" t="s">
        <v>8507</v>
      </c>
      <c r="D2056" t="s">
        <v>1</v>
      </c>
      <c r="E2056" t="s">
        <v>0</v>
      </c>
      <c r="F2056" t="str">
        <f t="shared" si="130"/>
        <v>CCF</v>
      </c>
      <c r="G2056" t="s">
        <v>8149</v>
      </c>
      <c r="H2056" t="s">
        <v>8150</v>
      </c>
      <c r="I2056">
        <v>1525</v>
      </c>
      <c r="J2056">
        <v>1525</v>
      </c>
      <c r="K2056" t="s">
        <v>501</v>
      </c>
      <c r="L2056" t="str">
        <f t="shared" si="131"/>
        <v>NIT</v>
      </c>
      <c r="M2056" t="str">
        <f t="shared" si="132"/>
        <v>06143105181040</v>
      </c>
      <c r="N2056" t="s">
        <v>502</v>
      </c>
      <c r="O2056">
        <v>0</v>
      </c>
      <c r="P2056">
        <v>0</v>
      </c>
      <c r="Q2056">
        <v>12</v>
      </c>
      <c r="R2056">
        <v>1.56</v>
      </c>
      <c r="S2056">
        <v>0</v>
      </c>
      <c r="T2056">
        <v>0</v>
      </c>
      <c r="U2056">
        <v>13.56</v>
      </c>
      <c r="W2056" t="s">
        <v>1</v>
      </c>
    </row>
    <row r="2057" spans="1:23">
      <c r="A2057" t="s">
        <v>8500</v>
      </c>
      <c r="B2057" t="str">
        <f t="shared" si="129"/>
        <v>Abril</v>
      </c>
      <c r="C2057" s="20" t="s">
        <v>8507</v>
      </c>
      <c r="D2057" t="s">
        <v>1</v>
      </c>
      <c r="E2057" t="s">
        <v>0</v>
      </c>
      <c r="F2057" t="str">
        <f t="shared" si="130"/>
        <v>CCF</v>
      </c>
      <c r="G2057" t="s">
        <v>8149</v>
      </c>
      <c r="H2057" t="s">
        <v>8150</v>
      </c>
      <c r="I2057">
        <v>1526</v>
      </c>
      <c r="J2057">
        <v>1526</v>
      </c>
      <c r="K2057" t="s">
        <v>8546</v>
      </c>
      <c r="L2057" t="str">
        <f t="shared" si="131"/>
        <v>NIT</v>
      </c>
      <c r="M2057" t="str">
        <f t="shared" si="132"/>
        <v>06140102221085</v>
      </c>
      <c r="N2057" t="s">
        <v>8547</v>
      </c>
      <c r="O2057">
        <v>0</v>
      </c>
      <c r="P2057">
        <v>0</v>
      </c>
      <c r="Q2057">
        <v>60</v>
      </c>
      <c r="R2057">
        <v>7.8000000000000007</v>
      </c>
      <c r="S2057">
        <v>0</v>
      </c>
      <c r="T2057">
        <v>0</v>
      </c>
      <c r="U2057">
        <v>67.8</v>
      </c>
      <c r="W2057" t="s">
        <v>1</v>
      </c>
    </row>
    <row r="2058" spans="1:23">
      <c r="A2058" t="s">
        <v>8500</v>
      </c>
      <c r="B2058" t="str">
        <f t="shared" si="129"/>
        <v>Abril</v>
      </c>
      <c r="C2058" s="20" t="s">
        <v>8507</v>
      </c>
      <c r="D2058" t="s">
        <v>1</v>
      </c>
      <c r="E2058" t="s">
        <v>0</v>
      </c>
      <c r="F2058" t="str">
        <f t="shared" si="130"/>
        <v>CCF</v>
      </c>
      <c r="G2058" t="s">
        <v>8149</v>
      </c>
      <c r="H2058" t="s">
        <v>8150</v>
      </c>
      <c r="I2058">
        <v>1527</v>
      </c>
      <c r="J2058">
        <v>1527</v>
      </c>
      <c r="K2058" t="s">
        <v>8546</v>
      </c>
      <c r="L2058" t="str">
        <f t="shared" si="131"/>
        <v>NIT</v>
      </c>
      <c r="M2058" t="str">
        <f t="shared" si="132"/>
        <v>06140102221085</v>
      </c>
      <c r="N2058" t="s">
        <v>8547</v>
      </c>
      <c r="O2058">
        <v>0</v>
      </c>
      <c r="P2058">
        <v>0</v>
      </c>
      <c r="Q2058">
        <v>53.76</v>
      </c>
      <c r="R2058">
        <v>6.9888000000000003</v>
      </c>
      <c r="S2058">
        <v>0</v>
      </c>
      <c r="T2058">
        <v>0</v>
      </c>
      <c r="U2058">
        <v>60.748799999999996</v>
      </c>
      <c r="W2058" t="s">
        <v>1</v>
      </c>
    </row>
    <row r="2059" spans="1:23">
      <c r="A2059" t="s">
        <v>8500</v>
      </c>
      <c r="B2059" t="str">
        <f t="shared" si="129"/>
        <v>Abril</v>
      </c>
      <c r="C2059" s="20" t="s">
        <v>8507</v>
      </c>
      <c r="D2059" t="s">
        <v>1</v>
      </c>
      <c r="E2059" t="s">
        <v>0</v>
      </c>
      <c r="F2059" t="str">
        <f t="shared" si="130"/>
        <v>CCF</v>
      </c>
      <c r="G2059" t="s">
        <v>8149</v>
      </c>
      <c r="H2059" t="s">
        <v>8150</v>
      </c>
      <c r="I2059">
        <v>1528</v>
      </c>
      <c r="J2059">
        <v>1528</v>
      </c>
      <c r="K2059" t="s">
        <v>265</v>
      </c>
      <c r="L2059" t="str">
        <f t="shared" si="131"/>
        <v>NIT</v>
      </c>
      <c r="M2059" t="str">
        <f t="shared" si="132"/>
        <v>16141902701154</v>
      </c>
      <c r="N2059" t="s">
        <v>266</v>
      </c>
      <c r="O2059">
        <v>0</v>
      </c>
      <c r="P2059">
        <v>0</v>
      </c>
      <c r="Q2059">
        <v>647.34</v>
      </c>
      <c r="R2059">
        <v>84.154200000000003</v>
      </c>
      <c r="S2059">
        <v>0</v>
      </c>
      <c r="T2059">
        <v>0</v>
      </c>
      <c r="U2059">
        <v>731.49420000000009</v>
      </c>
      <c r="W2059" t="s">
        <v>1</v>
      </c>
    </row>
    <row r="2060" spans="1:23">
      <c r="A2060" t="s">
        <v>8500</v>
      </c>
      <c r="B2060" t="str">
        <f t="shared" si="129"/>
        <v>Abril</v>
      </c>
      <c r="C2060" s="20" t="s">
        <v>8507</v>
      </c>
      <c r="D2060" t="s">
        <v>1</v>
      </c>
      <c r="E2060" t="s">
        <v>0</v>
      </c>
      <c r="F2060" t="str">
        <f t="shared" si="130"/>
        <v>CCF</v>
      </c>
      <c r="G2060" t="s">
        <v>8149</v>
      </c>
      <c r="H2060" t="s">
        <v>8150</v>
      </c>
      <c r="I2060">
        <v>1529</v>
      </c>
      <c r="J2060">
        <v>1529</v>
      </c>
      <c r="K2060" t="s">
        <v>227</v>
      </c>
      <c r="L2060" t="str">
        <f t="shared" si="131"/>
        <v>NIT</v>
      </c>
      <c r="M2060" t="str">
        <f t="shared" si="132"/>
        <v>05021104731010</v>
      </c>
      <c r="N2060" t="s">
        <v>228</v>
      </c>
      <c r="O2060">
        <v>0</v>
      </c>
      <c r="P2060">
        <v>0</v>
      </c>
      <c r="Q2060">
        <v>115.63</v>
      </c>
      <c r="R2060">
        <v>15.0319</v>
      </c>
      <c r="S2060">
        <v>0</v>
      </c>
      <c r="T2060">
        <v>0</v>
      </c>
      <c r="U2060">
        <v>130.6619</v>
      </c>
      <c r="W2060" t="s">
        <v>1</v>
      </c>
    </row>
    <row r="2061" spans="1:23">
      <c r="A2061" t="s">
        <v>8500</v>
      </c>
      <c r="B2061" t="str">
        <f t="shared" si="129"/>
        <v>Abril</v>
      </c>
      <c r="C2061" s="20" t="s">
        <v>8507</v>
      </c>
      <c r="D2061" t="s">
        <v>1</v>
      </c>
      <c r="E2061" t="s">
        <v>0</v>
      </c>
      <c r="F2061" t="str">
        <f t="shared" si="130"/>
        <v>CCF</v>
      </c>
      <c r="G2061" t="s">
        <v>8149</v>
      </c>
      <c r="H2061" t="s">
        <v>8150</v>
      </c>
      <c r="I2061">
        <v>1530</v>
      </c>
      <c r="J2061">
        <v>1530</v>
      </c>
      <c r="K2061" t="s">
        <v>118</v>
      </c>
      <c r="L2061" t="str">
        <f t="shared" si="131"/>
        <v>NIT</v>
      </c>
      <c r="M2061" t="str">
        <f t="shared" si="132"/>
        <v>06141106071025</v>
      </c>
      <c r="N2061" t="s">
        <v>119</v>
      </c>
      <c r="O2061">
        <v>0</v>
      </c>
      <c r="P2061">
        <v>0</v>
      </c>
      <c r="Q2061">
        <v>6.27</v>
      </c>
      <c r="R2061">
        <v>0.81509999999999994</v>
      </c>
      <c r="S2061">
        <v>0</v>
      </c>
      <c r="T2061">
        <v>0</v>
      </c>
      <c r="U2061">
        <v>7.0850999999999997</v>
      </c>
      <c r="W2061" t="s">
        <v>1</v>
      </c>
    </row>
    <row r="2062" spans="1:23">
      <c r="A2062" t="s">
        <v>8500</v>
      </c>
      <c r="B2062" t="str">
        <f t="shared" si="129"/>
        <v>Abril</v>
      </c>
      <c r="C2062" s="20" t="s">
        <v>8507</v>
      </c>
      <c r="D2062" t="s">
        <v>1</v>
      </c>
      <c r="E2062" t="s">
        <v>0</v>
      </c>
      <c r="F2062" t="str">
        <f t="shared" si="130"/>
        <v>CCF</v>
      </c>
      <c r="G2062" t="s">
        <v>8149</v>
      </c>
      <c r="H2062" t="s">
        <v>8150</v>
      </c>
      <c r="I2062">
        <v>1531</v>
      </c>
      <c r="J2062">
        <v>1531</v>
      </c>
      <c r="K2062" t="s">
        <v>118</v>
      </c>
      <c r="L2062" t="str">
        <f t="shared" si="131"/>
        <v>NIT</v>
      </c>
      <c r="M2062" t="str">
        <f t="shared" si="132"/>
        <v>06141106071025</v>
      </c>
      <c r="N2062" t="s">
        <v>119</v>
      </c>
      <c r="O2062">
        <v>0</v>
      </c>
      <c r="P2062">
        <v>0</v>
      </c>
      <c r="Q2062">
        <v>537.33000000000004</v>
      </c>
      <c r="R2062">
        <v>69.852900000000005</v>
      </c>
      <c r="S2062">
        <v>0</v>
      </c>
      <c r="T2062">
        <v>0</v>
      </c>
      <c r="U2062">
        <v>607.18290000000002</v>
      </c>
      <c r="W2062" t="s">
        <v>1</v>
      </c>
    </row>
    <row r="2063" spans="1:23">
      <c r="A2063" t="s">
        <v>8500</v>
      </c>
      <c r="B2063" t="str">
        <f t="shared" si="129"/>
        <v>Abril</v>
      </c>
      <c r="C2063" s="20" t="s">
        <v>8507</v>
      </c>
      <c r="D2063" t="s">
        <v>1</v>
      </c>
      <c r="E2063" t="s">
        <v>0</v>
      </c>
      <c r="F2063" t="str">
        <f t="shared" si="130"/>
        <v>CCF</v>
      </c>
      <c r="G2063" t="s">
        <v>8149</v>
      </c>
      <c r="H2063" t="s">
        <v>8150</v>
      </c>
      <c r="I2063">
        <v>1532</v>
      </c>
      <c r="J2063">
        <v>1532</v>
      </c>
      <c r="K2063" t="s">
        <v>118</v>
      </c>
      <c r="L2063" t="str">
        <f t="shared" si="131"/>
        <v>NIT</v>
      </c>
      <c r="M2063" t="str">
        <f t="shared" si="132"/>
        <v>06141106071025</v>
      </c>
      <c r="N2063" t="s">
        <v>119</v>
      </c>
      <c r="O2063">
        <v>0</v>
      </c>
      <c r="P2063">
        <v>0</v>
      </c>
      <c r="Q2063">
        <v>2139.8200000000002</v>
      </c>
      <c r="R2063">
        <v>278.17660000000001</v>
      </c>
      <c r="S2063">
        <v>0</v>
      </c>
      <c r="T2063">
        <v>0</v>
      </c>
      <c r="U2063">
        <v>2417.9966000000004</v>
      </c>
      <c r="W2063" t="s">
        <v>1</v>
      </c>
    </row>
    <row r="2064" spans="1:23">
      <c r="A2064" t="s">
        <v>8500</v>
      </c>
      <c r="B2064" t="str">
        <f t="shared" si="129"/>
        <v>Abril</v>
      </c>
      <c r="C2064" s="20" t="s">
        <v>8507</v>
      </c>
      <c r="D2064" t="s">
        <v>1</v>
      </c>
      <c r="E2064" t="s">
        <v>0</v>
      </c>
      <c r="F2064" t="str">
        <f t="shared" si="130"/>
        <v>CCF</v>
      </c>
      <c r="G2064" t="s">
        <v>8149</v>
      </c>
      <c r="H2064" t="s">
        <v>8150</v>
      </c>
      <c r="I2064">
        <v>1533</v>
      </c>
      <c r="J2064">
        <v>1533</v>
      </c>
      <c r="K2064" t="s">
        <v>118</v>
      </c>
      <c r="L2064" t="str">
        <f t="shared" si="131"/>
        <v>NIT</v>
      </c>
      <c r="M2064" t="str">
        <f t="shared" si="132"/>
        <v>06141106071025</v>
      </c>
      <c r="N2064" t="s">
        <v>119</v>
      </c>
      <c r="O2064">
        <v>0</v>
      </c>
      <c r="P2064">
        <v>0</v>
      </c>
      <c r="Q2064">
        <v>31.33</v>
      </c>
      <c r="R2064">
        <v>4.0728999999999997</v>
      </c>
      <c r="S2064">
        <v>0</v>
      </c>
      <c r="T2064">
        <v>0</v>
      </c>
      <c r="U2064">
        <v>35.402899999999995</v>
      </c>
      <c r="W2064" t="s">
        <v>1</v>
      </c>
    </row>
    <row r="2065" spans="1:23">
      <c r="A2065" t="s">
        <v>8500</v>
      </c>
      <c r="B2065" t="str">
        <f t="shared" si="129"/>
        <v>Abril</v>
      </c>
      <c r="C2065" s="20" t="s">
        <v>8507</v>
      </c>
      <c r="D2065" t="s">
        <v>1</v>
      </c>
      <c r="E2065" t="s">
        <v>0</v>
      </c>
      <c r="F2065" t="str">
        <f t="shared" si="130"/>
        <v>CCF</v>
      </c>
      <c r="G2065" t="s">
        <v>8149</v>
      </c>
      <c r="H2065" t="s">
        <v>8150</v>
      </c>
      <c r="I2065">
        <v>1534</v>
      </c>
      <c r="J2065">
        <v>1534</v>
      </c>
      <c r="K2065" t="s">
        <v>118</v>
      </c>
      <c r="L2065" t="str">
        <f t="shared" si="131"/>
        <v>NIT</v>
      </c>
      <c r="M2065" t="str">
        <f t="shared" si="132"/>
        <v>06141106071025</v>
      </c>
      <c r="N2065" t="s">
        <v>119</v>
      </c>
      <c r="O2065">
        <v>0</v>
      </c>
      <c r="P2065">
        <v>0</v>
      </c>
      <c r="Q2065">
        <v>70.599999999999994</v>
      </c>
      <c r="R2065">
        <v>9.177999999999999</v>
      </c>
      <c r="S2065">
        <v>0</v>
      </c>
      <c r="T2065">
        <v>0</v>
      </c>
      <c r="U2065">
        <v>79.777999999999992</v>
      </c>
      <c r="W2065" t="s">
        <v>1</v>
      </c>
    </row>
    <row r="2066" spans="1:23">
      <c r="A2066" t="s">
        <v>8500</v>
      </c>
      <c r="B2066" t="str">
        <f t="shared" si="129"/>
        <v>Abril</v>
      </c>
      <c r="C2066" s="20" t="s">
        <v>8507</v>
      </c>
      <c r="D2066" t="s">
        <v>1</v>
      </c>
      <c r="E2066" t="s">
        <v>0</v>
      </c>
      <c r="F2066" t="str">
        <f t="shared" si="130"/>
        <v>CCF</v>
      </c>
      <c r="G2066" t="s">
        <v>8149</v>
      </c>
      <c r="H2066" t="s">
        <v>8150</v>
      </c>
      <c r="I2066">
        <v>1535</v>
      </c>
      <c r="J2066">
        <v>1535</v>
      </c>
      <c r="K2066" t="s">
        <v>189</v>
      </c>
      <c r="L2066" t="str">
        <f t="shared" si="131"/>
        <v>NIT</v>
      </c>
      <c r="M2066" t="str">
        <f t="shared" si="132"/>
        <v>06140711111016</v>
      </c>
      <c r="N2066" t="s">
        <v>190</v>
      </c>
      <c r="O2066">
        <v>0</v>
      </c>
      <c r="P2066">
        <v>0</v>
      </c>
      <c r="Q2066">
        <v>107.5</v>
      </c>
      <c r="R2066">
        <v>13.975</v>
      </c>
      <c r="S2066">
        <v>0</v>
      </c>
      <c r="T2066">
        <v>0</v>
      </c>
      <c r="U2066">
        <v>121.47499999999999</v>
      </c>
      <c r="W2066" t="s">
        <v>1</v>
      </c>
    </row>
    <row r="2067" spans="1:23">
      <c r="A2067" t="s">
        <v>8500</v>
      </c>
      <c r="B2067" t="str">
        <f t="shared" si="129"/>
        <v>Abril</v>
      </c>
      <c r="C2067" s="20" t="s">
        <v>8507</v>
      </c>
      <c r="D2067" t="s">
        <v>1</v>
      </c>
      <c r="E2067" t="s">
        <v>0</v>
      </c>
      <c r="F2067" t="str">
        <f t="shared" si="130"/>
        <v>CCF</v>
      </c>
      <c r="G2067" t="s">
        <v>8149</v>
      </c>
      <c r="H2067" t="s">
        <v>8150</v>
      </c>
      <c r="I2067">
        <v>1536</v>
      </c>
      <c r="J2067">
        <v>1536</v>
      </c>
      <c r="K2067" t="s">
        <v>528</v>
      </c>
      <c r="L2067" t="str">
        <f t="shared" si="131"/>
        <v>NIT</v>
      </c>
      <c r="M2067" t="str">
        <f t="shared" si="132"/>
        <v>12171412051020</v>
      </c>
      <c r="N2067" t="s">
        <v>529</v>
      </c>
      <c r="O2067">
        <v>0</v>
      </c>
      <c r="P2067">
        <v>0</v>
      </c>
      <c r="Q2067">
        <v>295.68</v>
      </c>
      <c r="R2067">
        <v>38.438400000000001</v>
      </c>
      <c r="S2067">
        <v>0</v>
      </c>
      <c r="T2067">
        <v>0</v>
      </c>
      <c r="U2067">
        <v>334.11840000000001</v>
      </c>
      <c r="W2067" t="s">
        <v>1</v>
      </c>
    </row>
    <row r="2068" spans="1:23">
      <c r="A2068" t="s">
        <v>8500</v>
      </c>
      <c r="B2068" t="str">
        <f t="shared" si="129"/>
        <v>Abril</v>
      </c>
      <c r="C2068" s="20" t="s">
        <v>8507</v>
      </c>
      <c r="D2068" t="s">
        <v>1</v>
      </c>
      <c r="E2068" t="s">
        <v>0</v>
      </c>
      <c r="F2068" t="str">
        <f t="shared" si="130"/>
        <v>CCF</v>
      </c>
      <c r="G2068" t="s">
        <v>8149</v>
      </c>
      <c r="H2068" t="s">
        <v>8150</v>
      </c>
      <c r="I2068">
        <v>1537</v>
      </c>
      <c r="J2068">
        <v>1537</v>
      </c>
      <c r="K2068" t="s">
        <v>95</v>
      </c>
      <c r="L2068" t="str">
        <f t="shared" si="131"/>
        <v>NIT</v>
      </c>
      <c r="M2068" t="str">
        <f t="shared" si="132"/>
        <v>06142212650014</v>
      </c>
      <c r="N2068" t="s">
        <v>96</v>
      </c>
      <c r="O2068">
        <v>0</v>
      </c>
      <c r="P2068">
        <v>0</v>
      </c>
      <c r="Q2068">
        <v>26.05</v>
      </c>
      <c r="R2068">
        <v>3.3865000000000003</v>
      </c>
      <c r="S2068">
        <v>0</v>
      </c>
      <c r="T2068">
        <v>0</v>
      </c>
      <c r="U2068">
        <v>29.436500000000002</v>
      </c>
      <c r="W2068" t="s">
        <v>1</v>
      </c>
    </row>
    <row r="2069" spans="1:23">
      <c r="A2069" t="s">
        <v>8500</v>
      </c>
      <c r="B2069" t="str">
        <f t="shared" si="129"/>
        <v>Abril</v>
      </c>
      <c r="C2069" s="20" t="s">
        <v>8507</v>
      </c>
      <c r="D2069" t="s">
        <v>1</v>
      </c>
      <c r="E2069" t="s">
        <v>0</v>
      </c>
      <c r="F2069" t="str">
        <f t="shared" si="130"/>
        <v>CCF</v>
      </c>
      <c r="G2069" t="s">
        <v>8149</v>
      </c>
      <c r="H2069" t="s">
        <v>8150</v>
      </c>
      <c r="I2069">
        <v>1538</v>
      </c>
      <c r="J2069">
        <v>1538</v>
      </c>
      <c r="K2069" t="s">
        <v>95</v>
      </c>
      <c r="L2069" t="str">
        <f t="shared" si="131"/>
        <v>NIT</v>
      </c>
      <c r="M2069" t="str">
        <f t="shared" si="132"/>
        <v>06142212650014</v>
      </c>
      <c r="N2069" t="s">
        <v>96</v>
      </c>
      <c r="O2069">
        <v>0</v>
      </c>
      <c r="P2069">
        <v>0</v>
      </c>
      <c r="Q2069">
        <v>44.22</v>
      </c>
      <c r="R2069">
        <v>5.7485999999999997</v>
      </c>
      <c r="S2069">
        <v>0</v>
      </c>
      <c r="T2069">
        <v>0</v>
      </c>
      <c r="U2069">
        <v>49.968599999999995</v>
      </c>
      <c r="W2069" t="s">
        <v>1</v>
      </c>
    </row>
    <row r="2070" spans="1:23">
      <c r="A2070" t="s">
        <v>8500</v>
      </c>
      <c r="B2070" t="str">
        <f t="shared" si="129"/>
        <v>Abril</v>
      </c>
      <c r="C2070" s="20" t="s">
        <v>8507</v>
      </c>
      <c r="D2070" t="s">
        <v>1</v>
      </c>
      <c r="E2070" t="s">
        <v>0</v>
      </c>
      <c r="F2070" t="str">
        <f t="shared" si="130"/>
        <v>CCF</v>
      </c>
      <c r="G2070" t="s">
        <v>8149</v>
      </c>
      <c r="H2070" t="s">
        <v>8150</v>
      </c>
      <c r="I2070">
        <v>1539</v>
      </c>
      <c r="J2070">
        <v>1539</v>
      </c>
      <c r="K2070" t="s">
        <v>95</v>
      </c>
      <c r="L2070" t="str">
        <f t="shared" si="131"/>
        <v>NIT</v>
      </c>
      <c r="M2070" t="str">
        <f t="shared" si="132"/>
        <v>06142212650014</v>
      </c>
      <c r="N2070" t="s">
        <v>96</v>
      </c>
      <c r="O2070">
        <v>0</v>
      </c>
      <c r="P2070">
        <v>0</v>
      </c>
      <c r="Q2070">
        <v>4.1500000000000004</v>
      </c>
      <c r="R2070">
        <v>0.53950000000000009</v>
      </c>
      <c r="S2070">
        <v>0</v>
      </c>
      <c r="T2070">
        <v>0</v>
      </c>
      <c r="U2070">
        <v>4.6895000000000007</v>
      </c>
      <c r="W2070" t="s">
        <v>1</v>
      </c>
    </row>
    <row r="2071" spans="1:23">
      <c r="A2071" t="s">
        <v>8500</v>
      </c>
      <c r="B2071" t="str">
        <f t="shared" si="129"/>
        <v>Abril</v>
      </c>
      <c r="C2071" s="20" t="s">
        <v>8507</v>
      </c>
      <c r="D2071" t="s">
        <v>1</v>
      </c>
      <c r="E2071" t="s">
        <v>0</v>
      </c>
      <c r="F2071" t="str">
        <f t="shared" si="130"/>
        <v>CCF</v>
      </c>
      <c r="G2071" t="s">
        <v>8149</v>
      </c>
      <c r="H2071" t="s">
        <v>8150</v>
      </c>
      <c r="I2071">
        <v>1540</v>
      </c>
      <c r="J2071">
        <v>1540</v>
      </c>
      <c r="K2071" t="s">
        <v>95</v>
      </c>
      <c r="L2071" t="str">
        <f t="shared" si="131"/>
        <v>NIT</v>
      </c>
      <c r="M2071" t="str">
        <f t="shared" si="132"/>
        <v>06142212650014</v>
      </c>
      <c r="N2071" t="s">
        <v>96</v>
      </c>
      <c r="O2071">
        <v>0</v>
      </c>
      <c r="P2071">
        <v>0</v>
      </c>
      <c r="Q2071">
        <v>10.6</v>
      </c>
      <c r="R2071">
        <v>1.3779999999999999</v>
      </c>
      <c r="S2071">
        <v>0</v>
      </c>
      <c r="T2071">
        <v>0</v>
      </c>
      <c r="U2071">
        <v>11.978</v>
      </c>
      <c r="W2071" t="s">
        <v>1</v>
      </c>
    </row>
    <row r="2072" spans="1:23">
      <c r="A2072" t="s">
        <v>8500</v>
      </c>
      <c r="B2072" t="str">
        <f t="shared" si="129"/>
        <v>Abril</v>
      </c>
      <c r="C2072" s="20" t="s">
        <v>8507</v>
      </c>
      <c r="D2072" t="s">
        <v>1</v>
      </c>
      <c r="E2072" t="s">
        <v>0</v>
      </c>
      <c r="F2072" t="str">
        <f t="shared" si="130"/>
        <v>CCF</v>
      </c>
      <c r="G2072" t="s">
        <v>8149</v>
      </c>
      <c r="H2072" t="s">
        <v>8150</v>
      </c>
      <c r="I2072">
        <v>1541</v>
      </c>
      <c r="J2072">
        <v>1541</v>
      </c>
      <c r="K2072" t="s">
        <v>95</v>
      </c>
      <c r="L2072" t="str">
        <f t="shared" si="131"/>
        <v>NIT</v>
      </c>
      <c r="M2072" t="str">
        <f t="shared" si="132"/>
        <v>06142212650014</v>
      </c>
      <c r="N2072" t="s">
        <v>96</v>
      </c>
      <c r="O2072">
        <v>0</v>
      </c>
      <c r="P2072">
        <v>0</v>
      </c>
      <c r="Q2072">
        <v>13.16</v>
      </c>
      <c r="R2072">
        <v>1.7108000000000001</v>
      </c>
      <c r="S2072">
        <v>0</v>
      </c>
      <c r="T2072">
        <v>0</v>
      </c>
      <c r="U2072">
        <v>14.870800000000001</v>
      </c>
      <c r="W2072" t="s">
        <v>1</v>
      </c>
    </row>
    <row r="2073" spans="1:23">
      <c r="A2073" t="s">
        <v>8500</v>
      </c>
      <c r="B2073" t="str">
        <f t="shared" si="129"/>
        <v>Abril</v>
      </c>
      <c r="C2073" s="20" t="s">
        <v>8507</v>
      </c>
      <c r="D2073" t="s">
        <v>1</v>
      </c>
      <c r="E2073" t="s">
        <v>0</v>
      </c>
      <c r="F2073" t="str">
        <f t="shared" si="130"/>
        <v>CCF</v>
      </c>
      <c r="G2073" t="s">
        <v>8149</v>
      </c>
      <c r="H2073" t="s">
        <v>8150</v>
      </c>
      <c r="I2073">
        <v>1542</v>
      </c>
      <c r="J2073">
        <v>1542</v>
      </c>
      <c r="K2073" t="s">
        <v>95</v>
      </c>
      <c r="L2073" t="str">
        <f t="shared" si="131"/>
        <v>NIT</v>
      </c>
      <c r="M2073" t="str">
        <f t="shared" si="132"/>
        <v>06142212650014</v>
      </c>
      <c r="N2073" t="s">
        <v>96</v>
      </c>
      <c r="O2073">
        <v>0</v>
      </c>
      <c r="P2073">
        <v>0</v>
      </c>
      <c r="Q2073">
        <v>4.1500000000000004</v>
      </c>
      <c r="R2073">
        <v>0.53950000000000009</v>
      </c>
      <c r="S2073">
        <v>0</v>
      </c>
      <c r="T2073">
        <v>0</v>
      </c>
      <c r="U2073">
        <v>4.6895000000000007</v>
      </c>
      <c r="W2073" t="s">
        <v>1</v>
      </c>
    </row>
    <row r="2074" spans="1:23">
      <c r="A2074" t="s">
        <v>8500</v>
      </c>
      <c r="B2074" t="str">
        <f t="shared" si="129"/>
        <v>Abril</v>
      </c>
      <c r="C2074" s="20" t="s">
        <v>8507</v>
      </c>
      <c r="D2074" t="s">
        <v>1</v>
      </c>
      <c r="E2074" t="s">
        <v>0</v>
      </c>
      <c r="F2074" t="str">
        <f t="shared" si="130"/>
        <v>CCF</v>
      </c>
      <c r="G2074" t="s">
        <v>8149</v>
      </c>
      <c r="H2074" t="s">
        <v>8150</v>
      </c>
      <c r="I2074">
        <v>1543</v>
      </c>
      <c r="J2074">
        <v>1543</v>
      </c>
      <c r="K2074" t="s">
        <v>95</v>
      </c>
      <c r="L2074" t="str">
        <f t="shared" si="131"/>
        <v>NIT</v>
      </c>
      <c r="M2074" t="str">
        <f t="shared" si="132"/>
        <v>06142212650014</v>
      </c>
      <c r="N2074" t="s">
        <v>96</v>
      </c>
      <c r="O2074">
        <v>0</v>
      </c>
      <c r="P2074">
        <v>0</v>
      </c>
      <c r="Q2074">
        <v>41.32</v>
      </c>
      <c r="R2074">
        <v>5.3715999999999999</v>
      </c>
      <c r="S2074">
        <v>0</v>
      </c>
      <c r="T2074">
        <v>0</v>
      </c>
      <c r="U2074">
        <v>46.691600000000001</v>
      </c>
      <c r="W2074" t="s">
        <v>1</v>
      </c>
    </row>
    <row r="2075" spans="1:23">
      <c r="A2075" t="s">
        <v>8500</v>
      </c>
      <c r="B2075" t="str">
        <f t="shared" si="129"/>
        <v>Abril</v>
      </c>
      <c r="C2075" s="20" t="s">
        <v>8507</v>
      </c>
      <c r="D2075" t="s">
        <v>1</v>
      </c>
      <c r="E2075" t="s">
        <v>0</v>
      </c>
      <c r="F2075" t="str">
        <f t="shared" si="130"/>
        <v>CCF</v>
      </c>
      <c r="G2075" t="s">
        <v>8149</v>
      </c>
      <c r="H2075" t="s">
        <v>8150</v>
      </c>
      <c r="I2075">
        <v>1544</v>
      </c>
      <c r="J2075">
        <v>1544</v>
      </c>
      <c r="K2075" t="s">
        <v>95</v>
      </c>
      <c r="L2075" t="str">
        <f t="shared" si="131"/>
        <v>NIT</v>
      </c>
      <c r="M2075" t="str">
        <f t="shared" si="132"/>
        <v>06142212650014</v>
      </c>
      <c r="N2075" t="s">
        <v>96</v>
      </c>
      <c r="O2075">
        <v>0</v>
      </c>
      <c r="P2075">
        <v>0</v>
      </c>
      <c r="Q2075">
        <v>8.36</v>
      </c>
      <c r="R2075">
        <v>1.0868</v>
      </c>
      <c r="S2075">
        <v>0</v>
      </c>
      <c r="T2075">
        <v>0</v>
      </c>
      <c r="U2075">
        <v>9.4467999999999996</v>
      </c>
      <c r="W2075" t="s">
        <v>1</v>
      </c>
    </row>
    <row r="2076" spans="1:23">
      <c r="A2076" t="s">
        <v>8500</v>
      </c>
      <c r="B2076" t="str">
        <f t="shared" si="129"/>
        <v>Abril</v>
      </c>
      <c r="C2076" s="20" t="s">
        <v>8507</v>
      </c>
      <c r="D2076" t="s">
        <v>1</v>
      </c>
      <c r="E2076" t="s">
        <v>0</v>
      </c>
      <c r="F2076" t="str">
        <f t="shared" si="130"/>
        <v>CCF</v>
      </c>
      <c r="G2076" t="s">
        <v>8149</v>
      </c>
      <c r="H2076" t="s">
        <v>8150</v>
      </c>
      <c r="I2076">
        <v>1545</v>
      </c>
      <c r="J2076">
        <v>1545</v>
      </c>
      <c r="K2076" t="s">
        <v>95</v>
      </c>
      <c r="L2076" t="str">
        <f t="shared" si="131"/>
        <v>NIT</v>
      </c>
      <c r="M2076" t="str">
        <f t="shared" si="132"/>
        <v>06142212650014</v>
      </c>
      <c r="N2076" t="s">
        <v>96</v>
      </c>
      <c r="O2076">
        <v>0</v>
      </c>
      <c r="P2076">
        <v>0</v>
      </c>
      <c r="Q2076">
        <v>25.34</v>
      </c>
      <c r="R2076">
        <v>3.2942</v>
      </c>
      <c r="S2076">
        <v>0</v>
      </c>
      <c r="T2076">
        <v>0</v>
      </c>
      <c r="U2076">
        <v>28.6342</v>
      </c>
      <c r="W2076" t="s">
        <v>1</v>
      </c>
    </row>
    <row r="2077" spans="1:23">
      <c r="A2077" t="s">
        <v>8500</v>
      </c>
      <c r="B2077" t="str">
        <f t="shared" si="129"/>
        <v>Abril</v>
      </c>
      <c r="C2077" s="20" t="s">
        <v>8507</v>
      </c>
      <c r="D2077" t="s">
        <v>1</v>
      </c>
      <c r="E2077" t="s">
        <v>0</v>
      </c>
      <c r="F2077" t="str">
        <f t="shared" si="130"/>
        <v>CCF</v>
      </c>
      <c r="G2077" t="s">
        <v>8149</v>
      </c>
      <c r="H2077" t="s">
        <v>8150</v>
      </c>
      <c r="I2077">
        <v>1546</v>
      </c>
      <c r="J2077">
        <v>1546</v>
      </c>
      <c r="K2077" t="s">
        <v>95</v>
      </c>
      <c r="L2077" t="str">
        <f t="shared" si="131"/>
        <v>NIT</v>
      </c>
      <c r="M2077" t="str">
        <f t="shared" si="132"/>
        <v>06142212650014</v>
      </c>
      <c r="N2077" t="s">
        <v>96</v>
      </c>
      <c r="O2077">
        <v>0</v>
      </c>
      <c r="P2077">
        <v>0</v>
      </c>
      <c r="Q2077">
        <v>37.770000000000003</v>
      </c>
      <c r="R2077">
        <v>4.9101000000000008</v>
      </c>
      <c r="S2077">
        <v>0</v>
      </c>
      <c r="T2077">
        <v>0</v>
      </c>
      <c r="U2077">
        <v>42.680100000000003</v>
      </c>
      <c r="W2077" t="s">
        <v>1</v>
      </c>
    </row>
    <row r="2078" spans="1:23">
      <c r="A2078" t="s">
        <v>8500</v>
      </c>
      <c r="B2078" t="str">
        <f t="shared" si="129"/>
        <v>Abril</v>
      </c>
      <c r="C2078" s="20" t="s">
        <v>8507</v>
      </c>
      <c r="D2078" t="s">
        <v>1</v>
      </c>
      <c r="E2078" t="s">
        <v>0</v>
      </c>
      <c r="F2078" t="str">
        <f t="shared" si="130"/>
        <v>CCF</v>
      </c>
      <c r="G2078" t="s">
        <v>8149</v>
      </c>
      <c r="H2078" t="s">
        <v>8150</v>
      </c>
      <c r="I2078">
        <v>1547</v>
      </c>
      <c r="J2078">
        <v>1547</v>
      </c>
      <c r="K2078" t="s">
        <v>95</v>
      </c>
      <c r="L2078" t="str">
        <f t="shared" si="131"/>
        <v>NIT</v>
      </c>
      <c r="M2078" t="str">
        <f t="shared" si="132"/>
        <v>06142212650014</v>
      </c>
      <c r="N2078" t="s">
        <v>96</v>
      </c>
      <c r="O2078">
        <v>0</v>
      </c>
      <c r="P2078">
        <v>0</v>
      </c>
      <c r="Q2078">
        <v>32.549999999999997</v>
      </c>
      <c r="R2078">
        <v>4.2314999999999996</v>
      </c>
      <c r="S2078">
        <v>0</v>
      </c>
      <c r="T2078">
        <v>0</v>
      </c>
      <c r="U2078">
        <v>36.781499999999994</v>
      </c>
      <c r="W2078" t="s">
        <v>1</v>
      </c>
    </row>
    <row r="2079" spans="1:23">
      <c r="A2079" t="s">
        <v>8500</v>
      </c>
      <c r="B2079" t="str">
        <f t="shared" si="129"/>
        <v>Abril</v>
      </c>
      <c r="C2079" s="20" t="s">
        <v>8507</v>
      </c>
      <c r="D2079" t="s">
        <v>1</v>
      </c>
      <c r="E2079" t="s">
        <v>0</v>
      </c>
      <c r="F2079" t="str">
        <f t="shared" si="130"/>
        <v>CCF</v>
      </c>
      <c r="G2079" t="s">
        <v>8149</v>
      </c>
      <c r="H2079" t="s">
        <v>8150</v>
      </c>
      <c r="I2079">
        <v>1548</v>
      </c>
      <c r="J2079">
        <v>1548</v>
      </c>
      <c r="K2079" t="s">
        <v>95</v>
      </c>
      <c r="L2079" t="str">
        <f t="shared" si="131"/>
        <v>NIT</v>
      </c>
      <c r="M2079" t="str">
        <f t="shared" si="132"/>
        <v>06142212650014</v>
      </c>
      <c r="N2079" t="s">
        <v>96</v>
      </c>
      <c r="O2079">
        <v>0</v>
      </c>
      <c r="P2079">
        <v>0</v>
      </c>
      <c r="Q2079">
        <v>17.809999999999999</v>
      </c>
      <c r="R2079">
        <v>2.3152999999999997</v>
      </c>
      <c r="S2079">
        <v>0</v>
      </c>
      <c r="T2079">
        <v>0</v>
      </c>
      <c r="U2079">
        <v>20.125299999999999</v>
      </c>
      <c r="W2079" t="s">
        <v>1</v>
      </c>
    </row>
    <row r="2080" spans="1:23">
      <c r="A2080" t="s">
        <v>8500</v>
      </c>
      <c r="B2080" t="str">
        <f t="shared" si="129"/>
        <v>Abril</v>
      </c>
      <c r="C2080" s="20" t="s">
        <v>8507</v>
      </c>
      <c r="D2080" t="s">
        <v>1</v>
      </c>
      <c r="E2080" t="s">
        <v>0</v>
      </c>
      <c r="F2080" t="str">
        <f t="shared" si="130"/>
        <v>CCF</v>
      </c>
      <c r="G2080" t="s">
        <v>8149</v>
      </c>
      <c r="H2080" t="s">
        <v>8150</v>
      </c>
      <c r="I2080">
        <v>1549</v>
      </c>
      <c r="J2080">
        <v>1549</v>
      </c>
      <c r="K2080" t="s">
        <v>95</v>
      </c>
      <c r="L2080" t="str">
        <f t="shared" si="131"/>
        <v>NIT</v>
      </c>
      <c r="M2080" t="str">
        <f t="shared" si="132"/>
        <v>06142212650014</v>
      </c>
      <c r="N2080" t="s">
        <v>96</v>
      </c>
      <c r="O2080">
        <v>0</v>
      </c>
      <c r="P2080">
        <v>0</v>
      </c>
      <c r="Q2080">
        <v>19.45</v>
      </c>
      <c r="R2080">
        <v>2.5285000000000002</v>
      </c>
      <c r="S2080">
        <v>0</v>
      </c>
      <c r="T2080">
        <v>0</v>
      </c>
      <c r="U2080">
        <v>21.9785</v>
      </c>
      <c r="W2080" t="s">
        <v>1</v>
      </c>
    </row>
    <row r="2081" spans="1:23">
      <c r="A2081" t="s">
        <v>8500</v>
      </c>
      <c r="B2081" t="str">
        <f t="shared" si="129"/>
        <v>Abril</v>
      </c>
      <c r="C2081" s="20" t="s">
        <v>8507</v>
      </c>
      <c r="D2081" t="s">
        <v>1</v>
      </c>
      <c r="E2081" t="s">
        <v>0</v>
      </c>
      <c r="F2081" t="str">
        <f t="shared" si="130"/>
        <v>CCF</v>
      </c>
      <c r="G2081" t="s">
        <v>8149</v>
      </c>
      <c r="H2081" t="s">
        <v>8150</v>
      </c>
      <c r="I2081">
        <v>1550</v>
      </c>
      <c r="J2081">
        <v>1550</v>
      </c>
      <c r="K2081" t="s">
        <v>95</v>
      </c>
      <c r="L2081" t="str">
        <f t="shared" si="131"/>
        <v>NIT</v>
      </c>
      <c r="M2081" t="str">
        <f t="shared" si="132"/>
        <v>06142212650014</v>
      </c>
      <c r="N2081" t="s">
        <v>96</v>
      </c>
      <c r="O2081">
        <v>0</v>
      </c>
      <c r="P2081">
        <v>0</v>
      </c>
      <c r="Q2081">
        <v>8.36</v>
      </c>
      <c r="R2081">
        <v>1.0868</v>
      </c>
      <c r="S2081">
        <v>0</v>
      </c>
      <c r="T2081">
        <v>0</v>
      </c>
      <c r="U2081">
        <v>9.4467999999999996</v>
      </c>
      <c r="W2081" t="s">
        <v>1</v>
      </c>
    </row>
    <row r="2082" spans="1:23">
      <c r="A2082" t="s">
        <v>8500</v>
      </c>
      <c r="B2082" t="str">
        <f t="shared" si="129"/>
        <v>Abril</v>
      </c>
      <c r="C2082" s="20" t="s">
        <v>8507</v>
      </c>
      <c r="D2082" t="s">
        <v>1</v>
      </c>
      <c r="E2082" t="s">
        <v>0</v>
      </c>
      <c r="F2082" t="str">
        <f t="shared" si="130"/>
        <v>CCF</v>
      </c>
      <c r="G2082" t="s">
        <v>8149</v>
      </c>
      <c r="H2082" t="s">
        <v>8150</v>
      </c>
      <c r="I2082">
        <v>1551</v>
      </c>
      <c r="J2082">
        <v>1551</v>
      </c>
      <c r="K2082" t="s">
        <v>95</v>
      </c>
      <c r="L2082" t="str">
        <f t="shared" si="131"/>
        <v>NIT</v>
      </c>
      <c r="M2082" t="str">
        <f t="shared" si="132"/>
        <v>06142212650014</v>
      </c>
      <c r="N2082" t="s">
        <v>96</v>
      </c>
      <c r="O2082">
        <v>0</v>
      </c>
      <c r="P2082">
        <v>0</v>
      </c>
      <c r="Q2082">
        <v>16.059999999999999</v>
      </c>
      <c r="R2082">
        <v>2.0878000000000001</v>
      </c>
      <c r="S2082">
        <v>0</v>
      </c>
      <c r="T2082">
        <v>0</v>
      </c>
      <c r="U2082">
        <v>18.1478</v>
      </c>
      <c r="W2082" t="s">
        <v>1</v>
      </c>
    </row>
    <row r="2083" spans="1:23">
      <c r="A2083" t="s">
        <v>8500</v>
      </c>
      <c r="B2083" t="str">
        <f t="shared" si="129"/>
        <v>Abril</v>
      </c>
      <c r="C2083" s="20" t="s">
        <v>8507</v>
      </c>
      <c r="D2083" t="s">
        <v>1</v>
      </c>
      <c r="E2083" t="s">
        <v>0</v>
      </c>
      <c r="F2083" t="str">
        <f t="shared" si="130"/>
        <v>CCF</v>
      </c>
      <c r="G2083" t="s">
        <v>8149</v>
      </c>
      <c r="H2083" t="s">
        <v>8150</v>
      </c>
      <c r="I2083">
        <v>1552</v>
      </c>
      <c r="J2083">
        <v>1552</v>
      </c>
      <c r="K2083" t="s">
        <v>95</v>
      </c>
      <c r="L2083" t="str">
        <f t="shared" si="131"/>
        <v>NIT</v>
      </c>
      <c r="M2083" t="str">
        <f t="shared" si="132"/>
        <v>06142212650014</v>
      </c>
      <c r="N2083" t="s">
        <v>96</v>
      </c>
      <c r="O2083">
        <v>0</v>
      </c>
      <c r="P2083">
        <v>0</v>
      </c>
      <c r="Q2083">
        <v>43.42</v>
      </c>
      <c r="R2083">
        <v>5.6446000000000005</v>
      </c>
      <c r="S2083">
        <v>0</v>
      </c>
      <c r="T2083">
        <v>0</v>
      </c>
      <c r="U2083">
        <v>49.064599999999999</v>
      </c>
      <c r="W2083" t="s">
        <v>1</v>
      </c>
    </row>
    <row r="2084" spans="1:23">
      <c r="A2084" t="s">
        <v>8500</v>
      </c>
      <c r="B2084" t="str">
        <f t="shared" si="129"/>
        <v>Abril</v>
      </c>
      <c r="C2084" s="20" t="s">
        <v>8507</v>
      </c>
      <c r="D2084" t="s">
        <v>1</v>
      </c>
      <c r="E2084" t="s">
        <v>0</v>
      </c>
      <c r="F2084" t="str">
        <f t="shared" si="130"/>
        <v>CCF</v>
      </c>
      <c r="G2084" t="s">
        <v>8149</v>
      </c>
      <c r="H2084" t="s">
        <v>8150</v>
      </c>
      <c r="I2084">
        <v>1553</v>
      </c>
      <c r="J2084">
        <v>1553</v>
      </c>
      <c r="K2084" t="s">
        <v>95</v>
      </c>
      <c r="L2084" t="str">
        <f t="shared" si="131"/>
        <v>NIT</v>
      </c>
      <c r="M2084" t="str">
        <f t="shared" si="132"/>
        <v>06142212650014</v>
      </c>
      <c r="N2084" t="s">
        <v>96</v>
      </c>
      <c r="O2084">
        <v>0</v>
      </c>
      <c r="P2084">
        <v>0</v>
      </c>
      <c r="Q2084">
        <v>25.35</v>
      </c>
      <c r="R2084">
        <v>3.2955000000000001</v>
      </c>
      <c r="S2084">
        <v>0</v>
      </c>
      <c r="T2084">
        <v>0</v>
      </c>
      <c r="U2084">
        <v>28.645500000000002</v>
      </c>
      <c r="W2084" t="s">
        <v>1</v>
      </c>
    </row>
    <row r="2085" spans="1:23">
      <c r="A2085" t="s">
        <v>8500</v>
      </c>
      <c r="B2085" t="str">
        <f t="shared" si="129"/>
        <v>Abril</v>
      </c>
      <c r="C2085" s="20" t="s">
        <v>8507</v>
      </c>
      <c r="D2085" t="s">
        <v>1</v>
      </c>
      <c r="E2085" t="s">
        <v>0</v>
      </c>
      <c r="F2085" t="str">
        <f t="shared" si="130"/>
        <v>CCF</v>
      </c>
      <c r="G2085" t="s">
        <v>8149</v>
      </c>
      <c r="H2085" t="s">
        <v>8150</v>
      </c>
      <c r="I2085">
        <v>1554</v>
      </c>
      <c r="J2085">
        <v>1554</v>
      </c>
      <c r="K2085" t="s">
        <v>95</v>
      </c>
      <c r="L2085" t="str">
        <f t="shared" si="131"/>
        <v>NIT</v>
      </c>
      <c r="M2085" t="str">
        <f t="shared" si="132"/>
        <v>06142212650014</v>
      </c>
      <c r="N2085" t="s">
        <v>96</v>
      </c>
      <c r="O2085">
        <v>0</v>
      </c>
      <c r="P2085">
        <v>0</v>
      </c>
      <c r="Q2085">
        <v>5.3</v>
      </c>
      <c r="R2085">
        <v>0.68899999999999995</v>
      </c>
      <c r="S2085">
        <v>0</v>
      </c>
      <c r="T2085">
        <v>0</v>
      </c>
      <c r="U2085">
        <v>5.9889999999999999</v>
      </c>
      <c r="W2085" t="s">
        <v>1</v>
      </c>
    </row>
    <row r="2086" spans="1:23">
      <c r="A2086" t="s">
        <v>8500</v>
      </c>
      <c r="B2086" t="str">
        <f t="shared" si="129"/>
        <v>Abril</v>
      </c>
      <c r="C2086" s="20" t="s">
        <v>8507</v>
      </c>
      <c r="D2086" t="s">
        <v>1</v>
      </c>
      <c r="E2086" t="s">
        <v>0</v>
      </c>
      <c r="F2086" t="str">
        <f t="shared" si="130"/>
        <v>CCF</v>
      </c>
      <c r="G2086" t="s">
        <v>8149</v>
      </c>
      <c r="H2086" t="s">
        <v>8150</v>
      </c>
      <c r="I2086">
        <v>1555</v>
      </c>
      <c r="J2086">
        <v>1555</v>
      </c>
      <c r="K2086" t="s">
        <v>95</v>
      </c>
      <c r="L2086" t="str">
        <f t="shared" si="131"/>
        <v>NIT</v>
      </c>
      <c r="M2086" t="str">
        <f t="shared" si="132"/>
        <v>06142212650014</v>
      </c>
      <c r="N2086" t="s">
        <v>96</v>
      </c>
      <c r="O2086">
        <v>0</v>
      </c>
      <c r="P2086">
        <v>0</v>
      </c>
      <c r="Q2086">
        <v>8.36</v>
      </c>
      <c r="R2086">
        <v>1.0868</v>
      </c>
      <c r="S2086">
        <v>0</v>
      </c>
      <c r="T2086">
        <v>0</v>
      </c>
      <c r="U2086">
        <v>9.4467999999999996</v>
      </c>
      <c r="W2086" t="s">
        <v>1</v>
      </c>
    </row>
    <row r="2087" spans="1:23">
      <c r="A2087" t="s">
        <v>8500</v>
      </c>
      <c r="B2087" t="str">
        <f t="shared" si="129"/>
        <v>Abril</v>
      </c>
      <c r="C2087" s="20" t="s">
        <v>8507</v>
      </c>
      <c r="D2087" t="s">
        <v>1</v>
      </c>
      <c r="E2087" t="s">
        <v>0</v>
      </c>
      <c r="F2087" t="str">
        <f t="shared" si="130"/>
        <v>CCF</v>
      </c>
      <c r="G2087" t="s">
        <v>8149</v>
      </c>
      <c r="H2087" t="s">
        <v>8150</v>
      </c>
      <c r="I2087">
        <v>1556</v>
      </c>
      <c r="J2087">
        <v>1556</v>
      </c>
      <c r="K2087" t="s">
        <v>95</v>
      </c>
      <c r="L2087" t="str">
        <f t="shared" si="131"/>
        <v>NIT</v>
      </c>
      <c r="M2087" t="str">
        <f t="shared" si="132"/>
        <v>06142212650014</v>
      </c>
      <c r="N2087" t="s">
        <v>96</v>
      </c>
      <c r="O2087">
        <v>0</v>
      </c>
      <c r="P2087">
        <v>0</v>
      </c>
      <c r="Q2087">
        <v>40.770000000000003</v>
      </c>
      <c r="R2087">
        <v>5.3001000000000005</v>
      </c>
      <c r="S2087">
        <v>0</v>
      </c>
      <c r="T2087">
        <v>0</v>
      </c>
      <c r="U2087">
        <v>46.070100000000004</v>
      </c>
      <c r="W2087" t="s">
        <v>1</v>
      </c>
    </row>
    <row r="2088" spans="1:23">
      <c r="A2088" t="s">
        <v>8500</v>
      </c>
      <c r="B2088" t="str">
        <f t="shared" si="129"/>
        <v>Abril</v>
      </c>
      <c r="C2088" s="20" t="s">
        <v>8507</v>
      </c>
      <c r="D2088" t="s">
        <v>1</v>
      </c>
      <c r="E2088" t="s">
        <v>0</v>
      </c>
      <c r="F2088" t="str">
        <f t="shared" si="130"/>
        <v>CCF</v>
      </c>
      <c r="G2088" t="s">
        <v>8149</v>
      </c>
      <c r="H2088" t="s">
        <v>8150</v>
      </c>
      <c r="I2088">
        <v>1557</v>
      </c>
      <c r="J2088">
        <v>1557</v>
      </c>
      <c r="K2088" t="s">
        <v>95</v>
      </c>
      <c r="L2088" t="str">
        <f t="shared" si="131"/>
        <v>NIT</v>
      </c>
      <c r="M2088" t="str">
        <f t="shared" si="132"/>
        <v>06142212650014</v>
      </c>
      <c r="N2088" t="s">
        <v>96</v>
      </c>
      <c r="O2088">
        <v>0</v>
      </c>
      <c r="P2088">
        <v>0</v>
      </c>
      <c r="Q2088">
        <v>3.55</v>
      </c>
      <c r="R2088">
        <v>0.46149999999999997</v>
      </c>
      <c r="S2088">
        <v>0</v>
      </c>
      <c r="T2088">
        <v>0</v>
      </c>
      <c r="U2088">
        <v>4.0114999999999998</v>
      </c>
      <c r="W2088" t="s">
        <v>1</v>
      </c>
    </row>
    <row r="2089" spans="1:23">
      <c r="A2089" t="s">
        <v>8500</v>
      </c>
      <c r="B2089" t="str">
        <f t="shared" si="129"/>
        <v>Abril</v>
      </c>
      <c r="C2089" s="20" t="s">
        <v>8507</v>
      </c>
      <c r="D2089" t="s">
        <v>1</v>
      </c>
      <c r="E2089" t="s">
        <v>0</v>
      </c>
      <c r="F2089" t="str">
        <f t="shared" si="130"/>
        <v>CCF</v>
      </c>
      <c r="G2089" t="s">
        <v>8149</v>
      </c>
      <c r="H2089" t="s">
        <v>8150</v>
      </c>
      <c r="I2089">
        <v>1558</v>
      </c>
      <c r="J2089">
        <v>1558</v>
      </c>
      <c r="K2089" t="s">
        <v>95</v>
      </c>
      <c r="L2089" t="str">
        <f t="shared" si="131"/>
        <v>NIT</v>
      </c>
      <c r="M2089" t="str">
        <f t="shared" si="132"/>
        <v>06142212650014</v>
      </c>
      <c r="N2089" t="s">
        <v>96</v>
      </c>
      <c r="O2089">
        <v>0</v>
      </c>
      <c r="P2089">
        <v>0</v>
      </c>
      <c r="Q2089">
        <v>19.170000000000002</v>
      </c>
      <c r="R2089">
        <v>2.4921000000000002</v>
      </c>
      <c r="S2089">
        <v>0</v>
      </c>
      <c r="T2089">
        <v>0</v>
      </c>
      <c r="U2089">
        <v>21.662100000000002</v>
      </c>
      <c r="W2089" t="s">
        <v>1</v>
      </c>
    </row>
    <row r="2090" spans="1:23">
      <c r="A2090" t="s">
        <v>8500</v>
      </c>
      <c r="B2090" t="str">
        <f t="shared" si="129"/>
        <v>Abril</v>
      </c>
      <c r="C2090" s="20" t="s">
        <v>8507</v>
      </c>
      <c r="D2090" t="s">
        <v>1</v>
      </c>
      <c r="E2090" t="s">
        <v>0</v>
      </c>
      <c r="F2090" t="str">
        <f t="shared" si="130"/>
        <v>CCF</v>
      </c>
      <c r="G2090" t="s">
        <v>8149</v>
      </c>
      <c r="H2090" t="s">
        <v>8150</v>
      </c>
      <c r="I2090">
        <v>1559</v>
      </c>
      <c r="J2090">
        <v>1559</v>
      </c>
      <c r="K2090" t="s">
        <v>95</v>
      </c>
      <c r="L2090" t="str">
        <f t="shared" si="131"/>
        <v>NIT</v>
      </c>
      <c r="M2090" t="str">
        <f t="shared" si="132"/>
        <v>06142212650014</v>
      </c>
      <c r="N2090" t="s">
        <v>96</v>
      </c>
      <c r="O2090">
        <v>0</v>
      </c>
      <c r="P2090">
        <v>0</v>
      </c>
      <c r="Q2090">
        <v>23.1</v>
      </c>
      <c r="R2090">
        <v>3.0030000000000001</v>
      </c>
      <c r="S2090">
        <v>0</v>
      </c>
      <c r="T2090">
        <v>0</v>
      </c>
      <c r="U2090">
        <v>26.103000000000002</v>
      </c>
      <c r="W2090" t="s">
        <v>1</v>
      </c>
    </row>
    <row r="2091" spans="1:23">
      <c r="A2091" t="s">
        <v>8500</v>
      </c>
      <c r="B2091" t="str">
        <f t="shared" si="129"/>
        <v>Abril</v>
      </c>
      <c r="C2091" s="20" t="s">
        <v>8507</v>
      </c>
      <c r="D2091" t="s">
        <v>1</v>
      </c>
      <c r="E2091" t="s">
        <v>0</v>
      </c>
      <c r="F2091" t="str">
        <f t="shared" si="130"/>
        <v>CCF</v>
      </c>
      <c r="G2091" t="s">
        <v>8149</v>
      </c>
      <c r="H2091" t="s">
        <v>8150</v>
      </c>
      <c r="I2091">
        <v>1560</v>
      </c>
      <c r="J2091">
        <v>1560</v>
      </c>
      <c r="K2091" t="s">
        <v>95</v>
      </c>
      <c r="L2091" t="str">
        <f t="shared" si="131"/>
        <v>NIT</v>
      </c>
      <c r="M2091" t="str">
        <f t="shared" si="132"/>
        <v>06142212650014</v>
      </c>
      <c r="N2091" t="s">
        <v>96</v>
      </c>
      <c r="O2091">
        <v>0</v>
      </c>
      <c r="P2091">
        <v>0</v>
      </c>
      <c r="Q2091">
        <v>7.7</v>
      </c>
      <c r="R2091">
        <v>1.0010000000000001</v>
      </c>
      <c r="S2091">
        <v>0</v>
      </c>
      <c r="T2091">
        <v>0</v>
      </c>
      <c r="U2091">
        <v>8.7010000000000005</v>
      </c>
      <c r="W2091" t="s">
        <v>1</v>
      </c>
    </row>
    <row r="2092" spans="1:23">
      <c r="A2092" t="s">
        <v>8500</v>
      </c>
      <c r="B2092" t="str">
        <f t="shared" si="129"/>
        <v>Abril</v>
      </c>
      <c r="C2092" s="20" t="s">
        <v>8507</v>
      </c>
      <c r="D2092" t="s">
        <v>1</v>
      </c>
      <c r="E2092" t="s">
        <v>0</v>
      </c>
      <c r="F2092" t="str">
        <f t="shared" si="130"/>
        <v>CCF</v>
      </c>
      <c r="G2092" t="s">
        <v>8149</v>
      </c>
      <c r="H2092" t="s">
        <v>8150</v>
      </c>
      <c r="I2092">
        <v>1561</v>
      </c>
      <c r="J2092">
        <v>1561</v>
      </c>
      <c r="K2092" t="s">
        <v>95</v>
      </c>
      <c r="L2092" t="str">
        <f t="shared" si="131"/>
        <v>NIT</v>
      </c>
      <c r="M2092" t="str">
        <f t="shared" si="132"/>
        <v>06142212650014</v>
      </c>
      <c r="N2092" t="s">
        <v>96</v>
      </c>
      <c r="O2092">
        <v>0</v>
      </c>
      <c r="P2092">
        <v>0</v>
      </c>
      <c r="Q2092">
        <v>5.3</v>
      </c>
      <c r="R2092">
        <v>0.68899999999999995</v>
      </c>
      <c r="S2092">
        <v>0</v>
      </c>
      <c r="T2092">
        <v>0</v>
      </c>
      <c r="U2092">
        <v>5.9889999999999999</v>
      </c>
      <c r="W2092" t="s">
        <v>1</v>
      </c>
    </row>
    <row r="2093" spans="1:23">
      <c r="A2093" t="s">
        <v>8500</v>
      </c>
      <c r="B2093" t="str">
        <f t="shared" si="129"/>
        <v>Abril</v>
      </c>
      <c r="C2093" s="20" t="s">
        <v>8507</v>
      </c>
      <c r="D2093" t="s">
        <v>1</v>
      </c>
      <c r="E2093" t="s">
        <v>0</v>
      </c>
      <c r="F2093" t="str">
        <f t="shared" si="130"/>
        <v>CCF</v>
      </c>
      <c r="G2093" t="s">
        <v>8149</v>
      </c>
      <c r="H2093" t="s">
        <v>8150</v>
      </c>
      <c r="I2093">
        <v>1562</v>
      </c>
      <c r="J2093">
        <v>1562</v>
      </c>
      <c r="K2093" t="s">
        <v>95</v>
      </c>
      <c r="L2093" t="str">
        <f t="shared" si="131"/>
        <v>NIT</v>
      </c>
      <c r="M2093" t="str">
        <f t="shared" si="132"/>
        <v>06142212650014</v>
      </c>
      <c r="N2093" t="s">
        <v>96</v>
      </c>
      <c r="O2093">
        <v>0</v>
      </c>
      <c r="P2093">
        <v>0</v>
      </c>
      <c r="Q2093">
        <v>26.59</v>
      </c>
      <c r="R2093">
        <v>3.4567000000000001</v>
      </c>
      <c r="S2093">
        <v>0</v>
      </c>
      <c r="T2093">
        <v>0</v>
      </c>
      <c r="U2093">
        <v>30.046700000000001</v>
      </c>
      <c r="W2093" t="s">
        <v>1</v>
      </c>
    </row>
    <row r="2094" spans="1:23">
      <c r="A2094" t="s">
        <v>8500</v>
      </c>
      <c r="B2094" t="str">
        <f t="shared" si="129"/>
        <v>Abril</v>
      </c>
      <c r="C2094" s="20" t="s">
        <v>8507</v>
      </c>
      <c r="D2094" t="s">
        <v>1</v>
      </c>
      <c r="E2094" t="s">
        <v>0</v>
      </c>
      <c r="F2094" t="str">
        <f t="shared" si="130"/>
        <v>CCF</v>
      </c>
      <c r="G2094" t="s">
        <v>8149</v>
      </c>
      <c r="H2094" t="s">
        <v>8150</v>
      </c>
      <c r="I2094">
        <v>1563</v>
      </c>
      <c r="J2094">
        <v>1563</v>
      </c>
      <c r="K2094" t="s">
        <v>95</v>
      </c>
      <c r="L2094" t="str">
        <f t="shared" si="131"/>
        <v>NIT</v>
      </c>
      <c r="M2094" t="str">
        <f t="shared" si="132"/>
        <v>06142212650014</v>
      </c>
      <c r="N2094" t="s">
        <v>96</v>
      </c>
      <c r="O2094">
        <v>0</v>
      </c>
      <c r="P2094">
        <v>0</v>
      </c>
      <c r="Q2094">
        <v>8.36</v>
      </c>
      <c r="R2094">
        <v>1.0868</v>
      </c>
      <c r="S2094">
        <v>0</v>
      </c>
      <c r="T2094">
        <v>0</v>
      </c>
      <c r="U2094">
        <v>9.4467999999999996</v>
      </c>
      <c r="W2094" t="s">
        <v>1</v>
      </c>
    </row>
    <row r="2095" spans="1:23">
      <c r="A2095" t="s">
        <v>8500</v>
      </c>
      <c r="B2095" t="str">
        <f t="shared" si="129"/>
        <v>Abril</v>
      </c>
      <c r="C2095" s="20" t="s">
        <v>8507</v>
      </c>
      <c r="D2095" t="s">
        <v>1</v>
      </c>
      <c r="E2095" t="s">
        <v>0</v>
      </c>
      <c r="F2095" t="str">
        <f t="shared" si="130"/>
        <v>CCF</v>
      </c>
      <c r="G2095" t="s">
        <v>8149</v>
      </c>
      <c r="H2095" t="s">
        <v>8150</v>
      </c>
      <c r="I2095">
        <v>1564</v>
      </c>
      <c r="J2095">
        <v>1564</v>
      </c>
      <c r="K2095" t="s">
        <v>95</v>
      </c>
      <c r="L2095" t="str">
        <f t="shared" si="131"/>
        <v>NIT</v>
      </c>
      <c r="M2095" t="str">
        <f t="shared" si="132"/>
        <v>06142212650014</v>
      </c>
      <c r="N2095" t="s">
        <v>96</v>
      </c>
      <c r="O2095">
        <v>0</v>
      </c>
      <c r="P2095">
        <v>0</v>
      </c>
      <c r="Q2095">
        <v>12.54</v>
      </c>
      <c r="R2095">
        <v>1.6301999999999999</v>
      </c>
      <c r="S2095">
        <v>0</v>
      </c>
      <c r="T2095">
        <v>0</v>
      </c>
      <c r="U2095">
        <v>14.170199999999999</v>
      </c>
      <c r="W2095" t="s">
        <v>1</v>
      </c>
    </row>
    <row r="2096" spans="1:23">
      <c r="A2096" t="s">
        <v>8500</v>
      </c>
      <c r="B2096" t="str">
        <f t="shared" si="129"/>
        <v>Abril</v>
      </c>
      <c r="C2096" s="20" t="s">
        <v>8507</v>
      </c>
      <c r="D2096" t="s">
        <v>1</v>
      </c>
      <c r="E2096" t="s">
        <v>0</v>
      </c>
      <c r="F2096" t="str">
        <f t="shared" si="130"/>
        <v>CCF</v>
      </c>
      <c r="G2096" t="s">
        <v>8149</v>
      </c>
      <c r="H2096" t="s">
        <v>8150</v>
      </c>
      <c r="I2096">
        <v>1565</v>
      </c>
      <c r="J2096">
        <v>1565</v>
      </c>
      <c r="K2096" t="s">
        <v>95</v>
      </c>
      <c r="L2096" t="str">
        <f t="shared" si="131"/>
        <v>NIT</v>
      </c>
      <c r="M2096" t="str">
        <f t="shared" si="132"/>
        <v>06142212650014</v>
      </c>
      <c r="N2096" t="s">
        <v>96</v>
      </c>
      <c r="O2096">
        <v>0</v>
      </c>
      <c r="P2096">
        <v>0</v>
      </c>
      <c r="Q2096">
        <v>14.75</v>
      </c>
      <c r="R2096">
        <v>1.9175</v>
      </c>
      <c r="S2096">
        <v>0</v>
      </c>
      <c r="T2096">
        <v>0</v>
      </c>
      <c r="U2096">
        <v>16.6675</v>
      </c>
      <c r="W2096" t="s">
        <v>1</v>
      </c>
    </row>
    <row r="2097" spans="1:23">
      <c r="A2097" t="s">
        <v>8500</v>
      </c>
      <c r="B2097" t="str">
        <f t="shared" si="129"/>
        <v>Abril</v>
      </c>
      <c r="C2097" s="20" t="s">
        <v>8507</v>
      </c>
      <c r="D2097" t="s">
        <v>1</v>
      </c>
      <c r="E2097" t="s">
        <v>0</v>
      </c>
      <c r="F2097" t="str">
        <f t="shared" si="130"/>
        <v>CCF</v>
      </c>
      <c r="G2097" t="s">
        <v>8149</v>
      </c>
      <c r="H2097" t="s">
        <v>8150</v>
      </c>
      <c r="I2097">
        <v>1566</v>
      </c>
      <c r="J2097">
        <v>1566</v>
      </c>
      <c r="K2097" t="s">
        <v>81</v>
      </c>
      <c r="L2097" t="str">
        <f t="shared" si="131"/>
        <v>NIT</v>
      </c>
      <c r="M2097" t="str">
        <f t="shared" si="132"/>
        <v>06142709121066</v>
      </c>
      <c r="N2097" t="s">
        <v>82</v>
      </c>
      <c r="O2097">
        <v>0</v>
      </c>
      <c r="P2097">
        <v>0</v>
      </c>
      <c r="Q2097">
        <v>51747.78</v>
      </c>
      <c r="R2097">
        <v>6727.2114000000001</v>
      </c>
      <c r="S2097">
        <v>0</v>
      </c>
      <c r="T2097">
        <v>0</v>
      </c>
      <c r="U2097">
        <v>58474.991399999999</v>
      </c>
      <c r="W2097" t="s">
        <v>1</v>
      </c>
    </row>
    <row r="2098" spans="1:23">
      <c r="A2098" t="s">
        <v>8500</v>
      </c>
      <c r="B2098" t="str">
        <f t="shared" si="129"/>
        <v>Abril</v>
      </c>
      <c r="C2098" s="20" t="s">
        <v>8507</v>
      </c>
      <c r="D2098" t="s">
        <v>1</v>
      </c>
      <c r="E2098" t="s">
        <v>0</v>
      </c>
      <c r="F2098" t="str">
        <f t="shared" si="130"/>
        <v>CCF</v>
      </c>
      <c r="G2098" t="s">
        <v>8149</v>
      </c>
      <c r="H2098" t="s">
        <v>8150</v>
      </c>
      <c r="I2098">
        <v>1567</v>
      </c>
      <c r="J2098">
        <v>1567</v>
      </c>
      <c r="K2098" t="s">
        <v>95</v>
      </c>
      <c r="L2098" t="str">
        <f t="shared" si="131"/>
        <v>NIT</v>
      </c>
      <c r="M2098" t="str">
        <f t="shared" si="132"/>
        <v>06142212650014</v>
      </c>
      <c r="N2098" t="s">
        <v>96</v>
      </c>
      <c r="O2098">
        <v>0</v>
      </c>
      <c r="P2098">
        <v>0</v>
      </c>
      <c r="Q2098">
        <v>21.2</v>
      </c>
      <c r="R2098">
        <v>2.7559999999999998</v>
      </c>
      <c r="S2098">
        <v>0</v>
      </c>
      <c r="T2098">
        <v>0</v>
      </c>
      <c r="U2098">
        <v>23.956</v>
      </c>
      <c r="W2098" t="s">
        <v>1</v>
      </c>
    </row>
    <row r="2099" spans="1:23">
      <c r="A2099" t="s">
        <v>8500</v>
      </c>
      <c r="B2099" t="str">
        <f t="shared" si="129"/>
        <v>Abril</v>
      </c>
      <c r="C2099" s="20" t="s">
        <v>8507</v>
      </c>
      <c r="D2099" t="s">
        <v>1</v>
      </c>
      <c r="E2099" t="s">
        <v>0</v>
      </c>
      <c r="F2099" t="str">
        <f t="shared" si="130"/>
        <v>CCF</v>
      </c>
      <c r="G2099" t="s">
        <v>8149</v>
      </c>
      <c r="H2099" t="s">
        <v>8150</v>
      </c>
      <c r="I2099">
        <v>1568</v>
      </c>
      <c r="J2099">
        <v>1568</v>
      </c>
      <c r="K2099" t="s">
        <v>95</v>
      </c>
      <c r="L2099" t="str">
        <f t="shared" si="131"/>
        <v>NIT</v>
      </c>
      <c r="M2099" t="str">
        <f t="shared" si="132"/>
        <v>06142212650014</v>
      </c>
      <c r="N2099" t="s">
        <v>96</v>
      </c>
      <c r="O2099">
        <v>0</v>
      </c>
      <c r="P2099">
        <v>0</v>
      </c>
      <c r="Q2099">
        <v>5.3</v>
      </c>
      <c r="R2099">
        <v>0.68899999999999995</v>
      </c>
      <c r="S2099">
        <v>0</v>
      </c>
      <c r="T2099">
        <v>0</v>
      </c>
      <c r="U2099">
        <v>5.9889999999999999</v>
      </c>
      <c r="W2099" t="s">
        <v>1</v>
      </c>
    </row>
    <row r="2100" spans="1:23">
      <c r="A2100" t="s">
        <v>8500</v>
      </c>
      <c r="B2100" t="str">
        <f t="shared" si="129"/>
        <v>Abril</v>
      </c>
      <c r="C2100" s="20" t="s">
        <v>8507</v>
      </c>
      <c r="D2100" t="s">
        <v>1</v>
      </c>
      <c r="E2100" t="s">
        <v>0</v>
      </c>
      <c r="F2100" t="str">
        <f t="shared" si="130"/>
        <v>CCF</v>
      </c>
      <c r="G2100" t="s">
        <v>8149</v>
      </c>
      <c r="H2100" t="s">
        <v>8150</v>
      </c>
      <c r="I2100">
        <v>1569</v>
      </c>
      <c r="J2100">
        <v>1569</v>
      </c>
      <c r="K2100" t="s">
        <v>95</v>
      </c>
      <c r="L2100" t="str">
        <f t="shared" si="131"/>
        <v>NIT</v>
      </c>
      <c r="M2100" t="str">
        <f t="shared" si="132"/>
        <v>06142212650014</v>
      </c>
      <c r="N2100" t="s">
        <v>96</v>
      </c>
      <c r="O2100">
        <v>0</v>
      </c>
      <c r="P2100">
        <v>0</v>
      </c>
      <c r="Q2100">
        <v>8.3000000000000007</v>
      </c>
      <c r="R2100">
        <v>1.08</v>
      </c>
      <c r="S2100">
        <v>0</v>
      </c>
      <c r="T2100">
        <v>0</v>
      </c>
      <c r="U2100">
        <v>9.3800000000000008</v>
      </c>
      <c r="W2100" t="s">
        <v>1</v>
      </c>
    </row>
    <row r="2101" spans="1:23">
      <c r="A2101" t="s">
        <v>8500</v>
      </c>
      <c r="B2101" t="str">
        <f t="shared" si="129"/>
        <v>Abril</v>
      </c>
      <c r="C2101" s="20" t="s">
        <v>8507</v>
      </c>
      <c r="D2101" t="s">
        <v>1</v>
      </c>
      <c r="E2101" t="s">
        <v>0</v>
      </c>
      <c r="F2101" t="str">
        <f t="shared" si="130"/>
        <v>CCF</v>
      </c>
      <c r="G2101" t="s">
        <v>8149</v>
      </c>
      <c r="H2101" t="s">
        <v>8150</v>
      </c>
      <c r="I2101">
        <v>1570</v>
      </c>
      <c r="J2101">
        <v>1570</v>
      </c>
      <c r="K2101" t="s">
        <v>95</v>
      </c>
      <c r="L2101" t="str">
        <f t="shared" si="131"/>
        <v>NIT</v>
      </c>
      <c r="M2101" t="str">
        <f t="shared" si="132"/>
        <v>06142212650014</v>
      </c>
      <c r="N2101" t="s">
        <v>96</v>
      </c>
      <c r="O2101">
        <v>0</v>
      </c>
      <c r="P2101">
        <v>0</v>
      </c>
      <c r="Q2101">
        <v>4.1500000000000004</v>
      </c>
      <c r="R2101">
        <v>0.53950000000000009</v>
      </c>
      <c r="S2101">
        <v>0</v>
      </c>
      <c r="T2101">
        <v>0</v>
      </c>
      <c r="U2101">
        <v>4.6895000000000007</v>
      </c>
      <c r="W2101" t="s">
        <v>1</v>
      </c>
    </row>
    <row r="2102" spans="1:23">
      <c r="A2102" t="s">
        <v>8500</v>
      </c>
      <c r="B2102" t="str">
        <f t="shared" si="129"/>
        <v>Abril</v>
      </c>
      <c r="C2102" s="20" t="s">
        <v>8507</v>
      </c>
      <c r="D2102" t="s">
        <v>1</v>
      </c>
      <c r="E2102" t="s">
        <v>0</v>
      </c>
      <c r="F2102" t="str">
        <f t="shared" si="130"/>
        <v>CCF</v>
      </c>
      <c r="G2102" t="s">
        <v>8149</v>
      </c>
      <c r="H2102" t="s">
        <v>8150</v>
      </c>
      <c r="I2102">
        <v>1571</v>
      </c>
      <c r="J2102">
        <v>1571</v>
      </c>
      <c r="K2102" t="s">
        <v>95</v>
      </c>
      <c r="L2102" t="str">
        <f t="shared" si="131"/>
        <v>NIT</v>
      </c>
      <c r="M2102" t="str">
        <f t="shared" si="132"/>
        <v>06142212650014</v>
      </c>
      <c r="N2102" t="s">
        <v>96</v>
      </c>
      <c r="O2102">
        <v>0</v>
      </c>
      <c r="P2102">
        <v>0</v>
      </c>
      <c r="Q2102">
        <v>5.3</v>
      </c>
      <c r="R2102">
        <v>0.68899999999999995</v>
      </c>
      <c r="S2102">
        <v>0</v>
      </c>
      <c r="T2102">
        <v>0</v>
      </c>
      <c r="U2102">
        <v>5.9889999999999999</v>
      </c>
      <c r="W2102" t="s">
        <v>1</v>
      </c>
    </row>
    <row r="2103" spans="1:23">
      <c r="A2103" t="s">
        <v>8500</v>
      </c>
      <c r="B2103" t="str">
        <f t="shared" si="129"/>
        <v>Abril</v>
      </c>
      <c r="C2103" s="20" t="s">
        <v>8507</v>
      </c>
      <c r="D2103" t="s">
        <v>1</v>
      </c>
      <c r="E2103" t="s">
        <v>0</v>
      </c>
      <c r="F2103" t="str">
        <f t="shared" si="130"/>
        <v>CCF</v>
      </c>
      <c r="G2103" t="s">
        <v>8149</v>
      </c>
      <c r="H2103" t="s">
        <v>8150</v>
      </c>
      <c r="I2103">
        <v>1572</v>
      </c>
      <c r="J2103">
        <v>1572</v>
      </c>
      <c r="K2103" t="s">
        <v>95</v>
      </c>
      <c r="L2103" t="str">
        <f t="shared" si="131"/>
        <v>NIT</v>
      </c>
      <c r="M2103" t="str">
        <f t="shared" si="132"/>
        <v>06142212650014</v>
      </c>
      <c r="N2103" t="s">
        <v>96</v>
      </c>
      <c r="O2103">
        <v>0</v>
      </c>
      <c r="P2103">
        <v>0</v>
      </c>
      <c r="Q2103">
        <v>8.36</v>
      </c>
      <c r="R2103">
        <v>1.0868</v>
      </c>
      <c r="S2103">
        <v>0</v>
      </c>
      <c r="T2103">
        <v>0</v>
      </c>
      <c r="U2103">
        <v>9.4467999999999996</v>
      </c>
      <c r="W2103" t="s">
        <v>1</v>
      </c>
    </row>
    <row r="2104" spans="1:23">
      <c r="A2104" t="s">
        <v>8500</v>
      </c>
      <c r="B2104" t="str">
        <f t="shared" si="129"/>
        <v>Abril</v>
      </c>
      <c r="C2104" s="20" t="s">
        <v>8507</v>
      </c>
      <c r="D2104" t="s">
        <v>1</v>
      </c>
      <c r="E2104" t="s">
        <v>0</v>
      </c>
      <c r="F2104" t="str">
        <f t="shared" si="130"/>
        <v>CCF</v>
      </c>
      <c r="G2104" t="s">
        <v>8149</v>
      </c>
      <c r="H2104" t="s">
        <v>8150</v>
      </c>
      <c r="I2104">
        <v>1573</v>
      </c>
      <c r="J2104">
        <v>1573</v>
      </c>
      <c r="K2104" t="s">
        <v>95</v>
      </c>
      <c r="L2104" t="str">
        <f t="shared" si="131"/>
        <v>NIT</v>
      </c>
      <c r="M2104" t="str">
        <f t="shared" si="132"/>
        <v>06142212650014</v>
      </c>
      <c r="N2104" t="s">
        <v>96</v>
      </c>
      <c r="O2104">
        <v>0</v>
      </c>
      <c r="P2104">
        <v>0</v>
      </c>
      <c r="Q2104">
        <v>29.56</v>
      </c>
      <c r="R2104">
        <v>3.8428</v>
      </c>
      <c r="S2104">
        <v>0</v>
      </c>
      <c r="T2104">
        <v>0</v>
      </c>
      <c r="U2104">
        <v>33.402799999999999</v>
      </c>
      <c r="W2104" t="s">
        <v>1</v>
      </c>
    </row>
    <row r="2105" spans="1:23">
      <c r="A2105" t="s">
        <v>8500</v>
      </c>
      <c r="B2105" t="str">
        <f t="shared" si="129"/>
        <v>Abril</v>
      </c>
      <c r="C2105" s="20" t="s">
        <v>8507</v>
      </c>
      <c r="D2105" t="s">
        <v>1</v>
      </c>
      <c r="E2105" t="s">
        <v>0</v>
      </c>
      <c r="F2105" t="str">
        <f t="shared" si="130"/>
        <v>CCF</v>
      </c>
      <c r="G2105" t="s">
        <v>8149</v>
      </c>
      <c r="H2105" t="s">
        <v>8150</v>
      </c>
      <c r="I2105">
        <v>1574</v>
      </c>
      <c r="J2105">
        <v>1574</v>
      </c>
      <c r="K2105" t="s">
        <v>95</v>
      </c>
      <c r="L2105" t="str">
        <f t="shared" si="131"/>
        <v>NIT</v>
      </c>
      <c r="M2105" t="str">
        <f t="shared" si="132"/>
        <v>06142212650014</v>
      </c>
      <c r="N2105" t="s">
        <v>96</v>
      </c>
      <c r="O2105">
        <v>0</v>
      </c>
      <c r="P2105">
        <v>0</v>
      </c>
      <c r="Q2105">
        <v>34.78</v>
      </c>
      <c r="R2105">
        <v>4.5213999999999999</v>
      </c>
      <c r="S2105">
        <v>0</v>
      </c>
      <c r="T2105">
        <v>0</v>
      </c>
      <c r="U2105">
        <v>39.301400000000001</v>
      </c>
      <c r="W2105" t="s">
        <v>1</v>
      </c>
    </row>
    <row r="2106" spans="1:23">
      <c r="A2106" t="s">
        <v>8500</v>
      </c>
      <c r="B2106" t="str">
        <f t="shared" si="129"/>
        <v>Abril</v>
      </c>
      <c r="C2106" s="20" t="s">
        <v>8507</v>
      </c>
      <c r="D2106" t="s">
        <v>1</v>
      </c>
      <c r="E2106" t="s">
        <v>0</v>
      </c>
      <c r="F2106" t="str">
        <f t="shared" si="130"/>
        <v>CCF</v>
      </c>
      <c r="G2106" t="s">
        <v>8149</v>
      </c>
      <c r="H2106" t="s">
        <v>8150</v>
      </c>
      <c r="I2106">
        <v>1575</v>
      </c>
      <c r="J2106">
        <v>1575</v>
      </c>
      <c r="K2106" t="s">
        <v>95</v>
      </c>
      <c r="L2106" t="str">
        <f t="shared" si="131"/>
        <v>NIT</v>
      </c>
      <c r="M2106" t="str">
        <f t="shared" si="132"/>
        <v>06142212650014</v>
      </c>
      <c r="N2106" t="s">
        <v>96</v>
      </c>
      <c r="O2106">
        <v>0</v>
      </c>
      <c r="P2106">
        <v>0</v>
      </c>
      <c r="Q2106">
        <v>13.27</v>
      </c>
      <c r="R2106">
        <v>1.7251000000000001</v>
      </c>
      <c r="S2106">
        <v>0</v>
      </c>
      <c r="T2106">
        <v>0</v>
      </c>
      <c r="U2106">
        <v>14.995099999999999</v>
      </c>
      <c r="W2106" t="s">
        <v>1</v>
      </c>
    </row>
    <row r="2107" spans="1:23">
      <c r="A2107" t="s">
        <v>8500</v>
      </c>
      <c r="B2107" t="str">
        <f t="shared" si="129"/>
        <v>Abril</v>
      </c>
      <c r="C2107" s="20" t="s">
        <v>8507</v>
      </c>
      <c r="D2107" t="s">
        <v>1</v>
      </c>
      <c r="E2107" t="s">
        <v>0</v>
      </c>
      <c r="F2107" t="str">
        <f t="shared" si="130"/>
        <v>CCF</v>
      </c>
      <c r="G2107" t="s">
        <v>8149</v>
      </c>
      <c r="H2107" t="s">
        <v>8150</v>
      </c>
      <c r="I2107">
        <v>1576</v>
      </c>
      <c r="J2107">
        <v>1576</v>
      </c>
      <c r="K2107" t="s">
        <v>95</v>
      </c>
      <c r="L2107" t="str">
        <f t="shared" si="131"/>
        <v>NIT</v>
      </c>
      <c r="M2107" t="str">
        <f t="shared" si="132"/>
        <v>06142212650014</v>
      </c>
      <c r="N2107" t="s">
        <v>96</v>
      </c>
      <c r="O2107">
        <v>0</v>
      </c>
      <c r="P2107">
        <v>0</v>
      </c>
      <c r="Q2107">
        <v>45.53</v>
      </c>
      <c r="R2107">
        <v>5.9189000000000007</v>
      </c>
      <c r="S2107">
        <v>0</v>
      </c>
      <c r="T2107">
        <v>0</v>
      </c>
      <c r="U2107">
        <v>51.448900000000002</v>
      </c>
      <c r="W2107" t="s">
        <v>1</v>
      </c>
    </row>
    <row r="2108" spans="1:23">
      <c r="A2108" t="s">
        <v>8500</v>
      </c>
      <c r="B2108" t="str">
        <f t="shared" si="129"/>
        <v>Abril</v>
      </c>
      <c r="C2108" s="20" t="s">
        <v>8507</v>
      </c>
      <c r="D2108" t="s">
        <v>1</v>
      </c>
      <c r="E2108" t="s">
        <v>0</v>
      </c>
      <c r="F2108" t="str">
        <f t="shared" si="130"/>
        <v>CCF</v>
      </c>
      <c r="G2108" t="s">
        <v>8149</v>
      </c>
      <c r="H2108" t="s">
        <v>8150</v>
      </c>
      <c r="I2108">
        <v>1577</v>
      </c>
      <c r="J2108">
        <v>1577</v>
      </c>
      <c r="K2108" t="s">
        <v>95</v>
      </c>
      <c r="L2108" t="str">
        <f t="shared" si="131"/>
        <v>NIT</v>
      </c>
      <c r="M2108" t="str">
        <f t="shared" si="132"/>
        <v>06142212650014</v>
      </c>
      <c r="N2108" t="s">
        <v>96</v>
      </c>
      <c r="O2108">
        <v>0</v>
      </c>
      <c r="P2108">
        <v>0</v>
      </c>
      <c r="Q2108">
        <v>21.2</v>
      </c>
      <c r="R2108">
        <v>2.7559999999999998</v>
      </c>
      <c r="S2108">
        <v>0</v>
      </c>
      <c r="T2108">
        <v>0</v>
      </c>
      <c r="U2108">
        <v>23.956</v>
      </c>
      <c r="W2108" t="s">
        <v>1</v>
      </c>
    </row>
    <row r="2109" spans="1:23">
      <c r="A2109" t="s">
        <v>8500</v>
      </c>
      <c r="B2109" t="str">
        <f t="shared" ref="B2109:B2172" si="133">SUBSTITUTE(A2109,"BRIL","bril")</f>
        <v>Abril</v>
      </c>
      <c r="C2109" s="20" t="s">
        <v>8507</v>
      </c>
      <c r="D2109" t="s">
        <v>1</v>
      </c>
      <c r="E2109" t="s">
        <v>0</v>
      </c>
      <c r="F2109" t="str">
        <f t="shared" si="130"/>
        <v>CCF</v>
      </c>
      <c r="G2109" t="s">
        <v>8149</v>
      </c>
      <c r="H2109" t="s">
        <v>8150</v>
      </c>
      <c r="I2109">
        <v>1578</v>
      </c>
      <c r="J2109">
        <v>1578</v>
      </c>
      <c r="K2109" t="s">
        <v>95</v>
      </c>
      <c r="L2109" t="str">
        <f t="shared" si="131"/>
        <v>NIT</v>
      </c>
      <c r="M2109" t="str">
        <f t="shared" si="132"/>
        <v>06142212650014</v>
      </c>
      <c r="N2109" t="s">
        <v>96</v>
      </c>
      <c r="O2109">
        <v>0</v>
      </c>
      <c r="P2109">
        <v>0</v>
      </c>
      <c r="Q2109">
        <v>29.49</v>
      </c>
      <c r="R2109">
        <v>3.8336999999999999</v>
      </c>
      <c r="S2109">
        <v>0</v>
      </c>
      <c r="T2109">
        <v>0</v>
      </c>
      <c r="U2109">
        <v>33.323699999999995</v>
      </c>
      <c r="W2109" t="s">
        <v>1</v>
      </c>
    </row>
    <row r="2110" spans="1:23">
      <c r="A2110" t="s">
        <v>8500</v>
      </c>
      <c r="B2110" t="str">
        <f t="shared" si="133"/>
        <v>Abril</v>
      </c>
      <c r="C2110" s="20" t="s">
        <v>8507</v>
      </c>
      <c r="D2110" t="s">
        <v>1</v>
      </c>
      <c r="E2110" t="s">
        <v>0</v>
      </c>
      <c r="F2110" t="str">
        <f t="shared" si="130"/>
        <v>CCF</v>
      </c>
      <c r="G2110" t="s">
        <v>8149</v>
      </c>
      <c r="H2110" t="s">
        <v>8150</v>
      </c>
      <c r="I2110">
        <v>1579</v>
      </c>
      <c r="J2110">
        <v>1579</v>
      </c>
      <c r="K2110" t="s">
        <v>95</v>
      </c>
      <c r="L2110" t="str">
        <f t="shared" si="131"/>
        <v>NIT</v>
      </c>
      <c r="M2110" t="str">
        <f t="shared" si="132"/>
        <v>06142212650014</v>
      </c>
      <c r="N2110" t="s">
        <v>96</v>
      </c>
      <c r="O2110">
        <v>0</v>
      </c>
      <c r="P2110">
        <v>0</v>
      </c>
      <c r="Q2110">
        <v>4.1500000000000004</v>
      </c>
      <c r="R2110">
        <v>0.53950000000000009</v>
      </c>
      <c r="S2110">
        <v>0</v>
      </c>
      <c r="T2110">
        <v>0</v>
      </c>
      <c r="U2110">
        <v>4.6895000000000007</v>
      </c>
      <c r="W2110" t="s">
        <v>1</v>
      </c>
    </row>
    <row r="2111" spans="1:23">
      <c r="A2111" t="s">
        <v>8500</v>
      </c>
      <c r="B2111" t="str">
        <f t="shared" si="133"/>
        <v>Abril</v>
      </c>
      <c r="C2111" s="20" t="s">
        <v>8507</v>
      </c>
      <c r="D2111" t="s">
        <v>1</v>
      </c>
      <c r="E2111" t="s">
        <v>0</v>
      </c>
      <c r="F2111" t="str">
        <f t="shared" si="130"/>
        <v>CCF</v>
      </c>
      <c r="G2111" t="s">
        <v>8149</v>
      </c>
      <c r="H2111" t="s">
        <v>8150</v>
      </c>
      <c r="I2111">
        <v>1580</v>
      </c>
      <c r="J2111">
        <v>1580</v>
      </c>
      <c r="K2111" t="s">
        <v>95</v>
      </c>
      <c r="L2111" t="str">
        <f t="shared" si="131"/>
        <v>NIT</v>
      </c>
      <c r="M2111" t="str">
        <f t="shared" si="132"/>
        <v>06142212650014</v>
      </c>
      <c r="N2111" t="s">
        <v>96</v>
      </c>
      <c r="O2111">
        <v>0</v>
      </c>
      <c r="P2111">
        <v>0</v>
      </c>
      <c r="Q2111">
        <v>19.45</v>
      </c>
      <c r="R2111">
        <v>2.5285000000000002</v>
      </c>
      <c r="S2111">
        <v>0</v>
      </c>
      <c r="T2111">
        <v>0</v>
      </c>
      <c r="U2111">
        <v>21.9785</v>
      </c>
      <c r="W2111" t="s">
        <v>1</v>
      </c>
    </row>
    <row r="2112" spans="1:23">
      <c r="A2112" t="s">
        <v>8500</v>
      </c>
      <c r="B2112" t="str">
        <f t="shared" si="133"/>
        <v>Abril</v>
      </c>
      <c r="C2112" s="20" t="s">
        <v>8507</v>
      </c>
      <c r="D2112" t="s">
        <v>1</v>
      </c>
      <c r="E2112" t="s">
        <v>0</v>
      </c>
      <c r="F2112" t="str">
        <f t="shared" si="130"/>
        <v>CCF</v>
      </c>
      <c r="G2112" t="s">
        <v>8149</v>
      </c>
      <c r="H2112" t="s">
        <v>8150</v>
      </c>
      <c r="I2112">
        <v>1581</v>
      </c>
      <c r="J2112">
        <v>1581</v>
      </c>
      <c r="K2112" t="s">
        <v>95</v>
      </c>
      <c r="L2112" t="str">
        <f t="shared" si="131"/>
        <v>NIT</v>
      </c>
      <c r="M2112" t="str">
        <f t="shared" si="132"/>
        <v>06142212650014</v>
      </c>
      <c r="N2112" t="s">
        <v>96</v>
      </c>
      <c r="O2112">
        <v>0</v>
      </c>
      <c r="P2112">
        <v>0</v>
      </c>
      <c r="Q2112">
        <v>5.3</v>
      </c>
      <c r="R2112">
        <v>0.68899999999999995</v>
      </c>
      <c r="S2112">
        <v>0</v>
      </c>
      <c r="T2112">
        <v>0</v>
      </c>
      <c r="U2112">
        <v>5.9889999999999999</v>
      </c>
      <c r="W2112" t="s">
        <v>1</v>
      </c>
    </row>
    <row r="2113" spans="1:23">
      <c r="A2113" t="s">
        <v>8500</v>
      </c>
      <c r="B2113" t="str">
        <f t="shared" si="133"/>
        <v>Abril</v>
      </c>
      <c r="C2113" s="20" t="s">
        <v>8507</v>
      </c>
      <c r="D2113" t="s">
        <v>1</v>
      </c>
      <c r="E2113" t="s">
        <v>0</v>
      </c>
      <c r="F2113" t="str">
        <f t="shared" si="130"/>
        <v>CCF</v>
      </c>
      <c r="G2113" t="s">
        <v>8149</v>
      </c>
      <c r="H2113" t="s">
        <v>8150</v>
      </c>
      <c r="I2113">
        <v>1582</v>
      </c>
      <c r="J2113">
        <v>1582</v>
      </c>
      <c r="K2113" t="s">
        <v>95</v>
      </c>
      <c r="L2113" t="str">
        <f t="shared" si="131"/>
        <v>NIT</v>
      </c>
      <c r="M2113" t="str">
        <f t="shared" si="132"/>
        <v>06142212650014</v>
      </c>
      <c r="N2113" t="s">
        <v>96</v>
      </c>
      <c r="O2113">
        <v>0</v>
      </c>
      <c r="P2113">
        <v>0</v>
      </c>
      <c r="Q2113">
        <v>5.3</v>
      </c>
      <c r="R2113">
        <v>0.68899999999999995</v>
      </c>
      <c r="S2113">
        <v>0</v>
      </c>
      <c r="T2113">
        <v>0</v>
      </c>
      <c r="U2113">
        <v>5.9889999999999999</v>
      </c>
      <c r="W2113" t="s">
        <v>1</v>
      </c>
    </row>
    <row r="2114" spans="1:23">
      <c r="A2114" t="s">
        <v>8500</v>
      </c>
      <c r="B2114" t="str">
        <f t="shared" si="133"/>
        <v>Abril</v>
      </c>
      <c r="C2114" s="20" t="s">
        <v>8507</v>
      </c>
      <c r="D2114" t="s">
        <v>1</v>
      </c>
      <c r="E2114" t="s">
        <v>0</v>
      </c>
      <c r="F2114" t="str">
        <f t="shared" si="130"/>
        <v>CCF</v>
      </c>
      <c r="G2114" t="s">
        <v>8149</v>
      </c>
      <c r="H2114" t="s">
        <v>8150</v>
      </c>
      <c r="I2114">
        <v>1583</v>
      </c>
      <c r="J2114">
        <v>1583</v>
      </c>
      <c r="K2114" t="s">
        <v>95</v>
      </c>
      <c r="L2114" t="str">
        <f t="shared" si="131"/>
        <v>NIT</v>
      </c>
      <c r="M2114" t="str">
        <f t="shared" si="132"/>
        <v>06142212650014</v>
      </c>
      <c r="N2114" t="s">
        <v>96</v>
      </c>
      <c r="O2114">
        <v>0</v>
      </c>
      <c r="P2114">
        <v>0</v>
      </c>
      <c r="Q2114">
        <v>17.809999999999999</v>
      </c>
      <c r="R2114">
        <v>2.3152999999999997</v>
      </c>
      <c r="S2114">
        <v>0</v>
      </c>
      <c r="T2114">
        <v>0</v>
      </c>
      <c r="U2114">
        <v>20.125299999999999</v>
      </c>
      <c r="W2114" t="s">
        <v>1</v>
      </c>
    </row>
    <row r="2115" spans="1:23">
      <c r="A2115" t="s">
        <v>8500</v>
      </c>
      <c r="B2115" t="str">
        <f t="shared" si="133"/>
        <v>Abril</v>
      </c>
      <c r="C2115" s="20" t="s">
        <v>8507</v>
      </c>
      <c r="D2115" t="s">
        <v>1</v>
      </c>
      <c r="E2115" t="s">
        <v>0</v>
      </c>
      <c r="F2115" t="str">
        <f t="shared" ref="F2115:F2178" si="134">IF(E2115="05","Nota de crédito","CCF")</f>
        <v>CCF</v>
      </c>
      <c r="G2115" t="s">
        <v>8149</v>
      </c>
      <c r="H2115" t="s">
        <v>8150</v>
      </c>
      <c r="I2115">
        <v>1584</v>
      </c>
      <c r="J2115">
        <v>1584</v>
      </c>
      <c r="K2115" t="s">
        <v>95</v>
      </c>
      <c r="L2115" t="str">
        <f t="shared" ref="L2115:L2178" si="135">IF(K2115=0,"DUI","NIT")</f>
        <v>NIT</v>
      </c>
      <c r="M2115" t="str">
        <f t="shared" ref="M2115:M2178" si="136">IF(K2115=0,V2115,K2115)</f>
        <v>06142212650014</v>
      </c>
      <c r="N2115" t="s">
        <v>96</v>
      </c>
      <c r="O2115">
        <v>0</v>
      </c>
      <c r="P2115">
        <v>0</v>
      </c>
      <c r="Q2115">
        <v>13.2</v>
      </c>
      <c r="R2115">
        <v>1.716</v>
      </c>
      <c r="S2115">
        <v>0</v>
      </c>
      <c r="T2115">
        <v>0</v>
      </c>
      <c r="U2115">
        <v>14.915999999999999</v>
      </c>
      <c r="W2115" t="s">
        <v>1</v>
      </c>
    </row>
    <row r="2116" spans="1:23">
      <c r="A2116" t="s">
        <v>8500</v>
      </c>
      <c r="B2116" t="str">
        <f t="shared" si="133"/>
        <v>Abril</v>
      </c>
      <c r="C2116" s="20" t="s">
        <v>8507</v>
      </c>
      <c r="D2116" t="s">
        <v>1</v>
      </c>
      <c r="E2116" t="s">
        <v>0</v>
      </c>
      <c r="F2116" t="str">
        <f t="shared" si="134"/>
        <v>CCF</v>
      </c>
      <c r="G2116" t="s">
        <v>8149</v>
      </c>
      <c r="H2116" t="s">
        <v>8150</v>
      </c>
      <c r="I2116">
        <v>1585</v>
      </c>
      <c r="J2116">
        <v>1585</v>
      </c>
      <c r="K2116" t="s">
        <v>95</v>
      </c>
      <c r="L2116" t="str">
        <f t="shared" si="135"/>
        <v>NIT</v>
      </c>
      <c r="M2116" t="str">
        <f t="shared" si="136"/>
        <v>06142212650014</v>
      </c>
      <c r="N2116" t="s">
        <v>96</v>
      </c>
      <c r="O2116">
        <v>0</v>
      </c>
      <c r="P2116">
        <v>0</v>
      </c>
      <c r="Q2116">
        <v>9.4499999999999993</v>
      </c>
      <c r="R2116">
        <v>1.2284999999999999</v>
      </c>
      <c r="S2116">
        <v>0</v>
      </c>
      <c r="T2116">
        <v>0</v>
      </c>
      <c r="U2116">
        <v>10.6785</v>
      </c>
      <c r="W2116" t="s">
        <v>1</v>
      </c>
    </row>
    <row r="2117" spans="1:23">
      <c r="A2117" t="s">
        <v>8500</v>
      </c>
      <c r="B2117" t="str">
        <f t="shared" si="133"/>
        <v>Abril</v>
      </c>
      <c r="C2117" s="20" t="s">
        <v>8507</v>
      </c>
      <c r="D2117" t="s">
        <v>1</v>
      </c>
      <c r="E2117" t="s">
        <v>0</v>
      </c>
      <c r="F2117" t="str">
        <f t="shared" si="134"/>
        <v>CCF</v>
      </c>
      <c r="G2117" t="s">
        <v>8149</v>
      </c>
      <c r="H2117" t="s">
        <v>8150</v>
      </c>
      <c r="I2117">
        <v>1586</v>
      </c>
      <c r="J2117">
        <v>1586</v>
      </c>
      <c r="K2117" t="s">
        <v>95</v>
      </c>
      <c r="L2117" t="str">
        <f t="shared" si="135"/>
        <v>NIT</v>
      </c>
      <c r="M2117" t="str">
        <f t="shared" si="136"/>
        <v>06142212650014</v>
      </c>
      <c r="N2117" t="s">
        <v>96</v>
      </c>
      <c r="O2117">
        <v>0</v>
      </c>
      <c r="P2117">
        <v>0</v>
      </c>
      <c r="Q2117">
        <v>4.1500000000000004</v>
      </c>
      <c r="R2117">
        <v>0.53950000000000009</v>
      </c>
      <c r="S2117">
        <v>0</v>
      </c>
      <c r="T2117">
        <v>0</v>
      </c>
      <c r="U2117">
        <v>4.6895000000000007</v>
      </c>
      <c r="W2117" t="s">
        <v>1</v>
      </c>
    </row>
    <row r="2118" spans="1:23">
      <c r="A2118" t="s">
        <v>8500</v>
      </c>
      <c r="B2118" t="str">
        <f t="shared" si="133"/>
        <v>Abril</v>
      </c>
      <c r="C2118" s="20" t="s">
        <v>8507</v>
      </c>
      <c r="D2118" t="s">
        <v>1</v>
      </c>
      <c r="E2118" t="s">
        <v>0</v>
      </c>
      <c r="F2118" t="str">
        <f t="shared" si="134"/>
        <v>CCF</v>
      </c>
      <c r="G2118" t="s">
        <v>8149</v>
      </c>
      <c r="H2118" t="s">
        <v>8150</v>
      </c>
      <c r="I2118">
        <v>1587</v>
      </c>
      <c r="J2118">
        <v>1587</v>
      </c>
      <c r="K2118" t="s">
        <v>95</v>
      </c>
      <c r="L2118" t="str">
        <f t="shared" si="135"/>
        <v>NIT</v>
      </c>
      <c r="M2118" t="str">
        <f t="shared" si="136"/>
        <v>06142212650014</v>
      </c>
      <c r="N2118" t="s">
        <v>96</v>
      </c>
      <c r="O2118">
        <v>0</v>
      </c>
      <c r="P2118">
        <v>0</v>
      </c>
      <c r="Q2118">
        <v>12.51</v>
      </c>
      <c r="R2118">
        <v>1.6263000000000001</v>
      </c>
      <c r="S2118">
        <v>0</v>
      </c>
      <c r="T2118">
        <v>0</v>
      </c>
      <c r="U2118">
        <v>14.1363</v>
      </c>
      <c r="W2118" t="s">
        <v>1</v>
      </c>
    </row>
    <row r="2119" spans="1:23">
      <c r="A2119" t="s">
        <v>8500</v>
      </c>
      <c r="B2119" t="str">
        <f t="shared" si="133"/>
        <v>Abril</v>
      </c>
      <c r="C2119" s="20" t="s">
        <v>8507</v>
      </c>
      <c r="D2119" t="s">
        <v>1</v>
      </c>
      <c r="E2119" t="s">
        <v>0</v>
      </c>
      <c r="F2119" t="str">
        <f t="shared" si="134"/>
        <v>CCF</v>
      </c>
      <c r="G2119" t="s">
        <v>8149</v>
      </c>
      <c r="H2119" t="s">
        <v>8150</v>
      </c>
      <c r="I2119">
        <v>1588</v>
      </c>
      <c r="J2119">
        <v>1588</v>
      </c>
      <c r="K2119" t="s">
        <v>95</v>
      </c>
      <c r="L2119" t="str">
        <f t="shared" si="135"/>
        <v>NIT</v>
      </c>
      <c r="M2119" t="str">
        <f t="shared" si="136"/>
        <v>06142212650014</v>
      </c>
      <c r="N2119" t="s">
        <v>96</v>
      </c>
      <c r="O2119">
        <v>0</v>
      </c>
      <c r="P2119">
        <v>0</v>
      </c>
      <c r="Q2119">
        <v>14.74</v>
      </c>
      <c r="R2119">
        <v>1.9162000000000001</v>
      </c>
      <c r="S2119">
        <v>0</v>
      </c>
      <c r="T2119">
        <v>0</v>
      </c>
      <c r="U2119">
        <v>16.656200000000002</v>
      </c>
      <c r="W2119" t="s">
        <v>1</v>
      </c>
    </row>
    <row r="2120" spans="1:23">
      <c r="A2120" t="s">
        <v>8500</v>
      </c>
      <c r="B2120" t="str">
        <f t="shared" si="133"/>
        <v>Abril</v>
      </c>
      <c r="C2120" s="20" t="s">
        <v>8507</v>
      </c>
      <c r="D2120" t="s">
        <v>1</v>
      </c>
      <c r="E2120" t="s">
        <v>0</v>
      </c>
      <c r="F2120" t="str">
        <f t="shared" si="134"/>
        <v>CCF</v>
      </c>
      <c r="G2120" t="s">
        <v>8149</v>
      </c>
      <c r="H2120" t="s">
        <v>8150</v>
      </c>
      <c r="I2120">
        <v>1589</v>
      </c>
      <c r="J2120">
        <v>1589</v>
      </c>
      <c r="K2120" t="s">
        <v>95</v>
      </c>
      <c r="L2120" t="str">
        <f t="shared" si="135"/>
        <v>NIT</v>
      </c>
      <c r="M2120" t="str">
        <f t="shared" si="136"/>
        <v>06142212650014</v>
      </c>
      <c r="N2120" t="s">
        <v>96</v>
      </c>
      <c r="O2120">
        <v>0</v>
      </c>
      <c r="P2120">
        <v>0</v>
      </c>
      <c r="Q2120">
        <v>5.3</v>
      </c>
      <c r="R2120">
        <v>0.68899999999999995</v>
      </c>
      <c r="S2120">
        <v>0</v>
      </c>
      <c r="T2120">
        <v>0</v>
      </c>
      <c r="U2120">
        <v>5.9889999999999999</v>
      </c>
      <c r="W2120" t="s">
        <v>1</v>
      </c>
    </row>
    <row r="2121" spans="1:23">
      <c r="A2121" t="s">
        <v>8500</v>
      </c>
      <c r="B2121" t="str">
        <f t="shared" si="133"/>
        <v>Abril</v>
      </c>
      <c r="C2121" s="20" t="s">
        <v>8507</v>
      </c>
      <c r="D2121" t="s">
        <v>1</v>
      </c>
      <c r="E2121" t="s">
        <v>0</v>
      </c>
      <c r="F2121" t="str">
        <f t="shared" si="134"/>
        <v>CCF</v>
      </c>
      <c r="G2121" t="s">
        <v>8149</v>
      </c>
      <c r="H2121" t="s">
        <v>8150</v>
      </c>
      <c r="I2121">
        <v>1590</v>
      </c>
      <c r="J2121">
        <v>1590</v>
      </c>
      <c r="K2121" t="s">
        <v>95</v>
      </c>
      <c r="L2121" t="str">
        <f t="shared" si="135"/>
        <v>NIT</v>
      </c>
      <c r="M2121" t="str">
        <f t="shared" si="136"/>
        <v>06142212650014</v>
      </c>
      <c r="N2121" t="s">
        <v>96</v>
      </c>
      <c r="O2121">
        <v>0</v>
      </c>
      <c r="P2121">
        <v>0</v>
      </c>
      <c r="Q2121">
        <v>5.3</v>
      </c>
      <c r="R2121">
        <v>0.68899999999999995</v>
      </c>
      <c r="S2121">
        <v>0</v>
      </c>
      <c r="T2121">
        <v>0</v>
      </c>
      <c r="U2121">
        <v>5.9889999999999999</v>
      </c>
      <c r="W2121" t="s">
        <v>1</v>
      </c>
    </row>
    <row r="2122" spans="1:23">
      <c r="A2122" t="s">
        <v>8500</v>
      </c>
      <c r="B2122" t="str">
        <f t="shared" si="133"/>
        <v>Abril</v>
      </c>
      <c r="C2122" s="20" t="s">
        <v>8507</v>
      </c>
      <c r="D2122" t="s">
        <v>1</v>
      </c>
      <c r="E2122" t="s">
        <v>0</v>
      </c>
      <c r="F2122" t="str">
        <f t="shared" si="134"/>
        <v>CCF</v>
      </c>
      <c r="G2122" t="s">
        <v>8149</v>
      </c>
      <c r="H2122" t="s">
        <v>8150</v>
      </c>
      <c r="I2122">
        <v>1591</v>
      </c>
      <c r="J2122">
        <v>1591</v>
      </c>
      <c r="K2122" t="s">
        <v>95</v>
      </c>
      <c r="L2122" t="str">
        <f t="shared" si="135"/>
        <v>NIT</v>
      </c>
      <c r="M2122" t="str">
        <f t="shared" si="136"/>
        <v>06142212650014</v>
      </c>
      <c r="N2122" t="s">
        <v>96</v>
      </c>
      <c r="O2122">
        <v>0</v>
      </c>
      <c r="P2122">
        <v>0</v>
      </c>
      <c r="Q2122">
        <v>8.36</v>
      </c>
      <c r="R2122">
        <v>1.0868</v>
      </c>
      <c r="S2122">
        <v>0</v>
      </c>
      <c r="T2122">
        <v>0</v>
      </c>
      <c r="U2122">
        <v>9.4467999999999996</v>
      </c>
      <c r="W2122" t="s">
        <v>1</v>
      </c>
    </row>
    <row r="2123" spans="1:23">
      <c r="A2123" t="s">
        <v>8500</v>
      </c>
      <c r="B2123" t="str">
        <f t="shared" si="133"/>
        <v>Abril</v>
      </c>
      <c r="C2123" s="20" t="s">
        <v>8507</v>
      </c>
      <c r="D2123" t="s">
        <v>1</v>
      </c>
      <c r="E2123" t="s">
        <v>0</v>
      </c>
      <c r="F2123" t="str">
        <f t="shared" si="134"/>
        <v>CCF</v>
      </c>
      <c r="G2123" t="s">
        <v>8149</v>
      </c>
      <c r="H2123" t="s">
        <v>8150</v>
      </c>
      <c r="I2123">
        <v>1592</v>
      </c>
      <c r="J2123">
        <v>1592</v>
      </c>
      <c r="K2123" t="s">
        <v>95</v>
      </c>
      <c r="L2123" t="str">
        <f t="shared" si="135"/>
        <v>NIT</v>
      </c>
      <c r="M2123" t="str">
        <f t="shared" si="136"/>
        <v>06142212650014</v>
      </c>
      <c r="N2123" t="s">
        <v>96</v>
      </c>
      <c r="O2123">
        <v>0</v>
      </c>
      <c r="P2123">
        <v>0</v>
      </c>
      <c r="Q2123">
        <v>23.02</v>
      </c>
      <c r="R2123">
        <v>2.9925999999999999</v>
      </c>
      <c r="S2123">
        <v>0</v>
      </c>
      <c r="T2123">
        <v>0</v>
      </c>
      <c r="U2123">
        <v>26.012599999999999</v>
      </c>
      <c r="W2123" t="s">
        <v>1</v>
      </c>
    </row>
    <row r="2124" spans="1:23">
      <c r="A2124" t="s">
        <v>8500</v>
      </c>
      <c r="B2124" t="str">
        <f t="shared" si="133"/>
        <v>Abril</v>
      </c>
      <c r="C2124" s="20" t="s">
        <v>8507</v>
      </c>
      <c r="D2124" t="s">
        <v>1</v>
      </c>
      <c r="E2124" t="s">
        <v>0</v>
      </c>
      <c r="F2124" t="str">
        <f t="shared" si="134"/>
        <v>CCF</v>
      </c>
      <c r="G2124" t="s">
        <v>8149</v>
      </c>
      <c r="H2124" t="s">
        <v>8150</v>
      </c>
      <c r="I2124">
        <v>1593</v>
      </c>
      <c r="J2124">
        <v>1593</v>
      </c>
      <c r="K2124" t="s">
        <v>299</v>
      </c>
      <c r="L2124" t="str">
        <f t="shared" si="135"/>
        <v>NIT</v>
      </c>
      <c r="M2124" t="str">
        <f t="shared" si="136"/>
        <v>06141705620038</v>
      </c>
      <c r="N2124" t="s">
        <v>300</v>
      </c>
      <c r="O2124">
        <v>0</v>
      </c>
      <c r="P2124">
        <v>0</v>
      </c>
      <c r="Q2124">
        <v>199.86</v>
      </c>
      <c r="R2124">
        <v>25.981800000000003</v>
      </c>
      <c r="S2124">
        <v>0</v>
      </c>
      <c r="T2124">
        <v>0</v>
      </c>
      <c r="U2124">
        <v>225.84180000000001</v>
      </c>
      <c r="W2124" t="s">
        <v>1</v>
      </c>
    </row>
    <row r="2125" spans="1:23">
      <c r="A2125" t="s">
        <v>8500</v>
      </c>
      <c r="B2125" t="str">
        <f t="shared" si="133"/>
        <v>Abril</v>
      </c>
      <c r="C2125" s="20" t="s">
        <v>8507</v>
      </c>
      <c r="D2125" t="s">
        <v>1</v>
      </c>
      <c r="E2125" t="s">
        <v>0</v>
      </c>
      <c r="F2125" t="str">
        <f t="shared" si="134"/>
        <v>CCF</v>
      </c>
      <c r="G2125" t="s">
        <v>8149</v>
      </c>
      <c r="H2125" t="s">
        <v>8150</v>
      </c>
      <c r="I2125">
        <v>1594</v>
      </c>
      <c r="J2125">
        <v>1594</v>
      </c>
      <c r="K2125" t="s">
        <v>8302</v>
      </c>
      <c r="L2125" t="str">
        <f t="shared" si="135"/>
        <v>NIT</v>
      </c>
      <c r="M2125" t="str">
        <f t="shared" si="136"/>
        <v>03151512201023</v>
      </c>
      <c r="N2125" t="s">
        <v>8303</v>
      </c>
      <c r="O2125">
        <v>0</v>
      </c>
      <c r="P2125">
        <v>0</v>
      </c>
      <c r="Q2125">
        <v>103.93</v>
      </c>
      <c r="R2125">
        <v>13.510900000000001</v>
      </c>
      <c r="S2125">
        <v>0</v>
      </c>
      <c r="T2125">
        <v>0</v>
      </c>
      <c r="U2125">
        <v>117.44090000000001</v>
      </c>
      <c r="W2125" t="s">
        <v>1</v>
      </c>
    </row>
    <row r="2126" spans="1:23">
      <c r="A2126" t="s">
        <v>8500</v>
      </c>
      <c r="B2126" t="str">
        <f t="shared" si="133"/>
        <v>Abril</v>
      </c>
      <c r="C2126" s="20" t="s">
        <v>8507</v>
      </c>
      <c r="D2126" t="s">
        <v>1</v>
      </c>
      <c r="E2126" t="s">
        <v>0</v>
      </c>
      <c r="F2126" t="str">
        <f t="shared" si="134"/>
        <v>CCF</v>
      </c>
      <c r="G2126" t="s">
        <v>8149</v>
      </c>
      <c r="H2126" t="s">
        <v>8150</v>
      </c>
      <c r="I2126">
        <v>1595</v>
      </c>
      <c r="J2126">
        <v>1595</v>
      </c>
      <c r="K2126" t="s">
        <v>287</v>
      </c>
      <c r="L2126" t="str">
        <f t="shared" si="135"/>
        <v>NIT</v>
      </c>
      <c r="M2126" t="str">
        <f t="shared" si="136"/>
        <v>04260206761012</v>
      </c>
      <c r="N2126" t="s">
        <v>288</v>
      </c>
      <c r="O2126">
        <v>0</v>
      </c>
      <c r="P2126">
        <v>0</v>
      </c>
      <c r="Q2126">
        <v>216.09</v>
      </c>
      <c r="R2126">
        <v>28.091700000000003</v>
      </c>
      <c r="S2126">
        <v>0</v>
      </c>
      <c r="T2126">
        <v>0</v>
      </c>
      <c r="U2126">
        <v>244.18170000000001</v>
      </c>
      <c r="W2126" t="s">
        <v>1</v>
      </c>
    </row>
    <row r="2127" spans="1:23">
      <c r="A2127" t="s">
        <v>8500</v>
      </c>
      <c r="B2127" t="str">
        <f t="shared" si="133"/>
        <v>Abril</v>
      </c>
      <c r="C2127" s="20" t="s">
        <v>8507</v>
      </c>
      <c r="D2127" t="s">
        <v>1</v>
      </c>
      <c r="E2127" t="s">
        <v>0</v>
      </c>
      <c r="F2127" t="str">
        <f t="shared" si="134"/>
        <v>CCF</v>
      </c>
      <c r="G2127" t="s">
        <v>8149</v>
      </c>
      <c r="H2127" t="s">
        <v>8150</v>
      </c>
      <c r="I2127">
        <v>1596</v>
      </c>
      <c r="J2127">
        <v>1596</v>
      </c>
      <c r="K2127" t="s">
        <v>8029</v>
      </c>
      <c r="L2127" t="str">
        <f t="shared" si="135"/>
        <v>NIT</v>
      </c>
      <c r="M2127" t="str">
        <f t="shared" si="136"/>
        <v>1102010379001</v>
      </c>
      <c r="N2127" t="s">
        <v>916</v>
      </c>
      <c r="O2127">
        <v>0</v>
      </c>
      <c r="P2127">
        <v>0</v>
      </c>
      <c r="Q2127">
        <v>1345.72</v>
      </c>
      <c r="R2127">
        <v>174.9436</v>
      </c>
      <c r="S2127">
        <v>0</v>
      </c>
      <c r="T2127">
        <v>0</v>
      </c>
      <c r="U2127">
        <v>1520.6636000000001</v>
      </c>
      <c r="W2127" t="s">
        <v>1</v>
      </c>
    </row>
    <row r="2128" spans="1:23">
      <c r="A2128" t="s">
        <v>8500</v>
      </c>
      <c r="B2128" t="str">
        <f t="shared" si="133"/>
        <v>Abril</v>
      </c>
      <c r="C2128" s="20" t="s">
        <v>8507</v>
      </c>
      <c r="D2128" t="s">
        <v>1</v>
      </c>
      <c r="E2128" t="s">
        <v>0</v>
      </c>
      <c r="F2128" t="str">
        <f t="shared" si="134"/>
        <v>CCF</v>
      </c>
      <c r="G2128" t="s">
        <v>8149</v>
      </c>
      <c r="H2128" t="s">
        <v>8150</v>
      </c>
      <c r="I2128">
        <v>1597</v>
      </c>
      <c r="J2128">
        <v>1597</v>
      </c>
      <c r="K2128" t="s">
        <v>691</v>
      </c>
      <c r="L2128" t="str">
        <f t="shared" si="135"/>
        <v>NIT</v>
      </c>
      <c r="M2128" t="str">
        <f t="shared" si="136"/>
        <v>14122104501010</v>
      </c>
      <c r="N2128" t="s">
        <v>692</v>
      </c>
      <c r="O2128">
        <v>0</v>
      </c>
      <c r="P2128">
        <v>0</v>
      </c>
      <c r="Q2128">
        <v>83.56</v>
      </c>
      <c r="R2128">
        <v>10.8628</v>
      </c>
      <c r="S2128">
        <v>0</v>
      </c>
      <c r="T2128">
        <v>0</v>
      </c>
      <c r="U2128">
        <v>94.422799999999995</v>
      </c>
      <c r="W2128" t="s">
        <v>1</v>
      </c>
    </row>
    <row r="2129" spans="1:23">
      <c r="A2129" t="s">
        <v>8500</v>
      </c>
      <c r="B2129" t="str">
        <f t="shared" si="133"/>
        <v>Abril</v>
      </c>
      <c r="C2129" s="20" t="s">
        <v>8507</v>
      </c>
      <c r="D2129" t="s">
        <v>1</v>
      </c>
      <c r="E2129" t="s">
        <v>0</v>
      </c>
      <c r="F2129" t="str">
        <f t="shared" si="134"/>
        <v>CCF</v>
      </c>
      <c r="G2129" t="s">
        <v>8149</v>
      </c>
      <c r="H2129" t="s">
        <v>8150</v>
      </c>
      <c r="I2129">
        <v>1598</v>
      </c>
      <c r="J2129">
        <v>1598</v>
      </c>
      <c r="K2129" t="s">
        <v>118</v>
      </c>
      <c r="L2129" t="str">
        <f t="shared" si="135"/>
        <v>NIT</v>
      </c>
      <c r="M2129" t="str">
        <f t="shared" si="136"/>
        <v>06141106071025</v>
      </c>
      <c r="N2129" t="s">
        <v>119</v>
      </c>
      <c r="O2129">
        <v>0</v>
      </c>
      <c r="P2129">
        <v>0</v>
      </c>
      <c r="Q2129">
        <v>5.96</v>
      </c>
      <c r="R2129">
        <v>0.77480000000000004</v>
      </c>
      <c r="S2129">
        <v>0</v>
      </c>
      <c r="T2129">
        <v>0</v>
      </c>
      <c r="U2129">
        <v>6.7347999999999999</v>
      </c>
      <c r="W2129" t="s">
        <v>1</v>
      </c>
    </row>
    <row r="2130" spans="1:23">
      <c r="A2130" t="s">
        <v>8500</v>
      </c>
      <c r="B2130" t="str">
        <f t="shared" si="133"/>
        <v>Abril</v>
      </c>
      <c r="C2130" s="20" t="s">
        <v>8507</v>
      </c>
      <c r="D2130" t="s">
        <v>1</v>
      </c>
      <c r="E2130" t="s">
        <v>0</v>
      </c>
      <c r="F2130" t="str">
        <f t="shared" si="134"/>
        <v>CCF</v>
      </c>
      <c r="G2130" t="s">
        <v>8149</v>
      </c>
      <c r="H2130" t="s">
        <v>8150</v>
      </c>
      <c r="I2130">
        <v>1599</v>
      </c>
      <c r="J2130">
        <v>1599</v>
      </c>
      <c r="K2130" t="s">
        <v>118</v>
      </c>
      <c r="L2130" t="str">
        <f t="shared" si="135"/>
        <v>NIT</v>
      </c>
      <c r="M2130" t="str">
        <f t="shared" si="136"/>
        <v>06141106071025</v>
      </c>
      <c r="N2130" t="s">
        <v>119</v>
      </c>
      <c r="O2130">
        <v>0</v>
      </c>
      <c r="P2130">
        <v>0</v>
      </c>
      <c r="Q2130">
        <v>26.26</v>
      </c>
      <c r="R2130">
        <v>3.4138000000000002</v>
      </c>
      <c r="S2130">
        <v>0</v>
      </c>
      <c r="T2130">
        <v>0</v>
      </c>
      <c r="U2130">
        <v>29.6738</v>
      </c>
      <c r="W2130" t="s">
        <v>1</v>
      </c>
    </row>
    <row r="2131" spans="1:23">
      <c r="A2131" t="s">
        <v>8500</v>
      </c>
      <c r="B2131" t="str">
        <f t="shared" si="133"/>
        <v>Abril</v>
      </c>
      <c r="C2131" s="20" t="s">
        <v>8507</v>
      </c>
      <c r="D2131" t="s">
        <v>1</v>
      </c>
      <c r="E2131" t="s">
        <v>0</v>
      </c>
      <c r="F2131" t="str">
        <f t="shared" si="134"/>
        <v>CCF</v>
      </c>
      <c r="G2131" t="s">
        <v>8149</v>
      </c>
      <c r="H2131" t="s">
        <v>8150</v>
      </c>
      <c r="I2131">
        <v>1600</v>
      </c>
      <c r="J2131">
        <v>1600</v>
      </c>
      <c r="K2131" t="s">
        <v>118</v>
      </c>
      <c r="L2131" t="str">
        <f t="shared" si="135"/>
        <v>NIT</v>
      </c>
      <c r="M2131" t="str">
        <f t="shared" si="136"/>
        <v>06141106071025</v>
      </c>
      <c r="N2131" t="s">
        <v>119</v>
      </c>
      <c r="O2131">
        <v>0</v>
      </c>
      <c r="P2131">
        <v>0</v>
      </c>
      <c r="Q2131">
        <v>21.2</v>
      </c>
      <c r="R2131">
        <v>2.7559999999999998</v>
      </c>
      <c r="S2131">
        <v>0</v>
      </c>
      <c r="T2131">
        <v>0</v>
      </c>
      <c r="U2131">
        <v>23.956</v>
      </c>
      <c r="W2131" t="s">
        <v>1</v>
      </c>
    </row>
    <row r="2132" spans="1:23">
      <c r="A2132" t="s">
        <v>8500</v>
      </c>
      <c r="B2132" t="str">
        <f t="shared" si="133"/>
        <v>Abril</v>
      </c>
      <c r="C2132" s="20" t="s">
        <v>8507</v>
      </c>
      <c r="D2132" t="s">
        <v>1</v>
      </c>
      <c r="E2132" t="s">
        <v>0</v>
      </c>
      <c r="F2132" t="str">
        <f t="shared" si="134"/>
        <v>CCF</v>
      </c>
      <c r="G2132" t="s">
        <v>8149</v>
      </c>
      <c r="H2132" t="s">
        <v>8150</v>
      </c>
      <c r="I2132">
        <v>1601</v>
      </c>
      <c r="J2132">
        <v>1601</v>
      </c>
      <c r="K2132" t="s">
        <v>118</v>
      </c>
      <c r="L2132" t="str">
        <f t="shared" si="135"/>
        <v>NIT</v>
      </c>
      <c r="M2132" t="str">
        <f t="shared" si="136"/>
        <v>06141106071025</v>
      </c>
      <c r="N2132" t="s">
        <v>119</v>
      </c>
      <c r="O2132">
        <v>0</v>
      </c>
      <c r="P2132">
        <v>0</v>
      </c>
      <c r="Q2132">
        <v>4.2</v>
      </c>
      <c r="R2132">
        <v>0.54600000000000004</v>
      </c>
      <c r="S2132">
        <v>0</v>
      </c>
      <c r="T2132">
        <v>0</v>
      </c>
      <c r="U2132">
        <v>4.7460000000000004</v>
      </c>
      <c r="W2132" t="s">
        <v>1</v>
      </c>
    </row>
    <row r="2133" spans="1:23">
      <c r="A2133" t="s">
        <v>8500</v>
      </c>
      <c r="B2133" t="str">
        <f t="shared" si="133"/>
        <v>Abril</v>
      </c>
      <c r="C2133" s="20" t="s">
        <v>8507</v>
      </c>
      <c r="D2133" t="s">
        <v>1</v>
      </c>
      <c r="E2133" t="s">
        <v>0</v>
      </c>
      <c r="F2133" t="str">
        <f t="shared" si="134"/>
        <v>CCF</v>
      </c>
      <c r="G2133" t="s">
        <v>8149</v>
      </c>
      <c r="H2133" t="s">
        <v>8150</v>
      </c>
      <c r="I2133">
        <v>1602</v>
      </c>
      <c r="J2133">
        <v>1602</v>
      </c>
      <c r="K2133" t="s">
        <v>317</v>
      </c>
      <c r="L2133" t="str">
        <f t="shared" si="135"/>
        <v>NIT</v>
      </c>
      <c r="M2133" t="str">
        <f t="shared" si="136"/>
        <v>03152008711033</v>
      </c>
      <c r="N2133" t="s">
        <v>318</v>
      </c>
      <c r="O2133">
        <v>0</v>
      </c>
      <c r="P2133">
        <v>0</v>
      </c>
      <c r="Q2133">
        <v>40.78</v>
      </c>
      <c r="R2133">
        <v>5.3014000000000001</v>
      </c>
      <c r="S2133">
        <v>0</v>
      </c>
      <c r="T2133">
        <v>0</v>
      </c>
      <c r="U2133">
        <v>46.081400000000002</v>
      </c>
      <c r="W2133" t="s">
        <v>1</v>
      </c>
    </row>
    <row r="2134" spans="1:23">
      <c r="A2134" t="s">
        <v>8500</v>
      </c>
      <c r="B2134" t="str">
        <f t="shared" si="133"/>
        <v>Abril</v>
      </c>
      <c r="C2134" s="20" t="s">
        <v>8507</v>
      </c>
      <c r="D2134" t="s">
        <v>1</v>
      </c>
      <c r="E2134" t="s">
        <v>0</v>
      </c>
      <c r="F2134" t="str">
        <f t="shared" si="134"/>
        <v>CCF</v>
      </c>
      <c r="G2134" t="s">
        <v>8149</v>
      </c>
      <c r="H2134" t="s">
        <v>8150</v>
      </c>
      <c r="I2134">
        <v>1603</v>
      </c>
      <c r="J2134">
        <v>1603</v>
      </c>
      <c r="K2134" t="s">
        <v>512</v>
      </c>
      <c r="L2134" t="str">
        <f t="shared" si="135"/>
        <v>NIT</v>
      </c>
      <c r="M2134" t="str">
        <f t="shared" si="136"/>
        <v>06142703761225</v>
      </c>
      <c r="N2134" t="s">
        <v>513</v>
      </c>
      <c r="O2134">
        <v>0</v>
      </c>
      <c r="P2134">
        <v>0</v>
      </c>
      <c r="Q2134">
        <v>817.6</v>
      </c>
      <c r="R2134">
        <v>106.28800000000001</v>
      </c>
      <c r="S2134">
        <v>0</v>
      </c>
      <c r="T2134">
        <v>0</v>
      </c>
      <c r="U2134">
        <v>923.88800000000003</v>
      </c>
      <c r="W2134" t="s">
        <v>1</v>
      </c>
    </row>
    <row r="2135" spans="1:23">
      <c r="A2135" t="s">
        <v>8500</v>
      </c>
      <c r="B2135" t="str">
        <f t="shared" si="133"/>
        <v>Abril</v>
      </c>
      <c r="C2135" s="20" t="s">
        <v>8507</v>
      </c>
      <c r="D2135" t="s">
        <v>1</v>
      </c>
      <c r="E2135" t="s">
        <v>0</v>
      </c>
      <c r="F2135" t="str">
        <f t="shared" si="134"/>
        <v>CCF</v>
      </c>
      <c r="G2135" t="s">
        <v>8149</v>
      </c>
      <c r="H2135" t="s">
        <v>8150</v>
      </c>
      <c r="I2135">
        <v>1604</v>
      </c>
      <c r="J2135">
        <v>1604</v>
      </c>
      <c r="L2135" t="str">
        <f t="shared" si="135"/>
        <v>DUI</v>
      </c>
      <c r="M2135" t="str">
        <f t="shared" si="136"/>
        <v>023506457</v>
      </c>
      <c r="N2135" t="s">
        <v>8412</v>
      </c>
      <c r="O2135">
        <v>0</v>
      </c>
      <c r="P2135">
        <v>0</v>
      </c>
      <c r="Q2135">
        <v>62.69</v>
      </c>
      <c r="R2135">
        <v>8.1496999999999993</v>
      </c>
      <c r="S2135">
        <v>0</v>
      </c>
      <c r="T2135">
        <v>0</v>
      </c>
      <c r="U2135">
        <v>70.839699999999993</v>
      </c>
      <c r="V2135" t="s">
        <v>8411</v>
      </c>
      <c r="W2135" t="s">
        <v>1</v>
      </c>
    </row>
    <row r="2136" spans="1:23">
      <c r="A2136" t="s">
        <v>8500</v>
      </c>
      <c r="B2136" t="str">
        <f t="shared" si="133"/>
        <v>Abril</v>
      </c>
      <c r="C2136" s="20" t="s">
        <v>8507</v>
      </c>
      <c r="D2136" t="s">
        <v>1</v>
      </c>
      <c r="E2136" t="s">
        <v>0</v>
      </c>
      <c r="F2136" t="str">
        <f t="shared" si="134"/>
        <v>CCF</v>
      </c>
      <c r="G2136" t="s">
        <v>8149</v>
      </c>
      <c r="H2136" t="s">
        <v>8150</v>
      </c>
      <c r="I2136">
        <v>1605</v>
      </c>
      <c r="J2136">
        <v>1605</v>
      </c>
      <c r="K2136" t="s">
        <v>1396</v>
      </c>
      <c r="L2136" t="str">
        <f t="shared" si="135"/>
        <v>NIT</v>
      </c>
      <c r="M2136" t="str">
        <f t="shared" si="136"/>
        <v>06142007201037</v>
      </c>
      <c r="N2136" t="s">
        <v>1397</v>
      </c>
      <c r="O2136">
        <v>0</v>
      </c>
      <c r="P2136">
        <v>0</v>
      </c>
      <c r="Q2136">
        <v>61.17</v>
      </c>
      <c r="R2136">
        <v>7.9521000000000006</v>
      </c>
      <c r="S2136">
        <v>0</v>
      </c>
      <c r="T2136">
        <v>0</v>
      </c>
      <c r="U2136">
        <v>69.122100000000003</v>
      </c>
      <c r="W2136" t="s">
        <v>1</v>
      </c>
    </row>
    <row r="2137" spans="1:23">
      <c r="A2137" t="s">
        <v>8500</v>
      </c>
      <c r="B2137" t="str">
        <f t="shared" si="133"/>
        <v>Abril</v>
      </c>
      <c r="C2137" s="20" t="s">
        <v>8507</v>
      </c>
      <c r="D2137" t="s">
        <v>1</v>
      </c>
      <c r="E2137" t="s">
        <v>0</v>
      </c>
      <c r="F2137" t="str">
        <f t="shared" si="134"/>
        <v>CCF</v>
      </c>
      <c r="G2137" t="s">
        <v>8149</v>
      </c>
      <c r="H2137" t="s">
        <v>8150</v>
      </c>
      <c r="I2137">
        <v>1606</v>
      </c>
      <c r="J2137">
        <v>1606</v>
      </c>
      <c r="K2137" t="s">
        <v>558</v>
      </c>
      <c r="L2137" t="str">
        <f t="shared" si="135"/>
        <v>NIT</v>
      </c>
      <c r="M2137" t="str">
        <f t="shared" si="136"/>
        <v>06141301121053</v>
      </c>
      <c r="N2137" t="s">
        <v>559</v>
      </c>
      <c r="O2137">
        <v>0</v>
      </c>
      <c r="P2137">
        <v>0</v>
      </c>
      <c r="Q2137">
        <v>297.45</v>
      </c>
      <c r="R2137">
        <v>38.668500000000002</v>
      </c>
      <c r="S2137">
        <v>0</v>
      </c>
      <c r="T2137">
        <v>0</v>
      </c>
      <c r="U2137">
        <v>336.11849999999998</v>
      </c>
      <c r="W2137" t="s">
        <v>1</v>
      </c>
    </row>
    <row r="2138" spans="1:23">
      <c r="A2138" t="s">
        <v>8500</v>
      </c>
      <c r="B2138" t="str">
        <f t="shared" si="133"/>
        <v>Abril</v>
      </c>
      <c r="C2138" s="20" t="s">
        <v>8507</v>
      </c>
      <c r="D2138" t="s">
        <v>1</v>
      </c>
      <c r="E2138" t="s">
        <v>0</v>
      </c>
      <c r="F2138" t="str">
        <f t="shared" si="134"/>
        <v>CCF</v>
      </c>
      <c r="G2138" t="s">
        <v>8149</v>
      </c>
      <c r="H2138" t="s">
        <v>8150</v>
      </c>
      <c r="I2138">
        <v>1607</v>
      </c>
      <c r="J2138">
        <v>1607</v>
      </c>
      <c r="K2138" t="s">
        <v>303</v>
      </c>
      <c r="L2138" t="str">
        <f t="shared" si="135"/>
        <v>NIT</v>
      </c>
      <c r="M2138" t="str">
        <f t="shared" si="136"/>
        <v>06142707041014</v>
      </c>
      <c r="N2138" t="s">
        <v>304</v>
      </c>
      <c r="O2138">
        <v>0</v>
      </c>
      <c r="P2138">
        <v>0</v>
      </c>
      <c r="Q2138">
        <v>3131.04</v>
      </c>
      <c r="R2138">
        <v>407.03520000000003</v>
      </c>
      <c r="S2138">
        <v>0</v>
      </c>
      <c r="T2138">
        <v>0</v>
      </c>
      <c r="U2138">
        <v>3538.0752000000002</v>
      </c>
      <c r="W2138" t="s">
        <v>1</v>
      </c>
    </row>
    <row r="2139" spans="1:23">
      <c r="A2139" t="s">
        <v>8500</v>
      </c>
      <c r="B2139" t="str">
        <f t="shared" si="133"/>
        <v>Abril</v>
      </c>
      <c r="C2139" s="20" t="s">
        <v>8506</v>
      </c>
      <c r="D2139" t="s">
        <v>1</v>
      </c>
      <c r="E2139" t="s">
        <v>0</v>
      </c>
      <c r="F2139" t="str">
        <f t="shared" si="134"/>
        <v>CCF</v>
      </c>
      <c r="G2139" t="s">
        <v>8149</v>
      </c>
      <c r="H2139" t="s">
        <v>8150</v>
      </c>
      <c r="I2139">
        <v>1608</v>
      </c>
      <c r="J2139">
        <v>1608</v>
      </c>
      <c r="K2139" t="s">
        <v>277</v>
      </c>
      <c r="L2139" t="str">
        <f t="shared" si="135"/>
        <v>NIT</v>
      </c>
      <c r="M2139" t="str">
        <f t="shared" si="136"/>
        <v>06141908811067</v>
      </c>
      <c r="N2139" t="s">
        <v>278</v>
      </c>
      <c r="O2139">
        <v>0</v>
      </c>
      <c r="P2139">
        <v>0</v>
      </c>
      <c r="Q2139">
        <v>496.81</v>
      </c>
      <c r="R2139">
        <v>64.585300000000004</v>
      </c>
      <c r="S2139">
        <v>0</v>
      </c>
      <c r="T2139">
        <v>0</v>
      </c>
      <c r="U2139">
        <v>561.39530000000002</v>
      </c>
      <c r="W2139" t="s">
        <v>1</v>
      </c>
    </row>
    <row r="2140" spans="1:23">
      <c r="A2140" t="s">
        <v>8500</v>
      </c>
      <c r="B2140" t="str">
        <f t="shared" si="133"/>
        <v>Abril</v>
      </c>
      <c r="C2140" s="20" t="s">
        <v>8506</v>
      </c>
      <c r="D2140" t="s">
        <v>1</v>
      </c>
      <c r="E2140" t="s">
        <v>0</v>
      </c>
      <c r="F2140" t="str">
        <f t="shared" si="134"/>
        <v>CCF</v>
      </c>
      <c r="G2140" t="s">
        <v>8149</v>
      </c>
      <c r="H2140" t="s">
        <v>8150</v>
      </c>
      <c r="I2140">
        <v>1609</v>
      </c>
      <c r="J2140">
        <v>1609</v>
      </c>
      <c r="K2140" t="s">
        <v>118</v>
      </c>
      <c r="L2140" t="str">
        <f t="shared" si="135"/>
        <v>NIT</v>
      </c>
      <c r="M2140" t="str">
        <f t="shared" si="136"/>
        <v>06141106071025</v>
      </c>
      <c r="N2140" t="s">
        <v>119</v>
      </c>
      <c r="O2140">
        <v>0</v>
      </c>
      <c r="P2140">
        <v>0</v>
      </c>
      <c r="Q2140">
        <v>4.2</v>
      </c>
      <c r="R2140">
        <v>0.54600000000000004</v>
      </c>
      <c r="S2140">
        <v>0</v>
      </c>
      <c r="T2140">
        <v>0</v>
      </c>
      <c r="U2140">
        <v>4.7460000000000004</v>
      </c>
      <c r="W2140" t="s">
        <v>1</v>
      </c>
    </row>
    <row r="2141" spans="1:23">
      <c r="A2141" t="s">
        <v>8500</v>
      </c>
      <c r="B2141" t="str">
        <f t="shared" si="133"/>
        <v>Abril</v>
      </c>
      <c r="C2141" s="20" t="s">
        <v>8506</v>
      </c>
      <c r="D2141" t="s">
        <v>1</v>
      </c>
      <c r="E2141" t="s">
        <v>0</v>
      </c>
      <c r="F2141" t="str">
        <f t="shared" si="134"/>
        <v>CCF</v>
      </c>
      <c r="G2141" t="s">
        <v>8149</v>
      </c>
      <c r="H2141" t="s">
        <v>8150</v>
      </c>
      <c r="I2141">
        <v>1610</v>
      </c>
      <c r="J2141">
        <v>1610</v>
      </c>
      <c r="K2141" t="s">
        <v>588</v>
      </c>
      <c r="L2141" t="str">
        <f t="shared" si="135"/>
        <v>NIT</v>
      </c>
      <c r="M2141" t="str">
        <f t="shared" si="136"/>
        <v>11130501671013</v>
      </c>
      <c r="N2141" t="s">
        <v>589</v>
      </c>
      <c r="O2141">
        <v>0</v>
      </c>
      <c r="P2141">
        <v>0</v>
      </c>
      <c r="Q2141">
        <v>205.9</v>
      </c>
      <c r="R2141">
        <v>26.767000000000003</v>
      </c>
      <c r="S2141">
        <v>0</v>
      </c>
      <c r="T2141">
        <v>0</v>
      </c>
      <c r="U2141">
        <v>232.667</v>
      </c>
      <c r="W2141" t="s">
        <v>1</v>
      </c>
    </row>
    <row r="2142" spans="1:23">
      <c r="A2142" t="s">
        <v>8500</v>
      </c>
      <c r="B2142" t="str">
        <f t="shared" si="133"/>
        <v>Abril</v>
      </c>
      <c r="C2142" s="20" t="s">
        <v>8506</v>
      </c>
      <c r="D2142" t="s">
        <v>1</v>
      </c>
      <c r="E2142" t="s">
        <v>0</v>
      </c>
      <c r="F2142" t="str">
        <f t="shared" si="134"/>
        <v>CCF</v>
      </c>
      <c r="G2142" t="s">
        <v>8149</v>
      </c>
      <c r="H2142" t="s">
        <v>8150</v>
      </c>
      <c r="I2142">
        <v>1611</v>
      </c>
      <c r="J2142">
        <v>1611</v>
      </c>
      <c r="K2142" t="s">
        <v>588</v>
      </c>
      <c r="L2142" t="str">
        <f t="shared" si="135"/>
        <v>NIT</v>
      </c>
      <c r="M2142" t="str">
        <f t="shared" si="136"/>
        <v>11130501671013</v>
      </c>
      <c r="N2142" t="s">
        <v>589</v>
      </c>
      <c r="O2142">
        <v>0</v>
      </c>
      <c r="P2142">
        <v>0</v>
      </c>
      <c r="Q2142">
        <v>430.19</v>
      </c>
      <c r="R2142">
        <v>55.924700000000001</v>
      </c>
      <c r="S2142">
        <v>0</v>
      </c>
      <c r="T2142">
        <v>0</v>
      </c>
      <c r="U2142">
        <v>486.11469999999997</v>
      </c>
      <c r="W2142" t="s">
        <v>1</v>
      </c>
    </row>
    <row r="2143" spans="1:23">
      <c r="A2143" t="s">
        <v>8500</v>
      </c>
      <c r="B2143" t="str">
        <f t="shared" si="133"/>
        <v>Abril</v>
      </c>
      <c r="C2143" s="20" t="s">
        <v>8506</v>
      </c>
      <c r="D2143" t="s">
        <v>1</v>
      </c>
      <c r="E2143" t="s">
        <v>0</v>
      </c>
      <c r="F2143" t="str">
        <f t="shared" si="134"/>
        <v>CCF</v>
      </c>
      <c r="G2143" t="s">
        <v>8149</v>
      </c>
      <c r="H2143" t="s">
        <v>8150</v>
      </c>
      <c r="I2143">
        <v>1612</v>
      </c>
      <c r="J2143">
        <v>1612</v>
      </c>
      <c r="K2143" t="s">
        <v>922</v>
      </c>
      <c r="L2143" t="str">
        <f t="shared" si="135"/>
        <v>NIT</v>
      </c>
      <c r="M2143" t="str">
        <f t="shared" si="136"/>
        <v>11231809761022</v>
      </c>
      <c r="N2143" t="s">
        <v>923</v>
      </c>
      <c r="O2143">
        <v>0</v>
      </c>
      <c r="P2143">
        <v>0</v>
      </c>
      <c r="Q2143">
        <v>1712.73</v>
      </c>
      <c r="R2143">
        <v>222.6549</v>
      </c>
      <c r="S2143">
        <v>0</v>
      </c>
      <c r="T2143">
        <v>0</v>
      </c>
      <c r="U2143">
        <v>1935.3849</v>
      </c>
      <c r="W2143" t="s">
        <v>1</v>
      </c>
    </row>
    <row r="2144" spans="1:23">
      <c r="A2144" t="s">
        <v>8500</v>
      </c>
      <c r="B2144" t="str">
        <f t="shared" si="133"/>
        <v>Abril</v>
      </c>
      <c r="C2144" s="20" t="s">
        <v>8506</v>
      </c>
      <c r="D2144" t="s">
        <v>1</v>
      </c>
      <c r="E2144" t="s">
        <v>0</v>
      </c>
      <c r="F2144" t="str">
        <f t="shared" si="134"/>
        <v>CCF</v>
      </c>
      <c r="G2144" t="s">
        <v>8149</v>
      </c>
      <c r="H2144" t="s">
        <v>8150</v>
      </c>
      <c r="I2144">
        <v>1613</v>
      </c>
      <c r="J2144">
        <v>1613</v>
      </c>
      <c r="K2144" t="s">
        <v>118</v>
      </c>
      <c r="L2144" t="str">
        <f t="shared" si="135"/>
        <v>NIT</v>
      </c>
      <c r="M2144" t="str">
        <f t="shared" si="136"/>
        <v>06141106071025</v>
      </c>
      <c r="N2144" t="s">
        <v>119</v>
      </c>
      <c r="O2144">
        <v>0</v>
      </c>
      <c r="P2144">
        <v>0</v>
      </c>
      <c r="Q2144">
        <v>24.58</v>
      </c>
      <c r="R2144">
        <v>3.1953999999999998</v>
      </c>
      <c r="S2144">
        <v>0</v>
      </c>
      <c r="T2144">
        <v>0</v>
      </c>
      <c r="U2144">
        <v>27.775399999999998</v>
      </c>
      <c r="W2144" t="s">
        <v>1</v>
      </c>
    </row>
    <row r="2145" spans="1:23">
      <c r="A2145" t="s">
        <v>8500</v>
      </c>
      <c r="B2145" t="str">
        <f t="shared" si="133"/>
        <v>Abril</v>
      </c>
      <c r="C2145" s="20" t="s">
        <v>8506</v>
      </c>
      <c r="D2145" t="s">
        <v>1</v>
      </c>
      <c r="E2145" t="s">
        <v>0</v>
      </c>
      <c r="F2145" t="str">
        <f t="shared" si="134"/>
        <v>CCF</v>
      </c>
      <c r="G2145" t="s">
        <v>8149</v>
      </c>
      <c r="H2145" t="s">
        <v>8150</v>
      </c>
      <c r="I2145">
        <v>1614</v>
      </c>
      <c r="J2145">
        <v>1614</v>
      </c>
      <c r="K2145" t="s">
        <v>118</v>
      </c>
      <c r="L2145" t="str">
        <f t="shared" si="135"/>
        <v>NIT</v>
      </c>
      <c r="M2145" t="str">
        <f t="shared" si="136"/>
        <v>06141106071025</v>
      </c>
      <c r="N2145" t="s">
        <v>119</v>
      </c>
      <c r="O2145">
        <v>0</v>
      </c>
      <c r="P2145">
        <v>0</v>
      </c>
      <c r="Q2145">
        <v>44.61</v>
      </c>
      <c r="R2145">
        <v>5.7993000000000006</v>
      </c>
      <c r="S2145">
        <v>0</v>
      </c>
      <c r="T2145">
        <v>0</v>
      </c>
      <c r="U2145">
        <v>50.409300000000002</v>
      </c>
      <c r="W2145" t="s">
        <v>1</v>
      </c>
    </row>
    <row r="2146" spans="1:23">
      <c r="A2146" t="s">
        <v>8500</v>
      </c>
      <c r="B2146" t="str">
        <f t="shared" si="133"/>
        <v>Abril</v>
      </c>
      <c r="C2146" s="20" t="s">
        <v>8506</v>
      </c>
      <c r="D2146" t="s">
        <v>1</v>
      </c>
      <c r="E2146" t="s">
        <v>0</v>
      </c>
      <c r="F2146" t="str">
        <f t="shared" si="134"/>
        <v>CCF</v>
      </c>
      <c r="G2146" t="s">
        <v>8149</v>
      </c>
      <c r="H2146" t="s">
        <v>8150</v>
      </c>
      <c r="I2146">
        <v>1615</v>
      </c>
      <c r="J2146">
        <v>1615</v>
      </c>
      <c r="K2146" t="s">
        <v>1402</v>
      </c>
      <c r="L2146" t="str">
        <f t="shared" si="135"/>
        <v>NIT</v>
      </c>
      <c r="M2146" t="str">
        <f t="shared" si="136"/>
        <v>06140801191043</v>
      </c>
      <c r="N2146" t="s">
        <v>1403</v>
      </c>
      <c r="O2146">
        <v>0</v>
      </c>
      <c r="P2146">
        <v>0</v>
      </c>
      <c r="Q2146">
        <v>16.190000000000001</v>
      </c>
      <c r="R2146">
        <v>2.1047000000000002</v>
      </c>
      <c r="S2146">
        <v>0</v>
      </c>
      <c r="T2146">
        <v>0</v>
      </c>
      <c r="U2146">
        <v>18.294700000000002</v>
      </c>
      <c r="W2146" t="s">
        <v>1</v>
      </c>
    </row>
    <row r="2147" spans="1:23">
      <c r="A2147" t="s">
        <v>8500</v>
      </c>
      <c r="B2147" t="str">
        <f t="shared" si="133"/>
        <v>Abril</v>
      </c>
      <c r="C2147" s="20" t="s">
        <v>8506</v>
      </c>
      <c r="D2147" t="s">
        <v>1</v>
      </c>
      <c r="E2147" t="s">
        <v>0</v>
      </c>
      <c r="F2147" t="str">
        <f t="shared" si="134"/>
        <v>CCF</v>
      </c>
      <c r="G2147" t="s">
        <v>8149</v>
      </c>
      <c r="H2147" t="s">
        <v>8150</v>
      </c>
      <c r="I2147">
        <v>1616</v>
      </c>
      <c r="J2147">
        <v>1616</v>
      </c>
      <c r="K2147" t="s">
        <v>140</v>
      </c>
      <c r="L2147" t="str">
        <f t="shared" si="135"/>
        <v>NIT</v>
      </c>
      <c r="M2147" t="str">
        <f t="shared" si="136"/>
        <v>06142110041021</v>
      </c>
      <c r="N2147" t="s">
        <v>141</v>
      </c>
      <c r="O2147">
        <v>0</v>
      </c>
      <c r="P2147">
        <v>0</v>
      </c>
      <c r="Q2147">
        <v>269.83999999999997</v>
      </c>
      <c r="R2147">
        <v>35.0792</v>
      </c>
      <c r="S2147">
        <v>0</v>
      </c>
      <c r="T2147">
        <v>0</v>
      </c>
      <c r="U2147">
        <v>304.91919999999999</v>
      </c>
      <c r="W2147" t="s">
        <v>1</v>
      </c>
    </row>
    <row r="2148" spans="1:23">
      <c r="A2148" t="s">
        <v>8500</v>
      </c>
      <c r="B2148" t="str">
        <f t="shared" si="133"/>
        <v>Abril</v>
      </c>
      <c r="C2148" s="20" t="s">
        <v>8506</v>
      </c>
      <c r="D2148" t="s">
        <v>1</v>
      </c>
      <c r="E2148" t="s">
        <v>0</v>
      </c>
      <c r="F2148" t="str">
        <f t="shared" si="134"/>
        <v>CCF</v>
      </c>
      <c r="G2148" t="s">
        <v>8149</v>
      </c>
      <c r="H2148" t="s">
        <v>8150</v>
      </c>
      <c r="I2148">
        <v>1617</v>
      </c>
      <c r="J2148">
        <v>1617</v>
      </c>
      <c r="K2148" t="s">
        <v>118</v>
      </c>
      <c r="L2148" t="str">
        <f t="shared" si="135"/>
        <v>NIT</v>
      </c>
      <c r="M2148" t="str">
        <f t="shared" si="136"/>
        <v>06141106071025</v>
      </c>
      <c r="N2148" t="s">
        <v>119</v>
      </c>
      <c r="O2148">
        <v>0</v>
      </c>
      <c r="P2148">
        <v>0</v>
      </c>
      <c r="Q2148">
        <v>50.49</v>
      </c>
      <c r="R2148">
        <v>6.5637000000000008</v>
      </c>
      <c r="S2148">
        <v>0</v>
      </c>
      <c r="T2148">
        <v>0</v>
      </c>
      <c r="U2148">
        <v>57.053700000000006</v>
      </c>
      <c r="W2148" t="s">
        <v>1</v>
      </c>
    </row>
    <row r="2149" spans="1:23">
      <c r="A2149" t="s">
        <v>8500</v>
      </c>
      <c r="B2149" t="str">
        <f t="shared" si="133"/>
        <v>Abril</v>
      </c>
      <c r="C2149" s="20" t="s">
        <v>8506</v>
      </c>
      <c r="D2149" t="s">
        <v>1</v>
      </c>
      <c r="E2149" t="s">
        <v>0</v>
      </c>
      <c r="F2149" t="str">
        <f t="shared" si="134"/>
        <v>CCF</v>
      </c>
      <c r="G2149" t="s">
        <v>8149</v>
      </c>
      <c r="H2149" t="s">
        <v>8150</v>
      </c>
      <c r="I2149">
        <v>1618</v>
      </c>
      <c r="J2149">
        <v>1618</v>
      </c>
      <c r="K2149" t="s">
        <v>860</v>
      </c>
      <c r="L2149" t="str">
        <f t="shared" si="135"/>
        <v>NIT</v>
      </c>
      <c r="M2149" t="str">
        <f t="shared" si="136"/>
        <v>14081402731012</v>
      </c>
      <c r="N2149" t="s">
        <v>861</v>
      </c>
      <c r="O2149">
        <v>0</v>
      </c>
      <c r="P2149">
        <v>0</v>
      </c>
      <c r="Q2149">
        <v>30</v>
      </c>
      <c r="R2149">
        <v>3.9000000000000004</v>
      </c>
      <c r="S2149">
        <v>0</v>
      </c>
      <c r="T2149">
        <v>0</v>
      </c>
      <c r="U2149">
        <v>33.9</v>
      </c>
      <c r="W2149" t="s">
        <v>1</v>
      </c>
    </row>
    <row r="2150" spans="1:23">
      <c r="A2150" t="s">
        <v>8500</v>
      </c>
      <c r="B2150" t="str">
        <f t="shared" si="133"/>
        <v>Abril</v>
      </c>
      <c r="C2150" s="20" t="s">
        <v>8506</v>
      </c>
      <c r="D2150" t="s">
        <v>1</v>
      </c>
      <c r="E2150" t="s">
        <v>0</v>
      </c>
      <c r="F2150" t="str">
        <f t="shared" si="134"/>
        <v>CCF</v>
      </c>
      <c r="G2150" t="s">
        <v>8149</v>
      </c>
      <c r="H2150" t="s">
        <v>8150</v>
      </c>
      <c r="I2150">
        <v>1619</v>
      </c>
      <c r="J2150">
        <v>1619</v>
      </c>
      <c r="K2150" t="s">
        <v>118</v>
      </c>
      <c r="L2150" t="str">
        <f t="shared" si="135"/>
        <v>NIT</v>
      </c>
      <c r="M2150" t="str">
        <f t="shared" si="136"/>
        <v>06141106071025</v>
      </c>
      <c r="N2150" t="s">
        <v>119</v>
      </c>
      <c r="O2150">
        <v>0</v>
      </c>
      <c r="P2150">
        <v>0</v>
      </c>
      <c r="Q2150">
        <v>367.4</v>
      </c>
      <c r="R2150">
        <v>47.762</v>
      </c>
      <c r="S2150">
        <v>0</v>
      </c>
      <c r="T2150">
        <v>0</v>
      </c>
      <c r="U2150">
        <v>415.16199999999998</v>
      </c>
      <c r="W2150" t="s">
        <v>1</v>
      </c>
    </row>
    <row r="2151" spans="1:23">
      <c r="A2151" t="s">
        <v>8500</v>
      </c>
      <c r="B2151" t="str">
        <f t="shared" si="133"/>
        <v>Abril</v>
      </c>
      <c r="C2151" s="20" t="s">
        <v>8506</v>
      </c>
      <c r="D2151" t="s">
        <v>1</v>
      </c>
      <c r="E2151" t="s">
        <v>0</v>
      </c>
      <c r="F2151" t="str">
        <f t="shared" si="134"/>
        <v>CCF</v>
      </c>
      <c r="G2151" t="s">
        <v>8149</v>
      </c>
      <c r="H2151" t="s">
        <v>8150</v>
      </c>
      <c r="I2151">
        <v>1620</v>
      </c>
      <c r="J2151">
        <v>1620</v>
      </c>
      <c r="K2151" t="s">
        <v>832</v>
      </c>
      <c r="L2151" t="str">
        <f t="shared" si="135"/>
        <v>NIT</v>
      </c>
      <c r="M2151" t="str">
        <f t="shared" si="136"/>
        <v>09031412801011</v>
      </c>
      <c r="N2151" t="s">
        <v>833</v>
      </c>
      <c r="O2151">
        <v>0</v>
      </c>
      <c r="P2151">
        <v>0</v>
      </c>
      <c r="Q2151">
        <v>52</v>
      </c>
      <c r="R2151">
        <v>6.76</v>
      </c>
      <c r="S2151">
        <v>0</v>
      </c>
      <c r="T2151">
        <v>0</v>
      </c>
      <c r="U2151">
        <v>58.76</v>
      </c>
      <c r="W2151" t="s">
        <v>1</v>
      </c>
    </row>
    <row r="2152" spans="1:23">
      <c r="A2152" t="s">
        <v>8500</v>
      </c>
      <c r="B2152" t="str">
        <f t="shared" si="133"/>
        <v>Abril</v>
      </c>
      <c r="C2152" s="20" t="s">
        <v>8506</v>
      </c>
      <c r="D2152" t="s">
        <v>1</v>
      </c>
      <c r="E2152" t="s">
        <v>0</v>
      </c>
      <c r="F2152" t="str">
        <f t="shared" si="134"/>
        <v>CCF</v>
      </c>
      <c r="G2152" t="s">
        <v>8149</v>
      </c>
      <c r="H2152" t="s">
        <v>8150</v>
      </c>
      <c r="I2152">
        <v>1621</v>
      </c>
      <c r="J2152">
        <v>1621</v>
      </c>
      <c r="L2152" t="str">
        <f t="shared" si="135"/>
        <v>DUI</v>
      </c>
      <c r="M2152" t="str">
        <f t="shared" si="136"/>
        <v>008747567</v>
      </c>
      <c r="N2152" t="s">
        <v>8545</v>
      </c>
      <c r="O2152">
        <v>0</v>
      </c>
      <c r="P2152">
        <v>0</v>
      </c>
      <c r="Q2152">
        <v>7.08</v>
      </c>
      <c r="R2152">
        <v>0.9204</v>
      </c>
      <c r="S2152">
        <v>0</v>
      </c>
      <c r="T2152">
        <v>0</v>
      </c>
      <c r="U2152">
        <v>8.0004000000000008</v>
      </c>
      <c r="V2152" t="s">
        <v>8544</v>
      </c>
      <c r="W2152" t="s">
        <v>1</v>
      </c>
    </row>
    <row r="2153" spans="1:23">
      <c r="A2153" t="s">
        <v>8500</v>
      </c>
      <c r="B2153" t="str">
        <f t="shared" si="133"/>
        <v>Abril</v>
      </c>
      <c r="C2153" s="20" t="s">
        <v>8506</v>
      </c>
      <c r="D2153" t="s">
        <v>1</v>
      </c>
      <c r="E2153" t="s">
        <v>0</v>
      </c>
      <c r="F2153" t="str">
        <f t="shared" si="134"/>
        <v>CCF</v>
      </c>
      <c r="G2153" t="s">
        <v>8149</v>
      </c>
      <c r="H2153" t="s">
        <v>8150</v>
      </c>
      <c r="I2153">
        <v>1623</v>
      </c>
      <c r="J2153">
        <v>1623</v>
      </c>
      <c r="K2153" t="s">
        <v>83</v>
      </c>
      <c r="L2153" t="str">
        <f t="shared" si="135"/>
        <v>NIT</v>
      </c>
      <c r="M2153" t="str">
        <f t="shared" si="136"/>
        <v>12170412021019</v>
      </c>
      <c r="N2153" t="s">
        <v>84</v>
      </c>
      <c r="O2153">
        <v>0</v>
      </c>
      <c r="P2153">
        <v>0</v>
      </c>
      <c r="Q2153">
        <v>133.46</v>
      </c>
      <c r="R2153">
        <v>17.349800000000002</v>
      </c>
      <c r="S2153">
        <v>0</v>
      </c>
      <c r="T2153">
        <v>0</v>
      </c>
      <c r="U2153">
        <v>150.8098</v>
      </c>
      <c r="W2153" t="s">
        <v>1</v>
      </c>
    </row>
    <row r="2154" spans="1:23">
      <c r="A2154" t="s">
        <v>8500</v>
      </c>
      <c r="B2154" t="str">
        <f t="shared" si="133"/>
        <v>Abril</v>
      </c>
      <c r="C2154" s="20" t="s">
        <v>8506</v>
      </c>
      <c r="D2154" t="s">
        <v>1</v>
      </c>
      <c r="E2154" t="s">
        <v>0</v>
      </c>
      <c r="F2154" t="str">
        <f t="shared" si="134"/>
        <v>CCF</v>
      </c>
      <c r="G2154" t="s">
        <v>8149</v>
      </c>
      <c r="H2154" t="s">
        <v>8150</v>
      </c>
      <c r="I2154">
        <v>1625</v>
      </c>
      <c r="J2154">
        <v>1625</v>
      </c>
      <c r="K2154" t="s">
        <v>1299</v>
      </c>
      <c r="L2154" t="str">
        <f t="shared" si="135"/>
        <v>NIT</v>
      </c>
      <c r="M2154" t="str">
        <f t="shared" si="136"/>
        <v>12070101711017</v>
      </c>
      <c r="N2154" t="s">
        <v>1300</v>
      </c>
      <c r="O2154">
        <v>0</v>
      </c>
      <c r="P2154">
        <v>0</v>
      </c>
      <c r="Q2154">
        <v>40.799999999999997</v>
      </c>
      <c r="R2154">
        <v>5.3039999999999994</v>
      </c>
      <c r="S2154">
        <v>0</v>
      </c>
      <c r="T2154">
        <v>0</v>
      </c>
      <c r="U2154">
        <v>46.103999999999999</v>
      </c>
      <c r="W2154" t="s">
        <v>1</v>
      </c>
    </row>
    <row r="2155" spans="1:23">
      <c r="A2155" t="s">
        <v>8500</v>
      </c>
      <c r="B2155" t="str">
        <f t="shared" si="133"/>
        <v>Abril</v>
      </c>
      <c r="C2155" s="20" t="s">
        <v>8506</v>
      </c>
      <c r="D2155" t="s">
        <v>1</v>
      </c>
      <c r="E2155" t="s">
        <v>0</v>
      </c>
      <c r="F2155" t="str">
        <f t="shared" si="134"/>
        <v>CCF</v>
      </c>
      <c r="G2155" t="s">
        <v>8149</v>
      </c>
      <c r="H2155" t="s">
        <v>8150</v>
      </c>
      <c r="I2155">
        <v>1626</v>
      </c>
      <c r="J2155">
        <v>1626</v>
      </c>
      <c r="K2155" t="s">
        <v>1235</v>
      </c>
      <c r="L2155" t="str">
        <f t="shared" si="135"/>
        <v>NIT</v>
      </c>
      <c r="M2155" t="str">
        <f t="shared" si="136"/>
        <v>06141205801108</v>
      </c>
      <c r="N2155" t="s">
        <v>1236</v>
      </c>
      <c r="O2155">
        <v>0</v>
      </c>
      <c r="P2155">
        <v>0</v>
      </c>
      <c r="Q2155">
        <v>44.48</v>
      </c>
      <c r="R2155">
        <v>5.7824</v>
      </c>
      <c r="S2155">
        <v>0</v>
      </c>
      <c r="T2155">
        <v>0</v>
      </c>
      <c r="U2155">
        <v>50.2624</v>
      </c>
      <c r="W2155" t="s">
        <v>1</v>
      </c>
    </row>
    <row r="2156" spans="1:23">
      <c r="A2156" t="s">
        <v>8500</v>
      </c>
      <c r="B2156" t="str">
        <f t="shared" si="133"/>
        <v>Abril</v>
      </c>
      <c r="C2156" s="20" t="s">
        <v>8506</v>
      </c>
      <c r="D2156" t="s">
        <v>1</v>
      </c>
      <c r="E2156" t="s">
        <v>0</v>
      </c>
      <c r="F2156" t="str">
        <f t="shared" si="134"/>
        <v>CCF</v>
      </c>
      <c r="G2156" t="s">
        <v>8149</v>
      </c>
      <c r="H2156" t="s">
        <v>8150</v>
      </c>
      <c r="I2156">
        <v>1627</v>
      </c>
      <c r="J2156">
        <v>1627</v>
      </c>
      <c r="K2156" t="s">
        <v>1338</v>
      </c>
      <c r="L2156" t="str">
        <f t="shared" si="135"/>
        <v>NIT</v>
      </c>
      <c r="M2156" t="str">
        <f t="shared" si="136"/>
        <v>12170803171023</v>
      </c>
      <c r="N2156" t="s">
        <v>1339</v>
      </c>
      <c r="O2156">
        <v>0</v>
      </c>
      <c r="P2156">
        <v>0</v>
      </c>
      <c r="Q2156">
        <v>100.78</v>
      </c>
      <c r="R2156">
        <v>13.1014</v>
      </c>
      <c r="S2156">
        <v>0</v>
      </c>
      <c r="T2156">
        <v>0</v>
      </c>
      <c r="U2156">
        <v>113.8814</v>
      </c>
      <c r="W2156" t="s">
        <v>1</v>
      </c>
    </row>
    <row r="2157" spans="1:23">
      <c r="A2157" t="s">
        <v>8500</v>
      </c>
      <c r="B2157" t="str">
        <f t="shared" si="133"/>
        <v>Abril</v>
      </c>
      <c r="C2157" s="20" t="s">
        <v>8506</v>
      </c>
      <c r="D2157" t="s">
        <v>1</v>
      </c>
      <c r="E2157" t="s">
        <v>0</v>
      </c>
      <c r="F2157" t="str">
        <f t="shared" si="134"/>
        <v>CCF</v>
      </c>
      <c r="G2157" t="s">
        <v>8149</v>
      </c>
      <c r="H2157" t="s">
        <v>8150</v>
      </c>
      <c r="I2157">
        <v>1628</v>
      </c>
      <c r="J2157">
        <v>1628</v>
      </c>
      <c r="K2157" t="s">
        <v>830</v>
      </c>
      <c r="L2157" t="str">
        <f t="shared" si="135"/>
        <v>NIT</v>
      </c>
      <c r="M2157" t="str">
        <f t="shared" si="136"/>
        <v>14080405781014</v>
      </c>
      <c r="N2157" t="s">
        <v>831</v>
      </c>
      <c r="O2157">
        <v>0</v>
      </c>
      <c r="P2157">
        <v>0</v>
      </c>
      <c r="Q2157">
        <v>406.52</v>
      </c>
      <c r="R2157">
        <v>52.8476</v>
      </c>
      <c r="S2157">
        <v>0</v>
      </c>
      <c r="T2157">
        <v>0</v>
      </c>
      <c r="U2157">
        <v>459.36759999999998</v>
      </c>
      <c r="W2157" t="s">
        <v>1</v>
      </c>
    </row>
    <row r="2158" spans="1:23">
      <c r="A2158" t="s">
        <v>8500</v>
      </c>
      <c r="B2158" t="str">
        <f t="shared" si="133"/>
        <v>Abril</v>
      </c>
      <c r="C2158" s="20" t="s">
        <v>8506</v>
      </c>
      <c r="D2158" t="s">
        <v>1</v>
      </c>
      <c r="E2158" t="s">
        <v>0</v>
      </c>
      <c r="F2158" t="str">
        <f t="shared" si="134"/>
        <v>CCF</v>
      </c>
      <c r="G2158" t="s">
        <v>8149</v>
      </c>
      <c r="H2158" t="s">
        <v>8150</v>
      </c>
      <c r="I2158">
        <v>1629</v>
      </c>
      <c r="J2158">
        <v>1629</v>
      </c>
      <c r="K2158" t="s">
        <v>8542</v>
      </c>
      <c r="L2158" t="str">
        <f t="shared" si="135"/>
        <v>NIT</v>
      </c>
      <c r="M2158" t="str">
        <f t="shared" si="136"/>
        <v>12181010211018</v>
      </c>
      <c r="N2158" t="s">
        <v>8543</v>
      </c>
      <c r="O2158">
        <v>0</v>
      </c>
      <c r="P2158">
        <v>0</v>
      </c>
      <c r="Q2158">
        <v>63.14</v>
      </c>
      <c r="R2158">
        <v>8.2081999999999997</v>
      </c>
      <c r="S2158">
        <v>0</v>
      </c>
      <c r="T2158">
        <v>0</v>
      </c>
      <c r="U2158">
        <v>71.348200000000006</v>
      </c>
      <c r="W2158" t="s">
        <v>1</v>
      </c>
    </row>
    <row r="2159" spans="1:23">
      <c r="A2159" t="s">
        <v>8500</v>
      </c>
      <c r="B2159" t="str">
        <f t="shared" si="133"/>
        <v>Abril</v>
      </c>
      <c r="C2159" s="20" t="s">
        <v>8506</v>
      </c>
      <c r="D2159" t="s">
        <v>1</v>
      </c>
      <c r="E2159" t="s">
        <v>0</v>
      </c>
      <c r="F2159" t="str">
        <f t="shared" si="134"/>
        <v>CCF</v>
      </c>
      <c r="G2159" t="s">
        <v>8149</v>
      </c>
      <c r="H2159" t="s">
        <v>8150</v>
      </c>
      <c r="I2159">
        <v>1630</v>
      </c>
      <c r="J2159">
        <v>1630</v>
      </c>
      <c r="L2159" t="str">
        <f t="shared" si="135"/>
        <v>DUI</v>
      </c>
      <c r="M2159" t="str">
        <f t="shared" si="136"/>
        <v>051844106</v>
      </c>
      <c r="N2159" t="s">
        <v>8541</v>
      </c>
      <c r="O2159">
        <v>0</v>
      </c>
      <c r="P2159">
        <v>0</v>
      </c>
      <c r="Q2159">
        <v>110</v>
      </c>
      <c r="R2159">
        <v>14.3</v>
      </c>
      <c r="S2159">
        <v>0</v>
      </c>
      <c r="T2159">
        <v>0</v>
      </c>
      <c r="U2159">
        <v>124.3</v>
      </c>
      <c r="V2159" t="s">
        <v>8540</v>
      </c>
      <c r="W2159" t="s">
        <v>1</v>
      </c>
    </row>
    <row r="2160" spans="1:23">
      <c r="A2160" t="s">
        <v>8500</v>
      </c>
      <c r="B2160" t="str">
        <f t="shared" si="133"/>
        <v>Abril</v>
      </c>
      <c r="C2160" s="20" t="s">
        <v>8506</v>
      </c>
      <c r="D2160" t="s">
        <v>1</v>
      </c>
      <c r="E2160" t="s">
        <v>0</v>
      </c>
      <c r="F2160" t="str">
        <f t="shared" si="134"/>
        <v>CCF</v>
      </c>
      <c r="G2160" t="s">
        <v>8149</v>
      </c>
      <c r="H2160" t="s">
        <v>8150</v>
      </c>
      <c r="I2160">
        <v>1631</v>
      </c>
      <c r="J2160">
        <v>1631</v>
      </c>
      <c r="K2160" t="s">
        <v>7919</v>
      </c>
      <c r="L2160" t="str">
        <f t="shared" si="135"/>
        <v>NIT</v>
      </c>
      <c r="M2160" t="str">
        <f t="shared" si="136"/>
        <v>14052805811016</v>
      </c>
      <c r="N2160" t="s">
        <v>7920</v>
      </c>
      <c r="O2160">
        <v>0</v>
      </c>
      <c r="P2160">
        <v>0</v>
      </c>
      <c r="Q2160">
        <v>118.15</v>
      </c>
      <c r="R2160">
        <v>15.359500000000001</v>
      </c>
      <c r="S2160">
        <v>0</v>
      </c>
      <c r="T2160">
        <v>0</v>
      </c>
      <c r="U2160">
        <v>133.5095</v>
      </c>
      <c r="W2160" t="s">
        <v>1</v>
      </c>
    </row>
    <row r="2161" spans="1:23">
      <c r="A2161" t="s">
        <v>8500</v>
      </c>
      <c r="B2161" t="str">
        <f t="shared" si="133"/>
        <v>Abril</v>
      </c>
      <c r="C2161" s="20" t="s">
        <v>8506</v>
      </c>
      <c r="D2161" t="s">
        <v>1</v>
      </c>
      <c r="E2161" t="s">
        <v>0</v>
      </c>
      <c r="F2161" t="str">
        <f t="shared" si="134"/>
        <v>CCF</v>
      </c>
      <c r="G2161" t="s">
        <v>8149</v>
      </c>
      <c r="H2161" t="s">
        <v>8150</v>
      </c>
      <c r="I2161">
        <v>1632</v>
      </c>
      <c r="J2161">
        <v>1632</v>
      </c>
      <c r="K2161" t="s">
        <v>237</v>
      </c>
      <c r="L2161" t="str">
        <f t="shared" si="135"/>
        <v>NIT</v>
      </c>
      <c r="M2161" t="str">
        <f t="shared" si="136"/>
        <v>08191601731036</v>
      </c>
      <c r="N2161" t="s">
        <v>238</v>
      </c>
      <c r="O2161">
        <v>0</v>
      </c>
      <c r="P2161">
        <v>0</v>
      </c>
      <c r="Q2161">
        <v>1150</v>
      </c>
      <c r="R2161">
        <v>149.5</v>
      </c>
      <c r="S2161">
        <v>0</v>
      </c>
      <c r="T2161">
        <v>0</v>
      </c>
      <c r="U2161">
        <v>1299.5</v>
      </c>
      <c r="W2161" t="s">
        <v>1</v>
      </c>
    </row>
    <row r="2162" spans="1:23">
      <c r="A2162" t="s">
        <v>8500</v>
      </c>
      <c r="B2162" t="str">
        <f t="shared" si="133"/>
        <v>Abril</v>
      </c>
      <c r="C2162" s="20" t="s">
        <v>8506</v>
      </c>
      <c r="D2162" t="s">
        <v>1</v>
      </c>
      <c r="E2162" t="s">
        <v>0</v>
      </c>
      <c r="F2162" t="str">
        <f t="shared" si="134"/>
        <v>CCF</v>
      </c>
      <c r="G2162" t="s">
        <v>8149</v>
      </c>
      <c r="H2162" t="s">
        <v>8150</v>
      </c>
      <c r="I2162">
        <v>1633</v>
      </c>
      <c r="J2162">
        <v>1633</v>
      </c>
      <c r="K2162" t="s">
        <v>929</v>
      </c>
      <c r="L2162" t="str">
        <f t="shared" si="135"/>
        <v>NIT</v>
      </c>
      <c r="M2162" t="str">
        <f t="shared" si="136"/>
        <v>14162212541012</v>
      </c>
      <c r="N2162" t="s">
        <v>930</v>
      </c>
      <c r="O2162">
        <v>0</v>
      </c>
      <c r="P2162">
        <v>0</v>
      </c>
      <c r="Q2162">
        <v>89.6</v>
      </c>
      <c r="R2162">
        <v>11.648</v>
      </c>
      <c r="S2162">
        <v>0</v>
      </c>
      <c r="T2162">
        <v>0</v>
      </c>
      <c r="U2162">
        <v>101.24799999999999</v>
      </c>
      <c r="W2162" t="s">
        <v>1</v>
      </c>
    </row>
    <row r="2163" spans="1:23">
      <c r="A2163" t="s">
        <v>8500</v>
      </c>
      <c r="B2163" t="str">
        <f t="shared" si="133"/>
        <v>Abril</v>
      </c>
      <c r="C2163" s="20" t="s">
        <v>8506</v>
      </c>
      <c r="D2163" t="s">
        <v>1</v>
      </c>
      <c r="E2163" t="s">
        <v>0</v>
      </c>
      <c r="F2163" t="str">
        <f t="shared" si="134"/>
        <v>CCF</v>
      </c>
      <c r="G2163" t="s">
        <v>8149</v>
      </c>
      <c r="H2163" t="s">
        <v>8150</v>
      </c>
      <c r="I2163">
        <v>1634</v>
      </c>
      <c r="J2163">
        <v>1634</v>
      </c>
      <c r="L2163" t="str">
        <f t="shared" si="135"/>
        <v>DUI</v>
      </c>
      <c r="M2163" t="str">
        <f t="shared" si="136"/>
        <v>000534732</v>
      </c>
      <c r="N2163" t="s">
        <v>1005</v>
      </c>
      <c r="O2163">
        <v>0</v>
      </c>
      <c r="P2163">
        <v>0</v>
      </c>
      <c r="Q2163">
        <v>1182.58</v>
      </c>
      <c r="R2163">
        <v>153.7354</v>
      </c>
      <c r="S2163">
        <v>0</v>
      </c>
      <c r="T2163">
        <v>0</v>
      </c>
      <c r="U2163">
        <v>1336.3154</v>
      </c>
      <c r="V2163" t="s">
        <v>8461</v>
      </c>
      <c r="W2163" t="s">
        <v>1</v>
      </c>
    </row>
    <row r="2164" spans="1:23">
      <c r="A2164" t="s">
        <v>8500</v>
      </c>
      <c r="B2164" t="str">
        <f t="shared" si="133"/>
        <v>Abril</v>
      </c>
      <c r="C2164" s="20" t="s">
        <v>8506</v>
      </c>
      <c r="D2164" t="s">
        <v>1</v>
      </c>
      <c r="E2164" t="s">
        <v>0</v>
      </c>
      <c r="F2164" t="str">
        <f t="shared" si="134"/>
        <v>CCF</v>
      </c>
      <c r="G2164" t="s">
        <v>8149</v>
      </c>
      <c r="H2164" t="s">
        <v>8150</v>
      </c>
      <c r="I2164">
        <v>1635</v>
      </c>
      <c r="J2164">
        <v>1635</v>
      </c>
      <c r="L2164" t="str">
        <f t="shared" si="135"/>
        <v>DUI</v>
      </c>
      <c r="M2164" t="str">
        <f t="shared" si="136"/>
        <v>040866014</v>
      </c>
      <c r="N2164" t="s">
        <v>7952</v>
      </c>
      <c r="O2164">
        <v>0</v>
      </c>
      <c r="P2164">
        <v>0</v>
      </c>
      <c r="Q2164">
        <v>134.54</v>
      </c>
      <c r="R2164">
        <v>17.490199999999998</v>
      </c>
      <c r="S2164">
        <v>0</v>
      </c>
      <c r="T2164">
        <v>0</v>
      </c>
      <c r="U2164">
        <v>152.03019999999998</v>
      </c>
      <c r="V2164" t="s">
        <v>8539</v>
      </c>
      <c r="W2164" t="s">
        <v>1</v>
      </c>
    </row>
    <row r="2165" spans="1:23">
      <c r="A2165" t="s">
        <v>8500</v>
      </c>
      <c r="B2165" t="str">
        <f t="shared" si="133"/>
        <v>Abril</v>
      </c>
      <c r="C2165" s="20" t="s">
        <v>8506</v>
      </c>
      <c r="D2165" t="s">
        <v>1</v>
      </c>
      <c r="E2165" t="s">
        <v>0</v>
      </c>
      <c r="F2165" t="str">
        <f t="shared" si="134"/>
        <v>CCF</v>
      </c>
      <c r="G2165" t="s">
        <v>8149</v>
      </c>
      <c r="H2165" t="s">
        <v>8150</v>
      </c>
      <c r="I2165">
        <v>1636</v>
      </c>
      <c r="J2165">
        <v>1636</v>
      </c>
      <c r="K2165" t="s">
        <v>487</v>
      </c>
      <c r="L2165" t="str">
        <f t="shared" si="135"/>
        <v>NIT</v>
      </c>
      <c r="M2165" t="str">
        <f t="shared" si="136"/>
        <v>06142306191013</v>
      </c>
      <c r="N2165" t="s">
        <v>488</v>
      </c>
      <c r="O2165">
        <v>0</v>
      </c>
      <c r="P2165">
        <v>0</v>
      </c>
      <c r="Q2165">
        <v>72</v>
      </c>
      <c r="R2165">
        <v>9.36</v>
      </c>
      <c r="S2165">
        <v>0</v>
      </c>
      <c r="T2165">
        <v>0</v>
      </c>
      <c r="U2165">
        <v>81.36</v>
      </c>
      <c r="W2165" t="s">
        <v>1</v>
      </c>
    </row>
    <row r="2166" spans="1:23">
      <c r="A2166" t="s">
        <v>8500</v>
      </c>
      <c r="B2166" t="str">
        <f t="shared" si="133"/>
        <v>Abril</v>
      </c>
      <c r="C2166" s="20" t="s">
        <v>8506</v>
      </c>
      <c r="D2166" t="s">
        <v>1</v>
      </c>
      <c r="E2166" t="s">
        <v>0</v>
      </c>
      <c r="F2166" t="str">
        <f t="shared" si="134"/>
        <v>CCF</v>
      </c>
      <c r="G2166" t="s">
        <v>8149</v>
      </c>
      <c r="H2166" t="s">
        <v>8150</v>
      </c>
      <c r="I2166">
        <v>1637</v>
      </c>
      <c r="J2166">
        <v>1637</v>
      </c>
      <c r="K2166" t="s">
        <v>487</v>
      </c>
      <c r="L2166" t="str">
        <f t="shared" si="135"/>
        <v>NIT</v>
      </c>
      <c r="M2166" t="str">
        <f t="shared" si="136"/>
        <v>06142306191013</v>
      </c>
      <c r="N2166" t="s">
        <v>488</v>
      </c>
      <c r="O2166">
        <v>0</v>
      </c>
      <c r="P2166">
        <v>0</v>
      </c>
      <c r="Q2166">
        <v>142.72999999999999</v>
      </c>
      <c r="R2166">
        <v>18.5549</v>
      </c>
      <c r="S2166">
        <v>0</v>
      </c>
      <c r="T2166">
        <v>0</v>
      </c>
      <c r="U2166">
        <v>161.28489999999999</v>
      </c>
      <c r="W2166" t="s">
        <v>1</v>
      </c>
    </row>
    <row r="2167" spans="1:23">
      <c r="A2167" t="s">
        <v>8500</v>
      </c>
      <c r="B2167" t="str">
        <f t="shared" si="133"/>
        <v>Abril</v>
      </c>
      <c r="C2167" s="20" t="s">
        <v>8506</v>
      </c>
      <c r="D2167" t="s">
        <v>1</v>
      </c>
      <c r="E2167" t="s">
        <v>0</v>
      </c>
      <c r="F2167" t="str">
        <f t="shared" si="134"/>
        <v>CCF</v>
      </c>
      <c r="G2167" t="s">
        <v>8149</v>
      </c>
      <c r="H2167" t="s">
        <v>8150</v>
      </c>
      <c r="I2167">
        <v>1638</v>
      </c>
      <c r="J2167">
        <v>1638</v>
      </c>
      <c r="K2167" t="s">
        <v>325</v>
      </c>
      <c r="L2167" t="str">
        <f t="shared" si="135"/>
        <v>NIT</v>
      </c>
      <c r="M2167" t="str">
        <f t="shared" si="136"/>
        <v>06142809670057</v>
      </c>
      <c r="N2167" t="s">
        <v>326</v>
      </c>
      <c r="O2167">
        <v>0</v>
      </c>
      <c r="P2167">
        <v>0</v>
      </c>
      <c r="Q2167">
        <v>120</v>
      </c>
      <c r="R2167">
        <v>15.600000000000001</v>
      </c>
      <c r="S2167">
        <v>0</v>
      </c>
      <c r="T2167">
        <v>0</v>
      </c>
      <c r="U2167">
        <v>135.6</v>
      </c>
      <c r="W2167" t="s">
        <v>1</v>
      </c>
    </row>
    <row r="2168" spans="1:23">
      <c r="A2168" t="s">
        <v>8500</v>
      </c>
      <c r="B2168" t="str">
        <f t="shared" si="133"/>
        <v>Abril</v>
      </c>
      <c r="C2168" s="20" t="s">
        <v>8506</v>
      </c>
      <c r="D2168" t="s">
        <v>1</v>
      </c>
      <c r="E2168" t="s">
        <v>0</v>
      </c>
      <c r="F2168" t="str">
        <f t="shared" si="134"/>
        <v>CCF</v>
      </c>
      <c r="G2168" t="s">
        <v>8149</v>
      </c>
      <c r="H2168" t="s">
        <v>8150</v>
      </c>
      <c r="I2168">
        <v>1639</v>
      </c>
      <c r="J2168">
        <v>1639</v>
      </c>
      <c r="K2168" t="s">
        <v>532</v>
      </c>
      <c r="L2168" t="str">
        <f t="shared" si="135"/>
        <v>NIT</v>
      </c>
      <c r="M2168" t="str">
        <f t="shared" si="136"/>
        <v>12150312201019</v>
      </c>
      <c r="N2168" t="s">
        <v>533</v>
      </c>
      <c r="O2168">
        <v>0</v>
      </c>
      <c r="P2168">
        <v>0</v>
      </c>
      <c r="Q2168">
        <v>409.81</v>
      </c>
      <c r="R2168">
        <v>53.275300000000001</v>
      </c>
      <c r="S2168">
        <v>0</v>
      </c>
      <c r="T2168">
        <v>0</v>
      </c>
      <c r="U2168">
        <v>463.08530000000002</v>
      </c>
      <c r="W2168" t="s">
        <v>1</v>
      </c>
    </row>
    <row r="2169" spans="1:23">
      <c r="A2169" t="s">
        <v>8500</v>
      </c>
      <c r="B2169" t="str">
        <f t="shared" si="133"/>
        <v>Abril</v>
      </c>
      <c r="C2169" s="20" t="s">
        <v>8506</v>
      </c>
      <c r="D2169" t="s">
        <v>1</v>
      </c>
      <c r="E2169" t="s">
        <v>0</v>
      </c>
      <c r="F2169" t="str">
        <f t="shared" si="134"/>
        <v>CCF</v>
      </c>
      <c r="G2169" t="s">
        <v>8149</v>
      </c>
      <c r="H2169" t="s">
        <v>8150</v>
      </c>
      <c r="I2169">
        <v>1640</v>
      </c>
      <c r="J2169">
        <v>1640</v>
      </c>
      <c r="K2169" t="s">
        <v>564</v>
      </c>
      <c r="L2169" t="str">
        <f t="shared" si="135"/>
        <v>NIT</v>
      </c>
      <c r="M2169" t="str">
        <f t="shared" si="136"/>
        <v>13250306470019</v>
      </c>
      <c r="N2169" t="s">
        <v>565</v>
      </c>
      <c r="O2169">
        <v>0</v>
      </c>
      <c r="P2169">
        <v>0</v>
      </c>
      <c r="Q2169">
        <v>25</v>
      </c>
      <c r="R2169">
        <v>3.25</v>
      </c>
      <c r="S2169">
        <v>0</v>
      </c>
      <c r="T2169">
        <v>0</v>
      </c>
      <c r="U2169">
        <v>28.25</v>
      </c>
      <c r="W2169" t="s">
        <v>1</v>
      </c>
    </row>
    <row r="2170" spans="1:23">
      <c r="A2170" t="s">
        <v>8500</v>
      </c>
      <c r="B2170" t="str">
        <f t="shared" si="133"/>
        <v>Abril</v>
      </c>
      <c r="C2170" s="20" t="s">
        <v>8506</v>
      </c>
      <c r="D2170" t="s">
        <v>1</v>
      </c>
      <c r="E2170" t="s">
        <v>0</v>
      </c>
      <c r="F2170" t="str">
        <f t="shared" si="134"/>
        <v>CCF</v>
      </c>
      <c r="G2170" t="s">
        <v>8149</v>
      </c>
      <c r="H2170" t="s">
        <v>8150</v>
      </c>
      <c r="I2170">
        <v>1641</v>
      </c>
      <c r="J2170">
        <v>1641</v>
      </c>
      <c r="L2170" t="str">
        <f t="shared" si="135"/>
        <v>DUI</v>
      </c>
      <c r="M2170" t="str">
        <f t="shared" si="136"/>
        <v>045167457</v>
      </c>
      <c r="N2170" t="s">
        <v>103</v>
      </c>
      <c r="O2170">
        <v>0</v>
      </c>
      <c r="P2170">
        <v>0</v>
      </c>
      <c r="Q2170">
        <v>52</v>
      </c>
      <c r="R2170">
        <v>6.76</v>
      </c>
      <c r="S2170">
        <v>0</v>
      </c>
      <c r="T2170">
        <v>0</v>
      </c>
      <c r="U2170">
        <v>58.76</v>
      </c>
      <c r="V2170" t="s">
        <v>8378</v>
      </c>
      <c r="W2170" t="s">
        <v>1</v>
      </c>
    </row>
    <row r="2171" spans="1:23">
      <c r="A2171" t="s">
        <v>8500</v>
      </c>
      <c r="B2171" t="str">
        <f t="shared" si="133"/>
        <v>Abril</v>
      </c>
      <c r="C2171" s="20" t="s">
        <v>8506</v>
      </c>
      <c r="D2171" t="s">
        <v>1</v>
      </c>
      <c r="E2171" t="s">
        <v>0</v>
      </c>
      <c r="F2171" t="str">
        <f t="shared" si="134"/>
        <v>CCF</v>
      </c>
      <c r="G2171" t="s">
        <v>8149</v>
      </c>
      <c r="H2171" t="s">
        <v>8150</v>
      </c>
      <c r="I2171">
        <v>1642</v>
      </c>
      <c r="J2171">
        <v>1642</v>
      </c>
      <c r="K2171" t="s">
        <v>341</v>
      </c>
      <c r="L2171" t="str">
        <f t="shared" si="135"/>
        <v>NIT</v>
      </c>
      <c r="M2171" t="str">
        <f t="shared" si="136"/>
        <v>06140306711219</v>
      </c>
      <c r="N2171" t="s">
        <v>342</v>
      </c>
      <c r="O2171">
        <v>0</v>
      </c>
      <c r="P2171">
        <v>0</v>
      </c>
      <c r="Q2171">
        <v>531.5</v>
      </c>
      <c r="R2171">
        <v>69.094999999999999</v>
      </c>
      <c r="S2171">
        <v>0</v>
      </c>
      <c r="T2171">
        <v>0</v>
      </c>
      <c r="U2171">
        <v>600.59500000000003</v>
      </c>
      <c r="W2171" t="s">
        <v>1</v>
      </c>
    </row>
    <row r="2172" spans="1:23">
      <c r="A2172" t="s">
        <v>8500</v>
      </c>
      <c r="B2172" t="str">
        <f t="shared" si="133"/>
        <v>Abril</v>
      </c>
      <c r="C2172" s="20" t="s">
        <v>8506</v>
      </c>
      <c r="D2172" t="s">
        <v>1</v>
      </c>
      <c r="E2172" t="s">
        <v>0</v>
      </c>
      <c r="F2172" t="str">
        <f t="shared" si="134"/>
        <v>CCF</v>
      </c>
      <c r="G2172" t="s">
        <v>8149</v>
      </c>
      <c r="H2172" t="s">
        <v>8150</v>
      </c>
      <c r="I2172">
        <v>1643</v>
      </c>
      <c r="J2172">
        <v>1643</v>
      </c>
      <c r="K2172" t="s">
        <v>765</v>
      </c>
      <c r="L2172" t="str">
        <f t="shared" si="135"/>
        <v>NIT</v>
      </c>
      <c r="M2172" t="str">
        <f t="shared" si="136"/>
        <v>06141412840020</v>
      </c>
      <c r="N2172" t="s">
        <v>766</v>
      </c>
      <c r="O2172">
        <v>0</v>
      </c>
      <c r="P2172">
        <v>0</v>
      </c>
      <c r="Q2172">
        <v>8074.13</v>
      </c>
      <c r="R2172">
        <v>1049.6369</v>
      </c>
      <c r="S2172">
        <v>0</v>
      </c>
      <c r="T2172">
        <v>0</v>
      </c>
      <c r="U2172">
        <v>9123.7669000000005</v>
      </c>
      <c r="W2172" t="s">
        <v>1</v>
      </c>
    </row>
    <row r="2173" spans="1:23">
      <c r="A2173" t="s">
        <v>8500</v>
      </c>
      <c r="B2173" t="str">
        <f t="shared" ref="B2173:B2236" si="137">SUBSTITUTE(A2173,"BRIL","bril")</f>
        <v>Abril</v>
      </c>
      <c r="C2173" s="20" t="s">
        <v>8506</v>
      </c>
      <c r="D2173" t="s">
        <v>1</v>
      </c>
      <c r="E2173" t="s">
        <v>0</v>
      </c>
      <c r="F2173" t="str">
        <f t="shared" si="134"/>
        <v>CCF</v>
      </c>
      <c r="G2173" t="s">
        <v>8149</v>
      </c>
      <c r="H2173" t="s">
        <v>8150</v>
      </c>
      <c r="I2173">
        <v>1644</v>
      </c>
      <c r="J2173">
        <v>1644</v>
      </c>
      <c r="K2173" t="s">
        <v>7992</v>
      </c>
      <c r="L2173" t="str">
        <f t="shared" si="135"/>
        <v>NIT</v>
      </c>
      <c r="M2173" t="str">
        <f t="shared" si="136"/>
        <v>05012007161014</v>
      </c>
      <c r="N2173" t="s">
        <v>7993</v>
      </c>
      <c r="O2173">
        <v>0</v>
      </c>
      <c r="P2173">
        <v>0</v>
      </c>
      <c r="Q2173">
        <v>124.33</v>
      </c>
      <c r="R2173">
        <v>16.1629</v>
      </c>
      <c r="S2173">
        <v>0</v>
      </c>
      <c r="T2173">
        <v>0</v>
      </c>
      <c r="U2173">
        <v>140.49289999999999</v>
      </c>
      <c r="W2173" t="s">
        <v>1</v>
      </c>
    </row>
    <row r="2174" spans="1:23">
      <c r="A2174" t="s">
        <v>8500</v>
      </c>
      <c r="B2174" t="str">
        <f t="shared" si="137"/>
        <v>Abril</v>
      </c>
      <c r="C2174" s="20" t="s">
        <v>8506</v>
      </c>
      <c r="D2174" t="s">
        <v>1</v>
      </c>
      <c r="E2174" t="s">
        <v>0</v>
      </c>
      <c r="F2174" t="str">
        <f t="shared" si="134"/>
        <v>CCF</v>
      </c>
      <c r="G2174" t="s">
        <v>8149</v>
      </c>
      <c r="H2174" t="s">
        <v>8150</v>
      </c>
      <c r="I2174">
        <v>1645</v>
      </c>
      <c r="J2174">
        <v>1645</v>
      </c>
      <c r="K2174" t="s">
        <v>307</v>
      </c>
      <c r="L2174" t="str">
        <f t="shared" si="135"/>
        <v>NIT</v>
      </c>
      <c r="M2174" t="str">
        <f t="shared" si="136"/>
        <v>06141303971062</v>
      </c>
      <c r="N2174" t="s">
        <v>308</v>
      </c>
      <c r="O2174">
        <v>0</v>
      </c>
      <c r="P2174">
        <v>0</v>
      </c>
      <c r="Q2174">
        <v>247.3</v>
      </c>
      <c r="R2174">
        <v>32.149000000000001</v>
      </c>
      <c r="S2174">
        <v>0</v>
      </c>
      <c r="T2174">
        <v>0</v>
      </c>
      <c r="U2174">
        <v>279.44900000000001</v>
      </c>
      <c r="W2174" t="s">
        <v>1</v>
      </c>
    </row>
    <row r="2175" spans="1:23">
      <c r="A2175" t="s">
        <v>8500</v>
      </c>
      <c r="B2175" t="str">
        <f t="shared" si="137"/>
        <v>Abril</v>
      </c>
      <c r="C2175" s="20" t="s">
        <v>8506</v>
      </c>
      <c r="D2175" t="s">
        <v>1</v>
      </c>
      <c r="E2175" t="s">
        <v>0</v>
      </c>
      <c r="F2175" t="str">
        <f t="shared" si="134"/>
        <v>CCF</v>
      </c>
      <c r="G2175" t="s">
        <v>8149</v>
      </c>
      <c r="H2175" t="s">
        <v>8150</v>
      </c>
      <c r="I2175">
        <v>1646</v>
      </c>
      <c r="J2175">
        <v>1646</v>
      </c>
      <c r="K2175" t="s">
        <v>550</v>
      </c>
      <c r="L2175" t="str">
        <f t="shared" si="135"/>
        <v>NIT</v>
      </c>
      <c r="M2175" t="str">
        <f t="shared" si="136"/>
        <v>06011411901010</v>
      </c>
      <c r="N2175" t="s">
        <v>551</v>
      </c>
      <c r="O2175">
        <v>0</v>
      </c>
      <c r="P2175">
        <v>0</v>
      </c>
      <c r="Q2175">
        <v>385.28</v>
      </c>
      <c r="R2175">
        <v>50.086399999999998</v>
      </c>
      <c r="S2175">
        <v>0</v>
      </c>
      <c r="T2175">
        <v>0</v>
      </c>
      <c r="U2175">
        <v>435.3664</v>
      </c>
      <c r="W2175" t="s">
        <v>1</v>
      </c>
    </row>
    <row r="2176" spans="1:23">
      <c r="A2176" t="s">
        <v>8500</v>
      </c>
      <c r="B2176" t="str">
        <f t="shared" si="137"/>
        <v>Abril</v>
      </c>
      <c r="C2176" s="20" t="s">
        <v>8506</v>
      </c>
      <c r="D2176" t="s">
        <v>1</v>
      </c>
      <c r="E2176" t="s">
        <v>0</v>
      </c>
      <c r="F2176" t="str">
        <f t="shared" si="134"/>
        <v>CCF</v>
      </c>
      <c r="G2176" t="s">
        <v>8149</v>
      </c>
      <c r="H2176" t="s">
        <v>8150</v>
      </c>
      <c r="I2176">
        <v>1647</v>
      </c>
      <c r="J2176">
        <v>1647</v>
      </c>
      <c r="K2176" t="s">
        <v>8413</v>
      </c>
      <c r="L2176" t="str">
        <f t="shared" si="135"/>
        <v>NIT</v>
      </c>
      <c r="M2176" t="str">
        <f t="shared" si="136"/>
        <v>11210502330012</v>
      </c>
      <c r="N2176" t="s">
        <v>8414</v>
      </c>
      <c r="O2176">
        <v>0</v>
      </c>
      <c r="P2176">
        <v>0</v>
      </c>
      <c r="Q2176">
        <v>307.85000000000002</v>
      </c>
      <c r="R2176">
        <v>40.020500000000006</v>
      </c>
      <c r="S2176">
        <v>0</v>
      </c>
      <c r="T2176">
        <v>0</v>
      </c>
      <c r="U2176">
        <v>347.87050000000005</v>
      </c>
      <c r="W2176" t="s">
        <v>1</v>
      </c>
    </row>
    <row r="2177" spans="1:23">
      <c r="A2177" t="s">
        <v>8500</v>
      </c>
      <c r="B2177" t="str">
        <f t="shared" si="137"/>
        <v>Abril</v>
      </c>
      <c r="C2177" s="20" t="s">
        <v>8506</v>
      </c>
      <c r="D2177" t="s">
        <v>1</v>
      </c>
      <c r="E2177" t="s">
        <v>0</v>
      </c>
      <c r="F2177" t="str">
        <f t="shared" si="134"/>
        <v>CCF</v>
      </c>
      <c r="G2177" t="s">
        <v>8149</v>
      </c>
      <c r="H2177" t="s">
        <v>8150</v>
      </c>
      <c r="I2177">
        <v>1648</v>
      </c>
      <c r="J2177">
        <v>1648</v>
      </c>
      <c r="L2177" t="str">
        <f t="shared" si="135"/>
        <v>DUI</v>
      </c>
      <c r="M2177" t="str">
        <f t="shared" si="136"/>
        <v>027144914</v>
      </c>
      <c r="N2177" t="s">
        <v>704</v>
      </c>
      <c r="O2177">
        <v>0</v>
      </c>
      <c r="P2177">
        <v>0</v>
      </c>
      <c r="Q2177">
        <v>358.58</v>
      </c>
      <c r="R2177">
        <v>46.615400000000001</v>
      </c>
      <c r="S2177">
        <v>0</v>
      </c>
      <c r="T2177">
        <v>0</v>
      </c>
      <c r="U2177">
        <v>405.19540000000001</v>
      </c>
      <c r="V2177" t="s">
        <v>8538</v>
      </c>
      <c r="W2177" t="s">
        <v>1</v>
      </c>
    </row>
    <row r="2178" spans="1:23">
      <c r="A2178" t="s">
        <v>8500</v>
      </c>
      <c r="B2178" t="str">
        <f t="shared" si="137"/>
        <v>Abril</v>
      </c>
      <c r="C2178" s="20" t="s">
        <v>8505</v>
      </c>
      <c r="D2178" t="s">
        <v>1</v>
      </c>
      <c r="E2178" t="s">
        <v>0</v>
      </c>
      <c r="F2178" t="str">
        <f t="shared" si="134"/>
        <v>CCF</v>
      </c>
      <c r="G2178" t="s">
        <v>8149</v>
      </c>
      <c r="H2178" t="s">
        <v>8150</v>
      </c>
      <c r="I2178">
        <v>1649</v>
      </c>
      <c r="J2178">
        <v>1649</v>
      </c>
      <c r="K2178" t="s">
        <v>118</v>
      </c>
      <c r="L2178" t="str">
        <f t="shared" si="135"/>
        <v>NIT</v>
      </c>
      <c r="M2178" t="str">
        <f t="shared" si="136"/>
        <v>06141106071025</v>
      </c>
      <c r="N2178" t="s">
        <v>119</v>
      </c>
      <c r="O2178">
        <v>0</v>
      </c>
      <c r="P2178">
        <v>0</v>
      </c>
      <c r="Q2178">
        <v>18.72</v>
      </c>
      <c r="R2178">
        <v>2.4335999999999998</v>
      </c>
      <c r="S2178">
        <v>0</v>
      </c>
      <c r="T2178">
        <v>0</v>
      </c>
      <c r="U2178">
        <v>21.153599999999997</v>
      </c>
      <c r="W2178" t="s">
        <v>1</v>
      </c>
    </row>
    <row r="2179" spans="1:23">
      <c r="A2179" t="s">
        <v>8500</v>
      </c>
      <c r="B2179" t="str">
        <f t="shared" si="137"/>
        <v>Abril</v>
      </c>
      <c r="C2179" s="20" t="s">
        <v>8505</v>
      </c>
      <c r="D2179" t="s">
        <v>1</v>
      </c>
      <c r="E2179" t="s">
        <v>0</v>
      </c>
      <c r="F2179" t="str">
        <f t="shared" ref="F2179:F2242" si="138">IF(E2179="05","Nota de crédito","CCF")</f>
        <v>CCF</v>
      </c>
      <c r="G2179" t="s">
        <v>8149</v>
      </c>
      <c r="H2179" t="s">
        <v>8150</v>
      </c>
      <c r="I2179">
        <v>1651</v>
      </c>
      <c r="J2179">
        <v>1651</v>
      </c>
      <c r="L2179" t="str">
        <f t="shared" ref="L2179:L2242" si="139">IF(K2179=0,"DUI","NIT")</f>
        <v>DUI</v>
      </c>
      <c r="M2179" t="str">
        <f t="shared" ref="M2179:M2242" si="140">IF(K2179=0,V2179,K2179)</f>
        <v>018717409</v>
      </c>
      <c r="N2179" t="s">
        <v>322</v>
      </c>
      <c r="O2179">
        <v>0</v>
      </c>
      <c r="P2179">
        <v>0</v>
      </c>
      <c r="Q2179">
        <v>105.4</v>
      </c>
      <c r="R2179">
        <v>13.702000000000002</v>
      </c>
      <c r="S2179">
        <v>0</v>
      </c>
      <c r="T2179">
        <v>0</v>
      </c>
      <c r="U2179">
        <v>119.102</v>
      </c>
      <c r="V2179" t="s">
        <v>8383</v>
      </c>
      <c r="W2179" t="s">
        <v>1</v>
      </c>
    </row>
    <row r="2180" spans="1:23">
      <c r="A2180" t="s">
        <v>8500</v>
      </c>
      <c r="B2180" t="str">
        <f t="shared" si="137"/>
        <v>Abril</v>
      </c>
      <c r="C2180" s="20" t="s">
        <v>8505</v>
      </c>
      <c r="D2180" t="s">
        <v>1</v>
      </c>
      <c r="E2180" t="s">
        <v>0</v>
      </c>
      <c r="F2180" t="str">
        <f t="shared" si="138"/>
        <v>CCF</v>
      </c>
      <c r="G2180" t="s">
        <v>8149</v>
      </c>
      <c r="H2180" t="s">
        <v>8150</v>
      </c>
      <c r="I2180">
        <v>1652</v>
      </c>
      <c r="J2180">
        <v>1652</v>
      </c>
      <c r="L2180" t="str">
        <f t="shared" si="139"/>
        <v>DUI</v>
      </c>
      <c r="M2180" t="str">
        <f t="shared" si="140"/>
        <v>044907406</v>
      </c>
      <c r="N2180" t="s">
        <v>8537</v>
      </c>
      <c r="O2180">
        <v>0</v>
      </c>
      <c r="P2180">
        <v>0</v>
      </c>
      <c r="Q2180">
        <v>73.67</v>
      </c>
      <c r="R2180">
        <v>9.5770999999999997</v>
      </c>
      <c r="S2180">
        <v>0</v>
      </c>
      <c r="T2180">
        <v>0</v>
      </c>
      <c r="U2180">
        <v>83.247100000000003</v>
      </c>
      <c r="V2180" t="s">
        <v>8536</v>
      </c>
      <c r="W2180" t="s">
        <v>1</v>
      </c>
    </row>
    <row r="2181" spans="1:23">
      <c r="A2181" t="s">
        <v>8500</v>
      </c>
      <c r="B2181" t="str">
        <f t="shared" si="137"/>
        <v>Abril</v>
      </c>
      <c r="C2181" s="20" t="s">
        <v>8505</v>
      </c>
      <c r="D2181" t="s">
        <v>1</v>
      </c>
      <c r="E2181" t="s">
        <v>0</v>
      </c>
      <c r="F2181" t="str">
        <f t="shared" si="138"/>
        <v>CCF</v>
      </c>
      <c r="G2181" t="s">
        <v>8149</v>
      </c>
      <c r="H2181" t="s">
        <v>8150</v>
      </c>
      <c r="I2181">
        <v>1653</v>
      </c>
      <c r="J2181">
        <v>1653</v>
      </c>
      <c r="K2181" t="s">
        <v>443</v>
      </c>
      <c r="L2181" t="str">
        <f t="shared" si="139"/>
        <v>NIT</v>
      </c>
      <c r="M2181" t="str">
        <f t="shared" si="140"/>
        <v>06142002961017</v>
      </c>
      <c r="N2181" t="s">
        <v>444</v>
      </c>
      <c r="O2181">
        <v>0</v>
      </c>
      <c r="P2181">
        <v>0</v>
      </c>
      <c r="Q2181">
        <v>1417.84</v>
      </c>
      <c r="R2181">
        <v>184.3192</v>
      </c>
      <c r="S2181">
        <v>0</v>
      </c>
      <c r="T2181">
        <v>0</v>
      </c>
      <c r="U2181">
        <v>1602.1591999999998</v>
      </c>
      <c r="W2181" t="s">
        <v>1</v>
      </c>
    </row>
    <row r="2182" spans="1:23">
      <c r="A2182" t="s">
        <v>8500</v>
      </c>
      <c r="B2182" t="str">
        <f t="shared" si="137"/>
        <v>Abril</v>
      </c>
      <c r="C2182" s="20" t="s">
        <v>8505</v>
      </c>
      <c r="D2182" t="s">
        <v>1</v>
      </c>
      <c r="E2182" t="s">
        <v>0</v>
      </c>
      <c r="F2182" t="str">
        <f t="shared" si="138"/>
        <v>CCF</v>
      </c>
      <c r="G2182" t="s">
        <v>8149</v>
      </c>
      <c r="H2182" t="s">
        <v>8150</v>
      </c>
      <c r="I2182">
        <v>1654</v>
      </c>
      <c r="J2182">
        <v>1654</v>
      </c>
      <c r="K2182" t="s">
        <v>118</v>
      </c>
      <c r="L2182" t="str">
        <f t="shared" si="139"/>
        <v>NIT</v>
      </c>
      <c r="M2182" t="str">
        <f t="shared" si="140"/>
        <v>06141106071025</v>
      </c>
      <c r="N2182" t="s">
        <v>119</v>
      </c>
      <c r="O2182">
        <v>0</v>
      </c>
      <c r="P2182">
        <v>0</v>
      </c>
      <c r="Q2182">
        <v>362.82</v>
      </c>
      <c r="R2182">
        <v>47.166600000000003</v>
      </c>
      <c r="S2182">
        <v>0</v>
      </c>
      <c r="T2182">
        <v>0</v>
      </c>
      <c r="U2182">
        <v>409.98660000000001</v>
      </c>
      <c r="W2182" t="s">
        <v>1</v>
      </c>
    </row>
    <row r="2183" spans="1:23">
      <c r="A2183" t="s">
        <v>8500</v>
      </c>
      <c r="B2183" t="str">
        <f t="shared" si="137"/>
        <v>Abril</v>
      </c>
      <c r="C2183" s="20" t="s">
        <v>8505</v>
      </c>
      <c r="D2183" t="s">
        <v>1</v>
      </c>
      <c r="E2183" t="s">
        <v>0</v>
      </c>
      <c r="F2183" t="str">
        <f t="shared" si="138"/>
        <v>CCF</v>
      </c>
      <c r="G2183" t="s">
        <v>8149</v>
      </c>
      <c r="H2183" t="s">
        <v>8150</v>
      </c>
      <c r="I2183">
        <v>1655</v>
      </c>
      <c r="J2183">
        <v>1655</v>
      </c>
      <c r="K2183" t="s">
        <v>333</v>
      </c>
      <c r="L2183" t="str">
        <f t="shared" si="139"/>
        <v>NIT</v>
      </c>
      <c r="M2183" t="str">
        <f t="shared" si="140"/>
        <v>06140607941015</v>
      </c>
      <c r="N2183" t="s">
        <v>334</v>
      </c>
      <c r="O2183">
        <v>0</v>
      </c>
      <c r="P2183">
        <v>0</v>
      </c>
      <c r="Q2183">
        <v>234.46</v>
      </c>
      <c r="R2183">
        <v>30.479800000000001</v>
      </c>
      <c r="S2183">
        <v>0</v>
      </c>
      <c r="T2183">
        <v>0</v>
      </c>
      <c r="U2183">
        <v>264.93979999999999</v>
      </c>
      <c r="W2183" t="s">
        <v>1</v>
      </c>
    </row>
    <row r="2184" spans="1:23">
      <c r="A2184" t="s">
        <v>8500</v>
      </c>
      <c r="B2184" t="str">
        <f t="shared" si="137"/>
        <v>Abril</v>
      </c>
      <c r="C2184" s="20" t="s">
        <v>8505</v>
      </c>
      <c r="D2184" t="s">
        <v>1</v>
      </c>
      <c r="E2184" t="s">
        <v>0</v>
      </c>
      <c r="F2184" t="str">
        <f t="shared" si="138"/>
        <v>CCF</v>
      </c>
      <c r="G2184" t="s">
        <v>8149</v>
      </c>
      <c r="H2184" t="s">
        <v>8150</v>
      </c>
      <c r="I2184">
        <v>1656</v>
      </c>
      <c r="J2184">
        <v>1656</v>
      </c>
      <c r="K2184" t="s">
        <v>715</v>
      </c>
      <c r="L2184" t="str">
        <f t="shared" si="139"/>
        <v>NIT</v>
      </c>
      <c r="M2184" t="str">
        <f t="shared" si="140"/>
        <v>06141006131063</v>
      </c>
      <c r="N2184" t="s">
        <v>716</v>
      </c>
      <c r="O2184">
        <v>0</v>
      </c>
      <c r="P2184">
        <v>0</v>
      </c>
      <c r="Q2184">
        <v>231.51</v>
      </c>
      <c r="R2184">
        <v>30.096299999999999</v>
      </c>
      <c r="S2184">
        <v>0</v>
      </c>
      <c r="T2184">
        <v>0</v>
      </c>
      <c r="U2184">
        <v>261.60629999999998</v>
      </c>
      <c r="W2184" t="s">
        <v>1</v>
      </c>
    </row>
    <row r="2185" spans="1:23">
      <c r="A2185" t="s">
        <v>8500</v>
      </c>
      <c r="B2185" t="str">
        <f t="shared" si="137"/>
        <v>Abril</v>
      </c>
      <c r="C2185" s="20" t="s">
        <v>8505</v>
      </c>
      <c r="D2185" t="s">
        <v>1</v>
      </c>
      <c r="E2185" t="s">
        <v>0</v>
      </c>
      <c r="F2185" t="str">
        <f t="shared" si="138"/>
        <v>CCF</v>
      </c>
      <c r="G2185" t="s">
        <v>8149</v>
      </c>
      <c r="H2185" t="s">
        <v>8150</v>
      </c>
      <c r="I2185">
        <v>1657</v>
      </c>
      <c r="J2185">
        <v>1657</v>
      </c>
      <c r="K2185" t="s">
        <v>8214</v>
      </c>
      <c r="L2185" t="str">
        <f t="shared" si="139"/>
        <v>NIT</v>
      </c>
      <c r="M2185" t="str">
        <f t="shared" si="140"/>
        <v>06140312781229</v>
      </c>
      <c r="N2185" t="s">
        <v>8215</v>
      </c>
      <c r="O2185">
        <v>0</v>
      </c>
      <c r="P2185">
        <v>0</v>
      </c>
      <c r="Q2185">
        <v>20.62</v>
      </c>
      <c r="R2185">
        <v>2.6806000000000001</v>
      </c>
      <c r="S2185">
        <v>0</v>
      </c>
      <c r="T2185">
        <v>0</v>
      </c>
      <c r="U2185">
        <v>23.300600000000003</v>
      </c>
      <c r="W2185" t="s">
        <v>1</v>
      </c>
    </row>
    <row r="2186" spans="1:23">
      <c r="A2186" t="s">
        <v>8500</v>
      </c>
      <c r="B2186" t="str">
        <f t="shared" si="137"/>
        <v>Abril</v>
      </c>
      <c r="C2186" s="20" t="s">
        <v>8505</v>
      </c>
      <c r="D2186" t="s">
        <v>1</v>
      </c>
      <c r="E2186" t="s">
        <v>0</v>
      </c>
      <c r="F2186" t="str">
        <f t="shared" si="138"/>
        <v>CCF</v>
      </c>
      <c r="G2186" t="s">
        <v>8149</v>
      </c>
      <c r="H2186" t="s">
        <v>8150</v>
      </c>
      <c r="I2186">
        <v>1658</v>
      </c>
      <c r="J2186">
        <v>1658</v>
      </c>
      <c r="K2186" t="s">
        <v>351</v>
      </c>
      <c r="L2186" t="str">
        <f t="shared" si="139"/>
        <v>NIT</v>
      </c>
      <c r="M2186" t="str">
        <f t="shared" si="140"/>
        <v>14160704530017</v>
      </c>
      <c r="N2186" t="s">
        <v>352</v>
      </c>
      <c r="O2186">
        <v>0</v>
      </c>
      <c r="P2186">
        <v>0</v>
      </c>
      <c r="Q2186">
        <v>50.19</v>
      </c>
      <c r="R2186">
        <v>6.5247000000000002</v>
      </c>
      <c r="S2186">
        <v>0</v>
      </c>
      <c r="T2186">
        <v>0</v>
      </c>
      <c r="U2186">
        <v>56.714700000000001</v>
      </c>
      <c r="W2186" t="s">
        <v>1</v>
      </c>
    </row>
    <row r="2187" spans="1:23">
      <c r="A2187" t="s">
        <v>8500</v>
      </c>
      <c r="B2187" t="str">
        <f t="shared" si="137"/>
        <v>Abril</v>
      </c>
      <c r="C2187" s="20" t="s">
        <v>8505</v>
      </c>
      <c r="D2187" t="s">
        <v>1</v>
      </c>
      <c r="E2187" t="s">
        <v>0</v>
      </c>
      <c r="F2187" t="str">
        <f t="shared" si="138"/>
        <v>CCF</v>
      </c>
      <c r="G2187" t="s">
        <v>8149</v>
      </c>
      <c r="H2187" t="s">
        <v>8150</v>
      </c>
      <c r="I2187">
        <v>1659</v>
      </c>
      <c r="J2187">
        <v>1659</v>
      </c>
      <c r="K2187" t="s">
        <v>309</v>
      </c>
      <c r="L2187" t="str">
        <f t="shared" si="139"/>
        <v>NIT</v>
      </c>
      <c r="M2187" t="str">
        <f t="shared" si="140"/>
        <v>05170210550016</v>
      </c>
      <c r="N2187" t="s">
        <v>310</v>
      </c>
      <c r="O2187">
        <v>0</v>
      </c>
      <c r="P2187">
        <v>0</v>
      </c>
      <c r="Q2187">
        <v>91.76</v>
      </c>
      <c r="R2187">
        <v>11.928800000000001</v>
      </c>
      <c r="S2187">
        <v>0</v>
      </c>
      <c r="T2187">
        <v>0</v>
      </c>
      <c r="U2187">
        <v>103.6888</v>
      </c>
      <c r="W2187" t="s">
        <v>1</v>
      </c>
    </row>
    <row r="2188" spans="1:23">
      <c r="A2188" t="s">
        <v>8500</v>
      </c>
      <c r="B2188" t="str">
        <f t="shared" si="137"/>
        <v>Abril</v>
      </c>
      <c r="C2188" s="20" t="s">
        <v>8505</v>
      </c>
      <c r="D2188" t="s">
        <v>1</v>
      </c>
      <c r="E2188" t="s">
        <v>0</v>
      </c>
      <c r="F2188" t="str">
        <f t="shared" si="138"/>
        <v>CCF</v>
      </c>
      <c r="G2188" t="s">
        <v>8149</v>
      </c>
      <c r="H2188" t="s">
        <v>8150</v>
      </c>
      <c r="I2188">
        <v>1660</v>
      </c>
      <c r="J2188">
        <v>1660</v>
      </c>
      <c r="K2188" t="s">
        <v>8534</v>
      </c>
      <c r="L2188" t="str">
        <f t="shared" si="139"/>
        <v>NIT</v>
      </c>
      <c r="M2188" t="str">
        <f t="shared" si="140"/>
        <v>13121510580012</v>
      </c>
      <c r="N2188" t="s">
        <v>8535</v>
      </c>
      <c r="O2188">
        <v>0</v>
      </c>
      <c r="P2188">
        <v>0</v>
      </c>
      <c r="Q2188">
        <v>257.60000000000002</v>
      </c>
      <c r="R2188">
        <v>33.488000000000007</v>
      </c>
      <c r="S2188">
        <v>0</v>
      </c>
      <c r="T2188">
        <v>0</v>
      </c>
      <c r="U2188">
        <v>291.08800000000002</v>
      </c>
      <c r="W2188" t="s">
        <v>1</v>
      </c>
    </row>
    <row r="2189" spans="1:23">
      <c r="A2189" t="s">
        <v>8500</v>
      </c>
      <c r="B2189" t="str">
        <f t="shared" si="137"/>
        <v>Abril</v>
      </c>
      <c r="C2189" s="20" t="s">
        <v>8505</v>
      </c>
      <c r="D2189" t="s">
        <v>1</v>
      </c>
      <c r="E2189" t="s">
        <v>0</v>
      </c>
      <c r="F2189" t="str">
        <f t="shared" si="138"/>
        <v>CCF</v>
      </c>
      <c r="G2189" t="s">
        <v>8149</v>
      </c>
      <c r="H2189" t="s">
        <v>8150</v>
      </c>
      <c r="I2189">
        <v>1661</v>
      </c>
      <c r="J2189">
        <v>1661</v>
      </c>
      <c r="K2189" t="s">
        <v>269</v>
      </c>
      <c r="L2189" t="str">
        <f t="shared" si="139"/>
        <v>NIT</v>
      </c>
      <c r="M2189" t="str">
        <f t="shared" si="140"/>
        <v>11040609590011</v>
      </c>
      <c r="N2189" t="s">
        <v>270</v>
      </c>
      <c r="O2189">
        <v>0</v>
      </c>
      <c r="P2189">
        <v>0</v>
      </c>
      <c r="Q2189">
        <v>736.04</v>
      </c>
      <c r="R2189">
        <v>95.685199999999995</v>
      </c>
      <c r="S2189">
        <v>0</v>
      </c>
      <c r="T2189">
        <v>0</v>
      </c>
      <c r="U2189">
        <v>831.72519999999997</v>
      </c>
      <c r="W2189" t="s">
        <v>1</v>
      </c>
    </row>
    <row r="2190" spans="1:23">
      <c r="A2190" t="s">
        <v>8500</v>
      </c>
      <c r="B2190" t="str">
        <f t="shared" si="137"/>
        <v>Abril</v>
      </c>
      <c r="C2190" s="20" t="s">
        <v>8505</v>
      </c>
      <c r="D2190" t="s">
        <v>1</v>
      </c>
      <c r="E2190" t="s">
        <v>0</v>
      </c>
      <c r="F2190" t="str">
        <f t="shared" si="138"/>
        <v>CCF</v>
      </c>
      <c r="G2190" t="s">
        <v>8149</v>
      </c>
      <c r="H2190" t="s">
        <v>8150</v>
      </c>
      <c r="I2190">
        <v>1662</v>
      </c>
      <c r="J2190">
        <v>1662</v>
      </c>
      <c r="K2190" t="s">
        <v>269</v>
      </c>
      <c r="L2190" t="str">
        <f t="shared" si="139"/>
        <v>NIT</v>
      </c>
      <c r="M2190" t="str">
        <f t="shared" si="140"/>
        <v>11040609590011</v>
      </c>
      <c r="N2190" t="s">
        <v>270</v>
      </c>
      <c r="O2190">
        <v>0</v>
      </c>
      <c r="P2190">
        <v>0</v>
      </c>
      <c r="Q2190">
        <v>357.59</v>
      </c>
      <c r="R2190">
        <v>46.486699999999999</v>
      </c>
      <c r="S2190">
        <v>0</v>
      </c>
      <c r="T2190">
        <v>0</v>
      </c>
      <c r="U2190">
        <v>404.07669999999996</v>
      </c>
      <c r="W2190" t="s">
        <v>1</v>
      </c>
    </row>
    <row r="2191" spans="1:23">
      <c r="A2191" t="s">
        <v>8500</v>
      </c>
      <c r="B2191" t="str">
        <f t="shared" si="137"/>
        <v>Abril</v>
      </c>
      <c r="C2191" s="20" t="s">
        <v>8505</v>
      </c>
      <c r="D2191" t="s">
        <v>1</v>
      </c>
      <c r="E2191" t="s">
        <v>0</v>
      </c>
      <c r="F2191" t="str">
        <f t="shared" si="138"/>
        <v>CCF</v>
      </c>
      <c r="G2191" t="s">
        <v>8149</v>
      </c>
      <c r="H2191" t="s">
        <v>8150</v>
      </c>
      <c r="I2191">
        <v>1663</v>
      </c>
      <c r="J2191">
        <v>1663</v>
      </c>
      <c r="K2191" t="s">
        <v>165</v>
      </c>
      <c r="L2191" t="str">
        <f t="shared" si="139"/>
        <v>NIT</v>
      </c>
      <c r="M2191" t="str">
        <f t="shared" si="140"/>
        <v>06141303741210</v>
      </c>
      <c r="N2191" t="s">
        <v>166</v>
      </c>
      <c r="O2191">
        <v>0</v>
      </c>
      <c r="P2191">
        <v>0</v>
      </c>
      <c r="Q2191">
        <v>101.95</v>
      </c>
      <c r="R2191">
        <v>13.253500000000001</v>
      </c>
      <c r="S2191">
        <v>0</v>
      </c>
      <c r="T2191">
        <v>0</v>
      </c>
      <c r="U2191">
        <v>115.20350000000001</v>
      </c>
      <c r="W2191" t="s">
        <v>1</v>
      </c>
    </row>
    <row r="2192" spans="1:23">
      <c r="A2192" t="s">
        <v>8500</v>
      </c>
      <c r="B2192" t="str">
        <f t="shared" si="137"/>
        <v>Abril</v>
      </c>
      <c r="C2192" s="20" t="s">
        <v>8505</v>
      </c>
      <c r="D2192" t="s">
        <v>1</v>
      </c>
      <c r="E2192" t="s">
        <v>0</v>
      </c>
      <c r="F2192" t="str">
        <f t="shared" si="138"/>
        <v>CCF</v>
      </c>
      <c r="G2192" t="s">
        <v>8149</v>
      </c>
      <c r="H2192" t="s">
        <v>8150</v>
      </c>
      <c r="I2192">
        <v>1664</v>
      </c>
      <c r="J2192">
        <v>1664</v>
      </c>
      <c r="K2192" t="s">
        <v>913</v>
      </c>
      <c r="L2192" t="str">
        <f t="shared" si="139"/>
        <v>NIT</v>
      </c>
      <c r="M2192" t="str">
        <f t="shared" si="140"/>
        <v>10100210781024</v>
      </c>
      <c r="N2192" t="s">
        <v>914</v>
      </c>
      <c r="O2192">
        <v>0</v>
      </c>
      <c r="P2192">
        <v>0</v>
      </c>
      <c r="Q2192">
        <v>340.3</v>
      </c>
      <c r="R2192">
        <v>44.239000000000004</v>
      </c>
      <c r="S2192">
        <v>0</v>
      </c>
      <c r="T2192">
        <v>0</v>
      </c>
      <c r="U2192">
        <v>384.53899999999999</v>
      </c>
      <c r="W2192" t="s">
        <v>1</v>
      </c>
    </row>
    <row r="2193" spans="1:23">
      <c r="A2193" t="s">
        <v>8500</v>
      </c>
      <c r="B2193" t="str">
        <f t="shared" si="137"/>
        <v>Abril</v>
      </c>
      <c r="C2193" s="20" t="s">
        <v>8505</v>
      </c>
      <c r="D2193" t="s">
        <v>1</v>
      </c>
      <c r="E2193" t="s">
        <v>0</v>
      </c>
      <c r="F2193" t="str">
        <f t="shared" si="138"/>
        <v>CCF</v>
      </c>
      <c r="G2193" t="s">
        <v>8149</v>
      </c>
      <c r="H2193" t="s">
        <v>8150</v>
      </c>
      <c r="I2193">
        <v>1665</v>
      </c>
      <c r="J2193">
        <v>1665</v>
      </c>
      <c r="K2193" t="s">
        <v>8095</v>
      </c>
      <c r="L2193" t="str">
        <f t="shared" si="139"/>
        <v>NIT</v>
      </c>
      <c r="M2193" t="str">
        <f t="shared" si="140"/>
        <v>06140509811162</v>
      </c>
      <c r="N2193" t="s">
        <v>8096</v>
      </c>
      <c r="O2193">
        <v>0</v>
      </c>
      <c r="P2193">
        <v>0</v>
      </c>
      <c r="Q2193">
        <v>149.05000000000001</v>
      </c>
      <c r="R2193">
        <v>19.376500000000004</v>
      </c>
      <c r="S2193">
        <v>0</v>
      </c>
      <c r="T2193">
        <v>0</v>
      </c>
      <c r="U2193">
        <v>168.4265</v>
      </c>
      <c r="W2193" t="s">
        <v>1</v>
      </c>
    </row>
    <row r="2194" spans="1:23">
      <c r="A2194" t="s">
        <v>8500</v>
      </c>
      <c r="B2194" t="str">
        <f t="shared" si="137"/>
        <v>Abril</v>
      </c>
      <c r="C2194" s="20" t="s">
        <v>8505</v>
      </c>
      <c r="D2194" t="s">
        <v>1</v>
      </c>
      <c r="E2194" t="s">
        <v>0</v>
      </c>
      <c r="F2194" t="str">
        <f t="shared" si="138"/>
        <v>CCF</v>
      </c>
      <c r="G2194" t="s">
        <v>8149</v>
      </c>
      <c r="H2194" t="s">
        <v>8150</v>
      </c>
      <c r="I2194">
        <v>1666</v>
      </c>
      <c r="J2194">
        <v>1666</v>
      </c>
      <c r="K2194" t="s">
        <v>584</v>
      </c>
      <c r="L2194" t="str">
        <f t="shared" si="139"/>
        <v>NIT</v>
      </c>
      <c r="M2194" t="str">
        <f t="shared" si="140"/>
        <v>06142508071128</v>
      </c>
      <c r="N2194" t="s">
        <v>585</v>
      </c>
      <c r="O2194">
        <v>0</v>
      </c>
      <c r="P2194">
        <v>0</v>
      </c>
      <c r="Q2194">
        <v>5758.89</v>
      </c>
      <c r="R2194">
        <v>748.65570000000002</v>
      </c>
      <c r="S2194">
        <v>0</v>
      </c>
      <c r="T2194">
        <v>0</v>
      </c>
      <c r="U2194">
        <v>6507.5457000000006</v>
      </c>
      <c r="W2194" t="s">
        <v>1</v>
      </c>
    </row>
    <row r="2195" spans="1:23">
      <c r="A2195" t="s">
        <v>8500</v>
      </c>
      <c r="B2195" t="str">
        <f t="shared" si="137"/>
        <v>Abril</v>
      </c>
      <c r="C2195" s="20" t="s">
        <v>8505</v>
      </c>
      <c r="D2195" t="s">
        <v>1</v>
      </c>
      <c r="E2195" t="s">
        <v>0</v>
      </c>
      <c r="F2195" t="str">
        <f t="shared" si="138"/>
        <v>CCF</v>
      </c>
      <c r="G2195" t="s">
        <v>8149</v>
      </c>
      <c r="H2195" t="s">
        <v>8150</v>
      </c>
      <c r="I2195">
        <v>1667</v>
      </c>
      <c r="J2195">
        <v>1667</v>
      </c>
      <c r="K2195" t="s">
        <v>8424</v>
      </c>
      <c r="L2195" t="str">
        <f t="shared" si="139"/>
        <v>NIT</v>
      </c>
      <c r="M2195" t="str">
        <f t="shared" si="140"/>
        <v>10102606211010</v>
      </c>
      <c r="N2195" t="s">
        <v>8425</v>
      </c>
      <c r="O2195">
        <v>0</v>
      </c>
      <c r="P2195">
        <v>0</v>
      </c>
      <c r="Q2195">
        <v>524.79</v>
      </c>
      <c r="R2195">
        <v>68.222700000000003</v>
      </c>
      <c r="S2195">
        <v>0</v>
      </c>
      <c r="T2195">
        <v>0</v>
      </c>
      <c r="U2195">
        <v>593.0127</v>
      </c>
      <c r="W2195" t="s">
        <v>1</v>
      </c>
    </row>
    <row r="2196" spans="1:23">
      <c r="A2196" t="s">
        <v>8500</v>
      </c>
      <c r="B2196" t="str">
        <f t="shared" si="137"/>
        <v>Abril</v>
      </c>
      <c r="C2196" s="20" t="s">
        <v>8505</v>
      </c>
      <c r="D2196" t="s">
        <v>1</v>
      </c>
      <c r="E2196" t="s">
        <v>0</v>
      </c>
      <c r="F2196" t="str">
        <f t="shared" si="138"/>
        <v>CCF</v>
      </c>
      <c r="G2196" t="s">
        <v>8149</v>
      </c>
      <c r="H2196" t="s">
        <v>8150</v>
      </c>
      <c r="I2196">
        <v>1668</v>
      </c>
      <c r="J2196">
        <v>1668</v>
      </c>
      <c r="K2196" t="s">
        <v>8424</v>
      </c>
      <c r="L2196" t="str">
        <f t="shared" si="139"/>
        <v>NIT</v>
      </c>
      <c r="M2196" t="str">
        <f t="shared" si="140"/>
        <v>10102606211010</v>
      </c>
      <c r="N2196" t="s">
        <v>8425</v>
      </c>
      <c r="O2196">
        <v>0</v>
      </c>
      <c r="P2196">
        <v>0</v>
      </c>
      <c r="Q2196">
        <v>35.4</v>
      </c>
      <c r="R2196">
        <v>4.6020000000000003</v>
      </c>
      <c r="S2196">
        <v>0</v>
      </c>
      <c r="T2196">
        <v>0</v>
      </c>
      <c r="U2196">
        <v>40.001999999999995</v>
      </c>
      <c r="W2196" t="s">
        <v>1</v>
      </c>
    </row>
    <row r="2197" spans="1:23">
      <c r="A2197" t="s">
        <v>8500</v>
      </c>
      <c r="B2197" t="str">
        <f t="shared" si="137"/>
        <v>Abril</v>
      </c>
      <c r="C2197" s="20" t="s">
        <v>8505</v>
      </c>
      <c r="D2197" t="s">
        <v>1</v>
      </c>
      <c r="E2197" t="s">
        <v>0</v>
      </c>
      <c r="F2197" t="str">
        <f t="shared" si="138"/>
        <v>CCF</v>
      </c>
      <c r="G2197" t="s">
        <v>8149</v>
      </c>
      <c r="H2197" t="s">
        <v>8150</v>
      </c>
      <c r="I2197">
        <v>1669</v>
      </c>
      <c r="J2197">
        <v>1669</v>
      </c>
      <c r="K2197" t="s">
        <v>7990</v>
      </c>
      <c r="L2197" t="str">
        <f t="shared" si="139"/>
        <v>NIT</v>
      </c>
      <c r="M2197" t="str">
        <f t="shared" si="140"/>
        <v>02070905921016</v>
      </c>
      <c r="N2197" t="s">
        <v>7991</v>
      </c>
      <c r="O2197">
        <v>0</v>
      </c>
      <c r="P2197">
        <v>0</v>
      </c>
      <c r="Q2197">
        <v>53.82</v>
      </c>
      <c r="R2197">
        <v>6.9965999999999999</v>
      </c>
      <c r="S2197">
        <v>0</v>
      </c>
      <c r="T2197">
        <v>0</v>
      </c>
      <c r="U2197">
        <v>60.816600000000001</v>
      </c>
      <c r="W2197" t="s">
        <v>1</v>
      </c>
    </row>
    <row r="2198" spans="1:23">
      <c r="A2198" t="s">
        <v>8500</v>
      </c>
      <c r="B2198" t="str">
        <f t="shared" si="137"/>
        <v>Abril</v>
      </c>
      <c r="C2198" s="20" t="s">
        <v>8505</v>
      </c>
      <c r="D2198" t="s">
        <v>1</v>
      </c>
      <c r="E2198" t="s">
        <v>0</v>
      </c>
      <c r="F2198" t="str">
        <f t="shared" si="138"/>
        <v>CCF</v>
      </c>
      <c r="G2198" t="s">
        <v>8149</v>
      </c>
      <c r="H2198" t="s">
        <v>8150</v>
      </c>
      <c r="I2198">
        <v>1670</v>
      </c>
      <c r="J2198">
        <v>1670</v>
      </c>
      <c r="L2198" t="str">
        <f t="shared" si="139"/>
        <v>DUI</v>
      </c>
      <c r="M2198" t="str">
        <f t="shared" si="140"/>
        <v>009870981</v>
      </c>
      <c r="N2198" t="s">
        <v>593</v>
      </c>
      <c r="O2198">
        <v>0</v>
      </c>
      <c r="P2198">
        <v>0</v>
      </c>
      <c r="Q2198">
        <v>128.52000000000001</v>
      </c>
      <c r="R2198">
        <v>16.707600000000003</v>
      </c>
      <c r="S2198">
        <v>0</v>
      </c>
      <c r="T2198">
        <v>0</v>
      </c>
      <c r="U2198">
        <v>145.22760000000002</v>
      </c>
      <c r="V2198" t="s">
        <v>8386</v>
      </c>
      <c r="W2198" t="s">
        <v>1</v>
      </c>
    </row>
    <row r="2199" spans="1:23">
      <c r="A2199" t="s">
        <v>8500</v>
      </c>
      <c r="B2199" t="str">
        <f t="shared" si="137"/>
        <v>Abril</v>
      </c>
      <c r="C2199" s="20" t="s">
        <v>8505</v>
      </c>
      <c r="D2199" t="s">
        <v>1</v>
      </c>
      <c r="E2199" t="s">
        <v>0</v>
      </c>
      <c r="F2199" t="str">
        <f t="shared" si="138"/>
        <v>CCF</v>
      </c>
      <c r="G2199" t="s">
        <v>8149</v>
      </c>
      <c r="H2199" t="s">
        <v>8150</v>
      </c>
      <c r="I2199">
        <v>1671</v>
      </c>
      <c r="J2199">
        <v>1671</v>
      </c>
      <c r="L2199" t="str">
        <f t="shared" si="139"/>
        <v>DUI</v>
      </c>
      <c r="M2199" t="str">
        <f t="shared" si="140"/>
        <v>004316550</v>
      </c>
      <c r="N2199" t="s">
        <v>619</v>
      </c>
      <c r="O2199">
        <v>0</v>
      </c>
      <c r="P2199">
        <v>0</v>
      </c>
      <c r="Q2199">
        <v>122.34</v>
      </c>
      <c r="R2199">
        <v>15.904200000000001</v>
      </c>
      <c r="S2199">
        <v>0</v>
      </c>
      <c r="T2199">
        <v>0</v>
      </c>
      <c r="U2199">
        <v>138.24420000000001</v>
      </c>
      <c r="V2199" t="s">
        <v>8525</v>
      </c>
      <c r="W2199" t="s">
        <v>1</v>
      </c>
    </row>
    <row r="2200" spans="1:23">
      <c r="A2200" t="s">
        <v>8500</v>
      </c>
      <c r="B2200" t="str">
        <f t="shared" si="137"/>
        <v>Abril</v>
      </c>
      <c r="C2200" s="20" t="s">
        <v>8505</v>
      </c>
      <c r="D2200" t="s">
        <v>1</v>
      </c>
      <c r="E2200" t="s">
        <v>0</v>
      </c>
      <c r="F2200" t="str">
        <f t="shared" si="138"/>
        <v>CCF</v>
      </c>
      <c r="G2200" t="s">
        <v>8149</v>
      </c>
      <c r="H2200" t="s">
        <v>8150</v>
      </c>
      <c r="I2200">
        <v>1672</v>
      </c>
      <c r="J2200">
        <v>1672</v>
      </c>
      <c r="K2200" t="s">
        <v>173</v>
      </c>
      <c r="L2200" t="str">
        <f t="shared" si="139"/>
        <v>NIT</v>
      </c>
      <c r="M2200" t="str">
        <f t="shared" si="140"/>
        <v>05112204700027</v>
      </c>
      <c r="N2200" t="s">
        <v>174</v>
      </c>
      <c r="O2200">
        <v>0</v>
      </c>
      <c r="P2200">
        <v>0</v>
      </c>
      <c r="Q2200">
        <v>163.12</v>
      </c>
      <c r="R2200">
        <v>21.2056</v>
      </c>
      <c r="S2200">
        <v>0</v>
      </c>
      <c r="T2200">
        <v>0</v>
      </c>
      <c r="U2200">
        <v>184.32560000000001</v>
      </c>
      <c r="W2200" t="s">
        <v>1</v>
      </c>
    </row>
    <row r="2201" spans="1:23">
      <c r="A2201" t="s">
        <v>8500</v>
      </c>
      <c r="B2201" t="str">
        <f t="shared" si="137"/>
        <v>Abril</v>
      </c>
      <c r="C2201" s="20" t="s">
        <v>8505</v>
      </c>
      <c r="D2201" t="s">
        <v>1</v>
      </c>
      <c r="E2201" t="s">
        <v>0</v>
      </c>
      <c r="F2201" t="str">
        <f t="shared" si="138"/>
        <v>CCF</v>
      </c>
      <c r="G2201" t="s">
        <v>8149</v>
      </c>
      <c r="H2201" t="s">
        <v>8150</v>
      </c>
      <c r="I2201">
        <v>1673</v>
      </c>
      <c r="J2201">
        <v>1673</v>
      </c>
      <c r="K2201" t="s">
        <v>445</v>
      </c>
      <c r="L2201" t="str">
        <f t="shared" si="139"/>
        <v>NIT</v>
      </c>
      <c r="M2201" t="str">
        <f t="shared" si="140"/>
        <v>06140612821176</v>
      </c>
      <c r="N2201" t="s">
        <v>446</v>
      </c>
      <c r="O2201">
        <v>0</v>
      </c>
      <c r="P2201">
        <v>0</v>
      </c>
      <c r="Q2201">
        <v>111.93</v>
      </c>
      <c r="R2201">
        <v>14.550900000000002</v>
      </c>
      <c r="S2201">
        <v>0</v>
      </c>
      <c r="T2201">
        <v>0</v>
      </c>
      <c r="U2201">
        <v>126.48090000000001</v>
      </c>
      <c r="W2201" t="s">
        <v>1</v>
      </c>
    </row>
    <row r="2202" spans="1:23">
      <c r="A2202" t="s">
        <v>8500</v>
      </c>
      <c r="B2202" t="str">
        <f t="shared" si="137"/>
        <v>Abril</v>
      </c>
      <c r="C2202" s="20" t="s">
        <v>8505</v>
      </c>
      <c r="D2202" t="s">
        <v>1</v>
      </c>
      <c r="E2202" t="s">
        <v>0</v>
      </c>
      <c r="F2202" t="str">
        <f t="shared" si="138"/>
        <v>CCF</v>
      </c>
      <c r="G2202" t="s">
        <v>8149</v>
      </c>
      <c r="H2202" t="s">
        <v>8150</v>
      </c>
      <c r="I2202">
        <v>1674</v>
      </c>
      <c r="J2202">
        <v>1674</v>
      </c>
      <c r="K2202" t="s">
        <v>8159</v>
      </c>
      <c r="L2202" t="str">
        <f t="shared" si="139"/>
        <v>NIT</v>
      </c>
      <c r="M2202" t="str">
        <f t="shared" si="140"/>
        <v>06140107211045</v>
      </c>
      <c r="N2202" t="s">
        <v>8162</v>
      </c>
      <c r="O2202">
        <v>0</v>
      </c>
      <c r="P2202">
        <v>0</v>
      </c>
      <c r="Q2202">
        <v>105.12</v>
      </c>
      <c r="R2202">
        <v>13.665600000000001</v>
      </c>
      <c r="S2202">
        <v>0</v>
      </c>
      <c r="T2202">
        <v>0</v>
      </c>
      <c r="U2202">
        <v>118.7856</v>
      </c>
      <c r="W2202" t="s">
        <v>1</v>
      </c>
    </row>
    <row r="2203" spans="1:23">
      <c r="A2203" t="s">
        <v>8500</v>
      </c>
      <c r="B2203" t="str">
        <f t="shared" si="137"/>
        <v>Abril</v>
      </c>
      <c r="C2203" s="20" t="s">
        <v>8505</v>
      </c>
      <c r="D2203" t="s">
        <v>1</v>
      </c>
      <c r="E2203" t="s">
        <v>0</v>
      </c>
      <c r="F2203" t="str">
        <f t="shared" si="138"/>
        <v>CCF</v>
      </c>
      <c r="G2203" t="s">
        <v>8149</v>
      </c>
      <c r="H2203" t="s">
        <v>8150</v>
      </c>
      <c r="I2203">
        <v>1675</v>
      </c>
      <c r="J2203">
        <v>1675</v>
      </c>
      <c r="L2203" t="str">
        <f t="shared" si="139"/>
        <v>DUI</v>
      </c>
      <c r="M2203" t="str">
        <f t="shared" si="140"/>
        <v>030060307</v>
      </c>
      <c r="N2203" t="s">
        <v>752</v>
      </c>
      <c r="O2203">
        <v>0</v>
      </c>
      <c r="P2203">
        <v>0</v>
      </c>
      <c r="Q2203">
        <v>409.79</v>
      </c>
      <c r="R2203">
        <v>53.272700000000007</v>
      </c>
      <c r="S2203">
        <v>0</v>
      </c>
      <c r="T2203">
        <v>0</v>
      </c>
      <c r="U2203">
        <v>463.06270000000001</v>
      </c>
      <c r="V2203" t="s">
        <v>8447</v>
      </c>
      <c r="W2203" t="s">
        <v>1</v>
      </c>
    </row>
    <row r="2204" spans="1:23">
      <c r="A2204" t="s">
        <v>8500</v>
      </c>
      <c r="B2204" t="str">
        <f t="shared" si="137"/>
        <v>Abril</v>
      </c>
      <c r="C2204" s="20" t="s">
        <v>8505</v>
      </c>
      <c r="D2204" t="s">
        <v>1</v>
      </c>
      <c r="E2204" t="s">
        <v>0</v>
      </c>
      <c r="F2204" t="str">
        <f t="shared" si="138"/>
        <v>CCF</v>
      </c>
      <c r="G2204" t="s">
        <v>8149</v>
      </c>
      <c r="H2204" t="s">
        <v>8150</v>
      </c>
      <c r="I2204">
        <v>1676</v>
      </c>
      <c r="J2204">
        <v>1676</v>
      </c>
      <c r="L2204" t="str">
        <f t="shared" si="139"/>
        <v>DUI</v>
      </c>
      <c r="M2204" t="str">
        <f t="shared" si="140"/>
        <v>042098015</v>
      </c>
      <c r="N2204" t="s">
        <v>332</v>
      </c>
      <c r="O2204">
        <v>0</v>
      </c>
      <c r="P2204">
        <v>0</v>
      </c>
      <c r="Q2204">
        <v>42.6</v>
      </c>
      <c r="R2204">
        <v>5.5380000000000003</v>
      </c>
      <c r="S2204">
        <v>0</v>
      </c>
      <c r="T2204">
        <v>0</v>
      </c>
      <c r="U2204">
        <v>48.138000000000005</v>
      </c>
      <c r="V2204" t="s">
        <v>8428</v>
      </c>
      <c r="W2204" t="s">
        <v>1</v>
      </c>
    </row>
    <row r="2205" spans="1:23">
      <c r="A2205" t="s">
        <v>8500</v>
      </c>
      <c r="B2205" t="str">
        <f t="shared" si="137"/>
        <v>Abril</v>
      </c>
      <c r="C2205" s="20" t="s">
        <v>8505</v>
      </c>
      <c r="D2205" t="s">
        <v>1</v>
      </c>
      <c r="E2205" t="s">
        <v>0</v>
      </c>
      <c r="F2205" t="str">
        <f t="shared" si="138"/>
        <v>CCF</v>
      </c>
      <c r="G2205" t="s">
        <v>8149</v>
      </c>
      <c r="H2205" t="s">
        <v>8150</v>
      </c>
      <c r="I2205">
        <v>1677</v>
      </c>
      <c r="J2205">
        <v>1677</v>
      </c>
      <c r="K2205" t="s">
        <v>669</v>
      </c>
      <c r="L2205" t="str">
        <f t="shared" si="139"/>
        <v>NIT</v>
      </c>
      <c r="M2205" t="str">
        <f t="shared" si="140"/>
        <v>02102007761117</v>
      </c>
      <c r="N2205" t="s">
        <v>670</v>
      </c>
      <c r="O2205">
        <v>0</v>
      </c>
      <c r="P2205">
        <v>0</v>
      </c>
      <c r="Q2205">
        <v>124.34</v>
      </c>
      <c r="R2205">
        <v>16.164200000000001</v>
      </c>
      <c r="S2205">
        <v>0</v>
      </c>
      <c r="T2205">
        <v>0</v>
      </c>
      <c r="U2205">
        <v>140.5042</v>
      </c>
      <c r="W2205" t="s">
        <v>1</v>
      </c>
    </row>
    <row r="2206" spans="1:23">
      <c r="A2206" t="s">
        <v>8500</v>
      </c>
      <c r="B2206" t="str">
        <f t="shared" si="137"/>
        <v>Abril</v>
      </c>
      <c r="C2206" s="20" t="s">
        <v>8505</v>
      </c>
      <c r="D2206" t="s">
        <v>1</v>
      </c>
      <c r="E2206" t="s">
        <v>0</v>
      </c>
      <c r="F2206" t="str">
        <f t="shared" si="138"/>
        <v>CCF</v>
      </c>
      <c r="G2206" t="s">
        <v>8149</v>
      </c>
      <c r="H2206" t="s">
        <v>8150</v>
      </c>
      <c r="I2206">
        <v>1678</v>
      </c>
      <c r="J2206">
        <v>1678</v>
      </c>
      <c r="K2206" t="s">
        <v>727</v>
      </c>
      <c r="L2206" t="str">
        <f t="shared" si="139"/>
        <v>NIT</v>
      </c>
      <c r="M2206" t="str">
        <f t="shared" si="140"/>
        <v>01011702691031</v>
      </c>
      <c r="N2206" t="s">
        <v>728</v>
      </c>
      <c r="O2206">
        <v>0</v>
      </c>
      <c r="P2206">
        <v>0</v>
      </c>
      <c r="Q2206">
        <v>509.73</v>
      </c>
      <c r="R2206">
        <v>66.264900000000011</v>
      </c>
      <c r="S2206">
        <v>0</v>
      </c>
      <c r="T2206">
        <v>0</v>
      </c>
      <c r="U2206">
        <v>575.99490000000003</v>
      </c>
      <c r="W2206" t="s">
        <v>1</v>
      </c>
    </row>
    <row r="2207" spans="1:23">
      <c r="A2207" t="s">
        <v>8500</v>
      </c>
      <c r="B2207" t="str">
        <f t="shared" si="137"/>
        <v>Abril</v>
      </c>
      <c r="C2207" s="20" t="s">
        <v>8502</v>
      </c>
      <c r="D2207" t="s">
        <v>1</v>
      </c>
      <c r="E2207" t="s">
        <v>0</v>
      </c>
      <c r="F2207" t="str">
        <f t="shared" si="138"/>
        <v>CCF</v>
      </c>
      <c r="G2207" t="s">
        <v>8149</v>
      </c>
      <c r="H2207" t="s">
        <v>8150</v>
      </c>
      <c r="I2207">
        <v>1679</v>
      </c>
      <c r="J2207">
        <v>1679</v>
      </c>
      <c r="K2207" t="s">
        <v>1424</v>
      </c>
      <c r="L2207" t="str">
        <f t="shared" si="139"/>
        <v>NIT</v>
      </c>
      <c r="M2207" t="str">
        <f t="shared" si="140"/>
        <v>06142511710010</v>
      </c>
      <c r="N2207" t="s">
        <v>1425</v>
      </c>
      <c r="O2207">
        <v>0</v>
      </c>
      <c r="P2207">
        <v>0</v>
      </c>
      <c r="Q2207">
        <v>61.15</v>
      </c>
      <c r="R2207">
        <v>7.9495000000000005</v>
      </c>
      <c r="S2207">
        <v>0</v>
      </c>
      <c r="T2207">
        <v>0</v>
      </c>
      <c r="U2207">
        <v>69.099500000000006</v>
      </c>
      <c r="W2207" t="s">
        <v>1</v>
      </c>
    </row>
    <row r="2208" spans="1:23">
      <c r="A2208" t="s">
        <v>8500</v>
      </c>
      <c r="B2208" t="str">
        <f t="shared" si="137"/>
        <v>Abril</v>
      </c>
      <c r="C2208" s="20" t="s">
        <v>8502</v>
      </c>
      <c r="D2208" t="s">
        <v>1</v>
      </c>
      <c r="E2208" t="s">
        <v>0</v>
      </c>
      <c r="F2208" t="str">
        <f t="shared" si="138"/>
        <v>CCF</v>
      </c>
      <c r="G2208" t="s">
        <v>8149</v>
      </c>
      <c r="H2208" t="s">
        <v>8150</v>
      </c>
      <c r="I2208">
        <v>1680</v>
      </c>
      <c r="J2208">
        <v>1680</v>
      </c>
      <c r="K2208" t="s">
        <v>118</v>
      </c>
      <c r="L2208" t="str">
        <f t="shared" si="139"/>
        <v>NIT</v>
      </c>
      <c r="M2208" t="str">
        <f t="shared" si="140"/>
        <v>06141106071025</v>
      </c>
      <c r="N2208" t="s">
        <v>119</v>
      </c>
      <c r="O2208">
        <v>0</v>
      </c>
      <c r="P2208">
        <v>0</v>
      </c>
      <c r="Q2208">
        <v>32.619999999999997</v>
      </c>
      <c r="R2208">
        <v>4.2405999999999997</v>
      </c>
      <c r="S2208">
        <v>0</v>
      </c>
      <c r="T2208">
        <v>0</v>
      </c>
      <c r="U2208">
        <v>36.860599999999998</v>
      </c>
      <c r="W2208" t="s">
        <v>1</v>
      </c>
    </row>
    <row r="2209" spans="1:23">
      <c r="A2209" t="s">
        <v>8500</v>
      </c>
      <c r="B2209" t="str">
        <f t="shared" si="137"/>
        <v>Abril</v>
      </c>
      <c r="C2209" s="20" t="s">
        <v>8502</v>
      </c>
      <c r="D2209" t="s">
        <v>1</v>
      </c>
      <c r="E2209" t="s">
        <v>0</v>
      </c>
      <c r="F2209" t="str">
        <f t="shared" si="138"/>
        <v>CCF</v>
      </c>
      <c r="G2209" t="s">
        <v>8149</v>
      </c>
      <c r="H2209" t="s">
        <v>8150</v>
      </c>
      <c r="I2209">
        <v>1681</v>
      </c>
      <c r="J2209">
        <v>1681</v>
      </c>
      <c r="K2209" t="s">
        <v>323</v>
      </c>
      <c r="L2209" t="str">
        <f t="shared" si="139"/>
        <v>NIT</v>
      </c>
      <c r="M2209" t="str">
        <f t="shared" si="140"/>
        <v>06142505771037</v>
      </c>
      <c r="N2209" t="s">
        <v>324</v>
      </c>
      <c r="O2209">
        <v>0</v>
      </c>
      <c r="P2209">
        <v>0</v>
      </c>
      <c r="Q2209">
        <v>22.81</v>
      </c>
      <c r="R2209">
        <v>2.9653</v>
      </c>
      <c r="S2209">
        <v>0</v>
      </c>
      <c r="T2209">
        <v>0</v>
      </c>
      <c r="U2209">
        <v>25.775299999999998</v>
      </c>
      <c r="W2209" t="s">
        <v>1</v>
      </c>
    </row>
    <row r="2210" spans="1:23">
      <c r="A2210" t="s">
        <v>8500</v>
      </c>
      <c r="B2210" t="str">
        <f t="shared" si="137"/>
        <v>Abril</v>
      </c>
      <c r="C2210" s="20" t="s">
        <v>8502</v>
      </c>
      <c r="D2210" t="s">
        <v>1</v>
      </c>
      <c r="E2210" t="s">
        <v>0</v>
      </c>
      <c r="F2210" t="str">
        <f t="shared" si="138"/>
        <v>CCF</v>
      </c>
      <c r="G2210" t="s">
        <v>8149</v>
      </c>
      <c r="H2210" t="s">
        <v>8150</v>
      </c>
      <c r="I2210">
        <v>1682</v>
      </c>
      <c r="J2210">
        <v>1682</v>
      </c>
      <c r="K2210" t="s">
        <v>95</v>
      </c>
      <c r="L2210" t="str">
        <f t="shared" si="139"/>
        <v>NIT</v>
      </c>
      <c r="M2210" t="str">
        <f t="shared" si="140"/>
        <v>06142212650014</v>
      </c>
      <c r="N2210" t="s">
        <v>96</v>
      </c>
      <c r="O2210">
        <v>0</v>
      </c>
      <c r="P2210">
        <v>0</v>
      </c>
      <c r="Q2210">
        <v>29.87</v>
      </c>
      <c r="R2210">
        <v>3.8831000000000002</v>
      </c>
      <c r="S2210">
        <v>0</v>
      </c>
      <c r="T2210">
        <v>0</v>
      </c>
      <c r="U2210">
        <v>33.753100000000003</v>
      </c>
      <c r="W2210" t="s">
        <v>1</v>
      </c>
    </row>
    <row r="2211" spans="1:23">
      <c r="A2211" t="s">
        <v>8500</v>
      </c>
      <c r="B2211" t="str">
        <f t="shared" si="137"/>
        <v>Abril</v>
      </c>
      <c r="C2211" s="20" t="s">
        <v>8507</v>
      </c>
      <c r="D2211" t="s">
        <v>1</v>
      </c>
      <c r="E2211" t="s">
        <v>0</v>
      </c>
      <c r="F2211" t="str">
        <f t="shared" si="138"/>
        <v>CCF</v>
      </c>
      <c r="G2211" t="s">
        <v>8149</v>
      </c>
      <c r="H2211" t="s">
        <v>8150</v>
      </c>
      <c r="I2211">
        <v>1683</v>
      </c>
      <c r="J2211">
        <v>1683</v>
      </c>
      <c r="K2211" t="s">
        <v>95</v>
      </c>
      <c r="L2211" t="str">
        <f t="shared" si="139"/>
        <v>NIT</v>
      </c>
      <c r="M2211" t="str">
        <f t="shared" si="140"/>
        <v>06142212650014</v>
      </c>
      <c r="N2211" t="s">
        <v>96</v>
      </c>
      <c r="O2211">
        <v>0</v>
      </c>
      <c r="P2211">
        <v>0</v>
      </c>
      <c r="Q2211">
        <v>18.89</v>
      </c>
      <c r="R2211">
        <v>2.4557000000000002</v>
      </c>
      <c r="S2211">
        <v>0</v>
      </c>
      <c r="T2211">
        <v>0</v>
      </c>
      <c r="U2211">
        <v>21.345700000000001</v>
      </c>
      <c r="W2211" t="s">
        <v>1</v>
      </c>
    </row>
    <row r="2212" spans="1:23">
      <c r="A2212" t="s">
        <v>8500</v>
      </c>
      <c r="B2212" t="str">
        <f t="shared" si="137"/>
        <v>Abril</v>
      </c>
      <c r="C2212" s="20" t="s">
        <v>8507</v>
      </c>
      <c r="D2212" t="s">
        <v>1</v>
      </c>
      <c r="E2212" t="s">
        <v>0</v>
      </c>
      <c r="F2212" t="str">
        <f t="shared" si="138"/>
        <v>CCF</v>
      </c>
      <c r="G2212" t="s">
        <v>8149</v>
      </c>
      <c r="H2212" t="s">
        <v>8150</v>
      </c>
      <c r="I2212">
        <v>1684</v>
      </c>
      <c r="J2212">
        <v>1684</v>
      </c>
      <c r="K2212" t="s">
        <v>95</v>
      </c>
      <c r="L2212" t="str">
        <f t="shared" si="139"/>
        <v>NIT</v>
      </c>
      <c r="M2212" t="str">
        <f t="shared" si="140"/>
        <v>06142212650014</v>
      </c>
      <c r="N2212" t="s">
        <v>96</v>
      </c>
      <c r="O2212">
        <v>0</v>
      </c>
      <c r="P2212">
        <v>0</v>
      </c>
      <c r="Q2212">
        <v>18.96</v>
      </c>
      <c r="R2212">
        <v>2.4648000000000003</v>
      </c>
      <c r="S2212">
        <v>0</v>
      </c>
      <c r="T2212">
        <v>0</v>
      </c>
      <c r="U2212">
        <v>21.424800000000001</v>
      </c>
      <c r="W2212" t="s">
        <v>1</v>
      </c>
    </row>
    <row r="2213" spans="1:23">
      <c r="A2213" t="s">
        <v>8500</v>
      </c>
      <c r="B2213" t="str">
        <f t="shared" si="137"/>
        <v>Abril</v>
      </c>
      <c r="C2213" s="20" t="s">
        <v>8502</v>
      </c>
      <c r="D2213" t="s">
        <v>1</v>
      </c>
      <c r="E2213" t="s">
        <v>0</v>
      </c>
      <c r="F2213" t="str">
        <f t="shared" si="138"/>
        <v>CCF</v>
      </c>
      <c r="G2213" t="s">
        <v>8149</v>
      </c>
      <c r="H2213" t="s">
        <v>8150</v>
      </c>
      <c r="I2213">
        <v>1686</v>
      </c>
      <c r="J2213">
        <v>1686</v>
      </c>
      <c r="K2213" t="s">
        <v>307</v>
      </c>
      <c r="L2213" t="str">
        <f t="shared" si="139"/>
        <v>NIT</v>
      </c>
      <c r="M2213" t="str">
        <f t="shared" si="140"/>
        <v>06141303971062</v>
      </c>
      <c r="N2213" t="s">
        <v>308</v>
      </c>
      <c r="O2213">
        <v>0</v>
      </c>
      <c r="P2213">
        <v>0</v>
      </c>
      <c r="Q2213">
        <v>235.16</v>
      </c>
      <c r="R2213">
        <v>30.570800000000002</v>
      </c>
      <c r="S2213">
        <v>0</v>
      </c>
      <c r="T2213">
        <v>0</v>
      </c>
      <c r="U2213">
        <v>265.73079999999999</v>
      </c>
      <c r="W2213" t="s">
        <v>1</v>
      </c>
    </row>
    <row r="2214" spans="1:23">
      <c r="A2214" t="s">
        <v>8500</v>
      </c>
      <c r="B2214" t="str">
        <f t="shared" si="137"/>
        <v>Abril</v>
      </c>
      <c r="C2214" s="20" t="s">
        <v>8502</v>
      </c>
      <c r="D2214" t="s">
        <v>1</v>
      </c>
      <c r="E2214" t="s">
        <v>0</v>
      </c>
      <c r="F2214" t="str">
        <f t="shared" si="138"/>
        <v>CCF</v>
      </c>
      <c r="G2214" t="s">
        <v>8149</v>
      </c>
      <c r="H2214" t="s">
        <v>8150</v>
      </c>
      <c r="I2214">
        <v>1687</v>
      </c>
      <c r="J2214">
        <v>1687</v>
      </c>
      <c r="K2214" t="s">
        <v>265</v>
      </c>
      <c r="L2214" t="str">
        <f t="shared" si="139"/>
        <v>NIT</v>
      </c>
      <c r="M2214" t="str">
        <f t="shared" si="140"/>
        <v>16141902701154</v>
      </c>
      <c r="N2214" t="s">
        <v>266</v>
      </c>
      <c r="O2214">
        <v>0</v>
      </c>
      <c r="P2214">
        <v>0</v>
      </c>
      <c r="Q2214">
        <v>139.16999999999999</v>
      </c>
      <c r="R2214">
        <v>18.092099999999999</v>
      </c>
      <c r="S2214">
        <v>0</v>
      </c>
      <c r="T2214">
        <v>0</v>
      </c>
      <c r="U2214">
        <v>157.26209999999998</v>
      </c>
      <c r="W2214" t="s">
        <v>1</v>
      </c>
    </row>
    <row r="2215" spans="1:23">
      <c r="A2215" t="s">
        <v>8500</v>
      </c>
      <c r="B2215" t="str">
        <f t="shared" si="137"/>
        <v>Abril</v>
      </c>
      <c r="C2215" s="20" t="s">
        <v>8502</v>
      </c>
      <c r="D2215" t="s">
        <v>1</v>
      </c>
      <c r="E2215" t="s">
        <v>0</v>
      </c>
      <c r="F2215" t="str">
        <f t="shared" si="138"/>
        <v>CCF</v>
      </c>
      <c r="G2215" t="s">
        <v>8149</v>
      </c>
      <c r="H2215" t="s">
        <v>8150</v>
      </c>
      <c r="I2215">
        <v>1688</v>
      </c>
      <c r="J2215">
        <v>1688</v>
      </c>
      <c r="K2215" t="s">
        <v>8532</v>
      </c>
      <c r="L2215" t="str">
        <f t="shared" si="139"/>
        <v>NIT</v>
      </c>
      <c r="M2215" t="str">
        <f t="shared" si="140"/>
        <v>02102204901044</v>
      </c>
      <c r="N2215" t="s">
        <v>8533</v>
      </c>
      <c r="O2215">
        <v>0</v>
      </c>
      <c r="P2215">
        <v>0</v>
      </c>
      <c r="Q2215">
        <v>65.75</v>
      </c>
      <c r="R2215">
        <v>8.5474999999999994</v>
      </c>
      <c r="S2215">
        <v>0</v>
      </c>
      <c r="T2215">
        <v>0</v>
      </c>
      <c r="U2215">
        <v>74.297499999999999</v>
      </c>
      <c r="W2215" t="s">
        <v>1</v>
      </c>
    </row>
    <row r="2216" spans="1:23">
      <c r="A2216" t="s">
        <v>8500</v>
      </c>
      <c r="B2216" t="str">
        <f t="shared" si="137"/>
        <v>Abril</v>
      </c>
      <c r="C2216" s="20" t="s">
        <v>8502</v>
      </c>
      <c r="D2216" t="s">
        <v>1</v>
      </c>
      <c r="E2216" t="s">
        <v>0</v>
      </c>
      <c r="F2216" t="str">
        <f t="shared" si="138"/>
        <v>CCF</v>
      </c>
      <c r="G2216" t="s">
        <v>8149</v>
      </c>
      <c r="H2216" t="s">
        <v>8150</v>
      </c>
      <c r="I2216">
        <v>1689</v>
      </c>
      <c r="J2216">
        <v>1689</v>
      </c>
      <c r="K2216" t="s">
        <v>777</v>
      </c>
      <c r="L2216" t="str">
        <f t="shared" si="139"/>
        <v>NIT</v>
      </c>
      <c r="M2216" t="str">
        <f t="shared" si="140"/>
        <v>12173010121016</v>
      </c>
      <c r="N2216" t="s">
        <v>778</v>
      </c>
      <c r="O2216">
        <v>0</v>
      </c>
      <c r="P2216">
        <v>0</v>
      </c>
      <c r="Q2216">
        <v>205.9</v>
      </c>
      <c r="R2216">
        <v>26.767000000000003</v>
      </c>
      <c r="S2216">
        <v>0</v>
      </c>
      <c r="T2216">
        <v>0</v>
      </c>
      <c r="U2216">
        <v>232.667</v>
      </c>
      <c r="W2216" t="s">
        <v>1</v>
      </c>
    </row>
    <row r="2217" spans="1:23">
      <c r="A2217" t="s">
        <v>8500</v>
      </c>
      <c r="B2217" t="str">
        <f t="shared" si="137"/>
        <v>Abril</v>
      </c>
      <c r="C2217" s="20" t="s">
        <v>8502</v>
      </c>
      <c r="D2217" t="s">
        <v>1</v>
      </c>
      <c r="E2217" t="s">
        <v>0</v>
      </c>
      <c r="F2217" t="str">
        <f t="shared" si="138"/>
        <v>CCF</v>
      </c>
      <c r="G2217" t="s">
        <v>8149</v>
      </c>
      <c r="H2217" t="s">
        <v>8150</v>
      </c>
      <c r="I2217">
        <v>1690</v>
      </c>
      <c r="J2217">
        <v>1690</v>
      </c>
      <c r="K2217" t="s">
        <v>588</v>
      </c>
      <c r="L2217" t="str">
        <f t="shared" si="139"/>
        <v>NIT</v>
      </c>
      <c r="M2217" t="str">
        <f t="shared" si="140"/>
        <v>11130501671013</v>
      </c>
      <c r="N2217" t="s">
        <v>589</v>
      </c>
      <c r="O2217">
        <v>0</v>
      </c>
      <c r="P2217">
        <v>0</v>
      </c>
      <c r="Q2217">
        <v>205.9</v>
      </c>
      <c r="R2217">
        <v>26.767000000000003</v>
      </c>
      <c r="S2217">
        <v>0</v>
      </c>
      <c r="T2217">
        <v>0</v>
      </c>
      <c r="U2217">
        <v>232.667</v>
      </c>
      <c r="W2217" t="s">
        <v>1</v>
      </c>
    </row>
    <row r="2218" spans="1:23">
      <c r="A2218" t="s">
        <v>8500</v>
      </c>
      <c r="B2218" t="str">
        <f t="shared" si="137"/>
        <v>Abril</v>
      </c>
      <c r="C2218" s="20" t="s">
        <v>8502</v>
      </c>
      <c r="D2218" t="s">
        <v>1</v>
      </c>
      <c r="E2218" t="s">
        <v>0</v>
      </c>
      <c r="F2218" t="str">
        <f t="shared" si="138"/>
        <v>CCF</v>
      </c>
      <c r="G2218" t="s">
        <v>8149</v>
      </c>
      <c r="H2218" t="s">
        <v>8150</v>
      </c>
      <c r="I2218">
        <v>1691</v>
      </c>
      <c r="J2218">
        <v>1691</v>
      </c>
      <c r="K2218" t="s">
        <v>118</v>
      </c>
      <c r="L2218" t="str">
        <f t="shared" si="139"/>
        <v>NIT</v>
      </c>
      <c r="M2218" t="str">
        <f t="shared" si="140"/>
        <v>06141106071025</v>
      </c>
      <c r="N2218" t="s">
        <v>119</v>
      </c>
      <c r="O2218">
        <v>0</v>
      </c>
      <c r="P2218">
        <v>0</v>
      </c>
      <c r="Q2218">
        <v>6.5</v>
      </c>
      <c r="R2218">
        <v>0.84499999999999997</v>
      </c>
      <c r="S2218">
        <v>0</v>
      </c>
      <c r="T2218">
        <v>0</v>
      </c>
      <c r="U2218">
        <v>7.3449999999999998</v>
      </c>
      <c r="W2218" t="s">
        <v>1</v>
      </c>
    </row>
    <row r="2219" spans="1:23">
      <c r="A2219" t="s">
        <v>8500</v>
      </c>
      <c r="B2219" t="str">
        <f t="shared" si="137"/>
        <v>Abril</v>
      </c>
      <c r="C2219" s="20" t="s">
        <v>8502</v>
      </c>
      <c r="D2219" t="s">
        <v>1</v>
      </c>
      <c r="E2219" t="s">
        <v>0</v>
      </c>
      <c r="F2219" t="str">
        <f t="shared" si="138"/>
        <v>CCF</v>
      </c>
      <c r="G2219" t="s">
        <v>8149</v>
      </c>
      <c r="H2219" t="s">
        <v>8150</v>
      </c>
      <c r="I2219">
        <v>1692</v>
      </c>
      <c r="J2219">
        <v>1692</v>
      </c>
      <c r="K2219" t="s">
        <v>110</v>
      </c>
      <c r="L2219" t="str">
        <f t="shared" si="139"/>
        <v>NIT</v>
      </c>
      <c r="M2219" t="str">
        <f t="shared" si="140"/>
        <v>13041805761013</v>
      </c>
      <c r="N2219" t="s">
        <v>111</v>
      </c>
      <c r="O2219">
        <v>0</v>
      </c>
      <c r="P2219">
        <v>0</v>
      </c>
      <c r="Q2219">
        <v>978.68</v>
      </c>
      <c r="R2219">
        <v>127.22839999999999</v>
      </c>
      <c r="S2219">
        <v>0</v>
      </c>
      <c r="T2219">
        <v>0</v>
      </c>
      <c r="U2219">
        <v>1105.9084</v>
      </c>
      <c r="W2219" t="s">
        <v>1</v>
      </c>
    </row>
    <row r="2220" spans="1:23">
      <c r="A2220" t="s">
        <v>8500</v>
      </c>
      <c r="B2220" t="str">
        <f t="shared" si="137"/>
        <v>Abril</v>
      </c>
      <c r="C2220" s="20" t="s">
        <v>8502</v>
      </c>
      <c r="D2220" t="s">
        <v>1</v>
      </c>
      <c r="E2220" t="s">
        <v>0</v>
      </c>
      <c r="F2220" t="str">
        <f t="shared" si="138"/>
        <v>CCF</v>
      </c>
      <c r="G2220" t="s">
        <v>8149</v>
      </c>
      <c r="H2220" t="s">
        <v>8150</v>
      </c>
      <c r="I2220">
        <v>1693</v>
      </c>
      <c r="J2220">
        <v>1693</v>
      </c>
      <c r="K2220" t="s">
        <v>110</v>
      </c>
      <c r="L2220" t="str">
        <f t="shared" si="139"/>
        <v>NIT</v>
      </c>
      <c r="M2220" t="str">
        <f t="shared" si="140"/>
        <v>13041805761013</v>
      </c>
      <c r="N2220" t="s">
        <v>111</v>
      </c>
      <c r="O2220">
        <v>0</v>
      </c>
      <c r="P2220">
        <v>0</v>
      </c>
      <c r="Q2220">
        <v>1080.6300000000001</v>
      </c>
      <c r="R2220">
        <v>140.48190000000002</v>
      </c>
      <c r="S2220">
        <v>0</v>
      </c>
      <c r="T2220">
        <v>0</v>
      </c>
      <c r="U2220">
        <v>1221.1119000000001</v>
      </c>
      <c r="W2220" t="s">
        <v>1</v>
      </c>
    </row>
    <row r="2221" spans="1:23">
      <c r="A2221" t="s">
        <v>8500</v>
      </c>
      <c r="B2221" t="str">
        <f t="shared" si="137"/>
        <v>Abril</v>
      </c>
      <c r="C2221" s="20" t="s">
        <v>8502</v>
      </c>
      <c r="D2221" t="s">
        <v>1</v>
      </c>
      <c r="E2221" t="s">
        <v>0</v>
      </c>
      <c r="F2221" t="str">
        <f t="shared" si="138"/>
        <v>CCF</v>
      </c>
      <c r="G2221" t="s">
        <v>8149</v>
      </c>
      <c r="H2221" t="s">
        <v>8150</v>
      </c>
      <c r="I2221">
        <v>1694</v>
      </c>
      <c r="J2221">
        <v>1694</v>
      </c>
      <c r="K2221" t="s">
        <v>616</v>
      </c>
      <c r="L2221" t="str">
        <f t="shared" si="139"/>
        <v>NIT</v>
      </c>
      <c r="M2221" t="str">
        <f t="shared" si="140"/>
        <v>02030104771061</v>
      </c>
      <c r="N2221" t="s">
        <v>617</v>
      </c>
      <c r="O2221">
        <v>0</v>
      </c>
      <c r="P2221">
        <v>0</v>
      </c>
      <c r="Q2221">
        <v>335.44</v>
      </c>
      <c r="R2221">
        <v>43.607199999999999</v>
      </c>
      <c r="S2221">
        <v>0</v>
      </c>
      <c r="T2221">
        <v>0</v>
      </c>
      <c r="U2221">
        <v>379.04719999999998</v>
      </c>
      <c r="W2221" t="s">
        <v>1</v>
      </c>
    </row>
    <row r="2222" spans="1:23">
      <c r="A2222" t="s">
        <v>8500</v>
      </c>
      <c r="B2222" t="str">
        <f t="shared" si="137"/>
        <v>Abril</v>
      </c>
      <c r="C2222" s="20" t="s">
        <v>8502</v>
      </c>
      <c r="D2222" t="s">
        <v>1</v>
      </c>
      <c r="E2222" t="s">
        <v>0</v>
      </c>
      <c r="F2222" t="str">
        <f t="shared" si="138"/>
        <v>CCF</v>
      </c>
      <c r="G2222" t="s">
        <v>8149</v>
      </c>
      <c r="H2222" t="s">
        <v>8150</v>
      </c>
      <c r="I2222">
        <v>1695</v>
      </c>
      <c r="J2222">
        <v>1695</v>
      </c>
      <c r="K2222" t="s">
        <v>391</v>
      </c>
      <c r="L2222" t="str">
        <f t="shared" si="139"/>
        <v>NIT</v>
      </c>
      <c r="M2222" t="str">
        <f t="shared" si="140"/>
        <v>06140808771088</v>
      </c>
      <c r="N2222" t="s">
        <v>392</v>
      </c>
      <c r="O2222">
        <v>0</v>
      </c>
      <c r="P2222">
        <v>0</v>
      </c>
      <c r="Q2222">
        <v>430.19</v>
      </c>
      <c r="R2222">
        <v>55.924700000000001</v>
      </c>
      <c r="S2222">
        <v>0</v>
      </c>
      <c r="T2222">
        <v>0</v>
      </c>
      <c r="U2222">
        <v>486.11469999999997</v>
      </c>
      <c r="W2222" t="s">
        <v>1</v>
      </c>
    </row>
    <row r="2223" spans="1:23">
      <c r="A2223" t="s">
        <v>8500</v>
      </c>
      <c r="B2223" t="str">
        <f t="shared" si="137"/>
        <v>Abril</v>
      </c>
      <c r="C2223" s="20" t="s">
        <v>8502</v>
      </c>
      <c r="D2223" t="s">
        <v>1</v>
      </c>
      <c r="E2223" t="s">
        <v>0</v>
      </c>
      <c r="F2223" t="str">
        <f t="shared" si="138"/>
        <v>CCF</v>
      </c>
      <c r="G2223" t="s">
        <v>8149</v>
      </c>
      <c r="H2223" t="s">
        <v>8150</v>
      </c>
      <c r="I2223">
        <v>1696</v>
      </c>
      <c r="J2223">
        <v>1696</v>
      </c>
      <c r="K2223" t="s">
        <v>558</v>
      </c>
      <c r="L2223" t="str">
        <f t="shared" si="139"/>
        <v>NIT</v>
      </c>
      <c r="M2223" t="str">
        <f t="shared" si="140"/>
        <v>06141301121053</v>
      </c>
      <c r="N2223" t="s">
        <v>559</v>
      </c>
      <c r="O2223">
        <v>0</v>
      </c>
      <c r="P2223">
        <v>0</v>
      </c>
      <c r="Q2223">
        <v>123.1</v>
      </c>
      <c r="R2223">
        <v>16.003</v>
      </c>
      <c r="S2223">
        <v>0</v>
      </c>
      <c r="T2223">
        <v>0</v>
      </c>
      <c r="U2223">
        <v>139.10300000000001</v>
      </c>
      <c r="W2223" t="s">
        <v>1</v>
      </c>
    </row>
    <row r="2224" spans="1:23">
      <c r="A2224" t="s">
        <v>8500</v>
      </c>
      <c r="B2224" t="str">
        <f t="shared" si="137"/>
        <v>Abril</v>
      </c>
      <c r="C2224" s="20" t="s">
        <v>8504</v>
      </c>
      <c r="D2224" t="s">
        <v>1</v>
      </c>
      <c r="E2224" t="s">
        <v>0</v>
      </c>
      <c r="F2224" t="str">
        <f t="shared" si="138"/>
        <v>CCF</v>
      </c>
      <c r="G2224" t="s">
        <v>8149</v>
      </c>
      <c r="H2224" t="s">
        <v>8150</v>
      </c>
      <c r="I2224">
        <v>1697</v>
      </c>
      <c r="J2224">
        <v>1697</v>
      </c>
      <c r="K2224" t="s">
        <v>8530</v>
      </c>
      <c r="L2224" t="str">
        <f t="shared" si="139"/>
        <v>NIT</v>
      </c>
      <c r="M2224" t="str">
        <f t="shared" si="140"/>
        <v>01010705590011</v>
      </c>
      <c r="N2224" t="s">
        <v>8531</v>
      </c>
      <c r="O2224">
        <v>0</v>
      </c>
      <c r="P2224">
        <v>0</v>
      </c>
      <c r="Q2224">
        <v>89.63</v>
      </c>
      <c r="R2224">
        <v>11.651899999999999</v>
      </c>
      <c r="S2224">
        <v>0</v>
      </c>
      <c r="T2224">
        <v>0</v>
      </c>
      <c r="U2224">
        <v>101.28189999999999</v>
      </c>
      <c r="W2224" t="s">
        <v>1</v>
      </c>
    </row>
    <row r="2225" spans="1:23">
      <c r="A2225" t="s">
        <v>8500</v>
      </c>
      <c r="B2225" t="str">
        <f t="shared" si="137"/>
        <v>Abril</v>
      </c>
      <c r="C2225" s="20" t="s">
        <v>8504</v>
      </c>
      <c r="D2225" t="s">
        <v>1</v>
      </c>
      <c r="E2225" t="s">
        <v>0</v>
      </c>
      <c r="F2225" t="str">
        <f t="shared" si="138"/>
        <v>CCF</v>
      </c>
      <c r="G2225" t="s">
        <v>8149</v>
      </c>
      <c r="H2225" t="s">
        <v>8150</v>
      </c>
      <c r="I2225">
        <v>1698</v>
      </c>
      <c r="J2225">
        <v>1698</v>
      </c>
      <c r="L2225" t="str">
        <f t="shared" si="139"/>
        <v>DUI</v>
      </c>
      <c r="M2225" t="str">
        <f t="shared" si="140"/>
        <v>014569024</v>
      </c>
      <c r="N2225" t="s">
        <v>8418</v>
      </c>
      <c r="O2225">
        <v>0</v>
      </c>
      <c r="P2225">
        <v>0</v>
      </c>
      <c r="Q2225">
        <v>44.81</v>
      </c>
      <c r="R2225">
        <v>5.8253000000000004</v>
      </c>
      <c r="S2225">
        <v>0</v>
      </c>
      <c r="T2225">
        <v>0</v>
      </c>
      <c r="U2225">
        <v>50.635300000000001</v>
      </c>
      <c r="V2225" t="s">
        <v>8417</v>
      </c>
      <c r="W2225" t="s">
        <v>1</v>
      </c>
    </row>
    <row r="2226" spans="1:23">
      <c r="A2226" t="s">
        <v>8500</v>
      </c>
      <c r="B2226" t="str">
        <f t="shared" si="137"/>
        <v>Abril</v>
      </c>
      <c r="C2226" s="20" t="s">
        <v>8504</v>
      </c>
      <c r="D2226" t="s">
        <v>1</v>
      </c>
      <c r="E2226" t="s">
        <v>0</v>
      </c>
      <c r="F2226" t="str">
        <f t="shared" si="138"/>
        <v>CCF</v>
      </c>
      <c r="G2226" t="s">
        <v>8149</v>
      </c>
      <c r="H2226" t="s">
        <v>8150</v>
      </c>
      <c r="I2226">
        <v>1699</v>
      </c>
      <c r="J2226">
        <v>1699</v>
      </c>
      <c r="K2226" t="s">
        <v>118</v>
      </c>
      <c r="L2226" t="str">
        <f t="shared" si="139"/>
        <v>NIT</v>
      </c>
      <c r="M2226" t="str">
        <f t="shared" si="140"/>
        <v>06141106071025</v>
      </c>
      <c r="N2226" t="s">
        <v>119</v>
      </c>
      <c r="O2226">
        <v>0</v>
      </c>
      <c r="P2226">
        <v>0</v>
      </c>
      <c r="Q2226">
        <v>114.33</v>
      </c>
      <c r="R2226">
        <v>14.8629</v>
      </c>
      <c r="S2226">
        <v>0</v>
      </c>
      <c r="T2226">
        <v>0</v>
      </c>
      <c r="U2226">
        <v>129.19290000000001</v>
      </c>
      <c r="W2226" t="s">
        <v>1</v>
      </c>
    </row>
    <row r="2227" spans="1:23">
      <c r="A2227" t="s">
        <v>8500</v>
      </c>
      <c r="B2227" t="str">
        <f t="shared" si="137"/>
        <v>Abril</v>
      </c>
      <c r="C2227" s="20" t="s">
        <v>8504</v>
      </c>
      <c r="D2227" t="s">
        <v>1</v>
      </c>
      <c r="E2227" t="s">
        <v>0</v>
      </c>
      <c r="F2227" t="str">
        <f t="shared" si="138"/>
        <v>CCF</v>
      </c>
      <c r="G2227" t="s">
        <v>8149</v>
      </c>
      <c r="H2227" t="s">
        <v>8150</v>
      </c>
      <c r="I2227">
        <v>1700</v>
      </c>
      <c r="J2227">
        <v>1700</v>
      </c>
      <c r="K2227" t="s">
        <v>333</v>
      </c>
      <c r="L2227" t="str">
        <f t="shared" si="139"/>
        <v>NIT</v>
      </c>
      <c r="M2227" t="str">
        <f t="shared" si="140"/>
        <v>06140607941015</v>
      </c>
      <c r="N2227" t="s">
        <v>334</v>
      </c>
      <c r="O2227">
        <v>0</v>
      </c>
      <c r="P2227">
        <v>0</v>
      </c>
      <c r="Q2227">
        <v>203.9</v>
      </c>
      <c r="R2227">
        <v>26.507000000000001</v>
      </c>
      <c r="S2227">
        <v>0</v>
      </c>
      <c r="T2227">
        <v>0</v>
      </c>
      <c r="U2227">
        <v>230.40700000000001</v>
      </c>
      <c r="W2227" t="s">
        <v>1</v>
      </c>
    </row>
    <row r="2228" spans="1:23">
      <c r="A2228" t="s">
        <v>8500</v>
      </c>
      <c r="B2228" t="str">
        <f t="shared" si="137"/>
        <v>Abril</v>
      </c>
      <c r="C2228" s="20" t="s">
        <v>8504</v>
      </c>
      <c r="D2228" t="s">
        <v>1</v>
      </c>
      <c r="E2228" t="s">
        <v>0</v>
      </c>
      <c r="F2228" t="str">
        <f t="shared" si="138"/>
        <v>CCF</v>
      </c>
      <c r="G2228" t="s">
        <v>8149</v>
      </c>
      <c r="H2228" t="s">
        <v>8150</v>
      </c>
      <c r="I2228">
        <v>1701</v>
      </c>
      <c r="J2228">
        <v>1701</v>
      </c>
      <c r="K2228" t="s">
        <v>118</v>
      </c>
      <c r="L2228" t="str">
        <f t="shared" si="139"/>
        <v>NIT</v>
      </c>
      <c r="M2228" t="str">
        <f t="shared" si="140"/>
        <v>06141106071025</v>
      </c>
      <c r="N2228" t="s">
        <v>119</v>
      </c>
      <c r="O2228">
        <v>0</v>
      </c>
      <c r="P2228">
        <v>0</v>
      </c>
      <c r="Q2228">
        <v>45.74</v>
      </c>
      <c r="R2228">
        <v>5.9462000000000002</v>
      </c>
      <c r="S2228">
        <v>0</v>
      </c>
      <c r="T2228">
        <v>0</v>
      </c>
      <c r="U2228">
        <v>51.686199999999999</v>
      </c>
      <c r="W2228" t="s">
        <v>1</v>
      </c>
    </row>
    <row r="2229" spans="1:23">
      <c r="A2229" t="s">
        <v>8500</v>
      </c>
      <c r="B2229" t="str">
        <f t="shared" si="137"/>
        <v>Abril</v>
      </c>
      <c r="C2229" s="20" t="s">
        <v>8504</v>
      </c>
      <c r="D2229" t="s">
        <v>1</v>
      </c>
      <c r="E2229" t="s">
        <v>0</v>
      </c>
      <c r="F2229" t="str">
        <f t="shared" si="138"/>
        <v>CCF</v>
      </c>
      <c r="G2229" t="s">
        <v>8149</v>
      </c>
      <c r="H2229" t="s">
        <v>8150</v>
      </c>
      <c r="I2229">
        <v>1702</v>
      </c>
      <c r="J2229">
        <v>1702</v>
      </c>
      <c r="K2229" t="s">
        <v>118</v>
      </c>
      <c r="L2229" t="str">
        <f t="shared" si="139"/>
        <v>NIT</v>
      </c>
      <c r="M2229" t="str">
        <f t="shared" si="140"/>
        <v>06141106071025</v>
      </c>
      <c r="N2229" t="s">
        <v>119</v>
      </c>
      <c r="O2229">
        <v>0</v>
      </c>
      <c r="P2229">
        <v>0</v>
      </c>
      <c r="Q2229">
        <v>190.05</v>
      </c>
      <c r="R2229">
        <v>24.706500000000002</v>
      </c>
      <c r="S2229">
        <v>0</v>
      </c>
      <c r="T2229">
        <v>0</v>
      </c>
      <c r="U2229">
        <v>214.75650000000002</v>
      </c>
      <c r="W2229" t="s">
        <v>1</v>
      </c>
    </row>
    <row r="2230" spans="1:23">
      <c r="A2230" t="s">
        <v>8500</v>
      </c>
      <c r="B2230" t="str">
        <f t="shared" si="137"/>
        <v>Abril</v>
      </c>
      <c r="C2230" s="20" t="s">
        <v>8504</v>
      </c>
      <c r="D2230" t="s">
        <v>1</v>
      </c>
      <c r="E2230" t="s">
        <v>0</v>
      </c>
      <c r="F2230" t="str">
        <f t="shared" si="138"/>
        <v>CCF</v>
      </c>
      <c r="G2230" t="s">
        <v>8149</v>
      </c>
      <c r="H2230" t="s">
        <v>8150</v>
      </c>
      <c r="I2230">
        <v>1703</v>
      </c>
      <c r="J2230">
        <v>1703</v>
      </c>
      <c r="K2230" t="s">
        <v>943</v>
      </c>
      <c r="L2230" t="str">
        <f t="shared" si="139"/>
        <v>NIT</v>
      </c>
      <c r="M2230" t="str">
        <f t="shared" si="140"/>
        <v>06142711081039</v>
      </c>
      <c r="N2230" t="s">
        <v>944</v>
      </c>
      <c r="O2230">
        <v>0</v>
      </c>
      <c r="P2230">
        <v>0</v>
      </c>
      <c r="Q2230">
        <v>239.45</v>
      </c>
      <c r="R2230">
        <v>31.128499999999999</v>
      </c>
      <c r="S2230">
        <v>0</v>
      </c>
      <c r="T2230">
        <v>0</v>
      </c>
      <c r="U2230">
        <v>270.57849999999996</v>
      </c>
      <c r="W2230" t="s">
        <v>1</v>
      </c>
    </row>
    <row r="2231" spans="1:23">
      <c r="A2231" t="s">
        <v>8500</v>
      </c>
      <c r="B2231" t="str">
        <f t="shared" si="137"/>
        <v>Abril</v>
      </c>
      <c r="C2231" s="20" t="s">
        <v>8504</v>
      </c>
      <c r="D2231" t="s">
        <v>1</v>
      </c>
      <c r="E2231" t="s">
        <v>0</v>
      </c>
      <c r="F2231" t="str">
        <f t="shared" si="138"/>
        <v>CCF</v>
      </c>
      <c r="G2231" t="s">
        <v>8149</v>
      </c>
      <c r="H2231" t="s">
        <v>8150</v>
      </c>
      <c r="I2231">
        <v>1704</v>
      </c>
      <c r="J2231">
        <v>1704</v>
      </c>
      <c r="K2231" t="s">
        <v>610</v>
      </c>
      <c r="L2231" t="str">
        <f t="shared" si="139"/>
        <v>NIT</v>
      </c>
      <c r="M2231" t="str">
        <f t="shared" si="140"/>
        <v>14062511500012</v>
      </c>
      <c r="N2231" t="s">
        <v>611</v>
      </c>
      <c r="O2231">
        <v>0</v>
      </c>
      <c r="P2231">
        <v>0</v>
      </c>
      <c r="Q2231">
        <v>369.02</v>
      </c>
      <c r="R2231">
        <v>47.9726</v>
      </c>
      <c r="S2231">
        <v>0</v>
      </c>
      <c r="T2231">
        <v>0</v>
      </c>
      <c r="U2231">
        <v>416.99259999999998</v>
      </c>
      <c r="W2231" t="s">
        <v>1</v>
      </c>
    </row>
    <row r="2232" spans="1:23">
      <c r="A2232" t="s">
        <v>8500</v>
      </c>
      <c r="B2232" t="str">
        <f t="shared" si="137"/>
        <v>Abril</v>
      </c>
      <c r="C2232" s="20" t="s">
        <v>8504</v>
      </c>
      <c r="D2232" t="s">
        <v>1</v>
      </c>
      <c r="E2232" t="s">
        <v>0</v>
      </c>
      <c r="F2232" t="str">
        <f t="shared" si="138"/>
        <v>CCF</v>
      </c>
      <c r="G2232" t="s">
        <v>8149</v>
      </c>
      <c r="H2232" t="s">
        <v>8150</v>
      </c>
      <c r="I2232">
        <v>1705</v>
      </c>
      <c r="J2232">
        <v>1705</v>
      </c>
      <c r="L2232" t="str">
        <f t="shared" si="139"/>
        <v>DUI</v>
      </c>
      <c r="M2232" t="str">
        <f t="shared" si="140"/>
        <v>009245097</v>
      </c>
      <c r="N2232" t="s">
        <v>8422</v>
      </c>
      <c r="O2232">
        <v>0</v>
      </c>
      <c r="P2232">
        <v>0</v>
      </c>
      <c r="Q2232">
        <v>86.95</v>
      </c>
      <c r="R2232">
        <v>11.303500000000001</v>
      </c>
      <c r="S2232">
        <v>0</v>
      </c>
      <c r="T2232">
        <v>0</v>
      </c>
      <c r="U2232">
        <v>98.253500000000003</v>
      </c>
      <c r="V2232" t="s">
        <v>8421</v>
      </c>
      <c r="W2232" t="s">
        <v>1</v>
      </c>
    </row>
    <row r="2233" spans="1:23">
      <c r="A2233" t="s">
        <v>8500</v>
      </c>
      <c r="B2233" t="str">
        <f t="shared" si="137"/>
        <v>Abril</v>
      </c>
      <c r="C2233" s="20" t="s">
        <v>8504</v>
      </c>
      <c r="D2233" t="s">
        <v>1</v>
      </c>
      <c r="E2233" t="s">
        <v>0</v>
      </c>
      <c r="F2233" t="str">
        <f t="shared" si="138"/>
        <v>CCF</v>
      </c>
      <c r="G2233" t="s">
        <v>8149</v>
      </c>
      <c r="H2233" t="s">
        <v>8150</v>
      </c>
      <c r="I2233">
        <v>1706</v>
      </c>
      <c r="J2233">
        <v>1706</v>
      </c>
      <c r="K2233" t="s">
        <v>8528</v>
      </c>
      <c r="L2233" t="str">
        <f t="shared" si="139"/>
        <v>NIT</v>
      </c>
      <c r="M2233" t="str">
        <f t="shared" si="140"/>
        <v>06142806211088</v>
      </c>
      <c r="N2233" t="s">
        <v>8529</v>
      </c>
      <c r="O2233">
        <v>0</v>
      </c>
      <c r="P2233">
        <v>0</v>
      </c>
      <c r="Q2233">
        <v>244.67</v>
      </c>
      <c r="R2233">
        <v>31.807099999999998</v>
      </c>
      <c r="S2233">
        <v>0</v>
      </c>
      <c r="T2233">
        <v>0</v>
      </c>
      <c r="U2233">
        <v>276.47710000000001</v>
      </c>
      <c r="W2233" t="s">
        <v>1</v>
      </c>
    </row>
    <row r="2234" spans="1:23">
      <c r="A2234" t="s">
        <v>8500</v>
      </c>
      <c r="B2234" t="str">
        <f t="shared" si="137"/>
        <v>Abril</v>
      </c>
      <c r="C2234" s="20" t="s">
        <v>8504</v>
      </c>
      <c r="D2234" t="s">
        <v>1</v>
      </c>
      <c r="E2234" t="s">
        <v>0</v>
      </c>
      <c r="F2234" t="str">
        <f t="shared" si="138"/>
        <v>CCF</v>
      </c>
      <c r="G2234" t="s">
        <v>8149</v>
      </c>
      <c r="H2234" t="s">
        <v>8150</v>
      </c>
      <c r="I2234">
        <v>1707</v>
      </c>
      <c r="J2234">
        <v>1707</v>
      </c>
      <c r="K2234" t="s">
        <v>771</v>
      </c>
      <c r="L2234" t="str">
        <f t="shared" si="139"/>
        <v>NIT</v>
      </c>
      <c r="M2234" t="str">
        <f t="shared" si="140"/>
        <v>14112509741013</v>
      </c>
      <c r="N2234" t="s">
        <v>772</v>
      </c>
      <c r="O2234">
        <v>0</v>
      </c>
      <c r="P2234">
        <v>0</v>
      </c>
      <c r="Q2234">
        <v>74.8</v>
      </c>
      <c r="R2234">
        <v>9.7240000000000002</v>
      </c>
      <c r="S2234">
        <v>0</v>
      </c>
      <c r="T2234">
        <v>0</v>
      </c>
      <c r="U2234">
        <v>84.524000000000001</v>
      </c>
      <c r="W2234" t="s">
        <v>1</v>
      </c>
    </row>
    <row r="2235" spans="1:23">
      <c r="A2235" t="s">
        <v>8500</v>
      </c>
      <c r="B2235" t="str">
        <f t="shared" si="137"/>
        <v>Abril</v>
      </c>
      <c r="C2235" s="20" t="s">
        <v>8504</v>
      </c>
      <c r="D2235" t="s">
        <v>1</v>
      </c>
      <c r="E2235" t="s">
        <v>0</v>
      </c>
      <c r="F2235" t="str">
        <f t="shared" si="138"/>
        <v>CCF</v>
      </c>
      <c r="G2235" t="s">
        <v>8149</v>
      </c>
      <c r="H2235" t="s">
        <v>8150</v>
      </c>
      <c r="I2235">
        <v>1708</v>
      </c>
      <c r="J2235">
        <v>1708</v>
      </c>
      <c r="K2235" t="s">
        <v>671</v>
      </c>
      <c r="L2235" t="str">
        <f t="shared" si="139"/>
        <v>NIT</v>
      </c>
      <c r="M2235" t="str">
        <f t="shared" si="140"/>
        <v>06143005741146</v>
      </c>
      <c r="N2235" t="s">
        <v>672</v>
      </c>
      <c r="O2235">
        <v>0</v>
      </c>
      <c r="P2235">
        <v>0</v>
      </c>
      <c r="Q2235">
        <v>83.56</v>
      </c>
      <c r="R2235">
        <v>10.8628</v>
      </c>
      <c r="S2235">
        <v>0</v>
      </c>
      <c r="T2235">
        <v>0</v>
      </c>
      <c r="U2235">
        <v>94.422799999999995</v>
      </c>
      <c r="W2235" t="s">
        <v>1</v>
      </c>
    </row>
    <row r="2236" spans="1:23">
      <c r="A2236" t="s">
        <v>8500</v>
      </c>
      <c r="B2236" t="str">
        <f t="shared" si="137"/>
        <v>Abril</v>
      </c>
      <c r="C2236" s="20" t="s">
        <v>8504</v>
      </c>
      <c r="D2236" t="s">
        <v>1</v>
      </c>
      <c r="E2236" t="s">
        <v>0</v>
      </c>
      <c r="F2236" t="str">
        <f t="shared" si="138"/>
        <v>CCF</v>
      </c>
      <c r="G2236" t="s">
        <v>8149</v>
      </c>
      <c r="H2236" t="s">
        <v>8150</v>
      </c>
      <c r="I2236">
        <v>1710</v>
      </c>
      <c r="J2236">
        <v>1710</v>
      </c>
      <c r="K2236" t="s">
        <v>1342</v>
      </c>
      <c r="L2236" t="str">
        <f t="shared" si="139"/>
        <v>NIT</v>
      </c>
      <c r="M2236" t="str">
        <f t="shared" si="140"/>
        <v>06141609201015</v>
      </c>
      <c r="N2236" t="s">
        <v>1343</v>
      </c>
      <c r="O2236">
        <v>0</v>
      </c>
      <c r="P2236">
        <v>0</v>
      </c>
      <c r="Q2236">
        <v>156.47999999999999</v>
      </c>
      <c r="R2236">
        <v>20.342399999999998</v>
      </c>
      <c r="S2236">
        <v>0</v>
      </c>
      <c r="T2236">
        <v>0</v>
      </c>
      <c r="U2236">
        <v>176.82239999999999</v>
      </c>
      <c r="W2236" t="s">
        <v>1</v>
      </c>
    </row>
    <row r="2237" spans="1:23">
      <c r="A2237" t="s">
        <v>8500</v>
      </c>
      <c r="B2237" t="str">
        <f t="shared" ref="B2237:B2300" si="141">SUBSTITUTE(A2237,"BRIL","bril")</f>
        <v>Abril</v>
      </c>
      <c r="C2237" s="20" t="s">
        <v>8504</v>
      </c>
      <c r="D2237" t="s">
        <v>1</v>
      </c>
      <c r="E2237" t="s">
        <v>0</v>
      </c>
      <c r="F2237" t="str">
        <f t="shared" si="138"/>
        <v>CCF</v>
      </c>
      <c r="G2237" t="s">
        <v>8149</v>
      </c>
      <c r="H2237" t="s">
        <v>8150</v>
      </c>
      <c r="I2237">
        <v>1711</v>
      </c>
      <c r="J2237">
        <v>1711</v>
      </c>
      <c r="K2237" t="s">
        <v>118</v>
      </c>
      <c r="L2237" t="str">
        <f t="shared" si="139"/>
        <v>NIT</v>
      </c>
      <c r="M2237" t="str">
        <f t="shared" si="140"/>
        <v>06141106071025</v>
      </c>
      <c r="N2237" t="s">
        <v>119</v>
      </c>
      <c r="O2237">
        <v>0</v>
      </c>
      <c r="P2237">
        <v>0</v>
      </c>
      <c r="Q2237">
        <v>774.34</v>
      </c>
      <c r="R2237">
        <v>100.66420000000001</v>
      </c>
      <c r="S2237">
        <v>0</v>
      </c>
      <c r="T2237">
        <v>0</v>
      </c>
      <c r="U2237">
        <v>875.00420000000008</v>
      </c>
      <c r="W2237" t="s">
        <v>1</v>
      </c>
    </row>
    <row r="2238" spans="1:23">
      <c r="A2238" t="s">
        <v>8500</v>
      </c>
      <c r="B2238" t="str">
        <f t="shared" si="141"/>
        <v>Abril</v>
      </c>
      <c r="C2238" s="20" t="s">
        <v>8504</v>
      </c>
      <c r="D2238" t="s">
        <v>1</v>
      </c>
      <c r="E2238" t="s">
        <v>0</v>
      </c>
      <c r="F2238" t="str">
        <f t="shared" si="138"/>
        <v>CCF</v>
      </c>
      <c r="G2238" t="s">
        <v>8149</v>
      </c>
      <c r="H2238" t="s">
        <v>8150</v>
      </c>
      <c r="I2238">
        <v>1712</v>
      </c>
      <c r="J2238">
        <v>1712</v>
      </c>
      <c r="L2238" t="str">
        <f t="shared" si="139"/>
        <v>DUI</v>
      </c>
      <c r="M2238" t="str">
        <f t="shared" si="140"/>
        <v>004316550</v>
      </c>
      <c r="N2238" t="s">
        <v>619</v>
      </c>
      <c r="O2238">
        <v>0</v>
      </c>
      <c r="P2238">
        <v>0</v>
      </c>
      <c r="Q2238">
        <v>40.770000000000003</v>
      </c>
      <c r="R2238">
        <v>5.3001000000000005</v>
      </c>
      <c r="S2238">
        <v>0</v>
      </c>
      <c r="T2238">
        <v>0</v>
      </c>
      <c r="U2238">
        <v>46.070100000000004</v>
      </c>
      <c r="V2238" t="s">
        <v>8525</v>
      </c>
      <c r="W2238" t="s">
        <v>1</v>
      </c>
    </row>
    <row r="2239" spans="1:23">
      <c r="A2239" t="s">
        <v>8500</v>
      </c>
      <c r="B2239" t="str">
        <f t="shared" si="141"/>
        <v>Abril</v>
      </c>
      <c r="C2239" s="20" t="s">
        <v>8504</v>
      </c>
      <c r="D2239" t="s">
        <v>1</v>
      </c>
      <c r="E2239" t="s">
        <v>0</v>
      </c>
      <c r="F2239" t="str">
        <f t="shared" si="138"/>
        <v>CCF</v>
      </c>
      <c r="G2239" t="s">
        <v>8149</v>
      </c>
      <c r="H2239" t="s">
        <v>8150</v>
      </c>
      <c r="I2239">
        <v>1713</v>
      </c>
      <c r="J2239">
        <v>1713</v>
      </c>
      <c r="K2239" t="s">
        <v>333</v>
      </c>
      <c r="L2239" t="str">
        <f t="shared" si="139"/>
        <v>NIT</v>
      </c>
      <c r="M2239" t="str">
        <f t="shared" si="140"/>
        <v>06140607941015</v>
      </c>
      <c r="N2239" t="s">
        <v>334</v>
      </c>
      <c r="O2239">
        <v>0</v>
      </c>
      <c r="P2239">
        <v>0</v>
      </c>
      <c r="Q2239">
        <v>19.5</v>
      </c>
      <c r="R2239">
        <v>2.5350000000000001</v>
      </c>
      <c r="S2239">
        <v>0</v>
      </c>
      <c r="T2239">
        <v>0</v>
      </c>
      <c r="U2239">
        <v>22.035</v>
      </c>
      <c r="W2239" t="s">
        <v>1</v>
      </c>
    </row>
    <row r="2240" spans="1:23">
      <c r="A2240" t="s">
        <v>8500</v>
      </c>
      <c r="B2240" t="str">
        <f t="shared" si="141"/>
        <v>Abril</v>
      </c>
      <c r="C2240" s="20" t="s">
        <v>8504</v>
      </c>
      <c r="D2240" t="s">
        <v>1</v>
      </c>
      <c r="E2240" t="s">
        <v>0</v>
      </c>
      <c r="F2240" t="str">
        <f t="shared" si="138"/>
        <v>CCF</v>
      </c>
      <c r="G2240" t="s">
        <v>8149</v>
      </c>
      <c r="H2240" t="s">
        <v>8150</v>
      </c>
      <c r="I2240">
        <v>1714</v>
      </c>
      <c r="J2240">
        <v>1714</v>
      </c>
      <c r="K2240" t="s">
        <v>528</v>
      </c>
      <c r="L2240" t="str">
        <f t="shared" si="139"/>
        <v>NIT</v>
      </c>
      <c r="M2240" t="str">
        <f t="shared" si="140"/>
        <v>12171412051020</v>
      </c>
      <c r="N2240" t="s">
        <v>529</v>
      </c>
      <c r="O2240">
        <v>0</v>
      </c>
      <c r="P2240">
        <v>0</v>
      </c>
      <c r="Q2240">
        <v>33182.050000000003</v>
      </c>
      <c r="R2240">
        <v>4313.6665000000003</v>
      </c>
      <c r="S2240">
        <v>0</v>
      </c>
      <c r="T2240">
        <v>0</v>
      </c>
      <c r="U2240">
        <v>37495.716500000002</v>
      </c>
      <c r="W2240" t="s">
        <v>1</v>
      </c>
    </row>
    <row r="2241" spans="1:23">
      <c r="A2241" t="s">
        <v>8500</v>
      </c>
      <c r="B2241" t="str">
        <f t="shared" si="141"/>
        <v>Abril</v>
      </c>
      <c r="C2241" s="20" t="s">
        <v>8504</v>
      </c>
      <c r="D2241" t="s">
        <v>1</v>
      </c>
      <c r="E2241" t="s">
        <v>0</v>
      </c>
      <c r="F2241" t="str">
        <f t="shared" si="138"/>
        <v>CCF</v>
      </c>
      <c r="G2241" t="s">
        <v>8149</v>
      </c>
      <c r="H2241" t="s">
        <v>8150</v>
      </c>
      <c r="I2241">
        <v>1715</v>
      </c>
      <c r="J2241">
        <v>1715</v>
      </c>
      <c r="K2241" t="s">
        <v>528</v>
      </c>
      <c r="L2241" t="str">
        <f t="shared" si="139"/>
        <v>NIT</v>
      </c>
      <c r="M2241" t="str">
        <f t="shared" si="140"/>
        <v>12171412051020</v>
      </c>
      <c r="N2241" t="s">
        <v>529</v>
      </c>
      <c r="O2241">
        <v>0</v>
      </c>
      <c r="P2241">
        <v>0</v>
      </c>
      <c r="Q2241">
        <v>2945.16</v>
      </c>
      <c r="R2241">
        <v>382.87079999999997</v>
      </c>
      <c r="S2241">
        <v>0</v>
      </c>
      <c r="T2241">
        <v>0</v>
      </c>
      <c r="U2241">
        <v>3328.0308</v>
      </c>
      <c r="W2241" t="s">
        <v>1</v>
      </c>
    </row>
    <row r="2242" spans="1:23">
      <c r="A2242" t="s">
        <v>8500</v>
      </c>
      <c r="B2242" t="str">
        <f t="shared" si="141"/>
        <v>Abril</v>
      </c>
      <c r="C2242" s="20" t="s">
        <v>8504</v>
      </c>
      <c r="D2242" t="s">
        <v>1</v>
      </c>
      <c r="E2242" t="s">
        <v>0</v>
      </c>
      <c r="F2242" t="str">
        <f t="shared" si="138"/>
        <v>CCF</v>
      </c>
      <c r="G2242" t="s">
        <v>8149</v>
      </c>
      <c r="H2242" t="s">
        <v>8150</v>
      </c>
      <c r="I2242">
        <v>1716</v>
      </c>
      <c r="J2242">
        <v>1716</v>
      </c>
      <c r="K2242" t="s">
        <v>1124</v>
      </c>
      <c r="L2242" t="str">
        <f t="shared" si="139"/>
        <v>NIT</v>
      </c>
      <c r="M2242" t="str">
        <f t="shared" si="140"/>
        <v>06142007580150</v>
      </c>
      <c r="N2242" t="s">
        <v>1125</v>
      </c>
      <c r="O2242">
        <v>0</v>
      </c>
      <c r="P2242">
        <v>0</v>
      </c>
      <c r="Q2242">
        <v>1000</v>
      </c>
      <c r="R2242">
        <v>130</v>
      </c>
      <c r="S2242">
        <v>0</v>
      </c>
      <c r="T2242">
        <v>0</v>
      </c>
      <c r="U2242">
        <v>1130</v>
      </c>
      <c r="W2242" t="s">
        <v>1</v>
      </c>
    </row>
    <row r="2243" spans="1:23">
      <c r="A2243" t="s">
        <v>8500</v>
      </c>
      <c r="B2243" t="str">
        <f t="shared" si="141"/>
        <v>Abril</v>
      </c>
      <c r="C2243" s="20" t="s">
        <v>8504</v>
      </c>
      <c r="D2243" t="s">
        <v>1</v>
      </c>
      <c r="E2243" t="s">
        <v>0</v>
      </c>
      <c r="F2243" t="str">
        <f t="shared" ref="F2243:F2306" si="142">IF(E2243="05","Nota de crédito","CCF")</f>
        <v>CCF</v>
      </c>
      <c r="G2243" t="s">
        <v>8149</v>
      </c>
      <c r="H2243" t="s">
        <v>8150</v>
      </c>
      <c r="I2243">
        <v>1717</v>
      </c>
      <c r="J2243">
        <v>1717</v>
      </c>
      <c r="K2243" t="s">
        <v>514</v>
      </c>
      <c r="L2243" t="str">
        <f t="shared" ref="L2243:L2306" si="143">IF(K2243=0,"DUI","NIT")</f>
        <v>NIT</v>
      </c>
      <c r="M2243" t="str">
        <f t="shared" ref="M2243:M2306" si="144">IF(K2243=0,V2243,K2243)</f>
        <v>04012106851010</v>
      </c>
      <c r="N2243" t="s">
        <v>515</v>
      </c>
      <c r="O2243">
        <v>0</v>
      </c>
      <c r="P2243">
        <v>0</v>
      </c>
      <c r="Q2243">
        <v>2056.58</v>
      </c>
      <c r="R2243">
        <v>267.35539999999997</v>
      </c>
      <c r="S2243">
        <v>0</v>
      </c>
      <c r="T2243">
        <v>0</v>
      </c>
      <c r="U2243">
        <v>2323.9353999999998</v>
      </c>
      <c r="W2243" t="s">
        <v>1</v>
      </c>
    </row>
    <row r="2244" spans="1:23">
      <c r="A2244" t="s">
        <v>8500</v>
      </c>
      <c r="B2244" t="str">
        <f t="shared" si="141"/>
        <v>Abril</v>
      </c>
      <c r="C2244" s="20" t="s">
        <v>8504</v>
      </c>
      <c r="D2244" t="s">
        <v>1</v>
      </c>
      <c r="E2244" t="s">
        <v>0</v>
      </c>
      <c r="F2244" t="str">
        <f t="shared" si="142"/>
        <v>CCF</v>
      </c>
      <c r="G2244" t="s">
        <v>8149</v>
      </c>
      <c r="H2244" t="s">
        <v>8150</v>
      </c>
      <c r="I2244">
        <v>1718</v>
      </c>
      <c r="J2244">
        <v>1718</v>
      </c>
      <c r="K2244" t="s">
        <v>118</v>
      </c>
      <c r="L2244" t="str">
        <f t="shared" si="143"/>
        <v>NIT</v>
      </c>
      <c r="M2244" t="str">
        <f t="shared" si="144"/>
        <v>06141106071025</v>
      </c>
      <c r="N2244" t="s">
        <v>119</v>
      </c>
      <c r="O2244">
        <v>0</v>
      </c>
      <c r="P2244">
        <v>0</v>
      </c>
      <c r="Q2244">
        <v>129.86000000000001</v>
      </c>
      <c r="R2244">
        <v>16.881800000000002</v>
      </c>
      <c r="S2244">
        <v>0</v>
      </c>
      <c r="T2244">
        <v>0</v>
      </c>
      <c r="U2244">
        <v>146.74180000000001</v>
      </c>
      <c r="W2244" t="s">
        <v>1</v>
      </c>
    </row>
    <row r="2245" spans="1:23">
      <c r="A2245" t="s">
        <v>8500</v>
      </c>
      <c r="B2245" t="str">
        <f t="shared" si="141"/>
        <v>Abril</v>
      </c>
      <c r="C2245" s="20" t="s">
        <v>8504</v>
      </c>
      <c r="D2245" t="s">
        <v>1</v>
      </c>
      <c r="E2245" t="s">
        <v>0</v>
      </c>
      <c r="F2245" t="str">
        <f t="shared" si="142"/>
        <v>CCF</v>
      </c>
      <c r="G2245" t="s">
        <v>8149</v>
      </c>
      <c r="H2245" t="s">
        <v>8150</v>
      </c>
      <c r="I2245">
        <v>1719</v>
      </c>
      <c r="J2245">
        <v>1719</v>
      </c>
      <c r="K2245" t="s">
        <v>116</v>
      </c>
      <c r="L2245" t="str">
        <f t="shared" si="143"/>
        <v>NIT</v>
      </c>
      <c r="M2245" t="str">
        <f t="shared" si="144"/>
        <v>04071101751014</v>
      </c>
      <c r="N2245" t="s">
        <v>117</v>
      </c>
      <c r="O2245">
        <v>0</v>
      </c>
      <c r="P2245">
        <v>0</v>
      </c>
      <c r="Q2245">
        <v>70.8</v>
      </c>
      <c r="R2245">
        <v>9.2040000000000006</v>
      </c>
      <c r="S2245">
        <v>0</v>
      </c>
      <c r="T2245">
        <v>0</v>
      </c>
      <c r="U2245">
        <v>80.003999999999991</v>
      </c>
      <c r="W2245" t="s">
        <v>1</v>
      </c>
    </row>
    <row r="2246" spans="1:23">
      <c r="A2246" t="s">
        <v>8500</v>
      </c>
      <c r="B2246" t="str">
        <f t="shared" si="141"/>
        <v>Abril</v>
      </c>
      <c r="C2246" s="20" t="s">
        <v>8504</v>
      </c>
      <c r="D2246" t="s">
        <v>1</v>
      </c>
      <c r="E2246" t="s">
        <v>0</v>
      </c>
      <c r="F2246" t="str">
        <f t="shared" si="142"/>
        <v>CCF</v>
      </c>
      <c r="G2246" t="s">
        <v>8149</v>
      </c>
      <c r="H2246" t="s">
        <v>8150</v>
      </c>
      <c r="I2246">
        <v>1720</v>
      </c>
      <c r="J2246">
        <v>1720</v>
      </c>
      <c r="K2246" t="s">
        <v>140</v>
      </c>
      <c r="L2246" t="str">
        <f t="shared" si="143"/>
        <v>NIT</v>
      </c>
      <c r="M2246" t="str">
        <f t="shared" si="144"/>
        <v>06142110041021</v>
      </c>
      <c r="N2246" t="s">
        <v>141</v>
      </c>
      <c r="O2246">
        <v>0</v>
      </c>
      <c r="P2246">
        <v>0</v>
      </c>
      <c r="Q2246">
        <v>101.8</v>
      </c>
      <c r="R2246">
        <v>13.234</v>
      </c>
      <c r="S2246">
        <v>0</v>
      </c>
      <c r="T2246">
        <v>0</v>
      </c>
      <c r="U2246">
        <v>115.03399999999999</v>
      </c>
      <c r="W2246" t="s">
        <v>1</v>
      </c>
    </row>
    <row r="2247" spans="1:23">
      <c r="A2247" t="s">
        <v>8500</v>
      </c>
      <c r="B2247" t="str">
        <f t="shared" si="141"/>
        <v>Abril</v>
      </c>
      <c r="C2247" s="20" t="s">
        <v>8504</v>
      </c>
      <c r="D2247" t="s">
        <v>1</v>
      </c>
      <c r="E2247" t="s">
        <v>0</v>
      </c>
      <c r="F2247" t="str">
        <f t="shared" si="142"/>
        <v>CCF</v>
      </c>
      <c r="G2247" t="s">
        <v>8149</v>
      </c>
      <c r="H2247" t="s">
        <v>8150</v>
      </c>
      <c r="I2247">
        <v>1721</v>
      </c>
      <c r="J2247">
        <v>1721</v>
      </c>
      <c r="K2247" t="s">
        <v>421</v>
      </c>
      <c r="L2247" t="str">
        <f t="shared" si="143"/>
        <v>NIT</v>
      </c>
      <c r="M2247" t="str">
        <f t="shared" si="144"/>
        <v>06140507171026</v>
      </c>
      <c r="N2247" t="s">
        <v>422</v>
      </c>
      <c r="O2247">
        <v>0</v>
      </c>
      <c r="P2247">
        <v>0</v>
      </c>
      <c r="Q2247">
        <v>123.72</v>
      </c>
      <c r="R2247">
        <v>16.083600000000001</v>
      </c>
      <c r="S2247">
        <v>0</v>
      </c>
      <c r="T2247">
        <v>0</v>
      </c>
      <c r="U2247">
        <v>139.80359999999999</v>
      </c>
      <c r="W2247" t="s">
        <v>1</v>
      </c>
    </row>
    <row r="2248" spans="1:23">
      <c r="A2248" t="s">
        <v>8500</v>
      </c>
      <c r="B2248" t="str">
        <f t="shared" si="141"/>
        <v>Abril</v>
      </c>
      <c r="C2248" s="20" t="s">
        <v>8504</v>
      </c>
      <c r="D2248" t="s">
        <v>1</v>
      </c>
      <c r="E2248" t="s">
        <v>0</v>
      </c>
      <c r="F2248" t="str">
        <f t="shared" si="142"/>
        <v>CCF</v>
      </c>
      <c r="G2248" t="s">
        <v>8149</v>
      </c>
      <c r="H2248" t="s">
        <v>8150</v>
      </c>
      <c r="I2248">
        <v>1722</v>
      </c>
      <c r="J2248">
        <v>1722</v>
      </c>
      <c r="K2248" t="s">
        <v>1033</v>
      </c>
      <c r="L2248" t="str">
        <f t="shared" si="143"/>
        <v>NIT</v>
      </c>
      <c r="M2248" t="str">
        <f t="shared" si="144"/>
        <v>11112106931016</v>
      </c>
      <c r="N2248" t="s">
        <v>1034</v>
      </c>
      <c r="O2248">
        <v>0</v>
      </c>
      <c r="P2248">
        <v>0</v>
      </c>
      <c r="Q2248">
        <v>348.63</v>
      </c>
      <c r="R2248">
        <v>45.321899999999999</v>
      </c>
      <c r="S2248">
        <v>0</v>
      </c>
      <c r="T2248">
        <v>0</v>
      </c>
      <c r="U2248">
        <v>393.95190000000002</v>
      </c>
      <c r="W2248" t="s">
        <v>1</v>
      </c>
    </row>
    <row r="2249" spans="1:23">
      <c r="A2249" t="s">
        <v>8500</v>
      </c>
      <c r="B2249" t="str">
        <f t="shared" si="141"/>
        <v>Abril</v>
      </c>
      <c r="C2249" s="20" t="s">
        <v>8504</v>
      </c>
      <c r="D2249" t="s">
        <v>1</v>
      </c>
      <c r="E2249" t="s">
        <v>0</v>
      </c>
      <c r="F2249" t="str">
        <f t="shared" si="142"/>
        <v>CCF</v>
      </c>
      <c r="G2249" t="s">
        <v>8149</v>
      </c>
      <c r="H2249" t="s">
        <v>8150</v>
      </c>
      <c r="I2249">
        <v>1723</v>
      </c>
      <c r="J2249">
        <v>1723</v>
      </c>
      <c r="K2249" t="s">
        <v>7917</v>
      </c>
      <c r="L2249" t="str">
        <f t="shared" si="143"/>
        <v>NIT</v>
      </c>
      <c r="M2249" t="str">
        <f t="shared" si="144"/>
        <v>06141905091063</v>
      </c>
      <c r="N2249" t="s">
        <v>7918</v>
      </c>
      <c r="O2249">
        <v>0</v>
      </c>
      <c r="P2249">
        <v>0</v>
      </c>
      <c r="Q2249">
        <v>57.28</v>
      </c>
      <c r="R2249">
        <v>7.4464000000000006</v>
      </c>
      <c r="S2249">
        <v>0</v>
      </c>
      <c r="T2249">
        <v>0</v>
      </c>
      <c r="U2249">
        <v>64.726399999999998</v>
      </c>
      <c r="W2249" t="s">
        <v>1</v>
      </c>
    </row>
    <row r="2250" spans="1:23">
      <c r="A2250" t="s">
        <v>8500</v>
      </c>
      <c r="B2250" t="str">
        <f t="shared" si="141"/>
        <v>Abril</v>
      </c>
      <c r="C2250" s="20" t="s">
        <v>8504</v>
      </c>
      <c r="D2250" t="s">
        <v>1</v>
      </c>
      <c r="E2250" t="s">
        <v>0</v>
      </c>
      <c r="F2250" t="str">
        <f t="shared" si="142"/>
        <v>CCF</v>
      </c>
      <c r="G2250" t="s">
        <v>8149</v>
      </c>
      <c r="H2250" t="s">
        <v>8150</v>
      </c>
      <c r="I2250">
        <v>1724</v>
      </c>
      <c r="J2250">
        <v>1724</v>
      </c>
      <c r="K2250" t="s">
        <v>8526</v>
      </c>
      <c r="L2250" t="str">
        <f t="shared" si="143"/>
        <v>NIT</v>
      </c>
      <c r="M2250" t="str">
        <f t="shared" si="144"/>
        <v>12023001771014</v>
      </c>
      <c r="N2250" t="s">
        <v>8527</v>
      </c>
      <c r="O2250">
        <v>0</v>
      </c>
      <c r="P2250">
        <v>0</v>
      </c>
      <c r="Q2250">
        <v>144.72999999999999</v>
      </c>
      <c r="R2250">
        <v>18.814899999999998</v>
      </c>
      <c r="S2250">
        <v>0</v>
      </c>
      <c r="T2250">
        <v>0</v>
      </c>
      <c r="U2250">
        <v>163.54489999999998</v>
      </c>
      <c r="W2250" t="s">
        <v>1</v>
      </c>
    </row>
    <row r="2251" spans="1:23">
      <c r="A2251" t="s">
        <v>8500</v>
      </c>
      <c r="B2251" t="str">
        <f t="shared" si="141"/>
        <v>Abril</v>
      </c>
      <c r="C2251" s="20" t="s">
        <v>8504</v>
      </c>
      <c r="D2251" t="s">
        <v>1</v>
      </c>
      <c r="E2251" t="s">
        <v>0</v>
      </c>
      <c r="F2251" t="str">
        <f t="shared" si="142"/>
        <v>CCF</v>
      </c>
      <c r="G2251" t="s">
        <v>8149</v>
      </c>
      <c r="H2251" t="s">
        <v>8150</v>
      </c>
      <c r="I2251">
        <v>1725</v>
      </c>
      <c r="J2251">
        <v>1725</v>
      </c>
      <c r="K2251" t="s">
        <v>576</v>
      </c>
      <c r="L2251" t="str">
        <f t="shared" si="143"/>
        <v>NIT</v>
      </c>
      <c r="M2251" t="str">
        <f t="shared" si="144"/>
        <v>12172409121153</v>
      </c>
      <c r="N2251" t="s">
        <v>577</v>
      </c>
      <c r="O2251">
        <v>0</v>
      </c>
      <c r="P2251">
        <v>0</v>
      </c>
      <c r="Q2251">
        <v>736.04</v>
      </c>
      <c r="R2251">
        <v>95.685199999999995</v>
      </c>
      <c r="S2251">
        <v>0</v>
      </c>
      <c r="T2251">
        <v>0</v>
      </c>
      <c r="U2251">
        <v>831.72519999999997</v>
      </c>
      <c r="W2251" t="s">
        <v>1</v>
      </c>
    </row>
    <row r="2252" spans="1:23">
      <c r="A2252" t="s">
        <v>8500</v>
      </c>
      <c r="B2252" t="str">
        <f t="shared" si="141"/>
        <v>Abril</v>
      </c>
      <c r="C2252" s="20" t="s">
        <v>8504</v>
      </c>
      <c r="D2252" t="s">
        <v>1</v>
      </c>
      <c r="E2252" t="s">
        <v>0</v>
      </c>
      <c r="F2252" t="str">
        <f t="shared" si="142"/>
        <v>CCF</v>
      </c>
      <c r="G2252" t="s">
        <v>8149</v>
      </c>
      <c r="H2252" t="s">
        <v>8150</v>
      </c>
      <c r="I2252">
        <v>1726</v>
      </c>
      <c r="J2252">
        <v>1726</v>
      </c>
      <c r="K2252" t="s">
        <v>8029</v>
      </c>
      <c r="L2252" t="str">
        <f t="shared" si="143"/>
        <v>NIT</v>
      </c>
      <c r="M2252" t="str">
        <f t="shared" si="144"/>
        <v>1102010379001</v>
      </c>
      <c r="N2252" t="s">
        <v>916</v>
      </c>
      <c r="O2252">
        <v>0</v>
      </c>
      <c r="P2252">
        <v>0</v>
      </c>
      <c r="Q2252">
        <v>1590.39</v>
      </c>
      <c r="R2252">
        <v>206.75070000000002</v>
      </c>
      <c r="S2252">
        <v>0</v>
      </c>
      <c r="T2252">
        <v>0</v>
      </c>
      <c r="U2252">
        <v>1797.1407000000002</v>
      </c>
      <c r="W2252" t="s">
        <v>1</v>
      </c>
    </row>
    <row r="2253" spans="1:23">
      <c r="A2253" t="s">
        <v>8500</v>
      </c>
      <c r="B2253" t="str">
        <f t="shared" si="141"/>
        <v>Abril</v>
      </c>
      <c r="C2253" s="20" t="s">
        <v>8504</v>
      </c>
      <c r="D2253" t="s">
        <v>1</v>
      </c>
      <c r="E2253" t="s">
        <v>0</v>
      </c>
      <c r="F2253" t="str">
        <f t="shared" si="142"/>
        <v>CCF</v>
      </c>
      <c r="G2253" t="s">
        <v>8149</v>
      </c>
      <c r="H2253" t="s">
        <v>8150</v>
      </c>
      <c r="I2253">
        <v>1727</v>
      </c>
      <c r="J2253">
        <v>1727</v>
      </c>
      <c r="K2253" t="s">
        <v>233</v>
      </c>
      <c r="L2253" t="str">
        <f t="shared" si="143"/>
        <v>NIT</v>
      </c>
      <c r="M2253" t="str">
        <f t="shared" si="144"/>
        <v>06141408201017</v>
      </c>
      <c r="N2253" t="s">
        <v>234</v>
      </c>
      <c r="O2253">
        <v>0</v>
      </c>
      <c r="P2253">
        <v>0</v>
      </c>
      <c r="Q2253">
        <v>734</v>
      </c>
      <c r="R2253">
        <v>95.42</v>
      </c>
      <c r="S2253">
        <v>0</v>
      </c>
      <c r="T2253">
        <v>0</v>
      </c>
      <c r="U2253">
        <v>829.42</v>
      </c>
      <c r="W2253" t="s">
        <v>1</v>
      </c>
    </row>
    <row r="2254" spans="1:23">
      <c r="A2254" t="s">
        <v>8500</v>
      </c>
      <c r="B2254" t="str">
        <f t="shared" si="141"/>
        <v>Abril</v>
      </c>
      <c r="C2254" s="20" t="s">
        <v>8504</v>
      </c>
      <c r="D2254" t="s">
        <v>1</v>
      </c>
      <c r="E2254" t="s">
        <v>0</v>
      </c>
      <c r="F2254" t="str">
        <f t="shared" si="142"/>
        <v>CCF</v>
      </c>
      <c r="G2254" t="s">
        <v>8149</v>
      </c>
      <c r="H2254" t="s">
        <v>8150</v>
      </c>
      <c r="I2254">
        <v>1728</v>
      </c>
      <c r="J2254">
        <v>1728</v>
      </c>
      <c r="K2254" t="s">
        <v>501</v>
      </c>
      <c r="L2254" t="str">
        <f t="shared" si="143"/>
        <v>NIT</v>
      </c>
      <c r="M2254" t="str">
        <f t="shared" si="144"/>
        <v>06143105181040</v>
      </c>
      <c r="N2254" t="s">
        <v>502</v>
      </c>
      <c r="O2254">
        <v>0</v>
      </c>
      <c r="P2254">
        <v>0</v>
      </c>
      <c r="Q2254">
        <v>422.5</v>
      </c>
      <c r="R2254">
        <v>54.925000000000004</v>
      </c>
      <c r="S2254">
        <v>0</v>
      </c>
      <c r="T2254">
        <v>0</v>
      </c>
      <c r="U2254">
        <v>477.42500000000001</v>
      </c>
      <c r="W2254" t="s">
        <v>1</v>
      </c>
    </row>
    <row r="2255" spans="1:23">
      <c r="A2255" t="s">
        <v>8500</v>
      </c>
      <c r="B2255" t="str">
        <f t="shared" si="141"/>
        <v>Abril</v>
      </c>
      <c r="C2255" s="20" t="s">
        <v>8504</v>
      </c>
      <c r="D2255" t="s">
        <v>1</v>
      </c>
      <c r="E2255" t="s">
        <v>0</v>
      </c>
      <c r="F2255" t="str">
        <f t="shared" si="142"/>
        <v>CCF</v>
      </c>
      <c r="G2255" t="s">
        <v>8149</v>
      </c>
      <c r="H2255" t="s">
        <v>8150</v>
      </c>
      <c r="I2255">
        <v>1729</v>
      </c>
      <c r="J2255">
        <v>1729</v>
      </c>
      <c r="L2255" t="str">
        <f t="shared" si="143"/>
        <v>DUI</v>
      </c>
      <c r="M2255" t="str">
        <f t="shared" si="144"/>
        <v>001121312</v>
      </c>
      <c r="N2255" t="s">
        <v>1393</v>
      </c>
      <c r="O2255">
        <v>0</v>
      </c>
      <c r="P2255">
        <v>0</v>
      </c>
      <c r="Q2255">
        <v>735.08</v>
      </c>
      <c r="R2255">
        <v>95.560400000000016</v>
      </c>
      <c r="S2255">
        <v>0</v>
      </c>
      <c r="T2255">
        <v>0</v>
      </c>
      <c r="U2255">
        <v>830.6404</v>
      </c>
      <c r="V2255" t="s">
        <v>8399</v>
      </c>
      <c r="W2255" t="s">
        <v>1</v>
      </c>
    </row>
    <row r="2256" spans="1:23">
      <c r="A2256" t="s">
        <v>8500</v>
      </c>
      <c r="B2256" t="str">
        <f t="shared" si="141"/>
        <v>Abril</v>
      </c>
      <c r="C2256" s="20" t="s">
        <v>8504</v>
      </c>
      <c r="D2256" t="s">
        <v>1</v>
      </c>
      <c r="E2256" t="s">
        <v>0</v>
      </c>
      <c r="F2256" t="str">
        <f t="shared" si="142"/>
        <v>CCF</v>
      </c>
      <c r="G2256" t="s">
        <v>8149</v>
      </c>
      <c r="H2256" t="s">
        <v>8150</v>
      </c>
      <c r="I2256">
        <v>1730</v>
      </c>
      <c r="J2256">
        <v>1730</v>
      </c>
      <c r="L2256" t="str">
        <f t="shared" si="143"/>
        <v>DUI</v>
      </c>
      <c r="M2256" t="str">
        <f t="shared" si="144"/>
        <v>001121312</v>
      </c>
      <c r="N2256" t="s">
        <v>1393</v>
      </c>
      <c r="O2256">
        <v>0</v>
      </c>
      <c r="P2256">
        <v>0</v>
      </c>
      <c r="Q2256">
        <v>459.62</v>
      </c>
      <c r="R2256">
        <v>59.750600000000006</v>
      </c>
      <c r="S2256">
        <v>0</v>
      </c>
      <c r="T2256">
        <v>0</v>
      </c>
      <c r="U2256">
        <v>519.37059999999997</v>
      </c>
      <c r="V2256" t="s">
        <v>8399</v>
      </c>
      <c r="W2256" t="s">
        <v>1</v>
      </c>
    </row>
    <row r="2257" spans="1:23">
      <c r="A2257" t="s">
        <v>8500</v>
      </c>
      <c r="B2257" t="str">
        <f t="shared" si="141"/>
        <v>Abril</v>
      </c>
      <c r="C2257" s="20" t="s">
        <v>8520</v>
      </c>
      <c r="D2257" t="s">
        <v>1</v>
      </c>
      <c r="E2257" t="s">
        <v>0</v>
      </c>
      <c r="F2257" t="str">
        <f t="shared" si="142"/>
        <v>CCF</v>
      </c>
      <c r="G2257" t="s">
        <v>8149</v>
      </c>
      <c r="H2257" t="s">
        <v>8150</v>
      </c>
      <c r="I2257">
        <v>1731</v>
      </c>
      <c r="J2257">
        <v>1731</v>
      </c>
      <c r="K2257" t="s">
        <v>118</v>
      </c>
      <c r="L2257" t="str">
        <f t="shared" si="143"/>
        <v>NIT</v>
      </c>
      <c r="M2257" t="str">
        <f t="shared" si="144"/>
        <v>06141106071025</v>
      </c>
      <c r="N2257" t="s">
        <v>119</v>
      </c>
      <c r="O2257">
        <v>0</v>
      </c>
      <c r="P2257">
        <v>0</v>
      </c>
      <c r="Q2257">
        <v>24.26</v>
      </c>
      <c r="R2257">
        <v>3.1538000000000004</v>
      </c>
      <c r="S2257">
        <v>0</v>
      </c>
      <c r="T2257">
        <v>0</v>
      </c>
      <c r="U2257">
        <v>27.413800000000002</v>
      </c>
      <c r="W2257" t="s">
        <v>1</v>
      </c>
    </row>
    <row r="2258" spans="1:23">
      <c r="A2258" t="s">
        <v>8500</v>
      </c>
      <c r="B2258" t="str">
        <f t="shared" si="141"/>
        <v>Abril</v>
      </c>
      <c r="C2258" s="20" t="s">
        <v>8520</v>
      </c>
      <c r="D2258" t="s">
        <v>1</v>
      </c>
      <c r="E2258" t="s">
        <v>0</v>
      </c>
      <c r="F2258" t="str">
        <f t="shared" si="142"/>
        <v>CCF</v>
      </c>
      <c r="G2258" t="s">
        <v>8149</v>
      </c>
      <c r="H2258" t="s">
        <v>8150</v>
      </c>
      <c r="I2258">
        <v>1732</v>
      </c>
      <c r="J2258">
        <v>1732</v>
      </c>
      <c r="K2258" t="s">
        <v>118</v>
      </c>
      <c r="L2258" t="str">
        <f t="shared" si="143"/>
        <v>NIT</v>
      </c>
      <c r="M2258" t="str">
        <f t="shared" si="144"/>
        <v>06141106071025</v>
      </c>
      <c r="N2258" t="s">
        <v>119</v>
      </c>
      <c r="O2258">
        <v>0</v>
      </c>
      <c r="P2258">
        <v>0</v>
      </c>
      <c r="Q2258">
        <v>86.97</v>
      </c>
      <c r="R2258">
        <v>11.306100000000001</v>
      </c>
      <c r="S2258">
        <v>0</v>
      </c>
      <c r="T2258">
        <v>0</v>
      </c>
      <c r="U2258">
        <v>98.2761</v>
      </c>
      <c r="W2258" t="s">
        <v>1</v>
      </c>
    </row>
    <row r="2259" spans="1:23">
      <c r="A2259" t="s">
        <v>8500</v>
      </c>
      <c r="B2259" t="str">
        <f t="shared" si="141"/>
        <v>Abril</v>
      </c>
      <c r="C2259" s="20" t="s">
        <v>8520</v>
      </c>
      <c r="D2259" t="s">
        <v>1</v>
      </c>
      <c r="E2259" t="s">
        <v>0</v>
      </c>
      <c r="F2259" t="str">
        <f t="shared" si="142"/>
        <v>CCF</v>
      </c>
      <c r="G2259" t="s">
        <v>8149</v>
      </c>
      <c r="H2259" t="s">
        <v>8150</v>
      </c>
      <c r="I2259">
        <v>1733</v>
      </c>
      <c r="J2259">
        <v>1733</v>
      </c>
      <c r="K2259" t="s">
        <v>118</v>
      </c>
      <c r="L2259" t="str">
        <f t="shared" si="143"/>
        <v>NIT</v>
      </c>
      <c r="M2259" t="str">
        <f t="shared" si="144"/>
        <v>06141106071025</v>
      </c>
      <c r="N2259" t="s">
        <v>119</v>
      </c>
      <c r="O2259">
        <v>0</v>
      </c>
      <c r="P2259">
        <v>0</v>
      </c>
      <c r="Q2259">
        <v>18.59</v>
      </c>
      <c r="R2259">
        <v>2.4167000000000001</v>
      </c>
      <c r="S2259">
        <v>0</v>
      </c>
      <c r="T2259">
        <v>0</v>
      </c>
      <c r="U2259">
        <v>21.006699999999999</v>
      </c>
      <c r="W2259" t="s">
        <v>1</v>
      </c>
    </row>
    <row r="2260" spans="1:23">
      <c r="A2260" t="s">
        <v>8500</v>
      </c>
      <c r="B2260" t="str">
        <f t="shared" si="141"/>
        <v>Abril</v>
      </c>
      <c r="C2260" s="20" t="s">
        <v>8520</v>
      </c>
      <c r="D2260" t="s">
        <v>1</v>
      </c>
      <c r="E2260" t="s">
        <v>0</v>
      </c>
      <c r="F2260" t="str">
        <f t="shared" si="142"/>
        <v>CCF</v>
      </c>
      <c r="G2260" t="s">
        <v>8149</v>
      </c>
      <c r="H2260" t="s">
        <v>8150</v>
      </c>
      <c r="I2260">
        <v>1734</v>
      </c>
      <c r="J2260">
        <v>1734</v>
      </c>
      <c r="L2260" t="str">
        <f t="shared" si="143"/>
        <v>DUI</v>
      </c>
      <c r="M2260" t="str">
        <f t="shared" si="144"/>
        <v>004316550</v>
      </c>
      <c r="N2260" t="s">
        <v>619</v>
      </c>
      <c r="O2260">
        <v>0</v>
      </c>
      <c r="P2260">
        <v>0</v>
      </c>
      <c r="Q2260">
        <v>7.96</v>
      </c>
      <c r="R2260">
        <v>1.0347999999999999</v>
      </c>
      <c r="S2260">
        <v>0</v>
      </c>
      <c r="T2260">
        <v>0</v>
      </c>
      <c r="U2260">
        <v>8.9947999999999997</v>
      </c>
      <c r="V2260" t="s">
        <v>8525</v>
      </c>
      <c r="W2260" t="s">
        <v>1</v>
      </c>
    </row>
    <row r="2261" spans="1:23">
      <c r="A2261" t="s">
        <v>8500</v>
      </c>
      <c r="B2261" t="str">
        <f t="shared" si="141"/>
        <v>Abril</v>
      </c>
      <c r="C2261" s="20" t="s">
        <v>8520</v>
      </c>
      <c r="D2261" t="s">
        <v>1</v>
      </c>
      <c r="E2261" t="s">
        <v>0</v>
      </c>
      <c r="F2261" t="str">
        <f t="shared" si="142"/>
        <v>CCF</v>
      </c>
      <c r="G2261" t="s">
        <v>8149</v>
      </c>
      <c r="H2261" t="s">
        <v>8150</v>
      </c>
      <c r="I2261">
        <v>1735</v>
      </c>
      <c r="J2261">
        <v>1735</v>
      </c>
      <c r="L2261" t="str">
        <f t="shared" si="143"/>
        <v>DUI</v>
      </c>
      <c r="M2261" t="str">
        <f t="shared" si="144"/>
        <v>009870981</v>
      </c>
      <c r="N2261" t="s">
        <v>593</v>
      </c>
      <c r="O2261">
        <v>0</v>
      </c>
      <c r="P2261">
        <v>0</v>
      </c>
      <c r="Q2261">
        <v>32.25</v>
      </c>
      <c r="R2261">
        <v>4.1924999999999999</v>
      </c>
      <c r="S2261">
        <v>0</v>
      </c>
      <c r="T2261">
        <v>0</v>
      </c>
      <c r="U2261">
        <v>36.442500000000003</v>
      </c>
      <c r="V2261" t="s">
        <v>8386</v>
      </c>
      <c r="W2261" t="s">
        <v>1</v>
      </c>
    </row>
    <row r="2262" spans="1:23">
      <c r="A2262" t="s">
        <v>8500</v>
      </c>
      <c r="B2262" t="str">
        <f t="shared" si="141"/>
        <v>Abril</v>
      </c>
      <c r="C2262" s="20" t="s">
        <v>8520</v>
      </c>
      <c r="D2262" t="s">
        <v>1</v>
      </c>
      <c r="E2262" t="s">
        <v>0</v>
      </c>
      <c r="F2262" t="str">
        <f t="shared" si="142"/>
        <v>CCF</v>
      </c>
      <c r="G2262" t="s">
        <v>8149</v>
      </c>
      <c r="H2262" t="s">
        <v>8150</v>
      </c>
      <c r="I2262">
        <v>1736</v>
      </c>
      <c r="J2262">
        <v>1736</v>
      </c>
      <c r="K2262" t="s">
        <v>249</v>
      </c>
      <c r="L2262" t="str">
        <f t="shared" si="143"/>
        <v>NIT</v>
      </c>
      <c r="M2262" t="str">
        <f t="shared" si="144"/>
        <v>06071402171010</v>
      </c>
      <c r="N2262" t="s">
        <v>250</v>
      </c>
      <c r="O2262">
        <v>0</v>
      </c>
      <c r="P2262">
        <v>0</v>
      </c>
      <c r="Q2262">
        <v>32</v>
      </c>
      <c r="R2262">
        <v>4.16</v>
      </c>
      <c r="S2262">
        <v>0</v>
      </c>
      <c r="T2262">
        <v>0</v>
      </c>
      <c r="U2262">
        <v>36.159999999999997</v>
      </c>
      <c r="W2262" t="s">
        <v>1</v>
      </c>
    </row>
    <row r="2263" spans="1:23">
      <c r="A2263" t="s">
        <v>8500</v>
      </c>
      <c r="B2263" t="str">
        <f t="shared" si="141"/>
        <v>Abril</v>
      </c>
      <c r="C2263" s="20" t="s">
        <v>8520</v>
      </c>
      <c r="D2263" t="s">
        <v>1</v>
      </c>
      <c r="E2263" t="s">
        <v>0</v>
      </c>
      <c r="F2263" t="str">
        <f t="shared" si="142"/>
        <v>CCF</v>
      </c>
      <c r="G2263" t="s">
        <v>8149</v>
      </c>
      <c r="H2263" t="s">
        <v>8150</v>
      </c>
      <c r="I2263">
        <v>1737</v>
      </c>
      <c r="J2263">
        <v>1737</v>
      </c>
      <c r="L2263" t="str">
        <f t="shared" si="143"/>
        <v>DUI</v>
      </c>
      <c r="M2263" t="str">
        <f t="shared" si="144"/>
        <v>020422921</v>
      </c>
      <c r="N2263" t="s">
        <v>642</v>
      </c>
      <c r="O2263">
        <v>0</v>
      </c>
      <c r="P2263">
        <v>0</v>
      </c>
      <c r="Q2263">
        <v>307.85000000000002</v>
      </c>
      <c r="R2263">
        <v>40.020500000000006</v>
      </c>
      <c r="S2263">
        <v>0</v>
      </c>
      <c r="T2263">
        <v>0</v>
      </c>
      <c r="U2263">
        <v>347.87050000000005</v>
      </c>
      <c r="V2263" t="s">
        <v>8402</v>
      </c>
      <c r="W2263" t="s">
        <v>1</v>
      </c>
    </row>
    <row r="2264" spans="1:23">
      <c r="A2264" t="s">
        <v>8500</v>
      </c>
      <c r="B2264" t="str">
        <f t="shared" si="141"/>
        <v>Abril</v>
      </c>
      <c r="C2264" s="20" t="s">
        <v>8520</v>
      </c>
      <c r="D2264" t="s">
        <v>1</v>
      </c>
      <c r="E2264" t="s">
        <v>0</v>
      </c>
      <c r="F2264" t="str">
        <f t="shared" si="142"/>
        <v>CCF</v>
      </c>
      <c r="G2264" t="s">
        <v>8149</v>
      </c>
      <c r="H2264" t="s">
        <v>8150</v>
      </c>
      <c r="I2264">
        <v>1738</v>
      </c>
      <c r="J2264">
        <v>1738</v>
      </c>
      <c r="K2264" t="s">
        <v>373</v>
      </c>
      <c r="L2264" t="str">
        <f t="shared" si="143"/>
        <v>NIT</v>
      </c>
      <c r="M2264" t="str">
        <f t="shared" si="144"/>
        <v>05122303871053</v>
      </c>
      <c r="N2264" t="s">
        <v>374</v>
      </c>
      <c r="O2264">
        <v>0</v>
      </c>
      <c r="P2264">
        <v>0</v>
      </c>
      <c r="Q2264">
        <v>212.5</v>
      </c>
      <c r="R2264">
        <v>27.625</v>
      </c>
      <c r="S2264">
        <v>0</v>
      </c>
      <c r="T2264">
        <v>0</v>
      </c>
      <c r="U2264">
        <v>240.125</v>
      </c>
      <c r="W2264" t="s">
        <v>1</v>
      </c>
    </row>
    <row r="2265" spans="1:23">
      <c r="A2265" t="s">
        <v>8500</v>
      </c>
      <c r="B2265" t="str">
        <f t="shared" si="141"/>
        <v>Abril</v>
      </c>
      <c r="C2265" s="20" t="s">
        <v>8520</v>
      </c>
      <c r="D2265" t="s">
        <v>1</v>
      </c>
      <c r="E2265" t="s">
        <v>0</v>
      </c>
      <c r="F2265" t="str">
        <f t="shared" si="142"/>
        <v>CCF</v>
      </c>
      <c r="G2265" t="s">
        <v>8149</v>
      </c>
      <c r="H2265" t="s">
        <v>8150</v>
      </c>
      <c r="I2265">
        <v>1739</v>
      </c>
      <c r="J2265">
        <v>1739</v>
      </c>
      <c r="K2265" t="s">
        <v>7944</v>
      </c>
      <c r="L2265" t="str">
        <f t="shared" si="143"/>
        <v>NIT</v>
      </c>
      <c r="M2265" t="str">
        <f t="shared" si="144"/>
        <v>02021811851048</v>
      </c>
      <c r="N2265" t="s">
        <v>7945</v>
      </c>
      <c r="O2265">
        <v>0</v>
      </c>
      <c r="P2265">
        <v>0</v>
      </c>
      <c r="Q2265">
        <v>224.29</v>
      </c>
      <c r="R2265">
        <v>29.157699999999998</v>
      </c>
      <c r="S2265">
        <v>0</v>
      </c>
      <c r="T2265">
        <v>0</v>
      </c>
      <c r="U2265">
        <v>253.4477</v>
      </c>
      <c r="W2265" t="s">
        <v>1</v>
      </c>
    </row>
    <row r="2266" spans="1:23">
      <c r="A2266" t="s">
        <v>8500</v>
      </c>
      <c r="B2266" t="str">
        <f t="shared" si="141"/>
        <v>Abril</v>
      </c>
      <c r="C2266" s="20" t="s">
        <v>8520</v>
      </c>
      <c r="D2266" t="s">
        <v>1</v>
      </c>
      <c r="E2266" t="s">
        <v>0</v>
      </c>
      <c r="F2266" t="str">
        <f t="shared" si="142"/>
        <v>CCF</v>
      </c>
      <c r="G2266" t="s">
        <v>8149</v>
      </c>
      <c r="H2266" t="s">
        <v>8150</v>
      </c>
      <c r="I2266">
        <v>1740</v>
      </c>
      <c r="J2266">
        <v>1740</v>
      </c>
      <c r="K2266" t="s">
        <v>558</v>
      </c>
      <c r="L2266" t="str">
        <f t="shared" si="143"/>
        <v>NIT</v>
      </c>
      <c r="M2266" t="str">
        <f t="shared" si="144"/>
        <v>06141301121053</v>
      </c>
      <c r="N2266" t="s">
        <v>559</v>
      </c>
      <c r="O2266">
        <v>0</v>
      </c>
      <c r="P2266">
        <v>0</v>
      </c>
      <c r="Q2266">
        <v>737.3</v>
      </c>
      <c r="R2266">
        <v>95.849000000000004</v>
      </c>
      <c r="S2266">
        <v>0</v>
      </c>
      <c r="T2266">
        <v>0</v>
      </c>
      <c r="U2266">
        <v>833.149</v>
      </c>
      <c r="W2266" t="s">
        <v>1</v>
      </c>
    </row>
    <row r="2267" spans="1:23">
      <c r="A2267" t="s">
        <v>8500</v>
      </c>
      <c r="B2267" t="str">
        <f t="shared" si="141"/>
        <v>Abril</v>
      </c>
      <c r="C2267" s="20" t="s">
        <v>8520</v>
      </c>
      <c r="D2267" t="s">
        <v>1</v>
      </c>
      <c r="E2267" t="s">
        <v>0</v>
      </c>
      <c r="F2267" t="str">
        <f t="shared" si="142"/>
        <v>CCF</v>
      </c>
      <c r="G2267" t="s">
        <v>8149</v>
      </c>
      <c r="H2267" t="s">
        <v>8150</v>
      </c>
      <c r="I2267">
        <v>1741</v>
      </c>
      <c r="J2267">
        <v>1741</v>
      </c>
      <c r="K2267" t="s">
        <v>329</v>
      </c>
      <c r="L2267" t="str">
        <f t="shared" si="143"/>
        <v>NIT</v>
      </c>
      <c r="M2267" t="str">
        <f t="shared" si="144"/>
        <v>02101405101015</v>
      </c>
      <c r="N2267" t="s">
        <v>330</v>
      </c>
      <c r="O2267">
        <v>0</v>
      </c>
      <c r="P2267">
        <v>0</v>
      </c>
      <c r="Q2267">
        <v>1834.64</v>
      </c>
      <c r="R2267">
        <v>238.50320000000002</v>
      </c>
      <c r="S2267">
        <v>0</v>
      </c>
      <c r="T2267">
        <v>0</v>
      </c>
      <c r="U2267">
        <v>2073.1432</v>
      </c>
      <c r="W2267" t="s">
        <v>1</v>
      </c>
    </row>
    <row r="2268" spans="1:23">
      <c r="A2268" t="s">
        <v>8500</v>
      </c>
      <c r="B2268" t="str">
        <f t="shared" si="141"/>
        <v>Abril</v>
      </c>
      <c r="C2268" s="20" t="s">
        <v>8520</v>
      </c>
      <c r="D2268" t="s">
        <v>1</v>
      </c>
      <c r="E2268" t="s">
        <v>0</v>
      </c>
      <c r="F2268" t="str">
        <f t="shared" si="142"/>
        <v>CCF</v>
      </c>
      <c r="G2268" t="s">
        <v>8149</v>
      </c>
      <c r="H2268" t="s">
        <v>8150</v>
      </c>
      <c r="I2268">
        <v>1742</v>
      </c>
      <c r="J2268">
        <v>1742</v>
      </c>
      <c r="K2268" t="s">
        <v>8524</v>
      </c>
      <c r="L2268" t="str">
        <f t="shared" si="143"/>
        <v>NIT</v>
      </c>
      <c r="M2268" t="str">
        <f t="shared" si="144"/>
        <v>10091112761016</v>
      </c>
      <c r="N2268" t="s">
        <v>1244</v>
      </c>
      <c r="O2268">
        <v>0</v>
      </c>
      <c r="P2268">
        <v>0</v>
      </c>
      <c r="Q2268">
        <v>63.15</v>
      </c>
      <c r="R2268">
        <v>8.2095000000000002</v>
      </c>
      <c r="S2268">
        <v>0</v>
      </c>
      <c r="T2268">
        <v>0</v>
      </c>
      <c r="U2268">
        <v>71.359499999999997</v>
      </c>
      <c r="W2268" t="s">
        <v>1</v>
      </c>
    </row>
    <row r="2269" spans="1:23">
      <c r="A2269" t="s">
        <v>8500</v>
      </c>
      <c r="B2269" t="str">
        <f t="shared" si="141"/>
        <v>Abril</v>
      </c>
      <c r="C2269" s="20" t="s">
        <v>8520</v>
      </c>
      <c r="D2269" t="s">
        <v>1</v>
      </c>
      <c r="E2269" t="s">
        <v>0</v>
      </c>
      <c r="F2269" t="str">
        <f t="shared" si="142"/>
        <v>CCF</v>
      </c>
      <c r="G2269" t="s">
        <v>8149</v>
      </c>
      <c r="H2269" t="s">
        <v>8150</v>
      </c>
      <c r="I2269">
        <v>1743</v>
      </c>
      <c r="J2269">
        <v>1743</v>
      </c>
      <c r="K2269" t="s">
        <v>8290</v>
      </c>
      <c r="L2269" t="str">
        <f t="shared" si="143"/>
        <v>NIT</v>
      </c>
      <c r="M2269" t="str">
        <f t="shared" si="144"/>
        <v>10100511701018</v>
      </c>
      <c r="N2269" t="s">
        <v>8291</v>
      </c>
      <c r="O2269">
        <v>0</v>
      </c>
      <c r="P2269">
        <v>0</v>
      </c>
      <c r="Q2269">
        <v>63.17</v>
      </c>
      <c r="R2269">
        <v>8.2121000000000013</v>
      </c>
      <c r="S2269">
        <v>0</v>
      </c>
      <c r="T2269">
        <v>0</v>
      </c>
      <c r="U2269">
        <v>71.382100000000008</v>
      </c>
      <c r="W2269" t="s">
        <v>1</v>
      </c>
    </row>
    <row r="2270" spans="1:23">
      <c r="A2270" t="s">
        <v>8500</v>
      </c>
      <c r="B2270" t="str">
        <f t="shared" si="141"/>
        <v>Abril</v>
      </c>
      <c r="C2270" s="20" t="s">
        <v>8520</v>
      </c>
      <c r="D2270" t="s">
        <v>1</v>
      </c>
      <c r="E2270" t="s">
        <v>0</v>
      </c>
      <c r="F2270" t="str">
        <f t="shared" si="142"/>
        <v>CCF</v>
      </c>
      <c r="G2270" t="s">
        <v>8149</v>
      </c>
      <c r="H2270" t="s">
        <v>8150</v>
      </c>
      <c r="I2270">
        <v>1744</v>
      </c>
      <c r="J2270">
        <v>1744</v>
      </c>
      <c r="L2270" t="str">
        <f t="shared" si="143"/>
        <v>DUI</v>
      </c>
      <c r="M2270" t="str">
        <f t="shared" si="144"/>
        <v>044578045</v>
      </c>
      <c r="N2270" t="s">
        <v>8056</v>
      </c>
      <c r="O2270">
        <v>0</v>
      </c>
      <c r="P2270">
        <v>0</v>
      </c>
      <c r="Q2270">
        <v>232.76</v>
      </c>
      <c r="R2270">
        <v>30.258800000000001</v>
      </c>
      <c r="S2270">
        <v>0</v>
      </c>
      <c r="T2270">
        <v>0</v>
      </c>
      <c r="U2270">
        <v>263.0188</v>
      </c>
      <c r="V2270" t="s">
        <v>8389</v>
      </c>
      <c r="W2270" t="s">
        <v>1</v>
      </c>
    </row>
    <row r="2271" spans="1:23">
      <c r="A2271" t="s">
        <v>8500</v>
      </c>
      <c r="B2271" t="str">
        <f t="shared" si="141"/>
        <v>Abril</v>
      </c>
      <c r="C2271" s="20" t="s">
        <v>8520</v>
      </c>
      <c r="D2271" t="s">
        <v>1</v>
      </c>
      <c r="E2271" t="s">
        <v>0</v>
      </c>
      <c r="F2271" t="str">
        <f t="shared" si="142"/>
        <v>CCF</v>
      </c>
      <c r="G2271" t="s">
        <v>8149</v>
      </c>
      <c r="H2271" t="s">
        <v>8150</v>
      </c>
      <c r="I2271">
        <v>1775</v>
      </c>
      <c r="J2271">
        <v>1775</v>
      </c>
      <c r="K2271" t="s">
        <v>118</v>
      </c>
      <c r="L2271" t="str">
        <f t="shared" si="143"/>
        <v>NIT</v>
      </c>
      <c r="M2271" t="str">
        <f t="shared" si="144"/>
        <v>06141106071025</v>
      </c>
      <c r="N2271" t="s">
        <v>119</v>
      </c>
      <c r="O2271">
        <v>0</v>
      </c>
      <c r="P2271">
        <v>0</v>
      </c>
      <c r="Q2271">
        <v>16.989999999999998</v>
      </c>
      <c r="R2271">
        <v>2.2086999999999999</v>
      </c>
      <c r="S2271">
        <v>0</v>
      </c>
      <c r="T2271">
        <v>0</v>
      </c>
      <c r="U2271">
        <v>19.198699999999999</v>
      </c>
      <c r="W2271" t="s">
        <v>1</v>
      </c>
    </row>
    <row r="2272" spans="1:23">
      <c r="A2272" t="s">
        <v>8500</v>
      </c>
      <c r="B2272" t="str">
        <f t="shared" si="141"/>
        <v>Abril</v>
      </c>
      <c r="C2272" s="20" t="s">
        <v>8520</v>
      </c>
      <c r="D2272" t="s">
        <v>1</v>
      </c>
      <c r="E2272" t="s">
        <v>0</v>
      </c>
      <c r="F2272" t="str">
        <f t="shared" si="142"/>
        <v>CCF</v>
      </c>
      <c r="G2272" t="s">
        <v>8149</v>
      </c>
      <c r="H2272" t="s">
        <v>8150</v>
      </c>
      <c r="I2272">
        <v>1776</v>
      </c>
      <c r="J2272">
        <v>1776</v>
      </c>
      <c r="L2272" t="str">
        <f t="shared" si="143"/>
        <v>DUI</v>
      </c>
      <c r="M2272" t="str">
        <f t="shared" si="144"/>
        <v>026760987</v>
      </c>
      <c r="N2272" t="s">
        <v>8219</v>
      </c>
      <c r="O2272">
        <v>0</v>
      </c>
      <c r="P2272">
        <v>0</v>
      </c>
      <c r="Q2272">
        <v>59.47</v>
      </c>
      <c r="R2272">
        <v>7.7311000000000005</v>
      </c>
      <c r="S2272">
        <v>0</v>
      </c>
      <c r="T2272">
        <v>0</v>
      </c>
      <c r="U2272">
        <v>67.201099999999997</v>
      </c>
      <c r="V2272" t="s">
        <v>8523</v>
      </c>
      <c r="W2272" t="s">
        <v>1</v>
      </c>
    </row>
    <row r="2273" spans="1:23">
      <c r="A2273" t="s">
        <v>8500</v>
      </c>
      <c r="B2273" t="str">
        <f t="shared" si="141"/>
        <v>Abril</v>
      </c>
      <c r="C2273" s="20" t="s">
        <v>8520</v>
      </c>
      <c r="D2273" t="s">
        <v>1</v>
      </c>
      <c r="E2273" t="s">
        <v>0</v>
      </c>
      <c r="F2273" t="str">
        <f t="shared" si="142"/>
        <v>CCF</v>
      </c>
      <c r="G2273" t="s">
        <v>8149</v>
      </c>
      <c r="H2273" t="s">
        <v>8150</v>
      </c>
      <c r="I2273">
        <v>1777</v>
      </c>
      <c r="J2273">
        <v>1777</v>
      </c>
      <c r="K2273" t="s">
        <v>299</v>
      </c>
      <c r="L2273" t="str">
        <f t="shared" si="143"/>
        <v>NIT</v>
      </c>
      <c r="M2273" t="str">
        <f t="shared" si="144"/>
        <v>06141705620038</v>
      </c>
      <c r="N2273" t="s">
        <v>300</v>
      </c>
      <c r="O2273">
        <v>0</v>
      </c>
      <c r="P2273">
        <v>0</v>
      </c>
      <c r="Q2273">
        <v>50.97</v>
      </c>
      <c r="R2273">
        <v>6.6261000000000001</v>
      </c>
      <c r="S2273">
        <v>0</v>
      </c>
      <c r="T2273">
        <v>0</v>
      </c>
      <c r="U2273">
        <v>57.5961</v>
      </c>
      <c r="W2273" t="s">
        <v>1</v>
      </c>
    </row>
    <row r="2274" spans="1:23">
      <c r="A2274" t="s">
        <v>8500</v>
      </c>
      <c r="B2274" t="str">
        <f t="shared" si="141"/>
        <v>Abril</v>
      </c>
      <c r="C2274" s="20" t="s">
        <v>8520</v>
      </c>
      <c r="D2274" t="s">
        <v>1</v>
      </c>
      <c r="E2274" t="s">
        <v>0</v>
      </c>
      <c r="F2274" t="str">
        <f t="shared" si="142"/>
        <v>CCF</v>
      </c>
      <c r="G2274" t="s">
        <v>8149</v>
      </c>
      <c r="H2274" t="s">
        <v>8150</v>
      </c>
      <c r="I2274">
        <v>1778</v>
      </c>
      <c r="J2274">
        <v>1778</v>
      </c>
      <c r="K2274" t="s">
        <v>675</v>
      </c>
      <c r="L2274" t="str">
        <f t="shared" si="143"/>
        <v>NIT</v>
      </c>
      <c r="M2274" t="str">
        <f t="shared" si="144"/>
        <v>05022009530018</v>
      </c>
      <c r="N2274" t="s">
        <v>676</v>
      </c>
      <c r="O2274">
        <v>0</v>
      </c>
      <c r="P2274">
        <v>0</v>
      </c>
      <c r="Q2274">
        <v>267.07</v>
      </c>
      <c r="R2274">
        <v>34.719099999999997</v>
      </c>
      <c r="S2274">
        <v>0</v>
      </c>
      <c r="T2274">
        <v>0</v>
      </c>
      <c r="U2274">
        <v>301.78909999999996</v>
      </c>
      <c r="W2274" t="s">
        <v>1</v>
      </c>
    </row>
    <row r="2275" spans="1:23">
      <c r="A2275" t="s">
        <v>8500</v>
      </c>
      <c r="B2275" t="str">
        <f t="shared" si="141"/>
        <v>Abril</v>
      </c>
      <c r="C2275" s="20" t="s">
        <v>8520</v>
      </c>
      <c r="D2275" t="s">
        <v>1</v>
      </c>
      <c r="E2275" t="s">
        <v>0</v>
      </c>
      <c r="F2275" t="str">
        <f t="shared" si="142"/>
        <v>CCF</v>
      </c>
      <c r="G2275" t="s">
        <v>8149</v>
      </c>
      <c r="H2275" t="s">
        <v>8150</v>
      </c>
      <c r="I2275">
        <v>1779</v>
      </c>
      <c r="J2275">
        <v>1779</v>
      </c>
      <c r="K2275" t="s">
        <v>415</v>
      </c>
      <c r="L2275" t="str">
        <f t="shared" si="143"/>
        <v>NIT</v>
      </c>
      <c r="M2275" t="str">
        <f t="shared" si="144"/>
        <v>02102006550025</v>
      </c>
      <c r="N2275" t="s">
        <v>416</v>
      </c>
      <c r="O2275">
        <v>0</v>
      </c>
      <c r="P2275">
        <v>0</v>
      </c>
      <c r="Q2275">
        <v>124.34</v>
      </c>
      <c r="R2275">
        <v>16.164200000000001</v>
      </c>
      <c r="S2275">
        <v>0</v>
      </c>
      <c r="T2275">
        <v>0</v>
      </c>
      <c r="U2275">
        <v>140.5042</v>
      </c>
      <c r="W2275" t="s">
        <v>1</v>
      </c>
    </row>
    <row r="2276" spans="1:23">
      <c r="A2276" t="s">
        <v>8500</v>
      </c>
      <c r="B2276" t="str">
        <f t="shared" si="141"/>
        <v>Abril</v>
      </c>
      <c r="C2276" s="20" t="s">
        <v>8520</v>
      </c>
      <c r="D2276" t="s">
        <v>1</v>
      </c>
      <c r="E2276" t="s">
        <v>0</v>
      </c>
      <c r="F2276" t="str">
        <f t="shared" si="142"/>
        <v>CCF</v>
      </c>
      <c r="G2276" t="s">
        <v>8149</v>
      </c>
      <c r="H2276" t="s">
        <v>8150</v>
      </c>
      <c r="I2276">
        <v>1780</v>
      </c>
      <c r="J2276">
        <v>1780</v>
      </c>
      <c r="K2276" t="s">
        <v>255</v>
      </c>
      <c r="L2276" t="str">
        <f t="shared" si="143"/>
        <v>NIT</v>
      </c>
      <c r="M2276" t="str">
        <f t="shared" si="144"/>
        <v>12170106061015</v>
      </c>
      <c r="N2276" t="s">
        <v>256</v>
      </c>
      <c r="O2276">
        <v>0</v>
      </c>
      <c r="P2276">
        <v>0</v>
      </c>
      <c r="Q2276">
        <v>470.95</v>
      </c>
      <c r="R2276">
        <v>61.223500000000001</v>
      </c>
      <c r="S2276">
        <v>0</v>
      </c>
      <c r="T2276">
        <v>0</v>
      </c>
      <c r="U2276">
        <v>532.17349999999999</v>
      </c>
      <c r="W2276" t="s">
        <v>1</v>
      </c>
    </row>
    <row r="2277" spans="1:23">
      <c r="A2277" t="s">
        <v>8500</v>
      </c>
      <c r="B2277" t="str">
        <f t="shared" si="141"/>
        <v>Abril</v>
      </c>
      <c r="C2277" s="20" t="s">
        <v>8520</v>
      </c>
      <c r="D2277" t="s">
        <v>1</v>
      </c>
      <c r="E2277" t="s">
        <v>0</v>
      </c>
      <c r="F2277" t="str">
        <f t="shared" si="142"/>
        <v>CCF</v>
      </c>
      <c r="G2277" t="s">
        <v>8149</v>
      </c>
      <c r="H2277" t="s">
        <v>8150</v>
      </c>
      <c r="I2277">
        <v>1781</v>
      </c>
      <c r="J2277">
        <v>1781</v>
      </c>
      <c r="K2277" t="s">
        <v>685</v>
      </c>
      <c r="L2277" t="str">
        <f t="shared" si="143"/>
        <v>NIT</v>
      </c>
      <c r="M2277" t="str">
        <f t="shared" si="144"/>
        <v>11212603721011</v>
      </c>
      <c r="N2277" t="s">
        <v>686</v>
      </c>
      <c r="O2277">
        <v>0</v>
      </c>
      <c r="P2277">
        <v>0</v>
      </c>
      <c r="Q2277">
        <v>409.78</v>
      </c>
      <c r="R2277">
        <v>53.2714</v>
      </c>
      <c r="S2277">
        <v>0</v>
      </c>
      <c r="T2277">
        <v>0</v>
      </c>
      <c r="U2277">
        <v>463.05139999999994</v>
      </c>
      <c r="W2277" t="s">
        <v>1</v>
      </c>
    </row>
    <row r="2278" spans="1:23">
      <c r="A2278" t="s">
        <v>8500</v>
      </c>
      <c r="B2278" t="str">
        <f t="shared" si="141"/>
        <v>Abril</v>
      </c>
      <c r="C2278" s="20" t="s">
        <v>8520</v>
      </c>
      <c r="D2278" t="s">
        <v>1</v>
      </c>
      <c r="E2278" t="s">
        <v>0</v>
      </c>
      <c r="F2278" t="str">
        <f t="shared" si="142"/>
        <v>CCF</v>
      </c>
      <c r="G2278" t="s">
        <v>8149</v>
      </c>
      <c r="H2278" t="s">
        <v>8150</v>
      </c>
      <c r="I2278">
        <v>1782</v>
      </c>
      <c r="J2278">
        <v>1782</v>
      </c>
      <c r="L2278" t="str">
        <f t="shared" si="143"/>
        <v>DUI</v>
      </c>
      <c r="M2278" t="str">
        <f t="shared" si="144"/>
        <v>024801054</v>
      </c>
      <c r="N2278" t="s">
        <v>8295</v>
      </c>
      <c r="O2278">
        <v>0</v>
      </c>
      <c r="P2278">
        <v>0</v>
      </c>
      <c r="Q2278">
        <v>8200.23</v>
      </c>
      <c r="R2278">
        <v>1066.0299</v>
      </c>
      <c r="S2278">
        <v>0</v>
      </c>
      <c r="T2278">
        <v>0</v>
      </c>
      <c r="U2278">
        <v>9266.2598999999991</v>
      </c>
      <c r="V2278" t="s">
        <v>8522</v>
      </c>
      <c r="W2278" t="s">
        <v>1</v>
      </c>
    </row>
    <row r="2279" spans="1:23">
      <c r="A2279" t="s">
        <v>8500</v>
      </c>
      <c r="B2279" t="str">
        <f t="shared" si="141"/>
        <v>Abril</v>
      </c>
      <c r="C2279" s="20" t="s">
        <v>8520</v>
      </c>
      <c r="D2279" t="s">
        <v>1</v>
      </c>
      <c r="E2279" t="s">
        <v>0</v>
      </c>
      <c r="F2279" t="str">
        <f t="shared" si="142"/>
        <v>CCF</v>
      </c>
      <c r="G2279" t="s">
        <v>8149</v>
      </c>
      <c r="H2279" t="s">
        <v>8150</v>
      </c>
      <c r="I2279">
        <v>1783</v>
      </c>
      <c r="J2279">
        <v>1783</v>
      </c>
      <c r="K2279" t="s">
        <v>1402</v>
      </c>
      <c r="L2279" t="str">
        <f t="shared" si="143"/>
        <v>NIT</v>
      </c>
      <c r="M2279" t="str">
        <f t="shared" si="144"/>
        <v>06140801191043</v>
      </c>
      <c r="N2279" t="s">
        <v>1403</v>
      </c>
      <c r="O2279">
        <v>0</v>
      </c>
      <c r="P2279">
        <v>0</v>
      </c>
      <c r="Q2279">
        <v>76.56</v>
      </c>
      <c r="R2279">
        <v>9.9527999999999999</v>
      </c>
      <c r="S2279">
        <v>0</v>
      </c>
      <c r="T2279">
        <v>0</v>
      </c>
      <c r="U2279">
        <v>86.512799999999999</v>
      </c>
      <c r="W2279" t="s">
        <v>1</v>
      </c>
    </row>
    <row r="2280" spans="1:23">
      <c r="A2280" t="s">
        <v>8500</v>
      </c>
      <c r="B2280" t="str">
        <f t="shared" si="141"/>
        <v>Abril</v>
      </c>
      <c r="C2280" s="20" t="s">
        <v>8520</v>
      </c>
      <c r="D2280" t="s">
        <v>1</v>
      </c>
      <c r="E2280" t="s">
        <v>0</v>
      </c>
      <c r="F2280" t="str">
        <f t="shared" si="142"/>
        <v>CCF</v>
      </c>
      <c r="G2280" t="s">
        <v>8149</v>
      </c>
      <c r="H2280" t="s">
        <v>8150</v>
      </c>
      <c r="I2280">
        <v>1784</v>
      </c>
      <c r="J2280">
        <v>1784</v>
      </c>
      <c r="K2280" t="s">
        <v>118</v>
      </c>
      <c r="L2280" t="str">
        <f t="shared" si="143"/>
        <v>NIT</v>
      </c>
      <c r="M2280" t="str">
        <f t="shared" si="144"/>
        <v>06141106071025</v>
      </c>
      <c r="N2280" t="s">
        <v>119</v>
      </c>
      <c r="O2280">
        <v>0</v>
      </c>
      <c r="P2280">
        <v>0</v>
      </c>
      <c r="Q2280">
        <v>21.2</v>
      </c>
      <c r="R2280">
        <v>2.7559999999999998</v>
      </c>
      <c r="S2280">
        <v>0</v>
      </c>
      <c r="T2280">
        <v>0</v>
      </c>
      <c r="U2280">
        <v>23.956</v>
      </c>
      <c r="W2280" t="s">
        <v>1</v>
      </c>
    </row>
    <row r="2281" spans="1:23">
      <c r="A2281" t="s">
        <v>8500</v>
      </c>
      <c r="B2281" t="str">
        <f t="shared" si="141"/>
        <v>Abril</v>
      </c>
      <c r="C2281" s="20" t="s">
        <v>8520</v>
      </c>
      <c r="D2281" t="s">
        <v>1</v>
      </c>
      <c r="E2281" t="s">
        <v>0</v>
      </c>
      <c r="F2281" t="str">
        <f t="shared" si="142"/>
        <v>CCF</v>
      </c>
      <c r="G2281" t="s">
        <v>8149</v>
      </c>
      <c r="H2281" t="s">
        <v>8150</v>
      </c>
      <c r="I2281">
        <v>1785</v>
      </c>
      <c r="J2281">
        <v>1785</v>
      </c>
      <c r="L2281" t="str">
        <f t="shared" si="143"/>
        <v>DUI</v>
      </c>
      <c r="M2281" t="str">
        <f t="shared" si="144"/>
        <v>018717409</v>
      </c>
      <c r="N2281" t="s">
        <v>322</v>
      </c>
      <c r="O2281">
        <v>0</v>
      </c>
      <c r="P2281">
        <v>0</v>
      </c>
      <c r="Q2281">
        <v>81.55</v>
      </c>
      <c r="R2281">
        <v>10.6015</v>
      </c>
      <c r="S2281">
        <v>0</v>
      </c>
      <c r="T2281">
        <v>0</v>
      </c>
      <c r="U2281">
        <v>92.151499999999999</v>
      </c>
      <c r="V2281" t="s">
        <v>8383</v>
      </c>
      <c r="W2281" t="s">
        <v>1</v>
      </c>
    </row>
    <row r="2282" spans="1:23">
      <c r="A2282" t="s">
        <v>8500</v>
      </c>
      <c r="B2282" t="str">
        <f t="shared" si="141"/>
        <v>Abril</v>
      </c>
      <c r="C2282" s="20" t="s">
        <v>8520</v>
      </c>
      <c r="D2282" t="s">
        <v>1</v>
      </c>
      <c r="E2282" t="s">
        <v>0</v>
      </c>
      <c r="F2282" t="str">
        <f t="shared" si="142"/>
        <v>CCF</v>
      </c>
      <c r="G2282" t="s">
        <v>8149</v>
      </c>
      <c r="H2282" t="s">
        <v>8150</v>
      </c>
      <c r="I2282">
        <v>1786</v>
      </c>
      <c r="J2282">
        <v>1786</v>
      </c>
      <c r="K2282" t="s">
        <v>564</v>
      </c>
      <c r="L2282" t="str">
        <f t="shared" si="143"/>
        <v>NIT</v>
      </c>
      <c r="M2282" t="str">
        <f t="shared" si="144"/>
        <v>13250306470019</v>
      </c>
      <c r="N2282" t="s">
        <v>565</v>
      </c>
      <c r="O2282">
        <v>0</v>
      </c>
      <c r="P2282">
        <v>0</v>
      </c>
      <c r="Q2282">
        <v>203.9</v>
      </c>
      <c r="R2282">
        <v>26.507000000000001</v>
      </c>
      <c r="S2282">
        <v>0</v>
      </c>
      <c r="T2282">
        <v>0</v>
      </c>
      <c r="U2282">
        <v>230.40700000000001</v>
      </c>
      <c r="W2282" t="s">
        <v>1</v>
      </c>
    </row>
    <row r="2283" spans="1:23">
      <c r="A2283" t="s">
        <v>8500</v>
      </c>
      <c r="B2283" t="str">
        <f t="shared" si="141"/>
        <v>Abril</v>
      </c>
      <c r="C2283" s="20" t="s">
        <v>8520</v>
      </c>
      <c r="D2283" t="s">
        <v>1</v>
      </c>
      <c r="E2283" t="s">
        <v>0</v>
      </c>
      <c r="F2283" t="str">
        <f t="shared" si="142"/>
        <v>CCF</v>
      </c>
      <c r="G2283" t="s">
        <v>8149</v>
      </c>
      <c r="H2283" t="s">
        <v>8150</v>
      </c>
      <c r="I2283">
        <v>1787</v>
      </c>
      <c r="J2283">
        <v>1787</v>
      </c>
      <c r="K2283" t="s">
        <v>118</v>
      </c>
      <c r="L2283" t="str">
        <f t="shared" si="143"/>
        <v>NIT</v>
      </c>
      <c r="M2283" t="str">
        <f t="shared" si="144"/>
        <v>06141106071025</v>
      </c>
      <c r="N2283" t="s">
        <v>119</v>
      </c>
      <c r="O2283">
        <v>0</v>
      </c>
      <c r="P2283">
        <v>0</v>
      </c>
      <c r="Q2283">
        <v>965.55</v>
      </c>
      <c r="R2283">
        <v>125.5215</v>
      </c>
      <c r="S2283">
        <v>0</v>
      </c>
      <c r="T2283">
        <v>0</v>
      </c>
      <c r="U2283">
        <v>1091.0715</v>
      </c>
      <c r="W2283" t="s">
        <v>1</v>
      </c>
    </row>
    <row r="2284" spans="1:23">
      <c r="A2284" t="s">
        <v>8500</v>
      </c>
      <c r="B2284" t="str">
        <f t="shared" si="141"/>
        <v>Abril</v>
      </c>
      <c r="C2284" s="20" t="s">
        <v>8520</v>
      </c>
      <c r="D2284" t="s">
        <v>1</v>
      </c>
      <c r="E2284" t="s">
        <v>0</v>
      </c>
      <c r="F2284" t="str">
        <f t="shared" si="142"/>
        <v>CCF</v>
      </c>
      <c r="G2284" t="s">
        <v>8149</v>
      </c>
      <c r="H2284" t="s">
        <v>8150</v>
      </c>
      <c r="I2284">
        <v>1788</v>
      </c>
      <c r="J2284">
        <v>1788</v>
      </c>
      <c r="K2284" t="s">
        <v>564</v>
      </c>
      <c r="L2284" t="str">
        <f t="shared" si="143"/>
        <v>NIT</v>
      </c>
      <c r="M2284" t="str">
        <f t="shared" si="144"/>
        <v>13250306470019</v>
      </c>
      <c r="N2284" t="s">
        <v>565</v>
      </c>
      <c r="O2284">
        <v>0</v>
      </c>
      <c r="P2284">
        <v>0</v>
      </c>
      <c r="Q2284">
        <v>407.8</v>
      </c>
      <c r="R2284">
        <v>53.014000000000003</v>
      </c>
      <c r="S2284">
        <v>0</v>
      </c>
      <c r="T2284">
        <v>0</v>
      </c>
      <c r="U2284">
        <v>460.81400000000002</v>
      </c>
      <c r="W2284" t="s">
        <v>1</v>
      </c>
    </row>
    <row r="2285" spans="1:23">
      <c r="A2285" t="s">
        <v>8500</v>
      </c>
      <c r="B2285" t="str">
        <f t="shared" si="141"/>
        <v>Abril</v>
      </c>
      <c r="C2285" s="20" t="s">
        <v>8520</v>
      </c>
      <c r="D2285" t="s">
        <v>1</v>
      </c>
      <c r="E2285" t="s">
        <v>0</v>
      </c>
      <c r="F2285" t="str">
        <f t="shared" si="142"/>
        <v>CCF</v>
      </c>
      <c r="G2285" t="s">
        <v>8149</v>
      </c>
      <c r="H2285" t="s">
        <v>8150</v>
      </c>
      <c r="I2285">
        <v>1789</v>
      </c>
      <c r="J2285">
        <v>1789</v>
      </c>
      <c r="K2285" t="s">
        <v>743</v>
      </c>
      <c r="L2285" t="str">
        <f t="shared" si="143"/>
        <v>NIT</v>
      </c>
      <c r="M2285" t="str">
        <f t="shared" si="144"/>
        <v>06193004681015</v>
      </c>
      <c r="N2285" t="s">
        <v>744</v>
      </c>
      <c r="O2285">
        <v>0</v>
      </c>
      <c r="P2285">
        <v>0</v>
      </c>
      <c r="Q2285">
        <v>665.01</v>
      </c>
      <c r="R2285">
        <v>86.451300000000003</v>
      </c>
      <c r="S2285">
        <v>0</v>
      </c>
      <c r="T2285">
        <v>0</v>
      </c>
      <c r="U2285">
        <v>751.46129999999994</v>
      </c>
      <c r="W2285" t="s">
        <v>1</v>
      </c>
    </row>
    <row r="2286" spans="1:23">
      <c r="A2286" t="s">
        <v>8500</v>
      </c>
      <c r="B2286" t="str">
        <f t="shared" si="141"/>
        <v>Abril</v>
      </c>
      <c r="C2286" s="20" t="s">
        <v>8520</v>
      </c>
      <c r="D2286" t="s">
        <v>1</v>
      </c>
      <c r="E2286" t="s">
        <v>0</v>
      </c>
      <c r="F2286" t="str">
        <f t="shared" si="142"/>
        <v>CCF</v>
      </c>
      <c r="G2286" t="s">
        <v>8149</v>
      </c>
      <c r="H2286" t="s">
        <v>8150</v>
      </c>
      <c r="I2286">
        <v>1790</v>
      </c>
      <c r="J2286">
        <v>1790</v>
      </c>
      <c r="K2286" t="s">
        <v>235</v>
      </c>
      <c r="L2286" t="str">
        <f t="shared" si="143"/>
        <v>NIT</v>
      </c>
      <c r="M2286" t="str">
        <f t="shared" si="144"/>
        <v>06142401181130</v>
      </c>
      <c r="N2286" t="s">
        <v>236</v>
      </c>
      <c r="O2286">
        <v>0</v>
      </c>
      <c r="P2286">
        <v>0</v>
      </c>
      <c r="Q2286">
        <v>53.98</v>
      </c>
      <c r="R2286">
        <v>7.0173999999999994</v>
      </c>
      <c r="S2286">
        <v>0</v>
      </c>
      <c r="T2286">
        <v>0</v>
      </c>
      <c r="U2286">
        <v>60.997399999999999</v>
      </c>
      <c r="W2286" t="s">
        <v>1</v>
      </c>
    </row>
    <row r="2287" spans="1:23">
      <c r="A2287" t="s">
        <v>8500</v>
      </c>
      <c r="B2287" t="str">
        <f t="shared" si="141"/>
        <v>Abril</v>
      </c>
      <c r="C2287" s="20" t="s">
        <v>8520</v>
      </c>
      <c r="D2287" t="s">
        <v>1</v>
      </c>
      <c r="E2287" t="s">
        <v>0</v>
      </c>
      <c r="F2287" t="str">
        <f t="shared" si="142"/>
        <v>CCF</v>
      </c>
      <c r="G2287" t="s">
        <v>8149</v>
      </c>
      <c r="H2287" t="s">
        <v>8150</v>
      </c>
      <c r="I2287">
        <v>1791</v>
      </c>
      <c r="J2287">
        <v>1791</v>
      </c>
      <c r="K2287" t="s">
        <v>325</v>
      </c>
      <c r="L2287" t="str">
        <f t="shared" si="143"/>
        <v>NIT</v>
      </c>
      <c r="M2287" t="str">
        <f t="shared" si="144"/>
        <v>06142809670057</v>
      </c>
      <c r="N2287" t="s">
        <v>326</v>
      </c>
      <c r="O2287">
        <v>0</v>
      </c>
      <c r="P2287">
        <v>0</v>
      </c>
      <c r="Q2287">
        <v>300</v>
      </c>
      <c r="R2287">
        <v>39</v>
      </c>
      <c r="S2287">
        <v>0</v>
      </c>
      <c r="T2287">
        <v>0</v>
      </c>
      <c r="U2287">
        <v>339</v>
      </c>
      <c r="W2287" t="s">
        <v>1</v>
      </c>
    </row>
    <row r="2288" spans="1:23">
      <c r="A2288" t="s">
        <v>8500</v>
      </c>
      <c r="B2288" t="str">
        <f t="shared" si="141"/>
        <v>Abril</v>
      </c>
      <c r="C2288" s="20" t="s">
        <v>8520</v>
      </c>
      <c r="D2288" t="s">
        <v>1</v>
      </c>
      <c r="E2288" t="s">
        <v>0</v>
      </c>
      <c r="F2288" t="str">
        <f t="shared" si="142"/>
        <v>CCF</v>
      </c>
      <c r="G2288" t="s">
        <v>8149</v>
      </c>
      <c r="H2288" t="s">
        <v>8150</v>
      </c>
      <c r="I2288">
        <v>1792</v>
      </c>
      <c r="J2288">
        <v>1792</v>
      </c>
      <c r="L2288" t="str">
        <f t="shared" si="143"/>
        <v>DUI</v>
      </c>
      <c r="M2288" t="str">
        <f t="shared" si="144"/>
        <v>010828222</v>
      </c>
      <c r="N2288" t="s">
        <v>172</v>
      </c>
      <c r="O2288">
        <v>0</v>
      </c>
      <c r="P2288">
        <v>0</v>
      </c>
      <c r="Q2288">
        <v>937.9</v>
      </c>
      <c r="R2288">
        <v>121.92700000000001</v>
      </c>
      <c r="S2288">
        <v>0</v>
      </c>
      <c r="T2288">
        <v>0</v>
      </c>
      <c r="U2288">
        <v>1059.827</v>
      </c>
      <c r="V2288" t="s">
        <v>8521</v>
      </c>
      <c r="W2288" t="s">
        <v>1</v>
      </c>
    </row>
    <row r="2289" spans="1:23">
      <c r="A2289" t="s">
        <v>8500</v>
      </c>
      <c r="B2289" t="str">
        <f t="shared" si="141"/>
        <v>Abril</v>
      </c>
      <c r="C2289" s="20" t="s">
        <v>8520</v>
      </c>
      <c r="D2289" t="s">
        <v>1</v>
      </c>
      <c r="E2289" t="s">
        <v>0</v>
      </c>
      <c r="F2289" t="str">
        <f t="shared" si="142"/>
        <v>CCF</v>
      </c>
      <c r="G2289" t="s">
        <v>8149</v>
      </c>
      <c r="H2289" t="s">
        <v>8150</v>
      </c>
      <c r="I2289">
        <v>1793</v>
      </c>
      <c r="J2289">
        <v>1793</v>
      </c>
      <c r="K2289" t="s">
        <v>516</v>
      </c>
      <c r="L2289" t="str">
        <f t="shared" si="143"/>
        <v>NIT</v>
      </c>
      <c r="M2289" t="str">
        <f t="shared" si="144"/>
        <v>06142503981484</v>
      </c>
      <c r="N2289" t="s">
        <v>517</v>
      </c>
      <c r="O2289">
        <v>0</v>
      </c>
      <c r="P2289">
        <v>0</v>
      </c>
      <c r="Q2289">
        <v>103.95</v>
      </c>
      <c r="R2289">
        <v>13.513500000000001</v>
      </c>
      <c r="S2289">
        <v>0</v>
      </c>
      <c r="T2289">
        <v>0</v>
      </c>
      <c r="U2289">
        <v>117.46350000000001</v>
      </c>
      <c r="W2289" t="s">
        <v>1</v>
      </c>
    </row>
    <row r="2290" spans="1:23">
      <c r="A2290" t="s">
        <v>8500</v>
      </c>
      <c r="B2290" t="str">
        <f t="shared" si="141"/>
        <v>Abril</v>
      </c>
      <c r="C2290" s="20" t="s">
        <v>8520</v>
      </c>
      <c r="D2290" t="s">
        <v>1</v>
      </c>
      <c r="E2290" t="s">
        <v>0</v>
      </c>
      <c r="F2290" t="str">
        <f t="shared" si="142"/>
        <v>CCF</v>
      </c>
      <c r="G2290" t="s">
        <v>8149</v>
      </c>
      <c r="H2290" t="s">
        <v>8150</v>
      </c>
      <c r="I2290">
        <v>1794</v>
      </c>
      <c r="J2290">
        <v>1794</v>
      </c>
      <c r="K2290" t="s">
        <v>327</v>
      </c>
      <c r="L2290" t="str">
        <f t="shared" si="143"/>
        <v>NIT</v>
      </c>
      <c r="M2290" t="str">
        <f t="shared" si="144"/>
        <v>06140512181021</v>
      </c>
      <c r="N2290" t="s">
        <v>328</v>
      </c>
      <c r="O2290">
        <v>0</v>
      </c>
      <c r="P2290">
        <v>0</v>
      </c>
      <c r="Q2290">
        <v>246.68</v>
      </c>
      <c r="R2290">
        <v>32.068400000000004</v>
      </c>
      <c r="S2290">
        <v>0</v>
      </c>
      <c r="T2290">
        <v>0</v>
      </c>
      <c r="U2290">
        <v>278.7484</v>
      </c>
      <c r="W2290" t="s">
        <v>1</v>
      </c>
    </row>
    <row r="2291" spans="1:23">
      <c r="A2291" t="s">
        <v>8500</v>
      </c>
      <c r="B2291" t="str">
        <f t="shared" si="141"/>
        <v>Abril</v>
      </c>
      <c r="C2291" s="20" t="s">
        <v>8520</v>
      </c>
      <c r="D2291" t="s">
        <v>1</v>
      </c>
      <c r="E2291" t="s">
        <v>0</v>
      </c>
      <c r="F2291" t="str">
        <f t="shared" si="142"/>
        <v>CCF</v>
      </c>
      <c r="G2291" t="s">
        <v>8149</v>
      </c>
      <c r="H2291" t="s">
        <v>8150</v>
      </c>
      <c r="I2291">
        <v>1795</v>
      </c>
      <c r="J2291">
        <v>1795</v>
      </c>
      <c r="K2291" t="s">
        <v>118</v>
      </c>
      <c r="L2291" t="str">
        <f t="shared" si="143"/>
        <v>NIT</v>
      </c>
      <c r="M2291" t="str">
        <f t="shared" si="144"/>
        <v>06141106071025</v>
      </c>
      <c r="N2291" t="s">
        <v>119</v>
      </c>
      <c r="O2291">
        <v>0</v>
      </c>
      <c r="P2291">
        <v>0</v>
      </c>
      <c r="Q2291">
        <v>15.85</v>
      </c>
      <c r="R2291">
        <v>2.0605000000000002</v>
      </c>
      <c r="S2291">
        <v>0</v>
      </c>
      <c r="T2291">
        <v>0</v>
      </c>
      <c r="U2291">
        <v>17.910499999999999</v>
      </c>
      <c r="W2291" t="s">
        <v>1</v>
      </c>
    </row>
    <row r="2292" spans="1:23">
      <c r="A2292" t="s">
        <v>8500</v>
      </c>
      <c r="B2292" t="str">
        <f t="shared" si="141"/>
        <v>Abril</v>
      </c>
      <c r="C2292" s="20" t="s">
        <v>8503</v>
      </c>
      <c r="D2292" t="s">
        <v>1</v>
      </c>
      <c r="E2292" t="s">
        <v>0</v>
      </c>
      <c r="F2292" t="str">
        <f t="shared" si="142"/>
        <v>CCF</v>
      </c>
      <c r="G2292" t="s">
        <v>8149</v>
      </c>
      <c r="H2292" t="s">
        <v>8150</v>
      </c>
      <c r="I2292">
        <v>1796</v>
      </c>
      <c r="J2292">
        <v>1796</v>
      </c>
      <c r="K2292" t="s">
        <v>303</v>
      </c>
      <c r="L2292" t="str">
        <f t="shared" si="143"/>
        <v>NIT</v>
      </c>
      <c r="M2292" t="str">
        <f t="shared" si="144"/>
        <v>06142707041014</v>
      </c>
      <c r="N2292" t="s">
        <v>304</v>
      </c>
      <c r="O2292">
        <v>0</v>
      </c>
      <c r="P2292">
        <v>0</v>
      </c>
      <c r="Q2292">
        <v>2995.76</v>
      </c>
      <c r="R2292">
        <v>389.44880000000006</v>
      </c>
      <c r="S2292">
        <v>0</v>
      </c>
      <c r="T2292">
        <v>0</v>
      </c>
      <c r="U2292">
        <v>3385.2088000000003</v>
      </c>
      <c r="W2292" t="s">
        <v>1</v>
      </c>
    </row>
    <row r="2293" spans="1:23">
      <c r="A2293" t="s">
        <v>8500</v>
      </c>
      <c r="B2293" t="str">
        <f t="shared" si="141"/>
        <v>Abril</v>
      </c>
      <c r="C2293" s="20" t="s">
        <v>8503</v>
      </c>
      <c r="D2293" t="s">
        <v>1</v>
      </c>
      <c r="E2293" t="s">
        <v>0</v>
      </c>
      <c r="F2293" t="str">
        <f t="shared" si="142"/>
        <v>CCF</v>
      </c>
      <c r="G2293" t="s">
        <v>8149</v>
      </c>
      <c r="H2293" t="s">
        <v>8150</v>
      </c>
      <c r="I2293">
        <v>1798</v>
      </c>
      <c r="J2293">
        <v>1798</v>
      </c>
      <c r="K2293" t="s">
        <v>118</v>
      </c>
      <c r="L2293" t="str">
        <f t="shared" si="143"/>
        <v>NIT</v>
      </c>
      <c r="M2293" t="str">
        <f t="shared" si="144"/>
        <v>06141106071025</v>
      </c>
      <c r="N2293" t="s">
        <v>119</v>
      </c>
      <c r="O2293">
        <v>0</v>
      </c>
      <c r="P2293">
        <v>0</v>
      </c>
      <c r="Q2293">
        <v>1012.44</v>
      </c>
      <c r="R2293">
        <v>131.61720000000003</v>
      </c>
      <c r="S2293">
        <v>0</v>
      </c>
      <c r="T2293">
        <v>0</v>
      </c>
      <c r="U2293">
        <v>1144.0572000000002</v>
      </c>
      <c r="W2293" t="s">
        <v>1</v>
      </c>
    </row>
    <row r="2294" spans="1:23">
      <c r="A2294" t="s">
        <v>8500</v>
      </c>
      <c r="B2294" t="str">
        <f t="shared" si="141"/>
        <v>Abril</v>
      </c>
      <c r="C2294" s="20" t="s">
        <v>8503</v>
      </c>
      <c r="D2294" t="s">
        <v>1</v>
      </c>
      <c r="E2294" t="s">
        <v>0</v>
      </c>
      <c r="F2294" t="str">
        <f t="shared" si="142"/>
        <v>CCF</v>
      </c>
      <c r="G2294" t="s">
        <v>8149</v>
      </c>
      <c r="H2294" t="s">
        <v>8150</v>
      </c>
      <c r="I2294">
        <v>1799</v>
      </c>
      <c r="J2294">
        <v>1799</v>
      </c>
      <c r="K2294" t="s">
        <v>435</v>
      </c>
      <c r="L2294" t="str">
        <f t="shared" si="143"/>
        <v>NIT</v>
      </c>
      <c r="M2294" t="str">
        <f t="shared" si="144"/>
        <v>06130407761017</v>
      </c>
      <c r="N2294" t="s">
        <v>436</v>
      </c>
      <c r="O2294">
        <v>0</v>
      </c>
      <c r="P2294">
        <v>0</v>
      </c>
      <c r="Q2294">
        <v>581.75</v>
      </c>
      <c r="R2294">
        <v>75.627499999999998</v>
      </c>
      <c r="S2294">
        <v>0</v>
      </c>
      <c r="T2294">
        <v>0</v>
      </c>
      <c r="U2294">
        <v>657.37750000000005</v>
      </c>
      <c r="W2294" t="s">
        <v>1</v>
      </c>
    </row>
    <row r="2295" spans="1:23">
      <c r="A2295" t="s">
        <v>8500</v>
      </c>
      <c r="B2295" t="str">
        <f t="shared" si="141"/>
        <v>Abril</v>
      </c>
      <c r="C2295" s="20" t="s">
        <v>8503</v>
      </c>
      <c r="D2295" t="s">
        <v>1</v>
      </c>
      <c r="E2295" t="s">
        <v>0</v>
      </c>
      <c r="F2295" t="str">
        <f t="shared" si="142"/>
        <v>CCF</v>
      </c>
      <c r="G2295" t="s">
        <v>8149</v>
      </c>
      <c r="H2295" t="s">
        <v>8150</v>
      </c>
      <c r="I2295">
        <v>1800</v>
      </c>
      <c r="J2295">
        <v>1800</v>
      </c>
      <c r="K2295" t="s">
        <v>142</v>
      </c>
      <c r="L2295" t="str">
        <f t="shared" si="143"/>
        <v>NIT</v>
      </c>
      <c r="M2295" t="str">
        <f t="shared" si="144"/>
        <v>05110205141012</v>
      </c>
      <c r="N2295" t="s">
        <v>143</v>
      </c>
      <c r="O2295">
        <v>0</v>
      </c>
      <c r="P2295">
        <v>0</v>
      </c>
      <c r="Q2295">
        <v>194.23</v>
      </c>
      <c r="R2295">
        <v>25.2499</v>
      </c>
      <c r="S2295">
        <v>0</v>
      </c>
      <c r="T2295">
        <v>0</v>
      </c>
      <c r="U2295">
        <v>219.47989999999999</v>
      </c>
      <c r="W2295" t="s">
        <v>1</v>
      </c>
    </row>
    <row r="2296" spans="1:23">
      <c r="A2296" t="s">
        <v>8500</v>
      </c>
      <c r="B2296" t="str">
        <f t="shared" si="141"/>
        <v>Abril</v>
      </c>
      <c r="C2296" s="20" t="s">
        <v>8503</v>
      </c>
      <c r="D2296" t="s">
        <v>1</v>
      </c>
      <c r="E2296" t="s">
        <v>0</v>
      </c>
      <c r="F2296" t="str">
        <f t="shared" si="142"/>
        <v>CCF</v>
      </c>
      <c r="G2296" t="s">
        <v>8149</v>
      </c>
      <c r="H2296" t="s">
        <v>8150</v>
      </c>
      <c r="I2296">
        <v>1801</v>
      </c>
      <c r="J2296">
        <v>1801</v>
      </c>
      <c r="K2296" t="s">
        <v>471</v>
      </c>
      <c r="L2296" t="str">
        <f t="shared" si="143"/>
        <v>NIT</v>
      </c>
      <c r="M2296" t="str">
        <f t="shared" si="144"/>
        <v>06142010671133</v>
      </c>
      <c r="N2296" t="s">
        <v>472</v>
      </c>
      <c r="O2296">
        <v>0</v>
      </c>
      <c r="P2296">
        <v>0</v>
      </c>
      <c r="Q2296">
        <v>50.96</v>
      </c>
      <c r="R2296">
        <v>6.6248000000000005</v>
      </c>
      <c r="S2296">
        <v>0</v>
      </c>
      <c r="T2296">
        <v>0</v>
      </c>
      <c r="U2296">
        <v>57.584800000000001</v>
      </c>
      <c r="W2296" t="s">
        <v>1</v>
      </c>
    </row>
    <row r="2297" spans="1:23">
      <c r="A2297" t="s">
        <v>8500</v>
      </c>
      <c r="B2297" t="str">
        <f t="shared" si="141"/>
        <v>Abril</v>
      </c>
      <c r="C2297" s="20" t="s">
        <v>8503</v>
      </c>
      <c r="D2297" t="s">
        <v>1</v>
      </c>
      <c r="E2297" t="s">
        <v>0</v>
      </c>
      <c r="F2297" t="str">
        <f t="shared" si="142"/>
        <v>CCF</v>
      </c>
      <c r="G2297" t="s">
        <v>8149</v>
      </c>
      <c r="H2297" t="s">
        <v>8150</v>
      </c>
      <c r="I2297">
        <v>1802</v>
      </c>
      <c r="J2297">
        <v>1802</v>
      </c>
      <c r="K2297" t="s">
        <v>77</v>
      </c>
      <c r="L2297" t="str">
        <f t="shared" si="143"/>
        <v>NIT</v>
      </c>
      <c r="M2297" t="str">
        <f t="shared" si="144"/>
        <v>11231402520010</v>
      </c>
      <c r="N2297" t="s">
        <v>78</v>
      </c>
      <c r="O2297">
        <v>0</v>
      </c>
      <c r="P2297">
        <v>0</v>
      </c>
      <c r="Q2297">
        <v>1033.76</v>
      </c>
      <c r="R2297">
        <v>134.3888</v>
      </c>
      <c r="S2297">
        <v>0</v>
      </c>
      <c r="T2297">
        <v>0</v>
      </c>
      <c r="U2297">
        <v>1168.1487999999999</v>
      </c>
      <c r="W2297" t="s">
        <v>1</v>
      </c>
    </row>
    <row r="2298" spans="1:23">
      <c r="A2298" t="s">
        <v>8500</v>
      </c>
      <c r="B2298" t="str">
        <f t="shared" si="141"/>
        <v>Abril</v>
      </c>
      <c r="C2298" s="20" t="s">
        <v>8503</v>
      </c>
      <c r="D2298" t="s">
        <v>1</v>
      </c>
      <c r="E2298" t="s">
        <v>0</v>
      </c>
      <c r="F2298" t="str">
        <f t="shared" si="142"/>
        <v>CCF</v>
      </c>
      <c r="G2298" t="s">
        <v>8149</v>
      </c>
      <c r="H2298" t="s">
        <v>8150</v>
      </c>
      <c r="I2298">
        <v>1803</v>
      </c>
      <c r="J2298">
        <v>1803</v>
      </c>
      <c r="K2298" t="s">
        <v>225</v>
      </c>
      <c r="L2298" t="str">
        <f t="shared" si="143"/>
        <v>NIT</v>
      </c>
      <c r="M2298" t="str">
        <f t="shared" si="144"/>
        <v>02100603700025</v>
      </c>
      <c r="N2298" t="s">
        <v>226</v>
      </c>
      <c r="O2298">
        <v>0</v>
      </c>
      <c r="P2298">
        <v>0</v>
      </c>
      <c r="Q2298">
        <v>102</v>
      </c>
      <c r="R2298">
        <v>13.26</v>
      </c>
      <c r="S2298">
        <v>0</v>
      </c>
      <c r="T2298">
        <v>0</v>
      </c>
      <c r="U2298">
        <v>115.26</v>
      </c>
      <c r="W2298" t="s">
        <v>1</v>
      </c>
    </row>
    <row r="2299" spans="1:23">
      <c r="A2299" t="s">
        <v>8500</v>
      </c>
      <c r="B2299" t="str">
        <f t="shared" si="141"/>
        <v>Abril</v>
      </c>
      <c r="C2299" s="20" t="s">
        <v>8503</v>
      </c>
      <c r="D2299" t="s">
        <v>1</v>
      </c>
      <c r="E2299" t="s">
        <v>0</v>
      </c>
      <c r="F2299" t="str">
        <f t="shared" si="142"/>
        <v>CCF</v>
      </c>
      <c r="G2299" t="s">
        <v>8149</v>
      </c>
      <c r="H2299" t="s">
        <v>8150</v>
      </c>
      <c r="I2299">
        <v>1804</v>
      </c>
      <c r="J2299">
        <v>1804</v>
      </c>
      <c r="K2299" t="s">
        <v>383</v>
      </c>
      <c r="L2299" t="str">
        <f t="shared" si="143"/>
        <v>NIT</v>
      </c>
      <c r="M2299" t="str">
        <f t="shared" si="144"/>
        <v>02102001171016</v>
      </c>
      <c r="N2299" t="s">
        <v>384</v>
      </c>
      <c r="O2299">
        <v>0</v>
      </c>
      <c r="P2299">
        <v>0</v>
      </c>
      <c r="Q2299">
        <v>732.09</v>
      </c>
      <c r="R2299">
        <v>95.171700000000001</v>
      </c>
      <c r="S2299">
        <v>0</v>
      </c>
      <c r="T2299">
        <v>0</v>
      </c>
      <c r="U2299">
        <v>827.26170000000002</v>
      </c>
      <c r="W2299" t="s">
        <v>1</v>
      </c>
    </row>
    <row r="2300" spans="1:23">
      <c r="A2300" t="s">
        <v>8500</v>
      </c>
      <c r="B2300" t="str">
        <f t="shared" si="141"/>
        <v>Abril</v>
      </c>
      <c r="C2300" s="20" t="s">
        <v>8503</v>
      </c>
      <c r="D2300" t="s">
        <v>1</v>
      </c>
      <c r="E2300" t="s">
        <v>0</v>
      </c>
      <c r="F2300" t="str">
        <f t="shared" si="142"/>
        <v>CCF</v>
      </c>
      <c r="G2300" t="s">
        <v>8149</v>
      </c>
      <c r="H2300" t="s">
        <v>8150</v>
      </c>
      <c r="I2300">
        <v>1805</v>
      </c>
      <c r="J2300">
        <v>1805</v>
      </c>
      <c r="K2300" t="s">
        <v>118</v>
      </c>
      <c r="L2300" t="str">
        <f t="shared" si="143"/>
        <v>NIT</v>
      </c>
      <c r="M2300" t="str">
        <f t="shared" si="144"/>
        <v>06141106071025</v>
      </c>
      <c r="N2300" t="s">
        <v>119</v>
      </c>
      <c r="O2300">
        <v>0</v>
      </c>
      <c r="P2300">
        <v>0</v>
      </c>
      <c r="Q2300">
        <v>17.53</v>
      </c>
      <c r="R2300">
        <v>2.2789000000000001</v>
      </c>
      <c r="S2300">
        <v>0</v>
      </c>
      <c r="T2300">
        <v>0</v>
      </c>
      <c r="U2300">
        <v>19.808900000000001</v>
      </c>
      <c r="W2300" t="s">
        <v>1</v>
      </c>
    </row>
    <row r="2301" spans="1:23">
      <c r="A2301" t="s">
        <v>8500</v>
      </c>
      <c r="B2301" t="str">
        <f t="shared" ref="B2301:B2358" si="145">SUBSTITUTE(A2301,"BRIL","bril")</f>
        <v>Abril</v>
      </c>
      <c r="C2301" s="20" t="s">
        <v>8503</v>
      </c>
      <c r="D2301" t="s">
        <v>1</v>
      </c>
      <c r="E2301" t="s">
        <v>0</v>
      </c>
      <c r="F2301" t="str">
        <f t="shared" si="142"/>
        <v>CCF</v>
      </c>
      <c r="G2301" t="s">
        <v>8149</v>
      </c>
      <c r="H2301" t="s">
        <v>8150</v>
      </c>
      <c r="I2301">
        <v>1806</v>
      </c>
      <c r="J2301">
        <v>1806</v>
      </c>
      <c r="K2301" t="s">
        <v>118</v>
      </c>
      <c r="L2301" t="str">
        <f t="shared" si="143"/>
        <v>NIT</v>
      </c>
      <c r="M2301" t="str">
        <f t="shared" si="144"/>
        <v>06141106071025</v>
      </c>
      <c r="N2301" t="s">
        <v>119</v>
      </c>
      <c r="O2301">
        <v>0</v>
      </c>
      <c r="P2301">
        <v>0</v>
      </c>
      <c r="Q2301">
        <v>2073.46</v>
      </c>
      <c r="R2301">
        <v>269.5498</v>
      </c>
      <c r="S2301">
        <v>0</v>
      </c>
      <c r="T2301">
        <v>0</v>
      </c>
      <c r="U2301">
        <v>2343.0097999999998</v>
      </c>
      <c r="W2301" t="s">
        <v>1</v>
      </c>
    </row>
    <row r="2302" spans="1:23">
      <c r="A2302" t="s">
        <v>8500</v>
      </c>
      <c r="B2302" t="str">
        <f t="shared" si="145"/>
        <v>Abril</v>
      </c>
      <c r="C2302" s="20" t="s">
        <v>8503</v>
      </c>
      <c r="D2302" t="s">
        <v>1</v>
      </c>
      <c r="E2302" t="s">
        <v>0</v>
      </c>
      <c r="F2302" t="str">
        <f t="shared" si="142"/>
        <v>CCF</v>
      </c>
      <c r="G2302" t="s">
        <v>8149</v>
      </c>
      <c r="H2302" t="s">
        <v>8150</v>
      </c>
      <c r="I2302">
        <v>1807</v>
      </c>
      <c r="J2302">
        <v>1807</v>
      </c>
      <c r="K2302" t="s">
        <v>85</v>
      </c>
      <c r="L2302" t="str">
        <f t="shared" si="143"/>
        <v>NIT</v>
      </c>
      <c r="M2302" t="str">
        <f t="shared" si="144"/>
        <v>12171907161026</v>
      </c>
      <c r="N2302" t="s">
        <v>86</v>
      </c>
      <c r="O2302">
        <v>0</v>
      </c>
      <c r="P2302">
        <v>0</v>
      </c>
      <c r="Q2302">
        <v>28.89</v>
      </c>
      <c r="R2302">
        <v>3.7557</v>
      </c>
      <c r="S2302">
        <v>0</v>
      </c>
      <c r="T2302">
        <v>0</v>
      </c>
      <c r="U2302">
        <v>32.645699999999998</v>
      </c>
      <c r="W2302" t="s">
        <v>1</v>
      </c>
    </row>
    <row r="2303" spans="1:23">
      <c r="A2303" t="s">
        <v>8500</v>
      </c>
      <c r="B2303" t="str">
        <f t="shared" si="145"/>
        <v>Abril</v>
      </c>
      <c r="C2303" s="20" t="s">
        <v>8503</v>
      </c>
      <c r="D2303" t="s">
        <v>1</v>
      </c>
      <c r="E2303" t="s">
        <v>0</v>
      </c>
      <c r="F2303" t="str">
        <f t="shared" si="142"/>
        <v>CCF</v>
      </c>
      <c r="G2303" t="s">
        <v>8149</v>
      </c>
      <c r="H2303" t="s">
        <v>8150</v>
      </c>
      <c r="I2303">
        <v>1808</v>
      </c>
      <c r="J2303">
        <v>1808</v>
      </c>
      <c r="K2303" t="s">
        <v>779</v>
      </c>
      <c r="L2303" t="str">
        <f t="shared" si="143"/>
        <v>NIT</v>
      </c>
      <c r="M2303" t="str">
        <f t="shared" si="144"/>
        <v>08190301891019</v>
      </c>
      <c r="N2303" t="s">
        <v>780</v>
      </c>
      <c r="O2303">
        <v>0</v>
      </c>
      <c r="P2303">
        <v>0</v>
      </c>
      <c r="Q2303">
        <v>224.13</v>
      </c>
      <c r="R2303">
        <v>29.136900000000001</v>
      </c>
      <c r="S2303">
        <v>0</v>
      </c>
      <c r="T2303">
        <v>0</v>
      </c>
      <c r="U2303">
        <v>253.26689999999999</v>
      </c>
      <c r="W2303" t="s">
        <v>1</v>
      </c>
    </row>
    <row r="2304" spans="1:23">
      <c r="A2304" t="s">
        <v>8500</v>
      </c>
      <c r="B2304" t="str">
        <f t="shared" si="145"/>
        <v>Abril</v>
      </c>
      <c r="C2304" s="20" t="s">
        <v>8503</v>
      </c>
      <c r="D2304" t="s">
        <v>1</v>
      </c>
      <c r="E2304" t="s">
        <v>0</v>
      </c>
      <c r="F2304" t="str">
        <f t="shared" si="142"/>
        <v>CCF</v>
      </c>
      <c r="G2304" t="s">
        <v>8149</v>
      </c>
      <c r="H2304" t="s">
        <v>8150</v>
      </c>
      <c r="I2304">
        <v>1809</v>
      </c>
      <c r="J2304">
        <v>1809</v>
      </c>
      <c r="K2304" t="s">
        <v>309</v>
      </c>
      <c r="L2304" t="str">
        <f t="shared" si="143"/>
        <v>NIT</v>
      </c>
      <c r="M2304" t="str">
        <f t="shared" si="144"/>
        <v>05170210550016</v>
      </c>
      <c r="N2304" t="s">
        <v>310</v>
      </c>
      <c r="O2304">
        <v>0</v>
      </c>
      <c r="P2304">
        <v>0</v>
      </c>
      <c r="Q2304">
        <v>21.21</v>
      </c>
      <c r="R2304">
        <v>2.7573000000000003</v>
      </c>
      <c r="S2304">
        <v>0</v>
      </c>
      <c r="T2304">
        <v>0</v>
      </c>
      <c r="U2304">
        <v>23.967300000000002</v>
      </c>
      <c r="W2304" t="s">
        <v>1</v>
      </c>
    </row>
    <row r="2305" spans="1:23">
      <c r="A2305" t="s">
        <v>8500</v>
      </c>
      <c r="B2305" t="str">
        <f t="shared" si="145"/>
        <v>Abril</v>
      </c>
      <c r="C2305" s="20" t="s">
        <v>8503</v>
      </c>
      <c r="D2305" t="s">
        <v>1</v>
      </c>
      <c r="E2305" t="s">
        <v>0</v>
      </c>
      <c r="F2305" t="str">
        <f t="shared" si="142"/>
        <v>CCF</v>
      </c>
      <c r="G2305" t="s">
        <v>8149</v>
      </c>
      <c r="H2305" t="s">
        <v>8150</v>
      </c>
      <c r="I2305">
        <v>1810</v>
      </c>
      <c r="J2305">
        <v>1810</v>
      </c>
      <c r="K2305" t="s">
        <v>118</v>
      </c>
      <c r="L2305" t="str">
        <f t="shared" si="143"/>
        <v>NIT</v>
      </c>
      <c r="M2305" t="str">
        <f t="shared" si="144"/>
        <v>06141106071025</v>
      </c>
      <c r="N2305" t="s">
        <v>119</v>
      </c>
      <c r="O2305">
        <v>0</v>
      </c>
      <c r="P2305">
        <v>0</v>
      </c>
      <c r="Q2305">
        <v>83.91</v>
      </c>
      <c r="R2305">
        <v>10.908300000000001</v>
      </c>
      <c r="S2305">
        <v>0</v>
      </c>
      <c r="T2305">
        <v>0</v>
      </c>
      <c r="U2305">
        <v>94.818299999999994</v>
      </c>
      <c r="W2305" t="s">
        <v>1</v>
      </c>
    </row>
    <row r="2306" spans="1:23">
      <c r="A2306" t="s">
        <v>8500</v>
      </c>
      <c r="B2306" t="str">
        <f t="shared" si="145"/>
        <v>Abril</v>
      </c>
      <c r="C2306" s="20" t="s">
        <v>8503</v>
      </c>
      <c r="D2306" t="s">
        <v>1</v>
      </c>
      <c r="E2306" t="s">
        <v>0</v>
      </c>
      <c r="F2306" t="str">
        <f t="shared" si="142"/>
        <v>CCF</v>
      </c>
      <c r="G2306" t="s">
        <v>8149</v>
      </c>
      <c r="H2306" t="s">
        <v>8150</v>
      </c>
      <c r="I2306">
        <v>1811</v>
      </c>
      <c r="J2306">
        <v>1811</v>
      </c>
      <c r="K2306" t="s">
        <v>267</v>
      </c>
      <c r="L2306" t="str">
        <f t="shared" si="143"/>
        <v>NIT</v>
      </c>
      <c r="M2306" t="str">
        <f t="shared" si="144"/>
        <v>04280803600019</v>
      </c>
      <c r="N2306" t="s">
        <v>268</v>
      </c>
      <c r="O2306">
        <v>0</v>
      </c>
      <c r="P2306">
        <v>0</v>
      </c>
      <c r="Q2306">
        <v>2217.3200000000002</v>
      </c>
      <c r="R2306">
        <v>288.25160000000005</v>
      </c>
      <c r="S2306">
        <v>0</v>
      </c>
      <c r="T2306">
        <v>0</v>
      </c>
      <c r="U2306">
        <v>2505.5716000000002</v>
      </c>
      <c r="W2306" t="s">
        <v>1</v>
      </c>
    </row>
    <row r="2307" spans="1:23">
      <c r="A2307" t="s">
        <v>8500</v>
      </c>
      <c r="B2307" t="str">
        <f t="shared" si="145"/>
        <v>Abril</v>
      </c>
      <c r="C2307" s="20" t="s">
        <v>8503</v>
      </c>
      <c r="D2307" t="s">
        <v>1</v>
      </c>
      <c r="E2307" t="s">
        <v>0</v>
      </c>
      <c r="F2307" t="str">
        <f t="shared" ref="F2307:F2370" si="146">IF(E2307="05","Nota de crédito","CCF")</f>
        <v>CCF</v>
      </c>
      <c r="G2307" t="s">
        <v>8149</v>
      </c>
      <c r="H2307" t="s">
        <v>8150</v>
      </c>
      <c r="I2307">
        <v>1812</v>
      </c>
      <c r="J2307">
        <v>1812</v>
      </c>
      <c r="K2307" t="s">
        <v>267</v>
      </c>
      <c r="L2307" t="str">
        <f t="shared" ref="L2307:L2370" si="147">IF(K2307=0,"DUI","NIT")</f>
        <v>NIT</v>
      </c>
      <c r="M2307" t="str">
        <f t="shared" ref="M2307:M2370" si="148">IF(K2307=0,V2307,K2307)</f>
        <v>04280803600019</v>
      </c>
      <c r="N2307" t="s">
        <v>268</v>
      </c>
      <c r="O2307">
        <v>0</v>
      </c>
      <c r="P2307">
        <v>0</v>
      </c>
      <c r="Q2307">
        <v>1911.48</v>
      </c>
      <c r="R2307">
        <v>248.4924</v>
      </c>
      <c r="S2307">
        <v>0</v>
      </c>
      <c r="T2307">
        <v>0</v>
      </c>
      <c r="U2307">
        <v>2159.9724000000001</v>
      </c>
      <c r="W2307" t="s">
        <v>1</v>
      </c>
    </row>
    <row r="2308" spans="1:23">
      <c r="A2308" t="s">
        <v>8500</v>
      </c>
      <c r="B2308" t="str">
        <f t="shared" si="145"/>
        <v>Abril</v>
      </c>
      <c r="C2308" s="20" t="s">
        <v>8503</v>
      </c>
      <c r="D2308" t="s">
        <v>1</v>
      </c>
      <c r="E2308" t="s">
        <v>0</v>
      </c>
      <c r="F2308" t="str">
        <f t="shared" si="146"/>
        <v>CCF</v>
      </c>
      <c r="G2308" t="s">
        <v>8149</v>
      </c>
      <c r="H2308" t="s">
        <v>8150</v>
      </c>
      <c r="I2308">
        <v>1813</v>
      </c>
      <c r="J2308">
        <v>1813</v>
      </c>
      <c r="K2308" t="s">
        <v>1379</v>
      </c>
      <c r="L2308" t="str">
        <f t="shared" si="147"/>
        <v>NIT</v>
      </c>
      <c r="M2308" t="str">
        <f t="shared" si="148"/>
        <v>04111712511010</v>
      </c>
      <c r="N2308" t="s">
        <v>1380</v>
      </c>
      <c r="O2308">
        <v>0</v>
      </c>
      <c r="P2308">
        <v>0</v>
      </c>
      <c r="Q2308">
        <v>1921.06</v>
      </c>
      <c r="R2308">
        <v>249.73779999999999</v>
      </c>
      <c r="S2308">
        <v>0</v>
      </c>
      <c r="T2308">
        <v>0</v>
      </c>
      <c r="U2308">
        <v>2170.7977999999998</v>
      </c>
      <c r="W2308" t="s">
        <v>1</v>
      </c>
    </row>
    <row r="2309" spans="1:23">
      <c r="A2309" t="s">
        <v>8500</v>
      </c>
      <c r="B2309" t="str">
        <f t="shared" si="145"/>
        <v>Abril</v>
      </c>
      <c r="C2309" s="20" t="s">
        <v>8503</v>
      </c>
      <c r="D2309" t="s">
        <v>1</v>
      </c>
      <c r="E2309" t="s">
        <v>0</v>
      </c>
      <c r="F2309" t="str">
        <f t="shared" si="146"/>
        <v>CCF</v>
      </c>
      <c r="G2309" t="s">
        <v>8149</v>
      </c>
      <c r="H2309" t="s">
        <v>8150</v>
      </c>
      <c r="I2309">
        <v>1814</v>
      </c>
      <c r="J2309">
        <v>1814</v>
      </c>
      <c r="K2309" t="s">
        <v>8463</v>
      </c>
      <c r="L2309" t="str">
        <f t="shared" si="147"/>
        <v>NIT</v>
      </c>
      <c r="M2309" t="str">
        <f t="shared" si="148"/>
        <v>06140504191026</v>
      </c>
      <c r="N2309" t="s">
        <v>8464</v>
      </c>
      <c r="O2309">
        <v>0</v>
      </c>
      <c r="P2309">
        <v>0</v>
      </c>
      <c r="Q2309">
        <v>52.83</v>
      </c>
      <c r="R2309">
        <v>6.8678999999999997</v>
      </c>
      <c r="S2309">
        <v>0</v>
      </c>
      <c r="T2309">
        <v>0</v>
      </c>
      <c r="U2309">
        <v>59.697899999999997</v>
      </c>
      <c r="W2309" t="s">
        <v>1</v>
      </c>
    </row>
    <row r="2310" spans="1:23">
      <c r="A2310" t="s">
        <v>8500</v>
      </c>
      <c r="B2310" t="str">
        <f t="shared" si="145"/>
        <v>Abril</v>
      </c>
      <c r="C2310" s="20" t="s">
        <v>8503</v>
      </c>
      <c r="D2310" t="s">
        <v>1</v>
      </c>
      <c r="E2310" t="s">
        <v>0</v>
      </c>
      <c r="F2310" t="str">
        <f t="shared" si="146"/>
        <v>CCF</v>
      </c>
      <c r="G2310" t="s">
        <v>8149</v>
      </c>
      <c r="H2310" t="s">
        <v>8150</v>
      </c>
      <c r="I2310">
        <v>1815</v>
      </c>
      <c r="J2310">
        <v>1815</v>
      </c>
      <c r="K2310" t="s">
        <v>913</v>
      </c>
      <c r="L2310" t="str">
        <f t="shared" si="147"/>
        <v>NIT</v>
      </c>
      <c r="M2310" t="str">
        <f t="shared" si="148"/>
        <v>10100210781024</v>
      </c>
      <c r="N2310" t="s">
        <v>914</v>
      </c>
      <c r="O2310">
        <v>0</v>
      </c>
      <c r="P2310">
        <v>0</v>
      </c>
      <c r="Q2310">
        <v>1182.57</v>
      </c>
      <c r="R2310">
        <v>153.73409999999998</v>
      </c>
      <c r="S2310">
        <v>0</v>
      </c>
      <c r="T2310">
        <v>0</v>
      </c>
      <c r="U2310">
        <v>1336.3040999999998</v>
      </c>
      <c r="W2310" t="s">
        <v>1</v>
      </c>
    </row>
    <row r="2311" spans="1:23">
      <c r="A2311" t="s">
        <v>8500</v>
      </c>
      <c r="B2311" t="str">
        <f t="shared" si="145"/>
        <v>Abril</v>
      </c>
      <c r="C2311" s="20" t="s">
        <v>8503</v>
      </c>
      <c r="D2311" t="s">
        <v>1</v>
      </c>
      <c r="E2311" t="s">
        <v>0</v>
      </c>
      <c r="F2311" t="str">
        <f t="shared" si="146"/>
        <v>CCF</v>
      </c>
      <c r="G2311" t="s">
        <v>8149</v>
      </c>
      <c r="H2311" t="s">
        <v>8150</v>
      </c>
      <c r="I2311">
        <v>1816</v>
      </c>
      <c r="J2311">
        <v>1816</v>
      </c>
      <c r="K2311" t="s">
        <v>747</v>
      </c>
      <c r="L2311" t="str">
        <f t="shared" si="147"/>
        <v>NIT</v>
      </c>
      <c r="M2311" t="str">
        <f t="shared" si="148"/>
        <v>07111804620031</v>
      </c>
      <c r="N2311" t="s">
        <v>748</v>
      </c>
      <c r="O2311">
        <v>0</v>
      </c>
      <c r="P2311">
        <v>0</v>
      </c>
      <c r="Q2311">
        <v>124.33</v>
      </c>
      <c r="R2311">
        <v>16.1629</v>
      </c>
      <c r="S2311">
        <v>0</v>
      </c>
      <c r="T2311">
        <v>0</v>
      </c>
      <c r="U2311">
        <v>140.49289999999999</v>
      </c>
      <c r="W2311" t="s">
        <v>1</v>
      </c>
    </row>
    <row r="2312" spans="1:23">
      <c r="A2312" t="s">
        <v>8500</v>
      </c>
      <c r="B2312" t="str">
        <f t="shared" si="145"/>
        <v>Abril</v>
      </c>
      <c r="C2312" s="20" t="s">
        <v>8503</v>
      </c>
      <c r="D2312" t="s">
        <v>1</v>
      </c>
      <c r="E2312" t="s">
        <v>0</v>
      </c>
      <c r="F2312" t="str">
        <f t="shared" si="146"/>
        <v>CCF</v>
      </c>
      <c r="G2312" t="s">
        <v>8149</v>
      </c>
      <c r="H2312" t="s">
        <v>8150</v>
      </c>
      <c r="I2312">
        <v>1817</v>
      </c>
      <c r="J2312">
        <v>1817</v>
      </c>
      <c r="K2312" t="s">
        <v>297</v>
      </c>
      <c r="L2312" t="str">
        <f t="shared" si="147"/>
        <v>NIT</v>
      </c>
      <c r="M2312" t="str">
        <f t="shared" si="148"/>
        <v>10120306731010</v>
      </c>
      <c r="N2312" t="s">
        <v>298</v>
      </c>
      <c r="O2312">
        <v>0</v>
      </c>
      <c r="P2312">
        <v>0</v>
      </c>
      <c r="Q2312">
        <v>246.68</v>
      </c>
      <c r="R2312">
        <v>32.068400000000004</v>
      </c>
      <c r="S2312">
        <v>0</v>
      </c>
      <c r="T2312">
        <v>0</v>
      </c>
      <c r="U2312">
        <v>278.7484</v>
      </c>
      <c r="W2312" t="s">
        <v>1</v>
      </c>
    </row>
    <row r="2313" spans="1:23">
      <c r="A2313" t="s">
        <v>8500</v>
      </c>
      <c r="B2313" t="str">
        <f t="shared" si="145"/>
        <v>Abril</v>
      </c>
      <c r="C2313" s="20" t="s">
        <v>8503</v>
      </c>
      <c r="D2313" t="s">
        <v>1</v>
      </c>
      <c r="E2313" t="s">
        <v>0</v>
      </c>
      <c r="F2313" t="str">
        <f t="shared" si="146"/>
        <v>CCF</v>
      </c>
      <c r="G2313" t="s">
        <v>8149</v>
      </c>
      <c r="H2313" t="s">
        <v>8150</v>
      </c>
      <c r="I2313">
        <v>1818</v>
      </c>
      <c r="J2313">
        <v>1818</v>
      </c>
      <c r="L2313" t="str">
        <f t="shared" si="147"/>
        <v>DUI</v>
      </c>
      <c r="M2313" t="str">
        <f t="shared" si="148"/>
        <v>026198025</v>
      </c>
      <c r="N2313" t="s">
        <v>482</v>
      </c>
      <c r="O2313">
        <v>0</v>
      </c>
      <c r="P2313">
        <v>0</v>
      </c>
      <c r="Q2313">
        <v>205.9</v>
      </c>
      <c r="R2313">
        <v>26.767000000000003</v>
      </c>
      <c r="S2313">
        <v>0</v>
      </c>
      <c r="T2313">
        <v>0</v>
      </c>
      <c r="U2313">
        <v>232.667</v>
      </c>
      <c r="V2313" t="s">
        <v>8398</v>
      </c>
      <c r="W2313" t="s">
        <v>1</v>
      </c>
    </row>
    <row r="2314" spans="1:23">
      <c r="A2314" t="s">
        <v>8500</v>
      </c>
      <c r="B2314" t="str">
        <f t="shared" si="145"/>
        <v>Abril</v>
      </c>
      <c r="C2314" s="20" t="s">
        <v>8503</v>
      </c>
      <c r="D2314" t="s">
        <v>1</v>
      </c>
      <c r="E2314" t="s">
        <v>0</v>
      </c>
      <c r="F2314" t="str">
        <f t="shared" si="146"/>
        <v>CCF</v>
      </c>
      <c r="G2314" t="s">
        <v>8149</v>
      </c>
      <c r="H2314" t="s">
        <v>8150</v>
      </c>
      <c r="I2314">
        <v>1819</v>
      </c>
      <c r="J2314">
        <v>1819</v>
      </c>
      <c r="K2314" t="s">
        <v>747</v>
      </c>
      <c r="L2314" t="str">
        <f t="shared" si="147"/>
        <v>NIT</v>
      </c>
      <c r="M2314" t="str">
        <f t="shared" si="148"/>
        <v>07111804620031</v>
      </c>
      <c r="N2314" t="s">
        <v>748</v>
      </c>
      <c r="O2314">
        <v>0</v>
      </c>
      <c r="P2314">
        <v>0</v>
      </c>
      <c r="Q2314">
        <v>35.4</v>
      </c>
      <c r="R2314">
        <v>4.6020000000000003</v>
      </c>
      <c r="S2314">
        <v>0</v>
      </c>
      <c r="T2314">
        <v>0</v>
      </c>
      <c r="U2314">
        <v>40.001999999999995</v>
      </c>
      <c r="W2314" t="s">
        <v>1</v>
      </c>
    </row>
    <row r="2315" spans="1:23">
      <c r="A2315" t="s">
        <v>8500</v>
      </c>
      <c r="B2315" t="str">
        <f t="shared" si="145"/>
        <v>Abril</v>
      </c>
      <c r="C2315" s="20" t="s">
        <v>8519</v>
      </c>
      <c r="D2315" t="s">
        <v>1</v>
      </c>
      <c r="E2315" t="s">
        <v>0</v>
      </c>
      <c r="F2315" t="str">
        <f t="shared" si="146"/>
        <v>CCF</v>
      </c>
      <c r="G2315" t="s">
        <v>8149</v>
      </c>
      <c r="H2315" t="s">
        <v>8150</v>
      </c>
      <c r="I2315">
        <v>1820</v>
      </c>
      <c r="J2315">
        <v>1820</v>
      </c>
      <c r="K2315" t="s">
        <v>501</v>
      </c>
      <c r="L2315" t="str">
        <f t="shared" si="147"/>
        <v>NIT</v>
      </c>
      <c r="M2315" t="str">
        <f t="shared" si="148"/>
        <v>06143105181040</v>
      </c>
      <c r="N2315" t="s">
        <v>502</v>
      </c>
      <c r="O2315">
        <v>0</v>
      </c>
      <c r="P2315">
        <v>0</v>
      </c>
      <c r="Q2315">
        <v>21.24</v>
      </c>
      <c r="R2315">
        <v>2.7612000000000001</v>
      </c>
      <c r="S2315">
        <v>0</v>
      </c>
      <c r="T2315">
        <v>0</v>
      </c>
      <c r="U2315">
        <v>24.001199999999997</v>
      </c>
      <c r="W2315" t="s">
        <v>1</v>
      </c>
    </row>
    <row r="2316" spans="1:23">
      <c r="A2316" t="s">
        <v>8500</v>
      </c>
      <c r="B2316" t="str">
        <f t="shared" si="145"/>
        <v>Abril</v>
      </c>
      <c r="C2316" s="20" t="s">
        <v>8519</v>
      </c>
      <c r="D2316" t="s">
        <v>1</v>
      </c>
      <c r="E2316" t="s">
        <v>0</v>
      </c>
      <c r="F2316" t="str">
        <f t="shared" si="146"/>
        <v>CCF</v>
      </c>
      <c r="G2316" t="s">
        <v>8149</v>
      </c>
      <c r="H2316" t="s">
        <v>8150</v>
      </c>
      <c r="I2316">
        <v>1821</v>
      </c>
      <c r="J2316">
        <v>1821</v>
      </c>
      <c r="K2316" t="s">
        <v>1444</v>
      </c>
      <c r="L2316" t="str">
        <f t="shared" si="147"/>
        <v>NIT</v>
      </c>
      <c r="M2316" t="str">
        <f t="shared" si="148"/>
        <v>06171606821019</v>
      </c>
      <c r="N2316" t="s">
        <v>1445</v>
      </c>
      <c r="O2316">
        <v>0</v>
      </c>
      <c r="P2316">
        <v>0</v>
      </c>
      <c r="Q2316">
        <v>74.739999999999995</v>
      </c>
      <c r="R2316">
        <v>9.7161999999999988</v>
      </c>
      <c r="S2316">
        <v>0</v>
      </c>
      <c r="T2316">
        <v>0</v>
      </c>
      <c r="U2316">
        <v>84.456199999999995</v>
      </c>
      <c r="W2316" t="s">
        <v>1</v>
      </c>
    </row>
    <row r="2317" spans="1:23">
      <c r="A2317" t="s">
        <v>8500</v>
      </c>
      <c r="B2317" t="str">
        <f t="shared" si="145"/>
        <v>Abril</v>
      </c>
      <c r="C2317" s="20" t="s">
        <v>8519</v>
      </c>
      <c r="D2317" t="s">
        <v>1</v>
      </c>
      <c r="E2317" t="s">
        <v>0</v>
      </c>
      <c r="F2317" t="str">
        <f t="shared" si="146"/>
        <v>CCF</v>
      </c>
      <c r="G2317" t="s">
        <v>8149</v>
      </c>
      <c r="H2317" t="s">
        <v>8150</v>
      </c>
      <c r="I2317">
        <v>1822</v>
      </c>
      <c r="J2317">
        <v>1822</v>
      </c>
      <c r="K2317" t="s">
        <v>449</v>
      </c>
      <c r="L2317" t="str">
        <f t="shared" si="147"/>
        <v>NIT</v>
      </c>
      <c r="M2317" t="str">
        <f t="shared" si="148"/>
        <v>12172402711036</v>
      </c>
      <c r="N2317" t="s">
        <v>450</v>
      </c>
      <c r="O2317">
        <v>0</v>
      </c>
      <c r="P2317">
        <v>0</v>
      </c>
      <c r="Q2317">
        <v>187.57</v>
      </c>
      <c r="R2317">
        <v>24.3841</v>
      </c>
      <c r="S2317">
        <v>0</v>
      </c>
      <c r="T2317">
        <v>0</v>
      </c>
      <c r="U2317">
        <v>211.95409999999998</v>
      </c>
      <c r="W2317" t="s">
        <v>1</v>
      </c>
    </row>
    <row r="2318" spans="1:23">
      <c r="A2318" t="s">
        <v>8500</v>
      </c>
      <c r="B2318" t="str">
        <f t="shared" si="145"/>
        <v>Abril</v>
      </c>
      <c r="C2318" s="20" t="s">
        <v>8519</v>
      </c>
      <c r="D2318" t="s">
        <v>1</v>
      </c>
      <c r="E2318" t="s">
        <v>0</v>
      </c>
      <c r="F2318" t="str">
        <f t="shared" si="146"/>
        <v>CCF</v>
      </c>
      <c r="G2318" t="s">
        <v>8149</v>
      </c>
      <c r="H2318" t="s">
        <v>8150</v>
      </c>
      <c r="I2318">
        <v>1823</v>
      </c>
      <c r="J2318">
        <v>1823</v>
      </c>
      <c r="K2318" t="s">
        <v>467</v>
      </c>
      <c r="L2318" t="str">
        <f t="shared" si="147"/>
        <v>NIT</v>
      </c>
      <c r="M2318" t="str">
        <f t="shared" si="148"/>
        <v>06140512191060</v>
      </c>
      <c r="N2318" t="s">
        <v>468</v>
      </c>
      <c r="O2318">
        <v>0</v>
      </c>
      <c r="P2318">
        <v>0</v>
      </c>
      <c r="Q2318">
        <v>27</v>
      </c>
      <c r="R2318">
        <v>3.5100000000000002</v>
      </c>
      <c r="S2318">
        <v>0</v>
      </c>
      <c r="T2318">
        <v>0</v>
      </c>
      <c r="U2318">
        <v>30.51</v>
      </c>
      <c r="W2318" t="s">
        <v>1</v>
      </c>
    </row>
    <row r="2319" spans="1:23">
      <c r="A2319" t="s">
        <v>8500</v>
      </c>
      <c r="B2319" t="str">
        <f t="shared" si="145"/>
        <v>Abril</v>
      </c>
      <c r="C2319" s="20" t="s">
        <v>8519</v>
      </c>
      <c r="D2319" t="s">
        <v>1</v>
      </c>
      <c r="E2319" t="s">
        <v>0</v>
      </c>
      <c r="F2319" t="str">
        <f t="shared" si="146"/>
        <v>CCF</v>
      </c>
      <c r="G2319" t="s">
        <v>8149</v>
      </c>
      <c r="H2319" t="s">
        <v>8150</v>
      </c>
      <c r="I2319">
        <v>1824</v>
      </c>
      <c r="J2319">
        <v>1824</v>
      </c>
      <c r="K2319" t="s">
        <v>8517</v>
      </c>
      <c r="L2319" t="str">
        <f t="shared" si="147"/>
        <v>NIT</v>
      </c>
      <c r="M2319" t="str">
        <f t="shared" si="148"/>
        <v>06141011590179</v>
      </c>
      <c r="N2319" t="s">
        <v>8518</v>
      </c>
      <c r="O2319">
        <v>0</v>
      </c>
      <c r="P2319">
        <v>0</v>
      </c>
      <c r="Q2319">
        <v>32.4</v>
      </c>
      <c r="R2319">
        <v>4.2119999999999997</v>
      </c>
      <c r="S2319">
        <v>0</v>
      </c>
      <c r="T2319">
        <v>0</v>
      </c>
      <c r="U2319">
        <v>36.611999999999995</v>
      </c>
      <c r="W2319" t="s">
        <v>1</v>
      </c>
    </row>
    <row r="2320" spans="1:23">
      <c r="A2320" t="s">
        <v>8500</v>
      </c>
      <c r="B2320" t="str">
        <f t="shared" si="145"/>
        <v>Abril</v>
      </c>
      <c r="C2320" s="20" t="s">
        <v>8519</v>
      </c>
      <c r="D2320" t="s">
        <v>1</v>
      </c>
      <c r="E2320" t="s">
        <v>0</v>
      </c>
      <c r="F2320" t="str">
        <f t="shared" si="146"/>
        <v>CCF</v>
      </c>
      <c r="G2320" t="s">
        <v>8149</v>
      </c>
      <c r="H2320" t="s">
        <v>8150</v>
      </c>
      <c r="I2320">
        <v>1825</v>
      </c>
      <c r="J2320">
        <v>1825</v>
      </c>
      <c r="K2320" t="s">
        <v>227</v>
      </c>
      <c r="L2320" t="str">
        <f t="shared" si="147"/>
        <v>NIT</v>
      </c>
      <c r="M2320" t="str">
        <f t="shared" si="148"/>
        <v>05021104731010</v>
      </c>
      <c r="N2320" t="s">
        <v>228</v>
      </c>
      <c r="O2320">
        <v>0</v>
      </c>
      <c r="P2320">
        <v>0</v>
      </c>
      <c r="Q2320">
        <v>22.32</v>
      </c>
      <c r="R2320">
        <v>2.9016000000000002</v>
      </c>
      <c r="S2320">
        <v>0</v>
      </c>
      <c r="T2320">
        <v>0</v>
      </c>
      <c r="U2320">
        <v>25.221600000000002</v>
      </c>
      <c r="W2320" t="s">
        <v>1</v>
      </c>
    </row>
    <row r="2321" spans="1:23">
      <c r="A2321" t="s">
        <v>8500</v>
      </c>
      <c r="B2321" t="str">
        <f t="shared" si="145"/>
        <v>Abril</v>
      </c>
      <c r="C2321" s="20" t="s">
        <v>8519</v>
      </c>
      <c r="D2321" t="s">
        <v>1</v>
      </c>
      <c r="E2321" t="s">
        <v>0</v>
      </c>
      <c r="F2321" t="str">
        <f t="shared" si="146"/>
        <v>CCF</v>
      </c>
      <c r="G2321" t="s">
        <v>8149</v>
      </c>
      <c r="H2321" t="s">
        <v>8150</v>
      </c>
      <c r="I2321">
        <v>1826</v>
      </c>
      <c r="J2321">
        <v>1826</v>
      </c>
      <c r="K2321" t="s">
        <v>118</v>
      </c>
      <c r="L2321" t="str">
        <f t="shared" si="147"/>
        <v>NIT</v>
      </c>
      <c r="M2321" t="str">
        <f t="shared" si="148"/>
        <v>06141106071025</v>
      </c>
      <c r="N2321" t="s">
        <v>119</v>
      </c>
      <c r="O2321">
        <v>0</v>
      </c>
      <c r="P2321">
        <v>0</v>
      </c>
      <c r="Q2321">
        <v>491.61</v>
      </c>
      <c r="R2321">
        <v>63.909300000000002</v>
      </c>
      <c r="S2321">
        <v>0</v>
      </c>
      <c r="T2321">
        <v>0</v>
      </c>
      <c r="U2321">
        <v>555.51930000000004</v>
      </c>
      <c r="W2321" t="s">
        <v>1</v>
      </c>
    </row>
    <row r="2322" spans="1:23">
      <c r="A2322" t="s">
        <v>8500</v>
      </c>
      <c r="B2322" t="str">
        <f t="shared" si="145"/>
        <v>Abril</v>
      </c>
      <c r="C2322" s="20" t="s">
        <v>8519</v>
      </c>
      <c r="D2322" t="s">
        <v>1</v>
      </c>
      <c r="E2322" t="s">
        <v>0</v>
      </c>
      <c r="F2322" t="str">
        <f t="shared" si="146"/>
        <v>CCF</v>
      </c>
      <c r="G2322" t="s">
        <v>8149</v>
      </c>
      <c r="H2322" t="s">
        <v>8150</v>
      </c>
      <c r="I2322">
        <v>1827</v>
      </c>
      <c r="J2322">
        <v>1827</v>
      </c>
      <c r="K2322" t="s">
        <v>558</v>
      </c>
      <c r="L2322" t="str">
        <f t="shared" si="147"/>
        <v>NIT</v>
      </c>
      <c r="M2322" t="str">
        <f t="shared" si="148"/>
        <v>06141301121053</v>
      </c>
      <c r="N2322" t="s">
        <v>559</v>
      </c>
      <c r="O2322">
        <v>0</v>
      </c>
      <c r="P2322">
        <v>0</v>
      </c>
      <c r="Q2322">
        <v>173.6</v>
      </c>
      <c r="R2322">
        <v>22.568000000000001</v>
      </c>
      <c r="S2322">
        <v>0</v>
      </c>
      <c r="T2322">
        <v>0</v>
      </c>
      <c r="U2322">
        <v>196.16800000000001</v>
      </c>
      <c r="W2322" t="s">
        <v>1</v>
      </c>
    </row>
    <row r="2323" spans="1:23">
      <c r="A2323" t="s">
        <v>8500</v>
      </c>
      <c r="B2323" t="str">
        <f t="shared" si="145"/>
        <v>Abril</v>
      </c>
      <c r="C2323" s="20" t="s">
        <v>8519</v>
      </c>
      <c r="D2323" t="s">
        <v>1</v>
      </c>
      <c r="E2323" t="s">
        <v>0</v>
      </c>
      <c r="F2323" t="str">
        <f t="shared" si="146"/>
        <v>CCF</v>
      </c>
      <c r="G2323" t="s">
        <v>8149</v>
      </c>
      <c r="H2323" t="s">
        <v>8150</v>
      </c>
      <c r="I2323">
        <v>1828</v>
      </c>
      <c r="J2323">
        <v>1828</v>
      </c>
      <c r="K2323" t="s">
        <v>558</v>
      </c>
      <c r="L2323" t="str">
        <f t="shared" si="147"/>
        <v>NIT</v>
      </c>
      <c r="M2323" t="str">
        <f t="shared" si="148"/>
        <v>06141301121053</v>
      </c>
      <c r="N2323" t="s">
        <v>559</v>
      </c>
      <c r="O2323">
        <v>0</v>
      </c>
      <c r="P2323">
        <v>0</v>
      </c>
      <c r="Q2323">
        <v>544.72</v>
      </c>
      <c r="R2323">
        <v>70.813600000000008</v>
      </c>
      <c r="S2323">
        <v>0</v>
      </c>
      <c r="T2323">
        <v>0</v>
      </c>
      <c r="U2323">
        <v>615.53359999999998</v>
      </c>
      <c r="W2323" t="s">
        <v>1</v>
      </c>
    </row>
    <row r="2324" spans="1:23">
      <c r="A2324" t="s">
        <v>8500</v>
      </c>
      <c r="B2324" t="str">
        <f t="shared" si="145"/>
        <v>Abril</v>
      </c>
      <c r="C2324" s="20" t="s">
        <v>8501</v>
      </c>
      <c r="D2324" t="s">
        <v>1</v>
      </c>
      <c r="E2324" t="s">
        <v>0</v>
      </c>
      <c r="F2324" t="str">
        <f t="shared" si="146"/>
        <v>CCF</v>
      </c>
      <c r="G2324" t="s">
        <v>8149</v>
      </c>
      <c r="H2324" t="s">
        <v>8150</v>
      </c>
      <c r="I2324">
        <v>1829</v>
      </c>
      <c r="J2324">
        <v>1829</v>
      </c>
      <c r="K2324" t="s">
        <v>1346</v>
      </c>
      <c r="L2324" t="str">
        <f t="shared" si="147"/>
        <v>NIT</v>
      </c>
      <c r="M2324" t="str">
        <f t="shared" si="148"/>
        <v>09031712791014</v>
      </c>
      <c r="N2324" t="s">
        <v>1347</v>
      </c>
      <c r="O2324">
        <v>0</v>
      </c>
      <c r="P2324">
        <v>0</v>
      </c>
      <c r="Q2324">
        <v>407.78</v>
      </c>
      <c r="R2324">
        <v>53.011399999999995</v>
      </c>
      <c r="S2324">
        <v>0</v>
      </c>
      <c r="T2324">
        <v>0</v>
      </c>
      <c r="U2324">
        <v>460.79139999999995</v>
      </c>
      <c r="W2324" t="s">
        <v>1</v>
      </c>
    </row>
    <row r="2325" spans="1:23">
      <c r="A2325" t="s">
        <v>8500</v>
      </c>
      <c r="B2325" t="str">
        <f t="shared" si="145"/>
        <v>Abril</v>
      </c>
      <c r="C2325" s="20" t="s">
        <v>8501</v>
      </c>
      <c r="D2325" t="s">
        <v>1</v>
      </c>
      <c r="E2325" t="s">
        <v>0</v>
      </c>
      <c r="F2325" t="str">
        <f t="shared" si="146"/>
        <v>CCF</v>
      </c>
      <c r="G2325" t="s">
        <v>8149</v>
      </c>
      <c r="H2325" t="s">
        <v>8150</v>
      </c>
      <c r="I2325">
        <v>1830</v>
      </c>
      <c r="J2325">
        <v>1830</v>
      </c>
      <c r="K2325" t="s">
        <v>634</v>
      </c>
      <c r="L2325" t="str">
        <f t="shared" si="147"/>
        <v>NIT</v>
      </c>
      <c r="M2325" t="str">
        <f t="shared" si="148"/>
        <v>06142508161086</v>
      </c>
      <c r="N2325" t="s">
        <v>635</v>
      </c>
      <c r="O2325">
        <v>0</v>
      </c>
      <c r="P2325">
        <v>0</v>
      </c>
      <c r="Q2325">
        <v>230.1</v>
      </c>
      <c r="R2325">
        <v>29.913</v>
      </c>
      <c r="S2325">
        <v>0</v>
      </c>
      <c r="T2325">
        <v>0</v>
      </c>
      <c r="U2325">
        <v>260.01299999999998</v>
      </c>
      <c r="W2325" t="s">
        <v>1</v>
      </c>
    </row>
    <row r="2326" spans="1:23">
      <c r="A2326" t="s">
        <v>8500</v>
      </c>
      <c r="B2326" t="str">
        <f t="shared" si="145"/>
        <v>Abril</v>
      </c>
      <c r="C2326" s="20" t="s">
        <v>8501</v>
      </c>
      <c r="D2326" t="s">
        <v>1</v>
      </c>
      <c r="E2326" t="s">
        <v>0</v>
      </c>
      <c r="F2326" t="str">
        <f t="shared" si="146"/>
        <v>CCF</v>
      </c>
      <c r="G2326" t="s">
        <v>8149</v>
      </c>
      <c r="H2326" t="s">
        <v>8150</v>
      </c>
      <c r="I2326">
        <v>1831</v>
      </c>
      <c r="J2326">
        <v>1831</v>
      </c>
      <c r="K2326" t="s">
        <v>118</v>
      </c>
      <c r="L2326" t="str">
        <f t="shared" si="147"/>
        <v>NIT</v>
      </c>
      <c r="M2326" t="str">
        <f t="shared" si="148"/>
        <v>06141106071025</v>
      </c>
      <c r="N2326" t="s">
        <v>119</v>
      </c>
      <c r="O2326">
        <v>0</v>
      </c>
      <c r="P2326">
        <v>0</v>
      </c>
      <c r="Q2326">
        <v>275.55</v>
      </c>
      <c r="R2326">
        <v>35.8215</v>
      </c>
      <c r="S2326">
        <v>0</v>
      </c>
      <c r="T2326">
        <v>0</v>
      </c>
      <c r="U2326">
        <v>311.37150000000003</v>
      </c>
      <c r="W2326" t="s">
        <v>1</v>
      </c>
    </row>
    <row r="2327" spans="1:23">
      <c r="A2327" t="s">
        <v>8500</v>
      </c>
      <c r="B2327" t="str">
        <f t="shared" si="145"/>
        <v>Abril</v>
      </c>
      <c r="C2327" s="20" t="s">
        <v>8501</v>
      </c>
      <c r="D2327" t="s">
        <v>1</v>
      </c>
      <c r="E2327" t="s">
        <v>0</v>
      </c>
      <c r="F2327" t="str">
        <f t="shared" si="146"/>
        <v>CCF</v>
      </c>
      <c r="G2327" t="s">
        <v>8149</v>
      </c>
      <c r="H2327" t="s">
        <v>8150</v>
      </c>
      <c r="I2327">
        <v>1832</v>
      </c>
      <c r="J2327">
        <v>1832</v>
      </c>
      <c r="K2327" t="s">
        <v>118</v>
      </c>
      <c r="L2327" t="str">
        <f t="shared" si="147"/>
        <v>NIT</v>
      </c>
      <c r="M2327" t="str">
        <f t="shared" si="148"/>
        <v>06141106071025</v>
      </c>
      <c r="N2327" t="s">
        <v>119</v>
      </c>
      <c r="O2327">
        <v>0</v>
      </c>
      <c r="P2327">
        <v>0</v>
      </c>
      <c r="Q2327">
        <v>95.7</v>
      </c>
      <c r="R2327">
        <v>12.441000000000001</v>
      </c>
      <c r="S2327">
        <v>0</v>
      </c>
      <c r="T2327">
        <v>0</v>
      </c>
      <c r="U2327">
        <v>108.14100000000001</v>
      </c>
      <c r="W2327" t="s">
        <v>1</v>
      </c>
    </row>
    <row r="2328" spans="1:23">
      <c r="A2328" t="s">
        <v>8500</v>
      </c>
      <c r="B2328" t="str">
        <f t="shared" si="145"/>
        <v>Abril</v>
      </c>
      <c r="C2328" s="20" t="s">
        <v>8501</v>
      </c>
      <c r="D2328" t="s">
        <v>1</v>
      </c>
      <c r="E2328" t="s">
        <v>0</v>
      </c>
      <c r="F2328" t="str">
        <f t="shared" si="146"/>
        <v>CCF</v>
      </c>
      <c r="G2328" t="s">
        <v>8149</v>
      </c>
      <c r="H2328" t="s">
        <v>8150</v>
      </c>
      <c r="I2328">
        <v>1833</v>
      </c>
      <c r="J2328">
        <v>1833</v>
      </c>
      <c r="K2328" t="s">
        <v>118</v>
      </c>
      <c r="L2328" t="str">
        <f t="shared" si="147"/>
        <v>NIT</v>
      </c>
      <c r="M2328" t="str">
        <f t="shared" si="148"/>
        <v>06141106071025</v>
      </c>
      <c r="N2328" t="s">
        <v>119</v>
      </c>
      <c r="O2328">
        <v>0</v>
      </c>
      <c r="P2328">
        <v>0</v>
      </c>
      <c r="Q2328">
        <v>77.790000000000006</v>
      </c>
      <c r="R2328">
        <v>10.112700000000002</v>
      </c>
      <c r="S2328">
        <v>0</v>
      </c>
      <c r="T2328">
        <v>0</v>
      </c>
      <c r="U2328">
        <v>87.90270000000001</v>
      </c>
      <c r="W2328" t="s">
        <v>1</v>
      </c>
    </row>
    <row r="2329" spans="1:23">
      <c r="A2329" t="s">
        <v>8500</v>
      </c>
      <c r="B2329" t="str">
        <f t="shared" si="145"/>
        <v>Abril</v>
      </c>
      <c r="C2329" s="20" t="s">
        <v>8501</v>
      </c>
      <c r="D2329" t="s">
        <v>1</v>
      </c>
      <c r="E2329" t="s">
        <v>0</v>
      </c>
      <c r="F2329" t="str">
        <f t="shared" si="146"/>
        <v>CCF</v>
      </c>
      <c r="G2329" t="s">
        <v>8149</v>
      </c>
      <c r="H2329" t="s">
        <v>8150</v>
      </c>
      <c r="I2329">
        <v>1835</v>
      </c>
      <c r="J2329">
        <v>1835</v>
      </c>
      <c r="L2329" t="str">
        <f t="shared" si="147"/>
        <v>DUI</v>
      </c>
      <c r="M2329" t="str">
        <f t="shared" si="148"/>
        <v>009870981</v>
      </c>
      <c r="N2329" t="s">
        <v>593</v>
      </c>
      <c r="O2329">
        <v>0</v>
      </c>
      <c r="P2329">
        <v>0</v>
      </c>
      <c r="Q2329">
        <v>55.7</v>
      </c>
      <c r="R2329">
        <v>7.2410000000000005</v>
      </c>
      <c r="S2329">
        <v>0</v>
      </c>
      <c r="T2329">
        <v>0</v>
      </c>
      <c r="U2329">
        <v>62.941000000000003</v>
      </c>
      <c r="V2329" t="s">
        <v>8386</v>
      </c>
      <c r="W2329" t="s">
        <v>1</v>
      </c>
    </row>
    <row r="2330" spans="1:23">
      <c r="A2330" t="s">
        <v>8500</v>
      </c>
      <c r="B2330" t="str">
        <f t="shared" si="145"/>
        <v>Abril</v>
      </c>
      <c r="C2330" s="20" t="s">
        <v>8501</v>
      </c>
      <c r="D2330" t="s">
        <v>1</v>
      </c>
      <c r="E2330" t="s">
        <v>0</v>
      </c>
      <c r="F2330" t="str">
        <f t="shared" si="146"/>
        <v>CCF</v>
      </c>
      <c r="G2330" t="s">
        <v>8149</v>
      </c>
      <c r="H2330" t="s">
        <v>8150</v>
      </c>
      <c r="I2330">
        <v>1836</v>
      </c>
      <c r="J2330">
        <v>1836</v>
      </c>
      <c r="L2330" t="str">
        <f t="shared" si="147"/>
        <v>DUI</v>
      </c>
      <c r="M2330" t="str">
        <f t="shared" si="148"/>
        <v>018717409</v>
      </c>
      <c r="N2330" t="s">
        <v>322</v>
      </c>
      <c r="O2330">
        <v>0</v>
      </c>
      <c r="P2330">
        <v>0</v>
      </c>
      <c r="Q2330">
        <v>38.049999999999997</v>
      </c>
      <c r="R2330">
        <v>4.9464999999999995</v>
      </c>
      <c r="S2330">
        <v>0</v>
      </c>
      <c r="T2330">
        <v>0</v>
      </c>
      <c r="U2330">
        <v>42.996499999999997</v>
      </c>
      <c r="V2330" t="s">
        <v>8383</v>
      </c>
      <c r="W2330" t="s">
        <v>1</v>
      </c>
    </row>
    <row r="2331" spans="1:23">
      <c r="A2331" t="s">
        <v>8500</v>
      </c>
      <c r="B2331" t="str">
        <f t="shared" si="145"/>
        <v>Abril</v>
      </c>
      <c r="C2331" s="20" t="s">
        <v>8501</v>
      </c>
      <c r="D2331" t="s">
        <v>1</v>
      </c>
      <c r="E2331" t="s">
        <v>0</v>
      </c>
      <c r="F2331" t="str">
        <f t="shared" si="146"/>
        <v>CCF</v>
      </c>
      <c r="G2331" t="s">
        <v>8149</v>
      </c>
      <c r="H2331" t="s">
        <v>8150</v>
      </c>
      <c r="I2331">
        <v>1837</v>
      </c>
      <c r="J2331">
        <v>1837</v>
      </c>
      <c r="K2331" t="s">
        <v>711</v>
      </c>
      <c r="L2331" t="str">
        <f t="shared" si="147"/>
        <v>NIT</v>
      </c>
      <c r="M2331" t="str">
        <f t="shared" si="148"/>
        <v>06141304941051</v>
      </c>
      <c r="N2331" t="s">
        <v>712</v>
      </c>
      <c r="O2331">
        <v>0</v>
      </c>
      <c r="P2331">
        <v>0</v>
      </c>
      <c r="Q2331">
        <v>193.7</v>
      </c>
      <c r="R2331">
        <v>25.181000000000001</v>
      </c>
      <c r="S2331">
        <v>0</v>
      </c>
      <c r="T2331">
        <v>0</v>
      </c>
      <c r="U2331">
        <v>218.881</v>
      </c>
      <c r="W2331" t="s">
        <v>1</v>
      </c>
    </row>
    <row r="2332" spans="1:23">
      <c r="A2332" t="s">
        <v>8500</v>
      </c>
      <c r="B2332" t="str">
        <f t="shared" si="145"/>
        <v>Abril</v>
      </c>
      <c r="C2332" s="20" t="s">
        <v>8501</v>
      </c>
      <c r="D2332" t="s">
        <v>1</v>
      </c>
      <c r="E2332" t="s">
        <v>0</v>
      </c>
      <c r="F2332" t="str">
        <f t="shared" si="146"/>
        <v>CCF</v>
      </c>
      <c r="G2332" t="s">
        <v>8149</v>
      </c>
      <c r="H2332" t="s">
        <v>8150</v>
      </c>
      <c r="I2332">
        <v>1838</v>
      </c>
      <c r="J2332">
        <v>1838</v>
      </c>
      <c r="K2332" t="s">
        <v>118</v>
      </c>
      <c r="L2332" t="str">
        <f t="shared" si="147"/>
        <v>NIT</v>
      </c>
      <c r="M2332" t="str">
        <f t="shared" si="148"/>
        <v>06141106071025</v>
      </c>
      <c r="N2332" t="s">
        <v>119</v>
      </c>
      <c r="O2332">
        <v>0</v>
      </c>
      <c r="P2332">
        <v>0</v>
      </c>
      <c r="Q2332">
        <v>27.97</v>
      </c>
      <c r="R2332">
        <v>3.6360999999999999</v>
      </c>
      <c r="S2332">
        <v>0</v>
      </c>
      <c r="T2332">
        <v>0</v>
      </c>
      <c r="U2332">
        <v>31.606099999999998</v>
      </c>
      <c r="W2332" t="s">
        <v>1</v>
      </c>
    </row>
    <row r="2333" spans="1:23">
      <c r="A2333" t="s">
        <v>8500</v>
      </c>
      <c r="B2333" t="str">
        <f t="shared" si="145"/>
        <v>Abril</v>
      </c>
      <c r="C2333" s="20" t="s">
        <v>8501</v>
      </c>
      <c r="D2333" t="s">
        <v>1</v>
      </c>
      <c r="E2333" t="s">
        <v>0</v>
      </c>
      <c r="F2333" t="str">
        <f t="shared" si="146"/>
        <v>CCF</v>
      </c>
      <c r="G2333" t="s">
        <v>8149</v>
      </c>
      <c r="H2333" t="s">
        <v>8150</v>
      </c>
      <c r="I2333">
        <v>1839</v>
      </c>
      <c r="J2333">
        <v>1839</v>
      </c>
      <c r="K2333" t="s">
        <v>8089</v>
      </c>
      <c r="L2333" t="str">
        <f t="shared" si="147"/>
        <v>NIT</v>
      </c>
      <c r="M2333" t="str">
        <f t="shared" si="148"/>
        <v>06141210991055</v>
      </c>
      <c r="N2333" t="s">
        <v>8090</v>
      </c>
      <c r="O2333">
        <v>0</v>
      </c>
      <c r="P2333">
        <v>0</v>
      </c>
      <c r="Q2333">
        <v>721.68</v>
      </c>
      <c r="R2333">
        <v>93.818399999999997</v>
      </c>
      <c r="S2333">
        <v>0</v>
      </c>
      <c r="T2333">
        <v>0</v>
      </c>
      <c r="U2333">
        <v>815.49839999999995</v>
      </c>
      <c r="W2333" t="s">
        <v>1</v>
      </c>
    </row>
    <row r="2334" spans="1:23">
      <c r="A2334" t="s">
        <v>8500</v>
      </c>
      <c r="B2334" t="str">
        <f t="shared" si="145"/>
        <v>Abril</v>
      </c>
      <c r="C2334" s="20" t="s">
        <v>8501</v>
      </c>
      <c r="D2334" t="s">
        <v>1</v>
      </c>
      <c r="E2334" t="s">
        <v>0</v>
      </c>
      <c r="F2334" t="str">
        <f t="shared" si="146"/>
        <v>CCF</v>
      </c>
      <c r="G2334" t="s">
        <v>8149</v>
      </c>
      <c r="H2334" t="s">
        <v>8150</v>
      </c>
      <c r="I2334">
        <v>1840</v>
      </c>
      <c r="J2334">
        <v>1840</v>
      </c>
      <c r="K2334" t="s">
        <v>118</v>
      </c>
      <c r="L2334" t="str">
        <f t="shared" si="147"/>
        <v>NIT</v>
      </c>
      <c r="M2334" t="str">
        <f t="shared" si="148"/>
        <v>06141106071025</v>
      </c>
      <c r="N2334" t="s">
        <v>119</v>
      </c>
      <c r="O2334">
        <v>0</v>
      </c>
      <c r="P2334">
        <v>0</v>
      </c>
      <c r="Q2334">
        <v>22937.759999999998</v>
      </c>
      <c r="R2334">
        <v>2981.9087999999997</v>
      </c>
      <c r="S2334">
        <v>0</v>
      </c>
      <c r="T2334">
        <v>0</v>
      </c>
      <c r="U2334">
        <v>25919.668799999999</v>
      </c>
      <c r="W2334" t="s">
        <v>1</v>
      </c>
    </row>
    <row r="2335" spans="1:23">
      <c r="A2335" t="s">
        <v>8500</v>
      </c>
      <c r="B2335" t="str">
        <f t="shared" si="145"/>
        <v>Abril</v>
      </c>
      <c r="C2335" s="20" t="s">
        <v>8501</v>
      </c>
      <c r="D2335" t="s">
        <v>1</v>
      </c>
      <c r="E2335" t="s">
        <v>0</v>
      </c>
      <c r="F2335" t="str">
        <f t="shared" si="146"/>
        <v>CCF</v>
      </c>
      <c r="G2335" t="s">
        <v>8149</v>
      </c>
      <c r="H2335" t="s">
        <v>8150</v>
      </c>
      <c r="I2335">
        <v>1841</v>
      </c>
      <c r="J2335">
        <v>1841</v>
      </c>
      <c r="K2335" t="s">
        <v>118</v>
      </c>
      <c r="L2335" t="str">
        <f t="shared" si="147"/>
        <v>NIT</v>
      </c>
      <c r="M2335" t="str">
        <f t="shared" si="148"/>
        <v>06141106071025</v>
      </c>
      <c r="N2335" t="s">
        <v>119</v>
      </c>
      <c r="O2335">
        <v>0</v>
      </c>
      <c r="P2335">
        <v>0</v>
      </c>
      <c r="Q2335">
        <v>127.2</v>
      </c>
      <c r="R2335">
        <v>16.536000000000001</v>
      </c>
      <c r="S2335">
        <v>0</v>
      </c>
      <c r="T2335">
        <v>0</v>
      </c>
      <c r="U2335">
        <v>143.73599999999999</v>
      </c>
      <c r="W2335" t="s">
        <v>1</v>
      </c>
    </row>
    <row r="2336" spans="1:23">
      <c r="A2336" t="s">
        <v>8500</v>
      </c>
      <c r="B2336" t="str">
        <f t="shared" si="145"/>
        <v>Abril</v>
      </c>
      <c r="C2336" s="20" t="s">
        <v>8501</v>
      </c>
      <c r="D2336" t="s">
        <v>1</v>
      </c>
      <c r="E2336" t="s">
        <v>0</v>
      </c>
      <c r="F2336" t="str">
        <f t="shared" si="146"/>
        <v>CCF</v>
      </c>
      <c r="G2336" t="s">
        <v>8149</v>
      </c>
      <c r="H2336" t="s">
        <v>8150</v>
      </c>
      <c r="I2336">
        <v>1842</v>
      </c>
      <c r="J2336">
        <v>1842</v>
      </c>
      <c r="K2336" t="s">
        <v>1424</v>
      </c>
      <c r="L2336" t="str">
        <f t="shared" si="147"/>
        <v>NIT</v>
      </c>
      <c r="M2336" t="str">
        <f t="shared" si="148"/>
        <v>06142511710010</v>
      </c>
      <c r="N2336" t="s">
        <v>1425</v>
      </c>
      <c r="O2336">
        <v>0</v>
      </c>
      <c r="P2336">
        <v>0</v>
      </c>
      <c r="Q2336">
        <v>61.17</v>
      </c>
      <c r="R2336">
        <v>7.9521000000000006</v>
      </c>
      <c r="S2336">
        <v>0</v>
      </c>
      <c r="T2336">
        <v>0</v>
      </c>
      <c r="U2336">
        <v>69.122100000000003</v>
      </c>
      <c r="W2336" t="s">
        <v>1</v>
      </c>
    </row>
    <row r="2337" spans="1:23">
      <c r="A2337" t="s">
        <v>8500</v>
      </c>
      <c r="B2337" t="str">
        <f t="shared" si="145"/>
        <v>Abril</v>
      </c>
      <c r="C2337" s="20" t="s">
        <v>8501</v>
      </c>
      <c r="D2337" t="s">
        <v>1</v>
      </c>
      <c r="E2337" t="s">
        <v>0</v>
      </c>
      <c r="F2337" t="str">
        <f t="shared" si="146"/>
        <v>CCF</v>
      </c>
      <c r="G2337" t="s">
        <v>8149</v>
      </c>
      <c r="H2337" t="s">
        <v>8150</v>
      </c>
      <c r="I2337">
        <v>1843</v>
      </c>
      <c r="J2337">
        <v>1843</v>
      </c>
      <c r="L2337" t="str">
        <f t="shared" si="147"/>
        <v>DUI</v>
      </c>
      <c r="M2337" t="str">
        <f t="shared" si="148"/>
        <v>017272529</v>
      </c>
      <c r="N2337" t="s">
        <v>8516</v>
      </c>
      <c r="O2337">
        <v>0</v>
      </c>
      <c r="P2337">
        <v>0</v>
      </c>
      <c r="Q2337">
        <v>146.09</v>
      </c>
      <c r="R2337">
        <v>18.989999999999998</v>
      </c>
      <c r="S2337">
        <v>0</v>
      </c>
      <c r="T2337">
        <v>0</v>
      </c>
      <c r="U2337">
        <v>165.08</v>
      </c>
      <c r="V2337" t="s">
        <v>8515</v>
      </c>
      <c r="W2337" t="s">
        <v>1</v>
      </c>
    </row>
    <row r="2338" spans="1:23">
      <c r="A2338" t="s">
        <v>8500</v>
      </c>
      <c r="B2338" t="str">
        <f t="shared" si="145"/>
        <v>Abril</v>
      </c>
      <c r="C2338" s="20" t="s">
        <v>8501</v>
      </c>
      <c r="D2338" t="s">
        <v>1</v>
      </c>
      <c r="E2338" t="s">
        <v>0</v>
      </c>
      <c r="F2338" t="str">
        <f t="shared" si="146"/>
        <v>CCF</v>
      </c>
      <c r="G2338" t="s">
        <v>8149</v>
      </c>
      <c r="H2338" t="s">
        <v>8150</v>
      </c>
      <c r="I2338">
        <v>1844</v>
      </c>
      <c r="J2338">
        <v>1844</v>
      </c>
      <c r="K2338" t="s">
        <v>413</v>
      </c>
      <c r="L2338" t="str">
        <f t="shared" si="147"/>
        <v>NIT</v>
      </c>
      <c r="M2338" t="str">
        <f t="shared" si="148"/>
        <v>06142301201053</v>
      </c>
      <c r="N2338" t="s">
        <v>414</v>
      </c>
      <c r="O2338">
        <v>0</v>
      </c>
      <c r="P2338">
        <v>0</v>
      </c>
      <c r="Q2338">
        <v>362.32</v>
      </c>
      <c r="R2338">
        <v>47.101599999999998</v>
      </c>
      <c r="S2338">
        <v>0</v>
      </c>
      <c r="T2338">
        <v>0</v>
      </c>
      <c r="U2338">
        <v>409.42160000000001</v>
      </c>
      <c r="W2338" t="s">
        <v>1</v>
      </c>
    </row>
    <row r="2339" spans="1:23">
      <c r="A2339" t="s">
        <v>8500</v>
      </c>
      <c r="B2339" t="str">
        <f t="shared" si="145"/>
        <v>Abril</v>
      </c>
      <c r="C2339" s="20" t="s">
        <v>8501</v>
      </c>
      <c r="D2339" t="s">
        <v>1</v>
      </c>
      <c r="E2339" t="s">
        <v>0</v>
      </c>
      <c r="F2339" t="str">
        <f t="shared" si="146"/>
        <v>CCF</v>
      </c>
      <c r="G2339" t="s">
        <v>8149</v>
      </c>
      <c r="H2339" t="s">
        <v>8150</v>
      </c>
      <c r="I2339">
        <v>1845</v>
      </c>
      <c r="J2339">
        <v>1845</v>
      </c>
      <c r="K2339" t="s">
        <v>413</v>
      </c>
      <c r="L2339" t="str">
        <f t="shared" si="147"/>
        <v>NIT</v>
      </c>
      <c r="M2339" t="str">
        <f t="shared" si="148"/>
        <v>06142301201053</v>
      </c>
      <c r="N2339" t="s">
        <v>414</v>
      </c>
      <c r="O2339">
        <v>0</v>
      </c>
      <c r="P2339">
        <v>0</v>
      </c>
      <c r="Q2339">
        <v>83.55</v>
      </c>
      <c r="R2339">
        <v>10.861499999999999</v>
      </c>
      <c r="S2339">
        <v>0</v>
      </c>
      <c r="T2339">
        <v>0</v>
      </c>
      <c r="U2339">
        <v>94.41149999999999</v>
      </c>
      <c r="W2339" t="s">
        <v>1</v>
      </c>
    </row>
    <row r="2340" spans="1:23">
      <c r="A2340" t="s">
        <v>8500</v>
      </c>
      <c r="B2340" t="str">
        <f t="shared" si="145"/>
        <v>Abril</v>
      </c>
      <c r="C2340" s="20" t="s">
        <v>8501</v>
      </c>
      <c r="D2340" t="s">
        <v>1</v>
      </c>
      <c r="E2340" t="s">
        <v>0</v>
      </c>
      <c r="F2340" t="str">
        <f t="shared" si="146"/>
        <v>CCF</v>
      </c>
      <c r="G2340" t="s">
        <v>8149</v>
      </c>
      <c r="H2340" t="s">
        <v>8150</v>
      </c>
      <c r="I2340">
        <v>1846</v>
      </c>
      <c r="J2340">
        <v>1846</v>
      </c>
      <c r="K2340" t="s">
        <v>689</v>
      </c>
      <c r="L2340" t="str">
        <f t="shared" si="147"/>
        <v>NIT</v>
      </c>
      <c r="M2340" t="str">
        <f t="shared" si="148"/>
        <v>11082201781017</v>
      </c>
      <c r="N2340" t="s">
        <v>690</v>
      </c>
      <c r="O2340">
        <v>0</v>
      </c>
      <c r="P2340">
        <v>0</v>
      </c>
      <c r="Q2340">
        <v>328.24</v>
      </c>
      <c r="R2340">
        <v>42.671200000000006</v>
      </c>
      <c r="S2340">
        <v>0</v>
      </c>
      <c r="T2340">
        <v>0</v>
      </c>
      <c r="U2340">
        <v>370.91120000000001</v>
      </c>
      <c r="W2340" t="s">
        <v>1</v>
      </c>
    </row>
    <row r="2341" spans="1:23">
      <c r="A2341" t="s">
        <v>8500</v>
      </c>
      <c r="B2341" t="str">
        <f t="shared" si="145"/>
        <v>Abril</v>
      </c>
      <c r="C2341" s="20" t="s">
        <v>8501</v>
      </c>
      <c r="D2341" t="s">
        <v>1</v>
      </c>
      <c r="E2341" t="s">
        <v>0</v>
      </c>
      <c r="F2341" t="str">
        <f t="shared" si="146"/>
        <v>CCF</v>
      </c>
      <c r="G2341" t="s">
        <v>8149</v>
      </c>
      <c r="H2341" t="s">
        <v>8150</v>
      </c>
      <c r="I2341">
        <v>1847</v>
      </c>
      <c r="J2341">
        <v>1847</v>
      </c>
      <c r="K2341" t="s">
        <v>721</v>
      </c>
      <c r="L2341" t="str">
        <f t="shared" si="147"/>
        <v>NIT</v>
      </c>
      <c r="M2341" t="str">
        <f t="shared" si="148"/>
        <v>11151004801016</v>
      </c>
      <c r="N2341" t="s">
        <v>722</v>
      </c>
      <c r="O2341">
        <v>0</v>
      </c>
      <c r="P2341">
        <v>0</v>
      </c>
      <c r="Q2341">
        <v>195.59</v>
      </c>
      <c r="R2341">
        <v>25.4267</v>
      </c>
      <c r="S2341">
        <v>0</v>
      </c>
      <c r="T2341">
        <v>0</v>
      </c>
      <c r="U2341">
        <v>221.01670000000001</v>
      </c>
      <c r="W2341" t="s">
        <v>1</v>
      </c>
    </row>
    <row r="2342" spans="1:23">
      <c r="A2342" t="s">
        <v>8500</v>
      </c>
      <c r="B2342" t="str">
        <f t="shared" si="145"/>
        <v>Abril</v>
      </c>
      <c r="C2342" s="20" t="s">
        <v>8501</v>
      </c>
      <c r="D2342" t="s">
        <v>1</v>
      </c>
      <c r="E2342" t="s">
        <v>0</v>
      </c>
      <c r="F2342" t="str">
        <f t="shared" si="146"/>
        <v>CCF</v>
      </c>
      <c r="G2342" t="s">
        <v>8149</v>
      </c>
      <c r="H2342" t="s">
        <v>8150</v>
      </c>
      <c r="I2342">
        <v>1848</v>
      </c>
      <c r="J2342">
        <v>1848</v>
      </c>
      <c r="K2342" t="s">
        <v>741</v>
      </c>
      <c r="L2342" t="str">
        <f t="shared" si="147"/>
        <v>NIT</v>
      </c>
      <c r="M2342" t="str">
        <f t="shared" si="148"/>
        <v>06141502911052</v>
      </c>
      <c r="N2342" t="s">
        <v>742</v>
      </c>
      <c r="O2342">
        <v>0</v>
      </c>
      <c r="P2342">
        <v>0</v>
      </c>
      <c r="Q2342">
        <v>120</v>
      </c>
      <c r="R2342">
        <v>15.600000000000001</v>
      </c>
      <c r="S2342">
        <v>0</v>
      </c>
      <c r="T2342">
        <v>0</v>
      </c>
      <c r="U2342">
        <v>135.6</v>
      </c>
      <c r="W2342" t="s">
        <v>1</v>
      </c>
    </row>
    <row r="2343" spans="1:23">
      <c r="A2343" t="s">
        <v>8500</v>
      </c>
      <c r="B2343" t="str">
        <f t="shared" si="145"/>
        <v>Abril</v>
      </c>
      <c r="C2343" s="20" t="s">
        <v>8501</v>
      </c>
      <c r="D2343" t="s">
        <v>1</v>
      </c>
      <c r="E2343" t="s">
        <v>0</v>
      </c>
      <c r="F2343" t="str">
        <f t="shared" si="146"/>
        <v>CCF</v>
      </c>
      <c r="G2343" t="s">
        <v>8149</v>
      </c>
      <c r="H2343" t="s">
        <v>8150</v>
      </c>
      <c r="I2343">
        <v>1849</v>
      </c>
      <c r="J2343">
        <v>1849</v>
      </c>
      <c r="K2343" t="s">
        <v>999</v>
      </c>
      <c r="L2343" t="str">
        <f t="shared" si="147"/>
        <v>NIT</v>
      </c>
      <c r="M2343" t="str">
        <f t="shared" si="148"/>
        <v>06142812891023</v>
      </c>
      <c r="N2343" t="s">
        <v>1000</v>
      </c>
      <c r="O2343">
        <v>0</v>
      </c>
      <c r="P2343">
        <v>0</v>
      </c>
      <c r="Q2343">
        <v>280</v>
      </c>
      <c r="R2343">
        <v>36.4</v>
      </c>
      <c r="S2343">
        <v>0</v>
      </c>
      <c r="T2343">
        <v>0</v>
      </c>
      <c r="U2343">
        <v>316.39999999999998</v>
      </c>
      <c r="W2343" t="s">
        <v>1</v>
      </c>
    </row>
    <row r="2344" spans="1:23">
      <c r="A2344" t="s">
        <v>8500</v>
      </c>
      <c r="B2344" t="str">
        <f t="shared" si="145"/>
        <v>Abril</v>
      </c>
      <c r="C2344" s="20" t="s">
        <v>8501</v>
      </c>
      <c r="D2344" t="s">
        <v>1</v>
      </c>
      <c r="E2344" t="s">
        <v>0</v>
      </c>
      <c r="F2344" t="str">
        <f t="shared" si="146"/>
        <v>CCF</v>
      </c>
      <c r="G2344" t="s">
        <v>8149</v>
      </c>
      <c r="H2344" t="s">
        <v>8150</v>
      </c>
      <c r="I2344">
        <v>1850</v>
      </c>
      <c r="J2344">
        <v>1850</v>
      </c>
      <c r="K2344" t="s">
        <v>155</v>
      </c>
      <c r="L2344" t="str">
        <f t="shared" si="147"/>
        <v>NIT</v>
      </c>
      <c r="M2344" t="str">
        <f t="shared" si="148"/>
        <v>06142610051058</v>
      </c>
      <c r="N2344" t="s">
        <v>156</v>
      </c>
      <c r="O2344">
        <v>0</v>
      </c>
      <c r="P2344">
        <v>0</v>
      </c>
      <c r="Q2344">
        <v>358.49</v>
      </c>
      <c r="R2344">
        <v>46.603700000000003</v>
      </c>
      <c r="S2344">
        <v>0</v>
      </c>
      <c r="T2344">
        <v>0</v>
      </c>
      <c r="U2344">
        <v>405.09370000000001</v>
      </c>
      <c r="W2344" t="s">
        <v>1</v>
      </c>
    </row>
    <row r="2345" spans="1:23">
      <c r="A2345" t="s">
        <v>8500</v>
      </c>
      <c r="B2345" t="str">
        <f t="shared" si="145"/>
        <v>Abril</v>
      </c>
      <c r="C2345" s="20" t="s">
        <v>8501</v>
      </c>
      <c r="D2345" t="s">
        <v>1</v>
      </c>
      <c r="E2345" t="s">
        <v>0</v>
      </c>
      <c r="F2345" t="str">
        <f t="shared" si="146"/>
        <v>CCF</v>
      </c>
      <c r="G2345" t="s">
        <v>8149</v>
      </c>
      <c r="H2345" t="s">
        <v>8150</v>
      </c>
      <c r="I2345">
        <v>1851</v>
      </c>
      <c r="J2345">
        <v>1851</v>
      </c>
      <c r="K2345" t="s">
        <v>333</v>
      </c>
      <c r="L2345" t="str">
        <f t="shared" si="147"/>
        <v>NIT</v>
      </c>
      <c r="M2345" t="str">
        <f t="shared" si="148"/>
        <v>06140607941015</v>
      </c>
      <c r="N2345" t="s">
        <v>334</v>
      </c>
      <c r="O2345">
        <v>0</v>
      </c>
      <c r="P2345">
        <v>0</v>
      </c>
      <c r="Q2345">
        <v>203.9</v>
      </c>
      <c r="R2345">
        <v>26.507000000000001</v>
      </c>
      <c r="S2345">
        <v>0</v>
      </c>
      <c r="T2345">
        <v>0</v>
      </c>
      <c r="U2345">
        <v>230.40700000000001</v>
      </c>
      <c r="W2345" t="s">
        <v>1</v>
      </c>
    </row>
    <row r="2346" spans="1:23">
      <c r="A2346" t="s">
        <v>8500</v>
      </c>
      <c r="B2346" t="str">
        <f t="shared" si="145"/>
        <v>Abril</v>
      </c>
      <c r="C2346" s="20" t="s">
        <v>8501</v>
      </c>
      <c r="D2346" t="s">
        <v>1</v>
      </c>
      <c r="E2346" t="s">
        <v>0</v>
      </c>
      <c r="F2346" t="str">
        <f t="shared" si="146"/>
        <v>CCF</v>
      </c>
      <c r="G2346" t="s">
        <v>8149</v>
      </c>
      <c r="H2346" t="s">
        <v>8150</v>
      </c>
      <c r="I2346">
        <v>1852</v>
      </c>
      <c r="J2346">
        <v>1852</v>
      </c>
      <c r="K2346" t="s">
        <v>634</v>
      </c>
      <c r="L2346" t="str">
        <f t="shared" si="147"/>
        <v>NIT</v>
      </c>
      <c r="M2346" t="str">
        <f t="shared" si="148"/>
        <v>06142508161086</v>
      </c>
      <c r="N2346" t="s">
        <v>635</v>
      </c>
      <c r="O2346">
        <v>0</v>
      </c>
      <c r="P2346">
        <v>0</v>
      </c>
      <c r="Q2346">
        <v>130.80000000000001</v>
      </c>
      <c r="R2346">
        <v>17.004000000000001</v>
      </c>
      <c r="S2346">
        <v>0</v>
      </c>
      <c r="T2346">
        <v>0</v>
      </c>
      <c r="U2346">
        <v>147.804</v>
      </c>
      <c r="W2346" t="s">
        <v>1</v>
      </c>
    </row>
    <row r="2347" spans="1:23">
      <c r="A2347" t="s">
        <v>8500</v>
      </c>
      <c r="B2347" t="str">
        <f t="shared" si="145"/>
        <v>Abril</v>
      </c>
      <c r="C2347" s="20" t="s">
        <v>8501</v>
      </c>
      <c r="D2347" t="s">
        <v>1</v>
      </c>
      <c r="E2347" t="s">
        <v>0</v>
      </c>
      <c r="F2347" t="str">
        <f t="shared" si="146"/>
        <v>CCF</v>
      </c>
      <c r="G2347" t="s">
        <v>8149</v>
      </c>
      <c r="H2347" t="s">
        <v>8150</v>
      </c>
      <c r="I2347">
        <v>1853</v>
      </c>
      <c r="J2347">
        <v>1853</v>
      </c>
      <c r="K2347" t="s">
        <v>118</v>
      </c>
      <c r="L2347" t="str">
        <f t="shared" si="147"/>
        <v>NIT</v>
      </c>
      <c r="M2347" t="str">
        <f t="shared" si="148"/>
        <v>06141106071025</v>
      </c>
      <c r="N2347" t="s">
        <v>119</v>
      </c>
      <c r="O2347">
        <v>0</v>
      </c>
      <c r="P2347">
        <v>0</v>
      </c>
      <c r="Q2347">
        <v>58.22</v>
      </c>
      <c r="R2347">
        <v>7.5686</v>
      </c>
      <c r="S2347">
        <v>0</v>
      </c>
      <c r="T2347">
        <v>0</v>
      </c>
      <c r="U2347">
        <v>65.788600000000002</v>
      </c>
      <c r="W2347" t="s">
        <v>1</v>
      </c>
    </row>
    <row r="2348" spans="1:23">
      <c r="A2348" t="s">
        <v>8500</v>
      </c>
      <c r="B2348" t="str">
        <f t="shared" si="145"/>
        <v>Abril</v>
      </c>
      <c r="C2348" s="20" t="s">
        <v>8501</v>
      </c>
      <c r="D2348" t="s">
        <v>1</v>
      </c>
      <c r="E2348" t="s">
        <v>0</v>
      </c>
      <c r="F2348" t="str">
        <f t="shared" si="146"/>
        <v>CCF</v>
      </c>
      <c r="G2348" t="s">
        <v>8149</v>
      </c>
      <c r="H2348" t="s">
        <v>8150</v>
      </c>
      <c r="I2348">
        <v>1854</v>
      </c>
      <c r="J2348">
        <v>1854</v>
      </c>
      <c r="K2348" t="s">
        <v>253</v>
      </c>
      <c r="L2348" t="str">
        <f t="shared" si="147"/>
        <v>NIT</v>
      </c>
      <c r="M2348" t="str">
        <f t="shared" si="148"/>
        <v>06141504911068</v>
      </c>
      <c r="N2348" t="s">
        <v>254</v>
      </c>
      <c r="O2348">
        <v>0</v>
      </c>
      <c r="P2348">
        <v>0</v>
      </c>
      <c r="Q2348">
        <v>9542.14</v>
      </c>
      <c r="R2348">
        <v>1240.4782</v>
      </c>
      <c r="S2348">
        <v>0</v>
      </c>
      <c r="T2348">
        <v>0</v>
      </c>
      <c r="U2348">
        <v>10782.618199999999</v>
      </c>
      <c r="W2348" t="s">
        <v>1</v>
      </c>
    </row>
    <row r="2349" spans="1:23">
      <c r="A2349" t="s">
        <v>8500</v>
      </c>
      <c r="B2349" t="str">
        <f t="shared" si="145"/>
        <v>Abril</v>
      </c>
      <c r="C2349" s="20" t="s">
        <v>8501</v>
      </c>
      <c r="D2349" t="s">
        <v>1</v>
      </c>
      <c r="E2349" t="s">
        <v>0</v>
      </c>
      <c r="F2349" t="str">
        <f t="shared" si="146"/>
        <v>CCF</v>
      </c>
      <c r="G2349" t="s">
        <v>8149</v>
      </c>
      <c r="H2349" t="s">
        <v>8150</v>
      </c>
      <c r="I2349">
        <v>1855</v>
      </c>
      <c r="J2349">
        <v>1855</v>
      </c>
      <c r="K2349" t="s">
        <v>8159</v>
      </c>
      <c r="L2349" t="str">
        <f t="shared" si="147"/>
        <v>NIT</v>
      </c>
      <c r="M2349" t="str">
        <f t="shared" si="148"/>
        <v>06140107211045</v>
      </c>
      <c r="N2349" t="s">
        <v>8162</v>
      </c>
      <c r="O2349">
        <v>0</v>
      </c>
      <c r="P2349">
        <v>0</v>
      </c>
      <c r="Q2349">
        <v>364.32</v>
      </c>
      <c r="R2349">
        <v>47.361600000000003</v>
      </c>
      <c r="S2349">
        <v>0</v>
      </c>
      <c r="T2349">
        <v>0</v>
      </c>
      <c r="U2349">
        <v>411.6816</v>
      </c>
      <c r="W2349" t="s">
        <v>1</v>
      </c>
    </row>
    <row r="2350" spans="1:23">
      <c r="A2350" t="s">
        <v>8500</v>
      </c>
      <c r="B2350" t="str">
        <f t="shared" si="145"/>
        <v>Abril</v>
      </c>
      <c r="C2350" s="20" t="s">
        <v>8501</v>
      </c>
      <c r="D2350" t="s">
        <v>1</v>
      </c>
      <c r="E2350" t="s">
        <v>0</v>
      </c>
      <c r="F2350" t="str">
        <f t="shared" si="146"/>
        <v>CCF</v>
      </c>
      <c r="G2350" t="s">
        <v>8149</v>
      </c>
      <c r="H2350" t="s">
        <v>8150</v>
      </c>
      <c r="I2350">
        <v>1856</v>
      </c>
      <c r="J2350">
        <v>1856</v>
      </c>
      <c r="K2350" t="s">
        <v>8159</v>
      </c>
      <c r="L2350" t="str">
        <f t="shared" si="147"/>
        <v>NIT</v>
      </c>
      <c r="M2350" t="str">
        <f t="shared" si="148"/>
        <v>06140107211045</v>
      </c>
      <c r="N2350" t="s">
        <v>8162</v>
      </c>
      <c r="O2350">
        <v>0</v>
      </c>
      <c r="P2350">
        <v>0</v>
      </c>
      <c r="Q2350">
        <v>30</v>
      </c>
      <c r="R2350">
        <v>3.9000000000000004</v>
      </c>
      <c r="S2350">
        <v>0</v>
      </c>
      <c r="T2350">
        <v>0</v>
      </c>
      <c r="U2350">
        <v>33.9</v>
      </c>
      <c r="W2350" t="s">
        <v>1</v>
      </c>
    </row>
    <row r="2351" spans="1:23">
      <c r="A2351" t="s">
        <v>8500</v>
      </c>
      <c r="B2351" t="str">
        <f t="shared" si="145"/>
        <v>Abril</v>
      </c>
      <c r="C2351" s="20" t="s">
        <v>8501</v>
      </c>
      <c r="D2351" t="s">
        <v>1</v>
      </c>
      <c r="E2351" t="s">
        <v>0</v>
      </c>
      <c r="F2351" t="str">
        <f t="shared" si="146"/>
        <v>CCF</v>
      </c>
      <c r="G2351" t="s">
        <v>8149</v>
      </c>
      <c r="H2351" t="s">
        <v>8150</v>
      </c>
      <c r="I2351">
        <v>1857</v>
      </c>
      <c r="J2351">
        <v>1857</v>
      </c>
      <c r="K2351" t="s">
        <v>253</v>
      </c>
      <c r="L2351" t="str">
        <f t="shared" si="147"/>
        <v>NIT</v>
      </c>
      <c r="M2351" t="str">
        <f t="shared" si="148"/>
        <v>06141504911068</v>
      </c>
      <c r="N2351" t="s">
        <v>254</v>
      </c>
      <c r="O2351">
        <v>0</v>
      </c>
      <c r="P2351">
        <v>0</v>
      </c>
      <c r="Q2351">
        <v>5810.92</v>
      </c>
      <c r="R2351">
        <v>755.41960000000006</v>
      </c>
      <c r="S2351">
        <v>0</v>
      </c>
      <c r="T2351">
        <v>0</v>
      </c>
      <c r="U2351">
        <v>6566.3396000000002</v>
      </c>
      <c r="W2351" t="s">
        <v>1</v>
      </c>
    </row>
    <row r="2352" spans="1:23">
      <c r="A2352" t="s">
        <v>8500</v>
      </c>
      <c r="B2352" t="str">
        <f t="shared" si="145"/>
        <v>Abril</v>
      </c>
      <c r="C2352" s="20" t="s">
        <v>8501</v>
      </c>
      <c r="D2352" t="s">
        <v>1</v>
      </c>
      <c r="E2352" t="s">
        <v>0</v>
      </c>
      <c r="F2352" t="str">
        <f t="shared" si="146"/>
        <v>CCF</v>
      </c>
      <c r="G2352" t="s">
        <v>8149</v>
      </c>
      <c r="H2352" t="s">
        <v>8150</v>
      </c>
      <c r="I2352">
        <v>1858</v>
      </c>
      <c r="J2352">
        <v>1858</v>
      </c>
      <c r="K2352" t="s">
        <v>580</v>
      </c>
      <c r="L2352" t="str">
        <f t="shared" si="147"/>
        <v>NIT</v>
      </c>
      <c r="M2352" t="str">
        <f t="shared" si="148"/>
        <v>02102402171027</v>
      </c>
      <c r="N2352" t="s">
        <v>581</v>
      </c>
      <c r="O2352">
        <v>0</v>
      </c>
      <c r="P2352">
        <v>0</v>
      </c>
      <c r="Q2352">
        <v>19114.810000000001</v>
      </c>
      <c r="R2352">
        <v>2484.9253000000003</v>
      </c>
      <c r="S2352">
        <v>0</v>
      </c>
      <c r="T2352">
        <v>0</v>
      </c>
      <c r="U2352">
        <v>21599.7353</v>
      </c>
      <c r="W2352" t="s">
        <v>1</v>
      </c>
    </row>
    <row r="2353" spans="1:23">
      <c r="A2353" t="s">
        <v>8500</v>
      </c>
      <c r="B2353" t="str">
        <f t="shared" si="145"/>
        <v>Abril</v>
      </c>
      <c r="C2353" s="20" t="s">
        <v>8501</v>
      </c>
      <c r="D2353" t="s">
        <v>1</v>
      </c>
      <c r="E2353" t="s">
        <v>0</v>
      </c>
      <c r="F2353" t="str">
        <f t="shared" si="146"/>
        <v>CCF</v>
      </c>
      <c r="G2353" t="s">
        <v>8149</v>
      </c>
      <c r="H2353" t="s">
        <v>8150</v>
      </c>
      <c r="I2353">
        <v>1859</v>
      </c>
      <c r="J2353">
        <v>1859</v>
      </c>
      <c r="K2353" t="s">
        <v>431</v>
      </c>
      <c r="L2353" t="str">
        <f t="shared" si="147"/>
        <v>NIT</v>
      </c>
      <c r="M2353" t="str">
        <f t="shared" si="148"/>
        <v>12171202881011</v>
      </c>
      <c r="N2353" t="s">
        <v>432</v>
      </c>
      <c r="O2353">
        <v>0</v>
      </c>
      <c r="P2353">
        <v>0</v>
      </c>
      <c r="Q2353">
        <v>4520.45</v>
      </c>
      <c r="R2353">
        <v>587.6585</v>
      </c>
      <c r="S2353">
        <v>0</v>
      </c>
      <c r="T2353">
        <v>0</v>
      </c>
      <c r="U2353">
        <v>5108.1085000000003</v>
      </c>
      <c r="W2353" t="s">
        <v>1</v>
      </c>
    </row>
    <row r="2354" spans="1:23">
      <c r="A2354" t="s">
        <v>8500</v>
      </c>
      <c r="B2354" t="str">
        <f t="shared" si="145"/>
        <v>Abril</v>
      </c>
      <c r="C2354" s="20" t="s">
        <v>8501</v>
      </c>
      <c r="D2354" t="s">
        <v>1</v>
      </c>
      <c r="E2354" t="s">
        <v>0</v>
      </c>
      <c r="F2354" t="str">
        <f t="shared" si="146"/>
        <v>CCF</v>
      </c>
      <c r="G2354" t="s">
        <v>8149</v>
      </c>
      <c r="H2354" t="s">
        <v>8150</v>
      </c>
      <c r="I2354">
        <v>1860</v>
      </c>
      <c r="J2354">
        <v>1860</v>
      </c>
      <c r="K2354" t="s">
        <v>431</v>
      </c>
      <c r="L2354" t="str">
        <f t="shared" si="147"/>
        <v>NIT</v>
      </c>
      <c r="M2354" t="str">
        <f t="shared" si="148"/>
        <v>12171202881011</v>
      </c>
      <c r="N2354" t="s">
        <v>432</v>
      </c>
      <c r="O2354">
        <v>0</v>
      </c>
      <c r="P2354">
        <v>0</v>
      </c>
      <c r="Q2354">
        <v>4516.42</v>
      </c>
      <c r="R2354">
        <v>587.13459999999998</v>
      </c>
      <c r="S2354">
        <v>0</v>
      </c>
      <c r="T2354">
        <v>0</v>
      </c>
      <c r="U2354">
        <v>5103.5546000000004</v>
      </c>
      <c r="W2354" t="s">
        <v>1</v>
      </c>
    </row>
    <row r="2355" spans="1:23">
      <c r="A2355" t="s">
        <v>8500</v>
      </c>
      <c r="B2355" t="str">
        <f t="shared" si="145"/>
        <v>Abril</v>
      </c>
      <c r="C2355" s="20" t="s">
        <v>8501</v>
      </c>
      <c r="D2355" t="s">
        <v>1</v>
      </c>
      <c r="E2355" t="s">
        <v>0</v>
      </c>
      <c r="F2355" t="str">
        <f t="shared" si="146"/>
        <v>CCF</v>
      </c>
      <c r="G2355" t="s">
        <v>8149</v>
      </c>
      <c r="H2355" t="s">
        <v>8150</v>
      </c>
      <c r="I2355">
        <v>1861</v>
      </c>
      <c r="J2355">
        <v>1861</v>
      </c>
      <c r="K2355" t="s">
        <v>253</v>
      </c>
      <c r="L2355" t="str">
        <f t="shared" si="147"/>
        <v>NIT</v>
      </c>
      <c r="M2355" t="str">
        <f t="shared" si="148"/>
        <v>06141504911068</v>
      </c>
      <c r="N2355" t="s">
        <v>254</v>
      </c>
      <c r="O2355">
        <v>0</v>
      </c>
      <c r="P2355">
        <v>0</v>
      </c>
      <c r="Q2355">
        <v>2425.46</v>
      </c>
      <c r="R2355">
        <v>315.3098</v>
      </c>
      <c r="S2355">
        <v>0</v>
      </c>
      <c r="T2355">
        <v>0</v>
      </c>
      <c r="U2355">
        <v>2740.7698</v>
      </c>
      <c r="W2355" t="s">
        <v>1</v>
      </c>
    </row>
    <row r="2356" spans="1:23">
      <c r="A2356" t="s">
        <v>8500</v>
      </c>
      <c r="B2356" t="str">
        <f t="shared" si="145"/>
        <v>Abril</v>
      </c>
      <c r="C2356" s="20" t="s">
        <v>8514</v>
      </c>
      <c r="D2356" t="s">
        <v>1</v>
      </c>
      <c r="E2356" t="s">
        <v>0</v>
      </c>
      <c r="F2356" t="str">
        <f t="shared" si="146"/>
        <v>CCF</v>
      </c>
      <c r="G2356" t="s">
        <v>8149</v>
      </c>
      <c r="H2356" t="s">
        <v>8150</v>
      </c>
      <c r="I2356">
        <v>1865</v>
      </c>
      <c r="J2356">
        <v>1865</v>
      </c>
      <c r="K2356" t="s">
        <v>7912</v>
      </c>
      <c r="L2356" t="str">
        <f t="shared" si="147"/>
        <v>NIT</v>
      </c>
      <c r="M2356" t="str">
        <f t="shared" si="148"/>
        <v>06140802891065</v>
      </c>
      <c r="N2356" t="s">
        <v>1148</v>
      </c>
      <c r="O2356">
        <v>0</v>
      </c>
      <c r="P2356">
        <v>0</v>
      </c>
      <c r="Q2356">
        <v>3440.68</v>
      </c>
      <c r="R2356">
        <v>447.28839999999997</v>
      </c>
      <c r="S2356">
        <v>0</v>
      </c>
      <c r="T2356">
        <v>0</v>
      </c>
      <c r="U2356">
        <v>3887.9683999999997</v>
      </c>
      <c r="W2356" t="s">
        <v>1</v>
      </c>
    </row>
    <row r="2357" spans="1:23">
      <c r="A2357" t="s">
        <v>8500</v>
      </c>
      <c r="B2357" t="str">
        <f t="shared" si="145"/>
        <v>Abril</v>
      </c>
      <c r="C2357" s="20" t="s">
        <v>8514</v>
      </c>
      <c r="D2357" t="s">
        <v>1</v>
      </c>
      <c r="E2357" t="s">
        <v>0</v>
      </c>
      <c r="F2357" t="str">
        <f t="shared" si="146"/>
        <v>CCF</v>
      </c>
      <c r="G2357" t="s">
        <v>8149</v>
      </c>
      <c r="H2357" t="s">
        <v>8150</v>
      </c>
      <c r="I2357">
        <v>1882</v>
      </c>
      <c r="J2357">
        <v>1882</v>
      </c>
      <c r="K2357" t="s">
        <v>749</v>
      </c>
      <c r="L2357" t="str">
        <f t="shared" si="147"/>
        <v>NIT</v>
      </c>
      <c r="M2357" t="str">
        <f t="shared" si="148"/>
        <v>14063101640015</v>
      </c>
      <c r="N2357" t="s">
        <v>750</v>
      </c>
      <c r="O2357">
        <v>0</v>
      </c>
      <c r="P2357">
        <v>0</v>
      </c>
      <c r="Q2357">
        <v>7512.12</v>
      </c>
      <c r="R2357">
        <v>976.57560000000001</v>
      </c>
      <c r="S2357">
        <v>0</v>
      </c>
      <c r="T2357">
        <v>0</v>
      </c>
      <c r="U2357">
        <v>8488.6955999999991</v>
      </c>
      <c r="W2357" t="s">
        <v>1</v>
      </c>
    </row>
    <row r="2358" spans="1:23">
      <c r="A2358" t="s">
        <v>8500</v>
      </c>
      <c r="B2358" t="str">
        <f t="shared" si="145"/>
        <v>Abril</v>
      </c>
      <c r="C2358" s="20" t="s">
        <v>8514</v>
      </c>
      <c r="D2358" t="s">
        <v>1</v>
      </c>
      <c r="E2358" t="s">
        <v>0</v>
      </c>
      <c r="F2358" t="str">
        <f t="shared" si="146"/>
        <v>CCF</v>
      </c>
      <c r="G2358" t="s">
        <v>8149</v>
      </c>
      <c r="H2358" t="s">
        <v>8150</v>
      </c>
      <c r="I2358">
        <v>1883</v>
      </c>
      <c r="J2358">
        <v>1883</v>
      </c>
      <c r="K2358" t="s">
        <v>749</v>
      </c>
      <c r="L2358" t="str">
        <f t="shared" si="147"/>
        <v>NIT</v>
      </c>
      <c r="M2358" t="str">
        <f t="shared" si="148"/>
        <v>14063101640015</v>
      </c>
      <c r="N2358" t="s">
        <v>750</v>
      </c>
      <c r="O2358">
        <v>0</v>
      </c>
      <c r="P2358">
        <v>0</v>
      </c>
      <c r="Q2358">
        <v>3153.95</v>
      </c>
      <c r="R2358">
        <v>410.01349999999996</v>
      </c>
      <c r="S2358">
        <v>0</v>
      </c>
      <c r="T2358">
        <v>0</v>
      </c>
      <c r="U2358">
        <v>3563.9634999999998</v>
      </c>
      <c r="W2358" t="s">
        <v>1</v>
      </c>
    </row>
    <row r="2359" spans="1:23">
      <c r="A2359" t="s">
        <v>8374</v>
      </c>
      <c r="B2359" t="str">
        <f>SUBSTITUTE(A2359,"ARZO","arzo")</f>
        <v>Marzo</v>
      </c>
      <c r="C2359" s="20" t="s">
        <v>8465</v>
      </c>
      <c r="D2359" t="s">
        <v>1</v>
      </c>
      <c r="E2359" t="s">
        <v>0</v>
      </c>
      <c r="F2359" t="str">
        <f t="shared" si="146"/>
        <v>CCF</v>
      </c>
      <c r="G2359" t="s">
        <v>8226</v>
      </c>
      <c r="H2359" t="s">
        <v>8227</v>
      </c>
      <c r="I2359">
        <v>3716</v>
      </c>
      <c r="J2359">
        <v>3716</v>
      </c>
      <c r="K2359" t="s">
        <v>155</v>
      </c>
      <c r="L2359" t="str">
        <f t="shared" si="147"/>
        <v>NIT</v>
      </c>
      <c r="M2359" t="str">
        <f t="shared" si="148"/>
        <v>06142610051058</v>
      </c>
      <c r="N2359" t="s">
        <v>156</v>
      </c>
      <c r="O2359">
        <v>0</v>
      </c>
      <c r="P2359">
        <v>0</v>
      </c>
      <c r="Q2359">
        <v>385.29</v>
      </c>
      <c r="R2359">
        <v>50.087700000000005</v>
      </c>
      <c r="S2359">
        <v>0</v>
      </c>
      <c r="T2359">
        <v>0</v>
      </c>
      <c r="U2359">
        <v>435.3777</v>
      </c>
      <c r="V2359" t="s">
        <v>8499</v>
      </c>
      <c r="W2359" t="s">
        <v>1</v>
      </c>
    </row>
    <row r="2360" spans="1:23">
      <c r="A2360" t="s">
        <v>8374</v>
      </c>
      <c r="B2360" t="str">
        <f t="shared" ref="B2360:B2423" si="149">SUBSTITUTE(A2360,"ARZO","arzo")</f>
        <v>Marzo</v>
      </c>
      <c r="C2360" s="20" t="s">
        <v>8442</v>
      </c>
      <c r="D2360" t="s">
        <v>1</v>
      </c>
      <c r="E2360" t="s">
        <v>0</v>
      </c>
      <c r="F2360" t="str">
        <f t="shared" si="146"/>
        <v>CCF</v>
      </c>
      <c r="G2360" t="s">
        <v>8226</v>
      </c>
      <c r="H2360" t="s">
        <v>8227</v>
      </c>
      <c r="I2360" t="s">
        <v>8496</v>
      </c>
      <c r="J2360" t="s">
        <v>8496</v>
      </c>
      <c r="K2360" t="s">
        <v>509</v>
      </c>
      <c r="L2360" t="str">
        <f t="shared" si="147"/>
        <v>NIT</v>
      </c>
      <c r="M2360" t="str">
        <f t="shared" si="148"/>
        <v>09060908931012</v>
      </c>
      <c r="N2360" t="s">
        <v>510</v>
      </c>
      <c r="O2360">
        <v>0</v>
      </c>
      <c r="P2360">
        <v>0</v>
      </c>
      <c r="Q2360">
        <v>52.9</v>
      </c>
      <c r="R2360">
        <v>6.8769999999999998</v>
      </c>
      <c r="S2360">
        <v>0</v>
      </c>
      <c r="T2360">
        <v>0</v>
      </c>
      <c r="U2360">
        <v>59.777000000000001</v>
      </c>
      <c r="V2360" t="s">
        <v>8499</v>
      </c>
      <c r="W2360" t="s">
        <v>1</v>
      </c>
    </row>
    <row r="2361" spans="1:23">
      <c r="A2361" t="s">
        <v>8374</v>
      </c>
      <c r="B2361" t="str">
        <f t="shared" si="149"/>
        <v>Marzo</v>
      </c>
      <c r="C2361" s="20" t="s">
        <v>8487</v>
      </c>
      <c r="D2361" t="s">
        <v>1</v>
      </c>
      <c r="E2361" t="s">
        <v>0</v>
      </c>
      <c r="F2361" t="str">
        <f t="shared" si="146"/>
        <v>CCF</v>
      </c>
      <c r="G2361" t="s">
        <v>8232</v>
      </c>
      <c r="H2361" t="s">
        <v>8233</v>
      </c>
      <c r="I2361">
        <v>311</v>
      </c>
      <c r="J2361">
        <v>311</v>
      </c>
      <c r="K2361" t="s">
        <v>114</v>
      </c>
      <c r="L2361" t="str">
        <f t="shared" si="147"/>
        <v>NIT</v>
      </c>
      <c r="M2361" t="str">
        <f t="shared" si="148"/>
        <v>06142709750018</v>
      </c>
      <c r="N2361" t="s">
        <v>115</v>
      </c>
      <c r="O2361">
        <v>0</v>
      </c>
      <c r="P2361">
        <v>0</v>
      </c>
      <c r="Q2361">
        <v>45.08</v>
      </c>
      <c r="R2361">
        <v>5.8604000000000003</v>
      </c>
      <c r="S2361">
        <v>0</v>
      </c>
      <c r="T2361">
        <v>0</v>
      </c>
      <c r="U2361">
        <v>50.940399999999997</v>
      </c>
      <c r="V2361" t="s">
        <v>8499</v>
      </c>
      <c r="W2361" t="s">
        <v>1</v>
      </c>
    </row>
    <row r="2362" spans="1:23">
      <c r="A2362" t="s">
        <v>8374</v>
      </c>
      <c r="B2362" t="str">
        <f t="shared" si="149"/>
        <v>Marzo</v>
      </c>
      <c r="C2362" s="20" t="s">
        <v>8487</v>
      </c>
      <c r="D2362" t="s">
        <v>1</v>
      </c>
      <c r="E2362" t="s">
        <v>0</v>
      </c>
      <c r="F2362" t="str">
        <f t="shared" si="146"/>
        <v>CCF</v>
      </c>
      <c r="G2362" t="s">
        <v>8232</v>
      </c>
      <c r="H2362" t="s">
        <v>8233</v>
      </c>
      <c r="I2362">
        <v>309</v>
      </c>
      <c r="J2362">
        <v>309</v>
      </c>
      <c r="K2362" t="s">
        <v>114</v>
      </c>
      <c r="L2362" t="str">
        <f t="shared" si="147"/>
        <v>NIT</v>
      </c>
      <c r="M2362" t="str">
        <f t="shared" si="148"/>
        <v>06142709750018</v>
      </c>
      <c r="N2362" t="s">
        <v>115</v>
      </c>
      <c r="O2362">
        <v>0</v>
      </c>
      <c r="P2362">
        <v>0</v>
      </c>
      <c r="Q2362">
        <v>42.21</v>
      </c>
      <c r="R2362">
        <v>5.4873000000000003</v>
      </c>
      <c r="S2362">
        <v>0</v>
      </c>
      <c r="T2362">
        <v>0</v>
      </c>
      <c r="U2362">
        <v>47.697299999999998</v>
      </c>
      <c r="V2362" t="s">
        <v>8499</v>
      </c>
      <c r="W2362" t="s">
        <v>1</v>
      </c>
    </row>
    <row r="2363" spans="1:23">
      <c r="A2363" t="s">
        <v>8374</v>
      </c>
      <c r="B2363" t="str">
        <f t="shared" si="149"/>
        <v>Marzo</v>
      </c>
      <c r="C2363" s="20" t="s">
        <v>8487</v>
      </c>
      <c r="D2363" t="s">
        <v>1</v>
      </c>
      <c r="E2363" t="s">
        <v>0</v>
      </c>
      <c r="F2363" t="str">
        <f t="shared" si="146"/>
        <v>CCF</v>
      </c>
      <c r="G2363" t="s">
        <v>8232</v>
      </c>
      <c r="H2363" t="s">
        <v>8233</v>
      </c>
      <c r="I2363">
        <v>308</v>
      </c>
      <c r="J2363">
        <v>308</v>
      </c>
      <c r="K2363" t="s">
        <v>114</v>
      </c>
      <c r="L2363" t="str">
        <f t="shared" si="147"/>
        <v>NIT</v>
      </c>
      <c r="M2363" t="str">
        <f t="shared" si="148"/>
        <v>06142709750018</v>
      </c>
      <c r="N2363" t="s">
        <v>115</v>
      </c>
      <c r="O2363">
        <v>0</v>
      </c>
      <c r="P2363">
        <v>0</v>
      </c>
      <c r="Q2363">
        <v>10.27</v>
      </c>
      <c r="R2363">
        <v>1.3351</v>
      </c>
      <c r="S2363">
        <v>0</v>
      </c>
      <c r="T2363">
        <v>0</v>
      </c>
      <c r="U2363">
        <v>11.6051</v>
      </c>
      <c r="V2363" t="s">
        <v>8499</v>
      </c>
      <c r="W2363" t="s">
        <v>1</v>
      </c>
    </row>
    <row r="2364" spans="1:23">
      <c r="A2364" t="s">
        <v>8374</v>
      </c>
      <c r="B2364" t="str">
        <f t="shared" si="149"/>
        <v>Marzo</v>
      </c>
      <c r="C2364" s="20" t="s">
        <v>8487</v>
      </c>
      <c r="D2364" t="s">
        <v>1</v>
      </c>
      <c r="E2364" t="s">
        <v>0</v>
      </c>
      <c r="F2364" t="str">
        <f t="shared" si="146"/>
        <v>CCF</v>
      </c>
      <c r="G2364" t="s">
        <v>8232</v>
      </c>
      <c r="H2364" t="s">
        <v>8233</v>
      </c>
      <c r="I2364">
        <v>307</v>
      </c>
      <c r="J2364">
        <v>307</v>
      </c>
      <c r="K2364" t="s">
        <v>114</v>
      </c>
      <c r="L2364" t="str">
        <f t="shared" si="147"/>
        <v>NIT</v>
      </c>
      <c r="M2364" t="str">
        <f t="shared" si="148"/>
        <v>06142709750018</v>
      </c>
      <c r="N2364" t="s">
        <v>115</v>
      </c>
      <c r="O2364">
        <v>0</v>
      </c>
      <c r="P2364">
        <v>0</v>
      </c>
      <c r="Q2364">
        <v>20.13</v>
      </c>
      <c r="R2364">
        <v>2.6168999999999998</v>
      </c>
      <c r="S2364">
        <v>0</v>
      </c>
      <c r="T2364">
        <v>0</v>
      </c>
      <c r="U2364">
        <v>22.7469</v>
      </c>
      <c r="V2364" t="s">
        <v>8499</v>
      </c>
      <c r="W2364" t="s">
        <v>1</v>
      </c>
    </row>
    <row r="2365" spans="1:23">
      <c r="A2365" t="s">
        <v>8374</v>
      </c>
      <c r="B2365" t="str">
        <f t="shared" si="149"/>
        <v>Marzo</v>
      </c>
      <c r="C2365" s="20" t="s">
        <v>8487</v>
      </c>
      <c r="D2365" t="s">
        <v>1</v>
      </c>
      <c r="E2365" t="s">
        <v>0</v>
      </c>
      <c r="F2365" t="str">
        <f t="shared" si="146"/>
        <v>CCF</v>
      </c>
      <c r="G2365" t="s">
        <v>8232</v>
      </c>
      <c r="H2365" t="s">
        <v>8233</v>
      </c>
      <c r="I2365">
        <v>306</v>
      </c>
      <c r="J2365">
        <v>306</v>
      </c>
      <c r="K2365" t="s">
        <v>114</v>
      </c>
      <c r="L2365" t="str">
        <f t="shared" si="147"/>
        <v>NIT</v>
      </c>
      <c r="M2365" t="str">
        <f t="shared" si="148"/>
        <v>06142709750018</v>
      </c>
      <c r="N2365" t="s">
        <v>115</v>
      </c>
      <c r="O2365">
        <v>0</v>
      </c>
      <c r="P2365">
        <v>0</v>
      </c>
      <c r="Q2365">
        <v>46.46</v>
      </c>
      <c r="R2365">
        <v>6.0398000000000005</v>
      </c>
      <c r="S2365">
        <v>0</v>
      </c>
      <c r="T2365">
        <v>0</v>
      </c>
      <c r="U2365">
        <v>52.4998</v>
      </c>
      <c r="V2365" t="s">
        <v>8499</v>
      </c>
      <c r="W2365" t="s">
        <v>1</v>
      </c>
    </row>
    <row r="2366" spans="1:23">
      <c r="A2366" t="s">
        <v>8374</v>
      </c>
      <c r="B2366" t="str">
        <f t="shared" si="149"/>
        <v>Marzo</v>
      </c>
      <c r="C2366" s="20" t="s">
        <v>8487</v>
      </c>
      <c r="D2366" t="s">
        <v>1</v>
      </c>
      <c r="E2366" t="s">
        <v>0</v>
      </c>
      <c r="F2366" t="str">
        <f t="shared" si="146"/>
        <v>CCF</v>
      </c>
      <c r="G2366" t="s">
        <v>8232</v>
      </c>
      <c r="H2366" t="s">
        <v>8233</v>
      </c>
      <c r="I2366">
        <v>305</v>
      </c>
      <c r="J2366">
        <v>305</v>
      </c>
      <c r="K2366" t="s">
        <v>114</v>
      </c>
      <c r="L2366" t="str">
        <f t="shared" si="147"/>
        <v>NIT</v>
      </c>
      <c r="M2366" t="str">
        <f t="shared" si="148"/>
        <v>06142709750018</v>
      </c>
      <c r="N2366" t="s">
        <v>115</v>
      </c>
      <c r="O2366">
        <v>0</v>
      </c>
      <c r="P2366">
        <v>0</v>
      </c>
      <c r="Q2366">
        <v>39.369999999999997</v>
      </c>
      <c r="R2366">
        <v>5.1181000000000001</v>
      </c>
      <c r="S2366">
        <v>0</v>
      </c>
      <c r="T2366">
        <v>0</v>
      </c>
      <c r="U2366">
        <v>44.488099999999996</v>
      </c>
      <c r="V2366" t="s">
        <v>8499</v>
      </c>
      <c r="W2366" t="s">
        <v>1</v>
      </c>
    </row>
    <row r="2367" spans="1:23">
      <c r="A2367" t="s">
        <v>8374</v>
      </c>
      <c r="B2367" t="str">
        <f t="shared" si="149"/>
        <v>Marzo</v>
      </c>
      <c r="C2367" s="20" t="s">
        <v>8487</v>
      </c>
      <c r="D2367" t="s">
        <v>1</v>
      </c>
      <c r="E2367" t="s">
        <v>0</v>
      </c>
      <c r="F2367" t="str">
        <f t="shared" si="146"/>
        <v>CCF</v>
      </c>
      <c r="G2367" t="s">
        <v>8232</v>
      </c>
      <c r="H2367" t="s">
        <v>8233</v>
      </c>
      <c r="I2367">
        <v>303</v>
      </c>
      <c r="J2367">
        <v>303</v>
      </c>
      <c r="K2367" t="s">
        <v>114</v>
      </c>
      <c r="L2367" t="str">
        <f t="shared" si="147"/>
        <v>NIT</v>
      </c>
      <c r="M2367" t="str">
        <f t="shared" si="148"/>
        <v>06142709750018</v>
      </c>
      <c r="N2367" t="s">
        <v>115</v>
      </c>
      <c r="O2367">
        <v>0</v>
      </c>
      <c r="P2367">
        <v>0</v>
      </c>
      <c r="Q2367">
        <v>20.76</v>
      </c>
      <c r="R2367">
        <v>2.6988000000000003</v>
      </c>
      <c r="S2367">
        <v>0</v>
      </c>
      <c r="T2367">
        <v>0</v>
      </c>
      <c r="U2367">
        <v>23.458800000000004</v>
      </c>
      <c r="V2367" t="s">
        <v>8499</v>
      </c>
      <c r="W2367" t="s">
        <v>1</v>
      </c>
    </row>
    <row r="2368" spans="1:23">
      <c r="A2368" t="s">
        <v>8374</v>
      </c>
      <c r="B2368" t="str">
        <f t="shared" si="149"/>
        <v>Marzo</v>
      </c>
      <c r="C2368" s="20" t="s">
        <v>8409</v>
      </c>
      <c r="D2368" t="s">
        <v>1</v>
      </c>
      <c r="E2368" t="s">
        <v>0</v>
      </c>
      <c r="F2368" t="str">
        <f t="shared" si="146"/>
        <v>CCF</v>
      </c>
      <c r="G2368" t="s">
        <v>8232</v>
      </c>
      <c r="H2368" t="s">
        <v>8233</v>
      </c>
      <c r="I2368">
        <v>302</v>
      </c>
      <c r="J2368">
        <v>302</v>
      </c>
      <c r="K2368" t="s">
        <v>114</v>
      </c>
      <c r="L2368" t="str">
        <f t="shared" si="147"/>
        <v>NIT</v>
      </c>
      <c r="M2368" t="str">
        <f t="shared" si="148"/>
        <v>06142709750018</v>
      </c>
      <c r="N2368" t="s">
        <v>115</v>
      </c>
      <c r="O2368">
        <v>0</v>
      </c>
      <c r="P2368">
        <v>0</v>
      </c>
      <c r="Q2368">
        <v>49.76</v>
      </c>
      <c r="R2368">
        <v>6.4687999999999999</v>
      </c>
      <c r="S2368">
        <v>0</v>
      </c>
      <c r="T2368">
        <v>0</v>
      </c>
      <c r="U2368">
        <v>56.2288</v>
      </c>
      <c r="V2368" t="s">
        <v>8499</v>
      </c>
      <c r="W2368" t="s">
        <v>1</v>
      </c>
    </row>
    <row r="2369" spans="1:23">
      <c r="A2369" t="s">
        <v>8374</v>
      </c>
      <c r="B2369" t="str">
        <f t="shared" si="149"/>
        <v>Marzo</v>
      </c>
      <c r="C2369" s="20" t="s">
        <v>8409</v>
      </c>
      <c r="D2369" t="s">
        <v>1</v>
      </c>
      <c r="E2369" t="s">
        <v>0</v>
      </c>
      <c r="F2369" t="str">
        <f t="shared" si="146"/>
        <v>CCF</v>
      </c>
      <c r="G2369" t="s">
        <v>8232</v>
      </c>
      <c r="H2369" t="s">
        <v>8233</v>
      </c>
      <c r="I2369">
        <v>300</v>
      </c>
      <c r="J2369">
        <v>300</v>
      </c>
      <c r="K2369" t="s">
        <v>114</v>
      </c>
      <c r="L2369" t="str">
        <f t="shared" si="147"/>
        <v>NIT</v>
      </c>
      <c r="M2369" t="str">
        <f t="shared" si="148"/>
        <v>06142709750018</v>
      </c>
      <c r="N2369" t="s">
        <v>115</v>
      </c>
      <c r="O2369">
        <v>0</v>
      </c>
      <c r="P2369">
        <v>0</v>
      </c>
      <c r="Q2369">
        <v>39.5</v>
      </c>
      <c r="R2369">
        <v>5.1349999999999998</v>
      </c>
      <c r="S2369">
        <v>0</v>
      </c>
      <c r="T2369">
        <v>0</v>
      </c>
      <c r="U2369">
        <v>44.634999999999998</v>
      </c>
      <c r="V2369" t="s">
        <v>8499</v>
      </c>
      <c r="W2369" t="s">
        <v>1</v>
      </c>
    </row>
    <row r="2370" spans="1:23">
      <c r="A2370" t="s">
        <v>8374</v>
      </c>
      <c r="B2370" t="str">
        <f t="shared" si="149"/>
        <v>Marzo</v>
      </c>
      <c r="C2370" s="20" t="s">
        <v>8409</v>
      </c>
      <c r="D2370" t="s">
        <v>1</v>
      </c>
      <c r="E2370" t="s">
        <v>0</v>
      </c>
      <c r="F2370" t="str">
        <f t="shared" si="146"/>
        <v>CCF</v>
      </c>
      <c r="G2370" t="s">
        <v>8232</v>
      </c>
      <c r="H2370" t="s">
        <v>8233</v>
      </c>
      <c r="I2370">
        <v>299</v>
      </c>
      <c r="J2370">
        <v>299</v>
      </c>
      <c r="K2370" t="s">
        <v>95</v>
      </c>
      <c r="L2370" t="str">
        <f t="shared" si="147"/>
        <v>NIT</v>
      </c>
      <c r="M2370" t="str">
        <f t="shared" si="148"/>
        <v>06142212650014</v>
      </c>
      <c r="N2370" t="s">
        <v>96</v>
      </c>
      <c r="O2370">
        <v>0</v>
      </c>
      <c r="P2370">
        <v>0</v>
      </c>
      <c r="Q2370">
        <v>10.16</v>
      </c>
      <c r="R2370">
        <v>1.3208</v>
      </c>
      <c r="S2370">
        <v>0</v>
      </c>
      <c r="T2370">
        <v>0</v>
      </c>
      <c r="U2370">
        <v>11.4808</v>
      </c>
      <c r="V2370" t="s">
        <v>8499</v>
      </c>
      <c r="W2370" t="s">
        <v>1</v>
      </c>
    </row>
    <row r="2371" spans="1:23">
      <c r="A2371" t="s">
        <v>8374</v>
      </c>
      <c r="B2371" t="str">
        <f t="shared" si="149"/>
        <v>Marzo</v>
      </c>
      <c r="C2371" s="20" t="s">
        <v>8409</v>
      </c>
      <c r="D2371" t="s">
        <v>1</v>
      </c>
      <c r="E2371" t="s">
        <v>0</v>
      </c>
      <c r="F2371" t="str">
        <f t="shared" ref="F2371:F2434" si="150">IF(E2371="05","Nota de crédito","CCF")</f>
        <v>CCF</v>
      </c>
      <c r="G2371" t="s">
        <v>8232</v>
      </c>
      <c r="H2371" t="s">
        <v>8233</v>
      </c>
      <c r="I2371">
        <v>298</v>
      </c>
      <c r="J2371">
        <v>298</v>
      </c>
      <c r="K2371" t="s">
        <v>1360</v>
      </c>
      <c r="L2371" t="str">
        <f t="shared" ref="L2371:L2434" si="151">IF(K2371=0,"DUI","NIT")</f>
        <v>NIT</v>
      </c>
      <c r="M2371" t="str">
        <f t="shared" ref="M2371:M2434" si="152">IF(K2371=0,V2371,K2371)</f>
        <v>06140107640160</v>
      </c>
      <c r="N2371" t="s">
        <v>1361</v>
      </c>
      <c r="O2371">
        <v>0</v>
      </c>
      <c r="P2371">
        <v>0</v>
      </c>
      <c r="Q2371">
        <v>85.51</v>
      </c>
      <c r="R2371">
        <v>11.116300000000001</v>
      </c>
      <c r="S2371">
        <v>0</v>
      </c>
      <c r="T2371">
        <v>0</v>
      </c>
      <c r="U2371">
        <v>96.626300000000001</v>
      </c>
      <c r="V2371" t="s">
        <v>8499</v>
      </c>
      <c r="W2371" t="s">
        <v>1</v>
      </c>
    </row>
    <row r="2372" spans="1:23">
      <c r="A2372" t="s">
        <v>8374</v>
      </c>
      <c r="B2372" t="str">
        <f t="shared" si="149"/>
        <v>Marzo</v>
      </c>
      <c r="C2372" s="20" t="s">
        <v>8409</v>
      </c>
      <c r="D2372" t="s">
        <v>1</v>
      </c>
      <c r="E2372" t="s">
        <v>0</v>
      </c>
      <c r="F2372" t="str">
        <f t="shared" si="150"/>
        <v>CCF</v>
      </c>
      <c r="G2372" t="s">
        <v>8232</v>
      </c>
      <c r="H2372" t="s">
        <v>8233</v>
      </c>
      <c r="I2372">
        <v>297</v>
      </c>
      <c r="J2372">
        <v>297</v>
      </c>
      <c r="K2372" t="s">
        <v>114</v>
      </c>
      <c r="L2372" t="str">
        <f t="shared" si="151"/>
        <v>NIT</v>
      </c>
      <c r="M2372" t="str">
        <f t="shared" si="152"/>
        <v>06142709750018</v>
      </c>
      <c r="N2372" t="s">
        <v>115</v>
      </c>
      <c r="O2372">
        <v>0</v>
      </c>
      <c r="P2372">
        <v>0</v>
      </c>
      <c r="Q2372">
        <v>28.52</v>
      </c>
      <c r="R2372">
        <v>3.7076000000000002</v>
      </c>
      <c r="S2372">
        <v>0</v>
      </c>
      <c r="T2372">
        <v>0</v>
      </c>
      <c r="U2372">
        <v>32.227600000000002</v>
      </c>
      <c r="V2372" t="s">
        <v>8499</v>
      </c>
      <c r="W2372" t="s">
        <v>1</v>
      </c>
    </row>
    <row r="2373" spans="1:23">
      <c r="A2373" t="s">
        <v>8374</v>
      </c>
      <c r="B2373" t="str">
        <f t="shared" si="149"/>
        <v>Marzo</v>
      </c>
      <c r="C2373" s="20" t="s">
        <v>8409</v>
      </c>
      <c r="D2373" t="s">
        <v>1</v>
      </c>
      <c r="E2373" t="s">
        <v>0</v>
      </c>
      <c r="F2373" t="str">
        <f t="shared" si="150"/>
        <v>CCF</v>
      </c>
      <c r="G2373" t="s">
        <v>8232</v>
      </c>
      <c r="H2373" t="s">
        <v>8233</v>
      </c>
      <c r="I2373">
        <v>296</v>
      </c>
      <c r="J2373">
        <v>296</v>
      </c>
      <c r="K2373" t="s">
        <v>114</v>
      </c>
      <c r="L2373" t="str">
        <f t="shared" si="151"/>
        <v>NIT</v>
      </c>
      <c r="M2373" t="str">
        <f t="shared" si="152"/>
        <v>06142709750018</v>
      </c>
      <c r="N2373" t="s">
        <v>115</v>
      </c>
      <c r="O2373">
        <v>0</v>
      </c>
      <c r="P2373">
        <v>0</v>
      </c>
      <c r="Q2373">
        <v>17.13</v>
      </c>
      <c r="R2373">
        <v>2.2269000000000001</v>
      </c>
      <c r="S2373">
        <v>0</v>
      </c>
      <c r="T2373">
        <v>0</v>
      </c>
      <c r="U2373">
        <v>19.3569</v>
      </c>
      <c r="V2373" t="s">
        <v>8499</v>
      </c>
      <c r="W2373" t="s">
        <v>1</v>
      </c>
    </row>
    <row r="2374" spans="1:23">
      <c r="A2374" t="s">
        <v>8374</v>
      </c>
      <c r="B2374" t="str">
        <f t="shared" si="149"/>
        <v>Marzo</v>
      </c>
      <c r="C2374" s="20" t="s">
        <v>8409</v>
      </c>
      <c r="D2374" t="s">
        <v>1</v>
      </c>
      <c r="E2374" t="s">
        <v>0</v>
      </c>
      <c r="F2374" t="str">
        <f t="shared" si="150"/>
        <v>CCF</v>
      </c>
      <c r="G2374" t="s">
        <v>8232</v>
      </c>
      <c r="H2374" t="s">
        <v>8233</v>
      </c>
      <c r="I2374">
        <v>294</v>
      </c>
      <c r="J2374">
        <v>294</v>
      </c>
      <c r="K2374" t="s">
        <v>114</v>
      </c>
      <c r="L2374" t="str">
        <f t="shared" si="151"/>
        <v>NIT</v>
      </c>
      <c r="M2374" t="str">
        <f t="shared" si="152"/>
        <v>06142709750018</v>
      </c>
      <c r="N2374" t="s">
        <v>115</v>
      </c>
      <c r="O2374">
        <v>0</v>
      </c>
      <c r="P2374">
        <v>0</v>
      </c>
      <c r="Q2374">
        <v>92.26</v>
      </c>
      <c r="R2374">
        <v>11.9938</v>
      </c>
      <c r="S2374">
        <v>0</v>
      </c>
      <c r="T2374">
        <v>0</v>
      </c>
      <c r="U2374">
        <v>104.25380000000001</v>
      </c>
      <c r="V2374" t="s">
        <v>8499</v>
      </c>
      <c r="W2374" t="s">
        <v>1</v>
      </c>
    </row>
    <row r="2375" spans="1:23">
      <c r="A2375" t="s">
        <v>8374</v>
      </c>
      <c r="B2375" t="str">
        <f t="shared" si="149"/>
        <v>Marzo</v>
      </c>
      <c r="C2375" s="20" t="s">
        <v>8409</v>
      </c>
      <c r="D2375" t="s">
        <v>1</v>
      </c>
      <c r="E2375" t="s">
        <v>0</v>
      </c>
      <c r="F2375" t="str">
        <f t="shared" si="150"/>
        <v>CCF</v>
      </c>
      <c r="G2375" t="s">
        <v>8232</v>
      </c>
      <c r="H2375" t="s">
        <v>8233</v>
      </c>
      <c r="I2375">
        <v>293</v>
      </c>
      <c r="J2375">
        <v>293</v>
      </c>
      <c r="K2375" t="s">
        <v>114</v>
      </c>
      <c r="L2375" t="str">
        <f t="shared" si="151"/>
        <v>NIT</v>
      </c>
      <c r="M2375" t="str">
        <f t="shared" si="152"/>
        <v>06142709750018</v>
      </c>
      <c r="N2375" t="s">
        <v>115</v>
      </c>
      <c r="O2375">
        <v>0</v>
      </c>
      <c r="P2375">
        <v>0</v>
      </c>
      <c r="Q2375">
        <v>13.27</v>
      </c>
      <c r="R2375">
        <v>1.7251000000000001</v>
      </c>
      <c r="S2375">
        <v>0</v>
      </c>
      <c r="T2375">
        <v>0</v>
      </c>
      <c r="U2375">
        <v>14.995099999999999</v>
      </c>
      <c r="W2375" t="s">
        <v>1</v>
      </c>
    </row>
    <row r="2376" spans="1:23">
      <c r="A2376" t="s">
        <v>8374</v>
      </c>
      <c r="B2376" t="str">
        <f t="shared" si="149"/>
        <v>Marzo</v>
      </c>
      <c r="C2376" s="20" t="s">
        <v>8409</v>
      </c>
      <c r="D2376" t="s">
        <v>1</v>
      </c>
      <c r="E2376" t="s">
        <v>0</v>
      </c>
      <c r="F2376" t="str">
        <f t="shared" si="150"/>
        <v>CCF</v>
      </c>
      <c r="G2376" t="s">
        <v>8232</v>
      </c>
      <c r="H2376" t="s">
        <v>8233</v>
      </c>
      <c r="I2376">
        <v>292</v>
      </c>
      <c r="J2376">
        <v>292</v>
      </c>
      <c r="K2376" t="s">
        <v>114</v>
      </c>
      <c r="L2376" t="str">
        <f t="shared" si="151"/>
        <v>NIT</v>
      </c>
      <c r="M2376" t="str">
        <f t="shared" si="152"/>
        <v>06142709750018</v>
      </c>
      <c r="N2376" t="s">
        <v>115</v>
      </c>
      <c r="O2376">
        <v>0</v>
      </c>
      <c r="P2376">
        <v>0</v>
      </c>
      <c r="Q2376">
        <v>13.27</v>
      </c>
      <c r="R2376">
        <v>1.7251000000000001</v>
      </c>
      <c r="S2376">
        <v>0</v>
      </c>
      <c r="T2376">
        <v>0</v>
      </c>
      <c r="U2376">
        <v>14.995099999999999</v>
      </c>
      <c r="V2376" t="s">
        <v>8499</v>
      </c>
      <c r="W2376" t="s">
        <v>1</v>
      </c>
    </row>
    <row r="2377" spans="1:23">
      <c r="A2377" t="s">
        <v>8374</v>
      </c>
      <c r="B2377" t="str">
        <f t="shared" si="149"/>
        <v>Marzo</v>
      </c>
      <c r="C2377" s="20" t="s">
        <v>8409</v>
      </c>
      <c r="D2377" t="s">
        <v>1</v>
      </c>
      <c r="E2377" t="s">
        <v>0</v>
      </c>
      <c r="F2377" t="str">
        <f t="shared" si="150"/>
        <v>CCF</v>
      </c>
      <c r="G2377" t="s">
        <v>8232</v>
      </c>
      <c r="H2377" t="s">
        <v>8233</v>
      </c>
      <c r="I2377">
        <v>291</v>
      </c>
      <c r="J2377">
        <v>291</v>
      </c>
      <c r="K2377" t="s">
        <v>114</v>
      </c>
      <c r="L2377" t="str">
        <f t="shared" si="151"/>
        <v>NIT</v>
      </c>
      <c r="M2377" t="str">
        <f t="shared" si="152"/>
        <v>06142709750018</v>
      </c>
      <c r="N2377" t="s">
        <v>115</v>
      </c>
      <c r="O2377">
        <v>0</v>
      </c>
      <c r="P2377">
        <v>0</v>
      </c>
      <c r="Q2377">
        <v>13.27</v>
      </c>
      <c r="R2377">
        <v>1.7251000000000001</v>
      </c>
      <c r="S2377">
        <v>0</v>
      </c>
      <c r="T2377">
        <v>0</v>
      </c>
      <c r="U2377">
        <v>14.995099999999999</v>
      </c>
      <c r="V2377" t="s">
        <v>8499</v>
      </c>
      <c r="W2377" t="s">
        <v>1</v>
      </c>
    </row>
    <row r="2378" spans="1:23">
      <c r="A2378" t="s">
        <v>8374</v>
      </c>
      <c r="B2378" t="str">
        <f t="shared" si="149"/>
        <v>Marzo</v>
      </c>
      <c r="C2378" s="20" t="s">
        <v>8426</v>
      </c>
      <c r="D2378" t="s">
        <v>1</v>
      </c>
      <c r="E2378" t="s">
        <v>0</v>
      </c>
      <c r="F2378" t="str">
        <f t="shared" si="150"/>
        <v>CCF</v>
      </c>
      <c r="G2378" t="s">
        <v>8232</v>
      </c>
      <c r="H2378" t="s">
        <v>8233</v>
      </c>
      <c r="I2378">
        <v>287</v>
      </c>
      <c r="J2378">
        <v>287</v>
      </c>
      <c r="K2378" t="s">
        <v>114</v>
      </c>
      <c r="L2378" t="str">
        <f t="shared" si="151"/>
        <v>NIT</v>
      </c>
      <c r="M2378" t="str">
        <f t="shared" si="152"/>
        <v>06142709750018</v>
      </c>
      <c r="N2378" t="s">
        <v>115</v>
      </c>
      <c r="O2378">
        <v>0</v>
      </c>
      <c r="P2378">
        <v>0</v>
      </c>
      <c r="Q2378">
        <v>84.99</v>
      </c>
      <c r="R2378">
        <v>11.0487</v>
      </c>
      <c r="S2378">
        <v>0</v>
      </c>
      <c r="T2378">
        <v>0</v>
      </c>
      <c r="U2378">
        <v>96.038699999999992</v>
      </c>
      <c r="V2378" t="s">
        <v>8499</v>
      </c>
      <c r="W2378" t="s">
        <v>1</v>
      </c>
    </row>
    <row r="2379" spans="1:23">
      <c r="A2379" t="s">
        <v>8374</v>
      </c>
      <c r="B2379" t="str">
        <f t="shared" si="149"/>
        <v>Marzo</v>
      </c>
      <c r="C2379" s="20" t="s">
        <v>8426</v>
      </c>
      <c r="D2379" t="s">
        <v>1</v>
      </c>
      <c r="E2379" t="s">
        <v>0</v>
      </c>
      <c r="F2379" t="str">
        <f t="shared" si="150"/>
        <v>CCF</v>
      </c>
      <c r="G2379" t="s">
        <v>8232</v>
      </c>
      <c r="H2379" t="s">
        <v>8233</v>
      </c>
      <c r="I2379">
        <v>286</v>
      </c>
      <c r="J2379">
        <v>286</v>
      </c>
      <c r="K2379" t="s">
        <v>114</v>
      </c>
      <c r="L2379" t="str">
        <f t="shared" si="151"/>
        <v>NIT</v>
      </c>
      <c r="M2379" t="str">
        <f t="shared" si="152"/>
        <v>06142709750018</v>
      </c>
      <c r="N2379" t="s">
        <v>115</v>
      </c>
      <c r="O2379">
        <v>0</v>
      </c>
      <c r="P2379">
        <v>0</v>
      </c>
      <c r="Q2379">
        <v>80.12</v>
      </c>
      <c r="R2379">
        <v>10.415600000000001</v>
      </c>
      <c r="S2379">
        <v>0</v>
      </c>
      <c r="T2379">
        <v>0</v>
      </c>
      <c r="U2379">
        <v>90.535600000000002</v>
      </c>
      <c r="V2379" t="s">
        <v>8499</v>
      </c>
      <c r="W2379" t="s">
        <v>1</v>
      </c>
    </row>
    <row r="2380" spans="1:23">
      <c r="A2380" t="s">
        <v>8374</v>
      </c>
      <c r="B2380" t="str">
        <f t="shared" si="149"/>
        <v>Marzo</v>
      </c>
      <c r="C2380" s="20" t="s">
        <v>8426</v>
      </c>
      <c r="D2380" t="s">
        <v>1</v>
      </c>
      <c r="E2380" t="s">
        <v>0</v>
      </c>
      <c r="F2380" t="str">
        <f t="shared" si="150"/>
        <v>CCF</v>
      </c>
      <c r="G2380" t="s">
        <v>8232</v>
      </c>
      <c r="H2380" t="s">
        <v>8233</v>
      </c>
      <c r="I2380">
        <v>283</v>
      </c>
      <c r="J2380">
        <v>283</v>
      </c>
      <c r="K2380" t="s">
        <v>114</v>
      </c>
      <c r="L2380" t="str">
        <f t="shared" si="151"/>
        <v>NIT</v>
      </c>
      <c r="M2380" t="str">
        <f t="shared" si="152"/>
        <v>06142709750018</v>
      </c>
      <c r="N2380" t="s">
        <v>115</v>
      </c>
      <c r="O2380">
        <v>0</v>
      </c>
      <c r="P2380">
        <v>0</v>
      </c>
      <c r="Q2380">
        <v>20.04</v>
      </c>
      <c r="R2380">
        <v>2.6052</v>
      </c>
      <c r="S2380">
        <v>0</v>
      </c>
      <c r="T2380">
        <v>0</v>
      </c>
      <c r="U2380">
        <v>22.645199999999999</v>
      </c>
      <c r="V2380" t="s">
        <v>8499</v>
      </c>
      <c r="W2380" t="s">
        <v>1</v>
      </c>
    </row>
    <row r="2381" spans="1:23">
      <c r="A2381" t="s">
        <v>8374</v>
      </c>
      <c r="B2381" t="str">
        <f t="shared" si="149"/>
        <v>Marzo</v>
      </c>
      <c r="C2381" s="20" t="s">
        <v>8426</v>
      </c>
      <c r="D2381" t="s">
        <v>1</v>
      </c>
      <c r="E2381" t="s">
        <v>0</v>
      </c>
      <c r="F2381" t="str">
        <f t="shared" si="150"/>
        <v>CCF</v>
      </c>
      <c r="G2381" t="s">
        <v>8232</v>
      </c>
      <c r="H2381" t="s">
        <v>8233</v>
      </c>
      <c r="I2381">
        <v>282</v>
      </c>
      <c r="J2381">
        <v>282</v>
      </c>
      <c r="K2381" t="s">
        <v>114</v>
      </c>
      <c r="L2381" t="str">
        <f t="shared" si="151"/>
        <v>NIT</v>
      </c>
      <c r="M2381" t="str">
        <f t="shared" si="152"/>
        <v>06142709750018</v>
      </c>
      <c r="N2381" t="s">
        <v>115</v>
      </c>
      <c r="O2381">
        <v>0</v>
      </c>
      <c r="P2381">
        <v>0</v>
      </c>
      <c r="Q2381">
        <v>25.45</v>
      </c>
      <c r="R2381">
        <v>3.3085</v>
      </c>
      <c r="S2381">
        <v>0</v>
      </c>
      <c r="T2381">
        <v>0</v>
      </c>
      <c r="U2381">
        <v>28.758499999999998</v>
      </c>
      <c r="V2381" t="s">
        <v>8499</v>
      </c>
      <c r="W2381" t="s">
        <v>1</v>
      </c>
    </row>
    <row r="2382" spans="1:23">
      <c r="A2382" t="s">
        <v>8374</v>
      </c>
      <c r="B2382" t="str">
        <f t="shared" si="149"/>
        <v>Marzo</v>
      </c>
      <c r="C2382" s="20" t="s">
        <v>8426</v>
      </c>
      <c r="D2382" t="s">
        <v>1</v>
      </c>
      <c r="E2382" t="s">
        <v>0</v>
      </c>
      <c r="F2382" t="str">
        <f t="shared" si="150"/>
        <v>CCF</v>
      </c>
      <c r="G2382" t="s">
        <v>8232</v>
      </c>
      <c r="H2382" t="s">
        <v>8233</v>
      </c>
      <c r="I2382">
        <v>280</v>
      </c>
      <c r="J2382">
        <v>280</v>
      </c>
      <c r="K2382" t="s">
        <v>114</v>
      </c>
      <c r="L2382" t="str">
        <f t="shared" si="151"/>
        <v>NIT</v>
      </c>
      <c r="M2382" t="str">
        <f t="shared" si="152"/>
        <v>06142709750018</v>
      </c>
      <c r="N2382" t="s">
        <v>115</v>
      </c>
      <c r="O2382">
        <v>0</v>
      </c>
      <c r="P2382">
        <v>0</v>
      </c>
      <c r="Q2382">
        <v>47.15</v>
      </c>
      <c r="R2382">
        <v>6.1295000000000002</v>
      </c>
      <c r="S2382">
        <v>0</v>
      </c>
      <c r="T2382">
        <v>0</v>
      </c>
      <c r="U2382">
        <v>53.279499999999999</v>
      </c>
      <c r="V2382" t="s">
        <v>8499</v>
      </c>
      <c r="W2382" t="s">
        <v>1</v>
      </c>
    </row>
    <row r="2383" spans="1:23">
      <c r="A2383" t="s">
        <v>8374</v>
      </c>
      <c r="B2383" t="str">
        <f t="shared" si="149"/>
        <v>Marzo</v>
      </c>
      <c r="C2383" s="20" t="s">
        <v>8426</v>
      </c>
      <c r="D2383" t="s">
        <v>1</v>
      </c>
      <c r="E2383" t="s">
        <v>0</v>
      </c>
      <c r="F2383" t="str">
        <f t="shared" si="150"/>
        <v>CCF</v>
      </c>
      <c r="G2383" t="s">
        <v>8232</v>
      </c>
      <c r="H2383" t="s">
        <v>8233</v>
      </c>
      <c r="I2383">
        <v>279</v>
      </c>
      <c r="J2383">
        <v>279</v>
      </c>
      <c r="K2383" t="s">
        <v>114</v>
      </c>
      <c r="L2383" t="str">
        <f t="shared" si="151"/>
        <v>NIT</v>
      </c>
      <c r="M2383" t="str">
        <f t="shared" si="152"/>
        <v>06142709750018</v>
      </c>
      <c r="N2383" t="s">
        <v>115</v>
      </c>
      <c r="O2383">
        <v>0</v>
      </c>
      <c r="P2383">
        <v>0</v>
      </c>
      <c r="Q2383">
        <v>64.09</v>
      </c>
      <c r="R2383">
        <v>8.3317000000000014</v>
      </c>
      <c r="S2383">
        <v>0</v>
      </c>
      <c r="T2383">
        <v>0</v>
      </c>
      <c r="U2383">
        <v>72.421700000000001</v>
      </c>
      <c r="V2383" t="s">
        <v>8499</v>
      </c>
      <c r="W2383" t="s">
        <v>1</v>
      </c>
    </row>
    <row r="2384" spans="1:23">
      <c r="A2384" t="s">
        <v>8374</v>
      </c>
      <c r="B2384" t="str">
        <f t="shared" si="149"/>
        <v>Marzo</v>
      </c>
      <c r="C2384" s="20" t="s">
        <v>8426</v>
      </c>
      <c r="D2384" t="s">
        <v>1</v>
      </c>
      <c r="E2384" t="s">
        <v>0</v>
      </c>
      <c r="F2384" t="str">
        <f t="shared" si="150"/>
        <v>CCF</v>
      </c>
      <c r="G2384" t="s">
        <v>8232</v>
      </c>
      <c r="H2384" t="s">
        <v>8233</v>
      </c>
      <c r="I2384">
        <v>278</v>
      </c>
      <c r="J2384">
        <v>278</v>
      </c>
      <c r="K2384" t="s">
        <v>114</v>
      </c>
      <c r="L2384" t="str">
        <f t="shared" si="151"/>
        <v>NIT</v>
      </c>
      <c r="M2384" t="str">
        <f t="shared" si="152"/>
        <v>06142709750018</v>
      </c>
      <c r="N2384" t="s">
        <v>115</v>
      </c>
      <c r="O2384">
        <v>0</v>
      </c>
      <c r="P2384">
        <v>0</v>
      </c>
      <c r="Q2384">
        <v>2.04</v>
      </c>
      <c r="R2384">
        <v>0.26519999999999999</v>
      </c>
      <c r="S2384">
        <v>0</v>
      </c>
      <c r="T2384">
        <v>0</v>
      </c>
      <c r="U2384">
        <v>2.3052000000000001</v>
      </c>
      <c r="V2384" t="s">
        <v>8499</v>
      </c>
      <c r="W2384" t="s">
        <v>1</v>
      </c>
    </row>
    <row r="2385" spans="1:23">
      <c r="A2385" t="s">
        <v>8374</v>
      </c>
      <c r="B2385" t="str">
        <f t="shared" si="149"/>
        <v>Marzo</v>
      </c>
      <c r="C2385" s="20" t="s">
        <v>8426</v>
      </c>
      <c r="D2385" t="s">
        <v>1</v>
      </c>
      <c r="E2385" t="s">
        <v>0</v>
      </c>
      <c r="F2385" t="str">
        <f t="shared" si="150"/>
        <v>CCF</v>
      </c>
      <c r="G2385" t="s">
        <v>8232</v>
      </c>
      <c r="H2385" t="s">
        <v>8233</v>
      </c>
      <c r="I2385">
        <v>277</v>
      </c>
      <c r="J2385">
        <v>277</v>
      </c>
      <c r="K2385" t="s">
        <v>114</v>
      </c>
      <c r="L2385" t="str">
        <f t="shared" si="151"/>
        <v>NIT</v>
      </c>
      <c r="M2385" t="str">
        <f t="shared" si="152"/>
        <v>06142709750018</v>
      </c>
      <c r="N2385" t="s">
        <v>115</v>
      </c>
      <c r="O2385">
        <v>0</v>
      </c>
      <c r="P2385">
        <v>0</v>
      </c>
      <c r="Q2385">
        <v>66.900000000000006</v>
      </c>
      <c r="R2385">
        <v>8.697000000000001</v>
      </c>
      <c r="S2385">
        <v>0</v>
      </c>
      <c r="T2385">
        <v>0</v>
      </c>
      <c r="U2385">
        <v>75.597000000000008</v>
      </c>
      <c r="V2385" t="s">
        <v>8499</v>
      </c>
      <c r="W2385" t="s">
        <v>1</v>
      </c>
    </row>
    <row r="2386" spans="1:23">
      <c r="A2386" t="s">
        <v>8374</v>
      </c>
      <c r="B2386" t="str">
        <f t="shared" si="149"/>
        <v>Marzo</v>
      </c>
      <c r="C2386" s="20" t="s">
        <v>8426</v>
      </c>
      <c r="D2386" t="s">
        <v>1</v>
      </c>
      <c r="E2386" t="s">
        <v>0</v>
      </c>
      <c r="F2386" t="str">
        <f t="shared" si="150"/>
        <v>CCF</v>
      </c>
      <c r="G2386" t="s">
        <v>8232</v>
      </c>
      <c r="H2386" t="s">
        <v>8233</v>
      </c>
      <c r="I2386">
        <v>275</v>
      </c>
      <c r="J2386">
        <v>275</v>
      </c>
      <c r="K2386" t="s">
        <v>114</v>
      </c>
      <c r="L2386" t="str">
        <f t="shared" si="151"/>
        <v>NIT</v>
      </c>
      <c r="M2386" t="str">
        <f t="shared" si="152"/>
        <v>06142709750018</v>
      </c>
      <c r="N2386" t="s">
        <v>115</v>
      </c>
      <c r="O2386">
        <v>0</v>
      </c>
      <c r="P2386">
        <v>0</v>
      </c>
      <c r="Q2386">
        <v>36.53</v>
      </c>
      <c r="R2386">
        <v>4.7488999999999999</v>
      </c>
      <c r="S2386">
        <v>0</v>
      </c>
      <c r="T2386">
        <v>0</v>
      </c>
      <c r="U2386">
        <v>41.2789</v>
      </c>
      <c r="V2386" t="s">
        <v>8499</v>
      </c>
      <c r="W2386" t="s">
        <v>1</v>
      </c>
    </row>
    <row r="2387" spans="1:23">
      <c r="A2387" t="s">
        <v>8374</v>
      </c>
      <c r="B2387" t="str">
        <f t="shared" si="149"/>
        <v>Marzo</v>
      </c>
      <c r="C2387" s="20" t="s">
        <v>8426</v>
      </c>
      <c r="D2387" t="s">
        <v>1</v>
      </c>
      <c r="E2387" t="s">
        <v>0</v>
      </c>
      <c r="F2387" t="str">
        <f t="shared" si="150"/>
        <v>CCF</v>
      </c>
      <c r="G2387" t="s">
        <v>8232</v>
      </c>
      <c r="H2387" t="s">
        <v>8233</v>
      </c>
      <c r="I2387">
        <v>274</v>
      </c>
      <c r="J2387">
        <v>274</v>
      </c>
      <c r="K2387" t="s">
        <v>114</v>
      </c>
      <c r="L2387" t="str">
        <f t="shared" si="151"/>
        <v>NIT</v>
      </c>
      <c r="M2387" t="str">
        <f t="shared" si="152"/>
        <v>06142709750018</v>
      </c>
      <c r="N2387" t="s">
        <v>115</v>
      </c>
      <c r="O2387">
        <v>0</v>
      </c>
      <c r="P2387">
        <v>0</v>
      </c>
      <c r="Q2387">
        <v>26.35</v>
      </c>
      <c r="R2387">
        <v>3.4255000000000004</v>
      </c>
      <c r="S2387">
        <v>0</v>
      </c>
      <c r="T2387">
        <v>0</v>
      </c>
      <c r="U2387">
        <v>29.775500000000001</v>
      </c>
      <c r="V2387" t="s">
        <v>8499</v>
      </c>
      <c r="W2387" t="s">
        <v>1</v>
      </c>
    </row>
    <row r="2388" spans="1:23">
      <c r="A2388" t="s">
        <v>8374</v>
      </c>
      <c r="B2388" t="str">
        <f t="shared" si="149"/>
        <v>Marzo</v>
      </c>
      <c r="C2388" s="20" t="s">
        <v>8426</v>
      </c>
      <c r="D2388" t="s">
        <v>1</v>
      </c>
      <c r="E2388" t="s">
        <v>0</v>
      </c>
      <c r="F2388" t="str">
        <f t="shared" si="150"/>
        <v>CCF</v>
      </c>
      <c r="G2388" t="s">
        <v>8232</v>
      </c>
      <c r="H2388" t="s">
        <v>8233</v>
      </c>
      <c r="I2388">
        <v>273</v>
      </c>
      <c r="J2388">
        <v>273</v>
      </c>
      <c r="K2388" t="s">
        <v>114</v>
      </c>
      <c r="L2388" t="str">
        <f t="shared" si="151"/>
        <v>NIT</v>
      </c>
      <c r="M2388" t="str">
        <f t="shared" si="152"/>
        <v>06142709750018</v>
      </c>
      <c r="N2388" t="s">
        <v>115</v>
      </c>
      <c r="O2388">
        <v>0</v>
      </c>
      <c r="P2388">
        <v>0</v>
      </c>
      <c r="Q2388">
        <v>26.35</v>
      </c>
      <c r="R2388">
        <v>3.4255000000000004</v>
      </c>
      <c r="S2388">
        <v>0</v>
      </c>
      <c r="T2388">
        <v>0</v>
      </c>
      <c r="U2388">
        <v>29.775500000000001</v>
      </c>
      <c r="V2388" t="s">
        <v>8499</v>
      </c>
      <c r="W2388" t="s">
        <v>1</v>
      </c>
    </row>
    <row r="2389" spans="1:23">
      <c r="A2389" t="s">
        <v>8374</v>
      </c>
      <c r="B2389" t="str">
        <f t="shared" si="149"/>
        <v>Marzo</v>
      </c>
      <c r="C2389" s="20" t="s">
        <v>8426</v>
      </c>
      <c r="D2389" t="s">
        <v>1</v>
      </c>
      <c r="E2389" t="s">
        <v>0</v>
      </c>
      <c r="F2389" t="str">
        <f t="shared" si="150"/>
        <v>CCF</v>
      </c>
      <c r="G2389" t="s">
        <v>8232</v>
      </c>
      <c r="H2389" t="s">
        <v>8233</v>
      </c>
      <c r="I2389">
        <v>272</v>
      </c>
      <c r="J2389">
        <v>272</v>
      </c>
      <c r="K2389" t="s">
        <v>114</v>
      </c>
      <c r="L2389" t="str">
        <f t="shared" si="151"/>
        <v>NIT</v>
      </c>
      <c r="M2389" t="str">
        <f t="shared" si="152"/>
        <v>06142709750018</v>
      </c>
      <c r="N2389" t="s">
        <v>115</v>
      </c>
      <c r="O2389">
        <v>0</v>
      </c>
      <c r="P2389">
        <v>0</v>
      </c>
      <c r="Q2389">
        <v>36.53</v>
      </c>
      <c r="R2389">
        <v>4.7488999999999999</v>
      </c>
      <c r="S2389">
        <v>0</v>
      </c>
      <c r="T2389">
        <v>0</v>
      </c>
      <c r="U2389">
        <v>41.2789</v>
      </c>
      <c r="V2389" t="s">
        <v>8499</v>
      </c>
      <c r="W2389" t="s">
        <v>1</v>
      </c>
    </row>
    <row r="2390" spans="1:23">
      <c r="A2390" t="s">
        <v>8374</v>
      </c>
      <c r="B2390" t="str">
        <f t="shared" si="149"/>
        <v>Marzo</v>
      </c>
      <c r="C2390" s="20" t="s">
        <v>8490</v>
      </c>
      <c r="D2390" t="s">
        <v>1</v>
      </c>
      <c r="E2390" t="s">
        <v>0</v>
      </c>
      <c r="F2390" t="str">
        <f t="shared" si="150"/>
        <v>CCF</v>
      </c>
      <c r="G2390" t="s">
        <v>8232</v>
      </c>
      <c r="H2390" t="s">
        <v>8233</v>
      </c>
      <c r="I2390">
        <v>269</v>
      </c>
      <c r="J2390">
        <v>269</v>
      </c>
      <c r="K2390" t="s">
        <v>114</v>
      </c>
      <c r="L2390" t="str">
        <f t="shared" si="151"/>
        <v>NIT</v>
      </c>
      <c r="M2390" t="str">
        <f t="shared" si="152"/>
        <v>06142709750018</v>
      </c>
      <c r="N2390" t="s">
        <v>115</v>
      </c>
      <c r="O2390">
        <v>0</v>
      </c>
      <c r="P2390">
        <v>0</v>
      </c>
      <c r="Q2390">
        <v>14.89</v>
      </c>
      <c r="R2390">
        <v>1.9357000000000002</v>
      </c>
      <c r="S2390">
        <v>0</v>
      </c>
      <c r="T2390">
        <v>0</v>
      </c>
      <c r="U2390">
        <v>16.825700000000001</v>
      </c>
      <c r="V2390" t="s">
        <v>8499</v>
      </c>
      <c r="W2390" t="s">
        <v>1</v>
      </c>
    </row>
    <row r="2391" spans="1:23">
      <c r="A2391" t="s">
        <v>8374</v>
      </c>
      <c r="B2391" t="str">
        <f t="shared" si="149"/>
        <v>Marzo</v>
      </c>
      <c r="C2391" s="20" t="s">
        <v>8490</v>
      </c>
      <c r="D2391" t="s">
        <v>1</v>
      </c>
      <c r="E2391" t="s">
        <v>0</v>
      </c>
      <c r="F2391" t="str">
        <f t="shared" si="150"/>
        <v>CCF</v>
      </c>
      <c r="G2391" t="s">
        <v>8232</v>
      </c>
      <c r="H2391" t="s">
        <v>8233</v>
      </c>
      <c r="I2391">
        <v>268</v>
      </c>
      <c r="J2391">
        <v>268</v>
      </c>
      <c r="K2391" t="s">
        <v>114</v>
      </c>
      <c r="L2391" t="str">
        <f t="shared" si="151"/>
        <v>NIT</v>
      </c>
      <c r="M2391" t="str">
        <f t="shared" si="152"/>
        <v>06142709750018</v>
      </c>
      <c r="N2391" t="s">
        <v>115</v>
      </c>
      <c r="O2391">
        <v>0</v>
      </c>
      <c r="P2391">
        <v>0</v>
      </c>
      <c r="Q2391">
        <v>20.13</v>
      </c>
      <c r="R2391">
        <v>2.6168999999999998</v>
      </c>
      <c r="S2391">
        <v>0</v>
      </c>
      <c r="T2391">
        <v>0</v>
      </c>
      <c r="U2391">
        <v>22.7469</v>
      </c>
      <c r="V2391" t="s">
        <v>8499</v>
      </c>
      <c r="W2391" t="s">
        <v>1</v>
      </c>
    </row>
    <row r="2392" spans="1:23">
      <c r="A2392" t="s">
        <v>8374</v>
      </c>
      <c r="B2392" t="str">
        <f t="shared" si="149"/>
        <v>Marzo</v>
      </c>
      <c r="C2392" s="20" t="s">
        <v>8490</v>
      </c>
      <c r="D2392" t="s">
        <v>1</v>
      </c>
      <c r="E2392" t="s">
        <v>0</v>
      </c>
      <c r="F2392" t="str">
        <f t="shared" si="150"/>
        <v>CCF</v>
      </c>
      <c r="G2392" t="s">
        <v>8232</v>
      </c>
      <c r="H2392" t="s">
        <v>8233</v>
      </c>
      <c r="I2392">
        <v>267</v>
      </c>
      <c r="J2392">
        <v>267</v>
      </c>
      <c r="K2392" t="s">
        <v>114</v>
      </c>
      <c r="L2392" t="str">
        <f t="shared" si="151"/>
        <v>NIT</v>
      </c>
      <c r="M2392" t="str">
        <f t="shared" si="152"/>
        <v>06142709750018</v>
      </c>
      <c r="N2392" t="s">
        <v>115</v>
      </c>
      <c r="O2392">
        <v>0</v>
      </c>
      <c r="P2392">
        <v>0</v>
      </c>
      <c r="Q2392">
        <v>20.13</v>
      </c>
      <c r="R2392">
        <v>2.6168999999999998</v>
      </c>
      <c r="S2392">
        <v>0</v>
      </c>
      <c r="T2392">
        <v>0</v>
      </c>
      <c r="U2392">
        <v>22.7469</v>
      </c>
      <c r="V2392" t="s">
        <v>8499</v>
      </c>
      <c r="W2392" t="s">
        <v>1</v>
      </c>
    </row>
    <row r="2393" spans="1:23">
      <c r="A2393" t="s">
        <v>8374</v>
      </c>
      <c r="B2393" t="str">
        <f t="shared" si="149"/>
        <v>Marzo</v>
      </c>
      <c r="C2393" s="20" t="s">
        <v>8490</v>
      </c>
      <c r="D2393" t="s">
        <v>1</v>
      </c>
      <c r="E2393" t="s">
        <v>0</v>
      </c>
      <c r="F2393" t="str">
        <f t="shared" si="150"/>
        <v>CCF</v>
      </c>
      <c r="G2393" t="s">
        <v>8232</v>
      </c>
      <c r="H2393" t="s">
        <v>8233</v>
      </c>
      <c r="I2393">
        <v>266</v>
      </c>
      <c r="J2393">
        <v>266</v>
      </c>
      <c r="K2393" t="s">
        <v>645</v>
      </c>
      <c r="L2393" t="str">
        <f t="shared" si="151"/>
        <v>NIT</v>
      </c>
      <c r="M2393" t="str">
        <f t="shared" si="152"/>
        <v>07150603620028</v>
      </c>
      <c r="N2393" t="s">
        <v>646</v>
      </c>
      <c r="O2393">
        <v>0</v>
      </c>
      <c r="P2393">
        <v>0</v>
      </c>
      <c r="Q2393">
        <v>13.27</v>
      </c>
      <c r="R2393">
        <v>1.7251000000000001</v>
      </c>
      <c r="S2393">
        <v>0</v>
      </c>
      <c r="T2393">
        <v>0</v>
      </c>
      <c r="U2393">
        <v>14.995099999999999</v>
      </c>
      <c r="V2393" t="s">
        <v>8499</v>
      </c>
      <c r="W2393" t="s">
        <v>1</v>
      </c>
    </row>
    <row r="2394" spans="1:23">
      <c r="A2394" t="s">
        <v>8374</v>
      </c>
      <c r="B2394" t="str">
        <f t="shared" si="149"/>
        <v>Marzo</v>
      </c>
      <c r="C2394" s="20" t="s">
        <v>8490</v>
      </c>
      <c r="D2394" t="s">
        <v>1</v>
      </c>
      <c r="E2394" t="s">
        <v>0</v>
      </c>
      <c r="F2394" t="str">
        <f t="shared" si="150"/>
        <v>CCF</v>
      </c>
      <c r="G2394" t="s">
        <v>8232</v>
      </c>
      <c r="H2394" t="s">
        <v>8233</v>
      </c>
      <c r="I2394">
        <v>265</v>
      </c>
      <c r="J2394">
        <v>265</v>
      </c>
      <c r="K2394" t="s">
        <v>114</v>
      </c>
      <c r="L2394" t="str">
        <f t="shared" si="151"/>
        <v>NIT</v>
      </c>
      <c r="M2394" t="str">
        <f t="shared" si="152"/>
        <v>06142709750018</v>
      </c>
      <c r="N2394" t="s">
        <v>115</v>
      </c>
      <c r="O2394">
        <v>0</v>
      </c>
      <c r="P2394">
        <v>0</v>
      </c>
      <c r="Q2394">
        <v>3.19</v>
      </c>
      <c r="R2394">
        <v>0.41470000000000001</v>
      </c>
      <c r="S2394">
        <v>0</v>
      </c>
      <c r="T2394">
        <v>0</v>
      </c>
      <c r="U2394">
        <v>3.6046999999999998</v>
      </c>
      <c r="V2394" t="s">
        <v>8499</v>
      </c>
      <c r="W2394" t="s">
        <v>1</v>
      </c>
    </row>
    <row r="2395" spans="1:23">
      <c r="A2395" t="s">
        <v>8374</v>
      </c>
      <c r="B2395" t="str">
        <f t="shared" si="149"/>
        <v>Marzo</v>
      </c>
      <c r="C2395" s="20" t="s">
        <v>8489</v>
      </c>
      <c r="D2395" t="s">
        <v>1</v>
      </c>
      <c r="E2395" t="s">
        <v>0</v>
      </c>
      <c r="F2395" t="str">
        <f t="shared" si="150"/>
        <v>CCF</v>
      </c>
      <c r="G2395" t="s">
        <v>8232</v>
      </c>
      <c r="H2395" t="s">
        <v>8233</v>
      </c>
      <c r="I2395">
        <v>264</v>
      </c>
      <c r="J2395">
        <v>264</v>
      </c>
      <c r="K2395" t="s">
        <v>114</v>
      </c>
      <c r="L2395" t="str">
        <f t="shared" si="151"/>
        <v>NIT</v>
      </c>
      <c r="M2395" t="str">
        <f t="shared" si="152"/>
        <v>06142709750018</v>
      </c>
      <c r="N2395" t="s">
        <v>115</v>
      </c>
      <c r="O2395">
        <v>0</v>
      </c>
      <c r="P2395">
        <v>0</v>
      </c>
      <c r="Q2395">
        <v>14.12</v>
      </c>
      <c r="R2395">
        <v>1.8355999999999999</v>
      </c>
      <c r="S2395">
        <v>0</v>
      </c>
      <c r="T2395">
        <v>0</v>
      </c>
      <c r="U2395">
        <v>15.955599999999999</v>
      </c>
      <c r="V2395" t="s">
        <v>8499</v>
      </c>
      <c r="W2395" t="s">
        <v>1</v>
      </c>
    </row>
    <row r="2396" spans="1:23">
      <c r="A2396" t="s">
        <v>8374</v>
      </c>
      <c r="B2396" t="str">
        <f t="shared" si="149"/>
        <v>Marzo</v>
      </c>
      <c r="C2396" s="20" t="s">
        <v>8489</v>
      </c>
      <c r="D2396" t="s">
        <v>1</v>
      </c>
      <c r="E2396" t="s">
        <v>0</v>
      </c>
      <c r="F2396" t="str">
        <f t="shared" si="150"/>
        <v>CCF</v>
      </c>
      <c r="G2396" t="s">
        <v>8232</v>
      </c>
      <c r="H2396" t="s">
        <v>8233</v>
      </c>
      <c r="I2396">
        <v>262</v>
      </c>
      <c r="J2396">
        <v>262</v>
      </c>
      <c r="K2396" t="s">
        <v>114</v>
      </c>
      <c r="L2396" t="str">
        <f t="shared" si="151"/>
        <v>NIT</v>
      </c>
      <c r="M2396" t="str">
        <f t="shared" si="152"/>
        <v>06142709750018</v>
      </c>
      <c r="N2396" t="s">
        <v>115</v>
      </c>
      <c r="O2396">
        <v>0</v>
      </c>
      <c r="P2396">
        <v>0</v>
      </c>
      <c r="Q2396">
        <v>75.77</v>
      </c>
      <c r="R2396">
        <v>9.8500999999999994</v>
      </c>
      <c r="S2396">
        <v>0</v>
      </c>
      <c r="T2396">
        <v>0</v>
      </c>
      <c r="U2396">
        <v>85.620099999999994</v>
      </c>
      <c r="V2396" t="s">
        <v>8499</v>
      </c>
      <c r="W2396" t="s">
        <v>1</v>
      </c>
    </row>
    <row r="2397" spans="1:23">
      <c r="A2397" t="s">
        <v>8374</v>
      </c>
      <c r="B2397" t="str">
        <f t="shared" si="149"/>
        <v>Marzo</v>
      </c>
      <c r="C2397" s="20" t="s">
        <v>8489</v>
      </c>
      <c r="D2397" t="s">
        <v>1</v>
      </c>
      <c r="E2397" t="s">
        <v>0</v>
      </c>
      <c r="F2397" t="str">
        <f t="shared" si="150"/>
        <v>CCF</v>
      </c>
      <c r="G2397" t="s">
        <v>8232</v>
      </c>
      <c r="H2397" t="s">
        <v>8233</v>
      </c>
      <c r="I2397">
        <v>261</v>
      </c>
      <c r="J2397">
        <v>261</v>
      </c>
      <c r="K2397" t="s">
        <v>114</v>
      </c>
      <c r="L2397" t="str">
        <f t="shared" si="151"/>
        <v>NIT</v>
      </c>
      <c r="M2397" t="str">
        <f t="shared" si="152"/>
        <v>06142709750018</v>
      </c>
      <c r="N2397" t="s">
        <v>115</v>
      </c>
      <c r="O2397">
        <v>0</v>
      </c>
      <c r="P2397">
        <v>0</v>
      </c>
      <c r="Q2397">
        <v>75.77</v>
      </c>
      <c r="R2397">
        <v>9.8500999999999994</v>
      </c>
      <c r="S2397">
        <v>0</v>
      </c>
      <c r="T2397">
        <v>0</v>
      </c>
      <c r="U2397">
        <v>85.620099999999994</v>
      </c>
      <c r="V2397" t="s">
        <v>8499</v>
      </c>
      <c r="W2397" t="s">
        <v>1</v>
      </c>
    </row>
    <row r="2398" spans="1:23">
      <c r="A2398" t="s">
        <v>8374</v>
      </c>
      <c r="B2398" t="str">
        <f t="shared" si="149"/>
        <v>Marzo</v>
      </c>
      <c r="C2398" s="20" t="s">
        <v>8489</v>
      </c>
      <c r="D2398" t="s">
        <v>1</v>
      </c>
      <c r="E2398" t="s">
        <v>0</v>
      </c>
      <c r="F2398" t="str">
        <f t="shared" si="150"/>
        <v>CCF</v>
      </c>
      <c r="G2398" t="s">
        <v>8232</v>
      </c>
      <c r="H2398" t="s">
        <v>8233</v>
      </c>
      <c r="I2398">
        <v>259</v>
      </c>
      <c r="J2398">
        <v>259</v>
      </c>
      <c r="K2398" t="s">
        <v>114</v>
      </c>
      <c r="L2398" t="str">
        <f t="shared" si="151"/>
        <v>NIT</v>
      </c>
      <c r="M2398" t="str">
        <f t="shared" si="152"/>
        <v>06142709750018</v>
      </c>
      <c r="N2398" t="s">
        <v>115</v>
      </c>
      <c r="O2398">
        <v>0</v>
      </c>
      <c r="P2398">
        <v>0</v>
      </c>
      <c r="Q2398">
        <v>16.8</v>
      </c>
      <c r="R2398">
        <v>2.1840000000000002</v>
      </c>
      <c r="S2398">
        <v>0</v>
      </c>
      <c r="T2398">
        <v>0</v>
      </c>
      <c r="U2398">
        <v>18.984000000000002</v>
      </c>
      <c r="V2398" t="s">
        <v>8499</v>
      </c>
      <c r="W2398" t="s">
        <v>1</v>
      </c>
    </row>
    <row r="2399" spans="1:23">
      <c r="A2399" t="s">
        <v>8374</v>
      </c>
      <c r="B2399" t="str">
        <f t="shared" si="149"/>
        <v>Marzo</v>
      </c>
      <c r="C2399" s="20" t="s">
        <v>8450</v>
      </c>
      <c r="D2399" t="s">
        <v>1</v>
      </c>
      <c r="E2399" t="s">
        <v>0</v>
      </c>
      <c r="F2399" t="str">
        <f t="shared" si="150"/>
        <v>CCF</v>
      </c>
      <c r="G2399" t="s">
        <v>8232</v>
      </c>
      <c r="H2399" t="s">
        <v>8233</v>
      </c>
      <c r="I2399">
        <v>258</v>
      </c>
      <c r="J2399">
        <v>258</v>
      </c>
      <c r="K2399" t="s">
        <v>1360</v>
      </c>
      <c r="L2399" t="str">
        <f t="shared" si="151"/>
        <v>NIT</v>
      </c>
      <c r="M2399" t="str">
        <f t="shared" si="152"/>
        <v>06140107640160</v>
      </c>
      <c r="N2399" t="s">
        <v>1361</v>
      </c>
      <c r="O2399">
        <v>0</v>
      </c>
      <c r="P2399">
        <v>0</v>
      </c>
      <c r="Q2399">
        <v>62.64</v>
      </c>
      <c r="R2399">
        <v>8.1432000000000002</v>
      </c>
      <c r="S2399">
        <v>0</v>
      </c>
      <c r="T2399">
        <v>0</v>
      </c>
      <c r="U2399">
        <v>70.783199999999994</v>
      </c>
      <c r="V2399" t="s">
        <v>8499</v>
      </c>
      <c r="W2399" t="s">
        <v>1</v>
      </c>
    </row>
    <row r="2400" spans="1:23">
      <c r="A2400" t="s">
        <v>8374</v>
      </c>
      <c r="B2400" t="str">
        <f t="shared" si="149"/>
        <v>Marzo</v>
      </c>
      <c r="C2400" s="20" t="s">
        <v>8450</v>
      </c>
      <c r="D2400" t="s">
        <v>1</v>
      </c>
      <c r="E2400" t="s">
        <v>0</v>
      </c>
      <c r="F2400" t="str">
        <f t="shared" si="150"/>
        <v>CCF</v>
      </c>
      <c r="G2400" t="s">
        <v>8232</v>
      </c>
      <c r="H2400" t="s">
        <v>8233</v>
      </c>
      <c r="I2400">
        <v>256</v>
      </c>
      <c r="J2400">
        <v>256</v>
      </c>
      <c r="K2400" t="s">
        <v>1480</v>
      </c>
      <c r="L2400" t="str">
        <f t="shared" si="151"/>
        <v>NIT</v>
      </c>
      <c r="M2400" t="str">
        <f t="shared" si="152"/>
        <v>05113001661024</v>
      </c>
      <c r="N2400" t="s">
        <v>8100</v>
      </c>
      <c r="O2400">
        <v>0</v>
      </c>
      <c r="P2400">
        <v>0</v>
      </c>
      <c r="Q2400">
        <v>36.229999999999997</v>
      </c>
      <c r="R2400">
        <v>4.7099000000000002</v>
      </c>
      <c r="S2400">
        <v>0</v>
      </c>
      <c r="T2400">
        <v>0</v>
      </c>
      <c r="U2400">
        <v>40.939899999999994</v>
      </c>
      <c r="V2400" t="s">
        <v>8499</v>
      </c>
      <c r="W2400" t="s">
        <v>1</v>
      </c>
    </row>
    <row r="2401" spans="1:23">
      <c r="A2401" t="s">
        <v>8374</v>
      </c>
      <c r="B2401" t="str">
        <f t="shared" si="149"/>
        <v>Marzo</v>
      </c>
      <c r="C2401" s="20" t="s">
        <v>8450</v>
      </c>
      <c r="D2401" t="s">
        <v>1</v>
      </c>
      <c r="E2401" t="s">
        <v>0</v>
      </c>
      <c r="F2401" t="str">
        <f t="shared" si="150"/>
        <v>CCF</v>
      </c>
      <c r="G2401" t="s">
        <v>8232</v>
      </c>
      <c r="H2401" t="s">
        <v>8233</v>
      </c>
      <c r="I2401">
        <v>255</v>
      </c>
      <c r="J2401">
        <v>255</v>
      </c>
      <c r="K2401" t="s">
        <v>114</v>
      </c>
      <c r="L2401" t="str">
        <f t="shared" si="151"/>
        <v>NIT</v>
      </c>
      <c r="M2401" t="str">
        <f t="shared" si="152"/>
        <v>06142709750018</v>
      </c>
      <c r="N2401" t="s">
        <v>115</v>
      </c>
      <c r="O2401">
        <v>0</v>
      </c>
      <c r="P2401">
        <v>0</v>
      </c>
      <c r="Q2401">
        <v>64.900000000000006</v>
      </c>
      <c r="R2401">
        <v>8.4370000000000012</v>
      </c>
      <c r="S2401">
        <v>0</v>
      </c>
      <c r="T2401">
        <v>0</v>
      </c>
      <c r="U2401">
        <v>73.337000000000003</v>
      </c>
      <c r="V2401" t="s">
        <v>8499</v>
      </c>
      <c r="W2401" t="s">
        <v>1</v>
      </c>
    </row>
    <row r="2402" spans="1:23">
      <c r="A2402" t="s">
        <v>8374</v>
      </c>
      <c r="B2402" t="str">
        <f t="shared" si="149"/>
        <v>Marzo</v>
      </c>
      <c r="C2402" s="20" t="s">
        <v>8468</v>
      </c>
      <c r="D2402" t="s">
        <v>1</v>
      </c>
      <c r="E2402" t="s">
        <v>0</v>
      </c>
      <c r="F2402" t="str">
        <f t="shared" si="150"/>
        <v>CCF</v>
      </c>
      <c r="G2402" t="s">
        <v>8232</v>
      </c>
      <c r="H2402" t="s">
        <v>8233</v>
      </c>
      <c r="I2402">
        <v>254</v>
      </c>
      <c r="J2402">
        <v>254</v>
      </c>
      <c r="K2402" t="s">
        <v>114</v>
      </c>
      <c r="L2402" t="str">
        <f t="shared" si="151"/>
        <v>NIT</v>
      </c>
      <c r="M2402" t="str">
        <f t="shared" si="152"/>
        <v>06142709750018</v>
      </c>
      <c r="N2402" t="s">
        <v>115</v>
      </c>
      <c r="O2402">
        <v>0</v>
      </c>
      <c r="P2402">
        <v>0</v>
      </c>
      <c r="Q2402">
        <v>90.16</v>
      </c>
      <c r="R2402">
        <v>11.720800000000001</v>
      </c>
      <c r="S2402">
        <v>0</v>
      </c>
      <c r="T2402">
        <v>0</v>
      </c>
      <c r="U2402">
        <v>101.88079999999999</v>
      </c>
      <c r="V2402" t="s">
        <v>8499</v>
      </c>
      <c r="W2402" t="s">
        <v>1</v>
      </c>
    </row>
    <row r="2403" spans="1:23">
      <c r="A2403" t="s">
        <v>8374</v>
      </c>
      <c r="B2403" t="str">
        <f t="shared" si="149"/>
        <v>Marzo</v>
      </c>
      <c r="C2403" s="20" t="s">
        <v>8468</v>
      </c>
      <c r="D2403" t="s">
        <v>1</v>
      </c>
      <c r="E2403" t="s">
        <v>0</v>
      </c>
      <c r="F2403" t="str">
        <f t="shared" si="150"/>
        <v>CCF</v>
      </c>
      <c r="G2403" t="s">
        <v>8232</v>
      </c>
      <c r="H2403" t="s">
        <v>8233</v>
      </c>
      <c r="I2403">
        <v>253</v>
      </c>
      <c r="J2403">
        <v>253</v>
      </c>
      <c r="K2403" t="s">
        <v>114</v>
      </c>
      <c r="L2403" t="str">
        <f t="shared" si="151"/>
        <v>NIT</v>
      </c>
      <c r="M2403" t="str">
        <f t="shared" si="152"/>
        <v>06142709750018</v>
      </c>
      <c r="N2403" t="s">
        <v>115</v>
      </c>
      <c r="O2403">
        <v>0</v>
      </c>
      <c r="P2403">
        <v>0</v>
      </c>
      <c r="Q2403">
        <v>8.5299999999999994</v>
      </c>
      <c r="R2403">
        <v>1.1089</v>
      </c>
      <c r="S2403">
        <v>0</v>
      </c>
      <c r="T2403">
        <v>0</v>
      </c>
      <c r="U2403">
        <v>9.6388999999999996</v>
      </c>
      <c r="V2403" t="s">
        <v>8499</v>
      </c>
      <c r="W2403" t="s">
        <v>1</v>
      </c>
    </row>
    <row r="2404" spans="1:23">
      <c r="A2404" t="s">
        <v>8374</v>
      </c>
      <c r="B2404" t="str">
        <f t="shared" si="149"/>
        <v>Marzo</v>
      </c>
      <c r="C2404" s="20" t="s">
        <v>8468</v>
      </c>
      <c r="D2404" t="s">
        <v>1</v>
      </c>
      <c r="E2404" t="s">
        <v>0</v>
      </c>
      <c r="F2404" t="str">
        <f t="shared" si="150"/>
        <v>CCF</v>
      </c>
      <c r="G2404" t="s">
        <v>7864</v>
      </c>
      <c r="H2404" t="s">
        <v>8231</v>
      </c>
      <c r="I2404">
        <v>252</v>
      </c>
      <c r="J2404">
        <v>252</v>
      </c>
      <c r="K2404" t="s">
        <v>114</v>
      </c>
      <c r="L2404" t="str">
        <f t="shared" si="151"/>
        <v>NIT</v>
      </c>
      <c r="M2404" t="str">
        <f t="shared" si="152"/>
        <v>06142709750018</v>
      </c>
      <c r="N2404" t="s">
        <v>115</v>
      </c>
      <c r="O2404">
        <v>0</v>
      </c>
      <c r="P2404">
        <v>0</v>
      </c>
      <c r="Q2404">
        <v>29.13</v>
      </c>
      <c r="R2404">
        <v>3.7869000000000002</v>
      </c>
      <c r="S2404">
        <v>0</v>
      </c>
      <c r="T2404">
        <v>0</v>
      </c>
      <c r="U2404">
        <v>32.916899999999998</v>
      </c>
      <c r="V2404" t="s">
        <v>8499</v>
      </c>
      <c r="W2404" t="s">
        <v>1</v>
      </c>
    </row>
    <row r="2405" spans="1:23">
      <c r="A2405" t="s">
        <v>8374</v>
      </c>
      <c r="B2405" t="str">
        <f t="shared" si="149"/>
        <v>Marzo</v>
      </c>
      <c r="C2405" s="20" t="s">
        <v>8375</v>
      </c>
      <c r="D2405" t="s">
        <v>1</v>
      </c>
      <c r="E2405" t="s">
        <v>0</v>
      </c>
      <c r="F2405" t="str">
        <f t="shared" si="150"/>
        <v>CCF</v>
      </c>
      <c r="G2405" t="s">
        <v>7864</v>
      </c>
      <c r="H2405" t="s">
        <v>8231</v>
      </c>
      <c r="I2405">
        <v>1652</v>
      </c>
      <c r="J2405">
        <v>1652</v>
      </c>
      <c r="K2405" t="s">
        <v>7985</v>
      </c>
      <c r="L2405" t="str">
        <f t="shared" si="151"/>
        <v>NIT</v>
      </c>
      <c r="M2405" t="str">
        <f t="shared" si="152"/>
        <v>05191909891020</v>
      </c>
      <c r="N2405" t="s">
        <v>8767</v>
      </c>
      <c r="O2405">
        <v>0</v>
      </c>
      <c r="P2405">
        <v>0</v>
      </c>
      <c r="Q2405">
        <v>99.59</v>
      </c>
      <c r="R2405">
        <v>12.946700000000002</v>
      </c>
      <c r="S2405">
        <v>0</v>
      </c>
      <c r="T2405">
        <v>0</v>
      </c>
      <c r="U2405">
        <v>112.53670000000001</v>
      </c>
      <c r="V2405" t="s">
        <v>8499</v>
      </c>
      <c r="W2405" t="s">
        <v>1</v>
      </c>
    </row>
    <row r="2406" spans="1:23">
      <c r="A2406" t="s">
        <v>8374</v>
      </c>
      <c r="B2406" t="str">
        <f t="shared" si="149"/>
        <v>Marzo</v>
      </c>
      <c r="C2406" s="20" t="s">
        <v>8375</v>
      </c>
      <c r="D2406" t="s">
        <v>1</v>
      </c>
      <c r="E2406" t="s">
        <v>0</v>
      </c>
      <c r="F2406" t="str">
        <f t="shared" si="150"/>
        <v>CCF</v>
      </c>
      <c r="G2406" t="s">
        <v>7864</v>
      </c>
      <c r="H2406" t="s">
        <v>8231</v>
      </c>
      <c r="I2406">
        <v>1651</v>
      </c>
      <c r="J2406">
        <v>1651</v>
      </c>
      <c r="K2406" t="s">
        <v>7985</v>
      </c>
      <c r="L2406" t="str">
        <f t="shared" si="151"/>
        <v>NIT</v>
      </c>
      <c r="M2406" t="str">
        <f t="shared" si="152"/>
        <v>05191909891020</v>
      </c>
      <c r="N2406" t="s">
        <v>8767</v>
      </c>
      <c r="O2406">
        <v>0</v>
      </c>
      <c r="P2406">
        <v>0</v>
      </c>
      <c r="Q2406">
        <v>828.6</v>
      </c>
      <c r="R2406">
        <v>107.718</v>
      </c>
      <c r="S2406">
        <v>0</v>
      </c>
      <c r="T2406">
        <v>0</v>
      </c>
      <c r="U2406">
        <v>936.31799999999998</v>
      </c>
      <c r="V2406" t="s">
        <v>8499</v>
      </c>
      <c r="W2406" t="s">
        <v>1</v>
      </c>
    </row>
    <row r="2407" spans="1:23">
      <c r="A2407" t="s">
        <v>8374</v>
      </c>
      <c r="B2407" t="str">
        <f t="shared" si="149"/>
        <v>Marzo</v>
      </c>
      <c r="C2407" s="20" t="s">
        <v>8375</v>
      </c>
      <c r="D2407" t="s">
        <v>1</v>
      </c>
      <c r="E2407" t="s">
        <v>0</v>
      </c>
      <c r="F2407" t="str">
        <f t="shared" si="150"/>
        <v>CCF</v>
      </c>
      <c r="G2407" t="s">
        <v>7864</v>
      </c>
      <c r="H2407" t="s">
        <v>8231</v>
      </c>
      <c r="I2407">
        <v>1650</v>
      </c>
      <c r="J2407">
        <v>1650</v>
      </c>
      <c r="K2407" t="s">
        <v>7985</v>
      </c>
      <c r="L2407" t="str">
        <f t="shared" si="151"/>
        <v>NIT</v>
      </c>
      <c r="M2407" t="str">
        <f t="shared" si="152"/>
        <v>05191909891020</v>
      </c>
      <c r="N2407" t="s">
        <v>8767</v>
      </c>
      <c r="O2407">
        <v>0</v>
      </c>
      <c r="P2407">
        <v>0</v>
      </c>
      <c r="Q2407">
        <v>234.97</v>
      </c>
      <c r="R2407">
        <v>30.546099999999999</v>
      </c>
      <c r="S2407">
        <v>0</v>
      </c>
      <c r="T2407">
        <v>0</v>
      </c>
      <c r="U2407">
        <v>265.51609999999999</v>
      </c>
      <c r="V2407" t="s">
        <v>8499</v>
      </c>
      <c r="W2407" t="s">
        <v>1</v>
      </c>
    </row>
    <row r="2408" spans="1:23">
      <c r="A2408" t="s">
        <v>8374</v>
      </c>
      <c r="B2408" t="str">
        <f t="shared" si="149"/>
        <v>Marzo</v>
      </c>
      <c r="C2408" s="20" t="s">
        <v>8375</v>
      </c>
      <c r="D2408" t="s">
        <v>1</v>
      </c>
      <c r="E2408" t="s">
        <v>0</v>
      </c>
      <c r="F2408" t="str">
        <f t="shared" si="150"/>
        <v>CCF</v>
      </c>
      <c r="G2408" t="s">
        <v>7864</v>
      </c>
      <c r="H2408" t="s">
        <v>8231</v>
      </c>
      <c r="I2408">
        <v>1649</v>
      </c>
      <c r="J2408">
        <v>1649</v>
      </c>
      <c r="K2408" t="s">
        <v>7985</v>
      </c>
      <c r="L2408" t="str">
        <f t="shared" si="151"/>
        <v>NIT</v>
      </c>
      <c r="M2408" t="str">
        <f t="shared" si="152"/>
        <v>05191909891020</v>
      </c>
      <c r="N2408" t="s">
        <v>8767</v>
      </c>
      <c r="O2408">
        <v>0</v>
      </c>
      <c r="P2408">
        <v>0</v>
      </c>
      <c r="Q2408">
        <v>739.13</v>
      </c>
      <c r="R2408">
        <v>96.0869</v>
      </c>
      <c r="S2408">
        <v>0</v>
      </c>
      <c r="T2408">
        <v>0</v>
      </c>
      <c r="U2408">
        <v>835.21690000000001</v>
      </c>
      <c r="V2408" t="s">
        <v>8499</v>
      </c>
      <c r="W2408" t="s">
        <v>1</v>
      </c>
    </row>
    <row r="2409" spans="1:23">
      <c r="A2409" t="s">
        <v>8374</v>
      </c>
      <c r="B2409" t="str">
        <f t="shared" si="149"/>
        <v>Marzo</v>
      </c>
      <c r="C2409" s="20" t="s">
        <v>8375</v>
      </c>
      <c r="D2409" t="s">
        <v>1</v>
      </c>
      <c r="E2409" t="s">
        <v>0</v>
      </c>
      <c r="F2409" t="str">
        <f t="shared" si="150"/>
        <v>CCF</v>
      </c>
      <c r="G2409" t="s">
        <v>7864</v>
      </c>
      <c r="H2409" t="s">
        <v>8231</v>
      </c>
      <c r="I2409">
        <v>1648</v>
      </c>
      <c r="J2409">
        <v>1648</v>
      </c>
      <c r="K2409" t="s">
        <v>7985</v>
      </c>
      <c r="L2409" t="str">
        <f t="shared" si="151"/>
        <v>NIT</v>
      </c>
      <c r="M2409" t="str">
        <f t="shared" si="152"/>
        <v>05191909891020</v>
      </c>
      <c r="N2409" t="s">
        <v>8767</v>
      </c>
      <c r="O2409">
        <v>0</v>
      </c>
      <c r="P2409">
        <v>0</v>
      </c>
      <c r="Q2409">
        <v>501.26</v>
      </c>
      <c r="R2409">
        <v>65.163799999999995</v>
      </c>
      <c r="S2409">
        <v>0</v>
      </c>
      <c r="T2409">
        <v>0</v>
      </c>
      <c r="U2409">
        <v>566.42380000000003</v>
      </c>
      <c r="V2409" t="s">
        <v>8499</v>
      </c>
      <c r="W2409" t="s">
        <v>1</v>
      </c>
    </row>
    <row r="2410" spans="1:23">
      <c r="A2410" t="s">
        <v>8374</v>
      </c>
      <c r="B2410" t="str">
        <f t="shared" si="149"/>
        <v>Marzo</v>
      </c>
      <c r="C2410" s="20" t="s">
        <v>8375</v>
      </c>
      <c r="D2410" t="s">
        <v>1</v>
      </c>
      <c r="E2410" t="s">
        <v>0</v>
      </c>
      <c r="F2410" t="str">
        <f t="shared" si="150"/>
        <v>CCF</v>
      </c>
      <c r="G2410" t="s">
        <v>7864</v>
      </c>
      <c r="H2410" t="s">
        <v>8231</v>
      </c>
      <c r="I2410">
        <v>1647</v>
      </c>
      <c r="J2410">
        <v>1647</v>
      </c>
      <c r="K2410" t="s">
        <v>7985</v>
      </c>
      <c r="L2410" t="str">
        <f t="shared" si="151"/>
        <v>NIT</v>
      </c>
      <c r="M2410" t="str">
        <f t="shared" si="152"/>
        <v>05191909891020</v>
      </c>
      <c r="N2410" t="s">
        <v>8767</v>
      </c>
      <c r="O2410">
        <v>0</v>
      </c>
      <c r="P2410">
        <v>0</v>
      </c>
      <c r="Q2410">
        <v>180.25</v>
      </c>
      <c r="R2410">
        <v>23.432500000000001</v>
      </c>
      <c r="S2410">
        <v>0</v>
      </c>
      <c r="T2410">
        <v>0</v>
      </c>
      <c r="U2410">
        <v>203.6825</v>
      </c>
      <c r="V2410" t="s">
        <v>8499</v>
      </c>
      <c r="W2410" t="s">
        <v>1</v>
      </c>
    </row>
    <row r="2411" spans="1:23">
      <c r="A2411" t="s">
        <v>8374</v>
      </c>
      <c r="B2411" t="str">
        <f t="shared" si="149"/>
        <v>Marzo</v>
      </c>
      <c r="C2411" s="20" t="s">
        <v>8468</v>
      </c>
      <c r="D2411" t="s">
        <v>1</v>
      </c>
      <c r="E2411" t="s">
        <v>0</v>
      </c>
      <c r="F2411" t="str">
        <f t="shared" si="150"/>
        <v>CCF</v>
      </c>
      <c r="G2411" t="s">
        <v>7864</v>
      </c>
      <c r="H2411" t="s">
        <v>8231</v>
      </c>
      <c r="I2411">
        <v>1646</v>
      </c>
      <c r="J2411">
        <v>1646</v>
      </c>
      <c r="K2411" t="s">
        <v>1350</v>
      </c>
      <c r="L2411" t="str">
        <f t="shared" si="151"/>
        <v>NIT</v>
      </c>
      <c r="M2411" t="str">
        <f t="shared" si="152"/>
        <v>06022401811015</v>
      </c>
      <c r="N2411" t="s">
        <v>1351</v>
      </c>
      <c r="O2411">
        <v>0</v>
      </c>
      <c r="P2411">
        <v>0</v>
      </c>
      <c r="Q2411">
        <v>32.18</v>
      </c>
      <c r="R2411">
        <v>4.1833999999999998</v>
      </c>
      <c r="S2411">
        <v>0</v>
      </c>
      <c r="T2411">
        <v>0</v>
      </c>
      <c r="U2411">
        <v>36.363399999999999</v>
      </c>
      <c r="V2411" t="s">
        <v>8499</v>
      </c>
      <c r="W2411" t="s">
        <v>1</v>
      </c>
    </row>
    <row r="2412" spans="1:23">
      <c r="A2412" t="s">
        <v>8374</v>
      </c>
      <c r="B2412" t="str">
        <f t="shared" si="149"/>
        <v>Marzo</v>
      </c>
      <c r="C2412" s="20" t="s">
        <v>8468</v>
      </c>
      <c r="D2412" t="s">
        <v>1</v>
      </c>
      <c r="E2412" t="s">
        <v>0</v>
      </c>
      <c r="F2412" t="str">
        <f t="shared" si="150"/>
        <v>CCF</v>
      </c>
      <c r="G2412" t="s">
        <v>7864</v>
      </c>
      <c r="H2412" t="s">
        <v>8231</v>
      </c>
      <c r="I2412">
        <v>1644</v>
      </c>
      <c r="J2412">
        <v>1644</v>
      </c>
      <c r="K2412" t="s">
        <v>1354</v>
      </c>
      <c r="L2412" t="str">
        <f t="shared" si="151"/>
        <v>NIT</v>
      </c>
      <c r="M2412" t="str">
        <f t="shared" si="152"/>
        <v>04061601721019</v>
      </c>
      <c r="N2412" t="s">
        <v>1355</v>
      </c>
      <c r="O2412">
        <v>0</v>
      </c>
      <c r="P2412">
        <v>0</v>
      </c>
      <c r="Q2412">
        <v>110.6</v>
      </c>
      <c r="R2412">
        <v>14.378</v>
      </c>
      <c r="S2412">
        <v>0</v>
      </c>
      <c r="T2412">
        <v>0</v>
      </c>
      <c r="U2412">
        <v>124.97799999999999</v>
      </c>
      <c r="V2412" t="s">
        <v>8499</v>
      </c>
      <c r="W2412" t="s">
        <v>1</v>
      </c>
    </row>
    <row r="2413" spans="1:23">
      <c r="A2413" t="s">
        <v>8374</v>
      </c>
      <c r="B2413" t="str">
        <f t="shared" si="149"/>
        <v>Marzo</v>
      </c>
      <c r="C2413" s="20" t="s">
        <v>8468</v>
      </c>
      <c r="D2413" t="s">
        <v>1</v>
      </c>
      <c r="E2413" t="s">
        <v>8228</v>
      </c>
      <c r="F2413" t="str">
        <f t="shared" si="150"/>
        <v>Nota de crédito</v>
      </c>
      <c r="G2413" t="s">
        <v>8229</v>
      </c>
      <c r="H2413" t="s">
        <v>8230</v>
      </c>
      <c r="I2413">
        <v>265</v>
      </c>
      <c r="J2413">
        <v>265</v>
      </c>
      <c r="K2413" t="s">
        <v>550</v>
      </c>
      <c r="L2413" t="str">
        <f t="shared" si="151"/>
        <v>NIT</v>
      </c>
      <c r="M2413" t="str">
        <f t="shared" si="152"/>
        <v>06011411901010</v>
      </c>
      <c r="N2413" t="s">
        <v>551</v>
      </c>
      <c r="O2413">
        <v>0</v>
      </c>
      <c r="P2413">
        <v>0</v>
      </c>
      <c r="Q2413">
        <v>2</v>
      </c>
      <c r="R2413">
        <v>0.26</v>
      </c>
      <c r="S2413">
        <v>0</v>
      </c>
      <c r="T2413">
        <v>0</v>
      </c>
      <c r="U2413">
        <v>2.2599999999999998</v>
      </c>
      <c r="V2413" t="s">
        <v>8499</v>
      </c>
      <c r="W2413" t="s">
        <v>1</v>
      </c>
    </row>
    <row r="2414" spans="1:23">
      <c r="A2414" t="s">
        <v>8374</v>
      </c>
      <c r="B2414" t="str">
        <f t="shared" si="149"/>
        <v>Marzo</v>
      </c>
      <c r="C2414" s="20" t="s">
        <v>8468</v>
      </c>
      <c r="D2414" t="s">
        <v>1</v>
      </c>
      <c r="E2414" t="s">
        <v>8228</v>
      </c>
      <c r="F2414" t="str">
        <f t="shared" si="150"/>
        <v>Nota de crédito</v>
      </c>
      <c r="G2414" t="s">
        <v>8229</v>
      </c>
      <c r="H2414" t="s">
        <v>8230</v>
      </c>
      <c r="I2414">
        <v>264</v>
      </c>
      <c r="J2414">
        <v>264</v>
      </c>
      <c r="K2414" t="s">
        <v>550</v>
      </c>
      <c r="L2414" t="str">
        <f t="shared" si="151"/>
        <v>NIT</v>
      </c>
      <c r="M2414" t="str">
        <f t="shared" si="152"/>
        <v>06011411901010</v>
      </c>
      <c r="N2414" t="s">
        <v>551</v>
      </c>
      <c r="O2414">
        <v>0</v>
      </c>
      <c r="P2414">
        <v>0</v>
      </c>
      <c r="Q2414">
        <v>2</v>
      </c>
      <c r="R2414">
        <v>0.26</v>
      </c>
      <c r="S2414">
        <v>0</v>
      </c>
      <c r="T2414">
        <v>0</v>
      </c>
      <c r="U2414">
        <v>2.2599999999999998</v>
      </c>
      <c r="V2414" t="s">
        <v>8499</v>
      </c>
      <c r="W2414" t="s">
        <v>1</v>
      </c>
    </row>
    <row r="2415" spans="1:23">
      <c r="A2415" t="s">
        <v>8374</v>
      </c>
      <c r="B2415" t="str">
        <f t="shared" si="149"/>
        <v>Marzo</v>
      </c>
      <c r="C2415" s="20" t="s">
        <v>8468</v>
      </c>
      <c r="D2415" t="s">
        <v>1</v>
      </c>
      <c r="E2415" t="s">
        <v>8228</v>
      </c>
      <c r="F2415" t="str">
        <f t="shared" si="150"/>
        <v>Nota de crédito</v>
      </c>
      <c r="G2415" t="s">
        <v>8229</v>
      </c>
      <c r="H2415" t="s">
        <v>8230</v>
      </c>
      <c r="I2415">
        <v>263</v>
      </c>
      <c r="J2415">
        <v>263</v>
      </c>
      <c r="K2415" t="s">
        <v>550</v>
      </c>
      <c r="L2415" t="str">
        <f t="shared" si="151"/>
        <v>NIT</v>
      </c>
      <c r="M2415" t="str">
        <f t="shared" si="152"/>
        <v>06011411901010</v>
      </c>
      <c r="N2415" t="s">
        <v>551</v>
      </c>
      <c r="O2415">
        <v>0</v>
      </c>
      <c r="P2415">
        <v>0</v>
      </c>
      <c r="Q2415">
        <v>2</v>
      </c>
      <c r="R2415">
        <v>0.26</v>
      </c>
      <c r="S2415">
        <v>0</v>
      </c>
      <c r="T2415">
        <v>0</v>
      </c>
      <c r="U2415">
        <v>2.2599999999999998</v>
      </c>
      <c r="V2415" t="s">
        <v>8499</v>
      </c>
      <c r="W2415" t="s">
        <v>1</v>
      </c>
    </row>
    <row r="2416" spans="1:23">
      <c r="A2416" t="s">
        <v>8374</v>
      </c>
      <c r="B2416" t="str">
        <f t="shared" si="149"/>
        <v>Marzo</v>
      </c>
      <c r="C2416" s="20" t="s">
        <v>8468</v>
      </c>
      <c r="D2416" t="s">
        <v>1</v>
      </c>
      <c r="E2416" t="s">
        <v>8228</v>
      </c>
      <c r="F2416" t="str">
        <f t="shared" si="150"/>
        <v>Nota de crédito</v>
      </c>
      <c r="G2416" t="s">
        <v>8229</v>
      </c>
      <c r="H2416" t="s">
        <v>8230</v>
      </c>
      <c r="I2416">
        <v>262</v>
      </c>
      <c r="J2416">
        <v>262</v>
      </c>
      <c r="L2416" t="str">
        <f t="shared" si="151"/>
        <v>DUI</v>
      </c>
      <c r="M2416" t="str">
        <f t="shared" si="152"/>
        <v>042098015</v>
      </c>
      <c r="N2416" t="s">
        <v>332</v>
      </c>
      <c r="O2416">
        <v>0</v>
      </c>
      <c r="P2416">
        <v>0</v>
      </c>
      <c r="Q2416">
        <v>7.3</v>
      </c>
      <c r="R2416">
        <v>0.94899999999999995</v>
      </c>
      <c r="S2416">
        <v>0</v>
      </c>
      <c r="T2416">
        <v>0</v>
      </c>
      <c r="U2416">
        <v>8.2490000000000006</v>
      </c>
      <c r="V2416" t="s">
        <v>8428</v>
      </c>
      <c r="W2416" t="s">
        <v>1</v>
      </c>
    </row>
    <row r="2417" spans="1:23">
      <c r="A2417" t="s">
        <v>8374</v>
      </c>
      <c r="B2417" t="str">
        <f t="shared" si="149"/>
        <v>Marzo</v>
      </c>
      <c r="C2417" s="20" t="s">
        <v>8468</v>
      </c>
      <c r="D2417" t="s">
        <v>1</v>
      </c>
      <c r="E2417" t="s">
        <v>8228</v>
      </c>
      <c r="F2417" t="str">
        <f t="shared" si="150"/>
        <v>Nota de crédito</v>
      </c>
      <c r="G2417" t="s">
        <v>8229</v>
      </c>
      <c r="H2417" t="s">
        <v>8230</v>
      </c>
      <c r="I2417">
        <v>261</v>
      </c>
      <c r="J2417">
        <v>261</v>
      </c>
      <c r="K2417" t="s">
        <v>943</v>
      </c>
      <c r="L2417" t="str">
        <f t="shared" si="151"/>
        <v>NIT</v>
      </c>
      <c r="M2417" t="str">
        <f t="shared" si="152"/>
        <v>06142711081039</v>
      </c>
      <c r="N2417" t="s">
        <v>944</v>
      </c>
      <c r="O2417">
        <v>0</v>
      </c>
      <c r="P2417">
        <v>0</v>
      </c>
      <c r="Q2417">
        <v>15.4</v>
      </c>
      <c r="R2417">
        <v>2.0020000000000002</v>
      </c>
      <c r="S2417">
        <v>0</v>
      </c>
      <c r="T2417">
        <v>0</v>
      </c>
      <c r="U2417">
        <v>17.402000000000001</v>
      </c>
      <c r="V2417" t="s">
        <v>8499</v>
      </c>
      <c r="W2417" t="s">
        <v>1</v>
      </c>
    </row>
    <row r="2418" spans="1:23">
      <c r="A2418" t="s">
        <v>8374</v>
      </c>
      <c r="B2418" t="str">
        <f t="shared" si="149"/>
        <v>Marzo</v>
      </c>
      <c r="C2418" s="20" t="s">
        <v>8468</v>
      </c>
      <c r="D2418" t="s">
        <v>1</v>
      </c>
      <c r="E2418" t="s">
        <v>8228</v>
      </c>
      <c r="F2418" t="str">
        <f t="shared" si="150"/>
        <v>Nota de crédito</v>
      </c>
      <c r="G2418" t="s">
        <v>8229</v>
      </c>
      <c r="H2418" t="s">
        <v>8230</v>
      </c>
      <c r="I2418">
        <v>260</v>
      </c>
      <c r="J2418">
        <v>260</v>
      </c>
      <c r="K2418" t="s">
        <v>91</v>
      </c>
      <c r="L2418" t="str">
        <f t="shared" si="151"/>
        <v>NIT</v>
      </c>
      <c r="M2418" t="str">
        <f t="shared" si="152"/>
        <v>02103008951013</v>
      </c>
      <c r="N2418" t="s">
        <v>92</v>
      </c>
      <c r="O2418">
        <v>0</v>
      </c>
      <c r="P2418">
        <v>0</v>
      </c>
      <c r="Q2418">
        <v>5.5</v>
      </c>
      <c r="R2418">
        <v>0.71500000000000008</v>
      </c>
      <c r="S2418">
        <v>0</v>
      </c>
      <c r="T2418">
        <v>0</v>
      </c>
      <c r="U2418">
        <v>6.2149999999999999</v>
      </c>
      <c r="V2418" t="s">
        <v>8499</v>
      </c>
      <c r="W2418" t="s">
        <v>1</v>
      </c>
    </row>
    <row r="2419" spans="1:23">
      <c r="A2419" t="s">
        <v>8374</v>
      </c>
      <c r="B2419" t="str">
        <f t="shared" si="149"/>
        <v>Marzo</v>
      </c>
      <c r="C2419" s="20" t="s">
        <v>8468</v>
      </c>
      <c r="D2419" t="s">
        <v>1</v>
      </c>
      <c r="E2419" t="s">
        <v>8228</v>
      </c>
      <c r="F2419" t="str">
        <f t="shared" si="150"/>
        <v>Nota de crédito</v>
      </c>
      <c r="G2419" t="s">
        <v>8229</v>
      </c>
      <c r="H2419" t="s">
        <v>8230</v>
      </c>
      <c r="I2419">
        <v>259</v>
      </c>
      <c r="J2419">
        <v>259</v>
      </c>
      <c r="K2419" t="s">
        <v>546</v>
      </c>
      <c r="L2419" t="str">
        <f t="shared" si="151"/>
        <v>NIT</v>
      </c>
      <c r="M2419" t="str">
        <f t="shared" si="152"/>
        <v>06142310971031</v>
      </c>
      <c r="N2419" t="s">
        <v>547</v>
      </c>
      <c r="O2419">
        <v>0</v>
      </c>
      <c r="P2419">
        <v>0</v>
      </c>
      <c r="Q2419">
        <v>919.79</v>
      </c>
      <c r="R2419">
        <v>119.5727</v>
      </c>
      <c r="S2419">
        <v>0</v>
      </c>
      <c r="T2419">
        <v>0</v>
      </c>
      <c r="U2419">
        <v>1039.3626999999999</v>
      </c>
      <c r="V2419" t="s">
        <v>8499</v>
      </c>
      <c r="W2419" t="s">
        <v>1</v>
      </c>
    </row>
    <row r="2420" spans="1:23">
      <c r="A2420" t="s">
        <v>8374</v>
      </c>
      <c r="B2420" t="str">
        <f t="shared" si="149"/>
        <v>Marzo</v>
      </c>
      <c r="C2420" s="20" t="s">
        <v>8468</v>
      </c>
      <c r="D2420" t="s">
        <v>1</v>
      </c>
      <c r="E2420" t="s">
        <v>8228</v>
      </c>
      <c r="F2420" t="str">
        <f t="shared" si="150"/>
        <v>Nota de crédito</v>
      </c>
      <c r="G2420" t="s">
        <v>8229</v>
      </c>
      <c r="H2420" t="s">
        <v>8230</v>
      </c>
      <c r="I2420">
        <v>258</v>
      </c>
      <c r="J2420">
        <v>258</v>
      </c>
      <c r="K2420" t="s">
        <v>528</v>
      </c>
      <c r="L2420" t="str">
        <f t="shared" si="151"/>
        <v>NIT</v>
      </c>
      <c r="M2420" t="str">
        <f t="shared" si="152"/>
        <v>12171412051020</v>
      </c>
      <c r="N2420" t="s">
        <v>529</v>
      </c>
      <c r="O2420">
        <v>0</v>
      </c>
      <c r="P2420">
        <v>0</v>
      </c>
      <c r="Q2420">
        <v>323.75</v>
      </c>
      <c r="R2420">
        <v>42.087499999999999</v>
      </c>
      <c r="S2420">
        <v>0</v>
      </c>
      <c r="T2420">
        <v>0</v>
      </c>
      <c r="U2420">
        <v>365.83749999999998</v>
      </c>
      <c r="V2420" t="s">
        <v>8499</v>
      </c>
      <c r="W2420" t="s">
        <v>1</v>
      </c>
    </row>
    <row r="2421" spans="1:23">
      <c r="A2421" t="s">
        <v>8374</v>
      </c>
      <c r="B2421" t="str">
        <f t="shared" si="149"/>
        <v>Marzo</v>
      </c>
      <c r="C2421" s="20" t="s">
        <v>8468</v>
      </c>
      <c r="D2421" t="s">
        <v>1</v>
      </c>
      <c r="E2421" t="s">
        <v>8228</v>
      </c>
      <c r="F2421" t="str">
        <f t="shared" si="150"/>
        <v>Nota de crédito</v>
      </c>
      <c r="G2421" t="s">
        <v>8229</v>
      </c>
      <c r="H2421" t="s">
        <v>8230</v>
      </c>
      <c r="I2421">
        <v>257</v>
      </c>
      <c r="J2421">
        <v>257</v>
      </c>
      <c r="K2421" t="s">
        <v>8000</v>
      </c>
      <c r="L2421" t="str">
        <f t="shared" si="151"/>
        <v>NIT</v>
      </c>
      <c r="M2421" t="str">
        <f t="shared" si="152"/>
        <v>14052508811023</v>
      </c>
      <c r="N2421" t="s">
        <v>8001</v>
      </c>
      <c r="O2421">
        <v>0</v>
      </c>
      <c r="P2421">
        <v>0</v>
      </c>
      <c r="Q2421">
        <v>60</v>
      </c>
      <c r="R2421">
        <v>7.8000000000000007</v>
      </c>
      <c r="S2421">
        <v>0</v>
      </c>
      <c r="T2421">
        <v>0</v>
      </c>
      <c r="U2421">
        <v>67.8</v>
      </c>
      <c r="V2421" t="s">
        <v>8499</v>
      </c>
      <c r="W2421" t="s">
        <v>1</v>
      </c>
    </row>
    <row r="2422" spans="1:23">
      <c r="A2422" t="s">
        <v>8374</v>
      </c>
      <c r="B2422" t="str">
        <f t="shared" si="149"/>
        <v>Marzo</v>
      </c>
      <c r="C2422" s="20" t="s">
        <v>8468</v>
      </c>
      <c r="D2422" t="s">
        <v>1</v>
      </c>
      <c r="E2422" t="s">
        <v>8228</v>
      </c>
      <c r="F2422" t="str">
        <f t="shared" si="150"/>
        <v>Nota de crédito</v>
      </c>
      <c r="G2422" t="s">
        <v>8229</v>
      </c>
      <c r="H2422" t="s">
        <v>8230</v>
      </c>
      <c r="I2422">
        <v>256</v>
      </c>
      <c r="J2422">
        <v>256</v>
      </c>
      <c r="K2422" t="s">
        <v>227</v>
      </c>
      <c r="L2422" t="str">
        <f t="shared" si="151"/>
        <v>NIT</v>
      </c>
      <c r="M2422" t="str">
        <f t="shared" si="152"/>
        <v>05021104731010</v>
      </c>
      <c r="N2422" t="s">
        <v>228</v>
      </c>
      <c r="O2422">
        <v>0</v>
      </c>
      <c r="P2422">
        <v>0</v>
      </c>
      <c r="Q2422">
        <v>2.9</v>
      </c>
      <c r="R2422">
        <v>0.377</v>
      </c>
      <c r="S2422">
        <v>0</v>
      </c>
      <c r="T2422">
        <v>0</v>
      </c>
      <c r="U2422">
        <v>3.2770000000000001</v>
      </c>
      <c r="V2422" t="s">
        <v>8499</v>
      </c>
      <c r="W2422" t="s">
        <v>1</v>
      </c>
    </row>
    <row r="2423" spans="1:23">
      <c r="A2423" t="s">
        <v>8374</v>
      </c>
      <c r="B2423" t="str">
        <f t="shared" si="149"/>
        <v>Marzo</v>
      </c>
      <c r="C2423" s="20" t="s">
        <v>8468</v>
      </c>
      <c r="D2423" t="s">
        <v>1</v>
      </c>
      <c r="E2423" t="s">
        <v>8228</v>
      </c>
      <c r="F2423" t="str">
        <f t="shared" si="150"/>
        <v>Nota de crédito</v>
      </c>
      <c r="G2423" t="s">
        <v>8229</v>
      </c>
      <c r="H2423" t="s">
        <v>8230</v>
      </c>
      <c r="I2423">
        <v>255</v>
      </c>
      <c r="J2423">
        <v>255</v>
      </c>
      <c r="K2423" t="s">
        <v>459</v>
      </c>
      <c r="L2423" t="str">
        <f t="shared" si="151"/>
        <v>NIT</v>
      </c>
      <c r="M2423" t="str">
        <f t="shared" si="152"/>
        <v>06141211870020</v>
      </c>
      <c r="N2423" t="s">
        <v>460</v>
      </c>
      <c r="O2423">
        <v>0</v>
      </c>
      <c r="P2423">
        <v>0</v>
      </c>
      <c r="Q2423">
        <v>1061.81</v>
      </c>
      <c r="R2423">
        <v>138.03530000000001</v>
      </c>
      <c r="S2423">
        <v>0</v>
      </c>
      <c r="T2423">
        <v>0</v>
      </c>
      <c r="U2423">
        <v>1199.8453</v>
      </c>
      <c r="V2423" t="s">
        <v>8499</v>
      </c>
      <c r="W2423" t="s">
        <v>1</v>
      </c>
    </row>
    <row r="2424" spans="1:23">
      <c r="A2424" t="s">
        <v>8374</v>
      </c>
      <c r="B2424" t="str">
        <f t="shared" ref="B2424:B2487" si="153">SUBSTITUTE(A2424,"ARZO","arzo")</f>
        <v>Marzo</v>
      </c>
      <c r="C2424" s="20" t="s">
        <v>8468</v>
      </c>
      <c r="D2424" t="s">
        <v>1</v>
      </c>
      <c r="E2424" t="s">
        <v>8228</v>
      </c>
      <c r="F2424" t="str">
        <f t="shared" si="150"/>
        <v>Nota de crédito</v>
      </c>
      <c r="G2424" t="s">
        <v>8229</v>
      </c>
      <c r="H2424" t="s">
        <v>8230</v>
      </c>
      <c r="I2424">
        <v>253</v>
      </c>
      <c r="J2424">
        <v>253</v>
      </c>
      <c r="K2424" t="s">
        <v>183</v>
      </c>
      <c r="L2424" t="str">
        <f t="shared" si="151"/>
        <v>NIT</v>
      </c>
      <c r="M2424" t="str">
        <f t="shared" si="152"/>
        <v>06142009101064</v>
      </c>
      <c r="N2424" t="s">
        <v>184</v>
      </c>
      <c r="O2424">
        <v>0</v>
      </c>
      <c r="P2424">
        <v>0</v>
      </c>
      <c r="Q2424">
        <v>167.64</v>
      </c>
      <c r="R2424">
        <v>21.793199999999999</v>
      </c>
      <c r="S2424">
        <v>0</v>
      </c>
      <c r="T2424">
        <v>0</v>
      </c>
      <c r="U2424">
        <v>189.4332</v>
      </c>
      <c r="V2424" t="s">
        <v>8499</v>
      </c>
      <c r="W2424" t="s">
        <v>1</v>
      </c>
    </row>
    <row r="2425" spans="1:23">
      <c r="A2425" t="s">
        <v>8374</v>
      </c>
      <c r="B2425" t="str">
        <f t="shared" si="153"/>
        <v>Marzo</v>
      </c>
      <c r="C2425" s="20" t="s">
        <v>8468</v>
      </c>
      <c r="D2425" t="s">
        <v>1</v>
      </c>
      <c r="E2425" t="s">
        <v>8228</v>
      </c>
      <c r="F2425" t="str">
        <f t="shared" si="150"/>
        <v>Nota de crédito</v>
      </c>
      <c r="G2425" t="s">
        <v>8229</v>
      </c>
      <c r="H2425" t="s">
        <v>8230</v>
      </c>
      <c r="I2425">
        <v>252</v>
      </c>
      <c r="J2425">
        <v>252</v>
      </c>
      <c r="K2425" t="s">
        <v>550</v>
      </c>
      <c r="L2425" t="str">
        <f t="shared" si="151"/>
        <v>NIT</v>
      </c>
      <c r="M2425" t="str">
        <f t="shared" si="152"/>
        <v>06011411901010</v>
      </c>
      <c r="N2425" t="s">
        <v>551</v>
      </c>
      <c r="O2425">
        <v>0</v>
      </c>
      <c r="P2425">
        <v>0</v>
      </c>
      <c r="Q2425">
        <v>5.24</v>
      </c>
      <c r="R2425">
        <v>0.68120000000000003</v>
      </c>
      <c r="S2425">
        <v>0</v>
      </c>
      <c r="T2425">
        <v>0</v>
      </c>
      <c r="U2425">
        <v>5.9212000000000007</v>
      </c>
      <c r="V2425" t="s">
        <v>8499</v>
      </c>
      <c r="W2425" t="s">
        <v>1</v>
      </c>
    </row>
    <row r="2426" spans="1:23">
      <c r="A2426" t="s">
        <v>8374</v>
      </c>
      <c r="B2426" t="str">
        <f t="shared" si="153"/>
        <v>Marzo</v>
      </c>
      <c r="C2426" s="20" t="s">
        <v>8468</v>
      </c>
      <c r="D2426" t="s">
        <v>1</v>
      </c>
      <c r="E2426" t="s">
        <v>8228</v>
      </c>
      <c r="F2426" t="str">
        <f t="shared" si="150"/>
        <v>Nota de crédito</v>
      </c>
      <c r="G2426" t="s">
        <v>8229</v>
      </c>
      <c r="H2426" t="s">
        <v>8230</v>
      </c>
      <c r="I2426">
        <v>251</v>
      </c>
      <c r="J2426">
        <v>251</v>
      </c>
      <c r="K2426" t="s">
        <v>309</v>
      </c>
      <c r="L2426" t="str">
        <f t="shared" si="151"/>
        <v>NIT</v>
      </c>
      <c r="M2426" t="str">
        <f t="shared" si="152"/>
        <v>05170210550016</v>
      </c>
      <c r="N2426" t="s">
        <v>310</v>
      </c>
      <c r="O2426">
        <v>0</v>
      </c>
      <c r="P2426">
        <v>0</v>
      </c>
      <c r="Q2426">
        <v>1.51</v>
      </c>
      <c r="R2426">
        <v>0.1963</v>
      </c>
      <c r="S2426">
        <v>0</v>
      </c>
      <c r="T2426">
        <v>0</v>
      </c>
      <c r="U2426">
        <v>1.7062999999999999</v>
      </c>
      <c r="V2426" t="s">
        <v>8499</v>
      </c>
      <c r="W2426" t="s">
        <v>1</v>
      </c>
    </row>
    <row r="2427" spans="1:23">
      <c r="A2427" t="s">
        <v>8374</v>
      </c>
      <c r="B2427" t="str">
        <f t="shared" si="153"/>
        <v>Marzo</v>
      </c>
      <c r="C2427" s="20" t="s">
        <v>8468</v>
      </c>
      <c r="D2427" t="s">
        <v>1</v>
      </c>
      <c r="E2427" t="s">
        <v>0</v>
      </c>
      <c r="F2427" t="str">
        <f t="shared" si="150"/>
        <v>CCF</v>
      </c>
      <c r="G2427" t="s">
        <v>8338</v>
      </c>
      <c r="H2427" t="s">
        <v>8339</v>
      </c>
      <c r="I2427">
        <v>132</v>
      </c>
      <c r="J2427">
        <v>132</v>
      </c>
      <c r="K2427" t="s">
        <v>118</v>
      </c>
      <c r="L2427" t="str">
        <f t="shared" si="151"/>
        <v>NIT</v>
      </c>
      <c r="M2427" t="str">
        <f t="shared" si="152"/>
        <v>06141106071025</v>
      </c>
      <c r="N2427" t="s">
        <v>119</v>
      </c>
      <c r="O2427">
        <v>0</v>
      </c>
      <c r="P2427">
        <v>0</v>
      </c>
      <c r="Q2427">
        <v>161.38</v>
      </c>
      <c r="R2427">
        <v>20.979400000000002</v>
      </c>
      <c r="S2427">
        <v>0</v>
      </c>
      <c r="T2427">
        <v>0</v>
      </c>
      <c r="U2427">
        <v>182.35939999999999</v>
      </c>
      <c r="V2427" t="s">
        <v>8499</v>
      </c>
      <c r="W2427" t="s">
        <v>1</v>
      </c>
    </row>
    <row r="2428" spans="1:23">
      <c r="A2428" t="s">
        <v>8374</v>
      </c>
      <c r="B2428" t="str">
        <f t="shared" si="153"/>
        <v>Marzo</v>
      </c>
      <c r="C2428" s="20" t="s">
        <v>8468</v>
      </c>
      <c r="D2428" t="s">
        <v>1</v>
      </c>
      <c r="E2428" t="s">
        <v>0</v>
      </c>
      <c r="F2428" t="str">
        <f t="shared" si="150"/>
        <v>CCF</v>
      </c>
      <c r="G2428" t="s">
        <v>8338</v>
      </c>
      <c r="H2428" t="s">
        <v>8339</v>
      </c>
      <c r="I2428">
        <v>131</v>
      </c>
      <c r="J2428">
        <v>131</v>
      </c>
      <c r="K2428" t="s">
        <v>1182</v>
      </c>
      <c r="L2428" t="str">
        <f t="shared" si="151"/>
        <v>NIT</v>
      </c>
      <c r="M2428" t="str">
        <f t="shared" si="152"/>
        <v>06140201151013</v>
      </c>
      <c r="N2428" t="s">
        <v>1183</v>
      </c>
      <c r="O2428">
        <v>0</v>
      </c>
      <c r="P2428">
        <v>0</v>
      </c>
      <c r="Q2428">
        <v>77.47</v>
      </c>
      <c r="R2428">
        <v>10.071099999999999</v>
      </c>
      <c r="S2428">
        <v>0</v>
      </c>
      <c r="T2428">
        <v>0</v>
      </c>
      <c r="U2428">
        <v>87.5411</v>
      </c>
      <c r="V2428" t="s">
        <v>8499</v>
      </c>
      <c r="W2428" t="s">
        <v>1</v>
      </c>
    </row>
    <row r="2429" spans="1:23">
      <c r="A2429" t="s">
        <v>8374</v>
      </c>
      <c r="B2429" t="str">
        <f t="shared" si="153"/>
        <v>Marzo</v>
      </c>
      <c r="C2429" s="20" t="s">
        <v>8468</v>
      </c>
      <c r="D2429" t="s">
        <v>1</v>
      </c>
      <c r="E2429" t="s">
        <v>0</v>
      </c>
      <c r="F2429" t="str">
        <f t="shared" si="150"/>
        <v>CCF</v>
      </c>
      <c r="G2429" t="s">
        <v>8338</v>
      </c>
      <c r="H2429" t="s">
        <v>8339</v>
      </c>
      <c r="I2429">
        <v>130</v>
      </c>
      <c r="J2429">
        <v>130</v>
      </c>
      <c r="K2429" t="s">
        <v>1476</v>
      </c>
      <c r="L2429" t="str">
        <f t="shared" si="151"/>
        <v>NIT</v>
      </c>
      <c r="M2429" t="str">
        <f t="shared" si="152"/>
        <v>06141703841427</v>
      </c>
      <c r="N2429" t="s">
        <v>1477</v>
      </c>
      <c r="O2429">
        <v>0</v>
      </c>
      <c r="P2429">
        <v>0</v>
      </c>
      <c r="Q2429">
        <v>165.4</v>
      </c>
      <c r="R2429">
        <v>21.502000000000002</v>
      </c>
      <c r="S2429">
        <v>0</v>
      </c>
      <c r="T2429">
        <v>0</v>
      </c>
      <c r="U2429">
        <v>186.90200000000002</v>
      </c>
      <c r="V2429" t="s">
        <v>8499</v>
      </c>
      <c r="W2429" t="s">
        <v>1</v>
      </c>
    </row>
    <row r="2430" spans="1:23">
      <c r="A2430" t="s">
        <v>8374</v>
      </c>
      <c r="B2430" t="str">
        <f t="shared" si="153"/>
        <v>Marzo</v>
      </c>
      <c r="C2430" s="20" t="s">
        <v>8468</v>
      </c>
      <c r="D2430" t="s">
        <v>1</v>
      </c>
      <c r="E2430" t="s">
        <v>0</v>
      </c>
      <c r="F2430" t="str">
        <f t="shared" si="150"/>
        <v>CCF</v>
      </c>
      <c r="G2430" t="s">
        <v>8338</v>
      </c>
      <c r="H2430" t="s">
        <v>8339</v>
      </c>
      <c r="I2430">
        <v>129</v>
      </c>
      <c r="J2430">
        <v>129</v>
      </c>
      <c r="K2430" t="s">
        <v>118</v>
      </c>
      <c r="L2430" t="str">
        <f t="shared" si="151"/>
        <v>NIT</v>
      </c>
      <c r="M2430" t="str">
        <f t="shared" si="152"/>
        <v>06141106071025</v>
      </c>
      <c r="N2430" t="s">
        <v>119</v>
      </c>
      <c r="O2430">
        <v>0</v>
      </c>
      <c r="P2430">
        <v>0</v>
      </c>
      <c r="Q2430">
        <v>304.73</v>
      </c>
      <c r="R2430">
        <v>39.614900000000006</v>
      </c>
      <c r="S2430">
        <v>0</v>
      </c>
      <c r="T2430">
        <v>0</v>
      </c>
      <c r="U2430">
        <v>344.34490000000005</v>
      </c>
      <c r="V2430" t="s">
        <v>8499</v>
      </c>
      <c r="W2430" t="s">
        <v>1</v>
      </c>
    </row>
    <row r="2431" spans="1:23">
      <c r="A2431" t="s">
        <v>8374</v>
      </c>
      <c r="B2431" t="str">
        <f t="shared" si="153"/>
        <v>Marzo</v>
      </c>
      <c r="C2431" s="20" t="s">
        <v>8468</v>
      </c>
      <c r="D2431" t="s">
        <v>1</v>
      </c>
      <c r="E2431" t="s">
        <v>0</v>
      </c>
      <c r="F2431" t="str">
        <f t="shared" si="150"/>
        <v>CCF</v>
      </c>
      <c r="G2431" t="s">
        <v>8338</v>
      </c>
      <c r="H2431" t="s">
        <v>8339</v>
      </c>
      <c r="I2431">
        <v>128</v>
      </c>
      <c r="J2431">
        <v>128</v>
      </c>
      <c r="K2431" t="s">
        <v>201</v>
      </c>
      <c r="L2431" t="str">
        <f t="shared" si="151"/>
        <v>NIT</v>
      </c>
      <c r="M2431" t="str">
        <f t="shared" si="152"/>
        <v>02102510011010</v>
      </c>
      <c r="N2431" t="s">
        <v>202</v>
      </c>
      <c r="O2431">
        <v>0</v>
      </c>
      <c r="P2431">
        <v>0</v>
      </c>
      <c r="Q2431">
        <v>892.85</v>
      </c>
      <c r="R2431">
        <v>116.07050000000001</v>
      </c>
      <c r="S2431">
        <v>0</v>
      </c>
      <c r="T2431">
        <v>0</v>
      </c>
      <c r="U2431">
        <v>1008.9205000000001</v>
      </c>
      <c r="V2431" t="s">
        <v>8499</v>
      </c>
      <c r="W2431" t="s">
        <v>1</v>
      </c>
    </row>
    <row r="2432" spans="1:23">
      <c r="A2432" t="s">
        <v>8374</v>
      </c>
      <c r="B2432" t="str">
        <f t="shared" si="153"/>
        <v>Marzo</v>
      </c>
      <c r="C2432" s="20" t="s">
        <v>8468</v>
      </c>
      <c r="D2432" t="s">
        <v>1</v>
      </c>
      <c r="E2432" t="s">
        <v>0</v>
      </c>
      <c r="F2432" t="str">
        <f t="shared" si="150"/>
        <v>CCF</v>
      </c>
      <c r="G2432" t="s">
        <v>8338</v>
      </c>
      <c r="H2432" t="s">
        <v>8339</v>
      </c>
      <c r="I2432">
        <v>127</v>
      </c>
      <c r="J2432">
        <v>127</v>
      </c>
      <c r="K2432" t="s">
        <v>118</v>
      </c>
      <c r="L2432" t="str">
        <f t="shared" si="151"/>
        <v>NIT</v>
      </c>
      <c r="M2432" t="str">
        <f t="shared" si="152"/>
        <v>06141106071025</v>
      </c>
      <c r="N2432" t="s">
        <v>119</v>
      </c>
      <c r="O2432">
        <v>0</v>
      </c>
      <c r="P2432">
        <v>0</v>
      </c>
      <c r="Q2432">
        <v>34.19</v>
      </c>
      <c r="R2432">
        <v>4.4447000000000001</v>
      </c>
      <c r="S2432">
        <v>0</v>
      </c>
      <c r="T2432">
        <v>0</v>
      </c>
      <c r="U2432">
        <v>38.634699999999995</v>
      </c>
      <c r="V2432" t="s">
        <v>8499</v>
      </c>
      <c r="W2432" t="s">
        <v>1</v>
      </c>
    </row>
    <row r="2433" spans="1:23">
      <c r="A2433" t="s">
        <v>8374</v>
      </c>
      <c r="B2433" t="str">
        <f t="shared" si="153"/>
        <v>Marzo</v>
      </c>
      <c r="C2433" s="20" t="s">
        <v>8468</v>
      </c>
      <c r="D2433" t="s">
        <v>1</v>
      </c>
      <c r="E2433" t="s">
        <v>0</v>
      </c>
      <c r="F2433" t="str">
        <f t="shared" si="150"/>
        <v>CCF</v>
      </c>
      <c r="G2433" t="s">
        <v>8338</v>
      </c>
      <c r="H2433" t="s">
        <v>8339</v>
      </c>
      <c r="I2433">
        <v>126</v>
      </c>
      <c r="J2433">
        <v>126</v>
      </c>
      <c r="L2433" t="str">
        <f t="shared" si="151"/>
        <v>DUI</v>
      </c>
      <c r="M2433" t="str">
        <f t="shared" si="152"/>
        <v>019202318</v>
      </c>
      <c r="N2433" t="s">
        <v>8493</v>
      </c>
      <c r="O2433">
        <v>0</v>
      </c>
      <c r="P2433">
        <v>0</v>
      </c>
      <c r="Q2433">
        <v>163.77000000000001</v>
      </c>
      <c r="R2433">
        <v>21.290100000000002</v>
      </c>
      <c r="S2433">
        <v>0</v>
      </c>
      <c r="T2433">
        <v>0</v>
      </c>
      <c r="U2433">
        <v>185.06010000000001</v>
      </c>
      <c r="V2433" t="s">
        <v>8492</v>
      </c>
      <c r="W2433" t="s">
        <v>1</v>
      </c>
    </row>
    <row r="2434" spans="1:23">
      <c r="A2434" t="s">
        <v>8374</v>
      </c>
      <c r="B2434" t="str">
        <f t="shared" si="153"/>
        <v>Marzo</v>
      </c>
      <c r="C2434" s="20" t="s">
        <v>8468</v>
      </c>
      <c r="D2434" t="s">
        <v>1</v>
      </c>
      <c r="E2434" t="s">
        <v>0</v>
      </c>
      <c r="F2434" t="str">
        <f t="shared" si="150"/>
        <v>CCF</v>
      </c>
      <c r="G2434" t="s">
        <v>8338</v>
      </c>
      <c r="H2434" t="s">
        <v>8339</v>
      </c>
      <c r="I2434">
        <v>125</v>
      </c>
      <c r="J2434">
        <v>125</v>
      </c>
      <c r="K2434" t="s">
        <v>181</v>
      </c>
      <c r="L2434" t="str">
        <f t="shared" si="151"/>
        <v>NIT</v>
      </c>
      <c r="M2434" t="str">
        <f t="shared" si="152"/>
        <v>06140810101057</v>
      </c>
      <c r="N2434" t="s">
        <v>182</v>
      </c>
      <c r="O2434">
        <v>0</v>
      </c>
      <c r="P2434">
        <v>0</v>
      </c>
      <c r="Q2434">
        <v>200</v>
      </c>
      <c r="R2434">
        <v>26</v>
      </c>
      <c r="S2434">
        <v>0</v>
      </c>
      <c r="T2434">
        <v>0</v>
      </c>
      <c r="U2434">
        <v>226</v>
      </c>
      <c r="V2434" t="s">
        <v>8499</v>
      </c>
      <c r="W2434" t="s">
        <v>1</v>
      </c>
    </row>
    <row r="2435" spans="1:23">
      <c r="A2435" t="s">
        <v>8374</v>
      </c>
      <c r="B2435" t="str">
        <f t="shared" si="153"/>
        <v>Marzo</v>
      </c>
      <c r="C2435" s="20" t="s">
        <v>8468</v>
      </c>
      <c r="D2435" t="s">
        <v>1</v>
      </c>
      <c r="E2435" t="s">
        <v>0</v>
      </c>
      <c r="F2435" t="str">
        <f t="shared" ref="F2435:F2498" si="154">IF(E2435="05","Nota de crédito","CCF")</f>
        <v>CCF</v>
      </c>
      <c r="G2435" t="s">
        <v>8338</v>
      </c>
      <c r="H2435" t="s">
        <v>8339</v>
      </c>
      <c r="I2435">
        <v>124</v>
      </c>
      <c r="J2435">
        <v>124</v>
      </c>
      <c r="K2435" t="s">
        <v>8348</v>
      </c>
      <c r="L2435" t="str">
        <f t="shared" ref="L2435:L2498" si="155">IF(K2435=0,"DUI","NIT")</f>
        <v>NIT</v>
      </c>
      <c r="M2435" t="str">
        <f t="shared" ref="M2435:M2498" si="156">IF(K2435=0,V2435,K2435)</f>
        <v>02103012751037</v>
      </c>
      <c r="N2435" t="s">
        <v>8349</v>
      </c>
      <c r="O2435">
        <v>0</v>
      </c>
      <c r="P2435">
        <v>0</v>
      </c>
      <c r="Q2435">
        <v>36.659999999999997</v>
      </c>
      <c r="R2435">
        <v>4.7657999999999996</v>
      </c>
      <c r="S2435">
        <v>0</v>
      </c>
      <c r="T2435">
        <v>0</v>
      </c>
      <c r="U2435">
        <v>41.425799999999995</v>
      </c>
      <c r="V2435" t="s">
        <v>8499</v>
      </c>
      <c r="W2435" t="s">
        <v>1</v>
      </c>
    </row>
    <row r="2436" spans="1:23">
      <c r="A2436" t="s">
        <v>8374</v>
      </c>
      <c r="B2436" t="str">
        <f t="shared" si="153"/>
        <v>Marzo</v>
      </c>
      <c r="C2436" s="20" t="s">
        <v>8468</v>
      </c>
      <c r="D2436" t="s">
        <v>1</v>
      </c>
      <c r="E2436" t="s">
        <v>0</v>
      </c>
      <c r="F2436" t="str">
        <f t="shared" si="154"/>
        <v>CCF</v>
      </c>
      <c r="G2436" t="s">
        <v>8338</v>
      </c>
      <c r="H2436" t="s">
        <v>8339</v>
      </c>
      <c r="I2436">
        <v>123</v>
      </c>
      <c r="J2436">
        <v>123</v>
      </c>
      <c r="K2436" t="s">
        <v>159</v>
      </c>
      <c r="L2436" t="str">
        <f t="shared" si="155"/>
        <v>NIT</v>
      </c>
      <c r="M2436" t="str">
        <f t="shared" si="156"/>
        <v>06142409131060</v>
      </c>
      <c r="N2436" t="s">
        <v>160</v>
      </c>
      <c r="O2436">
        <v>0</v>
      </c>
      <c r="P2436">
        <v>0</v>
      </c>
      <c r="Q2436">
        <v>402.74</v>
      </c>
      <c r="R2436">
        <v>52.356200000000001</v>
      </c>
      <c r="S2436">
        <v>0</v>
      </c>
      <c r="T2436">
        <v>0</v>
      </c>
      <c r="U2436">
        <v>455.09620000000001</v>
      </c>
      <c r="V2436" t="s">
        <v>8499</v>
      </c>
      <c r="W2436" t="s">
        <v>1</v>
      </c>
    </row>
    <row r="2437" spans="1:23">
      <c r="A2437" t="s">
        <v>8374</v>
      </c>
      <c r="B2437" t="str">
        <f t="shared" si="153"/>
        <v>Marzo</v>
      </c>
      <c r="C2437" s="20" t="s">
        <v>8468</v>
      </c>
      <c r="D2437" t="s">
        <v>1</v>
      </c>
      <c r="E2437" t="s">
        <v>0</v>
      </c>
      <c r="F2437" t="str">
        <f t="shared" si="154"/>
        <v>CCF</v>
      </c>
      <c r="G2437" t="s">
        <v>8338</v>
      </c>
      <c r="H2437" t="s">
        <v>8339</v>
      </c>
      <c r="I2437">
        <v>122</v>
      </c>
      <c r="J2437">
        <v>122</v>
      </c>
      <c r="K2437" t="s">
        <v>126</v>
      </c>
      <c r="L2437" t="str">
        <f t="shared" si="155"/>
        <v>NIT</v>
      </c>
      <c r="M2437" t="str">
        <f t="shared" si="156"/>
        <v>12172508931019</v>
      </c>
      <c r="N2437" t="s">
        <v>127</v>
      </c>
      <c r="O2437">
        <v>0</v>
      </c>
      <c r="P2437">
        <v>0</v>
      </c>
      <c r="Q2437">
        <v>1018.07</v>
      </c>
      <c r="R2437">
        <v>132.34910000000002</v>
      </c>
      <c r="S2437">
        <v>0</v>
      </c>
      <c r="T2437">
        <v>0</v>
      </c>
      <c r="U2437">
        <v>1150.4191000000001</v>
      </c>
      <c r="V2437" t="s">
        <v>8499</v>
      </c>
      <c r="W2437" t="s">
        <v>1</v>
      </c>
    </row>
    <row r="2438" spans="1:23">
      <c r="A2438" t="s">
        <v>8374</v>
      </c>
      <c r="B2438" t="str">
        <f t="shared" si="153"/>
        <v>Marzo</v>
      </c>
      <c r="C2438" s="20" t="s">
        <v>8468</v>
      </c>
      <c r="D2438" t="s">
        <v>1</v>
      </c>
      <c r="E2438" t="s">
        <v>0</v>
      </c>
      <c r="F2438" t="str">
        <f t="shared" si="154"/>
        <v>CCF</v>
      </c>
      <c r="G2438" t="s">
        <v>8338</v>
      </c>
      <c r="H2438" t="s">
        <v>8339</v>
      </c>
      <c r="I2438">
        <v>121</v>
      </c>
      <c r="J2438">
        <v>121</v>
      </c>
      <c r="K2438" t="s">
        <v>167</v>
      </c>
      <c r="L2438" t="str">
        <f t="shared" si="155"/>
        <v>NIT</v>
      </c>
      <c r="M2438" t="str">
        <f t="shared" si="156"/>
        <v>06142201971056</v>
      </c>
      <c r="N2438" t="s">
        <v>168</v>
      </c>
      <c r="O2438">
        <v>0</v>
      </c>
      <c r="P2438">
        <v>0</v>
      </c>
      <c r="Q2438">
        <v>417.19</v>
      </c>
      <c r="R2438">
        <v>54.234700000000004</v>
      </c>
      <c r="S2438">
        <v>0</v>
      </c>
      <c r="T2438">
        <v>0</v>
      </c>
      <c r="U2438">
        <v>471.42470000000003</v>
      </c>
      <c r="V2438" t="s">
        <v>8499</v>
      </c>
      <c r="W2438" t="s">
        <v>1</v>
      </c>
    </row>
    <row r="2439" spans="1:23">
      <c r="A2439" t="s">
        <v>8374</v>
      </c>
      <c r="B2439" t="str">
        <f t="shared" si="153"/>
        <v>Marzo</v>
      </c>
      <c r="C2439" s="20" t="s">
        <v>8468</v>
      </c>
      <c r="D2439" t="s">
        <v>1</v>
      </c>
      <c r="E2439" t="s">
        <v>0</v>
      </c>
      <c r="F2439" t="str">
        <f t="shared" si="154"/>
        <v>CCF</v>
      </c>
      <c r="G2439" t="s">
        <v>8338</v>
      </c>
      <c r="H2439" t="s">
        <v>8339</v>
      </c>
      <c r="I2439">
        <v>120</v>
      </c>
      <c r="J2439">
        <v>120</v>
      </c>
      <c r="K2439" t="s">
        <v>118</v>
      </c>
      <c r="L2439" t="str">
        <f t="shared" si="155"/>
        <v>NIT</v>
      </c>
      <c r="M2439" t="str">
        <f t="shared" si="156"/>
        <v>06141106071025</v>
      </c>
      <c r="N2439" t="s">
        <v>119</v>
      </c>
      <c r="O2439">
        <v>0</v>
      </c>
      <c r="P2439">
        <v>0</v>
      </c>
      <c r="Q2439">
        <v>36.92</v>
      </c>
      <c r="R2439">
        <v>4.7996000000000008</v>
      </c>
      <c r="S2439">
        <v>0</v>
      </c>
      <c r="T2439">
        <v>0</v>
      </c>
      <c r="U2439">
        <v>41.7196</v>
      </c>
      <c r="V2439" t="s">
        <v>8499</v>
      </c>
      <c r="W2439" t="s">
        <v>1</v>
      </c>
    </row>
    <row r="2440" spans="1:23">
      <c r="A2440" t="s">
        <v>8374</v>
      </c>
      <c r="B2440" t="str">
        <f t="shared" si="153"/>
        <v>Marzo</v>
      </c>
      <c r="C2440" s="20" t="s">
        <v>8468</v>
      </c>
      <c r="D2440" t="s">
        <v>1</v>
      </c>
      <c r="E2440" t="s">
        <v>0</v>
      </c>
      <c r="F2440" t="str">
        <f t="shared" si="154"/>
        <v>CCF</v>
      </c>
      <c r="G2440" t="s">
        <v>8338</v>
      </c>
      <c r="H2440" t="s">
        <v>8339</v>
      </c>
      <c r="I2440">
        <v>119</v>
      </c>
      <c r="J2440">
        <v>119</v>
      </c>
      <c r="K2440" t="s">
        <v>120</v>
      </c>
      <c r="L2440" t="str">
        <f t="shared" si="155"/>
        <v>NIT</v>
      </c>
      <c r="M2440" t="str">
        <f t="shared" si="156"/>
        <v>06142208811224</v>
      </c>
      <c r="N2440" t="s">
        <v>121</v>
      </c>
      <c r="O2440">
        <v>0</v>
      </c>
      <c r="P2440">
        <v>0</v>
      </c>
      <c r="Q2440">
        <v>19.87</v>
      </c>
      <c r="R2440">
        <v>2.5831000000000004</v>
      </c>
      <c r="S2440">
        <v>0</v>
      </c>
      <c r="T2440">
        <v>0</v>
      </c>
      <c r="U2440">
        <v>22.453100000000003</v>
      </c>
      <c r="V2440" t="s">
        <v>8499</v>
      </c>
      <c r="W2440" t="s">
        <v>1</v>
      </c>
    </row>
    <row r="2441" spans="1:23">
      <c r="A2441" t="s">
        <v>8374</v>
      </c>
      <c r="B2441" t="str">
        <f t="shared" si="153"/>
        <v>Marzo</v>
      </c>
      <c r="C2441" s="20" t="s">
        <v>8468</v>
      </c>
      <c r="D2441" t="s">
        <v>1</v>
      </c>
      <c r="E2441" t="s">
        <v>0</v>
      </c>
      <c r="F2441" t="str">
        <f t="shared" si="154"/>
        <v>CCF</v>
      </c>
      <c r="G2441" t="s">
        <v>8338</v>
      </c>
      <c r="H2441" t="s">
        <v>8339</v>
      </c>
      <c r="I2441">
        <v>118</v>
      </c>
      <c r="J2441">
        <v>118</v>
      </c>
      <c r="K2441" t="s">
        <v>118</v>
      </c>
      <c r="L2441" t="str">
        <f t="shared" si="155"/>
        <v>NIT</v>
      </c>
      <c r="M2441" t="str">
        <f t="shared" si="156"/>
        <v>06141106071025</v>
      </c>
      <c r="N2441" t="s">
        <v>119</v>
      </c>
      <c r="O2441">
        <v>0</v>
      </c>
      <c r="P2441">
        <v>0</v>
      </c>
      <c r="Q2441">
        <v>278.93</v>
      </c>
      <c r="R2441">
        <v>36.260899999999999</v>
      </c>
      <c r="S2441">
        <v>0</v>
      </c>
      <c r="T2441">
        <v>0</v>
      </c>
      <c r="U2441">
        <v>315.1909</v>
      </c>
      <c r="V2441" t="s">
        <v>8499</v>
      </c>
      <c r="W2441" t="s">
        <v>1</v>
      </c>
    </row>
    <row r="2442" spans="1:23">
      <c r="A2442" t="s">
        <v>8374</v>
      </c>
      <c r="B2442" t="str">
        <f t="shared" si="153"/>
        <v>Marzo</v>
      </c>
      <c r="C2442" s="20" t="s">
        <v>8468</v>
      </c>
      <c r="D2442" t="s">
        <v>1</v>
      </c>
      <c r="E2442" t="s">
        <v>0</v>
      </c>
      <c r="F2442" t="str">
        <f t="shared" si="154"/>
        <v>CCF</v>
      </c>
      <c r="G2442" t="s">
        <v>8338</v>
      </c>
      <c r="H2442" t="s">
        <v>8339</v>
      </c>
      <c r="I2442">
        <v>117</v>
      </c>
      <c r="J2442">
        <v>117</v>
      </c>
      <c r="K2442" t="s">
        <v>77</v>
      </c>
      <c r="L2442" t="str">
        <f t="shared" si="155"/>
        <v>NIT</v>
      </c>
      <c r="M2442" t="str">
        <f t="shared" si="156"/>
        <v>11231402520010</v>
      </c>
      <c r="N2442" t="s">
        <v>78</v>
      </c>
      <c r="O2442">
        <v>0</v>
      </c>
      <c r="P2442">
        <v>0</v>
      </c>
      <c r="Q2442">
        <v>162</v>
      </c>
      <c r="R2442">
        <v>21.060000000000002</v>
      </c>
      <c r="S2442">
        <v>0</v>
      </c>
      <c r="T2442">
        <v>0</v>
      </c>
      <c r="U2442">
        <v>183.06</v>
      </c>
      <c r="V2442" t="s">
        <v>8499</v>
      </c>
      <c r="W2442" t="s">
        <v>1</v>
      </c>
    </row>
    <row r="2443" spans="1:23">
      <c r="A2443" t="s">
        <v>8374</v>
      </c>
      <c r="B2443" t="str">
        <f t="shared" si="153"/>
        <v>Marzo</v>
      </c>
      <c r="C2443" s="20" t="s">
        <v>8468</v>
      </c>
      <c r="D2443" t="s">
        <v>1</v>
      </c>
      <c r="E2443" t="s">
        <v>0</v>
      </c>
      <c r="F2443" t="str">
        <f t="shared" si="154"/>
        <v>CCF</v>
      </c>
      <c r="G2443" t="s">
        <v>8338</v>
      </c>
      <c r="H2443" t="s">
        <v>8339</v>
      </c>
      <c r="I2443">
        <v>116</v>
      </c>
      <c r="J2443">
        <v>116</v>
      </c>
      <c r="K2443" t="s">
        <v>512</v>
      </c>
      <c r="L2443" t="str">
        <f t="shared" si="155"/>
        <v>NIT</v>
      </c>
      <c r="M2443" t="str">
        <f t="shared" si="156"/>
        <v>06142703761225</v>
      </c>
      <c r="N2443" t="s">
        <v>513</v>
      </c>
      <c r="O2443">
        <v>0</v>
      </c>
      <c r="P2443">
        <v>0</v>
      </c>
      <c r="Q2443">
        <v>77.180000000000007</v>
      </c>
      <c r="R2443">
        <v>10.033400000000002</v>
      </c>
      <c r="S2443">
        <v>0</v>
      </c>
      <c r="T2443">
        <v>0</v>
      </c>
      <c r="U2443">
        <v>87.213400000000007</v>
      </c>
      <c r="V2443" t="s">
        <v>8499</v>
      </c>
      <c r="W2443" t="s">
        <v>1</v>
      </c>
    </row>
    <row r="2444" spans="1:23">
      <c r="A2444" t="s">
        <v>8374</v>
      </c>
      <c r="B2444" t="str">
        <f t="shared" si="153"/>
        <v>Marzo</v>
      </c>
      <c r="C2444" s="20" t="s">
        <v>8468</v>
      </c>
      <c r="D2444" t="s">
        <v>1</v>
      </c>
      <c r="E2444" t="s">
        <v>0</v>
      </c>
      <c r="F2444" t="str">
        <f t="shared" si="154"/>
        <v>CCF</v>
      </c>
      <c r="G2444" t="s">
        <v>8338</v>
      </c>
      <c r="H2444" t="s">
        <v>8339</v>
      </c>
      <c r="I2444">
        <v>115</v>
      </c>
      <c r="J2444">
        <v>115</v>
      </c>
      <c r="K2444" t="s">
        <v>118</v>
      </c>
      <c r="L2444" t="str">
        <f t="shared" si="155"/>
        <v>NIT</v>
      </c>
      <c r="M2444" t="str">
        <f t="shared" si="156"/>
        <v>06141106071025</v>
      </c>
      <c r="N2444" t="s">
        <v>119</v>
      </c>
      <c r="O2444">
        <v>0</v>
      </c>
      <c r="P2444">
        <v>0</v>
      </c>
      <c r="Q2444">
        <v>102.56</v>
      </c>
      <c r="R2444">
        <v>13.332800000000001</v>
      </c>
      <c r="S2444">
        <v>0</v>
      </c>
      <c r="T2444">
        <v>0</v>
      </c>
      <c r="U2444">
        <v>115.89280000000001</v>
      </c>
      <c r="V2444" t="s">
        <v>8499</v>
      </c>
      <c r="W2444" t="s">
        <v>1</v>
      </c>
    </row>
    <row r="2445" spans="1:23">
      <c r="A2445" t="s">
        <v>8374</v>
      </c>
      <c r="B2445" t="str">
        <f t="shared" si="153"/>
        <v>Marzo</v>
      </c>
      <c r="C2445" s="20" t="s">
        <v>8468</v>
      </c>
      <c r="D2445" t="s">
        <v>1</v>
      </c>
      <c r="E2445" t="s">
        <v>0</v>
      </c>
      <c r="F2445" t="str">
        <f t="shared" si="154"/>
        <v>CCF</v>
      </c>
      <c r="G2445" t="s">
        <v>8338</v>
      </c>
      <c r="H2445" t="s">
        <v>8339</v>
      </c>
      <c r="I2445">
        <v>114</v>
      </c>
      <c r="J2445">
        <v>114</v>
      </c>
      <c r="K2445" t="s">
        <v>118</v>
      </c>
      <c r="L2445" t="str">
        <f t="shared" si="155"/>
        <v>NIT</v>
      </c>
      <c r="M2445" t="str">
        <f t="shared" si="156"/>
        <v>06141106071025</v>
      </c>
      <c r="N2445" t="s">
        <v>119</v>
      </c>
      <c r="O2445">
        <v>0</v>
      </c>
      <c r="P2445">
        <v>0</v>
      </c>
      <c r="Q2445">
        <v>390.8</v>
      </c>
      <c r="R2445">
        <v>50.804000000000002</v>
      </c>
      <c r="S2445">
        <v>0</v>
      </c>
      <c r="T2445">
        <v>0</v>
      </c>
      <c r="U2445">
        <v>441.60400000000004</v>
      </c>
      <c r="V2445" t="s">
        <v>8499</v>
      </c>
      <c r="W2445" t="s">
        <v>1</v>
      </c>
    </row>
    <row r="2446" spans="1:23">
      <c r="A2446" t="s">
        <v>8374</v>
      </c>
      <c r="B2446" t="str">
        <f t="shared" si="153"/>
        <v>Marzo</v>
      </c>
      <c r="C2446" s="20" t="s">
        <v>8468</v>
      </c>
      <c r="D2446" t="s">
        <v>1</v>
      </c>
      <c r="E2446" t="s">
        <v>0</v>
      </c>
      <c r="F2446" t="str">
        <f t="shared" si="154"/>
        <v>CCF</v>
      </c>
      <c r="G2446" t="s">
        <v>8338</v>
      </c>
      <c r="H2446" t="s">
        <v>8339</v>
      </c>
      <c r="I2446">
        <v>113</v>
      </c>
      <c r="J2446">
        <v>113</v>
      </c>
      <c r="K2446" t="s">
        <v>1305</v>
      </c>
      <c r="L2446" t="str">
        <f t="shared" si="155"/>
        <v>NIT</v>
      </c>
      <c r="M2446" t="str">
        <f t="shared" si="156"/>
        <v>06141010141030</v>
      </c>
      <c r="N2446" t="s">
        <v>1306</v>
      </c>
      <c r="O2446">
        <v>0</v>
      </c>
      <c r="P2446">
        <v>0</v>
      </c>
      <c r="Q2446">
        <v>68.14</v>
      </c>
      <c r="R2446">
        <v>8.8582000000000001</v>
      </c>
      <c r="S2446">
        <v>0</v>
      </c>
      <c r="T2446">
        <v>0</v>
      </c>
      <c r="U2446">
        <v>76.998199999999997</v>
      </c>
      <c r="V2446" t="s">
        <v>8499</v>
      </c>
      <c r="W2446" t="s">
        <v>1</v>
      </c>
    </row>
    <row r="2447" spans="1:23">
      <c r="A2447" t="s">
        <v>8374</v>
      </c>
      <c r="B2447" t="str">
        <f t="shared" si="153"/>
        <v>Marzo</v>
      </c>
      <c r="C2447" s="20" t="s">
        <v>8468</v>
      </c>
      <c r="D2447" t="s">
        <v>1</v>
      </c>
      <c r="E2447" t="s">
        <v>0</v>
      </c>
      <c r="F2447" t="str">
        <f t="shared" si="154"/>
        <v>CCF</v>
      </c>
      <c r="G2447" t="s">
        <v>8338</v>
      </c>
      <c r="H2447" t="s">
        <v>8339</v>
      </c>
      <c r="I2447">
        <v>112</v>
      </c>
      <c r="J2447">
        <v>112</v>
      </c>
      <c r="K2447" t="s">
        <v>1305</v>
      </c>
      <c r="L2447" t="str">
        <f t="shared" si="155"/>
        <v>NIT</v>
      </c>
      <c r="M2447" t="str">
        <f t="shared" si="156"/>
        <v>06141010141030</v>
      </c>
      <c r="N2447" t="s">
        <v>1306</v>
      </c>
      <c r="O2447">
        <v>0</v>
      </c>
      <c r="P2447">
        <v>0</v>
      </c>
      <c r="Q2447">
        <v>170.93</v>
      </c>
      <c r="R2447">
        <v>22.2209</v>
      </c>
      <c r="S2447">
        <v>0</v>
      </c>
      <c r="T2447">
        <v>0</v>
      </c>
      <c r="U2447">
        <v>193.15090000000001</v>
      </c>
      <c r="V2447" t="s">
        <v>8499</v>
      </c>
      <c r="W2447" t="s">
        <v>1</v>
      </c>
    </row>
    <row r="2448" spans="1:23">
      <c r="A2448" t="s">
        <v>8374</v>
      </c>
      <c r="B2448" t="str">
        <f t="shared" si="153"/>
        <v>Marzo</v>
      </c>
      <c r="C2448" s="20" t="s">
        <v>8468</v>
      </c>
      <c r="D2448" t="s">
        <v>1</v>
      </c>
      <c r="E2448" t="s">
        <v>0</v>
      </c>
      <c r="F2448" t="str">
        <f t="shared" si="154"/>
        <v>CCF</v>
      </c>
      <c r="G2448" t="s">
        <v>8338</v>
      </c>
      <c r="H2448" t="s">
        <v>8339</v>
      </c>
      <c r="I2448">
        <v>111</v>
      </c>
      <c r="J2448">
        <v>111</v>
      </c>
      <c r="K2448" t="s">
        <v>118</v>
      </c>
      <c r="L2448" t="str">
        <f t="shared" si="155"/>
        <v>NIT</v>
      </c>
      <c r="M2448" t="str">
        <f t="shared" si="156"/>
        <v>06141106071025</v>
      </c>
      <c r="N2448" t="s">
        <v>119</v>
      </c>
      <c r="O2448">
        <v>0</v>
      </c>
      <c r="P2448">
        <v>0</v>
      </c>
      <c r="Q2448">
        <v>34.19</v>
      </c>
      <c r="R2448">
        <v>4.4447000000000001</v>
      </c>
      <c r="S2448">
        <v>0</v>
      </c>
      <c r="T2448">
        <v>0</v>
      </c>
      <c r="U2448">
        <v>38.634699999999995</v>
      </c>
      <c r="V2448" t="s">
        <v>8499</v>
      </c>
      <c r="W2448" t="s">
        <v>1</v>
      </c>
    </row>
    <row r="2449" spans="1:23">
      <c r="A2449" t="s">
        <v>8374</v>
      </c>
      <c r="B2449" t="str">
        <f t="shared" si="153"/>
        <v>Marzo</v>
      </c>
      <c r="C2449" s="20" t="s">
        <v>8468</v>
      </c>
      <c r="D2449" t="s">
        <v>1</v>
      </c>
      <c r="E2449" t="s">
        <v>0</v>
      </c>
      <c r="F2449" t="str">
        <f t="shared" si="154"/>
        <v>CCF</v>
      </c>
      <c r="G2449" t="s">
        <v>8338</v>
      </c>
      <c r="H2449" t="s">
        <v>8339</v>
      </c>
      <c r="I2449">
        <v>110</v>
      </c>
      <c r="J2449">
        <v>110</v>
      </c>
      <c r="K2449" t="s">
        <v>1064</v>
      </c>
      <c r="L2449" t="str">
        <f t="shared" si="155"/>
        <v>NIT</v>
      </c>
      <c r="M2449" t="str">
        <f t="shared" si="156"/>
        <v>12171807550056</v>
      </c>
      <c r="N2449" t="s">
        <v>1065</v>
      </c>
      <c r="O2449">
        <v>0</v>
      </c>
      <c r="P2449">
        <v>0</v>
      </c>
      <c r="Q2449">
        <v>157.08000000000001</v>
      </c>
      <c r="R2449">
        <v>20.420400000000001</v>
      </c>
      <c r="S2449">
        <v>0</v>
      </c>
      <c r="T2449">
        <v>0</v>
      </c>
      <c r="U2449">
        <v>177.50040000000001</v>
      </c>
      <c r="V2449" t="s">
        <v>8499</v>
      </c>
      <c r="W2449" t="s">
        <v>1</v>
      </c>
    </row>
    <row r="2450" spans="1:23">
      <c r="A2450" t="s">
        <v>8374</v>
      </c>
      <c r="B2450" t="str">
        <f t="shared" si="153"/>
        <v>Marzo</v>
      </c>
      <c r="C2450" s="20" t="s">
        <v>8468</v>
      </c>
      <c r="D2450" t="s">
        <v>1</v>
      </c>
      <c r="E2450" t="s">
        <v>0</v>
      </c>
      <c r="F2450" t="str">
        <f t="shared" si="154"/>
        <v>CCF</v>
      </c>
      <c r="G2450" t="s">
        <v>8338</v>
      </c>
      <c r="H2450" t="s">
        <v>8339</v>
      </c>
      <c r="I2450">
        <v>109</v>
      </c>
      <c r="J2450">
        <v>109</v>
      </c>
      <c r="K2450" t="s">
        <v>177</v>
      </c>
      <c r="L2450" t="str">
        <f t="shared" si="155"/>
        <v>NIT</v>
      </c>
      <c r="M2450" t="str">
        <f t="shared" si="156"/>
        <v>06142204831336</v>
      </c>
      <c r="N2450" t="s">
        <v>178</v>
      </c>
      <c r="O2450">
        <v>0</v>
      </c>
      <c r="P2450">
        <v>0</v>
      </c>
      <c r="Q2450">
        <v>341.86</v>
      </c>
      <c r="R2450">
        <v>44.441800000000001</v>
      </c>
      <c r="S2450">
        <v>0</v>
      </c>
      <c r="T2450">
        <v>0</v>
      </c>
      <c r="U2450">
        <v>386.30180000000001</v>
      </c>
      <c r="V2450" t="s">
        <v>8499</v>
      </c>
      <c r="W2450" t="s">
        <v>1</v>
      </c>
    </row>
    <row r="2451" spans="1:23">
      <c r="A2451" t="s">
        <v>8374</v>
      </c>
      <c r="B2451" t="str">
        <f t="shared" si="153"/>
        <v>Marzo</v>
      </c>
      <c r="C2451" s="20" t="s">
        <v>8468</v>
      </c>
      <c r="D2451" t="s">
        <v>1</v>
      </c>
      <c r="E2451" t="s">
        <v>0</v>
      </c>
      <c r="F2451" t="str">
        <f t="shared" si="154"/>
        <v>CCF</v>
      </c>
      <c r="G2451" t="s">
        <v>8338</v>
      </c>
      <c r="H2451" t="s">
        <v>8339</v>
      </c>
      <c r="I2451">
        <v>108</v>
      </c>
      <c r="J2451">
        <v>108</v>
      </c>
      <c r="K2451" t="s">
        <v>715</v>
      </c>
      <c r="L2451" t="str">
        <f t="shared" si="155"/>
        <v>NIT</v>
      </c>
      <c r="M2451" t="str">
        <f t="shared" si="156"/>
        <v>06141006131063</v>
      </c>
      <c r="N2451" t="s">
        <v>716</v>
      </c>
      <c r="O2451">
        <v>0</v>
      </c>
      <c r="P2451">
        <v>0</v>
      </c>
      <c r="Q2451">
        <v>100</v>
      </c>
      <c r="R2451">
        <v>13</v>
      </c>
      <c r="S2451">
        <v>0</v>
      </c>
      <c r="T2451">
        <v>0</v>
      </c>
      <c r="U2451">
        <v>113</v>
      </c>
      <c r="V2451" t="s">
        <v>8499</v>
      </c>
      <c r="W2451" t="s">
        <v>1</v>
      </c>
    </row>
    <row r="2452" spans="1:23">
      <c r="A2452" t="s">
        <v>8374</v>
      </c>
      <c r="B2452" t="str">
        <f t="shared" si="153"/>
        <v>Marzo</v>
      </c>
      <c r="C2452" s="20" t="s">
        <v>8468</v>
      </c>
      <c r="D2452" t="s">
        <v>1</v>
      </c>
      <c r="E2452" t="s">
        <v>0</v>
      </c>
      <c r="F2452" t="str">
        <f t="shared" si="154"/>
        <v>CCF</v>
      </c>
      <c r="G2452" t="s">
        <v>8338</v>
      </c>
      <c r="H2452" t="s">
        <v>8339</v>
      </c>
      <c r="I2452">
        <v>107</v>
      </c>
      <c r="J2452">
        <v>107</v>
      </c>
      <c r="K2452" t="s">
        <v>817</v>
      </c>
      <c r="L2452" t="str">
        <f t="shared" si="155"/>
        <v>NIT</v>
      </c>
      <c r="M2452" t="str">
        <f t="shared" si="156"/>
        <v>06142207850045</v>
      </c>
      <c r="N2452" t="s">
        <v>818</v>
      </c>
      <c r="O2452">
        <v>0</v>
      </c>
      <c r="P2452">
        <v>0</v>
      </c>
      <c r="Q2452">
        <v>63.2</v>
      </c>
      <c r="R2452">
        <v>8.2160000000000011</v>
      </c>
      <c r="S2452">
        <v>0</v>
      </c>
      <c r="T2452">
        <v>0</v>
      </c>
      <c r="U2452">
        <v>71.415999999999997</v>
      </c>
      <c r="V2452" t="s">
        <v>8499</v>
      </c>
      <c r="W2452" t="s">
        <v>1</v>
      </c>
    </row>
    <row r="2453" spans="1:23">
      <c r="A2453" t="s">
        <v>8374</v>
      </c>
      <c r="B2453" t="str">
        <f t="shared" si="153"/>
        <v>Marzo</v>
      </c>
      <c r="C2453" s="20" t="s">
        <v>8468</v>
      </c>
      <c r="D2453" t="s">
        <v>1</v>
      </c>
      <c r="E2453" t="s">
        <v>0</v>
      </c>
      <c r="F2453" t="str">
        <f t="shared" si="154"/>
        <v>CCF</v>
      </c>
      <c r="G2453" t="s">
        <v>8338</v>
      </c>
      <c r="H2453" t="s">
        <v>8339</v>
      </c>
      <c r="I2453">
        <v>106</v>
      </c>
      <c r="J2453">
        <v>106</v>
      </c>
      <c r="K2453" t="s">
        <v>634</v>
      </c>
      <c r="L2453" t="str">
        <f t="shared" si="155"/>
        <v>NIT</v>
      </c>
      <c r="M2453" t="str">
        <f t="shared" si="156"/>
        <v>06142508161086</v>
      </c>
      <c r="N2453" t="s">
        <v>635</v>
      </c>
      <c r="O2453">
        <v>0</v>
      </c>
      <c r="P2453">
        <v>0</v>
      </c>
      <c r="Q2453">
        <v>70.09</v>
      </c>
      <c r="R2453">
        <v>9.1117000000000008</v>
      </c>
      <c r="S2453">
        <v>0</v>
      </c>
      <c r="T2453">
        <v>0</v>
      </c>
      <c r="U2453">
        <v>79.201700000000002</v>
      </c>
      <c r="V2453" t="s">
        <v>8499</v>
      </c>
      <c r="W2453" t="s">
        <v>1</v>
      </c>
    </row>
    <row r="2454" spans="1:23">
      <c r="A2454" t="s">
        <v>8374</v>
      </c>
      <c r="B2454" t="str">
        <f t="shared" si="153"/>
        <v>Marzo</v>
      </c>
      <c r="C2454" s="20" t="s">
        <v>8468</v>
      </c>
      <c r="D2454" t="s">
        <v>1</v>
      </c>
      <c r="E2454" t="s">
        <v>0</v>
      </c>
      <c r="F2454" t="str">
        <f t="shared" si="154"/>
        <v>CCF</v>
      </c>
      <c r="G2454" t="s">
        <v>8338</v>
      </c>
      <c r="H2454" t="s">
        <v>8339</v>
      </c>
      <c r="I2454">
        <v>105</v>
      </c>
      <c r="J2454">
        <v>105</v>
      </c>
      <c r="K2454" t="s">
        <v>155</v>
      </c>
      <c r="L2454" t="str">
        <f t="shared" si="155"/>
        <v>NIT</v>
      </c>
      <c r="M2454" t="str">
        <f t="shared" si="156"/>
        <v>06142610051058</v>
      </c>
      <c r="N2454" t="s">
        <v>156</v>
      </c>
      <c r="O2454">
        <v>0</v>
      </c>
      <c r="P2454">
        <v>0</v>
      </c>
      <c r="Q2454">
        <v>199.12</v>
      </c>
      <c r="R2454">
        <v>25.8856</v>
      </c>
      <c r="S2454">
        <v>0</v>
      </c>
      <c r="T2454">
        <v>0</v>
      </c>
      <c r="U2454">
        <v>225.00560000000002</v>
      </c>
      <c r="V2454" t="s">
        <v>8499</v>
      </c>
      <c r="W2454" t="s">
        <v>1</v>
      </c>
    </row>
    <row r="2455" spans="1:23">
      <c r="A2455" t="s">
        <v>8374</v>
      </c>
      <c r="B2455" t="str">
        <f t="shared" si="153"/>
        <v>Marzo</v>
      </c>
      <c r="C2455" s="20" t="s">
        <v>8468</v>
      </c>
      <c r="D2455" t="s">
        <v>1</v>
      </c>
      <c r="E2455" t="s">
        <v>0</v>
      </c>
      <c r="F2455" t="str">
        <f t="shared" si="154"/>
        <v>CCF</v>
      </c>
      <c r="G2455" t="s">
        <v>8338</v>
      </c>
      <c r="H2455" t="s">
        <v>8339</v>
      </c>
      <c r="I2455">
        <v>104</v>
      </c>
      <c r="J2455">
        <v>104</v>
      </c>
      <c r="K2455" t="s">
        <v>118</v>
      </c>
      <c r="L2455" t="str">
        <f t="shared" si="155"/>
        <v>NIT</v>
      </c>
      <c r="M2455" t="str">
        <f t="shared" si="156"/>
        <v>06141106071025</v>
      </c>
      <c r="N2455" t="s">
        <v>119</v>
      </c>
      <c r="O2455">
        <v>0</v>
      </c>
      <c r="P2455">
        <v>0</v>
      </c>
      <c r="Q2455">
        <v>43.89</v>
      </c>
      <c r="R2455">
        <v>5.7057000000000002</v>
      </c>
      <c r="S2455">
        <v>0</v>
      </c>
      <c r="T2455">
        <v>0</v>
      </c>
      <c r="U2455">
        <v>49.595700000000001</v>
      </c>
      <c r="V2455" t="s">
        <v>8499</v>
      </c>
      <c r="W2455" t="s">
        <v>1</v>
      </c>
    </row>
    <row r="2456" spans="1:23">
      <c r="A2456" t="s">
        <v>8374</v>
      </c>
      <c r="B2456" t="str">
        <f t="shared" si="153"/>
        <v>Marzo</v>
      </c>
      <c r="C2456" s="20" t="s">
        <v>8468</v>
      </c>
      <c r="D2456" t="s">
        <v>1</v>
      </c>
      <c r="E2456" t="s">
        <v>0</v>
      </c>
      <c r="F2456" t="str">
        <f t="shared" si="154"/>
        <v>CCF</v>
      </c>
      <c r="G2456" t="s">
        <v>8338</v>
      </c>
      <c r="H2456" t="s">
        <v>8339</v>
      </c>
      <c r="I2456">
        <v>103</v>
      </c>
      <c r="J2456">
        <v>103</v>
      </c>
      <c r="K2456" t="s">
        <v>7867</v>
      </c>
      <c r="L2456" t="str">
        <f t="shared" si="155"/>
        <v>NIT</v>
      </c>
      <c r="M2456" t="str">
        <f t="shared" si="156"/>
        <v>02101610741019</v>
      </c>
      <c r="N2456" t="s">
        <v>7868</v>
      </c>
      <c r="O2456">
        <v>0</v>
      </c>
      <c r="P2456">
        <v>0</v>
      </c>
      <c r="Q2456">
        <v>438.28</v>
      </c>
      <c r="R2456">
        <v>56.976399999999998</v>
      </c>
      <c r="S2456">
        <v>0</v>
      </c>
      <c r="T2456">
        <v>0</v>
      </c>
      <c r="U2456">
        <v>495.25639999999999</v>
      </c>
      <c r="V2456" t="s">
        <v>8499</v>
      </c>
      <c r="W2456" t="s">
        <v>1</v>
      </c>
    </row>
    <row r="2457" spans="1:23">
      <c r="A2457" t="s">
        <v>8374</v>
      </c>
      <c r="B2457" t="str">
        <f t="shared" si="153"/>
        <v>Marzo</v>
      </c>
      <c r="C2457" s="20" t="s">
        <v>8468</v>
      </c>
      <c r="D2457" t="s">
        <v>1</v>
      </c>
      <c r="E2457" t="s">
        <v>0</v>
      </c>
      <c r="F2457" t="str">
        <f t="shared" si="154"/>
        <v>CCF</v>
      </c>
      <c r="G2457" t="s">
        <v>8338</v>
      </c>
      <c r="H2457" t="s">
        <v>8339</v>
      </c>
      <c r="I2457">
        <v>102</v>
      </c>
      <c r="J2457">
        <v>102</v>
      </c>
      <c r="K2457" t="s">
        <v>503</v>
      </c>
      <c r="L2457" t="str">
        <f t="shared" si="155"/>
        <v>NIT</v>
      </c>
      <c r="M2457" t="str">
        <f t="shared" si="156"/>
        <v>06142311181026</v>
      </c>
      <c r="N2457" t="s">
        <v>504</v>
      </c>
      <c r="O2457">
        <v>0</v>
      </c>
      <c r="P2457">
        <v>0</v>
      </c>
      <c r="Q2457">
        <v>68.37</v>
      </c>
      <c r="R2457">
        <v>8.8881000000000014</v>
      </c>
      <c r="S2457">
        <v>0</v>
      </c>
      <c r="T2457">
        <v>0</v>
      </c>
      <c r="U2457">
        <v>77.258100000000013</v>
      </c>
      <c r="V2457" t="s">
        <v>8499</v>
      </c>
      <c r="W2457" t="s">
        <v>1</v>
      </c>
    </row>
    <row r="2458" spans="1:23">
      <c r="A2458" t="s">
        <v>8374</v>
      </c>
      <c r="B2458" t="str">
        <f t="shared" si="153"/>
        <v>Marzo</v>
      </c>
      <c r="C2458" s="20" t="s">
        <v>8468</v>
      </c>
      <c r="D2458" t="s">
        <v>1</v>
      </c>
      <c r="E2458" t="s">
        <v>0</v>
      </c>
      <c r="F2458" t="str">
        <f t="shared" si="154"/>
        <v>CCF</v>
      </c>
      <c r="G2458" t="s">
        <v>8338</v>
      </c>
      <c r="H2458" t="s">
        <v>8339</v>
      </c>
      <c r="I2458">
        <v>101</v>
      </c>
      <c r="J2458">
        <v>101</v>
      </c>
      <c r="K2458" t="s">
        <v>253</v>
      </c>
      <c r="L2458" t="str">
        <f t="shared" si="155"/>
        <v>NIT</v>
      </c>
      <c r="M2458" t="str">
        <f t="shared" si="156"/>
        <v>06141504911068</v>
      </c>
      <c r="N2458" t="s">
        <v>254</v>
      </c>
      <c r="O2458">
        <v>0</v>
      </c>
      <c r="P2458">
        <v>0</v>
      </c>
      <c r="Q2458">
        <v>102.57</v>
      </c>
      <c r="R2458">
        <v>13.334099999999999</v>
      </c>
      <c r="S2458">
        <v>0</v>
      </c>
      <c r="T2458">
        <v>0</v>
      </c>
      <c r="U2458">
        <v>115.9041</v>
      </c>
      <c r="V2458" t="s">
        <v>8499</v>
      </c>
      <c r="W2458" t="s">
        <v>1</v>
      </c>
    </row>
    <row r="2459" spans="1:23">
      <c r="A2459" t="s">
        <v>8374</v>
      </c>
      <c r="B2459" t="str">
        <f t="shared" si="153"/>
        <v>Marzo</v>
      </c>
      <c r="C2459" s="20" t="s">
        <v>8468</v>
      </c>
      <c r="D2459" t="s">
        <v>1</v>
      </c>
      <c r="E2459" t="s">
        <v>0</v>
      </c>
      <c r="F2459" t="str">
        <f t="shared" si="154"/>
        <v>CCF</v>
      </c>
      <c r="G2459" t="s">
        <v>8338</v>
      </c>
      <c r="H2459" t="s">
        <v>8339</v>
      </c>
      <c r="I2459">
        <v>100</v>
      </c>
      <c r="J2459">
        <v>100</v>
      </c>
      <c r="K2459" t="s">
        <v>120</v>
      </c>
      <c r="L2459" t="str">
        <f t="shared" si="155"/>
        <v>NIT</v>
      </c>
      <c r="M2459" t="str">
        <f t="shared" si="156"/>
        <v>06142208811224</v>
      </c>
      <c r="N2459" t="s">
        <v>121</v>
      </c>
      <c r="O2459">
        <v>0</v>
      </c>
      <c r="P2459">
        <v>0</v>
      </c>
      <c r="Q2459">
        <v>186.14</v>
      </c>
      <c r="R2459">
        <v>24.1982</v>
      </c>
      <c r="S2459">
        <v>0</v>
      </c>
      <c r="T2459">
        <v>0</v>
      </c>
      <c r="U2459">
        <v>210.33819999999997</v>
      </c>
      <c r="V2459" t="s">
        <v>8499</v>
      </c>
      <c r="W2459" t="s">
        <v>1</v>
      </c>
    </row>
    <row r="2460" spans="1:23">
      <c r="A2460" t="s">
        <v>8374</v>
      </c>
      <c r="B2460" t="str">
        <f t="shared" si="153"/>
        <v>Marzo</v>
      </c>
      <c r="C2460" s="20" t="s">
        <v>8468</v>
      </c>
      <c r="D2460" t="s">
        <v>1</v>
      </c>
      <c r="E2460" t="s">
        <v>0</v>
      </c>
      <c r="F2460" t="str">
        <f t="shared" si="154"/>
        <v>CCF</v>
      </c>
      <c r="G2460" t="s">
        <v>8338</v>
      </c>
      <c r="H2460" t="s">
        <v>8339</v>
      </c>
      <c r="I2460">
        <v>99</v>
      </c>
      <c r="J2460">
        <v>99</v>
      </c>
      <c r="K2460" t="s">
        <v>118</v>
      </c>
      <c r="L2460" t="str">
        <f t="shared" si="155"/>
        <v>NIT</v>
      </c>
      <c r="M2460" t="str">
        <f t="shared" si="156"/>
        <v>06141106071025</v>
      </c>
      <c r="N2460" t="s">
        <v>119</v>
      </c>
      <c r="O2460">
        <v>0</v>
      </c>
      <c r="P2460">
        <v>0</v>
      </c>
      <c r="Q2460">
        <v>39.53</v>
      </c>
      <c r="R2460">
        <v>5.1389000000000005</v>
      </c>
      <c r="S2460">
        <v>0</v>
      </c>
      <c r="T2460">
        <v>0</v>
      </c>
      <c r="U2460">
        <v>44.668900000000001</v>
      </c>
      <c r="V2460" t="s">
        <v>8499</v>
      </c>
      <c r="W2460" t="s">
        <v>1</v>
      </c>
    </row>
    <row r="2461" spans="1:23">
      <c r="A2461" t="s">
        <v>8374</v>
      </c>
      <c r="B2461" t="str">
        <f t="shared" si="153"/>
        <v>Marzo</v>
      </c>
      <c r="C2461" s="20" t="s">
        <v>8468</v>
      </c>
      <c r="D2461" t="s">
        <v>1</v>
      </c>
      <c r="E2461" t="s">
        <v>0</v>
      </c>
      <c r="F2461" t="str">
        <f t="shared" si="154"/>
        <v>CCF</v>
      </c>
      <c r="G2461" t="s">
        <v>8338</v>
      </c>
      <c r="H2461" t="s">
        <v>8339</v>
      </c>
      <c r="I2461">
        <v>98</v>
      </c>
      <c r="J2461">
        <v>98</v>
      </c>
      <c r="K2461" t="s">
        <v>501</v>
      </c>
      <c r="L2461" t="str">
        <f t="shared" si="155"/>
        <v>NIT</v>
      </c>
      <c r="M2461" t="str">
        <f t="shared" si="156"/>
        <v>06143105181040</v>
      </c>
      <c r="N2461" t="s">
        <v>502</v>
      </c>
      <c r="O2461">
        <v>0</v>
      </c>
      <c r="P2461">
        <v>0</v>
      </c>
      <c r="Q2461">
        <v>170</v>
      </c>
      <c r="R2461">
        <v>22.1</v>
      </c>
      <c r="S2461">
        <v>0</v>
      </c>
      <c r="T2461">
        <v>0</v>
      </c>
      <c r="U2461">
        <v>192.1</v>
      </c>
      <c r="V2461" t="s">
        <v>8499</v>
      </c>
      <c r="W2461" t="s">
        <v>1</v>
      </c>
    </row>
    <row r="2462" spans="1:23">
      <c r="A2462" t="s">
        <v>8374</v>
      </c>
      <c r="B2462" t="str">
        <f t="shared" si="153"/>
        <v>Marzo</v>
      </c>
      <c r="C2462" s="20" t="s">
        <v>8468</v>
      </c>
      <c r="D2462" t="s">
        <v>1</v>
      </c>
      <c r="E2462" t="s">
        <v>0</v>
      </c>
      <c r="F2462" t="str">
        <f t="shared" si="154"/>
        <v>CCF</v>
      </c>
      <c r="G2462" t="s">
        <v>8338</v>
      </c>
      <c r="H2462" t="s">
        <v>8339</v>
      </c>
      <c r="I2462">
        <v>97</v>
      </c>
      <c r="J2462">
        <v>97</v>
      </c>
      <c r="K2462" t="s">
        <v>118</v>
      </c>
      <c r="L2462" t="str">
        <f t="shared" si="155"/>
        <v>NIT</v>
      </c>
      <c r="M2462" t="str">
        <f t="shared" si="156"/>
        <v>06141106071025</v>
      </c>
      <c r="N2462" t="s">
        <v>119</v>
      </c>
      <c r="O2462">
        <v>0</v>
      </c>
      <c r="P2462">
        <v>0</v>
      </c>
      <c r="Q2462">
        <v>102.56</v>
      </c>
      <c r="R2462">
        <v>13.332800000000001</v>
      </c>
      <c r="S2462">
        <v>0</v>
      </c>
      <c r="T2462">
        <v>0</v>
      </c>
      <c r="U2462">
        <v>115.89280000000001</v>
      </c>
      <c r="V2462" t="s">
        <v>8499</v>
      </c>
      <c r="W2462" t="s">
        <v>1</v>
      </c>
    </row>
    <row r="2463" spans="1:23">
      <c r="A2463" t="s">
        <v>8374</v>
      </c>
      <c r="B2463" t="str">
        <f t="shared" si="153"/>
        <v>Marzo</v>
      </c>
      <c r="C2463" s="20" t="s">
        <v>8468</v>
      </c>
      <c r="D2463" t="s">
        <v>1</v>
      </c>
      <c r="E2463" t="s">
        <v>0</v>
      </c>
      <c r="F2463" t="str">
        <f t="shared" si="154"/>
        <v>CCF</v>
      </c>
      <c r="G2463" t="s">
        <v>8338</v>
      </c>
      <c r="H2463" t="s">
        <v>8339</v>
      </c>
      <c r="I2463">
        <v>96</v>
      </c>
      <c r="J2463">
        <v>96</v>
      </c>
      <c r="K2463" t="s">
        <v>7836</v>
      </c>
      <c r="L2463" t="str">
        <f t="shared" si="155"/>
        <v>NIT</v>
      </c>
      <c r="M2463" t="str">
        <f t="shared" si="156"/>
        <v>06143007891048</v>
      </c>
      <c r="N2463" t="s">
        <v>7850</v>
      </c>
      <c r="O2463">
        <v>0</v>
      </c>
      <c r="P2463">
        <v>0</v>
      </c>
      <c r="Q2463">
        <v>31.88</v>
      </c>
      <c r="R2463">
        <v>4.1444000000000001</v>
      </c>
      <c r="S2463">
        <v>0</v>
      </c>
      <c r="T2463">
        <v>0</v>
      </c>
      <c r="U2463">
        <v>36.0244</v>
      </c>
      <c r="V2463" t="s">
        <v>8499</v>
      </c>
      <c r="W2463" t="s">
        <v>1</v>
      </c>
    </row>
    <row r="2464" spans="1:23">
      <c r="A2464" t="s">
        <v>8374</v>
      </c>
      <c r="B2464" t="str">
        <f t="shared" si="153"/>
        <v>Marzo</v>
      </c>
      <c r="C2464" s="20" t="s">
        <v>8468</v>
      </c>
      <c r="D2464" t="s">
        <v>1</v>
      </c>
      <c r="E2464" t="s">
        <v>0</v>
      </c>
      <c r="F2464" t="str">
        <f t="shared" si="154"/>
        <v>CCF</v>
      </c>
      <c r="G2464" t="s">
        <v>8338</v>
      </c>
      <c r="H2464" t="s">
        <v>8339</v>
      </c>
      <c r="I2464">
        <v>95</v>
      </c>
      <c r="J2464">
        <v>95</v>
      </c>
      <c r="K2464" t="s">
        <v>1167</v>
      </c>
      <c r="L2464" t="str">
        <f t="shared" si="155"/>
        <v>NIT</v>
      </c>
      <c r="M2464" t="str">
        <f t="shared" si="156"/>
        <v>11091509861010</v>
      </c>
      <c r="N2464" t="s">
        <v>1168</v>
      </c>
      <c r="O2464">
        <v>0</v>
      </c>
      <c r="P2464">
        <v>0</v>
      </c>
      <c r="Q2464">
        <v>125.66</v>
      </c>
      <c r="R2464">
        <v>16.335799999999999</v>
      </c>
      <c r="S2464">
        <v>0</v>
      </c>
      <c r="T2464">
        <v>0</v>
      </c>
      <c r="U2464">
        <v>141.9958</v>
      </c>
      <c r="V2464" t="s">
        <v>8499</v>
      </c>
      <c r="W2464" t="s">
        <v>1</v>
      </c>
    </row>
    <row r="2465" spans="1:23">
      <c r="A2465" t="s">
        <v>8374</v>
      </c>
      <c r="B2465" t="str">
        <f t="shared" si="153"/>
        <v>Marzo</v>
      </c>
      <c r="C2465" s="20" t="s">
        <v>8468</v>
      </c>
      <c r="D2465" t="s">
        <v>1</v>
      </c>
      <c r="E2465" t="s">
        <v>0</v>
      </c>
      <c r="F2465" t="str">
        <f t="shared" si="154"/>
        <v>CCF</v>
      </c>
      <c r="G2465" t="s">
        <v>8338</v>
      </c>
      <c r="H2465" t="s">
        <v>8339</v>
      </c>
      <c r="I2465">
        <v>94</v>
      </c>
      <c r="J2465">
        <v>94</v>
      </c>
      <c r="K2465" t="s">
        <v>95</v>
      </c>
      <c r="L2465" t="str">
        <f t="shared" si="155"/>
        <v>NIT</v>
      </c>
      <c r="M2465" t="str">
        <f t="shared" si="156"/>
        <v>06142212650014</v>
      </c>
      <c r="N2465" t="s">
        <v>96</v>
      </c>
      <c r="O2465">
        <v>0</v>
      </c>
      <c r="P2465">
        <v>0</v>
      </c>
      <c r="Q2465">
        <v>56.64</v>
      </c>
      <c r="R2465">
        <v>7.3632</v>
      </c>
      <c r="S2465">
        <v>0</v>
      </c>
      <c r="T2465">
        <v>0</v>
      </c>
      <c r="U2465">
        <v>64.003200000000007</v>
      </c>
      <c r="V2465" t="s">
        <v>8499</v>
      </c>
      <c r="W2465" t="s">
        <v>1</v>
      </c>
    </row>
    <row r="2466" spans="1:23">
      <c r="A2466" t="s">
        <v>8374</v>
      </c>
      <c r="B2466" t="str">
        <f t="shared" si="153"/>
        <v>Marzo</v>
      </c>
      <c r="C2466" s="20" t="s">
        <v>8468</v>
      </c>
      <c r="D2466" t="s">
        <v>1</v>
      </c>
      <c r="E2466" t="s">
        <v>0</v>
      </c>
      <c r="F2466" t="str">
        <f t="shared" si="154"/>
        <v>CCF</v>
      </c>
      <c r="G2466" t="s">
        <v>8338</v>
      </c>
      <c r="H2466" t="s">
        <v>8339</v>
      </c>
      <c r="I2466">
        <v>93</v>
      </c>
      <c r="J2466">
        <v>93</v>
      </c>
      <c r="K2466" t="s">
        <v>1066</v>
      </c>
      <c r="L2466" t="str">
        <f t="shared" si="155"/>
        <v>NIT</v>
      </c>
      <c r="M2466" t="str">
        <f t="shared" si="156"/>
        <v>06190912650013</v>
      </c>
      <c r="N2466" t="s">
        <v>1067</v>
      </c>
      <c r="O2466">
        <v>0</v>
      </c>
      <c r="P2466">
        <v>0</v>
      </c>
      <c r="Q2466">
        <v>23.5</v>
      </c>
      <c r="R2466">
        <v>3.0550000000000002</v>
      </c>
      <c r="S2466">
        <v>0</v>
      </c>
      <c r="T2466">
        <v>0</v>
      </c>
      <c r="U2466">
        <v>26.555</v>
      </c>
      <c r="V2466" t="s">
        <v>8499</v>
      </c>
      <c r="W2466" t="s">
        <v>1</v>
      </c>
    </row>
    <row r="2467" spans="1:23">
      <c r="A2467" t="s">
        <v>8374</v>
      </c>
      <c r="B2467" t="str">
        <f t="shared" si="153"/>
        <v>Marzo</v>
      </c>
      <c r="C2467" s="20" t="s">
        <v>8468</v>
      </c>
      <c r="D2467" t="s">
        <v>1</v>
      </c>
      <c r="E2467" t="s">
        <v>0</v>
      </c>
      <c r="F2467" t="str">
        <f t="shared" si="154"/>
        <v>CCF</v>
      </c>
      <c r="G2467" t="s">
        <v>8338</v>
      </c>
      <c r="H2467" t="s">
        <v>8339</v>
      </c>
      <c r="I2467">
        <v>92</v>
      </c>
      <c r="J2467">
        <v>92</v>
      </c>
      <c r="K2467" t="s">
        <v>118</v>
      </c>
      <c r="L2467" t="str">
        <f t="shared" si="155"/>
        <v>NIT</v>
      </c>
      <c r="M2467" t="str">
        <f t="shared" si="156"/>
        <v>06141106071025</v>
      </c>
      <c r="N2467" t="s">
        <v>119</v>
      </c>
      <c r="O2467">
        <v>0</v>
      </c>
      <c r="P2467">
        <v>0</v>
      </c>
      <c r="Q2467">
        <v>42.27</v>
      </c>
      <c r="R2467">
        <v>5.4951000000000008</v>
      </c>
      <c r="S2467">
        <v>0</v>
      </c>
      <c r="T2467">
        <v>0</v>
      </c>
      <c r="U2467">
        <v>47.765100000000004</v>
      </c>
      <c r="V2467" t="s">
        <v>8499</v>
      </c>
      <c r="W2467" t="s">
        <v>1</v>
      </c>
    </row>
    <row r="2468" spans="1:23">
      <c r="A2468" t="s">
        <v>8374</v>
      </c>
      <c r="B2468" t="str">
        <f t="shared" si="153"/>
        <v>Marzo</v>
      </c>
      <c r="C2468" s="20" t="s">
        <v>8468</v>
      </c>
      <c r="D2468" t="s">
        <v>1</v>
      </c>
      <c r="E2468" t="s">
        <v>0</v>
      </c>
      <c r="F2468" t="str">
        <f t="shared" si="154"/>
        <v>CCF</v>
      </c>
      <c r="G2468" t="s">
        <v>8338</v>
      </c>
      <c r="H2468" t="s">
        <v>8339</v>
      </c>
      <c r="I2468">
        <v>91</v>
      </c>
      <c r="J2468">
        <v>91</v>
      </c>
      <c r="K2468" t="s">
        <v>715</v>
      </c>
      <c r="L2468" t="str">
        <f t="shared" si="155"/>
        <v>NIT</v>
      </c>
      <c r="M2468" t="str">
        <f t="shared" si="156"/>
        <v>06141006131063</v>
      </c>
      <c r="N2468" t="s">
        <v>716</v>
      </c>
      <c r="O2468">
        <v>0</v>
      </c>
      <c r="P2468">
        <v>0</v>
      </c>
      <c r="Q2468">
        <v>100</v>
      </c>
      <c r="R2468">
        <v>13</v>
      </c>
      <c r="S2468">
        <v>0</v>
      </c>
      <c r="T2468">
        <v>0</v>
      </c>
      <c r="U2468">
        <v>113</v>
      </c>
      <c r="V2468" t="s">
        <v>8499</v>
      </c>
      <c r="W2468" t="s">
        <v>1</v>
      </c>
    </row>
    <row r="2469" spans="1:23">
      <c r="A2469" t="s">
        <v>8374</v>
      </c>
      <c r="B2469" t="str">
        <f t="shared" si="153"/>
        <v>Marzo</v>
      </c>
      <c r="C2469" s="20" t="s">
        <v>8468</v>
      </c>
      <c r="D2469" t="s">
        <v>1</v>
      </c>
      <c r="E2469" t="s">
        <v>0</v>
      </c>
      <c r="F2469" t="str">
        <f t="shared" si="154"/>
        <v>CCF</v>
      </c>
      <c r="G2469" t="s">
        <v>8338</v>
      </c>
      <c r="H2469" t="s">
        <v>8339</v>
      </c>
      <c r="I2469">
        <v>90</v>
      </c>
      <c r="J2469">
        <v>90</v>
      </c>
      <c r="K2469" t="s">
        <v>132</v>
      </c>
      <c r="L2469" t="str">
        <f t="shared" si="155"/>
        <v>NIT</v>
      </c>
      <c r="M2469" t="str">
        <f t="shared" si="156"/>
        <v>06142705111015</v>
      </c>
      <c r="N2469" t="s">
        <v>133</v>
      </c>
      <c r="O2469">
        <v>0</v>
      </c>
      <c r="P2469">
        <v>0</v>
      </c>
      <c r="Q2469">
        <v>24</v>
      </c>
      <c r="R2469">
        <v>3.12</v>
      </c>
      <c r="S2469">
        <v>0</v>
      </c>
      <c r="T2469">
        <v>0</v>
      </c>
      <c r="U2469">
        <v>27.12</v>
      </c>
      <c r="V2469" t="s">
        <v>8499</v>
      </c>
      <c r="W2469" t="s">
        <v>1</v>
      </c>
    </row>
    <row r="2470" spans="1:23">
      <c r="A2470" t="s">
        <v>8374</v>
      </c>
      <c r="B2470" t="str">
        <f t="shared" si="153"/>
        <v>Marzo</v>
      </c>
      <c r="C2470" s="20" t="s">
        <v>8468</v>
      </c>
      <c r="D2470" t="s">
        <v>1</v>
      </c>
      <c r="E2470" t="s">
        <v>0</v>
      </c>
      <c r="F2470" t="str">
        <f t="shared" si="154"/>
        <v>CCF</v>
      </c>
      <c r="G2470" t="s">
        <v>8338</v>
      </c>
      <c r="H2470" t="s">
        <v>8339</v>
      </c>
      <c r="I2470">
        <v>89</v>
      </c>
      <c r="J2470">
        <v>89</v>
      </c>
      <c r="K2470" t="s">
        <v>118</v>
      </c>
      <c r="L2470" t="str">
        <f t="shared" si="155"/>
        <v>NIT</v>
      </c>
      <c r="M2470" t="str">
        <f t="shared" si="156"/>
        <v>06141106071025</v>
      </c>
      <c r="N2470" t="s">
        <v>119</v>
      </c>
      <c r="O2470">
        <v>0</v>
      </c>
      <c r="P2470">
        <v>0</v>
      </c>
      <c r="Q2470">
        <v>34.19</v>
      </c>
      <c r="R2470">
        <v>4.4447000000000001</v>
      </c>
      <c r="S2470">
        <v>0</v>
      </c>
      <c r="T2470">
        <v>0</v>
      </c>
      <c r="U2470">
        <v>38.634699999999995</v>
      </c>
      <c r="V2470" t="s">
        <v>8499</v>
      </c>
      <c r="W2470" t="s">
        <v>1</v>
      </c>
    </row>
    <row r="2471" spans="1:23">
      <c r="A2471" t="s">
        <v>8374</v>
      </c>
      <c r="B2471" t="str">
        <f t="shared" si="153"/>
        <v>Marzo</v>
      </c>
      <c r="C2471" s="20" t="s">
        <v>8468</v>
      </c>
      <c r="D2471" t="s">
        <v>1</v>
      </c>
      <c r="E2471" t="s">
        <v>0</v>
      </c>
      <c r="F2471" t="str">
        <f t="shared" si="154"/>
        <v>CCF</v>
      </c>
      <c r="G2471" t="s">
        <v>8338</v>
      </c>
      <c r="H2471" t="s">
        <v>8339</v>
      </c>
      <c r="I2471">
        <v>87</v>
      </c>
      <c r="J2471">
        <v>87</v>
      </c>
      <c r="K2471" t="s">
        <v>7836</v>
      </c>
      <c r="L2471" t="str">
        <f t="shared" si="155"/>
        <v>NIT</v>
      </c>
      <c r="M2471" t="str">
        <f t="shared" si="156"/>
        <v>06143007891048</v>
      </c>
      <c r="N2471" t="s">
        <v>7850</v>
      </c>
      <c r="O2471">
        <v>0</v>
      </c>
      <c r="P2471">
        <v>0</v>
      </c>
      <c r="Q2471">
        <v>68.14</v>
      </c>
      <c r="R2471">
        <v>8.8582000000000001</v>
      </c>
      <c r="S2471">
        <v>0</v>
      </c>
      <c r="T2471">
        <v>0</v>
      </c>
      <c r="U2471">
        <v>76.998199999999997</v>
      </c>
      <c r="V2471" t="s">
        <v>8499</v>
      </c>
      <c r="W2471" t="s">
        <v>1</v>
      </c>
    </row>
    <row r="2472" spans="1:23">
      <c r="A2472" t="s">
        <v>8374</v>
      </c>
      <c r="B2472" t="str">
        <f t="shared" si="153"/>
        <v>Marzo</v>
      </c>
      <c r="C2472" s="20" t="s">
        <v>8468</v>
      </c>
      <c r="D2472" t="s">
        <v>1</v>
      </c>
      <c r="E2472" t="s">
        <v>0</v>
      </c>
      <c r="F2472" t="str">
        <f t="shared" si="154"/>
        <v>CCF</v>
      </c>
      <c r="G2472" t="s">
        <v>8338</v>
      </c>
      <c r="H2472" t="s">
        <v>8339</v>
      </c>
      <c r="I2472">
        <v>86</v>
      </c>
      <c r="J2472">
        <v>86</v>
      </c>
      <c r="K2472" t="s">
        <v>118</v>
      </c>
      <c r="L2472" t="str">
        <f t="shared" si="155"/>
        <v>NIT</v>
      </c>
      <c r="M2472" t="str">
        <f t="shared" si="156"/>
        <v>06141106071025</v>
      </c>
      <c r="N2472" t="s">
        <v>119</v>
      </c>
      <c r="O2472">
        <v>0</v>
      </c>
      <c r="P2472">
        <v>0</v>
      </c>
      <c r="Q2472">
        <v>68.37</v>
      </c>
      <c r="R2472">
        <v>8.8881000000000014</v>
      </c>
      <c r="S2472">
        <v>0</v>
      </c>
      <c r="T2472">
        <v>0</v>
      </c>
      <c r="U2472">
        <v>77.258100000000013</v>
      </c>
      <c r="V2472" t="s">
        <v>8499</v>
      </c>
      <c r="W2472" t="s">
        <v>1</v>
      </c>
    </row>
    <row r="2473" spans="1:23">
      <c r="A2473" t="s">
        <v>8374</v>
      </c>
      <c r="B2473" t="str">
        <f t="shared" si="153"/>
        <v>Marzo</v>
      </c>
      <c r="C2473" s="20" t="s">
        <v>8468</v>
      </c>
      <c r="D2473" t="s">
        <v>1</v>
      </c>
      <c r="E2473" t="s">
        <v>0</v>
      </c>
      <c r="F2473" t="str">
        <f t="shared" si="154"/>
        <v>CCF</v>
      </c>
      <c r="G2473" t="s">
        <v>8338</v>
      </c>
      <c r="H2473" t="s">
        <v>8339</v>
      </c>
      <c r="I2473">
        <v>85</v>
      </c>
      <c r="J2473">
        <v>85</v>
      </c>
      <c r="K2473" t="s">
        <v>118</v>
      </c>
      <c r="L2473" t="str">
        <f t="shared" si="155"/>
        <v>NIT</v>
      </c>
      <c r="M2473" t="str">
        <f t="shared" si="156"/>
        <v>06141106071025</v>
      </c>
      <c r="N2473" t="s">
        <v>119</v>
      </c>
      <c r="O2473">
        <v>0</v>
      </c>
      <c r="P2473">
        <v>0</v>
      </c>
      <c r="Q2473">
        <v>68.37</v>
      </c>
      <c r="R2473">
        <v>8.8881000000000014</v>
      </c>
      <c r="S2473">
        <v>0</v>
      </c>
      <c r="T2473">
        <v>0</v>
      </c>
      <c r="U2473">
        <v>77.258100000000013</v>
      </c>
      <c r="V2473" t="s">
        <v>8499</v>
      </c>
      <c r="W2473" t="s">
        <v>1</v>
      </c>
    </row>
    <row r="2474" spans="1:23">
      <c r="A2474" t="s">
        <v>8374</v>
      </c>
      <c r="B2474" t="str">
        <f t="shared" si="153"/>
        <v>Marzo</v>
      </c>
      <c r="C2474" s="20" t="s">
        <v>8468</v>
      </c>
      <c r="D2474" t="s">
        <v>1</v>
      </c>
      <c r="E2474" t="s">
        <v>0</v>
      </c>
      <c r="F2474" t="str">
        <f t="shared" si="154"/>
        <v>CCF</v>
      </c>
      <c r="G2474" t="s">
        <v>8338</v>
      </c>
      <c r="H2474" t="s">
        <v>8339</v>
      </c>
      <c r="I2474">
        <v>84</v>
      </c>
      <c r="J2474">
        <v>84</v>
      </c>
      <c r="K2474" t="s">
        <v>806</v>
      </c>
      <c r="L2474" t="str">
        <f t="shared" si="155"/>
        <v>NIT</v>
      </c>
      <c r="M2474" t="str">
        <f t="shared" si="156"/>
        <v>06143010031041</v>
      </c>
      <c r="N2474" t="s">
        <v>807</v>
      </c>
      <c r="O2474">
        <v>0</v>
      </c>
      <c r="P2474">
        <v>0</v>
      </c>
      <c r="Q2474">
        <v>504.43</v>
      </c>
      <c r="R2474">
        <v>65.575900000000004</v>
      </c>
      <c r="S2474">
        <v>0</v>
      </c>
      <c r="T2474">
        <v>0</v>
      </c>
      <c r="U2474">
        <v>570.0059</v>
      </c>
      <c r="V2474" t="s">
        <v>8499</v>
      </c>
      <c r="W2474" t="s">
        <v>1</v>
      </c>
    </row>
    <row r="2475" spans="1:23">
      <c r="A2475" t="s">
        <v>8374</v>
      </c>
      <c r="B2475" t="str">
        <f t="shared" si="153"/>
        <v>Marzo</v>
      </c>
      <c r="C2475" s="20" t="s">
        <v>8468</v>
      </c>
      <c r="D2475" t="s">
        <v>1</v>
      </c>
      <c r="E2475" t="s">
        <v>0</v>
      </c>
      <c r="F2475" t="str">
        <f t="shared" si="154"/>
        <v>CCF</v>
      </c>
      <c r="G2475" t="s">
        <v>8338</v>
      </c>
      <c r="H2475" t="s">
        <v>8339</v>
      </c>
      <c r="I2475">
        <v>83</v>
      </c>
      <c r="J2475">
        <v>83</v>
      </c>
      <c r="K2475" t="s">
        <v>1385</v>
      </c>
      <c r="L2475" t="str">
        <f t="shared" si="155"/>
        <v>NIT</v>
      </c>
      <c r="M2475" t="str">
        <f t="shared" si="156"/>
        <v>12170407851020</v>
      </c>
      <c r="N2475" t="s">
        <v>1386</v>
      </c>
      <c r="O2475">
        <v>0</v>
      </c>
      <c r="P2475">
        <v>0</v>
      </c>
      <c r="Q2475">
        <v>584.08000000000004</v>
      </c>
      <c r="R2475">
        <v>75.930400000000006</v>
      </c>
      <c r="S2475">
        <v>0</v>
      </c>
      <c r="T2475">
        <v>0</v>
      </c>
      <c r="U2475">
        <v>660.0104</v>
      </c>
      <c r="V2475" t="s">
        <v>8499</v>
      </c>
      <c r="W2475" t="s">
        <v>1</v>
      </c>
    </row>
    <row r="2476" spans="1:23">
      <c r="A2476" t="s">
        <v>8374</v>
      </c>
      <c r="B2476" t="str">
        <f t="shared" si="153"/>
        <v>Marzo</v>
      </c>
      <c r="C2476" s="20" t="s">
        <v>8468</v>
      </c>
      <c r="D2476" t="s">
        <v>1</v>
      </c>
      <c r="E2476" t="s">
        <v>0</v>
      </c>
      <c r="F2476" t="str">
        <f t="shared" si="154"/>
        <v>CCF</v>
      </c>
      <c r="G2476" t="s">
        <v>8338</v>
      </c>
      <c r="H2476" t="s">
        <v>8339</v>
      </c>
      <c r="I2476">
        <v>82</v>
      </c>
      <c r="J2476">
        <v>82</v>
      </c>
      <c r="K2476" t="s">
        <v>116</v>
      </c>
      <c r="L2476" t="str">
        <f t="shared" si="155"/>
        <v>NIT</v>
      </c>
      <c r="M2476" t="str">
        <f t="shared" si="156"/>
        <v>04071101751014</v>
      </c>
      <c r="N2476" t="s">
        <v>117</v>
      </c>
      <c r="O2476">
        <v>0</v>
      </c>
      <c r="P2476">
        <v>0</v>
      </c>
      <c r="Q2476">
        <v>250</v>
      </c>
      <c r="R2476">
        <v>32.5</v>
      </c>
      <c r="S2476">
        <v>0</v>
      </c>
      <c r="T2476">
        <v>0</v>
      </c>
      <c r="U2476">
        <v>282.5</v>
      </c>
      <c r="V2476" t="s">
        <v>8499</v>
      </c>
      <c r="W2476" t="s">
        <v>1</v>
      </c>
    </row>
    <row r="2477" spans="1:23">
      <c r="A2477" t="s">
        <v>8374</v>
      </c>
      <c r="B2477" t="str">
        <f t="shared" si="153"/>
        <v>Marzo</v>
      </c>
      <c r="C2477" s="20" t="s">
        <v>8468</v>
      </c>
      <c r="D2477" t="s">
        <v>1</v>
      </c>
      <c r="E2477" t="s">
        <v>0</v>
      </c>
      <c r="F2477" t="str">
        <f t="shared" si="154"/>
        <v>CCF</v>
      </c>
      <c r="G2477" t="s">
        <v>8338</v>
      </c>
      <c r="H2477" t="s">
        <v>8339</v>
      </c>
      <c r="I2477">
        <v>81</v>
      </c>
      <c r="J2477">
        <v>81</v>
      </c>
      <c r="K2477" t="s">
        <v>8424</v>
      </c>
      <c r="L2477" t="str">
        <f t="shared" si="155"/>
        <v>NIT</v>
      </c>
      <c r="M2477" t="str">
        <f t="shared" si="156"/>
        <v>10102606211010</v>
      </c>
      <c r="N2477" t="s">
        <v>8425</v>
      </c>
      <c r="O2477">
        <v>0</v>
      </c>
      <c r="P2477">
        <v>0</v>
      </c>
      <c r="Q2477">
        <v>95.64</v>
      </c>
      <c r="R2477">
        <v>12.433200000000001</v>
      </c>
      <c r="S2477">
        <v>0</v>
      </c>
      <c r="T2477">
        <v>0</v>
      </c>
      <c r="U2477">
        <v>108.0732</v>
      </c>
      <c r="V2477" t="s">
        <v>8499</v>
      </c>
      <c r="W2477" t="s">
        <v>1</v>
      </c>
    </row>
    <row r="2478" spans="1:23">
      <c r="A2478" t="s">
        <v>8374</v>
      </c>
      <c r="B2478" t="str">
        <f t="shared" si="153"/>
        <v>Marzo</v>
      </c>
      <c r="C2478" s="20" t="s">
        <v>8468</v>
      </c>
      <c r="D2478" t="s">
        <v>1</v>
      </c>
      <c r="E2478" t="s">
        <v>0</v>
      </c>
      <c r="F2478" t="str">
        <f t="shared" si="154"/>
        <v>CCF</v>
      </c>
      <c r="G2478" t="s">
        <v>8338</v>
      </c>
      <c r="H2478" t="s">
        <v>8339</v>
      </c>
      <c r="I2478">
        <v>80</v>
      </c>
      <c r="J2478">
        <v>80</v>
      </c>
      <c r="K2478" t="s">
        <v>95</v>
      </c>
      <c r="L2478" t="str">
        <f t="shared" si="155"/>
        <v>NIT</v>
      </c>
      <c r="M2478" t="str">
        <f t="shared" si="156"/>
        <v>06142212650014</v>
      </c>
      <c r="N2478" t="s">
        <v>96</v>
      </c>
      <c r="O2478">
        <v>0</v>
      </c>
      <c r="P2478">
        <v>0</v>
      </c>
      <c r="Q2478">
        <v>255.01</v>
      </c>
      <c r="R2478">
        <v>33.151299999999999</v>
      </c>
      <c r="S2478">
        <v>0</v>
      </c>
      <c r="T2478">
        <v>0</v>
      </c>
      <c r="U2478">
        <v>288.16129999999998</v>
      </c>
      <c r="V2478" t="s">
        <v>8499</v>
      </c>
      <c r="W2478" t="s">
        <v>1</v>
      </c>
    </row>
    <row r="2479" spans="1:23">
      <c r="A2479" t="s">
        <v>8374</v>
      </c>
      <c r="B2479" t="str">
        <f t="shared" si="153"/>
        <v>Marzo</v>
      </c>
      <c r="C2479" s="20" t="s">
        <v>8468</v>
      </c>
      <c r="D2479" t="s">
        <v>1</v>
      </c>
      <c r="E2479" t="s">
        <v>0</v>
      </c>
      <c r="F2479" t="str">
        <f t="shared" si="154"/>
        <v>CCF</v>
      </c>
      <c r="G2479" t="s">
        <v>8338</v>
      </c>
      <c r="H2479" t="s">
        <v>8339</v>
      </c>
      <c r="I2479">
        <v>79</v>
      </c>
      <c r="J2479">
        <v>79</v>
      </c>
      <c r="K2479" t="s">
        <v>118</v>
      </c>
      <c r="L2479" t="str">
        <f t="shared" si="155"/>
        <v>NIT</v>
      </c>
      <c r="M2479" t="str">
        <f t="shared" si="156"/>
        <v>06141106071025</v>
      </c>
      <c r="N2479" t="s">
        <v>119</v>
      </c>
      <c r="O2479">
        <v>0</v>
      </c>
      <c r="P2479">
        <v>0</v>
      </c>
      <c r="Q2479">
        <v>74.489999999999995</v>
      </c>
      <c r="R2479">
        <v>9.6837</v>
      </c>
      <c r="S2479">
        <v>0</v>
      </c>
      <c r="T2479">
        <v>0</v>
      </c>
      <c r="U2479">
        <v>84.173699999999997</v>
      </c>
      <c r="V2479" t="s">
        <v>8499</v>
      </c>
      <c r="W2479" t="s">
        <v>1</v>
      </c>
    </row>
    <row r="2480" spans="1:23">
      <c r="A2480" t="s">
        <v>8374</v>
      </c>
      <c r="B2480" t="str">
        <f t="shared" si="153"/>
        <v>Marzo</v>
      </c>
      <c r="C2480" s="20" t="s">
        <v>8468</v>
      </c>
      <c r="D2480" t="s">
        <v>1</v>
      </c>
      <c r="E2480" t="s">
        <v>0</v>
      </c>
      <c r="F2480" t="str">
        <f t="shared" si="154"/>
        <v>CCF</v>
      </c>
      <c r="G2480" t="s">
        <v>8338</v>
      </c>
      <c r="H2480" t="s">
        <v>8339</v>
      </c>
      <c r="I2480">
        <v>78</v>
      </c>
      <c r="J2480">
        <v>78</v>
      </c>
      <c r="K2480" t="s">
        <v>7871</v>
      </c>
      <c r="L2480" t="str">
        <f t="shared" si="155"/>
        <v>NIT</v>
      </c>
      <c r="M2480" t="str">
        <f t="shared" si="156"/>
        <v>94142512801010</v>
      </c>
      <c r="N2480" t="s">
        <v>7872</v>
      </c>
      <c r="O2480">
        <v>0</v>
      </c>
      <c r="P2480">
        <v>0</v>
      </c>
      <c r="Q2480">
        <v>92.3</v>
      </c>
      <c r="R2480">
        <v>11.999000000000001</v>
      </c>
      <c r="S2480">
        <v>0</v>
      </c>
      <c r="T2480">
        <v>0</v>
      </c>
      <c r="U2480">
        <v>104.29899999999999</v>
      </c>
      <c r="V2480" t="s">
        <v>8499</v>
      </c>
      <c r="W2480" t="s">
        <v>1</v>
      </c>
    </row>
    <row r="2481" spans="1:23">
      <c r="A2481" t="s">
        <v>8374</v>
      </c>
      <c r="B2481" t="str">
        <f t="shared" si="153"/>
        <v>Marzo</v>
      </c>
      <c r="C2481" s="20" t="s">
        <v>8468</v>
      </c>
      <c r="D2481" t="s">
        <v>1</v>
      </c>
      <c r="E2481" t="s">
        <v>0</v>
      </c>
      <c r="F2481" t="str">
        <f t="shared" si="154"/>
        <v>CCF</v>
      </c>
      <c r="G2481" t="s">
        <v>8338</v>
      </c>
      <c r="H2481" t="s">
        <v>8339</v>
      </c>
      <c r="I2481">
        <v>77</v>
      </c>
      <c r="J2481">
        <v>77</v>
      </c>
      <c r="K2481" t="s">
        <v>118</v>
      </c>
      <c r="L2481" t="str">
        <f t="shared" si="155"/>
        <v>NIT</v>
      </c>
      <c r="M2481" t="str">
        <f t="shared" si="156"/>
        <v>06141106071025</v>
      </c>
      <c r="N2481" t="s">
        <v>119</v>
      </c>
      <c r="O2481">
        <v>0</v>
      </c>
      <c r="P2481">
        <v>0</v>
      </c>
      <c r="Q2481">
        <v>74.489999999999995</v>
      </c>
      <c r="R2481">
        <v>9.6837</v>
      </c>
      <c r="S2481">
        <v>0</v>
      </c>
      <c r="T2481">
        <v>0</v>
      </c>
      <c r="U2481">
        <v>84.173699999999997</v>
      </c>
      <c r="V2481" t="s">
        <v>8499</v>
      </c>
      <c r="W2481" t="s">
        <v>1</v>
      </c>
    </row>
    <row r="2482" spans="1:23">
      <c r="A2482" t="s">
        <v>8374</v>
      </c>
      <c r="B2482" t="str">
        <f t="shared" si="153"/>
        <v>Marzo</v>
      </c>
      <c r="C2482" s="20" t="s">
        <v>8468</v>
      </c>
      <c r="D2482" t="s">
        <v>1</v>
      </c>
      <c r="E2482" t="s">
        <v>0</v>
      </c>
      <c r="F2482" t="str">
        <f t="shared" si="154"/>
        <v>CCF</v>
      </c>
      <c r="G2482" t="s">
        <v>8338</v>
      </c>
      <c r="H2482" t="s">
        <v>8339</v>
      </c>
      <c r="I2482">
        <v>76</v>
      </c>
      <c r="J2482">
        <v>76</v>
      </c>
      <c r="K2482" t="s">
        <v>1152</v>
      </c>
      <c r="L2482" t="str">
        <f t="shared" si="155"/>
        <v>NIT</v>
      </c>
      <c r="M2482" t="str">
        <f t="shared" si="156"/>
        <v>02100805570013</v>
      </c>
      <c r="N2482" t="s">
        <v>1153</v>
      </c>
      <c r="O2482">
        <v>0</v>
      </c>
      <c r="P2482">
        <v>0</v>
      </c>
      <c r="Q2482">
        <v>46.38</v>
      </c>
      <c r="R2482">
        <v>6.0294000000000008</v>
      </c>
      <c r="S2482">
        <v>0</v>
      </c>
      <c r="T2482">
        <v>0</v>
      </c>
      <c r="U2482">
        <v>52.409400000000005</v>
      </c>
      <c r="V2482" t="s">
        <v>8499</v>
      </c>
      <c r="W2482" t="s">
        <v>1</v>
      </c>
    </row>
    <row r="2483" spans="1:23">
      <c r="A2483" t="s">
        <v>8374</v>
      </c>
      <c r="B2483" t="str">
        <f t="shared" si="153"/>
        <v>Marzo</v>
      </c>
      <c r="C2483" s="20" t="s">
        <v>8468</v>
      </c>
      <c r="D2483" t="s">
        <v>1</v>
      </c>
      <c r="E2483" t="s">
        <v>0</v>
      </c>
      <c r="F2483" t="str">
        <f t="shared" si="154"/>
        <v>CCF</v>
      </c>
      <c r="G2483" t="s">
        <v>8338</v>
      </c>
      <c r="H2483" t="s">
        <v>8339</v>
      </c>
      <c r="I2483">
        <v>75</v>
      </c>
      <c r="J2483">
        <v>75</v>
      </c>
      <c r="K2483" t="s">
        <v>433</v>
      </c>
      <c r="L2483" t="str">
        <f t="shared" si="155"/>
        <v>NIT</v>
      </c>
      <c r="M2483" t="str">
        <f t="shared" si="156"/>
        <v>08181906761010</v>
      </c>
      <c r="N2483" t="s">
        <v>434</v>
      </c>
      <c r="O2483">
        <v>0</v>
      </c>
      <c r="P2483">
        <v>0</v>
      </c>
      <c r="Q2483">
        <v>112.67</v>
      </c>
      <c r="R2483">
        <v>14.6471</v>
      </c>
      <c r="S2483">
        <v>0</v>
      </c>
      <c r="T2483">
        <v>0</v>
      </c>
      <c r="U2483">
        <v>127.3171</v>
      </c>
      <c r="V2483" t="s">
        <v>8499</v>
      </c>
      <c r="W2483" t="s">
        <v>1</v>
      </c>
    </row>
    <row r="2484" spans="1:23">
      <c r="A2484" t="s">
        <v>8374</v>
      </c>
      <c r="B2484" t="str">
        <f t="shared" si="153"/>
        <v>Marzo</v>
      </c>
      <c r="C2484" s="20" t="s">
        <v>8468</v>
      </c>
      <c r="D2484" t="s">
        <v>1</v>
      </c>
      <c r="E2484" t="s">
        <v>0</v>
      </c>
      <c r="F2484" t="str">
        <f t="shared" si="154"/>
        <v>CCF</v>
      </c>
      <c r="G2484" t="s">
        <v>8338</v>
      </c>
      <c r="H2484" t="s">
        <v>8339</v>
      </c>
      <c r="I2484">
        <v>74</v>
      </c>
      <c r="J2484">
        <v>74</v>
      </c>
      <c r="K2484" t="s">
        <v>118</v>
      </c>
      <c r="L2484" t="str">
        <f t="shared" si="155"/>
        <v>NIT</v>
      </c>
      <c r="M2484" t="str">
        <f t="shared" si="156"/>
        <v>06141106071025</v>
      </c>
      <c r="N2484" t="s">
        <v>119</v>
      </c>
      <c r="O2484">
        <v>0</v>
      </c>
      <c r="P2484">
        <v>0</v>
      </c>
      <c r="Q2484">
        <v>355.6</v>
      </c>
      <c r="R2484">
        <v>46.228000000000002</v>
      </c>
      <c r="S2484">
        <v>0</v>
      </c>
      <c r="T2484">
        <v>0</v>
      </c>
      <c r="U2484">
        <v>401.82800000000003</v>
      </c>
      <c r="V2484" t="s">
        <v>8499</v>
      </c>
      <c r="W2484" t="s">
        <v>1</v>
      </c>
    </row>
    <row r="2485" spans="1:23">
      <c r="A2485" t="s">
        <v>8374</v>
      </c>
      <c r="B2485" t="str">
        <f t="shared" si="153"/>
        <v>Marzo</v>
      </c>
      <c r="C2485" s="20" t="s">
        <v>8468</v>
      </c>
      <c r="D2485" t="s">
        <v>1</v>
      </c>
      <c r="E2485" t="s">
        <v>0</v>
      </c>
      <c r="F2485" t="str">
        <f t="shared" si="154"/>
        <v>CCF</v>
      </c>
      <c r="G2485" t="s">
        <v>8338</v>
      </c>
      <c r="H2485" t="s">
        <v>8339</v>
      </c>
      <c r="I2485">
        <v>73</v>
      </c>
      <c r="J2485">
        <v>73</v>
      </c>
      <c r="K2485" t="s">
        <v>118</v>
      </c>
      <c r="L2485" t="str">
        <f t="shared" si="155"/>
        <v>NIT</v>
      </c>
      <c r="M2485" t="str">
        <f t="shared" si="156"/>
        <v>06141106071025</v>
      </c>
      <c r="N2485" t="s">
        <v>119</v>
      </c>
      <c r="O2485">
        <v>0</v>
      </c>
      <c r="P2485">
        <v>0</v>
      </c>
      <c r="Q2485">
        <v>68.37</v>
      </c>
      <c r="R2485">
        <v>8.8881000000000014</v>
      </c>
      <c r="S2485">
        <v>0</v>
      </c>
      <c r="T2485">
        <v>0</v>
      </c>
      <c r="U2485">
        <v>77.258100000000013</v>
      </c>
      <c r="V2485" t="s">
        <v>8499</v>
      </c>
      <c r="W2485" t="s">
        <v>1</v>
      </c>
    </row>
    <row r="2486" spans="1:23">
      <c r="A2486" t="s">
        <v>8374</v>
      </c>
      <c r="B2486" t="str">
        <f t="shared" si="153"/>
        <v>Marzo</v>
      </c>
      <c r="C2486" s="20" t="s">
        <v>8468</v>
      </c>
      <c r="D2486" t="s">
        <v>1</v>
      </c>
      <c r="E2486" t="s">
        <v>0</v>
      </c>
      <c r="F2486" t="str">
        <f t="shared" si="154"/>
        <v>CCF</v>
      </c>
      <c r="G2486" t="s">
        <v>8338</v>
      </c>
      <c r="H2486" t="s">
        <v>8339</v>
      </c>
      <c r="I2486">
        <v>72</v>
      </c>
      <c r="J2486">
        <v>72</v>
      </c>
      <c r="K2486" t="s">
        <v>207</v>
      </c>
      <c r="L2486" t="str">
        <f t="shared" si="155"/>
        <v>NIT</v>
      </c>
      <c r="M2486" t="str">
        <f t="shared" si="156"/>
        <v>06140911921037</v>
      </c>
      <c r="N2486" t="s">
        <v>208</v>
      </c>
      <c r="O2486">
        <v>0</v>
      </c>
      <c r="P2486">
        <v>0</v>
      </c>
      <c r="Q2486">
        <v>330</v>
      </c>
      <c r="R2486">
        <v>42.9</v>
      </c>
      <c r="S2486">
        <v>0</v>
      </c>
      <c r="T2486">
        <v>0</v>
      </c>
      <c r="U2486">
        <v>372.9</v>
      </c>
      <c r="V2486" t="s">
        <v>8499</v>
      </c>
      <c r="W2486" t="s">
        <v>1</v>
      </c>
    </row>
    <row r="2487" spans="1:23">
      <c r="A2487" t="s">
        <v>8374</v>
      </c>
      <c r="B2487" t="str">
        <f t="shared" si="153"/>
        <v>Marzo</v>
      </c>
      <c r="C2487" s="20" t="s">
        <v>8468</v>
      </c>
      <c r="D2487" t="s">
        <v>1</v>
      </c>
      <c r="E2487" t="s">
        <v>0</v>
      </c>
      <c r="F2487" t="str">
        <f t="shared" si="154"/>
        <v>CCF</v>
      </c>
      <c r="G2487" t="s">
        <v>8338</v>
      </c>
      <c r="H2487" t="s">
        <v>8339</v>
      </c>
      <c r="I2487">
        <v>71</v>
      </c>
      <c r="J2487">
        <v>71</v>
      </c>
      <c r="K2487" t="s">
        <v>118</v>
      </c>
      <c r="L2487" t="str">
        <f t="shared" si="155"/>
        <v>NIT</v>
      </c>
      <c r="M2487" t="str">
        <f t="shared" si="156"/>
        <v>06141106071025</v>
      </c>
      <c r="N2487" t="s">
        <v>119</v>
      </c>
      <c r="O2487">
        <v>0</v>
      </c>
      <c r="P2487">
        <v>0</v>
      </c>
      <c r="Q2487">
        <v>34.19</v>
      </c>
      <c r="R2487">
        <v>4.4447000000000001</v>
      </c>
      <c r="S2487">
        <v>0</v>
      </c>
      <c r="T2487">
        <v>0</v>
      </c>
      <c r="U2487">
        <v>38.634699999999995</v>
      </c>
      <c r="V2487" t="s">
        <v>8499</v>
      </c>
      <c r="W2487" t="s">
        <v>1</v>
      </c>
    </row>
    <row r="2488" spans="1:23">
      <c r="A2488" t="s">
        <v>8374</v>
      </c>
      <c r="B2488" t="str">
        <f t="shared" ref="B2488:B2551" si="157">SUBSTITUTE(A2488,"ARZO","arzo")</f>
        <v>Marzo</v>
      </c>
      <c r="C2488" s="20" t="s">
        <v>8468</v>
      </c>
      <c r="D2488" t="s">
        <v>1</v>
      </c>
      <c r="E2488" t="s">
        <v>0</v>
      </c>
      <c r="F2488" t="str">
        <f t="shared" si="154"/>
        <v>CCF</v>
      </c>
      <c r="G2488" t="s">
        <v>8338</v>
      </c>
      <c r="H2488" t="s">
        <v>8339</v>
      </c>
      <c r="I2488">
        <v>70</v>
      </c>
      <c r="J2488">
        <v>70</v>
      </c>
      <c r="K2488" t="s">
        <v>130</v>
      </c>
      <c r="L2488" t="str">
        <f t="shared" si="155"/>
        <v>NIT</v>
      </c>
      <c r="M2488" t="str">
        <f t="shared" si="156"/>
        <v>06142601121035</v>
      </c>
      <c r="N2488" t="s">
        <v>131</v>
      </c>
      <c r="O2488">
        <v>0</v>
      </c>
      <c r="P2488">
        <v>0</v>
      </c>
      <c r="Q2488">
        <v>40.909999999999997</v>
      </c>
      <c r="R2488">
        <v>5.3182999999999998</v>
      </c>
      <c r="S2488">
        <v>0</v>
      </c>
      <c r="T2488">
        <v>0</v>
      </c>
      <c r="U2488">
        <v>46.228299999999997</v>
      </c>
      <c r="V2488" t="s">
        <v>8499</v>
      </c>
      <c r="W2488" t="s">
        <v>1</v>
      </c>
    </row>
    <row r="2489" spans="1:23">
      <c r="A2489" t="s">
        <v>8374</v>
      </c>
      <c r="B2489" t="str">
        <f t="shared" si="157"/>
        <v>Marzo</v>
      </c>
      <c r="C2489" s="20" t="s">
        <v>8468</v>
      </c>
      <c r="D2489" t="s">
        <v>1</v>
      </c>
      <c r="E2489" t="s">
        <v>0</v>
      </c>
      <c r="F2489" t="str">
        <f t="shared" si="154"/>
        <v>CCF</v>
      </c>
      <c r="G2489" t="s">
        <v>8338</v>
      </c>
      <c r="H2489" t="s">
        <v>8339</v>
      </c>
      <c r="I2489">
        <v>69</v>
      </c>
      <c r="J2489">
        <v>69</v>
      </c>
      <c r="K2489" t="s">
        <v>1470</v>
      </c>
      <c r="L2489" t="str">
        <f t="shared" si="155"/>
        <v>NIT</v>
      </c>
      <c r="M2489" t="str">
        <f t="shared" si="156"/>
        <v>02101409610049</v>
      </c>
      <c r="N2489" t="s">
        <v>1471</v>
      </c>
      <c r="O2489">
        <v>0</v>
      </c>
      <c r="P2489">
        <v>0</v>
      </c>
      <c r="Q2489">
        <v>139.47</v>
      </c>
      <c r="R2489">
        <v>18.1311</v>
      </c>
      <c r="S2489">
        <v>0</v>
      </c>
      <c r="T2489">
        <v>0</v>
      </c>
      <c r="U2489">
        <v>157.6011</v>
      </c>
      <c r="V2489" t="s">
        <v>8499</v>
      </c>
      <c r="W2489" t="s">
        <v>1</v>
      </c>
    </row>
    <row r="2490" spans="1:23">
      <c r="A2490" t="s">
        <v>8374</v>
      </c>
      <c r="B2490" t="str">
        <f t="shared" si="157"/>
        <v>Marzo</v>
      </c>
      <c r="C2490" s="20" t="s">
        <v>8468</v>
      </c>
      <c r="D2490" t="s">
        <v>1</v>
      </c>
      <c r="E2490" t="s">
        <v>0</v>
      </c>
      <c r="F2490" t="str">
        <f t="shared" si="154"/>
        <v>CCF</v>
      </c>
      <c r="G2490" t="s">
        <v>8338</v>
      </c>
      <c r="H2490" t="s">
        <v>8339</v>
      </c>
      <c r="I2490">
        <v>68</v>
      </c>
      <c r="J2490">
        <v>68</v>
      </c>
      <c r="K2490" t="s">
        <v>120</v>
      </c>
      <c r="L2490" t="str">
        <f t="shared" si="155"/>
        <v>NIT</v>
      </c>
      <c r="M2490" t="str">
        <f t="shared" si="156"/>
        <v>06142208811224</v>
      </c>
      <c r="N2490" t="s">
        <v>121</v>
      </c>
      <c r="O2490">
        <v>0</v>
      </c>
      <c r="P2490">
        <v>0</v>
      </c>
      <c r="Q2490">
        <v>20.02</v>
      </c>
      <c r="R2490">
        <v>2.6026000000000002</v>
      </c>
      <c r="S2490">
        <v>0</v>
      </c>
      <c r="T2490">
        <v>0</v>
      </c>
      <c r="U2490">
        <v>22.622599999999998</v>
      </c>
      <c r="V2490" t="s">
        <v>8499</v>
      </c>
      <c r="W2490" t="s">
        <v>1</v>
      </c>
    </row>
    <row r="2491" spans="1:23">
      <c r="A2491" t="s">
        <v>8374</v>
      </c>
      <c r="B2491" t="str">
        <f t="shared" si="157"/>
        <v>Marzo</v>
      </c>
      <c r="C2491" s="20" t="s">
        <v>8468</v>
      </c>
      <c r="D2491" t="s">
        <v>1</v>
      </c>
      <c r="E2491" t="s">
        <v>0</v>
      </c>
      <c r="F2491" t="str">
        <f t="shared" si="154"/>
        <v>CCF</v>
      </c>
      <c r="G2491" t="s">
        <v>8338</v>
      </c>
      <c r="H2491" t="s">
        <v>8339</v>
      </c>
      <c r="I2491">
        <v>67</v>
      </c>
      <c r="J2491">
        <v>67</v>
      </c>
      <c r="K2491" t="s">
        <v>120</v>
      </c>
      <c r="L2491" t="str">
        <f t="shared" si="155"/>
        <v>NIT</v>
      </c>
      <c r="M2491" t="str">
        <f t="shared" si="156"/>
        <v>06142208811224</v>
      </c>
      <c r="N2491" t="s">
        <v>121</v>
      </c>
      <c r="O2491">
        <v>0</v>
      </c>
      <c r="P2491">
        <v>0</v>
      </c>
      <c r="Q2491">
        <v>9.64</v>
      </c>
      <c r="R2491">
        <v>1.2532000000000001</v>
      </c>
      <c r="S2491">
        <v>0</v>
      </c>
      <c r="T2491">
        <v>0</v>
      </c>
      <c r="U2491">
        <v>10.8932</v>
      </c>
      <c r="V2491" t="s">
        <v>8499</v>
      </c>
      <c r="W2491" t="s">
        <v>1</v>
      </c>
    </row>
    <row r="2492" spans="1:23">
      <c r="A2492" t="s">
        <v>8374</v>
      </c>
      <c r="B2492" t="str">
        <f t="shared" si="157"/>
        <v>Marzo</v>
      </c>
      <c r="C2492" s="20" t="s">
        <v>8468</v>
      </c>
      <c r="D2492" t="s">
        <v>1</v>
      </c>
      <c r="E2492" t="s">
        <v>0</v>
      </c>
      <c r="F2492" t="str">
        <f t="shared" si="154"/>
        <v>CCF</v>
      </c>
      <c r="G2492" t="s">
        <v>8338</v>
      </c>
      <c r="H2492" t="s">
        <v>8339</v>
      </c>
      <c r="I2492">
        <v>66</v>
      </c>
      <c r="J2492">
        <v>66</v>
      </c>
      <c r="K2492" t="s">
        <v>8084</v>
      </c>
      <c r="L2492" t="str">
        <f t="shared" si="155"/>
        <v>NIT</v>
      </c>
      <c r="M2492" t="str">
        <f t="shared" si="156"/>
        <v>06141304931021</v>
      </c>
      <c r="N2492" t="s">
        <v>8085</v>
      </c>
      <c r="O2492">
        <v>0</v>
      </c>
      <c r="P2492">
        <v>0</v>
      </c>
      <c r="Q2492">
        <v>319.89999999999998</v>
      </c>
      <c r="R2492">
        <v>41.586999999999996</v>
      </c>
      <c r="S2492">
        <v>0</v>
      </c>
      <c r="T2492">
        <v>0</v>
      </c>
      <c r="U2492">
        <v>361.48699999999997</v>
      </c>
      <c r="V2492" t="s">
        <v>8499</v>
      </c>
      <c r="W2492" t="s">
        <v>1</v>
      </c>
    </row>
    <row r="2493" spans="1:23">
      <c r="A2493" t="s">
        <v>8374</v>
      </c>
      <c r="B2493" t="str">
        <f t="shared" si="157"/>
        <v>Marzo</v>
      </c>
      <c r="C2493" s="20" t="s">
        <v>8468</v>
      </c>
      <c r="D2493" t="s">
        <v>1</v>
      </c>
      <c r="E2493" t="s">
        <v>0</v>
      </c>
      <c r="F2493" t="str">
        <f t="shared" si="154"/>
        <v>CCF</v>
      </c>
      <c r="G2493" t="s">
        <v>8338</v>
      </c>
      <c r="H2493" t="s">
        <v>8339</v>
      </c>
      <c r="I2493">
        <v>65</v>
      </c>
      <c r="J2493">
        <v>65</v>
      </c>
      <c r="K2493" t="s">
        <v>501</v>
      </c>
      <c r="L2493" t="str">
        <f t="shared" si="155"/>
        <v>NIT</v>
      </c>
      <c r="M2493" t="str">
        <f t="shared" si="156"/>
        <v>06143105181040</v>
      </c>
      <c r="N2493" t="s">
        <v>502</v>
      </c>
      <c r="O2493">
        <v>0</v>
      </c>
      <c r="P2493">
        <v>0</v>
      </c>
      <c r="Q2493">
        <v>161</v>
      </c>
      <c r="R2493">
        <v>20.93</v>
      </c>
      <c r="S2493">
        <v>0</v>
      </c>
      <c r="T2493">
        <v>0</v>
      </c>
      <c r="U2493">
        <v>181.93</v>
      </c>
      <c r="V2493" t="s">
        <v>8499</v>
      </c>
      <c r="W2493" t="s">
        <v>1</v>
      </c>
    </row>
    <row r="2494" spans="1:23">
      <c r="A2494" t="s">
        <v>8374</v>
      </c>
      <c r="B2494" t="str">
        <f t="shared" si="157"/>
        <v>Marzo</v>
      </c>
      <c r="C2494" s="20" t="s">
        <v>8468</v>
      </c>
      <c r="D2494" t="s">
        <v>1</v>
      </c>
      <c r="E2494" t="s">
        <v>0</v>
      </c>
      <c r="F2494" t="str">
        <f t="shared" si="154"/>
        <v>CCF</v>
      </c>
      <c r="G2494" t="s">
        <v>8338</v>
      </c>
      <c r="H2494" t="s">
        <v>8339</v>
      </c>
      <c r="I2494">
        <v>64</v>
      </c>
      <c r="J2494">
        <v>64</v>
      </c>
      <c r="K2494" t="s">
        <v>118</v>
      </c>
      <c r="L2494" t="str">
        <f t="shared" si="155"/>
        <v>NIT</v>
      </c>
      <c r="M2494" t="str">
        <f t="shared" si="156"/>
        <v>06141106071025</v>
      </c>
      <c r="N2494" t="s">
        <v>119</v>
      </c>
      <c r="O2494">
        <v>0</v>
      </c>
      <c r="P2494">
        <v>0</v>
      </c>
      <c r="Q2494">
        <v>74.489999999999995</v>
      </c>
      <c r="R2494">
        <v>9.6837</v>
      </c>
      <c r="S2494">
        <v>0</v>
      </c>
      <c r="T2494">
        <v>0</v>
      </c>
      <c r="U2494">
        <v>84.173699999999997</v>
      </c>
      <c r="V2494" t="s">
        <v>8499</v>
      </c>
      <c r="W2494" t="s">
        <v>1</v>
      </c>
    </row>
    <row r="2495" spans="1:23">
      <c r="A2495" t="s">
        <v>8374</v>
      </c>
      <c r="B2495" t="str">
        <f t="shared" si="157"/>
        <v>Marzo</v>
      </c>
      <c r="C2495" s="20" t="s">
        <v>8468</v>
      </c>
      <c r="D2495" t="s">
        <v>1</v>
      </c>
      <c r="E2495" t="s">
        <v>0</v>
      </c>
      <c r="F2495" t="str">
        <f t="shared" si="154"/>
        <v>CCF</v>
      </c>
      <c r="G2495" t="s">
        <v>8338</v>
      </c>
      <c r="H2495" t="s">
        <v>8339</v>
      </c>
      <c r="I2495">
        <v>63</v>
      </c>
      <c r="J2495">
        <v>63</v>
      </c>
      <c r="K2495" t="s">
        <v>8076</v>
      </c>
      <c r="L2495" t="str">
        <f t="shared" si="155"/>
        <v>NIT</v>
      </c>
      <c r="M2495" t="str">
        <f t="shared" si="156"/>
        <v>06140708901030</v>
      </c>
      <c r="N2495" t="s">
        <v>8077</v>
      </c>
      <c r="O2495">
        <v>0</v>
      </c>
      <c r="P2495">
        <v>0</v>
      </c>
      <c r="Q2495">
        <v>165.92</v>
      </c>
      <c r="R2495">
        <v>21.569599999999998</v>
      </c>
      <c r="S2495">
        <v>0</v>
      </c>
      <c r="T2495">
        <v>0</v>
      </c>
      <c r="U2495">
        <v>187.4896</v>
      </c>
      <c r="V2495" t="s">
        <v>8499</v>
      </c>
      <c r="W2495" t="s">
        <v>1</v>
      </c>
    </row>
    <row r="2496" spans="1:23">
      <c r="A2496" t="s">
        <v>8374</v>
      </c>
      <c r="B2496" t="str">
        <f t="shared" si="157"/>
        <v>Marzo</v>
      </c>
      <c r="C2496" s="20" t="s">
        <v>8468</v>
      </c>
      <c r="D2496" t="s">
        <v>1</v>
      </c>
      <c r="E2496" t="s">
        <v>0</v>
      </c>
      <c r="F2496" t="str">
        <f t="shared" si="154"/>
        <v>CCF</v>
      </c>
      <c r="G2496" t="s">
        <v>8338</v>
      </c>
      <c r="H2496" t="s">
        <v>8339</v>
      </c>
      <c r="I2496">
        <v>61</v>
      </c>
      <c r="J2496">
        <v>61</v>
      </c>
      <c r="K2496" t="s">
        <v>253</v>
      </c>
      <c r="L2496" t="str">
        <f t="shared" si="155"/>
        <v>NIT</v>
      </c>
      <c r="M2496" t="str">
        <f t="shared" si="156"/>
        <v>06141504911068</v>
      </c>
      <c r="N2496" t="s">
        <v>254</v>
      </c>
      <c r="O2496">
        <v>0</v>
      </c>
      <c r="P2496">
        <v>0</v>
      </c>
      <c r="Q2496">
        <v>260.62</v>
      </c>
      <c r="R2496">
        <v>33.880600000000001</v>
      </c>
      <c r="S2496">
        <v>0</v>
      </c>
      <c r="T2496">
        <v>0</v>
      </c>
      <c r="U2496">
        <v>294.50060000000002</v>
      </c>
      <c r="V2496" t="s">
        <v>8499</v>
      </c>
      <c r="W2496" t="s">
        <v>1</v>
      </c>
    </row>
    <row r="2497" spans="1:23">
      <c r="A2497" t="s">
        <v>8374</v>
      </c>
      <c r="B2497" t="str">
        <f t="shared" si="157"/>
        <v>Marzo</v>
      </c>
      <c r="C2497" s="20" t="s">
        <v>8468</v>
      </c>
      <c r="D2497" t="s">
        <v>1</v>
      </c>
      <c r="E2497" t="s">
        <v>0</v>
      </c>
      <c r="F2497" t="str">
        <f t="shared" si="154"/>
        <v>CCF</v>
      </c>
      <c r="G2497" t="s">
        <v>8338</v>
      </c>
      <c r="H2497" t="s">
        <v>8339</v>
      </c>
      <c r="I2497">
        <v>60</v>
      </c>
      <c r="J2497">
        <v>60</v>
      </c>
      <c r="K2497" t="s">
        <v>118</v>
      </c>
      <c r="L2497" t="str">
        <f t="shared" si="155"/>
        <v>NIT</v>
      </c>
      <c r="M2497" t="str">
        <f t="shared" si="156"/>
        <v>06141106071025</v>
      </c>
      <c r="N2497" t="s">
        <v>119</v>
      </c>
      <c r="O2497">
        <v>0</v>
      </c>
      <c r="P2497">
        <v>0</v>
      </c>
      <c r="Q2497">
        <v>505.35</v>
      </c>
      <c r="R2497">
        <v>65.69550000000001</v>
      </c>
      <c r="S2497">
        <v>0</v>
      </c>
      <c r="T2497">
        <v>0</v>
      </c>
      <c r="U2497">
        <v>571.04550000000006</v>
      </c>
      <c r="V2497" t="s">
        <v>8499</v>
      </c>
      <c r="W2497" t="s">
        <v>1</v>
      </c>
    </row>
    <row r="2498" spans="1:23">
      <c r="A2498" t="s">
        <v>8374</v>
      </c>
      <c r="B2498" t="str">
        <f t="shared" si="157"/>
        <v>Marzo</v>
      </c>
      <c r="C2498" s="20" t="s">
        <v>8468</v>
      </c>
      <c r="D2498" t="s">
        <v>1</v>
      </c>
      <c r="E2498" t="s">
        <v>0</v>
      </c>
      <c r="F2498" t="str">
        <f t="shared" si="154"/>
        <v>CCF</v>
      </c>
      <c r="G2498" t="s">
        <v>8338</v>
      </c>
      <c r="H2498" t="s">
        <v>8339</v>
      </c>
      <c r="I2498">
        <v>59</v>
      </c>
      <c r="J2498">
        <v>59</v>
      </c>
      <c r="K2498" t="s">
        <v>118</v>
      </c>
      <c r="L2498" t="str">
        <f t="shared" si="155"/>
        <v>NIT</v>
      </c>
      <c r="M2498" t="str">
        <f t="shared" si="156"/>
        <v>06141106071025</v>
      </c>
      <c r="N2498" t="s">
        <v>119</v>
      </c>
      <c r="O2498">
        <v>0</v>
      </c>
      <c r="P2498">
        <v>0</v>
      </c>
      <c r="Q2498">
        <v>68.37</v>
      </c>
      <c r="R2498">
        <v>8.8881000000000014</v>
      </c>
      <c r="S2498">
        <v>0</v>
      </c>
      <c r="T2498">
        <v>0</v>
      </c>
      <c r="U2498">
        <v>77.258100000000013</v>
      </c>
      <c r="V2498" t="s">
        <v>8499</v>
      </c>
      <c r="W2498" t="s">
        <v>1</v>
      </c>
    </row>
    <row r="2499" spans="1:23">
      <c r="A2499" t="s">
        <v>8374</v>
      </c>
      <c r="B2499" t="str">
        <f t="shared" si="157"/>
        <v>Marzo</v>
      </c>
      <c r="C2499" s="20" t="s">
        <v>8468</v>
      </c>
      <c r="D2499" t="s">
        <v>1</v>
      </c>
      <c r="E2499" t="s">
        <v>0</v>
      </c>
      <c r="F2499" t="str">
        <f t="shared" ref="F2499:F2562" si="158">IF(E2499="05","Nota de crédito","CCF")</f>
        <v>CCF</v>
      </c>
      <c r="G2499" t="s">
        <v>8338</v>
      </c>
      <c r="H2499" t="s">
        <v>8339</v>
      </c>
      <c r="I2499">
        <v>58</v>
      </c>
      <c r="J2499">
        <v>58</v>
      </c>
      <c r="K2499" t="s">
        <v>1059</v>
      </c>
      <c r="L2499" t="str">
        <f t="shared" ref="L2499:L2562" si="159">IF(K2499=0,"DUI","NIT")</f>
        <v>NIT</v>
      </c>
      <c r="M2499" t="str">
        <f t="shared" ref="M2499:M2562" si="160">IF(K2499=0,V2499,K2499)</f>
        <v>06141903911074</v>
      </c>
      <c r="N2499" t="s">
        <v>1060</v>
      </c>
      <c r="O2499">
        <v>0</v>
      </c>
      <c r="P2499">
        <v>0</v>
      </c>
      <c r="Q2499">
        <v>2520</v>
      </c>
      <c r="R2499">
        <v>327.60000000000002</v>
      </c>
      <c r="S2499">
        <v>0</v>
      </c>
      <c r="T2499">
        <v>0</v>
      </c>
      <c r="U2499">
        <v>2847.6</v>
      </c>
      <c r="V2499" t="s">
        <v>8499</v>
      </c>
      <c r="W2499" t="s">
        <v>1</v>
      </c>
    </row>
    <row r="2500" spans="1:23">
      <c r="A2500" t="s">
        <v>8374</v>
      </c>
      <c r="B2500" t="str">
        <f t="shared" si="157"/>
        <v>Marzo</v>
      </c>
      <c r="C2500" s="20" t="s">
        <v>8468</v>
      </c>
      <c r="D2500" t="s">
        <v>1</v>
      </c>
      <c r="E2500" t="s">
        <v>0</v>
      </c>
      <c r="F2500" t="str">
        <f t="shared" si="158"/>
        <v>CCF</v>
      </c>
      <c r="G2500" t="s">
        <v>8338</v>
      </c>
      <c r="H2500" t="s">
        <v>8339</v>
      </c>
      <c r="I2500">
        <v>57</v>
      </c>
      <c r="J2500">
        <v>57</v>
      </c>
      <c r="K2500" t="s">
        <v>8106</v>
      </c>
      <c r="L2500" t="str">
        <f t="shared" si="159"/>
        <v>NIT</v>
      </c>
      <c r="M2500" t="str">
        <f t="shared" si="160"/>
        <v>06142711201042</v>
      </c>
      <c r="N2500" t="s">
        <v>8107</v>
      </c>
      <c r="O2500">
        <v>0</v>
      </c>
      <c r="P2500">
        <v>0</v>
      </c>
      <c r="Q2500">
        <v>1327.44</v>
      </c>
      <c r="R2500">
        <v>172.56720000000001</v>
      </c>
      <c r="S2500">
        <v>0</v>
      </c>
      <c r="T2500">
        <v>0</v>
      </c>
      <c r="U2500">
        <v>1500.0072</v>
      </c>
      <c r="V2500" t="s">
        <v>8499</v>
      </c>
      <c r="W2500" t="s">
        <v>1</v>
      </c>
    </row>
    <row r="2501" spans="1:23">
      <c r="A2501" t="s">
        <v>8374</v>
      </c>
      <c r="B2501" t="str">
        <f t="shared" si="157"/>
        <v>Marzo</v>
      </c>
      <c r="C2501" s="20" t="s">
        <v>8468</v>
      </c>
      <c r="D2501" t="s">
        <v>1</v>
      </c>
      <c r="E2501" t="s">
        <v>0</v>
      </c>
      <c r="F2501" t="str">
        <f t="shared" si="158"/>
        <v>CCF</v>
      </c>
      <c r="G2501" t="s">
        <v>8338</v>
      </c>
      <c r="H2501" t="s">
        <v>8339</v>
      </c>
      <c r="I2501">
        <v>56</v>
      </c>
      <c r="J2501">
        <v>56</v>
      </c>
      <c r="K2501" t="s">
        <v>77</v>
      </c>
      <c r="L2501" t="str">
        <f t="shared" si="159"/>
        <v>NIT</v>
      </c>
      <c r="M2501" t="str">
        <f t="shared" si="160"/>
        <v>11231402520010</v>
      </c>
      <c r="N2501" t="s">
        <v>78</v>
      </c>
      <c r="O2501">
        <v>0</v>
      </c>
      <c r="P2501">
        <v>0</v>
      </c>
      <c r="Q2501">
        <v>53.36</v>
      </c>
      <c r="R2501">
        <v>6.9367999999999999</v>
      </c>
      <c r="S2501">
        <v>0</v>
      </c>
      <c r="T2501">
        <v>0</v>
      </c>
      <c r="U2501">
        <v>60.296799999999998</v>
      </c>
      <c r="V2501" t="s">
        <v>8499</v>
      </c>
      <c r="W2501" t="s">
        <v>1</v>
      </c>
    </row>
    <row r="2502" spans="1:23">
      <c r="A2502" t="s">
        <v>8374</v>
      </c>
      <c r="B2502" t="str">
        <f t="shared" si="157"/>
        <v>Marzo</v>
      </c>
      <c r="C2502" s="20" t="s">
        <v>8468</v>
      </c>
      <c r="D2502" t="s">
        <v>1</v>
      </c>
      <c r="E2502" t="s">
        <v>0</v>
      </c>
      <c r="F2502" t="str">
        <f t="shared" si="158"/>
        <v>CCF</v>
      </c>
      <c r="G2502" t="s">
        <v>8338</v>
      </c>
      <c r="H2502" t="s">
        <v>8339</v>
      </c>
      <c r="I2502">
        <v>55</v>
      </c>
      <c r="J2502">
        <v>55</v>
      </c>
      <c r="K2502" t="s">
        <v>118</v>
      </c>
      <c r="L2502" t="str">
        <f t="shared" si="159"/>
        <v>NIT</v>
      </c>
      <c r="M2502" t="str">
        <f t="shared" si="160"/>
        <v>06141106071025</v>
      </c>
      <c r="N2502" t="s">
        <v>119</v>
      </c>
      <c r="O2502">
        <v>0</v>
      </c>
      <c r="P2502">
        <v>0</v>
      </c>
      <c r="Q2502">
        <v>28.18</v>
      </c>
      <c r="R2502">
        <v>3.6634000000000002</v>
      </c>
      <c r="S2502">
        <v>0</v>
      </c>
      <c r="T2502">
        <v>0</v>
      </c>
      <c r="U2502">
        <v>31.843399999999999</v>
      </c>
      <c r="V2502" t="s">
        <v>8499</v>
      </c>
      <c r="W2502" t="s">
        <v>1</v>
      </c>
    </row>
    <row r="2503" spans="1:23">
      <c r="A2503" t="s">
        <v>8374</v>
      </c>
      <c r="B2503" t="str">
        <f t="shared" si="157"/>
        <v>Marzo</v>
      </c>
      <c r="C2503" s="20" t="s">
        <v>8468</v>
      </c>
      <c r="D2503" t="s">
        <v>1</v>
      </c>
      <c r="E2503" t="s">
        <v>0</v>
      </c>
      <c r="F2503" t="str">
        <f t="shared" si="158"/>
        <v>CCF</v>
      </c>
      <c r="G2503" t="s">
        <v>8338</v>
      </c>
      <c r="H2503" t="s">
        <v>8339</v>
      </c>
      <c r="I2503">
        <v>54</v>
      </c>
      <c r="J2503">
        <v>54</v>
      </c>
      <c r="K2503" t="s">
        <v>118</v>
      </c>
      <c r="L2503" t="str">
        <f t="shared" si="159"/>
        <v>NIT</v>
      </c>
      <c r="M2503" t="str">
        <f t="shared" si="160"/>
        <v>06141106071025</v>
      </c>
      <c r="N2503" t="s">
        <v>119</v>
      </c>
      <c r="O2503">
        <v>0</v>
      </c>
      <c r="P2503">
        <v>0</v>
      </c>
      <c r="Q2503">
        <v>354.08</v>
      </c>
      <c r="R2503">
        <v>46.0304</v>
      </c>
      <c r="S2503">
        <v>0</v>
      </c>
      <c r="T2503">
        <v>0</v>
      </c>
      <c r="U2503">
        <v>400.11039999999997</v>
      </c>
      <c r="V2503" t="s">
        <v>8499</v>
      </c>
      <c r="W2503" t="s">
        <v>1</v>
      </c>
    </row>
    <row r="2504" spans="1:23">
      <c r="A2504" t="s">
        <v>8374</v>
      </c>
      <c r="B2504" t="str">
        <f t="shared" si="157"/>
        <v>Marzo</v>
      </c>
      <c r="C2504" s="20" t="s">
        <v>8468</v>
      </c>
      <c r="D2504" t="s">
        <v>1</v>
      </c>
      <c r="E2504" t="s">
        <v>0</v>
      </c>
      <c r="F2504" t="str">
        <f t="shared" si="158"/>
        <v>CCF</v>
      </c>
      <c r="G2504" t="s">
        <v>8338</v>
      </c>
      <c r="H2504" t="s">
        <v>8339</v>
      </c>
      <c r="I2504">
        <v>53</v>
      </c>
      <c r="J2504">
        <v>53</v>
      </c>
      <c r="K2504" t="s">
        <v>118</v>
      </c>
      <c r="L2504" t="str">
        <f t="shared" si="159"/>
        <v>NIT</v>
      </c>
      <c r="M2504" t="str">
        <f t="shared" si="160"/>
        <v>06141106071025</v>
      </c>
      <c r="N2504" t="s">
        <v>119</v>
      </c>
      <c r="O2504">
        <v>0</v>
      </c>
      <c r="P2504">
        <v>0</v>
      </c>
      <c r="Q2504">
        <v>31.88</v>
      </c>
      <c r="R2504">
        <v>4.1444000000000001</v>
      </c>
      <c r="S2504">
        <v>0</v>
      </c>
      <c r="T2504">
        <v>0</v>
      </c>
      <c r="U2504">
        <v>36.0244</v>
      </c>
      <c r="V2504" t="s">
        <v>8499</v>
      </c>
      <c r="W2504" t="s">
        <v>1</v>
      </c>
    </row>
    <row r="2505" spans="1:23">
      <c r="A2505" t="s">
        <v>8374</v>
      </c>
      <c r="B2505" t="str">
        <f t="shared" si="157"/>
        <v>Marzo</v>
      </c>
      <c r="C2505" s="20" t="s">
        <v>8468</v>
      </c>
      <c r="D2505" t="s">
        <v>1</v>
      </c>
      <c r="E2505" t="s">
        <v>0</v>
      </c>
      <c r="F2505" t="str">
        <f t="shared" si="158"/>
        <v>CCF</v>
      </c>
      <c r="G2505" t="s">
        <v>8338</v>
      </c>
      <c r="H2505" t="s">
        <v>8339</v>
      </c>
      <c r="I2505">
        <v>52</v>
      </c>
      <c r="J2505">
        <v>52</v>
      </c>
      <c r="K2505" t="s">
        <v>118</v>
      </c>
      <c r="L2505" t="str">
        <f t="shared" si="159"/>
        <v>NIT</v>
      </c>
      <c r="M2505" t="str">
        <f t="shared" si="160"/>
        <v>06141106071025</v>
      </c>
      <c r="N2505" t="s">
        <v>119</v>
      </c>
      <c r="O2505">
        <v>0</v>
      </c>
      <c r="P2505">
        <v>0</v>
      </c>
      <c r="Q2505">
        <v>68.37</v>
      </c>
      <c r="R2505">
        <v>8.8881000000000014</v>
      </c>
      <c r="S2505">
        <v>0</v>
      </c>
      <c r="T2505">
        <v>0</v>
      </c>
      <c r="U2505">
        <v>77.258100000000013</v>
      </c>
      <c r="V2505" t="s">
        <v>8499</v>
      </c>
      <c r="W2505" t="s">
        <v>1</v>
      </c>
    </row>
    <row r="2506" spans="1:23">
      <c r="A2506" t="s">
        <v>8374</v>
      </c>
      <c r="B2506" t="str">
        <f t="shared" si="157"/>
        <v>Marzo</v>
      </c>
      <c r="C2506" s="20" t="s">
        <v>8468</v>
      </c>
      <c r="D2506" t="s">
        <v>1</v>
      </c>
      <c r="E2506" t="s">
        <v>0</v>
      </c>
      <c r="F2506" t="str">
        <f t="shared" si="158"/>
        <v>CCF</v>
      </c>
      <c r="G2506" t="s">
        <v>8338</v>
      </c>
      <c r="H2506" t="s">
        <v>8339</v>
      </c>
      <c r="I2506">
        <v>51</v>
      </c>
      <c r="J2506">
        <v>51</v>
      </c>
      <c r="K2506" t="s">
        <v>118</v>
      </c>
      <c r="L2506" t="str">
        <f t="shared" si="159"/>
        <v>NIT</v>
      </c>
      <c r="M2506" t="str">
        <f t="shared" si="160"/>
        <v>06141106071025</v>
      </c>
      <c r="N2506" t="s">
        <v>119</v>
      </c>
      <c r="O2506">
        <v>0</v>
      </c>
      <c r="P2506">
        <v>0</v>
      </c>
      <c r="Q2506">
        <v>148.97</v>
      </c>
      <c r="R2506">
        <v>19.366099999999999</v>
      </c>
      <c r="S2506">
        <v>0</v>
      </c>
      <c r="T2506">
        <v>0</v>
      </c>
      <c r="U2506">
        <v>168.33609999999999</v>
      </c>
      <c r="V2506" t="s">
        <v>8499</v>
      </c>
      <c r="W2506" t="s">
        <v>1</v>
      </c>
    </row>
    <row r="2507" spans="1:23">
      <c r="A2507" t="s">
        <v>8374</v>
      </c>
      <c r="B2507" t="str">
        <f t="shared" si="157"/>
        <v>Marzo</v>
      </c>
      <c r="C2507" s="20" t="s">
        <v>8468</v>
      </c>
      <c r="D2507" t="s">
        <v>1</v>
      </c>
      <c r="E2507" t="s">
        <v>0</v>
      </c>
      <c r="F2507" t="str">
        <f t="shared" si="158"/>
        <v>CCF</v>
      </c>
      <c r="G2507" t="s">
        <v>8338</v>
      </c>
      <c r="H2507" t="s">
        <v>8339</v>
      </c>
      <c r="I2507">
        <v>50</v>
      </c>
      <c r="J2507">
        <v>50</v>
      </c>
      <c r="K2507" t="s">
        <v>132</v>
      </c>
      <c r="L2507" t="str">
        <f t="shared" si="159"/>
        <v>NIT</v>
      </c>
      <c r="M2507" t="str">
        <f t="shared" si="160"/>
        <v>06142705111015</v>
      </c>
      <c r="N2507" t="s">
        <v>133</v>
      </c>
      <c r="O2507">
        <v>0</v>
      </c>
      <c r="P2507">
        <v>0</v>
      </c>
      <c r="Q2507">
        <v>228.32</v>
      </c>
      <c r="R2507">
        <v>29.6816</v>
      </c>
      <c r="S2507">
        <v>0</v>
      </c>
      <c r="T2507">
        <v>0</v>
      </c>
      <c r="U2507">
        <v>258.0016</v>
      </c>
      <c r="V2507" t="s">
        <v>8499</v>
      </c>
      <c r="W2507" t="s">
        <v>1</v>
      </c>
    </row>
    <row r="2508" spans="1:23">
      <c r="A2508" t="s">
        <v>8374</v>
      </c>
      <c r="B2508" t="str">
        <f t="shared" si="157"/>
        <v>Marzo</v>
      </c>
      <c r="C2508" s="20" t="s">
        <v>8468</v>
      </c>
      <c r="D2508" t="s">
        <v>1</v>
      </c>
      <c r="E2508" t="s">
        <v>0</v>
      </c>
      <c r="F2508" t="str">
        <f t="shared" si="158"/>
        <v>CCF</v>
      </c>
      <c r="G2508" t="s">
        <v>8338</v>
      </c>
      <c r="H2508" t="s">
        <v>8339</v>
      </c>
      <c r="I2508">
        <v>49</v>
      </c>
      <c r="J2508">
        <v>49</v>
      </c>
      <c r="K2508" t="s">
        <v>598</v>
      </c>
      <c r="L2508" t="str">
        <f t="shared" si="159"/>
        <v>NIT</v>
      </c>
      <c r="M2508" t="str">
        <f t="shared" si="160"/>
        <v>06140504840048</v>
      </c>
      <c r="N2508" t="s">
        <v>599</v>
      </c>
      <c r="O2508">
        <v>0</v>
      </c>
      <c r="P2508">
        <v>0</v>
      </c>
      <c r="Q2508">
        <v>270.12</v>
      </c>
      <c r="R2508">
        <v>35.115600000000001</v>
      </c>
      <c r="S2508">
        <v>0</v>
      </c>
      <c r="T2508">
        <v>0</v>
      </c>
      <c r="U2508">
        <v>305.23559999999998</v>
      </c>
      <c r="V2508" t="s">
        <v>8499</v>
      </c>
      <c r="W2508" t="s">
        <v>1</v>
      </c>
    </row>
    <row r="2509" spans="1:23">
      <c r="A2509" t="s">
        <v>8374</v>
      </c>
      <c r="B2509" t="str">
        <f t="shared" si="157"/>
        <v>Marzo</v>
      </c>
      <c r="C2509" s="20" t="s">
        <v>8468</v>
      </c>
      <c r="D2509" t="s">
        <v>1</v>
      </c>
      <c r="E2509" t="s">
        <v>0</v>
      </c>
      <c r="F2509" t="str">
        <f t="shared" si="158"/>
        <v>CCF</v>
      </c>
      <c r="G2509" t="s">
        <v>8338</v>
      </c>
      <c r="H2509" t="s">
        <v>8339</v>
      </c>
      <c r="I2509">
        <v>48</v>
      </c>
      <c r="J2509">
        <v>48</v>
      </c>
      <c r="K2509" t="s">
        <v>95</v>
      </c>
      <c r="L2509" t="str">
        <f t="shared" si="159"/>
        <v>NIT</v>
      </c>
      <c r="M2509" t="str">
        <f t="shared" si="160"/>
        <v>06142212650014</v>
      </c>
      <c r="N2509" t="s">
        <v>96</v>
      </c>
      <c r="O2509">
        <v>0</v>
      </c>
      <c r="P2509">
        <v>0</v>
      </c>
      <c r="Q2509">
        <v>28.32</v>
      </c>
      <c r="R2509">
        <v>3.6816</v>
      </c>
      <c r="S2509">
        <v>0</v>
      </c>
      <c r="T2509">
        <v>0</v>
      </c>
      <c r="U2509">
        <v>32.001600000000003</v>
      </c>
      <c r="V2509" t="s">
        <v>8499</v>
      </c>
      <c r="W2509" t="s">
        <v>1</v>
      </c>
    </row>
    <row r="2510" spans="1:23">
      <c r="A2510" t="s">
        <v>8374</v>
      </c>
      <c r="B2510" t="str">
        <f t="shared" si="157"/>
        <v>Marzo</v>
      </c>
      <c r="C2510" s="20" t="s">
        <v>8468</v>
      </c>
      <c r="D2510" t="s">
        <v>1</v>
      </c>
      <c r="E2510" t="s">
        <v>0</v>
      </c>
      <c r="F2510" t="str">
        <f t="shared" si="158"/>
        <v>CCF</v>
      </c>
      <c r="G2510" t="s">
        <v>8338</v>
      </c>
      <c r="H2510" t="s">
        <v>8339</v>
      </c>
      <c r="I2510">
        <v>47</v>
      </c>
      <c r="J2510">
        <v>47</v>
      </c>
      <c r="K2510" t="s">
        <v>118</v>
      </c>
      <c r="L2510" t="str">
        <f t="shared" si="159"/>
        <v>NIT</v>
      </c>
      <c r="M2510" t="str">
        <f t="shared" si="160"/>
        <v>06141106071025</v>
      </c>
      <c r="N2510" t="s">
        <v>119</v>
      </c>
      <c r="O2510">
        <v>0</v>
      </c>
      <c r="P2510">
        <v>0</v>
      </c>
      <c r="Q2510">
        <v>138.25</v>
      </c>
      <c r="R2510">
        <v>17.9725</v>
      </c>
      <c r="S2510">
        <v>0</v>
      </c>
      <c r="T2510">
        <v>0</v>
      </c>
      <c r="U2510">
        <v>156.2225</v>
      </c>
      <c r="V2510" t="s">
        <v>8499</v>
      </c>
      <c r="W2510" t="s">
        <v>1</v>
      </c>
    </row>
    <row r="2511" spans="1:23">
      <c r="A2511" t="s">
        <v>8374</v>
      </c>
      <c r="B2511" t="str">
        <f t="shared" si="157"/>
        <v>Marzo</v>
      </c>
      <c r="C2511" s="20" t="s">
        <v>8468</v>
      </c>
      <c r="D2511" t="s">
        <v>1</v>
      </c>
      <c r="E2511" t="s">
        <v>0</v>
      </c>
      <c r="F2511" t="str">
        <f t="shared" si="158"/>
        <v>CCF</v>
      </c>
      <c r="G2511" t="s">
        <v>8338</v>
      </c>
      <c r="H2511" t="s">
        <v>8339</v>
      </c>
      <c r="I2511">
        <v>46</v>
      </c>
      <c r="J2511">
        <v>46</v>
      </c>
      <c r="K2511" t="s">
        <v>1387</v>
      </c>
      <c r="L2511" t="str">
        <f t="shared" si="159"/>
        <v>NIT</v>
      </c>
      <c r="M2511" t="str">
        <f t="shared" si="160"/>
        <v>05110201781025</v>
      </c>
      <c r="N2511" t="s">
        <v>1388</v>
      </c>
      <c r="O2511">
        <v>0</v>
      </c>
      <c r="P2511">
        <v>0</v>
      </c>
      <c r="Q2511">
        <v>300</v>
      </c>
      <c r="R2511">
        <v>39</v>
      </c>
      <c r="S2511">
        <v>0</v>
      </c>
      <c r="T2511">
        <v>0</v>
      </c>
      <c r="U2511">
        <v>339</v>
      </c>
      <c r="V2511" t="s">
        <v>8499</v>
      </c>
      <c r="W2511" t="s">
        <v>1</v>
      </c>
    </row>
    <row r="2512" spans="1:23">
      <c r="A2512" t="s">
        <v>8374</v>
      </c>
      <c r="B2512" t="str">
        <f t="shared" si="157"/>
        <v>Marzo</v>
      </c>
      <c r="C2512" s="20" t="s">
        <v>8468</v>
      </c>
      <c r="D2512" t="s">
        <v>1</v>
      </c>
      <c r="E2512" t="s">
        <v>0</v>
      </c>
      <c r="F2512" t="str">
        <f t="shared" si="158"/>
        <v>CCF</v>
      </c>
      <c r="G2512" t="s">
        <v>8338</v>
      </c>
      <c r="H2512" t="s">
        <v>8339</v>
      </c>
      <c r="I2512">
        <v>45</v>
      </c>
      <c r="J2512">
        <v>45</v>
      </c>
      <c r="K2512" t="s">
        <v>165</v>
      </c>
      <c r="L2512" t="str">
        <f t="shared" si="159"/>
        <v>NIT</v>
      </c>
      <c r="M2512" t="str">
        <f t="shared" si="160"/>
        <v>06141303741210</v>
      </c>
      <c r="N2512" t="s">
        <v>166</v>
      </c>
      <c r="O2512">
        <v>0</v>
      </c>
      <c r="P2512">
        <v>0</v>
      </c>
      <c r="Q2512">
        <v>66.02</v>
      </c>
      <c r="R2512">
        <v>8.5825999999999993</v>
      </c>
      <c r="S2512">
        <v>0</v>
      </c>
      <c r="T2512">
        <v>0</v>
      </c>
      <c r="U2512">
        <v>74.602599999999995</v>
      </c>
      <c r="V2512" t="s">
        <v>8499</v>
      </c>
      <c r="W2512" t="s">
        <v>1</v>
      </c>
    </row>
    <row r="2513" spans="1:23">
      <c r="A2513" t="s">
        <v>8374</v>
      </c>
      <c r="B2513" t="str">
        <f t="shared" si="157"/>
        <v>Marzo</v>
      </c>
      <c r="C2513" s="20" t="s">
        <v>8468</v>
      </c>
      <c r="D2513" t="s">
        <v>1</v>
      </c>
      <c r="E2513" t="s">
        <v>0</v>
      </c>
      <c r="F2513" t="str">
        <f t="shared" si="158"/>
        <v>CCF</v>
      </c>
      <c r="G2513" t="s">
        <v>8338</v>
      </c>
      <c r="H2513" t="s">
        <v>8339</v>
      </c>
      <c r="I2513">
        <v>44</v>
      </c>
      <c r="J2513">
        <v>44</v>
      </c>
      <c r="K2513" t="s">
        <v>118</v>
      </c>
      <c r="L2513" t="str">
        <f t="shared" si="159"/>
        <v>NIT</v>
      </c>
      <c r="M2513" t="str">
        <f t="shared" si="160"/>
        <v>06141106071025</v>
      </c>
      <c r="N2513" t="s">
        <v>119</v>
      </c>
      <c r="O2513">
        <v>0</v>
      </c>
      <c r="P2513">
        <v>0</v>
      </c>
      <c r="Q2513">
        <v>136.74</v>
      </c>
      <c r="R2513">
        <v>17.776200000000003</v>
      </c>
      <c r="S2513">
        <v>0</v>
      </c>
      <c r="T2513">
        <v>0</v>
      </c>
      <c r="U2513">
        <v>154.51620000000003</v>
      </c>
      <c r="V2513" t="s">
        <v>8499</v>
      </c>
      <c r="W2513" t="s">
        <v>1</v>
      </c>
    </row>
    <row r="2514" spans="1:23">
      <c r="A2514" t="s">
        <v>8374</v>
      </c>
      <c r="B2514" t="str">
        <f t="shared" si="157"/>
        <v>Marzo</v>
      </c>
      <c r="C2514" s="20" t="s">
        <v>8468</v>
      </c>
      <c r="D2514" t="s">
        <v>1</v>
      </c>
      <c r="E2514" t="s">
        <v>0</v>
      </c>
      <c r="F2514" t="str">
        <f t="shared" si="158"/>
        <v>CCF</v>
      </c>
      <c r="G2514" t="s">
        <v>8338</v>
      </c>
      <c r="H2514" t="s">
        <v>8339</v>
      </c>
      <c r="I2514">
        <v>43</v>
      </c>
      <c r="J2514">
        <v>43</v>
      </c>
      <c r="K2514" t="s">
        <v>95</v>
      </c>
      <c r="L2514" t="str">
        <f t="shared" si="159"/>
        <v>NIT</v>
      </c>
      <c r="M2514" t="str">
        <f t="shared" si="160"/>
        <v>06142212650014</v>
      </c>
      <c r="N2514" t="s">
        <v>96</v>
      </c>
      <c r="O2514">
        <v>0</v>
      </c>
      <c r="P2514">
        <v>0</v>
      </c>
      <c r="Q2514">
        <v>17.940000000000001</v>
      </c>
      <c r="R2514">
        <v>2.3322000000000003</v>
      </c>
      <c r="S2514">
        <v>0</v>
      </c>
      <c r="T2514">
        <v>0</v>
      </c>
      <c r="U2514">
        <v>20.272200000000002</v>
      </c>
      <c r="V2514" t="s">
        <v>8499</v>
      </c>
      <c r="W2514" t="s">
        <v>1</v>
      </c>
    </row>
    <row r="2515" spans="1:23">
      <c r="A2515" t="s">
        <v>8374</v>
      </c>
      <c r="B2515" t="str">
        <f t="shared" si="157"/>
        <v>Marzo</v>
      </c>
      <c r="C2515" s="20" t="s">
        <v>8468</v>
      </c>
      <c r="D2515" t="s">
        <v>1</v>
      </c>
      <c r="E2515" t="s">
        <v>0</v>
      </c>
      <c r="F2515" t="str">
        <f t="shared" si="158"/>
        <v>CCF</v>
      </c>
      <c r="G2515" t="s">
        <v>8338</v>
      </c>
      <c r="H2515" t="s">
        <v>8339</v>
      </c>
      <c r="I2515">
        <v>42</v>
      </c>
      <c r="J2515">
        <v>42</v>
      </c>
      <c r="K2515" t="s">
        <v>118</v>
      </c>
      <c r="L2515" t="str">
        <f t="shared" si="159"/>
        <v>NIT</v>
      </c>
      <c r="M2515" t="str">
        <f t="shared" si="160"/>
        <v>06141106071025</v>
      </c>
      <c r="N2515" t="s">
        <v>119</v>
      </c>
      <c r="O2515">
        <v>0</v>
      </c>
      <c r="P2515">
        <v>0</v>
      </c>
      <c r="Q2515">
        <v>68.37</v>
      </c>
      <c r="R2515">
        <v>8.8881000000000014</v>
      </c>
      <c r="S2515">
        <v>0</v>
      </c>
      <c r="T2515">
        <v>0</v>
      </c>
      <c r="U2515">
        <v>77.258100000000013</v>
      </c>
      <c r="V2515" t="s">
        <v>8499</v>
      </c>
      <c r="W2515" t="s">
        <v>1</v>
      </c>
    </row>
    <row r="2516" spans="1:23">
      <c r="A2516" t="s">
        <v>8374</v>
      </c>
      <c r="B2516" t="str">
        <f t="shared" si="157"/>
        <v>Marzo</v>
      </c>
      <c r="C2516" s="20" t="s">
        <v>8468</v>
      </c>
      <c r="D2516" t="s">
        <v>1</v>
      </c>
      <c r="E2516" t="s">
        <v>0</v>
      </c>
      <c r="F2516" t="str">
        <f t="shared" si="158"/>
        <v>CCF</v>
      </c>
      <c r="G2516" t="s">
        <v>8338</v>
      </c>
      <c r="H2516" t="s">
        <v>8339</v>
      </c>
      <c r="I2516">
        <v>41</v>
      </c>
      <c r="J2516">
        <v>41</v>
      </c>
      <c r="K2516" t="s">
        <v>118</v>
      </c>
      <c r="L2516" t="str">
        <f t="shared" si="159"/>
        <v>NIT</v>
      </c>
      <c r="M2516" t="str">
        <f t="shared" si="160"/>
        <v>06141106071025</v>
      </c>
      <c r="N2516" t="s">
        <v>119</v>
      </c>
      <c r="O2516">
        <v>0</v>
      </c>
      <c r="P2516">
        <v>0</v>
      </c>
      <c r="Q2516">
        <v>107.26</v>
      </c>
      <c r="R2516">
        <v>13.943800000000001</v>
      </c>
      <c r="S2516">
        <v>0</v>
      </c>
      <c r="T2516">
        <v>0</v>
      </c>
      <c r="U2516">
        <v>121.2038</v>
      </c>
      <c r="V2516" t="s">
        <v>8499</v>
      </c>
      <c r="W2516" t="s">
        <v>1</v>
      </c>
    </row>
    <row r="2517" spans="1:23">
      <c r="A2517" t="s">
        <v>8374</v>
      </c>
      <c r="B2517" t="str">
        <f t="shared" si="157"/>
        <v>Marzo</v>
      </c>
      <c r="C2517" s="20" t="s">
        <v>8468</v>
      </c>
      <c r="D2517" t="s">
        <v>1</v>
      </c>
      <c r="E2517" t="s">
        <v>0</v>
      </c>
      <c r="F2517" t="str">
        <f t="shared" si="158"/>
        <v>CCF</v>
      </c>
      <c r="G2517" t="s">
        <v>8338</v>
      </c>
      <c r="H2517" t="s">
        <v>8339</v>
      </c>
      <c r="I2517">
        <v>40</v>
      </c>
      <c r="J2517">
        <v>40</v>
      </c>
      <c r="K2517" t="s">
        <v>118</v>
      </c>
      <c r="L2517" t="str">
        <f t="shared" si="159"/>
        <v>NIT</v>
      </c>
      <c r="M2517" t="str">
        <f t="shared" si="160"/>
        <v>06141106071025</v>
      </c>
      <c r="N2517" t="s">
        <v>119</v>
      </c>
      <c r="O2517">
        <v>0</v>
      </c>
      <c r="P2517">
        <v>0</v>
      </c>
      <c r="Q2517">
        <v>104.07</v>
      </c>
      <c r="R2517">
        <v>13.5291</v>
      </c>
      <c r="S2517">
        <v>0</v>
      </c>
      <c r="T2517">
        <v>0</v>
      </c>
      <c r="U2517">
        <v>117.59909999999999</v>
      </c>
      <c r="V2517" t="s">
        <v>8499</v>
      </c>
      <c r="W2517" t="s">
        <v>1</v>
      </c>
    </row>
    <row r="2518" spans="1:23">
      <c r="A2518" t="s">
        <v>8374</v>
      </c>
      <c r="B2518" t="str">
        <f t="shared" si="157"/>
        <v>Marzo</v>
      </c>
      <c r="C2518" s="20" t="s">
        <v>8468</v>
      </c>
      <c r="D2518" t="s">
        <v>1</v>
      </c>
      <c r="E2518" t="s">
        <v>0</v>
      </c>
      <c r="F2518" t="str">
        <f t="shared" si="158"/>
        <v>CCF</v>
      </c>
      <c r="G2518" t="s">
        <v>8338</v>
      </c>
      <c r="H2518" t="s">
        <v>8339</v>
      </c>
      <c r="I2518">
        <v>39</v>
      </c>
      <c r="J2518">
        <v>39</v>
      </c>
      <c r="K2518" t="s">
        <v>85</v>
      </c>
      <c r="L2518" t="str">
        <f t="shared" si="159"/>
        <v>NIT</v>
      </c>
      <c r="M2518" t="str">
        <f t="shared" si="160"/>
        <v>12171907161026</v>
      </c>
      <c r="N2518" t="s">
        <v>86</v>
      </c>
      <c r="O2518">
        <v>0</v>
      </c>
      <c r="P2518">
        <v>0</v>
      </c>
      <c r="Q2518">
        <v>125.66</v>
      </c>
      <c r="R2518">
        <v>16.335799999999999</v>
      </c>
      <c r="S2518">
        <v>0</v>
      </c>
      <c r="T2518">
        <v>0</v>
      </c>
      <c r="U2518">
        <v>141.9958</v>
      </c>
      <c r="V2518" t="s">
        <v>8499</v>
      </c>
      <c r="W2518" t="s">
        <v>1</v>
      </c>
    </row>
    <row r="2519" spans="1:23">
      <c r="A2519" t="s">
        <v>8374</v>
      </c>
      <c r="B2519" t="str">
        <f t="shared" si="157"/>
        <v>Marzo</v>
      </c>
      <c r="C2519" s="20" t="s">
        <v>8468</v>
      </c>
      <c r="D2519" t="s">
        <v>1</v>
      </c>
      <c r="E2519" t="s">
        <v>0</v>
      </c>
      <c r="F2519" t="str">
        <f t="shared" si="158"/>
        <v>CCF</v>
      </c>
      <c r="G2519" t="s">
        <v>8338</v>
      </c>
      <c r="H2519" t="s">
        <v>8339</v>
      </c>
      <c r="I2519">
        <v>38</v>
      </c>
      <c r="J2519">
        <v>38</v>
      </c>
      <c r="K2519" t="s">
        <v>118</v>
      </c>
      <c r="L2519" t="str">
        <f t="shared" si="159"/>
        <v>NIT</v>
      </c>
      <c r="M2519" t="str">
        <f t="shared" si="160"/>
        <v>06141106071025</v>
      </c>
      <c r="N2519" t="s">
        <v>119</v>
      </c>
      <c r="O2519">
        <v>0</v>
      </c>
      <c r="P2519">
        <v>0</v>
      </c>
      <c r="Q2519">
        <v>304.73</v>
      </c>
      <c r="R2519">
        <v>39.614900000000006</v>
      </c>
      <c r="S2519">
        <v>0</v>
      </c>
      <c r="T2519">
        <v>0</v>
      </c>
      <c r="U2519">
        <v>344.34490000000005</v>
      </c>
      <c r="V2519" t="s">
        <v>8499</v>
      </c>
      <c r="W2519" t="s">
        <v>1</v>
      </c>
    </row>
    <row r="2520" spans="1:23">
      <c r="A2520" t="s">
        <v>8374</v>
      </c>
      <c r="B2520" t="str">
        <f t="shared" si="157"/>
        <v>Marzo</v>
      </c>
      <c r="C2520" s="20" t="s">
        <v>8468</v>
      </c>
      <c r="D2520" t="s">
        <v>1</v>
      </c>
      <c r="E2520" t="s">
        <v>0</v>
      </c>
      <c r="F2520" t="str">
        <f t="shared" si="158"/>
        <v>CCF</v>
      </c>
      <c r="G2520" t="s">
        <v>8338</v>
      </c>
      <c r="H2520" t="s">
        <v>8339</v>
      </c>
      <c r="I2520">
        <v>37</v>
      </c>
      <c r="J2520">
        <v>37</v>
      </c>
      <c r="K2520" t="s">
        <v>118</v>
      </c>
      <c r="L2520" t="str">
        <f t="shared" si="159"/>
        <v>NIT</v>
      </c>
      <c r="M2520" t="str">
        <f t="shared" si="160"/>
        <v>06141106071025</v>
      </c>
      <c r="N2520" t="s">
        <v>119</v>
      </c>
      <c r="O2520">
        <v>0</v>
      </c>
      <c r="P2520">
        <v>0</v>
      </c>
      <c r="Q2520">
        <v>682.51</v>
      </c>
      <c r="R2520">
        <v>88.726299999999995</v>
      </c>
      <c r="S2520">
        <v>0</v>
      </c>
      <c r="T2520">
        <v>0</v>
      </c>
      <c r="U2520">
        <v>771.23630000000003</v>
      </c>
      <c r="V2520" t="s">
        <v>8499</v>
      </c>
      <c r="W2520" t="s">
        <v>1</v>
      </c>
    </row>
    <row r="2521" spans="1:23">
      <c r="A2521" t="s">
        <v>8374</v>
      </c>
      <c r="B2521" t="str">
        <f t="shared" si="157"/>
        <v>Marzo</v>
      </c>
      <c r="C2521" s="20" t="s">
        <v>8468</v>
      </c>
      <c r="D2521" t="s">
        <v>1</v>
      </c>
      <c r="E2521" t="s">
        <v>0</v>
      </c>
      <c r="F2521" t="str">
        <f t="shared" si="158"/>
        <v>CCF</v>
      </c>
      <c r="G2521" t="s">
        <v>8338</v>
      </c>
      <c r="H2521" t="s">
        <v>8339</v>
      </c>
      <c r="I2521">
        <v>36</v>
      </c>
      <c r="J2521">
        <v>36</v>
      </c>
      <c r="K2521" t="s">
        <v>118</v>
      </c>
      <c r="L2521" t="str">
        <f t="shared" si="159"/>
        <v>NIT</v>
      </c>
      <c r="M2521" t="str">
        <f t="shared" si="160"/>
        <v>06141106071025</v>
      </c>
      <c r="N2521" t="s">
        <v>119</v>
      </c>
      <c r="O2521">
        <v>0</v>
      </c>
      <c r="P2521">
        <v>0</v>
      </c>
      <c r="Q2521">
        <v>572.04</v>
      </c>
      <c r="R2521">
        <v>74.365200000000002</v>
      </c>
      <c r="S2521">
        <v>0</v>
      </c>
      <c r="T2521">
        <v>0</v>
      </c>
      <c r="U2521">
        <v>646.40519999999992</v>
      </c>
      <c r="V2521" t="s">
        <v>8499</v>
      </c>
      <c r="W2521" t="s">
        <v>1</v>
      </c>
    </row>
    <row r="2522" spans="1:23">
      <c r="A2522" t="s">
        <v>8374</v>
      </c>
      <c r="B2522" t="str">
        <f t="shared" si="157"/>
        <v>Marzo</v>
      </c>
      <c r="C2522" s="20" t="s">
        <v>8468</v>
      </c>
      <c r="D2522" t="s">
        <v>1</v>
      </c>
      <c r="E2522" t="s">
        <v>0</v>
      </c>
      <c r="F2522" t="str">
        <f t="shared" si="158"/>
        <v>CCF</v>
      </c>
      <c r="G2522" t="s">
        <v>8338</v>
      </c>
      <c r="H2522" t="s">
        <v>8339</v>
      </c>
      <c r="I2522">
        <v>35</v>
      </c>
      <c r="J2522">
        <v>35</v>
      </c>
      <c r="K2522" t="s">
        <v>118</v>
      </c>
      <c r="L2522" t="str">
        <f t="shared" si="159"/>
        <v>NIT</v>
      </c>
      <c r="M2522" t="str">
        <f t="shared" si="160"/>
        <v>06141106071025</v>
      </c>
      <c r="N2522" t="s">
        <v>119</v>
      </c>
      <c r="O2522">
        <v>0</v>
      </c>
      <c r="P2522">
        <v>0</v>
      </c>
      <c r="Q2522">
        <v>68.37</v>
      </c>
      <c r="R2522">
        <v>8.8881000000000014</v>
      </c>
      <c r="S2522">
        <v>0</v>
      </c>
      <c r="T2522">
        <v>0</v>
      </c>
      <c r="U2522">
        <v>77.258100000000013</v>
      </c>
      <c r="V2522" t="s">
        <v>8499</v>
      </c>
      <c r="W2522" t="s">
        <v>1</v>
      </c>
    </row>
    <row r="2523" spans="1:23">
      <c r="A2523" t="s">
        <v>8374</v>
      </c>
      <c r="B2523" t="str">
        <f t="shared" si="157"/>
        <v>Marzo</v>
      </c>
      <c r="C2523" s="20" t="s">
        <v>8468</v>
      </c>
      <c r="D2523" t="s">
        <v>1</v>
      </c>
      <c r="E2523" t="s">
        <v>0</v>
      </c>
      <c r="F2523" t="str">
        <f t="shared" si="158"/>
        <v>CCF</v>
      </c>
      <c r="G2523" t="s">
        <v>8338</v>
      </c>
      <c r="H2523" t="s">
        <v>8339</v>
      </c>
      <c r="I2523">
        <v>34</v>
      </c>
      <c r="J2523">
        <v>34</v>
      </c>
      <c r="K2523" t="s">
        <v>429</v>
      </c>
      <c r="L2523" t="str">
        <f t="shared" si="159"/>
        <v>NIT</v>
      </c>
      <c r="M2523" t="str">
        <f t="shared" si="160"/>
        <v>03152701651010</v>
      </c>
      <c r="N2523" t="s">
        <v>430</v>
      </c>
      <c r="O2523">
        <v>0</v>
      </c>
      <c r="P2523">
        <v>0</v>
      </c>
      <c r="Q2523">
        <v>100</v>
      </c>
      <c r="R2523">
        <v>13</v>
      </c>
      <c r="S2523">
        <v>0</v>
      </c>
      <c r="T2523">
        <v>0</v>
      </c>
      <c r="U2523">
        <v>113</v>
      </c>
      <c r="V2523" t="s">
        <v>8499</v>
      </c>
      <c r="W2523" t="s">
        <v>1</v>
      </c>
    </row>
    <row r="2524" spans="1:23">
      <c r="A2524" t="s">
        <v>8374</v>
      </c>
      <c r="B2524" t="str">
        <f t="shared" si="157"/>
        <v>Marzo</v>
      </c>
      <c r="C2524" s="20" t="s">
        <v>8468</v>
      </c>
      <c r="D2524" t="s">
        <v>1</v>
      </c>
      <c r="E2524" t="s">
        <v>0</v>
      </c>
      <c r="F2524" t="str">
        <f t="shared" si="158"/>
        <v>CCF</v>
      </c>
      <c r="G2524" t="s">
        <v>8338</v>
      </c>
      <c r="H2524" t="s">
        <v>8339</v>
      </c>
      <c r="I2524">
        <v>33</v>
      </c>
      <c r="J2524">
        <v>33</v>
      </c>
      <c r="K2524" t="s">
        <v>207</v>
      </c>
      <c r="L2524" t="str">
        <f t="shared" si="159"/>
        <v>NIT</v>
      </c>
      <c r="M2524" t="str">
        <f t="shared" si="160"/>
        <v>06140911921037</v>
      </c>
      <c r="N2524" t="s">
        <v>208</v>
      </c>
      <c r="O2524">
        <v>0</v>
      </c>
      <c r="P2524">
        <v>0</v>
      </c>
      <c r="Q2524">
        <v>165</v>
      </c>
      <c r="R2524">
        <v>21.45</v>
      </c>
      <c r="S2524">
        <v>0</v>
      </c>
      <c r="T2524">
        <v>0</v>
      </c>
      <c r="U2524">
        <v>186.45</v>
      </c>
      <c r="V2524" t="s">
        <v>8499</v>
      </c>
      <c r="W2524" t="s">
        <v>1</v>
      </c>
    </row>
    <row r="2525" spans="1:23">
      <c r="A2525" t="s">
        <v>8374</v>
      </c>
      <c r="B2525" t="str">
        <f t="shared" si="157"/>
        <v>Marzo</v>
      </c>
      <c r="C2525" s="20" t="s">
        <v>8468</v>
      </c>
      <c r="D2525" t="s">
        <v>1</v>
      </c>
      <c r="E2525" t="s">
        <v>0</v>
      </c>
      <c r="F2525" t="str">
        <f t="shared" si="158"/>
        <v>CCF</v>
      </c>
      <c r="G2525" t="s">
        <v>8338</v>
      </c>
      <c r="H2525" t="s">
        <v>8339</v>
      </c>
      <c r="I2525">
        <v>32</v>
      </c>
      <c r="J2525">
        <v>32</v>
      </c>
      <c r="K2525" t="s">
        <v>808</v>
      </c>
      <c r="L2525" t="str">
        <f t="shared" si="159"/>
        <v>NIT</v>
      </c>
      <c r="M2525" t="str">
        <f t="shared" si="160"/>
        <v>06140703951013</v>
      </c>
      <c r="N2525" t="s">
        <v>809</v>
      </c>
      <c r="O2525">
        <v>0</v>
      </c>
      <c r="P2525">
        <v>0</v>
      </c>
      <c r="Q2525">
        <v>530.98</v>
      </c>
      <c r="R2525">
        <v>69.0274</v>
      </c>
      <c r="S2525">
        <v>0</v>
      </c>
      <c r="T2525">
        <v>0</v>
      </c>
      <c r="U2525">
        <v>600.00739999999996</v>
      </c>
      <c r="V2525" t="s">
        <v>8499</v>
      </c>
      <c r="W2525" t="s">
        <v>1</v>
      </c>
    </row>
    <row r="2526" spans="1:23">
      <c r="A2526" t="s">
        <v>8374</v>
      </c>
      <c r="B2526" t="str">
        <f t="shared" si="157"/>
        <v>Marzo</v>
      </c>
      <c r="C2526" s="20" t="s">
        <v>8468</v>
      </c>
      <c r="D2526" t="s">
        <v>1</v>
      </c>
      <c r="E2526" t="s">
        <v>0</v>
      </c>
      <c r="F2526" t="str">
        <f t="shared" si="158"/>
        <v>CCF</v>
      </c>
      <c r="G2526" t="s">
        <v>8338</v>
      </c>
      <c r="H2526" t="s">
        <v>8339</v>
      </c>
      <c r="I2526">
        <v>31</v>
      </c>
      <c r="J2526">
        <v>31</v>
      </c>
      <c r="K2526" t="s">
        <v>715</v>
      </c>
      <c r="L2526" t="str">
        <f t="shared" si="159"/>
        <v>NIT</v>
      </c>
      <c r="M2526" t="str">
        <f t="shared" si="160"/>
        <v>06141006131063</v>
      </c>
      <c r="N2526" t="s">
        <v>716</v>
      </c>
      <c r="O2526">
        <v>0</v>
      </c>
      <c r="P2526">
        <v>0</v>
      </c>
      <c r="Q2526">
        <v>100</v>
      </c>
      <c r="R2526">
        <v>13</v>
      </c>
      <c r="S2526">
        <v>0</v>
      </c>
      <c r="T2526">
        <v>0</v>
      </c>
      <c r="U2526">
        <v>113</v>
      </c>
      <c r="V2526" t="s">
        <v>8499</v>
      </c>
      <c r="W2526" t="s">
        <v>1</v>
      </c>
    </row>
    <row r="2527" spans="1:23">
      <c r="A2527" t="s">
        <v>8374</v>
      </c>
      <c r="B2527" t="str">
        <f t="shared" si="157"/>
        <v>Marzo</v>
      </c>
      <c r="C2527" s="20" t="s">
        <v>8468</v>
      </c>
      <c r="D2527" t="s">
        <v>1</v>
      </c>
      <c r="E2527" t="s">
        <v>0</v>
      </c>
      <c r="F2527" t="str">
        <f t="shared" si="158"/>
        <v>CCF</v>
      </c>
      <c r="G2527" t="s">
        <v>8338</v>
      </c>
      <c r="H2527" t="s">
        <v>8339</v>
      </c>
      <c r="I2527">
        <v>30</v>
      </c>
      <c r="J2527">
        <v>30</v>
      </c>
      <c r="K2527" t="s">
        <v>1476</v>
      </c>
      <c r="L2527" t="str">
        <f t="shared" si="159"/>
        <v>NIT</v>
      </c>
      <c r="M2527" t="str">
        <f t="shared" si="160"/>
        <v>06141703841427</v>
      </c>
      <c r="N2527" t="s">
        <v>1477</v>
      </c>
      <c r="O2527">
        <v>0</v>
      </c>
      <c r="P2527">
        <v>0</v>
      </c>
      <c r="Q2527">
        <v>62.84</v>
      </c>
      <c r="R2527">
        <v>8.1692</v>
      </c>
      <c r="S2527">
        <v>0</v>
      </c>
      <c r="T2527">
        <v>0</v>
      </c>
      <c r="U2527">
        <v>71.009200000000007</v>
      </c>
      <c r="V2527" t="s">
        <v>8499</v>
      </c>
      <c r="W2527" t="s">
        <v>1</v>
      </c>
    </row>
    <row r="2528" spans="1:23">
      <c r="A2528" t="s">
        <v>8374</v>
      </c>
      <c r="B2528" t="str">
        <f t="shared" si="157"/>
        <v>Marzo</v>
      </c>
      <c r="C2528" s="20" t="s">
        <v>8468</v>
      </c>
      <c r="D2528" t="s">
        <v>1</v>
      </c>
      <c r="E2528" t="s">
        <v>0</v>
      </c>
      <c r="F2528" t="str">
        <f t="shared" si="158"/>
        <v>CCF</v>
      </c>
      <c r="G2528" t="s">
        <v>8338</v>
      </c>
      <c r="H2528" t="s">
        <v>8339</v>
      </c>
      <c r="I2528">
        <v>29</v>
      </c>
      <c r="J2528">
        <v>29</v>
      </c>
      <c r="K2528" t="s">
        <v>118</v>
      </c>
      <c r="L2528" t="str">
        <f t="shared" si="159"/>
        <v>NIT</v>
      </c>
      <c r="M2528" t="str">
        <f t="shared" si="160"/>
        <v>06141106071025</v>
      </c>
      <c r="N2528" t="s">
        <v>119</v>
      </c>
      <c r="O2528">
        <v>0</v>
      </c>
      <c r="P2528">
        <v>0</v>
      </c>
      <c r="Q2528">
        <v>457.1</v>
      </c>
      <c r="R2528">
        <v>59.423000000000002</v>
      </c>
      <c r="S2528">
        <v>0</v>
      </c>
      <c r="T2528">
        <v>0</v>
      </c>
      <c r="U2528">
        <v>516.52300000000002</v>
      </c>
      <c r="V2528" t="s">
        <v>8499</v>
      </c>
      <c r="W2528" t="s">
        <v>1</v>
      </c>
    </row>
    <row r="2529" spans="1:23">
      <c r="A2529" t="s">
        <v>8374</v>
      </c>
      <c r="B2529" t="str">
        <f t="shared" si="157"/>
        <v>Marzo</v>
      </c>
      <c r="C2529" s="20" t="s">
        <v>8468</v>
      </c>
      <c r="D2529" t="s">
        <v>1</v>
      </c>
      <c r="E2529" t="s">
        <v>0</v>
      </c>
      <c r="F2529" t="str">
        <f t="shared" si="158"/>
        <v>CCF</v>
      </c>
      <c r="G2529" t="s">
        <v>8338</v>
      </c>
      <c r="H2529" t="s">
        <v>8339</v>
      </c>
      <c r="I2529">
        <v>28</v>
      </c>
      <c r="J2529">
        <v>28</v>
      </c>
      <c r="K2529" t="s">
        <v>339</v>
      </c>
      <c r="L2529" t="str">
        <f t="shared" si="159"/>
        <v>NIT</v>
      </c>
      <c r="M2529" t="str">
        <f t="shared" si="160"/>
        <v>06071703171016</v>
      </c>
      <c r="N2529" t="s">
        <v>340</v>
      </c>
      <c r="O2529">
        <v>0</v>
      </c>
      <c r="P2529">
        <v>0</v>
      </c>
      <c r="Q2529">
        <v>12.44</v>
      </c>
      <c r="R2529">
        <v>1.6172</v>
      </c>
      <c r="S2529">
        <v>0</v>
      </c>
      <c r="T2529">
        <v>0</v>
      </c>
      <c r="U2529">
        <v>14.0572</v>
      </c>
      <c r="V2529" t="s">
        <v>8499</v>
      </c>
      <c r="W2529" t="s">
        <v>1</v>
      </c>
    </row>
    <row r="2530" spans="1:23">
      <c r="A2530" t="s">
        <v>8374</v>
      </c>
      <c r="B2530" t="str">
        <f t="shared" si="157"/>
        <v>Marzo</v>
      </c>
      <c r="C2530" s="20" t="s">
        <v>8468</v>
      </c>
      <c r="D2530" t="s">
        <v>1</v>
      </c>
      <c r="E2530" t="s">
        <v>0</v>
      </c>
      <c r="F2530" t="str">
        <f t="shared" si="158"/>
        <v>CCF</v>
      </c>
      <c r="G2530" t="s">
        <v>8338</v>
      </c>
      <c r="H2530" t="s">
        <v>8339</v>
      </c>
      <c r="I2530">
        <v>27</v>
      </c>
      <c r="J2530">
        <v>27</v>
      </c>
      <c r="K2530" t="s">
        <v>7877</v>
      </c>
      <c r="L2530" t="str">
        <f t="shared" si="159"/>
        <v>NIT</v>
      </c>
      <c r="M2530" t="str">
        <f t="shared" si="160"/>
        <v>08193110771012</v>
      </c>
      <c r="N2530" t="s">
        <v>7878</v>
      </c>
      <c r="O2530">
        <v>0</v>
      </c>
      <c r="P2530">
        <v>0</v>
      </c>
      <c r="Q2530">
        <v>68.14</v>
      </c>
      <c r="R2530">
        <v>8.8582000000000001</v>
      </c>
      <c r="S2530">
        <v>0</v>
      </c>
      <c r="T2530">
        <v>0</v>
      </c>
      <c r="U2530">
        <v>76.998199999999997</v>
      </c>
      <c r="V2530" t="s">
        <v>8499</v>
      </c>
      <c r="W2530" t="s">
        <v>1</v>
      </c>
    </row>
    <row r="2531" spans="1:23">
      <c r="A2531" t="s">
        <v>8374</v>
      </c>
      <c r="B2531" t="str">
        <f t="shared" si="157"/>
        <v>Marzo</v>
      </c>
      <c r="C2531" s="20" t="s">
        <v>8468</v>
      </c>
      <c r="D2531" t="s">
        <v>1</v>
      </c>
      <c r="E2531" t="s">
        <v>0</v>
      </c>
      <c r="F2531" t="str">
        <f t="shared" si="158"/>
        <v>CCF</v>
      </c>
      <c r="G2531" t="s">
        <v>8338</v>
      </c>
      <c r="H2531" t="s">
        <v>8339</v>
      </c>
      <c r="I2531">
        <v>26</v>
      </c>
      <c r="J2531">
        <v>26</v>
      </c>
      <c r="K2531" t="s">
        <v>118</v>
      </c>
      <c r="L2531" t="str">
        <f t="shared" si="159"/>
        <v>NIT</v>
      </c>
      <c r="M2531" t="str">
        <f t="shared" si="160"/>
        <v>06141106071025</v>
      </c>
      <c r="N2531" t="s">
        <v>119</v>
      </c>
      <c r="O2531">
        <v>0</v>
      </c>
      <c r="P2531">
        <v>0</v>
      </c>
      <c r="Q2531">
        <v>68.37</v>
      </c>
      <c r="R2531">
        <v>8.8881000000000014</v>
      </c>
      <c r="S2531">
        <v>0</v>
      </c>
      <c r="T2531">
        <v>0</v>
      </c>
      <c r="U2531">
        <v>77.258100000000013</v>
      </c>
      <c r="V2531" t="s">
        <v>8499</v>
      </c>
      <c r="W2531" t="s">
        <v>1</v>
      </c>
    </row>
    <row r="2532" spans="1:23">
      <c r="A2532" t="s">
        <v>8374</v>
      </c>
      <c r="B2532" t="str">
        <f t="shared" si="157"/>
        <v>Marzo</v>
      </c>
      <c r="C2532" s="20" t="s">
        <v>8468</v>
      </c>
      <c r="D2532" t="s">
        <v>1</v>
      </c>
      <c r="E2532" t="s">
        <v>0</v>
      </c>
      <c r="F2532" t="str">
        <f t="shared" si="158"/>
        <v>CCF</v>
      </c>
      <c r="G2532" t="s">
        <v>8338</v>
      </c>
      <c r="H2532" t="s">
        <v>8339</v>
      </c>
      <c r="I2532">
        <v>25</v>
      </c>
      <c r="J2532">
        <v>25</v>
      </c>
      <c r="K2532" t="s">
        <v>503</v>
      </c>
      <c r="L2532" t="str">
        <f t="shared" si="159"/>
        <v>NIT</v>
      </c>
      <c r="M2532" t="str">
        <f t="shared" si="160"/>
        <v>06142311181026</v>
      </c>
      <c r="N2532" t="s">
        <v>504</v>
      </c>
      <c r="O2532">
        <v>0</v>
      </c>
      <c r="P2532">
        <v>0</v>
      </c>
      <c r="Q2532">
        <v>86.23</v>
      </c>
      <c r="R2532">
        <v>11.209900000000001</v>
      </c>
      <c r="S2532">
        <v>0</v>
      </c>
      <c r="T2532">
        <v>0</v>
      </c>
      <c r="U2532">
        <v>97.439900000000009</v>
      </c>
      <c r="V2532" t="s">
        <v>8499</v>
      </c>
      <c r="W2532" t="s">
        <v>1</v>
      </c>
    </row>
    <row r="2533" spans="1:23">
      <c r="A2533" t="s">
        <v>8374</v>
      </c>
      <c r="B2533" t="str">
        <f t="shared" si="157"/>
        <v>Marzo</v>
      </c>
      <c r="C2533" s="20" t="s">
        <v>8468</v>
      </c>
      <c r="D2533" t="s">
        <v>1</v>
      </c>
      <c r="E2533" t="s">
        <v>0</v>
      </c>
      <c r="F2533" t="str">
        <f t="shared" si="158"/>
        <v>CCF</v>
      </c>
      <c r="G2533" t="s">
        <v>8338</v>
      </c>
      <c r="H2533" t="s">
        <v>8339</v>
      </c>
      <c r="I2533">
        <v>24</v>
      </c>
      <c r="J2533">
        <v>24</v>
      </c>
      <c r="K2533" t="s">
        <v>146</v>
      </c>
      <c r="L2533" t="str">
        <f t="shared" si="159"/>
        <v>NIT</v>
      </c>
      <c r="M2533" t="str">
        <f t="shared" si="160"/>
        <v>04101501661010</v>
      </c>
      <c r="N2533" t="s">
        <v>147</v>
      </c>
      <c r="O2533">
        <v>0</v>
      </c>
      <c r="P2533">
        <v>0</v>
      </c>
      <c r="Q2533">
        <v>63.3</v>
      </c>
      <c r="R2533">
        <v>8.2289999999999992</v>
      </c>
      <c r="S2533">
        <v>0</v>
      </c>
      <c r="T2533">
        <v>0</v>
      </c>
      <c r="U2533">
        <v>71.528999999999996</v>
      </c>
      <c r="V2533" t="s">
        <v>8499</v>
      </c>
      <c r="W2533" t="s">
        <v>1</v>
      </c>
    </row>
    <row r="2534" spans="1:23">
      <c r="A2534" t="s">
        <v>8374</v>
      </c>
      <c r="B2534" t="str">
        <f t="shared" si="157"/>
        <v>Marzo</v>
      </c>
      <c r="C2534" s="20" t="s">
        <v>8468</v>
      </c>
      <c r="D2534" t="s">
        <v>1</v>
      </c>
      <c r="E2534" t="s">
        <v>0</v>
      </c>
      <c r="F2534" t="str">
        <f t="shared" si="158"/>
        <v>CCF</v>
      </c>
      <c r="G2534" t="s">
        <v>8338</v>
      </c>
      <c r="H2534" t="s">
        <v>8339</v>
      </c>
      <c r="I2534">
        <v>23</v>
      </c>
      <c r="J2534">
        <v>23</v>
      </c>
      <c r="K2534" t="s">
        <v>126</v>
      </c>
      <c r="L2534" t="str">
        <f t="shared" si="159"/>
        <v>NIT</v>
      </c>
      <c r="M2534" t="str">
        <f t="shared" si="160"/>
        <v>12172508931019</v>
      </c>
      <c r="N2534" t="s">
        <v>127</v>
      </c>
      <c r="O2534">
        <v>0</v>
      </c>
      <c r="P2534">
        <v>0</v>
      </c>
      <c r="Q2534">
        <v>169.08</v>
      </c>
      <c r="R2534">
        <v>21.980400000000003</v>
      </c>
      <c r="S2534">
        <v>0</v>
      </c>
      <c r="T2534">
        <v>0</v>
      </c>
      <c r="U2534">
        <v>191.06040000000002</v>
      </c>
      <c r="V2534" t="s">
        <v>8499</v>
      </c>
      <c r="W2534" t="s">
        <v>1</v>
      </c>
    </row>
    <row r="2535" spans="1:23">
      <c r="A2535" t="s">
        <v>8374</v>
      </c>
      <c r="B2535" t="str">
        <f t="shared" si="157"/>
        <v>Marzo</v>
      </c>
      <c r="C2535" s="20" t="s">
        <v>8468</v>
      </c>
      <c r="D2535" t="s">
        <v>1</v>
      </c>
      <c r="E2535" t="s">
        <v>0</v>
      </c>
      <c r="F2535" t="str">
        <f t="shared" si="158"/>
        <v>CCF</v>
      </c>
      <c r="G2535" t="s">
        <v>8338</v>
      </c>
      <c r="H2535" t="s">
        <v>8339</v>
      </c>
      <c r="I2535">
        <v>22</v>
      </c>
      <c r="J2535">
        <v>22</v>
      </c>
      <c r="K2535" t="s">
        <v>8221</v>
      </c>
      <c r="L2535" t="str">
        <f t="shared" si="159"/>
        <v>NIT</v>
      </c>
      <c r="M2535" t="str">
        <f t="shared" si="160"/>
        <v>01010310750017</v>
      </c>
      <c r="N2535" t="s">
        <v>8222</v>
      </c>
      <c r="O2535">
        <v>0</v>
      </c>
      <c r="P2535">
        <v>0</v>
      </c>
      <c r="Q2535">
        <v>158.32</v>
      </c>
      <c r="R2535">
        <v>20.581599999999998</v>
      </c>
      <c r="S2535">
        <v>0</v>
      </c>
      <c r="T2535">
        <v>0</v>
      </c>
      <c r="U2535">
        <v>178.9016</v>
      </c>
      <c r="V2535" t="s">
        <v>8499</v>
      </c>
      <c r="W2535" t="s">
        <v>1</v>
      </c>
    </row>
    <row r="2536" spans="1:23">
      <c r="A2536" t="s">
        <v>8374</v>
      </c>
      <c r="B2536" t="str">
        <f t="shared" si="157"/>
        <v>Marzo</v>
      </c>
      <c r="C2536" s="20" t="s">
        <v>8468</v>
      </c>
      <c r="D2536" t="s">
        <v>1</v>
      </c>
      <c r="E2536" t="s">
        <v>0</v>
      </c>
      <c r="F2536" t="str">
        <f t="shared" si="158"/>
        <v>CCF</v>
      </c>
      <c r="G2536" t="s">
        <v>8149</v>
      </c>
      <c r="H2536" t="s">
        <v>8150</v>
      </c>
      <c r="I2536">
        <v>617</v>
      </c>
      <c r="J2536">
        <v>617</v>
      </c>
      <c r="K2536" t="s">
        <v>307</v>
      </c>
      <c r="L2536" t="str">
        <f t="shared" si="159"/>
        <v>NIT</v>
      </c>
      <c r="M2536" t="str">
        <f t="shared" si="160"/>
        <v>06141303971062</v>
      </c>
      <c r="N2536" t="s">
        <v>308</v>
      </c>
      <c r="O2536">
        <v>0</v>
      </c>
      <c r="P2536">
        <v>0</v>
      </c>
      <c r="Q2536">
        <v>741.84</v>
      </c>
      <c r="R2536">
        <v>96.439200000000014</v>
      </c>
      <c r="S2536">
        <v>0</v>
      </c>
      <c r="T2536">
        <v>0</v>
      </c>
      <c r="U2536">
        <v>838.27920000000006</v>
      </c>
      <c r="V2536" t="s">
        <v>8499</v>
      </c>
      <c r="W2536" t="s">
        <v>1</v>
      </c>
    </row>
    <row r="2537" spans="1:23">
      <c r="A2537" t="s">
        <v>8374</v>
      </c>
      <c r="B2537" t="str">
        <f t="shared" si="157"/>
        <v>Marzo</v>
      </c>
      <c r="C2537" s="20" t="s">
        <v>8468</v>
      </c>
      <c r="D2537" t="s">
        <v>1</v>
      </c>
      <c r="E2537" t="s">
        <v>0</v>
      </c>
      <c r="F2537" t="str">
        <f t="shared" si="158"/>
        <v>CCF</v>
      </c>
      <c r="G2537" t="s">
        <v>8149</v>
      </c>
      <c r="H2537" t="s">
        <v>8150</v>
      </c>
      <c r="I2537">
        <v>618</v>
      </c>
      <c r="J2537">
        <v>618</v>
      </c>
      <c r="K2537" t="s">
        <v>118</v>
      </c>
      <c r="L2537" t="str">
        <f t="shared" si="159"/>
        <v>NIT</v>
      </c>
      <c r="M2537" t="str">
        <f t="shared" si="160"/>
        <v>06141106071025</v>
      </c>
      <c r="N2537" t="s">
        <v>119</v>
      </c>
      <c r="O2537">
        <v>0</v>
      </c>
      <c r="P2537">
        <v>0</v>
      </c>
      <c r="Q2537">
        <v>178.92</v>
      </c>
      <c r="R2537">
        <v>23.259599999999999</v>
      </c>
      <c r="S2537">
        <v>0</v>
      </c>
      <c r="T2537">
        <v>0</v>
      </c>
      <c r="U2537">
        <v>202.17959999999999</v>
      </c>
      <c r="V2537" t="s">
        <v>8499</v>
      </c>
      <c r="W2537" t="s">
        <v>1</v>
      </c>
    </row>
    <row r="2538" spans="1:23">
      <c r="A2538" t="s">
        <v>8374</v>
      </c>
      <c r="B2538" t="str">
        <f t="shared" si="157"/>
        <v>Marzo</v>
      </c>
      <c r="C2538" s="20" t="s">
        <v>8468</v>
      </c>
      <c r="D2538" t="s">
        <v>1</v>
      </c>
      <c r="E2538" t="s">
        <v>0</v>
      </c>
      <c r="F2538" t="str">
        <f t="shared" si="158"/>
        <v>CCF</v>
      </c>
      <c r="G2538" t="s">
        <v>8149</v>
      </c>
      <c r="H2538" t="s">
        <v>8150</v>
      </c>
      <c r="I2538">
        <v>619</v>
      </c>
      <c r="J2538">
        <v>619</v>
      </c>
      <c r="K2538" t="s">
        <v>118</v>
      </c>
      <c r="L2538" t="str">
        <f t="shared" si="159"/>
        <v>NIT</v>
      </c>
      <c r="M2538" t="str">
        <f t="shared" si="160"/>
        <v>06141106071025</v>
      </c>
      <c r="N2538" t="s">
        <v>119</v>
      </c>
      <c r="O2538">
        <v>0</v>
      </c>
      <c r="P2538">
        <v>0</v>
      </c>
      <c r="Q2538">
        <v>141.21</v>
      </c>
      <c r="R2538">
        <v>18.357300000000002</v>
      </c>
      <c r="S2538">
        <v>0</v>
      </c>
      <c r="T2538">
        <v>0</v>
      </c>
      <c r="U2538">
        <v>159.56730000000002</v>
      </c>
      <c r="V2538" t="s">
        <v>8499</v>
      </c>
      <c r="W2538" t="s">
        <v>1</v>
      </c>
    </row>
    <row r="2539" spans="1:23">
      <c r="A2539" t="s">
        <v>8374</v>
      </c>
      <c r="B2539" t="str">
        <f t="shared" si="157"/>
        <v>Marzo</v>
      </c>
      <c r="C2539" s="20" t="s">
        <v>8468</v>
      </c>
      <c r="D2539" t="s">
        <v>1</v>
      </c>
      <c r="E2539" t="s">
        <v>0</v>
      </c>
      <c r="F2539" t="str">
        <f t="shared" si="158"/>
        <v>CCF</v>
      </c>
      <c r="G2539" t="s">
        <v>8149</v>
      </c>
      <c r="H2539" t="s">
        <v>8150</v>
      </c>
      <c r="I2539">
        <v>620</v>
      </c>
      <c r="J2539">
        <v>620</v>
      </c>
      <c r="K2539" t="s">
        <v>299</v>
      </c>
      <c r="L2539" t="str">
        <f t="shared" si="159"/>
        <v>NIT</v>
      </c>
      <c r="M2539" t="str">
        <f t="shared" si="160"/>
        <v>06141705620038</v>
      </c>
      <c r="N2539" t="s">
        <v>300</v>
      </c>
      <c r="O2539">
        <v>0</v>
      </c>
      <c r="P2539">
        <v>0</v>
      </c>
      <c r="Q2539">
        <v>126.26</v>
      </c>
      <c r="R2539">
        <v>16.413800000000002</v>
      </c>
      <c r="S2539">
        <v>0</v>
      </c>
      <c r="T2539">
        <v>0</v>
      </c>
      <c r="U2539">
        <v>142.6738</v>
      </c>
      <c r="V2539" t="s">
        <v>8499</v>
      </c>
      <c r="W2539" t="s">
        <v>1</v>
      </c>
    </row>
    <row r="2540" spans="1:23">
      <c r="A2540" t="s">
        <v>8374</v>
      </c>
      <c r="B2540" t="str">
        <f t="shared" si="157"/>
        <v>Marzo</v>
      </c>
      <c r="C2540" s="20" t="s">
        <v>8468</v>
      </c>
      <c r="D2540" t="s">
        <v>1</v>
      </c>
      <c r="E2540" t="s">
        <v>0</v>
      </c>
      <c r="F2540" t="str">
        <f t="shared" si="158"/>
        <v>CCF</v>
      </c>
      <c r="G2540" t="s">
        <v>8149</v>
      </c>
      <c r="H2540" t="s">
        <v>8150</v>
      </c>
      <c r="I2540">
        <v>621</v>
      </c>
      <c r="J2540">
        <v>621</v>
      </c>
      <c r="K2540" t="s">
        <v>173</v>
      </c>
      <c r="L2540" t="str">
        <f t="shared" si="159"/>
        <v>NIT</v>
      </c>
      <c r="M2540" t="str">
        <f t="shared" si="160"/>
        <v>05112204700027</v>
      </c>
      <c r="N2540" t="s">
        <v>174</v>
      </c>
      <c r="O2540">
        <v>0</v>
      </c>
      <c r="P2540">
        <v>0</v>
      </c>
      <c r="Q2540">
        <v>142.72999999999999</v>
      </c>
      <c r="R2540">
        <v>18.5549</v>
      </c>
      <c r="S2540">
        <v>0</v>
      </c>
      <c r="T2540">
        <v>0</v>
      </c>
      <c r="U2540">
        <v>161.28489999999999</v>
      </c>
      <c r="V2540" t="s">
        <v>8499</v>
      </c>
      <c r="W2540" t="s">
        <v>1</v>
      </c>
    </row>
    <row r="2541" spans="1:23">
      <c r="A2541" t="s">
        <v>8374</v>
      </c>
      <c r="B2541" t="str">
        <f t="shared" si="157"/>
        <v>Marzo</v>
      </c>
      <c r="C2541" s="20" t="s">
        <v>8468</v>
      </c>
      <c r="D2541" t="s">
        <v>1</v>
      </c>
      <c r="E2541" t="s">
        <v>0</v>
      </c>
      <c r="F2541" t="str">
        <f t="shared" si="158"/>
        <v>CCF</v>
      </c>
      <c r="G2541" t="s">
        <v>8149</v>
      </c>
      <c r="H2541" t="s">
        <v>8150</v>
      </c>
      <c r="I2541">
        <v>622</v>
      </c>
      <c r="J2541">
        <v>622</v>
      </c>
      <c r="K2541" t="s">
        <v>173</v>
      </c>
      <c r="L2541" t="str">
        <f t="shared" si="159"/>
        <v>NIT</v>
      </c>
      <c r="M2541" t="str">
        <f t="shared" si="160"/>
        <v>05112204700027</v>
      </c>
      <c r="N2541" t="s">
        <v>174</v>
      </c>
      <c r="O2541">
        <v>0</v>
      </c>
      <c r="P2541">
        <v>0</v>
      </c>
      <c r="Q2541">
        <v>48.67</v>
      </c>
      <c r="R2541">
        <v>6.3271000000000006</v>
      </c>
      <c r="S2541">
        <v>0</v>
      </c>
      <c r="T2541">
        <v>0</v>
      </c>
      <c r="U2541">
        <v>54.997100000000003</v>
      </c>
      <c r="V2541" t="s">
        <v>8499</v>
      </c>
      <c r="W2541" t="s">
        <v>1</v>
      </c>
    </row>
    <row r="2542" spans="1:23">
      <c r="A2542" t="s">
        <v>8374</v>
      </c>
      <c r="B2542" t="str">
        <f t="shared" si="157"/>
        <v>Marzo</v>
      </c>
      <c r="C2542" s="20" t="s">
        <v>8468</v>
      </c>
      <c r="D2542" t="s">
        <v>1</v>
      </c>
      <c r="E2542" t="s">
        <v>0</v>
      </c>
      <c r="F2542" t="str">
        <f t="shared" si="158"/>
        <v>CCF</v>
      </c>
      <c r="G2542" t="s">
        <v>8149</v>
      </c>
      <c r="H2542" t="s">
        <v>8150</v>
      </c>
      <c r="I2542">
        <v>623</v>
      </c>
      <c r="J2542">
        <v>623</v>
      </c>
      <c r="K2542" t="s">
        <v>347</v>
      </c>
      <c r="L2542" t="str">
        <f t="shared" si="159"/>
        <v>NIT</v>
      </c>
      <c r="M2542" t="str">
        <f t="shared" si="160"/>
        <v>06141106041029</v>
      </c>
      <c r="N2542" t="s">
        <v>348</v>
      </c>
      <c r="O2542">
        <v>0</v>
      </c>
      <c r="P2542">
        <v>0</v>
      </c>
      <c r="Q2542">
        <v>126.04</v>
      </c>
      <c r="R2542">
        <v>16.385200000000001</v>
      </c>
      <c r="S2542">
        <v>0</v>
      </c>
      <c r="T2542">
        <v>0</v>
      </c>
      <c r="U2542">
        <v>142.42520000000002</v>
      </c>
      <c r="V2542" t="s">
        <v>8499</v>
      </c>
      <c r="W2542" t="s">
        <v>1</v>
      </c>
    </row>
    <row r="2543" spans="1:23">
      <c r="A2543" t="s">
        <v>8374</v>
      </c>
      <c r="B2543" t="str">
        <f t="shared" si="157"/>
        <v>Marzo</v>
      </c>
      <c r="C2543" s="20" t="s">
        <v>8468</v>
      </c>
      <c r="D2543" t="s">
        <v>1</v>
      </c>
      <c r="E2543" t="s">
        <v>0</v>
      </c>
      <c r="F2543" t="str">
        <f t="shared" si="158"/>
        <v>CCF</v>
      </c>
      <c r="G2543" t="s">
        <v>8149</v>
      </c>
      <c r="H2543" t="s">
        <v>8150</v>
      </c>
      <c r="I2543">
        <v>624</v>
      </c>
      <c r="J2543">
        <v>624</v>
      </c>
      <c r="K2543" t="s">
        <v>550</v>
      </c>
      <c r="L2543" t="str">
        <f t="shared" si="159"/>
        <v>NIT</v>
      </c>
      <c r="M2543" t="str">
        <f t="shared" si="160"/>
        <v>06011411901010</v>
      </c>
      <c r="N2543" t="s">
        <v>551</v>
      </c>
      <c r="O2543">
        <v>0</v>
      </c>
      <c r="P2543">
        <v>0</v>
      </c>
      <c r="Q2543">
        <v>9562.5400000000009</v>
      </c>
      <c r="R2543">
        <v>1243.1302000000001</v>
      </c>
      <c r="S2543">
        <v>0</v>
      </c>
      <c r="T2543">
        <v>0</v>
      </c>
      <c r="U2543">
        <v>10805.6702</v>
      </c>
      <c r="V2543" t="s">
        <v>8499</v>
      </c>
      <c r="W2543" t="s">
        <v>1</v>
      </c>
    </row>
    <row r="2544" spans="1:23">
      <c r="A2544" t="s">
        <v>8374</v>
      </c>
      <c r="B2544" t="str">
        <f t="shared" si="157"/>
        <v>Marzo</v>
      </c>
      <c r="C2544" s="20" t="s">
        <v>8468</v>
      </c>
      <c r="D2544" t="s">
        <v>1</v>
      </c>
      <c r="E2544" t="s">
        <v>0</v>
      </c>
      <c r="F2544" t="str">
        <f t="shared" si="158"/>
        <v>CCF</v>
      </c>
      <c r="G2544" t="s">
        <v>8149</v>
      </c>
      <c r="H2544" t="s">
        <v>8150</v>
      </c>
      <c r="I2544">
        <v>625</v>
      </c>
      <c r="J2544">
        <v>625</v>
      </c>
      <c r="K2544" t="s">
        <v>574</v>
      </c>
      <c r="L2544" t="str">
        <f t="shared" si="159"/>
        <v>NIT</v>
      </c>
      <c r="M2544" t="str">
        <f t="shared" si="160"/>
        <v>06142508991046</v>
      </c>
      <c r="N2544" t="s">
        <v>575</v>
      </c>
      <c r="O2544">
        <v>0</v>
      </c>
      <c r="P2544">
        <v>0</v>
      </c>
      <c r="Q2544">
        <v>16566</v>
      </c>
      <c r="R2544">
        <v>2153.58</v>
      </c>
      <c r="S2544">
        <v>0</v>
      </c>
      <c r="T2544">
        <v>0</v>
      </c>
      <c r="U2544">
        <v>18719.580000000002</v>
      </c>
      <c r="V2544" t="s">
        <v>8499</v>
      </c>
      <c r="W2544" t="s">
        <v>1</v>
      </c>
    </row>
    <row r="2545" spans="1:23">
      <c r="A2545" t="s">
        <v>8374</v>
      </c>
      <c r="B2545" t="str">
        <f t="shared" si="157"/>
        <v>Marzo</v>
      </c>
      <c r="C2545" s="20" t="s">
        <v>8468</v>
      </c>
      <c r="D2545" t="s">
        <v>1</v>
      </c>
      <c r="E2545" t="s">
        <v>0</v>
      </c>
      <c r="F2545" t="str">
        <f t="shared" si="158"/>
        <v>CCF</v>
      </c>
      <c r="G2545" t="s">
        <v>8149</v>
      </c>
      <c r="H2545" t="s">
        <v>8150</v>
      </c>
      <c r="I2545">
        <v>626</v>
      </c>
      <c r="J2545">
        <v>626</v>
      </c>
      <c r="K2545" t="s">
        <v>8199</v>
      </c>
      <c r="L2545" t="str">
        <f t="shared" si="159"/>
        <v>NIT</v>
      </c>
      <c r="M2545" t="str">
        <f t="shared" si="160"/>
        <v>11231207211013</v>
      </c>
      <c r="N2545" t="s">
        <v>8200</v>
      </c>
      <c r="O2545">
        <v>0</v>
      </c>
      <c r="P2545">
        <v>0</v>
      </c>
      <c r="Q2545">
        <v>1230</v>
      </c>
      <c r="R2545">
        <v>159.9</v>
      </c>
      <c r="S2545">
        <v>0</v>
      </c>
      <c r="T2545">
        <v>0</v>
      </c>
      <c r="U2545">
        <v>1389.9</v>
      </c>
      <c r="V2545" t="s">
        <v>8499</v>
      </c>
      <c r="W2545" t="s">
        <v>1</v>
      </c>
    </row>
    <row r="2546" spans="1:23">
      <c r="A2546" t="s">
        <v>8374</v>
      </c>
      <c r="B2546" t="str">
        <f t="shared" si="157"/>
        <v>Marzo</v>
      </c>
      <c r="C2546" s="20" t="s">
        <v>8468</v>
      </c>
      <c r="D2546" t="s">
        <v>1</v>
      </c>
      <c r="E2546" t="s">
        <v>0</v>
      </c>
      <c r="F2546" t="str">
        <f t="shared" si="158"/>
        <v>CCF</v>
      </c>
      <c r="G2546" t="s">
        <v>8149</v>
      </c>
      <c r="H2546" t="s">
        <v>8150</v>
      </c>
      <c r="I2546">
        <v>627</v>
      </c>
      <c r="J2546">
        <v>627</v>
      </c>
      <c r="K2546" t="s">
        <v>1416</v>
      </c>
      <c r="L2546" t="str">
        <f t="shared" si="159"/>
        <v>NIT</v>
      </c>
      <c r="M2546" t="str">
        <f t="shared" si="160"/>
        <v>02070509891015</v>
      </c>
      <c r="N2546" t="s">
        <v>1417</v>
      </c>
      <c r="O2546">
        <v>0</v>
      </c>
      <c r="P2546">
        <v>0</v>
      </c>
      <c r="Q2546">
        <v>133.27000000000001</v>
      </c>
      <c r="R2546">
        <v>17.325100000000003</v>
      </c>
      <c r="S2546">
        <v>0</v>
      </c>
      <c r="T2546">
        <v>0</v>
      </c>
      <c r="U2546">
        <v>150.5951</v>
      </c>
      <c r="V2546" t="s">
        <v>8499</v>
      </c>
      <c r="W2546" t="s">
        <v>1</v>
      </c>
    </row>
    <row r="2547" spans="1:23">
      <c r="A2547" t="s">
        <v>8374</v>
      </c>
      <c r="B2547" t="str">
        <f t="shared" si="157"/>
        <v>Marzo</v>
      </c>
      <c r="C2547" s="20" t="s">
        <v>8468</v>
      </c>
      <c r="D2547" t="s">
        <v>1</v>
      </c>
      <c r="E2547" t="s">
        <v>0</v>
      </c>
      <c r="F2547" t="str">
        <f t="shared" si="158"/>
        <v>CCF</v>
      </c>
      <c r="G2547" t="s">
        <v>8149</v>
      </c>
      <c r="H2547" t="s">
        <v>8150</v>
      </c>
      <c r="I2547">
        <v>628</v>
      </c>
      <c r="J2547">
        <v>628</v>
      </c>
      <c r="K2547" t="s">
        <v>574</v>
      </c>
      <c r="L2547" t="str">
        <f t="shared" si="159"/>
        <v>NIT</v>
      </c>
      <c r="M2547" t="str">
        <f t="shared" si="160"/>
        <v>06142508991046</v>
      </c>
      <c r="N2547" t="s">
        <v>575</v>
      </c>
      <c r="O2547">
        <v>0</v>
      </c>
      <c r="P2547">
        <v>0</v>
      </c>
      <c r="Q2547">
        <v>24849</v>
      </c>
      <c r="R2547">
        <v>3230.37</v>
      </c>
      <c r="S2547">
        <v>0</v>
      </c>
      <c r="T2547">
        <v>0</v>
      </c>
      <c r="U2547">
        <v>28079.37</v>
      </c>
      <c r="V2547" t="s">
        <v>8499</v>
      </c>
      <c r="W2547" t="s">
        <v>1</v>
      </c>
    </row>
    <row r="2548" spans="1:23">
      <c r="A2548" t="s">
        <v>8374</v>
      </c>
      <c r="B2548" t="str">
        <f t="shared" si="157"/>
        <v>Marzo</v>
      </c>
      <c r="C2548" s="20" t="s">
        <v>8468</v>
      </c>
      <c r="D2548" t="s">
        <v>1</v>
      </c>
      <c r="E2548" t="s">
        <v>0</v>
      </c>
      <c r="F2548" t="str">
        <f t="shared" si="158"/>
        <v>CCF</v>
      </c>
      <c r="G2548" t="s">
        <v>8149</v>
      </c>
      <c r="H2548" t="s">
        <v>8150</v>
      </c>
      <c r="I2548">
        <v>629</v>
      </c>
      <c r="J2548">
        <v>629</v>
      </c>
      <c r="K2548" t="s">
        <v>803</v>
      </c>
      <c r="L2548" t="str">
        <f t="shared" si="159"/>
        <v>NIT</v>
      </c>
      <c r="M2548" t="str">
        <f t="shared" si="160"/>
        <v>05010909881017</v>
      </c>
      <c r="N2548" t="s">
        <v>804</v>
      </c>
      <c r="O2548">
        <v>0</v>
      </c>
      <c r="P2548">
        <v>0</v>
      </c>
      <c r="Q2548">
        <v>464.61</v>
      </c>
      <c r="R2548">
        <v>60.399300000000004</v>
      </c>
      <c r="S2548">
        <v>0</v>
      </c>
      <c r="T2548">
        <v>0</v>
      </c>
      <c r="U2548">
        <v>525.00930000000005</v>
      </c>
      <c r="V2548" t="s">
        <v>8499</v>
      </c>
      <c r="W2548" t="s">
        <v>1</v>
      </c>
    </row>
    <row r="2549" spans="1:23">
      <c r="A2549" t="s">
        <v>8374</v>
      </c>
      <c r="B2549" t="str">
        <f t="shared" si="157"/>
        <v>Marzo</v>
      </c>
      <c r="C2549" s="20" t="s">
        <v>8468</v>
      </c>
      <c r="D2549" t="s">
        <v>1</v>
      </c>
      <c r="E2549" t="s">
        <v>0</v>
      </c>
      <c r="F2549" t="str">
        <f t="shared" si="158"/>
        <v>CCF</v>
      </c>
      <c r="G2549" t="s">
        <v>8149</v>
      </c>
      <c r="H2549" t="s">
        <v>8150</v>
      </c>
      <c r="I2549">
        <v>630</v>
      </c>
      <c r="J2549">
        <v>630</v>
      </c>
      <c r="K2549" t="s">
        <v>8095</v>
      </c>
      <c r="L2549" t="str">
        <f t="shared" si="159"/>
        <v>NIT</v>
      </c>
      <c r="M2549" t="str">
        <f t="shared" si="160"/>
        <v>06140509811162</v>
      </c>
      <c r="N2549" t="s">
        <v>8096</v>
      </c>
      <c r="O2549">
        <v>0</v>
      </c>
      <c r="P2549">
        <v>0</v>
      </c>
      <c r="Q2549">
        <v>37.5</v>
      </c>
      <c r="R2549">
        <v>4.875</v>
      </c>
      <c r="S2549">
        <v>0</v>
      </c>
      <c r="T2549">
        <v>0</v>
      </c>
      <c r="U2549">
        <v>42.375</v>
      </c>
      <c r="V2549" t="s">
        <v>8499</v>
      </c>
      <c r="W2549" t="s">
        <v>1</v>
      </c>
    </row>
    <row r="2550" spans="1:23">
      <c r="A2550" t="s">
        <v>8374</v>
      </c>
      <c r="B2550" t="str">
        <f t="shared" si="157"/>
        <v>Marzo</v>
      </c>
      <c r="C2550" s="20" t="s">
        <v>8468</v>
      </c>
      <c r="D2550" t="s">
        <v>1</v>
      </c>
      <c r="E2550" t="s">
        <v>0</v>
      </c>
      <c r="F2550" t="str">
        <f t="shared" si="158"/>
        <v>CCF</v>
      </c>
      <c r="G2550" t="s">
        <v>8149</v>
      </c>
      <c r="H2550" t="s">
        <v>8150</v>
      </c>
      <c r="I2550">
        <v>631</v>
      </c>
      <c r="J2550">
        <v>631</v>
      </c>
      <c r="K2550" t="s">
        <v>413</v>
      </c>
      <c r="L2550" t="str">
        <f t="shared" si="159"/>
        <v>NIT</v>
      </c>
      <c r="M2550" t="str">
        <f t="shared" si="160"/>
        <v>06142301201053</v>
      </c>
      <c r="N2550" t="s">
        <v>414</v>
      </c>
      <c r="O2550">
        <v>0</v>
      </c>
      <c r="P2550">
        <v>0</v>
      </c>
      <c r="Q2550">
        <v>83.54</v>
      </c>
      <c r="R2550">
        <v>10.860200000000001</v>
      </c>
      <c r="S2550">
        <v>0</v>
      </c>
      <c r="T2550">
        <v>0</v>
      </c>
      <c r="U2550">
        <v>94.400200000000012</v>
      </c>
      <c r="V2550" t="s">
        <v>8499</v>
      </c>
      <c r="W2550" t="s">
        <v>1</v>
      </c>
    </row>
    <row r="2551" spans="1:23">
      <c r="A2551" t="s">
        <v>8374</v>
      </c>
      <c r="B2551" t="str">
        <f t="shared" si="157"/>
        <v>Marzo</v>
      </c>
      <c r="C2551" s="20" t="s">
        <v>8468</v>
      </c>
      <c r="D2551" t="s">
        <v>1</v>
      </c>
      <c r="E2551" t="s">
        <v>0</v>
      </c>
      <c r="F2551" t="str">
        <f t="shared" si="158"/>
        <v>CCF</v>
      </c>
      <c r="G2551" t="s">
        <v>8149</v>
      </c>
      <c r="H2551" t="s">
        <v>8150</v>
      </c>
      <c r="I2551">
        <v>632</v>
      </c>
      <c r="J2551">
        <v>632</v>
      </c>
      <c r="K2551" t="s">
        <v>303</v>
      </c>
      <c r="L2551" t="str">
        <f t="shared" si="159"/>
        <v>NIT</v>
      </c>
      <c r="M2551" t="str">
        <f t="shared" si="160"/>
        <v>06142707041014</v>
      </c>
      <c r="N2551" t="s">
        <v>304</v>
      </c>
      <c r="O2551">
        <v>0</v>
      </c>
      <c r="P2551">
        <v>0</v>
      </c>
      <c r="Q2551">
        <v>106.19</v>
      </c>
      <c r="R2551">
        <v>13.8047</v>
      </c>
      <c r="S2551">
        <v>0</v>
      </c>
      <c r="T2551">
        <v>0</v>
      </c>
      <c r="U2551">
        <v>119.99469999999999</v>
      </c>
      <c r="V2551" t="s">
        <v>8499</v>
      </c>
      <c r="W2551" t="s">
        <v>1</v>
      </c>
    </row>
    <row r="2552" spans="1:23">
      <c r="A2552" t="s">
        <v>8374</v>
      </c>
      <c r="B2552" t="str">
        <f t="shared" ref="B2552:B2615" si="161">SUBSTITUTE(A2552,"ARZO","arzo")</f>
        <v>Marzo</v>
      </c>
      <c r="C2552" s="20" t="s">
        <v>8468</v>
      </c>
      <c r="D2552" t="s">
        <v>1</v>
      </c>
      <c r="E2552" t="s">
        <v>0</v>
      </c>
      <c r="F2552" t="str">
        <f t="shared" si="158"/>
        <v>CCF</v>
      </c>
      <c r="G2552" t="s">
        <v>8149</v>
      </c>
      <c r="H2552" t="s">
        <v>8150</v>
      </c>
      <c r="I2552">
        <v>633</v>
      </c>
      <c r="J2552">
        <v>633</v>
      </c>
      <c r="K2552" t="s">
        <v>574</v>
      </c>
      <c r="L2552" t="str">
        <f t="shared" si="159"/>
        <v>NIT</v>
      </c>
      <c r="M2552" t="str">
        <f t="shared" si="160"/>
        <v>06142508991046</v>
      </c>
      <c r="N2552" t="s">
        <v>575</v>
      </c>
      <c r="O2552">
        <v>0</v>
      </c>
      <c r="P2552">
        <v>0</v>
      </c>
      <c r="Q2552">
        <v>2420.4</v>
      </c>
      <c r="R2552">
        <v>314.65200000000004</v>
      </c>
      <c r="S2552">
        <v>0</v>
      </c>
      <c r="T2552">
        <v>0</v>
      </c>
      <c r="U2552">
        <v>2735.0520000000001</v>
      </c>
      <c r="V2552" t="s">
        <v>8499</v>
      </c>
      <c r="W2552" t="s">
        <v>1</v>
      </c>
    </row>
    <row r="2553" spans="1:23">
      <c r="A2553" t="s">
        <v>8374</v>
      </c>
      <c r="B2553" t="str">
        <f t="shared" si="161"/>
        <v>Marzo</v>
      </c>
      <c r="C2553" s="20" t="s">
        <v>8468</v>
      </c>
      <c r="D2553" t="s">
        <v>1</v>
      </c>
      <c r="E2553" t="s">
        <v>0</v>
      </c>
      <c r="F2553" t="str">
        <f t="shared" si="158"/>
        <v>CCF</v>
      </c>
      <c r="G2553" t="s">
        <v>8149</v>
      </c>
      <c r="H2553" t="s">
        <v>8150</v>
      </c>
      <c r="I2553">
        <v>634</v>
      </c>
      <c r="J2553">
        <v>634</v>
      </c>
      <c r="K2553" t="s">
        <v>943</v>
      </c>
      <c r="L2553" t="str">
        <f t="shared" si="159"/>
        <v>NIT</v>
      </c>
      <c r="M2553" t="str">
        <f t="shared" si="160"/>
        <v>06142711081039</v>
      </c>
      <c r="N2553" t="s">
        <v>944</v>
      </c>
      <c r="O2553">
        <v>0</v>
      </c>
      <c r="P2553">
        <v>0</v>
      </c>
      <c r="Q2553">
        <v>328.23</v>
      </c>
      <c r="R2553">
        <v>42.669900000000005</v>
      </c>
      <c r="S2553">
        <v>0</v>
      </c>
      <c r="T2553">
        <v>0</v>
      </c>
      <c r="U2553">
        <v>370.8999</v>
      </c>
      <c r="V2553" t="s">
        <v>8499</v>
      </c>
      <c r="W2553" t="s">
        <v>1</v>
      </c>
    </row>
    <row r="2554" spans="1:23">
      <c r="A2554" t="s">
        <v>8374</v>
      </c>
      <c r="B2554" t="str">
        <f t="shared" si="161"/>
        <v>Marzo</v>
      </c>
      <c r="C2554" s="20" t="s">
        <v>8468</v>
      </c>
      <c r="D2554" t="s">
        <v>1</v>
      </c>
      <c r="E2554" t="s">
        <v>0</v>
      </c>
      <c r="F2554" t="str">
        <f t="shared" si="158"/>
        <v>CCF</v>
      </c>
      <c r="G2554" t="s">
        <v>8149</v>
      </c>
      <c r="H2554" t="s">
        <v>8150</v>
      </c>
      <c r="I2554">
        <v>635</v>
      </c>
      <c r="J2554">
        <v>635</v>
      </c>
      <c r="L2554" t="str">
        <f t="shared" si="159"/>
        <v>DUI</v>
      </c>
      <c r="M2554" t="str">
        <f t="shared" si="160"/>
        <v>007419331</v>
      </c>
      <c r="N2554" t="s">
        <v>346</v>
      </c>
      <c r="O2554">
        <v>0</v>
      </c>
      <c r="P2554">
        <v>0</v>
      </c>
      <c r="Q2554">
        <v>73.739999999999995</v>
      </c>
      <c r="R2554">
        <v>9.5861999999999998</v>
      </c>
      <c r="S2554">
        <v>0</v>
      </c>
      <c r="T2554">
        <v>0</v>
      </c>
      <c r="U2554">
        <v>83.3262</v>
      </c>
      <c r="V2554" t="s">
        <v>8387</v>
      </c>
      <c r="W2554" t="s">
        <v>1</v>
      </c>
    </row>
    <row r="2555" spans="1:23">
      <c r="A2555" t="s">
        <v>8374</v>
      </c>
      <c r="B2555" t="str">
        <f t="shared" si="161"/>
        <v>Marzo</v>
      </c>
      <c r="C2555" s="20" t="s">
        <v>8468</v>
      </c>
      <c r="D2555" t="s">
        <v>1</v>
      </c>
      <c r="E2555" t="s">
        <v>0</v>
      </c>
      <c r="F2555" t="str">
        <f t="shared" si="158"/>
        <v>CCF</v>
      </c>
      <c r="G2555" t="s">
        <v>8149</v>
      </c>
      <c r="H2555" t="s">
        <v>8150</v>
      </c>
      <c r="I2555">
        <v>636</v>
      </c>
      <c r="J2555">
        <v>636</v>
      </c>
      <c r="L2555" t="str">
        <f t="shared" si="159"/>
        <v>DUI</v>
      </c>
      <c r="M2555" t="str">
        <f t="shared" si="160"/>
        <v>005661940</v>
      </c>
      <c r="N2555" t="s">
        <v>492</v>
      </c>
      <c r="O2555">
        <v>0</v>
      </c>
      <c r="P2555">
        <v>0</v>
      </c>
      <c r="Q2555">
        <v>130.94</v>
      </c>
      <c r="R2555">
        <v>17.022200000000002</v>
      </c>
      <c r="S2555">
        <v>0</v>
      </c>
      <c r="T2555">
        <v>0</v>
      </c>
      <c r="U2555">
        <v>147.9622</v>
      </c>
      <c r="V2555" t="s">
        <v>8420</v>
      </c>
      <c r="W2555" t="s">
        <v>1</v>
      </c>
    </row>
    <row r="2556" spans="1:23">
      <c r="A2556" t="s">
        <v>8374</v>
      </c>
      <c r="B2556" t="str">
        <f t="shared" si="161"/>
        <v>Marzo</v>
      </c>
      <c r="C2556" s="20" t="s">
        <v>8468</v>
      </c>
      <c r="D2556" t="s">
        <v>1</v>
      </c>
      <c r="E2556" t="s">
        <v>0</v>
      </c>
      <c r="F2556" t="str">
        <f t="shared" si="158"/>
        <v>CCF</v>
      </c>
      <c r="G2556" t="s">
        <v>8149</v>
      </c>
      <c r="H2556" t="s">
        <v>8150</v>
      </c>
      <c r="I2556">
        <v>637</v>
      </c>
      <c r="J2556">
        <v>637</v>
      </c>
      <c r="K2556" t="s">
        <v>843</v>
      </c>
      <c r="L2556" t="str">
        <f t="shared" si="159"/>
        <v>NIT</v>
      </c>
      <c r="M2556" t="str">
        <f t="shared" si="160"/>
        <v>11232406891011</v>
      </c>
      <c r="N2556" t="s">
        <v>8471</v>
      </c>
      <c r="O2556">
        <v>0</v>
      </c>
      <c r="P2556">
        <v>0</v>
      </c>
      <c r="Q2556">
        <v>287.45999999999998</v>
      </c>
      <c r="R2556">
        <v>37.369799999999998</v>
      </c>
      <c r="S2556">
        <v>0</v>
      </c>
      <c r="T2556">
        <v>0</v>
      </c>
      <c r="U2556">
        <v>324.82979999999998</v>
      </c>
      <c r="V2556" t="s">
        <v>8499</v>
      </c>
      <c r="W2556" t="s">
        <v>1</v>
      </c>
    </row>
    <row r="2557" spans="1:23">
      <c r="A2557" t="s">
        <v>8374</v>
      </c>
      <c r="B2557" t="str">
        <f t="shared" si="161"/>
        <v>Marzo</v>
      </c>
      <c r="C2557" s="20" t="s">
        <v>8468</v>
      </c>
      <c r="D2557" t="s">
        <v>1</v>
      </c>
      <c r="E2557" t="s">
        <v>0</v>
      </c>
      <c r="F2557" t="str">
        <f t="shared" si="158"/>
        <v>CCF</v>
      </c>
      <c r="G2557" t="s">
        <v>8149</v>
      </c>
      <c r="H2557" t="s">
        <v>8150</v>
      </c>
      <c r="I2557">
        <v>638</v>
      </c>
      <c r="J2557">
        <v>638</v>
      </c>
      <c r="K2557" t="s">
        <v>524</v>
      </c>
      <c r="L2557" t="str">
        <f t="shared" si="159"/>
        <v>NIT</v>
      </c>
      <c r="M2557" t="str">
        <f t="shared" si="160"/>
        <v>14160304711027</v>
      </c>
      <c r="N2557" t="s">
        <v>525</v>
      </c>
      <c r="O2557">
        <v>0</v>
      </c>
      <c r="P2557">
        <v>0</v>
      </c>
      <c r="Q2557">
        <v>491.36</v>
      </c>
      <c r="R2557">
        <v>63.876800000000003</v>
      </c>
      <c r="S2557">
        <v>0</v>
      </c>
      <c r="T2557">
        <v>0</v>
      </c>
      <c r="U2557">
        <v>555.23680000000002</v>
      </c>
      <c r="V2557" t="s">
        <v>8499</v>
      </c>
      <c r="W2557" t="s">
        <v>1</v>
      </c>
    </row>
    <row r="2558" spans="1:23">
      <c r="A2558" t="s">
        <v>8374</v>
      </c>
      <c r="B2558" t="str">
        <f t="shared" si="161"/>
        <v>Marzo</v>
      </c>
      <c r="C2558" s="20" t="s">
        <v>8468</v>
      </c>
      <c r="D2558" t="s">
        <v>1</v>
      </c>
      <c r="E2558" t="s">
        <v>0</v>
      </c>
      <c r="F2558" t="str">
        <f t="shared" si="158"/>
        <v>CCF</v>
      </c>
      <c r="G2558" t="s">
        <v>8149</v>
      </c>
      <c r="H2558" t="s">
        <v>8150</v>
      </c>
      <c r="I2558">
        <v>639</v>
      </c>
      <c r="J2558">
        <v>639</v>
      </c>
      <c r="K2558" t="s">
        <v>449</v>
      </c>
      <c r="L2558" t="str">
        <f t="shared" si="159"/>
        <v>NIT</v>
      </c>
      <c r="M2558" t="str">
        <f t="shared" si="160"/>
        <v>12172402711036</v>
      </c>
      <c r="N2558" t="s">
        <v>450</v>
      </c>
      <c r="O2558">
        <v>0</v>
      </c>
      <c r="P2558">
        <v>0</v>
      </c>
      <c r="Q2558">
        <v>496.11</v>
      </c>
      <c r="R2558">
        <v>64.49430000000001</v>
      </c>
      <c r="S2558">
        <v>0</v>
      </c>
      <c r="T2558">
        <v>0</v>
      </c>
      <c r="U2558">
        <v>560.60429999999997</v>
      </c>
      <c r="V2558" t="s">
        <v>8499</v>
      </c>
      <c r="W2558" t="s">
        <v>1</v>
      </c>
    </row>
    <row r="2559" spans="1:23">
      <c r="A2559" t="s">
        <v>8374</v>
      </c>
      <c r="B2559" t="str">
        <f t="shared" si="161"/>
        <v>Marzo</v>
      </c>
      <c r="C2559" s="20" t="s">
        <v>8468</v>
      </c>
      <c r="D2559" t="s">
        <v>1</v>
      </c>
      <c r="E2559" t="s">
        <v>0</v>
      </c>
      <c r="F2559" t="str">
        <f t="shared" si="158"/>
        <v>CCF</v>
      </c>
      <c r="G2559" t="s">
        <v>8149</v>
      </c>
      <c r="H2559" t="s">
        <v>8150</v>
      </c>
      <c r="I2559">
        <v>640</v>
      </c>
      <c r="J2559">
        <v>640</v>
      </c>
      <c r="L2559" t="str">
        <f t="shared" si="159"/>
        <v>DUI</v>
      </c>
      <c r="M2559" t="str">
        <f t="shared" si="160"/>
        <v>042098015</v>
      </c>
      <c r="N2559" t="s">
        <v>332</v>
      </c>
      <c r="O2559">
        <v>0</v>
      </c>
      <c r="P2559">
        <v>0</v>
      </c>
      <c r="Q2559">
        <v>61.5</v>
      </c>
      <c r="R2559">
        <v>7.9950000000000001</v>
      </c>
      <c r="S2559">
        <v>0</v>
      </c>
      <c r="T2559">
        <v>0</v>
      </c>
      <c r="U2559">
        <v>69.495000000000005</v>
      </c>
      <c r="V2559" t="s">
        <v>8428</v>
      </c>
      <c r="W2559" t="s">
        <v>1</v>
      </c>
    </row>
    <row r="2560" spans="1:23">
      <c r="A2560" t="s">
        <v>8374</v>
      </c>
      <c r="B2560" t="str">
        <f t="shared" si="161"/>
        <v>Marzo</v>
      </c>
      <c r="C2560" s="20" t="s">
        <v>8468</v>
      </c>
      <c r="D2560" t="s">
        <v>1</v>
      </c>
      <c r="E2560" t="s">
        <v>0</v>
      </c>
      <c r="F2560" t="str">
        <f t="shared" si="158"/>
        <v>CCF</v>
      </c>
      <c r="G2560" t="s">
        <v>8149</v>
      </c>
      <c r="H2560" t="s">
        <v>8150</v>
      </c>
      <c r="I2560">
        <v>641</v>
      </c>
      <c r="J2560">
        <v>641</v>
      </c>
      <c r="K2560" t="s">
        <v>7990</v>
      </c>
      <c r="L2560" t="str">
        <f t="shared" si="159"/>
        <v>NIT</v>
      </c>
      <c r="M2560" t="str">
        <f t="shared" si="160"/>
        <v>02070905921016</v>
      </c>
      <c r="N2560" t="s">
        <v>7991</v>
      </c>
      <c r="O2560">
        <v>0</v>
      </c>
      <c r="P2560">
        <v>0</v>
      </c>
      <c r="Q2560">
        <v>141.32</v>
      </c>
      <c r="R2560">
        <v>18.371600000000001</v>
      </c>
      <c r="S2560">
        <v>0</v>
      </c>
      <c r="T2560">
        <v>0</v>
      </c>
      <c r="U2560">
        <v>159.69159999999999</v>
      </c>
      <c r="V2560" t="s">
        <v>8499</v>
      </c>
      <c r="W2560" t="s">
        <v>1</v>
      </c>
    </row>
    <row r="2561" spans="1:23">
      <c r="A2561" t="s">
        <v>8374</v>
      </c>
      <c r="B2561" t="str">
        <f t="shared" si="161"/>
        <v>Marzo</v>
      </c>
      <c r="C2561" s="20" t="s">
        <v>8468</v>
      </c>
      <c r="D2561" t="s">
        <v>1</v>
      </c>
      <c r="E2561" t="s">
        <v>0</v>
      </c>
      <c r="F2561" t="str">
        <f t="shared" si="158"/>
        <v>CCF</v>
      </c>
      <c r="G2561" t="s">
        <v>8149</v>
      </c>
      <c r="H2561" t="s">
        <v>8150</v>
      </c>
      <c r="I2561">
        <v>642</v>
      </c>
      <c r="J2561">
        <v>642</v>
      </c>
      <c r="K2561" t="s">
        <v>729</v>
      </c>
      <c r="L2561" t="str">
        <f t="shared" si="159"/>
        <v>NIT</v>
      </c>
      <c r="M2561" t="str">
        <f t="shared" si="160"/>
        <v>10101612841020</v>
      </c>
      <c r="N2561" t="s">
        <v>730</v>
      </c>
      <c r="O2561">
        <v>0</v>
      </c>
      <c r="P2561">
        <v>0</v>
      </c>
      <c r="Q2561">
        <v>71.73</v>
      </c>
      <c r="R2561">
        <v>9.3249000000000013</v>
      </c>
      <c r="S2561">
        <v>0</v>
      </c>
      <c r="T2561">
        <v>0</v>
      </c>
      <c r="U2561">
        <v>81.054900000000004</v>
      </c>
      <c r="V2561" t="s">
        <v>8499</v>
      </c>
      <c r="W2561" t="s">
        <v>1</v>
      </c>
    </row>
    <row r="2562" spans="1:23">
      <c r="A2562" t="s">
        <v>8374</v>
      </c>
      <c r="B2562" t="str">
        <f t="shared" si="161"/>
        <v>Marzo</v>
      </c>
      <c r="C2562" s="20" t="s">
        <v>8468</v>
      </c>
      <c r="D2562" t="s">
        <v>1</v>
      </c>
      <c r="E2562" t="s">
        <v>0</v>
      </c>
      <c r="F2562" t="str">
        <f t="shared" si="158"/>
        <v>CCF</v>
      </c>
      <c r="G2562" t="s">
        <v>8149</v>
      </c>
      <c r="H2562" t="s">
        <v>8150</v>
      </c>
      <c r="I2562">
        <v>643</v>
      </c>
      <c r="J2562">
        <v>643</v>
      </c>
      <c r="K2562" t="s">
        <v>954</v>
      </c>
      <c r="L2562" t="str">
        <f t="shared" si="159"/>
        <v>NIT</v>
      </c>
      <c r="M2562" t="str">
        <f t="shared" si="160"/>
        <v>06140604191015</v>
      </c>
      <c r="N2562" t="s">
        <v>955</v>
      </c>
      <c r="O2562">
        <v>0</v>
      </c>
      <c r="P2562">
        <v>0</v>
      </c>
      <c r="Q2562">
        <v>78.94</v>
      </c>
      <c r="R2562">
        <v>10.2622</v>
      </c>
      <c r="S2562">
        <v>0</v>
      </c>
      <c r="T2562">
        <v>0</v>
      </c>
      <c r="U2562">
        <v>89.202200000000005</v>
      </c>
      <c r="V2562" t="s">
        <v>8499</v>
      </c>
      <c r="W2562" t="s">
        <v>1</v>
      </c>
    </row>
    <row r="2563" spans="1:23">
      <c r="A2563" t="s">
        <v>8374</v>
      </c>
      <c r="B2563" t="str">
        <f t="shared" si="161"/>
        <v>Marzo</v>
      </c>
      <c r="C2563" s="20" t="s">
        <v>8468</v>
      </c>
      <c r="D2563" t="s">
        <v>1</v>
      </c>
      <c r="E2563" t="s">
        <v>0</v>
      </c>
      <c r="F2563" t="str">
        <f t="shared" ref="F2563:F2626" si="162">IF(E2563="05","Nota de crédito","CCF")</f>
        <v>CCF</v>
      </c>
      <c r="G2563" t="s">
        <v>8149</v>
      </c>
      <c r="H2563" t="s">
        <v>8150</v>
      </c>
      <c r="I2563">
        <v>644</v>
      </c>
      <c r="J2563">
        <v>644</v>
      </c>
      <c r="L2563" t="str">
        <f t="shared" ref="L2563:L2626" si="163">IF(K2563=0,"DUI","NIT")</f>
        <v>DUI</v>
      </c>
      <c r="M2563" t="str">
        <f t="shared" ref="M2563:M2626" si="164">IF(K2563=0,V2563,K2563)</f>
        <v>006350372</v>
      </c>
      <c r="N2563" t="s">
        <v>8470</v>
      </c>
      <c r="O2563">
        <v>0</v>
      </c>
      <c r="P2563">
        <v>0</v>
      </c>
      <c r="Q2563">
        <v>13.5</v>
      </c>
      <c r="R2563">
        <v>1.7550000000000001</v>
      </c>
      <c r="S2563">
        <v>0</v>
      </c>
      <c r="T2563">
        <v>0</v>
      </c>
      <c r="U2563">
        <v>15.255000000000001</v>
      </c>
      <c r="V2563" t="s">
        <v>8469</v>
      </c>
      <c r="W2563" t="s">
        <v>1</v>
      </c>
    </row>
    <row r="2564" spans="1:23">
      <c r="A2564" t="s">
        <v>8374</v>
      </c>
      <c r="B2564" t="str">
        <f t="shared" si="161"/>
        <v>Marzo</v>
      </c>
      <c r="C2564" s="20" t="s">
        <v>8468</v>
      </c>
      <c r="D2564" t="s">
        <v>1</v>
      </c>
      <c r="E2564" t="s">
        <v>0</v>
      </c>
      <c r="F2564" t="str">
        <f t="shared" si="162"/>
        <v>CCF</v>
      </c>
      <c r="G2564" t="s">
        <v>8149</v>
      </c>
      <c r="H2564" t="s">
        <v>8150</v>
      </c>
      <c r="I2564">
        <v>645</v>
      </c>
      <c r="J2564">
        <v>645</v>
      </c>
      <c r="K2564" t="s">
        <v>580</v>
      </c>
      <c r="L2564" t="str">
        <f t="shared" si="163"/>
        <v>NIT</v>
      </c>
      <c r="M2564" t="str">
        <f t="shared" si="164"/>
        <v>02102402171027</v>
      </c>
      <c r="N2564" t="s">
        <v>581</v>
      </c>
      <c r="O2564">
        <v>0</v>
      </c>
      <c r="P2564">
        <v>0</v>
      </c>
      <c r="Q2564">
        <v>12148.69</v>
      </c>
      <c r="R2564">
        <v>1579.3297000000002</v>
      </c>
      <c r="S2564">
        <v>0</v>
      </c>
      <c r="T2564">
        <v>0</v>
      </c>
      <c r="U2564">
        <v>13728.019700000001</v>
      </c>
      <c r="V2564" t="s">
        <v>8499</v>
      </c>
      <c r="W2564" t="s">
        <v>1</v>
      </c>
    </row>
    <row r="2565" spans="1:23">
      <c r="A2565" t="s">
        <v>8374</v>
      </c>
      <c r="B2565" t="str">
        <f t="shared" si="161"/>
        <v>Marzo</v>
      </c>
      <c r="C2565" s="20" t="s">
        <v>8468</v>
      </c>
      <c r="D2565" t="s">
        <v>1</v>
      </c>
      <c r="E2565" t="s">
        <v>0</v>
      </c>
      <c r="F2565" t="str">
        <f t="shared" si="162"/>
        <v>CCF</v>
      </c>
      <c r="G2565" t="s">
        <v>8149</v>
      </c>
      <c r="H2565" t="s">
        <v>8150</v>
      </c>
      <c r="I2565">
        <v>646</v>
      </c>
      <c r="J2565">
        <v>646</v>
      </c>
      <c r="K2565" t="s">
        <v>142</v>
      </c>
      <c r="L2565" t="str">
        <f t="shared" si="163"/>
        <v>NIT</v>
      </c>
      <c r="M2565" t="str">
        <f t="shared" si="164"/>
        <v>05110205141012</v>
      </c>
      <c r="N2565" t="s">
        <v>143</v>
      </c>
      <c r="O2565">
        <v>0</v>
      </c>
      <c r="P2565">
        <v>0</v>
      </c>
      <c r="Q2565">
        <v>24</v>
      </c>
      <c r="R2565">
        <v>3.12</v>
      </c>
      <c r="S2565">
        <v>0</v>
      </c>
      <c r="T2565">
        <v>0</v>
      </c>
      <c r="U2565">
        <v>27.12</v>
      </c>
      <c r="V2565" t="s">
        <v>8499</v>
      </c>
      <c r="W2565" t="s">
        <v>1</v>
      </c>
    </row>
    <row r="2566" spans="1:23">
      <c r="A2566" t="s">
        <v>8374</v>
      </c>
      <c r="B2566" t="str">
        <f t="shared" si="161"/>
        <v>Marzo</v>
      </c>
      <c r="C2566" s="20" t="s">
        <v>8468</v>
      </c>
      <c r="D2566" t="s">
        <v>1</v>
      </c>
      <c r="E2566" t="s">
        <v>0</v>
      </c>
      <c r="F2566" t="str">
        <f t="shared" si="162"/>
        <v>CCF</v>
      </c>
      <c r="G2566" t="s">
        <v>8149</v>
      </c>
      <c r="H2566" t="s">
        <v>8150</v>
      </c>
      <c r="I2566">
        <v>647</v>
      </c>
      <c r="J2566">
        <v>647</v>
      </c>
      <c r="K2566" t="s">
        <v>229</v>
      </c>
      <c r="L2566" t="str">
        <f t="shared" si="163"/>
        <v>NIT</v>
      </c>
      <c r="M2566" t="str">
        <f t="shared" si="164"/>
        <v>05011709121014</v>
      </c>
      <c r="N2566" t="s">
        <v>230</v>
      </c>
      <c r="O2566">
        <v>0</v>
      </c>
      <c r="P2566">
        <v>0</v>
      </c>
      <c r="Q2566">
        <v>163.12</v>
      </c>
      <c r="R2566">
        <v>21.2056</v>
      </c>
      <c r="S2566">
        <v>0</v>
      </c>
      <c r="T2566">
        <v>0</v>
      </c>
      <c r="U2566">
        <v>184.32560000000001</v>
      </c>
      <c r="V2566" t="s">
        <v>8499</v>
      </c>
      <c r="W2566" t="s">
        <v>1</v>
      </c>
    </row>
    <row r="2567" spans="1:23">
      <c r="A2567" t="s">
        <v>8374</v>
      </c>
      <c r="B2567" t="str">
        <f t="shared" si="161"/>
        <v>Marzo</v>
      </c>
      <c r="C2567" s="20" t="s">
        <v>8468</v>
      </c>
      <c r="D2567" t="s">
        <v>1</v>
      </c>
      <c r="E2567" t="s">
        <v>0</v>
      </c>
      <c r="F2567" t="str">
        <f t="shared" si="162"/>
        <v>CCF</v>
      </c>
      <c r="G2567" t="s">
        <v>8149</v>
      </c>
      <c r="H2567" t="s">
        <v>8150</v>
      </c>
      <c r="I2567">
        <v>648</v>
      </c>
      <c r="J2567">
        <v>648</v>
      </c>
      <c r="K2567" t="s">
        <v>341</v>
      </c>
      <c r="L2567" t="str">
        <f t="shared" si="163"/>
        <v>NIT</v>
      </c>
      <c r="M2567" t="str">
        <f t="shared" si="164"/>
        <v>06140306711219</v>
      </c>
      <c r="N2567" t="s">
        <v>342</v>
      </c>
      <c r="O2567">
        <v>0</v>
      </c>
      <c r="P2567">
        <v>0</v>
      </c>
      <c r="Q2567">
        <v>100.92</v>
      </c>
      <c r="R2567">
        <v>13.1196</v>
      </c>
      <c r="S2567">
        <v>0</v>
      </c>
      <c r="T2567">
        <v>0</v>
      </c>
      <c r="U2567">
        <v>114.03960000000001</v>
      </c>
      <c r="V2567" t="s">
        <v>8499</v>
      </c>
      <c r="W2567" t="s">
        <v>1</v>
      </c>
    </row>
    <row r="2568" spans="1:23">
      <c r="A2568" t="s">
        <v>8374</v>
      </c>
      <c r="B2568" t="str">
        <f t="shared" si="161"/>
        <v>Marzo</v>
      </c>
      <c r="C2568" s="20" t="s">
        <v>8468</v>
      </c>
      <c r="D2568" t="s">
        <v>1</v>
      </c>
      <c r="E2568" t="s">
        <v>0</v>
      </c>
      <c r="F2568" t="str">
        <f t="shared" si="162"/>
        <v>CCF</v>
      </c>
      <c r="G2568" t="s">
        <v>8149</v>
      </c>
      <c r="H2568" t="s">
        <v>8150</v>
      </c>
      <c r="I2568">
        <v>649</v>
      </c>
      <c r="J2568">
        <v>649</v>
      </c>
      <c r="L2568" t="str">
        <f t="shared" si="163"/>
        <v>DUI</v>
      </c>
      <c r="M2568" t="str">
        <f t="shared" si="164"/>
        <v>018717409</v>
      </c>
      <c r="N2568" t="s">
        <v>322</v>
      </c>
      <c r="O2568">
        <v>0</v>
      </c>
      <c r="P2568">
        <v>0</v>
      </c>
      <c r="Q2568">
        <v>151.75</v>
      </c>
      <c r="R2568">
        <v>19.727499999999999</v>
      </c>
      <c r="S2568">
        <v>0</v>
      </c>
      <c r="T2568">
        <v>0</v>
      </c>
      <c r="U2568">
        <v>171.47749999999999</v>
      </c>
      <c r="V2568" t="s">
        <v>8383</v>
      </c>
      <c r="W2568" t="s">
        <v>1</v>
      </c>
    </row>
    <row r="2569" spans="1:23">
      <c r="A2569" t="s">
        <v>8374</v>
      </c>
      <c r="B2569" t="str">
        <f t="shared" si="161"/>
        <v>Marzo</v>
      </c>
      <c r="C2569" s="20" t="s">
        <v>8468</v>
      </c>
      <c r="D2569" t="s">
        <v>1</v>
      </c>
      <c r="E2569" t="s">
        <v>0</v>
      </c>
      <c r="F2569" t="str">
        <f t="shared" si="162"/>
        <v>CCF</v>
      </c>
      <c r="G2569" t="s">
        <v>8149</v>
      </c>
      <c r="H2569" t="s">
        <v>8150</v>
      </c>
      <c r="I2569">
        <v>650</v>
      </c>
      <c r="J2569">
        <v>650</v>
      </c>
      <c r="L2569" t="str">
        <f t="shared" si="163"/>
        <v>DUI</v>
      </c>
      <c r="M2569" t="str">
        <f t="shared" si="164"/>
        <v>009870981</v>
      </c>
      <c r="N2569" t="s">
        <v>593</v>
      </c>
      <c r="O2569">
        <v>0</v>
      </c>
      <c r="P2569">
        <v>0</v>
      </c>
      <c r="Q2569">
        <v>53.1</v>
      </c>
      <c r="R2569">
        <v>6.9030000000000005</v>
      </c>
      <c r="S2569">
        <v>0</v>
      </c>
      <c r="T2569">
        <v>0</v>
      </c>
      <c r="U2569">
        <v>60.003</v>
      </c>
      <c r="V2569" t="s">
        <v>8386</v>
      </c>
      <c r="W2569" t="s">
        <v>1</v>
      </c>
    </row>
    <row r="2570" spans="1:23">
      <c r="A2570" t="s">
        <v>8374</v>
      </c>
      <c r="B2570" t="str">
        <f t="shared" si="161"/>
        <v>Marzo</v>
      </c>
      <c r="C2570" s="20" t="s">
        <v>8468</v>
      </c>
      <c r="D2570" t="s">
        <v>1</v>
      </c>
      <c r="E2570" t="s">
        <v>0</v>
      </c>
      <c r="F2570" t="str">
        <f t="shared" si="162"/>
        <v>CCF</v>
      </c>
      <c r="G2570" t="s">
        <v>8149</v>
      </c>
      <c r="H2570" t="s">
        <v>8150</v>
      </c>
      <c r="I2570">
        <v>651</v>
      </c>
      <c r="J2570">
        <v>651</v>
      </c>
      <c r="K2570" t="s">
        <v>703</v>
      </c>
      <c r="L2570" t="str">
        <f t="shared" si="163"/>
        <v>NIT</v>
      </c>
      <c r="M2570" t="str">
        <f t="shared" si="164"/>
        <v>06142810771346</v>
      </c>
      <c r="N2570" t="s">
        <v>704</v>
      </c>
      <c r="O2570">
        <v>0</v>
      </c>
      <c r="P2570">
        <v>0</v>
      </c>
      <c r="Q2570">
        <v>483.85</v>
      </c>
      <c r="R2570">
        <v>62.900500000000008</v>
      </c>
      <c r="S2570">
        <v>0</v>
      </c>
      <c r="T2570">
        <v>0</v>
      </c>
      <c r="U2570">
        <v>546.75049999999999</v>
      </c>
      <c r="V2570" t="s">
        <v>8499</v>
      </c>
      <c r="W2570" t="s">
        <v>1</v>
      </c>
    </row>
    <row r="2571" spans="1:23">
      <c r="A2571" t="s">
        <v>8374</v>
      </c>
      <c r="B2571" t="str">
        <f t="shared" si="161"/>
        <v>Marzo</v>
      </c>
      <c r="C2571" s="20" t="s">
        <v>8468</v>
      </c>
      <c r="D2571" t="s">
        <v>1</v>
      </c>
      <c r="E2571" t="s">
        <v>0</v>
      </c>
      <c r="F2571" t="str">
        <f t="shared" si="162"/>
        <v>CCF</v>
      </c>
      <c r="G2571" t="s">
        <v>8149</v>
      </c>
      <c r="H2571" t="s">
        <v>8150</v>
      </c>
      <c r="I2571">
        <v>652</v>
      </c>
      <c r="J2571">
        <v>652</v>
      </c>
      <c r="K2571" t="s">
        <v>951</v>
      </c>
      <c r="L2571" t="str">
        <f t="shared" si="163"/>
        <v>NIT</v>
      </c>
      <c r="M2571" t="str">
        <f t="shared" si="164"/>
        <v>11232103721016</v>
      </c>
      <c r="N2571" t="s">
        <v>952</v>
      </c>
      <c r="O2571">
        <v>0</v>
      </c>
      <c r="P2571">
        <v>0</v>
      </c>
      <c r="Q2571">
        <v>237.23</v>
      </c>
      <c r="R2571">
        <v>30.8399</v>
      </c>
      <c r="S2571">
        <v>0</v>
      </c>
      <c r="T2571">
        <v>0</v>
      </c>
      <c r="U2571">
        <v>268.06989999999996</v>
      </c>
      <c r="V2571" t="s">
        <v>8499</v>
      </c>
      <c r="W2571" t="s">
        <v>1</v>
      </c>
    </row>
    <row r="2572" spans="1:23">
      <c r="A2572" t="s">
        <v>8374</v>
      </c>
      <c r="B2572" t="str">
        <f t="shared" si="161"/>
        <v>Marzo</v>
      </c>
      <c r="C2572" s="20" t="s">
        <v>8468</v>
      </c>
      <c r="D2572" t="s">
        <v>1</v>
      </c>
      <c r="E2572" t="s">
        <v>0</v>
      </c>
      <c r="F2572" t="str">
        <f t="shared" si="162"/>
        <v>CCF</v>
      </c>
      <c r="G2572" t="s">
        <v>8149</v>
      </c>
      <c r="H2572" t="s">
        <v>8150</v>
      </c>
      <c r="I2572">
        <v>653</v>
      </c>
      <c r="J2572">
        <v>653</v>
      </c>
      <c r="K2572" t="s">
        <v>95</v>
      </c>
      <c r="L2572" t="str">
        <f t="shared" si="163"/>
        <v>NIT</v>
      </c>
      <c r="M2572" t="str">
        <f t="shared" si="164"/>
        <v>06142212650014</v>
      </c>
      <c r="N2572" t="s">
        <v>96</v>
      </c>
      <c r="O2572">
        <v>0</v>
      </c>
      <c r="P2572">
        <v>0</v>
      </c>
      <c r="Q2572">
        <v>52.9</v>
      </c>
      <c r="R2572">
        <v>6.8769999999999998</v>
      </c>
      <c r="S2572">
        <v>0</v>
      </c>
      <c r="T2572">
        <v>0</v>
      </c>
      <c r="U2572">
        <v>59.777000000000001</v>
      </c>
      <c r="V2572" t="s">
        <v>8499</v>
      </c>
      <c r="W2572" t="s">
        <v>1</v>
      </c>
    </row>
    <row r="2573" spans="1:23">
      <c r="A2573" t="s">
        <v>8374</v>
      </c>
      <c r="B2573" t="str">
        <f t="shared" si="161"/>
        <v>Marzo</v>
      </c>
      <c r="C2573" s="20" t="s">
        <v>8468</v>
      </c>
      <c r="D2573" t="s">
        <v>1</v>
      </c>
      <c r="E2573" t="s">
        <v>0</v>
      </c>
      <c r="F2573" t="str">
        <f t="shared" si="162"/>
        <v>CCF</v>
      </c>
      <c r="G2573" t="s">
        <v>8149</v>
      </c>
      <c r="H2573" t="s">
        <v>8150</v>
      </c>
      <c r="I2573">
        <v>654</v>
      </c>
      <c r="J2573">
        <v>654</v>
      </c>
      <c r="K2573" t="s">
        <v>95</v>
      </c>
      <c r="L2573" t="str">
        <f t="shared" si="163"/>
        <v>NIT</v>
      </c>
      <c r="M2573" t="str">
        <f t="shared" si="164"/>
        <v>06142212650014</v>
      </c>
      <c r="N2573" t="s">
        <v>96</v>
      </c>
      <c r="O2573">
        <v>0</v>
      </c>
      <c r="P2573">
        <v>0</v>
      </c>
      <c r="Q2573">
        <v>21.48</v>
      </c>
      <c r="R2573">
        <v>2.7924000000000002</v>
      </c>
      <c r="S2573">
        <v>0</v>
      </c>
      <c r="T2573">
        <v>0</v>
      </c>
      <c r="U2573">
        <v>24.272400000000001</v>
      </c>
      <c r="V2573" t="s">
        <v>8499</v>
      </c>
      <c r="W2573" t="s">
        <v>1</v>
      </c>
    </row>
    <row r="2574" spans="1:23">
      <c r="A2574" t="s">
        <v>8374</v>
      </c>
      <c r="B2574" t="str">
        <f t="shared" si="161"/>
        <v>Marzo</v>
      </c>
      <c r="C2574" s="20" t="s">
        <v>8468</v>
      </c>
      <c r="D2574" t="s">
        <v>1</v>
      </c>
      <c r="E2574" t="s">
        <v>0</v>
      </c>
      <c r="F2574" t="str">
        <f t="shared" si="162"/>
        <v>CCF</v>
      </c>
      <c r="G2574" t="s">
        <v>8149</v>
      </c>
      <c r="H2574" t="s">
        <v>8150</v>
      </c>
      <c r="I2574">
        <v>655</v>
      </c>
      <c r="J2574">
        <v>655</v>
      </c>
      <c r="K2574" t="s">
        <v>95</v>
      </c>
      <c r="L2574" t="str">
        <f t="shared" si="163"/>
        <v>NIT</v>
      </c>
      <c r="M2574" t="str">
        <f t="shared" si="164"/>
        <v>06142212650014</v>
      </c>
      <c r="N2574" t="s">
        <v>96</v>
      </c>
      <c r="O2574">
        <v>0</v>
      </c>
      <c r="P2574">
        <v>0</v>
      </c>
      <c r="Q2574">
        <v>5.3</v>
      </c>
      <c r="R2574">
        <v>0.68899999999999995</v>
      </c>
      <c r="S2574">
        <v>0</v>
      </c>
      <c r="T2574">
        <v>0</v>
      </c>
      <c r="U2574">
        <v>5.9889999999999999</v>
      </c>
      <c r="V2574" t="s">
        <v>8499</v>
      </c>
      <c r="W2574" t="s">
        <v>1</v>
      </c>
    </row>
    <row r="2575" spans="1:23">
      <c r="A2575" t="s">
        <v>8374</v>
      </c>
      <c r="B2575" t="str">
        <f t="shared" si="161"/>
        <v>Marzo</v>
      </c>
      <c r="C2575" s="20" t="s">
        <v>8468</v>
      </c>
      <c r="D2575" t="s">
        <v>1</v>
      </c>
      <c r="E2575" t="s">
        <v>0</v>
      </c>
      <c r="F2575" t="str">
        <f t="shared" si="162"/>
        <v>CCF</v>
      </c>
      <c r="G2575" t="s">
        <v>8149</v>
      </c>
      <c r="H2575" t="s">
        <v>8150</v>
      </c>
      <c r="I2575">
        <v>656</v>
      </c>
      <c r="J2575">
        <v>656</v>
      </c>
      <c r="K2575" t="s">
        <v>95</v>
      </c>
      <c r="L2575" t="str">
        <f t="shared" si="163"/>
        <v>NIT</v>
      </c>
      <c r="M2575" t="str">
        <f t="shared" si="164"/>
        <v>06142212650014</v>
      </c>
      <c r="N2575" t="s">
        <v>96</v>
      </c>
      <c r="O2575">
        <v>0</v>
      </c>
      <c r="P2575">
        <v>0</v>
      </c>
      <c r="Q2575">
        <v>12</v>
      </c>
      <c r="R2575">
        <v>1.56</v>
      </c>
      <c r="S2575">
        <v>0</v>
      </c>
      <c r="T2575">
        <v>0</v>
      </c>
      <c r="U2575">
        <v>13.56</v>
      </c>
      <c r="V2575" t="s">
        <v>8499</v>
      </c>
      <c r="W2575" t="s">
        <v>1</v>
      </c>
    </row>
    <row r="2576" spans="1:23">
      <c r="A2576" t="s">
        <v>8374</v>
      </c>
      <c r="B2576" t="str">
        <f t="shared" si="161"/>
        <v>Marzo</v>
      </c>
      <c r="C2576" s="20" t="s">
        <v>8468</v>
      </c>
      <c r="D2576" t="s">
        <v>1</v>
      </c>
      <c r="E2576" t="s">
        <v>0</v>
      </c>
      <c r="F2576" t="str">
        <f t="shared" si="162"/>
        <v>CCF</v>
      </c>
      <c r="G2576" t="s">
        <v>8149</v>
      </c>
      <c r="H2576" t="s">
        <v>8150</v>
      </c>
      <c r="I2576">
        <v>657</v>
      </c>
      <c r="J2576">
        <v>657</v>
      </c>
      <c r="K2576" t="s">
        <v>95</v>
      </c>
      <c r="L2576" t="str">
        <f t="shared" si="163"/>
        <v>NIT</v>
      </c>
      <c r="M2576" t="str">
        <f t="shared" si="164"/>
        <v>06142212650014</v>
      </c>
      <c r="N2576" t="s">
        <v>96</v>
      </c>
      <c r="O2576">
        <v>0</v>
      </c>
      <c r="P2576">
        <v>0</v>
      </c>
      <c r="Q2576">
        <v>14.32</v>
      </c>
      <c r="R2576">
        <v>1.8616000000000001</v>
      </c>
      <c r="S2576">
        <v>0</v>
      </c>
      <c r="T2576">
        <v>0</v>
      </c>
      <c r="U2576">
        <v>16.1816</v>
      </c>
      <c r="V2576" t="s">
        <v>8499</v>
      </c>
      <c r="W2576" t="s">
        <v>1</v>
      </c>
    </row>
    <row r="2577" spans="1:23">
      <c r="A2577" t="s">
        <v>8374</v>
      </c>
      <c r="B2577" t="str">
        <f t="shared" si="161"/>
        <v>Marzo</v>
      </c>
      <c r="C2577" s="20" t="s">
        <v>8468</v>
      </c>
      <c r="D2577" t="s">
        <v>1</v>
      </c>
      <c r="E2577" t="s">
        <v>0</v>
      </c>
      <c r="F2577" t="str">
        <f t="shared" si="162"/>
        <v>CCF</v>
      </c>
      <c r="G2577" t="s">
        <v>8149</v>
      </c>
      <c r="H2577" t="s">
        <v>8150</v>
      </c>
      <c r="I2577">
        <v>658</v>
      </c>
      <c r="J2577">
        <v>658</v>
      </c>
      <c r="K2577" t="s">
        <v>95</v>
      </c>
      <c r="L2577" t="str">
        <f t="shared" si="163"/>
        <v>NIT</v>
      </c>
      <c r="M2577" t="str">
        <f t="shared" si="164"/>
        <v>06142212650014</v>
      </c>
      <c r="N2577" t="s">
        <v>96</v>
      </c>
      <c r="O2577">
        <v>0</v>
      </c>
      <c r="P2577">
        <v>0</v>
      </c>
      <c r="Q2577">
        <v>4.8600000000000003</v>
      </c>
      <c r="R2577">
        <v>0.63180000000000003</v>
      </c>
      <c r="S2577">
        <v>0</v>
      </c>
      <c r="T2577">
        <v>0</v>
      </c>
      <c r="U2577">
        <v>5.4918000000000005</v>
      </c>
      <c r="V2577" t="s">
        <v>8499</v>
      </c>
      <c r="W2577" t="s">
        <v>1</v>
      </c>
    </row>
    <row r="2578" spans="1:23">
      <c r="A2578" t="s">
        <v>8374</v>
      </c>
      <c r="B2578" t="str">
        <f t="shared" si="161"/>
        <v>Marzo</v>
      </c>
      <c r="C2578" s="20" t="s">
        <v>8468</v>
      </c>
      <c r="D2578" t="s">
        <v>1</v>
      </c>
      <c r="E2578" t="s">
        <v>0</v>
      </c>
      <c r="F2578" t="str">
        <f t="shared" si="162"/>
        <v>CCF</v>
      </c>
      <c r="G2578" t="s">
        <v>8149</v>
      </c>
      <c r="H2578" t="s">
        <v>8150</v>
      </c>
      <c r="I2578">
        <v>659</v>
      </c>
      <c r="J2578">
        <v>659</v>
      </c>
      <c r="K2578" t="s">
        <v>95</v>
      </c>
      <c r="L2578" t="str">
        <f t="shared" si="163"/>
        <v>NIT</v>
      </c>
      <c r="M2578" t="str">
        <f t="shared" si="164"/>
        <v>06142212650014</v>
      </c>
      <c r="N2578" t="s">
        <v>96</v>
      </c>
      <c r="O2578">
        <v>0</v>
      </c>
      <c r="P2578">
        <v>0</v>
      </c>
      <c r="Q2578">
        <v>24.08</v>
      </c>
      <c r="R2578">
        <v>3.1303999999999998</v>
      </c>
      <c r="S2578">
        <v>0</v>
      </c>
      <c r="T2578">
        <v>0</v>
      </c>
      <c r="U2578">
        <v>27.2104</v>
      </c>
      <c r="V2578" t="s">
        <v>8499</v>
      </c>
      <c r="W2578" t="s">
        <v>1</v>
      </c>
    </row>
    <row r="2579" spans="1:23">
      <c r="A2579" t="s">
        <v>8374</v>
      </c>
      <c r="B2579" t="str">
        <f t="shared" si="161"/>
        <v>Marzo</v>
      </c>
      <c r="C2579" s="20" t="s">
        <v>8468</v>
      </c>
      <c r="D2579" t="s">
        <v>1</v>
      </c>
      <c r="E2579" t="s">
        <v>0</v>
      </c>
      <c r="F2579" t="str">
        <f t="shared" si="162"/>
        <v>CCF</v>
      </c>
      <c r="G2579" t="s">
        <v>8149</v>
      </c>
      <c r="H2579" t="s">
        <v>8150</v>
      </c>
      <c r="I2579">
        <v>660</v>
      </c>
      <c r="J2579">
        <v>660</v>
      </c>
      <c r="K2579" t="s">
        <v>95</v>
      </c>
      <c r="L2579" t="str">
        <f t="shared" si="163"/>
        <v>NIT</v>
      </c>
      <c r="M2579" t="str">
        <f t="shared" si="164"/>
        <v>06142212650014</v>
      </c>
      <c r="N2579" t="s">
        <v>96</v>
      </c>
      <c r="O2579">
        <v>0</v>
      </c>
      <c r="P2579">
        <v>0</v>
      </c>
      <c r="Q2579">
        <v>11.18</v>
      </c>
      <c r="R2579">
        <v>1.4534</v>
      </c>
      <c r="S2579">
        <v>0</v>
      </c>
      <c r="T2579">
        <v>0</v>
      </c>
      <c r="U2579">
        <v>12.6334</v>
      </c>
      <c r="V2579" t="s">
        <v>8499</v>
      </c>
      <c r="W2579" t="s">
        <v>1</v>
      </c>
    </row>
    <row r="2580" spans="1:23">
      <c r="A2580" t="s">
        <v>8374</v>
      </c>
      <c r="B2580" t="str">
        <f t="shared" si="161"/>
        <v>Marzo</v>
      </c>
      <c r="C2580" s="20" t="s">
        <v>8468</v>
      </c>
      <c r="D2580" t="s">
        <v>1</v>
      </c>
      <c r="E2580" t="s">
        <v>0</v>
      </c>
      <c r="F2580" t="str">
        <f t="shared" si="162"/>
        <v>CCF</v>
      </c>
      <c r="G2580" t="s">
        <v>8149</v>
      </c>
      <c r="H2580" t="s">
        <v>8150</v>
      </c>
      <c r="I2580">
        <v>661</v>
      </c>
      <c r="J2580">
        <v>661</v>
      </c>
      <c r="K2580" t="s">
        <v>95</v>
      </c>
      <c r="L2580" t="str">
        <f t="shared" si="163"/>
        <v>NIT</v>
      </c>
      <c r="M2580" t="str">
        <f t="shared" si="164"/>
        <v>06142212650014</v>
      </c>
      <c r="N2580" t="s">
        <v>96</v>
      </c>
      <c r="O2580">
        <v>0</v>
      </c>
      <c r="P2580">
        <v>0</v>
      </c>
      <c r="Q2580">
        <v>8.85</v>
      </c>
      <c r="R2580">
        <v>1.1505000000000001</v>
      </c>
      <c r="S2580">
        <v>0</v>
      </c>
      <c r="T2580">
        <v>0</v>
      </c>
      <c r="U2580">
        <v>10.000499999999999</v>
      </c>
      <c r="V2580" t="s">
        <v>8499</v>
      </c>
      <c r="W2580" t="s">
        <v>1</v>
      </c>
    </row>
    <row r="2581" spans="1:23">
      <c r="A2581" t="s">
        <v>8374</v>
      </c>
      <c r="B2581" t="str">
        <f t="shared" si="161"/>
        <v>Marzo</v>
      </c>
      <c r="C2581" s="20" t="s">
        <v>8468</v>
      </c>
      <c r="D2581" t="s">
        <v>1</v>
      </c>
      <c r="E2581" t="s">
        <v>0</v>
      </c>
      <c r="F2581" t="str">
        <f t="shared" si="162"/>
        <v>CCF</v>
      </c>
      <c r="G2581" t="s">
        <v>8149</v>
      </c>
      <c r="H2581" t="s">
        <v>8150</v>
      </c>
      <c r="I2581">
        <v>662</v>
      </c>
      <c r="J2581">
        <v>662</v>
      </c>
      <c r="K2581" t="s">
        <v>95</v>
      </c>
      <c r="L2581" t="str">
        <f t="shared" si="163"/>
        <v>NIT</v>
      </c>
      <c r="M2581" t="str">
        <f t="shared" si="164"/>
        <v>06142212650014</v>
      </c>
      <c r="N2581" t="s">
        <v>96</v>
      </c>
      <c r="O2581">
        <v>0</v>
      </c>
      <c r="P2581">
        <v>0</v>
      </c>
      <c r="Q2581">
        <v>26.34</v>
      </c>
      <c r="R2581">
        <v>3.4241999999999999</v>
      </c>
      <c r="S2581">
        <v>0</v>
      </c>
      <c r="T2581">
        <v>0</v>
      </c>
      <c r="U2581">
        <v>29.764199999999999</v>
      </c>
      <c r="V2581" t="s">
        <v>8499</v>
      </c>
      <c r="W2581" t="s">
        <v>1</v>
      </c>
    </row>
    <row r="2582" spans="1:23">
      <c r="A2582" t="s">
        <v>8374</v>
      </c>
      <c r="B2582" t="str">
        <f t="shared" si="161"/>
        <v>Marzo</v>
      </c>
      <c r="C2582" s="20" t="s">
        <v>8468</v>
      </c>
      <c r="D2582" t="s">
        <v>1</v>
      </c>
      <c r="E2582" t="s">
        <v>0</v>
      </c>
      <c r="F2582" t="str">
        <f t="shared" si="162"/>
        <v>CCF</v>
      </c>
      <c r="G2582" t="s">
        <v>8149</v>
      </c>
      <c r="H2582" t="s">
        <v>8150</v>
      </c>
      <c r="I2582">
        <v>663</v>
      </c>
      <c r="J2582">
        <v>663</v>
      </c>
      <c r="K2582" t="s">
        <v>95</v>
      </c>
      <c r="L2582" t="str">
        <f t="shared" si="163"/>
        <v>NIT</v>
      </c>
      <c r="M2582" t="str">
        <f t="shared" si="164"/>
        <v>06142212650014</v>
      </c>
      <c r="N2582" t="s">
        <v>96</v>
      </c>
      <c r="O2582">
        <v>0</v>
      </c>
      <c r="P2582">
        <v>0</v>
      </c>
      <c r="Q2582">
        <v>34.700000000000003</v>
      </c>
      <c r="R2582">
        <v>4.5110000000000001</v>
      </c>
      <c r="S2582">
        <v>0</v>
      </c>
      <c r="T2582">
        <v>0</v>
      </c>
      <c r="U2582">
        <v>39.211000000000006</v>
      </c>
      <c r="V2582" t="s">
        <v>8499</v>
      </c>
      <c r="W2582" t="s">
        <v>1</v>
      </c>
    </row>
    <row r="2583" spans="1:23">
      <c r="A2583" t="s">
        <v>8374</v>
      </c>
      <c r="B2583" t="str">
        <f t="shared" si="161"/>
        <v>Marzo</v>
      </c>
      <c r="C2583" s="20" t="s">
        <v>8468</v>
      </c>
      <c r="D2583" t="s">
        <v>1</v>
      </c>
      <c r="E2583" t="s">
        <v>0</v>
      </c>
      <c r="F2583" t="str">
        <f t="shared" si="162"/>
        <v>CCF</v>
      </c>
      <c r="G2583" t="s">
        <v>8149</v>
      </c>
      <c r="H2583" t="s">
        <v>8150</v>
      </c>
      <c r="I2583">
        <v>664</v>
      </c>
      <c r="J2583">
        <v>664</v>
      </c>
      <c r="K2583" t="s">
        <v>95</v>
      </c>
      <c r="L2583" t="str">
        <f t="shared" si="163"/>
        <v>NIT</v>
      </c>
      <c r="M2583" t="str">
        <f t="shared" si="164"/>
        <v>06142212650014</v>
      </c>
      <c r="N2583" t="s">
        <v>96</v>
      </c>
      <c r="O2583">
        <v>0</v>
      </c>
      <c r="P2583">
        <v>0</v>
      </c>
      <c r="Q2583">
        <v>3.55</v>
      </c>
      <c r="R2583">
        <v>0.46149999999999997</v>
      </c>
      <c r="S2583">
        <v>0</v>
      </c>
      <c r="T2583">
        <v>0</v>
      </c>
      <c r="U2583">
        <v>4.0114999999999998</v>
      </c>
      <c r="V2583" t="s">
        <v>8499</v>
      </c>
      <c r="W2583" t="s">
        <v>1</v>
      </c>
    </row>
    <row r="2584" spans="1:23">
      <c r="A2584" t="s">
        <v>8374</v>
      </c>
      <c r="B2584" t="str">
        <f t="shared" si="161"/>
        <v>Marzo</v>
      </c>
      <c r="C2584" s="20" t="s">
        <v>8468</v>
      </c>
      <c r="D2584" t="s">
        <v>1</v>
      </c>
      <c r="E2584" t="s">
        <v>0</v>
      </c>
      <c r="F2584" t="str">
        <f t="shared" si="162"/>
        <v>CCF</v>
      </c>
      <c r="G2584" t="s">
        <v>8149</v>
      </c>
      <c r="H2584" t="s">
        <v>8150</v>
      </c>
      <c r="I2584">
        <v>665</v>
      </c>
      <c r="J2584">
        <v>665</v>
      </c>
      <c r="K2584" t="s">
        <v>95</v>
      </c>
      <c r="L2584" t="str">
        <f t="shared" si="163"/>
        <v>NIT</v>
      </c>
      <c r="M2584" t="str">
        <f t="shared" si="164"/>
        <v>06142212650014</v>
      </c>
      <c r="N2584" t="s">
        <v>96</v>
      </c>
      <c r="O2584">
        <v>0</v>
      </c>
      <c r="P2584">
        <v>0</v>
      </c>
      <c r="Q2584">
        <v>20.04</v>
      </c>
      <c r="R2584">
        <v>2.6052</v>
      </c>
      <c r="S2584">
        <v>0</v>
      </c>
      <c r="T2584">
        <v>0</v>
      </c>
      <c r="U2584">
        <v>22.645199999999999</v>
      </c>
      <c r="V2584" t="s">
        <v>8499</v>
      </c>
      <c r="W2584" t="s">
        <v>1</v>
      </c>
    </row>
    <row r="2585" spans="1:23">
      <c r="A2585" t="s">
        <v>8374</v>
      </c>
      <c r="B2585" t="str">
        <f t="shared" si="161"/>
        <v>Marzo</v>
      </c>
      <c r="C2585" s="20" t="s">
        <v>8468</v>
      </c>
      <c r="D2585" t="s">
        <v>1</v>
      </c>
      <c r="E2585" t="s">
        <v>0</v>
      </c>
      <c r="F2585" t="str">
        <f t="shared" si="162"/>
        <v>CCF</v>
      </c>
      <c r="G2585" t="s">
        <v>8149</v>
      </c>
      <c r="H2585" t="s">
        <v>8150</v>
      </c>
      <c r="I2585">
        <v>666</v>
      </c>
      <c r="J2585">
        <v>666</v>
      </c>
      <c r="K2585" t="s">
        <v>95</v>
      </c>
      <c r="L2585" t="str">
        <f t="shared" si="163"/>
        <v>NIT</v>
      </c>
      <c r="M2585" t="str">
        <f t="shared" si="164"/>
        <v>06142212650014</v>
      </c>
      <c r="N2585" t="s">
        <v>96</v>
      </c>
      <c r="O2585">
        <v>0</v>
      </c>
      <c r="P2585">
        <v>0</v>
      </c>
      <c r="Q2585">
        <v>15.9</v>
      </c>
      <c r="R2585">
        <v>2.0670000000000002</v>
      </c>
      <c r="S2585">
        <v>0</v>
      </c>
      <c r="T2585">
        <v>0</v>
      </c>
      <c r="U2585">
        <v>17.966999999999999</v>
      </c>
      <c r="V2585" t="s">
        <v>8499</v>
      </c>
      <c r="W2585" t="s">
        <v>1</v>
      </c>
    </row>
    <row r="2586" spans="1:23">
      <c r="A2586" t="s">
        <v>8374</v>
      </c>
      <c r="B2586" t="str">
        <f t="shared" si="161"/>
        <v>Marzo</v>
      </c>
      <c r="C2586" s="20" t="s">
        <v>8468</v>
      </c>
      <c r="D2586" t="s">
        <v>1</v>
      </c>
      <c r="E2586" t="s">
        <v>0</v>
      </c>
      <c r="F2586" t="str">
        <f t="shared" si="162"/>
        <v>CCF</v>
      </c>
      <c r="G2586" t="s">
        <v>8149</v>
      </c>
      <c r="H2586" t="s">
        <v>8150</v>
      </c>
      <c r="I2586">
        <v>667</v>
      </c>
      <c r="J2586">
        <v>667</v>
      </c>
      <c r="K2586" t="s">
        <v>95</v>
      </c>
      <c r="L2586" t="str">
        <f t="shared" si="163"/>
        <v>NIT</v>
      </c>
      <c r="M2586" t="str">
        <f t="shared" si="164"/>
        <v>06142212650014</v>
      </c>
      <c r="N2586" t="s">
        <v>96</v>
      </c>
      <c r="O2586">
        <v>0</v>
      </c>
      <c r="P2586">
        <v>0</v>
      </c>
      <c r="Q2586">
        <v>48.85</v>
      </c>
      <c r="R2586">
        <v>6.3505000000000003</v>
      </c>
      <c r="S2586">
        <v>0</v>
      </c>
      <c r="T2586">
        <v>0</v>
      </c>
      <c r="U2586">
        <v>55.200500000000005</v>
      </c>
      <c r="V2586" t="s">
        <v>8499</v>
      </c>
      <c r="W2586" t="s">
        <v>1</v>
      </c>
    </row>
    <row r="2587" spans="1:23">
      <c r="A2587" t="s">
        <v>8374</v>
      </c>
      <c r="B2587" t="str">
        <f t="shared" si="161"/>
        <v>Marzo</v>
      </c>
      <c r="C2587" s="20" t="s">
        <v>8468</v>
      </c>
      <c r="D2587" t="s">
        <v>1</v>
      </c>
      <c r="E2587" t="s">
        <v>0</v>
      </c>
      <c r="F2587" t="str">
        <f t="shared" si="162"/>
        <v>CCF</v>
      </c>
      <c r="G2587" t="s">
        <v>8149</v>
      </c>
      <c r="H2587" t="s">
        <v>8150</v>
      </c>
      <c r="I2587">
        <v>668</v>
      </c>
      <c r="J2587">
        <v>668</v>
      </c>
      <c r="K2587" t="s">
        <v>95</v>
      </c>
      <c r="L2587" t="str">
        <f t="shared" si="163"/>
        <v>NIT</v>
      </c>
      <c r="M2587" t="str">
        <f t="shared" si="164"/>
        <v>06142212650014</v>
      </c>
      <c r="N2587" t="s">
        <v>96</v>
      </c>
      <c r="O2587">
        <v>0</v>
      </c>
      <c r="P2587">
        <v>0</v>
      </c>
      <c r="Q2587">
        <v>60.37</v>
      </c>
      <c r="R2587">
        <v>7.8480999999999996</v>
      </c>
      <c r="S2587">
        <v>0</v>
      </c>
      <c r="T2587">
        <v>0</v>
      </c>
      <c r="U2587">
        <v>68.218099999999993</v>
      </c>
      <c r="V2587" t="s">
        <v>8499</v>
      </c>
      <c r="W2587" t="s">
        <v>1</v>
      </c>
    </row>
    <row r="2588" spans="1:23">
      <c r="A2588" t="s">
        <v>8374</v>
      </c>
      <c r="B2588" t="str">
        <f t="shared" si="161"/>
        <v>Marzo</v>
      </c>
      <c r="C2588" s="20" t="s">
        <v>8468</v>
      </c>
      <c r="D2588" t="s">
        <v>1</v>
      </c>
      <c r="E2588" t="s">
        <v>0</v>
      </c>
      <c r="F2588" t="str">
        <f t="shared" si="162"/>
        <v>CCF</v>
      </c>
      <c r="G2588" t="s">
        <v>8149</v>
      </c>
      <c r="H2588" t="s">
        <v>8150</v>
      </c>
      <c r="I2588">
        <v>669</v>
      </c>
      <c r="J2588">
        <v>669</v>
      </c>
      <c r="K2588" t="s">
        <v>95</v>
      </c>
      <c r="L2588" t="str">
        <f t="shared" si="163"/>
        <v>NIT</v>
      </c>
      <c r="M2588" t="str">
        <f t="shared" si="164"/>
        <v>06142212650014</v>
      </c>
      <c r="N2588" t="s">
        <v>96</v>
      </c>
      <c r="O2588">
        <v>0</v>
      </c>
      <c r="P2588">
        <v>0</v>
      </c>
      <c r="Q2588">
        <v>51.38</v>
      </c>
      <c r="R2588">
        <v>6.6794000000000002</v>
      </c>
      <c r="S2588">
        <v>0</v>
      </c>
      <c r="T2588">
        <v>0</v>
      </c>
      <c r="U2588">
        <v>58.059400000000004</v>
      </c>
      <c r="V2588" t="s">
        <v>8499</v>
      </c>
      <c r="W2588" t="s">
        <v>1</v>
      </c>
    </row>
    <row r="2589" spans="1:23">
      <c r="A2589" t="s">
        <v>8374</v>
      </c>
      <c r="B2589" t="str">
        <f t="shared" si="161"/>
        <v>Marzo</v>
      </c>
      <c r="C2589" s="20" t="s">
        <v>8468</v>
      </c>
      <c r="D2589" t="s">
        <v>1</v>
      </c>
      <c r="E2589" t="s">
        <v>0</v>
      </c>
      <c r="F2589" t="str">
        <f t="shared" si="162"/>
        <v>CCF</v>
      </c>
      <c r="G2589" t="s">
        <v>8149</v>
      </c>
      <c r="H2589" t="s">
        <v>8150</v>
      </c>
      <c r="I2589">
        <v>670</v>
      </c>
      <c r="J2589">
        <v>670</v>
      </c>
      <c r="K2589" t="s">
        <v>95</v>
      </c>
      <c r="L2589" t="str">
        <f t="shared" si="163"/>
        <v>NIT</v>
      </c>
      <c r="M2589" t="str">
        <f t="shared" si="164"/>
        <v>06142212650014</v>
      </c>
      <c r="N2589" t="s">
        <v>96</v>
      </c>
      <c r="O2589">
        <v>0</v>
      </c>
      <c r="P2589">
        <v>0</v>
      </c>
      <c r="Q2589">
        <v>12.64</v>
      </c>
      <c r="R2589">
        <v>1.6432000000000002</v>
      </c>
      <c r="S2589">
        <v>0</v>
      </c>
      <c r="T2589">
        <v>0</v>
      </c>
      <c r="U2589">
        <v>14.283200000000001</v>
      </c>
      <c r="V2589" t="s">
        <v>8499</v>
      </c>
      <c r="W2589" t="s">
        <v>1</v>
      </c>
    </row>
    <row r="2590" spans="1:23">
      <c r="A2590" t="s">
        <v>8374</v>
      </c>
      <c r="B2590" t="str">
        <f t="shared" si="161"/>
        <v>Marzo</v>
      </c>
      <c r="C2590" s="20" t="s">
        <v>8468</v>
      </c>
      <c r="D2590" t="s">
        <v>1</v>
      </c>
      <c r="E2590" t="s">
        <v>0</v>
      </c>
      <c r="F2590" t="str">
        <f t="shared" si="162"/>
        <v>CCF</v>
      </c>
      <c r="G2590" t="s">
        <v>8149</v>
      </c>
      <c r="H2590" t="s">
        <v>8150</v>
      </c>
      <c r="I2590">
        <v>671</v>
      </c>
      <c r="J2590">
        <v>671</v>
      </c>
      <c r="K2590" t="s">
        <v>95</v>
      </c>
      <c r="L2590" t="str">
        <f t="shared" si="163"/>
        <v>NIT</v>
      </c>
      <c r="M2590" t="str">
        <f t="shared" si="164"/>
        <v>06142212650014</v>
      </c>
      <c r="N2590" t="s">
        <v>96</v>
      </c>
      <c r="O2590">
        <v>0</v>
      </c>
      <c r="P2590">
        <v>0</v>
      </c>
      <c r="Q2590">
        <v>26.1</v>
      </c>
      <c r="R2590">
        <v>3.3930000000000002</v>
      </c>
      <c r="S2590">
        <v>0</v>
      </c>
      <c r="T2590">
        <v>0</v>
      </c>
      <c r="U2590">
        <v>29.493000000000002</v>
      </c>
      <c r="V2590" t="s">
        <v>8499</v>
      </c>
      <c r="W2590" t="s">
        <v>1</v>
      </c>
    </row>
    <row r="2591" spans="1:23">
      <c r="A2591" t="s">
        <v>8374</v>
      </c>
      <c r="B2591" t="str">
        <f t="shared" si="161"/>
        <v>Marzo</v>
      </c>
      <c r="C2591" s="20" t="s">
        <v>8468</v>
      </c>
      <c r="D2591" t="s">
        <v>1</v>
      </c>
      <c r="E2591" t="s">
        <v>0</v>
      </c>
      <c r="F2591" t="str">
        <f t="shared" si="162"/>
        <v>CCF</v>
      </c>
      <c r="G2591" t="s">
        <v>8149</v>
      </c>
      <c r="H2591" t="s">
        <v>8150</v>
      </c>
      <c r="I2591">
        <v>672</v>
      </c>
      <c r="J2591">
        <v>672</v>
      </c>
      <c r="K2591" t="s">
        <v>95</v>
      </c>
      <c r="L2591" t="str">
        <f t="shared" si="163"/>
        <v>NIT</v>
      </c>
      <c r="M2591" t="str">
        <f t="shared" si="164"/>
        <v>06142212650014</v>
      </c>
      <c r="N2591" t="s">
        <v>96</v>
      </c>
      <c r="O2591">
        <v>0</v>
      </c>
      <c r="P2591">
        <v>0</v>
      </c>
      <c r="Q2591">
        <v>64.459999999999994</v>
      </c>
      <c r="R2591">
        <v>8.3797999999999995</v>
      </c>
      <c r="S2591">
        <v>0</v>
      </c>
      <c r="T2591">
        <v>0</v>
      </c>
      <c r="U2591">
        <v>72.839799999999997</v>
      </c>
      <c r="V2591" t="s">
        <v>8499</v>
      </c>
      <c r="W2591" t="s">
        <v>1</v>
      </c>
    </row>
    <row r="2592" spans="1:23">
      <c r="A2592" t="s">
        <v>8374</v>
      </c>
      <c r="B2592" t="str">
        <f t="shared" si="161"/>
        <v>Marzo</v>
      </c>
      <c r="C2592" s="20" t="s">
        <v>8468</v>
      </c>
      <c r="D2592" t="s">
        <v>1</v>
      </c>
      <c r="E2592" t="s">
        <v>0</v>
      </c>
      <c r="F2592" t="str">
        <f t="shared" si="162"/>
        <v>CCF</v>
      </c>
      <c r="G2592" t="s">
        <v>8149</v>
      </c>
      <c r="H2592" t="s">
        <v>8150</v>
      </c>
      <c r="I2592">
        <v>673</v>
      </c>
      <c r="J2592">
        <v>673</v>
      </c>
      <c r="K2592" t="s">
        <v>95</v>
      </c>
      <c r="L2592" t="str">
        <f t="shared" si="163"/>
        <v>NIT</v>
      </c>
      <c r="M2592" t="str">
        <f t="shared" si="164"/>
        <v>06142212650014</v>
      </c>
      <c r="N2592" t="s">
        <v>96</v>
      </c>
      <c r="O2592">
        <v>0</v>
      </c>
      <c r="P2592">
        <v>0</v>
      </c>
      <c r="Q2592">
        <v>30.91</v>
      </c>
      <c r="R2592">
        <v>4.0183</v>
      </c>
      <c r="S2592">
        <v>0</v>
      </c>
      <c r="T2592">
        <v>0</v>
      </c>
      <c r="U2592">
        <v>34.9283</v>
      </c>
      <c r="V2592" t="s">
        <v>8499</v>
      </c>
      <c r="W2592" t="s">
        <v>1</v>
      </c>
    </row>
    <row r="2593" spans="1:23">
      <c r="A2593" t="s">
        <v>8374</v>
      </c>
      <c r="B2593" t="str">
        <f t="shared" si="161"/>
        <v>Marzo</v>
      </c>
      <c r="C2593" s="20" t="s">
        <v>8468</v>
      </c>
      <c r="D2593" t="s">
        <v>1</v>
      </c>
      <c r="E2593" t="s">
        <v>0</v>
      </c>
      <c r="F2593" t="str">
        <f t="shared" si="162"/>
        <v>CCF</v>
      </c>
      <c r="G2593" t="s">
        <v>8149</v>
      </c>
      <c r="H2593" t="s">
        <v>8150</v>
      </c>
      <c r="I2593">
        <v>674</v>
      </c>
      <c r="J2593">
        <v>674</v>
      </c>
      <c r="K2593" t="s">
        <v>95</v>
      </c>
      <c r="L2593" t="str">
        <f t="shared" si="163"/>
        <v>NIT</v>
      </c>
      <c r="M2593" t="str">
        <f t="shared" si="164"/>
        <v>06142212650014</v>
      </c>
      <c r="N2593" t="s">
        <v>96</v>
      </c>
      <c r="O2593">
        <v>0</v>
      </c>
      <c r="P2593">
        <v>0</v>
      </c>
      <c r="Q2593">
        <v>4.8600000000000003</v>
      </c>
      <c r="R2593">
        <v>0.63180000000000003</v>
      </c>
      <c r="S2593">
        <v>0</v>
      </c>
      <c r="T2593">
        <v>0</v>
      </c>
      <c r="U2593">
        <v>5.4918000000000005</v>
      </c>
      <c r="V2593" t="s">
        <v>8499</v>
      </c>
      <c r="W2593" t="s">
        <v>1</v>
      </c>
    </row>
    <row r="2594" spans="1:23">
      <c r="A2594" t="s">
        <v>8374</v>
      </c>
      <c r="B2594" t="str">
        <f t="shared" si="161"/>
        <v>Marzo</v>
      </c>
      <c r="C2594" s="20" t="s">
        <v>8468</v>
      </c>
      <c r="D2594" t="s">
        <v>1</v>
      </c>
      <c r="E2594" t="s">
        <v>0</v>
      </c>
      <c r="F2594" t="str">
        <f t="shared" si="162"/>
        <v>CCF</v>
      </c>
      <c r="G2594" t="s">
        <v>8149</v>
      </c>
      <c r="H2594" t="s">
        <v>8150</v>
      </c>
      <c r="I2594">
        <v>675</v>
      </c>
      <c r="J2594">
        <v>675</v>
      </c>
      <c r="K2594" t="s">
        <v>95</v>
      </c>
      <c r="L2594" t="str">
        <f t="shared" si="163"/>
        <v>NIT</v>
      </c>
      <c r="M2594" t="str">
        <f t="shared" si="164"/>
        <v>06142212650014</v>
      </c>
      <c r="N2594" t="s">
        <v>96</v>
      </c>
      <c r="O2594">
        <v>0</v>
      </c>
      <c r="P2594">
        <v>0</v>
      </c>
      <c r="Q2594">
        <v>18.34</v>
      </c>
      <c r="R2594">
        <v>2.3841999999999999</v>
      </c>
      <c r="S2594">
        <v>0</v>
      </c>
      <c r="T2594">
        <v>0</v>
      </c>
      <c r="U2594">
        <v>20.7242</v>
      </c>
      <c r="V2594" t="s">
        <v>8499</v>
      </c>
      <c r="W2594" t="s">
        <v>1</v>
      </c>
    </row>
    <row r="2595" spans="1:23">
      <c r="A2595" t="s">
        <v>8374</v>
      </c>
      <c r="B2595" t="str">
        <f t="shared" si="161"/>
        <v>Marzo</v>
      </c>
      <c r="C2595" s="20" t="s">
        <v>8468</v>
      </c>
      <c r="D2595" t="s">
        <v>1</v>
      </c>
      <c r="E2595" t="s">
        <v>0</v>
      </c>
      <c r="F2595" t="str">
        <f t="shared" si="162"/>
        <v>CCF</v>
      </c>
      <c r="G2595" t="s">
        <v>8149</v>
      </c>
      <c r="H2595" t="s">
        <v>8150</v>
      </c>
      <c r="I2595">
        <v>676</v>
      </c>
      <c r="J2595">
        <v>676</v>
      </c>
      <c r="K2595" t="s">
        <v>95</v>
      </c>
      <c r="L2595" t="str">
        <f t="shared" si="163"/>
        <v>NIT</v>
      </c>
      <c r="M2595" t="str">
        <f t="shared" si="164"/>
        <v>06142212650014</v>
      </c>
      <c r="N2595" t="s">
        <v>96</v>
      </c>
      <c r="O2595">
        <v>0</v>
      </c>
      <c r="P2595">
        <v>0</v>
      </c>
      <c r="Q2595">
        <v>21.9</v>
      </c>
      <c r="R2595">
        <v>2.847</v>
      </c>
      <c r="S2595">
        <v>0</v>
      </c>
      <c r="T2595">
        <v>0</v>
      </c>
      <c r="U2595">
        <v>24.747</v>
      </c>
      <c r="V2595" t="s">
        <v>8499</v>
      </c>
      <c r="W2595" t="s">
        <v>1</v>
      </c>
    </row>
    <row r="2596" spans="1:23">
      <c r="A2596" t="s">
        <v>8374</v>
      </c>
      <c r="B2596" t="str">
        <f t="shared" si="161"/>
        <v>Marzo</v>
      </c>
      <c r="C2596" s="20" t="s">
        <v>8468</v>
      </c>
      <c r="D2596" t="s">
        <v>1</v>
      </c>
      <c r="E2596" t="s">
        <v>0</v>
      </c>
      <c r="F2596" t="str">
        <f t="shared" si="162"/>
        <v>CCF</v>
      </c>
      <c r="G2596" t="s">
        <v>8149</v>
      </c>
      <c r="H2596" t="s">
        <v>8150</v>
      </c>
      <c r="I2596">
        <v>677</v>
      </c>
      <c r="J2596">
        <v>677</v>
      </c>
      <c r="K2596" t="s">
        <v>95</v>
      </c>
      <c r="L2596" t="str">
        <f t="shared" si="163"/>
        <v>NIT</v>
      </c>
      <c r="M2596" t="str">
        <f t="shared" si="164"/>
        <v>06142212650014</v>
      </c>
      <c r="N2596" t="s">
        <v>96</v>
      </c>
      <c r="O2596">
        <v>0</v>
      </c>
      <c r="P2596">
        <v>0</v>
      </c>
      <c r="Q2596">
        <v>37.479999999999997</v>
      </c>
      <c r="R2596">
        <v>4.8723999999999998</v>
      </c>
      <c r="S2596">
        <v>0</v>
      </c>
      <c r="T2596">
        <v>0</v>
      </c>
      <c r="U2596">
        <v>42.352399999999996</v>
      </c>
      <c r="V2596" t="s">
        <v>8499</v>
      </c>
      <c r="W2596" t="s">
        <v>1</v>
      </c>
    </row>
    <row r="2597" spans="1:23">
      <c r="A2597" t="s">
        <v>8374</v>
      </c>
      <c r="B2597" t="str">
        <f t="shared" si="161"/>
        <v>Marzo</v>
      </c>
      <c r="C2597" s="20" t="s">
        <v>8468</v>
      </c>
      <c r="D2597" t="s">
        <v>1</v>
      </c>
      <c r="E2597" t="s">
        <v>0</v>
      </c>
      <c r="F2597" t="str">
        <f t="shared" si="162"/>
        <v>CCF</v>
      </c>
      <c r="G2597" t="s">
        <v>8149</v>
      </c>
      <c r="H2597" t="s">
        <v>8150</v>
      </c>
      <c r="I2597">
        <v>678</v>
      </c>
      <c r="J2597">
        <v>678</v>
      </c>
      <c r="K2597" t="s">
        <v>95</v>
      </c>
      <c r="L2597" t="str">
        <f t="shared" si="163"/>
        <v>NIT</v>
      </c>
      <c r="M2597" t="str">
        <f t="shared" si="164"/>
        <v>06142212650014</v>
      </c>
      <c r="N2597" t="s">
        <v>96</v>
      </c>
      <c r="O2597">
        <v>0</v>
      </c>
      <c r="P2597">
        <v>0</v>
      </c>
      <c r="Q2597">
        <v>16.170000000000002</v>
      </c>
      <c r="R2597">
        <v>2.1021000000000001</v>
      </c>
      <c r="S2597">
        <v>0</v>
      </c>
      <c r="T2597">
        <v>0</v>
      </c>
      <c r="U2597">
        <v>18.272100000000002</v>
      </c>
      <c r="V2597" t="s">
        <v>8499</v>
      </c>
      <c r="W2597" t="s">
        <v>1</v>
      </c>
    </row>
    <row r="2598" spans="1:23">
      <c r="A2598" t="s">
        <v>8374</v>
      </c>
      <c r="B2598" t="str">
        <f t="shared" si="161"/>
        <v>Marzo</v>
      </c>
      <c r="C2598" s="20" t="s">
        <v>8468</v>
      </c>
      <c r="D2598" t="s">
        <v>1</v>
      </c>
      <c r="E2598" t="s">
        <v>0</v>
      </c>
      <c r="F2598" t="str">
        <f t="shared" si="162"/>
        <v>CCF</v>
      </c>
      <c r="G2598" t="s">
        <v>8149</v>
      </c>
      <c r="H2598" t="s">
        <v>8150</v>
      </c>
      <c r="I2598">
        <v>679</v>
      </c>
      <c r="J2598">
        <v>679</v>
      </c>
      <c r="K2598" t="s">
        <v>95</v>
      </c>
      <c r="L2598" t="str">
        <f t="shared" si="163"/>
        <v>NIT</v>
      </c>
      <c r="M2598" t="str">
        <f t="shared" si="164"/>
        <v>06142212650014</v>
      </c>
      <c r="N2598" t="s">
        <v>96</v>
      </c>
      <c r="O2598">
        <v>0</v>
      </c>
      <c r="P2598">
        <v>0</v>
      </c>
      <c r="Q2598">
        <v>6.32</v>
      </c>
      <c r="R2598">
        <v>0.82160000000000011</v>
      </c>
      <c r="S2598">
        <v>0</v>
      </c>
      <c r="T2598">
        <v>0</v>
      </c>
      <c r="U2598">
        <v>7.1416000000000004</v>
      </c>
      <c r="V2598" t="s">
        <v>8499</v>
      </c>
      <c r="W2598" t="s">
        <v>1</v>
      </c>
    </row>
    <row r="2599" spans="1:23">
      <c r="A2599" t="s">
        <v>8374</v>
      </c>
      <c r="B2599" t="str">
        <f t="shared" si="161"/>
        <v>Marzo</v>
      </c>
      <c r="C2599" s="20" t="s">
        <v>8468</v>
      </c>
      <c r="D2599" t="s">
        <v>1</v>
      </c>
      <c r="E2599" t="s">
        <v>0</v>
      </c>
      <c r="F2599" t="str">
        <f t="shared" si="162"/>
        <v>CCF</v>
      </c>
      <c r="G2599" t="s">
        <v>8149</v>
      </c>
      <c r="H2599" t="s">
        <v>8150</v>
      </c>
      <c r="I2599">
        <v>680</v>
      </c>
      <c r="J2599">
        <v>680</v>
      </c>
      <c r="K2599" t="s">
        <v>95</v>
      </c>
      <c r="L2599" t="str">
        <f t="shared" si="163"/>
        <v>NIT</v>
      </c>
      <c r="M2599" t="str">
        <f t="shared" si="164"/>
        <v>06142212650014</v>
      </c>
      <c r="N2599" t="s">
        <v>96</v>
      </c>
      <c r="O2599">
        <v>0</v>
      </c>
      <c r="P2599">
        <v>0</v>
      </c>
      <c r="Q2599">
        <v>8.41</v>
      </c>
      <c r="R2599">
        <v>1.0933000000000002</v>
      </c>
      <c r="S2599">
        <v>0</v>
      </c>
      <c r="T2599">
        <v>0</v>
      </c>
      <c r="U2599">
        <v>9.5032999999999994</v>
      </c>
      <c r="V2599" t="s">
        <v>8499</v>
      </c>
      <c r="W2599" t="s">
        <v>1</v>
      </c>
    </row>
    <row r="2600" spans="1:23">
      <c r="A2600" t="s">
        <v>8374</v>
      </c>
      <c r="B2600" t="str">
        <f t="shared" si="161"/>
        <v>Marzo</v>
      </c>
      <c r="C2600" s="20" t="s">
        <v>8468</v>
      </c>
      <c r="D2600" t="s">
        <v>1</v>
      </c>
      <c r="E2600" t="s">
        <v>0</v>
      </c>
      <c r="F2600" t="str">
        <f t="shared" si="162"/>
        <v>CCF</v>
      </c>
      <c r="G2600" t="s">
        <v>8149</v>
      </c>
      <c r="H2600" t="s">
        <v>8150</v>
      </c>
      <c r="I2600">
        <v>681</v>
      </c>
      <c r="J2600">
        <v>681</v>
      </c>
      <c r="K2600" t="s">
        <v>95</v>
      </c>
      <c r="L2600" t="str">
        <f t="shared" si="163"/>
        <v>NIT</v>
      </c>
      <c r="M2600" t="str">
        <f t="shared" si="164"/>
        <v>06142212650014</v>
      </c>
      <c r="N2600" t="s">
        <v>96</v>
      </c>
      <c r="O2600">
        <v>0</v>
      </c>
      <c r="P2600">
        <v>0</v>
      </c>
      <c r="Q2600">
        <v>5.3</v>
      </c>
      <c r="R2600">
        <v>0.68899999999999995</v>
      </c>
      <c r="S2600">
        <v>0</v>
      </c>
      <c r="T2600">
        <v>0</v>
      </c>
      <c r="U2600">
        <v>5.9889999999999999</v>
      </c>
      <c r="V2600" t="s">
        <v>8499</v>
      </c>
      <c r="W2600" t="s">
        <v>1</v>
      </c>
    </row>
    <row r="2601" spans="1:23">
      <c r="A2601" t="s">
        <v>8374</v>
      </c>
      <c r="B2601" t="str">
        <f t="shared" si="161"/>
        <v>Marzo</v>
      </c>
      <c r="C2601" s="20" t="s">
        <v>8468</v>
      </c>
      <c r="D2601" t="s">
        <v>1</v>
      </c>
      <c r="E2601" t="s">
        <v>0</v>
      </c>
      <c r="F2601" t="str">
        <f t="shared" si="162"/>
        <v>CCF</v>
      </c>
      <c r="G2601" t="s">
        <v>8149</v>
      </c>
      <c r="H2601" t="s">
        <v>8150</v>
      </c>
      <c r="I2601">
        <v>682</v>
      </c>
      <c r="J2601">
        <v>682</v>
      </c>
      <c r="K2601" t="s">
        <v>95</v>
      </c>
      <c r="L2601" t="str">
        <f t="shared" si="163"/>
        <v>NIT</v>
      </c>
      <c r="M2601" t="str">
        <f t="shared" si="164"/>
        <v>06142212650014</v>
      </c>
      <c r="N2601" t="s">
        <v>96</v>
      </c>
      <c r="O2601">
        <v>0</v>
      </c>
      <c r="P2601">
        <v>0</v>
      </c>
      <c r="Q2601">
        <v>14.32</v>
      </c>
      <c r="R2601">
        <v>1.8616000000000001</v>
      </c>
      <c r="S2601">
        <v>0</v>
      </c>
      <c r="T2601">
        <v>0</v>
      </c>
      <c r="U2601">
        <v>16.1816</v>
      </c>
      <c r="V2601" t="s">
        <v>8499</v>
      </c>
      <c r="W2601" t="s">
        <v>1</v>
      </c>
    </row>
    <row r="2602" spans="1:23">
      <c r="A2602" t="s">
        <v>8374</v>
      </c>
      <c r="B2602" t="str">
        <f t="shared" si="161"/>
        <v>Marzo</v>
      </c>
      <c r="C2602" s="20" t="s">
        <v>8468</v>
      </c>
      <c r="D2602" t="s">
        <v>1</v>
      </c>
      <c r="E2602" t="s">
        <v>0</v>
      </c>
      <c r="F2602" t="str">
        <f t="shared" si="162"/>
        <v>CCF</v>
      </c>
      <c r="G2602" t="s">
        <v>8149</v>
      </c>
      <c r="H2602" t="s">
        <v>8150</v>
      </c>
      <c r="I2602">
        <v>683</v>
      </c>
      <c r="J2602">
        <v>683</v>
      </c>
      <c r="K2602" t="s">
        <v>95</v>
      </c>
      <c r="L2602" t="str">
        <f t="shared" si="163"/>
        <v>NIT</v>
      </c>
      <c r="M2602" t="str">
        <f t="shared" si="164"/>
        <v>06142212650014</v>
      </c>
      <c r="N2602" t="s">
        <v>96</v>
      </c>
      <c r="O2602">
        <v>0</v>
      </c>
      <c r="P2602">
        <v>0</v>
      </c>
      <c r="Q2602">
        <v>10.71</v>
      </c>
      <c r="R2602">
        <v>1.3923000000000001</v>
      </c>
      <c r="S2602">
        <v>0</v>
      </c>
      <c r="T2602">
        <v>0</v>
      </c>
      <c r="U2602">
        <v>12.102300000000001</v>
      </c>
      <c r="V2602" t="s">
        <v>8499</v>
      </c>
      <c r="W2602" t="s">
        <v>1</v>
      </c>
    </row>
    <row r="2603" spans="1:23">
      <c r="A2603" t="s">
        <v>8374</v>
      </c>
      <c r="B2603" t="str">
        <f t="shared" si="161"/>
        <v>Marzo</v>
      </c>
      <c r="C2603" s="20" t="s">
        <v>8468</v>
      </c>
      <c r="D2603" t="s">
        <v>1</v>
      </c>
      <c r="E2603" t="s">
        <v>0</v>
      </c>
      <c r="F2603" t="str">
        <f t="shared" si="162"/>
        <v>CCF</v>
      </c>
      <c r="G2603" t="s">
        <v>8149</v>
      </c>
      <c r="H2603" t="s">
        <v>8150</v>
      </c>
      <c r="I2603">
        <v>684</v>
      </c>
      <c r="J2603">
        <v>684</v>
      </c>
      <c r="K2603" t="s">
        <v>95</v>
      </c>
      <c r="L2603" t="str">
        <f t="shared" si="163"/>
        <v>NIT</v>
      </c>
      <c r="M2603" t="str">
        <f t="shared" si="164"/>
        <v>06142212650014</v>
      </c>
      <c r="N2603" t="s">
        <v>96</v>
      </c>
      <c r="O2603">
        <v>0</v>
      </c>
      <c r="P2603">
        <v>0</v>
      </c>
      <c r="Q2603">
        <v>36.22</v>
      </c>
      <c r="R2603">
        <v>4.7085999999999997</v>
      </c>
      <c r="S2603">
        <v>0</v>
      </c>
      <c r="T2603">
        <v>0</v>
      </c>
      <c r="U2603">
        <v>40.928599999999996</v>
      </c>
      <c r="V2603" t="s">
        <v>8499</v>
      </c>
      <c r="W2603" t="s">
        <v>1</v>
      </c>
    </row>
    <row r="2604" spans="1:23">
      <c r="A2604" t="s">
        <v>8374</v>
      </c>
      <c r="B2604" t="str">
        <f t="shared" si="161"/>
        <v>Marzo</v>
      </c>
      <c r="C2604" s="20" t="s">
        <v>8468</v>
      </c>
      <c r="D2604" t="s">
        <v>1</v>
      </c>
      <c r="E2604" t="s">
        <v>0</v>
      </c>
      <c r="F2604" t="str">
        <f t="shared" si="162"/>
        <v>CCF</v>
      </c>
      <c r="G2604" t="s">
        <v>8149</v>
      </c>
      <c r="H2604" t="s">
        <v>8150</v>
      </c>
      <c r="I2604">
        <v>685</v>
      </c>
      <c r="J2604">
        <v>685</v>
      </c>
      <c r="K2604" t="s">
        <v>95</v>
      </c>
      <c r="L2604" t="str">
        <f t="shared" si="163"/>
        <v>NIT</v>
      </c>
      <c r="M2604" t="str">
        <f t="shared" si="164"/>
        <v>06142212650014</v>
      </c>
      <c r="N2604" t="s">
        <v>96</v>
      </c>
      <c r="O2604">
        <v>0</v>
      </c>
      <c r="P2604">
        <v>0</v>
      </c>
      <c r="Q2604">
        <v>17.760000000000002</v>
      </c>
      <c r="R2604">
        <v>2.3088000000000002</v>
      </c>
      <c r="S2604">
        <v>0</v>
      </c>
      <c r="T2604">
        <v>0</v>
      </c>
      <c r="U2604">
        <v>20.068800000000003</v>
      </c>
      <c r="V2604" t="s">
        <v>8499</v>
      </c>
      <c r="W2604" t="s">
        <v>1</v>
      </c>
    </row>
    <row r="2605" spans="1:23">
      <c r="A2605" t="s">
        <v>8374</v>
      </c>
      <c r="B2605" t="str">
        <f t="shared" si="161"/>
        <v>Marzo</v>
      </c>
      <c r="C2605" s="20" t="s">
        <v>8468</v>
      </c>
      <c r="D2605" t="s">
        <v>1</v>
      </c>
      <c r="E2605" t="s">
        <v>0</v>
      </c>
      <c r="F2605" t="str">
        <f t="shared" si="162"/>
        <v>CCF</v>
      </c>
      <c r="G2605" t="s">
        <v>8149</v>
      </c>
      <c r="H2605" t="s">
        <v>8150</v>
      </c>
      <c r="I2605">
        <v>686</v>
      </c>
      <c r="J2605">
        <v>686</v>
      </c>
      <c r="K2605" t="s">
        <v>95</v>
      </c>
      <c r="L2605" t="str">
        <f t="shared" si="163"/>
        <v>NIT</v>
      </c>
      <c r="M2605" t="str">
        <f t="shared" si="164"/>
        <v>06142212650014</v>
      </c>
      <c r="N2605" t="s">
        <v>96</v>
      </c>
      <c r="O2605">
        <v>0</v>
      </c>
      <c r="P2605">
        <v>0</v>
      </c>
      <c r="Q2605">
        <v>36.64</v>
      </c>
      <c r="R2605">
        <v>4.7632000000000003</v>
      </c>
      <c r="S2605">
        <v>0</v>
      </c>
      <c r="T2605">
        <v>0</v>
      </c>
      <c r="U2605">
        <v>41.403199999999998</v>
      </c>
      <c r="V2605" t="s">
        <v>8499</v>
      </c>
      <c r="W2605" t="s">
        <v>1</v>
      </c>
    </row>
    <row r="2606" spans="1:23">
      <c r="A2606" t="s">
        <v>8374</v>
      </c>
      <c r="B2606" t="str">
        <f t="shared" si="161"/>
        <v>Marzo</v>
      </c>
      <c r="C2606" s="20" t="s">
        <v>8468</v>
      </c>
      <c r="D2606" t="s">
        <v>1</v>
      </c>
      <c r="E2606" t="s">
        <v>0</v>
      </c>
      <c r="F2606" t="str">
        <f t="shared" si="162"/>
        <v>CCF</v>
      </c>
      <c r="G2606" t="s">
        <v>8149</v>
      </c>
      <c r="H2606" t="s">
        <v>8150</v>
      </c>
      <c r="I2606">
        <v>687</v>
      </c>
      <c r="J2606">
        <v>687</v>
      </c>
      <c r="K2606" t="s">
        <v>95</v>
      </c>
      <c r="L2606" t="str">
        <f t="shared" si="163"/>
        <v>NIT</v>
      </c>
      <c r="M2606" t="str">
        <f t="shared" si="164"/>
        <v>06142212650014</v>
      </c>
      <c r="N2606" t="s">
        <v>96</v>
      </c>
      <c r="O2606">
        <v>0</v>
      </c>
      <c r="P2606">
        <v>0</v>
      </c>
      <c r="Q2606">
        <v>4.1500000000000004</v>
      </c>
      <c r="R2606">
        <v>0.53950000000000009</v>
      </c>
      <c r="S2606">
        <v>0</v>
      </c>
      <c r="T2606">
        <v>0</v>
      </c>
      <c r="U2606">
        <v>4.6895000000000007</v>
      </c>
      <c r="V2606" t="s">
        <v>8499</v>
      </c>
      <c r="W2606" t="s">
        <v>1</v>
      </c>
    </row>
    <row r="2607" spans="1:23">
      <c r="A2607" t="s">
        <v>8374</v>
      </c>
      <c r="B2607" t="str">
        <f t="shared" si="161"/>
        <v>Marzo</v>
      </c>
      <c r="C2607" s="20" t="s">
        <v>8468</v>
      </c>
      <c r="D2607" t="s">
        <v>1</v>
      </c>
      <c r="E2607" t="s">
        <v>0</v>
      </c>
      <c r="F2607" t="str">
        <f t="shared" si="162"/>
        <v>CCF</v>
      </c>
      <c r="G2607" t="s">
        <v>8149</v>
      </c>
      <c r="H2607" t="s">
        <v>8150</v>
      </c>
      <c r="I2607">
        <v>688</v>
      </c>
      <c r="J2607">
        <v>688</v>
      </c>
      <c r="K2607" t="s">
        <v>95</v>
      </c>
      <c r="L2607" t="str">
        <f t="shared" si="163"/>
        <v>NIT</v>
      </c>
      <c r="M2607" t="str">
        <f t="shared" si="164"/>
        <v>06142212650014</v>
      </c>
      <c r="N2607" t="s">
        <v>96</v>
      </c>
      <c r="O2607">
        <v>0</v>
      </c>
      <c r="P2607">
        <v>0</v>
      </c>
      <c r="Q2607">
        <v>50.78</v>
      </c>
      <c r="R2607">
        <v>6.6013999999999999</v>
      </c>
      <c r="S2607">
        <v>0</v>
      </c>
      <c r="T2607">
        <v>0</v>
      </c>
      <c r="U2607">
        <v>57.381399999999999</v>
      </c>
      <c r="V2607" t="s">
        <v>8499</v>
      </c>
      <c r="W2607" t="s">
        <v>1</v>
      </c>
    </row>
    <row r="2608" spans="1:23">
      <c r="A2608" t="s">
        <v>8374</v>
      </c>
      <c r="B2608" t="str">
        <f t="shared" si="161"/>
        <v>Marzo</v>
      </c>
      <c r="C2608" s="20" t="s">
        <v>8468</v>
      </c>
      <c r="D2608" t="s">
        <v>1</v>
      </c>
      <c r="E2608" t="s">
        <v>0</v>
      </c>
      <c r="F2608" t="str">
        <f t="shared" si="162"/>
        <v>CCF</v>
      </c>
      <c r="G2608" t="s">
        <v>8149</v>
      </c>
      <c r="H2608" t="s">
        <v>8150</v>
      </c>
      <c r="I2608">
        <v>689</v>
      </c>
      <c r="J2608">
        <v>689</v>
      </c>
      <c r="K2608" t="s">
        <v>95</v>
      </c>
      <c r="L2608" t="str">
        <f t="shared" si="163"/>
        <v>NIT</v>
      </c>
      <c r="M2608" t="str">
        <f t="shared" si="164"/>
        <v>06142212650014</v>
      </c>
      <c r="N2608" t="s">
        <v>96</v>
      </c>
      <c r="O2608">
        <v>0</v>
      </c>
      <c r="P2608">
        <v>0</v>
      </c>
      <c r="Q2608">
        <v>14.32</v>
      </c>
      <c r="R2608">
        <v>1.8616000000000001</v>
      </c>
      <c r="S2608">
        <v>0</v>
      </c>
      <c r="T2608">
        <v>0</v>
      </c>
      <c r="U2608">
        <v>16.1816</v>
      </c>
      <c r="V2608" t="s">
        <v>8499</v>
      </c>
      <c r="W2608" t="s">
        <v>1</v>
      </c>
    </row>
    <row r="2609" spans="1:23">
      <c r="A2609" t="s">
        <v>8374</v>
      </c>
      <c r="B2609" t="str">
        <f t="shared" si="161"/>
        <v>Marzo</v>
      </c>
      <c r="C2609" s="20" t="s">
        <v>8468</v>
      </c>
      <c r="D2609" t="s">
        <v>1</v>
      </c>
      <c r="E2609" t="s">
        <v>0</v>
      </c>
      <c r="F2609" t="str">
        <f t="shared" si="162"/>
        <v>CCF</v>
      </c>
      <c r="G2609" t="s">
        <v>8149</v>
      </c>
      <c r="H2609" t="s">
        <v>8150</v>
      </c>
      <c r="I2609">
        <v>690</v>
      </c>
      <c r="J2609">
        <v>690</v>
      </c>
      <c r="K2609" t="s">
        <v>95</v>
      </c>
      <c r="L2609" t="str">
        <f t="shared" si="163"/>
        <v>NIT</v>
      </c>
      <c r="M2609" t="str">
        <f t="shared" si="164"/>
        <v>06142212650014</v>
      </c>
      <c r="N2609" t="s">
        <v>96</v>
      </c>
      <c r="O2609">
        <v>0</v>
      </c>
      <c r="P2609">
        <v>0</v>
      </c>
      <c r="Q2609">
        <v>25.34</v>
      </c>
      <c r="R2609">
        <v>3.2942</v>
      </c>
      <c r="S2609">
        <v>0</v>
      </c>
      <c r="T2609">
        <v>0</v>
      </c>
      <c r="U2609">
        <v>28.6342</v>
      </c>
      <c r="V2609" t="s">
        <v>8499</v>
      </c>
      <c r="W2609" t="s">
        <v>1</v>
      </c>
    </row>
    <row r="2610" spans="1:23">
      <c r="A2610" t="s">
        <v>8374</v>
      </c>
      <c r="B2610" t="str">
        <f t="shared" si="161"/>
        <v>Marzo</v>
      </c>
      <c r="C2610" s="20" t="s">
        <v>8468</v>
      </c>
      <c r="D2610" t="s">
        <v>1</v>
      </c>
      <c r="E2610" t="s">
        <v>0</v>
      </c>
      <c r="F2610" t="str">
        <f t="shared" si="162"/>
        <v>CCF</v>
      </c>
      <c r="G2610" t="s">
        <v>8149</v>
      </c>
      <c r="H2610" t="s">
        <v>8150</v>
      </c>
      <c r="I2610">
        <v>691</v>
      </c>
      <c r="J2610">
        <v>691</v>
      </c>
      <c r="K2610" t="s">
        <v>95</v>
      </c>
      <c r="L2610" t="str">
        <f t="shared" si="163"/>
        <v>NIT</v>
      </c>
      <c r="M2610" t="str">
        <f t="shared" si="164"/>
        <v>06142212650014</v>
      </c>
      <c r="N2610" t="s">
        <v>96</v>
      </c>
      <c r="O2610">
        <v>0</v>
      </c>
      <c r="P2610">
        <v>0</v>
      </c>
      <c r="Q2610">
        <v>16.72</v>
      </c>
      <c r="R2610">
        <v>2.1736</v>
      </c>
      <c r="S2610">
        <v>0</v>
      </c>
      <c r="T2610">
        <v>0</v>
      </c>
      <c r="U2610">
        <v>18.893599999999999</v>
      </c>
      <c r="V2610" t="s">
        <v>8499</v>
      </c>
      <c r="W2610" t="s">
        <v>1</v>
      </c>
    </row>
    <row r="2611" spans="1:23">
      <c r="A2611" t="s">
        <v>8374</v>
      </c>
      <c r="B2611" t="str">
        <f t="shared" si="161"/>
        <v>Marzo</v>
      </c>
      <c r="C2611" s="20" t="s">
        <v>8468</v>
      </c>
      <c r="D2611" t="s">
        <v>1</v>
      </c>
      <c r="E2611" t="s">
        <v>0</v>
      </c>
      <c r="F2611" t="str">
        <f t="shared" si="162"/>
        <v>CCF</v>
      </c>
      <c r="G2611" t="s">
        <v>8149</v>
      </c>
      <c r="H2611" t="s">
        <v>8150</v>
      </c>
      <c r="I2611">
        <v>692</v>
      </c>
      <c r="J2611">
        <v>692</v>
      </c>
      <c r="K2611" t="s">
        <v>789</v>
      </c>
      <c r="L2611" t="str">
        <f t="shared" si="163"/>
        <v>NIT</v>
      </c>
      <c r="M2611" t="str">
        <f t="shared" si="164"/>
        <v>08021212871024</v>
      </c>
      <c r="N2611" t="s">
        <v>790</v>
      </c>
      <c r="O2611">
        <v>0</v>
      </c>
      <c r="P2611">
        <v>0</v>
      </c>
      <c r="Q2611">
        <v>284.37</v>
      </c>
      <c r="R2611">
        <v>36.9681</v>
      </c>
      <c r="S2611">
        <v>0</v>
      </c>
      <c r="T2611">
        <v>0</v>
      </c>
      <c r="U2611">
        <v>321.3381</v>
      </c>
      <c r="V2611" t="s">
        <v>8499</v>
      </c>
      <c r="W2611" t="s">
        <v>1</v>
      </c>
    </row>
    <row r="2612" spans="1:23">
      <c r="A2612" t="s">
        <v>8374</v>
      </c>
      <c r="B2612" t="str">
        <f t="shared" si="161"/>
        <v>Marzo</v>
      </c>
      <c r="C2612" s="20" t="s">
        <v>8468</v>
      </c>
      <c r="D2612" t="s">
        <v>1</v>
      </c>
      <c r="E2612" t="s">
        <v>0</v>
      </c>
      <c r="F2612" t="str">
        <f t="shared" si="162"/>
        <v>CCF</v>
      </c>
      <c r="G2612" t="s">
        <v>8149</v>
      </c>
      <c r="H2612" t="s">
        <v>8150</v>
      </c>
      <c r="I2612">
        <v>693</v>
      </c>
      <c r="J2612">
        <v>693</v>
      </c>
      <c r="K2612" t="s">
        <v>95</v>
      </c>
      <c r="L2612" t="str">
        <f t="shared" si="163"/>
        <v>NIT</v>
      </c>
      <c r="M2612" t="str">
        <f t="shared" si="164"/>
        <v>06142212650014</v>
      </c>
      <c r="N2612" t="s">
        <v>96</v>
      </c>
      <c r="O2612">
        <v>0</v>
      </c>
      <c r="P2612">
        <v>0</v>
      </c>
      <c r="Q2612">
        <v>3.55</v>
      </c>
      <c r="R2612">
        <v>0.46149999999999997</v>
      </c>
      <c r="S2612">
        <v>0</v>
      </c>
      <c r="T2612">
        <v>0</v>
      </c>
      <c r="U2612">
        <v>4.0114999999999998</v>
      </c>
      <c r="V2612" t="s">
        <v>8499</v>
      </c>
      <c r="W2612" t="s">
        <v>1</v>
      </c>
    </row>
    <row r="2613" spans="1:23">
      <c r="A2613" t="s">
        <v>8374</v>
      </c>
      <c r="B2613" t="str">
        <f t="shared" si="161"/>
        <v>Marzo</v>
      </c>
      <c r="C2613" s="20" t="s">
        <v>8468</v>
      </c>
      <c r="D2613" t="s">
        <v>1</v>
      </c>
      <c r="E2613" t="s">
        <v>0</v>
      </c>
      <c r="F2613" t="str">
        <f t="shared" si="162"/>
        <v>CCF</v>
      </c>
      <c r="G2613" t="s">
        <v>8149</v>
      </c>
      <c r="H2613" t="s">
        <v>8150</v>
      </c>
      <c r="I2613">
        <v>694</v>
      </c>
      <c r="J2613">
        <v>694</v>
      </c>
      <c r="K2613" t="s">
        <v>95</v>
      </c>
      <c r="L2613" t="str">
        <f t="shared" si="163"/>
        <v>NIT</v>
      </c>
      <c r="M2613" t="str">
        <f t="shared" si="164"/>
        <v>06142212650014</v>
      </c>
      <c r="N2613" t="s">
        <v>96</v>
      </c>
      <c r="O2613">
        <v>0</v>
      </c>
      <c r="P2613">
        <v>0</v>
      </c>
      <c r="Q2613">
        <v>59.42</v>
      </c>
      <c r="R2613">
        <v>7.7246000000000006</v>
      </c>
      <c r="S2613">
        <v>0</v>
      </c>
      <c r="T2613">
        <v>0</v>
      </c>
      <c r="U2613">
        <v>67.144599999999997</v>
      </c>
      <c r="V2613" t="s">
        <v>8499</v>
      </c>
      <c r="W2613" t="s">
        <v>1</v>
      </c>
    </row>
    <row r="2614" spans="1:23">
      <c r="A2614" t="s">
        <v>8374</v>
      </c>
      <c r="B2614" t="str">
        <f t="shared" si="161"/>
        <v>Marzo</v>
      </c>
      <c r="C2614" s="20" t="s">
        <v>8468</v>
      </c>
      <c r="D2614" t="s">
        <v>1</v>
      </c>
      <c r="E2614" t="s">
        <v>0</v>
      </c>
      <c r="F2614" t="str">
        <f t="shared" si="162"/>
        <v>CCF</v>
      </c>
      <c r="G2614" t="s">
        <v>8149</v>
      </c>
      <c r="H2614" t="s">
        <v>8150</v>
      </c>
      <c r="I2614">
        <v>695</v>
      </c>
      <c r="J2614">
        <v>695</v>
      </c>
      <c r="K2614" t="s">
        <v>95</v>
      </c>
      <c r="L2614" t="str">
        <f t="shared" si="163"/>
        <v>NIT</v>
      </c>
      <c r="M2614" t="str">
        <f t="shared" si="164"/>
        <v>06142212650014</v>
      </c>
      <c r="N2614" t="s">
        <v>96</v>
      </c>
      <c r="O2614">
        <v>0</v>
      </c>
      <c r="P2614">
        <v>0</v>
      </c>
      <c r="Q2614">
        <v>13.48</v>
      </c>
      <c r="R2614">
        <v>1.7524000000000002</v>
      </c>
      <c r="S2614">
        <v>0</v>
      </c>
      <c r="T2614">
        <v>0</v>
      </c>
      <c r="U2614">
        <v>15.2324</v>
      </c>
      <c r="V2614" t="s">
        <v>8499</v>
      </c>
      <c r="W2614" t="s">
        <v>1</v>
      </c>
    </row>
    <row r="2615" spans="1:23">
      <c r="A2615" t="s">
        <v>8374</v>
      </c>
      <c r="B2615" t="str">
        <f t="shared" si="161"/>
        <v>Marzo</v>
      </c>
      <c r="C2615" s="20" t="s">
        <v>8468</v>
      </c>
      <c r="D2615" t="s">
        <v>1</v>
      </c>
      <c r="E2615" t="s">
        <v>0</v>
      </c>
      <c r="F2615" t="str">
        <f t="shared" si="162"/>
        <v>CCF</v>
      </c>
      <c r="G2615" t="s">
        <v>8149</v>
      </c>
      <c r="H2615" t="s">
        <v>8150</v>
      </c>
      <c r="I2615">
        <v>696</v>
      </c>
      <c r="J2615">
        <v>696</v>
      </c>
      <c r="K2615" t="s">
        <v>95</v>
      </c>
      <c r="L2615" t="str">
        <f t="shared" si="163"/>
        <v>NIT</v>
      </c>
      <c r="M2615" t="str">
        <f t="shared" si="164"/>
        <v>06142212650014</v>
      </c>
      <c r="N2615" t="s">
        <v>96</v>
      </c>
      <c r="O2615">
        <v>0</v>
      </c>
      <c r="P2615">
        <v>0</v>
      </c>
      <c r="Q2615">
        <v>33.21</v>
      </c>
      <c r="R2615">
        <v>4.3173000000000004</v>
      </c>
      <c r="S2615">
        <v>0</v>
      </c>
      <c r="T2615">
        <v>0</v>
      </c>
      <c r="U2615">
        <v>37.527300000000004</v>
      </c>
      <c r="V2615" t="s">
        <v>8499</v>
      </c>
      <c r="W2615" t="s">
        <v>1</v>
      </c>
    </row>
    <row r="2616" spans="1:23">
      <c r="A2616" t="s">
        <v>8374</v>
      </c>
      <c r="B2616" t="str">
        <f t="shared" ref="B2616:B2679" si="165">SUBSTITUTE(A2616,"ARZO","arzo")</f>
        <v>Marzo</v>
      </c>
      <c r="C2616" s="20" t="s">
        <v>8468</v>
      </c>
      <c r="D2616" t="s">
        <v>1</v>
      </c>
      <c r="E2616" t="s">
        <v>0</v>
      </c>
      <c r="F2616" t="str">
        <f t="shared" si="162"/>
        <v>CCF</v>
      </c>
      <c r="G2616" t="s">
        <v>8149</v>
      </c>
      <c r="H2616" t="s">
        <v>8150</v>
      </c>
      <c r="I2616">
        <v>697</v>
      </c>
      <c r="J2616">
        <v>697</v>
      </c>
      <c r="K2616" t="s">
        <v>95</v>
      </c>
      <c r="L2616" t="str">
        <f t="shared" si="163"/>
        <v>NIT</v>
      </c>
      <c r="M2616" t="str">
        <f t="shared" si="164"/>
        <v>06142212650014</v>
      </c>
      <c r="N2616" t="s">
        <v>96</v>
      </c>
      <c r="O2616">
        <v>0</v>
      </c>
      <c r="P2616">
        <v>0</v>
      </c>
      <c r="Q2616">
        <v>6.32</v>
      </c>
      <c r="R2616">
        <v>0.82160000000000011</v>
      </c>
      <c r="S2616">
        <v>0</v>
      </c>
      <c r="T2616">
        <v>0</v>
      </c>
      <c r="U2616">
        <v>7.1416000000000004</v>
      </c>
      <c r="V2616" t="s">
        <v>8499</v>
      </c>
      <c r="W2616" t="s">
        <v>1</v>
      </c>
    </row>
    <row r="2617" spans="1:23">
      <c r="A2617" t="s">
        <v>8374</v>
      </c>
      <c r="B2617" t="str">
        <f t="shared" si="165"/>
        <v>Marzo</v>
      </c>
      <c r="C2617" s="20" t="s">
        <v>8468</v>
      </c>
      <c r="D2617" t="s">
        <v>1</v>
      </c>
      <c r="E2617" t="s">
        <v>0</v>
      </c>
      <c r="F2617" t="str">
        <f t="shared" si="162"/>
        <v>CCF</v>
      </c>
      <c r="G2617" t="s">
        <v>8149</v>
      </c>
      <c r="H2617" t="s">
        <v>8150</v>
      </c>
      <c r="I2617">
        <v>698</v>
      </c>
      <c r="J2617">
        <v>698</v>
      </c>
      <c r="K2617" t="s">
        <v>95</v>
      </c>
      <c r="L2617" t="str">
        <f t="shared" si="163"/>
        <v>NIT</v>
      </c>
      <c r="M2617" t="str">
        <f t="shared" si="164"/>
        <v>06142212650014</v>
      </c>
      <c r="N2617" t="s">
        <v>96</v>
      </c>
      <c r="O2617">
        <v>0</v>
      </c>
      <c r="P2617">
        <v>0</v>
      </c>
      <c r="Q2617">
        <v>31.2</v>
      </c>
      <c r="R2617">
        <v>4.056</v>
      </c>
      <c r="S2617">
        <v>0</v>
      </c>
      <c r="T2617">
        <v>0</v>
      </c>
      <c r="U2617">
        <v>35.256</v>
      </c>
      <c r="V2617" t="s">
        <v>8499</v>
      </c>
      <c r="W2617" t="s">
        <v>1</v>
      </c>
    </row>
    <row r="2618" spans="1:23">
      <c r="A2618" t="s">
        <v>8374</v>
      </c>
      <c r="B2618" t="str">
        <f t="shared" si="165"/>
        <v>Marzo</v>
      </c>
      <c r="C2618" s="20" t="s">
        <v>8468</v>
      </c>
      <c r="D2618" t="s">
        <v>1</v>
      </c>
      <c r="E2618" t="s">
        <v>0</v>
      </c>
      <c r="F2618" t="str">
        <f t="shared" si="162"/>
        <v>CCF</v>
      </c>
      <c r="G2618" t="s">
        <v>8149</v>
      </c>
      <c r="H2618" t="s">
        <v>8150</v>
      </c>
      <c r="I2618">
        <v>699</v>
      </c>
      <c r="J2618">
        <v>699</v>
      </c>
      <c r="K2618" t="s">
        <v>95</v>
      </c>
      <c r="L2618" t="str">
        <f t="shared" si="163"/>
        <v>NIT</v>
      </c>
      <c r="M2618" t="str">
        <f t="shared" si="164"/>
        <v>06142212650014</v>
      </c>
      <c r="N2618" t="s">
        <v>96</v>
      </c>
      <c r="O2618">
        <v>0</v>
      </c>
      <c r="P2618">
        <v>0</v>
      </c>
      <c r="Q2618">
        <v>7.16</v>
      </c>
      <c r="R2618">
        <v>0.93080000000000007</v>
      </c>
      <c r="S2618">
        <v>0</v>
      </c>
      <c r="T2618">
        <v>0</v>
      </c>
      <c r="U2618">
        <v>8.0907999999999998</v>
      </c>
      <c r="V2618" t="s">
        <v>8499</v>
      </c>
      <c r="W2618" t="s">
        <v>1</v>
      </c>
    </row>
    <row r="2619" spans="1:23">
      <c r="A2619" t="s">
        <v>8374</v>
      </c>
      <c r="B2619" t="str">
        <f t="shared" si="165"/>
        <v>Marzo</v>
      </c>
      <c r="C2619" s="20" t="s">
        <v>8468</v>
      </c>
      <c r="D2619" t="s">
        <v>1</v>
      </c>
      <c r="E2619" t="s">
        <v>0</v>
      </c>
      <c r="F2619" t="str">
        <f t="shared" si="162"/>
        <v>CCF</v>
      </c>
      <c r="G2619" t="s">
        <v>8149</v>
      </c>
      <c r="H2619" t="s">
        <v>8150</v>
      </c>
      <c r="I2619">
        <v>700</v>
      </c>
      <c r="J2619">
        <v>700</v>
      </c>
      <c r="K2619" t="s">
        <v>95</v>
      </c>
      <c r="L2619" t="str">
        <f t="shared" si="163"/>
        <v>NIT</v>
      </c>
      <c r="M2619" t="str">
        <f t="shared" si="164"/>
        <v>06142212650014</v>
      </c>
      <c r="N2619" t="s">
        <v>96</v>
      </c>
      <c r="O2619">
        <v>0</v>
      </c>
      <c r="P2619">
        <v>0</v>
      </c>
      <c r="Q2619">
        <v>8.85</v>
      </c>
      <c r="R2619">
        <v>1.1505000000000001</v>
      </c>
      <c r="S2619">
        <v>0</v>
      </c>
      <c r="T2619">
        <v>0</v>
      </c>
      <c r="U2619">
        <v>10.000499999999999</v>
      </c>
      <c r="V2619" t="s">
        <v>8499</v>
      </c>
      <c r="W2619" t="s">
        <v>1</v>
      </c>
    </row>
    <row r="2620" spans="1:23">
      <c r="A2620" t="s">
        <v>8374</v>
      </c>
      <c r="B2620" t="str">
        <f t="shared" si="165"/>
        <v>Marzo</v>
      </c>
      <c r="C2620" s="20" t="s">
        <v>8468</v>
      </c>
      <c r="D2620" t="s">
        <v>1</v>
      </c>
      <c r="E2620" t="s">
        <v>0</v>
      </c>
      <c r="F2620" t="str">
        <f t="shared" si="162"/>
        <v>CCF</v>
      </c>
      <c r="G2620" t="s">
        <v>8149</v>
      </c>
      <c r="H2620" t="s">
        <v>8150</v>
      </c>
      <c r="I2620">
        <v>701</v>
      </c>
      <c r="J2620">
        <v>701</v>
      </c>
      <c r="K2620" t="s">
        <v>95</v>
      </c>
      <c r="L2620" t="str">
        <f t="shared" si="163"/>
        <v>NIT</v>
      </c>
      <c r="M2620" t="str">
        <f t="shared" si="164"/>
        <v>06142212650014</v>
      </c>
      <c r="N2620" t="s">
        <v>96</v>
      </c>
      <c r="O2620">
        <v>0</v>
      </c>
      <c r="P2620">
        <v>0</v>
      </c>
      <c r="Q2620">
        <v>81.099999999999994</v>
      </c>
      <c r="R2620">
        <v>10.542999999999999</v>
      </c>
      <c r="S2620">
        <v>0</v>
      </c>
      <c r="T2620">
        <v>0</v>
      </c>
      <c r="U2620">
        <v>91.643000000000001</v>
      </c>
      <c r="V2620" t="s">
        <v>8499</v>
      </c>
      <c r="W2620" t="s">
        <v>1</v>
      </c>
    </row>
    <row r="2621" spans="1:23">
      <c r="A2621" t="s">
        <v>8374</v>
      </c>
      <c r="B2621" t="str">
        <f t="shared" si="165"/>
        <v>Marzo</v>
      </c>
      <c r="C2621" s="20" t="s">
        <v>8468</v>
      </c>
      <c r="D2621" t="s">
        <v>1</v>
      </c>
      <c r="E2621" t="s">
        <v>0</v>
      </c>
      <c r="F2621" t="str">
        <f t="shared" si="162"/>
        <v>CCF</v>
      </c>
      <c r="G2621" t="s">
        <v>8149</v>
      </c>
      <c r="H2621" t="s">
        <v>8150</v>
      </c>
      <c r="I2621">
        <v>702</v>
      </c>
      <c r="J2621">
        <v>702</v>
      </c>
      <c r="K2621" t="s">
        <v>95</v>
      </c>
      <c r="L2621" t="str">
        <f t="shared" si="163"/>
        <v>NIT</v>
      </c>
      <c r="M2621" t="str">
        <f t="shared" si="164"/>
        <v>06142212650014</v>
      </c>
      <c r="N2621" t="s">
        <v>96</v>
      </c>
      <c r="O2621">
        <v>0</v>
      </c>
      <c r="P2621">
        <v>0</v>
      </c>
      <c r="Q2621">
        <v>5.3</v>
      </c>
      <c r="R2621">
        <v>0.68899999999999995</v>
      </c>
      <c r="S2621">
        <v>0</v>
      </c>
      <c r="T2621">
        <v>0</v>
      </c>
      <c r="U2621">
        <v>5.9889999999999999</v>
      </c>
      <c r="V2621" t="s">
        <v>8499</v>
      </c>
      <c r="W2621" t="s">
        <v>1</v>
      </c>
    </row>
    <row r="2622" spans="1:23">
      <c r="A2622" t="s">
        <v>8374</v>
      </c>
      <c r="B2622" t="str">
        <f t="shared" si="165"/>
        <v>Marzo</v>
      </c>
      <c r="C2622" s="20" t="s">
        <v>8468</v>
      </c>
      <c r="D2622" t="s">
        <v>1</v>
      </c>
      <c r="E2622" t="s">
        <v>0</v>
      </c>
      <c r="F2622" t="str">
        <f t="shared" si="162"/>
        <v>CCF</v>
      </c>
      <c r="G2622" t="s">
        <v>8149</v>
      </c>
      <c r="H2622" t="s">
        <v>8150</v>
      </c>
      <c r="I2622">
        <v>703</v>
      </c>
      <c r="J2622">
        <v>703</v>
      </c>
      <c r="K2622" t="s">
        <v>95</v>
      </c>
      <c r="L2622" t="str">
        <f t="shared" si="163"/>
        <v>NIT</v>
      </c>
      <c r="M2622" t="str">
        <f t="shared" si="164"/>
        <v>06142212650014</v>
      </c>
      <c r="N2622" t="s">
        <v>96</v>
      </c>
      <c r="O2622">
        <v>0</v>
      </c>
      <c r="P2622">
        <v>0</v>
      </c>
      <c r="Q2622">
        <v>5.3</v>
      </c>
      <c r="R2622">
        <v>0.68899999999999995</v>
      </c>
      <c r="S2622">
        <v>0</v>
      </c>
      <c r="T2622">
        <v>0</v>
      </c>
      <c r="U2622">
        <v>5.9889999999999999</v>
      </c>
      <c r="V2622" t="s">
        <v>8499</v>
      </c>
      <c r="W2622" t="s">
        <v>1</v>
      </c>
    </row>
    <row r="2623" spans="1:23">
      <c r="A2623" t="s">
        <v>8374</v>
      </c>
      <c r="B2623" t="str">
        <f t="shared" si="165"/>
        <v>Marzo</v>
      </c>
      <c r="C2623" s="20" t="s">
        <v>8468</v>
      </c>
      <c r="D2623" t="s">
        <v>1</v>
      </c>
      <c r="E2623" t="s">
        <v>0</v>
      </c>
      <c r="F2623" t="str">
        <f t="shared" si="162"/>
        <v>CCF</v>
      </c>
      <c r="G2623" t="s">
        <v>8149</v>
      </c>
      <c r="H2623" t="s">
        <v>8150</v>
      </c>
      <c r="I2623">
        <v>704</v>
      </c>
      <c r="J2623">
        <v>704</v>
      </c>
      <c r="K2623" t="s">
        <v>95</v>
      </c>
      <c r="L2623" t="str">
        <f t="shared" si="163"/>
        <v>NIT</v>
      </c>
      <c r="M2623" t="str">
        <f t="shared" si="164"/>
        <v>06142212650014</v>
      </c>
      <c r="N2623" t="s">
        <v>96</v>
      </c>
      <c r="O2623">
        <v>0</v>
      </c>
      <c r="P2623">
        <v>0</v>
      </c>
      <c r="Q2623">
        <v>20.64</v>
      </c>
      <c r="R2623">
        <v>2.6832000000000003</v>
      </c>
      <c r="S2623">
        <v>0</v>
      </c>
      <c r="T2623">
        <v>0</v>
      </c>
      <c r="U2623">
        <v>23.3232</v>
      </c>
      <c r="V2623" t="s">
        <v>8499</v>
      </c>
      <c r="W2623" t="s">
        <v>1</v>
      </c>
    </row>
    <row r="2624" spans="1:23">
      <c r="A2624" t="s">
        <v>8374</v>
      </c>
      <c r="B2624" t="str">
        <f t="shared" si="165"/>
        <v>Marzo</v>
      </c>
      <c r="C2624" s="20" t="s">
        <v>8468</v>
      </c>
      <c r="D2624" t="s">
        <v>1</v>
      </c>
      <c r="E2624" t="s">
        <v>0</v>
      </c>
      <c r="F2624" t="str">
        <f t="shared" si="162"/>
        <v>CCF</v>
      </c>
      <c r="G2624" t="s">
        <v>8149</v>
      </c>
      <c r="H2624" t="s">
        <v>8150</v>
      </c>
      <c r="I2624">
        <v>705</v>
      </c>
      <c r="J2624">
        <v>705</v>
      </c>
      <c r="K2624" t="s">
        <v>95</v>
      </c>
      <c r="L2624" t="str">
        <f t="shared" si="163"/>
        <v>NIT</v>
      </c>
      <c r="M2624" t="str">
        <f t="shared" si="164"/>
        <v>06142212650014</v>
      </c>
      <c r="N2624" t="s">
        <v>96</v>
      </c>
      <c r="O2624">
        <v>0</v>
      </c>
      <c r="P2624">
        <v>0</v>
      </c>
      <c r="Q2624">
        <v>14.32</v>
      </c>
      <c r="R2624">
        <v>1.8616000000000001</v>
      </c>
      <c r="S2624">
        <v>0</v>
      </c>
      <c r="T2624">
        <v>0</v>
      </c>
      <c r="U2624">
        <v>16.1816</v>
      </c>
      <c r="V2624" t="s">
        <v>8499</v>
      </c>
      <c r="W2624" t="s">
        <v>1</v>
      </c>
    </row>
    <row r="2625" spans="1:23">
      <c r="A2625" t="s">
        <v>8374</v>
      </c>
      <c r="B2625" t="str">
        <f t="shared" si="165"/>
        <v>Marzo</v>
      </c>
      <c r="C2625" s="20" t="s">
        <v>8468</v>
      </c>
      <c r="D2625" t="s">
        <v>1</v>
      </c>
      <c r="E2625" t="s">
        <v>0</v>
      </c>
      <c r="F2625" t="str">
        <f t="shared" si="162"/>
        <v>CCF</v>
      </c>
      <c r="G2625" t="s">
        <v>8149</v>
      </c>
      <c r="H2625" t="s">
        <v>8150</v>
      </c>
      <c r="I2625">
        <v>706</v>
      </c>
      <c r="J2625">
        <v>706</v>
      </c>
      <c r="K2625" t="s">
        <v>95</v>
      </c>
      <c r="L2625" t="str">
        <f t="shared" si="163"/>
        <v>NIT</v>
      </c>
      <c r="M2625" t="str">
        <f t="shared" si="164"/>
        <v>06142212650014</v>
      </c>
      <c r="N2625" t="s">
        <v>96</v>
      </c>
      <c r="O2625">
        <v>0</v>
      </c>
      <c r="P2625">
        <v>0</v>
      </c>
      <c r="Q2625">
        <v>22.51</v>
      </c>
      <c r="R2625">
        <v>2.9263000000000003</v>
      </c>
      <c r="S2625">
        <v>0</v>
      </c>
      <c r="T2625">
        <v>0</v>
      </c>
      <c r="U2625">
        <v>25.436300000000003</v>
      </c>
      <c r="V2625" t="s">
        <v>8499</v>
      </c>
      <c r="W2625" t="s">
        <v>1</v>
      </c>
    </row>
    <row r="2626" spans="1:23">
      <c r="A2626" t="s">
        <v>8374</v>
      </c>
      <c r="B2626" t="str">
        <f t="shared" si="165"/>
        <v>Marzo</v>
      </c>
      <c r="C2626" s="20" t="s">
        <v>8468</v>
      </c>
      <c r="D2626" t="s">
        <v>1</v>
      </c>
      <c r="E2626" t="s">
        <v>0</v>
      </c>
      <c r="F2626" t="str">
        <f t="shared" si="162"/>
        <v>CCF</v>
      </c>
      <c r="G2626" t="s">
        <v>8149</v>
      </c>
      <c r="H2626" t="s">
        <v>8150</v>
      </c>
      <c r="I2626">
        <v>707</v>
      </c>
      <c r="J2626">
        <v>707</v>
      </c>
      <c r="K2626" t="s">
        <v>95</v>
      </c>
      <c r="L2626" t="str">
        <f t="shared" si="163"/>
        <v>NIT</v>
      </c>
      <c r="M2626" t="str">
        <f t="shared" si="164"/>
        <v>06142212650014</v>
      </c>
      <c r="N2626" t="s">
        <v>96</v>
      </c>
      <c r="O2626">
        <v>0</v>
      </c>
      <c r="P2626">
        <v>0</v>
      </c>
      <c r="Q2626">
        <v>7.16</v>
      </c>
      <c r="R2626">
        <v>0.93080000000000007</v>
      </c>
      <c r="S2626">
        <v>0</v>
      </c>
      <c r="T2626">
        <v>0</v>
      </c>
      <c r="U2626">
        <v>8.0907999999999998</v>
      </c>
      <c r="V2626" t="s">
        <v>8499</v>
      </c>
      <c r="W2626" t="s">
        <v>1</v>
      </c>
    </row>
    <row r="2627" spans="1:23">
      <c r="A2627" t="s">
        <v>8374</v>
      </c>
      <c r="B2627" t="str">
        <f t="shared" si="165"/>
        <v>Marzo</v>
      </c>
      <c r="C2627" s="20" t="s">
        <v>8468</v>
      </c>
      <c r="D2627" t="s">
        <v>1</v>
      </c>
      <c r="E2627" t="s">
        <v>0</v>
      </c>
      <c r="F2627" t="str">
        <f t="shared" ref="F2627:F2690" si="166">IF(E2627="05","Nota de crédito","CCF")</f>
        <v>CCF</v>
      </c>
      <c r="G2627" t="s">
        <v>8149</v>
      </c>
      <c r="H2627" t="s">
        <v>8150</v>
      </c>
      <c r="I2627">
        <v>708</v>
      </c>
      <c r="J2627">
        <v>708</v>
      </c>
      <c r="K2627" t="s">
        <v>95</v>
      </c>
      <c r="L2627" t="str">
        <f t="shared" ref="L2627:L2690" si="167">IF(K2627=0,"DUI","NIT")</f>
        <v>NIT</v>
      </c>
      <c r="M2627" t="str">
        <f t="shared" ref="M2627:M2690" si="168">IF(K2627=0,V2627,K2627)</f>
        <v>06142212650014</v>
      </c>
      <c r="N2627" t="s">
        <v>96</v>
      </c>
      <c r="O2627">
        <v>0</v>
      </c>
      <c r="P2627">
        <v>0</v>
      </c>
      <c r="Q2627">
        <v>14.74</v>
      </c>
      <c r="R2627">
        <v>1.9162000000000001</v>
      </c>
      <c r="S2627">
        <v>0</v>
      </c>
      <c r="T2627">
        <v>0</v>
      </c>
      <c r="U2627">
        <v>16.656200000000002</v>
      </c>
      <c r="V2627" t="s">
        <v>8499</v>
      </c>
      <c r="W2627" t="s">
        <v>1</v>
      </c>
    </row>
    <row r="2628" spans="1:23">
      <c r="A2628" t="s">
        <v>8374</v>
      </c>
      <c r="B2628" t="str">
        <f t="shared" si="165"/>
        <v>Marzo</v>
      </c>
      <c r="C2628" s="20" t="s">
        <v>8468</v>
      </c>
      <c r="D2628" t="s">
        <v>1</v>
      </c>
      <c r="E2628" t="s">
        <v>0</v>
      </c>
      <c r="F2628" t="str">
        <f t="shared" si="166"/>
        <v>CCF</v>
      </c>
      <c r="G2628" t="s">
        <v>8149</v>
      </c>
      <c r="H2628" t="s">
        <v>8150</v>
      </c>
      <c r="I2628">
        <v>709</v>
      </c>
      <c r="J2628">
        <v>709</v>
      </c>
      <c r="K2628" t="s">
        <v>95</v>
      </c>
      <c r="L2628" t="str">
        <f t="shared" si="167"/>
        <v>NIT</v>
      </c>
      <c r="M2628" t="str">
        <f t="shared" si="168"/>
        <v>06142212650014</v>
      </c>
      <c r="N2628" t="s">
        <v>96</v>
      </c>
      <c r="O2628">
        <v>0</v>
      </c>
      <c r="P2628">
        <v>0</v>
      </c>
      <c r="Q2628">
        <v>23.02</v>
      </c>
      <c r="R2628">
        <v>2.9925999999999999</v>
      </c>
      <c r="S2628">
        <v>0</v>
      </c>
      <c r="T2628">
        <v>0</v>
      </c>
      <c r="U2628">
        <v>26.012599999999999</v>
      </c>
      <c r="V2628" t="s">
        <v>8499</v>
      </c>
      <c r="W2628" t="s">
        <v>1</v>
      </c>
    </row>
    <row r="2629" spans="1:23">
      <c r="A2629" t="s">
        <v>8374</v>
      </c>
      <c r="B2629" t="str">
        <f t="shared" si="165"/>
        <v>Marzo</v>
      </c>
      <c r="C2629" s="20" t="s">
        <v>8468</v>
      </c>
      <c r="D2629" t="s">
        <v>1</v>
      </c>
      <c r="E2629" t="s">
        <v>0</v>
      </c>
      <c r="F2629" t="str">
        <f t="shared" si="166"/>
        <v>CCF</v>
      </c>
      <c r="G2629" t="s">
        <v>8149</v>
      </c>
      <c r="H2629" t="s">
        <v>8150</v>
      </c>
      <c r="I2629">
        <v>710</v>
      </c>
      <c r="J2629">
        <v>710</v>
      </c>
      <c r="K2629" t="s">
        <v>95</v>
      </c>
      <c r="L2629" t="str">
        <f t="shared" si="167"/>
        <v>NIT</v>
      </c>
      <c r="M2629" t="str">
        <f t="shared" si="168"/>
        <v>06142212650014</v>
      </c>
      <c r="N2629" t="s">
        <v>96</v>
      </c>
      <c r="O2629">
        <v>0</v>
      </c>
      <c r="P2629">
        <v>0</v>
      </c>
      <c r="Q2629">
        <v>7.16</v>
      </c>
      <c r="R2629">
        <v>0.93080000000000007</v>
      </c>
      <c r="S2629">
        <v>0</v>
      </c>
      <c r="T2629">
        <v>0</v>
      </c>
      <c r="U2629">
        <v>8.0907999999999998</v>
      </c>
      <c r="V2629" t="s">
        <v>8499</v>
      </c>
      <c r="W2629" t="s">
        <v>1</v>
      </c>
    </row>
    <row r="2630" spans="1:23">
      <c r="A2630" t="s">
        <v>8374</v>
      </c>
      <c r="B2630" t="str">
        <f t="shared" si="165"/>
        <v>Marzo</v>
      </c>
      <c r="C2630" s="20" t="s">
        <v>8468</v>
      </c>
      <c r="D2630" t="s">
        <v>1</v>
      </c>
      <c r="E2630" t="s">
        <v>0</v>
      </c>
      <c r="F2630" t="str">
        <f t="shared" si="166"/>
        <v>CCF</v>
      </c>
      <c r="G2630" t="s">
        <v>8149</v>
      </c>
      <c r="H2630" t="s">
        <v>8150</v>
      </c>
      <c r="I2630">
        <v>711</v>
      </c>
      <c r="J2630">
        <v>711</v>
      </c>
      <c r="K2630" t="s">
        <v>95</v>
      </c>
      <c r="L2630" t="str">
        <f t="shared" si="167"/>
        <v>NIT</v>
      </c>
      <c r="M2630" t="str">
        <f t="shared" si="168"/>
        <v>06142212650014</v>
      </c>
      <c r="N2630" t="s">
        <v>96</v>
      </c>
      <c r="O2630">
        <v>0</v>
      </c>
      <c r="P2630">
        <v>0</v>
      </c>
      <c r="Q2630">
        <v>36.19</v>
      </c>
      <c r="R2630">
        <v>4.7046999999999999</v>
      </c>
      <c r="S2630">
        <v>0</v>
      </c>
      <c r="T2630">
        <v>0</v>
      </c>
      <c r="U2630">
        <v>40.8947</v>
      </c>
      <c r="V2630" t="s">
        <v>8499</v>
      </c>
      <c r="W2630" t="s">
        <v>1</v>
      </c>
    </row>
    <row r="2631" spans="1:23">
      <c r="A2631" t="s">
        <v>8374</v>
      </c>
      <c r="B2631" t="str">
        <f t="shared" si="165"/>
        <v>Marzo</v>
      </c>
      <c r="C2631" s="20" t="s">
        <v>8468</v>
      </c>
      <c r="D2631" t="s">
        <v>1</v>
      </c>
      <c r="E2631" t="s">
        <v>0</v>
      </c>
      <c r="F2631" t="str">
        <f t="shared" si="166"/>
        <v>CCF</v>
      </c>
      <c r="G2631" t="s">
        <v>8149</v>
      </c>
      <c r="H2631" t="s">
        <v>8150</v>
      </c>
      <c r="I2631">
        <v>712</v>
      </c>
      <c r="J2631">
        <v>712</v>
      </c>
      <c r="K2631" t="s">
        <v>95</v>
      </c>
      <c r="L2631" t="str">
        <f t="shared" si="167"/>
        <v>NIT</v>
      </c>
      <c r="M2631" t="str">
        <f t="shared" si="168"/>
        <v>06142212650014</v>
      </c>
      <c r="N2631" t="s">
        <v>96</v>
      </c>
      <c r="O2631">
        <v>0</v>
      </c>
      <c r="P2631">
        <v>0</v>
      </c>
      <c r="Q2631">
        <v>11.31</v>
      </c>
      <c r="R2631">
        <v>1.4703000000000002</v>
      </c>
      <c r="S2631">
        <v>0</v>
      </c>
      <c r="T2631">
        <v>0</v>
      </c>
      <c r="U2631">
        <v>12.7803</v>
      </c>
      <c r="V2631" t="s">
        <v>8499</v>
      </c>
      <c r="W2631" t="s">
        <v>1</v>
      </c>
    </row>
    <row r="2632" spans="1:23">
      <c r="A2632" t="s">
        <v>8374</v>
      </c>
      <c r="B2632" t="str">
        <f t="shared" si="165"/>
        <v>Marzo</v>
      </c>
      <c r="C2632" s="20" t="s">
        <v>8467</v>
      </c>
      <c r="D2632" t="s">
        <v>1</v>
      </c>
      <c r="E2632" t="s">
        <v>0</v>
      </c>
      <c r="F2632" t="str">
        <f t="shared" si="166"/>
        <v>CCF</v>
      </c>
      <c r="G2632" t="s">
        <v>8149</v>
      </c>
      <c r="H2632" t="s">
        <v>8150</v>
      </c>
      <c r="I2632">
        <v>713</v>
      </c>
      <c r="J2632">
        <v>713</v>
      </c>
      <c r="K2632" t="s">
        <v>95</v>
      </c>
      <c r="L2632" t="str">
        <f t="shared" si="167"/>
        <v>NIT</v>
      </c>
      <c r="M2632" t="str">
        <f t="shared" si="168"/>
        <v>06142212650014</v>
      </c>
      <c r="N2632" t="s">
        <v>96</v>
      </c>
      <c r="O2632">
        <v>0</v>
      </c>
      <c r="P2632">
        <v>0</v>
      </c>
      <c r="Q2632">
        <v>14.32</v>
      </c>
      <c r="R2632">
        <v>1.8616000000000001</v>
      </c>
      <c r="S2632">
        <v>0</v>
      </c>
      <c r="T2632">
        <v>0</v>
      </c>
      <c r="U2632">
        <v>16.1816</v>
      </c>
      <c r="V2632" t="s">
        <v>8499</v>
      </c>
      <c r="W2632" t="s">
        <v>1</v>
      </c>
    </row>
    <row r="2633" spans="1:23">
      <c r="A2633" t="s">
        <v>8374</v>
      </c>
      <c r="B2633" t="str">
        <f t="shared" si="165"/>
        <v>Marzo</v>
      </c>
      <c r="C2633" s="20" t="s">
        <v>8467</v>
      </c>
      <c r="D2633" t="s">
        <v>1</v>
      </c>
      <c r="E2633" t="s">
        <v>0</v>
      </c>
      <c r="F2633" t="str">
        <f t="shared" si="166"/>
        <v>CCF</v>
      </c>
      <c r="G2633" t="s">
        <v>8149</v>
      </c>
      <c r="H2633" t="s">
        <v>8150</v>
      </c>
      <c r="I2633">
        <v>714</v>
      </c>
      <c r="J2633">
        <v>714</v>
      </c>
      <c r="K2633" t="s">
        <v>594</v>
      </c>
      <c r="L2633" t="str">
        <f t="shared" si="167"/>
        <v>NIT</v>
      </c>
      <c r="M2633" t="str">
        <f t="shared" si="168"/>
        <v>01041703761013</v>
      </c>
      <c r="N2633" t="s">
        <v>595</v>
      </c>
      <c r="O2633">
        <v>0</v>
      </c>
      <c r="P2633">
        <v>0</v>
      </c>
      <c r="Q2633">
        <v>50.2</v>
      </c>
      <c r="R2633">
        <v>6.5260000000000007</v>
      </c>
      <c r="S2633">
        <v>0</v>
      </c>
      <c r="T2633">
        <v>0</v>
      </c>
      <c r="U2633">
        <v>56.726000000000006</v>
      </c>
      <c r="V2633" t="s">
        <v>8499</v>
      </c>
      <c r="W2633" t="s">
        <v>1</v>
      </c>
    </row>
    <row r="2634" spans="1:23">
      <c r="A2634" t="s">
        <v>8374</v>
      </c>
      <c r="B2634" t="str">
        <f t="shared" si="165"/>
        <v>Marzo</v>
      </c>
      <c r="C2634" s="20" t="s">
        <v>8467</v>
      </c>
      <c r="D2634" t="s">
        <v>1</v>
      </c>
      <c r="E2634" t="s">
        <v>0</v>
      </c>
      <c r="F2634" t="str">
        <f t="shared" si="166"/>
        <v>CCF</v>
      </c>
      <c r="G2634" t="s">
        <v>8149</v>
      </c>
      <c r="H2634" t="s">
        <v>8150</v>
      </c>
      <c r="I2634">
        <v>715</v>
      </c>
      <c r="J2634">
        <v>715</v>
      </c>
      <c r="K2634" t="s">
        <v>140</v>
      </c>
      <c r="L2634" t="str">
        <f t="shared" si="167"/>
        <v>NIT</v>
      </c>
      <c r="M2634" t="str">
        <f t="shared" si="168"/>
        <v>06142110041021</v>
      </c>
      <c r="N2634" t="s">
        <v>141</v>
      </c>
      <c r="O2634">
        <v>0</v>
      </c>
      <c r="P2634">
        <v>0</v>
      </c>
      <c r="Q2634">
        <v>62.84</v>
      </c>
      <c r="R2634">
        <v>8.1692</v>
      </c>
      <c r="S2634">
        <v>0</v>
      </c>
      <c r="T2634">
        <v>0</v>
      </c>
      <c r="U2634">
        <v>71.009200000000007</v>
      </c>
      <c r="V2634" t="s">
        <v>8499</v>
      </c>
      <c r="W2634" t="s">
        <v>1</v>
      </c>
    </row>
    <row r="2635" spans="1:23">
      <c r="A2635" t="s">
        <v>8374</v>
      </c>
      <c r="B2635" t="str">
        <f t="shared" si="165"/>
        <v>Marzo</v>
      </c>
      <c r="C2635" s="20" t="s">
        <v>8467</v>
      </c>
      <c r="D2635" t="s">
        <v>1</v>
      </c>
      <c r="E2635" t="s">
        <v>0</v>
      </c>
      <c r="F2635" t="str">
        <f t="shared" si="166"/>
        <v>CCF</v>
      </c>
      <c r="G2635" t="s">
        <v>8149</v>
      </c>
      <c r="H2635" t="s">
        <v>8150</v>
      </c>
      <c r="I2635">
        <v>716</v>
      </c>
      <c r="J2635">
        <v>716</v>
      </c>
      <c r="K2635" t="s">
        <v>257</v>
      </c>
      <c r="L2635" t="str">
        <f t="shared" si="167"/>
        <v>NIT</v>
      </c>
      <c r="M2635" t="str">
        <f t="shared" si="168"/>
        <v>06141609750022</v>
      </c>
      <c r="N2635" t="s">
        <v>258</v>
      </c>
      <c r="O2635">
        <v>0</v>
      </c>
      <c r="P2635">
        <v>0</v>
      </c>
      <c r="Q2635">
        <v>15.12</v>
      </c>
      <c r="R2635">
        <v>1.9656</v>
      </c>
      <c r="S2635">
        <v>0</v>
      </c>
      <c r="T2635">
        <v>0</v>
      </c>
      <c r="U2635">
        <v>17.085599999999999</v>
      </c>
      <c r="V2635" t="s">
        <v>8499</v>
      </c>
      <c r="W2635" t="s">
        <v>1</v>
      </c>
    </row>
    <row r="2636" spans="1:23">
      <c r="A2636" t="s">
        <v>8374</v>
      </c>
      <c r="B2636" t="str">
        <f t="shared" si="165"/>
        <v>Marzo</v>
      </c>
      <c r="C2636" s="20" t="s">
        <v>8467</v>
      </c>
      <c r="D2636" t="s">
        <v>1</v>
      </c>
      <c r="E2636" t="s">
        <v>0</v>
      </c>
      <c r="F2636" t="str">
        <f t="shared" si="166"/>
        <v>CCF</v>
      </c>
      <c r="G2636" t="s">
        <v>8149</v>
      </c>
      <c r="H2636" t="s">
        <v>8150</v>
      </c>
      <c r="I2636">
        <v>717</v>
      </c>
      <c r="J2636">
        <v>717</v>
      </c>
      <c r="K2636" t="s">
        <v>467</v>
      </c>
      <c r="L2636" t="str">
        <f t="shared" si="167"/>
        <v>NIT</v>
      </c>
      <c r="M2636" t="str">
        <f t="shared" si="168"/>
        <v>06140512191060</v>
      </c>
      <c r="N2636" t="s">
        <v>468</v>
      </c>
      <c r="O2636">
        <v>0</v>
      </c>
      <c r="P2636">
        <v>0</v>
      </c>
      <c r="Q2636">
        <v>27</v>
      </c>
      <c r="R2636">
        <v>3.5100000000000002</v>
      </c>
      <c r="S2636">
        <v>0</v>
      </c>
      <c r="T2636">
        <v>0</v>
      </c>
      <c r="U2636">
        <v>30.51</v>
      </c>
      <c r="V2636" t="s">
        <v>8499</v>
      </c>
      <c r="W2636" t="s">
        <v>1</v>
      </c>
    </row>
    <row r="2637" spans="1:23">
      <c r="A2637" t="s">
        <v>8374</v>
      </c>
      <c r="B2637" t="str">
        <f t="shared" si="165"/>
        <v>Marzo</v>
      </c>
      <c r="C2637" s="20" t="s">
        <v>8467</v>
      </c>
      <c r="D2637" t="s">
        <v>1</v>
      </c>
      <c r="E2637" t="s">
        <v>0</v>
      </c>
      <c r="F2637" t="str">
        <f t="shared" si="166"/>
        <v>CCF</v>
      </c>
      <c r="G2637" t="s">
        <v>8149</v>
      </c>
      <c r="H2637" t="s">
        <v>8150</v>
      </c>
      <c r="I2637">
        <v>718</v>
      </c>
      <c r="J2637">
        <v>718</v>
      </c>
      <c r="K2637" t="s">
        <v>155</v>
      </c>
      <c r="L2637" t="str">
        <f t="shared" si="167"/>
        <v>NIT</v>
      </c>
      <c r="M2637" t="str">
        <f t="shared" si="168"/>
        <v>06142610051058</v>
      </c>
      <c r="N2637" t="s">
        <v>156</v>
      </c>
      <c r="O2637">
        <v>0</v>
      </c>
      <c r="P2637">
        <v>0</v>
      </c>
      <c r="Q2637">
        <v>40</v>
      </c>
      <c r="R2637">
        <v>5.2</v>
      </c>
      <c r="S2637">
        <v>0</v>
      </c>
      <c r="T2637">
        <v>0</v>
      </c>
      <c r="U2637">
        <v>45.2</v>
      </c>
      <c r="V2637" t="s">
        <v>8499</v>
      </c>
      <c r="W2637" t="s">
        <v>1</v>
      </c>
    </row>
    <row r="2638" spans="1:23">
      <c r="A2638" t="s">
        <v>8374</v>
      </c>
      <c r="B2638" t="str">
        <f t="shared" si="165"/>
        <v>Marzo</v>
      </c>
      <c r="C2638" s="20" t="s">
        <v>8467</v>
      </c>
      <c r="D2638" t="s">
        <v>1</v>
      </c>
      <c r="E2638" t="s">
        <v>0</v>
      </c>
      <c r="F2638" t="str">
        <f t="shared" si="166"/>
        <v>CCF</v>
      </c>
      <c r="G2638" t="s">
        <v>8149</v>
      </c>
      <c r="H2638" t="s">
        <v>8150</v>
      </c>
      <c r="I2638">
        <v>719</v>
      </c>
      <c r="J2638">
        <v>719</v>
      </c>
      <c r="K2638" t="s">
        <v>584</v>
      </c>
      <c r="L2638" t="str">
        <f t="shared" si="167"/>
        <v>NIT</v>
      </c>
      <c r="M2638" t="str">
        <f t="shared" si="168"/>
        <v>06142508071128</v>
      </c>
      <c r="N2638" t="s">
        <v>585</v>
      </c>
      <c r="O2638">
        <v>0</v>
      </c>
      <c r="P2638">
        <v>0</v>
      </c>
      <c r="Q2638">
        <v>8359.57</v>
      </c>
      <c r="R2638">
        <v>1086.7440999999999</v>
      </c>
      <c r="S2638">
        <v>0</v>
      </c>
      <c r="T2638">
        <v>0</v>
      </c>
      <c r="U2638">
        <v>9446.3140999999996</v>
      </c>
      <c r="V2638" t="s">
        <v>8499</v>
      </c>
      <c r="W2638" t="s">
        <v>1</v>
      </c>
    </row>
    <row r="2639" spans="1:23">
      <c r="A2639" t="s">
        <v>8374</v>
      </c>
      <c r="B2639" t="str">
        <f t="shared" si="165"/>
        <v>Marzo</v>
      </c>
      <c r="C2639" s="20" t="s">
        <v>8467</v>
      </c>
      <c r="D2639" t="s">
        <v>1</v>
      </c>
      <c r="E2639" t="s">
        <v>0</v>
      </c>
      <c r="F2639" t="str">
        <f t="shared" si="166"/>
        <v>CCF</v>
      </c>
      <c r="G2639" t="s">
        <v>8149</v>
      </c>
      <c r="H2639" t="s">
        <v>8150</v>
      </c>
      <c r="I2639">
        <v>720</v>
      </c>
      <c r="J2639">
        <v>720</v>
      </c>
      <c r="K2639" t="s">
        <v>118</v>
      </c>
      <c r="L2639" t="str">
        <f t="shared" si="167"/>
        <v>NIT</v>
      </c>
      <c r="M2639" t="str">
        <f t="shared" si="168"/>
        <v>06141106071025</v>
      </c>
      <c r="N2639" t="s">
        <v>119</v>
      </c>
      <c r="O2639">
        <v>0</v>
      </c>
      <c r="P2639">
        <v>0</v>
      </c>
      <c r="Q2639">
        <v>698.32</v>
      </c>
      <c r="R2639">
        <v>90.781600000000012</v>
      </c>
      <c r="S2639">
        <v>0</v>
      </c>
      <c r="T2639">
        <v>0</v>
      </c>
      <c r="U2639">
        <v>789.10160000000008</v>
      </c>
      <c r="V2639" t="s">
        <v>8499</v>
      </c>
      <c r="W2639" t="s">
        <v>1</v>
      </c>
    </row>
    <row r="2640" spans="1:23">
      <c r="A2640" t="s">
        <v>8374</v>
      </c>
      <c r="B2640" t="str">
        <f t="shared" si="165"/>
        <v>Marzo</v>
      </c>
      <c r="C2640" s="20" t="s">
        <v>8467</v>
      </c>
      <c r="D2640" t="s">
        <v>1</v>
      </c>
      <c r="E2640" t="s">
        <v>0</v>
      </c>
      <c r="F2640" t="str">
        <f t="shared" si="166"/>
        <v>CCF</v>
      </c>
      <c r="G2640" t="s">
        <v>8149</v>
      </c>
      <c r="H2640" t="s">
        <v>8150</v>
      </c>
      <c r="I2640">
        <v>721</v>
      </c>
      <c r="J2640">
        <v>721</v>
      </c>
      <c r="K2640" t="s">
        <v>992</v>
      </c>
      <c r="L2640" t="str">
        <f t="shared" si="167"/>
        <v>NIT</v>
      </c>
      <c r="M2640" t="str">
        <f t="shared" si="168"/>
        <v>06142101941028</v>
      </c>
      <c r="N2640" t="s">
        <v>993</v>
      </c>
      <c r="O2640">
        <v>0</v>
      </c>
      <c r="P2640">
        <v>0</v>
      </c>
      <c r="Q2640">
        <v>6.58</v>
      </c>
      <c r="R2640">
        <v>0.85540000000000005</v>
      </c>
      <c r="S2640">
        <v>0</v>
      </c>
      <c r="T2640">
        <v>0</v>
      </c>
      <c r="U2640">
        <v>7.4354000000000005</v>
      </c>
      <c r="V2640" t="s">
        <v>8499</v>
      </c>
      <c r="W2640" t="s">
        <v>1</v>
      </c>
    </row>
    <row r="2641" spans="1:23">
      <c r="A2641" t="s">
        <v>8374</v>
      </c>
      <c r="B2641" t="str">
        <f t="shared" si="165"/>
        <v>Marzo</v>
      </c>
      <c r="C2641" s="20" t="s">
        <v>8467</v>
      </c>
      <c r="D2641" t="s">
        <v>1</v>
      </c>
      <c r="E2641" t="s">
        <v>0</v>
      </c>
      <c r="F2641" t="str">
        <f t="shared" si="166"/>
        <v>CCF</v>
      </c>
      <c r="G2641" t="s">
        <v>8149</v>
      </c>
      <c r="H2641" t="s">
        <v>8150</v>
      </c>
      <c r="I2641">
        <v>722</v>
      </c>
      <c r="J2641">
        <v>722</v>
      </c>
      <c r="K2641" t="s">
        <v>574</v>
      </c>
      <c r="L2641" t="str">
        <f t="shared" si="167"/>
        <v>NIT</v>
      </c>
      <c r="M2641" t="str">
        <f t="shared" si="168"/>
        <v>06142508991046</v>
      </c>
      <c r="N2641" t="s">
        <v>575</v>
      </c>
      <c r="O2641">
        <v>0</v>
      </c>
      <c r="P2641">
        <v>0</v>
      </c>
      <c r="Q2641">
        <v>8283</v>
      </c>
      <c r="R2641">
        <v>1076.79</v>
      </c>
      <c r="S2641">
        <v>0</v>
      </c>
      <c r="T2641">
        <v>0</v>
      </c>
      <c r="U2641">
        <v>9359.7900000000009</v>
      </c>
      <c r="V2641" t="s">
        <v>8499</v>
      </c>
      <c r="W2641" t="s">
        <v>1</v>
      </c>
    </row>
    <row r="2642" spans="1:23">
      <c r="A2642" t="s">
        <v>8374</v>
      </c>
      <c r="B2642" t="str">
        <f t="shared" si="165"/>
        <v>Marzo</v>
      </c>
      <c r="C2642" s="20" t="s">
        <v>8467</v>
      </c>
      <c r="D2642" t="s">
        <v>1</v>
      </c>
      <c r="E2642" t="s">
        <v>0</v>
      </c>
      <c r="F2642" t="str">
        <f t="shared" si="166"/>
        <v>CCF</v>
      </c>
      <c r="G2642" t="s">
        <v>8149</v>
      </c>
      <c r="H2642" t="s">
        <v>8150</v>
      </c>
      <c r="I2642">
        <v>723</v>
      </c>
      <c r="J2642">
        <v>723</v>
      </c>
      <c r="K2642" t="s">
        <v>118</v>
      </c>
      <c r="L2642" t="str">
        <f t="shared" si="167"/>
        <v>NIT</v>
      </c>
      <c r="M2642" t="str">
        <f t="shared" si="168"/>
        <v>06141106071025</v>
      </c>
      <c r="N2642" t="s">
        <v>119</v>
      </c>
      <c r="O2642">
        <v>0</v>
      </c>
      <c r="P2642">
        <v>0</v>
      </c>
      <c r="Q2642">
        <v>498.56</v>
      </c>
      <c r="R2642">
        <v>64.812799999999996</v>
      </c>
      <c r="S2642">
        <v>0</v>
      </c>
      <c r="T2642">
        <v>0</v>
      </c>
      <c r="U2642">
        <v>563.37279999999998</v>
      </c>
      <c r="V2642" t="s">
        <v>8499</v>
      </c>
      <c r="W2642" t="s">
        <v>1</v>
      </c>
    </row>
    <row r="2643" spans="1:23">
      <c r="A2643" t="s">
        <v>8374</v>
      </c>
      <c r="B2643" t="str">
        <f t="shared" si="165"/>
        <v>Marzo</v>
      </c>
      <c r="C2643" s="20" t="s">
        <v>8467</v>
      </c>
      <c r="D2643" t="s">
        <v>1</v>
      </c>
      <c r="E2643" t="s">
        <v>0</v>
      </c>
      <c r="F2643" t="str">
        <f t="shared" si="166"/>
        <v>CCF</v>
      </c>
      <c r="G2643" t="s">
        <v>8149</v>
      </c>
      <c r="H2643" t="s">
        <v>8150</v>
      </c>
      <c r="I2643">
        <v>724</v>
      </c>
      <c r="J2643">
        <v>724</v>
      </c>
      <c r="K2643" t="s">
        <v>616</v>
      </c>
      <c r="L2643" t="str">
        <f t="shared" si="167"/>
        <v>NIT</v>
      </c>
      <c r="M2643" t="str">
        <f t="shared" si="168"/>
        <v>02030104771061</v>
      </c>
      <c r="N2643" t="s">
        <v>617</v>
      </c>
      <c r="O2643">
        <v>0</v>
      </c>
      <c r="P2643">
        <v>0</v>
      </c>
      <c r="Q2643">
        <v>199.11</v>
      </c>
      <c r="R2643">
        <v>25.884300000000003</v>
      </c>
      <c r="S2643">
        <v>0</v>
      </c>
      <c r="T2643">
        <v>0</v>
      </c>
      <c r="U2643">
        <v>224.99430000000001</v>
      </c>
      <c r="V2643" t="s">
        <v>8499</v>
      </c>
      <c r="W2643" t="s">
        <v>1</v>
      </c>
    </row>
    <row r="2644" spans="1:23">
      <c r="A2644" t="s">
        <v>8374</v>
      </c>
      <c r="B2644" t="str">
        <f t="shared" si="165"/>
        <v>Marzo</v>
      </c>
      <c r="C2644" s="20" t="s">
        <v>8467</v>
      </c>
      <c r="D2644" t="s">
        <v>1</v>
      </c>
      <c r="E2644" t="s">
        <v>0</v>
      </c>
      <c r="F2644" t="str">
        <f t="shared" si="166"/>
        <v>CCF</v>
      </c>
      <c r="G2644" t="s">
        <v>8149</v>
      </c>
      <c r="H2644" t="s">
        <v>8150</v>
      </c>
      <c r="I2644">
        <v>725</v>
      </c>
      <c r="J2644">
        <v>725</v>
      </c>
      <c r="K2644" t="s">
        <v>1204</v>
      </c>
      <c r="L2644" t="str">
        <f t="shared" si="167"/>
        <v>NIT</v>
      </c>
      <c r="M2644" t="str">
        <f t="shared" si="168"/>
        <v>14051505480012</v>
      </c>
      <c r="N2644" t="s">
        <v>1205</v>
      </c>
      <c r="O2644">
        <v>0</v>
      </c>
      <c r="P2644">
        <v>0</v>
      </c>
      <c r="Q2644">
        <v>22.62</v>
      </c>
      <c r="R2644">
        <v>2.9406000000000003</v>
      </c>
      <c r="S2644">
        <v>0</v>
      </c>
      <c r="T2644">
        <v>0</v>
      </c>
      <c r="U2644">
        <v>25.560600000000001</v>
      </c>
      <c r="V2644" t="s">
        <v>8499</v>
      </c>
      <c r="W2644" t="s">
        <v>1</v>
      </c>
    </row>
    <row r="2645" spans="1:23">
      <c r="A2645" t="s">
        <v>8374</v>
      </c>
      <c r="B2645" t="str">
        <f t="shared" si="165"/>
        <v>Marzo</v>
      </c>
      <c r="C2645" s="20" t="s">
        <v>8467</v>
      </c>
      <c r="D2645" t="s">
        <v>1</v>
      </c>
      <c r="E2645" t="s">
        <v>0</v>
      </c>
      <c r="F2645" t="str">
        <f t="shared" si="166"/>
        <v>CCF</v>
      </c>
      <c r="G2645" t="s">
        <v>8149</v>
      </c>
      <c r="H2645" t="s">
        <v>8150</v>
      </c>
      <c r="I2645">
        <v>726</v>
      </c>
      <c r="J2645">
        <v>726</v>
      </c>
      <c r="K2645" t="s">
        <v>363</v>
      </c>
      <c r="L2645" t="str">
        <f t="shared" si="167"/>
        <v>NIT</v>
      </c>
      <c r="M2645" t="str">
        <f t="shared" si="168"/>
        <v>06142205931016</v>
      </c>
      <c r="N2645" t="s">
        <v>364</v>
      </c>
      <c r="O2645">
        <v>0</v>
      </c>
      <c r="P2645">
        <v>0</v>
      </c>
      <c r="Q2645">
        <v>48.62</v>
      </c>
      <c r="R2645">
        <v>6.3205999999999998</v>
      </c>
      <c r="S2645">
        <v>0</v>
      </c>
      <c r="T2645">
        <v>0</v>
      </c>
      <c r="U2645">
        <v>54.940599999999996</v>
      </c>
      <c r="V2645" t="s">
        <v>8499</v>
      </c>
      <c r="W2645" t="s">
        <v>1</v>
      </c>
    </row>
    <row r="2646" spans="1:23">
      <c r="A2646" t="s">
        <v>8374</v>
      </c>
      <c r="B2646" t="str">
        <f t="shared" si="165"/>
        <v>Marzo</v>
      </c>
      <c r="C2646" s="20" t="s">
        <v>8465</v>
      </c>
      <c r="D2646" t="s">
        <v>1</v>
      </c>
      <c r="E2646" t="s">
        <v>0</v>
      </c>
      <c r="F2646" t="str">
        <f t="shared" si="166"/>
        <v>CCF</v>
      </c>
      <c r="G2646" t="s">
        <v>8149</v>
      </c>
      <c r="H2646" t="s">
        <v>8150</v>
      </c>
      <c r="I2646">
        <v>727</v>
      </c>
      <c r="J2646">
        <v>727</v>
      </c>
      <c r="K2646" t="s">
        <v>118</v>
      </c>
      <c r="L2646" t="str">
        <f t="shared" si="167"/>
        <v>NIT</v>
      </c>
      <c r="M2646" t="str">
        <f t="shared" si="168"/>
        <v>06141106071025</v>
      </c>
      <c r="N2646" t="s">
        <v>119</v>
      </c>
      <c r="O2646">
        <v>0</v>
      </c>
      <c r="P2646">
        <v>0</v>
      </c>
      <c r="Q2646">
        <v>2060.6799999999998</v>
      </c>
      <c r="R2646">
        <v>267.88839999999999</v>
      </c>
      <c r="S2646">
        <v>0</v>
      </c>
      <c r="T2646">
        <v>0</v>
      </c>
      <c r="U2646">
        <v>2328.5683999999997</v>
      </c>
      <c r="V2646" t="s">
        <v>8499</v>
      </c>
      <c r="W2646" t="s">
        <v>1</v>
      </c>
    </row>
    <row r="2647" spans="1:23">
      <c r="A2647" t="s">
        <v>8374</v>
      </c>
      <c r="B2647" t="str">
        <f t="shared" si="165"/>
        <v>Marzo</v>
      </c>
      <c r="C2647" s="20" t="s">
        <v>8465</v>
      </c>
      <c r="D2647" t="s">
        <v>1</v>
      </c>
      <c r="E2647" t="s">
        <v>0</v>
      </c>
      <c r="F2647" t="str">
        <f t="shared" si="166"/>
        <v>CCF</v>
      </c>
      <c r="G2647" t="s">
        <v>8149</v>
      </c>
      <c r="H2647" t="s">
        <v>8150</v>
      </c>
      <c r="I2647">
        <v>728</v>
      </c>
      <c r="J2647">
        <v>728</v>
      </c>
      <c r="K2647" t="s">
        <v>118</v>
      </c>
      <c r="L2647" t="str">
        <f t="shared" si="167"/>
        <v>NIT</v>
      </c>
      <c r="M2647" t="str">
        <f t="shared" si="168"/>
        <v>06141106071025</v>
      </c>
      <c r="N2647" t="s">
        <v>119</v>
      </c>
      <c r="O2647">
        <v>0</v>
      </c>
      <c r="P2647">
        <v>0</v>
      </c>
      <c r="Q2647">
        <v>528.32000000000005</v>
      </c>
      <c r="R2647">
        <v>68.681600000000003</v>
      </c>
      <c r="S2647">
        <v>0</v>
      </c>
      <c r="T2647">
        <v>0</v>
      </c>
      <c r="U2647">
        <v>597.00160000000005</v>
      </c>
      <c r="V2647" t="s">
        <v>8499</v>
      </c>
      <c r="W2647" t="s">
        <v>1</v>
      </c>
    </row>
    <row r="2648" spans="1:23">
      <c r="A2648" t="s">
        <v>8374</v>
      </c>
      <c r="B2648" t="str">
        <f t="shared" si="165"/>
        <v>Marzo</v>
      </c>
      <c r="C2648" s="20" t="s">
        <v>8465</v>
      </c>
      <c r="D2648" t="s">
        <v>1</v>
      </c>
      <c r="E2648" t="s">
        <v>0</v>
      </c>
      <c r="F2648" t="str">
        <f t="shared" si="166"/>
        <v>CCF</v>
      </c>
      <c r="G2648" t="s">
        <v>8149</v>
      </c>
      <c r="H2648" t="s">
        <v>8150</v>
      </c>
      <c r="I2648">
        <v>729</v>
      </c>
      <c r="J2648">
        <v>729</v>
      </c>
      <c r="K2648" t="s">
        <v>1078</v>
      </c>
      <c r="L2648" t="str">
        <f t="shared" si="167"/>
        <v>NIT</v>
      </c>
      <c r="M2648" t="str">
        <f t="shared" si="168"/>
        <v>02101910851029</v>
      </c>
      <c r="N2648" t="s">
        <v>1079</v>
      </c>
      <c r="O2648">
        <v>0</v>
      </c>
      <c r="P2648">
        <v>0</v>
      </c>
      <c r="Q2648">
        <v>83.56</v>
      </c>
      <c r="R2648">
        <v>10.8628</v>
      </c>
      <c r="S2648">
        <v>0</v>
      </c>
      <c r="T2648">
        <v>0</v>
      </c>
      <c r="U2648">
        <v>94.422799999999995</v>
      </c>
      <c r="V2648" t="s">
        <v>8499</v>
      </c>
      <c r="W2648" t="s">
        <v>1</v>
      </c>
    </row>
    <row r="2649" spans="1:23">
      <c r="A2649" t="s">
        <v>8374</v>
      </c>
      <c r="B2649" t="str">
        <f t="shared" si="165"/>
        <v>Marzo</v>
      </c>
      <c r="C2649" s="20" t="s">
        <v>8465</v>
      </c>
      <c r="D2649" t="s">
        <v>1</v>
      </c>
      <c r="E2649" t="s">
        <v>0</v>
      </c>
      <c r="F2649" t="str">
        <f t="shared" si="166"/>
        <v>CCF</v>
      </c>
      <c r="G2649" t="s">
        <v>8149</v>
      </c>
      <c r="H2649" t="s">
        <v>8150</v>
      </c>
      <c r="I2649">
        <v>730</v>
      </c>
      <c r="J2649">
        <v>730</v>
      </c>
      <c r="K2649" t="s">
        <v>574</v>
      </c>
      <c r="L2649" t="str">
        <f t="shared" si="167"/>
        <v>NIT</v>
      </c>
      <c r="M2649" t="str">
        <f t="shared" si="168"/>
        <v>06142508991046</v>
      </c>
      <c r="N2649" t="s">
        <v>575</v>
      </c>
      <c r="O2649">
        <v>0</v>
      </c>
      <c r="P2649">
        <v>0</v>
      </c>
      <c r="Q2649">
        <v>8283</v>
      </c>
      <c r="R2649">
        <v>1076.79</v>
      </c>
      <c r="S2649">
        <v>0</v>
      </c>
      <c r="T2649">
        <v>0</v>
      </c>
      <c r="U2649">
        <v>9359.7900000000009</v>
      </c>
      <c r="V2649" t="s">
        <v>8499</v>
      </c>
      <c r="W2649" t="s">
        <v>1</v>
      </c>
    </row>
    <row r="2650" spans="1:23">
      <c r="A2650" t="s">
        <v>8374</v>
      </c>
      <c r="B2650" t="str">
        <f t="shared" si="165"/>
        <v>Marzo</v>
      </c>
      <c r="C2650" s="20" t="s">
        <v>8465</v>
      </c>
      <c r="D2650" t="s">
        <v>1</v>
      </c>
      <c r="E2650" t="s">
        <v>0</v>
      </c>
      <c r="F2650" t="str">
        <f t="shared" si="166"/>
        <v>CCF</v>
      </c>
      <c r="G2650" t="s">
        <v>8149</v>
      </c>
      <c r="H2650" t="s">
        <v>8150</v>
      </c>
      <c r="I2650">
        <v>731</v>
      </c>
      <c r="J2650">
        <v>731</v>
      </c>
      <c r="K2650" t="s">
        <v>564</v>
      </c>
      <c r="L2650" t="str">
        <f t="shared" si="167"/>
        <v>NIT</v>
      </c>
      <c r="M2650" t="str">
        <f t="shared" si="168"/>
        <v>13250306470019</v>
      </c>
      <c r="N2650" t="s">
        <v>565</v>
      </c>
      <c r="O2650">
        <v>0</v>
      </c>
      <c r="P2650">
        <v>0</v>
      </c>
      <c r="Q2650">
        <v>19.440000000000001</v>
      </c>
      <c r="R2650">
        <v>2.5272000000000001</v>
      </c>
      <c r="S2650">
        <v>0</v>
      </c>
      <c r="T2650">
        <v>0</v>
      </c>
      <c r="U2650">
        <v>21.967200000000002</v>
      </c>
      <c r="V2650" t="s">
        <v>8499</v>
      </c>
      <c r="W2650" t="s">
        <v>1</v>
      </c>
    </row>
    <row r="2651" spans="1:23">
      <c r="A2651" t="s">
        <v>8374</v>
      </c>
      <c r="B2651" t="str">
        <f t="shared" si="165"/>
        <v>Marzo</v>
      </c>
      <c r="C2651" s="20" t="s">
        <v>8465</v>
      </c>
      <c r="D2651" t="s">
        <v>1</v>
      </c>
      <c r="E2651" t="s">
        <v>0</v>
      </c>
      <c r="F2651" t="str">
        <f t="shared" si="166"/>
        <v>CCF</v>
      </c>
      <c r="G2651" t="s">
        <v>8149</v>
      </c>
      <c r="H2651" t="s">
        <v>8150</v>
      </c>
      <c r="I2651">
        <v>732</v>
      </c>
      <c r="J2651">
        <v>732</v>
      </c>
      <c r="K2651" t="s">
        <v>309</v>
      </c>
      <c r="L2651" t="str">
        <f t="shared" si="167"/>
        <v>NIT</v>
      </c>
      <c r="M2651" t="str">
        <f t="shared" si="168"/>
        <v>05170210550016</v>
      </c>
      <c r="N2651" t="s">
        <v>310</v>
      </c>
      <c r="O2651">
        <v>0</v>
      </c>
      <c r="P2651">
        <v>0</v>
      </c>
      <c r="Q2651">
        <v>61.16</v>
      </c>
      <c r="R2651">
        <v>7.9508000000000001</v>
      </c>
      <c r="S2651">
        <v>0</v>
      </c>
      <c r="T2651">
        <v>0</v>
      </c>
      <c r="U2651">
        <v>69.110799999999998</v>
      </c>
      <c r="V2651" t="s">
        <v>8499</v>
      </c>
      <c r="W2651" t="s">
        <v>1</v>
      </c>
    </row>
    <row r="2652" spans="1:23">
      <c r="A2652" t="s">
        <v>8374</v>
      </c>
      <c r="B2652" t="str">
        <f t="shared" si="165"/>
        <v>Marzo</v>
      </c>
      <c r="C2652" s="20" t="s">
        <v>8465</v>
      </c>
      <c r="D2652" t="s">
        <v>1</v>
      </c>
      <c r="E2652" t="s">
        <v>0</v>
      </c>
      <c r="F2652" t="str">
        <f t="shared" si="166"/>
        <v>CCF</v>
      </c>
      <c r="G2652" t="s">
        <v>8149</v>
      </c>
      <c r="H2652" t="s">
        <v>8150</v>
      </c>
      <c r="I2652">
        <v>733</v>
      </c>
      <c r="J2652">
        <v>733</v>
      </c>
      <c r="K2652" t="s">
        <v>339</v>
      </c>
      <c r="L2652" t="str">
        <f t="shared" si="167"/>
        <v>NIT</v>
      </c>
      <c r="M2652" t="str">
        <f t="shared" si="168"/>
        <v>06071703171016</v>
      </c>
      <c r="N2652" t="s">
        <v>340</v>
      </c>
      <c r="O2652">
        <v>0</v>
      </c>
      <c r="P2652">
        <v>0</v>
      </c>
      <c r="Q2652">
        <v>216.08</v>
      </c>
      <c r="R2652">
        <v>28.090400000000002</v>
      </c>
      <c r="S2652">
        <v>0</v>
      </c>
      <c r="T2652">
        <v>0</v>
      </c>
      <c r="U2652">
        <v>244.17040000000003</v>
      </c>
      <c r="V2652" t="s">
        <v>8499</v>
      </c>
      <c r="W2652" t="s">
        <v>1</v>
      </c>
    </row>
    <row r="2653" spans="1:23">
      <c r="A2653" t="s">
        <v>8374</v>
      </c>
      <c r="B2653" t="str">
        <f t="shared" si="165"/>
        <v>Marzo</v>
      </c>
      <c r="C2653" s="20" t="s">
        <v>8465</v>
      </c>
      <c r="D2653" t="s">
        <v>1</v>
      </c>
      <c r="E2653" t="s">
        <v>0</v>
      </c>
      <c r="F2653" t="str">
        <f t="shared" si="166"/>
        <v>CCF</v>
      </c>
      <c r="G2653" t="s">
        <v>8149</v>
      </c>
      <c r="H2653" t="s">
        <v>8150</v>
      </c>
      <c r="I2653">
        <v>734</v>
      </c>
      <c r="J2653">
        <v>734</v>
      </c>
      <c r="K2653" t="s">
        <v>8093</v>
      </c>
      <c r="L2653" t="str">
        <f t="shared" si="167"/>
        <v>NIT</v>
      </c>
      <c r="M2653" t="str">
        <f t="shared" si="168"/>
        <v>06141309810013</v>
      </c>
      <c r="N2653" t="s">
        <v>8094</v>
      </c>
      <c r="O2653">
        <v>0</v>
      </c>
      <c r="P2653">
        <v>0</v>
      </c>
      <c r="Q2653">
        <v>61.17</v>
      </c>
      <c r="R2653">
        <v>7.9521000000000006</v>
      </c>
      <c r="S2653">
        <v>0</v>
      </c>
      <c r="T2653">
        <v>0</v>
      </c>
      <c r="U2653">
        <v>69.122100000000003</v>
      </c>
      <c r="V2653" t="s">
        <v>8499</v>
      </c>
      <c r="W2653" t="s">
        <v>1</v>
      </c>
    </row>
    <row r="2654" spans="1:23">
      <c r="A2654" t="s">
        <v>8374</v>
      </c>
      <c r="B2654" t="str">
        <f t="shared" si="165"/>
        <v>Marzo</v>
      </c>
      <c r="C2654" s="20" t="s">
        <v>8465</v>
      </c>
      <c r="D2654" t="s">
        <v>1</v>
      </c>
      <c r="E2654" t="s">
        <v>0</v>
      </c>
      <c r="F2654" t="str">
        <f t="shared" si="166"/>
        <v>CCF</v>
      </c>
      <c r="G2654" t="s">
        <v>8149</v>
      </c>
      <c r="H2654" t="s">
        <v>8150</v>
      </c>
      <c r="I2654">
        <v>735</v>
      </c>
      <c r="J2654">
        <v>735</v>
      </c>
      <c r="K2654" t="s">
        <v>679</v>
      </c>
      <c r="L2654" t="str">
        <f t="shared" si="167"/>
        <v>NIT</v>
      </c>
      <c r="M2654" t="str">
        <f t="shared" si="168"/>
        <v>12172706761013</v>
      </c>
      <c r="N2654" t="s">
        <v>680</v>
      </c>
      <c r="O2654">
        <v>0</v>
      </c>
      <c r="P2654">
        <v>0</v>
      </c>
      <c r="Q2654">
        <v>61.16</v>
      </c>
      <c r="R2654">
        <v>7.9508000000000001</v>
      </c>
      <c r="S2654">
        <v>0</v>
      </c>
      <c r="T2654">
        <v>0</v>
      </c>
      <c r="U2654">
        <v>69.110799999999998</v>
      </c>
      <c r="V2654" t="s">
        <v>8499</v>
      </c>
      <c r="W2654" t="s">
        <v>1</v>
      </c>
    </row>
    <row r="2655" spans="1:23">
      <c r="A2655" t="s">
        <v>8374</v>
      </c>
      <c r="B2655" t="str">
        <f t="shared" si="165"/>
        <v>Marzo</v>
      </c>
      <c r="C2655" s="20" t="s">
        <v>8465</v>
      </c>
      <c r="D2655" t="s">
        <v>1</v>
      </c>
      <c r="E2655" t="s">
        <v>0</v>
      </c>
      <c r="F2655" t="str">
        <f t="shared" si="166"/>
        <v>CCF</v>
      </c>
      <c r="G2655" t="s">
        <v>8149</v>
      </c>
      <c r="H2655" t="s">
        <v>8150</v>
      </c>
      <c r="I2655">
        <v>736</v>
      </c>
      <c r="J2655">
        <v>736</v>
      </c>
      <c r="K2655" t="s">
        <v>729</v>
      </c>
      <c r="L2655" t="str">
        <f t="shared" si="167"/>
        <v>NIT</v>
      </c>
      <c r="M2655" t="str">
        <f t="shared" si="168"/>
        <v>10101612841020</v>
      </c>
      <c r="N2655" t="s">
        <v>730</v>
      </c>
      <c r="O2655">
        <v>0</v>
      </c>
      <c r="P2655">
        <v>0</v>
      </c>
      <c r="Q2655">
        <v>63.16</v>
      </c>
      <c r="R2655">
        <v>8.210799999999999</v>
      </c>
      <c r="S2655">
        <v>0</v>
      </c>
      <c r="T2655">
        <v>0</v>
      </c>
      <c r="U2655">
        <v>71.370800000000003</v>
      </c>
      <c r="V2655" t="s">
        <v>8499</v>
      </c>
      <c r="W2655" t="s">
        <v>1</v>
      </c>
    </row>
    <row r="2656" spans="1:23">
      <c r="A2656" t="s">
        <v>8374</v>
      </c>
      <c r="B2656" t="str">
        <f t="shared" si="165"/>
        <v>Marzo</v>
      </c>
      <c r="C2656" s="20" t="s">
        <v>8465</v>
      </c>
      <c r="D2656" t="s">
        <v>1</v>
      </c>
      <c r="E2656" t="s">
        <v>0</v>
      </c>
      <c r="F2656" t="str">
        <f t="shared" si="166"/>
        <v>CCF</v>
      </c>
      <c r="G2656" t="s">
        <v>8149</v>
      </c>
      <c r="H2656" t="s">
        <v>8150</v>
      </c>
      <c r="I2656">
        <v>737</v>
      </c>
      <c r="J2656">
        <v>737</v>
      </c>
      <c r="K2656" t="s">
        <v>558</v>
      </c>
      <c r="L2656" t="str">
        <f t="shared" si="167"/>
        <v>NIT</v>
      </c>
      <c r="M2656" t="str">
        <f t="shared" si="168"/>
        <v>06141301121053</v>
      </c>
      <c r="N2656" t="s">
        <v>559</v>
      </c>
      <c r="O2656">
        <v>0</v>
      </c>
      <c r="P2656">
        <v>0</v>
      </c>
      <c r="Q2656">
        <v>151.30000000000001</v>
      </c>
      <c r="R2656">
        <v>19.669</v>
      </c>
      <c r="S2656">
        <v>0</v>
      </c>
      <c r="T2656">
        <v>0</v>
      </c>
      <c r="U2656">
        <v>170.96900000000002</v>
      </c>
      <c r="V2656" t="s">
        <v>8499</v>
      </c>
      <c r="W2656" t="s">
        <v>1</v>
      </c>
    </row>
    <row r="2657" spans="1:23">
      <c r="A2657" t="s">
        <v>8374</v>
      </c>
      <c r="B2657" t="str">
        <f t="shared" si="165"/>
        <v>Marzo</v>
      </c>
      <c r="C2657" s="20" t="s">
        <v>8465</v>
      </c>
      <c r="D2657" t="s">
        <v>1</v>
      </c>
      <c r="E2657" t="s">
        <v>0</v>
      </c>
      <c r="F2657" t="str">
        <f t="shared" si="166"/>
        <v>CCF</v>
      </c>
      <c r="G2657" t="s">
        <v>8149</v>
      </c>
      <c r="H2657" t="s">
        <v>8150</v>
      </c>
      <c r="I2657">
        <v>738</v>
      </c>
      <c r="J2657">
        <v>738</v>
      </c>
      <c r="K2657" t="s">
        <v>118</v>
      </c>
      <c r="L2657" t="str">
        <f t="shared" si="167"/>
        <v>NIT</v>
      </c>
      <c r="M2657" t="str">
        <f t="shared" si="168"/>
        <v>06141106071025</v>
      </c>
      <c r="N2657" t="s">
        <v>119</v>
      </c>
      <c r="O2657">
        <v>0</v>
      </c>
      <c r="P2657">
        <v>0</v>
      </c>
      <c r="Q2657">
        <v>420.91</v>
      </c>
      <c r="R2657">
        <v>54.718300000000006</v>
      </c>
      <c r="S2657">
        <v>0</v>
      </c>
      <c r="T2657">
        <v>0</v>
      </c>
      <c r="U2657">
        <v>475.62830000000002</v>
      </c>
      <c r="V2657" t="s">
        <v>8499</v>
      </c>
      <c r="W2657" t="s">
        <v>1</v>
      </c>
    </row>
    <row r="2658" spans="1:23">
      <c r="A2658" t="s">
        <v>8374</v>
      </c>
      <c r="B2658" t="str">
        <f t="shared" si="165"/>
        <v>Marzo</v>
      </c>
      <c r="C2658" s="20" t="s">
        <v>8465</v>
      </c>
      <c r="D2658" t="s">
        <v>1</v>
      </c>
      <c r="E2658" t="s">
        <v>0</v>
      </c>
      <c r="F2658" t="str">
        <f t="shared" si="166"/>
        <v>CCF</v>
      </c>
      <c r="G2658" t="s">
        <v>8149</v>
      </c>
      <c r="H2658" t="s">
        <v>8150</v>
      </c>
      <c r="I2658">
        <v>739</v>
      </c>
      <c r="J2658">
        <v>739</v>
      </c>
      <c r="K2658" t="s">
        <v>118</v>
      </c>
      <c r="L2658" t="str">
        <f t="shared" si="167"/>
        <v>NIT</v>
      </c>
      <c r="M2658" t="str">
        <f t="shared" si="168"/>
        <v>06141106071025</v>
      </c>
      <c r="N2658" t="s">
        <v>119</v>
      </c>
      <c r="O2658">
        <v>0</v>
      </c>
      <c r="P2658">
        <v>0</v>
      </c>
      <c r="Q2658">
        <v>1483.07</v>
      </c>
      <c r="R2658">
        <v>192.79910000000001</v>
      </c>
      <c r="S2658">
        <v>0</v>
      </c>
      <c r="T2658">
        <v>0</v>
      </c>
      <c r="U2658">
        <v>1675.8690999999999</v>
      </c>
      <c r="V2658" t="s">
        <v>8499</v>
      </c>
      <c r="W2658" t="s">
        <v>1</v>
      </c>
    </row>
    <row r="2659" spans="1:23">
      <c r="A2659" t="s">
        <v>8374</v>
      </c>
      <c r="B2659" t="str">
        <f t="shared" si="165"/>
        <v>Marzo</v>
      </c>
      <c r="C2659" s="20" t="s">
        <v>8465</v>
      </c>
      <c r="D2659" t="s">
        <v>1</v>
      </c>
      <c r="E2659" t="s">
        <v>0</v>
      </c>
      <c r="F2659" t="str">
        <f t="shared" si="166"/>
        <v>CCF</v>
      </c>
      <c r="G2659" t="s">
        <v>8149</v>
      </c>
      <c r="H2659" t="s">
        <v>8150</v>
      </c>
      <c r="I2659">
        <v>740</v>
      </c>
      <c r="J2659">
        <v>740</v>
      </c>
      <c r="K2659" t="s">
        <v>118</v>
      </c>
      <c r="L2659" t="str">
        <f t="shared" si="167"/>
        <v>NIT</v>
      </c>
      <c r="M2659" t="str">
        <f t="shared" si="168"/>
        <v>06141106071025</v>
      </c>
      <c r="N2659" t="s">
        <v>119</v>
      </c>
      <c r="O2659">
        <v>0</v>
      </c>
      <c r="P2659">
        <v>0</v>
      </c>
      <c r="Q2659">
        <v>10</v>
      </c>
      <c r="R2659">
        <v>1.3</v>
      </c>
      <c r="S2659">
        <v>0</v>
      </c>
      <c r="T2659">
        <v>0</v>
      </c>
      <c r="U2659">
        <v>11.3</v>
      </c>
      <c r="V2659" t="s">
        <v>8499</v>
      </c>
      <c r="W2659" t="s">
        <v>1</v>
      </c>
    </row>
    <row r="2660" spans="1:23">
      <c r="A2660" t="s">
        <v>8374</v>
      </c>
      <c r="B2660" t="str">
        <f t="shared" si="165"/>
        <v>Marzo</v>
      </c>
      <c r="C2660" s="20" t="s">
        <v>8465</v>
      </c>
      <c r="D2660" t="s">
        <v>1</v>
      </c>
      <c r="E2660" t="s">
        <v>0</v>
      </c>
      <c r="F2660" t="str">
        <f t="shared" si="166"/>
        <v>CCF</v>
      </c>
      <c r="G2660" t="s">
        <v>8149</v>
      </c>
      <c r="H2660" t="s">
        <v>8150</v>
      </c>
      <c r="I2660">
        <v>741</v>
      </c>
      <c r="J2660">
        <v>741</v>
      </c>
      <c r="K2660" t="s">
        <v>890</v>
      </c>
      <c r="L2660" t="str">
        <f t="shared" si="167"/>
        <v>NIT</v>
      </c>
      <c r="M2660" t="str">
        <f t="shared" si="168"/>
        <v>06142206021048</v>
      </c>
      <c r="N2660" t="s">
        <v>891</v>
      </c>
      <c r="O2660">
        <v>0</v>
      </c>
      <c r="P2660">
        <v>0</v>
      </c>
      <c r="Q2660">
        <v>24.22</v>
      </c>
      <c r="R2660">
        <v>3.1486000000000001</v>
      </c>
      <c r="S2660">
        <v>0</v>
      </c>
      <c r="T2660">
        <v>0</v>
      </c>
      <c r="U2660">
        <v>27.368600000000001</v>
      </c>
      <c r="V2660" t="s">
        <v>8499</v>
      </c>
      <c r="W2660" t="s">
        <v>1</v>
      </c>
    </row>
    <row r="2661" spans="1:23">
      <c r="A2661" t="s">
        <v>8374</v>
      </c>
      <c r="B2661" t="str">
        <f t="shared" si="165"/>
        <v>Marzo</v>
      </c>
      <c r="C2661" s="20" t="s">
        <v>8465</v>
      </c>
      <c r="D2661" t="s">
        <v>1</v>
      </c>
      <c r="E2661" t="s">
        <v>0</v>
      </c>
      <c r="F2661" t="str">
        <f t="shared" si="166"/>
        <v>CCF</v>
      </c>
      <c r="G2661" t="s">
        <v>8149</v>
      </c>
      <c r="H2661" t="s">
        <v>8150</v>
      </c>
      <c r="I2661">
        <v>742</v>
      </c>
      <c r="J2661">
        <v>742</v>
      </c>
      <c r="K2661" t="s">
        <v>1430</v>
      </c>
      <c r="L2661" t="str">
        <f t="shared" si="167"/>
        <v>NIT</v>
      </c>
      <c r="M2661" t="str">
        <f t="shared" si="168"/>
        <v>14111410711027</v>
      </c>
      <c r="N2661" t="s">
        <v>1431</v>
      </c>
      <c r="O2661">
        <v>0</v>
      </c>
      <c r="P2661">
        <v>0</v>
      </c>
      <c r="Q2661">
        <v>42.8</v>
      </c>
      <c r="R2661">
        <v>5.5640000000000001</v>
      </c>
      <c r="S2661">
        <v>0</v>
      </c>
      <c r="T2661">
        <v>0</v>
      </c>
      <c r="U2661">
        <v>48.363999999999997</v>
      </c>
      <c r="V2661" t="s">
        <v>8499</v>
      </c>
      <c r="W2661" t="s">
        <v>1</v>
      </c>
    </row>
    <row r="2662" spans="1:23">
      <c r="A2662" t="s">
        <v>8374</v>
      </c>
      <c r="B2662" t="str">
        <f t="shared" si="165"/>
        <v>Marzo</v>
      </c>
      <c r="C2662" s="20" t="s">
        <v>8465</v>
      </c>
      <c r="D2662" t="s">
        <v>1</v>
      </c>
      <c r="E2662" t="s">
        <v>0</v>
      </c>
      <c r="F2662" t="str">
        <f t="shared" si="166"/>
        <v>CCF</v>
      </c>
      <c r="G2662" t="s">
        <v>8149</v>
      </c>
      <c r="H2662" t="s">
        <v>8150</v>
      </c>
      <c r="I2662">
        <v>744</v>
      </c>
      <c r="J2662">
        <v>744</v>
      </c>
      <c r="K2662" t="s">
        <v>671</v>
      </c>
      <c r="L2662" t="str">
        <f t="shared" si="167"/>
        <v>NIT</v>
      </c>
      <c r="M2662" t="str">
        <f t="shared" si="168"/>
        <v>06143005741146</v>
      </c>
      <c r="N2662" t="s">
        <v>672</v>
      </c>
      <c r="O2662">
        <v>0</v>
      </c>
      <c r="P2662">
        <v>0</v>
      </c>
      <c r="Q2662">
        <v>83.56</v>
      </c>
      <c r="R2662">
        <v>10.8628</v>
      </c>
      <c r="S2662">
        <v>0</v>
      </c>
      <c r="T2662">
        <v>0</v>
      </c>
      <c r="U2662">
        <v>94.422799999999995</v>
      </c>
      <c r="V2662" t="s">
        <v>8499</v>
      </c>
      <c r="W2662" t="s">
        <v>1</v>
      </c>
    </row>
    <row r="2663" spans="1:23">
      <c r="A2663" t="s">
        <v>8374</v>
      </c>
      <c r="B2663" t="str">
        <f t="shared" si="165"/>
        <v>Marzo</v>
      </c>
      <c r="C2663" s="20" t="s">
        <v>8465</v>
      </c>
      <c r="D2663" t="s">
        <v>1</v>
      </c>
      <c r="E2663" t="s">
        <v>0</v>
      </c>
      <c r="F2663" t="str">
        <f t="shared" si="166"/>
        <v>CCF</v>
      </c>
      <c r="G2663" t="s">
        <v>8149</v>
      </c>
      <c r="H2663" t="s">
        <v>8150</v>
      </c>
      <c r="I2663">
        <v>745</v>
      </c>
      <c r="J2663">
        <v>745</v>
      </c>
      <c r="L2663" t="str">
        <f t="shared" si="167"/>
        <v>DUI</v>
      </c>
      <c r="M2663" t="str">
        <f t="shared" si="168"/>
        <v>026624830</v>
      </c>
      <c r="N2663" t="s">
        <v>1322</v>
      </c>
      <c r="O2663">
        <v>0</v>
      </c>
      <c r="P2663">
        <v>0</v>
      </c>
      <c r="Q2663">
        <v>165.11</v>
      </c>
      <c r="R2663">
        <v>21.464300000000001</v>
      </c>
      <c r="S2663">
        <v>0</v>
      </c>
      <c r="T2663">
        <v>0</v>
      </c>
      <c r="U2663">
        <v>186.57430000000002</v>
      </c>
      <c r="V2663" t="s">
        <v>8466</v>
      </c>
      <c r="W2663" t="s">
        <v>1</v>
      </c>
    </row>
    <row r="2664" spans="1:23">
      <c r="A2664" t="s">
        <v>8374</v>
      </c>
      <c r="B2664" t="str">
        <f t="shared" si="165"/>
        <v>Marzo</v>
      </c>
      <c r="C2664" s="20" t="s">
        <v>8465</v>
      </c>
      <c r="D2664" t="s">
        <v>1</v>
      </c>
      <c r="E2664" t="s">
        <v>0</v>
      </c>
      <c r="F2664" t="str">
        <f t="shared" si="166"/>
        <v>CCF</v>
      </c>
      <c r="G2664" t="s">
        <v>8149</v>
      </c>
      <c r="H2664" t="s">
        <v>8150</v>
      </c>
      <c r="I2664">
        <v>746</v>
      </c>
      <c r="J2664">
        <v>746</v>
      </c>
      <c r="K2664" t="s">
        <v>634</v>
      </c>
      <c r="L2664" t="str">
        <f t="shared" si="167"/>
        <v>NIT</v>
      </c>
      <c r="M2664" t="str">
        <f t="shared" si="168"/>
        <v>06142508161086</v>
      </c>
      <c r="N2664" t="s">
        <v>635</v>
      </c>
      <c r="O2664">
        <v>0</v>
      </c>
      <c r="P2664">
        <v>0</v>
      </c>
      <c r="Q2664">
        <v>160</v>
      </c>
      <c r="R2664">
        <v>20.8</v>
      </c>
      <c r="S2664">
        <v>0</v>
      </c>
      <c r="T2664">
        <v>0</v>
      </c>
      <c r="U2664">
        <v>180.8</v>
      </c>
      <c r="V2664" t="s">
        <v>8499</v>
      </c>
      <c r="W2664" t="s">
        <v>1</v>
      </c>
    </row>
    <row r="2665" spans="1:23">
      <c r="A2665" t="s">
        <v>8374</v>
      </c>
      <c r="B2665" t="str">
        <f t="shared" si="165"/>
        <v>Marzo</v>
      </c>
      <c r="C2665" s="20" t="s">
        <v>8465</v>
      </c>
      <c r="D2665" t="s">
        <v>1</v>
      </c>
      <c r="E2665" t="s">
        <v>0</v>
      </c>
      <c r="F2665" t="str">
        <f t="shared" si="166"/>
        <v>CCF</v>
      </c>
      <c r="G2665" t="s">
        <v>8149</v>
      </c>
      <c r="H2665" t="s">
        <v>8150</v>
      </c>
      <c r="I2665">
        <v>747</v>
      </c>
      <c r="J2665">
        <v>747</v>
      </c>
      <c r="K2665" t="s">
        <v>798</v>
      </c>
      <c r="L2665" t="str">
        <f t="shared" si="167"/>
        <v>NIT</v>
      </c>
      <c r="M2665" t="str">
        <f t="shared" si="168"/>
        <v>06141505091110</v>
      </c>
      <c r="N2665" t="s">
        <v>799</v>
      </c>
      <c r="O2665">
        <v>0</v>
      </c>
      <c r="P2665">
        <v>0</v>
      </c>
      <c r="Q2665">
        <v>927.46</v>
      </c>
      <c r="R2665">
        <v>120.56980000000001</v>
      </c>
      <c r="S2665">
        <v>0</v>
      </c>
      <c r="T2665">
        <v>0</v>
      </c>
      <c r="U2665">
        <v>1048.0298</v>
      </c>
      <c r="V2665" t="s">
        <v>8499</v>
      </c>
      <c r="W2665" t="s">
        <v>1</v>
      </c>
    </row>
    <row r="2666" spans="1:23">
      <c r="A2666" t="s">
        <v>8374</v>
      </c>
      <c r="B2666" t="str">
        <f t="shared" si="165"/>
        <v>Marzo</v>
      </c>
      <c r="C2666" s="20" t="s">
        <v>8465</v>
      </c>
      <c r="D2666" t="s">
        <v>1</v>
      </c>
      <c r="E2666" t="s">
        <v>0</v>
      </c>
      <c r="F2666" t="str">
        <f t="shared" si="166"/>
        <v>CCF</v>
      </c>
      <c r="G2666" t="s">
        <v>8149</v>
      </c>
      <c r="H2666" t="s">
        <v>8150</v>
      </c>
      <c r="I2666">
        <v>748</v>
      </c>
      <c r="J2666">
        <v>748</v>
      </c>
      <c r="K2666" t="s">
        <v>1424</v>
      </c>
      <c r="L2666" t="str">
        <f t="shared" si="167"/>
        <v>NIT</v>
      </c>
      <c r="M2666" t="str">
        <f t="shared" si="168"/>
        <v>06142511710010</v>
      </c>
      <c r="N2666" t="s">
        <v>1425</v>
      </c>
      <c r="O2666">
        <v>0</v>
      </c>
      <c r="P2666">
        <v>0</v>
      </c>
      <c r="Q2666">
        <v>40.770000000000003</v>
      </c>
      <c r="R2666">
        <v>5.3001000000000005</v>
      </c>
      <c r="S2666">
        <v>0</v>
      </c>
      <c r="T2666">
        <v>0</v>
      </c>
      <c r="U2666">
        <v>46.070100000000004</v>
      </c>
      <c r="V2666" t="s">
        <v>8499</v>
      </c>
      <c r="W2666" t="s">
        <v>1</v>
      </c>
    </row>
    <row r="2667" spans="1:23">
      <c r="A2667" t="s">
        <v>8374</v>
      </c>
      <c r="B2667" t="str">
        <f t="shared" si="165"/>
        <v>Marzo</v>
      </c>
      <c r="C2667" s="20" t="s">
        <v>8456</v>
      </c>
      <c r="D2667" t="s">
        <v>1</v>
      </c>
      <c r="E2667" t="s">
        <v>0</v>
      </c>
      <c r="F2667" t="str">
        <f t="shared" si="166"/>
        <v>CCF</v>
      </c>
      <c r="G2667" t="s">
        <v>8149</v>
      </c>
      <c r="H2667" t="s">
        <v>8150</v>
      </c>
      <c r="I2667">
        <v>749</v>
      </c>
      <c r="J2667">
        <v>749</v>
      </c>
      <c r="K2667" t="s">
        <v>8463</v>
      </c>
      <c r="L2667" t="str">
        <f t="shared" si="167"/>
        <v>NIT</v>
      </c>
      <c r="M2667" t="str">
        <f t="shared" si="168"/>
        <v>06140504191026</v>
      </c>
      <c r="N2667" t="s">
        <v>8464</v>
      </c>
      <c r="O2667">
        <v>0</v>
      </c>
      <c r="P2667">
        <v>0</v>
      </c>
      <c r="Q2667">
        <v>252.86</v>
      </c>
      <c r="R2667">
        <v>32.8718</v>
      </c>
      <c r="S2667">
        <v>0</v>
      </c>
      <c r="T2667">
        <v>0</v>
      </c>
      <c r="U2667">
        <v>285.73180000000002</v>
      </c>
      <c r="V2667" t="s">
        <v>8499</v>
      </c>
      <c r="W2667" t="s">
        <v>1</v>
      </c>
    </row>
    <row r="2668" spans="1:23">
      <c r="A2668" t="s">
        <v>8374</v>
      </c>
      <c r="B2668" t="str">
        <f t="shared" si="165"/>
        <v>Marzo</v>
      </c>
      <c r="C2668" s="20" t="s">
        <v>8456</v>
      </c>
      <c r="D2668" t="s">
        <v>1</v>
      </c>
      <c r="E2668" t="s">
        <v>0</v>
      </c>
      <c r="F2668" t="str">
        <f t="shared" si="166"/>
        <v>CCF</v>
      </c>
      <c r="G2668" t="s">
        <v>8149</v>
      </c>
      <c r="H2668" t="s">
        <v>8150</v>
      </c>
      <c r="I2668">
        <v>750</v>
      </c>
      <c r="J2668">
        <v>750</v>
      </c>
      <c r="L2668" t="str">
        <f t="shared" si="167"/>
        <v>DUI</v>
      </c>
      <c r="M2668" t="str">
        <f t="shared" si="168"/>
        <v>032305494</v>
      </c>
      <c r="N2668" t="s">
        <v>724</v>
      </c>
      <c r="O2668">
        <v>0</v>
      </c>
      <c r="P2668">
        <v>0</v>
      </c>
      <c r="Q2668">
        <v>65.819999999999993</v>
      </c>
      <c r="R2668">
        <v>8.5565999999999995</v>
      </c>
      <c r="S2668">
        <v>0</v>
      </c>
      <c r="T2668">
        <v>0</v>
      </c>
      <c r="U2668">
        <v>74.376599999999996</v>
      </c>
      <c r="V2668" t="s">
        <v>8462</v>
      </c>
      <c r="W2668" t="s">
        <v>1</v>
      </c>
    </row>
    <row r="2669" spans="1:23">
      <c r="A2669" t="s">
        <v>8374</v>
      </c>
      <c r="B2669" t="str">
        <f t="shared" si="165"/>
        <v>Marzo</v>
      </c>
      <c r="C2669" s="20" t="s">
        <v>8456</v>
      </c>
      <c r="D2669" t="s">
        <v>1</v>
      </c>
      <c r="E2669" t="s">
        <v>0</v>
      </c>
      <c r="F2669" t="str">
        <f t="shared" si="166"/>
        <v>CCF</v>
      </c>
      <c r="G2669" t="s">
        <v>8149</v>
      </c>
      <c r="H2669" t="s">
        <v>8150</v>
      </c>
      <c r="I2669">
        <v>751</v>
      </c>
      <c r="J2669">
        <v>751</v>
      </c>
      <c r="L2669" t="str">
        <f t="shared" si="167"/>
        <v>DUI</v>
      </c>
      <c r="M2669" t="str">
        <f t="shared" si="168"/>
        <v>000534732</v>
      </c>
      <c r="N2669" t="s">
        <v>1005</v>
      </c>
      <c r="O2669">
        <v>0</v>
      </c>
      <c r="P2669">
        <v>0</v>
      </c>
      <c r="Q2669">
        <v>958.29</v>
      </c>
      <c r="R2669">
        <v>124.57769999999999</v>
      </c>
      <c r="S2669">
        <v>0</v>
      </c>
      <c r="T2669">
        <v>0</v>
      </c>
      <c r="U2669">
        <v>1082.8677</v>
      </c>
      <c r="V2669" t="s">
        <v>8461</v>
      </c>
      <c r="W2669" t="s">
        <v>1</v>
      </c>
    </row>
    <row r="2670" spans="1:23">
      <c r="A2670" t="s">
        <v>8374</v>
      </c>
      <c r="B2670" t="str">
        <f t="shared" si="165"/>
        <v>Marzo</v>
      </c>
      <c r="C2670" s="20" t="s">
        <v>8456</v>
      </c>
      <c r="D2670" t="s">
        <v>1</v>
      </c>
      <c r="E2670" t="s">
        <v>0</v>
      </c>
      <c r="F2670" t="str">
        <f t="shared" si="166"/>
        <v>CCF</v>
      </c>
      <c r="G2670" t="s">
        <v>8149</v>
      </c>
      <c r="H2670" t="s">
        <v>8150</v>
      </c>
      <c r="I2670">
        <v>752</v>
      </c>
      <c r="J2670">
        <v>752</v>
      </c>
      <c r="L2670" t="str">
        <f t="shared" si="167"/>
        <v>DUI</v>
      </c>
      <c r="M2670" t="str">
        <f t="shared" si="168"/>
        <v>026198025</v>
      </c>
      <c r="N2670" t="s">
        <v>482</v>
      </c>
      <c r="O2670">
        <v>0</v>
      </c>
      <c r="P2670">
        <v>0</v>
      </c>
      <c r="Q2670">
        <v>491.36</v>
      </c>
      <c r="R2670">
        <v>63.876800000000003</v>
      </c>
      <c r="S2670">
        <v>0</v>
      </c>
      <c r="T2670">
        <v>0</v>
      </c>
      <c r="U2670">
        <v>555.23680000000002</v>
      </c>
      <c r="V2670" t="s">
        <v>8398</v>
      </c>
      <c r="W2670" t="s">
        <v>1</v>
      </c>
    </row>
    <row r="2671" spans="1:23">
      <c r="A2671" t="s">
        <v>8374</v>
      </c>
      <c r="B2671" t="str">
        <f t="shared" si="165"/>
        <v>Marzo</v>
      </c>
      <c r="C2671" s="20" t="s">
        <v>8456</v>
      </c>
      <c r="D2671" t="s">
        <v>1</v>
      </c>
      <c r="E2671" t="s">
        <v>0</v>
      </c>
      <c r="F2671" t="str">
        <f t="shared" si="166"/>
        <v>CCF</v>
      </c>
      <c r="G2671" t="s">
        <v>8149</v>
      </c>
      <c r="H2671" t="s">
        <v>8150</v>
      </c>
      <c r="I2671">
        <v>753</v>
      </c>
      <c r="J2671">
        <v>753</v>
      </c>
      <c r="K2671" t="s">
        <v>241</v>
      </c>
      <c r="L2671" t="str">
        <f t="shared" si="167"/>
        <v>NIT</v>
      </c>
      <c r="M2671" t="str">
        <f t="shared" si="168"/>
        <v>06021010851016</v>
      </c>
      <c r="N2671" t="s">
        <v>242</v>
      </c>
      <c r="O2671">
        <v>0</v>
      </c>
      <c r="P2671">
        <v>0</v>
      </c>
      <c r="Q2671">
        <v>74</v>
      </c>
      <c r="R2671">
        <v>9.620000000000001</v>
      </c>
      <c r="S2671">
        <v>0</v>
      </c>
      <c r="T2671">
        <v>0</v>
      </c>
      <c r="U2671">
        <v>83.62</v>
      </c>
      <c r="V2671" t="s">
        <v>8499</v>
      </c>
      <c r="W2671" t="s">
        <v>1</v>
      </c>
    </row>
    <row r="2672" spans="1:23">
      <c r="A2672" t="s">
        <v>8374</v>
      </c>
      <c r="B2672" t="str">
        <f t="shared" si="165"/>
        <v>Marzo</v>
      </c>
      <c r="C2672" s="20" t="s">
        <v>8456</v>
      </c>
      <c r="D2672" t="s">
        <v>1</v>
      </c>
      <c r="E2672" t="s">
        <v>0</v>
      </c>
      <c r="F2672" t="str">
        <f t="shared" si="166"/>
        <v>CCF</v>
      </c>
      <c r="G2672" t="s">
        <v>8149</v>
      </c>
      <c r="H2672" t="s">
        <v>8150</v>
      </c>
      <c r="I2672">
        <v>754</v>
      </c>
      <c r="J2672">
        <v>754</v>
      </c>
      <c r="K2672" t="s">
        <v>501</v>
      </c>
      <c r="L2672" t="str">
        <f t="shared" si="167"/>
        <v>NIT</v>
      </c>
      <c r="M2672" t="str">
        <f t="shared" si="168"/>
        <v>06143105181040</v>
      </c>
      <c r="N2672" t="s">
        <v>502</v>
      </c>
      <c r="O2672">
        <v>0</v>
      </c>
      <c r="P2672">
        <v>0</v>
      </c>
      <c r="Q2672">
        <v>27.6</v>
      </c>
      <c r="R2672">
        <v>3.5880000000000005</v>
      </c>
      <c r="S2672">
        <v>0</v>
      </c>
      <c r="T2672">
        <v>0</v>
      </c>
      <c r="U2672">
        <v>31.188000000000002</v>
      </c>
      <c r="V2672" t="s">
        <v>8499</v>
      </c>
      <c r="W2672" t="s">
        <v>1</v>
      </c>
    </row>
    <row r="2673" spans="1:23">
      <c r="A2673" t="s">
        <v>8374</v>
      </c>
      <c r="B2673" t="str">
        <f t="shared" si="165"/>
        <v>Marzo</v>
      </c>
      <c r="C2673" s="20" t="s">
        <v>8456</v>
      </c>
      <c r="D2673" t="s">
        <v>1</v>
      </c>
      <c r="E2673" t="s">
        <v>0</v>
      </c>
      <c r="F2673" t="str">
        <f t="shared" si="166"/>
        <v>CCF</v>
      </c>
      <c r="G2673" t="s">
        <v>8149</v>
      </c>
      <c r="H2673" t="s">
        <v>8150</v>
      </c>
      <c r="I2673">
        <v>755</v>
      </c>
      <c r="J2673">
        <v>755</v>
      </c>
      <c r="K2673" t="s">
        <v>798</v>
      </c>
      <c r="L2673" t="str">
        <f t="shared" si="167"/>
        <v>NIT</v>
      </c>
      <c r="M2673" t="str">
        <f t="shared" si="168"/>
        <v>06141505091110</v>
      </c>
      <c r="N2673" t="s">
        <v>799</v>
      </c>
      <c r="O2673">
        <v>0</v>
      </c>
      <c r="P2673">
        <v>0</v>
      </c>
      <c r="Q2673">
        <v>191.26</v>
      </c>
      <c r="R2673">
        <v>24.863800000000001</v>
      </c>
      <c r="S2673">
        <v>0</v>
      </c>
      <c r="T2673">
        <v>0</v>
      </c>
      <c r="U2673">
        <v>216.12379999999999</v>
      </c>
      <c r="V2673" t="s">
        <v>8499</v>
      </c>
      <c r="W2673" t="s">
        <v>1</v>
      </c>
    </row>
    <row r="2674" spans="1:23">
      <c r="A2674" t="s">
        <v>8374</v>
      </c>
      <c r="B2674" t="str">
        <f t="shared" si="165"/>
        <v>Marzo</v>
      </c>
      <c r="C2674" s="20" t="s">
        <v>8456</v>
      </c>
      <c r="D2674" t="s">
        <v>1</v>
      </c>
      <c r="E2674" t="s">
        <v>0</v>
      </c>
      <c r="F2674" t="str">
        <f t="shared" si="166"/>
        <v>CCF</v>
      </c>
      <c r="G2674" t="s">
        <v>8149</v>
      </c>
      <c r="H2674" t="s">
        <v>8150</v>
      </c>
      <c r="I2674">
        <v>756</v>
      </c>
      <c r="J2674">
        <v>756</v>
      </c>
      <c r="K2674" t="s">
        <v>128</v>
      </c>
      <c r="L2674" t="str">
        <f t="shared" si="167"/>
        <v>NIT</v>
      </c>
      <c r="M2674" t="str">
        <f t="shared" si="168"/>
        <v>02102110041017</v>
      </c>
      <c r="N2674" t="s">
        <v>129</v>
      </c>
      <c r="O2674">
        <v>0</v>
      </c>
      <c r="P2674">
        <v>0</v>
      </c>
      <c r="Q2674">
        <v>2212.38</v>
      </c>
      <c r="R2674">
        <v>287.60940000000005</v>
      </c>
      <c r="S2674">
        <v>0</v>
      </c>
      <c r="T2674">
        <v>0</v>
      </c>
      <c r="U2674">
        <v>2499.9894000000004</v>
      </c>
      <c r="V2674" t="s">
        <v>8499</v>
      </c>
      <c r="W2674" t="s">
        <v>1</v>
      </c>
    </row>
    <row r="2675" spans="1:23">
      <c r="A2675" t="s">
        <v>8374</v>
      </c>
      <c r="B2675" t="str">
        <f t="shared" si="165"/>
        <v>Marzo</v>
      </c>
      <c r="C2675" s="20" t="s">
        <v>8456</v>
      </c>
      <c r="D2675" t="s">
        <v>1</v>
      </c>
      <c r="E2675" t="s">
        <v>0</v>
      </c>
      <c r="F2675" t="str">
        <f t="shared" si="166"/>
        <v>CCF</v>
      </c>
      <c r="G2675" t="s">
        <v>8149</v>
      </c>
      <c r="H2675" t="s">
        <v>8150</v>
      </c>
      <c r="I2675">
        <v>757</v>
      </c>
      <c r="J2675">
        <v>757</v>
      </c>
      <c r="K2675" t="s">
        <v>8459</v>
      </c>
      <c r="L2675" t="str">
        <f t="shared" si="167"/>
        <v>NIT</v>
      </c>
      <c r="M2675" t="str">
        <f t="shared" si="168"/>
        <v>02101504711062</v>
      </c>
      <c r="N2675" t="s">
        <v>8460</v>
      </c>
      <c r="O2675">
        <v>0</v>
      </c>
      <c r="P2675">
        <v>0</v>
      </c>
      <c r="Q2675">
        <v>509.3</v>
      </c>
      <c r="R2675">
        <v>66.209000000000003</v>
      </c>
      <c r="S2675">
        <v>0</v>
      </c>
      <c r="T2675">
        <v>0</v>
      </c>
      <c r="U2675">
        <v>575.50900000000001</v>
      </c>
      <c r="V2675" t="s">
        <v>8499</v>
      </c>
      <c r="W2675" t="s">
        <v>1</v>
      </c>
    </row>
    <row r="2676" spans="1:23">
      <c r="A2676" t="s">
        <v>8374</v>
      </c>
      <c r="B2676" t="str">
        <f t="shared" si="165"/>
        <v>Marzo</v>
      </c>
      <c r="C2676" s="20" t="s">
        <v>8456</v>
      </c>
      <c r="D2676" t="s">
        <v>1</v>
      </c>
      <c r="E2676" t="s">
        <v>0</v>
      </c>
      <c r="F2676" t="str">
        <f t="shared" si="166"/>
        <v>CCF</v>
      </c>
      <c r="G2676" t="s">
        <v>8149</v>
      </c>
      <c r="H2676" t="s">
        <v>8150</v>
      </c>
      <c r="I2676">
        <v>758</v>
      </c>
      <c r="J2676">
        <v>758</v>
      </c>
      <c r="K2676" t="s">
        <v>787</v>
      </c>
      <c r="L2676" t="str">
        <f t="shared" si="167"/>
        <v>NIT</v>
      </c>
      <c r="M2676" t="str">
        <f t="shared" si="168"/>
        <v>10010103731015</v>
      </c>
      <c r="N2676" t="s">
        <v>788</v>
      </c>
      <c r="O2676">
        <v>0</v>
      </c>
      <c r="P2676">
        <v>0</v>
      </c>
      <c r="Q2676">
        <v>1564.86</v>
      </c>
      <c r="R2676">
        <v>203.43179999999998</v>
      </c>
      <c r="S2676">
        <v>0</v>
      </c>
      <c r="T2676">
        <v>0</v>
      </c>
      <c r="U2676">
        <v>1768.2918</v>
      </c>
      <c r="V2676" t="s">
        <v>8499</v>
      </c>
      <c r="W2676" t="s">
        <v>1</v>
      </c>
    </row>
    <row r="2677" spans="1:23">
      <c r="A2677" t="s">
        <v>8374</v>
      </c>
      <c r="B2677" t="str">
        <f t="shared" si="165"/>
        <v>Marzo</v>
      </c>
      <c r="C2677" s="20" t="s">
        <v>8456</v>
      </c>
      <c r="D2677" t="s">
        <v>1</v>
      </c>
      <c r="E2677" t="s">
        <v>0</v>
      </c>
      <c r="F2677" t="str">
        <f t="shared" si="166"/>
        <v>CCF</v>
      </c>
      <c r="G2677" t="s">
        <v>8149</v>
      </c>
      <c r="H2677" t="s">
        <v>8150</v>
      </c>
      <c r="I2677">
        <v>759</v>
      </c>
      <c r="J2677">
        <v>759</v>
      </c>
      <c r="K2677" t="s">
        <v>106</v>
      </c>
      <c r="L2677" t="str">
        <f t="shared" si="167"/>
        <v>NIT</v>
      </c>
      <c r="M2677" t="str">
        <f t="shared" si="168"/>
        <v>06140311031048</v>
      </c>
      <c r="N2677" t="s">
        <v>107</v>
      </c>
      <c r="O2677">
        <v>0</v>
      </c>
      <c r="P2677">
        <v>0</v>
      </c>
      <c r="Q2677">
        <v>18.989999999999998</v>
      </c>
      <c r="R2677">
        <v>2.4686999999999997</v>
      </c>
      <c r="S2677">
        <v>0</v>
      </c>
      <c r="T2677">
        <v>0</v>
      </c>
      <c r="U2677">
        <v>21.458699999999997</v>
      </c>
      <c r="V2677" t="s">
        <v>8499</v>
      </c>
      <c r="W2677" t="s">
        <v>1</v>
      </c>
    </row>
    <row r="2678" spans="1:23">
      <c r="A2678" t="s">
        <v>8374</v>
      </c>
      <c r="B2678" t="str">
        <f t="shared" si="165"/>
        <v>Marzo</v>
      </c>
      <c r="C2678" s="20" t="s">
        <v>8456</v>
      </c>
      <c r="D2678" t="s">
        <v>1</v>
      </c>
      <c r="E2678" t="s">
        <v>0</v>
      </c>
      <c r="F2678" t="str">
        <f t="shared" si="166"/>
        <v>CCF</v>
      </c>
      <c r="G2678" t="s">
        <v>8149</v>
      </c>
      <c r="H2678" t="s">
        <v>8150</v>
      </c>
      <c r="I2678">
        <v>760</v>
      </c>
      <c r="J2678">
        <v>760</v>
      </c>
      <c r="K2678" t="s">
        <v>798</v>
      </c>
      <c r="L2678" t="str">
        <f t="shared" si="167"/>
        <v>NIT</v>
      </c>
      <c r="M2678" t="str">
        <f t="shared" si="168"/>
        <v>06141505091110</v>
      </c>
      <c r="N2678" t="s">
        <v>799</v>
      </c>
      <c r="O2678">
        <v>0</v>
      </c>
      <c r="P2678">
        <v>0</v>
      </c>
      <c r="Q2678">
        <v>173.88</v>
      </c>
      <c r="R2678">
        <v>22.604400000000002</v>
      </c>
      <c r="S2678">
        <v>0</v>
      </c>
      <c r="T2678">
        <v>0</v>
      </c>
      <c r="U2678">
        <v>196.48439999999999</v>
      </c>
      <c r="V2678" t="s">
        <v>8499</v>
      </c>
      <c r="W2678" t="s">
        <v>1</v>
      </c>
    </row>
    <row r="2679" spans="1:23">
      <c r="A2679" t="s">
        <v>8374</v>
      </c>
      <c r="B2679" t="str">
        <f t="shared" si="165"/>
        <v>Marzo</v>
      </c>
      <c r="C2679" s="20" t="s">
        <v>8456</v>
      </c>
      <c r="D2679" t="s">
        <v>1</v>
      </c>
      <c r="E2679" t="s">
        <v>0</v>
      </c>
      <c r="F2679" t="str">
        <f t="shared" si="166"/>
        <v>CCF</v>
      </c>
      <c r="G2679" t="s">
        <v>8149</v>
      </c>
      <c r="H2679" t="s">
        <v>8150</v>
      </c>
      <c r="I2679">
        <v>761</v>
      </c>
      <c r="J2679">
        <v>761</v>
      </c>
      <c r="L2679" t="str">
        <f t="shared" si="167"/>
        <v>DUI</v>
      </c>
      <c r="M2679" t="str">
        <f t="shared" si="168"/>
        <v>019578175</v>
      </c>
      <c r="N2679" t="s">
        <v>8458</v>
      </c>
      <c r="O2679">
        <v>0</v>
      </c>
      <c r="P2679">
        <v>0</v>
      </c>
      <c r="Q2679">
        <v>36.86</v>
      </c>
      <c r="R2679">
        <v>4.7918000000000003</v>
      </c>
      <c r="S2679">
        <v>0</v>
      </c>
      <c r="T2679">
        <v>0</v>
      </c>
      <c r="U2679">
        <v>41.651800000000001</v>
      </c>
      <c r="V2679" t="s">
        <v>8457</v>
      </c>
      <c r="W2679" t="s">
        <v>1</v>
      </c>
    </row>
    <row r="2680" spans="1:23">
      <c r="A2680" t="s">
        <v>8374</v>
      </c>
      <c r="B2680" t="str">
        <f t="shared" ref="B2680:B2743" si="169">SUBSTITUTE(A2680,"ARZO","arzo")</f>
        <v>Marzo</v>
      </c>
      <c r="C2680" s="20" t="s">
        <v>8456</v>
      </c>
      <c r="D2680" t="s">
        <v>1</v>
      </c>
      <c r="E2680" t="s">
        <v>0</v>
      </c>
      <c r="F2680" t="str">
        <f t="shared" si="166"/>
        <v>CCF</v>
      </c>
      <c r="G2680" t="s">
        <v>8149</v>
      </c>
      <c r="H2680" t="s">
        <v>8150</v>
      </c>
      <c r="I2680">
        <v>762</v>
      </c>
      <c r="J2680">
        <v>762</v>
      </c>
      <c r="K2680" t="s">
        <v>118</v>
      </c>
      <c r="L2680" t="str">
        <f t="shared" si="167"/>
        <v>NIT</v>
      </c>
      <c r="M2680" t="str">
        <f t="shared" si="168"/>
        <v>06141106071025</v>
      </c>
      <c r="N2680" t="s">
        <v>119</v>
      </c>
      <c r="O2680">
        <v>0</v>
      </c>
      <c r="P2680">
        <v>0</v>
      </c>
      <c r="Q2680">
        <v>46.07</v>
      </c>
      <c r="R2680">
        <v>5.9891000000000005</v>
      </c>
      <c r="S2680">
        <v>0</v>
      </c>
      <c r="T2680">
        <v>0</v>
      </c>
      <c r="U2680">
        <v>52.059100000000001</v>
      </c>
      <c r="V2680" t="s">
        <v>8499</v>
      </c>
      <c r="W2680" t="s">
        <v>1</v>
      </c>
    </row>
    <row r="2681" spans="1:23">
      <c r="A2681" t="s">
        <v>8374</v>
      </c>
      <c r="B2681" t="str">
        <f t="shared" si="169"/>
        <v>Marzo</v>
      </c>
      <c r="C2681" s="20" t="s">
        <v>8456</v>
      </c>
      <c r="D2681" t="s">
        <v>1</v>
      </c>
      <c r="E2681" t="s">
        <v>0</v>
      </c>
      <c r="F2681" t="str">
        <f t="shared" si="166"/>
        <v>CCF</v>
      </c>
      <c r="G2681" t="s">
        <v>8149</v>
      </c>
      <c r="H2681" t="s">
        <v>8150</v>
      </c>
      <c r="I2681">
        <v>763</v>
      </c>
      <c r="J2681">
        <v>763</v>
      </c>
      <c r="K2681" t="s">
        <v>1281</v>
      </c>
      <c r="L2681" t="str">
        <f t="shared" si="167"/>
        <v>NIT</v>
      </c>
      <c r="M2681" t="str">
        <f t="shared" si="168"/>
        <v>14010101471012</v>
      </c>
      <c r="N2681" t="s">
        <v>1282</v>
      </c>
      <c r="O2681">
        <v>0</v>
      </c>
      <c r="P2681">
        <v>0</v>
      </c>
      <c r="Q2681">
        <v>267.07</v>
      </c>
      <c r="R2681">
        <v>34.719099999999997</v>
      </c>
      <c r="S2681">
        <v>0</v>
      </c>
      <c r="T2681">
        <v>0</v>
      </c>
      <c r="U2681">
        <v>301.78909999999996</v>
      </c>
      <c r="V2681" t="s">
        <v>8499</v>
      </c>
      <c r="W2681" t="s">
        <v>1</v>
      </c>
    </row>
    <row r="2682" spans="1:23">
      <c r="A2682" t="s">
        <v>8374</v>
      </c>
      <c r="B2682" t="str">
        <f t="shared" si="169"/>
        <v>Marzo</v>
      </c>
      <c r="C2682" s="20" t="s">
        <v>8456</v>
      </c>
      <c r="D2682" t="s">
        <v>1</v>
      </c>
      <c r="E2682" t="s">
        <v>0</v>
      </c>
      <c r="F2682" t="str">
        <f t="shared" si="166"/>
        <v>CCF</v>
      </c>
      <c r="G2682" t="s">
        <v>8149</v>
      </c>
      <c r="H2682" t="s">
        <v>8150</v>
      </c>
      <c r="I2682">
        <v>764</v>
      </c>
      <c r="J2682">
        <v>764</v>
      </c>
      <c r="K2682" t="s">
        <v>1450</v>
      </c>
      <c r="L2682" t="str">
        <f t="shared" si="167"/>
        <v>NIT</v>
      </c>
      <c r="M2682" t="str">
        <f t="shared" si="168"/>
        <v>06142609861453</v>
      </c>
      <c r="N2682" t="s">
        <v>1451</v>
      </c>
      <c r="O2682">
        <v>0</v>
      </c>
      <c r="P2682">
        <v>0</v>
      </c>
      <c r="Q2682">
        <v>797.16</v>
      </c>
      <c r="R2682">
        <v>103.63079999999999</v>
      </c>
      <c r="S2682">
        <v>0</v>
      </c>
      <c r="T2682">
        <v>0</v>
      </c>
      <c r="U2682">
        <v>900.79079999999999</v>
      </c>
      <c r="V2682" t="s">
        <v>8499</v>
      </c>
      <c r="W2682" t="s">
        <v>1</v>
      </c>
    </row>
    <row r="2683" spans="1:23">
      <c r="A2683" t="s">
        <v>8374</v>
      </c>
      <c r="B2683" t="str">
        <f t="shared" si="169"/>
        <v>Marzo</v>
      </c>
      <c r="C2683" s="20" t="s">
        <v>8456</v>
      </c>
      <c r="D2683" t="s">
        <v>1</v>
      </c>
      <c r="E2683" t="s">
        <v>0</v>
      </c>
      <c r="F2683" t="str">
        <f t="shared" si="166"/>
        <v>CCF</v>
      </c>
      <c r="G2683" t="s">
        <v>8149</v>
      </c>
      <c r="H2683" t="s">
        <v>8150</v>
      </c>
      <c r="I2683">
        <v>765</v>
      </c>
      <c r="J2683">
        <v>765</v>
      </c>
      <c r="K2683" t="s">
        <v>830</v>
      </c>
      <c r="L2683" t="str">
        <f t="shared" si="167"/>
        <v>NIT</v>
      </c>
      <c r="M2683" t="str">
        <f t="shared" si="168"/>
        <v>14080405781014</v>
      </c>
      <c r="N2683" t="s">
        <v>831</v>
      </c>
      <c r="O2683">
        <v>0</v>
      </c>
      <c r="P2683">
        <v>0</v>
      </c>
      <c r="Q2683">
        <v>249.93</v>
      </c>
      <c r="R2683">
        <v>32.490900000000003</v>
      </c>
      <c r="S2683">
        <v>0</v>
      </c>
      <c r="T2683">
        <v>0</v>
      </c>
      <c r="U2683">
        <v>282.42090000000002</v>
      </c>
      <c r="V2683" t="s">
        <v>8499</v>
      </c>
      <c r="W2683" t="s">
        <v>1</v>
      </c>
    </row>
    <row r="2684" spans="1:23">
      <c r="A2684" t="s">
        <v>8374</v>
      </c>
      <c r="B2684" t="str">
        <f t="shared" si="169"/>
        <v>Marzo</v>
      </c>
      <c r="C2684" s="20" t="s">
        <v>8456</v>
      </c>
      <c r="D2684" t="s">
        <v>1</v>
      </c>
      <c r="E2684" t="s">
        <v>0</v>
      </c>
      <c r="F2684" t="str">
        <f t="shared" si="166"/>
        <v>CCF</v>
      </c>
      <c r="G2684" t="s">
        <v>8149</v>
      </c>
      <c r="H2684" t="s">
        <v>8150</v>
      </c>
      <c r="I2684">
        <v>766</v>
      </c>
      <c r="J2684">
        <v>766</v>
      </c>
      <c r="K2684" t="s">
        <v>233</v>
      </c>
      <c r="L2684" t="str">
        <f t="shared" si="167"/>
        <v>NIT</v>
      </c>
      <c r="M2684" t="str">
        <f t="shared" si="168"/>
        <v>06141408201017</v>
      </c>
      <c r="N2684" t="s">
        <v>234</v>
      </c>
      <c r="O2684">
        <v>0</v>
      </c>
      <c r="P2684">
        <v>0</v>
      </c>
      <c r="Q2684">
        <v>308.88</v>
      </c>
      <c r="R2684">
        <v>40.154400000000003</v>
      </c>
      <c r="S2684">
        <v>0</v>
      </c>
      <c r="T2684">
        <v>0</v>
      </c>
      <c r="U2684">
        <v>349.03440000000001</v>
      </c>
      <c r="V2684" t="s">
        <v>8499</v>
      </c>
      <c r="W2684" t="s">
        <v>1</v>
      </c>
    </row>
    <row r="2685" spans="1:23">
      <c r="A2685" t="s">
        <v>8374</v>
      </c>
      <c r="B2685" t="str">
        <f t="shared" si="169"/>
        <v>Marzo</v>
      </c>
      <c r="C2685" s="20" t="s">
        <v>8450</v>
      </c>
      <c r="D2685" t="s">
        <v>1</v>
      </c>
      <c r="E2685" t="s">
        <v>0</v>
      </c>
      <c r="F2685" t="str">
        <f t="shared" si="166"/>
        <v>CCF</v>
      </c>
      <c r="G2685" t="s">
        <v>8149</v>
      </c>
      <c r="H2685" t="s">
        <v>8150</v>
      </c>
      <c r="I2685">
        <v>767</v>
      </c>
      <c r="J2685">
        <v>767</v>
      </c>
      <c r="K2685" t="s">
        <v>118</v>
      </c>
      <c r="L2685" t="str">
        <f t="shared" si="167"/>
        <v>NIT</v>
      </c>
      <c r="M2685" t="str">
        <f t="shared" si="168"/>
        <v>06141106071025</v>
      </c>
      <c r="N2685" t="s">
        <v>119</v>
      </c>
      <c r="O2685">
        <v>0</v>
      </c>
      <c r="P2685">
        <v>0</v>
      </c>
      <c r="Q2685">
        <v>5750.65</v>
      </c>
      <c r="R2685">
        <v>747.58449999999993</v>
      </c>
      <c r="S2685">
        <v>0</v>
      </c>
      <c r="T2685">
        <v>0</v>
      </c>
      <c r="U2685">
        <v>6498.2344999999996</v>
      </c>
      <c r="V2685" t="s">
        <v>8499</v>
      </c>
      <c r="W2685" t="s">
        <v>1</v>
      </c>
    </row>
    <row r="2686" spans="1:23">
      <c r="A2686" t="s">
        <v>8374</v>
      </c>
      <c r="B2686" t="str">
        <f t="shared" si="169"/>
        <v>Marzo</v>
      </c>
      <c r="C2686" s="20" t="s">
        <v>8450</v>
      </c>
      <c r="D2686" t="s">
        <v>1</v>
      </c>
      <c r="E2686" t="s">
        <v>0</v>
      </c>
      <c r="F2686" t="str">
        <f t="shared" si="166"/>
        <v>CCF</v>
      </c>
      <c r="G2686" t="s">
        <v>8149</v>
      </c>
      <c r="H2686" t="s">
        <v>8150</v>
      </c>
      <c r="I2686">
        <v>768</v>
      </c>
      <c r="J2686">
        <v>768</v>
      </c>
      <c r="K2686" t="s">
        <v>443</v>
      </c>
      <c r="L2686" t="str">
        <f t="shared" si="167"/>
        <v>NIT</v>
      </c>
      <c r="M2686" t="str">
        <f t="shared" si="168"/>
        <v>06142002961017</v>
      </c>
      <c r="N2686" t="s">
        <v>444</v>
      </c>
      <c r="O2686">
        <v>0</v>
      </c>
      <c r="P2686">
        <v>0</v>
      </c>
      <c r="Q2686">
        <v>820.12</v>
      </c>
      <c r="R2686">
        <v>106.6156</v>
      </c>
      <c r="S2686">
        <v>0</v>
      </c>
      <c r="T2686">
        <v>0</v>
      </c>
      <c r="U2686">
        <v>926.73559999999998</v>
      </c>
      <c r="V2686" t="s">
        <v>8499</v>
      </c>
      <c r="W2686" t="s">
        <v>1</v>
      </c>
    </row>
    <row r="2687" spans="1:23">
      <c r="A2687" t="s">
        <v>8374</v>
      </c>
      <c r="B2687" t="str">
        <f t="shared" si="169"/>
        <v>Marzo</v>
      </c>
      <c r="C2687" s="20" t="s">
        <v>8450</v>
      </c>
      <c r="D2687" t="s">
        <v>1</v>
      </c>
      <c r="E2687" t="s">
        <v>0</v>
      </c>
      <c r="F2687" t="str">
        <f t="shared" si="166"/>
        <v>CCF</v>
      </c>
      <c r="G2687" t="s">
        <v>8149</v>
      </c>
      <c r="H2687" t="s">
        <v>8150</v>
      </c>
      <c r="I2687">
        <v>769</v>
      </c>
      <c r="J2687">
        <v>769</v>
      </c>
      <c r="K2687" t="s">
        <v>333</v>
      </c>
      <c r="L2687" t="str">
        <f t="shared" si="167"/>
        <v>NIT</v>
      </c>
      <c r="M2687" t="str">
        <f t="shared" si="168"/>
        <v>06140607941015</v>
      </c>
      <c r="N2687" t="s">
        <v>334</v>
      </c>
      <c r="O2687">
        <v>0</v>
      </c>
      <c r="P2687">
        <v>0</v>
      </c>
      <c r="Q2687">
        <v>21.13</v>
      </c>
      <c r="R2687">
        <v>2.7469000000000001</v>
      </c>
      <c r="S2687">
        <v>0</v>
      </c>
      <c r="T2687">
        <v>0</v>
      </c>
      <c r="U2687">
        <v>23.876899999999999</v>
      </c>
      <c r="V2687" t="s">
        <v>8499</v>
      </c>
      <c r="W2687" t="s">
        <v>1</v>
      </c>
    </row>
    <row r="2688" spans="1:23">
      <c r="A2688" t="s">
        <v>8374</v>
      </c>
      <c r="B2688" t="str">
        <f t="shared" si="169"/>
        <v>Marzo</v>
      </c>
      <c r="C2688" s="20" t="s">
        <v>8450</v>
      </c>
      <c r="D2688" t="s">
        <v>1</v>
      </c>
      <c r="E2688" t="s">
        <v>0</v>
      </c>
      <c r="F2688" t="str">
        <f t="shared" si="166"/>
        <v>CCF</v>
      </c>
      <c r="G2688" t="s">
        <v>8149</v>
      </c>
      <c r="H2688" t="s">
        <v>8150</v>
      </c>
      <c r="I2688">
        <v>770</v>
      </c>
      <c r="J2688">
        <v>770</v>
      </c>
      <c r="K2688" t="s">
        <v>277</v>
      </c>
      <c r="L2688" t="str">
        <f t="shared" si="167"/>
        <v>NIT</v>
      </c>
      <c r="M2688" t="str">
        <f t="shared" si="168"/>
        <v>06141908811067</v>
      </c>
      <c r="N2688" t="s">
        <v>278</v>
      </c>
      <c r="O2688">
        <v>0</v>
      </c>
      <c r="P2688">
        <v>0</v>
      </c>
      <c r="Q2688">
        <v>504.42</v>
      </c>
      <c r="R2688">
        <v>65.574600000000004</v>
      </c>
      <c r="S2688">
        <v>0</v>
      </c>
      <c r="T2688">
        <v>0</v>
      </c>
      <c r="U2688">
        <v>569.99459999999999</v>
      </c>
      <c r="V2688" t="s">
        <v>8499</v>
      </c>
      <c r="W2688" t="s">
        <v>1</v>
      </c>
    </row>
    <row r="2689" spans="1:23">
      <c r="A2689" t="s">
        <v>8374</v>
      </c>
      <c r="B2689" t="str">
        <f t="shared" si="169"/>
        <v>Marzo</v>
      </c>
      <c r="C2689" s="20" t="s">
        <v>8450</v>
      </c>
      <c r="D2689" t="s">
        <v>1</v>
      </c>
      <c r="E2689" t="s">
        <v>0</v>
      </c>
      <c r="F2689" t="str">
        <f t="shared" si="166"/>
        <v>CCF</v>
      </c>
      <c r="G2689" t="s">
        <v>8149</v>
      </c>
      <c r="H2689" t="s">
        <v>8150</v>
      </c>
      <c r="I2689">
        <v>772</v>
      </c>
      <c r="J2689">
        <v>772</v>
      </c>
      <c r="K2689" t="s">
        <v>155</v>
      </c>
      <c r="L2689" t="str">
        <f t="shared" si="167"/>
        <v>NIT</v>
      </c>
      <c r="M2689" t="str">
        <f t="shared" si="168"/>
        <v>06142610051058</v>
      </c>
      <c r="N2689" t="s">
        <v>156</v>
      </c>
      <c r="O2689">
        <v>0</v>
      </c>
      <c r="P2689">
        <v>0</v>
      </c>
      <c r="Q2689">
        <v>113.18</v>
      </c>
      <c r="R2689">
        <v>14.713400000000002</v>
      </c>
      <c r="S2689">
        <v>0</v>
      </c>
      <c r="T2689">
        <v>0</v>
      </c>
      <c r="U2689">
        <v>127.89340000000001</v>
      </c>
      <c r="V2689" t="s">
        <v>8499</v>
      </c>
      <c r="W2689" t="s">
        <v>1</v>
      </c>
    </row>
    <row r="2690" spans="1:23">
      <c r="A2690" t="s">
        <v>8374</v>
      </c>
      <c r="B2690" t="str">
        <f t="shared" si="169"/>
        <v>Marzo</v>
      </c>
      <c r="C2690" s="20" t="s">
        <v>8450</v>
      </c>
      <c r="D2690" t="s">
        <v>1</v>
      </c>
      <c r="E2690" t="s">
        <v>0</v>
      </c>
      <c r="F2690" t="str">
        <f t="shared" si="166"/>
        <v>CCF</v>
      </c>
      <c r="G2690" t="s">
        <v>8149</v>
      </c>
      <c r="H2690" t="s">
        <v>8150</v>
      </c>
      <c r="I2690">
        <v>773</v>
      </c>
      <c r="J2690">
        <v>773</v>
      </c>
      <c r="K2690" t="s">
        <v>307</v>
      </c>
      <c r="L2690" t="str">
        <f t="shared" si="167"/>
        <v>NIT</v>
      </c>
      <c r="M2690" t="str">
        <f t="shared" si="168"/>
        <v>06141303971062</v>
      </c>
      <c r="N2690" t="s">
        <v>308</v>
      </c>
      <c r="O2690">
        <v>0</v>
      </c>
      <c r="P2690">
        <v>0</v>
      </c>
      <c r="Q2690">
        <v>127.43</v>
      </c>
      <c r="R2690">
        <v>16.565900000000003</v>
      </c>
      <c r="S2690">
        <v>0</v>
      </c>
      <c r="T2690">
        <v>0</v>
      </c>
      <c r="U2690">
        <v>143.99590000000001</v>
      </c>
      <c r="V2690" t="s">
        <v>8499</v>
      </c>
      <c r="W2690" t="s">
        <v>1</v>
      </c>
    </row>
    <row r="2691" spans="1:23">
      <c r="A2691" t="s">
        <v>8374</v>
      </c>
      <c r="B2691" t="str">
        <f t="shared" si="169"/>
        <v>Marzo</v>
      </c>
      <c r="C2691" s="20" t="s">
        <v>8450</v>
      </c>
      <c r="D2691" t="s">
        <v>1</v>
      </c>
      <c r="E2691" t="s">
        <v>0</v>
      </c>
      <c r="F2691" t="str">
        <f t="shared" ref="F2691:F2754" si="170">IF(E2691="05","Nota de crédito","CCF")</f>
        <v>CCF</v>
      </c>
      <c r="G2691" t="s">
        <v>8149</v>
      </c>
      <c r="H2691" t="s">
        <v>8150</v>
      </c>
      <c r="I2691">
        <v>774</v>
      </c>
      <c r="J2691">
        <v>774</v>
      </c>
      <c r="K2691" t="s">
        <v>333</v>
      </c>
      <c r="L2691" t="str">
        <f t="shared" ref="L2691:L2754" si="171">IF(K2691=0,"DUI","NIT")</f>
        <v>NIT</v>
      </c>
      <c r="M2691" t="str">
        <f t="shared" ref="M2691:M2754" si="172">IF(K2691=0,V2691,K2691)</f>
        <v>06140607941015</v>
      </c>
      <c r="N2691" t="s">
        <v>334</v>
      </c>
      <c r="O2691">
        <v>0</v>
      </c>
      <c r="P2691">
        <v>0</v>
      </c>
      <c r="Q2691">
        <v>142.72999999999999</v>
      </c>
      <c r="R2691">
        <v>18.5549</v>
      </c>
      <c r="S2691">
        <v>0</v>
      </c>
      <c r="T2691">
        <v>0</v>
      </c>
      <c r="U2691">
        <v>161.28489999999999</v>
      </c>
      <c r="V2691" t="s">
        <v>8499</v>
      </c>
      <c r="W2691" t="s">
        <v>1</v>
      </c>
    </row>
    <row r="2692" spans="1:23">
      <c r="A2692" t="s">
        <v>8374</v>
      </c>
      <c r="B2692" t="str">
        <f t="shared" si="169"/>
        <v>Marzo</v>
      </c>
      <c r="C2692" s="20" t="s">
        <v>8450</v>
      </c>
      <c r="D2692" t="s">
        <v>1</v>
      </c>
      <c r="E2692" t="s">
        <v>0</v>
      </c>
      <c r="F2692" t="str">
        <f t="shared" si="170"/>
        <v>CCF</v>
      </c>
      <c r="G2692" t="s">
        <v>8149</v>
      </c>
      <c r="H2692" t="s">
        <v>8150</v>
      </c>
      <c r="I2692">
        <v>775</v>
      </c>
      <c r="J2692">
        <v>775</v>
      </c>
      <c r="K2692" t="s">
        <v>118</v>
      </c>
      <c r="L2692" t="str">
        <f t="shared" si="171"/>
        <v>NIT</v>
      </c>
      <c r="M2692" t="str">
        <f t="shared" si="172"/>
        <v>06141106071025</v>
      </c>
      <c r="N2692" t="s">
        <v>119</v>
      </c>
      <c r="O2692">
        <v>0</v>
      </c>
      <c r="P2692">
        <v>0</v>
      </c>
      <c r="Q2692">
        <v>97.51</v>
      </c>
      <c r="R2692">
        <v>12.676300000000001</v>
      </c>
      <c r="S2692">
        <v>0</v>
      </c>
      <c r="T2692">
        <v>0</v>
      </c>
      <c r="U2692">
        <v>110.1863</v>
      </c>
      <c r="V2692" t="s">
        <v>8499</v>
      </c>
      <c r="W2692" t="s">
        <v>1</v>
      </c>
    </row>
    <row r="2693" spans="1:23">
      <c r="A2693" t="s">
        <v>8374</v>
      </c>
      <c r="B2693" t="str">
        <f t="shared" si="169"/>
        <v>Marzo</v>
      </c>
      <c r="C2693" s="20" t="s">
        <v>8450</v>
      </c>
      <c r="D2693" t="s">
        <v>1</v>
      </c>
      <c r="E2693" t="s">
        <v>0</v>
      </c>
      <c r="F2693" t="str">
        <f t="shared" si="170"/>
        <v>CCF</v>
      </c>
      <c r="G2693" t="s">
        <v>8149</v>
      </c>
      <c r="H2693" t="s">
        <v>8150</v>
      </c>
      <c r="I2693">
        <v>776</v>
      </c>
      <c r="J2693">
        <v>776</v>
      </c>
      <c r="K2693" t="s">
        <v>140</v>
      </c>
      <c r="L2693" t="str">
        <f t="shared" si="171"/>
        <v>NIT</v>
      </c>
      <c r="M2693" t="str">
        <f t="shared" si="172"/>
        <v>06142110041021</v>
      </c>
      <c r="N2693" t="s">
        <v>141</v>
      </c>
      <c r="O2693">
        <v>0</v>
      </c>
      <c r="P2693">
        <v>0</v>
      </c>
      <c r="Q2693">
        <v>95.04</v>
      </c>
      <c r="R2693">
        <v>12.355200000000002</v>
      </c>
      <c r="S2693">
        <v>0</v>
      </c>
      <c r="T2693">
        <v>0</v>
      </c>
      <c r="U2693">
        <v>107.3952</v>
      </c>
      <c r="V2693" t="s">
        <v>8499</v>
      </c>
      <c r="W2693" t="s">
        <v>1</v>
      </c>
    </row>
    <row r="2694" spans="1:23">
      <c r="A2694" t="s">
        <v>8374</v>
      </c>
      <c r="B2694" t="str">
        <f t="shared" si="169"/>
        <v>Marzo</v>
      </c>
      <c r="C2694" s="20" t="s">
        <v>8450</v>
      </c>
      <c r="D2694" t="s">
        <v>1</v>
      </c>
      <c r="E2694" t="s">
        <v>0</v>
      </c>
      <c r="F2694" t="str">
        <f t="shared" si="170"/>
        <v>CCF</v>
      </c>
      <c r="G2694" t="s">
        <v>8149</v>
      </c>
      <c r="H2694" t="s">
        <v>8150</v>
      </c>
      <c r="I2694">
        <v>777</v>
      </c>
      <c r="J2694">
        <v>777</v>
      </c>
      <c r="K2694" t="s">
        <v>118</v>
      </c>
      <c r="L2694" t="str">
        <f t="shared" si="171"/>
        <v>NIT</v>
      </c>
      <c r="M2694" t="str">
        <f t="shared" si="172"/>
        <v>06141106071025</v>
      </c>
      <c r="N2694" t="s">
        <v>119</v>
      </c>
      <c r="O2694">
        <v>0</v>
      </c>
      <c r="P2694">
        <v>0</v>
      </c>
      <c r="Q2694">
        <v>1094.69</v>
      </c>
      <c r="R2694">
        <v>142.30970000000002</v>
      </c>
      <c r="S2694">
        <v>0</v>
      </c>
      <c r="T2694">
        <v>0</v>
      </c>
      <c r="U2694">
        <v>1236.9997000000001</v>
      </c>
      <c r="V2694" t="s">
        <v>8499</v>
      </c>
      <c r="W2694" t="s">
        <v>1</v>
      </c>
    </row>
    <row r="2695" spans="1:23">
      <c r="A2695" t="s">
        <v>8374</v>
      </c>
      <c r="B2695" t="str">
        <f t="shared" si="169"/>
        <v>Marzo</v>
      </c>
      <c r="C2695" s="20" t="s">
        <v>8450</v>
      </c>
      <c r="D2695" t="s">
        <v>1</v>
      </c>
      <c r="E2695" t="s">
        <v>0</v>
      </c>
      <c r="F2695" t="str">
        <f t="shared" si="170"/>
        <v>CCF</v>
      </c>
      <c r="G2695" t="s">
        <v>8149</v>
      </c>
      <c r="H2695" t="s">
        <v>8150</v>
      </c>
      <c r="I2695">
        <v>778</v>
      </c>
      <c r="J2695">
        <v>778</v>
      </c>
      <c r="K2695" t="s">
        <v>469</v>
      </c>
      <c r="L2695" t="str">
        <f t="shared" si="171"/>
        <v>NIT</v>
      </c>
      <c r="M2695" t="str">
        <f t="shared" si="172"/>
        <v>06142304131030</v>
      </c>
      <c r="N2695" t="s">
        <v>470</v>
      </c>
      <c r="O2695">
        <v>0</v>
      </c>
      <c r="P2695">
        <v>0</v>
      </c>
      <c r="Q2695">
        <v>35.4</v>
      </c>
      <c r="R2695">
        <v>4.6020000000000003</v>
      </c>
      <c r="S2695">
        <v>0</v>
      </c>
      <c r="T2695">
        <v>0</v>
      </c>
      <c r="U2695">
        <v>40.001999999999995</v>
      </c>
      <c r="V2695" t="s">
        <v>8499</v>
      </c>
      <c r="W2695" t="s">
        <v>1</v>
      </c>
    </row>
    <row r="2696" spans="1:23">
      <c r="A2696" t="s">
        <v>8374</v>
      </c>
      <c r="B2696" t="str">
        <f t="shared" si="169"/>
        <v>Marzo</v>
      </c>
      <c r="C2696" s="20" t="s">
        <v>8450</v>
      </c>
      <c r="D2696" t="s">
        <v>1</v>
      </c>
      <c r="E2696" t="s">
        <v>0</v>
      </c>
      <c r="F2696" t="str">
        <f t="shared" si="170"/>
        <v>CCF</v>
      </c>
      <c r="G2696" t="s">
        <v>8149</v>
      </c>
      <c r="H2696" t="s">
        <v>8150</v>
      </c>
      <c r="I2696">
        <v>779</v>
      </c>
      <c r="J2696">
        <v>779</v>
      </c>
      <c r="K2696" t="s">
        <v>497</v>
      </c>
      <c r="L2696" t="str">
        <f t="shared" si="171"/>
        <v>NIT</v>
      </c>
      <c r="M2696" t="str">
        <f t="shared" si="172"/>
        <v>03163112851027</v>
      </c>
      <c r="N2696" t="s">
        <v>498</v>
      </c>
      <c r="O2696">
        <v>0</v>
      </c>
      <c r="P2696">
        <v>0</v>
      </c>
      <c r="Q2696">
        <v>440.58</v>
      </c>
      <c r="R2696">
        <v>57.275399999999998</v>
      </c>
      <c r="S2696">
        <v>0</v>
      </c>
      <c r="T2696">
        <v>0</v>
      </c>
      <c r="U2696">
        <v>497.85539999999997</v>
      </c>
      <c r="V2696" t="s">
        <v>8499</v>
      </c>
      <c r="W2696" t="s">
        <v>1</v>
      </c>
    </row>
    <row r="2697" spans="1:23">
      <c r="A2697" t="s">
        <v>8374</v>
      </c>
      <c r="B2697" t="str">
        <f t="shared" si="169"/>
        <v>Marzo</v>
      </c>
      <c r="C2697" s="20" t="s">
        <v>8450</v>
      </c>
      <c r="D2697" t="s">
        <v>1</v>
      </c>
      <c r="E2697" t="s">
        <v>0</v>
      </c>
      <c r="F2697" t="str">
        <f t="shared" si="170"/>
        <v>CCF</v>
      </c>
      <c r="G2697" t="s">
        <v>8149</v>
      </c>
      <c r="H2697" t="s">
        <v>8150</v>
      </c>
      <c r="I2697">
        <v>780</v>
      </c>
      <c r="J2697">
        <v>780</v>
      </c>
      <c r="L2697" t="str">
        <f t="shared" si="171"/>
        <v>DUI</v>
      </c>
      <c r="M2697" t="str">
        <f t="shared" si="172"/>
        <v>018593855</v>
      </c>
      <c r="N2697" t="s">
        <v>849</v>
      </c>
      <c r="O2697">
        <v>0</v>
      </c>
      <c r="P2697">
        <v>0</v>
      </c>
      <c r="Q2697">
        <v>21.02</v>
      </c>
      <c r="R2697">
        <v>2.7326000000000001</v>
      </c>
      <c r="S2697">
        <v>0</v>
      </c>
      <c r="T2697">
        <v>0</v>
      </c>
      <c r="U2697">
        <v>23.752600000000001</v>
      </c>
      <c r="V2697" t="s">
        <v>8455</v>
      </c>
      <c r="W2697" t="s">
        <v>1</v>
      </c>
    </row>
    <row r="2698" spans="1:23">
      <c r="A2698" t="s">
        <v>8374</v>
      </c>
      <c r="B2698" t="str">
        <f t="shared" si="169"/>
        <v>Marzo</v>
      </c>
      <c r="C2698" s="20" t="s">
        <v>8450</v>
      </c>
      <c r="D2698" t="s">
        <v>1</v>
      </c>
      <c r="E2698" t="s">
        <v>0</v>
      </c>
      <c r="F2698" t="str">
        <f t="shared" si="170"/>
        <v>CCF</v>
      </c>
      <c r="G2698" t="s">
        <v>8149</v>
      </c>
      <c r="H2698" t="s">
        <v>8150</v>
      </c>
      <c r="I2698">
        <v>781</v>
      </c>
      <c r="J2698">
        <v>781</v>
      </c>
      <c r="K2698" t="s">
        <v>108</v>
      </c>
      <c r="L2698" t="str">
        <f t="shared" si="171"/>
        <v>NIT</v>
      </c>
      <c r="M2698" t="str">
        <f t="shared" si="172"/>
        <v>02020103520010</v>
      </c>
      <c r="N2698" t="s">
        <v>109</v>
      </c>
      <c r="O2698">
        <v>0</v>
      </c>
      <c r="P2698">
        <v>0</v>
      </c>
      <c r="Q2698">
        <v>218.21</v>
      </c>
      <c r="R2698">
        <v>28.367300000000004</v>
      </c>
      <c r="S2698">
        <v>0</v>
      </c>
      <c r="T2698">
        <v>0</v>
      </c>
      <c r="U2698">
        <v>246.57730000000001</v>
      </c>
      <c r="V2698" t="s">
        <v>8499</v>
      </c>
      <c r="W2698" t="s">
        <v>1</v>
      </c>
    </row>
    <row r="2699" spans="1:23">
      <c r="A2699" t="s">
        <v>8374</v>
      </c>
      <c r="B2699" t="str">
        <f t="shared" si="169"/>
        <v>Marzo</v>
      </c>
      <c r="C2699" s="20" t="s">
        <v>8450</v>
      </c>
      <c r="D2699" t="s">
        <v>1</v>
      </c>
      <c r="E2699" t="s">
        <v>0</v>
      </c>
      <c r="F2699" t="str">
        <f t="shared" si="170"/>
        <v>CCF</v>
      </c>
      <c r="G2699" t="s">
        <v>8149</v>
      </c>
      <c r="H2699" t="s">
        <v>8150</v>
      </c>
      <c r="I2699">
        <v>782</v>
      </c>
      <c r="J2699">
        <v>782</v>
      </c>
      <c r="K2699" t="s">
        <v>317</v>
      </c>
      <c r="L2699" t="str">
        <f t="shared" si="171"/>
        <v>NIT</v>
      </c>
      <c r="M2699" t="str">
        <f t="shared" si="172"/>
        <v>03152008711033</v>
      </c>
      <c r="N2699" t="s">
        <v>318</v>
      </c>
      <c r="O2699">
        <v>0</v>
      </c>
      <c r="P2699">
        <v>0</v>
      </c>
      <c r="Q2699">
        <v>40.78</v>
      </c>
      <c r="R2699">
        <v>5.3014000000000001</v>
      </c>
      <c r="S2699">
        <v>0</v>
      </c>
      <c r="T2699">
        <v>0</v>
      </c>
      <c r="U2699">
        <v>46.081400000000002</v>
      </c>
      <c r="V2699" t="s">
        <v>8499</v>
      </c>
      <c r="W2699" t="s">
        <v>1</v>
      </c>
    </row>
    <row r="2700" spans="1:23">
      <c r="A2700" t="s">
        <v>8374</v>
      </c>
      <c r="B2700" t="str">
        <f t="shared" si="169"/>
        <v>Marzo</v>
      </c>
      <c r="C2700" s="20" t="s">
        <v>8450</v>
      </c>
      <c r="D2700" t="s">
        <v>1</v>
      </c>
      <c r="E2700" t="s">
        <v>0</v>
      </c>
      <c r="F2700" t="str">
        <f t="shared" si="170"/>
        <v>CCF</v>
      </c>
      <c r="G2700" t="s">
        <v>8149</v>
      </c>
      <c r="H2700" t="s">
        <v>8150</v>
      </c>
      <c r="I2700">
        <v>783</v>
      </c>
      <c r="J2700">
        <v>783</v>
      </c>
      <c r="K2700" t="s">
        <v>8453</v>
      </c>
      <c r="L2700" t="str">
        <f t="shared" si="171"/>
        <v>NIT</v>
      </c>
      <c r="M2700" t="str">
        <f t="shared" si="172"/>
        <v>06141502831059</v>
      </c>
      <c r="N2700" t="s">
        <v>8454</v>
      </c>
      <c r="O2700">
        <v>0</v>
      </c>
      <c r="P2700">
        <v>0</v>
      </c>
      <c r="Q2700">
        <v>6.45</v>
      </c>
      <c r="R2700">
        <v>0.83850000000000002</v>
      </c>
      <c r="S2700">
        <v>0</v>
      </c>
      <c r="T2700">
        <v>0</v>
      </c>
      <c r="U2700">
        <v>7.2885</v>
      </c>
      <c r="V2700" t="s">
        <v>8499</v>
      </c>
      <c r="W2700" t="s">
        <v>1</v>
      </c>
    </row>
    <row r="2701" spans="1:23">
      <c r="A2701" t="s">
        <v>8374</v>
      </c>
      <c r="B2701" t="str">
        <f t="shared" si="169"/>
        <v>Marzo</v>
      </c>
      <c r="C2701" s="20" t="s">
        <v>8450</v>
      </c>
      <c r="D2701" t="s">
        <v>1</v>
      </c>
      <c r="E2701" t="s">
        <v>0</v>
      </c>
      <c r="F2701" t="str">
        <f t="shared" si="170"/>
        <v>CCF</v>
      </c>
      <c r="G2701" t="s">
        <v>8149</v>
      </c>
      <c r="H2701" t="s">
        <v>8150</v>
      </c>
      <c r="I2701">
        <v>784</v>
      </c>
      <c r="J2701">
        <v>784</v>
      </c>
      <c r="K2701" t="s">
        <v>8016</v>
      </c>
      <c r="L2701" t="str">
        <f t="shared" si="171"/>
        <v>NIT</v>
      </c>
      <c r="M2701" t="str">
        <f t="shared" si="172"/>
        <v>06140606681184</v>
      </c>
      <c r="N2701" t="s">
        <v>8017</v>
      </c>
      <c r="O2701">
        <v>0</v>
      </c>
      <c r="P2701">
        <v>0</v>
      </c>
      <c r="Q2701">
        <v>491.35</v>
      </c>
      <c r="R2701">
        <v>63.875500000000002</v>
      </c>
      <c r="S2701">
        <v>0</v>
      </c>
      <c r="T2701">
        <v>0</v>
      </c>
      <c r="U2701">
        <v>555.22550000000001</v>
      </c>
      <c r="V2701" t="s">
        <v>8499</v>
      </c>
      <c r="W2701" t="s">
        <v>1</v>
      </c>
    </row>
    <row r="2702" spans="1:23">
      <c r="A2702" t="s">
        <v>8374</v>
      </c>
      <c r="B2702" t="str">
        <f t="shared" si="169"/>
        <v>Marzo</v>
      </c>
      <c r="C2702" s="20" t="s">
        <v>8450</v>
      </c>
      <c r="D2702" t="s">
        <v>1</v>
      </c>
      <c r="E2702" t="s">
        <v>0</v>
      </c>
      <c r="F2702" t="str">
        <f t="shared" si="170"/>
        <v>CCF</v>
      </c>
      <c r="G2702" t="s">
        <v>8149</v>
      </c>
      <c r="H2702" t="s">
        <v>8150</v>
      </c>
      <c r="I2702">
        <v>785</v>
      </c>
      <c r="J2702">
        <v>785</v>
      </c>
      <c r="K2702" t="s">
        <v>8016</v>
      </c>
      <c r="L2702" t="str">
        <f t="shared" si="171"/>
        <v>NIT</v>
      </c>
      <c r="M2702" t="str">
        <f t="shared" si="172"/>
        <v>06140606681184</v>
      </c>
      <c r="N2702" t="s">
        <v>8017</v>
      </c>
      <c r="O2702">
        <v>0</v>
      </c>
      <c r="P2702">
        <v>0</v>
      </c>
      <c r="Q2702">
        <v>122.34</v>
      </c>
      <c r="R2702">
        <v>15.904200000000001</v>
      </c>
      <c r="S2702">
        <v>0</v>
      </c>
      <c r="T2702">
        <v>0</v>
      </c>
      <c r="U2702">
        <v>138.24420000000001</v>
      </c>
      <c r="V2702" t="s">
        <v>8499</v>
      </c>
      <c r="W2702" t="s">
        <v>1</v>
      </c>
    </row>
    <row r="2703" spans="1:23">
      <c r="A2703" t="s">
        <v>8374</v>
      </c>
      <c r="B2703" t="str">
        <f t="shared" si="169"/>
        <v>Marzo</v>
      </c>
      <c r="C2703" s="20" t="s">
        <v>8450</v>
      </c>
      <c r="D2703" t="s">
        <v>1</v>
      </c>
      <c r="E2703" t="s">
        <v>0</v>
      </c>
      <c r="F2703" t="str">
        <f t="shared" si="170"/>
        <v>CCF</v>
      </c>
      <c r="G2703" t="s">
        <v>8149</v>
      </c>
      <c r="H2703" t="s">
        <v>8150</v>
      </c>
      <c r="I2703">
        <v>786</v>
      </c>
      <c r="J2703">
        <v>786</v>
      </c>
      <c r="K2703" t="s">
        <v>118</v>
      </c>
      <c r="L2703" t="str">
        <f t="shared" si="171"/>
        <v>NIT</v>
      </c>
      <c r="M2703" t="str">
        <f t="shared" si="172"/>
        <v>06141106071025</v>
      </c>
      <c r="N2703" t="s">
        <v>119</v>
      </c>
      <c r="O2703">
        <v>0</v>
      </c>
      <c r="P2703">
        <v>0</v>
      </c>
      <c r="Q2703">
        <v>112.55</v>
      </c>
      <c r="R2703">
        <v>14.631500000000001</v>
      </c>
      <c r="S2703">
        <v>0</v>
      </c>
      <c r="T2703">
        <v>0</v>
      </c>
      <c r="U2703">
        <v>127.1815</v>
      </c>
      <c r="V2703" t="s">
        <v>8499</v>
      </c>
      <c r="W2703" t="s">
        <v>1</v>
      </c>
    </row>
    <row r="2704" spans="1:23">
      <c r="A2704" t="s">
        <v>8374</v>
      </c>
      <c r="B2704" t="str">
        <f t="shared" si="169"/>
        <v>Marzo</v>
      </c>
      <c r="C2704" s="20" t="s">
        <v>8450</v>
      </c>
      <c r="D2704" t="s">
        <v>1</v>
      </c>
      <c r="E2704" t="s">
        <v>0</v>
      </c>
      <c r="F2704" t="str">
        <f t="shared" si="170"/>
        <v>CCF</v>
      </c>
      <c r="G2704" t="s">
        <v>8149</v>
      </c>
      <c r="H2704" t="s">
        <v>8150</v>
      </c>
      <c r="I2704">
        <v>787</v>
      </c>
      <c r="J2704">
        <v>787</v>
      </c>
      <c r="L2704" t="str">
        <f t="shared" si="171"/>
        <v>DUI</v>
      </c>
      <c r="M2704" t="str">
        <f t="shared" si="172"/>
        <v>013758387</v>
      </c>
      <c r="N2704" t="s">
        <v>714</v>
      </c>
      <c r="O2704">
        <v>0</v>
      </c>
      <c r="P2704">
        <v>0</v>
      </c>
      <c r="Q2704">
        <v>159.80000000000001</v>
      </c>
      <c r="R2704">
        <v>20.774000000000001</v>
      </c>
      <c r="S2704">
        <v>0</v>
      </c>
      <c r="T2704">
        <v>0</v>
      </c>
      <c r="U2704">
        <v>180.57400000000001</v>
      </c>
      <c r="V2704" t="s">
        <v>8400</v>
      </c>
      <c r="W2704" t="s">
        <v>1</v>
      </c>
    </row>
    <row r="2705" spans="1:23">
      <c r="A2705" t="s">
        <v>8374</v>
      </c>
      <c r="B2705" t="str">
        <f t="shared" si="169"/>
        <v>Marzo</v>
      </c>
      <c r="C2705" s="20" t="s">
        <v>8450</v>
      </c>
      <c r="D2705" t="s">
        <v>1</v>
      </c>
      <c r="E2705" t="s">
        <v>0</v>
      </c>
      <c r="F2705" t="str">
        <f t="shared" si="170"/>
        <v>CCF</v>
      </c>
      <c r="G2705" t="s">
        <v>8149</v>
      </c>
      <c r="H2705" t="s">
        <v>8150</v>
      </c>
      <c r="I2705">
        <v>788</v>
      </c>
      <c r="J2705">
        <v>788</v>
      </c>
      <c r="K2705" t="s">
        <v>431</v>
      </c>
      <c r="L2705" t="str">
        <f t="shared" si="171"/>
        <v>NIT</v>
      </c>
      <c r="M2705" t="str">
        <f t="shared" si="172"/>
        <v>12171202881011</v>
      </c>
      <c r="N2705" t="s">
        <v>432</v>
      </c>
      <c r="O2705">
        <v>0</v>
      </c>
      <c r="P2705">
        <v>0</v>
      </c>
      <c r="Q2705">
        <v>85.05</v>
      </c>
      <c r="R2705">
        <v>11.0565</v>
      </c>
      <c r="S2705">
        <v>0</v>
      </c>
      <c r="T2705">
        <v>0</v>
      </c>
      <c r="U2705">
        <v>96.106499999999997</v>
      </c>
      <c r="V2705" t="s">
        <v>8499</v>
      </c>
      <c r="W2705" t="s">
        <v>1</v>
      </c>
    </row>
    <row r="2706" spans="1:23">
      <c r="A2706" t="s">
        <v>8374</v>
      </c>
      <c r="B2706" t="str">
        <f t="shared" si="169"/>
        <v>Marzo</v>
      </c>
      <c r="C2706" s="20" t="s">
        <v>8450</v>
      </c>
      <c r="D2706" t="s">
        <v>1</v>
      </c>
      <c r="E2706" t="s">
        <v>0</v>
      </c>
      <c r="F2706" t="str">
        <f t="shared" si="170"/>
        <v>CCF</v>
      </c>
      <c r="G2706" t="s">
        <v>8149</v>
      </c>
      <c r="H2706" t="s">
        <v>8150</v>
      </c>
      <c r="I2706">
        <v>789</v>
      </c>
      <c r="J2706">
        <v>789</v>
      </c>
      <c r="L2706" t="str">
        <f t="shared" si="171"/>
        <v>DUI</v>
      </c>
      <c r="M2706" t="str">
        <f t="shared" si="172"/>
        <v>025307605</v>
      </c>
      <c r="N2706" t="s">
        <v>464</v>
      </c>
      <c r="O2706">
        <v>0</v>
      </c>
      <c r="P2706">
        <v>0</v>
      </c>
      <c r="Q2706">
        <v>369.02</v>
      </c>
      <c r="R2706">
        <v>47.9726</v>
      </c>
      <c r="S2706">
        <v>0</v>
      </c>
      <c r="T2706">
        <v>0</v>
      </c>
      <c r="U2706">
        <v>416.99259999999998</v>
      </c>
      <c r="V2706" t="s">
        <v>8408</v>
      </c>
      <c r="W2706" t="s">
        <v>1</v>
      </c>
    </row>
    <row r="2707" spans="1:23">
      <c r="A2707" t="s">
        <v>8374</v>
      </c>
      <c r="B2707" t="str">
        <f t="shared" si="169"/>
        <v>Marzo</v>
      </c>
      <c r="C2707" s="20" t="s">
        <v>8450</v>
      </c>
      <c r="D2707" t="s">
        <v>1</v>
      </c>
      <c r="E2707" t="s">
        <v>0</v>
      </c>
      <c r="F2707" t="str">
        <f t="shared" si="170"/>
        <v>CCF</v>
      </c>
      <c r="G2707" t="s">
        <v>8149</v>
      </c>
      <c r="H2707" t="s">
        <v>8150</v>
      </c>
      <c r="I2707">
        <v>790</v>
      </c>
      <c r="J2707">
        <v>790</v>
      </c>
      <c r="K2707" t="s">
        <v>383</v>
      </c>
      <c r="L2707" t="str">
        <f t="shared" si="171"/>
        <v>NIT</v>
      </c>
      <c r="M2707" t="str">
        <f t="shared" si="172"/>
        <v>02102001171016</v>
      </c>
      <c r="N2707" t="s">
        <v>384</v>
      </c>
      <c r="O2707">
        <v>0</v>
      </c>
      <c r="P2707">
        <v>0</v>
      </c>
      <c r="Q2707">
        <v>22.39</v>
      </c>
      <c r="R2707">
        <v>2.9107000000000003</v>
      </c>
      <c r="S2707">
        <v>0</v>
      </c>
      <c r="T2707">
        <v>0</v>
      </c>
      <c r="U2707">
        <v>25.300699999999999</v>
      </c>
      <c r="V2707" t="s">
        <v>8499</v>
      </c>
      <c r="W2707" t="s">
        <v>1</v>
      </c>
    </row>
    <row r="2708" spans="1:23">
      <c r="A2708" t="s">
        <v>8374</v>
      </c>
      <c r="B2708" t="str">
        <f t="shared" si="169"/>
        <v>Marzo</v>
      </c>
      <c r="C2708" s="20" t="s">
        <v>8450</v>
      </c>
      <c r="D2708" t="s">
        <v>1</v>
      </c>
      <c r="E2708" t="s">
        <v>0</v>
      </c>
      <c r="F2708" t="str">
        <f t="shared" si="170"/>
        <v>CCF</v>
      </c>
      <c r="G2708" t="s">
        <v>8149</v>
      </c>
      <c r="H2708" t="s">
        <v>8150</v>
      </c>
      <c r="I2708">
        <v>791</v>
      </c>
      <c r="J2708">
        <v>791</v>
      </c>
      <c r="L2708" t="str">
        <f t="shared" si="171"/>
        <v>DUI</v>
      </c>
      <c r="M2708" t="str">
        <f t="shared" si="172"/>
        <v>027009790</v>
      </c>
      <c r="N2708" t="s">
        <v>428</v>
      </c>
      <c r="O2708">
        <v>0</v>
      </c>
      <c r="P2708">
        <v>0</v>
      </c>
      <c r="Q2708">
        <v>164.84</v>
      </c>
      <c r="R2708">
        <v>21.429200000000002</v>
      </c>
      <c r="S2708">
        <v>0</v>
      </c>
      <c r="T2708">
        <v>0</v>
      </c>
      <c r="U2708">
        <v>186.26920000000001</v>
      </c>
      <c r="V2708" t="s">
        <v>8382</v>
      </c>
      <c r="W2708" t="s">
        <v>1</v>
      </c>
    </row>
    <row r="2709" spans="1:23">
      <c r="A2709" t="s">
        <v>8374</v>
      </c>
      <c r="B2709" t="str">
        <f t="shared" si="169"/>
        <v>Marzo</v>
      </c>
      <c r="C2709" s="20" t="s">
        <v>8450</v>
      </c>
      <c r="D2709" t="s">
        <v>1</v>
      </c>
      <c r="E2709" t="s">
        <v>0</v>
      </c>
      <c r="F2709" t="str">
        <f t="shared" si="170"/>
        <v>CCF</v>
      </c>
      <c r="G2709" t="s">
        <v>8149</v>
      </c>
      <c r="H2709" t="s">
        <v>8150</v>
      </c>
      <c r="I2709">
        <v>792</v>
      </c>
      <c r="J2709">
        <v>792</v>
      </c>
      <c r="K2709" t="s">
        <v>359</v>
      </c>
      <c r="L2709" t="str">
        <f t="shared" si="171"/>
        <v>NIT</v>
      </c>
      <c r="M2709" t="str">
        <f t="shared" si="172"/>
        <v>12172302081019</v>
      </c>
      <c r="N2709" t="s">
        <v>360</v>
      </c>
      <c r="O2709">
        <v>0</v>
      </c>
      <c r="P2709">
        <v>0</v>
      </c>
      <c r="Q2709">
        <v>124.34</v>
      </c>
      <c r="R2709">
        <v>16.164200000000001</v>
      </c>
      <c r="S2709">
        <v>0</v>
      </c>
      <c r="T2709">
        <v>0</v>
      </c>
      <c r="U2709">
        <v>140.5042</v>
      </c>
      <c r="V2709" t="s">
        <v>8499</v>
      </c>
      <c r="W2709" t="s">
        <v>1</v>
      </c>
    </row>
    <row r="2710" spans="1:23">
      <c r="A2710" t="s">
        <v>8374</v>
      </c>
      <c r="B2710" t="str">
        <f t="shared" si="169"/>
        <v>Marzo</v>
      </c>
      <c r="C2710" s="20" t="s">
        <v>8450</v>
      </c>
      <c r="D2710" t="s">
        <v>1</v>
      </c>
      <c r="E2710" t="s">
        <v>0</v>
      </c>
      <c r="F2710" t="str">
        <f t="shared" si="170"/>
        <v>CCF</v>
      </c>
      <c r="G2710" t="s">
        <v>8149</v>
      </c>
      <c r="H2710" t="s">
        <v>8150</v>
      </c>
      <c r="I2710">
        <v>793</v>
      </c>
      <c r="J2710">
        <v>793</v>
      </c>
      <c r="L2710" t="str">
        <f t="shared" si="171"/>
        <v>DUI</v>
      </c>
      <c r="M2710" t="str">
        <f t="shared" si="172"/>
        <v>001121312</v>
      </c>
      <c r="N2710" t="s">
        <v>1393</v>
      </c>
      <c r="O2710">
        <v>0</v>
      </c>
      <c r="P2710">
        <v>0</v>
      </c>
      <c r="Q2710">
        <v>311.56</v>
      </c>
      <c r="R2710">
        <v>40.502800000000001</v>
      </c>
      <c r="S2710">
        <v>0</v>
      </c>
      <c r="T2710">
        <v>0</v>
      </c>
      <c r="U2710">
        <v>352.06279999999998</v>
      </c>
      <c r="V2710" t="s">
        <v>8399</v>
      </c>
      <c r="W2710" t="s">
        <v>1</v>
      </c>
    </row>
    <row r="2711" spans="1:23">
      <c r="A2711" t="s">
        <v>8374</v>
      </c>
      <c r="B2711" t="str">
        <f t="shared" si="169"/>
        <v>Marzo</v>
      </c>
      <c r="C2711" s="20" t="s">
        <v>8450</v>
      </c>
      <c r="D2711" t="s">
        <v>1</v>
      </c>
      <c r="E2711" t="s">
        <v>0</v>
      </c>
      <c r="F2711" t="str">
        <f t="shared" si="170"/>
        <v>CCF</v>
      </c>
      <c r="G2711" t="s">
        <v>8149</v>
      </c>
      <c r="H2711" t="s">
        <v>8150</v>
      </c>
      <c r="I2711">
        <v>794</v>
      </c>
      <c r="J2711">
        <v>794</v>
      </c>
      <c r="L2711" t="str">
        <f t="shared" si="171"/>
        <v>DUI</v>
      </c>
      <c r="M2711" t="str">
        <f t="shared" si="172"/>
        <v>005583029</v>
      </c>
      <c r="N2711" t="s">
        <v>1335</v>
      </c>
      <c r="O2711">
        <v>0</v>
      </c>
      <c r="P2711">
        <v>0</v>
      </c>
      <c r="Q2711">
        <v>135.69999999999999</v>
      </c>
      <c r="R2711">
        <v>17.640999999999998</v>
      </c>
      <c r="S2711">
        <v>0</v>
      </c>
      <c r="T2711">
        <v>0</v>
      </c>
      <c r="U2711">
        <v>153.34099999999998</v>
      </c>
      <c r="V2711" t="s">
        <v>8452</v>
      </c>
      <c r="W2711" t="s">
        <v>1</v>
      </c>
    </row>
    <row r="2712" spans="1:23">
      <c r="A2712" t="s">
        <v>8374</v>
      </c>
      <c r="B2712" t="str">
        <f t="shared" si="169"/>
        <v>Marzo</v>
      </c>
      <c r="C2712" s="20" t="s">
        <v>8450</v>
      </c>
      <c r="D2712" t="s">
        <v>1</v>
      </c>
      <c r="E2712" t="s">
        <v>0</v>
      </c>
      <c r="F2712" t="str">
        <f t="shared" si="170"/>
        <v>CCF</v>
      </c>
      <c r="G2712" t="s">
        <v>8149</v>
      </c>
      <c r="H2712" t="s">
        <v>8150</v>
      </c>
      <c r="I2712">
        <v>795</v>
      </c>
      <c r="J2712">
        <v>795</v>
      </c>
      <c r="L2712" t="str">
        <f t="shared" si="171"/>
        <v>DUI</v>
      </c>
      <c r="M2712" t="str">
        <f t="shared" si="172"/>
        <v>041541510</v>
      </c>
      <c r="N2712" t="s">
        <v>979</v>
      </c>
      <c r="O2712">
        <v>0</v>
      </c>
      <c r="P2712">
        <v>0</v>
      </c>
      <c r="Q2712">
        <v>86.44</v>
      </c>
      <c r="R2712">
        <v>11.2372</v>
      </c>
      <c r="S2712">
        <v>0</v>
      </c>
      <c r="T2712">
        <v>0</v>
      </c>
      <c r="U2712">
        <v>97.677199999999999</v>
      </c>
      <c r="V2712" t="s">
        <v>8451</v>
      </c>
      <c r="W2712" t="s">
        <v>1</v>
      </c>
    </row>
    <row r="2713" spans="1:23">
      <c r="A2713" t="s">
        <v>8374</v>
      </c>
      <c r="B2713" t="str">
        <f t="shared" si="169"/>
        <v>Marzo</v>
      </c>
      <c r="C2713" s="20" t="s">
        <v>8450</v>
      </c>
      <c r="D2713" t="s">
        <v>1</v>
      </c>
      <c r="E2713" t="s">
        <v>0</v>
      </c>
      <c r="F2713" t="str">
        <f t="shared" si="170"/>
        <v>CCF</v>
      </c>
      <c r="G2713" t="s">
        <v>8149</v>
      </c>
      <c r="H2713" t="s">
        <v>8150</v>
      </c>
      <c r="I2713">
        <v>796</v>
      </c>
      <c r="J2713">
        <v>796</v>
      </c>
      <c r="K2713" t="s">
        <v>333</v>
      </c>
      <c r="L2713" t="str">
        <f t="shared" si="171"/>
        <v>NIT</v>
      </c>
      <c r="M2713" t="str">
        <f t="shared" si="172"/>
        <v>06140607941015</v>
      </c>
      <c r="N2713" t="s">
        <v>334</v>
      </c>
      <c r="O2713">
        <v>0</v>
      </c>
      <c r="P2713">
        <v>0</v>
      </c>
      <c r="Q2713">
        <v>122.34</v>
      </c>
      <c r="R2713">
        <v>15.904200000000001</v>
      </c>
      <c r="S2713">
        <v>0</v>
      </c>
      <c r="T2713">
        <v>0</v>
      </c>
      <c r="U2713">
        <v>138.24420000000001</v>
      </c>
      <c r="V2713" t="s">
        <v>8499</v>
      </c>
      <c r="W2713" t="s">
        <v>1</v>
      </c>
    </row>
    <row r="2714" spans="1:23">
      <c r="A2714" t="s">
        <v>8374</v>
      </c>
      <c r="B2714" t="str">
        <f t="shared" si="169"/>
        <v>Marzo</v>
      </c>
      <c r="C2714" s="20" t="s">
        <v>8450</v>
      </c>
      <c r="D2714" t="s">
        <v>1</v>
      </c>
      <c r="E2714" t="s">
        <v>0</v>
      </c>
      <c r="F2714" t="str">
        <f t="shared" si="170"/>
        <v>CCF</v>
      </c>
      <c r="G2714" t="s">
        <v>8149</v>
      </c>
      <c r="H2714" t="s">
        <v>8150</v>
      </c>
      <c r="I2714">
        <v>797</v>
      </c>
      <c r="J2714">
        <v>797</v>
      </c>
      <c r="K2714" t="s">
        <v>333</v>
      </c>
      <c r="L2714" t="str">
        <f t="shared" si="171"/>
        <v>NIT</v>
      </c>
      <c r="M2714" t="str">
        <f t="shared" si="172"/>
        <v>06140607941015</v>
      </c>
      <c r="N2714" t="s">
        <v>334</v>
      </c>
      <c r="O2714">
        <v>0</v>
      </c>
      <c r="P2714">
        <v>0</v>
      </c>
      <c r="Q2714">
        <v>1387.36</v>
      </c>
      <c r="R2714">
        <v>180.35679999999999</v>
      </c>
      <c r="S2714">
        <v>0</v>
      </c>
      <c r="T2714">
        <v>0</v>
      </c>
      <c r="U2714">
        <v>1567.7167999999999</v>
      </c>
      <c r="V2714" t="s">
        <v>8499</v>
      </c>
      <c r="W2714" t="s">
        <v>1</v>
      </c>
    </row>
    <row r="2715" spans="1:23">
      <c r="A2715" t="s">
        <v>8374</v>
      </c>
      <c r="B2715" t="str">
        <f t="shared" si="169"/>
        <v>Marzo</v>
      </c>
      <c r="C2715" s="20" t="s">
        <v>8450</v>
      </c>
      <c r="D2715" t="s">
        <v>1</v>
      </c>
      <c r="E2715" t="s">
        <v>0</v>
      </c>
      <c r="F2715" t="str">
        <f t="shared" si="170"/>
        <v>CCF</v>
      </c>
      <c r="G2715" t="s">
        <v>8149</v>
      </c>
      <c r="H2715" t="s">
        <v>8150</v>
      </c>
      <c r="I2715">
        <v>798</v>
      </c>
      <c r="J2715">
        <v>798</v>
      </c>
      <c r="K2715" t="s">
        <v>626</v>
      </c>
      <c r="L2715" t="str">
        <f t="shared" si="171"/>
        <v>NIT</v>
      </c>
      <c r="M2715" t="str">
        <f t="shared" si="172"/>
        <v>10100906600010</v>
      </c>
      <c r="N2715" t="s">
        <v>627</v>
      </c>
      <c r="O2715">
        <v>0</v>
      </c>
      <c r="P2715">
        <v>0</v>
      </c>
      <c r="Q2715">
        <v>242</v>
      </c>
      <c r="R2715">
        <v>31.46</v>
      </c>
      <c r="S2715">
        <v>0</v>
      </c>
      <c r="T2715">
        <v>0</v>
      </c>
      <c r="U2715">
        <v>273.45999999999998</v>
      </c>
      <c r="V2715" t="s">
        <v>8499</v>
      </c>
      <c r="W2715" t="s">
        <v>1</v>
      </c>
    </row>
    <row r="2716" spans="1:23">
      <c r="A2716" t="s">
        <v>8374</v>
      </c>
      <c r="B2716" t="str">
        <f t="shared" si="169"/>
        <v>Marzo</v>
      </c>
      <c r="C2716" s="20" t="s">
        <v>8450</v>
      </c>
      <c r="D2716" t="s">
        <v>1</v>
      </c>
      <c r="E2716" t="s">
        <v>0</v>
      </c>
      <c r="F2716" t="str">
        <f t="shared" si="170"/>
        <v>CCF</v>
      </c>
      <c r="G2716" t="s">
        <v>8149</v>
      </c>
      <c r="H2716" t="s">
        <v>8150</v>
      </c>
      <c r="I2716">
        <v>799</v>
      </c>
      <c r="J2716">
        <v>799</v>
      </c>
      <c r="K2716" t="s">
        <v>7859</v>
      </c>
      <c r="L2716" t="str">
        <f t="shared" si="171"/>
        <v>NIT</v>
      </c>
      <c r="M2716" t="str">
        <f t="shared" si="172"/>
        <v>06140504211035</v>
      </c>
      <c r="N2716" t="s">
        <v>7860</v>
      </c>
      <c r="O2716">
        <v>0</v>
      </c>
      <c r="P2716">
        <v>0</v>
      </c>
      <c r="Q2716">
        <v>3366.42</v>
      </c>
      <c r="R2716">
        <v>437.63460000000003</v>
      </c>
      <c r="S2716">
        <v>0</v>
      </c>
      <c r="T2716">
        <v>0</v>
      </c>
      <c r="U2716">
        <v>3804.0545999999999</v>
      </c>
      <c r="V2716" t="s">
        <v>8499</v>
      </c>
      <c r="W2716" t="s">
        <v>1</v>
      </c>
    </row>
    <row r="2717" spans="1:23">
      <c r="A2717" t="s">
        <v>8374</v>
      </c>
      <c r="B2717" t="str">
        <f t="shared" si="169"/>
        <v>Marzo</v>
      </c>
      <c r="C2717" s="20" t="s">
        <v>8446</v>
      </c>
      <c r="D2717" t="s">
        <v>1</v>
      </c>
      <c r="E2717" t="s">
        <v>0</v>
      </c>
      <c r="F2717" t="str">
        <f t="shared" si="170"/>
        <v>CCF</v>
      </c>
      <c r="G2717" t="s">
        <v>8149</v>
      </c>
      <c r="H2717" t="s">
        <v>8150</v>
      </c>
      <c r="I2717">
        <v>800</v>
      </c>
      <c r="J2717">
        <v>800</v>
      </c>
      <c r="K2717" t="s">
        <v>118</v>
      </c>
      <c r="L2717" t="str">
        <f t="shared" si="171"/>
        <v>NIT</v>
      </c>
      <c r="M2717" t="str">
        <f t="shared" si="172"/>
        <v>06141106071025</v>
      </c>
      <c r="N2717" t="s">
        <v>119</v>
      </c>
      <c r="O2717">
        <v>0</v>
      </c>
      <c r="P2717">
        <v>0</v>
      </c>
      <c r="Q2717">
        <v>39.82</v>
      </c>
      <c r="R2717">
        <v>5.1766000000000005</v>
      </c>
      <c r="S2717">
        <v>0</v>
      </c>
      <c r="T2717">
        <v>0</v>
      </c>
      <c r="U2717">
        <v>44.996600000000001</v>
      </c>
      <c r="V2717" t="s">
        <v>8499</v>
      </c>
      <c r="W2717" t="s">
        <v>1</v>
      </c>
    </row>
    <row r="2718" spans="1:23">
      <c r="A2718" t="s">
        <v>8374</v>
      </c>
      <c r="B2718" t="str">
        <f t="shared" si="169"/>
        <v>Marzo</v>
      </c>
      <c r="C2718" s="20" t="s">
        <v>8446</v>
      </c>
      <c r="D2718" t="s">
        <v>1</v>
      </c>
      <c r="E2718" t="s">
        <v>0</v>
      </c>
      <c r="F2718" t="str">
        <f t="shared" si="170"/>
        <v>CCF</v>
      </c>
      <c r="G2718" t="s">
        <v>8149</v>
      </c>
      <c r="H2718" t="s">
        <v>8150</v>
      </c>
      <c r="I2718">
        <v>801</v>
      </c>
      <c r="J2718">
        <v>801</v>
      </c>
      <c r="K2718" t="s">
        <v>249</v>
      </c>
      <c r="L2718" t="str">
        <f t="shared" si="171"/>
        <v>NIT</v>
      </c>
      <c r="M2718" t="str">
        <f t="shared" si="172"/>
        <v>06071402171010</v>
      </c>
      <c r="N2718" t="s">
        <v>250</v>
      </c>
      <c r="O2718">
        <v>0</v>
      </c>
      <c r="P2718">
        <v>0</v>
      </c>
      <c r="Q2718">
        <v>317.58</v>
      </c>
      <c r="R2718">
        <v>41.285400000000003</v>
      </c>
      <c r="S2718">
        <v>0</v>
      </c>
      <c r="T2718">
        <v>0</v>
      </c>
      <c r="U2718">
        <v>358.86539999999997</v>
      </c>
      <c r="V2718" t="s">
        <v>8499</v>
      </c>
      <c r="W2718" t="s">
        <v>1</v>
      </c>
    </row>
    <row r="2719" spans="1:23">
      <c r="A2719" t="s">
        <v>8374</v>
      </c>
      <c r="B2719" t="str">
        <f t="shared" si="169"/>
        <v>Marzo</v>
      </c>
      <c r="C2719" s="20" t="s">
        <v>8446</v>
      </c>
      <c r="D2719" t="s">
        <v>1</v>
      </c>
      <c r="E2719" t="s">
        <v>0</v>
      </c>
      <c r="F2719" t="str">
        <f t="shared" si="170"/>
        <v>CCF</v>
      </c>
      <c r="G2719" t="s">
        <v>8149</v>
      </c>
      <c r="H2719" t="s">
        <v>8150</v>
      </c>
      <c r="I2719">
        <v>802</v>
      </c>
      <c r="J2719">
        <v>802</v>
      </c>
      <c r="K2719" t="s">
        <v>711</v>
      </c>
      <c r="L2719" t="str">
        <f t="shared" si="171"/>
        <v>NIT</v>
      </c>
      <c r="M2719" t="str">
        <f t="shared" si="172"/>
        <v>06141304941051</v>
      </c>
      <c r="N2719" t="s">
        <v>712</v>
      </c>
      <c r="O2719">
        <v>0</v>
      </c>
      <c r="P2719">
        <v>0</v>
      </c>
      <c r="Q2719">
        <v>159.46</v>
      </c>
      <c r="R2719">
        <v>20.729800000000001</v>
      </c>
      <c r="S2719">
        <v>0</v>
      </c>
      <c r="T2719">
        <v>0</v>
      </c>
      <c r="U2719">
        <v>180.18980000000002</v>
      </c>
      <c r="V2719" t="s">
        <v>8499</v>
      </c>
      <c r="W2719" t="s">
        <v>1</v>
      </c>
    </row>
    <row r="2720" spans="1:23">
      <c r="A2720" t="s">
        <v>8374</v>
      </c>
      <c r="B2720" t="str">
        <f t="shared" si="169"/>
        <v>Marzo</v>
      </c>
      <c r="C2720" s="20" t="s">
        <v>8446</v>
      </c>
      <c r="D2720" t="s">
        <v>1</v>
      </c>
      <c r="E2720" t="s">
        <v>0</v>
      </c>
      <c r="F2720" t="str">
        <f t="shared" si="170"/>
        <v>CCF</v>
      </c>
      <c r="G2720" t="s">
        <v>8149</v>
      </c>
      <c r="H2720" t="s">
        <v>8150</v>
      </c>
      <c r="I2720">
        <v>803</v>
      </c>
      <c r="J2720">
        <v>803</v>
      </c>
      <c r="K2720" t="s">
        <v>512</v>
      </c>
      <c r="L2720" t="str">
        <f t="shared" si="171"/>
        <v>NIT</v>
      </c>
      <c r="M2720" t="str">
        <f t="shared" si="172"/>
        <v>06142703761225</v>
      </c>
      <c r="N2720" t="s">
        <v>513</v>
      </c>
      <c r="O2720">
        <v>0</v>
      </c>
      <c r="P2720">
        <v>0</v>
      </c>
      <c r="Q2720">
        <v>468.24</v>
      </c>
      <c r="R2720">
        <v>60.871200000000002</v>
      </c>
      <c r="S2720">
        <v>0</v>
      </c>
      <c r="T2720">
        <v>0</v>
      </c>
      <c r="U2720">
        <v>529.11120000000005</v>
      </c>
      <c r="V2720" t="s">
        <v>8499</v>
      </c>
      <c r="W2720" t="s">
        <v>1</v>
      </c>
    </row>
    <row r="2721" spans="1:23">
      <c r="A2721" t="s">
        <v>8374</v>
      </c>
      <c r="B2721" t="str">
        <f t="shared" si="169"/>
        <v>Marzo</v>
      </c>
      <c r="C2721" s="20" t="s">
        <v>8446</v>
      </c>
      <c r="D2721" t="s">
        <v>1</v>
      </c>
      <c r="E2721" t="s">
        <v>0</v>
      </c>
      <c r="F2721" t="str">
        <f t="shared" si="170"/>
        <v>CCF</v>
      </c>
      <c r="G2721" t="s">
        <v>8149</v>
      </c>
      <c r="H2721" t="s">
        <v>8150</v>
      </c>
      <c r="I2721">
        <v>804</v>
      </c>
      <c r="J2721">
        <v>804</v>
      </c>
      <c r="K2721" t="s">
        <v>373</v>
      </c>
      <c r="L2721" t="str">
        <f t="shared" si="171"/>
        <v>NIT</v>
      </c>
      <c r="M2721" t="str">
        <f t="shared" si="172"/>
        <v>05122303871053</v>
      </c>
      <c r="N2721" t="s">
        <v>374</v>
      </c>
      <c r="O2721">
        <v>0</v>
      </c>
      <c r="P2721">
        <v>0</v>
      </c>
      <c r="Q2721">
        <v>178.73</v>
      </c>
      <c r="R2721">
        <v>23.2349</v>
      </c>
      <c r="S2721">
        <v>0</v>
      </c>
      <c r="T2721">
        <v>0</v>
      </c>
      <c r="U2721">
        <v>201.9649</v>
      </c>
      <c r="V2721" t="s">
        <v>8499</v>
      </c>
      <c r="W2721" t="s">
        <v>1</v>
      </c>
    </row>
    <row r="2722" spans="1:23">
      <c r="A2722" t="s">
        <v>8374</v>
      </c>
      <c r="B2722" t="str">
        <f t="shared" si="169"/>
        <v>Marzo</v>
      </c>
      <c r="C2722" s="20" t="s">
        <v>8446</v>
      </c>
      <c r="D2722" t="s">
        <v>1</v>
      </c>
      <c r="E2722" t="s">
        <v>0</v>
      </c>
      <c r="F2722" t="str">
        <f t="shared" si="170"/>
        <v>CCF</v>
      </c>
      <c r="G2722" t="s">
        <v>8149</v>
      </c>
      <c r="H2722" t="s">
        <v>8150</v>
      </c>
      <c r="I2722">
        <v>805</v>
      </c>
      <c r="J2722">
        <v>805</v>
      </c>
      <c r="L2722" t="str">
        <f t="shared" si="171"/>
        <v>DUI</v>
      </c>
      <c r="M2722" t="str">
        <f t="shared" si="172"/>
        <v>042098015</v>
      </c>
      <c r="N2722" t="s">
        <v>332</v>
      </c>
      <c r="O2722">
        <v>0</v>
      </c>
      <c r="P2722">
        <v>0</v>
      </c>
      <c r="Q2722">
        <v>108.28</v>
      </c>
      <c r="R2722">
        <v>14.076400000000001</v>
      </c>
      <c r="S2722">
        <v>0</v>
      </c>
      <c r="T2722">
        <v>0</v>
      </c>
      <c r="U2722">
        <v>122.35640000000001</v>
      </c>
      <c r="V2722" t="s">
        <v>8428</v>
      </c>
      <c r="W2722" t="s">
        <v>1</v>
      </c>
    </row>
    <row r="2723" spans="1:23">
      <c r="A2723" t="s">
        <v>8374</v>
      </c>
      <c r="B2723" t="str">
        <f t="shared" si="169"/>
        <v>Marzo</v>
      </c>
      <c r="C2723" s="20" t="s">
        <v>8446</v>
      </c>
      <c r="D2723" t="s">
        <v>1</v>
      </c>
      <c r="E2723" t="s">
        <v>0</v>
      </c>
      <c r="F2723" t="str">
        <f t="shared" si="170"/>
        <v>CCF</v>
      </c>
      <c r="G2723" t="s">
        <v>8149</v>
      </c>
      <c r="H2723" t="s">
        <v>8150</v>
      </c>
      <c r="I2723">
        <v>806</v>
      </c>
      <c r="J2723">
        <v>806</v>
      </c>
      <c r="K2723" t="s">
        <v>425</v>
      </c>
      <c r="L2723" t="str">
        <f t="shared" si="171"/>
        <v>NIT</v>
      </c>
      <c r="M2723" t="str">
        <f t="shared" si="172"/>
        <v>11080503400019</v>
      </c>
      <c r="N2723" t="s">
        <v>426</v>
      </c>
      <c r="O2723">
        <v>0</v>
      </c>
      <c r="P2723">
        <v>0</v>
      </c>
      <c r="Q2723">
        <v>205.9</v>
      </c>
      <c r="R2723">
        <v>26.767000000000003</v>
      </c>
      <c r="S2723">
        <v>0</v>
      </c>
      <c r="T2723">
        <v>0</v>
      </c>
      <c r="U2723">
        <v>232.667</v>
      </c>
      <c r="V2723" t="s">
        <v>8499</v>
      </c>
      <c r="W2723" t="s">
        <v>1</v>
      </c>
    </row>
    <row r="2724" spans="1:23">
      <c r="A2724" t="s">
        <v>8374</v>
      </c>
      <c r="B2724" t="str">
        <f t="shared" si="169"/>
        <v>Marzo</v>
      </c>
      <c r="C2724" s="20" t="s">
        <v>8446</v>
      </c>
      <c r="D2724" t="s">
        <v>1</v>
      </c>
      <c r="E2724" t="s">
        <v>0</v>
      </c>
      <c r="F2724" t="str">
        <f t="shared" si="170"/>
        <v>CCF</v>
      </c>
      <c r="G2724" t="s">
        <v>8149</v>
      </c>
      <c r="H2724" t="s">
        <v>8150</v>
      </c>
      <c r="I2724">
        <v>807</v>
      </c>
      <c r="J2724">
        <v>807</v>
      </c>
      <c r="K2724" t="s">
        <v>798</v>
      </c>
      <c r="L2724" t="str">
        <f t="shared" si="171"/>
        <v>NIT</v>
      </c>
      <c r="M2724" t="str">
        <f t="shared" si="172"/>
        <v>06141505091110</v>
      </c>
      <c r="N2724" t="s">
        <v>799</v>
      </c>
      <c r="O2724">
        <v>0</v>
      </c>
      <c r="P2724">
        <v>0</v>
      </c>
      <c r="Q2724">
        <v>106.19</v>
      </c>
      <c r="R2724">
        <v>13.8047</v>
      </c>
      <c r="S2724">
        <v>0</v>
      </c>
      <c r="T2724">
        <v>0</v>
      </c>
      <c r="U2724">
        <v>119.99469999999999</v>
      </c>
      <c r="V2724" t="s">
        <v>8499</v>
      </c>
      <c r="W2724" t="s">
        <v>1</v>
      </c>
    </row>
    <row r="2725" spans="1:23">
      <c r="A2725" t="s">
        <v>8374</v>
      </c>
      <c r="B2725" t="str">
        <f t="shared" si="169"/>
        <v>Marzo</v>
      </c>
      <c r="C2725" s="20" t="s">
        <v>8446</v>
      </c>
      <c r="D2725" t="s">
        <v>1</v>
      </c>
      <c r="E2725" t="s">
        <v>0</v>
      </c>
      <c r="F2725" t="str">
        <f t="shared" si="170"/>
        <v>CCF</v>
      </c>
      <c r="G2725" t="s">
        <v>8149</v>
      </c>
      <c r="H2725" t="s">
        <v>8150</v>
      </c>
      <c r="I2725">
        <v>808</v>
      </c>
      <c r="J2725">
        <v>808</v>
      </c>
      <c r="K2725" t="s">
        <v>189</v>
      </c>
      <c r="L2725" t="str">
        <f t="shared" si="171"/>
        <v>NIT</v>
      </c>
      <c r="M2725" t="str">
        <f t="shared" si="172"/>
        <v>06140711111016</v>
      </c>
      <c r="N2725" t="s">
        <v>190</v>
      </c>
      <c r="O2725">
        <v>0</v>
      </c>
      <c r="P2725">
        <v>0</v>
      </c>
      <c r="Q2725">
        <v>384.6</v>
      </c>
      <c r="R2725">
        <v>49.998000000000005</v>
      </c>
      <c r="S2725">
        <v>0</v>
      </c>
      <c r="T2725">
        <v>0</v>
      </c>
      <c r="U2725">
        <v>434.59800000000001</v>
      </c>
      <c r="V2725" t="s">
        <v>8499</v>
      </c>
      <c r="W2725" t="s">
        <v>1</v>
      </c>
    </row>
    <row r="2726" spans="1:23">
      <c r="A2726" t="s">
        <v>8374</v>
      </c>
      <c r="B2726" t="str">
        <f t="shared" si="169"/>
        <v>Marzo</v>
      </c>
      <c r="C2726" s="20" t="s">
        <v>8446</v>
      </c>
      <c r="D2726" t="s">
        <v>1</v>
      </c>
      <c r="E2726" t="s">
        <v>0</v>
      </c>
      <c r="F2726" t="str">
        <f t="shared" si="170"/>
        <v>CCF</v>
      </c>
      <c r="G2726" t="s">
        <v>8149</v>
      </c>
      <c r="H2726" t="s">
        <v>8150</v>
      </c>
      <c r="I2726">
        <v>809</v>
      </c>
      <c r="J2726">
        <v>809</v>
      </c>
      <c r="K2726" t="s">
        <v>634</v>
      </c>
      <c r="L2726" t="str">
        <f t="shared" si="171"/>
        <v>NIT</v>
      </c>
      <c r="M2726" t="str">
        <f t="shared" si="172"/>
        <v>06142508161086</v>
      </c>
      <c r="N2726" t="s">
        <v>635</v>
      </c>
      <c r="O2726">
        <v>0</v>
      </c>
      <c r="P2726">
        <v>0</v>
      </c>
      <c r="Q2726">
        <v>229.8</v>
      </c>
      <c r="R2726">
        <v>29.874000000000002</v>
      </c>
      <c r="S2726">
        <v>0</v>
      </c>
      <c r="T2726">
        <v>0</v>
      </c>
      <c r="U2726">
        <v>259.67400000000004</v>
      </c>
      <c r="V2726" t="s">
        <v>8499</v>
      </c>
      <c r="W2726" t="s">
        <v>1</v>
      </c>
    </row>
    <row r="2727" spans="1:23">
      <c r="A2727" t="s">
        <v>8374</v>
      </c>
      <c r="B2727" t="str">
        <f t="shared" si="169"/>
        <v>Marzo</v>
      </c>
      <c r="C2727" s="20" t="s">
        <v>8446</v>
      </c>
      <c r="D2727" t="s">
        <v>1</v>
      </c>
      <c r="E2727" t="s">
        <v>0</v>
      </c>
      <c r="F2727" t="str">
        <f t="shared" si="170"/>
        <v>CCF</v>
      </c>
      <c r="G2727" t="s">
        <v>8149</v>
      </c>
      <c r="H2727" t="s">
        <v>8150</v>
      </c>
      <c r="I2727">
        <v>810</v>
      </c>
      <c r="J2727">
        <v>810</v>
      </c>
      <c r="K2727" t="s">
        <v>8448</v>
      </c>
      <c r="L2727" t="str">
        <f t="shared" si="171"/>
        <v>NIT</v>
      </c>
      <c r="M2727" t="str">
        <f t="shared" si="172"/>
        <v>11232110911025</v>
      </c>
      <c r="N2727" t="s">
        <v>8449</v>
      </c>
      <c r="O2727">
        <v>0</v>
      </c>
      <c r="P2727">
        <v>0</v>
      </c>
      <c r="Q2727">
        <v>144.34</v>
      </c>
      <c r="R2727">
        <v>18.764200000000002</v>
      </c>
      <c r="S2727">
        <v>0</v>
      </c>
      <c r="T2727">
        <v>0</v>
      </c>
      <c r="U2727">
        <v>163.10419999999999</v>
      </c>
      <c r="V2727" t="s">
        <v>8499</v>
      </c>
      <c r="W2727" t="s">
        <v>1</v>
      </c>
    </row>
    <row r="2728" spans="1:23">
      <c r="A2728" t="s">
        <v>8374</v>
      </c>
      <c r="B2728" t="str">
        <f t="shared" si="169"/>
        <v>Marzo</v>
      </c>
      <c r="C2728" s="20" t="s">
        <v>8446</v>
      </c>
      <c r="D2728" t="s">
        <v>1</v>
      </c>
      <c r="E2728" t="s">
        <v>0</v>
      </c>
      <c r="F2728" t="str">
        <f t="shared" si="170"/>
        <v>CCF</v>
      </c>
      <c r="G2728" t="s">
        <v>8149</v>
      </c>
      <c r="H2728" t="s">
        <v>8150</v>
      </c>
      <c r="I2728">
        <v>811</v>
      </c>
      <c r="J2728">
        <v>811</v>
      </c>
      <c r="K2728" t="s">
        <v>118</v>
      </c>
      <c r="L2728" t="str">
        <f t="shared" si="171"/>
        <v>NIT</v>
      </c>
      <c r="M2728" t="str">
        <f t="shared" si="172"/>
        <v>06141106071025</v>
      </c>
      <c r="N2728" t="s">
        <v>119</v>
      </c>
      <c r="O2728">
        <v>0</v>
      </c>
      <c r="P2728">
        <v>0</v>
      </c>
      <c r="Q2728">
        <v>75.59</v>
      </c>
      <c r="R2728">
        <v>9.8267000000000007</v>
      </c>
      <c r="S2728">
        <v>0</v>
      </c>
      <c r="T2728">
        <v>0</v>
      </c>
      <c r="U2728">
        <v>85.416700000000006</v>
      </c>
      <c r="V2728" t="s">
        <v>8499</v>
      </c>
      <c r="W2728" t="s">
        <v>1</v>
      </c>
    </row>
    <row r="2729" spans="1:23">
      <c r="A2729" t="s">
        <v>8374</v>
      </c>
      <c r="B2729" t="str">
        <f t="shared" si="169"/>
        <v>Marzo</v>
      </c>
      <c r="C2729" s="20" t="s">
        <v>8446</v>
      </c>
      <c r="D2729" t="s">
        <v>1</v>
      </c>
      <c r="E2729" t="s">
        <v>0</v>
      </c>
      <c r="F2729" t="str">
        <f t="shared" si="170"/>
        <v>CCF</v>
      </c>
      <c r="G2729" t="s">
        <v>8149</v>
      </c>
      <c r="H2729" t="s">
        <v>8150</v>
      </c>
      <c r="I2729">
        <v>812</v>
      </c>
      <c r="J2729">
        <v>812</v>
      </c>
      <c r="L2729" t="str">
        <f t="shared" si="171"/>
        <v>DUI</v>
      </c>
      <c r="M2729" t="str">
        <f t="shared" si="172"/>
        <v>018717409</v>
      </c>
      <c r="N2729" t="s">
        <v>322</v>
      </c>
      <c r="O2729">
        <v>0</v>
      </c>
      <c r="P2729">
        <v>0</v>
      </c>
      <c r="Q2729">
        <v>44.87</v>
      </c>
      <c r="R2729">
        <v>5.8331</v>
      </c>
      <c r="S2729">
        <v>0</v>
      </c>
      <c r="T2729">
        <v>0</v>
      </c>
      <c r="U2729">
        <v>50.703099999999999</v>
      </c>
      <c r="V2729" t="s">
        <v>8383</v>
      </c>
      <c r="W2729" t="s">
        <v>1</v>
      </c>
    </row>
    <row r="2730" spans="1:23">
      <c r="A2730" t="s">
        <v>8374</v>
      </c>
      <c r="B2730" t="str">
        <f t="shared" si="169"/>
        <v>Marzo</v>
      </c>
      <c r="C2730" s="20" t="s">
        <v>8446</v>
      </c>
      <c r="D2730" t="s">
        <v>1</v>
      </c>
      <c r="E2730" t="s">
        <v>0</v>
      </c>
      <c r="F2730" t="str">
        <f t="shared" si="170"/>
        <v>CCF</v>
      </c>
      <c r="G2730" t="s">
        <v>8149</v>
      </c>
      <c r="H2730" t="s">
        <v>8150</v>
      </c>
      <c r="I2730">
        <v>813</v>
      </c>
      <c r="J2730">
        <v>813</v>
      </c>
      <c r="K2730" t="s">
        <v>417</v>
      </c>
      <c r="L2730" t="str">
        <f t="shared" si="171"/>
        <v>NIT</v>
      </c>
      <c r="M2730" t="str">
        <f t="shared" si="172"/>
        <v>05021203781011</v>
      </c>
      <c r="N2730" t="s">
        <v>418</v>
      </c>
      <c r="O2730">
        <v>0</v>
      </c>
      <c r="P2730">
        <v>0</v>
      </c>
      <c r="Q2730">
        <v>103.95</v>
      </c>
      <c r="R2730">
        <v>13.513500000000001</v>
      </c>
      <c r="S2730">
        <v>0</v>
      </c>
      <c r="T2730">
        <v>0</v>
      </c>
      <c r="U2730">
        <v>117.46350000000001</v>
      </c>
      <c r="V2730" t="s">
        <v>8499</v>
      </c>
      <c r="W2730" t="s">
        <v>1</v>
      </c>
    </row>
    <row r="2731" spans="1:23">
      <c r="A2731" t="s">
        <v>8374</v>
      </c>
      <c r="B2731" t="str">
        <f t="shared" si="169"/>
        <v>Marzo</v>
      </c>
      <c r="C2731" s="20" t="s">
        <v>8446</v>
      </c>
      <c r="D2731" t="s">
        <v>1</v>
      </c>
      <c r="E2731" t="s">
        <v>0</v>
      </c>
      <c r="F2731" t="str">
        <f t="shared" si="170"/>
        <v>CCF</v>
      </c>
      <c r="G2731" t="s">
        <v>8149</v>
      </c>
      <c r="H2731" t="s">
        <v>8150</v>
      </c>
      <c r="I2731">
        <v>814</v>
      </c>
      <c r="J2731">
        <v>814</v>
      </c>
      <c r="K2731" t="s">
        <v>542</v>
      </c>
      <c r="L2731" t="str">
        <f t="shared" si="171"/>
        <v>NIT</v>
      </c>
      <c r="M2731" t="str">
        <f t="shared" si="172"/>
        <v>03051501711025</v>
      </c>
      <c r="N2731" t="s">
        <v>543</v>
      </c>
      <c r="O2731">
        <v>0</v>
      </c>
      <c r="P2731">
        <v>0</v>
      </c>
      <c r="Q2731">
        <v>124.34</v>
      </c>
      <c r="R2731">
        <v>16.164200000000001</v>
      </c>
      <c r="S2731">
        <v>0</v>
      </c>
      <c r="T2731">
        <v>0</v>
      </c>
      <c r="U2731">
        <v>140.5042</v>
      </c>
      <c r="V2731" t="s">
        <v>8499</v>
      </c>
      <c r="W2731" t="s">
        <v>1</v>
      </c>
    </row>
    <row r="2732" spans="1:23">
      <c r="A2732" t="s">
        <v>8374</v>
      </c>
      <c r="B2732" t="str">
        <f t="shared" si="169"/>
        <v>Marzo</v>
      </c>
      <c r="C2732" s="20" t="s">
        <v>8446</v>
      </c>
      <c r="D2732" t="s">
        <v>1</v>
      </c>
      <c r="E2732" t="s">
        <v>0</v>
      </c>
      <c r="F2732" t="str">
        <f t="shared" si="170"/>
        <v>CCF</v>
      </c>
      <c r="G2732" t="s">
        <v>8149</v>
      </c>
      <c r="H2732" t="s">
        <v>8150</v>
      </c>
      <c r="I2732">
        <v>815</v>
      </c>
      <c r="J2732">
        <v>815</v>
      </c>
      <c r="K2732" t="s">
        <v>520</v>
      </c>
      <c r="L2732" t="str">
        <f t="shared" si="171"/>
        <v>NIT</v>
      </c>
      <c r="M2732" t="str">
        <f t="shared" si="172"/>
        <v>14081108151016</v>
      </c>
      <c r="N2732" t="s">
        <v>521</v>
      </c>
      <c r="O2732">
        <v>0</v>
      </c>
      <c r="P2732">
        <v>0</v>
      </c>
      <c r="Q2732">
        <v>389.17</v>
      </c>
      <c r="R2732">
        <v>50.592100000000002</v>
      </c>
      <c r="S2732">
        <v>0</v>
      </c>
      <c r="T2732">
        <v>0</v>
      </c>
      <c r="U2732">
        <v>439.76210000000003</v>
      </c>
      <c r="V2732" t="s">
        <v>8499</v>
      </c>
      <c r="W2732" t="s">
        <v>1</v>
      </c>
    </row>
    <row r="2733" spans="1:23">
      <c r="A2733" t="s">
        <v>8374</v>
      </c>
      <c r="B2733" t="str">
        <f t="shared" si="169"/>
        <v>Marzo</v>
      </c>
      <c r="C2733" s="20" t="s">
        <v>8446</v>
      </c>
      <c r="D2733" t="s">
        <v>1</v>
      </c>
      <c r="E2733" t="s">
        <v>0</v>
      </c>
      <c r="F2733" t="str">
        <f t="shared" si="170"/>
        <v>CCF</v>
      </c>
      <c r="G2733" t="s">
        <v>8149</v>
      </c>
      <c r="H2733" t="s">
        <v>8150</v>
      </c>
      <c r="I2733">
        <v>816</v>
      </c>
      <c r="J2733">
        <v>816</v>
      </c>
      <c r="K2733" t="s">
        <v>85</v>
      </c>
      <c r="L2733" t="str">
        <f t="shared" si="171"/>
        <v>NIT</v>
      </c>
      <c r="M2733" t="str">
        <f t="shared" si="172"/>
        <v>12171907161026</v>
      </c>
      <c r="N2733" t="s">
        <v>86</v>
      </c>
      <c r="O2733">
        <v>0</v>
      </c>
      <c r="P2733">
        <v>0</v>
      </c>
      <c r="Q2733">
        <v>776.34</v>
      </c>
      <c r="R2733">
        <v>100.92420000000001</v>
      </c>
      <c r="S2733">
        <v>0</v>
      </c>
      <c r="T2733">
        <v>0</v>
      </c>
      <c r="U2733">
        <v>877.26420000000007</v>
      </c>
      <c r="V2733" t="s">
        <v>8499</v>
      </c>
      <c r="W2733" t="s">
        <v>1</v>
      </c>
    </row>
    <row r="2734" spans="1:23">
      <c r="A2734" t="s">
        <v>8374</v>
      </c>
      <c r="B2734" t="str">
        <f t="shared" si="169"/>
        <v>Marzo</v>
      </c>
      <c r="C2734" s="20" t="s">
        <v>8446</v>
      </c>
      <c r="D2734" t="s">
        <v>1</v>
      </c>
      <c r="E2734" t="s">
        <v>0</v>
      </c>
      <c r="F2734" t="str">
        <f t="shared" si="170"/>
        <v>CCF</v>
      </c>
      <c r="G2734" t="s">
        <v>8149</v>
      </c>
      <c r="H2734" t="s">
        <v>8150</v>
      </c>
      <c r="I2734">
        <v>817</v>
      </c>
      <c r="J2734">
        <v>817</v>
      </c>
      <c r="K2734" t="s">
        <v>77</v>
      </c>
      <c r="L2734" t="str">
        <f t="shared" si="171"/>
        <v>NIT</v>
      </c>
      <c r="M2734" t="str">
        <f t="shared" si="172"/>
        <v>11231402520010</v>
      </c>
      <c r="N2734" t="s">
        <v>78</v>
      </c>
      <c r="O2734">
        <v>0</v>
      </c>
      <c r="P2734">
        <v>0</v>
      </c>
      <c r="Q2734">
        <v>1790.98</v>
      </c>
      <c r="R2734">
        <v>232.82740000000001</v>
      </c>
      <c r="S2734">
        <v>0</v>
      </c>
      <c r="T2734">
        <v>0</v>
      </c>
      <c r="U2734">
        <v>2023.8074000000001</v>
      </c>
      <c r="V2734" t="s">
        <v>8499</v>
      </c>
      <c r="W2734" t="s">
        <v>1</v>
      </c>
    </row>
    <row r="2735" spans="1:23">
      <c r="A2735" t="s">
        <v>8374</v>
      </c>
      <c r="B2735" t="str">
        <f t="shared" si="169"/>
        <v>Marzo</v>
      </c>
      <c r="C2735" s="20" t="s">
        <v>8446</v>
      </c>
      <c r="D2735" t="s">
        <v>1</v>
      </c>
      <c r="E2735" t="s">
        <v>0</v>
      </c>
      <c r="F2735" t="str">
        <f t="shared" si="170"/>
        <v>CCF</v>
      </c>
      <c r="G2735" t="s">
        <v>8149</v>
      </c>
      <c r="H2735" t="s">
        <v>8150</v>
      </c>
      <c r="I2735">
        <v>818</v>
      </c>
      <c r="J2735">
        <v>818</v>
      </c>
      <c r="L2735" t="str">
        <f t="shared" si="171"/>
        <v>DUI</v>
      </c>
      <c r="M2735" t="str">
        <f t="shared" si="172"/>
        <v>018983466</v>
      </c>
      <c r="N2735" t="s">
        <v>1086</v>
      </c>
      <c r="O2735">
        <v>0</v>
      </c>
      <c r="P2735">
        <v>0</v>
      </c>
      <c r="Q2735">
        <v>165.12</v>
      </c>
      <c r="R2735">
        <v>21.465600000000002</v>
      </c>
      <c r="S2735">
        <v>0</v>
      </c>
      <c r="T2735">
        <v>0</v>
      </c>
      <c r="U2735">
        <v>186.5856</v>
      </c>
      <c r="V2735" t="s">
        <v>8427</v>
      </c>
      <c r="W2735" t="s">
        <v>1</v>
      </c>
    </row>
    <row r="2736" spans="1:23">
      <c r="A2736" t="s">
        <v>8374</v>
      </c>
      <c r="B2736" t="str">
        <f t="shared" si="169"/>
        <v>Marzo</v>
      </c>
      <c r="C2736" s="20" t="s">
        <v>8446</v>
      </c>
      <c r="D2736" t="s">
        <v>1</v>
      </c>
      <c r="E2736" t="s">
        <v>0</v>
      </c>
      <c r="F2736" t="str">
        <f t="shared" si="170"/>
        <v>CCF</v>
      </c>
      <c r="G2736" t="s">
        <v>8149</v>
      </c>
      <c r="H2736" t="s">
        <v>8150</v>
      </c>
      <c r="I2736">
        <v>819</v>
      </c>
      <c r="J2736">
        <v>819</v>
      </c>
      <c r="K2736" t="s">
        <v>830</v>
      </c>
      <c r="L2736" t="str">
        <f t="shared" si="171"/>
        <v>NIT</v>
      </c>
      <c r="M2736" t="str">
        <f t="shared" si="172"/>
        <v>14080405781014</v>
      </c>
      <c r="N2736" t="s">
        <v>831</v>
      </c>
      <c r="O2736">
        <v>0</v>
      </c>
      <c r="P2736">
        <v>0</v>
      </c>
      <c r="Q2736">
        <v>1512.84</v>
      </c>
      <c r="R2736">
        <v>196.66919999999999</v>
      </c>
      <c r="S2736">
        <v>0</v>
      </c>
      <c r="T2736">
        <v>0</v>
      </c>
      <c r="U2736">
        <v>1709.5092</v>
      </c>
      <c r="V2736" t="s">
        <v>8499</v>
      </c>
      <c r="W2736" t="s">
        <v>1</v>
      </c>
    </row>
    <row r="2737" spans="1:23">
      <c r="A2737" t="s">
        <v>8374</v>
      </c>
      <c r="B2737" t="str">
        <f t="shared" si="169"/>
        <v>Marzo</v>
      </c>
      <c r="C2737" s="20" t="s">
        <v>8446</v>
      </c>
      <c r="D2737" t="s">
        <v>1</v>
      </c>
      <c r="E2737" t="s">
        <v>0</v>
      </c>
      <c r="F2737" t="str">
        <f t="shared" si="170"/>
        <v>CCF</v>
      </c>
      <c r="G2737" t="s">
        <v>8149</v>
      </c>
      <c r="H2737" t="s">
        <v>8150</v>
      </c>
      <c r="I2737">
        <v>820</v>
      </c>
      <c r="J2737">
        <v>820</v>
      </c>
      <c r="K2737" t="s">
        <v>574</v>
      </c>
      <c r="L2737" t="str">
        <f t="shared" si="171"/>
        <v>NIT</v>
      </c>
      <c r="M2737" t="str">
        <f t="shared" si="172"/>
        <v>06142508991046</v>
      </c>
      <c r="N2737" t="s">
        <v>575</v>
      </c>
      <c r="O2737">
        <v>0</v>
      </c>
      <c r="P2737">
        <v>0</v>
      </c>
      <c r="Q2737">
        <v>12424.5</v>
      </c>
      <c r="R2737">
        <v>1615.1849999999999</v>
      </c>
      <c r="S2737">
        <v>0</v>
      </c>
      <c r="T2737">
        <v>0</v>
      </c>
      <c r="U2737">
        <v>14039.684999999999</v>
      </c>
      <c r="V2737" t="s">
        <v>8499</v>
      </c>
      <c r="W2737" t="s">
        <v>1</v>
      </c>
    </row>
    <row r="2738" spans="1:23">
      <c r="A2738" t="s">
        <v>8374</v>
      </c>
      <c r="B2738" t="str">
        <f t="shared" si="169"/>
        <v>Marzo</v>
      </c>
      <c r="C2738" s="20" t="s">
        <v>8446</v>
      </c>
      <c r="D2738" t="s">
        <v>1</v>
      </c>
      <c r="E2738" t="s">
        <v>0</v>
      </c>
      <c r="F2738" t="str">
        <f t="shared" si="170"/>
        <v>CCF</v>
      </c>
      <c r="G2738" t="s">
        <v>8149</v>
      </c>
      <c r="H2738" t="s">
        <v>8150</v>
      </c>
      <c r="I2738">
        <v>821</v>
      </c>
      <c r="J2738">
        <v>821</v>
      </c>
      <c r="K2738" t="s">
        <v>435</v>
      </c>
      <c r="L2738" t="str">
        <f t="shared" si="171"/>
        <v>NIT</v>
      </c>
      <c r="M2738" t="str">
        <f t="shared" si="172"/>
        <v>06130407761017</v>
      </c>
      <c r="N2738" t="s">
        <v>436</v>
      </c>
      <c r="O2738">
        <v>0</v>
      </c>
      <c r="P2738">
        <v>0</v>
      </c>
      <c r="Q2738">
        <v>1332.12</v>
      </c>
      <c r="R2738">
        <v>173.1756</v>
      </c>
      <c r="S2738">
        <v>0</v>
      </c>
      <c r="T2738">
        <v>0</v>
      </c>
      <c r="U2738">
        <v>1505.2955999999999</v>
      </c>
      <c r="V2738" t="s">
        <v>8499</v>
      </c>
      <c r="W2738" t="s">
        <v>1</v>
      </c>
    </row>
    <row r="2739" spans="1:23">
      <c r="A2739" t="s">
        <v>8374</v>
      </c>
      <c r="B2739" t="str">
        <f t="shared" si="169"/>
        <v>Marzo</v>
      </c>
      <c r="C2739" s="20" t="s">
        <v>8446</v>
      </c>
      <c r="D2739" t="s">
        <v>1</v>
      </c>
      <c r="E2739" t="s">
        <v>0</v>
      </c>
      <c r="F2739" t="str">
        <f t="shared" si="170"/>
        <v>CCF</v>
      </c>
      <c r="G2739" t="s">
        <v>8149</v>
      </c>
      <c r="H2739" t="s">
        <v>8150</v>
      </c>
      <c r="I2739">
        <v>822</v>
      </c>
      <c r="J2739">
        <v>822</v>
      </c>
      <c r="K2739" t="s">
        <v>118</v>
      </c>
      <c r="L2739" t="str">
        <f t="shared" si="171"/>
        <v>NIT</v>
      </c>
      <c r="M2739" t="str">
        <f t="shared" si="172"/>
        <v>06141106071025</v>
      </c>
      <c r="N2739" t="s">
        <v>119</v>
      </c>
      <c r="O2739">
        <v>0</v>
      </c>
      <c r="P2739">
        <v>0</v>
      </c>
      <c r="Q2739">
        <v>192.3</v>
      </c>
      <c r="R2739">
        <v>24.999000000000002</v>
      </c>
      <c r="S2739">
        <v>0</v>
      </c>
      <c r="T2739">
        <v>0</v>
      </c>
      <c r="U2739">
        <v>217.29900000000001</v>
      </c>
      <c r="V2739" t="s">
        <v>8499</v>
      </c>
      <c r="W2739" t="s">
        <v>1</v>
      </c>
    </row>
    <row r="2740" spans="1:23">
      <c r="A2740" t="s">
        <v>8374</v>
      </c>
      <c r="B2740" t="str">
        <f t="shared" si="169"/>
        <v>Marzo</v>
      </c>
      <c r="C2740" s="20" t="s">
        <v>8446</v>
      </c>
      <c r="D2740" t="s">
        <v>1</v>
      </c>
      <c r="E2740" t="s">
        <v>0</v>
      </c>
      <c r="F2740" t="str">
        <f t="shared" si="170"/>
        <v>CCF</v>
      </c>
      <c r="G2740" t="s">
        <v>8149</v>
      </c>
      <c r="H2740" t="s">
        <v>8150</v>
      </c>
      <c r="I2740">
        <v>823</v>
      </c>
      <c r="J2740">
        <v>823</v>
      </c>
      <c r="K2740" t="s">
        <v>860</v>
      </c>
      <c r="L2740" t="str">
        <f t="shared" si="171"/>
        <v>NIT</v>
      </c>
      <c r="M2740" t="str">
        <f t="shared" si="172"/>
        <v>14081402731012</v>
      </c>
      <c r="N2740" t="s">
        <v>861</v>
      </c>
      <c r="O2740">
        <v>0</v>
      </c>
      <c r="P2740">
        <v>0</v>
      </c>
      <c r="Q2740">
        <v>30</v>
      </c>
      <c r="R2740">
        <v>3.9000000000000004</v>
      </c>
      <c r="S2740">
        <v>0</v>
      </c>
      <c r="T2740">
        <v>0</v>
      </c>
      <c r="U2740">
        <v>33.9</v>
      </c>
      <c r="V2740" t="s">
        <v>8499</v>
      </c>
      <c r="W2740" t="s">
        <v>1</v>
      </c>
    </row>
    <row r="2741" spans="1:23">
      <c r="A2741" t="s">
        <v>8374</v>
      </c>
      <c r="B2741" t="str">
        <f t="shared" si="169"/>
        <v>Marzo</v>
      </c>
      <c r="C2741" s="20" t="s">
        <v>8446</v>
      </c>
      <c r="D2741" t="s">
        <v>1</v>
      </c>
      <c r="E2741" t="s">
        <v>0</v>
      </c>
      <c r="F2741" t="str">
        <f t="shared" si="170"/>
        <v>CCF</v>
      </c>
      <c r="G2741" t="s">
        <v>8149</v>
      </c>
      <c r="H2741" t="s">
        <v>8150</v>
      </c>
      <c r="I2741">
        <v>824</v>
      </c>
      <c r="J2741">
        <v>824</v>
      </c>
      <c r="K2741" t="s">
        <v>118</v>
      </c>
      <c r="L2741" t="str">
        <f t="shared" si="171"/>
        <v>NIT</v>
      </c>
      <c r="M2741" t="str">
        <f t="shared" si="172"/>
        <v>06141106071025</v>
      </c>
      <c r="N2741" t="s">
        <v>119</v>
      </c>
      <c r="O2741">
        <v>0</v>
      </c>
      <c r="P2741">
        <v>0</v>
      </c>
      <c r="Q2741">
        <v>276.76</v>
      </c>
      <c r="R2741">
        <v>35.9788</v>
      </c>
      <c r="S2741">
        <v>0</v>
      </c>
      <c r="T2741">
        <v>0</v>
      </c>
      <c r="U2741">
        <v>312.73879999999997</v>
      </c>
      <c r="V2741" t="s">
        <v>8499</v>
      </c>
      <c r="W2741" t="s">
        <v>1</v>
      </c>
    </row>
    <row r="2742" spans="1:23">
      <c r="A2742" t="s">
        <v>8374</v>
      </c>
      <c r="B2742" t="str">
        <f t="shared" si="169"/>
        <v>Marzo</v>
      </c>
      <c r="C2742" s="20" t="s">
        <v>8446</v>
      </c>
      <c r="D2742" t="s">
        <v>1</v>
      </c>
      <c r="E2742" t="s">
        <v>0</v>
      </c>
      <c r="F2742" t="str">
        <f t="shared" si="170"/>
        <v>CCF</v>
      </c>
      <c r="G2742" t="s">
        <v>8149</v>
      </c>
      <c r="H2742" t="s">
        <v>8150</v>
      </c>
      <c r="I2742">
        <v>825</v>
      </c>
      <c r="J2742">
        <v>825</v>
      </c>
      <c r="K2742" t="s">
        <v>118</v>
      </c>
      <c r="L2742" t="str">
        <f t="shared" si="171"/>
        <v>NIT</v>
      </c>
      <c r="M2742" t="str">
        <f t="shared" si="172"/>
        <v>06141106071025</v>
      </c>
      <c r="N2742" t="s">
        <v>119</v>
      </c>
      <c r="O2742">
        <v>0</v>
      </c>
      <c r="P2742">
        <v>0</v>
      </c>
      <c r="Q2742">
        <v>82.46</v>
      </c>
      <c r="R2742">
        <v>10.719799999999999</v>
      </c>
      <c r="S2742">
        <v>0</v>
      </c>
      <c r="T2742">
        <v>0</v>
      </c>
      <c r="U2742">
        <v>93.1798</v>
      </c>
      <c r="V2742" t="s">
        <v>8499</v>
      </c>
      <c r="W2742" t="s">
        <v>1</v>
      </c>
    </row>
    <row r="2743" spans="1:23">
      <c r="A2743" t="s">
        <v>8374</v>
      </c>
      <c r="B2743" t="str">
        <f t="shared" si="169"/>
        <v>Marzo</v>
      </c>
      <c r="C2743" s="20" t="s">
        <v>8446</v>
      </c>
      <c r="D2743" t="s">
        <v>1</v>
      </c>
      <c r="E2743" t="s">
        <v>0</v>
      </c>
      <c r="F2743" t="str">
        <f t="shared" si="170"/>
        <v>CCF</v>
      </c>
      <c r="G2743" t="s">
        <v>8149</v>
      </c>
      <c r="H2743" t="s">
        <v>8150</v>
      </c>
      <c r="I2743">
        <v>826</v>
      </c>
      <c r="J2743">
        <v>826</v>
      </c>
      <c r="K2743" t="s">
        <v>564</v>
      </c>
      <c r="L2743" t="str">
        <f t="shared" si="171"/>
        <v>NIT</v>
      </c>
      <c r="M2743" t="str">
        <f t="shared" si="172"/>
        <v>13250306470019</v>
      </c>
      <c r="N2743" t="s">
        <v>565</v>
      </c>
      <c r="O2743">
        <v>0</v>
      </c>
      <c r="P2743">
        <v>0</v>
      </c>
      <c r="Q2743">
        <v>55.31</v>
      </c>
      <c r="R2743">
        <v>7.1903000000000006</v>
      </c>
      <c r="S2743">
        <v>0</v>
      </c>
      <c r="T2743">
        <v>0</v>
      </c>
      <c r="U2743">
        <v>62.500300000000003</v>
      </c>
      <c r="V2743" t="s">
        <v>8499</v>
      </c>
      <c r="W2743" t="s">
        <v>1</v>
      </c>
    </row>
    <row r="2744" spans="1:23">
      <c r="A2744" t="s">
        <v>8374</v>
      </c>
      <c r="B2744" t="str">
        <f t="shared" ref="B2744:B2807" si="173">SUBSTITUTE(A2744,"ARZO","arzo")</f>
        <v>Marzo</v>
      </c>
      <c r="C2744" s="20" t="s">
        <v>8446</v>
      </c>
      <c r="D2744" t="s">
        <v>1</v>
      </c>
      <c r="E2744" t="s">
        <v>0</v>
      </c>
      <c r="F2744" t="str">
        <f t="shared" si="170"/>
        <v>CCF</v>
      </c>
      <c r="G2744" t="s">
        <v>8149</v>
      </c>
      <c r="H2744" t="s">
        <v>8150</v>
      </c>
      <c r="I2744">
        <v>827</v>
      </c>
      <c r="J2744">
        <v>827</v>
      </c>
      <c r="K2744" t="s">
        <v>249</v>
      </c>
      <c r="L2744" t="str">
        <f t="shared" si="171"/>
        <v>NIT</v>
      </c>
      <c r="M2744" t="str">
        <f t="shared" si="172"/>
        <v>06071402171010</v>
      </c>
      <c r="N2744" t="s">
        <v>250</v>
      </c>
      <c r="O2744">
        <v>0</v>
      </c>
      <c r="P2744">
        <v>0</v>
      </c>
      <c r="Q2744">
        <v>154.87</v>
      </c>
      <c r="R2744">
        <v>20.133100000000002</v>
      </c>
      <c r="S2744">
        <v>0</v>
      </c>
      <c r="T2744">
        <v>0</v>
      </c>
      <c r="U2744">
        <v>175.00310000000002</v>
      </c>
      <c r="V2744" t="s">
        <v>8499</v>
      </c>
      <c r="W2744" t="s">
        <v>1</v>
      </c>
    </row>
    <row r="2745" spans="1:23">
      <c r="A2745" t="s">
        <v>8374</v>
      </c>
      <c r="B2745" t="str">
        <f t="shared" si="173"/>
        <v>Marzo</v>
      </c>
      <c r="C2745" s="20" t="s">
        <v>8446</v>
      </c>
      <c r="D2745" t="s">
        <v>1</v>
      </c>
      <c r="E2745" t="s">
        <v>0</v>
      </c>
      <c r="F2745" t="str">
        <f t="shared" si="170"/>
        <v>CCF</v>
      </c>
      <c r="G2745" t="s">
        <v>8149</v>
      </c>
      <c r="H2745" t="s">
        <v>8150</v>
      </c>
      <c r="I2745">
        <v>828</v>
      </c>
      <c r="J2745">
        <v>828</v>
      </c>
      <c r="K2745" t="s">
        <v>929</v>
      </c>
      <c r="L2745" t="str">
        <f t="shared" si="171"/>
        <v>NIT</v>
      </c>
      <c r="M2745" t="str">
        <f t="shared" si="172"/>
        <v>14162212541012</v>
      </c>
      <c r="N2745" t="s">
        <v>930</v>
      </c>
      <c r="O2745">
        <v>0</v>
      </c>
      <c r="P2745">
        <v>0</v>
      </c>
      <c r="Q2745">
        <v>93.73</v>
      </c>
      <c r="R2745">
        <v>12.184900000000001</v>
      </c>
      <c r="S2745">
        <v>0</v>
      </c>
      <c r="T2745">
        <v>0</v>
      </c>
      <c r="U2745">
        <v>105.9149</v>
      </c>
      <c r="V2745" t="s">
        <v>8499</v>
      </c>
      <c r="W2745" t="s">
        <v>1</v>
      </c>
    </row>
    <row r="2746" spans="1:23">
      <c r="A2746" t="s">
        <v>8374</v>
      </c>
      <c r="B2746" t="str">
        <f t="shared" si="173"/>
        <v>Marzo</v>
      </c>
      <c r="C2746" s="20" t="s">
        <v>8446</v>
      </c>
      <c r="D2746" t="s">
        <v>1</v>
      </c>
      <c r="E2746" t="s">
        <v>0</v>
      </c>
      <c r="F2746" t="str">
        <f t="shared" si="170"/>
        <v>CCF</v>
      </c>
      <c r="G2746" t="s">
        <v>8149</v>
      </c>
      <c r="H2746" t="s">
        <v>8150</v>
      </c>
      <c r="I2746">
        <v>829</v>
      </c>
      <c r="J2746">
        <v>829</v>
      </c>
      <c r="K2746" t="s">
        <v>281</v>
      </c>
      <c r="L2746" t="str">
        <f t="shared" si="171"/>
        <v>NIT</v>
      </c>
      <c r="M2746" t="str">
        <f t="shared" si="172"/>
        <v>12172404971019</v>
      </c>
      <c r="N2746" t="s">
        <v>282</v>
      </c>
      <c r="O2746">
        <v>0</v>
      </c>
      <c r="P2746">
        <v>0</v>
      </c>
      <c r="Q2746">
        <v>103.95</v>
      </c>
      <c r="R2746">
        <v>13.513500000000001</v>
      </c>
      <c r="S2746">
        <v>0</v>
      </c>
      <c r="T2746">
        <v>0</v>
      </c>
      <c r="U2746">
        <v>117.46350000000001</v>
      </c>
      <c r="V2746" t="s">
        <v>8499</v>
      </c>
      <c r="W2746" t="s">
        <v>1</v>
      </c>
    </row>
    <row r="2747" spans="1:23">
      <c r="A2747" t="s">
        <v>8374</v>
      </c>
      <c r="B2747" t="str">
        <f t="shared" si="173"/>
        <v>Marzo</v>
      </c>
      <c r="C2747" s="20" t="s">
        <v>8446</v>
      </c>
      <c r="D2747" t="s">
        <v>1</v>
      </c>
      <c r="E2747" t="s">
        <v>0</v>
      </c>
      <c r="F2747" t="str">
        <f t="shared" si="170"/>
        <v>CCF</v>
      </c>
      <c r="G2747" t="s">
        <v>8149</v>
      </c>
      <c r="H2747" t="s">
        <v>8150</v>
      </c>
      <c r="I2747">
        <v>830</v>
      </c>
      <c r="J2747">
        <v>830</v>
      </c>
      <c r="K2747" t="s">
        <v>7845</v>
      </c>
      <c r="L2747" t="str">
        <f t="shared" si="171"/>
        <v>NIT</v>
      </c>
      <c r="M2747" t="str">
        <f t="shared" si="172"/>
        <v>06142302191019</v>
      </c>
      <c r="N2747" t="s">
        <v>7846</v>
      </c>
      <c r="O2747">
        <v>0</v>
      </c>
      <c r="P2747">
        <v>0</v>
      </c>
      <c r="Q2747">
        <v>39.450000000000003</v>
      </c>
      <c r="R2747">
        <v>5.1285000000000007</v>
      </c>
      <c r="S2747">
        <v>0</v>
      </c>
      <c r="T2747">
        <v>0</v>
      </c>
      <c r="U2747">
        <v>44.578500000000005</v>
      </c>
      <c r="V2747" t="s">
        <v>8499</v>
      </c>
      <c r="W2747" t="s">
        <v>1</v>
      </c>
    </row>
    <row r="2748" spans="1:23">
      <c r="A2748" t="s">
        <v>8374</v>
      </c>
      <c r="B2748" t="str">
        <f t="shared" si="173"/>
        <v>Marzo</v>
      </c>
      <c r="C2748" s="20" t="s">
        <v>8446</v>
      </c>
      <c r="D2748" t="s">
        <v>1</v>
      </c>
      <c r="E2748" t="s">
        <v>0</v>
      </c>
      <c r="F2748" t="str">
        <f t="shared" si="170"/>
        <v>CCF</v>
      </c>
      <c r="G2748" t="s">
        <v>8149</v>
      </c>
      <c r="H2748" t="s">
        <v>8150</v>
      </c>
      <c r="I2748">
        <v>831</v>
      </c>
      <c r="J2748">
        <v>831</v>
      </c>
      <c r="K2748" t="s">
        <v>118</v>
      </c>
      <c r="L2748" t="str">
        <f t="shared" si="171"/>
        <v>NIT</v>
      </c>
      <c r="M2748" t="str">
        <f t="shared" si="172"/>
        <v>06141106071025</v>
      </c>
      <c r="N2748" t="s">
        <v>119</v>
      </c>
      <c r="O2748">
        <v>0</v>
      </c>
      <c r="P2748">
        <v>0</v>
      </c>
      <c r="Q2748">
        <v>110.22</v>
      </c>
      <c r="R2748">
        <v>14.3286</v>
      </c>
      <c r="S2748">
        <v>0</v>
      </c>
      <c r="T2748">
        <v>0</v>
      </c>
      <c r="U2748">
        <v>124.54859999999999</v>
      </c>
      <c r="V2748" t="s">
        <v>8499</v>
      </c>
      <c r="W2748" t="s">
        <v>1</v>
      </c>
    </row>
    <row r="2749" spans="1:23">
      <c r="A2749" t="s">
        <v>8374</v>
      </c>
      <c r="B2749" t="str">
        <f t="shared" si="173"/>
        <v>Marzo</v>
      </c>
      <c r="C2749" s="20" t="s">
        <v>8446</v>
      </c>
      <c r="D2749" t="s">
        <v>1</v>
      </c>
      <c r="E2749" t="s">
        <v>0</v>
      </c>
      <c r="F2749" t="str">
        <f t="shared" si="170"/>
        <v>CCF</v>
      </c>
      <c r="G2749" t="s">
        <v>8149</v>
      </c>
      <c r="H2749" t="s">
        <v>8150</v>
      </c>
      <c r="I2749">
        <v>832</v>
      </c>
      <c r="J2749">
        <v>832</v>
      </c>
      <c r="K2749" t="s">
        <v>588</v>
      </c>
      <c r="L2749" t="str">
        <f t="shared" si="171"/>
        <v>NIT</v>
      </c>
      <c r="M2749" t="str">
        <f t="shared" si="172"/>
        <v>11130501671013</v>
      </c>
      <c r="N2749" t="s">
        <v>589</v>
      </c>
      <c r="O2749">
        <v>0</v>
      </c>
      <c r="P2749">
        <v>0</v>
      </c>
      <c r="Q2749">
        <v>144.72999999999999</v>
      </c>
      <c r="R2749">
        <v>18.814899999999998</v>
      </c>
      <c r="S2749">
        <v>0</v>
      </c>
      <c r="T2749">
        <v>0</v>
      </c>
      <c r="U2749">
        <v>163.54489999999998</v>
      </c>
      <c r="V2749" t="s">
        <v>8499</v>
      </c>
      <c r="W2749" t="s">
        <v>1</v>
      </c>
    </row>
    <row r="2750" spans="1:23">
      <c r="A2750" t="s">
        <v>8374</v>
      </c>
      <c r="B2750" t="str">
        <f t="shared" si="173"/>
        <v>Marzo</v>
      </c>
      <c r="C2750" s="20" t="s">
        <v>8446</v>
      </c>
      <c r="D2750" t="s">
        <v>1</v>
      </c>
      <c r="E2750" t="s">
        <v>0</v>
      </c>
      <c r="F2750" t="str">
        <f t="shared" si="170"/>
        <v>CCF</v>
      </c>
      <c r="G2750" t="s">
        <v>8149</v>
      </c>
      <c r="H2750" t="s">
        <v>8150</v>
      </c>
      <c r="I2750">
        <v>833</v>
      </c>
      <c r="J2750">
        <v>833</v>
      </c>
      <c r="L2750" t="str">
        <f t="shared" si="171"/>
        <v>DUI</v>
      </c>
      <c r="M2750" t="str">
        <f t="shared" si="172"/>
        <v>030060307</v>
      </c>
      <c r="N2750" t="s">
        <v>752</v>
      </c>
      <c r="O2750">
        <v>0</v>
      </c>
      <c r="P2750">
        <v>0</v>
      </c>
      <c r="Q2750">
        <v>321.01</v>
      </c>
      <c r="R2750">
        <v>41.731299999999997</v>
      </c>
      <c r="S2750">
        <v>0</v>
      </c>
      <c r="T2750">
        <v>0</v>
      </c>
      <c r="U2750">
        <v>362.74129999999997</v>
      </c>
      <c r="V2750" t="s">
        <v>8447</v>
      </c>
      <c r="W2750" t="s">
        <v>1</v>
      </c>
    </row>
    <row r="2751" spans="1:23">
      <c r="A2751" t="s">
        <v>8374</v>
      </c>
      <c r="B2751" t="str">
        <f t="shared" si="173"/>
        <v>Marzo</v>
      </c>
      <c r="C2751" s="20" t="s">
        <v>8446</v>
      </c>
      <c r="D2751" t="s">
        <v>1</v>
      </c>
      <c r="E2751" t="s">
        <v>0</v>
      </c>
      <c r="F2751" t="str">
        <f t="shared" si="170"/>
        <v>CCF</v>
      </c>
      <c r="G2751" t="s">
        <v>8149</v>
      </c>
      <c r="H2751" t="s">
        <v>8150</v>
      </c>
      <c r="I2751">
        <v>834</v>
      </c>
      <c r="J2751">
        <v>834</v>
      </c>
      <c r="K2751" t="s">
        <v>269</v>
      </c>
      <c r="L2751" t="str">
        <f t="shared" si="171"/>
        <v>NIT</v>
      </c>
      <c r="M2751" t="str">
        <f t="shared" si="172"/>
        <v>11040609590011</v>
      </c>
      <c r="N2751" t="s">
        <v>270</v>
      </c>
      <c r="O2751">
        <v>0</v>
      </c>
      <c r="P2751">
        <v>0</v>
      </c>
      <c r="Q2751">
        <v>307.85000000000002</v>
      </c>
      <c r="R2751">
        <v>40.020500000000006</v>
      </c>
      <c r="S2751">
        <v>0</v>
      </c>
      <c r="T2751">
        <v>0</v>
      </c>
      <c r="U2751">
        <v>347.87050000000005</v>
      </c>
      <c r="V2751" t="s">
        <v>8499</v>
      </c>
      <c r="W2751" t="s">
        <v>1</v>
      </c>
    </row>
    <row r="2752" spans="1:23">
      <c r="A2752" t="s">
        <v>8374</v>
      </c>
      <c r="B2752" t="str">
        <f t="shared" si="173"/>
        <v>Marzo</v>
      </c>
      <c r="C2752" s="20" t="s">
        <v>8446</v>
      </c>
      <c r="D2752" t="s">
        <v>1</v>
      </c>
      <c r="E2752" t="s">
        <v>0</v>
      </c>
      <c r="F2752" t="str">
        <f t="shared" si="170"/>
        <v>CCF</v>
      </c>
      <c r="G2752" t="s">
        <v>8149</v>
      </c>
      <c r="H2752" t="s">
        <v>8150</v>
      </c>
      <c r="I2752">
        <v>835</v>
      </c>
      <c r="J2752">
        <v>835</v>
      </c>
      <c r="K2752" t="s">
        <v>118</v>
      </c>
      <c r="L2752" t="str">
        <f t="shared" si="171"/>
        <v>NIT</v>
      </c>
      <c r="M2752" t="str">
        <f t="shared" si="172"/>
        <v>06141106071025</v>
      </c>
      <c r="N2752" t="s">
        <v>119</v>
      </c>
      <c r="O2752">
        <v>0</v>
      </c>
      <c r="P2752">
        <v>0</v>
      </c>
      <c r="Q2752">
        <v>69.02</v>
      </c>
      <c r="R2752">
        <v>8.9725999999999999</v>
      </c>
      <c r="S2752">
        <v>0</v>
      </c>
      <c r="T2752">
        <v>0</v>
      </c>
      <c r="U2752">
        <v>77.992599999999996</v>
      </c>
      <c r="V2752" t="s">
        <v>8499</v>
      </c>
      <c r="W2752" t="s">
        <v>1</v>
      </c>
    </row>
    <row r="2753" spans="1:23">
      <c r="A2753" t="s">
        <v>8374</v>
      </c>
      <c r="B2753" t="str">
        <f t="shared" si="173"/>
        <v>Marzo</v>
      </c>
      <c r="C2753" s="20" t="s">
        <v>8446</v>
      </c>
      <c r="D2753" t="s">
        <v>1</v>
      </c>
      <c r="E2753" t="s">
        <v>0</v>
      </c>
      <c r="F2753" t="str">
        <f t="shared" si="170"/>
        <v>CCF</v>
      </c>
      <c r="G2753" t="s">
        <v>8149</v>
      </c>
      <c r="H2753" t="s">
        <v>8150</v>
      </c>
      <c r="I2753">
        <v>836</v>
      </c>
      <c r="J2753">
        <v>836</v>
      </c>
      <c r="K2753" t="s">
        <v>118</v>
      </c>
      <c r="L2753" t="str">
        <f t="shared" si="171"/>
        <v>NIT</v>
      </c>
      <c r="M2753" t="str">
        <f t="shared" si="172"/>
        <v>06141106071025</v>
      </c>
      <c r="N2753" t="s">
        <v>119</v>
      </c>
      <c r="O2753">
        <v>0</v>
      </c>
      <c r="P2753">
        <v>0</v>
      </c>
      <c r="Q2753">
        <v>135.58000000000001</v>
      </c>
      <c r="R2753">
        <v>17.625400000000003</v>
      </c>
      <c r="S2753">
        <v>0</v>
      </c>
      <c r="T2753">
        <v>0</v>
      </c>
      <c r="U2753">
        <v>153.20540000000003</v>
      </c>
      <c r="V2753" t="s">
        <v>8499</v>
      </c>
      <c r="W2753" t="s">
        <v>1</v>
      </c>
    </row>
    <row r="2754" spans="1:23">
      <c r="A2754" t="s">
        <v>8374</v>
      </c>
      <c r="B2754" t="str">
        <f t="shared" si="173"/>
        <v>Marzo</v>
      </c>
      <c r="C2754" s="20" t="s">
        <v>8446</v>
      </c>
      <c r="D2754" t="s">
        <v>1</v>
      </c>
      <c r="E2754" t="s">
        <v>0</v>
      </c>
      <c r="F2754" t="str">
        <f t="shared" si="170"/>
        <v>CCF</v>
      </c>
      <c r="G2754" t="s">
        <v>8149</v>
      </c>
      <c r="H2754" t="s">
        <v>8150</v>
      </c>
      <c r="I2754">
        <v>837</v>
      </c>
      <c r="J2754">
        <v>837</v>
      </c>
      <c r="K2754" t="s">
        <v>435</v>
      </c>
      <c r="L2754" t="str">
        <f t="shared" si="171"/>
        <v>NIT</v>
      </c>
      <c r="M2754" t="str">
        <f t="shared" si="172"/>
        <v>06130407761017</v>
      </c>
      <c r="N2754" t="s">
        <v>436</v>
      </c>
      <c r="O2754">
        <v>0</v>
      </c>
      <c r="P2754">
        <v>0</v>
      </c>
      <c r="Q2754">
        <v>61.95</v>
      </c>
      <c r="R2754">
        <v>8.0535000000000014</v>
      </c>
      <c r="S2754">
        <v>0</v>
      </c>
      <c r="T2754">
        <v>0</v>
      </c>
      <c r="U2754">
        <v>70.003500000000003</v>
      </c>
      <c r="V2754" t="s">
        <v>8499</v>
      </c>
      <c r="W2754" t="s">
        <v>1</v>
      </c>
    </row>
    <row r="2755" spans="1:23">
      <c r="A2755" t="s">
        <v>8374</v>
      </c>
      <c r="B2755" t="str">
        <f t="shared" si="173"/>
        <v>Marzo</v>
      </c>
      <c r="C2755" s="20" t="s">
        <v>8446</v>
      </c>
      <c r="D2755" t="s">
        <v>1</v>
      </c>
      <c r="E2755" t="s">
        <v>0</v>
      </c>
      <c r="F2755" t="str">
        <f t="shared" ref="F2755:F2818" si="174">IF(E2755="05","Nota de crédito","CCF")</f>
        <v>CCF</v>
      </c>
      <c r="G2755" t="s">
        <v>8149</v>
      </c>
      <c r="H2755" t="s">
        <v>8150</v>
      </c>
      <c r="I2755">
        <v>838</v>
      </c>
      <c r="J2755">
        <v>838</v>
      </c>
      <c r="K2755" t="s">
        <v>118</v>
      </c>
      <c r="L2755" t="str">
        <f t="shared" ref="L2755:L2818" si="175">IF(K2755=0,"DUI","NIT")</f>
        <v>NIT</v>
      </c>
      <c r="M2755" t="str">
        <f t="shared" ref="M2755:M2818" si="176">IF(K2755=0,V2755,K2755)</f>
        <v>06141106071025</v>
      </c>
      <c r="N2755" t="s">
        <v>119</v>
      </c>
      <c r="O2755">
        <v>0</v>
      </c>
      <c r="P2755">
        <v>0</v>
      </c>
      <c r="Q2755">
        <v>74.83</v>
      </c>
      <c r="R2755">
        <v>9.7279</v>
      </c>
      <c r="S2755">
        <v>0</v>
      </c>
      <c r="T2755">
        <v>0</v>
      </c>
      <c r="U2755">
        <v>84.557900000000004</v>
      </c>
      <c r="V2755" t="s">
        <v>8499</v>
      </c>
      <c r="W2755" t="s">
        <v>1</v>
      </c>
    </row>
    <row r="2756" spans="1:23">
      <c r="A2756" t="s">
        <v>8374</v>
      </c>
      <c r="B2756" t="str">
        <f t="shared" si="173"/>
        <v>Marzo</v>
      </c>
      <c r="C2756" s="20" t="s">
        <v>8446</v>
      </c>
      <c r="D2756" t="s">
        <v>1</v>
      </c>
      <c r="E2756" t="s">
        <v>0</v>
      </c>
      <c r="F2756" t="str">
        <f t="shared" si="174"/>
        <v>CCF</v>
      </c>
      <c r="G2756" t="s">
        <v>8149</v>
      </c>
      <c r="H2756" t="s">
        <v>8150</v>
      </c>
      <c r="I2756">
        <v>839</v>
      </c>
      <c r="J2756">
        <v>839</v>
      </c>
      <c r="K2756" t="s">
        <v>118</v>
      </c>
      <c r="L2756" t="str">
        <f t="shared" si="175"/>
        <v>NIT</v>
      </c>
      <c r="M2756" t="str">
        <f t="shared" si="176"/>
        <v>06141106071025</v>
      </c>
      <c r="N2756" t="s">
        <v>119</v>
      </c>
      <c r="O2756">
        <v>0</v>
      </c>
      <c r="P2756">
        <v>0</v>
      </c>
      <c r="Q2756">
        <v>6.42</v>
      </c>
      <c r="R2756">
        <v>0.83460000000000001</v>
      </c>
      <c r="S2756">
        <v>0</v>
      </c>
      <c r="T2756">
        <v>0</v>
      </c>
      <c r="U2756">
        <v>7.2545999999999999</v>
      </c>
      <c r="V2756" t="s">
        <v>8499</v>
      </c>
      <c r="W2756" t="s">
        <v>1</v>
      </c>
    </row>
    <row r="2757" spans="1:23">
      <c r="A2757" t="s">
        <v>8374</v>
      </c>
      <c r="B2757" t="str">
        <f t="shared" si="173"/>
        <v>Marzo</v>
      </c>
      <c r="C2757" s="20" t="s">
        <v>8446</v>
      </c>
      <c r="D2757" t="s">
        <v>1</v>
      </c>
      <c r="E2757" t="s">
        <v>0</v>
      </c>
      <c r="F2757" t="str">
        <f t="shared" si="174"/>
        <v>CCF</v>
      </c>
      <c r="G2757" t="s">
        <v>8149</v>
      </c>
      <c r="H2757" t="s">
        <v>8150</v>
      </c>
      <c r="I2757">
        <v>840</v>
      </c>
      <c r="J2757">
        <v>840</v>
      </c>
      <c r="K2757" t="s">
        <v>118</v>
      </c>
      <c r="L2757" t="str">
        <f t="shared" si="175"/>
        <v>NIT</v>
      </c>
      <c r="M2757" t="str">
        <f t="shared" si="176"/>
        <v>06141106071025</v>
      </c>
      <c r="N2757" t="s">
        <v>119</v>
      </c>
      <c r="O2757">
        <v>0</v>
      </c>
      <c r="P2757">
        <v>0</v>
      </c>
      <c r="Q2757">
        <v>96.02</v>
      </c>
      <c r="R2757">
        <v>12.4826</v>
      </c>
      <c r="S2757">
        <v>0</v>
      </c>
      <c r="T2757">
        <v>0</v>
      </c>
      <c r="U2757">
        <v>108.5026</v>
      </c>
      <c r="V2757" t="s">
        <v>8499</v>
      </c>
      <c r="W2757" t="s">
        <v>1</v>
      </c>
    </row>
    <row r="2758" spans="1:23">
      <c r="A2758" t="s">
        <v>8374</v>
      </c>
      <c r="B2758" t="str">
        <f t="shared" si="173"/>
        <v>Marzo</v>
      </c>
      <c r="C2758" s="20" t="s">
        <v>8446</v>
      </c>
      <c r="D2758" t="s">
        <v>1</v>
      </c>
      <c r="E2758" t="s">
        <v>0</v>
      </c>
      <c r="F2758" t="str">
        <f t="shared" si="174"/>
        <v>CCF</v>
      </c>
      <c r="G2758" t="s">
        <v>8149</v>
      </c>
      <c r="H2758" t="s">
        <v>8150</v>
      </c>
      <c r="I2758">
        <v>841</v>
      </c>
      <c r="J2758">
        <v>841</v>
      </c>
      <c r="K2758" t="s">
        <v>626</v>
      </c>
      <c r="L2758" t="str">
        <f t="shared" si="175"/>
        <v>NIT</v>
      </c>
      <c r="M2758" t="str">
        <f t="shared" si="176"/>
        <v>10100906600010</v>
      </c>
      <c r="N2758" t="s">
        <v>627</v>
      </c>
      <c r="O2758">
        <v>0</v>
      </c>
      <c r="P2758">
        <v>0</v>
      </c>
      <c r="Q2758">
        <v>302</v>
      </c>
      <c r="R2758">
        <v>39.26</v>
      </c>
      <c r="S2758">
        <v>0</v>
      </c>
      <c r="T2758">
        <v>0</v>
      </c>
      <c r="U2758">
        <v>341.26</v>
      </c>
      <c r="V2758" t="s">
        <v>8499</v>
      </c>
      <c r="W2758" t="s">
        <v>1</v>
      </c>
    </row>
    <row r="2759" spans="1:23">
      <c r="A2759" t="s">
        <v>8374</v>
      </c>
      <c r="B2759" t="str">
        <f t="shared" si="173"/>
        <v>Marzo</v>
      </c>
      <c r="C2759" s="20" t="s">
        <v>8446</v>
      </c>
      <c r="D2759" t="s">
        <v>1</v>
      </c>
      <c r="E2759" t="s">
        <v>0</v>
      </c>
      <c r="F2759" t="str">
        <f t="shared" si="174"/>
        <v>CCF</v>
      </c>
      <c r="G2759" t="s">
        <v>8149</v>
      </c>
      <c r="H2759" t="s">
        <v>8150</v>
      </c>
      <c r="I2759">
        <v>842</v>
      </c>
      <c r="J2759">
        <v>842</v>
      </c>
      <c r="K2759" t="s">
        <v>239</v>
      </c>
      <c r="L2759" t="str">
        <f t="shared" si="175"/>
        <v>NIT</v>
      </c>
      <c r="M2759" t="str">
        <f t="shared" si="176"/>
        <v>12171207011015</v>
      </c>
      <c r="N2759" t="s">
        <v>240</v>
      </c>
      <c r="O2759">
        <v>0</v>
      </c>
      <c r="P2759">
        <v>0</v>
      </c>
      <c r="Q2759">
        <v>16515.18</v>
      </c>
      <c r="R2759">
        <v>2146.9734000000003</v>
      </c>
      <c r="S2759">
        <v>0</v>
      </c>
      <c r="T2759">
        <v>0</v>
      </c>
      <c r="U2759">
        <v>18662.153399999999</v>
      </c>
      <c r="V2759" t="s">
        <v>8499</v>
      </c>
      <c r="W2759" t="s">
        <v>1</v>
      </c>
    </row>
    <row r="2760" spans="1:23">
      <c r="A2760" t="s">
        <v>8374</v>
      </c>
      <c r="B2760" t="str">
        <f t="shared" si="173"/>
        <v>Marzo</v>
      </c>
      <c r="C2760" s="20" t="s">
        <v>8446</v>
      </c>
      <c r="D2760" t="s">
        <v>1</v>
      </c>
      <c r="E2760" t="s">
        <v>0</v>
      </c>
      <c r="F2760" t="str">
        <f t="shared" si="174"/>
        <v>CCF</v>
      </c>
      <c r="G2760" t="s">
        <v>8149</v>
      </c>
      <c r="H2760" t="s">
        <v>8150</v>
      </c>
      <c r="I2760">
        <v>843</v>
      </c>
      <c r="J2760">
        <v>843</v>
      </c>
      <c r="K2760" t="s">
        <v>239</v>
      </c>
      <c r="L2760" t="str">
        <f t="shared" si="175"/>
        <v>NIT</v>
      </c>
      <c r="M2760" t="str">
        <f t="shared" si="176"/>
        <v>12171207011015</v>
      </c>
      <c r="N2760" t="s">
        <v>240</v>
      </c>
      <c r="O2760">
        <v>0</v>
      </c>
      <c r="P2760">
        <v>0</v>
      </c>
      <c r="Q2760">
        <v>18923.650000000001</v>
      </c>
      <c r="R2760">
        <v>2460.0745000000002</v>
      </c>
      <c r="S2760">
        <v>0</v>
      </c>
      <c r="T2760">
        <v>0</v>
      </c>
      <c r="U2760">
        <v>21383.7245</v>
      </c>
      <c r="V2760" t="s">
        <v>8499</v>
      </c>
      <c r="W2760" t="s">
        <v>1</v>
      </c>
    </row>
    <row r="2761" spans="1:23">
      <c r="A2761" t="s">
        <v>8374</v>
      </c>
      <c r="B2761" t="str">
        <f t="shared" si="173"/>
        <v>Marzo</v>
      </c>
      <c r="C2761" s="20" t="s">
        <v>8446</v>
      </c>
      <c r="D2761" t="s">
        <v>1</v>
      </c>
      <c r="E2761" t="s">
        <v>0</v>
      </c>
      <c r="F2761" t="str">
        <f t="shared" si="174"/>
        <v>CCF</v>
      </c>
      <c r="G2761" t="s">
        <v>8149</v>
      </c>
      <c r="H2761" t="s">
        <v>8150</v>
      </c>
      <c r="I2761">
        <v>844</v>
      </c>
      <c r="J2761">
        <v>844</v>
      </c>
      <c r="K2761" t="s">
        <v>574</v>
      </c>
      <c r="L2761" t="str">
        <f t="shared" si="175"/>
        <v>NIT</v>
      </c>
      <c r="M2761" t="str">
        <f t="shared" si="176"/>
        <v>06142508991046</v>
      </c>
      <c r="N2761" t="s">
        <v>575</v>
      </c>
      <c r="O2761">
        <v>0</v>
      </c>
      <c r="P2761">
        <v>0</v>
      </c>
      <c r="Q2761">
        <v>8283</v>
      </c>
      <c r="R2761">
        <v>1076.79</v>
      </c>
      <c r="S2761">
        <v>0</v>
      </c>
      <c r="T2761">
        <v>0</v>
      </c>
      <c r="U2761">
        <v>9359.7900000000009</v>
      </c>
      <c r="V2761" t="s">
        <v>8499</v>
      </c>
      <c r="W2761" t="s">
        <v>1</v>
      </c>
    </row>
    <row r="2762" spans="1:23">
      <c r="A2762" t="s">
        <v>8374</v>
      </c>
      <c r="B2762" t="str">
        <f t="shared" si="173"/>
        <v>Marzo</v>
      </c>
      <c r="C2762" s="20" t="s">
        <v>8442</v>
      </c>
      <c r="D2762" t="s">
        <v>1</v>
      </c>
      <c r="E2762" t="s">
        <v>0</v>
      </c>
      <c r="F2762" t="str">
        <f t="shared" si="174"/>
        <v>CCF</v>
      </c>
      <c r="G2762" t="s">
        <v>8149</v>
      </c>
      <c r="H2762" t="s">
        <v>8150</v>
      </c>
      <c r="I2762">
        <v>845</v>
      </c>
      <c r="J2762">
        <v>845</v>
      </c>
      <c r="K2762" t="s">
        <v>118</v>
      </c>
      <c r="L2762" t="str">
        <f t="shared" si="175"/>
        <v>NIT</v>
      </c>
      <c r="M2762" t="str">
        <f t="shared" si="176"/>
        <v>06141106071025</v>
      </c>
      <c r="N2762" t="s">
        <v>119</v>
      </c>
      <c r="O2762">
        <v>0</v>
      </c>
      <c r="P2762">
        <v>0</v>
      </c>
      <c r="Q2762">
        <v>20.45</v>
      </c>
      <c r="R2762">
        <v>2.6585000000000001</v>
      </c>
      <c r="S2762">
        <v>0</v>
      </c>
      <c r="T2762">
        <v>0</v>
      </c>
      <c r="U2762">
        <v>23.108499999999999</v>
      </c>
      <c r="V2762" t="s">
        <v>8499</v>
      </c>
      <c r="W2762" t="s">
        <v>1</v>
      </c>
    </row>
    <row r="2763" spans="1:23">
      <c r="A2763" t="s">
        <v>8374</v>
      </c>
      <c r="B2763" t="str">
        <f t="shared" si="173"/>
        <v>Marzo</v>
      </c>
      <c r="C2763" s="20" t="s">
        <v>8442</v>
      </c>
      <c r="D2763" t="s">
        <v>1</v>
      </c>
      <c r="E2763" t="s">
        <v>0</v>
      </c>
      <c r="F2763" t="str">
        <f t="shared" si="174"/>
        <v>CCF</v>
      </c>
      <c r="G2763" t="s">
        <v>8149</v>
      </c>
      <c r="H2763" t="s">
        <v>8150</v>
      </c>
      <c r="I2763">
        <v>846</v>
      </c>
      <c r="J2763">
        <v>846</v>
      </c>
      <c r="K2763" t="s">
        <v>118</v>
      </c>
      <c r="L2763" t="str">
        <f t="shared" si="175"/>
        <v>NIT</v>
      </c>
      <c r="M2763" t="str">
        <f t="shared" si="176"/>
        <v>06141106071025</v>
      </c>
      <c r="N2763" t="s">
        <v>119</v>
      </c>
      <c r="O2763">
        <v>0</v>
      </c>
      <c r="P2763">
        <v>0</v>
      </c>
      <c r="Q2763">
        <v>44.81</v>
      </c>
      <c r="R2763">
        <v>5.8253000000000004</v>
      </c>
      <c r="S2763">
        <v>0</v>
      </c>
      <c r="T2763">
        <v>0</v>
      </c>
      <c r="U2763">
        <v>50.635300000000001</v>
      </c>
      <c r="V2763" t="s">
        <v>8499</v>
      </c>
      <c r="W2763" t="s">
        <v>1</v>
      </c>
    </row>
    <row r="2764" spans="1:23">
      <c r="A2764" t="s">
        <v>8374</v>
      </c>
      <c r="B2764" t="str">
        <f t="shared" si="173"/>
        <v>Marzo</v>
      </c>
      <c r="C2764" s="20" t="s">
        <v>8442</v>
      </c>
      <c r="D2764" t="s">
        <v>1</v>
      </c>
      <c r="E2764" t="s">
        <v>0</v>
      </c>
      <c r="F2764" t="str">
        <f t="shared" si="174"/>
        <v>CCF</v>
      </c>
      <c r="G2764" t="s">
        <v>8149</v>
      </c>
      <c r="H2764" t="s">
        <v>8150</v>
      </c>
      <c r="I2764">
        <v>847</v>
      </c>
      <c r="J2764">
        <v>847</v>
      </c>
      <c r="K2764" t="s">
        <v>225</v>
      </c>
      <c r="L2764" t="str">
        <f t="shared" si="175"/>
        <v>NIT</v>
      </c>
      <c r="M2764" t="str">
        <f t="shared" si="176"/>
        <v>02100603700025</v>
      </c>
      <c r="N2764" t="s">
        <v>226</v>
      </c>
      <c r="O2764">
        <v>0</v>
      </c>
      <c r="P2764">
        <v>0</v>
      </c>
      <c r="Q2764">
        <v>102</v>
      </c>
      <c r="R2764">
        <v>13.26</v>
      </c>
      <c r="S2764">
        <v>0</v>
      </c>
      <c r="T2764">
        <v>0</v>
      </c>
      <c r="U2764">
        <v>115.26</v>
      </c>
      <c r="V2764" t="s">
        <v>8499</v>
      </c>
      <c r="W2764" t="s">
        <v>1</v>
      </c>
    </row>
    <row r="2765" spans="1:23">
      <c r="A2765" t="s">
        <v>8374</v>
      </c>
      <c r="B2765" t="str">
        <f t="shared" si="173"/>
        <v>Marzo</v>
      </c>
      <c r="C2765" s="20" t="s">
        <v>8442</v>
      </c>
      <c r="D2765" t="s">
        <v>1</v>
      </c>
      <c r="E2765" t="s">
        <v>0</v>
      </c>
      <c r="F2765" t="str">
        <f t="shared" si="174"/>
        <v>CCF</v>
      </c>
      <c r="G2765" t="s">
        <v>8149</v>
      </c>
      <c r="H2765" t="s">
        <v>8150</v>
      </c>
      <c r="I2765">
        <v>848</v>
      </c>
      <c r="J2765">
        <v>848</v>
      </c>
      <c r="K2765" t="s">
        <v>277</v>
      </c>
      <c r="L2765" t="str">
        <f t="shared" si="175"/>
        <v>NIT</v>
      </c>
      <c r="M2765" t="str">
        <f t="shared" si="176"/>
        <v>06141908811067</v>
      </c>
      <c r="N2765" t="s">
        <v>278</v>
      </c>
      <c r="O2765">
        <v>0</v>
      </c>
      <c r="P2765">
        <v>0</v>
      </c>
      <c r="Q2765">
        <v>573.44000000000005</v>
      </c>
      <c r="R2765">
        <v>74.547200000000004</v>
      </c>
      <c r="S2765">
        <v>0</v>
      </c>
      <c r="T2765">
        <v>0</v>
      </c>
      <c r="U2765">
        <v>647.98720000000003</v>
      </c>
      <c r="V2765" t="s">
        <v>8499</v>
      </c>
      <c r="W2765" t="s">
        <v>1</v>
      </c>
    </row>
    <row r="2766" spans="1:23">
      <c r="A2766" t="s">
        <v>8374</v>
      </c>
      <c r="B2766" t="str">
        <f t="shared" si="173"/>
        <v>Marzo</v>
      </c>
      <c r="C2766" s="20" t="s">
        <v>8442</v>
      </c>
      <c r="D2766" t="s">
        <v>1</v>
      </c>
      <c r="E2766" t="s">
        <v>0</v>
      </c>
      <c r="F2766" t="str">
        <f t="shared" si="174"/>
        <v>CCF</v>
      </c>
      <c r="G2766" t="s">
        <v>8149</v>
      </c>
      <c r="H2766" t="s">
        <v>8150</v>
      </c>
      <c r="I2766">
        <v>849</v>
      </c>
      <c r="J2766">
        <v>849</v>
      </c>
      <c r="K2766" t="s">
        <v>584</v>
      </c>
      <c r="L2766" t="str">
        <f t="shared" si="175"/>
        <v>NIT</v>
      </c>
      <c r="M2766" t="str">
        <f t="shared" si="176"/>
        <v>06142508071128</v>
      </c>
      <c r="N2766" t="s">
        <v>585</v>
      </c>
      <c r="O2766">
        <v>0</v>
      </c>
      <c r="P2766">
        <v>0</v>
      </c>
      <c r="Q2766">
        <v>1427.24</v>
      </c>
      <c r="R2766">
        <v>185.5412</v>
      </c>
      <c r="S2766">
        <v>0</v>
      </c>
      <c r="T2766">
        <v>0</v>
      </c>
      <c r="U2766">
        <v>1612.7811999999999</v>
      </c>
      <c r="V2766" t="s">
        <v>8499</v>
      </c>
      <c r="W2766" t="s">
        <v>1</v>
      </c>
    </row>
    <row r="2767" spans="1:23">
      <c r="A2767" t="s">
        <v>8374</v>
      </c>
      <c r="B2767" t="str">
        <f t="shared" si="173"/>
        <v>Marzo</v>
      </c>
      <c r="C2767" s="20" t="s">
        <v>8442</v>
      </c>
      <c r="D2767" t="s">
        <v>1</v>
      </c>
      <c r="E2767" t="s">
        <v>0</v>
      </c>
      <c r="F2767" t="str">
        <f t="shared" si="174"/>
        <v>CCF</v>
      </c>
      <c r="G2767" t="s">
        <v>8149</v>
      </c>
      <c r="H2767" t="s">
        <v>8150</v>
      </c>
      <c r="I2767">
        <v>850</v>
      </c>
      <c r="J2767">
        <v>850</v>
      </c>
      <c r="K2767" t="s">
        <v>550</v>
      </c>
      <c r="L2767" t="str">
        <f t="shared" si="175"/>
        <v>NIT</v>
      </c>
      <c r="M2767" t="str">
        <f t="shared" si="176"/>
        <v>06011411901010</v>
      </c>
      <c r="N2767" t="s">
        <v>551</v>
      </c>
      <c r="O2767">
        <v>0</v>
      </c>
      <c r="P2767">
        <v>0</v>
      </c>
      <c r="Q2767">
        <v>277.55</v>
      </c>
      <c r="R2767">
        <v>36.081500000000005</v>
      </c>
      <c r="S2767">
        <v>0</v>
      </c>
      <c r="T2767">
        <v>0</v>
      </c>
      <c r="U2767">
        <v>313.63150000000002</v>
      </c>
      <c r="V2767" t="s">
        <v>8499</v>
      </c>
      <c r="W2767" t="s">
        <v>1</v>
      </c>
    </row>
    <row r="2768" spans="1:23">
      <c r="A2768" t="s">
        <v>8374</v>
      </c>
      <c r="B2768" t="str">
        <f t="shared" si="173"/>
        <v>Marzo</v>
      </c>
      <c r="C2768" s="20" t="s">
        <v>8442</v>
      </c>
      <c r="D2768" t="s">
        <v>1</v>
      </c>
      <c r="E2768" t="s">
        <v>0</v>
      </c>
      <c r="F2768" t="str">
        <f t="shared" si="174"/>
        <v>CCF</v>
      </c>
      <c r="G2768" t="s">
        <v>8149</v>
      </c>
      <c r="H2768" t="s">
        <v>8150</v>
      </c>
      <c r="I2768">
        <v>851</v>
      </c>
      <c r="J2768">
        <v>851</v>
      </c>
      <c r="K2768" t="s">
        <v>118</v>
      </c>
      <c r="L2768" t="str">
        <f t="shared" si="175"/>
        <v>NIT</v>
      </c>
      <c r="M2768" t="str">
        <f t="shared" si="176"/>
        <v>06141106071025</v>
      </c>
      <c r="N2768" t="s">
        <v>119</v>
      </c>
      <c r="O2768">
        <v>0</v>
      </c>
      <c r="P2768">
        <v>0</v>
      </c>
      <c r="Q2768">
        <v>53.98</v>
      </c>
      <c r="R2768">
        <v>7.0173999999999994</v>
      </c>
      <c r="S2768">
        <v>0</v>
      </c>
      <c r="T2768">
        <v>0</v>
      </c>
      <c r="U2768">
        <v>60.997399999999999</v>
      </c>
      <c r="V2768" t="s">
        <v>8499</v>
      </c>
      <c r="W2768" t="s">
        <v>1</v>
      </c>
    </row>
    <row r="2769" spans="1:23">
      <c r="A2769" t="s">
        <v>8374</v>
      </c>
      <c r="B2769" t="str">
        <f t="shared" si="173"/>
        <v>Marzo</v>
      </c>
      <c r="C2769" s="20" t="s">
        <v>8442</v>
      </c>
      <c r="D2769" t="s">
        <v>1</v>
      </c>
      <c r="E2769" t="s">
        <v>0</v>
      </c>
      <c r="F2769" t="str">
        <f t="shared" si="174"/>
        <v>CCF</v>
      </c>
      <c r="G2769" t="s">
        <v>8149</v>
      </c>
      <c r="H2769" t="s">
        <v>8150</v>
      </c>
      <c r="I2769">
        <v>852</v>
      </c>
      <c r="J2769">
        <v>852</v>
      </c>
      <c r="K2769" t="s">
        <v>93</v>
      </c>
      <c r="L2769" t="str">
        <f t="shared" si="175"/>
        <v>NIT</v>
      </c>
      <c r="M2769" t="str">
        <f t="shared" si="176"/>
        <v>06140909921013</v>
      </c>
      <c r="N2769" t="s">
        <v>94</v>
      </c>
      <c r="O2769">
        <v>0</v>
      </c>
      <c r="P2769">
        <v>0</v>
      </c>
      <c r="Q2769">
        <v>81.56</v>
      </c>
      <c r="R2769">
        <v>10.6028</v>
      </c>
      <c r="S2769">
        <v>0</v>
      </c>
      <c r="T2769">
        <v>0</v>
      </c>
      <c r="U2769">
        <v>92.162800000000004</v>
      </c>
      <c r="V2769" t="s">
        <v>8499</v>
      </c>
      <c r="W2769" t="s">
        <v>1</v>
      </c>
    </row>
    <row r="2770" spans="1:23">
      <c r="A2770" t="s">
        <v>8374</v>
      </c>
      <c r="B2770" t="str">
        <f t="shared" si="173"/>
        <v>Marzo</v>
      </c>
      <c r="C2770" s="20" t="s">
        <v>8442</v>
      </c>
      <c r="D2770" t="s">
        <v>1</v>
      </c>
      <c r="E2770" t="s">
        <v>0</v>
      </c>
      <c r="F2770" t="str">
        <f t="shared" si="174"/>
        <v>CCF</v>
      </c>
      <c r="G2770" t="s">
        <v>8149</v>
      </c>
      <c r="H2770" t="s">
        <v>8150</v>
      </c>
      <c r="I2770">
        <v>853</v>
      </c>
      <c r="J2770">
        <v>853</v>
      </c>
      <c r="K2770" t="s">
        <v>501</v>
      </c>
      <c r="L2770" t="str">
        <f t="shared" si="175"/>
        <v>NIT</v>
      </c>
      <c r="M2770" t="str">
        <f t="shared" si="176"/>
        <v>06143105181040</v>
      </c>
      <c r="N2770" t="s">
        <v>502</v>
      </c>
      <c r="O2770">
        <v>0</v>
      </c>
      <c r="P2770">
        <v>0</v>
      </c>
      <c r="Q2770">
        <v>222.45</v>
      </c>
      <c r="R2770">
        <v>28.918499999999998</v>
      </c>
      <c r="S2770">
        <v>0</v>
      </c>
      <c r="T2770">
        <v>0</v>
      </c>
      <c r="U2770">
        <v>251.36849999999998</v>
      </c>
      <c r="V2770" t="s">
        <v>8499</v>
      </c>
      <c r="W2770" t="s">
        <v>1</v>
      </c>
    </row>
    <row r="2771" spans="1:23">
      <c r="A2771" t="s">
        <v>8374</v>
      </c>
      <c r="B2771" t="str">
        <f t="shared" si="173"/>
        <v>Marzo</v>
      </c>
      <c r="C2771" s="20" t="s">
        <v>8442</v>
      </c>
      <c r="D2771" t="s">
        <v>1</v>
      </c>
      <c r="E2771" t="s">
        <v>0</v>
      </c>
      <c r="F2771" t="str">
        <f t="shared" si="174"/>
        <v>CCF</v>
      </c>
      <c r="G2771" t="s">
        <v>8149</v>
      </c>
      <c r="H2771" t="s">
        <v>8150</v>
      </c>
      <c r="I2771">
        <v>854</v>
      </c>
      <c r="J2771">
        <v>854</v>
      </c>
      <c r="K2771" t="s">
        <v>118</v>
      </c>
      <c r="L2771" t="str">
        <f t="shared" si="175"/>
        <v>NIT</v>
      </c>
      <c r="M2771" t="str">
        <f t="shared" si="176"/>
        <v>06141106071025</v>
      </c>
      <c r="N2771" t="s">
        <v>119</v>
      </c>
      <c r="O2771">
        <v>0</v>
      </c>
      <c r="P2771">
        <v>0</v>
      </c>
      <c r="Q2771">
        <v>88.57</v>
      </c>
      <c r="R2771">
        <v>11.514099999999999</v>
      </c>
      <c r="S2771">
        <v>0</v>
      </c>
      <c r="T2771">
        <v>0</v>
      </c>
      <c r="U2771">
        <v>100.08409999999999</v>
      </c>
      <c r="V2771" t="s">
        <v>8499</v>
      </c>
      <c r="W2771" t="s">
        <v>1</v>
      </c>
    </row>
    <row r="2772" spans="1:23">
      <c r="A2772" t="s">
        <v>8374</v>
      </c>
      <c r="B2772" t="str">
        <f t="shared" si="173"/>
        <v>Marzo</v>
      </c>
      <c r="C2772" s="20" t="s">
        <v>8442</v>
      </c>
      <c r="D2772" t="s">
        <v>1</v>
      </c>
      <c r="E2772" t="s">
        <v>0</v>
      </c>
      <c r="F2772" t="str">
        <f t="shared" si="174"/>
        <v>CCF</v>
      </c>
      <c r="G2772" t="s">
        <v>8149</v>
      </c>
      <c r="H2772" t="s">
        <v>8150</v>
      </c>
      <c r="I2772">
        <v>855</v>
      </c>
      <c r="J2772">
        <v>855</v>
      </c>
      <c r="L2772" t="str">
        <f t="shared" si="175"/>
        <v>DUI</v>
      </c>
      <c r="M2772" t="str">
        <f t="shared" si="176"/>
        <v>029502215</v>
      </c>
      <c r="N2772" t="s">
        <v>569</v>
      </c>
      <c r="O2772">
        <v>0</v>
      </c>
      <c r="P2772">
        <v>0</v>
      </c>
      <c r="Q2772">
        <v>613.69000000000005</v>
      </c>
      <c r="R2772">
        <v>79.779700000000005</v>
      </c>
      <c r="S2772">
        <v>0</v>
      </c>
      <c r="T2772">
        <v>0</v>
      </c>
      <c r="U2772">
        <v>693.4697000000001</v>
      </c>
      <c r="V2772" t="s">
        <v>8445</v>
      </c>
      <c r="W2772" t="s">
        <v>1</v>
      </c>
    </row>
    <row r="2773" spans="1:23">
      <c r="A2773" t="s">
        <v>8374</v>
      </c>
      <c r="B2773" t="str">
        <f t="shared" si="173"/>
        <v>Marzo</v>
      </c>
      <c r="C2773" s="20" t="s">
        <v>8442</v>
      </c>
      <c r="D2773" t="s">
        <v>1</v>
      </c>
      <c r="E2773" t="s">
        <v>0</v>
      </c>
      <c r="F2773" t="str">
        <f t="shared" si="174"/>
        <v>CCF</v>
      </c>
      <c r="G2773" t="s">
        <v>8149</v>
      </c>
      <c r="H2773" t="s">
        <v>8150</v>
      </c>
      <c r="I2773">
        <v>856</v>
      </c>
      <c r="J2773">
        <v>856</v>
      </c>
      <c r="L2773" t="str">
        <f t="shared" si="175"/>
        <v>DUI</v>
      </c>
      <c r="M2773" t="str">
        <f t="shared" si="176"/>
        <v>029502215</v>
      </c>
      <c r="N2773" t="s">
        <v>569</v>
      </c>
      <c r="O2773">
        <v>0</v>
      </c>
      <c r="P2773">
        <v>0</v>
      </c>
      <c r="Q2773">
        <v>937.92</v>
      </c>
      <c r="R2773">
        <v>121.92959999999999</v>
      </c>
      <c r="S2773">
        <v>0</v>
      </c>
      <c r="T2773">
        <v>0</v>
      </c>
      <c r="U2773">
        <v>1059.8496</v>
      </c>
      <c r="V2773" t="s">
        <v>8445</v>
      </c>
      <c r="W2773" t="s">
        <v>1</v>
      </c>
    </row>
    <row r="2774" spans="1:23">
      <c r="A2774" t="s">
        <v>8374</v>
      </c>
      <c r="B2774" t="str">
        <f t="shared" si="173"/>
        <v>Marzo</v>
      </c>
      <c r="C2774" s="20" t="s">
        <v>8442</v>
      </c>
      <c r="D2774" t="s">
        <v>1</v>
      </c>
      <c r="E2774" t="s">
        <v>0</v>
      </c>
      <c r="F2774" t="str">
        <f t="shared" si="174"/>
        <v>CCF</v>
      </c>
      <c r="G2774" t="s">
        <v>8149</v>
      </c>
      <c r="H2774" t="s">
        <v>8150</v>
      </c>
      <c r="I2774">
        <v>857</v>
      </c>
      <c r="J2774">
        <v>857</v>
      </c>
      <c r="K2774" t="s">
        <v>287</v>
      </c>
      <c r="L2774" t="str">
        <f t="shared" si="175"/>
        <v>NIT</v>
      </c>
      <c r="M2774" t="str">
        <f t="shared" si="176"/>
        <v>04260206761012</v>
      </c>
      <c r="N2774" t="s">
        <v>288</v>
      </c>
      <c r="O2774">
        <v>0</v>
      </c>
      <c r="P2774">
        <v>0</v>
      </c>
      <c r="Q2774">
        <v>250.06</v>
      </c>
      <c r="R2774">
        <v>32.507800000000003</v>
      </c>
      <c r="S2774">
        <v>0</v>
      </c>
      <c r="T2774">
        <v>0</v>
      </c>
      <c r="U2774">
        <v>282.56780000000003</v>
      </c>
      <c r="V2774" t="s">
        <v>8499</v>
      </c>
      <c r="W2774" t="s">
        <v>1</v>
      </c>
    </row>
    <row r="2775" spans="1:23">
      <c r="A2775" t="s">
        <v>8374</v>
      </c>
      <c r="B2775" t="str">
        <f t="shared" si="173"/>
        <v>Marzo</v>
      </c>
      <c r="C2775" s="20" t="s">
        <v>8442</v>
      </c>
      <c r="D2775" t="s">
        <v>1</v>
      </c>
      <c r="E2775" t="s">
        <v>0</v>
      </c>
      <c r="F2775" t="str">
        <f t="shared" si="174"/>
        <v>CCF</v>
      </c>
      <c r="G2775" t="s">
        <v>8149</v>
      </c>
      <c r="H2775" t="s">
        <v>8150</v>
      </c>
      <c r="I2775">
        <v>858</v>
      </c>
      <c r="J2775">
        <v>858</v>
      </c>
      <c r="K2775" t="s">
        <v>409</v>
      </c>
      <c r="L2775" t="str">
        <f t="shared" si="175"/>
        <v>NIT</v>
      </c>
      <c r="M2775" t="str">
        <f t="shared" si="176"/>
        <v>14122701570014</v>
      </c>
      <c r="N2775" t="s">
        <v>410</v>
      </c>
      <c r="O2775">
        <v>0</v>
      </c>
      <c r="P2775">
        <v>0</v>
      </c>
      <c r="Q2775">
        <v>42.78</v>
      </c>
      <c r="R2775">
        <v>5.5613999999999999</v>
      </c>
      <c r="S2775">
        <v>0</v>
      </c>
      <c r="T2775">
        <v>0</v>
      </c>
      <c r="U2775">
        <v>48.3414</v>
      </c>
      <c r="V2775" t="s">
        <v>8499</v>
      </c>
      <c r="W2775" t="s">
        <v>1</v>
      </c>
    </row>
    <row r="2776" spans="1:23">
      <c r="A2776" t="s">
        <v>8374</v>
      </c>
      <c r="B2776" t="str">
        <f t="shared" si="173"/>
        <v>Marzo</v>
      </c>
      <c r="C2776" s="20" t="s">
        <v>8442</v>
      </c>
      <c r="D2776" t="s">
        <v>1</v>
      </c>
      <c r="E2776" t="s">
        <v>0</v>
      </c>
      <c r="F2776" t="str">
        <f t="shared" si="174"/>
        <v>CCF</v>
      </c>
      <c r="G2776" t="s">
        <v>8149</v>
      </c>
      <c r="H2776" t="s">
        <v>8150</v>
      </c>
      <c r="I2776">
        <v>859</v>
      </c>
      <c r="J2776">
        <v>859</v>
      </c>
      <c r="K2776" t="s">
        <v>1454</v>
      </c>
      <c r="L2776" t="str">
        <f t="shared" si="175"/>
        <v>NIT</v>
      </c>
      <c r="M2776" t="str">
        <f t="shared" si="176"/>
        <v>07020810701010</v>
      </c>
      <c r="N2776" t="s">
        <v>1455</v>
      </c>
      <c r="O2776">
        <v>0</v>
      </c>
      <c r="P2776">
        <v>0</v>
      </c>
      <c r="Q2776">
        <v>103.95</v>
      </c>
      <c r="R2776">
        <v>13.513500000000001</v>
      </c>
      <c r="S2776">
        <v>0</v>
      </c>
      <c r="T2776">
        <v>0</v>
      </c>
      <c r="U2776">
        <v>117.46350000000001</v>
      </c>
      <c r="V2776" t="s">
        <v>8499</v>
      </c>
      <c r="W2776" t="s">
        <v>1</v>
      </c>
    </row>
    <row r="2777" spans="1:23">
      <c r="A2777" t="s">
        <v>8374</v>
      </c>
      <c r="B2777" t="str">
        <f t="shared" si="173"/>
        <v>Marzo</v>
      </c>
      <c r="C2777" s="20" t="s">
        <v>8442</v>
      </c>
      <c r="D2777" t="s">
        <v>1</v>
      </c>
      <c r="E2777" t="s">
        <v>0</v>
      </c>
      <c r="F2777" t="str">
        <f t="shared" si="174"/>
        <v>CCF</v>
      </c>
      <c r="G2777" t="s">
        <v>8149</v>
      </c>
      <c r="H2777" t="s">
        <v>8150</v>
      </c>
      <c r="I2777">
        <v>860</v>
      </c>
      <c r="J2777">
        <v>860</v>
      </c>
      <c r="K2777" t="s">
        <v>397</v>
      </c>
      <c r="L2777" t="str">
        <f t="shared" si="175"/>
        <v>NIT</v>
      </c>
      <c r="M2777" t="str">
        <f t="shared" si="176"/>
        <v>04070910701021</v>
      </c>
      <c r="N2777" t="s">
        <v>398</v>
      </c>
      <c r="O2777">
        <v>0</v>
      </c>
      <c r="P2777">
        <v>0</v>
      </c>
      <c r="Q2777">
        <v>287.45999999999998</v>
      </c>
      <c r="R2777">
        <v>37.369799999999998</v>
      </c>
      <c r="S2777">
        <v>0</v>
      </c>
      <c r="T2777">
        <v>0</v>
      </c>
      <c r="U2777">
        <v>324.82979999999998</v>
      </c>
      <c r="V2777" t="s">
        <v>8499</v>
      </c>
      <c r="W2777" t="s">
        <v>1</v>
      </c>
    </row>
    <row r="2778" spans="1:23">
      <c r="A2778" t="s">
        <v>8374</v>
      </c>
      <c r="B2778" t="str">
        <f t="shared" si="173"/>
        <v>Marzo</v>
      </c>
      <c r="C2778" s="20" t="s">
        <v>8442</v>
      </c>
      <c r="D2778" t="s">
        <v>1</v>
      </c>
      <c r="E2778" t="s">
        <v>0</v>
      </c>
      <c r="F2778" t="str">
        <f t="shared" si="174"/>
        <v>CCF</v>
      </c>
      <c r="G2778" t="s">
        <v>8149</v>
      </c>
      <c r="H2778" t="s">
        <v>8150</v>
      </c>
      <c r="I2778">
        <v>861</v>
      </c>
      <c r="J2778">
        <v>861</v>
      </c>
      <c r="K2778" t="s">
        <v>588</v>
      </c>
      <c r="L2778" t="str">
        <f t="shared" si="175"/>
        <v>NIT</v>
      </c>
      <c r="M2778" t="str">
        <f t="shared" si="176"/>
        <v>11130501671013</v>
      </c>
      <c r="N2778" t="s">
        <v>589</v>
      </c>
      <c r="O2778">
        <v>0</v>
      </c>
      <c r="P2778">
        <v>0</v>
      </c>
      <c r="Q2778">
        <v>205.9</v>
      </c>
      <c r="R2778">
        <v>26.767000000000003</v>
      </c>
      <c r="S2778">
        <v>0</v>
      </c>
      <c r="T2778">
        <v>0</v>
      </c>
      <c r="U2778">
        <v>232.667</v>
      </c>
      <c r="V2778" t="s">
        <v>8499</v>
      </c>
      <c r="W2778" t="s">
        <v>1</v>
      </c>
    </row>
    <row r="2779" spans="1:23">
      <c r="A2779" t="s">
        <v>8374</v>
      </c>
      <c r="B2779" t="str">
        <f t="shared" si="173"/>
        <v>Marzo</v>
      </c>
      <c r="C2779" s="20" t="s">
        <v>8442</v>
      </c>
      <c r="D2779" t="s">
        <v>1</v>
      </c>
      <c r="E2779" t="s">
        <v>0</v>
      </c>
      <c r="F2779" t="str">
        <f t="shared" si="174"/>
        <v>CCF</v>
      </c>
      <c r="G2779" t="s">
        <v>8149</v>
      </c>
      <c r="H2779" t="s">
        <v>8150</v>
      </c>
      <c r="I2779">
        <v>862</v>
      </c>
      <c r="J2779">
        <v>862</v>
      </c>
      <c r="K2779" t="s">
        <v>87</v>
      </c>
      <c r="L2779" t="str">
        <f t="shared" si="175"/>
        <v>NIT</v>
      </c>
      <c r="M2779" t="str">
        <f t="shared" si="176"/>
        <v>03120408530013</v>
      </c>
      <c r="N2779" t="s">
        <v>88</v>
      </c>
      <c r="O2779">
        <v>0</v>
      </c>
      <c r="P2779">
        <v>0</v>
      </c>
      <c r="Q2779">
        <v>48.28</v>
      </c>
      <c r="R2779">
        <v>6.2764000000000006</v>
      </c>
      <c r="S2779">
        <v>0</v>
      </c>
      <c r="T2779">
        <v>0</v>
      </c>
      <c r="U2779">
        <v>54.556400000000004</v>
      </c>
      <c r="V2779" t="s">
        <v>8499</v>
      </c>
      <c r="W2779" t="s">
        <v>1</v>
      </c>
    </row>
    <row r="2780" spans="1:23">
      <c r="A2780" t="s">
        <v>8374</v>
      </c>
      <c r="B2780" t="str">
        <f t="shared" si="173"/>
        <v>Marzo</v>
      </c>
      <c r="C2780" s="20" t="s">
        <v>8442</v>
      </c>
      <c r="D2780" t="s">
        <v>1</v>
      </c>
      <c r="E2780" t="s">
        <v>0</v>
      </c>
      <c r="F2780" t="str">
        <f t="shared" si="174"/>
        <v>CCF</v>
      </c>
      <c r="G2780" t="s">
        <v>8149</v>
      </c>
      <c r="H2780" t="s">
        <v>8150</v>
      </c>
      <c r="I2780">
        <v>863</v>
      </c>
      <c r="J2780">
        <v>863</v>
      </c>
      <c r="L2780" t="str">
        <f t="shared" si="175"/>
        <v>DUI</v>
      </c>
      <c r="M2780" t="str">
        <f t="shared" si="176"/>
        <v>005661940</v>
      </c>
      <c r="N2780" t="s">
        <v>492</v>
      </c>
      <c r="O2780">
        <v>0</v>
      </c>
      <c r="P2780">
        <v>0</v>
      </c>
      <c r="Q2780">
        <v>148.02000000000001</v>
      </c>
      <c r="R2780">
        <v>19.242600000000003</v>
      </c>
      <c r="S2780">
        <v>0</v>
      </c>
      <c r="T2780">
        <v>0</v>
      </c>
      <c r="U2780">
        <v>167.26260000000002</v>
      </c>
      <c r="V2780" t="s">
        <v>8420</v>
      </c>
      <c r="W2780" t="s">
        <v>1</v>
      </c>
    </row>
    <row r="2781" spans="1:23">
      <c r="A2781" t="s">
        <v>8374</v>
      </c>
      <c r="B2781" t="str">
        <f t="shared" si="173"/>
        <v>Marzo</v>
      </c>
      <c r="C2781" s="20" t="s">
        <v>8442</v>
      </c>
      <c r="D2781" t="s">
        <v>1</v>
      </c>
      <c r="E2781" t="s">
        <v>0</v>
      </c>
      <c r="F2781" t="str">
        <f t="shared" si="174"/>
        <v>CCF</v>
      </c>
      <c r="G2781" t="s">
        <v>8149</v>
      </c>
      <c r="H2781" t="s">
        <v>8150</v>
      </c>
      <c r="I2781">
        <v>864</v>
      </c>
      <c r="J2781">
        <v>864</v>
      </c>
      <c r="K2781" t="s">
        <v>85</v>
      </c>
      <c r="L2781" t="str">
        <f t="shared" si="175"/>
        <v>NIT</v>
      </c>
      <c r="M2781" t="str">
        <f t="shared" si="176"/>
        <v>12171907161026</v>
      </c>
      <c r="N2781" t="s">
        <v>86</v>
      </c>
      <c r="O2781">
        <v>0</v>
      </c>
      <c r="P2781">
        <v>0</v>
      </c>
      <c r="Q2781">
        <v>265.49</v>
      </c>
      <c r="R2781">
        <v>34.5137</v>
      </c>
      <c r="S2781">
        <v>0</v>
      </c>
      <c r="T2781">
        <v>0</v>
      </c>
      <c r="U2781">
        <v>300.00369999999998</v>
      </c>
      <c r="V2781" t="s">
        <v>8499</v>
      </c>
      <c r="W2781" t="s">
        <v>1</v>
      </c>
    </row>
    <row r="2782" spans="1:23">
      <c r="A2782" t="s">
        <v>8374</v>
      </c>
      <c r="B2782" t="str">
        <f t="shared" si="173"/>
        <v>Marzo</v>
      </c>
      <c r="C2782" s="20" t="s">
        <v>8442</v>
      </c>
      <c r="D2782" t="s">
        <v>1</v>
      </c>
      <c r="E2782" t="s">
        <v>0</v>
      </c>
      <c r="F2782" t="str">
        <f t="shared" si="174"/>
        <v>CCF</v>
      </c>
      <c r="G2782" t="s">
        <v>8149</v>
      </c>
      <c r="H2782" t="s">
        <v>8150</v>
      </c>
      <c r="I2782">
        <v>865</v>
      </c>
      <c r="J2782">
        <v>865</v>
      </c>
      <c r="K2782" t="s">
        <v>126</v>
      </c>
      <c r="L2782" t="str">
        <f t="shared" si="175"/>
        <v>NIT</v>
      </c>
      <c r="M2782" t="str">
        <f t="shared" si="176"/>
        <v>12172508931019</v>
      </c>
      <c r="N2782" t="s">
        <v>127</v>
      </c>
      <c r="O2782">
        <v>0</v>
      </c>
      <c r="P2782">
        <v>0</v>
      </c>
      <c r="Q2782">
        <v>12824.83</v>
      </c>
      <c r="R2782">
        <v>1667.2279000000001</v>
      </c>
      <c r="S2782">
        <v>0</v>
      </c>
      <c r="T2782">
        <v>0</v>
      </c>
      <c r="U2782">
        <v>14492.0579</v>
      </c>
      <c r="V2782" t="s">
        <v>8499</v>
      </c>
      <c r="W2782" t="s">
        <v>1</v>
      </c>
    </row>
    <row r="2783" spans="1:23">
      <c r="A2783" t="s">
        <v>8374</v>
      </c>
      <c r="B2783" t="str">
        <f t="shared" si="173"/>
        <v>Marzo</v>
      </c>
      <c r="C2783" s="20" t="s">
        <v>8442</v>
      </c>
      <c r="D2783" t="s">
        <v>1</v>
      </c>
      <c r="E2783" t="s">
        <v>0</v>
      </c>
      <c r="F2783" t="str">
        <f t="shared" si="174"/>
        <v>CCF</v>
      </c>
      <c r="G2783" t="s">
        <v>8149</v>
      </c>
      <c r="H2783" t="s">
        <v>8150</v>
      </c>
      <c r="I2783">
        <v>866</v>
      </c>
      <c r="J2783">
        <v>866</v>
      </c>
      <c r="K2783" t="s">
        <v>1328</v>
      </c>
      <c r="L2783" t="str">
        <f t="shared" si="175"/>
        <v>NIT</v>
      </c>
      <c r="M2783" t="str">
        <f t="shared" si="176"/>
        <v>06140211530015</v>
      </c>
      <c r="N2783" t="s">
        <v>1329</v>
      </c>
      <c r="O2783">
        <v>0</v>
      </c>
      <c r="P2783">
        <v>0</v>
      </c>
      <c r="Q2783">
        <v>44.83</v>
      </c>
      <c r="R2783">
        <v>5.8278999999999996</v>
      </c>
      <c r="S2783">
        <v>0</v>
      </c>
      <c r="T2783">
        <v>0</v>
      </c>
      <c r="U2783">
        <v>50.657899999999998</v>
      </c>
      <c r="V2783" t="s">
        <v>8499</v>
      </c>
      <c r="W2783" t="s">
        <v>1</v>
      </c>
    </row>
    <row r="2784" spans="1:23">
      <c r="A2784" t="s">
        <v>8374</v>
      </c>
      <c r="B2784" t="str">
        <f t="shared" si="173"/>
        <v>Marzo</v>
      </c>
      <c r="C2784" s="20" t="s">
        <v>8442</v>
      </c>
      <c r="D2784" t="s">
        <v>1</v>
      </c>
      <c r="E2784" t="s">
        <v>0</v>
      </c>
      <c r="F2784" t="str">
        <f t="shared" si="174"/>
        <v>CCF</v>
      </c>
      <c r="G2784" t="s">
        <v>8149</v>
      </c>
      <c r="H2784" t="s">
        <v>8150</v>
      </c>
      <c r="I2784">
        <v>867</v>
      </c>
      <c r="J2784">
        <v>867</v>
      </c>
      <c r="K2784" t="s">
        <v>755</v>
      </c>
      <c r="L2784" t="str">
        <f t="shared" si="175"/>
        <v>NIT</v>
      </c>
      <c r="M2784" t="str">
        <f t="shared" si="176"/>
        <v>02030505670013</v>
      </c>
      <c r="N2784" t="s">
        <v>756</v>
      </c>
      <c r="O2784">
        <v>0</v>
      </c>
      <c r="P2784">
        <v>0</v>
      </c>
      <c r="Q2784">
        <v>15291.85</v>
      </c>
      <c r="R2784">
        <v>1987.9405000000002</v>
      </c>
      <c r="S2784">
        <v>0</v>
      </c>
      <c r="T2784">
        <v>0</v>
      </c>
      <c r="U2784">
        <v>17279.790499999999</v>
      </c>
      <c r="V2784" t="s">
        <v>8499</v>
      </c>
      <c r="W2784" t="s">
        <v>1</v>
      </c>
    </row>
    <row r="2785" spans="1:23">
      <c r="A2785" t="s">
        <v>8374</v>
      </c>
      <c r="B2785" t="str">
        <f t="shared" si="173"/>
        <v>Marzo</v>
      </c>
      <c r="C2785" s="20" t="s">
        <v>8442</v>
      </c>
      <c r="D2785" t="s">
        <v>1</v>
      </c>
      <c r="E2785" t="s">
        <v>0</v>
      </c>
      <c r="F2785" t="str">
        <f t="shared" si="174"/>
        <v>CCF</v>
      </c>
      <c r="G2785" t="s">
        <v>8149</v>
      </c>
      <c r="H2785" t="s">
        <v>8150</v>
      </c>
      <c r="I2785">
        <v>869</v>
      </c>
      <c r="J2785">
        <v>869</v>
      </c>
      <c r="L2785" t="str">
        <f t="shared" si="175"/>
        <v>DUI</v>
      </c>
      <c r="M2785" t="str">
        <f t="shared" si="176"/>
        <v>005819878</v>
      </c>
      <c r="N2785" t="s">
        <v>8444</v>
      </c>
      <c r="O2785">
        <v>0</v>
      </c>
      <c r="P2785">
        <v>0</v>
      </c>
      <c r="Q2785">
        <v>6021.16</v>
      </c>
      <c r="R2785">
        <v>782.75080000000003</v>
      </c>
      <c r="S2785">
        <v>0</v>
      </c>
      <c r="T2785">
        <v>0</v>
      </c>
      <c r="U2785">
        <v>6803.9107999999997</v>
      </c>
      <c r="V2785" t="s">
        <v>8443</v>
      </c>
      <c r="W2785" t="s">
        <v>1</v>
      </c>
    </row>
    <row r="2786" spans="1:23">
      <c r="A2786" t="s">
        <v>8374</v>
      </c>
      <c r="B2786" t="str">
        <f t="shared" si="173"/>
        <v>Marzo</v>
      </c>
      <c r="C2786" s="20" t="s">
        <v>8442</v>
      </c>
      <c r="D2786" t="s">
        <v>1</v>
      </c>
      <c r="E2786" t="s">
        <v>0</v>
      </c>
      <c r="F2786" t="str">
        <f t="shared" si="174"/>
        <v>CCF</v>
      </c>
      <c r="G2786" t="s">
        <v>8149</v>
      </c>
      <c r="H2786" t="s">
        <v>8150</v>
      </c>
      <c r="I2786">
        <v>870</v>
      </c>
      <c r="J2786">
        <v>870</v>
      </c>
      <c r="K2786" t="s">
        <v>574</v>
      </c>
      <c r="L2786" t="str">
        <f t="shared" si="175"/>
        <v>NIT</v>
      </c>
      <c r="M2786" t="str">
        <f t="shared" si="176"/>
        <v>06142508991046</v>
      </c>
      <c r="N2786" t="s">
        <v>575</v>
      </c>
      <c r="O2786">
        <v>0</v>
      </c>
      <c r="P2786">
        <v>0</v>
      </c>
      <c r="Q2786">
        <v>5798.1</v>
      </c>
      <c r="R2786">
        <v>753.75300000000004</v>
      </c>
      <c r="S2786">
        <v>0</v>
      </c>
      <c r="T2786">
        <v>0</v>
      </c>
      <c r="U2786">
        <v>6551.8530000000001</v>
      </c>
      <c r="V2786" t="s">
        <v>8499</v>
      </c>
      <c r="W2786" t="s">
        <v>1</v>
      </c>
    </row>
    <row r="2787" spans="1:23">
      <c r="A2787" t="s">
        <v>8374</v>
      </c>
      <c r="B2787" t="str">
        <f t="shared" si="173"/>
        <v>Marzo</v>
      </c>
      <c r="C2787" s="20" t="s">
        <v>8442</v>
      </c>
      <c r="D2787" t="s">
        <v>1</v>
      </c>
      <c r="E2787" t="s">
        <v>0</v>
      </c>
      <c r="F2787" t="str">
        <f t="shared" si="174"/>
        <v>CCF</v>
      </c>
      <c r="G2787" t="s">
        <v>8149</v>
      </c>
      <c r="H2787" t="s">
        <v>8150</v>
      </c>
      <c r="I2787">
        <v>871</v>
      </c>
      <c r="J2787">
        <v>871</v>
      </c>
      <c r="K2787" t="s">
        <v>239</v>
      </c>
      <c r="L2787" t="str">
        <f t="shared" si="175"/>
        <v>NIT</v>
      </c>
      <c r="M2787" t="str">
        <f t="shared" si="176"/>
        <v>12171207011015</v>
      </c>
      <c r="N2787" t="s">
        <v>240</v>
      </c>
      <c r="O2787">
        <v>0</v>
      </c>
      <c r="P2787">
        <v>0</v>
      </c>
      <c r="Q2787">
        <v>9514.92</v>
      </c>
      <c r="R2787">
        <v>1236.9396000000002</v>
      </c>
      <c r="S2787">
        <v>0</v>
      </c>
      <c r="T2787">
        <v>0</v>
      </c>
      <c r="U2787">
        <v>10751.8596</v>
      </c>
      <c r="V2787" t="s">
        <v>8499</v>
      </c>
      <c r="W2787" t="s">
        <v>1</v>
      </c>
    </row>
    <row r="2788" spans="1:23">
      <c r="A2788" t="s">
        <v>8374</v>
      </c>
      <c r="B2788" t="str">
        <f t="shared" si="173"/>
        <v>Marzo</v>
      </c>
      <c r="C2788" s="20" t="s">
        <v>8442</v>
      </c>
      <c r="D2788" t="s">
        <v>1</v>
      </c>
      <c r="E2788" t="s">
        <v>0</v>
      </c>
      <c r="F2788" t="str">
        <f t="shared" si="174"/>
        <v>CCF</v>
      </c>
      <c r="G2788" t="s">
        <v>8149</v>
      </c>
      <c r="H2788" t="s">
        <v>8150</v>
      </c>
      <c r="I2788">
        <v>872</v>
      </c>
      <c r="J2788">
        <v>872</v>
      </c>
      <c r="K2788" t="s">
        <v>1342</v>
      </c>
      <c r="L2788" t="str">
        <f t="shared" si="175"/>
        <v>NIT</v>
      </c>
      <c r="M2788" t="str">
        <f t="shared" si="176"/>
        <v>06141609201015</v>
      </c>
      <c r="N2788" t="s">
        <v>1343</v>
      </c>
      <c r="O2788">
        <v>0</v>
      </c>
      <c r="P2788">
        <v>0</v>
      </c>
      <c r="Q2788">
        <v>25</v>
      </c>
      <c r="R2788">
        <v>3.25</v>
      </c>
      <c r="S2788">
        <v>0</v>
      </c>
      <c r="T2788">
        <v>0</v>
      </c>
      <c r="U2788">
        <v>28.25</v>
      </c>
      <c r="V2788" t="s">
        <v>8499</v>
      </c>
      <c r="W2788" t="s">
        <v>1</v>
      </c>
    </row>
    <row r="2789" spans="1:23">
      <c r="A2789" t="s">
        <v>8374</v>
      </c>
      <c r="B2789" t="str">
        <f t="shared" si="173"/>
        <v>Marzo</v>
      </c>
      <c r="C2789" s="20" t="s">
        <v>8436</v>
      </c>
      <c r="D2789" t="s">
        <v>1</v>
      </c>
      <c r="E2789" t="s">
        <v>0</v>
      </c>
      <c r="F2789" t="str">
        <f t="shared" si="174"/>
        <v>CCF</v>
      </c>
      <c r="G2789" t="s">
        <v>8149</v>
      </c>
      <c r="H2789" t="s">
        <v>8150</v>
      </c>
      <c r="I2789">
        <v>873</v>
      </c>
      <c r="J2789">
        <v>873</v>
      </c>
      <c r="K2789" t="s">
        <v>118</v>
      </c>
      <c r="L2789" t="str">
        <f t="shared" si="175"/>
        <v>NIT</v>
      </c>
      <c r="M2789" t="str">
        <f t="shared" si="176"/>
        <v>06141106071025</v>
      </c>
      <c r="N2789" t="s">
        <v>119</v>
      </c>
      <c r="O2789">
        <v>0</v>
      </c>
      <c r="P2789">
        <v>0</v>
      </c>
      <c r="Q2789">
        <v>107.96</v>
      </c>
      <c r="R2789">
        <v>14.034799999999999</v>
      </c>
      <c r="S2789">
        <v>0</v>
      </c>
      <c r="T2789">
        <v>0</v>
      </c>
      <c r="U2789">
        <v>121.9948</v>
      </c>
      <c r="V2789" t="s">
        <v>8499</v>
      </c>
      <c r="W2789" t="s">
        <v>1</v>
      </c>
    </row>
    <row r="2790" spans="1:23">
      <c r="A2790" t="s">
        <v>8374</v>
      </c>
      <c r="B2790" t="str">
        <f t="shared" si="173"/>
        <v>Marzo</v>
      </c>
      <c r="C2790" s="20" t="s">
        <v>8436</v>
      </c>
      <c r="D2790" t="s">
        <v>1</v>
      </c>
      <c r="E2790" t="s">
        <v>0</v>
      </c>
      <c r="F2790" t="str">
        <f t="shared" si="174"/>
        <v>CCF</v>
      </c>
      <c r="G2790" t="s">
        <v>8149</v>
      </c>
      <c r="H2790" t="s">
        <v>8150</v>
      </c>
      <c r="I2790">
        <v>874</v>
      </c>
      <c r="J2790">
        <v>874</v>
      </c>
      <c r="K2790" t="s">
        <v>1448</v>
      </c>
      <c r="L2790" t="str">
        <f t="shared" si="175"/>
        <v>NIT</v>
      </c>
      <c r="M2790" t="str">
        <f t="shared" si="176"/>
        <v>06142610201068</v>
      </c>
      <c r="N2790" t="s">
        <v>1449</v>
      </c>
      <c r="O2790">
        <v>0</v>
      </c>
      <c r="P2790">
        <v>0</v>
      </c>
      <c r="Q2790">
        <v>53.98</v>
      </c>
      <c r="R2790">
        <v>7.0173999999999994</v>
      </c>
      <c r="S2790">
        <v>0</v>
      </c>
      <c r="T2790">
        <v>0</v>
      </c>
      <c r="U2790">
        <v>60.997399999999999</v>
      </c>
      <c r="V2790" t="s">
        <v>8499</v>
      </c>
      <c r="W2790" t="s">
        <v>1</v>
      </c>
    </row>
    <row r="2791" spans="1:23">
      <c r="A2791" t="s">
        <v>8374</v>
      </c>
      <c r="B2791" t="str">
        <f t="shared" si="173"/>
        <v>Marzo</v>
      </c>
      <c r="C2791" s="20" t="s">
        <v>8436</v>
      </c>
      <c r="D2791" t="s">
        <v>1</v>
      </c>
      <c r="E2791" t="s">
        <v>0</v>
      </c>
      <c r="F2791" t="str">
        <f t="shared" si="174"/>
        <v>CCF</v>
      </c>
      <c r="G2791" t="s">
        <v>8149</v>
      </c>
      <c r="H2791" t="s">
        <v>8150</v>
      </c>
      <c r="I2791">
        <v>875</v>
      </c>
      <c r="J2791">
        <v>875</v>
      </c>
      <c r="L2791" t="str">
        <f t="shared" si="175"/>
        <v>DUI</v>
      </c>
      <c r="M2791" t="str">
        <f t="shared" si="176"/>
        <v>009870981</v>
      </c>
      <c r="N2791" t="s">
        <v>593</v>
      </c>
      <c r="O2791">
        <v>0</v>
      </c>
      <c r="P2791">
        <v>0</v>
      </c>
      <c r="Q2791">
        <v>31.15</v>
      </c>
      <c r="R2791">
        <v>4.0495000000000001</v>
      </c>
      <c r="S2791">
        <v>0</v>
      </c>
      <c r="T2791">
        <v>0</v>
      </c>
      <c r="U2791">
        <v>35.1995</v>
      </c>
      <c r="V2791" t="s">
        <v>8386</v>
      </c>
      <c r="W2791" t="s">
        <v>1</v>
      </c>
    </row>
    <row r="2792" spans="1:23">
      <c r="A2792" t="s">
        <v>8374</v>
      </c>
      <c r="B2792" t="str">
        <f t="shared" si="173"/>
        <v>Marzo</v>
      </c>
      <c r="C2792" s="20" t="s">
        <v>8436</v>
      </c>
      <c r="D2792" t="s">
        <v>1</v>
      </c>
      <c r="E2792" t="s">
        <v>0</v>
      </c>
      <c r="F2792" t="str">
        <f t="shared" si="174"/>
        <v>CCF</v>
      </c>
      <c r="G2792" t="s">
        <v>8149</v>
      </c>
      <c r="H2792" t="s">
        <v>8150</v>
      </c>
      <c r="I2792">
        <v>876</v>
      </c>
      <c r="J2792">
        <v>876</v>
      </c>
      <c r="K2792" t="s">
        <v>445</v>
      </c>
      <c r="L2792" t="str">
        <f t="shared" si="175"/>
        <v>NIT</v>
      </c>
      <c r="M2792" t="str">
        <f t="shared" si="176"/>
        <v>06140612821176</v>
      </c>
      <c r="N2792" t="s">
        <v>446</v>
      </c>
      <c r="O2792">
        <v>0</v>
      </c>
      <c r="P2792">
        <v>0</v>
      </c>
      <c r="Q2792">
        <v>104.32</v>
      </c>
      <c r="R2792">
        <v>13.5616</v>
      </c>
      <c r="S2792">
        <v>0</v>
      </c>
      <c r="T2792">
        <v>0</v>
      </c>
      <c r="U2792">
        <v>117.88159999999999</v>
      </c>
      <c r="V2792" t="s">
        <v>8499</v>
      </c>
      <c r="W2792" t="s">
        <v>1</v>
      </c>
    </row>
    <row r="2793" spans="1:23">
      <c r="A2793" t="s">
        <v>8374</v>
      </c>
      <c r="B2793" t="str">
        <f t="shared" si="173"/>
        <v>Marzo</v>
      </c>
      <c r="C2793" s="20" t="s">
        <v>8436</v>
      </c>
      <c r="D2793" t="s">
        <v>1</v>
      </c>
      <c r="E2793" t="s">
        <v>0</v>
      </c>
      <c r="F2793" t="str">
        <f t="shared" si="174"/>
        <v>CCF</v>
      </c>
      <c r="G2793" t="s">
        <v>8149</v>
      </c>
      <c r="H2793" t="s">
        <v>8150</v>
      </c>
      <c r="I2793">
        <v>877</v>
      </c>
      <c r="J2793">
        <v>877</v>
      </c>
      <c r="K2793" t="s">
        <v>781</v>
      </c>
      <c r="L2793" t="str">
        <f t="shared" si="175"/>
        <v>NIT</v>
      </c>
      <c r="M2793" t="str">
        <f t="shared" si="176"/>
        <v>06143006890074</v>
      </c>
      <c r="N2793" t="s">
        <v>782</v>
      </c>
      <c r="O2793">
        <v>0</v>
      </c>
      <c r="P2793">
        <v>0</v>
      </c>
      <c r="Q2793">
        <v>398.18</v>
      </c>
      <c r="R2793">
        <v>51.763400000000004</v>
      </c>
      <c r="S2793">
        <v>0</v>
      </c>
      <c r="T2793">
        <v>0</v>
      </c>
      <c r="U2793">
        <v>449.9434</v>
      </c>
      <c r="V2793" t="s">
        <v>8499</v>
      </c>
      <c r="W2793" t="s">
        <v>1</v>
      </c>
    </row>
    <row r="2794" spans="1:23">
      <c r="A2794" t="s">
        <v>8374</v>
      </c>
      <c r="B2794" t="str">
        <f t="shared" si="173"/>
        <v>Marzo</v>
      </c>
      <c r="C2794" s="20" t="s">
        <v>8436</v>
      </c>
      <c r="D2794" t="s">
        <v>1</v>
      </c>
      <c r="E2794" t="s">
        <v>0</v>
      </c>
      <c r="F2794" t="str">
        <f t="shared" si="174"/>
        <v>CCF</v>
      </c>
      <c r="G2794" t="s">
        <v>8149</v>
      </c>
      <c r="H2794" t="s">
        <v>8150</v>
      </c>
      <c r="I2794">
        <v>878</v>
      </c>
      <c r="J2794">
        <v>878</v>
      </c>
      <c r="K2794" t="s">
        <v>1124</v>
      </c>
      <c r="L2794" t="str">
        <f t="shared" si="175"/>
        <v>NIT</v>
      </c>
      <c r="M2794" t="str">
        <f t="shared" si="176"/>
        <v>06142007580150</v>
      </c>
      <c r="N2794" t="s">
        <v>1125</v>
      </c>
      <c r="O2794">
        <v>0</v>
      </c>
      <c r="P2794">
        <v>0</v>
      </c>
      <c r="Q2794">
        <v>543.54</v>
      </c>
      <c r="R2794">
        <v>70.660200000000003</v>
      </c>
      <c r="S2794">
        <v>0</v>
      </c>
      <c r="T2794">
        <v>0</v>
      </c>
      <c r="U2794">
        <v>614.2002</v>
      </c>
      <c r="V2794" t="s">
        <v>8499</v>
      </c>
      <c r="W2794" t="s">
        <v>1</v>
      </c>
    </row>
    <row r="2795" spans="1:23">
      <c r="A2795" t="s">
        <v>8374</v>
      </c>
      <c r="B2795" t="str">
        <f t="shared" si="173"/>
        <v>Marzo</v>
      </c>
      <c r="C2795" s="20" t="s">
        <v>8436</v>
      </c>
      <c r="D2795" t="s">
        <v>1</v>
      </c>
      <c r="E2795" t="s">
        <v>0</v>
      </c>
      <c r="F2795" t="str">
        <f t="shared" si="174"/>
        <v>CCF</v>
      </c>
      <c r="G2795" t="s">
        <v>8149</v>
      </c>
      <c r="H2795" t="s">
        <v>8150</v>
      </c>
      <c r="I2795">
        <v>879</v>
      </c>
      <c r="J2795">
        <v>879</v>
      </c>
      <c r="L2795" t="str">
        <f t="shared" si="175"/>
        <v>DUI</v>
      </c>
      <c r="M2795" t="str">
        <f t="shared" si="176"/>
        <v>021648009</v>
      </c>
      <c r="N2795" t="s">
        <v>296</v>
      </c>
      <c r="O2795">
        <v>0</v>
      </c>
      <c r="P2795">
        <v>0</v>
      </c>
      <c r="Q2795">
        <v>226.29</v>
      </c>
      <c r="R2795">
        <v>29.4177</v>
      </c>
      <c r="S2795">
        <v>0</v>
      </c>
      <c r="T2795">
        <v>0</v>
      </c>
      <c r="U2795">
        <v>255.70769999999999</v>
      </c>
      <c r="V2795" t="s">
        <v>8441</v>
      </c>
      <c r="W2795" t="s">
        <v>1</v>
      </c>
    </row>
    <row r="2796" spans="1:23">
      <c r="A2796" t="s">
        <v>8374</v>
      </c>
      <c r="B2796" t="str">
        <f t="shared" si="173"/>
        <v>Marzo</v>
      </c>
      <c r="C2796" s="20" t="s">
        <v>8436</v>
      </c>
      <c r="D2796" t="s">
        <v>1</v>
      </c>
      <c r="E2796" t="s">
        <v>0</v>
      </c>
      <c r="F2796" t="str">
        <f t="shared" si="174"/>
        <v>CCF</v>
      </c>
      <c r="G2796" t="s">
        <v>8149</v>
      </c>
      <c r="H2796" t="s">
        <v>8150</v>
      </c>
      <c r="I2796">
        <v>880</v>
      </c>
      <c r="J2796">
        <v>880</v>
      </c>
      <c r="L2796" t="str">
        <f t="shared" si="175"/>
        <v>DUI</v>
      </c>
      <c r="M2796" t="str">
        <f t="shared" si="176"/>
        <v>023577636</v>
      </c>
      <c r="N2796" t="s">
        <v>658</v>
      </c>
      <c r="O2796">
        <v>0</v>
      </c>
      <c r="P2796">
        <v>0</v>
      </c>
      <c r="Q2796">
        <v>12.8</v>
      </c>
      <c r="R2796">
        <v>1.6640000000000001</v>
      </c>
      <c r="S2796">
        <v>0</v>
      </c>
      <c r="T2796">
        <v>0</v>
      </c>
      <c r="U2796">
        <v>14.464</v>
      </c>
      <c r="V2796" t="s">
        <v>8440</v>
      </c>
      <c r="W2796" t="s">
        <v>1</v>
      </c>
    </row>
    <row r="2797" spans="1:23">
      <c r="A2797" t="s">
        <v>8374</v>
      </c>
      <c r="B2797" t="str">
        <f t="shared" si="173"/>
        <v>Marzo</v>
      </c>
      <c r="C2797" s="20" t="s">
        <v>8436</v>
      </c>
      <c r="D2797" t="s">
        <v>1</v>
      </c>
      <c r="E2797" t="s">
        <v>0</v>
      </c>
      <c r="F2797" t="str">
        <f t="shared" si="174"/>
        <v>CCF</v>
      </c>
      <c r="G2797" t="s">
        <v>8149</v>
      </c>
      <c r="H2797" t="s">
        <v>8150</v>
      </c>
      <c r="I2797">
        <v>881</v>
      </c>
      <c r="J2797">
        <v>881</v>
      </c>
      <c r="L2797" t="str">
        <f t="shared" si="175"/>
        <v>DUI</v>
      </c>
      <c r="M2797" t="str">
        <f t="shared" si="176"/>
        <v>012218512</v>
      </c>
      <c r="N2797" t="s">
        <v>1055</v>
      </c>
      <c r="O2797">
        <v>0</v>
      </c>
      <c r="P2797">
        <v>0</v>
      </c>
      <c r="Q2797">
        <v>108.2</v>
      </c>
      <c r="R2797">
        <v>14.066000000000001</v>
      </c>
      <c r="S2797">
        <v>0</v>
      </c>
      <c r="T2797">
        <v>0</v>
      </c>
      <c r="U2797">
        <v>122.26600000000001</v>
      </c>
      <c r="V2797" t="s">
        <v>8439</v>
      </c>
      <c r="W2797" t="s">
        <v>1</v>
      </c>
    </row>
    <row r="2798" spans="1:23">
      <c r="A2798" t="s">
        <v>8374</v>
      </c>
      <c r="B2798" t="str">
        <f t="shared" si="173"/>
        <v>Marzo</v>
      </c>
      <c r="C2798" s="20" t="s">
        <v>8436</v>
      </c>
      <c r="D2798" t="s">
        <v>1</v>
      </c>
      <c r="E2798" t="s">
        <v>0</v>
      </c>
      <c r="F2798" t="str">
        <f t="shared" si="174"/>
        <v>CCF</v>
      </c>
      <c r="G2798" t="s">
        <v>8149</v>
      </c>
      <c r="H2798" t="s">
        <v>8150</v>
      </c>
      <c r="I2798">
        <v>882</v>
      </c>
      <c r="J2798">
        <v>882</v>
      </c>
      <c r="K2798" t="s">
        <v>616</v>
      </c>
      <c r="L2798" t="str">
        <f t="shared" si="175"/>
        <v>NIT</v>
      </c>
      <c r="M2798" t="str">
        <f t="shared" si="176"/>
        <v>02030104771061</v>
      </c>
      <c r="N2798" t="s">
        <v>617</v>
      </c>
      <c r="O2798">
        <v>0</v>
      </c>
      <c r="P2798">
        <v>0</v>
      </c>
      <c r="Q2798">
        <v>116.29</v>
      </c>
      <c r="R2798">
        <v>15.117700000000001</v>
      </c>
      <c r="S2798">
        <v>0</v>
      </c>
      <c r="T2798">
        <v>0</v>
      </c>
      <c r="U2798">
        <v>131.40770000000001</v>
      </c>
      <c r="V2798" t="s">
        <v>8499</v>
      </c>
      <c r="W2798" t="s">
        <v>1</v>
      </c>
    </row>
    <row r="2799" spans="1:23">
      <c r="A2799" t="s">
        <v>8374</v>
      </c>
      <c r="B2799" t="str">
        <f t="shared" si="173"/>
        <v>Marzo</v>
      </c>
      <c r="C2799" s="20" t="s">
        <v>8436</v>
      </c>
      <c r="D2799" t="s">
        <v>1</v>
      </c>
      <c r="E2799" t="s">
        <v>0</v>
      </c>
      <c r="F2799" t="str">
        <f t="shared" si="174"/>
        <v>CCF</v>
      </c>
      <c r="G2799" t="s">
        <v>8149</v>
      </c>
      <c r="H2799" t="s">
        <v>8150</v>
      </c>
      <c r="I2799">
        <v>883</v>
      </c>
      <c r="J2799">
        <v>883</v>
      </c>
      <c r="K2799" t="s">
        <v>243</v>
      </c>
      <c r="L2799" t="str">
        <f t="shared" si="175"/>
        <v>NIT</v>
      </c>
      <c r="M2799" t="str">
        <f t="shared" si="176"/>
        <v>06141211181065</v>
      </c>
      <c r="N2799" t="s">
        <v>244</v>
      </c>
      <c r="O2799">
        <v>0</v>
      </c>
      <c r="P2799">
        <v>0</v>
      </c>
      <c r="Q2799">
        <v>229.5</v>
      </c>
      <c r="R2799">
        <v>29.835000000000001</v>
      </c>
      <c r="S2799">
        <v>0</v>
      </c>
      <c r="T2799">
        <v>0</v>
      </c>
      <c r="U2799">
        <v>259.33499999999998</v>
      </c>
      <c r="V2799" t="s">
        <v>8499</v>
      </c>
      <c r="W2799" t="s">
        <v>1</v>
      </c>
    </row>
    <row r="2800" spans="1:23">
      <c r="A2800" t="s">
        <v>8374</v>
      </c>
      <c r="B2800" t="str">
        <f t="shared" si="173"/>
        <v>Marzo</v>
      </c>
      <c r="C2800" s="20" t="s">
        <v>8436</v>
      </c>
      <c r="D2800" t="s">
        <v>1</v>
      </c>
      <c r="E2800" t="s">
        <v>0</v>
      </c>
      <c r="F2800" t="str">
        <f t="shared" si="174"/>
        <v>CCF</v>
      </c>
      <c r="G2800" t="s">
        <v>8149</v>
      </c>
      <c r="H2800" t="s">
        <v>8150</v>
      </c>
      <c r="I2800">
        <v>884</v>
      </c>
      <c r="J2800">
        <v>884</v>
      </c>
      <c r="K2800" t="s">
        <v>616</v>
      </c>
      <c r="L2800" t="str">
        <f t="shared" si="175"/>
        <v>NIT</v>
      </c>
      <c r="M2800" t="str">
        <f t="shared" si="176"/>
        <v>02030104771061</v>
      </c>
      <c r="N2800" t="s">
        <v>617</v>
      </c>
      <c r="O2800">
        <v>0</v>
      </c>
      <c r="P2800">
        <v>0</v>
      </c>
      <c r="Q2800">
        <v>83.46</v>
      </c>
      <c r="R2800">
        <v>10.8498</v>
      </c>
      <c r="S2800">
        <v>0</v>
      </c>
      <c r="T2800">
        <v>0</v>
      </c>
      <c r="U2800">
        <v>94.309799999999996</v>
      </c>
      <c r="V2800" t="s">
        <v>8499</v>
      </c>
      <c r="W2800" t="s">
        <v>1</v>
      </c>
    </row>
    <row r="2801" spans="1:23">
      <c r="A2801" t="s">
        <v>8374</v>
      </c>
      <c r="B2801" t="str">
        <f t="shared" si="173"/>
        <v>Marzo</v>
      </c>
      <c r="C2801" s="20" t="s">
        <v>8436</v>
      </c>
      <c r="D2801" t="s">
        <v>1</v>
      </c>
      <c r="E2801" t="s">
        <v>0</v>
      </c>
      <c r="F2801" t="str">
        <f t="shared" si="174"/>
        <v>CCF</v>
      </c>
      <c r="G2801" t="s">
        <v>8149</v>
      </c>
      <c r="H2801" t="s">
        <v>8150</v>
      </c>
      <c r="I2801">
        <v>885</v>
      </c>
      <c r="J2801">
        <v>885</v>
      </c>
      <c r="K2801" t="s">
        <v>118</v>
      </c>
      <c r="L2801" t="str">
        <f t="shared" si="175"/>
        <v>NIT</v>
      </c>
      <c r="M2801" t="str">
        <f t="shared" si="176"/>
        <v>06141106071025</v>
      </c>
      <c r="N2801" t="s">
        <v>119</v>
      </c>
      <c r="O2801">
        <v>0</v>
      </c>
      <c r="P2801">
        <v>0</v>
      </c>
      <c r="Q2801">
        <v>58</v>
      </c>
      <c r="R2801">
        <v>7.54</v>
      </c>
      <c r="S2801">
        <v>0</v>
      </c>
      <c r="T2801">
        <v>0</v>
      </c>
      <c r="U2801">
        <v>65.540000000000006</v>
      </c>
      <c r="V2801" t="s">
        <v>8499</v>
      </c>
      <c r="W2801" t="s">
        <v>1</v>
      </c>
    </row>
    <row r="2802" spans="1:23">
      <c r="A2802" t="s">
        <v>8374</v>
      </c>
      <c r="B2802" t="str">
        <f t="shared" si="173"/>
        <v>Marzo</v>
      </c>
      <c r="C2802" s="20" t="s">
        <v>8436</v>
      </c>
      <c r="D2802" t="s">
        <v>1</v>
      </c>
      <c r="E2802" t="s">
        <v>0</v>
      </c>
      <c r="F2802" t="str">
        <f t="shared" si="174"/>
        <v>CCF</v>
      </c>
      <c r="G2802" t="s">
        <v>8149</v>
      </c>
      <c r="H2802" t="s">
        <v>8150</v>
      </c>
      <c r="I2802">
        <v>886</v>
      </c>
      <c r="J2802">
        <v>886</v>
      </c>
      <c r="L2802" t="str">
        <f t="shared" si="175"/>
        <v>DUI</v>
      </c>
      <c r="M2802" t="str">
        <f t="shared" si="176"/>
        <v>015989471</v>
      </c>
      <c r="N2802" t="s">
        <v>8438</v>
      </c>
      <c r="O2802">
        <v>0</v>
      </c>
      <c r="P2802">
        <v>0</v>
      </c>
      <c r="Q2802">
        <v>46.81</v>
      </c>
      <c r="R2802">
        <v>6.0853000000000002</v>
      </c>
      <c r="S2802">
        <v>0</v>
      </c>
      <c r="T2802">
        <v>0</v>
      </c>
      <c r="U2802">
        <v>52.895300000000006</v>
      </c>
      <c r="V2802" t="s">
        <v>8437</v>
      </c>
      <c r="W2802" t="s">
        <v>1</v>
      </c>
    </row>
    <row r="2803" spans="1:23">
      <c r="A2803" t="s">
        <v>8374</v>
      </c>
      <c r="B2803" t="str">
        <f t="shared" si="173"/>
        <v>Marzo</v>
      </c>
      <c r="C2803" s="20" t="s">
        <v>8436</v>
      </c>
      <c r="D2803" t="s">
        <v>1</v>
      </c>
      <c r="E2803" t="s">
        <v>0</v>
      </c>
      <c r="F2803" t="str">
        <f t="shared" si="174"/>
        <v>CCF</v>
      </c>
      <c r="G2803" t="s">
        <v>8149</v>
      </c>
      <c r="H2803" t="s">
        <v>8150</v>
      </c>
      <c r="I2803">
        <v>888</v>
      </c>
      <c r="J2803">
        <v>888</v>
      </c>
      <c r="K2803" t="s">
        <v>118</v>
      </c>
      <c r="L2803" t="str">
        <f t="shared" si="175"/>
        <v>NIT</v>
      </c>
      <c r="M2803" t="str">
        <f t="shared" si="176"/>
        <v>06141106071025</v>
      </c>
      <c r="N2803" t="s">
        <v>119</v>
      </c>
      <c r="O2803">
        <v>0</v>
      </c>
      <c r="P2803">
        <v>0</v>
      </c>
      <c r="Q2803">
        <v>43</v>
      </c>
      <c r="R2803">
        <v>5.59</v>
      </c>
      <c r="S2803">
        <v>0</v>
      </c>
      <c r="T2803">
        <v>0</v>
      </c>
      <c r="U2803">
        <v>48.59</v>
      </c>
      <c r="V2803" t="s">
        <v>8499</v>
      </c>
      <c r="W2803" t="s">
        <v>1</v>
      </c>
    </row>
    <row r="2804" spans="1:23">
      <c r="A2804" t="s">
        <v>8374</v>
      </c>
      <c r="B2804" t="str">
        <f t="shared" si="173"/>
        <v>Marzo</v>
      </c>
      <c r="C2804" s="20" t="s">
        <v>8436</v>
      </c>
      <c r="D2804" t="s">
        <v>1</v>
      </c>
      <c r="E2804" t="s">
        <v>0</v>
      </c>
      <c r="F2804" t="str">
        <f t="shared" si="174"/>
        <v>CCF</v>
      </c>
      <c r="G2804" t="s">
        <v>8149</v>
      </c>
      <c r="H2804" t="s">
        <v>8150</v>
      </c>
      <c r="I2804">
        <v>889</v>
      </c>
      <c r="J2804">
        <v>889</v>
      </c>
      <c r="K2804" t="s">
        <v>118</v>
      </c>
      <c r="L2804" t="str">
        <f t="shared" si="175"/>
        <v>NIT</v>
      </c>
      <c r="M2804" t="str">
        <f t="shared" si="176"/>
        <v>06141106071025</v>
      </c>
      <c r="N2804" t="s">
        <v>119</v>
      </c>
      <c r="O2804">
        <v>0</v>
      </c>
      <c r="P2804">
        <v>0</v>
      </c>
      <c r="Q2804">
        <v>81.81</v>
      </c>
      <c r="R2804">
        <v>10.635300000000001</v>
      </c>
      <c r="S2804">
        <v>0</v>
      </c>
      <c r="T2804">
        <v>0</v>
      </c>
      <c r="U2804">
        <v>92.445300000000003</v>
      </c>
      <c r="V2804" t="s">
        <v>8499</v>
      </c>
      <c r="W2804" t="s">
        <v>1</v>
      </c>
    </row>
    <row r="2805" spans="1:23">
      <c r="A2805" t="s">
        <v>8374</v>
      </c>
      <c r="B2805" t="str">
        <f t="shared" si="173"/>
        <v>Marzo</v>
      </c>
      <c r="C2805" s="20" t="s">
        <v>8432</v>
      </c>
      <c r="D2805" t="s">
        <v>1</v>
      </c>
      <c r="E2805" t="s">
        <v>0</v>
      </c>
      <c r="F2805" t="str">
        <f t="shared" si="174"/>
        <v>CCF</v>
      </c>
      <c r="G2805" t="s">
        <v>8149</v>
      </c>
      <c r="H2805" t="s">
        <v>8150</v>
      </c>
      <c r="I2805">
        <v>890</v>
      </c>
      <c r="J2805">
        <v>890</v>
      </c>
      <c r="K2805" t="s">
        <v>183</v>
      </c>
      <c r="L2805" t="str">
        <f t="shared" si="175"/>
        <v>NIT</v>
      </c>
      <c r="M2805" t="str">
        <f t="shared" si="176"/>
        <v>06142009101064</v>
      </c>
      <c r="N2805" t="s">
        <v>184</v>
      </c>
      <c r="O2805">
        <v>0</v>
      </c>
      <c r="P2805">
        <v>0</v>
      </c>
      <c r="Q2805">
        <v>113</v>
      </c>
      <c r="R2805">
        <v>14.690000000000001</v>
      </c>
      <c r="S2805">
        <v>0</v>
      </c>
      <c r="T2805">
        <v>0</v>
      </c>
      <c r="U2805">
        <v>127.69</v>
      </c>
      <c r="V2805" t="s">
        <v>8499</v>
      </c>
      <c r="W2805" t="s">
        <v>1</v>
      </c>
    </row>
    <row r="2806" spans="1:23">
      <c r="A2806" t="s">
        <v>8374</v>
      </c>
      <c r="B2806" t="str">
        <f t="shared" si="173"/>
        <v>Marzo</v>
      </c>
      <c r="C2806" s="20" t="s">
        <v>8432</v>
      </c>
      <c r="D2806" t="s">
        <v>1</v>
      </c>
      <c r="E2806" t="s">
        <v>0</v>
      </c>
      <c r="F2806" t="str">
        <f t="shared" si="174"/>
        <v>CCF</v>
      </c>
      <c r="G2806" t="s">
        <v>8149</v>
      </c>
      <c r="H2806" t="s">
        <v>8150</v>
      </c>
      <c r="I2806">
        <v>892</v>
      </c>
      <c r="J2806">
        <v>892</v>
      </c>
      <c r="K2806" t="s">
        <v>546</v>
      </c>
      <c r="L2806" t="str">
        <f t="shared" si="175"/>
        <v>NIT</v>
      </c>
      <c r="M2806" t="str">
        <f t="shared" si="176"/>
        <v>06142310971031</v>
      </c>
      <c r="N2806" t="s">
        <v>547</v>
      </c>
      <c r="O2806">
        <v>0</v>
      </c>
      <c r="P2806">
        <v>0</v>
      </c>
      <c r="Q2806">
        <v>30659.67</v>
      </c>
      <c r="R2806">
        <v>3985.7570999999998</v>
      </c>
      <c r="S2806">
        <v>0</v>
      </c>
      <c r="T2806">
        <v>0</v>
      </c>
      <c r="U2806">
        <v>34645.427100000001</v>
      </c>
      <c r="V2806" t="s">
        <v>8499</v>
      </c>
      <c r="W2806" t="s">
        <v>1</v>
      </c>
    </row>
    <row r="2807" spans="1:23">
      <c r="A2807" t="s">
        <v>8374</v>
      </c>
      <c r="B2807" t="str">
        <f t="shared" si="173"/>
        <v>Marzo</v>
      </c>
      <c r="C2807" s="20" t="s">
        <v>8432</v>
      </c>
      <c r="D2807" t="s">
        <v>1</v>
      </c>
      <c r="E2807" t="s">
        <v>0</v>
      </c>
      <c r="F2807" t="str">
        <f t="shared" si="174"/>
        <v>CCF</v>
      </c>
      <c r="G2807" t="s">
        <v>8149</v>
      </c>
      <c r="H2807" t="s">
        <v>8150</v>
      </c>
      <c r="I2807">
        <v>894</v>
      </c>
      <c r="J2807">
        <v>894</v>
      </c>
      <c r="K2807" t="s">
        <v>118</v>
      </c>
      <c r="L2807" t="str">
        <f t="shared" si="175"/>
        <v>NIT</v>
      </c>
      <c r="M2807" t="str">
        <f t="shared" si="176"/>
        <v>06141106071025</v>
      </c>
      <c r="N2807" t="s">
        <v>119</v>
      </c>
      <c r="O2807">
        <v>0</v>
      </c>
      <c r="P2807">
        <v>0</v>
      </c>
      <c r="Q2807">
        <v>1990.93</v>
      </c>
      <c r="R2807">
        <v>258.82089999999999</v>
      </c>
      <c r="S2807">
        <v>0</v>
      </c>
      <c r="T2807">
        <v>0</v>
      </c>
      <c r="U2807">
        <v>2249.7509</v>
      </c>
      <c r="V2807" t="s">
        <v>8499</v>
      </c>
      <c r="W2807" t="s">
        <v>1</v>
      </c>
    </row>
    <row r="2808" spans="1:23">
      <c r="A2808" t="s">
        <v>8374</v>
      </c>
      <c r="B2808" t="str">
        <f t="shared" ref="B2808:B2871" si="177">SUBSTITUTE(A2808,"ARZO","arzo")</f>
        <v>Marzo</v>
      </c>
      <c r="C2808" s="20" t="s">
        <v>8432</v>
      </c>
      <c r="D2808" t="s">
        <v>1</v>
      </c>
      <c r="E2808" t="s">
        <v>0</v>
      </c>
      <c r="F2808" t="str">
        <f t="shared" si="174"/>
        <v>CCF</v>
      </c>
      <c r="G2808" t="s">
        <v>8149</v>
      </c>
      <c r="H2808" t="s">
        <v>8150</v>
      </c>
      <c r="I2808">
        <v>895</v>
      </c>
      <c r="J2808">
        <v>895</v>
      </c>
      <c r="K2808" t="s">
        <v>727</v>
      </c>
      <c r="L2808" t="str">
        <f t="shared" si="175"/>
        <v>NIT</v>
      </c>
      <c r="M2808" t="str">
        <f t="shared" si="176"/>
        <v>01011702691031</v>
      </c>
      <c r="N2808" t="s">
        <v>728</v>
      </c>
      <c r="O2808">
        <v>0</v>
      </c>
      <c r="P2808">
        <v>0</v>
      </c>
      <c r="Q2808">
        <v>369.01</v>
      </c>
      <c r="R2808">
        <v>47.971299999999999</v>
      </c>
      <c r="S2808">
        <v>0</v>
      </c>
      <c r="T2808">
        <v>0</v>
      </c>
      <c r="U2808">
        <v>416.98129999999998</v>
      </c>
      <c r="V2808" t="s">
        <v>8499</v>
      </c>
      <c r="W2808" t="s">
        <v>1</v>
      </c>
    </row>
    <row r="2809" spans="1:23">
      <c r="A2809" t="s">
        <v>8374</v>
      </c>
      <c r="B2809" t="str">
        <f t="shared" si="177"/>
        <v>Marzo</v>
      </c>
      <c r="C2809" s="20" t="s">
        <v>8432</v>
      </c>
      <c r="D2809" t="s">
        <v>1</v>
      </c>
      <c r="E2809" t="s">
        <v>0</v>
      </c>
      <c r="F2809" t="str">
        <f t="shared" si="174"/>
        <v>CCF</v>
      </c>
      <c r="G2809" t="s">
        <v>8149</v>
      </c>
      <c r="H2809" t="s">
        <v>8150</v>
      </c>
      <c r="I2809">
        <v>896</v>
      </c>
      <c r="J2809">
        <v>896</v>
      </c>
      <c r="K2809" t="s">
        <v>1214</v>
      </c>
      <c r="L2809" t="str">
        <f t="shared" si="175"/>
        <v>NIT</v>
      </c>
      <c r="M2809" t="str">
        <f t="shared" si="176"/>
        <v>06142403181022</v>
      </c>
      <c r="N2809" t="s">
        <v>1215</v>
      </c>
      <c r="O2809">
        <v>0</v>
      </c>
      <c r="P2809">
        <v>0</v>
      </c>
      <c r="Q2809">
        <v>797.2</v>
      </c>
      <c r="R2809">
        <v>103.63600000000001</v>
      </c>
      <c r="S2809">
        <v>0</v>
      </c>
      <c r="T2809">
        <v>0</v>
      </c>
      <c r="U2809">
        <v>900.83600000000001</v>
      </c>
      <c r="V2809" t="s">
        <v>8499</v>
      </c>
      <c r="W2809" t="s">
        <v>1</v>
      </c>
    </row>
    <row r="2810" spans="1:23">
      <c r="A2810" t="s">
        <v>8374</v>
      </c>
      <c r="B2810" t="str">
        <f t="shared" si="177"/>
        <v>Marzo</v>
      </c>
      <c r="C2810" s="20" t="s">
        <v>8432</v>
      </c>
      <c r="D2810" t="s">
        <v>1</v>
      </c>
      <c r="E2810" t="s">
        <v>0</v>
      </c>
      <c r="F2810" t="str">
        <f t="shared" si="174"/>
        <v>CCF</v>
      </c>
      <c r="G2810" t="s">
        <v>8149</v>
      </c>
      <c r="H2810" t="s">
        <v>8150</v>
      </c>
      <c r="I2810">
        <v>897</v>
      </c>
      <c r="J2810">
        <v>897</v>
      </c>
      <c r="K2810" t="s">
        <v>349</v>
      </c>
      <c r="L2810" t="str">
        <f t="shared" si="175"/>
        <v>NIT</v>
      </c>
      <c r="M2810" t="str">
        <f t="shared" si="176"/>
        <v>06171810610025</v>
      </c>
      <c r="N2810" t="s">
        <v>350</v>
      </c>
      <c r="O2810">
        <v>0</v>
      </c>
      <c r="P2810">
        <v>0</v>
      </c>
      <c r="Q2810">
        <v>613.69000000000005</v>
      </c>
      <c r="R2810">
        <v>79.779700000000005</v>
      </c>
      <c r="S2810">
        <v>0</v>
      </c>
      <c r="T2810">
        <v>0</v>
      </c>
      <c r="U2810">
        <v>693.4697000000001</v>
      </c>
      <c r="V2810" t="s">
        <v>8499</v>
      </c>
      <c r="W2810" t="s">
        <v>1</v>
      </c>
    </row>
    <row r="2811" spans="1:23">
      <c r="A2811" t="s">
        <v>8374</v>
      </c>
      <c r="B2811" t="str">
        <f t="shared" si="177"/>
        <v>Marzo</v>
      </c>
      <c r="C2811" s="20" t="s">
        <v>8432</v>
      </c>
      <c r="D2811" t="s">
        <v>1</v>
      </c>
      <c r="E2811" t="s">
        <v>0</v>
      </c>
      <c r="F2811" t="str">
        <f t="shared" si="174"/>
        <v>CCF</v>
      </c>
      <c r="G2811" t="s">
        <v>8149</v>
      </c>
      <c r="H2811" t="s">
        <v>8150</v>
      </c>
      <c r="I2811">
        <v>898</v>
      </c>
      <c r="J2811">
        <v>898</v>
      </c>
      <c r="K2811" t="s">
        <v>355</v>
      </c>
      <c r="L2811" t="str">
        <f t="shared" si="175"/>
        <v>NIT</v>
      </c>
      <c r="M2811" t="str">
        <f t="shared" si="176"/>
        <v>14081502751053</v>
      </c>
      <c r="N2811" t="s">
        <v>8435</v>
      </c>
      <c r="O2811">
        <v>0</v>
      </c>
      <c r="P2811">
        <v>0</v>
      </c>
      <c r="Q2811">
        <v>817.58</v>
      </c>
      <c r="R2811">
        <v>106.28540000000001</v>
      </c>
      <c r="S2811">
        <v>0</v>
      </c>
      <c r="T2811">
        <v>0</v>
      </c>
      <c r="U2811">
        <v>923.86540000000002</v>
      </c>
      <c r="V2811" t="s">
        <v>8499</v>
      </c>
      <c r="W2811" t="s">
        <v>1</v>
      </c>
    </row>
    <row r="2812" spans="1:23">
      <c r="A2812" t="s">
        <v>8374</v>
      </c>
      <c r="B2812" t="str">
        <f t="shared" si="177"/>
        <v>Marzo</v>
      </c>
      <c r="C2812" s="20" t="s">
        <v>8432</v>
      </c>
      <c r="D2812" t="s">
        <v>1</v>
      </c>
      <c r="E2812" t="s">
        <v>0</v>
      </c>
      <c r="F2812" t="str">
        <f t="shared" si="174"/>
        <v>CCF</v>
      </c>
      <c r="G2812" t="s">
        <v>8149</v>
      </c>
      <c r="H2812" t="s">
        <v>8150</v>
      </c>
      <c r="I2812">
        <v>899</v>
      </c>
      <c r="J2812">
        <v>899</v>
      </c>
      <c r="K2812" t="s">
        <v>81</v>
      </c>
      <c r="L2812" t="str">
        <f t="shared" si="175"/>
        <v>NIT</v>
      </c>
      <c r="M2812" t="str">
        <f t="shared" si="176"/>
        <v>06142709121066</v>
      </c>
      <c r="N2812" t="s">
        <v>82</v>
      </c>
      <c r="O2812">
        <v>0</v>
      </c>
      <c r="P2812">
        <v>0</v>
      </c>
      <c r="Q2812">
        <v>37312.239999999998</v>
      </c>
      <c r="R2812">
        <v>4850.5911999999998</v>
      </c>
      <c r="S2812">
        <v>0</v>
      </c>
      <c r="T2812">
        <v>0</v>
      </c>
      <c r="U2812">
        <v>42162.831200000001</v>
      </c>
      <c r="V2812" t="s">
        <v>8499</v>
      </c>
      <c r="W2812" t="s">
        <v>1</v>
      </c>
    </row>
    <row r="2813" spans="1:23">
      <c r="A2813" t="s">
        <v>8374</v>
      </c>
      <c r="B2813" t="str">
        <f t="shared" si="177"/>
        <v>Marzo</v>
      </c>
      <c r="C2813" s="20" t="s">
        <v>8432</v>
      </c>
      <c r="D2813" t="s">
        <v>1</v>
      </c>
      <c r="E2813" t="s">
        <v>0</v>
      </c>
      <c r="F2813" t="str">
        <f t="shared" si="174"/>
        <v>CCF</v>
      </c>
      <c r="G2813" t="s">
        <v>8149</v>
      </c>
      <c r="H2813" t="s">
        <v>8150</v>
      </c>
      <c r="I2813">
        <v>900</v>
      </c>
      <c r="J2813">
        <v>900</v>
      </c>
      <c r="K2813" t="s">
        <v>443</v>
      </c>
      <c r="L2813" t="str">
        <f t="shared" si="175"/>
        <v>NIT</v>
      </c>
      <c r="M2813" t="str">
        <f t="shared" si="176"/>
        <v>06142002961017</v>
      </c>
      <c r="N2813" t="s">
        <v>444</v>
      </c>
      <c r="O2813">
        <v>0</v>
      </c>
      <c r="P2813">
        <v>0</v>
      </c>
      <c r="Q2813">
        <v>462.35</v>
      </c>
      <c r="R2813">
        <v>60.105500000000006</v>
      </c>
      <c r="S2813">
        <v>0</v>
      </c>
      <c r="T2813">
        <v>0</v>
      </c>
      <c r="U2813">
        <v>522.45550000000003</v>
      </c>
      <c r="V2813" t="s">
        <v>8499</v>
      </c>
      <c r="W2813" t="s">
        <v>1</v>
      </c>
    </row>
    <row r="2814" spans="1:23">
      <c r="A2814" t="s">
        <v>8374</v>
      </c>
      <c r="B2814" t="str">
        <f t="shared" si="177"/>
        <v>Marzo</v>
      </c>
      <c r="C2814" s="20" t="s">
        <v>8432</v>
      </c>
      <c r="D2814" t="s">
        <v>1</v>
      </c>
      <c r="E2814" t="s">
        <v>0</v>
      </c>
      <c r="F2814" t="str">
        <f t="shared" si="174"/>
        <v>CCF</v>
      </c>
      <c r="G2814" t="s">
        <v>8149</v>
      </c>
      <c r="H2814" t="s">
        <v>8150</v>
      </c>
      <c r="I2814">
        <v>901</v>
      </c>
      <c r="J2814">
        <v>901</v>
      </c>
      <c r="K2814" t="s">
        <v>325</v>
      </c>
      <c r="L2814" t="str">
        <f t="shared" si="175"/>
        <v>NIT</v>
      </c>
      <c r="M2814" t="str">
        <f t="shared" si="176"/>
        <v>06142809670057</v>
      </c>
      <c r="N2814" t="s">
        <v>326</v>
      </c>
      <c r="O2814">
        <v>0</v>
      </c>
      <c r="P2814">
        <v>0</v>
      </c>
      <c r="Q2814">
        <v>60.26</v>
      </c>
      <c r="R2814">
        <v>7.8338000000000001</v>
      </c>
      <c r="S2814">
        <v>0</v>
      </c>
      <c r="T2814">
        <v>0</v>
      </c>
      <c r="U2814">
        <v>68.093800000000002</v>
      </c>
      <c r="V2814" t="s">
        <v>8499</v>
      </c>
      <c r="W2814" t="s">
        <v>1</v>
      </c>
    </row>
    <row r="2815" spans="1:23">
      <c r="A2815" t="s">
        <v>8374</v>
      </c>
      <c r="B2815" t="str">
        <f t="shared" si="177"/>
        <v>Marzo</v>
      </c>
      <c r="C2815" s="20" t="s">
        <v>8432</v>
      </c>
      <c r="D2815" t="s">
        <v>1</v>
      </c>
      <c r="E2815" t="s">
        <v>0</v>
      </c>
      <c r="F2815" t="str">
        <f t="shared" si="174"/>
        <v>CCF</v>
      </c>
      <c r="G2815" t="s">
        <v>8149</v>
      </c>
      <c r="H2815" t="s">
        <v>8150</v>
      </c>
      <c r="I2815">
        <v>902</v>
      </c>
      <c r="J2815">
        <v>902</v>
      </c>
      <c r="K2815" t="s">
        <v>189</v>
      </c>
      <c r="L2815" t="str">
        <f t="shared" si="175"/>
        <v>NIT</v>
      </c>
      <c r="M2815" t="str">
        <f t="shared" si="176"/>
        <v>06140711111016</v>
      </c>
      <c r="N2815" t="s">
        <v>190</v>
      </c>
      <c r="O2815">
        <v>0</v>
      </c>
      <c r="P2815">
        <v>0</v>
      </c>
      <c r="Q2815">
        <v>33.58</v>
      </c>
      <c r="R2815">
        <v>4.3654000000000002</v>
      </c>
      <c r="S2815">
        <v>0</v>
      </c>
      <c r="T2815">
        <v>0</v>
      </c>
      <c r="U2815">
        <v>37.945399999999999</v>
      </c>
      <c r="V2815" t="s">
        <v>8499</v>
      </c>
      <c r="W2815" t="s">
        <v>1</v>
      </c>
    </row>
    <row r="2816" spans="1:23">
      <c r="A2816" t="s">
        <v>8374</v>
      </c>
      <c r="B2816" t="str">
        <f t="shared" si="177"/>
        <v>Marzo</v>
      </c>
      <c r="C2816" s="20" t="s">
        <v>8432</v>
      </c>
      <c r="D2816" t="s">
        <v>1</v>
      </c>
      <c r="E2816" t="s">
        <v>0</v>
      </c>
      <c r="F2816" t="str">
        <f t="shared" si="174"/>
        <v>CCF</v>
      </c>
      <c r="G2816" t="s">
        <v>8149</v>
      </c>
      <c r="H2816" t="s">
        <v>8150</v>
      </c>
      <c r="I2816">
        <v>903</v>
      </c>
      <c r="J2816">
        <v>903</v>
      </c>
      <c r="K2816" t="s">
        <v>999</v>
      </c>
      <c r="L2816" t="str">
        <f t="shared" si="175"/>
        <v>NIT</v>
      </c>
      <c r="M2816" t="str">
        <f t="shared" si="176"/>
        <v>06142812891023</v>
      </c>
      <c r="N2816" t="s">
        <v>1000</v>
      </c>
      <c r="O2816">
        <v>0</v>
      </c>
      <c r="P2816">
        <v>0</v>
      </c>
      <c r="Q2816">
        <v>10</v>
      </c>
      <c r="R2816">
        <v>1.3</v>
      </c>
      <c r="S2816">
        <v>0</v>
      </c>
      <c r="T2816">
        <v>0</v>
      </c>
      <c r="U2816">
        <v>11.3</v>
      </c>
      <c r="V2816" t="s">
        <v>8499</v>
      </c>
      <c r="W2816" t="s">
        <v>1</v>
      </c>
    </row>
    <row r="2817" spans="1:23">
      <c r="A2817" t="s">
        <v>8374</v>
      </c>
      <c r="B2817" t="str">
        <f t="shared" si="177"/>
        <v>Marzo</v>
      </c>
      <c r="C2817" s="20" t="s">
        <v>8432</v>
      </c>
      <c r="D2817" t="s">
        <v>1</v>
      </c>
      <c r="E2817" t="s">
        <v>0</v>
      </c>
      <c r="F2817" t="str">
        <f t="shared" si="174"/>
        <v>CCF</v>
      </c>
      <c r="G2817" t="s">
        <v>8149</v>
      </c>
      <c r="H2817" t="s">
        <v>8150</v>
      </c>
      <c r="I2817">
        <v>904</v>
      </c>
      <c r="J2817">
        <v>904</v>
      </c>
      <c r="K2817" t="s">
        <v>558</v>
      </c>
      <c r="L2817" t="str">
        <f t="shared" si="175"/>
        <v>NIT</v>
      </c>
      <c r="M2817" t="str">
        <f t="shared" si="176"/>
        <v>06141301121053</v>
      </c>
      <c r="N2817" t="s">
        <v>559</v>
      </c>
      <c r="O2817">
        <v>0</v>
      </c>
      <c r="P2817">
        <v>0</v>
      </c>
      <c r="Q2817">
        <v>580</v>
      </c>
      <c r="R2817">
        <v>75.400000000000006</v>
      </c>
      <c r="S2817">
        <v>0</v>
      </c>
      <c r="T2817">
        <v>0</v>
      </c>
      <c r="U2817">
        <v>655.4</v>
      </c>
      <c r="V2817" t="s">
        <v>8499</v>
      </c>
      <c r="W2817" t="s">
        <v>1</v>
      </c>
    </row>
    <row r="2818" spans="1:23">
      <c r="A2818" t="s">
        <v>8374</v>
      </c>
      <c r="B2818" t="str">
        <f t="shared" si="177"/>
        <v>Marzo</v>
      </c>
      <c r="C2818" s="20" t="s">
        <v>8432</v>
      </c>
      <c r="D2818" t="s">
        <v>1</v>
      </c>
      <c r="E2818" t="s">
        <v>0</v>
      </c>
      <c r="F2818" t="str">
        <f t="shared" si="174"/>
        <v>CCF</v>
      </c>
      <c r="G2818" t="s">
        <v>8149</v>
      </c>
      <c r="H2818" t="s">
        <v>8150</v>
      </c>
      <c r="I2818">
        <v>905</v>
      </c>
      <c r="J2818">
        <v>905</v>
      </c>
      <c r="K2818" t="s">
        <v>341</v>
      </c>
      <c r="L2818" t="str">
        <f t="shared" si="175"/>
        <v>NIT</v>
      </c>
      <c r="M2818" t="str">
        <f t="shared" si="176"/>
        <v>06140306711219</v>
      </c>
      <c r="N2818" t="s">
        <v>342</v>
      </c>
      <c r="O2818">
        <v>0</v>
      </c>
      <c r="P2818">
        <v>0</v>
      </c>
      <c r="Q2818">
        <v>250</v>
      </c>
      <c r="R2818">
        <v>32.5</v>
      </c>
      <c r="S2818">
        <v>0</v>
      </c>
      <c r="T2818">
        <v>0</v>
      </c>
      <c r="U2818">
        <v>282.5</v>
      </c>
      <c r="V2818" t="s">
        <v>8499</v>
      </c>
      <c r="W2818" t="s">
        <v>1</v>
      </c>
    </row>
    <row r="2819" spans="1:23">
      <c r="A2819" t="s">
        <v>8374</v>
      </c>
      <c r="B2819" t="str">
        <f t="shared" si="177"/>
        <v>Marzo</v>
      </c>
      <c r="C2819" s="20" t="s">
        <v>8432</v>
      </c>
      <c r="D2819" t="s">
        <v>1</v>
      </c>
      <c r="E2819" t="s">
        <v>0</v>
      </c>
      <c r="F2819" t="str">
        <f t="shared" ref="F2819:F2882" si="178">IF(E2819="05","Nota de crédito","CCF")</f>
        <v>CCF</v>
      </c>
      <c r="G2819" t="s">
        <v>8149</v>
      </c>
      <c r="H2819" t="s">
        <v>8150</v>
      </c>
      <c r="I2819">
        <v>906</v>
      </c>
      <c r="J2819">
        <v>906</v>
      </c>
      <c r="K2819" t="s">
        <v>1046</v>
      </c>
      <c r="L2819" t="str">
        <f t="shared" ref="L2819:L2882" si="179">IF(K2819=0,"DUI","NIT")</f>
        <v>NIT</v>
      </c>
      <c r="M2819" t="str">
        <f t="shared" ref="M2819:M2882" si="180">IF(K2819=0,V2819,K2819)</f>
        <v>06140605201014</v>
      </c>
      <c r="N2819" t="s">
        <v>1047</v>
      </c>
      <c r="O2819">
        <v>0</v>
      </c>
      <c r="P2819">
        <v>0</v>
      </c>
      <c r="Q2819">
        <v>54</v>
      </c>
      <c r="R2819">
        <v>7.0200000000000005</v>
      </c>
      <c r="S2819">
        <v>0</v>
      </c>
      <c r="T2819">
        <v>0</v>
      </c>
      <c r="U2819">
        <v>61.02</v>
      </c>
      <c r="V2819" t="s">
        <v>8499</v>
      </c>
      <c r="W2819" t="s">
        <v>1</v>
      </c>
    </row>
    <row r="2820" spans="1:23">
      <c r="A2820" t="s">
        <v>8374</v>
      </c>
      <c r="B2820" t="str">
        <f t="shared" si="177"/>
        <v>Marzo</v>
      </c>
      <c r="C2820" s="20" t="s">
        <v>8432</v>
      </c>
      <c r="D2820" t="s">
        <v>1</v>
      </c>
      <c r="E2820" t="s">
        <v>0</v>
      </c>
      <c r="F2820" t="str">
        <f t="shared" si="178"/>
        <v>CCF</v>
      </c>
      <c r="G2820" t="s">
        <v>8149</v>
      </c>
      <c r="H2820" t="s">
        <v>8150</v>
      </c>
      <c r="I2820">
        <v>907</v>
      </c>
      <c r="J2820">
        <v>907</v>
      </c>
      <c r="K2820" t="s">
        <v>8082</v>
      </c>
      <c r="L2820" t="str">
        <f t="shared" si="179"/>
        <v>NIT</v>
      </c>
      <c r="M2820" t="str">
        <f t="shared" si="180"/>
        <v>06141004911010</v>
      </c>
      <c r="N2820" t="s">
        <v>8083</v>
      </c>
      <c r="O2820">
        <v>0</v>
      </c>
      <c r="P2820">
        <v>0</v>
      </c>
      <c r="Q2820">
        <v>100</v>
      </c>
      <c r="R2820">
        <v>13</v>
      </c>
      <c r="S2820">
        <v>0</v>
      </c>
      <c r="T2820">
        <v>0</v>
      </c>
      <c r="U2820">
        <v>113</v>
      </c>
      <c r="V2820" t="s">
        <v>8499</v>
      </c>
      <c r="W2820" t="s">
        <v>1</v>
      </c>
    </row>
    <row r="2821" spans="1:23">
      <c r="A2821" t="s">
        <v>8374</v>
      </c>
      <c r="B2821" t="str">
        <f t="shared" si="177"/>
        <v>Marzo</v>
      </c>
      <c r="C2821" s="20" t="s">
        <v>8432</v>
      </c>
      <c r="D2821" t="s">
        <v>1</v>
      </c>
      <c r="E2821" t="s">
        <v>0</v>
      </c>
      <c r="F2821" t="str">
        <f t="shared" si="178"/>
        <v>CCF</v>
      </c>
      <c r="G2821" t="s">
        <v>8149</v>
      </c>
      <c r="H2821" t="s">
        <v>8150</v>
      </c>
      <c r="I2821">
        <v>908</v>
      </c>
      <c r="J2821">
        <v>908</v>
      </c>
      <c r="K2821" t="s">
        <v>140</v>
      </c>
      <c r="L2821" t="str">
        <f t="shared" si="179"/>
        <v>NIT</v>
      </c>
      <c r="M2821" t="str">
        <f t="shared" si="180"/>
        <v>06142110041021</v>
      </c>
      <c r="N2821" t="s">
        <v>141</v>
      </c>
      <c r="O2821">
        <v>0</v>
      </c>
      <c r="P2821">
        <v>0</v>
      </c>
      <c r="Q2821">
        <v>370.97</v>
      </c>
      <c r="R2821">
        <v>48.226100000000002</v>
      </c>
      <c r="S2821">
        <v>0</v>
      </c>
      <c r="T2821">
        <v>0</v>
      </c>
      <c r="U2821">
        <v>419.1961</v>
      </c>
      <c r="V2821" t="s">
        <v>8499</v>
      </c>
      <c r="W2821" t="s">
        <v>1</v>
      </c>
    </row>
    <row r="2822" spans="1:23">
      <c r="A2822" t="s">
        <v>8374</v>
      </c>
      <c r="B2822" t="str">
        <f t="shared" si="177"/>
        <v>Marzo</v>
      </c>
      <c r="C2822" s="20" t="s">
        <v>8432</v>
      </c>
      <c r="D2822" t="s">
        <v>1</v>
      </c>
      <c r="E2822" t="s">
        <v>0</v>
      </c>
      <c r="F2822" t="str">
        <f t="shared" si="178"/>
        <v>CCF</v>
      </c>
      <c r="G2822" t="s">
        <v>8149</v>
      </c>
      <c r="H2822" t="s">
        <v>8150</v>
      </c>
      <c r="I2822">
        <v>909</v>
      </c>
      <c r="J2822">
        <v>909</v>
      </c>
      <c r="K2822" t="s">
        <v>118</v>
      </c>
      <c r="L2822" t="str">
        <f t="shared" si="179"/>
        <v>NIT</v>
      </c>
      <c r="M2822" t="str">
        <f t="shared" si="180"/>
        <v>06141106071025</v>
      </c>
      <c r="N2822" t="s">
        <v>119</v>
      </c>
      <c r="O2822">
        <v>0</v>
      </c>
      <c r="P2822">
        <v>0</v>
      </c>
      <c r="Q2822">
        <v>140.44999999999999</v>
      </c>
      <c r="R2822">
        <v>18.258499999999998</v>
      </c>
      <c r="S2822">
        <v>0</v>
      </c>
      <c r="T2822">
        <v>0</v>
      </c>
      <c r="U2822">
        <v>158.70849999999999</v>
      </c>
      <c r="V2822" t="s">
        <v>8499</v>
      </c>
      <c r="W2822" t="s">
        <v>1</v>
      </c>
    </row>
    <row r="2823" spans="1:23">
      <c r="A2823" t="s">
        <v>8374</v>
      </c>
      <c r="B2823" t="str">
        <f t="shared" si="177"/>
        <v>Marzo</v>
      </c>
      <c r="C2823" s="20" t="s">
        <v>8432</v>
      </c>
      <c r="D2823" t="s">
        <v>1</v>
      </c>
      <c r="E2823" t="s">
        <v>0</v>
      </c>
      <c r="F2823" t="str">
        <f t="shared" si="178"/>
        <v>CCF</v>
      </c>
      <c r="G2823" t="s">
        <v>8149</v>
      </c>
      <c r="H2823" t="s">
        <v>8150</v>
      </c>
      <c r="I2823">
        <v>911</v>
      </c>
      <c r="J2823">
        <v>911</v>
      </c>
      <c r="K2823" t="s">
        <v>118</v>
      </c>
      <c r="L2823" t="str">
        <f t="shared" si="179"/>
        <v>NIT</v>
      </c>
      <c r="M2823" t="str">
        <f t="shared" si="180"/>
        <v>06141106071025</v>
      </c>
      <c r="N2823" t="s">
        <v>119</v>
      </c>
      <c r="O2823">
        <v>0</v>
      </c>
      <c r="P2823">
        <v>0</v>
      </c>
      <c r="Q2823">
        <v>55.11</v>
      </c>
      <c r="R2823">
        <v>7.1642999999999999</v>
      </c>
      <c r="S2823">
        <v>0</v>
      </c>
      <c r="T2823">
        <v>0</v>
      </c>
      <c r="U2823">
        <v>62.274299999999997</v>
      </c>
      <c r="V2823" t="s">
        <v>8499</v>
      </c>
      <c r="W2823" t="s">
        <v>1</v>
      </c>
    </row>
    <row r="2824" spans="1:23">
      <c r="A2824" t="s">
        <v>8374</v>
      </c>
      <c r="B2824" t="str">
        <f t="shared" si="177"/>
        <v>Marzo</v>
      </c>
      <c r="C2824" s="20" t="s">
        <v>8432</v>
      </c>
      <c r="D2824" t="s">
        <v>1</v>
      </c>
      <c r="E2824" t="s">
        <v>0</v>
      </c>
      <c r="F2824" t="str">
        <f t="shared" si="178"/>
        <v>CCF</v>
      </c>
      <c r="G2824" t="s">
        <v>8149</v>
      </c>
      <c r="H2824" t="s">
        <v>8150</v>
      </c>
      <c r="I2824">
        <v>910</v>
      </c>
      <c r="J2824">
        <v>910</v>
      </c>
      <c r="K2824" t="s">
        <v>118</v>
      </c>
      <c r="L2824" t="str">
        <f t="shared" si="179"/>
        <v>NIT</v>
      </c>
      <c r="M2824" t="str">
        <f t="shared" si="180"/>
        <v>06141106071025</v>
      </c>
      <c r="N2824" t="s">
        <v>119</v>
      </c>
      <c r="O2824">
        <v>0</v>
      </c>
      <c r="P2824">
        <v>0</v>
      </c>
      <c r="Q2824">
        <v>91.85</v>
      </c>
      <c r="R2824">
        <v>11.9405</v>
      </c>
      <c r="S2824">
        <v>0</v>
      </c>
      <c r="T2824">
        <v>0</v>
      </c>
      <c r="U2824">
        <v>103.79049999999999</v>
      </c>
      <c r="V2824" t="s">
        <v>8499</v>
      </c>
      <c r="W2824" t="s">
        <v>1</v>
      </c>
    </row>
    <row r="2825" spans="1:23">
      <c r="A2825" t="s">
        <v>8374</v>
      </c>
      <c r="B2825" t="str">
        <f t="shared" si="177"/>
        <v>Marzo</v>
      </c>
      <c r="C2825" s="20" t="s">
        <v>8432</v>
      </c>
      <c r="D2825" t="s">
        <v>1</v>
      </c>
      <c r="E2825" t="s">
        <v>0</v>
      </c>
      <c r="F2825" t="str">
        <f t="shared" si="178"/>
        <v>CCF</v>
      </c>
      <c r="G2825" t="s">
        <v>8149</v>
      </c>
      <c r="H2825" t="s">
        <v>8150</v>
      </c>
      <c r="I2825">
        <v>912</v>
      </c>
      <c r="J2825">
        <v>912</v>
      </c>
      <c r="K2825" t="s">
        <v>1227</v>
      </c>
      <c r="L2825" t="str">
        <f t="shared" si="179"/>
        <v>NIT</v>
      </c>
      <c r="M2825" t="str">
        <f t="shared" si="180"/>
        <v>06140608801284</v>
      </c>
      <c r="N2825" t="s">
        <v>1228</v>
      </c>
      <c r="O2825">
        <v>0</v>
      </c>
      <c r="P2825">
        <v>0</v>
      </c>
      <c r="Q2825">
        <v>10.41</v>
      </c>
      <c r="R2825">
        <v>1.3533000000000002</v>
      </c>
      <c r="S2825">
        <v>0</v>
      </c>
      <c r="T2825">
        <v>0</v>
      </c>
      <c r="U2825">
        <v>11.763300000000001</v>
      </c>
      <c r="V2825" t="s">
        <v>8499</v>
      </c>
      <c r="W2825" t="s">
        <v>1</v>
      </c>
    </row>
    <row r="2826" spans="1:23">
      <c r="A2826" t="s">
        <v>8374</v>
      </c>
      <c r="B2826" t="str">
        <f t="shared" si="177"/>
        <v>Marzo</v>
      </c>
      <c r="C2826" s="20" t="s">
        <v>8432</v>
      </c>
      <c r="D2826" t="s">
        <v>1</v>
      </c>
      <c r="E2826" t="s">
        <v>0</v>
      </c>
      <c r="F2826" t="str">
        <f t="shared" si="178"/>
        <v>CCF</v>
      </c>
      <c r="G2826" t="s">
        <v>8149</v>
      </c>
      <c r="H2826" t="s">
        <v>8150</v>
      </c>
      <c r="I2826">
        <v>913</v>
      </c>
      <c r="J2826">
        <v>913</v>
      </c>
      <c r="K2826" t="s">
        <v>550</v>
      </c>
      <c r="L2826" t="str">
        <f t="shared" si="179"/>
        <v>NIT</v>
      </c>
      <c r="M2826" t="str">
        <f t="shared" si="180"/>
        <v>06011411901010</v>
      </c>
      <c r="N2826" t="s">
        <v>551</v>
      </c>
      <c r="O2826">
        <v>0</v>
      </c>
      <c r="P2826">
        <v>0</v>
      </c>
      <c r="Q2826">
        <v>32.97</v>
      </c>
      <c r="R2826">
        <v>4.2861000000000002</v>
      </c>
      <c r="S2826">
        <v>0</v>
      </c>
      <c r="T2826">
        <v>0</v>
      </c>
      <c r="U2826">
        <v>37.256099999999996</v>
      </c>
      <c r="V2826" t="s">
        <v>8499</v>
      </c>
      <c r="W2826" t="s">
        <v>1</v>
      </c>
    </row>
    <row r="2827" spans="1:23">
      <c r="A2827" t="s">
        <v>8374</v>
      </c>
      <c r="B2827" t="str">
        <f t="shared" si="177"/>
        <v>Marzo</v>
      </c>
      <c r="C2827" s="20" t="s">
        <v>8432</v>
      </c>
      <c r="D2827" t="s">
        <v>1</v>
      </c>
      <c r="E2827" t="s">
        <v>0</v>
      </c>
      <c r="F2827" t="str">
        <f t="shared" si="178"/>
        <v>CCF</v>
      </c>
      <c r="G2827" t="s">
        <v>8149</v>
      </c>
      <c r="H2827" t="s">
        <v>8150</v>
      </c>
      <c r="I2827">
        <v>915</v>
      </c>
      <c r="J2827">
        <v>915</v>
      </c>
      <c r="K2827" t="s">
        <v>8000</v>
      </c>
      <c r="L2827" t="str">
        <f t="shared" si="179"/>
        <v>NIT</v>
      </c>
      <c r="M2827" t="str">
        <f t="shared" si="180"/>
        <v>14052508811023</v>
      </c>
      <c r="N2827" t="s">
        <v>8001</v>
      </c>
      <c r="O2827">
        <v>0</v>
      </c>
      <c r="P2827">
        <v>0</v>
      </c>
      <c r="Q2827">
        <v>262</v>
      </c>
      <c r="R2827">
        <v>34.06</v>
      </c>
      <c r="S2827">
        <v>0</v>
      </c>
      <c r="T2827">
        <v>0</v>
      </c>
      <c r="U2827">
        <v>296.06</v>
      </c>
      <c r="V2827" t="s">
        <v>8499</v>
      </c>
      <c r="W2827" t="s">
        <v>1</v>
      </c>
    </row>
    <row r="2828" spans="1:23">
      <c r="A2828" t="s">
        <v>8374</v>
      </c>
      <c r="B2828" t="str">
        <f t="shared" si="177"/>
        <v>Marzo</v>
      </c>
      <c r="C2828" s="20" t="s">
        <v>8432</v>
      </c>
      <c r="D2828" t="s">
        <v>1</v>
      </c>
      <c r="E2828" t="s">
        <v>0</v>
      </c>
      <c r="F2828" t="str">
        <f t="shared" si="178"/>
        <v>CCF</v>
      </c>
      <c r="G2828" t="s">
        <v>8149</v>
      </c>
      <c r="H2828" t="s">
        <v>8150</v>
      </c>
      <c r="I2828">
        <v>916</v>
      </c>
      <c r="J2828">
        <v>916</v>
      </c>
      <c r="K2828" t="s">
        <v>118</v>
      </c>
      <c r="L2828" t="str">
        <f t="shared" si="179"/>
        <v>NIT</v>
      </c>
      <c r="M2828" t="str">
        <f t="shared" si="180"/>
        <v>06141106071025</v>
      </c>
      <c r="N2828" t="s">
        <v>119</v>
      </c>
      <c r="O2828">
        <v>0</v>
      </c>
      <c r="P2828">
        <v>0</v>
      </c>
      <c r="Q2828">
        <v>3860.29</v>
      </c>
      <c r="R2828">
        <v>501.83770000000004</v>
      </c>
      <c r="S2828">
        <v>0</v>
      </c>
      <c r="T2828">
        <v>0</v>
      </c>
      <c r="U2828">
        <v>4362.1277</v>
      </c>
      <c r="V2828" t="s">
        <v>8499</v>
      </c>
      <c r="W2828" t="s">
        <v>1</v>
      </c>
    </row>
    <row r="2829" spans="1:23">
      <c r="A2829" t="s">
        <v>8374</v>
      </c>
      <c r="B2829" t="str">
        <f t="shared" si="177"/>
        <v>Marzo</v>
      </c>
      <c r="C2829" s="20" t="s">
        <v>8432</v>
      </c>
      <c r="D2829" t="s">
        <v>1</v>
      </c>
      <c r="E2829" t="s">
        <v>0</v>
      </c>
      <c r="F2829" t="str">
        <f t="shared" si="178"/>
        <v>CCF</v>
      </c>
      <c r="G2829" t="s">
        <v>8149</v>
      </c>
      <c r="H2829" t="s">
        <v>8150</v>
      </c>
      <c r="I2829">
        <v>918</v>
      </c>
      <c r="J2829">
        <v>918</v>
      </c>
      <c r="K2829" t="s">
        <v>265</v>
      </c>
      <c r="L2829" t="str">
        <f t="shared" si="179"/>
        <v>NIT</v>
      </c>
      <c r="M2829" t="str">
        <f t="shared" si="180"/>
        <v>16141902701154</v>
      </c>
      <c r="N2829" t="s">
        <v>266</v>
      </c>
      <c r="O2829">
        <v>0</v>
      </c>
      <c r="P2829">
        <v>0</v>
      </c>
      <c r="Q2829">
        <v>770.64</v>
      </c>
      <c r="R2829">
        <v>100.1832</v>
      </c>
      <c r="S2829">
        <v>0</v>
      </c>
      <c r="T2829">
        <v>0</v>
      </c>
      <c r="U2829">
        <v>870.82320000000004</v>
      </c>
      <c r="V2829" t="s">
        <v>8499</v>
      </c>
      <c r="W2829" t="s">
        <v>1</v>
      </c>
    </row>
    <row r="2830" spans="1:23">
      <c r="A2830" t="s">
        <v>8374</v>
      </c>
      <c r="B2830" t="str">
        <f t="shared" si="177"/>
        <v>Marzo</v>
      </c>
      <c r="C2830" s="20" t="s">
        <v>8432</v>
      </c>
      <c r="D2830" t="s">
        <v>1</v>
      </c>
      <c r="E2830" t="s">
        <v>0</v>
      </c>
      <c r="F2830" t="str">
        <f t="shared" si="178"/>
        <v>CCF</v>
      </c>
      <c r="G2830" t="s">
        <v>8149</v>
      </c>
      <c r="H2830" t="s">
        <v>8150</v>
      </c>
      <c r="I2830">
        <v>919</v>
      </c>
      <c r="J2830">
        <v>919</v>
      </c>
      <c r="K2830" t="s">
        <v>265</v>
      </c>
      <c r="L2830" t="str">
        <f t="shared" si="179"/>
        <v>NIT</v>
      </c>
      <c r="M2830" t="str">
        <f t="shared" si="180"/>
        <v>16141902701154</v>
      </c>
      <c r="N2830" t="s">
        <v>266</v>
      </c>
      <c r="O2830">
        <v>0</v>
      </c>
      <c r="P2830">
        <v>0</v>
      </c>
      <c r="Q2830">
        <v>79.2</v>
      </c>
      <c r="R2830">
        <v>10.296000000000001</v>
      </c>
      <c r="S2830">
        <v>0</v>
      </c>
      <c r="T2830">
        <v>0</v>
      </c>
      <c r="U2830">
        <v>89.496000000000009</v>
      </c>
      <c r="V2830" t="s">
        <v>8499</v>
      </c>
      <c r="W2830" t="s">
        <v>1</v>
      </c>
    </row>
    <row r="2831" spans="1:23">
      <c r="A2831" t="s">
        <v>8374</v>
      </c>
      <c r="B2831" t="str">
        <f t="shared" si="177"/>
        <v>Marzo</v>
      </c>
      <c r="C2831" s="20" t="s">
        <v>8432</v>
      </c>
      <c r="D2831" t="s">
        <v>1</v>
      </c>
      <c r="E2831" t="s">
        <v>0</v>
      </c>
      <c r="F2831" t="str">
        <f t="shared" si="178"/>
        <v>CCF</v>
      </c>
      <c r="G2831" t="s">
        <v>8149</v>
      </c>
      <c r="H2831" t="s">
        <v>8150</v>
      </c>
      <c r="I2831">
        <v>920</v>
      </c>
      <c r="J2831">
        <v>920</v>
      </c>
      <c r="K2831" t="s">
        <v>118</v>
      </c>
      <c r="L2831" t="str">
        <f t="shared" si="179"/>
        <v>NIT</v>
      </c>
      <c r="M2831" t="str">
        <f t="shared" si="180"/>
        <v>06141106071025</v>
      </c>
      <c r="N2831" t="s">
        <v>119</v>
      </c>
      <c r="O2831">
        <v>0</v>
      </c>
      <c r="P2831">
        <v>0</v>
      </c>
      <c r="Q2831">
        <v>78.63</v>
      </c>
      <c r="R2831">
        <v>10.2219</v>
      </c>
      <c r="S2831">
        <v>0</v>
      </c>
      <c r="T2831">
        <v>0</v>
      </c>
      <c r="U2831">
        <v>88.851900000000001</v>
      </c>
      <c r="V2831" t="s">
        <v>8499</v>
      </c>
      <c r="W2831" t="s">
        <v>1</v>
      </c>
    </row>
    <row r="2832" spans="1:23">
      <c r="A2832" t="s">
        <v>8374</v>
      </c>
      <c r="B2832" t="str">
        <f t="shared" si="177"/>
        <v>Marzo</v>
      </c>
      <c r="C2832" s="20" t="s">
        <v>8432</v>
      </c>
      <c r="D2832" t="s">
        <v>1</v>
      </c>
      <c r="E2832" t="s">
        <v>0</v>
      </c>
      <c r="F2832" t="str">
        <f t="shared" si="178"/>
        <v>CCF</v>
      </c>
      <c r="G2832" t="s">
        <v>8149</v>
      </c>
      <c r="H2832" t="s">
        <v>8150</v>
      </c>
      <c r="I2832">
        <v>921</v>
      </c>
      <c r="J2832">
        <v>921</v>
      </c>
      <c r="K2832" t="s">
        <v>118</v>
      </c>
      <c r="L2832" t="str">
        <f t="shared" si="179"/>
        <v>NIT</v>
      </c>
      <c r="M2832" t="str">
        <f t="shared" si="180"/>
        <v>06141106071025</v>
      </c>
      <c r="N2832" t="s">
        <v>119</v>
      </c>
      <c r="O2832">
        <v>0</v>
      </c>
      <c r="P2832">
        <v>0</v>
      </c>
      <c r="Q2832">
        <v>188.35</v>
      </c>
      <c r="R2832">
        <v>24.485500000000002</v>
      </c>
      <c r="S2832">
        <v>0</v>
      </c>
      <c r="T2832">
        <v>0</v>
      </c>
      <c r="U2832">
        <v>212.8355</v>
      </c>
      <c r="V2832" t="s">
        <v>8499</v>
      </c>
      <c r="W2832" t="s">
        <v>1</v>
      </c>
    </row>
    <row r="2833" spans="1:23">
      <c r="A2833" t="s">
        <v>8374</v>
      </c>
      <c r="B2833" t="str">
        <f t="shared" si="177"/>
        <v>Marzo</v>
      </c>
      <c r="C2833" s="20" t="s">
        <v>8432</v>
      </c>
      <c r="D2833" t="s">
        <v>1</v>
      </c>
      <c r="E2833" t="s">
        <v>0</v>
      </c>
      <c r="F2833" t="str">
        <f t="shared" si="178"/>
        <v>CCF</v>
      </c>
      <c r="G2833" t="s">
        <v>8149</v>
      </c>
      <c r="H2833" t="s">
        <v>8150</v>
      </c>
      <c r="I2833">
        <v>922</v>
      </c>
      <c r="J2833">
        <v>922</v>
      </c>
      <c r="K2833" t="s">
        <v>922</v>
      </c>
      <c r="L2833" t="str">
        <f t="shared" si="179"/>
        <v>NIT</v>
      </c>
      <c r="M2833" t="str">
        <f t="shared" si="180"/>
        <v>11231809761022</v>
      </c>
      <c r="N2833" t="s">
        <v>923</v>
      </c>
      <c r="O2833">
        <v>0</v>
      </c>
      <c r="P2833">
        <v>0</v>
      </c>
      <c r="Q2833">
        <v>389.41</v>
      </c>
      <c r="R2833">
        <v>50.623300000000008</v>
      </c>
      <c r="S2833">
        <v>0</v>
      </c>
      <c r="T2833">
        <v>0</v>
      </c>
      <c r="U2833">
        <v>440.03330000000005</v>
      </c>
      <c r="V2833" t="s">
        <v>8499</v>
      </c>
      <c r="W2833" t="s">
        <v>1</v>
      </c>
    </row>
    <row r="2834" spans="1:23">
      <c r="A2834" t="s">
        <v>8374</v>
      </c>
      <c r="B2834" t="str">
        <f t="shared" si="177"/>
        <v>Marzo</v>
      </c>
      <c r="C2834" s="20" t="s">
        <v>8432</v>
      </c>
      <c r="D2834" t="s">
        <v>1</v>
      </c>
      <c r="E2834" t="s">
        <v>0</v>
      </c>
      <c r="F2834" t="str">
        <f t="shared" si="178"/>
        <v>CCF</v>
      </c>
      <c r="G2834" t="s">
        <v>8149</v>
      </c>
      <c r="H2834" t="s">
        <v>8150</v>
      </c>
      <c r="I2834">
        <v>923</v>
      </c>
      <c r="J2834">
        <v>923</v>
      </c>
      <c r="K2834" t="s">
        <v>393</v>
      </c>
      <c r="L2834" t="str">
        <f t="shared" si="179"/>
        <v>NIT</v>
      </c>
      <c r="M2834" t="str">
        <f t="shared" si="180"/>
        <v>06140603001042</v>
      </c>
      <c r="N2834" t="s">
        <v>394</v>
      </c>
      <c r="O2834">
        <v>0</v>
      </c>
      <c r="P2834">
        <v>0</v>
      </c>
      <c r="Q2834">
        <v>409.8</v>
      </c>
      <c r="R2834">
        <v>53.274000000000001</v>
      </c>
      <c r="S2834">
        <v>0</v>
      </c>
      <c r="T2834">
        <v>0</v>
      </c>
      <c r="U2834">
        <v>463.07400000000001</v>
      </c>
      <c r="V2834" t="s">
        <v>8499</v>
      </c>
      <c r="W2834" t="s">
        <v>1</v>
      </c>
    </row>
    <row r="2835" spans="1:23">
      <c r="A2835" t="s">
        <v>8374</v>
      </c>
      <c r="B2835" t="str">
        <f t="shared" si="177"/>
        <v>Marzo</v>
      </c>
      <c r="C2835" s="20" t="s">
        <v>8432</v>
      </c>
      <c r="D2835" t="s">
        <v>1</v>
      </c>
      <c r="E2835" t="s">
        <v>0</v>
      </c>
      <c r="F2835" t="str">
        <f t="shared" si="178"/>
        <v>CCF</v>
      </c>
      <c r="G2835" t="s">
        <v>8149</v>
      </c>
      <c r="H2835" t="s">
        <v>8150</v>
      </c>
      <c r="I2835">
        <v>924</v>
      </c>
      <c r="J2835">
        <v>924</v>
      </c>
      <c r="K2835" t="s">
        <v>709</v>
      </c>
      <c r="L2835" t="str">
        <f t="shared" si="179"/>
        <v>NIT</v>
      </c>
      <c r="M2835" t="str">
        <f t="shared" si="180"/>
        <v>07022608741010</v>
      </c>
      <c r="N2835" t="s">
        <v>710</v>
      </c>
      <c r="O2835">
        <v>0</v>
      </c>
      <c r="P2835">
        <v>0</v>
      </c>
      <c r="Q2835">
        <v>144.72999999999999</v>
      </c>
      <c r="R2835">
        <v>18.814899999999998</v>
      </c>
      <c r="S2835">
        <v>0</v>
      </c>
      <c r="T2835">
        <v>0</v>
      </c>
      <c r="U2835">
        <v>163.54489999999998</v>
      </c>
      <c r="V2835" t="s">
        <v>8499</v>
      </c>
      <c r="W2835" t="s">
        <v>1</v>
      </c>
    </row>
    <row r="2836" spans="1:23">
      <c r="A2836" t="s">
        <v>8374</v>
      </c>
      <c r="B2836" t="str">
        <f t="shared" si="177"/>
        <v>Marzo</v>
      </c>
      <c r="C2836" s="20" t="s">
        <v>8432</v>
      </c>
      <c r="D2836" t="s">
        <v>1</v>
      </c>
      <c r="E2836" t="s">
        <v>0</v>
      </c>
      <c r="F2836" t="str">
        <f t="shared" si="178"/>
        <v>CCF</v>
      </c>
      <c r="G2836" t="s">
        <v>8149</v>
      </c>
      <c r="H2836" t="s">
        <v>8150</v>
      </c>
      <c r="I2836">
        <v>925</v>
      </c>
      <c r="J2836">
        <v>925</v>
      </c>
      <c r="K2836" t="s">
        <v>347</v>
      </c>
      <c r="L2836" t="str">
        <f t="shared" si="179"/>
        <v>NIT</v>
      </c>
      <c r="M2836" t="str">
        <f t="shared" si="180"/>
        <v>06141106041029</v>
      </c>
      <c r="N2836" t="s">
        <v>348</v>
      </c>
      <c r="O2836">
        <v>0</v>
      </c>
      <c r="P2836">
        <v>0</v>
      </c>
      <c r="Q2836">
        <v>63.16</v>
      </c>
      <c r="R2836">
        <v>8.210799999999999</v>
      </c>
      <c r="S2836">
        <v>0</v>
      </c>
      <c r="T2836">
        <v>0</v>
      </c>
      <c r="U2836">
        <v>71.370800000000003</v>
      </c>
      <c r="V2836" t="s">
        <v>8499</v>
      </c>
      <c r="W2836" t="s">
        <v>1</v>
      </c>
    </row>
    <row r="2837" spans="1:23">
      <c r="A2837" t="s">
        <v>8374</v>
      </c>
      <c r="B2837" t="str">
        <f t="shared" si="177"/>
        <v>Marzo</v>
      </c>
      <c r="C2837" s="20" t="s">
        <v>8432</v>
      </c>
      <c r="D2837" t="s">
        <v>1</v>
      </c>
      <c r="E2837" t="s">
        <v>0</v>
      </c>
      <c r="F2837" t="str">
        <f t="shared" si="178"/>
        <v>CCF</v>
      </c>
      <c r="G2837" t="s">
        <v>8149</v>
      </c>
      <c r="H2837" t="s">
        <v>8150</v>
      </c>
      <c r="I2837">
        <v>926</v>
      </c>
      <c r="J2837">
        <v>926</v>
      </c>
      <c r="L2837" t="str">
        <f t="shared" si="179"/>
        <v>DUI</v>
      </c>
      <c r="M2837" t="str">
        <f t="shared" si="180"/>
        <v>023760988</v>
      </c>
      <c r="N2837" t="s">
        <v>8434</v>
      </c>
      <c r="O2837">
        <v>0</v>
      </c>
      <c r="P2837">
        <v>0</v>
      </c>
      <c r="Q2837">
        <v>491.36</v>
      </c>
      <c r="R2837">
        <v>63.876800000000003</v>
      </c>
      <c r="S2837">
        <v>0</v>
      </c>
      <c r="T2837">
        <v>0</v>
      </c>
      <c r="U2837">
        <v>555.23680000000002</v>
      </c>
      <c r="V2837" t="s">
        <v>8433</v>
      </c>
      <c r="W2837" t="s">
        <v>1</v>
      </c>
    </row>
    <row r="2838" spans="1:23">
      <c r="A2838" t="s">
        <v>8374</v>
      </c>
      <c r="B2838" t="str">
        <f t="shared" si="177"/>
        <v>Marzo</v>
      </c>
      <c r="C2838" s="20" t="s">
        <v>8432</v>
      </c>
      <c r="D2838" t="s">
        <v>1</v>
      </c>
      <c r="E2838" t="s">
        <v>0</v>
      </c>
      <c r="F2838" t="str">
        <f t="shared" si="178"/>
        <v>CCF</v>
      </c>
      <c r="G2838" t="s">
        <v>8149</v>
      </c>
      <c r="H2838" t="s">
        <v>8150</v>
      </c>
      <c r="I2838">
        <v>927</v>
      </c>
      <c r="J2838">
        <v>927</v>
      </c>
      <c r="K2838" t="s">
        <v>267</v>
      </c>
      <c r="L2838" t="str">
        <f t="shared" si="179"/>
        <v>NIT</v>
      </c>
      <c r="M2838" t="str">
        <f t="shared" si="180"/>
        <v>04280803600019</v>
      </c>
      <c r="N2838" t="s">
        <v>268</v>
      </c>
      <c r="O2838">
        <v>0</v>
      </c>
      <c r="P2838">
        <v>0</v>
      </c>
      <c r="Q2838">
        <v>1529.18</v>
      </c>
      <c r="R2838">
        <v>198.79340000000002</v>
      </c>
      <c r="S2838">
        <v>0</v>
      </c>
      <c r="T2838">
        <v>0</v>
      </c>
      <c r="U2838">
        <v>1727.9734000000001</v>
      </c>
      <c r="V2838" t="s">
        <v>8499</v>
      </c>
      <c r="W2838" t="s">
        <v>1</v>
      </c>
    </row>
    <row r="2839" spans="1:23">
      <c r="A2839" t="s">
        <v>8374</v>
      </c>
      <c r="B2839" t="str">
        <f t="shared" si="177"/>
        <v>Marzo</v>
      </c>
      <c r="C2839" s="20" t="s">
        <v>8432</v>
      </c>
      <c r="D2839" t="s">
        <v>1</v>
      </c>
      <c r="E2839" t="s">
        <v>0</v>
      </c>
      <c r="F2839" t="str">
        <f t="shared" si="178"/>
        <v>CCF</v>
      </c>
      <c r="G2839" t="s">
        <v>8149</v>
      </c>
      <c r="H2839" t="s">
        <v>8150</v>
      </c>
      <c r="I2839">
        <v>928</v>
      </c>
      <c r="J2839">
        <v>928</v>
      </c>
      <c r="K2839" t="s">
        <v>787</v>
      </c>
      <c r="L2839" t="str">
        <f t="shared" si="179"/>
        <v>NIT</v>
      </c>
      <c r="M2839" t="str">
        <f t="shared" si="180"/>
        <v>10010103731015</v>
      </c>
      <c r="N2839" t="s">
        <v>788</v>
      </c>
      <c r="O2839">
        <v>0</v>
      </c>
      <c r="P2839">
        <v>0</v>
      </c>
      <c r="Q2839">
        <v>382.76</v>
      </c>
      <c r="R2839">
        <v>49.758800000000001</v>
      </c>
      <c r="S2839">
        <v>0</v>
      </c>
      <c r="T2839">
        <v>0</v>
      </c>
      <c r="U2839">
        <v>432.5188</v>
      </c>
      <c r="V2839" t="s">
        <v>8499</v>
      </c>
      <c r="W2839" t="s">
        <v>1</v>
      </c>
    </row>
    <row r="2840" spans="1:23">
      <c r="A2840" t="s">
        <v>8374</v>
      </c>
      <c r="B2840" t="str">
        <f t="shared" si="177"/>
        <v>Marzo</v>
      </c>
      <c r="C2840" s="20" t="s">
        <v>8432</v>
      </c>
      <c r="D2840" t="s">
        <v>1</v>
      </c>
      <c r="E2840" t="s">
        <v>0</v>
      </c>
      <c r="F2840" t="str">
        <f t="shared" si="178"/>
        <v>CCF</v>
      </c>
      <c r="G2840" t="s">
        <v>8149</v>
      </c>
      <c r="H2840" t="s">
        <v>8150</v>
      </c>
      <c r="I2840">
        <v>929</v>
      </c>
      <c r="J2840">
        <v>929</v>
      </c>
      <c r="K2840" t="s">
        <v>512</v>
      </c>
      <c r="L2840" t="str">
        <f t="shared" si="179"/>
        <v>NIT</v>
      </c>
      <c r="M2840" t="str">
        <f t="shared" si="180"/>
        <v>06142703761225</v>
      </c>
      <c r="N2840" t="s">
        <v>513</v>
      </c>
      <c r="O2840">
        <v>0</v>
      </c>
      <c r="P2840">
        <v>0</v>
      </c>
      <c r="Q2840">
        <v>118.15</v>
      </c>
      <c r="R2840">
        <v>15.359500000000001</v>
      </c>
      <c r="S2840">
        <v>0</v>
      </c>
      <c r="T2840">
        <v>0</v>
      </c>
      <c r="U2840">
        <v>133.5095</v>
      </c>
      <c r="V2840" t="s">
        <v>8499</v>
      </c>
      <c r="W2840" t="s">
        <v>1</v>
      </c>
    </row>
    <row r="2841" spans="1:23">
      <c r="A2841" t="s">
        <v>8374</v>
      </c>
      <c r="B2841" t="str">
        <f t="shared" si="177"/>
        <v>Marzo</v>
      </c>
      <c r="C2841" s="20" t="s">
        <v>8432</v>
      </c>
      <c r="D2841" t="s">
        <v>1</v>
      </c>
      <c r="E2841" t="s">
        <v>0</v>
      </c>
      <c r="F2841" t="str">
        <f t="shared" si="178"/>
        <v>CCF</v>
      </c>
      <c r="G2841" t="s">
        <v>8149</v>
      </c>
      <c r="H2841" t="s">
        <v>8150</v>
      </c>
      <c r="I2841">
        <v>930</v>
      </c>
      <c r="J2841">
        <v>930</v>
      </c>
      <c r="K2841" t="s">
        <v>95</v>
      </c>
      <c r="L2841" t="str">
        <f t="shared" si="179"/>
        <v>NIT</v>
      </c>
      <c r="M2841" t="str">
        <f t="shared" si="180"/>
        <v>06142212650014</v>
      </c>
      <c r="N2841" t="s">
        <v>96</v>
      </c>
      <c r="O2841">
        <v>0</v>
      </c>
      <c r="P2841">
        <v>0</v>
      </c>
      <c r="Q2841">
        <v>6.32</v>
      </c>
      <c r="R2841">
        <v>0.82160000000000011</v>
      </c>
      <c r="S2841">
        <v>0</v>
      </c>
      <c r="T2841">
        <v>0</v>
      </c>
      <c r="U2841">
        <v>7.1416000000000004</v>
      </c>
      <c r="V2841" t="s">
        <v>8499</v>
      </c>
      <c r="W2841" t="s">
        <v>1</v>
      </c>
    </row>
    <row r="2842" spans="1:23">
      <c r="A2842" t="s">
        <v>8374</v>
      </c>
      <c r="B2842" t="str">
        <f t="shared" si="177"/>
        <v>Marzo</v>
      </c>
      <c r="C2842" s="20" t="s">
        <v>8432</v>
      </c>
      <c r="D2842" t="s">
        <v>1</v>
      </c>
      <c r="E2842" t="s">
        <v>0</v>
      </c>
      <c r="F2842" t="str">
        <f t="shared" si="178"/>
        <v>CCF</v>
      </c>
      <c r="G2842" t="s">
        <v>8149</v>
      </c>
      <c r="H2842" t="s">
        <v>8150</v>
      </c>
      <c r="I2842">
        <v>931</v>
      </c>
      <c r="J2842">
        <v>931</v>
      </c>
      <c r="K2842" t="s">
        <v>95</v>
      </c>
      <c r="L2842" t="str">
        <f t="shared" si="179"/>
        <v>NIT</v>
      </c>
      <c r="M2842" t="str">
        <f t="shared" si="180"/>
        <v>06142212650014</v>
      </c>
      <c r="N2842" t="s">
        <v>96</v>
      </c>
      <c r="O2842">
        <v>0</v>
      </c>
      <c r="P2842">
        <v>0</v>
      </c>
      <c r="Q2842">
        <v>5.3</v>
      </c>
      <c r="R2842">
        <v>0.68899999999999995</v>
      </c>
      <c r="S2842">
        <v>0</v>
      </c>
      <c r="T2842">
        <v>0</v>
      </c>
      <c r="U2842">
        <v>5.9889999999999999</v>
      </c>
      <c r="V2842" t="s">
        <v>8499</v>
      </c>
      <c r="W2842" t="s">
        <v>1</v>
      </c>
    </row>
    <row r="2843" spans="1:23">
      <c r="A2843" t="s">
        <v>8374</v>
      </c>
      <c r="B2843" t="str">
        <f t="shared" si="177"/>
        <v>Marzo</v>
      </c>
      <c r="C2843" s="20" t="s">
        <v>8432</v>
      </c>
      <c r="D2843" t="s">
        <v>1</v>
      </c>
      <c r="E2843" t="s">
        <v>0</v>
      </c>
      <c r="F2843" t="str">
        <f t="shared" si="178"/>
        <v>CCF</v>
      </c>
      <c r="G2843" t="s">
        <v>8149</v>
      </c>
      <c r="H2843" t="s">
        <v>8150</v>
      </c>
      <c r="I2843">
        <v>932</v>
      </c>
      <c r="J2843">
        <v>932</v>
      </c>
      <c r="K2843" t="s">
        <v>95</v>
      </c>
      <c r="L2843" t="str">
        <f t="shared" si="179"/>
        <v>NIT</v>
      </c>
      <c r="M2843" t="str">
        <f t="shared" si="180"/>
        <v>06142212650014</v>
      </c>
      <c r="N2843" t="s">
        <v>96</v>
      </c>
      <c r="O2843">
        <v>0</v>
      </c>
      <c r="P2843">
        <v>0</v>
      </c>
      <c r="Q2843">
        <v>10.6</v>
      </c>
      <c r="R2843">
        <v>1.3779999999999999</v>
      </c>
      <c r="S2843">
        <v>0</v>
      </c>
      <c r="T2843">
        <v>0</v>
      </c>
      <c r="U2843">
        <v>11.978</v>
      </c>
      <c r="V2843" t="s">
        <v>8499</v>
      </c>
      <c r="W2843" t="s">
        <v>1</v>
      </c>
    </row>
    <row r="2844" spans="1:23">
      <c r="A2844" t="s">
        <v>8374</v>
      </c>
      <c r="B2844" t="str">
        <f t="shared" si="177"/>
        <v>Marzo</v>
      </c>
      <c r="C2844" s="20" t="s">
        <v>8432</v>
      </c>
      <c r="D2844" t="s">
        <v>1</v>
      </c>
      <c r="E2844" t="s">
        <v>0</v>
      </c>
      <c r="F2844" t="str">
        <f t="shared" si="178"/>
        <v>CCF</v>
      </c>
      <c r="G2844" t="s">
        <v>8149</v>
      </c>
      <c r="H2844" t="s">
        <v>8150</v>
      </c>
      <c r="I2844">
        <v>933</v>
      </c>
      <c r="J2844">
        <v>933</v>
      </c>
      <c r="K2844" t="s">
        <v>95</v>
      </c>
      <c r="L2844" t="str">
        <f t="shared" si="179"/>
        <v>NIT</v>
      </c>
      <c r="M2844" t="str">
        <f t="shared" si="180"/>
        <v>06142212650014</v>
      </c>
      <c r="N2844" t="s">
        <v>96</v>
      </c>
      <c r="O2844">
        <v>0</v>
      </c>
      <c r="P2844">
        <v>0</v>
      </c>
      <c r="Q2844">
        <v>4.1500000000000004</v>
      </c>
      <c r="R2844">
        <v>0.53950000000000009</v>
      </c>
      <c r="S2844">
        <v>0</v>
      </c>
      <c r="T2844">
        <v>0</v>
      </c>
      <c r="U2844">
        <v>4.6895000000000007</v>
      </c>
      <c r="V2844" t="s">
        <v>8499</v>
      </c>
      <c r="W2844" t="s">
        <v>1</v>
      </c>
    </row>
    <row r="2845" spans="1:23">
      <c r="A2845" t="s">
        <v>8374</v>
      </c>
      <c r="B2845" t="str">
        <f t="shared" si="177"/>
        <v>Marzo</v>
      </c>
      <c r="C2845" s="20" t="s">
        <v>8432</v>
      </c>
      <c r="D2845" t="s">
        <v>1</v>
      </c>
      <c r="E2845" t="s">
        <v>0</v>
      </c>
      <c r="F2845" t="str">
        <f t="shared" si="178"/>
        <v>CCF</v>
      </c>
      <c r="G2845" t="s">
        <v>8149</v>
      </c>
      <c r="H2845" t="s">
        <v>8150</v>
      </c>
      <c r="I2845">
        <v>934</v>
      </c>
      <c r="J2845">
        <v>934</v>
      </c>
      <c r="K2845" t="s">
        <v>95</v>
      </c>
      <c r="L2845" t="str">
        <f t="shared" si="179"/>
        <v>NIT</v>
      </c>
      <c r="M2845" t="str">
        <f t="shared" si="180"/>
        <v>06142212650014</v>
      </c>
      <c r="N2845" t="s">
        <v>96</v>
      </c>
      <c r="O2845">
        <v>0</v>
      </c>
      <c r="P2845">
        <v>0</v>
      </c>
      <c r="Q2845">
        <v>14.68</v>
      </c>
      <c r="R2845">
        <v>1.9084000000000001</v>
      </c>
      <c r="S2845">
        <v>0</v>
      </c>
      <c r="T2845">
        <v>0</v>
      </c>
      <c r="U2845">
        <v>16.5884</v>
      </c>
      <c r="V2845" t="s">
        <v>8499</v>
      </c>
      <c r="W2845" t="s">
        <v>1</v>
      </c>
    </row>
    <row r="2846" spans="1:23">
      <c r="A2846" t="s">
        <v>8374</v>
      </c>
      <c r="B2846" t="str">
        <f t="shared" si="177"/>
        <v>Marzo</v>
      </c>
      <c r="C2846" s="20" t="s">
        <v>8432</v>
      </c>
      <c r="D2846" t="s">
        <v>1</v>
      </c>
      <c r="E2846" t="s">
        <v>0</v>
      </c>
      <c r="F2846" t="str">
        <f t="shared" si="178"/>
        <v>CCF</v>
      </c>
      <c r="G2846" t="s">
        <v>8149</v>
      </c>
      <c r="H2846" t="s">
        <v>8150</v>
      </c>
      <c r="I2846">
        <v>935</v>
      </c>
      <c r="J2846">
        <v>935</v>
      </c>
      <c r="K2846" t="s">
        <v>95</v>
      </c>
      <c r="L2846" t="str">
        <f t="shared" si="179"/>
        <v>NIT</v>
      </c>
      <c r="M2846" t="str">
        <f t="shared" si="180"/>
        <v>06142212650014</v>
      </c>
      <c r="N2846" t="s">
        <v>96</v>
      </c>
      <c r="O2846">
        <v>0</v>
      </c>
      <c r="P2846">
        <v>0</v>
      </c>
      <c r="Q2846">
        <v>5.3</v>
      </c>
      <c r="R2846">
        <v>0.68899999999999995</v>
      </c>
      <c r="S2846">
        <v>0</v>
      </c>
      <c r="T2846">
        <v>0</v>
      </c>
      <c r="U2846">
        <v>5.9889999999999999</v>
      </c>
      <c r="V2846" t="s">
        <v>8499</v>
      </c>
      <c r="W2846" t="s">
        <v>1</v>
      </c>
    </row>
    <row r="2847" spans="1:23">
      <c r="A2847" t="s">
        <v>8374</v>
      </c>
      <c r="B2847" t="str">
        <f t="shared" si="177"/>
        <v>Marzo</v>
      </c>
      <c r="C2847" s="20" t="s">
        <v>8432</v>
      </c>
      <c r="D2847" t="s">
        <v>1</v>
      </c>
      <c r="E2847" t="s">
        <v>0</v>
      </c>
      <c r="F2847" t="str">
        <f t="shared" si="178"/>
        <v>CCF</v>
      </c>
      <c r="G2847" t="s">
        <v>8149</v>
      </c>
      <c r="H2847" t="s">
        <v>8150</v>
      </c>
      <c r="I2847">
        <v>936</v>
      </c>
      <c r="J2847">
        <v>936</v>
      </c>
      <c r="K2847" t="s">
        <v>95</v>
      </c>
      <c r="L2847" t="str">
        <f t="shared" si="179"/>
        <v>NIT</v>
      </c>
      <c r="M2847" t="str">
        <f t="shared" si="180"/>
        <v>06142212650014</v>
      </c>
      <c r="N2847" t="s">
        <v>96</v>
      </c>
      <c r="O2847">
        <v>0</v>
      </c>
      <c r="P2847">
        <v>0</v>
      </c>
      <c r="Q2847">
        <v>3.55</v>
      </c>
      <c r="R2847">
        <v>0.46149999999999997</v>
      </c>
      <c r="S2847">
        <v>0</v>
      </c>
      <c r="T2847">
        <v>0</v>
      </c>
      <c r="U2847">
        <v>4.0114999999999998</v>
      </c>
      <c r="V2847" t="s">
        <v>8499</v>
      </c>
      <c r="W2847" t="s">
        <v>1</v>
      </c>
    </row>
    <row r="2848" spans="1:23">
      <c r="A2848" t="s">
        <v>8374</v>
      </c>
      <c r="B2848" t="str">
        <f t="shared" si="177"/>
        <v>Marzo</v>
      </c>
      <c r="C2848" s="20" t="s">
        <v>8432</v>
      </c>
      <c r="D2848" t="s">
        <v>1</v>
      </c>
      <c r="E2848" t="s">
        <v>0</v>
      </c>
      <c r="F2848" t="str">
        <f t="shared" si="178"/>
        <v>CCF</v>
      </c>
      <c r="G2848" t="s">
        <v>8149</v>
      </c>
      <c r="H2848" t="s">
        <v>8150</v>
      </c>
      <c r="I2848">
        <v>937</v>
      </c>
      <c r="J2848">
        <v>937</v>
      </c>
      <c r="K2848" t="s">
        <v>95</v>
      </c>
      <c r="L2848" t="str">
        <f t="shared" si="179"/>
        <v>NIT</v>
      </c>
      <c r="M2848" t="str">
        <f t="shared" si="180"/>
        <v>06142212650014</v>
      </c>
      <c r="N2848" t="s">
        <v>96</v>
      </c>
      <c r="O2848">
        <v>0</v>
      </c>
      <c r="P2848">
        <v>0</v>
      </c>
      <c r="Q2848">
        <v>6.32</v>
      </c>
      <c r="R2848">
        <v>0.82160000000000011</v>
      </c>
      <c r="S2848">
        <v>0</v>
      </c>
      <c r="T2848">
        <v>0</v>
      </c>
      <c r="U2848">
        <v>7.1416000000000004</v>
      </c>
      <c r="V2848" t="s">
        <v>8499</v>
      </c>
      <c r="W2848" t="s">
        <v>1</v>
      </c>
    </row>
    <row r="2849" spans="1:23">
      <c r="A2849" t="s">
        <v>8374</v>
      </c>
      <c r="B2849" t="str">
        <f t="shared" si="177"/>
        <v>Marzo</v>
      </c>
      <c r="C2849" s="20" t="s">
        <v>8432</v>
      </c>
      <c r="D2849" t="s">
        <v>1</v>
      </c>
      <c r="E2849" t="s">
        <v>0</v>
      </c>
      <c r="F2849" t="str">
        <f t="shared" si="178"/>
        <v>CCF</v>
      </c>
      <c r="G2849" t="s">
        <v>8149</v>
      </c>
      <c r="H2849" t="s">
        <v>8150</v>
      </c>
      <c r="I2849">
        <v>938</v>
      </c>
      <c r="J2849">
        <v>938</v>
      </c>
      <c r="K2849" t="s">
        <v>95</v>
      </c>
      <c r="L2849" t="str">
        <f t="shared" si="179"/>
        <v>NIT</v>
      </c>
      <c r="M2849" t="str">
        <f t="shared" si="180"/>
        <v>06142212650014</v>
      </c>
      <c r="N2849" t="s">
        <v>96</v>
      </c>
      <c r="O2849">
        <v>0</v>
      </c>
      <c r="P2849">
        <v>0</v>
      </c>
      <c r="Q2849">
        <v>18.96</v>
      </c>
      <c r="R2849">
        <v>2.4648000000000003</v>
      </c>
      <c r="S2849">
        <v>0</v>
      </c>
      <c r="T2849">
        <v>0</v>
      </c>
      <c r="U2849">
        <v>21.424800000000001</v>
      </c>
      <c r="V2849" t="s">
        <v>8499</v>
      </c>
      <c r="W2849" t="s">
        <v>1</v>
      </c>
    </row>
    <row r="2850" spans="1:23">
      <c r="A2850" t="s">
        <v>8374</v>
      </c>
      <c r="B2850" t="str">
        <f t="shared" si="177"/>
        <v>Marzo</v>
      </c>
      <c r="C2850" s="20" t="s">
        <v>8432</v>
      </c>
      <c r="D2850" t="s">
        <v>1</v>
      </c>
      <c r="E2850" t="s">
        <v>0</v>
      </c>
      <c r="F2850" t="str">
        <f t="shared" si="178"/>
        <v>CCF</v>
      </c>
      <c r="G2850" t="s">
        <v>8149</v>
      </c>
      <c r="H2850" t="s">
        <v>8150</v>
      </c>
      <c r="I2850">
        <v>939</v>
      </c>
      <c r="J2850">
        <v>939</v>
      </c>
      <c r="K2850" t="s">
        <v>95</v>
      </c>
      <c r="L2850" t="str">
        <f t="shared" si="179"/>
        <v>NIT</v>
      </c>
      <c r="M2850" t="str">
        <f t="shared" si="180"/>
        <v>06142212650014</v>
      </c>
      <c r="N2850" t="s">
        <v>96</v>
      </c>
      <c r="O2850">
        <v>0</v>
      </c>
      <c r="P2850">
        <v>0</v>
      </c>
      <c r="Q2850">
        <v>16.190000000000001</v>
      </c>
      <c r="R2850">
        <v>2.1047000000000002</v>
      </c>
      <c r="S2850">
        <v>0</v>
      </c>
      <c r="T2850">
        <v>0</v>
      </c>
      <c r="U2850">
        <v>18.294700000000002</v>
      </c>
      <c r="V2850" t="s">
        <v>8499</v>
      </c>
      <c r="W2850" t="s">
        <v>1</v>
      </c>
    </row>
    <row r="2851" spans="1:23">
      <c r="A2851" t="s">
        <v>8374</v>
      </c>
      <c r="B2851" t="str">
        <f t="shared" si="177"/>
        <v>Marzo</v>
      </c>
      <c r="C2851" s="20" t="s">
        <v>8432</v>
      </c>
      <c r="D2851" t="s">
        <v>1</v>
      </c>
      <c r="E2851" t="s">
        <v>0</v>
      </c>
      <c r="F2851" t="str">
        <f t="shared" si="178"/>
        <v>CCF</v>
      </c>
      <c r="G2851" t="s">
        <v>8149</v>
      </c>
      <c r="H2851" t="s">
        <v>8150</v>
      </c>
      <c r="I2851">
        <v>940</v>
      </c>
      <c r="J2851">
        <v>940</v>
      </c>
      <c r="K2851" t="s">
        <v>95</v>
      </c>
      <c r="L2851" t="str">
        <f t="shared" si="179"/>
        <v>NIT</v>
      </c>
      <c r="M2851" t="str">
        <f t="shared" si="180"/>
        <v>06142212650014</v>
      </c>
      <c r="N2851" t="s">
        <v>96</v>
      </c>
      <c r="O2851">
        <v>0</v>
      </c>
      <c r="P2851">
        <v>0</v>
      </c>
      <c r="Q2851">
        <v>30.64</v>
      </c>
      <c r="R2851">
        <v>3.9832000000000001</v>
      </c>
      <c r="S2851">
        <v>0</v>
      </c>
      <c r="T2851">
        <v>0</v>
      </c>
      <c r="U2851">
        <v>34.623199999999997</v>
      </c>
      <c r="V2851" t="s">
        <v>8499</v>
      </c>
      <c r="W2851" t="s">
        <v>1</v>
      </c>
    </row>
    <row r="2852" spans="1:23">
      <c r="A2852" t="s">
        <v>8374</v>
      </c>
      <c r="B2852" t="str">
        <f t="shared" si="177"/>
        <v>Marzo</v>
      </c>
      <c r="C2852" s="20" t="s">
        <v>8432</v>
      </c>
      <c r="D2852" t="s">
        <v>1</v>
      </c>
      <c r="E2852" t="s">
        <v>0</v>
      </c>
      <c r="F2852" t="str">
        <f t="shared" si="178"/>
        <v>CCF</v>
      </c>
      <c r="G2852" t="s">
        <v>8149</v>
      </c>
      <c r="H2852" t="s">
        <v>8150</v>
      </c>
      <c r="I2852">
        <v>941</v>
      </c>
      <c r="J2852">
        <v>941</v>
      </c>
      <c r="K2852" t="s">
        <v>95</v>
      </c>
      <c r="L2852" t="str">
        <f t="shared" si="179"/>
        <v>NIT</v>
      </c>
      <c r="M2852" t="str">
        <f t="shared" si="180"/>
        <v>06142212650014</v>
      </c>
      <c r="N2852" t="s">
        <v>96</v>
      </c>
      <c r="O2852">
        <v>0</v>
      </c>
      <c r="P2852">
        <v>0</v>
      </c>
      <c r="Q2852">
        <v>4.1500000000000004</v>
      </c>
      <c r="R2852">
        <v>0.53950000000000009</v>
      </c>
      <c r="S2852">
        <v>0</v>
      </c>
      <c r="T2852">
        <v>0</v>
      </c>
      <c r="U2852">
        <v>4.6895000000000007</v>
      </c>
      <c r="V2852" t="s">
        <v>8499</v>
      </c>
      <c r="W2852" t="s">
        <v>1</v>
      </c>
    </row>
    <row r="2853" spans="1:23">
      <c r="A2853" t="s">
        <v>8374</v>
      </c>
      <c r="B2853" t="str">
        <f t="shared" si="177"/>
        <v>Marzo</v>
      </c>
      <c r="C2853" s="20" t="s">
        <v>8432</v>
      </c>
      <c r="D2853" t="s">
        <v>1</v>
      </c>
      <c r="E2853" t="s">
        <v>0</v>
      </c>
      <c r="F2853" t="str">
        <f t="shared" si="178"/>
        <v>CCF</v>
      </c>
      <c r="G2853" t="s">
        <v>8149</v>
      </c>
      <c r="H2853" t="s">
        <v>8150</v>
      </c>
      <c r="I2853">
        <v>942</v>
      </c>
      <c r="J2853">
        <v>942</v>
      </c>
      <c r="K2853" t="s">
        <v>95</v>
      </c>
      <c r="L2853" t="str">
        <f t="shared" si="179"/>
        <v>NIT</v>
      </c>
      <c r="M2853" t="str">
        <f t="shared" si="180"/>
        <v>06142212650014</v>
      </c>
      <c r="N2853" t="s">
        <v>96</v>
      </c>
      <c r="O2853">
        <v>0</v>
      </c>
      <c r="P2853">
        <v>0</v>
      </c>
      <c r="Q2853">
        <v>6.32</v>
      </c>
      <c r="R2853">
        <v>0.82160000000000011</v>
      </c>
      <c r="S2853">
        <v>0</v>
      </c>
      <c r="T2853">
        <v>0</v>
      </c>
      <c r="U2853">
        <v>7.1416000000000004</v>
      </c>
      <c r="V2853" t="s">
        <v>8499</v>
      </c>
      <c r="W2853" t="s">
        <v>1</v>
      </c>
    </row>
    <row r="2854" spans="1:23">
      <c r="A2854" t="s">
        <v>8374</v>
      </c>
      <c r="B2854" t="str">
        <f t="shared" si="177"/>
        <v>Marzo</v>
      </c>
      <c r="C2854" s="20" t="s">
        <v>8426</v>
      </c>
      <c r="D2854" t="s">
        <v>1</v>
      </c>
      <c r="E2854" t="s">
        <v>0</v>
      </c>
      <c r="F2854" t="str">
        <f t="shared" si="178"/>
        <v>CCF</v>
      </c>
      <c r="G2854" t="s">
        <v>8149</v>
      </c>
      <c r="H2854" t="s">
        <v>8150</v>
      </c>
      <c r="I2854">
        <v>943</v>
      </c>
      <c r="J2854">
        <v>943</v>
      </c>
      <c r="K2854" t="s">
        <v>634</v>
      </c>
      <c r="L2854" t="str">
        <f t="shared" si="179"/>
        <v>NIT</v>
      </c>
      <c r="M2854" t="str">
        <f t="shared" si="180"/>
        <v>06142508161086</v>
      </c>
      <c r="N2854" t="s">
        <v>635</v>
      </c>
      <c r="O2854">
        <v>0</v>
      </c>
      <c r="P2854">
        <v>0</v>
      </c>
      <c r="Q2854">
        <v>53.98</v>
      </c>
      <c r="R2854">
        <v>7.0173999999999994</v>
      </c>
      <c r="S2854">
        <v>0</v>
      </c>
      <c r="T2854">
        <v>0</v>
      </c>
      <c r="U2854">
        <v>60.997399999999999</v>
      </c>
      <c r="V2854" t="s">
        <v>8499</v>
      </c>
      <c r="W2854" t="s">
        <v>1</v>
      </c>
    </row>
    <row r="2855" spans="1:23">
      <c r="A2855" t="s">
        <v>8374</v>
      </c>
      <c r="B2855" t="str">
        <f t="shared" si="177"/>
        <v>Marzo</v>
      </c>
      <c r="C2855" s="20" t="s">
        <v>8426</v>
      </c>
      <c r="D2855" t="s">
        <v>1</v>
      </c>
      <c r="E2855" t="s">
        <v>0</v>
      </c>
      <c r="F2855" t="str">
        <f t="shared" si="178"/>
        <v>CCF</v>
      </c>
      <c r="G2855" t="s">
        <v>8149</v>
      </c>
      <c r="H2855" t="s">
        <v>8150</v>
      </c>
      <c r="I2855">
        <v>944</v>
      </c>
      <c r="J2855">
        <v>944</v>
      </c>
      <c r="K2855" t="s">
        <v>299</v>
      </c>
      <c r="L2855" t="str">
        <f t="shared" si="179"/>
        <v>NIT</v>
      </c>
      <c r="M2855" t="str">
        <f t="shared" si="180"/>
        <v>06141705620038</v>
      </c>
      <c r="N2855" t="s">
        <v>300</v>
      </c>
      <c r="O2855">
        <v>0</v>
      </c>
      <c r="P2855">
        <v>0</v>
      </c>
      <c r="Q2855">
        <v>55.81</v>
      </c>
      <c r="R2855">
        <v>7.255300000000001</v>
      </c>
      <c r="S2855">
        <v>0</v>
      </c>
      <c r="T2855">
        <v>0</v>
      </c>
      <c r="U2855">
        <v>63.065300000000001</v>
      </c>
      <c r="V2855" t="s">
        <v>8499</v>
      </c>
      <c r="W2855" t="s">
        <v>1</v>
      </c>
    </row>
    <row r="2856" spans="1:23">
      <c r="A2856" t="s">
        <v>8374</v>
      </c>
      <c r="B2856" t="str">
        <f t="shared" si="177"/>
        <v>Marzo</v>
      </c>
      <c r="C2856" s="20" t="s">
        <v>8426</v>
      </c>
      <c r="D2856" t="s">
        <v>1</v>
      </c>
      <c r="E2856" t="s">
        <v>0</v>
      </c>
      <c r="F2856" t="str">
        <f t="shared" si="178"/>
        <v>CCF</v>
      </c>
      <c r="G2856" t="s">
        <v>8149</v>
      </c>
      <c r="H2856" t="s">
        <v>8150</v>
      </c>
      <c r="I2856">
        <v>945</v>
      </c>
      <c r="J2856">
        <v>945</v>
      </c>
      <c r="K2856" t="s">
        <v>1342</v>
      </c>
      <c r="L2856" t="str">
        <f t="shared" si="179"/>
        <v>NIT</v>
      </c>
      <c r="M2856" t="str">
        <f t="shared" si="180"/>
        <v>06141609201015</v>
      </c>
      <c r="N2856" t="s">
        <v>1343</v>
      </c>
      <c r="O2856">
        <v>0</v>
      </c>
      <c r="P2856">
        <v>0</v>
      </c>
      <c r="Q2856">
        <v>30</v>
      </c>
      <c r="R2856">
        <v>3.9000000000000004</v>
      </c>
      <c r="S2856">
        <v>0</v>
      </c>
      <c r="T2856">
        <v>0</v>
      </c>
      <c r="U2856">
        <v>33.9</v>
      </c>
      <c r="V2856" t="s">
        <v>8499</v>
      </c>
      <c r="W2856" t="s">
        <v>1</v>
      </c>
    </row>
    <row r="2857" spans="1:23">
      <c r="A2857" t="s">
        <v>8374</v>
      </c>
      <c r="B2857" t="str">
        <f t="shared" si="177"/>
        <v>Marzo</v>
      </c>
      <c r="C2857" s="20" t="s">
        <v>8426</v>
      </c>
      <c r="D2857" t="s">
        <v>1</v>
      </c>
      <c r="E2857" t="s">
        <v>0</v>
      </c>
      <c r="F2857" t="str">
        <f t="shared" si="178"/>
        <v>CCF</v>
      </c>
      <c r="G2857" t="s">
        <v>8149</v>
      </c>
      <c r="H2857" t="s">
        <v>8150</v>
      </c>
      <c r="I2857">
        <v>946</v>
      </c>
      <c r="J2857">
        <v>946</v>
      </c>
      <c r="K2857" t="s">
        <v>95</v>
      </c>
      <c r="L2857" t="str">
        <f t="shared" si="179"/>
        <v>NIT</v>
      </c>
      <c r="M2857" t="str">
        <f t="shared" si="180"/>
        <v>06142212650014</v>
      </c>
      <c r="N2857" t="s">
        <v>96</v>
      </c>
      <c r="O2857">
        <v>0</v>
      </c>
      <c r="P2857">
        <v>0</v>
      </c>
      <c r="Q2857">
        <v>5.3</v>
      </c>
      <c r="R2857">
        <v>0.68899999999999995</v>
      </c>
      <c r="S2857">
        <v>0</v>
      </c>
      <c r="T2857">
        <v>0</v>
      </c>
      <c r="U2857">
        <v>5.9889999999999999</v>
      </c>
      <c r="V2857" t="s">
        <v>8499</v>
      </c>
      <c r="W2857" t="s">
        <v>1</v>
      </c>
    </row>
    <row r="2858" spans="1:23">
      <c r="A2858" t="s">
        <v>8374</v>
      </c>
      <c r="B2858" t="str">
        <f t="shared" si="177"/>
        <v>Marzo</v>
      </c>
      <c r="C2858" s="20" t="s">
        <v>8426</v>
      </c>
      <c r="D2858" t="s">
        <v>1</v>
      </c>
      <c r="E2858" t="s">
        <v>0</v>
      </c>
      <c r="F2858" t="str">
        <f t="shared" si="178"/>
        <v>CCF</v>
      </c>
      <c r="G2858" t="s">
        <v>8149</v>
      </c>
      <c r="H2858" t="s">
        <v>8150</v>
      </c>
      <c r="I2858">
        <v>947</v>
      </c>
      <c r="J2858">
        <v>947</v>
      </c>
      <c r="K2858" t="s">
        <v>95</v>
      </c>
      <c r="L2858" t="str">
        <f t="shared" si="179"/>
        <v>NIT</v>
      </c>
      <c r="M2858" t="str">
        <f t="shared" si="180"/>
        <v>06142212650014</v>
      </c>
      <c r="N2858" t="s">
        <v>96</v>
      </c>
      <c r="O2858">
        <v>0</v>
      </c>
      <c r="P2858">
        <v>0</v>
      </c>
      <c r="Q2858">
        <v>23.11</v>
      </c>
      <c r="R2858">
        <v>3.0043000000000002</v>
      </c>
      <c r="S2858">
        <v>0</v>
      </c>
      <c r="T2858">
        <v>0</v>
      </c>
      <c r="U2858">
        <v>26.1143</v>
      </c>
      <c r="V2858" t="s">
        <v>8499</v>
      </c>
      <c r="W2858" t="s">
        <v>1</v>
      </c>
    </row>
    <row r="2859" spans="1:23">
      <c r="A2859" t="s">
        <v>8374</v>
      </c>
      <c r="B2859" t="str">
        <f t="shared" si="177"/>
        <v>Marzo</v>
      </c>
      <c r="C2859" s="20" t="s">
        <v>8426</v>
      </c>
      <c r="D2859" t="s">
        <v>1</v>
      </c>
      <c r="E2859" t="s">
        <v>0</v>
      </c>
      <c r="F2859" t="str">
        <f t="shared" si="178"/>
        <v>CCF</v>
      </c>
      <c r="G2859" t="s">
        <v>8149</v>
      </c>
      <c r="H2859" t="s">
        <v>8150</v>
      </c>
      <c r="I2859">
        <v>948</v>
      </c>
      <c r="J2859">
        <v>948</v>
      </c>
      <c r="K2859" t="s">
        <v>95</v>
      </c>
      <c r="L2859" t="str">
        <f t="shared" si="179"/>
        <v>NIT</v>
      </c>
      <c r="M2859" t="str">
        <f t="shared" si="180"/>
        <v>06142212650014</v>
      </c>
      <c r="N2859" t="s">
        <v>96</v>
      </c>
      <c r="O2859">
        <v>0</v>
      </c>
      <c r="P2859">
        <v>0</v>
      </c>
      <c r="Q2859">
        <v>34.51</v>
      </c>
      <c r="R2859">
        <v>4.4863</v>
      </c>
      <c r="S2859">
        <v>0</v>
      </c>
      <c r="T2859">
        <v>0</v>
      </c>
      <c r="U2859">
        <v>38.996299999999998</v>
      </c>
      <c r="V2859" t="s">
        <v>8499</v>
      </c>
      <c r="W2859" t="s">
        <v>1</v>
      </c>
    </row>
    <row r="2860" spans="1:23">
      <c r="A2860" t="s">
        <v>8374</v>
      </c>
      <c r="B2860" t="str">
        <f t="shared" si="177"/>
        <v>Marzo</v>
      </c>
      <c r="C2860" s="20" t="s">
        <v>8426</v>
      </c>
      <c r="D2860" t="s">
        <v>1</v>
      </c>
      <c r="E2860" t="s">
        <v>0</v>
      </c>
      <c r="F2860" t="str">
        <f t="shared" si="178"/>
        <v>CCF</v>
      </c>
      <c r="G2860" t="s">
        <v>8149</v>
      </c>
      <c r="H2860" t="s">
        <v>8150</v>
      </c>
      <c r="I2860">
        <v>949</v>
      </c>
      <c r="J2860">
        <v>949</v>
      </c>
      <c r="K2860" t="s">
        <v>95</v>
      </c>
      <c r="L2860" t="str">
        <f t="shared" si="179"/>
        <v>NIT</v>
      </c>
      <c r="M2860" t="str">
        <f t="shared" si="180"/>
        <v>06142212650014</v>
      </c>
      <c r="N2860" t="s">
        <v>96</v>
      </c>
      <c r="O2860">
        <v>0</v>
      </c>
      <c r="P2860">
        <v>0</v>
      </c>
      <c r="Q2860">
        <v>50.06</v>
      </c>
      <c r="R2860">
        <v>6.5078000000000005</v>
      </c>
      <c r="S2860">
        <v>0</v>
      </c>
      <c r="T2860">
        <v>0</v>
      </c>
      <c r="U2860">
        <v>56.567800000000005</v>
      </c>
      <c r="V2860" t="s">
        <v>8499</v>
      </c>
      <c r="W2860" t="s">
        <v>1</v>
      </c>
    </row>
    <row r="2861" spans="1:23">
      <c r="A2861" t="s">
        <v>8374</v>
      </c>
      <c r="B2861" t="str">
        <f t="shared" si="177"/>
        <v>Marzo</v>
      </c>
      <c r="C2861" s="20" t="s">
        <v>8426</v>
      </c>
      <c r="D2861" t="s">
        <v>1</v>
      </c>
      <c r="E2861" t="s">
        <v>0</v>
      </c>
      <c r="F2861" t="str">
        <f t="shared" si="178"/>
        <v>CCF</v>
      </c>
      <c r="G2861" t="s">
        <v>8149</v>
      </c>
      <c r="H2861" t="s">
        <v>8150</v>
      </c>
      <c r="I2861">
        <v>950</v>
      </c>
      <c r="J2861">
        <v>950</v>
      </c>
      <c r="K2861" t="s">
        <v>95</v>
      </c>
      <c r="L2861" t="str">
        <f t="shared" si="179"/>
        <v>NIT</v>
      </c>
      <c r="M2861" t="str">
        <f t="shared" si="180"/>
        <v>06142212650014</v>
      </c>
      <c r="N2861" t="s">
        <v>96</v>
      </c>
      <c r="O2861">
        <v>0</v>
      </c>
      <c r="P2861">
        <v>0</v>
      </c>
      <c r="Q2861">
        <v>14.74</v>
      </c>
      <c r="R2861">
        <v>1.9162000000000001</v>
      </c>
      <c r="S2861">
        <v>0</v>
      </c>
      <c r="T2861">
        <v>0</v>
      </c>
      <c r="U2861">
        <v>16.656200000000002</v>
      </c>
      <c r="V2861" t="s">
        <v>8499</v>
      </c>
      <c r="W2861" t="s">
        <v>1</v>
      </c>
    </row>
    <row r="2862" spans="1:23">
      <c r="A2862" t="s">
        <v>8374</v>
      </c>
      <c r="B2862" t="str">
        <f t="shared" si="177"/>
        <v>Marzo</v>
      </c>
      <c r="C2862" s="20" t="s">
        <v>8426</v>
      </c>
      <c r="D2862" t="s">
        <v>1</v>
      </c>
      <c r="E2862" t="s">
        <v>0</v>
      </c>
      <c r="F2862" t="str">
        <f t="shared" si="178"/>
        <v>CCF</v>
      </c>
      <c r="G2862" t="s">
        <v>8149</v>
      </c>
      <c r="H2862" t="s">
        <v>8150</v>
      </c>
      <c r="I2862">
        <v>951</v>
      </c>
      <c r="J2862">
        <v>951</v>
      </c>
      <c r="K2862" t="s">
        <v>95</v>
      </c>
      <c r="L2862" t="str">
        <f t="shared" si="179"/>
        <v>NIT</v>
      </c>
      <c r="M2862" t="str">
        <f t="shared" si="180"/>
        <v>06142212650014</v>
      </c>
      <c r="N2862" t="s">
        <v>96</v>
      </c>
      <c r="O2862">
        <v>0</v>
      </c>
      <c r="P2862">
        <v>0</v>
      </c>
      <c r="Q2862">
        <v>10.6</v>
      </c>
      <c r="R2862">
        <v>1.3779999999999999</v>
      </c>
      <c r="S2862">
        <v>0</v>
      </c>
      <c r="T2862">
        <v>0</v>
      </c>
      <c r="U2862">
        <v>11.978</v>
      </c>
      <c r="V2862" t="s">
        <v>8499</v>
      </c>
      <c r="W2862" t="s">
        <v>1</v>
      </c>
    </row>
    <row r="2863" spans="1:23">
      <c r="A2863" t="s">
        <v>8374</v>
      </c>
      <c r="B2863" t="str">
        <f t="shared" si="177"/>
        <v>Marzo</v>
      </c>
      <c r="C2863" s="20" t="s">
        <v>8426</v>
      </c>
      <c r="D2863" t="s">
        <v>1</v>
      </c>
      <c r="E2863" t="s">
        <v>0</v>
      </c>
      <c r="F2863" t="str">
        <f t="shared" si="178"/>
        <v>CCF</v>
      </c>
      <c r="G2863" t="s">
        <v>8149</v>
      </c>
      <c r="H2863" t="s">
        <v>8150</v>
      </c>
      <c r="I2863">
        <v>952</v>
      </c>
      <c r="J2863">
        <v>952</v>
      </c>
      <c r="K2863" t="s">
        <v>95</v>
      </c>
      <c r="L2863" t="str">
        <f t="shared" si="179"/>
        <v>NIT</v>
      </c>
      <c r="M2863" t="str">
        <f t="shared" si="180"/>
        <v>06142212650014</v>
      </c>
      <c r="N2863" t="s">
        <v>96</v>
      </c>
      <c r="O2863">
        <v>0</v>
      </c>
      <c r="P2863">
        <v>0</v>
      </c>
      <c r="Q2863">
        <v>5.3</v>
      </c>
      <c r="R2863">
        <v>0.68899999999999995</v>
      </c>
      <c r="S2863">
        <v>0</v>
      </c>
      <c r="T2863">
        <v>0</v>
      </c>
      <c r="U2863">
        <v>5.9889999999999999</v>
      </c>
      <c r="V2863" t="s">
        <v>8499</v>
      </c>
      <c r="W2863" t="s">
        <v>1</v>
      </c>
    </row>
    <row r="2864" spans="1:23">
      <c r="A2864" t="s">
        <v>8374</v>
      </c>
      <c r="B2864" t="str">
        <f t="shared" si="177"/>
        <v>Marzo</v>
      </c>
      <c r="C2864" s="20" t="s">
        <v>8426</v>
      </c>
      <c r="D2864" t="s">
        <v>1</v>
      </c>
      <c r="E2864" t="s">
        <v>0</v>
      </c>
      <c r="F2864" t="str">
        <f t="shared" si="178"/>
        <v>CCF</v>
      </c>
      <c r="G2864" t="s">
        <v>8149</v>
      </c>
      <c r="H2864" t="s">
        <v>8150</v>
      </c>
      <c r="I2864">
        <v>953</v>
      </c>
      <c r="J2864">
        <v>953</v>
      </c>
      <c r="K2864" t="s">
        <v>95</v>
      </c>
      <c r="L2864" t="str">
        <f t="shared" si="179"/>
        <v>NIT</v>
      </c>
      <c r="M2864" t="str">
        <f t="shared" si="180"/>
        <v>06142212650014</v>
      </c>
      <c r="N2864" t="s">
        <v>96</v>
      </c>
      <c r="O2864">
        <v>0</v>
      </c>
      <c r="P2864">
        <v>0</v>
      </c>
      <c r="Q2864">
        <v>6.32</v>
      </c>
      <c r="R2864">
        <v>0.82160000000000011</v>
      </c>
      <c r="S2864">
        <v>0</v>
      </c>
      <c r="T2864">
        <v>0</v>
      </c>
      <c r="U2864">
        <v>7.1416000000000004</v>
      </c>
      <c r="V2864" t="s">
        <v>8499</v>
      </c>
      <c r="W2864" t="s">
        <v>1</v>
      </c>
    </row>
    <row r="2865" spans="1:23">
      <c r="A2865" t="s">
        <v>8374</v>
      </c>
      <c r="B2865" t="str">
        <f t="shared" si="177"/>
        <v>Marzo</v>
      </c>
      <c r="C2865" s="20" t="s">
        <v>8426</v>
      </c>
      <c r="D2865" t="s">
        <v>1</v>
      </c>
      <c r="E2865" t="s">
        <v>0</v>
      </c>
      <c r="F2865" t="str">
        <f t="shared" si="178"/>
        <v>CCF</v>
      </c>
      <c r="G2865" t="s">
        <v>8149</v>
      </c>
      <c r="H2865" t="s">
        <v>8150</v>
      </c>
      <c r="I2865">
        <v>954</v>
      </c>
      <c r="J2865">
        <v>954</v>
      </c>
      <c r="K2865" t="s">
        <v>95</v>
      </c>
      <c r="L2865" t="str">
        <f t="shared" si="179"/>
        <v>NIT</v>
      </c>
      <c r="M2865" t="str">
        <f t="shared" si="180"/>
        <v>06142212650014</v>
      </c>
      <c r="N2865" t="s">
        <v>96</v>
      </c>
      <c r="O2865">
        <v>0</v>
      </c>
      <c r="P2865">
        <v>0</v>
      </c>
      <c r="Q2865">
        <v>4.1500000000000004</v>
      </c>
      <c r="R2865">
        <v>0.53950000000000009</v>
      </c>
      <c r="S2865">
        <v>0</v>
      </c>
      <c r="T2865">
        <v>0</v>
      </c>
      <c r="U2865">
        <v>4.6895000000000007</v>
      </c>
      <c r="V2865" t="s">
        <v>8499</v>
      </c>
      <c r="W2865" t="s">
        <v>1</v>
      </c>
    </row>
    <row r="2866" spans="1:23">
      <c r="A2866" t="s">
        <v>8374</v>
      </c>
      <c r="B2866" t="str">
        <f t="shared" si="177"/>
        <v>Marzo</v>
      </c>
      <c r="C2866" s="20" t="s">
        <v>8426</v>
      </c>
      <c r="D2866" t="s">
        <v>1</v>
      </c>
      <c r="E2866" t="s">
        <v>0</v>
      </c>
      <c r="F2866" t="str">
        <f t="shared" si="178"/>
        <v>CCF</v>
      </c>
      <c r="G2866" t="s">
        <v>8149</v>
      </c>
      <c r="H2866" t="s">
        <v>8150</v>
      </c>
      <c r="I2866">
        <v>955</v>
      </c>
      <c r="J2866">
        <v>955</v>
      </c>
      <c r="K2866" t="s">
        <v>95</v>
      </c>
      <c r="L2866" t="str">
        <f t="shared" si="179"/>
        <v>NIT</v>
      </c>
      <c r="M2866" t="str">
        <f t="shared" si="180"/>
        <v>06142212650014</v>
      </c>
      <c r="N2866" t="s">
        <v>96</v>
      </c>
      <c r="O2866">
        <v>0</v>
      </c>
      <c r="P2866">
        <v>0</v>
      </c>
      <c r="Q2866">
        <v>6.32</v>
      </c>
      <c r="R2866">
        <v>0.82160000000000011</v>
      </c>
      <c r="S2866">
        <v>0</v>
      </c>
      <c r="T2866">
        <v>0</v>
      </c>
      <c r="U2866">
        <v>7.1416000000000004</v>
      </c>
      <c r="V2866" t="s">
        <v>8499</v>
      </c>
      <c r="W2866" t="s">
        <v>1</v>
      </c>
    </row>
    <row r="2867" spans="1:23">
      <c r="A2867" t="s">
        <v>8374</v>
      </c>
      <c r="B2867" t="str">
        <f t="shared" si="177"/>
        <v>Marzo</v>
      </c>
      <c r="C2867" s="20" t="s">
        <v>8426</v>
      </c>
      <c r="D2867" t="s">
        <v>1</v>
      </c>
      <c r="E2867" t="s">
        <v>0</v>
      </c>
      <c r="F2867" t="str">
        <f t="shared" si="178"/>
        <v>CCF</v>
      </c>
      <c r="G2867" t="s">
        <v>8149</v>
      </c>
      <c r="H2867" t="s">
        <v>8150</v>
      </c>
      <c r="I2867">
        <v>956</v>
      </c>
      <c r="J2867">
        <v>956</v>
      </c>
      <c r="K2867" t="s">
        <v>95</v>
      </c>
      <c r="L2867" t="str">
        <f t="shared" si="179"/>
        <v>NIT</v>
      </c>
      <c r="M2867" t="str">
        <f t="shared" si="180"/>
        <v>06142212650014</v>
      </c>
      <c r="N2867" t="s">
        <v>96</v>
      </c>
      <c r="O2867">
        <v>0</v>
      </c>
      <c r="P2867">
        <v>0</v>
      </c>
      <c r="Q2867">
        <v>14.74</v>
      </c>
      <c r="R2867">
        <v>1.9162000000000001</v>
      </c>
      <c r="S2867">
        <v>0</v>
      </c>
      <c r="T2867">
        <v>0</v>
      </c>
      <c r="U2867">
        <v>16.656200000000002</v>
      </c>
      <c r="V2867" t="s">
        <v>8499</v>
      </c>
      <c r="W2867" t="s">
        <v>1</v>
      </c>
    </row>
    <row r="2868" spans="1:23">
      <c r="A2868" t="s">
        <v>8374</v>
      </c>
      <c r="B2868" t="str">
        <f t="shared" si="177"/>
        <v>Marzo</v>
      </c>
      <c r="C2868" s="20" t="s">
        <v>8426</v>
      </c>
      <c r="D2868" t="s">
        <v>1</v>
      </c>
      <c r="E2868" t="s">
        <v>0</v>
      </c>
      <c r="F2868" t="str">
        <f t="shared" si="178"/>
        <v>CCF</v>
      </c>
      <c r="G2868" t="s">
        <v>8149</v>
      </c>
      <c r="H2868" t="s">
        <v>8150</v>
      </c>
      <c r="I2868">
        <v>957</v>
      </c>
      <c r="J2868">
        <v>957</v>
      </c>
      <c r="K2868" t="s">
        <v>95</v>
      </c>
      <c r="L2868" t="str">
        <f t="shared" si="179"/>
        <v>NIT</v>
      </c>
      <c r="M2868" t="str">
        <f t="shared" si="180"/>
        <v>06142212650014</v>
      </c>
      <c r="N2868" t="s">
        <v>96</v>
      </c>
      <c r="O2868">
        <v>0</v>
      </c>
      <c r="P2868">
        <v>0</v>
      </c>
      <c r="Q2868">
        <v>5.3</v>
      </c>
      <c r="R2868">
        <v>0.68899999999999995</v>
      </c>
      <c r="S2868">
        <v>0</v>
      </c>
      <c r="T2868">
        <v>0</v>
      </c>
      <c r="U2868">
        <v>5.9889999999999999</v>
      </c>
      <c r="V2868" t="s">
        <v>8499</v>
      </c>
      <c r="W2868" t="s">
        <v>1</v>
      </c>
    </row>
    <row r="2869" spans="1:23">
      <c r="A2869" t="s">
        <v>8374</v>
      </c>
      <c r="B2869" t="str">
        <f t="shared" si="177"/>
        <v>Marzo</v>
      </c>
      <c r="C2869" s="20" t="s">
        <v>8426</v>
      </c>
      <c r="D2869" t="s">
        <v>1</v>
      </c>
      <c r="E2869" t="s">
        <v>0</v>
      </c>
      <c r="F2869" t="str">
        <f t="shared" si="178"/>
        <v>CCF</v>
      </c>
      <c r="G2869" t="s">
        <v>8149</v>
      </c>
      <c r="H2869" t="s">
        <v>8150</v>
      </c>
      <c r="I2869">
        <v>958</v>
      </c>
      <c r="J2869">
        <v>958</v>
      </c>
      <c r="K2869" t="s">
        <v>95</v>
      </c>
      <c r="L2869" t="str">
        <f t="shared" si="179"/>
        <v>NIT</v>
      </c>
      <c r="M2869" t="str">
        <f t="shared" si="180"/>
        <v>06142212650014</v>
      </c>
      <c r="N2869" t="s">
        <v>96</v>
      </c>
      <c r="O2869">
        <v>0</v>
      </c>
      <c r="P2869">
        <v>0</v>
      </c>
      <c r="Q2869">
        <v>5.3</v>
      </c>
      <c r="R2869">
        <v>0.68899999999999995</v>
      </c>
      <c r="S2869">
        <v>0</v>
      </c>
      <c r="T2869">
        <v>0</v>
      </c>
      <c r="U2869">
        <v>5.9889999999999999</v>
      </c>
      <c r="V2869" t="s">
        <v>8499</v>
      </c>
      <c r="W2869" t="s">
        <v>1</v>
      </c>
    </row>
    <row r="2870" spans="1:23">
      <c r="A2870" t="s">
        <v>8374</v>
      </c>
      <c r="B2870" t="str">
        <f t="shared" si="177"/>
        <v>Marzo</v>
      </c>
      <c r="C2870" s="20" t="s">
        <v>8426</v>
      </c>
      <c r="D2870" t="s">
        <v>1</v>
      </c>
      <c r="E2870" t="s">
        <v>0</v>
      </c>
      <c r="F2870" t="str">
        <f t="shared" si="178"/>
        <v>CCF</v>
      </c>
      <c r="G2870" t="s">
        <v>8149</v>
      </c>
      <c r="H2870" t="s">
        <v>8150</v>
      </c>
      <c r="I2870">
        <v>959</v>
      </c>
      <c r="J2870">
        <v>959</v>
      </c>
      <c r="K2870" t="s">
        <v>95</v>
      </c>
      <c r="L2870" t="str">
        <f t="shared" si="179"/>
        <v>NIT</v>
      </c>
      <c r="M2870" t="str">
        <f t="shared" si="180"/>
        <v>06142212650014</v>
      </c>
      <c r="N2870" t="s">
        <v>96</v>
      </c>
      <c r="O2870">
        <v>0</v>
      </c>
      <c r="P2870">
        <v>0</v>
      </c>
      <c r="Q2870">
        <v>5.3</v>
      </c>
      <c r="R2870">
        <v>0.68899999999999995</v>
      </c>
      <c r="S2870">
        <v>0</v>
      </c>
      <c r="T2870">
        <v>0</v>
      </c>
      <c r="U2870">
        <v>5.9889999999999999</v>
      </c>
      <c r="V2870" t="s">
        <v>8499</v>
      </c>
      <c r="W2870" t="s">
        <v>1</v>
      </c>
    </row>
    <row r="2871" spans="1:23">
      <c r="A2871" t="s">
        <v>8374</v>
      </c>
      <c r="B2871" t="str">
        <f t="shared" si="177"/>
        <v>Marzo</v>
      </c>
      <c r="C2871" s="20" t="s">
        <v>8426</v>
      </c>
      <c r="D2871" t="s">
        <v>1</v>
      </c>
      <c r="E2871" t="s">
        <v>0</v>
      </c>
      <c r="F2871" t="str">
        <f t="shared" si="178"/>
        <v>CCF</v>
      </c>
      <c r="G2871" t="s">
        <v>8149</v>
      </c>
      <c r="H2871" t="s">
        <v>8150</v>
      </c>
      <c r="I2871">
        <v>960</v>
      </c>
      <c r="J2871">
        <v>960</v>
      </c>
      <c r="K2871" t="s">
        <v>95</v>
      </c>
      <c r="L2871" t="str">
        <f t="shared" si="179"/>
        <v>NIT</v>
      </c>
      <c r="M2871" t="str">
        <f t="shared" si="180"/>
        <v>06142212650014</v>
      </c>
      <c r="N2871" t="s">
        <v>96</v>
      </c>
      <c r="O2871">
        <v>0</v>
      </c>
      <c r="P2871">
        <v>0</v>
      </c>
      <c r="Q2871">
        <v>20.7</v>
      </c>
      <c r="R2871">
        <v>2.6909999999999998</v>
      </c>
      <c r="S2871">
        <v>0</v>
      </c>
      <c r="T2871">
        <v>0</v>
      </c>
      <c r="U2871">
        <v>23.390999999999998</v>
      </c>
      <c r="V2871" t="s">
        <v>8499</v>
      </c>
      <c r="W2871" t="s">
        <v>1</v>
      </c>
    </row>
    <row r="2872" spans="1:23">
      <c r="A2872" t="s">
        <v>8374</v>
      </c>
      <c r="B2872" t="str">
        <f t="shared" ref="B2872:B2935" si="181">SUBSTITUTE(A2872,"ARZO","arzo")</f>
        <v>Marzo</v>
      </c>
      <c r="C2872" s="20" t="s">
        <v>8426</v>
      </c>
      <c r="D2872" t="s">
        <v>1</v>
      </c>
      <c r="E2872" t="s">
        <v>0</v>
      </c>
      <c r="F2872" t="str">
        <f t="shared" si="178"/>
        <v>CCF</v>
      </c>
      <c r="G2872" t="s">
        <v>8149</v>
      </c>
      <c r="H2872" t="s">
        <v>8150</v>
      </c>
      <c r="I2872">
        <v>961</v>
      </c>
      <c r="J2872">
        <v>961</v>
      </c>
      <c r="K2872" t="s">
        <v>95</v>
      </c>
      <c r="L2872" t="str">
        <f t="shared" si="179"/>
        <v>NIT</v>
      </c>
      <c r="M2872" t="str">
        <f t="shared" si="180"/>
        <v>06142212650014</v>
      </c>
      <c r="N2872" t="s">
        <v>96</v>
      </c>
      <c r="O2872">
        <v>0</v>
      </c>
      <c r="P2872">
        <v>0</v>
      </c>
      <c r="Q2872">
        <v>11.18</v>
      </c>
      <c r="R2872">
        <v>1.4534</v>
      </c>
      <c r="S2872">
        <v>0</v>
      </c>
      <c r="T2872">
        <v>0</v>
      </c>
      <c r="U2872">
        <v>12.6334</v>
      </c>
      <c r="V2872" t="s">
        <v>8499</v>
      </c>
      <c r="W2872" t="s">
        <v>1</v>
      </c>
    </row>
    <row r="2873" spans="1:23">
      <c r="A2873" t="s">
        <v>8374</v>
      </c>
      <c r="B2873" t="str">
        <f t="shared" si="181"/>
        <v>Marzo</v>
      </c>
      <c r="C2873" s="20" t="s">
        <v>8426</v>
      </c>
      <c r="D2873" t="s">
        <v>1</v>
      </c>
      <c r="E2873" t="s">
        <v>0</v>
      </c>
      <c r="F2873" t="str">
        <f t="shared" si="178"/>
        <v>CCF</v>
      </c>
      <c r="G2873" t="s">
        <v>8149</v>
      </c>
      <c r="H2873" t="s">
        <v>8150</v>
      </c>
      <c r="I2873">
        <v>962</v>
      </c>
      <c r="J2873">
        <v>962</v>
      </c>
      <c r="K2873" t="s">
        <v>95</v>
      </c>
      <c r="L2873" t="str">
        <f t="shared" si="179"/>
        <v>NIT</v>
      </c>
      <c r="M2873" t="str">
        <f t="shared" si="180"/>
        <v>06142212650014</v>
      </c>
      <c r="N2873" t="s">
        <v>96</v>
      </c>
      <c r="O2873">
        <v>0</v>
      </c>
      <c r="P2873">
        <v>0</v>
      </c>
      <c r="Q2873">
        <v>7.7</v>
      </c>
      <c r="R2873">
        <v>1.0010000000000001</v>
      </c>
      <c r="S2873">
        <v>0</v>
      </c>
      <c r="T2873">
        <v>0</v>
      </c>
      <c r="U2873">
        <v>8.7010000000000005</v>
      </c>
      <c r="V2873" t="s">
        <v>8499</v>
      </c>
      <c r="W2873" t="s">
        <v>1</v>
      </c>
    </row>
    <row r="2874" spans="1:23">
      <c r="A2874" t="s">
        <v>8374</v>
      </c>
      <c r="B2874" t="str">
        <f t="shared" si="181"/>
        <v>Marzo</v>
      </c>
      <c r="C2874" s="20" t="s">
        <v>8426</v>
      </c>
      <c r="D2874" t="s">
        <v>1</v>
      </c>
      <c r="E2874" t="s">
        <v>0</v>
      </c>
      <c r="F2874" t="str">
        <f t="shared" si="178"/>
        <v>CCF</v>
      </c>
      <c r="G2874" t="s">
        <v>8149</v>
      </c>
      <c r="H2874" t="s">
        <v>8150</v>
      </c>
      <c r="I2874">
        <v>963</v>
      </c>
      <c r="J2874">
        <v>963</v>
      </c>
      <c r="K2874" t="s">
        <v>95</v>
      </c>
      <c r="L2874" t="str">
        <f t="shared" si="179"/>
        <v>NIT</v>
      </c>
      <c r="M2874" t="str">
        <f t="shared" si="180"/>
        <v>06142212650014</v>
      </c>
      <c r="N2874" t="s">
        <v>96</v>
      </c>
      <c r="O2874">
        <v>0</v>
      </c>
      <c r="P2874">
        <v>0</v>
      </c>
      <c r="Q2874">
        <v>14.74</v>
      </c>
      <c r="R2874">
        <v>1.9162000000000001</v>
      </c>
      <c r="S2874">
        <v>0</v>
      </c>
      <c r="T2874">
        <v>0</v>
      </c>
      <c r="U2874">
        <v>16.656200000000002</v>
      </c>
      <c r="V2874" t="s">
        <v>8499</v>
      </c>
      <c r="W2874" t="s">
        <v>1</v>
      </c>
    </row>
    <row r="2875" spans="1:23">
      <c r="A2875" t="s">
        <v>8374</v>
      </c>
      <c r="B2875" t="str">
        <f t="shared" si="181"/>
        <v>Marzo</v>
      </c>
      <c r="C2875" s="20" t="s">
        <v>8426</v>
      </c>
      <c r="D2875" t="s">
        <v>1</v>
      </c>
      <c r="E2875" t="s">
        <v>0</v>
      </c>
      <c r="F2875" t="str">
        <f t="shared" si="178"/>
        <v>CCF</v>
      </c>
      <c r="G2875" t="s">
        <v>8149</v>
      </c>
      <c r="H2875" t="s">
        <v>8150</v>
      </c>
      <c r="I2875">
        <v>964</v>
      </c>
      <c r="J2875">
        <v>964</v>
      </c>
      <c r="K2875" t="s">
        <v>95</v>
      </c>
      <c r="L2875" t="str">
        <f t="shared" si="179"/>
        <v>NIT</v>
      </c>
      <c r="M2875" t="str">
        <f t="shared" si="180"/>
        <v>06142212650014</v>
      </c>
      <c r="N2875" t="s">
        <v>96</v>
      </c>
      <c r="O2875">
        <v>0</v>
      </c>
      <c r="P2875">
        <v>0</v>
      </c>
      <c r="Q2875">
        <v>3.55</v>
      </c>
      <c r="R2875">
        <v>0.46149999999999997</v>
      </c>
      <c r="S2875">
        <v>0</v>
      </c>
      <c r="T2875">
        <v>0</v>
      </c>
      <c r="U2875">
        <v>4.0114999999999998</v>
      </c>
      <c r="V2875" t="s">
        <v>8499</v>
      </c>
      <c r="W2875" t="s">
        <v>1</v>
      </c>
    </row>
    <row r="2876" spans="1:23">
      <c r="A2876" t="s">
        <v>8374</v>
      </c>
      <c r="B2876" t="str">
        <f t="shared" si="181"/>
        <v>Marzo</v>
      </c>
      <c r="C2876" s="20" t="s">
        <v>8426</v>
      </c>
      <c r="D2876" t="s">
        <v>1</v>
      </c>
      <c r="E2876" t="s">
        <v>0</v>
      </c>
      <c r="F2876" t="str">
        <f t="shared" si="178"/>
        <v>CCF</v>
      </c>
      <c r="G2876" t="s">
        <v>8149</v>
      </c>
      <c r="H2876" t="s">
        <v>8150</v>
      </c>
      <c r="I2876">
        <v>965</v>
      </c>
      <c r="J2876">
        <v>965</v>
      </c>
      <c r="K2876" t="s">
        <v>95</v>
      </c>
      <c r="L2876" t="str">
        <f t="shared" si="179"/>
        <v>NIT</v>
      </c>
      <c r="M2876" t="str">
        <f t="shared" si="180"/>
        <v>06142212650014</v>
      </c>
      <c r="N2876" t="s">
        <v>96</v>
      </c>
      <c r="O2876">
        <v>0</v>
      </c>
      <c r="P2876">
        <v>0</v>
      </c>
      <c r="Q2876">
        <v>19.45</v>
      </c>
      <c r="R2876">
        <v>2.5285000000000002</v>
      </c>
      <c r="S2876">
        <v>0</v>
      </c>
      <c r="T2876">
        <v>0</v>
      </c>
      <c r="U2876">
        <v>21.9785</v>
      </c>
      <c r="V2876" t="s">
        <v>8499</v>
      </c>
      <c r="W2876" t="s">
        <v>1</v>
      </c>
    </row>
    <row r="2877" spans="1:23">
      <c r="A2877" t="s">
        <v>8374</v>
      </c>
      <c r="B2877" t="str">
        <f t="shared" si="181"/>
        <v>Marzo</v>
      </c>
      <c r="C2877" s="20" t="s">
        <v>8426</v>
      </c>
      <c r="D2877" t="s">
        <v>1</v>
      </c>
      <c r="E2877" t="s">
        <v>0</v>
      </c>
      <c r="F2877" t="str">
        <f t="shared" si="178"/>
        <v>CCF</v>
      </c>
      <c r="G2877" t="s">
        <v>8149</v>
      </c>
      <c r="H2877" t="s">
        <v>8150</v>
      </c>
      <c r="I2877">
        <v>966</v>
      </c>
      <c r="J2877">
        <v>966</v>
      </c>
      <c r="K2877" t="s">
        <v>95</v>
      </c>
      <c r="L2877" t="str">
        <f t="shared" si="179"/>
        <v>NIT</v>
      </c>
      <c r="M2877" t="str">
        <f t="shared" si="180"/>
        <v>06142212650014</v>
      </c>
      <c r="N2877" t="s">
        <v>96</v>
      </c>
      <c r="O2877">
        <v>0</v>
      </c>
      <c r="P2877">
        <v>0</v>
      </c>
      <c r="Q2877">
        <v>15.9</v>
      </c>
      <c r="R2877">
        <v>2.0670000000000002</v>
      </c>
      <c r="S2877">
        <v>0</v>
      </c>
      <c r="T2877">
        <v>0</v>
      </c>
      <c r="U2877">
        <v>17.966999999999999</v>
      </c>
      <c r="V2877" t="s">
        <v>8499</v>
      </c>
      <c r="W2877" t="s">
        <v>1</v>
      </c>
    </row>
    <row r="2878" spans="1:23">
      <c r="A2878" t="s">
        <v>8374</v>
      </c>
      <c r="B2878" t="str">
        <f t="shared" si="181"/>
        <v>Marzo</v>
      </c>
      <c r="C2878" s="20" t="s">
        <v>8426</v>
      </c>
      <c r="D2878" t="s">
        <v>1</v>
      </c>
      <c r="E2878" t="s">
        <v>0</v>
      </c>
      <c r="F2878" t="str">
        <f t="shared" si="178"/>
        <v>CCF</v>
      </c>
      <c r="G2878" t="s">
        <v>8149</v>
      </c>
      <c r="H2878" t="s">
        <v>8150</v>
      </c>
      <c r="I2878">
        <v>967</v>
      </c>
      <c r="J2878">
        <v>967</v>
      </c>
      <c r="K2878" t="s">
        <v>95</v>
      </c>
      <c r="L2878" t="str">
        <f t="shared" si="179"/>
        <v>NIT</v>
      </c>
      <c r="M2878" t="str">
        <f t="shared" si="180"/>
        <v>06142212650014</v>
      </c>
      <c r="N2878" t="s">
        <v>96</v>
      </c>
      <c r="O2878">
        <v>0</v>
      </c>
      <c r="P2878">
        <v>0</v>
      </c>
      <c r="Q2878">
        <v>6.32</v>
      </c>
      <c r="R2878">
        <v>0.82160000000000011</v>
      </c>
      <c r="S2878">
        <v>0</v>
      </c>
      <c r="T2878">
        <v>0</v>
      </c>
      <c r="U2878">
        <v>7.1416000000000004</v>
      </c>
      <c r="V2878" t="s">
        <v>8499</v>
      </c>
      <c r="W2878" t="s">
        <v>1</v>
      </c>
    </row>
    <row r="2879" spans="1:23">
      <c r="A2879" t="s">
        <v>8374</v>
      </c>
      <c r="B2879" t="str">
        <f t="shared" si="181"/>
        <v>Marzo</v>
      </c>
      <c r="C2879" s="20" t="s">
        <v>8426</v>
      </c>
      <c r="D2879" t="s">
        <v>1</v>
      </c>
      <c r="E2879" t="s">
        <v>0</v>
      </c>
      <c r="F2879" t="str">
        <f t="shared" si="178"/>
        <v>CCF</v>
      </c>
      <c r="G2879" t="s">
        <v>8149</v>
      </c>
      <c r="H2879" t="s">
        <v>8150</v>
      </c>
      <c r="I2879">
        <v>968</v>
      </c>
      <c r="J2879">
        <v>968</v>
      </c>
      <c r="K2879" t="s">
        <v>95</v>
      </c>
      <c r="L2879" t="str">
        <f t="shared" si="179"/>
        <v>NIT</v>
      </c>
      <c r="M2879" t="str">
        <f t="shared" si="180"/>
        <v>06142212650014</v>
      </c>
      <c r="N2879" t="s">
        <v>96</v>
      </c>
      <c r="O2879">
        <v>0</v>
      </c>
      <c r="P2879">
        <v>0</v>
      </c>
      <c r="Q2879">
        <v>17.72</v>
      </c>
      <c r="R2879">
        <v>2.3035999999999999</v>
      </c>
      <c r="S2879">
        <v>0</v>
      </c>
      <c r="T2879">
        <v>0</v>
      </c>
      <c r="U2879">
        <v>20.023599999999998</v>
      </c>
      <c r="V2879" t="s">
        <v>8499</v>
      </c>
      <c r="W2879" t="s">
        <v>1</v>
      </c>
    </row>
    <row r="2880" spans="1:23">
      <c r="A2880" t="s">
        <v>8374</v>
      </c>
      <c r="B2880" t="str">
        <f t="shared" si="181"/>
        <v>Marzo</v>
      </c>
      <c r="C2880" s="20" t="s">
        <v>8426</v>
      </c>
      <c r="D2880" t="s">
        <v>1</v>
      </c>
      <c r="E2880" t="s">
        <v>0</v>
      </c>
      <c r="F2880" t="str">
        <f t="shared" si="178"/>
        <v>CCF</v>
      </c>
      <c r="G2880" t="s">
        <v>8149</v>
      </c>
      <c r="H2880" t="s">
        <v>8150</v>
      </c>
      <c r="I2880">
        <v>969</v>
      </c>
      <c r="J2880">
        <v>969</v>
      </c>
      <c r="K2880" t="s">
        <v>95</v>
      </c>
      <c r="L2880" t="str">
        <f t="shared" si="179"/>
        <v>NIT</v>
      </c>
      <c r="M2880" t="str">
        <f t="shared" si="180"/>
        <v>06142212650014</v>
      </c>
      <c r="N2880" t="s">
        <v>96</v>
      </c>
      <c r="O2880">
        <v>0</v>
      </c>
      <c r="P2880">
        <v>0</v>
      </c>
      <c r="Q2880">
        <v>10.6</v>
      </c>
      <c r="R2880">
        <v>1.3779999999999999</v>
      </c>
      <c r="S2880">
        <v>0</v>
      </c>
      <c r="T2880">
        <v>0</v>
      </c>
      <c r="U2880">
        <v>11.978</v>
      </c>
      <c r="V2880" t="s">
        <v>8499</v>
      </c>
      <c r="W2880" t="s">
        <v>1</v>
      </c>
    </row>
    <row r="2881" spans="1:23">
      <c r="A2881" t="s">
        <v>8374</v>
      </c>
      <c r="B2881" t="str">
        <f t="shared" si="181"/>
        <v>Marzo</v>
      </c>
      <c r="C2881" s="20" t="s">
        <v>8426</v>
      </c>
      <c r="D2881" t="s">
        <v>1</v>
      </c>
      <c r="E2881" t="s">
        <v>0</v>
      </c>
      <c r="F2881" t="str">
        <f t="shared" si="178"/>
        <v>CCF</v>
      </c>
      <c r="G2881" t="s">
        <v>8149</v>
      </c>
      <c r="H2881" t="s">
        <v>8150</v>
      </c>
      <c r="I2881">
        <v>970</v>
      </c>
      <c r="J2881">
        <v>970</v>
      </c>
      <c r="K2881" t="s">
        <v>95</v>
      </c>
      <c r="L2881" t="str">
        <f t="shared" si="179"/>
        <v>NIT</v>
      </c>
      <c r="M2881" t="str">
        <f t="shared" si="180"/>
        <v>06142212650014</v>
      </c>
      <c r="N2881" t="s">
        <v>96</v>
      </c>
      <c r="O2881">
        <v>0</v>
      </c>
      <c r="P2881">
        <v>0</v>
      </c>
      <c r="Q2881">
        <v>4.1500000000000004</v>
      </c>
      <c r="R2881">
        <v>0.53950000000000009</v>
      </c>
      <c r="S2881">
        <v>0</v>
      </c>
      <c r="T2881">
        <v>0</v>
      </c>
      <c r="U2881">
        <v>4.6895000000000007</v>
      </c>
      <c r="V2881" t="s">
        <v>8499</v>
      </c>
      <c r="W2881" t="s">
        <v>1</v>
      </c>
    </row>
    <row r="2882" spans="1:23">
      <c r="A2882" t="s">
        <v>8374</v>
      </c>
      <c r="B2882" t="str">
        <f t="shared" si="181"/>
        <v>Marzo</v>
      </c>
      <c r="C2882" s="20" t="s">
        <v>8426</v>
      </c>
      <c r="D2882" t="s">
        <v>1</v>
      </c>
      <c r="E2882" t="s">
        <v>0</v>
      </c>
      <c r="F2882" t="str">
        <f t="shared" si="178"/>
        <v>CCF</v>
      </c>
      <c r="G2882" t="s">
        <v>8149</v>
      </c>
      <c r="H2882" t="s">
        <v>8150</v>
      </c>
      <c r="I2882">
        <v>971</v>
      </c>
      <c r="J2882">
        <v>971</v>
      </c>
      <c r="K2882" t="s">
        <v>95</v>
      </c>
      <c r="L2882" t="str">
        <f t="shared" si="179"/>
        <v>NIT</v>
      </c>
      <c r="M2882" t="str">
        <f t="shared" si="180"/>
        <v>06142212650014</v>
      </c>
      <c r="N2882" t="s">
        <v>96</v>
      </c>
      <c r="O2882">
        <v>0</v>
      </c>
      <c r="P2882">
        <v>0</v>
      </c>
      <c r="Q2882">
        <v>24.04</v>
      </c>
      <c r="R2882">
        <v>3.1252</v>
      </c>
      <c r="S2882">
        <v>0</v>
      </c>
      <c r="T2882">
        <v>0</v>
      </c>
      <c r="U2882">
        <v>27.165199999999999</v>
      </c>
      <c r="V2882" t="s">
        <v>8499</v>
      </c>
      <c r="W2882" t="s">
        <v>1</v>
      </c>
    </row>
    <row r="2883" spans="1:23">
      <c r="A2883" t="s">
        <v>8374</v>
      </c>
      <c r="B2883" t="str">
        <f t="shared" si="181"/>
        <v>Marzo</v>
      </c>
      <c r="C2883" s="20" t="s">
        <v>8426</v>
      </c>
      <c r="D2883" t="s">
        <v>1</v>
      </c>
      <c r="E2883" t="s">
        <v>0</v>
      </c>
      <c r="F2883" t="str">
        <f t="shared" ref="F2883:F2946" si="182">IF(E2883="05","Nota de crédito","CCF")</f>
        <v>CCF</v>
      </c>
      <c r="G2883" t="s">
        <v>8149</v>
      </c>
      <c r="H2883" t="s">
        <v>8150</v>
      </c>
      <c r="I2883">
        <v>972</v>
      </c>
      <c r="J2883">
        <v>972</v>
      </c>
      <c r="K2883" t="s">
        <v>95</v>
      </c>
      <c r="L2883" t="str">
        <f t="shared" ref="L2883:L2946" si="183">IF(K2883=0,"DUI","NIT")</f>
        <v>NIT</v>
      </c>
      <c r="M2883" t="str">
        <f t="shared" ref="M2883:M2946" si="184">IF(K2883=0,V2883,K2883)</f>
        <v>06142212650014</v>
      </c>
      <c r="N2883" t="s">
        <v>96</v>
      </c>
      <c r="O2883">
        <v>0</v>
      </c>
      <c r="P2883">
        <v>0</v>
      </c>
      <c r="Q2883">
        <v>4.1500000000000004</v>
      </c>
      <c r="R2883">
        <v>0.53950000000000009</v>
      </c>
      <c r="S2883">
        <v>0</v>
      </c>
      <c r="T2883">
        <v>0</v>
      </c>
      <c r="U2883">
        <v>4.6895000000000007</v>
      </c>
      <c r="V2883" t="s">
        <v>8499</v>
      </c>
      <c r="W2883" t="s">
        <v>1</v>
      </c>
    </row>
    <row r="2884" spans="1:23">
      <c r="A2884" t="s">
        <v>8374</v>
      </c>
      <c r="B2884" t="str">
        <f t="shared" si="181"/>
        <v>Marzo</v>
      </c>
      <c r="C2884" s="20" t="s">
        <v>8426</v>
      </c>
      <c r="D2884" t="s">
        <v>1</v>
      </c>
      <c r="E2884" t="s">
        <v>0</v>
      </c>
      <c r="F2884" t="str">
        <f t="shared" si="182"/>
        <v>CCF</v>
      </c>
      <c r="G2884" t="s">
        <v>8149</v>
      </c>
      <c r="H2884" t="s">
        <v>8150</v>
      </c>
      <c r="I2884">
        <v>973</v>
      </c>
      <c r="J2884">
        <v>973</v>
      </c>
      <c r="K2884" t="s">
        <v>95</v>
      </c>
      <c r="L2884" t="str">
        <f t="shared" si="183"/>
        <v>NIT</v>
      </c>
      <c r="M2884" t="str">
        <f t="shared" si="184"/>
        <v>06142212650014</v>
      </c>
      <c r="N2884" t="s">
        <v>96</v>
      </c>
      <c r="O2884">
        <v>0</v>
      </c>
      <c r="P2884">
        <v>0</v>
      </c>
      <c r="Q2884">
        <v>6.32</v>
      </c>
      <c r="R2884">
        <v>0.82160000000000011</v>
      </c>
      <c r="S2884">
        <v>0</v>
      </c>
      <c r="T2884">
        <v>0</v>
      </c>
      <c r="U2884">
        <v>7.1416000000000004</v>
      </c>
      <c r="V2884" t="s">
        <v>8499</v>
      </c>
      <c r="W2884" t="s">
        <v>1</v>
      </c>
    </row>
    <row r="2885" spans="1:23">
      <c r="A2885" t="s">
        <v>8374</v>
      </c>
      <c r="B2885" t="str">
        <f t="shared" si="181"/>
        <v>Marzo</v>
      </c>
      <c r="C2885" s="20" t="s">
        <v>8426</v>
      </c>
      <c r="D2885" t="s">
        <v>1</v>
      </c>
      <c r="E2885" t="s">
        <v>0</v>
      </c>
      <c r="F2885" t="str">
        <f t="shared" si="182"/>
        <v>CCF</v>
      </c>
      <c r="G2885" t="s">
        <v>8149</v>
      </c>
      <c r="H2885" t="s">
        <v>8150</v>
      </c>
      <c r="I2885">
        <v>974</v>
      </c>
      <c r="J2885">
        <v>974</v>
      </c>
      <c r="K2885" t="s">
        <v>95</v>
      </c>
      <c r="L2885" t="str">
        <f t="shared" si="183"/>
        <v>NIT</v>
      </c>
      <c r="M2885" t="str">
        <f t="shared" si="184"/>
        <v>06142212650014</v>
      </c>
      <c r="N2885" t="s">
        <v>96</v>
      </c>
      <c r="O2885">
        <v>0</v>
      </c>
      <c r="P2885">
        <v>0</v>
      </c>
      <c r="Q2885">
        <v>4.1500000000000004</v>
      </c>
      <c r="R2885">
        <v>0.53950000000000009</v>
      </c>
      <c r="S2885">
        <v>0</v>
      </c>
      <c r="T2885">
        <v>0</v>
      </c>
      <c r="U2885">
        <v>4.6895000000000007</v>
      </c>
      <c r="V2885" t="s">
        <v>8499</v>
      </c>
      <c r="W2885" t="s">
        <v>1</v>
      </c>
    </row>
    <row r="2886" spans="1:23">
      <c r="A2886" t="s">
        <v>8374</v>
      </c>
      <c r="B2886" t="str">
        <f t="shared" si="181"/>
        <v>Marzo</v>
      </c>
      <c r="C2886" s="20" t="s">
        <v>8426</v>
      </c>
      <c r="D2886" t="s">
        <v>1</v>
      </c>
      <c r="E2886" t="s">
        <v>0</v>
      </c>
      <c r="F2886" t="str">
        <f t="shared" si="182"/>
        <v>CCF</v>
      </c>
      <c r="G2886" t="s">
        <v>8149</v>
      </c>
      <c r="H2886" t="s">
        <v>8150</v>
      </c>
      <c r="I2886">
        <v>975</v>
      </c>
      <c r="J2886">
        <v>975</v>
      </c>
      <c r="K2886" t="s">
        <v>95</v>
      </c>
      <c r="L2886" t="str">
        <f t="shared" si="183"/>
        <v>NIT</v>
      </c>
      <c r="M2886" t="str">
        <f t="shared" si="184"/>
        <v>06142212650014</v>
      </c>
      <c r="N2886" t="s">
        <v>96</v>
      </c>
      <c r="O2886">
        <v>0</v>
      </c>
      <c r="P2886">
        <v>0</v>
      </c>
      <c r="Q2886">
        <v>4.8600000000000003</v>
      </c>
      <c r="R2886">
        <v>0.63180000000000003</v>
      </c>
      <c r="S2886">
        <v>0</v>
      </c>
      <c r="T2886">
        <v>0</v>
      </c>
      <c r="U2886">
        <v>5.4918000000000005</v>
      </c>
      <c r="V2886" t="s">
        <v>8499</v>
      </c>
      <c r="W2886" t="s">
        <v>1</v>
      </c>
    </row>
    <row r="2887" spans="1:23">
      <c r="A2887" t="s">
        <v>8374</v>
      </c>
      <c r="B2887" t="str">
        <f t="shared" si="181"/>
        <v>Marzo</v>
      </c>
      <c r="C2887" s="20" t="s">
        <v>8426</v>
      </c>
      <c r="D2887" t="s">
        <v>1</v>
      </c>
      <c r="E2887" t="s">
        <v>0</v>
      </c>
      <c r="F2887" t="str">
        <f t="shared" si="182"/>
        <v>CCF</v>
      </c>
      <c r="G2887" t="s">
        <v>8149</v>
      </c>
      <c r="H2887" t="s">
        <v>8150</v>
      </c>
      <c r="I2887">
        <v>976</v>
      </c>
      <c r="J2887">
        <v>976</v>
      </c>
      <c r="K2887" t="s">
        <v>95</v>
      </c>
      <c r="L2887" t="str">
        <f t="shared" si="183"/>
        <v>NIT</v>
      </c>
      <c r="M2887" t="str">
        <f t="shared" si="184"/>
        <v>06142212650014</v>
      </c>
      <c r="N2887" t="s">
        <v>96</v>
      </c>
      <c r="O2887">
        <v>0</v>
      </c>
      <c r="P2887">
        <v>0</v>
      </c>
      <c r="Q2887">
        <v>10.6</v>
      </c>
      <c r="R2887">
        <v>1.3779999999999999</v>
      </c>
      <c r="S2887">
        <v>0</v>
      </c>
      <c r="T2887">
        <v>0</v>
      </c>
      <c r="U2887">
        <v>11.978</v>
      </c>
      <c r="V2887" t="s">
        <v>8499</v>
      </c>
      <c r="W2887" t="s">
        <v>1</v>
      </c>
    </row>
    <row r="2888" spans="1:23">
      <c r="A2888" t="s">
        <v>8374</v>
      </c>
      <c r="B2888" t="str">
        <f t="shared" si="181"/>
        <v>Marzo</v>
      </c>
      <c r="C2888" s="20" t="s">
        <v>8426</v>
      </c>
      <c r="D2888" t="s">
        <v>1</v>
      </c>
      <c r="E2888" t="s">
        <v>0</v>
      </c>
      <c r="F2888" t="str">
        <f t="shared" si="182"/>
        <v>CCF</v>
      </c>
      <c r="G2888" t="s">
        <v>8149</v>
      </c>
      <c r="H2888" t="s">
        <v>8150</v>
      </c>
      <c r="I2888">
        <v>977</v>
      </c>
      <c r="J2888">
        <v>977</v>
      </c>
      <c r="K2888" t="s">
        <v>95</v>
      </c>
      <c r="L2888" t="str">
        <f t="shared" si="183"/>
        <v>NIT</v>
      </c>
      <c r="M2888" t="str">
        <f t="shared" si="184"/>
        <v>06142212650014</v>
      </c>
      <c r="N2888" t="s">
        <v>96</v>
      </c>
      <c r="O2888">
        <v>0</v>
      </c>
      <c r="P2888">
        <v>0</v>
      </c>
      <c r="Q2888">
        <v>5.3</v>
      </c>
      <c r="R2888">
        <v>0.68899999999999995</v>
      </c>
      <c r="S2888">
        <v>0</v>
      </c>
      <c r="T2888">
        <v>0</v>
      </c>
      <c r="U2888">
        <v>5.9889999999999999</v>
      </c>
      <c r="V2888" t="s">
        <v>8499</v>
      </c>
      <c r="W2888" t="s">
        <v>1</v>
      </c>
    </row>
    <row r="2889" spans="1:23">
      <c r="A2889" t="s">
        <v>8374</v>
      </c>
      <c r="B2889" t="str">
        <f t="shared" si="181"/>
        <v>Marzo</v>
      </c>
      <c r="C2889" s="20" t="s">
        <v>8426</v>
      </c>
      <c r="D2889" t="s">
        <v>1</v>
      </c>
      <c r="E2889" t="s">
        <v>0</v>
      </c>
      <c r="F2889" t="str">
        <f t="shared" si="182"/>
        <v>CCF</v>
      </c>
      <c r="G2889" t="s">
        <v>8149</v>
      </c>
      <c r="H2889" t="s">
        <v>8150</v>
      </c>
      <c r="I2889">
        <v>978</v>
      </c>
      <c r="J2889">
        <v>978</v>
      </c>
      <c r="K2889" t="s">
        <v>95</v>
      </c>
      <c r="L2889" t="str">
        <f t="shared" si="183"/>
        <v>NIT</v>
      </c>
      <c r="M2889" t="str">
        <f t="shared" si="184"/>
        <v>06142212650014</v>
      </c>
      <c r="N2889" t="s">
        <v>96</v>
      </c>
      <c r="O2889">
        <v>0</v>
      </c>
      <c r="P2889">
        <v>0</v>
      </c>
      <c r="Q2889">
        <v>6.32</v>
      </c>
      <c r="R2889">
        <v>0.82160000000000011</v>
      </c>
      <c r="S2889">
        <v>0</v>
      </c>
      <c r="T2889">
        <v>0</v>
      </c>
      <c r="U2889">
        <v>7.1416000000000004</v>
      </c>
      <c r="V2889" t="s">
        <v>8499</v>
      </c>
      <c r="W2889" t="s">
        <v>1</v>
      </c>
    </row>
    <row r="2890" spans="1:23">
      <c r="A2890" t="s">
        <v>8374</v>
      </c>
      <c r="B2890" t="str">
        <f t="shared" si="181"/>
        <v>Marzo</v>
      </c>
      <c r="C2890" s="20" t="s">
        <v>8426</v>
      </c>
      <c r="D2890" t="s">
        <v>1</v>
      </c>
      <c r="E2890" t="s">
        <v>0</v>
      </c>
      <c r="F2890" t="str">
        <f t="shared" si="182"/>
        <v>CCF</v>
      </c>
      <c r="G2890" t="s">
        <v>8149</v>
      </c>
      <c r="H2890" t="s">
        <v>8150</v>
      </c>
      <c r="I2890">
        <v>979</v>
      </c>
      <c r="J2890">
        <v>979</v>
      </c>
      <c r="K2890" t="s">
        <v>307</v>
      </c>
      <c r="L2890" t="str">
        <f t="shared" si="183"/>
        <v>NIT</v>
      </c>
      <c r="M2890" t="str">
        <f t="shared" si="184"/>
        <v>06141303971062</v>
      </c>
      <c r="N2890" t="s">
        <v>308</v>
      </c>
      <c r="O2890">
        <v>0</v>
      </c>
      <c r="P2890">
        <v>0</v>
      </c>
      <c r="Q2890">
        <v>1058.67</v>
      </c>
      <c r="R2890">
        <v>137.62710000000001</v>
      </c>
      <c r="S2890">
        <v>0</v>
      </c>
      <c r="T2890">
        <v>0</v>
      </c>
      <c r="U2890">
        <v>1196.2971</v>
      </c>
      <c r="V2890" t="s">
        <v>8499</v>
      </c>
      <c r="W2890" t="s">
        <v>1</v>
      </c>
    </row>
    <row r="2891" spans="1:23">
      <c r="A2891" t="s">
        <v>8374</v>
      </c>
      <c r="B2891" t="str">
        <f t="shared" si="181"/>
        <v>Marzo</v>
      </c>
      <c r="C2891" s="20" t="s">
        <v>8426</v>
      </c>
      <c r="D2891" t="s">
        <v>1</v>
      </c>
      <c r="E2891" t="s">
        <v>0</v>
      </c>
      <c r="F2891" t="str">
        <f t="shared" si="182"/>
        <v>CCF</v>
      </c>
      <c r="G2891" t="s">
        <v>8149</v>
      </c>
      <c r="H2891" t="s">
        <v>8150</v>
      </c>
      <c r="I2891">
        <v>980</v>
      </c>
      <c r="J2891">
        <v>980</v>
      </c>
      <c r="K2891" t="s">
        <v>130</v>
      </c>
      <c r="L2891" t="str">
        <f t="shared" si="183"/>
        <v>NIT</v>
      </c>
      <c r="M2891" t="str">
        <f t="shared" si="184"/>
        <v>06142601121035</v>
      </c>
      <c r="N2891" t="s">
        <v>131</v>
      </c>
      <c r="O2891">
        <v>0</v>
      </c>
      <c r="P2891">
        <v>0</v>
      </c>
      <c r="Q2891">
        <v>233.88</v>
      </c>
      <c r="R2891">
        <v>30.404399999999999</v>
      </c>
      <c r="S2891">
        <v>0</v>
      </c>
      <c r="T2891">
        <v>0</v>
      </c>
      <c r="U2891">
        <v>264.28440000000001</v>
      </c>
      <c r="V2891" t="s">
        <v>8499</v>
      </c>
      <c r="W2891" t="s">
        <v>1</v>
      </c>
    </row>
    <row r="2892" spans="1:23">
      <c r="A2892" t="s">
        <v>8374</v>
      </c>
      <c r="B2892" t="str">
        <f t="shared" si="181"/>
        <v>Marzo</v>
      </c>
      <c r="C2892" s="20" t="s">
        <v>8426</v>
      </c>
      <c r="D2892" t="s">
        <v>1</v>
      </c>
      <c r="E2892" t="s">
        <v>0</v>
      </c>
      <c r="F2892" t="str">
        <f t="shared" si="182"/>
        <v>CCF</v>
      </c>
      <c r="G2892" t="s">
        <v>8149</v>
      </c>
      <c r="H2892" t="s">
        <v>8150</v>
      </c>
      <c r="I2892">
        <v>981</v>
      </c>
      <c r="J2892">
        <v>981</v>
      </c>
      <c r="K2892" t="s">
        <v>999</v>
      </c>
      <c r="L2892" t="str">
        <f t="shared" si="183"/>
        <v>NIT</v>
      </c>
      <c r="M2892" t="str">
        <f t="shared" si="184"/>
        <v>06142812891023</v>
      </c>
      <c r="N2892" t="s">
        <v>1000</v>
      </c>
      <c r="O2892">
        <v>0</v>
      </c>
      <c r="P2892">
        <v>0</v>
      </c>
      <c r="Q2892">
        <v>280.89</v>
      </c>
      <c r="R2892">
        <v>36.515700000000002</v>
      </c>
      <c r="S2892">
        <v>0</v>
      </c>
      <c r="T2892">
        <v>0</v>
      </c>
      <c r="U2892">
        <v>317.40569999999997</v>
      </c>
      <c r="V2892" t="s">
        <v>8499</v>
      </c>
      <c r="W2892" t="s">
        <v>1</v>
      </c>
    </row>
    <row r="2893" spans="1:23">
      <c r="A2893" t="s">
        <v>8374</v>
      </c>
      <c r="B2893" t="str">
        <f t="shared" si="181"/>
        <v>Marzo</v>
      </c>
      <c r="C2893" s="20" t="s">
        <v>8426</v>
      </c>
      <c r="D2893" t="s">
        <v>1</v>
      </c>
      <c r="E2893" t="s">
        <v>0</v>
      </c>
      <c r="F2893" t="str">
        <f t="shared" si="182"/>
        <v>CCF</v>
      </c>
      <c r="G2893" t="s">
        <v>8149</v>
      </c>
      <c r="H2893" t="s">
        <v>8150</v>
      </c>
      <c r="I2893">
        <v>983</v>
      </c>
      <c r="J2893">
        <v>983</v>
      </c>
      <c r="K2893" t="s">
        <v>253</v>
      </c>
      <c r="L2893" t="str">
        <f t="shared" si="183"/>
        <v>NIT</v>
      </c>
      <c r="M2893" t="str">
        <f t="shared" si="184"/>
        <v>06141504911068</v>
      </c>
      <c r="N2893" t="s">
        <v>254</v>
      </c>
      <c r="O2893">
        <v>0</v>
      </c>
      <c r="P2893">
        <v>0</v>
      </c>
      <c r="Q2893">
        <v>1398.42</v>
      </c>
      <c r="R2893">
        <v>181.7946</v>
      </c>
      <c r="S2893">
        <v>0</v>
      </c>
      <c r="T2893">
        <v>0</v>
      </c>
      <c r="U2893">
        <v>1580.2146</v>
      </c>
      <c r="V2893" t="s">
        <v>8499</v>
      </c>
      <c r="W2893" t="s">
        <v>1</v>
      </c>
    </row>
    <row r="2894" spans="1:23">
      <c r="A2894" t="s">
        <v>8374</v>
      </c>
      <c r="B2894" t="str">
        <f t="shared" si="181"/>
        <v>Marzo</v>
      </c>
      <c r="C2894" s="20" t="s">
        <v>8426</v>
      </c>
      <c r="D2894" t="s">
        <v>1</v>
      </c>
      <c r="E2894" t="s">
        <v>0</v>
      </c>
      <c r="F2894" t="str">
        <f t="shared" si="182"/>
        <v>CCF</v>
      </c>
      <c r="G2894" t="s">
        <v>8149</v>
      </c>
      <c r="H2894" t="s">
        <v>8150</v>
      </c>
      <c r="I2894">
        <v>984</v>
      </c>
      <c r="J2894">
        <v>984</v>
      </c>
      <c r="K2894" t="s">
        <v>211</v>
      </c>
      <c r="L2894" t="str">
        <f t="shared" si="183"/>
        <v>NIT</v>
      </c>
      <c r="M2894" t="str">
        <f t="shared" si="184"/>
        <v>06141612151053</v>
      </c>
      <c r="N2894" t="s">
        <v>212</v>
      </c>
      <c r="O2894">
        <v>0</v>
      </c>
      <c r="P2894">
        <v>0</v>
      </c>
      <c r="Q2894">
        <v>247.8</v>
      </c>
      <c r="R2894">
        <v>32.214000000000006</v>
      </c>
      <c r="S2894">
        <v>0</v>
      </c>
      <c r="T2894">
        <v>0</v>
      </c>
      <c r="U2894">
        <v>280.01400000000001</v>
      </c>
      <c r="V2894" t="s">
        <v>8499</v>
      </c>
      <c r="W2894" t="s">
        <v>1</v>
      </c>
    </row>
    <row r="2895" spans="1:23">
      <c r="A2895" t="s">
        <v>8374</v>
      </c>
      <c r="B2895" t="str">
        <f t="shared" si="181"/>
        <v>Marzo</v>
      </c>
      <c r="C2895" s="20" t="s">
        <v>8426</v>
      </c>
      <c r="D2895" t="s">
        <v>1</v>
      </c>
      <c r="E2895" t="s">
        <v>0</v>
      </c>
      <c r="F2895" t="str">
        <f t="shared" si="182"/>
        <v>CCF</v>
      </c>
      <c r="G2895" t="s">
        <v>8149</v>
      </c>
      <c r="H2895" t="s">
        <v>8150</v>
      </c>
      <c r="I2895">
        <v>985</v>
      </c>
      <c r="J2895">
        <v>985</v>
      </c>
      <c r="K2895" t="s">
        <v>118</v>
      </c>
      <c r="L2895" t="str">
        <f t="shared" si="183"/>
        <v>NIT</v>
      </c>
      <c r="M2895" t="str">
        <f t="shared" si="184"/>
        <v>06141106071025</v>
      </c>
      <c r="N2895" t="s">
        <v>119</v>
      </c>
      <c r="O2895">
        <v>0</v>
      </c>
      <c r="P2895">
        <v>0</v>
      </c>
      <c r="Q2895">
        <v>40.72</v>
      </c>
      <c r="R2895">
        <v>5.2935999999999996</v>
      </c>
      <c r="S2895">
        <v>0</v>
      </c>
      <c r="T2895">
        <v>0</v>
      </c>
      <c r="U2895">
        <v>46.013599999999997</v>
      </c>
      <c r="V2895" t="s">
        <v>8499</v>
      </c>
      <c r="W2895" t="s">
        <v>1</v>
      </c>
    </row>
    <row r="2896" spans="1:23">
      <c r="A2896" t="s">
        <v>8374</v>
      </c>
      <c r="B2896" t="str">
        <f t="shared" si="181"/>
        <v>Marzo</v>
      </c>
      <c r="C2896" s="20" t="s">
        <v>8426</v>
      </c>
      <c r="D2896" t="s">
        <v>1</v>
      </c>
      <c r="E2896" t="s">
        <v>0</v>
      </c>
      <c r="F2896" t="str">
        <f t="shared" si="182"/>
        <v>CCF</v>
      </c>
      <c r="G2896" t="s">
        <v>8149</v>
      </c>
      <c r="H2896" t="s">
        <v>8150</v>
      </c>
      <c r="I2896">
        <v>986</v>
      </c>
      <c r="J2896">
        <v>986</v>
      </c>
      <c r="K2896" t="s">
        <v>747</v>
      </c>
      <c r="L2896" t="str">
        <f t="shared" si="183"/>
        <v>NIT</v>
      </c>
      <c r="M2896" t="str">
        <f t="shared" si="184"/>
        <v>07111804620031</v>
      </c>
      <c r="N2896" t="s">
        <v>748</v>
      </c>
      <c r="O2896">
        <v>0</v>
      </c>
      <c r="P2896">
        <v>0</v>
      </c>
      <c r="Q2896">
        <v>63.17</v>
      </c>
      <c r="R2896">
        <v>8.2121000000000013</v>
      </c>
      <c r="S2896">
        <v>0</v>
      </c>
      <c r="T2896">
        <v>0</v>
      </c>
      <c r="U2896">
        <v>71.382100000000008</v>
      </c>
      <c r="V2896" t="s">
        <v>8499</v>
      </c>
      <c r="W2896" t="s">
        <v>1</v>
      </c>
    </row>
    <row r="2897" spans="1:23">
      <c r="A2897" t="s">
        <v>8374</v>
      </c>
      <c r="B2897" t="str">
        <f t="shared" si="181"/>
        <v>Marzo</v>
      </c>
      <c r="C2897" s="20" t="s">
        <v>8426</v>
      </c>
      <c r="D2897" t="s">
        <v>1</v>
      </c>
      <c r="E2897" t="s">
        <v>0</v>
      </c>
      <c r="F2897" t="str">
        <f t="shared" si="182"/>
        <v>CCF</v>
      </c>
      <c r="G2897" t="s">
        <v>8149</v>
      </c>
      <c r="H2897" t="s">
        <v>8150</v>
      </c>
      <c r="I2897">
        <v>987</v>
      </c>
      <c r="J2897">
        <v>987</v>
      </c>
      <c r="L2897" t="str">
        <f t="shared" si="183"/>
        <v>DUI</v>
      </c>
      <c r="M2897" t="str">
        <f t="shared" si="184"/>
        <v>014498744</v>
      </c>
      <c r="N2897" t="s">
        <v>637</v>
      </c>
      <c r="O2897">
        <v>0</v>
      </c>
      <c r="P2897">
        <v>0</v>
      </c>
      <c r="Q2897">
        <v>159.13</v>
      </c>
      <c r="R2897">
        <v>20.686900000000001</v>
      </c>
      <c r="S2897">
        <v>0</v>
      </c>
      <c r="T2897">
        <v>0</v>
      </c>
      <c r="U2897">
        <v>179.8169</v>
      </c>
      <c r="V2897" t="s">
        <v>8431</v>
      </c>
      <c r="W2897" t="s">
        <v>1</v>
      </c>
    </row>
    <row r="2898" spans="1:23">
      <c r="A2898" t="s">
        <v>8374</v>
      </c>
      <c r="B2898" t="str">
        <f t="shared" si="181"/>
        <v>Marzo</v>
      </c>
      <c r="C2898" s="20" t="s">
        <v>8426</v>
      </c>
      <c r="D2898" t="s">
        <v>1</v>
      </c>
      <c r="E2898" t="s">
        <v>0</v>
      </c>
      <c r="F2898" t="str">
        <f t="shared" si="182"/>
        <v>CCF</v>
      </c>
      <c r="G2898" t="s">
        <v>8149</v>
      </c>
      <c r="H2898" t="s">
        <v>8150</v>
      </c>
      <c r="I2898">
        <v>988</v>
      </c>
      <c r="J2898">
        <v>988</v>
      </c>
      <c r="K2898" t="s">
        <v>239</v>
      </c>
      <c r="L2898" t="str">
        <f t="shared" si="183"/>
        <v>NIT</v>
      </c>
      <c r="M2898" t="str">
        <f t="shared" si="184"/>
        <v>12171207011015</v>
      </c>
      <c r="N2898" t="s">
        <v>240</v>
      </c>
      <c r="O2898">
        <v>0</v>
      </c>
      <c r="P2898">
        <v>0</v>
      </c>
      <c r="Q2898">
        <v>778.75</v>
      </c>
      <c r="R2898">
        <v>101.2375</v>
      </c>
      <c r="S2898">
        <v>0</v>
      </c>
      <c r="T2898">
        <v>0</v>
      </c>
      <c r="U2898">
        <v>879.98749999999995</v>
      </c>
      <c r="V2898" t="s">
        <v>8499</v>
      </c>
      <c r="W2898" t="s">
        <v>1</v>
      </c>
    </row>
    <row r="2899" spans="1:23">
      <c r="A2899" t="s">
        <v>8374</v>
      </c>
      <c r="B2899" t="str">
        <f t="shared" si="181"/>
        <v>Marzo</v>
      </c>
      <c r="C2899" s="20" t="s">
        <v>8426</v>
      </c>
      <c r="D2899" t="s">
        <v>1</v>
      </c>
      <c r="E2899" t="s">
        <v>0</v>
      </c>
      <c r="F2899" t="str">
        <f t="shared" si="182"/>
        <v>CCF</v>
      </c>
      <c r="G2899" t="s">
        <v>8149</v>
      </c>
      <c r="H2899" t="s">
        <v>8150</v>
      </c>
      <c r="I2899">
        <v>989</v>
      </c>
      <c r="J2899">
        <v>989</v>
      </c>
      <c r="K2899" t="s">
        <v>118</v>
      </c>
      <c r="L2899" t="str">
        <f t="shared" si="183"/>
        <v>NIT</v>
      </c>
      <c r="M2899" t="str">
        <f t="shared" si="184"/>
        <v>06141106071025</v>
      </c>
      <c r="N2899" t="s">
        <v>119</v>
      </c>
      <c r="O2899">
        <v>0</v>
      </c>
      <c r="P2899">
        <v>0</v>
      </c>
      <c r="Q2899">
        <v>106.44</v>
      </c>
      <c r="R2899">
        <v>13.837200000000001</v>
      </c>
      <c r="S2899">
        <v>0</v>
      </c>
      <c r="T2899">
        <v>0</v>
      </c>
      <c r="U2899">
        <v>120.27719999999999</v>
      </c>
      <c r="V2899" t="s">
        <v>8499</v>
      </c>
      <c r="W2899" t="s">
        <v>1</v>
      </c>
    </row>
    <row r="2900" spans="1:23">
      <c r="A2900" t="s">
        <v>8374</v>
      </c>
      <c r="B2900" t="str">
        <f t="shared" si="181"/>
        <v>Marzo</v>
      </c>
      <c r="C2900" s="20" t="s">
        <v>8426</v>
      </c>
      <c r="D2900" t="s">
        <v>1</v>
      </c>
      <c r="E2900" t="s">
        <v>0</v>
      </c>
      <c r="F2900" t="str">
        <f t="shared" si="182"/>
        <v>CCF</v>
      </c>
      <c r="G2900" t="s">
        <v>8149</v>
      </c>
      <c r="H2900" t="s">
        <v>8150</v>
      </c>
      <c r="I2900">
        <v>990</v>
      </c>
      <c r="J2900">
        <v>990</v>
      </c>
      <c r="K2900" t="s">
        <v>737</v>
      </c>
      <c r="L2900" t="str">
        <f t="shared" si="183"/>
        <v>NIT</v>
      </c>
      <c r="M2900" t="str">
        <f t="shared" si="184"/>
        <v>06142411121039</v>
      </c>
      <c r="N2900" t="s">
        <v>738</v>
      </c>
      <c r="O2900">
        <v>0</v>
      </c>
      <c r="P2900">
        <v>0</v>
      </c>
      <c r="Q2900">
        <v>26.3</v>
      </c>
      <c r="R2900">
        <v>3.419</v>
      </c>
      <c r="S2900">
        <v>0</v>
      </c>
      <c r="T2900">
        <v>0</v>
      </c>
      <c r="U2900">
        <v>29.719000000000001</v>
      </c>
      <c r="V2900" t="s">
        <v>8499</v>
      </c>
      <c r="W2900" t="s">
        <v>1</v>
      </c>
    </row>
    <row r="2901" spans="1:23">
      <c r="A2901" t="s">
        <v>8374</v>
      </c>
      <c r="B2901" t="str">
        <f t="shared" si="181"/>
        <v>Marzo</v>
      </c>
      <c r="C2901" s="20" t="s">
        <v>8426</v>
      </c>
      <c r="D2901" t="s">
        <v>1</v>
      </c>
      <c r="E2901" t="s">
        <v>0</v>
      </c>
      <c r="F2901" t="str">
        <f t="shared" si="182"/>
        <v>CCF</v>
      </c>
      <c r="G2901" t="s">
        <v>8149</v>
      </c>
      <c r="H2901" t="s">
        <v>8150</v>
      </c>
      <c r="I2901">
        <v>992</v>
      </c>
      <c r="J2901">
        <v>992</v>
      </c>
      <c r="K2901" t="s">
        <v>7992</v>
      </c>
      <c r="L2901" t="str">
        <f t="shared" si="183"/>
        <v>NIT</v>
      </c>
      <c r="M2901" t="str">
        <f t="shared" si="184"/>
        <v>05012007161014</v>
      </c>
      <c r="N2901" t="s">
        <v>7993</v>
      </c>
      <c r="O2901">
        <v>0</v>
      </c>
      <c r="P2901">
        <v>0</v>
      </c>
      <c r="Q2901">
        <v>124.33</v>
      </c>
      <c r="R2901">
        <v>16.1629</v>
      </c>
      <c r="S2901">
        <v>0</v>
      </c>
      <c r="T2901">
        <v>0</v>
      </c>
      <c r="U2901">
        <v>140.49289999999999</v>
      </c>
      <c r="V2901" t="s">
        <v>8499</v>
      </c>
      <c r="W2901" t="s">
        <v>1</v>
      </c>
    </row>
    <row r="2902" spans="1:23">
      <c r="A2902" t="s">
        <v>8374</v>
      </c>
      <c r="B2902" t="str">
        <f t="shared" si="181"/>
        <v>Marzo</v>
      </c>
      <c r="C2902" s="20" t="s">
        <v>8426</v>
      </c>
      <c r="D2902" t="s">
        <v>1</v>
      </c>
      <c r="E2902" t="s">
        <v>0</v>
      </c>
      <c r="F2902" t="str">
        <f t="shared" si="182"/>
        <v>CCF</v>
      </c>
      <c r="G2902" t="s">
        <v>8149</v>
      </c>
      <c r="H2902" t="s">
        <v>8150</v>
      </c>
      <c r="I2902">
        <v>993</v>
      </c>
      <c r="J2902">
        <v>993</v>
      </c>
      <c r="K2902" t="s">
        <v>299</v>
      </c>
      <c r="L2902" t="str">
        <f t="shared" si="183"/>
        <v>NIT</v>
      </c>
      <c r="M2902" t="str">
        <f t="shared" si="184"/>
        <v>06141705620038</v>
      </c>
      <c r="N2902" t="s">
        <v>300</v>
      </c>
      <c r="O2902">
        <v>0</v>
      </c>
      <c r="P2902">
        <v>0</v>
      </c>
      <c r="Q2902">
        <v>50.97</v>
      </c>
      <c r="R2902">
        <v>6.6261000000000001</v>
      </c>
      <c r="S2902">
        <v>0</v>
      </c>
      <c r="T2902">
        <v>0</v>
      </c>
      <c r="U2902">
        <v>57.5961</v>
      </c>
      <c r="V2902" t="s">
        <v>8499</v>
      </c>
      <c r="W2902" t="s">
        <v>1</v>
      </c>
    </row>
    <row r="2903" spans="1:23">
      <c r="A2903" t="s">
        <v>8374</v>
      </c>
      <c r="B2903" t="str">
        <f t="shared" si="181"/>
        <v>Marzo</v>
      </c>
      <c r="C2903" s="20" t="s">
        <v>8426</v>
      </c>
      <c r="D2903" t="s">
        <v>1</v>
      </c>
      <c r="E2903" t="s">
        <v>0</v>
      </c>
      <c r="F2903" t="str">
        <f t="shared" si="182"/>
        <v>CCF</v>
      </c>
      <c r="G2903" t="s">
        <v>8149</v>
      </c>
      <c r="H2903" t="s">
        <v>8150</v>
      </c>
      <c r="I2903">
        <v>994</v>
      </c>
      <c r="J2903">
        <v>994</v>
      </c>
      <c r="K2903" t="s">
        <v>7932</v>
      </c>
      <c r="L2903" t="str">
        <f t="shared" si="183"/>
        <v>NIT</v>
      </c>
      <c r="M2903" t="str">
        <f t="shared" si="184"/>
        <v>13042809881010</v>
      </c>
      <c r="N2903" t="s">
        <v>358</v>
      </c>
      <c r="O2903">
        <v>0</v>
      </c>
      <c r="P2903">
        <v>0</v>
      </c>
      <c r="Q2903">
        <v>205.9</v>
      </c>
      <c r="R2903">
        <v>26.767000000000003</v>
      </c>
      <c r="S2903">
        <v>0</v>
      </c>
      <c r="T2903">
        <v>0</v>
      </c>
      <c r="U2903">
        <v>232.667</v>
      </c>
      <c r="V2903" t="s">
        <v>8499</v>
      </c>
      <c r="W2903" t="s">
        <v>1</v>
      </c>
    </row>
    <row r="2904" spans="1:23">
      <c r="A2904" t="s">
        <v>8374</v>
      </c>
      <c r="B2904" t="str">
        <f t="shared" si="181"/>
        <v>Marzo</v>
      </c>
      <c r="C2904" s="20" t="s">
        <v>8426</v>
      </c>
      <c r="D2904" t="s">
        <v>1</v>
      </c>
      <c r="E2904" t="s">
        <v>0</v>
      </c>
      <c r="F2904" t="str">
        <f t="shared" si="182"/>
        <v>CCF</v>
      </c>
      <c r="G2904" t="s">
        <v>8149</v>
      </c>
      <c r="H2904" t="s">
        <v>8150</v>
      </c>
      <c r="I2904">
        <v>995</v>
      </c>
      <c r="J2904">
        <v>995</v>
      </c>
      <c r="L2904" t="str">
        <f t="shared" si="183"/>
        <v>DUI</v>
      </c>
      <c r="M2904" t="str">
        <f t="shared" si="184"/>
        <v>026130433</v>
      </c>
      <c r="N2904" t="s">
        <v>8430</v>
      </c>
      <c r="O2904">
        <v>0</v>
      </c>
      <c r="P2904">
        <v>0</v>
      </c>
      <c r="Q2904">
        <v>287.45999999999998</v>
      </c>
      <c r="R2904">
        <v>37.369799999999998</v>
      </c>
      <c r="S2904">
        <v>0</v>
      </c>
      <c r="T2904">
        <v>0</v>
      </c>
      <c r="U2904">
        <v>324.82979999999998</v>
      </c>
      <c r="V2904" t="s">
        <v>8429</v>
      </c>
      <c r="W2904" t="s">
        <v>1</v>
      </c>
    </row>
    <row r="2905" spans="1:23">
      <c r="A2905" t="s">
        <v>8374</v>
      </c>
      <c r="B2905" t="str">
        <f t="shared" si="181"/>
        <v>Marzo</v>
      </c>
      <c r="C2905" s="20" t="s">
        <v>8426</v>
      </c>
      <c r="D2905" t="s">
        <v>1</v>
      </c>
      <c r="E2905" t="s">
        <v>0</v>
      </c>
      <c r="F2905" t="str">
        <f t="shared" si="182"/>
        <v>CCF</v>
      </c>
      <c r="G2905" t="s">
        <v>8149</v>
      </c>
      <c r="H2905" t="s">
        <v>8150</v>
      </c>
      <c r="I2905">
        <v>996</v>
      </c>
      <c r="J2905">
        <v>996</v>
      </c>
      <c r="L2905" t="str">
        <f t="shared" si="183"/>
        <v>DUI</v>
      </c>
      <c r="M2905" t="str">
        <f t="shared" si="184"/>
        <v>042098015</v>
      </c>
      <c r="N2905" t="s">
        <v>332</v>
      </c>
      <c r="O2905">
        <v>0</v>
      </c>
      <c r="P2905">
        <v>0</v>
      </c>
      <c r="Q2905">
        <v>352.4</v>
      </c>
      <c r="R2905">
        <v>45.811999999999998</v>
      </c>
      <c r="S2905">
        <v>0</v>
      </c>
      <c r="T2905">
        <v>0</v>
      </c>
      <c r="U2905">
        <v>398.21199999999999</v>
      </c>
      <c r="V2905" t="s">
        <v>8428</v>
      </c>
      <c r="W2905" t="s">
        <v>1</v>
      </c>
    </row>
    <row r="2906" spans="1:23">
      <c r="A2906" t="s">
        <v>8374</v>
      </c>
      <c r="B2906" t="str">
        <f t="shared" si="181"/>
        <v>Marzo</v>
      </c>
      <c r="C2906" s="20" t="s">
        <v>8426</v>
      </c>
      <c r="D2906" t="s">
        <v>1</v>
      </c>
      <c r="E2906" t="s">
        <v>0</v>
      </c>
      <c r="F2906" t="str">
        <f t="shared" si="182"/>
        <v>CCF</v>
      </c>
      <c r="G2906" t="s">
        <v>8149</v>
      </c>
      <c r="H2906" t="s">
        <v>8150</v>
      </c>
      <c r="I2906">
        <v>997</v>
      </c>
      <c r="J2906">
        <v>997</v>
      </c>
      <c r="K2906" t="s">
        <v>8309</v>
      </c>
      <c r="L2906" t="str">
        <f t="shared" si="183"/>
        <v>NIT</v>
      </c>
      <c r="M2906" t="str">
        <f t="shared" si="184"/>
        <v>06070709811045</v>
      </c>
      <c r="N2906" t="s">
        <v>8310</v>
      </c>
      <c r="O2906">
        <v>0</v>
      </c>
      <c r="P2906">
        <v>0</v>
      </c>
      <c r="Q2906">
        <v>39.39</v>
      </c>
      <c r="R2906">
        <v>5.1207000000000003</v>
      </c>
      <c r="S2906">
        <v>0</v>
      </c>
      <c r="T2906">
        <v>0</v>
      </c>
      <c r="U2906">
        <v>44.5107</v>
      </c>
      <c r="V2906" t="s">
        <v>8499</v>
      </c>
      <c r="W2906" t="s">
        <v>1</v>
      </c>
    </row>
    <row r="2907" spans="1:23">
      <c r="A2907" t="s">
        <v>8374</v>
      </c>
      <c r="B2907" t="str">
        <f t="shared" si="181"/>
        <v>Marzo</v>
      </c>
      <c r="C2907" s="20" t="s">
        <v>8426</v>
      </c>
      <c r="D2907" t="s">
        <v>1</v>
      </c>
      <c r="E2907" t="s">
        <v>0</v>
      </c>
      <c r="F2907" t="str">
        <f t="shared" si="182"/>
        <v>CCF</v>
      </c>
      <c r="G2907" t="s">
        <v>8149</v>
      </c>
      <c r="H2907" t="s">
        <v>8150</v>
      </c>
      <c r="I2907">
        <v>998</v>
      </c>
      <c r="J2907">
        <v>998</v>
      </c>
      <c r="K2907" t="s">
        <v>435</v>
      </c>
      <c r="L2907" t="str">
        <f t="shared" si="183"/>
        <v>NIT</v>
      </c>
      <c r="M2907" t="str">
        <f t="shared" si="184"/>
        <v>06130407761017</v>
      </c>
      <c r="N2907" t="s">
        <v>436</v>
      </c>
      <c r="O2907">
        <v>0</v>
      </c>
      <c r="P2907">
        <v>0</v>
      </c>
      <c r="Q2907">
        <v>2697.67</v>
      </c>
      <c r="R2907">
        <v>350.69710000000003</v>
      </c>
      <c r="S2907">
        <v>0</v>
      </c>
      <c r="T2907">
        <v>0</v>
      </c>
      <c r="U2907">
        <v>3048.3670999999999</v>
      </c>
      <c r="V2907" t="s">
        <v>8499</v>
      </c>
      <c r="W2907" t="s">
        <v>1</v>
      </c>
    </row>
    <row r="2908" spans="1:23">
      <c r="A2908" t="s">
        <v>8374</v>
      </c>
      <c r="B2908" t="str">
        <f t="shared" si="181"/>
        <v>Marzo</v>
      </c>
      <c r="C2908" s="20" t="s">
        <v>8426</v>
      </c>
      <c r="D2908" t="s">
        <v>1</v>
      </c>
      <c r="E2908" t="s">
        <v>0</v>
      </c>
      <c r="F2908" t="str">
        <f t="shared" si="182"/>
        <v>CCF</v>
      </c>
      <c r="G2908" t="s">
        <v>8149</v>
      </c>
      <c r="H2908" t="s">
        <v>8150</v>
      </c>
      <c r="I2908">
        <v>999</v>
      </c>
      <c r="J2908">
        <v>999</v>
      </c>
      <c r="K2908" t="s">
        <v>582</v>
      </c>
      <c r="L2908" t="str">
        <f t="shared" si="183"/>
        <v>NIT</v>
      </c>
      <c r="M2908" t="str">
        <f t="shared" si="184"/>
        <v>12170810690016</v>
      </c>
      <c r="N2908" t="s">
        <v>583</v>
      </c>
      <c r="O2908">
        <v>0</v>
      </c>
      <c r="P2908">
        <v>0</v>
      </c>
      <c r="Q2908">
        <v>17107.740000000002</v>
      </c>
      <c r="R2908">
        <v>2224.0062000000003</v>
      </c>
      <c r="S2908">
        <v>0</v>
      </c>
      <c r="T2908">
        <v>0</v>
      </c>
      <c r="U2908">
        <v>19331.746200000001</v>
      </c>
      <c r="V2908" t="s">
        <v>8499</v>
      </c>
      <c r="W2908" t="s">
        <v>1</v>
      </c>
    </row>
    <row r="2909" spans="1:23">
      <c r="A2909" t="s">
        <v>8374</v>
      </c>
      <c r="B2909" t="str">
        <f t="shared" si="181"/>
        <v>Marzo</v>
      </c>
      <c r="C2909" s="20" t="s">
        <v>8426</v>
      </c>
      <c r="D2909" t="s">
        <v>1</v>
      </c>
      <c r="E2909" t="s">
        <v>0</v>
      </c>
      <c r="F2909" t="str">
        <f t="shared" si="182"/>
        <v>CCF</v>
      </c>
      <c r="G2909" t="s">
        <v>8149</v>
      </c>
      <c r="H2909" t="s">
        <v>8150</v>
      </c>
      <c r="I2909">
        <v>1000</v>
      </c>
      <c r="J2909">
        <v>1000</v>
      </c>
      <c r="L2909" t="str">
        <f t="shared" si="183"/>
        <v>DUI</v>
      </c>
      <c r="M2909" t="str">
        <f t="shared" si="184"/>
        <v>018983466</v>
      </c>
      <c r="N2909" t="s">
        <v>1086</v>
      </c>
      <c r="O2909">
        <v>0</v>
      </c>
      <c r="P2909">
        <v>0</v>
      </c>
      <c r="Q2909">
        <v>83.56</v>
      </c>
      <c r="R2909">
        <v>10.8628</v>
      </c>
      <c r="S2909">
        <v>0</v>
      </c>
      <c r="T2909">
        <v>0</v>
      </c>
      <c r="U2909">
        <v>94.422799999999995</v>
      </c>
      <c r="V2909" t="s">
        <v>8427</v>
      </c>
      <c r="W2909" t="s">
        <v>1</v>
      </c>
    </row>
    <row r="2910" spans="1:23">
      <c r="A2910" t="s">
        <v>8374</v>
      </c>
      <c r="B2910" t="str">
        <f t="shared" si="181"/>
        <v>Marzo</v>
      </c>
      <c r="C2910" s="20" t="s">
        <v>8426</v>
      </c>
      <c r="D2910" t="s">
        <v>1</v>
      </c>
      <c r="E2910" t="s">
        <v>0</v>
      </c>
      <c r="F2910" t="str">
        <f t="shared" si="182"/>
        <v>CCF</v>
      </c>
      <c r="G2910" t="s">
        <v>8149</v>
      </c>
      <c r="H2910" t="s">
        <v>8150</v>
      </c>
      <c r="I2910">
        <v>1001</v>
      </c>
      <c r="J2910">
        <v>1001</v>
      </c>
      <c r="K2910" t="s">
        <v>534</v>
      </c>
      <c r="L2910" t="str">
        <f t="shared" si="183"/>
        <v>NIT</v>
      </c>
      <c r="M2910" t="str">
        <f t="shared" si="184"/>
        <v>12172307141010</v>
      </c>
      <c r="N2910" t="s">
        <v>535</v>
      </c>
      <c r="O2910">
        <v>0</v>
      </c>
      <c r="P2910">
        <v>0</v>
      </c>
      <c r="Q2910">
        <v>246.68</v>
      </c>
      <c r="R2910">
        <v>32.068400000000004</v>
      </c>
      <c r="S2910">
        <v>0</v>
      </c>
      <c r="T2910">
        <v>0</v>
      </c>
      <c r="U2910">
        <v>278.7484</v>
      </c>
      <c r="V2910" t="s">
        <v>8499</v>
      </c>
      <c r="W2910" t="s">
        <v>1</v>
      </c>
    </row>
    <row r="2911" spans="1:23">
      <c r="A2911" t="s">
        <v>8374</v>
      </c>
      <c r="B2911" t="str">
        <f t="shared" si="181"/>
        <v>Marzo</v>
      </c>
      <c r="C2911" s="20" t="s">
        <v>8426</v>
      </c>
      <c r="D2911" t="s">
        <v>1</v>
      </c>
      <c r="E2911" t="s">
        <v>0</v>
      </c>
      <c r="F2911" t="str">
        <f t="shared" si="182"/>
        <v>CCF</v>
      </c>
      <c r="G2911" t="s">
        <v>8149</v>
      </c>
      <c r="H2911" t="s">
        <v>8150</v>
      </c>
      <c r="I2911">
        <v>1002</v>
      </c>
      <c r="J2911">
        <v>1002</v>
      </c>
      <c r="K2911" t="s">
        <v>1138</v>
      </c>
      <c r="L2911" t="str">
        <f t="shared" si="183"/>
        <v>NIT</v>
      </c>
      <c r="M2911" t="str">
        <f t="shared" si="184"/>
        <v>12172601061016</v>
      </c>
      <c r="N2911" t="s">
        <v>1139</v>
      </c>
      <c r="O2911">
        <v>0</v>
      </c>
      <c r="P2911">
        <v>0</v>
      </c>
      <c r="Q2911">
        <v>103.95</v>
      </c>
      <c r="R2911">
        <v>13.513500000000001</v>
      </c>
      <c r="S2911">
        <v>0</v>
      </c>
      <c r="T2911">
        <v>0</v>
      </c>
      <c r="U2911">
        <v>117.46350000000001</v>
      </c>
      <c r="V2911" t="s">
        <v>8499</v>
      </c>
      <c r="W2911" t="s">
        <v>1</v>
      </c>
    </row>
    <row r="2912" spans="1:23">
      <c r="A2912" t="s">
        <v>8374</v>
      </c>
      <c r="B2912" t="str">
        <f t="shared" si="181"/>
        <v>Marzo</v>
      </c>
      <c r="C2912" s="20" t="s">
        <v>8426</v>
      </c>
      <c r="D2912" t="s">
        <v>1</v>
      </c>
      <c r="E2912" t="s">
        <v>0</v>
      </c>
      <c r="F2912" t="str">
        <f t="shared" si="182"/>
        <v>CCF</v>
      </c>
      <c r="G2912" t="s">
        <v>8149</v>
      </c>
      <c r="H2912" t="s">
        <v>8150</v>
      </c>
      <c r="I2912">
        <v>1003</v>
      </c>
      <c r="J2912">
        <v>1003</v>
      </c>
      <c r="K2912" t="s">
        <v>118</v>
      </c>
      <c r="L2912" t="str">
        <f t="shared" si="183"/>
        <v>NIT</v>
      </c>
      <c r="M2912" t="str">
        <f t="shared" si="184"/>
        <v>06141106071025</v>
      </c>
      <c r="N2912" t="s">
        <v>119</v>
      </c>
      <c r="O2912">
        <v>0</v>
      </c>
      <c r="P2912">
        <v>0</v>
      </c>
      <c r="Q2912">
        <v>100.5</v>
      </c>
      <c r="R2912">
        <v>13.065000000000001</v>
      </c>
      <c r="S2912">
        <v>0</v>
      </c>
      <c r="T2912">
        <v>0</v>
      </c>
      <c r="U2912">
        <v>113.565</v>
      </c>
      <c r="V2912" t="s">
        <v>8499</v>
      </c>
      <c r="W2912" t="s">
        <v>1</v>
      </c>
    </row>
    <row r="2913" spans="1:23">
      <c r="A2913" t="s">
        <v>8374</v>
      </c>
      <c r="B2913" t="str">
        <f t="shared" si="181"/>
        <v>Marzo</v>
      </c>
      <c r="C2913" s="20" t="s">
        <v>8423</v>
      </c>
      <c r="D2913" t="s">
        <v>1</v>
      </c>
      <c r="E2913" t="s">
        <v>0</v>
      </c>
      <c r="F2913" t="str">
        <f t="shared" si="182"/>
        <v>CCF</v>
      </c>
      <c r="G2913" t="s">
        <v>8149</v>
      </c>
      <c r="H2913" t="s">
        <v>8150</v>
      </c>
      <c r="I2913">
        <v>1004</v>
      </c>
      <c r="J2913">
        <v>1004</v>
      </c>
      <c r="K2913" t="s">
        <v>277</v>
      </c>
      <c r="L2913" t="str">
        <f t="shared" si="183"/>
        <v>NIT</v>
      </c>
      <c r="M2913" t="str">
        <f t="shared" si="184"/>
        <v>06141908811067</v>
      </c>
      <c r="N2913" t="s">
        <v>278</v>
      </c>
      <c r="O2913">
        <v>0</v>
      </c>
      <c r="P2913">
        <v>0</v>
      </c>
      <c r="Q2913">
        <v>504.42</v>
      </c>
      <c r="R2913">
        <v>65.574600000000004</v>
      </c>
      <c r="S2913">
        <v>0</v>
      </c>
      <c r="T2913">
        <v>0</v>
      </c>
      <c r="U2913">
        <v>569.99459999999999</v>
      </c>
      <c r="V2913" t="s">
        <v>8499</v>
      </c>
      <c r="W2913" t="s">
        <v>1</v>
      </c>
    </row>
    <row r="2914" spans="1:23">
      <c r="A2914" t="s">
        <v>8374</v>
      </c>
      <c r="B2914" t="str">
        <f t="shared" si="181"/>
        <v>Marzo</v>
      </c>
      <c r="C2914" s="20" t="s">
        <v>8423</v>
      </c>
      <c r="D2914" t="s">
        <v>1</v>
      </c>
      <c r="E2914" t="s">
        <v>0</v>
      </c>
      <c r="F2914" t="str">
        <f t="shared" si="182"/>
        <v>CCF</v>
      </c>
      <c r="G2914" t="s">
        <v>8149</v>
      </c>
      <c r="H2914" t="s">
        <v>8150</v>
      </c>
      <c r="I2914">
        <v>1005</v>
      </c>
      <c r="J2914">
        <v>1005</v>
      </c>
      <c r="K2914" t="s">
        <v>634</v>
      </c>
      <c r="L2914" t="str">
        <f t="shared" si="183"/>
        <v>NIT</v>
      </c>
      <c r="M2914" t="str">
        <f t="shared" si="184"/>
        <v>06142508161086</v>
      </c>
      <c r="N2914" t="s">
        <v>635</v>
      </c>
      <c r="O2914">
        <v>0</v>
      </c>
      <c r="P2914">
        <v>0</v>
      </c>
      <c r="Q2914">
        <v>168.11</v>
      </c>
      <c r="R2914">
        <v>21.854300000000002</v>
      </c>
      <c r="S2914">
        <v>0</v>
      </c>
      <c r="T2914">
        <v>0</v>
      </c>
      <c r="U2914">
        <v>189.96430000000001</v>
      </c>
      <c r="V2914" t="s">
        <v>8499</v>
      </c>
      <c r="W2914" t="s">
        <v>1</v>
      </c>
    </row>
    <row r="2915" spans="1:23">
      <c r="A2915" t="s">
        <v>8374</v>
      </c>
      <c r="B2915" t="str">
        <f t="shared" si="181"/>
        <v>Marzo</v>
      </c>
      <c r="C2915" s="20" t="s">
        <v>8423</v>
      </c>
      <c r="D2915" t="s">
        <v>1</v>
      </c>
      <c r="E2915" t="s">
        <v>0</v>
      </c>
      <c r="F2915" t="str">
        <f t="shared" si="182"/>
        <v>CCF</v>
      </c>
      <c r="G2915" t="s">
        <v>8149</v>
      </c>
      <c r="H2915" t="s">
        <v>8150</v>
      </c>
      <c r="I2915">
        <v>1006</v>
      </c>
      <c r="J2915">
        <v>1006</v>
      </c>
      <c r="K2915" t="s">
        <v>550</v>
      </c>
      <c r="L2915" t="str">
        <f t="shared" si="183"/>
        <v>NIT</v>
      </c>
      <c r="M2915" t="str">
        <f t="shared" si="184"/>
        <v>06011411901010</v>
      </c>
      <c r="N2915" t="s">
        <v>551</v>
      </c>
      <c r="O2915">
        <v>0</v>
      </c>
      <c r="P2915">
        <v>0</v>
      </c>
      <c r="Q2915">
        <v>461.25</v>
      </c>
      <c r="R2915">
        <v>59.962499999999999</v>
      </c>
      <c r="S2915">
        <v>0</v>
      </c>
      <c r="T2915">
        <v>0</v>
      </c>
      <c r="U2915">
        <v>521.21249999999998</v>
      </c>
      <c r="V2915" t="s">
        <v>8499</v>
      </c>
      <c r="W2915" t="s">
        <v>1</v>
      </c>
    </row>
    <row r="2916" spans="1:23">
      <c r="A2916" t="s">
        <v>8374</v>
      </c>
      <c r="B2916" t="str">
        <f t="shared" si="181"/>
        <v>Marzo</v>
      </c>
      <c r="C2916" s="20" t="s">
        <v>8423</v>
      </c>
      <c r="D2916" t="s">
        <v>1</v>
      </c>
      <c r="E2916" t="s">
        <v>0</v>
      </c>
      <c r="F2916" t="str">
        <f t="shared" si="182"/>
        <v>CCF</v>
      </c>
      <c r="G2916" t="s">
        <v>8149</v>
      </c>
      <c r="H2916" t="s">
        <v>8150</v>
      </c>
      <c r="I2916">
        <v>1007</v>
      </c>
      <c r="J2916">
        <v>1007</v>
      </c>
      <c r="K2916" t="s">
        <v>634</v>
      </c>
      <c r="L2916" t="str">
        <f t="shared" si="183"/>
        <v>NIT</v>
      </c>
      <c r="M2916" t="str">
        <f t="shared" si="184"/>
        <v>06142508161086</v>
      </c>
      <c r="N2916" t="s">
        <v>635</v>
      </c>
      <c r="O2916">
        <v>0</v>
      </c>
      <c r="P2916">
        <v>0</v>
      </c>
      <c r="Q2916">
        <v>320</v>
      </c>
      <c r="R2916">
        <v>41.6</v>
      </c>
      <c r="S2916">
        <v>0</v>
      </c>
      <c r="T2916">
        <v>0</v>
      </c>
      <c r="U2916">
        <v>361.6</v>
      </c>
      <c r="V2916" t="s">
        <v>8499</v>
      </c>
      <c r="W2916" t="s">
        <v>1</v>
      </c>
    </row>
    <row r="2917" spans="1:23">
      <c r="A2917" t="s">
        <v>8374</v>
      </c>
      <c r="B2917" t="str">
        <f t="shared" si="181"/>
        <v>Marzo</v>
      </c>
      <c r="C2917" s="20" t="s">
        <v>8423</v>
      </c>
      <c r="D2917" t="s">
        <v>1</v>
      </c>
      <c r="E2917" t="s">
        <v>0</v>
      </c>
      <c r="F2917" t="str">
        <f t="shared" si="182"/>
        <v>CCF</v>
      </c>
      <c r="G2917" t="s">
        <v>8149</v>
      </c>
      <c r="H2917" t="s">
        <v>8150</v>
      </c>
      <c r="I2917">
        <v>1008</v>
      </c>
      <c r="J2917">
        <v>1008</v>
      </c>
      <c r="K2917" t="s">
        <v>530</v>
      </c>
      <c r="L2917" t="str">
        <f t="shared" si="183"/>
        <v>NIT</v>
      </c>
      <c r="M2917" t="str">
        <f t="shared" si="184"/>
        <v>06140705181037</v>
      </c>
      <c r="N2917" t="s">
        <v>531</v>
      </c>
      <c r="O2917">
        <v>0</v>
      </c>
      <c r="P2917">
        <v>0</v>
      </c>
      <c r="Q2917">
        <v>180.31</v>
      </c>
      <c r="R2917">
        <v>23.440300000000001</v>
      </c>
      <c r="S2917">
        <v>0</v>
      </c>
      <c r="T2917">
        <v>0</v>
      </c>
      <c r="U2917">
        <v>203.75030000000001</v>
      </c>
      <c r="V2917" t="s">
        <v>8499</v>
      </c>
      <c r="W2917" t="s">
        <v>1</v>
      </c>
    </row>
    <row r="2918" spans="1:23">
      <c r="A2918" t="s">
        <v>8374</v>
      </c>
      <c r="B2918" t="str">
        <f t="shared" si="181"/>
        <v>Marzo</v>
      </c>
      <c r="C2918" s="20" t="s">
        <v>8423</v>
      </c>
      <c r="D2918" t="s">
        <v>1</v>
      </c>
      <c r="E2918" t="s">
        <v>0</v>
      </c>
      <c r="F2918" t="str">
        <f t="shared" si="182"/>
        <v>CCF</v>
      </c>
      <c r="G2918" t="s">
        <v>8149</v>
      </c>
      <c r="H2918" t="s">
        <v>8150</v>
      </c>
      <c r="I2918">
        <v>1009</v>
      </c>
      <c r="J2918">
        <v>1009</v>
      </c>
      <c r="K2918" t="s">
        <v>118</v>
      </c>
      <c r="L2918" t="str">
        <f t="shared" si="183"/>
        <v>NIT</v>
      </c>
      <c r="M2918" t="str">
        <f t="shared" si="184"/>
        <v>06141106071025</v>
      </c>
      <c r="N2918" t="s">
        <v>119</v>
      </c>
      <c r="O2918">
        <v>0</v>
      </c>
      <c r="P2918">
        <v>0</v>
      </c>
      <c r="Q2918">
        <v>40.03</v>
      </c>
      <c r="R2918">
        <v>5.2039</v>
      </c>
      <c r="S2918">
        <v>0</v>
      </c>
      <c r="T2918">
        <v>0</v>
      </c>
      <c r="U2918">
        <v>45.233899999999998</v>
      </c>
      <c r="V2918" t="s">
        <v>8499</v>
      </c>
      <c r="W2918" t="s">
        <v>1</v>
      </c>
    </row>
    <row r="2919" spans="1:23">
      <c r="A2919" t="s">
        <v>8374</v>
      </c>
      <c r="B2919" t="str">
        <f t="shared" si="181"/>
        <v>Marzo</v>
      </c>
      <c r="C2919" s="20" t="s">
        <v>8423</v>
      </c>
      <c r="D2919" t="s">
        <v>1</v>
      </c>
      <c r="E2919" t="s">
        <v>0</v>
      </c>
      <c r="F2919" t="str">
        <f t="shared" si="182"/>
        <v>CCF</v>
      </c>
      <c r="G2919" t="s">
        <v>8149</v>
      </c>
      <c r="H2919" t="s">
        <v>8150</v>
      </c>
      <c r="I2919">
        <v>1010</v>
      </c>
      <c r="J2919">
        <v>1010</v>
      </c>
      <c r="K2919" t="s">
        <v>155</v>
      </c>
      <c r="L2919" t="str">
        <f t="shared" si="183"/>
        <v>NIT</v>
      </c>
      <c r="M2919" t="str">
        <f t="shared" si="184"/>
        <v>06142610051058</v>
      </c>
      <c r="N2919" t="s">
        <v>156</v>
      </c>
      <c r="O2919">
        <v>0</v>
      </c>
      <c r="P2919">
        <v>0</v>
      </c>
      <c r="Q2919">
        <v>400.74</v>
      </c>
      <c r="R2919">
        <v>52.096200000000003</v>
      </c>
      <c r="S2919">
        <v>0</v>
      </c>
      <c r="T2919">
        <v>0</v>
      </c>
      <c r="U2919">
        <v>452.83620000000002</v>
      </c>
      <c r="V2919" t="s">
        <v>8499</v>
      </c>
      <c r="W2919" t="s">
        <v>1</v>
      </c>
    </row>
    <row r="2920" spans="1:23">
      <c r="A2920" t="s">
        <v>8374</v>
      </c>
      <c r="B2920" t="str">
        <f t="shared" si="181"/>
        <v>Marzo</v>
      </c>
      <c r="C2920" s="20" t="s">
        <v>8423</v>
      </c>
      <c r="D2920" t="s">
        <v>1</v>
      </c>
      <c r="E2920" t="s">
        <v>0</v>
      </c>
      <c r="F2920" t="str">
        <f t="shared" si="182"/>
        <v>CCF</v>
      </c>
      <c r="G2920" t="s">
        <v>8149</v>
      </c>
      <c r="H2920" t="s">
        <v>8150</v>
      </c>
      <c r="I2920">
        <v>1011</v>
      </c>
      <c r="J2920">
        <v>1011</v>
      </c>
      <c r="K2920" t="s">
        <v>435</v>
      </c>
      <c r="L2920" t="str">
        <f t="shared" si="183"/>
        <v>NIT</v>
      </c>
      <c r="M2920" t="str">
        <f t="shared" si="184"/>
        <v>06130407761017</v>
      </c>
      <c r="N2920" t="s">
        <v>436</v>
      </c>
      <c r="O2920">
        <v>0</v>
      </c>
      <c r="P2920">
        <v>0</v>
      </c>
      <c r="Q2920">
        <v>1452.36</v>
      </c>
      <c r="R2920">
        <v>188.80679999999998</v>
      </c>
      <c r="S2920">
        <v>0</v>
      </c>
      <c r="T2920">
        <v>0</v>
      </c>
      <c r="U2920">
        <v>1641.1668</v>
      </c>
      <c r="V2920" t="s">
        <v>8499</v>
      </c>
      <c r="W2920" t="s">
        <v>1</v>
      </c>
    </row>
    <row r="2921" spans="1:23">
      <c r="A2921" t="s">
        <v>8374</v>
      </c>
      <c r="B2921" t="str">
        <f t="shared" si="181"/>
        <v>Marzo</v>
      </c>
      <c r="C2921" s="20" t="s">
        <v>8423</v>
      </c>
      <c r="D2921" t="s">
        <v>1</v>
      </c>
      <c r="E2921" t="s">
        <v>0</v>
      </c>
      <c r="F2921" t="str">
        <f t="shared" si="182"/>
        <v>CCF</v>
      </c>
      <c r="G2921" t="s">
        <v>8149</v>
      </c>
      <c r="H2921" t="s">
        <v>8150</v>
      </c>
      <c r="I2921">
        <v>1012</v>
      </c>
      <c r="J2921">
        <v>1012</v>
      </c>
      <c r="K2921" t="s">
        <v>8424</v>
      </c>
      <c r="L2921" t="str">
        <f t="shared" si="183"/>
        <v>NIT</v>
      </c>
      <c r="M2921" t="str">
        <f t="shared" si="184"/>
        <v>10102606211010</v>
      </c>
      <c r="N2921" t="s">
        <v>8425</v>
      </c>
      <c r="O2921">
        <v>0</v>
      </c>
      <c r="P2921">
        <v>0</v>
      </c>
      <c r="Q2921">
        <v>385.49</v>
      </c>
      <c r="R2921">
        <v>50.113700000000001</v>
      </c>
      <c r="S2921">
        <v>0</v>
      </c>
      <c r="T2921">
        <v>0</v>
      </c>
      <c r="U2921">
        <v>435.6037</v>
      </c>
      <c r="V2921" t="s">
        <v>8499</v>
      </c>
      <c r="W2921" t="s">
        <v>1</v>
      </c>
    </row>
    <row r="2922" spans="1:23">
      <c r="A2922" t="s">
        <v>8374</v>
      </c>
      <c r="B2922" t="str">
        <f t="shared" si="181"/>
        <v>Marzo</v>
      </c>
      <c r="C2922" s="20" t="s">
        <v>8423</v>
      </c>
      <c r="D2922" t="s">
        <v>1</v>
      </c>
      <c r="E2922" t="s">
        <v>0</v>
      </c>
      <c r="F2922" t="str">
        <f t="shared" si="182"/>
        <v>CCF</v>
      </c>
      <c r="G2922" t="s">
        <v>8149</v>
      </c>
      <c r="H2922" t="s">
        <v>8150</v>
      </c>
      <c r="I2922">
        <v>1013</v>
      </c>
      <c r="J2922">
        <v>1013</v>
      </c>
      <c r="K2922" t="s">
        <v>239</v>
      </c>
      <c r="L2922" t="str">
        <f t="shared" si="183"/>
        <v>NIT</v>
      </c>
      <c r="M2922" t="str">
        <f t="shared" si="184"/>
        <v>12171207011015</v>
      </c>
      <c r="N2922" t="s">
        <v>240</v>
      </c>
      <c r="O2922">
        <v>0</v>
      </c>
      <c r="P2922">
        <v>0</v>
      </c>
      <c r="Q2922">
        <v>778.75</v>
      </c>
      <c r="R2922">
        <v>101.2375</v>
      </c>
      <c r="S2922">
        <v>0</v>
      </c>
      <c r="T2922">
        <v>0</v>
      </c>
      <c r="U2922">
        <v>879.98749999999995</v>
      </c>
      <c r="V2922" t="s">
        <v>8499</v>
      </c>
      <c r="W2922" t="s">
        <v>1</v>
      </c>
    </row>
    <row r="2923" spans="1:23">
      <c r="A2923" t="s">
        <v>8374</v>
      </c>
      <c r="B2923" t="str">
        <f t="shared" si="181"/>
        <v>Marzo</v>
      </c>
      <c r="C2923" s="20" t="s">
        <v>8423</v>
      </c>
      <c r="D2923" t="s">
        <v>1</v>
      </c>
      <c r="E2923" t="s">
        <v>0</v>
      </c>
      <c r="F2923" t="str">
        <f t="shared" si="182"/>
        <v>CCF</v>
      </c>
      <c r="G2923" t="s">
        <v>8149</v>
      </c>
      <c r="H2923" t="s">
        <v>8150</v>
      </c>
      <c r="I2923">
        <v>1014</v>
      </c>
      <c r="J2923">
        <v>1014</v>
      </c>
      <c r="K2923" t="s">
        <v>120</v>
      </c>
      <c r="L2923" t="str">
        <f t="shared" si="183"/>
        <v>NIT</v>
      </c>
      <c r="M2923" t="str">
        <f t="shared" si="184"/>
        <v>06142208811224</v>
      </c>
      <c r="N2923" t="s">
        <v>121</v>
      </c>
      <c r="O2923">
        <v>0</v>
      </c>
      <c r="P2923">
        <v>0</v>
      </c>
      <c r="Q2923">
        <v>137.19</v>
      </c>
      <c r="R2923">
        <v>17.834700000000002</v>
      </c>
      <c r="S2923">
        <v>0</v>
      </c>
      <c r="T2923">
        <v>0</v>
      </c>
      <c r="U2923">
        <v>155.0247</v>
      </c>
      <c r="V2923" t="s">
        <v>8499</v>
      </c>
      <c r="W2923" t="s">
        <v>1</v>
      </c>
    </row>
    <row r="2924" spans="1:23">
      <c r="A2924" t="s">
        <v>8374</v>
      </c>
      <c r="B2924" t="str">
        <f t="shared" si="181"/>
        <v>Marzo</v>
      </c>
      <c r="C2924" s="20" t="s">
        <v>8423</v>
      </c>
      <c r="D2924" t="s">
        <v>1</v>
      </c>
      <c r="E2924" t="s">
        <v>0</v>
      </c>
      <c r="F2924" t="str">
        <f t="shared" si="182"/>
        <v>CCF</v>
      </c>
      <c r="G2924" t="s">
        <v>8149</v>
      </c>
      <c r="H2924" t="s">
        <v>8150</v>
      </c>
      <c r="I2924">
        <v>1015</v>
      </c>
      <c r="J2924">
        <v>1015</v>
      </c>
      <c r="K2924" t="s">
        <v>229</v>
      </c>
      <c r="L2924" t="str">
        <f t="shared" si="183"/>
        <v>NIT</v>
      </c>
      <c r="M2924" t="str">
        <f t="shared" si="184"/>
        <v>05011709121014</v>
      </c>
      <c r="N2924" t="s">
        <v>230</v>
      </c>
      <c r="O2924">
        <v>0</v>
      </c>
      <c r="P2924">
        <v>0</v>
      </c>
      <c r="Q2924">
        <v>163.12</v>
      </c>
      <c r="R2924">
        <v>21.2056</v>
      </c>
      <c r="S2924">
        <v>0</v>
      </c>
      <c r="T2924">
        <v>0</v>
      </c>
      <c r="U2924">
        <v>184.32560000000001</v>
      </c>
      <c r="V2924" t="s">
        <v>8499</v>
      </c>
      <c r="W2924" t="s">
        <v>1</v>
      </c>
    </row>
    <row r="2925" spans="1:23">
      <c r="A2925" t="s">
        <v>8374</v>
      </c>
      <c r="B2925" t="str">
        <f t="shared" si="181"/>
        <v>Marzo</v>
      </c>
      <c r="C2925" s="20" t="s">
        <v>8423</v>
      </c>
      <c r="D2925" t="s">
        <v>1</v>
      </c>
      <c r="E2925" t="s">
        <v>0</v>
      </c>
      <c r="F2925" t="str">
        <f t="shared" si="182"/>
        <v>CCF</v>
      </c>
      <c r="G2925" t="s">
        <v>8149</v>
      </c>
      <c r="H2925" t="s">
        <v>8150</v>
      </c>
      <c r="I2925">
        <v>1016</v>
      </c>
      <c r="J2925">
        <v>1016</v>
      </c>
      <c r="K2925" t="s">
        <v>118</v>
      </c>
      <c r="L2925" t="str">
        <f t="shared" si="183"/>
        <v>NIT</v>
      </c>
      <c r="M2925" t="str">
        <f t="shared" si="184"/>
        <v>06141106071025</v>
      </c>
      <c r="N2925" t="s">
        <v>119</v>
      </c>
      <c r="O2925">
        <v>0</v>
      </c>
      <c r="P2925">
        <v>0</v>
      </c>
      <c r="Q2925">
        <v>32.74</v>
      </c>
      <c r="R2925">
        <v>4.2562000000000006</v>
      </c>
      <c r="S2925">
        <v>0</v>
      </c>
      <c r="T2925">
        <v>0</v>
      </c>
      <c r="U2925">
        <v>36.996200000000002</v>
      </c>
      <c r="V2925" t="s">
        <v>8499</v>
      </c>
      <c r="W2925" t="s">
        <v>1</v>
      </c>
    </row>
    <row r="2926" spans="1:23">
      <c r="A2926" t="s">
        <v>8374</v>
      </c>
      <c r="B2926" t="str">
        <f t="shared" si="181"/>
        <v>Marzo</v>
      </c>
      <c r="C2926" s="20" t="s">
        <v>8423</v>
      </c>
      <c r="D2926" t="s">
        <v>1</v>
      </c>
      <c r="E2926" t="s">
        <v>0</v>
      </c>
      <c r="F2926" t="str">
        <f t="shared" si="182"/>
        <v>CCF</v>
      </c>
      <c r="G2926" t="s">
        <v>8149</v>
      </c>
      <c r="H2926" t="s">
        <v>8150</v>
      </c>
      <c r="I2926">
        <v>1017</v>
      </c>
      <c r="J2926">
        <v>1017</v>
      </c>
      <c r="K2926" t="s">
        <v>118</v>
      </c>
      <c r="L2926" t="str">
        <f t="shared" si="183"/>
        <v>NIT</v>
      </c>
      <c r="M2926" t="str">
        <f t="shared" si="184"/>
        <v>06141106071025</v>
      </c>
      <c r="N2926" t="s">
        <v>119</v>
      </c>
      <c r="O2926">
        <v>0</v>
      </c>
      <c r="P2926">
        <v>0</v>
      </c>
      <c r="Q2926">
        <v>3047.51</v>
      </c>
      <c r="R2926">
        <v>396.17630000000003</v>
      </c>
      <c r="S2926">
        <v>0</v>
      </c>
      <c r="T2926">
        <v>0</v>
      </c>
      <c r="U2926">
        <v>3443.6863000000003</v>
      </c>
      <c r="V2926" t="s">
        <v>8499</v>
      </c>
      <c r="W2926" t="s">
        <v>1</v>
      </c>
    </row>
    <row r="2927" spans="1:23">
      <c r="A2927" t="s">
        <v>8374</v>
      </c>
      <c r="B2927" t="str">
        <f t="shared" si="181"/>
        <v>Marzo</v>
      </c>
      <c r="C2927" s="20" t="s">
        <v>8423</v>
      </c>
      <c r="D2927" t="s">
        <v>1</v>
      </c>
      <c r="E2927" t="s">
        <v>0</v>
      </c>
      <c r="F2927" t="str">
        <f t="shared" si="182"/>
        <v>CCF</v>
      </c>
      <c r="G2927" t="s">
        <v>8149</v>
      </c>
      <c r="H2927" t="s">
        <v>8150</v>
      </c>
      <c r="I2927">
        <v>1018</v>
      </c>
      <c r="J2927">
        <v>1018</v>
      </c>
      <c r="K2927" t="s">
        <v>118</v>
      </c>
      <c r="L2927" t="str">
        <f t="shared" si="183"/>
        <v>NIT</v>
      </c>
      <c r="M2927" t="str">
        <f t="shared" si="184"/>
        <v>06141106071025</v>
      </c>
      <c r="N2927" t="s">
        <v>119</v>
      </c>
      <c r="O2927">
        <v>0</v>
      </c>
      <c r="P2927">
        <v>0</v>
      </c>
      <c r="Q2927">
        <v>23</v>
      </c>
      <c r="R2927">
        <v>2.99</v>
      </c>
      <c r="S2927">
        <v>0</v>
      </c>
      <c r="T2927">
        <v>0</v>
      </c>
      <c r="U2927">
        <v>25.990000000000002</v>
      </c>
      <c r="V2927" t="s">
        <v>8499</v>
      </c>
      <c r="W2927" t="s">
        <v>1</v>
      </c>
    </row>
    <row r="2928" spans="1:23">
      <c r="A2928" t="s">
        <v>8374</v>
      </c>
      <c r="B2928" t="str">
        <f t="shared" si="181"/>
        <v>Marzo</v>
      </c>
      <c r="C2928" s="20" t="s">
        <v>8423</v>
      </c>
      <c r="D2928" t="s">
        <v>1</v>
      </c>
      <c r="E2928" t="s">
        <v>0</v>
      </c>
      <c r="F2928" t="str">
        <f t="shared" si="182"/>
        <v>CCF</v>
      </c>
      <c r="G2928" t="s">
        <v>8149</v>
      </c>
      <c r="H2928" t="s">
        <v>8150</v>
      </c>
      <c r="I2928">
        <v>1019</v>
      </c>
      <c r="J2928">
        <v>1019</v>
      </c>
      <c r="K2928" t="s">
        <v>363</v>
      </c>
      <c r="L2928" t="str">
        <f t="shared" si="183"/>
        <v>NIT</v>
      </c>
      <c r="M2928" t="str">
        <f t="shared" si="184"/>
        <v>06142205931016</v>
      </c>
      <c r="N2928" t="s">
        <v>364</v>
      </c>
      <c r="O2928">
        <v>0</v>
      </c>
      <c r="P2928">
        <v>0</v>
      </c>
      <c r="Q2928">
        <v>42.78</v>
      </c>
      <c r="R2928">
        <v>5.5613999999999999</v>
      </c>
      <c r="S2928">
        <v>0</v>
      </c>
      <c r="T2928">
        <v>0</v>
      </c>
      <c r="U2928">
        <v>48.3414</v>
      </c>
      <c r="V2928" t="s">
        <v>8499</v>
      </c>
      <c r="W2928" t="s">
        <v>1</v>
      </c>
    </row>
    <row r="2929" spans="1:23">
      <c r="A2929" t="s">
        <v>8374</v>
      </c>
      <c r="B2929" t="str">
        <f t="shared" si="181"/>
        <v>Marzo</v>
      </c>
      <c r="C2929" s="20" t="s">
        <v>8419</v>
      </c>
      <c r="D2929" t="s">
        <v>1</v>
      </c>
      <c r="E2929" t="s">
        <v>0</v>
      </c>
      <c r="F2929" t="str">
        <f t="shared" si="182"/>
        <v>CCF</v>
      </c>
      <c r="G2929" t="s">
        <v>8149</v>
      </c>
      <c r="H2929" t="s">
        <v>8150</v>
      </c>
      <c r="I2929">
        <v>1020</v>
      </c>
      <c r="J2929">
        <v>1020</v>
      </c>
      <c r="K2929" t="s">
        <v>118</v>
      </c>
      <c r="L2929" t="str">
        <f t="shared" si="183"/>
        <v>NIT</v>
      </c>
      <c r="M2929" t="str">
        <f t="shared" si="184"/>
        <v>06141106071025</v>
      </c>
      <c r="N2929" t="s">
        <v>119</v>
      </c>
      <c r="O2929">
        <v>0</v>
      </c>
      <c r="P2929">
        <v>0</v>
      </c>
      <c r="Q2929">
        <v>423.27</v>
      </c>
      <c r="R2929">
        <v>55.025100000000002</v>
      </c>
      <c r="S2929">
        <v>0</v>
      </c>
      <c r="T2929">
        <v>0</v>
      </c>
      <c r="U2929">
        <v>478.29509999999999</v>
      </c>
      <c r="V2929" t="s">
        <v>8499</v>
      </c>
      <c r="W2929" t="s">
        <v>1</v>
      </c>
    </row>
    <row r="2930" spans="1:23">
      <c r="A2930" t="s">
        <v>8374</v>
      </c>
      <c r="B2930" t="str">
        <f t="shared" si="181"/>
        <v>Marzo</v>
      </c>
      <c r="C2930" s="20" t="s">
        <v>8419</v>
      </c>
      <c r="D2930" t="s">
        <v>1</v>
      </c>
      <c r="E2930" t="s">
        <v>0</v>
      </c>
      <c r="F2930" t="str">
        <f t="shared" si="182"/>
        <v>CCF</v>
      </c>
      <c r="G2930" t="s">
        <v>8149</v>
      </c>
      <c r="H2930" t="s">
        <v>8150</v>
      </c>
      <c r="I2930">
        <v>1021</v>
      </c>
      <c r="J2930">
        <v>1021</v>
      </c>
      <c r="K2930" t="s">
        <v>471</v>
      </c>
      <c r="L2930" t="str">
        <f t="shared" si="183"/>
        <v>NIT</v>
      </c>
      <c r="M2930" t="str">
        <f t="shared" si="184"/>
        <v>06142010671133</v>
      </c>
      <c r="N2930" t="s">
        <v>472</v>
      </c>
      <c r="O2930">
        <v>0</v>
      </c>
      <c r="P2930">
        <v>0</v>
      </c>
      <c r="Q2930">
        <v>81.56</v>
      </c>
      <c r="R2930">
        <v>10.6028</v>
      </c>
      <c r="S2930">
        <v>0</v>
      </c>
      <c r="T2930">
        <v>0</v>
      </c>
      <c r="U2930">
        <v>92.162800000000004</v>
      </c>
      <c r="V2930" t="s">
        <v>8499</v>
      </c>
      <c r="W2930" t="s">
        <v>1</v>
      </c>
    </row>
    <row r="2931" spans="1:23">
      <c r="A2931" t="s">
        <v>8374</v>
      </c>
      <c r="B2931" t="str">
        <f t="shared" si="181"/>
        <v>Marzo</v>
      </c>
      <c r="C2931" s="20" t="s">
        <v>8419</v>
      </c>
      <c r="D2931" t="s">
        <v>1</v>
      </c>
      <c r="E2931" t="s">
        <v>0</v>
      </c>
      <c r="F2931" t="str">
        <f t="shared" si="182"/>
        <v>CCF</v>
      </c>
      <c r="G2931" t="s">
        <v>8149</v>
      </c>
      <c r="H2931" t="s">
        <v>8150</v>
      </c>
      <c r="I2931">
        <v>1022</v>
      </c>
      <c r="J2931">
        <v>1022</v>
      </c>
      <c r="L2931" t="str">
        <f t="shared" si="183"/>
        <v>DUI</v>
      </c>
      <c r="M2931" t="str">
        <f t="shared" si="184"/>
        <v>009245097</v>
      </c>
      <c r="N2931" t="s">
        <v>8422</v>
      </c>
      <c r="O2931">
        <v>0</v>
      </c>
      <c r="P2931">
        <v>0</v>
      </c>
      <c r="Q2931">
        <v>78.48</v>
      </c>
      <c r="R2931">
        <v>10.202400000000001</v>
      </c>
      <c r="S2931">
        <v>0</v>
      </c>
      <c r="T2931">
        <v>0</v>
      </c>
      <c r="U2931">
        <v>88.682400000000001</v>
      </c>
      <c r="V2931" t="s">
        <v>8421</v>
      </c>
      <c r="W2931" t="s">
        <v>1</v>
      </c>
    </row>
    <row r="2932" spans="1:23">
      <c r="A2932" t="s">
        <v>8374</v>
      </c>
      <c r="B2932" t="str">
        <f t="shared" si="181"/>
        <v>Marzo</v>
      </c>
      <c r="C2932" s="20" t="s">
        <v>8419</v>
      </c>
      <c r="D2932" t="s">
        <v>1</v>
      </c>
      <c r="E2932" t="s">
        <v>0</v>
      </c>
      <c r="F2932" t="str">
        <f t="shared" si="182"/>
        <v>CCF</v>
      </c>
      <c r="G2932" t="s">
        <v>8149</v>
      </c>
      <c r="H2932" t="s">
        <v>8150</v>
      </c>
      <c r="I2932">
        <v>1023</v>
      </c>
      <c r="J2932">
        <v>1023</v>
      </c>
      <c r="K2932" t="s">
        <v>85</v>
      </c>
      <c r="L2932" t="str">
        <f t="shared" si="183"/>
        <v>NIT</v>
      </c>
      <c r="M2932" t="str">
        <f t="shared" si="184"/>
        <v>12171907161026</v>
      </c>
      <c r="N2932" t="s">
        <v>86</v>
      </c>
      <c r="O2932">
        <v>0</v>
      </c>
      <c r="P2932">
        <v>0</v>
      </c>
      <c r="Q2932">
        <v>579.96</v>
      </c>
      <c r="R2932">
        <v>75.394800000000004</v>
      </c>
      <c r="S2932">
        <v>0</v>
      </c>
      <c r="T2932">
        <v>0</v>
      </c>
      <c r="U2932">
        <v>655.35480000000007</v>
      </c>
      <c r="V2932" t="s">
        <v>8499</v>
      </c>
      <c r="W2932" t="s">
        <v>1</v>
      </c>
    </row>
    <row r="2933" spans="1:23">
      <c r="A2933" t="s">
        <v>8374</v>
      </c>
      <c r="B2933" t="str">
        <f t="shared" si="181"/>
        <v>Marzo</v>
      </c>
      <c r="C2933" s="20" t="s">
        <v>8419</v>
      </c>
      <c r="D2933" t="s">
        <v>1</v>
      </c>
      <c r="E2933" t="s">
        <v>0</v>
      </c>
      <c r="F2933" t="str">
        <f t="shared" si="182"/>
        <v>CCF</v>
      </c>
      <c r="G2933" t="s">
        <v>8149</v>
      </c>
      <c r="H2933" t="s">
        <v>8150</v>
      </c>
      <c r="I2933">
        <v>1024</v>
      </c>
      <c r="J2933">
        <v>1024</v>
      </c>
      <c r="L2933" t="str">
        <f t="shared" si="183"/>
        <v>DUI</v>
      </c>
      <c r="M2933" t="str">
        <f t="shared" si="184"/>
        <v>018717409</v>
      </c>
      <c r="N2933" t="s">
        <v>322</v>
      </c>
      <c r="O2933">
        <v>0</v>
      </c>
      <c r="P2933">
        <v>0</v>
      </c>
      <c r="Q2933">
        <v>105.36</v>
      </c>
      <c r="R2933">
        <v>13.6968</v>
      </c>
      <c r="S2933">
        <v>0</v>
      </c>
      <c r="T2933">
        <v>0</v>
      </c>
      <c r="U2933">
        <v>119.0568</v>
      </c>
      <c r="V2933" t="s">
        <v>8383</v>
      </c>
      <c r="W2933" t="s">
        <v>1</v>
      </c>
    </row>
    <row r="2934" spans="1:23">
      <c r="A2934" t="s">
        <v>8374</v>
      </c>
      <c r="B2934" t="str">
        <f t="shared" si="181"/>
        <v>Marzo</v>
      </c>
      <c r="C2934" s="20" t="s">
        <v>8419</v>
      </c>
      <c r="D2934" t="s">
        <v>1</v>
      </c>
      <c r="E2934" t="s">
        <v>0</v>
      </c>
      <c r="F2934" t="str">
        <f t="shared" si="182"/>
        <v>CCF</v>
      </c>
      <c r="G2934" t="s">
        <v>8149</v>
      </c>
      <c r="H2934" t="s">
        <v>8150</v>
      </c>
      <c r="I2934">
        <v>1025</v>
      </c>
      <c r="J2934">
        <v>1025</v>
      </c>
      <c r="K2934" t="s">
        <v>85</v>
      </c>
      <c r="L2934" t="str">
        <f t="shared" si="183"/>
        <v>NIT</v>
      </c>
      <c r="M2934" t="str">
        <f t="shared" si="184"/>
        <v>12171907161026</v>
      </c>
      <c r="N2934" t="s">
        <v>86</v>
      </c>
      <c r="O2934">
        <v>0</v>
      </c>
      <c r="P2934">
        <v>0</v>
      </c>
      <c r="Q2934">
        <v>4036.2</v>
      </c>
      <c r="R2934">
        <v>524.70600000000002</v>
      </c>
      <c r="S2934">
        <v>0</v>
      </c>
      <c r="T2934">
        <v>0</v>
      </c>
      <c r="U2934">
        <v>4560.9059999999999</v>
      </c>
      <c r="V2934" t="s">
        <v>8499</v>
      </c>
      <c r="W2934" t="s">
        <v>1</v>
      </c>
    </row>
    <row r="2935" spans="1:23">
      <c r="A2935" t="s">
        <v>8374</v>
      </c>
      <c r="B2935" t="str">
        <f t="shared" si="181"/>
        <v>Marzo</v>
      </c>
      <c r="C2935" s="20" t="s">
        <v>8419</v>
      </c>
      <c r="D2935" t="s">
        <v>1</v>
      </c>
      <c r="E2935" t="s">
        <v>0</v>
      </c>
      <c r="F2935" t="str">
        <f t="shared" si="182"/>
        <v>CCF</v>
      </c>
      <c r="G2935" t="s">
        <v>8149</v>
      </c>
      <c r="H2935" t="s">
        <v>8150</v>
      </c>
      <c r="I2935">
        <v>1026</v>
      </c>
      <c r="J2935">
        <v>1026</v>
      </c>
      <c r="K2935" t="s">
        <v>487</v>
      </c>
      <c r="L2935" t="str">
        <f t="shared" si="183"/>
        <v>NIT</v>
      </c>
      <c r="M2935" t="str">
        <f t="shared" si="184"/>
        <v>06142306191013</v>
      </c>
      <c r="N2935" t="s">
        <v>488</v>
      </c>
      <c r="O2935">
        <v>0</v>
      </c>
      <c r="P2935">
        <v>0</v>
      </c>
      <c r="Q2935">
        <v>83.53</v>
      </c>
      <c r="R2935">
        <v>10.8589</v>
      </c>
      <c r="S2935">
        <v>0</v>
      </c>
      <c r="T2935">
        <v>0</v>
      </c>
      <c r="U2935">
        <v>94.388900000000007</v>
      </c>
      <c r="V2935" t="s">
        <v>8499</v>
      </c>
      <c r="W2935" t="s">
        <v>1</v>
      </c>
    </row>
    <row r="2936" spans="1:23">
      <c r="A2936" t="s">
        <v>8374</v>
      </c>
      <c r="B2936" t="str">
        <f t="shared" ref="B2936:B2999" si="185">SUBSTITUTE(A2936,"ARZO","arzo")</f>
        <v>Marzo</v>
      </c>
      <c r="C2936" s="20" t="s">
        <v>8419</v>
      </c>
      <c r="D2936" t="s">
        <v>1</v>
      </c>
      <c r="E2936" t="s">
        <v>0</v>
      </c>
      <c r="F2936" t="str">
        <f t="shared" si="182"/>
        <v>CCF</v>
      </c>
      <c r="G2936" t="s">
        <v>8149</v>
      </c>
      <c r="H2936" t="s">
        <v>8150</v>
      </c>
      <c r="I2936">
        <v>1027</v>
      </c>
      <c r="J2936">
        <v>1027</v>
      </c>
      <c r="K2936" t="s">
        <v>237</v>
      </c>
      <c r="L2936" t="str">
        <f t="shared" si="183"/>
        <v>NIT</v>
      </c>
      <c r="M2936" t="str">
        <f t="shared" si="184"/>
        <v>08191601731036</v>
      </c>
      <c r="N2936" t="s">
        <v>238</v>
      </c>
      <c r="O2936">
        <v>0</v>
      </c>
      <c r="P2936">
        <v>0</v>
      </c>
      <c r="Q2936">
        <v>171.37</v>
      </c>
      <c r="R2936">
        <v>22.278100000000002</v>
      </c>
      <c r="S2936">
        <v>0</v>
      </c>
      <c r="T2936">
        <v>0</v>
      </c>
      <c r="U2936">
        <v>193.6481</v>
      </c>
      <c r="V2936" t="s">
        <v>8499</v>
      </c>
      <c r="W2936" t="s">
        <v>1</v>
      </c>
    </row>
    <row r="2937" spans="1:23">
      <c r="A2937" t="s">
        <v>8374</v>
      </c>
      <c r="B2937" t="str">
        <f t="shared" si="185"/>
        <v>Marzo</v>
      </c>
      <c r="C2937" s="20" t="s">
        <v>8419</v>
      </c>
      <c r="D2937" t="s">
        <v>1</v>
      </c>
      <c r="E2937" t="s">
        <v>0</v>
      </c>
      <c r="F2937" t="str">
        <f t="shared" si="182"/>
        <v>CCF</v>
      </c>
      <c r="G2937" t="s">
        <v>8149</v>
      </c>
      <c r="H2937" t="s">
        <v>8150</v>
      </c>
      <c r="I2937">
        <v>1028</v>
      </c>
      <c r="J2937">
        <v>1028</v>
      </c>
      <c r="K2937" t="s">
        <v>425</v>
      </c>
      <c r="L2937" t="str">
        <f t="shared" si="183"/>
        <v>NIT</v>
      </c>
      <c r="M2937" t="str">
        <f t="shared" si="184"/>
        <v>11080503400019</v>
      </c>
      <c r="N2937" t="s">
        <v>426</v>
      </c>
      <c r="O2937">
        <v>0</v>
      </c>
      <c r="P2937">
        <v>0</v>
      </c>
      <c r="Q2937">
        <v>42.79</v>
      </c>
      <c r="R2937">
        <v>5.5627000000000004</v>
      </c>
      <c r="S2937">
        <v>0</v>
      </c>
      <c r="T2937">
        <v>0</v>
      </c>
      <c r="U2937">
        <v>48.352699999999999</v>
      </c>
      <c r="V2937" t="s">
        <v>8499</v>
      </c>
      <c r="W2937" t="s">
        <v>1</v>
      </c>
    </row>
    <row r="2938" spans="1:23">
      <c r="A2938" t="s">
        <v>8374</v>
      </c>
      <c r="B2938" t="str">
        <f t="shared" si="185"/>
        <v>Marzo</v>
      </c>
      <c r="C2938" s="20" t="s">
        <v>8419</v>
      </c>
      <c r="D2938" t="s">
        <v>1</v>
      </c>
      <c r="E2938" t="s">
        <v>0</v>
      </c>
      <c r="F2938" t="str">
        <f t="shared" si="182"/>
        <v>CCF</v>
      </c>
      <c r="G2938" t="s">
        <v>8149</v>
      </c>
      <c r="H2938" t="s">
        <v>8150</v>
      </c>
      <c r="I2938">
        <v>1029</v>
      </c>
      <c r="J2938">
        <v>1029</v>
      </c>
      <c r="K2938" t="s">
        <v>130</v>
      </c>
      <c r="L2938" t="str">
        <f t="shared" si="183"/>
        <v>NIT</v>
      </c>
      <c r="M2938" t="str">
        <f t="shared" si="184"/>
        <v>06142601121035</v>
      </c>
      <c r="N2938" t="s">
        <v>131</v>
      </c>
      <c r="O2938">
        <v>0</v>
      </c>
      <c r="P2938">
        <v>0</v>
      </c>
      <c r="Q2938">
        <v>30</v>
      </c>
      <c r="R2938">
        <v>3.9000000000000004</v>
      </c>
      <c r="S2938">
        <v>0</v>
      </c>
      <c r="T2938">
        <v>0</v>
      </c>
      <c r="U2938">
        <v>33.9</v>
      </c>
      <c r="V2938" t="s">
        <v>8499</v>
      </c>
      <c r="W2938" t="s">
        <v>1</v>
      </c>
    </row>
    <row r="2939" spans="1:23">
      <c r="A2939" t="s">
        <v>8374</v>
      </c>
      <c r="B2939" t="str">
        <f t="shared" si="185"/>
        <v>Marzo</v>
      </c>
      <c r="C2939" s="20" t="s">
        <v>8419</v>
      </c>
      <c r="D2939" t="s">
        <v>1</v>
      </c>
      <c r="E2939" t="s">
        <v>0</v>
      </c>
      <c r="F2939" t="str">
        <f t="shared" si="182"/>
        <v>CCF</v>
      </c>
      <c r="G2939" t="s">
        <v>8149</v>
      </c>
      <c r="H2939" t="s">
        <v>8150</v>
      </c>
      <c r="I2939">
        <v>1031</v>
      </c>
      <c r="J2939">
        <v>1031</v>
      </c>
      <c r="K2939" t="s">
        <v>8208</v>
      </c>
      <c r="L2939" t="str">
        <f t="shared" si="183"/>
        <v>NIT</v>
      </c>
      <c r="M2939" t="str">
        <f t="shared" si="184"/>
        <v>02100302831051</v>
      </c>
      <c r="N2939" t="s">
        <v>8209</v>
      </c>
      <c r="O2939">
        <v>0</v>
      </c>
      <c r="P2939">
        <v>0</v>
      </c>
      <c r="Q2939">
        <v>18.48</v>
      </c>
      <c r="R2939">
        <v>2.4024000000000001</v>
      </c>
      <c r="S2939">
        <v>0</v>
      </c>
      <c r="T2939">
        <v>0</v>
      </c>
      <c r="U2939">
        <v>20.882400000000001</v>
      </c>
      <c r="V2939" t="s">
        <v>8499</v>
      </c>
      <c r="W2939" t="s">
        <v>1</v>
      </c>
    </row>
    <row r="2940" spans="1:23">
      <c r="A2940" t="s">
        <v>8374</v>
      </c>
      <c r="B2940" t="str">
        <f t="shared" si="185"/>
        <v>Marzo</v>
      </c>
      <c r="C2940" s="20" t="s">
        <v>8419</v>
      </c>
      <c r="D2940" t="s">
        <v>1</v>
      </c>
      <c r="E2940" t="s">
        <v>0</v>
      </c>
      <c r="F2940" t="str">
        <f t="shared" si="182"/>
        <v>CCF</v>
      </c>
      <c r="G2940" t="s">
        <v>8149</v>
      </c>
      <c r="H2940" t="s">
        <v>8150</v>
      </c>
      <c r="I2940">
        <v>1032</v>
      </c>
      <c r="J2940">
        <v>1032</v>
      </c>
      <c r="K2940" t="s">
        <v>118</v>
      </c>
      <c r="L2940" t="str">
        <f t="shared" si="183"/>
        <v>NIT</v>
      </c>
      <c r="M2940" t="str">
        <f t="shared" si="184"/>
        <v>06141106071025</v>
      </c>
      <c r="N2940" t="s">
        <v>119</v>
      </c>
      <c r="O2940">
        <v>0</v>
      </c>
      <c r="P2940">
        <v>0</v>
      </c>
      <c r="Q2940">
        <v>23.89</v>
      </c>
      <c r="R2940">
        <v>3.1057000000000001</v>
      </c>
      <c r="S2940">
        <v>0</v>
      </c>
      <c r="T2940">
        <v>0</v>
      </c>
      <c r="U2940">
        <v>26.995699999999999</v>
      </c>
      <c r="V2940" t="s">
        <v>8499</v>
      </c>
      <c r="W2940" t="s">
        <v>1</v>
      </c>
    </row>
    <row r="2941" spans="1:23">
      <c r="A2941" t="s">
        <v>8374</v>
      </c>
      <c r="B2941" t="str">
        <f t="shared" si="185"/>
        <v>Marzo</v>
      </c>
      <c r="C2941" s="20" t="s">
        <v>8419</v>
      </c>
      <c r="D2941" t="s">
        <v>1</v>
      </c>
      <c r="E2941" t="s">
        <v>0</v>
      </c>
      <c r="F2941" t="str">
        <f t="shared" si="182"/>
        <v>CCF</v>
      </c>
      <c r="G2941" t="s">
        <v>8149</v>
      </c>
      <c r="H2941" t="s">
        <v>8150</v>
      </c>
      <c r="I2941">
        <v>1033</v>
      </c>
      <c r="J2941">
        <v>1033</v>
      </c>
      <c r="K2941" t="s">
        <v>185</v>
      </c>
      <c r="L2941" t="str">
        <f t="shared" si="183"/>
        <v>NIT</v>
      </c>
      <c r="M2941" t="str">
        <f t="shared" si="184"/>
        <v>06141410921043</v>
      </c>
      <c r="N2941" t="s">
        <v>186</v>
      </c>
      <c r="O2941">
        <v>0</v>
      </c>
      <c r="P2941">
        <v>0</v>
      </c>
      <c r="Q2941">
        <v>122.32</v>
      </c>
      <c r="R2941">
        <v>15.9016</v>
      </c>
      <c r="S2941">
        <v>0</v>
      </c>
      <c r="T2941">
        <v>0</v>
      </c>
      <c r="U2941">
        <v>138.2216</v>
      </c>
      <c r="V2941" t="s">
        <v>8499</v>
      </c>
      <c r="W2941" t="s">
        <v>1</v>
      </c>
    </row>
    <row r="2942" spans="1:23">
      <c r="A2942" t="s">
        <v>8374</v>
      </c>
      <c r="B2942" t="str">
        <f t="shared" si="185"/>
        <v>Marzo</v>
      </c>
      <c r="C2942" s="20" t="s">
        <v>8419</v>
      </c>
      <c r="D2942" t="s">
        <v>1</v>
      </c>
      <c r="E2942" t="s">
        <v>0</v>
      </c>
      <c r="F2942" t="str">
        <f t="shared" si="182"/>
        <v>CCF</v>
      </c>
      <c r="G2942" t="s">
        <v>8149</v>
      </c>
      <c r="H2942" t="s">
        <v>8150</v>
      </c>
      <c r="I2942">
        <v>1034</v>
      </c>
      <c r="J2942">
        <v>1034</v>
      </c>
      <c r="K2942" t="s">
        <v>445</v>
      </c>
      <c r="L2942" t="str">
        <f t="shared" si="183"/>
        <v>NIT</v>
      </c>
      <c r="M2942" t="str">
        <f t="shared" si="184"/>
        <v>06140612821176</v>
      </c>
      <c r="N2942" t="s">
        <v>446</v>
      </c>
      <c r="O2942">
        <v>0</v>
      </c>
      <c r="P2942">
        <v>0</v>
      </c>
      <c r="Q2942">
        <v>81.540000000000006</v>
      </c>
      <c r="R2942">
        <v>10.600200000000001</v>
      </c>
      <c r="S2942">
        <v>0</v>
      </c>
      <c r="T2942">
        <v>0</v>
      </c>
      <c r="U2942">
        <v>92.140200000000007</v>
      </c>
      <c r="V2942" t="s">
        <v>8499</v>
      </c>
      <c r="W2942" t="s">
        <v>1</v>
      </c>
    </row>
    <row r="2943" spans="1:23">
      <c r="A2943" t="s">
        <v>8374</v>
      </c>
      <c r="B2943" t="str">
        <f t="shared" si="185"/>
        <v>Marzo</v>
      </c>
      <c r="C2943" s="20" t="s">
        <v>8419</v>
      </c>
      <c r="D2943" t="s">
        <v>1</v>
      </c>
      <c r="E2943" t="s">
        <v>0</v>
      </c>
      <c r="F2943" t="str">
        <f t="shared" si="182"/>
        <v>CCF</v>
      </c>
      <c r="G2943" t="s">
        <v>8149</v>
      </c>
      <c r="H2943" t="s">
        <v>8150</v>
      </c>
      <c r="I2943">
        <v>1035</v>
      </c>
      <c r="J2943">
        <v>1035</v>
      </c>
      <c r="K2943" t="s">
        <v>675</v>
      </c>
      <c r="L2943" t="str">
        <f t="shared" si="183"/>
        <v>NIT</v>
      </c>
      <c r="M2943" t="str">
        <f t="shared" si="184"/>
        <v>05022009530018</v>
      </c>
      <c r="N2943" t="s">
        <v>676</v>
      </c>
      <c r="O2943">
        <v>0</v>
      </c>
      <c r="P2943">
        <v>0</v>
      </c>
      <c r="Q2943">
        <v>307.85000000000002</v>
      </c>
      <c r="R2943">
        <v>40.020500000000006</v>
      </c>
      <c r="S2943">
        <v>0</v>
      </c>
      <c r="T2943">
        <v>0</v>
      </c>
      <c r="U2943">
        <v>347.87050000000005</v>
      </c>
      <c r="V2943" t="s">
        <v>8499</v>
      </c>
      <c r="W2943" t="s">
        <v>1</v>
      </c>
    </row>
    <row r="2944" spans="1:23">
      <c r="A2944" t="s">
        <v>8374</v>
      </c>
      <c r="B2944" t="str">
        <f t="shared" si="185"/>
        <v>Marzo</v>
      </c>
      <c r="C2944" s="20" t="s">
        <v>8419</v>
      </c>
      <c r="D2944" t="s">
        <v>1</v>
      </c>
      <c r="E2944" t="s">
        <v>0</v>
      </c>
      <c r="F2944" t="str">
        <f t="shared" si="182"/>
        <v>CCF</v>
      </c>
      <c r="G2944" t="s">
        <v>8149</v>
      </c>
      <c r="H2944" t="s">
        <v>8150</v>
      </c>
      <c r="I2944">
        <v>1036</v>
      </c>
      <c r="J2944">
        <v>1036</v>
      </c>
      <c r="K2944" t="s">
        <v>679</v>
      </c>
      <c r="L2944" t="str">
        <f t="shared" si="183"/>
        <v>NIT</v>
      </c>
      <c r="M2944" t="str">
        <f t="shared" si="184"/>
        <v>12172706761013</v>
      </c>
      <c r="N2944" t="s">
        <v>680</v>
      </c>
      <c r="O2944">
        <v>0</v>
      </c>
      <c r="P2944">
        <v>0</v>
      </c>
      <c r="Q2944">
        <v>81.52</v>
      </c>
      <c r="R2944">
        <v>10.5976</v>
      </c>
      <c r="S2944">
        <v>0</v>
      </c>
      <c r="T2944">
        <v>0</v>
      </c>
      <c r="U2944">
        <v>92.117599999999996</v>
      </c>
      <c r="V2944" t="s">
        <v>8499</v>
      </c>
      <c r="W2944" t="s">
        <v>1</v>
      </c>
    </row>
    <row r="2945" spans="1:23">
      <c r="A2945" t="s">
        <v>8374</v>
      </c>
      <c r="B2945" t="str">
        <f t="shared" si="185"/>
        <v>Marzo</v>
      </c>
      <c r="C2945" s="20" t="s">
        <v>8419</v>
      </c>
      <c r="D2945" t="s">
        <v>1</v>
      </c>
      <c r="E2945" t="s">
        <v>0</v>
      </c>
      <c r="F2945" t="str">
        <f t="shared" si="182"/>
        <v>CCF</v>
      </c>
      <c r="G2945" t="s">
        <v>8149</v>
      </c>
      <c r="H2945" t="s">
        <v>8150</v>
      </c>
      <c r="I2945">
        <v>1037</v>
      </c>
      <c r="J2945">
        <v>1037</v>
      </c>
      <c r="L2945" t="str">
        <f t="shared" si="183"/>
        <v>DUI</v>
      </c>
      <c r="M2945" t="str">
        <f t="shared" si="184"/>
        <v>005661940</v>
      </c>
      <c r="N2945" t="s">
        <v>492</v>
      </c>
      <c r="O2945">
        <v>0</v>
      </c>
      <c r="P2945">
        <v>0</v>
      </c>
      <c r="Q2945">
        <v>178.87</v>
      </c>
      <c r="R2945">
        <v>23.2531</v>
      </c>
      <c r="S2945">
        <v>0</v>
      </c>
      <c r="T2945">
        <v>0</v>
      </c>
      <c r="U2945">
        <v>202.12309999999999</v>
      </c>
      <c r="V2945" t="s">
        <v>8420</v>
      </c>
      <c r="W2945" t="s">
        <v>1</v>
      </c>
    </row>
    <row r="2946" spans="1:23">
      <c r="A2946" t="s">
        <v>8374</v>
      </c>
      <c r="B2946" t="str">
        <f t="shared" si="185"/>
        <v>Marzo</v>
      </c>
      <c r="C2946" s="20" t="s">
        <v>8419</v>
      </c>
      <c r="D2946" t="s">
        <v>1</v>
      </c>
      <c r="E2946" t="s">
        <v>0</v>
      </c>
      <c r="F2946" t="str">
        <f t="shared" si="182"/>
        <v>CCF</v>
      </c>
      <c r="G2946" t="s">
        <v>8149</v>
      </c>
      <c r="H2946" t="s">
        <v>8150</v>
      </c>
      <c r="I2946">
        <v>1038</v>
      </c>
      <c r="J2946">
        <v>1038</v>
      </c>
      <c r="K2946" t="s">
        <v>1434</v>
      </c>
      <c r="L2946" t="str">
        <f t="shared" si="183"/>
        <v>NIT</v>
      </c>
      <c r="M2946" t="str">
        <f t="shared" si="184"/>
        <v>04091806831018</v>
      </c>
      <c r="N2946" t="s">
        <v>1435</v>
      </c>
      <c r="O2946">
        <v>0</v>
      </c>
      <c r="P2946">
        <v>0</v>
      </c>
      <c r="Q2946">
        <v>103.94</v>
      </c>
      <c r="R2946">
        <v>13.5122</v>
      </c>
      <c r="S2946">
        <v>0</v>
      </c>
      <c r="T2946">
        <v>0</v>
      </c>
      <c r="U2946">
        <v>117.4522</v>
      </c>
      <c r="V2946" t="s">
        <v>8499</v>
      </c>
      <c r="W2946" t="s">
        <v>1</v>
      </c>
    </row>
    <row r="2947" spans="1:23">
      <c r="A2947" t="s">
        <v>8374</v>
      </c>
      <c r="B2947" t="str">
        <f t="shared" si="185"/>
        <v>Marzo</v>
      </c>
      <c r="C2947" s="20" t="s">
        <v>8419</v>
      </c>
      <c r="D2947" t="s">
        <v>1</v>
      </c>
      <c r="E2947" t="s">
        <v>0</v>
      </c>
      <c r="F2947" t="str">
        <f t="shared" ref="F2947:F3010" si="186">IF(E2947="05","Nota de crédito","CCF")</f>
        <v>CCF</v>
      </c>
      <c r="G2947" t="s">
        <v>8149</v>
      </c>
      <c r="H2947" t="s">
        <v>8150</v>
      </c>
      <c r="I2947">
        <v>1039</v>
      </c>
      <c r="J2947">
        <v>1039</v>
      </c>
      <c r="K2947" t="s">
        <v>520</v>
      </c>
      <c r="L2947" t="str">
        <f t="shared" ref="L2947:L3010" si="187">IF(K2947=0,"DUI","NIT")</f>
        <v>NIT</v>
      </c>
      <c r="M2947" t="str">
        <f t="shared" ref="M2947:M3010" si="188">IF(K2947=0,V2947,K2947)</f>
        <v>14081108151016</v>
      </c>
      <c r="N2947" t="s">
        <v>521</v>
      </c>
      <c r="O2947">
        <v>0</v>
      </c>
      <c r="P2947">
        <v>0</v>
      </c>
      <c r="Q2947">
        <v>389.17</v>
      </c>
      <c r="R2947">
        <v>50.592100000000002</v>
      </c>
      <c r="S2947">
        <v>0</v>
      </c>
      <c r="T2947">
        <v>0</v>
      </c>
      <c r="U2947">
        <v>439.76210000000003</v>
      </c>
      <c r="V2947" t="s">
        <v>8499</v>
      </c>
      <c r="W2947" t="s">
        <v>1</v>
      </c>
    </row>
    <row r="2948" spans="1:23">
      <c r="A2948" t="s">
        <v>8374</v>
      </c>
      <c r="B2948" t="str">
        <f t="shared" si="185"/>
        <v>Marzo</v>
      </c>
      <c r="C2948" s="20" t="s">
        <v>8419</v>
      </c>
      <c r="D2948" t="s">
        <v>1</v>
      </c>
      <c r="E2948" t="s">
        <v>0</v>
      </c>
      <c r="F2948" t="str">
        <f t="shared" si="186"/>
        <v>CCF</v>
      </c>
      <c r="G2948" t="s">
        <v>8149</v>
      </c>
      <c r="H2948" t="s">
        <v>8150</v>
      </c>
      <c r="I2948">
        <v>1040</v>
      </c>
      <c r="J2948">
        <v>1040</v>
      </c>
      <c r="K2948" t="s">
        <v>1340</v>
      </c>
      <c r="L2948" t="str">
        <f t="shared" si="187"/>
        <v>NIT</v>
      </c>
      <c r="M2948" t="str">
        <f t="shared" si="188"/>
        <v>12172812941098</v>
      </c>
      <c r="N2948" t="s">
        <v>1341</v>
      </c>
      <c r="O2948">
        <v>0</v>
      </c>
      <c r="P2948">
        <v>0</v>
      </c>
      <c r="Q2948">
        <v>103.95</v>
      </c>
      <c r="R2948">
        <v>13.513500000000001</v>
      </c>
      <c r="S2948">
        <v>0</v>
      </c>
      <c r="T2948">
        <v>0</v>
      </c>
      <c r="U2948">
        <v>117.46350000000001</v>
      </c>
      <c r="V2948" t="s">
        <v>8499</v>
      </c>
      <c r="W2948" t="s">
        <v>1</v>
      </c>
    </row>
    <row r="2949" spans="1:23">
      <c r="A2949" t="s">
        <v>8374</v>
      </c>
      <c r="B2949" t="str">
        <f t="shared" si="185"/>
        <v>Marzo</v>
      </c>
      <c r="C2949" s="20" t="s">
        <v>8419</v>
      </c>
      <c r="D2949" t="s">
        <v>1</v>
      </c>
      <c r="E2949" t="s">
        <v>0</v>
      </c>
      <c r="F2949" t="str">
        <f t="shared" si="186"/>
        <v>CCF</v>
      </c>
      <c r="G2949" t="s">
        <v>8149</v>
      </c>
      <c r="H2949" t="s">
        <v>8150</v>
      </c>
      <c r="I2949">
        <v>1041</v>
      </c>
      <c r="J2949">
        <v>1041</v>
      </c>
      <c r="K2949" t="s">
        <v>110</v>
      </c>
      <c r="L2949" t="str">
        <f t="shared" si="187"/>
        <v>NIT</v>
      </c>
      <c r="M2949" t="str">
        <f t="shared" si="188"/>
        <v>13041805761013</v>
      </c>
      <c r="N2949" t="s">
        <v>111</v>
      </c>
      <c r="O2949">
        <v>0</v>
      </c>
      <c r="P2949">
        <v>0</v>
      </c>
      <c r="Q2949">
        <v>307.83999999999997</v>
      </c>
      <c r="R2949">
        <v>40.019199999999998</v>
      </c>
      <c r="S2949">
        <v>0</v>
      </c>
      <c r="T2949">
        <v>0</v>
      </c>
      <c r="U2949">
        <v>347.85919999999999</v>
      </c>
      <c r="V2949" t="s">
        <v>8499</v>
      </c>
      <c r="W2949" t="s">
        <v>1</v>
      </c>
    </row>
    <row r="2950" spans="1:23">
      <c r="A2950" t="s">
        <v>8374</v>
      </c>
      <c r="B2950" t="str">
        <f t="shared" si="185"/>
        <v>Marzo</v>
      </c>
      <c r="C2950" s="20" t="s">
        <v>8419</v>
      </c>
      <c r="D2950" t="s">
        <v>1</v>
      </c>
      <c r="E2950" t="s">
        <v>0</v>
      </c>
      <c r="F2950" t="str">
        <f t="shared" si="186"/>
        <v>CCF</v>
      </c>
      <c r="G2950" t="s">
        <v>8149</v>
      </c>
      <c r="H2950" t="s">
        <v>8150</v>
      </c>
      <c r="I2950">
        <v>1042</v>
      </c>
      <c r="J2950">
        <v>1042</v>
      </c>
      <c r="K2950" t="s">
        <v>433</v>
      </c>
      <c r="L2950" t="str">
        <f t="shared" si="187"/>
        <v>NIT</v>
      </c>
      <c r="M2950" t="str">
        <f t="shared" si="188"/>
        <v>08181906761010</v>
      </c>
      <c r="N2950" t="s">
        <v>434</v>
      </c>
      <c r="O2950">
        <v>0</v>
      </c>
      <c r="P2950">
        <v>0</v>
      </c>
      <c r="Q2950">
        <v>567.39</v>
      </c>
      <c r="R2950">
        <v>73.7607</v>
      </c>
      <c r="S2950">
        <v>0</v>
      </c>
      <c r="T2950">
        <v>0</v>
      </c>
      <c r="U2950">
        <v>641.15070000000003</v>
      </c>
      <c r="V2950" t="s">
        <v>8499</v>
      </c>
      <c r="W2950" t="s">
        <v>1</v>
      </c>
    </row>
    <row r="2951" spans="1:23">
      <c r="A2951" t="s">
        <v>8374</v>
      </c>
      <c r="B2951" t="str">
        <f t="shared" si="185"/>
        <v>Marzo</v>
      </c>
      <c r="C2951" s="20" t="s">
        <v>8419</v>
      </c>
      <c r="D2951" t="s">
        <v>1</v>
      </c>
      <c r="E2951" t="s">
        <v>0</v>
      </c>
      <c r="F2951" t="str">
        <f t="shared" si="186"/>
        <v>CCF</v>
      </c>
      <c r="G2951" t="s">
        <v>8149</v>
      </c>
      <c r="H2951" t="s">
        <v>8150</v>
      </c>
      <c r="I2951">
        <v>1043</v>
      </c>
      <c r="J2951">
        <v>1043</v>
      </c>
      <c r="K2951" t="s">
        <v>503</v>
      </c>
      <c r="L2951" t="str">
        <f t="shared" si="187"/>
        <v>NIT</v>
      </c>
      <c r="M2951" t="str">
        <f t="shared" si="188"/>
        <v>06142311181026</v>
      </c>
      <c r="N2951" t="s">
        <v>504</v>
      </c>
      <c r="O2951">
        <v>0</v>
      </c>
      <c r="P2951">
        <v>0</v>
      </c>
      <c r="Q2951">
        <v>26.99</v>
      </c>
      <c r="R2951">
        <v>3.5086999999999997</v>
      </c>
      <c r="S2951">
        <v>0</v>
      </c>
      <c r="T2951">
        <v>0</v>
      </c>
      <c r="U2951">
        <v>30.498699999999999</v>
      </c>
      <c r="V2951" t="s">
        <v>8499</v>
      </c>
      <c r="W2951" t="s">
        <v>1</v>
      </c>
    </row>
    <row r="2952" spans="1:23">
      <c r="A2952" t="s">
        <v>8374</v>
      </c>
      <c r="B2952" t="str">
        <f t="shared" si="185"/>
        <v>Marzo</v>
      </c>
      <c r="C2952" s="20" t="s">
        <v>8415</v>
      </c>
      <c r="D2952" t="s">
        <v>1</v>
      </c>
      <c r="E2952" t="s">
        <v>0</v>
      </c>
      <c r="F2952" t="str">
        <f t="shared" si="186"/>
        <v>CCF</v>
      </c>
      <c r="G2952" t="s">
        <v>8149</v>
      </c>
      <c r="H2952" t="s">
        <v>8150</v>
      </c>
      <c r="I2952">
        <v>1045</v>
      </c>
      <c r="J2952">
        <v>1045</v>
      </c>
      <c r="K2952" t="s">
        <v>118</v>
      </c>
      <c r="L2952" t="str">
        <f t="shared" si="187"/>
        <v>NIT</v>
      </c>
      <c r="M2952" t="str">
        <f t="shared" si="188"/>
        <v>06141106071025</v>
      </c>
      <c r="N2952" t="s">
        <v>119</v>
      </c>
      <c r="O2952">
        <v>0</v>
      </c>
      <c r="P2952">
        <v>0</v>
      </c>
      <c r="Q2952">
        <v>14.76</v>
      </c>
      <c r="R2952">
        <v>1.9188000000000001</v>
      </c>
      <c r="S2952">
        <v>0</v>
      </c>
      <c r="T2952">
        <v>0</v>
      </c>
      <c r="U2952">
        <v>16.678799999999999</v>
      </c>
      <c r="V2952" t="s">
        <v>8499</v>
      </c>
      <c r="W2952" t="s">
        <v>1</v>
      </c>
    </row>
    <row r="2953" spans="1:23">
      <c r="A2953" t="s">
        <v>8374</v>
      </c>
      <c r="B2953" t="str">
        <f t="shared" si="185"/>
        <v>Marzo</v>
      </c>
      <c r="C2953" s="20" t="s">
        <v>8415</v>
      </c>
      <c r="D2953" t="s">
        <v>1</v>
      </c>
      <c r="E2953" t="s">
        <v>0</v>
      </c>
      <c r="F2953" t="str">
        <f t="shared" si="186"/>
        <v>CCF</v>
      </c>
      <c r="G2953" t="s">
        <v>8149</v>
      </c>
      <c r="H2953" t="s">
        <v>8150</v>
      </c>
      <c r="I2953">
        <v>1046</v>
      </c>
      <c r="J2953">
        <v>1046</v>
      </c>
      <c r="K2953" t="s">
        <v>118</v>
      </c>
      <c r="L2953" t="str">
        <f t="shared" si="187"/>
        <v>NIT</v>
      </c>
      <c r="M2953" t="str">
        <f t="shared" si="188"/>
        <v>06141106071025</v>
      </c>
      <c r="N2953" t="s">
        <v>119</v>
      </c>
      <c r="O2953">
        <v>0</v>
      </c>
      <c r="P2953">
        <v>0</v>
      </c>
      <c r="Q2953">
        <v>53.87</v>
      </c>
      <c r="R2953">
        <v>7.0030999999999999</v>
      </c>
      <c r="S2953">
        <v>0</v>
      </c>
      <c r="T2953">
        <v>0</v>
      </c>
      <c r="U2953">
        <v>60.873099999999994</v>
      </c>
      <c r="V2953" t="s">
        <v>8499</v>
      </c>
      <c r="W2953" t="s">
        <v>1</v>
      </c>
    </row>
    <row r="2954" spans="1:23">
      <c r="A2954" t="s">
        <v>8374</v>
      </c>
      <c r="B2954" t="str">
        <f t="shared" si="185"/>
        <v>Marzo</v>
      </c>
      <c r="C2954" s="20" t="s">
        <v>8415</v>
      </c>
      <c r="D2954" t="s">
        <v>1</v>
      </c>
      <c r="E2954" t="s">
        <v>0</v>
      </c>
      <c r="F2954" t="str">
        <f t="shared" si="186"/>
        <v>CCF</v>
      </c>
      <c r="G2954" t="s">
        <v>8149</v>
      </c>
      <c r="H2954" t="s">
        <v>8150</v>
      </c>
      <c r="I2954">
        <v>1047</v>
      </c>
      <c r="J2954">
        <v>1047</v>
      </c>
      <c r="K2954" t="s">
        <v>339</v>
      </c>
      <c r="L2954" t="str">
        <f t="shared" si="187"/>
        <v>NIT</v>
      </c>
      <c r="M2954" t="str">
        <f t="shared" si="188"/>
        <v>06071703171016</v>
      </c>
      <c r="N2954" t="s">
        <v>340</v>
      </c>
      <c r="O2954">
        <v>0</v>
      </c>
      <c r="P2954">
        <v>0</v>
      </c>
      <c r="Q2954">
        <v>375.51</v>
      </c>
      <c r="R2954">
        <v>48.816299999999998</v>
      </c>
      <c r="S2954">
        <v>0</v>
      </c>
      <c r="T2954">
        <v>0</v>
      </c>
      <c r="U2954">
        <v>424.3263</v>
      </c>
      <c r="V2954" t="s">
        <v>8499</v>
      </c>
      <c r="W2954" t="s">
        <v>1</v>
      </c>
    </row>
    <row r="2955" spans="1:23">
      <c r="A2955" t="s">
        <v>8374</v>
      </c>
      <c r="B2955" t="str">
        <f t="shared" si="185"/>
        <v>Marzo</v>
      </c>
      <c r="C2955" s="20" t="s">
        <v>8415</v>
      </c>
      <c r="D2955" t="s">
        <v>1</v>
      </c>
      <c r="E2955" t="s">
        <v>0</v>
      </c>
      <c r="F2955" t="str">
        <f t="shared" si="186"/>
        <v>CCF</v>
      </c>
      <c r="G2955" t="s">
        <v>8149</v>
      </c>
      <c r="H2955" t="s">
        <v>8150</v>
      </c>
      <c r="I2955">
        <v>1048</v>
      </c>
      <c r="J2955">
        <v>1048</v>
      </c>
      <c r="L2955" t="str">
        <f t="shared" si="187"/>
        <v>DUI</v>
      </c>
      <c r="M2955" t="str">
        <f t="shared" si="188"/>
        <v>009870981</v>
      </c>
      <c r="N2955" t="s">
        <v>593</v>
      </c>
      <c r="O2955">
        <v>0</v>
      </c>
      <c r="P2955">
        <v>0</v>
      </c>
      <c r="Q2955">
        <v>79.150000000000006</v>
      </c>
      <c r="R2955">
        <v>10.2895</v>
      </c>
      <c r="S2955">
        <v>0</v>
      </c>
      <c r="T2955">
        <v>0</v>
      </c>
      <c r="U2955">
        <v>89.43950000000001</v>
      </c>
      <c r="V2955" t="s">
        <v>8386</v>
      </c>
      <c r="W2955" t="s">
        <v>1</v>
      </c>
    </row>
    <row r="2956" spans="1:23">
      <c r="A2956" t="s">
        <v>8374</v>
      </c>
      <c r="B2956" t="str">
        <f t="shared" si="185"/>
        <v>Marzo</v>
      </c>
      <c r="C2956" s="20" t="s">
        <v>8415</v>
      </c>
      <c r="D2956" t="s">
        <v>1</v>
      </c>
      <c r="E2956" t="s">
        <v>0</v>
      </c>
      <c r="F2956" t="str">
        <f t="shared" si="186"/>
        <v>CCF</v>
      </c>
      <c r="G2956" t="s">
        <v>8149</v>
      </c>
      <c r="H2956" t="s">
        <v>8150</v>
      </c>
      <c r="I2956">
        <v>1049</v>
      </c>
      <c r="J2956">
        <v>1049</v>
      </c>
      <c r="L2956" t="str">
        <f t="shared" si="187"/>
        <v>DUI</v>
      </c>
      <c r="M2956" t="str">
        <f t="shared" si="188"/>
        <v>014569024</v>
      </c>
      <c r="N2956" t="s">
        <v>8418</v>
      </c>
      <c r="O2956">
        <v>0</v>
      </c>
      <c r="P2956">
        <v>0</v>
      </c>
      <c r="Q2956">
        <v>44.81</v>
      </c>
      <c r="R2956">
        <v>5.8253000000000004</v>
      </c>
      <c r="S2956">
        <v>0</v>
      </c>
      <c r="T2956">
        <v>0</v>
      </c>
      <c r="U2956">
        <v>50.635300000000001</v>
      </c>
      <c r="V2956" t="s">
        <v>8417</v>
      </c>
      <c r="W2956" t="s">
        <v>1</v>
      </c>
    </row>
    <row r="2957" spans="1:23">
      <c r="A2957" t="s">
        <v>8374</v>
      </c>
      <c r="B2957" t="str">
        <f t="shared" si="185"/>
        <v>Marzo</v>
      </c>
      <c r="C2957" s="20" t="s">
        <v>8415</v>
      </c>
      <c r="D2957" t="s">
        <v>1</v>
      </c>
      <c r="E2957" t="s">
        <v>0</v>
      </c>
      <c r="F2957" t="str">
        <f t="shared" si="186"/>
        <v>CCF</v>
      </c>
      <c r="G2957" t="s">
        <v>8149</v>
      </c>
      <c r="H2957" t="s">
        <v>8150</v>
      </c>
      <c r="I2957">
        <v>1050</v>
      </c>
      <c r="J2957">
        <v>1050</v>
      </c>
      <c r="K2957" t="s">
        <v>8208</v>
      </c>
      <c r="L2957" t="str">
        <f t="shared" si="187"/>
        <v>NIT</v>
      </c>
      <c r="M2957" t="str">
        <f t="shared" si="188"/>
        <v>02100302831051</v>
      </c>
      <c r="N2957" t="s">
        <v>8209</v>
      </c>
      <c r="O2957">
        <v>0</v>
      </c>
      <c r="P2957">
        <v>0</v>
      </c>
      <c r="Q2957">
        <v>358.85</v>
      </c>
      <c r="R2957">
        <v>46.650500000000008</v>
      </c>
      <c r="S2957">
        <v>0</v>
      </c>
      <c r="T2957">
        <v>0</v>
      </c>
      <c r="U2957">
        <v>405.50050000000005</v>
      </c>
      <c r="V2957" t="s">
        <v>8499</v>
      </c>
      <c r="W2957" t="s">
        <v>1</v>
      </c>
    </row>
    <row r="2958" spans="1:23">
      <c r="A2958" t="s">
        <v>8374</v>
      </c>
      <c r="B2958" t="str">
        <f t="shared" si="185"/>
        <v>Marzo</v>
      </c>
      <c r="C2958" s="20" t="s">
        <v>8415</v>
      </c>
      <c r="D2958" t="s">
        <v>1</v>
      </c>
      <c r="E2958" t="s">
        <v>0</v>
      </c>
      <c r="F2958" t="str">
        <f t="shared" si="186"/>
        <v>CCF</v>
      </c>
      <c r="G2958" t="s">
        <v>8149</v>
      </c>
      <c r="H2958" t="s">
        <v>8150</v>
      </c>
      <c r="I2958">
        <v>1051</v>
      </c>
      <c r="J2958">
        <v>1051</v>
      </c>
      <c r="K2958" t="s">
        <v>514</v>
      </c>
      <c r="L2958" t="str">
        <f t="shared" si="187"/>
        <v>NIT</v>
      </c>
      <c r="M2958" t="str">
        <f t="shared" si="188"/>
        <v>04012106851010</v>
      </c>
      <c r="N2958" t="s">
        <v>515</v>
      </c>
      <c r="O2958">
        <v>0</v>
      </c>
      <c r="P2958">
        <v>0</v>
      </c>
      <c r="Q2958">
        <v>1631.15</v>
      </c>
      <c r="R2958">
        <v>212.04950000000002</v>
      </c>
      <c r="S2958">
        <v>0</v>
      </c>
      <c r="T2958">
        <v>0</v>
      </c>
      <c r="U2958">
        <v>1843.1995000000002</v>
      </c>
      <c r="V2958" t="s">
        <v>8499</v>
      </c>
      <c r="W2958" t="s">
        <v>1</v>
      </c>
    </row>
    <row r="2959" spans="1:23">
      <c r="A2959" t="s">
        <v>8374</v>
      </c>
      <c r="B2959" t="str">
        <f t="shared" si="185"/>
        <v>Marzo</v>
      </c>
      <c r="C2959" s="20" t="s">
        <v>8415</v>
      </c>
      <c r="D2959" t="s">
        <v>1</v>
      </c>
      <c r="E2959" t="s">
        <v>0</v>
      </c>
      <c r="F2959" t="str">
        <f t="shared" si="186"/>
        <v>CCF</v>
      </c>
      <c r="G2959" t="s">
        <v>8149</v>
      </c>
      <c r="H2959" t="s">
        <v>8150</v>
      </c>
      <c r="I2959">
        <v>1052</v>
      </c>
      <c r="J2959">
        <v>1052</v>
      </c>
      <c r="K2959" t="s">
        <v>741</v>
      </c>
      <c r="L2959" t="str">
        <f t="shared" si="187"/>
        <v>NIT</v>
      </c>
      <c r="M2959" t="str">
        <f t="shared" si="188"/>
        <v>06141502911052</v>
      </c>
      <c r="N2959" t="s">
        <v>742</v>
      </c>
      <c r="O2959">
        <v>0</v>
      </c>
      <c r="P2959">
        <v>0</v>
      </c>
      <c r="Q2959">
        <v>262.87</v>
      </c>
      <c r="R2959">
        <v>34.173100000000005</v>
      </c>
      <c r="S2959">
        <v>0</v>
      </c>
      <c r="T2959">
        <v>0</v>
      </c>
      <c r="U2959">
        <v>297.04309999999998</v>
      </c>
      <c r="V2959" t="s">
        <v>8499</v>
      </c>
      <c r="W2959" t="s">
        <v>1</v>
      </c>
    </row>
    <row r="2960" spans="1:23">
      <c r="A2960" t="s">
        <v>8374</v>
      </c>
      <c r="B2960" t="str">
        <f t="shared" si="185"/>
        <v>Marzo</v>
      </c>
      <c r="C2960" s="20" t="s">
        <v>8415</v>
      </c>
      <c r="D2960" t="s">
        <v>1</v>
      </c>
      <c r="E2960" t="s">
        <v>0</v>
      </c>
      <c r="F2960" t="str">
        <f t="shared" si="186"/>
        <v>CCF</v>
      </c>
      <c r="G2960" t="s">
        <v>8149</v>
      </c>
      <c r="H2960" t="s">
        <v>8150</v>
      </c>
      <c r="I2960">
        <v>1053</v>
      </c>
      <c r="J2960">
        <v>1053</v>
      </c>
      <c r="K2960" t="s">
        <v>118</v>
      </c>
      <c r="L2960" t="str">
        <f t="shared" si="187"/>
        <v>NIT</v>
      </c>
      <c r="M2960" t="str">
        <f t="shared" si="188"/>
        <v>06141106071025</v>
      </c>
      <c r="N2960" t="s">
        <v>119</v>
      </c>
      <c r="O2960">
        <v>0</v>
      </c>
      <c r="P2960">
        <v>0</v>
      </c>
      <c r="Q2960">
        <v>4473.45</v>
      </c>
      <c r="R2960">
        <v>581.54849999999999</v>
      </c>
      <c r="S2960">
        <v>0</v>
      </c>
      <c r="T2960">
        <v>0</v>
      </c>
      <c r="U2960">
        <v>5054.9984999999997</v>
      </c>
      <c r="V2960" t="s">
        <v>8499</v>
      </c>
      <c r="W2960" t="s">
        <v>1</v>
      </c>
    </row>
    <row r="2961" spans="1:23">
      <c r="A2961" t="s">
        <v>8374</v>
      </c>
      <c r="B2961" t="str">
        <f t="shared" si="185"/>
        <v>Marzo</v>
      </c>
      <c r="C2961" s="20" t="s">
        <v>8415</v>
      </c>
      <c r="D2961" t="s">
        <v>1</v>
      </c>
      <c r="E2961" t="s">
        <v>0</v>
      </c>
      <c r="F2961" t="str">
        <f t="shared" si="186"/>
        <v>CCF</v>
      </c>
      <c r="G2961" t="s">
        <v>8149</v>
      </c>
      <c r="H2961" t="s">
        <v>8150</v>
      </c>
      <c r="I2961">
        <v>1054</v>
      </c>
      <c r="J2961">
        <v>1054</v>
      </c>
      <c r="K2961" t="s">
        <v>803</v>
      </c>
      <c r="L2961" t="str">
        <f t="shared" si="187"/>
        <v>NIT</v>
      </c>
      <c r="M2961" t="str">
        <f t="shared" si="188"/>
        <v>05010909881017</v>
      </c>
      <c r="N2961" t="s">
        <v>804</v>
      </c>
      <c r="O2961">
        <v>0</v>
      </c>
      <c r="P2961">
        <v>0</v>
      </c>
      <c r="Q2961">
        <v>464.61</v>
      </c>
      <c r="R2961">
        <v>60.399300000000004</v>
      </c>
      <c r="S2961">
        <v>0</v>
      </c>
      <c r="T2961">
        <v>0</v>
      </c>
      <c r="U2961">
        <v>525.00930000000005</v>
      </c>
      <c r="V2961" t="s">
        <v>8499</v>
      </c>
      <c r="W2961" t="s">
        <v>1</v>
      </c>
    </row>
    <row r="2962" spans="1:23">
      <c r="A2962" t="s">
        <v>8374</v>
      </c>
      <c r="B2962" t="str">
        <f t="shared" si="185"/>
        <v>Marzo</v>
      </c>
      <c r="C2962" s="20" t="s">
        <v>8415</v>
      </c>
      <c r="D2962" t="s">
        <v>1</v>
      </c>
      <c r="E2962" t="s">
        <v>0</v>
      </c>
      <c r="F2962" t="str">
        <f t="shared" si="186"/>
        <v>CCF</v>
      </c>
      <c r="G2962" t="s">
        <v>8149</v>
      </c>
      <c r="H2962" t="s">
        <v>8150</v>
      </c>
      <c r="I2962">
        <v>1055</v>
      </c>
      <c r="J2962">
        <v>1055</v>
      </c>
      <c r="K2962" t="s">
        <v>590</v>
      </c>
      <c r="L2962" t="str">
        <f t="shared" si="187"/>
        <v>NIT</v>
      </c>
      <c r="M2962" t="str">
        <f t="shared" si="188"/>
        <v>11121005811019</v>
      </c>
      <c r="N2962" t="s">
        <v>591</v>
      </c>
      <c r="O2962">
        <v>0</v>
      </c>
      <c r="P2962">
        <v>0</v>
      </c>
      <c r="Q2962">
        <v>398.25</v>
      </c>
      <c r="R2962">
        <v>51.772500000000001</v>
      </c>
      <c r="S2962">
        <v>0</v>
      </c>
      <c r="T2962">
        <v>0</v>
      </c>
      <c r="U2962">
        <v>450.02249999999998</v>
      </c>
      <c r="V2962" t="s">
        <v>8499</v>
      </c>
      <c r="W2962" t="s">
        <v>1</v>
      </c>
    </row>
    <row r="2963" spans="1:23">
      <c r="A2963" t="s">
        <v>8374</v>
      </c>
      <c r="B2963" t="str">
        <f t="shared" si="185"/>
        <v>Marzo</v>
      </c>
      <c r="C2963" s="20" t="s">
        <v>8415</v>
      </c>
      <c r="D2963" t="s">
        <v>1</v>
      </c>
      <c r="E2963" t="s">
        <v>0</v>
      </c>
      <c r="F2963" t="str">
        <f t="shared" si="186"/>
        <v>CCF</v>
      </c>
      <c r="G2963" t="s">
        <v>8149</v>
      </c>
      <c r="H2963" t="s">
        <v>8150</v>
      </c>
      <c r="I2963">
        <v>1056</v>
      </c>
      <c r="J2963">
        <v>1056</v>
      </c>
      <c r="K2963" t="s">
        <v>1406</v>
      </c>
      <c r="L2963" t="str">
        <f t="shared" si="187"/>
        <v>NIT</v>
      </c>
      <c r="M2963" t="str">
        <f t="shared" si="188"/>
        <v>02022504430011</v>
      </c>
      <c r="N2963" t="s">
        <v>1407</v>
      </c>
      <c r="O2963">
        <v>0</v>
      </c>
      <c r="P2963">
        <v>0</v>
      </c>
      <c r="Q2963">
        <v>124.32</v>
      </c>
      <c r="R2963">
        <v>16.1616</v>
      </c>
      <c r="S2963">
        <v>0</v>
      </c>
      <c r="T2963">
        <v>0</v>
      </c>
      <c r="U2963">
        <v>140.48159999999999</v>
      </c>
      <c r="V2963" t="s">
        <v>8499</v>
      </c>
      <c r="W2963" t="s">
        <v>1</v>
      </c>
    </row>
    <row r="2964" spans="1:23">
      <c r="A2964" t="s">
        <v>8374</v>
      </c>
      <c r="B2964" t="str">
        <f t="shared" si="185"/>
        <v>Marzo</v>
      </c>
      <c r="C2964" s="20" t="s">
        <v>8415</v>
      </c>
      <c r="D2964" t="s">
        <v>1</v>
      </c>
      <c r="E2964" t="s">
        <v>0</v>
      </c>
      <c r="F2964" t="str">
        <f t="shared" si="186"/>
        <v>CCF</v>
      </c>
      <c r="G2964" t="s">
        <v>8149</v>
      </c>
      <c r="H2964" t="s">
        <v>8150</v>
      </c>
      <c r="I2964">
        <v>1057</v>
      </c>
      <c r="J2964">
        <v>1057</v>
      </c>
      <c r="K2964" t="s">
        <v>924</v>
      </c>
      <c r="L2964" t="str">
        <f t="shared" si="187"/>
        <v>NIT</v>
      </c>
      <c r="M2964" t="str">
        <f t="shared" si="188"/>
        <v>12091601831024</v>
      </c>
      <c r="N2964" t="s">
        <v>925</v>
      </c>
      <c r="O2964">
        <v>0</v>
      </c>
      <c r="P2964">
        <v>0</v>
      </c>
      <c r="Q2964">
        <v>978.71</v>
      </c>
      <c r="R2964">
        <v>127.23230000000001</v>
      </c>
      <c r="S2964">
        <v>0</v>
      </c>
      <c r="T2964">
        <v>0</v>
      </c>
      <c r="U2964">
        <v>1105.9423000000002</v>
      </c>
      <c r="V2964" t="s">
        <v>8499</v>
      </c>
      <c r="W2964" t="s">
        <v>1</v>
      </c>
    </row>
    <row r="2965" spans="1:23">
      <c r="A2965" t="s">
        <v>8374</v>
      </c>
      <c r="B2965" t="str">
        <f t="shared" si="185"/>
        <v>Marzo</v>
      </c>
      <c r="C2965" s="20" t="s">
        <v>8415</v>
      </c>
      <c r="D2965" t="s">
        <v>1</v>
      </c>
      <c r="E2965" t="s">
        <v>0</v>
      </c>
      <c r="F2965" t="str">
        <f t="shared" si="186"/>
        <v>CCF</v>
      </c>
      <c r="G2965" t="s">
        <v>8149</v>
      </c>
      <c r="H2965" t="s">
        <v>8150</v>
      </c>
      <c r="I2965">
        <v>1058</v>
      </c>
      <c r="J2965">
        <v>1058</v>
      </c>
      <c r="K2965" t="s">
        <v>118</v>
      </c>
      <c r="L2965" t="str">
        <f t="shared" si="187"/>
        <v>NIT</v>
      </c>
      <c r="M2965" t="str">
        <f t="shared" si="188"/>
        <v>06141106071025</v>
      </c>
      <c r="N2965" t="s">
        <v>119</v>
      </c>
      <c r="O2965">
        <v>0</v>
      </c>
      <c r="P2965">
        <v>0</v>
      </c>
      <c r="Q2965">
        <v>24.34</v>
      </c>
      <c r="R2965">
        <v>3.1642000000000001</v>
      </c>
      <c r="S2965">
        <v>0</v>
      </c>
      <c r="T2965">
        <v>0</v>
      </c>
      <c r="U2965">
        <v>27.504200000000001</v>
      </c>
      <c r="V2965" t="s">
        <v>8499</v>
      </c>
      <c r="W2965" t="s">
        <v>1</v>
      </c>
    </row>
    <row r="2966" spans="1:23">
      <c r="A2966" t="s">
        <v>8374</v>
      </c>
      <c r="B2966" t="str">
        <f t="shared" si="185"/>
        <v>Marzo</v>
      </c>
      <c r="C2966" s="20" t="s">
        <v>8415</v>
      </c>
      <c r="D2966" t="s">
        <v>1</v>
      </c>
      <c r="E2966" t="s">
        <v>0</v>
      </c>
      <c r="F2966" t="str">
        <f t="shared" si="186"/>
        <v>CCF</v>
      </c>
      <c r="G2966" t="s">
        <v>8149</v>
      </c>
      <c r="H2966" t="s">
        <v>8150</v>
      </c>
      <c r="I2966">
        <v>1059</v>
      </c>
      <c r="J2966">
        <v>1059</v>
      </c>
      <c r="L2966" t="str">
        <f t="shared" si="187"/>
        <v>DUI</v>
      </c>
      <c r="M2966" t="str">
        <f t="shared" si="188"/>
        <v>013758387</v>
      </c>
      <c r="N2966" t="s">
        <v>714</v>
      </c>
      <c r="O2966">
        <v>0</v>
      </c>
      <c r="P2966">
        <v>0</v>
      </c>
      <c r="Q2966">
        <v>572.91999999999996</v>
      </c>
      <c r="R2966">
        <v>74.479599999999991</v>
      </c>
      <c r="S2966">
        <v>0</v>
      </c>
      <c r="T2966">
        <v>0</v>
      </c>
      <c r="U2966">
        <v>647.39959999999996</v>
      </c>
      <c r="V2966" t="s">
        <v>8400</v>
      </c>
      <c r="W2966" t="s">
        <v>1</v>
      </c>
    </row>
    <row r="2967" spans="1:23">
      <c r="A2967" t="s">
        <v>8374</v>
      </c>
      <c r="B2967" t="str">
        <f t="shared" si="185"/>
        <v>Marzo</v>
      </c>
      <c r="C2967" s="20" t="s">
        <v>8415</v>
      </c>
      <c r="D2967" t="s">
        <v>1</v>
      </c>
      <c r="E2967" t="s">
        <v>0</v>
      </c>
      <c r="F2967" t="str">
        <f t="shared" si="186"/>
        <v>CCF</v>
      </c>
      <c r="G2967" t="s">
        <v>8149</v>
      </c>
      <c r="H2967" t="s">
        <v>8150</v>
      </c>
      <c r="I2967">
        <v>1060</v>
      </c>
      <c r="J2967">
        <v>1060</v>
      </c>
      <c r="K2967" t="s">
        <v>624</v>
      </c>
      <c r="L2967" t="str">
        <f t="shared" si="187"/>
        <v>NIT</v>
      </c>
      <c r="M2967" t="str">
        <f t="shared" si="188"/>
        <v>06142601041090</v>
      </c>
      <c r="N2967" t="s">
        <v>625</v>
      </c>
      <c r="O2967">
        <v>0</v>
      </c>
      <c r="P2967">
        <v>0</v>
      </c>
      <c r="Q2967">
        <v>72</v>
      </c>
      <c r="R2967">
        <v>9.36</v>
      </c>
      <c r="S2967">
        <v>0</v>
      </c>
      <c r="T2967">
        <v>0</v>
      </c>
      <c r="U2967">
        <v>81.36</v>
      </c>
      <c r="V2967" t="s">
        <v>8499</v>
      </c>
      <c r="W2967" t="s">
        <v>1</v>
      </c>
    </row>
    <row r="2968" spans="1:23">
      <c r="A2968" t="s">
        <v>8374</v>
      </c>
      <c r="B2968" t="str">
        <f t="shared" si="185"/>
        <v>Marzo</v>
      </c>
      <c r="C2968" s="20" t="s">
        <v>8415</v>
      </c>
      <c r="D2968" t="s">
        <v>1</v>
      </c>
      <c r="E2968" t="s">
        <v>0</v>
      </c>
      <c r="F2968" t="str">
        <f t="shared" si="186"/>
        <v>CCF</v>
      </c>
      <c r="G2968" t="s">
        <v>8149</v>
      </c>
      <c r="H2968" t="s">
        <v>8150</v>
      </c>
      <c r="I2968">
        <v>1061</v>
      </c>
      <c r="J2968">
        <v>1061</v>
      </c>
      <c r="K2968" t="s">
        <v>457</v>
      </c>
      <c r="L2968" t="str">
        <f t="shared" si="187"/>
        <v>NIT</v>
      </c>
      <c r="M2968" t="str">
        <f t="shared" si="188"/>
        <v>06142706001019</v>
      </c>
      <c r="N2968" t="s">
        <v>458</v>
      </c>
      <c r="O2968">
        <v>0</v>
      </c>
      <c r="P2968">
        <v>0</v>
      </c>
      <c r="Q2968">
        <v>11383.98</v>
      </c>
      <c r="R2968">
        <v>1479.9174</v>
      </c>
      <c r="S2968">
        <v>0</v>
      </c>
      <c r="T2968">
        <v>0</v>
      </c>
      <c r="U2968">
        <v>12863.8974</v>
      </c>
      <c r="V2968" t="s">
        <v>8499</v>
      </c>
      <c r="W2968" t="s">
        <v>1</v>
      </c>
    </row>
    <row r="2969" spans="1:23">
      <c r="A2969" t="s">
        <v>8374</v>
      </c>
      <c r="B2969" t="str">
        <f t="shared" si="185"/>
        <v>Marzo</v>
      </c>
      <c r="C2969" s="20" t="s">
        <v>8415</v>
      </c>
      <c r="D2969" t="s">
        <v>1</v>
      </c>
      <c r="E2969" t="s">
        <v>0</v>
      </c>
      <c r="F2969" t="str">
        <f t="shared" si="186"/>
        <v>CCF</v>
      </c>
      <c r="G2969" t="s">
        <v>8149</v>
      </c>
      <c r="H2969" t="s">
        <v>8150</v>
      </c>
      <c r="I2969">
        <v>1062</v>
      </c>
      <c r="J2969">
        <v>1062</v>
      </c>
      <c r="K2969" t="s">
        <v>1430</v>
      </c>
      <c r="L2969" t="str">
        <f t="shared" si="187"/>
        <v>NIT</v>
      </c>
      <c r="M2969" t="str">
        <f t="shared" si="188"/>
        <v>14111410711027</v>
      </c>
      <c r="N2969" t="s">
        <v>1431</v>
      </c>
      <c r="O2969">
        <v>0</v>
      </c>
      <c r="P2969">
        <v>0</v>
      </c>
      <c r="Q2969">
        <v>42.76</v>
      </c>
      <c r="R2969">
        <v>5.5587999999999997</v>
      </c>
      <c r="S2969">
        <v>0</v>
      </c>
      <c r="T2969">
        <v>0</v>
      </c>
      <c r="U2969">
        <v>48.318799999999996</v>
      </c>
      <c r="V2969" t="s">
        <v>8499</v>
      </c>
      <c r="W2969" t="s">
        <v>1</v>
      </c>
    </row>
    <row r="2970" spans="1:23">
      <c r="A2970" t="s">
        <v>8374</v>
      </c>
      <c r="B2970" t="str">
        <f t="shared" si="185"/>
        <v>Marzo</v>
      </c>
      <c r="C2970" s="20" t="s">
        <v>8415</v>
      </c>
      <c r="D2970" t="s">
        <v>1</v>
      </c>
      <c r="E2970" t="s">
        <v>0</v>
      </c>
      <c r="F2970" t="str">
        <f t="shared" si="186"/>
        <v>CCF</v>
      </c>
      <c r="G2970" t="s">
        <v>8149</v>
      </c>
      <c r="H2970" t="s">
        <v>8150</v>
      </c>
      <c r="I2970">
        <v>1063</v>
      </c>
      <c r="J2970">
        <v>1063</v>
      </c>
      <c r="K2970" t="s">
        <v>896</v>
      </c>
      <c r="L2970" t="str">
        <f t="shared" si="187"/>
        <v>NIT</v>
      </c>
      <c r="M2970" t="str">
        <f t="shared" si="188"/>
        <v>06140506171065</v>
      </c>
      <c r="N2970" t="s">
        <v>897</v>
      </c>
      <c r="O2970">
        <v>0</v>
      </c>
      <c r="P2970">
        <v>0</v>
      </c>
      <c r="Q2970">
        <v>199.22</v>
      </c>
      <c r="R2970">
        <v>25.898600000000002</v>
      </c>
      <c r="S2970">
        <v>0</v>
      </c>
      <c r="T2970">
        <v>0</v>
      </c>
      <c r="U2970">
        <v>225.11860000000001</v>
      </c>
      <c r="V2970" t="s">
        <v>8499</v>
      </c>
      <c r="W2970" t="s">
        <v>1</v>
      </c>
    </row>
    <row r="2971" spans="1:23">
      <c r="A2971" t="s">
        <v>8374</v>
      </c>
      <c r="B2971" t="str">
        <f t="shared" si="185"/>
        <v>Marzo</v>
      </c>
      <c r="C2971" s="20" t="s">
        <v>8415</v>
      </c>
      <c r="D2971" t="s">
        <v>1</v>
      </c>
      <c r="E2971" t="s">
        <v>0</v>
      </c>
      <c r="F2971" t="str">
        <f t="shared" si="186"/>
        <v>CCF</v>
      </c>
      <c r="G2971" t="s">
        <v>8149</v>
      </c>
      <c r="H2971" t="s">
        <v>8150</v>
      </c>
      <c r="I2971">
        <v>1064</v>
      </c>
      <c r="J2971">
        <v>1064</v>
      </c>
      <c r="L2971" t="str">
        <f t="shared" si="187"/>
        <v>DUI</v>
      </c>
      <c r="M2971" t="str">
        <f t="shared" si="188"/>
        <v>028442006</v>
      </c>
      <c r="N2971" t="s">
        <v>1298</v>
      </c>
      <c r="O2971">
        <v>0</v>
      </c>
      <c r="P2971">
        <v>0</v>
      </c>
      <c r="Q2971">
        <v>345.99</v>
      </c>
      <c r="R2971">
        <v>44.978700000000003</v>
      </c>
      <c r="S2971">
        <v>0</v>
      </c>
      <c r="T2971">
        <v>0</v>
      </c>
      <c r="U2971">
        <v>390.96870000000001</v>
      </c>
      <c r="V2971" t="s">
        <v>8416</v>
      </c>
      <c r="W2971" t="s">
        <v>1</v>
      </c>
    </row>
    <row r="2972" spans="1:23">
      <c r="A2972" t="s">
        <v>8374</v>
      </c>
      <c r="B2972" t="str">
        <f t="shared" si="185"/>
        <v>Marzo</v>
      </c>
      <c r="C2972" s="20" t="s">
        <v>8415</v>
      </c>
      <c r="D2972" t="s">
        <v>1</v>
      </c>
      <c r="E2972" t="s">
        <v>0</v>
      </c>
      <c r="F2972" t="str">
        <f t="shared" si="186"/>
        <v>CCF</v>
      </c>
      <c r="G2972" t="s">
        <v>8149</v>
      </c>
      <c r="H2972" t="s">
        <v>8150</v>
      </c>
      <c r="I2972">
        <v>1065</v>
      </c>
      <c r="J2972">
        <v>1065</v>
      </c>
      <c r="K2972" t="s">
        <v>777</v>
      </c>
      <c r="L2972" t="str">
        <f t="shared" si="187"/>
        <v>NIT</v>
      </c>
      <c r="M2972" t="str">
        <f t="shared" si="188"/>
        <v>12173010121016</v>
      </c>
      <c r="N2972" t="s">
        <v>778</v>
      </c>
      <c r="O2972">
        <v>0</v>
      </c>
      <c r="P2972">
        <v>0</v>
      </c>
      <c r="Q2972">
        <v>205.9</v>
      </c>
      <c r="R2972">
        <v>26.767000000000003</v>
      </c>
      <c r="S2972">
        <v>0</v>
      </c>
      <c r="T2972">
        <v>0</v>
      </c>
      <c r="U2972">
        <v>232.667</v>
      </c>
      <c r="V2972" t="s">
        <v>8499</v>
      </c>
      <c r="W2972" t="s">
        <v>1</v>
      </c>
    </row>
    <row r="2973" spans="1:23">
      <c r="A2973" t="s">
        <v>8374</v>
      </c>
      <c r="B2973" t="str">
        <f t="shared" si="185"/>
        <v>Marzo</v>
      </c>
      <c r="C2973" s="20" t="s">
        <v>8409</v>
      </c>
      <c r="D2973" t="s">
        <v>1</v>
      </c>
      <c r="E2973" t="s">
        <v>0</v>
      </c>
      <c r="F2973" t="str">
        <f t="shared" si="186"/>
        <v>CCF</v>
      </c>
      <c r="G2973" t="s">
        <v>8149</v>
      </c>
      <c r="H2973" t="s">
        <v>8150</v>
      </c>
      <c r="I2973">
        <v>1066</v>
      </c>
      <c r="J2973">
        <v>1066</v>
      </c>
      <c r="K2973" t="s">
        <v>8095</v>
      </c>
      <c r="L2973" t="str">
        <f t="shared" si="187"/>
        <v>NIT</v>
      </c>
      <c r="M2973" t="str">
        <f t="shared" si="188"/>
        <v>06140509811162</v>
      </c>
      <c r="N2973" t="s">
        <v>8096</v>
      </c>
      <c r="O2973">
        <v>0</v>
      </c>
      <c r="P2973">
        <v>0</v>
      </c>
      <c r="Q2973">
        <v>82.6</v>
      </c>
      <c r="R2973">
        <v>10.738</v>
      </c>
      <c r="S2973">
        <v>0</v>
      </c>
      <c r="T2973">
        <v>0</v>
      </c>
      <c r="U2973">
        <v>93.337999999999994</v>
      </c>
      <c r="V2973" t="s">
        <v>8499</v>
      </c>
      <c r="W2973" t="s">
        <v>1</v>
      </c>
    </row>
    <row r="2974" spans="1:23">
      <c r="A2974" t="s">
        <v>8374</v>
      </c>
      <c r="B2974" t="str">
        <f t="shared" si="185"/>
        <v>Marzo</v>
      </c>
      <c r="C2974" s="20" t="s">
        <v>8409</v>
      </c>
      <c r="D2974" t="s">
        <v>1</v>
      </c>
      <c r="E2974" t="s">
        <v>0</v>
      </c>
      <c r="F2974" t="str">
        <f t="shared" si="186"/>
        <v>CCF</v>
      </c>
      <c r="G2974" t="s">
        <v>8149</v>
      </c>
      <c r="H2974" t="s">
        <v>8150</v>
      </c>
      <c r="I2974">
        <v>1067</v>
      </c>
      <c r="J2974">
        <v>1067</v>
      </c>
      <c r="K2974" t="s">
        <v>937</v>
      </c>
      <c r="L2974" t="str">
        <f t="shared" si="187"/>
        <v>NIT</v>
      </c>
      <c r="M2974" t="str">
        <f t="shared" si="188"/>
        <v>06012504731014</v>
      </c>
      <c r="N2974" t="s">
        <v>938</v>
      </c>
      <c r="O2974">
        <v>0</v>
      </c>
      <c r="P2974">
        <v>0</v>
      </c>
      <c r="Q2974">
        <v>858.36</v>
      </c>
      <c r="R2974">
        <v>111.58680000000001</v>
      </c>
      <c r="S2974">
        <v>0</v>
      </c>
      <c r="T2974">
        <v>0</v>
      </c>
      <c r="U2974">
        <v>969.94680000000005</v>
      </c>
      <c r="V2974" t="s">
        <v>8499</v>
      </c>
      <c r="W2974" t="s">
        <v>1</v>
      </c>
    </row>
    <row r="2975" spans="1:23">
      <c r="A2975" t="s">
        <v>8374</v>
      </c>
      <c r="B2975" t="str">
        <f t="shared" si="185"/>
        <v>Marzo</v>
      </c>
      <c r="C2975" s="20" t="s">
        <v>8409</v>
      </c>
      <c r="D2975" t="s">
        <v>1</v>
      </c>
      <c r="E2975" t="s">
        <v>0</v>
      </c>
      <c r="F2975" t="str">
        <f t="shared" si="186"/>
        <v>CCF</v>
      </c>
      <c r="G2975" t="s">
        <v>8149</v>
      </c>
      <c r="H2975" t="s">
        <v>8150</v>
      </c>
      <c r="I2975">
        <v>1068</v>
      </c>
      <c r="J2975">
        <v>1068</v>
      </c>
      <c r="K2975" t="s">
        <v>8413</v>
      </c>
      <c r="L2975" t="str">
        <f t="shared" si="187"/>
        <v>NIT</v>
      </c>
      <c r="M2975" t="str">
        <f t="shared" si="188"/>
        <v>11210502330012</v>
      </c>
      <c r="N2975" t="s">
        <v>8414</v>
      </c>
      <c r="O2975">
        <v>0</v>
      </c>
      <c r="P2975">
        <v>0</v>
      </c>
      <c r="Q2975">
        <v>287.45999999999998</v>
      </c>
      <c r="R2975">
        <v>37.369799999999998</v>
      </c>
      <c r="S2975">
        <v>0</v>
      </c>
      <c r="T2975">
        <v>0</v>
      </c>
      <c r="U2975">
        <v>324.82979999999998</v>
      </c>
      <c r="V2975" t="s">
        <v>8499</v>
      </c>
      <c r="W2975" t="s">
        <v>1</v>
      </c>
    </row>
    <row r="2976" spans="1:23">
      <c r="A2976" t="s">
        <v>8374</v>
      </c>
      <c r="B2976" t="str">
        <f t="shared" si="185"/>
        <v>Marzo</v>
      </c>
      <c r="C2976" s="20" t="s">
        <v>8409</v>
      </c>
      <c r="D2976" t="s">
        <v>1</v>
      </c>
      <c r="E2976" t="s">
        <v>0</v>
      </c>
      <c r="F2976" t="str">
        <f t="shared" si="186"/>
        <v>CCF</v>
      </c>
      <c r="G2976" t="s">
        <v>8149</v>
      </c>
      <c r="H2976" t="s">
        <v>8150</v>
      </c>
      <c r="I2976">
        <v>1069</v>
      </c>
      <c r="J2976">
        <v>1069</v>
      </c>
      <c r="K2976" t="s">
        <v>385</v>
      </c>
      <c r="L2976" t="str">
        <f t="shared" si="187"/>
        <v>NIT</v>
      </c>
      <c r="M2976" t="str">
        <f t="shared" si="188"/>
        <v>07012305640010</v>
      </c>
      <c r="N2976" t="s">
        <v>386</v>
      </c>
      <c r="O2976">
        <v>0</v>
      </c>
      <c r="P2976">
        <v>0</v>
      </c>
      <c r="Q2976">
        <v>35.4</v>
      </c>
      <c r="R2976">
        <v>4.6020000000000003</v>
      </c>
      <c r="S2976">
        <v>0</v>
      </c>
      <c r="T2976">
        <v>0</v>
      </c>
      <c r="U2976">
        <v>40.001999999999995</v>
      </c>
      <c r="V2976" t="s">
        <v>8499</v>
      </c>
      <c r="W2976" t="s">
        <v>1</v>
      </c>
    </row>
    <row r="2977" spans="1:23">
      <c r="A2977" t="s">
        <v>8374</v>
      </c>
      <c r="B2977" t="str">
        <f t="shared" si="185"/>
        <v>Marzo</v>
      </c>
      <c r="C2977" s="20" t="s">
        <v>8409</v>
      </c>
      <c r="D2977" t="s">
        <v>1</v>
      </c>
      <c r="E2977" t="s">
        <v>0</v>
      </c>
      <c r="F2977" t="str">
        <f t="shared" si="186"/>
        <v>CCF</v>
      </c>
      <c r="G2977" t="s">
        <v>8149</v>
      </c>
      <c r="H2977" t="s">
        <v>8150</v>
      </c>
      <c r="I2977">
        <v>1070</v>
      </c>
      <c r="J2977">
        <v>1070</v>
      </c>
      <c r="K2977" t="s">
        <v>499</v>
      </c>
      <c r="L2977" t="str">
        <f t="shared" si="187"/>
        <v>NIT</v>
      </c>
      <c r="M2977" t="str">
        <f t="shared" si="188"/>
        <v>06141611741019</v>
      </c>
      <c r="N2977" t="s">
        <v>500</v>
      </c>
      <c r="O2977">
        <v>0</v>
      </c>
      <c r="P2977">
        <v>0</v>
      </c>
      <c r="Q2977">
        <v>45</v>
      </c>
      <c r="R2977">
        <v>5.8500000000000005</v>
      </c>
      <c r="S2977">
        <v>0</v>
      </c>
      <c r="T2977">
        <v>0</v>
      </c>
      <c r="U2977">
        <v>50.85</v>
      </c>
      <c r="V2977" t="s">
        <v>8499</v>
      </c>
      <c r="W2977" t="s">
        <v>1</v>
      </c>
    </row>
    <row r="2978" spans="1:23">
      <c r="A2978" t="s">
        <v>8374</v>
      </c>
      <c r="B2978" t="str">
        <f t="shared" si="185"/>
        <v>Marzo</v>
      </c>
      <c r="C2978" s="20" t="s">
        <v>8409</v>
      </c>
      <c r="D2978" t="s">
        <v>1</v>
      </c>
      <c r="E2978" t="s">
        <v>0</v>
      </c>
      <c r="F2978" t="str">
        <f t="shared" si="186"/>
        <v>CCF</v>
      </c>
      <c r="G2978" t="s">
        <v>8149</v>
      </c>
      <c r="H2978" t="s">
        <v>8150</v>
      </c>
      <c r="I2978">
        <v>1071</v>
      </c>
      <c r="J2978">
        <v>1071</v>
      </c>
      <c r="K2978" t="s">
        <v>140</v>
      </c>
      <c r="L2978" t="str">
        <f t="shared" si="187"/>
        <v>NIT</v>
      </c>
      <c r="M2978" t="str">
        <f t="shared" si="188"/>
        <v>06142110041021</v>
      </c>
      <c r="N2978" t="s">
        <v>141</v>
      </c>
      <c r="O2978">
        <v>0</v>
      </c>
      <c r="P2978">
        <v>0</v>
      </c>
      <c r="Q2978">
        <v>155.86000000000001</v>
      </c>
      <c r="R2978">
        <v>20.261800000000001</v>
      </c>
      <c r="S2978">
        <v>0</v>
      </c>
      <c r="T2978">
        <v>0</v>
      </c>
      <c r="U2978">
        <v>176.12180000000001</v>
      </c>
      <c r="V2978" t="s">
        <v>8499</v>
      </c>
      <c r="W2978" t="s">
        <v>1</v>
      </c>
    </row>
    <row r="2979" spans="1:23">
      <c r="A2979" t="s">
        <v>8374</v>
      </c>
      <c r="B2979" t="str">
        <f t="shared" si="185"/>
        <v>Marzo</v>
      </c>
      <c r="C2979" s="20" t="s">
        <v>8409</v>
      </c>
      <c r="D2979" t="s">
        <v>1</v>
      </c>
      <c r="E2979" t="s">
        <v>0</v>
      </c>
      <c r="F2979" t="str">
        <f t="shared" si="186"/>
        <v>CCF</v>
      </c>
      <c r="G2979" t="s">
        <v>8149</v>
      </c>
      <c r="H2979" t="s">
        <v>8150</v>
      </c>
      <c r="I2979">
        <v>1072</v>
      </c>
      <c r="J2979">
        <v>1072</v>
      </c>
      <c r="K2979" t="s">
        <v>8159</v>
      </c>
      <c r="L2979" t="str">
        <f t="shared" si="187"/>
        <v>NIT</v>
      </c>
      <c r="M2979" t="str">
        <f t="shared" si="188"/>
        <v>06140107211045</v>
      </c>
      <c r="N2979" t="s">
        <v>8162</v>
      </c>
      <c r="O2979">
        <v>0</v>
      </c>
      <c r="P2979">
        <v>0</v>
      </c>
      <c r="Q2979">
        <v>591.15</v>
      </c>
      <c r="R2979">
        <v>76.849500000000006</v>
      </c>
      <c r="S2979">
        <v>0</v>
      </c>
      <c r="T2979">
        <v>0</v>
      </c>
      <c r="U2979">
        <v>667.99950000000001</v>
      </c>
      <c r="V2979" t="s">
        <v>8499</v>
      </c>
      <c r="W2979" t="s">
        <v>1</v>
      </c>
    </row>
    <row r="2980" spans="1:23">
      <c r="A2980" t="s">
        <v>8374</v>
      </c>
      <c r="B2980" t="str">
        <f t="shared" si="185"/>
        <v>Marzo</v>
      </c>
      <c r="C2980" s="20" t="s">
        <v>8409</v>
      </c>
      <c r="D2980" t="s">
        <v>1</v>
      </c>
      <c r="E2980" t="s">
        <v>0</v>
      </c>
      <c r="F2980" t="str">
        <f t="shared" si="186"/>
        <v>CCF</v>
      </c>
      <c r="G2980" t="s">
        <v>8149</v>
      </c>
      <c r="H2980" t="s">
        <v>8150</v>
      </c>
      <c r="I2980">
        <v>1073</v>
      </c>
      <c r="J2980">
        <v>1073</v>
      </c>
      <c r="K2980" t="s">
        <v>8159</v>
      </c>
      <c r="L2980" t="str">
        <f t="shared" si="187"/>
        <v>NIT</v>
      </c>
      <c r="M2980" t="str">
        <f t="shared" si="188"/>
        <v>06140107211045</v>
      </c>
      <c r="N2980" t="s">
        <v>8162</v>
      </c>
      <c r="O2980">
        <v>0</v>
      </c>
      <c r="P2980">
        <v>0</v>
      </c>
      <c r="Q2980">
        <v>177.34</v>
      </c>
      <c r="R2980">
        <v>23.054200000000002</v>
      </c>
      <c r="S2980">
        <v>0</v>
      </c>
      <c r="T2980">
        <v>0</v>
      </c>
      <c r="U2980">
        <v>200.39420000000001</v>
      </c>
      <c r="V2980" t="s">
        <v>8499</v>
      </c>
      <c r="W2980" t="s">
        <v>1</v>
      </c>
    </row>
    <row r="2981" spans="1:23">
      <c r="A2981" t="s">
        <v>8374</v>
      </c>
      <c r="B2981" t="str">
        <f t="shared" si="185"/>
        <v>Marzo</v>
      </c>
      <c r="C2981" s="20" t="s">
        <v>8409</v>
      </c>
      <c r="D2981" t="s">
        <v>1</v>
      </c>
      <c r="E2981" t="s">
        <v>0</v>
      </c>
      <c r="F2981" t="str">
        <f t="shared" si="186"/>
        <v>CCF</v>
      </c>
      <c r="G2981" t="s">
        <v>8149</v>
      </c>
      <c r="H2981" t="s">
        <v>8150</v>
      </c>
      <c r="I2981">
        <v>1074</v>
      </c>
      <c r="J2981">
        <v>1074</v>
      </c>
      <c r="K2981" t="s">
        <v>140</v>
      </c>
      <c r="L2981" t="str">
        <f t="shared" si="187"/>
        <v>NIT</v>
      </c>
      <c r="M2981" t="str">
        <f t="shared" si="188"/>
        <v>06142110041021</v>
      </c>
      <c r="N2981" t="s">
        <v>141</v>
      </c>
      <c r="O2981">
        <v>0</v>
      </c>
      <c r="P2981">
        <v>0</v>
      </c>
      <c r="Q2981">
        <v>21.2</v>
      </c>
      <c r="R2981">
        <v>2.7559999999999998</v>
      </c>
      <c r="S2981">
        <v>0</v>
      </c>
      <c r="T2981">
        <v>0</v>
      </c>
      <c r="U2981">
        <v>23.956</v>
      </c>
      <c r="V2981" t="s">
        <v>8499</v>
      </c>
      <c r="W2981" t="s">
        <v>1</v>
      </c>
    </row>
    <row r="2982" spans="1:23">
      <c r="A2982" t="s">
        <v>8374</v>
      </c>
      <c r="B2982" t="str">
        <f t="shared" si="185"/>
        <v>Marzo</v>
      </c>
      <c r="C2982" s="20" t="s">
        <v>8409</v>
      </c>
      <c r="D2982" t="s">
        <v>1</v>
      </c>
      <c r="E2982" t="s">
        <v>0</v>
      </c>
      <c r="F2982" t="str">
        <f t="shared" si="186"/>
        <v>CCF</v>
      </c>
      <c r="G2982" t="s">
        <v>8149</v>
      </c>
      <c r="H2982" t="s">
        <v>8150</v>
      </c>
      <c r="I2982">
        <v>1075</v>
      </c>
      <c r="J2982">
        <v>1075</v>
      </c>
      <c r="K2982" t="s">
        <v>981</v>
      </c>
      <c r="L2982" t="str">
        <f t="shared" si="187"/>
        <v>NIT</v>
      </c>
      <c r="M2982" t="str">
        <f t="shared" si="188"/>
        <v>14121211650018</v>
      </c>
      <c r="N2982" t="s">
        <v>982</v>
      </c>
      <c r="O2982">
        <v>0</v>
      </c>
      <c r="P2982">
        <v>0</v>
      </c>
      <c r="Q2982">
        <v>78.900000000000006</v>
      </c>
      <c r="R2982">
        <v>10.257000000000001</v>
      </c>
      <c r="S2982">
        <v>0</v>
      </c>
      <c r="T2982">
        <v>0</v>
      </c>
      <c r="U2982">
        <v>89.157000000000011</v>
      </c>
      <c r="V2982" t="s">
        <v>8499</v>
      </c>
      <c r="W2982" t="s">
        <v>1</v>
      </c>
    </row>
    <row r="2983" spans="1:23">
      <c r="A2983" t="s">
        <v>8374</v>
      </c>
      <c r="B2983" t="str">
        <f t="shared" si="185"/>
        <v>Marzo</v>
      </c>
      <c r="C2983" s="20" t="s">
        <v>8409</v>
      </c>
      <c r="D2983" t="s">
        <v>1</v>
      </c>
      <c r="E2983" t="s">
        <v>0</v>
      </c>
      <c r="F2983" t="str">
        <f t="shared" si="186"/>
        <v>CCF</v>
      </c>
      <c r="G2983" t="s">
        <v>8149</v>
      </c>
      <c r="H2983" t="s">
        <v>8150</v>
      </c>
      <c r="I2983">
        <v>1076</v>
      </c>
      <c r="J2983">
        <v>1076</v>
      </c>
      <c r="K2983" t="s">
        <v>333</v>
      </c>
      <c r="L2983" t="str">
        <f t="shared" si="187"/>
        <v>NIT</v>
      </c>
      <c r="M2983" t="str">
        <f t="shared" si="188"/>
        <v>06140607941015</v>
      </c>
      <c r="N2983" t="s">
        <v>334</v>
      </c>
      <c r="O2983">
        <v>0</v>
      </c>
      <c r="P2983">
        <v>0</v>
      </c>
      <c r="Q2983">
        <v>51.25</v>
      </c>
      <c r="R2983">
        <v>6.6625000000000005</v>
      </c>
      <c r="S2983">
        <v>0</v>
      </c>
      <c r="T2983">
        <v>0</v>
      </c>
      <c r="U2983">
        <v>57.912500000000001</v>
      </c>
      <c r="V2983" t="s">
        <v>8499</v>
      </c>
      <c r="W2983" t="s">
        <v>1</v>
      </c>
    </row>
    <row r="2984" spans="1:23">
      <c r="A2984" t="s">
        <v>8374</v>
      </c>
      <c r="B2984" t="str">
        <f t="shared" si="185"/>
        <v>Marzo</v>
      </c>
      <c r="C2984" s="20" t="s">
        <v>8409</v>
      </c>
      <c r="D2984" t="s">
        <v>1</v>
      </c>
      <c r="E2984" t="s">
        <v>0</v>
      </c>
      <c r="F2984" t="str">
        <f t="shared" si="186"/>
        <v>CCF</v>
      </c>
      <c r="G2984" t="s">
        <v>8149</v>
      </c>
      <c r="H2984" t="s">
        <v>8150</v>
      </c>
      <c r="I2984">
        <v>1077</v>
      </c>
      <c r="J2984">
        <v>1077</v>
      </c>
      <c r="K2984" t="s">
        <v>253</v>
      </c>
      <c r="L2984" t="str">
        <f t="shared" si="187"/>
        <v>NIT</v>
      </c>
      <c r="M2984" t="str">
        <f t="shared" si="188"/>
        <v>06141504911068</v>
      </c>
      <c r="N2984" t="s">
        <v>254</v>
      </c>
      <c r="O2984">
        <v>0</v>
      </c>
      <c r="P2984">
        <v>0</v>
      </c>
      <c r="Q2984">
        <v>8676.02</v>
      </c>
      <c r="R2984">
        <v>1127.8826000000001</v>
      </c>
      <c r="S2984">
        <v>0</v>
      </c>
      <c r="T2984">
        <v>0</v>
      </c>
      <c r="U2984">
        <v>9803.9026000000013</v>
      </c>
      <c r="V2984" t="s">
        <v>8499</v>
      </c>
      <c r="W2984" t="s">
        <v>1</v>
      </c>
    </row>
    <row r="2985" spans="1:23">
      <c r="A2985" t="s">
        <v>8374</v>
      </c>
      <c r="B2985" t="str">
        <f t="shared" si="185"/>
        <v>Marzo</v>
      </c>
      <c r="C2985" s="20" t="s">
        <v>8409</v>
      </c>
      <c r="D2985" t="s">
        <v>1</v>
      </c>
      <c r="E2985" t="s">
        <v>0</v>
      </c>
      <c r="F2985" t="str">
        <f t="shared" si="186"/>
        <v>CCF</v>
      </c>
      <c r="G2985" t="s">
        <v>8149</v>
      </c>
      <c r="H2985" t="s">
        <v>8150</v>
      </c>
      <c r="I2985">
        <v>1078</v>
      </c>
      <c r="J2985">
        <v>1078</v>
      </c>
      <c r="K2985" t="s">
        <v>253</v>
      </c>
      <c r="L2985" t="str">
        <f t="shared" si="187"/>
        <v>NIT</v>
      </c>
      <c r="M2985" t="str">
        <f t="shared" si="188"/>
        <v>06141504911068</v>
      </c>
      <c r="N2985" t="s">
        <v>254</v>
      </c>
      <c r="O2985">
        <v>0</v>
      </c>
      <c r="P2985">
        <v>0</v>
      </c>
      <c r="Q2985">
        <v>8575.14</v>
      </c>
      <c r="R2985">
        <v>1114.7682</v>
      </c>
      <c r="S2985">
        <v>0</v>
      </c>
      <c r="T2985">
        <v>0</v>
      </c>
      <c r="U2985">
        <v>9689.9081999999999</v>
      </c>
      <c r="V2985" t="s">
        <v>8499</v>
      </c>
      <c r="W2985" t="s">
        <v>1</v>
      </c>
    </row>
    <row r="2986" spans="1:23">
      <c r="A2986" t="s">
        <v>8374</v>
      </c>
      <c r="B2986" t="str">
        <f t="shared" si="185"/>
        <v>Marzo</v>
      </c>
      <c r="C2986" s="20" t="s">
        <v>8409</v>
      </c>
      <c r="D2986" t="s">
        <v>1</v>
      </c>
      <c r="E2986" t="s">
        <v>0</v>
      </c>
      <c r="F2986" t="str">
        <f t="shared" si="186"/>
        <v>CCF</v>
      </c>
      <c r="G2986" t="s">
        <v>8149</v>
      </c>
      <c r="H2986" t="s">
        <v>8150</v>
      </c>
      <c r="I2986">
        <v>1079</v>
      </c>
      <c r="J2986">
        <v>1079</v>
      </c>
      <c r="K2986" t="s">
        <v>253</v>
      </c>
      <c r="L2986" t="str">
        <f t="shared" si="187"/>
        <v>NIT</v>
      </c>
      <c r="M2986" t="str">
        <f t="shared" si="188"/>
        <v>06141504911068</v>
      </c>
      <c r="N2986" t="s">
        <v>254</v>
      </c>
      <c r="O2986">
        <v>0</v>
      </c>
      <c r="P2986">
        <v>0</v>
      </c>
      <c r="Q2986">
        <v>8776.9</v>
      </c>
      <c r="R2986">
        <v>1140.9970000000001</v>
      </c>
      <c r="S2986">
        <v>0</v>
      </c>
      <c r="T2986">
        <v>0</v>
      </c>
      <c r="U2986">
        <v>9917.896999999999</v>
      </c>
      <c r="V2986" t="s">
        <v>8499</v>
      </c>
      <c r="W2986" t="s">
        <v>1</v>
      </c>
    </row>
    <row r="2987" spans="1:23">
      <c r="A2987" t="s">
        <v>8374</v>
      </c>
      <c r="B2987" t="str">
        <f t="shared" si="185"/>
        <v>Marzo</v>
      </c>
      <c r="C2987" s="20" t="s">
        <v>8409</v>
      </c>
      <c r="D2987" t="s">
        <v>1</v>
      </c>
      <c r="E2987" t="s">
        <v>0</v>
      </c>
      <c r="F2987" t="str">
        <f t="shared" si="186"/>
        <v>CCF</v>
      </c>
      <c r="G2987" t="s">
        <v>8149</v>
      </c>
      <c r="H2987" t="s">
        <v>8150</v>
      </c>
      <c r="I2987">
        <v>1080</v>
      </c>
      <c r="J2987">
        <v>1080</v>
      </c>
      <c r="K2987" t="s">
        <v>253</v>
      </c>
      <c r="L2987" t="str">
        <f t="shared" si="187"/>
        <v>NIT</v>
      </c>
      <c r="M2987" t="str">
        <f t="shared" si="188"/>
        <v>06141504911068</v>
      </c>
      <c r="N2987" t="s">
        <v>254</v>
      </c>
      <c r="O2987">
        <v>0</v>
      </c>
      <c r="P2987">
        <v>0</v>
      </c>
      <c r="Q2987">
        <v>8978.68</v>
      </c>
      <c r="R2987">
        <v>1167.2284</v>
      </c>
      <c r="S2987">
        <v>0</v>
      </c>
      <c r="T2987">
        <v>0</v>
      </c>
      <c r="U2987">
        <v>10145.9084</v>
      </c>
      <c r="V2987" t="s">
        <v>8499</v>
      </c>
      <c r="W2987" t="s">
        <v>1</v>
      </c>
    </row>
    <row r="2988" spans="1:23">
      <c r="A2988" t="s">
        <v>8374</v>
      </c>
      <c r="B2988" t="str">
        <f t="shared" si="185"/>
        <v>Marzo</v>
      </c>
      <c r="C2988" s="20" t="s">
        <v>8409</v>
      </c>
      <c r="D2988" t="s">
        <v>1</v>
      </c>
      <c r="E2988" t="s">
        <v>0</v>
      </c>
      <c r="F2988" t="str">
        <f t="shared" si="186"/>
        <v>CCF</v>
      </c>
      <c r="G2988" t="s">
        <v>8149</v>
      </c>
      <c r="H2988" t="s">
        <v>8150</v>
      </c>
      <c r="I2988">
        <v>1081</v>
      </c>
      <c r="J2988">
        <v>1081</v>
      </c>
      <c r="K2988" t="s">
        <v>634</v>
      </c>
      <c r="L2988" t="str">
        <f t="shared" si="187"/>
        <v>NIT</v>
      </c>
      <c r="M2988" t="str">
        <f t="shared" si="188"/>
        <v>06142508161086</v>
      </c>
      <c r="N2988" t="s">
        <v>635</v>
      </c>
      <c r="O2988">
        <v>0</v>
      </c>
      <c r="P2988">
        <v>0</v>
      </c>
      <c r="Q2988">
        <v>30.8</v>
      </c>
      <c r="R2988">
        <v>4.0040000000000004</v>
      </c>
      <c r="S2988">
        <v>0</v>
      </c>
      <c r="T2988">
        <v>0</v>
      </c>
      <c r="U2988">
        <v>34.804000000000002</v>
      </c>
      <c r="V2988" t="s">
        <v>8499</v>
      </c>
      <c r="W2988" t="s">
        <v>1</v>
      </c>
    </row>
    <row r="2989" spans="1:23">
      <c r="A2989" t="s">
        <v>8374</v>
      </c>
      <c r="B2989" t="str">
        <f t="shared" si="185"/>
        <v>Marzo</v>
      </c>
      <c r="C2989" s="20" t="s">
        <v>8409</v>
      </c>
      <c r="D2989" t="s">
        <v>1</v>
      </c>
      <c r="E2989" t="s">
        <v>0</v>
      </c>
      <c r="F2989" t="str">
        <f t="shared" si="186"/>
        <v>CCF</v>
      </c>
      <c r="G2989" t="s">
        <v>8149</v>
      </c>
      <c r="H2989" t="s">
        <v>8150</v>
      </c>
      <c r="I2989">
        <v>1082</v>
      </c>
      <c r="J2989">
        <v>1082</v>
      </c>
      <c r="K2989" t="s">
        <v>509</v>
      </c>
      <c r="L2989" t="str">
        <f t="shared" si="187"/>
        <v>NIT</v>
      </c>
      <c r="M2989" t="str">
        <f t="shared" si="188"/>
        <v>09060908931012</v>
      </c>
      <c r="N2989" t="s">
        <v>510</v>
      </c>
      <c r="O2989">
        <v>0</v>
      </c>
      <c r="P2989">
        <v>0</v>
      </c>
      <c r="Q2989">
        <v>205.29</v>
      </c>
      <c r="R2989">
        <v>26.6877</v>
      </c>
      <c r="S2989">
        <v>0</v>
      </c>
      <c r="T2989">
        <v>0</v>
      </c>
      <c r="U2989">
        <v>231.9777</v>
      </c>
      <c r="V2989" t="s">
        <v>8499</v>
      </c>
      <c r="W2989" t="s">
        <v>1</v>
      </c>
    </row>
    <row r="2990" spans="1:23">
      <c r="A2990" t="s">
        <v>8374</v>
      </c>
      <c r="B2990" t="str">
        <f t="shared" si="185"/>
        <v>Marzo</v>
      </c>
      <c r="C2990" s="20" t="s">
        <v>8409</v>
      </c>
      <c r="D2990" t="s">
        <v>1</v>
      </c>
      <c r="E2990" t="s">
        <v>0</v>
      </c>
      <c r="F2990" t="str">
        <f t="shared" si="186"/>
        <v>CCF</v>
      </c>
      <c r="G2990" t="s">
        <v>8149</v>
      </c>
      <c r="H2990" t="s">
        <v>8150</v>
      </c>
      <c r="I2990">
        <v>1083</v>
      </c>
      <c r="J2990">
        <v>1083</v>
      </c>
      <c r="K2990" t="s">
        <v>616</v>
      </c>
      <c r="L2990" t="str">
        <f t="shared" si="187"/>
        <v>NIT</v>
      </c>
      <c r="M2990" t="str">
        <f t="shared" si="188"/>
        <v>02030104771061</v>
      </c>
      <c r="N2990" t="s">
        <v>617</v>
      </c>
      <c r="O2990">
        <v>0</v>
      </c>
      <c r="P2990">
        <v>0</v>
      </c>
      <c r="Q2990">
        <v>299.5</v>
      </c>
      <c r="R2990">
        <v>38.935000000000002</v>
      </c>
      <c r="S2990">
        <v>0</v>
      </c>
      <c r="T2990">
        <v>0</v>
      </c>
      <c r="U2990">
        <v>338.435</v>
      </c>
      <c r="V2990" t="s">
        <v>8499</v>
      </c>
      <c r="W2990" t="s">
        <v>1</v>
      </c>
    </row>
    <row r="2991" spans="1:23">
      <c r="A2991" t="s">
        <v>8374</v>
      </c>
      <c r="B2991" t="str">
        <f t="shared" si="185"/>
        <v>Marzo</v>
      </c>
      <c r="C2991" s="20" t="s">
        <v>8409</v>
      </c>
      <c r="D2991" t="s">
        <v>1</v>
      </c>
      <c r="E2991" t="s">
        <v>0</v>
      </c>
      <c r="F2991" t="str">
        <f t="shared" si="186"/>
        <v>CCF</v>
      </c>
      <c r="G2991" t="s">
        <v>8149</v>
      </c>
      <c r="H2991" t="s">
        <v>8150</v>
      </c>
      <c r="I2991">
        <v>1084</v>
      </c>
      <c r="J2991">
        <v>1084</v>
      </c>
      <c r="K2991" t="s">
        <v>311</v>
      </c>
      <c r="L2991" t="str">
        <f t="shared" si="187"/>
        <v>NIT</v>
      </c>
      <c r="M2991" t="str">
        <f t="shared" si="188"/>
        <v>14142802851016</v>
      </c>
      <c r="N2991" t="s">
        <v>312</v>
      </c>
      <c r="O2991">
        <v>0</v>
      </c>
      <c r="P2991">
        <v>0</v>
      </c>
      <c r="Q2991">
        <v>389.41</v>
      </c>
      <c r="R2991">
        <v>50.623300000000008</v>
      </c>
      <c r="S2991">
        <v>0</v>
      </c>
      <c r="T2991">
        <v>0</v>
      </c>
      <c r="U2991">
        <v>440.03330000000005</v>
      </c>
      <c r="V2991" t="s">
        <v>8499</v>
      </c>
      <c r="W2991" t="s">
        <v>1</v>
      </c>
    </row>
    <row r="2992" spans="1:23">
      <c r="A2992" t="s">
        <v>8374</v>
      </c>
      <c r="B2992" t="str">
        <f t="shared" si="185"/>
        <v>Marzo</v>
      </c>
      <c r="C2992" s="20" t="s">
        <v>8409</v>
      </c>
      <c r="D2992" t="s">
        <v>1</v>
      </c>
      <c r="E2992" t="s">
        <v>0</v>
      </c>
      <c r="F2992" t="str">
        <f t="shared" si="186"/>
        <v>CCF</v>
      </c>
      <c r="G2992" t="s">
        <v>8149</v>
      </c>
      <c r="H2992" t="s">
        <v>8150</v>
      </c>
      <c r="I2992">
        <v>1085</v>
      </c>
      <c r="J2992">
        <v>1085</v>
      </c>
      <c r="L2992" t="str">
        <f t="shared" si="187"/>
        <v>DUI</v>
      </c>
      <c r="M2992" t="str">
        <f t="shared" si="188"/>
        <v>023506457</v>
      </c>
      <c r="N2992" t="s">
        <v>8412</v>
      </c>
      <c r="O2992">
        <v>0</v>
      </c>
      <c r="P2992">
        <v>0</v>
      </c>
      <c r="Q2992">
        <v>49.36</v>
      </c>
      <c r="R2992">
        <v>6.4168000000000003</v>
      </c>
      <c r="S2992">
        <v>0</v>
      </c>
      <c r="T2992">
        <v>0</v>
      </c>
      <c r="U2992">
        <v>55.776800000000001</v>
      </c>
      <c r="V2992" t="s">
        <v>8411</v>
      </c>
      <c r="W2992" t="s">
        <v>1</v>
      </c>
    </row>
    <row r="2993" spans="1:23">
      <c r="A2993" t="s">
        <v>8374</v>
      </c>
      <c r="B2993" t="str">
        <f t="shared" si="185"/>
        <v>Marzo</v>
      </c>
      <c r="C2993" s="20" t="s">
        <v>8409</v>
      </c>
      <c r="D2993" t="s">
        <v>1</v>
      </c>
      <c r="E2993" t="s">
        <v>0</v>
      </c>
      <c r="F2993" t="str">
        <f t="shared" si="186"/>
        <v>CCF</v>
      </c>
      <c r="G2993" t="s">
        <v>8149</v>
      </c>
      <c r="H2993" t="s">
        <v>8150</v>
      </c>
      <c r="I2993">
        <v>1086</v>
      </c>
      <c r="J2993">
        <v>1086</v>
      </c>
      <c r="K2993" t="s">
        <v>600</v>
      </c>
      <c r="L2993" t="str">
        <f t="shared" si="187"/>
        <v>NIT</v>
      </c>
      <c r="M2993" t="str">
        <f t="shared" si="188"/>
        <v>06141409161078</v>
      </c>
      <c r="N2993" t="s">
        <v>601</v>
      </c>
      <c r="O2993">
        <v>0</v>
      </c>
      <c r="P2993">
        <v>0</v>
      </c>
      <c r="Q2993">
        <v>244.65</v>
      </c>
      <c r="R2993">
        <v>31.804500000000001</v>
      </c>
      <c r="S2993">
        <v>0</v>
      </c>
      <c r="T2993">
        <v>0</v>
      </c>
      <c r="U2993">
        <v>276.4545</v>
      </c>
      <c r="V2993" t="s">
        <v>8499</v>
      </c>
      <c r="W2993" t="s">
        <v>1</v>
      </c>
    </row>
    <row r="2994" spans="1:23">
      <c r="A2994" t="s">
        <v>8374</v>
      </c>
      <c r="B2994" t="str">
        <f t="shared" si="185"/>
        <v>Marzo</v>
      </c>
      <c r="C2994" s="20" t="s">
        <v>8409</v>
      </c>
      <c r="D2994" t="s">
        <v>1</v>
      </c>
      <c r="E2994" t="s">
        <v>0</v>
      </c>
      <c r="F2994" t="str">
        <f t="shared" si="186"/>
        <v>CCF</v>
      </c>
      <c r="G2994" t="s">
        <v>8149</v>
      </c>
      <c r="H2994" t="s">
        <v>8150</v>
      </c>
      <c r="I2994">
        <v>1087</v>
      </c>
      <c r="J2994">
        <v>1087</v>
      </c>
      <c r="K2994" t="s">
        <v>677</v>
      </c>
      <c r="L2994" t="str">
        <f t="shared" si="187"/>
        <v>NIT</v>
      </c>
      <c r="M2994" t="str">
        <f t="shared" si="188"/>
        <v>03150203961068</v>
      </c>
      <c r="N2994" t="s">
        <v>678</v>
      </c>
      <c r="O2994">
        <v>0</v>
      </c>
      <c r="P2994">
        <v>0</v>
      </c>
      <c r="Q2994">
        <v>144.74</v>
      </c>
      <c r="R2994">
        <v>18.816200000000002</v>
      </c>
      <c r="S2994">
        <v>0</v>
      </c>
      <c r="T2994">
        <v>0</v>
      </c>
      <c r="U2994">
        <v>163.55620000000002</v>
      </c>
      <c r="V2994" t="s">
        <v>8499</v>
      </c>
      <c r="W2994" t="s">
        <v>1</v>
      </c>
    </row>
    <row r="2995" spans="1:23">
      <c r="A2995" t="s">
        <v>8374</v>
      </c>
      <c r="B2995" t="str">
        <f t="shared" si="185"/>
        <v>Marzo</v>
      </c>
      <c r="C2995" s="20" t="s">
        <v>8409</v>
      </c>
      <c r="D2995" t="s">
        <v>1</v>
      </c>
      <c r="E2995" t="s">
        <v>0</v>
      </c>
      <c r="F2995" t="str">
        <f t="shared" si="186"/>
        <v>CCF</v>
      </c>
      <c r="G2995" t="s">
        <v>8149</v>
      </c>
      <c r="H2995" t="s">
        <v>8150</v>
      </c>
      <c r="I2995">
        <v>1088</v>
      </c>
      <c r="J2995">
        <v>1088</v>
      </c>
      <c r="K2995" t="s">
        <v>622</v>
      </c>
      <c r="L2995" t="str">
        <f t="shared" si="187"/>
        <v>NIT</v>
      </c>
      <c r="M2995" t="str">
        <f t="shared" si="188"/>
        <v>06042001931012</v>
      </c>
      <c r="N2995" t="s">
        <v>623</v>
      </c>
      <c r="O2995">
        <v>0</v>
      </c>
      <c r="P2995">
        <v>0</v>
      </c>
      <c r="Q2995">
        <v>1900</v>
      </c>
      <c r="R2995">
        <v>247</v>
      </c>
      <c r="S2995">
        <v>0</v>
      </c>
      <c r="T2995">
        <v>0</v>
      </c>
      <c r="U2995">
        <v>2147</v>
      </c>
      <c r="V2995" t="s">
        <v>8499</v>
      </c>
      <c r="W2995" t="s">
        <v>1</v>
      </c>
    </row>
    <row r="2996" spans="1:23">
      <c r="A2996" t="s">
        <v>8374</v>
      </c>
      <c r="B2996" t="str">
        <f t="shared" si="185"/>
        <v>Marzo</v>
      </c>
      <c r="C2996" s="20" t="s">
        <v>8409</v>
      </c>
      <c r="D2996" t="s">
        <v>1</v>
      </c>
      <c r="E2996" t="s">
        <v>0</v>
      </c>
      <c r="F2996" t="str">
        <f t="shared" si="186"/>
        <v>CCF</v>
      </c>
      <c r="G2996" t="s">
        <v>8149</v>
      </c>
      <c r="H2996" t="s">
        <v>8150</v>
      </c>
      <c r="I2996">
        <v>1089</v>
      </c>
      <c r="J2996">
        <v>1089</v>
      </c>
      <c r="L2996" t="str">
        <f t="shared" si="187"/>
        <v>DUI</v>
      </c>
      <c r="M2996" t="str">
        <f t="shared" si="188"/>
        <v>009870981</v>
      </c>
      <c r="N2996" t="s">
        <v>593</v>
      </c>
      <c r="O2996">
        <v>0</v>
      </c>
      <c r="P2996">
        <v>0</v>
      </c>
      <c r="Q2996">
        <v>8.1</v>
      </c>
      <c r="R2996">
        <v>1.0529999999999999</v>
      </c>
      <c r="S2996">
        <v>0</v>
      </c>
      <c r="T2996">
        <v>0</v>
      </c>
      <c r="U2996">
        <v>9.1529999999999987</v>
      </c>
      <c r="V2996" t="s">
        <v>8386</v>
      </c>
      <c r="W2996" t="s">
        <v>1</v>
      </c>
    </row>
    <row r="2997" spans="1:23">
      <c r="A2997" t="s">
        <v>8374</v>
      </c>
      <c r="B2997" t="str">
        <f t="shared" si="185"/>
        <v>Marzo</v>
      </c>
      <c r="C2997" s="20" t="s">
        <v>8409</v>
      </c>
      <c r="D2997" t="s">
        <v>1</v>
      </c>
      <c r="E2997" t="s">
        <v>0</v>
      </c>
      <c r="F2997" t="str">
        <f t="shared" si="186"/>
        <v>CCF</v>
      </c>
      <c r="G2997" t="s">
        <v>8149</v>
      </c>
      <c r="H2997" t="s">
        <v>8150</v>
      </c>
      <c r="I2997">
        <v>1090</v>
      </c>
      <c r="J2997">
        <v>1090</v>
      </c>
      <c r="K2997" t="s">
        <v>319</v>
      </c>
      <c r="L2997" t="str">
        <f t="shared" si="187"/>
        <v>NIT</v>
      </c>
      <c r="M2997" t="str">
        <f t="shared" si="188"/>
        <v>06141903570090</v>
      </c>
      <c r="N2997" t="s">
        <v>320</v>
      </c>
      <c r="O2997">
        <v>0</v>
      </c>
      <c r="P2997">
        <v>0</v>
      </c>
      <c r="Q2997">
        <v>81.56</v>
      </c>
      <c r="R2997">
        <v>10.6028</v>
      </c>
      <c r="S2997">
        <v>0</v>
      </c>
      <c r="T2997">
        <v>0</v>
      </c>
      <c r="U2997">
        <v>92.162800000000004</v>
      </c>
      <c r="V2997" t="s">
        <v>8499</v>
      </c>
      <c r="W2997" t="s">
        <v>1</v>
      </c>
    </row>
    <row r="2998" spans="1:23">
      <c r="A2998" t="s">
        <v>8374</v>
      </c>
      <c r="B2998" t="str">
        <f t="shared" si="185"/>
        <v>Marzo</v>
      </c>
      <c r="C2998" s="20" t="s">
        <v>8409</v>
      </c>
      <c r="D2998" t="s">
        <v>1</v>
      </c>
      <c r="E2998" t="s">
        <v>0</v>
      </c>
      <c r="F2998" t="str">
        <f t="shared" si="186"/>
        <v>CCF</v>
      </c>
      <c r="G2998" t="s">
        <v>8149</v>
      </c>
      <c r="H2998" t="s">
        <v>8150</v>
      </c>
      <c r="I2998">
        <v>1091</v>
      </c>
      <c r="J2998">
        <v>1091</v>
      </c>
      <c r="L2998" t="str">
        <f t="shared" si="187"/>
        <v>DUI</v>
      </c>
      <c r="M2998" t="str">
        <f t="shared" si="188"/>
        <v>013758387</v>
      </c>
      <c r="N2998" t="s">
        <v>714</v>
      </c>
      <c r="O2998">
        <v>0</v>
      </c>
      <c r="P2998">
        <v>0</v>
      </c>
      <c r="Q2998">
        <v>81.099999999999994</v>
      </c>
      <c r="R2998">
        <v>10.542999999999999</v>
      </c>
      <c r="S2998">
        <v>0</v>
      </c>
      <c r="T2998">
        <v>0</v>
      </c>
      <c r="U2998">
        <v>91.643000000000001</v>
      </c>
      <c r="V2998" t="s">
        <v>8400</v>
      </c>
      <c r="W2998" t="s">
        <v>1</v>
      </c>
    </row>
    <row r="2999" spans="1:23">
      <c r="A2999" t="s">
        <v>8374</v>
      </c>
      <c r="B2999" t="str">
        <f t="shared" si="185"/>
        <v>Marzo</v>
      </c>
      <c r="C2999" s="20" t="s">
        <v>8409</v>
      </c>
      <c r="D2999" t="s">
        <v>1</v>
      </c>
      <c r="E2999" t="s">
        <v>0</v>
      </c>
      <c r="F2999" t="str">
        <f t="shared" si="186"/>
        <v>CCF</v>
      </c>
      <c r="G2999" t="s">
        <v>8149</v>
      </c>
      <c r="H2999" t="s">
        <v>8150</v>
      </c>
      <c r="I2999">
        <v>1092</v>
      </c>
      <c r="J2999">
        <v>1092</v>
      </c>
      <c r="K2999" t="s">
        <v>118</v>
      </c>
      <c r="L2999" t="str">
        <f t="shared" si="187"/>
        <v>NIT</v>
      </c>
      <c r="M2999" t="str">
        <f t="shared" si="188"/>
        <v>06141106071025</v>
      </c>
      <c r="N2999" t="s">
        <v>119</v>
      </c>
      <c r="O2999">
        <v>0</v>
      </c>
      <c r="P2999">
        <v>0</v>
      </c>
      <c r="Q2999">
        <v>48.97</v>
      </c>
      <c r="R2999">
        <v>6.3661000000000003</v>
      </c>
      <c r="S2999">
        <v>0</v>
      </c>
      <c r="T2999">
        <v>0</v>
      </c>
      <c r="U2999">
        <v>55.336100000000002</v>
      </c>
      <c r="V2999" t="s">
        <v>8499</v>
      </c>
      <c r="W2999" t="s">
        <v>1</v>
      </c>
    </row>
    <row r="3000" spans="1:23">
      <c r="A3000" t="s">
        <v>8374</v>
      </c>
      <c r="B3000" t="str">
        <f t="shared" ref="B3000:B3063" si="189">SUBSTITUTE(A3000,"ARZO","arzo")</f>
        <v>Marzo</v>
      </c>
      <c r="C3000" s="20" t="s">
        <v>8409</v>
      </c>
      <c r="D3000" t="s">
        <v>1</v>
      </c>
      <c r="E3000" t="s">
        <v>0</v>
      </c>
      <c r="F3000" t="str">
        <f t="shared" si="186"/>
        <v>CCF</v>
      </c>
      <c r="G3000" t="s">
        <v>8149</v>
      </c>
      <c r="H3000" t="s">
        <v>8150</v>
      </c>
      <c r="I3000">
        <v>1093</v>
      </c>
      <c r="J3000">
        <v>1093</v>
      </c>
      <c r="L3000" t="str">
        <f t="shared" si="187"/>
        <v>DUI</v>
      </c>
      <c r="M3000" t="str">
        <f t="shared" si="188"/>
        <v>027776787</v>
      </c>
      <c r="N3000" t="s">
        <v>356</v>
      </c>
      <c r="O3000">
        <v>0</v>
      </c>
      <c r="P3000">
        <v>0</v>
      </c>
      <c r="Q3000">
        <v>156.87</v>
      </c>
      <c r="R3000">
        <v>20.3931</v>
      </c>
      <c r="S3000">
        <v>0</v>
      </c>
      <c r="T3000">
        <v>0</v>
      </c>
      <c r="U3000">
        <v>177.26310000000001</v>
      </c>
      <c r="V3000" t="s">
        <v>8410</v>
      </c>
      <c r="W3000" t="s">
        <v>1</v>
      </c>
    </row>
    <row r="3001" spans="1:23">
      <c r="A3001" t="s">
        <v>8374</v>
      </c>
      <c r="B3001" t="str">
        <f t="shared" si="189"/>
        <v>Marzo</v>
      </c>
      <c r="C3001" s="20" t="s">
        <v>8409</v>
      </c>
      <c r="D3001" t="s">
        <v>1</v>
      </c>
      <c r="E3001" t="s">
        <v>0</v>
      </c>
      <c r="F3001" t="str">
        <f t="shared" si="186"/>
        <v>CCF</v>
      </c>
      <c r="G3001" t="s">
        <v>8149</v>
      </c>
      <c r="H3001" t="s">
        <v>8150</v>
      </c>
      <c r="I3001">
        <v>1094</v>
      </c>
      <c r="J3001">
        <v>1094</v>
      </c>
      <c r="K3001" t="s">
        <v>616</v>
      </c>
      <c r="L3001" t="str">
        <f t="shared" si="187"/>
        <v>NIT</v>
      </c>
      <c r="M3001" t="str">
        <f t="shared" si="188"/>
        <v>02030104771061</v>
      </c>
      <c r="N3001" t="s">
        <v>617</v>
      </c>
      <c r="O3001">
        <v>0</v>
      </c>
      <c r="P3001">
        <v>0</v>
      </c>
      <c r="Q3001">
        <v>553.1</v>
      </c>
      <c r="R3001">
        <v>71.903000000000006</v>
      </c>
      <c r="S3001">
        <v>0</v>
      </c>
      <c r="T3001">
        <v>0</v>
      </c>
      <c r="U3001">
        <v>625.00300000000004</v>
      </c>
      <c r="V3001" t="s">
        <v>8499</v>
      </c>
      <c r="W3001" t="s">
        <v>1</v>
      </c>
    </row>
    <row r="3002" spans="1:23">
      <c r="A3002" t="s">
        <v>8374</v>
      </c>
      <c r="B3002" t="str">
        <f t="shared" si="189"/>
        <v>Marzo</v>
      </c>
      <c r="C3002" s="20" t="s">
        <v>8409</v>
      </c>
      <c r="D3002" t="s">
        <v>1</v>
      </c>
      <c r="E3002" t="s">
        <v>0</v>
      </c>
      <c r="F3002" t="str">
        <f t="shared" si="186"/>
        <v>CCF</v>
      </c>
      <c r="G3002" t="s">
        <v>8149</v>
      </c>
      <c r="H3002" t="s">
        <v>8150</v>
      </c>
      <c r="I3002">
        <v>1095</v>
      </c>
      <c r="J3002">
        <v>1095</v>
      </c>
      <c r="K3002" t="s">
        <v>616</v>
      </c>
      <c r="L3002" t="str">
        <f t="shared" si="187"/>
        <v>NIT</v>
      </c>
      <c r="M3002" t="str">
        <f t="shared" si="188"/>
        <v>02030104771061</v>
      </c>
      <c r="N3002" t="s">
        <v>617</v>
      </c>
      <c r="O3002">
        <v>0</v>
      </c>
      <c r="P3002">
        <v>0</v>
      </c>
      <c r="Q3002">
        <v>553.1</v>
      </c>
      <c r="R3002">
        <v>71.903000000000006</v>
      </c>
      <c r="S3002">
        <v>0</v>
      </c>
      <c r="T3002">
        <v>0</v>
      </c>
      <c r="U3002">
        <v>625.00300000000004</v>
      </c>
      <c r="V3002" t="s">
        <v>8499</v>
      </c>
      <c r="W3002" t="s">
        <v>1</v>
      </c>
    </row>
    <row r="3003" spans="1:23">
      <c r="A3003" t="s">
        <v>8374</v>
      </c>
      <c r="B3003" t="str">
        <f t="shared" si="189"/>
        <v>Marzo</v>
      </c>
      <c r="C3003" s="20" t="s">
        <v>8409</v>
      </c>
      <c r="D3003" t="s">
        <v>1</v>
      </c>
      <c r="E3003" t="s">
        <v>0</v>
      </c>
      <c r="F3003" t="str">
        <f t="shared" si="186"/>
        <v>CCF</v>
      </c>
      <c r="G3003" t="s">
        <v>8149</v>
      </c>
      <c r="H3003" t="s">
        <v>8150</v>
      </c>
      <c r="I3003">
        <v>1096</v>
      </c>
      <c r="J3003">
        <v>1096</v>
      </c>
      <c r="K3003" t="s">
        <v>243</v>
      </c>
      <c r="L3003" t="str">
        <f t="shared" si="187"/>
        <v>NIT</v>
      </c>
      <c r="M3003" t="str">
        <f t="shared" si="188"/>
        <v>06141211181065</v>
      </c>
      <c r="N3003" t="s">
        <v>244</v>
      </c>
      <c r="O3003">
        <v>0</v>
      </c>
      <c r="P3003">
        <v>0</v>
      </c>
      <c r="Q3003">
        <v>600.6</v>
      </c>
      <c r="R3003">
        <v>78.078000000000003</v>
      </c>
      <c r="S3003">
        <v>0</v>
      </c>
      <c r="T3003">
        <v>0</v>
      </c>
      <c r="U3003">
        <v>678.678</v>
      </c>
      <c r="V3003" t="s">
        <v>8499</v>
      </c>
      <c r="W3003" t="s">
        <v>1</v>
      </c>
    </row>
    <row r="3004" spans="1:23">
      <c r="A3004" t="s">
        <v>8374</v>
      </c>
      <c r="B3004" t="str">
        <f t="shared" si="189"/>
        <v>Marzo</v>
      </c>
      <c r="C3004" s="20" t="s">
        <v>8409</v>
      </c>
      <c r="D3004" t="s">
        <v>1</v>
      </c>
      <c r="E3004" t="s">
        <v>0</v>
      </c>
      <c r="F3004" t="str">
        <f t="shared" si="186"/>
        <v>CCF</v>
      </c>
      <c r="G3004" t="s">
        <v>8149</v>
      </c>
      <c r="H3004" t="s">
        <v>8150</v>
      </c>
      <c r="I3004">
        <v>1097</v>
      </c>
      <c r="J3004">
        <v>1097</v>
      </c>
      <c r="K3004" t="s">
        <v>817</v>
      </c>
      <c r="L3004" t="str">
        <f t="shared" si="187"/>
        <v>NIT</v>
      </c>
      <c r="M3004" t="str">
        <f t="shared" si="188"/>
        <v>06142207850045</v>
      </c>
      <c r="N3004" t="s">
        <v>818</v>
      </c>
      <c r="O3004">
        <v>0</v>
      </c>
      <c r="P3004">
        <v>0</v>
      </c>
      <c r="Q3004">
        <v>150</v>
      </c>
      <c r="R3004">
        <v>19.5</v>
      </c>
      <c r="S3004">
        <v>0</v>
      </c>
      <c r="T3004">
        <v>0</v>
      </c>
      <c r="U3004">
        <v>169.5</v>
      </c>
      <c r="V3004" t="s">
        <v>8499</v>
      </c>
      <c r="W3004" t="s">
        <v>1</v>
      </c>
    </row>
    <row r="3005" spans="1:23">
      <c r="A3005" t="s">
        <v>8374</v>
      </c>
      <c r="B3005" t="str">
        <f t="shared" si="189"/>
        <v>Marzo</v>
      </c>
      <c r="C3005" s="20" t="s">
        <v>8405</v>
      </c>
      <c r="D3005" t="s">
        <v>1</v>
      </c>
      <c r="E3005" t="s">
        <v>0</v>
      </c>
      <c r="F3005" t="str">
        <f t="shared" si="186"/>
        <v>CCF</v>
      </c>
      <c r="G3005" t="s">
        <v>8149</v>
      </c>
      <c r="H3005" t="s">
        <v>8150</v>
      </c>
      <c r="I3005">
        <v>1098</v>
      </c>
      <c r="J3005">
        <v>1098</v>
      </c>
      <c r="K3005" t="s">
        <v>443</v>
      </c>
      <c r="L3005" t="str">
        <f t="shared" si="187"/>
        <v>NIT</v>
      </c>
      <c r="M3005" t="str">
        <f t="shared" si="188"/>
        <v>06142002961017</v>
      </c>
      <c r="N3005" t="s">
        <v>444</v>
      </c>
      <c r="O3005">
        <v>0</v>
      </c>
      <c r="P3005">
        <v>0</v>
      </c>
      <c r="Q3005">
        <v>888</v>
      </c>
      <c r="R3005">
        <v>115.44</v>
      </c>
      <c r="S3005">
        <v>0</v>
      </c>
      <c r="T3005">
        <v>0</v>
      </c>
      <c r="U3005">
        <v>1003.44</v>
      </c>
      <c r="V3005" t="s">
        <v>8499</v>
      </c>
      <c r="W3005" t="s">
        <v>1</v>
      </c>
    </row>
    <row r="3006" spans="1:23">
      <c r="A3006" t="s">
        <v>8374</v>
      </c>
      <c r="B3006" t="str">
        <f t="shared" si="189"/>
        <v>Marzo</v>
      </c>
      <c r="C3006" s="20" t="s">
        <v>8405</v>
      </c>
      <c r="D3006" t="s">
        <v>1</v>
      </c>
      <c r="E3006" t="s">
        <v>0</v>
      </c>
      <c r="F3006" t="str">
        <f t="shared" si="186"/>
        <v>CCF</v>
      </c>
      <c r="G3006" t="s">
        <v>8149</v>
      </c>
      <c r="H3006" t="s">
        <v>8150</v>
      </c>
      <c r="I3006">
        <v>1099</v>
      </c>
      <c r="J3006">
        <v>1099</v>
      </c>
      <c r="K3006" t="s">
        <v>118</v>
      </c>
      <c r="L3006" t="str">
        <f t="shared" si="187"/>
        <v>NIT</v>
      </c>
      <c r="M3006" t="str">
        <f t="shared" si="188"/>
        <v>06141106071025</v>
      </c>
      <c r="N3006" t="s">
        <v>119</v>
      </c>
      <c r="O3006">
        <v>0</v>
      </c>
      <c r="P3006">
        <v>0</v>
      </c>
      <c r="Q3006">
        <v>13.89</v>
      </c>
      <c r="R3006">
        <v>1.8057000000000001</v>
      </c>
      <c r="S3006">
        <v>0</v>
      </c>
      <c r="T3006">
        <v>0</v>
      </c>
      <c r="U3006">
        <v>15.6957</v>
      </c>
      <c r="V3006" t="s">
        <v>8499</v>
      </c>
      <c r="W3006" t="s">
        <v>1</v>
      </c>
    </row>
    <row r="3007" spans="1:23">
      <c r="A3007" t="s">
        <v>8374</v>
      </c>
      <c r="B3007" t="str">
        <f t="shared" si="189"/>
        <v>Marzo</v>
      </c>
      <c r="C3007" s="20" t="s">
        <v>8405</v>
      </c>
      <c r="D3007" t="s">
        <v>1</v>
      </c>
      <c r="E3007" t="s">
        <v>0</v>
      </c>
      <c r="F3007" t="str">
        <f t="shared" si="186"/>
        <v>CCF</v>
      </c>
      <c r="G3007" t="s">
        <v>8149</v>
      </c>
      <c r="H3007" t="s">
        <v>8150</v>
      </c>
      <c r="I3007">
        <v>1100</v>
      </c>
      <c r="J3007">
        <v>1100</v>
      </c>
      <c r="K3007" t="s">
        <v>7859</v>
      </c>
      <c r="L3007" t="str">
        <f t="shared" si="187"/>
        <v>NIT</v>
      </c>
      <c r="M3007" t="str">
        <f t="shared" si="188"/>
        <v>06140504211035</v>
      </c>
      <c r="N3007" t="s">
        <v>7860</v>
      </c>
      <c r="O3007">
        <v>0</v>
      </c>
      <c r="P3007">
        <v>0</v>
      </c>
      <c r="Q3007">
        <v>911.48</v>
      </c>
      <c r="R3007">
        <v>118.4924</v>
      </c>
      <c r="S3007">
        <v>0</v>
      </c>
      <c r="T3007">
        <v>0</v>
      </c>
      <c r="U3007">
        <v>1029.9724000000001</v>
      </c>
      <c r="V3007" t="s">
        <v>8499</v>
      </c>
      <c r="W3007" t="s">
        <v>1</v>
      </c>
    </row>
    <row r="3008" spans="1:23">
      <c r="A3008" t="s">
        <v>8374</v>
      </c>
      <c r="B3008" t="str">
        <f t="shared" si="189"/>
        <v>Marzo</v>
      </c>
      <c r="C3008" s="20" t="s">
        <v>8405</v>
      </c>
      <c r="D3008" t="s">
        <v>1</v>
      </c>
      <c r="E3008" t="s">
        <v>0</v>
      </c>
      <c r="F3008" t="str">
        <f t="shared" si="186"/>
        <v>CCF</v>
      </c>
      <c r="G3008" t="s">
        <v>8149</v>
      </c>
      <c r="H3008" t="s">
        <v>8150</v>
      </c>
      <c r="I3008">
        <v>1101</v>
      </c>
      <c r="J3008">
        <v>1101</v>
      </c>
      <c r="K3008" t="s">
        <v>8159</v>
      </c>
      <c r="L3008" t="str">
        <f t="shared" si="187"/>
        <v>NIT</v>
      </c>
      <c r="M3008" t="str">
        <f t="shared" si="188"/>
        <v>06140107211045</v>
      </c>
      <c r="N3008" t="s">
        <v>8162</v>
      </c>
      <c r="O3008">
        <v>0</v>
      </c>
      <c r="P3008">
        <v>0</v>
      </c>
      <c r="Q3008">
        <v>951.32</v>
      </c>
      <c r="R3008">
        <v>123.67160000000001</v>
      </c>
      <c r="S3008">
        <v>0</v>
      </c>
      <c r="T3008">
        <v>0</v>
      </c>
      <c r="U3008">
        <v>1074.9916000000001</v>
      </c>
      <c r="V3008" t="s">
        <v>8499</v>
      </c>
      <c r="W3008" t="s">
        <v>1</v>
      </c>
    </row>
    <row r="3009" spans="1:23">
      <c r="A3009" t="s">
        <v>8374</v>
      </c>
      <c r="B3009" t="str">
        <f t="shared" si="189"/>
        <v>Marzo</v>
      </c>
      <c r="C3009" s="20" t="s">
        <v>8405</v>
      </c>
      <c r="D3009" t="s">
        <v>1</v>
      </c>
      <c r="E3009" t="s">
        <v>0</v>
      </c>
      <c r="F3009" t="str">
        <f t="shared" si="186"/>
        <v>CCF</v>
      </c>
      <c r="G3009" t="s">
        <v>8149</v>
      </c>
      <c r="H3009" t="s">
        <v>8150</v>
      </c>
      <c r="I3009">
        <v>1102</v>
      </c>
      <c r="J3009">
        <v>1102</v>
      </c>
      <c r="K3009" t="s">
        <v>558</v>
      </c>
      <c r="L3009" t="str">
        <f t="shared" si="187"/>
        <v>NIT</v>
      </c>
      <c r="M3009" t="str">
        <f t="shared" si="188"/>
        <v>06141301121053</v>
      </c>
      <c r="N3009" t="s">
        <v>559</v>
      </c>
      <c r="O3009">
        <v>0</v>
      </c>
      <c r="P3009">
        <v>0</v>
      </c>
      <c r="Q3009">
        <v>478.28</v>
      </c>
      <c r="R3009">
        <v>62.176400000000001</v>
      </c>
      <c r="S3009">
        <v>0</v>
      </c>
      <c r="T3009">
        <v>0</v>
      </c>
      <c r="U3009">
        <v>540.45640000000003</v>
      </c>
      <c r="V3009" t="s">
        <v>8499</v>
      </c>
      <c r="W3009" t="s">
        <v>1</v>
      </c>
    </row>
    <row r="3010" spans="1:23">
      <c r="A3010" t="s">
        <v>8374</v>
      </c>
      <c r="B3010" t="str">
        <f t="shared" si="189"/>
        <v>Marzo</v>
      </c>
      <c r="C3010" s="20" t="s">
        <v>8405</v>
      </c>
      <c r="D3010" t="s">
        <v>1</v>
      </c>
      <c r="E3010" t="s">
        <v>0</v>
      </c>
      <c r="F3010" t="str">
        <f t="shared" si="186"/>
        <v>CCF</v>
      </c>
      <c r="G3010" t="s">
        <v>8149</v>
      </c>
      <c r="H3010" t="s">
        <v>8150</v>
      </c>
      <c r="I3010">
        <v>1103</v>
      </c>
      <c r="J3010">
        <v>1103</v>
      </c>
      <c r="K3010" t="s">
        <v>558</v>
      </c>
      <c r="L3010" t="str">
        <f t="shared" si="187"/>
        <v>NIT</v>
      </c>
      <c r="M3010" t="str">
        <f t="shared" si="188"/>
        <v>06141301121053</v>
      </c>
      <c r="N3010" t="s">
        <v>559</v>
      </c>
      <c r="O3010">
        <v>0</v>
      </c>
      <c r="P3010">
        <v>0</v>
      </c>
      <c r="Q3010">
        <v>45</v>
      </c>
      <c r="R3010">
        <v>5.8500000000000005</v>
      </c>
      <c r="S3010">
        <v>0</v>
      </c>
      <c r="T3010">
        <v>0</v>
      </c>
      <c r="U3010">
        <v>50.85</v>
      </c>
      <c r="V3010" t="s">
        <v>8499</v>
      </c>
      <c r="W3010" t="s">
        <v>1</v>
      </c>
    </row>
    <row r="3011" spans="1:23">
      <c r="A3011" t="s">
        <v>8374</v>
      </c>
      <c r="B3011" t="str">
        <f t="shared" si="189"/>
        <v>Marzo</v>
      </c>
      <c r="C3011" s="20" t="s">
        <v>8405</v>
      </c>
      <c r="D3011" t="s">
        <v>1</v>
      </c>
      <c r="E3011" t="s">
        <v>0</v>
      </c>
      <c r="F3011" t="str">
        <f t="shared" ref="F3011:F3074" si="190">IF(E3011="05","Nota de crédito","CCF")</f>
        <v>CCF</v>
      </c>
      <c r="G3011" t="s">
        <v>8149</v>
      </c>
      <c r="H3011" t="s">
        <v>8150</v>
      </c>
      <c r="I3011">
        <v>1104</v>
      </c>
      <c r="J3011">
        <v>1104</v>
      </c>
      <c r="K3011" t="s">
        <v>532</v>
      </c>
      <c r="L3011" t="str">
        <f t="shared" ref="L3011:L3074" si="191">IF(K3011=0,"DUI","NIT")</f>
        <v>NIT</v>
      </c>
      <c r="M3011" t="str">
        <f t="shared" ref="M3011:M3074" si="192">IF(K3011=0,V3011,K3011)</f>
        <v>12150312201019</v>
      </c>
      <c r="N3011" t="s">
        <v>533</v>
      </c>
      <c r="O3011">
        <v>0</v>
      </c>
      <c r="P3011">
        <v>0</v>
      </c>
      <c r="Q3011">
        <v>409.8</v>
      </c>
      <c r="R3011">
        <v>53.274000000000001</v>
      </c>
      <c r="S3011">
        <v>0</v>
      </c>
      <c r="T3011">
        <v>0</v>
      </c>
      <c r="U3011">
        <v>463.07400000000001</v>
      </c>
      <c r="V3011" t="s">
        <v>8499</v>
      </c>
      <c r="W3011" t="s">
        <v>1</v>
      </c>
    </row>
    <row r="3012" spans="1:23">
      <c r="A3012" t="s">
        <v>8374</v>
      </c>
      <c r="B3012" t="str">
        <f t="shared" si="189"/>
        <v>Marzo</v>
      </c>
      <c r="C3012" s="20" t="s">
        <v>8405</v>
      </c>
      <c r="D3012" t="s">
        <v>1</v>
      </c>
      <c r="E3012" t="s">
        <v>0</v>
      </c>
      <c r="F3012" t="str">
        <f t="shared" si="190"/>
        <v>CCF</v>
      </c>
      <c r="G3012" t="s">
        <v>8149</v>
      </c>
      <c r="H3012" t="s">
        <v>8150</v>
      </c>
      <c r="I3012">
        <v>1105</v>
      </c>
      <c r="J3012">
        <v>1105</v>
      </c>
      <c r="K3012" t="s">
        <v>421</v>
      </c>
      <c r="L3012" t="str">
        <f t="shared" si="191"/>
        <v>NIT</v>
      </c>
      <c r="M3012" t="str">
        <f t="shared" si="192"/>
        <v>06140507171026</v>
      </c>
      <c r="N3012" t="s">
        <v>422</v>
      </c>
      <c r="O3012">
        <v>0</v>
      </c>
      <c r="P3012">
        <v>0</v>
      </c>
      <c r="Q3012">
        <v>151.13</v>
      </c>
      <c r="R3012">
        <v>19.646899999999999</v>
      </c>
      <c r="S3012">
        <v>0</v>
      </c>
      <c r="T3012">
        <v>0</v>
      </c>
      <c r="U3012">
        <v>170.77689999999998</v>
      </c>
      <c r="V3012" t="s">
        <v>8499</v>
      </c>
      <c r="W3012" t="s">
        <v>1</v>
      </c>
    </row>
    <row r="3013" spans="1:23">
      <c r="A3013" t="s">
        <v>8374</v>
      </c>
      <c r="B3013" t="str">
        <f t="shared" si="189"/>
        <v>Marzo</v>
      </c>
      <c r="C3013" s="20" t="s">
        <v>8405</v>
      </c>
      <c r="D3013" t="s">
        <v>1</v>
      </c>
      <c r="E3013" t="s">
        <v>0</v>
      </c>
      <c r="F3013" t="str">
        <f t="shared" si="190"/>
        <v>CCF</v>
      </c>
      <c r="G3013" t="s">
        <v>8149</v>
      </c>
      <c r="H3013" t="s">
        <v>8150</v>
      </c>
      <c r="I3013">
        <v>1106</v>
      </c>
      <c r="J3013">
        <v>1106</v>
      </c>
      <c r="K3013" t="s">
        <v>1033</v>
      </c>
      <c r="L3013" t="str">
        <f t="shared" si="191"/>
        <v>NIT</v>
      </c>
      <c r="M3013" t="str">
        <f t="shared" si="192"/>
        <v>11112106931016</v>
      </c>
      <c r="N3013" t="s">
        <v>1034</v>
      </c>
      <c r="O3013">
        <v>0</v>
      </c>
      <c r="P3013">
        <v>0</v>
      </c>
      <c r="Q3013">
        <v>226.29</v>
      </c>
      <c r="R3013">
        <v>29.4177</v>
      </c>
      <c r="S3013">
        <v>0</v>
      </c>
      <c r="T3013">
        <v>0</v>
      </c>
      <c r="U3013">
        <v>255.70769999999999</v>
      </c>
      <c r="V3013" t="s">
        <v>8499</v>
      </c>
      <c r="W3013" t="s">
        <v>1</v>
      </c>
    </row>
    <row r="3014" spans="1:23">
      <c r="A3014" t="s">
        <v>8374</v>
      </c>
      <c r="B3014" t="str">
        <f t="shared" si="189"/>
        <v>Marzo</v>
      </c>
      <c r="C3014" s="20" t="s">
        <v>8405</v>
      </c>
      <c r="D3014" t="s">
        <v>1</v>
      </c>
      <c r="E3014" t="s">
        <v>0</v>
      </c>
      <c r="F3014" t="str">
        <f t="shared" si="190"/>
        <v>CCF</v>
      </c>
      <c r="G3014" t="s">
        <v>8149</v>
      </c>
      <c r="H3014" t="s">
        <v>8150</v>
      </c>
      <c r="I3014">
        <v>1107</v>
      </c>
      <c r="J3014">
        <v>1107</v>
      </c>
      <c r="K3014" t="s">
        <v>915</v>
      </c>
      <c r="L3014" t="str">
        <f t="shared" si="191"/>
        <v>NIT</v>
      </c>
      <c r="M3014" t="str">
        <f t="shared" si="192"/>
        <v>11020103790011</v>
      </c>
      <c r="N3014" t="s">
        <v>916</v>
      </c>
      <c r="O3014">
        <v>0</v>
      </c>
      <c r="P3014">
        <v>0</v>
      </c>
      <c r="Q3014">
        <v>1223.3800000000001</v>
      </c>
      <c r="R3014">
        <v>159.03940000000003</v>
      </c>
      <c r="S3014">
        <v>0</v>
      </c>
      <c r="T3014">
        <v>0</v>
      </c>
      <c r="U3014">
        <v>1382.4194000000002</v>
      </c>
      <c r="V3014" t="s">
        <v>8499</v>
      </c>
      <c r="W3014" t="s">
        <v>1</v>
      </c>
    </row>
    <row r="3015" spans="1:23">
      <c r="A3015" t="s">
        <v>8374</v>
      </c>
      <c r="B3015" t="str">
        <f t="shared" si="189"/>
        <v>Marzo</v>
      </c>
      <c r="C3015" s="20" t="s">
        <v>8405</v>
      </c>
      <c r="D3015" t="s">
        <v>1</v>
      </c>
      <c r="E3015" t="s">
        <v>0</v>
      </c>
      <c r="F3015" t="str">
        <f t="shared" si="190"/>
        <v>CCF</v>
      </c>
      <c r="G3015" t="s">
        <v>8149</v>
      </c>
      <c r="H3015" t="s">
        <v>8150</v>
      </c>
      <c r="I3015">
        <v>1108</v>
      </c>
      <c r="J3015">
        <v>1108</v>
      </c>
      <c r="K3015" t="s">
        <v>451</v>
      </c>
      <c r="L3015" t="str">
        <f t="shared" si="191"/>
        <v>NIT</v>
      </c>
      <c r="M3015" t="str">
        <f t="shared" si="192"/>
        <v>11020808811017</v>
      </c>
      <c r="N3015" t="s">
        <v>452</v>
      </c>
      <c r="O3015">
        <v>0</v>
      </c>
      <c r="P3015">
        <v>0</v>
      </c>
      <c r="Q3015">
        <v>6091.25</v>
      </c>
      <c r="R3015">
        <v>791.86250000000007</v>
      </c>
      <c r="S3015">
        <v>0</v>
      </c>
      <c r="T3015">
        <v>0</v>
      </c>
      <c r="U3015">
        <v>6883.1125000000002</v>
      </c>
      <c r="V3015" t="s">
        <v>8499</v>
      </c>
      <c r="W3015" t="s">
        <v>1</v>
      </c>
    </row>
    <row r="3016" spans="1:23">
      <c r="A3016" t="s">
        <v>8374</v>
      </c>
      <c r="B3016" t="str">
        <f t="shared" si="189"/>
        <v>Marzo</v>
      </c>
      <c r="C3016" s="20" t="s">
        <v>8405</v>
      </c>
      <c r="D3016" t="s">
        <v>1</v>
      </c>
      <c r="E3016" t="s">
        <v>0</v>
      </c>
      <c r="F3016" t="str">
        <f t="shared" si="190"/>
        <v>CCF</v>
      </c>
      <c r="G3016" t="s">
        <v>8149</v>
      </c>
      <c r="H3016" t="s">
        <v>8150</v>
      </c>
      <c r="I3016">
        <v>1109</v>
      </c>
      <c r="J3016">
        <v>1109</v>
      </c>
      <c r="L3016" t="str">
        <f t="shared" si="191"/>
        <v>DUI</v>
      </c>
      <c r="M3016" t="str">
        <f t="shared" si="192"/>
        <v>025307605</v>
      </c>
      <c r="N3016" t="s">
        <v>464</v>
      </c>
      <c r="O3016">
        <v>0</v>
      </c>
      <c r="P3016">
        <v>0</v>
      </c>
      <c r="Q3016">
        <v>858.38</v>
      </c>
      <c r="R3016">
        <v>111.5894</v>
      </c>
      <c r="S3016">
        <v>0</v>
      </c>
      <c r="T3016">
        <v>0</v>
      </c>
      <c r="U3016">
        <v>969.96939999999995</v>
      </c>
      <c r="V3016" t="s">
        <v>8408</v>
      </c>
      <c r="W3016" t="s">
        <v>1</v>
      </c>
    </row>
    <row r="3017" spans="1:23">
      <c r="A3017" t="s">
        <v>8374</v>
      </c>
      <c r="B3017" t="str">
        <f t="shared" si="189"/>
        <v>Marzo</v>
      </c>
      <c r="C3017" s="20" t="s">
        <v>8405</v>
      </c>
      <c r="D3017" t="s">
        <v>1</v>
      </c>
      <c r="E3017" t="s">
        <v>0</v>
      </c>
      <c r="F3017" t="str">
        <f t="shared" si="190"/>
        <v>CCF</v>
      </c>
      <c r="G3017" t="s">
        <v>8149</v>
      </c>
      <c r="H3017" t="s">
        <v>8150</v>
      </c>
      <c r="I3017">
        <v>1110</v>
      </c>
      <c r="J3017">
        <v>1110</v>
      </c>
      <c r="K3017" t="s">
        <v>931</v>
      </c>
      <c r="L3017" t="str">
        <f t="shared" si="191"/>
        <v>NIT</v>
      </c>
      <c r="M3017" t="str">
        <f t="shared" si="192"/>
        <v>14051010741021</v>
      </c>
      <c r="N3017" t="s">
        <v>932</v>
      </c>
      <c r="O3017">
        <v>0</v>
      </c>
      <c r="P3017">
        <v>0</v>
      </c>
      <c r="Q3017">
        <v>432.19</v>
      </c>
      <c r="R3017">
        <v>56.184699999999999</v>
      </c>
      <c r="S3017">
        <v>0</v>
      </c>
      <c r="T3017">
        <v>0</v>
      </c>
      <c r="U3017">
        <v>488.37470000000002</v>
      </c>
      <c r="V3017" t="s">
        <v>8499</v>
      </c>
      <c r="W3017" t="s">
        <v>1</v>
      </c>
    </row>
    <row r="3018" spans="1:23">
      <c r="A3018" t="s">
        <v>8374</v>
      </c>
      <c r="B3018" t="str">
        <f t="shared" si="189"/>
        <v>Marzo</v>
      </c>
      <c r="C3018" s="20" t="s">
        <v>8405</v>
      </c>
      <c r="D3018" t="s">
        <v>1</v>
      </c>
      <c r="E3018" t="s">
        <v>0</v>
      </c>
      <c r="F3018" t="str">
        <f t="shared" si="190"/>
        <v>CCF</v>
      </c>
      <c r="G3018" t="s">
        <v>8149</v>
      </c>
      <c r="H3018" t="s">
        <v>8150</v>
      </c>
      <c r="I3018">
        <v>1111</v>
      </c>
      <c r="J3018">
        <v>1111</v>
      </c>
      <c r="K3018" t="s">
        <v>483</v>
      </c>
      <c r="L3018" t="str">
        <f t="shared" si="191"/>
        <v>NIT</v>
      </c>
      <c r="M3018" t="str">
        <f t="shared" si="192"/>
        <v>14072506831010</v>
      </c>
      <c r="N3018" t="s">
        <v>484</v>
      </c>
      <c r="O3018">
        <v>0</v>
      </c>
      <c r="P3018">
        <v>0</v>
      </c>
      <c r="Q3018">
        <v>156.87</v>
      </c>
      <c r="R3018">
        <v>20.3931</v>
      </c>
      <c r="S3018">
        <v>0</v>
      </c>
      <c r="T3018">
        <v>0</v>
      </c>
      <c r="U3018">
        <v>177.26310000000001</v>
      </c>
      <c r="V3018" t="s">
        <v>8499</v>
      </c>
      <c r="W3018" t="s">
        <v>1</v>
      </c>
    </row>
    <row r="3019" spans="1:23">
      <c r="A3019" t="s">
        <v>8374</v>
      </c>
      <c r="B3019" t="str">
        <f t="shared" si="189"/>
        <v>Marzo</v>
      </c>
      <c r="C3019" s="20" t="s">
        <v>8405</v>
      </c>
      <c r="D3019" t="s">
        <v>1</v>
      </c>
      <c r="E3019" t="s">
        <v>0</v>
      </c>
      <c r="F3019" t="str">
        <f t="shared" si="190"/>
        <v>CCF</v>
      </c>
      <c r="G3019" t="s">
        <v>8149</v>
      </c>
      <c r="H3019" t="s">
        <v>8150</v>
      </c>
      <c r="I3019">
        <v>1113</v>
      </c>
      <c r="J3019">
        <v>1113</v>
      </c>
      <c r="K3019" t="s">
        <v>118</v>
      </c>
      <c r="L3019" t="str">
        <f t="shared" si="191"/>
        <v>NIT</v>
      </c>
      <c r="M3019" t="str">
        <f t="shared" si="192"/>
        <v>06141106071025</v>
      </c>
      <c r="N3019" t="s">
        <v>119</v>
      </c>
      <c r="O3019">
        <v>0</v>
      </c>
      <c r="P3019">
        <v>0</v>
      </c>
      <c r="Q3019">
        <v>59.93</v>
      </c>
      <c r="R3019">
        <v>7.7909000000000006</v>
      </c>
      <c r="S3019">
        <v>0</v>
      </c>
      <c r="T3019">
        <v>0</v>
      </c>
      <c r="U3019">
        <v>67.7209</v>
      </c>
      <c r="V3019" t="s">
        <v>8499</v>
      </c>
      <c r="W3019" t="s">
        <v>1</v>
      </c>
    </row>
    <row r="3020" spans="1:23">
      <c r="A3020" t="s">
        <v>8374</v>
      </c>
      <c r="B3020" t="str">
        <f t="shared" si="189"/>
        <v>Marzo</v>
      </c>
      <c r="C3020" s="20" t="s">
        <v>8405</v>
      </c>
      <c r="D3020" t="s">
        <v>1</v>
      </c>
      <c r="E3020" t="s">
        <v>0</v>
      </c>
      <c r="F3020" t="str">
        <f t="shared" si="190"/>
        <v>CCF</v>
      </c>
      <c r="G3020" t="s">
        <v>8149</v>
      </c>
      <c r="H3020" t="s">
        <v>8150</v>
      </c>
      <c r="I3020">
        <v>1114</v>
      </c>
      <c r="J3020">
        <v>1114</v>
      </c>
      <c r="K3020" t="s">
        <v>558</v>
      </c>
      <c r="L3020" t="str">
        <f t="shared" si="191"/>
        <v>NIT</v>
      </c>
      <c r="M3020" t="str">
        <f t="shared" si="192"/>
        <v>06141301121053</v>
      </c>
      <c r="N3020" t="s">
        <v>559</v>
      </c>
      <c r="O3020">
        <v>0</v>
      </c>
      <c r="P3020">
        <v>0</v>
      </c>
      <c r="Q3020">
        <v>91.76</v>
      </c>
      <c r="R3020">
        <v>11.928800000000001</v>
      </c>
      <c r="S3020">
        <v>0</v>
      </c>
      <c r="T3020">
        <v>0</v>
      </c>
      <c r="U3020">
        <v>103.6888</v>
      </c>
      <c r="V3020" t="s">
        <v>8499</v>
      </c>
      <c r="W3020" t="s">
        <v>1</v>
      </c>
    </row>
    <row r="3021" spans="1:23">
      <c r="A3021" t="s">
        <v>8374</v>
      </c>
      <c r="B3021" t="str">
        <f t="shared" si="189"/>
        <v>Marzo</v>
      </c>
      <c r="C3021" s="20" t="s">
        <v>8405</v>
      </c>
      <c r="D3021" t="s">
        <v>1</v>
      </c>
      <c r="E3021" t="s">
        <v>0</v>
      </c>
      <c r="F3021" t="str">
        <f t="shared" si="190"/>
        <v>CCF</v>
      </c>
      <c r="G3021" t="s">
        <v>8149</v>
      </c>
      <c r="H3021" t="s">
        <v>8150</v>
      </c>
      <c r="I3021">
        <v>1115</v>
      </c>
      <c r="J3021">
        <v>1115</v>
      </c>
      <c r="K3021" t="s">
        <v>118</v>
      </c>
      <c r="L3021" t="str">
        <f t="shared" si="191"/>
        <v>NIT</v>
      </c>
      <c r="M3021" t="str">
        <f t="shared" si="192"/>
        <v>06141106071025</v>
      </c>
      <c r="N3021" t="s">
        <v>119</v>
      </c>
      <c r="O3021">
        <v>0</v>
      </c>
      <c r="P3021">
        <v>0</v>
      </c>
      <c r="Q3021">
        <v>8.77</v>
      </c>
      <c r="R3021">
        <v>1.1400999999999999</v>
      </c>
      <c r="S3021">
        <v>0</v>
      </c>
      <c r="T3021">
        <v>0</v>
      </c>
      <c r="U3021">
        <v>9.9100999999999999</v>
      </c>
      <c r="V3021" t="s">
        <v>8499</v>
      </c>
      <c r="W3021" t="s">
        <v>1</v>
      </c>
    </row>
    <row r="3022" spans="1:23">
      <c r="A3022" t="s">
        <v>8374</v>
      </c>
      <c r="B3022" t="str">
        <f t="shared" si="189"/>
        <v>Marzo</v>
      </c>
      <c r="C3022" s="20" t="s">
        <v>8405</v>
      </c>
      <c r="D3022" t="s">
        <v>1</v>
      </c>
      <c r="E3022" t="s">
        <v>0</v>
      </c>
      <c r="F3022" t="str">
        <f t="shared" si="190"/>
        <v>CCF</v>
      </c>
      <c r="G3022" t="s">
        <v>8149</v>
      </c>
      <c r="H3022" t="s">
        <v>8150</v>
      </c>
      <c r="I3022">
        <v>1116</v>
      </c>
      <c r="J3022">
        <v>1116</v>
      </c>
      <c r="K3022" t="s">
        <v>501</v>
      </c>
      <c r="L3022" t="str">
        <f t="shared" si="191"/>
        <v>NIT</v>
      </c>
      <c r="M3022" t="str">
        <f t="shared" si="192"/>
        <v>06143105181040</v>
      </c>
      <c r="N3022" t="s">
        <v>502</v>
      </c>
      <c r="O3022">
        <v>0</v>
      </c>
      <c r="P3022">
        <v>0</v>
      </c>
      <c r="Q3022">
        <v>254.1</v>
      </c>
      <c r="R3022">
        <v>33.033000000000001</v>
      </c>
      <c r="S3022">
        <v>0</v>
      </c>
      <c r="T3022">
        <v>0</v>
      </c>
      <c r="U3022">
        <v>287.13299999999998</v>
      </c>
      <c r="V3022" t="s">
        <v>8499</v>
      </c>
      <c r="W3022" t="s">
        <v>1</v>
      </c>
    </row>
    <row r="3023" spans="1:23">
      <c r="A3023" t="s">
        <v>8374</v>
      </c>
      <c r="B3023" t="str">
        <f t="shared" si="189"/>
        <v>Marzo</v>
      </c>
      <c r="C3023" s="20" t="s">
        <v>8405</v>
      </c>
      <c r="D3023" t="s">
        <v>1</v>
      </c>
      <c r="E3023" t="s">
        <v>0</v>
      </c>
      <c r="F3023" t="str">
        <f t="shared" si="190"/>
        <v>CCF</v>
      </c>
      <c r="G3023" t="s">
        <v>8149</v>
      </c>
      <c r="H3023" t="s">
        <v>8150</v>
      </c>
      <c r="I3023">
        <v>1117</v>
      </c>
      <c r="J3023">
        <v>1117</v>
      </c>
      <c r="K3023" t="s">
        <v>249</v>
      </c>
      <c r="L3023" t="str">
        <f t="shared" si="191"/>
        <v>NIT</v>
      </c>
      <c r="M3023" t="str">
        <f t="shared" si="192"/>
        <v>06071402171010</v>
      </c>
      <c r="N3023" t="s">
        <v>250</v>
      </c>
      <c r="O3023">
        <v>0</v>
      </c>
      <c r="P3023">
        <v>0</v>
      </c>
      <c r="Q3023">
        <v>195.59</v>
      </c>
      <c r="R3023">
        <v>25.4267</v>
      </c>
      <c r="S3023">
        <v>0</v>
      </c>
      <c r="T3023">
        <v>0</v>
      </c>
      <c r="U3023">
        <v>221.01670000000001</v>
      </c>
      <c r="V3023" t="s">
        <v>8499</v>
      </c>
      <c r="W3023" t="s">
        <v>1</v>
      </c>
    </row>
    <row r="3024" spans="1:23">
      <c r="A3024" t="s">
        <v>8374</v>
      </c>
      <c r="B3024" t="str">
        <f t="shared" si="189"/>
        <v>Marzo</v>
      </c>
      <c r="C3024" s="20" t="s">
        <v>8405</v>
      </c>
      <c r="D3024" t="s">
        <v>1</v>
      </c>
      <c r="E3024" t="s">
        <v>0</v>
      </c>
      <c r="F3024" t="str">
        <f t="shared" si="190"/>
        <v>CCF</v>
      </c>
      <c r="G3024" t="s">
        <v>8149</v>
      </c>
      <c r="H3024" t="s">
        <v>8150</v>
      </c>
      <c r="I3024">
        <v>1118</v>
      </c>
      <c r="J3024">
        <v>1118</v>
      </c>
      <c r="K3024" t="s">
        <v>8309</v>
      </c>
      <c r="L3024" t="str">
        <f t="shared" si="191"/>
        <v>NIT</v>
      </c>
      <c r="M3024" t="str">
        <f t="shared" si="192"/>
        <v>06070709811045</v>
      </c>
      <c r="N3024" t="s">
        <v>8310</v>
      </c>
      <c r="O3024">
        <v>0</v>
      </c>
      <c r="P3024">
        <v>0</v>
      </c>
      <c r="Q3024">
        <v>63.19</v>
      </c>
      <c r="R3024">
        <v>8.2147000000000006</v>
      </c>
      <c r="S3024">
        <v>0</v>
      </c>
      <c r="T3024">
        <v>0</v>
      </c>
      <c r="U3024">
        <v>71.404699999999991</v>
      </c>
      <c r="V3024" t="s">
        <v>8499</v>
      </c>
      <c r="W3024" t="s">
        <v>1</v>
      </c>
    </row>
    <row r="3025" spans="1:23">
      <c r="A3025" t="s">
        <v>8374</v>
      </c>
      <c r="B3025" t="str">
        <f t="shared" si="189"/>
        <v>Marzo</v>
      </c>
      <c r="C3025" s="20" t="s">
        <v>8405</v>
      </c>
      <c r="D3025" t="s">
        <v>1</v>
      </c>
      <c r="E3025" t="s">
        <v>0</v>
      </c>
      <c r="F3025" t="str">
        <f t="shared" si="190"/>
        <v>CCF</v>
      </c>
      <c r="G3025" t="s">
        <v>8149</v>
      </c>
      <c r="H3025" t="s">
        <v>8150</v>
      </c>
      <c r="I3025">
        <v>1119</v>
      </c>
      <c r="J3025">
        <v>1119</v>
      </c>
      <c r="K3025" t="s">
        <v>1092</v>
      </c>
      <c r="L3025" t="str">
        <f t="shared" si="191"/>
        <v>NIT</v>
      </c>
      <c r="M3025" t="str">
        <f t="shared" si="192"/>
        <v>14181409560029</v>
      </c>
      <c r="N3025" t="s">
        <v>1093</v>
      </c>
      <c r="O3025">
        <v>0</v>
      </c>
      <c r="P3025">
        <v>0</v>
      </c>
      <c r="Q3025">
        <v>139.83000000000001</v>
      </c>
      <c r="R3025">
        <v>18.177900000000001</v>
      </c>
      <c r="S3025">
        <v>0</v>
      </c>
      <c r="T3025">
        <v>0</v>
      </c>
      <c r="U3025">
        <v>158.00790000000001</v>
      </c>
      <c r="V3025" t="s">
        <v>8499</v>
      </c>
      <c r="W3025" t="s">
        <v>1</v>
      </c>
    </row>
    <row r="3026" spans="1:23">
      <c r="A3026" t="s">
        <v>8374</v>
      </c>
      <c r="B3026" t="str">
        <f t="shared" si="189"/>
        <v>Marzo</v>
      </c>
      <c r="C3026" s="20" t="s">
        <v>8405</v>
      </c>
      <c r="D3026" t="s">
        <v>1</v>
      </c>
      <c r="E3026" t="s">
        <v>0</v>
      </c>
      <c r="F3026" t="str">
        <f t="shared" si="190"/>
        <v>CCF</v>
      </c>
      <c r="G3026" t="s">
        <v>8149</v>
      </c>
      <c r="H3026" t="s">
        <v>8150</v>
      </c>
      <c r="I3026">
        <v>1120</v>
      </c>
      <c r="J3026">
        <v>1120</v>
      </c>
      <c r="K3026" t="s">
        <v>1129</v>
      </c>
      <c r="L3026" t="str">
        <f t="shared" si="191"/>
        <v>NIT</v>
      </c>
      <c r="M3026" t="str">
        <f t="shared" si="192"/>
        <v>14012304741016</v>
      </c>
      <c r="N3026" t="s">
        <v>1130</v>
      </c>
      <c r="O3026">
        <v>0</v>
      </c>
      <c r="P3026">
        <v>0</v>
      </c>
      <c r="Q3026">
        <v>287.45999999999998</v>
      </c>
      <c r="R3026">
        <v>37.369799999999998</v>
      </c>
      <c r="S3026">
        <v>0</v>
      </c>
      <c r="T3026">
        <v>0</v>
      </c>
      <c r="U3026">
        <v>324.82979999999998</v>
      </c>
      <c r="V3026" t="s">
        <v>8499</v>
      </c>
      <c r="W3026" t="s">
        <v>1</v>
      </c>
    </row>
    <row r="3027" spans="1:23">
      <c r="A3027" t="s">
        <v>8374</v>
      </c>
      <c r="B3027" t="str">
        <f t="shared" si="189"/>
        <v>Marzo</v>
      </c>
      <c r="C3027" s="20" t="s">
        <v>8405</v>
      </c>
      <c r="D3027" t="s">
        <v>1</v>
      </c>
      <c r="E3027" t="s">
        <v>0</v>
      </c>
      <c r="F3027" t="str">
        <f t="shared" si="190"/>
        <v>CCF</v>
      </c>
      <c r="G3027" t="s">
        <v>8149</v>
      </c>
      <c r="H3027" t="s">
        <v>8150</v>
      </c>
      <c r="I3027">
        <v>1121</v>
      </c>
      <c r="J3027">
        <v>1121</v>
      </c>
      <c r="K3027" t="s">
        <v>411</v>
      </c>
      <c r="L3027" t="str">
        <f t="shared" si="191"/>
        <v>NIT</v>
      </c>
      <c r="M3027" t="str">
        <f t="shared" si="192"/>
        <v>01081707741019</v>
      </c>
      <c r="N3027" t="s">
        <v>412</v>
      </c>
      <c r="O3027">
        <v>0</v>
      </c>
      <c r="P3027">
        <v>0</v>
      </c>
      <c r="Q3027">
        <v>124.34</v>
      </c>
      <c r="R3027">
        <v>16.164200000000001</v>
      </c>
      <c r="S3027">
        <v>0</v>
      </c>
      <c r="T3027">
        <v>0</v>
      </c>
      <c r="U3027">
        <v>140.5042</v>
      </c>
      <c r="V3027" t="s">
        <v>8499</v>
      </c>
      <c r="W3027" t="s">
        <v>1</v>
      </c>
    </row>
    <row r="3028" spans="1:23">
      <c r="A3028" t="s">
        <v>8374</v>
      </c>
      <c r="B3028" t="str">
        <f t="shared" si="189"/>
        <v>Marzo</v>
      </c>
      <c r="C3028" s="20" t="s">
        <v>8405</v>
      </c>
      <c r="D3028" t="s">
        <v>1</v>
      </c>
      <c r="E3028" t="s">
        <v>0</v>
      </c>
      <c r="F3028" t="str">
        <f t="shared" si="190"/>
        <v>CCF</v>
      </c>
      <c r="G3028" t="s">
        <v>8149</v>
      </c>
      <c r="H3028" t="s">
        <v>8150</v>
      </c>
      <c r="I3028">
        <v>1122</v>
      </c>
      <c r="J3028">
        <v>1122</v>
      </c>
      <c r="K3028" t="s">
        <v>255</v>
      </c>
      <c r="L3028" t="str">
        <f t="shared" si="191"/>
        <v>NIT</v>
      </c>
      <c r="M3028" t="str">
        <f t="shared" si="192"/>
        <v>12170106061015</v>
      </c>
      <c r="N3028" t="s">
        <v>256</v>
      </c>
      <c r="O3028">
        <v>0</v>
      </c>
      <c r="P3028">
        <v>0</v>
      </c>
      <c r="Q3028">
        <v>917.51</v>
      </c>
      <c r="R3028">
        <v>119.27630000000001</v>
      </c>
      <c r="S3028">
        <v>0</v>
      </c>
      <c r="T3028">
        <v>0</v>
      </c>
      <c r="U3028">
        <v>1036.7863</v>
      </c>
      <c r="V3028" t="s">
        <v>8499</v>
      </c>
      <c r="W3028" t="s">
        <v>1</v>
      </c>
    </row>
    <row r="3029" spans="1:23">
      <c r="A3029" t="s">
        <v>8374</v>
      </c>
      <c r="B3029" t="str">
        <f t="shared" si="189"/>
        <v>Marzo</v>
      </c>
      <c r="C3029" s="20" t="s">
        <v>8405</v>
      </c>
      <c r="D3029" t="s">
        <v>1</v>
      </c>
      <c r="E3029" t="s">
        <v>0</v>
      </c>
      <c r="F3029" t="str">
        <f t="shared" si="190"/>
        <v>CCF</v>
      </c>
      <c r="G3029" t="s">
        <v>8149</v>
      </c>
      <c r="H3029" t="s">
        <v>8150</v>
      </c>
      <c r="I3029">
        <v>1123</v>
      </c>
      <c r="J3029">
        <v>1123</v>
      </c>
      <c r="L3029" t="str">
        <f t="shared" si="191"/>
        <v>DUI</v>
      </c>
      <c r="M3029" t="str">
        <f t="shared" si="192"/>
        <v>001862675</v>
      </c>
      <c r="N3029" t="s">
        <v>8407</v>
      </c>
      <c r="O3029">
        <v>0</v>
      </c>
      <c r="P3029">
        <v>0</v>
      </c>
      <c r="Q3029">
        <v>61.5</v>
      </c>
      <c r="R3029">
        <v>7.9950000000000001</v>
      </c>
      <c r="S3029">
        <v>0</v>
      </c>
      <c r="T3029">
        <v>0</v>
      </c>
      <c r="U3029">
        <v>69.495000000000005</v>
      </c>
      <c r="V3029" t="s">
        <v>8406</v>
      </c>
      <c r="W3029" t="s">
        <v>1</v>
      </c>
    </row>
    <row r="3030" spans="1:23">
      <c r="A3030" t="s">
        <v>8374</v>
      </c>
      <c r="B3030" t="str">
        <f t="shared" si="189"/>
        <v>Marzo</v>
      </c>
      <c r="C3030" s="20" t="s">
        <v>8405</v>
      </c>
      <c r="D3030" t="s">
        <v>1</v>
      </c>
      <c r="E3030" t="s">
        <v>0</v>
      </c>
      <c r="F3030" t="str">
        <f t="shared" si="190"/>
        <v>CCF</v>
      </c>
      <c r="G3030" t="s">
        <v>8149</v>
      </c>
      <c r="H3030" t="s">
        <v>8150</v>
      </c>
      <c r="I3030">
        <v>1124</v>
      </c>
      <c r="J3030">
        <v>1124</v>
      </c>
      <c r="K3030" t="s">
        <v>118</v>
      </c>
      <c r="L3030" t="str">
        <f t="shared" si="191"/>
        <v>NIT</v>
      </c>
      <c r="M3030" t="str">
        <f t="shared" si="192"/>
        <v>06141106071025</v>
      </c>
      <c r="N3030" t="s">
        <v>119</v>
      </c>
      <c r="O3030">
        <v>0</v>
      </c>
      <c r="P3030">
        <v>0</v>
      </c>
      <c r="Q3030">
        <v>85.93</v>
      </c>
      <c r="R3030">
        <v>11.170900000000001</v>
      </c>
      <c r="S3030">
        <v>0</v>
      </c>
      <c r="T3030">
        <v>0</v>
      </c>
      <c r="U3030">
        <v>97.10090000000001</v>
      </c>
      <c r="V3030" t="s">
        <v>8499</v>
      </c>
      <c r="W3030" t="s">
        <v>1</v>
      </c>
    </row>
    <row r="3031" spans="1:23">
      <c r="A3031" t="s">
        <v>8374</v>
      </c>
      <c r="B3031" t="str">
        <f t="shared" si="189"/>
        <v>Marzo</v>
      </c>
      <c r="C3031" s="20" t="s">
        <v>8401</v>
      </c>
      <c r="D3031" t="s">
        <v>1</v>
      </c>
      <c r="E3031" t="s">
        <v>0</v>
      </c>
      <c r="F3031" t="str">
        <f t="shared" si="190"/>
        <v>CCF</v>
      </c>
      <c r="G3031" t="s">
        <v>8149</v>
      </c>
      <c r="H3031" t="s">
        <v>8150</v>
      </c>
      <c r="I3031">
        <v>1125</v>
      </c>
      <c r="J3031">
        <v>1125</v>
      </c>
      <c r="K3031" t="s">
        <v>8159</v>
      </c>
      <c r="L3031" t="str">
        <f t="shared" si="191"/>
        <v>NIT</v>
      </c>
      <c r="M3031" t="str">
        <f t="shared" si="192"/>
        <v>06140107211045</v>
      </c>
      <c r="N3031" t="s">
        <v>8162</v>
      </c>
      <c r="O3031">
        <v>0</v>
      </c>
      <c r="P3031">
        <v>0</v>
      </c>
      <c r="Q3031">
        <v>264.16000000000003</v>
      </c>
      <c r="R3031">
        <v>34.340800000000002</v>
      </c>
      <c r="S3031">
        <v>0</v>
      </c>
      <c r="T3031">
        <v>0</v>
      </c>
      <c r="U3031">
        <v>298.50080000000003</v>
      </c>
      <c r="V3031" t="s">
        <v>8499</v>
      </c>
      <c r="W3031" t="s">
        <v>1</v>
      </c>
    </row>
    <row r="3032" spans="1:23">
      <c r="A3032" t="s">
        <v>8374</v>
      </c>
      <c r="B3032" t="str">
        <f t="shared" si="189"/>
        <v>Marzo</v>
      </c>
      <c r="C3032" s="20" t="s">
        <v>8401</v>
      </c>
      <c r="D3032" t="s">
        <v>1</v>
      </c>
      <c r="E3032" t="s">
        <v>0</v>
      </c>
      <c r="F3032" t="str">
        <f t="shared" si="190"/>
        <v>CCF</v>
      </c>
      <c r="G3032" t="s">
        <v>8149</v>
      </c>
      <c r="H3032" t="s">
        <v>8150</v>
      </c>
      <c r="I3032">
        <v>1126</v>
      </c>
      <c r="J3032">
        <v>1126</v>
      </c>
      <c r="K3032" t="s">
        <v>118</v>
      </c>
      <c r="L3032" t="str">
        <f t="shared" si="191"/>
        <v>NIT</v>
      </c>
      <c r="M3032" t="str">
        <f t="shared" si="192"/>
        <v>06141106071025</v>
      </c>
      <c r="N3032" t="s">
        <v>119</v>
      </c>
      <c r="O3032">
        <v>0</v>
      </c>
      <c r="P3032">
        <v>0</v>
      </c>
      <c r="Q3032">
        <v>1896.18</v>
      </c>
      <c r="R3032">
        <v>246.50340000000003</v>
      </c>
      <c r="S3032">
        <v>0</v>
      </c>
      <c r="T3032">
        <v>0</v>
      </c>
      <c r="U3032">
        <v>2142.6833999999999</v>
      </c>
      <c r="V3032" t="s">
        <v>8499</v>
      </c>
      <c r="W3032" t="s">
        <v>1</v>
      </c>
    </row>
    <row r="3033" spans="1:23">
      <c r="A3033" t="s">
        <v>8374</v>
      </c>
      <c r="B3033" t="str">
        <f t="shared" si="189"/>
        <v>Marzo</v>
      </c>
      <c r="C3033" s="20" t="s">
        <v>8401</v>
      </c>
      <c r="D3033" t="s">
        <v>1</v>
      </c>
      <c r="E3033" t="s">
        <v>0</v>
      </c>
      <c r="F3033" t="str">
        <f t="shared" si="190"/>
        <v>CCF</v>
      </c>
      <c r="G3033" t="s">
        <v>8149</v>
      </c>
      <c r="H3033" t="s">
        <v>8150</v>
      </c>
      <c r="I3033">
        <v>1127</v>
      </c>
      <c r="J3033">
        <v>1127</v>
      </c>
      <c r="K3033" t="s">
        <v>118</v>
      </c>
      <c r="L3033" t="str">
        <f t="shared" si="191"/>
        <v>NIT</v>
      </c>
      <c r="M3033" t="str">
        <f t="shared" si="192"/>
        <v>06141106071025</v>
      </c>
      <c r="N3033" t="s">
        <v>119</v>
      </c>
      <c r="O3033">
        <v>0</v>
      </c>
      <c r="P3033">
        <v>0</v>
      </c>
      <c r="Q3033">
        <v>106.9</v>
      </c>
      <c r="R3033">
        <v>13.897000000000002</v>
      </c>
      <c r="S3033">
        <v>0</v>
      </c>
      <c r="T3033">
        <v>0</v>
      </c>
      <c r="U3033">
        <v>120.79700000000001</v>
      </c>
      <c r="V3033" t="s">
        <v>8499</v>
      </c>
      <c r="W3033" t="s">
        <v>1</v>
      </c>
    </row>
    <row r="3034" spans="1:23">
      <c r="A3034" t="s">
        <v>8374</v>
      </c>
      <c r="B3034" t="str">
        <f t="shared" si="189"/>
        <v>Marzo</v>
      </c>
      <c r="C3034" s="20" t="s">
        <v>8401</v>
      </c>
      <c r="D3034" t="s">
        <v>1</v>
      </c>
      <c r="E3034" t="s">
        <v>0</v>
      </c>
      <c r="F3034" t="str">
        <f t="shared" si="190"/>
        <v>CCF</v>
      </c>
      <c r="G3034" t="s">
        <v>8149</v>
      </c>
      <c r="H3034" t="s">
        <v>8150</v>
      </c>
      <c r="I3034">
        <v>1128</v>
      </c>
      <c r="J3034">
        <v>1128</v>
      </c>
      <c r="K3034" t="s">
        <v>1261</v>
      </c>
      <c r="L3034" t="str">
        <f t="shared" si="191"/>
        <v>NIT</v>
      </c>
      <c r="M3034" t="str">
        <f t="shared" si="192"/>
        <v>06143006081034</v>
      </c>
      <c r="N3034" t="s">
        <v>1262</v>
      </c>
      <c r="O3034">
        <v>0</v>
      </c>
      <c r="P3034">
        <v>0</v>
      </c>
      <c r="Q3034">
        <v>32.08</v>
      </c>
      <c r="R3034">
        <v>4.1703999999999999</v>
      </c>
      <c r="S3034">
        <v>0</v>
      </c>
      <c r="T3034">
        <v>0</v>
      </c>
      <c r="U3034">
        <v>36.250399999999999</v>
      </c>
      <c r="V3034" t="s">
        <v>8499</v>
      </c>
      <c r="W3034" t="s">
        <v>1</v>
      </c>
    </row>
    <row r="3035" spans="1:23">
      <c r="A3035" t="s">
        <v>8374</v>
      </c>
      <c r="B3035" t="str">
        <f t="shared" si="189"/>
        <v>Marzo</v>
      </c>
      <c r="C3035" s="20" t="s">
        <v>8401</v>
      </c>
      <c r="D3035" t="s">
        <v>1</v>
      </c>
      <c r="E3035" t="s">
        <v>0</v>
      </c>
      <c r="F3035" t="str">
        <f t="shared" si="190"/>
        <v>CCF</v>
      </c>
      <c r="G3035" t="s">
        <v>8149</v>
      </c>
      <c r="H3035" t="s">
        <v>8150</v>
      </c>
      <c r="I3035">
        <v>1129</v>
      </c>
      <c r="J3035">
        <v>1129</v>
      </c>
      <c r="K3035" t="s">
        <v>1391</v>
      </c>
      <c r="L3035" t="str">
        <f t="shared" si="191"/>
        <v>NIT</v>
      </c>
      <c r="M3035" t="str">
        <f t="shared" si="192"/>
        <v>13122611821015</v>
      </c>
      <c r="N3035" t="s">
        <v>1392</v>
      </c>
      <c r="O3035">
        <v>0</v>
      </c>
      <c r="P3035">
        <v>0</v>
      </c>
      <c r="Q3035">
        <v>128.55000000000001</v>
      </c>
      <c r="R3035">
        <v>16.711500000000001</v>
      </c>
      <c r="S3035">
        <v>0</v>
      </c>
      <c r="T3035">
        <v>0</v>
      </c>
      <c r="U3035">
        <v>145.26150000000001</v>
      </c>
      <c r="V3035" t="s">
        <v>8499</v>
      </c>
      <c r="W3035" t="s">
        <v>1</v>
      </c>
    </row>
    <row r="3036" spans="1:23">
      <c r="A3036" t="s">
        <v>8374</v>
      </c>
      <c r="B3036" t="str">
        <f t="shared" si="189"/>
        <v>Marzo</v>
      </c>
      <c r="C3036" s="20" t="s">
        <v>8401</v>
      </c>
      <c r="D3036" t="s">
        <v>1</v>
      </c>
      <c r="E3036" t="s">
        <v>0</v>
      </c>
      <c r="F3036" t="str">
        <f t="shared" si="190"/>
        <v>CCF</v>
      </c>
      <c r="G3036" t="s">
        <v>8149</v>
      </c>
      <c r="H3036" t="s">
        <v>8150</v>
      </c>
      <c r="I3036">
        <v>1130</v>
      </c>
      <c r="J3036">
        <v>1130</v>
      </c>
      <c r="K3036" t="s">
        <v>1097</v>
      </c>
      <c r="L3036" t="str">
        <f t="shared" si="191"/>
        <v>NIT</v>
      </c>
      <c r="M3036" t="str">
        <f t="shared" si="192"/>
        <v>14012909701016</v>
      </c>
      <c r="N3036" t="s">
        <v>1098</v>
      </c>
      <c r="O3036">
        <v>0</v>
      </c>
      <c r="P3036">
        <v>0</v>
      </c>
      <c r="Q3036">
        <v>446.45</v>
      </c>
      <c r="R3036">
        <v>58.038499999999999</v>
      </c>
      <c r="S3036">
        <v>0</v>
      </c>
      <c r="T3036">
        <v>0</v>
      </c>
      <c r="U3036">
        <v>504.48849999999999</v>
      </c>
      <c r="V3036" t="s">
        <v>8499</v>
      </c>
      <c r="W3036" t="s">
        <v>1</v>
      </c>
    </row>
    <row r="3037" spans="1:23">
      <c r="A3037" t="s">
        <v>8374</v>
      </c>
      <c r="B3037" t="str">
        <f t="shared" si="189"/>
        <v>Marzo</v>
      </c>
      <c r="C3037" s="20" t="s">
        <v>8401</v>
      </c>
      <c r="D3037" t="s">
        <v>1</v>
      </c>
      <c r="E3037" t="s">
        <v>0</v>
      </c>
      <c r="F3037" t="str">
        <f t="shared" si="190"/>
        <v>CCF</v>
      </c>
      <c r="G3037" t="s">
        <v>8149</v>
      </c>
      <c r="H3037" t="s">
        <v>8150</v>
      </c>
      <c r="I3037">
        <v>1131</v>
      </c>
      <c r="J3037">
        <v>1131</v>
      </c>
      <c r="K3037" t="s">
        <v>7871</v>
      </c>
      <c r="L3037" t="str">
        <f t="shared" si="191"/>
        <v>NIT</v>
      </c>
      <c r="M3037" t="str">
        <f t="shared" si="192"/>
        <v>94142512801010</v>
      </c>
      <c r="N3037" t="s">
        <v>7872</v>
      </c>
      <c r="O3037">
        <v>0</v>
      </c>
      <c r="P3037">
        <v>0</v>
      </c>
      <c r="Q3037">
        <v>144.72999999999999</v>
      </c>
      <c r="R3037">
        <v>18.814899999999998</v>
      </c>
      <c r="S3037">
        <v>0</v>
      </c>
      <c r="T3037">
        <v>0</v>
      </c>
      <c r="U3037">
        <v>163.54489999999998</v>
      </c>
      <c r="V3037" t="s">
        <v>8499</v>
      </c>
      <c r="W3037" t="s">
        <v>1</v>
      </c>
    </row>
    <row r="3038" spans="1:23">
      <c r="A3038" t="s">
        <v>8374</v>
      </c>
      <c r="B3038" t="str">
        <f t="shared" si="189"/>
        <v>Marzo</v>
      </c>
      <c r="C3038" s="20" t="s">
        <v>8401</v>
      </c>
      <c r="D3038" t="s">
        <v>1</v>
      </c>
      <c r="E3038" t="s">
        <v>0</v>
      </c>
      <c r="F3038" t="str">
        <f t="shared" si="190"/>
        <v>CCF</v>
      </c>
      <c r="G3038" t="s">
        <v>8149</v>
      </c>
      <c r="H3038" t="s">
        <v>8150</v>
      </c>
      <c r="I3038">
        <v>1132</v>
      </c>
      <c r="J3038">
        <v>1132</v>
      </c>
      <c r="K3038" t="s">
        <v>1102</v>
      </c>
      <c r="L3038" t="str">
        <f t="shared" si="191"/>
        <v>NIT</v>
      </c>
      <c r="M3038" t="str">
        <f t="shared" si="192"/>
        <v>12172911881013</v>
      </c>
      <c r="N3038" t="s">
        <v>1103</v>
      </c>
      <c r="O3038">
        <v>0</v>
      </c>
      <c r="P3038">
        <v>0</v>
      </c>
      <c r="Q3038">
        <v>1304.92</v>
      </c>
      <c r="R3038">
        <v>169.6396</v>
      </c>
      <c r="S3038">
        <v>0</v>
      </c>
      <c r="T3038">
        <v>0</v>
      </c>
      <c r="U3038">
        <v>1474.5596</v>
      </c>
      <c r="V3038" t="s">
        <v>8499</v>
      </c>
      <c r="W3038" t="s">
        <v>1</v>
      </c>
    </row>
    <row r="3039" spans="1:23">
      <c r="A3039" t="s">
        <v>8374</v>
      </c>
      <c r="B3039" t="str">
        <f t="shared" si="189"/>
        <v>Marzo</v>
      </c>
      <c r="C3039" s="20" t="s">
        <v>8401</v>
      </c>
      <c r="D3039" t="s">
        <v>1</v>
      </c>
      <c r="E3039" t="s">
        <v>0</v>
      </c>
      <c r="F3039" t="str">
        <f t="shared" si="190"/>
        <v>CCF</v>
      </c>
      <c r="G3039" t="s">
        <v>8149</v>
      </c>
      <c r="H3039" t="s">
        <v>8150</v>
      </c>
      <c r="I3039">
        <v>1133</v>
      </c>
      <c r="J3039">
        <v>1133</v>
      </c>
      <c r="K3039" t="s">
        <v>435</v>
      </c>
      <c r="L3039" t="str">
        <f t="shared" si="191"/>
        <v>NIT</v>
      </c>
      <c r="M3039" t="str">
        <f t="shared" si="192"/>
        <v>06130407761017</v>
      </c>
      <c r="N3039" t="s">
        <v>436</v>
      </c>
      <c r="O3039">
        <v>0</v>
      </c>
      <c r="P3039">
        <v>0</v>
      </c>
      <c r="Q3039">
        <v>460.06</v>
      </c>
      <c r="R3039">
        <v>59.8078</v>
      </c>
      <c r="S3039">
        <v>0</v>
      </c>
      <c r="T3039">
        <v>0</v>
      </c>
      <c r="U3039">
        <v>519.86779999999999</v>
      </c>
      <c r="V3039" t="s">
        <v>8499</v>
      </c>
      <c r="W3039" t="s">
        <v>1</v>
      </c>
    </row>
    <row r="3040" spans="1:23">
      <c r="A3040" t="s">
        <v>8374</v>
      </c>
      <c r="B3040" t="str">
        <f t="shared" si="189"/>
        <v>Marzo</v>
      </c>
      <c r="C3040" s="20" t="s">
        <v>8401</v>
      </c>
      <c r="D3040" t="s">
        <v>1</v>
      </c>
      <c r="E3040" t="s">
        <v>0</v>
      </c>
      <c r="F3040" t="str">
        <f t="shared" si="190"/>
        <v>CCF</v>
      </c>
      <c r="G3040" t="s">
        <v>8149</v>
      </c>
      <c r="H3040" t="s">
        <v>8150</v>
      </c>
      <c r="I3040">
        <v>1134</v>
      </c>
      <c r="J3040">
        <v>1134</v>
      </c>
      <c r="K3040" t="s">
        <v>7960</v>
      </c>
      <c r="L3040" t="str">
        <f t="shared" si="191"/>
        <v>NIT</v>
      </c>
      <c r="M3040" t="str">
        <f t="shared" si="192"/>
        <v>06142805811375</v>
      </c>
      <c r="N3040" t="s">
        <v>1075</v>
      </c>
      <c r="O3040">
        <v>0</v>
      </c>
      <c r="P3040">
        <v>0</v>
      </c>
      <c r="Q3040">
        <v>15.4</v>
      </c>
      <c r="R3040">
        <v>2.0020000000000002</v>
      </c>
      <c r="S3040">
        <v>0</v>
      </c>
      <c r="T3040">
        <v>0</v>
      </c>
      <c r="U3040">
        <v>17.402000000000001</v>
      </c>
      <c r="V3040" t="s">
        <v>8499</v>
      </c>
      <c r="W3040" t="s">
        <v>1</v>
      </c>
    </row>
    <row r="3041" spans="1:23">
      <c r="A3041" t="s">
        <v>8374</v>
      </c>
      <c r="B3041" t="str">
        <f t="shared" si="189"/>
        <v>Marzo</v>
      </c>
      <c r="C3041" s="20" t="s">
        <v>8401</v>
      </c>
      <c r="D3041" t="s">
        <v>1</v>
      </c>
      <c r="E3041" t="s">
        <v>0</v>
      </c>
      <c r="F3041" t="str">
        <f t="shared" si="190"/>
        <v>CCF</v>
      </c>
      <c r="G3041" t="s">
        <v>8149</v>
      </c>
      <c r="H3041" t="s">
        <v>8150</v>
      </c>
      <c r="I3041">
        <v>1136</v>
      </c>
      <c r="J3041">
        <v>1136</v>
      </c>
      <c r="K3041" t="s">
        <v>1424</v>
      </c>
      <c r="L3041" t="str">
        <f t="shared" si="191"/>
        <v>NIT</v>
      </c>
      <c r="M3041" t="str">
        <f t="shared" si="192"/>
        <v>06142511710010</v>
      </c>
      <c r="N3041" t="s">
        <v>1425</v>
      </c>
      <c r="O3041">
        <v>0</v>
      </c>
      <c r="P3041">
        <v>0</v>
      </c>
      <c r="Q3041">
        <v>40.78</v>
      </c>
      <c r="R3041">
        <v>5.3014000000000001</v>
      </c>
      <c r="S3041">
        <v>0</v>
      </c>
      <c r="T3041">
        <v>0</v>
      </c>
      <c r="U3041">
        <v>46.081400000000002</v>
      </c>
      <c r="V3041" t="s">
        <v>8499</v>
      </c>
      <c r="W3041" t="s">
        <v>1</v>
      </c>
    </row>
    <row r="3042" spans="1:23">
      <c r="A3042" t="s">
        <v>8374</v>
      </c>
      <c r="B3042" t="str">
        <f t="shared" si="189"/>
        <v>Marzo</v>
      </c>
      <c r="C3042" s="20" t="s">
        <v>8401</v>
      </c>
      <c r="D3042" t="s">
        <v>1</v>
      </c>
      <c r="E3042" t="s">
        <v>0</v>
      </c>
      <c r="F3042" t="str">
        <f t="shared" si="190"/>
        <v>CCF</v>
      </c>
      <c r="G3042" t="s">
        <v>8149</v>
      </c>
      <c r="H3042" t="s">
        <v>8150</v>
      </c>
      <c r="I3042">
        <v>1137</v>
      </c>
      <c r="J3042">
        <v>1137</v>
      </c>
      <c r="K3042" t="s">
        <v>299</v>
      </c>
      <c r="L3042" t="str">
        <f t="shared" si="191"/>
        <v>NIT</v>
      </c>
      <c r="M3042" t="str">
        <f t="shared" si="192"/>
        <v>06141705620038</v>
      </c>
      <c r="N3042" t="s">
        <v>300</v>
      </c>
      <c r="O3042">
        <v>0</v>
      </c>
      <c r="P3042">
        <v>0</v>
      </c>
      <c r="Q3042">
        <v>186.9</v>
      </c>
      <c r="R3042">
        <v>24.297000000000001</v>
      </c>
      <c r="S3042">
        <v>0</v>
      </c>
      <c r="T3042">
        <v>0</v>
      </c>
      <c r="U3042">
        <v>211.197</v>
      </c>
      <c r="V3042" t="s">
        <v>8499</v>
      </c>
      <c r="W3042" t="s">
        <v>1</v>
      </c>
    </row>
    <row r="3043" spans="1:23">
      <c r="A3043" t="s">
        <v>8374</v>
      </c>
      <c r="B3043" t="str">
        <f t="shared" si="189"/>
        <v>Marzo</v>
      </c>
      <c r="C3043" s="20" t="s">
        <v>8401</v>
      </c>
      <c r="D3043" t="s">
        <v>1</v>
      </c>
      <c r="E3043" t="s">
        <v>0</v>
      </c>
      <c r="F3043" t="str">
        <f t="shared" si="190"/>
        <v>CCF</v>
      </c>
      <c r="G3043" t="s">
        <v>8149</v>
      </c>
      <c r="H3043" t="s">
        <v>8150</v>
      </c>
      <c r="I3043">
        <v>1138</v>
      </c>
      <c r="J3043">
        <v>1138</v>
      </c>
      <c r="K3043" t="s">
        <v>626</v>
      </c>
      <c r="L3043" t="str">
        <f t="shared" si="191"/>
        <v>NIT</v>
      </c>
      <c r="M3043" t="str">
        <f t="shared" si="192"/>
        <v>10100906600010</v>
      </c>
      <c r="N3043" t="s">
        <v>627</v>
      </c>
      <c r="O3043">
        <v>0</v>
      </c>
      <c r="P3043">
        <v>0</v>
      </c>
      <c r="Q3043">
        <v>19.84</v>
      </c>
      <c r="R3043">
        <v>2.5792000000000002</v>
      </c>
      <c r="S3043">
        <v>0</v>
      </c>
      <c r="T3043">
        <v>0</v>
      </c>
      <c r="U3043">
        <v>22.4192</v>
      </c>
      <c r="V3043" t="s">
        <v>8499</v>
      </c>
      <c r="W3043" t="s">
        <v>1</v>
      </c>
    </row>
    <row r="3044" spans="1:23">
      <c r="A3044" t="s">
        <v>8374</v>
      </c>
      <c r="B3044" t="str">
        <f t="shared" si="189"/>
        <v>Marzo</v>
      </c>
      <c r="C3044" s="20" t="s">
        <v>8401</v>
      </c>
      <c r="D3044" t="s">
        <v>1</v>
      </c>
      <c r="E3044" t="s">
        <v>0</v>
      </c>
      <c r="F3044" t="str">
        <f t="shared" si="190"/>
        <v>CCF</v>
      </c>
      <c r="G3044" t="s">
        <v>8149</v>
      </c>
      <c r="H3044" t="s">
        <v>8150</v>
      </c>
      <c r="I3044">
        <v>1139</v>
      </c>
      <c r="J3044">
        <v>1139</v>
      </c>
      <c r="L3044" t="str">
        <f t="shared" si="191"/>
        <v>DUI</v>
      </c>
      <c r="M3044" t="str">
        <f t="shared" si="192"/>
        <v>019183514</v>
      </c>
      <c r="N3044" t="s">
        <v>8404</v>
      </c>
      <c r="O3044">
        <v>0</v>
      </c>
      <c r="P3044">
        <v>0</v>
      </c>
      <c r="Q3044">
        <v>24</v>
      </c>
      <c r="R3044">
        <v>3.12</v>
      </c>
      <c r="S3044">
        <v>0</v>
      </c>
      <c r="T3044">
        <v>0</v>
      </c>
      <c r="U3044">
        <v>27.12</v>
      </c>
      <c r="V3044" t="s">
        <v>8403</v>
      </c>
      <c r="W3044" t="s">
        <v>1</v>
      </c>
    </row>
    <row r="3045" spans="1:23">
      <c r="A3045" t="s">
        <v>8374</v>
      </c>
      <c r="B3045" t="str">
        <f t="shared" si="189"/>
        <v>Marzo</v>
      </c>
      <c r="C3045" s="20" t="s">
        <v>8401</v>
      </c>
      <c r="D3045" t="s">
        <v>1</v>
      </c>
      <c r="E3045" t="s">
        <v>0</v>
      </c>
      <c r="F3045" t="str">
        <f t="shared" si="190"/>
        <v>CCF</v>
      </c>
      <c r="G3045" t="s">
        <v>8149</v>
      </c>
      <c r="H3045" t="s">
        <v>8150</v>
      </c>
      <c r="I3045">
        <v>1140</v>
      </c>
      <c r="J3045">
        <v>1140</v>
      </c>
      <c r="K3045" t="s">
        <v>257</v>
      </c>
      <c r="L3045" t="str">
        <f t="shared" si="191"/>
        <v>NIT</v>
      </c>
      <c r="M3045" t="str">
        <f t="shared" si="192"/>
        <v>06141609750022</v>
      </c>
      <c r="N3045" t="s">
        <v>258</v>
      </c>
      <c r="O3045">
        <v>0</v>
      </c>
      <c r="P3045">
        <v>0</v>
      </c>
      <c r="Q3045">
        <v>177.84</v>
      </c>
      <c r="R3045">
        <v>23.119200000000003</v>
      </c>
      <c r="S3045">
        <v>0</v>
      </c>
      <c r="T3045">
        <v>0</v>
      </c>
      <c r="U3045">
        <v>200.95920000000001</v>
      </c>
      <c r="V3045" t="s">
        <v>8499</v>
      </c>
      <c r="W3045" t="s">
        <v>1</v>
      </c>
    </row>
    <row r="3046" spans="1:23">
      <c r="A3046" t="s">
        <v>8374</v>
      </c>
      <c r="B3046" t="str">
        <f t="shared" si="189"/>
        <v>Marzo</v>
      </c>
      <c r="C3046" s="20" t="s">
        <v>8401</v>
      </c>
      <c r="D3046" t="s">
        <v>1</v>
      </c>
      <c r="E3046" t="s">
        <v>0</v>
      </c>
      <c r="F3046" t="str">
        <f t="shared" si="190"/>
        <v>CCF</v>
      </c>
      <c r="G3046" t="s">
        <v>8149</v>
      </c>
      <c r="H3046" t="s">
        <v>8150</v>
      </c>
      <c r="I3046">
        <v>1141</v>
      </c>
      <c r="J3046">
        <v>1141</v>
      </c>
      <c r="K3046" t="s">
        <v>333</v>
      </c>
      <c r="L3046" t="str">
        <f t="shared" si="191"/>
        <v>NIT</v>
      </c>
      <c r="M3046" t="str">
        <f t="shared" si="192"/>
        <v>06140607941015</v>
      </c>
      <c r="N3046" t="s">
        <v>334</v>
      </c>
      <c r="O3046">
        <v>0</v>
      </c>
      <c r="P3046">
        <v>0</v>
      </c>
      <c r="Q3046">
        <v>244.68</v>
      </c>
      <c r="R3046">
        <v>31.808400000000002</v>
      </c>
      <c r="S3046">
        <v>0</v>
      </c>
      <c r="T3046">
        <v>0</v>
      </c>
      <c r="U3046">
        <v>276.48840000000001</v>
      </c>
      <c r="V3046" t="s">
        <v>8499</v>
      </c>
      <c r="W3046" t="s">
        <v>1</v>
      </c>
    </row>
    <row r="3047" spans="1:23">
      <c r="A3047" t="s">
        <v>8374</v>
      </c>
      <c r="B3047" t="str">
        <f t="shared" si="189"/>
        <v>Marzo</v>
      </c>
      <c r="C3047" s="20" t="s">
        <v>8401</v>
      </c>
      <c r="D3047" t="s">
        <v>1</v>
      </c>
      <c r="E3047" t="s">
        <v>0</v>
      </c>
      <c r="F3047" t="str">
        <f t="shared" si="190"/>
        <v>CCF</v>
      </c>
      <c r="G3047" t="s">
        <v>8149</v>
      </c>
      <c r="H3047" t="s">
        <v>8150</v>
      </c>
      <c r="I3047">
        <v>1142</v>
      </c>
      <c r="J3047">
        <v>1142</v>
      </c>
      <c r="K3047" t="s">
        <v>155</v>
      </c>
      <c r="L3047" t="str">
        <f t="shared" si="191"/>
        <v>NIT</v>
      </c>
      <c r="M3047" t="str">
        <f t="shared" si="192"/>
        <v>06142610051058</v>
      </c>
      <c r="N3047" t="s">
        <v>156</v>
      </c>
      <c r="O3047">
        <v>0</v>
      </c>
      <c r="P3047">
        <v>0</v>
      </c>
      <c r="Q3047">
        <v>18</v>
      </c>
      <c r="R3047">
        <v>2.34</v>
      </c>
      <c r="S3047">
        <v>0</v>
      </c>
      <c r="T3047">
        <v>0</v>
      </c>
      <c r="U3047">
        <v>20.34</v>
      </c>
      <c r="V3047" t="s">
        <v>8499</v>
      </c>
      <c r="W3047" t="s">
        <v>1</v>
      </c>
    </row>
    <row r="3048" spans="1:23">
      <c r="A3048" t="s">
        <v>8374</v>
      </c>
      <c r="B3048" t="str">
        <f t="shared" si="189"/>
        <v>Marzo</v>
      </c>
      <c r="C3048" s="20" t="s">
        <v>8401</v>
      </c>
      <c r="D3048" t="s">
        <v>1</v>
      </c>
      <c r="E3048" t="s">
        <v>0</v>
      </c>
      <c r="F3048" t="str">
        <f t="shared" si="190"/>
        <v>CCF</v>
      </c>
      <c r="G3048" t="s">
        <v>8149</v>
      </c>
      <c r="H3048" t="s">
        <v>8150</v>
      </c>
      <c r="I3048">
        <v>1143</v>
      </c>
      <c r="J3048">
        <v>1143</v>
      </c>
      <c r="K3048" t="s">
        <v>142</v>
      </c>
      <c r="L3048" t="str">
        <f t="shared" si="191"/>
        <v>NIT</v>
      </c>
      <c r="M3048" t="str">
        <f t="shared" si="192"/>
        <v>05110205141012</v>
      </c>
      <c r="N3048" t="s">
        <v>143</v>
      </c>
      <c r="O3048">
        <v>0</v>
      </c>
      <c r="P3048">
        <v>0</v>
      </c>
      <c r="Q3048">
        <v>66.510000000000005</v>
      </c>
      <c r="R3048">
        <v>8.6463000000000001</v>
      </c>
      <c r="S3048">
        <v>0</v>
      </c>
      <c r="T3048">
        <v>0</v>
      </c>
      <c r="U3048">
        <v>75.156300000000002</v>
      </c>
      <c r="V3048" t="s">
        <v>8499</v>
      </c>
      <c r="W3048" t="s">
        <v>1</v>
      </c>
    </row>
    <row r="3049" spans="1:23">
      <c r="A3049" t="s">
        <v>8374</v>
      </c>
      <c r="B3049" t="str">
        <f t="shared" si="189"/>
        <v>Marzo</v>
      </c>
      <c r="C3049" s="20" t="s">
        <v>8401</v>
      </c>
      <c r="D3049" t="s">
        <v>1</v>
      </c>
      <c r="E3049" t="s">
        <v>0</v>
      </c>
      <c r="F3049" t="str">
        <f t="shared" si="190"/>
        <v>CCF</v>
      </c>
      <c r="G3049" t="s">
        <v>8149</v>
      </c>
      <c r="H3049" t="s">
        <v>8150</v>
      </c>
      <c r="I3049">
        <v>1144</v>
      </c>
      <c r="J3049">
        <v>1144</v>
      </c>
      <c r="K3049" t="s">
        <v>118</v>
      </c>
      <c r="L3049" t="str">
        <f t="shared" si="191"/>
        <v>NIT</v>
      </c>
      <c r="M3049" t="str">
        <f t="shared" si="192"/>
        <v>06141106071025</v>
      </c>
      <c r="N3049" t="s">
        <v>119</v>
      </c>
      <c r="O3049">
        <v>0</v>
      </c>
      <c r="P3049">
        <v>0</v>
      </c>
      <c r="Q3049">
        <v>15.33</v>
      </c>
      <c r="R3049">
        <v>1.9929000000000001</v>
      </c>
      <c r="S3049">
        <v>0</v>
      </c>
      <c r="T3049">
        <v>0</v>
      </c>
      <c r="U3049">
        <v>17.322900000000001</v>
      </c>
      <c r="V3049" t="s">
        <v>8499</v>
      </c>
      <c r="W3049" t="s">
        <v>1</v>
      </c>
    </row>
    <row r="3050" spans="1:23">
      <c r="A3050" t="s">
        <v>8374</v>
      </c>
      <c r="B3050" t="str">
        <f t="shared" si="189"/>
        <v>Marzo</v>
      </c>
      <c r="C3050" s="20" t="s">
        <v>8401</v>
      </c>
      <c r="D3050" t="s">
        <v>1</v>
      </c>
      <c r="E3050" t="s">
        <v>0</v>
      </c>
      <c r="F3050" t="str">
        <f t="shared" si="190"/>
        <v>CCF</v>
      </c>
      <c r="G3050" t="s">
        <v>8149</v>
      </c>
      <c r="H3050" t="s">
        <v>8150</v>
      </c>
      <c r="I3050">
        <v>1145</v>
      </c>
      <c r="J3050">
        <v>1145</v>
      </c>
      <c r="K3050" t="s">
        <v>8224</v>
      </c>
      <c r="L3050" t="str">
        <f t="shared" si="191"/>
        <v>NIT</v>
      </c>
      <c r="M3050" t="str">
        <f t="shared" si="192"/>
        <v>06140707201043</v>
      </c>
      <c r="N3050" t="s">
        <v>8225</v>
      </c>
      <c r="O3050">
        <v>0</v>
      </c>
      <c r="P3050">
        <v>0</v>
      </c>
      <c r="Q3050">
        <v>55.38</v>
      </c>
      <c r="R3050">
        <v>7.1994000000000007</v>
      </c>
      <c r="S3050">
        <v>0</v>
      </c>
      <c r="T3050">
        <v>0</v>
      </c>
      <c r="U3050">
        <v>62.579400000000007</v>
      </c>
      <c r="V3050" t="s">
        <v>8499</v>
      </c>
      <c r="W3050" t="s">
        <v>1</v>
      </c>
    </row>
    <row r="3051" spans="1:23">
      <c r="A3051" t="s">
        <v>8374</v>
      </c>
      <c r="B3051" t="str">
        <f t="shared" si="189"/>
        <v>Marzo</v>
      </c>
      <c r="C3051" s="20" t="s">
        <v>8401</v>
      </c>
      <c r="D3051" t="s">
        <v>1</v>
      </c>
      <c r="E3051" t="s">
        <v>0</v>
      </c>
      <c r="F3051" t="str">
        <f t="shared" si="190"/>
        <v>CCF</v>
      </c>
      <c r="G3051" t="s">
        <v>8149</v>
      </c>
      <c r="H3051" t="s">
        <v>8150</v>
      </c>
      <c r="I3051">
        <v>1146</v>
      </c>
      <c r="J3051">
        <v>1146</v>
      </c>
      <c r="K3051" t="s">
        <v>858</v>
      </c>
      <c r="L3051" t="str">
        <f t="shared" si="191"/>
        <v>NIT</v>
      </c>
      <c r="M3051" t="str">
        <f t="shared" si="192"/>
        <v>06143012931015</v>
      </c>
      <c r="N3051" t="s">
        <v>859</v>
      </c>
      <c r="O3051">
        <v>0</v>
      </c>
      <c r="P3051">
        <v>0</v>
      </c>
      <c r="Q3051">
        <v>150</v>
      </c>
      <c r="R3051">
        <v>19.5</v>
      </c>
      <c r="S3051">
        <v>0</v>
      </c>
      <c r="T3051">
        <v>0</v>
      </c>
      <c r="U3051">
        <v>169.5</v>
      </c>
      <c r="V3051" t="s">
        <v>8499</v>
      </c>
      <c r="W3051" t="s">
        <v>1</v>
      </c>
    </row>
    <row r="3052" spans="1:23">
      <c r="A3052" t="s">
        <v>8374</v>
      </c>
      <c r="B3052" t="str">
        <f t="shared" si="189"/>
        <v>Marzo</v>
      </c>
      <c r="C3052" s="20" t="s">
        <v>8401</v>
      </c>
      <c r="D3052" t="s">
        <v>1</v>
      </c>
      <c r="E3052" t="s">
        <v>0</v>
      </c>
      <c r="F3052" t="str">
        <f t="shared" si="190"/>
        <v>CCF</v>
      </c>
      <c r="G3052" t="s">
        <v>8149</v>
      </c>
      <c r="H3052" t="s">
        <v>8150</v>
      </c>
      <c r="I3052">
        <v>1147</v>
      </c>
      <c r="J3052">
        <v>1147</v>
      </c>
      <c r="K3052" t="s">
        <v>7944</v>
      </c>
      <c r="L3052" t="str">
        <f t="shared" si="191"/>
        <v>NIT</v>
      </c>
      <c r="M3052" t="str">
        <f t="shared" si="192"/>
        <v>02021811851048</v>
      </c>
      <c r="N3052" t="s">
        <v>7945</v>
      </c>
      <c r="O3052">
        <v>0</v>
      </c>
      <c r="P3052">
        <v>0</v>
      </c>
      <c r="Q3052">
        <v>244.68</v>
      </c>
      <c r="R3052">
        <v>31.808400000000002</v>
      </c>
      <c r="S3052">
        <v>0</v>
      </c>
      <c r="T3052">
        <v>0</v>
      </c>
      <c r="U3052">
        <v>276.48840000000001</v>
      </c>
      <c r="V3052" t="s">
        <v>8499</v>
      </c>
      <c r="W3052" t="s">
        <v>1</v>
      </c>
    </row>
    <row r="3053" spans="1:23">
      <c r="A3053" t="s">
        <v>8374</v>
      </c>
      <c r="B3053" t="str">
        <f t="shared" si="189"/>
        <v>Marzo</v>
      </c>
      <c r="C3053" s="20" t="s">
        <v>8401</v>
      </c>
      <c r="D3053" t="s">
        <v>1</v>
      </c>
      <c r="E3053" t="s">
        <v>0</v>
      </c>
      <c r="F3053" t="str">
        <f t="shared" si="190"/>
        <v>CCF</v>
      </c>
      <c r="G3053" t="s">
        <v>8149</v>
      </c>
      <c r="H3053" t="s">
        <v>8150</v>
      </c>
      <c r="I3053">
        <v>1148</v>
      </c>
      <c r="J3053">
        <v>1148</v>
      </c>
      <c r="L3053" t="str">
        <f t="shared" si="191"/>
        <v>DUI</v>
      </c>
      <c r="M3053" t="str">
        <f t="shared" si="192"/>
        <v>020422921</v>
      </c>
      <c r="N3053" t="s">
        <v>642</v>
      </c>
      <c r="O3053">
        <v>0</v>
      </c>
      <c r="P3053">
        <v>0</v>
      </c>
      <c r="Q3053">
        <v>103.95</v>
      </c>
      <c r="R3053">
        <v>13.513500000000001</v>
      </c>
      <c r="S3053">
        <v>0</v>
      </c>
      <c r="T3053">
        <v>0</v>
      </c>
      <c r="U3053">
        <v>117.46350000000001</v>
      </c>
      <c r="V3053" t="s">
        <v>8402</v>
      </c>
      <c r="W3053" t="s">
        <v>1</v>
      </c>
    </row>
    <row r="3054" spans="1:23">
      <c r="A3054" t="s">
        <v>8374</v>
      </c>
      <c r="B3054" t="str">
        <f t="shared" si="189"/>
        <v>Marzo</v>
      </c>
      <c r="C3054" s="20" t="s">
        <v>8401</v>
      </c>
      <c r="D3054" t="s">
        <v>1</v>
      </c>
      <c r="E3054" t="s">
        <v>0</v>
      </c>
      <c r="F3054" t="str">
        <f t="shared" si="190"/>
        <v>CCF</v>
      </c>
      <c r="G3054" t="s">
        <v>8149</v>
      </c>
      <c r="H3054" t="s">
        <v>8150</v>
      </c>
      <c r="I3054">
        <v>1149</v>
      </c>
      <c r="J3054">
        <v>1149</v>
      </c>
      <c r="K3054" t="s">
        <v>511</v>
      </c>
      <c r="L3054" t="str">
        <f t="shared" si="191"/>
        <v>NIT</v>
      </c>
      <c r="M3054" t="str">
        <f t="shared" si="192"/>
        <v>10101408661020</v>
      </c>
      <c r="N3054" t="s">
        <v>8042</v>
      </c>
      <c r="O3054">
        <v>0</v>
      </c>
      <c r="P3054">
        <v>0</v>
      </c>
      <c r="Q3054">
        <v>369.01</v>
      </c>
      <c r="R3054">
        <v>47.971299999999999</v>
      </c>
      <c r="S3054">
        <v>0</v>
      </c>
      <c r="T3054">
        <v>0</v>
      </c>
      <c r="U3054">
        <v>416.98129999999998</v>
      </c>
      <c r="V3054" t="s">
        <v>8499</v>
      </c>
      <c r="W3054" t="s">
        <v>1</v>
      </c>
    </row>
    <row r="3055" spans="1:23">
      <c r="A3055" t="s">
        <v>8374</v>
      </c>
      <c r="B3055" t="str">
        <f t="shared" si="189"/>
        <v>Marzo</v>
      </c>
      <c r="C3055" s="20" t="s">
        <v>8401</v>
      </c>
      <c r="D3055" t="s">
        <v>1</v>
      </c>
      <c r="E3055" t="s">
        <v>0</v>
      </c>
      <c r="F3055" t="str">
        <f t="shared" si="190"/>
        <v>CCF</v>
      </c>
      <c r="G3055" t="s">
        <v>8149</v>
      </c>
      <c r="H3055" t="s">
        <v>8150</v>
      </c>
      <c r="I3055">
        <v>1150</v>
      </c>
      <c r="J3055">
        <v>1150</v>
      </c>
      <c r="K3055" t="s">
        <v>846</v>
      </c>
      <c r="L3055" t="str">
        <f t="shared" si="191"/>
        <v>NIT</v>
      </c>
      <c r="M3055" t="str">
        <f t="shared" si="192"/>
        <v>11230705611014</v>
      </c>
      <c r="N3055" t="s">
        <v>847</v>
      </c>
      <c r="O3055">
        <v>0</v>
      </c>
      <c r="P3055">
        <v>0</v>
      </c>
      <c r="Q3055">
        <v>348.62</v>
      </c>
      <c r="R3055">
        <v>45.320599999999999</v>
      </c>
      <c r="S3055">
        <v>0</v>
      </c>
      <c r="T3055">
        <v>0</v>
      </c>
      <c r="U3055">
        <v>393.94060000000002</v>
      </c>
      <c r="V3055" t="s">
        <v>8499</v>
      </c>
      <c r="W3055" t="s">
        <v>1</v>
      </c>
    </row>
    <row r="3056" spans="1:23">
      <c r="A3056" t="s">
        <v>8374</v>
      </c>
      <c r="B3056" t="str">
        <f t="shared" si="189"/>
        <v>Marzo</v>
      </c>
      <c r="C3056" s="20" t="s">
        <v>8401</v>
      </c>
      <c r="D3056" t="s">
        <v>1</v>
      </c>
      <c r="E3056" t="s">
        <v>0</v>
      </c>
      <c r="F3056" t="str">
        <f t="shared" si="190"/>
        <v>CCF</v>
      </c>
      <c r="G3056" t="s">
        <v>8149</v>
      </c>
      <c r="H3056" t="s">
        <v>8150</v>
      </c>
      <c r="I3056">
        <v>1151</v>
      </c>
      <c r="J3056">
        <v>1151</v>
      </c>
      <c r="K3056" t="s">
        <v>830</v>
      </c>
      <c r="L3056" t="str">
        <f t="shared" si="191"/>
        <v>NIT</v>
      </c>
      <c r="M3056" t="str">
        <f t="shared" si="192"/>
        <v>14080405781014</v>
      </c>
      <c r="N3056" t="s">
        <v>831</v>
      </c>
      <c r="O3056">
        <v>0</v>
      </c>
      <c r="P3056">
        <v>0</v>
      </c>
      <c r="Q3056">
        <v>444.48</v>
      </c>
      <c r="R3056">
        <v>57.782400000000003</v>
      </c>
      <c r="S3056">
        <v>0</v>
      </c>
      <c r="T3056">
        <v>0</v>
      </c>
      <c r="U3056">
        <v>502.26240000000001</v>
      </c>
      <c r="V3056" t="s">
        <v>8499</v>
      </c>
      <c r="W3056" t="s">
        <v>1</v>
      </c>
    </row>
    <row r="3057" spans="1:23">
      <c r="A3057" t="s">
        <v>8374</v>
      </c>
      <c r="B3057" t="str">
        <f t="shared" si="189"/>
        <v>Marzo</v>
      </c>
      <c r="C3057" s="20" t="s">
        <v>8401</v>
      </c>
      <c r="D3057" t="s">
        <v>1</v>
      </c>
      <c r="E3057" t="s">
        <v>0</v>
      </c>
      <c r="F3057" t="str">
        <f t="shared" si="190"/>
        <v>CCF</v>
      </c>
      <c r="G3057" t="s">
        <v>8149</v>
      </c>
      <c r="H3057" t="s">
        <v>8150</v>
      </c>
      <c r="I3057">
        <v>1152</v>
      </c>
      <c r="J3057">
        <v>1152</v>
      </c>
      <c r="K3057" t="s">
        <v>479</v>
      </c>
      <c r="L3057" t="str">
        <f t="shared" si="191"/>
        <v>NIT</v>
      </c>
      <c r="M3057" t="str">
        <f t="shared" si="192"/>
        <v>11230605771030</v>
      </c>
      <c r="N3057" t="s">
        <v>480</v>
      </c>
      <c r="O3057">
        <v>0</v>
      </c>
      <c r="P3057">
        <v>0</v>
      </c>
      <c r="Q3057">
        <v>144.72999999999999</v>
      </c>
      <c r="R3057">
        <v>18.814899999999998</v>
      </c>
      <c r="S3057">
        <v>0</v>
      </c>
      <c r="T3057">
        <v>0</v>
      </c>
      <c r="U3057">
        <v>163.54489999999998</v>
      </c>
      <c r="V3057" t="s">
        <v>8499</v>
      </c>
      <c r="W3057" t="s">
        <v>1</v>
      </c>
    </row>
    <row r="3058" spans="1:23">
      <c r="A3058" t="s">
        <v>8374</v>
      </c>
      <c r="B3058" t="str">
        <f t="shared" si="189"/>
        <v>Marzo</v>
      </c>
      <c r="C3058" s="20" t="s">
        <v>8401</v>
      </c>
      <c r="D3058" t="s">
        <v>1</v>
      </c>
      <c r="E3058" t="s">
        <v>0</v>
      </c>
      <c r="F3058" t="str">
        <f t="shared" si="190"/>
        <v>CCF</v>
      </c>
      <c r="G3058" t="s">
        <v>8149</v>
      </c>
      <c r="H3058" t="s">
        <v>8150</v>
      </c>
      <c r="I3058">
        <v>1153</v>
      </c>
      <c r="J3058">
        <v>1153</v>
      </c>
      <c r="K3058" t="s">
        <v>1031</v>
      </c>
      <c r="L3058" t="str">
        <f t="shared" si="191"/>
        <v>NIT</v>
      </c>
      <c r="M3058" t="str">
        <f t="shared" si="192"/>
        <v>12170408811030</v>
      </c>
      <c r="N3058" t="s">
        <v>1032</v>
      </c>
      <c r="O3058">
        <v>0</v>
      </c>
      <c r="P3058">
        <v>0</v>
      </c>
      <c r="Q3058">
        <v>196.37</v>
      </c>
      <c r="R3058">
        <v>25.528100000000002</v>
      </c>
      <c r="S3058">
        <v>0</v>
      </c>
      <c r="T3058">
        <v>0</v>
      </c>
      <c r="U3058">
        <v>221.8981</v>
      </c>
      <c r="V3058" t="s">
        <v>8499</v>
      </c>
      <c r="W3058" t="s">
        <v>1</v>
      </c>
    </row>
    <row r="3059" spans="1:23">
      <c r="A3059" t="s">
        <v>8374</v>
      </c>
      <c r="B3059" t="str">
        <f t="shared" si="189"/>
        <v>Marzo</v>
      </c>
      <c r="C3059" s="20" t="s">
        <v>8401</v>
      </c>
      <c r="D3059" t="s">
        <v>1</v>
      </c>
      <c r="E3059" t="s">
        <v>0</v>
      </c>
      <c r="F3059" t="str">
        <f t="shared" si="190"/>
        <v>CCF</v>
      </c>
      <c r="G3059" t="s">
        <v>8149</v>
      </c>
      <c r="H3059" t="s">
        <v>8150</v>
      </c>
      <c r="I3059">
        <v>1154</v>
      </c>
      <c r="J3059">
        <v>1154</v>
      </c>
      <c r="K3059" t="s">
        <v>962</v>
      </c>
      <c r="L3059" t="str">
        <f t="shared" si="191"/>
        <v>NIT</v>
      </c>
      <c r="M3059" t="str">
        <f t="shared" si="192"/>
        <v>11230411660015</v>
      </c>
      <c r="N3059" t="s">
        <v>963</v>
      </c>
      <c r="O3059">
        <v>0</v>
      </c>
      <c r="P3059">
        <v>0</v>
      </c>
      <c r="Q3059">
        <v>246.68</v>
      </c>
      <c r="R3059">
        <v>32.068400000000004</v>
      </c>
      <c r="S3059">
        <v>0</v>
      </c>
      <c r="T3059">
        <v>0</v>
      </c>
      <c r="U3059">
        <v>278.7484</v>
      </c>
      <c r="V3059" t="s">
        <v>8499</v>
      </c>
      <c r="W3059" t="s">
        <v>1</v>
      </c>
    </row>
    <row r="3060" spans="1:23">
      <c r="A3060" t="s">
        <v>8374</v>
      </c>
      <c r="B3060" t="str">
        <f t="shared" si="189"/>
        <v>Marzo</v>
      </c>
      <c r="C3060" s="20" t="s">
        <v>8401</v>
      </c>
      <c r="D3060" t="s">
        <v>1</v>
      </c>
      <c r="E3060" t="s">
        <v>0</v>
      </c>
      <c r="F3060" t="str">
        <f t="shared" si="190"/>
        <v>CCF</v>
      </c>
      <c r="G3060" t="s">
        <v>8149</v>
      </c>
      <c r="H3060" t="s">
        <v>8150</v>
      </c>
      <c r="I3060">
        <v>1155</v>
      </c>
      <c r="J3060">
        <v>1155</v>
      </c>
      <c r="K3060" t="s">
        <v>677</v>
      </c>
      <c r="L3060" t="str">
        <f t="shared" si="191"/>
        <v>NIT</v>
      </c>
      <c r="M3060" t="str">
        <f t="shared" si="192"/>
        <v>03150203961068</v>
      </c>
      <c r="N3060" t="s">
        <v>678</v>
      </c>
      <c r="O3060">
        <v>0</v>
      </c>
      <c r="P3060">
        <v>0</v>
      </c>
      <c r="Q3060">
        <v>44.25</v>
      </c>
      <c r="R3060">
        <v>5.7525000000000004</v>
      </c>
      <c r="S3060">
        <v>0</v>
      </c>
      <c r="T3060">
        <v>0</v>
      </c>
      <c r="U3060">
        <v>50.002499999999998</v>
      </c>
      <c r="V3060" t="s">
        <v>8499</v>
      </c>
      <c r="W3060" t="s">
        <v>1</v>
      </c>
    </row>
    <row r="3061" spans="1:23">
      <c r="A3061" t="s">
        <v>8374</v>
      </c>
      <c r="B3061" t="str">
        <f t="shared" si="189"/>
        <v>Marzo</v>
      </c>
      <c r="C3061" s="20" t="s">
        <v>8401</v>
      </c>
      <c r="D3061" t="s">
        <v>1</v>
      </c>
      <c r="E3061" t="s">
        <v>0</v>
      </c>
      <c r="F3061" t="str">
        <f t="shared" si="190"/>
        <v>CCF</v>
      </c>
      <c r="G3061" t="s">
        <v>8149</v>
      </c>
      <c r="H3061" t="s">
        <v>8150</v>
      </c>
      <c r="I3061">
        <v>1156</v>
      </c>
      <c r="J3061">
        <v>1156</v>
      </c>
      <c r="K3061" t="s">
        <v>501</v>
      </c>
      <c r="L3061" t="str">
        <f t="shared" si="191"/>
        <v>NIT</v>
      </c>
      <c r="M3061" t="str">
        <f t="shared" si="192"/>
        <v>06143105181040</v>
      </c>
      <c r="N3061" t="s">
        <v>502</v>
      </c>
      <c r="O3061">
        <v>0</v>
      </c>
      <c r="P3061">
        <v>0</v>
      </c>
      <c r="Q3061">
        <v>50.82</v>
      </c>
      <c r="R3061">
        <v>6.6066000000000003</v>
      </c>
      <c r="S3061">
        <v>0</v>
      </c>
      <c r="T3061">
        <v>0</v>
      </c>
      <c r="U3061">
        <v>57.426600000000001</v>
      </c>
      <c r="V3061" t="s">
        <v>8499</v>
      </c>
      <c r="W3061" t="s">
        <v>1</v>
      </c>
    </row>
    <row r="3062" spans="1:23">
      <c r="A3062" t="s">
        <v>8374</v>
      </c>
      <c r="B3062" t="str">
        <f t="shared" si="189"/>
        <v>Marzo</v>
      </c>
      <c r="C3062" s="20" t="s">
        <v>8393</v>
      </c>
      <c r="D3062" t="s">
        <v>1</v>
      </c>
      <c r="E3062" t="s">
        <v>0</v>
      </c>
      <c r="F3062" t="str">
        <f t="shared" si="190"/>
        <v>CCF</v>
      </c>
      <c r="G3062" t="s">
        <v>8149</v>
      </c>
      <c r="H3062" t="s">
        <v>8150</v>
      </c>
      <c r="I3062">
        <v>1157</v>
      </c>
      <c r="J3062">
        <v>1157</v>
      </c>
      <c r="K3062" t="s">
        <v>455</v>
      </c>
      <c r="L3062" t="str">
        <f t="shared" si="191"/>
        <v>NIT</v>
      </c>
      <c r="M3062" t="str">
        <f t="shared" si="192"/>
        <v>06142701171056</v>
      </c>
      <c r="N3062" t="s">
        <v>456</v>
      </c>
      <c r="O3062">
        <v>0</v>
      </c>
      <c r="P3062">
        <v>0</v>
      </c>
      <c r="Q3062">
        <v>1301.7</v>
      </c>
      <c r="R3062">
        <v>169.221</v>
      </c>
      <c r="S3062">
        <v>0</v>
      </c>
      <c r="T3062">
        <v>0</v>
      </c>
      <c r="U3062">
        <v>1470.921</v>
      </c>
      <c r="V3062" t="s">
        <v>8499</v>
      </c>
      <c r="W3062" t="s">
        <v>1</v>
      </c>
    </row>
    <row r="3063" spans="1:23">
      <c r="A3063" t="s">
        <v>8374</v>
      </c>
      <c r="B3063" t="str">
        <f t="shared" si="189"/>
        <v>Marzo</v>
      </c>
      <c r="C3063" s="20" t="s">
        <v>8393</v>
      </c>
      <c r="D3063" t="s">
        <v>1</v>
      </c>
      <c r="E3063" t="s">
        <v>0</v>
      </c>
      <c r="F3063" t="str">
        <f t="shared" si="190"/>
        <v>CCF</v>
      </c>
      <c r="G3063" t="s">
        <v>8149</v>
      </c>
      <c r="H3063" t="s">
        <v>8150</v>
      </c>
      <c r="I3063">
        <v>1158</v>
      </c>
      <c r="J3063">
        <v>1158</v>
      </c>
      <c r="L3063" t="str">
        <f t="shared" si="191"/>
        <v>DUI</v>
      </c>
      <c r="M3063" t="str">
        <f t="shared" si="192"/>
        <v>018717409</v>
      </c>
      <c r="N3063" t="s">
        <v>322</v>
      </c>
      <c r="O3063">
        <v>0</v>
      </c>
      <c r="P3063">
        <v>0</v>
      </c>
      <c r="Q3063">
        <v>61.16</v>
      </c>
      <c r="R3063">
        <v>7.9508000000000001</v>
      </c>
      <c r="S3063">
        <v>0</v>
      </c>
      <c r="T3063">
        <v>0</v>
      </c>
      <c r="U3063">
        <v>69.110799999999998</v>
      </c>
      <c r="V3063" t="s">
        <v>8383</v>
      </c>
      <c r="W3063" t="s">
        <v>1</v>
      </c>
    </row>
    <row r="3064" spans="1:23">
      <c r="A3064" t="s">
        <v>8374</v>
      </c>
      <c r="B3064" t="str">
        <f t="shared" ref="B3064:B3127" si="193">SUBSTITUTE(A3064,"ARZO","arzo")</f>
        <v>Marzo</v>
      </c>
      <c r="C3064" s="20" t="s">
        <v>8393</v>
      </c>
      <c r="D3064" t="s">
        <v>1</v>
      </c>
      <c r="E3064" t="s">
        <v>0</v>
      </c>
      <c r="F3064" t="str">
        <f t="shared" si="190"/>
        <v>CCF</v>
      </c>
      <c r="G3064" t="s">
        <v>8149</v>
      </c>
      <c r="H3064" t="s">
        <v>8150</v>
      </c>
      <c r="I3064">
        <v>1160</v>
      </c>
      <c r="J3064">
        <v>1160</v>
      </c>
      <c r="K3064" t="s">
        <v>711</v>
      </c>
      <c r="L3064" t="str">
        <f t="shared" si="191"/>
        <v>NIT</v>
      </c>
      <c r="M3064" t="str">
        <f t="shared" si="192"/>
        <v>06141304941051</v>
      </c>
      <c r="N3064" t="s">
        <v>712</v>
      </c>
      <c r="O3064">
        <v>0</v>
      </c>
      <c r="P3064">
        <v>0</v>
      </c>
      <c r="Q3064">
        <v>373.17</v>
      </c>
      <c r="R3064">
        <v>48.512100000000004</v>
      </c>
      <c r="S3064">
        <v>0</v>
      </c>
      <c r="T3064">
        <v>0</v>
      </c>
      <c r="U3064">
        <v>421.68209999999999</v>
      </c>
      <c r="V3064" t="s">
        <v>8499</v>
      </c>
      <c r="W3064" t="s">
        <v>1</v>
      </c>
    </row>
    <row r="3065" spans="1:23">
      <c r="A3065" t="s">
        <v>8374</v>
      </c>
      <c r="B3065" t="str">
        <f t="shared" si="193"/>
        <v>Marzo</v>
      </c>
      <c r="C3065" s="20" t="s">
        <v>8393</v>
      </c>
      <c r="D3065" t="s">
        <v>1</v>
      </c>
      <c r="E3065" t="s">
        <v>0</v>
      </c>
      <c r="F3065" t="str">
        <f t="shared" si="190"/>
        <v>CCF</v>
      </c>
      <c r="G3065" t="s">
        <v>8149</v>
      </c>
      <c r="H3065" t="s">
        <v>8150</v>
      </c>
      <c r="I3065">
        <v>1161</v>
      </c>
      <c r="J3065">
        <v>1161</v>
      </c>
      <c r="K3065" t="s">
        <v>309</v>
      </c>
      <c r="L3065" t="str">
        <f t="shared" si="191"/>
        <v>NIT</v>
      </c>
      <c r="M3065" t="str">
        <f t="shared" si="192"/>
        <v>05170210550016</v>
      </c>
      <c r="N3065" t="s">
        <v>310</v>
      </c>
      <c r="O3065">
        <v>0</v>
      </c>
      <c r="P3065">
        <v>0</v>
      </c>
      <c r="Q3065">
        <v>149.12</v>
      </c>
      <c r="R3065">
        <v>19.3856</v>
      </c>
      <c r="S3065">
        <v>0</v>
      </c>
      <c r="T3065">
        <v>0</v>
      </c>
      <c r="U3065">
        <v>168.50560000000002</v>
      </c>
      <c r="V3065" t="s">
        <v>8499</v>
      </c>
      <c r="W3065" t="s">
        <v>1</v>
      </c>
    </row>
    <row r="3066" spans="1:23">
      <c r="A3066" t="s">
        <v>8374</v>
      </c>
      <c r="B3066" t="str">
        <f t="shared" si="193"/>
        <v>Marzo</v>
      </c>
      <c r="C3066" s="20" t="s">
        <v>8393</v>
      </c>
      <c r="D3066" t="s">
        <v>1</v>
      </c>
      <c r="E3066" t="s">
        <v>0</v>
      </c>
      <c r="F3066" t="str">
        <f t="shared" si="190"/>
        <v>CCF</v>
      </c>
      <c r="G3066" t="s">
        <v>8149</v>
      </c>
      <c r="H3066" t="s">
        <v>8150</v>
      </c>
      <c r="I3066">
        <v>1162</v>
      </c>
      <c r="J3066">
        <v>1162</v>
      </c>
      <c r="L3066" t="str">
        <f t="shared" si="191"/>
        <v>DUI</v>
      </c>
      <c r="M3066" t="str">
        <f t="shared" si="192"/>
        <v>001121312</v>
      </c>
      <c r="N3066" t="s">
        <v>1393</v>
      </c>
      <c r="O3066">
        <v>0</v>
      </c>
      <c r="P3066">
        <v>0</v>
      </c>
      <c r="Q3066">
        <v>634.16</v>
      </c>
      <c r="R3066">
        <v>82.440799999999996</v>
      </c>
      <c r="S3066">
        <v>0</v>
      </c>
      <c r="T3066">
        <v>0</v>
      </c>
      <c r="U3066">
        <v>716.60079999999994</v>
      </c>
      <c r="V3066" t="s">
        <v>8399</v>
      </c>
      <c r="W3066" t="s">
        <v>1</v>
      </c>
    </row>
    <row r="3067" spans="1:23">
      <c r="A3067" t="s">
        <v>8374</v>
      </c>
      <c r="B3067" t="str">
        <f t="shared" si="193"/>
        <v>Marzo</v>
      </c>
      <c r="C3067" s="20" t="s">
        <v>8393</v>
      </c>
      <c r="D3067" t="s">
        <v>1</v>
      </c>
      <c r="E3067" t="s">
        <v>0</v>
      </c>
      <c r="F3067" t="str">
        <f t="shared" si="190"/>
        <v>CCF</v>
      </c>
      <c r="G3067" t="s">
        <v>8149</v>
      </c>
      <c r="H3067" t="s">
        <v>8150</v>
      </c>
      <c r="I3067">
        <v>1163</v>
      </c>
      <c r="J3067">
        <v>1163</v>
      </c>
      <c r="L3067" t="str">
        <f t="shared" si="191"/>
        <v>DUI</v>
      </c>
      <c r="M3067" t="str">
        <f t="shared" si="192"/>
        <v>026198025</v>
      </c>
      <c r="N3067" t="s">
        <v>482</v>
      </c>
      <c r="O3067">
        <v>0</v>
      </c>
      <c r="P3067">
        <v>0</v>
      </c>
      <c r="Q3067">
        <v>511.75</v>
      </c>
      <c r="R3067">
        <v>66.527500000000003</v>
      </c>
      <c r="S3067">
        <v>0</v>
      </c>
      <c r="T3067">
        <v>0</v>
      </c>
      <c r="U3067">
        <v>578.27750000000003</v>
      </c>
      <c r="V3067" t="s">
        <v>8398</v>
      </c>
      <c r="W3067" t="s">
        <v>1</v>
      </c>
    </row>
    <row r="3068" spans="1:23">
      <c r="A3068" t="s">
        <v>8374</v>
      </c>
      <c r="B3068" t="str">
        <f t="shared" si="193"/>
        <v>Marzo</v>
      </c>
      <c r="C3068" s="20" t="s">
        <v>8393</v>
      </c>
      <c r="D3068" t="s">
        <v>1</v>
      </c>
      <c r="E3068" t="s">
        <v>0</v>
      </c>
      <c r="F3068" t="str">
        <f t="shared" si="190"/>
        <v>CCF</v>
      </c>
      <c r="G3068" t="s">
        <v>8149</v>
      </c>
      <c r="H3068" t="s">
        <v>8150</v>
      </c>
      <c r="I3068">
        <v>1164</v>
      </c>
      <c r="J3068">
        <v>1164</v>
      </c>
      <c r="K3068" t="s">
        <v>721</v>
      </c>
      <c r="L3068" t="str">
        <f t="shared" si="191"/>
        <v>NIT</v>
      </c>
      <c r="M3068" t="str">
        <f t="shared" si="192"/>
        <v>11151004801016</v>
      </c>
      <c r="N3068" t="s">
        <v>722</v>
      </c>
      <c r="O3068">
        <v>0</v>
      </c>
      <c r="P3068">
        <v>0</v>
      </c>
      <c r="Q3068">
        <v>144.72999999999999</v>
      </c>
      <c r="R3068">
        <v>18.814899999999998</v>
      </c>
      <c r="S3068">
        <v>0</v>
      </c>
      <c r="T3068">
        <v>0</v>
      </c>
      <c r="U3068">
        <v>163.54489999999998</v>
      </c>
      <c r="V3068" t="s">
        <v>8499</v>
      </c>
      <c r="W3068" t="s">
        <v>1</v>
      </c>
    </row>
    <row r="3069" spans="1:23">
      <c r="A3069" t="s">
        <v>8374</v>
      </c>
      <c r="B3069" t="str">
        <f t="shared" si="193"/>
        <v>Marzo</v>
      </c>
      <c r="C3069" s="20" t="s">
        <v>8393</v>
      </c>
      <c r="D3069" t="s">
        <v>1</v>
      </c>
      <c r="E3069" t="s">
        <v>0</v>
      </c>
      <c r="F3069" t="str">
        <f t="shared" si="190"/>
        <v>CCF</v>
      </c>
      <c r="G3069" t="s">
        <v>8149</v>
      </c>
      <c r="H3069" t="s">
        <v>8150</v>
      </c>
      <c r="I3069">
        <v>1165</v>
      </c>
      <c r="J3069">
        <v>1165</v>
      </c>
      <c r="K3069" t="s">
        <v>576</v>
      </c>
      <c r="L3069" t="str">
        <f t="shared" si="191"/>
        <v>NIT</v>
      </c>
      <c r="M3069" t="str">
        <f t="shared" si="192"/>
        <v>12172409121153</v>
      </c>
      <c r="N3069" t="s">
        <v>577</v>
      </c>
      <c r="O3069">
        <v>0</v>
      </c>
      <c r="P3069">
        <v>0</v>
      </c>
      <c r="Q3069">
        <v>369.02</v>
      </c>
      <c r="R3069">
        <v>47.9726</v>
      </c>
      <c r="S3069">
        <v>0</v>
      </c>
      <c r="T3069">
        <v>0</v>
      </c>
      <c r="U3069">
        <v>416.99259999999998</v>
      </c>
      <c r="V3069" t="s">
        <v>8499</v>
      </c>
      <c r="W3069" t="s">
        <v>1</v>
      </c>
    </row>
    <row r="3070" spans="1:23">
      <c r="A3070" t="s">
        <v>8374</v>
      </c>
      <c r="B3070" t="str">
        <f t="shared" si="193"/>
        <v>Marzo</v>
      </c>
      <c r="C3070" s="20" t="s">
        <v>8393</v>
      </c>
      <c r="D3070" t="s">
        <v>1</v>
      </c>
      <c r="E3070" t="s">
        <v>0</v>
      </c>
      <c r="F3070" t="str">
        <f t="shared" si="190"/>
        <v>CCF</v>
      </c>
      <c r="G3070" t="s">
        <v>8149</v>
      </c>
      <c r="H3070" t="s">
        <v>8150</v>
      </c>
      <c r="I3070">
        <v>1167</v>
      </c>
      <c r="J3070">
        <v>1167</v>
      </c>
      <c r="K3070" t="s">
        <v>385</v>
      </c>
      <c r="L3070" t="str">
        <f t="shared" si="191"/>
        <v>NIT</v>
      </c>
      <c r="M3070" t="str">
        <f t="shared" si="192"/>
        <v>07012305640010</v>
      </c>
      <c r="N3070" t="s">
        <v>386</v>
      </c>
      <c r="O3070">
        <v>0</v>
      </c>
      <c r="P3070">
        <v>0</v>
      </c>
      <c r="Q3070">
        <v>34.83</v>
      </c>
      <c r="R3070">
        <v>4.5278999999999998</v>
      </c>
      <c r="S3070">
        <v>0</v>
      </c>
      <c r="T3070">
        <v>0</v>
      </c>
      <c r="U3070">
        <v>39.357900000000001</v>
      </c>
      <c r="V3070" t="s">
        <v>8499</v>
      </c>
      <c r="W3070" t="s">
        <v>1</v>
      </c>
    </row>
    <row r="3071" spans="1:23">
      <c r="A3071" t="s">
        <v>8374</v>
      </c>
      <c r="B3071" t="str">
        <f t="shared" si="193"/>
        <v>Marzo</v>
      </c>
      <c r="C3071" s="20" t="s">
        <v>8393</v>
      </c>
      <c r="D3071" t="s">
        <v>1</v>
      </c>
      <c r="E3071" t="s">
        <v>0</v>
      </c>
      <c r="F3071" t="str">
        <f t="shared" si="190"/>
        <v>CCF</v>
      </c>
      <c r="G3071" t="s">
        <v>8149</v>
      </c>
      <c r="H3071" t="s">
        <v>8150</v>
      </c>
      <c r="I3071">
        <v>1168</v>
      </c>
      <c r="J3071">
        <v>1168</v>
      </c>
      <c r="K3071" t="s">
        <v>128</v>
      </c>
      <c r="L3071" t="str">
        <f t="shared" si="191"/>
        <v>NIT</v>
      </c>
      <c r="M3071" t="str">
        <f t="shared" si="192"/>
        <v>02102110041017</v>
      </c>
      <c r="N3071" t="s">
        <v>129</v>
      </c>
      <c r="O3071">
        <v>0</v>
      </c>
      <c r="P3071">
        <v>0</v>
      </c>
      <c r="Q3071">
        <v>567</v>
      </c>
      <c r="R3071">
        <v>73.710000000000008</v>
      </c>
      <c r="S3071">
        <v>0</v>
      </c>
      <c r="T3071">
        <v>0</v>
      </c>
      <c r="U3071">
        <v>640.71</v>
      </c>
      <c r="V3071" t="s">
        <v>8499</v>
      </c>
      <c r="W3071" t="s">
        <v>1</v>
      </c>
    </row>
    <row r="3072" spans="1:23">
      <c r="A3072" t="s">
        <v>8374</v>
      </c>
      <c r="B3072" t="str">
        <f t="shared" si="193"/>
        <v>Marzo</v>
      </c>
      <c r="C3072" s="20" t="s">
        <v>8393</v>
      </c>
      <c r="D3072" t="s">
        <v>1</v>
      </c>
      <c r="E3072" t="s">
        <v>0</v>
      </c>
      <c r="F3072" t="str">
        <f t="shared" si="190"/>
        <v>CCF</v>
      </c>
      <c r="G3072" t="s">
        <v>8149</v>
      </c>
      <c r="H3072" t="s">
        <v>8150</v>
      </c>
      <c r="I3072">
        <v>1169</v>
      </c>
      <c r="J3072">
        <v>1169</v>
      </c>
      <c r="K3072" t="s">
        <v>333</v>
      </c>
      <c r="L3072" t="str">
        <f t="shared" si="191"/>
        <v>NIT</v>
      </c>
      <c r="M3072" t="str">
        <f t="shared" si="192"/>
        <v>06140607941015</v>
      </c>
      <c r="N3072" t="s">
        <v>334</v>
      </c>
      <c r="O3072">
        <v>0</v>
      </c>
      <c r="P3072">
        <v>0</v>
      </c>
      <c r="Q3072">
        <v>159.13</v>
      </c>
      <c r="R3072">
        <v>20.686900000000001</v>
      </c>
      <c r="S3072">
        <v>0</v>
      </c>
      <c r="T3072">
        <v>0</v>
      </c>
      <c r="U3072">
        <v>179.8169</v>
      </c>
      <c r="V3072" t="s">
        <v>8499</v>
      </c>
      <c r="W3072" t="s">
        <v>1</v>
      </c>
    </row>
    <row r="3073" spans="1:23">
      <c r="A3073" t="s">
        <v>8374</v>
      </c>
      <c r="B3073" t="str">
        <f t="shared" si="193"/>
        <v>Marzo</v>
      </c>
      <c r="C3073" s="20" t="s">
        <v>8393</v>
      </c>
      <c r="D3073" t="s">
        <v>1</v>
      </c>
      <c r="E3073" t="s">
        <v>0</v>
      </c>
      <c r="F3073" t="str">
        <f t="shared" si="190"/>
        <v>CCF</v>
      </c>
      <c r="G3073" t="s">
        <v>8149</v>
      </c>
      <c r="H3073" t="s">
        <v>8150</v>
      </c>
      <c r="I3073">
        <v>1170</v>
      </c>
      <c r="J3073">
        <v>1170</v>
      </c>
      <c r="K3073" t="s">
        <v>165</v>
      </c>
      <c r="L3073" t="str">
        <f t="shared" si="191"/>
        <v>NIT</v>
      </c>
      <c r="M3073" t="str">
        <f t="shared" si="192"/>
        <v>06141303741210</v>
      </c>
      <c r="N3073" t="s">
        <v>166</v>
      </c>
      <c r="O3073">
        <v>0</v>
      </c>
      <c r="P3073">
        <v>0</v>
      </c>
      <c r="Q3073">
        <v>203.89</v>
      </c>
      <c r="R3073">
        <v>26.505699999999997</v>
      </c>
      <c r="S3073">
        <v>0</v>
      </c>
      <c r="T3073">
        <v>0</v>
      </c>
      <c r="U3073">
        <v>230.39569999999998</v>
      </c>
      <c r="V3073" t="s">
        <v>8499</v>
      </c>
      <c r="W3073" t="s">
        <v>1</v>
      </c>
    </row>
    <row r="3074" spans="1:23">
      <c r="A3074" t="s">
        <v>8374</v>
      </c>
      <c r="B3074" t="str">
        <f t="shared" si="193"/>
        <v>Marzo</v>
      </c>
      <c r="C3074" s="20" t="s">
        <v>8393</v>
      </c>
      <c r="D3074" t="s">
        <v>1</v>
      </c>
      <c r="E3074" t="s">
        <v>0</v>
      </c>
      <c r="F3074" t="str">
        <f t="shared" si="190"/>
        <v>CCF</v>
      </c>
      <c r="G3074" t="s">
        <v>8149</v>
      </c>
      <c r="H3074" t="s">
        <v>8150</v>
      </c>
      <c r="I3074">
        <v>1171</v>
      </c>
      <c r="J3074">
        <v>1171</v>
      </c>
      <c r="K3074" t="s">
        <v>317</v>
      </c>
      <c r="L3074" t="str">
        <f t="shared" si="191"/>
        <v>NIT</v>
      </c>
      <c r="M3074" t="str">
        <f t="shared" si="192"/>
        <v>03152008711033</v>
      </c>
      <c r="N3074" t="s">
        <v>318</v>
      </c>
      <c r="O3074">
        <v>0</v>
      </c>
      <c r="P3074">
        <v>0</v>
      </c>
      <c r="Q3074">
        <v>40.78</v>
      </c>
      <c r="R3074">
        <v>5.3014000000000001</v>
      </c>
      <c r="S3074">
        <v>0</v>
      </c>
      <c r="T3074">
        <v>0</v>
      </c>
      <c r="U3074">
        <v>46.081400000000002</v>
      </c>
      <c r="V3074" t="s">
        <v>8499</v>
      </c>
      <c r="W3074" t="s">
        <v>1</v>
      </c>
    </row>
    <row r="3075" spans="1:23">
      <c r="A3075" t="s">
        <v>8374</v>
      </c>
      <c r="B3075" t="str">
        <f t="shared" si="193"/>
        <v>Marzo</v>
      </c>
      <c r="C3075" s="20" t="s">
        <v>8393</v>
      </c>
      <c r="D3075" t="s">
        <v>1</v>
      </c>
      <c r="E3075" t="s">
        <v>0</v>
      </c>
      <c r="F3075" t="str">
        <f t="shared" ref="F3075:F3138" si="194">IF(E3075="05","Nota de crédito","CCF")</f>
        <v>CCF</v>
      </c>
      <c r="G3075" t="s">
        <v>8149</v>
      </c>
      <c r="H3075" t="s">
        <v>8150</v>
      </c>
      <c r="I3075">
        <v>1172</v>
      </c>
      <c r="J3075">
        <v>1172</v>
      </c>
      <c r="K3075" t="s">
        <v>225</v>
      </c>
      <c r="L3075" t="str">
        <f t="shared" ref="L3075:L3138" si="195">IF(K3075=0,"DUI","NIT")</f>
        <v>NIT</v>
      </c>
      <c r="M3075" t="str">
        <f t="shared" ref="M3075:M3138" si="196">IF(K3075=0,V3075,K3075)</f>
        <v>02100603700025</v>
      </c>
      <c r="N3075" t="s">
        <v>226</v>
      </c>
      <c r="O3075">
        <v>0</v>
      </c>
      <c r="P3075">
        <v>0</v>
      </c>
      <c r="Q3075">
        <v>179.43</v>
      </c>
      <c r="R3075">
        <v>23.325900000000001</v>
      </c>
      <c r="S3075">
        <v>0</v>
      </c>
      <c r="T3075">
        <v>0</v>
      </c>
      <c r="U3075">
        <v>202.7559</v>
      </c>
      <c r="V3075" t="s">
        <v>8499</v>
      </c>
      <c r="W3075" t="s">
        <v>1</v>
      </c>
    </row>
    <row r="3076" spans="1:23">
      <c r="A3076" t="s">
        <v>8374</v>
      </c>
      <c r="B3076" t="str">
        <f t="shared" si="193"/>
        <v>Marzo</v>
      </c>
      <c r="C3076" s="20" t="s">
        <v>8393</v>
      </c>
      <c r="D3076" t="s">
        <v>1</v>
      </c>
      <c r="E3076" t="s">
        <v>0</v>
      </c>
      <c r="F3076" t="str">
        <f t="shared" si="194"/>
        <v>CCF</v>
      </c>
      <c r="G3076" t="s">
        <v>8149</v>
      </c>
      <c r="H3076" t="s">
        <v>8150</v>
      </c>
      <c r="I3076">
        <v>1173</v>
      </c>
      <c r="J3076">
        <v>1173</v>
      </c>
      <c r="K3076" t="s">
        <v>528</v>
      </c>
      <c r="L3076" t="str">
        <f t="shared" si="195"/>
        <v>NIT</v>
      </c>
      <c r="M3076" t="str">
        <f t="shared" si="196"/>
        <v>12171412051020</v>
      </c>
      <c r="N3076" t="s">
        <v>529</v>
      </c>
      <c r="O3076">
        <v>0</v>
      </c>
      <c r="P3076">
        <v>0</v>
      </c>
      <c r="Q3076">
        <v>15826.51</v>
      </c>
      <c r="R3076">
        <v>2057.4463000000001</v>
      </c>
      <c r="S3076">
        <v>0</v>
      </c>
      <c r="T3076">
        <v>0</v>
      </c>
      <c r="U3076">
        <v>17883.956300000002</v>
      </c>
      <c r="V3076" t="s">
        <v>8499</v>
      </c>
      <c r="W3076" t="s">
        <v>1</v>
      </c>
    </row>
    <row r="3077" spans="1:23">
      <c r="A3077" t="s">
        <v>8374</v>
      </c>
      <c r="B3077" t="str">
        <f t="shared" si="193"/>
        <v>Marzo</v>
      </c>
      <c r="C3077" s="20" t="s">
        <v>8393</v>
      </c>
      <c r="D3077" t="s">
        <v>1</v>
      </c>
      <c r="E3077" t="s">
        <v>0</v>
      </c>
      <c r="F3077" t="str">
        <f t="shared" si="194"/>
        <v>CCF</v>
      </c>
      <c r="G3077" t="s">
        <v>8149</v>
      </c>
      <c r="H3077" t="s">
        <v>8150</v>
      </c>
      <c r="I3077">
        <v>1174</v>
      </c>
      <c r="J3077">
        <v>1174</v>
      </c>
      <c r="K3077" t="s">
        <v>528</v>
      </c>
      <c r="L3077" t="str">
        <f t="shared" si="195"/>
        <v>NIT</v>
      </c>
      <c r="M3077" t="str">
        <f t="shared" si="196"/>
        <v>12171412051020</v>
      </c>
      <c r="N3077" t="s">
        <v>529</v>
      </c>
      <c r="O3077">
        <v>0</v>
      </c>
      <c r="P3077">
        <v>0</v>
      </c>
      <c r="Q3077">
        <v>3603.53</v>
      </c>
      <c r="R3077">
        <v>468.45890000000003</v>
      </c>
      <c r="S3077">
        <v>0</v>
      </c>
      <c r="T3077">
        <v>0</v>
      </c>
      <c r="U3077">
        <v>4071.9889000000003</v>
      </c>
      <c r="V3077" t="s">
        <v>8499</v>
      </c>
      <c r="W3077" t="s">
        <v>1</v>
      </c>
    </row>
    <row r="3078" spans="1:23">
      <c r="A3078" t="s">
        <v>8374</v>
      </c>
      <c r="B3078" t="str">
        <f t="shared" si="193"/>
        <v>Marzo</v>
      </c>
      <c r="C3078" s="20" t="s">
        <v>8393</v>
      </c>
      <c r="D3078" t="s">
        <v>1</v>
      </c>
      <c r="E3078" t="s">
        <v>0</v>
      </c>
      <c r="F3078" t="str">
        <f t="shared" si="194"/>
        <v>CCF</v>
      </c>
      <c r="G3078" t="s">
        <v>8149</v>
      </c>
      <c r="H3078" t="s">
        <v>8150</v>
      </c>
      <c r="I3078">
        <v>1175</v>
      </c>
      <c r="J3078">
        <v>1175</v>
      </c>
      <c r="K3078" t="s">
        <v>632</v>
      </c>
      <c r="L3078" t="str">
        <f t="shared" si="195"/>
        <v>NIT</v>
      </c>
      <c r="M3078" t="str">
        <f t="shared" si="196"/>
        <v>07022306610013</v>
      </c>
      <c r="N3078" t="s">
        <v>633</v>
      </c>
      <c r="O3078">
        <v>0</v>
      </c>
      <c r="P3078">
        <v>0</v>
      </c>
      <c r="Q3078">
        <v>389.41</v>
      </c>
      <c r="R3078">
        <v>50.623300000000008</v>
      </c>
      <c r="S3078">
        <v>0</v>
      </c>
      <c r="T3078">
        <v>0</v>
      </c>
      <c r="U3078">
        <v>440.03330000000005</v>
      </c>
      <c r="V3078" t="s">
        <v>8499</v>
      </c>
      <c r="W3078" t="s">
        <v>1</v>
      </c>
    </row>
    <row r="3079" spans="1:23">
      <c r="A3079" t="s">
        <v>8374</v>
      </c>
      <c r="B3079" t="str">
        <f t="shared" si="193"/>
        <v>Marzo</v>
      </c>
      <c r="C3079" s="20" t="s">
        <v>8393</v>
      </c>
      <c r="D3079" t="s">
        <v>1</v>
      </c>
      <c r="E3079" t="s">
        <v>0</v>
      </c>
      <c r="F3079" t="str">
        <f t="shared" si="194"/>
        <v>CCF</v>
      </c>
      <c r="G3079" t="s">
        <v>8149</v>
      </c>
      <c r="H3079" t="s">
        <v>8150</v>
      </c>
      <c r="I3079">
        <v>1176</v>
      </c>
      <c r="J3079">
        <v>1176</v>
      </c>
      <c r="K3079" t="s">
        <v>1460</v>
      </c>
      <c r="L3079" t="str">
        <f t="shared" si="195"/>
        <v>NIT</v>
      </c>
      <c r="M3079" t="str">
        <f t="shared" si="196"/>
        <v>06141610201053</v>
      </c>
      <c r="N3079" t="s">
        <v>1461</v>
      </c>
      <c r="O3079">
        <v>0</v>
      </c>
      <c r="P3079">
        <v>0</v>
      </c>
      <c r="Q3079">
        <v>57.76</v>
      </c>
      <c r="R3079">
        <v>7.5087999999999999</v>
      </c>
      <c r="S3079">
        <v>0</v>
      </c>
      <c r="T3079">
        <v>0</v>
      </c>
      <c r="U3079">
        <v>65.268799999999999</v>
      </c>
      <c r="V3079" t="s">
        <v>8499</v>
      </c>
      <c r="W3079" t="s">
        <v>1</v>
      </c>
    </row>
    <row r="3080" spans="1:23">
      <c r="A3080" t="s">
        <v>8374</v>
      </c>
      <c r="B3080" t="str">
        <f t="shared" si="193"/>
        <v>Marzo</v>
      </c>
      <c r="C3080" s="20" t="s">
        <v>8393</v>
      </c>
      <c r="D3080" t="s">
        <v>1</v>
      </c>
      <c r="E3080" t="s">
        <v>0</v>
      </c>
      <c r="F3080" t="str">
        <f t="shared" si="194"/>
        <v>CCF</v>
      </c>
      <c r="G3080" t="s">
        <v>8149</v>
      </c>
      <c r="H3080" t="s">
        <v>8150</v>
      </c>
      <c r="I3080">
        <v>1177</v>
      </c>
      <c r="J3080">
        <v>1177</v>
      </c>
      <c r="K3080" t="s">
        <v>223</v>
      </c>
      <c r="L3080" t="str">
        <f t="shared" si="195"/>
        <v>NIT</v>
      </c>
      <c r="M3080" t="str">
        <f t="shared" si="196"/>
        <v>12172501711048</v>
      </c>
      <c r="N3080" t="s">
        <v>224</v>
      </c>
      <c r="O3080">
        <v>0</v>
      </c>
      <c r="P3080">
        <v>0</v>
      </c>
      <c r="Q3080">
        <v>231.27</v>
      </c>
      <c r="R3080">
        <v>30.065100000000001</v>
      </c>
      <c r="S3080">
        <v>0</v>
      </c>
      <c r="T3080">
        <v>0</v>
      </c>
      <c r="U3080">
        <v>261.33510000000001</v>
      </c>
      <c r="V3080" t="s">
        <v>8499</v>
      </c>
      <c r="W3080" t="s">
        <v>1</v>
      </c>
    </row>
    <row r="3081" spans="1:23">
      <c r="A3081" t="s">
        <v>8374</v>
      </c>
      <c r="B3081" t="str">
        <f t="shared" si="193"/>
        <v>Marzo</v>
      </c>
      <c r="C3081" s="20" t="s">
        <v>8393</v>
      </c>
      <c r="D3081" t="s">
        <v>1</v>
      </c>
      <c r="E3081" t="s">
        <v>0</v>
      </c>
      <c r="F3081" t="str">
        <f t="shared" si="194"/>
        <v>CCF</v>
      </c>
      <c r="G3081" t="s">
        <v>8149</v>
      </c>
      <c r="H3081" t="s">
        <v>8150</v>
      </c>
      <c r="I3081">
        <v>1178</v>
      </c>
      <c r="J3081">
        <v>1178</v>
      </c>
      <c r="K3081" t="s">
        <v>297</v>
      </c>
      <c r="L3081" t="str">
        <f t="shared" si="195"/>
        <v>NIT</v>
      </c>
      <c r="M3081" t="str">
        <f t="shared" si="196"/>
        <v>10120306731010</v>
      </c>
      <c r="N3081" t="s">
        <v>298</v>
      </c>
      <c r="O3081">
        <v>0</v>
      </c>
      <c r="P3081">
        <v>0</v>
      </c>
      <c r="Q3081">
        <v>572.9</v>
      </c>
      <c r="R3081">
        <v>74.477000000000004</v>
      </c>
      <c r="S3081">
        <v>0</v>
      </c>
      <c r="T3081">
        <v>0</v>
      </c>
      <c r="U3081">
        <v>647.37699999999995</v>
      </c>
      <c r="V3081" t="s">
        <v>8499</v>
      </c>
      <c r="W3081" t="s">
        <v>1</v>
      </c>
    </row>
    <row r="3082" spans="1:23">
      <c r="A3082" t="s">
        <v>8374</v>
      </c>
      <c r="B3082" t="str">
        <f t="shared" si="193"/>
        <v>Marzo</v>
      </c>
      <c r="C3082" s="20" t="s">
        <v>8393</v>
      </c>
      <c r="D3082" t="s">
        <v>1</v>
      </c>
      <c r="E3082" t="s">
        <v>0</v>
      </c>
      <c r="F3082" t="str">
        <f t="shared" si="194"/>
        <v>CCF</v>
      </c>
      <c r="G3082" t="s">
        <v>8149</v>
      </c>
      <c r="H3082" t="s">
        <v>8150</v>
      </c>
      <c r="I3082">
        <v>1179</v>
      </c>
      <c r="J3082">
        <v>1179</v>
      </c>
      <c r="K3082" t="s">
        <v>120</v>
      </c>
      <c r="L3082" t="str">
        <f t="shared" si="195"/>
        <v>NIT</v>
      </c>
      <c r="M3082" t="str">
        <f t="shared" si="196"/>
        <v>06142208811224</v>
      </c>
      <c r="N3082" t="s">
        <v>121</v>
      </c>
      <c r="O3082">
        <v>0</v>
      </c>
      <c r="P3082">
        <v>0</v>
      </c>
      <c r="Q3082">
        <v>47.54</v>
      </c>
      <c r="R3082">
        <v>6.1802000000000001</v>
      </c>
      <c r="S3082">
        <v>0</v>
      </c>
      <c r="T3082">
        <v>0</v>
      </c>
      <c r="U3082">
        <v>53.720199999999998</v>
      </c>
      <c r="V3082" t="s">
        <v>8499</v>
      </c>
      <c r="W3082" t="s">
        <v>1</v>
      </c>
    </row>
    <row r="3083" spans="1:23">
      <c r="A3083" t="s">
        <v>8374</v>
      </c>
      <c r="B3083" t="str">
        <f t="shared" si="193"/>
        <v>Marzo</v>
      </c>
      <c r="C3083" s="20" t="s">
        <v>8393</v>
      </c>
      <c r="D3083" t="s">
        <v>1</v>
      </c>
      <c r="E3083" t="s">
        <v>0</v>
      </c>
      <c r="F3083" t="str">
        <f t="shared" si="194"/>
        <v>CCF</v>
      </c>
      <c r="G3083" t="s">
        <v>8149</v>
      </c>
      <c r="H3083" t="s">
        <v>8150</v>
      </c>
      <c r="I3083">
        <v>1180</v>
      </c>
      <c r="J3083">
        <v>1180</v>
      </c>
      <c r="K3083" t="s">
        <v>503</v>
      </c>
      <c r="L3083" t="str">
        <f t="shared" si="195"/>
        <v>NIT</v>
      </c>
      <c r="M3083" t="str">
        <f t="shared" si="196"/>
        <v>06142311181026</v>
      </c>
      <c r="N3083" t="s">
        <v>504</v>
      </c>
      <c r="O3083">
        <v>0</v>
      </c>
      <c r="P3083">
        <v>0</v>
      </c>
      <c r="Q3083">
        <v>144.25</v>
      </c>
      <c r="R3083">
        <v>18.752500000000001</v>
      </c>
      <c r="S3083">
        <v>0</v>
      </c>
      <c r="T3083">
        <v>0</v>
      </c>
      <c r="U3083">
        <v>163.0025</v>
      </c>
      <c r="V3083" t="s">
        <v>8499</v>
      </c>
      <c r="W3083" t="s">
        <v>1</v>
      </c>
    </row>
    <row r="3084" spans="1:23">
      <c r="A3084" t="s">
        <v>8374</v>
      </c>
      <c r="B3084" t="str">
        <f t="shared" si="193"/>
        <v>Marzo</v>
      </c>
      <c r="C3084" s="20" t="s">
        <v>8393</v>
      </c>
      <c r="D3084" t="s">
        <v>1</v>
      </c>
      <c r="E3084" t="s">
        <v>0</v>
      </c>
      <c r="F3084" t="str">
        <f t="shared" si="194"/>
        <v>CCF</v>
      </c>
      <c r="G3084" t="s">
        <v>8149</v>
      </c>
      <c r="H3084" t="s">
        <v>8150</v>
      </c>
      <c r="I3084">
        <v>1181</v>
      </c>
      <c r="J3084">
        <v>1181</v>
      </c>
      <c r="K3084" t="s">
        <v>8199</v>
      </c>
      <c r="L3084" t="str">
        <f t="shared" si="195"/>
        <v>NIT</v>
      </c>
      <c r="M3084" t="str">
        <f t="shared" si="196"/>
        <v>11231207211013</v>
      </c>
      <c r="N3084" t="s">
        <v>8200</v>
      </c>
      <c r="O3084">
        <v>0</v>
      </c>
      <c r="P3084">
        <v>0</v>
      </c>
      <c r="Q3084">
        <v>1455</v>
      </c>
      <c r="R3084">
        <v>189.15</v>
      </c>
      <c r="S3084">
        <v>0</v>
      </c>
      <c r="T3084">
        <v>0</v>
      </c>
      <c r="U3084">
        <v>1644.15</v>
      </c>
      <c r="V3084" t="s">
        <v>8499</v>
      </c>
      <c r="W3084" t="s">
        <v>1</v>
      </c>
    </row>
    <row r="3085" spans="1:23">
      <c r="A3085" t="s">
        <v>8374</v>
      </c>
      <c r="B3085" t="str">
        <f t="shared" si="193"/>
        <v>Marzo</v>
      </c>
      <c r="C3085" s="20" t="s">
        <v>8393</v>
      </c>
      <c r="D3085" t="s">
        <v>1</v>
      </c>
      <c r="E3085" t="s">
        <v>0</v>
      </c>
      <c r="F3085" t="str">
        <f t="shared" si="194"/>
        <v>CCF</v>
      </c>
      <c r="G3085" t="s">
        <v>8149</v>
      </c>
      <c r="H3085" t="s">
        <v>8150</v>
      </c>
      <c r="I3085">
        <v>1182</v>
      </c>
      <c r="J3085">
        <v>1182</v>
      </c>
      <c r="K3085" t="s">
        <v>233</v>
      </c>
      <c r="L3085" t="str">
        <f t="shared" si="195"/>
        <v>NIT</v>
      </c>
      <c r="M3085" t="str">
        <f t="shared" si="196"/>
        <v>06141408201017</v>
      </c>
      <c r="N3085" t="s">
        <v>234</v>
      </c>
      <c r="O3085">
        <v>0</v>
      </c>
      <c r="P3085">
        <v>0</v>
      </c>
      <c r="Q3085">
        <v>1411.5</v>
      </c>
      <c r="R3085">
        <v>183.495</v>
      </c>
      <c r="S3085">
        <v>0</v>
      </c>
      <c r="T3085">
        <v>0</v>
      </c>
      <c r="U3085">
        <v>1594.9949999999999</v>
      </c>
      <c r="V3085" t="s">
        <v>8499</v>
      </c>
      <c r="W3085" t="s">
        <v>1</v>
      </c>
    </row>
    <row r="3086" spans="1:23">
      <c r="A3086" t="s">
        <v>8374</v>
      </c>
      <c r="B3086" t="str">
        <f t="shared" si="193"/>
        <v>Marzo</v>
      </c>
      <c r="C3086" s="20" t="s">
        <v>8393</v>
      </c>
      <c r="D3086" t="s">
        <v>1</v>
      </c>
      <c r="E3086" t="s">
        <v>0</v>
      </c>
      <c r="F3086" t="str">
        <f t="shared" si="194"/>
        <v>CCF</v>
      </c>
      <c r="G3086" t="s">
        <v>8149</v>
      </c>
      <c r="H3086" t="s">
        <v>8150</v>
      </c>
      <c r="I3086">
        <v>1183</v>
      </c>
      <c r="J3086">
        <v>1183</v>
      </c>
      <c r="K3086" t="s">
        <v>830</v>
      </c>
      <c r="L3086" t="str">
        <f t="shared" si="195"/>
        <v>NIT</v>
      </c>
      <c r="M3086" t="str">
        <f t="shared" si="196"/>
        <v>14080405781014</v>
      </c>
      <c r="N3086" t="s">
        <v>831</v>
      </c>
      <c r="O3086">
        <v>0</v>
      </c>
      <c r="P3086">
        <v>0</v>
      </c>
      <c r="Q3086">
        <v>281.64999999999998</v>
      </c>
      <c r="R3086">
        <v>36.6145</v>
      </c>
      <c r="S3086">
        <v>0</v>
      </c>
      <c r="T3086">
        <v>0</v>
      </c>
      <c r="U3086">
        <v>318.2645</v>
      </c>
      <c r="V3086" t="s">
        <v>8499</v>
      </c>
      <c r="W3086" t="s">
        <v>1</v>
      </c>
    </row>
    <row r="3087" spans="1:23">
      <c r="A3087" t="s">
        <v>8374</v>
      </c>
      <c r="B3087" t="str">
        <f t="shared" si="193"/>
        <v>Marzo</v>
      </c>
      <c r="C3087" s="20" t="s">
        <v>8393</v>
      </c>
      <c r="D3087" t="s">
        <v>1</v>
      </c>
      <c r="E3087" t="s">
        <v>0</v>
      </c>
      <c r="F3087" t="str">
        <f t="shared" si="194"/>
        <v>CCF</v>
      </c>
      <c r="G3087" t="s">
        <v>8149</v>
      </c>
      <c r="H3087" t="s">
        <v>8150</v>
      </c>
      <c r="I3087">
        <v>1184</v>
      </c>
      <c r="J3087">
        <v>1184</v>
      </c>
      <c r="K3087" t="s">
        <v>8396</v>
      </c>
      <c r="L3087" t="str">
        <f t="shared" si="195"/>
        <v>NIT</v>
      </c>
      <c r="M3087" t="str">
        <f t="shared" si="196"/>
        <v>01081009201011</v>
      </c>
      <c r="N3087" t="s">
        <v>8397</v>
      </c>
      <c r="O3087">
        <v>0</v>
      </c>
      <c r="P3087">
        <v>0</v>
      </c>
      <c r="Q3087">
        <v>103.95</v>
      </c>
      <c r="R3087">
        <v>13.513500000000001</v>
      </c>
      <c r="S3087">
        <v>0</v>
      </c>
      <c r="T3087">
        <v>0</v>
      </c>
      <c r="U3087">
        <v>117.46350000000001</v>
      </c>
      <c r="V3087" t="s">
        <v>8499</v>
      </c>
      <c r="W3087" t="s">
        <v>1</v>
      </c>
    </row>
    <row r="3088" spans="1:23">
      <c r="A3088" t="s">
        <v>8374</v>
      </c>
      <c r="B3088" t="str">
        <f t="shared" si="193"/>
        <v>Marzo</v>
      </c>
      <c r="C3088" s="20" t="s">
        <v>8393</v>
      </c>
      <c r="D3088" t="s">
        <v>1</v>
      </c>
      <c r="E3088" t="s">
        <v>0</v>
      </c>
      <c r="F3088" t="str">
        <f t="shared" si="194"/>
        <v>CCF</v>
      </c>
      <c r="G3088" t="s">
        <v>8149</v>
      </c>
      <c r="H3088" t="s">
        <v>8150</v>
      </c>
      <c r="I3088">
        <v>1185</v>
      </c>
      <c r="J3088">
        <v>1185</v>
      </c>
      <c r="K3088" t="s">
        <v>649</v>
      </c>
      <c r="L3088" t="str">
        <f t="shared" si="195"/>
        <v>NIT</v>
      </c>
      <c r="M3088" t="str">
        <f t="shared" si="196"/>
        <v>06142202770023</v>
      </c>
      <c r="N3088" t="s">
        <v>650</v>
      </c>
      <c r="O3088">
        <v>0</v>
      </c>
      <c r="P3088">
        <v>0</v>
      </c>
      <c r="Q3088">
        <v>823.01</v>
      </c>
      <c r="R3088">
        <v>106.9913</v>
      </c>
      <c r="S3088">
        <v>0</v>
      </c>
      <c r="T3088">
        <v>0</v>
      </c>
      <c r="U3088">
        <v>930.00130000000001</v>
      </c>
      <c r="V3088" t="s">
        <v>8499</v>
      </c>
      <c r="W3088" t="s">
        <v>1</v>
      </c>
    </row>
    <row r="3089" spans="1:23">
      <c r="A3089" t="s">
        <v>8374</v>
      </c>
      <c r="B3089" t="str">
        <f t="shared" si="193"/>
        <v>Marzo</v>
      </c>
      <c r="C3089" s="20" t="s">
        <v>8393</v>
      </c>
      <c r="D3089" t="s">
        <v>1</v>
      </c>
      <c r="E3089" t="s">
        <v>0</v>
      </c>
      <c r="F3089" t="str">
        <f t="shared" si="194"/>
        <v>CCF</v>
      </c>
      <c r="G3089" t="s">
        <v>8149</v>
      </c>
      <c r="H3089" t="s">
        <v>8150</v>
      </c>
      <c r="I3089">
        <v>1186</v>
      </c>
      <c r="J3089">
        <v>1186</v>
      </c>
      <c r="K3089" t="s">
        <v>8394</v>
      </c>
      <c r="L3089" t="str">
        <f t="shared" si="195"/>
        <v>NIT</v>
      </c>
      <c r="M3089" t="str">
        <f t="shared" si="196"/>
        <v>05112601731046</v>
      </c>
      <c r="N3089" t="s">
        <v>8395</v>
      </c>
      <c r="O3089">
        <v>0</v>
      </c>
      <c r="P3089">
        <v>0</v>
      </c>
      <c r="Q3089">
        <v>87.5</v>
      </c>
      <c r="R3089">
        <v>11.375</v>
      </c>
      <c r="S3089">
        <v>0</v>
      </c>
      <c r="T3089">
        <v>0</v>
      </c>
      <c r="U3089">
        <v>98.875</v>
      </c>
      <c r="V3089" t="s">
        <v>8499</v>
      </c>
      <c r="W3089" t="s">
        <v>1</v>
      </c>
    </row>
    <row r="3090" spans="1:23">
      <c r="A3090" t="s">
        <v>8374</v>
      </c>
      <c r="B3090" t="str">
        <f t="shared" si="193"/>
        <v>Marzo</v>
      </c>
      <c r="C3090" s="20" t="s">
        <v>8390</v>
      </c>
      <c r="D3090" t="s">
        <v>1</v>
      </c>
      <c r="E3090" t="s">
        <v>0</v>
      </c>
      <c r="F3090" t="str">
        <f t="shared" si="194"/>
        <v>CCF</v>
      </c>
      <c r="G3090" t="s">
        <v>8149</v>
      </c>
      <c r="H3090" t="s">
        <v>8150</v>
      </c>
      <c r="I3090">
        <v>1188</v>
      </c>
      <c r="J3090">
        <v>1188</v>
      </c>
      <c r="K3090" t="s">
        <v>435</v>
      </c>
      <c r="L3090" t="str">
        <f t="shared" si="195"/>
        <v>NIT</v>
      </c>
      <c r="M3090" t="str">
        <f t="shared" si="196"/>
        <v>06130407761017</v>
      </c>
      <c r="N3090" t="s">
        <v>436</v>
      </c>
      <c r="O3090">
        <v>0</v>
      </c>
      <c r="P3090">
        <v>0</v>
      </c>
      <c r="Q3090">
        <v>1239.8499999999999</v>
      </c>
      <c r="R3090">
        <v>161.18049999999999</v>
      </c>
      <c r="S3090">
        <v>0</v>
      </c>
      <c r="T3090">
        <v>0</v>
      </c>
      <c r="U3090">
        <v>1401.0304999999998</v>
      </c>
      <c r="V3090" t="s">
        <v>8499</v>
      </c>
      <c r="W3090" t="s">
        <v>1</v>
      </c>
    </row>
    <row r="3091" spans="1:23">
      <c r="A3091" t="s">
        <v>8374</v>
      </c>
      <c r="B3091" t="str">
        <f t="shared" si="193"/>
        <v>Marzo</v>
      </c>
      <c r="C3091" s="20" t="s">
        <v>8390</v>
      </c>
      <c r="D3091" t="s">
        <v>1</v>
      </c>
      <c r="E3091" t="s">
        <v>0</v>
      </c>
      <c r="F3091" t="str">
        <f t="shared" si="194"/>
        <v>CCF</v>
      </c>
      <c r="G3091" t="s">
        <v>8149</v>
      </c>
      <c r="H3091" t="s">
        <v>8150</v>
      </c>
      <c r="I3091">
        <v>1190</v>
      </c>
      <c r="J3091">
        <v>1190</v>
      </c>
      <c r="K3091" t="s">
        <v>333</v>
      </c>
      <c r="L3091" t="str">
        <f t="shared" si="195"/>
        <v>NIT</v>
      </c>
      <c r="M3091" t="str">
        <f t="shared" si="196"/>
        <v>06140607941015</v>
      </c>
      <c r="N3091" t="s">
        <v>334</v>
      </c>
      <c r="O3091">
        <v>0</v>
      </c>
      <c r="P3091">
        <v>0</v>
      </c>
      <c r="Q3091">
        <v>163.12</v>
      </c>
      <c r="R3091">
        <v>21.2056</v>
      </c>
      <c r="S3091">
        <v>0</v>
      </c>
      <c r="T3091">
        <v>0</v>
      </c>
      <c r="U3091">
        <v>184.32560000000001</v>
      </c>
      <c r="V3091" t="s">
        <v>8499</v>
      </c>
      <c r="W3091" t="s">
        <v>1</v>
      </c>
    </row>
    <row r="3092" spans="1:23">
      <c r="A3092" t="s">
        <v>8374</v>
      </c>
      <c r="B3092" t="str">
        <f t="shared" si="193"/>
        <v>Marzo</v>
      </c>
      <c r="C3092" s="20" t="s">
        <v>8390</v>
      </c>
      <c r="D3092" t="s">
        <v>1</v>
      </c>
      <c r="E3092" t="s">
        <v>0</v>
      </c>
      <c r="F3092" t="str">
        <f t="shared" si="194"/>
        <v>CCF</v>
      </c>
      <c r="G3092" t="s">
        <v>8149</v>
      </c>
      <c r="H3092" t="s">
        <v>8150</v>
      </c>
      <c r="I3092">
        <v>1191</v>
      </c>
      <c r="J3092">
        <v>1191</v>
      </c>
      <c r="K3092" t="s">
        <v>522</v>
      </c>
      <c r="L3092" t="str">
        <f t="shared" si="195"/>
        <v>NIT</v>
      </c>
      <c r="M3092" t="str">
        <f t="shared" si="196"/>
        <v>12172701871082</v>
      </c>
      <c r="N3092" t="s">
        <v>523</v>
      </c>
      <c r="O3092">
        <v>0</v>
      </c>
      <c r="P3092">
        <v>0</v>
      </c>
      <c r="Q3092">
        <v>1019.47</v>
      </c>
      <c r="R3092">
        <v>132.53110000000001</v>
      </c>
      <c r="S3092">
        <v>0</v>
      </c>
      <c r="T3092">
        <v>0</v>
      </c>
      <c r="U3092">
        <v>1152.0011</v>
      </c>
      <c r="V3092" t="s">
        <v>8499</v>
      </c>
      <c r="W3092" t="s">
        <v>1</v>
      </c>
    </row>
    <row r="3093" spans="1:23">
      <c r="A3093" t="s">
        <v>8374</v>
      </c>
      <c r="B3093" t="str">
        <f t="shared" si="193"/>
        <v>Marzo</v>
      </c>
      <c r="C3093" s="20" t="s">
        <v>8390</v>
      </c>
      <c r="D3093" t="s">
        <v>1</v>
      </c>
      <c r="E3093" t="s">
        <v>0</v>
      </c>
      <c r="F3093" t="str">
        <f t="shared" si="194"/>
        <v>CCF</v>
      </c>
      <c r="G3093" t="s">
        <v>8149</v>
      </c>
      <c r="H3093" t="s">
        <v>8150</v>
      </c>
      <c r="I3093">
        <v>1192</v>
      </c>
      <c r="J3093">
        <v>1192</v>
      </c>
      <c r="K3093" t="s">
        <v>530</v>
      </c>
      <c r="L3093" t="str">
        <f t="shared" si="195"/>
        <v>NIT</v>
      </c>
      <c r="M3093" t="str">
        <f t="shared" si="196"/>
        <v>06140705181037</v>
      </c>
      <c r="N3093" t="s">
        <v>531</v>
      </c>
      <c r="O3093">
        <v>0</v>
      </c>
      <c r="P3093">
        <v>0</v>
      </c>
      <c r="Q3093">
        <v>1650</v>
      </c>
      <c r="R3093">
        <v>214.5</v>
      </c>
      <c r="S3093">
        <v>0</v>
      </c>
      <c r="T3093">
        <v>0</v>
      </c>
      <c r="U3093">
        <v>1864.5</v>
      </c>
      <c r="V3093" t="s">
        <v>8499</v>
      </c>
      <c r="W3093" t="s">
        <v>1</v>
      </c>
    </row>
    <row r="3094" spans="1:23">
      <c r="A3094" t="s">
        <v>8374</v>
      </c>
      <c r="B3094" t="str">
        <f t="shared" si="193"/>
        <v>Marzo</v>
      </c>
      <c r="C3094" s="20" t="s">
        <v>8390</v>
      </c>
      <c r="D3094" t="s">
        <v>1</v>
      </c>
      <c r="E3094" t="s">
        <v>0</v>
      </c>
      <c r="F3094" t="str">
        <f t="shared" si="194"/>
        <v>CCF</v>
      </c>
      <c r="G3094" t="s">
        <v>8149</v>
      </c>
      <c r="H3094" t="s">
        <v>8150</v>
      </c>
      <c r="I3094">
        <v>1193</v>
      </c>
      <c r="J3094">
        <v>1193</v>
      </c>
      <c r="K3094" t="s">
        <v>118</v>
      </c>
      <c r="L3094" t="str">
        <f t="shared" si="195"/>
        <v>NIT</v>
      </c>
      <c r="M3094" t="str">
        <f t="shared" si="196"/>
        <v>06141106071025</v>
      </c>
      <c r="N3094" t="s">
        <v>119</v>
      </c>
      <c r="O3094">
        <v>0</v>
      </c>
      <c r="P3094">
        <v>0</v>
      </c>
      <c r="Q3094">
        <v>194.69</v>
      </c>
      <c r="R3094">
        <v>25.309699999999999</v>
      </c>
      <c r="S3094">
        <v>0</v>
      </c>
      <c r="T3094">
        <v>0</v>
      </c>
      <c r="U3094">
        <v>219.99969999999999</v>
      </c>
      <c r="V3094" t="s">
        <v>8499</v>
      </c>
      <c r="W3094" t="s">
        <v>1</v>
      </c>
    </row>
    <row r="3095" spans="1:23">
      <c r="A3095" t="s">
        <v>8374</v>
      </c>
      <c r="B3095" t="str">
        <f t="shared" si="193"/>
        <v>Marzo</v>
      </c>
      <c r="C3095" s="20" t="s">
        <v>8390</v>
      </c>
      <c r="D3095" t="s">
        <v>1</v>
      </c>
      <c r="E3095" t="s">
        <v>0</v>
      </c>
      <c r="F3095" t="str">
        <f t="shared" si="194"/>
        <v>CCF</v>
      </c>
      <c r="G3095" t="s">
        <v>8149</v>
      </c>
      <c r="H3095" t="s">
        <v>8150</v>
      </c>
      <c r="I3095">
        <v>1194</v>
      </c>
      <c r="J3095">
        <v>1194</v>
      </c>
      <c r="K3095" t="s">
        <v>118</v>
      </c>
      <c r="L3095" t="str">
        <f t="shared" si="195"/>
        <v>NIT</v>
      </c>
      <c r="M3095" t="str">
        <f t="shared" si="196"/>
        <v>06141106071025</v>
      </c>
      <c r="N3095" t="s">
        <v>119</v>
      </c>
      <c r="O3095">
        <v>0</v>
      </c>
      <c r="P3095">
        <v>0</v>
      </c>
      <c r="Q3095">
        <v>14.25</v>
      </c>
      <c r="R3095">
        <v>1.8525</v>
      </c>
      <c r="S3095">
        <v>0</v>
      </c>
      <c r="T3095">
        <v>0</v>
      </c>
      <c r="U3095">
        <v>16.102499999999999</v>
      </c>
      <c r="V3095" t="s">
        <v>8499</v>
      </c>
      <c r="W3095" t="s">
        <v>1</v>
      </c>
    </row>
    <row r="3096" spans="1:23">
      <c r="A3096" t="s">
        <v>8374</v>
      </c>
      <c r="B3096" t="str">
        <f t="shared" si="193"/>
        <v>Marzo</v>
      </c>
      <c r="C3096" s="20" t="s">
        <v>8390</v>
      </c>
      <c r="D3096" t="s">
        <v>1</v>
      </c>
      <c r="E3096" t="s">
        <v>0</v>
      </c>
      <c r="F3096" t="str">
        <f t="shared" si="194"/>
        <v>CCF</v>
      </c>
      <c r="G3096" t="s">
        <v>8149</v>
      </c>
      <c r="H3096" t="s">
        <v>8150</v>
      </c>
      <c r="I3096">
        <v>1195</v>
      </c>
      <c r="J3096">
        <v>1195</v>
      </c>
      <c r="K3096" t="s">
        <v>455</v>
      </c>
      <c r="L3096" t="str">
        <f t="shared" si="195"/>
        <v>NIT</v>
      </c>
      <c r="M3096" t="str">
        <f t="shared" si="196"/>
        <v>06142701171056</v>
      </c>
      <c r="N3096" t="s">
        <v>456</v>
      </c>
      <c r="O3096">
        <v>0</v>
      </c>
      <c r="P3096">
        <v>0</v>
      </c>
      <c r="Q3096">
        <v>40.78</v>
      </c>
      <c r="R3096">
        <v>5.3014000000000001</v>
      </c>
      <c r="S3096">
        <v>0</v>
      </c>
      <c r="T3096">
        <v>0</v>
      </c>
      <c r="U3096">
        <v>46.081400000000002</v>
      </c>
      <c r="V3096" t="s">
        <v>8499</v>
      </c>
      <c r="W3096" t="s">
        <v>1</v>
      </c>
    </row>
    <row r="3097" spans="1:23">
      <c r="A3097" t="s">
        <v>8374</v>
      </c>
      <c r="B3097" t="str">
        <f t="shared" si="193"/>
        <v>Marzo</v>
      </c>
      <c r="C3097" s="20" t="s">
        <v>8390</v>
      </c>
      <c r="D3097" t="s">
        <v>1</v>
      </c>
      <c r="E3097" t="s">
        <v>0</v>
      </c>
      <c r="F3097" t="str">
        <f t="shared" si="194"/>
        <v>CCF</v>
      </c>
      <c r="G3097" t="s">
        <v>8149</v>
      </c>
      <c r="H3097" t="s">
        <v>8150</v>
      </c>
      <c r="I3097">
        <v>1196</v>
      </c>
      <c r="J3097">
        <v>1196</v>
      </c>
      <c r="K3097" t="s">
        <v>503</v>
      </c>
      <c r="L3097" t="str">
        <f t="shared" si="195"/>
        <v>NIT</v>
      </c>
      <c r="M3097" t="str">
        <f t="shared" si="196"/>
        <v>06142311181026</v>
      </c>
      <c r="N3097" t="s">
        <v>504</v>
      </c>
      <c r="O3097">
        <v>0</v>
      </c>
      <c r="P3097">
        <v>0</v>
      </c>
      <c r="Q3097">
        <v>216.37</v>
      </c>
      <c r="R3097">
        <v>28.1281</v>
      </c>
      <c r="S3097">
        <v>0</v>
      </c>
      <c r="T3097">
        <v>0</v>
      </c>
      <c r="U3097">
        <v>244.49809999999999</v>
      </c>
      <c r="V3097" t="s">
        <v>8499</v>
      </c>
      <c r="W3097" t="s">
        <v>1</v>
      </c>
    </row>
    <row r="3098" spans="1:23">
      <c r="A3098" t="s">
        <v>8374</v>
      </c>
      <c r="B3098" t="str">
        <f t="shared" si="193"/>
        <v>Marzo</v>
      </c>
      <c r="C3098" s="20" t="s">
        <v>8390</v>
      </c>
      <c r="D3098" t="s">
        <v>1</v>
      </c>
      <c r="E3098" t="s">
        <v>0</v>
      </c>
      <c r="F3098" t="str">
        <f t="shared" si="194"/>
        <v>CCF</v>
      </c>
      <c r="G3098" t="s">
        <v>8149</v>
      </c>
      <c r="H3098" t="s">
        <v>8150</v>
      </c>
      <c r="I3098">
        <v>1197</v>
      </c>
      <c r="J3098">
        <v>1197</v>
      </c>
      <c r="K3098" t="s">
        <v>8159</v>
      </c>
      <c r="L3098" t="str">
        <f t="shared" si="195"/>
        <v>NIT</v>
      </c>
      <c r="M3098" t="str">
        <f t="shared" si="196"/>
        <v>06140107211045</v>
      </c>
      <c r="N3098" t="s">
        <v>8162</v>
      </c>
      <c r="O3098">
        <v>0</v>
      </c>
      <c r="P3098">
        <v>0</v>
      </c>
      <c r="Q3098">
        <v>302.33</v>
      </c>
      <c r="R3098">
        <v>39.302900000000001</v>
      </c>
      <c r="S3098">
        <v>0</v>
      </c>
      <c r="T3098">
        <v>0</v>
      </c>
      <c r="U3098">
        <v>341.63290000000001</v>
      </c>
      <c r="V3098" t="s">
        <v>8499</v>
      </c>
      <c r="W3098" t="s">
        <v>1</v>
      </c>
    </row>
    <row r="3099" spans="1:23">
      <c r="A3099" t="s">
        <v>8374</v>
      </c>
      <c r="B3099" t="str">
        <f t="shared" si="193"/>
        <v>Marzo</v>
      </c>
      <c r="C3099" s="20" t="s">
        <v>8390</v>
      </c>
      <c r="D3099" t="s">
        <v>1</v>
      </c>
      <c r="E3099" t="s">
        <v>0</v>
      </c>
      <c r="F3099" t="str">
        <f t="shared" si="194"/>
        <v>CCF</v>
      </c>
      <c r="G3099" t="s">
        <v>8149</v>
      </c>
      <c r="H3099" t="s">
        <v>8150</v>
      </c>
      <c r="I3099">
        <v>1198</v>
      </c>
      <c r="J3099">
        <v>1198</v>
      </c>
      <c r="K3099" t="s">
        <v>8391</v>
      </c>
      <c r="L3099" t="str">
        <f t="shared" si="195"/>
        <v>NIT</v>
      </c>
      <c r="M3099" t="str">
        <f t="shared" si="196"/>
        <v>06142910191099</v>
      </c>
      <c r="N3099" t="s">
        <v>8392</v>
      </c>
      <c r="O3099">
        <v>0</v>
      </c>
      <c r="P3099">
        <v>0</v>
      </c>
      <c r="Q3099">
        <v>380.53</v>
      </c>
      <c r="R3099">
        <v>49.468899999999998</v>
      </c>
      <c r="S3099">
        <v>0</v>
      </c>
      <c r="T3099">
        <v>0</v>
      </c>
      <c r="U3099">
        <v>429.99889999999999</v>
      </c>
      <c r="V3099" t="s">
        <v>8499</v>
      </c>
      <c r="W3099" t="s">
        <v>1</v>
      </c>
    </row>
    <row r="3100" spans="1:23">
      <c r="A3100" t="s">
        <v>8374</v>
      </c>
      <c r="B3100" t="str">
        <f t="shared" si="193"/>
        <v>Marzo</v>
      </c>
      <c r="C3100" s="20" t="s">
        <v>8390</v>
      </c>
      <c r="D3100" t="s">
        <v>1</v>
      </c>
      <c r="E3100" t="s">
        <v>0</v>
      </c>
      <c r="F3100" t="str">
        <f t="shared" si="194"/>
        <v>CCF</v>
      </c>
      <c r="G3100" t="s">
        <v>8149</v>
      </c>
      <c r="H3100" t="s">
        <v>8150</v>
      </c>
      <c r="I3100">
        <v>1199</v>
      </c>
      <c r="J3100">
        <v>1199</v>
      </c>
      <c r="K3100" t="s">
        <v>580</v>
      </c>
      <c r="L3100" t="str">
        <f t="shared" si="195"/>
        <v>NIT</v>
      </c>
      <c r="M3100" t="str">
        <f t="shared" si="196"/>
        <v>02102402171027</v>
      </c>
      <c r="N3100" t="s">
        <v>581</v>
      </c>
      <c r="O3100">
        <v>0</v>
      </c>
      <c r="P3100">
        <v>0</v>
      </c>
      <c r="Q3100">
        <v>6690.18</v>
      </c>
      <c r="R3100">
        <v>869.72340000000008</v>
      </c>
      <c r="S3100">
        <v>0</v>
      </c>
      <c r="T3100">
        <v>0</v>
      </c>
      <c r="U3100">
        <v>7559.9034000000001</v>
      </c>
      <c r="V3100" t="s">
        <v>8499</v>
      </c>
      <c r="W3100" t="s">
        <v>1</v>
      </c>
    </row>
    <row r="3101" spans="1:23">
      <c r="A3101" t="s">
        <v>8374</v>
      </c>
      <c r="B3101" t="str">
        <f t="shared" si="193"/>
        <v>Marzo</v>
      </c>
      <c r="C3101" s="20" t="s">
        <v>8390</v>
      </c>
      <c r="D3101" t="s">
        <v>1</v>
      </c>
      <c r="E3101" t="s">
        <v>0</v>
      </c>
      <c r="F3101" t="str">
        <f t="shared" si="194"/>
        <v>CCF</v>
      </c>
      <c r="G3101" t="s">
        <v>8149</v>
      </c>
      <c r="H3101" t="s">
        <v>8150</v>
      </c>
      <c r="I3101">
        <v>1200</v>
      </c>
      <c r="J3101">
        <v>1200</v>
      </c>
      <c r="K3101" t="s">
        <v>7942</v>
      </c>
      <c r="L3101" t="str">
        <f t="shared" si="195"/>
        <v>NIT</v>
      </c>
      <c r="M3101" t="str">
        <f t="shared" si="196"/>
        <v>06143110141022</v>
      </c>
      <c r="N3101" t="s">
        <v>7943</v>
      </c>
      <c r="O3101">
        <v>0</v>
      </c>
      <c r="P3101">
        <v>0</v>
      </c>
      <c r="Q3101">
        <v>244.68</v>
      </c>
      <c r="R3101">
        <v>31.808400000000002</v>
      </c>
      <c r="S3101">
        <v>0</v>
      </c>
      <c r="T3101">
        <v>0</v>
      </c>
      <c r="U3101">
        <v>276.48840000000001</v>
      </c>
      <c r="V3101" t="s">
        <v>8499</v>
      </c>
      <c r="W3101" t="s">
        <v>1</v>
      </c>
    </row>
    <row r="3102" spans="1:23">
      <c r="A3102" t="s">
        <v>8374</v>
      </c>
      <c r="B3102" t="str">
        <f t="shared" si="193"/>
        <v>Marzo</v>
      </c>
      <c r="C3102" s="20" t="s">
        <v>8390</v>
      </c>
      <c r="D3102" t="s">
        <v>1</v>
      </c>
      <c r="E3102" t="s">
        <v>0</v>
      </c>
      <c r="F3102" t="str">
        <f t="shared" si="194"/>
        <v>CCF</v>
      </c>
      <c r="G3102" t="s">
        <v>8149</v>
      </c>
      <c r="H3102" t="s">
        <v>8150</v>
      </c>
      <c r="I3102">
        <v>1201</v>
      </c>
      <c r="J3102">
        <v>1201</v>
      </c>
      <c r="K3102" t="s">
        <v>606</v>
      </c>
      <c r="L3102" t="str">
        <f t="shared" si="195"/>
        <v>NIT</v>
      </c>
      <c r="M3102" t="str">
        <f t="shared" si="196"/>
        <v>14151601450012</v>
      </c>
      <c r="N3102" t="s">
        <v>607</v>
      </c>
      <c r="O3102">
        <v>0</v>
      </c>
      <c r="P3102">
        <v>0</v>
      </c>
      <c r="Q3102">
        <v>101.93</v>
      </c>
      <c r="R3102">
        <v>13.250900000000001</v>
      </c>
      <c r="S3102">
        <v>0</v>
      </c>
      <c r="T3102">
        <v>0</v>
      </c>
      <c r="U3102">
        <v>115.18090000000001</v>
      </c>
      <c r="V3102" t="s">
        <v>8499</v>
      </c>
      <c r="W3102" t="s">
        <v>1</v>
      </c>
    </row>
    <row r="3103" spans="1:23">
      <c r="A3103" t="s">
        <v>8374</v>
      </c>
      <c r="B3103" t="str">
        <f t="shared" si="193"/>
        <v>Marzo</v>
      </c>
      <c r="C3103" s="20" t="s">
        <v>8390</v>
      </c>
      <c r="D3103" t="s">
        <v>1</v>
      </c>
      <c r="E3103" t="s">
        <v>0</v>
      </c>
      <c r="F3103" t="str">
        <f t="shared" si="194"/>
        <v>CCF</v>
      </c>
      <c r="G3103" t="s">
        <v>8149</v>
      </c>
      <c r="H3103" t="s">
        <v>8150</v>
      </c>
      <c r="I3103">
        <v>1202</v>
      </c>
      <c r="J3103">
        <v>1202</v>
      </c>
      <c r="K3103" t="s">
        <v>83</v>
      </c>
      <c r="L3103" t="str">
        <f t="shared" si="195"/>
        <v>NIT</v>
      </c>
      <c r="M3103" t="str">
        <f t="shared" si="196"/>
        <v>12170412021019</v>
      </c>
      <c r="N3103" t="s">
        <v>84</v>
      </c>
      <c r="O3103">
        <v>0</v>
      </c>
      <c r="P3103">
        <v>0</v>
      </c>
      <c r="Q3103">
        <v>607.51</v>
      </c>
      <c r="R3103">
        <v>78.976299999999995</v>
      </c>
      <c r="S3103">
        <v>0</v>
      </c>
      <c r="T3103">
        <v>0</v>
      </c>
      <c r="U3103">
        <v>686.48630000000003</v>
      </c>
      <c r="V3103" t="s">
        <v>8499</v>
      </c>
      <c r="W3103" t="s">
        <v>1</v>
      </c>
    </row>
    <row r="3104" spans="1:23">
      <c r="A3104" t="s">
        <v>8374</v>
      </c>
      <c r="B3104" t="str">
        <f t="shared" si="193"/>
        <v>Marzo</v>
      </c>
      <c r="C3104" s="20" t="s">
        <v>8385</v>
      </c>
      <c r="D3104" t="s">
        <v>1</v>
      </c>
      <c r="E3104" t="s">
        <v>0</v>
      </c>
      <c r="F3104" t="str">
        <f t="shared" si="194"/>
        <v>CCF</v>
      </c>
      <c r="G3104" t="s">
        <v>8149</v>
      </c>
      <c r="H3104" t="s">
        <v>8150</v>
      </c>
      <c r="I3104">
        <v>1203</v>
      </c>
      <c r="J3104">
        <v>1203</v>
      </c>
      <c r="K3104" t="s">
        <v>183</v>
      </c>
      <c r="L3104" t="str">
        <f t="shared" si="195"/>
        <v>NIT</v>
      </c>
      <c r="M3104" t="str">
        <f t="shared" si="196"/>
        <v>06142009101064</v>
      </c>
      <c r="N3104" t="s">
        <v>184</v>
      </c>
      <c r="O3104">
        <v>0</v>
      </c>
      <c r="P3104">
        <v>0</v>
      </c>
      <c r="Q3104">
        <v>43.82</v>
      </c>
      <c r="R3104">
        <v>5.6966000000000001</v>
      </c>
      <c r="S3104">
        <v>0</v>
      </c>
      <c r="T3104">
        <v>0</v>
      </c>
      <c r="U3104">
        <v>49.516599999999997</v>
      </c>
      <c r="V3104" t="s">
        <v>8499</v>
      </c>
      <c r="W3104" t="s">
        <v>1</v>
      </c>
    </row>
    <row r="3105" spans="1:23">
      <c r="A3105" t="s">
        <v>8374</v>
      </c>
      <c r="B3105" t="str">
        <f t="shared" si="193"/>
        <v>Marzo</v>
      </c>
      <c r="C3105" s="20" t="s">
        <v>8385</v>
      </c>
      <c r="D3105" t="s">
        <v>1</v>
      </c>
      <c r="E3105" t="s">
        <v>0</v>
      </c>
      <c r="F3105" t="str">
        <f t="shared" si="194"/>
        <v>CCF</v>
      </c>
      <c r="G3105" t="s">
        <v>8149</v>
      </c>
      <c r="H3105" t="s">
        <v>8150</v>
      </c>
      <c r="I3105">
        <v>1204</v>
      </c>
      <c r="J3105">
        <v>1204</v>
      </c>
      <c r="K3105" t="s">
        <v>118</v>
      </c>
      <c r="L3105" t="str">
        <f t="shared" si="195"/>
        <v>NIT</v>
      </c>
      <c r="M3105" t="str">
        <f t="shared" si="196"/>
        <v>06141106071025</v>
      </c>
      <c r="N3105" t="s">
        <v>119</v>
      </c>
      <c r="O3105">
        <v>0</v>
      </c>
      <c r="P3105">
        <v>0</v>
      </c>
      <c r="Q3105">
        <v>1490.09</v>
      </c>
      <c r="R3105">
        <v>193.71170000000001</v>
      </c>
      <c r="S3105">
        <v>0</v>
      </c>
      <c r="T3105">
        <v>0</v>
      </c>
      <c r="U3105">
        <v>1683.8017</v>
      </c>
      <c r="V3105" t="s">
        <v>8499</v>
      </c>
      <c r="W3105" t="s">
        <v>1</v>
      </c>
    </row>
    <row r="3106" spans="1:23">
      <c r="A3106" t="s">
        <v>8374</v>
      </c>
      <c r="B3106" t="str">
        <f t="shared" si="193"/>
        <v>Marzo</v>
      </c>
      <c r="C3106" s="20" t="s">
        <v>8385</v>
      </c>
      <c r="D3106" t="s">
        <v>1</v>
      </c>
      <c r="E3106" t="s">
        <v>0</v>
      </c>
      <c r="F3106" t="str">
        <f t="shared" si="194"/>
        <v>CCF</v>
      </c>
      <c r="G3106" t="s">
        <v>8149</v>
      </c>
      <c r="H3106" t="s">
        <v>8150</v>
      </c>
      <c r="I3106">
        <v>1205</v>
      </c>
      <c r="J3106">
        <v>1205</v>
      </c>
      <c r="K3106" t="s">
        <v>1440</v>
      </c>
      <c r="L3106" t="str">
        <f t="shared" si="195"/>
        <v>NIT</v>
      </c>
      <c r="M3106" t="str">
        <f t="shared" si="196"/>
        <v>07121705881011</v>
      </c>
      <c r="N3106" t="s">
        <v>1441</v>
      </c>
      <c r="O3106">
        <v>0</v>
      </c>
      <c r="P3106">
        <v>0</v>
      </c>
      <c r="Q3106">
        <v>40.770000000000003</v>
      </c>
      <c r="R3106">
        <v>5.3001000000000005</v>
      </c>
      <c r="S3106">
        <v>0</v>
      </c>
      <c r="T3106">
        <v>0</v>
      </c>
      <c r="U3106">
        <v>46.070100000000004</v>
      </c>
      <c r="V3106" t="s">
        <v>8499</v>
      </c>
      <c r="W3106" t="s">
        <v>1</v>
      </c>
    </row>
    <row r="3107" spans="1:23">
      <c r="A3107" t="s">
        <v>8374</v>
      </c>
      <c r="B3107" t="str">
        <f t="shared" si="193"/>
        <v>Marzo</v>
      </c>
      <c r="C3107" s="20" t="s">
        <v>8385</v>
      </c>
      <c r="D3107" t="s">
        <v>1</v>
      </c>
      <c r="E3107" t="s">
        <v>0</v>
      </c>
      <c r="F3107" t="str">
        <f t="shared" si="194"/>
        <v>CCF</v>
      </c>
      <c r="G3107" t="s">
        <v>8149</v>
      </c>
      <c r="H3107" t="s">
        <v>8150</v>
      </c>
      <c r="I3107">
        <v>1206</v>
      </c>
      <c r="J3107">
        <v>1206</v>
      </c>
      <c r="K3107" t="s">
        <v>445</v>
      </c>
      <c r="L3107" t="str">
        <f t="shared" si="195"/>
        <v>NIT</v>
      </c>
      <c r="M3107" t="str">
        <f t="shared" si="196"/>
        <v>06140612821176</v>
      </c>
      <c r="N3107" t="s">
        <v>446</v>
      </c>
      <c r="O3107">
        <v>0</v>
      </c>
      <c r="P3107">
        <v>0</v>
      </c>
      <c r="Q3107">
        <v>81.790000000000006</v>
      </c>
      <c r="R3107">
        <v>10.632700000000002</v>
      </c>
      <c r="S3107">
        <v>0</v>
      </c>
      <c r="T3107">
        <v>0</v>
      </c>
      <c r="U3107">
        <v>92.422700000000006</v>
      </c>
      <c r="V3107" t="s">
        <v>8499</v>
      </c>
      <c r="W3107" t="s">
        <v>1</v>
      </c>
    </row>
    <row r="3108" spans="1:23">
      <c r="A3108" t="s">
        <v>8374</v>
      </c>
      <c r="B3108" t="str">
        <f t="shared" si="193"/>
        <v>Marzo</v>
      </c>
      <c r="C3108" s="20" t="s">
        <v>8385</v>
      </c>
      <c r="D3108" t="s">
        <v>1</v>
      </c>
      <c r="E3108" t="s">
        <v>0</v>
      </c>
      <c r="F3108" t="str">
        <f t="shared" si="194"/>
        <v>CCF</v>
      </c>
      <c r="G3108" t="s">
        <v>8149</v>
      </c>
      <c r="H3108" t="s">
        <v>8150</v>
      </c>
      <c r="I3108">
        <v>1207</v>
      </c>
      <c r="J3108">
        <v>1207</v>
      </c>
      <c r="K3108" t="s">
        <v>530</v>
      </c>
      <c r="L3108" t="str">
        <f t="shared" si="195"/>
        <v>NIT</v>
      </c>
      <c r="M3108" t="str">
        <f t="shared" si="196"/>
        <v>06140705181037</v>
      </c>
      <c r="N3108" t="s">
        <v>531</v>
      </c>
      <c r="O3108">
        <v>0</v>
      </c>
      <c r="P3108">
        <v>0</v>
      </c>
      <c r="Q3108">
        <v>1650</v>
      </c>
      <c r="R3108">
        <v>214.5</v>
      </c>
      <c r="S3108">
        <v>0</v>
      </c>
      <c r="T3108">
        <v>0</v>
      </c>
      <c r="U3108">
        <v>1864.5</v>
      </c>
      <c r="V3108" t="s">
        <v>8499</v>
      </c>
      <c r="W3108" t="s">
        <v>1</v>
      </c>
    </row>
    <row r="3109" spans="1:23">
      <c r="A3109" t="s">
        <v>8374</v>
      </c>
      <c r="B3109" t="str">
        <f t="shared" si="193"/>
        <v>Marzo</v>
      </c>
      <c r="C3109" s="20" t="s">
        <v>8385</v>
      </c>
      <c r="D3109" t="s">
        <v>1</v>
      </c>
      <c r="E3109" t="s">
        <v>0</v>
      </c>
      <c r="F3109" t="str">
        <f t="shared" si="194"/>
        <v>CCF</v>
      </c>
      <c r="G3109" t="s">
        <v>8149</v>
      </c>
      <c r="H3109" t="s">
        <v>8150</v>
      </c>
      <c r="I3109">
        <v>1208</v>
      </c>
      <c r="J3109">
        <v>1208</v>
      </c>
      <c r="K3109" t="s">
        <v>8159</v>
      </c>
      <c r="L3109" t="str">
        <f t="shared" si="195"/>
        <v>NIT</v>
      </c>
      <c r="M3109" t="str">
        <f t="shared" si="196"/>
        <v>06140107211045</v>
      </c>
      <c r="N3109" t="s">
        <v>8162</v>
      </c>
      <c r="O3109">
        <v>0</v>
      </c>
      <c r="P3109">
        <v>0</v>
      </c>
      <c r="Q3109">
        <v>25.8</v>
      </c>
      <c r="R3109">
        <v>3.3540000000000001</v>
      </c>
      <c r="S3109">
        <v>0</v>
      </c>
      <c r="T3109">
        <v>0</v>
      </c>
      <c r="U3109">
        <v>29.154</v>
      </c>
      <c r="V3109" t="s">
        <v>8499</v>
      </c>
      <c r="W3109" t="s">
        <v>1</v>
      </c>
    </row>
    <row r="3110" spans="1:23">
      <c r="A3110" t="s">
        <v>8374</v>
      </c>
      <c r="B3110" t="str">
        <f t="shared" si="193"/>
        <v>Marzo</v>
      </c>
      <c r="C3110" s="20" t="s">
        <v>8385</v>
      </c>
      <c r="D3110" t="s">
        <v>1</v>
      </c>
      <c r="E3110" t="s">
        <v>0</v>
      </c>
      <c r="F3110" t="str">
        <f t="shared" si="194"/>
        <v>CCF</v>
      </c>
      <c r="G3110" t="s">
        <v>8149</v>
      </c>
      <c r="H3110" t="s">
        <v>8150</v>
      </c>
      <c r="I3110">
        <v>1210</v>
      </c>
      <c r="J3110">
        <v>1210</v>
      </c>
      <c r="K3110" t="s">
        <v>588</v>
      </c>
      <c r="L3110" t="str">
        <f t="shared" si="195"/>
        <v>NIT</v>
      </c>
      <c r="M3110" t="str">
        <f t="shared" si="196"/>
        <v>11130501671013</v>
      </c>
      <c r="N3110" t="s">
        <v>589</v>
      </c>
      <c r="O3110">
        <v>0</v>
      </c>
      <c r="P3110">
        <v>0</v>
      </c>
      <c r="Q3110">
        <v>165.12</v>
      </c>
      <c r="R3110">
        <v>21.465600000000002</v>
      </c>
      <c r="S3110">
        <v>0</v>
      </c>
      <c r="T3110">
        <v>0</v>
      </c>
      <c r="U3110">
        <v>186.5856</v>
      </c>
      <c r="V3110" t="s">
        <v>8499</v>
      </c>
      <c r="W3110" t="s">
        <v>1</v>
      </c>
    </row>
    <row r="3111" spans="1:23">
      <c r="A3111" t="s">
        <v>8374</v>
      </c>
      <c r="B3111" t="str">
        <f t="shared" si="193"/>
        <v>Marzo</v>
      </c>
      <c r="C3111" s="20" t="s">
        <v>8385</v>
      </c>
      <c r="D3111" t="s">
        <v>1</v>
      </c>
      <c r="E3111" t="s">
        <v>0</v>
      </c>
      <c r="F3111" t="str">
        <f t="shared" si="194"/>
        <v>CCF</v>
      </c>
      <c r="G3111" t="s">
        <v>8149</v>
      </c>
      <c r="H3111" t="s">
        <v>8150</v>
      </c>
      <c r="I3111">
        <v>1211</v>
      </c>
      <c r="J3111">
        <v>1211</v>
      </c>
      <c r="L3111" t="str">
        <f t="shared" si="195"/>
        <v>DUI</v>
      </c>
      <c r="M3111" t="str">
        <f t="shared" si="196"/>
        <v>044578045</v>
      </c>
      <c r="N3111" t="s">
        <v>8056</v>
      </c>
      <c r="O3111">
        <v>0</v>
      </c>
      <c r="P3111">
        <v>0</v>
      </c>
      <c r="Q3111">
        <v>100.75</v>
      </c>
      <c r="R3111">
        <v>13.0975</v>
      </c>
      <c r="S3111">
        <v>0</v>
      </c>
      <c r="T3111">
        <v>0</v>
      </c>
      <c r="U3111">
        <v>113.8475</v>
      </c>
      <c r="V3111" t="s">
        <v>8389</v>
      </c>
      <c r="W3111" t="s">
        <v>1</v>
      </c>
    </row>
    <row r="3112" spans="1:23">
      <c r="A3112" t="s">
        <v>8374</v>
      </c>
      <c r="B3112" t="str">
        <f t="shared" si="193"/>
        <v>Marzo</v>
      </c>
      <c r="C3112" s="20" t="s">
        <v>8385</v>
      </c>
      <c r="D3112" t="s">
        <v>1</v>
      </c>
      <c r="E3112" t="s">
        <v>0</v>
      </c>
      <c r="F3112" t="str">
        <f t="shared" si="194"/>
        <v>CCF</v>
      </c>
      <c r="G3112" t="s">
        <v>8149</v>
      </c>
      <c r="H3112" t="s">
        <v>8150</v>
      </c>
      <c r="I3112">
        <v>1212</v>
      </c>
      <c r="J3112">
        <v>1212</v>
      </c>
      <c r="K3112" t="s">
        <v>550</v>
      </c>
      <c r="L3112" t="str">
        <f t="shared" si="195"/>
        <v>NIT</v>
      </c>
      <c r="M3112" t="str">
        <f t="shared" si="196"/>
        <v>06011411901010</v>
      </c>
      <c r="N3112" t="s">
        <v>551</v>
      </c>
      <c r="O3112">
        <v>0</v>
      </c>
      <c r="P3112">
        <v>0</v>
      </c>
      <c r="Q3112">
        <v>1124.44</v>
      </c>
      <c r="R3112">
        <v>146.1772</v>
      </c>
      <c r="S3112">
        <v>0</v>
      </c>
      <c r="T3112">
        <v>0</v>
      </c>
      <c r="U3112">
        <v>1270.6172000000001</v>
      </c>
      <c r="V3112" t="s">
        <v>8499</v>
      </c>
      <c r="W3112" t="s">
        <v>1</v>
      </c>
    </row>
    <row r="3113" spans="1:23">
      <c r="A3113" t="s">
        <v>8374</v>
      </c>
      <c r="B3113" t="str">
        <f t="shared" si="193"/>
        <v>Marzo</v>
      </c>
      <c r="C3113" s="20" t="s">
        <v>8385</v>
      </c>
      <c r="D3113" t="s">
        <v>1</v>
      </c>
      <c r="E3113" t="s">
        <v>0</v>
      </c>
      <c r="F3113" t="str">
        <f t="shared" si="194"/>
        <v>CCF</v>
      </c>
      <c r="G3113" t="s">
        <v>8149</v>
      </c>
      <c r="H3113" t="s">
        <v>8150</v>
      </c>
      <c r="I3113">
        <v>1213</v>
      </c>
      <c r="J3113">
        <v>1213</v>
      </c>
      <c r="K3113" t="s">
        <v>1336</v>
      </c>
      <c r="L3113" t="str">
        <f t="shared" si="195"/>
        <v>NIT</v>
      </c>
      <c r="M3113" t="str">
        <f t="shared" si="196"/>
        <v>10080202941011</v>
      </c>
      <c r="N3113" t="s">
        <v>1337</v>
      </c>
      <c r="O3113">
        <v>0</v>
      </c>
      <c r="P3113">
        <v>0</v>
      </c>
      <c r="Q3113">
        <v>104</v>
      </c>
      <c r="R3113">
        <v>13.52</v>
      </c>
      <c r="S3113">
        <v>0</v>
      </c>
      <c r="T3113">
        <v>0</v>
      </c>
      <c r="U3113">
        <v>117.52</v>
      </c>
      <c r="V3113" t="s">
        <v>8499</v>
      </c>
      <c r="W3113" t="s">
        <v>1</v>
      </c>
    </row>
    <row r="3114" spans="1:23">
      <c r="A3114" t="s">
        <v>8374</v>
      </c>
      <c r="B3114" t="str">
        <f t="shared" si="193"/>
        <v>Marzo</v>
      </c>
      <c r="C3114" s="20" t="s">
        <v>8385</v>
      </c>
      <c r="D3114" t="s">
        <v>1</v>
      </c>
      <c r="E3114" t="s">
        <v>0</v>
      </c>
      <c r="F3114" t="str">
        <f t="shared" si="194"/>
        <v>CCF</v>
      </c>
      <c r="G3114" t="s">
        <v>8149</v>
      </c>
      <c r="H3114" t="s">
        <v>8150</v>
      </c>
      <c r="I3114">
        <v>1214</v>
      </c>
      <c r="J3114">
        <v>1214</v>
      </c>
      <c r="K3114" t="s">
        <v>1344</v>
      </c>
      <c r="L3114" t="str">
        <f t="shared" si="195"/>
        <v>NIT</v>
      </c>
      <c r="M3114" t="str">
        <f t="shared" si="196"/>
        <v>05021402641024</v>
      </c>
      <c r="N3114" t="s">
        <v>1345</v>
      </c>
      <c r="O3114">
        <v>0</v>
      </c>
      <c r="P3114">
        <v>0</v>
      </c>
      <c r="Q3114">
        <v>185.51</v>
      </c>
      <c r="R3114">
        <v>24.116299999999999</v>
      </c>
      <c r="S3114">
        <v>0</v>
      </c>
      <c r="T3114">
        <v>0</v>
      </c>
      <c r="U3114">
        <v>209.62629999999999</v>
      </c>
      <c r="V3114" t="s">
        <v>8499</v>
      </c>
      <c r="W3114" t="s">
        <v>1</v>
      </c>
    </row>
    <row r="3115" spans="1:23">
      <c r="A3115" t="s">
        <v>8374</v>
      </c>
      <c r="B3115" t="str">
        <f t="shared" si="193"/>
        <v>Marzo</v>
      </c>
      <c r="C3115" s="20" t="s">
        <v>8385</v>
      </c>
      <c r="D3115" t="s">
        <v>1</v>
      </c>
      <c r="E3115" t="s">
        <v>0</v>
      </c>
      <c r="F3115" t="str">
        <f t="shared" si="194"/>
        <v>CCF</v>
      </c>
      <c r="G3115" t="s">
        <v>8149</v>
      </c>
      <c r="H3115" t="s">
        <v>8150</v>
      </c>
      <c r="I3115">
        <v>1215</v>
      </c>
      <c r="J3115">
        <v>1215</v>
      </c>
      <c r="K3115" t="s">
        <v>896</v>
      </c>
      <c r="L3115" t="str">
        <f t="shared" si="195"/>
        <v>NIT</v>
      </c>
      <c r="M3115" t="str">
        <f t="shared" si="196"/>
        <v>06140506171065</v>
      </c>
      <c r="N3115" t="s">
        <v>897</v>
      </c>
      <c r="O3115">
        <v>0</v>
      </c>
      <c r="P3115">
        <v>0</v>
      </c>
      <c r="Q3115">
        <v>27.91</v>
      </c>
      <c r="R3115">
        <v>3.6283000000000003</v>
      </c>
      <c r="S3115">
        <v>0</v>
      </c>
      <c r="T3115">
        <v>0</v>
      </c>
      <c r="U3115">
        <v>31.5383</v>
      </c>
      <c r="V3115" t="s">
        <v>8499</v>
      </c>
      <c r="W3115" t="s">
        <v>1</v>
      </c>
    </row>
    <row r="3116" spans="1:23">
      <c r="A3116" t="s">
        <v>8374</v>
      </c>
      <c r="B3116" t="str">
        <f t="shared" si="193"/>
        <v>Marzo</v>
      </c>
      <c r="C3116" s="20" t="s">
        <v>8385</v>
      </c>
      <c r="D3116" t="s">
        <v>1</v>
      </c>
      <c r="E3116" t="s">
        <v>0</v>
      </c>
      <c r="F3116" t="str">
        <f t="shared" si="194"/>
        <v>CCF</v>
      </c>
      <c r="G3116" t="s">
        <v>8149</v>
      </c>
      <c r="H3116" t="s">
        <v>8150</v>
      </c>
      <c r="I3116">
        <v>1216</v>
      </c>
      <c r="J3116">
        <v>1216</v>
      </c>
      <c r="K3116" t="s">
        <v>7917</v>
      </c>
      <c r="L3116" t="str">
        <f t="shared" si="195"/>
        <v>NIT</v>
      </c>
      <c r="M3116" t="str">
        <f t="shared" si="196"/>
        <v>06141905091063</v>
      </c>
      <c r="N3116" t="s">
        <v>7918</v>
      </c>
      <c r="O3116">
        <v>0</v>
      </c>
      <c r="P3116">
        <v>0</v>
      </c>
      <c r="Q3116">
        <v>58.5</v>
      </c>
      <c r="R3116">
        <v>7.6050000000000004</v>
      </c>
      <c r="S3116">
        <v>0</v>
      </c>
      <c r="T3116">
        <v>0</v>
      </c>
      <c r="U3116">
        <v>66.105000000000004</v>
      </c>
      <c r="V3116" t="s">
        <v>8499</v>
      </c>
      <c r="W3116" t="s">
        <v>1</v>
      </c>
    </row>
    <row r="3117" spans="1:23">
      <c r="A3117" t="s">
        <v>8374</v>
      </c>
      <c r="B3117" t="str">
        <f t="shared" si="193"/>
        <v>Marzo</v>
      </c>
      <c r="C3117" s="20" t="s">
        <v>8385</v>
      </c>
      <c r="D3117" t="s">
        <v>1</v>
      </c>
      <c r="E3117" t="s">
        <v>0</v>
      </c>
      <c r="F3117" t="str">
        <f t="shared" si="194"/>
        <v>CCF</v>
      </c>
      <c r="G3117" t="s">
        <v>8149</v>
      </c>
      <c r="H3117" t="s">
        <v>8150</v>
      </c>
      <c r="I3117">
        <v>1217</v>
      </c>
      <c r="J3117">
        <v>1217</v>
      </c>
      <c r="K3117" t="s">
        <v>663</v>
      </c>
      <c r="L3117" t="str">
        <f t="shared" si="195"/>
        <v>NIT</v>
      </c>
      <c r="M3117" t="str">
        <f t="shared" si="196"/>
        <v>06142306721101</v>
      </c>
      <c r="N3117" t="s">
        <v>664</v>
      </c>
      <c r="O3117">
        <v>0</v>
      </c>
      <c r="P3117">
        <v>0</v>
      </c>
      <c r="Q3117">
        <v>201.38</v>
      </c>
      <c r="R3117">
        <v>26.179400000000001</v>
      </c>
      <c r="S3117">
        <v>0</v>
      </c>
      <c r="T3117">
        <v>0</v>
      </c>
      <c r="U3117">
        <v>227.55939999999998</v>
      </c>
      <c r="V3117" t="s">
        <v>8499</v>
      </c>
      <c r="W3117" t="s">
        <v>1</v>
      </c>
    </row>
    <row r="3118" spans="1:23">
      <c r="A3118" t="s">
        <v>8374</v>
      </c>
      <c r="B3118" t="str">
        <f t="shared" si="193"/>
        <v>Marzo</v>
      </c>
      <c r="C3118" s="20" t="s">
        <v>8385</v>
      </c>
      <c r="D3118" t="s">
        <v>1</v>
      </c>
      <c r="E3118" t="s">
        <v>0</v>
      </c>
      <c r="F3118" t="str">
        <f t="shared" si="194"/>
        <v>CCF</v>
      </c>
      <c r="G3118" t="s">
        <v>8149</v>
      </c>
      <c r="H3118" t="s">
        <v>8150</v>
      </c>
      <c r="I3118">
        <v>1218</v>
      </c>
      <c r="J3118">
        <v>1218</v>
      </c>
      <c r="K3118" t="s">
        <v>229</v>
      </c>
      <c r="L3118" t="str">
        <f t="shared" si="195"/>
        <v>NIT</v>
      </c>
      <c r="M3118" t="str">
        <f t="shared" si="196"/>
        <v>05011709121014</v>
      </c>
      <c r="N3118" t="s">
        <v>230</v>
      </c>
      <c r="O3118">
        <v>0</v>
      </c>
      <c r="P3118">
        <v>0</v>
      </c>
      <c r="Q3118">
        <v>183.51</v>
      </c>
      <c r="R3118">
        <v>23.856300000000001</v>
      </c>
      <c r="S3118">
        <v>0</v>
      </c>
      <c r="T3118">
        <v>0</v>
      </c>
      <c r="U3118">
        <v>207.3663</v>
      </c>
      <c r="V3118" t="s">
        <v>8499</v>
      </c>
      <c r="W3118" t="s">
        <v>1</v>
      </c>
    </row>
    <row r="3119" spans="1:23">
      <c r="A3119" t="s">
        <v>8374</v>
      </c>
      <c r="B3119" t="str">
        <f t="shared" si="193"/>
        <v>Marzo</v>
      </c>
      <c r="C3119" s="20" t="s">
        <v>8385</v>
      </c>
      <c r="D3119" t="s">
        <v>1</v>
      </c>
      <c r="E3119" t="s">
        <v>0</v>
      </c>
      <c r="F3119" t="str">
        <f t="shared" si="194"/>
        <v>CCF</v>
      </c>
      <c r="G3119" t="s">
        <v>8149</v>
      </c>
      <c r="H3119" t="s">
        <v>8150</v>
      </c>
      <c r="I3119">
        <v>1219</v>
      </c>
      <c r="J3119">
        <v>1219</v>
      </c>
      <c r="K3119" t="s">
        <v>93</v>
      </c>
      <c r="L3119" t="str">
        <f t="shared" si="195"/>
        <v>NIT</v>
      </c>
      <c r="M3119" t="str">
        <f t="shared" si="196"/>
        <v>06140909921013</v>
      </c>
      <c r="N3119" t="s">
        <v>94</v>
      </c>
      <c r="O3119">
        <v>0</v>
      </c>
      <c r="P3119">
        <v>0</v>
      </c>
      <c r="Q3119">
        <v>81.56</v>
      </c>
      <c r="R3119">
        <v>10.6028</v>
      </c>
      <c r="S3119">
        <v>0</v>
      </c>
      <c r="T3119">
        <v>0</v>
      </c>
      <c r="U3119">
        <v>92.162800000000004</v>
      </c>
      <c r="V3119" t="s">
        <v>8499</v>
      </c>
      <c r="W3119" t="s">
        <v>1</v>
      </c>
    </row>
    <row r="3120" spans="1:23">
      <c r="A3120" t="s">
        <v>8374</v>
      </c>
      <c r="B3120" t="str">
        <f t="shared" si="193"/>
        <v>Marzo</v>
      </c>
      <c r="C3120" s="20" t="s">
        <v>8385</v>
      </c>
      <c r="D3120" t="s">
        <v>1</v>
      </c>
      <c r="E3120" t="s">
        <v>0</v>
      </c>
      <c r="F3120" t="str">
        <f t="shared" si="194"/>
        <v>CCF</v>
      </c>
      <c r="G3120" t="s">
        <v>8149</v>
      </c>
      <c r="H3120" t="s">
        <v>8150</v>
      </c>
      <c r="I3120">
        <v>1220</v>
      </c>
      <c r="J3120">
        <v>1220</v>
      </c>
      <c r="K3120" t="s">
        <v>333</v>
      </c>
      <c r="L3120" t="str">
        <f t="shared" si="195"/>
        <v>NIT</v>
      </c>
      <c r="M3120" t="str">
        <f t="shared" si="196"/>
        <v>06140607941015</v>
      </c>
      <c r="N3120" t="s">
        <v>334</v>
      </c>
      <c r="O3120">
        <v>0</v>
      </c>
      <c r="P3120">
        <v>0</v>
      </c>
      <c r="Q3120">
        <v>101.95</v>
      </c>
      <c r="R3120">
        <v>13.253500000000001</v>
      </c>
      <c r="S3120">
        <v>0</v>
      </c>
      <c r="T3120">
        <v>0</v>
      </c>
      <c r="U3120">
        <v>115.20350000000001</v>
      </c>
      <c r="V3120" t="s">
        <v>8499</v>
      </c>
      <c r="W3120" t="s">
        <v>1</v>
      </c>
    </row>
    <row r="3121" spans="1:23">
      <c r="A3121" t="s">
        <v>8374</v>
      </c>
      <c r="B3121" t="str">
        <f t="shared" si="193"/>
        <v>Marzo</v>
      </c>
      <c r="C3121" s="20" t="s">
        <v>8385</v>
      </c>
      <c r="D3121" t="s">
        <v>1</v>
      </c>
      <c r="E3121" t="s">
        <v>0</v>
      </c>
      <c r="F3121" t="str">
        <f t="shared" si="194"/>
        <v>CCF</v>
      </c>
      <c r="G3121" t="s">
        <v>8149</v>
      </c>
      <c r="H3121" t="s">
        <v>8150</v>
      </c>
      <c r="I3121">
        <v>1221</v>
      </c>
      <c r="J3121">
        <v>1221</v>
      </c>
      <c r="K3121" t="s">
        <v>155</v>
      </c>
      <c r="L3121" t="str">
        <f t="shared" si="195"/>
        <v>NIT</v>
      </c>
      <c r="M3121" t="str">
        <f t="shared" si="196"/>
        <v>06142610051058</v>
      </c>
      <c r="N3121" t="s">
        <v>156</v>
      </c>
      <c r="O3121">
        <v>0</v>
      </c>
      <c r="P3121">
        <v>0</v>
      </c>
      <c r="Q3121">
        <v>386.55</v>
      </c>
      <c r="R3121">
        <v>50.2515</v>
      </c>
      <c r="S3121">
        <v>0</v>
      </c>
      <c r="T3121">
        <v>0</v>
      </c>
      <c r="U3121">
        <v>436.80150000000003</v>
      </c>
      <c r="V3121" t="s">
        <v>8499</v>
      </c>
      <c r="W3121" t="s">
        <v>1</v>
      </c>
    </row>
    <row r="3122" spans="1:23">
      <c r="A3122" t="s">
        <v>8374</v>
      </c>
      <c r="B3122" t="str">
        <f t="shared" si="193"/>
        <v>Marzo</v>
      </c>
      <c r="C3122" s="20" t="s">
        <v>8385</v>
      </c>
      <c r="D3122" t="s">
        <v>1</v>
      </c>
      <c r="E3122" t="s">
        <v>0</v>
      </c>
      <c r="F3122" t="str">
        <f t="shared" si="194"/>
        <v>CCF</v>
      </c>
      <c r="G3122" t="s">
        <v>8149</v>
      </c>
      <c r="H3122" t="s">
        <v>8150</v>
      </c>
      <c r="I3122">
        <v>1222</v>
      </c>
      <c r="J3122">
        <v>1222</v>
      </c>
      <c r="K3122" t="s">
        <v>574</v>
      </c>
      <c r="L3122" t="str">
        <f t="shared" si="195"/>
        <v>NIT</v>
      </c>
      <c r="M3122" t="str">
        <f t="shared" si="196"/>
        <v>06142508991046</v>
      </c>
      <c r="N3122" t="s">
        <v>575</v>
      </c>
      <c r="O3122">
        <v>0</v>
      </c>
      <c r="P3122">
        <v>0</v>
      </c>
      <c r="Q3122">
        <v>9366.25</v>
      </c>
      <c r="R3122">
        <v>1217.6125</v>
      </c>
      <c r="S3122">
        <v>0</v>
      </c>
      <c r="T3122">
        <v>0</v>
      </c>
      <c r="U3122">
        <v>10583.862499999999</v>
      </c>
      <c r="V3122" t="s">
        <v>8499</v>
      </c>
      <c r="W3122" t="s">
        <v>1</v>
      </c>
    </row>
    <row r="3123" spans="1:23">
      <c r="A3123" t="s">
        <v>8374</v>
      </c>
      <c r="B3123" t="str">
        <f t="shared" si="193"/>
        <v>Marzo</v>
      </c>
      <c r="C3123" s="20" t="s">
        <v>8385</v>
      </c>
      <c r="D3123" t="s">
        <v>1</v>
      </c>
      <c r="E3123" t="s">
        <v>0</v>
      </c>
      <c r="F3123" t="str">
        <f t="shared" si="194"/>
        <v>CCF</v>
      </c>
      <c r="G3123" t="s">
        <v>8149</v>
      </c>
      <c r="H3123" t="s">
        <v>8150</v>
      </c>
      <c r="I3123">
        <v>1223</v>
      </c>
      <c r="J3123">
        <v>1223</v>
      </c>
      <c r="K3123" t="s">
        <v>574</v>
      </c>
      <c r="L3123" t="str">
        <f t="shared" si="195"/>
        <v>NIT</v>
      </c>
      <c r="M3123" t="str">
        <f t="shared" si="196"/>
        <v>06142508991046</v>
      </c>
      <c r="N3123" t="s">
        <v>575</v>
      </c>
      <c r="O3123">
        <v>0</v>
      </c>
      <c r="P3123">
        <v>0</v>
      </c>
      <c r="Q3123">
        <v>9557.4</v>
      </c>
      <c r="R3123">
        <v>1242.462</v>
      </c>
      <c r="S3123">
        <v>0</v>
      </c>
      <c r="T3123">
        <v>0</v>
      </c>
      <c r="U3123">
        <v>10799.861999999999</v>
      </c>
      <c r="V3123" t="s">
        <v>8499</v>
      </c>
      <c r="W3123" t="s">
        <v>1</v>
      </c>
    </row>
    <row r="3124" spans="1:23">
      <c r="A3124" t="s">
        <v>8374</v>
      </c>
      <c r="B3124" t="str">
        <f t="shared" si="193"/>
        <v>Marzo</v>
      </c>
      <c r="C3124" s="20" t="s">
        <v>8385</v>
      </c>
      <c r="D3124" t="s">
        <v>1</v>
      </c>
      <c r="E3124" t="s">
        <v>0</v>
      </c>
      <c r="F3124" t="str">
        <f t="shared" si="194"/>
        <v>CCF</v>
      </c>
      <c r="G3124" t="s">
        <v>8149</v>
      </c>
      <c r="H3124" t="s">
        <v>8150</v>
      </c>
      <c r="I3124">
        <v>1224</v>
      </c>
      <c r="J3124">
        <v>1224</v>
      </c>
      <c r="K3124" t="s">
        <v>574</v>
      </c>
      <c r="L3124" t="str">
        <f t="shared" si="195"/>
        <v>NIT</v>
      </c>
      <c r="M3124" t="str">
        <f t="shared" si="196"/>
        <v>06142508991046</v>
      </c>
      <c r="N3124" t="s">
        <v>575</v>
      </c>
      <c r="O3124">
        <v>0</v>
      </c>
      <c r="P3124">
        <v>0</v>
      </c>
      <c r="Q3124">
        <v>25804.98</v>
      </c>
      <c r="R3124">
        <v>3354.6473999999998</v>
      </c>
      <c r="S3124">
        <v>0</v>
      </c>
      <c r="T3124">
        <v>0</v>
      </c>
      <c r="U3124">
        <v>29159.627399999998</v>
      </c>
      <c r="V3124" t="s">
        <v>8499</v>
      </c>
      <c r="W3124" t="s">
        <v>1</v>
      </c>
    </row>
    <row r="3125" spans="1:23">
      <c r="A3125" t="s">
        <v>8374</v>
      </c>
      <c r="B3125" t="str">
        <f t="shared" si="193"/>
        <v>Marzo</v>
      </c>
      <c r="C3125" s="20" t="s">
        <v>8385</v>
      </c>
      <c r="D3125" t="s">
        <v>1</v>
      </c>
      <c r="E3125" t="s">
        <v>0</v>
      </c>
      <c r="F3125" t="str">
        <f t="shared" si="194"/>
        <v>CCF</v>
      </c>
      <c r="G3125" t="s">
        <v>8149</v>
      </c>
      <c r="H3125" t="s">
        <v>8150</v>
      </c>
      <c r="I3125">
        <v>1225</v>
      </c>
      <c r="J3125">
        <v>1225</v>
      </c>
      <c r="K3125" t="s">
        <v>574</v>
      </c>
      <c r="L3125" t="str">
        <f t="shared" si="195"/>
        <v>NIT</v>
      </c>
      <c r="M3125" t="str">
        <f t="shared" si="196"/>
        <v>06142508991046</v>
      </c>
      <c r="N3125" t="s">
        <v>575</v>
      </c>
      <c r="O3125">
        <v>0</v>
      </c>
      <c r="P3125">
        <v>0</v>
      </c>
      <c r="Q3125">
        <v>19114.8</v>
      </c>
      <c r="R3125">
        <v>2484.924</v>
      </c>
      <c r="S3125">
        <v>0</v>
      </c>
      <c r="T3125">
        <v>0</v>
      </c>
      <c r="U3125">
        <v>21599.723999999998</v>
      </c>
      <c r="V3125" t="s">
        <v>8499</v>
      </c>
      <c r="W3125" t="s">
        <v>1</v>
      </c>
    </row>
    <row r="3126" spans="1:23">
      <c r="A3126" t="s">
        <v>8374</v>
      </c>
      <c r="B3126" t="str">
        <f t="shared" si="193"/>
        <v>Marzo</v>
      </c>
      <c r="C3126" s="20" t="s">
        <v>8385</v>
      </c>
      <c r="D3126" t="s">
        <v>1</v>
      </c>
      <c r="E3126" t="s">
        <v>0</v>
      </c>
      <c r="F3126" t="str">
        <f t="shared" si="194"/>
        <v>CCF</v>
      </c>
      <c r="G3126" t="s">
        <v>8149</v>
      </c>
      <c r="H3126" t="s">
        <v>8150</v>
      </c>
      <c r="I3126">
        <v>1226</v>
      </c>
      <c r="J3126">
        <v>1226</v>
      </c>
      <c r="K3126" t="s">
        <v>574</v>
      </c>
      <c r="L3126" t="str">
        <f t="shared" si="195"/>
        <v>NIT</v>
      </c>
      <c r="M3126" t="str">
        <f t="shared" si="196"/>
        <v>06142508991046</v>
      </c>
      <c r="N3126" t="s">
        <v>575</v>
      </c>
      <c r="O3126">
        <v>0</v>
      </c>
      <c r="P3126">
        <v>0</v>
      </c>
      <c r="Q3126">
        <v>15291.84</v>
      </c>
      <c r="R3126">
        <v>1987.9392</v>
      </c>
      <c r="S3126">
        <v>0</v>
      </c>
      <c r="T3126">
        <v>0</v>
      </c>
      <c r="U3126">
        <v>17279.779200000001</v>
      </c>
      <c r="V3126" t="s">
        <v>8499</v>
      </c>
      <c r="W3126" t="s">
        <v>1</v>
      </c>
    </row>
    <row r="3127" spans="1:23">
      <c r="A3127" t="s">
        <v>8374</v>
      </c>
      <c r="B3127" t="str">
        <f t="shared" si="193"/>
        <v>Marzo</v>
      </c>
      <c r="C3127" s="20" t="s">
        <v>8385</v>
      </c>
      <c r="D3127" t="s">
        <v>1</v>
      </c>
      <c r="E3127" t="s">
        <v>0</v>
      </c>
      <c r="F3127" t="str">
        <f t="shared" si="194"/>
        <v>CCF</v>
      </c>
      <c r="G3127" t="s">
        <v>8149</v>
      </c>
      <c r="H3127" t="s">
        <v>8150</v>
      </c>
      <c r="I3127">
        <v>1227</v>
      </c>
      <c r="J3127">
        <v>1227</v>
      </c>
      <c r="K3127" t="s">
        <v>574</v>
      </c>
      <c r="L3127" t="str">
        <f t="shared" si="195"/>
        <v>NIT</v>
      </c>
      <c r="M3127" t="str">
        <f t="shared" si="196"/>
        <v>06142508991046</v>
      </c>
      <c r="N3127" t="s">
        <v>575</v>
      </c>
      <c r="O3127">
        <v>0</v>
      </c>
      <c r="P3127">
        <v>0</v>
      </c>
      <c r="Q3127">
        <v>1681.44</v>
      </c>
      <c r="R3127">
        <v>218.58720000000002</v>
      </c>
      <c r="S3127">
        <v>0</v>
      </c>
      <c r="T3127">
        <v>0</v>
      </c>
      <c r="U3127">
        <v>1900.0272</v>
      </c>
      <c r="V3127" t="s">
        <v>8499</v>
      </c>
      <c r="W3127" t="s">
        <v>1</v>
      </c>
    </row>
    <row r="3128" spans="1:23">
      <c r="A3128" t="s">
        <v>8374</v>
      </c>
      <c r="B3128" t="str">
        <f t="shared" ref="B3128:B3191" si="197">SUBSTITUTE(A3128,"ARZO","arzo")</f>
        <v>Marzo</v>
      </c>
      <c r="C3128" s="20" t="s">
        <v>8385</v>
      </c>
      <c r="D3128" t="s">
        <v>1</v>
      </c>
      <c r="E3128" t="s">
        <v>0</v>
      </c>
      <c r="F3128" t="str">
        <f t="shared" si="194"/>
        <v>CCF</v>
      </c>
      <c r="G3128" t="s">
        <v>8149</v>
      </c>
      <c r="H3128" t="s">
        <v>8150</v>
      </c>
      <c r="I3128">
        <v>1228</v>
      </c>
      <c r="J3128">
        <v>1228</v>
      </c>
      <c r="K3128" t="s">
        <v>514</v>
      </c>
      <c r="L3128" t="str">
        <f t="shared" si="195"/>
        <v>NIT</v>
      </c>
      <c r="M3128" t="str">
        <f t="shared" si="196"/>
        <v>04012106851010</v>
      </c>
      <c r="N3128" t="s">
        <v>515</v>
      </c>
      <c r="O3128">
        <v>0</v>
      </c>
      <c r="P3128">
        <v>0</v>
      </c>
      <c r="Q3128">
        <v>91.85</v>
      </c>
      <c r="R3128">
        <v>11.9405</v>
      </c>
      <c r="S3128">
        <v>0</v>
      </c>
      <c r="T3128">
        <v>0</v>
      </c>
      <c r="U3128">
        <v>103.79049999999999</v>
      </c>
      <c r="V3128" t="s">
        <v>8499</v>
      </c>
      <c r="W3128" t="s">
        <v>1</v>
      </c>
    </row>
    <row r="3129" spans="1:23">
      <c r="A3129" t="s">
        <v>8374</v>
      </c>
      <c r="B3129" t="str">
        <f t="shared" si="197"/>
        <v>Marzo</v>
      </c>
      <c r="C3129" s="20" t="s">
        <v>8385</v>
      </c>
      <c r="D3129" t="s">
        <v>1</v>
      </c>
      <c r="E3129" t="s">
        <v>0</v>
      </c>
      <c r="F3129" t="str">
        <f t="shared" si="194"/>
        <v>CCF</v>
      </c>
      <c r="G3129" t="s">
        <v>8149</v>
      </c>
      <c r="H3129" t="s">
        <v>8150</v>
      </c>
      <c r="I3129">
        <v>1229</v>
      </c>
      <c r="J3129">
        <v>1229</v>
      </c>
      <c r="K3129" t="s">
        <v>715</v>
      </c>
      <c r="L3129" t="str">
        <f t="shared" si="195"/>
        <v>NIT</v>
      </c>
      <c r="M3129" t="str">
        <f t="shared" si="196"/>
        <v>06141006131063</v>
      </c>
      <c r="N3129" t="s">
        <v>716</v>
      </c>
      <c r="O3129">
        <v>0</v>
      </c>
      <c r="P3129">
        <v>0</v>
      </c>
      <c r="Q3129">
        <v>126.37</v>
      </c>
      <c r="R3129">
        <v>16.428100000000001</v>
      </c>
      <c r="S3129">
        <v>0</v>
      </c>
      <c r="T3129">
        <v>0</v>
      </c>
      <c r="U3129">
        <v>142.79810000000001</v>
      </c>
      <c r="V3129" t="s">
        <v>8499</v>
      </c>
      <c r="W3129" t="s">
        <v>1</v>
      </c>
    </row>
    <row r="3130" spans="1:23">
      <c r="A3130" t="s">
        <v>8374</v>
      </c>
      <c r="B3130" t="str">
        <f t="shared" si="197"/>
        <v>Marzo</v>
      </c>
      <c r="C3130" s="20" t="s">
        <v>8385</v>
      </c>
      <c r="D3130" t="s">
        <v>1</v>
      </c>
      <c r="E3130" t="s">
        <v>0</v>
      </c>
      <c r="F3130" t="str">
        <f t="shared" si="194"/>
        <v>CCF</v>
      </c>
      <c r="G3130" t="s">
        <v>8149</v>
      </c>
      <c r="H3130" t="s">
        <v>8150</v>
      </c>
      <c r="I3130">
        <v>1230</v>
      </c>
      <c r="J3130">
        <v>1230</v>
      </c>
      <c r="K3130" t="s">
        <v>383</v>
      </c>
      <c r="L3130" t="str">
        <f t="shared" si="195"/>
        <v>NIT</v>
      </c>
      <c r="M3130" t="str">
        <f t="shared" si="196"/>
        <v>02102001171016</v>
      </c>
      <c r="N3130" t="s">
        <v>384</v>
      </c>
      <c r="O3130">
        <v>0</v>
      </c>
      <c r="P3130">
        <v>0</v>
      </c>
      <c r="Q3130">
        <v>129.44</v>
      </c>
      <c r="R3130">
        <v>16.827200000000001</v>
      </c>
      <c r="S3130">
        <v>0</v>
      </c>
      <c r="T3130">
        <v>0</v>
      </c>
      <c r="U3130">
        <v>146.2672</v>
      </c>
      <c r="V3130" t="s">
        <v>8499</v>
      </c>
      <c r="W3130" t="s">
        <v>1</v>
      </c>
    </row>
    <row r="3131" spans="1:23">
      <c r="A3131" t="s">
        <v>8374</v>
      </c>
      <c r="B3131" t="str">
        <f t="shared" si="197"/>
        <v>Marzo</v>
      </c>
      <c r="C3131" s="20" t="s">
        <v>8385</v>
      </c>
      <c r="D3131" t="s">
        <v>1</v>
      </c>
      <c r="E3131" t="s">
        <v>0</v>
      </c>
      <c r="F3131" t="str">
        <f t="shared" si="194"/>
        <v>CCF</v>
      </c>
      <c r="G3131" t="s">
        <v>8149</v>
      </c>
      <c r="H3131" t="s">
        <v>8150</v>
      </c>
      <c r="I3131">
        <v>1231</v>
      </c>
      <c r="J3131">
        <v>1231</v>
      </c>
      <c r="L3131" t="str">
        <f t="shared" si="195"/>
        <v>DUI</v>
      </c>
      <c r="M3131" t="str">
        <f t="shared" si="196"/>
        <v>032122074</v>
      </c>
      <c r="N3131" t="s">
        <v>549</v>
      </c>
      <c r="O3131">
        <v>0</v>
      </c>
      <c r="P3131">
        <v>0</v>
      </c>
      <c r="Q3131">
        <v>316.76</v>
      </c>
      <c r="R3131">
        <v>41.178800000000003</v>
      </c>
      <c r="S3131">
        <v>0</v>
      </c>
      <c r="T3131">
        <v>0</v>
      </c>
      <c r="U3131">
        <v>357.93880000000001</v>
      </c>
      <c r="V3131" t="s">
        <v>8388</v>
      </c>
      <c r="W3131" t="s">
        <v>1</v>
      </c>
    </row>
    <row r="3132" spans="1:23">
      <c r="A3132" t="s">
        <v>8374</v>
      </c>
      <c r="B3132" t="str">
        <f t="shared" si="197"/>
        <v>Marzo</v>
      </c>
      <c r="C3132" s="20" t="s">
        <v>8385</v>
      </c>
      <c r="D3132" t="s">
        <v>1</v>
      </c>
      <c r="E3132" t="s">
        <v>0</v>
      </c>
      <c r="F3132" t="str">
        <f t="shared" si="194"/>
        <v>CCF</v>
      </c>
      <c r="G3132" t="s">
        <v>8149</v>
      </c>
      <c r="H3132" t="s">
        <v>8150</v>
      </c>
      <c r="I3132">
        <v>1232</v>
      </c>
      <c r="J3132">
        <v>1232</v>
      </c>
      <c r="L3132" t="str">
        <f t="shared" si="195"/>
        <v>DUI</v>
      </c>
      <c r="M3132" t="str">
        <f t="shared" si="196"/>
        <v>007419331</v>
      </c>
      <c r="N3132" t="s">
        <v>346</v>
      </c>
      <c r="O3132">
        <v>0</v>
      </c>
      <c r="P3132">
        <v>0</v>
      </c>
      <c r="Q3132">
        <v>131.16</v>
      </c>
      <c r="R3132">
        <v>17.050799999999999</v>
      </c>
      <c r="S3132">
        <v>0</v>
      </c>
      <c r="T3132">
        <v>0</v>
      </c>
      <c r="U3132">
        <v>148.21080000000001</v>
      </c>
      <c r="V3132" t="s">
        <v>8387</v>
      </c>
      <c r="W3132" t="s">
        <v>1</v>
      </c>
    </row>
    <row r="3133" spans="1:23">
      <c r="A3133" t="s">
        <v>8374</v>
      </c>
      <c r="B3133" t="str">
        <f t="shared" si="197"/>
        <v>Marzo</v>
      </c>
      <c r="C3133" s="20" t="s">
        <v>8385</v>
      </c>
      <c r="D3133" t="s">
        <v>1</v>
      </c>
      <c r="E3133" t="s">
        <v>0</v>
      </c>
      <c r="F3133" t="str">
        <f t="shared" si="194"/>
        <v>CCF</v>
      </c>
      <c r="G3133" t="s">
        <v>8149</v>
      </c>
      <c r="H3133" t="s">
        <v>8150</v>
      </c>
      <c r="I3133">
        <v>1233</v>
      </c>
      <c r="J3133">
        <v>1233</v>
      </c>
      <c r="K3133" t="s">
        <v>419</v>
      </c>
      <c r="L3133" t="str">
        <f t="shared" si="195"/>
        <v>NIT</v>
      </c>
      <c r="M3133" t="str">
        <f t="shared" si="196"/>
        <v>12172904751074</v>
      </c>
      <c r="N3133" t="s">
        <v>420</v>
      </c>
      <c r="O3133">
        <v>0</v>
      </c>
      <c r="P3133">
        <v>0</v>
      </c>
      <c r="Q3133">
        <v>165.12</v>
      </c>
      <c r="R3133">
        <v>21.465600000000002</v>
      </c>
      <c r="S3133">
        <v>0</v>
      </c>
      <c r="T3133">
        <v>0</v>
      </c>
      <c r="U3133">
        <v>186.5856</v>
      </c>
      <c r="V3133" t="s">
        <v>8499</v>
      </c>
      <c r="W3133" t="s">
        <v>1</v>
      </c>
    </row>
    <row r="3134" spans="1:23">
      <c r="A3134" t="s">
        <v>8374</v>
      </c>
      <c r="B3134" t="str">
        <f t="shared" si="197"/>
        <v>Marzo</v>
      </c>
      <c r="C3134" s="20" t="s">
        <v>8385</v>
      </c>
      <c r="D3134" t="s">
        <v>1</v>
      </c>
      <c r="E3134" t="s">
        <v>0</v>
      </c>
      <c r="F3134" t="str">
        <f t="shared" si="194"/>
        <v>CCF</v>
      </c>
      <c r="G3134" t="s">
        <v>8149</v>
      </c>
      <c r="H3134" t="s">
        <v>8150</v>
      </c>
      <c r="I3134">
        <v>1234</v>
      </c>
      <c r="J3134">
        <v>1234</v>
      </c>
      <c r="K3134" t="s">
        <v>7926</v>
      </c>
      <c r="L3134" t="str">
        <f t="shared" si="195"/>
        <v>NIT</v>
      </c>
      <c r="M3134" t="str">
        <f t="shared" si="196"/>
        <v>04280110660017</v>
      </c>
      <c r="N3134" t="s">
        <v>8116</v>
      </c>
      <c r="O3134">
        <v>0</v>
      </c>
      <c r="P3134">
        <v>0</v>
      </c>
      <c r="Q3134">
        <v>695.25</v>
      </c>
      <c r="R3134">
        <v>90.382500000000007</v>
      </c>
      <c r="S3134">
        <v>0</v>
      </c>
      <c r="T3134">
        <v>0</v>
      </c>
      <c r="U3134">
        <v>785.63250000000005</v>
      </c>
      <c r="V3134" t="s">
        <v>8499</v>
      </c>
      <c r="W3134" t="s">
        <v>1</v>
      </c>
    </row>
    <row r="3135" spans="1:23">
      <c r="A3135" t="s">
        <v>8374</v>
      </c>
      <c r="B3135" t="str">
        <f t="shared" si="197"/>
        <v>Marzo</v>
      </c>
      <c r="C3135" s="20" t="s">
        <v>8385</v>
      </c>
      <c r="D3135" t="s">
        <v>1</v>
      </c>
      <c r="E3135" t="s">
        <v>0</v>
      </c>
      <c r="F3135" t="str">
        <f t="shared" si="194"/>
        <v>CCF</v>
      </c>
      <c r="G3135" t="s">
        <v>8149</v>
      </c>
      <c r="H3135" t="s">
        <v>8150</v>
      </c>
      <c r="I3135">
        <v>1235</v>
      </c>
      <c r="J3135">
        <v>1235</v>
      </c>
      <c r="K3135" t="s">
        <v>576</v>
      </c>
      <c r="L3135" t="str">
        <f t="shared" si="195"/>
        <v>NIT</v>
      </c>
      <c r="M3135" t="str">
        <f t="shared" si="196"/>
        <v>12172409121153</v>
      </c>
      <c r="N3135" t="s">
        <v>577</v>
      </c>
      <c r="O3135">
        <v>0</v>
      </c>
      <c r="P3135">
        <v>0</v>
      </c>
      <c r="Q3135">
        <v>858.38</v>
      </c>
      <c r="R3135">
        <v>111.5894</v>
      </c>
      <c r="S3135">
        <v>0</v>
      </c>
      <c r="T3135">
        <v>0</v>
      </c>
      <c r="U3135">
        <v>969.96939999999995</v>
      </c>
      <c r="V3135" t="s">
        <v>8499</v>
      </c>
      <c r="W3135" t="s">
        <v>1</v>
      </c>
    </row>
    <row r="3136" spans="1:23">
      <c r="A3136" t="s">
        <v>8374</v>
      </c>
      <c r="B3136" t="str">
        <f t="shared" si="197"/>
        <v>Marzo</v>
      </c>
      <c r="C3136" s="20" t="s">
        <v>8385</v>
      </c>
      <c r="D3136" t="s">
        <v>1</v>
      </c>
      <c r="E3136" t="s">
        <v>0</v>
      </c>
      <c r="F3136" t="str">
        <f t="shared" si="194"/>
        <v>CCF</v>
      </c>
      <c r="G3136" t="s">
        <v>8149</v>
      </c>
      <c r="H3136" t="s">
        <v>8150</v>
      </c>
      <c r="I3136">
        <v>1236</v>
      </c>
      <c r="J3136">
        <v>1236</v>
      </c>
      <c r="K3136" t="s">
        <v>140</v>
      </c>
      <c r="L3136" t="str">
        <f t="shared" si="195"/>
        <v>NIT</v>
      </c>
      <c r="M3136" t="str">
        <f t="shared" si="196"/>
        <v>06142110041021</v>
      </c>
      <c r="N3136" t="s">
        <v>141</v>
      </c>
      <c r="O3136">
        <v>0</v>
      </c>
      <c r="P3136">
        <v>0</v>
      </c>
      <c r="Q3136">
        <v>211.08</v>
      </c>
      <c r="R3136">
        <v>27.440400000000004</v>
      </c>
      <c r="S3136">
        <v>0</v>
      </c>
      <c r="T3136">
        <v>0</v>
      </c>
      <c r="U3136">
        <v>238.52040000000002</v>
      </c>
      <c r="V3136" t="s">
        <v>8499</v>
      </c>
      <c r="W3136" t="s">
        <v>1</v>
      </c>
    </row>
    <row r="3137" spans="1:23">
      <c r="A3137" t="s">
        <v>8374</v>
      </c>
      <c r="B3137" t="str">
        <f t="shared" si="197"/>
        <v>Marzo</v>
      </c>
      <c r="C3137" s="20" t="s">
        <v>8385</v>
      </c>
      <c r="D3137" t="s">
        <v>1</v>
      </c>
      <c r="E3137" t="s">
        <v>0</v>
      </c>
      <c r="F3137" t="str">
        <f t="shared" si="194"/>
        <v>CCF</v>
      </c>
      <c r="G3137" t="s">
        <v>8149</v>
      </c>
      <c r="H3137" t="s">
        <v>8150</v>
      </c>
      <c r="I3137">
        <v>1237</v>
      </c>
      <c r="J3137">
        <v>1237</v>
      </c>
      <c r="K3137" t="s">
        <v>443</v>
      </c>
      <c r="L3137" t="str">
        <f t="shared" si="195"/>
        <v>NIT</v>
      </c>
      <c r="M3137" t="str">
        <f t="shared" si="196"/>
        <v>06142002961017</v>
      </c>
      <c r="N3137" t="s">
        <v>444</v>
      </c>
      <c r="O3137">
        <v>0</v>
      </c>
      <c r="P3137">
        <v>0</v>
      </c>
      <c r="Q3137">
        <v>616.46</v>
      </c>
      <c r="R3137">
        <v>80.139800000000008</v>
      </c>
      <c r="S3137">
        <v>0</v>
      </c>
      <c r="T3137">
        <v>0</v>
      </c>
      <c r="U3137">
        <v>696.59980000000007</v>
      </c>
      <c r="V3137" t="s">
        <v>8499</v>
      </c>
      <c r="W3137" t="s">
        <v>1</v>
      </c>
    </row>
    <row r="3138" spans="1:23">
      <c r="A3138" t="s">
        <v>8374</v>
      </c>
      <c r="B3138" t="str">
        <f t="shared" si="197"/>
        <v>Marzo</v>
      </c>
      <c r="C3138" s="20" t="s">
        <v>8385</v>
      </c>
      <c r="D3138" t="s">
        <v>1</v>
      </c>
      <c r="E3138" t="s">
        <v>0</v>
      </c>
      <c r="F3138" t="str">
        <f t="shared" si="194"/>
        <v>CCF</v>
      </c>
      <c r="G3138" t="s">
        <v>8149</v>
      </c>
      <c r="H3138" t="s">
        <v>8150</v>
      </c>
      <c r="I3138">
        <v>1239</v>
      </c>
      <c r="J3138">
        <v>1239</v>
      </c>
      <c r="K3138" t="s">
        <v>241</v>
      </c>
      <c r="L3138" t="str">
        <f t="shared" si="195"/>
        <v>NIT</v>
      </c>
      <c r="M3138" t="str">
        <f t="shared" si="196"/>
        <v>06021010851016</v>
      </c>
      <c r="N3138" t="s">
        <v>242</v>
      </c>
      <c r="O3138">
        <v>0</v>
      </c>
      <c r="P3138">
        <v>0</v>
      </c>
      <c r="Q3138">
        <v>171.61</v>
      </c>
      <c r="R3138">
        <v>22.309300000000004</v>
      </c>
      <c r="S3138">
        <v>0</v>
      </c>
      <c r="T3138">
        <v>0</v>
      </c>
      <c r="U3138">
        <v>193.91930000000002</v>
      </c>
      <c r="V3138" t="s">
        <v>8499</v>
      </c>
      <c r="W3138" t="s">
        <v>1</v>
      </c>
    </row>
    <row r="3139" spans="1:23">
      <c r="A3139" t="s">
        <v>8374</v>
      </c>
      <c r="B3139" t="str">
        <f t="shared" si="197"/>
        <v>Marzo</v>
      </c>
      <c r="C3139" s="20" t="s">
        <v>8385</v>
      </c>
      <c r="D3139" t="s">
        <v>1</v>
      </c>
      <c r="E3139" t="s">
        <v>0</v>
      </c>
      <c r="F3139" t="str">
        <f t="shared" ref="F3139:F3202" si="198">IF(E3139="05","Nota de crédito","CCF")</f>
        <v>CCF</v>
      </c>
      <c r="G3139" t="s">
        <v>8149</v>
      </c>
      <c r="H3139" t="s">
        <v>8150</v>
      </c>
      <c r="I3139">
        <v>1240</v>
      </c>
      <c r="J3139">
        <v>1240</v>
      </c>
      <c r="K3139" t="s">
        <v>435</v>
      </c>
      <c r="L3139" t="str">
        <f t="shared" ref="L3139:L3202" si="199">IF(K3139=0,"DUI","NIT")</f>
        <v>NIT</v>
      </c>
      <c r="M3139" t="str">
        <f t="shared" ref="M3139:M3202" si="200">IF(K3139=0,V3139,K3139)</f>
        <v>06130407761017</v>
      </c>
      <c r="N3139" t="s">
        <v>436</v>
      </c>
      <c r="O3139">
        <v>0</v>
      </c>
      <c r="P3139">
        <v>0</v>
      </c>
      <c r="Q3139">
        <v>494.19</v>
      </c>
      <c r="R3139">
        <v>64.244700000000009</v>
      </c>
      <c r="S3139">
        <v>0</v>
      </c>
      <c r="T3139">
        <v>0</v>
      </c>
      <c r="U3139">
        <v>558.43470000000002</v>
      </c>
      <c r="V3139" t="s">
        <v>8499</v>
      </c>
      <c r="W3139" t="s">
        <v>1</v>
      </c>
    </row>
    <row r="3140" spans="1:23">
      <c r="A3140" t="s">
        <v>8374</v>
      </c>
      <c r="B3140" t="str">
        <f t="shared" si="197"/>
        <v>Marzo</v>
      </c>
      <c r="C3140" s="20" t="s">
        <v>8385</v>
      </c>
      <c r="D3140" t="s">
        <v>1</v>
      </c>
      <c r="E3140" t="s">
        <v>0</v>
      </c>
      <c r="F3140" t="str">
        <f t="shared" si="198"/>
        <v>CCF</v>
      </c>
      <c r="G3140" t="s">
        <v>8149</v>
      </c>
      <c r="H3140" t="s">
        <v>8150</v>
      </c>
      <c r="I3140">
        <v>1241</v>
      </c>
      <c r="J3140">
        <v>1241</v>
      </c>
      <c r="K3140" t="s">
        <v>118</v>
      </c>
      <c r="L3140" t="str">
        <f t="shared" si="199"/>
        <v>NIT</v>
      </c>
      <c r="M3140" t="str">
        <f t="shared" si="200"/>
        <v>06141106071025</v>
      </c>
      <c r="N3140" t="s">
        <v>119</v>
      </c>
      <c r="O3140">
        <v>0</v>
      </c>
      <c r="P3140">
        <v>0</v>
      </c>
      <c r="Q3140">
        <v>133.41</v>
      </c>
      <c r="R3140">
        <v>17.343299999999999</v>
      </c>
      <c r="S3140">
        <v>0</v>
      </c>
      <c r="T3140">
        <v>0</v>
      </c>
      <c r="U3140">
        <v>150.7533</v>
      </c>
      <c r="V3140" t="s">
        <v>8499</v>
      </c>
      <c r="W3140" t="s">
        <v>1</v>
      </c>
    </row>
    <row r="3141" spans="1:23">
      <c r="A3141" t="s">
        <v>8374</v>
      </c>
      <c r="B3141" t="str">
        <f t="shared" si="197"/>
        <v>Marzo</v>
      </c>
      <c r="C3141" s="20" t="s">
        <v>8385</v>
      </c>
      <c r="D3141" t="s">
        <v>1</v>
      </c>
      <c r="E3141" t="s">
        <v>0</v>
      </c>
      <c r="F3141" t="str">
        <f t="shared" si="198"/>
        <v>CCF</v>
      </c>
      <c r="G3141" t="s">
        <v>8149</v>
      </c>
      <c r="H3141" t="s">
        <v>8150</v>
      </c>
      <c r="I3141">
        <v>1242</v>
      </c>
      <c r="J3141">
        <v>1242</v>
      </c>
      <c r="K3141" t="s">
        <v>118</v>
      </c>
      <c r="L3141" t="str">
        <f t="shared" si="199"/>
        <v>NIT</v>
      </c>
      <c r="M3141" t="str">
        <f t="shared" si="200"/>
        <v>06141106071025</v>
      </c>
      <c r="N3141" t="s">
        <v>119</v>
      </c>
      <c r="O3141">
        <v>0</v>
      </c>
      <c r="P3141">
        <v>0</v>
      </c>
      <c r="Q3141">
        <v>87.33</v>
      </c>
      <c r="R3141">
        <v>11.3529</v>
      </c>
      <c r="S3141">
        <v>0</v>
      </c>
      <c r="T3141">
        <v>0</v>
      </c>
      <c r="U3141">
        <v>98.682900000000004</v>
      </c>
      <c r="V3141" t="s">
        <v>8499</v>
      </c>
      <c r="W3141" t="s">
        <v>1</v>
      </c>
    </row>
    <row r="3142" spans="1:23">
      <c r="A3142" t="s">
        <v>8374</v>
      </c>
      <c r="B3142" t="str">
        <f t="shared" si="197"/>
        <v>Marzo</v>
      </c>
      <c r="C3142" s="20" t="s">
        <v>8385</v>
      </c>
      <c r="D3142" t="s">
        <v>1</v>
      </c>
      <c r="E3142" t="s">
        <v>0</v>
      </c>
      <c r="F3142" t="str">
        <f t="shared" si="198"/>
        <v>CCF</v>
      </c>
      <c r="G3142" t="s">
        <v>8149</v>
      </c>
      <c r="H3142" t="s">
        <v>8150</v>
      </c>
      <c r="I3142">
        <v>1243</v>
      </c>
      <c r="J3142">
        <v>1243</v>
      </c>
      <c r="K3142" t="s">
        <v>574</v>
      </c>
      <c r="L3142" t="str">
        <f t="shared" si="199"/>
        <v>NIT</v>
      </c>
      <c r="M3142" t="str">
        <f t="shared" si="200"/>
        <v>06142508991046</v>
      </c>
      <c r="N3142" t="s">
        <v>575</v>
      </c>
      <c r="O3142">
        <v>0</v>
      </c>
      <c r="P3142">
        <v>0</v>
      </c>
      <c r="Q3142">
        <v>19114.8</v>
      </c>
      <c r="R3142">
        <v>2484.924</v>
      </c>
      <c r="S3142">
        <v>0</v>
      </c>
      <c r="T3142">
        <v>0</v>
      </c>
      <c r="U3142">
        <v>21599.723999999998</v>
      </c>
      <c r="V3142" t="s">
        <v>8499</v>
      </c>
      <c r="W3142" t="s">
        <v>1</v>
      </c>
    </row>
    <row r="3143" spans="1:23">
      <c r="A3143" t="s">
        <v>8374</v>
      </c>
      <c r="B3143" t="str">
        <f t="shared" si="197"/>
        <v>Marzo</v>
      </c>
      <c r="C3143" s="20" t="s">
        <v>8385</v>
      </c>
      <c r="D3143" t="s">
        <v>1</v>
      </c>
      <c r="E3143" t="s">
        <v>0</v>
      </c>
      <c r="F3143" t="str">
        <f t="shared" si="198"/>
        <v>CCF</v>
      </c>
      <c r="G3143" t="s">
        <v>8149</v>
      </c>
      <c r="H3143" t="s">
        <v>8150</v>
      </c>
      <c r="I3143">
        <v>1244</v>
      </c>
      <c r="J3143">
        <v>1244</v>
      </c>
      <c r="K3143" t="s">
        <v>283</v>
      </c>
      <c r="L3143" t="str">
        <f t="shared" si="199"/>
        <v>NIT</v>
      </c>
      <c r="M3143" t="str">
        <f t="shared" si="200"/>
        <v>06143010121032</v>
      </c>
      <c r="N3143" t="s">
        <v>284</v>
      </c>
      <c r="O3143">
        <v>0</v>
      </c>
      <c r="P3143">
        <v>0</v>
      </c>
      <c r="Q3143">
        <v>550</v>
      </c>
      <c r="R3143">
        <v>71.5</v>
      </c>
      <c r="S3143">
        <v>0</v>
      </c>
      <c r="T3143">
        <v>0</v>
      </c>
      <c r="U3143">
        <v>621.5</v>
      </c>
      <c r="V3143" t="s">
        <v>8499</v>
      </c>
      <c r="W3143" t="s">
        <v>1</v>
      </c>
    </row>
    <row r="3144" spans="1:23">
      <c r="A3144" t="s">
        <v>8374</v>
      </c>
      <c r="B3144" t="str">
        <f t="shared" si="197"/>
        <v>Marzo</v>
      </c>
      <c r="C3144" s="20" t="s">
        <v>8385</v>
      </c>
      <c r="D3144" t="s">
        <v>1</v>
      </c>
      <c r="E3144" t="s">
        <v>0</v>
      </c>
      <c r="F3144" t="str">
        <f t="shared" si="198"/>
        <v>CCF</v>
      </c>
      <c r="G3144" t="s">
        <v>8149</v>
      </c>
      <c r="H3144" t="s">
        <v>8150</v>
      </c>
      <c r="I3144">
        <v>1245</v>
      </c>
      <c r="J3144">
        <v>1245</v>
      </c>
      <c r="K3144" t="s">
        <v>227</v>
      </c>
      <c r="L3144" t="str">
        <f t="shared" si="199"/>
        <v>NIT</v>
      </c>
      <c r="M3144" t="str">
        <f t="shared" si="200"/>
        <v>05021104731010</v>
      </c>
      <c r="N3144" t="s">
        <v>228</v>
      </c>
      <c r="O3144">
        <v>0</v>
      </c>
      <c r="P3144">
        <v>0</v>
      </c>
      <c r="Q3144">
        <v>96.38</v>
      </c>
      <c r="R3144">
        <v>12.529399999999999</v>
      </c>
      <c r="S3144">
        <v>0</v>
      </c>
      <c r="T3144">
        <v>0</v>
      </c>
      <c r="U3144">
        <v>108.90939999999999</v>
      </c>
      <c r="V3144" t="s">
        <v>8499</v>
      </c>
      <c r="W3144" t="s">
        <v>1</v>
      </c>
    </row>
    <row r="3145" spans="1:23">
      <c r="A3145" t="s">
        <v>8374</v>
      </c>
      <c r="B3145" t="str">
        <f t="shared" si="197"/>
        <v>Marzo</v>
      </c>
      <c r="C3145" s="20" t="s">
        <v>8385</v>
      </c>
      <c r="D3145" t="s">
        <v>1</v>
      </c>
      <c r="E3145" t="s">
        <v>0</v>
      </c>
      <c r="F3145" t="str">
        <f t="shared" si="198"/>
        <v>CCF</v>
      </c>
      <c r="G3145" t="s">
        <v>8149</v>
      </c>
      <c r="H3145" t="s">
        <v>8150</v>
      </c>
      <c r="I3145">
        <v>1246</v>
      </c>
      <c r="J3145">
        <v>1246</v>
      </c>
      <c r="K3145" t="s">
        <v>509</v>
      </c>
      <c r="L3145" t="str">
        <f t="shared" si="199"/>
        <v>NIT</v>
      </c>
      <c r="M3145" t="str">
        <f t="shared" si="200"/>
        <v>09060908931012</v>
      </c>
      <c r="N3145" t="s">
        <v>510</v>
      </c>
      <c r="O3145">
        <v>0</v>
      </c>
      <c r="P3145">
        <v>0</v>
      </c>
      <c r="Q3145">
        <v>449.98</v>
      </c>
      <c r="R3145">
        <v>58.497400000000006</v>
      </c>
      <c r="S3145">
        <v>0</v>
      </c>
      <c r="T3145">
        <v>0</v>
      </c>
      <c r="U3145">
        <v>508.47740000000005</v>
      </c>
      <c r="V3145" t="s">
        <v>8499</v>
      </c>
      <c r="W3145" t="s">
        <v>1</v>
      </c>
    </row>
    <row r="3146" spans="1:23">
      <c r="A3146" t="s">
        <v>8374</v>
      </c>
      <c r="B3146" t="str">
        <f t="shared" si="197"/>
        <v>Marzo</v>
      </c>
      <c r="C3146" s="20" t="s">
        <v>8385</v>
      </c>
      <c r="D3146" t="s">
        <v>1</v>
      </c>
      <c r="E3146" t="s">
        <v>0</v>
      </c>
      <c r="F3146" t="str">
        <f t="shared" si="198"/>
        <v>CCF</v>
      </c>
      <c r="G3146" t="s">
        <v>8149</v>
      </c>
      <c r="H3146" t="s">
        <v>8150</v>
      </c>
      <c r="I3146">
        <v>1247</v>
      </c>
      <c r="J3146">
        <v>1247</v>
      </c>
      <c r="K3146" t="s">
        <v>509</v>
      </c>
      <c r="L3146" t="str">
        <f t="shared" si="199"/>
        <v>NIT</v>
      </c>
      <c r="M3146" t="str">
        <f t="shared" si="200"/>
        <v>09060908931012</v>
      </c>
      <c r="N3146" t="s">
        <v>510</v>
      </c>
      <c r="O3146">
        <v>0</v>
      </c>
      <c r="P3146">
        <v>0</v>
      </c>
      <c r="Q3146">
        <v>56.13</v>
      </c>
      <c r="R3146">
        <v>7.2969000000000008</v>
      </c>
      <c r="S3146">
        <v>0</v>
      </c>
      <c r="T3146">
        <v>0</v>
      </c>
      <c r="U3146">
        <v>63.426900000000003</v>
      </c>
      <c r="V3146" t="s">
        <v>8499</v>
      </c>
      <c r="W3146" t="s">
        <v>1</v>
      </c>
    </row>
    <row r="3147" spans="1:23">
      <c r="A3147" t="s">
        <v>8374</v>
      </c>
      <c r="B3147" t="str">
        <f t="shared" si="197"/>
        <v>Marzo</v>
      </c>
      <c r="C3147" s="20" t="s">
        <v>8385</v>
      </c>
      <c r="D3147" t="s">
        <v>1</v>
      </c>
      <c r="E3147" t="s">
        <v>0</v>
      </c>
      <c r="F3147" t="str">
        <f t="shared" si="198"/>
        <v>CCF</v>
      </c>
      <c r="G3147" t="s">
        <v>8149</v>
      </c>
      <c r="H3147" t="s">
        <v>8150</v>
      </c>
      <c r="I3147">
        <v>1248</v>
      </c>
      <c r="J3147">
        <v>1248</v>
      </c>
      <c r="K3147" t="s">
        <v>8159</v>
      </c>
      <c r="L3147" t="str">
        <f t="shared" si="199"/>
        <v>NIT</v>
      </c>
      <c r="M3147" t="str">
        <f t="shared" si="200"/>
        <v>06140107211045</v>
      </c>
      <c r="N3147" t="s">
        <v>8162</v>
      </c>
      <c r="O3147">
        <v>0</v>
      </c>
      <c r="P3147">
        <v>0</v>
      </c>
      <c r="Q3147">
        <v>255.12</v>
      </c>
      <c r="R3147">
        <v>33.165600000000005</v>
      </c>
      <c r="S3147">
        <v>0</v>
      </c>
      <c r="T3147">
        <v>0</v>
      </c>
      <c r="U3147">
        <v>288.28559999999999</v>
      </c>
      <c r="V3147" t="s">
        <v>8499</v>
      </c>
      <c r="W3147" t="s">
        <v>1</v>
      </c>
    </row>
    <row r="3148" spans="1:23">
      <c r="A3148" t="s">
        <v>8374</v>
      </c>
      <c r="B3148" t="str">
        <f t="shared" si="197"/>
        <v>Marzo</v>
      </c>
      <c r="C3148" s="20" t="s">
        <v>8385</v>
      </c>
      <c r="D3148" t="s">
        <v>1</v>
      </c>
      <c r="E3148" t="s">
        <v>0</v>
      </c>
      <c r="F3148" t="str">
        <f t="shared" si="198"/>
        <v>CCF</v>
      </c>
      <c r="G3148" t="s">
        <v>8149</v>
      </c>
      <c r="H3148" t="s">
        <v>8150</v>
      </c>
      <c r="I3148">
        <v>1249</v>
      </c>
      <c r="J3148">
        <v>1249</v>
      </c>
      <c r="K3148" t="s">
        <v>671</v>
      </c>
      <c r="L3148" t="str">
        <f t="shared" si="199"/>
        <v>NIT</v>
      </c>
      <c r="M3148" t="str">
        <f t="shared" si="200"/>
        <v>06143005741146</v>
      </c>
      <c r="N3148" t="s">
        <v>672</v>
      </c>
      <c r="O3148">
        <v>0</v>
      </c>
      <c r="P3148">
        <v>0</v>
      </c>
      <c r="Q3148">
        <v>256.87</v>
      </c>
      <c r="R3148">
        <v>33.393100000000004</v>
      </c>
      <c r="S3148">
        <v>0</v>
      </c>
      <c r="T3148">
        <v>0</v>
      </c>
      <c r="U3148">
        <v>290.26310000000001</v>
      </c>
      <c r="V3148" t="s">
        <v>8499</v>
      </c>
      <c r="W3148" t="s">
        <v>1</v>
      </c>
    </row>
    <row r="3149" spans="1:23">
      <c r="A3149" t="s">
        <v>8374</v>
      </c>
      <c r="B3149" t="str">
        <f t="shared" si="197"/>
        <v>Marzo</v>
      </c>
      <c r="C3149" s="20" t="s">
        <v>8385</v>
      </c>
      <c r="D3149" t="s">
        <v>1</v>
      </c>
      <c r="E3149" t="s">
        <v>0</v>
      </c>
      <c r="F3149" t="str">
        <f t="shared" si="198"/>
        <v>CCF</v>
      </c>
      <c r="G3149" t="s">
        <v>8149</v>
      </c>
      <c r="H3149" t="s">
        <v>8150</v>
      </c>
      <c r="I3149">
        <v>1250</v>
      </c>
      <c r="J3149">
        <v>1250</v>
      </c>
      <c r="K3149" t="s">
        <v>755</v>
      </c>
      <c r="L3149" t="str">
        <f t="shared" si="199"/>
        <v>NIT</v>
      </c>
      <c r="M3149" t="str">
        <f t="shared" si="200"/>
        <v>02030505670013</v>
      </c>
      <c r="N3149" t="s">
        <v>756</v>
      </c>
      <c r="O3149">
        <v>0</v>
      </c>
      <c r="P3149">
        <v>0</v>
      </c>
      <c r="Q3149">
        <v>15100.69</v>
      </c>
      <c r="R3149">
        <v>1963.0897000000002</v>
      </c>
      <c r="S3149">
        <v>0</v>
      </c>
      <c r="T3149">
        <v>0</v>
      </c>
      <c r="U3149">
        <v>17063.779699999999</v>
      </c>
      <c r="V3149" t="s">
        <v>8499</v>
      </c>
      <c r="W3149" t="s">
        <v>1</v>
      </c>
    </row>
    <row r="3150" spans="1:23">
      <c r="A3150" t="s">
        <v>8374</v>
      </c>
      <c r="B3150" t="str">
        <f t="shared" si="197"/>
        <v>Marzo</v>
      </c>
      <c r="C3150" s="20" t="s">
        <v>8385</v>
      </c>
      <c r="D3150" t="s">
        <v>1</v>
      </c>
      <c r="E3150" t="s">
        <v>0</v>
      </c>
      <c r="F3150" t="str">
        <f t="shared" si="198"/>
        <v>CCF</v>
      </c>
      <c r="G3150" t="s">
        <v>8149</v>
      </c>
      <c r="H3150" t="s">
        <v>8150</v>
      </c>
      <c r="I3150">
        <v>1252</v>
      </c>
      <c r="J3150">
        <v>1252</v>
      </c>
      <c r="K3150" t="s">
        <v>7932</v>
      </c>
      <c r="L3150" t="str">
        <f t="shared" si="199"/>
        <v>NIT</v>
      </c>
      <c r="M3150" t="str">
        <f t="shared" si="200"/>
        <v>13042809881010</v>
      </c>
      <c r="N3150" t="s">
        <v>358</v>
      </c>
      <c r="O3150">
        <v>0</v>
      </c>
      <c r="P3150">
        <v>0</v>
      </c>
      <c r="Q3150">
        <v>205.9</v>
      </c>
      <c r="R3150">
        <v>26.767000000000003</v>
      </c>
      <c r="S3150">
        <v>0</v>
      </c>
      <c r="T3150">
        <v>0</v>
      </c>
      <c r="U3150">
        <v>232.667</v>
      </c>
      <c r="V3150" t="s">
        <v>8499</v>
      </c>
      <c r="W3150" t="s">
        <v>1</v>
      </c>
    </row>
    <row r="3151" spans="1:23">
      <c r="A3151" t="s">
        <v>8374</v>
      </c>
      <c r="B3151" t="str">
        <f t="shared" si="197"/>
        <v>Marzo</v>
      </c>
      <c r="C3151" s="20" t="s">
        <v>8385</v>
      </c>
      <c r="D3151" t="s">
        <v>1</v>
      </c>
      <c r="E3151" t="s">
        <v>0</v>
      </c>
      <c r="F3151" t="str">
        <f t="shared" si="198"/>
        <v>CCF</v>
      </c>
      <c r="G3151" t="s">
        <v>8149</v>
      </c>
      <c r="H3151" t="s">
        <v>8150</v>
      </c>
      <c r="I3151">
        <v>1253</v>
      </c>
      <c r="J3151">
        <v>1253</v>
      </c>
      <c r="K3151" t="s">
        <v>351</v>
      </c>
      <c r="L3151" t="str">
        <f t="shared" si="199"/>
        <v>NIT</v>
      </c>
      <c r="M3151" t="str">
        <f t="shared" si="200"/>
        <v>14160704530017</v>
      </c>
      <c r="N3151" t="s">
        <v>352</v>
      </c>
      <c r="O3151">
        <v>0</v>
      </c>
      <c r="P3151">
        <v>0</v>
      </c>
      <c r="Q3151">
        <v>101.95</v>
      </c>
      <c r="R3151">
        <v>13.253500000000001</v>
      </c>
      <c r="S3151">
        <v>0</v>
      </c>
      <c r="T3151">
        <v>0</v>
      </c>
      <c r="U3151">
        <v>115.20350000000001</v>
      </c>
      <c r="V3151" t="s">
        <v>8499</v>
      </c>
      <c r="W3151" t="s">
        <v>1</v>
      </c>
    </row>
    <row r="3152" spans="1:23">
      <c r="A3152" t="s">
        <v>8374</v>
      </c>
      <c r="B3152" t="str">
        <f t="shared" si="197"/>
        <v>Marzo</v>
      </c>
      <c r="C3152" s="20" t="s">
        <v>8385</v>
      </c>
      <c r="D3152" t="s">
        <v>1</v>
      </c>
      <c r="E3152" t="s">
        <v>0</v>
      </c>
      <c r="F3152" t="str">
        <f t="shared" si="198"/>
        <v>CCF</v>
      </c>
      <c r="G3152" t="s">
        <v>8149</v>
      </c>
      <c r="H3152" t="s">
        <v>8150</v>
      </c>
      <c r="I3152">
        <v>1254</v>
      </c>
      <c r="J3152">
        <v>1254</v>
      </c>
      <c r="L3152" t="str">
        <f t="shared" si="199"/>
        <v>DUI</v>
      </c>
      <c r="M3152" t="str">
        <f t="shared" si="200"/>
        <v>018717409</v>
      </c>
      <c r="N3152" t="s">
        <v>322</v>
      </c>
      <c r="O3152">
        <v>0</v>
      </c>
      <c r="P3152">
        <v>0</v>
      </c>
      <c r="Q3152">
        <v>232.63</v>
      </c>
      <c r="R3152">
        <v>30.241900000000001</v>
      </c>
      <c r="S3152">
        <v>0</v>
      </c>
      <c r="T3152">
        <v>0</v>
      </c>
      <c r="U3152">
        <v>262.87189999999998</v>
      </c>
      <c r="V3152" t="s">
        <v>8383</v>
      </c>
      <c r="W3152" t="s">
        <v>1</v>
      </c>
    </row>
    <row r="3153" spans="1:23">
      <c r="A3153" t="s">
        <v>8374</v>
      </c>
      <c r="B3153" t="str">
        <f t="shared" si="197"/>
        <v>Marzo</v>
      </c>
      <c r="C3153" s="20" t="s">
        <v>8385</v>
      </c>
      <c r="D3153" t="s">
        <v>1</v>
      </c>
      <c r="E3153" t="s">
        <v>0</v>
      </c>
      <c r="F3153" t="str">
        <f t="shared" si="198"/>
        <v>CCF</v>
      </c>
      <c r="G3153" t="s">
        <v>8149</v>
      </c>
      <c r="H3153" t="s">
        <v>8150</v>
      </c>
      <c r="I3153">
        <v>1256</v>
      </c>
      <c r="J3153">
        <v>1256</v>
      </c>
      <c r="K3153" t="s">
        <v>104</v>
      </c>
      <c r="L3153" t="str">
        <f t="shared" si="199"/>
        <v>NIT</v>
      </c>
      <c r="M3153" t="str">
        <f t="shared" si="200"/>
        <v>12041017891013</v>
      </c>
      <c r="N3153" t="s">
        <v>105</v>
      </c>
      <c r="O3153">
        <v>0</v>
      </c>
      <c r="P3153">
        <v>0</v>
      </c>
      <c r="Q3153">
        <v>417.94</v>
      </c>
      <c r="R3153">
        <v>54.3322</v>
      </c>
      <c r="S3153">
        <v>0</v>
      </c>
      <c r="T3153">
        <v>0</v>
      </c>
      <c r="U3153">
        <v>472.2722</v>
      </c>
      <c r="V3153" t="s">
        <v>8499</v>
      </c>
      <c r="W3153" t="s">
        <v>1</v>
      </c>
    </row>
    <row r="3154" spans="1:23">
      <c r="A3154" t="s">
        <v>8374</v>
      </c>
      <c r="B3154" t="str">
        <f t="shared" si="197"/>
        <v>Marzo</v>
      </c>
      <c r="C3154" s="20" t="s">
        <v>8385</v>
      </c>
      <c r="D3154" t="s">
        <v>1</v>
      </c>
      <c r="E3154" t="s">
        <v>0</v>
      </c>
      <c r="F3154" t="str">
        <f t="shared" si="198"/>
        <v>CCF</v>
      </c>
      <c r="G3154" t="s">
        <v>8149</v>
      </c>
      <c r="H3154" t="s">
        <v>8150</v>
      </c>
      <c r="I3154">
        <v>1257</v>
      </c>
      <c r="J3154">
        <v>1257</v>
      </c>
      <c r="K3154" t="s">
        <v>269</v>
      </c>
      <c r="L3154" t="str">
        <f t="shared" si="199"/>
        <v>NIT</v>
      </c>
      <c r="M3154" t="str">
        <f t="shared" si="200"/>
        <v>11040609590011</v>
      </c>
      <c r="N3154" t="s">
        <v>270</v>
      </c>
      <c r="O3154">
        <v>0</v>
      </c>
      <c r="P3154">
        <v>0</v>
      </c>
      <c r="Q3154">
        <v>369.02</v>
      </c>
      <c r="R3154">
        <v>47.9726</v>
      </c>
      <c r="S3154">
        <v>0</v>
      </c>
      <c r="T3154">
        <v>0</v>
      </c>
      <c r="U3154">
        <v>416.99259999999998</v>
      </c>
      <c r="V3154" t="s">
        <v>8499</v>
      </c>
      <c r="W3154" t="s">
        <v>1</v>
      </c>
    </row>
    <row r="3155" spans="1:23">
      <c r="A3155" t="s">
        <v>8374</v>
      </c>
      <c r="B3155" t="str">
        <f t="shared" si="197"/>
        <v>Marzo</v>
      </c>
      <c r="C3155" s="20" t="s">
        <v>8385</v>
      </c>
      <c r="D3155" t="s">
        <v>1</v>
      </c>
      <c r="E3155" t="s">
        <v>0</v>
      </c>
      <c r="F3155" t="str">
        <f t="shared" si="198"/>
        <v>CCF</v>
      </c>
      <c r="G3155" t="s">
        <v>8149</v>
      </c>
      <c r="H3155" t="s">
        <v>8150</v>
      </c>
      <c r="I3155">
        <v>1258</v>
      </c>
      <c r="J3155">
        <v>1258</v>
      </c>
      <c r="K3155" t="s">
        <v>685</v>
      </c>
      <c r="L3155" t="str">
        <f t="shared" si="199"/>
        <v>NIT</v>
      </c>
      <c r="M3155" t="str">
        <f t="shared" si="200"/>
        <v>11212603721011</v>
      </c>
      <c r="N3155" t="s">
        <v>686</v>
      </c>
      <c r="O3155">
        <v>0</v>
      </c>
      <c r="P3155">
        <v>0</v>
      </c>
      <c r="Q3155">
        <v>1141.79</v>
      </c>
      <c r="R3155">
        <v>148.43270000000001</v>
      </c>
      <c r="S3155">
        <v>0</v>
      </c>
      <c r="T3155">
        <v>0</v>
      </c>
      <c r="U3155">
        <v>1290.2227</v>
      </c>
      <c r="V3155" t="s">
        <v>8499</v>
      </c>
      <c r="W3155" t="s">
        <v>1</v>
      </c>
    </row>
    <row r="3156" spans="1:23">
      <c r="A3156" t="s">
        <v>8374</v>
      </c>
      <c r="B3156" t="str">
        <f t="shared" si="197"/>
        <v>Marzo</v>
      </c>
      <c r="C3156" s="20" t="s">
        <v>8385</v>
      </c>
      <c r="D3156" t="s">
        <v>1</v>
      </c>
      <c r="E3156" t="s">
        <v>0</v>
      </c>
      <c r="F3156" t="str">
        <f t="shared" si="198"/>
        <v>CCF</v>
      </c>
      <c r="G3156" t="s">
        <v>8149</v>
      </c>
      <c r="H3156" t="s">
        <v>8150</v>
      </c>
      <c r="I3156">
        <v>1259</v>
      </c>
      <c r="J3156">
        <v>1259</v>
      </c>
      <c r="K3156" t="s">
        <v>624</v>
      </c>
      <c r="L3156" t="str">
        <f t="shared" si="199"/>
        <v>NIT</v>
      </c>
      <c r="M3156" t="str">
        <f t="shared" si="200"/>
        <v>06142601041090</v>
      </c>
      <c r="N3156" t="s">
        <v>625</v>
      </c>
      <c r="O3156">
        <v>0</v>
      </c>
      <c r="P3156">
        <v>0</v>
      </c>
      <c r="Q3156">
        <v>120</v>
      </c>
      <c r="R3156">
        <v>15.600000000000001</v>
      </c>
      <c r="S3156">
        <v>0</v>
      </c>
      <c r="T3156">
        <v>0</v>
      </c>
      <c r="U3156">
        <v>135.6</v>
      </c>
      <c r="V3156" t="s">
        <v>8499</v>
      </c>
      <c r="W3156" t="s">
        <v>1</v>
      </c>
    </row>
    <row r="3157" spans="1:23">
      <c r="A3157" t="s">
        <v>8374</v>
      </c>
      <c r="B3157" t="str">
        <f t="shared" si="197"/>
        <v>Marzo</v>
      </c>
      <c r="C3157" s="20" t="s">
        <v>8385</v>
      </c>
      <c r="D3157" t="s">
        <v>1</v>
      </c>
      <c r="E3157" t="s">
        <v>0</v>
      </c>
      <c r="F3157" t="str">
        <f t="shared" si="198"/>
        <v>CCF</v>
      </c>
      <c r="G3157" t="s">
        <v>8149</v>
      </c>
      <c r="H3157" t="s">
        <v>8150</v>
      </c>
      <c r="I3157">
        <v>1260</v>
      </c>
      <c r="J3157">
        <v>1260</v>
      </c>
      <c r="K3157" t="s">
        <v>743</v>
      </c>
      <c r="L3157" t="str">
        <f t="shared" si="199"/>
        <v>NIT</v>
      </c>
      <c r="M3157" t="str">
        <f t="shared" si="200"/>
        <v>06193004681015</v>
      </c>
      <c r="N3157" t="s">
        <v>744</v>
      </c>
      <c r="O3157">
        <v>0</v>
      </c>
      <c r="P3157">
        <v>0</v>
      </c>
      <c r="Q3157">
        <v>384.67</v>
      </c>
      <c r="R3157">
        <v>50.007100000000001</v>
      </c>
      <c r="S3157">
        <v>0</v>
      </c>
      <c r="T3157">
        <v>0</v>
      </c>
      <c r="U3157">
        <v>434.6771</v>
      </c>
      <c r="V3157" t="s">
        <v>8499</v>
      </c>
      <c r="W3157" t="s">
        <v>1</v>
      </c>
    </row>
    <row r="3158" spans="1:23">
      <c r="A3158" t="s">
        <v>8374</v>
      </c>
      <c r="B3158" t="str">
        <f t="shared" si="197"/>
        <v>Marzo</v>
      </c>
      <c r="C3158" s="20" t="s">
        <v>8385</v>
      </c>
      <c r="D3158" t="s">
        <v>1</v>
      </c>
      <c r="E3158" t="s">
        <v>0</v>
      </c>
      <c r="F3158" t="str">
        <f t="shared" si="198"/>
        <v>CCF</v>
      </c>
      <c r="G3158" t="s">
        <v>8149</v>
      </c>
      <c r="H3158" t="s">
        <v>8150</v>
      </c>
      <c r="I3158">
        <v>1261</v>
      </c>
      <c r="J3158">
        <v>1261</v>
      </c>
      <c r="K3158" t="s">
        <v>333</v>
      </c>
      <c r="L3158" t="str">
        <f t="shared" si="199"/>
        <v>NIT</v>
      </c>
      <c r="M3158" t="str">
        <f t="shared" si="200"/>
        <v>06140607941015</v>
      </c>
      <c r="N3158" t="s">
        <v>334</v>
      </c>
      <c r="O3158">
        <v>0</v>
      </c>
      <c r="P3158">
        <v>0</v>
      </c>
      <c r="Q3158">
        <v>20.39</v>
      </c>
      <c r="R3158">
        <v>2.6507000000000001</v>
      </c>
      <c r="S3158">
        <v>0</v>
      </c>
      <c r="T3158">
        <v>0</v>
      </c>
      <c r="U3158">
        <v>23.040700000000001</v>
      </c>
      <c r="V3158" t="s">
        <v>8499</v>
      </c>
      <c r="W3158" t="s">
        <v>1</v>
      </c>
    </row>
    <row r="3159" spans="1:23">
      <c r="A3159" t="s">
        <v>8374</v>
      </c>
      <c r="B3159" t="str">
        <f t="shared" si="197"/>
        <v>Marzo</v>
      </c>
      <c r="C3159" s="20" t="s">
        <v>8385</v>
      </c>
      <c r="D3159" t="s">
        <v>1</v>
      </c>
      <c r="E3159" t="s">
        <v>0</v>
      </c>
      <c r="F3159" t="str">
        <f t="shared" si="198"/>
        <v>CCF</v>
      </c>
      <c r="G3159" t="s">
        <v>8149</v>
      </c>
      <c r="H3159" t="s">
        <v>8150</v>
      </c>
      <c r="I3159">
        <v>1262</v>
      </c>
      <c r="J3159">
        <v>1262</v>
      </c>
      <c r="K3159" t="s">
        <v>277</v>
      </c>
      <c r="L3159" t="str">
        <f t="shared" si="199"/>
        <v>NIT</v>
      </c>
      <c r="M3159" t="str">
        <f t="shared" si="200"/>
        <v>06141908811067</v>
      </c>
      <c r="N3159" t="s">
        <v>278</v>
      </c>
      <c r="O3159">
        <v>0</v>
      </c>
      <c r="P3159">
        <v>0</v>
      </c>
      <c r="Q3159">
        <v>286.72000000000003</v>
      </c>
      <c r="R3159">
        <v>37.273600000000002</v>
      </c>
      <c r="S3159">
        <v>0</v>
      </c>
      <c r="T3159">
        <v>0</v>
      </c>
      <c r="U3159">
        <v>323.99360000000001</v>
      </c>
      <c r="V3159" t="s">
        <v>8499</v>
      </c>
      <c r="W3159" t="s">
        <v>1</v>
      </c>
    </row>
    <row r="3160" spans="1:23">
      <c r="A3160" t="s">
        <v>8374</v>
      </c>
      <c r="B3160" t="str">
        <f t="shared" si="197"/>
        <v>Marzo</v>
      </c>
      <c r="C3160" s="20" t="s">
        <v>8385</v>
      </c>
      <c r="D3160" t="s">
        <v>1</v>
      </c>
      <c r="E3160" t="s">
        <v>0</v>
      </c>
      <c r="F3160" t="str">
        <f t="shared" si="198"/>
        <v>CCF</v>
      </c>
      <c r="G3160" t="s">
        <v>8149</v>
      </c>
      <c r="H3160" t="s">
        <v>8150</v>
      </c>
      <c r="I3160">
        <v>1263</v>
      </c>
      <c r="J3160">
        <v>1263</v>
      </c>
      <c r="K3160" t="s">
        <v>118</v>
      </c>
      <c r="L3160" t="str">
        <f t="shared" si="199"/>
        <v>NIT</v>
      </c>
      <c r="M3160" t="str">
        <f t="shared" si="200"/>
        <v>06141106071025</v>
      </c>
      <c r="N3160" t="s">
        <v>119</v>
      </c>
      <c r="O3160">
        <v>0</v>
      </c>
      <c r="P3160">
        <v>0</v>
      </c>
      <c r="Q3160">
        <v>1148.4000000000001</v>
      </c>
      <c r="R3160">
        <v>149.29200000000003</v>
      </c>
      <c r="S3160">
        <v>0</v>
      </c>
      <c r="T3160">
        <v>0</v>
      </c>
      <c r="U3160">
        <v>1297.692</v>
      </c>
      <c r="V3160" t="s">
        <v>8499</v>
      </c>
      <c r="W3160" t="s">
        <v>1</v>
      </c>
    </row>
    <row r="3161" spans="1:23">
      <c r="A3161" t="s">
        <v>8374</v>
      </c>
      <c r="B3161" t="str">
        <f t="shared" si="197"/>
        <v>Marzo</v>
      </c>
      <c r="C3161" s="20" t="s">
        <v>8385</v>
      </c>
      <c r="D3161" t="s">
        <v>1</v>
      </c>
      <c r="E3161" t="s">
        <v>0</v>
      </c>
      <c r="F3161" t="str">
        <f t="shared" si="198"/>
        <v>CCF</v>
      </c>
      <c r="G3161" t="s">
        <v>8149</v>
      </c>
      <c r="H3161" t="s">
        <v>8150</v>
      </c>
      <c r="I3161">
        <v>1264</v>
      </c>
      <c r="J3161">
        <v>1264</v>
      </c>
      <c r="L3161" t="str">
        <f t="shared" si="199"/>
        <v>DUI</v>
      </c>
      <c r="M3161" t="str">
        <f t="shared" si="200"/>
        <v>009870981</v>
      </c>
      <c r="N3161" t="s">
        <v>593</v>
      </c>
      <c r="O3161">
        <v>0</v>
      </c>
      <c r="P3161">
        <v>0</v>
      </c>
      <c r="Q3161">
        <v>36.1</v>
      </c>
      <c r="R3161">
        <v>4.6930000000000005</v>
      </c>
      <c r="S3161">
        <v>0</v>
      </c>
      <c r="T3161">
        <v>0</v>
      </c>
      <c r="U3161">
        <v>40.792999999999999</v>
      </c>
      <c r="V3161" t="s">
        <v>8386</v>
      </c>
      <c r="W3161" t="s">
        <v>1</v>
      </c>
    </row>
    <row r="3162" spans="1:23">
      <c r="A3162" t="s">
        <v>8374</v>
      </c>
      <c r="B3162" t="str">
        <f t="shared" si="197"/>
        <v>Marzo</v>
      </c>
      <c r="C3162" s="20" t="s">
        <v>8385</v>
      </c>
      <c r="D3162" t="s">
        <v>1</v>
      </c>
      <c r="E3162" t="s">
        <v>0</v>
      </c>
      <c r="F3162" t="str">
        <f t="shared" si="198"/>
        <v>CCF</v>
      </c>
      <c r="G3162" t="s">
        <v>8149</v>
      </c>
      <c r="H3162" t="s">
        <v>8150</v>
      </c>
      <c r="I3162">
        <v>1265</v>
      </c>
      <c r="J3162">
        <v>1265</v>
      </c>
      <c r="K3162" t="s">
        <v>542</v>
      </c>
      <c r="L3162" t="str">
        <f t="shared" si="199"/>
        <v>NIT</v>
      </c>
      <c r="M3162" t="str">
        <f t="shared" si="200"/>
        <v>03051501711025</v>
      </c>
      <c r="N3162" t="s">
        <v>543</v>
      </c>
      <c r="O3162">
        <v>0</v>
      </c>
      <c r="P3162">
        <v>0</v>
      </c>
      <c r="Q3162">
        <v>103.95</v>
      </c>
      <c r="R3162">
        <v>13.513500000000001</v>
      </c>
      <c r="S3162">
        <v>0</v>
      </c>
      <c r="T3162">
        <v>0</v>
      </c>
      <c r="U3162">
        <v>117.46350000000001</v>
      </c>
      <c r="V3162" t="s">
        <v>8499</v>
      </c>
      <c r="W3162" t="s">
        <v>1</v>
      </c>
    </row>
    <row r="3163" spans="1:23">
      <c r="A3163" t="s">
        <v>8374</v>
      </c>
      <c r="B3163" t="str">
        <f t="shared" si="197"/>
        <v>Marzo</v>
      </c>
      <c r="C3163" s="20" t="s">
        <v>8385</v>
      </c>
      <c r="D3163" t="s">
        <v>1</v>
      </c>
      <c r="E3163" t="s">
        <v>0</v>
      </c>
      <c r="F3163" t="str">
        <f t="shared" si="198"/>
        <v>CCF</v>
      </c>
      <c r="G3163" t="s">
        <v>8149</v>
      </c>
      <c r="H3163" t="s">
        <v>8150</v>
      </c>
      <c r="I3163">
        <v>1266</v>
      </c>
      <c r="J3163">
        <v>1266</v>
      </c>
      <c r="K3163" t="s">
        <v>1169</v>
      </c>
      <c r="L3163" t="str">
        <f t="shared" si="199"/>
        <v>NIT</v>
      </c>
      <c r="M3163" t="str">
        <f t="shared" si="200"/>
        <v>06140112530025</v>
      </c>
      <c r="N3163" t="s">
        <v>1170</v>
      </c>
      <c r="O3163">
        <v>0</v>
      </c>
      <c r="P3163">
        <v>0</v>
      </c>
      <c r="Q3163">
        <v>15.4</v>
      </c>
      <c r="R3163">
        <v>2.0020000000000002</v>
      </c>
      <c r="S3163">
        <v>0</v>
      </c>
      <c r="T3163">
        <v>0</v>
      </c>
      <c r="U3163">
        <v>17.402000000000001</v>
      </c>
      <c r="V3163" t="s">
        <v>8499</v>
      </c>
      <c r="W3163" t="s">
        <v>1</v>
      </c>
    </row>
    <row r="3164" spans="1:23">
      <c r="A3164" t="s">
        <v>8374</v>
      </c>
      <c r="B3164" t="str">
        <f t="shared" si="197"/>
        <v>Marzo</v>
      </c>
      <c r="C3164" s="20" t="s">
        <v>8385</v>
      </c>
      <c r="D3164" t="s">
        <v>1</v>
      </c>
      <c r="E3164" t="s">
        <v>0</v>
      </c>
      <c r="F3164" t="str">
        <f t="shared" si="198"/>
        <v>CCF</v>
      </c>
      <c r="G3164" t="s">
        <v>8149</v>
      </c>
      <c r="H3164" t="s">
        <v>8150</v>
      </c>
      <c r="I3164">
        <v>1267</v>
      </c>
      <c r="J3164">
        <v>1267</v>
      </c>
      <c r="K3164" t="s">
        <v>449</v>
      </c>
      <c r="L3164" t="str">
        <f t="shared" si="199"/>
        <v>NIT</v>
      </c>
      <c r="M3164" t="str">
        <f t="shared" si="200"/>
        <v>12172402711036</v>
      </c>
      <c r="N3164" t="s">
        <v>450</v>
      </c>
      <c r="O3164">
        <v>0</v>
      </c>
      <c r="P3164">
        <v>0</v>
      </c>
      <c r="Q3164">
        <v>270.5</v>
      </c>
      <c r="R3164">
        <v>35.164999999999999</v>
      </c>
      <c r="S3164">
        <v>0</v>
      </c>
      <c r="T3164">
        <v>0</v>
      </c>
      <c r="U3164">
        <v>305.66500000000002</v>
      </c>
      <c r="V3164" t="s">
        <v>8499</v>
      </c>
      <c r="W3164" t="s">
        <v>1</v>
      </c>
    </row>
    <row r="3165" spans="1:23">
      <c r="A3165" t="s">
        <v>8374</v>
      </c>
      <c r="B3165" t="str">
        <f t="shared" si="197"/>
        <v>Marzo</v>
      </c>
      <c r="C3165" s="20" t="s">
        <v>8379</v>
      </c>
      <c r="D3165" t="s">
        <v>1</v>
      </c>
      <c r="E3165" t="s">
        <v>0</v>
      </c>
      <c r="F3165" t="str">
        <f t="shared" si="198"/>
        <v>CCF</v>
      </c>
      <c r="G3165" t="s">
        <v>8149</v>
      </c>
      <c r="H3165" t="s">
        <v>8150</v>
      </c>
      <c r="I3165">
        <v>1269</v>
      </c>
      <c r="J3165">
        <v>1269</v>
      </c>
      <c r="K3165" t="s">
        <v>307</v>
      </c>
      <c r="L3165" t="str">
        <f t="shared" si="199"/>
        <v>NIT</v>
      </c>
      <c r="M3165" t="str">
        <f t="shared" si="200"/>
        <v>06141303971062</v>
      </c>
      <c r="N3165" t="s">
        <v>308</v>
      </c>
      <c r="O3165">
        <v>0</v>
      </c>
      <c r="P3165">
        <v>0</v>
      </c>
      <c r="Q3165">
        <v>781.2</v>
      </c>
      <c r="R3165">
        <v>101.55600000000001</v>
      </c>
      <c r="S3165">
        <v>0</v>
      </c>
      <c r="T3165">
        <v>0</v>
      </c>
      <c r="U3165">
        <v>882.75600000000009</v>
      </c>
      <c r="V3165" t="s">
        <v>8499</v>
      </c>
      <c r="W3165" t="s">
        <v>1</v>
      </c>
    </row>
    <row r="3166" spans="1:23">
      <c r="A3166" t="s">
        <v>8374</v>
      </c>
      <c r="B3166" t="str">
        <f t="shared" si="197"/>
        <v>Marzo</v>
      </c>
      <c r="C3166" s="20" t="s">
        <v>8379</v>
      </c>
      <c r="D3166" t="s">
        <v>1</v>
      </c>
      <c r="E3166" t="s">
        <v>0</v>
      </c>
      <c r="F3166" t="str">
        <f t="shared" si="198"/>
        <v>CCF</v>
      </c>
      <c r="G3166" t="s">
        <v>8149</v>
      </c>
      <c r="H3166" t="s">
        <v>8150</v>
      </c>
      <c r="I3166">
        <v>1270</v>
      </c>
      <c r="J3166">
        <v>1270</v>
      </c>
      <c r="L3166" t="str">
        <f t="shared" si="199"/>
        <v>DUI</v>
      </c>
      <c r="M3166" t="str">
        <f t="shared" si="200"/>
        <v>017828338</v>
      </c>
      <c r="N3166" t="s">
        <v>631</v>
      </c>
      <c r="O3166">
        <v>0</v>
      </c>
      <c r="P3166">
        <v>0</v>
      </c>
      <c r="Q3166">
        <v>63.17</v>
      </c>
      <c r="R3166">
        <v>8.2121000000000013</v>
      </c>
      <c r="S3166">
        <v>0</v>
      </c>
      <c r="T3166">
        <v>0</v>
      </c>
      <c r="U3166">
        <v>71.382100000000008</v>
      </c>
      <c r="V3166" t="s">
        <v>8384</v>
      </c>
      <c r="W3166" t="s">
        <v>1</v>
      </c>
    </row>
    <row r="3167" spans="1:23">
      <c r="A3167" t="s">
        <v>8374</v>
      </c>
      <c r="B3167" t="str">
        <f t="shared" si="197"/>
        <v>Marzo</v>
      </c>
      <c r="C3167" s="20" t="s">
        <v>8379</v>
      </c>
      <c r="D3167" t="s">
        <v>1</v>
      </c>
      <c r="E3167" t="s">
        <v>0</v>
      </c>
      <c r="F3167" t="str">
        <f t="shared" si="198"/>
        <v>CCF</v>
      </c>
      <c r="G3167" t="s">
        <v>8149</v>
      </c>
      <c r="H3167" t="s">
        <v>8150</v>
      </c>
      <c r="I3167">
        <v>1271</v>
      </c>
      <c r="J3167">
        <v>1271</v>
      </c>
      <c r="L3167" t="str">
        <f t="shared" si="199"/>
        <v>DUI</v>
      </c>
      <c r="M3167" t="str">
        <f t="shared" si="200"/>
        <v>018717409</v>
      </c>
      <c r="N3167" t="s">
        <v>322</v>
      </c>
      <c r="O3167">
        <v>0</v>
      </c>
      <c r="P3167">
        <v>0</v>
      </c>
      <c r="Q3167">
        <v>28.76</v>
      </c>
      <c r="R3167">
        <v>3.7388000000000003</v>
      </c>
      <c r="S3167">
        <v>0</v>
      </c>
      <c r="T3167">
        <v>0</v>
      </c>
      <c r="U3167">
        <v>32.498800000000003</v>
      </c>
      <c r="V3167" t="s">
        <v>8383</v>
      </c>
      <c r="W3167" t="s">
        <v>1</v>
      </c>
    </row>
    <row r="3168" spans="1:23">
      <c r="A3168" t="s">
        <v>8374</v>
      </c>
      <c r="B3168" t="str">
        <f t="shared" si="197"/>
        <v>Marzo</v>
      </c>
      <c r="C3168" s="20" t="s">
        <v>8379</v>
      </c>
      <c r="D3168" t="s">
        <v>1</v>
      </c>
      <c r="E3168" t="s">
        <v>0</v>
      </c>
      <c r="F3168" t="str">
        <f t="shared" si="198"/>
        <v>CCF</v>
      </c>
      <c r="G3168" t="s">
        <v>8149</v>
      </c>
      <c r="H3168" t="s">
        <v>8150</v>
      </c>
      <c r="I3168">
        <v>1272</v>
      </c>
      <c r="J3168">
        <v>1272</v>
      </c>
      <c r="K3168" t="s">
        <v>233</v>
      </c>
      <c r="L3168" t="str">
        <f t="shared" si="199"/>
        <v>NIT</v>
      </c>
      <c r="M3168" t="str">
        <f t="shared" si="200"/>
        <v>06141408201017</v>
      </c>
      <c r="N3168" t="s">
        <v>234</v>
      </c>
      <c r="O3168">
        <v>0</v>
      </c>
      <c r="P3168">
        <v>0</v>
      </c>
      <c r="Q3168">
        <v>47.04</v>
      </c>
      <c r="R3168">
        <v>6.1151999999999997</v>
      </c>
      <c r="S3168">
        <v>0</v>
      </c>
      <c r="T3168">
        <v>0</v>
      </c>
      <c r="U3168">
        <v>53.155200000000001</v>
      </c>
      <c r="V3168" t="s">
        <v>8499</v>
      </c>
      <c r="W3168" t="s">
        <v>1</v>
      </c>
    </row>
    <row r="3169" spans="1:23">
      <c r="A3169" t="s">
        <v>8374</v>
      </c>
      <c r="B3169" t="str">
        <f t="shared" si="197"/>
        <v>Marzo</v>
      </c>
      <c r="C3169" s="20" t="s">
        <v>8379</v>
      </c>
      <c r="D3169" t="s">
        <v>1</v>
      </c>
      <c r="E3169" t="s">
        <v>0</v>
      </c>
      <c r="F3169" t="str">
        <f t="shared" si="198"/>
        <v>CCF</v>
      </c>
      <c r="G3169" t="s">
        <v>8149</v>
      </c>
      <c r="H3169" t="s">
        <v>8150</v>
      </c>
      <c r="I3169">
        <v>1273</v>
      </c>
      <c r="J3169">
        <v>1273</v>
      </c>
      <c r="K3169" t="s">
        <v>574</v>
      </c>
      <c r="L3169" t="str">
        <f t="shared" si="199"/>
        <v>NIT</v>
      </c>
      <c r="M3169" t="str">
        <f t="shared" si="200"/>
        <v>06142508991046</v>
      </c>
      <c r="N3169" t="s">
        <v>575</v>
      </c>
      <c r="O3169">
        <v>0</v>
      </c>
      <c r="P3169">
        <v>0</v>
      </c>
      <c r="Q3169">
        <v>3822.96</v>
      </c>
      <c r="R3169">
        <v>496.98480000000001</v>
      </c>
      <c r="S3169">
        <v>0</v>
      </c>
      <c r="T3169">
        <v>0</v>
      </c>
      <c r="U3169">
        <v>4319.9448000000002</v>
      </c>
      <c r="V3169" t="s">
        <v>8499</v>
      </c>
      <c r="W3169" t="s">
        <v>1</v>
      </c>
    </row>
    <row r="3170" spans="1:23">
      <c r="A3170" t="s">
        <v>8374</v>
      </c>
      <c r="B3170" t="str">
        <f t="shared" si="197"/>
        <v>Marzo</v>
      </c>
      <c r="C3170" s="20" t="s">
        <v>8379</v>
      </c>
      <c r="D3170" t="s">
        <v>1</v>
      </c>
      <c r="E3170" t="s">
        <v>0</v>
      </c>
      <c r="F3170" t="str">
        <f t="shared" si="198"/>
        <v>CCF</v>
      </c>
      <c r="G3170" t="s">
        <v>8149</v>
      </c>
      <c r="H3170" t="s">
        <v>8150</v>
      </c>
      <c r="I3170">
        <v>1274</v>
      </c>
      <c r="J3170">
        <v>1274</v>
      </c>
      <c r="K3170" t="s">
        <v>1342</v>
      </c>
      <c r="L3170" t="str">
        <f t="shared" si="199"/>
        <v>NIT</v>
      </c>
      <c r="M3170" t="str">
        <f t="shared" si="200"/>
        <v>06141609201015</v>
      </c>
      <c r="N3170" t="s">
        <v>1343</v>
      </c>
      <c r="O3170">
        <v>0</v>
      </c>
      <c r="P3170">
        <v>0</v>
      </c>
      <c r="Q3170">
        <v>210</v>
      </c>
      <c r="R3170">
        <v>27.3</v>
      </c>
      <c r="S3170">
        <v>0</v>
      </c>
      <c r="T3170">
        <v>0</v>
      </c>
      <c r="U3170">
        <v>237.3</v>
      </c>
      <c r="V3170" t="s">
        <v>8499</v>
      </c>
      <c r="W3170" t="s">
        <v>1</v>
      </c>
    </row>
    <row r="3171" spans="1:23">
      <c r="A3171" t="s">
        <v>8374</v>
      </c>
      <c r="B3171" t="str">
        <f t="shared" si="197"/>
        <v>Marzo</v>
      </c>
      <c r="C3171" s="20" t="s">
        <v>8379</v>
      </c>
      <c r="D3171" t="s">
        <v>1</v>
      </c>
      <c r="E3171" t="s">
        <v>0</v>
      </c>
      <c r="F3171" t="str">
        <f t="shared" si="198"/>
        <v>CCF</v>
      </c>
      <c r="G3171" t="s">
        <v>8149</v>
      </c>
      <c r="H3171" t="s">
        <v>8150</v>
      </c>
      <c r="I3171">
        <v>1275</v>
      </c>
      <c r="J3171">
        <v>1275</v>
      </c>
      <c r="K3171" t="s">
        <v>512</v>
      </c>
      <c r="L3171" t="str">
        <f t="shared" si="199"/>
        <v>NIT</v>
      </c>
      <c r="M3171" t="str">
        <f t="shared" si="200"/>
        <v>06142703761225</v>
      </c>
      <c r="N3171" t="s">
        <v>513</v>
      </c>
      <c r="O3171">
        <v>0</v>
      </c>
      <c r="P3171">
        <v>0</v>
      </c>
      <c r="Q3171">
        <v>156.87</v>
      </c>
      <c r="R3171">
        <v>20.3931</v>
      </c>
      <c r="S3171">
        <v>0</v>
      </c>
      <c r="T3171">
        <v>0</v>
      </c>
      <c r="U3171">
        <v>177.26310000000001</v>
      </c>
      <c r="V3171" t="s">
        <v>8499</v>
      </c>
      <c r="W3171" t="s">
        <v>1</v>
      </c>
    </row>
    <row r="3172" spans="1:23">
      <c r="A3172" t="s">
        <v>8374</v>
      </c>
      <c r="B3172" t="str">
        <f t="shared" si="197"/>
        <v>Marzo</v>
      </c>
      <c r="C3172" s="20" t="s">
        <v>8379</v>
      </c>
      <c r="D3172" t="s">
        <v>1</v>
      </c>
      <c r="E3172" t="s">
        <v>0</v>
      </c>
      <c r="F3172" t="str">
        <f t="shared" si="198"/>
        <v>CCF</v>
      </c>
      <c r="G3172" t="s">
        <v>8149</v>
      </c>
      <c r="H3172" t="s">
        <v>8150</v>
      </c>
      <c r="I3172">
        <v>1277</v>
      </c>
      <c r="J3172">
        <v>1277</v>
      </c>
      <c r="K3172" t="s">
        <v>126</v>
      </c>
      <c r="L3172" t="str">
        <f t="shared" si="199"/>
        <v>NIT</v>
      </c>
      <c r="M3172" t="str">
        <f t="shared" si="200"/>
        <v>12172508931019</v>
      </c>
      <c r="N3172" t="s">
        <v>127</v>
      </c>
      <c r="O3172">
        <v>0</v>
      </c>
      <c r="P3172">
        <v>0</v>
      </c>
      <c r="Q3172">
        <v>28137.1</v>
      </c>
      <c r="R3172">
        <v>3657.8229999999999</v>
      </c>
      <c r="S3172">
        <v>0</v>
      </c>
      <c r="T3172">
        <v>0</v>
      </c>
      <c r="U3172">
        <v>31794.922999999999</v>
      </c>
      <c r="V3172" t="s">
        <v>8499</v>
      </c>
      <c r="W3172" t="s">
        <v>1</v>
      </c>
    </row>
    <row r="3173" spans="1:23">
      <c r="A3173" t="s">
        <v>8374</v>
      </c>
      <c r="B3173" t="str">
        <f t="shared" si="197"/>
        <v>Marzo</v>
      </c>
      <c r="C3173" s="20" t="s">
        <v>8379</v>
      </c>
      <c r="D3173" t="s">
        <v>1</v>
      </c>
      <c r="E3173" t="s">
        <v>0</v>
      </c>
      <c r="F3173" t="str">
        <f t="shared" si="198"/>
        <v>CCF</v>
      </c>
      <c r="G3173" t="s">
        <v>8149</v>
      </c>
      <c r="H3173" t="s">
        <v>8150</v>
      </c>
      <c r="I3173">
        <v>1278</v>
      </c>
      <c r="J3173">
        <v>1278</v>
      </c>
      <c r="K3173" t="s">
        <v>8212</v>
      </c>
      <c r="L3173" t="str">
        <f t="shared" si="199"/>
        <v>NIT</v>
      </c>
      <c r="M3173" t="str">
        <f t="shared" si="200"/>
        <v>06141906211070</v>
      </c>
      <c r="N3173" t="s">
        <v>8213</v>
      </c>
      <c r="O3173">
        <v>0</v>
      </c>
      <c r="P3173">
        <v>0</v>
      </c>
      <c r="Q3173">
        <v>143.25</v>
      </c>
      <c r="R3173">
        <v>18.622500000000002</v>
      </c>
      <c r="S3173">
        <v>0</v>
      </c>
      <c r="T3173">
        <v>0</v>
      </c>
      <c r="U3173">
        <v>161.8725</v>
      </c>
      <c r="V3173" t="s">
        <v>8499</v>
      </c>
      <c r="W3173" t="s">
        <v>1</v>
      </c>
    </row>
    <row r="3174" spans="1:23">
      <c r="A3174" t="s">
        <v>8374</v>
      </c>
      <c r="B3174" t="str">
        <f t="shared" si="197"/>
        <v>Marzo</v>
      </c>
      <c r="C3174" s="20" t="s">
        <v>8379</v>
      </c>
      <c r="D3174" t="s">
        <v>1</v>
      </c>
      <c r="E3174" t="s">
        <v>0</v>
      </c>
      <c r="F3174" t="str">
        <f t="shared" si="198"/>
        <v>CCF</v>
      </c>
      <c r="G3174" t="s">
        <v>8149</v>
      </c>
      <c r="H3174" t="s">
        <v>8150</v>
      </c>
      <c r="I3174">
        <v>1279</v>
      </c>
      <c r="J3174">
        <v>1279</v>
      </c>
      <c r="K3174" t="s">
        <v>612</v>
      </c>
      <c r="L3174" t="str">
        <f t="shared" si="199"/>
        <v>NIT</v>
      </c>
      <c r="M3174" t="str">
        <f t="shared" si="200"/>
        <v>02102610911017</v>
      </c>
      <c r="N3174" t="s">
        <v>613</v>
      </c>
      <c r="O3174">
        <v>0</v>
      </c>
      <c r="P3174">
        <v>0</v>
      </c>
      <c r="Q3174">
        <v>554.42999999999995</v>
      </c>
      <c r="R3174">
        <v>72.07589999999999</v>
      </c>
      <c r="S3174">
        <v>0</v>
      </c>
      <c r="T3174">
        <v>0</v>
      </c>
      <c r="U3174">
        <v>626.50589999999988</v>
      </c>
      <c r="V3174" t="s">
        <v>8499</v>
      </c>
      <c r="W3174" t="s">
        <v>1</v>
      </c>
    </row>
    <row r="3175" spans="1:23">
      <c r="A3175" t="s">
        <v>8374</v>
      </c>
      <c r="B3175" t="str">
        <f t="shared" si="197"/>
        <v>Marzo</v>
      </c>
      <c r="C3175" s="20" t="s">
        <v>8379</v>
      </c>
      <c r="D3175" t="s">
        <v>1</v>
      </c>
      <c r="E3175" t="s">
        <v>0</v>
      </c>
      <c r="F3175" t="str">
        <f t="shared" si="198"/>
        <v>CCF</v>
      </c>
      <c r="G3175" t="s">
        <v>8149</v>
      </c>
      <c r="H3175" t="s">
        <v>8150</v>
      </c>
      <c r="I3175">
        <v>1280</v>
      </c>
      <c r="J3175">
        <v>1280</v>
      </c>
      <c r="K3175" t="s">
        <v>373</v>
      </c>
      <c r="L3175" t="str">
        <f t="shared" si="199"/>
        <v>NIT</v>
      </c>
      <c r="M3175" t="str">
        <f t="shared" si="200"/>
        <v>05122303871053</v>
      </c>
      <c r="N3175" t="s">
        <v>374</v>
      </c>
      <c r="O3175">
        <v>0</v>
      </c>
      <c r="P3175">
        <v>0</v>
      </c>
      <c r="Q3175">
        <v>242.21</v>
      </c>
      <c r="R3175">
        <v>31.487300000000001</v>
      </c>
      <c r="S3175">
        <v>0</v>
      </c>
      <c r="T3175">
        <v>0</v>
      </c>
      <c r="U3175">
        <v>273.69729999999998</v>
      </c>
      <c r="V3175" t="s">
        <v>8499</v>
      </c>
      <c r="W3175" t="s">
        <v>1</v>
      </c>
    </row>
    <row r="3176" spans="1:23">
      <c r="A3176" t="s">
        <v>8374</v>
      </c>
      <c r="B3176" t="str">
        <f t="shared" si="197"/>
        <v>Marzo</v>
      </c>
      <c r="C3176" s="20" t="s">
        <v>8379</v>
      </c>
      <c r="D3176" t="s">
        <v>1</v>
      </c>
      <c r="E3176" t="s">
        <v>0</v>
      </c>
      <c r="F3176" t="str">
        <f t="shared" si="198"/>
        <v>CCF</v>
      </c>
      <c r="G3176" t="s">
        <v>8149</v>
      </c>
      <c r="H3176" t="s">
        <v>8150</v>
      </c>
      <c r="I3176">
        <v>1281</v>
      </c>
      <c r="J3176">
        <v>1281</v>
      </c>
      <c r="K3176" t="s">
        <v>373</v>
      </c>
      <c r="L3176" t="str">
        <f t="shared" si="199"/>
        <v>NIT</v>
      </c>
      <c r="M3176" t="str">
        <f t="shared" si="200"/>
        <v>05122303871053</v>
      </c>
      <c r="N3176" t="s">
        <v>374</v>
      </c>
      <c r="O3176">
        <v>0</v>
      </c>
      <c r="P3176">
        <v>0</v>
      </c>
      <c r="Q3176">
        <v>17.420000000000002</v>
      </c>
      <c r="R3176">
        <v>2.2646000000000002</v>
      </c>
      <c r="S3176">
        <v>0</v>
      </c>
      <c r="T3176">
        <v>0</v>
      </c>
      <c r="U3176">
        <v>19.684600000000003</v>
      </c>
      <c r="V3176" t="s">
        <v>8499</v>
      </c>
      <c r="W3176" t="s">
        <v>1</v>
      </c>
    </row>
    <row r="3177" spans="1:23">
      <c r="A3177" t="s">
        <v>8374</v>
      </c>
      <c r="B3177" t="str">
        <f t="shared" si="197"/>
        <v>Marzo</v>
      </c>
      <c r="C3177" s="20" t="s">
        <v>8379</v>
      </c>
      <c r="D3177" t="s">
        <v>1</v>
      </c>
      <c r="E3177" t="s">
        <v>0</v>
      </c>
      <c r="F3177" t="str">
        <f t="shared" si="198"/>
        <v>CCF</v>
      </c>
      <c r="G3177" t="s">
        <v>8149</v>
      </c>
      <c r="H3177" t="s">
        <v>8150</v>
      </c>
      <c r="I3177">
        <v>1282</v>
      </c>
      <c r="J3177">
        <v>1282</v>
      </c>
      <c r="L3177" t="str">
        <f t="shared" si="199"/>
        <v>DUI</v>
      </c>
      <c r="M3177" t="str">
        <f t="shared" si="200"/>
        <v>027009790</v>
      </c>
      <c r="N3177" t="s">
        <v>428</v>
      </c>
      <c r="O3177">
        <v>0</v>
      </c>
      <c r="P3177">
        <v>0</v>
      </c>
      <c r="Q3177">
        <v>215.02</v>
      </c>
      <c r="R3177">
        <v>27.952600000000004</v>
      </c>
      <c r="S3177">
        <v>0</v>
      </c>
      <c r="T3177">
        <v>0</v>
      </c>
      <c r="U3177">
        <v>242.9726</v>
      </c>
      <c r="V3177" t="s">
        <v>8382</v>
      </c>
      <c r="W3177" t="s">
        <v>1</v>
      </c>
    </row>
    <row r="3178" spans="1:23">
      <c r="A3178" t="s">
        <v>8374</v>
      </c>
      <c r="B3178" t="str">
        <f t="shared" si="197"/>
        <v>Marzo</v>
      </c>
      <c r="C3178" s="20" t="s">
        <v>8379</v>
      </c>
      <c r="D3178" t="s">
        <v>1</v>
      </c>
      <c r="E3178" t="s">
        <v>0</v>
      </c>
      <c r="F3178" t="str">
        <f t="shared" si="198"/>
        <v>CCF</v>
      </c>
      <c r="G3178" t="s">
        <v>8149</v>
      </c>
      <c r="H3178" t="s">
        <v>8150</v>
      </c>
      <c r="I3178">
        <v>1283</v>
      </c>
      <c r="J3178">
        <v>1283</v>
      </c>
      <c r="K3178" t="s">
        <v>564</v>
      </c>
      <c r="L3178" t="str">
        <f t="shared" si="199"/>
        <v>NIT</v>
      </c>
      <c r="M3178" t="str">
        <f t="shared" si="200"/>
        <v>13250306470019</v>
      </c>
      <c r="N3178" t="s">
        <v>565</v>
      </c>
      <c r="O3178">
        <v>0</v>
      </c>
      <c r="P3178">
        <v>0</v>
      </c>
      <c r="Q3178">
        <v>27.85</v>
      </c>
      <c r="R3178">
        <v>3.6205000000000003</v>
      </c>
      <c r="S3178">
        <v>0</v>
      </c>
      <c r="T3178">
        <v>0</v>
      </c>
      <c r="U3178">
        <v>31.470500000000001</v>
      </c>
      <c r="V3178" t="s">
        <v>8499</v>
      </c>
      <c r="W3178" t="s">
        <v>1</v>
      </c>
    </row>
    <row r="3179" spans="1:23">
      <c r="A3179" t="s">
        <v>8374</v>
      </c>
      <c r="B3179" t="str">
        <f t="shared" si="197"/>
        <v>Marzo</v>
      </c>
      <c r="C3179" s="20" t="s">
        <v>8379</v>
      </c>
      <c r="D3179" t="s">
        <v>1</v>
      </c>
      <c r="E3179" t="s">
        <v>0</v>
      </c>
      <c r="F3179" t="str">
        <f t="shared" si="198"/>
        <v>CCF</v>
      </c>
      <c r="G3179" t="s">
        <v>8149</v>
      </c>
      <c r="H3179" t="s">
        <v>8150</v>
      </c>
      <c r="I3179">
        <v>1284</v>
      </c>
      <c r="J3179">
        <v>1284</v>
      </c>
      <c r="K3179" t="s">
        <v>8380</v>
      </c>
      <c r="L3179" t="str">
        <f t="shared" si="199"/>
        <v>NIT</v>
      </c>
      <c r="M3179" t="str">
        <f t="shared" si="200"/>
        <v>04072101211016</v>
      </c>
      <c r="N3179" t="s">
        <v>8381</v>
      </c>
      <c r="O3179">
        <v>0</v>
      </c>
      <c r="P3179">
        <v>0</v>
      </c>
      <c r="Q3179">
        <v>287.45999999999998</v>
      </c>
      <c r="R3179">
        <v>37.369799999999998</v>
      </c>
      <c r="S3179">
        <v>0</v>
      </c>
      <c r="T3179">
        <v>0</v>
      </c>
      <c r="U3179">
        <v>324.82979999999998</v>
      </c>
      <c r="V3179" t="s">
        <v>8499</v>
      </c>
      <c r="W3179" t="s">
        <v>1</v>
      </c>
    </row>
    <row r="3180" spans="1:23">
      <c r="A3180" t="s">
        <v>8374</v>
      </c>
      <c r="B3180" t="str">
        <f t="shared" si="197"/>
        <v>Marzo</v>
      </c>
      <c r="C3180" s="20" t="s">
        <v>8379</v>
      </c>
      <c r="D3180" t="s">
        <v>1</v>
      </c>
      <c r="E3180" t="s">
        <v>0</v>
      </c>
      <c r="F3180" t="str">
        <f t="shared" si="198"/>
        <v>CCF</v>
      </c>
      <c r="G3180" t="s">
        <v>8149</v>
      </c>
      <c r="H3180" t="s">
        <v>8150</v>
      </c>
      <c r="I3180">
        <v>1285</v>
      </c>
      <c r="J3180">
        <v>1285</v>
      </c>
      <c r="K3180" t="s">
        <v>126</v>
      </c>
      <c r="L3180" t="str">
        <f t="shared" si="199"/>
        <v>NIT</v>
      </c>
      <c r="M3180" t="str">
        <f t="shared" si="200"/>
        <v>12172508931019</v>
      </c>
      <c r="N3180" t="s">
        <v>127</v>
      </c>
      <c r="O3180">
        <v>0</v>
      </c>
      <c r="P3180">
        <v>0</v>
      </c>
      <c r="Q3180">
        <v>7093.63</v>
      </c>
      <c r="R3180">
        <v>922.17190000000005</v>
      </c>
      <c r="S3180">
        <v>0</v>
      </c>
      <c r="T3180">
        <v>0</v>
      </c>
      <c r="U3180">
        <v>8015.8019000000004</v>
      </c>
      <c r="V3180" t="s">
        <v>8499</v>
      </c>
      <c r="W3180" t="s">
        <v>1</v>
      </c>
    </row>
    <row r="3181" spans="1:23">
      <c r="A3181" t="s">
        <v>8374</v>
      </c>
      <c r="B3181" t="str">
        <f t="shared" si="197"/>
        <v>Marzo</v>
      </c>
      <c r="C3181" s="20" t="s">
        <v>8379</v>
      </c>
      <c r="D3181" t="s">
        <v>1</v>
      </c>
      <c r="E3181" t="s">
        <v>0</v>
      </c>
      <c r="F3181" t="str">
        <f t="shared" si="198"/>
        <v>CCF</v>
      </c>
      <c r="G3181" t="s">
        <v>8149</v>
      </c>
      <c r="H3181" t="s">
        <v>8150</v>
      </c>
      <c r="I3181">
        <v>1286</v>
      </c>
      <c r="J3181">
        <v>1286</v>
      </c>
      <c r="K3181" t="s">
        <v>155</v>
      </c>
      <c r="L3181" t="str">
        <f t="shared" si="199"/>
        <v>NIT</v>
      </c>
      <c r="M3181" t="str">
        <f t="shared" si="200"/>
        <v>06142610051058</v>
      </c>
      <c r="N3181" t="s">
        <v>156</v>
      </c>
      <c r="O3181">
        <v>0</v>
      </c>
      <c r="P3181">
        <v>0</v>
      </c>
      <c r="Q3181">
        <v>218.46</v>
      </c>
      <c r="R3181">
        <v>28.399800000000003</v>
      </c>
      <c r="S3181">
        <v>0</v>
      </c>
      <c r="T3181">
        <v>0</v>
      </c>
      <c r="U3181">
        <v>246.85980000000001</v>
      </c>
      <c r="V3181" t="s">
        <v>8499</v>
      </c>
      <c r="W3181" t="s">
        <v>1</v>
      </c>
    </row>
    <row r="3182" spans="1:23">
      <c r="A3182" t="s">
        <v>8374</v>
      </c>
      <c r="B3182" t="str">
        <f t="shared" si="197"/>
        <v>Marzo</v>
      </c>
      <c r="C3182" s="20" t="s">
        <v>8379</v>
      </c>
      <c r="D3182" t="s">
        <v>1</v>
      </c>
      <c r="E3182" t="s">
        <v>0</v>
      </c>
      <c r="F3182" t="str">
        <f t="shared" si="198"/>
        <v>CCF</v>
      </c>
      <c r="G3182" t="s">
        <v>8149</v>
      </c>
      <c r="H3182" t="s">
        <v>8150</v>
      </c>
      <c r="I3182">
        <v>1287</v>
      </c>
      <c r="J3182">
        <v>1287</v>
      </c>
      <c r="K3182" t="s">
        <v>333</v>
      </c>
      <c r="L3182" t="str">
        <f t="shared" si="199"/>
        <v>NIT</v>
      </c>
      <c r="M3182" t="str">
        <f t="shared" si="200"/>
        <v>06140607941015</v>
      </c>
      <c r="N3182" t="s">
        <v>334</v>
      </c>
      <c r="O3182">
        <v>0</v>
      </c>
      <c r="P3182">
        <v>0</v>
      </c>
      <c r="Q3182">
        <v>152.91999999999999</v>
      </c>
      <c r="R3182">
        <v>19.8796</v>
      </c>
      <c r="S3182">
        <v>0</v>
      </c>
      <c r="T3182">
        <v>0</v>
      </c>
      <c r="U3182">
        <v>172.7996</v>
      </c>
      <c r="V3182" t="s">
        <v>8499</v>
      </c>
      <c r="W3182" t="s">
        <v>1</v>
      </c>
    </row>
    <row r="3183" spans="1:23">
      <c r="A3183" t="s">
        <v>8374</v>
      </c>
      <c r="B3183" t="str">
        <f t="shared" si="197"/>
        <v>Marzo</v>
      </c>
      <c r="C3183" s="20" t="s">
        <v>8379</v>
      </c>
      <c r="D3183" t="s">
        <v>1</v>
      </c>
      <c r="E3183" t="s">
        <v>0</v>
      </c>
      <c r="F3183" t="str">
        <f t="shared" si="198"/>
        <v>CCF</v>
      </c>
      <c r="G3183" t="s">
        <v>8149</v>
      </c>
      <c r="H3183" t="s">
        <v>8150</v>
      </c>
      <c r="I3183">
        <v>1288</v>
      </c>
      <c r="J3183">
        <v>1288</v>
      </c>
      <c r="K3183" t="s">
        <v>333</v>
      </c>
      <c r="L3183" t="str">
        <f t="shared" si="199"/>
        <v>NIT</v>
      </c>
      <c r="M3183" t="str">
        <f t="shared" si="200"/>
        <v>06140607941015</v>
      </c>
      <c r="N3183" t="s">
        <v>334</v>
      </c>
      <c r="O3183">
        <v>0</v>
      </c>
      <c r="P3183">
        <v>0</v>
      </c>
      <c r="Q3183">
        <v>132.52000000000001</v>
      </c>
      <c r="R3183">
        <v>17.227600000000002</v>
      </c>
      <c r="S3183">
        <v>0</v>
      </c>
      <c r="T3183">
        <v>0</v>
      </c>
      <c r="U3183">
        <v>149.74760000000001</v>
      </c>
      <c r="V3183" t="s">
        <v>8499</v>
      </c>
      <c r="W3183" t="s">
        <v>1</v>
      </c>
    </row>
    <row r="3184" spans="1:23">
      <c r="A3184" t="s">
        <v>8374</v>
      </c>
      <c r="B3184" t="str">
        <f t="shared" si="197"/>
        <v>Marzo</v>
      </c>
      <c r="C3184" s="20" t="s">
        <v>8375</v>
      </c>
      <c r="D3184" t="s">
        <v>1</v>
      </c>
      <c r="E3184" t="s">
        <v>0</v>
      </c>
      <c r="F3184" t="str">
        <f t="shared" si="198"/>
        <v>CCF</v>
      </c>
      <c r="G3184" t="s">
        <v>8149</v>
      </c>
      <c r="H3184" t="s">
        <v>8150</v>
      </c>
      <c r="I3184">
        <v>1289</v>
      </c>
      <c r="J3184">
        <v>1289</v>
      </c>
      <c r="K3184" t="s">
        <v>155</v>
      </c>
      <c r="L3184" t="str">
        <f t="shared" si="199"/>
        <v>NIT</v>
      </c>
      <c r="M3184" t="str">
        <f t="shared" si="200"/>
        <v>06142610051058</v>
      </c>
      <c r="N3184" t="s">
        <v>156</v>
      </c>
      <c r="O3184">
        <v>0</v>
      </c>
      <c r="P3184">
        <v>0</v>
      </c>
      <c r="Q3184">
        <v>130.97</v>
      </c>
      <c r="R3184">
        <v>17.0261</v>
      </c>
      <c r="S3184">
        <v>0</v>
      </c>
      <c r="T3184">
        <v>0</v>
      </c>
      <c r="U3184">
        <v>147.99610000000001</v>
      </c>
      <c r="V3184" t="s">
        <v>8499</v>
      </c>
      <c r="W3184" t="s">
        <v>1</v>
      </c>
    </row>
    <row r="3185" spans="1:23">
      <c r="A3185" t="s">
        <v>8374</v>
      </c>
      <c r="B3185" t="str">
        <f t="shared" si="197"/>
        <v>Marzo</v>
      </c>
      <c r="C3185" s="20" t="s">
        <v>8375</v>
      </c>
      <c r="D3185" t="s">
        <v>1</v>
      </c>
      <c r="E3185" t="s">
        <v>0</v>
      </c>
      <c r="F3185" t="str">
        <f t="shared" si="198"/>
        <v>CCF</v>
      </c>
      <c r="G3185" t="s">
        <v>8149</v>
      </c>
      <c r="H3185" t="s">
        <v>8150</v>
      </c>
      <c r="I3185">
        <v>1291</v>
      </c>
      <c r="J3185">
        <v>1291</v>
      </c>
      <c r="K3185" t="s">
        <v>333</v>
      </c>
      <c r="L3185" t="str">
        <f t="shared" si="199"/>
        <v>NIT</v>
      </c>
      <c r="M3185" t="str">
        <f t="shared" si="200"/>
        <v>06140607941015</v>
      </c>
      <c r="N3185" t="s">
        <v>334</v>
      </c>
      <c r="O3185">
        <v>0</v>
      </c>
      <c r="P3185">
        <v>0</v>
      </c>
      <c r="Q3185">
        <v>96.83</v>
      </c>
      <c r="R3185">
        <v>12.587899999999999</v>
      </c>
      <c r="S3185">
        <v>0</v>
      </c>
      <c r="T3185">
        <v>0</v>
      </c>
      <c r="U3185">
        <v>109.4179</v>
      </c>
      <c r="V3185" t="s">
        <v>8499</v>
      </c>
      <c r="W3185" t="s">
        <v>1</v>
      </c>
    </row>
    <row r="3186" spans="1:23">
      <c r="A3186" t="s">
        <v>8374</v>
      </c>
      <c r="B3186" t="str">
        <f t="shared" si="197"/>
        <v>Marzo</v>
      </c>
      <c r="C3186" s="20" t="s">
        <v>8375</v>
      </c>
      <c r="D3186" t="s">
        <v>1</v>
      </c>
      <c r="E3186" t="s">
        <v>0</v>
      </c>
      <c r="F3186" t="str">
        <f t="shared" si="198"/>
        <v>CCF</v>
      </c>
      <c r="G3186" t="s">
        <v>8149</v>
      </c>
      <c r="H3186" t="s">
        <v>8150</v>
      </c>
      <c r="I3186">
        <v>1292</v>
      </c>
      <c r="J3186">
        <v>1292</v>
      </c>
      <c r="K3186" t="s">
        <v>118</v>
      </c>
      <c r="L3186" t="str">
        <f t="shared" si="199"/>
        <v>NIT</v>
      </c>
      <c r="M3186" t="str">
        <f t="shared" si="200"/>
        <v>06141106071025</v>
      </c>
      <c r="N3186" t="s">
        <v>119</v>
      </c>
      <c r="O3186">
        <v>0</v>
      </c>
      <c r="P3186">
        <v>0</v>
      </c>
      <c r="Q3186">
        <v>25.39</v>
      </c>
      <c r="R3186">
        <v>3.3007</v>
      </c>
      <c r="S3186">
        <v>0</v>
      </c>
      <c r="T3186">
        <v>0</v>
      </c>
      <c r="U3186">
        <v>28.6907</v>
      </c>
      <c r="V3186" t="s">
        <v>8499</v>
      </c>
      <c r="W3186" t="s">
        <v>1</v>
      </c>
    </row>
    <row r="3187" spans="1:23">
      <c r="A3187" t="s">
        <v>8374</v>
      </c>
      <c r="B3187" t="str">
        <f t="shared" si="197"/>
        <v>Marzo</v>
      </c>
      <c r="C3187" s="20" t="s">
        <v>8375</v>
      </c>
      <c r="D3187" t="s">
        <v>1</v>
      </c>
      <c r="E3187" t="s">
        <v>0</v>
      </c>
      <c r="F3187" t="str">
        <f t="shared" si="198"/>
        <v>CCF</v>
      </c>
      <c r="G3187" t="s">
        <v>8149</v>
      </c>
      <c r="H3187" t="s">
        <v>8150</v>
      </c>
      <c r="I3187">
        <v>1293</v>
      </c>
      <c r="J3187">
        <v>1293</v>
      </c>
      <c r="K3187" t="s">
        <v>8159</v>
      </c>
      <c r="L3187" t="str">
        <f t="shared" si="199"/>
        <v>NIT</v>
      </c>
      <c r="M3187" t="str">
        <f t="shared" si="200"/>
        <v>06140107211045</v>
      </c>
      <c r="N3187" t="s">
        <v>8162</v>
      </c>
      <c r="O3187">
        <v>0</v>
      </c>
      <c r="P3187">
        <v>0</v>
      </c>
      <c r="Q3187">
        <v>819.24</v>
      </c>
      <c r="R3187">
        <v>106.50120000000001</v>
      </c>
      <c r="S3187">
        <v>0</v>
      </c>
      <c r="T3187">
        <v>0</v>
      </c>
      <c r="U3187">
        <v>925.74120000000005</v>
      </c>
      <c r="V3187" t="s">
        <v>8499</v>
      </c>
      <c r="W3187" t="s">
        <v>1</v>
      </c>
    </row>
    <row r="3188" spans="1:23">
      <c r="A3188" t="s">
        <v>8374</v>
      </c>
      <c r="B3188" t="str">
        <f t="shared" si="197"/>
        <v>Marzo</v>
      </c>
      <c r="C3188" s="20" t="s">
        <v>8375</v>
      </c>
      <c r="D3188" t="s">
        <v>1</v>
      </c>
      <c r="E3188" t="s">
        <v>0</v>
      </c>
      <c r="F3188" t="str">
        <f t="shared" si="198"/>
        <v>CCF</v>
      </c>
      <c r="G3188" t="s">
        <v>8149</v>
      </c>
      <c r="H3188" t="s">
        <v>8150</v>
      </c>
      <c r="I3188">
        <v>1294</v>
      </c>
      <c r="J3188">
        <v>1294</v>
      </c>
      <c r="L3188" t="str">
        <f t="shared" si="199"/>
        <v>DUI</v>
      </c>
      <c r="M3188" t="str">
        <f t="shared" si="200"/>
        <v>045167457</v>
      </c>
      <c r="N3188" t="s">
        <v>103</v>
      </c>
      <c r="O3188">
        <v>0</v>
      </c>
      <c r="P3188">
        <v>0</v>
      </c>
      <c r="Q3188">
        <v>16.510000000000002</v>
      </c>
      <c r="R3188">
        <v>2.1463000000000001</v>
      </c>
      <c r="S3188">
        <v>0</v>
      </c>
      <c r="T3188">
        <v>0</v>
      </c>
      <c r="U3188">
        <v>18.656300000000002</v>
      </c>
      <c r="V3188" t="s">
        <v>8378</v>
      </c>
      <c r="W3188" t="s">
        <v>1</v>
      </c>
    </row>
    <row r="3189" spans="1:23">
      <c r="A3189" t="s">
        <v>8374</v>
      </c>
      <c r="B3189" t="str">
        <f t="shared" si="197"/>
        <v>Marzo</v>
      </c>
      <c r="C3189" s="20" t="s">
        <v>8375</v>
      </c>
      <c r="D3189" t="s">
        <v>1</v>
      </c>
      <c r="E3189" t="s">
        <v>0</v>
      </c>
      <c r="F3189" t="str">
        <f t="shared" si="198"/>
        <v>CCF</v>
      </c>
      <c r="G3189" t="s">
        <v>8149</v>
      </c>
      <c r="H3189" t="s">
        <v>8150</v>
      </c>
      <c r="I3189">
        <v>1295</v>
      </c>
      <c r="J3189">
        <v>1295</v>
      </c>
      <c r="K3189" t="s">
        <v>803</v>
      </c>
      <c r="L3189" t="str">
        <f t="shared" si="199"/>
        <v>NIT</v>
      </c>
      <c r="M3189" t="str">
        <f t="shared" si="200"/>
        <v>05010909881017</v>
      </c>
      <c r="N3189" t="s">
        <v>804</v>
      </c>
      <c r="O3189">
        <v>0</v>
      </c>
      <c r="P3189">
        <v>0</v>
      </c>
      <c r="Q3189">
        <v>309.74</v>
      </c>
      <c r="R3189">
        <v>40.266200000000005</v>
      </c>
      <c r="S3189">
        <v>0</v>
      </c>
      <c r="T3189">
        <v>0</v>
      </c>
      <c r="U3189">
        <v>350.00620000000004</v>
      </c>
      <c r="V3189" t="s">
        <v>8499</v>
      </c>
      <c r="W3189" t="s">
        <v>1</v>
      </c>
    </row>
    <row r="3190" spans="1:23">
      <c r="A3190" t="s">
        <v>8374</v>
      </c>
      <c r="B3190" t="str">
        <f t="shared" si="197"/>
        <v>Marzo</v>
      </c>
      <c r="C3190" s="20" t="s">
        <v>8375</v>
      </c>
      <c r="D3190" t="s">
        <v>1</v>
      </c>
      <c r="E3190" t="s">
        <v>0</v>
      </c>
      <c r="F3190" t="str">
        <f t="shared" si="198"/>
        <v>CCF</v>
      </c>
      <c r="G3190" t="s">
        <v>8149</v>
      </c>
      <c r="H3190" t="s">
        <v>8150</v>
      </c>
      <c r="I3190">
        <v>1296</v>
      </c>
      <c r="J3190">
        <v>1296</v>
      </c>
      <c r="L3190" t="str">
        <f t="shared" si="199"/>
        <v>DUI</v>
      </c>
      <c r="M3190" t="str">
        <f t="shared" si="200"/>
        <v>041130466</v>
      </c>
      <c r="N3190" t="s">
        <v>844</v>
      </c>
      <c r="O3190">
        <v>0</v>
      </c>
      <c r="P3190">
        <v>0</v>
      </c>
      <c r="Q3190">
        <v>825.01</v>
      </c>
      <c r="R3190">
        <v>107.2513</v>
      </c>
      <c r="S3190">
        <v>0</v>
      </c>
      <c r="T3190">
        <v>0</v>
      </c>
      <c r="U3190">
        <v>932.26130000000001</v>
      </c>
      <c r="V3190" t="s">
        <v>8377</v>
      </c>
      <c r="W3190" t="s">
        <v>1</v>
      </c>
    </row>
    <row r="3191" spans="1:23">
      <c r="A3191" t="s">
        <v>8374</v>
      </c>
      <c r="B3191" t="str">
        <f t="shared" si="197"/>
        <v>Marzo</v>
      </c>
      <c r="C3191" s="20" t="s">
        <v>8375</v>
      </c>
      <c r="D3191" t="s">
        <v>1</v>
      </c>
      <c r="E3191" t="s">
        <v>0</v>
      </c>
      <c r="F3191" t="str">
        <f t="shared" si="198"/>
        <v>CCF</v>
      </c>
      <c r="G3191" t="s">
        <v>8149</v>
      </c>
      <c r="H3191" t="s">
        <v>8150</v>
      </c>
      <c r="I3191">
        <v>1297</v>
      </c>
      <c r="J3191">
        <v>1297</v>
      </c>
      <c r="K3191" t="s">
        <v>769</v>
      </c>
      <c r="L3191" t="str">
        <f t="shared" si="199"/>
        <v>NIT</v>
      </c>
      <c r="M3191" t="str">
        <f t="shared" si="200"/>
        <v>04162810771024</v>
      </c>
      <c r="N3191" t="s">
        <v>770</v>
      </c>
      <c r="O3191">
        <v>0</v>
      </c>
      <c r="P3191">
        <v>0</v>
      </c>
      <c r="Q3191">
        <v>511.72</v>
      </c>
      <c r="R3191">
        <v>66.523600000000002</v>
      </c>
      <c r="S3191">
        <v>0</v>
      </c>
      <c r="T3191">
        <v>0</v>
      </c>
      <c r="U3191">
        <v>578.24360000000001</v>
      </c>
      <c r="V3191" t="s">
        <v>8499</v>
      </c>
      <c r="W3191" t="s">
        <v>1</v>
      </c>
    </row>
    <row r="3192" spans="1:23">
      <c r="A3192" t="s">
        <v>8374</v>
      </c>
      <c r="B3192" t="str">
        <f t="shared" ref="B3192:B3199" si="201">SUBSTITUTE(A3192,"ARZO","arzo")</f>
        <v>Marzo</v>
      </c>
      <c r="C3192" s="20" t="s">
        <v>8375</v>
      </c>
      <c r="D3192" t="s">
        <v>1</v>
      </c>
      <c r="E3192" t="s">
        <v>0</v>
      </c>
      <c r="F3192" t="str">
        <f t="shared" si="198"/>
        <v>CCF</v>
      </c>
      <c r="G3192" t="s">
        <v>8149</v>
      </c>
      <c r="H3192" t="s">
        <v>8150</v>
      </c>
      <c r="I3192">
        <v>1298</v>
      </c>
      <c r="J3192">
        <v>1298</v>
      </c>
      <c r="K3192" t="s">
        <v>514</v>
      </c>
      <c r="L3192" t="str">
        <f t="shared" si="199"/>
        <v>NIT</v>
      </c>
      <c r="M3192" t="str">
        <f t="shared" si="200"/>
        <v>04012106851010</v>
      </c>
      <c r="N3192" t="s">
        <v>515</v>
      </c>
      <c r="O3192">
        <v>0</v>
      </c>
      <c r="P3192">
        <v>0</v>
      </c>
      <c r="Q3192">
        <v>2650.6</v>
      </c>
      <c r="R3192">
        <v>344.57799999999997</v>
      </c>
      <c r="S3192">
        <v>0</v>
      </c>
      <c r="T3192">
        <v>0</v>
      </c>
      <c r="U3192">
        <v>2995.1779999999999</v>
      </c>
      <c r="V3192" t="s">
        <v>8499</v>
      </c>
      <c r="W3192" t="s">
        <v>1</v>
      </c>
    </row>
    <row r="3193" spans="1:23">
      <c r="A3193" t="s">
        <v>8374</v>
      </c>
      <c r="B3193" t="str">
        <f t="shared" si="201"/>
        <v>Marzo</v>
      </c>
      <c r="C3193" s="20" t="s">
        <v>8375</v>
      </c>
      <c r="D3193" t="s">
        <v>1</v>
      </c>
      <c r="E3193" t="s">
        <v>0</v>
      </c>
      <c r="F3193" t="str">
        <f t="shared" si="198"/>
        <v>CCF</v>
      </c>
      <c r="G3193" t="s">
        <v>8149</v>
      </c>
      <c r="H3193" t="s">
        <v>8150</v>
      </c>
      <c r="I3193">
        <v>1301</v>
      </c>
      <c r="J3193">
        <v>1301</v>
      </c>
      <c r="K3193" t="s">
        <v>381</v>
      </c>
      <c r="L3193" t="str">
        <f t="shared" si="199"/>
        <v>NIT</v>
      </c>
      <c r="M3193" t="str">
        <f t="shared" si="200"/>
        <v>05112305961010</v>
      </c>
      <c r="N3193" t="s">
        <v>382</v>
      </c>
      <c r="O3193">
        <v>0</v>
      </c>
      <c r="P3193">
        <v>0</v>
      </c>
      <c r="Q3193">
        <v>88.62</v>
      </c>
      <c r="R3193">
        <v>11.520600000000002</v>
      </c>
      <c r="S3193">
        <v>0</v>
      </c>
      <c r="T3193">
        <v>0</v>
      </c>
      <c r="U3193">
        <v>100.14060000000001</v>
      </c>
      <c r="V3193" t="s">
        <v>8499</v>
      </c>
      <c r="W3193" t="s">
        <v>1</v>
      </c>
    </row>
    <row r="3194" spans="1:23">
      <c r="A3194" t="s">
        <v>8374</v>
      </c>
      <c r="B3194" t="str">
        <f t="shared" si="201"/>
        <v>Marzo</v>
      </c>
      <c r="C3194" s="20" t="s">
        <v>8375</v>
      </c>
      <c r="D3194" t="s">
        <v>1</v>
      </c>
      <c r="E3194" t="s">
        <v>0</v>
      </c>
      <c r="F3194" t="str">
        <f t="shared" si="198"/>
        <v>CCF</v>
      </c>
      <c r="G3194" t="s">
        <v>8149</v>
      </c>
      <c r="H3194" t="s">
        <v>8150</v>
      </c>
      <c r="I3194">
        <v>1302</v>
      </c>
      <c r="J3194">
        <v>1302</v>
      </c>
      <c r="K3194" t="s">
        <v>126</v>
      </c>
      <c r="L3194" t="str">
        <f t="shared" si="199"/>
        <v>NIT</v>
      </c>
      <c r="M3194" t="str">
        <f t="shared" si="200"/>
        <v>12172508931019</v>
      </c>
      <c r="N3194" t="s">
        <v>127</v>
      </c>
      <c r="O3194">
        <v>0</v>
      </c>
      <c r="P3194">
        <v>0</v>
      </c>
      <c r="Q3194">
        <v>798</v>
      </c>
      <c r="R3194">
        <v>103.74000000000001</v>
      </c>
      <c r="S3194">
        <v>0</v>
      </c>
      <c r="T3194">
        <v>0</v>
      </c>
      <c r="U3194">
        <v>901.74</v>
      </c>
      <c r="V3194" t="s">
        <v>8499</v>
      </c>
      <c r="W3194" t="s">
        <v>1</v>
      </c>
    </row>
    <row r="3195" spans="1:23">
      <c r="A3195" t="s">
        <v>8374</v>
      </c>
      <c r="B3195" t="str">
        <f t="shared" si="201"/>
        <v>Marzo</v>
      </c>
      <c r="C3195" s="20" t="s">
        <v>8375</v>
      </c>
      <c r="D3195" t="s">
        <v>1</v>
      </c>
      <c r="E3195" t="s">
        <v>0</v>
      </c>
      <c r="F3195" t="str">
        <f t="shared" si="198"/>
        <v>CCF</v>
      </c>
      <c r="G3195" t="s">
        <v>8149</v>
      </c>
      <c r="H3195" t="s">
        <v>8150</v>
      </c>
      <c r="I3195">
        <v>1303</v>
      </c>
      <c r="J3195">
        <v>1303</v>
      </c>
      <c r="K3195" t="s">
        <v>118</v>
      </c>
      <c r="L3195" t="str">
        <f t="shared" si="199"/>
        <v>NIT</v>
      </c>
      <c r="M3195" t="str">
        <f t="shared" si="200"/>
        <v>06141106071025</v>
      </c>
      <c r="N3195" t="s">
        <v>119</v>
      </c>
      <c r="O3195">
        <v>0</v>
      </c>
      <c r="P3195">
        <v>0</v>
      </c>
      <c r="Q3195">
        <v>97.33</v>
      </c>
      <c r="R3195">
        <v>12.652900000000001</v>
      </c>
      <c r="S3195">
        <v>0</v>
      </c>
      <c r="T3195">
        <v>0</v>
      </c>
      <c r="U3195">
        <v>109.9829</v>
      </c>
      <c r="V3195" t="s">
        <v>8499</v>
      </c>
      <c r="W3195" t="s">
        <v>1</v>
      </c>
    </row>
    <row r="3196" spans="1:23">
      <c r="A3196" t="s">
        <v>8374</v>
      </c>
      <c r="B3196" t="str">
        <f t="shared" si="201"/>
        <v>Marzo</v>
      </c>
      <c r="C3196" s="20" t="s">
        <v>8375</v>
      </c>
      <c r="D3196" t="s">
        <v>1</v>
      </c>
      <c r="E3196" t="s">
        <v>0</v>
      </c>
      <c r="F3196" t="str">
        <f t="shared" si="198"/>
        <v>CCF</v>
      </c>
      <c r="G3196" t="s">
        <v>8149</v>
      </c>
      <c r="H3196" t="s">
        <v>8150</v>
      </c>
      <c r="I3196">
        <v>1304</v>
      </c>
      <c r="J3196">
        <v>1304</v>
      </c>
      <c r="K3196" t="s">
        <v>118</v>
      </c>
      <c r="L3196" t="str">
        <f t="shared" si="199"/>
        <v>NIT</v>
      </c>
      <c r="M3196" t="str">
        <f t="shared" si="200"/>
        <v>06141106071025</v>
      </c>
      <c r="N3196" t="s">
        <v>119</v>
      </c>
      <c r="O3196">
        <v>0</v>
      </c>
      <c r="P3196">
        <v>0</v>
      </c>
      <c r="Q3196">
        <v>23.86</v>
      </c>
      <c r="R3196">
        <v>3.1017999999999999</v>
      </c>
      <c r="S3196">
        <v>0</v>
      </c>
      <c r="T3196">
        <v>0</v>
      </c>
      <c r="U3196">
        <v>26.9618</v>
      </c>
      <c r="V3196" t="s">
        <v>8499</v>
      </c>
      <c r="W3196" t="s">
        <v>1</v>
      </c>
    </row>
    <row r="3197" spans="1:23">
      <c r="A3197" t="s">
        <v>8374</v>
      </c>
      <c r="B3197" t="str">
        <f t="shared" si="201"/>
        <v>Marzo</v>
      </c>
      <c r="C3197" s="20" t="s">
        <v>8375</v>
      </c>
      <c r="D3197" t="s">
        <v>1</v>
      </c>
      <c r="E3197" t="s">
        <v>0</v>
      </c>
      <c r="F3197" t="str">
        <f t="shared" si="198"/>
        <v>CCF</v>
      </c>
      <c r="G3197" t="s">
        <v>8149</v>
      </c>
      <c r="H3197" t="s">
        <v>8150</v>
      </c>
      <c r="I3197">
        <v>1305</v>
      </c>
      <c r="J3197">
        <v>1305</v>
      </c>
      <c r="L3197" t="str">
        <f t="shared" si="199"/>
        <v>DUI</v>
      </c>
      <c r="M3197" t="str">
        <f t="shared" si="200"/>
        <v>002883187</v>
      </c>
      <c r="N3197" t="s">
        <v>7878</v>
      </c>
      <c r="O3197">
        <v>0</v>
      </c>
      <c r="P3197">
        <v>0</v>
      </c>
      <c r="Q3197">
        <v>84.41</v>
      </c>
      <c r="R3197">
        <v>10.9733</v>
      </c>
      <c r="S3197">
        <v>0</v>
      </c>
      <c r="T3197">
        <v>0</v>
      </c>
      <c r="U3197">
        <v>95.383299999999991</v>
      </c>
      <c r="V3197" t="s">
        <v>8376</v>
      </c>
      <c r="W3197" t="s">
        <v>1</v>
      </c>
    </row>
    <row r="3198" spans="1:23">
      <c r="A3198" t="s">
        <v>8374</v>
      </c>
      <c r="B3198" t="str">
        <f t="shared" si="201"/>
        <v>Marzo</v>
      </c>
      <c r="C3198" s="20" t="s">
        <v>8375</v>
      </c>
      <c r="D3198" t="s">
        <v>1</v>
      </c>
      <c r="E3198" t="s">
        <v>0</v>
      </c>
      <c r="F3198" t="str">
        <f t="shared" si="198"/>
        <v>CCF</v>
      </c>
      <c r="G3198" t="s">
        <v>8149</v>
      </c>
      <c r="H3198" t="s">
        <v>8150</v>
      </c>
      <c r="I3198">
        <v>1306</v>
      </c>
      <c r="J3198">
        <v>1306</v>
      </c>
      <c r="K3198" t="s">
        <v>602</v>
      </c>
      <c r="L3198" t="str">
        <f t="shared" si="199"/>
        <v>NIT</v>
      </c>
      <c r="M3198" t="str">
        <f t="shared" si="200"/>
        <v>12200212631013</v>
      </c>
      <c r="N3198" t="s">
        <v>603</v>
      </c>
      <c r="O3198">
        <v>0</v>
      </c>
      <c r="P3198">
        <v>0</v>
      </c>
      <c r="Q3198">
        <v>83.25</v>
      </c>
      <c r="R3198">
        <v>10.8225</v>
      </c>
      <c r="S3198">
        <v>0</v>
      </c>
      <c r="T3198">
        <v>0</v>
      </c>
      <c r="U3198">
        <v>94.072500000000005</v>
      </c>
      <c r="V3198" t="s">
        <v>8499</v>
      </c>
      <c r="W3198" t="s">
        <v>1</v>
      </c>
    </row>
    <row r="3199" spans="1:23">
      <c r="A3199" t="s">
        <v>8374</v>
      </c>
      <c r="B3199" t="str">
        <f t="shared" si="201"/>
        <v>Marzo</v>
      </c>
      <c r="C3199" s="20" t="s">
        <v>8375</v>
      </c>
      <c r="D3199" t="s">
        <v>1</v>
      </c>
      <c r="E3199" t="s">
        <v>0</v>
      </c>
      <c r="F3199" t="str">
        <f t="shared" si="198"/>
        <v>CCF</v>
      </c>
      <c r="G3199" t="s">
        <v>8149</v>
      </c>
      <c r="H3199" t="s">
        <v>8150</v>
      </c>
      <c r="I3199">
        <v>1307</v>
      </c>
      <c r="J3199">
        <v>1307</v>
      </c>
      <c r="K3199" t="s">
        <v>227</v>
      </c>
      <c r="L3199" t="str">
        <f t="shared" si="199"/>
        <v>NIT</v>
      </c>
      <c r="M3199" t="str">
        <f t="shared" si="200"/>
        <v>05021104731010</v>
      </c>
      <c r="N3199" t="s">
        <v>228</v>
      </c>
      <c r="O3199">
        <v>0</v>
      </c>
      <c r="P3199">
        <v>0</v>
      </c>
      <c r="Q3199">
        <v>64.790000000000006</v>
      </c>
      <c r="R3199">
        <v>8.4227000000000007</v>
      </c>
      <c r="S3199">
        <v>0</v>
      </c>
      <c r="T3199">
        <v>0</v>
      </c>
      <c r="U3199">
        <v>73.212700000000012</v>
      </c>
      <c r="V3199" t="s">
        <v>8499</v>
      </c>
      <c r="W3199" t="s">
        <v>1</v>
      </c>
    </row>
    <row r="3200" spans="1:23">
      <c r="A3200" t="s">
        <v>8160</v>
      </c>
      <c r="B3200" t="str">
        <f>SUBSTITUTE(A3200,"EBRERO","ebrero")</f>
        <v>Febrero</v>
      </c>
      <c r="C3200" s="20" t="s">
        <v>8269</v>
      </c>
      <c r="D3200" t="s">
        <v>1</v>
      </c>
      <c r="E3200" t="s">
        <v>0</v>
      </c>
      <c r="F3200" t="str">
        <f t="shared" si="198"/>
        <v>CCF</v>
      </c>
      <c r="G3200" t="s">
        <v>8226</v>
      </c>
      <c r="H3200" t="s">
        <v>8227</v>
      </c>
      <c r="I3200">
        <v>3711</v>
      </c>
      <c r="J3200">
        <v>3711</v>
      </c>
      <c r="K3200" t="s">
        <v>118</v>
      </c>
      <c r="L3200" t="str">
        <f t="shared" si="199"/>
        <v>NIT</v>
      </c>
      <c r="M3200" t="str">
        <f t="shared" si="200"/>
        <v>06141106071025</v>
      </c>
      <c r="N3200" t="s">
        <v>119</v>
      </c>
      <c r="O3200">
        <v>0</v>
      </c>
      <c r="P3200">
        <v>0</v>
      </c>
      <c r="Q3200">
        <v>552.24</v>
      </c>
      <c r="R3200">
        <v>71.791200000000003</v>
      </c>
      <c r="S3200">
        <v>0</v>
      </c>
      <c r="T3200">
        <v>0</v>
      </c>
      <c r="U3200">
        <v>624.03120000000001</v>
      </c>
      <c r="W3200" t="s">
        <v>1</v>
      </c>
    </row>
    <row r="3201" spans="1:23">
      <c r="A3201" t="s">
        <v>8160</v>
      </c>
      <c r="B3201" t="str">
        <f t="shared" ref="B3201:B3264" si="202">SUBSTITUTE(A3201,"EBRERO","ebrero")</f>
        <v>Febrero</v>
      </c>
      <c r="C3201" s="20" t="s">
        <v>8269</v>
      </c>
      <c r="D3201" t="s">
        <v>1</v>
      </c>
      <c r="E3201" t="s">
        <v>0</v>
      </c>
      <c r="F3201" t="str">
        <f t="shared" si="198"/>
        <v>CCF</v>
      </c>
      <c r="G3201" t="s">
        <v>8226</v>
      </c>
      <c r="H3201" t="s">
        <v>8227</v>
      </c>
      <c r="I3201">
        <v>3712</v>
      </c>
      <c r="J3201">
        <v>3712</v>
      </c>
      <c r="K3201" t="s">
        <v>999</v>
      </c>
      <c r="L3201" t="str">
        <f t="shared" si="199"/>
        <v>NIT</v>
      </c>
      <c r="M3201" t="str">
        <f t="shared" si="200"/>
        <v>06142812891023</v>
      </c>
      <c r="N3201" t="s">
        <v>1000</v>
      </c>
      <c r="O3201">
        <v>0</v>
      </c>
      <c r="P3201">
        <v>0</v>
      </c>
      <c r="Q3201">
        <v>180</v>
      </c>
      <c r="R3201">
        <v>23.400000000000002</v>
      </c>
      <c r="S3201">
        <v>0</v>
      </c>
      <c r="T3201">
        <v>0</v>
      </c>
      <c r="U3201">
        <v>203.4</v>
      </c>
      <c r="W3201" t="s">
        <v>1</v>
      </c>
    </row>
    <row r="3202" spans="1:23">
      <c r="A3202" t="s">
        <v>8160</v>
      </c>
      <c r="B3202" t="str">
        <f t="shared" si="202"/>
        <v>Febrero</v>
      </c>
      <c r="C3202" s="20" t="s">
        <v>8269</v>
      </c>
      <c r="D3202" t="s">
        <v>1</v>
      </c>
      <c r="E3202" t="s">
        <v>0</v>
      </c>
      <c r="F3202" t="str">
        <f t="shared" si="198"/>
        <v>CCF</v>
      </c>
      <c r="G3202" t="s">
        <v>8226</v>
      </c>
      <c r="H3202" t="s">
        <v>8227</v>
      </c>
      <c r="I3202">
        <v>3713</v>
      </c>
      <c r="J3202">
        <v>3713</v>
      </c>
      <c r="K3202" t="s">
        <v>243</v>
      </c>
      <c r="L3202" t="str">
        <f t="shared" si="199"/>
        <v>NIT</v>
      </c>
      <c r="M3202" t="str">
        <f t="shared" si="200"/>
        <v>06141211181065</v>
      </c>
      <c r="N3202" t="s">
        <v>244</v>
      </c>
      <c r="O3202">
        <v>0</v>
      </c>
      <c r="P3202">
        <v>0</v>
      </c>
      <c r="Q3202">
        <v>360.62</v>
      </c>
      <c r="R3202">
        <v>46.880600000000001</v>
      </c>
      <c r="S3202">
        <v>0</v>
      </c>
      <c r="T3202">
        <v>0</v>
      </c>
      <c r="U3202">
        <v>407.50060000000002</v>
      </c>
      <c r="W3202" t="s">
        <v>1</v>
      </c>
    </row>
    <row r="3203" spans="1:23">
      <c r="A3203" t="s">
        <v>8160</v>
      </c>
      <c r="B3203" t="str">
        <f t="shared" si="202"/>
        <v>Febrero</v>
      </c>
      <c r="C3203" s="20" t="s">
        <v>8269</v>
      </c>
      <c r="D3203" t="s">
        <v>1</v>
      </c>
      <c r="E3203" t="s">
        <v>0</v>
      </c>
      <c r="F3203" t="str">
        <f t="shared" ref="F3203:F3266" si="203">IF(E3203="05","Nota de crédito","CCF")</f>
        <v>CCF</v>
      </c>
      <c r="G3203" t="s">
        <v>8226</v>
      </c>
      <c r="H3203" t="s">
        <v>8227</v>
      </c>
      <c r="I3203">
        <v>3714</v>
      </c>
      <c r="J3203">
        <v>3714</v>
      </c>
      <c r="K3203" t="s">
        <v>233</v>
      </c>
      <c r="L3203" t="str">
        <f t="shared" ref="L3203:L3266" si="204">IF(K3203=0,"DUI","NIT")</f>
        <v>NIT</v>
      </c>
      <c r="M3203" t="str">
        <f t="shared" ref="M3203:M3266" si="205">IF(K3203=0,V3203,K3203)</f>
        <v>06141408201017</v>
      </c>
      <c r="N3203" t="s">
        <v>234</v>
      </c>
      <c r="O3203">
        <v>0</v>
      </c>
      <c r="P3203">
        <v>0</v>
      </c>
      <c r="Q3203">
        <v>53.1</v>
      </c>
      <c r="R3203">
        <v>6.9030000000000005</v>
      </c>
      <c r="S3203">
        <v>0</v>
      </c>
      <c r="T3203">
        <v>0</v>
      </c>
      <c r="U3203">
        <v>60.003</v>
      </c>
      <c r="W3203" t="s">
        <v>1</v>
      </c>
    </row>
    <row r="3204" spans="1:23">
      <c r="A3204" t="s">
        <v>8160</v>
      </c>
      <c r="B3204" t="str">
        <f t="shared" si="202"/>
        <v>Febrero</v>
      </c>
      <c r="C3204" s="20" t="s">
        <v>8269</v>
      </c>
      <c r="D3204" t="s">
        <v>1</v>
      </c>
      <c r="E3204" t="s">
        <v>0</v>
      </c>
      <c r="F3204" t="str">
        <f t="shared" si="203"/>
        <v>CCF</v>
      </c>
      <c r="G3204" t="s">
        <v>8226</v>
      </c>
      <c r="H3204" t="s">
        <v>8227</v>
      </c>
      <c r="I3204">
        <v>3715</v>
      </c>
      <c r="J3204">
        <v>3715</v>
      </c>
      <c r="K3204" t="s">
        <v>118</v>
      </c>
      <c r="L3204" t="str">
        <f t="shared" si="204"/>
        <v>NIT</v>
      </c>
      <c r="M3204" t="str">
        <f t="shared" si="205"/>
        <v>06141106071025</v>
      </c>
      <c r="N3204" t="s">
        <v>119</v>
      </c>
      <c r="O3204">
        <v>0</v>
      </c>
      <c r="P3204">
        <v>0</v>
      </c>
      <c r="Q3204">
        <v>840.39</v>
      </c>
      <c r="R3204">
        <v>109.25070000000001</v>
      </c>
      <c r="S3204">
        <v>0</v>
      </c>
      <c r="T3204">
        <v>0</v>
      </c>
      <c r="U3204">
        <v>949.64070000000004</v>
      </c>
      <c r="W3204" t="s">
        <v>1</v>
      </c>
    </row>
    <row r="3205" spans="1:23">
      <c r="A3205" t="s">
        <v>8160</v>
      </c>
      <c r="B3205" t="str">
        <f t="shared" si="202"/>
        <v>Febrero</v>
      </c>
      <c r="C3205" s="20" t="s">
        <v>8269</v>
      </c>
      <c r="D3205" t="s">
        <v>1</v>
      </c>
      <c r="E3205" t="s">
        <v>8228</v>
      </c>
      <c r="F3205" t="str">
        <f t="shared" si="203"/>
        <v>Nota de crédito</v>
      </c>
      <c r="G3205" t="s">
        <v>8229</v>
      </c>
      <c r="H3205" t="s">
        <v>8230</v>
      </c>
      <c r="I3205">
        <v>238</v>
      </c>
      <c r="J3205">
        <v>238</v>
      </c>
      <c r="K3205" t="s">
        <v>546</v>
      </c>
      <c r="L3205" t="str">
        <f t="shared" si="204"/>
        <v>NIT</v>
      </c>
      <c r="M3205" t="str">
        <f t="shared" si="205"/>
        <v>06142310971031</v>
      </c>
      <c r="N3205" t="s">
        <v>547</v>
      </c>
      <c r="O3205">
        <v>0</v>
      </c>
      <c r="P3205">
        <v>0</v>
      </c>
      <c r="Q3205">
        <v>568.66</v>
      </c>
      <c r="R3205">
        <v>73.925799999999995</v>
      </c>
      <c r="S3205">
        <v>0</v>
      </c>
      <c r="T3205">
        <v>0</v>
      </c>
      <c r="U3205">
        <v>642.58579999999995</v>
      </c>
      <c r="W3205" t="s">
        <v>1</v>
      </c>
    </row>
    <row r="3206" spans="1:23">
      <c r="A3206" t="s">
        <v>8160</v>
      </c>
      <c r="B3206" t="str">
        <f t="shared" si="202"/>
        <v>Febrero</v>
      </c>
      <c r="C3206" s="20" t="s">
        <v>8269</v>
      </c>
      <c r="D3206" t="s">
        <v>1</v>
      </c>
      <c r="E3206" t="s">
        <v>8228</v>
      </c>
      <c r="F3206" t="str">
        <f t="shared" si="203"/>
        <v>Nota de crédito</v>
      </c>
      <c r="G3206" t="s">
        <v>8229</v>
      </c>
      <c r="H3206" t="s">
        <v>8230</v>
      </c>
      <c r="I3206">
        <v>239</v>
      </c>
      <c r="J3206">
        <v>239</v>
      </c>
      <c r="K3206" t="s">
        <v>227</v>
      </c>
      <c r="L3206" t="str">
        <f t="shared" si="204"/>
        <v>NIT</v>
      </c>
      <c r="M3206" t="str">
        <f t="shared" si="205"/>
        <v>05021104731010</v>
      </c>
      <c r="N3206" t="s">
        <v>228</v>
      </c>
      <c r="O3206">
        <v>0</v>
      </c>
      <c r="P3206">
        <v>0</v>
      </c>
      <c r="Q3206">
        <v>348.05</v>
      </c>
      <c r="R3206">
        <v>45.246500000000005</v>
      </c>
      <c r="S3206">
        <v>0</v>
      </c>
      <c r="T3206">
        <v>0</v>
      </c>
      <c r="U3206">
        <v>393.29650000000004</v>
      </c>
      <c r="W3206" t="s">
        <v>1</v>
      </c>
    </row>
    <row r="3207" spans="1:23">
      <c r="A3207" t="s">
        <v>8160</v>
      </c>
      <c r="B3207" t="str">
        <f t="shared" si="202"/>
        <v>Febrero</v>
      </c>
      <c r="C3207" s="20" t="s">
        <v>8269</v>
      </c>
      <c r="D3207" t="s">
        <v>1</v>
      </c>
      <c r="E3207" t="s">
        <v>8228</v>
      </c>
      <c r="F3207" t="str">
        <f t="shared" si="203"/>
        <v>Nota de crédito</v>
      </c>
      <c r="G3207" t="s">
        <v>8229</v>
      </c>
      <c r="H3207" t="s">
        <v>8230</v>
      </c>
      <c r="I3207">
        <v>240</v>
      </c>
      <c r="J3207">
        <v>240</v>
      </c>
      <c r="K3207" t="s">
        <v>503</v>
      </c>
      <c r="L3207" t="str">
        <f t="shared" si="204"/>
        <v>NIT</v>
      </c>
      <c r="M3207" t="str">
        <f t="shared" si="205"/>
        <v>06142311181026</v>
      </c>
      <c r="N3207" t="s">
        <v>504</v>
      </c>
      <c r="O3207">
        <v>0</v>
      </c>
      <c r="P3207">
        <v>0</v>
      </c>
      <c r="Q3207">
        <v>251.2</v>
      </c>
      <c r="R3207">
        <v>32.655999999999999</v>
      </c>
      <c r="S3207">
        <v>0</v>
      </c>
      <c r="T3207">
        <v>0</v>
      </c>
      <c r="U3207">
        <v>283.85599999999999</v>
      </c>
      <c r="W3207" t="s">
        <v>1</v>
      </c>
    </row>
    <row r="3208" spans="1:23">
      <c r="A3208" t="s">
        <v>8160</v>
      </c>
      <c r="B3208" t="str">
        <f t="shared" si="202"/>
        <v>Febrero</v>
      </c>
      <c r="C3208" s="20" t="s">
        <v>8269</v>
      </c>
      <c r="D3208" t="s">
        <v>1</v>
      </c>
      <c r="E3208" t="s">
        <v>8228</v>
      </c>
      <c r="F3208" t="str">
        <f t="shared" si="203"/>
        <v>Nota de crédito</v>
      </c>
      <c r="G3208" t="s">
        <v>8229</v>
      </c>
      <c r="H3208" t="s">
        <v>8230</v>
      </c>
      <c r="I3208">
        <v>241</v>
      </c>
      <c r="J3208">
        <v>241</v>
      </c>
      <c r="K3208" t="s">
        <v>8091</v>
      </c>
      <c r="L3208" t="str">
        <f t="shared" si="204"/>
        <v>NIT</v>
      </c>
      <c r="M3208" t="str">
        <f t="shared" si="205"/>
        <v>07152401721029</v>
      </c>
      <c r="N3208" t="s">
        <v>8092</v>
      </c>
      <c r="O3208">
        <v>0</v>
      </c>
      <c r="P3208">
        <v>0</v>
      </c>
      <c r="Q3208">
        <v>95.58</v>
      </c>
      <c r="R3208">
        <v>12.4254</v>
      </c>
      <c r="S3208">
        <v>0</v>
      </c>
      <c r="T3208">
        <v>0</v>
      </c>
      <c r="U3208">
        <v>108.00539999999999</v>
      </c>
      <c r="W3208" t="s">
        <v>1</v>
      </c>
    </row>
    <row r="3209" spans="1:23">
      <c r="A3209" t="s">
        <v>8160</v>
      </c>
      <c r="B3209" t="str">
        <f t="shared" si="202"/>
        <v>Febrero</v>
      </c>
      <c r="C3209" s="20" t="s">
        <v>8269</v>
      </c>
      <c r="D3209" t="s">
        <v>1</v>
      </c>
      <c r="E3209" t="s">
        <v>8228</v>
      </c>
      <c r="F3209" t="str">
        <f t="shared" si="203"/>
        <v>Nota de crédito</v>
      </c>
      <c r="G3209" t="s">
        <v>8229</v>
      </c>
      <c r="H3209" t="s">
        <v>8230</v>
      </c>
      <c r="I3209">
        <v>242</v>
      </c>
      <c r="J3209">
        <v>242</v>
      </c>
      <c r="K3209" t="s">
        <v>128</v>
      </c>
      <c r="L3209" t="str">
        <f t="shared" si="204"/>
        <v>NIT</v>
      </c>
      <c r="M3209" t="str">
        <f t="shared" si="205"/>
        <v>02102110041017</v>
      </c>
      <c r="N3209" t="s">
        <v>129</v>
      </c>
      <c r="O3209">
        <v>0</v>
      </c>
      <c r="P3209">
        <v>0</v>
      </c>
      <c r="Q3209">
        <v>264.16000000000003</v>
      </c>
      <c r="R3209">
        <v>34.340800000000002</v>
      </c>
      <c r="S3209">
        <v>0</v>
      </c>
      <c r="T3209">
        <v>0</v>
      </c>
      <c r="U3209">
        <v>298.50080000000003</v>
      </c>
      <c r="W3209" t="s">
        <v>1</v>
      </c>
    </row>
    <row r="3210" spans="1:23">
      <c r="A3210" t="s">
        <v>8160</v>
      </c>
      <c r="B3210" t="str">
        <f t="shared" si="202"/>
        <v>Febrero</v>
      </c>
      <c r="C3210" s="20" t="s">
        <v>8269</v>
      </c>
      <c r="D3210" t="s">
        <v>1</v>
      </c>
      <c r="E3210" t="s">
        <v>8228</v>
      </c>
      <c r="F3210" t="str">
        <f t="shared" si="203"/>
        <v>Nota de crédito</v>
      </c>
      <c r="G3210" t="s">
        <v>8229</v>
      </c>
      <c r="H3210" t="s">
        <v>8230</v>
      </c>
      <c r="I3210">
        <v>243</v>
      </c>
      <c r="J3210">
        <v>243</v>
      </c>
      <c r="K3210" t="s">
        <v>110</v>
      </c>
      <c r="L3210" t="str">
        <f t="shared" si="204"/>
        <v>NIT</v>
      </c>
      <c r="M3210" t="str">
        <f t="shared" si="205"/>
        <v>13041805761013</v>
      </c>
      <c r="N3210" t="s">
        <v>111</v>
      </c>
      <c r="O3210">
        <v>0</v>
      </c>
      <c r="P3210">
        <v>0</v>
      </c>
      <c r="Q3210">
        <v>3.1</v>
      </c>
      <c r="R3210">
        <v>0.40300000000000002</v>
      </c>
      <c r="S3210">
        <v>0</v>
      </c>
      <c r="T3210">
        <v>0</v>
      </c>
      <c r="U3210">
        <v>3.5030000000000001</v>
      </c>
      <c r="W3210" t="s">
        <v>1</v>
      </c>
    </row>
    <row r="3211" spans="1:23">
      <c r="A3211" t="s">
        <v>8160</v>
      </c>
      <c r="B3211" t="str">
        <f t="shared" si="202"/>
        <v>Febrero</v>
      </c>
      <c r="C3211" s="20" t="s">
        <v>8269</v>
      </c>
      <c r="D3211" t="s">
        <v>1</v>
      </c>
      <c r="E3211" t="s">
        <v>8228</v>
      </c>
      <c r="F3211" t="str">
        <f t="shared" si="203"/>
        <v>Nota de crédito</v>
      </c>
      <c r="G3211" t="s">
        <v>8229</v>
      </c>
      <c r="H3211" t="s">
        <v>8230</v>
      </c>
      <c r="I3211">
        <v>244</v>
      </c>
      <c r="J3211">
        <v>244</v>
      </c>
      <c r="K3211" t="s">
        <v>1031</v>
      </c>
      <c r="L3211" t="str">
        <f t="shared" si="204"/>
        <v>NIT</v>
      </c>
      <c r="M3211" t="str">
        <f t="shared" si="205"/>
        <v>12170408811030</v>
      </c>
      <c r="N3211" t="s">
        <v>1032</v>
      </c>
      <c r="O3211">
        <v>0</v>
      </c>
      <c r="P3211">
        <v>0</v>
      </c>
      <c r="Q3211">
        <v>12.39</v>
      </c>
      <c r="R3211">
        <v>1.6107</v>
      </c>
      <c r="S3211">
        <v>0</v>
      </c>
      <c r="T3211">
        <v>0</v>
      </c>
      <c r="U3211">
        <v>14.0007</v>
      </c>
      <c r="W3211" t="s">
        <v>1</v>
      </c>
    </row>
    <row r="3212" spans="1:23">
      <c r="A3212" t="s">
        <v>8160</v>
      </c>
      <c r="B3212" t="str">
        <f t="shared" si="202"/>
        <v>Febrero</v>
      </c>
      <c r="C3212" s="20" t="s">
        <v>8269</v>
      </c>
      <c r="D3212" t="s">
        <v>1</v>
      </c>
      <c r="E3212" t="s">
        <v>8228</v>
      </c>
      <c r="F3212" t="str">
        <f t="shared" si="203"/>
        <v>Nota de crédito</v>
      </c>
      <c r="G3212" t="s">
        <v>8229</v>
      </c>
      <c r="H3212" t="s">
        <v>8230</v>
      </c>
      <c r="I3212">
        <v>245</v>
      </c>
      <c r="J3212">
        <v>245</v>
      </c>
      <c r="K3212" t="s">
        <v>528</v>
      </c>
      <c r="L3212" t="str">
        <f t="shared" si="204"/>
        <v>NIT</v>
      </c>
      <c r="M3212" t="str">
        <f t="shared" si="205"/>
        <v>12171412051020</v>
      </c>
      <c r="N3212" t="s">
        <v>529</v>
      </c>
      <c r="O3212">
        <v>0</v>
      </c>
      <c r="P3212">
        <v>0</v>
      </c>
      <c r="Q3212">
        <v>108.73</v>
      </c>
      <c r="R3212">
        <v>14.134900000000002</v>
      </c>
      <c r="S3212">
        <v>0</v>
      </c>
      <c r="T3212">
        <v>0</v>
      </c>
      <c r="U3212">
        <v>122.86490000000001</v>
      </c>
      <c r="W3212" t="s">
        <v>1</v>
      </c>
    </row>
    <row r="3213" spans="1:23">
      <c r="A3213" t="s">
        <v>8160</v>
      </c>
      <c r="B3213" t="str">
        <f t="shared" si="202"/>
        <v>Febrero</v>
      </c>
      <c r="C3213" s="20" t="s">
        <v>8269</v>
      </c>
      <c r="D3213" t="s">
        <v>1</v>
      </c>
      <c r="E3213" t="s">
        <v>8228</v>
      </c>
      <c r="F3213" t="str">
        <f t="shared" si="203"/>
        <v>Nota de crédito</v>
      </c>
      <c r="G3213" t="s">
        <v>8229</v>
      </c>
      <c r="H3213" t="s">
        <v>8230</v>
      </c>
      <c r="I3213">
        <v>246</v>
      </c>
      <c r="J3213">
        <v>246</v>
      </c>
      <c r="K3213" t="s">
        <v>91</v>
      </c>
      <c r="L3213" t="str">
        <f t="shared" si="204"/>
        <v>NIT</v>
      </c>
      <c r="M3213" t="str">
        <f t="shared" si="205"/>
        <v>02103008951013</v>
      </c>
      <c r="N3213" t="s">
        <v>92</v>
      </c>
      <c r="O3213">
        <v>0</v>
      </c>
      <c r="P3213">
        <v>0</v>
      </c>
      <c r="Q3213">
        <v>15.92</v>
      </c>
      <c r="R3213">
        <v>2.0695999999999999</v>
      </c>
      <c r="S3213">
        <v>0</v>
      </c>
      <c r="T3213">
        <v>0</v>
      </c>
      <c r="U3213">
        <v>17.989599999999999</v>
      </c>
      <c r="W3213" t="s">
        <v>1</v>
      </c>
    </row>
    <row r="3214" spans="1:23">
      <c r="A3214" t="s">
        <v>8160</v>
      </c>
      <c r="B3214" t="str">
        <f t="shared" si="202"/>
        <v>Febrero</v>
      </c>
      <c r="C3214" s="20" t="s">
        <v>8269</v>
      </c>
      <c r="D3214" t="s">
        <v>1</v>
      </c>
      <c r="E3214" t="s">
        <v>8228</v>
      </c>
      <c r="F3214" t="str">
        <f t="shared" si="203"/>
        <v>Nota de crédito</v>
      </c>
      <c r="G3214" t="s">
        <v>8229</v>
      </c>
      <c r="H3214" t="s">
        <v>8230</v>
      </c>
      <c r="I3214">
        <v>247</v>
      </c>
      <c r="J3214">
        <v>247</v>
      </c>
      <c r="K3214" t="s">
        <v>91</v>
      </c>
      <c r="L3214" t="str">
        <f t="shared" si="204"/>
        <v>NIT</v>
      </c>
      <c r="M3214" t="str">
        <f t="shared" si="205"/>
        <v>02103008951013</v>
      </c>
      <c r="N3214" t="s">
        <v>92</v>
      </c>
      <c r="O3214">
        <v>0</v>
      </c>
      <c r="P3214">
        <v>0</v>
      </c>
      <c r="Q3214">
        <v>29.24</v>
      </c>
      <c r="R3214">
        <v>3.8012000000000001</v>
      </c>
      <c r="S3214">
        <v>0</v>
      </c>
      <c r="T3214">
        <v>0</v>
      </c>
      <c r="U3214">
        <v>33.041199999999996</v>
      </c>
      <c r="W3214" t="s">
        <v>1</v>
      </c>
    </row>
    <row r="3215" spans="1:23">
      <c r="A3215" t="s">
        <v>8160</v>
      </c>
      <c r="B3215" t="str">
        <f t="shared" si="202"/>
        <v>Febrero</v>
      </c>
      <c r="C3215" s="20" t="s">
        <v>8269</v>
      </c>
      <c r="D3215" t="s">
        <v>1</v>
      </c>
      <c r="E3215" t="s">
        <v>8228</v>
      </c>
      <c r="F3215" t="str">
        <f t="shared" si="203"/>
        <v>Nota de crédito</v>
      </c>
      <c r="G3215" t="s">
        <v>8229</v>
      </c>
      <c r="H3215" t="s">
        <v>8230</v>
      </c>
      <c r="I3215">
        <v>248</v>
      </c>
      <c r="J3215">
        <v>248</v>
      </c>
      <c r="K3215" t="s">
        <v>91</v>
      </c>
      <c r="L3215" t="str">
        <f t="shared" si="204"/>
        <v>NIT</v>
      </c>
      <c r="M3215" t="str">
        <f t="shared" si="205"/>
        <v>02103008951013</v>
      </c>
      <c r="N3215" t="s">
        <v>92</v>
      </c>
      <c r="O3215">
        <v>0</v>
      </c>
      <c r="P3215">
        <v>0</v>
      </c>
      <c r="Q3215">
        <v>7.9</v>
      </c>
      <c r="R3215">
        <v>1.0270000000000001</v>
      </c>
      <c r="S3215">
        <v>0</v>
      </c>
      <c r="T3215">
        <v>0</v>
      </c>
      <c r="U3215">
        <v>8.9269999999999996</v>
      </c>
      <c r="W3215" t="s">
        <v>1</v>
      </c>
    </row>
    <row r="3216" spans="1:23">
      <c r="A3216" t="s">
        <v>8160</v>
      </c>
      <c r="B3216" t="str">
        <f t="shared" si="202"/>
        <v>Febrero</v>
      </c>
      <c r="C3216" s="20" t="s">
        <v>8269</v>
      </c>
      <c r="D3216" t="s">
        <v>1</v>
      </c>
      <c r="E3216" t="s">
        <v>8228</v>
      </c>
      <c r="F3216" t="str">
        <f t="shared" si="203"/>
        <v>Nota de crédito</v>
      </c>
      <c r="G3216" t="s">
        <v>8229</v>
      </c>
      <c r="H3216" t="s">
        <v>8230</v>
      </c>
      <c r="I3216">
        <v>249</v>
      </c>
      <c r="J3216">
        <v>249</v>
      </c>
      <c r="K3216" t="s">
        <v>755</v>
      </c>
      <c r="L3216" t="str">
        <f t="shared" si="204"/>
        <v>NIT</v>
      </c>
      <c r="M3216" t="str">
        <f t="shared" si="205"/>
        <v>02030505670013</v>
      </c>
      <c r="N3216" t="s">
        <v>756</v>
      </c>
      <c r="O3216">
        <v>0</v>
      </c>
      <c r="P3216">
        <v>0</v>
      </c>
      <c r="Q3216">
        <v>1.42</v>
      </c>
      <c r="R3216">
        <v>0.18459999999999999</v>
      </c>
      <c r="S3216">
        <v>0</v>
      </c>
      <c r="T3216">
        <v>0</v>
      </c>
      <c r="U3216">
        <v>1.6046</v>
      </c>
      <c r="W3216" t="s">
        <v>1</v>
      </c>
    </row>
    <row r="3217" spans="1:23">
      <c r="A3217" t="s">
        <v>8160</v>
      </c>
      <c r="B3217" t="str">
        <f t="shared" si="202"/>
        <v>Febrero</v>
      </c>
      <c r="C3217" s="20" t="s">
        <v>8269</v>
      </c>
      <c r="D3217" t="s">
        <v>1</v>
      </c>
      <c r="E3217" t="s">
        <v>8228</v>
      </c>
      <c r="F3217" t="str">
        <f t="shared" si="203"/>
        <v>Nota de crédito</v>
      </c>
      <c r="G3217" t="s">
        <v>8229</v>
      </c>
      <c r="H3217" t="s">
        <v>8230</v>
      </c>
      <c r="I3217">
        <v>250</v>
      </c>
      <c r="J3217">
        <v>250</v>
      </c>
      <c r="K3217" t="s">
        <v>755</v>
      </c>
      <c r="L3217" t="str">
        <f t="shared" si="204"/>
        <v>NIT</v>
      </c>
      <c r="M3217" t="str">
        <f t="shared" si="205"/>
        <v>02030505670013</v>
      </c>
      <c r="N3217" t="s">
        <v>756</v>
      </c>
      <c r="O3217">
        <v>0</v>
      </c>
      <c r="P3217">
        <v>0</v>
      </c>
      <c r="Q3217">
        <v>16.989999999999998</v>
      </c>
      <c r="R3217">
        <v>2.2086999999999999</v>
      </c>
      <c r="S3217">
        <v>0</v>
      </c>
      <c r="T3217">
        <v>0</v>
      </c>
      <c r="U3217">
        <v>19.198699999999999</v>
      </c>
      <c r="W3217" t="s">
        <v>1</v>
      </c>
    </row>
    <row r="3218" spans="1:23">
      <c r="A3218" t="s">
        <v>8160</v>
      </c>
      <c r="B3218" t="str">
        <f t="shared" si="202"/>
        <v>Febrero</v>
      </c>
      <c r="C3218" s="20" t="s">
        <v>8269</v>
      </c>
      <c r="D3218" t="s">
        <v>1</v>
      </c>
      <c r="E3218" t="s">
        <v>0</v>
      </c>
      <c r="F3218" t="str">
        <f t="shared" si="203"/>
        <v>CCF</v>
      </c>
      <c r="G3218" t="s">
        <v>7864</v>
      </c>
      <c r="H3218" t="s">
        <v>8231</v>
      </c>
      <c r="I3218">
        <v>1643</v>
      </c>
      <c r="J3218">
        <v>1643</v>
      </c>
      <c r="K3218" t="s">
        <v>7985</v>
      </c>
      <c r="L3218" t="str">
        <f t="shared" si="204"/>
        <v>NIT</v>
      </c>
      <c r="M3218" t="str">
        <f t="shared" si="205"/>
        <v>05191909891020</v>
      </c>
      <c r="N3218" t="s">
        <v>8767</v>
      </c>
      <c r="O3218">
        <v>0</v>
      </c>
      <c r="P3218">
        <v>0</v>
      </c>
      <c r="Q3218">
        <v>256.22000000000003</v>
      </c>
      <c r="R3218">
        <v>33.308600000000006</v>
      </c>
      <c r="S3218">
        <v>0</v>
      </c>
      <c r="T3218">
        <v>0</v>
      </c>
      <c r="U3218">
        <v>289.52860000000004</v>
      </c>
      <c r="W3218" t="s">
        <v>1</v>
      </c>
    </row>
    <row r="3219" spans="1:23">
      <c r="A3219" t="s">
        <v>8160</v>
      </c>
      <c r="B3219" t="str">
        <f t="shared" si="202"/>
        <v>Febrero</v>
      </c>
      <c r="C3219" s="20" t="s">
        <v>8269</v>
      </c>
      <c r="D3219" t="s">
        <v>1</v>
      </c>
      <c r="E3219" t="s">
        <v>0</v>
      </c>
      <c r="F3219" t="str">
        <f t="shared" si="203"/>
        <v>CCF</v>
      </c>
      <c r="G3219" t="s">
        <v>7864</v>
      </c>
      <c r="H3219" t="s">
        <v>8231</v>
      </c>
      <c r="I3219">
        <v>1642</v>
      </c>
      <c r="J3219">
        <v>1642</v>
      </c>
      <c r="K3219" t="s">
        <v>7985</v>
      </c>
      <c r="L3219" t="str">
        <f t="shared" si="204"/>
        <v>NIT</v>
      </c>
      <c r="M3219" t="str">
        <f t="shared" si="205"/>
        <v>05191909891020</v>
      </c>
      <c r="N3219" t="s">
        <v>8767</v>
      </c>
      <c r="O3219">
        <v>0</v>
      </c>
      <c r="P3219">
        <v>0</v>
      </c>
      <c r="Q3219">
        <v>79.8</v>
      </c>
      <c r="R3219">
        <v>10.374000000000001</v>
      </c>
      <c r="S3219">
        <v>0</v>
      </c>
      <c r="T3219">
        <v>0</v>
      </c>
      <c r="U3219">
        <v>90.173999999999992</v>
      </c>
      <c r="W3219" t="s">
        <v>1</v>
      </c>
    </row>
    <row r="3220" spans="1:23">
      <c r="A3220" t="s">
        <v>8160</v>
      </c>
      <c r="B3220" t="str">
        <f t="shared" si="202"/>
        <v>Febrero</v>
      </c>
      <c r="C3220" s="20" t="s">
        <v>8269</v>
      </c>
      <c r="D3220" t="s">
        <v>1</v>
      </c>
      <c r="E3220" t="s">
        <v>0</v>
      </c>
      <c r="F3220" t="str">
        <f t="shared" si="203"/>
        <v>CCF</v>
      </c>
      <c r="G3220" t="s">
        <v>7864</v>
      </c>
      <c r="H3220" t="s">
        <v>8231</v>
      </c>
      <c r="I3220">
        <v>1641</v>
      </c>
      <c r="J3220">
        <v>1641</v>
      </c>
      <c r="K3220" t="s">
        <v>7985</v>
      </c>
      <c r="L3220" t="str">
        <f t="shared" si="204"/>
        <v>NIT</v>
      </c>
      <c r="M3220" t="str">
        <f t="shared" si="205"/>
        <v>05191909891020</v>
      </c>
      <c r="N3220" t="s">
        <v>8767</v>
      </c>
      <c r="O3220">
        <v>0</v>
      </c>
      <c r="P3220">
        <v>0</v>
      </c>
      <c r="Q3220">
        <v>300.7</v>
      </c>
      <c r="R3220">
        <v>39.091000000000001</v>
      </c>
      <c r="S3220">
        <v>0</v>
      </c>
      <c r="T3220">
        <v>0</v>
      </c>
      <c r="U3220">
        <v>339.791</v>
      </c>
      <c r="W3220" t="s">
        <v>1</v>
      </c>
    </row>
    <row r="3221" spans="1:23">
      <c r="A3221" t="s">
        <v>8160</v>
      </c>
      <c r="B3221" t="str">
        <f t="shared" si="202"/>
        <v>Febrero</v>
      </c>
      <c r="C3221" s="20" t="s">
        <v>8269</v>
      </c>
      <c r="D3221" t="s">
        <v>1</v>
      </c>
      <c r="E3221" t="s">
        <v>0</v>
      </c>
      <c r="F3221" t="str">
        <f t="shared" si="203"/>
        <v>CCF</v>
      </c>
      <c r="G3221" t="s">
        <v>7864</v>
      </c>
      <c r="H3221" t="s">
        <v>8231</v>
      </c>
      <c r="I3221">
        <v>1639</v>
      </c>
      <c r="J3221">
        <v>1639</v>
      </c>
      <c r="K3221" t="s">
        <v>7985</v>
      </c>
      <c r="L3221" t="str">
        <f t="shared" si="204"/>
        <v>NIT</v>
      </c>
      <c r="M3221" t="str">
        <f t="shared" si="205"/>
        <v>05191909891020</v>
      </c>
      <c r="N3221" t="s">
        <v>8767</v>
      </c>
      <c r="O3221">
        <v>0</v>
      </c>
      <c r="P3221">
        <v>0</v>
      </c>
      <c r="Q3221">
        <v>136.38999999999999</v>
      </c>
      <c r="R3221">
        <v>17.730699999999999</v>
      </c>
      <c r="S3221">
        <v>0</v>
      </c>
      <c r="T3221">
        <v>0</v>
      </c>
      <c r="U3221">
        <v>154.1207</v>
      </c>
      <c r="W3221" t="s">
        <v>1</v>
      </c>
    </row>
    <row r="3222" spans="1:23">
      <c r="A3222" t="s">
        <v>8160</v>
      </c>
      <c r="B3222" t="str">
        <f t="shared" si="202"/>
        <v>Febrero</v>
      </c>
      <c r="C3222" s="20" t="s">
        <v>8269</v>
      </c>
      <c r="D3222" t="s">
        <v>1</v>
      </c>
      <c r="E3222" t="s">
        <v>0</v>
      </c>
      <c r="F3222" t="str">
        <f t="shared" si="203"/>
        <v>CCF</v>
      </c>
      <c r="G3222" t="s">
        <v>7864</v>
      </c>
      <c r="H3222" t="s">
        <v>8231</v>
      </c>
      <c r="I3222">
        <v>1638</v>
      </c>
      <c r="J3222">
        <v>1638</v>
      </c>
      <c r="K3222" t="s">
        <v>7985</v>
      </c>
      <c r="L3222" t="str">
        <f t="shared" si="204"/>
        <v>NIT</v>
      </c>
      <c r="M3222" t="str">
        <f t="shared" si="205"/>
        <v>05191909891020</v>
      </c>
      <c r="N3222" t="s">
        <v>8767</v>
      </c>
      <c r="O3222">
        <v>0</v>
      </c>
      <c r="P3222">
        <v>0</v>
      </c>
      <c r="Q3222">
        <v>244.38</v>
      </c>
      <c r="R3222">
        <v>31.769400000000001</v>
      </c>
      <c r="S3222">
        <v>0</v>
      </c>
      <c r="T3222">
        <v>0</v>
      </c>
      <c r="U3222">
        <v>276.14940000000001</v>
      </c>
      <c r="W3222" t="s">
        <v>1</v>
      </c>
    </row>
    <row r="3223" spans="1:23">
      <c r="A3223" t="s">
        <v>8160</v>
      </c>
      <c r="B3223" t="str">
        <f t="shared" si="202"/>
        <v>Febrero</v>
      </c>
      <c r="C3223" s="20" t="s">
        <v>8269</v>
      </c>
      <c r="D3223" t="s">
        <v>1</v>
      </c>
      <c r="E3223" t="s">
        <v>0</v>
      </c>
      <c r="F3223" t="str">
        <f t="shared" si="203"/>
        <v>CCF</v>
      </c>
      <c r="G3223" t="s">
        <v>7864</v>
      </c>
      <c r="H3223" t="s">
        <v>8231</v>
      </c>
      <c r="I3223">
        <v>1637</v>
      </c>
      <c r="J3223">
        <v>1637</v>
      </c>
      <c r="K3223" t="s">
        <v>7985</v>
      </c>
      <c r="L3223" t="str">
        <f t="shared" si="204"/>
        <v>NIT</v>
      </c>
      <c r="M3223" t="str">
        <f t="shared" si="205"/>
        <v>05191909891020</v>
      </c>
      <c r="N3223" t="s">
        <v>8767</v>
      </c>
      <c r="O3223">
        <v>0</v>
      </c>
      <c r="P3223">
        <v>0</v>
      </c>
      <c r="Q3223">
        <v>167.49</v>
      </c>
      <c r="R3223">
        <v>21.773700000000002</v>
      </c>
      <c r="S3223">
        <v>0</v>
      </c>
      <c r="T3223">
        <v>0</v>
      </c>
      <c r="U3223">
        <v>189.2637</v>
      </c>
      <c r="W3223" t="s">
        <v>1</v>
      </c>
    </row>
    <row r="3224" spans="1:23">
      <c r="A3224" t="s">
        <v>8160</v>
      </c>
      <c r="B3224" t="str">
        <f t="shared" si="202"/>
        <v>Febrero</v>
      </c>
      <c r="C3224" s="20" t="s">
        <v>8269</v>
      </c>
      <c r="D3224" t="s">
        <v>1</v>
      </c>
      <c r="E3224" t="s">
        <v>0</v>
      </c>
      <c r="F3224" t="str">
        <f t="shared" si="203"/>
        <v>CCF</v>
      </c>
      <c r="G3224" t="s">
        <v>7864</v>
      </c>
      <c r="H3224" t="s">
        <v>8231</v>
      </c>
      <c r="I3224">
        <v>1636</v>
      </c>
      <c r="J3224">
        <v>1636</v>
      </c>
      <c r="K3224" t="s">
        <v>7985</v>
      </c>
      <c r="L3224" t="str">
        <f t="shared" si="204"/>
        <v>NIT</v>
      </c>
      <c r="M3224" t="str">
        <f t="shared" si="205"/>
        <v>05191909891020</v>
      </c>
      <c r="N3224" t="s">
        <v>8767</v>
      </c>
      <c r="O3224">
        <v>0</v>
      </c>
      <c r="P3224">
        <v>0</v>
      </c>
      <c r="Q3224">
        <v>398.19</v>
      </c>
      <c r="R3224">
        <v>51.764700000000005</v>
      </c>
      <c r="S3224">
        <v>0</v>
      </c>
      <c r="T3224">
        <v>0</v>
      </c>
      <c r="U3224">
        <v>449.9547</v>
      </c>
      <c r="W3224" t="s">
        <v>1</v>
      </c>
    </row>
    <row r="3225" spans="1:23">
      <c r="A3225" t="s">
        <v>8160</v>
      </c>
      <c r="B3225" t="str">
        <f t="shared" si="202"/>
        <v>Febrero</v>
      </c>
      <c r="C3225" s="20" t="s">
        <v>8269</v>
      </c>
      <c r="D3225" t="s">
        <v>1</v>
      </c>
      <c r="E3225" t="s">
        <v>0</v>
      </c>
      <c r="F3225" t="str">
        <f t="shared" si="203"/>
        <v>CCF</v>
      </c>
      <c r="G3225" t="s">
        <v>7864</v>
      </c>
      <c r="H3225" t="s">
        <v>8231</v>
      </c>
      <c r="I3225">
        <v>1635</v>
      </c>
      <c r="J3225">
        <v>1635</v>
      </c>
      <c r="K3225" t="s">
        <v>7985</v>
      </c>
      <c r="L3225" t="str">
        <f t="shared" si="204"/>
        <v>NIT</v>
      </c>
      <c r="M3225" t="str">
        <f t="shared" si="205"/>
        <v>05191909891020</v>
      </c>
      <c r="N3225" t="s">
        <v>8767</v>
      </c>
      <c r="O3225">
        <v>0</v>
      </c>
      <c r="P3225">
        <v>0</v>
      </c>
      <c r="Q3225">
        <v>335.31</v>
      </c>
      <c r="R3225">
        <v>43.590299999999999</v>
      </c>
      <c r="S3225">
        <v>0</v>
      </c>
      <c r="T3225">
        <v>0</v>
      </c>
      <c r="U3225">
        <v>378.90030000000002</v>
      </c>
      <c r="W3225" t="s">
        <v>1</v>
      </c>
    </row>
    <row r="3226" spans="1:23">
      <c r="A3226" t="s">
        <v>8160</v>
      </c>
      <c r="B3226" t="str">
        <f t="shared" si="202"/>
        <v>Febrero</v>
      </c>
      <c r="C3226" s="20" t="s">
        <v>8298</v>
      </c>
      <c r="D3226" t="s">
        <v>1</v>
      </c>
      <c r="E3226" t="s">
        <v>0</v>
      </c>
      <c r="F3226" t="str">
        <f t="shared" si="203"/>
        <v>CCF</v>
      </c>
      <c r="G3226" t="s">
        <v>7864</v>
      </c>
      <c r="H3226" t="s">
        <v>8231</v>
      </c>
      <c r="I3226">
        <v>1634</v>
      </c>
      <c r="J3226">
        <v>1634</v>
      </c>
      <c r="K3226" t="s">
        <v>1350</v>
      </c>
      <c r="L3226" t="str">
        <f t="shared" si="204"/>
        <v>NIT</v>
      </c>
      <c r="M3226" t="str">
        <f t="shared" si="205"/>
        <v>06022401811015</v>
      </c>
      <c r="N3226" t="s">
        <v>1351</v>
      </c>
      <c r="O3226">
        <v>0</v>
      </c>
      <c r="P3226">
        <v>0</v>
      </c>
      <c r="Q3226">
        <v>23.26</v>
      </c>
      <c r="R3226">
        <v>3.0238000000000005</v>
      </c>
      <c r="S3226">
        <v>0</v>
      </c>
      <c r="T3226">
        <v>0</v>
      </c>
      <c r="U3226">
        <v>26.283800000000003</v>
      </c>
      <c r="W3226" t="s">
        <v>1</v>
      </c>
    </row>
    <row r="3227" spans="1:23">
      <c r="A3227" t="s">
        <v>8160</v>
      </c>
      <c r="B3227" t="str">
        <f t="shared" si="202"/>
        <v>Febrero</v>
      </c>
      <c r="C3227" s="20" t="s">
        <v>8308</v>
      </c>
      <c r="D3227" t="s">
        <v>1</v>
      </c>
      <c r="E3227" t="s">
        <v>0</v>
      </c>
      <c r="F3227" t="str">
        <f t="shared" si="203"/>
        <v>CCF</v>
      </c>
      <c r="G3227" t="s">
        <v>7864</v>
      </c>
      <c r="H3227" t="s">
        <v>8231</v>
      </c>
      <c r="I3227">
        <v>1633</v>
      </c>
      <c r="J3227">
        <v>1633</v>
      </c>
      <c r="K3227" t="s">
        <v>8354</v>
      </c>
      <c r="L3227" t="str">
        <f t="shared" si="204"/>
        <v>NIT</v>
      </c>
      <c r="M3227" t="str">
        <f t="shared" si="205"/>
        <v>06141710151037</v>
      </c>
      <c r="N3227" t="s">
        <v>8355</v>
      </c>
      <c r="O3227">
        <v>0</v>
      </c>
      <c r="P3227">
        <v>0</v>
      </c>
      <c r="Q3227">
        <v>12.3</v>
      </c>
      <c r="R3227">
        <v>1.5990000000000002</v>
      </c>
      <c r="S3227">
        <v>0</v>
      </c>
      <c r="T3227">
        <v>0</v>
      </c>
      <c r="U3227">
        <v>13.899000000000001</v>
      </c>
      <c r="W3227" t="s">
        <v>1</v>
      </c>
    </row>
    <row r="3228" spans="1:23">
      <c r="A3228" t="s">
        <v>8160</v>
      </c>
      <c r="B3228" t="str">
        <f t="shared" si="202"/>
        <v>Febrero</v>
      </c>
      <c r="C3228" s="20" t="s">
        <v>8323</v>
      </c>
      <c r="D3228" t="s">
        <v>1</v>
      </c>
      <c r="E3228" t="s">
        <v>0</v>
      </c>
      <c r="F3228" t="str">
        <f t="shared" si="203"/>
        <v>CCF</v>
      </c>
      <c r="G3228" t="s">
        <v>7864</v>
      </c>
      <c r="H3228" t="s">
        <v>8231</v>
      </c>
      <c r="I3228">
        <v>1632</v>
      </c>
      <c r="J3228">
        <v>1632</v>
      </c>
      <c r="K3228" t="s">
        <v>7877</v>
      </c>
      <c r="L3228" t="str">
        <f t="shared" si="204"/>
        <v>NIT</v>
      </c>
      <c r="M3228" t="str">
        <f t="shared" si="205"/>
        <v>08193110771012</v>
      </c>
      <c r="N3228" t="s">
        <v>7878</v>
      </c>
      <c r="O3228">
        <v>0</v>
      </c>
      <c r="P3228">
        <v>0</v>
      </c>
      <c r="Q3228">
        <v>29.92</v>
      </c>
      <c r="R3228">
        <v>3.8896000000000002</v>
      </c>
      <c r="S3228">
        <v>0</v>
      </c>
      <c r="T3228">
        <v>0</v>
      </c>
      <c r="U3228">
        <v>33.809600000000003</v>
      </c>
      <c r="W3228" t="s">
        <v>1</v>
      </c>
    </row>
    <row r="3229" spans="1:23">
      <c r="A3229" t="s">
        <v>8160</v>
      </c>
      <c r="B3229" t="str">
        <f t="shared" si="202"/>
        <v>Febrero</v>
      </c>
      <c r="C3229" s="20" t="s">
        <v>8161</v>
      </c>
      <c r="D3229" t="s">
        <v>1</v>
      </c>
      <c r="E3229" t="s">
        <v>0</v>
      </c>
      <c r="F3229" t="str">
        <f t="shared" si="203"/>
        <v>CCF</v>
      </c>
      <c r="G3229" t="s">
        <v>8220</v>
      </c>
      <c r="H3229" t="s">
        <v>8172</v>
      </c>
      <c r="I3229">
        <v>925</v>
      </c>
      <c r="J3229">
        <v>925</v>
      </c>
      <c r="K3229" t="s">
        <v>7877</v>
      </c>
      <c r="L3229" t="str">
        <f t="shared" si="204"/>
        <v>NIT</v>
      </c>
      <c r="M3229" t="str">
        <f t="shared" si="205"/>
        <v>08193110771012</v>
      </c>
      <c r="N3229" t="s">
        <v>7878</v>
      </c>
      <c r="O3229">
        <v>0</v>
      </c>
      <c r="P3229">
        <v>0</v>
      </c>
      <c r="Q3229">
        <v>157.08000000000001</v>
      </c>
      <c r="R3229">
        <v>20.420400000000001</v>
      </c>
      <c r="S3229">
        <v>0</v>
      </c>
      <c r="T3229">
        <v>0</v>
      </c>
      <c r="U3229">
        <v>177.50040000000001</v>
      </c>
      <c r="W3229" t="s">
        <v>1</v>
      </c>
    </row>
    <row r="3230" spans="1:23">
      <c r="A3230" t="s">
        <v>8160</v>
      </c>
      <c r="B3230" t="str">
        <f t="shared" si="202"/>
        <v>Febrero</v>
      </c>
      <c r="C3230" s="20" t="s">
        <v>8161</v>
      </c>
      <c r="D3230" t="s">
        <v>1</v>
      </c>
      <c r="E3230" t="s">
        <v>0</v>
      </c>
      <c r="F3230" t="str">
        <f t="shared" si="203"/>
        <v>CCF</v>
      </c>
      <c r="G3230" t="s">
        <v>8220</v>
      </c>
      <c r="H3230" t="s">
        <v>8172</v>
      </c>
      <c r="I3230">
        <v>926</v>
      </c>
      <c r="J3230">
        <v>926</v>
      </c>
      <c r="K3230" t="s">
        <v>181</v>
      </c>
      <c r="L3230" t="str">
        <f t="shared" si="204"/>
        <v>NIT</v>
      </c>
      <c r="M3230" t="str">
        <f t="shared" si="205"/>
        <v>06140810101057</v>
      </c>
      <c r="N3230" t="s">
        <v>182</v>
      </c>
      <c r="O3230">
        <v>0</v>
      </c>
      <c r="P3230">
        <v>0</v>
      </c>
      <c r="Q3230">
        <v>32.479999999999997</v>
      </c>
      <c r="R3230">
        <v>4.2223999999999995</v>
      </c>
      <c r="S3230">
        <v>0</v>
      </c>
      <c r="T3230">
        <v>0</v>
      </c>
      <c r="U3230">
        <v>36.702399999999997</v>
      </c>
      <c r="W3230" t="s">
        <v>1</v>
      </c>
    </row>
    <row r="3231" spans="1:23">
      <c r="A3231" t="s">
        <v>8160</v>
      </c>
      <c r="B3231" t="str">
        <f t="shared" si="202"/>
        <v>Febrero</v>
      </c>
      <c r="C3231" s="20" t="s">
        <v>8161</v>
      </c>
      <c r="D3231" t="s">
        <v>1</v>
      </c>
      <c r="E3231" t="s">
        <v>0</v>
      </c>
      <c r="F3231" t="str">
        <f t="shared" si="203"/>
        <v>CCF</v>
      </c>
      <c r="G3231" t="s">
        <v>8220</v>
      </c>
      <c r="H3231" t="s">
        <v>8172</v>
      </c>
      <c r="I3231">
        <v>927</v>
      </c>
      <c r="J3231">
        <v>927</v>
      </c>
      <c r="K3231" t="s">
        <v>7956</v>
      </c>
      <c r="L3231" t="str">
        <f t="shared" si="204"/>
        <v>NIT</v>
      </c>
      <c r="M3231" t="str">
        <f t="shared" si="205"/>
        <v>14160410661012</v>
      </c>
      <c r="N3231" t="s">
        <v>1171</v>
      </c>
      <c r="O3231">
        <v>0</v>
      </c>
      <c r="P3231">
        <v>0</v>
      </c>
      <c r="Q3231">
        <v>68.14</v>
      </c>
      <c r="R3231">
        <v>8.8582000000000001</v>
      </c>
      <c r="S3231">
        <v>0</v>
      </c>
      <c r="T3231">
        <v>0</v>
      </c>
      <c r="U3231">
        <v>76.998199999999997</v>
      </c>
      <c r="W3231" t="s">
        <v>1</v>
      </c>
    </row>
    <row r="3232" spans="1:23">
      <c r="A3232" t="s">
        <v>8160</v>
      </c>
      <c r="B3232" t="str">
        <f t="shared" si="202"/>
        <v>Febrero</v>
      </c>
      <c r="C3232" s="20" t="s">
        <v>8161</v>
      </c>
      <c r="D3232" t="s">
        <v>1</v>
      </c>
      <c r="E3232" t="s">
        <v>0</v>
      </c>
      <c r="F3232" t="str">
        <f t="shared" si="203"/>
        <v>CCF</v>
      </c>
      <c r="G3232" t="s">
        <v>8220</v>
      </c>
      <c r="H3232" t="s">
        <v>8172</v>
      </c>
      <c r="I3232">
        <v>928</v>
      </c>
      <c r="J3232">
        <v>928</v>
      </c>
      <c r="K3232" t="s">
        <v>1066</v>
      </c>
      <c r="L3232" t="str">
        <f t="shared" si="204"/>
        <v>NIT</v>
      </c>
      <c r="M3232" t="str">
        <f t="shared" si="205"/>
        <v>06190912650013</v>
      </c>
      <c r="N3232" t="s">
        <v>1067</v>
      </c>
      <c r="O3232">
        <v>0</v>
      </c>
      <c r="P3232">
        <v>0</v>
      </c>
      <c r="Q3232">
        <v>411.26</v>
      </c>
      <c r="R3232">
        <v>53.463799999999999</v>
      </c>
      <c r="S3232">
        <v>0</v>
      </c>
      <c r="T3232">
        <v>0</v>
      </c>
      <c r="U3232">
        <v>464.72379999999998</v>
      </c>
      <c r="W3232" t="s">
        <v>1</v>
      </c>
    </row>
    <row r="3233" spans="1:23">
      <c r="A3233" t="s">
        <v>8160</v>
      </c>
      <c r="B3233" t="str">
        <f t="shared" si="202"/>
        <v>Febrero</v>
      </c>
      <c r="C3233" s="20" t="s">
        <v>8161</v>
      </c>
      <c r="D3233" t="s">
        <v>1</v>
      </c>
      <c r="E3233" t="s">
        <v>0</v>
      </c>
      <c r="F3233" t="str">
        <f t="shared" si="203"/>
        <v>CCF</v>
      </c>
      <c r="G3233" t="s">
        <v>8220</v>
      </c>
      <c r="H3233" t="s">
        <v>8172</v>
      </c>
      <c r="I3233">
        <v>929</v>
      </c>
      <c r="J3233">
        <v>929</v>
      </c>
      <c r="K3233" t="s">
        <v>715</v>
      </c>
      <c r="L3233" t="str">
        <f t="shared" si="204"/>
        <v>NIT</v>
      </c>
      <c r="M3233" t="str">
        <f t="shared" si="205"/>
        <v>06141006131063</v>
      </c>
      <c r="N3233" t="s">
        <v>716</v>
      </c>
      <c r="O3233">
        <v>0</v>
      </c>
      <c r="P3233">
        <v>0</v>
      </c>
      <c r="Q3233">
        <v>50</v>
      </c>
      <c r="R3233">
        <v>6.5</v>
      </c>
      <c r="S3233">
        <v>0</v>
      </c>
      <c r="T3233">
        <v>0</v>
      </c>
      <c r="U3233">
        <v>56.5</v>
      </c>
      <c r="W3233" t="s">
        <v>1</v>
      </c>
    </row>
    <row r="3234" spans="1:23">
      <c r="A3234" t="s">
        <v>8160</v>
      </c>
      <c r="B3234" t="str">
        <f t="shared" si="202"/>
        <v>Febrero</v>
      </c>
      <c r="C3234" s="20" t="s">
        <v>8281</v>
      </c>
      <c r="D3234" t="s">
        <v>1</v>
      </c>
      <c r="E3234" t="s">
        <v>0</v>
      </c>
      <c r="F3234" t="str">
        <f t="shared" si="203"/>
        <v>CCF</v>
      </c>
      <c r="G3234" t="s">
        <v>8220</v>
      </c>
      <c r="H3234" t="s">
        <v>8172</v>
      </c>
      <c r="I3234">
        <v>930</v>
      </c>
      <c r="J3234">
        <v>930</v>
      </c>
      <c r="K3234" t="s">
        <v>7871</v>
      </c>
      <c r="L3234" t="str">
        <f t="shared" si="204"/>
        <v>NIT</v>
      </c>
      <c r="M3234" t="str">
        <f t="shared" si="205"/>
        <v>94142512801010</v>
      </c>
      <c r="N3234" t="s">
        <v>7872</v>
      </c>
      <c r="O3234">
        <v>0</v>
      </c>
      <c r="P3234">
        <v>0</v>
      </c>
      <c r="Q3234">
        <v>92.3</v>
      </c>
      <c r="R3234">
        <v>11.999000000000001</v>
      </c>
      <c r="S3234">
        <v>0</v>
      </c>
      <c r="T3234">
        <v>0</v>
      </c>
      <c r="U3234">
        <v>104.29899999999999</v>
      </c>
      <c r="W3234" t="s">
        <v>1</v>
      </c>
    </row>
    <row r="3235" spans="1:23">
      <c r="A3235" t="s">
        <v>8160</v>
      </c>
      <c r="B3235" t="str">
        <f t="shared" si="202"/>
        <v>Febrero</v>
      </c>
      <c r="C3235" s="20" t="s">
        <v>8281</v>
      </c>
      <c r="D3235" t="s">
        <v>1</v>
      </c>
      <c r="E3235" t="s">
        <v>0</v>
      </c>
      <c r="F3235" t="str">
        <f t="shared" si="203"/>
        <v>CCF</v>
      </c>
      <c r="G3235" t="s">
        <v>8220</v>
      </c>
      <c r="H3235" t="s">
        <v>8172</v>
      </c>
      <c r="I3235">
        <v>931</v>
      </c>
      <c r="J3235">
        <v>931</v>
      </c>
      <c r="K3235" t="s">
        <v>118</v>
      </c>
      <c r="L3235" t="str">
        <f t="shared" si="204"/>
        <v>NIT</v>
      </c>
      <c r="M3235" t="str">
        <f t="shared" si="205"/>
        <v>06141106071025</v>
      </c>
      <c r="N3235" t="s">
        <v>119</v>
      </c>
      <c r="O3235">
        <v>0</v>
      </c>
      <c r="P3235">
        <v>0</v>
      </c>
      <c r="Q3235">
        <v>120.41</v>
      </c>
      <c r="R3235">
        <v>15.6533</v>
      </c>
      <c r="S3235">
        <v>0</v>
      </c>
      <c r="T3235">
        <v>0</v>
      </c>
      <c r="U3235">
        <v>136.0633</v>
      </c>
      <c r="W3235" t="s">
        <v>1</v>
      </c>
    </row>
    <row r="3236" spans="1:23">
      <c r="A3236" t="s">
        <v>8160</v>
      </c>
      <c r="B3236" t="str">
        <f t="shared" si="202"/>
        <v>Febrero</v>
      </c>
      <c r="C3236" s="20" t="s">
        <v>8281</v>
      </c>
      <c r="D3236" t="s">
        <v>1</v>
      </c>
      <c r="E3236" t="s">
        <v>0</v>
      </c>
      <c r="F3236" t="str">
        <f t="shared" si="203"/>
        <v>CCF</v>
      </c>
      <c r="G3236" t="s">
        <v>8220</v>
      </c>
      <c r="H3236" t="s">
        <v>8172</v>
      </c>
      <c r="I3236">
        <v>933</v>
      </c>
      <c r="J3236">
        <v>933</v>
      </c>
      <c r="K3236" t="s">
        <v>179</v>
      </c>
      <c r="L3236" t="str">
        <f t="shared" si="204"/>
        <v>NIT</v>
      </c>
      <c r="M3236" t="str">
        <f t="shared" si="205"/>
        <v>06142509811220</v>
      </c>
      <c r="N3236" t="s">
        <v>180</v>
      </c>
      <c r="O3236">
        <v>0</v>
      </c>
      <c r="P3236">
        <v>0</v>
      </c>
      <c r="Q3236">
        <v>32.479999999999997</v>
      </c>
      <c r="R3236">
        <v>4.2223999999999995</v>
      </c>
      <c r="S3236">
        <v>0</v>
      </c>
      <c r="T3236">
        <v>0</v>
      </c>
      <c r="U3236">
        <v>36.702399999999997</v>
      </c>
      <c r="W3236" t="s">
        <v>1</v>
      </c>
    </row>
    <row r="3237" spans="1:23">
      <c r="A3237" t="s">
        <v>8160</v>
      </c>
      <c r="B3237" t="str">
        <f t="shared" si="202"/>
        <v>Febrero</v>
      </c>
      <c r="C3237" s="20" t="s">
        <v>8281</v>
      </c>
      <c r="D3237" t="s">
        <v>1</v>
      </c>
      <c r="E3237" t="s">
        <v>0</v>
      </c>
      <c r="F3237" t="str">
        <f t="shared" si="203"/>
        <v>CCF</v>
      </c>
      <c r="G3237" t="s">
        <v>8220</v>
      </c>
      <c r="H3237" t="s">
        <v>8172</v>
      </c>
      <c r="I3237">
        <v>934</v>
      </c>
      <c r="J3237">
        <v>934</v>
      </c>
      <c r="K3237" t="s">
        <v>130</v>
      </c>
      <c r="L3237" t="str">
        <f t="shared" si="204"/>
        <v>NIT</v>
      </c>
      <c r="M3237" t="str">
        <f t="shared" si="205"/>
        <v>06142601121035</v>
      </c>
      <c r="N3237" t="s">
        <v>131</v>
      </c>
      <c r="O3237">
        <v>0</v>
      </c>
      <c r="P3237">
        <v>0</v>
      </c>
      <c r="Q3237">
        <v>24</v>
      </c>
      <c r="R3237">
        <v>3.12</v>
      </c>
      <c r="S3237">
        <v>0</v>
      </c>
      <c r="T3237">
        <v>0</v>
      </c>
      <c r="U3237">
        <v>27.12</v>
      </c>
      <c r="W3237" t="s">
        <v>1</v>
      </c>
    </row>
    <row r="3238" spans="1:23">
      <c r="A3238" t="s">
        <v>8160</v>
      </c>
      <c r="B3238" t="str">
        <f t="shared" si="202"/>
        <v>Febrero</v>
      </c>
      <c r="C3238" s="20" t="s">
        <v>8281</v>
      </c>
      <c r="D3238" t="s">
        <v>1</v>
      </c>
      <c r="E3238" t="s">
        <v>0</v>
      </c>
      <c r="F3238" t="str">
        <f t="shared" si="203"/>
        <v>CCF</v>
      </c>
      <c r="G3238" t="s">
        <v>8220</v>
      </c>
      <c r="H3238" t="s">
        <v>8172</v>
      </c>
      <c r="I3238">
        <v>935</v>
      </c>
      <c r="J3238">
        <v>935</v>
      </c>
      <c r="K3238" t="s">
        <v>8350</v>
      </c>
      <c r="L3238" t="str">
        <f t="shared" si="204"/>
        <v>NIT</v>
      </c>
      <c r="M3238" t="str">
        <f t="shared" si="205"/>
        <v>06142802141018</v>
      </c>
      <c r="N3238" t="s">
        <v>8351</v>
      </c>
      <c r="O3238">
        <v>0</v>
      </c>
      <c r="P3238">
        <v>0</v>
      </c>
      <c r="Q3238">
        <v>62.35</v>
      </c>
      <c r="R3238">
        <v>8.105500000000001</v>
      </c>
      <c r="S3238">
        <v>0</v>
      </c>
      <c r="T3238">
        <v>0</v>
      </c>
      <c r="U3238">
        <v>70.455500000000001</v>
      </c>
      <c r="W3238" t="s">
        <v>1</v>
      </c>
    </row>
    <row r="3239" spans="1:23">
      <c r="A3239" t="s">
        <v>8160</v>
      </c>
      <c r="B3239" t="str">
        <f t="shared" si="202"/>
        <v>Febrero</v>
      </c>
      <c r="C3239" s="20" t="s">
        <v>8323</v>
      </c>
      <c r="D3239" t="s">
        <v>1</v>
      </c>
      <c r="E3239" t="s">
        <v>0</v>
      </c>
      <c r="F3239" t="str">
        <f t="shared" si="203"/>
        <v>CCF</v>
      </c>
      <c r="G3239" t="s">
        <v>8220</v>
      </c>
      <c r="H3239" t="s">
        <v>8172</v>
      </c>
      <c r="I3239">
        <v>936</v>
      </c>
      <c r="J3239">
        <v>936</v>
      </c>
      <c r="K3239" t="s">
        <v>7972</v>
      </c>
      <c r="L3239" t="str">
        <f t="shared" si="204"/>
        <v>NIT</v>
      </c>
      <c r="M3239" t="str">
        <f t="shared" si="205"/>
        <v>02021002731023</v>
      </c>
      <c r="N3239" t="s">
        <v>7973</v>
      </c>
      <c r="O3239">
        <v>0</v>
      </c>
      <c r="P3239">
        <v>0</v>
      </c>
      <c r="Q3239">
        <v>83.1</v>
      </c>
      <c r="R3239">
        <v>10.802999999999999</v>
      </c>
      <c r="S3239">
        <v>0</v>
      </c>
      <c r="T3239">
        <v>0</v>
      </c>
      <c r="U3239">
        <v>93.902999999999992</v>
      </c>
      <c r="W3239" t="s">
        <v>1</v>
      </c>
    </row>
    <row r="3240" spans="1:23">
      <c r="A3240" t="s">
        <v>8160</v>
      </c>
      <c r="B3240" t="str">
        <f t="shared" si="202"/>
        <v>Febrero</v>
      </c>
      <c r="C3240" s="20" t="s">
        <v>8323</v>
      </c>
      <c r="D3240" t="s">
        <v>1</v>
      </c>
      <c r="E3240" t="s">
        <v>0</v>
      </c>
      <c r="F3240" t="str">
        <f t="shared" si="203"/>
        <v>CCF</v>
      </c>
      <c r="G3240" t="s">
        <v>8220</v>
      </c>
      <c r="H3240" t="s">
        <v>8172</v>
      </c>
      <c r="I3240">
        <v>937</v>
      </c>
      <c r="J3240">
        <v>937</v>
      </c>
      <c r="K3240" t="s">
        <v>1470</v>
      </c>
      <c r="L3240" t="str">
        <f t="shared" si="204"/>
        <v>NIT</v>
      </c>
      <c r="M3240" t="str">
        <f t="shared" si="205"/>
        <v>02101409610049</v>
      </c>
      <c r="N3240" t="s">
        <v>1471</v>
      </c>
      <c r="O3240">
        <v>0</v>
      </c>
      <c r="P3240">
        <v>0</v>
      </c>
      <c r="Q3240">
        <v>127.52</v>
      </c>
      <c r="R3240">
        <v>16.5776</v>
      </c>
      <c r="S3240">
        <v>0</v>
      </c>
      <c r="T3240">
        <v>0</v>
      </c>
      <c r="U3240">
        <v>144.0976</v>
      </c>
      <c r="W3240" t="s">
        <v>1</v>
      </c>
    </row>
    <row r="3241" spans="1:23">
      <c r="A3241" t="s">
        <v>8160</v>
      </c>
      <c r="B3241" t="str">
        <f t="shared" si="202"/>
        <v>Febrero</v>
      </c>
      <c r="C3241" s="20" t="s">
        <v>8280</v>
      </c>
      <c r="D3241" t="s">
        <v>1</v>
      </c>
      <c r="E3241" t="s">
        <v>0</v>
      </c>
      <c r="F3241" t="str">
        <f t="shared" si="203"/>
        <v>CCF</v>
      </c>
      <c r="G3241" t="s">
        <v>8220</v>
      </c>
      <c r="H3241" t="s">
        <v>8172</v>
      </c>
      <c r="I3241">
        <v>938</v>
      </c>
      <c r="J3241">
        <v>938</v>
      </c>
      <c r="K3241" t="s">
        <v>7836</v>
      </c>
      <c r="L3241" t="str">
        <f t="shared" si="204"/>
        <v>NIT</v>
      </c>
      <c r="M3241" t="str">
        <f t="shared" si="205"/>
        <v>06143007891048</v>
      </c>
      <c r="N3241" t="s">
        <v>7850</v>
      </c>
      <c r="O3241">
        <v>0</v>
      </c>
      <c r="P3241">
        <v>0</v>
      </c>
      <c r="Q3241">
        <v>68.14</v>
      </c>
      <c r="R3241">
        <v>8.8582000000000001</v>
      </c>
      <c r="S3241">
        <v>0</v>
      </c>
      <c r="T3241">
        <v>0</v>
      </c>
      <c r="U3241">
        <v>76.998199999999997</v>
      </c>
      <c r="W3241" t="s">
        <v>1</v>
      </c>
    </row>
    <row r="3242" spans="1:23">
      <c r="A3242" t="s">
        <v>8160</v>
      </c>
      <c r="B3242" t="str">
        <f t="shared" si="202"/>
        <v>Febrero</v>
      </c>
      <c r="C3242" s="20" t="s">
        <v>8280</v>
      </c>
      <c r="D3242" t="s">
        <v>1</v>
      </c>
      <c r="E3242" t="s">
        <v>0</v>
      </c>
      <c r="F3242" t="str">
        <f t="shared" si="203"/>
        <v>CCF</v>
      </c>
      <c r="G3242" t="s">
        <v>8220</v>
      </c>
      <c r="H3242" t="s">
        <v>8172</v>
      </c>
      <c r="I3242">
        <v>939</v>
      </c>
      <c r="J3242">
        <v>939</v>
      </c>
      <c r="K3242" t="s">
        <v>1305</v>
      </c>
      <c r="L3242" t="str">
        <f t="shared" si="204"/>
        <v>NIT</v>
      </c>
      <c r="M3242" t="str">
        <f t="shared" si="205"/>
        <v>06141010141030</v>
      </c>
      <c r="N3242" t="s">
        <v>1306</v>
      </c>
      <c r="O3242">
        <v>0</v>
      </c>
      <c r="P3242">
        <v>0</v>
      </c>
      <c r="Q3242">
        <v>170.93</v>
      </c>
      <c r="R3242">
        <v>22.2209</v>
      </c>
      <c r="S3242">
        <v>0</v>
      </c>
      <c r="T3242">
        <v>0</v>
      </c>
      <c r="U3242">
        <v>193.15090000000001</v>
      </c>
      <c r="W3242" t="s">
        <v>1</v>
      </c>
    </row>
    <row r="3243" spans="1:23">
      <c r="A3243" t="s">
        <v>8160</v>
      </c>
      <c r="B3243" t="str">
        <f t="shared" si="202"/>
        <v>Febrero</v>
      </c>
      <c r="C3243" s="20" t="s">
        <v>8280</v>
      </c>
      <c r="D3243" t="s">
        <v>1</v>
      </c>
      <c r="E3243" t="s">
        <v>0</v>
      </c>
      <c r="F3243" t="str">
        <f t="shared" si="203"/>
        <v>CCF</v>
      </c>
      <c r="G3243" t="s">
        <v>8220</v>
      </c>
      <c r="H3243" t="s">
        <v>8172</v>
      </c>
      <c r="I3243">
        <v>940</v>
      </c>
      <c r="J3243">
        <v>940</v>
      </c>
      <c r="K3243" t="s">
        <v>8348</v>
      </c>
      <c r="L3243" t="str">
        <f t="shared" si="204"/>
        <v>NIT</v>
      </c>
      <c r="M3243" t="str">
        <f t="shared" si="205"/>
        <v>02103012751037</v>
      </c>
      <c r="N3243" t="s">
        <v>8349</v>
      </c>
      <c r="O3243">
        <v>0</v>
      </c>
      <c r="P3243">
        <v>0</v>
      </c>
      <c r="Q3243">
        <v>68.14</v>
      </c>
      <c r="R3243">
        <v>8.8582000000000001</v>
      </c>
      <c r="S3243">
        <v>0</v>
      </c>
      <c r="T3243">
        <v>0</v>
      </c>
      <c r="U3243">
        <v>76.998199999999997</v>
      </c>
      <c r="W3243" t="s">
        <v>1</v>
      </c>
    </row>
    <row r="3244" spans="1:23">
      <c r="A3244" t="s">
        <v>8160</v>
      </c>
      <c r="B3244" t="str">
        <f t="shared" si="202"/>
        <v>Febrero</v>
      </c>
      <c r="C3244" s="20" t="s">
        <v>8280</v>
      </c>
      <c r="D3244" t="s">
        <v>1</v>
      </c>
      <c r="E3244" t="s">
        <v>0</v>
      </c>
      <c r="F3244" t="str">
        <f t="shared" si="203"/>
        <v>CCF</v>
      </c>
      <c r="G3244" t="s">
        <v>8220</v>
      </c>
      <c r="H3244" t="s">
        <v>8172</v>
      </c>
      <c r="I3244">
        <v>941</v>
      </c>
      <c r="J3244">
        <v>941</v>
      </c>
      <c r="K3244" t="s">
        <v>118</v>
      </c>
      <c r="L3244" t="str">
        <f t="shared" si="204"/>
        <v>NIT</v>
      </c>
      <c r="M3244" t="str">
        <f t="shared" si="205"/>
        <v>06141106071025</v>
      </c>
      <c r="N3244" t="s">
        <v>119</v>
      </c>
      <c r="O3244">
        <v>0</v>
      </c>
      <c r="P3244">
        <v>0</v>
      </c>
      <c r="Q3244">
        <v>421.55</v>
      </c>
      <c r="R3244">
        <v>54.801500000000004</v>
      </c>
      <c r="S3244">
        <v>0</v>
      </c>
      <c r="T3244">
        <v>0</v>
      </c>
      <c r="U3244">
        <v>476.35149999999999</v>
      </c>
      <c r="W3244" t="s">
        <v>1</v>
      </c>
    </row>
    <row r="3245" spans="1:23">
      <c r="A3245" t="s">
        <v>8160</v>
      </c>
      <c r="B3245" t="str">
        <f t="shared" si="202"/>
        <v>Febrero</v>
      </c>
      <c r="C3245" s="20" t="s">
        <v>8280</v>
      </c>
      <c r="D3245" t="s">
        <v>1</v>
      </c>
      <c r="E3245" t="s">
        <v>0</v>
      </c>
      <c r="F3245" t="str">
        <f t="shared" si="203"/>
        <v>CCF</v>
      </c>
      <c r="G3245" t="s">
        <v>8220</v>
      </c>
      <c r="H3245" t="s">
        <v>8172</v>
      </c>
      <c r="I3245">
        <v>942</v>
      </c>
      <c r="J3245">
        <v>942</v>
      </c>
      <c r="K3245" t="s">
        <v>118</v>
      </c>
      <c r="L3245" t="str">
        <f t="shared" si="204"/>
        <v>NIT</v>
      </c>
      <c r="M3245" t="str">
        <f t="shared" si="205"/>
        <v>06141106071025</v>
      </c>
      <c r="N3245" t="s">
        <v>119</v>
      </c>
      <c r="O3245">
        <v>0</v>
      </c>
      <c r="P3245">
        <v>0</v>
      </c>
      <c r="Q3245">
        <v>63.76</v>
      </c>
      <c r="R3245">
        <v>8.2888000000000002</v>
      </c>
      <c r="S3245">
        <v>0</v>
      </c>
      <c r="T3245">
        <v>0</v>
      </c>
      <c r="U3245">
        <v>72.0488</v>
      </c>
      <c r="W3245" t="s">
        <v>1</v>
      </c>
    </row>
    <row r="3246" spans="1:23">
      <c r="A3246" t="s">
        <v>8160</v>
      </c>
      <c r="B3246" t="str">
        <f t="shared" si="202"/>
        <v>Febrero</v>
      </c>
      <c r="C3246" s="20" t="s">
        <v>8280</v>
      </c>
      <c r="D3246" t="s">
        <v>1</v>
      </c>
      <c r="E3246" t="s">
        <v>0</v>
      </c>
      <c r="F3246" t="str">
        <f t="shared" si="203"/>
        <v>CCF</v>
      </c>
      <c r="G3246" t="s">
        <v>8220</v>
      </c>
      <c r="H3246" t="s">
        <v>8172</v>
      </c>
      <c r="I3246">
        <v>943</v>
      </c>
      <c r="J3246">
        <v>943</v>
      </c>
      <c r="K3246" t="s">
        <v>120</v>
      </c>
      <c r="L3246" t="str">
        <f t="shared" si="204"/>
        <v>NIT</v>
      </c>
      <c r="M3246" t="str">
        <f t="shared" si="205"/>
        <v>06142208811224</v>
      </c>
      <c r="N3246" t="s">
        <v>121</v>
      </c>
      <c r="O3246">
        <v>0</v>
      </c>
      <c r="P3246">
        <v>0</v>
      </c>
      <c r="Q3246">
        <v>23</v>
      </c>
      <c r="R3246">
        <v>2.99</v>
      </c>
      <c r="S3246">
        <v>0</v>
      </c>
      <c r="T3246">
        <v>0</v>
      </c>
      <c r="U3246">
        <v>25.990000000000002</v>
      </c>
      <c r="W3246" t="s">
        <v>1</v>
      </c>
    </row>
    <row r="3247" spans="1:23">
      <c r="A3247" t="s">
        <v>8160</v>
      </c>
      <c r="B3247" t="str">
        <f t="shared" si="202"/>
        <v>Febrero</v>
      </c>
      <c r="C3247" s="20" t="s">
        <v>8280</v>
      </c>
      <c r="D3247" t="s">
        <v>1</v>
      </c>
      <c r="E3247" t="s">
        <v>0</v>
      </c>
      <c r="F3247" t="str">
        <f t="shared" si="203"/>
        <v>CCF</v>
      </c>
      <c r="G3247" t="s">
        <v>8220</v>
      </c>
      <c r="H3247" t="s">
        <v>8172</v>
      </c>
      <c r="I3247">
        <v>944</v>
      </c>
      <c r="J3247">
        <v>944</v>
      </c>
      <c r="K3247" t="s">
        <v>85</v>
      </c>
      <c r="L3247" t="str">
        <f t="shared" si="204"/>
        <v>NIT</v>
      </c>
      <c r="M3247" t="str">
        <f t="shared" si="205"/>
        <v>12171907161026</v>
      </c>
      <c r="N3247" t="s">
        <v>86</v>
      </c>
      <c r="O3247">
        <v>0</v>
      </c>
      <c r="P3247">
        <v>0</v>
      </c>
      <c r="Q3247">
        <v>140.88</v>
      </c>
      <c r="R3247">
        <v>18.314399999999999</v>
      </c>
      <c r="S3247">
        <v>0</v>
      </c>
      <c r="T3247">
        <v>0</v>
      </c>
      <c r="U3247">
        <v>159.1944</v>
      </c>
      <c r="W3247" t="s">
        <v>1</v>
      </c>
    </row>
    <row r="3248" spans="1:23">
      <c r="A3248" t="s">
        <v>8160</v>
      </c>
      <c r="B3248" t="str">
        <f t="shared" si="202"/>
        <v>Febrero</v>
      </c>
      <c r="C3248" s="20" t="s">
        <v>8280</v>
      </c>
      <c r="D3248" t="s">
        <v>1</v>
      </c>
      <c r="E3248" t="s">
        <v>0</v>
      </c>
      <c r="F3248" t="str">
        <f t="shared" si="203"/>
        <v>CCF</v>
      </c>
      <c r="G3248" t="s">
        <v>8220</v>
      </c>
      <c r="H3248" t="s">
        <v>8172</v>
      </c>
      <c r="I3248">
        <v>945</v>
      </c>
      <c r="J3248">
        <v>945</v>
      </c>
      <c r="K3248" t="s">
        <v>1182</v>
      </c>
      <c r="L3248" t="str">
        <f t="shared" si="204"/>
        <v>NIT</v>
      </c>
      <c r="M3248" t="str">
        <f t="shared" si="205"/>
        <v>06140201151013</v>
      </c>
      <c r="N3248" t="s">
        <v>1183</v>
      </c>
      <c r="O3248">
        <v>0</v>
      </c>
      <c r="P3248">
        <v>0</v>
      </c>
      <c r="Q3248">
        <v>69.73</v>
      </c>
      <c r="R3248">
        <v>9.0649000000000015</v>
      </c>
      <c r="S3248">
        <v>0</v>
      </c>
      <c r="T3248">
        <v>0</v>
      </c>
      <c r="U3248">
        <v>78.794900000000013</v>
      </c>
      <c r="W3248" t="s">
        <v>1</v>
      </c>
    </row>
    <row r="3249" spans="1:23">
      <c r="A3249" t="s">
        <v>8160</v>
      </c>
      <c r="B3249" t="str">
        <f t="shared" si="202"/>
        <v>Febrero</v>
      </c>
      <c r="C3249" s="20" t="s">
        <v>8280</v>
      </c>
      <c r="D3249" t="s">
        <v>1</v>
      </c>
      <c r="E3249" t="s">
        <v>0</v>
      </c>
      <c r="F3249" t="str">
        <f t="shared" si="203"/>
        <v>CCF</v>
      </c>
      <c r="G3249" t="s">
        <v>8220</v>
      </c>
      <c r="H3249" t="s">
        <v>8172</v>
      </c>
      <c r="I3249">
        <v>946</v>
      </c>
      <c r="J3249">
        <v>946</v>
      </c>
      <c r="K3249" t="s">
        <v>118</v>
      </c>
      <c r="L3249" t="str">
        <f t="shared" si="204"/>
        <v>NIT</v>
      </c>
      <c r="M3249" t="str">
        <f t="shared" si="205"/>
        <v>06141106071025</v>
      </c>
      <c r="N3249" t="s">
        <v>119</v>
      </c>
      <c r="O3249">
        <v>0</v>
      </c>
      <c r="P3249">
        <v>0</v>
      </c>
      <c r="Q3249">
        <v>63.76</v>
      </c>
      <c r="R3249">
        <v>8.2888000000000002</v>
      </c>
      <c r="S3249">
        <v>0</v>
      </c>
      <c r="T3249">
        <v>0</v>
      </c>
      <c r="U3249">
        <v>72.0488</v>
      </c>
      <c r="W3249" t="s">
        <v>1</v>
      </c>
    </row>
    <row r="3250" spans="1:23">
      <c r="A3250" t="s">
        <v>8160</v>
      </c>
      <c r="B3250" t="str">
        <f t="shared" si="202"/>
        <v>Febrero</v>
      </c>
      <c r="C3250" s="20" t="s">
        <v>8279</v>
      </c>
      <c r="D3250" t="s">
        <v>1</v>
      </c>
      <c r="E3250" t="s">
        <v>0</v>
      </c>
      <c r="F3250" t="str">
        <f t="shared" si="203"/>
        <v>CCF</v>
      </c>
      <c r="G3250" t="s">
        <v>8220</v>
      </c>
      <c r="H3250" t="s">
        <v>8172</v>
      </c>
      <c r="I3250">
        <v>947</v>
      </c>
      <c r="J3250">
        <v>947</v>
      </c>
      <c r="K3250" t="s">
        <v>1385</v>
      </c>
      <c r="L3250" t="str">
        <f t="shared" si="204"/>
        <v>NIT</v>
      </c>
      <c r="M3250" t="str">
        <f t="shared" si="205"/>
        <v>12170407851020</v>
      </c>
      <c r="N3250" t="s">
        <v>1386</v>
      </c>
      <c r="O3250">
        <v>0</v>
      </c>
      <c r="P3250">
        <v>0</v>
      </c>
      <c r="Q3250">
        <v>602.83000000000004</v>
      </c>
      <c r="R3250">
        <v>78.367900000000006</v>
      </c>
      <c r="S3250">
        <v>0</v>
      </c>
      <c r="T3250">
        <v>0</v>
      </c>
      <c r="U3250">
        <v>681.1979</v>
      </c>
      <c r="W3250" t="s">
        <v>1</v>
      </c>
    </row>
    <row r="3251" spans="1:23">
      <c r="A3251" t="s">
        <v>8160</v>
      </c>
      <c r="B3251" t="str">
        <f t="shared" si="202"/>
        <v>Febrero</v>
      </c>
      <c r="C3251" s="20" t="s">
        <v>8279</v>
      </c>
      <c r="D3251" t="s">
        <v>1</v>
      </c>
      <c r="E3251" t="s">
        <v>0</v>
      </c>
      <c r="F3251" t="str">
        <f t="shared" si="203"/>
        <v>CCF</v>
      </c>
      <c r="G3251" t="s">
        <v>8220</v>
      </c>
      <c r="H3251" t="s">
        <v>8172</v>
      </c>
      <c r="I3251">
        <v>948</v>
      </c>
      <c r="J3251">
        <v>948</v>
      </c>
      <c r="K3251" t="s">
        <v>118</v>
      </c>
      <c r="L3251" t="str">
        <f t="shared" si="204"/>
        <v>NIT</v>
      </c>
      <c r="M3251" t="str">
        <f t="shared" si="205"/>
        <v>06141106071025</v>
      </c>
      <c r="N3251" t="s">
        <v>119</v>
      </c>
      <c r="O3251">
        <v>0</v>
      </c>
      <c r="P3251">
        <v>0</v>
      </c>
      <c r="Q3251">
        <v>847.61</v>
      </c>
      <c r="R3251">
        <v>110.1893</v>
      </c>
      <c r="S3251">
        <v>0</v>
      </c>
      <c r="T3251">
        <v>0</v>
      </c>
      <c r="U3251">
        <v>957.79930000000002</v>
      </c>
      <c r="W3251" t="s">
        <v>1</v>
      </c>
    </row>
    <row r="3252" spans="1:23">
      <c r="A3252" t="s">
        <v>8160</v>
      </c>
      <c r="B3252" t="str">
        <f t="shared" si="202"/>
        <v>Febrero</v>
      </c>
      <c r="C3252" s="20" t="s">
        <v>8279</v>
      </c>
      <c r="D3252" t="s">
        <v>1</v>
      </c>
      <c r="E3252" t="s">
        <v>0</v>
      </c>
      <c r="F3252" t="str">
        <f t="shared" si="203"/>
        <v>CCF</v>
      </c>
      <c r="G3252" t="s">
        <v>8220</v>
      </c>
      <c r="H3252" t="s">
        <v>8172</v>
      </c>
      <c r="I3252">
        <v>949</v>
      </c>
      <c r="J3252">
        <v>949</v>
      </c>
      <c r="K3252" t="s">
        <v>7877</v>
      </c>
      <c r="L3252" t="str">
        <f t="shared" si="204"/>
        <v>NIT</v>
      </c>
      <c r="M3252" t="str">
        <f t="shared" si="205"/>
        <v>08193110771012</v>
      </c>
      <c r="N3252" t="s">
        <v>7878</v>
      </c>
      <c r="O3252">
        <v>0</v>
      </c>
      <c r="P3252">
        <v>0</v>
      </c>
      <c r="Q3252">
        <v>498.94</v>
      </c>
      <c r="R3252">
        <v>64.862200000000001</v>
      </c>
      <c r="S3252">
        <v>0</v>
      </c>
      <c r="T3252">
        <v>0</v>
      </c>
      <c r="U3252">
        <v>563.80219999999997</v>
      </c>
      <c r="W3252" t="s">
        <v>1</v>
      </c>
    </row>
    <row r="3253" spans="1:23">
      <c r="A3253" t="s">
        <v>8160</v>
      </c>
      <c r="B3253" t="str">
        <f t="shared" si="202"/>
        <v>Febrero</v>
      </c>
      <c r="C3253" s="20" t="s">
        <v>8279</v>
      </c>
      <c r="D3253" t="s">
        <v>1</v>
      </c>
      <c r="E3253" t="s">
        <v>0</v>
      </c>
      <c r="F3253" t="str">
        <f t="shared" si="203"/>
        <v>CCF</v>
      </c>
      <c r="G3253" t="s">
        <v>8220</v>
      </c>
      <c r="H3253" t="s">
        <v>8172</v>
      </c>
      <c r="I3253">
        <v>951</v>
      </c>
      <c r="J3253">
        <v>951</v>
      </c>
      <c r="K3253" t="s">
        <v>935</v>
      </c>
      <c r="L3253" t="str">
        <f t="shared" si="204"/>
        <v>NIT</v>
      </c>
      <c r="M3253" t="str">
        <f t="shared" si="205"/>
        <v>06141605121041</v>
      </c>
      <c r="N3253" t="s">
        <v>936</v>
      </c>
      <c r="O3253">
        <v>0</v>
      </c>
      <c r="P3253">
        <v>0</v>
      </c>
      <c r="Q3253">
        <v>74.69</v>
      </c>
      <c r="R3253">
        <v>9.7096999999999998</v>
      </c>
      <c r="S3253">
        <v>0</v>
      </c>
      <c r="T3253">
        <v>0</v>
      </c>
      <c r="U3253">
        <v>84.399699999999996</v>
      </c>
      <c r="W3253" t="s">
        <v>1</v>
      </c>
    </row>
    <row r="3254" spans="1:23">
      <c r="A3254" t="s">
        <v>8160</v>
      </c>
      <c r="B3254" t="str">
        <f t="shared" si="202"/>
        <v>Febrero</v>
      </c>
      <c r="C3254" s="20" t="s">
        <v>8277</v>
      </c>
      <c r="D3254" t="s">
        <v>1</v>
      </c>
      <c r="E3254" t="s">
        <v>0</v>
      </c>
      <c r="F3254" t="str">
        <f t="shared" si="203"/>
        <v>CCF</v>
      </c>
      <c r="G3254" t="s">
        <v>8220</v>
      </c>
      <c r="H3254" t="s">
        <v>8172</v>
      </c>
      <c r="I3254">
        <v>952</v>
      </c>
      <c r="J3254">
        <v>952</v>
      </c>
      <c r="K3254" t="s">
        <v>8348</v>
      </c>
      <c r="L3254" t="str">
        <f t="shared" si="204"/>
        <v>NIT</v>
      </c>
      <c r="M3254" t="str">
        <f t="shared" si="205"/>
        <v>02103012751037</v>
      </c>
      <c r="N3254" t="s">
        <v>8349</v>
      </c>
      <c r="O3254">
        <v>0</v>
      </c>
      <c r="P3254">
        <v>0</v>
      </c>
      <c r="Q3254">
        <v>36.659999999999997</v>
      </c>
      <c r="R3254">
        <v>4.7657999999999996</v>
      </c>
      <c r="S3254">
        <v>0</v>
      </c>
      <c r="T3254">
        <v>0</v>
      </c>
      <c r="U3254">
        <v>41.425799999999995</v>
      </c>
      <c r="W3254" t="s">
        <v>1</v>
      </c>
    </row>
    <row r="3255" spans="1:23">
      <c r="A3255" t="s">
        <v>8160</v>
      </c>
      <c r="B3255" t="str">
        <f t="shared" si="202"/>
        <v>Febrero</v>
      </c>
      <c r="C3255" s="20" t="s">
        <v>8277</v>
      </c>
      <c r="D3255" t="s">
        <v>1</v>
      </c>
      <c r="E3255" t="s">
        <v>0</v>
      </c>
      <c r="F3255" t="str">
        <f t="shared" si="203"/>
        <v>CCF</v>
      </c>
      <c r="G3255" t="s">
        <v>8220</v>
      </c>
      <c r="H3255" t="s">
        <v>8172</v>
      </c>
      <c r="I3255">
        <v>953</v>
      </c>
      <c r="J3255">
        <v>953</v>
      </c>
      <c r="K3255" t="s">
        <v>7859</v>
      </c>
      <c r="L3255" t="str">
        <f t="shared" si="204"/>
        <v>NIT</v>
      </c>
      <c r="M3255" t="str">
        <f t="shared" si="205"/>
        <v>06140504211035</v>
      </c>
      <c r="N3255" t="s">
        <v>7860</v>
      </c>
      <c r="O3255">
        <v>0</v>
      </c>
      <c r="P3255">
        <v>0</v>
      </c>
      <c r="Q3255">
        <v>41</v>
      </c>
      <c r="R3255">
        <v>5.33</v>
      </c>
      <c r="S3255">
        <v>0</v>
      </c>
      <c r="T3255">
        <v>0</v>
      </c>
      <c r="U3255">
        <v>46.33</v>
      </c>
      <c r="W3255" t="s">
        <v>1</v>
      </c>
    </row>
    <row r="3256" spans="1:23">
      <c r="A3256" t="s">
        <v>8160</v>
      </c>
      <c r="B3256" t="str">
        <f t="shared" si="202"/>
        <v>Febrero</v>
      </c>
      <c r="C3256" s="20" t="s">
        <v>8277</v>
      </c>
      <c r="D3256" t="s">
        <v>1</v>
      </c>
      <c r="E3256" t="s">
        <v>0</v>
      </c>
      <c r="F3256" t="str">
        <f t="shared" si="203"/>
        <v>CCF</v>
      </c>
      <c r="G3256" t="s">
        <v>8220</v>
      </c>
      <c r="H3256" t="s">
        <v>8172</v>
      </c>
      <c r="I3256">
        <v>954</v>
      </c>
      <c r="J3256">
        <v>954</v>
      </c>
      <c r="K3256" t="s">
        <v>803</v>
      </c>
      <c r="L3256" t="str">
        <f t="shared" si="204"/>
        <v>NIT</v>
      </c>
      <c r="M3256" t="str">
        <f t="shared" si="205"/>
        <v>05010909881017</v>
      </c>
      <c r="N3256" t="s">
        <v>804</v>
      </c>
      <c r="O3256">
        <v>0</v>
      </c>
      <c r="P3256">
        <v>0</v>
      </c>
      <c r="Q3256">
        <v>453</v>
      </c>
      <c r="R3256">
        <v>58.89</v>
      </c>
      <c r="S3256">
        <v>0</v>
      </c>
      <c r="T3256">
        <v>0</v>
      </c>
      <c r="U3256">
        <v>511.89</v>
      </c>
      <c r="W3256" t="s">
        <v>1</v>
      </c>
    </row>
    <row r="3257" spans="1:23">
      <c r="A3257" t="s">
        <v>8160</v>
      </c>
      <c r="B3257" t="str">
        <f t="shared" si="202"/>
        <v>Febrero</v>
      </c>
      <c r="C3257" s="20" t="s">
        <v>8277</v>
      </c>
      <c r="D3257" t="s">
        <v>1</v>
      </c>
      <c r="E3257" t="s">
        <v>0</v>
      </c>
      <c r="F3257" t="str">
        <f t="shared" si="203"/>
        <v>CCF</v>
      </c>
      <c r="G3257" t="s">
        <v>8220</v>
      </c>
      <c r="H3257" t="s">
        <v>8172</v>
      </c>
      <c r="I3257">
        <v>955</v>
      </c>
      <c r="J3257">
        <v>955</v>
      </c>
      <c r="K3257" t="s">
        <v>898</v>
      </c>
      <c r="L3257" t="str">
        <f t="shared" si="204"/>
        <v>NIT</v>
      </c>
      <c r="M3257" t="str">
        <f t="shared" si="205"/>
        <v>06140901031027</v>
      </c>
      <c r="N3257" t="s">
        <v>899</v>
      </c>
      <c r="O3257">
        <v>0</v>
      </c>
      <c r="P3257">
        <v>0</v>
      </c>
      <c r="Q3257">
        <v>200</v>
      </c>
      <c r="R3257">
        <v>26</v>
      </c>
      <c r="S3257">
        <v>0</v>
      </c>
      <c r="T3257">
        <v>0</v>
      </c>
      <c r="U3257">
        <v>226</v>
      </c>
      <c r="W3257" t="s">
        <v>1</v>
      </c>
    </row>
    <row r="3258" spans="1:23">
      <c r="A3258" t="s">
        <v>8160</v>
      </c>
      <c r="B3258" t="str">
        <f t="shared" si="202"/>
        <v>Febrero</v>
      </c>
      <c r="C3258" s="20" t="s">
        <v>8277</v>
      </c>
      <c r="D3258" t="s">
        <v>1</v>
      </c>
      <c r="E3258" t="s">
        <v>0</v>
      </c>
      <c r="F3258" t="str">
        <f t="shared" si="203"/>
        <v>CCF</v>
      </c>
      <c r="G3258" t="s">
        <v>8220</v>
      </c>
      <c r="H3258" t="s">
        <v>8172</v>
      </c>
      <c r="I3258">
        <v>956</v>
      </c>
      <c r="J3258">
        <v>956</v>
      </c>
      <c r="K3258" t="s">
        <v>715</v>
      </c>
      <c r="L3258" t="str">
        <f t="shared" si="204"/>
        <v>NIT</v>
      </c>
      <c r="M3258" t="str">
        <f t="shared" si="205"/>
        <v>06141006131063</v>
      </c>
      <c r="N3258" t="s">
        <v>716</v>
      </c>
      <c r="O3258">
        <v>0</v>
      </c>
      <c r="P3258">
        <v>0</v>
      </c>
      <c r="Q3258">
        <v>100</v>
      </c>
      <c r="R3258">
        <v>13</v>
      </c>
      <c r="S3258">
        <v>0</v>
      </c>
      <c r="T3258">
        <v>0</v>
      </c>
      <c r="U3258">
        <v>113</v>
      </c>
      <c r="W3258" t="s">
        <v>1</v>
      </c>
    </row>
    <row r="3259" spans="1:23">
      <c r="A3259" t="s">
        <v>8160</v>
      </c>
      <c r="B3259" t="str">
        <f t="shared" si="202"/>
        <v>Febrero</v>
      </c>
      <c r="C3259" s="20" t="s">
        <v>8316</v>
      </c>
      <c r="D3259" t="s">
        <v>1</v>
      </c>
      <c r="E3259" t="s">
        <v>0</v>
      </c>
      <c r="F3259" t="str">
        <f t="shared" si="203"/>
        <v>CCF</v>
      </c>
      <c r="G3259" t="s">
        <v>8220</v>
      </c>
      <c r="H3259" t="s">
        <v>8172</v>
      </c>
      <c r="I3259">
        <v>957</v>
      </c>
      <c r="J3259">
        <v>957</v>
      </c>
      <c r="K3259" t="s">
        <v>7974</v>
      </c>
      <c r="L3259" t="str">
        <f t="shared" si="204"/>
        <v>NIT</v>
      </c>
      <c r="M3259" t="str">
        <f t="shared" si="205"/>
        <v>061406911921037</v>
      </c>
      <c r="N3259" t="s">
        <v>7975</v>
      </c>
      <c r="O3259">
        <v>0</v>
      </c>
      <c r="P3259">
        <v>0</v>
      </c>
      <c r="Q3259">
        <v>165</v>
      </c>
      <c r="R3259">
        <v>21.45</v>
      </c>
      <c r="S3259">
        <v>0</v>
      </c>
      <c r="T3259">
        <v>0</v>
      </c>
      <c r="U3259">
        <v>186.45</v>
      </c>
      <c r="W3259" t="s">
        <v>1</v>
      </c>
    </row>
    <row r="3260" spans="1:23">
      <c r="A3260" t="s">
        <v>8160</v>
      </c>
      <c r="B3260" t="str">
        <f t="shared" si="202"/>
        <v>Febrero</v>
      </c>
      <c r="C3260" s="20" t="s">
        <v>8316</v>
      </c>
      <c r="D3260" t="s">
        <v>1</v>
      </c>
      <c r="E3260" t="s">
        <v>0</v>
      </c>
      <c r="F3260" t="str">
        <f t="shared" si="203"/>
        <v>CCF</v>
      </c>
      <c r="G3260" t="s">
        <v>8220</v>
      </c>
      <c r="H3260" t="s">
        <v>8172</v>
      </c>
      <c r="I3260">
        <v>958</v>
      </c>
      <c r="J3260">
        <v>958</v>
      </c>
      <c r="K3260" t="s">
        <v>201</v>
      </c>
      <c r="L3260" t="str">
        <f t="shared" si="204"/>
        <v>NIT</v>
      </c>
      <c r="M3260" t="str">
        <f t="shared" si="205"/>
        <v>02102510011010</v>
      </c>
      <c r="N3260" t="s">
        <v>202</v>
      </c>
      <c r="O3260">
        <v>0</v>
      </c>
      <c r="P3260">
        <v>0</v>
      </c>
      <c r="Q3260">
        <v>830.95</v>
      </c>
      <c r="R3260">
        <v>108.02350000000001</v>
      </c>
      <c r="S3260">
        <v>0</v>
      </c>
      <c r="T3260">
        <v>0</v>
      </c>
      <c r="U3260">
        <v>938.97350000000006</v>
      </c>
      <c r="W3260" t="s">
        <v>1</v>
      </c>
    </row>
    <row r="3261" spans="1:23">
      <c r="A3261" t="s">
        <v>8160</v>
      </c>
      <c r="B3261" t="str">
        <f t="shared" si="202"/>
        <v>Febrero</v>
      </c>
      <c r="C3261" s="20" t="s">
        <v>8316</v>
      </c>
      <c r="D3261" t="s">
        <v>1</v>
      </c>
      <c r="E3261" t="s">
        <v>0</v>
      </c>
      <c r="F3261" t="str">
        <f t="shared" si="203"/>
        <v>CCF</v>
      </c>
      <c r="G3261" t="s">
        <v>8220</v>
      </c>
      <c r="H3261" t="s">
        <v>8172</v>
      </c>
      <c r="I3261">
        <v>959</v>
      </c>
      <c r="J3261">
        <v>959</v>
      </c>
      <c r="K3261" t="s">
        <v>118</v>
      </c>
      <c r="L3261" t="str">
        <f t="shared" si="204"/>
        <v>NIT</v>
      </c>
      <c r="M3261" t="str">
        <f t="shared" si="205"/>
        <v>06141106071025</v>
      </c>
      <c r="N3261" t="s">
        <v>119</v>
      </c>
      <c r="O3261">
        <v>0</v>
      </c>
      <c r="P3261">
        <v>0</v>
      </c>
      <c r="Q3261">
        <v>68.37</v>
      </c>
      <c r="R3261">
        <v>8.8881000000000014</v>
      </c>
      <c r="S3261">
        <v>0</v>
      </c>
      <c r="T3261">
        <v>0</v>
      </c>
      <c r="U3261">
        <v>77.258100000000013</v>
      </c>
      <c r="W3261" t="s">
        <v>1</v>
      </c>
    </row>
    <row r="3262" spans="1:23">
      <c r="A3262" t="s">
        <v>8160</v>
      </c>
      <c r="B3262" t="str">
        <f t="shared" si="202"/>
        <v>Febrero</v>
      </c>
      <c r="C3262" s="20" t="s">
        <v>8316</v>
      </c>
      <c r="D3262" t="s">
        <v>1</v>
      </c>
      <c r="E3262" t="s">
        <v>0</v>
      </c>
      <c r="F3262" t="str">
        <f t="shared" si="203"/>
        <v>CCF</v>
      </c>
      <c r="G3262" t="s">
        <v>8220</v>
      </c>
      <c r="H3262" t="s">
        <v>8172</v>
      </c>
      <c r="I3262">
        <v>960</v>
      </c>
      <c r="J3262">
        <v>960</v>
      </c>
      <c r="K3262" t="s">
        <v>85</v>
      </c>
      <c r="L3262" t="str">
        <f t="shared" si="204"/>
        <v>NIT</v>
      </c>
      <c r="M3262" t="str">
        <f t="shared" si="205"/>
        <v>12171907161026</v>
      </c>
      <c r="N3262" t="s">
        <v>86</v>
      </c>
      <c r="O3262">
        <v>0</v>
      </c>
      <c r="P3262">
        <v>0</v>
      </c>
      <c r="Q3262">
        <v>137.72</v>
      </c>
      <c r="R3262">
        <v>17.903600000000001</v>
      </c>
      <c r="S3262">
        <v>0</v>
      </c>
      <c r="T3262">
        <v>0</v>
      </c>
      <c r="U3262">
        <v>155.62360000000001</v>
      </c>
      <c r="W3262" t="s">
        <v>1</v>
      </c>
    </row>
    <row r="3263" spans="1:23">
      <c r="A3263" t="s">
        <v>8160</v>
      </c>
      <c r="B3263" t="str">
        <f t="shared" si="202"/>
        <v>Febrero</v>
      </c>
      <c r="C3263" s="20" t="s">
        <v>8316</v>
      </c>
      <c r="D3263" t="s">
        <v>1</v>
      </c>
      <c r="E3263" t="s">
        <v>0</v>
      </c>
      <c r="F3263" t="str">
        <f t="shared" si="203"/>
        <v>CCF</v>
      </c>
      <c r="G3263" t="s">
        <v>8220</v>
      </c>
      <c r="H3263" t="s">
        <v>8172</v>
      </c>
      <c r="I3263">
        <v>961</v>
      </c>
      <c r="J3263">
        <v>961</v>
      </c>
      <c r="K3263" t="s">
        <v>118</v>
      </c>
      <c r="L3263" t="str">
        <f t="shared" si="204"/>
        <v>NIT</v>
      </c>
      <c r="M3263" t="str">
        <f t="shared" si="205"/>
        <v>06141106071025</v>
      </c>
      <c r="N3263" t="s">
        <v>119</v>
      </c>
      <c r="O3263">
        <v>0</v>
      </c>
      <c r="P3263">
        <v>0</v>
      </c>
      <c r="Q3263">
        <v>170.93</v>
      </c>
      <c r="R3263">
        <v>22.2209</v>
      </c>
      <c r="S3263">
        <v>0</v>
      </c>
      <c r="T3263">
        <v>0</v>
      </c>
      <c r="U3263">
        <v>193.15090000000001</v>
      </c>
      <c r="W3263" t="s">
        <v>1</v>
      </c>
    </row>
    <row r="3264" spans="1:23">
      <c r="A3264" t="s">
        <v>8160</v>
      </c>
      <c r="B3264" t="str">
        <f t="shared" si="202"/>
        <v>Febrero</v>
      </c>
      <c r="C3264" s="20" t="s">
        <v>8316</v>
      </c>
      <c r="D3264" t="s">
        <v>1</v>
      </c>
      <c r="E3264" t="s">
        <v>0</v>
      </c>
      <c r="F3264" t="str">
        <f t="shared" si="203"/>
        <v>CCF</v>
      </c>
      <c r="G3264" t="s">
        <v>8220</v>
      </c>
      <c r="H3264" t="s">
        <v>8172</v>
      </c>
      <c r="I3264">
        <v>962</v>
      </c>
      <c r="J3264">
        <v>962</v>
      </c>
      <c r="K3264" t="s">
        <v>469</v>
      </c>
      <c r="L3264" t="str">
        <f t="shared" si="204"/>
        <v>NIT</v>
      </c>
      <c r="M3264" t="str">
        <f t="shared" si="205"/>
        <v>06142304131030</v>
      </c>
      <c r="N3264" t="s">
        <v>470</v>
      </c>
      <c r="O3264">
        <v>0</v>
      </c>
      <c r="P3264">
        <v>0</v>
      </c>
      <c r="Q3264">
        <v>68.14</v>
      </c>
      <c r="R3264">
        <v>8.8582000000000001</v>
      </c>
      <c r="S3264">
        <v>0</v>
      </c>
      <c r="T3264">
        <v>0</v>
      </c>
      <c r="U3264">
        <v>76.998199999999997</v>
      </c>
      <c r="W3264" t="s">
        <v>1</v>
      </c>
    </row>
    <row r="3265" spans="1:23">
      <c r="A3265" t="s">
        <v>8160</v>
      </c>
      <c r="B3265" t="str">
        <f t="shared" ref="B3265:B3328" si="206">SUBSTITUTE(A3265,"EBRERO","ebrero")</f>
        <v>Febrero</v>
      </c>
      <c r="C3265" s="20" t="s">
        <v>8316</v>
      </c>
      <c r="D3265" t="s">
        <v>1</v>
      </c>
      <c r="E3265" t="s">
        <v>0</v>
      </c>
      <c r="F3265" t="str">
        <f t="shared" si="203"/>
        <v>CCF</v>
      </c>
      <c r="G3265" t="s">
        <v>8220</v>
      </c>
      <c r="H3265" t="s">
        <v>8172</v>
      </c>
      <c r="I3265">
        <v>963</v>
      </c>
      <c r="J3265">
        <v>963</v>
      </c>
      <c r="K3265" t="s">
        <v>136</v>
      </c>
      <c r="L3265" t="str">
        <f t="shared" si="204"/>
        <v>NIT</v>
      </c>
      <c r="M3265" t="str">
        <f t="shared" si="205"/>
        <v>14081506630017</v>
      </c>
      <c r="N3265" t="s">
        <v>137</v>
      </c>
      <c r="O3265">
        <v>0</v>
      </c>
      <c r="P3265">
        <v>0</v>
      </c>
      <c r="Q3265">
        <v>78.98</v>
      </c>
      <c r="R3265">
        <v>10.2674</v>
      </c>
      <c r="S3265">
        <v>0</v>
      </c>
      <c r="T3265">
        <v>0</v>
      </c>
      <c r="U3265">
        <v>89.247399999999999</v>
      </c>
      <c r="W3265" t="s">
        <v>1</v>
      </c>
    </row>
    <row r="3266" spans="1:23">
      <c r="A3266" t="s">
        <v>8160</v>
      </c>
      <c r="B3266" t="str">
        <f t="shared" si="206"/>
        <v>Febrero</v>
      </c>
      <c r="C3266" s="20" t="s">
        <v>8316</v>
      </c>
      <c r="D3266" t="s">
        <v>1</v>
      </c>
      <c r="E3266" t="s">
        <v>0</v>
      </c>
      <c r="F3266" t="str">
        <f t="shared" si="203"/>
        <v>CCF</v>
      </c>
      <c r="G3266" t="s">
        <v>8220</v>
      </c>
      <c r="H3266" t="s">
        <v>8172</v>
      </c>
      <c r="I3266">
        <v>964</v>
      </c>
      <c r="J3266">
        <v>964</v>
      </c>
      <c r="K3266" t="s">
        <v>8224</v>
      </c>
      <c r="L3266" t="str">
        <f t="shared" si="204"/>
        <v>NIT</v>
      </c>
      <c r="M3266" t="str">
        <f t="shared" si="205"/>
        <v>06140707201043</v>
      </c>
      <c r="N3266" t="s">
        <v>8225</v>
      </c>
      <c r="O3266">
        <v>0</v>
      </c>
      <c r="P3266">
        <v>0</v>
      </c>
      <c r="Q3266">
        <v>249.94</v>
      </c>
      <c r="R3266">
        <v>32.492200000000004</v>
      </c>
      <c r="S3266">
        <v>0</v>
      </c>
      <c r="T3266">
        <v>0</v>
      </c>
      <c r="U3266">
        <v>282.43220000000002</v>
      </c>
      <c r="W3266" t="s">
        <v>1</v>
      </c>
    </row>
    <row r="3267" spans="1:23">
      <c r="A3267" t="s">
        <v>8160</v>
      </c>
      <c r="B3267" t="str">
        <f t="shared" si="206"/>
        <v>Febrero</v>
      </c>
      <c r="C3267" s="20" t="s">
        <v>8316</v>
      </c>
      <c r="D3267" t="s">
        <v>1</v>
      </c>
      <c r="E3267" t="s">
        <v>0</v>
      </c>
      <c r="F3267" t="str">
        <f t="shared" ref="F3267:F3330" si="207">IF(E3267="05","Nota de crédito","CCF")</f>
        <v>CCF</v>
      </c>
      <c r="G3267" t="s">
        <v>8220</v>
      </c>
      <c r="H3267" t="s">
        <v>8172</v>
      </c>
      <c r="I3267">
        <v>965</v>
      </c>
      <c r="J3267">
        <v>965</v>
      </c>
      <c r="K3267" t="s">
        <v>985</v>
      </c>
      <c r="L3267" t="str">
        <f t="shared" ref="L3267:L3330" si="208">IF(K3267=0,"DUI","NIT")</f>
        <v>NIT</v>
      </c>
      <c r="M3267" t="str">
        <f t="shared" ref="M3267:M3330" si="209">IF(K3267=0,V3267,K3267)</f>
        <v>06140511121017</v>
      </c>
      <c r="N3267" t="s">
        <v>986</v>
      </c>
      <c r="O3267">
        <v>0</v>
      </c>
      <c r="P3267">
        <v>0</v>
      </c>
      <c r="Q3267">
        <v>795.5</v>
      </c>
      <c r="R3267">
        <v>103.41500000000001</v>
      </c>
      <c r="S3267">
        <v>0</v>
      </c>
      <c r="T3267">
        <v>0</v>
      </c>
      <c r="U3267">
        <v>898.91499999999996</v>
      </c>
      <c r="W3267" t="s">
        <v>1</v>
      </c>
    </row>
    <row r="3268" spans="1:23">
      <c r="A3268" t="s">
        <v>8160</v>
      </c>
      <c r="B3268" t="str">
        <f t="shared" si="206"/>
        <v>Febrero</v>
      </c>
      <c r="C3268" s="20" t="s">
        <v>8276</v>
      </c>
      <c r="D3268" t="s">
        <v>1</v>
      </c>
      <c r="E3268" t="s">
        <v>0</v>
      </c>
      <c r="F3268" t="str">
        <f t="shared" si="207"/>
        <v>CCF</v>
      </c>
      <c r="G3268" t="s">
        <v>8220</v>
      </c>
      <c r="H3268" t="s">
        <v>8172</v>
      </c>
      <c r="I3268">
        <v>966</v>
      </c>
      <c r="J3268">
        <v>966</v>
      </c>
      <c r="K3268" t="s">
        <v>1064</v>
      </c>
      <c r="L3268" t="str">
        <f t="shared" si="208"/>
        <v>NIT</v>
      </c>
      <c r="M3268" t="str">
        <f t="shared" si="209"/>
        <v>12171807550056</v>
      </c>
      <c r="N3268" t="s">
        <v>1065</v>
      </c>
      <c r="O3268">
        <v>0</v>
      </c>
      <c r="P3268">
        <v>0</v>
      </c>
      <c r="Q3268">
        <v>338.12</v>
      </c>
      <c r="R3268">
        <v>43.955600000000004</v>
      </c>
      <c r="S3268">
        <v>0</v>
      </c>
      <c r="T3268">
        <v>0</v>
      </c>
      <c r="U3268">
        <v>382.07560000000001</v>
      </c>
      <c r="W3268" t="s">
        <v>1</v>
      </c>
    </row>
    <row r="3269" spans="1:23">
      <c r="A3269" t="s">
        <v>8160</v>
      </c>
      <c r="B3269" t="str">
        <f t="shared" si="206"/>
        <v>Febrero</v>
      </c>
      <c r="C3269" s="20" t="s">
        <v>8276</v>
      </c>
      <c r="D3269" t="s">
        <v>1</v>
      </c>
      <c r="E3269" t="s">
        <v>0</v>
      </c>
      <c r="F3269" t="str">
        <f t="shared" si="207"/>
        <v>CCF</v>
      </c>
      <c r="G3269" t="s">
        <v>8220</v>
      </c>
      <c r="H3269" t="s">
        <v>8172</v>
      </c>
      <c r="I3269">
        <v>967</v>
      </c>
      <c r="J3269">
        <v>967</v>
      </c>
      <c r="K3269" t="s">
        <v>118</v>
      </c>
      <c r="L3269" t="str">
        <f t="shared" si="208"/>
        <v>NIT</v>
      </c>
      <c r="M3269" t="str">
        <f t="shared" si="209"/>
        <v>06141106071025</v>
      </c>
      <c r="N3269" t="s">
        <v>119</v>
      </c>
      <c r="O3269">
        <v>0</v>
      </c>
      <c r="P3269">
        <v>0</v>
      </c>
      <c r="Q3269">
        <v>68.37</v>
      </c>
      <c r="R3269">
        <v>8.8881000000000014</v>
      </c>
      <c r="S3269">
        <v>0</v>
      </c>
      <c r="T3269">
        <v>0</v>
      </c>
      <c r="U3269">
        <v>77.258100000000013</v>
      </c>
      <c r="W3269" t="s">
        <v>1</v>
      </c>
    </row>
    <row r="3270" spans="1:23">
      <c r="A3270" t="s">
        <v>8160</v>
      </c>
      <c r="B3270" t="str">
        <f t="shared" si="206"/>
        <v>Febrero</v>
      </c>
      <c r="C3270" s="20" t="s">
        <v>8276</v>
      </c>
      <c r="D3270" t="s">
        <v>1</v>
      </c>
      <c r="E3270" t="s">
        <v>0</v>
      </c>
      <c r="F3270" t="str">
        <f t="shared" si="207"/>
        <v>CCF</v>
      </c>
      <c r="G3270" t="s">
        <v>8220</v>
      </c>
      <c r="H3270" t="s">
        <v>8172</v>
      </c>
      <c r="I3270">
        <v>968</v>
      </c>
      <c r="J3270">
        <v>968</v>
      </c>
      <c r="K3270" t="s">
        <v>7946</v>
      </c>
      <c r="L3270" t="str">
        <f t="shared" si="208"/>
        <v>NIT</v>
      </c>
      <c r="M3270" t="str">
        <f t="shared" si="209"/>
        <v>07110106561015</v>
      </c>
      <c r="N3270" t="s">
        <v>1189</v>
      </c>
      <c r="O3270">
        <v>0</v>
      </c>
      <c r="P3270">
        <v>0</v>
      </c>
      <c r="Q3270">
        <v>66.02</v>
      </c>
      <c r="R3270">
        <v>8.5825999999999993</v>
      </c>
      <c r="S3270">
        <v>0</v>
      </c>
      <c r="T3270">
        <v>0</v>
      </c>
      <c r="U3270">
        <v>74.602599999999995</v>
      </c>
      <c r="W3270" t="s">
        <v>1</v>
      </c>
    </row>
    <row r="3271" spans="1:23">
      <c r="A3271" t="s">
        <v>8160</v>
      </c>
      <c r="B3271" t="str">
        <f t="shared" si="206"/>
        <v>Febrero</v>
      </c>
      <c r="C3271" s="20" t="s">
        <v>8313</v>
      </c>
      <c r="D3271" t="s">
        <v>1</v>
      </c>
      <c r="E3271" t="s">
        <v>0</v>
      </c>
      <c r="F3271" t="str">
        <f t="shared" si="207"/>
        <v>CCF</v>
      </c>
      <c r="G3271" t="s">
        <v>8220</v>
      </c>
      <c r="H3271" t="s">
        <v>8172</v>
      </c>
      <c r="I3271">
        <v>969</v>
      </c>
      <c r="J3271">
        <v>969</v>
      </c>
      <c r="K3271" t="s">
        <v>118</v>
      </c>
      <c r="L3271" t="str">
        <f t="shared" si="208"/>
        <v>NIT</v>
      </c>
      <c r="M3271" t="str">
        <f t="shared" si="209"/>
        <v>06141106071025</v>
      </c>
      <c r="N3271" t="s">
        <v>119</v>
      </c>
      <c r="O3271">
        <v>0</v>
      </c>
      <c r="P3271">
        <v>0</v>
      </c>
      <c r="Q3271">
        <v>74.489999999999995</v>
      </c>
      <c r="R3271">
        <v>9.6837</v>
      </c>
      <c r="S3271">
        <v>0</v>
      </c>
      <c r="T3271">
        <v>0</v>
      </c>
      <c r="U3271">
        <v>84.173699999999997</v>
      </c>
      <c r="W3271" t="s">
        <v>1</v>
      </c>
    </row>
    <row r="3272" spans="1:23">
      <c r="A3272" t="s">
        <v>8160</v>
      </c>
      <c r="B3272" t="str">
        <f t="shared" si="206"/>
        <v>Febrero</v>
      </c>
      <c r="C3272" s="20" t="s">
        <v>8313</v>
      </c>
      <c r="D3272" t="s">
        <v>1</v>
      </c>
      <c r="E3272" t="s">
        <v>0</v>
      </c>
      <c r="F3272" t="str">
        <f t="shared" si="207"/>
        <v>CCF</v>
      </c>
      <c r="G3272" t="s">
        <v>8220</v>
      </c>
      <c r="H3272" t="s">
        <v>8172</v>
      </c>
      <c r="I3272">
        <v>970</v>
      </c>
      <c r="J3272">
        <v>970</v>
      </c>
      <c r="K3272" t="s">
        <v>253</v>
      </c>
      <c r="L3272" t="str">
        <f t="shared" si="208"/>
        <v>NIT</v>
      </c>
      <c r="M3272" t="str">
        <f t="shared" si="209"/>
        <v>06141504911068</v>
      </c>
      <c r="N3272" t="s">
        <v>254</v>
      </c>
      <c r="O3272">
        <v>0</v>
      </c>
      <c r="P3272">
        <v>0</v>
      </c>
      <c r="Q3272">
        <v>98.01</v>
      </c>
      <c r="R3272">
        <v>12.741300000000001</v>
      </c>
      <c r="S3272">
        <v>0</v>
      </c>
      <c r="T3272">
        <v>0</v>
      </c>
      <c r="U3272">
        <v>110.7513</v>
      </c>
      <c r="W3272" t="s">
        <v>1</v>
      </c>
    </row>
    <row r="3273" spans="1:23">
      <c r="A3273" t="s">
        <v>8160</v>
      </c>
      <c r="B3273" t="str">
        <f t="shared" si="206"/>
        <v>Febrero</v>
      </c>
      <c r="C3273" s="20" t="s">
        <v>8313</v>
      </c>
      <c r="D3273" t="s">
        <v>1</v>
      </c>
      <c r="E3273" t="s">
        <v>0</v>
      </c>
      <c r="F3273" t="str">
        <f t="shared" si="207"/>
        <v>CCF</v>
      </c>
      <c r="G3273" t="s">
        <v>8220</v>
      </c>
      <c r="H3273" t="s">
        <v>8172</v>
      </c>
      <c r="I3273">
        <v>971</v>
      </c>
      <c r="J3273">
        <v>971</v>
      </c>
      <c r="K3273" t="s">
        <v>169</v>
      </c>
      <c r="L3273" t="str">
        <f t="shared" si="208"/>
        <v>NIT</v>
      </c>
      <c r="M3273" t="str">
        <f t="shared" si="209"/>
        <v>08213005011011</v>
      </c>
      <c r="N3273" t="s">
        <v>170</v>
      </c>
      <c r="O3273">
        <v>0</v>
      </c>
      <c r="P3273">
        <v>0</v>
      </c>
      <c r="Q3273">
        <v>165</v>
      </c>
      <c r="R3273">
        <v>21.45</v>
      </c>
      <c r="S3273">
        <v>0</v>
      </c>
      <c r="T3273">
        <v>0</v>
      </c>
      <c r="U3273">
        <v>186.45</v>
      </c>
      <c r="W3273" t="s">
        <v>1</v>
      </c>
    </row>
    <row r="3274" spans="1:23">
      <c r="A3274" t="s">
        <v>8160</v>
      </c>
      <c r="B3274" t="str">
        <f t="shared" si="206"/>
        <v>Febrero</v>
      </c>
      <c r="C3274" s="20" t="s">
        <v>8313</v>
      </c>
      <c r="D3274" t="s">
        <v>1</v>
      </c>
      <c r="E3274" t="s">
        <v>0</v>
      </c>
      <c r="F3274" t="str">
        <f t="shared" si="207"/>
        <v>CCF</v>
      </c>
      <c r="G3274" t="s">
        <v>8220</v>
      </c>
      <c r="H3274" t="s">
        <v>8172</v>
      </c>
      <c r="I3274">
        <v>972</v>
      </c>
      <c r="J3274">
        <v>972</v>
      </c>
      <c r="K3274" t="s">
        <v>1472</v>
      </c>
      <c r="L3274" t="str">
        <f t="shared" si="208"/>
        <v>NIT</v>
      </c>
      <c r="M3274" t="str">
        <f t="shared" si="209"/>
        <v>02070412620010</v>
      </c>
      <c r="N3274" t="s">
        <v>1473</v>
      </c>
      <c r="O3274">
        <v>0</v>
      </c>
      <c r="P3274">
        <v>0</v>
      </c>
      <c r="Q3274">
        <v>198.05</v>
      </c>
      <c r="R3274">
        <v>25.746500000000001</v>
      </c>
      <c r="S3274">
        <v>0</v>
      </c>
      <c r="T3274">
        <v>0</v>
      </c>
      <c r="U3274">
        <v>223.79650000000001</v>
      </c>
      <c r="W3274" t="s">
        <v>1</v>
      </c>
    </row>
    <row r="3275" spans="1:23">
      <c r="A3275" t="s">
        <v>8160</v>
      </c>
      <c r="B3275" t="str">
        <f t="shared" si="206"/>
        <v>Febrero</v>
      </c>
      <c r="C3275" s="20" t="s">
        <v>8308</v>
      </c>
      <c r="D3275" t="s">
        <v>1</v>
      </c>
      <c r="E3275" t="s">
        <v>0</v>
      </c>
      <c r="F3275" t="str">
        <f t="shared" si="207"/>
        <v>CCF</v>
      </c>
      <c r="G3275" t="s">
        <v>8220</v>
      </c>
      <c r="H3275" t="s">
        <v>8172</v>
      </c>
      <c r="I3275">
        <v>973</v>
      </c>
      <c r="J3275">
        <v>973</v>
      </c>
      <c r="K3275" t="s">
        <v>118</v>
      </c>
      <c r="L3275" t="str">
        <f t="shared" si="208"/>
        <v>NIT</v>
      </c>
      <c r="M3275" t="str">
        <f t="shared" si="209"/>
        <v>06141106071025</v>
      </c>
      <c r="N3275" t="s">
        <v>119</v>
      </c>
      <c r="O3275">
        <v>0</v>
      </c>
      <c r="P3275">
        <v>0</v>
      </c>
      <c r="Q3275">
        <v>68.37</v>
      </c>
      <c r="R3275">
        <v>8.8881000000000014</v>
      </c>
      <c r="S3275">
        <v>0</v>
      </c>
      <c r="T3275">
        <v>0</v>
      </c>
      <c r="U3275">
        <v>77.258100000000013</v>
      </c>
      <c r="W3275" t="s">
        <v>1</v>
      </c>
    </row>
    <row r="3276" spans="1:23">
      <c r="A3276" t="s">
        <v>8160</v>
      </c>
      <c r="B3276" t="str">
        <f t="shared" si="206"/>
        <v>Febrero</v>
      </c>
      <c r="C3276" s="20" t="s">
        <v>8304</v>
      </c>
      <c r="D3276" t="s">
        <v>1</v>
      </c>
      <c r="E3276" t="s">
        <v>0</v>
      </c>
      <c r="F3276" t="str">
        <f t="shared" si="207"/>
        <v>CCF</v>
      </c>
      <c r="G3276" t="s">
        <v>8220</v>
      </c>
      <c r="H3276" t="s">
        <v>8172</v>
      </c>
      <c r="I3276">
        <v>974</v>
      </c>
      <c r="J3276">
        <v>974</v>
      </c>
      <c r="K3276" t="s">
        <v>333</v>
      </c>
      <c r="L3276" t="str">
        <f t="shared" si="208"/>
        <v>NIT</v>
      </c>
      <c r="M3276" t="str">
        <f t="shared" si="209"/>
        <v>06140607941015</v>
      </c>
      <c r="N3276" t="s">
        <v>334</v>
      </c>
      <c r="O3276">
        <v>0</v>
      </c>
      <c r="P3276">
        <v>0</v>
      </c>
      <c r="Q3276">
        <v>56.87</v>
      </c>
      <c r="R3276">
        <v>7.3930999999999996</v>
      </c>
      <c r="S3276">
        <v>0</v>
      </c>
      <c r="T3276">
        <v>0</v>
      </c>
      <c r="U3276">
        <v>64.263099999999994</v>
      </c>
      <c r="W3276" t="s">
        <v>1</v>
      </c>
    </row>
    <row r="3277" spans="1:23">
      <c r="A3277" t="s">
        <v>8160</v>
      </c>
      <c r="B3277" t="str">
        <f t="shared" si="206"/>
        <v>Febrero</v>
      </c>
      <c r="C3277" s="20" t="s">
        <v>8304</v>
      </c>
      <c r="D3277" t="s">
        <v>1</v>
      </c>
      <c r="E3277" t="s">
        <v>0</v>
      </c>
      <c r="F3277" t="str">
        <f t="shared" si="207"/>
        <v>CCF</v>
      </c>
      <c r="G3277" t="s">
        <v>8220</v>
      </c>
      <c r="H3277" t="s">
        <v>8172</v>
      </c>
      <c r="I3277">
        <v>975</v>
      </c>
      <c r="J3277">
        <v>975</v>
      </c>
      <c r="K3277" t="s">
        <v>8076</v>
      </c>
      <c r="L3277" t="str">
        <f t="shared" si="208"/>
        <v>NIT</v>
      </c>
      <c r="M3277" t="str">
        <f t="shared" si="209"/>
        <v>06140708901030</v>
      </c>
      <c r="N3277" t="s">
        <v>8077</v>
      </c>
      <c r="O3277">
        <v>0</v>
      </c>
      <c r="P3277">
        <v>0</v>
      </c>
      <c r="Q3277">
        <v>165.92</v>
      </c>
      <c r="R3277">
        <v>21.569599999999998</v>
      </c>
      <c r="S3277">
        <v>0</v>
      </c>
      <c r="T3277">
        <v>0</v>
      </c>
      <c r="U3277">
        <v>187.4896</v>
      </c>
      <c r="W3277" t="s">
        <v>1</v>
      </c>
    </row>
    <row r="3278" spans="1:23">
      <c r="A3278" t="s">
        <v>8160</v>
      </c>
      <c r="B3278" t="str">
        <f t="shared" si="206"/>
        <v>Febrero</v>
      </c>
      <c r="C3278" s="20" t="s">
        <v>8304</v>
      </c>
      <c r="D3278" t="s">
        <v>1</v>
      </c>
      <c r="E3278" t="s">
        <v>0</v>
      </c>
      <c r="F3278" t="str">
        <f t="shared" si="207"/>
        <v>CCF</v>
      </c>
      <c r="G3278" t="s">
        <v>8220</v>
      </c>
      <c r="H3278" t="s">
        <v>8172</v>
      </c>
      <c r="I3278">
        <v>976</v>
      </c>
      <c r="J3278">
        <v>976</v>
      </c>
      <c r="K3278" t="s">
        <v>77</v>
      </c>
      <c r="L3278" t="str">
        <f t="shared" si="208"/>
        <v>NIT</v>
      </c>
      <c r="M3278" t="str">
        <f t="shared" si="209"/>
        <v>11231402520010</v>
      </c>
      <c r="N3278" t="s">
        <v>78</v>
      </c>
      <c r="O3278">
        <v>0</v>
      </c>
      <c r="P3278">
        <v>0</v>
      </c>
      <c r="Q3278">
        <v>150.71</v>
      </c>
      <c r="R3278">
        <v>19.592300000000002</v>
      </c>
      <c r="S3278">
        <v>0</v>
      </c>
      <c r="T3278">
        <v>0</v>
      </c>
      <c r="U3278">
        <v>170.3023</v>
      </c>
      <c r="W3278" t="s">
        <v>1</v>
      </c>
    </row>
    <row r="3279" spans="1:23">
      <c r="A3279" t="s">
        <v>8160</v>
      </c>
      <c r="B3279" t="str">
        <f t="shared" si="206"/>
        <v>Febrero</v>
      </c>
      <c r="C3279" s="20" t="s">
        <v>8274</v>
      </c>
      <c r="D3279" t="s">
        <v>1</v>
      </c>
      <c r="E3279" t="s">
        <v>0</v>
      </c>
      <c r="F3279" t="str">
        <f t="shared" si="207"/>
        <v>CCF</v>
      </c>
      <c r="G3279" t="s">
        <v>8220</v>
      </c>
      <c r="H3279" t="s">
        <v>8172</v>
      </c>
      <c r="I3279">
        <v>977</v>
      </c>
      <c r="J3279">
        <v>977</v>
      </c>
      <c r="K3279" t="s">
        <v>144</v>
      </c>
      <c r="L3279" t="str">
        <f t="shared" si="208"/>
        <v>NIT</v>
      </c>
      <c r="M3279" t="str">
        <f t="shared" si="209"/>
        <v>06140809620081</v>
      </c>
      <c r="N3279" t="s">
        <v>145</v>
      </c>
      <c r="O3279">
        <v>0</v>
      </c>
      <c r="P3279">
        <v>0</v>
      </c>
      <c r="Q3279">
        <v>61.14</v>
      </c>
      <c r="R3279">
        <v>7.9481999999999999</v>
      </c>
      <c r="S3279">
        <v>0</v>
      </c>
      <c r="T3279">
        <v>0</v>
      </c>
      <c r="U3279">
        <v>69.088200000000001</v>
      </c>
      <c r="W3279" t="s">
        <v>1</v>
      </c>
    </row>
    <row r="3280" spans="1:23">
      <c r="A3280" t="s">
        <v>8160</v>
      </c>
      <c r="B3280" t="str">
        <f t="shared" si="206"/>
        <v>Febrero</v>
      </c>
      <c r="C3280" s="20" t="s">
        <v>8274</v>
      </c>
      <c r="D3280" t="s">
        <v>1</v>
      </c>
      <c r="E3280" t="s">
        <v>0</v>
      </c>
      <c r="F3280" t="str">
        <f t="shared" si="207"/>
        <v>CCF</v>
      </c>
      <c r="G3280" t="s">
        <v>8220</v>
      </c>
      <c r="H3280" t="s">
        <v>8172</v>
      </c>
      <c r="I3280">
        <v>978</v>
      </c>
      <c r="J3280">
        <v>978</v>
      </c>
      <c r="K3280" t="s">
        <v>1309</v>
      </c>
      <c r="L3280" t="str">
        <f t="shared" si="208"/>
        <v>NIT</v>
      </c>
      <c r="M3280" t="str">
        <f t="shared" si="209"/>
        <v>94112901871011</v>
      </c>
      <c r="N3280" t="s">
        <v>1310</v>
      </c>
      <c r="O3280">
        <v>0</v>
      </c>
      <c r="P3280">
        <v>0</v>
      </c>
      <c r="Q3280">
        <v>174.25</v>
      </c>
      <c r="R3280">
        <v>22.6525</v>
      </c>
      <c r="S3280">
        <v>0</v>
      </c>
      <c r="T3280">
        <v>0</v>
      </c>
      <c r="U3280">
        <v>196.9025</v>
      </c>
      <c r="W3280" t="s">
        <v>1</v>
      </c>
    </row>
    <row r="3281" spans="1:23">
      <c r="A3281" t="s">
        <v>8160</v>
      </c>
      <c r="B3281" t="str">
        <f t="shared" si="206"/>
        <v>Febrero</v>
      </c>
      <c r="C3281" s="20" t="s">
        <v>8274</v>
      </c>
      <c r="D3281" t="s">
        <v>1</v>
      </c>
      <c r="E3281" t="s">
        <v>0</v>
      </c>
      <c r="F3281" t="str">
        <f t="shared" si="207"/>
        <v>CCF</v>
      </c>
      <c r="G3281" t="s">
        <v>8220</v>
      </c>
      <c r="H3281" t="s">
        <v>8172</v>
      </c>
      <c r="I3281">
        <v>979</v>
      </c>
      <c r="J3281">
        <v>979</v>
      </c>
      <c r="K3281" t="s">
        <v>8221</v>
      </c>
      <c r="L3281" t="str">
        <f t="shared" si="208"/>
        <v>NIT</v>
      </c>
      <c r="M3281" t="str">
        <f t="shared" si="209"/>
        <v>01010310750017</v>
      </c>
      <c r="N3281" t="s">
        <v>8222</v>
      </c>
      <c r="O3281">
        <v>0</v>
      </c>
      <c r="P3281">
        <v>0</v>
      </c>
      <c r="Q3281">
        <v>92.3</v>
      </c>
      <c r="R3281">
        <v>11.999000000000001</v>
      </c>
      <c r="S3281">
        <v>0</v>
      </c>
      <c r="T3281">
        <v>0</v>
      </c>
      <c r="U3281">
        <v>104.29899999999999</v>
      </c>
      <c r="W3281" t="s">
        <v>1</v>
      </c>
    </row>
    <row r="3282" spans="1:23">
      <c r="A3282" t="s">
        <v>8160</v>
      </c>
      <c r="B3282" t="str">
        <f t="shared" si="206"/>
        <v>Febrero</v>
      </c>
      <c r="C3282" s="20" t="s">
        <v>8274</v>
      </c>
      <c r="D3282" t="s">
        <v>1</v>
      </c>
      <c r="E3282" t="s">
        <v>0</v>
      </c>
      <c r="F3282" t="str">
        <f t="shared" si="207"/>
        <v>CCF</v>
      </c>
      <c r="G3282" t="s">
        <v>8220</v>
      </c>
      <c r="H3282" t="s">
        <v>8172</v>
      </c>
      <c r="I3282">
        <v>980</v>
      </c>
      <c r="J3282">
        <v>980</v>
      </c>
      <c r="K3282" t="s">
        <v>191</v>
      </c>
      <c r="L3282" t="str">
        <f t="shared" si="208"/>
        <v>NIT</v>
      </c>
      <c r="M3282" t="str">
        <f t="shared" si="209"/>
        <v>06141706800012</v>
      </c>
      <c r="N3282" t="s">
        <v>192</v>
      </c>
      <c r="O3282">
        <v>0</v>
      </c>
      <c r="P3282">
        <v>0</v>
      </c>
      <c r="Q3282">
        <v>200</v>
      </c>
      <c r="R3282">
        <v>26</v>
      </c>
      <c r="S3282">
        <v>0</v>
      </c>
      <c r="T3282">
        <v>0</v>
      </c>
      <c r="U3282">
        <v>226</v>
      </c>
      <c r="W3282" t="s">
        <v>1</v>
      </c>
    </row>
    <row r="3283" spans="1:23">
      <c r="A3283" t="s">
        <v>8160</v>
      </c>
      <c r="B3283" t="str">
        <f t="shared" si="206"/>
        <v>Febrero</v>
      </c>
      <c r="C3283" s="20" t="s">
        <v>8274</v>
      </c>
      <c r="D3283" t="s">
        <v>1</v>
      </c>
      <c r="E3283" t="s">
        <v>0</v>
      </c>
      <c r="F3283" t="str">
        <f t="shared" si="207"/>
        <v>CCF</v>
      </c>
      <c r="G3283" t="s">
        <v>8220</v>
      </c>
      <c r="H3283" t="s">
        <v>8172</v>
      </c>
      <c r="I3283">
        <v>981</v>
      </c>
      <c r="J3283">
        <v>981</v>
      </c>
      <c r="K3283" t="s">
        <v>806</v>
      </c>
      <c r="L3283" t="str">
        <f t="shared" si="208"/>
        <v>NIT</v>
      </c>
      <c r="M3283" t="str">
        <f t="shared" si="209"/>
        <v>06143010031041</v>
      </c>
      <c r="N3283" t="s">
        <v>807</v>
      </c>
      <c r="O3283">
        <v>0</v>
      </c>
      <c r="P3283">
        <v>0</v>
      </c>
      <c r="Q3283">
        <v>504.43</v>
      </c>
      <c r="R3283">
        <v>65.575900000000004</v>
      </c>
      <c r="S3283">
        <v>0</v>
      </c>
      <c r="T3283">
        <v>0</v>
      </c>
      <c r="U3283">
        <v>570.0059</v>
      </c>
      <c r="W3283" t="s">
        <v>1</v>
      </c>
    </row>
    <row r="3284" spans="1:23">
      <c r="A3284" t="s">
        <v>8160</v>
      </c>
      <c r="B3284" t="str">
        <f t="shared" si="206"/>
        <v>Febrero</v>
      </c>
      <c r="C3284" s="20" t="s">
        <v>8274</v>
      </c>
      <c r="D3284" t="s">
        <v>1</v>
      </c>
      <c r="E3284" t="s">
        <v>0</v>
      </c>
      <c r="F3284" t="str">
        <f t="shared" si="207"/>
        <v>CCF</v>
      </c>
      <c r="G3284" t="s">
        <v>8220</v>
      </c>
      <c r="H3284" t="s">
        <v>8172</v>
      </c>
      <c r="I3284">
        <v>982</v>
      </c>
      <c r="J3284">
        <v>982</v>
      </c>
      <c r="K3284" t="s">
        <v>715</v>
      </c>
      <c r="L3284" t="str">
        <f t="shared" si="208"/>
        <v>NIT</v>
      </c>
      <c r="M3284" t="str">
        <f t="shared" si="209"/>
        <v>06141006131063</v>
      </c>
      <c r="N3284" t="s">
        <v>716</v>
      </c>
      <c r="O3284">
        <v>0</v>
      </c>
      <c r="P3284">
        <v>0</v>
      </c>
      <c r="Q3284">
        <v>50</v>
      </c>
      <c r="R3284">
        <v>6.5</v>
      </c>
      <c r="S3284">
        <v>0</v>
      </c>
      <c r="T3284">
        <v>0</v>
      </c>
      <c r="U3284">
        <v>56.5</v>
      </c>
      <c r="W3284" t="s">
        <v>1</v>
      </c>
    </row>
    <row r="3285" spans="1:23">
      <c r="A3285" t="s">
        <v>8160</v>
      </c>
      <c r="B3285" t="str">
        <f t="shared" si="206"/>
        <v>Febrero</v>
      </c>
      <c r="C3285" s="20" t="s">
        <v>8274</v>
      </c>
      <c r="D3285" t="s">
        <v>1</v>
      </c>
      <c r="E3285" t="s">
        <v>0</v>
      </c>
      <c r="F3285" t="str">
        <f t="shared" si="207"/>
        <v>CCF</v>
      </c>
      <c r="G3285" t="s">
        <v>8220</v>
      </c>
      <c r="H3285" t="s">
        <v>8172</v>
      </c>
      <c r="I3285">
        <v>983</v>
      </c>
      <c r="J3285">
        <v>983</v>
      </c>
      <c r="K3285" t="s">
        <v>132</v>
      </c>
      <c r="L3285" t="str">
        <f t="shared" si="208"/>
        <v>NIT</v>
      </c>
      <c r="M3285" t="str">
        <f t="shared" si="209"/>
        <v>06142705111015</v>
      </c>
      <c r="N3285" t="s">
        <v>133</v>
      </c>
      <c r="O3285">
        <v>0</v>
      </c>
      <c r="P3285">
        <v>0</v>
      </c>
      <c r="Q3285">
        <v>147.12</v>
      </c>
      <c r="R3285">
        <v>19.125600000000002</v>
      </c>
      <c r="S3285">
        <v>0</v>
      </c>
      <c r="T3285">
        <v>0</v>
      </c>
      <c r="U3285">
        <v>166.2456</v>
      </c>
      <c r="W3285" t="s">
        <v>1</v>
      </c>
    </row>
    <row r="3286" spans="1:23">
      <c r="A3286" t="s">
        <v>8160</v>
      </c>
      <c r="B3286" t="str">
        <f t="shared" si="206"/>
        <v>Febrero</v>
      </c>
      <c r="C3286" s="20" t="s">
        <v>8274</v>
      </c>
      <c r="D3286" t="s">
        <v>1</v>
      </c>
      <c r="E3286" t="s">
        <v>0</v>
      </c>
      <c r="F3286" t="str">
        <f t="shared" si="207"/>
        <v>CCF</v>
      </c>
      <c r="G3286" t="s">
        <v>8220</v>
      </c>
      <c r="H3286" t="s">
        <v>8172</v>
      </c>
      <c r="I3286">
        <v>984</v>
      </c>
      <c r="J3286">
        <v>984</v>
      </c>
      <c r="K3286" t="s">
        <v>7974</v>
      </c>
      <c r="L3286" t="str">
        <f t="shared" si="208"/>
        <v>NIT</v>
      </c>
      <c r="M3286" t="str">
        <f t="shared" si="209"/>
        <v>061406911921037</v>
      </c>
      <c r="N3286" t="s">
        <v>7975</v>
      </c>
      <c r="O3286">
        <v>0</v>
      </c>
      <c r="P3286">
        <v>0</v>
      </c>
      <c r="Q3286">
        <v>110</v>
      </c>
      <c r="R3286">
        <v>14.3</v>
      </c>
      <c r="S3286">
        <v>0</v>
      </c>
      <c r="T3286">
        <v>0</v>
      </c>
      <c r="U3286">
        <v>124.3</v>
      </c>
      <c r="W3286" t="s">
        <v>1</v>
      </c>
    </row>
    <row r="3287" spans="1:23">
      <c r="A3287" t="s">
        <v>8160</v>
      </c>
      <c r="B3287" t="str">
        <f t="shared" si="206"/>
        <v>Febrero</v>
      </c>
      <c r="C3287" s="20" t="s">
        <v>8274</v>
      </c>
      <c r="D3287" t="s">
        <v>1</v>
      </c>
      <c r="E3287" t="s">
        <v>0</v>
      </c>
      <c r="F3287" t="str">
        <f t="shared" si="207"/>
        <v>CCF</v>
      </c>
      <c r="G3287" t="s">
        <v>8220</v>
      </c>
      <c r="H3287" t="s">
        <v>8172</v>
      </c>
      <c r="I3287">
        <v>985</v>
      </c>
      <c r="J3287">
        <v>985</v>
      </c>
      <c r="K3287" t="s">
        <v>1311</v>
      </c>
      <c r="L3287" t="str">
        <f t="shared" si="208"/>
        <v>NIT</v>
      </c>
      <c r="M3287" t="str">
        <f t="shared" si="209"/>
        <v>06142111801437</v>
      </c>
      <c r="N3287" t="s">
        <v>1312</v>
      </c>
      <c r="O3287">
        <v>0</v>
      </c>
      <c r="P3287">
        <v>0</v>
      </c>
      <c r="Q3287">
        <v>136.28</v>
      </c>
      <c r="R3287">
        <v>17.7164</v>
      </c>
      <c r="S3287">
        <v>0</v>
      </c>
      <c r="T3287">
        <v>0</v>
      </c>
      <c r="U3287">
        <v>153.99639999999999</v>
      </c>
      <c r="W3287" t="s">
        <v>1</v>
      </c>
    </row>
    <row r="3288" spans="1:23">
      <c r="A3288" t="s">
        <v>8160</v>
      </c>
      <c r="B3288" t="str">
        <f t="shared" si="206"/>
        <v>Febrero</v>
      </c>
      <c r="C3288" s="20" t="s">
        <v>8274</v>
      </c>
      <c r="D3288" t="s">
        <v>1</v>
      </c>
      <c r="E3288" t="s">
        <v>0</v>
      </c>
      <c r="F3288" t="str">
        <f t="shared" si="207"/>
        <v>CCF</v>
      </c>
      <c r="G3288" t="s">
        <v>8220</v>
      </c>
      <c r="H3288" t="s">
        <v>8172</v>
      </c>
      <c r="I3288">
        <v>986</v>
      </c>
      <c r="J3288">
        <v>986</v>
      </c>
      <c r="K3288" t="s">
        <v>501</v>
      </c>
      <c r="L3288" t="str">
        <f t="shared" si="208"/>
        <v>NIT</v>
      </c>
      <c r="M3288" t="str">
        <f t="shared" si="209"/>
        <v>06143105181040</v>
      </c>
      <c r="N3288" t="s">
        <v>502</v>
      </c>
      <c r="O3288">
        <v>0</v>
      </c>
      <c r="P3288">
        <v>0</v>
      </c>
      <c r="Q3288">
        <v>60</v>
      </c>
      <c r="R3288">
        <v>7.8000000000000007</v>
      </c>
      <c r="S3288">
        <v>0</v>
      </c>
      <c r="T3288">
        <v>0</v>
      </c>
      <c r="U3288">
        <v>67.8</v>
      </c>
      <c r="W3288" t="s">
        <v>1</v>
      </c>
    </row>
    <row r="3289" spans="1:23">
      <c r="A3289" t="s">
        <v>8160</v>
      </c>
      <c r="B3289" t="str">
        <f t="shared" si="206"/>
        <v>Febrero</v>
      </c>
      <c r="C3289" s="20" t="s">
        <v>8274</v>
      </c>
      <c r="D3289" t="s">
        <v>1</v>
      </c>
      <c r="E3289" t="s">
        <v>0</v>
      </c>
      <c r="F3289" t="str">
        <f t="shared" si="207"/>
        <v>CCF</v>
      </c>
      <c r="G3289" t="s">
        <v>8220</v>
      </c>
      <c r="H3289" t="s">
        <v>8172</v>
      </c>
      <c r="I3289">
        <v>987</v>
      </c>
      <c r="J3289">
        <v>987</v>
      </c>
      <c r="K3289" t="s">
        <v>118</v>
      </c>
      <c r="L3289" t="str">
        <f t="shared" si="208"/>
        <v>NIT</v>
      </c>
      <c r="M3289" t="str">
        <f t="shared" si="209"/>
        <v>06141106071025</v>
      </c>
      <c r="N3289" t="s">
        <v>119</v>
      </c>
      <c r="O3289">
        <v>0</v>
      </c>
      <c r="P3289">
        <v>0</v>
      </c>
      <c r="Q3289">
        <v>315.93</v>
      </c>
      <c r="R3289">
        <v>41.070900000000002</v>
      </c>
      <c r="S3289">
        <v>0</v>
      </c>
      <c r="T3289">
        <v>0</v>
      </c>
      <c r="U3289">
        <v>357.0009</v>
      </c>
      <c r="W3289" t="s">
        <v>1</v>
      </c>
    </row>
    <row r="3290" spans="1:23">
      <c r="A3290" t="s">
        <v>8160</v>
      </c>
      <c r="B3290" t="str">
        <f t="shared" si="206"/>
        <v>Febrero</v>
      </c>
      <c r="C3290" s="20" t="s">
        <v>8274</v>
      </c>
      <c r="D3290" t="s">
        <v>1</v>
      </c>
      <c r="E3290" t="s">
        <v>0</v>
      </c>
      <c r="F3290" t="str">
        <f t="shared" si="207"/>
        <v>CCF</v>
      </c>
      <c r="G3290" t="s">
        <v>8220</v>
      </c>
      <c r="H3290" t="s">
        <v>8172</v>
      </c>
      <c r="I3290">
        <v>988</v>
      </c>
      <c r="J3290">
        <v>988</v>
      </c>
      <c r="K3290" t="s">
        <v>118</v>
      </c>
      <c r="L3290" t="str">
        <f t="shared" si="208"/>
        <v>NIT</v>
      </c>
      <c r="M3290" t="str">
        <f t="shared" si="209"/>
        <v>06141106071025</v>
      </c>
      <c r="N3290" t="s">
        <v>119</v>
      </c>
      <c r="O3290">
        <v>0</v>
      </c>
      <c r="P3290">
        <v>0</v>
      </c>
      <c r="Q3290">
        <v>275</v>
      </c>
      <c r="R3290">
        <v>35.75</v>
      </c>
      <c r="S3290">
        <v>0</v>
      </c>
      <c r="T3290">
        <v>0</v>
      </c>
      <c r="U3290">
        <v>310.75</v>
      </c>
      <c r="W3290" t="s">
        <v>1</v>
      </c>
    </row>
    <row r="3291" spans="1:23">
      <c r="A3291" t="s">
        <v>8160</v>
      </c>
      <c r="B3291" t="str">
        <f t="shared" si="206"/>
        <v>Febrero</v>
      </c>
      <c r="C3291" s="20" t="s">
        <v>8298</v>
      </c>
      <c r="D3291" t="s">
        <v>1</v>
      </c>
      <c r="E3291" t="s">
        <v>0</v>
      </c>
      <c r="F3291" t="str">
        <f t="shared" si="207"/>
        <v>CCF</v>
      </c>
      <c r="G3291" t="s">
        <v>8220</v>
      </c>
      <c r="H3291" t="s">
        <v>8172</v>
      </c>
      <c r="I3291">
        <v>989</v>
      </c>
      <c r="J3291">
        <v>989</v>
      </c>
      <c r="K3291" t="s">
        <v>118</v>
      </c>
      <c r="L3291" t="str">
        <f t="shared" si="208"/>
        <v>NIT</v>
      </c>
      <c r="M3291" t="str">
        <f t="shared" si="209"/>
        <v>06141106071025</v>
      </c>
      <c r="N3291" t="s">
        <v>119</v>
      </c>
      <c r="O3291">
        <v>0</v>
      </c>
      <c r="P3291">
        <v>0</v>
      </c>
      <c r="Q3291">
        <v>148.97</v>
      </c>
      <c r="R3291">
        <v>19.366099999999999</v>
      </c>
      <c r="S3291">
        <v>0</v>
      </c>
      <c r="T3291">
        <v>0</v>
      </c>
      <c r="U3291">
        <v>168.33609999999999</v>
      </c>
      <c r="W3291" t="s">
        <v>1</v>
      </c>
    </row>
    <row r="3292" spans="1:23">
      <c r="A3292" t="s">
        <v>8160</v>
      </c>
      <c r="B3292" t="str">
        <f t="shared" si="206"/>
        <v>Febrero</v>
      </c>
      <c r="C3292" s="20" t="s">
        <v>8298</v>
      </c>
      <c r="D3292" t="s">
        <v>1</v>
      </c>
      <c r="E3292" t="s">
        <v>0</v>
      </c>
      <c r="F3292" t="str">
        <f t="shared" si="207"/>
        <v>CCF</v>
      </c>
      <c r="G3292" t="s">
        <v>8220</v>
      </c>
      <c r="H3292" t="s">
        <v>8172</v>
      </c>
      <c r="I3292">
        <v>990</v>
      </c>
      <c r="J3292">
        <v>990</v>
      </c>
      <c r="K3292" t="s">
        <v>144</v>
      </c>
      <c r="L3292" t="str">
        <f t="shared" si="208"/>
        <v>NIT</v>
      </c>
      <c r="M3292" t="str">
        <f t="shared" si="209"/>
        <v>06140809620081</v>
      </c>
      <c r="N3292" t="s">
        <v>145</v>
      </c>
      <c r="O3292">
        <v>0</v>
      </c>
      <c r="P3292">
        <v>0</v>
      </c>
      <c r="Q3292">
        <v>19.52</v>
      </c>
      <c r="R3292">
        <v>2.5375999999999999</v>
      </c>
      <c r="S3292">
        <v>0</v>
      </c>
      <c r="T3292">
        <v>0</v>
      </c>
      <c r="U3292">
        <v>22.057600000000001</v>
      </c>
      <c r="W3292" t="s">
        <v>1</v>
      </c>
    </row>
    <row r="3293" spans="1:23">
      <c r="A3293" t="s">
        <v>8160</v>
      </c>
      <c r="B3293" t="str">
        <f t="shared" si="206"/>
        <v>Febrero</v>
      </c>
      <c r="C3293" s="20" t="s">
        <v>8298</v>
      </c>
      <c r="D3293" t="s">
        <v>1</v>
      </c>
      <c r="E3293" t="s">
        <v>0</v>
      </c>
      <c r="F3293" t="str">
        <f t="shared" si="207"/>
        <v>CCF</v>
      </c>
      <c r="G3293" t="s">
        <v>8220</v>
      </c>
      <c r="H3293" t="s">
        <v>8172</v>
      </c>
      <c r="I3293">
        <v>991</v>
      </c>
      <c r="J3293">
        <v>991</v>
      </c>
      <c r="K3293" t="s">
        <v>118</v>
      </c>
      <c r="L3293" t="str">
        <f t="shared" si="208"/>
        <v>NIT</v>
      </c>
      <c r="M3293" t="str">
        <f t="shared" si="209"/>
        <v>06141106071025</v>
      </c>
      <c r="N3293" t="s">
        <v>119</v>
      </c>
      <c r="O3293">
        <v>0</v>
      </c>
      <c r="P3293">
        <v>0</v>
      </c>
      <c r="Q3293">
        <v>164.01</v>
      </c>
      <c r="R3293">
        <v>21.321300000000001</v>
      </c>
      <c r="S3293">
        <v>0</v>
      </c>
      <c r="T3293">
        <v>0</v>
      </c>
      <c r="U3293">
        <v>185.3313</v>
      </c>
      <c r="W3293" t="s">
        <v>1</v>
      </c>
    </row>
    <row r="3294" spans="1:23">
      <c r="A3294" t="s">
        <v>8160</v>
      </c>
      <c r="B3294" t="str">
        <f t="shared" si="206"/>
        <v>Febrero</v>
      </c>
      <c r="C3294" s="20" t="s">
        <v>8273</v>
      </c>
      <c r="D3294" t="s">
        <v>1</v>
      </c>
      <c r="E3294" t="s">
        <v>0</v>
      </c>
      <c r="F3294" t="str">
        <f t="shared" si="207"/>
        <v>CCF</v>
      </c>
      <c r="G3294" t="s">
        <v>8220</v>
      </c>
      <c r="H3294" t="s">
        <v>8172</v>
      </c>
      <c r="I3294">
        <v>992</v>
      </c>
      <c r="J3294">
        <v>992</v>
      </c>
      <c r="K3294" t="s">
        <v>8346</v>
      </c>
      <c r="L3294" t="str">
        <f t="shared" si="208"/>
        <v>NIT</v>
      </c>
      <c r="M3294" t="str">
        <f t="shared" si="209"/>
        <v>06143003791154</v>
      </c>
      <c r="N3294" t="s">
        <v>8347</v>
      </c>
      <c r="O3294">
        <v>0</v>
      </c>
      <c r="P3294">
        <v>0</v>
      </c>
      <c r="Q3294">
        <v>34.19</v>
      </c>
      <c r="R3294">
        <v>4.4447000000000001</v>
      </c>
      <c r="S3294">
        <v>0</v>
      </c>
      <c r="T3294">
        <v>0</v>
      </c>
      <c r="U3294">
        <v>38.634699999999995</v>
      </c>
      <c r="W3294" t="s">
        <v>1</v>
      </c>
    </row>
    <row r="3295" spans="1:23">
      <c r="A3295" t="s">
        <v>8160</v>
      </c>
      <c r="B3295" t="str">
        <f t="shared" si="206"/>
        <v>Febrero</v>
      </c>
      <c r="C3295" s="20" t="s">
        <v>8273</v>
      </c>
      <c r="D3295" t="s">
        <v>1</v>
      </c>
      <c r="E3295" t="s">
        <v>0</v>
      </c>
      <c r="F3295" t="str">
        <f t="shared" si="207"/>
        <v>CCF</v>
      </c>
      <c r="G3295" t="s">
        <v>8220</v>
      </c>
      <c r="H3295" t="s">
        <v>8172</v>
      </c>
      <c r="I3295">
        <v>993</v>
      </c>
      <c r="J3295">
        <v>993</v>
      </c>
      <c r="K3295" t="s">
        <v>8344</v>
      </c>
      <c r="L3295" t="str">
        <f t="shared" si="208"/>
        <v>NIT</v>
      </c>
      <c r="M3295" t="str">
        <f t="shared" si="209"/>
        <v>12172904031012</v>
      </c>
      <c r="N3295" t="s">
        <v>8345</v>
      </c>
      <c r="O3295">
        <v>0</v>
      </c>
      <c r="P3295">
        <v>0</v>
      </c>
      <c r="Q3295">
        <v>288.75</v>
      </c>
      <c r="R3295">
        <v>37.537500000000001</v>
      </c>
      <c r="S3295">
        <v>0</v>
      </c>
      <c r="T3295">
        <v>0</v>
      </c>
      <c r="U3295">
        <v>326.28750000000002</v>
      </c>
      <c r="W3295" t="s">
        <v>1</v>
      </c>
    </row>
    <row r="3296" spans="1:23">
      <c r="A3296" t="s">
        <v>8160</v>
      </c>
      <c r="B3296" t="str">
        <f t="shared" si="206"/>
        <v>Febrero</v>
      </c>
      <c r="C3296" s="20" t="s">
        <v>8273</v>
      </c>
      <c r="D3296" t="s">
        <v>1</v>
      </c>
      <c r="E3296" t="s">
        <v>0</v>
      </c>
      <c r="F3296" t="str">
        <f t="shared" si="207"/>
        <v>CCF</v>
      </c>
      <c r="G3296" t="s">
        <v>8220</v>
      </c>
      <c r="H3296" t="s">
        <v>8172</v>
      </c>
      <c r="I3296">
        <v>994</v>
      </c>
      <c r="J3296">
        <v>994</v>
      </c>
      <c r="K3296" t="s">
        <v>7871</v>
      </c>
      <c r="L3296" t="str">
        <f t="shared" si="208"/>
        <v>NIT</v>
      </c>
      <c r="M3296" t="str">
        <f t="shared" si="209"/>
        <v>94142512801010</v>
      </c>
      <c r="N3296" t="s">
        <v>7872</v>
      </c>
      <c r="O3296">
        <v>0</v>
      </c>
      <c r="P3296">
        <v>0</v>
      </c>
      <c r="Q3296">
        <v>92.3</v>
      </c>
      <c r="R3296">
        <v>11.999000000000001</v>
      </c>
      <c r="S3296">
        <v>0</v>
      </c>
      <c r="T3296">
        <v>0</v>
      </c>
      <c r="U3296">
        <v>104.29899999999999</v>
      </c>
      <c r="W3296" t="s">
        <v>1</v>
      </c>
    </row>
    <row r="3297" spans="1:23">
      <c r="A3297" t="s">
        <v>8160</v>
      </c>
      <c r="B3297" t="str">
        <f t="shared" si="206"/>
        <v>Febrero</v>
      </c>
      <c r="C3297" s="20" t="s">
        <v>8273</v>
      </c>
      <c r="D3297" t="s">
        <v>1</v>
      </c>
      <c r="E3297" t="s">
        <v>0</v>
      </c>
      <c r="F3297" t="str">
        <f t="shared" si="207"/>
        <v>CCF</v>
      </c>
      <c r="G3297" t="s">
        <v>8220</v>
      </c>
      <c r="H3297" t="s">
        <v>8172</v>
      </c>
      <c r="I3297">
        <v>995</v>
      </c>
      <c r="J3297">
        <v>995</v>
      </c>
      <c r="K3297" t="s">
        <v>739</v>
      </c>
      <c r="L3297" t="str">
        <f t="shared" si="208"/>
        <v>NIT</v>
      </c>
      <c r="M3297" t="str">
        <f t="shared" si="209"/>
        <v>06142410891140</v>
      </c>
      <c r="N3297" t="s">
        <v>740</v>
      </c>
      <c r="O3297">
        <v>0</v>
      </c>
      <c r="P3297">
        <v>0</v>
      </c>
      <c r="Q3297">
        <v>32.479999999999997</v>
      </c>
      <c r="R3297">
        <v>4.2223999999999995</v>
      </c>
      <c r="S3297">
        <v>0</v>
      </c>
      <c r="T3297">
        <v>0</v>
      </c>
      <c r="U3297">
        <v>36.702399999999997</v>
      </c>
      <c r="W3297" t="s">
        <v>1</v>
      </c>
    </row>
    <row r="3298" spans="1:23">
      <c r="A3298" t="s">
        <v>8160</v>
      </c>
      <c r="B3298" t="str">
        <f t="shared" si="206"/>
        <v>Febrero</v>
      </c>
      <c r="C3298" s="20" t="s">
        <v>8273</v>
      </c>
      <c r="D3298" t="s">
        <v>1</v>
      </c>
      <c r="E3298" t="s">
        <v>0</v>
      </c>
      <c r="F3298" t="str">
        <f t="shared" si="207"/>
        <v>CCF</v>
      </c>
      <c r="G3298" t="s">
        <v>8220</v>
      </c>
      <c r="H3298" t="s">
        <v>8172</v>
      </c>
      <c r="I3298">
        <v>996</v>
      </c>
      <c r="J3298">
        <v>996</v>
      </c>
      <c r="K3298" t="s">
        <v>118</v>
      </c>
      <c r="L3298" t="str">
        <f t="shared" si="208"/>
        <v>NIT</v>
      </c>
      <c r="M3298" t="str">
        <f t="shared" si="209"/>
        <v>06141106071025</v>
      </c>
      <c r="N3298" t="s">
        <v>119</v>
      </c>
      <c r="O3298">
        <v>0</v>
      </c>
      <c r="P3298">
        <v>0</v>
      </c>
      <c r="Q3298">
        <v>52.04</v>
      </c>
      <c r="R3298">
        <v>6.7652000000000001</v>
      </c>
      <c r="S3298">
        <v>0</v>
      </c>
      <c r="T3298">
        <v>0</v>
      </c>
      <c r="U3298">
        <v>58.805199999999999</v>
      </c>
      <c r="W3298" t="s">
        <v>1</v>
      </c>
    </row>
    <row r="3299" spans="1:23">
      <c r="A3299" t="s">
        <v>8160</v>
      </c>
      <c r="B3299" t="str">
        <f t="shared" si="206"/>
        <v>Febrero</v>
      </c>
      <c r="C3299" s="20" t="s">
        <v>8273</v>
      </c>
      <c r="D3299" t="s">
        <v>1</v>
      </c>
      <c r="E3299" t="s">
        <v>0</v>
      </c>
      <c r="F3299" t="str">
        <f t="shared" si="207"/>
        <v>CCF</v>
      </c>
      <c r="G3299" t="s">
        <v>8220</v>
      </c>
      <c r="H3299" t="s">
        <v>8172</v>
      </c>
      <c r="I3299">
        <v>997</v>
      </c>
      <c r="J3299">
        <v>997</v>
      </c>
      <c r="K3299" t="s">
        <v>8342</v>
      </c>
      <c r="L3299" t="str">
        <f t="shared" si="208"/>
        <v>NIT</v>
      </c>
      <c r="M3299" t="str">
        <f t="shared" si="209"/>
        <v>06193012741027</v>
      </c>
      <c r="N3299" t="s">
        <v>8343</v>
      </c>
      <c r="O3299">
        <v>0</v>
      </c>
      <c r="P3299">
        <v>0</v>
      </c>
      <c r="Q3299">
        <v>100</v>
      </c>
      <c r="R3299">
        <v>13</v>
      </c>
      <c r="S3299">
        <v>0</v>
      </c>
      <c r="T3299">
        <v>0</v>
      </c>
      <c r="U3299">
        <v>113</v>
      </c>
      <c r="W3299" t="s">
        <v>1</v>
      </c>
    </row>
    <row r="3300" spans="1:23">
      <c r="A3300" t="s">
        <v>8160</v>
      </c>
      <c r="B3300" t="str">
        <f t="shared" si="206"/>
        <v>Febrero</v>
      </c>
      <c r="C3300" s="20" t="s">
        <v>8272</v>
      </c>
      <c r="D3300" t="s">
        <v>1</v>
      </c>
      <c r="E3300" t="s">
        <v>0</v>
      </c>
      <c r="F3300" t="str">
        <f t="shared" si="207"/>
        <v>CCF</v>
      </c>
      <c r="G3300" t="s">
        <v>8220</v>
      </c>
      <c r="H3300" t="s">
        <v>8172</v>
      </c>
      <c r="I3300">
        <v>998</v>
      </c>
      <c r="J3300">
        <v>998</v>
      </c>
      <c r="K3300" t="s">
        <v>1476</v>
      </c>
      <c r="L3300" t="str">
        <f t="shared" si="208"/>
        <v>NIT</v>
      </c>
      <c r="M3300" t="str">
        <f t="shared" si="209"/>
        <v>06141703841427</v>
      </c>
      <c r="N3300" t="s">
        <v>1477</v>
      </c>
      <c r="O3300">
        <v>0</v>
      </c>
      <c r="P3300">
        <v>0</v>
      </c>
      <c r="Q3300">
        <v>68.14</v>
      </c>
      <c r="R3300">
        <v>8.8582000000000001</v>
      </c>
      <c r="S3300">
        <v>0</v>
      </c>
      <c r="T3300">
        <v>0</v>
      </c>
      <c r="U3300">
        <v>76.998199999999997</v>
      </c>
      <c r="W3300" t="s">
        <v>1</v>
      </c>
    </row>
    <row r="3301" spans="1:23">
      <c r="A3301" t="s">
        <v>8160</v>
      </c>
      <c r="B3301" t="str">
        <f t="shared" si="206"/>
        <v>Febrero</v>
      </c>
      <c r="C3301" s="20" t="s">
        <v>8272</v>
      </c>
      <c r="D3301" t="s">
        <v>1</v>
      </c>
      <c r="E3301" t="s">
        <v>0</v>
      </c>
      <c r="F3301" t="str">
        <f t="shared" si="207"/>
        <v>CCF</v>
      </c>
      <c r="G3301" t="s">
        <v>8220</v>
      </c>
      <c r="H3301" t="s">
        <v>8172</v>
      </c>
      <c r="I3301">
        <v>999</v>
      </c>
      <c r="J3301">
        <v>999</v>
      </c>
      <c r="K3301" t="s">
        <v>130</v>
      </c>
      <c r="L3301" t="str">
        <f t="shared" si="208"/>
        <v>NIT</v>
      </c>
      <c r="M3301" t="str">
        <f t="shared" si="209"/>
        <v>06142601121035</v>
      </c>
      <c r="N3301" t="s">
        <v>131</v>
      </c>
      <c r="O3301">
        <v>0</v>
      </c>
      <c r="P3301">
        <v>0</v>
      </c>
      <c r="Q3301">
        <v>205.2</v>
      </c>
      <c r="R3301">
        <v>26.675999999999998</v>
      </c>
      <c r="S3301">
        <v>0</v>
      </c>
      <c r="T3301">
        <v>0</v>
      </c>
      <c r="U3301">
        <v>231.87599999999998</v>
      </c>
      <c r="W3301" t="s">
        <v>1</v>
      </c>
    </row>
    <row r="3302" spans="1:23">
      <c r="A3302" t="s">
        <v>8160</v>
      </c>
      <c r="B3302" t="str">
        <f t="shared" si="206"/>
        <v>Febrero</v>
      </c>
      <c r="C3302" s="20" t="s">
        <v>8272</v>
      </c>
      <c r="D3302" t="s">
        <v>1</v>
      </c>
      <c r="E3302" t="s">
        <v>0</v>
      </c>
      <c r="F3302" t="str">
        <f t="shared" si="207"/>
        <v>CCF</v>
      </c>
      <c r="G3302" t="s">
        <v>8220</v>
      </c>
      <c r="H3302" t="s">
        <v>8172</v>
      </c>
      <c r="I3302">
        <v>1000</v>
      </c>
      <c r="J3302">
        <v>1000</v>
      </c>
      <c r="K3302" t="s">
        <v>1470</v>
      </c>
      <c r="L3302" t="str">
        <f t="shared" si="208"/>
        <v>NIT</v>
      </c>
      <c r="M3302" t="str">
        <f t="shared" si="209"/>
        <v>02101409610049</v>
      </c>
      <c r="N3302" t="s">
        <v>1471</v>
      </c>
      <c r="O3302">
        <v>0</v>
      </c>
      <c r="P3302">
        <v>0</v>
      </c>
      <c r="Q3302">
        <v>185.31</v>
      </c>
      <c r="R3302">
        <v>24.090300000000003</v>
      </c>
      <c r="S3302">
        <v>0</v>
      </c>
      <c r="T3302">
        <v>0</v>
      </c>
      <c r="U3302">
        <v>209.40030000000002</v>
      </c>
      <c r="W3302" t="s">
        <v>1</v>
      </c>
    </row>
    <row r="3303" spans="1:23">
      <c r="A3303" t="s">
        <v>8160</v>
      </c>
      <c r="B3303" t="str">
        <f t="shared" si="206"/>
        <v>Febrero</v>
      </c>
      <c r="C3303" s="20" t="s">
        <v>8272</v>
      </c>
      <c r="D3303" t="s">
        <v>1</v>
      </c>
      <c r="E3303" t="s">
        <v>0</v>
      </c>
      <c r="F3303" t="str">
        <f t="shared" si="207"/>
        <v>CCF</v>
      </c>
      <c r="G3303" t="s">
        <v>8338</v>
      </c>
      <c r="H3303" t="s">
        <v>8339</v>
      </c>
      <c r="I3303">
        <v>1</v>
      </c>
      <c r="J3303">
        <v>1</v>
      </c>
      <c r="K3303" t="s">
        <v>118</v>
      </c>
      <c r="L3303" t="str">
        <f t="shared" si="208"/>
        <v>NIT</v>
      </c>
      <c r="M3303" t="str">
        <f t="shared" si="209"/>
        <v>06141106071025</v>
      </c>
      <c r="N3303" t="s">
        <v>119</v>
      </c>
      <c r="O3303">
        <v>0</v>
      </c>
      <c r="P3303">
        <v>0</v>
      </c>
      <c r="Q3303">
        <v>383.14</v>
      </c>
      <c r="R3303">
        <v>49.808199999999999</v>
      </c>
      <c r="S3303">
        <v>0</v>
      </c>
      <c r="T3303">
        <v>0</v>
      </c>
      <c r="U3303">
        <v>432.94819999999999</v>
      </c>
      <c r="W3303" t="s">
        <v>1</v>
      </c>
    </row>
    <row r="3304" spans="1:23">
      <c r="A3304" t="s">
        <v>8160</v>
      </c>
      <c r="B3304" t="str">
        <f t="shared" si="206"/>
        <v>Febrero</v>
      </c>
      <c r="C3304" s="20" t="s">
        <v>8272</v>
      </c>
      <c r="D3304" t="s">
        <v>1</v>
      </c>
      <c r="E3304" t="s">
        <v>0</v>
      </c>
      <c r="F3304" t="str">
        <f t="shared" si="207"/>
        <v>CCF</v>
      </c>
      <c r="G3304" t="s">
        <v>8338</v>
      </c>
      <c r="H3304" t="s">
        <v>8339</v>
      </c>
      <c r="I3304">
        <v>2</v>
      </c>
      <c r="J3304">
        <v>2</v>
      </c>
      <c r="K3304" t="s">
        <v>1182</v>
      </c>
      <c r="L3304" t="str">
        <f t="shared" si="208"/>
        <v>NIT</v>
      </c>
      <c r="M3304" t="str">
        <f t="shared" si="209"/>
        <v>06140201151013</v>
      </c>
      <c r="N3304" t="s">
        <v>1183</v>
      </c>
      <c r="O3304">
        <v>0</v>
      </c>
      <c r="P3304">
        <v>0</v>
      </c>
      <c r="Q3304">
        <v>101.63</v>
      </c>
      <c r="R3304">
        <v>13.2119</v>
      </c>
      <c r="S3304">
        <v>0</v>
      </c>
      <c r="T3304">
        <v>0</v>
      </c>
      <c r="U3304">
        <v>114.8419</v>
      </c>
      <c r="W3304" t="s">
        <v>1</v>
      </c>
    </row>
    <row r="3305" spans="1:23">
      <c r="A3305" t="s">
        <v>8160</v>
      </c>
      <c r="B3305" t="str">
        <f t="shared" si="206"/>
        <v>Febrero</v>
      </c>
      <c r="C3305" s="20" t="s">
        <v>8271</v>
      </c>
      <c r="D3305" t="s">
        <v>1</v>
      </c>
      <c r="E3305" t="s">
        <v>0</v>
      </c>
      <c r="F3305" t="str">
        <f t="shared" si="207"/>
        <v>CCF</v>
      </c>
      <c r="G3305" t="s">
        <v>8338</v>
      </c>
      <c r="H3305" t="s">
        <v>8339</v>
      </c>
      <c r="I3305">
        <v>3</v>
      </c>
      <c r="J3305">
        <v>3</v>
      </c>
      <c r="K3305" t="s">
        <v>8340</v>
      </c>
      <c r="L3305" t="str">
        <f t="shared" si="208"/>
        <v>NIT</v>
      </c>
      <c r="M3305" t="str">
        <f t="shared" si="209"/>
        <v>06142610101039</v>
      </c>
      <c r="N3305" t="s">
        <v>8341</v>
      </c>
      <c r="O3305">
        <v>0</v>
      </c>
      <c r="P3305">
        <v>0</v>
      </c>
      <c r="Q3305">
        <v>56.36</v>
      </c>
      <c r="R3305">
        <v>7.3268000000000004</v>
      </c>
      <c r="S3305">
        <v>0</v>
      </c>
      <c r="T3305">
        <v>0</v>
      </c>
      <c r="U3305">
        <v>63.686799999999998</v>
      </c>
      <c r="W3305" t="s">
        <v>1</v>
      </c>
    </row>
    <row r="3306" spans="1:23">
      <c r="A3306" t="s">
        <v>8160</v>
      </c>
      <c r="B3306" t="str">
        <f t="shared" si="206"/>
        <v>Febrero</v>
      </c>
      <c r="C3306" s="20" t="s">
        <v>8271</v>
      </c>
      <c r="D3306" t="s">
        <v>1</v>
      </c>
      <c r="E3306" t="s">
        <v>0</v>
      </c>
      <c r="F3306" t="str">
        <f t="shared" si="207"/>
        <v>CCF</v>
      </c>
      <c r="G3306" t="s">
        <v>8338</v>
      </c>
      <c r="H3306" t="s">
        <v>8339</v>
      </c>
      <c r="I3306">
        <v>4</v>
      </c>
      <c r="J3306">
        <v>4</v>
      </c>
      <c r="K3306" t="s">
        <v>503</v>
      </c>
      <c r="L3306" t="str">
        <f t="shared" si="208"/>
        <v>NIT</v>
      </c>
      <c r="M3306" t="str">
        <f t="shared" si="209"/>
        <v>06142311181026</v>
      </c>
      <c r="N3306" t="s">
        <v>504</v>
      </c>
      <c r="O3306">
        <v>0</v>
      </c>
      <c r="P3306">
        <v>0</v>
      </c>
      <c r="Q3306">
        <v>34.19</v>
      </c>
      <c r="R3306">
        <v>4.4447000000000001</v>
      </c>
      <c r="S3306">
        <v>0</v>
      </c>
      <c r="T3306">
        <v>0</v>
      </c>
      <c r="U3306">
        <v>38.634699999999995</v>
      </c>
      <c r="W3306" t="s">
        <v>1</v>
      </c>
    </row>
    <row r="3307" spans="1:23">
      <c r="A3307" t="s">
        <v>8160</v>
      </c>
      <c r="B3307" t="str">
        <f t="shared" si="206"/>
        <v>Febrero</v>
      </c>
      <c r="C3307" s="20" t="s">
        <v>8271</v>
      </c>
      <c r="D3307" t="s">
        <v>1</v>
      </c>
      <c r="E3307" t="s">
        <v>0</v>
      </c>
      <c r="F3307" t="str">
        <f t="shared" si="207"/>
        <v>CCF</v>
      </c>
      <c r="G3307" t="s">
        <v>8338</v>
      </c>
      <c r="H3307" t="s">
        <v>8339</v>
      </c>
      <c r="I3307">
        <v>5</v>
      </c>
      <c r="J3307">
        <v>5</v>
      </c>
      <c r="K3307" t="s">
        <v>95</v>
      </c>
      <c r="L3307" t="str">
        <f t="shared" si="208"/>
        <v>NIT</v>
      </c>
      <c r="M3307" t="str">
        <f t="shared" si="209"/>
        <v>06142212650014</v>
      </c>
      <c r="N3307" t="s">
        <v>96</v>
      </c>
      <c r="O3307">
        <v>0</v>
      </c>
      <c r="P3307">
        <v>0</v>
      </c>
      <c r="Q3307">
        <v>12.45</v>
      </c>
      <c r="R3307">
        <v>1.6185</v>
      </c>
      <c r="S3307">
        <v>0</v>
      </c>
      <c r="T3307">
        <v>0</v>
      </c>
      <c r="U3307">
        <v>14.0685</v>
      </c>
      <c r="W3307" t="s">
        <v>1</v>
      </c>
    </row>
    <row r="3308" spans="1:23">
      <c r="A3308" t="s">
        <v>8160</v>
      </c>
      <c r="B3308" t="str">
        <f t="shared" si="206"/>
        <v>Febrero</v>
      </c>
      <c r="C3308" s="20" t="s">
        <v>8271</v>
      </c>
      <c r="D3308" t="s">
        <v>1</v>
      </c>
      <c r="E3308" t="s">
        <v>0</v>
      </c>
      <c r="F3308" t="str">
        <f t="shared" si="207"/>
        <v>CCF</v>
      </c>
      <c r="G3308" t="s">
        <v>8338</v>
      </c>
      <c r="H3308" t="s">
        <v>8339</v>
      </c>
      <c r="I3308">
        <v>6</v>
      </c>
      <c r="J3308">
        <v>6</v>
      </c>
      <c r="K3308" t="s">
        <v>95</v>
      </c>
      <c r="L3308" t="str">
        <f t="shared" si="208"/>
        <v>NIT</v>
      </c>
      <c r="M3308" t="str">
        <f t="shared" si="209"/>
        <v>06142212650014</v>
      </c>
      <c r="N3308" t="s">
        <v>96</v>
      </c>
      <c r="O3308">
        <v>0</v>
      </c>
      <c r="P3308">
        <v>0</v>
      </c>
      <c r="Q3308">
        <v>14.32</v>
      </c>
      <c r="R3308">
        <v>1.8616000000000001</v>
      </c>
      <c r="S3308">
        <v>0</v>
      </c>
      <c r="T3308">
        <v>0</v>
      </c>
      <c r="U3308">
        <v>16.1816</v>
      </c>
      <c r="W3308" t="s">
        <v>1</v>
      </c>
    </row>
    <row r="3309" spans="1:23">
      <c r="A3309" t="s">
        <v>8160</v>
      </c>
      <c r="B3309" t="str">
        <f t="shared" si="206"/>
        <v>Febrero</v>
      </c>
      <c r="C3309" s="20" t="s">
        <v>8271</v>
      </c>
      <c r="D3309" t="s">
        <v>1</v>
      </c>
      <c r="E3309" t="s">
        <v>0</v>
      </c>
      <c r="F3309" t="str">
        <f t="shared" si="207"/>
        <v>CCF</v>
      </c>
      <c r="G3309" t="s">
        <v>8338</v>
      </c>
      <c r="H3309" t="s">
        <v>8339</v>
      </c>
      <c r="I3309">
        <v>7</v>
      </c>
      <c r="J3309">
        <v>7</v>
      </c>
      <c r="K3309" t="s">
        <v>1466</v>
      </c>
      <c r="L3309" t="str">
        <f t="shared" si="208"/>
        <v>NIT</v>
      </c>
      <c r="M3309" t="str">
        <f t="shared" si="209"/>
        <v>06140210141012</v>
      </c>
      <c r="N3309" t="s">
        <v>1467</v>
      </c>
      <c r="O3309">
        <v>0</v>
      </c>
      <c r="P3309">
        <v>0</v>
      </c>
      <c r="Q3309">
        <v>200</v>
      </c>
      <c r="R3309">
        <v>26</v>
      </c>
      <c r="S3309">
        <v>0</v>
      </c>
      <c r="T3309">
        <v>0</v>
      </c>
      <c r="U3309">
        <v>226</v>
      </c>
      <c r="W3309" t="s">
        <v>1</v>
      </c>
    </row>
    <row r="3310" spans="1:23">
      <c r="A3310" t="s">
        <v>8160</v>
      </c>
      <c r="B3310" t="str">
        <f t="shared" si="206"/>
        <v>Febrero</v>
      </c>
      <c r="C3310" s="20" t="s">
        <v>8270</v>
      </c>
      <c r="D3310" t="s">
        <v>1</v>
      </c>
      <c r="E3310" t="s">
        <v>0</v>
      </c>
      <c r="F3310" t="str">
        <f t="shared" si="207"/>
        <v>CCF</v>
      </c>
      <c r="G3310" t="s">
        <v>8338</v>
      </c>
      <c r="H3310" t="s">
        <v>8339</v>
      </c>
      <c r="I3310">
        <v>8</v>
      </c>
      <c r="J3310">
        <v>8</v>
      </c>
      <c r="K3310" t="s">
        <v>7851</v>
      </c>
      <c r="L3310" t="str">
        <f t="shared" si="208"/>
        <v>NIT</v>
      </c>
      <c r="M3310" t="str">
        <f t="shared" si="209"/>
        <v>06141801101083</v>
      </c>
      <c r="N3310" t="s">
        <v>7852</v>
      </c>
      <c r="O3310">
        <v>0</v>
      </c>
      <c r="P3310">
        <v>0</v>
      </c>
      <c r="Q3310">
        <v>330</v>
      </c>
      <c r="R3310">
        <v>42.9</v>
      </c>
      <c r="S3310">
        <v>0</v>
      </c>
      <c r="T3310">
        <v>0</v>
      </c>
      <c r="U3310">
        <v>372.9</v>
      </c>
      <c r="W3310" t="s">
        <v>1</v>
      </c>
    </row>
    <row r="3311" spans="1:23">
      <c r="A3311" t="s">
        <v>8160</v>
      </c>
      <c r="B3311" t="str">
        <f t="shared" si="206"/>
        <v>Febrero</v>
      </c>
      <c r="C3311" s="20" t="s">
        <v>8270</v>
      </c>
      <c r="D3311" t="s">
        <v>1</v>
      </c>
      <c r="E3311" t="s">
        <v>0</v>
      </c>
      <c r="F3311" t="str">
        <f t="shared" si="207"/>
        <v>CCF</v>
      </c>
      <c r="G3311" t="s">
        <v>8338</v>
      </c>
      <c r="H3311" t="s">
        <v>8339</v>
      </c>
      <c r="I3311">
        <v>9</v>
      </c>
      <c r="J3311">
        <v>9</v>
      </c>
      <c r="K3311" t="s">
        <v>118</v>
      </c>
      <c r="L3311" t="str">
        <f t="shared" si="208"/>
        <v>NIT</v>
      </c>
      <c r="M3311" t="str">
        <f t="shared" si="209"/>
        <v>06141106071025</v>
      </c>
      <c r="N3311" t="s">
        <v>119</v>
      </c>
      <c r="O3311">
        <v>0</v>
      </c>
      <c r="P3311">
        <v>0</v>
      </c>
      <c r="Q3311">
        <v>212.73</v>
      </c>
      <c r="R3311">
        <v>27.654900000000001</v>
      </c>
      <c r="S3311">
        <v>0</v>
      </c>
      <c r="T3311">
        <v>0</v>
      </c>
      <c r="U3311">
        <v>240.38489999999999</v>
      </c>
      <c r="W3311" t="s">
        <v>1</v>
      </c>
    </row>
    <row r="3312" spans="1:23">
      <c r="A3312" t="s">
        <v>8160</v>
      </c>
      <c r="B3312" t="str">
        <f t="shared" si="206"/>
        <v>Febrero</v>
      </c>
      <c r="C3312" s="20" t="s">
        <v>8270</v>
      </c>
      <c r="D3312" t="s">
        <v>1</v>
      </c>
      <c r="E3312" t="s">
        <v>0</v>
      </c>
      <c r="F3312" t="str">
        <f t="shared" si="207"/>
        <v>CCF</v>
      </c>
      <c r="G3312" t="s">
        <v>8338</v>
      </c>
      <c r="H3312" t="s">
        <v>8339</v>
      </c>
      <c r="I3312">
        <v>10</v>
      </c>
      <c r="J3312">
        <v>10</v>
      </c>
      <c r="K3312" t="s">
        <v>1305</v>
      </c>
      <c r="L3312" t="str">
        <f t="shared" si="208"/>
        <v>NIT</v>
      </c>
      <c r="M3312" t="str">
        <f t="shared" si="209"/>
        <v>06141010141030</v>
      </c>
      <c r="N3312" t="s">
        <v>1306</v>
      </c>
      <c r="O3312">
        <v>0</v>
      </c>
      <c r="P3312">
        <v>0</v>
      </c>
      <c r="Q3312">
        <v>68.14</v>
      </c>
      <c r="R3312">
        <v>8.8582000000000001</v>
      </c>
      <c r="S3312">
        <v>0</v>
      </c>
      <c r="T3312">
        <v>0</v>
      </c>
      <c r="U3312">
        <v>76.998199999999997</v>
      </c>
      <c r="W3312" t="s">
        <v>1</v>
      </c>
    </row>
    <row r="3313" spans="1:23">
      <c r="A3313" t="s">
        <v>8160</v>
      </c>
      <c r="B3313" t="str">
        <f t="shared" si="206"/>
        <v>Febrero</v>
      </c>
      <c r="C3313" s="20" t="s">
        <v>8270</v>
      </c>
      <c r="D3313" t="s">
        <v>1</v>
      </c>
      <c r="E3313" t="s">
        <v>0</v>
      </c>
      <c r="F3313" t="str">
        <f t="shared" si="207"/>
        <v>CCF</v>
      </c>
      <c r="G3313" t="s">
        <v>8338</v>
      </c>
      <c r="H3313" t="s">
        <v>8339</v>
      </c>
      <c r="I3313">
        <v>11</v>
      </c>
      <c r="J3313">
        <v>11</v>
      </c>
      <c r="K3313" t="s">
        <v>118</v>
      </c>
      <c r="L3313" t="str">
        <f t="shared" si="208"/>
        <v>NIT</v>
      </c>
      <c r="M3313" t="str">
        <f t="shared" si="209"/>
        <v>06141106071025</v>
      </c>
      <c r="N3313" t="s">
        <v>119</v>
      </c>
      <c r="O3313">
        <v>0</v>
      </c>
      <c r="P3313">
        <v>0</v>
      </c>
      <c r="Q3313">
        <v>60.95</v>
      </c>
      <c r="R3313">
        <v>7.9235000000000007</v>
      </c>
      <c r="S3313">
        <v>0</v>
      </c>
      <c r="T3313">
        <v>0</v>
      </c>
      <c r="U3313">
        <v>68.873500000000007</v>
      </c>
      <c r="W3313" t="s">
        <v>1</v>
      </c>
    </row>
    <row r="3314" spans="1:23">
      <c r="A3314" t="s">
        <v>8160</v>
      </c>
      <c r="B3314" t="str">
        <f t="shared" si="206"/>
        <v>Febrero</v>
      </c>
      <c r="C3314" s="20" t="s">
        <v>8270</v>
      </c>
      <c r="D3314" t="s">
        <v>1</v>
      </c>
      <c r="E3314" t="s">
        <v>0</v>
      </c>
      <c r="F3314" t="str">
        <f t="shared" si="207"/>
        <v>CCF</v>
      </c>
      <c r="G3314" t="s">
        <v>8338</v>
      </c>
      <c r="H3314" t="s">
        <v>8339</v>
      </c>
      <c r="I3314">
        <v>12</v>
      </c>
      <c r="J3314">
        <v>12</v>
      </c>
      <c r="K3314" t="s">
        <v>1219</v>
      </c>
      <c r="L3314" t="str">
        <f t="shared" si="208"/>
        <v>NIT</v>
      </c>
      <c r="M3314" t="str">
        <f t="shared" si="209"/>
        <v>06141809801351</v>
      </c>
      <c r="N3314" t="s">
        <v>1220</v>
      </c>
      <c r="O3314">
        <v>0</v>
      </c>
      <c r="P3314">
        <v>0</v>
      </c>
      <c r="Q3314">
        <v>104.07</v>
      </c>
      <c r="R3314">
        <v>13.5291</v>
      </c>
      <c r="S3314">
        <v>0</v>
      </c>
      <c r="T3314">
        <v>0</v>
      </c>
      <c r="U3314">
        <v>117.59909999999999</v>
      </c>
      <c r="W3314" t="s">
        <v>1</v>
      </c>
    </row>
    <row r="3315" spans="1:23">
      <c r="A3315" t="s">
        <v>8160</v>
      </c>
      <c r="B3315" t="str">
        <f t="shared" si="206"/>
        <v>Febrero</v>
      </c>
      <c r="C3315" s="20" t="s">
        <v>8270</v>
      </c>
      <c r="D3315" t="s">
        <v>1</v>
      </c>
      <c r="E3315" t="s">
        <v>0</v>
      </c>
      <c r="F3315" t="str">
        <f t="shared" si="207"/>
        <v>CCF</v>
      </c>
      <c r="G3315" t="s">
        <v>8338</v>
      </c>
      <c r="H3315" t="s">
        <v>8339</v>
      </c>
      <c r="I3315">
        <v>13</v>
      </c>
      <c r="J3315">
        <v>13</v>
      </c>
      <c r="K3315" t="s">
        <v>126</v>
      </c>
      <c r="L3315" t="str">
        <f t="shared" si="208"/>
        <v>NIT</v>
      </c>
      <c r="M3315" t="str">
        <f t="shared" si="209"/>
        <v>12172508931019</v>
      </c>
      <c r="N3315" t="s">
        <v>127</v>
      </c>
      <c r="O3315">
        <v>0</v>
      </c>
      <c r="P3315">
        <v>0</v>
      </c>
      <c r="Q3315">
        <v>1011.7</v>
      </c>
      <c r="R3315">
        <v>131.52100000000002</v>
      </c>
      <c r="S3315">
        <v>0</v>
      </c>
      <c r="T3315">
        <v>0</v>
      </c>
      <c r="U3315">
        <v>1143.221</v>
      </c>
      <c r="W3315" t="s">
        <v>1</v>
      </c>
    </row>
    <row r="3316" spans="1:23">
      <c r="A3316" t="s">
        <v>8160</v>
      </c>
      <c r="B3316" t="str">
        <f t="shared" si="206"/>
        <v>Febrero</v>
      </c>
      <c r="C3316" s="20" t="s">
        <v>8270</v>
      </c>
      <c r="D3316" t="s">
        <v>1</v>
      </c>
      <c r="E3316" t="s">
        <v>0</v>
      </c>
      <c r="F3316" t="str">
        <f t="shared" si="207"/>
        <v>CCF</v>
      </c>
      <c r="G3316" t="s">
        <v>8338</v>
      </c>
      <c r="H3316" t="s">
        <v>8339</v>
      </c>
      <c r="I3316">
        <v>14</v>
      </c>
      <c r="J3316">
        <v>14</v>
      </c>
      <c r="K3316" t="s">
        <v>253</v>
      </c>
      <c r="L3316" t="str">
        <f t="shared" si="208"/>
        <v>NIT</v>
      </c>
      <c r="M3316" t="str">
        <f t="shared" si="209"/>
        <v>06141504911068</v>
      </c>
      <c r="N3316" t="s">
        <v>254</v>
      </c>
      <c r="O3316">
        <v>0</v>
      </c>
      <c r="P3316">
        <v>0</v>
      </c>
      <c r="Q3316">
        <v>162.66</v>
      </c>
      <c r="R3316">
        <v>21.145800000000001</v>
      </c>
      <c r="S3316">
        <v>0</v>
      </c>
      <c r="T3316">
        <v>0</v>
      </c>
      <c r="U3316">
        <v>183.8058</v>
      </c>
      <c r="W3316" t="s">
        <v>1</v>
      </c>
    </row>
    <row r="3317" spans="1:23">
      <c r="A3317" t="s">
        <v>8160</v>
      </c>
      <c r="B3317" t="str">
        <f t="shared" si="206"/>
        <v>Febrero</v>
      </c>
      <c r="C3317" s="20" t="s">
        <v>8270</v>
      </c>
      <c r="D3317" t="s">
        <v>1</v>
      </c>
      <c r="E3317" t="s">
        <v>0</v>
      </c>
      <c r="F3317" t="str">
        <f t="shared" si="207"/>
        <v>CCF</v>
      </c>
      <c r="G3317" t="s">
        <v>8338</v>
      </c>
      <c r="H3317" t="s">
        <v>8339</v>
      </c>
      <c r="I3317">
        <v>15</v>
      </c>
      <c r="J3317">
        <v>15</v>
      </c>
      <c r="K3317" t="s">
        <v>550</v>
      </c>
      <c r="L3317" t="str">
        <f t="shared" si="208"/>
        <v>NIT</v>
      </c>
      <c r="M3317" t="str">
        <f t="shared" si="209"/>
        <v>06011411901010</v>
      </c>
      <c r="N3317" t="s">
        <v>551</v>
      </c>
      <c r="O3317">
        <v>0</v>
      </c>
      <c r="P3317">
        <v>0</v>
      </c>
      <c r="Q3317">
        <v>4.58</v>
      </c>
      <c r="R3317">
        <v>0.59540000000000004</v>
      </c>
      <c r="S3317">
        <v>0</v>
      </c>
      <c r="T3317">
        <v>0</v>
      </c>
      <c r="U3317">
        <v>5.1753999999999998</v>
      </c>
      <c r="W3317" t="s">
        <v>1</v>
      </c>
    </row>
    <row r="3318" spans="1:23">
      <c r="A3318" t="s">
        <v>8160</v>
      </c>
      <c r="B3318" t="str">
        <f t="shared" si="206"/>
        <v>Febrero</v>
      </c>
      <c r="C3318" s="20" t="s">
        <v>8269</v>
      </c>
      <c r="D3318" t="s">
        <v>1</v>
      </c>
      <c r="E3318" t="s">
        <v>0</v>
      </c>
      <c r="F3318" t="str">
        <f t="shared" si="207"/>
        <v>CCF</v>
      </c>
      <c r="G3318" t="s">
        <v>8338</v>
      </c>
      <c r="H3318" t="s">
        <v>8339</v>
      </c>
      <c r="I3318">
        <v>16</v>
      </c>
      <c r="J3318">
        <v>16</v>
      </c>
      <c r="K3318" t="s">
        <v>118</v>
      </c>
      <c r="L3318" t="str">
        <f t="shared" si="208"/>
        <v>NIT</v>
      </c>
      <c r="M3318" t="str">
        <f t="shared" si="209"/>
        <v>06141106071025</v>
      </c>
      <c r="N3318" t="s">
        <v>119</v>
      </c>
      <c r="O3318">
        <v>0</v>
      </c>
      <c r="P3318">
        <v>0</v>
      </c>
      <c r="Q3318">
        <v>195.4</v>
      </c>
      <c r="R3318">
        <v>25.402000000000001</v>
      </c>
      <c r="S3318">
        <v>0</v>
      </c>
      <c r="T3318">
        <v>0</v>
      </c>
      <c r="U3318">
        <v>220.80200000000002</v>
      </c>
      <c r="W3318" t="s">
        <v>1</v>
      </c>
    </row>
    <row r="3319" spans="1:23">
      <c r="A3319" t="s">
        <v>8160</v>
      </c>
      <c r="B3319" t="str">
        <f t="shared" si="206"/>
        <v>Febrero</v>
      </c>
      <c r="C3319" s="20" t="s">
        <v>8269</v>
      </c>
      <c r="D3319" t="s">
        <v>1</v>
      </c>
      <c r="E3319" t="s">
        <v>0</v>
      </c>
      <c r="F3319" t="str">
        <f t="shared" si="207"/>
        <v>CCF</v>
      </c>
      <c r="G3319" t="s">
        <v>8338</v>
      </c>
      <c r="H3319" t="s">
        <v>8339</v>
      </c>
      <c r="I3319">
        <v>17</v>
      </c>
      <c r="J3319">
        <v>17</v>
      </c>
      <c r="K3319" t="s">
        <v>167</v>
      </c>
      <c r="L3319" t="str">
        <f t="shared" si="208"/>
        <v>NIT</v>
      </c>
      <c r="M3319" t="str">
        <f t="shared" si="209"/>
        <v>06142201971056</v>
      </c>
      <c r="N3319" t="s">
        <v>168</v>
      </c>
      <c r="O3319">
        <v>0</v>
      </c>
      <c r="P3319">
        <v>0</v>
      </c>
      <c r="Q3319">
        <v>530</v>
      </c>
      <c r="R3319">
        <v>68.900000000000006</v>
      </c>
      <c r="S3319">
        <v>0</v>
      </c>
      <c r="T3319">
        <v>0</v>
      </c>
      <c r="U3319">
        <v>598.9</v>
      </c>
      <c r="W3319" t="s">
        <v>1</v>
      </c>
    </row>
    <row r="3320" spans="1:23">
      <c r="A3320" t="s">
        <v>8160</v>
      </c>
      <c r="B3320" t="str">
        <f t="shared" si="206"/>
        <v>Febrero</v>
      </c>
      <c r="C3320" s="20" t="s">
        <v>8269</v>
      </c>
      <c r="D3320" t="s">
        <v>1</v>
      </c>
      <c r="E3320" t="s">
        <v>0</v>
      </c>
      <c r="F3320" t="str">
        <f t="shared" si="207"/>
        <v>CCF</v>
      </c>
      <c r="G3320" t="s">
        <v>8338</v>
      </c>
      <c r="H3320" t="s">
        <v>8339</v>
      </c>
      <c r="I3320">
        <v>18</v>
      </c>
      <c r="J3320">
        <v>18</v>
      </c>
      <c r="K3320" t="s">
        <v>118</v>
      </c>
      <c r="L3320" t="str">
        <f t="shared" si="208"/>
        <v>NIT</v>
      </c>
      <c r="M3320" t="str">
        <f t="shared" si="209"/>
        <v>06141106071025</v>
      </c>
      <c r="N3320" t="s">
        <v>119</v>
      </c>
      <c r="O3320">
        <v>0</v>
      </c>
      <c r="P3320">
        <v>0</v>
      </c>
      <c r="Q3320">
        <v>217.34</v>
      </c>
      <c r="R3320">
        <v>28.254200000000001</v>
      </c>
      <c r="S3320">
        <v>0</v>
      </c>
      <c r="T3320">
        <v>0</v>
      </c>
      <c r="U3320">
        <v>245.5942</v>
      </c>
      <c r="W3320" t="s">
        <v>1</v>
      </c>
    </row>
    <row r="3321" spans="1:23">
      <c r="A3321" t="s">
        <v>8160</v>
      </c>
      <c r="B3321" t="str">
        <f t="shared" si="206"/>
        <v>Febrero</v>
      </c>
      <c r="C3321" s="20" t="s">
        <v>8269</v>
      </c>
      <c r="D3321" t="s">
        <v>1</v>
      </c>
      <c r="E3321" t="s">
        <v>0</v>
      </c>
      <c r="F3321" t="str">
        <f t="shared" si="207"/>
        <v>CCF</v>
      </c>
      <c r="G3321" t="s">
        <v>8338</v>
      </c>
      <c r="H3321" t="s">
        <v>8339</v>
      </c>
      <c r="I3321">
        <v>19</v>
      </c>
      <c r="J3321">
        <v>19</v>
      </c>
      <c r="K3321" t="s">
        <v>7956</v>
      </c>
      <c r="L3321" t="str">
        <f t="shared" si="208"/>
        <v>NIT</v>
      </c>
      <c r="M3321" t="str">
        <f t="shared" si="209"/>
        <v>14160410661012</v>
      </c>
      <c r="N3321" t="s">
        <v>1171</v>
      </c>
      <c r="O3321">
        <v>0</v>
      </c>
      <c r="P3321">
        <v>0</v>
      </c>
      <c r="Q3321">
        <v>136.28</v>
      </c>
      <c r="R3321">
        <v>17.7164</v>
      </c>
      <c r="S3321">
        <v>0</v>
      </c>
      <c r="T3321">
        <v>0</v>
      </c>
      <c r="U3321">
        <v>153.99639999999999</v>
      </c>
      <c r="W3321" t="s">
        <v>1</v>
      </c>
    </row>
    <row r="3322" spans="1:23">
      <c r="A3322" t="s">
        <v>8160</v>
      </c>
      <c r="B3322" t="str">
        <f t="shared" si="206"/>
        <v>Febrero</v>
      </c>
      <c r="C3322" s="20" t="s">
        <v>8269</v>
      </c>
      <c r="D3322" t="s">
        <v>1</v>
      </c>
      <c r="E3322" t="s">
        <v>0</v>
      </c>
      <c r="F3322" t="str">
        <f t="shared" si="207"/>
        <v>CCF</v>
      </c>
      <c r="G3322" t="s">
        <v>8338</v>
      </c>
      <c r="H3322" t="s">
        <v>8339</v>
      </c>
      <c r="I3322">
        <v>20</v>
      </c>
      <c r="J3322">
        <v>20</v>
      </c>
      <c r="K3322" t="s">
        <v>144</v>
      </c>
      <c r="L3322" t="str">
        <f t="shared" si="208"/>
        <v>NIT</v>
      </c>
      <c r="M3322" t="str">
        <f t="shared" si="209"/>
        <v>06140809620081</v>
      </c>
      <c r="N3322" t="s">
        <v>145</v>
      </c>
      <c r="O3322">
        <v>0</v>
      </c>
      <c r="P3322">
        <v>0</v>
      </c>
      <c r="Q3322">
        <v>61.14</v>
      </c>
      <c r="R3322">
        <v>7.9481999999999999</v>
      </c>
      <c r="S3322">
        <v>0</v>
      </c>
      <c r="T3322">
        <v>0</v>
      </c>
      <c r="U3322">
        <v>69.088200000000001</v>
      </c>
      <c r="W3322" t="s">
        <v>1</v>
      </c>
    </row>
    <row r="3323" spans="1:23">
      <c r="A3323" t="s">
        <v>8160</v>
      </c>
      <c r="B3323" t="str">
        <f t="shared" si="206"/>
        <v>Febrero</v>
      </c>
      <c r="C3323" s="20" t="s">
        <v>8269</v>
      </c>
      <c r="D3323" t="s">
        <v>1</v>
      </c>
      <c r="E3323" t="s">
        <v>0</v>
      </c>
      <c r="F3323" t="str">
        <f t="shared" si="207"/>
        <v>CCF</v>
      </c>
      <c r="G3323" t="s">
        <v>8338</v>
      </c>
      <c r="H3323" t="s">
        <v>8339</v>
      </c>
      <c r="I3323">
        <v>21</v>
      </c>
      <c r="J3323">
        <v>21</v>
      </c>
      <c r="K3323" t="s">
        <v>550</v>
      </c>
      <c r="L3323" t="str">
        <f t="shared" si="208"/>
        <v>NIT</v>
      </c>
      <c r="M3323" t="str">
        <f t="shared" si="209"/>
        <v>06011411901010</v>
      </c>
      <c r="N3323" t="s">
        <v>551</v>
      </c>
      <c r="O3323">
        <v>0</v>
      </c>
      <c r="P3323">
        <v>0</v>
      </c>
      <c r="Q3323">
        <v>7.9</v>
      </c>
      <c r="R3323">
        <v>1.0270000000000001</v>
      </c>
      <c r="S3323">
        <v>0</v>
      </c>
      <c r="T3323">
        <v>0</v>
      </c>
      <c r="U3323">
        <v>8.9269999999999996</v>
      </c>
      <c r="W3323" t="s">
        <v>1</v>
      </c>
    </row>
    <row r="3324" spans="1:23">
      <c r="A3324" t="s">
        <v>8160</v>
      </c>
      <c r="B3324" t="str">
        <f t="shared" si="206"/>
        <v>Febrero</v>
      </c>
      <c r="C3324" s="20" t="s">
        <v>8161</v>
      </c>
      <c r="D3324" t="s">
        <v>1</v>
      </c>
      <c r="E3324" t="s">
        <v>0</v>
      </c>
      <c r="F3324" t="str">
        <f t="shared" si="207"/>
        <v>CCF</v>
      </c>
      <c r="G3324" t="s">
        <v>8232</v>
      </c>
      <c r="H3324" t="s">
        <v>8233</v>
      </c>
      <c r="I3324">
        <v>251</v>
      </c>
      <c r="J3324">
        <v>251</v>
      </c>
      <c r="K3324" t="s">
        <v>114</v>
      </c>
      <c r="L3324" t="str">
        <f t="shared" si="208"/>
        <v>NIT</v>
      </c>
      <c r="M3324" t="str">
        <f t="shared" si="209"/>
        <v>06142709750018</v>
      </c>
      <c r="N3324" t="s">
        <v>115</v>
      </c>
      <c r="O3324">
        <v>0</v>
      </c>
      <c r="P3324">
        <v>0</v>
      </c>
      <c r="Q3324">
        <v>25.2</v>
      </c>
      <c r="R3324">
        <v>3.2759999999999998</v>
      </c>
      <c r="S3324">
        <v>0</v>
      </c>
      <c r="T3324">
        <v>0</v>
      </c>
      <c r="U3324">
        <v>28.475999999999999</v>
      </c>
      <c r="W3324" t="s">
        <v>1</v>
      </c>
    </row>
    <row r="3325" spans="1:23">
      <c r="A3325" t="s">
        <v>8160</v>
      </c>
      <c r="B3325" t="str">
        <f t="shared" si="206"/>
        <v>Febrero</v>
      </c>
      <c r="C3325" s="20" t="s">
        <v>8161</v>
      </c>
      <c r="D3325" t="s">
        <v>1</v>
      </c>
      <c r="E3325" t="s">
        <v>0</v>
      </c>
      <c r="F3325" t="str">
        <f t="shared" si="207"/>
        <v>CCF</v>
      </c>
      <c r="G3325" t="s">
        <v>8232</v>
      </c>
      <c r="H3325" t="s">
        <v>8233</v>
      </c>
      <c r="I3325">
        <v>250</v>
      </c>
      <c r="J3325">
        <v>250</v>
      </c>
      <c r="K3325" t="s">
        <v>114</v>
      </c>
      <c r="L3325" t="str">
        <f t="shared" si="208"/>
        <v>NIT</v>
      </c>
      <c r="M3325" t="str">
        <f t="shared" si="209"/>
        <v>06142709750018</v>
      </c>
      <c r="N3325" t="s">
        <v>115</v>
      </c>
      <c r="O3325">
        <v>0</v>
      </c>
      <c r="P3325">
        <v>0</v>
      </c>
      <c r="Q3325">
        <v>35.840000000000003</v>
      </c>
      <c r="R3325">
        <v>4.6592000000000002</v>
      </c>
      <c r="S3325">
        <v>0</v>
      </c>
      <c r="T3325">
        <v>0</v>
      </c>
      <c r="U3325">
        <v>40.499200000000002</v>
      </c>
      <c r="W3325" t="s">
        <v>1</v>
      </c>
    </row>
    <row r="3326" spans="1:23">
      <c r="A3326" t="s">
        <v>8160</v>
      </c>
      <c r="B3326" t="str">
        <f t="shared" si="206"/>
        <v>Febrero</v>
      </c>
      <c r="C3326" s="20" t="s">
        <v>8161</v>
      </c>
      <c r="D3326" t="s">
        <v>1</v>
      </c>
      <c r="E3326" t="s">
        <v>0</v>
      </c>
      <c r="F3326" t="str">
        <f t="shared" si="207"/>
        <v>CCF</v>
      </c>
      <c r="G3326" t="s">
        <v>8232</v>
      </c>
      <c r="H3326" t="s">
        <v>8233</v>
      </c>
      <c r="I3326">
        <v>249</v>
      </c>
      <c r="J3326">
        <v>249</v>
      </c>
      <c r="K3326" t="s">
        <v>114</v>
      </c>
      <c r="L3326" t="str">
        <f t="shared" si="208"/>
        <v>NIT</v>
      </c>
      <c r="M3326" t="str">
        <f t="shared" si="209"/>
        <v>06142709750018</v>
      </c>
      <c r="N3326" t="s">
        <v>115</v>
      </c>
      <c r="O3326">
        <v>0</v>
      </c>
      <c r="P3326">
        <v>0</v>
      </c>
      <c r="Q3326">
        <v>7.96</v>
      </c>
      <c r="R3326">
        <v>1.0347999999999999</v>
      </c>
      <c r="S3326">
        <v>0</v>
      </c>
      <c r="T3326">
        <v>0</v>
      </c>
      <c r="U3326">
        <v>8.9947999999999997</v>
      </c>
      <c r="W3326" t="s">
        <v>1</v>
      </c>
    </row>
    <row r="3327" spans="1:23">
      <c r="A3327" t="s">
        <v>8160</v>
      </c>
      <c r="B3327" t="str">
        <f t="shared" si="206"/>
        <v>Febrero</v>
      </c>
      <c r="C3327" s="20" t="s">
        <v>8161</v>
      </c>
      <c r="D3327" t="s">
        <v>1</v>
      </c>
      <c r="E3327" t="s">
        <v>0</v>
      </c>
      <c r="F3327" t="str">
        <f t="shared" si="207"/>
        <v>CCF</v>
      </c>
      <c r="G3327" t="s">
        <v>8232</v>
      </c>
      <c r="H3327" t="s">
        <v>8233</v>
      </c>
      <c r="I3327">
        <v>247</v>
      </c>
      <c r="J3327">
        <v>247</v>
      </c>
      <c r="K3327" t="s">
        <v>114</v>
      </c>
      <c r="L3327" t="str">
        <f t="shared" si="208"/>
        <v>NIT</v>
      </c>
      <c r="M3327" t="str">
        <f t="shared" si="209"/>
        <v>06142709750018</v>
      </c>
      <c r="N3327" t="s">
        <v>115</v>
      </c>
      <c r="O3327">
        <v>0</v>
      </c>
      <c r="P3327">
        <v>0</v>
      </c>
      <c r="Q3327">
        <v>24.24</v>
      </c>
      <c r="R3327">
        <v>3.1511999999999998</v>
      </c>
      <c r="S3327">
        <v>0</v>
      </c>
      <c r="T3327">
        <v>0</v>
      </c>
      <c r="U3327">
        <v>27.391199999999998</v>
      </c>
      <c r="W3327" t="s">
        <v>1</v>
      </c>
    </row>
    <row r="3328" spans="1:23">
      <c r="A3328" t="s">
        <v>8160</v>
      </c>
      <c r="B3328" t="str">
        <f t="shared" si="206"/>
        <v>Febrero</v>
      </c>
      <c r="C3328" s="20" t="s">
        <v>8161</v>
      </c>
      <c r="D3328" t="s">
        <v>1</v>
      </c>
      <c r="E3328" t="s">
        <v>0</v>
      </c>
      <c r="F3328" t="str">
        <f t="shared" si="207"/>
        <v>CCF</v>
      </c>
      <c r="G3328" t="s">
        <v>8232</v>
      </c>
      <c r="H3328" t="s">
        <v>8233</v>
      </c>
      <c r="I3328">
        <v>246</v>
      </c>
      <c r="J3328">
        <v>246</v>
      </c>
      <c r="K3328" t="s">
        <v>114</v>
      </c>
      <c r="L3328" t="str">
        <f t="shared" si="208"/>
        <v>NIT</v>
      </c>
      <c r="M3328" t="str">
        <f t="shared" si="209"/>
        <v>06142709750018</v>
      </c>
      <c r="N3328" t="s">
        <v>115</v>
      </c>
      <c r="O3328">
        <v>0</v>
      </c>
      <c r="P3328">
        <v>0</v>
      </c>
      <c r="Q3328">
        <v>18.45</v>
      </c>
      <c r="R3328">
        <v>2.3984999999999999</v>
      </c>
      <c r="S3328">
        <v>0</v>
      </c>
      <c r="T3328">
        <v>0</v>
      </c>
      <c r="U3328">
        <v>20.848499999999998</v>
      </c>
      <c r="W3328" t="s">
        <v>1</v>
      </c>
    </row>
    <row r="3329" spans="1:23">
      <c r="A3329" t="s">
        <v>8160</v>
      </c>
      <c r="B3329" t="str">
        <f t="shared" ref="B3329:B3392" si="210">SUBSTITUTE(A3329,"EBRERO","ebrero")</f>
        <v>Febrero</v>
      </c>
      <c r="C3329" s="20" t="s">
        <v>8161</v>
      </c>
      <c r="D3329" t="s">
        <v>1</v>
      </c>
      <c r="E3329" t="s">
        <v>0</v>
      </c>
      <c r="F3329" t="str">
        <f t="shared" si="207"/>
        <v>CCF</v>
      </c>
      <c r="G3329" t="s">
        <v>8232</v>
      </c>
      <c r="H3329" t="s">
        <v>8233</v>
      </c>
      <c r="I3329">
        <v>245</v>
      </c>
      <c r="J3329">
        <v>245</v>
      </c>
      <c r="K3329" t="s">
        <v>114</v>
      </c>
      <c r="L3329" t="str">
        <f t="shared" si="208"/>
        <v>NIT</v>
      </c>
      <c r="M3329" t="str">
        <f t="shared" si="209"/>
        <v>06142709750018</v>
      </c>
      <c r="N3329" t="s">
        <v>115</v>
      </c>
      <c r="O3329">
        <v>0</v>
      </c>
      <c r="P3329">
        <v>0</v>
      </c>
      <c r="Q3329">
        <v>53.7</v>
      </c>
      <c r="R3329">
        <v>6.9810000000000008</v>
      </c>
      <c r="S3329">
        <v>0</v>
      </c>
      <c r="T3329">
        <v>0</v>
      </c>
      <c r="U3329">
        <v>60.681000000000004</v>
      </c>
      <c r="W3329" t="s">
        <v>1</v>
      </c>
    </row>
    <row r="3330" spans="1:23">
      <c r="A3330" t="s">
        <v>8160</v>
      </c>
      <c r="B3330" t="str">
        <f t="shared" si="210"/>
        <v>Febrero</v>
      </c>
      <c r="C3330" s="20" t="s">
        <v>8161</v>
      </c>
      <c r="D3330" t="s">
        <v>1</v>
      </c>
      <c r="E3330" t="s">
        <v>0</v>
      </c>
      <c r="F3330" t="str">
        <f t="shared" si="207"/>
        <v>CCF</v>
      </c>
      <c r="G3330" t="s">
        <v>8232</v>
      </c>
      <c r="H3330" t="s">
        <v>8233</v>
      </c>
      <c r="I3330">
        <v>244</v>
      </c>
      <c r="J3330">
        <v>244</v>
      </c>
      <c r="K3330" t="s">
        <v>114</v>
      </c>
      <c r="L3330" t="str">
        <f t="shared" si="208"/>
        <v>NIT</v>
      </c>
      <c r="M3330" t="str">
        <f t="shared" si="209"/>
        <v>06142709750018</v>
      </c>
      <c r="N3330" t="s">
        <v>115</v>
      </c>
      <c r="O3330">
        <v>0</v>
      </c>
      <c r="P3330">
        <v>0</v>
      </c>
      <c r="Q3330">
        <v>45.08</v>
      </c>
      <c r="R3330">
        <v>5.8604000000000003</v>
      </c>
      <c r="S3330">
        <v>0</v>
      </c>
      <c r="T3330">
        <v>0</v>
      </c>
      <c r="U3330">
        <v>50.940399999999997</v>
      </c>
      <c r="W3330" t="s">
        <v>1</v>
      </c>
    </row>
    <row r="3331" spans="1:23">
      <c r="A3331" t="s">
        <v>8160</v>
      </c>
      <c r="B3331" t="str">
        <f t="shared" si="210"/>
        <v>Febrero</v>
      </c>
      <c r="C3331" s="20" t="s">
        <v>8161</v>
      </c>
      <c r="D3331" t="s">
        <v>1</v>
      </c>
      <c r="E3331" t="s">
        <v>0</v>
      </c>
      <c r="F3331" t="str">
        <f t="shared" ref="F3331:F3394" si="211">IF(E3331="05","Nota de crédito","CCF")</f>
        <v>CCF</v>
      </c>
      <c r="G3331" t="s">
        <v>8232</v>
      </c>
      <c r="H3331" t="s">
        <v>8233</v>
      </c>
      <c r="I3331">
        <v>242</v>
      </c>
      <c r="J3331">
        <v>242</v>
      </c>
      <c r="K3331" t="s">
        <v>114</v>
      </c>
      <c r="L3331" t="str">
        <f t="shared" ref="L3331:L3394" si="212">IF(K3331=0,"DUI","NIT")</f>
        <v>NIT</v>
      </c>
      <c r="M3331" t="str">
        <f t="shared" ref="M3331:M3394" si="213">IF(K3331=0,V3331,K3331)</f>
        <v>06142709750018</v>
      </c>
      <c r="N3331" t="s">
        <v>115</v>
      </c>
      <c r="O3331">
        <v>0</v>
      </c>
      <c r="P3331">
        <v>0</v>
      </c>
      <c r="Q3331">
        <v>2.87</v>
      </c>
      <c r="R3331">
        <v>0.37310000000000004</v>
      </c>
      <c r="S3331">
        <v>0</v>
      </c>
      <c r="T3331">
        <v>0</v>
      </c>
      <c r="U3331">
        <v>3.2431000000000001</v>
      </c>
      <c r="W3331" t="s">
        <v>1</v>
      </c>
    </row>
    <row r="3332" spans="1:23">
      <c r="A3332" t="s">
        <v>8160</v>
      </c>
      <c r="B3332" t="str">
        <f t="shared" si="210"/>
        <v>Febrero</v>
      </c>
      <c r="C3332" s="20" t="s">
        <v>8161</v>
      </c>
      <c r="D3332" t="s">
        <v>1</v>
      </c>
      <c r="E3332" t="s">
        <v>0</v>
      </c>
      <c r="F3332" t="str">
        <f t="shared" si="211"/>
        <v>CCF</v>
      </c>
      <c r="G3332" t="s">
        <v>8232</v>
      </c>
      <c r="H3332" t="s">
        <v>8233</v>
      </c>
      <c r="I3332">
        <v>241</v>
      </c>
      <c r="J3332">
        <v>241</v>
      </c>
      <c r="K3332" t="s">
        <v>114</v>
      </c>
      <c r="L3332" t="str">
        <f t="shared" si="212"/>
        <v>NIT</v>
      </c>
      <c r="M3332" t="str">
        <f t="shared" si="213"/>
        <v>06142709750018</v>
      </c>
      <c r="N3332" t="s">
        <v>115</v>
      </c>
      <c r="O3332">
        <v>0</v>
      </c>
      <c r="P3332">
        <v>0</v>
      </c>
      <c r="Q3332">
        <v>57.52</v>
      </c>
      <c r="R3332">
        <v>7.4776000000000007</v>
      </c>
      <c r="S3332">
        <v>0</v>
      </c>
      <c r="T3332">
        <v>0</v>
      </c>
      <c r="U3332">
        <v>64.997600000000006</v>
      </c>
      <c r="W3332" t="s">
        <v>1</v>
      </c>
    </row>
    <row r="3333" spans="1:23">
      <c r="A3333" t="s">
        <v>8160</v>
      </c>
      <c r="B3333" t="str">
        <f t="shared" si="210"/>
        <v>Febrero</v>
      </c>
      <c r="C3333" s="20" t="s">
        <v>8161</v>
      </c>
      <c r="D3333" t="s">
        <v>1</v>
      </c>
      <c r="E3333" t="s">
        <v>0</v>
      </c>
      <c r="F3333" t="str">
        <f t="shared" si="211"/>
        <v>CCF</v>
      </c>
      <c r="G3333" t="s">
        <v>8232</v>
      </c>
      <c r="H3333" t="s">
        <v>8233</v>
      </c>
      <c r="I3333">
        <v>240</v>
      </c>
      <c r="J3333">
        <v>240</v>
      </c>
      <c r="K3333" t="s">
        <v>114</v>
      </c>
      <c r="L3333" t="str">
        <f t="shared" si="212"/>
        <v>NIT</v>
      </c>
      <c r="M3333" t="str">
        <f t="shared" si="213"/>
        <v>06142709750018</v>
      </c>
      <c r="N3333" t="s">
        <v>115</v>
      </c>
      <c r="O3333">
        <v>0</v>
      </c>
      <c r="P3333">
        <v>0</v>
      </c>
      <c r="Q3333">
        <v>45.08</v>
      </c>
      <c r="R3333">
        <v>5.8604000000000003</v>
      </c>
      <c r="S3333">
        <v>0</v>
      </c>
      <c r="T3333">
        <v>0</v>
      </c>
      <c r="U3333">
        <v>50.940399999999997</v>
      </c>
      <c r="W3333" t="s">
        <v>1</v>
      </c>
    </row>
    <row r="3334" spans="1:23">
      <c r="A3334" t="s">
        <v>8160</v>
      </c>
      <c r="B3334" t="str">
        <f t="shared" si="210"/>
        <v>Febrero</v>
      </c>
      <c r="C3334" s="20" t="s">
        <v>8161</v>
      </c>
      <c r="D3334" t="s">
        <v>1</v>
      </c>
      <c r="E3334" t="s">
        <v>0</v>
      </c>
      <c r="F3334" t="str">
        <f t="shared" si="211"/>
        <v>CCF</v>
      </c>
      <c r="G3334" t="s">
        <v>8232</v>
      </c>
      <c r="H3334" t="s">
        <v>8233</v>
      </c>
      <c r="I3334">
        <v>239</v>
      </c>
      <c r="J3334">
        <v>239</v>
      </c>
      <c r="K3334" t="s">
        <v>114</v>
      </c>
      <c r="L3334" t="str">
        <f t="shared" si="212"/>
        <v>NIT</v>
      </c>
      <c r="M3334" t="str">
        <f t="shared" si="213"/>
        <v>06142709750018</v>
      </c>
      <c r="N3334" t="s">
        <v>115</v>
      </c>
      <c r="O3334">
        <v>0</v>
      </c>
      <c r="P3334">
        <v>0</v>
      </c>
      <c r="Q3334">
        <v>18.45</v>
      </c>
      <c r="R3334">
        <v>2.3984999999999999</v>
      </c>
      <c r="S3334">
        <v>0</v>
      </c>
      <c r="T3334">
        <v>0</v>
      </c>
      <c r="U3334">
        <v>20.848499999999998</v>
      </c>
      <c r="W3334" t="s">
        <v>1</v>
      </c>
    </row>
    <row r="3335" spans="1:23">
      <c r="A3335" t="s">
        <v>8160</v>
      </c>
      <c r="B3335" t="str">
        <f t="shared" si="210"/>
        <v>Febrero</v>
      </c>
      <c r="C3335" s="20" t="s">
        <v>8161</v>
      </c>
      <c r="D3335" t="s">
        <v>1</v>
      </c>
      <c r="E3335" t="s">
        <v>0</v>
      </c>
      <c r="F3335" t="str">
        <f t="shared" si="211"/>
        <v>CCF</v>
      </c>
      <c r="G3335" t="s">
        <v>8232</v>
      </c>
      <c r="H3335" t="s">
        <v>8233</v>
      </c>
      <c r="I3335">
        <v>237</v>
      </c>
      <c r="J3335">
        <v>237</v>
      </c>
      <c r="K3335" t="s">
        <v>114</v>
      </c>
      <c r="L3335" t="str">
        <f t="shared" si="212"/>
        <v>NIT</v>
      </c>
      <c r="M3335" t="str">
        <f t="shared" si="213"/>
        <v>06142709750018</v>
      </c>
      <c r="N3335" t="s">
        <v>115</v>
      </c>
      <c r="O3335">
        <v>0</v>
      </c>
      <c r="P3335">
        <v>0</v>
      </c>
      <c r="Q3335">
        <v>29.56</v>
      </c>
      <c r="R3335">
        <v>3.8428</v>
      </c>
      <c r="S3335">
        <v>0</v>
      </c>
      <c r="T3335">
        <v>0</v>
      </c>
      <c r="U3335">
        <v>33.402799999999999</v>
      </c>
      <c r="W3335" t="s">
        <v>1</v>
      </c>
    </row>
    <row r="3336" spans="1:23">
      <c r="A3336" t="s">
        <v>8160</v>
      </c>
      <c r="B3336" t="str">
        <f t="shared" si="210"/>
        <v>Febrero</v>
      </c>
      <c r="C3336" s="20" t="s">
        <v>8161</v>
      </c>
      <c r="D3336" t="s">
        <v>1</v>
      </c>
      <c r="E3336" t="s">
        <v>0</v>
      </c>
      <c r="F3336" t="str">
        <f t="shared" si="211"/>
        <v>CCF</v>
      </c>
      <c r="G3336" t="s">
        <v>8232</v>
      </c>
      <c r="H3336" t="s">
        <v>8233</v>
      </c>
      <c r="I3336">
        <v>236</v>
      </c>
      <c r="J3336">
        <v>236</v>
      </c>
      <c r="K3336" t="s">
        <v>114</v>
      </c>
      <c r="L3336" t="str">
        <f t="shared" si="212"/>
        <v>NIT</v>
      </c>
      <c r="M3336" t="str">
        <f t="shared" si="213"/>
        <v>06142709750018</v>
      </c>
      <c r="N3336" t="s">
        <v>115</v>
      </c>
      <c r="O3336">
        <v>0</v>
      </c>
      <c r="P3336">
        <v>0</v>
      </c>
      <c r="Q3336">
        <v>45.08</v>
      </c>
      <c r="R3336">
        <v>5.8604000000000003</v>
      </c>
      <c r="S3336">
        <v>0</v>
      </c>
      <c r="T3336">
        <v>0</v>
      </c>
      <c r="U3336">
        <v>50.940399999999997</v>
      </c>
      <c r="W3336" t="s">
        <v>1</v>
      </c>
    </row>
    <row r="3337" spans="1:23">
      <c r="A3337" t="s">
        <v>8160</v>
      </c>
      <c r="B3337" t="str">
        <f t="shared" si="210"/>
        <v>Febrero</v>
      </c>
      <c r="C3337" s="20" t="s">
        <v>8161</v>
      </c>
      <c r="D3337" t="s">
        <v>1</v>
      </c>
      <c r="E3337" t="s">
        <v>0</v>
      </c>
      <c r="F3337" t="str">
        <f t="shared" si="211"/>
        <v>CCF</v>
      </c>
      <c r="G3337" t="s">
        <v>8232</v>
      </c>
      <c r="H3337" t="s">
        <v>8233</v>
      </c>
      <c r="I3337">
        <v>235</v>
      </c>
      <c r="J3337">
        <v>235</v>
      </c>
      <c r="K3337" t="s">
        <v>114</v>
      </c>
      <c r="L3337" t="str">
        <f t="shared" si="212"/>
        <v>NIT</v>
      </c>
      <c r="M3337" t="str">
        <f t="shared" si="213"/>
        <v>06142709750018</v>
      </c>
      <c r="N3337" t="s">
        <v>115</v>
      </c>
      <c r="O3337">
        <v>0</v>
      </c>
      <c r="P3337">
        <v>0</v>
      </c>
      <c r="Q3337">
        <v>45.08</v>
      </c>
      <c r="R3337">
        <v>5.8604000000000003</v>
      </c>
      <c r="S3337">
        <v>0</v>
      </c>
      <c r="T3337">
        <v>0</v>
      </c>
      <c r="U3337">
        <v>50.940399999999997</v>
      </c>
      <c r="W3337" t="s">
        <v>1</v>
      </c>
    </row>
    <row r="3338" spans="1:23">
      <c r="A3338" t="s">
        <v>8160</v>
      </c>
      <c r="B3338" t="str">
        <f t="shared" si="210"/>
        <v>Febrero</v>
      </c>
      <c r="C3338" s="20" t="s">
        <v>8161</v>
      </c>
      <c r="D3338" t="s">
        <v>1</v>
      </c>
      <c r="E3338" t="s">
        <v>0</v>
      </c>
      <c r="F3338" t="str">
        <f t="shared" si="211"/>
        <v>CCF</v>
      </c>
      <c r="G3338" t="s">
        <v>8232</v>
      </c>
      <c r="H3338" t="s">
        <v>8233</v>
      </c>
      <c r="I3338">
        <v>234</v>
      </c>
      <c r="J3338">
        <v>234</v>
      </c>
      <c r="K3338" t="s">
        <v>114</v>
      </c>
      <c r="L3338" t="str">
        <f t="shared" si="212"/>
        <v>NIT</v>
      </c>
      <c r="M3338" t="str">
        <f t="shared" si="213"/>
        <v>06142709750018</v>
      </c>
      <c r="N3338" t="s">
        <v>115</v>
      </c>
      <c r="O3338">
        <v>0</v>
      </c>
      <c r="P3338">
        <v>0</v>
      </c>
      <c r="Q3338">
        <v>45.08</v>
      </c>
      <c r="R3338">
        <v>5.8604000000000003</v>
      </c>
      <c r="S3338">
        <v>0</v>
      </c>
      <c r="T3338">
        <v>0</v>
      </c>
      <c r="U3338">
        <v>50.940399999999997</v>
      </c>
      <c r="W3338" t="s">
        <v>1</v>
      </c>
    </row>
    <row r="3339" spans="1:23">
      <c r="A3339" t="s">
        <v>8160</v>
      </c>
      <c r="B3339" t="str">
        <f t="shared" si="210"/>
        <v>Febrero</v>
      </c>
      <c r="C3339" s="20" t="s">
        <v>8161</v>
      </c>
      <c r="D3339" t="s">
        <v>1</v>
      </c>
      <c r="E3339" t="s">
        <v>0</v>
      </c>
      <c r="F3339" t="str">
        <f t="shared" si="211"/>
        <v>CCF</v>
      </c>
      <c r="G3339" t="s">
        <v>8232</v>
      </c>
      <c r="H3339" t="s">
        <v>8233</v>
      </c>
      <c r="I3339">
        <v>233</v>
      </c>
      <c r="J3339">
        <v>233</v>
      </c>
      <c r="K3339" t="s">
        <v>114</v>
      </c>
      <c r="L3339" t="str">
        <f t="shared" si="212"/>
        <v>NIT</v>
      </c>
      <c r="M3339" t="str">
        <f t="shared" si="213"/>
        <v>06142709750018</v>
      </c>
      <c r="N3339" t="s">
        <v>115</v>
      </c>
      <c r="O3339">
        <v>0</v>
      </c>
      <c r="P3339">
        <v>0</v>
      </c>
      <c r="Q3339">
        <v>45.08</v>
      </c>
      <c r="R3339">
        <v>5.8604000000000003</v>
      </c>
      <c r="S3339">
        <v>0</v>
      </c>
      <c r="T3339">
        <v>0</v>
      </c>
      <c r="U3339">
        <v>50.940399999999997</v>
      </c>
      <c r="W3339" t="s">
        <v>1</v>
      </c>
    </row>
    <row r="3340" spans="1:23">
      <c r="A3340" t="s">
        <v>8160</v>
      </c>
      <c r="B3340" t="str">
        <f t="shared" si="210"/>
        <v>Febrero</v>
      </c>
      <c r="C3340" s="20" t="s">
        <v>8161</v>
      </c>
      <c r="D3340" t="s">
        <v>1</v>
      </c>
      <c r="E3340" t="s">
        <v>0</v>
      </c>
      <c r="F3340" t="str">
        <f t="shared" si="211"/>
        <v>CCF</v>
      </c>
      <c r="G3340" t="s">
        <v>8232</v>
      </c>
      <c r="H3340" t="s">
        <v>8233</v>
      </c>
      <c r="I3340">
        <v>232</v>
      </c>
      <c r="J3340">
        <v>232</v>
      </c>
      <c r="K3340" t="s">
        <v>114</v>
      </c>
      <c r="L3340" t="str">
        <f t="shared" si="212"/>
        <v>NIT</v>
      </c>
      <c r="M3340" t="str">
        <f t="shared" si="213"/>
        <v>06142709750018</v>
      </c>
      <c r="N3340" t="s">
        <v>115</v>
      </c>
      <c r="O3340">
        <v>0</v>
      </c>
      <c r="P3340">
        <v>0</v>
      </c>
      <c r="Q3340">
        <v>9.56</v>
      </c>
      <c r="R3340">
        <v>1.2428000000000001</v>
      </c>
      <c r="S3340">
        <v>0</v>
      </c>
      <c r="T3340">
        <v>0</v>
      </c>
      <c r="U3340">
        <v>10.802800000000001</v>
      </c>
      <c r="W3340" t="s">
        <v>1</v>
      </c>
    </row>
    <row r="3341" spans="1:23">
      <c r="A3341" t="s">
        <v>8160</v>
      </c>
      <c r="B3341" t="str">
        <f t="shared" si="210"/>
        <v>Febrero</v>
      </c>
      <c r="C3341" s="20" t="s">
        <v>8161</v>
      </c>
      <c r="D3341" t="s">
        <v>1</v>
      </c>
      <c r="E3341" t="s">
        <v>0</v>
      </c>
      <c r="F3341" t="str">
        <f t="shared" si="211"/>
        <v>CCF</v>
      </c>
      <c r="G3341" t="s">
        <v>8232</v>
      </c>
      <c r="H3341" t="s">
        <v>8233</v>
      </c>
      <c r="I3341">
        <v>231</v>
      </c>
      <c r="J3341">
        <v>231</v>
      </c>
      <c r="K3341" t="s">
        <v>114</v>
      </c>
      <c r="L3341" t="str">
        <f t="shared" si="212"/>
        <v>NIT</v>
      </c>
      <c r="M3341" t="str">
        <f t="shared" si="213"/>
        <v>06142709750018</v>
      </c>
      <c r="N3341" t="s">
        <v>115</v>
      </c>
      <c r="O3341">
        <v>0</v>
      </c>
      <c r="P3341">
        <v>0</v>
      </c>
      <c r="Q3341">
        <v>45.08</v>
      </c>
      <c r="R3341">
        <v>5.8604000000000003</v>
      </c>
      <c r="S3341">
        <v>0</v>
      </c>
      <c r="T3341">
        <v>0</v>
      </c>
      <c r="U3341">
        <v>50.940399999999997</v>
      </c>
      <c r="W3341" t="s">
        <v>1</v>
      </c>
    </row>
    <row r="3342" spans="1:23">
      <c r="A3342" t="s">
        <v>8160</v>
      </c>
      <c r="B3342" t="str">
        <f t="shared" si="210"/>
        <v>Febrero</v>
      </c>
      <c r="C3342" s="20" t="s">
        <v>8161</v>
      </c>
      <c r="D3342" t="s">
        <v>1</v>
      </c>
      <c r="E3342" t="s">
        <v>0</v>
      </c>
      <c r="F3342" t="str">
        <f t="shared" si="211"/>
        <v>CCF</v>
      </c>
      <c r="G3342" t="s">
        <v>8232</v>
      </c>
      <c r="H3342" t="s">
        <v>8233</v>
      </c>
      <c r="I3342">
        <v>230</v>
      </c>
      <c r="J3342">
        <v>230</v>
      </c>
      <c r="K3342" t="s">
        <v>114</v>
      </c>
      <c r="L3342" t="str">
        <f t="shared" si="212"/>
        <v>NIT</v>
      </c>
      <c r="M3342" t="str">
        <f t="shared" si="213"/>
        <v>06142709750018</v>
      </c>
      <c r="N3342" t="s">
        <v>115</v>
      </c>
      <c r="O3342">
        <v>0</v>
      </c>
      <c r="P3342">
        <v>0</v>
      </c>
      <c r="Q3342">
        <v>29.81</v>
      </c>
      <c r="R3342">
        <v>3.8752999999999997</v>
      </c>
      <c r="S3342">
        <v>0</v>
      </c>
      <c r="T3342">
        <v>0</v>
      </c>
      <c r="U3342">
        <v>33.685299999999998</v>
      </c>
      <c r="W3342" t="s">
        <v>1</v>
      </c>
    </row>
    <row r="3343" spans="1:23">
      <c r="A3343" t="s">
        <v>8160</v>
      </c>
      <c r="B3343" t="str">
        <f t="shared" si="210"/>
        <v>Febrero</v>
      </c>
      <c r="C3343" s="20" t="s">
        <v>8161</v>
      </c>
      <c r="D3343" t="s">
        <v>1</v>
      </c>
      <c r="E3343" t="s">
        <v>0</v>
      </c>
      <c r="F3343" t="str">
        <f t="shared" si="211"/>
        <v>CCF</v>
      </c>
      <c r="G3343" t="s">
        <v>8232</v>
      </c>
      <c r="H3343" t="s">
        <v>8233</v>
      </c>
      <c r="I3343">
        <v>229</v>
      </c>
      <c r="J3343">
        <v>229</v>
      </c>
      <c r="K3343" t="s">
        <v>114</v>
      </c>
      <c r="L3343" t="str">
        <f t="shared" si="212"/>
        <v>NIT</v>
      </c>
      <c r="M3343" t="str">
        <f t="shared" si="213"/>
        <v>06142709750018</v>
      </c>
      <c r="N3343" t="s">
        <v>115</v>
      </c>
      <c r="O3343">
        <v>0</v>
      </c>
      <c r="P3343">
        <v>0</v>
      </c>
      <c r="Q3343">
        <v>4.78</v>
      </c>
      <c r="R3343">
        <v>0.62140000000000006</v>
      </c>
      <c r="S3343">
        <v>0</v>
      </c>
      <c r="T3343">
        <v>0</v>
      </c>
      <c r="U3343">
        <v>5.4014000000000006</v>
      </c>
      <c r="W3343" t="s">
        <v>1</v>
      </c>
    </row>
    <row r="3344" spans="1:23">
      <c r="A3344" t="s">
        <v>8160</v>
      </c>
      <c r="B3344" t="str">
        <f t="shared" si="210"/>
        <v>Febrero</v>
      </c>
      <c r="C3344" s="20" t="s">
        <v>8161</v>
      </c>
      <c r="D3344" t="s">
        <v>1</v>
      </c>
      <c r="E3344" t="s">
        <v>0</v>
      </c>
      <c r="F3344" t="str">
        <f t="shared" si="211"/>
        <v>CCF</v>
      </c>
      <c r="G3344" t="s">
        <v>8232</v>
      </c>
      <c r="H3344" t="s">
        <v>8233</v>
      </c>
      <c r="I3344">
        <v>228</v>
      </c>
      <c r="J3344">
        <v>228</v>
      </c>
      <c r="K3344" t="s">
        <v>114</v>
      </c>
      <c r="L3344" t="str">
        <f t="shared" si="212"/>
        <v>NIT</v>
      </c>
      <c r="M3344" t="str">
        <f t="shared" si="213"/>
        <v>06142709750018</v>
      </c>
      <c r="N3344" t="s">
        <v>115</v>
      </c>
      <c r="O3344">
        <v>0</v>
      </c>
      <c r="P3344">
        <v>0</v>
      </c>
      <c r="Q3344">
        <v>5.31</v>
      </c>
      <c r="R3344">
        <v>0.69030000000000002</v>
      </c>
      <c r="S3344">
        <v>0</v>
      </c>
      <c r="T3344">
        <v>0</v>
      </c>
      <c r="U3344">
        <v>6.0002999999999993</v>
      </c>
      <c r="W3344" t="s">
        <v>1</v>
      </c>
    </row>
    <row r="3345" spans="1:23">
      <c r="A3345" t="s">
        <v>8160</v>
      </c>
      <c r="B3345" t="str">
        <f t="shared" si="210"/>
        <v>Febrero</v>
      </c>
      <c r="C3345" s="20" t="s">
        <v>8161</v>
      </c>
      <c r="D3345" t="s">
        <v>1</v>
      </c>
      <c r="E3345" t="s">
        <v>0</v>
      </c>
      <c r="F3345" t="str">
        <f t="shared" si="211"/>
        <v>CCF</v>
      </c>
      <c r="G3345" t="s">
        <v>8232</v>
      </c>
      <c r="H3345" t="s">
        <v>8233</v>
      </c>
      <c r="I3345">
        <v>227</v>
      </c>
      <c r="J3345">
        <v>227</v>
      </c>
      <c r="K3345" t="s">
        <v>114</v>
      </c>
      <c r="L3345" t="str">
        <f t="shared" si="212"/>
        <v>NIT</v>
      </c>
      <c r="M3345" t="str">
        <f t="shared" si="213"/>
        <v>06142709750018</v>
      </c>
      <c r="N3345" t="s">
        <v>115</v>
      </c>
      <c r="O3345">
        <v>0</v>
      </c>
      <c r="P3345">
        <v>0</v>
      </c>
      <c r="Q3345">
        <v>20.350000000000001</v>
      </c>
      <c r="R3345">
        <v>2.6455000000000002</v>
      </c>
      <c r="S3345">
        <v>0</v>
      </c>
      <c r="T3345">
        <v>0</v>
      </c>
      <c r="U3345">
        <v>22.9955</v>
      </c>
      <c r="W3345" t="s">
        <v>1</v>
      </c>
    </row>
    <row r="3346" spans="1:23">
      <c r="A3346" t="s">
        <v>8160</v>
      </c>
      <c r="B3346" t="str">
        <f t="shared" si="210"/>
        <v>Febrero</v>
      </c>
      <c r="C3346" s="20" t="s">
        <v>8161</v>
      </c>
      <c r="D3346" t="s">
        <v>1</v>
      </c>
      <c r="E3346" t="s">
        <v>0</v>
      </c>
      <c r="F3346" t="str">
        <f t="shared" si="211"/>
        <v>CCF</v>
      </c>
      <c r="G3346" t="s">
        <v>8232</v>
      </c>
      <c r="H3346" t="s">
        <v>8233</v>
      </c>
      <c r="I3346">
        <v>225</v>
      </c>
      <c r="J3346">
        <v>225</v>
      </c>
      <c r="K3346" t="s">
        <v>114</v>
      </c>
      <c r="L3346" t="str">
        <f t="shared" si="212"/>
        <v>NIT</v>
      </c>
      <c r="M3346" t="str">
        <f t="shared" si="213"/>
        <v>06142709750018</v>
      </c>
      <c r="N3346" t="s">
        <v>115</v>
      </c>
      <c r="O3346">
        <v>0</v>
      </c>
      <c r="P3346">
        <v>0</v>
      </c>
      <c r="Q3346">
        <v>8.08</v>
      </c>
      <c r="R3346">
        <v>1.0504</v>
      </c>
      <c r="S3346">
        <v>0</v>
      </c>
      <c r="T3346">
        <v>0</v>
      </c>
      <c r="U3346">
        <v>9.1303999999999998</v>
      </c>
      <c r="W3346" t="s">
        <v>1</v>
      </c>
    </row>
    <row r="3347" spans="1:23">
      <c r="A3347" t="s">
        <v>8160</v>
      </c>
      <c r="B3347" t="str">
        <f t="shared" si="210"/>
        <v>Febrero</v>
      </c>
      <c r="C3347" s="20" t="s">
        <v>8161</v>
      </c>
      <c r="D3347" t="s">
        <v>1</v>
      </c>
      <c r="E3347" t="s">
        <v>0</v>
      </c>
      <c r="F3347" t="str">
        <f t="shared" si="211"/>
        <v>CCF</v>
      </c>
      <c r="G3347" t="s">
        <v>8232</v>
      </c>
      <c r="H3347" t="s">
        <v>8233</v>
      </c>
      <c r="I3347">
        <v>224</v>
      </c>
      <c r="J3347">
        <v>224</v>
      </c>
      <c r="K3347" t="s">
        <v>114</v>
      </c>
      <c r="L3347" t="str">
        <f t="shared" si="212"/>
        <v>NIT</v>
      </c>
      <c r="M3347" t="str">
        <f t="shared" si="213"/>
        <v>06142709750018</v>
      </c>
      <c r="N3347" t="s">
        <v>115</v>
      </c>
      <c r="O3347">
        <v>0</v>
      </c>
      <c r="P3347">
        <v>0</v>
      </c>
      <c r="Q3347">
        <v>13.27</v>
      </c>
      <c r="R3347">
        <v>1.7251000000000001</v>
      </c>
      <c r="S3347">
        <v>0</v>
      </c>
      <c r="T3347">
        <v>0</v>
      </c>
      <c r="U3347">
        <v>14.995099999999999</v>
      </c>
      <c r="W3347" t="s">
        <v>1</v>
      </c>
    </row>
    <row r="3348" spans="1:23">
      <c r="A3348" t="s">
        <v>8160</v>
      </c>
      <c r="B3348" t="str">
        <f t="shared" si="210"/>
        <v>Febrero</v>
      </c>
      <c r="C3348" s="20" t="s">
        <v>8161</v>
      </c>
      <c r="D3348" t="s">
        <v>1</v>
      </c>
      <c r="E3348" t="s">
        <v>0</v>
      </c>
      <c r="F3348" t="str">
        <f t="shared" si="211"/>
        <v>CCF</v>
      </c>
      <c r="G3348" t="s">
        <v>8232</v>
      </c>
      <c r="H3348" t="s">
        <v>8233</v>
      </c>
      <c r="I3348">
        <v>223</v>
      </c>
      <c r="J3348">
        <v>223</v>
      </c>
      <c r="K3348" t="s">
        <v>114</v>
      </c>
      <c r="L3348" t="str">
        <f t="shared" si="212"/>
        <v>NIT</v>
      </c>
      <c r="M3348" t="str">
        <f t="shared" si="213"/>
        <v>06142709750018</v>
      </c>
      <c r="N3348" t="s">
        <v>115</v>
      </c>
      <c r="O3348">
        <v>0</v>
      </c>
      <c r="P3348">
        <v>0</v>
      </c>
      <c r="Q3348">
        <v>12.12</v>
      </c>
      <c r="R3348">
        <v>1.5755999999999999</v>
      </c>
      <c r="S3348">
        <v>0</v>
      </c>
      <c r="T3348">
        <v>0</v>
      </c>
      <c r="U3348">
        <v>13.695599999999999</v>
      </c>
      <c r="W3348" t="s">
        <v>1</v>
      </c>
    </row>
    <row r="3349" spans="1:23">
      <c r="A3349" t="s">
        <v>8160</v>
      </c>
      <c r="B3349" t="str">
        <f t="shared" si="210"/>
        <v>Febrero</v>
      </c>
      <c r="C3349" s="20" t="s">
        <v>8161</v>
      </c>
      <c r="D3349" t="s">
        <v>1</v>
      </c>
      <c r="E3349" t="s">
        <v>0</v>
      </c>
      <c r="F3349" t="str">
        <f t="shared" si="211"/>
        <v>CCF</v>
      </c>
      <c r="G3349" t="s">
        <v>8232</v>
      </c>
      <c r="H3349" t="s">
        <v>8233</v>
      </c>
      <c r="I3349">
        <v>221</v>
      </c>
      <c r="J3349">
        <v>221</v>
      </c>
      <c r="K3349" t="s">
        <v>114</v>
      </c>
      <c r="L3349" t="str">
        <f t="shared" si="212"/>
        <v>NIT</v>
      </c>
      <c r="M3349" t="str">
        <f t="shared" si="213"/>
        <v>06142709750018</v>
      </c>
      <c r="N3349" t="s">
        <v>115</v>
      </c>
      <c r="O3349">
        <v>0</v>
      </c>
      <c r="P3349">
        <v>0</v>
      </c>
      <c r="Q3349">
        <v>17.02</v>
      </c>
      <c r="R3349">
        <v>2.2126000000000001</v>
      </c>
      <c r="S3349">
        <v>0</v>
      </c>
      <c r="T3349">
        <v>0</v>
      </c>
      <c r="U3349">
        <v>19.232599999999998</v>
      </c>
      <c r="W3349" t="s">
        <v>1</v>
      </c>
    </row>
    <row r="3350" spans="1:23">
      <c r="A3350" t="s">
        <v>8160</v>
      </c>
      <c r="B3350" t="str">
        <f t="shared" si="210"/>
        <v>Febrero</v>
      </c>
      <c r="C3350" s="20" t="s">
        <v>8161</v>
      </c>
      <c r="D3350" t="s">
        <v>1</v>
      </c>
      <c r="E3350" t="s">
        <v>0</v>
      </c>
      <c r="F3350" t="str">
        <f t="shared" si="211"/>
        <v>CCF</v>
      </c>
      <c r="G3350" t="s">
        <v>8232</v>
      </c>
      <c r="H3350" t="s">
        <v>8233</v>
      </c>
      <c r="I3350">
        <v>220</v>
      </c>
      <c r="J3350">
        <v>220</v>
      </c>
      <c r="K3350" t="s">
        <v>114</v>
      </c>
      <c r="L3350" t="str">
        <f t="shared" si="212"/>
        <v>NIT</v>
      </c>
      <c r="M3350" t="str">
        <f t="shared" si="213"/>
        <v>06142709750018</v>
      </c>
      <c r="N3350" t="s">
        <v>115</v>
      </c>
      <c r="O3350">
        <v>0</v>
      </c>
      <c r="P3350">
        <v>0</v>
      </c>
      <c r="Q3350">
        <v>4.87</v>
      </c>
      <c r="R3350">
        <v>0.6331</v>
      </c>
      <c r="S3350">
        <v>0</v>
      </c>
      <c r="T3350">
        <v>0</v>
      </c>
      <c r="U3350">
        <v>5.5030999999999999</v>
      </c>
      <c r="W3350" t="s">
        <v>1</v>
      </c>
    </row>
    <row r="3351" spans="1:23">
      <c r="A3351" t="s">
        <v>8160</v>
      </c>
      <c r="B3351" t="str">
        <f t="shared" si="210"/>
        <v>Febrero</v>
      </c>
      <c r="C3351" s="20" t="s">
        <v>8161</v>
      </c>
      <c r="D3351" t="s">
        <v>1</v>
      </c>
      <c r="E3351" t="s">
        <v>0</v>
      </c>
      <c r="F3351" t="str">
        <f t="shared" si="211"/>
        <v>CCF</v>
      </c>
      <c r="G3351" t="s">
        <v>8232</v>
      </c>
      <c r="H3351" t="s">
        <v>8233</v>
      </c>
      <c r="I3351">
        <v>219</v>
      </c>
      <c r="J3351">
        <v>219</v>
      </c>
      <c r="K3351" t="s">
        <v>114</v>
      </c>
      <c r="L3351" t="str">
        <f t="shared" si="212"/>
        <v>NIT</v>
      </c>
      <c r="M3351" t="str">
        <f t="shared" si="213"/>
        <v>06142709750018</v>
      </c>
      <c r="N3351" t="s">
        <v>115</v>
      </c>
      <c r="O3351">
        <v>0</v>
      </c>
      <c r="P3351">
        <v>0</v>
      </c>
      <c r="Q3351">
        <v>34.770000000000003</v>
      </c>
      <c r="R3351">
        <v>4.5201000000000002</v>
      </c>
      <c r="S3351">
        <v>0</v>
      </c>
      <c r="T3351">
        <v>0</v>
      </c>
      <c r="U3351">
        <v>39.290100000000002</v>
      </c>
      <c r="W3351" t="s">
        <v>1</v>
      </c>
    </row>
    <row r="3352" spans="1:23">
      <c r="A3352" t="s">
        <v>8160</v>
      </c>
      <c r="B3352" t="str">
        <f t="shared" si="210"/>
        <v>Febrero</v>
      </c>
      <c r="C3352" s="20" t="s">
        <v>8161</v>
      </c>
      <c r="D3352" t="s">
        <v>1</v>
      </c>
      <c r="E3352" t="s">
        <v>0</v>
      </c>
      <c r="F3352" t="str">
        <f t="shared" si="211"/>
        <v>CCF</v>
      </c>
      <c r="G3352" t="s">
        <v>8232</v>
      </c>
      <c r="H3352" t="s">
        <v>8233</v>
      </c>
      <c r="I3352">
        <v>218</v>
      </c>
      <c r="J3352">
        <v>218</v>
      </c>
      <c r="K3352" t="s">
        <v>114</v>
      </c>
      <c r="L3352" t="str">
        <f t="shared" si="212"/>
        <v>NIT</v>
      </c>
      <c r="M3352" t="str">
        <f t="shared" si="213"/>
        <v>06142709750018</v>
      </c>
      <c r="N3352" t="s">
        <v>115</v>
      </c>
      <c r="O3352">
        <v>0</v>
      </c>
      <c r="P3352">
        <v>0</v>
      </c>
      <c r="Q3352">
        <v>9.56</v>
      </c>
      <c r="R3352">
        <v>1.2428000000000001</v>
      </c>
      <c r="S3352">
        <v>0</v>
      </c>
      <c r="T3352">
        <v>0</v>
      </c>
      <c r="U3352">
        <v>10.802800000000001</v>
      </c>
      <c r="W3352" t="s">
        <v>1</v>
      </c>
    </row>
    <row r="3353" spans="1:23">
      <c r="A3353" t="s">
        <v>8160</v>
      </c>
      <c r="B3353" t="str">
        <f t="shared" si="210"/>
        <v>Febrero</v>
      </c>
      <c r="C3353" s="20" t="s">
        <v>8161</v>
      </c>
      <c r="D3353" t="s">
        <v>1</v>
      </c>
      <c r="E3353" t="s">
        <v>0</v>
      </c>
      <c r="F3353" t="str">
        <f t="shared" si="211"/>
        <v>CCF</v>
      </c>
      <c r="G3353" t="s">
        <v>8149</v>
      </c>
      <c r="H3353" t="s">
        <v>8150</v>
      </c>
      <c r="I3353">
        <v>2</v>
      </c>
      <c r="J3353">
        <v>2</v>
      </c>
      <c r="K3353" t="s">
        <v>8328</v>
      </c>
      <c r="L3353" t="str">
        <f t="shared" si="212"/>
        <v>NIT</v>
      </c>
      <c r="M3353" t="str">
        <f t="shared" si="213"/>
        <v>06143006001057</v>
      </c>
      <c r="N3353" t="s">
        <v>8329</v>
      </c>
      <c r="O3353">
        <v>0</v>
      </c>
      <c r="P3353">
        <v>0</v>
      </c>
      <c r="Q3353">
        <v>16.45</v>
      </c>
      <c r="R3353">
        <v>2.1385000000000001</v>
      </c>
      <c r="S3353">
        <v>0</v>
      </c>
      <c r="T3353">
        <v>0</v>
      </c>
      <c r="U3353">
        <v>18.5885</v>
      </c>
      <c r="W3353" t="s">
        <v>1</v>
      </c>
    </row>
    <row r="3354" spans="1:23">
      <c r="A3354" t="s">
        <v>8160</v>
      </c>
      <c r="B3354" t="str">
        <f t="shared" si="210"/>
        <v>Febrero</v>
      </c>
      <c r="C3354" s="20" t="s">
        <v>8161</v>
      </c>
      <c r="D3354" t="s">
        <v>1</v>
      </c>
      <c r="E3354" t="s">
        <v>0</v>
      </c>
      <c r="F3354" t="str">
        <f t="shared" si="211"/>
        <v>CCF</v>
      </c>
      <c r="G3354" t="s">
        <v>8149</v>
      </c>
      <c r="H3354" t="s">
        <v>8150</v>
      </c>
      <c r="I3354">
        <v>3</v>
      </c>
      <c r="J3354">
        <v>3</v>
      </c>
      <c r="K3354" t="s">
        <v>1143</v>
      </c>
      <c r="L3354" t="str">
        <f t="shared" si="212"/>
        <v>NIT</v>
      </c>
      <c r="M3354" t="str">
        <f t="shared" si="213"/>
        <v>04250612470014</v>
      </c>
      <c r="N3354" t="s">
        <v>1144</v>
      </c>
      <c r="O3354">
        <v>0</v>
      </c>
      <c r="P3354">
        <v>0</v>
      </c>
      <c r="Q3354">
        <v>37.17</v>
      </c>
      <c r="R3354">
        <v>4.8321000000000005</v>
      </c>
      <c r="S3354">
        <v>0</v>
      </c>
      <c r="T3354">
        <v>0</v>
      </c>
      <c r="U3354">
        <v>42.002099999999999</v>
      </c>
      <c r="W3354" t="s">
        <v>1</v>
      </c>
    </row>
    <row r="3355" spans="1:23">
      <c r="A3355" t="s">
        <v>8160</v>
      </c>
      <c r="B3355" t="str">
        <f t="shared" si="210"/>
        <v>Febrero</v>
      </c>
      <c r="C3355" s="20" t="s">
        <v>8161</v>
      </c>
      <c r="D3355" t="s">
        <v>1</v>
      </c>
      <c r="E3355" t="s">
        <v>0</v>
      </c>
      <c r="F3355" t="str">
        <f t="shared" si="211"/>
        <v>CCF</v>
      </c>
      <c r="G3355" t="s">
        <v>8149</v>
      </c>
      <c r="H3355" t="s">
        <v>8150</v>
      </c>
      <c r="I3355">
        <v>4</v>
      </c>
      <c r="J3355">
        <v>4</v>
      </c>
      <c r="K3355" t="s">
        <v>1460</v>
      </c>
      <c r="L3355" t="str">
        <f t="shared" si="212"/>
        <v>NIT</v>
      </c>
      <c r="M3355" t="str">
        <f t="shared" si="213"/>
        <v>06141610201053</v>
      </c>
      <c r="N3355" t="s">
        <v>1461</v>
      </c>
      <c r="O3355">
        <v>0</v>
      </c>
      <c r="P3355">
        <v>0</v>
      </c>
      <c r="Q3355">
        <v>37.71</v>
      </c>
      <c r="R3355">
        <v>4.9023000000000003</v>
      </c>
      <c r="S3355">
        <v>0</v>
      </c>
      <c r="T3355">
        <v>0</v>
      </c>
      <c r="U3355">
        <v>42.612300000000005</v>
      </c>
      <c r="W3355" t="s">
        <v>1</v>
      </c>
    </row>
    <row r="3356" spans="1:23">
      <c r="A3356" t="s">
        <v>8160</v>
      </c>
      <c r="B3356" t="str">
        <f t="shared" si="210"/>
        <v>Febrero</v>
      </c>
      <c r="C3356" s="20" t="s">
        <v>8161</v>
      </c>
      <c r="D3356" t="s">
        <v>1</v>
      </c>
      <c r="E3356" t="s">
        <v>0</v>
      </c>
      <c r="F3356" t="str">
        <f t="shared" si="211"/>
        <v>CCF</v>
      </c>
      <c r="G3356" t="s">
        <v>8149</v>
      </c>
      <c r="H3356" t="s">
        <v>8150</v>
      </c>
      <c r="I3356">
        <v>5</v>
      </c>
      <c r="J3356">
        <v>5</v>
      </c>
      <c r="K3356" t="s">
        <v>1334</v>
      </c>
      <c r="L3356" t="str">
        <f t="shared" si="212"/>
        <v>NIT</v>
      </c>
      <c r="M3356" t="str">
        <f t="shared" si="213"/>
        <v>12100103741017</v>
      </c>
      <c r="N3356" t="s">
        <v>1335</v>
      </c>
      <c r="O3356">
        <v>0</v>
      </c>
      <c r="P3356">
        <v>0</v>
      </c>
      <c r="Q3356">
        <v>118.15</v>
      </c>
      <c r="R3356">
        <v>15.359500000000001</v>
      </c>
      <c r="S3356">
        <v>0</v>
      </c>
      <c r="T3356">
        <v>0</v>
      </c>
      <c r="U3356">
        <v>133.5095</v>
      </c>
      <c r="W3356" t="s">
        <v>1</v>
      </c>
    </row>
    <row r="3357" spans="1:23">
      <c r="A3357" t="s">
        <v>8160</v>
      </c>
      <c r="B3357" t="str">
        <f t="shared" si="210"/>
        <v>Febrero</v>
      </c>
      <c r="C3357" s="20" t="s">
        <v>8161</v>
      </c>
      <c r="D3357" t="s">
        <v>1</v>
      </c>
      <c r="E3357" t="s">
        <v>0</v>
      </c>
      <c r="F3357" t="str">
        <f t="shared" si="211"/>
        <v>CCF</v>
      </c>
      <c r="G3357" t="s">
        <v>8149</v>
      </c>
      <c r="H3357" t="s">
        <v>8150</v>
      </c>
      <c r="I3357">
        <v>6</v>
      </c>
      <c r="J3357">
        <v>6</v>
      </c>
      <c r="K3357" t="s">
        <v>608</v>
      </c>
      <c r="L3357" t="str">
        <f t="shared" si="212"/>
        <v>NIT</v>
      </c>
      <c r="M3357" t="str">
        <f t="shared" si="213"/>
        <v>04072005641018</v>
      </c>
      <c r="N3357" t="s">
        <v>609</v>
      </c>
      <c r="O3357">
        <v>0</v>
      </c>
      <c r="P3357">
        <v>0</v>
      </c>
      <c r="Q3357">
        <v>37.17</v>
      </c>
      <c r="R3357">
        <v>4.8321000000000005</v>
      </c>
      <c r="S3357">
        <v>0</v>
      </c>
      <c r="T3357">
        <v>0</v>
      </c>
      <c r="U3357">
        <v>42.002099999999999</v>
      </c>
      <c r="W3357" t="s">
        <v>1</v>
      </c>
    </row>
    <row r="3358" spans="1:23">
      <c r="A3358" t="s">
        <v>8160</v>
      </c>
      <c r="B3358" t="str">
        <f t="shared" si="210"/>
        <v>Febrero</v>
      </c>
      <c r="C3358" s="20" t="s">
        <v>8161</v>
      </c>
      <c r="D3358" t="s">
        <v>1</v>
      </c>
      <c r="E3358" t="s">
        <v>0</v>
      </c>
      <c r="F3358" t="str">
        <f t="shared" si="211"/>
        <v>CCF</v>
      </c>
      <c r="G3358" t="s">
        <v>8149</v>
      </c>
      <c r="H3358" t="s">
        <v>8150</v>
      </c>
      <c r="I3358">
        <v>7</v>
      </c>
      <c r="J3358">
        <v>7</v>
      </c>
      <c r="K3358" t="s">
        <v>592</v>
      </c>
      <c r="L3358" t="str">
        <f t="shared" si="212"/>
        <v>NIT</v>
      </c>
      <c r="M3358" t="str">
        <f t="shared" si="213"/>
        <v>14182405651010</v>
      </c>
      <c r="N3358" t="s">
        <v>593</v>
      </c>
      <c r="O3358">
        <v>0</v>
      </c>
      <c r="P3358">
        <v>0</v>
      </c>
      <c r="Q3358">
        <v>74.34</v>
      </c>
      <c r="R3358">
        <v>9.664200000000001</v>
      </c>
      <c r="S3358">
        <v>0</v>
      </c>
      <c r="T3358">
        <v>0</v>
      </c>
      <c r="U3358">
        <v>84.004199999999997</v>
      </c>
      <c r="W3358" t="s">
        <v>1</v>
      </c>
    </row>
    <row r="3359" spans="1:23">
      <c r="A3359" t="s">
        <v>8160</v>
      </c>
      <c r="B3359" t="str">
        <f t="shared" si="210"/>
        <v>Febrero</v>
      </c>
      <c r="C3359" s="20" t="s">
        <v>8161</v>
      </c>
      <c r="D3359" t="s">
        <v>1</v>
      </c>
      <c r="E3359" t="s">
        <v>0</v>
      </c>
      <c r="F3359" t="str">
        <f t="shared" si="211"/>
        <v>CCF</v>
      </c>
      <c r="G3359" t="s">
        <v>8149</v>
      </c>
      <c r="H3359" t="s">
        <v>8150</v>
      </c>
      <c r="I3359">
        <v>8</v>
      </c>
      <c r="J3359">
        <v>8</v>
      </c>
      <c r="K3359" t="s">
        <v>303</v>
      </c>
      <c r="L3359" t="str">
        <f t="shared" si="212"/>
        <v>NIT</v>
      </c>
      <c r="M3359" t="str">
        <f t="shared" si="213"/>
        <v>06142707041014</v>
      </c>
      <c r="N3359" t="s">
        <v>304</v>
      </c>
      <c r="O3359">
        <v>0</v>
      </c>
      <c r="P3359">
        <v>0</v>
      </c>
      <c r="Q3359">
        <v>10804.92</v>
      </c>
      <c r="R3359">
        <v>1404.6396</v>
      </c>
      <c r="S3359">
        <v>0</v>
      </c>
      <c r="T3359">
        <v>0</v>
      </c>
      <c r="U3359">
        <v>12209.559600000001</v>
      </c>
      <c r="W3359" t="s">
        <v>1</v>
      </c>
    </row>
    <row r="3360" spans="1:23">
      <c r="A3360" t="s">
        <v>8160</v>
      </c>
      <c r="B3360" t="str">
        <f t="shared" si="210"/>
        <v>Febrero</v>
      </c>
      <c r="C3360" s="20" t="s">
        <v>8161</v>
      </c>
      <c r="D3360" t="s">
        <v>1</v>
      </c>
      <c r="E3360" t="s">
        <v>0</v>
      </c>
      <c r="F3360" t="str">
        <f t="shared" si="211"/>
        <v>CCF</v>
      </c>
      <c r="G3360" t="s">
        <v>8149</v>
      </c>
      <c r="H3360" t="s">
        <v>8150</v>
      </c>
      <c r="I3360">
        <v>9</v>
      </c>
      <c r="J3360">
        <v>9</v>
      </c>
      <c r="K3360" t="s">
        <v>574</v>
      </c>
      <c r="L3360" t="str">
        <f t="shared" si="212"/>
        <v>NIT</v>
      </c>
      <c r="M3360" t="str">
        <f t="shared" si="213"/>
        <v>06142508991046</v>
      </c>
      <c r="N3360" t="s">
        <v>575</v>
      </c>
      <c r="O3360">
        <v>0</v>
      </c>
      <c r="P3360">
        <v>0</v>
      </c>
      <c r="Q3360">
        <v>16566</v>
      </c>
      <c r="R3360">
        <v>2153.58</v>
      </c>
      <c r="S3360">
        <v>0</v>
      </c>
      <c r="T3360">
        <v>0</v>
      </c>
      <c r="U3360">
        <v>18719.580000000002</v>
      </c>
      <c r="W3360" t="s">
        <v>1</v>
      </c>
    </row>
    <row r="3361" spans="1:23">
      <c r="A3361" t="s">
        <v>8160</v>
      </c>
      <c r="B3361" t="str">
        <f t="shared" si="210"/>
        <v>Febrero</v>
      </c>
      <c r="C3361" s="20" t="s">
        <v>8161</v>
      </c>
      <c r="D3361" t="s">
        <v>1</v>
      </c>
      <c r="E3361" t="s">
        <v>0</v>
      </c>
      <c r="F3361" t="str">
        <f t="shared" si="211"/>
        <v>CCF</v>
      </c>
      <c r="G3361" t="s">
        <v>8149</v>
      </c>
      <c r="H3361" t="s">
        <v>8150</v>
      </c>
      <c r="I3361">
        <v>10</v>
      </c>
      <c r="J3361">
        <v>10</v>
      </c>
      <c r="K3361" t="s">
        <v>546</v>
      </c>
      <c r="L3361" t="str">
        <f t="shared" si="212"/>
        <v>NIT</v>
      </c>
      <c r="M3361" t="str">
        <f t="shared" si="213"/>
        <v>06142310971031</v>
      </c>
      <c r="N3361" t="s">
        <v>547</v>
      </c>
      <c r="O3361">
        <v>0</v>
      </c>
      <c r="P3361">
        <v>0</v>
      </c>
      <c r="Q3361">
        <v>18955.439999999999</v>
      </c>
      <c r="R3361">
        <v>2464.2071999999998</v>
      </c>
      <c r="S3361">
        <v>0</v>
      </c>
      <c r="T3361">
        <v>0</v>
      </c>
      <c r="U3361">
        <v>21419.647199999999</v>
      </c>
      <c r="W3361" t="s">
        <v>1</v>
      </c>
    </row>
    <row r="3362" spans="1:23">
      <c r="A3362" t="s">
        <v>8160</v>
      </c>
      <c r="B3362" t="str">
        <f t="shared" si="210"/>
        <v>Febrero</v>
      </c>
      <c r="C3362" s="20" t="s">
        <v>8161</v>
      </c>
      <c r="D3362" t="s">
        <v>1</v>
      </c>
      <c r="E3362" t="s">
        <v>0</v>
      </c>
      <c r="F3362" t="str">
        <f t="shared" si="211"/>
        <v>CCF</v>
      </c>
      <c r="G3362" t="s">
        <v>8149</v>
      </c>
      <c r="H3362" t="s">
        <v>8150</v>
      </c>
      <c r="I3362">
        <v>11</v>
      </c>
      <c r="J3362">
        <v>11</v>
      </c>
      <c r="K3362" t="s">
        <v>550</v>
      </c>
      <c r="L3362" t="str">
        <f t="shared" si="212"/>
        <v>NIT</v>
      </c>
      <c r="M3362" t="str">
        <f t="shared" si="213"/>
        <v>06011411901010</v>
      </c>
      <c r="N3362" t="s">
        <v>551</v>
      </c>
      <c r="O3362">
        <v>0</v>
      </c>
      <c r="P3362">
        <v>0</v>
      </c>
      <c r="Q3362">
        <v>10593.11</v>
      </c>
      <c r="R3362">
        <v>1377.1043000000002</v>
      </c>
      <c r="S3362">
        <v>0</v>
      </c>
      <c r="T3362">
        <v>0</v>
      </c>
      <c r="U3362">
        <v>11970.214300000001</v>
      </c>
      <c r="W3362" t="s">
        <v>1</v>
      </c>
    </row>
    <row r="3363" spans="1:23">
      <c r="A3363" t="s">
        <v>8160</v>
      </c>
      <c r="B3363" t="str">
        <f t="shared" si="210"/>
        <v>Febrero</v>
      </c>
      <c r="C3363" s="20" t="s">
        <v>8161</v>
      </c>
      <c r="D3363" t="s">
        <v>1</v>
      </c>
      <c r="E3363" t="s">
        <v>0</v>
      </c>
      <c r="F3363" t="str">
        <f t="shared" si="211"/>
        <v>CCF</v>
      </c>
      <c r="G3363" t="s">
        <v>8149</v>
      </c>
      <c r="H3363" t="s">
        <v>8150</v>
      </c>
      <c r="I3363">
        <v>12</v>
      </c>
      <c r="J3363">
        <v>12</v>
      </c>
      <c r="K3363" t="s">
        <v>118</v>
      </c>
      <c r="L3363" t="str">
        <f t="shared" si="212"/>
        <v>NIT</v>
      </c>
      <c r="M3363" t="str">
        <f t="shared" si="213"/>
        <v>06141106071025</v>
      </c>
      <c r="N3363" t="s">
        <v>119</v>
      </c>
      <c r="O3363">
        <v>0</v>
      </c>
      <c r="P3363">
        <v>0</v>
      </c>
      <c r="Q3363">
        <v>39.82</v>
      </c>
      <c r="R3363">
        <v>5.1766000000000005</v>
      </c>
      <c r="S3363">
        <v>0</v>
      </c>
      <c r="T3363">
        <v>0</v>
      </c>
      <c r="U3363">
        <v>44.996600000000001</v>
      </c>
      <c r="W3363" t="s">
        <v>1</v>
      </c>
    </row>
    <row r="3364" spans="1:23">
      <c r="A3364" t="s">
        <v>8160</v>
      </c>
      <c r="B3364" t="str">
        <f t="shared" si="210"/>
        <v>Febrero</v>
      </c>
      <c r="C3364" s="20" t="s">
        <v>8161</v>
      </c>
      <c r="D3364" t="s">
        <v>1</v>
      </c>
      <c r="E3364" t="s">
        <v>0</v>
      </c>
      <c r="F3364" t="str">
        <f t="shared" si="211"/>
        <v>CCF</v>
      </c>
      <c r="G3364" t="s">
        <v>8149</v>
      </c>
      <c r="H3364" t="s">
        <v>8150</v>
      </c>
      <c r="I3364">
        <v>13</v>
      </c>
      <c r="J3364">
        <v>13</v>
      </c>
      <c r="K3364" t="s">
        <v>689</v>
      </c>
      <c r="L3364" t="str">
        <f t="shared" si="212"/>
        <v>NIT</v>
      </c>
      <c r="M3364" t="str">
        <f t="shared" si="213"/>
        <v>11082201781017</v>
      </c>
      <c r="N3364" t="s">
        <v>690</v>
      </c>
      <c r="O3364">
        <v>0</v>
      </c>
      <c r="P3364">
        <v>0</v>
      </c>
      <c r="Q3364">
        <v>831.65</v>
      </c>
      <c r="R3364">
        <v>108.11450000000001</v>
      </c>
      <c r="S3364">
        <v>0</v>
      </c>
      <c r="T3364">
        <v>0</v>
      </c>
      <c r="U3364">
        <v>939.7645</v>
      </c>
      <c r="W3364" t="s">
        <v>1</v>
      </c>
    </row>
    <row r="3365" spans="1:23">
      <c r="A3365" t="s">
        <v>8160</v>
      </c>
      <c r="B3365" t="str">
        <f t="shared" si="210"/>
        <v>Febrero</v>
      </c>
      <c r="C3365" s="20" t="s">
        <v>8161</v>
      </c>
      <c r="D3365" t="s">
        <v>1</v>
      </c>
      <c r="E3365" t="s">
        <v>0</v>
      </c>
      <c r="F3365" t="str">
        <f t="shared" si="211"/>
        <v>CCF</v>
      </c>
      <c r="G3365" t="s">
        <v>8149</v>
      </c>
      <c r="H3365" t="s">
        <v>8150</v>
      </c>
      <c r="I3365">
        <v>14</v>
      </c>
      <c r="J3365">
        <v>14</v>
      </c>
      <c r="K3365" t="s">
        <v>501</v>
      </c>
      <c r="L3365" t="str">
        <f t="shared" si="212"/>
        <v>NIT</v>
      </c>
      <c r="M3365" t="str">
        <f t="shared" si="213"/>
        <v>06143105181040</v>
      </c>
      <c r="N3365" t="s">
        <v>502</v>
      </c>
      <c r="O3365">
        <v>0</v>
      </c>
      <c r="P3365">
        <v>0</v>
      </c>
      <c r="Q3365">
        <v>157.5</v>
      </c>
      <c r="R3365">
        <v>20.475000000000001</v>
      </c>
      <c r="S3365">
        <v>0</v>
      </c>
      <c r="T3365">
        <v>0</v>
      </c>
      <c r="U3365">
        <v>177.97499999999999</v>
      </c>
      <c r="W3365" t="s">
        <v>1</v>
      </c>
    </row>
    <row r="3366" spans="1:23">
      <c r="A3366" t="s">
        <v>8160</v>
      </c>
      <c r="B3366" t="str">
        <f t="shared" si="210"/>
        <v>Febrero</v>
      </c>
      <c r="C3366" s="20" t="s">
        <v>8161</v>
      </c>
      <c r="D3366" t="s">
        <v>1</v>
      </c>
      <c r="E3366" t="s">
        <v>0</v>
      </c>
      <c r="F3366" t="str">
        <f t="shared" si="211"/>
        <v>CCF</v>
      </c>
      <c r="G3366" t="s">
        <v>8149</v>
      </c>
      <c r="H3366" t="s">
        <v>8150</v>
      </c>
      <c r="I3366">
        <v>15</v>
      </c>
      <c r="J3366">
        <v>15</v>
      </c>
      <c r="K3366" t="s">
        <v>189</v>
      </c>
      <c r="L3366" t="str">
        <f t="shared" si="212"/>
        <v>NIT</v>
      </c>
      <c r="M3366" t="str">
        <f t="shared" si="213"/>
        <v>06140711111016</v>
      </c>
      <c r="N3366" t="s">
        <v>190</v>
      </c>
      <c r="O3366">
        <v>0</v>
      </c>
      <c r="P3366">
        <v>0</v>
      </c>
      <c r="Q3366">
        <v>206.25</v>
      </c>
      <c r="R3366">
        <v>26.8125</v>
      </c>
      <c r="S3366">
        <v>0</v>
      </c>
      <c r="T3366">
        <v>0</v>
      </c>
      <c r="U3366">
        <v>233.0625</v>
      </c>
      <c r="W3366" t="s">
        <v>1</v>
      </c>
    </row>
    <row r="3367" spans="1:23">
      <c r="A3367" t="s">
        <v>8160</v>
      </c>
      <c r="B3367" t="str">
        <f t="shared" si="210"/>
        <v>Febrero</v>
      </c>
      <c r="C3367" s="20" t="s">
        <v>8161</v>
      </c>
      <c r="D3367" t="s">
        <v>1</v>
      </c>
      <c r="E3367" t="s">
        <v>0</v>
      </c>
      <c r="F3367" t="str">
        <f t="shared" si="211"/>
        <v>CCF</v>
      </c>
      <c r="G3367" t="s">
        <v>8149</v>
      </c>
      <c r="H3367" t="s">
        <v>8150</v>
      </c>
      <c r="I3367">
        <v>16</v>
      </c>
      <c r="J3367">
        <v>16</v>
      </c>
      <c r="K3367" t="s">
        <v>91</v>
      </c>
      <c r="L3367" t="str">
        <f t="shared" si="212"/>
        <v>NIT</v>
      </c>
      <c r="M3367" t="str">
        <f t="shared" si="213"/>
        <v>02103008951013</v>
      </c>
      <c r="N3367" t="s">
        <v>92</v>
      </c>
      <c r="O3367">
        <v>0</v>
      </c>
      <c r="P3367">
        <v>0</v>
      </c>
      <c r="Q3367">
        <v>243.04</v>
      </c>
      <c r="R3367">
        <v>31.595199999999998</v>
      </c>
      <c r="S3367">
        <v>0</v>
      </c>
      <c r="T3367">
        <v>0</v>
      </c>
      <c r="U3367">
        <v>274.6352</v>
      </c>
      <c r="W3367" t="s">
        <v>1</v>
      </c>
    </row>
    <row r="3368" spans="1:23">
      <c r="A3368" t="s">
        <v>8160</v>
      </c>
      <c r="B3368" t="str">
        <f t="shared" si="210"/>
        <v>Febrero</v>
      </c>
      <c r="C3368" s="20" t="s">
        <v>8161</v>
      </c>
      <c r="D3368" t="s">
        <v>1</v>
      </c>
      <c r="E3368" t="s">
        <v>0</v>
      </c>
      <c r="F3368" t="str">
        <f t="shared" si="211"/>
        <v>CCF</v>
      </c>
      <c r="G3368" t="s">
        <v>8149</v>
      </c>
      <c r="H3368" t="s">
        <v>8150</v>
      </c>
      <c r="I3368">
        <v>17</v>
      </c>
      <c r="J3368">
        <v>17</v>
      </c>
      <c r="K3368" t="s">
        <v>604</v>
      </c>
      <c r="L3368" t="str">
        <f t="shared" si="212"/>
        <v>NIT</v>
      </c>
      <c r="M3368" t="str">
        <f t="shared" si="213"/>
        <v>06140404921027</v>
      </c>
      <c r="N3368" t="s">
        <v>605</v>
      </c>
      <c r="O3368">
        <v>0</v>
      </c>
      <c r="P3368">
        <v>0</v>
      </c>
      <c r="Q3368">
        <v>174.16</v>
      </c>
      <c r="R3368">
        <v>22.640799999999999</v>
      </c>
      <c r="S3368">
        <v>0</v>
      </c>
      <c r="T3368">
        <v>0</v>
      </c>
      <c r="U3368">
        <v>196.80079999999998</v>
      </c>
      <c r="W3368" t="s">
        <v>1</v>
      </c>
    </row>
    <row r="3369" spans="1:23">
      <c r="A3369" t="s">
        <v>8160</v>
      </c>
      <c r="B3369" t="str">
        <f t="shared" si="210"/>
        <v>Febrero</v>
      </c>
      <c r="C3369" s="20" t="s">
        <v>8161</v>
      </c>
      <c r="D3369" t="s">
        <v>1</v>
      </c>
      <c r="E3369" t="s">
        <v>0</v>
      </c>
      <c r="F3369" t="str">
        <f t="shared" si="211"/>
        <v>CCF</v>
      </c>
      <c r="G3369" t="s">
        <v>8149</v>
      </c>
      <c r="H3369" t="s">
        <v>8150</v>
      </c>
      <c r="I3369">
        <v>18</v>
      </c>
      <c r="J3369">
        <v>18</v>
      </c>
      <c r="K3369" t="s">
        <v>140</v>
      </c>
      <c r="L3369" t="str">
        <f t="shared" si="212"/>
        <v>NIT</v>
      </c>
      <c r="M3369" t="str">
        <f t="shared" si="213"/>
        <v>06142110041021</v>
      </c>
      <c r="N3369" t="s">
        <v>141</v>
      </c>
      <c r="O3369">
        <v>0</v>
      </c>
      <c r="P3369">
        <v>0</v>
      </c>
      <c r="Q3369">
        <v>252.08</v>
      </c>
      <c r="R3369">
        <v>32.770400000000002</v>
      </c>
      <c r="S3369">
        <v>0</v>
      </c>
      <c r="T3369">
        <v>0</v>
      </c>
      <c r="U3369">
        <v>284.85040000000004</v>
      </c>
      <c r="W3369" t="s">
        <v>1</v>
      </c>
    </row>
    <row r="3370" spans="1:23">
      <c r="A3370" t="s">
        <v>8160</v>
      </c>
      <c r="B3370" t="str">
        <f t="shared" si="210"/>
        <v>Febrero</v>
      </c>
      <c r="C3370" s="20" t="s">
        <v>8161</v>
      </c>
      <c r="D3370" t="s">
        <v>1</v>
      </c>
      <c r="E3370" t="s">
        <v>0</v>
      </c>
      <c r="F3370" t="str">
        <f t="shared" si="211"/>
        <v>CCF</v>
      </c>
      <c r="G3370" t="s">
        <v>8149</v>
      </c>
      <c r="H3370" t="s">
        <v>8150</v>
      </c>
      <c r="I3370">
        <v>19</v>
      </c>
      <c r="J3370">
        <v>19</v>
      </c>
      <c r="K3370" t="s">
        <v>249</v>
      </c>
      <c r="L3370" t="str">
        <f t="shared" si="212"/>
        <v>NIT</v>
      </c>
      <c r="M3370" t="str">
        <f t="shared" si="213"/>
        <v>06071402171010</v>
      </c>
      <c r="N3370" t="s">
        <v>250</v>
      </c>
      <c r="O3370">
        <v>0</v>
      </c>
      <c r="P3370">
        <v>0</v>
      </c>
      <c r="Q3370">
        <v>1357.61</v>
      </c>
      <c r="R3370">
        <v>176.48929999999999</v>
      </c>
      <c r="S3370">
        <v>0</v>
      </c>
      <c r="T3370">
        <v>0</v>
      </c>
      <c r="U3370">
        <v>1534.0992999999999</v>
      </c>
      <c r="W3370" t="s">
        <v>1</v>
      </c>
    </row>
    <row r="3371" spans="1:23">
      <c r="A3371" t="s">
        <v>8160</v>
      </c>
      <c r="B3371" t="str">
        <f t="shared" si="210"/>
        <v>Febrero</v>
      </c>
      <c r="C3371" s="20" t="s">
        <v>8161</v>
      </c>
      <c r="D3371" t="s">
        <v>1</v>
      </c>
      <c r="E3371" t="s">
        <v>0</v>
      </c>
      <c r="F3371" t="str">
        <f t="shared" si="211"/>
        <v>CCF</v>
      </c>
      <c r="G3371" t="s">
        <v>8149</v>
      </c>
      <c r="H3371" t="s">
        <v>8150</v>
      </c>
      <c r="I3371">
        <v>20</v>
      </c>
      <c r="J3371">
        <v>20</v>
      </c>
      <c r="K3371" t="s">
        <v>108</v>
      </c>
      <c r="L3371" t="str">
        <f t="shared" si="212"/>
        <v>NIT</v>
      </c>
      <c r="M3371" t="str">
        <f t="shared" si="213"/>
        <v>02020103520010</v>
      </c>
      <c r="N3371" t="s">
        <v>109</v>
      </c>
      <c r="O3371">
        <v>0</v>
      </c>
      <c r="P3371">
        <v>0</v>
      </c>
      <c r="Q3371">
        <v>173.73</v>
      </c>
      <c r="R3371">
        <v>22.584900000000001</v>
      </c>
      <c r="S3371">
        <v>0</v>
      </c>
      <c r="T3371">
        <v>0</v>
      </c>
      <c r="U3371">
        <v>196.31489999999999</v>
      </c>
      <c r="W3371" t="s">
        <v>1</v>
      </c>
    </row>
    <row r="3372" spans="1:23">
      <c r="A3372" t="s">
        <v>8160</v>
      </c>
      <c r="B3372" t="str">
        <f t="shared" si="210"/>
        <v>Febrero</v>
      </c>
      <c r="C3372" s="20" t="s">
        <v>8161</v>
      </c>
      <c r="D3372" t="s">
        <v>1</v>
      </c>
      <c r="E3372" t="s">
        <v>0</v>
      </c>
      <c r="F3372" t="str">
        <f t="shared" si="211"/>
        <v>CCF</v>
      </c>
      <c r="G3372" t="s">
        <v>8149</v>
      </c>
      <c r="H3372" t="s">
        <v>8150</v>
      </c>
      <c r="I3372">
        <v>22</v>
      </c>
      <c r="J3372">
        <v>22</v>
      </c>
      <c r="K3372" t="s">
        <v>421</v>
      </c>
      <c r="L3372" t="str">
        <f t="shared" si="212"/>
        <v>NIT</v>
      </c>
      <c r="M3372" t="str">
        <f t="shared" si="213"/>
        <v>06140507171026</v>
      </c>
      <c r="N3372" t="s">
        <v>422</v>
      </c>
      <c r="O3372">
        <v>0</v>
      </c>
      <c r="P3372">
        <v>0</v>
      </c>
      <c r="Q3372">
        <v>93.99</v>
      </c>
      <c r="R3372">
        <v>12.2187</v>
      </c>
      <c r="S3372">
        <v>0</v>
      </c>
      <c r="T3372">
        <v>0</v>
      </c>
      <c r="U3372">
        <v>106.20869999999999</v>
      </c>
      <c r="W3372" t="s">
        <v>1</v>
      </c>
    </row>
    <row r="3373" spans="1:23">
      <c r="A3373" t="s">
        <v>8160</v>
      </c>
      <c r="B3373" t="str">
        <f t="shared" si="210"/>
        <v>Febrero</v>
      </c>
      <c r="C3373" s="20" t="s">
        <v>8161</v>
      </c>
      <c r="D3373" t="s">
        <v>1</v>
      </c>
      <c r="E3373" t="s">
        <v>0</v>
      </c>
      <c r="F3373" t="str">
        <f t="shared" si="211"/>
        <v>CCF</v>
      </c>
      <c r="G3373" t="s">
        <v>8149</v>
      </c>
      <c r="H3373" t="s">
        <v>8150</v>
      </c>
      <c r="I3373">
        <v>23</v>
      </c>
      <c r="J3373">
        <v>23</v>
      </c>
      <c r="K3373" t="s">
        <v>327</v>
      </c>
      <c r="L3373" t="str">
        <f t="shared" si="212"/>
        <v>NIT</v>
      </c>
      <c r="M3373" t="str">
        <f t="shared" si="213"/>
        <v>06140512181021</v>
      </c>
      <c r="N3373" t="s">
        <v>328</v>
      </c>
      <c r="O3373">
        <v>0</v>
      </c>
      <c r="P3373">
        <v>0</v>
      </c>
      <c r="Q3373">
        <v>450.58</v>
      </c>
      <c r="R3373">
        <v>58.575400000000002</v>
      </c>
      <c r="S3373">
        <v>0</v>
      </c>
      <c r="T3373">
        <v>0</v>
      </c>
      <c r="U3373">
        <v>509.15539999999999</v>
      </c>
      <c r="W3373" t="s">
        <v>1</v>
      </c>
    </row>
    <row r="3374" spans="1:23">
      <c r="A3374" t="s">
        <v>8160</v>
      </c>
      <c r="B3374" t="str">
        <f t="shared" si="210"/>
        <v>Febrero</v>
      </c>
      <c r="C3374" s="20" t="s">
        <v>8161</v>
      </c>
      <c r="D3374" t="s">
        <v>1</v>
      </c>
      <c r="E3374" t="s">
        <v>0</v>
      </c>
      <c r="F3374" t="str">
        <f t="shared" si="211"/>
        <v>CCF</v>
      </c>
      <c r="G3374" t="s">
        <v>8149</v>
      </c>
      <c r="H3374" t="s">
        <v>8150</v>
      </c>
      <c r="I3374">
        <v>24</v>
      </c>
      <c r="J3374">
        <v>24</v>
      </c>
      <c r="K3374" t="s">
        <v>118</v>
      </c>
      <c r="L3374" t="str">
        <f t="shared" si="212"/>
        <v>NIT</v>
      </c>
      <c r="M3374" t="str">
        <f t="shared" si="213"/>
        <v>06141106071025</v>
      </c>
      <c r="N3374" t="s">
        <v>119</v>
      </c>
      <c r="O3374">
        <v>0</v>
      </c>
      <c r="P3374">
        <v>0</v>
      </c>
      <c r="Q3374">
        <v>153.16</v>
      </c>
      <c r="R3374">
        <v>19.910800000000002</v>
      </c>
      <c r="S3374">
        <v>0</v>
      </c>
      <c r="T3374">
        <v>0</v>
      </c>
      <c r="U3374">
        <v>173.07079999999999</v>
      </c>
      <c r="W3374" t="s">
        <v>1</v>
      </c>
    </row>
    <row r="3375" spans="1:23">
      <c r="A3375" t="s">
        <v>8160</v>
      </c>
      <c r="B3375" t="str">
        <f t="shared" si="210"/>
        <v>Febrero</v>
      </c>
      <c r="C3375" s="20" t="s">
        <v>8161</v>
      </c>
      <c r="D3375" t="s">
        <v>1</v>
      </c>
      <c r="E3375" t="s">
        <v>0</v>
      </c>
      <c r="F3375" t="str">
        <f t="shared" si="211"/>
        <v>CCF</v>
      </c>
      <c r="G3375" t="s">
        <v>8149</v>
      </c>
      <c r="H3375" t="s">
        <v>8150</v>
      </c>
      <c r="I3375">
        <v>27</v>
      </c>
      <c r="J3375">
        <v>27</v>
      </c>
      <c r="K3375" t="s">
        <v>333</v>
      </c>
      <c r="L3375" t="str">
        <f t="shared" si="212"/>
        <v>NIT</v>
      </c>
      <c r="M3375" t="str">
        <f t="shared" si="213"/>
        <v>06140607941015</v>
      </c>
      <c r="N3375" t="s">
        <v>334</v>
      </c>
      <c r="O3375">
        <v>0</v>
      </c>
      <c r="P3375">
        <v>0</v>
      </c>
      <c r="Q3375">
        <v>244.68</v>
      </c>
      <c r="R3375">
        <v>31.808400000000002</v>
      </c>
      <c r="S3375">
        <v>0</v>
      </c>
      <c r="T3375">
        <v>0</v>
      </c>
      <c r="U3375">
        <v>276.48840000000001</v>
      </c>
      <c r="W3375" t="s">
        <v>1</v>
      </c>
    </row>
    <row r="3376" spans="1:23">
      <c r="A3376" t="s">
        <v>8160</v>
      </c>
      <c r="B3376" t="str">
        <f t="shared" si="210"/>
        <v>Febrero</v>
      </c>
      <c r="C3376" s="20" t="s">
        <v>8161</v>
      </c>
      <c r="D3376" t="s">
        <v>1</v>
      </c>
      <c r="E3376" t="s">
        <v>0</v>
      </c>
      <c r="F3376" t="str">
        <f t="shared" si="211"/>
        <v>CCF</v>
      </c>
      <c r="G3376" t="s">
        <v>8149</v>
      </c>
      <c r="H3376" t="s">
        <v>8150</v>
      </c>
      <c r="I3376">
        <v>28</v>
      </c>
      <c r="J3376">
        <v>28</v>
      </c>
      <c r="K3376" t="s">
        <v>333</v>
      </c>
      <c r="L3376" t="str">
        <f t="shared" si="212"/>
        <v>NIT</v>
      </c>
      <c r="M3376" t="str">
        <f t="shared" si="213"/>
        <v>06140607941015</v>
      </c>
      <c r="N3376" t="s">
        <v>334</v>
      </c>
      <c r="O3376">
        <v>0</v>
      </c>
      <c r="P3376">
        <v>0</v>
      </c>
      <c r="Q3376">
        <v>101.95</v>
      </c>
      <c r="R3376">
        <v>13.253500000000001</v>
      </c>
      <c r="S3376">
        <v>0</v>
      </c>
      <c r="T3376">
        <v>0</v>
      </c>
      <c r="U3376">
        <v>115.20350000000001</v>
      </c>
      <c r="W3376" t="s">
        <v>1</v>
      </c>
    </row>
    <row r="3377" spans="1:23">
      <c r="A3377" t="s">
        <v>8160</v>
      </c>
      <c r="B3377" t="str">
        <f t="shared" si="210"/>
        <v>Febrero</v>
      </c>
      <c r="C3377" s="20" t="s">
        <v>8161</v>
      </c>
      <c r="D3377" t="s">
        <v>1</v>
      </c>
      <c r="E3377" t="s">
        <v>0</v>
      </c>
      <c r="F3377" t="str">
        <f t="shared" si="211"/>
        <v>CCF</v>
      </c>
      <c r="G3377" t="s">
        <v>8149</v>
      </c>
      <c r="H3377" t="s">
        <v>8150</v>
      </c>
      <c r="I3377">
        <v>29</v>
      </c>
      <c r="J3377">
        <v>29</v>
      </c>
      <c r="K3377" t="s">
        <v>391</v>
      </c>
      <c r="L3377" t="str">
        <f t="shared" si="212"/>
        <v>NIT</v>
      </c>
      <c r="M3377" t="str">
        <f t="shared" si="213"/>
        <v>06140808771088</v>
      </c>
      <c r="N3377" t="s">
        <v>392</v>
      </c>
      <c r="O3377">
        <v>0</v>
      </c>
      <c r="P3377">
        <v>0</v>
      </c>
      <c r="Q3377">
        <v>185.84</v>
      </c>
      <c r="R3377">
        <v>24.159200000000002</v>
      </c>
      <c r="S3377">
        <v>0</v>
      </c>
      <c r="T3377">
        <v>0</v>
      </c>
      <c r="U3377">
        <v>209.9992</v>
      </c>
      <c r="W3377" t="s">
        <v>1</v>
      </c>
    </row>
    <row r="3378" spans="1:23">
      <c r="A3378" t="s">
        <v>8160</v>
      </c>
      <c r="B3378" t="str">
        <f t="shared" si="210"/>
        <v>Febrero</v>
      </c>
      <c r="C3378" s="20" t="s">
        <v>8161</v>
      </c>
      <c r="D3378" t="s">
        <v>1</v>
      </c>
      <c r="E3378" t="s">
        <v>0</v>
      </c>
      <c r="F3378" t="str">
        <f t="shared" si="211"/>
        <v>CCF</v>
      </c>
      <c r="G3378" t="s">
        <v>8149</v>
      </c>
      <c r="H3378" t="s">
        <v>8150</v>
      </c>
      <c r="I3378">
        <v>30</v>
      </c>
      <c r="J3378">
        <v>30</v>
      </c>
      <c r="K3378" t="s">
        <v>95</v>
      </c>
      <c r="L3378" t="str">
        <f t="shared" si="212"/>
        <v>NIT</v>
      </c>
      <c r="M3378" t="str">
        <f t="shared" si="213"/>
        <v>06142212650014</v>
      </c>
      <c r="N3378" t="s">
        <v>96</v>
      </c>
      <c r="O3378">
        <v>0</v>
      </c>
      <c r="P3378">
        <v>0</v>
      </c>
      <c r="Q3378">
        <v>14.26</v>
      </c>
      <c r="R3378">
        <v>1.8538000000000001</v>
      </c>
      <c r="S3378">
        <v>0</v>
      </c>
      <c r="T3378">
        <v>0</v>
      </c>
      <c r="U3378">
        <v>16.113800000000001</v>
      </c>
      <c r="W3378" t="s">
        <v>1</v>
      </c>
    </row>
    <row r="3379" spans="1:23">
      <c r="A3379" t="s">
        <v>8160</v>
      </c>
      <c r="B3379" t="str">
        <f t="shared" si="210"/>
        <v>Febrero</v>
      </c>
      <c r="C3379" s="20" t="s">
        <v>8161</v>
      </c>
      <c r="D3379" t="s">
        <v>1</v>
      </c>
      <c r="E3379" t="s">
        <v>0</v>
      </c>
      <c r="F3379" t="str">
        <f t="shared" si="211"/>
        <v>CCF</v>
      </c>
      <c r="G3379" t="s">
        <v>8149</v>
      </c>
      <c r="H3379" t="s">
        <v>8150</v>
      </c>
      <c r="I3379">
        <v>31</v>
      </c>
      <c r="J3379">
        <v>31</v>
      </c>
      <c r="K3379" t="s">
        <v>95</v>
      </c>
      <c r="L3379" t="str">
        <f t="shared" si="212"/>
        <v>NIT</v>
      </c>
      <c r="M3379" t="str">
        <f t="shared" si="213"/>
        <v>06142212650014</v>
      </c>
      <c r="N3379" t="s">
        <v>96</v>
      </c>
      <c r="O3379">
        <v>0</v>
      </c>
      <c r="P3379">
        <v>0</v>
      </c>
      <c r="Q3379">
        <v>34.78</v>
      </c>
      <c r="R3379">
        <v>4.5213999999999999</v>
      </c>
      <c r="S3379">
        <v>0</v>
      </c>
      <c r="T3379">
        <v>0</v>
      </c>
      <c r="U3379">
        <v>39.301400000000001</v>
      </c>
      <c r="W3379" t="s">
        <v>1</v>
      </c>
    </row>
    <row r="3380" spans="1:23">
      <c r="A3380" t="s">
        <v>8160</v>
      </c>
      <c r="B3380" t="str">
        <f t="shared" si="210"/>
        <v>Febrero</v>
      </c>
      <c r="C3380" s="20" t="s">
        <v>8161</v>
      </c>
      <c r="D3380" t="s">
        <v>1</v>
      </c>
      <c r="E3380" t="s">
        <v>0</v>
      </c>
      <c r="F3380" t="str">
        <f t="shared" si="211"/>
        <v>CCF</v>
      </c>
      <c r="G3380" t="s">
        <v>8149</v>
      </c>
      <c r="H3380" t="s">
        <v>8150</v>
      </c>
      <c r="I3380">
        <v>32</v>
      </c>
      <c r="J3380">
        <v>32</v>
      </c>
      <c r="K3380" t="s">
        <v>95</v>
      </c>
      <c r="L3380" t="str">
        <f t="shared" si="212"/>
        <v>NIT</v>
      </c>
      <c r="M3380" t="str">
        <f t="shared" si="213"/>
        <v>06142212650014</v>
      </c>
      <c r="N3380" t="s">
        <v>96</v>
      </c>
      <c r="O3380">
        <v>0</v>
      </c>
      <c r="P3380">
        <v>0</v>
      </c>
      <c r="Q3380">
        <v>7.16</v>
      </c>
      <c r="R3380">
        <v>0.93080000000000007</v>
      </c>
      <c r="S3380">
        <v>0</v>
      </c>
      <c r="T3380">
        <v>0</v>
      </c>
      <c r="U3380">
        <v>8.0907999999999998</v>
      </c>
      <c r="W3380" t="s">
        <v>1</v>
      </c>
    </row>
    <row r="3381" spans="1:23">
      <c r="A3381" t="s">
        <v>8160</v>
      </c>
      <c r="B3381" t="str">
        <f t="shared" si="210"/>
        <v>Febrero</v>
      </c>
      <c r="C3381" s="20" t="s">
        <v>8161</v>
      </c>
      <c r="D3381" t="s">
        <v>1</v>
      </c>
      <c r="E3381" t="s">
        <v>0</v>
      </c>
      <c r="F3381" t="str">
        <f t="shared" si="211"/>
        <v>CCF</v>
      </c>
      <c r="G3381" t="s">
        <v>8149</v>
      </c>
      <c r="H3381" t="s">
        <v>8150</v>
      </c>
      <c r="I3381">
        <v>33</v>
      </c>
      <c r="J3381">
        <v>33</v>
      </c>
      <c r="K3381" t="s">
        <v>95</v>
      </c>
      <c r="L3381" t="str">
        <f t="shared" si="212"/>
        <v>NIT</v>
      </c>
      <c r="M3381" t="str">
        <f t="shared" si="213"/>
        <v>06142212650014</v>
      </c>
      <c r="N3381" t="s">
        <v>96</v>
      </c>
      <c r="O3381">
        <v>0</v>
      </c>
      <c r="P3381">
        <v>0</v>
      </c>
      <c r="Q3381">
        <v>6.32</v>
      </c>
      <c r="R3381">
        <v>0.82160000000000011</v>
      </c>
      <c r="S3381">
        <v>0</v>
      </c>
      <c r="T3381">
        <v>0</v>
      </c>
      <c r="U3381">
        <v>7.1416000000000004</v>
      </c>
      <c r="W3381" t="s">
        <v>1</v>
      </c>
    </row>
    <row r="3382" spans="1:23">
      <c r="A3382" t="s">
        <v>8160</v>
      </c>
      <c r="B3382" t="str">
        <f t="shared" si="210"/>
        <v>Febrero</v>
      </c>
      <c r="C3382" s="20" t="s">
        <v>8161</v>
      </c>
      <c r="D3382" t="s">
        <v>1</v>
      </c>
      <c r="E3382" t="s">
        <v>0</v>
      </c>
      <c r="F3382" t="str">
        <f t="shared" si="211"/>
        <v>CCF</v>
      </c>
      <c r="G3382" t="s">
        <v>8149</v>
      </c>
      <c r="H3382" t="s">
        <v>8150</v>
      </c>
      <c r="I3382">
        <v>34</v>
      </c>
      <c r="J3382">
        <v>34</v>
      </c>
      <c r="K3382" t="s">
        <v>95</v>
      </c>
      <c r="L3382" t="str">
        <f t="shared" si="212"/>
        <v>NIT</v>
      </c>
      <c r="M3382" t="str">
        <f t="shared" si="213"/>
        <v>06142212650014</v>
      </c>
      <c r="N3382" t="s">
        <v>96</v>
      </c>
      <c r="O3382">
        <v>0</v>
      </c>
      <c r="P3382">
        <v>0</v>
      </c>
      <c r="Q3382">
        <v>23.59</v>
      </c>
      <c r="R3382">
        <v>3.0667</v>
      </c>
      <c r="S3382">
        <v>0</v>
      </c>
      <c r="T3382">
        <v>0</v>
      </c>
      <c r="U3382">
        <v>26.656700000000001</v>
      </c>
      <c r="W3382" t="s">
        <v>1</v>
      </c>
    </row>
    <row r="3383" spans="1:23">
      <c r="A3383" t="s">
        <v>8160</v>
      </c>
      <c r="B3383" t="str">
        <f t="shared" si="210"/>
        <v>Febrero</v>
      </c>
      <c r="C3383" s="20" t="s">
        <v>8161</v>
      </c>
      <c r="D3383" t="s">
        <v>1</v>
      </c>
      <c r="E3383" t="s">
        <v>0</v>
      </c>
      <c r="F3383" t="str">
        <f t="shared" si="211"/>
        <v>CCF</v>
      </c>
      <c r="G3383" t="s">
        <v>8149</v>
      </c>
      <c r="H3383" t="s">
        <v>8150</v>
      </c>
      <c r="I3383">
        <v>35</v>
      </c>
      <c r="J3383">
        <v>35</v>
      </c>
      <c r="K3383" t="s">
        <v>95</v>
      </c>
      <c r="L3383" t="str">
        <f t="shared" si="212"/>
        <v>NIT</v>
      </c>
      <c r="M3383" t="str">
        <f t="shared" si="213"/>
        <v>06142212650014</v>
      </c>
      <c r="N3383" t="s">
        <v>96</v>
      </c>
      <c r="O3383">
        <v>0</v>
      </c>
      <c r="P3383">
        <v>0</v>
      </c>
      <c r="Q3383">
        <v>33.950000000000003</v>
      </c>
      <c r="R3383">
        <v>4.4135000000000009</v>
      </c>
      <c r="S3383">
        <v>0</v>
      </c>
      <c r="T3383">
        <v>0</v>
      </c>
      <c r="U3383">
        <v>38.363500000000002</v>
      </c>
      <c r="W3383" t="s">
        <v>1</v>
      </c>
    </row>
    <row r="3384" spans="1:23">
      <c r="A3384" t="s">
        <v>8160</v>
      </c>
      <c r="B3384" t="str">
        <f t="shared" si="210"/>
        <v>Febrero</v>
      </c>
      <c r="C3384" s="20" t="s">
        <v>8161</v>
      </c>
      <c r="D3384" t="s">
        <v>1</v>
      </c>
      <c r="E3384" t="s">
        <v>0</v>
      </c>
      <c r="F3384" t="str">
        <f t="shared" si="211"/>
        <v>CCF</v>
      </c>
      <c r="G3384" t="s">
        <v>8149</v>
      </c>
      <c r="H3384" t="s">
        <v>8150</v>
      </c>
      <c r="I3384">
        <v>36</v>
      </c>
      <c r="J3384">
        <v>36</v>
      </c>
      <c r="K3384" t="s">
        <v>95</v>
      </c>
      <c r="L3384" t="str">
        <f t="shared" si="212"/>
        <v>NIT</v>
      </c>
      <c r="M3384" t="str">
        <f t="shared" si="213"/>
        <v>06142212650014</v>
      </c>
      <c r="N3384" t="s">
        <v>96</v>
      </c>
      <c r="O3384">
        <v>0</v>
      </c>
      <c r="P3384">
        <v>0</v>
      </c>
      <c r="Q3384">
        <v>9.7200000000000006</v>
      </c>
      <c r="R3384">
        <v>1.2636000000000001</v>
      </c>
      <c r="S3384">
        <v>0</v>
      </c>
      <c r="T3384">
        <v>0</v>
      </c>
      <c r="U3384">
        <v>10.983600000000001</v>
      </c>
      <c r="W3384" t="s">
        <v>1</v>
      </c>
    </row>
    <row r="3385" spans="1:23">
      <c r="A3385" t="s">
        <v>8160</v>
      </c>
      <c r="B3385" t="str">
        <f t="shared" si="210"/>
        <v>Febrero</v>
      </c>
      <c r="C3385" s="20" t="s">
        <v>8161</v>
      </c>
      <c r="D3385" t="s">
        <v>1</v>
      </c>
      <c r="E3385" t="s">
        <v>0</v>
      </c>
      <c r="F3385" t="str">
        <f t="shared" si="211"/>
        <v>CCF</v>
      </c>
      <c r="G3385" t="s">
        <v>8149</v>
      </c>
      <c r="H3385" t="s">
        <v>8150</v>
      </c>
      <c r="I3385">
        <v>37</v>
      </c>
      <c r="J3385">
        <v>37</v>
      </c>
      <c r="K3385" t="s">
        <v>95</v>
      </c>
      <c r="L3385" t="str">
        <f t="shared" si="212"/>
        <v>NIT</v>
      </c>
      <c r="M3385" t="str">
        <f t="shared" si="213"/>
        <v>06142212650014</v>
      </c>
      <c r="N3385" t="s">
        <v>96</v>
      </c>
      <c r="O3385">
        <v>0</v>
      </c>
      <c r="P3385">
        <v>0</v>
      </c>
      <c r="Q3385">
        <v>14.74</v>
      </c>
      <c r="R3385">
        <v>1.9162000000000001</v>
      </c>
      <c r="S3385">
        <v>0</v>
      </c>
      <c r="T3385">
        <v>0</v>
      </c>
      <c r="U3385">
        <v>16.656200000000002</v>
      </c>
      <c r="W3385" t="s">
        <v>1</v>
      </c>
    </row>
    <row r="3386" spans="1:23">
      <c r="A3386" t="s">
        <v>8160</v>
      </c>
      <c r="B3386" t="str">
        <f t="shared" si="210"/>
        <v>Febrero</v>
      </c>
      <c r="C3386" s="20" t="s">
        <v>8161</v>
      </c>
      <c r="D3386" t="s">
        <v>1</v>
      </c>
      <c r="E3386" t="s">
        <v>0</v>
      </c>
      <c r="F3386" t="str">
        <f t="shared" si="211"/>
        <v>CCF</v>
      </c>
      <c r="G3386" t="s">
        <v>8149</v>
      </c>
      <c r="H3386" t="s">
        <v>8150</v>
      </c>
      <c r="I3386">
        <v>38</v>
      </c>
      <c r="J3386">
        <v>38</v>
      </c>
      <c r="K3386" t="s">
        <v>95</v>
      </c>
      <c r="L3386" t="str">
        <f t="shared" si="212"/>
        <v>NIT</v>
      </c>
      <c r="M3386" t="str">
        <f t="shared" si="213"/>
        <v>06142212650014</v>
      </c>
      <c r="N3386" t="s">
        <v>96</v>
      </c>
      <c r="O3386">
        <v>0</v>
      </c>
      <c r="P3386">
        <v>0</v>
      </c>
      <c r="Q3386">
        <v>10.6</v>
      </c>
      <c r="R3386">
        <v>1.3779999999999999</v>
      </c>
      <c r="S3386">
        <v>0</v>
      </c>
      <c r="T3386">
        <v>0</v>
      </c>
      <c r="U3386">
        <v>11.978</v>
      </c>
      <c r="W3386" t="s">
        <v>1</v>
      </c>
    </row>
    <row r="3387" spans="1:23">
      <c r="A3387" t="s">
        <v>8160</v>
      </c>
      <c r="B3387" t="str">
        <f t="shared" si="210"/>
        <v>Febrero</v>
      </c>
      <c r="C3387" s="20" t="s">
        <v>8161</v>
      </c>
      <c r="D3387" t="s">
        <v>1</v>
      </c>
      <c r="E3387" t="s">
        <v>0</v>
      </c>
      <c r="F3387" t="str">
        <f t="shared" si="211"/>
        <v>CCF</v>
      </c>
      <c r="G3387" t="s">
        <v>8149</v>
      </c>
      <c r="H3387" t="s">
        <v>8150</v>
      </c>
      <c r="I3387">
        <v>39</v>
      </c>
      <c r="J3387">
        <v>39</v>
      </c>
      <c r="K3387" t="s">
        <v>95</v>
      </c>
      <c r="L3387" t="str">
        <f t="shared" si="212"/>
        <v>NIT</v>
      </c>
      <c r="M3387" t="str">
        <f t="shared" si="213"/>
        <v>06142212650014</v>
      </c>
      <c r="N3387" t="s">
        <v>96</v>
      </c>
      <c r="O3387">
        <v>0</v>
      </c>
      <c r="P3387">
        <v>0</v>
      </c>
      <c r="Q3387">
        <v>20.04</v>
      </c>
      <c r="R3387">
        <v>2.6052</v>
      </c>
      <c r="S3387">
        <v>0</v>
      </c>
      <c r="T3387">
        <v>0</v>
      </c>
      <c r="U3387">
        <v>22.645199999999999</v>
      </c>
      <c r="W3387" t="s">
        <v>1</v>
      </c>
    </row>
    <row r="3388" spans="1:23">
      <c r="A3388" t="s">
        <v>8160</v>
      </c>
      <c r="B3388" t="str">
        <f t="shared" si="210"/>
        <v>Febrero</v>
      </c>
      <c r="C3388" s="20" t="s">
        <v>8161</v>
      </c>
      <c r="D3388" t="s">
        <v>1</v>
      </c>
      <c r="E3388" t="s">
        <v>0</v>
      </c>
      <c r="F3388" t="str">
        <f t="shared" si="211"/>
        <v>CCF</v>
      </c>
      <c r="G3388" t="s">
        <v>8149</v>
      </c>
      <c r="H3388" t="s">
        <v>8150</v>
      </c>
      <c r="I3388">
        <v>40</v>
      </c>
      <c r="J3388">
        <v>40</v>
      </c>
      <c r="K3388" t="s">
        <v>95</v>
      </c>
      <c r="L3388" t="str">
        <f t="shared" si="212"/>
        <v>NIT</v>
      </c>
      <c r="M3388" t="str">
        <f t="shared" si="213"/>
        <v>06142212650014</v>
      </c>
      <c r="N3388" t="s">
        <v>96</v>
      </c>
      <c r="O3388">
        <v>0</v>
      </c>
      <c r="P3388">
        <v>0</v>
      </c>
      <c r="Q3388">
        <v>15.9</v>
      </c>
      <c r="R3388">
        <v>2.0670000000000002</v>
      </c>
      <c r="S3388">
        <v>0</v>
      </c>
      <c r="T3388">
        <v>0</v>
      </c>
      <c r="U3388">
        <v>17.966999999999999</v>
      </c>
      <c r="W3388" t="s">
        <v>1</v>
      </c>
    </row>
    <row r="3389" spans="1:23">
      <c r="A3389" t="s">
        <v>8160</v>
      </c>
      <c r="B3389" t="str">
        <f t="shared" si="210"/>
        <v>Febrero</v>
      </c>
      <c r="C3389" s="20" t="s">
        <v>8161</v>
      </c>
      <c r="D3389" t="s">
        <v>1</v>
      </c>
      <c r="E3389" t="s">
        <v>0</v>
      </c>
      <c r="F3389" t="str">
        <f t="shared" si="211"/>
        <v>CCF</v>
      </c>
      <c r="G3389" t="s">
        <v>8149</v>
      </c>
      <c r="H3389" t="s">
        <v>8150</v>
      </c>
      <c r="I3389">
        <v>41</v>
      </c>
      <c r="J3389">
        <v>41</v>
      </c>
      <c r="K3389" t="s">
        <v>95</v>
      </c>
      <c r="L3389" t="str">
        <f t="shared" si="212"/>
        <v>NIT</v>
      </c>
      <c r="M3389" t="str">
        <f t="shared" si="213"/>
        <v>06142212650014</v>
      </c>
      <c r="N3389" t="s">
        <v>96</v>
      </c>
      <c r="O3389">
        <v>0</v>
      </c>
      <c r="P3389">
        <v>0</v>
      </c>
      <c r="Q3389">
        <v>21.78</v>
      </c>
      <c r="R3389">
        <v>2.8314000000000004</v>
      </c>
      <c r="S3389">
        <v>0</v>
      </c>
      <c r="T3389">
        <v>0</v>
      </c>
      <c r="U3389">
        <v>24.611400000000003</v>
      </c>
      <c r="W3389" t="s">
        <v>1</v>
      </c>
    </row>
    <row r="3390" spans="1:23">
      <c r="A3390" t="s">
        <v>8160</v>
      </c>
      <c r="B3390" t="str">
        <f t="shared" si="210"/>
        <v>Febrero</v>
      </c>
      <c r="C3390" s="20" t="s">
        <v>8161</v>
      </c>
      <c r="D3390" t="s">
        <v>1</v>
      </c>
      <c r="E3390" t="s">
        <v>0</v>
      </c>
      <c r="F3390" t="str">
        <f t="shared" si="211"/>
        <v>CCF</v>
      </c>
      <c r="G3390" t="s">
        <v>8149</v>
      </c>
      <c r="H3390" t="s">
        <v>8150</v>
      </c>
      <c r="I3390">
        <v>42</v>
      </c>
      <c r="J3390">
        <v>42</v>
      </c>
      <c r="K3390" t="s">
        <v>95</v>
      </c>
      <c r="L3390" t="str">
        <f t="shared" si="212"/>
        <v>NIT</v>
      </c>
      <c r="M3390" t="str">
        <f t="shared" si="213"/>
        <v>06142212650014</v>
      </c>
      <c r="N3390" t="s">
        <v>96</v>
      </c>
      <c r="O3390">
        <v>0</v>
      </c>
      <c r="P3390">
        <v>0</v>
      </c>
      <c r="Q3390">
        <v>7.16</v>
      </c>
      <c r="R3390">
        <v>0.93080000000000007</v>
      </c>
      <c r="S3390">
        <v>0</v>
      </c>
      <c r="T3390">
        <v>0</v>
      </c>
      <c r="U3390">
        <v>8.0907999999999998</v>
      </c>
      <c r="W3390" t="s">
        <v>1</v>
      </c>
    </row>
    <row r="3391" spans="1:23">
      <c r="A3391" t="s">
        <v>8160</v>
      </c>
      <c r="B3391" t="str">
        <f t="shared" si="210"/>
        <v>Febrero</v>
      </c>
      <c r="C3391" s="20" t="s">
        <v>8161</v>
      </c>
      <c r="D3391" t="s">
        <v>1</v>
      </c>
      <c r="E3391" t="s">
        <v>0</v>
      </c>
      <c r="F3391" t="str">
        <f t="shared" si="211"/>
        <v>CCF</v>
      </c>
      <c r="G3391" t="s">
        <v>8149</v>
      </c>
      <c r="H3391" t="s">
        <v>8150</v>
      </c>
      <c r="I3391">
        <v>43</v>
      </c>
      <c r="J3391">
        <v>43</v>
      </c>
      <c r="K3391" t="s">
        <v>95</v>
      </c>
      <c r="L3391" t="str">
        <f t="shared" si="212"/>
        <v>NIT</v>
      </c>
      <c r="M3391" t="str">
        <f t="shared" si="213"/>
        <v>06142212650014</v>
      </c>
      <c r="N3391" t="s">
        <v>96</v>
      </c>
      <c r="O3391">
        <v>0</v>
      </c>
      <c r="P3391">
        <v>0</v>
      </c>
      <c r="Q3391">
        <v>11.62</v>
      </c>
      <c r="R3391">
        <v>1.5105999999999999</v>
      </c>
      <c r="S3391">
        <v>0</v>
      </c>
      <c r="T3391">
        <v>0</v>
      </c>
      <c r="U3391">
        <v>13.130599999999999</v>
      </c>
      <c r="W3391" t="s">
        <v>1</v>
      </c>
    </row>
    <row r="3392" spans="1:23">
      <c r="A3392" t="s">
        <v>8160</v>
      </c>
      <c r="B3392" t="str">
        <f t="shared" si="210"/>
        <v>Febrero</v>
      </c>
      <c r="C3392" s="20" t="s">
        <v>8161</v>
      </c>
      <c r="D3392" t="s">
        <v>1</v>
      </c>
      <c r="E3392" t="s">
        <v>0</v>
      </c>
      <c r="F3392" t="str">
        <f t="shared" si="211"/>
        <v>CCF</v>
      </c>
      <c r="G3392" t="s">
        <v>8149</v>
      </c>
      <c r="H3392" t="s">
        <v>8150</v>
      </c>
      <c r="I3392">
        <v>44</v>
      </c>
      <c r="J3392">
        <v>44</v>
      </c>
      <c r="K3392" t="s">
        <v>95</v>
      </c>
      <c r="L3392" t="str">
        <f t="shared" si="212"/>
        <v>NIT</v>
      </c>
      <c r="M3392" t="str">
        <f t="shared" si="213"/>
        <v>06142212650014</v>
      </c>
      <c r="N3392" t="s">
        <v>96</v>
      </c>
      <c r="O3392">
        <v>0</v>
      </c>
      <c r="P3392">
        <v>0</v>
      </c>
      <c r="Q3392">
        <v>27.14</v>
      </c>
      <c r="R3392">
        <v>3.5282</v>
      </c>
      <c r="S3392">
        <v>0</v>
      </c>
      <c r="T3392">
        <v>0</v>
      </c>
      <c r="U3392">
        <v>30.668199999999999</v>
      </c>
      <c r="W3392" t="s">
        <v>1</v>
      </c>
    </row>
    <row r="3393" spans="1:23">
      <c r="A3393" t="s">
        <v>8160</v>
      </c>
      <c r="B3393" t="str">
        <f t="shared" ref="B3393:B3456" si="214">SUBSTITUTE(A3393,"EBRERO","ebrero")</f>
        <v>Febrero</v>
      </c>
      <c r="C3393" s="20" t="s">
        <v>8161</v>
      </c>
      <c r="D3393" t="s">
        <v>1</v>
      </c>
      <c r="E3393" t="s">
        <v>0</v>
      </c>
      <c r="F3393" t="str">
        <f t="shared" si="211"/>
        <v>CCF</v>
      </c>
      <c r="G3393" t="s">
        <v>8149</v>
      </c>
      <c r="H3393" t="s">
        <v>8150</v>
      </c>
      <c r="I3393">
        <v>45</v>
      </c>
      <c r="J3393">
        <v>45</v>
      </c>
      <c r="K3393" t="s">
        <v>95</v>
      </c>
      <c r="L3393" t="str">
        <f t="shared" si="212"/>
        <v>NIT</v>
      </c>
      <c r="M3393" t="str">
        <f t="shared" si="213"/>
        <v>06142212650014</v>
      </c>
      <c r="N3393" t="s">
        <v>96</v>
      </c>
      <c r="O3393">
        <v>0</v>
      </c>
      <c r="P3393">
        <v>0</v>
      </c>
      <c r="Q3393">
        <v>30.75</v>
      </c>
      <c r="R3393">
        <v>3.9975000000000001</v>
      </c>
      <c r="S3393">
        <v>0</v>
      </c>
      <c r="T3393">
        <v>0</v>
      </c>
      <c r="U3393">
        <v>34.747500000000002</v>
      </c>
      <c r="W3393" t="s">
        <v>1</v>
      </c>
    </row>
    <row r="3394" spans="1:23">
      <c r="A3394" t="s">
        <v>8160</v>
      </c>
      <c r="B3394" t="str">
        <f t="shared" si="214"/>
        <v>Febrero</v>
      </c>
      <c r="C3394" s="20" t="s">
        <v>8161</v>
      </c>
      <c r="D3394" t="s">
        <v>1</v>
      </c>
      <c r="E3394" t="s">
        <v>0</v>
      </c>
      <c r="F3394" t="str">
        <f t="shared" si="211"/>
        <v>CCF</v>
      </c>
      <c r="G3394" t="s">
        <v>8149</v>
      </c>
      <c r="H3394" t="s">
        <v>8150</v>
      </c>
      <c r="I3394">
        <v>46</v>
      </c>
      <c r="J3394">
        <v>46</v>
      </c>
      <c r="K3394" t="s">
        <v>95</v>
      </c>
      <c r="L3394" t="str">
        <f t="shared" si="212"/>
        <v>NIT</v>
      </c>
      <c r="M3394" t="str">
        <f t="shared" si="213"/>
        <v>06142212650014</v>
      </c>
      <c r="N3394" t="s">
        <v>96</v>
      </c>
      <c r="O3394">
        <v>0</v>
      </c>
      <c r="P3394">
        <v>0</v>
      </c>
      <c r="Q3394">
        <v>38.93</v>
      </c>
      <c r="R3394">
        <v>5.0609000000000002</v>
      </c>
      <c r="S3394">
        <v>0</v>
      </c>
      <c r="T3394">
        <v>0</v>
      </c>
      <c r="U3394">
        <v>43.990899999999996</v>
      </c>
      <c r="W3394" t="s">
        <v>1</v>
      </c>
    </row>
    <row r="3395" spans="1:23">
      <c r="A3395" t="s">
        <v>8160</v>
      </c>
      <c r="B3395" t="str">
        <f t="shared" si="214"/>
        <v>Febrero</v>
      </c>
      <c r="C3395" s="20" t="s">
        <v>8161</v>
      </c>
      <c r="D3395" t="s">
        <v>1</v>
      </c>
      <c r="E3395" t="s">
        <v>0</v>
      </c>
      <c r="F3395" t="str">
        <f t="shared" ref="F3395:F3458" si="215">IF(E3395="05","Nota de crédito","CCF")</f>
        <v>CCF</v>
      </c>
      <c r="G3395" t="s">
        <v>8149</v>
      </c>
      <c r="H3395" t="s">
        <v>8150</v>
      </c>
      <c r="I3395">
        <v>47</v>
      </c>
      <c r="J3395">
        <v>47</v>
      </c>
      <c r="K3395" t="s">
        <v>95</v>
      </c>
      <c r="L3395" t="str">
        <f t="shared" ref="L3395:L3458" si="216">IF(K3395=0,"DUI","NIT")</f>
        <v>NIT</v>
      </c>
      <c r="M3395" t="str">
        <f t="shared" ref="M3395:M3458" si="217">IF(K3395=0,V3395,K3395)</f>
        <v>06142212650014</v>
      </c>
      <c r="N3395" t="s">
        <v>96</v>
      </c>
      <c r="O3395">
        <v>0</v>
      </c>
      <c r="P3395">
        <v>0</v>
      </c>
      <c r="Q3395">
        <v>7.16</v>
      </c>
      <c r="R3395">
        <v>0.93080000000000007</v>
      </c>
      <c r="S3395">
        <v>0</v>
      </c>
      <c r="T3395">
        <v>0</v>
      </c>
      <c r="U3395">
        <v>8.0907999999999998</v>
      </c>
      <c r="W3395" t="s">
        <v>1</v>
      </c>
    </row>
    <row r="3396" spans="1:23">
      <c r="A3396" t="s">
        <v>8160</v>
      </c>
      <c r="B3396" t="str">
        <f t="shared" si="214"/>
        <v>Febrero</v>
      </c>
      <c r="C3396" s="20" t="s">
        <v>8161</v>
      </c>
      <c r="D3396" t="s">
        <v>1</v>
      </c>
      <c r="E3396" t="s">
        <v>0</v>
      </c>
      <c r="F3396" t="str">
        <f t="shared" si="215"/>
        <v>CCF</v>
      </c>
      <c r="G3396" t="s">
        <v>8149</v>
      </c>
      <c r="H3396" t="s">
        <v>8150</v>
      </c>
      <c r="I3396">
        <v>48</v>
      </c>
      <c r="J3396">
        <v>48</v>
      </c>
      <c r="K3396" t="s">
        <v>95</v>
      </c>
      <c r="L3396" t="str">
        <f t="shared" si="216"/>
        <v>NIT</v>
      </c>
      <c r="M3396" t="str">
        <f t="shared" si="217"/>
        <v>06142212650014</v>
      </c>
      <c r="N3396" t="s">
        <v>96</v>
      </c>
      <c r="O3396">
        <v>0</v>
      </c>
      <c r="P3396">
        <v>0</v>
      </c>
      <c r="Q3396">
        <v>8.3000000000000007</v>
      </c>
      <c r="R3396">
        <v>1.0790000000000002</v>
      </c>
      <c r="S3396">
        <v>0</v>
      </c>
      <c r="T3396">
        <v>0</v>
      </c>
      <c r="U3396">
        <v>9.3790000000000013</v>
      </c>
      <c r="W3396" t="s">
        <v>1</v>
      </c>
    </row>
    <row r="3397" spans="1:23">
      <c r="A3397" t="s">
        <v>8160</v>
      </c>
      <c r="B3397" t="str">
        <f t="shared" si="214"/>
        <v>Febrero</v>
      </c>
      <c r="C3397" s="20" t="s">
        <v>8161</v>
      </c>
      <c r="D3397" t="s">
        <v>1</v>
      </c>
      <c r="E3397" t="s">
        <v>0</v>
      </c>
      <c r="F3397" t="str">
        <f t="shared" si="215"/>
        <v>CCF</v>
      </c>
      <c r="G3397" t="s">
        <v>8149</v>
      </c>
      <c r="H3397" t="s">
        <v>8150</v>
      </c>
      <c r="I3397">
        <v>49</v>
      </c>
      <c r="J3397">
        <v>49</v>
      </c>
      <c r="K3397" t="s">
        <v>95</v>
      </c>
      <c r="L3397" t="str">
        <f t="shared" si="216"/>
        <v>NIT</v>
      </c>
      <c r="M3397" t="str">
        <f t="shared" si="217"/>
        <v>06142212650014</v>
      </c>
      <c r="N3397" t="s">
        <v>96</v>
      </c>
      <c r="O3397">
        <v>0</v>
      </c>
      <c r="P3397">
        <v>0</v>
      </c>
      <c r="Q3397">
        <v>9.6999999999999993</v>
      </c>
      <c r="R3397">
        <v>1.2609999999999999</v>
      </c>
      <c r="S3397">
        <v>0</v>
      </c>
      <c r="T3397">
        <v>0</v>
      </c>
      <c r="U3397">
        <v>10.960999999999999</v>
      </c>
      <c r="W3397" t="s">
        <v>1</v>
      </c>
    </row>
    <row r="3398" spans="1:23">
      <c r="A3398" t="s">
        <v>8160</v>
      </c>
      <c r="B3398" t="str">
        <f t="shared" si="214"/>
        <v>Febrero</v>
      </c>
      <c r="C3398" s="20" t="s">
        <v>8161</v>
      </c>
      <c r="D3398" t="s">
        <v>1</v>
      </c>
      <c r="E3398" t="s">
        <v>0</v>
      </c>
      <c r="F3398" t="str">
        <f t="shared" si="215"/>
        <v>CCF</v>
      </c>
      <c r="G3398" t="s">
        <v>8149</v>
      </c>
      <c r="H3398" t="s">
        <v>8150</v>
      </c>
      <c r="I3398">
        <v>50</v>
      </c>
      <c r="J3398">
        <v>50</v>
      </c>
      <c r="K3398" t="s">
        <v>95</v>
      </c>
      <c r="L3398" t="str">
        <f t="shared" si="216"/>
        <v>NIT</v>
      </c>
      <c r="M3398" t="str">
        <f t="shared" si="217"/>
        <v>06142212650014</v>
      </c>
      <c r="N3398" t="s">
        <v>96</v>
      </c>
      <c r="O3398">
        <v>0</v>
      </c>
      <c r="P3398">
        <v>0</v>
      </c>
      <c r="Q3398">
        <v>21.91</v>
      </c>
      <c r="R3398">
        <v>2.8483000000000001</v>
      </c>
      <c r="S3398">
        <v>0</v>
      </c>
      <c r="T3398">
        <v>0</v>
      </c>
      <c r="U3398">
        <v>24.758299999999998</v>
      </c>
      <c r="W3398" t="s">
        <v>1</v>
      </c>
    </row>
    <row r="3399" spans="1:23">
      <c r="A3399" t="s">
        <v>8160</v>
      </c>
      <c r="B3399" t="str">
        <f t="shared" si="214"/>
        <v>Febrero</v>
      </c>
      <c r="C3399" s="20" t="s">
        <v>8161</v>
      </c>
      <c r="D3399" t="s">
        <v>1</v>
      </c>
      <c r="E3399" t="s">
        <v>0</v>
      </c>
      <c r="F3399" t="str">
        <f t="shared" si="215"/>
        <v>CCF</v>
      </c>
      <c r="G3399" t="s">
        <v>8149</v>
      </c>
      <c r="H3399" t="s">
        <v>8150</v>
      </c>
      <c r="I3399">
        <v>51</v>
      </c>
      <c r="J3399">
        <v>51</v>
      </c>
      <c r="K3399" t="s">
        <v>95</v>
      </c>
      <c r="L3399" t="str">
        <f t="shared" si="216"/>
        <v>NIT</v>
      </c>
      <c r="M3399" t="str">
        <f t="shared" si="217"/>
        <v>06142212650014</v>
      </c>
      <c r="N3399" t="s">
        <v>96</v>
      </c>
      <c r="O3399">
        <v>0</v>
      </c>
      <c r="P3399">
        <v>0</v>
      </c>
      <c r="Q3399">
        <v>18.78</v>
      </c>
      <c r="R3399">
        <v>2.4414000000000002</v>
      </c>
      <c r="S3399">
        <v>0</v>
      </c>
      <c r="T3399">
        <v>0</v>
      </c>
      <c r="U3399">
        <v>21.221400000000003</v>
      </c>
      <c r="W3399" t="s">
        <v>1</v>
      </c>
    </row>
    <row r="3400" spans="1:23">
      <c r="A3400" t="s">
        <v>8160</v>
      </c>
      <c r="B3400" t="str">
        <f t="shared" si="214"/>
        <v>Febrero</v>
      </c>
      <c r="C3400" s="20" t="s">
        <v>8161</v>
      </c>
      <c r="D3400" t="s">
        <v>1</v>
      </c>
      <c r="E3400" t="s">
        <v>0</v>
      </c>
      <c r="F3400" t="str">
        <f t="shared" si="215"/>
        <v>CCF</v>
      </c>
      <c r="G3400" t="s">
        <v>8149</v>
      </c>
      <c r="H3400" t="s">
        <v>8150</v>
      </c>
      <c r="I3400">
        <v>52</v>
      </c>
      <c r="J3400">
        <v>52</v>
      </c>
      <c r="K3400" t="s">
        <v>95</v>
      </c>
      <c r="L3400" t="str">
        <f t="shared" si="216"/>
        <v>NIT</v>
      </c>
      <c r="M3400" t="str">
        <f t="shared" si="217"/>
        <v>06142212650014</v>
      </c>
      <c r="N3400" t="s">
        <v>96</v>
      </c>
      <c r="O3400">
        <v>0</v>
      </c>
      <c r="P3400">
        <v>0</v>
      </c>
      <c r="Q3400">
        <v>11.62</v>
      </c>
      <c r="R3400">
        <v>1.5105999999999999</v>
      </c>
      <c r="S3400">
        <v>0</v>
      </c>
      <c r="T3400">
        <v>0</v>
      </c>
      <c r="U3400">
        <v>13.130599999999999</v>
      </c>
      <c r="W3400" t="s">
        <v>1</v>
      </c>
    </row>
    <row r="3401" spans="1:23">
      <c r="A3401" t="s">
        <v>8160</v>
      </c>
      <c r="B3401" t="str">
        <f t="shared" si="214"/>
        <v>Febrero</v>
      </c>
      <c r="C3401" s="20" t="s">
        <v>8161</v>
      </c>
      <c r="D3401" t="s">
        <v>1</v>
      </c>
      <c r="E3401" t="s">
        <v>0</v>
      </c>
      <c r="F3401" t="str">
        <f t="shared" si="215"/>
        <v>CCF</v>
      </c>
      <c r="G3401" t="s">
        <v>8149</v>
      </c>
      <c r="H3401" t="s">
        <v>8150</v>
      </c>
      <c r="I3401">
        <v>53</v>
      </c>
      <c r="J3401">
        <v>53</v>
      </c>
      <c r="K3401" t="s">
        <v>95</v>
      </c>
      <c r="L3401" t="str">
        <f t="shared" si="216"/>
        <v>NIT</v>
      </c>
      <c r="M3401" t="str">
        <f t="shared" si="217"/>
        <v>06142212650014</v>
      </c>
      <c r="N3401" t="s">
        <v>96</v>
      </c>
      <c r="O3401">
        <v>0</v>
      </c>
      <c r="P3401">
        <v>0</v>
      </c>
      <c r="Q3401">
        <v>20.64</v>
      </c>
      <c r="R3401">
        <v>2.6832000000000003</v>
      </c>
      <c r="S3401">
        <v>0</v>
      </c>
      <c r="T3401">
        <v>0</v>
      </c>
      <c r="U3401">
        <v>23.3232</v>
      </c>
      <c r="W3401" t="s">
        <v>1</v>
      </c>
    </row>
    <row r="3402" spans="1:23">
      <c r="A3402" t="s">
        <v>8160</v>
      </c>
      <c r="B3402" t="str">
        <f t="shared" si="214"/>
        <v>Febrero</v>
      </c>
      <c r="C3402" s="20" t="s">
        <v>8161</v>
      </c>
      <c r="D3402" t="s">
        <v>1</v>
      </c>
      <c r="E3402" t="s">
        <v>0</v>
      </c>
      <c r="F3402" t="str">
        <f t="shared" si="215"/>
        <v>CCF</v>
      </c>
      <c r="G3402" t="s">
        <v>8149</v>
      </c>
      <c r="H3402" t="s">
        <v>8150</v>
      </c>
      <c r="I3402">
        <v>54</v>
      </c>
      <c r="J3402">
        <v>54</v>
      </c>
      <c r="K3402" t="s">
        <v>95</v>
      </c>
      <c r="L3402" t="str">
        <f t="shared" si="216"/>
        <v>NIT</v>
      </c>
      <c r="M3402" t="str">
        <f t="shared" si="217"/>
        <v>06142212650014</v>
      </c>
      <c r="N3402" t="s">
        <v>96</v>
      </c>
      <c r="O3402">
        <v>0</v>
      </c>
      <c r="P3402">
        <v>0</v>
      </c>
      <c r="Q3402">
        <v>50.33</v>
      </c>
      <c r="R3402">
        <v>6.5429000000000004</v>
      </c>
      <c r="S3402">
        <v>0</v>
      </c>
      <c r="T3402">
        <v>0</v>
      </c>
      <c r="U3402">
        <v>56.872900000000001</v>
      </c>
      <c r="W3402" t="s">
        <v>1</v>
      </c>
    </row>
    <row r="3403" spans="1:23">
      <c r="A3403" t="s">
        <v>8160</v>
      </c>
      <c r="B3403" t="str">
        <f t="shared" si="214"/>
        <v>Febrero</v>
      </c>
      <c r="C3403" s="20" t="s">
        <v>8161</v>
      </c>
      <c r="D3403" t="s">
        <v>1</v>
      </c>
      <c r="E3403" t="s">
        <v>0</v>
      </c>
      <c r="F3403" t="str">
        <f t="shared" si="215"/>
        <v>CCF</v>
      </c>
      <c r="G3403" t="s">
        <v>8149</v>
      </c>
      <c r="H3403" t="s">
        <v>8150</v>
      </c>
      <c r="I3403">
        <v>55</v>
      </c>
      <c r="J3403">
        <v>55</v>
      </c>
      <c r="K3403" t="s">
        <v>95</v>
      </c>
      <c r="L3403" t="str">
        <f t="shared" si="216"/>
        <v>NIT</v>
      </c>
      <c r="M3403" t="str">
        <f t="shared" si="217"/>
        <v>06142212650014</v>
      </c>
      <c r="N3403" t="s">
        <v>96</v>
      </c>
      <c r="O3403">
        <v>0</v>
      </c>
      <c r="P3403">
        <v>0</v>
      </c>
      <c r="Q3403">
        <v>20.04</v>
      </c>
      <c r="R3403">
        <v>2.6052</v>
      </c>
      <c r="S3403">
        <v>0</v>
      </c>
      <c r="T3403">
        <v>0</v>
      </c>
      <c r="U3403">
        <v>22.645199999999999</v>
      </c>
      <c r="W3403" t="s">
        <v>1</v>
      </c>
    </row>
    <row r="3404" spans="1:23">
      <c r="A3404" t="s">
        <v>8160</v>
      </c>
      <c r="B3404" t="str">
        <f t="shared" si="214"/>
        <v>Febrero</v>
      </c>
      <c r="C3404" s="20" t="s">
        <v>8161</v>
      </c>
      <c r="D3404" t="s">
        <v>1</v>
      </c>
      <c r="E3404" t="s">
        <v>0</v>
      </c>
      <c r="F3404" t="str">
        <f t="shared" si="215"/>
        <v>CCF</v>
      </c>
      <c r="G3404" t="s">
        <v>8149</v>
      </c>
      <c r="H3404" t="s">
        <v>8150</v>
      </c>
      <c r="I3404">
        <v>56</v>
      </c>
      <c r="J3404">
        <v>56</v>
      </c>
      <c r="K3404" t="s">
        <v>95</v>
      </c>
      <c r="L3404" t="str">
        <f t="shared" si="216"/>
        <v>NIT</v>
      </c>
      <c r="M3404" t="str">
        <f t="shared" si="217"/>
        <v>06142212650014</v>
      </c>
      <c r="N3404" t="s">
        <v>96</v>
      </c>
      <c r="O3404">
        <v>0</v>
      </c>
      <c r="P3404">
        <v>0</v>
      </c>
      <c r="Q3404">
        <v>8.36</v>
      </c>
      <c r="R3404">
        <v>1.0868</v>
      </c>
      <c r="S3404">
        <v>0</v>
      </c>
      <c r="T3404">
        <v>0</v>
      </c>
      <c r="U3404">
        <v>9.4467999999999996</v>
      </c>
      <c r="W3404" t="s">
        <v>1</v>
      </c>
    </row>
    <row r="3405" spans="1:23">
      <c r="A3405" t="s">
        <v>8160</v>
      </c>
      <c r="B3405" t="str">
        <f t="shared" si="214"/>
        <v>Febrero</v>
      </c>
      <c r="C3405" s="20" t="s">
        <v>8161</v>
      </c>
      <c r="D3405" t="s">
        <v>1</v>
      </c>
      <c r="E3405" t="s">
        <v>0</v>
      </c>
      <c r="F3405" t="str">
        <f t="shared" si="215"/>
        <v>CCF</v>
      </c>
      <c r="G3405" t="s">
        <v>8149</v>
      </c>
      <c r="H3405" t="s">
        <v>8150</v>
      </c>
      <c r="I3405">
        <v>57</v>
      </c>
      <c r="J3405">
        <v>57</v>
      </c>
      <c r="K3405" t="s">
        <v>95</v>
      </c>
      <c r="L3405" t="str">
        <f t="shared" si="216"/>
        <v>NIT</v>
      </c>
      <c r="M3405" t="str">
        <f t="shared" si="217"/>
        <v>06142212650014</v>
      </c>
      <c r="N3405" t="s">
        <v>96</v>
      </c>
      <c r="O3405">
        <v>0</v>
      </c>
      <c r="P3405">
        <v>0</v>
      </c>
      <c r="Q3405">
        <v>23.62</v>
      </c>
      <c r="R3405">
        <v>3.0706000000000002</v>
      </c>
      <c r="S3405">
        <v>0</v>
      </c>
      <c r="T3405">
        <v>0</v>
      </c>
      <c r="U3405">
        <v>26.6906</v>
      </c>
      <c r="W3405" t="s">
        <v>1</v>
      </c>
    </row>
    <row r="3406" spans="1:23">
      <c r="A3406" t="s">
        <v>8160</v>
      </c>
      <c r="B3406" t="str">
        <f t="shared" si="214"/>
        <v>Febrero</v>
      </c>
      <c r="C3406" s="20" t="s">
        <v>8161</v>
      </c>
      <c r="D3406" t="s">
        <v>1</v>
      </c>
      <c r="E3406" t="s">
        <v>0</v>
      </c>
      <c r="F3406" t="str">
        <f t="shared" si="215"/>
        <v>CCF</v>
      </c>
      <c r="G3406" t="s">
        <v>8149</v>
      </c>
      <c r="H3406" t="s">
        <v>8150</v>
      </c>
      <c r="I3406">
        <v>58</v>
      </c>
      <c r="J3406">
        <v>58</v>
      </c>
      <c r="K3406" t="s">
        <v>95</v>
      </c>
      <c r="L3406" t="str">
        <f t="shared" si="216"/>
        <v>NIT</v>
      </c>
      <c r="M3406" t="str">
        <f t="shared" si="217"/>
        <v>06142212650014</v>
      </c>
      <c r="N3406" t="s">
        <v>96</v>
      </c>
      <c r="O3406">
        <v>0</v>
      </c>
      <c r="P3406">
        <v>0</v>
      </c>
      <c r="Q3406">
        <v>15.9</v>
      </c>
      <c r="R3406">
        <v>2.0670000000000002</v>
      </c>
      <c r="S3406">
        <v>0</v>
      </c>
      <c r="T3406">
        <v>0</v>
      </c>
      <c r="U3406">
        <v>17.966999999999999</v>
      </c>
      <c r="W3406" t="s">
        <v>1</v>
      </c>
    </row>
    <row r="3407" spans="1:23">
      <c r="A3407" t="s">
        <v>8160</v>
      </c>
      <c r="B3407" t="str">
        <f t="shared" si="214"/>
        <v>Febrero</v>
      </c>
      <c r="C3407" s="20" t="s">
        <v>8161</v>
      </c>
      <c r="D3407" t="s">
        <v>1</v>
      </c>
      <c r="E3407" t="s">
        <v>0</v>
      </c>
      <c r="F3407" t="str">
        <f t="shared" si="215"/>
        <v>CCF</v>
      </c>
      <c r="G3407" t="s">
        <v>8149</v>
      </c>
      <c r="H3407" t="s">
        <v>8150</v>
      </c>
      <c r="I3407">
        <v>59</v>
      </c>
      <c r="J3407">
        <v>59</v>
      </c>
      <c r="K3407" t="s">
        <v>95</v>
      </c>
      <c r="L3407" t="str">
        <f t="shared" si="216"/>
        <v>NIT</v>
      </c>
      <c r="M3407" t="str">
        <f t="shared" si="217"/>
        <v>06142212650014</v>
      </c>
      <c r="N3407" t="s">
        <v>96</v>
      </c>
      <c r="O3407">
        <v>0</v>
      </c>
      <c r="P3407">
        <v>0</v>
      </c>
      <c r="Q3407">
        <v>7.16</v>
      </c>
      <c r="R3407">
        <v>0.93080000000000007</v>
      </c>
      <c r="S3407">
        <v>0</v>
      </c>
      <c r="T3407">
        <v>0</v>
      </c>
      <c r="U3407">
        <v>8.0907999999999998</v>
      </c>
      <c r="W3407" t="s">
        <v>1</v>
      </c>
    </row>
    <row r="3408" spans="1:23">
      <c r="A3408" t="s">
        <v>8160</v>
      </c>
      <c r="B3408" t="str">
        <f t="shared" si="214"/>
        <v>Febrero</v>
      </c>
      <c r="C3408" s="20" t="s">
        <v>8161</v>
      </c>
      <c r="D3408" t="s">
        <v>1</v>
      </c>
      <c r="E3408" t="s">
        <v>0</v>
      </c>
      <c r="F3408" t="str">
        <f t="shared" si="215"/>
        <v>CCF</v>
      </c>
      <c r="G3408" t="s">
        <v>8149</v>
      </c>
      <c r="H3408" t="s">
        <v>8150</v>
      </c>
      <c r="I3408">
        <v>60</v>
      </c>
      <c r="J3408">
        <v>60</v>
      </c>
      <c r="K3408" t="s">
        <v>95</v>
      </c>
      <c r="L3408" t="str">
        <f t="shared" si="216"/>
        <v>NIT</v>
      </c>
      <c r="M3408" t="str">
        <f t="shared" si="217"/>
        <v>06142212650014</v>
      </c>
      <c r="N3408" t="s">
        <v>96</v>
      </c>
      <c r="O3408">
        <v>0</v>
      </c>
      <c r="P3408">
        <v>0</v>
      </c>
      <c r="Q3408">
        <v>20.16</v>
      </c>
      <c r="R3408">
        <v>2.6208</v>
      </c>
      <c r="S3408">
        <v>0</v>
      </c>
      <c r="T3408">
        <v>0</v>
      </c>
      <c r="U3408">
        <v>22.780799999999999</v>
      </c>
      <c r="W3408" t="s">
        <v>1</v>
      </c>
    </row>
    <row r="3409" spans="1:23">
      <c r="A3409" t="s">
        <v>8160</v>
      </c>
      <c r="B3409" t="str">
        <f t="shared" si="214"/>
        <v>Febrero</v>
      </c>
      <c r="C3409" s="20" t="s">
        <v>8161</v>
      </c>
      <c r="D3409" t="s">
        <v>1</v>
      </c>
      <c r="E3409" t="s">
        <v>0</v>
      </c>
      <c r="F3409" t="str">
        <f t="shared" si="215"/>
        <v>CCF</v>
      </c>
      <c r="G3409" t="s">
        <v>8149</v>
      </c>
      <c r="H3409" t="s">
        <v>8150</v>
      </c>
      <c r="I3409">
        <v>61</v>
      </c>
      <c r="J3409">
        <v>61</v>
      </c>
      <c r="K3409" t="s">
        <v>95</v>
      </c>
      <c r="L3409" t="str">
        <f t="shared" si="216"/>
        <v>NIT</v>
      </c>
      <c r="M3409" t="str">
        <f t="shared" si="217"/>
        <v>06142212650014</v>
      </c>
      <c r="N3409" t="s">
        <v>96</v>
      </c>
      <c r="O3409">
        <v>0</v>
      </c>
      <c r="P3409">
        <v>0</v>
      </c>
      <c r="Q3409">
        <v>9.8699999999999992</v>
      </c>
      <c r="R3409">
        <v>1.2830999999999999</v>
      </c>
      <c r="S3409">
        <v>0</v>
      </c>
      <c r="T3409">
        <v>0</v>
      </c>
      <c r="U3409">
        <v>11.153099999999998</v>
      </c>
      <c r="W3409" t="s">
        <v>1</v>
      </c>
    </row>
    <row r="3410" spans="1:23">
      <c r="A3410" t="s">
        <v>8160</v>
      </c>
      <c r="B3410" t="str">
        <f t="shared" si="214"/>
        <v>Febrero</v>
      </c>
      <c r="C3410" s="20" t="s">
        <v>8161</v>
      </c>
      <c r="D3410" t="s">
        <v>1</v>
      </c>
      <c r="E3410" t="s">
        <v>0</v>
      </c>
      <c r="F3410" t="str">
        <f t="shared" si="215"/>
        <v>CCF</v>
      </c>
      <c r="G3410" t="s">
        <v>8149</v>
      </c>
      <c r="H3410" t="s">
        <v>8150</v>
      </c>
      <c r="I3410">
        <v>62</v>
      </c>
      <c r="J3410">
        <v>62</v>
      </c>
      <c r="K3410" t="s">
        <v>95</v>
      </c>
      <c r="L3410" t="str">
        <f t="shared" si="216"/>
        <v>NIT</v>
      </c>
      <c r="M3410" t="str">
        <f t="shared" si="217"/>
        <v>06142212650014</v>
      </c>
      <c r="N3410" t="s">
        <v>96</v>
      </c>
      <c r="O3410">
        <v>0</v>
      </c>
      <c r="P3410">
        <v>0</v>
      </c>
      <c r="Q3410">
        <v>27.21</v>
      </c>
      <c r="R3410">
        <v>3.5373000000000001</v>
      </c>
      <c r="S3410">
        <v>0</v>
      </c>
      <c r="T3410">
        <v>0</v>
      </c>
      <c r="U3410">
        <v>30.747300000000003</v>
      </c>
      <c r="W3410" t="s">
        <v>1</v>
      </c>
    </row>
    <row r="3411" spans="1:23">
      <c r="A3411" t="s">
        <v>8160</v>
      </c>
      <c r="B3411" t="str">
        <f t="shared" si="214"/>
        <v>Febrero</v>
      </c>
      <c r="C3411" s="20" t="s">
        <v>8161</v>
      </c>
      <c r="D3411" t="s">
        <v>1</v>
      </c>
      <c r="E3411" t="s">
        <v>0</v>
      </c>
      <c r="F3411" t="str">
        <f t="shared" si="215"/>
        <v>CCF</v>
      </c>
      <c r="G3411" t="s">
        <v>8149</v>
      </c>
      <c r="H3411" t="s">
        <v>8150</v>
      </c>
      <c r="I3411">
        <v>63</v>
      </c>
      <c r="J3411">
        <v>63</v>
      </c>
      <c r="K3411" t="s">
        <v>95</v>
      </c>
      <c r="L3411" t="str">
        <f t="shared" si="216"/>
        <v>NIT</v>
      </c>
      <c r="M3411" t="str">
        <f t="shared" si="217"/>
        <v>06142212650014</v>
      </c>
      <c r="N3411" t="s">
        <v>96</v>
      </c>
      <c r="O3411">
        <v>0</v>
      </c>
      <c r="P3411">
        <v>0</v>
      </c>
      <c r="Q3411">
        <v>15.57</v>
      </c>
      <c r="R3411">
        <v>2.0241000000000002</v>
      </c>
      <c r="S3411">
        <v>0</v>
      </c>
      <c r="T3411">
        <v>0</v>
      </c>
      <c r="U3411">
        <v>17.594100000000001</v>
      </c>
      <c r="W3411" t="s">
        <v>1</v>
      </c>
    </row>
    <row r="3412" spans="1:23">
      <c r="A3412" t="s">
        <v>8160</v>
      </c>
      <c r="B3412" t="str">
        <f t="shared" si="214"/>
        <v>Febrero</v>
      </c>
      <c r="C3412" s="20" t="s">
        <v>8161</v>
      </c>
      <c r="D3412" t="s">
        <v>1</v>
      </c>
      <c r="E3412" t="s">
        <v>0</v>
      </c>
      <c r="F3412" t="str">
        <f t="shared" si="215"/>
        <v>CCF</v>
      </c>
      <c r="G3412" t="s">
        <v>8149</v>
      </c>
      <c r="H3412" t="s">
        <v>8150</v>
      </c>
      <c r="I3412">
        <v>64</v>
      </c>
      <c r="J3412">
        <v>64</v>
      </c>
      <c r="K3412" t="s">
        <v>95</v>
      </c>
      <c r="L3412" t="str">
        <f t="shared" si="216"/>
        <v>NIT</v>
      </c>
      <c r="M3412" t="str">
        <f t="shared" si="217"/>
        <v>06142212650014</v>
      </c>
      <c r="N3412" t="s">
        <v>96</v>
      </c>
      <c r="O3412">
        <v>0</v>
      </c>
      <c r="P3412">
        <v>0</v>
      </c>
      <c r="Q3412">
        <v>5.3</v>
      </c>
      <c r="R3412">
        <v>0.68899999999999995</v>
      </c>
      <c r="S3412">
        <v>0</v>
      </c>
      <c r="T3412">
        <v>0</v>
      </c>
      <c r="U3412">
        <v>5.9889999999999999</v>
      </c>
      <c r="W3412" t="s">
        <v>1</v>
      </c>
    </row>
    <row r="3413" spans="1:23">
      <c r="A3413" t="s">
        <v>8160</v>
      </c>
      <c r="B3413" t="str">
        <f t="shared" si="214"/>
        <v>Febrero</v>
      </c>
      <c r="C3413" s="20" t="s">
        <v>8161</v>
      </c>
      <c r="D3413" t="s">
        <v>1</v>
      </c>
      <c r="E3413" t="s">
        <v>0</v>
      </c>
      <c r="F3413" t="str">
        <f t="shared" si="215"/>
        <v>CCF</v>
      </c>
      <c r="G3413" t="s">
        <v>8149</v>
      </c>
      <c r="H3413" t="s">
        <v>8150</v>
      </c>
      <c r="I3413">
        <v>65</v>
      </c>
      <c r="J3413">
        <v>65</v>
      </c>
      <c r="K3413" t="s">
        <v>95</v>
      </c>
      <c r="L3413" t="str">
        <f t="shared" si="216"/>
        <v>NIT</v>
      </c>
      <c r="M3413" t="str">
        <f t="shared" si="217"/>
        <v>06142212650014</v>
      </c>
      <c r="N3413" t="s">
        <v>96</v>
      </c>
      <c r="O3413">
        <v>0</v>
      </c>
      <c r="P3413">
        <v>0</v>
      </c>
      <c r="Q3413">
        <v>10.16</v>
      </c>
      <c r="R3413">
        <v>1.3208</v>
      </c>
      <c r="S3413">
        <v>0</v>
      </c>
      <c r="T3413">
        <v>0</v>
      </c>
      <c r="U3413">
        <v>11.4808</v>
      </c>
      <c r="W3413" t="s">
        <v>1</v>
      </c>
    </row>
    <row r="3414" spans="1:23">
      <c r="A3414" t="s">
        <v>8160</v>
      </c>
      <c r="B3414" t="str">
        <f t="shared" si="214"/>
        <v>Febrero</v>
      </c>
      <c r="C3414" s="20" t="s">
        <v>8161</v>
      </c>
      <c r="D3414" t="s">
        <v>1</v>
      </c>
      <c r="E3414" t="s">
        <v>0</v>
      </c>
      <c r="F3414" t="str">
        <f t="shared" si="215"/>
        <v>CCF</v>
      </c>
      <c r="G3414" t="s">
        <v>8149</v>
      </c>
      <c r="H3414" t="s">
        <v>8150</v>
      </c>
      <c r="I3414">
        <v>66</v>
      </c>
      <c r="J3414">
        <v>66</v>
      </c>
      <c r="K3414" t="s">
        <v>95</v>
      </c>
      <c r="L3414" t="str">
        <f t="shared" si="216"/>
        <v>NIT</v>
      </c>
      <c r="M3414" t="str">
        <f t="shared" si="217"/>
        <v>06142212650014</v>
      </c>
      <c r="N3414" t="s">
        <v>96</v>
      </c>
      <c r="O3414">
        <v>0</v>
      </c>
      <c r="P3414">
        <v>0</v>
      </c>
      <c r="Q3414">
        <v>4.84</v>
      </c>
      <c r="R3414">
        <v>0.62919999999999998</v>
      </c>
      <c r="S3414">
        <v>0</v>
      </c>
      <c r="T3414">
        <v>0</v>
      </c>
      <c r="U3414">
        <v>5.4691999999999998</v>
      </c>
      <c r="W3414" t="s">
        <v>1</v>
      </c>
    </row>
    <row r="3415" spans="1:23">
      <c r="A3415" t="s">
        <v>8160</v>
      </c>
      <c r="B3415" t="str">
        <f t="shared" si="214"/>
        <v>Febrero</v>
      </c>
      <c r="C3415" s="20" t="s">
        <v>8161</v>
      </c>
      <c r="D3415" t="s">
        <v>1</v>
      </c>
      <c r="E3415" t="s">
        <v>0</v>
      </c>
      <c r="F3415" t="str">
        <f t="shared" si="215"/>
        <v>CCF</v>
      </c>
      <c r="G3415" t="s">
        <v>8149</v>
      </c>
      <c r="H3415" t="s">
        <v>8150</v>
      </c>
      <c r="I3415">
        <v>67</v>
      </c>
      <c r="J3415">
        <v>67</v>
      </c>
      <c r="K3415" t="s">
        <v>95</v>
      </c>
      <c r="L3415" t="str">
        <f t="shared" si="216"/>
        <v>NIT</v>
      </c>
      <c r="M3415" t="str">
        <f t="shared" si="217"/>
        <v>06142212650014</v>
      </c>
      <c r="N3415" t="s">
        <v>96</v>
      </c>
      <c r="O3415">
        <v>0</v>
      </c>
      <c r="P3415">
        <v>0</v>
      </c>
      <c r="Q3415">
        <v>6.32</v>
      </c>
      <c r="R3415">
        <v>0.82160000000000011</v>
      </c>
      <c r="S3415">
        <v>0</v>
      </c>
      <c r="T3415">
        <v>0</v>
      </c>
      <c r="U3415">
        <v>7.1416000000000004</v>
      </c>
      <c r="W3415" t="s">
        <v>1</v>
      </c>
    </row>
    <row r="3416" spans="1:23">
      <c r="A3416" t="s">
        <v>8160</v>
      </c>
      <c r="B3416" t="str">
        <f t="shared" si="214"/>
        <v>Febrero</v>
      </c>
      <c r="C3416" s="20" t="s">
        <v>8161</v>
      </c>
      <c r="D3416" t="s">
        <v>1</v>
      </c>
      <c r="E3416" t="s">
        <v>0</v>
      </c>
      <c r="F3416" t="str">
        <f t="shared" si="215"/>
        <v>CCF</v>
      </c>
      <c r="G3416" t="s">
        <v>8149</v>
      </c>
      <c r="H3416" t="s">
        <v>8150</v>
      </c>
      <c r="I3416">
        <v>68</v>
      </c>
      <c r="J3416">
        <v>68</v>
      </c>
      <c r="K3416" t="s">
        <v>95</v>
      </c>
      <c r="L3416" t="str">
        <f t="shared" si="216"/>
        <v>NIT</v>
      </c>
      <c r="M3416" t="str">
        <f t="shared" si="217"/>
        <v>06142212650014</v>
      </c>
      <c r="N3416" t="s">
        <v>96</v>
      </c>
      <c r="O3416">
        <v>0</v>
      </c>
      <c r="P3416">
        <v>0</v>
      </c>
      <c r="Q3416">
        <v>18.47</v>
      </c>
      <c r="R3416">
        <v>2.4011</v>
      </c>
      <c r="S3416">
        <v>0</v>
      </c>
      <c r="T3416">
        <v>0</v>
      </c>
      <c r="U3416">
        <v>20.871099999999998</v>
      </c>
      <c r="W3416" t="s">
        <v>1</v>
      </c>
    </row>
    <row r="3417" spans="1:23">
      <c r="A3417" t="s">
        <v>8160</v>
      </c>
      <c r="B3417" t="str">
        <f t="shared" si="214"/>
        <v>Febrero</v>
      </c>
      <c r="C3417" s="20" t="s">
        <v>8161</v>
      </c>
      <c r="D3417" t="s">
        <v>1</v>
      </c>
      <c r="E3417" t="s">
        <v>0</v>
      </c>
      <c r="F3417" t="str">
        <f t="shared" si="215"/>
        <v>CCF</v>
      </c>
      <c r="G3417" t="s">
        <v>8149</v>
      </c>
      <c r="H3417" t="s">
        <v>8150</v>
      </c>
      <c r="I3417">
        <v>69</v>
      </c>
      <c r="J3417">
        <v>69</v>
      </c>
      <c r="K3417" t="s">
        <v>95</v>
      </c>
      <c r="L3417" t="str">
        <f t="shared" si="216"/>
        <v>NIT</v>
      </c>
      <c r="M3417" t="str">
        <f t="shared" si="217"/>
        <v>06142212650014</v>
      </c>
      <c r="N3417" t="s">
        <v>96</v>
      </c>
      <c r="O3417">
        <v>0</v>
      </c>
      <c r="P3417">
        <v>0</v>
      </c>
      <c r="Q3417">
        <v>19.600000000000001</v>
      </c>
      <c r="R3417">
        <v>2.5480000000000005</v>
      </c>
      <c r="S3417">
        <v>0</v>
      </c>
      <c r="T3417">
        <v>0</v>
      </c>
      <c r="U3417">
        <v>22.148000000000003</v>
      </c>
      <c r="W3417" t="s">
        <v>1</v>
      </c>
    </row>
    <row r="3418" spans="1:23">
      <c r="A3418" t="s">
        <v>8160</v>
      </c>
      <c r="B3418" t="str">
        <f t="shared" si="214"/>
        <v>Febrero</v>
      </c>
      <c r="C3418" s="20" t="s">
        <v>8161</v>
      </c>
      <c r="D3418" t="s">
        <v>1</v>
      </c>
      <c r="E3418" t="s">
        <v>0</v>
      </c>
      <c r="F3418" t="str">
        <f t="shared" si="215"/>
        <v>CCF</v>
      </c>
      <c r="G3418" t="s">
        <v>8149</v>
      </c>
      <c r="H3418" t="s">
        <v>8150</v>
      </c>
      <c r="I3418">
        <v>70</v>
      </c>
      <c r="J3418">
        <v>70</v>
      </c>
      <c r="K3418" t="s">
        <v>95</v>
      </c>
      <c r="L3418" t="str">
        <f t="shared" si="216"/>
        <v>NIT</v>
      </c>
      <c r="M3418" t="str">
        <f t="shared" si="217"/>
        <v>06142212650014</v>
      </c>
      <c r="N3418" t="s">
        <v>96</v>
      </c>
      <c r="O3418">
        <v>0</v>
      </c>
      <c r="P3418">
        <v>0</v>
      </c>
      <c r="Q3418">
        <v>34.68</v>
      </c>
      <c r="R3418">
        <v>4.5084</v>
      </c>
      <c r="S3418">
        <v>0</v>
      </c>
      <c r="T3418">
        <v>0</v>
      </c>
      <c r="U3418">
        <v>39.188400000000001</v>
      </c>
      <c r="W3418" t="s">
        <v>1</v>
      </c>
    </row>
    <row r="3419" spans="1:23">
      <c r="A3419" t="s">
        <v>8160</v>
      </c>
      <c r="B3419" t="str">
        <f t="shared" si="214"/>
        <v>Febrero</v>
      </c>
      <c r="C3419" s="20" t="s">
        <v>8161</v>
      </c>
      <c r="D3419" t="s">
        <v>1</v>
      </c>
      <c r="E3419" t="s">
        <v>0</v>
      </c>
      <c r="F3419" t="str">
        <f t="shared" si="215"/>
        <v>CCF</v>
      </c>
      <c r="G3419" t="s">
        <v>8149</v>
      </c>
      <c r="H3419" t="s">
        <v>8150</v>
      </c>
      <c r="I3419">
        <v>71</v>
      </c>
      <c r="J3419">
        <v>71</v>
      </c>
      <c r="K3419" t="s">
        <v>95</v>
      </c>
      <c r="L3419" t="str">
        <f t="shared" si="216"/>
        <v>NIT</v>
      </c>
      <c r="M3419" t="str">
        <f t="shared" si="217"/>
        <v>06142212650014</v>
      </c>
      <c r="N3419" t="s">
        <v>96</v>
      </c>
      <c r="O3419">
        <v>0</v>
      </c>
      <c r="P3419">
        <v>0</v>
      </c>
      <c r="Q3419">
        <v>10.16</v>
      </c>
      <c r="R3419">
        <v>1.3208</v>
      </c>
      <c r="S3419">
        <v>0</v>
      </c>
      <c r="T3419">
        <v>0</v>
      </c>
      <c r="U3419">
        <v>11.4808</v>
      </c>
      <c r="W3419" t="s">
        <v>1</v>
      </c>
    </row>
    <row r="3420" spans="1:23">
      <c r="A3420" t="s">
        <v>8160</v>
      </c>
      <c r="B3420" t="str">
        <f t="shared" si="214"/>
        <v>Febrero</v>
      </c>
      <c r="C3420" s="20" t="s">
        <v>8161</v>
      </c>
      <c r="D3420" t="s">
        <v>1</v>
      </c>
      <c r="E3420" t="s">
        <v>0</v>
      </c>
      <c r="F3420" t="str">
        <f t="shared" si="215"/>
        <v>CCF</v>
      </c>
      <c r="G3420" t="s">
        <v>8149</v>
      </c>
      <c r="H3420" t="s">
        <v>8150</v>
      </c>
      <c r="I3420">
        <v>72</v>
      </c>
      <c r="J3420">
        <v>72</v>
      </c>
      <c r="K3420" t="s">
        <v>95</v>
      </c>
      <c r="L3420" t="str">
        <f t="shared" si="216"/>
        <v>NIT</v>
      </c>
      <c r="M3420" t="str">
        <f t="shared" si="217"/>
        <v>06142212650014</v>
      </c>
      <c r="N3420" t="s">
        <v>96</v>
      </c>
      <c r="O3420">
        <v>0</v>
      </c>
      <c r="P3420">
        <v>0</v>
      </c>
      <c r="Q3420">
        <v>27.98</v>
      </c>
      <c r="R3420">
        <v>3.6374</v>
      </c>
      <c r="S3420">
        <v>0</v>
      </c>
      <c r="T3420">
        <v>0</v>
      </c>
      <c r="U3420">
        <v>31.6174</v>
      </c>
      <c r="W3420" t="s">
        <v>1</v>
      </c>
    </row>
    <row r="3421" spans="1:23">
      <c r="A3421" t="s">
        <v>8160</v>
      </c>
      <c r="B3421" t="str">
        <f t="shared" si="214"/>
        <v>Febrero</v>
      </c>
      <c r="C3421" s="20" t="s">
        <v>8161</v>
      </c>
      <c r="D3421" t="s">
        <v>1</v>
      </c>
      <c r="E3421" t="s">
        <v>0</v>
      </c>
      <c r="F3421" t="str">
        <f t="shared" si="215"/>
        <v>CCF</v>
      </c>
      <c r="G3421" t="s">
        <v>8149</v>
      </c>
      <c r="H3421" t="s">
        <v>8150</v>
      </c>
      <c r="I3421">
        <v>73</v>
      </c>
      <c r="J3421">
        <v>73</v>
      </c>
      <c r="K3421" t="s">
        <v>95</v>
      </c>
      <c r="L3421" t="str">
        <f t="shared" si="216"/>
        <v>NIT</v>
      </c>
      <c r="M3421" t="str">
        <f t="shared" si="217"/>
        <v>06142212650014</v>
      </c>
      <c r="N3421" t="s">
        <v>96</v>
      </c>
      <c r="O3421">
        <v>0</v>
      </c>
      <c r="P3421">
        <v>0</v>
      </c>
      <c r="Q3421">
        <v>12.46</v>
      </c>
      <c r="R3421">
        <v>1.6198000000000001</v>
      </c>
      <c r="S3421">
        <v>0</v>
      </c>
      <c r="T3421">
        <v>0</v>
      </c>
      <c r="U3421">
        <v>14.079800000000001</v>
      </c>
      <c r="W3421" t="s">
        <v>1</v>
      </c>
    </row>
    <row r="3422" spans="1:23">
      <c r="A3422" t="s">
        <v>8160</v>
      </c>
      <c r="B3422" t="str">
        <f t="shared" si="214"/>
        <v>Febrero</v>
      </c>
      <c r="C3422" s="20" t="s">
        <v>8161</v>
      </c>
      <c r="D3422" t="s">
        <v>1</v>
      </c>
      <c r="E3422" t="s">
        <v>0</v>
      </c>
      <c r="F3422" t="str">
        <f t="shared" si="215"/>
        <v>CCF</v>
      </c>
      <c r="G3422" t="s">
        <v>8149</v>
      </c>
      <c r="H3422" t="s">
        <v>8150</v>
      </c>
      <c r="I3422">
        <v>74</v>
      </c>
      <c r="J3422">
        <v>74</v>
      </c>
      <c r="K3422" t="s">
        <v>95</v>
      </c>
      <c r="L3422" t="str">
        <f t="shared" si="216"/>
        <v>NIT</v>
      </c>
      <c r="M3422" t="str">
        <f t="shared" si="217"/>
        <v>06142212650014</v>
      </c>
      <c r="N3422" t="s">
        <v>96</v>
      </c>
      <c r="O3422">
        <v>0</v>
      </c>
      <c r="P3422">
        <v>0</v>
      </c>
      <c r="Q3422">
        <v>7.16</v>
      </c>
      <c r="R3422">
        <v>0.93080000000000007</v>
      </c>
      <c r="S3422">
        <v>0</v>
      </c>
      <c r="T3422">
        <v>0</v>
      </c>
      <c r="U3422">
        <v>8.0907999999999998</v>
      </c>
      <c r="W3422" t="s">
        <v>1</v>
      </c>
    </row>
    <row r="3423" spans="1:23">
      <c r="A3423" t="s">
        <v>8160</v>
      </c>
      <c r="B3423" t="str">
        <f t="shared" si="214"/>
        <v>Febrero</v>
      </c>
      <c r="C3423" s="20" t="s">
        <v>8161</v>
      </c>
      <c r="D3423" t="s">
        <v>1</v>
      </c>
      <c r="E3423" t="s">
        <v>0</v>
      </c>
      <c r="F3423" t="str">
        <f t="shared" si="215"/>
        <v>CCF</v>
      </c>
      <c r="G3423" t="s">
        <v>8149</v>
      </c>
      <c r="H3423" t="s">
        <v>8150</v>
      </c>
      <c r="I3423">
        <v>75</v>
      </c>
      <c r="J3423">
        <v>75</v>
      </c>
      <c r="K3423" t="s">
        <v>8029</v>
      </c>
      <c r="L3423" t="str">
        <f t="shared" si="216"/>
        <v>NIT</v>
      </c>
      <c r="M3423" t="str">
        <f t="shared" si="217"/>
        <v>1102010379001</v>
      </c>
      <c r="N3423" t="s">
        <v>916</v>
      </c>
      <c r="O3423">
        <v>0</v>
      </c>
      <c r="P3423">
        <v>0</v>
      </c>
      <c r="Q3423">
        <v>1468.05</v>
      </c>
      <c r="R3423">
        <v>190.84649999999999</v>
      </c>
      <c r="S3423">
        <v>0</v>
      </c>
      <c r="T3423">
        <v>0</v>
      </c>
      <c r="U3423">
        <v>1658.8964999999998</v>
      </c>
      <c r="W3423" t="s">
        <v>1</v>
      </c>
    </row>
    <row r="3424" spans="1:23">
      <c r="A3424" t="s">
        <v>8160</v>
      </c>
      <c r="B3424" t="str">
        <f t="shared" si="214"/>
        <v>Febrero</v>
      </c>
      <c r="C3424" s="20" t="s">
        <v>8161</v>
      </c>
      <c r="D3424" t="s">
        <v>1</v>
      </c>
      <c r="E3424" t="s">
        <v>0</v>
      </c>
      <c r="F3424" t="str">
        <f t="shared" si="215"/>
        <v>CCF</v>
      </c>
      <c r="G3424" t="s">
        <v>8149</v>
      </c>
      <c r="H3424" t="s">
        <v>8150</v>
      </c>
      <c r="I3424">
        <v>76</v>
      </c>
      <c r="J3424">
        <v>76</v>
      </c>
      <c r="K3424" t="s">
        <v>451</v>
      </c>
      <c r="L3424" t="str">
        <f t="shared" si="216"/>
        <v>NIT</v>
      </c>
      <c r="M3424" t="str">
        <f t="shared" si="217"/>
        <v>11020808811017</v>
      </c>
      <c r="N3424" t="s">
        <v>452</v>
      </c>
      <c r="O3424">
        <v>0</v>
      </c>
      <c r="P3424">
        <v>0</v>
      </c>
      <c r="Q3424">
        <v>5403.13</v>
      </c>
      <c r="R3424">
        <v>702.40690000000006</v>
      </c>
      <c r="S3424">
        <v>0</v>
      </c>
      <c r="T3424">
        <v>0</v>
      </c>
      <c r="U3424">
        <v>6105.5369000000001</v>
      </c>
      <c r="W3424" t="s">
        <v>1</v>
      </c>
    </row>
    <row r="3425" spans="1:23">
      <c r="A3425" t="s">
        <v>8160</v>
      </c>
      <c r="B3425" t="str">
        <f t="shared" si="214"/>
        <v>Febrero</v>
      </c>
      <c r="C3425" s="20" t="s">
        <v>8161</v>
      </c>
      <c r="D3425" t="s">
        <v>1</v>
      </c>
      <c r="E3425" t="s">
        <v>0</v>
      </c>
      <c r="F3425" t="str">
        <f t="shared" si="215"/>
        <v>CCF</v>
      </c>
      <c r="G3425" t="s">
        <v>8149</v>
      </c>
      <c r="H3425" t="s">
        <v>8150</v>
      </c>
      <c r="I3425">
        <v>77</v>
      </c>
      <c r="J3425">
        <v>77</v>
      </c>
      <c r="K3425" t="s">
        <v>830</v>
      </c>
      <c r="L3425" t="str">
        <f t="shared" si="216"/>
        <v>NIT</v>
      </c>
      <c r="M3425" t="str">
        <f t="shared" si="217"/>
        <v>14080405781014</v>
      </c>
      <c r="N3425" t="s">
        <v>831</v>
      </c>
      <c r="O3425">
        <v>0</v>
      </c>
      <c r="P3425">
        <v>0</v>
      </c>
      <c r="Q3425">
        <v>264.83999999999997</v>
      </c>
      <c r="R3425">
        <v>34.429199999999994</v>
      </c>
      <c r="S3425">
        <v>0</v>
      </c>
      <c r="T3425">
        <v>0</v>
      </c>
      <c r="U3425">
        <v>299.26919999999996</v>
      </c>
      <c r="W3425" t="s">
        <v>1</v>
      </c>
    </row>
    <row r="3426" spans="1:23">
      <c r="A3426" t="s">
        <v>8160</v>
      </c>
      <c r="B3426" t="str">
        <f t="shared" si="214"/>
        <v>Febrero</v>
      </c>
      <c r="C3426" s="20" t="s">
        <v>8161</v>
      </c>
      <c r="D3426" t="s">
        <v>1</v>
      </c>
      <c r="E3426" t="s">
        <v>0</v>
      </c>
      <c r="F3426" t="str">
        <f t="shared" si="215"/>
        <v>CCF</v>
      </c>
      <c r="G3426" t="s">
        <v>8149</v>
      </c>
      <c r="H3426" t="s">
        <v>8150</v>
      </c>
      <c r="I3426">
        <v>78</v>
      </c>
      <c r="J3426">
        <v>78</v>
      </c>
      <c r="K3426" t="s">
        <v>118</v>
      </c>
      <c r="L3426" t="str">
        <f t="shared" si="216"/>
        <v>NIT</v>
      </c>
      <c r="M3426" t="str">
        <f t="shared" si="217"/>
        <v>06141106071025</v>
      </c>
      <c r="N3426" t="s">
        <v>119</v>
      </c>
      <c r="O3426">
        <v>0</v>
      </c>
      <c r="P3426">
        <v>0</v>
      </c>
      <c r="Q3426">
        <v>856.46</v>
      </c>
      <c r="R3426">
        <v>111.33980000000001</v>
      </c>
      <c r="S3426">
        <v>0</v>
      </c>
      <c r="T3426">
        <v>0</v>
      </c>
      <c r="U3426">
        <v>967.7998</v>
      </c>
      <c r="W3426" t="s">
        <v>1</v>
      </c>
    </row>
    <row r="3427" spans="1:23">
      <c r="A3427" t="s">
        <v>8160</v>
      </c>
      <c r="B3427" t="str">
        <f t="shared" si="214"/>
        <v>Febrero</v>
      </c>
      <c r="C3427" s="20" t="s">
        <v>8161</v>
      </c>
      <c r="D3427" t="s">
        <v>1</v>
      </c>
      <c r="E3427" t="s">
        <v>0</v>
      </c>
      <c r="F3427" t="str">
        <f t="shared" si="215"/>
        <v>CCF</v>
      </c>
      <c r="G3427" t="s">
        <v>8149</v>
      </c>
      <c r="H3427" t="s">
        <v>8150</v>
      </c>
      <c r="I3427">
        <v>80</v>
      </c>
      <c r="J3427">
        <v>80</v>
      </c>
      <c r="K3427" t="s">
        <v>471</v>
      </c>
      <c r="L3427" t="str">
        <f t="shared" si="216"/>
        <v>NIT</v>
      </c>
      <c r="M3427" t="str">
        <f t="shared" si="217"/>
        <v>06142010671133</v>
      </c>
      <c r="N3427" t="s">
        <v>472</v>
      </c>
      <c r="O3427">
        <v>0</v>
      </c>
      <c r="P3427">
        <v>0</v>
      </c>
      <c r="Q3427">
        <v>65.52</v>
      </c>
      <c r="R3427">
        <v>8.5175999999999998</v>
      </c>
      <c r="S3427">
        <v>0</v>
      </c>
      <c r="T3427">
        <v>0</v>
      </c>
      <c r="U3427">
        <v>74.037599999999998</v>
      </c>
      <c r="W3427" t="s">
        <v>1</v>
      </c>
    </row>
    <row r="3428" spans="1:23">
      <c r="A3428" t="s">
        <v>8160</v>
      </c>
      <c r="B3428" t="str">
        <f t="shared" si="214"/>
        <v>Febrero</v>
      </c>
      <c r="C3428" s="20" t="s">
        <v>8161</v>
      </c>
      <c r="D3428" t="s">
        <v>1</v>
      </c>
      <c r="E3428" t="s">
        <v>0</v>
      </c>
      <c r="F3428" t="str">
        <f t="shared" si="215"/>
        <v>CCF</v>
      </c>
      <c r="G3428" t="s">
        <v>8149</v>
      </c>
      <c r="H3428" t="s">
        <v>8150</v>
      </c>
      <c r="I3428">
        <v>81</v>
      </c>
      <c r="J3428">
        <v>81</v>
      </c>
      <c r="K3428" t="s">
        <v>383</v>
      </c>
      <c r="L3428" t="str">
        <f t="shared" si="216"/>
        <v>NIT</v>
      </c>
      <c r="M3428" t="str">
        <f t="shared" si="217"/>
        <v>02102001171016</v>
      </c>
      <c r="N3428" t="s">
        <v>384</v>
      </c>
      <c r="O3428">
        <v>0</v>
      </c>
      <c r="P3428">
        <v>0</v>
      </c>
      <c r="Q3428">
        <v>63.72</v>
      </c>
      <c r="R3428">
        <v>8.2835999999999999</v>
      </c>
      <c r="S3428">
        <v>0</v>
      </c>
      <c r="T3428">
        <v>0</v>
      </c>
      <c r="U3428">
        <v>72.003600000000006</v>
      </c>
      <c r="W3428" t="s">
        <v>1</v>
      </c>
    </row>
    <row r="3429" spans="1:23">
      <c r="A3429" t="s">
        <v>8160</v>
      </c>
      <c r="B3429" t="str">
        <f t="shared" si="214"/>
        <v>Febrero</v>
      </c>
      <c r="C3429" s="20" t="s">
        <v>8161</v>
      </c>
      <c r="D3429" t="s">
        <v>1</v>
      </c>
      <c r="E3429" t="s">
        <v>0</v>
      </c>
      <c r="F3429" t="str">
        <f t="shared" si="215"/>
        <v>CCF</v>
      </c>
      <c r="G3429" t="s">
        <v>8149</v>
      </c>
      <c r="H3429" t="s">
        <v>8150</v>
      </c>
      <c r="I3429">
        <v>82</v>
      </c>
      <c r="J3429">
        <v>82</v>
      </c>
      <c r="K3429" t="s">
        <v>1416</v>
      </c>
      <c r="L3429" t="str">
        <f t="shared" si="216"/>
        <v>NIT</v>
      </c>
      <c r="M3429" t="str">
        <f t="shared" si="217"/>
        <v>02070509891015</v>
      </c>
      <c r="N3429" t="s">
        <v>1417</v>
      </c>
      <c r="O3429">
        <v>0</v>
      </c>
      <c r="P3429">
        <v>0</v>
      </c>
      <c r="Q3429">
        <v>42.12</v>
      </c>
      <c r="R3429">
        <v>5.4756</v>
      </c>
      <c r="S3429">
        <v>0</v>
      </c>
      <c r="T3429">
        <v>0</v>
      </c>
      <c r="U3429">
        <v>47.595599999999997</v>
      </c>
      <c r="W3429" t="s">
        <v>1</v>
      </c>
    </row>
    <row r="3430" spans="1:23">
      <c r="A3430" t="s">
        <v>8160</v>
      </c>
      <c r="B3430" t="str">
        <f t="shared" si="214"/>
        <v>Febrero</v>
      </c>
      <c r="C3430" s="20" t="s">
        <v>8161</v>
      </c>
      <c r="D3430" t="s">
        <v>1</v>
      </c>
      <c r="E3430" t="s">
        <v>0</v>
      </c>
      <c r="F3430" t="str">
        <f t="shared" si="215"/>
        <v>CCF</v>
      </c>
      <c r="G3430" t="s">
        <v>8149</v>
      </c>
      <c r="H3430" t="s">
        <v>8150</v>
      </c>
      <c r="I3430">
        <v>83</v>
      </c>
      <c r="J3430">
        <v>83</v>
      </c>
      <c r="K3430" t="s">
        <v>95</v>
      </c>
      <c r="L3430" t="str">
        <f t="shared" si="216"/>
        <v>NIT</v>
      </c>
      <c r="M3430" t="str">
        <f t="shared" si="217"/>
        <v>06142212650014</v>
      </c>
      <c r="N3430" t="s">
        <v>96</v>
      </c>
      <c r="O3430">
        <v>0</v>
      </c>
      <c r="P3430">
        <v>0</v>
      </c>
      <c r="Q3430">
        <v>11.62</v>
      </c>
      <c r="R3430">
        <v>1.5105999999999999</v>
      </c>
      <c r="S3430">
        <v>0</v>
      </c>
      <c r="T3430">
        <v>0</v>
      </c>
      <c r="U3430">
        <v>13.130599999999999</v>
      </c>
      <c r="W3430" t="s">
        <v>1</v>
      </c>
    </row>
    <row r="3431" spans="1:23">
      <c r="A3431" t="s">
        <v>8160</v>
      </c>
      <c r="B3431" t="str">
        <f t="shared" si="214"/>
        <v>Febrero</v>
      </c>
      <c r="C3431" s="20" t="s">
        <v>8161</v>
      </c>
      <c r="D3431" t="s">
        <v>1</v>
      </c>
      <c r="E3431" t="s">
        <v>0</v>
      </c>
      <c r="F3431" t="str">
        <f t="shared" si="215"/>
        <v>CCF</v>
      </c>
      <c r="G3431" t="s">
        <v>8149</v>
      </c>
      <c r="H3431" t="s">
        <v>8150</v>
      </c>
      <c r="I3431">
        <v>84</v>
      </c>
      <c r="J3431">
        <v>84</v>
      </c>
      <c r="K3431" t="s">
        <v>95</v>
      </c>
      <c r="L3431" t="str">
        <f t="shared" si="216"/>
        <v>NIT</v>
      </c>
      <c r="M3431" t="str">
        <f t="shared" si="217"/>
        <v>06142212650014</v>
      </c>
      <c r="N3431" t="s">
        <v>96</v>
      </c>
      <c r="O3431">
        <v>0</v>
      </c>
      <c r="P3431">
        <v>0</v>
      </c>
      <c r="Q3431">
        <v>32.08</v>
      </c>
      <c r="R3431">
        <v>4.1703999999999999</v>
      </c>
      <c r="S3431">
        <v>0</v>
      </c>
      <c r="T3431">
        <v>0</v>
      </c>
      <c r="U3431">
        <v>36.250399999999999</v>
      </c>
      <c r="W3431" t="s">
        <v>1</v>
      </c>
    </row>
    <row r="3432" spans="1:23">
      <c r="A3432" t="s">
        <v>8160</v>
      </c>
      <c r="B3432" t="str">
        <f t="shared" si="214"/>
        <v>Febrero</v>
      </c>
      <c r="C3432" s="20" t="s">
        <v>8161</v>
      </c>
      <c r="D3432" t="s">
        <v>1</v>
      </c>
      <c r="E3432" t="s">
        <v>0</v>
      </c>
      <c r="F3432" t="str">
        <f t="shared" si="215"/>
        <v>CCF</v>
      </c>
      <c r="G3432" t="s">
        <v>8149</v>
      </c>
      <c r="H3432" t="s">
        <v>8150</v>
      </c>
      <c r="I3432">
        <v>85</v>
      </c>
      <c r="J3432">
        <v>85</v>
      </c>
      <c r="K3432" t="s">
        <v>95</v>
      </c>
      <c r="L3432" t="str">
        <f t="shared" si="216"/>
        <v>NIT</v>
      </c>
      <c r="M3432" t="str">
        <f t="shared" si="217"/>
        <v>06142212650014</v>
      </c>
      <c r="N3432" t="s">
        <v>96</v>
      </c>
      <c r="O3432">
        <v>0</v>
      </c>
      <c r="P3432">
        <v>0</v>
      </c>
      <c r="Q3432">
        <v>17.32</v>
      </c>
      <c r="R3432">
        <v>2.2516000000000003</v>
      </c>
      <c r="S3432">
        <v>0</v>
      </c>
      <c r="T3432">
        <v>0</v>
      </c>
      <c r="U3432">
        <v>19.5716</v>
      </c>
      <c r="W3432" t="s">
        <v>1</v>
      </c>
    </row>
    <row r="3433" spans="1:23">
      <c r="A3433" t="s">
        <v>8160</v>
      </c>
      <c r="B3433" t="str">
        <f t="shared" si="214"/>
        <v>Febrero</v>
      </c>
      <c r="C3433" s="20" t="s">
        <v>8161</v>
      </c>
      <c r="D3433" t="s">
        <v>1</v>
      </c>
      <c r="E3433" t="s">
        <v>0</v>
      </c>
      <c r="F3433" t="str">
        <f t="shared" si="215"/>
        <v>CCF</v>
      </c>
      <c r="G3433" t="s">
        <v>8149</v>
      </c>
      <c r="H3433" t="s">
        <v>8150</v>
      </c>
      <c r="I3433">
        <v>86</v>
      </c>
      <c r="J3433">
        <v>86</v>
      </c>
      <c r="K3433" t="s">
        <v>95</v>
      </c>
      <c r="L3433" t="str">
        <f t="shared" si="216"/>
        <v>NIT</v>
      </c>
      <c r="M3433" t="str">
        <f t="shared" si="217"/>
        <v>06142212650014</v>
      </c>
      <c r="N3433" t="s">
        <v>96</v>
      </c>
      <c r="O3433">
        <v>0</v>
      </c>
      <c r="P3433">
        <v>0</v>
      </c>
      <c r="Q3433">
        <v>3.55</v>
      </c>
      <c r="R3433">
        <v>0.46149999999999997</v>
      </c>
      <c r="S3433">
        <v>0</v>
      </c>
      <c r="T3433">
        <v>0</v>
      </c>
      <c r="U3433">
        <v>4.0114999999999998</v>
      </c>
      <c r="W3433" t="s">
        <v>1</v>
      </c>
    </row>
    <row r="3434" spans="1:23">
      <c r="A3434" t="s">
        <v>8160</v>
      </c>
      <c r="B3434" t="str">
        <f t="shared" si="214"/>
        <v>Febrero</v>
      </c>
      <c r="C3434" s="20" t="s">
        <v>8161</v>
      </c>
      <c r="D3434" t="s">
        <v>1</v>
      </c>
      <c r="E3434" t="s">
        <v>0</v>
      </c>
      <c r="F3434" t="str">
        <f t="shared" si="215"/>
        <v>CCF</v>
      </c>
      <c r="G3434" t="s">
        <v>8149</v>
      </c>
      <c r="H3434" t="s">
        <v>8150</v>
      </c>
      <c r="I3434">
        <v>87</v>
      </c>
      <c r="J3434">
        <v>87</v>
      </c>
      <c r="K3434" t="s">
        <v>95</v>
      </c>
      <c r="L3434" t="str">
        <f t="shared" si="216"/>
        <v>NIT</v>
      </c>
      <c r="M3434" t="str">
        <f t="shared" si="217"/>
        <v>06142212650014</v>
      </c>
      <c r="N3434" t="s">
        <v>96</v>
      </c>
      <c r="O3434">
        <v>0</v>
      </c>
      <c r="P3434">
        <v>0</v>
      </c>
      <c r="Q3434">
        <v>24.88</v>
      </c>
      <c r="R3434">
        <v>3.2343999999999999</v>
      </c>
      <c r="S3434">
        <v>0</v>
      </c>
      <c r="T3434">
        <v>0</v>
      </c>
      <c r="U3434">
        <v>28.1144</v>
      </c>
      <c r="W3434" t="s">
        <v>1</v>
      </c>
    </row>
    <row r="3435" spans="1:23">
      <c r="A3435" t="s">
        <v>8160</v>
      </c>
      <c r="B3435" t="str">
        <f t="shared" si="214"/>
        <v>Febrero</v>
      </c>
      <c r="C3435" s="20" t="s">
        <v>8161</v>
      </c>
      <c r="D3435" t="s">
        <v>1</v>
      </c>
      <c r="E3435" t="s">
        <v>0</v>
      </c>
      <c r="F3435" t="str">
        <f t="shared" si="215"/>
        <v>CCF</v>
      </c>
      <c r="G3435" t="s">
        <v>8149</v>
      </c>
      <c r="H3435" t="s">
        <v>8150</v>
      </c>
      <c r="I3435">
        <v>88</v>
      </c>
      <c r="J3435">
        <v>88</v>
      </c>
      <c r="K3435" t="s">
        <v>95</v>
      </c>
      <c r="L3435" t="str">
        <f t="shared" si="216"/>
        <v>NIT</v>
      </c>
      <c r="M3435" t="str">
        <f t="shared" si="217"/>
        <v>06142212650014</v>
      </c>
      <c r="N3435" t="s">
        <v>96</v>
      </c>
      <c r="O3435">
        <v>0</v>
      </c>
      <c r="P3435">
        <v>0</v>
      </c>
      <c r="Q3435">
        <v>30.18</v>
      </c>
      <c r="R3435">
        <v>3.9234</v>
      </c>
      <c r="S3435">
        <v>0</v>
      </c>
      <c r="T3435">
        <v>0</v>
      </c>
      <c r="U3435">
        <v>34.103400000000001</v>
      </c>
      <c r="W3435" t="s">
        <v>1</v>
      </c>
    </row>
    <row r="3436" spans="1:23">
      <c r="A3436" t="s">
        <v>8160</v>
      </c>
      <c r="B3436" t="str">
        <f t="shared" si="214"/>
        <v>Febrero</v>
      </c>
      <c r="C3436" s="20" t="s">
        <v>8161</v>
      </c>
      <c r="D3436" t="s">
        <v>1</v>
      </c>
      <c r="E3436" t="s">
        <v>0</v>
      </c>
      <c r="F3436" t="str">
        <f t="shared" si="215"/>
        <v>CCF</v>
      </c>
      <c r="G3436" t="s">
        <v>8149</v>
      </c>
      <c r="H3436" t="s">
        <v>8150</v>
      </c>
      <c r="I3436">
        <v>89</v>
      </c>
      <c r="J3436">
        <v>89</v>
      </c>
      <c r="K3436" t="s">
        <v>95</v>
      </c>
      <c r="L3436" t="str">
        <f t="shared" si="216"/>
        <v>NIT</v>
      </c>
      <c r="M3436" t="str">
        <f t="shared" si="217"/>
        <v>06142212650014</v>
      </c>
      <c r="N3436" t="s">
        <v>96</v>
      </c>
      <c r="O3436">
        <v>0</v>
      </c>
      <c r="P3436">
        <v>0</v>
      </c>
      <c r="Q3436">
        <v>10.16</v>
      </c>
      <c r="R3436">
        <v>1.3208</v>
      </c>
      <c r="S3436">
        <v>0</v>
      </c>
      <c r="T3436">
        <v>0</v>
      </c>
      <c r="U3436">
        <v>11.4808</v>
      </c>
      <c r="W3436" t="s">
        <v>1</v>
      </c>
    </row>
    <row r="3437" spans="1:23">
      <c r="A3437" t="s">
        <v>8160</v>
      </c>
      <c r="B3437" t="str">
        <f t="shared" si="214"/>
        <v>Febrero</v>
      </c>
      <c r="C3437" s="20" t="s">
        <v>8161</v>
      </c>
      <c r="D3437" t="s">
        <v>1</v>
      </c>
      <c r="E3437" t="s">
        <v>0</v>
      </c>
      <c r="F3437" t="str">
        <f t="shared" si="215"/>
        <v>CCF</v>
      </c>
      <c r="G3437" t="s">
        <v>8149</v>
      </c>
      <c r="H3437" t="s">
        <v>8150</v>
      </c>
      <c r="I3437">
        <v>90</v>
      </c>
      <c r="J3437">
        <v>90</v>
      </c>
      <c r="K3437" t="s">
        <v>95</v>
      </c>
      <c r="L3437" t="str">
        <f t="shared" si="216"/>
        <v>NIT</v>
      </c>
      <c r="M3437" t="str">
        <f t="shared" si="217"/>
        <v>06142212650014</v>
      </c>
      <c r="N3437" t="s">
        <v>96</v>
      </c>
      <c r="O3437">
        <v>0</v>
      </c>
      <c r="P3437">
        <v>0</v>
      </c>
      <c r="Q3437">
        <v>6.32</v>
      </c>
      <c r="R3437">
        <v>0.82160000000000011</v>
      </c>
      <c r="S3437">
        <v>0</v>
      </c>
      <c r="T3437">
        <v>0</v>
      </c>
      <c r="U3437">
        <v>7.1416000000000004</v>
      </c>
      <c r="W3437" t="s">
        <v>1</v>
      </c>
    </row>
    <row r="3438" spans="1:23">
      <c r="A3438" t="s">
        <v>8160</v>
      </c>
      <c r="B3438" t="str">
        <f t="shared" si="214"/>
        <v>Febrero</v>
      </c>
      <c r="C3438" s="20" t="s">
        <v>8161</v>
      </c>
      <c r="D3438" t="s">
        <v>1</v>
      </c>
      <c r="E3438" t="s">
        <v>0</v>
      </c>
      <c r="F3438" t="str">
        <f t="shared" si="215"/>
        <v>CCF</v>
      </c>
      <c r="G3438" t="s">
        <v>8149</v>
      </c>
      <c r="H3438" t="s">
        <v>8150</v>
      </c>
      <c r="I3438">
        <v>91</v>
      </c>
      <c r="J3438">
        <v>91</v>
      </c>
      <c r="K3438" t="s">
        <v>95</v>
      </c>
      <c r="L3438" t="str">
        <f t="shared" si="216"/>
        <v>NIT</v>
      </c>
      <c r="M3438" t="str">
        <f t="shared" si="217"/>
        <v>06142212650014</v>
      </c>
      <c r="N3438" t="s">
        <v>96</v>
      </c>
      <c r="O3438">
        <v>0</v>
      </c>
      <c r="P3438">
        <v>0</v>
      </c>
      <c r="Q3438">
        <v>7.16</v>
      </c>
      <c r="R3438">
        <v>0.93080000000000007</v>
      </c>
      <c r="S3438">
        <v>0</v>
      </c>
      <c r="T3438">
        <v>0</v>
      </c>
      <c r="U3438">
        <v>8.0907999999999998</v>
      </c>
      <c r="W3438" t="s">
        <v>1</v>
      </c>
    </row>
    <row r="3439" spans="1:23">
      <c r="A3439" t="s">
        <v>8160</v>
      </c>
      <c r="B3439" t="str">
        <f t="shared" si="214"/>
        <v>Febrero</v>
      </c>
      <c r="C3439" s="20" t="s">
        <v>8161</v>
      </c>
      <c r="D3439" t="s">
        <v>1</v>
      </c>
      <c r="E3439" t="s">
        <v>0</v>
      </c>
      <c r="F3439" t="str">
        <f t="shared" si="215"/>
        <v>CCF</v>
      </c>
      <c r="G3439" t="s">
        <v>8149</v>
      </c>
      <c r="H3439" t="s">
        <v>8150</v>
      </c>
      <c r="I3439">
        <v>92</v>
      </c>
      <c r="J3439">
        <v>92</v>
      </c>
      <c r="K3439" t="s">
        <v>95</v>
      </c>
      <c r="L3439" t="str">
        <f t="shared" si="216"/>
        <v>NIT</v>
      </c>
      <c r="M3439" t="str">
        <f t="shared" si="217"/>
        <v>06142212650014</v>
      </c>
      <c r="N3439" t="s">
        <v>96</v>
      </c>
      <c r="O3439">
        <v>0</v>
      </c>
      <c r="P3439">
        <v>0</v>
      </c>
      <c r="Q3439">
        <v>12.46</v>
      </c>
      <c r="R3439">
        <v>1.6198000000000001</v>
      </c>
      <c r="S3439">
        <v>0</v>
      </c>
      <c r="T3439">
        <v>0</v>
      </c>
      <c r="U3439">
        <v>14.079800000000001</v>
      </c>
      <c r="W3439" t="s">
        <v>1</v>
      </c>
    </row>
    <row r="3440" spans="1:23">
      <c r="A3440" t="s">
        <v>8160</v>
      </c>
      <c r="B3440" t="str">
        <f t="shared" si="214"/>
        <v>Febrero</v>
      </c>
      <c r="C3440" s="20" t="s">
        <v>8161</v>
      </c>
      <c r="D3440" t="s">
        <v>1</v>
      </c>
      <c r="E3440" t="s">
        <v>0</v>
      </c>
      <c r="F3440" t="str">
        <f t="shared" si="215"/>
        <v>CCF</v>
      </c>
      <c r="G3440" t="s">
        <v>8149</v>
      </c>
      <c r="H3440" t="s">
        <v>8150</v>
      </c>
      <c r="I3440">
        <v>93</v>
      </c>
      <c r="J3440">
        <v>93</v>
      </c>
      <c r="K3440" t="s">
        <v>95</v>
      </c>
      <c r="L3440" t="str">
        <f t="shared" si="216"/>
        <v>NIT</v>
      </c>
      <c r="M3440" t="str">
        <f t="shared" si="217"/>
        <v>06142212650014</v>
      </c>
      <c r="N3440" t="s">
        <v>96</v>
      </c>
      <c r="O3440">
        <v>0</v>
      </c>
      <c r="P3440">
        <v>0</v>
      </c>
      <c r="Q3440">
        <v>5.3</v>
      </c>
      <c r="R3440">
        <v>0.68899999999999995</v>
      </c>
      <c r="S3440">
        <v>0</v>
      </c>
      <c r="T3440">
        <v>0</v>
      </c>
      <c r="U3440">
        <v>5.9889999999999999</v>
      </c>
      <c r="W3440" t="s">
        <v>1</v>
      </c>
    </row>
    <row r="3441" spans="1:23">
      <c r="A3441" t="s">
        <v>8160</v>
      </c>
      <c r="B3441" t="str">
        <f t="shared" si="214"/>
        <v>Febrero</v>
      </c>
      <c r="C3441" s="20" t="s">
        <v>8281</v>
      </c>
      <c r="D3441" t="s">
        <v>1</v>
      </c>
      <c r="E3441" t="s">
        <v>0</v>
      </c>
      <c r="F3441" t="str">
        <f t="shared" si="215"/>
        <v>CCF</v>
      </c>
      <c r="G3441" t="s">
        <v>8149</v>
      </c>
      <c r="H3441" t="s">
        <v>8150</v>
      </c>
      <c r="I3441">
        <v>94</v>
      </c>
      <c r="J3441">
        <v>94</v>
      </c>
      <c r="K3441" t="s">
        <v>95</v>
      </c>
      <c r="L3441" t="str">
        <f t="shared" si="216"/>
        <v>NIT</v>
      </c>
      <c r="M3441" t="str">
        <f t="shared" si="217"/>
        <v>06142212650014</v>
      </c>
      <c r="N3441" t="s">
        <v>96</v>
      </c>
      <c r="O3441">
        <v>0</v>
      </c>
      <c r="P3441">
        <v>0</v>
      </c>
      <c r="Q3441">
        <v>7.16</v>
      </c>
      <c r="R3441">
        <v>0.93080000000000007</v>
      </c>
      <c r="S3441">
        <v>0</v>
      </c>
      <c r="T3441">
        <v>0</v>
      </c>
      <c r="U3441">
        <v>8.0907999999999998</v>
      </c>
      <c r="W3441" t="s">
        <v>1</v>
      </c>
    </row>
    <row r="3442" spans="1:23">
      <c r="A3442" t="s">
        <v>8160</v>
      </c>
      <c r="B3442" t="str">
        <f t="shared" si="214"/>
        <v>Febrero</v>
      </c>
      <c r="C3442" s="20" t="s">
        <v>8281</v>
      </c>
      <c r="D3442" t="s">
        <v>1</v>
      </c>
      <c r="E3442" t="s">
        <v>0</v>
      </c>
      <c r="F3442" t="str">
        <f t="shared" si="215"/>
        <v>CCF</v>
      </c>
      <c r="G3442" t="s">
        <v>8149</v>
      </c>
      <c r="H3442" t="s">
        <v>8150</v>
      </c>
      <c r="I3442">
        <v>95</v>
      </c>
      <c r="J3442">
        <v>95</v>
      </c>
      <c r="K3442" t="s">
        <v>95</v>
      </c>
      <c r="L3442" t="str">
        <f t="shared" si="216"/>
        <v>NIT</v>
      </c>
      <c r="M3442" t="str">
        <f t="shared" si="217"/>
        <v>06142212650014</v>
      </c>
      <c r="N3442" t="s">
        <v>96</v>
      </c>
      <c r="O3442">
        <v>0</v>
      </c>
      <c r="P3442">
        <v>0</v>
      </c>
      <c r="Q3442">
        <v>20.64</v>
      </c>
      <c r="R3442">
        <v>2.6832000000000003</v>
      </c>
      <c r="S3442">
        <v>0</v>
      </c>
      <c r="T3442">
        <v>0</v>
      </c>
      <c r="U3442">
        <v>23.3232</v>
      </c>
      <c r="W3442" t="s">
        <v>1</v>
      </c>
    </row>
    <row r="3443" spans="1:23">
      <c r="A3443" t="s">
        <v>8160</v>
      </c>
      <c r="B3443" t="str">
        <f t="shared" si="214"/>
        <v>Febrero</v>
      </c>
      <c r="C3443" s="20" t="s">
        <v>8281</v>
      </c>
      <c r="D3443" t="s">
        <v>1</v>
      </c>
      <c r="E3443" t="s">
        <v>0</v>
      </c>
      <c r="F3443" t="str">
        <f t="shared" si="215"/>
        <v>CCF</v>
      </c>
      <c r="G3443" t="s">
        <v>8149</v>
      </c>
      <c r="H3443" t="s">
        <v>8150</v>
      </c>
      <c r="I3443">
        <v>96</v>
      </c>
      <c r="J3443">
        <v>96</v>
      </c>
      <c r="K3443" t="s">
        <v>183</v>
      </c>
      <c r="L3443" t="str">
        <f t="shared" si="216"/>
        <v>NIT</v>
      </c>
      <c r="M3443" t="str">
        <f t="shared" si="217"/>
        <v>06142009101064</v>
      </c>
      <c r="N3443" t="s">
        <v>184</v>
      </c>
      <c r="O3443">
        <v>0</v>
      </c>
      <c r="P3443">
        <v>0</v>
      </c>
      <c r="Q3443">
        <v>20.399999999999999</v>
      </c>
      <c r="R3443">
        <v>2.6519999999999997</v>
      </c>
      <c r="S3443">
        <v>0</v>
      </c>
      <c r="T3443">
        <v>0</v>
      </c>
      <c r="U3443">
        <v>23.052</v>
      </c>
      <c r="W3443" t="s">
        <v>1</v>
      </c>
    </row>
    <row r="3444" spans="1:23">
      <c r="A3444" t="s">
        <v>8160</v>
      </c>
      <c r="B3444" t="str">
        <f t="shared" si="214"/>
        <v>Febrero</v>
      </c>
      <c r="C3444" s="20" t="s">
        <v>8281</v>
      </c>
      <c r="D3444" t="s">
        <v>1</v>
      </c>
      <c r="E3444" t="s">
        <v>0</v>
      </c>
      <c r="F3444" t="str">
        <f t="shared" si="215"/>
        <v>CCF</v>
      </c>
      <c r="G3444" t="s">
        <v>8149</v>
      </c>
      <c r="H3444" t="s">
        <v>8150</v>
      </c>
      <c r="I3444">
        <v>97</v>
      </c>
      <c r="J3444">
        <v>97</v>
      </c>
      <c r="K3444" t="s">
        <v>333</v>
      </c>
      <c r="L3444" t="str">
        <f t="shared" si="216"/>
        <v>NIT</v>
      </c>
      <c r="M3444" t="str">
        <f t="shared" si="217"/>
        <v>06140607941015</v>
      </c>
      <c r="N3444" t="s">
        <v>334</v>
      </c>
      <c r="O3444">
        <v>0</v>
      </c>
      <c r="P3444">
        <v>0</v>
      </c>
      <c r="Q3444">
        <v>81.56</v>
      </c>
      <c r="R3444">
        <v>10.6028</v>
      </c>
      <c r="S3444">
        <v>0</v>
      </c>
      <c r="T3444">
        <v>0</v>
      </c>
      <c r="U3444">
        <v>92.162800000000004</v>
      </c>
      <c r="W3444" t="s">
        <v>1</v>
      </c>
    </row>
    <row r="3445" spans="1:23">
      <c r="A3445" t="s">
        <v>8160</v>
      </c>
      <c r="B3445" t="str">
        <f t="shared" si="214"/>
        <v>Febrero</v>
      </c>
      <c r="C3445" s="20" t="s">
        <v>8281</v>
      </c>
      <c r="D3445" t="s">
        <v>1</v>
      </c>
      <c r="E3445" t="s">
        <v>0</v>
      </c>
      <c r="F3445" t="str">
        <f t="shared" si="215"/>
        <v>CCF</v>
      </c>
      <c r="G3445" t="s">
        <v>8149</v>
      </c>
      <c r="H3445" t="s">
        <v>8150</v>
      </c>
      <c r="I3445">
        <v>98</v>
      </c>
      <c r="J3445">
        <v>98</v>
      </c>
      <c r="K3445" t="s">
        <v>8199</v>
      </c>
      <c r="L3445" t="str">
        <f t="shared" si="216"/>
        <v>NIT</v>
      </c>
      <c r="M3445" t="str">
        <f t="shared" si="217"/>
        <v>11231207211013</v>
      </c>
      <c r="N3445" t="s">
        <v>8200</v>
      </c>
      <c r="O3445">
        <v>0</v>
      </c>
      <c r="P3445">
        <v>0</v>
      </c>
      <c r="Q3445">
        <v>1633.08</v>
      </c>
      <c r="R3445">
        <v>212.3</v>
      </c>
      <c r="S3445">
        <v>0</v>
      </c>
      <c r="T3445">
        <v>0</v>
      </c>
      <c r="U3445">
        <v>1845.38</v>
      </c>
      <c r="W3445" t="s">
        <v>1</v>
      </c>
    </row>
    <row r="3446" spans="1:23">
      <c r="A3446" t="s">
        <v>8160</v>
      </c>
      <c r="B3446" t="str">
        <f t="shared" si="214"/>
        <v>Febrero</v>
      </c>
      <c r="C3446" s="20" t="s">
        <v>8281</v>
      </c>
      <c r="D3446" t="s">
        <v>1</v>
      </c>
      <c r="E3446" t="s">
        <v>0</v>
      </c>
      <c r="F3446" t="str">
        <f t="shared" si="215"/>
        <v>CCF</v>
      </c>
      <c r="G3446" t="s">
        <v>8149</v>
      </c>
      <c r="H3446" t="s">
        <v>8150</v>
      </c>
      <c r="I3446">
        <v>99</v>
      </c>
      <c r="J3446">
        <v>99</v>
      </c>
      <c r="K3446" t="s">
        <v>8095</v>
      </c>
      <c r="L3446" t="str">
        <f t="shared" si="216"/>
        <v>NIT</v>
      </c>
      <c r="M3446" t="str">
        <f t="shared" si="217"/>
        <v>06140509811162</v>
      </c>
      <c r="N3446" t="s">
        <v>8096</v>
      </c>
      <c r="O3446">
        <v>0</v>
      </c>
      <c r="P3446">
        <v>0</v>
      </c>
      <c r="Q3446">
        <v>19.239999999999998</v>
      </c>
      <c r="R3446">
        <v>2.5</v>
      </c>
      <c r="S3446">
        <v>0</v>
      </c>
      <c r="T3446">
        <v>0</v>
      </c>
      <c r="U3446">
        <v>21.74</v>
      </c>
      <c r="W3446" t="s">
        <v>1</v>
      </c>
    </row>
    <row r="3447" spans="1:23">
      <c r="A3447" t="s">
        <v>8160</v>
      </c>
      <c r="B3447" t="str">
        <f t="shared" si="214"/>
        <v>Febrero</v>
      </c>
      <c r="C3447" s="20" t="s">
        <v>8281</v>
      </c>
      <c r="D3447" t="s">
        <v>1</v>
      </c>
      <c r="E3447" t="s">
        <v>0</v>
      </c>
      <c r="F3447" t="str">
        <f t="shared" si="215"/>
        <v>CCF</v>
      </c>
      <c r="G3447" t="s">
        <v>8149</v>
      </c>
      <c r="H3447" t="s">
        <v>8150</v>
      </c>
      <c r="I3447">
        <v>100</v>
      </c>
      <c r="J3447">
        <v>100</v>
      </c>
      <c r="K3447" t="s">
        <v>651</v>
      </c>
      <c r="L3447" t="str">
        <f t="shared" si="216"/>
        <v>NIT</v>
      </c>
      <c r="M3447" t="str">
        <f t="shared" si="217"/>
        <v>11091202711011</v>
      </c>
      <c r="N3447" t="s">
        <v>652</v>
      </c>
      <c r="O3447">
        <v>0</v>
      </c>
      <c r="P3447">
        <v>0</v>
      </c>
      <c r="Q3447">
        <v>68.81</v>
      </c>
      <c r="R3447">
        <v>8.9453000000000014</v>
      </c>
      <c r="S3447">
        <v>0</v>
      </c>
      <c r="T3447">
        <v>0</v>
      </c>
      <c r="U3447">
        <v>77.755300000000005</v>
      </c>
      <c r="W3447" t="s">
        <v>1</v>
      </c>
    </row>
    <row r="3448" spans="1:23">
      <c r="A3448" t="s">
        <v>8160</v>
      </c>
      <c r="B3448" t="str">
        <f t="shared" si="214"/>
        <v>Febrero</v>
      </c>
      <c r="C3448" s="20" t="s">
        <v>8281</v>
      </c>
      <c r="D3448" t="s">
        <v>1</v>
      </c>
      <c r="E3448" t="s">
        <v>0</v>
      </c>
      <c r="F3448" t="str">
        <f t="shared" si="215"/>
        <v>CCF</v>
      </c>
      <c r="G3448" t="s">
        <v>8149</v>
      </c>
      <c r="H3448" t="s">
        <v>8150</v>
      </c>
      <c r="I3448">
        <v>101</v>
      </c>
      <c r="J3448">
        <v>101</v>
      </c>
      <c r="K3448" t="s">
        <v>435</v>
      </c>
      <c r="L3448" t="str">
        <f t="shared" si="216"/>
        <v>NIT</v>
      </c>
      <c r="M3448" t="str">
        <f t="shared" si="217"/>
        <v>06130407761017</v>
      </c>
      <c r="N3448" t="s">
        <v>436</v>
      </c>
      <c r="O3448">
        <v>0</v>
      </c>
      <c r="P3448">
        <v>0</v>
      </c>
      <c r="Q3448">
        <v>2034.06</v>
      </c>
      <c r="R3448">
        <v>264.42779999999999</v>
      </c>
      <c r="S3448">
        <v>0</v>
      </c>
      <c r="T3448">
        <v>0</v>
      </c>
      <c r="U3448">
        <v>2298.4877999999999</v>
      </c>
      <c r="W3448" t="s">
        <v>1</v>
      </c>
    </row>
    <row r="3449" spans="1:23">
      <c r="A3449" t="s">
        <v>8160</v>
      </c>
      <c r="B3449" t="str">
        <f t="shared" si="214"/>
        <v>Febrero</v>
      </c>
      <c r="C3449" s="20" t="s">
        <v>8281</v>
      </c>
      <c r="D3449" t="s">
        <v>1</v>
      </c>
      <c r="E3449" t="s">
        <v>0</v>
      </c>
      <c r="F3449" t="str">
        <f t="shared" si="215"/>
        <v>CCF</v>
      </c>
      <c r="G3449" t="s">
        <v>8149</v>
      </c>
      <c r="H3449" t="s">
        <v>8150</v>
      </c>
      <c r="I3449">
        <v>102</v>
      </c>
      <c r="J3449">
        <v>102</v>
      </c>
      <c r="K3449" t="s">
        <v>435</v>
      </c>
      <c r="L3449" t="str">
        <f t="shared" si="216"/>
        <v>NIT</v>
      </c>
      <c r="M3449" t="str">
        <f t="shared" si="217"/>
        <v>06130407761017</v>
      </c>
      <c r="N3449" t="s">
        <v>436</v>
      </c>
      <c r="O3449">
        <v>0</v>
      </c>
      <c r="P3449">
        <v>0</v>
      </c>
      <c r="Q3449">
        <v>77.040000000000006</v>
      </c>
      <c r="R3449">
        <v>10.015200000000002</v>
      </c>
      <c r="S3449">
        <v>0</v>
      </c>
      <c r="T3449">
        <v>0</v>
      </c>
      <c r="U3449">
        <v>87.055200000000013</v>
      </c>
      <c r="W3449" t="s">
        <v>1</v>
      </c>
    </row>
    <row r="3450" spans="1:23">
      <c r="A3450" t="s">
        <v>8160</v>
      </c>
      <c r="B3450" t="str">
        <f t="shared" si="214"/>
        <v>Febrero</v>
      </c>
      <c r="C3450" s="20" t="s">
        <v>8281</v>
      </c>
      <c r="D3450" t="s">
        <v>1</v>
      </c>
      <c r="E3450" t="s">
        <v>0</v>
      </c>
      <c r="F3450" t="str">
        <f t="shared" si="215"/>
        <v>CCF</v>
      </c>
      <c r="G3450" t="s">
        <v>8149</v>
      </c>
      <c r="H3450" t="s">
        <v>8150</v>
      </c>
      <c r="I3450">
        <v>103</v>
      </c>
      <c r="J3450">
        <v>103</v>
      </c>
      <c r="K3450" t="s">
        <v>435</v>
      </c>
      <c r="L3450" t="str">
        <f t="shared" si="216"/>
        <v>NIT</v>
      </c>
      <c r="M3450" t="str">
        <f t="shared" si="217"/>
        <v>06130407761017</v>
      </c>
      <c r="N3450" t="s">
        <v>436</v>
      </c>
      <c r="O3450">
        <v>0</v>
      </c>
      <c r="P3450">
        <v>0</v>
      </c>
      <c r="Q3450">
        <v>25.49</v>
      </c>
      <c r="R3450">
        <v>3.3136999999999999</v>
      </c>
      <c r="S3450">
        <v>0</v>
      </c>
      <c r="T3450">
        <v>0</v>
      </c>
      <c r="U3450">
        <v>28.803699999999999</v>
      </c>
      <c r="W3450" t="s">
        <v>1</v>
      </c>
    </row>
    <row r="3451" spans="1:23">
      <c r="A3451" t="s">
        <v>8160</v>
      </c>
      <c r="B3451" t="str">
        <f t="shared" si="214"/>
        <v>Febrero</v>
      </c>
      <c r="C3451" s="20" t="s">
        <v>8281</v>
      </c>
      <c r="D3451" t="s">
        <v>1</v>
      </c>
      <c r="E3451" t="s">
        <v>0</v>
      </c>
      <c r="F3451" t="str">
        <f t="shared" si="215"/>
        <v>CCF</v>
      </c>
      <c r="G3451" t="s">
        <v>8149</v>
      </c>
      <c r="H3451" t="s">
        <v>8150</v>
      </c>
      <c r="I3451">
        <v>104</v>
      </c>
      <c r="J3451">
        <v>104</v>
      </c>
      <c r="K3451" t="s">
        <v>77</v>
      </c>
      <c r="L3451" t="str">
        <f t="shared" si="216"/>
        <v>NIT</v>
      </c>
      <c r="M3451" t="str">
        <f t="shared" si="217"/>
        <v>11231402520010</v>
      </c>
      <c r="N3451" t="s">
        <v>78</v>
      </c>
      <c r="O3451">
        <v>0</v>
      </c>
      <c r="P3451">
        <v>0</v>
      </c>
      <c r="Q3451">
        <v>2787.66</v>
      </c>
      <c r="R3451">
        <v>362.39580000000001</v>
      </c>
      <c r="S3451">
        <v>0</v>
      </c>
      <c r="T3451">
        <v>0</v>
      </c>
      <c r="U3451">
        <v>3150.0558000000001</v>
      </c>
      <c r="W3451" t="s">
        <v>1</v>
      </c>
    </row>
    <row r="3452" spans="1:23">
      <c r="A3452" t="s">
        <v>8160</v>
      </c>
      <c r="B3452" t="str">
        <f t="shared" si="214"/>
        <v>Febrero</v>
      </c>
      <c r="C3452" s="20" t="s">
        <v>8281</v>
      </c>
      <c r="D3452" t="s">
        <v>1</v>
      </c>
      <c r="E3452" t="s">
        <v>0</v>
      </c>
      <c r="F3452" t="str">
        <f t="shared" si="215"/>
        <v>CCF</v>
      </c>
      <c r="G3452" t="s">
        <v>8149</v>
      </c>
      <c r="H3452" t="s">
        <v>8150</v>
      </c>
      <c r="I3452">
        <v>105</v>
      </c>
      <c r="J3452">
        <v>105</v>
      </c>
      <c r="K3452" t="s">
        <v>211</v>
      </c>
      <c r="L3452" t="str">
        <f t="shared" si="216"/>
        <v>NIT</v>
      </c>
      <c r="M3452" t="str">
        <f t="shared" si="217"/>
        <v>06141612151053</v>
      </c>
      <c r="N3452" t="s">
        <v>212</v>
      </c>
      <c r="O3452">
        <v>0</v>
      </c>
      <c r="P3452">
        <v>0</v>
      </c>
      <c r="Q3452">
        <v>216</v>
      </c>
      <c r="R3452">
        <v>28.080000000000002</v>
      </c>
      <c r="S3452">
        <v>0</v>
      </c>
      <c r="T3452">
        <v>0</v>
      </c>
      <c r="U3452">
        <v>244.08</v>
      </c>
      <c r="W3452" t="s">
        <v>1</v>
      </c>
    </row>
    <row r="3453" spans="1:23">
      <c r="A3453" t="s">
        <v>8160</v>
      </c>
      <c r="B3453" t="str">
        <f t="shared" si="214"/>
        <v>Febrero</v>
      </c>
      <c r="C3453" s="20" t="s">
        <v>8281</v>
      </c>
      <c r="D3453" t="s">
        <v>1</v>
      </c>
      <c r="E3453" t="s">
        <v>0</v>
      </c>
      <c r="F3453" t="str">
        <f t="shared" si="215"/>
        <v>CCF</v>
      </c>
      <c r="G3453" t="s">
        <v>8149</v>
      </c>
      <c r="H3453" t="s">
        <v>8150</v>
      </c>
      <c r="I3453">
        <v>106</v>
      </c>
      <c r="J3453">
        <v>106</v>
      </c>
      <c r="K3453" t="s">
        <v>634</v>
      </c>
      <c r="L3453" t="str">
        <f t="shared" si="216"/>
        <v>NIT</v>
      </c>
      <c r="M3453" t="str">
        <f t="shared" si="217"/>
        <v>06142508161086</v>
      </c>
      <c r="N3453" t="s">
        <v>635</v>
      </c>
      <c r="O3453">
        <v>0</v>
      </c>
      <c r="P3453">
        <v>0</v>
      </c>
      <c r="Q3453">
        <v>12.17</v>
      </c>
      <c r="R3453">
        <v>1.5821000000000001</v>
      </c>
      <c r="S3453">
        <v>0</v>
      </c>
      <c r="T3453">
        <v>0</v>
      </c>
      <c r="U3453">
        <v>13.7521</v>
      </c>
      <c r="W3453" t="s">
        <v>1</v>
      </c>
    </row>
    <row r="3454" spans="1:23">
      <c r="A3454" t="s">
        <v>8160</v>
      </c>
      <c r="B3454" t="str">
        <f t="shared" si="214"/>
        <v>Febrero</v>
      </c>
      <c r="C3454" s="20" t="s">
        <v>8281</v>
      </c>
      <c r="D3454" t="s">
        <v>1</v>
      </c>
      <c r="E3454" t="s">
        <v>0</v>
      </c>
      <c r="F3454" t="str">
        <f t="shared" si="215"/>
        <v>CCF</v>
      </c>
      <c r="G3454" t="s">
        <v>8149</v>
      </c>
      <c r="H3454" t="s">
        <v>8150</v>
      </c>
      <c r="I3454">
        <v>107</v>
      </c>
      <c r="J3454">
        <v>107</v>
      </c>
      <c r="K3454" t="s">
        <v>908</v>
      </c>
      <c r="L3454" t="str">
        <f t="shared" si="216"/>
        <v>NIT</v>
      </c>
      <c r="M3454" t="str">
        <f t="shared" si="217"/>
        <v>11210210811016</v>
      </c>
      <c r="N3454" t="s">
        <v>909</v>
      </c>
      <c r="O3454">
        <v>0</v>
      </c>
      <c r="P3454">
        <v>0</v>
      </c>
      <c r="Q3454">
        <v>572.91999999999996</v>
      </c>
      <c r="R3454">
        <v>74.479599999999991</v>
      </c>
      <c r="S3454">
        <v>0</v>
      </c>
      <c r="T3454">
        <v>0</v>
      </c>
      <c r="U3454">
        <v>647.39959999999996</v>
      </c>
      <c r="W3454" t="s">
        <v>1</v>
      </c>
    </row>
    <row r="3455" spans="1:23">
      <c r="A3455" t="s">
        <v>8160</v>
      </c>
      <c r="B3455" t="str">
        <f t="shared" si="214"/>
        <v>Febrero</v>
      </c>
      <c r="C3455" s="20" t="s">
        <v>8281</v>
      </c>
      <c r="D3455" t="s">
        <v>1</v>
      </c>
      <c r="E3455" t="s">
        <v>0</v>
      </c>
      <c r="F3455" t="str">
        <f t="shared" si="215"/>
        <v>CCF</v>
      </c>
      <c r="G3455" t="s">
        <v>8149</v>
      </c>
      <c r="H3455" t="s">
        <v>8150</v>
      </c>
      <c r="I3455">
        <v>108</v>
      </c>
      <c r="J3455">
        <v>108</v>
      </c>
      <c r="K3455" t="s">
        <v>908</v>
      </c>
      <c r="L3455" t="str">
        <f t="shared" si="216"/>
        <v>NIT</v>
      </c>
      <c r="M3455" t="str">
        <f t="shared" si="217"/>
        <v>11210210811016</v>
      </c>
      <c r="N3455" t="s">
        <v>909</v>
      </c>
      <c r="O3455">
        <v>0</v>
      </c>
      <c r="P3455">
        <v>0</v>
      </c>
      <c r="Q3455">
        <v>115.93</v>
      </c>
      <c r="R3455">
        <v>15.070900000000002</v>
      </c>
      <c r="S3455">
        <v>0</v>
      </c>
      <c r="T3455">
        <v>0</v>
      </c>
      <c r="U3455">
        <v>131.0009</v>
      </c>
      <c r="W3455" t="s">
        <v>1</v>
      </c>
    </row>
    <row r="3456" spans="1:23">
      <c r="A3456" t="s">
        <v>8160</v>
      </c>
      <c r="B3456" t="str">
        <f t="shared" si="214"/>
        <v>Febrero</v>
      </c>
      <c r="C3456" s="20" t="s">
        <v>8281</v>
      </c>
      <c r="D3456" t="s">
        <v>1</v>
      </c>
      <c r="E3456" t="s">
        <v>0</v>
      </c>
      <c r="F3456" t="str">
        <f t="shared" si="215"/>
        <v>CCF</v>
      </c>
      <c r="G3456" t="s">
        <v>8149</v>
      </c>
      <c r="H3456" t="s">
        <v>8150</v>
      </c>
      <c r="I3456">
        <v>109</v>
      </c>
      <c r="J3456">
        <v>109</v>
      </c>
      <c r="K3456" t="s">
        <v>309</v>
      </c>
      <c r="L3456" t="str">
        <f t="shared" si="216"/>
        <v>NIT</v>
      </c>
      <c r="M3456" t="str">
        <f t="shared" si="217"/>
        <v>05170210550016</v>
      </c>
      <c r="N3456" t="s">
        <v>310</v>
      </c>
      <c r="O3456">
        <v>0</v>
      </c>
      <c r="P3456">
        <v>0</v>
      </c>
      <c r="Q3456">
        <v>138.75</v>
      </c>
      <c r="R3456">
        <v>18.037500000000001</v>
      </c>
      <c r="S3456">
        <v>0</v>
      </c>
      <c r="T3456">
        <v>0</v>
      </c>
      <c r="U3456">
        <v>156.78749999999999</v>
      </c>
      <c r="W3456" t="s">
        <v>1</v>
      </c>
    </row>
    <row r="3457" spans="1:23">
      <c r="A3457" t="s">
        <v>8160</v>
      </c>
      <c r="B3457" t="str">
        <f t="shared" ref="B3457:B3520" si="218">SUBSTITUTE(A3457,"EBRERO","ebrero")</f>
        <v>Febrero</v>
      </c>
      <c r="C3457" s="20" t="s">
        <v>8281</v>
      </c>
      <c r="D3457" t="s">
        <v>1</v>
      </c>
      <c r="E3457" t="s">
        <v>0</v>
      </c>
      <c r="F3457" t="str">
        <f t="shared" si="215"/>
        <v>CCF</v>
      </c>
      <c r="G3457" t="s">
        <v>8149</v>
      </c>
      <c r="H3457" t="s">
        <v>8150</v>
      </c>
      <c r="I3457">
        <v>110</v>
      </c>
      <c r="J3457">
        <v>110</v>
      </c>
      <c r="K3457" t="s">
        <v>586</v>
      </c>
      <c r="L3457" t="str">
        <f t="shared" si="216"/>
        <v>NIT</v>
      </c>
      <c r="M3457" t="str">
        <f t="shared" si="217"/>
        <v>06141607580010</v>
      </c>
      <c r="N3457" t="s">
        <v>587</v>
      </c>
      <c r="O3457">
        <v>0</v>
      </c>
      <c r="P3457">
        <v>0</v>
      </c>
      <c r="Q3457">
        <v>77.44</v>
      </c>
      <c r="R3457">
        <v>10.0672</v>
      </c>
      <c r="S3457">
        <v>0</v>
      </c>
      <c r="T3457">
        <v>0</v>
      </c>
      <c r="U3457">
        <v>87.507199999999997</v>
      </c>
      <c r="W3457" t="s">
        <v>1</v>
      </c>
    </row>
    <row r="3458" spans="1:23">
      <c r="A3458" t="s">
        <v>8160</v>
      </c>
      <c r="B3458" t="str">
        <f t="shared" si="218"/>
        <v>Febrero</v>
      </c>
      <c r="C3458" s="20" t="s">
        <v>8281</v>
      </c>
      <c r="D3458" t="s">
        <v>1</v>
      </c>
      <c r="E3458" t="s">
        <v>0</v>
      </c>
      <c r="F3458" t="str">
        <f t="shared" si="215"/>
        <v>CCF</v>
      </c>
      <c r="G3458" t="s">
        <v>8149</v>
      </c>
      <c r="H3458" t="s">
        <v>8150</v>
      </c>
      <c r="I3458">
        <v>111</v>
      </c>
      <c r="J3458">
        <v>111</v>
      </c>
      <c r="K3458" t="s">
        <v>347</v>
      </c>
      <c r="L3458" t="str">
        <f t="shared" si="216"/>
        <v>NIT</v>
      </c>
      <c r="M3458" t="str">
        <f t="shared" si="217"/>
        <v>06141106041029</v>
      </c>
      <c r="N3458" t="s">
        <v>348</v>
      </c>
      <c r="O3458">
        <v>0</v>
      </c>
      <c r="P3458">
        <v>0</v>
      </c>
      <c r="Q3458">
        <v>112.14</v>
      </c>
      <c r="R3458">
        <v>14.578200000000001</v>
      </c>
      <c r="S3458">
        <v>0</v>
      </c>
      <c r="T3458">
        <v>0</v>
      </c>
      <c r="U3458">
        <v>126.7182</v>
      </c>
      <c r="W3458" t="s">
        <v>1</v>
      </c>
    </row>
    <row r="3459" spans="1:23">
      <c r="A3459" t="s">
        <v>8160</v>
      </c>
      <c r="B3459" t="str">
        <f t="shared" si="218"/>
        <v>Febrero</v>
      </c>
      <c r="C3459" s="20" t="s">
        <v>8281</v>
      </c>
      <c r="D3459" t="s">
        <v>1</v>
      </c>
      <c r="E3459" t="s">
        <v>0</v>
      </c>
      <c r="F3459" t="str">
        <f t="shared" ref="F3459:F3522" si="219">IF(E3459="05","Nota de crédito","CCF")</f>
        <v>CCF</v>
      </c>
      <c r="G3459" t="s">
        <v>8149</v>
      </c>
      <c r="H3459" t="s">
        <v>8150</v>
      </c>
      <c r="I3459">
        <v>112</v>
      </c>
      <c r="J3459">
        <v>112</v>
      </c>
      <c r="K3459" t="s">
        <v>485</v>
      </c>
      <c r="L3459" t="str">
        <f t="shared" ref="L3459:L3522" si="220">IF(K3459=0,"DUI","NIT")</f>
        <v>NIT</v>
      </c>
      <c r="M3459" t="str">
        <f t="shared" ref="M3459:M3522" si="221">IF(K3459=0,V3459,K3459)</f>
        <v>12171311701031</v>
      </c>
      <c r="N3459" t="s">
        <v>486</v>
      </c>
      <c r="O3459">
        <v>0</v>
      </c>
      <c r="P3459">
        <v>0</v>
      </c>
      <c r="Q3459">
        <v>287.45999999999998</v>
      </c>
      <c r="R3459">
        <v>37.369799999999998</v>
      </c>
      <c r="S3459">
        <v>0</v>
      </c>
      <c r="T3459">
        <v>0</v>
      </c>
      <c r="U3459">
        <v>324.82979999999998</v>
      </c>
      <c r="W3459" t="s">
        <v>1</v>
      </c>
    </row>
    <row r="3460" spans="1:23">
      <c r="A3460" t="s">
        <v>8160</v>
      </c>
      <c r="B3460" t="str">
        <f t="shared" si="218"/>
        <v>Febrero</v>
      </c>
      <c r="C3460" s="20" t="s">
        <v>8281</v>
      </c>
      <c r="D3460" t="s">
        <v>1</v>
      </c>
      <c r="E3460" t="s">
        <v>0</v>
      </c>
      <c r="F3460" t="str">
        <f t="shared" si="219"/>
        <v>CCF</v>
      </c>
      <c r="G3460" t="s">
        <v>8149</v>
      </c>
      <c r="H3460" t="s">
        <v>8150</v>
      </c>
      <c r="I3460">
        <v>113</v>
      </c>
      <c r="J3460">
        <v>113</v>
      </c>
      <c r="K3460" t="s">
        <v>449</v>
      </c>
      <c r="L3460" t="str">
        <f t="shared" si="220"/>
        <v>NIT</v>
      </c>
      <c r="M3460" t="str">
        <f t="shared" si="221"/>
        <v>12172402711036</v>
      </c>
      <c r="N3460" t="s">
        <v>450</v>
      </c>
      <c r="O3460">
        <v>0</v>
      </c>
      <c r="P3460">
        <v>0</v>
      </c>
      <c r="Q3460">
        <v>188.31</v>
      </c>
      <c r="R3460">
        <v>24.4803</v>
      </c>
      <c r="S3460">
        <v>0</v>
      </c>
      <c r="T3460">
        <v>0</v>
      </c>
      <c r="U3460">
        <v>212.7903</v>
      </c>
      <c r="W3460" t="s">
        <v>1</v>
      </c>
    </row>
    <row r="3461" spans="1:23">
      <c r="A3461" t="s">
        <v>8160</v>
      </c>
      <c r="B3461" t="str">
        <f t="shared" si="218"/>
        <v>Febrero</v>
      </c>
      <c r="C3461" s="20" t="s">
        <v>8281</v>
      </c>
      <c r="D3461" t="s">
        <v>1</v>
      </c>
      <c r="E3461" t="s">
        <v>0</v>
      </c>
      <c r="F3461" t="str">
        <f t="shared" si="219"/>
        <v>CCF</v>
      </c>
      <c r="G3461" t="s">
        <v>8149</v>
      </c>
      <c r="H3461" t="s">
        <v>8150</v>
      </c>
      <c r="I3461">
        <v>114</v>
      </c>
      <c r="J3461">
        <v>114</v>
      </c>
      <c r="K3461" t="s">
        <v>118</v>
      </c>
      <c r="L3461" t="str">
        <f t="shared" si="220"/>
        <v>NIT</v>
      </c>
      <c r="M3461" t="str">
        <f t="shared" si="221"/>
        <v>06141106071025</v>
      </c>
      <c r="N3461" t="s">
        <v>119</v>
      </c>
      <c r="O3461">
        <v>0</v>
      </c>
      <c r="P3461">
        <v>0</v>
      </c>
      <c r="Q3461">
        <v>55.92</v>
      </c>
      <c r="R3461">
        <v>7.2696000000000005</v>
      </c>
      <c r="S3461">
        <v>0</v>
      </c>
      <c r="T3461">
        <v>0</v>
      </c>
      <c r="U3461">
        <v>63.189599999999999</v>
      </c>
      <c r="W3461" t="s">
        <v>1</v>
      </c>
    </row>
    <row r="3462" spans="1:23">
      <c r="A3462" t="s">
        <v>8160</v>
      </c>
      <c r="B3462" t="str">
        <f t="shared" si="218"/>
        <v>Febrero</v>
      </c>
      <c r="C3462" s="20" t="s">
        <v>8281</v>
      </c>
      <c r="D3462" t="s">
        <v>1</v>
      </c>
      <c r="E3462" t="s">
        <v>0</v>
      </c>
      <c r="F3462" t="str">
        <f t="shared" si="219"/>
        <v>CCF</v>
      </c>
      <c r="G3462" t="s">
        <v>8149</v>
      </c>
      <c r="H3462" t="s">
        <v>8150</v>
      </c>
      <c r="I3462">
        <v>115</v>
      </c>
      <c r="J3462">
        <v>115</v>
      </c>
      <c r="K3462" t="s">
        <v>333</v>
      </c>
      <c r="L3462" t="str">
        <f t="shared" si="220"/>
        <v>NIT</v>
      </c>
      <c r="M3462" t="str">
        <f t="shared" si="221"/>
        <v>06140607941015</v>
      </c>
      <c r="N3462" t="s">
        <v>334</v>
      </c>
      <c r="O3462">
        <v>0</v>
      </c>
      <c r="P3462">
        <v>0</v>
      </c>
      <c r="Q3462">
        <v>91.75</v>
      </c>
      <c r="R3462">
        <v>11.9275</v>
      </c>
      <c r="S3462">
        <v>0</v>
      </c>
      <c r="T3462">
        <v>0</v>
      </c>
      <c r="U3462">
        <v>103.67749999999999</v>
      </c>
      <c r="W3462" t="s">
        <v>1</v>
      </c>
    </row>
    <row r="3463" spans="1:23">
      <c r="A3463" t="s">
        <v>8160</v>
      </c>
      <c r="B3463" t="str">
        <f t="shared" si="218"/>
        <v>Febrero</v>
      </c>
      <c r="C3463" s="20" t="s">
        <v>8323</v>
      </c>
      <c r="D3463" t="s">
        <v>1</v>
      </c>
      <c r="E3463" t="s">
        <v>0</v>
      </c>
      <c r="F3463" t="str">
        <f t="shared" si="219"/>
        <v>CCF</v>
      </c>
      <c r="G3463" t="s">
        <v>8149</v>
      </c>
      <c r="H3463" t="s">
        <v>8150</v>
      </c>
      <c r="I3463">
        <v>116</v>
      </c>
      <c r="J3463">
        <v>116</v>
      </c>
      <c r="K3463" t="s">
        <v>8326</v>
      </c>
      <c r="L3463" t="str">
        <f t="shared" si="220"/>
        <v>NIT</v>
      </c>
      <c r="M3463" t="str">
        <f t="shared" si="221"/>
        <v>06140508871170</v>
      </c>
      <c r="N3463" t="s">
        <v>8327</v>
      </c>
      <c r="O3463">
        <v>0</v>
      </c>
      <c r="P3463">
        <v>0</v>
      </c>
      <c r="Q3463">
        <v>13.44</v>
      </c>
      <c r="R3463">
        <v>1.7472000000000001</v>
      </c>
      <c r="S3463">
        <v>0</v>
      </c>
      <c r="T3463">
        <v>0</v>
      </c>
      <c r="U3463">
        <v>15.187199999999999</v>
      </c>
      <c r="W3463" t="s">
        <v>1</v>
      </c>
    </row>
    <row r="3464" spans="1:23">
      <c r="A3464" t="s">
        <v>8160</v>
      </c>
      <c r="B3464" t="str">
        <f t="shared" si="218"/>
        <v>Febrero</v>
      </c>
      <c r="C3464" s="20" t="s">
        <v>8323</v>
      </c>
      <c r="D3464" t="s">
        <v>1</v>
      </c>
      <c r="E3464" t="s">
        <v>0</v>
      </c>
      <c r="F3464" t="str">
        <f t="shared" si="219"/>
        <v>CCF</v>
      </c>
      <c r="G3464" t="s">
        <v>8149</v>
      </c>
      <c r="H3464" t="s">
        <v>8150</v>
      </c>
      <c r="I3464">
        <v>117</v>
      </c>
      <c r="J3464">
        <v>117</v>
      </c>
      <c r="K3464" t="s">
        <v>303</v>
      </c>
      <c r="L3464" t="str">
        <f t="shared" si="220"/>
        <v>NIT</v>
      </c>
      <c r="M3464" t="str">
        <f t="shared" si="221"/>
        <v>06142707041014</v>
      </c>
      <c r="N3464" t="s">
        <v>304</v>
      </c>
      <c r="O3464">
        <v>0</v>
      </c>
      <c r="P3464">
        <v>0</v>
      </c>
      <c r="Q3464">
        <v>20061.72</v>
      </c>
      <c r="R3464">
        <v>2608.0236000000004</v>
      </c>
      <c r="S3464">
        <v>0</v>
      </c>
      <c r="T3464">
        <v>0</v>
      </c>
      <c r="U3464">
        <v>22669.743600000002</v>
      </c>
      <c r="W3464" t="s">
        <v>1</v>
      </c>
    </row>
    <row r="3465" spans="1:23">
      <c r="A3465" t="s">
        <v>8160</v>
      </c>
      <c r="B3465" t="str">
        <f t="shared" si="218"/>
        <v>Febrero</v>
      </c>
      <c r="C3465" s="20" t="s">
        <v>8323</v>
      </c>
      <c r="D3465" t="s">
        <v>1</v>
      </c>
      <c r="E3465" t="s">
        <v>0</v>
      </c>
      <c r="F3465" t="str">
        <f t="shared" si="219"/>
        <v>CCF</v>
      </c>
      <c r="G3465" t="s">
        <v>8149</v>
      </c>
      <c r="H3465" t="s">
        <v>8150</v>
      </c>
      <c r="I3465">
        <v>118</v>
      </c>
      <c r="J3465">
        <v>118</v>
      </c>
      <c r="K3465" t="s">
        <v>558</v>
      </c>
      <c r="L3465" t="str">
        <f t="shared" si="220"/>
        <v>NIT</v>
      </c>
      <c r="M3465" t="str">
        <f t="shared" si="221"/>
        <v>06141301121053</v>
      </c>
      <c r="N3465" t="s">
        <v>559</v>
      </c>
      <c r="O3465">
        <v>0</v>
      </c>
      <c r="P3465">
        <v>0</v>
      </c>
      <c r="Q3465">
        <v>433.7</v>
      </c>
      <c r="R3465">
        <v>56.381</v>
      </c>
      <c r="S3465">
        <v>0</v>
      </c>
      <c r="T3465">
        <v>0</v>
      </c>
      <c r="U3465">
        <v>490.08100000000002</v>
      </c>
      <c r="W3465" t="s">
        <v>1</v>
      </c>
    </row>
    <row r="3466" spans="1:23">
      <c r="A3466" t="s">
        <v>8160</v>
      </c>
      <c r="B3466" t="str">
        <f t="shared" si="218"/>
        <v>Febrero</v>
      </c>
      <c r="C3466" s="20" t="s">
        <v>8323</v>
      </c>
      <c r="D3466" t="s">
        <v>1</v>
      </c>
      <c r="E3466" t="s">
        <v>0</v>
      </c>
      <c r="F3466" t="str">
        <f t="shared" si="219"/>
        <v>CCF</v>
      </c>
      <c r="G3466" t="s">
        <v>8149</v>
      </c>
      <c r="H3466" t="s">
        <v>8150</v>
      </c>
      <c r="I3466">
        <v>119</v>
      </c>
      <c r="J3466">
        <v>119</v>
      </c>
      <c r="K3466" t="s">
        <v>558</v>
      </c>
      <c r="L3466" t="str">
        <f t="shared" si="220"/>
        <v>NIT</v>
      </c>
      <c r="M3466" t="str">
        <f t="shared" si="221"/>
        <v>06141301121053</v>
      </c>
      <c r="N3466" t="s">
        <v>559</v>
      </c>
      <c r="O3466">
        <v>0</v>
      </c>
      <c r="P3466">
        <v>0</v>
      </c>
      <c r="Q3466">
        <v>26</v>
      </c>
      <c r="R3466">
        <v>3.38</v>
      </c>
      <c r="S3466">
        <v>0</v>
      </c>
      <c r="T3466">
        <v>0</v>
      </c>
      <c r="U3466">
        <v>29.38</v>
      </c>
      <c r="W3466" t="s">
        <v>1</v>
      </c>
    </row>
    <row r="3467" spans="1:23">
      <c r="A3467" t="s">
        <v>8160</v>
      </c>
      <c r="B3467" t="str">
        <f t="shared" si="218"/>
        <v>Febrero</v>
      </c>
      <c r="C3467" s="20" t="s">
        <v>8323</v>
      </c>
      <c r="D3467" t="s">
        <v>1</v>
      </c>
      <c r="E3467" t="s">
        <v>0</v>
      </c>
      <c r="F3467" t="str">
        <f t="shared" si="219"/>
        <v>CCF</v>
      </c>
      <c r="G3467" t="s">
        <v>8149</v>
      </c>
      <c r="H3467" t="s">
        <v>8150</v>
      </c>
      <c r="I3467">
        <v>120</v>
      </c>
      <c r="J3467">
        <v>120</v>
      </c>
      <c r="K3467" t="s">
        <v>8324</v>
      </c>
      <c r="L3467" t="str">
        <f t="shared" si="220"/>
        <v>NIT</v>
      </c>
      <c r="M3467" t="str">
        <f t="shared" si="221"/>
        <v>06142008801100</v>
      </c>
      <c r="N3467" t="s">
        <v>8325</v>
      </c>
      <c r="O3467">
        <v>0</v>
      </c>
      <c r="P3467">
        <v>0</v>
      </c>
      <c r="Q3467">
        <v>7528.02</v>
      </c>
      <c r="R3467">
        <v>978.64260000000013</v>
      </c>
      <c r="S3467">
        <v>0</v>
      </c>
      <c r="T3467">
        <v>0</v>
      </c>
      <c r="U3467">
        <v>8506.6625999999997</v>
      </c>
      <c r="W3467" t="s">
        <v>1</v>
      </c>
    </row>
    <row r="3468" spans="1:23">
      <c r="A3468" t="s">
        <v>8160</v>
      </c>
      <c r="B3468" t="str">
        <f t="shared" si="218"/>
        <v>Febrero</v>
      </c>
      <c r="C3468" s="20" t="s">
        <v>8323</v>
      </c>
      <c r="D3468" t="s">
        <v>1</v>
      </c>
      <c r="E3468" t="s">
        <v>0</v>
      </c>
      <c r="F3468" t="str">
        <f t="shared" si="219"/>
        <v>CCF</v>
      </c>
      <c r="G3468" t="s">
        <v>8149</v>
      </c>
      <c r="H3468" t="s">
        <v>8150</v>
      </c>
      <c r="I3468">
        <v>122</v>
      </c>
      <c r="J3468">
        <v>122</v>
      </c>
      <c r="K3468" t="s">
        <v>574</v>
      </c>
      <c r="L3468" t="str">
        <f t="shared" si="220"/>
        <v>NIT</v>
      </c>
      <c r="M3468" t="str">
        <f t="shared" si="221"/>
        <v>06142508991046</v>
      </c>
      <c r="N3468" t="s">
        <v>575</v>
      </c>
      <c r="O3468">
        <v>0</v>
      </c>
      <c r="P3468">
        <v>0</v>
      </c>
      <c r="Q3468">
        <v>16566</v>
      </c>
      <c r="R3468">
        <v>2153.58</v>
      </c>
      <c r="S3468">
        <v>0</v>
      </c>
      <c r="T3468">
        <v>0</v>
      </c>
      <c r="U3468">
        <v>18719.580000000002</v>
      </c>
      <c r="W3468" t="s">
        <v>1</v>
      </c>
    </row>
    <row r="3469" spans="1:23">
      <c r="A3469" t="s">
        <v>8160</v>
      </c>
      <c r="B3469" t="str">
        <f t="shared" si="218"/>
        <v>Febrero</v>
      </c>
      <c r="C3469" s="20" t="s">
        <v>8323</v>
      </c>
      <c r="D3469" t="s">
        <v>1</v>
      </c>
      <c r="E3469" t="s">
        <v>0</v>
      </c>
      <c r="F3469" t="str">
        <f t="shared" si="219"/>
        <v>CCF</v>
      </c>
      <c r="G3469" t="s">
        <v>8149</v>
      </c>
      <c r="H3469" t="s">
        <v>8150</v>
      </c>
      <c r="I3469">
        <v>123</v>
      </c>
      <c r="J3469">
        <v>123</v>
      </c>
      <c r="K3469" t="s">
        <v>307</v>
      </c>
      <c r="L3469" t="str">
        <f t="shared" si="220"/>
        <v>NIT</v>
      </c>
      <c r="M3469" t="str">
        <f t="shared" si="221"/>
        <v>06141303971062</v>
      </c>
      <c r="N3469" t="s">
        <v>308</v>
      </c>
      <c r="O3469">
        <v>0</v>
      </c>
      <c r="P3469">
        <v>0</v>
      </c>
      <c r="Q3469">
        <v>144.24</v>
      </c>
      <c r="R3469">
        <v>18.751200000000001</v>
      </c>
      <c r="S3469">
        <v>0</v>
      </c>
      <c r="T3469">
        <v>0</v>
      </c>
      <c r="U3469">
        <v>162.99120000000002</v>
      </c>
      <c r="W3469" t="s">
        <v>1</v>
      </c>
    </row>
    <row r="3470" spans="1:23">
      <c r="A3470" t="s">
        <v>8160</v>
      </c>
      <c r="B3470" t="str">
        <f t="shared" si="218"/>
        <v>Febrero</v>
      </c>
      <c r="C3470" s="20" t="s">
        <v>8323</v>
      </c>
      <c r="D3470" t="s">
        <v>1</v>
      </c>
      <c r="E3470" t="s">
        <v>0</v>
      </c>
      <c r="F3470" t="str">
        <f t="shared" si="219"/>
        <v>CCF</v>
      </c>
      <c r="G3470" t="s">
        <v>8149</v>
      </c>
      <c r="H3470" t="s">
        <v>8150</v>
      </c>
      <c r="I3470">
        <v>124</v>
      </c>
      <c r="J3470">
        <v>124</v>
      </c>
      <c r="K3470" t="s">
        <v>118</v>
      </c>
      <c r="L3470" t="str">
        <f t="shared" si="220"/>
        <v>NIT</v>
      </c>
      <c r="M3470" t="str">
        <f t="shared" si="221"/>
        <v>06141106071025</v>
      </c>
      <c r="N3470" t="s">
        <v>119</v>
      </c>
      <c r="O3470">
        <v>0</v>
      </c>
      <c r="P3470">
        <v>0</v>
      </c>
      <c r="Q3470">
        <v>350.25</v>
      </c>
      <c r="R3470">
        <v>45.532499999999999</v>
      </c>
      <c r="S3470">
        <v>0</v>
      </c>
      <c r="T3470">
        <v>0</v>
      </c>
      <c r="U3470">
        <v>395.78250000000003</v>
      </c>
      <c r="W3470" t="s">
        <v>1</v>
      </c>
    </row>
    <row r="3471" spans="1:23">
      <c r="A3471" t="s">
        <v>8160</v>
      </c>
      <c r="B3471" t="str">
        <f t="shared" si="218"/>
        <v>Febrero</v>
      </c>
      <c r="C3471" s="20" t="s">
        <v>8323</v>
      </c>
      <c r="D3471" t="s">
        <v>1</v>
      </c>
      <c r="E3471" t="s">
        <v>0</v>
      </c>
      <c r="F3471" t="str">
        <f t="shared" si="219"/>
        <v>CCF</v>
      </c>
      <c r="G3471" t="s">
        <v>8149</v>
      </c>
      <c r="H3471" t="s">
        <v>8150</v>
      </c>
      <c r="I3471">
        <v>125</v>
      </c>
      <c r="J3471">
        <v>125</v>
      </c>
      <c r="K3471" t="s">
        <v>136</v>
      </c>
      <c r="L3471" t="str">
        <f t="shared" si="220"/>
        <v>NIT</v>
      </c>
      <c r="M3471" t="str">
        <f t="shared" si="221"/>
        <v>14081506630017</v>
      </c>
      <c r="N3471" t="s">
        <v>137</v>
      </c>
      <c r="O3471">
        <v>0</v>
      </c>
      <c r="P3471">
        <v>0</v>
      </c>
      <c r="Q3471">
        <v>19.84</v>
      </c>
      <c r="R3471">
        <v>2.5792000000000002</v>
      </c>
      <c r="S3471">
        <v>0</v>
      </c>
      <c r="T3471">
        <v>0</v>
      </c>
      <c r="U3471">
        <v>22.4192</v>
      </c>
      <c r="W3471" t="s">
        <v>1</v>
      </c>
    </row>
    <row r="3472" spans="1:23">
      <c r="A3472" t="s">
        <v>8160</v>
      </c>
      <c r="B3472" t="str">
        <f t="shared" si="218"/>
        <v>Febrero</v>
      </c>
      <c r="C3472" s="20" t="s">
        <v>8323</v>
      </c>
      <c r="D3472" t="s">
        <v>1</v>
      </c>
      <c r="E3472" t="s">
        <v>0</v>
      </c>
      <c r="F3472" t="str">
        <f t="shared" si="219"/>
        <v>CCF</v>
      </c>
      <c r="G3472" t="s">
        <v>8149</v>
      </c>
      <c r="H3472" t="s">
        <v>8150</v>
      </c>
      <c r="I3472">
        <v>126</v>
      </c>
      <c r="J3472">
        <v>126</v>
      </c>
      <c r="K3472" t="s">
        <v>373</v>
      </c>
      <c r="L3472" t="str">
        <f t="shared" si="220"/>
        <v>NIT</v>
      </c>
      <c r="M3472" t="str">
        <f t="shared" si="221"/>
        <v>05122303871053</v>
      </c>
      <c r="N3472" t="s">
        <v>374</v>
      </c>
      <c r="O3472">
        <v>0</v>
      </c>
      <c r="P3472">
        <v>0</v>
      </c>
      <c r="Q3472">
        <v>176.73</v>
      </c>
      <c r="R3472">
        <v>22.974899999999998</v>
      </c>
      <c r="S3472">
        <v>0</v>
      </c>
      <c r="T3472">
        <v>0</v>
      </c>
      <c r="U3472">
        <v>199.70489999999998</v>
      </c>
      <c r="W3472" t="s">
        <v>1</v>
      </c>
    </row>
    <row r="3473" spans="1:23">
      <c r="A3473" t="s">
        <v>8160</v>
      </c>
      <c r="B3473" t="str">
        <f t="shared" si="218"/>
        <v>Febrero</v>
      </c>
      <c r="C3473" s="20" t="s">
        <v>8323</v>
      </c>
      <c r="D3473" t="s">
        <v>1</v>
      </c>
      <c r="E3473" t="s">
        <v>0</v>
      </c>
      <c r="F3473" t="str">
        <f t="shared" si="219"/>
        <v>CCF</v>
      </c>
      <c r="G3473" t="s">
        <v>8149</v>
      </c>
      <c r="H3473" t="s">
        <v>8150</v>
      </c>
      <c r="I3473">
        <v>127</v>
      </c>
      <c r="J3473">
        <v>127</v>
      </c>
      <c r="K3473" t="s">
        <v>239</v>
      </c>
      <c r="L3473" t="str">
        <f t="shared" si="220"/>
        <v>NIT</v>
      </c>
      <c r="M3473" t="str">
        <f t="shared" si="221"/>
        <v>12171207011015</v>
      </c>
      <c r="N3473" t="s">
        <v>240</v>
      </c>
      <c r="O3473">
        <v>0</v>
      </c>
      <c r="P3473">
        <v>0</v>
      </c>
      <c r="Q3473">
        <v>17962.54</v>
      </c>
      <c r="R3473">
        <v>2335.1302000000001</v>
      </c>
      <c r="S3473">
        <v>0</v>
      </c>
      <c r="T3473">
        <v>0</v>
      </c>
      <c r="U3473">
        <v>20297.6702</v>
      </c>
      <c r="W3473" t="s">
        <v>1</v>
      </c>
    </row>
    <row r="3474" spans="1:23">
      <c r="A3474" t="s">
        <v>8160</v>
      </c>
      <c r="B3474" t="str">
        <f t="shared" si="218"/>
        <v>Febrero</v>
      </c>
      <c r="C3474" s="20" t="s">
        <v>8280</v>
      </c>
      <c r="D3474" t="s">
        <v>1</v>
      </c>
      <c r="E3474" t="s">
        <v>0</v>
      </c>
      <c r="F3474" t="str">
        <f t="shared" si="219"/>
        <v>CCF</v>
      </c>
      <c r="G3474" t="s">
        <v>8149</v>
      </c>
      <c r="H3474" t="s">
        <v>8150</v>
      </c>
      <c r="I3474">
        <v>128</v>
      </c>
      <c r="J3474">
        <v>128</v>
      </c>
      <c r="K3474" t="s">
        <v>467</v>
      </c>
      <c r="L3474" t="str">
        <f t="shared" si="220"/>
        <v>NIT</v>
      </c>
      <c r="M3474" t="str">
        <f t="shared" si="221"/>
        <v>06140512191060</v>
      </c>
      <c r="N3474" t="s">
        <v>468</v>
      </c>
      <c r="O3474">
        <v>0</v>
      </c>
      <c r="P3474">
        <v>0</v>
      </c>
      <c r="Q3474">
        <v>16.2</v>
      </c>
      <c r="R3474">
        <v>2.1059999999999999</v>
      </c>
      <c r="S3474">
        <v>0</v>
      </c>
      <c r="T3474">
        <v>0</v>
      </c>
      <c r="U3474">
        <v>18.305999999999997</v>
      </c>
      <c r="W3474" t="s">
        <v>1</v>
      </c>
    </row>
    <row r="3475" spans="1:23">
      <c r="A3475" t="s">
        <v>8160</v>
      </c>
      <c r="B3475" t="str">
        <f t="shared" si="218"/>
        <v>Febrero</v>
      </c>
      <c r="C3475" s="20" t="s">
        <v>8280</v>
      </c>
      <c r="D3475" t="s">
        <v>1</v>
      </c>
      <c r="E3475" t="s">
        <v>0</v>
      </c>
      <c r="F3475" t="str">
        <f t="shared" si="219"/>
        <v>CCF</v>
      </c>
      <c r="G3475" t="s">
        <v>8149</v>
      </c>
      <c r="H3475" t="s">
        <v>8150</v>
      </c>
      <c r="I3475">
        <v>129</v>
      </c>
      <c r="J3475">
        <v>129</v>
      </c>
      <c r="K3475" t="s">
        <v>319</v>
      </c>
      <c r="L3475" t="str">
        <f t="shared" si="220"/>
        <v>NIT</v>
      </c>
      <c r="M3475" t="str">
        <f t="shared" si="221"/>
        <v>06141903570090</v>
      </c>
      <c r="N3475" t="s">
        <v>320</v>
      </c>
      <c r="O3475">
        <v>0</v>
      </c>
      <c r="P3475">
        <v>0</v>
      </c>
      <c r="Q3475">
        <v>66.27</v>
      </c>
      <c r="R3475">
        <v>8.6151</v>
      </c>
      <c r="S3475">
        <v>0</v>
      </c>
      <c r="T3475">
        <v>0</v>
      </c>
      <c r="U3475">
        <v>74.885099999999994</v>
      </c>
      <c r="W3475" t="s">
        <v>1</v>
      </c>
    </row>
    <row r="3476" spans="1:23">
      <c r="A3476" t="s">
        <v>8160</v>
      </c>
      <c r="B3476" t="str">
        <f t="shared" si="218"/>
        <v>Febrero</v>
      </c>
      <c r="C3476" s="20" t="s">
        <v>8280</v>
      </c>
      <c r="D3476" t="s">
        <v>1</v>
      </c>
      <c r="E3476" t="s">
        <v>0</v>
      </c>
      <c r="F3476" t="str">
        <f t="shared" si="219"/>
        <v>CCF</v>
      </c>
      <c r="G3476" t="s">
        <v>8149</v>
      </c>
      <c r="H3476" t="s">
        <v>8150</v>
      </c>
      <c r="I3476">
        <v>130</v>
      </c>
      <c r="J3476">
        <v>130</v>
      </c>
      <c r="K3476" t="s">
        <v>185</v>
      </c>
      <c r="L3476" t="str">
        <f t="shared" si="220"/>
        <v>NIT</v>
      </c>
      <c r="M3476" t="str">
        <f t="shared" si="221"/>
        <v>06141410921043</v>
      </c>
      <c r="N3476" t="s">
        <v>186</v>
      </c>
      <c r="O3476">
        <v>0</v>
      </c>
      <c r="P3476">
        <v>0</v>
      </c>
      <c r="Q3476">
        <v>122.32</v>
      </c>
      <c r="R3476">
        <v>15.9016</v>
      </c>
      <c r="S3476">
        <v>0</v>
      </c>
      <c r="T3476">
        <v>0</v>
      </c>
      <c r="U3476">
        <v>138.2216</v>
      </c>
      <c r="W3476" t="s">
        <v>1</v>
      </c>
    </row>
    <row r="3477" spans="1:23">
      <c r="A3477" t="s">
        <v>8160</v>
      </c>
      <c r="B3477" t="str">
        <f t="shared" si="218"/>
        <v>Febrero</v>
      </c>
      <c r="C3477" s="20" t="s">
        <v>8280</v>
      </c>
      <c r="D3477" t="s">
        <v>1</v>
      </c>
      <c r="E3477" t="s">
        <v>0</v>
      </c>
      <c r="F3477" t="str">
        <f t="shared" si="219"/>
        <v>CCF</v>
      </c>
      <c r="G3477" t="s">
        <v>8149</v>
      </c>
      <c r="H3477" t="s">
        <v>8150</v>
      </c>
      <c r="I3477">
        <v>131</v>
      </c>
      <c r="J3477">
        <v>131</v>
      </c>
      <c r="K3477" t="s">
        <v>351</v>
      </c>
      <c r="L3477" t="str">
        <f t="shared" si="220"/>
        <v>NIT</v>
      </c>
      <c r="M3477" t="str">
        <f t="shared" si="221"/>
        <v>14160704530017</v>
      </c>
      <c r="N3477" t="s">
        <v>352</v>
      </c>
      <c r="O3477">
        <v>0</v>
      </c>
      <c r="P3477">
        <v>0</v>
      </c>
      <c r="Q3477">
        <v>101.95</v>
      </c>
      <c r="R3477">
        <v>13.253500000000001</v>
      </c>
      <c r="S3477">
        <v>0</v>
      </c>
      <c r="T3477">
        <v>0</v>
      </c>
      <c r="U3477">
        <v>115.20350000000001</v>
      </c>
      <c r="W3477" t="s">
        <v>1</v>
      </c>
    </row>
    <row r="3478" spans="1:23">
      <c r="A3478" t="s">
        <v>8160</v>
      </c>
      <c r="B3478" t="str">
        <f t="shared" si="218"/>
        <v>Febrero</v>
      </c>
      <c r="C3478" s="20" t="s">
        <v>8280</v>
      </c>
      <c r="D3478" t="s">
        <v>1</v>
      </c>
      <c r="E3478" t="s">
        <v>0</v>
      </c>
      <c r="F3478" t="str">
        <f t="shared" si="219"/>
        <v>CCF</v>
      </c>
      <c r="G3478" t="s">
        <v>8149</v>
      </c>
      <c r="H3478" t="s">
        <v>8150</v>
      </c>
      <c r="I3478">
        <v>132</v>
      </c>
      <c r="J3478">
        <v>132</v>
      </c>
      <c r="K3478" t="s">
        <v>634</v>
      </c>
      <c r="L3478" t="str">
        <f t="shared" si="220"/>
        <v>NIT</v>
      </c>
      <c r="M3478" t="str">
        <f t="shared" si="221"/>
        <v>06142508161086</v>
      </c>
      <c r="N3478" t="s">
        <v>635</v>
      </c>
      <c r="O3478">
        <v>0</v>
      </c>
      <c r="P3478">
        <v>0</v>
      </c>
      <c r="Q3478">
        <v>82.33</v>
      </c>
      <c r="R3478">
        <v>10.7029</v>
      </c>
      <c r="S3478">
        <v>0</v>
      </c>
      <c r="T3478">
        <v>0</v>
      </c>
      <c r="U3478">
        <v>93.032899999999998</v>
      </c>
      <c r="W3478" t="s">
        <v>1</v>
      </c>
    </row>
    <row r="3479" spans="1:23">
      <c r="A3479" t="s">
        <v>8160</v>
      </c>
      <c r="B3479" t="str">
        <f t="shared" si="218"/>
        <v>Febrero</v>
      </c>
      <c r="C3479" s="20" t="s">
        <v>8280</v>
      </c>
      <c r="D3479" t="s">
        <v>1</v>
      </c>
      <c r="E3479" t="s">
        <v>0</v>
      </c>
      <c r="F3479" t="str">
        <f t="shared" si="219"/>
        <v>CCF</v>
      </c>
      <c r="G3479" t="s">
        <v>8149</v>
      </c>
      <c r="H3479" t="s">
        <v>8150</v>
      </c>
      <c r="I3479">
        <v>133</v>
      </c>
      <c r="J3479">
        <v>133</v>
      </c>
      <c r="K3479" t="s">
        <v>761</v>
      </c>
      <c r="L3479" t="str">
        <f t="shared" si="220"/>
        <v>NIT</v>
      </c>
      <c r="M3479" t="str">
        <f t="shared" si="221"/>
        <v>06140511881038</v>
      </c>
      <c r="N3479" t="s">
        <v>762</v>
      </c>
      <c r="O3479">
        <v>0</v>
      </c>
      <c r="P3479">
        <v>0</v>
      </c>
      <c r="Q3479">
        <v>483.84</v>
      </c>
      <c r="R3479">
        <v>62.8992</v>
      </c>
      <c r="S3479">
        <v>0</v>
      </c>
      <c r="T3479">
        <v>0</v>
      </c>
      <c r="U3479">
        <v>546.73919999999998</v>
      </c>
      <c r="W3479" t="s">
        <v>1</v>
      </c>
    </row>
    <row r="3480" spans="1:23">
      <c r="A3480" t="s">
        <v>8160</v>
      </c>
      <c r="B3480" t="str">
        <f t="shared" si="218"/>
        <v>Febrero</v>
      </c>
      <c r="C3480" s="20" t="s">
        <v>8280</v>
      </c>
      <c r="D3480" t="s">
        <v>1</v>
      </c>
      <c r="E3480" t="s">
        <v>0</v>
      </c>
      <c r="F3480" t="str">
        <f t="shared" si="219"/>
        <v>CCF</v>
      </c>
      <c r="G3480" t="s">
        <v>8149</v>
      </c>
      <c r="H3480" t="s">
        <v>8150</v>
      </c>
      <c r="I3480">
        <v>134</v>
      </c>
      <c r="J3480">
        <v>134</v>
      </c>
      <c r="K3480" t="s">
        <v>333</v>
      </c>
      <c r="L3480" t="str">
        <f t="shared" si="220"/>
        <v>NIT</v>
      </c>
      <c r="M3480" t="str">
        <f t="shared" si="221"/>
        <v>06140607941015</v>
      </c>
      <c r="N3480" t="s">
        <v>334</v>
      </c>
      <c r="O3480">
        <v>0</v>
      </c>
      <c r="P3480">
        <v>0</v>
      </c>
      <c r="Q3480">
        <v>142.72999999999999</v>
      </c>
      <c r="R3480">
        <v>18.5549</v>
      </c>
      <c r="S3480">
        <v>0</v>
      </c>
      <c r="T3480">
        <v>0</v>
      </c>
      <c r="U3480">
        <v>161.28489999999999</v>
      </c>
      <c r="W3480" t="s">
        <v>1</v>
      </c>
    </row>
    <row r="3481" spans="1:23">
      <c r="A3481" t="s">
        <v>8160</v>
      </c>
      <c r="B3481" t="str">
        <f t="shared" si="218"/>
        <v>Febrero</v>
      </c>
      <c r="C3481" s="20" t="s">
        <v>8280</v>
      </c>
      <c r="D3481" t="s">
        <v>1</v>
      </c>
      <c r="E3481" t="s">
        <v>0</v>
      </c>
      <c r="F3481" t="str">
        <f t="shared" si="219"/>
        <v>CCF</v>
      </c>
      <c r="G3481" t="s">
        <v>8149</v>
      </c>
      <c r="H3481" t="s">
        <v>8150</v>
      </c>
      <c r="I3481">
        <v>135</v>
      </c>
      <c r="J3481">
        <v>135</v>
      </c>
      <c r="K3481" t="s">
        <v>1204</v>
      </c>
      <c r="L3481" t="str">
        <f t="shared" si="220"/>
        <v>NIT</v>
      </c>
      <c r="M3481" t="str">
        <f t="shared" si="221"/>
        <v>14051505480012</v>
      </c>
      <c r="N3481" t="s">
        <v>1205</v>
      </c>
      <c r="O3481">
        <v>0</v>
      </c>
      <c r="P3481">
        <v>0</v>
      </c>
      <c r="Q3481">
        <v>153.35</v>
      </c>
      <c r="R3481">
        <v>19.935500000000001</v>
      </c>
      <c r="S3481">
        <v>0</v>
      </c>
      <c r="T3481">
        <v>0</v>
      </c>
      <c r="U3481">
        <v>173.28549999999998</v>
      </c>
      <c r="W3481" t="s">
        <v>1</v>
      </c>
    </row>
    <row r="3482" spans="1:23">
      <c r="A3482" t="s">
        <v>8160</v>
      </c>
      <c r="B3482" t="str">
        <f t="shared" si="218"/>
        <v>Febrero</v>
      </c>
      <c r="C3482" s="20" t="s">
        <v>8280</v>
      </c>
      <c r="D3482" t="s">
        <v>1</v>
      </c>
      <c r="E3482" t="s">
        <v>0</v>
      </c>
      <c r="F3482" t="str">
        <f t="shared" si="219"/>
        <v>CCF</v>
      </c>
      <c r="G3482" t="s">
        <v>8149</v>
      </c>
      <c r="H3482" t="s">
        <v>8150</v>
      </c>
      <c r="I3482">
        <v>136</v>
      </c>
      <c r="J3482">
        <v>136</v>
      </c>
      <c r="K3482" t="s">
        <v>830</v>
      </c>
      <c r="L3482" t="str">
        <f t="shared" si="220"/>
        <v>NIT</v>
      </c>
      <c r="M3482" t="str">
        <f t="shared" si="221"/>
        <v>14080405781014</v>
      </c>
      <c r="N3482" t="s">
        <v>831</v>
      </c>
      <c r="O3482">
        <v>0</v>
      </c>
      <c r="P3482">
        <v>0</v>
      </c>
      <c r="Q3482">
        <v>109.97</v>
      </c>
      <c r="R3482">
        <v>14.296100000000001</v>
      </c>
      <c r="S3482">
        <v>0</v>
      </c>
      <c r="T3482">
        <v>0</v>
      </c>
      <c r="U3482">
        <v>124.26609999999999</v>
      </c>
      <c r="W3482" t="s">
        <v>1</v>
      </c>
    </row>
    <row r="3483" spans="1:23">
      <c r="A3483" t="s">
        <v>8160</v>
      </c>
      <c r="B3483" t="str">
        <f t="shared" si="218"/>
        <v>Febrero</v>
      </c>
      <c r="C3483" s="20" t="s">
        <v>8280</v>
      </c>
      <c r="D3483" t="s">
        <v>1</v>
      </c>
      <c r="E3483" t="s">
        <v>0</v>
      </c>
      <c r="F3483" t="str">
        <f t="shared" si="219"/>
        <v>CCF</v>
      </c>
      <c r="G3483" t="s">
        <v>8149</v>
      </c>
      <c r="H3483" t="s">
        <v>8150</v>
      </c>
      <c r="I3483">
        <v>137</v>
      </c>
      <c r="J3483">
        <v>137</v>
      </c>
      <c r="K3483" t="s">
        <v>588</v>
      </c>
      <c r="L3483" t="str">
        <f t="shared" si="220"/>
        <v>NIT</v>
      </c>
      <c r="M3483" t="str">
        <f t="shared" si="221"/>
        <v>11130501671013</v>
      </c>
      <c r="N3483" t="s">
        <v>589</v>
      </c>
      <c r="O3483">
        <v>0</v>
      </c>
      <c r="P3483">
        <v>0</v>
      </c>
      <c r="Q3483">
        <v>124.34</v>
      </c>
      <c r="R3483">
        <v>16.164200000000001</v>
      </c>
      <c r="S3483">
        <v>0</v>
      </c>
      <c r="T3483">
        <v>0</v>
      </c>
      <c r="U3483">
        <v>140.5042</v>
      </c>
      <c r="W3483" t="s">
        <v>1</v>
      </c>
    </row>
    <row r="3484" spans="1:23">
      <c r="A3484" t="s">
        <v>8160</v>
      </c>
      <c r="B3484" t="str">
        <f t="shared" si="218"/>
        <v>Febrero</v>
      </c>
      <c r="C3484" s="20" t="s">
        <v>8280</v>
      </c>
      <c r="D3484" t="s">
        <v>1</v>
      </c>
      <c r="E3484" t="s">
        <v>0</v>
      </c>
      <c r="F3484" t="str">
        <f t="shared" si="219"/>
        <v>CCF</v>
      </c>
      <c r="G3484" t="s">
        <v>8149</v>
      </c>
      <c r="H3484" t="s">
        <v>8150</v>
      </c>
      <c r="I3484">
        <v>138</v>
      </c>
      <c r="J3484">
        <v>138</v>
      </c>
      <c r="K3484" t="s">
        <v>588</v>
      </c>
      <c r="L3484" t="str">
        <f t="shared" si="220"/>
        <v>NIT</v>
      </c>
      <c r="M3484" t="str">
        <f t="shared" si="221"/>
        <v>11130501671013</v>
      </c>
      <c r="N3484" t="s">
        <v>589</v>
      </c>
      <c r="O3484">
        <v>0</v>
      </c>
      <c r="P3484">
        <v>0</v>
      </c>
      <c r="Q3484">
        <v>144.72999999999999</v>
      </c>
      <c r="R3484">
        <v>18.814899999999998</v>
      </c>
      <c r="S3484">
        <v>0</v>
      </c>
      <c r="T3484">
        <v>0</v>
      </c>
      <c r="U3484">
        <v>163.54489999999998</v>
      </c>
      <c r="W3484" t="s">
        <v>1</v>
      </c>
    </row>
    <row r="3485" spans="1:23">
      <c r="A3485" t="s">
        <v>8160</v>
      </c>
      <c r="B3485" t="str">
        <f t="shared" si="218"/>
        <v>Febrero</v>
      </c>
      <c r="C3485" s="20" t="s">
        <v>8280</v>
      </c>
      <c r="D3485" t="s">
        <v>1</v>
      </c>
      <c r="E3485" t="s">
        <v>0</v>
      </c>
      <c r="F3485" t="str">
        <f t="shared" si="219"/>
        <v>CCF</v>
      </c>
      <c r="G3485" t="s">
        <v>8149</v>
      </c>
      <c r="H3485" t="s">
        <v>8150</v>
      </c>
      <c r="I3485">
        <v>139</v>
      </c>
      <c r="J3485">
        <v>139</v>
      </c>
      <c r="K3485" t="s">
        <v>333</v>
      </c>
      <c r="L3485" t="str">
        <f t="shared" si="220"/>
        <v>NIT</v>
      </c>
      <c r="M3485" t="str">
        <f t="shared" si="221"/>
        <v>06140607941015</v>
      </c>
      <c r="N3485" t="s">
        <v>334</v>
      </c>
      <c r="O3485">
        <v>0</v>
      </c>
      <c r="P3485">
        <v>0</v>
      </c>
      <c r="Q3485">
        <v>33.96</v>
      </c>
      <c r="R3485">
        <v>4.4148000000000005</v>
      </c>
      <c r="S3485">
        <v>0</v>
      </c>
      <c r="T3485">
        <v>0</v>
      </c>
      <c r="U3485">
        <v>38.3748</v>
      </c>
      <c r="W3485" t="s">
        <v>1</v>
      </c>
    </row>
    <row r="3486" spans="1:23">
      <c r="A3486" t="s">
        <v>8160</v>
      </c>
      <c r="B3486" t="str">
        <f t="shared" si="218"/>
        <v>Febrero</v>
      </c>
      <c r="C3486" s="20" t="s">
        <v>8280</v>
      </c>
      <c r="D3486" t="s">
        <v>1</v>
      </c>
      <c r="E3486" t="s">
        <v>0</v>
      </c>
      <c r="F3486" t="str">
        <f t="shared" si="219"/>
        <v>CCF</v>
      </c>
      <c r="G3486" t="s">
        <v>8149</v>
      </c>
      <c r="H3486" t="s">
        <v>8150</v>
      </c>
      <c r="I3486">
        <v>140</v>
      </c>
      <c r="J3486">
        <v>140</v>
      </c>
      <c r="K3486" t="s">
        <v>333</v>
      </c>
      <c r="L3486" t="str">
        <f t="shared" si="220"/>
        <v>NIT</v>
      </c>
      <c r="M3486" t="str">
        <f t="shared" si="221"/>
        <v>06140607941015</v>
      </c>
      <c r="N3486" t="s">
        <v>334</v>
      </c>
      <c r="O3486">
        <v>0</v>
      </c>
      <c r="P3486">
        <v>0</v>
      </c>
      <c r="Q3486">
        <v>101.95</v>
      </c>
      <c r="R3486">
        <v>13.253500000000001</v>
      </c>
      <c r="S3486">
        <v>0</v>
      </c>
      <c r="T3486">
        <v>0</v>
      </c>
      <c r="U3486">
        <v>115.20350000000001</v>
      </c>
      <c r="W3486" t="s">
        <v>1</v>
      </c>
    </row>
    <row r="3487" spans="1:23">
      <c r="A3487" t="s">
        <v>8160</v>
      </c>
      <c r="B3487" t="str">
        <f t="shared" si="218"/>
        <v>Febrero</v>
      </c>
      <c r="C3487" s="20" t="s">
        <v>8280</v>
      </c>
      <c r="D3487" t="s">
        <v>1</v>
      </c>
      <c r="E3487" t="s">
        <v>0</v>
      </c>
      <c r="F3487" t="str">
        <f t="shared" si="219"/>
        <v>CCF</v>
      </c>
      <c r="G3487" t="s">
        <v>8149</v>
      </c>
      <c r="H3487" t="s">
        <v>8150</v>
      </c>
      <c r="I3487">
        <v>141</v>
      </c>
      <c r="J3487">
        <v>141</v>
      </c>
      <c r="K3487" t="s">
        <v>118</v>
      </c>
      <c r="L3487" t="str">
        <f t="shared" si="220"/>
        <v>NIT</v>
      </c>
      <c r="M3487" t="str">
        <f t="shared" si="221"/>
        <v>06141106071025</v>
      </c>
      <c r="N3487" t="s">
        <v>119</v>
      </c>
      <c r="O3487">
        <v>0</v>
      </c>
      <c r="P3487">
        <v>0</v>
      </c>
      <c r="Q3487">
        <v>12.53</v>
      </c>
      <c r="R3487">
        <v>1.6289</v>
      </c>
      <c r="S3487">
        <v>0</v>
      </c>
      <c r="T3487">
        <v>0</v>
      </c>
      <c r="U3487">
        <v>14.158899999999999</v>
      </c>
      <c r="W3487" t="s">
        <v>1</v>
      </c>
    </row>
    <row r="3488" spans="1:23">
      <c r="A3488" t="s">
        <v>8160</v>
      </c>
      <c r="B3488" t="str">
        <f t="shared" si="218"/>
        <v>Febrero</v>
      </c>
      <c r="C3488" s="20" t="s">
        <v>8280</v>
      </c>
      <c r="D3488" t="s">
        <v>1</v>
      </c>
      <c r="E3488" t="s">
        <v>0</v>
      </c>
      <c r="F3488" t="str">
        <f t="shared" si="219"/>
        <v>CCF</v>
      </c>
      <c r="G3488" t="s">
        <v>8149</v>
      </c>
      <c r="H3488" t="s">
        <v>8150</v>
      </c>
      <c r="I3488">
        <v>142</v>
      </c>
      <c r="J3488">
        <v>142</v>
      </c>
      <c r="K3488" t="s">
        <v>1293</v>
      </c>
      <c r="L3488" t="str">
        <f t="shared" si="220"/>
        <v>NIT</v>
      </c>
      <c r="M3488" t="str">
        <f t="shared" si="221"/>
        <v>06140901630174</v>
      </c>
      <c r="N3488" t="s">
        <v>1294</v>
      </c>
      <c r="O3488">
        <v>0</v>
      </c>
      <c r="P3488">
        <v>0</v>
      </c>
      <c r="Q3488">
        <v>792.93</v>
      </c>
      <c r="R3488">
        <v>103.0809</v>
      </c>
      <c r="S3488">
        <v>0</v>
      </c>
      <c r="T3488">
        <v>0</v>
      </c>
      <c r="U3488">
        <v>896.01089999999999</v>
      </c>
      <c r="W3488" t="s">
        <v>1</v>
      </c>
    </row>
    <row r="3489" spans="1:23">
      <c r="A3489" t="s">
        <v>8160</v>
      </c>
      <c r="B3489" t="str">
        <f t="shared" si="218"/>
        <v>Febrero</v>
      </c>
      <c r="C3489" s="20" t="s">
        <v>8280</v>
      </c>
      <c r="D3489" t="s">
        <v>1</v>
      </c>
      <c r="E3489" t="s">
        <v>0</v>
      </c>
      <c r="F3489" t="str">
        <f t="shared" si="219"/>
        <v>CCF</v>
      </c>
      <c r="G3489" t="s">
        <v>8149</v>
      </c>
      <c r="H3489" t="s">
        <v>8150</v>
      </c>
      <c r="I3489">
        <v>143</v>
      </c>
      <c r="J3489">
        <v>143</v>
      </c>
      <c r="K3489" t="s">
        <v>755</v>
      </c>
      <c r="L3489" t="str">
        <f t="shared" si="220"/>
        <v>NIT</v>
      </c>
      <c r="M3489" t="str">
        <f t="shared" si="221"/>
        <v>02030505670013</v>
      </c>
      <c r="N3489" t="s">
        <v>756</v>
      </c>
      <c r="O3489">
        <v>0</v>
      </c>
      <c r="P3489">
        <v>0</v>
      </c>
      <c r="Q3489">
        <v>1.42</v>
      </c>
      <c r="R3489">
        <v>0.18459999999999999</v>
      </c>
      <c r="S3489">
        <v>0</v>
      </c>
      <c r="T3489">
        <v>0</v>
      </c>
      <c r="U3489">
        <v>1.6046</v>
      </c>
      <c r="W3489" t="s">
        <v>1</v>
      </c>
    </row>
    <row r="3490" spans="1:23">
      <c r="A3490" t="s">
        <v>8160</v>
      </c>
      <c r="B3490" t="str">
        <f t="shared" si="218"/>
        <v>Febrero</v>
      </c>
      <c r="C3490" s="20" t="s">
        <v>8280</v>
      </c>
      <c r="D3490" t="s">
        <v>1</v>
      </c>
      <c r="E3490" t="s">
        <v>0</v>
      </c>
      <c r="F3490" t="str">
        <f t="shared" si="219"/>
        <v>CCF</v>
      </c>
      <c r="G3490" t="s">
        <v>8149</v>
      </c>
      <c r="H3490" t="s">
        <v>8150</v>
      </c>
      <c r="I3490">
        <v>144</v>
      </c>
      <c r="J3490">
        <v>144</v>
      </c>
      <c r="K3490" t="s">
        <v>93</v>
      </c>
      <c r="L3490" t="str">
        <f t="shared" si="220"/>
        <v>NIT</v>
      </c>
      <c r="M3490" t="str">
        <f t="shared" si="221"/>
        <v>06140909921013</v>
      </c>
      <c r="N3490" t="s">
        <v>94</v>
      </c>
      <c r="O3490">
        <v>0</v>
      </c>
      <c r="P3490">
        <v>0</v>
      </c>
      <c r="Q3490">
        <v>101.95</v>
      </c>
      <c r="R3490">
        <v>13.253500000000001</v>
      </c>
      <c r="S3490">
        <v>0</v>
      </c>
      <c r="T3490">
        <v>0</v>
      </c>
      <c r="U3490">
        <v>115.20350000000001</v>
      </c>
      <c r="W3490" t="s">
        <v>1</v>
      </c>
    </row>
    <row r="3491" spans="1:23">
      <c r="A3491" t="s">
        <v>8160</v>
      </c>
      <c r="B3491" t="str">
        <f t="shared" si="218"/>
        <v>Febrero</v>
      </c>
      <c r="C3491" s="20" t="s">
        <v>8280</v>
      </c>
      <c r="D3491" t="s">
        <v>1</v>
      </c>
      <c r="E3491" t="s">
        <v>0</v>
      </c>
      <c r="F3491" t="str">
        <f t="shared" si="219"/>
        <v>CCF</v>
      </c>
      <c r="G3491" t="s">
        <v>8149</v>
      </c>
      <c r="H3491" t="s">
        <v>8150</v>
      </c>
      <c r="I3491">
        <v>145</v>
      </c>
      <c r="J3491">
        <v>145</v>
      </c>
      <c r="K3491" t="s">
        <v>501</v>
      </c>
      <c r="L3491" t="str">
        <f t="shared" si="220"/>
        <v>NIT</v>
      </c>
      <c r="M3491" t="str">
        <f t="shared" si="221"/>
        <v>06143105181040</v>
      </c>
      <c r="N3491" t="s">
        <v>502</v>
      </c>
      <c r="O3491">
        <v>0</v>
      </c>
      <c r="P3491">
        <v>0</v>
      </c>
      <c r="Q3491">
        <v>372.5</v>
      </c>
      <c r="R3491">
        <v>48.425000000000004</v>
      </c>
      <c r="S3491">
        <v>0</v>
      </c>
      <c r="T3491">
        <v>0</v>
      </c>
      <c r="U3491">
        <v>420.92500000000001</v>
      </c>
      <c r="W3491" t="s">
        <v>1</v>
      </c>
    </row>
    <row r="3492" spans="1:23">
      <c r="A3492" t="s">
        <v>8160</v>
      </c>
      <c r="B3492" t="str">
        <f t="shared" si="218"/>
        <v>Febrero</v>
      </c>
      <c r="C3492" s="20" t="s">
        <v>8280</v>
      </c>
      <c r="D3492" t="s">
        <v>1</v>
      </c>
      <c r="E3492" t="s">
        <v>0</v>
      </c>
      <c r="F3492" t="str">
        <f t="shared" si="219"/>
        <v>CCF</v>
      </c>
      <c r="G3492" t="s">
        <v>8149</v>
      </c>
      <c r="H3492" t="s">
        <v>8150</v>
      </c>
      <c r="I3492">
        <v>146</v>
      </c>
      <c r="J3492">
        <v>146</v>
      </c>
      <c r="K3492" t="s">
        <v>333</v>
      </c>
      <c r="L3492" t="str">
        <f t="shared" si="220"/>
        <v>NIT</v>
      </c>
      <c r="M3492" t="str">
        <f t="shared" si="221"/>
        <v>06140607941015</v>
      </c>
      <c r="N3492" t="s">
        <v>334</v>
      </c>
      <c r="O3492">
        <v>0</v>
      </c>
      <c r="P3492">
        <v>0</v>
      </c>
      <c r="Q3492">
        <v>163.12</v>
      </c>
      <c r="R3492">
        <v>21.2056</v>
      </c>
      <c r="S3492">
        <v>0</v>
      </c>
      <c r="T3492">
        <v>0</v>
      </c>
      <c r="U3492">
        <v>184.32560000000001</v>
      </c>
      <c r="W3492" t="s">
        <v>1</v>
      </c>
    </row>
    <row r="3493" spans="1:23">
      <c r="A3493" t="s">
        <v>8160</v>
      </c>
      <c r="B3493" t="str">
        <f t="shared" si="218"/>
        <v>Febrero</v>
      </c>
      <c r="C3493" s="20" t="s">
        <v>8280</v>
      </c>
      <c r="D3493" t="s">
        <v>1</v>
      </c>
      <c r="E3493" t="s">
        <v>0</v>
      </c>
      <c r="F3493" t="str">
        <f t="shared" si="219"/>
        <v>CCF</v>
      </c>
      <c r="G3493" t="s">
        <v>8149</v>
      </c>
      <c r="H3493" t="s">
        <v>8150</v>
      </c>
      <c r="I3493">
        <v>147</v>
      </c>
      <c r="J3493">
        <v>147</v>
      </c>
      <c r="K3493" t="s">
        <v>118</v>
      </c>
      <c r="L3493" t="str">
        <f t="shared" si="220"/>
        <v>NIT</v>
      </c>
      <c r="M3493" t="str">
        <f t="shared" si="221"/>
        <v>06141106071025</v>
      </c>
      <c r="N3493" t="s">
        <v>119</v>
      </c>
      <c r="O3493">
        <v>0</v>
      </c>
      <c r="P3493">
        <v>0</v>
      </c>
      <c r="Q3493">
        <v>137.38999999999999</v>
      </c>
      <c r="R3493">
        <v>17.860699999999998</v>
      </c>
      <c r="S3493">
        <v>0</v>
      </c>
      <c r="T3493">
        <v>0</v>
      </c>
      <c r="U3493">
        <v>155.25069999999999</v>
      </c>
      <c r="W3493" t="s">
        <v>1</v>
      </c>
    </row>
    <row r="3494" spans="1:23">
      <c r="A3494" t="s">
        <v>8160</v>
      </c>
      <c r="B3494" t="str">
        <f t="shared" si="218"/>
        <v>Febrero</v>
      </c>
      <c r="C3494" s="20" t="s">
        <v>8280</v>
      </c>
      <c r="D3494" t="s">
        <v>1</v>
      </c>
      <c r="E3494" t="s">
        <v>0</v>
      </c>
      <c r="F3494" t="str">
        <f t="shared" si="219"/>
        <v>CCF</v>
      </c>
      <c r="G3494" t="s">
        <v>8149</v>
      </c>
      <c r="H3494" t="s">
        <v>8150</v>
      </c>
      <c r="I3494">
        <v>148</v>
      </c>
      <c r="J3494">
        <v>148</v>
      </c>
      <c r="K3494" t="s">
        <v>1182</v>
      </c>
      <c r="L3494" t="str">
        <f t="shared" si="220"/>
        <v>NIT</v>
      </c>
      <c r="M3494" t="str">
        <f t="shared" si="221"/>
        <v>06140201151013</v>
      </c>
      <c r="N3494" t="s">
        <v>1183</v>
      </c>
      <c r="O3494">
        <v>0</v>
      </c>
      <c r="P3494">
        <v>0</v>
      </c>
      <c r="Q3494">
        <v>1896.2</v>
      </c>
      <c r="R3494">
        <v>246.506</v>
      </c>
      <c r="S3494">
        <v>0</v>
      </c>
      <c r="T3494">
        <v>0</v>
      </c>
      <c r="U3494">
        <v>2142.7060000000001</v>
      </c>
      <c r="W3494" t="s">
        <v>1</v>
      </c>
    </row>
    <row r="3495" spans="1:23">
      <c r="A3495" t="s">
        <v>8160</v>
      </c>
      <c r="B3495" t="str">
        <f t="shared" si="218"/>
        <v>Febrero</v>
      </c>
      <c r="C3495" s="20" t="s">
        <v>8280</v>
      </c>
      <c r="D3495" t="s">
        <v>1</v>
      </c>
      <c r="E3495" t="s">
        <v>0</v>
      </c>
      <c r="F3495" t="str">
        <f t="shared" si="219"/>
        <v>CCF</v>
      </c>
      <c r="G3495" t="s">
        <v>8149</v>
      </c>
      <c r="H3495" t="s">
        <v>8150</v>
      </c>
      <c r="I3495">
        <v>149</v>
      </c>
      <c r="J3495">
        <v>149</v>
      </c>
      <c r="K3495" t="s">
        <v>1182</v>
      </c>
      <c r="L3495" t="str">
        <f t="shared" si="220"/>
        <v>NIT</v>
      </c>
      <c r="M3495" t="str">
        <f t="shared" si="221"/>
        <v>06140201151013</v>
      </c>
      <c r="N3495" t="s">
        <v>1183</v>
      </c>
      <c r="O3495">
        <v>0</v>
      </c>
      <c r="P3495">
        <v>0</v>
      </c>
      <c r="Q3495">
        <v>44.81</v>
      </c>
      <c r="R3495">
        <v>5.8253000000000004</v>
      </c>
      <c r="S3495">
        <v>0</v>
      </c>
      <c r="T3495">
        <v>0</v>
      </c>
      <c r="U3495">
        <v>50.635300000000001</v>
      </c>
      <c r="W3495" t="s">
        <v>1</v>
      </c>
    </row>
    <row r="3496" spans="1:23">
      <c r="A3496" t="s">
        <v>8160</v>
      </c>
      <c r="B3496" t="str">
        <f t="shared" si="218"/>
        <v>Febrero</v>
      </c>
      <c r="C3496" s="20" t="s">
        <v>8280</v>
      </c>
      <c r="D3496" t="s">
        <v>1</v>
      </c>
      <c r="E3496" t="s">
        <v>0</v>
      </c>
      <c r="F3496" t="str">
        <f t="shared" si="219"/>
        <v>CCF</v>
      </c>
      <c r="G3496" t="s">
        <v>8149</v>
      </c>
      <c r="H3496" t="s">
        <v>8150</v>
      </c>
      <c r="I3496">
        <v>150</v>
      </c>
      <c r="J3496">
        <v>150</v>
      </c>
      <c r="K3496" t="s">
        <v>913</v>
      </c>
      <c r="L3496" t="str">
        <f t="shared" si="220"/>
        <v>NIT</v>
      </c>
      <c r="M3496" t="str">
        <f t="shared" si="221"/>
        <v>10100210781024</v>
      </c>
      <c r="N3496" t="s">
        <v>914</v>
      </c>
      <c r="O3496">
        <v>0</v>
      </c>
      <c r="P3496">
        <v>0</v>
      </c>
      <c r="Q3496">
        <v>156.87</v>
      </c>
      <c r="R3496">
        <v>20.3931</v>
      </c>
      <c r="S3496">
        <v>0</v>
      </c>
      <c r="T3496">
        <v>0</v>
      </c>
      <c r="U3496">
        <v>177.26310000000001</v>
      </c>
      <c r="W3496" t="s">
        <v>1</v>
      </c>
    </row>
    <row r="3497" spans="1:23">
      <c r="A3497" t="s">
        <v>8160</v>
      </c>
      <c r="B3497" t="str">
        <f t="shared" si="218"/>
        <v>Febrero</v>
      </c>
      <c r="C3497" s="20" t="s">
        <v>8280</v>
      </c>
      <c r="D3497" t="s">
        <v>1</v>
      </c>
      <c r="E3497" t="s">
        <v>0</v>
      </c>
      <c r="F3497" t="str">
        <f t="shared" si="219"/>
        <v>CCF</v>
      </c>
      <c r="G3497" t="s">
        <v>8149</v>
      </c>
      <c r="H3497" t="s">
        <v>8150</v>
      </c>
      <c r="I3497">
        <v>151</v>
      </c>
      <c r="J3497">
        <v>151</v>
      </c>
      <c r="K3497" t="s">
        <v>711</v>
      </c>
      <c r="L3497" t="str">
        <f t="shared" si="220"/>
        <v>NIT</v>
      </c>
      <c r="M3497" t="str">
        <f t="shared" si="221"/>
        <v>06141304941051</v>
      </c>
      <c r="N3497" t="s">
        <v>712</v>
      </c>
      <c r="O3497">
        <v>0</v>
      </c>
      <c r="P3497">
        <v>0</v>
      </c>
      <c r="Q3497">
        <v>142.72999999999999</v>
      </c>
      <c r="R3497">
        <v>18.5549</v>
      </c>
      <c r="S3497">
        <v>0</v>
      </c>
      <c r="T3497">
        <v>0</v>
      </c>
      <c r="U3497">
        <v>161.28489999999999</v>
      </c>
      <c r="W3497" t="s">
        <v>1</v>
      </c>
    </row>
    <row r="3498" spans="1:23">
      <c r="A3498" t="s">
        <v>8160</v>
      </c>
      <c r="B3498" t="str">
        <f t="shared" si="218"/>
        <v>Febrero</v>
      </c>
      <c r="C3498" s="20" t="s">
        <v>8280</v>
      </c>
      <c r="D3498" t="s">
        <v>1</v>
      </c>
      <c r="E3498" t="s">
        <v>0</v>
      </c>
      <c r="F3498" t="str">
        <f t="shared" si="219"/>
        <v>CCF</v>
      </c>
      <c r="G3498" t="s">
        <v>8149</v>
      </c>
      <c r="H3498" t="s">
        <v>8150</v>
      </c>
      <c r="I3498">
        <v>152</v>
      </c>
      <c r="J3498">
        <v>152</v>
      </c>
      <c r="K3498" t="s">
        <v>606</v>
      </c>
      <c r="L3498" t="str">
        <f t="shared" si="220"/>
        <v>NIT</v>
      </c>
      <c r="M3498" t="str">
        <f t="shared" si="221"/>
        <v>14151601450012</v>
      </c>
      <c r="N3498" t="s">
        <v>607</v>
      </c>
      <c r="O3498">
        <v>0</v>
      </c>
      <c r="P3498">
        <v>0</v>
      </c>
      <c r="Q3498">
        <v>181.61</v>
      </c>
      <c r="R3498">
        <v>23.609300000000001</v>
      </c>
      <c r="S3498">
        <v>0</v>
      </c>
      <c r="T3498">
        <v>0</v>
      </c>
      <c r="U3498">
        <v>205.2193</v>
      </c>
      <c r="W3498" t="s">
        <v>1</v>
      </c>
    </row>
    <row r="3499" spans="1:23">
      <c r="A3499" t="s">
        <v>8160</v>
      </c>
      <c r="B3499" t="str">
        <f t="shared" si="218"/>
        <v>Febrero</v>
      </c>
      <c r="C3499" s="20" t="s">
        <v>8280</v>
      </c>
      <c r="D3499" t="s">
        <v>1</v>
      </c>
      <c r="E3499" t="s">
        <v>0</v>
      </c>
      <c r="F3499" t="str">
        <f t="shared" si="219"/>
        <v>CCF</v>
      </c>
      <c r="G3499" t="s">
        <v>8149</v>
      </c>
      <c r="H3499" t="s">
        <v>8150</v>
      </c>
      <c r="I3499">
        <v>153</v>
      </c>
      <c r="J3499">
        <v>153</v>
      </c>
      <c r="K3499" t="s">
        <v>427</v>
      </c>
      <c r="L3499" t="str">
        <f t="shared" si="220"/>
        <v>NIT</v>
      </c>
      <c r="M3499" t="str">
        <f t="shared" si="221"/>
        <v>11232405650017</v>
      </c>
      <c r="N3499" t="s">
        <v>428</v>
      </c>
      <c r="O3499">
        <v>0</v>
      </c>
      <c r="P3499">
        <v>0</v>
      </c>
      <c r="Q3499">
        <v>204.84</v>
      </c>
      <c r="R3499">
        <v>26.629200000000001</v>
      </c>
      <c r="S3499">
        <v>0</v>
      </c>
      <c r="T3499">
        <v>0</v>
      </c>
      <c r="U3499">
        <v>231.4692</v>
      </c>
      <c r="W3499" t="s">
        <v>1</v>
      </c>
    </row>
    <row r="3500" spans="1:23">
      <c r="A3500" t="s">
        <v>8160</v>
      </c>
      <c r="B3500" t="str">
        <f t="shared" si="218"/>
        <v>Febrero</v>
      </c>
      <c r="C3500" s="20" t="s">
        <v>8280</v>
      </c>
      <c r="D3500" t="s">
        <v>1</v>
      </c>
      <c r="E3500" t="s">
        <v>0</v>
      </c>
      <c r="F3500" t="str">
        <f t="shared" si="219"/>
        <v>CCF</v>
      </c>
      <c r="G3500" t="s">
        <v>8149</v>
      </c>
      <c r="H3500" t="s">
        <v>8150</v>
      </c>
      <c r="I3500">
        <v>154</v>
      </c>
      <c r="J3500">
        <v>154</v>
      </c>
      <c r="K3500" t="s">
        <v>487</v>
      </c>
      <c r="L3500" t="str">
        <f t="shared" si="220"/>
        <v>NIT</v>
      </c>
      <c r="M3500" t="str">
        <f t="shared" si="221"/>
        <v>06142306191013</v>
      </c>
      <c r="N3500" t="s">
        <v>488</v>
      </c>
      <c r="O3500">
        <v>0</v>
      </c>
      <c r="P3500">
        <v>0</v>
      </c>
      <c r="Q3500">
        <v>71.34</v>
      </c>
      <c r="R3500">
        <v>9.2742000000000004</v>
      </c>
      <c r="S3500">
        <v>0</v>
      </c>
      <c r="T3500">
        <v>0</v>
      </c>
      <c r="U3500">
        <v>80.614200000000011</v>
      </c>
      <c r="W3500" t="s">
        <v>1</v>
      </c>
    </row>
    <row r="3501" spans="1:23">
      <c r="A3501" t="s">
        <v>8160</v>
      </c>
      <c r="B3501" t="str">
        <f t="shared" si="218"/>
        <v>Febrero</v>
      </c>
      <c r="C3501" s="20" t="s">
        <v>8280</v>
      </c>
      <c r="D3501" t="s">
        <v>1</v>
      </c>
      <c r="E3501" t="s">
        <v>0</v>
      </c>
      <c r="F3501" t="str">
        <f t="shared" si="219"/>
        <v>CCF</v>
      </c>
      <c r="G3501" t="s">
        <v>8149</v>
      </c>
      <c r="H3501" t="s">
        <v>8150</v>
      </c>
      <c r="I3501">
        <v>155</v>
      </c>
      <c r="J3501">
        <v>155</v>
      </c>
      <c r="K3501" t="s">
        <v>7936</v>
      </c>
      <c r="L3501" t="str">
        <f t="shared" si="220"/>
        <v>NIT</v>
      </c>
      <c r="M3501" t="str">
        <f t="shared" si="221"/>
        <v>14160112731016</v>
      </c>
      <c r="N3501" t="s">
        <v>1055</v>
      </c>
      <c r="O3501">
        <v>0</v>
      </c>
      <c r="P3501">
        <v>0</v>
      </c>
      <c r="Q3501">
        <v>214.39</v>
      </c>
      <c r="R3501">
        <v>27.870699999999999</v>
      </c>
      <c r="S3501">
        <v>0</v>
      </c>
      <c r="T3501">
        <v>0</v>
      </c>
      <c r="U3501">
        <v>242.26069999999999</v>
      </c>
      <c r="W3501" t="s">
        <v>1</v>
      </c>
    </row>
    <row r="3502" spans="1:23">
      <c r="A3502" t="s">
        <v>8160</v>
      </c>
      <c r="B3502" t="str">
        <f t="shared" si="218"/>
        <v>Febrero</v>
      </c>
      <c r="C3502" s="20" t="s">
        <v>8280</v>
      </c>
      <c r="D3502" t="s">
        <v>1</v>
      </c>
      <c r="E3502" t="s">
        <v>0</v>
      </c>
      <c r="F3502" t="str">
        <f t="shared" si="219"/>
        <v>CCF</v>
      </c>
      <c r="G3502" t="s">
        <v>8149</v>
      </c>
      <c r="H3502" t="s">
        <v>8150</v>
      </c>
      <c r="I3502">
        <v>157</v>
      </c>
      <c r="J3502">
        <v>157</v>
      </c>
      <c r="K3502" t="s">
        <v>491</v>
      </c>
      <c r="L3502" t="str">
        <f t="shared" si="220"/>
        <v>NIT</v>
      </c>
      <c r="M3502" t="str">
        <f t="shared" si="221"/>
        <v>06141611791361</v>
      </c>
      <c r="N3502" t="s">
        <v>492</v>
      </c>
      <c r="O3502">
        <v>0</v>
      </c>
      <c r="P3502">
        <v>0</v>
      </c>
      <c r="Q3502">
        <v>118.36</v>
      </c>
      <c r="R3502">
        <v>15.386800000000001</v>
      </c>
      <c r="S3502">
        <v>0</v>
      </c>
      <c r="T3502">
        <v>0</v>
      </c>
      <c r="U3502">
        <v>133.74680000000001</v>
      </c>
      <c r="W3502" t="s">
        <v>1</v>
      </c>
    </row>
    <row r="3503" spans="1:23">
      <c r="A3503" t="s">
        <v>8160</v>
      </c>
      <c r="B3503" t="str">
        <f t="shared" si="218"/>
        <v>Febrero</v>
      </c>
      <c r="C3503" s="20" t="s">
        <v>8280</v>
      </c>
      <c r="D3503" t="s">
        <v>1</v>
      </c>
      <c r="E3503" t="s">
        <v>0</v>
      </c>
      <c r="F3503" t="str">
        <f t="shared" si="219"/>
        <v>CCF</v>
      </c>
      <c r="G3503" t="s">
        <v>8149</v>
      </c>
      <c r="H3503" t="s">
        <v>8150</v>
      </c>
      <c r="I3503">
        <v>158</v>
      </c>
      <c r="J3503">
        <v>158</v>
      </c>
      <c r="K3503" t="s">
        <v>1448</v>
      </c>
      <c r="L3503" t="str">
        <f t="shared" si="220"/>
        <v>NIT</v>
      </c>
      <c r="M3503" t="str">
        <f t="shared" si="221"/>
        <v>06142610201068</v>
      </c>
      <c r="N3503" t="s">
        <v>1449</v>
      </c>
      <c r="O3503">
        <v>0</v>
      </c>
      <c r="P3503">
        <v>0</v>
      </c>
      <c r="Q3503">
        <v>311.36</v>
      </c>
      <c r="R3503">
        <v>40.476800000000004</v>
      </c>
      <c r="S3503">
        <v>0</v>
      </c>
      <c r="T3503">
        <v>0</v>
      </c>
      <c r="U3503">
        <v>351.83680000000004</v>
      </c>
      <c r="W3503" t="s">
        <v>1</v>
      </c>
    </row>
    <row r="3504" spans="1:23">
      <c r="A3504" t="s">
        <v>8160</v>
      </c>
      <c r="B3504" t="str">
        <f t="shared" si="218"/>
        <v>Febrero</v>
      </c>
      <c r="C3504" s="20" t="s">
        <v>8280</v>
      </c>
      <c r="D3504" t="s">
        <v>1</v>
      </c>
      <c r="E3504" t="s">
        <v>0</v>
      </c>
      <c r="F3504" t="str">
        <f t="shared" si="219"/>
        <v>CCF</v>
      </c>
      <c r="G3504" t="s">
        <v>8149</v>
      </c>
      <c r="H3504" t="s">
        <v>8150</v>
      </c>
      <c r="I3504">
        <v>159</v>
      </c>
      <c r="J3504">
        <v>159</v>
      </c>
      <c r="K3504" t="s">
        <v>634</v>
      </c>
      <c r="L3504" t="str">
        <f t="shared" si="220"/>
        <v>NIT</v>
      </c>
      <c r="M3504" t="str">
        <f t="shared" si="221"/>
        <v>06142508161086</v>
      </c>
      <c r="N3504" t="s">
        <v>635</v>
      </c>
      <c r="O3504">
        <v>0</v>
      </c>
      <c r="P3504">
        <v>0</v>
      </c>
      <c r="Q3504">
        <v>252.16</v>
      </c>
      <c r="R3504">
        <v>32.780799999999999</v>
      </c>
      <c r="S3504">
        <v>0</v>
      </c>
      <c r="T3504">
        <v>0</v>
      </c>
      <c r="U3504">
        <v>284.94079999999997</v>
      </c>
      <c r="W3504" t="s">
        <v>1</v>
      </c>
    </row>
    <row r="3505" spans="1:23">
      <c r="A3505" t="s">
        <v>8160</v>
      </c>
      <c r="B3505" t="str">
        <f t="shared" si="218"/>
        <v>Febrero</v>
      </c>
      <c r="C3505" s="20" t="s">
        <v>8278</v>
      </c>
      <c r="D3505" t="s">
        <v>1</v>
      </c>
      <c r="E3505" t="s">
        <v>0</v>
      </c>
      <c r="F3505" t="str">
        <f t="shared" si="219"/>
        <v>CCF</v>
      </c>
      <c r="G3505" t="s">
        <v>8149</v>
      </c>
      <c r="H3505" t="s">
        <v>8150</v>
      </c>
      <c r="I3505">
        <v>160</v>
      </c>
      <c r="J3505">
        <v>160</v>
      </c>
      <c r="K3505" t="s">
        <v>333</v>
      </c>
      <c r="L3505" t="str">
        <f t="shared" si="220"/>
        <v>NIT</v>
      </c>
      <c r="M3505" t="str">
        <f t="shared" si="221"/>
        <v>06140607941015</v>
      </c>
      <c r="N3505" t="s">
        <v>334</v>
      </c>
      <c r="O3505">
        <v>0</v>
      </c>
      <c r="P3505">
        <v>0</v>
      </c>
      <c r="Q3505">
        <v>101.95</v>
      </c>
      <c r="R3505">
        <v>13.253500000000001</v>
      </c>
      <c r="S3505">
        <v>0</v>
      </c>
      <c r="T3505">
        <v>0</v>
      </c>
      <c r="U3505">
        <v>115.20350000000001</v>
      </c>
      <c r="W3505" t="s">
        <v>1</v>
      </c>
    </row>
    <row r="3506" spans="1:23">
      <c r="A3506" t="s">
        <v>8160</v>
      </c>
      <c r="B3506" t="str">
        <f t="shared" si="218"/>
        <v>Febrero</v>
      </c>
      <c r="C3506" s="20" t="s">
        <v>8278</v>
      </c>
      <c r="D3506" t="s">
        <v>1</v>
      </c>
      <c r="E3506" t="s">
        <v>0</v>
      </c>
      <c r="F3506" t="str">
        <f t="shared" si="219"/>
        <v>CCF</v>
      </c>
      <c r="G3506" t="s">
        <v>8149</v>
      </c>
      <c r="H3506" t="s">
        <v>8150</v>
      </c>
      <c r="I3506">
        <v>161</v>
      </c>
      <c r="J3506">
        <v>161</v>
      </c>
      <c r="K3506" t="s">
        <v>333</v>
      </c>
      <c r="L3506" t="str">
        <f t="shared" si="220"/>
        <v>NIT</v>
      </c>
      <c r="M3506" t="str">
        <f t="shared" si="221"/>
        <v>06140607941015</v>
      </c>
      <c r="N3506" t="s">
        <v>334</v>
      </c>
      <c r="O3506">
        <v>0</v>
      </c>
      <c r="P3506">
        <v>0</v>
      </c>
      <c r="Q3506">
        <v>142.72999999999999</v>
      </c>
      <c r="R3506">
        <v>18.5549</v>
      </c>
      <c r="S3506">
        <v>0</v>
      </c>
      <c r="T3506">
        <v>0</v>
      </c>
      <c r="U3506">
        <v>161.28489999999999</v>
      </c>
      <c r="W3506" t="s">
        <v>1</v>
      </c>
    </row>
    <row r="3507" spans="1:23">
      <c r="A3507" t="s">
        <v>8160</v>
      </c>
      <c r="B3507" t="str">
        <f t="shared" si="218"/>
        <v>Febrero</v>
      </c>
      <c r="C3507" s="20" t="s">
        <v>8278</v>
      </c>
      <c r="D3507" t="s">
        <v>1</v>
      </c>
      <c r="E3507" t="s">
        <v>0</v>
      </c>
      <c r="F3507" t="str">
        <f t="shared" si="219"/>
        <v>CCF</v>
      </c>
      <c r="G3507" t="s">
        <v>8149</v>
      </c>
      <c r="H3507" t="s">
        <v>8150</v>
      </c>
      <c r="I3507">
        <v>162</v>
      </c>
      <c r="J3507">
        <v>162</v>
      </c>
      <c r="K3507" t="s">
        <v>118</v>
      </c>
      <c r="L3507" t="str">
        <f t="shared" si="220"/>
        <v>NIT</v>
      </c>
      <c r="M3507" t="str">
        <f t="shared" si="221"/>
        <v>06141106071025</v>
      </c>
      <c r="N3507" t="s">
        <v>119</v>
      </c>
      <c r="O3507">
        <v>0</v>
      </c>
      <c r="P3507">
        <v>0</v>
      </c>
      <c r="Q3507">
        <v>184.54</v>
      </c>
      <c r="R3507">
        <v>23.990200000000002</v>
      </c>
      <c r="S3507">
        <v>0</v>
      </c>
      <c r="T3507">
        <v>0</v>
      </c>
      <c r="U3507">
        <v>208.53019999999998</v>
      </c>
      <c r="W3507" t="s">
        <v>1</v>
      </c>
    </row>
    <row r="3508" spans="1:23">
      <c r="A3508" t="s">
        <v>8160</v>
      </c>
      <c r="B3508" t="str">
        <f t="shared" si="218"/>
        <v>Febrero</v>
      </c>
      <c r="C3508" s="20" t="s">
        <v>8278</v>
      </c>
      <c r="D3508" t="s">
        <v>1</v>
      </c>
      <c r="E3508" t="s">
        <v>0</v>
      </c>
      <c r="F3508" t="str">
        <f t="shared" si="219"/>
        <v>CCF</v>
      </c>
      <c r="G3508" t="s">
        <v>8149</v>
      </c>
      <c r="H3508" t="s">
        <v>8150</v>
      </c>
      <c r="I3508">
        <v>163</v>
      </c>
      <c r="J3508">
        <v>163</v>
      </c>
      <c r="K3508" t="s">
        <v>574</v>
      </c>
      <c r="L3508" t="str">
        <f t="shared" si="220"/>
        <v>NIT</v>
      </c>
      <c r="M3508" t="str">
        <f t="shared" si="221"/>
        <v>06142508991046</v>
      </c>
      <c r="N3508" t="s">
        <v>575</v>
      </c>
      <c r="O3508">
        <v>0</v>
      </c>
      <c r="P3508">
        <v>0</v>
      </c>
      <c r="Q3508">
        <v>16566</v>
      </c>
      <c r="R3508">
        <v>2153.58</v>
      </c>
      <c r="S3508">
        <v>0</v>
      </c>
      <c r="T3508">
        <v>0</v>
      </c>
      <c r="U3508">
        <v>18719.580000000002</v>
      </c>
      <c r="W3508" t="s">
        <v>1</v>
      </c>
    </row>
    <row r="3509" spans="1:23">
      <c r="A3509" t="s">
        <v>8160</v>
      </c>
      <c r="B3509" t="str">
        <f t="shared" si="218"/>
        <v>Febrero</v>
      </c>
      <c r="C3509" s="20" t="s">
        <v>8278</v>
      </c>
      <c r="D3509" t="s">
        <v>1</v>
      </c>
      <c r="E3509" t="s">
        <v>0</v>
      </c>
      <c r="F3509" t="str">
        <f t="shared" si="219"/>
        <v>CCF</v>
      </c>
      <c r="G3509" t="s">
        <v>8149</v>
      </c>
      <c r="H3509" t="s">
        <v>8150</v>
      </c>
      <c r="I3509">
        <v>164</v>
      </c>
      <c r="J3509">
        <v>164</v>
      </c>
      <c r="K3509" t="s">
        <v>604</v>
      </c>
      <c r="L3509" t="str">
        <f t="shared" si="220"/>
        <v>NIT</v>
      </c>
      <c r="M3509" t="str">
        <f t="shared" si="221"/>
        <v>06140404921027</v>
      </c>
      <c r="N3509" t="s">
        <v>605</v>
      </c>
      <c r="O3509">
        <v>0</v>
      </c>
      <c r="P3509">
        <v>0</v>
      </c>
      <c r="Q3509">
        <v>261.23</v>
      </c>
      <c r="R3509">
        <v>33.959900000000005</v>
      </c>
      <c r="S3509">
        <v>0</v>
      </c>
      <c r="T3509">
        <v>0</v>
      </c>
      <c r="U3509">
        <v>295.18990000000002</v>
      </c>
      <c r="W3509" t="s">
        <v>1</v>
      </c>
    </row>
    <row r="3510" spans="1:23">
      <c r="A3510" t="s">
        <v>8160</v>
      </c>
      <c r="B3510" t="str">
        <f t="shared" si="218"/>
        <v>Febrero</v>
      </c>
      <c r="C3510" s="20" t="s">
        <v>8278</v>
      </c>
      <c r="D3510" t="s">
        <v>1</v>
      </c>
      <c r="E3510" t="s">
        <v>0</v>
      </c>
      <c r="F3510" t="str">
        <f t="shared" si="219"/>
        <v>CCF</v>
      </c>
      <c r="G3510" t="s">
        <v>8149</v>
      </c>
      <c r="H3510" t="s">
        <v>8150</v>
      </c>
      <c r="I3510">
        <v>165</v>
      </c>
      <c r="J3510">
        <v>165</v>
      </c>
      <c r="K3510" t="s">
        <v>118</v>
      </c>
      <c r="L3510" t="str">
        <f t="shared" si="220"/>
        <v>NIT</v>
      </c>
      <c r="M3510" t="str">
        <f t="shared" si="221"/>
        <v>06141106071025</v>
      </c>
      <c r="N3510" t="s">
        <v>119</v>
      </c>
      <c r="O3510">
        <v>0</v>
      </c>
      <c r="P3510">
        <v>0</v>
      </c>
      <c r="Q3510">
        <v>195.01</v>
      </c>
      <c r="R3510">
        <v>25.351299999999998</v>
      </c>
      <c r="S3510">
        <v>0</v>
      </c>
      <c r="T3510">
        <v>0</v>
      </c>
      <c r="U3510">
        <v>220.3613</v>
      </c>
      <c r="W3510" t="s">
        <v>1</v>
      </c>
    </row>
    <row r="3511" spans="1:23">
      <c r="A3511" t="s">
        <v>8160</v>
      </c>
      <c r="B3511" t="str">
        <f t="shared" si="218"/>
        <v>Febrero</v>
      </c>
      <c r="C3511" s="20" t="s">
        <v>8278</v>
      </c>
      <c r="D3511" t="s">
        <v>1</v>
      </c>
      <c r="E3511" t="s">
        <v>0</v>
      </c>
      <c r="F3511" t="str">
        <f t="shared" si="219"/>
        <v>CCF</v>
      </c>
      <c r="G3511" t="s">
        <v>8149</v>
      </c>
      <c r="H3511" t="s">
        <v>8150</v>
      </c>
      <c r="I3511">
        <v>166</v>
      </c>
      <c r="J3511">
        <v>166</v>
      </c>
      <c r="K3511" t="s">
        <v>503</v>
      </c>
      <c r="L3511" t="str">
        <f t="shared" si="220"/>
        <v>NIT</v>
      </c>
      <c r="M3511" t="str">
        <f t="shared" si="221"/>
        <v>06142311181026</v>
      </c>
      <c r="N3511" t="s">
        <v>504</v>
      </c>
      <c r="O3511">
        <v>0</v>
      </c>
      <c r="P3511">
        <v>0</v>
      </c>
      <c r="Q3511">
        <v>19.25</v>
      </c>
      <c r="R3511">
        <v>2.5024999999999999</v>
      </c>
      <c r="S3511">
        <v>0</v>
      </c>
      <c r="T3511">
        <v>0</v>
      </c>
      <c r="U3511">
        <v>21.752500000000001</v>
      </c>
      <c r="W3511" t="s">
        <v>1</v>
      </c>
    </row>
    <row r="3512" spans="1:23">
      <c r="A3512" t="s">
        <v>8160</v>
      </c>
      <c r="B3512" t="str">
        <f t="shared" si="218"/>
        <v>Febrero</v>
      </c>
      <c r="C3512" s="20" t="s">
        <v>8278</v>
      </c>
      <c r="D3512" t="s">
        <v>1</v>
      </c>
      <c r="E3512" t="s">
        <v>0</v>
      </c>
      <c r="F3512" t="str">
        <f t="shared" si="219"/>
        <v>CCF</v>
      </c>
      <c r="G3512" t="s">
        <v>8149</v>
      </c>
      <c r="H3512" t="s">
        <v>8150</v>
      </c>
      <c r="I3512">
        <v>167</v>
      </c>
      <c r="J3512">
        <v>167</v>
      </c>
      <c r="K3512" t="s">
        <v>183</v>
      </c>
      <c r="L3512" t="str">
        <f t="shared" si="220"/>
        <v>NIT</v>
      </c>
      <c r="M3512" t="str">
        <f t="shared" si="221"/>
        <v>06142009101064</v>
      </c>
      <c r="N3512" t="s">
        <v>184</v>
      </c>
      <c r="O3512">
        <v>0</v>
      </c>
      <c r="P3512">
        <v>0</v>
      </c>
      <c r="Q3512">
        <v>148.75</v>
      </c>
      <c r="R3512">
        <v>19.337500000000002</v>
      </c>
      <c r="S3512">
        <v>0</v>
      </c>
      <c r="T3512">
        <v>0</v>
      </c>
      <c r="U3512">
        <v>168.08750000000001</v>
      </c>
      <c r="W3512" t="s">
        <v>1</v>
      </c>
    </row>
    <row r="3513" spans="1:23">
      <c r="A3513" t="s">
        <v>8160</v>
      </c>
      <c r="B3513" t="str">
        <f t="shared" si="218"/>
        <v>Febrero</v>
      </c>
      <c r="C3513" s="20" t="s">
        <v>8278</v>
      </c>
      <c r="D3513" t="s">
        <v>1</v>
      </c>
      <c r="E3513" t="s">
        <v>0</v>
      </c>
      <c r="F3513" t="str">
        <f t="shared" si="219"/>
        <v>CCF</v>
      </c>
      <c r="G3513" t="s">
        <v>8149</v>
      </c>
      <c r="H3513" t="s">
        <v>8150</v>
      </c>
      <c r="I3513">
        <v>168</v>
      </c>
      <c r="J3513">
        <v>168</v>
      </c>
      <c r="K3513" t="s">
        <v>333</v>
      </c>
      <c r="L3513" t="str">
        <f t="shared" si="220"/>
        <v>NIT</v>
      </c>
      <c r="M3513" t="str">
        <f t="shared" si="221"/>
        <v>06140607941015</v>
      </c>
      <c r="N3513" t="s">
        <v>334</v>
      </c>
      <c r="O3513">
        <v>0</v>
      </c>
      <c r="P3513">
        <v>0</v>
      </c>
      <c r="Q3513">
        <v>183.51</v>
      </c>
      <c r="R3513">
        <v>23.856300000000001</v>
      </c>
      <c r="S3513">
        <v>0</v>
      </c>
      <c r="T3513">
        <v>0</v>
      </c>
      <c r="U3513">
        <v>207.3663</v>
      </c>
      <c r="W3513" t="s">
        <v>1</v>
      </c>
    </row>
    <row r="3514" spans="1:23">
      <c r="A3514" t="s">
        <v>8160</v>
      </c>
      <c r="B3514" t="str">
        <f t="shared" si="218"/>
        <v>Febrero</v>
      </c>
      <c r="C3514" s="20" t="s">
        <v>8278</v>
      </c>
      <c r="D3514" t="s">
        <v>1</v>
      </c>
      <c r="E3514" t="s">
        <v>0</v>
      </c>
      <c r="F3514" t="str">
        <f t="shared" si="219"/>
        <v>CCF</v>
      </c>
      <c r="G3514" t="s">
        <v>8149</v>
      </c>
      <c r="H3514" t="s">
        <v>8150</v>
      </c>
      <c r="I3514">
        <v>169</v>
      </c>
      <c r="J3514">
        <v>169</v>
      </c>
      <c r="K3514" t="s">
        <v>287</v>
      </c>
      <c r="L3514" t="str">
        <f t="shared" si="220"/>
        <v>NIT</v>
      </c>
      <c r="M3514" t="str">
        <f t="shared" si="221"/>
        <v>04260206761012</v>
      </c>
      <c r="N3514" t="s">
        <v>288</v>
      </c>
      <c r="O3514">
        <v>0</v>
      </c>
      <c r="P3514">
        <v>0</v>
      </c>
      <c r="Q3514">
        <v>224.28</v>
      </c>
      <c r="R3514">
        <v>29.156400000000001</v>
      </c>
      <c r="S3514">
        <v>0</v>
      </c>
      <c r="T3514">
        <v>0</v>
      </c>
      <c r="U3514">
        <v>253.43639999999999</v>
      </c>
      <c r="W3514" t="s">
        <v>1</v>
      </c>
    </row>
    <row r="3515" spans="1:23">
      <c r="A3515" t="s">
        <v>8160</v>
      </c>
      <c r="B3515" t="str">
        <f t="shared" si="218"/>
        <v>Febrero</v>
      </c>
      <c r="C3515" s="20" t="s">
        <v>8278</v>
      </c>
      <c r="D3515" t="s">
        <v>1</v>
      </c>
      <c r="E3515" t="s">
        <v>0</v>
      </c>
      <c r="F3515" t="str">
        <f t="shared" si="219"/>
        <v>CCF</v>
      </c>
      <c r="G3515" t="s">
        <v>8149</v>
      </c>
      <c r="H3515" t="s">
        <v>8150</v>
      </c>
      <c r="I3515">
        <v>170</v>
      </c>
      <c r="J3515">
        <v>170</v>
      </c>
      <c r="K3515" t="s">
        <v>7957</v>
      </c>
      <c r="L3515" t="str">
        <f t="shared" si="220"/>
        <v>NIT</v>
      </c>
      <c r="M3515" t="str">
        <f t="shared" si="221"/>
        <v>04162209941010</v>
      </c>
      <c r="N3515" t="s">
        <v>7958</v>
      </c>
      <c r="O3515">
        <v>0</v>
      </c>
      <c r="P3515">
        <v>0</v>
      </c>
      <c r="Q3515">
        <v>224.27</v>
      </c>
      <c r="R3515">
        <v>29.155100000000001</v>
      </c>
      <c r="S3515">
        <v>0</v>
      </c>
      <c r="T3515">
        <v>0</v>
      </c>
      <c r="U3515">
        <v>253.42510000000001</v>
      </c>
      <c r="W3515" t="s">
        <v>1</v>
      </c>
    </row>
    <row r="3516" spans="1:23">
      <c r="A3516" t="s">
        <v>8160</v>
      </c>
      <c r="B3516" t="str">
        <f t="shared" si="218"/>
        <v>Febrero</v>
      </c>
      <c r="C3516" s="20" t="s">
        <v>8278</v>
      </c>
      <c r="D3516" t="s">
        <v>1</v>
      </c>
      <c r="E3516" t="s">
        <v>0</v>
      </c>
      <c r="F3516" t="str">
        <f t="shared" si="219"/>
        <v>CCF</v>
      </c>
      <c r="G3516" t="s">
        <v>8149</v>
      </c>
      <c r="H3516" t="s">
        <v>8150</v>
      </c>
      <c r="I3516">
        <v>171</v>
      </c>
      <c r="J3516">
        <v>171</v>
      </c>
      <c r="K3516" t="s">
        <v>512</v>
      </c>
      <c r="L3516" t="str">
        <f t="shared" si="220"/>
        <v>NIT</v>
      </c>
      <c r="M3516" t="str">
        <f t="shared" si="221"/>
        <v>06142703761225</v>
      </c>
      <c r="N3516" t="s">
        <v>513</v>
      </c>
      <c r="O3516">
        <v>0</v>
      </c>
      <c r="P3516">
        <v>0</v>
      </c>
      <c r="Q3516">
        <v>550.53</v>
      </c>
      <c r="R3516">
        <v>71.568899999999999</v>
      </c>
      <c r="S3516">
        <v>0</v>
      </c>
      <c r="T3516">
        <v>0</v>
      </c>
      <c r="U3516">
        <v>622.09889999999996</v>
      </c>
      <c r="W3516" t="s">
        <v>1</v>
      </c>
    </row>
    <row r="3517" spans="1:23">
      <c r="A3517" t="s">
        <v>8160</v>
      </c>
      <c r="B3517" t="str">
        <f t="shared" si="218"/>
        <v>Febrero</v>
      </c>
      <c r="C3517" s="20" t="s">
        <v>8278</v>
      </c>
      <c r="D3517" t="s">
        <v>1</v>
      </c>
      <c r="E3517" t="s">
        <v>0</v>
      </c>
      <c r="F3517" t="str">
        <f t="shared" si="219"/>
        <v>CCF</v>
      </c>
      <c r="G3517" t="s">
        <v>8149</v>
      </c>
      <c r="H3517" t="s">
        <v>8150</v>
      </c>
      <c r="I3517">
        <v>172</v>
      </c>
      <c r="J3517">
        <v>172</v>
      </c>
      <c r="K3517" t="s">
        <v>1430</v>
      </c>
      <c r="L3517" t="str">
        <f t="shared" si="220"/>
        <v>NIT</v>
      </c>
      <c r="M3517" t="str">
        <f t="shared" si="221"/>
        <v>14111410711027</v>
      </c>
      <c r="N3517" t="s">
        <v>1431</v>
      </c>
      <c r="O3517">
        <v>0</v>
      </c>
      <c r="P3517">
        <v>0</v>
      </c>
      <c r="Q3517">
        <v>40.770000000000003</v>
      </c>
      <c r="R3517">
        <v>5.3001000000000005</v>
      </c>
      <c r="S3517">
        <v>0</v>
      </c>
      <c r="T3517">
        <v>0</v>
      </c>
      <c r="U3517">
        <v>46.070100000000004</v>
      </c>
      <c r="W3517" t="s">
        <v>1</v>
      </c>
    </row>
    <row r="3518" spans="1:23">
      <c r="A3518" t="s">
        <v>8160</v>
      </c>
      <c r="B3518" t="str">
        <f t="shared" si="218"/>
        <v>Febrero</v>
      </c>
      <c r="C3518" s="20" t="s">
        <v>8278</v>
      </c>
      <c r="D3518" t="s">
        <v>1</v>
      </c>
      <c r="E3518" t="s">
        <v>0</v>
      </c>
      <c r="F3518" t="str">
        <f t="shared" si="219"/>
        <v>CCF</v>
      </c>
      <c r="G3518" t="s">
        <v>8149</v>
      </c>
      <c r="H3518" t="s">
        <v>8150</v>
      </c>
      <c r="I3518">
        <v>173</v>
      </c>
      <c r="J3518">
        <v>173</v>
      </c>
      <c r="K3518" t="s">
        <v>451</v>
      </c>
      <c r="L3518" t="str">
        <f t="shared" si="220"/>
        <v>NIT</v>
      </c>
      <c r="M3518" t="str">
        <f t="shared" si="221"/>
        <v>11020808811017</v>
      </c>
      <c r="N3518" t="s">
        <v>452</v>
      </c>
      <c r="O3518">
        <v>0</v>
      </c>
      <c r="P3518">
        <v>0</v>
      </c>
      <c r="Q3518">
        <v>4924.88</v>
      </c>
      <c r="R3518">
        <v>640.23440000000005</v>
      </c>
      <c r="S3518">
        <v>0</v>
      </c>
      <c r="T3518">
        <v>0</v>
      </c>
      <c r="U3518">
        <v>5565.1144000000004</v>
      </c>
      <c r="W3518" t="s">
        <v>1</v>
      </c>
    </row>
    <row r="3519" spans="1:23">
      <c r="A3519" t="s">
        <v>8160</v>
      </c>
      <c r="B3519" t="str">
        <f t="shared" si="218"/>
        <v>Febrero</v>
      </c>
      <c r="C3519" s="20" t="s">
        <v>8278</v>
      </c>
      <c r="D3519" t="s">
        <v>1</v>
      </c>
      <c r="E3519" t="s">
        <v>0</v>
      </c>
      <c r="F3519" t="str">
        <f t="shared" si="219"/>
        <v>CCF</v>
      </c>
      <c r="G3519" t="s">
        <v>8149</v>
      </c>
      <c r="H3519" t="s">
        <v>8150</v>
      </c>
      <c r="I3519">
        <v>174</v>
      </c>
      <c r="J3519">
        <v>174</v>
      </c>
      <c r="K3519" t="s">
        <v>520</v>
      </c>
      <c r="L3519" t="str">
        <f t="shared" si="220"/>
        <v>NIT</v>
      </c>
      <c r="M3519" t="str">
        <f t="shared" si="221"/>
        <v>14081108151016</v>
      </c>
      <c r="N3519" t="s">
        <v>521</v>
      </c>
      <c r="O3519">
        <v>0</v>
      </c>
      <c r="P3519">
        <v>0</v>
      </c>
      <c r="Q3519">
        <v>389.17</v>
      </c>
      <c r="R3519">
        <v>50.592100000000002</v>
      </c>
      <c r="S3519">
        <v>0</v>
      </c>
      <c r="T3519">
        <v>0</v>
      </c>
      <c r="U3519">
        <v>439.76210000000003</v>
      </c>
      <c r="W3519" t="s">
        <v>1</v>
      </c>
    </row>
    <row r="3520" spans="1:23">
      <c r="A3520" t="s">
        <v>8160</v>
      </c>
      <c r="B3520" t="str">
        <f t="shared" si="218"/>
        <v>Febrero</v>
      </c>
      <c r="C3520" s="20" t="s">
        <v>8278</v>
      </c>
      <c r="D3520" t="s">
        <v>1</v>
      </c>
      <c r="E3520" t="s">
        <v>0</v>
      </c>
      <c r="F3520" t="str">
        <f t="shared" si="219"/>
        <v>CCF</v>
      </c>
      <c r="G3520" t="s">
        <v>8149</v>
      </c>
      <c r="H3520" t="s">
        <v>8150</v>
      </c>
      <c r="I3520">
        <v>175</v>
      </c>
      <c r="J3520">
        <v>175</v>
      </c>
      <c r="K3520" t="s">
        <v>315</v>
      </c>
      <c r="L3520" t="str">
        <f t="shared" si="220"/>
        <v>NIT</v>
      </c>
      <c r="M3520" t="str">
        <f t="shared" si="221"/>
        <v>14163101061010</v>
      </c>
      <c r="N3520" t="s">
        <v>316</v>
      </c>
      <c r="O3520">
        <v>0</v>
      </c>
      <c r="P3520">
        <v>0</v>
      </c>
      <c r="Q3520">
        <v>1486.75</v>
      </c>
      <c r="R3520">
        <v>193.2775</v>
      </c>
      <c r="S3520">
        <v>0</v>
      </c>
      <c r="T3520">
        <v>0</v>
      </c>
      <c r="U3520">
        <v>1680.0274999999999</v>
      </c>
      <c r="W3520" t="s">
        <v>1</v>
      </c>
    </row>
    <row r="3521" spans="1:23">
      <c r="A3521" t="s">
        <v>8160</v>
      </c>
      <c r="B3521" t="str">
        <f t="shared" ref="B3521:B3584" si="222">SUBSTITUTE(A3521,"EBRERO","ebrero")</f>
        <v>Febrero</v>
      </c>
      <c r="C3521" s="20" t="s">
        <v>8278</v>
      </c>
      <c r="D3521" t="s">
        <v>1</v>
      </c>
      <c r="E3521" t="s">
        <v>0</v>
      </c>
      <c r="F3521" t="str">
        <f t="shared" si="219"/>
        <v>CCF</v>
      </c>
      <c r="G3521" t="s">
        <v>8149</v>
      </c>
      <c r="H3521" t="s">
        <v>8150</v>
      </c>
      <c r="I3521">
        <v>176</v>
      </c>
      <c r="J3521">
        <v>176</v>
      </c>
      <c r="K3521" t="s">
        <v>255</v>
      </c>
      <c r="L3521" t="str">
        <f t="shared" si="220"/>
        <v>NIT</v>
      </c>
      <c r="M3521" t="str">
        <f t="shared" si="221"/>
        <v>12170106061015</v>
      </c>
      <c r="N3521" t="s">
        <v>256</v>
      </c>
      <c r="O3521">
        <v>0</v>
      </c>
      <c r="P3521">
        <v>0</v>
      </c>
      <c r="Q3521">
        <v>1170.82</v>
      </c>
      <c r="R3521">
        <v>152.20660000000001</v>
      </c>
      <c r="S3521">
        <v>0</v>
      </c>
      <c r="T3521">
        <v>0</v>
      </c>
      <c r="U3521">
        <v>1323.0265999999999</v>
      </c>
      <c r="W3521" t="s">
        <v>1</v>
      </c>
    </row>
    <row r="3522" spans="1:23">
      <c r="A3522" t="s">
        <v>8160</v>
      </c>
      <c r="B3522" t="str">
        <f t="shared" si="222"/>
        <v>Febrero</v>
      </c>
      <c r="C3522" s="20" t="s">
        <v>8278</v>
      </c>
      <c r="D3522" t="s">
        <v>1</v>
      </c>
      <c r="E3522" t="s">
        <v>0</v>
      </c>
      <c r="F3522" t="str">
        <f t="shared" si="219"/>
        <v>CCF</v>
      </c>
      <c r="G3522" t="s">
        <v>8149</v>
      </c>
      <c r="H3522" t="s">
        <v>8150</v>
      </c>
      <c r="I3522">
        <v>177</v>
      </c>
      <c r="J3522">
        <v>177</v>
      </c>
      <c r="K3522" t="s">
        <v>518</v>
      </c>
      <c r="L3522" t="str">
        <f t="shared" si="220"/>
        <v>NIT</v>
      </c>
      <c r="M3522" t="str">
        <f t="shared" si="221"/>
        <v>14012206520011</v>
      </c>
      <c r="N3522" t="s">
        <v>519</v>
      </c>
      <c r="O3522">
        <v>0</v>
      </c>
      <c r="P3522">
        <v>0</v>
      </c>
      <c r="Q3522">
        <v>1468.16</v>
      </c>
      <c r="R3522">
        <v>190.86080000000001</v>
      </c>
      <c r="S3522">
        <v>0</v>
      </c>
      <c r="T3522">
        <v>0</v>
      </c>
      <c r="U3522">
        <v>1659.0208</v>
      </c>
      <c r="W3522" t="s">
        <v>1</v>
      </c>
    </row>
    <row r="3523" spans="1:23">
      <c r="A3523" t="s">
        <v>8160</v>
      </c>
      <c r="B3523" t="str">
        <f t="shared" si="222"/>
        <v>Febrero</v>
      </c>
      <c r="C3523" s="20" t="s">
        <v>8278</v>
      </c>
      <c r="D3523" t="s">
        <v>1</v>
      </c>
      <c r="E3523" t="s">
        <v>0</v>
      </c>
      <c r="F3523" t="str">
        <f t="shared" ref="F3523:F3586" si="223">IF(E3523="05","Nota de crédito","CCF")</f>
        <v>CCF</v>
      </c>
      <c r="G3523" t="s">
        <v>8149</v>
      </c>
      <c r="H3523" t="s">
        <v>8150</v>
      </c>
      <c r="I3523">
        <v>178</v>
      </c>
      <c r="J3523">
        <v>178</v>
      </c>
      <c r="K3523" t="s">
        <v>355</v>
      </c>
      <c r="L3523" t="str">
        <f t="shared" ref="L3523:L3586" si="224">IF(K3523=0,"DUI","NIT")</f>
        <v>NIT</v>
      </c>
      <c r="M3523" t="str">
        <f t="shared" ref="M3523:M3586" si="225">IF(K3523=0,V3523,K3523)</f>
        <v>14081502751053</v>
      </c>
      <c r="N3523" t="s">
        <v>356</v>
      </c>
      <c r="O3523">
        <v>0</v>
      </c>
      <c r="P3523">
        <v>0</v>
      </c>
      <c r="Q3523">
        <v>838.3</v>
      </c>
      <c r="R3523">
        <v>108.979</v>
      </c>
      <c r="S3523">
        <v>0</v>
      </c>
      <c r="T3523">
        <v>0</v>
      </c>
      <c r="U3523">
        <v>947.279</v>
      </c>
      <c r="W3523" t="s">
        <v>1</v>
      </c>
    </row>
    <row r="3524" spans="1:23">
      <c r="A3524" t="s">
        <v>8160</v>
      </c>
      <c r="B3524" t="str">
        <f t="shared" si="222"/>
        <v>Febrero</v>
      </c>
      <c r="C3524" s="20" t="s">
        <v>8278</v>
      </c>
      <c r="D3524" t="s">
        <v>1</v>
      </c>
      <c r="E3524" t="s">
        <v>0</v>
      </c>
      <c r="F3524" t="str">
        <f t="shared" si="223"/>
        <v>CCF</v>
      </c>
      <c r="G3524" t="s">
        <v>8149</v>
      </c>
      <c r="H3524" t="s">
        <v>8150</v>
      </c>
      <c r="I3524">
        <v>179</v>
      </c>
      <c r="J3524">
        <v>179</v>
      </c>
      <c r="K3524" t="s">
        <v>618</v>
      </c>
      <c r="L3524" t="str">
        <f t="shared" si="224"/>
        <v>NIT</v>
      </c>
      <c r="M3524" t="str">
        <f t="shared" si="225"/>
        <v>07020302590022</v>
      </c>
      <c r="N3524" t="s">
        <v>619</v>
      </c>
      <c r="O3524">
        <v>0</v>
      </c>
      <c r="P3524">
        <v>0</v>
      </c>
      <c r="Q3524">
        <v>40.76</v>
      </c>
      <c r="R3524">
        <v>5.2988</v>
      </c>
      <c r="S3524">
        <v>0</v>
      </c>
      <c r="T3524">
        <v>0</v>
      </c>
      <c r="U3524">
        <v>46.058799999999998</v>
      </c>
      <c r="W3524" t="s">
        <v>1</v>
      </c>
    </row>
    <row r="3525" spans="1:23">
      <c r="A3525" t="s">
        <v>8160</v>
      </c>
      <c r="B3525" t="str">
        <f t="shared" si="222"/>
        <v>Febrero</v>
      </c>
      <c r="C3525" s="20" t="s">
        <v>8278</v>
      </c>
      <c r="D3525" t="s">
        <v>1</v>
      </c>
      <c r="E3525" t="s">
        <v>0</v>
      </c>
      <c r="F3525" t="str">
        <f t="shared" si="223"/>
        <v>CCF</v>
      </c>
      <c r="G3525" t="s">
        <v>8149</v>
      </c>
      <c r="H3525" t="s">
        <v>8150</v>
      </c>
      <c r="I3525">
        <v>180</v>
      </c>
      <c r="J3525">
        <v>180</v>
      </c>
      <c r="K3525" t="s">
        <v>155</v>
      </c>
      <c r="L3525" t="str">
        <f t="shared" si="224"/>
        <v>NIT</v>
      </c>
      <c r="M3525" t="str">
        <f t="shared" si="225"/>
        <v>06142610051058</v>
      </c>
      <c r="N3525" t="s">
        <v>156</v>
      </c>
      <c r="O3525">
        <v>0</v>
      </c>
      <c r="P3525">
        <v>0</v>
      </c>
      <c r="Q3525">
        <v>326.97000000000003</v>
      </c>
      <c r="R3525">
        <v>42.506100000000004</v>
      </c>
      <c r="S3525">
        <v>0</v>
      </c>
      <c r="T3525">
        <v>0</v>
      </c>
      <c r="U3525">
        <v>369.47610000000003</v>
      </c>
      <c r="W3525" t="s">
        <v>1</v>
      </c>
    </row>
    <row r="3526" spans="1:23">
      <c r="A3526" t="s">
        <v>8160</v>
      </c>
      <c r="B3526" t="str">
        <f t="shared" si="222"/>
        <v>Febrero</v>
      </c>
      <c r="C3526" s="20" t="s">
        <v>8278</v>
      </c>
      <c r="D3526" t="s">
        <v>1</v>
      </c>
      <c r="E3526" t="s">
        <v>0</v>
      </c>
      <c r="F3526" t="str">
        <f t="shared" si="223"/>
        <v>CCF</v>
      </c>
      <c r="G3526" t="s">
        <v>8149</v>
      </c>
      <c r="H3526" t="s">
        <v>8150</v>
      </c>
      <c r="I3526">
        <v>181</v>
      </c>
      <c r="J3526">
        <v>181</v>
      </c>
      <c r="K3526" t="s">
        <v>518</v>
      </c>
      <c r="L3526" t="str">
        <f t="shared" si="224"/>
        <v>NIT</v>
      </c>
      <c r="M3526" t="str">
        <f t="shared" si="225"/>
        <v>14012206520011</v>
      </c>
      <c r="N3526" t="s">
        <v>519</v>
      </c>
      <c r="O3526">
        <v>0</v>
      </c>
      <c r="P3526">
        <v>0</v>
      </c>
      <c r="Q3526">
        <v>1282.32</v>
      </c>
      <c r="R3526">
        <v>166.70159999999998</v>
      </c>
      <c r="S3526">
        <v>0</v>
      </c>
      <c r="T3526">
        <v>0</v>
      </c>
      <c r="U3526">
        <v>1449.0216</v>
      </c>
      <c r="W3526" t="s">
        <v>1</v>
      </c>
    </row>
    <row r="3527" spans="1:23">
      <c r="A3527" t="s">
        <v>8160</v>
      </c>
      <c r="B3527" t="str">
        <f t="shared" si="222"/>
        <v>Febrero</v>
      </c>
      <c r="C3527" s="20" t="s">
        <v>8278</v>
      </c>
      <c r="D3527" t="s">
        <v>1</v>
      </c>
      <c r="E3527" t="s">
        <v>0</v>
      </c>
      <c r="F3527" t="str">
        <f t="shared" si="223"/>
        <v>CCF</v>
      </c>
      <c r="G3527" t="s">
        <v>8149</v>
      </c>
      <c r="H3527" t="s">
        <v>8150</v>
      </c>
      <c r="I3527">
        <v>182</v>
      </c>
      <c r="J3527">
        <v>182</v>
      </c>
      <c r="K3527" t="s">
        <v>477</v>
      </c>
      <c r="L3527" t="str">
        <f t="shared" si="224"/>
        <v>NIT</v>
      </c>
      <c r="M3527" t="str">
        <f t="shared" si="225"/>
        <v>06140910001041</v>
      </c>
      <c r="N3527" t="s">
        <v>478</v>
      </c>
      <c r="O3527">
        <v>0</v>
      </c>
      <c r="P3527">
        <v>0</v>
      </c>
      <c r="Q3527">
        <v>6262.94</v>
      </c>
      <c r="R3527">
        <v>814.18219999999997</v>
      </c>
      <c r="S3527">
        <v>0</v>
      </c>
      <c r="T3527">
        <v>0</v>
      </c>
      <c r="U3527">
        <v>7077.1221999999998</v>
      </c>
      <c r="W3527" t="s">
        <v>1</v>
      </c>
    </row>
    <row r="3528" spans="1:23">
      <c r="A3528" t="s">
        <v>8160</v>
      </c>
      <c r="B3528" t="str">
        <f t="shared" si="222"/>
        <v>Febrero</v>
      </c>
      <c r="C3528" s="20" t="s">
        <v>8278</v>
      </c>
      <c r="D3528" t="s">
        <v>1</v>
      </c>
      <c r="E3528" t="s">
        <v>0</v>
      </c>
      <c r="F3528" t="str">
        <f t="shared" si="223"/>
        <v>CCF</v>
      </c>
      <c r="G3528" t="s">
        <v>8149</v>
      </c>
      <c r="H3528" t="s">
        <v>8150</v>
      </c>
      <c r="I3528">
        <v>183</v>
      </c>
      <c r="J3528">
        <v>183</v>
      </c>
      <c r="K3528" t="s">
        <v>130</v>
      </c>
      <c r="L3528" t="str">
        <f t="shared" si="224"/>
        <v>NIT</v>
      </c>
      <c r="M3528" t="str">
        <f t="shared" si="225"/>
        <v>06142601121035</v>
      </c>
      <c r="N3528" t="s">
        <v>131</v>
      </c>
      <c r="O3528">
        <v>0</v>
      </c>
      <c r="P3528">
        <v>0</v>
      </c>
      <c r="Q3528">
        <v>33.01</v>
      </c>
      <c r="R3528">
        <v>4.2912999999999997</v>
      </c>
      <c r="S3528">
        <v>0</v>
      </c>
      <c r="T3528">
        <v>0</v>
      </c>
      <c r="U3528">
        <v>37.301299999999998</v>
      </c>
      <c r="W3528" t="s">
        <v>1</v>
      </c>
    </row>
    <row r="3529" spans="1:23">
      <c r="A3529" t="s">
        <v>8160</v>
      </c>
      <c r="B3529" t="str">
        <f t="shared" si="222"/>
        <v>Febrero</v>
      </c>
      <c r="C3529" s="20" t="s">
        <v>8278</v>
      </c>
      <c r="D3529" t="s">
        <v>1</v>
      </c>
      <c r="E3529" t="s">
        <v>0</v>
      </c>
      <c r="F3529" t="str">
        <f t="shared" si="223"/>
        <v>CCF</v>
      </c>
      <c r="G3529" t="s">
        <v>8149</v>
      </c>
      <c r="H3529" t="s">
        <v>8150</v>
      </c>
      <c r="I3529">
        <v>184</v>
      </c>
      <c r="J3529">
        <v>184</v>
      </c>
      <c r="K3529" t="s">
        <v>118</v>
      </c>
      <c r="L3529" t="str">
        <f t="shared" si="224"/>
        <v>NIT</v>
      </c>
      <c r="M3529" t="str">
        <f t="shared" si="225"/>
        <v>06141106071025</v>
      </c>
      <c r="N3529" t="s">
        <v>119</v>
      </c>
      <c r="O3529">
        <v>0</v>
      </c>
      <c r="P3529">
        <v>0</v>
      </c>
      <c r="Q3529">
        <v>163.12</v>
      </c>
      <c r="R3529">
        <v>21.2056</v>
      </c>
      <c r="S3529">
        <v>0</v>
      </c>
      <c r="T3529">
        <v>0</v>
      </c>
      <c r="U3529">
        <v>184.32560000000001</v>
      </c>
      <c r="W3529" t="s">
        <v>1</v>
      </c>
    </row>
    <row r="3530" spans="1:23">
      <c r="A3530" t="s">
        <v>8160</v>
      </c>
      <c r="B3530" t="str">
        <f t="shared" si="222"/>
        <v>Febrero</v>
      </c>
      <c r="C3530" s="20" t="s">
        <v>8278</v>
      </c>
      <c r="D3530" t="s">
        <v>1</v>
      </c>
      <c r="E3530" t="s">
        <v>0</v>
      </c>
      <c r="F3530" t="str">
        <f t="shared" si="223"/>
        <v>CCF</v>
      </c>
      <c r="G3530" t="s">
        <v>8149</v>
      </c>
      <c r="H3530" t="s">
        <v>8150</v>
      </c>
      <c r="I3530">
        <v>185</v>
      </c>
      <c r="J3530">
        <v>185</v>
      </c>
      <c r="K3530" t="s">
        <v>333</v>
      </c>
      <c r="L3530" t="str">
        <f t="shared" si="224"/>
        <v>NIT</v>
      </c>
      <c r="M3530" t="str">
        <f t="shared" si="225"/>
        <v>06140607941015</v>
      </c>
      <c r="N3530" t="s">
        <v>334</v>
      </c>
      <c r="O3530">
        <v>0</v>
      </c>
      <c r="P3530">
        <v>0</v>
      </c>
      <c r="Q3530">
        <v>152.91999999999999</v>
      </c>
      <c r="R3530">
        <v>19.8796</v>
      </c>
      <c r="S3530">
        <v>0</v>
      </c>
      <c r="T3530">
        <v>0</v>
      </c>
      <c r="U3530">
        <v>172.7996</v>
      </c>
      <c r="W3530" t="s">
        <v>1</v>
      </c>
    </row>
    <row r="3531" spans="1:23">
      <c r="A3531" t="s">
        <v>8160</v>
      </c>
      <c r="B3531" t="str">
        <f t="shared" si="222"/>
        <v>Febrero</v>
      </c>
      <c r="C3531" s="20" t="s">
        <v>8278</v>
      </c>
      <c r="D3531" t="s">
        <v>1</v>
      </c>
      <c r="E3531" t="s">
        <v>0</v>
      </c>
      <c r="F3531" t="str">
        <f t="shared" si="223"/>
        <v>CCF</v>
      </c>
      <c r="G3531" t="s">
        <v>8149</v>
      </c>
      <c r="H3531" t="s">
        <v>8150</v>
      </c>
      <c r="I3531">
        <v>186</v>
      </c>
      <c r="J3531">
        <v>186</v>
      </c>
      <c r="K3531" t="s">
        <v>253</v>
      </c>
      <c r="L3531" t="str">
        <f t="shared" si="224"/>
        <v>NIT</v>
      </c>
      <c r="M3531" t="str">
        <f t="shared" si="225"/>
        <v>06141504911068</v>
      </c>
      <c r="N3531" t="s">
        <v>254</v>
      </c>
      <c r="O3531">
        <v>0</v>
      </c>
      <c r="P3531">
        <v>0</v>
      </c>
      <c r="Q3531">
        <v>18504.36</v>
      </c>
      <c r="R3531">
        <v>2405.5668000000001</v>
      </c>
      <c r="S3531">
        <v>0</v>
      </c>
      <c r="T3531">
        <v>0</v>
      </c>
      <c r="U3531">
        <v>20909.926800000001</v>
      </c>
      <c r="W3531" t="s">
        <v>1</v>
      </c>
    </row>
    <row r="3532" spans="1:23">
      <c r="A3532" t="s">
        <v>8160</v>
      </c>
      <c r="B3532" t="str">
        <f t="shared" si="222"/>
        <v>Febrero</v>
      </c>
      <c r="C3532" s="20" t="s">
        <v>8278</v>
      </c>
      <c r="D3532" t="s">
        <v>1</v>
      </c>
      <c r="E3532" t="s">
        <v>0</v>
      </c>
      <c r="F3532" t="str">
        <f t="shared" si="223"/>
        <v>CCF</v>
      </c>
      <c r="G3532" t="s">
        <v>8149</v>
      </c>
      <c r="H3532" t="s">
        <v>8150</v>
      </c>
      <c r="I3532">
        <v>187</v>
      </c>
      <c r="J3532">
        <v>187</v>
      </c>
      <c r="K3532" t="s">
        <v>277</v>
      </c>
      <c r="L3532" t="str">
        <f t="shared" si="224"/>
        <v>NIT</v>
      </c>
      <c r="M3532" t="str">
        <f t="shared" si="225"/>
        <v>06141908811067</v>
      </c>
      <c r="N3532" t="s">
        <v>278</v>
      </c>
      <c r="O3532">
        <v>0</v>
      </c>
      <c r="P3532">
        <v>0</v>
      </c>
      <c r="Q3532">
        <v>658.4</v>
      </c>
      <c r="R3532">
        <v>85.591999999999999</v>
      </c>
      <c r="S3532">
        <v>0</v>
      </c>
      <c r="T3532">
        <v>0</v>
      </c>
      <c r="U3532">
        <v>743.99199999999996</v>
      </c>
      <c r="W3532" t="s">
        <v>1</v>
      </c>
    </row>
    <row r="3533" spans="1:23">
      <c r="A3533" t="s">
        <v>8160</v>
      </c>
      <c r="B3533" t="str">
        <f t="shared" si="222"/>
        <v>Febrero</v>
      </c>
      <c r="C3533" s="20" t="s">
        <v>8278</v>
      </c>
      <c r="D3533" t="s">
        <v>1</v>
      </c>
      <c r="E3533" t="s">
        <v>0</v>
      </c>
      <c r="F3533" t="str">
        <f t="shared" si="223"/>
        <v>CCF</v>
      </c>
      <c r="G3533" t="s">
        <v>8149</v>
      </c>
      <c r="H3533" t="s">
        <v>8150</v>
      </c>
      <c r="I3533">
        <v>188</v>
      </c>
      <c r="J3533">
        <v>188</v>
      </c>
      <c r="K3533" t="s">
        <v>307</v>
      </c>
      <c r="L3533" t="str">
        <f t="shared" si="224"/>
        <v>NIT</v>
      </c>
      <c r="M3533" t="str">
        <f t="shared" si="225"/>
        <v>06141303971062</v>
      </c>
      <c r="N3533" t="s">
        <v>308</v>
      </c>
      <c r="O3533">
        <v>0</v>
      </c>
      <c r="P3533">
        <v>0</v>
      </c>
      <c r="Q3533">
        <v>288.48</v>
      </c>
      <c r="R3533">
        <v>37.502400000000002</v>
      </c>
      <c r="S3533">
        <v>0</v>
      </c>
      <c r="T3533">
        <v>0</v>
      </c>
      <c r="U3533">
        <v>325.98240000000004</v>
      </c>
      <c r="W3533" t="s">
        <v>1</v>
      </c>
    </row>
    <row r="3534" spans="1:23">
      <c r="A3534" t="s">
        <v>8160</v>
      </c>
      <c r="B3534" t="str">
        <f t="shared" si="222"/>
        <v>Febrero</v>
      </c>
      <c r="C3534" s="20" t="s">
        <v>8278</v>
      </c>
      <c r="D3534" t="s">
        <v>1</v>
      </c>
      <c r="E3534" t="s">
        <v>0</v>
      </c>
      <c r="F3534" t="str">
        <f t="shared" si="223"/>
        <v>CCF</v>
      </c>
      <c r="G3534" t="s">
        <v>8149</v>
      </c>
      <c r="H3534" t="s">
        <v>8150</v>
      </c>
      <c r="I3534">
        <v>189</v>
      </c>
      <c r="J3534">
        <v>189</v>
      </c>
      <c r="K3534" t="s">
        <v>445</v>
      </c>
      <c r="L3534" t="str">
        <f t="shared" si="224"/>
        <v>NIT</v>
      </c>
      <c r="M3534" t="str">
        <f t="shared" si="225"/>
        <v>06140612821176</v>
      </c>
      <c r="N3534" t="s">
        <v>446</v>
      </c>
      <c r="O3534">
        <v>0</v>
      </c>
      <c r="P3534">
        <v>0</v>
      </c>
      <c r="Q3534">
        <v>101.13</v>
      </c>
      <c r="R3534">
        <v>13.1469</v>
      </c>
      <c r="S3534">
        <v>0</v>
      </c>
      <c r="T3534">
        <v>0</v>
      </c>
      <c r="U3534">
        <v>114.2769</v>
      </c>
      <c r="W3534" t="s">
        <v>1</v>
      </c>
    </row>
    <row r="3535" spans="1:23">
      <c r="A3535" t="s">
        <v>8160</v>
      </c>
      <c r="B3535" t="str">
        <f t="shared" si="222"/>
        <v>Febrero</v>
      </c>
      <c r="C3535" s="20" t="s">
        <v>8278</v>
      </c>
      <c r="D3535" t="s">
        <v>1</v>
      </c>
      <c r="E3535" t="s">
        <v>0</v>
      </c>
      <c r="F3535" t="str">
        <f t="shared" si="223"/>
        <v>CCF</v>
      </c>
      <c r="G3535" t="s">
        <v>8149</v>
      </c>
      <c r="H3535" t="s">
        <v>8150</v>
      </c>
      <c r="I3535">
        <v>190</v>
      </c>
      <c r="J3535">
        <v>190</v>
      </c>
      <c r="K3535" t="s">
        <v>118</v>
      </c>
      <c r="L3535" t="str">
        <f t="shared" si="224"/>
        <v>NIT</v>
      </c>
      <c r="M3535" t="str">
        <f t="shared" si="225"/>
        <v>06141106071025</v>
      </c>
      <c r="N3535" t="s">
        <v>119</v>
      </c>
      <c r="O3535">
        <v>0</v>
      </c>
      <c r="P3535">
        <v>0</v>
      </c>
      <c r="Q3535">
        <v>471.31</v>
      </c>
      <c r="R3535">
        <v>61.270299999999999</v>
      </c>
      <c r="S3535">
        <v>0</v>
      </c>
      <c r="T3535">
        <v>0</v>
      </c>
      <c r="U3535">
        <v>532.58029999999997</v>
      </c>
      <c r="W3535" t="s">
        <v>1</v>
      </c>
    </row>
    <row r="3536" spans="1:23">
      <c r="A3536" t="s">
        <v>8160</v>
      </c>
      <c r="B3536" t="str">
        <f t="shared" si="222"/>
        <v>Febrero</v>
      </c>
      <c r="C3536" s="20" t="s">
        <v>8278</v>
      </c>
      <c r="D3536" t="s">
        <v>1</v>
      </c>
      <c r="E3536" t="s">
        <v>0</v>
      </c>
      <c r="F3536" t="str">
        <f t="shared" si="223"/>
        <v>CCF</v>
      </c>
      <c r="G3536" t="s">
        <v>8149</v>
      </c>
      <c r="H3536" t="s">
        <v>8150</v>
      </c>
      <c r="I3536">
        <v>191</v>
      </c>
      <c r="J3536">
        <v>191</v>
      </c>
      <c r="K3536" t="s">
        <v>677</v>
      </c>
      <c r="L3536" t="str">
        <f t="shared" si="224"/>
        <v>NIT</v>
      </c>
      <c r="M3536" t="str">
        <f t="shared" si="225"/>
        <v>03150203961068</v>
      </c>
      <c r="N3536" t="s">
        <v>678</v>
      </c>
      <c r="O3536">
        <v>0</v>
      </c>
      <c r="P3536">
        <v>0</v>
      </c>
      <c r="Q3536">
        <v>129.15</v>
      </c>
      <c r="R3536">
        <v>16.7895</v>
      </c>
      <c r="S3536">
        <v>0</v>
      </c>
      <c r="T3536">
        <v>0</v>
      </c>
      <c r="U3536">
        <v>145.93950000000001</v>
      </c>
      <c r="W3536" t="s">
        <v>1</v>
      </c>
    </row>
    <row r="3537" spans="1:23">
      <c r="A3537" t="s">
        <v>8160</v>
      </c>
      <c r="B3537" t="str">
        <f t="shared" si="222"/>
        <v>Febrero</v>
      </c>
      <c r="C3537" s="20" t="s">
        <v>8278</v>
      </c>
      <c r="D3537" t="s">
        <v>1</v>
      </c>
      <c r="E3537" t="s">
        <v>0</v>
      </c>
      <c r="F3537" t="str">
        <f t="shared" si="223"/>
        <v>CCF</v>
      </c>
      <c r="G3537" t="s">
        <v>8149</v>
      </c>
      <c r="H3537" t="s">
        <v>8150</v>
      </c>
      <c r="I3537">
        <v>192</v>
      </c>
      <c r="J3537">
        <v>192</v>
      </c>
      <c r="K3537" t="s">
        <v>118</v>
      </c>
      <c r="L3537" t="str">
        <f t="shared" si="224"/>
        <v>NIT</v>
      </c>
      <c r="M3537" t="str">
        <f t="shared" si="225"/>
        <v>06141106071025</v>
      </c>
      <c r="N3537" t="s">
        <v>119</v>
      </c>
      <c r="O3537">
        <v>0</v>
      </c>
      <c r="P3537">
        <v>0</v>
      </c>
      <c r="Q3537">
        <v>118.09</v>
      </c>
      <c r="R3537">
        <v>15.351700000000001</v>
      </c>
      <c r="S3537">
        <v>0</v>
      </c>
      <c r="T3537">
        <v>0</v>
      </c>
      <c r="U3537">
        <v>133.4417</v>
      </c>
      <c r="W3537" t="s">
        <v>1</v>
      </c>
    </row>
    <row r="3538" spans="1:23">
      <c r="A3538" t="s">
        <v>8160</v>
      </c>
      <c r="B3538" t="str">
        <f t="shared" si="222"/>
        <v>Febrero</v>
      </c>
      <c r="C3538" s="20" t="s">
        <v>8278</v>
      </c>
      <c r="D3538" t="s">
        <v>1</v>
      </c>
      <c r="E3538" t="s">
        <v>0</v>
      </c>
      <c r="F3538" t="str">
        <f t="shared" si="223"/>
        <v>CCF</v>
      </c>
      <c r="G3538" t="s">
        <v>8149</v>
      </c>
      <c r="H3538" t="s">
        <v>8150</v>
      </c>
      <c r="I3538">
        <v>193</v>
      </c>
      <c r="J3538">
        <v>193</v>
      </c>
      <c r="K3538" t="s">
        <v>118</v>
      </c>
      <c r="L3538" t="str">
        <f t="shared" si="224"/>
        <v>NIT</v>
      </c>
      <c r="M3538" t="str">
        <f t="shared" si="225"/>
        <v>06141106071025</v>
      </c>
      <c r="N3538" t="s">
        <v>119</v>
      </c>
      <c r="O3538">
        <v>0</v>
      </c>
      <c r="P3538">
        <v>0</v>
      </c>
      <c r="Q3538">
        <v>187.74</v>
      </c>
      <c r="R3538">
        <v>24.406200000000002</v>
      </c>
      <c r="S3538">
        <v>0</v>
      </c>
      <c r="T3538">
        <v>0</v>
      </c>
      <c r="U3538">
        <v>212.14620000000002</v>
      </c>
      <c r="W3538" t="s">
        <v>1</v>
      </c>
    </row>
    <row r="3539" spans="1:23">
      <c r="A3539" t="s">
        <v>8160</v>
      </c>
      <c r="B3539" t="str">
        <f t="shared" si="222"/>
        <v>Febrero</v>
      </c>
      <c r="C3539" s="20" t="s">
        <v>8278</v>
      </c>
      <c r="D3539" t="s">
        <v>1</v>
      </c>
      <c r="E3539" t="s">
        <v>0</v>
      </c>
      <c r="F3539" t="str">
        <f t="shared" si="223"/>
        <v>CCF</v>
      </c>
      <c r="G3539" t="s">
        <v>8149</v>
      </c>
      <c r="H3539" t="s">
        <v>8150</v>
      </c>
      <c r="I3539">
        <v>194</v>
      </c>
      <c r="J3539">
        <v>194</v>
      </c>
      <c r="K3539" t="s">
        <v>118</v>
      </c>
      <c r="L3539" t="str">
        <f t="shared" si="224"/>
        <v>NIT</v>
      </c>
      <c r="M3539" t="str">
        <f t="shared" si="225"/>
        <v>06141106071025</v>
      </c>
      <c r="N3539" t="s">
        <v>119</v>
      </c>
      <c r="O3539">
        <v>0</v>
      </c>
      <c r="P3539">
        <v>0</v>
      </c>
      <c r="Q3539">
        <v>187.97</v>
      </c>
      <c r="R3539">
        <v>24.4361</v>
      </c>
      <c r="S3539">
        <v>0</v>
      </c>
      <c r="T3539">
        <v>0</v>
      </c>
      <c r="U3539">
        <v>212.40610000000001</v>
      </c>
      <c r="W3539" t="s">
        <v>1</v>
      </c>
    </row>
    <row r="3540" spans="1:23">
      <c r="A3540" t="s">
        <v>8160</v>
      </c>
      <c r="B3540" t="str">
        <f t="shared" si="222"/>
        <v>Febrero</v>
      </c>
      <c r="C3540" s="20" t="s">
        <v>8278</v>
      </c>
      <c r="D3540" t="s">
        <v>1</v>
      </c>
      <c r="E3540" t="s">
        <v>0</v>
      </c>
      <c r="F3540" t="str">
        <f t="shared" si="223"/>
        <v>CCF</v>
      </c>
      <c r="G3540" t="s">
        <v>8149</v>
      </c>
      <c r="H3540" t="s">
        <v>8150</v>
      </c>
      <c r="I3540">
        <v>195</v>
      </c>
      <c r="J3540">
        <v>195</v>
      </c>
      <c r="K3540" t="s">
        <v>741</v>
      </c>
      <c r="L3540" t="str">
        <f t="shared" si="224"/>
        <v>NIT</v>
      </c>
      <c r="M3540" t="str">
        <f t="shared" si="225"/>
        <v>06141502911052</v>
      </c>
      <c r="N3540" t="s">
        <v>742</v>
      </c>
      <c r="O3540">
        <v>0</v>
      </c>
      <c r="P3540">
        <v>0</v>
      </c>
      <c r="Q3540">
        <v>204.51</v>
      </c>
      <c r="R3540">
        <v>26.586300000000001</v>
      </c>
      <c r="S3540">
        <v>0</v>
      </c>
      <c r="T3540">
        <v>0</v>
      </c>
      <c r="U3540">
        <v>231.09629999999999</v>
      </c>
      <c r="W3540" t="s">
        <v>1</v>
      </c>
    </row>
    <row r="3541" spans="1:23">
      <c r="A3541" t="s">
        <v>8160</v>
      </c>
      <c r="B3541" t="str">
        <f t="shared" si="222"/>
        <v>Febrero</v>
      </c>
      <c r="C3541" s="20" t="s">
        <v>8278</v>
      </c>
      <c r="D3541" t="s">
        <v>1</v>
      </c>
      <c r="E3541" t="s">
        <v>0</v>
      </c>
      <c r="F3541" t="str">
        <f t="shared" si="223"/>
        <v>CCF</v>
      </c>
      <c r="G3541" t="s">
        <v>8149</v>
      </c>
      <c r="H3541" t="s">
        <v>8150</v>
      </c>
      <c r="I3541">
        <v>196</v>
      </c>
      <c r="J3541">
        <v>196</v>
      </c>
      <c r="K3541" t="s">
        <v>455</v>
      </c>
      <c r="L3541" t="str">
        <f t="shared" si="224"/>
        <v>NIT</v>
      </c>
      <c r="M3541" t="str">
        <f t="shared" si="225"/>
        <v>06142701171056</v>
      </c>
      <c r="N3541" t="s">
        <v>456</v>
      </c>
      <c r="O3541">
        <v>0</v>
      </c>
      <c r="P3541">
        <v>0</v>
      </c>
      <c r="Q3541">
        <v>319.8</v>
      </c>
      <c r="R3541">
        <v>41.574000000000005</v>
      </c>
      <c r="S3541">
        <v>0</v>
      </c>
      <c r="T3541">
        <v>0</v>
      </c>
      <c r="U3541">
        <v>361.37400000000002</v>
      </c>
      <c r="W3541" t="s">
        <v>1</v>
      </c>
    </row>
    <row r="3542" spans="1:23">
      <c r="A3542" t="s">
        <v>8160</v>
      </c>
      <c r="B3542" t="str">
        <f t="shared" si="222"/>
        <v>Febrero</v>
      </c>
      <c r="C3542" s="20" t="s">
        <v>8278</v>
      </c>
      <c r="D3542" t="s">
        <v>1</v>
      </c>
      <c r="E3542" t="s">
        <v>0</v>
      </c>
      <c r="F3542" t="str">
        <f t="shared" si="223"/>
        <v>CCF</v>
      </c>
      <c r="G3542" t="s">
        <v>8149</v>
      </c>
      <c r="H3542" t="s">
        <v>8150</v>
      </c>
      <c r="I3542">
        <v>197</v>
      </c>
      <c r="J3542">
        <v>197</v>
      </c>
      <c r="K3542" t="s">
        <v>167</v>
      </c>
      <c r="L3542" t="str">
        <f t="shared" si="224"/>
        <v>NIT</v>
      </c>
      <c r="M3542" t="str">
        <f t="shared" si="225"/>
        <v>06142201971056</v>
      </c>
      <c r="N3542" t="s">
        <v>168</v>
      </c>
      <c r="O3542">
        <v>0</v>
      </c>
      <c r="P3542">
        <v>0</v>
      </c>
      <c r="Q3542">
        <v>230</v>
      </c>
      <c r="R3542">
        <v>29.900000000000002</v>
      </c>
      <c r="S3542">
        <v>0</v>
      </c>
      <c r="T3542">
        <v>0</v>
      </c>
      <c r="U3542">
        <v>259.89999999999998</v>
      </c>
      <c r="W3542" t="s">
        <v>1</v>
      </c>
    </row>
    <row r="3543" spans="1:23">
      <c r="A3543" t="s">
        <v>8160</v>
      </c>
      <c r="B3543" t="str">
        <f t="shared" si="222"/>
        <v>Febrero</v>
      </c>
      <c r="C3543" s="20" t="s">
        <v>8278</v>
      </c>
      <c r="D3543" t="s">
        <v>1</v>
      </c>
      <c r="E3543" t="s">
        <v>0</v>
      </c>
      <c r="F3543" t="str">
        <f t="shared" si="223"/>
        <v>CCF</v>
      </c>
      <c r="G3543" t="s">
        <v>8149</v>
      </c>
      <c r="H3543" t="s">
        <v>8150</v>
      </c>
      <c r="I3543">
        <v>198</v>
      </c>
      <c r="J3543">
        <v>198</v>
      </c>
      <c r="K3543" t="s">
        <v>118</v>
      </c>
      <c r="L3543" t="str">
        <f t="shared" si="224"/>
        <v>NIT</v>
      </c>
      <c r="M3543" t="str">
        <f t="shared" si="225"/>
        <v>06141106071025</v>
      </c>
      <c r="N3543" t="s">
        <v>119</v>
      </c>
      <c r="O3543">
        <v>0</v>
      </c>
      <c r="P3543">
        <v>0</v>
      </c>
      <c r="Q3543">
        <v>145.13</v>
      </c>
      <c r="R3543">
        <v>18.866900000000001</v>
      </c>
      <c r="S3543">
        <v>0</v>
      </c>
      <c r="T3543">
        <v>0</v>
      </c>
      <c r="U3543">
        <v>163.99689999999998</v>
      </c>
      <c r="W3543" t="s">
        <v>1</v>
      </c>
    </row>
    <row r="3544" spans="1:23">
      <c r="A3544" t="s">
        <v>8160</v>
      </c>
      <c r="B3544" t="str">
        <f t="shared" si="222"/>
        <v>Febrero</v>
      </c>
      <c r="C3544" s="20" t="s">
        <v>8278</v>
      </c>
      <c r="D3544" t="s">
        <v>1</v>
      </c>
      <c r="E3544" t="s">
        <v>0</v>
      </c>
      <c r="F3544" t="str">
        <f t="shared" si="223"/>
        <v>CCF</v>
      </c>
      <c r="G3544" t="s">
        <v>8149</v>
      </c>
      <c r="H3544" t="s">
        <v>8150</v>
      </c>
      <c r="I3544">
        <v>199</v>
      </c>
      <c r="J3544">
        <v>199</v>
      </c>
      <c r="K3544" t="s">
        <v>713</v>
      </c>
      <c r="L3544" t="str">
        <f t="shared" si="224"/>
        <v>NIT</v>
      </c>
      <c r="M3544" t="str">
        <f t="shared" si="225"/>
        <v>14060107480013</v>
      </c>
      <c r="N3544" t="s">
        <v>714</v>
      </c>
      <c r="O3544">
        <v>0</v>
      </c>
      <c r="P3544">
        <v>0</v>
      </c>
      <c r="Q3544">
        <v>171.94</v>
      </c>
      <c r="R3544">
        <v>22.3522</v>
      </c>
      <c r="S3544">
        <v>0</v>
      </c>
      <c r="T3544">
        <v>0</v>
      </c>
      <c r="U3544">
        <v>194.29220000000001</v>
      </c>
      <c r="W3544" t="s">
        <v>1</v>
      </c>
    </row>
    <row r="3545" spans="1:23">
      <c r="A3545" t="s">
        <v>8160</v>
      </c>
      <c r="B3545" t="str">
        <f t="shared" si="222"/>
        <v>Febrero</v>
      </c>
      <c r="C3545" s="20" t="s">
        <v>8278</v>
      </c>
      <c r="D3545" t="s">
        <v>1</v>
      </c>
      <c r="E3545" t="s">
        <v>0</v>
      </c>
      <c r="F3545" t="str">
        <f t="shared" si="223"/>
        <v>CCF</v>
      </c>
      <c r="G3545" t="s">
        <v>8149</v>
      </c>
      <c r="H3545" t="s">
        <v>8150</v>
      </c>
      <c r="I3545">
        <v>200</v>
      </c>
      <c r="J3545">
        <v>200</v>
      </c>
      <c r="K3545" t="s">
        <v>608</v>
      </c>
      <c r="L3545" t="str">
        <f t="shared" si="224"/>
        <v>NIT</v>
      </c>
      <c r="M3545" t="str">
        <f t="shared" si="225"/>
        <v>04072005641018</v>
      </c>
      <c r="N3545" t="s">
        <v>609</v>
      </c>
      <c r="O3545">
        <v>0</v>
      </c>
      <c r="P3545">
        <v>0</v>
      </c>
      <c r="Q3545">
        <v>13.68</v>
      </c>
      <c r="R3545">
        <v>1.7784</v>
      </c>
      <c r="S3545">
        <v>0</v>
      </c>
      <c r="T3545">
        <v>0</v>
      </c>
      <c r="U3545">
        <v>15.458399999999999</v>
      </c>
      <c r="W3545" t="s">
        <v>1</v>
      </c>
    </row>
    <row r="3546" spans="1:23">
      <c r="A3546" t="s">
        <v>8160</v>
      </c>
      <c r="B3546" t="str">
        <f t="shared" si="222"/>
        <v>Febrero</v>
      </c>
      <c r="C3546" s="20" t="s">
        <v>8278</v>
      </c>
      <c r="D3546" t="s">
        <v>1</v>
      </c>
      <c r="E3546" t="s">
        <v>0</v>
      </c>
      <c r="F3546" t="str">
        <f t="shared" si="223"/>
        <v>CCF</v>
      </c>
      <c r="G3546" t="s">
        <v>8149</v>
      </c>
      <c r="H3546" t="s">
        <v>8150</v>
      </c>
      <c r="I3546">
        <v>201</v>
      </c>
      <c r="J3546">
        <v>201</v>
      </c>
      <c r="K3546" t="s">
        <v>1052</v>
      </c>
      <c r="L3546" t="str">
        <f t="shared" si="224"/>
        <v>NIT</v>
      </c>
      <c r="M3546" t="str">
        <f t="shared" si="225"/>
        <v>06140308951015</v>
      </c>
      <c r="N3546" t="s">
        <v>1053</v>
      </c>
      <c r="O3546">
        <v>0</v>
      </c>
      <c r="P3546">
        <v>0</v>
      </c>
      <c r="Q3546">
        <v>4043.8</v>
      </c>
      <c r="R3546">
        <v>525.69400000000007</v>
      </c>
      <c r="S3546">
        <v>0</v>
      </c>
      <c r="T3546">
        <v>0</v>
      </c>
      <c r="U3546">
        <v>4569.4940000000006</v>
      </c>
      <c r="W3546" t="s">
        <v>1</v>
      </c>
    </row>
    <row r="3547" spans="1:23">
      <c r="A3547" t="s">
        <v>8160</v>
      </c>
      <c r="B3547" t="str">
        <f t="shared" si="222"/>
        <v>Febrero</v>
      </c>
      <c r="C3547" s="20" t="s">
        <v>8278</v>
      </c>
      <c r="D3547" t="s">
        <v>1</v>
      </c>
      <c r="E3547" t="s">
        <v>0</v>
      </c>
      <c r="F3547" t="str">
        <f t="shared" si="223"/>
        <v>CCF</v>
      </c>
      <c r="G3547" t="s">
        <v>8149</v>
      </c>
      <c r="H3547" t="s">
        <v>8150</v>
      </c>
      <c r="I3547">
        <v>202</v>
      </c>
      <c r="J3547">
        <v>202</v>
      </c>
      <c r="K3547" t="s">
        <v>353</v>
      </c>
      <c r="L3547" t="str">
        <f t="shared" si="224"/>
        <v>NIT</v>
      </c>
      <c r="M3547" t="str">
        <f t="shared" si="225"/>
        <v>14151604721012</v>
      </c>
      <c r="N3547" t="s">
        <v>354</v>
      </c>
      <c r="O3547">
        <v>0</v>
      </c>
      <c r="P3547">
        <v>0</v>
      </c>
      <c r="Q3547">
        <v>91.74</v>
      </c>
      <c r="R3547">
        <v>11.9262</v>
      </c>
      <c r="S3547">
        <v>0</v>
      </c>
      <c r="T3547">
        <v>0</v>
      </c>
      <c r="U3547">
        <v>103.66619999999999</v>
      </c>
      <c r="W3547" t="s">
        <v>1</v>
      </c>
    </row>
    <row r="3548" spans="1:23">
      <c r="A3548" t="s">
        <v>8160</v>
      </c>
      <c r="B3548" t="str">
        <f t="shared" si="222"/>
        <v>Febrero</v>
      </c>
      <c r="C3548" s="20" t="s">
        <v>8278</v>
      </c>
      <c r="D3548" t="s">
        <v>1</v>
      </c>
      <c r="E3548" t="s">
        <v>0</v>
      </c>
      <c r="F3548" t="str">
        <f t="shared" si="223"/>
        <v>CCF</v>
      </c>
      <c r="G3548" t="s">
        <v>8149</v>
      </c>
      <c r="H3548" t="s">
        <v>8150</v>
      </c>
      <c r="I3548">
        <v>203</v>
      </c>
      <c r="J3548">
        <v>203</v>
      </c>
      <c r="K3548" t="s">
        <v>691</v>
      </c>
      <c r="L3548" t="str">
        <f t="shared" si="224"/>
        <v>NIT</v>
      </c>
      <c r="M3548" t="str">
        <f t="shared" si="225"/>
        <v>14122104501010</v>
      </c>
      <c r="N3548" t="s">
        <v>692</v>
      </c>
      <c r="O3548">
        <v>0</v>
      </c>
      <c r="P3548">
        <v>0</v>
      </c>
      <c r="Q3548">
        <v>124.34</v>
      </c>
      <c r="R3548">
        <v>16.164200000000001</v>
      </c>
      <c r="S3548">
        <v>0</v>
      </c>
      <c r="T3548">
        <v>0</v>
      </c>
      <c r="U3548">
        <v>140.5042</v>
      </c>
      <c r="W3548" t="s">
        <v>1</v>
      </c>
    </row>
    <row r="3549" spans="1:23">
      <c r="A3549" t="s">
        <v>8160</v>
      </c>
      <c r="B3549" t="str">
        <f t="shared" si="222"/>
        <v>Febrero</v>
      </c>
      <c r="C3549" s="20" t="s">
        <v>8279</v>
      </c>
      <c r="D3549" t="s">
        <v>1</v>
      </c>
      <c r="E3549" t="s">
        <v>0</v>
      </c>
      <c r="F3549" t="str">
        <f t="shared" si="223"/>
        <v>CCF</v>
      </c>
      <c r="G3549" t="s">
        <v>8149</v>
      </c>
      <c r="H3549" t="s">
        <v>8150</v>
      </c>
      <c r="I3549">
        <v>204</v>
      </c>
      <c r="J3549">
        <v>204</v>
      </c>
      <c r="K3549" t="s">
        <v>8011</v>
      </c>
      <c r="L3549" t="str">
        <f t="shared" si="224"/>
        <v>NIT</v>
      </c>
      <c r="M3549" t="str">
        <f t="shared" si="225"/>
        <v>06140812091091</v>
      </c>
      <c r="N3549" t="s">
        <v>8012</v>
      </c>
      <c r="O3549">
        <v>0</v>
      </c>
      <c r="P3549">
        <v>0</v>
      </c>
      <c r="Q3549">
        <v>201.76</v>
      </c>
      <c r="R3549">
        <v>26.2288</v>
      </c>
      <c r="S3549">
        <v>0</v>
      </c>
      <c r="T3549">
        <v>0</v>
      </c>
      <c r="U3549">
        <v>227.9888</v>
      </c>
      <c r="W3549" t="s">
        <v>1</v>
      </c>
    </row>
    <row r="3550" spans="1:23">
      <c r="A3550" t="s">
        <v>8160</v>
      </c>
      <c r="B3550" t="str">
        <f t="shared" si="222"/>
        <v>Febrero</v>
      </c>
      <c r="C3550" s="20" t="s">
        <v>8279</v>
      </c>
      <c r="D3550" t="s">
        <v>1</v>
      </c>
      <c r="E3550" t="s">
        <v>0</v>
      </c>
      <c r="F3550" t="str">
        <f t="shared" si="223"/>
        <v>CCF</v>
      </c>
      <c r="G3550" t="s">
        <v>8149</v>
      </c>
      <c r="H3550" t="s">
        <v>8150</v>
      </c>
      <c r="I3550">
        <v>205</v>
      </c>
      <c r="J3550">
        <v>205</v>
      </c>
      <c r="K3550" t="s">
        <v>118</v>
      </c>
      <c r="L3550" t="str">
        <f t="shared" si="224"/>
        <v>NIT</v>
      </c>
      <c r="M3550" t="str">
        <f t="shared" si="225"/>
        <v>06141106071025</v>
      </c>
      <c r="N3550" t="s">
        <v>119</v>
      </c>
      <c r="O3550">
        <v>0</v>
      </c>
      <c r="P3550">
        <v>0</v>
      </c>
      <c r="Q3550">
        <v>697.14</v>
      </c>
      <c r="R3550">
        <v>90.628200000000007</v>
      </c>
      <c r="S3550">
        <v>0</v>
      </c>
      <c r="T3550">
        <v>0</v>
      </c>
      <c r="U3550">
        <v>787.76819999999998</v>
      </c>
      <c r="W3550" t="s">
        <v>1</v>
      </c>
    </row>
    <row r="3551" spans="1:23">
      <c r="A3551" t="s">
        <v>8160</v>
      </c>
      <c r="B3551" t="str">
        <f t="shared" si="222"/>
        <v>Febrero</v>
      </c>
      <c r="C3551" s="20" t="s">
        <v>8279</v>
      </c>
      <c r="D3551" t="s">
        <v>1</v>
      </c>
      <c r="E3551" t="s">
        <v>0</v>
      </c>
      <c r="F3551" t="str">
        <f t="shared" si="223"/>
        <v>CCF</v>
      </c>
      <c r="G3551" t="s">
        <v>8149</v>
      </c>
      <c r="H3551" t="s">
        <v>8150</v>
      </c>
      <c r="I3551">
        <v>206</v>
      </c>
      <c r="J3551">
        <v>206</v>
      </c>
      <c r="K3551" t="s">
        <v>118</v>
      </c>
      <c r="L3551" t="str">
        <f t="shared" si="224"/>
        <v>NIT</v>
      </c>
      <c r="M3551" t="str">
        <f t="shared" si="225"/>
        <v>06141106071025</v>
      </c>
      <c r="N3551" t="s">
        <v>119</v>
      </c>
      <c r="O3551">
        <v>0</v>
      </c>
      <c r="P3551">
        <v>0</v>
      </c>
      <c r="Q3551">
        <v>93.98</v>
      </c>
      <c r="R3551">
        <v>12.217400000000001</v>
      </c>
      <c r="S3551">
        <v>0</v>
      </c>
      <c r="T3551">
        <v>0</v>
      </c>
      <c r="U3551">
        <v>106.1974</v>
      </c>
      <c r="W3551" t="s">
        <v>1</v>
      </c>
    </row>
    <row r="3552" spans="1:23">
      <c r="A3552" t="s">
        <v>8160</v>
      </c>
      <c r="B3552" t="str">
        <f t="shared" si="222"/>
        <v>Febrero</v>
      </c>
      <c r="C3552" s="20" t="s">
        <v>8279</v>
      </c>
      <c r="D3552" t="s">
        <v>1</v>
      </c>
      <c r="E3552" t="s">
        <v>0</v>
      </c>
      <c r="F3552" t="str">
        <f t="shared" si="223"/>
        <v>CCF</v>
      </c>
      <c r="G3552" t="s">
        <v>8149</v>
      </c>
      <c r="H3552" t="s">
        <v>8150</v>
      </c>
      <c r="I3552">
        <v>207</v>
      </c>
      <c r="J3552">
        <v>207</v>
      </c>
      <c r="K3552" t="s">
        <v>128</v>
      </c>
      <c r="L3552" t="str">
        <f t="shared" si="224"/>
        <v>NIT</v>
      </c>
      <c r="M3552" t="str">
        <f t="shared" si="225"/>
        <v>02102110041017</v>
      </c>
      <c r="N3552" t="s">
        <v>129</v>
      </c>
      <c r="O3552">
        <v>0</v>
      </c>
      <c r="P3552">
        <v>0</v>
      </c>
      <c r="Q3552">
        <v>341.19</v>
      </c>
      <c r="R3552">
        <v>44.354700000000001</v>
      </c>
      <c r="S3552">
        <v>0</v>
      </c>
      <c r="T3552">
        <v>0</v>
      </c>
      <c r="U3552">
        <v>385.54469999999998</v>
      </c>
      <c r="W3552" t="s">
        <v>1</v>
      </c>
    </row>
    <row r="3553" spans="1:23">
      <c r="A3553" t="s">
        <v>8160</v>
      </c>
      <c r="B3553" t="str">
        <f t="shared" si="222"/>
        <v>Febrero</v>
      </c>
      <c r="C3553" s="20" t="s">
        <v>8279</v>
      </c>
      <c r="D3553" t="s">
        <v>1</v>
      </c>
      <c r="E3553" t="s">
        <v>0</v>
      </c>
      <c r="F3553" t="str">
        <f t="shared" si="223"/>
        <v>CCF</v>
      </c>
      <c r="G3553" t="s">
        <v>8149</v>
      </c>
      <c r="H3553" t="s">
        <v>8150</v>
      </c>
      <c r="I3553">
        <v>208</v>
      </c>
      <c r="J3553">
        <v>208</v>
      </c>
      <c r="K3553" t="s">
        <v>699</v>
      </c>
      <c r="L3553" t="str">
        <f t="shared" si="224"/>
        <v>NIT</v>
      </c>
      <c r="M3553" t="str">
        <f t="shared" si="225"/>
        <v>14022406721015</v>
      </c>
      <c r="N3553" t="s">
        <v>700</v>
      </c>
      <c r="O3553">
        <v>0</v>
      </c>
      <c r="P3553">
        <v>0</v>
      </c>
      <c r="Q3553">
        <v>336.51</v>
      </c>
      <c r="R3553">
        <v>43.746299999999998</v>
      </c>
      <c r="S3553">
        <v>0</v>
      </c>
      <c r="T3553">
        <v>0</v>
      </c>
      <c r="U3553">
        <v>380.25630000000001</v>
      </c>
      <c r="W3553" t="s">
        <v>1</v>
      </c>
    </row>
    <row r="3554" spans="1:23">
      <c r="A3554" t="s">
        <v>8160</v>
      </c>
      <c r="B3554" t="str">
        <f t="shared" si="222"/>
        <v>Febrero</v>
      </c>
      <c r="C3554" s="20" t="s">
        <v>8279</v>
      </c>
      <c r="D3554" t="s">
        <v>1</v>
      </c>
      <c r="E3554" t="s">
        <v>0</v>
      </c>
      <c r="F3554" t="str">
        <f t="shared" si="223"/>
        <v>CCF</v>
      </c>
      <c r="G3554" t="s">
        <v>8149</v>
      </c>
      <c r="H3554" t="s">
        <v>8150</v>
      </c>
      <c r="I3554">
        <v>209</v>
      </c>
      <c r="J3554">
        <v>209</v>
      </c>
      <c r="K3554" t="s">
        <v>291</v>
      </c>
      <c r="L3554" t="str">
        <f t="shared" si="224"/>
        <v>NIT</v>
      </c>
      <c r="M3554" t="str">
        <f t="shared" si="225"/>
        <v>06142901991058</v>
      </c>
      <c r="N3554" t="s">
        <v>292</v>
      </c>
      <c r="O3554">
        <v>0</v>
      </c>
      <c r="P3554">
        <v>0</v>
      </c>
      <c r="Q3554">
        <v>4646.0600000000004</v>
      </c>
      <c r="R3554">
        <v>603.98780000000011</v>
      </c>
      <c r="S3554">
        <v>0</v>
      </c>
      <c r="T3554">
        <v>0</v>
      </c>
      <c r="U3554">
        <v>5250.0478000000003</v>
      </c>
      <c r="W3554" t="s">
        <v>1</v>
      </c>
    </row>
    <row r="3555" spans="1:23">
      <c r="A3555" t="s">
        <v>8160</v>
      </c>
      <c r="B3555" t="str">
        <f t="shared" si="222"/>
        <v>Febrero</v>
      </c>
      <c r="C3555" s="20" t="s">
        <v>8279</v>
      </c>
      <c r="D3555" t="s">
        <v>1</v>
      </c>
      <c r="E3555" t="s">
        <v>0</v>
      </c>
      <c r="F3555" t="str">
        <f t="shared" si="223"/>
        <v>CCF</v>
      </c>
      <c r="G3555" t="s">
        <v>8149</v>
      </c>
      <c r="H3555" t="s">
        <v>8150</v>
      </c>
      <c r="I3555">
        <v>210</v>
      </c>
      <c r="J3555">
        <v>210</v>
      </c>
      <c r="K3555" t="s">
        <v>749</v>
      </c>
      <c r="L3555" t="str">
        <f t="shared" si="224"/>
        <v>NIT</v>
      </c>
      <c r="M3555" t="str">
        <f t="shared" si="225"/>
        <v>14063101640015</v>
      </c>
      <c r="N3555" t="s">
        <v>750</v>
      </c>
      <c r="O3555">
        <v>0</v>
      </c>
      <c r="P3555">
        <v>0</v>
      </c>
      <c r="Q3555">
        <v>4417.6000000000004</v>
      </c>
      <c r="R3555">
        <v>574.28800000000001</v>
      </c>
      <c r="S3555">
        <v>0</v>
      </c>
      <c r="T3555">
        <v>0</v>
      </c>
      <c r="U3555">
        <v>4991.8880000000008</v>
      </c>
      <c r="W3555" t="s">
        <v>1</v>
      </c>
    </row>
    <row r="3556" spans="1:23">
      <c r="A3556" t="s">
        <v>8160</v>
      </c>
      <c r="B3556" t="str">
        <f t="shared" si="222"/>
        <v>Febrero</v>
      </c>
      <c r="C3556" s="20" t="s">
        <v>8279</v>
      </c>
      <c r="D3556" t="s">
        <v>1</v>
      </c>
      <c r="E3556" t="s">
        <v>0</v>
      </c>
      <c r="F3556" t="str">
        <f t="shared" si="223"/>
        <v>CCF</v>
      </c>
      <c r="G3556" t="s">
        <v>8149</v>
      </c>
      <c r="H3556" t="s">
        <v>8150</v>
      </c>
      <c r="I3556">
        <v>211</v>
      </c>
      <c r="J3556">
        <v>211</v>
      </c>
      <c r="K3556" t="s">
        <v>8321</v>
      </c>
      <c r="L3556" t="str">
        <f t="shared" si="224"/>
        <v>NIT</v>
      </c>
      <c r="M3556" t="str">
        <f t="shared" si="225"/>
        <v>06142307191041</v>
      </c>
      <c r="N3556" t="s">
        <v>8322</v>
      </c>
      <c r="O3556">
        <v>0</v>
      </c>
      <c r="P3556">
        <v>0</v>
      </c>
      <c r="Q3556">
        <v>161.11000000000001</v>
      </c>
      <c r="R3556">
        <v>20.944300000000002</v>
      </c>
      <c r="S3556">
        <v>0</v>
      </c>
      <c r="T3556">
        <v>0</v>
      </c>
      <c r="U3556">
        <v>182.05430000000001</v>
      </c>
      <c r="W3556" t="s">
        <v>1</v>
      </c>
    </row>
    <row r="3557" spans="1:23">
      <c r="A3557" t="s">
        <v>8160</v>
      </c>
      <c r="B3557" t="str">
        <f t="shared" si="222"/>
        <v>Febrero</v>
      </c>
      <c r="C3557" s="20" t="s">
        <v>8279</v>
      </c>
      <c r="D3557" t="s">
        <v>1</v>
      </c>
      <c r="E3557" t="s">
        <v>0</v>
      </c>
      <c r="F3557" t="str">
        <f t="shared" si="223"/>
        <v>CCF</v>
      </c>
      <c r="G3557" t="s">
        <v>8149</v>
      </c>
      <c r="H3557" t="s">
        <v>8150</v>
      </c>
      <c r="I3557">
        <v>212</v>
      </c>
      <c r="J3557">
        <v>212</v>
      </c>
      <c r="K3557" t="s">
        <v>574</v>
      </c>
      <c r="L3557" t="str">
        <f t="shared" si="224"/>
        <v>NIT</v>
      </c>
      <c r="M3557" t="str">
        <f t="shared" si="225"/>
        <v>06142508991046</v>
      </c>
      <c r="N3557" t="s">
        <v>575</v>
      </c>
      <c r="O3557">
        <v>0</v>
      </c>
      <c r="P3557">
        <v>0</v>
      </c>
      <c r="Q3557">
        <v>4141.5</v>
      </c>
      <c r="R3557">
        <v>538.39499999999998</v>
      </c>
      <c r="S3557">
        <v>0</v>
      </c>
      <c r="T3557">
        <v>0</v>
      </c>
      <c r="U3557">
        <v>4679.8950000000004</v>
      </c>
      <c r="W3557" t="s">
        <v>1</v>
      </c>
    </row>
    <row r="3558" spans="1:23">
      <c r="A3558" t="s">
        <v>8160</v>
      </c>
      <c r="B3558" t="str">
        <f t="shared" si="222"/>
        <v>Febrero</v>
      </c>
      <c r="C3558" s="20" t="s">
        <v>8279</v>
      </c>
      <c r="D3558" t="s">
        <v>1</v>
      </c>
      <c r="E3558" t="s">
        <v>0</v>
      </c>
      <c r="F3558" t="str">
        <f t="shared" si="223"/>
        <v>CCF</v>
      </c>
      <c r="G3558" t="s">
        <v>8149</v>
      </c>
      <c r="H3558" t="s">
        <v>8150</v>
      </c>
      <c r="I3558">
        <v>213</v>
      </c>
      <c r="J3558">
        <v>213</v>
      </c>
      <c r="K3558" t="s">
        <v>659</v>
      </c>
      <c r="L3558" t="str">
        <f t="shared" si="224"/>
        <v>NIT</v>
      </c>
      <c r="M3558" t="str">
        <f t="shared" si="225"/>
        <v>06142805101041</v>
      </c>
      <c r="N3558" t="s">
        <v>660</v>
      </c>
      <c r="O3558">
        <v>0</v>
      </c>
      <c r="P3558">
        <v>0</v>
      </c>
      <c r="Q3558">
        <v>40.68</v>
      </c>
      <c r="R3558">
        <v>5.2884000000000002</v>
      </c>
      <c r="S3558">
        <v>0</v>
      </c>
      <c r="T3558">
        <v>0</v>
      </c>
      <c r="U3558">
        <v>45.968400000000003</v>
      </c>
      <c r="W3558" t="s">
        <v>1</v>
      </c>
    </row>
    <row r="3559" spans="1:23">
      <c r="A3559" t="s">
        <v>8160</v>
      </c>
      <c r="B3559" t="str">
        <f t="shared" si="222"/>
        <v>Febrero</v>
      </c>
      <c r="C3559" s="20" t="s">
        <v>8279</v>
      </c>
      <c r="D3559" t="s">
        <v>1</v>
      </c>
      <c r="E3559" t="s">
        <v>0</v>
      </c>
      <c r="F3559" t="str">
        <f t="shared" si="223"/>
        <v>CCF</v>
      </c>
      <c r="G3559" t="s">
        <v>8149</v>
      </c>
      <c r="H3559" t="s">
        <v>8150</v>
      </c>
      <c r="I3559">
        <v>214</v>
      </c>
      <c r="J3559">
        <v>214</v>
      </c>
      <c r="K3559" t="s">
        <v>1416</v>
      </c>
      <c r="L3559" t="str">
        <f t="shared" si="224"/>
        <v>NIT</v>
      </c>
      <c r="M3559" t="str">
        <f t="shared" si="225"/>
        <v>02070509891015</v>
      </c>
      <c r="N3559" t="s">
        <v>1417</v>
      </c>
      <c r="O3559">
        <v>0</v>
      </c>
      <c r="P3559">
        <v>0</v>
      </c>
      <c r="Q3559">
        <v>112.4</v>
      </c>
      <c r="R3559">
        <v>14.612000000000002</v>
      </c>
      <c r="S3559">
        <v>0</v>
      </c>
      <c r="T3559">
        <v>0</v>
      </c>
      <c r="U3559">
        <v>127.012</v>
      </c>
      <c r="W3559" t="s">
        <v>1</v>
      </c>
    </row>
    <row r="3560" spans="1:23">
      <c r="A3560" t="s">
        <v>8160</v>
      </c>
      <c r="B3560" t="str">
        <f t="shared" si="222"/>
        <v>Febrero</v>
      </c>
      <c r="C3560" s="20" t="s">
        <v>8279</v>
      </c>
      <c r="D3560" t="s">
        <v>1</v>
      </c>
      <c r="E3560" t="s">
        <v>0</v>
      </c>
      <c r="F3560" t="str">
        <f t="shared" si="223"/>
        <v>CCF</v>
      </c>
      <c r="G3560" t="s">
        <v>8149</v>
      </c>
      <c r="H3560" t="s">
        <v>8150</v>
      </c>
      <c r="I3560">
        <v>215</v>
      </c>
      <c r="J3560">
        <v>215</v>
      </c>
      <c r="K3560" t="s">
        <v>7859</v>
      </c>
      <c r="L3560" t="str">
        <f t="shared" si="224"/>
        <v>NIT</v>
      </c>
      <c r="M3560" t="str">
        <f t="shared" si="225"/>
        <v>06140504211035</v>
      </c>
      <c r="N3560" t="s">
        <v>7860</v>
      </c>
      <c r="O3560">
        <v>0</v>
      </c>
      <c r="P3560">
        <v>0</v>
      </c>
      <c r="Q3560">
        <v>162.5</v>
      </c>
      <c r="R3560">
        <v>21.125</v>
      </c>
      <c r="S3560">
        <v>0</v>
      </c>
      <c r="T3560">
        <v>0</v>
      </c>
      <c r="U3560">
        <v>183.625</v>
      </c>
      <c r="W3560" t="s">
        <v>1</v>
      </c>
    </row>
    <row r="3561" spans="1:23">
      <c r="A3561" t="s">
        <v>8160</v>
      </c>
      <c r="B3561" t="str">
        <f t="shared" si="222"/>
        <v>Febrero</v>
      </c>
      <c r="C3561" s="20" t="s">
        <v>8279</v>
      </c>
      <c r="D3561" t="s">
        <v>1</v>
      </c>
      <c r="E3561" t="s">
        <v>0</v>
      </c>
      <c r="F3561" t="str">
        <f t="shared" si="223"/>
        <v>CCF</v>
      </c>
      <c r="G3561" t="s">
        <v>8149</v>
      </c>
      <c r="H3561" t="s">
        <v>8150</v>
      </c>
      <c r="I3561">
        <v>216</v>
      </c>
      <c r="J3561">
        <v>216</v>
      </c>
      <c r="K3561" t="s">
        <v>803</v>
      </c>
      <c r="L3561" t="str">
        <f t="shared" si="224"/>
        <v>NIT</v>
      </c>
      <c r="M3561" t="str">
        <f t="shared" si="225"/>
        <v>05010909881017</v>
      </c>
      <c r="N3561" t="s">
        <v>804</v>
      </c>
      <c r="O3561">
        <v>0</v>
      </c>
      <c r="P3561">
        <v>0</v>
      </c>
      <c r="Q3561">
        <v>2254.38</v>
      </c>
      <c r="R3561">
        <v>293.06940000000003</v>
      </c>
      <c r="S3561">
        <v>0</v>
      </c>
      <c r="T3561">
        <v>0</v>
      </c>
      <c r="U3561">
        <v>2547.4494</v>
      </c>
      <c r="W3561" t="s">
        <v>1</v>
      </c>
    </row>
    <row r="3562" spans="1:23">
      <c r="A3562" t="s">
        <v>8160</v>
      </c>
      <c r="B3562" t="str">
        <f t="shared" si="222"/>
        <v>Febrero</v>
      </c>
      <c r="C3562" s="20" t="s">
        <v>8279</v>
      </c>
      <c r="D3562" t="s">
        <v>1</v>
      </c>
      <c r="E3562" t="s">
        <v>0</v>
      </c>
      <c r="F3562" t="str">
        <f t="shared" si="223"/>
        <v>CCF</v>
      </c>
      <c r="G3562" t="s">
        <v>8149</v>
      </c>
      <c r="H3562" t="s">
        <v>8150</v>
      </c>
      <c r="I3562">
        <v>217</v>
      </c>
      <c r="J3562">
        <v>217</v>
      </c>
      <c r="K3562" t="s">
        <v>132</v>
      </c>
      <c r="L3562" t="str">
        <f t="shared" si="224"/>
        <v>NIT</v>
      </c>
      <c r="M3562" t="str">
        <f t="shared" si="225"/>
        <v>06142705111015</v>
      </c>
      <c r="N3562" t="s">
        <v>133</v>
      </c>
      <c r="O3562">
        <v>0</v>
      </c>
      <c r="P3562">
        <v>0</v>
      </c>
      <c r="Q3562">
        <v>255.52</v>
      </c>
      <c r="R3562">
        <v>33.217600000000004</v>
      </c>
      <c r="S3562">
        <v>0</v>
      </c>
      <c r="T3562">
        <v>0</v>
      </c>
      <c r="U3562">
        <v>288.73760000000004</v>
      </c>
      <c r="W3562" t="s">
        <v>1</v>
      </c>
    </row>
    <row r="3563" spans="1:23">
      <c r="A3563" t="s">
        <v>8160</v>
      </c>
      <c r="B3563" t="str">
        <f t="shared" si="222"/>
        <v>Febrero</v>
      </c>
      <c r="C3563" s="20" t="s">
        <v>8279</v>
      </c>
      <c r="D3563" t="s">
        <v>1</v>
      </c>
      <c r="E3563" t="s">
        <v>0</v>
      </c>
      <c r="F3563" t="str">
        <f t="shared" si="223"/>
        <v>CCF</v>
      </c>
      <c r="G3563" t="s">
        <v>8149</v>
      </c>
      <c r="H3563" t="s">
        <v>8150</v>
      </c>
      <c r="I3563">
        <v>218</v>
      </c>
      <c r="J3563">
        <v>218</v>
      </c>
      <c r="K3563" t="s">
        <v>140</v>
      </c>
      <c r="L3563" t="str">
        <f t="shared" si="224"/>
        <v>NIT</v>
      </c>
      <c r="M3563" t="str">
        <f t="shared" si="225"/>
        <v>06142110041021</v>
      </c>
      <c r="N3563" t="s">
        <v>141</v>
      </c>
      <c r="O3563">
        <v>0</v>
      </c>
      <c r="P3563">
        <v>0</v>
      </c>
      <c r="Q3563">
        <v>50.29</v>
      </c>
      <c r="R3563">
        <v>6.5377000000000001</v>
      </c>
      <c r="S3563">
        <v>0</v>
      </c>
      <c r="T3563">
        <v>0</v>
      </c>
      <c r="U3563">
        <v>56.8277</v>
      </c>
      <c r="W3563" t="s">
        <v>1</v>
      </c>
    </row>
    <row r="3564" spans="1:23">
      <c r="A3564" t="s">
        <v>8160</v>
      </c>
      <c r="B3564" t="str">
        <f t="shared" si="222"/>
        <v>Febrero</v>
      </c>
      <c r="C3564" s="20" t="s">
        <v>8279</v>
      </c>
      <c r="D3564" t="s">
        <v>1</v>
      </c>
      <c r="E3564" t="s">
        <v>0</v>
      </c>
      <c r="F3564" t="str">
        <f t="shared" si="223"/>
        <v>CCF</v>
      </c>
      <c r="G3564" t="s">
        <v>8149</v>
      </c>
      <c r="H3564" t="s">
        <v>8150</v>
      </c>
      <c r="I3564">
        <v>219</v>
      </c>
      <c r="J3564">
        <v>219</v>
      </c>
      <c r="K3564" t="s">
        <v>996</v>
      </c>
      <c r="L3564" t="str">
        <f t="shared" si="224"/>
        <v>NIT</v>
      </c>
      <c r="M3564" t="str">
        <f t="shared" si="225"/>
        <v>06142005700036</v>
      </c>
      <c r="N3564" t="s">
        <v>997</v>
      </c>
      <c r="O3564">
        <v>0</v>
      </c>
      <c r="P3564">
        <v>0</v>
      </c>
      <c r="Q3564">
        <v>146.38999999999999</v>
      </c>
      <c r="R3564">
        <v>19.0307</v>
      </c>
      <c r="S3564">
        <v>0</v>
      </c>
      <c r="T3564">
        <v>0</v>
      </c>
      <c r="U3564">
        <v>165.42069999999998</v>
      </c>
      <c r="W3564" t="s">
        <v>1</v>
      </c>
    </row>
    <row r="3565" spans="1:23">
      <c r="A3565" t="s">
        <v>8160</v>
      </c>
      <c r="B3565" t="str">
        <f t="shared" si="222"/>
        <v>Febrero</v>
      </c>
      <c r="C3565" s="20" t="s">
        <v>8279</v>
      </c>
      <c r="D3565" t="s">
        <v>1</v>
      </c>
      <c r="E3565" t="s">
        <v>0</v>
      </c>
      <c r="F3565" t="str">
        <f t="shared" si="223"/>
        <v>CCF</v>
      </c>
      <c r="G3565" t="s">
        <v>8149</v>
      </c>
      <c r="H3565" t="s">
        <v>8150</v>
      </c>
      <c r="I3565">
        <v>220</v>
      </c>
      <c r="J3565">
        <v>220</v>
      </c>
      <c r="K3565" t="s">
        <v>118</v>
      </c>
      <c r="L3565" t="str">
        <f t="shared" si="224"/>
        <v>NIT</v>
      </c>
      <c r="M3565" t="str">
        <f t="shared" si="225"/>
        <v>06141106071025</v>
      </c>
      <c r="N3565" t="s">
        <v>119</v>
      </c>
      <c r="O3565">
        <v>0</v>
      </c>
      <c r="P3565">
        <v>0</v>
      </c>
      <c r="Q3565">
        <v>33.71</v>
      </c>
      <c r="R3565">
        <v>4.3822999999999999</v>
      </c>
      <c r="S3565">
        <v>0</v>
      </c>
      <c r="T3565">
        <v>0</v>
      </c>
      <c r="U3565">
        <v>38.092300000000002</v>
      </c>
      <c r="W3565" t="s">
        <v>1</v>
      </c>
    </row>
    <row r="3566" spans="1:23">
      <c r="A3566" t="s">
        <v>8160</v>
      </c>
      <c r="B3566" t="str">
        <f t="shared" si="222"/>
        <v>Febrero</v>
      </c>
      <c r="C3566" s="20" t="s">
        <v>8279</v>
      </c>
      <c r="D3566" t="s">
        <v>1</v>
      </c>
      <c r="E3566" t="s">
        <v>0</v>
      </c>
      <c r="F3566" t="str">
        <f t="shared" si="223"/>
        <v>CCF</v>
      </c>
      <c r="G3566" t="s">
        <v>8149</v>
      </c>
      <c r="H3566" t="s">
        <v>8150</v>
      </c>
      <c r="I3566">
        <v>221</v>
      </c>
      <c r="J3566">
        <v>221</v>
      </c>
      <c r="K3566" t="s">
        <v>8299</v>
      </c>
      <c r="L3566" t="str">
        <f t="shared" si="224"/>
        <v>NIT</v>
      </c>
      <c r="M3566" t="str">
        <f t="shared" si="225"/>
        <v>08210709641011</v>
      </c>
      <c r="N3566" t="s">
        <v>8300</v>
      </c>
      <c r="O3566">
        <v>0</v>
      </c>
      <c r="P3566">
        <v>0</v>
      </c>
      <c r="Q3566">
        <v>291.07</v>
      </c>
      <c r="R3566">
        <v>37.839100000000002</v>
      </c>
      <c r="S3566">
        <v>0</v>
      </c>
      <c r="T3566">
        <v>0</v>
      </c>
      <c r="U3566">
        <v>328.90909999999997</v>
      </c>
      <c r="W3566" t="s">
        <v>1</v>
      </c>
    </row>
    <row r="3567" spans="1:23">
      <c r="A3567" t="s">
        <v>8160</v>
      </c>
      <c r="B3567" t="str">
        <f t="shared" si="222"/>
        <v>Febrero</v>
      </c>
      <c r="C3567" s="20" t="s">
        <v>8279</v>
      </c>
      <c r="D3567" t="s">
        <v>1</v>
      </c>
      <c r="E3567" t="s">
        <v>0</v>
      </c>
      <c r="F3567" t="str">
        <f t="shared" si="223"/>
        <v>CCF</v>
      </c>
      <c r="G3567" t="s">
        <v>8149</v>
      </c>
      <c r="H3567" t="s">
        <v>8150</v>
      </c>
      <c r="I3567">
        <v>222</v>
      </c>
      <c r="J3567">
        <v>222</v>
      </c>
      <c r="K3567" t="s">
        <v>7859</v>
      </c>
      <c r="L3567" t="str">
        <f t="shared" si="224"/>
        <v>NIT</v>
      </c>
      <c r="M3567" t="str">
        <f t="shared" si="225"/>
        <v>06140504211035</v>
      </c>
      <c r="N3567" t="s">
        <v>7860</v>
      </c>
      <c r="O3567">
        <v>0</v>
      </c>
      <c r="P3567">
        <v>0</v>
      </c>
      <c r="Q3567">
        <v>67.7</v>
      </c>
      <c r="R3567">
        <v>8.8010000000000002</v>
      </c>
      <c r="S3567">
        <v>0</v>
      </c>
      <c r="T3567">
        <v>0</v>
      </c>
      <c r="U3567">
        <v>76.501000000000005</v>
      </c>
      <c r="W3567" t="s">
        <v>1</v>
      </c>
    </row>
    <row r="3568" spans="1:23">
      <c r="A3568" t="s">
        <v>8160</v>
      </c>
      <c r="B3568" t="str">
        <f t="shared" si="222"/>
        <v>Febrero</v>
      </c>
      <c r="C3568" s="20" t="s">
        <v>8279</v>
      </c>
      <c r="D3568" t="s">
        <v>1</v>
      </c>
      <c r="E3568" t="s">
        <v>0</v>
      </c>
      <c r="F3568" t="str">
        <f t="shared" si="223"/>
        <v>CCF</v>
      </c>
      <c r="G3568" t="s">
        <v>8149</v>
      </c>
      <c r="H3568" t="s">
        <v>8150</v>
      </c>
      <c r="I3568">
        <v>223</v>
      </c>
      <c r="J3568">
        <v>223</v>
      </c>
      <c r="K3568" t="s">
        <v>142</v>
      </c>
      <c r="L3568" t="str">
        <f t="shared" si="224"/>
        <v>NIT</v>
      </c>
      <c r="M3568" t="str">
        <f t="shared" si="225"/>
        <v>05110205141012</v>
      </c>
      <c r="N3568" t="s">
        <v>143</v>
      </c>
      <c r="O3568">
        <v>0</v>
      </c>
      <c r="P3568">
        <v>0</v>
      </c>
      <c r="Q3568">
        <v>88.24</v>
      </c>
      <c r="R3568">
        <v>11.4712</v>
      </c>
      <c r="S3568">
        <v>0</v>
      </c>
      <c r="T3568">
        <v>0</v>
      </c>
      <c r="U3568">
        <v>99.711199999999991</v>
      </c>
      <c r="W3568" t="s">
        <v>1</v>
      </c>
    </row>
    <row r="3569" spans="1:23">
      <c r="A3569" t="s">
        <v>8160</v>
      </c>
      <c r="B3569" t="str">
        <f t="shared" si="222"/>
        <v>Febrero</v>
      </c>
      <c r="C3569" s="20" t="s">
        <v>8279</v>
      </c>
      <c r="D3569" t="s">
        <v>1</v>
      </c>
      <c r="E3569" t="s">
        <v>0</v>
      </c>
      <c r="F3569" t="str">
        <f t="shared" si="223"/>
        <v>CCF</v>
      </c>
      <c r="G3569" t="s">
        <v>8149</v>
      </c>
      <c r="H3569" t="s">
        <v>8150</v>
      </c>
      <c r="I3569">
        <v>224</v>
      </c>
      <c r="J3569">
        <v>224</v>
      </c>
      <c r="K3569" t="s">
        <v>85</v>
      </c>
      <c r="L3569" t="str">
        <f t="shared" si="224"/>
        <v>NIT</v>
      </c>
      <c r="M3569" t="str">
        <f t="shared" si="225"/>
        <v>12171907161026</v>
      </c>
      <c r="N3569" t="s">
        <v>86</v>
      </c>
      <c r="O3569">
        <v>0</v>
      </c>
      <c r="P3569">
        <v>0</v>
      </c>
      <c r="Q3569">
        <v>8177.15</v>
      </c>
      <c r="R3569">
        <v>1063.0295000000001</v>
      </c>
      <c r="S3569">
        <v>0</v>
      </c>
      <c r="T3569">
        <v>0</v>
      </c>
      <c r="U3569">
        <v>9240.1795000000002</v>
      </c>
      <c r="W3569" t="s">
        <v>1</v>
      </c>
    </row>
    <row r="3570" spans="1:23">
      <c r="A3570" t="s">
        <v>8160</v>
      </c>
      <c r="B3570" t="str">
        <f t="shared" si="222"/>
        <v>Febrero</v>
      </c>
      <c r="C3570" s="20" t="s">
        <v>8279</v>
      </c>
      <c r="D3570" t="s">
        <v>1</v>
      </c>
      <c r="E3570" t="s">
        <v>0</v>
      </c>
      <c r="F3570" t="str">
        <f t="shared" si="223"/>
        <v>CCF</v>
      </c>
      <c r="G3570" t="s">
        <v>8149</v>
      </c>
      <c r="H3570" t="s">
        <v>8150</v>
      </c>
      <c r="I3570">
        <v>225</v>
      </c>
      <c r="J3570">
        <v>225</v>
      </c>
      <c r="K3570" t="s">
        <v>830</v>
      </c>
      <c r="L3570" t="str">
        <f t="shared" si="224"/>
        <v>NIT</v>
      </c>
      <c r="M3570" t="str">
        <f t="shared" si="225"/>
        <v>14080405781014</v>
      </c>
      <c r="N3570" t="s">
        <v>831</v>
      </c>
      <c r="O3570">
        <v>0</v>
      </c>
      <c r="P3570">
        <v>0</v>
      </c>
      <c r="Q3570">
        <v>149.84</v>
      </c>
      <c r="R3570">
        <v>19.479200000000002</v>
      </c>
      <c r="S3570">
        <v>0</v>
      </c>
      <c r="T3570">
        <v>0</v>
      </c>
      <c r="U3570">
        <v>169.3192</v>
      </c>
      <c r="W3570" t="s">
        <v>1</v>
      </c>
    </row>
    <row r="3571" spans="1:23">
      <c r="A3571" t="s">
        <v>8160</v>
      </c>
      <c r="B3571" t="str">
        <f t="shared" si="222"/>
        <v>Febrero</v>
      </c>
      <c r="C3571" s="20" t="s">
        <v>8279</v>
      </c>
      <c r="D3571" t="s">
        <v>1</v>
      </c>
      <c r="E3571" t="s">
        <v>0</v>
      </c>
      <c r="F3571" t="str">
        <f t="shared" si="223"/>
        <v>CCF</v>
      </c>
      <c r="G3571" t="s">
        <v>8149</v>
      </c>
      <c r="H3571" t="s">
        <v>8150</v>
      </c>
      <c r="I3571">
        <v>226</v>
      </c>
      <c r="J3571">
        <v>226</v>
      </c>
      <c r="K3571" t="s">
        <v>8305</v>
      </c>
      <c r="L3571" t="str">
        <f t="shared" si="224"/>
        <v>NIT</v>
      </c>
      <c r="M3571" t="str">
        <f t="shared" si="225"/>
        <v>120410017891013</v>
      </c>
      <c r="N3571" t="s">
        <v>105</v>
      </c>
      <c r="O3571">
        <v>0</v>
      </c>
      <c r="P3571">
        <v>0</v>
      </c>
      <c r="Q3571">
        <v>8734.66</v>
      </c>
      <c r="R3571">
        <v>1135.5057999999999</v>
      </c>
      <c r="S3571">
        <v>0</v>
      </c>
      <c r="T3571">
        <v>0</v>
      </c>
      <c r="U3571">
        <v>9870.1657999999989</v>
      </c>
      <c r="W3571" t="s">
        <v>1</v>
      </c>
    </row>
    <row r="3572" spans="1:23">
      <c r="A3572" t="s">
        <v>8160</v>
      </c>
      <c r="B3572" t="str">
        <f t="shared" si="222"/>
        <v>Febrero</v>
      </c>
      <c r="C3572" s="20" t="s">
        <v>8277</v>
      </c>
      <c r="D3572" t="s">
        <v>1</v>
      </c>
      <c r="E3572" t="s">
        <v>0</v>
      </c>
      <c r="F3572" t="str">
        <f t="shared" si="223"/>
        <v>CCF</v>
      </c>
      <c r="G3572" t="s">
        <v>8149</v>
      </c>
      <c r="H3572" t="s">
        <v>8150</v>
      </c>
      <c r="I3572">
        <v>227</v>
      </c>
      <c r="J3572">
        <v>227</v>
      </c>
      <c r="K3572" t="s">
        <v>8305</v>
      </c>
      <c r="L3572" t="str">
        <f t="shared" si="224"/>
        <v>NIT</v>
      </c>
      <c r="M3572" t="str">
        <f t="shared" si="225"/>
        <v>120410017891013</v>
      </c>
      <c r="N3572" t="s">
        <v>105</v>
      </c>
      <c r="O3572">
        <v>0</v>
      </c>
      <c r="P3572">
        <v>0</v>
      </c>
      <c r="Q3572">
        <v>232.3</v>
      </c>
      <c r="R3572">
        <v>30.199000000000002</v>
      </c>
      <c r="S3572">
        <v>0</v>
      </c>
      <c r="T3572">
        <v>0</v>
      </c>
      <c r="U3572">
        <v>262.49900000000002</v>
      </c>
      <c r="W3572" t="s">
        <v>1</v>
      </c>
    </row>
    <row r="3573" spans="1:23">
      <c r="A3573" t="s">
        <v>8160</v>
      </c>
      <c r="B3573" t="str">
        <f t="shared" si="222"/>
        <v>Febrero</v>
      </c>
      <c r="C3573" s="20" t="s">
        <v>8277</v>
      </c>
      <c r="D3573" t="s">
        <v>1</v>
      </c>
      <c r="E3573" t="s">
        <v>0</v>
      </c>
      <c r="F3573" t="str">
        <f t="shared" si="223"/>
        <v>CCF</v>
      </c>
      <c r="G3573" t="s">
        <v>8149</v>
      </c>
      <c r="H3573" t="s">
        <v>8150</v>
      </c>
      <c r="I3573">
        <v>228</v>
      </c>
      <c r="J3573">
        <v>228</v>
      </c>
      <c r="K3573" t="s">
        <v>526</v>
      </c>
      <c r="L3573" t="str">
        <f t="shared" si="224"/>
        <v>NIT</v>
      </c>
      <c r="M3573" t="str">
        <f t="shared" si="225"/>
        <v>12060212521017</v>
      </c>
      <c r="N3573" t="s">
        <v>527</v>
      </c>
      <c r="O3573">
        <v>0</v>
      </c>
      <c r="P3573">
        <v>0</v>
      </c>
      <c r="Q3573">
        <v>1449.58</v>
      </c>
      <c r="R3573">
        <v>188.44540000000001</v>
      </c>
      <c r="S3573">
        <v>0</v>
      </c>
      <c r="T3573">
        <v>0</v>
      </c>
      <c r="U3573">
        <v>1638.0254</v>
      </c>
      <c r="W3573" t="s">
        <v>1</v>
      </c>
    </row>
    <row r="3574" spans="1:23">
      <c r="A3574" t="s">
        <v>8160</v>
      </c>
      <c r="B3574" t="str">
        <f t="shared" si="222"/>
        <v>Febrero</v>
      </c>
      <c r="C3574" s="20" t="s">
        <v>8277</v>
      </c>
      <c r="D3574" t="s">
        <v>1</v>
      </c>
      <c r="E3574" t="s">
        <v>0</v>
      </c>
      <c r="F3574" t="str">
        <f t="shared" si="223"/>
        <v>CCF</v>
      </c>
      <c r="G3574" t="s">
        <v>8149</v>
      </c>
      <c r="H3574" t="s">
        <v>8150</v>
      </c>
      <c r="I3574">
        <v>229</v>
      </c>
      <c r="J3574">
        <v>229</v>
      </c>
      <c r="K3574" t="s">
        <v>749</v>
      </c>
      <c r="L3574" t="str">
        <f t="shared" si="224"/>
        <v>NIT</v>
      </c>
      <c r="M3574" t="str">
        <f t="shared" si="225"/>
        <v>14063101640015</v>
      </c>
      <c r="N3574" t="s">
        <v>750</v>
      </c>
      <c r="O3574">
        <v>0</v>
      </c>
      <c r="P3574">
        <v>0</v>
      </c>
      <c r="Q3574">
        <v>8495.4</v>
      </c>
      <c r="R3574">
        <v>1104.402</v>
      </c>
      <c r="S3574">
        <v>0</v>
      </c>
      <c r="T3574">
        <v>0</v>
      </c>
      <c r="U3574">
        <v>9599.8019999999997</v>
      </c>
      <c r="W3574" t="s">
        <v>1</v>
      </c>
    </row>
    <row r="3575" spans="1:23">
      <c r="A3575" t="s">
        <v>8160</v>
      </c>
      <c r="B3575" t="str">
        <f t="shared" si="222"/>
        <v>Febrero</v>
      </c>
      <c r="C3575" s="20" t="s">
        <v>8277</v>
      </c>
      <c r="D3575" t="s">
        <v>1</v>
      </c>
      <c r="E3575" t="s">
        <v>0</v>
      </c>
      <c r="F3575" t="str">
        <f t="shared" si="223"/>
        <v>CCF</v>
      </c>
      <c r="G3575" t="s">
        <v>8149</v>
      </c>
      <c r="H3575" t="s">
        <v>8150</v>
      </c>
      <c r="I3575">
        <v>230</v>
      </c>
      <c r="J3575">
        <v>230</v>
      </c>
      <c r="K3575" t="s">
        <v>277</v>
      </c>
      <c r="L3575" t="str">
        <f t="shared" si="224"/>
        <v>NIT</v>
      </c>
      <c r="M3575" t="str">
        <f t="shared" si="225"/>
        <v>06141908811067</v>
      </c>
      <c r="N3575" t="s">
        <v>278</v>
      </c>
      <c r="O3575">
        <v>0</v>
      </c>
      <c r="P3575">
        <v>0</v>
      </c>
      <c r="Q3575">
        <v>420.35</v>
      </c>
      <c r="R3575">
        <v>54.645500000000006</v>
      </c>
      <c r="S3575">
        <v>0</v>
      </c>
      <c r="T3575">
        <v>0</v>
      </c>
      <c r="U3575">
        <v>474.99550000000005</v>
      </c>
      <c r="W3575" t="s">
        <v>1</v>
      </c>
    </row>
    <row r="3576" spans="1:23">
      <c r="A3576" t="s">
        <v>8160</v>
      </c>
      <c r="B3576" t="str">
        <f t="shared" si="222"/>
        <v>Febrero</v>
      </c>
      <c r="C3576" s="20" t="s">
        <v>8277</v>
      </c>
      <c r="D3576" t="s">
        <v>1</v>
      </c>
      <c r="E3576" t="s">
        <v>0</v>
      </c>
      <c r="F3576" t="str">
        <f t="shared" si="223"/>
        <v>CCF</v>
      </c>
      <c r="G3576" t="s">
        <v>8149</v>
      </c>
      <c r="H3576" t="s">
        <v>8150</v>
      </c>
      <c r="I3576">
        <v>231</v>
      </c>
      <c r="J3576">
        <v>231</v>
      </c>
      <c r="K3576" t="s">
        <v>265</v>
      </c>
      <c r="L3576" t="str">
        <f t="shared" si="224"/>
        <v>NIT</v>
      </c>
      <c r="M3576" t="str">
        <f t="shared" si="225"/>
        <v>16141902701154</v>
      </c>
      <c r="N3576" t="s">
        <v>266</v>
      </c>
      <c r="O3576">
        <v>0</v>
      </c>
      <c r="P3576">
        <v>0</v>
      </c>
      <c r="Q3576">
        <v>578.13</v>
      </c>
      <c r="R3576">
        <v>75.156900000000007</v>
      </c>
      <c r="S3576">
        <v>0</v>
      </c>
      <c r="T3576">
        <v>0</v>
      </c>
      <c r="U3576">
        <v>653.28690000000006</v>
      </c>
      <c r="W3576" t="s">
        <v>1</v>
      </c>
    </row>
    <row r="3577" spans="1:23">
      <c r="A3577" t="s">
        <v>8160</v>
      </c>
      <c r="B3577" t="str">
        <f t="shared" si="222"/>
        <v>Febrero</v>
      </c>
      <c r="C3577" s="20" t="s">
        <v>8277</v>
      </c>
      <c r="D3577" t="s">
        <v>1</v>
      </c>
      <c r="E3577" t="s">
        <v>0</v>
      </c>
      <c r="F3577" t="str">
        <f t="shared" si="223"/>
        <v>CCF</v>
      </c>
      <c r="G3577" t="s">
        <v>8149</v>
      </c>
      <c r="H3577" t="s">
        <v>8150</v>
      </c>
      <c r="I3577">
        <v>232</v>
      </c>
      <c r="J3577">
        <v>232</v>
      </c>
      <c r="K3577" t="s">
        <v>303</v>
      </c>
      <c r="L3577" t="str">
        <f t="shared" si="224"/>
        <v>NIT</v>
      </c>
      <c r="M3577" t="str">
        <f t="shared" si="225"/>
        <v>06142707041014</v>
      </c>
      <c r="N3577" t="s">
        <v>304</v>
      </c>
      <c r="O3577">
        <v>0</v>
      </c>
      <c r="P3577">
        <v>0</v>
      </c>
      <c r="Q3577">
        <v>8825.8799999999992</v>
      </c>
      <c r="R3577">
        <v>1147.3643999999999</v>
      </c>
      <c r="S3577">
        <v>0</v>
      </c>
      <c r="T3577">
        <v>0</v>
      </c>
      <c r="U3577">
        <v>9973.2443999999996</v>
      </c>
      <c r="W3577" t="s">
        <v>1</v>
      </c>
    </row>
    <row r="3578" spans="1:23">
      <c r="A3578" t="s">
        <v>8160</v>
      </c>
      <c r="B3578" t="str">
        <f t="shared" si="222"/>
        <v>Febrero</v>
      </c>
      <c r="C3578" s="20" t="s">
        <v>8277</v>
      </c>
      <c r="D3578" t="s">
        <v>1</v>
      </c>
      <c r="E3578" t="s">
        <v>0</v>
      </c>
      <c r="F3578" t="str">
        <f t="shared" si="223"/>
        <v>CCF</v>
      </c>
      <c r="G3578" t="s">
        <v>8149</v>
      </c>
      <c r="H3578" t="s">
        <v>8150</v>
      </c>
      <c r="I3578">
        <v>233</v>
      </c>
      <c r="J3578">
        <v>233</v>
      </c>
      <c r="K3578" t="s">
        <v>118</v>
      </c>
      <c r="L3578" t="str">
        <f t="shared" si="224"/>
        <v>NIT</v>
      </c>
      <c r="M3578" t="str">
        <f t="shared" si="225"/>
        <v>06141106071025</v>
      </c>
      <c r="N3578" t="s">
        <v>119</v>
      </c>
      <c r="O3578">
        <v>0</v>
      </c>
      <c r="P3578">
        <v>0</v>
      </c>
      <c r="Q3578">
        <v>18.8</v>
      </c>
      <c r="R3578">
        <v>2.4440000000000004</v>
      </c>
      <c r="S3578">
        <v>0</v>
      </c>
      <c r="T3578">
        <v>0</v>
      </c>
      <c r="U3578">
        <v>21.244</v>
      </c>
      <c r="W3578" t="s">
        <v>1</v>
      </c>
    </row>
    <row r="3579" spans="1:23">
      <c r="A3579" t="s">
        <v>8160</v>
      </c>
      <c r="B3579" t="str">
        <f t="shared" si="222"/>
        <v>Febrero</v>
      </c>
      <c r="C3579" s="20" t="s">
        <v>8277</v>
      </c>
      <c r="D3579" t="s">
        <v>1</v>
      </c>
      <c r="E3579" t="s">
        <v>0</v>
      </c>
      <c r="F3579" t="str">
        <f t="shared" si="223"/>
        <v>CCF</v>
      </c>
      <c r="G3579" t="s">
        <v>8149</v>
      </c>
      <c r="H3579" t="s">
        <v>8150</v>
      </c>
      <c r="I3579">
        <v>234</v>
      </c>
      <c r="J3579">
        <v>234</v>
      </c>
      <c r="K3579" t="s">
        <v>118</v>
      </c>
      <c r="L3579" t="str">
        <f t="shared" si="224"/>
        <v>NIT</v>
      </c>
      <c r="M3579" t="str">
        <f t="shared" si="225"/>
        <v>06141106071025</v>
      </c>
      <c r="N3579" t="s">
        <v>119</v>
      </c>
      <c r="O3579">
        <v>0</v>
      </c>
      <c r="P3579">
        <v>0</v>
      </c>
      <c r="Q3579">
        <v>396.24</v>
      </c>
      <c r="R3579">
        <v>51.511200000000002</v>
      </c>
      <c r="S3579">
        <v>0</v>
      </c>
      <c r="T3579">
        <v>0</v>
      </c>
      <c r="U3579">
        <v>447.75120000000004</v>
      </c>
      <c r="W3579" t="s">
        <v>1</v>
      </c>
    </row>
    <row r="3580" spans="1:23">
      <c r="A3580" t="s">
        <v>8160</v>
      </c>
      <c r="B3580" t="str">
        <f t="shared" si="222"/>
        <v>Febrero</v>
      </c>
      <c r="C3580" s="20" t="s">
        <v>8277</v>
      </c>
      <c r="D3580" t="s">
        <v>1</v>
      </c>
      <c r="E3580" t="s">
        <v>0</v>
      </c>
      <c r="F3580" t="str">
        <f t="shared" si="223"/>
        <v>CCF</v>
      </c>
      <c r="G3580" t="s">
        <v>8149</v>
      </c>
      <c r="H3580" t="s">
        <v>8150</v>
      </c>
      <c r="I3580">
        <v>235</v>
      </c>
      <c r="J3580">
        <v>235</v>
      </c>
      <c r="K3580" t="s">
        <v>118</v>
      </c>
      <c r="L3580" t="str">
        <f t="shared" si="224"/>
        <v>NIT</v>
      </c>
      <c r="M3580" t="str">
        <f t="shared" si="225"/>
        <v>06141106071025</v>
      </c>
      <c r="N3580" t="s">
        <v>119</v>
      </c>
      <c r="O3580">
        <v>0</v>
      </c>
      <c r="P3580">
        <v>0</v>
      </c>
      <c r="Q3580">
        <v>157.85</v>
      </c>
      <c r="R3580">
        <v>20.520499999999998</v>
      </c>
      <c r="S3580">
        <v>0</v>
      </c>
      <c r="T3580">
        <v>0</v>
      </c>
      <c r="U3580">
        <v>178.37049999999999</v>
      </c>
      <c r="W3580" t="s">
        <v>1</v>
      </c>
    </row>
    <row r="3581" spans="1:23">
      <c r="A3581" t="s">
        <v>8160</v>
      </c>
      <c r="B3581" t="str">
        <f t="shared" si="222"/>
        <v>Febrero</v>
      </c>
      <c r="C3581" s="20" t="s">
        <v>8277</v>
      </c>
      <c r="D3581" t="s">
        <v>1</v>
      </c>
      <c r="E3581" t="s">
        <v>0</v>
      </c>
      <c r="F3581" t="str">
        <f t="shared" si="223"/>
        <v>CCF</v>
      </c>
      <c r="G3581" t="s">
        <v>8149</v>
      </c>
      <c r="H3581" t="s">
        <v>8150</v>
      </c>
      <c r="I3581">
        <v>236</v>
      </c>
      <c r="J3581">
        <v>236</v>
      </c>
      <c r="K3581" t="s">
        <v>8095</v>
      </c>
      <c r="L3581" t="str">
        <f t="shared" si="224"/>
        <v>NIT</v>
      </c>
      <c r="M3581" t="str">
        <f t="shared" si="225"/>
        <v>06140509811162</v>
      </c>
      <c r="N3581" t="s">
        <v>8096</v>
      </c>
      <c r="O3581">
        <v>0</v>
      </c>
      <c r="P3581">
        <v>0</v>
      </c>
      <c r="Q3581">
        <v>37.5</v>
      </c>
      <c r="R3581">
        <v>4.875</v>
      </c>
      <c r="S3581">
        <v>0</v>
      </c>
      <c r="T3581">
        <v>0</v>
      </c>
      <c r="U3581">
        <v>42.375</v>
      </c>
      <c r="W3581" t="s">
        <v>1</v>
      </c>
    </row>
    <row r="3582" spans="1:23">
      <c r="A3582" t="s">
        <v>8160</v>
      </c>
      <c r="B3582" t="str">
        <f t="shared" si="222"/>
        <v>Febrero</v>
      </c>
      <c r="C3582" s="20" t="s">
        <v>8277</v>
      </c>
      <c r="D3582" t="s">
        <v>1</v>
      </c>
      <c r="E3582" t="s">
        <v>0</v>
      </c>
      <c r="F3582" t="str">
        <f t="shared" si="223"/>
        <v>CCF</v>
      </c>
      <c r="G3582" t="s">
        <v>8149</v>
      </c>
      <c r="H3582" t="s">
        <v>8150</v>
      </c>
      <c r="I3582">
        <v>237</v>
      </c>
      <c r="J3582">
        <v>237</v>
      </c>
      <c r="K3582" t="s">
        <v>8319</v>
      </c>
      <c r="L3582" t="str">
        <f t="shared" si="224"/>
        <v>NIT</v>
      </c>
      <c r="M3582" t="str">
        <f t="shared" si="225"/>
        <v>06030412861025</v>
      </c>
      <c r="N3582" t="s">
        <v>8320</v>
      </c>
      <c r="O3582">
        <v>0</v>
      </c>
      <c r="P3582">
        <v>0</v>
      </c>
      <c r="Q3582">
        <v>20.399999999999999</v>
      </c>
      <c r="R3582">
        <v>2.6519999999999997</v>
      </c>
      <c r="S3582">
        <v>0</v>
      </c>
      <c r="T3582">
        <v>0</v>
      </c>
      <c r="U3582">
        <v>23.052</v>
      </c>
      <c r="W3582" t="s">
        <v>1</v>
      </c>
    </row>
    <row r="3583" spans="1:23">
      <c r="A3583" t="s">
        <v>8160</v>
      </c>
      <c r="B3583" t="str">
        <f t="shared" si="222"/>
        <v>Febrero</v>
      </c>
      <c r="C3583" s="20" t="s">
        <v>8277</v>
      </c>
      <c r="D3583" t="s">
        <v>1</v>
      </c>
      <c r="E3583" t="s">
        <v>0</v>
      </c>
      <c r="F3583" t="str">
        <f t="shared" si="223"/>
        <v>CCF</v>
      </c>
      <c r="G3583" t="s">
        <v>8149</v>
      </c>
      <c r="H3583" t="s">
        <v>8150</v>
      </c>
      <c r="I3583">
        <v>238</v>
      </c>
      <c r="J3583">
        <v>238</v>
      </c>
      <c r="K3583" t="s">
        <v>503</v>
      </c>
      <c r="L3583" t="str">
        <f t="shared" si="224"/>
        <v>NIT</v>
      </c>
      <c r="M3583" t="str">
        <f t="shared" si="225"/>
        <v>06142311181026</v>
      </c>
      <c r="N3583" t="s">
        <v>504</v>
      </c>
      <c r="O3583">
        <v>0</v>
      </c>
      <c r="P3583">
        <v>0</v>
      </c>
      <c r="Q3583">
        <v>298.42</v>
      </c>
      <c r="R3583">
        <v>38.794600000000003</v>
      </c>
      <c r="S3583">
        <v>0</v>
      </c>
      <c r="T3583">
        <v>0</v>
      </c>
      <c r="U3583">
        <v>337.21460000000002</v>
      </c>
      <c r="W3583" t="s">
        <v>1</v>
      </c>
    </row>
    <row r="3584" spans="1:23">
      <c r="A3584" t="s">
        <v>8160</v>
      </c>
      <c r="B3584" t="str">
        <f t="shared" si="222"/>
        <v>Febrero</v>
      </c>
      <c r="C3584" s="20" t="s">
        <v>8277</v>
      </c>
      <c r="D3584" t="s">
        <v>1</v>
      </c>
      <c r="E3584" t="s">
        <v>0</v>
      </c>
      <c r="F3584" t="str">
        <f t="shared" si="223"/>
        <v>CCF</v>
      </c>
      <c r="G3584" t="s">
        <v>8149</v>
      </c>
      <c r="H3584" t="s">
        <v>8150</v>
      </c>
      <c r="I3584">
        <v>239</v>
      </c>
      <c r="J3584">
        <v>239</v>
      </c>
      <c r="K3584" t="s">
        <v>229</v>
      </c>
      <c r="L3584" t="str">
        <f t="shared" si="224"/>
        <v>NIT</v>
      </c>
      <c r="M3584" t="str">
        <f t="shared" si="225"/>
        <v>05011709121014</v>
      </c>
      <c r="N3584" t="s">
        <v>230</v>
      </c>
      <c r="O3584">
        <v>0</v>
      </c>
      <c r="P3584">
        <v>0</v>
      </c>
      <c r="Q3584">
        <v>142.72999999999999</v>
      </c>
      <c r="R3584">
        <v>18.5549</v>
      </c>
      <c r="S3584">
        <v>0</v>
      </c>
      <c r="T3584">
        <v>0</v>
      </c>
      <c r="U3584">
        <v>161.28489999999999</v>
      </c>
      <c r="W3584" t="s">
        <v>1</v>
      </c>
    </row>
    <row r="3585" spans="1:23">
      <c r="A3585" t="s">
        <v>8160</v>
      </c>
      <c r="B3585" t="str">
        <f t="shared" ref="B3585:B3648" si="226">SUBSTITUTE(A3585,"EBRERO","ebrero")</f>
        <v>Febrero</v>
      </c>
      <c r="C3585" s="20" t="s">
        <v>8277</v>
      </c>
      <c r="D3585" t="s">
        <v>1</v>
      </c>
      <c r="E3585" t="s">
        <v>0</v>
      </c>
      <c r="F3585" t="str">
        <f t="shared" si="223"/>
        <v>CCF</v>
      </c>
      <c r="G3585" t="s">
        <v>8149</v>
      </c>
      <c r="H3585" t="s">
        <v>8150</v>
      </c>
      <c r="I3585">
        <v>240</v>
      </c>
      <c r="J3585">
        <v>240</v>
      </c>
      <c r="K3585" t="s">
        <v>321</v>
      </c>
      <c r="L3585" t="str">
        <f t="shared" si="224"/>
        <v>NIT</v>
      </c>
      <c r="M3585" t="str">
        <f t="shared" si="225"/>
        <v>06141501771010</v>
      </c>
      <c r="N3585" t="s">
        <v>322</v>
      </c>
      <c r="O3585">
        <v>0</v>
      </c>
      <c r="P3585">
        <v>0</v>
      </c>
      <c r="Q3585">
        <v>101</v>
      </c>
      <c r="R3585">
        <v>13.13</v>
      </c>
      <c r="S3585">
        <v>0</v>
      </c>
      <c r="T3585">
        <v>0</v>
      </c>
      <c r="U3585">
        <v>114.13</v>
      </c>
      <c r="W3585" t="s">
        <v>1</v>
      </c>
    </row>
    <row r="3586" spans="1:23">
      <c r="A3586" t="s">
        <v>8160</v>
      </c>
      <c r="B3586" t="str">
        <f t="shared" si="226"/>
        <v>Febrero</v>
      </c>
      <c r="C3586" s="20" t="s">
        <v>8277</v>
      </c>
      <c r="D3586" t="s">
        <v>1</v>
      </c>
      <c r="E3586" t="s">
        <v>0</v>
      </c>
      <c r="F3586" t="str">
        <f t="shared" si="223"/>
        <v>CCF</v>
      </c>
      <c r="G3586" t="s">
        <v>8149</v>
      </c>
      <c r="H3586" t="s">
        <v>8150</v>
      </c>
      <c r="I3586">
        <v>241</v>
      </c>
      <c r="J3586">
        <v>241</v>
      </c>
      <c r="K3586" t="s">
        <v>896</v>
      </c>
      <c r="L3586" t="str">
        <f t="shared" si="224"/>
        <v>NIT</v>
      </c>
      <c r="M3586" t="str">
        <f t="shared" si="225"/>
        <v>06140506171065</v>
      </c>
      <c r="N3586" t="s">
        <v>897</v>
      </c>
      <c r="O3586">
        <v>0</v>
      </c>
      <c r="P3586">
        <v>0</v>
      </c>
      <c r="Q3586">
        <v>17.5</v>
      </c>
      <c r="R3586">
        <v>2.2749999999999999</v>
      </c>
      <c r="S3586">
        <v>0</v>
      </c>
      <c r="T3586">
        <v>0</v>
      </c>
      <c r="U3586">
        <v>19.774999999999999</v>
      </c>
      <c r="W3586" t="s">
        <v>1</v>
      </c>
    </row>
    <row r="3587" spans="1:23">
      <c r="A3587" t="s">
        <v>8160</v>
      </c>
      <c r="B3587" t="str">
        <f t="shared" si="226"/>
        <v>Febrero</v>
      </c>
      <c r="C3587" s="20" t="s">
        <v>8277</v>
      </c>
      <c r="D3587" t="s">
        <v>1</v>
      </c>
      <c r="E3587" t="s">
        <v>0</v>
      </c>
      <c r="F3587" t="str">
        <f t="shared" ref="F3587:F3650" si="227">IF(E3587="05","Nota de crédito","CCF")</f>
        <v>CCF</v>
      </c>
      <c r="G3587" t="s">
        <v>8149</v>
      </c>
      <c r="H3587" t="s">
        <v>8150</v>
      </c>
      <c r="I3587">
        <v>242</v>
      </c>
      <c r="J3587">
        <v>242</v>
      </c>
      <c r="K3587" t="s">
        <v>8118</v>
      </c>
      <c r="L3587" t="str">
        <f t="shared" ref="L3587:L3650" si="228">IF(K3587=0,"DUI","NIT")</f>
        <v>NIT</v>
      </c>
      <c r="M3587" t="str">
        <f t="shared" ref="M3587:M3650" si="229">IF(K3587=0,V3587,K3587)</f>
        <v>14051704981010</v>
      </c>
      <c r="N3587" t="s">
        <v>8024</v>
      </c>
      <c r="O3587">
        <v>0</v>
      </c>
      <c r="P3587">
        <v>0</v>
      </c>
      <c r="Q3587">
        <v>348.63</v>
      </c>
      <c r="R3587">
        <v>45.321899999999999</v>
      </c>
      <c r="S3587">
        <v>0</v>
      </c>
      <c r="T3587">
        <v>0</v>
      </c>
      <c r="U3587">
        <v>393.95190000000002</v>
      </c>
      <c r="W3587" t="s">
        <v>1</v>
      </c>
    </row>
    <row r="3588" spans="1:23">
      <c r="A3588" t="s">
        <v>8160</v>
      </c>
      <c r="B3588" t="str">
        <f t="shared" si="226"/>
        <v>Febrero</v>
      </c>
      <c r="C3588" s="20" t="s">
        <v>8277</v>
      </c>
      <c r="D3588" t="s">
        <v>1</v>
      </c>
      <c r="E3588" t="s">
        <v>0</v>
      </c>
      <c r="F3588" t="str">
        <f t="shared" si="227"/>
        <v>CCF</v>
      </c>
      <c r="G3588" t="s">
        <v>8149</v>
      </c>
      <c r="H3588" t="s">
        <v>8150</v>
      </c>
      <c r="I3588">
        <v>243</v>
      </c>
      <c r="J3588">
        <v>243</v>
      </c>
      <c r="K3588" t="s">
        <v>962</v>
      </c>
      <c r="L3588" t="str">
        <f t="shared" si="228"/>
        <v>NIT</v>
      </c>
      <c r="M3588" t="str">
        <f t="shared" si="229"/>
        <v>11230411660015</v>
      </c>
      <c r="N3588" t="s">
        <v>963</v>
      </c>
      <c r="O3588">
        <v>0</v>
      </c>
      <c r="P3588">
        <v>0</v>
      </c>
      <c r="Q3588">
        <v>226.28</v>
      </c>
      <c r="R3588">
        <v>29.416399999999999</v>
      </c>
      <c r="S3588">
        <v>0</v>
      </c>
      <c r="T3588">
        <v>0</v>
      </c>
      <c r="U3588">
        <v>255.69640000000001</v>
      </c>
      <c r="W3588" t="s">
        <v>1</v>
      </c>
    </row>
    <row r="3589" spans="1:23">
      <c r="A3589" t="s">
        <v>8160</v>
      </c>
      <c r="B3589" t="str">
        <f t="shared" si="226"/>
        <v>Febrero</v>
      </c>
      <c r="C3589" s="20" t="s">
        <v>8277</v>
      </c>
      <c r="D3589" t="s">
        <v>1</v>
      </c>
      <c r="E3589" t="s">
        <v>0</v>
      </c>
      <c r="F3589" t="str">
        <f t="shared" si="227"/>
        <v>CCF</v>
      </c>
      <c r="G3589" t="s">
        <v>8149</v>
      </c>
      <c r="H3589" t="s">
        <v>8150</v>
      </c>
      <c r="I3589">
        <v>244</v>
      </c>
      <c r="J3589">
        <v>244</v>
      </c>
      <c r="K3589" t="s">
        <v>1338</v>
      </c>
      <c r="L3589" t="str">
        <f t="shared" si="228"/>
        <v>NIT</v>
      </c>
      <c r="M3589" t="str">
        <f t="shared" si="229"/>
        <v>12170803171023</v>
      </c>
      <c r="N3589" t="s">
        <v>1339</v>
      </c>
      <c r="O3589">
        <v>0</v>
      </c>
      <c r="P3589">
        <v>0</v>
      </c>
      <c r="Q3589">
        <v>118.15</v>
      </c>
      <c r="R3589">
        <v>15.359500000000001</v>
      </c>
      <c r="S3589">
        <v>0</v>
      </c>
      <c r="T3589">
        <v>0</v>
      </c>
      <c r="U3589">
        <v>133.5095</v>
      </c>
      <c r="W3589" t="s">
        <v>1</v>
      </c>
    </row>
    <row r="3590" spans="1:23">
      <c r="A3590" t="s">
        <v>8160</v>
      </c>
      <c r="B3590" t="str">
        <f t="shared" si="226"/>
        <v>Febrero</v>
      </c>
      <c r="C3590" s="20" t="s">
        <v>8277</v>
      </c>
      <c r="D3590" t="s">
        <v>1</v>
      </c>
      <c r="E3590" t="s">
        <v>0</v>
      </c>
      <c r="F3590" t="str">
        <f t="shared" si="227"/>
        <v>CCF</v>
      </c>
      <c r="G3590" t="s">
        <v>8149</v>
      </c>
      <c r="H3590" t="s">
        <v>8150</v>
      </c>
      <c r="I3590">
        <v>245</v>
      </c>
      <c r="J3590">
        <v>245</v>
      </c>
      <c r="K3590" t="s">
        <v>118</v>
      </c>
      <c r="L3590" t="str">
        <f t="shared" si="228"/>
        <v>NIT</v>
      </c>
      <c r="M3590" t="str">
        <f t="shared" si="229"/>
        <v>06141106071025</v>
      </c>
      <c r="N3590" t="s">
        <v>119</v>
      </c>
      <c r="O3590">
        <v>0</v>
      </c>
      <c r="P3590">
        <v>0</v>
      </c>
      <c r="Q3590">
        <v>139.41999999999999</v>
      </c>
      <c r="R3590">
        <v>18.124599999999997</v>
      </c>
      <c r="S3590">
        <v>0</v>
      </c>
      <c r="T3590">
        <v>0</v>
      </c>
      <c r="U3590">
        <v>157.54459999999997</v>
      </c>
      <c r="W3590" t="s">
        <v>1</v>
      </c>
    </row>
    <row r="3591" spans="1:23">
      <c r="A3591" t="s">
        <v>8160</v>
      </c>
      <c r="B3591" t="str">
        <f t="shared" si="226"/>
        <v>Febrero</v>
      </c>
      <c r="C3591" s="20" t="s">
        <v>8277</v>
      </c>
      <c r="D3591" t="s">
        <v>1</v>
      </c>
      <c r="E3591" t="s">
        <v>0</v>
      </c>
      <c r="F3591" t="str">
        <f t="shared" si="227"/>
        <v>CCF</v>
      </c>
      <c r="G3591" t="s">
        <v>8149</v>
      </c>
      <c r="H3591" t="s">
        <v>8150</v>
      </c>
      <c r="I3591">
        <v>247</v>
      </c>
      <c r="J3591">
        <v>247</v>
      </c>
      <c r="K3591" t="s">
        <v>1319</v>
      </c>
      <c r="L3591" t="str">
        <f t="shared" si="228"/>
        <v>NIT</v>
      </c>
      <c r="M3591" t="str">
        <f t="shared" si="229"/>
        <v>11042203560015</v>
      </c>
      <c r="N3591" t="s">
        <v>1320</v>
      </c>
      <c r="O3591">
        <v>0</v>
      </c>
      <c r="P3591">
        <v>0</v>
      </c>
      <c r="Q3591">
        <v>51.37</v>
      </c>
      <c r="R3591">
        <v>6.6780999999999997</v>
      </c>
      <c r="S3591">
        <v>0</v>
      </c>
      <c r="T3591">
        <v>0</v>
      </c>
      <c r="U3591">
        <v>58.048099999999998</v>
      </c>
      <c r="W3591" t="s">
        <v>1</v>
      </c>
    </row>
    <row r="3592" spans="1:23">
      <c r="A3592" t="s">
        <v>8160</v>
      </c>
      <c r="B3592" t="str">
        <f t="shared" si="226"/>
        <v>Febrero</v>
      </c>
      <c r="C3592" s="20" t="s">
        <v>8277</v>
      </c>
      <c r="D3592" t="s">
        <v>1</v>
      </c>
      <c r="E3592" t="s">
        <v>0</v>
      </c>
      <c r="F3592" t="str">
        <f t="shared" si="227"/>
        <v>CCF</v>
      </c>
      <c r="G3592" t="s">
        <v>8149</v>
      </c>
      <c r="H3592" t="s">
        <v>8150</v>
      </c>
      <c r="I3592">
        <v>248</v>
      </c>
      <c r="J3592">
        <v>248</v>
      </c>
      <c r="K3592" t="s">
        <v>257</v>
      </c>
      <c r="L3592" t="str">
        <f t="shared" si="228"/>
        <v>NIT</v>
      </c>
      <c r="M3592" t="str">
        <f t="shared" si="229"/>
        <v>06141609750022</v>
      </c>
      <c r="N3592" t="s">
        <v>258</v>
      </c>
      <c r="O3592">
        <v>0</v>
      </c>
      <c r="P3592">
        <v>0</v>
      </c>
      <c r="Q3592">
        <v>42.48</v>
      </c>
      <c r="R3592">
        <v>5.5224000000000002</v>
      </c>
      <c r="S3592">
        <v>0</v>
      </c>
      <c r="T3592">
        <v>0</v>
      </c>
      <c r="U3592">
        <v>48.002399999999994</v>
      </c>
      <c r="W3592" t="s">
        <v>1</v>
      </c>
    </row>
    <row r="3593" spans="1:23">
      <c r="A3593" t="s">
        <v>8160</v>
      </c>
      <c r="B3593" t="str">
        <f t="shared" si="226"/>
        <v>Febrero</v>
      </c>
      <c r="C3593" s="20" t="s">
        <v>8277</v>
      </c>
      <c r="D3593" t="s">
        <v>1</v>
      </c>
      <c r="E3593" t="s">
        <v>0</v>
      </c>
      <c r="F3593" t="str">
        <f t="shared" si="227"/>
        <v>CCF</v>
      </c>
      <c r="G3593" t="s">
        <v>8149</v>
      </c>
      <c r="H3593" t="s">
        <v>8150</v>
      </c>
      <c r="I3593">
        <v>249</v>
      </c>
      <c r="J3593">
        <v>249</v>
      </c>
      <c r="K3593" t="s">
        <v>767</v>
      </c>
      <c r="L3593" t="str">
        <f t="shared" si="228"/>
        <v>NIT</v>
      </c>
      <c r="M3593" t="str">
        <f t="shared" si="229"/>
        <v>09060212821026</v>
      </c>
      <c r="N3593" t="s">
        <v>768</v>
      </c>
      <c r="O3593">
        <v>0</v>
      </c>
      <c r="P3593">
        <v>0</v>
      </c>
      <c r="Q3593">
        <v>165.12</v>
      </c>
      <c r="R3593">
        <v>21.465600000000002</v>
      </c>
      <c r="S3593">
        <v>0</v>
      </c>
      <c r="T3593">
        <v>0</v>
      </c>
      <c r="U3593">
        <v>186.5856</v>
      </c>
      <c r="W3593" t="s">
        <v>1</v>
      </c>
    </row>
    <row r="3594" spans="1:23">
      <c r="A3594" t="s">
        <v>8160</v>
      </c>
      <c r="B3594" t="str">
        <f t="shared" si="226"/>
        <v>Febrero</v>
      </c>
      <c r="C3594" s="20" t="s">
        <v>8277</v>
      </c>
      <c r="D3594" t="s">
        <v>1</v>
      </c>
      <c r="E3594" t="s">
        <v>0</v>
      </c>
      <c r="F3594" t="str">
        <f t="shared" si="227"/>
        <v>CCF</v>
      </c>
      <c r="G3594" t="s">
        <v>8149</v>
      </c>
      <c r="H3594" t="s">
        <v>8150</v>
      </c>
      <c r="I3594">
        <v>250</v>
      </c>
      <c r="J3594">
        <v>250</v>
      </c>
      <c r="K3594" t="s">
        <v>339</v>
      </c>
      <c r="L3594" t="str">
        <f t="shared" si="228"/>
        <v>NIT</v>
      </c>
      <c r="M3594" t="str">
        <f t="shared" si="229"/>
        <v>06071703171016</v>
      </c>
      <c r="N3594" t="s">
        <v>340</v>
      </c>
      <c r="O3594">
        <v>0</v>
      </c>
      <c r="P3594">
        <v>0</v>
      </c>
      <c r="Q3594">
        <v>418.29</v>
      </c>
      <c r="R3594">
        <v>54.377700000000004</v>
      </c>
      <c r="S3594">
        <v>0</v>
      </c>
      <c r="T3594">
        <v>0</v>
      </c>
      <c r="U3594">
        <v>472.66770000000002</v>
      </c>
      <c r="W3594" t="s">
        <v>1</v>
      </c>
    </row>
    <row r="3595" spans="1:23">
      <c r="A3595" t="s">
        <v>8160</v>
      </c>
      <c r="B3595" t="str">
        <f t="shared" si="226"/>
        <v>Febrero</v>
      </c>
      <c r="C3595" s="20" t="s">
        <v>8277</v>
      </c>
      <c r="D3595" t="s">
        <v>1</v>
      </c>
      <c r="E3595" t="s">
        <v>0</v>
      </c>
      <c r="F3595" t="str">
        <f t="shared" si="227"/>
        <v>CCF</v>
      </c>
      <c r="G3595" t="s">
        <v>8149</v>
      </c>
      <c r="H3595" t="s">
        <v>8150</v>
      </c>
      <c r="I3595">
        <v>251</v>
      </c>
      <c r="J3595">
        <v>251</v>
      </c>
      <c r="K3595" t="s">
        <v>592</v>
      </c>
      <c r="L3595" t="str">
        <f t="shared" si="228"/>
        <v>NIT</v>
      </c>
      <c r="M3595" t="str">
        <f t="shared" si="229"/>
        <v>14182405651010</v>
      </c>
      <c r="N3595" t="s">
        <v>593</v>
      </c>
      <c r="O3595">
        <v>0</v>
      </c>
      <c r="P3595">
        <v>0</v>
      </c>
      <c r="Q3595">
        <v>25.32</v>
      </c>
      <c r="R3595">
        <v>3.2916000000000003</v>
      </c>
      <c r="S3595">
        <v>0</v>
      </c>
      <c r="T3595">
        <v>0</v>
      </c>
      <c r="U3595">
        <v>28.611599999999999</v>
      </c>
      <c r="W3595" t="s">
        <v>1</v>
      </c>
    </row>
    <row r="3596" spans="1:23">
      <c r="A3596" t="s">
        <v>8160</v>
      </c>
      <c r="B3596" t="str">
        <f t="shared" si="226"/>
        <v>Febrero</v>
      </c>
      <c r="C3596" s="20" t="s">
        <v>8277</v>
      </c>
      <c r="D3596" t="s">
        <v>1</v>
      </c>
      <c r="E3596" t="s">
        <v>0</v>
      </c>
      <c r="F3596" t="str">
        <f t="shared" si="227"/>
        <v>CCF</v>
      </c>
      <c r="G3596" t="s">
        <v>8149</v>
      </c>
      <c r="H3596" t="s">
        <v>8150</v>
      </c>
      <c r="I3596">
        <v>254</v>
      </c>
      <c r="J3596">
        <v>254</v>
      </c>
      <c r="K3596" t="s">
        <v>233</v>
      </c>
      <c r="L3596" t="str">
        <f t="shared" si="228"/>
        <v>NIT</v>
      </c>
      <c r="M3596" t="str">
        <f t="shared" si="229"/>
        <v>06141408201017</v>
      </c>
      <c r="N3596" t="s">
        <v>234</v>
      </c>
      <c r="O3596">
        <v>0</v>
      </c>
      <c r="P3596">
        <v>0</v>
      </c>
      <c r="Q3596">
        <v>2371.3200000000002</v>
      </c>
      <c r="R3596">
        <v>308.27160000000003</v>
      </c>
      <c r="S3596">
        <v>0</v>
      </c>
      <c r="T3596">
        <v>0</v>
      </c>
      <c r="U3596">
        <v>2679.5916000000002</v>
      </c>
      <c r="W3596" t="s">
        <v>1</v>
      </c>
    </row>
    <row r="3597" spans="1:23">
      <c r="A3597" t="s">
        <v>8160</v>
      </c>
      <c r="B3597" t="str">
        <f t="shared" si="226"/>
        <v>Febrero</v>
      </c>
      <c r="C3597" s="20" t="s">
        <v>8277</v>
      </c>
      <c r="D3597" t="s">
        <v>1</v>
      </c>
      <c r="E3597" t="s">
        <v>0</v>
      </c>
      <c r="F3597" t="str">
        <f t="shared" si="227"/>
        <v>CCF</v>
      </c>
      <c r="G3597" t="s">
        <v>8149</v>
      </c>
      <c r="H3597" t="s">
        <v>8150</v>
      </c>
      <c r="I3597">
        <v>255</v>
      </c>
      <c r="J3597">
        <v>255</v>
      </c>
      <c r="K3597" t="s">
        <v>435</v>
      </c>
      <c r="L3597" t="str">
        <f t="shared" si="228"/>
        <v>NIT</v>
      </c>
      <c r="M3597" t="str">
        <f t="shared" si="229"/>
        <v>06130407761017</v>
      </c>
      <c r="N3597" t="s">
        <v>436</v>
      </c>
      <c r="O3597">
        <v>0</v>
      </c>
      <c r="P3597">
        <v>0</v>
      </c>
      <c r="Q3597">
        <v>1141.46</v>
      </c>
      <c r="R3597">
        <v>148.38980000000001</v>
      </c>
      <c r="S3597">
        <v>0</v>
      </c>
      <c r="T3597">
        <v>0</v>
      </c>
      <c r="U3597">
        <v>1289.8498</v>
      </c>
      <c r="W3597" t="s">
        <v>1</v>
      </c>
    </row>
    <row r="3598" spans="1:23">
      <c r="A3598" t="s">
        <v>8160</v>
      </c>
      <c r="B3598" t="str">
        <f t="shared" si="226"/>
        <v>Febrero</v>
      </c>
      <c r="C3598" s="20" t="s">
        <v>8277</v>
      </c>
      <c r="D3598" t="s">
        <v>1</v>
      </c>
      <c r="E3598" t="s">
        <v>0</v>
      </c>
      <c r="F3598" t="str">
        <f t="shared" si="227"/>
        <v>CCF</v>
      </c>
      <c r="G3598" t="s">
        <v>8149</v>
      </c>
      <c r="H3598" t="s">
        <v>8150</v>
      </c>
      <c r="I3598">
        <v>256</v>
      </c>
      <c r="J3598">
        <v>256</v>
      </c>
      <c r="K3598" t="s">
        <v>435</v>
      </c>
      <c r="L3598" t="str">
        <f t="shared" si="228"/>
        <v>NIT</v>
      </c>
      <c r="M3598" t="str">
        <f t="shared" si="229"/>
        <v>06130407761017</v>
      </c>
      <c r="N3598" t="s">
        <v>436</v>
      </c>
      <c r="O3598">
        <v>0</v>
      </c>
      <c r="P3598">
        <v>0</v>
      </c>
      <c r="Q3598">
        <v>128.52000000000001</v>
      </c>
      <c r="R3598">
        <v>16.707600000000003</v>
      </c>
      <c r="S3598">
        <v>0</v>
      </c>
      <c r="T3598">
        <v>0</v>
      </c>
      <c r="U3598">
        <v>145.22760000000002</v>
      </c>
      <c r="W3598" t="s">
        <v>1</v>
      </c>
    </row>
    <row r="3599" spans="1:23">
      <c r="A3599" t="s">
        <v>8160</v>
      </c>
      <c r="B3599" t="str">
        <f t="shared" si="226"/>
        <v>Febrero</v>
      </c>
      <c r="C3599" s="20" t="s">
        <v>8277</v>
      </c>
      <c r="D3599" t="s">
        <v>1</v>
      </c>
      <c r="E3599" t="s">
        <v>0</v>
      </c>
      <c r="F3599" t="str">
        <f t="shared" si="227"/>
        <v>CCF</v>
      </c>
      <c r="G3599" t="s">
        <v>8149</v>
      </c>
      <c r="H3599" t="s">
        <v>8150</v>
      </c>
      <c r="I3599">
        <v>257</v>
      </c>
      <c r="J3599">
        <v>257</v>
      </c>
      <c r="K3599" t="s">
        <v>1338</v>
      </c>
      <c r="L3599" t="str">
        <f t="shared" si="228"/>
        <v>NIT</v>
      </c>
      <c r="M3599" t="str">
        <f t="shared" si="229"/>
        <v>12170803171023</v>
      </c>
      <c r="N3599" t="s">
        <v>1339</v>
      </c>
      <c r="O3599">
        <v>0</v>
      </c>
      <c r="P3599">
        <v>0</v>
      </c>
      <c r="Q3599">
        <v>45.9</v>
      </c>
      <c r="R3599">
        <v>5.9669999999999996</v>
      </c>
      <c r="S3599">
        <v>0</v>
      </c>
      <c r="T3599">
        <v>0</v>
      </c>
      <c r="U3599">
        <v>51.866999999999997</v>
      </c>
      <c r="W3599" t="s">
        <v>1</v>
      </c>
    </row>
    <row r="3600" spans="1:23">
      <c r="A3600" t="s">
        <v>8160</v>
      </c>
      <c r="B3600" t="str">
        <f t="shared" si="226"/>
        <v>Febrero</v>
      </c>
      <c r="C3600" s="20" t="s">
        <v>8277</v>
      </c>
      <c r="D3600" t="s">
        <v>1</v>
      </c>
      <c r="E3600" t="s">
        <v>0</v>
      </c>
      <c r="F3600" t="str">
        <f t="shared" si="227"/>
        <v>CCF</v>
      </c>
      <c r="G3600" t="s">
        <v>8149</v>
      </c>
      <c r="H3600" t="s">
        <v>8150</v>
      </c>
      <c r="I3600">
        <v>258</v>
      </c>
      <c r="J3600">
        <v>258</v>
      </c>
      <c r="K3600" t="s">
        <v>91</v>
      </c>
      <c r="L3600" t="str">
        <f t="shared" si="228"/>
        <v>NIT</v>
      </c>
      <c r="M3600" t="str">
        <f t="shared" si="229"/>
        <v>02103008951013</v>
      </c>
      <c r="N3600" t="s">
        <v>92</v>
      </c>
      <c r="O3600">
        <v>0</v>
      </c>
      <c r="P3600">
        <v>0</v>
      </c>
      <c r="Q3600">
        <v>5097.3</v>
      </c>
      <c r="R3600">
        <v>662.649</v>
      </c>
      <c r="S3600">
        <v>0</v>
      </c>
      <c r="T3600">
        <v>0</v>
      </c>
      <c r="U3600">
        <v>5759.9490000000005</v>
      </c>
      <c r="W3600" t="s">
        <v>1</v>
      </c>
    </row>
    <row r="3601" spans="1:23">
      <c r="A3601" t="s">
        <v>8160</v>
      </c>
      <c r="B3601" t="str">
        <f t="shared" si="226"/>
        <v>Febrero</v>
      </c>
      <c r="C3601" s="20" t="s">
        <v>8277</v>
      </c>
      <c r="D3601" t="s">
        <v>1</v>
      </c>
      <c r="E3601" t="s">
        <v>0</v>
      </c>
      <c r="F3601" t="str">
        <f t="shared" si="227"/>
        <v>CCF</v>
      </c>
      <c r="G3601" t="s">
        <v>8149</v>
      </c>
      <c r="H3601" t="s">
        <v>8150</v>
      </c>
      <c r="I3601">
        <v>259</v>
      </c>
      <c r="J3601">
        <v>259</v>
      </c>
      <c r="K3601" t="s">
        <v>1208</v>
      </c>
      <c r="L3601" t="str">
        <f t="shared" si="228"/>
        <v>NIT</v>
      </c>
      <c r="M3601" t="str">
        <f t="shared" si="229"/>
        <v>06140903921054</v>
      </c>
      <c r="N3601" t="s">
        <v>1209</v>
      </c>
      <c r="O3601">
        <v>0</v>
      </c>
      <c r="P3601">
        <v>0</v>
      </c>
      <c r="Q3601">
        <v>2548.66</v>
      </c>
      <c r="R3601">
        <v>331.32580000000002</v>
      </c>
      <c r="S3601">
        <v>0</v>
      </c>
      <c r="T3601">
        <v>0</v>
      </c>
      <c r="U3601">
        <v>2879.9857999999999</v>
      </c>
      <c r="W3601" t="s">
        <v>1</v>
      </c>
    </row>
    <row r="3602" spans="1:23">
      <c r="A3602" t="s">
        <v>8160</v>
      </c>
      <c r="B3602" t="str">
        <f t="shared" si="226"/>
        <v>Febrero</v>
      </c>
      <c r="C3602" s="20" t="s">
        <v>8277</v>
      </c>
      <c r="D3602" t="s">
        <v>1</v>
      </c>
      <c r="E3602" t="s">
        <v>0</v>
      </c>
      <c r="F3602" t="str">
        <f t="shared" si="227"/>
        <v>CCF</v>
      </c>
      <c r="G3602" t="s">
        <v>8149</v>
      </c>
      <c r="H3602" t="s">
        <v>8150</v>
      </c>
      <c r="I3602">
        <v>260</v>
      </c>
      <c r="J3602">
        <v>260</v>
      </c>
      <c r="K3602" t="s">
        <v>118</v>
      </c>
      <c r="L3602" t="str">
        <f t="shared" si="228"/>
        <v>NIT</v>
      </c>
      <c r="M3602" t="str">
        <f t="shared" si="229"/>
        <v>06141106071025</v>
      </c>
      <c r="N3602" t="s">
        <v>119</v>
      </c>
      <c r="O3602">
        <v>0</v>
      </c>
      <c r="P3602">
        <v>0</v>
      </c>
      <c r="Q3602">
        <v>26.3</v>
      </c>
      <c r="R3602">
        <v>3.419</v>
      </c>
      <c r="S3602">
        <v>0</v>
      </c>
      <c r="T3602">
        <v>0</v>
      </c>
      <c r="U3602">
        <v>29.719000000000001</v>
      </c>
      <c r="W3602" t="s">
        <v>1</v>
      </c>
    </row>
    <row r="3603" spans="1:23">
      <c r="A3603" t="s">
        <v>8160</v>
      </c>
      <c r="B3603" t="str">
        <f t="shared" si="226"/>
        <v>Febrero</v>
      </c>
      <c r="C3603" s="20" t="s">
        <v>8277</v>
      </c>
      <c r="D3603" t="s">
        <v>1</v>
      </c>
      <c r="E3603" t="s">
        <v>0</v>
      </c>
      <c r="F3603" t="str">
        <f t="shared" si="227"/>
        <v>CCF</v>
      </c>
      <c r="G3603" t="s">
        <v>8149</v>
      </c>
      <c r="H3603" t="s">
        <v>8150</v>
      </c>
      <c r="I3603">
        <v>261</v>
      </c>
      <c r="J3603">
        <v>261</v>
      </c>
      <c r="K3603" t="s">
        <v>333</v>
      </c>
      <c r="L3603" t="str">
        <f t="shared" si="228"/>
        <v>NIT</v>
      </c>
      <c r="M3603" t="str">
        <f t="shared" si="229"/>
        <v>06140607941015</v>
      </c>
      <c r="N3603" t="s">
        <v>334</v>
      </c>
      <c r="O3603">
        <v>0</v>
      </c>
      <c r="P3603">
        <v>0</v>
      </c>
      <c r="Q3603">
        <v>224.29</v>
      </c>
      <c r="R3603">
        <v>29.157699999999998</v>
      </c>
      <c r="S3603">
        <v>0</v>
      </c>
      <c r="T3603">
        <v>0</v>
      </c>
      <c r="U3603">
        <v>253.4477</v>
      </c>
      <c r="W3603" t="s">
        <v>1</v>
      </c>
    </row>
    <row r="3604" spans="1:23">
      <c r="A3604" t="s">
        <v>8160</v>
      </c>
      <c r="B3604" t="str">
        <f t="shared" si="226"/>
        <v>Febrero</v>
      </c>
      <c r="C3604" s="20" t="s">
        <v>8277</v>
      </c>
      <c r="D3604" t="s">
        <v>1</v>
      </c>
      <c r="E3604" t="s">
        <v>0</v>
      </c>
      <c r="F3604" t="str">
        <f t="shared" si="227"/>
        <v>CCF</v>
      </c>
      <c r="G3604" t="s">
        <v>8149</v>
      </c>
      <c r="H3604" t="s">
        <v>8150</v>
      </c>
      <c r="I3604">
        <v>262</v>
      </c>
      <c r="J3604">
        <v>262</v>
      </c>
      <c r="K3604" t="s">
        <v>118</v>
      </c>
      <c r="L3604" t="str">
        <f t="shared" si="228"/>
        <v>NIT</v>
      </c>
      <c r="M3604" t="str">
        <f t="shared" si="229"/>
        <v>06141106071025</v>
      </c>
      <c r="N3604" t="s">
        <v>119</v>
      </c>
      <c r="O3604">
        <v>0</v>
      </c>
      <c r="P3604">
        <v>0</v>
      </c>
      <c r="Q3604">
        <v>14.61</v>
      </c>
      <c r="R3604">
        <v>1.8993</v>
      </c>
      <c r="S3604">
        <v>0</v>
      </c>
      <c r="T3604">
        <v>0</v>
      </c>
      <c r="U3604">
        <v>16.5093</v>
      </c>
      <c r="W3604" t="s">
        <v>1</v>
      </c>
    </row>
    <row r="3605" spans="1:23">
      <c r="A3605" t="s">
        <v>8160</v>
      </c>
      <c r="B3605" t="str">
        <f t="shared" si="226"/>
        <v>Febrero</v>
      </c>
      <c r="C3605" s="20" t="s">
        <v>8277</v>
      </c>
      <c r="D3605" t="s">
        <v>1</v>
      </c>
      <c r="E3605" t="s">
        <v>0</v>
      </c>
      <c r="F3605" t="str">
        <f t="shared" si="227"/>
        <v>CCF</v>
      </c>
      <c r="G3605" t="s">
        <v>8149</v>
      </c>
      <c r="H3605" t="s">
        <v>8150</v>
      </c>
      <c r="I3605">
        <v>263</v>
      </c>
      <c r="J3605">
        <v>263</v>
      </c>
      <c r="K3605" t="s">
        <v>118</v>
      </c>
      <c r="L3605" t="str">
        <f t="shared" si="228"/>
        <v>NIT</v>
      </c>
      <c r="M3605" t="str">
        <f t="shared" si="229"/>
        <v>06141106071025</v>
      </c>
      <c r="N3605" t="s">
        <v>119</v>
      </c>
      <c r="O3605">
        <v>0</v>
      </c>
      <c r="P3605">
        <v>0</v>
      </c>
      <c r="Q3605">
        <v>433.45</v>
      </c>
      <c r="R3605">
        <v>56.348500000000001</v>
      </c>
      <c r="S3605">
        <v>0</v>
      </c>
      <c r="T3605">
        <v>0</v>
      </c>
      <c r="U3605">
        <v>489.79849999999999</v>
      </c>
      <c r="W3605" t="s">
        <v>1</v>
      </c>
    </row>
    <row r="3606" spans="1:23">
      <c r="A3606" t="s">
        <v>8160</v>
      </c>
      <c r="B3606" t="str">
        <f t="shared" si="226"/>
        <v>Febrero</v>
      </c>
      <c r="C3606" s="20" t="s">
        <v>8277</v>
      </c>
      <c r="D3606" t="s">
        <v>1</v>
      </c>
      <c r="E3606" t="s">
        <v>0</v>
      </c>
      <c r="F3606" t="str">
        <f t="shared" si="227"/>
        <v>CCF</v>
      </c>
      <c r="G3606" t="s">
        <v>8149</v>
      </c>
      <c r="H3606" t="s">
        <v>8150</v>
      </c>
      <c r="I3606">
        <v>264</v>
      </c>
      <c r="J3606">
        <v>264</v>
      </c>
      <c r="K3606" t="s">
        <v>347</v>
      </c>
      <c r="L3606" t="str">
        <f t="shared" si="228"/>
        <v>NIT</v>
      </c>
      <c r="M3606" t="str">
        <f t="shared" si="229"/>
        <v>06141106041029</v>
      </c>
      <c r="N3606" t="s">
        <v>348</v>
      </c>
      <c r="O3606">
        <v>0</v>
      </c>
      <c r="P3606">
        <v>0</v>
      </c>
      <c r="Q3606">
        <v>20.39</v>
      </c>
      <c r="R3606">
        <v>2.6507000000000001</v>
      </c>
      <c r="S3606">
        <v>0</v>
      </c>
      <c r="T3606">
        <v>0</v>
      </c>
      <c r="U3606">
        <v>23.040700000000001</v>
      </c>
      <c r="W3606" t="s">
        <v>1</v>
      </c>
    </row>
    <row r="3607" spans="1:23">
      <c r="A3607" t="s">
        <v>8160</v>
      </c>
      <c r="B3607" t="str">
        <f t="shared" si="226"/>
        <v>Febrero</v>
      </c>
      <c r="C3607" s="20" t="s">
        <v>8277</v>
      </c>
      <c r="D3607" t="s">
        <v>1</v>
      </c>
      <c r="E3607" t="s">
        <v>0</v>
      </c>
      <c r="F3607" t="str">
        <f t="shared" si="227"/>
        <v>CCF</v>
      </c>
      <c r="G3607" t="s">
        <v>8149</v>
      </c>
      <c r="H3607" t="s">
        <v>8150</v>
      </c>
      <c r="I3607">
        <v>265</v>
      </c>
      <c r="J3607">
        <v>265</v>
      </c>
      <c r="K3607" t="s">
        <v>767</v>
      </c>
      <c r="L3607" t="str">
        <f t="shared" si="228"/>
        <v>NIT</v>
      </c>
      <c r="M3607" t="str">
        <f t="shared" si="229"/>
        <v>09060212821026</v>
      </c>
      <c r="N3607" t="s">
        <v>768</v>
      </c>
      <c r="O3607">
        <v>0</v>
      </c>
      <c r="P3607">
        <v>0</v>
      </c>
      <c r="Q3607">
        <v>159.54</v>
      </c>
      <c r="R3607">
        <v>20.740199999999998</v>
      </c>
      <c r="S3607">
        <v>0</v>
      </c>
      <c r="T3607">
        <v>0</v>
      </c>
      <c r="U3607">
        <v>180.28019999999998</v>
      </c>
      <c r="W3607" t="s">
        <v>1</v>
      </c>
    </row>
    <row r="3608" spans="1:23">
      <c r="A3608" t="s">
        <v>8160</v>
      </c>
      <c r="B3608" t="str">
        <f t="shared" si="226"/>
        <v>Febrero</v>
      </c>
      <c r="C3608" s="20" t="s">
        <v>8277</v>
      </c>
      <c r="D3608" t="s">
        <v>1</v>
      </c>
      <c r="E3608" t="s">
        <v>0</v>
      </c>
      <c r="F3608" t="str">
        <f t="shared" si="227"/>
        <v>CCF</v>
      </c>
      <c r="G3608" t="s">
        <v>8149</v>
      </c>
      <c r="H3608" t="s">
        <v>8150</v>
      </c>
      <c r="I3608">
        <v>266</v>
      </c>
      <c r="J3608">
        <v>266</v>
      </c>
      <c r="K3608" t="s">
        <v>564</v>
      </c>
      <c r="L3608" t="str">
        <f t="shared" si="228"/>
        <v>NIT</v>
      </c>
      <c r="M3608" t="str">
        <f t="shared" si="229"/>
        <v>13250306470019</v>
      </c>
      <c r="N3608" t="s">
        <v>565</v>
      </c>
      <c r="O3608">
        <v>0</v>
      </c>
      <c r="P3608">
        <v>0</v>
      </c>
      <c r="Q3608">
        <v>265.07</v>
      </c>
      <c r="R3608">
        <v>34.459099999999999</v>
      </c>
      <c r="S3608">
        <v>0</v>
      </c>
      <c r="T3608">
        <v>0</v>
      </c>
      <c r="U3608">
        <v>299.52909999999997</v>
      </c>
      <c r="W3608" t="s">
        <v>1</v>
      </c>
    </row>
    <row r="3609" spans="1:23">
      <c r="A3609" t="s">
        <v>8160</v>
      </c>
      <c r="B3609" t="str">
        <f t="shared" si="226"/>
        <v>Febrero</v>
      </c>
      <c r="C3609" s="20" t="s">
        <v>8277</v>
      </c>
      <c r="D3609" t="s">
        <v>1</v>
      </c>
      <c r="E3609" t="s">
        <v>0</v>
      </c>
      <c r="F3609" t="str">
        <f t="shared" si="227"/>
        <v>CCF</v>
      </c>
      <c r="G3609" t="s">
        <v>8149</v>
      </c>
      <c r="H3609" t="s">
        <v>8150</v>
      </c>
      <c r="I3609">
        <v>267</v>
      </c>
      <c r="J3609">
        <v>267</v>
      </c>
      <c r="K3609" t="s">
        <v>7992</v>
      </c>
      <c r="L3609" t="str">
        <f t="shared" si="228"/>
        <v>NIT</v>
      </c>
      <c r="M3609" t="str">
        <f t="shared" si="229"/>
        <v>05012007161014</v>
      </c>
      <c r="N3609" t="s">
        <v>7993</v>
      </c>
      <c r="O3609">
        <v>0</v>
      </c>
      <c r="P3609">
        <v>0</v>
      </c>
      <c r="Q3609">
        <v>122.33</v>
      </c>
      <c r="R3609">
        <v>15.902900000000001</v>
      </c>
      <c r="S3609">
        <v>0</v>
      </c>
      <c r="T3609">
        <v>0</v>
      </c>
      <c r="U3609">
        <v>138.2329</v>
      </c>
      <c r="W3609" t="s">
        <v>1</v>
      </c>
    </row>
    <row r="3610" spans="1:23">
      <c r="A3610" t="s">
        <v>8160</v>
      </c>
      <c r="B3610" t="str">
        <f t="shared" si="226"/>
        <v>Febrero</v>
      </c>
      <c r="C3610" s="20" t="s">
        <v>8277</v>
      </c>
      <c r="D3610" t="s">
        <v>1</v>
      </c>
      <c r="E3610" t="s">
        <v>0</v>
      </c>
      <c r="F3610" t="str">
        <f t="shared" si="227"/>
        <v>CCF</v>
      </c>
      <c r="G3610" t="s">
        <v>8149</v>
      </c>
      <c r="H3610" t="s">
        <v>8150</v>
      </c>
      <c r="I3610">
        <v>268</v>
      </c>
      <c r="J3610">
        <v>268</v>
      </c>
      <c r="K3610" t="s">
        <v>417</v>
      </c>
      <c r="L3610" t="str">
        <f t="shared" si="228"/>
        <v>NIT</v>
      </c>
      <c r="M3610" t="str">
        <f t="shared" si="229"/>
        <v>05021203781011</v>
      </c>
      <c r="N3610" t="s">
        <v>418</v>
      </c>
      <c r="O3610">
        <v>0</v>
      </c>
      <c r="P3610">
        <v>0</v>
      </c>
      <c r="Q3610">
        <v>124.34</v>
      </c>
      <c r="R3610">
        <v>16.164200000000001</v>
      </c>
      <c r="S3610">
        <v>0</v>
      </c>
      <c r="T3610">
        <v>0</v>
      </c>
      <c r="U3610">
        <v>140.5042</v>
      </c>
      <c r="W3610" t="s">
        <v>1</v>
      </c>
    </row>
    <row r="3611" spans="1:23">
      <c r="A3611" t="s">
        <v>8160</v>
      </c>
      <c r="B3611" t="str">
        <f t="shared" si="226"/>
        <v>Febrero</v>
      </c>
      <c r="C3611" s="20" t="s">
        <v>8277</v>
      </c>
      <c r="D3611" t="s">
        <v>1</v>
      </c>
      <c r="E3611" t="s">
        <v>0</v>
      </c>
      <c r="F3611" t="str">
        <f t="shared" si="227"/>
        <v>CCF</v>
      </c>
      <c r="G3611" t="s">
        <v>8149</v>
      </c>
      <c r="H3611" t="s">
        <v>8150</v>
      </c>
      <c r="I3611">
        <v>269</v>
      </c>
      <c r="J3611">
        <v>269</v>
      </c>
      <c r="K3611" t="s">
        <v>771</v>
      </c>
      <c r="L3611" t="str">
        <f t="shared" si="228"/>
        <v>NIT</v>
      </c>
      <c r="M3611" t="str">
        <f t="shared" si="229"/>
        <v>14112509741013</v>
      </c>
      <c r="N3611" t="s">
        <v>772</v>
      </c>
      <c r="O3611">
        <v>0</v>
      </c>
      <c r="P3611">
        <v>0</v>
      </c>
      <c r="Q3611">
        <v>103.96</v>
      </c>
      <c r="R3611">
        <v>13.514799999999999</v>
      </c>
      <c r="S3611">
        <v>0</v>
      </c>
      <c r="T3611">
        <v>0</v>
      </c>
      <c r="U3611">
        <v>117.47479999999999</v>
      </c>
      <c r="W3611" t="s">
        <v>1</v>
      </c>
    </row>
    <row r="3612" spans="1:23">
      <c r="A3612" t="s">
        <v>8160</v>
      </c>
      <c r="B3612" t="str">
        <f t="shared" si="226"/>
        <v>Febrero</v>
      </c>
      <c r="C3612" s="20" t="s">
        <v>8277</v>
      </c>
      <c r="D3612" t="s">
        <v>1</v>
      </c>
      <c r="E3612" t="s">
        <v>0</v>
      </c>
      <c r="F3612" t="str">
        <f t="shared" si="227"/>
        <v>CCF</v>
      </c>
      <c r="G3612" t="s">
        <v>8149</v>
      </c>
      <c r="H3612" t="s">
        <v>8150</v>
      </c>
      <c r="I3612">
        <v>270</v>
      </c>
      <c r="J3612">
        <v>270</v>
      </c>
      <c r="K3612" t="s">
        <v>299</v>
      </c>
      <c r="L3612" t="str">
        <f t="shared" si="228"/>
        <v>NIT</v>
      </c>
      <c r="M3612" t="str">
        <f t="shared" si="229"/>
        <v>06141705620038</v>
      </c>
      <c r="N3612" t="s">
        <v>300</v>
      </c>
      <c r="O3612">
        <v>0</v>
      </c>
      <c r="P3612">
        <v>0</v>
      </c>
      <c r="Q3612">
        <v>173.57</v>
      </c>
      <c r="R3612">
        <v>22.5641</v>
      </c>
      <c r="S3612">
        <v>0</v>
      </c>
      <c r="T3612">
        <v>0</v>
      </c>
      <c r="U3612">
        <v>196.13409999999999</v>
      </c>
      <c r="W3612" t="s">
        <v>1</v>
      </c>
    </row>
    <row r="3613" spans="1:23">
      <c r="A3613" t="s">
        <v>8160</v>
      </c>
      <c r="B3613" t="str">
        <f t="shared" si="226"/>
        <v>Febrero</v>
      </c>
      <c r="C3613" s="20" t="s">
        <v>8277</v>
      </c>
      <c r="D3613" t="s">
        <v>1</v>
      </c>
      <c r="E3613" t="s">
        <v>0</v>
      </c>
      <c r="F3613" t="str">
        <f t="shared" si="227"/>
        <v>CCF</v>
      </c>
      <c r="G3613" t="s">
        <v>8149</v>
      </c>
      <c r="H3613" t="s">
        <v>8150</v>
      </c>
      <c r="I3613">
        <v>271</v>
      </c>
      <c r="J3613">
        <v>271</v>
      </c>
      <c r="K3613" t="s">
        <v>647</v>
      </c>
      <c r="L3613" t="str">
        <f t="shared" si="228"/>
        <v>NIT</v>
      </c>
      <c r="M3613" t="str">
        <f t="shared" si="229"/>
        <v>06142209201055</v>
      </c>
      <c r="N3613" t="s">
        <v>648</v>
      </c>
      <c r="O3613">
        <v>0</v>
      </c>
      <c r="P3613">
        <v>0</v>
      </c>
      <c r="Q3613">
        <v>30.97</v>
      </c>
      <c r="R3613">
        <v>4.0260999999999996</v>
      </c>
      <c r="S3613">
        <v>0</v>
      </c>
      <c r="T3613">
        <v>0</v>
      </c>
      <c r="U3613">
        <v>34.996099999999998</v>
      </c>
      <c r="W3613" t="s">
        <v>1</v>
      </c>
    </row>
    <row r="3614" spans="1:23">
      <c r="A3614" t="s">
        <v>8160</v>
      </c>
      <c r="B3614" t="str">
        <f t="shared" si="226"/>
        <v>Febrero</v>
      </c>
      <c r="C3614" s="20" t="s">
        <v>8277</v>
      </c>
      <c r="D3614" t="s">
        <v>1</v>
      </c>
      <c r="E3614" t="s">
        <v>0</v>
      </c>
      <c r="F3614" t="str">
        <f t="shared" si="227"/>
        <v>CCF</v>
      </c>
      <c r="G3614" t="s">
        <v>8149</v>
      </c>
      <c r="H3614" t="s">
        <v>8150</v>
      </c>
      <c r="I3614">
        <v>272</v>
      </c>
      <c r="J3614">
        <v>272</v>
      </c>
      <c r="K3614" t="s">
        <v>433</v>
      </c>
      <c r="L3614" t="str">
        <f t="shared" si="228"/>
        <v>NIT</v>
      </c>
      <c r="M3614" t="str">
        <f t="shared" si="229"/>
        <v>08181906761010</v>
      </c>
      <c r="N3614" t="s">
        <v>434</v>
      </c>
      <c r="O3614">
        <v>0</v>
      </c>
      <c r="P3614">
        <v>0</v>
      </c>
      <c r="Q3614">
        <v>696.19</v>
      </c>
      <c r="R3614">
        <v>90.504700000000014</v>
      </c>
      <c r="S3614">
        <v>0</v>
      </c>
      <c r="T3614">
        <v>0</v>
      </c>
      <c r="U3614">
        <v>786.69470000000001</v>
      </c>
      <c r="W3614" t="s">
        <v>1</v>
      </c>
    </row>
    <row r="3615" spans="1:23">
      <c r="A3615" t="s">
        <v>8160</v>
      </c>
      <c r="B3615" t="str">
        <f t="shared" si="226"/>
        <v>Febrero</v>
      </c>
      <c r="C3615" s="20" t="s">
        <v>8277</v>
      </c>
      <c r="D3615" t="s">
        <v>1</v>
      </c>
      <c r="E3615" t="s">
        <v>0</v>
      </c>
      <c r="F3615" t="str">
        <f t="shared" si="227"/>
        <v>CCF</v>
      </c>
      <c r="G3615" t="s">
        <v>8149</v>
      </c>
      <c r="H3615" t="s">
        <v>8150</v>
      </c>
      <c r="I3615">
        <v>273</v>
      </c>
      <c r="J3615">
        <v>273</v>
      </c>
      <c r="K3615" t="s">
        <v>945</v>
      </c>
      <c r="L3615" t="str">
        <f t="shared" si="228"/>
        <v>NIT</v>
      </c>
      <c r="M3615" t="str">
        <f t="shared" si="229"/>
        <v>12052712731015</v>
      </c>
      <c r="N3615" t="s">
        <v>946</v>
      </c>
      <c r="O3615">
        <v>0</v>
      </c>
      <c r="P3615">
        <v>0</v>
      </c>
      <c r="Q3615">
        <v>118.15</v>
      </c>
      <c r="R3615">
        <v>15.359500000000001</v>
      </c>
      <c r="S3615">
        <v>0</v>
      </c>
      <c r="T3615">
        <v>0</v>
      </c>
      <c r="U3615">
        <v>133.5095</v>
      </c>
      <c r="W3615" t="s">
        <v>1</v>
      </c>
    </row>
    <row r="3616" spans="1:23">
      <c r="A3616" t="s">
        <v>8160</v>
      </c>
      <c r="B3616" t="str">
        <f t="shared" si="226"/>
        <v>Febrero</v>
      </c>
      <c r="C3616" s="20" t="s">
        <v>8277</v>
      </c>
      <c r="D3616" t="s">
        <v>1</v>
      </c>
      <c r="E3616" t="s">
        <v>0</v>
      </c>
      <c r="F3616" t="str">
        <f t="shared" si="227"/>
        <v>CCF</v>
      </c>
      <c r="G3616" t="s">
        <v>8149</v>
      </c>
      <c r="H3616" t="s">
        <v>8150</v>
      </c>
      <c r="I3616">
        <v>274</v>
      </c>
      <c r="J3616">
        <v>274</v>
      </c>
      <c r="K3616" t="s">
        <v>269</v>
      </c>
      <c r="L3616" t="str">
        <f t="shared" si="228"/>
        <v>NIT</v>
      </c>
      <c r="M3616" t="str">
        <f t="shared" si="229"/>
        <v>11040609590011</v>
      </c>
      <c r="N3616" t="s">
        <v>270</v>
      </c>
      <c r="O3616">
        <v>0</v>
      </c>
      <c r="P3616">
        <v>0</v>
      </c>
      <c r="Q3616">
        <v>348.63</v>
      </c>
      <c r="R3616">
        <v>45.321899999999999</v>
      </c>
      <c r="S3616">
        <v>0</v>
      </c>
      <c r="T3616">
        <v>0</v>
      </c>
      <c r="U3616">
        <v>393.95190000000002</v>
      </c>
      <c r="W3616" t="s">
        <v>1</v>
      </c>
    </row>
    <row r="3617" spans="1:23">
      <c r="A3617" t="s">
        <v>8160</v>
      </c>
      <c r="B3617" t="str">
        <f t="shared" si="226"/>
        <v>Febrero</v>
      </c>
      <c r="C3617" s="20" t="s">
        <v>8316</v>
      </c>
      <c r="D3617" t="s">
        <v>1</v>
      </c>
      <c r="E3617" t="s">
        <v>0</v>
      </c>
      <c r="F3617" t="str">
        <f t="shared" si="227"/>
        <v>CCF</v>
      </c>
      <c r="G3617" t="s">
        <v>8149</v>
      </c>
      <c r="H3617" t="s">
        <v>8150</v>
      </c>
      <c r="I3617">
        <v>275</v>
      </c>
      <c r="J3617">
        <v>275</v>
      </c>
      <c r="K3617" t="s">
        <v>465</v>
      </c>
      <c r="L3617" t="str">
        <f t="shared" si="228"/>
        <v>NIT</v>
      </c>
      <c r="M3617" t="str">
        <f t="shared" si="229"/>
        <v>13161508811031</v>
      </c>
      <c r="N3617" t="s">
        <v>466</v>
      </c>
      <c r="O3617">
        <v>0</v>
      </c>
      <c r="P3617">
        <v>0</v>
      </c>
      <c r="Q3617">
        <v>958.33</v>
      </c>
      <c r="R3617">
        <v>124.58290000000001</v>
      </c>
      <c r="S3617">
        <v>0</v>
      </c>
      <c r="T3617">
        <v>0</v>
      </c>
      <c r="U3617">
        <v>1082.9129</v>
      </c>
      <c r="W3617" t="s">
        <v>1</v>
      </c>
    </row>
    <row r="3618" spans="1:23">
      <c r="A3618" t="s">
        <v>8160</v>
      </c>
      <c r="B3618" t="str">
        <f t="shared" si="226"/>
        <v>Febrero</v>
      </c>
      <c r="C3618" s="20" t="s">
        <v>8316</v>
      </c>
      <c r="D3618" t="s">
        <v>1</v>
      </c>
      <c r="E3618" t="s">
        <v>0</v>
      </c>
      <c r="F3618" t="str">
        <f t="shared" si="227"/>
        <v>CCF</v>
      </c>
      <c r="G3618" t="s">
        <v>8149</v>
      </c>
      <c r="H3618" t="s">
        <v>8150</v>
      </c>
      <c r="I3618">
        <v>276</v>
      </c>
      <c r="J3618">
        <v>276</v>
      </c>
      <c r="K3618" t="s">
        <v>333</v>
      </c>
      <c r="L3618" t="str">
        <f t="shared" si="228"/>
        <v>NIT</v>
      </c>
      <c r="M3618" t="str">
        <f t="shared" si="229"/>
        <v>06140607941015</v>
      </c>
      <c r="N3618" t="s">
        <v>334</v>
      </c>
      <c r="O3618">
        <v>0</v>
      </c>
      <c r="P3618">
        <v>0</v>
      </c>
      <c r="Q3618">
        <v>203.9</v>
      </c>
      <c r="R3618">
        <v>26.507000000000001</v>
      </c>
      <c r="S3618">
        <v>0</v>
      </c>
      <c r="T3618">
        <v>0</v>
      </c>
      <c r="U3618">
        <v>230.40700000000001</v>
      </c>
      <c r="W3618" t="s">
        <v>1</v>
      </c>
    </row>
    <row r="3619" spans="1:23">
      <c r="A3619" t="s">
        <v>8160</v>
      </c>
      <c r="B3619" t="str">
        <f t="shared" si="226"/>
        <v>Febrero</v>
      </c>
      <c r="C3619" s="20" t="s">
        <v>8316</v>
      </c>
      <c r="D3619" t="s">
        <v>1</v>
      </c>
      <c r="E3619" t="s">
        <v>0</v>
      </c>
      <c r="F3619" t="str">
        <f t="shared" si="227"/>
        <v>CCF</v>
      </c>
      <c r="G3619" t="s">
        <v>8149</v>
      </c>
      <c r="H3619" t="s">
        <v>8150</v>
      </c>
      <c r="I3619">
        <v>278</v>
      </c>
      <c r="J3619">
        <v>278</v>
      </c>
      <c r="K3619" t="s">
        <v>459</v>
      </c>
      <c r="L3619" t="str">
        <f t="shared" si="228"/>
        <v>NIT</v>
      </c>
      <c r="M3619" t="str">
        <f t="shared" si="229"/>
        <v>06141211870020</v>
      </c>
      <c r="N3619" t="s">
        <v>460</v>
      </c>
      <c r="O3619">
        <v>0</v>
      </c>
      <c r="P3619">
        <v>0</v>
      </c>
      <c r="Q3619">
        <v>8495.4</v>
      </c>
      <c r="R3619">
        <v>1104.402</v>
      </c>
      <c r="S3619">
        <v>0</v>
      </c>
      <c r="T3619">
        <v>0</v>
      </c>
      <c r="U3619">
        <v>9599.8019999999997</v>
      </c>
      <c r="W3619" t="s">
        <v>1</v>
      </c>
    </row>
    <row r="3620" spans="1:23">
      <c r="A3620" t="s">
        <v>8160</v>
      </c>
      <c r="B3620" t="str">
        <f t="shared" si="226"/>
        <v>Febrero</v>
      </c>
      <c r="C3620" s="20" t="s">
        <v>8316</v>
      </c>
      <c r="D3620" t="s">
        <v>1</v>
      </c>
      <c r="E3620" t="s">
        <v>0</v>
      </c>
      <c r="F3620" t="str">
        <f t="shared" si="227"/>
        <v>CCF</v>
      </c>
      <c r="G3620" t="s">
        <v>8149</v>
      </c>
      <c r="H3620" t="s">
        <v>8150</v>
      </c>
      <c r="I3620">
        <v>279</v>
      </c>
      <c r="J3620">
        <v>279</v>
      </c>
      <c r="K3620" t="s">
        <v>522</v>
      </c>
      <c r="L3620" t="str">
        <f t="shared" si="228"/>
        <v>NIT</v>
      </c>
      <c r="M3620" t="str">
        <f t="shared" si="229"/>
        <v>12172701871082</v>
      </c>
      <c r="N3620" t="s">
        <v>523</v>
      </c>
      <c r="O3620">
        <v>0</v>
      </c>
      <c r="P3620">
        <v>0</v>
      </c>
      <c r="Q3620">
        <v>3716.88</v>
      </c>
      <c r="R3620">
        <v>483.19440000000003</v>
      </c>
      <c r="S3620">
        <v>0</v>
      </c>
      <c r="T3620">
        <v>0</v>
      </c>
      <c r="U3620">
        <v>4200.0744000000004</v>
      </c>
      <c r="W3620" t="s">
        <v>1</v>
      </c>
    </row>
    <row r="3621" spans="1:23">
      <c r="A3621" t="s">
        <v>8160</v>
      </c>
      <c r="B3621" t="str">
        <f t="shared" si="226"/>
        <v>Febrero</v>
      </c>
      <c r="C3621" s="20" t="s">
        <v>8316</v>
      </c>
      <c r="D3621" t="s">
        <v>1</v>
      </c>
      <c r="E3621" t="s">
        <v>0</v>
      </c>
      <c r="F3621" t="str">
        <f t="shared" si="227"/>
        <v>CCF</v>
      </c>
      <c r="G3621" t="s">
        <v>8149</v>
      </c>
      <c r="H3621" t="s">
        <v>8150</v>
      </c>
      <c r="I3621">
        <v>280</v>
      </c>
      <c r="J3621">
        <v>280</v>
      </c>
      <c r="K3621" t="s">
        <v>387</v>
      </c>
      <c r="L3621" t="str">
        <f t="shared" si="228"/>
        <v>NIT</v>
      </c>
      <c r="M3621" t="str">
        <f t="shared" si="229"/>
        <v>13041107821012</v>
      </c>
      <c r="N3621" t="s">
        <v>388</v>
      </c>
      <c r="O3621">
        <v>0</v>
      </c>
      <c r="P3621">
        <v>0</v>
      </c>
      <c r="Q3621">
        <v>4460.24</v>
      </c>
      <c r="R3621">
        <v>579.83119999999997</v>
      </c>
      <c r="S3621">
        <v>0</v>
      </c>
      <c r="T3621">
        <v>0</v>
      </c>
      <c r="U3621">
        <v>5040.0711999999994</v>
      </c>
      <c r="W3621" t="s">
        <v>1</v>
      </c>
    </row>
    <row r="3622" spans="1:23">
      <c r="A3622" t="s">
        <v>8160</v>
      </c>
      <c r="B3622" t="str">
        <f t="shared" si="226"/>
        <v>Febrero</v>
      </c>
      <c r="C3622" s="20" t="s">
        <v>8316</v>
      </c>
      <c r="D3622" t="s">
        <v>1</v>
      </c>
      <c r="E3622" t="s">
        <v>0</v>
      </c>
      <c r="F3622" t="str">
        <f t="shared" si="227"/>
        <v>CCF</v>
      </c>
      <c r="G3622" t="s">
        <v>8149</v>
      </c>
      <c r="H3622" t="s">
        <v>8150</v>
      </c>
      <c r="I3622">
        <v>281</v>
      </c>
      <c r="J3622">
        <v>281</v>
      </c>
      <c r="K3622" t="s">
        <v>8294</v>
      </c>
      <c r="L3622" t="str">
        <f t="shared" si="228"/>
        <v>NIT</v>
      </c>
      <c r="M3622" t="str">
        <f t="shared" si="229"/>
        <v>04240211711022</v>
      </c>
      <c r="N3622" t="s">
        <v>8295</v>
      </c>
      <c r="O3622">
        <v>0</v>
      </c>
      <c r="P3622">
        <v>0</v>
      </c>
      <c r="Q3622">
        <v>7815.77</v>
      </c>
      <c r="R3622">
        <v>1016.0501</v>
      </c>
      <c r="S3622">
        <v>0</v>
      </c>
      <c r="T3622">
        <v>0</v>
      </c>
      <c r="U3622">
        <v>8831.8201000000008</v>
      </c>
      <c r="W3622" t="s">
        <v>1</v>
      </c>
    </row>
    <row r="3623" spans="1:23">
      <c r="A3623" t="s">
        <v>8160</v>
      </c>
      <c r="B3623" t="str">
        <f t="shared" si="226"/>
        <v>Febrero</v>
      </c>
      <c r="C3623" s="20" t="s">
        <v>8316</v>
      </c>
      <c r="D3623" t="s">
        <v>1</v>
      </c>
      <c r="E3623" t="s">
        <v>0</v>
      </c>
      <c r="F3623" t="str">
        <f t="shared" si="227"/>
        <v>CCF</v>
      </c>
      <c r="G3623" t="s">
        <v>8149</v>
      </c>
      <c r="H3623" t="s">
        <v>8150</v>
      </c>
      <c r="I3623">
        <v>282</v>
      </c>
      <c r="J3623">
        <v>282</v>
      </c>
      <c r="K3623" t="s">
        <v>606</v>
      </c>
      <c r="L3623" t="str">
        <f t="shared" si="228"/>
        <v>NIT</v>
      </c>
      <c r="M3623" t="str">
        <f t="shared" si="229"/>
        <v>14151601450012</v>
      </c>
      <c r="N3623" t="s">
        <v>607</v>
      </c>
      <c r="O3623">
        <v>0</v>
      </c>
      <c r="P3623">
        <v>0</v>
      </c>
      <c r="Q3623">
        <v>26.55</v>
      </c>
      <c r="R3623">
        <v>3.4515000000000002</v>
      </c>
      <c r="S3623">
        <v>0</v>
      </c>
      <c r="T3623">
        <v>0</v>
      </c>
      <c r="U3623">
        <v>30.0015</v>
      </c>
      <c r="W3623" t="s">
        <v>1</v>
      </c>
    </row>
    <row r="3624" spans="1:23">
      <c r="A3624" t="s">
        <v>8160</v>
      </c>
      <c r="B3624" t="str">
        <f t="shared" si="226"/>
        <v>Febrero</v>
      </c>
      <c r="C3624" s="20" t="s">
        <v>8316</v>
      </c>
      <c r="D3624" t="s">
        <v>1</v>
      </c>
      <c r="E3624" t="s">
        <v>0</v>
      </c>
      <c r="F3624" t="str">
        <f t="shared" si="227"/>
        <v>CCF</v>
      </c>
      <c r="G3624" t="s">
        <v>8149</v>
      </c>
      <c r="H3624" t="s">
        <v>8150</v>
      </c>
      <c r="I3624">
        <v>283</v>
      </c>
      <c r="J3624">
        <v>283</v>
      </c>
      <c r="K3624" t="s">
        <v>365</v>
      </c>
      <c r="L3624" t="str">
        <f t="shared" si="228"/>
        <v>NIT</v>
      </c>
      <c r="M3624" t="str">
        <f t="shared" si="229"/>
        <v>05121306771027</v>
      </c>
      <c r="N3624" t="s">
        <v>366</v>
      </c>
      <c r="O3624">
        <v>0</v>
      </c>
      <c r="P3624">
        <v>0</v>
      </c>
      <c r="Q3624">
        <v>2211.54</v>
      </c>
      <c r="R3624">
        <v>287.50020000000001</v>
      </c>
      <c r="S3624">
        <v>0</v>
      </c>
      <c r="T3624">
        <v>0</v>
      </c>
      <c r="U3624">
        <v>2499.0401999999999</v>
      </c>
      <c r="W3624" t="s">
        <v>1</v>
      </c>
    </row>
    <row r="3625" spans="1:23">
      <c r="A3625" t="s">
        <v>8160</v>
      </c>
      <c r="B3625" t="str">
        <f t="shared" si="226"/>
        <v>Febrero</v>
      </c>
      <c r="C3625" s="20" t="s">
        <v>8316</v>
      </c>
      <c r="D3625" t="s">
        <v>1</v>
      </c>
      <c r="E3625" t="s">
        <v>0</v>
      </c>
      <c r="F3625" t="str">
        <f t="shared" si="227"/>
        <v>CCF</v>
      </c>
      <c r="G3625" t="s">
        <v>8149</v>
      </c>
      <c r="H3625" t="s">
        <v>8150</v>
      </c>
      <c r="I3625">
        <v>284</v>
      </c>
      <c r="J3625">
        <v>284</v>
      </c>
      <c r="K3625" t="s">
        <v>118</v>
      </c>
      <c r="L3625" t="str">
        <f t="shared" si="228"/>
        <v>NIT</v>
      </c>
      <c r="M3625" t="str">
        <f t="shared" si="229"/>
        <v>06141106071025</v>
      </c>
      <c r="N3625" t="s">
        <v>119</v>
      </c>
      <c r="O3625">
        <v>0</v>
      </c>
      <c r="P3625">
        <v>0</v>
      </c>
      <c r="Q3625">
        <v>15.85</v>
      </c>
      <c r="R3625">
        <v>2.0605000000000002</v>
      </c>
      <c r="S3625">
        <v>0</v>
      </c>
      <c r="T3625">
        <v>0</v>
      </c>
      <c r="U3625">
        <v>17.910499999999999</v>
      </c>
      <c r="W3625" t="s">
        <v>1</v>
      </c>
    </row>
    <row r="3626" spans="1:23">
      <c r="A3626" t="s">
        <v>8160</v>
      </c>
      <c r="B3626" t="str">
        <f t="shared" si="226"/>
        <v>Febrero</v>
      </c>
      <c r="C3626" s="20" t="s">
        <v>8316</v>
      </c>
      <c r="D3626" t="s">
        <v>1</v>
      </c>
      <c r="E3626" t="s">
        <v>0</v>
      </c>
      <c r="F3626" t="str">
        <f t="shared" si="227"/>
        <v>CCF</v>
      </c>
      <c r="G3626" t="s">
        <v>8149</v>
      </c>
      <c r="H3626" t="s">
        <v>8150</v>
      </c>
      <c r="I3626">
        <v>285</v>
      </c>
      <c r="J3626">
        <v>285</v>
      </c>
      <c r="K3626" t="s">
        <v>699</v>
      </c>
      <c r="L3626" t="str">
        <f t="shared" si="228"/>
        <v>NIT</v>
      </c>
      <c r="M3626" t="str">
        <f t="shared" si="229"/>
        <v>14022406721015</v>
      </c>
      <c r="N3626" t="s">
        <v>700</v>
      </c>
      <c r="O3626">
        <v>0</v>
      </c>
      <c r="P3626">
        <v>0</v>
      </c>
      <c r="Q3626">
        <v>1616.84</v>
      </c>
      <c r="R3626">
        <v>210.1892</v>
      </c>
      <c r="S3626">
        <v>0</v>
      </c>
      <c r="T3626">
        <v>0</v>
      </c>
      <c r="U3626">
        <v>1827.0291999999999</v>
      </c>
      <c r="W3626" t="s">
        <v>1</v>
      </c>
    </row>
    <row r="3627" spans="1:23">
      <c r="A3627" t="s">
        <v>8160</v>
      </c>
      <c r="B3627" t="str">
        <f t="shared" si="226"/>
        <v>Febrero</v>
      </c>
      <c r="C3627" s="20" t="s">
        <v>8316</v>
      </c>
      <c r="D3627" t="s">
        <v>1</v>
      </c>
      <c r="E3627" t="s">
        <v>0</v>
      </c>
      <c r="F3627" t="str">
        <f t="shared" si="227"/>
        <v>CCF</v>
      </c>
      <c r="G3627" t="s">
        <v>8149</v>
      </c>
      <c r="H3627" t="s">
        <v>8150</v>
      </c>
      <c r="I3627">
        <v>286</v>
      </c>
      <c r="J3627">
        <v>286</v>
      </c>
      <c r="K3627" t="s">
        <v>277</v>
      </c>
      <c r="L3627" t="str">
        <f t="shared" si="228"/>
        <v>NIT</v>
      </c>
      <c r="M3627" t="str">
        <f t="shared" si="229"/>
        <v>06141908811067</v>
      </c>
      <c r="N3627" t="s">
        <v>278</v>
      </c>
      <c r="O3627">
        <v>0</v>
      </c>
      <c r="P3627">
        <v>0</v>
      </c>
      <c r="Q3627">
        <v>286.72000000000003</v>
      </c>
      <c r="R3627">
        <v>37.273600000000002</v>
      </c>
      <c r="S3627">
        <v>0</v>
      </c>
      <c r="T3627">
        <v>0</v>
      </c>
      <c r="U3627">
        <v>323.99360000000001</v>
      </c>
      <c r="W3627" t="s">
        <v>1</v>
      </c>
    </row>
    <row r="3628" spans="1:23">
      <c r="A3628" t="s">
        <v>8160</v>
      </c>
      <c r="B3628" t="str">
        <f t="shared" si="226"/>
        <v>Febrero</v>
      </c>
      <c r="C3628" s="20" t="s">
        <v>8316</v>
      </c>
      <c r="D3628" t="s">
        <v>1</v>
      </c>
      <c r="E3628" t="s">
        <v>0</v>
      </c>
      <c r="F3628" t="str">
        <f t="shared" si="227"/>
        <v>CCF</v>
      </c>
      <c r="G3628" t="s">
        <v>8149</v>
      </c>
      <c r="H3628" t="s">
        <v>8150</v>
      </c>
      <c r="I3628">
        <v>287</v>
      </c>
      <c r="J3628">
        <v>287</v>
      </c>
      <c r="K3628" t="s">
        <v>8317</v>
      </c>
      <c r="L3628" t="str">
        <f t="shared" si="228"/>
        <v>NIT</v>
      </c>
      <c r="M3628" t="str">
        <f t="shared" si="229"/>
        <v>01011305841035</v>
      </c>
      <c r="N3628" t="s">
        <v>8318</v>
      </c>
      <c r="O3628">
        <v>0</v>
      </c>
      <c r="P3628">
        <v>0</v>
      </c>
      <c r="Q3628">
        <v>1858.44</v>
      </c>
      <c r="R3628">
        <v>241.59720000000002</v>
      </c>
      <c r="S3628">
        <v>0</v>
      </c>
      <c r="T3628">
        <v>0</v>
      </c>
      <c r="U3628">
        <v>2100.0372000000002</v>
      </c>
      <c r="W3628" t="s">
        <v>1</v>
      </c>
    </row>
    <row r="3629" spans="1:23">
      <c r="A3629" t="s">
        <v>8160</v>
      </c>
      <c r="B3629" t="str">
        <f t="shared" si="226"/>
        <v>Febrero</v>
      </c>
      <c r="C3629" s="20" t="s">
        <v>8316</v>
      </c>
      <c r="D3629" t="s">
        <v>1</v>
      </c>
      <c r="E3629" t="s">
        <v>0</v>
      </c>
      <c r="F3629" t="str">
        <f t="shared" si="227"/>
        <v>CCF</v>
      </c>
      <c r="G3629" t="s">
        <v>8149</v>
      </c>
      <c r="H3629" t="s">
        <v>8150</v>
      </c>
      <c r="I3629">
        <v>288</v>
      </c>
      <c r="J3629">
        <v>288</v>
      </c>
      <c r="K3629" t="s">
        <v>8091</v>
      </c>
      <c r="L3629" t="str">
        <f t="shared" si="228"/>
        <v>NIT</v>
      </c>
      <c r="M3629" t="str">
        <f t="shared" si="229"/>
        <v>07152401721029</v>
      </c>
      <c r="N3629" t="s">
        <v>8092</v>
      </c>
      <c r="O3629">
        <v>0</v>
      </c>
      <c r="P3629">
        <v>0</v>
      </c>
      <c r="Q3629">
        <v>3754.96</v>
      </c>
      <c r="R3629">
        <v>488.14480000000003</v>
      </c>
      <c r="S3629">
        <v>0</v>
      </c>
      <c r="T3629">
        <v>0</v>
      </c>
      <c r="U3629">
        <v>4243.1048000000001</v>
      </c>
      <c r="W3629" t="s">
        <v>1</v>
      </c>
    </row>
    <row r="3630" spans="1:23">
      <c r="A3630" t="s">
        <v>8160</v>
      </c>
      <c r="B3630" t="str">
        <f t="shared" si="226"/>
        <v>Febrero</v>
      </c>
      <c r="C3630" s="20" t="s">
        <v>8316</v>
      </c>
      <c r="D3630" t="s">
        <v>1</v>
      </c>
      <c r="E3630" t="s">
        <v>0</v>
      </c>
      <c r="F3630" t="str">
        <f t="shared" si="227"/>
        <v>CCF</v>
      </c>
      <c r="G3630" t="s">
        <v>8149</v>
      </c>
      <c r="H3630" t="s">
        <v>8150</v>
      </c>
      <c r="I3630">
        <v>289</v>
      </c>
      <c r="J3630">
        <v>289</v>
      </c>
      <c r="K3630" t="s">
        <v>189</v>
      </c>
      <c r="L3630" t="str">
        <f t="shared" si="228"/>
        <v>NIT</v>
      </c>
      <c r="M3630" t="str">
        <f t="shared" si="229"/>
        <v>06140711111016</v>
      </c>
      <c r="N3630" t="s">
        <v>190</v>
      </c>
      <c r="O3630">
        <v>0</v>
      </c>
      <c r="P3630">
        <v>0</v>
      </c>
      <c r="Q3630">
        <v>660.71</v>
      </c>
      <c r="R3630">
        <v>85.892300000000006</v>
      </c>
      <c r="S3630">
        <v>0</v>
      </c>
      <c r="T3630">
        <v>0</v>
      </c>
      <c r="U3630">
        <v>746.60230000000001</v>
      </c>
      <c r="W3630" t="s">
        <v>1</v>
      </c>
    </row>
    <row r="3631" spans="1:23">
      <c r="A3631" t="s">
        <v>8160</v>
      </c>
      <c r="B3631" t="str">
        <f t="shared" si="226"/>
        <v>Febrero</v>
      </c>
      <c r="C3631" s="20" t="s">
        <v>8316</v>
      </c>
      <c r="D3631" t="s">
        <v>1</v>
      </c>
      <c r="E3631" t="s">
        <v>0</v>
      </c>
      <c r="F3631" t="str">
        <f t="shared" si="227"/>
        <v>CCF</v>
      </c>
      <c r="G3631" t="s">
        <v>8149</v>
      </c>
      <c r="H3631" t="s">
        <v>8150</v>
      </c>
      <c r="I3631">
        <v>290</v>
      </c>
      <c r="J3631">
        <v>290</v>
      </c>
      <c r="K3631" t="s">
        <v>383</v>
      </c>
      <c r="L3631" t="str">
        <f t="shared" si="228"/>
        <v>NIT</v>
      </c>
      <c r="M3631" t="str">
        <f t="shared" si="229"/>
        <v>02102001171016</v>
      </c>
      <c r="N3631" t="s">
        <v>384</v>
      </c>
      <c r="O3631">
        <v>0</v>
      </c>
      <c r="P3631">
        <v>0</v>
      </c>
      <c r="Q3631">
        <v>546</v>
      </c>
      <c r="R3631">
        <v>70.98</v>
      </c>
      <c r="S3631">
        <v>0</v>
      </c>
      <c r="T3631">
        <v>0</v>
      </c>
      <c r="U3631">
        <v>616.98</v>
      </c>
      <c r="W3631" t="s">
        <v>1</v>
      </c>
    </row>
    <row r="3632" spans="1:23">
      <c r="A3632" t="s">
        <v>8160</v>
      </c>
      <c r="B3632" t="str">
        <f t="shared" si="226"/>
        <v>Febrero</v>
      </c>
      <c r="C3632" s="20" t="s">
        <v>8316</v>
      </c>
      <c r="D3632" t="s">
        <v>1</v>
      </c>
      <c r="E3632" t="s">
        <v>0</v>
      </c>
      <c r="F3632" t="str">
        <f t="shared" si="227"/>
        <v>CCF</v>
      </c>
      <c r="G3632" t="s">
        <v>8149</v>
      </c>
      <c r="H3632" t="s">
        <v>8150</v>
      </c>
      <c r="I3632">
        <v>291</v>
      </c>
      <c r="J3632">
        <v>291</v>
      </c>
      <c r="K3632" t="s">
        <v>333</v>
      </c>
      <c r="L3632" t="str">
        <f t="shared" si="228"/>
        <v>NIT</v>
      </c>
      <c r="M3632" t="str">
        <f t="shared" si="229"/>
        <v>06140607941015</v>
      </c>
      <c r="N3632" t="s">
        <v>334</v>
      </c>
      <c r="O3632">
        <v>0</v>
      </c>
      <c r="P3632">
        <v>0</v>
      </c>
      <c r="Q3632">
        <v>1163.21</v>
      </c>
      <c r="R3632">
        <v>151.21730000000002</v>
      </c>
      <c r="S3632">
        <v>0</v>
      </c>
      <c r="T3632">
        <v>0</v>
      </c>
      <c r="U3632">
        <v>1314.4273000000001</v>
      </c>
      <c r="W3632" t="s">
        <v>1</v>
      </c>
    </row>
    <row r="3633" spans="1:23">
      <c r="A3633" t="s">
        <v>8160</v>
      </c>
      <c r="B3633" t="str">
        <f t="shared" si="226"/>
        <v>Febrero</v>
      </c>
      <c r="C3633" s="20" t="s">
        <v>8316</v>
      </c>
      <c r="D3633" t="s">
        <v>1</v>
      </c>
      <c r="E3633" t="s">
        <v>0</v>
      </c>
      <c r="F3633" t="str">
        <f t="shared" si="227"/>
        <v>CCF</v>
      </c>
      <c r="G3633" t="s">
        <v>8149</v>
      </c>
      <c r="H3633" t="s">
        <v>8150</v>
      </c>
      <c r="I3633">
        <v>292</v>
      </c>
      <c r="J3633">
        <v>292</v>
      </c>
      <c r="K3633" t="s">
        <v>293</v>
      </c>
      <c r="L3633" t="str">
        <f t="shared" si="228"/>
        <v>NIT</v>
      </c>
      <c r="M3633" t="str">
        <f t="shared" si="229"/>
        <v>06140910081088</v>
      </c>
      <c r="N3633" t="s">
        <v>294</v>
      </c>
      <c r="O3633">
        <v>0</v>
      </c>
      <c r="P3633">
        <v>0</v>
      </c>
      <c r="Q3633">
        <v>23022.53</v>
      </c>
      <c r="R3633">
        <v>2992.9288999999999</v>
      </c>
      <c r="S3633">
        <v>0</v>
      </c>
      <c r="T3633">
        <v>0</v>
      </c>
      <c r="U3633">
        <v>26015.458899999998</v>
      </c>
      <c r="W3633" t="s">
        <v>1</v>
      </c>
    </row>
    <row r="3634" spans="1:23">
      <c r="A3634" t="s">
        <v>8160</v>
      </c>
      <c r="B3634" t="str">
        <f t="shared" si="226"/>
        <v>Febrero</v>
      </c>
      <c r="C3634" s="20" t="s">
        <v>8316</v>
      </c>
      <c r="D3634" t="s">
        <v>1</v>
      </c>
      <c r="E3634" t="s">
        <v>0</v>
      </c>
      <c r="F3634" t="str">
        <f t="shared" si="227"/>
        <v>CCF</v>
      </c>
      <c r="G3634" t="s">
        <v>8149</v>
      </c>
      <c r="H3634" t="s">
        <v>8150</v>
      </c>
      <c r="I3634">
        <v>293</v>
      </c>
      <c r="J3634">
        <v>293</v>
      </c>
      <c r="K3634" t="s">
        <v>461</v>
      </c>
      <c r="L3634" t="str">
        <f t="shared" si="228"/>
        <v>NIT</v>
      </c>
      <c r="M3634" t="str">
        <f t="shared" si="229"/>
        <v>13041708661012</v>
      </c>
      <c r="N3634" t="s">
        <v>462</v>
      </c>
      <c r="O3634">
        <v>0</v>
      </c>
      <c r="P3634">
        <v>0</v>
      </c>
      <c r="Q3634">
        <v>22088.04</v>
      </c>
      <c r="R3634">
        <v>2871.4452000000001</v>
      </c>
      <c r="S3634">
        <v>0</v>
      </c>
      <c r="T3634">
        <v>0</v>
      </c>
      <c r="U3634">
        <v>24959.485200000003</v>
      </c>
      <c r="W3634" t="s">
        <v>1</v>
      </c>
    </row>
    <row r="3635" spans="1:23">
      <c r="A3635" t="s">
        <v>8160</v>
      </c>
      <c r="B3635" t="str">
        <f t="shared" si="226"/>
        <v>Febrero</v>
      </c>
      <c r="C3635" s="20" t="s">
        <v>8316</v>
      </c>
      <c r="D3635" t="s">
        <v>1</v>
      </c>
      <c r="E3635" t="s">
        <v>0</v>
      </c>
      <c r="F3635" t="str">
        <f t="shared" si="227"/>
        <v>CCF</v>
      </c>
      <c r="G3635" t="s">
        <v>8149</v>
      </c>
      <c r="H3635" t="s">
        <v>8150</v>
      </c>
      <c r="I3635">
        <v>294</v>
      </c>
      <c r="J3635">
        <v>294</v>
      </c>
      <c r="K3635" t="s">
        <v>431</v>
      </c>
      <c r="L3635" t="str">
        <f t="shared" si="228"/>
        <v>NIT</v>
      </c>
      <c r="M3635" t="str">
        <f t="shared" si="229"/>
        <v>12171202881011</v>
      </c>
      <c r="N3635" t="s">
        <v>432</v>
      </c>
      <c r="O3635">
        <v>0</v>
      </c>
      <c r="P3635">
        <v>0</v>
      </c>
      <c r="Q3635">
        <v>4218.6499999999996</v>
      </c>
      <c r="R3635">
        <v>548.42449999999997</v>
      </c>
      <c r="S3635">
        <v>0</v>
      </c>
      <c r="T3635">
        <v>0</v>
      </c>
      <c r="U3635">
        <v>4767.0744999999997</v>
      </c>
      <c r="W3635" t="s">
        <v>1</v>
      </c>
    </row>
    <row r="3636" spans="1:23">
      <c r="A3636" t="s">
        <v>8160</v>
      </c>
      <c r="B3636" t="str">
        <f t="shared" si="226"/>
        <v>Febrero</v>
      </c>
      <c r="C3636" s="20" t="s">
        <v>8316</v>
      </c>
      <c r="D3636" t="s">
        <v>1</v>
      </c>
      <c r="E3636" t="s">
        <v>0</v>
      </c>
      <c r="F3636" t="str">
        <f t="shared" si="227"/>
        <v>CCF</v>
      </c>
      <c r="G3636" t="s">
        <v>8149</v>
      </c>
      <c r="H3636" t="s">
        <v>8150</v>
      </c>
      <c r="I3636">
        <v>295</v>
      </c>
      <c r="J3636">
        <v>295</v>
      </c>
      <c r="K3636" t="s">
        <v>431</v>
      </c>
      <c r="L3636" t="str">
        <f t="shared" si="228"/>
        <v>NIT</v>
      </c>
      <c r="M3636" t="str">
        <f t="shared" si="229"/>
        <v>12171202881011</v>
      </c>
      <c r="N3636" t="s">
        <v>432</v>
      </c>
      <c r="O3636">
        <v>0</v>
      </c>
      <c r="P3636">
        <v>0</v>
      </c>
      <c r="Q3636">
        <v>3995.65</v>
      </c>
      <c r="R3636">
        <v>519.43450000000007</v>
      </c>
      <c r="S3636">
        <v>0</v>
      </c>
      <c r="T3636">
        <v>0</v>
      </c>
      <c r="U3636">
        <v>4515.0844999999999</v>
      </c>
      <c r="W3636" t="s">
        <v>1</v>
      </c>
    </row>
    <row r="3637" spans="1:23">
      <c r="A3637" t="s">
        <v>8160</v>
      </c>
      <c r="B3637" t="str">
        <f t="shared" si="226"/>
        <v>Febrero</v>
      </c>
      <c r="C3637" s="20" t="s">
        <v>8316</v>
      </c>
      <c r="D3637" t="s">
        <v>1</v>
      </c>
      <c r="E3637" t="s">
        <v>0</v>
      </c>
      <c r="F3637" t="str">
        <f t="shared" si="227"/>
        <v>CCF</v>
      </c>
      <c r="G3637" t="s">
        <v>8149</v>
      </c>
      <c r="H3637" t="s">
        <v>8150</v>
      </c>
      <c r="I3637">
        <v>296</v>
      </c>
      <c r="J3637">
        <v>296</v>
      </c>
      <c r="K3637" t="s">
        <v>431</v>
      </c>
      <c r="L3637" t="str">
        <f t="shared" si="228"/>
        <v>NIT</v>
      </c>
      <c r="M3637" t="str">
        <f t="shared" si="229"/>
        <v>12171202881011</v>
      </c>
      <c r="N3637" t="s">
        <v>432</v>
      </c>
      <c r="O3637">
        <v>0</v>
      </c>
      <c r="P3637">
        <v>0</v>
      </c>
      <c r="Q3637">
        <v>3995.65</v>
      </c>
      <c r="R3637">
        <v>519.43450000000007</v>
      </c>
      <c r="S3637">
        <v>0</v>
      </c>
      <c r="T3637">
        <v>0</v>
      </c>
      <c r="U3637">
        <v>4515.0844999999999</v>
      </c>
      <c r="W3637" t="s">
        <v>1</v>
      </c>
    </row>
    <row r="3638" spans="1:23">
      <c r="A3638" t="s">
        <v>8160</v>
      </c>
      <c r="B3638" t="str">
        <f t="shared" si="226"/>
        <v>Febrero</v>
      </c>
      <c r="C3638" s="20" t="s">
        <v>8316</v>
      </c>
      <c r="D3638" t="s">
        <v>1</v>
      </c>
      <c r="E3638" t="s">
        <v>0</v>
      </c>
      <c r="F3638" t="str">
        <f t="shared" si="227"/>
        <v>CCF</v>
      </c>
      <c r="G3638" t="s">
        <v>8149</v>
      </c>
      <c r="H3638" t="s">
        <v>8150</v>
      </c>
      <c r="I3638">
        <v>297</v>
      </c>
      <c r="J3638">
        <v>297</v>
      </c>
      <c r="K3638" t="s">
        <v>8224</v>
      </c>
      <c r="L3638" t="str">
        <f t="shared" si="228"/>
        <v>NIT</v>
      </c>
      <c r="M3638" t="str">
        <f t="shared" si="229"/>
        <v>06140707201043</v>
      </c>
      <c r="N3638" t="s">
        <v>8225</v>
      </c>
      <c r="O3638">
        <v>0</v>
      </c>
      <c r="P3638">
        <v>0</v>
      </c>
      <c r="Q3638">
        <v>1174.82</v>
      </c>
      <c r="R3638">
        <v>152.72659999999999</v>
      </c>
      <c r="S3638">
        <v>0</v>
      </c>
      <c r="T3638">
        <v>0</v>
      </c>
      <c r="U3638">
        <v>1327.5465999999999</v>
      </c>
      <c r="W3638" t="s">
        <v>1</v>
      </c>
    </row>
    <row r="3639" spans="1:23">
      <c r="A3639" t="s">
        <v>8160</v>
      </c>
      <c r="B3639" t="str">
        <f t="shared" si="226"/>
        <v>Febrero</v>
      </c>
      <c r="C3639" s="20" t="s">
        <v>8316</v>
      </c>
      <c r="D3639" t="s">
        <v>1</v>
      </c>
      <c r="E3639" t="s">
        <v>0</v>
      </c>
      <c r="F3639" t="str">
        <f t="shared" si="227"/>
        <v>CCF</v>
      </c>
      <c r="G3639" t="s">
        <v>8149</v>
      </c>
      <c r="H3639" t="s">
        <v>8150</v>
      </c>
      <c r="I3639">
        <v>298</v>
      </c>
      <c r="J3639">
        <v>298</v>
      </c>
      <c r="K3639" t="s">
        <v>118</v>
      </c>
      <c r="L3639" t="str">
        <f t="shared" si="228"/>
        <v>NIT</v>
      </c>
      <c r="M3639" t="str">
        <f t="shared" si="229"/>
        <v>06141106071025</v>
      </c>
      <c r="N3639" t="s">
        <v>119</v>
      </c>
      <c r="O3639">
        <v>0</v>
      </c>
      <c r="P3639">
        <v>0</v>
      </c>
      <c r="Q3639">
        <v>30.59</v>
      </c>
      <c r="R3639">
        <v>3.9767000000000001</v>
      </c>
      <c r="S3639">
        <v>0</v>
      </c>
      <c r="T3639">
        <v>0</v>
      </c>
      <c r="U3639">
        <v>34.566699999999997</v>
      </c>
      <c r="W3639" t="s">
        <v>1</v>
      </c>
    </row>
    <row r="3640" spans="1:23">
      <c r="A3640" t="s">
        <v>8160</v>
      </c>
      <c r="B3640" t="str">
        <f t="shared" si="226"/>
        <v>Febrero</v>
      </c>
      <c r="C3640" s="20" t="s">
        <v>8316</v>
      </c>
      <c r="D3640" t="s">
        <v>1</v>
      </c>
      <c r="E3640" t="s">
        <v>0</v>
      </c>
      <c r="F3640" t="str">
        <f t="shared" si="227"/>
        <v>CCF</v>
      </c>
      <c r="G3640" t="s">
        <v>8149</v>
      </c>
      <c r="H3640" t="s">
        <v>8150</v>
      </c>
      <c r="I3640">
        <v>299</v>
      </c>
      <c r="J3640">
        <v>299</v>
      </c>
      <c r="K3640" t="s">
        <v>7990</v>
      </c>
      <c r="L3640" t="str">
        <f t="shared" si="228"/>
        <v>NIT</v>
      </c>
      <c r="M3640" t="str">
        <f t="shared" si="229"/>
        <v>02070905921016</v>
      </c>
      <c r="N3640" t="s">
        <v>7991</v>
      </c>
      <c r="O3640">
        <v>0</v>
      </c>
      <c r="P3640">
        <v>0</v>
      </c>
      <c r="Q3640">
        <v>32.799999999999997</v>
      </c>
      <c r="R3640">
        <v>4.2639999999999993</v>
      </c>
      <c r="S3640">
        <v>0</v>
      </c>
      <c r="T3640">
        <v>0</v>
      </c>
      <c r="U3640">
        <v>37.063999999999993</v>
      </c>
      <c r="W3640" t="s">
        <v>1</v>
      </c>
    </row>
    <row r="3641" spans="1:23">
      <c r="A3641" t="s">
        <v>8160</v>
      </c>
      <c r="B3641" t="str">
        <f t="shared" si="226"/>
        <v>Febrero</v>
      </c>
      <c r="C3641" s="20" t="s">
        <v>8316</v>
      </c>
      <c r="D3641" t="s">
        <v>1</v>
      </c>
      <c r="E3641" t="s">
        <v>0</v>
      </c>
      <c r="F3641" t="str">
        <f t="shared" si="227"/>
        <v>CCF</v>
      </c>
      <c r="G3641" t="s">
        <v>8149</v>
      </c>
      <c r="H3641" t="s">
        <v>8150</v>
      </c>
      <c r="I3641">
        <v>300</v>
      </c>
      <c r="J3641">
        <v>300</v>
      </c>
      <c r="K3641" t="s">
        <v>1402</v>
      </c>
      <c r="L3641" t="str">
        <f t="shared" si="228"/>
        <v>NIT</v>
      </c>
      <c r="M3641" t="str">
        <f t="shared" si="229"/>
        <v>06140801191043</v>
      </c>
      <c r="N3641" t="s">
        <v>1403</v>
      </c>
      <c r="O3641">
        <v>0</v>
      </c>
      <c r="P3641">
        <v>0</v>
      </c>
      <c r="Q3641">
        <v>38.28</v>
      </c>
      <c r="R3641">
        <v>4.9763999999999999</v>
      </c>
      <c r="S3641">
        <v>0</v>
      </c>
      <c r="T3641">
        <v>0</v>
      </c>
      <c r="U3641">
        <v>43.256399999999999</v>
      </c>
      <c r="W3641" t="s">
        <v>1</v>
      </c>
    </row>
    <row r="3642" spans="1:23">
      <c r="A3642" t="s">
        <v>8160</v>
      </c>
      <c r="B3642" t="str">
        <f t="shared" si="226"/>
        <v>Febrero</v>
      </c>
      <c r="C3642" s="20" t="s">
        <v>8316</v>
      </c>
      <c r="D3642" t="s">
        <v>1</v>
      </c>
      <c r="E3642" t="s">
        <v>0</v>
      </c>
      <c r="F3642" t="str">
        <f t="shared" si="227"/>
        <v>CCF</v>
      </c>
      <c r="G3642" t="s">
        <v>8149</v>
      </c>
      <c r="H3642" t="s">
        <v>8150</v>
      </c>
      <c r="I3642">
        <v>301</v>
      </c>
      <c r="J3642">
        <v>301</v>
      </c>
      <c r="K3642" t="s">
        <v>7859</v>
      </c>
      <c r="L3642" t="str">
        <f t="shared" si="228"/>
        <v>NIT</v>
      </c>
      <c r="M3642" t="str">
        <f t="shared" si="229"/>
        <v>06140504211035</v>
      </c>
      <c r="N3642" t="s">
        <v>7860</v>
      </c>
      <c r="O3642">
        <v>0</v>
      </c>
      <c r="P3642">
        <v>0</v>
      </c>
      <c r="Q3642">
        <v>515.03</v>
      </c>
      <c r="R3642">
        <v>66.953900000000004</v>
      </c>
      <c r="S3642">
        <v>0</v>
      </c>
      <c r="T3642">
        <v>0</v>
      </c>
      <c r="U3642">
        <v>581.98389999999995</v>
      </c>
      <c r="W3642" t="s">
        <v>1</v>
      </c>
    </row>
    <row r="3643" spans="1:23">
      <c r="A3643" t="s">
        <v>8160</v>
      </c>
      <c r="B3643" t="str">
        <f t="shared" si="226"/>
        <v>Febrero</v>
      </c>
      <c r="C3643" s="20" t="s">
        <v>8316</v>
      </c>
      <c r="D3643" t="s">
        <v>1</v>
      </c>
      <c r="E3643" t="s">
        <v>0</v>
      </c>
      <c r="F3643" t="str">
        <f t="shared" si="227"/>
        <v>CCF</v>
      </c>
      <c r="G3643" t="s">
        <v>8149</v>
      </c>
      <c r="H3643" t="s">
        <v>8150</v>
      </c>
      <c r="I3643">
        <v>302</v>
      </c>
      <c r="J3643">
        <v>302</v>
      </c>
      <c r="K3643" t="s">
        <v>695</v>
      </c>
      <c r="L3643" t="str">
        <f t="shared" si="228"/>
        <v>NIT</v>
      </c>
      <c r="M3643" t="str">
        <f t="shared" si="229"/>
        <v>06141303831023</v>
      </c>
      <c r="N3643" t="s">
        <v>696</v>
      </c>
      <c r="O3643">
        <v>0</v>
      </c>
      <c r="P3643">
        <v>0</v>
      </c>
      <c r="Q3643">
        <v>84.96</v>
      </c>
      <c r="R3643">
        <v>11.0448</v>
      </c>
      <c r="S3643">
        <v>0</v>
      </c>
      <c r="T3643">
        <v>0</v>
      </c>
      <c r="U3643">
        <v>96.004799999999989</v>
      </c>
      <c r="W3643" t="s">
        <v>1</v>
      </c>
    </row>
    <row r="3644" spans="1:23">
      <c r="A3644" t="s">
        <v>8160</v>
      </c>
      <c r="B3644" t="str">
        <f t="shared" si="226"/>
        <v>Febrero</v>
      </c>
      <c r="C3644" s="20" t="s">
        <v>8316</v>
      </c>
      <c r="D3644" t="s">
        <v>1</v>
      </c>
      <c r="E3644" t="s">
        <v>0</v>
      </c>
      <c r="F3644" t="str">
        <f t="shared" si="227"/>
        <v>CCF</v>
      </c>
      <c r="G3644" t="s">
        <v>8149</v>
      </c>
      <c r="H3644" t="s">
        <v>8150</v>
      </c>
      <c r="I3644">
        <v>303</v>
      </c>
      <c r="J3644">
        <v>303</v>
      </c>
      <c r="K3644" t="s">
        <v>632</v>
      </c>
      <c r="L3644" t="str">
        <f t="shared" si="228"/>
        <v>NIT</v>
      </c>
      <c r="M3644" t="str">
        <f t="shared" si="229"/>
        <v>07022306610013</v>
      </c>
      <c r="N3644" t="s">
        <v>633</v>
      </c>
      <c r="O3644">
        <v>0</v>
      </c>
      <c r="P3644">
        <v>0</v>
      </c>
      <c r="Q3644">
        <v>300.89999999999998</v>
      </c>
      <c r="R3644">
        <v>39.116999999999997</v>
      </c>
      <c r="S3644">
        <v>0</v>
      </c>
      <c r="T3644">
        <v>0</v>
      </c>
      <c r="U3644">
        <v>340.017</v>
      </c>
      <c r="W3644" t="s">
        <v>1</v>
      </c>
    </row>
    <row r="3645" spans="1:23">
      <c r="A3645" t="s">
        <v>8160</v>
      </c>
      <c r="B3645" t="str">
        <f t="shared" si="226"/>
        <v>Febrero</v>
      </c>
      <c r="C3645" s="20" t="s">
        <v>8316</v>
      </c>
      <c r="D3645" t="s">
        <v>1</v>
      </c>
      <c r="E3645" t="s">
        <v>0</v>
      </c>
      <c r="F3645" t="str">
        <f t="shared" si="227"/>
        <v>CCF</v>
      </c>
      <c r="G3645" t="s">
        <v>8149</v>
      </c>
      <c r="H3645" t="s">
        <v>8150</v>
      </c>
      <c r="I3645">
        <v>304</v>
      </c>
      <c r="J3645">
        <v>304</v>
      </c>
      <c r="K3645" t="s">
        <v>345</v>
      </c>
      <c r="L3645" t="str">
        <f t="shared" si="228"/>
        <v>NIT</v>
      </c>
      <c r="M3645" t="str">
        <f t="shared" si="229"/>
        <v>09032703721011</v>
      </c>
      <c r="N3645" t="s">
        <v>346</v>
      </c>
      <c r="O3645">
        <v>0</v>
      </c>
      <c r="P3645">
        <v>0</v>
      </c>
      <c r="Q3645">
        <v>76.89</v>
      </c>
      <c r="R3645">
        <v>9.9957000000000011</v>
      </c>
      <c r="S3645">
        <v>0</v>
      </c>
      <c r="T3645">
        <v>0</v>
      </c>
      <c r="U3645">
        <v>86.8857</v>
      </c>
      <c r="W3645" t="s">
        <v>1</v>
      </c>
    </row>
    <row r="3646" spans="1:23">
      <c r="A3646" t="s">
        <v>8160</v>
      </c>
      <c r="B3646" t="str">
        <f t="shared" si="226"/>
        <v>Febrero</v>
      </c>
      <c r="C3646" s="20" t="s">
        <v>8316</v>
      </c>
      <c r="D3646" t="s">
        <v>1</v>
      </c>
      <c r="E3646" t="s">
        <v>0</v>
      </c>
      <c r="F3646" t="str">
        <f t="shared" si="227"/>
        <v>CCF</v>
      </c>
      <c r="G3646" t="s">
        <v>8149</v>
      </c>
      <c r="H3646" t="s">
        <v>8150</v>
      </c>
      <c r="I3646">
        <v>305</v>
      </c>
      <c r="J3646">
        <v>305</v>
      </c>
      <c r="K3646" t="s">
        <v>8055</v>
      </c>
      <c r="L3646" t="str">
        <f t="shared" si="228"/>
        <v>NIT</v>
      </c>
      <c r="M3646" t="str">
        <f t="shared" si="229"/>
        <v>10101512901033</v>
      </c>
      <c r="N3646" t="s">
        <v>8056</v>
      </c>
      <c r="O3646">
        <v>0</v>
      </c>
      <c r="P3646">
        <v>0</v>
      </c>
      <c r="Q3646">
        <v>306.24</v>
      </c>
      <c r="R3646">
        <v>39.811199999999999</v>
      </c>
      <c r="S3646">
        <v>0</v>
      </c>
      <c r="T3646">
        <v>0</v>
      </c>
      <c r="U3646">
        <v>346.05119999999999</v>
      </c>
      <c r="W3646" t="s">
        <v>1</v>
      </c>
    </row>
    <row r="3647" spans="1:23">
      <c r="A3647" t="s">
        <v>8160</v>
      </c>
      <c r="B3647" t="str">
        <f t="shared" si="226"/>
        <v>Febrero</v>
      </c>
      <c r="C3647" s="20" t="s">
        <v>8276</v>
      </c>
      <c r="D3647" t="s">
        <v>1</v>
      </c>
      <c r="E3647" t="s">
        <v>0</v>
      </c>
      <c r="F3647" t="str">
        <f t="shared" si="227"/>
        <v>CCF</v>
      </c>
      <c r="G3647" t="s">
        <v>8149</v>
      </c>
      <c r="H3647" t="s">
        <v>8150</v>
      </c>
      <c r="I3647">
        <v>306</v>
      </c>
      <c r="J3647">
        <v>306</v>
      </c>
      <c r="K3647" t="s">
        <v>530</v>
      </c>
      <c r="L3647" t="str">
        <f t="shared" si="228"/>
        <v>NIT</v>
      </c>
      <c r="M3647" t="str">
        <f t="shared" si="229"/>
        <v>06140705181037</v>
      </c>
      <c r="N3647" t="s">
        <v>531</v>
      </c>
      <c r="O3647">
        <v>0</v>
      </c>
      <c r="P3647">
        <v>0</v>
      </c>
      <c r="Q3647">
        <v>3300</v>
      </c>
      <c r="R3647">
        <v>429</v>
      </c>
      <c r="S3647">
        <v>0</v>
      </c>
      <c r="T3647">
        <v>0</v>
      </c>
      <c r="U3647">
        <v>3729</v>
      </c>
      <c r="W3647" t="s">
        <v>1</v>
      </c>
    </row>
    <row r="3648" spans="1:23">
      <c r="A3648" t="s">
        <v>8160</v>
      </c>
      <c r="B3648" t="str">
        <f t="shared" si="226"/>
        <v>Febrero</v>
      </c>
      <c r="C3648" s="20" t="s">
        <v>8276</v>
      </c>
      <c r="D3648" t="s">
        <v>1</v>
      </c>
      <c r="E3648" t="s">
        <v>0</v>
      </c>
      <c r="F3648" t="str">
        <f t="shared" si="227"/>
        <v>CCF</v>
      </c>
      <c r="G3648" t="s">
        <v>8149</v>
      </c>
      <c r="H3648" t="s">
        <v>8150</v>
      </c>
      <c r="I3648">
        <v>307</v>
      </c>
      <c r="J3648">
        <v>307</v>
      </c>
      <c r="K3648" t="s">
        <v>1078</v>
      </c>
      <c r="L3648" t="str">
        <f t="shared" si="228"/>
        <v>NIT</v>
      </c>
      <c r="M3648" t="str">
        <f t="shared" si="229"/>
        <v>02101910851029</v>
      </c>
      <c r="N3648" t="s">
        <v>1079</v>
      </c>
      <c r="O3648">
        <v>0</v>
      </c>
      <c r="P3648">
        <v>0</v>
      </c>
      <c r="Q3648">
        <v>287.45999999999998</v>
      </c>
      <c r="R3648">
        <v>37.369799999999998</v>
      </c>
      <c r="S3648">
        <v>0</v>
      </c>
      <c r="T3648">
        <v>0</v>
      </c>
      <c r="U3648">
        <v>324.82979999999998</v>
      </c>
      <c r="W3648" t="s">
        <v>1</v>
      </c>
    </row>
    <row r="3649" spans="1:23">
      <c r="A3649" t="s">
        <v>8160</v>
      </c>
      <c r="B3649" t="str">
        <f t="shared" ref="B3649:B3712" si="230">SUBSTITUTE(A3649,"EBRERO","ebrero")</f>
        <v>Febrero</v>
      </c>
      <c r="C3649" s="20" t="s">
        <v>8276</v>
      </c>
      <c r="D3649" t="s">
        <v>1</v>
      </c>
      <c r="E3649" t="s">
        <v>0</v>
      </c>
      <c r="F3649" t="str">
        <f t="shared" si="227"/>
        <v>CCF</v>
      </c>
      <c r="G3649" t="s">
        <v>8149</v>
      </c>
      <c r="H3649" t="s">
        <v>8150</v>
      </c>
      <c r="I3649">
        <v>308</v>
      </c>
      <c r="J3649">
        <v>308</v>
      </c>
      <c r="K3649" t="s">
        <v>651</v>
      </c>
      <c r="L3649" t="str">
        <f t="shared" si="228"/>
        <v>NIT</v>
      </c>
      <c r="M3649" t="str">
        <f t="shared" si="229"/>
        <v>11091202711011</v>
      </c>
      <c r="N3649" t="s">
        <v>652</v>
      </c>
      <c r="O3649">
        <v>0</v>
      </c>
      <c r="P3649">
        <v>0</v>
      </c>
      <c r="Q3649">
        <v>195.59</v>
      </c>
      <c r="R3649">
        <v>25.4267</v>
      </c>
      <c r="S3649">
        <v>0</v>
      </c>
      <c r="T3649">
        <v>0</v>
      </c>
      <c r="U3649">
        <v>221.01670000000001</v>
      </c>
      <c r="W3649" t="s">
        <v>1</v>
      </c>
    </row>
    <row r="3650" spans="1:23">
      <c r="A3650" t="s">
        <v>8160</v>
      </c>
      <c r="B3650" t="str">
        <f t="shared" si="230"/>
        <v>Febrero</v>
      </c>
      <c r="C3650" s="20" t="s">
        <v>8276</v>
      </c>
      <c r="D3650" t="s">
        <v>1</v>
      </c>
      <c r="E3650" t="s">
        <v>0</v>
      </c>
      <c r="F3650" t="str">
        <f t="shared" si="227"/>
        <v>CCF</v>
      </c>
      <c r="G3650" t="s">
        <v>8149</v>
      </c>
      <c r="H3650" t="s">
        <v>8150</v>
      </c>
      <c r="I3650">
        <v>309</v>
      </c>
      <c r="J3650">
        <v>309</v>
      </c>
      <c r="K3650" t="s">
        <v>616</v>
      </c>
      <c r="L3650" t="str">
        <f t="shared" si="228"/>
        <v>NIT</v>
      </c>
      <c r="M3650" t="str">
        <f t="shared" si="229"/>
        <v>02030104771061</v>
      </c>
      <c r="N3650" t="s">
        <v>617</v>
      </c>
      <c r="O3650">
        <v>0</v>
      </c>
      <c r="P3650">
        <v>0</v>
      </c>
      <c r="Q3650">
        <v>146.63999999999999</v>
      </c>
      <c r="R3650">
        <v>19.063199999999998</v>
      </c>
      <c r="S3650">
        <v>0</v>
      </c>
      <c r="T3650">
        <v>0</v>
      </c>
      <c r="U3650">
        <v>165.70319999999998</v>
      </c>
      <c r="W3650" t="s">
        <v>1</v>
      </c>
    </row>
    <row r="3651" spans="1:23">
      <c r="A3651" t="s">
        <v>8160</v>
      </c>
      <c r="B3651" t="str">
        <f t="shared" si="230"/>
        <v>Febrero</v>
      </c>
      <c r="C3651" s="20" t="s">
        <v>8276</v>
      </c>
      <c r="D3651" t="s">
        <v>1</v>
      </c>
      <c r="E3651" t="s">
        <v>0</v>
      </c>
      <c r="F3651" t="str">
        <f t="shared" ref="F3651:F3714" si="231">IF(E3651="05","Nota de crédito","CCF")</f>
        <v>CCF</v>
      </c>
      <c r="G3651" t="s">
        <v>8149</v>
      </c>
      <c r="H3651" t="s">
        <v>8150</v>
      </c>
      <c r="I3651">
        <v>310</v>
      </c>
      <c r="J3651">
        <v>310</v>
      </c>
      <c r="K3651" t="s">
        <v>622</v>
      </c>
      <c r="L3651" t="str">
        <f t="shared" ref="L3651:L3714" si="232">IF(K3651=0,"DUI","NIT")</f>
        <v>NIT</v>
      </c>
      <c r="M3651" t="str">
        <f t="shared" ref="M3651:M3714" si="233">IF(K3651=0,V3651,K3651)</f>
        <v>06042001931012</v>
      </c>
      <c r="N3651" t="s">
        <v>623</v>
      </c>
      <c r="O3651">
        <v>0</v>
      </c>
      <c r="P3651">
        <v>0</v>
      </c>
      <c r="Q3651">
        <v>950</v>
      </c>
      <c r="R3651">
        <v>123.5</v>
      </c>
      <c r="S3651">
        <v>0</v>
      </c>
      <c r="T3651">
        <v>0</v>
      </c>
      <c r="U3651">
        <v>1073.5</v>
      </c>
      <c r="W3651" t="s">
        <v>1</v>
      </c>
    </row>
    <row r="3652" spans="1:23">
      <c r="A3652" t="s">
        <v>8160</v>
      </c>
      <c r="B3652" t="str">
        <f t="shared" si="230"/>
        <v>Febrero</v>
      </c>
      <c r="C3652" s="20" t="s">
        <v>8276</v>
      </c>
      <c r="D3652" t="s">
        <v>1</v>
      </c>
      <c r="E3652" t="s">
        <v>0</v>
      </c>
      <c r="F3652" t="str">
        <f t="shared" si="231"/>
        <v>CCF</v>
      </c>
      <c r="G3652" t="s">
        <v>8149</v>
      </c>
      <c r="H3652" t="s">
        <v>8150</v>
      </c>
      <c r="I3652">
        <v>311</v>
      </c>
      <c r="J3652">
        <v>311</v>
      </c>
      <c r="K3652" t="s">
        <v>271</v>
      </c>
      <c r="L3652" t="str">
        <f t="shared" si="232"/>
        <v>NIT</v>
      </c>
      <c r="M3652" t="str">
        <f t="shared" si="233"/>
        <v>11230901630015</v>
      </c>
      <c r="N3652" t="s">
        <v>272</v>
      </c>
      <c r="O3652">
        <v>0</v>
      </c>
      <c r="P3652">
        <v>0</v>
      </c>
      <c r="Q3652">
        <v>105.6</v>
      </c>
      <c r="R3652">
        <v>13.728</v>
      </c>
      <c r="S3652">
        <v>0</v>
      </c>
      <c r="T3652">
        <v>0</v>
      </c>
      <c r="U3652">
        <v>119.32799999999999</v>
      </c>
      <c r="W3652" t="s">
        <v>1</v>
      </c>
    </row>
    <row r="3653" spans="1:23">
      <c r="A3653" t="s">
        <v>8160</v>
      </c>
      <c r="B3653" t="str">
        <f t="shared" si="230"/>
        <v>Febrero</v>
      </c>
      <c r="C3653" s="20" t="s">
        <v>8276</v>
      </c>
      <c r="D3653" t="s">
        <v>1</v>
      </c>
      <c r="E3653" t="s">
        <v>0</v>
      </c>
      <c r="F3653" t="str">
        <f t="shared" si="231"/>
        <v>CCF</v>
      </c>
      <c r="G3653" t="s">
        <v>8149</v>
      </c>
      <c r="H3653" t="s">
        <v>8150</v>
      </c>
      <c r="I3653">
        <v>312</v>
      </c>
      <c r="J3653">
        <v>312</v>
      </c>
      <c r="K3653" t="s">
        <v>435</v>
      </c>
      <c r="L3653" t="str">
        <f t="shared" si="232"/>
        <v>NIT</v>
      </c>
      <c r="M3653" t="str">
        <f t="shared" si="233"/>
        <v>06130407761017</v>
      </c>
      <c r="N3653" t="s">
        <v>436</v>
      </c>
      <c r="O3653">
        <v>0</v>
      </c>
      <c r="P3653">
        <v>0</v>
      </c>
      <c r="Q3653">
        <v>28.56</v>
      </c>
      <c r="R3653">
        <v>3.7128000000000001</v>
      </c>
      <c r="S3653">
        <v>0</v>
      </c>
      <c r="T3653">
        <v>0</v>
      </c>
      <c r="U3653">
        <v>32.272799999999997</v>
      </c>
      <c r="W3653" t="s">
        <v>1</v>
      </c>
    </row>
    <row r="3654" spans="1:23">
      <c r="A3654" t="s">
        <v>8160</v>
      </c>
      <c r="B3654" t="str">
        <f t="shared" si="230"/>
        <v>Febrero</v>
      </c>
      <c r="C3654" s="20" t="s">
        <v>8276</v>
      </c>
      <c r="D3654" t="s">
        <v>1</v>
      </c>
      <c r="E3654" t="s">
        <v>0</v>
      </c>
      <c r="F3654" t="str">
        <f t="shared" si="231"/>
        <v>CCF</v>
      </c>
      <c r="G3654" t="s">
        <v>8149</v>
      </c>
      <c r="H3654" t="s">
        <v>8150</v>
      </c>
      <c r="I3654">
        <v>313</v>
      </c>
      <c r="J3654">
        <v>313</v>
      </c>
      <c r="K3654" t="s">
        <v>755</v>
      </c>
      <c r="L3654" t="str">
        <f t="shared" si="232"/>
        <v>NIT</v>
      </c>
      <c r="M3654" t="str">
        <f t="shared" si="233"/>
        <v>02030505670013</v>
      </c>
      <c r="N3654" t="s">
        <v>756</v>
      </c>
      <c r="O3654">
        <v>0</v>
      </c>
      <c r="P3654">
        <v>0</v>
      </c>
      <c r="Q3654">
        <v>16.989999999999998</v>
      </c>
      <c r="R3654">
        <v>2.2086999999999999</v>
      </c>
      <c r="S3654">
        <v>0</v>
      </c>
      <c r="T3654">
        <v>0</v>
      </c>
      <c r="U3654">
        <v>19.198699999999999</v>
      </c>
      <c r="W3654" t="s">
        <v>1</v>
      </c>
    </row>
    <row r="3655" spans="1:23">
      <c r="A3655" t="s">
        <v>8160</v>
      </c>
      <c r="B3655" t="str">
        <f t="shared" si="230"/>
        <v>Febrero</v>
      </c>
      <c r="C3655" s="20" t="s">
        <v>8276</v>
      </c>
      <c r="D3655" t="s">
        <v>1</v>
      </c>
      <c r="E3655" t="s">
        <v>0</v>
      </c>
      <c r="F3655" t="str">
        <f t="shared" si="231"/>
        <v>CCF</v>
      </c>
      <c r="G3655" t="s">
        <v>8149</v>
      </c>
      <c r="H3655" t="s">
        <v>8150</v>
      </c>
      <c r="I3655">
        <v>314</v>
      </c>
      <c r="J3655">
        <v>314</v>
      </c>
      <c r="K3655" t="s">
        <v>787</v>
      </c>
      <c r="L3655" t="str">
        <f t="shared" si="232"/>
        <v>NIT</v>
      </c>
      <c r="M3655" t="str">
        <f t="shared" si="233"/>
        <v>10010103731015</v>
      </c>
      <c r="N3655" t="s">
        <v>788</v>
      </c>
      <c r="O3655">
        <v>0</v>
      </c>
      <c r="P3655">
        <v>0</v>
      </c>
      <c r="Q3655">
        <v>55.08</v>
      </c>
      <c r="R3655">
        <v>7.1604000000000001</v>
      </c>
      <c r="S3655">
        <v>0</v>
      </c>
      <c r="T3655">
        <v>0</v>
      </c>
      <c r="U3655">
        <v>62.240400000000001</v>
      </c>
      <c r="W3655" t="s">
        <v>1</v>
      </c>
    </row>
    <row r="3656" spans="1:23">
      <c r="A3656" t="s">
        <v>8160</v>
      </c>
      <c r="B3656" t="str">
        <f t="shared" si="230"/>
        <v>Febrero</v>
      </c>
      <c r="C3656" s="20" t="s">
        <v>8276</v>
      </c>
      <c r="D3656" t="s">
        <v>1</v>
      </c>
      <c r="E3656" t="s">
        <v>0</v>
      </c>
      <c r="F3656" t="str">
        <f t="shared" si="231"/>
        <v>CCF</v>
      </c>
      <c r="G3656" t="s">
        <v>8149</v>
      </c>
      <c r="H3656" t="s">
        <v>8150</v>
      </c>
      <c r="I3656">
        <v>315</v>
      </c>
      <c r="J3656">
        <v>315</v>
      </c>
      <c r="K3656" t="s">
        <v>769</v>
      </c>
      <c r="L3656" t="str">
        <f t="shared" si="232"/>
        <v>NIT</v>
      </c>
      <c r="M3656" t="str">
        <f t="shared" si="233"/>
        <v>04162810771024</v>
      </c>
      <c r="N3656" t="s">
        <v>770</v>
      </c>
      <c r="O3656">
        <v>0</v>
      </c>
      <c r="P3656">
        <v>0</v>
      </c>
      <c r="Q3656">
        <v>55.75</v>
      </c>
      <c r="R3656">
        <v>7.2475000000000005</v>
      </c>
      <c r="S3656">
        <v>0</v>
      </c>
      <c r="T3656">
        <v>0</v>
      </c>
      <c r="U3656">
        <v>62.997500000000002</v>
      </c>
      <c r="W3656" t="s">
        <v>1</v>
      </c>
    </row>
    <row r="3657" spans="1:23">
      <c r="A3657" t="s">
        <v>8160</v>
      </c>
      <c r="B3657" t="str">
        <f t="shared" si="230"/>
        <v>Febrero</v>
      </c>
      <c r="C3657" s="20" t="s">
        <v>8276</v>
      </c>
      <c r="D3657" t="s">
        <v>1</v>
      </c>
      <c r="E3657" t="s">
        <v>0</v>
      </c>
      <c r="F3657" t="str">
        <f t="shared" si="231"/>
        <v>CCF</v>
      </c>
      <c r="G3657" t="s">
        <v>8149</v>
      </c>
      <c r="H3657" t="s">
        <v>8150</v>
      </c>
      <c r="I3657">
        <v>316</v>
      </c>
      <c r="J3657">
        <v>316</v>
      </c>
      <c r="K3657" t="s">
        <v>803</v>
      </c>
      <c r="L3657" t="str">
        <f t="shared" si="232"/>
        <v>NIT</v>
      </c>
      <c r="M3657" t="str">
        <f t="shared" si="233"/>
        <v>05010909881017</v>
      </c>
      <c r="N3657" t="s">
        <v>804</v>
      </c>
      <c r="O3657">
        <v>0</v>
      </c>
      <c r="P3657">
        <v>0</v>
      </c>
      <c r="Q3657">
        <v>466.61</v>
      </c>
      <c r="R3657">
        <v>60.659300000000002</v>
      </c>
      <c r="S3657">
        <v>0</v>
      </c>
      <c r="T3657">
        <v>0</v>
      </c>
      <c r="U3657">
        <v>527.26930000000004</v>
      </c>
      <c r="W3657" t="s">
        <v>1</v>
      </c>
    </row>
    <row r="3658" spans="1:23">
      <c r="A3658" t="s">
        <v>8160</v>
      </c>
      <c r="B3658" t="str">
        <f t="shared" si="230"/>
        <v>Febrero</v>
      </c>
      <c r="C3658" s="20" t="s">
        <v>8276</v>
      </c>
      <c r="D3658" t="s">
        <v>1</v>
      </c>
      <c r="E3658" t="s">
        <v>0</v>
      </c>
      <c r="F3658" t="str">
        <f t="shared" si="231"/>
        <v>CCF</v>
      </c>
      <c r="G3658" t="s">
        <v>8149</v>
      </c>
      <c r="H3658" t="s">
        <v>8150</v>
      </c>
      <c r="I3658">
        <v>317</v>
      </c>
      <c r="J3658">
        <v>317</v>
      </c>
      <c r="K3658" t="s">
        <v>155</v>
      </c>
      <c r="L3658" t="str">
        <f t="shared" si="232"/>
        <v>NIT</v>
      </c>
      <c r="M3658" t="str">
        <f t="shared" si="233"/>
        <v>06142610051058</v>
      </c>
      <c r="N3658" t="s">
        <v>156</v>
      </c>
      <c r="O3658">
        <v>0</v>
      </c>
      <c r="P3658">
        <v>0</v>
      </c>
      <c r="Q3658">
        <v>364.32</v>
      </c>
      <c r="R3658">
        <v>47.361600000000003</v>
      </c>
      <c r="S3658">
        <v>0</v>
      </c>
      <c r="T3658">
        <v>0</v>
      </c>
      <c r="U3658">
        <v>411.6816</v>
      </c>
      <c r="W3658" t="s">
        <v>1</v>
      </c>
    </row>
    <row r="3659" spans="1:23">
      <c r="A3659" t="s">
        <v>8160</v>
      </c>
      <c r="B3659" t="str">
        <f t="shared" si="230"/>
        <v>Febrero</v>
      </c>
      <c r="C3659" s="20" t="s">
        <v>8276</v>
      </c>
      <c r="D3659" t="s">
        <v>1</v>
      </c>
      <c r="E3659" t="s">
        <v>0</v>
      </c>
      <c r="F3659" t="str">
        <f t="shared" si="231"/>
        <v>CCF</v>
      </c>
      <c r="G3659" t="s">
        <v>8149</v>
      </c>
      <c r="H3659" t="s">
        <v>8150</v>
      </c>
      <c r="I3659">
        <v>318</v>
      </c>
      <c r="J3659">
        <v>318</v>
      </c>
      <c r="K3659" t="s">
        <v>514</v>
      </c>
      <c r="L3659" t="str">
        <f t="shared" si="232"/>
        <v>NIT</v>
      </c>
      <c r="M3659" t="str">
        <f t="shared" si="233"/>
        <v>04012106851010</v>
      </c>
      <c r="N3659" t="s">
        <v>515</v>
      </c>
      <c r="O3659">
        <v>0</v>
      </c>
      <c r="P3659">
        <v>0</v>
      </c>
      <c r="Q3659">
        <v>3992.84</v>
      </c>
      <c r="R3659">
        <v>519.06920000000002</v>
      </c>
      <c r="S3659">
        <v>0</v>
      </c>
      <c r="T3659">
        <v>0</v>
      </c>
      <c r="U3659">
        <v>4511.9092000000001</v>
      </c>
      <c r="W3659" t="s">
        <v>1</v>
      </c>
    </row>
    <row r="3660" spans="1:23">
      <c r="A3660" t="s">
        <v>8160</v>
      </c>
      <c r="B3660" t="str">
        <f t="shared" si="230"/>
        <v>Febrero</v>
      </c>
      <c r="C3660" s="20" t="s">
        <v>8276</v>
      </c>
      <c r="D3660" t="s">
        <v>1</v>
      </c>
      <c r="E3660" t="s">
        <v>0</v>
      </c>
      <c r="F3660" t="str">
        <f t="shared" si="231"/>
        <v>CCF</v>
      </c>
      <c r="G3660" t="s">
        <v>8149</v>
      </c>
      <c r="H3660" t="s">
        <v>8150</v>
      </c>
      <c r="I3660">
        <v>319</v>
      </c>
      <c r="J3660">
        <v>319</v>
      </c>
      <c r="K3660" t="s">
        <v>1263</v>
      </c>
      <c r="L3660" t="str">
        <f t="shared" si="232"/>
        <v>NIT</v>
      </c>
      <c r="M3660" t="str">
        <f t="shared" si="233"/>
        <v>06142209201110</v>
      </c>
      <c r="N3660" t="s">
        <v>1264</v>
      </c>
      <c r="O3660">
        <v>0</v>
      </c>
      <c r="P3660">
        <v>0</v>
      </c>
      <c r="Q3660">
        <v>42.48</v>
      </c>
      <c r="R3660">
        <v>5.5224000000000002</v>
      </c>
      <c r="S3660">
        <v>0</v>
      </c>
      <c r="T3660">
        <v>0</v>
      </c>
      <c r="U3660">
        <v>48.002399999999994</v>
      </c>
      <c r="W3660" t="s">
        <v>1</v>
      </c>
    </row>
    <row r="3661" spans="1:23">
      <c r="A3661" t="s">
        <v>8160</v>
      </c>
      <c r="B3661" t="str">
        <f t="shared" si="230"/>
        <v>Febrero</v>
      </c>
      <c r="C3661" s="20" t="s">
        <v>8276</v>
      </c>
      <c r="D3661" t="s">
        <v>1</v>
      </c>
      <c r="E3661" t="s">
        <v>0</v>
      </c>
      <c r="F3661" t="str">
        <f t="shared" si="231"/>
        <v>CCF</v>
      </c>
      <c r="G3661" t="s">
        <v>8149</v>
      </c>
      <c r="H3661" t="s">
        <v>8150</v>
      </c>
      <c r="I3661">
        <v>320</v>
      </c>
      <c r="J3661">
        <v>320</v>
      </c>
      <c r="K3661" t="s">
        <v>896</v>
      </c>
      <c r="L3661" t="str">
        <f t="shared" si="232"/>
        <v>NIT</v>
      </c>
      <c r="M3661" t="str">
        <f t="shared" si="233"/>
        <v>06140506171065</v>
      </c>
      <c r="N3661" t="s">
        <v>897</v>
      </c>
      <c r="O3661">
        <v>0</v>
      </c>
      <c r="P3661">
        <v>0</v>
      </c>
      <c r="Q3661">
        <v>291.89</v>
      </c>
      <c r="R3661">
        <v>37.945700000000002</v>
      </c>
      <c r="S3661">
        <v>0</v>
      </c>
      <c r="T3661">
        <v>0</v>
      </c>
      <c r="U3661">
        <v>329.83569999999997</v>
      </c>
      <c r="W3661" t="s">
        <v>1</v>
      </c>
    </row>
    <row r="3662" spans="1:23">
      <c r="A3662" t="s">
        <v>8160</v>
      </c>
      <c r="B3662" t="str">
        <f t="shared" si="230"/>
        <v>Febrero</v>
      </c>
      <c r="C3662" s="20" t="s">
        <v>8276</v>
      </c>
      <c r="D3662" t="s">
        <v>1</v>
      </c>
      <c r="E3662" t="s">
        <v>0</v>
      </c>
      <c r="F3662" t="str">
        <f t="shared" si="231"/>
        <v>CCF</v>
      </c>
      <c r="G3662" t="s">
        <v>8149</v>
      </c>
      <c r="H3662" t="s">
        <v>8150</v>
      </c>
      <c r="I3662">
        <v>321</v>
      </c>
      <c r="J3662">
        <v>321</v>
      </c>
      <c r="K3662" t="s">
        <v>87</v>
      </c>
      <c r="L3662" t="str">
        <f t="shared" si="232"/>
        <v>NIT</v>
      </c>
      <c r="M3662" t="str">
        <f t="shared" si="233"/>
        <v>03120408530013</v>
      </c>
      <c r="N3662" t="s">
        <v>88</v>
      </c>
      <c r="O3662">
        <v>0</v>
      </c>
      <c r="P3662">
        <v>0</v>
      </c>
      <c r="Q3662">
        <v>59.1</v>
      </c>
      <c r="R3662">
        <v>7.6830000000000007</v>
      </c>
      <c r="S3662">
        <v>0</v>
      </c>
      <c r="T3662">
        <v>0</v>
      </c>
      <c r="U3662">
        <v>66.783000000000001</v>
      </c>
      <c r="W3662" t="s">
        <v>1</v>
      </c>
    </row>
    <row r="3663" spans="1:23">
      <c r="A3663" t="s">
        <v>8160</v>
      </c>
      <c r="B3663" t="str">
        <f t="shared" si="230"/>
        <v>Febrero</v>
      </c>
      <c r="C3663" s="20" t="s">
        <v>8313</v>
      </c>
      <c r="D3663" t="s">
        <v>1</v>
      </c>
      <c r="E3663" t="s">
        <v>0</v>
      </c>
      <c r="F3663" t="str">
        <f t="shared" si="231"/>
        <v>CCF</v>
      </c>
      <c r="G3663" t="s">
        <v>8149</v>
      </c>
      <c r="H3663" t="s">
        <v>8150</v>
      </c>
      <c r="I3663">
        <v>322</v>
      </c>
      <c r="J3663">
        <v>322</v>
      </c>
      <c r="K3663" t="s">
        <v>429</v>
      </c>
      <c r="L3663" t="str">
        <f t="shared" si="232"/>
        <v>NIT</v>
      </c>
      <c r="M3663" t="str">
        <f t="shared" si="233"/>
        <v>03152701651010</v>
      </c>
      <c r="N3663" t="s">
        <v>430</v>
      </c>
      <c r="O3663">
        <v>0</v>
      </c>
      <c r="P3663">
        <v>0</v>
      </c>
      <c r="Q3663">
        <v>630.16</v>
      </c>
      <c r="R3663">
        <v>81.9208</v>
      </c>
      <c r="S3663">
        <v>0</v>
      </c>
      <c r="T3663">
        <v>0</v>
      </c>
      <c r="U3663">
        <v>712.08079999999995</v>
      </c>
      <c r="W3663" t="s">
        <v>1</v>
      </c>
    </row>
    <row r="3664" spans="1:23">
      <c r="A3664" t="s">
        <v>8160</v>
      </c>
      <c r="B3664" t="str">
        <f t="shared" si="230"/>
        <v>Febrero</v>
      </c>
      <c r="C3664" s="20" t="s">
        <v>8313</v>
      </c>
      <c r="D3664" t="s">
        <v>1</v>
      </c>
      <c r="E3664" t="s">
        <v>0</v>
      </c>
      <c r="F3664" t="str">
        <f t="shared" si="231"/>
        <v>CCF</v>
      </c>
      <c r="G3664" t="s">
        <v>8149</v>
      </c>
      <c r="H3664" t="s">
        <v>8150</v>
      </c>
      <c r="I3664">
        <v>323</v>
      </c>
      <c r="J3664">
        <v>323</v>
      </c>
      <c r="K3664" t="s">
        <v>913</v>
      </c>
      <c r="L3664" t="str">
        <f t="shared" si="232"/>
        <v>NIT</v>
      </c>
      <c r="M3664" t="str">
        <f t="shared" si="233"/>
        <v>10100210781024</v>
      </c>
      <c r="N3664" t="s">
        <v>914</v>
      </c>
      <c r="O3664">
        <v>0</v>
      </c>
      <c r="P3664">
        <v>0</v>
      </c>
      <c r="Q3664">
        <v>178.99</v>
      </c>
      <c r="R3664">
        <v>23.268700000000003</v>
      </c>
      <c r="S3664">
        <v>0</v>
      </c>
      <c r="T3664">
        <v>0</v>
      </c>
      <c r="U3664">
        <v>202.2587</v>
      </c>
      <c r="W3664" t="s">
        <v>1</v>
      </c>
    </row>
    <row r="3665" spans="1:23">
      <c r="A3665" t="s">
        <v>8160</v>
      </c>
      <c r="B3665" t="str">
        <f t="shared" si="230"/>
        <v>Febrero</v>
      </c>
      <c r="C3665" s="20" t="s">
        <v>8313</v>
      </c>
      <c r="D3665" t="s">
        <v>1</v>
      </c>
      <c r="E3665" t="s">
        <v>0</v>
      </c>
      <c r="F3665" t="str">
        <f t="shared" si="231"/>
        <v>CCF</v>
      </c>
      <c r="G3665" t="s">
        <v>8149</v>
      </c>
      <c r="H3665" t="s">
        <v>8150</v>
      </c>
      <c r="I3665">
        <v>324</v>
      </c>
      <c r="J3665">
        <v>324</v>
      </c>
      <c r="K3665" t="s">
        <v>830</v>
      </c>
      <c r="L3665" t="str">
        <f t="shared" si="232"/>
        <v>NIT</v>
      </c>
      <c r="M3665" t="str">
        <f t="shared" si="233"/>
        <v>14080405781014</v>
      </c>
      <c r="N3665" t="s">
        <v>831</v>
      </c>
      <c r="O3665">
        <v>0</v>
      </c>
      <c r="P3665">
        <v>0</v>
      </c>
      <c r="Q3665">
        <v>605.1</v>
      </c>
      <c r="R3665">
        <v>78.663000000000011</v>
      </c>
      <c r="S3665">
        <v>0</v>
      </c>
      <c r="T3665">
        <v>0</v>
      </c>
      <c r="U3665">
        <v>683.76300000000003</v>
      </c>
      <c r="W3665" t="s">
        <v>1</v>
      </c>
    </row>
    <row r="3666" spans="1:23">
      <c r="A3666" t="s">
        <v>8160</v>
      </c>
      <c r="B3666" t="str">
        <f t="shared" si="230"/>
        <v>Febrero</v>
      </c>
      <c r="C3666" s="20" t="s">
        <v>8313</v>
      </c>
      <c r="D3666" t="s">
        <v>1</v>
      </c>
      <c r="E3666" t="s">
        <v>0</v>
      </c>
      <c r="F3666" t="str">
        <f t="shared" si="231"/>
        <v>CCF</v>
      </c>
      <c r="G3666" t="s">
        <v>8149</v>
      </c>
      <c r="H3666" t="s">
        <v>8150</v>
      </c>
      <c r="I3666">
        <v>325</v>
      </c>
      <c r="J3666">
        <v>325</v>
      </c>
      <c r="K3666" t="s">
        <v>253</v>
      </c>
      <c r="L3666" t="str">
        <f t="shared" si="232"/>
        <v>NIT</v>
      </c>
      <c r="M3666" t="str">
        <f t="shared" si="233"/>
        <v>06141504911068</v>
      </c>
      <c r="N3666" t="s">
        <v>254</v>
      </c>
      <c r="O3666">
        <v>0</v>
      </c>
      <c r="P3666">
        <v>0</v>
      </c>
      <c r="Q3666">
        <v>1612.21</v>
      </c>
      <c r="R3666">
        <v>209.5873</v>
      </c>
      <c r="S3666">
        <v>0</v>
      </c>
      <c r="T3666">
        <v>0</v>
      </c>
      <c r="U3666">
        <v>1821.7973</v>
      </c>
      <c r="W3666" t="s">
        <v>1</v>
      </c>
    </row>
    <row r="3667" spans="1:23">
      <c r="A3667" t="s">
        <v>8160</v>
      </c>
      <c r="B3667" t="str">
        <f t="shared" si="230"/>
        <v>Febrero</v>
      </c>
      <c r="C3667" s="20" t="s">
        <v>8313</v>
      </c>
      <c r="D3667" t="s">
        <v>1</v>
      </c>
      <c r="E3667" t="s">
        <v>0</v>
      </c>
      <c r="F3667" t="str">
        <f t="shared" si="231"/>
        <v>CCF</v>
      </c>
      <c r="G3667" t="s">
        <v>8149</v>
      </c>
      <c r="H3667" t="s">
        <v>8150</v>
      </c>
      <c r="I3667">
        <v>326</v>
      </c>
      <c r="J3667">
        <v>326</v>
      </c>
      <c r="K3667" t="s">
        <v>1046</v>
      </c>
      <c r="L3667" t="str">
        <f t="shared" si="232"/>
        <v>NIT</v>
      </c>
      <c r="M3667" t="str">
        <f t="shared" si="233"/>
        <v>06140605201014</v>
      </c>
      <c r="N3667" t="s">
        <v>1047</v>
      </c>
      <c r="O3667">
        <v>0</v>
      </c>
      <c r="P3667">
        <v>0</v>
      </c>
      <c r="Q3667">
        <v>40</v>
      </c>
      <c r="R3667">
        <v>5.2</v>
      </c>
      <c r="S3667">
        <v>0</v>
      </c>
      <c r="T3667">
        <v>0</v>
      </c>
      <c r="U3667">
        <v>45.2</v>
      </c>
      <c r="W3667" t="s">
        <v>1</v>
      </c>
    </row>
    <row r="3668" spans="1:23">
      <c r="A3668" t="s">
        <v>8160</v>
      </c>
      <c r="B3668" t="str">
        <f t="shared" si="230"/>
        <v>Febrero</v>
      </c>
      <c r="C3668" s="20" t="s">
        <v>8313</v>
      </c>
      <c r="D3668" t="s">
        <v>1</v>
      </c>
      <c r="E3668" t="s">
        <v>0</v>
      </c>
      <c r="F3668" t="str">
        <f t="shared" si="231"/>
        <v>CCF</v>
      </c>
      <c r="G3668" t="s">
        <v>8149</v>
      </c>
      <c r="H3668" t="s">
        <v>8150</v>
      </c>
      <c r="I3668">
        <v>328</v>
      </c>
      <c r="J3668">
        <v>328</v>
      </c>
      <c r="K3668" t="s">
        <v>303</v>
      </c>
      <c r="L3668" t="str">
        <f t="shared" si="232"/>
        <v>NIT</v>
      </c>
      <c r="M3668" t="str">
        <f t="shared" si="233"/>
        <v>06142707041014</v>
      </c>
      <c r="N3668" t="s">
        <v>304</v>
      </c>
      <c r="O3668">
        <v>0</v>
      </c>
      <c r="P3668">
        <v>0</v>
      </c>
      <c r="Q3668">
        <v>12783.96</v>
      </c>
      <c r="R3668">
        <v>1661.9148</v>
      </c>
      <c r="S3668">
        <v>0</v>
      </c>
      <c r="T3668">
        <v>0</v>
      </c>
      <c r="U3668">
        <v>14445.8748</v>
      </c>
      <c r="W3668" t="s">
        <v>1</v>
      </c>
    </row>
    <row r="3669" spans="1:23">
      <c r="A3669" t="s">
        <v>8160</v>
      </c>
      <c r="B3669" t="str">
        <f t="shared" si="230"/>
        <v>Febrero</v>
      </c>
      <c r="C3669" s="20" t="s">
        <v>8313</v>
      </c>
      <c r="D3669" t="s">
        <v>1</v>
      </c>
      <c r="E3669" t="s">
        <v>0</v>
      </c>
      <c r="F3669" t="str">
        <f t="shared" si="231"/>
        <v>CCF</v>
      </c>
      <c r="G3669" t="s">
        <v>8149</v>
      </c>
      <c r="H3669" t="s">
        <v>8150</v>
      </c>
      <c r="I3669">
        <v>329</v>
      </c>
      <c r="J3669">
        <v>329</v>
      </c>
      <c r="K3669" t="s">
        <v>307</v>
      </c>
      <c r="L3669" t="str">
        <f t="shared" si="232"/>
        <v>NIT</v>
      </c>
      <c r="M3669" t="str">
        <f t="shared" si="233"/>
        <v>06141303971062</v>
      </c>
      <c r="N3669" t="s">
        <v>308</v>
      </c>
      <c r="O3669">
        <v>0</v>
      </c>
      <c r="P3669">
        <v>0</v>
      </c>
      <c r="Q3669">
        <v>452.63</v>
      </c>
      <c r="R3669">
        <v>58.841900000000003</v>
      </c>
      <c r="S3669">
        <v>0</v>
      </c>
      <c r="T3669">
        <v>0</v>
      </c>
      <c r="U3669">
        <v>511.47190000000001</v>
      </c>
      <c r="W3669" t="s">
        <v>1</v>
      </c>
    </row>
    <row r="3670" spans="1:23">
      <c r="A3670" t="s">
        <v>8160</v>
      </c>
      <c r="B3670" t="str">
        <f t="shared" si="230"/>
        <v>Febrero</v>
      </c>
      <c r="C3670" s="20" t="s">
        <v>8313</v>
      </c>
      <c r="D3670" t="s">
        <v>1</v>
      </c>
      <c r="E3670" t="s">
        <v>0</v>
      </c>
      <c r="F3670" t="str">
        <f t="shared" si="231"/>
        <v>CCF</v>
      </c>
      <c r="G3670" t="s">
        <v>8149</v>
      </c>
      <c r="H3670" t="s">
        <v>8150</v>
      </c>
      <c r="I3670">
        <v>330</v>
      </c>
      <c r="J3670">
        <v>330</v>
      </c>
      <c r="K3670" t="s">
        <v>118</v>
      </c>
      <c r="L3670" t="str">
        <f t="shared" si="232"/>
        <v>NIT</v>
      </c>
      <c r="M3670" t="str">
        <f t="shared" si="233"/>
        <v>06141106071025</v>
      </c>
      <c r="N3670" t="s">
        <v>119</v>
      </c>
      <c r="O3670">
        <v>0</v>
      </c>
      <c r="P3670">
        <v>0</v>
      </c>
      <c r="Q3670">
        <v>81.62</v>
      </c>
      <c r="R3670">
        <v>10.610600000000002</v>
      </c>
      <c r="S3670">
        <v>0</v>
      </c>
      <c r="T3670">
        <v>0</v>
      </c>
      <c r="U3670">
        <v>92.23060000000001</v>
      </c>
      <c r="W3670" t="s">
        <v>1</v>
      </c>
    </row>
    <row r="3671" spans="1:23">
      <c r="A3671" t="s">
        <v>8160</v>
      </c>
      <c r="B3671" t="str">
        <f t="shared" si="230"/>
        <v>Febrero</v>
      </c>
      <c r="C3671" s="20" t="s">
        <v>8313</v>
      </c>
      <c r="D3671" t="s">
        <v>1</v>
      </c>
      <c r="E3671" t="s">
        <v>0</v>
      </c>
      <c r="F3671" t="str">
        <f t="shared" si="231"/>
        <v>CCF</v>
      </c>
      <c r="G3671" t="s">
        <v>8149</v>
      </c>
      <c r="H3671" t="s">
        <v>8150</v>
      </c>
      <c r="I3671">
        <v>331</v>
      </c>
      <c r="J3671">
        <v>331</v>
      </c>
      <c r="K3671" t="s">
        <v>118</v>
      </c>
      <c r="L3671" t="str">
        <f t="shared" si="232"/>
        <v>NIT</v>
      </c>
      <c r="M3671" t="str">
        <f t="shared" si="233"/>
        <v>06141106071025</v>
      </c>
      <c r="N3671" t="s">
        <v>119</v>
      </c>
      <c r="O3671">
        <v>0</v>
      </c>
      <c r="P3671">
        <v>0</v>
      </c>
      <c r="Q3671">
        <v>26.56</v>
      </c>
      <c r="R3671">
        <v>3.4527999999999999</v>
      </c>
      <c r="S3671">
        <v>0</v>
      </c>
      <c r="T3671">
        <v>0</v>
      </c>
      <c r="U3671">
        <v>30.012799999999999</v>
      </c>
      <c r="W3671" t="s">
        <v>1</v>
      </c>
    </row>
    <row r="3672" spans="1:23">
      <c r="A3672" t="s">
        <v>8160</v>
      </c>
      <c r="B3672" t="str">
        <f t="shared" si="230"/>
        <v>Febrero</v>
      </c>
      <c r="C3672" s="20" t="s">
        <v>8313</v>
      </c>
      <c r="D3672" t="s">
        <v>1</v>
      </c>
      <c r="E3672" t="s">
        <v>0</v>
      </c>
      <c r="F3672" t="str">
        <f t="shared" si="231"/>
        <v>CCF</v>
      </c>
      <c r="G3672" t="s">
        <v>8149</v>
      </c>
      <c r="H3672" t="s">
        <v>8150</v>
      </c>
      <c r="I3672">
        <v>332</v>
      </c>
      <c r="J3672">
        <v>332</v>
      </c>
      <c r="K3672" t="s">
        <v>253</v>
      </c>
      <c r="L3672" t="str">
        <f t="shared" si="232"/>
        <v>NIT</v>
      </c>
      <c r="M3672" t="str">
        <f t="shared" si="233"/>
        <v>06141504911068</v>
      </c>
      <c r="N3672" t="s">
        <v>254</v>
      </c>
      <c r="O3672">
        <v>0</v>
      </c>
      <c r="P3672">
        <v>0</v>
      </c>
      <c r="Q3672">
        <v>22.41</v>
      </c>
      <c r="R3672">
        <v>2.9133</v>
      </c>
      <c r="S3672">
        <v>0</v>
      </c>
      <c r="T3672">
        <v>0</v>
      </c>
      <c r="U3672">
        <v>25.3233</v>
      </c>
      <c r="W3672" t="s">
        <v>1</v>
      </c>
    </row>
    <row r="3673" spans="1:23">
      <c r="A3673" t="s">
        <v>8160</v>
      </c>
      <c r="B3673" t="str">
        <f t="shared" si="230"/>
        <v>Febrero</v>
      </c>
      <c r="C3673" s="20" t="s">
        <v>8313</v>
      </c>
      <c r="D3673" t="s">
        <v>1</v>
      </c>
      <c r="E3673" t="s">
        <v>0</v>
      </c>
      <c r="F3673" t="str">
        <f t="shared" si="231"/>
        <v>CCF</v>
      </c>
      <c r="G3673" t="s">
        <v>8149</v>
      </c>
      <c r="H3673" t="s">
        <v>8150</v>
      </c>
      <c r="I3673">
        <v>333</v>
      </c>
      <c r="J3673">
        <v>333</v>
      </c>
      <c r="K3673" t="s">
        <v>155</v>
      </c>
      <c r="L3673" t="str">
        <f t="shared" si="232"/>
        <v>NIT</v>
      </c>
      <c r="M3673" t="str">
        <f t="shared" si="233"/>
        <v>06142610051058</v>
      </c>
      <c r="N3673" t="s">
        <v>156</v>
      </c>
      <c r="O3673">
        <v>0</v>
      </c>
      <c r="P3673">
        <v>0</v>
      </c>
      <c r="Q3673">
        <v>228.1</v>
      </c>
      <c r="R3673">
        <v>29.652999999999999</v>
      </c>
      <c r="S3673">
        <v>0</v>
      </c>
      <c r="T3673">
        <v>0</v>
      </c>
      <c r="U3673">
        <v>257.75299999999999</v>
      </c>
      <c r="W3673" t="s">
        <v>1</v>
      </c>
    </row>
    <row r="3674" spans="1:23">
      <c r="A3674" t="s">
        <v>8160</v>
      </c>
      <c r="B3674" t="str">
        <f t="shared" si="230"/>
        <v>Febrero</v>
      </c>
      <c r="C3674" s="20" t="s">
        <v>8313</v>
      </c>
      <c r="D3674" t="s">
        <v>1</v>
      </c>
      <c r="E3674" t="s">
        <v>0</v>
      </c>
      <c r="F3674" t="str">
        <f t="shared" si="231"/>
        <v>CCF</v>
      </c>
      <c r="G3674" t="s">
        <v>8149</v>
      </c>
      <c r="H3674" t="s">
        <v>8150</v>
      </c>
      <c r="I3674">
        <v>334</v>
      </c>
      <c r="J3674">
        <v>334</v>
      </c>
      <c r="K3674" t="s">
        <v>7851</v>
      </c>
      <c r="L3674" t="str">
        <f t="shared" si="232"/>
        <v>NIT</v>
      </c>
      <c r="M3674" t="str">
        <f t="shared" si="233"/>
        <v>06141801101083</v>
      </c>
      <c r="N3674" t="s">
        <v>7852</v>
      </c>
      <c r="O3674">
        <v>0</v>
      </c>
      <c r="P3674">
        <v>0</v>
      </c>
      <c r="Q3674">
        <v>20.18</v>
      </c>
      <c r="R3674">
        <v>2.6234000000000002</v>
      </c>
      <c r="S3674">
        <v>0</v>
      </c>
      <c r="T3674">
        <v>0</v>
      </c>
      <c r="U3674">
        <v>22.8034</v>
      </c>
      <c r="W3674" t="s">
        <v>1</v>
      </c>
    </row>
    <row r="3675" spans="1:23">
      <c r="A3675" t="s">
        <v>8160</v>
      </c>
      <c r="B3675" t="str">
        <f t="shared" si="230"/>
        <v>Febrero</v>
      </c>
      <c r="C3675" s="20" t="s">
        <v>8313</v>
      </c>
      <c r="D3675" t="s">
        <v>1</v>
      </c>
      <c r="E3675" t="s">
        <v>0</v>
      </c>
      <c r="F3675" t="str">
        <f t="shared" si="231"/>
        <v>CCF</v>
      </c>
      <c r="G3675" t="s">
        <v>8149</v>
      </c>
      <c r="H3675" t="s">
        <v>8150</v>
      </c>
      <c r="I3675">
        <v>335</v>
      </c>
      <c r="J3675">
        <v>335</v>
      </c>
      <c r="K3675" t="s">
        <v>1338</v>
      </c>
      <c r="L3675" t="str">
        <f t="shared" si="232"/>
        <v>NIT</v>
      </c>
      <c r="M3675" t="str">
        <f t="shared" si="233"/>
        <v>12170803171023</v>
      </c>
      <c r="N3675" t="s">
        <v>1339</v>
      </c>
      <c r="O3675">
        <v>0</v>
      </c>
      <c r="P3675">
        <v>0</v>
      </c>
      <c r="Q3675">
        <v>76.5</v>
      </c>
      <c r="R3675">
        <v>9.9450000000000003</v>
      </c>
      <c r="S3675">
        <v>0</v>
      </c>
      <c r="T3675">
        <v>0</v>
      </c>
      <c r="U3675">
        <v>86.444999999999993</v>
      </c>
      <c r="W3675" t="s">
        <v>1</v>
      </c>
    </row>
    <row r="3676" spans="1:23">
      <c r="A3676" t="s">
        <v>8160</v>
      </c>
      <c r="B3676" t="str">
        <f t="shared" si="230"/>
        <v>Febrero</v>
      </c>
      <c r="C3676" s="20" t="s">
        <v>8313</v>
      </c>
      <c r="D3676" t="s">
        <v>1</v>
      </c>
      <c r="E3676" t="s">
        <v>0</v>
      </c>
      <c r="F3676" t="str">
        <f t="shared" si="231"/>
        <v>CCF</v>
      </c>
      <c r="G3676" t="s">
        <v>8149</v>
      </c>
      <c r="H3676" t="s">
        <v>8150</v>
      </c>
      <c r="I3676">
        <v>336</v>
      </c>
      <c r="J3676">
        <v>336</v>
      </c>
      <c r="K3676" t="s">
        <v>1379</v>
      </c>
      <c r="L3676" t="str">
        <f t="shared" si="232"/>
        <v>NIT</v>
      </c>
      <c r="M3676" t="str">
        <f t="shared" si="233"/>
        <v>04111712511010</v>
      </c>
      <c r="N3676" t="s">
        <v>1380</v>
      </c>
      <c r="O3676">
        <v>0</v>
      </c>
      <c r="P3676">
        <v>0</v>
      </c>
      <c r="Q3676">
        <v>13915.45</v>
      </c>
      <c r="R3676">
        <v>1809.0085000000001</v>
      </c>
      <c r="S3676">
        <v>0</v>
      </c>
      <c r="T3676">
        <v>0</v>
      </c>
      <c r="U3676">
        <v>15724.458500000001</v>
      </c>
      <c r="W3676" t="s">
        <v>1</v>
      </c>
    </row>
    <row r="3677" spans="1:23">
      <c r="A3677" t="s">
        <v>8160</v>
      </c>
      <c r="B3677" t="str">
        <f t="shared" si="230"/>
        <v>Febrero</v>
      </c>
      <c r="C3677" s="20" t="s">
        <v>8313</v>
      </c>
      <c r="D3677" t="s">
        <v>1</v>
      </c>
      <c r="E3677" t="s">
        <v>0</v>
      </c>
      <c r="F3677" t="str">
        <f t="shared" si="231"/>
        <v>CCF</v>
      </c>
      <c r="G3677" t="s">
        <v>8149</v>
      </c>
      <c r="H3677" t="s">
        <v>8150</v>
      </c>
      <c r="I3677">
        <v>338</v>
      </c>
      <c r="J3677">
        <v>338</v>
      </c>
      <c r="K3677" t="s">
        <v>481</v>
      </c>
      <c r="L3677" t="str">
        <f t="shared" si="232"/>
        <v>NIT</v>
      </c>
      <c r="M3677" t="str">
        <f t="shared" si="233"/>
        <v>12082907611016</v>
      </c>
      <c r="N3677" t="s">
        <v>482</v>
      </c>
      <c r="O3677">
        <v>0</v>
      </c>
      <c r="P3677">
        <v>0</v>
      </c>
      <c r="Q3677">
        <v>430.19</v>
      </c>
      <c r="R3677">
        <v>55.924700000000001</v>
      </c>
      <c r="S3677">
        <v>0</v>
      </c>
      <c r="T3677">
        <v>0</v>
      </c>
      <c r="U3677">
        <v>486.11469999999997</v>
      </c>
      <c r="W3677" t="s">
        <v>1</v>
      </c>
    </row>
    <row r="3678" spans="1:23">
      <c r="A3678" t="s">
        <v>8160</v>
      </c>
      <c r="B3678" t="str">
        <f t="shared" si="230"/>
        <v>Febrero</v>
      </c>
      <c r="C3678" s="20" t="s">
        <v>8313</v>
      </c>
      <c r="D3678" t="s">
        <v>1</v>
      </c>
      <c r="E3678" t="s">
        <v>0</v>
      </c>
      <c r="F3678" t="str">
        <f t="shared" si="231"/>
        <v>CCF</v>
      </c>
      <c r="G3678" t="s">
        <v>8149</v>
      </c>
      <c r="H3678" t="s">
        <v>8150</v>
      </c>
      <c r="I3678">
        <v>339</v>
      </c>
      <c r="J3678">
        <v>339</v>
      </c>
      <c r="K3678" t="s">
        <v>8314</v>
      </c>
      <c r="L3678" t="str">
        <f t="shared" si="232"/>
        <v>NIT</v>
      </c>
      <c r="M3678" t="str">
        <f t="shared" si="233"/>
        <v>04122304801010</v>
      </c>
      <c r="N3678" t="s">
        <v>8315</v>
      </c>
      <c r="O3678">
        <v>0</v>
      </c>
      <c r="P3678">
        <v>0</v>
      </c>
      <c r="Q3678">
        <v>63.17</v>
      </c>
      <c r="R3678">
        <v>8.2121000000000013</v>
      </c>
      <c r="S3678">
        <v>0</v>
      </c>
      <c r="T3678">
        <v>0</v>
      </c>
      <c r="U3678">
        <v>71.382100000000008</v>
      </c>
      <c r="W3678" t="s">
        <v>1</v>
      </c>
    </row>
    <row r="3679" spans="1:23">
      <c r="A3679" t="s">
        <v>8160</v>
      </c>
      <c r="B3679" t="str">
        <f t="shared" si="230"/>
        <v>Febrero</v>
      </c>
      <c r="C3679" s="20" t="s">
        <v>8313</v>
      </c>
      <c r="D3679" t="s">
        <v>1</v>
      </c>
      <c r="E3679" t="s">
        <v>0</v>
      </c>
      <c r="F3679" t="str">
        <f t="shared" si="231"/>
        <v>CCF</v>
      </c>
      <c r="G3679" t="s">
        <v>8149</v>
      </c>
      <c r="H3679" t="s">
        <v>8150</v>
      </c>
      <c r="I3679">
        <v>340</v>
      </c>
      <c r="J3679">
        <v>340</v>
      </c>
      <c r="K3679" t="s">
        <v>622</v>
      </c>
      <c r="L3679" t="str">
        <f t="shared" si="232"/>
        <v>NIT</v>
      </c>
      <c r="M3679" t="str">
        <f t="shared" si="233"/>
        <v>06042001931012</v>
      </c>
      <c r="N3679" t="s">
        <v>623</v>
      </c>
      <c r="O3679">
        <v>0</v>
      </c>
      <c r="P3679">
        <v>0</v>
      </c>
      <c r="Q3679">
        <v>950</v>
      </c>
      <c r="R3679">
        <v>123.5</v>
      </c>
      <c r="S3679">
        <v>0</v>
      </c>
      <c r="T3679">
        <v>0</v>
      </c>
      <c r="U3679">
        <v>1073.5</v>
      </c>
      <c r="W3679" t="s">
        <v>1</v>
      </c>
    </row>
    <row r="3680" spans="1:23">
      <c r="A3680" t="s">
        <v>8160</v>
      </c>
      <c r="B3680" t="str">
        <f t="shared" si="230"/>
        <v>Febrero</v>
      </c>
      <c r="C3680" s="20" t="s">
        <v>8313</v>
      </c>
      <c r="D3680" t="s">
        <v>1</v>
      </c>
      <c r="E3680" t="s">
        <v>0</v>
      </c>
      <c r="F3680" t="str">
        <f t="shared" si="231"/>
        <v>CCF</v>
      </c>
      <c r="G3680" t="s">
        <v>8149</v>
      </c>
      <c r="H3680" t="s">
        <v>8150</v>
      </c>
      <c r="I3680">
        <v>341</v>
      </c>
      <c r="J3680">
        <v>341</v>
      </c>
      <c r="K3680" t="s">
        <v>1261</v>
      </c>
      <c r="L3680" t="str">
        <f t="shared" si="232"/>
        <v>NIT</v>
      </c>
      <c r="M3680" t="str">
        <f t="shared" si="233"/>
        <v>06143006081034</v>
      </c>
      <c r="N3680" t="s">
        <v>1262</v>
      </c>
      <c r="O3680">
        <v>0</v>
      </c>
      <c r="P3680">
        <v>0</v>
      </c>
      <c r="Q3680">
        <v>32.08</v>
      </c>
      <c r="R3680">
        <v>4.1703999999999999</v>
      </c>
      <c r="S3680">
        <v>0</v>
      </c>
      <c r="T3680">
        <v>0</v>
      </c>
      <c r="U3680">
        <v>36.250399999999999</v>
      </c>
      <c r="W3680" t="s">
        <v>1</v>
      </c>
    </row>
    <row r="3681" spans="1:23">
      <c r="A3681" t="s">
        <v>8160</v>
      </c>
      <c r="B3681" t="str">
        <f t="shared" si="230"/>
        <v>Febrero</v>
      </c>
      <c r="C3681" s="20" t="s">
        <v>8313</v>
      </c>
      <c r="D3681" t="s">
        <v>1</v>
      </c>
      <c r="E3681" t="s">
        <v>0</v>
      </c>
      <c r="F3681" t="str">
        <f t="shared" si="231"/>
        <v>CCF</v>
      </c>
      <c r="G3681" t="s">
        <v>8149</v>
      </c>
      <c r="H3681" t="s">
        <v>8150</v>
      </c>
      <c r="I3681">
        <v>342</v>
      </c>
      <c r="J3681">
        <v>342</v>
      </c>
      <c r="K3681" t="s">
        <v>7927</v>
      </c>
      <c r="L3681" t="str">
        <f t="shared" si="232"/>
        <v>NIT</v>
      </c>
      <c r="M3681" t="str">
        <f t="shared" si="233"/>
        <v>12171112191016</v>
      </c>
      <c r="N3681" t="s">
        <v>7928</v>
      </c>
      <c r="O3681">
        <v>0</v>
      </c>
      <c r="P3681">
        <v>0</v>
      </c>
      <c r="Q3681">
        <v>79.430000000000007</v>
      </c>
      <c r="R3681">
        <v>10.325900000000001</v>
      </c>
      <c r="S3681">
        <v>0</v>
      </c>
      <c r="T3681">
        <v>0</v>
      </c>
      <c r="U3681">
        <v>89.755900000000011</v>
      </c>
      <c r="W3681" t="s">
        <v>1</v>
      </c>
    </row>
    <row r="3682" spans="1:23">
      <c r="A3682" t="s">
        <v>8160</v>
      </c>
      <c r="B3682" t="str">
        <f t="shared" si="230"/>
        <v>Febrero</v>
      </c>
      <c r="C3682" s="20" t="s">
        <v>8313</v>
      </c>
      <c r="D3682" t="s">
        <v>1</v>
      </c>
      <c r="E3682" t="s">
        <v>0</v>
      </c>
      <c r="F3682" t="str">
        <f t="shared" si="231"/>
        <v>CCF</v>
      </c>
      <c r="G3682" t="s">
        <v>8149</v>
      </c>
      <c r="H3682" t="s">
        <v>8150</v>
      </c>
      <c r="I3682">
        <v>343</v>
      </c>
      <c r="J3682">
        <v>343</v>
      </c>
      <c r="K3682" t="s">
        <v>118</v>
      </c>
      <c r="L3682" t="str">
        <f t="shared" si="232"/>
        <v>NIT</v>
      </c>
      <c r="M3682" t="str">
        <f t="shared" si="233"/>
        <v>06141106071025</v>
      </c>
      <c r="N3682" t="s">
        <v>119</v>
      </c>
      <c r="O3682">
        <v>0</v>
      </c>
      <c r="P3682">
        <v>0</v>
      </c>
      <c r="Q3682">
        <v>396.24</v>
      </c>
      <c r="R3682">
        <v>51.511200000000002</v>
      </c>
      <c r="S3682">
        <v>0</v>
      </c>
      <c r="T3682">
        <v>0</v>
      </c>
      <c r="U3682">
        <v>447.75120000000004</v>
      </c>
      <c r="W3682" t="s">
        <v>1</v>
      </c>
    </row>
    <row r="3683" spans="1:23">
      <c r="A3683" t="s">
        <v>8160</v>
      </c>
      <c r="B3683" t="str">
        <f t="shared" si="230"/>
        <v>Febrero</v>
      </c>
      <c r="C3683" s="20" t="s">
        <v>8308</v>
      </c>
      <c r="D3683" t="s">
        <v>1</v>
      </c>
      <c r="E3683" t="s">
        <v>0</v>
      </c>
      <c r="F3683" t="str">
        <f t="shared" si="231"/>
        <v>CCF</v>
      </c>
      <c r="G3683" t="s">
        <v>8149</v>
      </c>
      <c r="H3683" t="s">
        <v>8150</v>
      </c>
      <c r="I3683">
        <v>344</v>
      </c>
      <c r="J3683">
        <v>344</v>
      </c>
      <c r="K3683" t="s">
        <v>528</v>
      </c>
      <c r="L3683" t="str">
        <f t="shared" si="232"/>
        <v>NIT</v>
      </c>
      <c r="M3683" t="str">
        <f t="shared" si="233"/>
        <v>12171412051020</v>
      </c>
      <c r="N3683" t="s">
        <v>529</v>
      </c>
      <c r="O3683">
        <v>0</v>
      </c>
      <c r="P3683">
        <v>0</v>
      </c>
      <c r="Q3683">
        <v>1392.28</v>
      </c>
      <c r="R3683">
        <v>180.99639999999999</v>
      </c>
      <c r="S3683">
        <v>0</v>
      </c>
      <c r="T3683">
        <v>0</v>
      </c>
      <c r="U3683">
        <v>1573.2764</v>
      </c>
      <c r="W3683" t="s">
        <v>1</v>
      </c>
    </row>
    <row r="3684" spans="1:23">
      <c r="A3684" t="s">
        <v>8160</v>
      </c>
      <c r="B3684" t="str">
        <f t="shared" si="230"/>
        <v>Febrero</v>
      </c>
      <c r="C3684" s="20" t="s">
        <v>8308</v>
      </c>
      <c r="D3684" t="s">
        <v>1</v>
      </c>
      <c r="E3684" t="s">
        <v>0</v>
      </c>
      <c r="F3684" t="str">
        <f t="shared" si="231"/>
        <v>CCF</v>
      </c>
      <c r="G3684" t="s">
        <v>8149</v>
      </c>
      <c r="H3684" t="s">
        <v>8150</v>
      </c>
      <c r="I3684">
        <v>345</v>
      </c>
      <c r="J3684">
        <v>345</v>
      </c>
      <c r="K3684" t="s">
        <v>425</v>
      </c>
      <c r="L3684" t="str">
        <f t="shared" si="232"/>
        <v>NIT</v>
      </c>
      <c r="M3684" t="str">
        <f t="shared" si="233"/>
        <v>11080503400019</v>
      </c>
      <c r="N3684" t="s">
        <v>426</v>
      </c>
      <c r="O3684">
        <v>0</v>
      </c>
      <c r="P3684">
        <v>0</v>
      </c>
      <c r="Q3684">
        <v>307.83999999999997</v>
      </c>
      <c r="R3684">
        <v>40.019199999999998</v>
      </c>
      <c r="S3684">
        <v>0</v>
      </c>
      <c r="T3684">
        <v>0</v>
      </c>
      <c r="U3684">
        <v>347.85919999999999</v>
      </c>
      <c r="W3684" t="s">
        <v>1</v>
      </c>
    </row>
    <row r="3685" spans="1:23">
      <c r="A3685" t="s">
        <v>8160</v>
      </c>
      <c r="B3685" t="str">
        <f t="shared" si="230"/>
        <v>Febrero</v>
      </c>
      <c r="C3685" s="20" t="s">
        <v>8308</v>
      </c>
      <c r="D3685" t="s">
        <v>1</v>
      </c>
      <c r="E3685" t="s">
        <v>0</v>
      </c>
      <c r="F3685" t="str">
        <f t="shared" si="231"/>
        <v>CCF</v>
      </c>
      <c r="G3685" t="s">
        <v>8149</v>
      </c>
      <c r="H3685" t="s">
        <v>8150</v>
      </c>
      <c r="I3685">
        <v>346</v>
      </c>
      <c r="J3685">
        <v>346</v>
      </c>
      <c r="K3685" t="s">
        <v>943</v>
      </c>
      <c r="L3685" t="str">
        <f t="shared" si="232"/>
        <v>NIT</v>
      </c>
      <c r="M3685" t="str">
        <f t="shared" si="233"/>
        <v>06142711081039</v>
      </c>
      <c r="N3685" t="s">
        <v>944</v>
      </c>
      <c r="O3685">
        <v>0</v>
      </c>
      <c r="P3685">
        <v>0</v>
      </c>
      <c r="Q3685">
        <v>171.13</v>
      </c>
      <c r="R3685">
        <v>22.2469</v>
      </c>
      <c r="S3685">
        <v>0</v>
      </c>
      <c r="T3685">
        <v>0</v>
      </c>
      <c r="U3685">
        <v>193.37690000000001</v>
      </c>
      <c r="W3685" t="s">
        <v>1</v>
      </c>
    </row>
    <row r="3686" spans="1:23">
      <c r="A3686" t="s">
        <v>8160</v>
      </c>
      <c r="B3686" t="str">
        <f t="shared" si="230"/>
        <v>Febrero</v>
      </c>
      <c r="C3686" s="20" t="s">
        <v>8308</v>
      </c>
      <c r="D3686" t="s">
        <v>1</v>
      </c>
      <c r="E3686" t="s">
        <v>0</v>
      </c>
      <c r="F3686" t="str">
        <f t="shared" si="231"/>
        <v>CCF</v>
      </c>
      <c r="G3686" t="s">
        <v>8149</v>
      </c>
      <c r="H3686" t="s">
        <v>8150</v>
      </c>
      <c r="I3686">
        <v>347</v>
      </c>
      <c r="J3686">
        <v>347</v>
      </c>
      <c r="K3686" t="s">
        <v>459</v>
      </c>
      <c r="L3686" t="str">
        <f t="shared" si="232"/>
        <v>NIT</v>
      </c>
      <c r="M3686" t="str">
        <f t="shared" si="233"/>
        <v>06141211870020</v>
      </c>
      <c r="N3686" t="s">
        <v>460</v>
      </c>
      <c r="O3686">
        <v>0</v>
      </c>
      <c r="P3686">
        <v>0</v>
      </c>
      <c r="Q3686">
        <v>3653.01</v>
      </c>
      <c r="R3686">
        <v>474.89130000000006</v>
      </c>
      <c r="S3686">
        <v>0</v>
      </c>
      <c r="T3686">
        <v>0</v>
      </c>
      <c r="U3686">
        <v>4127.9013000000004</v>
      </c>
      <c r="W3686" t="s">
        <v>1</v>
      </c>
    </row>
    <row r="3687" spans="1:23">
      <c r="A3687" t="s">
        <v>8160</v>
      </c>
      <c r="B3687" t="str">
        <f t="shared" si="230"/>
        <v>Febrero</v>
      </c>
      <c r="C3687" s="20" t="s">
        <v>8308</v>
      </c>
      <c r="D3687" t="s">
        <v>1</v>
      </c>
      <c r="E3687" t="s">
        <v>0</v>
      </c>
      <c r="F3687" t="str">
        <f t="shared" si="231"/>
        <v>CCF</v>
      </c>
      <c r="G3687" t="s">
        <v>8149</v>
      </c>
      <c r="H3687" t="s">
        <v>8150</v>
      </c>
      <c r="I3687">
        <v>348</v>
      </c>
      <c r="J3687">
        <v>348</v>
      </c>
      <c r="K3687" t="s">
        <v>749</v>
      </c>
      <c r="L3687" t="str">
        <f t="shared" si="232"/>
        <v>NIT</v>
      </c>
      <c r="M3687" t="str">
        <f t="shared" si="233"/>
        <v>14063101640015</v>
      </c>
      <c r="N3687" t="s">
        <v>750</v>
      </c>
      <c r="O3687">
        <v>0</v>
      </c>
      <c r="P3687">
        <v>0</v>
      </c>
      <c r="Q3687">
        <v>1529.18</v>
      </c>
      <c r="R3687">
        <v>198.79340000000002</v>
      </c>
      <c r="S3687">
        <v>0</v>
      </c>
      <c r="T3687">
        <v>0</v>
      </c>
      <c r="U3687">
        <v>1727.9734000000001</v>
      </c>
      <c r="W3687" t="s">
        <v>1</v>
      </c>
    </row>
    <row r="3688" spans="1:23">
      <c r="A3688" t="s">
        <v>8160</v>
      </c>
      <c r="B3688" t="str">
        <f t="shared" si="230"/>
        <v>Febrero</v>
      </c>
      <c r="C3688" s="20" t="s">
        <v>8308</v>
      </c>
      <c r="D3688" t="s">
        <v>1</v>
      </c>
      <c r="E3688" t="s">
        <v>0</v>
      </c>
      <c r="F3688" t="str">
        <f t="shared" si="231"/>
        <v>CCF</v>
      </c>
      <c r="G3688" t="s">
        <v>8149</v>
      </c>
      <c r="H3688" t="s">
        <v>8150</v>
      </c>
      <c r="I3688">
        <v>349</v>
      </c>
      <c r="J3688">
        <v>349</v>
      </c>
      <c r="K3688" t="s">
        <v>1271</v>
      </c>
      <c r="L3688" t="str">
        <f t="shared" si="232"/>
        <v>NIT</v>
      </c>
      <c r="M3688" t="str">
        <f t="shared" si="233"/>
        <v>11230212751011</v>
      </c>
      <c r="N3688" t="s">
        <v>1272</v>
      </c>
      <c r="O3688">
        <v>0</v>
      </c>
      <c r="P3688">
        <v>0</v>
      </c>
      <c r="Q3688">
        <v>22.39</v>
      </c>
      <c r="R3688">
        <v>2.9107000000000003</v>
      </c>
      <c r="S3688">
        <v>0</v>
      </c>
      <c r="T3688">
        <v>0</v>
      </c>
      <c r="U3688">
        <v>25.300699999999999</v>
      </c>
      <c r="W3688" t="s">
        <v>1</v>
      </c>
    </row>
    <row r="3689" spans="1:23">
      <c r="A3689" t="s">
        <v>8160</v>
      </c>
      <c r="B3689" t="str">
        <f t="shared" si="230"/>
        <v>Febrero</v>
      </c>
      <c r="C3689" s="20" t="s">
        <v>8308</v>
      </c>
      <c r="D3689" t="s">
        <v>1</v>
      </c>
      <c r="E3689" t="s">
        <v>0</v>
      </c>
      <c r="F3689" t="str">
        <f t="shared" si="231"/>
        <v>CCF</v>
      </c>
      <c r="G3689" t="s">
        <v>8149</v>
      </c>
      <c r="H3689" t="s">
        <v>8150</v>
      </c>
      <c r="I3689">
        <v>350</v>
      </c>
      <c r="J3689">
        <v>350</v>
      </c>
      <c r="K3689" t="s">
        <v>737</v>
      </c>
      <c r="L3689" t="str">
        <f t="shared" si="232"/>
        <v>NIT</v>
      </c>
      <c r="M3689" t="str">
        <f t="shared" si="233"/>
        <v>06142411121039</v>
      </c>
      <c r="N3689" t="s">
        <v>738</v>
      </c>
      <c r="O3689">
        <v>0</v>
      </c>
      <c r="P3689">
        <v>0</v>
      </c>
      <c r="Q3689">
        <v>39.479999999999997</v>
      </c>
      <c r="R3689">
        <v>5.1323999999999996</v>
      </c>
      <c r="S3689">
        <v>0</v>
      </c>
      <c r="T3689">
        <v>0</v>
      </c>
      <c r="U3689">
        <v>44.612399999999994</v>
      </c>
      <c r="W3689" t="s">
        <v>1</v>
      </c>
    </row>
    <row r="3690" spans="1:23">
      <c r="A3690" t="s">
        <v>8160</v>
      </c>
      <c r="B3690" t="str">
        <f t="shared" si="230"/>
        <v>Febrero</v>
      </c>
      <c r="C3690" s="20" t="s">
        <v>8308</v>
      </c>
      <c r="D3690" t="s">
        <v>1</v>
      </c>
      <c r="E3690" t="s">
        <v>0</v>
      </c>
      <c r="F3690" t="str">
        <f t="shared" si="231"/>
        <v>CCF</v>
      </c>
      <c r="G3690" t="s">
        <v>8149</v>
      </c>
      <c r="H3690" t="s">
        <v>8150</v>
      </c>
      <c r="I3690">
        <v>351</v>
      </c>
      <c r="J3690">
        <v>351</v>
      </c>
      <c r="K3690" t="s">
        <v>8311</v>
      </c>
      <c r="L3690" t="str">
        <f t="shared" si="232"/>
        <v>NIT</v>
      </c>
      <c r="M3690" t="str">
        <f t="shared" si="233"/>
        <v>06140808620024</v>
      </c>
      <c r="N3690" t="s">
        <v>8312</v>
      </c>
      <c r="O3690">
        <v>0</v>
      </c>
      <c r="P3690">
        <v>0</v>
      </c>
      <c r="Q3690">
        <v>226.29</v>
      </c>
      <c r="R3690">
        <v>29.4177</v>
      </c>
      <c r="S3690">
        <v>0</v>
      </c>
      <c r="T3690">
        <v>0</v>
      </c>
      <c r="U3690">
        <v>255.70769999999999</v>
      </c>
      <c r="W3690" t="s">
        <v>1</v>
      </c>
    </row>
    <row r="3691" spans="1:23">
      <c r="A3691" t="s">
        <v>8160</v>
      </c>
      <c r="B3691" t="str">
        <f t="shared" si="230"/>
        <v>Febrero</v>
      </c>
      <c r="C3691" s="20" t="s">
        <v>8308</v>
      </c>
      <c r="D3691" t="s">
        <v>1</v>
      </c>
      <c r="E3691" t="s">
        <v>0</v>
      </c>
      <c r="F3691" t="str">
        <f t="shared" si="231"/>
        <v>CCF</v>
      </c>
      <c r="G3691" t="s">
        <v>8149</v>
      </c>
      <c r="H3691" t="s">
        <v>8150</v>
      </c>
      <c r="I3691">
        <v>352</v>
      </c>
      <c r="J3691">
        <v>352</v>
      </c>
      <c r="K3691" t="s">
        <v>960</v>
      </c>
      <c r="L3691" t="str">
        <f t="shared" si="232"/>
        <v>NIT</v>
      </c>
      <c r="M3691" t="str">
        <f t="shared" si="233"/>
        <v>06190711691036</v>
      </c>
      <c r="N3691" t="s">
        <v>961</v>
      </c>
      <c r="O3691">
        <v>0</v>
      </c>
      <c r="P3691">
        <v>0</v>
      </c>
      <c r="Q3691">
        <v>246.68</v>
      </c>
      <c r="R3691">
        <v>32.068400000000004</v>
      </c>
      <c r="S3691">
        <v>0</v>
      </c>
      <c r="T3691">
        <v>0</v>
      </c>
      <c r="U3691">
        <v>278.7484</v>
      </c>
      <c r="W3691" t="s">
        <v>1</v>
      </c>
    </row>
    <row r="3692" spans="1:23">
      <c r="A3692" t="s">
        <v>8160</v>
      </c>
      <c r="B3692" t="str">
        <f t="shared" si="230"/>
        <v>Febrero</v>
      </c>
      <c r="C3692" s="20" t="s">
        <v>8308</v>
      </c>
      <c r="D3692" t="s">
        <v>1</v>
      </c>
      <c r="E3692" t="s">
        <v>0</v>
      </c>
      <c r="F3692" t="str">
        <f t="shared" si="231"/>
        <v>CCF</v>
      </c>
      <c r="G3692" t="s">
        <v>8149</v>
      </c>
      <c r="H3692" t="s">
        <v>8150</v>
      </c>
      <c r="I3692">
        <v>353</v>
      </c>
      <c r="J3692">
        <v>353</v>
      </c>
      <c r="K3692" t="s">
        <v>7919</v>
      </c>
      <c r="L3692" t="str">
        <f t="shared" si="232"/>
        <v>NIT</v>
      </c>
      <c r="M3692" t="str">
        <f t="shared" si="233"/>
        <v>14052805811016</v>
      </c>
      <c r="N3692" t="s">
        <v>7920</v>
      </c>
      <c r="O3692">
        <v>0</v>
      </c>
      <c r="P3692">
        <v>0</v>
      </c>
      <c r="Q3692">
        <v>283.27999999999997</v>
      </c>
      <c r="R3692">
        <v>36.8264</v>
      </c>
      <c r="S3692">
        <v>0</v>
      </c>
      <c r="T3692">
        <v>0</v>
      </c>
      <c r="U3692">
        <v>320.10639999999995</v>
      </c>
      <c r="W3692" t="s">
        <v>1</v>
      </c>
    </row>
    <row r="3693" spans="1:23">
      <c r="A3693" t="s">
        <v>8160</v>
      </c>
      <c r="B3693" t="str">
        <f t="shared" si="230"/>
        <v>Febrero</v>
      </c>
      <c r="C3693" s="20" t="s">
        <v>8308</v>
      </c>
      <c r="D3693" t="s">
        <v>1</v>
      </c>
      <c r="E3693" t="s">
        <v>0</v>
      </c>
      <c r="F3693" t="str">
        <f t="shared" si="231"/>
        <v>CCF</v>
      </c>
      <c r="G3693" t="s">
        <v>8149</v>
      </c>
      <c r="H3693" t="s">
        <v>8150</v>
      </c>
      <c r="I3693">
        <v>354</v>
      </c>
      <c r="J3693">
        <v>354</v>
      </c>
      <c r="K3693" t="s">
        <v>299</v>
      </c>
      <c r="L3693" t="str">
        <f t="shared" si="232"/>
        <v>NIT</v>
      </c>
      <c r="M3693" t="str">
        <f t="shared" si="233"/>
        <v>06141705620038</v>
      </c>
      <c r="N3693" t="s">
        <v>300</v>
      </c>
      <c r="O3693">
        <v>0</v>
      </c>
      <c r="P3693">
        <v>0</v>
      </c>
      <c r="Q3693">
        <v>203.9</v>
      </c>
      <c r="R3693">
        <v>26.507000000000001</v>
      </c>
      <c r="S3693">
        <v>0</v>
      </c>
      <c r="T3693">
        <v>0</v>
      </c>
      <c r="U3693">
        <v>230.40700000000001</v>
      </c>
      <c r="W3693" t="s">
        <v>1</v>
      </c>
    </row>
    <row r="3694" spans="1:23">
      <c r="A3694" t="s">
        <v>8160</v>
      </c>
      <c r="B3694" t="str">
        <f t="shared" si="230"/>
        <v>Febrero</v>
      </c>
      <c r="C3694" s="20" t="s">
        <v>8308</v>
      </c>
      <c r="D3694" t="s">
        <v>1</v>
      </c>
      <c r="E3694" t="s">
        <v>0</v>
      </c>
      <c r="F3694" t="str">
        <f t="shared" si="231"/>
        <v>CCF</v>
      </c>
      <c r="G3694" t="s">
        <v>8149</v>
      </c>
      <c r="H3694" t="s">
        <v>8150</v>
      </c>
      <c r="I3694">
        <v>355</v>
      </c>
      <c r="J3694">
        <v>355</v>
      </c>
      <c r="K3694" t="s">
        <v>538</v>
      </c>
      <c r="L3694" t="str">
        <f t="shared" si="232"/>
        <v>NIT</v>
      </c>
      <c r="M3694" t="str">
        <f t="shared" si="233"/>
        <v>07022811731012</v>
      </c>
      <c r="N3694" t="s">
        <v>539</v>
      </c>
      <c r="O3694">
        <v>0</v>
      </c>
      <c r="P3694">
        <v>0</v>
      </c>
      <c r="Q3694">
        <v>42.8</v>
      </c>
      <c r="R3694">
        <v>5.5640000000000001</v>
      </c>
      <c r="S3694">
        <v>0</v>
      </c>
      <c r="T3694">
        <v>0</v>
      </c>
      <c r="U3694">
        <v>48.363999999999997</v>
      </c>
      <c r="W3694" t="s">
        <v>1</v>
      </c>
    </row>
    <row r="3695" spans="1:23">
      <c r="A3695" t="s">
        <v>8160</v>
      </c>
      <c r="B3695" t="str">
        <f t="shared" si="230"/>
        <v>Febrero</v>
      </c>
      <c r="C3695" s="20" t="s">
        <v>8308</v>
      </c>
      <c r="D3695" t="s">
        <v>1</v>
      </c>
      <c r="E3695" t="s">
        <v>0</v>
      </c>
      <c r="F3695" t="str">
        <f t="shared" si="231"/>
        <v>CCF</v>
      </c>
      <c r="G3695" t="s">
        <v>8149</v>
      </c>
      <c r="H3695" t="s">
        <v>8150</v>
      </c>
      <c r="I3695">
        <v>356</v>
      </c>
      <c r="J3695">
        <v>356</v>
      </c>
      <c r="K3695" t="s">
        <v>968</v>
      </c>
      <c r="L3695" t="str">
        <f t="shared" si="232"/>
        <v>NIT</v>
      </c>
      <c r="M3695" t="str">
        <f t="shared" si="233"/>
        <v>05031101841023</v>
      </c>
      <c r="N3695" t="s">
        <v>969</v>
      </c>
      <c r="O3695">
        <v>0</v>
      </c>
      <c r="P3695">
        <v>0</v>
      </c>
      <c r="Q3695">
        <v>63.17</v>
      </c>
      <c r="R3695">
        <v>8.2121000000000013</v>
      </c>
      <c r="S3695">
        <v>0</v>
      </c>
      <c r="T3695">
        <v>0</v>
      </c>
      <c r="U3695">
        <v>71.382100000000008</v>
      </c>
      <c r="W3695" t="s">
        <v>1</v>
      </c>
    </row>
    <row r="3696" spans="1:23">
      <c r="A3696" t="s">
        <v>8160</v>
      </c>
      <c r="B3696" t="str">
        <f t="shared" si="230"/>
        <v>Febrero</v>
      </c>
      <c r="C3696" s="20" t="s">
        <v>8308</v>
      </c>
      <c r="D3696" t="s">
        <v>1</v>
      </c>
      <c r="E3696" t="s">
        <v>0</v>
      </c>
      <c r="F3696" t="str">
        <f t="shared" si="231"/>
        <v>CCF</v>
      </c>
      <c r="G3696" t="s">
        <v>8149</v>
      </c>
      <c r="H3696" t="s">
        <v>8150</v>
      </c>
      <c r="I3696">
        <v>357</v>
      </c>
      <c r="J3696">
        <v>357</v>
      </c>
      <c r="K3696" t="s">
        <v>491</v>
      </c>
      <c r="L3696" t="str">
        <f t="shared" si="232"/>
        <v>NIT</v>
      </c>
      <c r="M3696" t="str">
        <f t="shared" si="233"/>
        <v>06141611791361</v>
      </c>
      <c r="N3696" t="s">
        <v>492</v>
      </c>
      <c r="O3696">
        <v>0</v>
      </c>
      <c r="P3696">
        <v>0</v>
      </c>
      <c r="Q3696">
        <v>134.24</v>
      </c>
      <c r="R3696">
        <v>17.4512</v>
      </c>
      <c r="S3696">
        <v>0</v>
      </c>
      <c r="T3696">
        <v>0</v>
      </c>
      <c r="U3696">
        <v>151.69120000000001</v>
      </c>
      <c r="W3696" t="s">
        <v>1</v>
      </c>
    </row>
    <row r="3697" spans="1:23">
      <c r="A3697" t="s">
        <v>8160</v>
      </c>
      <c r="B3697" t="str">
        <f t="shared" si="230"/>
        <v>Febrero</v>
      </c>
      <c r="C3697" s="20" t="s">
        <v>8308</v>
      </c>
      <c r="D3697" t="s">
        <v>1</v>
      </c>
      <c r="E3697" t="s">
        <v>0</v>
      </c>
      <c r="F3697" t="str">
        <f t="shared" si="231"/>
        <v>CCF</v>
      </c>
      <c r="G3697" t="s">
        <v>8149</v>
      </c>
      <c r="H3697" t="s">
        <v>8150</v>
      </c>
      <c r="I3697">
        <v>358</v>
      </c>
      <c r="J3697">
        <v>358</v>
      </c>
      <c r="K3697" t="s">
        <v>749</v>
      </c>
      <c r="L3697" t="str">
        <f t="shared" si="232"/>
        <v>NIT</v>
      </c>
      <c r="M3697" t="str">
        <f t="shared" si="233"/>
        <v>14063101640015</v>
      </c>
      <c r="N3697" t="s">
        <v>750</v>
      </c>
      <c r="O3697">
        <v>0</v>
      </c>
      <c r="P3697">
        <v>0</v>
      </c>
      <c r="Q3697">
        <v>339.82</v>
      </c>
      <c r="R3697">
        <v>44.176600000000001</v>
      </c>
      <c r="S3697">
        <v>0</v>
      </c>
      <c r="T3697">
        <v>0</v>
      </c>
      <c r="U3697">
        <v>383.9966</v>
      </c>
      <c r="W3697" t="s">
        <v>1</v>
      </c>
    </row>
    <row r="3698" spans="1:23">
      <c r="A3698" t="s">
        <v>8160</v>
      </c>
      <c r="B3698" t="str">
        <f t="shared" si="230"/>
        <v>Febrero</v>
      </c>
      <c r="C3698" s="20" t="s">
        <v>8308</v>
      </c>
      <c r="D3698" t="s">
        <v>1</v>
      </c>
      <c r="E3698" t="s">
        <v>0</v>
      </c>
      <c r="F3698" t="str">
        <f t="shared" si="231"/>
        <v>CCF</v>
      </c>
      <c r="G3698" t="s">
        <v>8149</v>
      </c>
      <c r="H3698" t="s">
        <v>8150</v>
      </c>
      <c r="I3698">
        <v>359</v>
      </c>
      <c r="J3698">
        <v>359</v>
      </c>
      <c r="K3698" t="s">
        <v>233</v>
      </c>
      <c r="L3698" t="str">
        <f t="shared" si="232"/>
        <v>NIT</v>
      </c>
      <c r="M3698" t="str">
        <f t="shared" si="233"/>
        <v>06141408201017</v>
      </c>
      <c r="N3698" t="s">
        <v>234</v>
      </c>
      <c r="O3698">
        <v>0</v>
      </c>
      <c r="P3698">
        <v>0</v>
      </c>
      <c r="Q3698">
        <v>314.08</v>
      </c>
      <c r="R3698">
        <v>40.830399999999997</v>
      </c>
      <c r="S3698">
        <v>0</v>
      </c>
      <c r="T3698">
        <v>0</v>
      </c>
      <c r="U3698">
        <v>354.91039999999998</v>
      </c>
      <c r="W3698" t="s">
        <v>1</v>
      </c>
    </row>
    <row r="3699" spans="1:23">
      <c r="A3699" t="s">
        <v>8160</v>
      </c>
      <c r="B3699" t="str">
        <f t="shared" si="230"/>
        <v>Febrero</v>
      </c>
      <c r="C3699" s="20" t="s">
        <v>8308</v>
      </c>
      <c r="D3699" t="s">
        <v>1</v>
      </c>
      <c r="E3699" t="s">
        <v>0</v>
      </c>
      <c r="F3699" t="str">
        <f t="shared" si="231"/>
        <v>CCF</v>
      </c>
      <c r="G3699" t="s">
        <v>8149</v>
      </c>
      <c r="H3699" t="s">
        <v>8150</v>
      </c>
      <c r="I3699">
        <v>361</v>
      </c>
      <c r="J3699">
        <v>361</v>
      </c>
      <c r="K3699" t="s">
        <v>8309</v>
      </c>
      <c r="L3699" t="str">
        <f t="shared" si="232"/>
        <v>NIT</v>
      </c>
      <c r="M3699" t="str">
        <f t="shared" si="233"/>
        <v>06070709811045</v>
      </c>
      <c r="N3699" t="s">
        <v>8310</v>
      </c>
      <c r="O3699">
        <v>0</v>
      </c>
      <c r="P3699">
        <v>0</v>
      </c>
      <c r="Q3699">
        <v>42.79</v>
      </c>
      <c r="R3699">
        <v>5.5627000000000004</v>
      </c>
      <c r="S3699">
        <v>0</v>
      </c>
      <c r="T3699">
        <v>0</v>
      </c>
      <c r="U3699">
        <v>48.352699999999999</v>
      </c>
      <c r="W3699" t="s">
        <v>1</v>
      </c>
    </row>
    <row r="3700" spans="1:23">
      <c r="A3700" t="s">
        <v>8160</v>
      </c>
      <c r="B3700" t="str">
        <f t="shared" si="230"/>
        <v>Febrero</v>
      </c>
      <c r="C3700" s="20" t="s">
        <v>8308</v>
      </c>
      <c r="D3700" t="s">
        <v>1</v>
      </c>
      <c r="E3700" t="s">
        <v>0</v>
      </c>
      <c r="F3700" t="str">
        <f t="shared" si="231"/>
        <v>CCF</v>
      </c>
      <c r="G3700" t="s">
        <v>8149</v>
      </c>
      <c r="H3700" t="s">
        <v>8150</v>
      </c>
      <c r="I3700">
        <v>360</v>
      </c>
      <c r="J3700">
        <v>360</v>
      </c>
      <c r="K3700" t="s">
        <v>118</v>
      </c>
      <c r="L3700" t="str">
        <f t="shared" si="232"/>
        <v>NIT</v>
      </c>
      <c r="M3700" t="str">
        <f t="shared" si="233"/>
        <v>06141106071025</v>
      </c>
      <c r="N3700" t="s">
        <v>119</v>
      </c>
      <c r="O3700">
        <v>0</v>
      </c>
      <c r="P3700">
        <v>0</v>
      </c>
      <c r="Q3700">
        <v>175.91</v>
      </c>
      <c r="R3700">
        <v>22.868300000000001</v>
      </c>
      <c r="S3700">
        <v>0</v>
      </c>
      <c r="T3700">
        <v>0</v>
      </c>
      <c r="U3700">
        <v>198.7783</v>
      </c>
      <c r="W3700" t="s">
        <v>1</v>
      </c>
    </row>
    <row r="3701" spans="1:23">
      <c r="A3701" t="s">
        <v>8160</v>
      </c>
      <c r="B3701" t="str">
        <f t="shared" si="230"/>
        <v>Febrero</v>
      </c>
      <c r="C3701" s="20" t="s">
        <v>8308</v>
      </c>
      <c r="D3701" t="s">
        <v>1</v>
      </c>
      <c r="E3701" t="s">
        <v>0</v>
      </c>
      <c r="F3701" t="str">
        <f t="shared" si="231"/>
        <v>CCF</v>
      </c>
      <c r="G3701" t="s">
        <v>8149</v>
      </c>
      <c r="H3701" t="s">
        <v>8150</v>
      </c>
      <c r="I3701">
        <v>362</v>
      </c>
      <c r="J3701">
        <v>362</v>
      </c>
      <c r="K3701" t="s">
        <v>118</v>
      </c>
      <c r="L3701" t="str">
        <f t="shared" si="232"/>
        <v>NIT</v>
      </c>
      <c r="M3701" t="str">
        <f t="shared" si="233"/>
        <v>06141106071025</v>
      </c>
      <c r="N3701" t="s">
        <v>119</v>
      </c>
      <c r="O3701">
        <v>0</v>
      </c>
      <c r="P3701">
        <v>0</v>
      </c>
      <c r="Q3701">
        <v>28.45</v>
      </c>
      <c r="R3701">
        <v>3.6985000000000001</v>
      </c>
      <c r="S3701">
        <v>0</v>
      </c>
      <c r="T3701">
        <v>0</v>
      </c>
      <c r="U3701">
        <v>32.148499999999999</v>
      </c>
      <c r="W3701" t="s">
        <v>1</v>
      </c>
    </row>
    <row r="3702" spans="1:23">
      <c r="A3702" t="s">
        <v>8160</v>
      </c>
      <c r="B3702" t="str">
        <f t="shared" si="230"/>
        <v>Febrero</v>
      </c>
      <c r="C3702" s="20" t="s">
        <v>8308</v>
      </c>
      <c r="D3702" t="s">
        <v>1</v>
      </c>
      <c r="E3702" t="s">
        <v>0</v>
      </c>
      <c r="F3702" t="str">
        <f t="shared" si="231"/>
        <v>CCF</v>
      </c>
      <c r="G3702" t="s">
        <v>8149</v>
      </c>
      <c r="H3702" t="s">
        <v>8150</v>
      </c>
      <c r="I3702">
        <v>363</v>
      </c>
      <c r="J3702">
        <v>363</v>
      </c>
      <c r="K3702" t="s">
        <v>239</v>
      </c>
      <c r="L3702" t="str">
        <f t="shared" si="232"/>
        <v>NIT</v>
      </c>
      <c r="M3702" t="str">
        <f t="shared" si="233"/>
        <v>12171207011015</v>
      </c>
      <c r="N3702" t="s">
        <v>240</v>
      </c>
      <c r="O3702">
        <v>0</v>
      </c>
      <c r="P3702">
        <v>0</v>
      </c>
      <c r="Q3702">
        <v>4061.88</v>
      </c>
      <c r="R3702">
        <v>528.0444</v>
      </c>
      <c r="S3702">
        <v>0</v>
      </c>
      <c r="T3702">
        <v>0</v>
      </c>
      <c r="U3702">
        <v>4589.9243999999999</v>
      </c>
      <c r="W3702" t="s">
        <v>1</v>
      </c>
    </row>
    <row r="3703" spans="1:23">
      <c r="A3703" t="s">
        <v>8160</v>
      </c>
      <c r="B3703" t="str">
        <f t="shared" si="230"/>
        <v>Febrero</v>
      </c>
      <c r="C3703" s="20" t="s">
        <v>8308</v>
      </c>
      <c r="D3703" t="s">
        <v>1</v>
      </c>
      <c r="E3703" t="s">
        <v>0</v>
      </c>
      <c r="F3703" t="str">
        <f t="shared" si="231"/>
        <v>CCF</v>
      </c>
      <c r="G3703" t="s">
        <v>8149</v>
      </c>
      <c r="H3703" t="s">
        <v>8150</v>
      </c>
      <c r="I3703">
        <v>364</v>
      </c>
      <c r="J3703">
        <v>364</v>
      </c>
      <c r="K3703" t="s">
        <v>327</v>
      </c>
      <c r="L3703" t="str">
        <f t="shared" si="232"/>
        <v>NIT</v>
      </c>
      <c r="M3703" t="str">
        <f t="shared" si="233"/>
        <v>06140512181021</v>
      </c>
      <c r="N3703" t="s">
        <v>328</v>
      </c>
      <c r="O3703">
        <v>0</v>
      </c>
      <c r="P3703">
        <v>0</v>
      </c>
      <c r="Q3703">
        <v>2038.92</v>
      </c>
      <c r="R3703">
        <v>265.05960000000005</v>
      </c>
      <c r="S3703">
        <v>0</v>
      </c>
      <c r="T3703">
        <v>0</v>
      </c>
      <c r="U3703">
        <v>2303.9796000000001</v>
      </c>
      <c r="W3703" t="s">
        <v>1</v>
      </c>
    </row>
    <row r="3704" spans="1:23">
      <c r="A3704" t="s">
        <v>8160</v>
      </c>
      <c r="B3704" t="str">
        <f t="shared" si="230"/>
        <v>Febrero</v>
      </c>
      <c r="C3704" s="20" t="s">
        <v>8308</v>
      </c>
      <c r="D3704" t="s">
        <v>1</v>
      </c>
      <c r="E3704" t="s">
        <v>0</v>
      </c>
      <c r="F3704" t="str">
        <f t="shared" si="231"/>
        <v>CCF</v>
      </c>
      <c r="G3704" t="s">
        <v>8149</v>
      </c>
      <c r="H3704" t="s">
        <v>8150</v>
      </c>
      <c r="I3704">
        <v>365</v>
      </c>
      <c r="J3704">
        <v>365</v>
      </c>
      <c r="K3704" t="s">
        <v>596</v>
      </c>
      <c r="L3704" t="str">
        <f t="shared" si="232"/>
        <v>NIT</v>
      </c>
      <c r="M3704" t="str">
        <f t="shared" si="233"/>
        <v>14180211520010</v>
      </c>
      <c r="N3704" t="s">
        <v>597</v>
      </c>
      <c r="O3704">
        <v>0</v>
      </c>
      <c r="P3704">
        <v>0</v>
      </c>
      <c r="Q3704">
        <v>1709.77</v>
      </c>
      <c r="R3704">
        <v>222.27010000000001</v>
      </c>
      <c r="S3704">
        <v>0</v>
      </c>
      <c r="T3704">
        <v>0</v>
      </c>
      <c r="U3704">
        <v>1932.0400999999999</v>
      </c>
      <c r="W3704" t="s">
        <v>1</v>
      </c>
    </row>
    <row r="3705" spans="1:23">
      <c r="A3705" t="s">
        <v>8160</v>
      </c>
      <c r="B3705" t="str">
        <f t="shared" si="230"/>
        <v>Febrero</v>
      </c>
      <c r="C3705" s="20" t="s">
        <v>8308</v>
      </c>
      <c r="D3705" t="s">
        <v>1</v>
      </c>
      <c r="E3705" t="s">
        <v>0</v>
      </c>
      <c r="F3705" t="str">
        <f t="shared" si="231"/>
        <v>CCF</v>
      </c>
      <c r="G3705" t="s">
        <v>8149</v>
      </c>
      <c r="H3705" t="s">
        <v>8150</v>
      </c>
      <c r="I3705">
        <v>366</v>
      </c>
      <c r="J3705">
        <v>366</v>
      </c>
      <c r="K3705" t="s">
        <v>118</v>
      </c>
      <c r="L3705" t="str">
        <f t="shared" si="232"/>
        <v>NIT</v>
      </c>
      <c r="M3705" t="str">
        <f t="shared" si="233"/>
        <v>06141106071025</v>
      </c>
      <c r="N3705" t="s">
        <v>119</v>
      </c>
      <c r="O3705">
        <v>0</v>
      </c>
      <c r="P3705">
        <v>0</v>
      </c>
      <c r="Q3705">
        <v>158.81</v>
      </c>
      <c r="R3705">
        <v>20.645300000000002</v>
      </c>
      <c r="S3705">
        <v>0</v>
      </c>
      <c r="T3705">
        <v>0</v>
      </c>
      <c r="U3705">
        <v>179.45529999999999</v>
      </c>
      <c r="W3705" t="s">
        <v>1</v>
      </c>
    </row>
    <row r="3706" spans="1:23">
      <c r="A3706" t="s">
        <v>8160</v>
      </c>
      <c r="B3706" t="str">
        <f t="shared" si="230"/>
        <v>Febrero</v>
      </c>
      <c r="C3706" s="20" t="s">
        <v>8308</v>
      </c>
      <c r="D3706" t="s">
        <v>1</v>
      </c>
      <c r="E3706" t="s">
        <v>0</v>
      </c>
      <c r="F3706" t="str">
        <f t="shared" si="231"/>
        <v>CCF</v>
      </c>
      <c r="G3706" t="s">
        <v>8149</v>
      </c>
      <c r="H3706" t="s">
        <v>8150</v>
      </c>
      <c r="I3706">
        <v>368</v>
      </c>
      <c r="J3706">
        <v>368</v>
      </c>
      <c r="K3706" t="s">
        <v>1094</v>
      </c>
      <c r="L3706" t="str">
        <f t="shared" si="232"/>
        <v>NIT</v>
      </c>
      <c r="M3706" t="str">
        <f t="shared" si="233"/>
        <v>05120203741018</v>
      </c>
      <c r="N3706" t="s">
        <v>1095</v>
      </c>
      <c r="O3706">
        <v>0</v>
      </c>
      <c r="P3706">
        <v>0</v>
      </c>
      <c r="Q3706">
        <v>6626.42</v>
      </c>
      <c r="R3706">
        <v>861.43460000000005</v>
      </c>
      <c r="S3706">
        <v>0</v>
      </c>
      <c r="T3706">
        <v>0</v>
      </c>
      <c r="U3706">
        <v>7487.8546000000006</v>
      </c>
      <c r="W3706" t="s">
        <v>1</v>
      </c>
    </row>
    <row r="3707" spans="1:23">
      <c r="A3707" t="s">
        <v>8160</v>
      </c>
      <c r="B3707" t="str">
        <f t="shared" si="230"/>
        <v>Febrero</v>
      </c>
      <c r="C3707" s="20" t="s">
        <v>8308</v>
      </c>
      <c r="D3707" t="s">
        <v>1</v>
      </c>
      <c r="E3707" t="s">
        <v>0</v>
      </c>
      <c r="F3707" t="str">
        <f t="shared" si="231"/>
        <v>CCF</v>
      </c>
      <c r="G3707" t="s">
        <v>8149</v>
      </c>
      <c r="H3707" t="s">
        <v>8150</v>
      </c>
      <c r="I3707">
        <v>369</v>
      </c>
      <c r="J3707">
        <v>369</v>
      </c>
      <c r="K3707" t="s">
        <v>118</v>
      </c>
      <c r="L3707" t="str">
        <f t="shared" si="232"/>
        <v>NIT</v>
      </c>
      <c r="M3707" t="str">
        <f t="shared" si="233"/>
        <v>06141106071025</v>
      </c>
      <c r="N3707" t="s">
        <v>119</v>
      </c>
      <c r="O3707">
        <v>0</v>
      </c>
      <c r="P3707">
        <v>0</v>
      </c>
      <c r="Q3707">
        <v>47.99</v>
      </c>
      <c r="R3707">
        <v>6.2387000000000006</v>
      </c>
      <c r="S3707">
        <v>0</v>
      </c>
      <c r="T3707">
        <v>0</v>
      </c>
      <c r="U3707">
        <v>54.228700000000003</v>
      </c>
      <c r="W3707" t="s">
        <v>1</v>
      </c>
    </row>
    <row r="3708" spans="1:23">
      <c r="A3708" t="s">
        <v>8160</v>
      </c>
      <c r="B3708" t="str">
        <f t="shared" si="230"/>
        <v>Febrero</v>
      </c>
      <c r="C3708" s="20" t="s">
        <v>8308</v>
      </c>
      <c r="D3708" t="s">
        <v>1</v>
      </c>
      <c r="E3708" t="s">
        <v>0</v>
      </c>
      <c r="F3708" t="str">
        <f t="shared" si="231"/>
        <v>CCF</v>
      </c>
      <c r="G3708" t="s">
        <v>8149</v>
      </c>
      <c r="H3708" t="s">
        <v>8150</v>
      </c>
      <c r="I3708">
        <v>370</v>
      </c>
      <c r="J3708">
        <v>370</v>
      </c>
      <c r="K3708" t="s">
        <v>753</v>
      </c>
      <c r="L3708" t="str">
        <f t="shared" si="232"/>
        <v>NIT</v>
      </c>
      <c r="M3708" t="str">
        <f t="shared" si="233"/>
        <v>01010207530016</v>
      </c>
      <c r="N3708" t="s">
        <v>754</v>
      </c>
      <c r="O3708">
        <v>0</v>
      </c>
      <c r="P3708">
        <v>0</v>
      </c>
      <c r="Q3708">
        <v>76.14</v>
      </c>
      <c r="R3708">
        <v>9.898200000000001</v>
      </c>
      <c r="S3708">
        <v>0</v>
      </c>
      <c r="T3708">
        <v>0</v>
      </c>
      <c r="U3708">
        <v>86.038200000000003</v>
      </c>
      <c r="W3708" t="s">
        <v>1</v>
      </c>
    </row>
    <row r="3709" spans="1:23">
      <c r="A3709" t="s">
        <v>8160</v>
      </c>
      <c r="B3709" t="str">
        <f t="shared" si="230"/>
        <v>Febrero</v>
      </c>
      <c r="C3709" s="20" t="s">
        <v>8304</v>
      </c>
      <c r="D3709" t="s">
        <v>1</v>
      </c>
      <c r="E3709" t="s">
        <v>0</v>
      </c>
      <c r="F3709" t="str">
        <f t="shared" si="231"/>
        <v>CCF</v>
      </c>
      <c r="G3709" t="s">
        <v>8149</v>
      </c>
      <c r="H3709" t="s">
        <v>8150</v>
      </c>
      <c r="I3709">
        <v>371</v>
      </c>
      <c r="J3709">
        <v>371</v>
      </c>
      <c r="K3709" t="s">
        <v>620</v>
      </c>
      <c r="L3709" t="str">
        <f t="shared" si="232"/>
        <v>NIT</v>
      </c>
      <c r="M3709" t="str">
        <f t="shared" si="233"/>
        <v>06140312700042</v>
      </c>
      <c r="N3709" t="s">
        <v>621</v>
      </c>
      <c r="O3709">
        <v>0</v>
      </c>
      <c r="P3709">
        <v>0</v>
      </c>
      <c r="Q3709">
        <v>16990.8</v>
      </c>
      <c r="R3709">
        <v>2208.8040000000001</v>
      </c>
      <c r="S3709">
        <v>0</v>
      </c>
      <c r="T3709">
        <v>0</v>
      </c>
      <c r="U3709">
        <v>19199.603999999999</v>
      </c>
      <c r="W3709" t="s">
        <v>1</v>
      </c>
    </row>
    <row r="3710" spans="1:23">
      <c r="A3710" t="s">
        <v>8160</v>
      </c>
      <c r="B3710" t="str">
        <f t="shared" si="230"/>
        <v>Febrero</v>
      </c>
      <c r="C3710" s="20" t="s">
        <v>8304</v>
      </c>
      <c r="D3710" t="s">
        <v>1</v>
      </c>
      <c r="E3710" t="s">
        <v>0</v>
      </c>
      <c r="F3710" t="str">
        <f t="shared" si="231"/>
        <v>CCF</v>
      </c>
      <c r="G3710" t="s">
        <v>8149</v>
      </c>
      <c r="H3710" t="s">
        <v>8150</v>
      </c>
      <c r="I3710">
        <v>372</v>
      </c>
      <c r="J3710">
        <v>372</v>
      </c>
      <c r="K3710" t="s">
        <v>389</v>
      </c>
      <c r="L3710" t="str">
        <f t="shared" si="232"/>
        <v>NIT</v>
      </c>
      <c r="M3710" t="str">
        <f t="shared" si="233"/>
        <v>06141307951066</v>
      </c>
      <c r="N3710" t="s">
        <v>390</v>
      </c>
      <c r="O3710">
        <v>0</v>
      </c>
      <c r="P3710">
        <v>0</v>
      </c>
      <c r="Q3710">
        <v>288.94</v>
      </c>
      <c r="R3710">
        <v>37.562200000000004</v>
      </c>
      <c r="S3710">
        <v>0</v>
      </c>
      <c r="T3710">
        <v>0</v>
      </c>
      <c r="U3710">
        <v>326.50220000000002</v>
      </c>
      <c r="W3710" t="s">
        <v>1</v>
      </c>
    </row>
    <row r="3711" spans="1:23">
      <c r="A3711" t="s">
        <v>8160</v>
      </c>
      <c r="B3711" t="str">
        <f t="shared" si="230"/>
        <v>Febrero</v>
      </c>
      <c r="C3711" s="20" t="s">
        <v>8304</v>
      </c>
      <c r="D3711" t="s">
        <v>1</v>
      </c>
      <c r="E3711" t="s">
        <v>0</v>
      </c>
      <c r="F3711" t="str">
        <f t="shared" si="231"/>
        <v>CCF</v>
      </c>
      <c r="G3711" t="s">
        <v>8149</v>
      </c>
      <c r="H3711" t="s">
        <v>8150</v>
      </c>
      <c r="I3711">
        <v>373</v>
      </c>
      <c r="J3711">
        <v>373</v>
      </c>
      <c r="K3711" t="s">
        <v>118</v>
      </c>
      <c r="L3711" t="str">
        <f t="shared" si="232"/>
        <v>NIT</v>
      </c>
      <c r="M3711" t="str">
        <f t="shared" si="233"/>
        <v>06141106071025</v>
      </c>
      <c r="N3711" t="s">
        <v>119</v>
      </c>
      <c r="O3711">
        <v>0</v>
      </c>
      <c r="P3711">
        <v>0</v>
      </c>
      <c r="Q3711">
        <v>774.34</v>
      </c>
      <c r="R3711">
        <v>100.66420000000001</v>
      </c>
      <c r="S3711">
        <v>0</v>
      </c>
      <c r="T3711">
        <v>0</v>
      </c>
      <c r="U3711">
        <v>875.00420000000008</v>
      </c>
      <c r="W3711" t="s">
        <v>1</v>
      </c>
    </row>
    <row r="3712" spans="1:23">
      <c r="A3712" t="s">
        <v>8160</v>
      </c>
      <c r="B3712" t="str">
        <f t="shared" si="230"/>
        <v>Febrero</v>
      </c>
      <c r="C3712" s="20" t="s">
        <v>8304</v>
      </c>
      <c r="D3712" t="s">
        <v>1</v>
      </c>
      <c r="E3712" t="s">
        <v>0</v>
      </c>
      <c r="F3712" t="str">
        <f t="shared" si="231"/>
        <v>CCF</v>
      </c>
      <c r="G3712" t="s">
        <v>8149</v>
      </c>
      <c r="H3712" t="s">
        <v>8150</v>
      </c>
      <c r="I3712">
        <v>374</v>
      </c>
      <c r="J3712">
        <v>374</v>
      </c>
      <c r="K3712" t="s">
        <v>321</v>
      </c>
      <c r="L3712" t="str">
        <f t="shared" si="232"/>
        <v>NIT</v>
      </c>
      <c r="M3712" t="str">
        <f t="shared" si="233"/>
        <v>06141501771010</v>
      </c>
      <c r="N3712" t="s">
        <v>322</v>
      </c>
      <c r="O3712">
        <v>0</v>
      </c>
      <c r="P3712">
        <v>0</v>
      </c>
      <c r="Q3712">
        <v>43.37</v>
      </c>
      <c r="R3712">
        <v>5.6380999999999997</v>
      </c>
      <c r="S3712">
        <v>0</v>
      </c>
      <c r="T3712">
        <v>0</v>
      </c>
      <c r="U3712">
        <v>49.008099999999999</v>
      </c>
      <c r="W3712" t="s">
        <v>1</v>
      </c>
    </row>
    <row r="3713" spans="1:23">
      <c r="A3713" t="s">
        <v>8160</v>
      </c>
      <c r="B3713" t="str">
        <f t="shared" ref="B3713:B3776" si="234">SUBSTITUTE(A3713,"EBRERO","ebrero")</f>
        <v>Febrero</v>
      </c>
      <c r="C3713" s="20" t="s">
        <v>8304</v>
      </c>
      <c r="D3713" t="s">
        <v>1</v>
      </c>
      <c r="E3713" t="s">
        <v>0</v>
      </c>
      <c r="F3713" t="str">
        <f t="shared" si="231"/>
        <v>CCF</v>
      </c>
      <c r="G3713" t="s">
        <v>8149</v>
      </c>
      <c r="H3713" t="s">
        <v>8150</v>
      </c>
      <c r="I3713">
        <v>375</v>
      </c>
      <c r="J3713">
        <v>375</v>
      </c>
      <c r="K3713" t="s">
        <v>8212</v>
      </c>
      <c r="L3713" t="str">
        <f t="shared" si="232"/>
        <v>NIT</v>
      </c>
      <c r="M3713" t="str">
        <f t="shared" si="233"/>
        <v>06141906211070</v>
      </c>
      <c r="N3713" t="s">
        <v>8213</v>
      </c>
      <c r="O3713">
        <v>0</v>
      </c>
      <c r="P3713">
        <v>0</v>
      </c>
      <c r="Q3713">
        <v>156.81</v>
      </c>
      <c r="R3713">
        <v>20.385300000000001</v>
      </c>
      <c r="S3713">
        <v>0</v>
      </c>
      <c r="T3713">
        <v>0</v>
      </c>
      <c r="U3713">
        <v>177.1953</v>
      </c>
      <c r="W3713" t="s">
        <v>1</v>
      </c>
    </row>
    <row r="3714" spans="1:23">
      <c r="A3714" t="s">
        <v>8160</v>
      </c>
      <c r="B3714" t="str">
        <f t="shared" si="234"/>
        <v>Febrero</v>
      </c>
      <c r="C3714" s="20" t="s">
        <v>8304</v>
      </c>
      <c r="D3714" t="s">
        <v>1</v>
      </c>
      <c r="E3714" t="s">
        <v>0</v>
      </c>
      <c r="F3714" t="str">
        <f t="shared" si="231"/>
        <v>CCF</v>
      </c>
      <c r="G3714" t="s">
        <v>8149</v>
      </c>
      <c r="H3714" t="s">
        <v>8150</v>
      </c>
      <c r="I3714">
        <v>376</v>
      </c>
      <c r="J3714">
        <v>376</v>
      </c>
      <c r="K3714" t="s">
        <v>7932</v>
      </c>
      <c r="L3714" t="str">
        <f t="shared" si="232"/>
        <v>NIT</v>
      </c>
      <c r="M3714" t="str">
        <f t="shared" si="233"/>
        <v>13042809881010</v>
      </c>
      <c r="N3714" t="s">
        <v>358</v>
      </c>
      <c r="O3714">
        <v>0</v>
      </c>
      <c r="P3714">
        <v>0</v>
      </c>
      <c r="Q3714">
        <v>205.91</v>
      </c>
      <c r="R3714">
        <v>26.7683</v>
      </c>
      <c r="S3714">
        <v>0</v>
      </c>
      <c r="T3714">
        <v>0</v>
      </c>
      <c r="U3714">
        <v>232.67830000000001</v>
      </c>
      <c r="W3714" t="s">
        <v>1</v>
      </c>
    </row>
    <row r="3715" spans="1:23">
      <c r="A3715" t="s">
        <v>8160</v>
      </c>
      <c r="B3715" t="str">
        <f t="shared" si="234"/>
        <v>Febrero</v>
      </c>
      <c r="C3715" s="20" t="s">
        <v>8304</v>
      </c>
      <c r="D3715" t="s">
        <v>1</v>
      </c>
      <c r="E3715" t="s">
        <v>0</v>
      </c>
      <c r="F3715" t="str">
        <f t="shared" ref="F3715:F3778" si="235">IF(E3715="05","Nota de crédito","CCF")</f>
        <v>CCF</v>
      </c>
      <c r="G3715" t="s">
        <v>8149</v>
      </c>
      <c r="H3715" t="s">
        <v>8150</v>
      </c>
      <c r="I3715">
        <v>377</v>
      </c>
      <c r="J3715">
        <v>377</v>
      </c>
      <c r="K3715" t="s">
        <v>919</v>
      </c>
      <c r="L3715" t="str">
        <f t="shared" ref="L3715:L3778" si="236">IF(K3715=0,"DUI","NIT")</f>
        <v>NIT</v>
      </c>
      <c r="M3715" t="str">
        <f t="shared" ref="M3715:M3778" si="237">IF(K3715=0,V3715,K3715)</f>
        <v>14082109731021</v>
      </c>
      <c r="N3715" t="s">
        <v>920</v>
      </c>
      <c r="O3715">
        <v>0</v>
      </c>
      <c r="P3715">
        <v>0</v>
      </c>
      <c r="Q3715">
        <v>978.7</v>
      </c>
      <c r="R3715">
        <v>127.23100000000001</v>
      </c>
      <c r="S3715">
        <v>0</v>
      </c>
      <c r="T3715">
        <v>0</v>
      </c>
      <c r="U3715">
        <v>1105.931</v>
      </c>
      <c r="W3715" t="s">
        <v>1</v>
      </c>
    </row>
    <row r="3716" spans="1:23">
      <c r="A3716" t="s">
        <v>8160</v>
      </c>
      <c r="B3716" t="str">
        <f t="shared" si="234"/>
        <v>Febrero</v>
      </c>
      <c r="C3716" s="20" t="s">
        <v>8304</v>
      </c>
      <c r="D3716" t="s">
        <v>1</v>
      </c>
      <c r="E3716" t="s">
        <v>0</v>
      </c>
      <c r="F3716" t="str">
        <f t="shared" si="235"/>
        <v>CCF</v>
      </c>
      <c r="G3716" t="s">
        <v>8149</v>
      </c>
      <c r="H3716" t="s">
        <v>8150</v>
      </c>
      <c r="I3716">
        <v>378</v>
      </c>
      <c r="J3716">
        <v>378</v>
      </c>
      <c r="K3716" t="s">
        <v>355</v>
      </c>
      <c r="L3716" t="str">
        <f t="shared" si="236"/>
        <v>NIT</v>
      </c>
      <c r="M3716" t="str">
        <f t="shared" si="237"/>
        <v>14081502751053</v>
      </c>
      <c r="N3716" t="s">
        <v>356</v>
      </c>
      <c r="O3716">
        <v>0</v>
      </c>
      <c r="P3716">
        <v>0</v>
      </c>
      <c r="Q3716">
        <v>552.52</v>
      </c>
      <c r="R3716">
        <v>71.827600000000004</v>
      </c>
      <c r="S3716">
        <v>0</v>
      </c>
      <c r="T3716">
        <v>0</v>
      </c>
      <c r="U3716">
        <v>624.34759999999994</v>
      </c>
      <c r="W3716" t="s">
        <v>1</v>
      </c>
    </row>
    <row r="3717" spans="1:23">
      <c r="A3717" t="s">
        <v>8160</v>
      </c>
      <c r="B3717" t="str">
        <f t="shared" si="234"/>
        <v>Febrero</v>
      </c>
      <c r="C3717" s="20" t="s">
        <v>8304</v>
      </c>
      <c r="D3717" t="s">
        <v>1</v>
      </c>
      <c r="E3717" t="s">
        <v>0</v>
      </c>
      <c r="F3717" t="str">
        <f t="shared" si="235"/>
        <v>CCF</v>
      </c>
      <c r="G3717" t="s">
        <v>8149</v>
      </c>
      <c r="H3717" t="s">
        <v>8150</v>
      </c>
      <c r="I3717">
        <v>379</v>
      </c>
      <c r="J3717">
        <v>379</v>
      </c>
      <c r="K3717" t="s">
        <v>77</v>
      </c>
      <c r="L3717" t="str">
        <f t="shared" si="236"/>
        <v>NIT</v>
      </c>
      <c r="M3717" t="str">
        <f t="shared" si="237"/>
        <v>11231402520010</v>
      </c>
      <c r="N3717" t="s">
        <v>78</v>
      </c>
      <c r="O3717">
        <v>0</v>
      </c>
      <c r="P3717">
        <v>0</v>
      </c>
      <c r="Q3717">
        <v>813.95</v>
      </c>
      <c r="R3717">
        <v>105.8135</v>
      </c>
      <c r="S3717">
        <v>0</v>
      </c>
      <c r="T3717">
        <v>0</v>
      </c>
      <c r="U3717">
        <v>919.76350000000002</v>
      </c>
      <c r="W3717" t="s">
        <v>1</v>
      </c>
    </row>
    <row r="3718" spans="1:23">
      <c r="A3718" t="s">
        <v>8160</v>
      </c>
      <c r="B3718" t="str">
        <f t="shared" si="234"/>
        <v>Febrero</v>
      </c>
      <c r="C3718" s="20" t="s">
        <v>8304</v>
      </c>
      <c r="D3718" t="s">
        <v>1</v>
      </c>
      <c r="E3718" t="s">
        <v>0</v>
      </c>
      <c r="F3718" t="str">
        <f t="shared" si="235"/>
        <v>CCF</v>
      </c>
      <c r="G3718" t="s">
        <v>8149</v>
      </c>
      <c r="H3718" t="s">
        <v>8150</v>
      </c>
      <c r="I3718">
        <v>380</v>
      </c>
      <c r="J3718">
        <v>380</v>
      </c>
      <c r="K3718" t="s">
        <v>8306</v>
      </c>
      <c r="L3718" t="str">
        <f t="shared" si="236"/>
        <v>NIT</v>
      </c>
      <c r="M3718" t="str">
        <f t="shared" si="237"/>
        <v>02101411841101</v>
      </c>
      <c r="N3718" t="s">
        <v>8307</v>
      </c>
      <c r="O3718">
        <v>0</v>
      </c>
      <c r="P3718">
        <v>0</v>
      </c>
      <c r="Q3718">
        <v>44.81</v>
      </c>
      <c r="R3718">
        <v>5.8253000000000004</v>
      </c>
      <c r="S3718">
        <v>0</v>
      </c>
      <c r="T3718">
        <v>0</v>
      </c>
      <c r="U3718">
        <v>50.635300000000001</v>
      </c>
      <c r="W3718" t="s">
        <v>1</v>
      </c>
    </row>
    <row r="3719" spans="1:23">
      <c r="A3719" t="s">
        <v>8160</v>
      </c>
      <c r="B3719" t="str">
        <f t="shared" si="234"/>
        <v>Febrero</v>
      </c>
      <c r="C3719" s="20" t="s">
        <v>8304</v>
      </c>
      <c r="D3719" t="s">
        <v>1</v>
      </c>
      <c r="E3719" t="s">
        <v>0</v>
      </c>
      <c r="F3719" t="str">
        <f t="shared" si="235"/>
        <v>CCF</v>
      </c>
      <c r="G3719" t="s">
        <v>8149</v>
      </c>
      <c r="H3719" t="s">
        <v>8150</v>
      </c>
      <c r="I3719">
        <v>382</v>
      </c>
      <c r="J3719">
        <v>382</v>
      </c>
      <c r="K3719" t="s">
        <v>253</v>
      </c>
      <c r="L3719" t="str">
        <f t="shared" si="236"/>
        <v>NIT</v>
      </c>
      <c r="M3719" t="str">
        <f t="shared" si="237"/>
        <v>06141504911068</v>
      </c>
      <c r="N3719" t="s">
        <v>254</v>
      </c>
      <c r="O3719">
        <v>0</v>
      </c>
      <c r="P3719">
        <v>0</v>
      </c>
      <c r="Q3719">
        <v>9116.85</v>
      </c>
      <c r="R3719">
        <v>1185.1905000000002</v>
      </c>
      <c r="S3719">
        <v>0</v>
      </c>
      <c r="T3719">
        <v>0</v>
      </c>
      <c r="U3719">
        <v>10302.040500000001</v>
      </c>
      <c r="W3719" t="s">
        <v>1</v>
      </c>
    </row>
    <row r="3720" spans="1:23">
      <c r="A3720" t="s">
        <v>8160</v>
      </c>
      <c r="B3720" t="str">
        <f t="shared" si="234"/>
        <v>Febrero</v>
      </c>
      <c r="C3720" s="20" t="s">
        <v>8304</v>
      </c>
      <c r="D3720" t="s">
        <v>1</v>
      </c>
      <c r="E3720" t="s">
        <v>0</v>
      </c>
      <c r="F3720" t="str">
        <f t="shared" si="235"/>
        <v>CCF</v>
      </c>
      <c r="G3720" t="s">
        <v>8149</v>
      </c>
      <c r="H3720" t="s">
        <v>8150</v>
      </c>
      <c r="I3720">
        <v>383</v>
      </c>
      <c r="J3720">
        <v>383</v>
      </c>
      <c r="K3720" t="s">
        <v>755</v>
      </c>
      <c r="L3720" t="str">
        <f t="shared" si="236"/>
        <v>NIT</v>
      </c>
      <c r="M3720" t="str">
        <f t="shared" si="237"/>
        <v>02030505670013</v>
      </c>
      <c r="N3720" t="s">
        <v>756</v>
      </c>
      <c r="O3720">
        <v>0</v>
      </c>
      <c r="P3720">
        <v>0</v>
      </c>
      <c r="Q3720">
        <v>13168.04</v>
      </c>
      <c r="R3720">
        <v>1711.8452000000002</v>
      </c>
      <c r="S3720">
        <v>0</v>
      </c>
      <c r="T3720">
        <v>0</v>
      </c>
      <c r="U3720">
        <v>14879.885200000001</v>
      </c>
      <c r="W3720" t="s">
        <v>1</v>
      </c>
    </row>
    <row r="3721" spans="1:23">
      <c r="A3721" t="s">
        <v>8160</v>
      </c>
      <c r="B3721" t="str">
        <f t="shared" si="234"/>
        <v>Febrero</v>
      </c>
      <c r="C3721" s="20" t="s">
        <v>8304</v>
      </c>
      <c r="D3721" t="s">
        <v>1</v>
      </c>
      <c r="E3721" t="s">
        <v>0</v>
      </c>
      <c r="F3721" t="str">
        <f t="shared" si="235"/>
        <v>CCF</v>
      </c>
      <c r="G3721" t="s">
        <v>8149</v>
      </c>
      <c r="H3721" t="s">
        <v>8150</v>
      </c>
      <c r="I3721">
        <v>384</v>
      </c>
      <c r="J3721">
        <v>384</v>
      </c>
      <c r="K3721" t="s">
        <v>253</v>
      </c>
      <c r="L3721" t="str">
        <f t="shared" si="236"/>
        <v>NIT</v>
      </c>
      <c r="M3721" t="str">
        <f t="shared" si="237"/>
        <v>06141504911068</v>
      </c>
      <c r="N3721" t="s">
        <v>254</v>
      </c>
      <c r="O3721">
        <v>0</v>
      </c>
      <c r="P3721">
        <v>0</v>
      </c>
      <c r="Q3721">
        <v>7311.52</v>
      </c>
      <c r="R3721">
        <v>950.49760000000003</v>
      </c>
      <c r="S3721">
        <v>0</v>
      </c>
      <c r="T3721">
        <v>0</v>
      </c>
      <c r="U3721">
        <v>8262.017600000001</v>
      </c>
      <c r="W3721" t="s">
        <v>1</v>
      </c>
    </row>
    <row r="3722" spans="1:23">
      <c r="A3722" t="s">
        <v>8160</v>
      </c>
      <c r="B3722" t="str">
        <f t="shared" si="234"/>
        <v>Febrero</v>
      </c>
      <c r="C3722" s="20" t="s">
        <v>8304</v>
      </c>
      <c r="D3722" t="s">
        <v>1</v>
      </c>
      <c r="E3722" t="s">
        <v>0</v>
      </c>
      <c r="F3722" t="str">
        <f t="shared" si="235"/>
        <v>CCF</v>
      </c>
      <c r="G3722" t="s">
        <v>8149</v>
      </c>
      <c r="H3722" t="s">
        <v>8150</v>
      </c>
      <c r="I3722">
        <v>385</v>
      </c>
      <c r="J3722">
        <v>385</v>
      </c>
      <c r="K3722" t="s">
        <v>435</v>
      </c>
      <c r="L3722" t="str">
        <f t="shared" si="236"/>
        <v>NIT</v>
      </c>
      <c r="M3722" t="str">
        <f t="shared" si="237"/>
        <v>06130407761017</v>
      </c>
      <c r="N3722" t="s">
        <v>436</v>
      </c>
      <c r="O3722">
        <v>0</v>
      </c>
      <c r="P3722">
        <v>0</v>
      </c>
      <c r="Q3722">
        <v>1381.84</v>
      </c>
      <c r="R3722">
        <v>179.63919999999999</v>
      </c>
      <c r="S3722">
        <v>0</v>
      </c>
      <c r="T3722">
        <v>0</v>
      </c>
      <c r="U3722">
        <v>1561.4792</v>
      </c>
      <c r="W3722" t="s">
        <v>1</v>
      </c>
    </row>
    <row r="3723" spans="1:23">
      <c r="A3723" t="s">
        <v>8160</v>
      </c>
      <c r="B3723" t="str">
        <f t="shared" si="234"/>
        <v>Febrero</v>
      </c>
      <c r="C3723" s="20" t="s">
        <v>8304</v>
      </c>
      <c r="D3723" t="s">
        <v>1</v>
      </c>
      <c r="E3723" t="s">
        <v>0</v>
      </c>
      <c r="F3723" t="str">
        <f t="shared" si="235"/>
        <v>CCF</v>
      </c>
      <c r="G3723" t="s">
        <v>8149</v>
      </c>
      <c r="H3723" t="s">
        <v>8150</v>
      </c>
      <c r="I3723">
        <v>386</v>
      </c>
      <c r="J3723">
        <v>386</v>
      </c>
      <c r="K3723" t="s">
        <v>253</v>
      </c>
      <c r="L3723" t="str">
        <f t="shared" si="236"/>
        <v>NIT</v>
      </c>
      <c r="M3723" t="str">
        <f t="shared" si="237"/>
        <v>06141504911068</v>
      </c>
      <c r="N3723" t="s">
        <v>254</v>
      </c>
      <c r="O3723">
        <v>0</v>
      </c>
      <c r="P3723">
        <v>0</v>
      </c>
      <c r="Q3723">
        <v>5795.02</v>
      </c>
      <c r="R3723">
        <v>753.35260000000005</v>
      </c>
      <c r="S3723">
        <v>0</v>
      </c>
      <c r="T3723">
        <v>0</v>
      </c>
      <c r="U3723">
        <v>6548.3726000000006</v>
      </c>
      <c r="W3723" t="s">
        <v>1</v>
      </c>
    </row>
    <row r="3724" spans="1:23">
      <c r="A3724" t="s">
        <v>8160</v>
      </c>
      <c r="B3724" t="str">
        <f t="shared" si="234"/>
        <v>Febrero</v>
      </c>
      <c r="C3724" s="20" t="s">
        <v>8304</v>
      </c>
      <c r="D3724" t="s">
        <v>1</v>
      </c>
      <c r="E3724" t="s">
        <v>0</v>
      </c>
      <c r="F3724" t="str">
        <f t="shared" si="235"/>
        <v>CCF</v>
      </c>
      <c r="G3724" t="s">
        <v>8149</v>
      </c>
      <c r="H3724" t="s">
        <v>8150</v>
      </c>
      <c r="I3724">
        <v>387</v>
      </c>
      <c r="J3724">
        <v>387</v>
      </c>
      <c r="K3724" t="s">
        <v>267</v>
      </c>
      <c r="L3724" t="str">
        <f t="shared" si="236"/>
        <v>NIT</v>
      </c>
      <c r="M3724" t="str">
        <f t="shared" si="237"/>
        <v>04280803600019</v>
      </c>
      <c r="N3724" t="s">
        <v>268</v>
      </c>
      <c r="O3724">
        <v>0</v>
      </c>
      <c r="P3724">
        <v>0</v>
      </c>
      <c r="Q3724">
        <v>15291.72</v>
      </c>
      <c r="R3724">
        <v>1987.9236000000001</v>
      </c>
      <c r="S3724">
        <v>0</v>
      </c>
      <c r="T3724">
        <v>0</v>
      </c>
      <c r="U3724">
        <v>17279.643599999999</v>
      </c>
      <c r="W3724" t="s">
        <v>1</v>
      </c>
    </row>
    <row r="3725" spans="1:23">
      <c r="A3725" t="s">
        <v>8160</v>
      </c>
      <c r="B3725" t="str">
        <f t="shared" si="234"/>
        <v>Febrero</v>
      </c>
      <c r="C3725" s="20" t="s">
        <v>8304</v>
      </c>
      <c r="D3725" t="s">
        <v>1</v>
      </c>
      <c r="E3725" t="s">
        <v>0</v>
      </c>
      <c r="F3725" t="str">
        <f t="shared" si="235"/>
        <v>CCF</v>
      </c>
      <c r="G3725" t="s">
        <v>8149</v>
      </c>
      <c r="H3725" t="s">
        <v>8150</v>
      </c>
      <c r="I3725">
        <v>388</v>
      </c>
      <c r="J3725">
        <v>388</v>
      </c>
      <c r="K3725" t="s">
        <v>118</v>
      </c>
      <c r="L3725" t="str">
        <f t="shared" si="236"/>
        <v>NIT</v>
      </c>
      <c r="M3725" t="str">
        <f t="shared" si="237"/>
        <v>06141106071025</v>
      </c>
      <c r="N3725" t="s">
        <v>119</v>
      </c>
      <c r="O3725">
        <v>0</v>
      </c>
      <c r="P3725">
        <v>0</v>
      </c>
      <c r="Q3725">
        <v>12.8</v>
      </c>
      <c r="R3725">
        <v>1.6640000000000001</v>
      </c>
      <c r="S3725">
        <v>0</v>
      </c>
      <c r="T3725">
        <v>0</v>
      </c>
      <c r="U3725">
        <v>14.464</v>
      </c>
      <c r="W3725" t="s">
        <v>1</v>
      </c>
    </row>
    <row r="3726" spans="1:23">
      <c r="A3726" t="s">
        <v>8160</v>
      </c>
      <c r="B3726" t="str">
        <f t="shared" si="234"/>
        <v>Febrero</v>
      </c>
      <c r="C3726" s="20" t="s">
        <v>8304</v>
      </c>
      <c r="D3726" t="s">
        <v>1</v>
      </c>
      <c r="E3726" t="s">
        <v>0</v>
      </c>
      <c r="F3726" t="str">
        <f t="shared" si="235"/>
        <v>CCF</v>
      </c>
      <c r="G3726" t="s">
        <v>8149</v>
      </c>
      <c r="H3726" t="s">
        <v>8150</v>
      </c>
      <c r="I3726">
        <v>389</v>
      </c>
      <c r="J3726">
        <v>389</v>
      </c>
      <c r="K3726" t="s">
        <v>118</v>
      </c>
      <c r="L3726" t="str">
        <f t="shared" si="236"/>
        <v>NIT</v>
      </c>
      <c r="M3726" t="str">
        <f t="shared" si="237"/>
        <v>06141106071025</v>
      </c>
      <c r="N3726" t="s">
        <v>119</v>
      </c>
      <c r="O3726">
        <v>0</v>
      </c>
      <c r="P3726">
        <v>0</v>
      </c>
      <c r="Q3726">
        <v>17.2</v>
      </c>
      <c r="R3726">
        <v>2.2359999999999998</v>
      </c>
      <c r="S3726">
        <v>0</v>
      </c>
      <c r="T3726">
        <v>0</v>
      </c>
      <c r="U3726">
        <v>19.436</v>
      </c>
      <c r="W3726" t="s">
        <v>1</v>
      </c>
    </row>
    <row r="3727" spans="1:23">
      <c r="A3727" t="s">
        <v>8160</v>
      </c>
      <c r="B3727" t="str">
        <f t="shared" si="234"/>
        <v>Febrero</v>
      </c>
      <c r="C3727" s="20" t="s">
        <v>8304</v>
      </c>
      <c r="D3727" t="s">
        <v>1</v>
      </c>
      <c r="E3727" t="s">
        <v>0</v>
      </c>
      <c r="F3727" t="str">
        <f t="shared" si="235"/>
        <v>CCF</v>
      </c>
      <c r="G3727" t="s">
        <v>8149</v>
      </c>
      <c r="H3727" t="s">
        <v>8150</v>
      </c>
      <c r="I3727">
        <v>390</v>
      </c>
      <c r="J3727">
        <v>390</v>
      </c>
      <c r="K3727" t="s">
        <v>327</v>
      </c>
      <c r="L3727" t="str">
        <f t="shared" si="236"/>
        <v>NIT</v>
      </c>
      <c r="M3727" t="str">
        <f t="shared" si="237"/>
        <v>06140512181021</v>
      </c>
      <c r="N3727" t="s">
        <v>328</v>
      </c>
      <c r="O3727">
        <v>0</v>
      </c>
      <c r="P3727">
        <v>0</v>
      </c>
      <c r="Q3727">
        <v>72.8</v>
      </c>
      <c r="R3727">
        <v>9.4640000000000004</v>
      </c>
      <c r="S3727">
        <v>0</v>
      </c>
      <c r="T3727">
        <v>0</v>
      </c>
      <c r="U3727">
        <v>82.263999999999996</v>
      </c>
      <c r="W3727" t="s">
        <v>1</v>
      </c>
    </row>
    <row r="3728" spans="1:23">
      <c r="A3728" t="s">
        <v>8160</v>
      </c>
      <c r="B3728" t="str">
        <f t="shared" si="234"/>
        <v>Febrero</v>
      </c>
      <c r="C3728" s="20" t="s">
        <v>8304</v>
      </c>
      <c r="D3728" t="s">
        <v>1</v>
      </c>
      <c r="E3728" t="s">
        <v>0</v>
      </c>
      <c r="F3728" t="str">
        <f t="shared" si="235"/>
        <v>CCF</v>
      </c>
      <c r="G3728" t="s">
        <v>8149</v>
      </c>
      <c r="H3728" t="s">
        <v>8150</v>
      </c>
      <c r="I3728">
        <v>391</v>
      </c>
      <c r="J3728">
        <v>391</v>
      </c>
      <c r="K3728" t="s">
        <v>327</v>
      </c>
      <c r="L3728" t="str">
        <f t="shared" si="236"/>
        <v>NIT</v>
      </c>
      <c r="M3728" t="str">
        <f t="shared" si="237"/>
        <v>06140512181021</v>
      </c>
      <c r="N3728" t="s">
        <v>328</v>
      </c>
      <c r="O3728">
        <v>0</v>
      </c>
      <c r="P3728">
        <v>0</v>
      </c>
      <c r="Q3728">
        <v>287.45999999999998</v>
      </c>
      <c r="R3728">
        <v>37.369799999999998</v>
      </c>
      <c r="S3728">
        <v>0</v>
      </c>
      <c r="T3728">
        <v>0</v>
      </c>
      <c r="U3728">
        <v>324.82979999999998</v>
      </c>
      <c r="W3728" t="s">
        <v>1</v>
      </c>
    </row>
    <row r="3729" spans="1:23">
      <c r="A3729" t="s">
        <v>8160</v>
      </c>
      <c r="B3729" t="str">
        <f t="shared" si="234"/>
        <v>Febrero</v>
      </c>
      <c r="C3729" s="20" t="s">
        <v>8304</v>
      </c>
      <c r="D3729" t="s">
        <v>1</v>
      </c>
      <c r="E3729" t="s">
        <v>0</v>
      </c>
      <c r="F3729" t="str">
        <f t="shared" si="235"/>
        <v>CCF</v>
      </c>
      <c r="G3729" t="s">
        <v>8149</v>
      </c>
      <c r="H3729" t="s">
        <v>8150</v>
      </c>
      <c r="I3729">
        <v>393</v>
      </c>
      <c r="J3729">
        <v>393</v>
      </c>
      <c r="K3729" t="s">
        <v>429</v>
      </c>
      <c r="L3729" t="str">
        <f t="shared" si="236"/>
        <v>NIT</v>
      </c>
      <c r="M3729" t="str">
        <f t="shared" si="237"/>
        <v>03152701651010</v>
      </c>
      <c r="N3729" t="s">
        <v>430</v>
      </c>
      <c r="O3729">
        <v>0</v>
      </c>
      <c r="P3729">
        <v>0</v>
      </c>
      <c r="Q3729">
        <v>42.77</v>
      </c>
      <c r="R3729">
        <v>5.5601000000000003</v>
      </c>
      <c r="S3729">
        <v>0</v>
      </c>
      <c r="T3729">
        <v>0</v>
      </c>
      <c r="U3729">
        <v>48.330100000000002</v>
      </c>
      <c r="W3729" t="s">
        <v>1</v>
      </c>
    </row>
    <row r="3730" spans="1:23">
      <c r="A3730" t="s">
        <v>8160</v>
      </c>
      <c r="B3730" t="str">
        <f t="shared" si="234"/>
        <v>Febrero</v>
      </c>
      <c r="C3730" s="20" t="s">
        <v>8304</v>
      </c>
      <c r="D3730" t="s">
        <v>1</v>
      </c>
      <c r="E3730" t="s">
        <v>0</v>
      </c>
      <c r="F3730" t="str">
        <f t="shared" si="235"/>
        <v>CCF</v>
      </c>
      <c r="G3730" t="s">
        <v>8149</v>
      </c>
      <c r="H3730" t="s">
        <v>8150</v>
      </c>
      <c r="I3730">
        <v>394</v>
      </c>
      <c r="J3730">
        <v>394</v>
      </c>
      <c r="K3730" t="s">
        <v>636</v>
      </c>
      <c r="L3730" t="str">
        <f t="shared" si="236"/>
        <v>NIT</v>
      </c>
      <c r="M3730" t="str">
        <f t="shared" si="237"/>
        <v>03051507681012</v>
      </c>
      <c r="N3730" t="s">
        <v>637</v>
      </c>
      <c r="O3730">
        <v>0</v>
      </c>
      <c r="P3730">
        <v>0</v>
      </c>
      <c r="Q3730">
        <v>118.47</v>
      </c>
      <c r="R3730">
        <v>15.4011</v>
      </c>
      <c r="S3730">
        <v>0</v>
      </c>
      <c r="T3730">
        <v>0</v>
      </c>
      <c r="U3730">
        <v>133.87110000000001</v>
      </c>
      <c r="W3730" t="s">
        <v>1</v>
      </c>
    </row>
    <row r="3731" spans="1:23">
      <c r="A3731" t="s">
        <v>8160</v>
      </c>
      <c r="B3731" t="str">
        <f t="shared" si="234"/>
        <v>Febrero</v>
      </c>
      <c r="C3731" s="20" t="s">
        <v>8304</v>
      </c>
      <c r="D3731" t="s">
        <v>1</v>
      </c>
      <c r="E3731" t="s">
        <v>0</v>
      </c>
      <c r="F3731" t="str">
        <f t="shared" si="235"/>
        <v>CCF</v>
      </c>
      <c r="G3731" t="s">
        <v>8149</v>
      </c>
      <c r="H3731" t="s">
        <v>8150</v>
      </c>
      <c r="I3731">
        <v>395</v>
      </c>
      <c r="J3731">
        <v>395</v>
      </c>
      <c r="K3731" t="s">
        <v>255</v>
      </c>
      <c r="L3731" t="str">
        <f t="shared" si="236"/>
        <v>NIT</v>
      </c>
      <c r="M3731" t="str">
        <f t="shared" si="237"/>
        <v>12170106061015</v>
      </c>
      <c r="N3731" t="s">
        <v>256</v>
      </c>
      <c r="O3731">
        <v>0</v>
      </c>
      <c r="P3731">
        <v>0</v>
      </c>
      <c r="Q3731">
        <v>1325.3</v>
      </c>
      <c r="R3731">
        <v>172.28899999999999</v>
      </c>
      <c r="S3731">
        <v>0</v>
      </c>
      <c r="T3731">
        <v>0</v>
      </c>
      <c r="U3731">
        <v>1497.5889999999999</v>
      </c>
      <c r="W3731" t="s">
        <v>1</v>
      </c>
    </row>
    <row r="3732" spans="1:23">
      <c r="A3732" t="s">
        <v>8160</v>
      </c>
      <c r="B3732" t="str">
        <f t="shared" si="234"/>
        <v>Febrero</v>
      </c>
      <c r="C3732" s="20" t="s">
        <v>8304</v>
      </c>
      <c r="D3732" t="s">
        <v>1</v>
      </c>
      <c r="E3732" t="s">
        <v>0</v>
      </c>
      <c r="F3732" t="str">
        <f t="shared" si="235"/>
        <v>CCF</v>
      </c>
      <c r="G3732" t="s">
        <v>8149</v>
      </c>
      <c r="H3732" t="s">
        <v>8150</v>
      </c>
      <c r="I3732">
        <v>396</v>
      </c>
      <c r="J3732">
        <v>396</v>
      </c>
      <c r="K3732" t="s">
        <v>83</v>
      </c>
      <c r="L3732" t="str">
        <f t="shared" si="236"/>
        <v>NIT</v>
      </c>
      <c r="M3732" t="str">
        <f t="shared" si="237"/>
        <v>12170412021019</v>
      </c>
      <c r="N3732" t="s">
        <v>84</v>
      </c>
      <c r="O3732">
        <v>0</v>
      </c>
      <c r="P3732">
        <v>0</v>
      </c>
      <c r="Q3732">
        <v>603.47</v>
      </c>
      <c r="R3732">
        <v>78.451100000000011</v>
      </c>
      <c r="S3732">
        <v>0</v>
      </c>
      <c r="T3732">
        <v>0</v>
      </c>
      <c r="U3732">
        <v>681.92110000000002</v>
      </c>
      <c r="W3732" t="s">
        <v>1</v>
      </c>
    </row>
    <row r="3733" spans="1:23">
      <c r="A3733" t="s">
        <v>8160</v>
      </c>
      <c r="B3733" t="str">
        <f t="shared" si="234"/>
        <v>Febrero</v>
      </c>
      <c r="C3733" s="20" t="s">
        <v>8304</v>
      </c>
      <c r="D3733" t="s">
        <v>1</v>
      </c>
      <c r="E3733" t="s">
        <v>0</v>
      </c>
      <c r="F3733" t="str">
        <f t="shared" si="235"/>
        <v>CCF</v>
      </c>
      <c r="G3733" t="s">
        <v>8149</v>
      </c>
      <c r="H3733" t="s">
        <v>8150</v>
      </c>
      <c r="I3733">
        <v>399</v>
      </c>
      <c r="J3733">
        <v>399</v>
      </c>
      <c r="K3733" t="s">
        <v>429</v>
      </c>
      <c r="L3733" t="str">
        <f t="shared" si="236"/>
        <v>NIT</v>
      </c>
      <c r="M3733" t="str">
        <f t="shared" si="237"/>
        <v>03152701651010</v>
      </c>
      <c r="N3733" t="s">
        <v>430</v>
      </c>
      <c r="O3733">
        <v>0</v>
      </c>
      <c r="P3733">
        <v>0</v>
      </c>
      <c r="Q3733">
        <v>280.33999999999997</v>
      </c>
      <c r="R3733">
        <v>36.444199999999995</v>
      </c>
      <c r="S3733">
        <v>0</v>
      </c>
      <c r="T3733">
        <v>0</v>
      </c>
      <c r="U3733">
        <v>316.78419999999994</v>
      </c>
      <c r="W3733" t="s">
        <v>1</v>
      </c>
    </row>
    <row r="3734" spans="1:23">
      <c r="A3734" t="s">
        <v>8160</v>
      </c>
      <c r="B3734" t="str">
        <f t="shared" si="234"/>
        <v>Febrero</v>
      </c>
      <c r="C3734" s="20" t="s">
        <v>8304</v>
      </c>
      <c r="D3734" t="s">
        <v>1</v>
      </c>
      <c r="E3734" t="s">
        <v>0</v>
      </c>
      <c r="F3734" t="str">
        <f t="shared" si="235"/>
        <v>CCF</v>
      </c>
      <c r="G3734" t="s">
        <v>8149</v>
      </c>
      <c r="H3734" t="s">
        <v>8150</v>
      </c>
      <c r="I3734">
        <v>400</v>
      </c>
      <c r="J3734">
        <v>400</v>
      </c>
      <c r="K3734" t="s">
        <v>8305</v>
      </c>
      <c r="L3734" t="str">
        <f t="shared" si="236"/>
        <v>NIT</v>
      </c>
      <c r="M3734" t="str">
        <f t="shared" si="237"/>
        <v>120410017891013</v>
      </c>
      <c r="N3734" t="s">
        <v>105</v>
      </c>
      <c r="O3734">
        <v>0</v>
      </c>
      <c r="P3734">
        <v>0</v>
      </c>
      <c r="Q3734">
        <v>16540.12</v>
      </c>
      <c r="R3734">
        <v>2150.2156</v>
      </c>
      <c r="S3734">
        <v>0</v>
      </c>
      <c r="T3734">
        <v>0</v>
      </c>
      <c r="U3734">
        <v>18690.335599999999</v>
      </c>
      <c r="W3734" t="s">
        <v>1</v>
      </c>
    </row>
    <row r="3735" spans="1:23">
      <c r="A3735" t="s">
        <v>8160</v>
      </c>
      <c r="B3735" t="str">
        <f t="shared" si="234"/>
        <v>Febrero</v>
      </c>
      <c r="C3735" s="20" t="s">
        <v>8304</v>
      </c>
      <c r="D3735" t="s">
        <v>1</v>
      </c>
      <c r="E3735" t="s">
        <v>0</v>
      </c>
      <c r="F3735" t="str">
        <f t="shared" si="235"/>
        <v>CCF</v>
      </c>
      <c r="G3735" t="s">
        <v>8149</v>
      </c>
      <c r="H3735" t="s">
        <v>8150</v>
      </c>
      <c r="I3735">
        <v>401</v>
      </c>
      <c r="J3735">
        <v>401</v>
      </c>
      <c r="K3735" t="s">
        <v>558</v>
      </c>
      <c r="L3735" t="str">
        <f t="shared" si="236"/>
        <v>NIT</v>
      </c>
      <c r="M3735" t="str">
        <f t="shared" si="237"/>
        <v>06141301121053</v>
      </c>
      <c r="N3735" t="s">
        <v>559</v>
      </c>
      <c r="O3735">
        <v>0</v>
      </c>
      <c r="P3735">
        <v>0</v>
      </c>
      <c r="Q3735">
        <v>835</v>
      </c>
      <c r="R3735">
        <v>108.55</v>
      </c>
      <c r="S3735">
        <v>0</v>
      </c>
      <c r="T3735">
        <v>0</v>
      </c>
      <c r="U3735">
        <v>943.55</v>
      </c>
      <c r="W3735" t="s">
        <v>1</v>
      </c>
    </row>
    <row r="3736" spans="1:23">
      <c r="A3736" t="s">
        <v>8160</v>
      </c>
      <c r="B3736" t="str">
        <f t="shared" si="234"/>
        <v>Febrero</v>
      </c>
      <c r="C3736" s="20" t="s">
        <v>8304</v>
      </c>
      <c r="D3736" t="s">
        <v>1</v>
      </c>
      <c r="E3736" t="s">
        <v>0</v>
      </c>
      <c r="F3736" t="str">
        <f t="shared" si="235"/>
        <v>CCF</v>
      </c>
      <c r="G3736" t="s">
        <v>8149</v>
      </c>
      <c r="H3736" t="s">
        <v>8150</v>
      </c>
      <c r="I3736">
        <v>402</v>
      </c>
      <c r="J3736">
        <v>402</v>
      </c>
      <c r="K3736" t="s">
        <v>277</v>
      </c>
      <c r="L3736" t="str">
        <f t="shared" si="236"/>
        <v>NIT</v>
      </c>
      <c r="M3736" t="str">
        <f t="shared" si="237"/>
        <v>06141908811067</v>
      </c>
      <c r="N3736" t="s">
        <v>278</v>
      </c>
      <c r="O3736">
        <v>0</v>
      </c>
      <c r="P3736">
        <v>0</v>
      </c>
      <c r="Q3736">
        <v>168.14</v>
      </c>
      <c r="R3736">
        <v>21.8582</v>
      </c>
      <c r="S3736">
        <v>0</v>
      </c>
      <c r="T3736">
        <v>0</v>
      </c>
      <c r="U3736">
        <v>189.9982</v>
      </c>
      <c r="W3736" t="s">
        <v>1</v>
      </c>
    </row>
    <row r="3737" spans="1:23">
      <c r="A3737" t="s">
        <v>8160</v>
      </c>
      <c r="B3737" t="str">
        <f t="shared" si="234"/>
        <v>Febrero</v>
      </c>
      <c r="C3737" s="20" t="s">
        <v>8304</v>
      </c>
      <c r="D3737" t="s">
        <v>1</v>
      </c>
      <c r="E3737" t="s">
        <v>0</v>
      </c>
      <c r="F3737" t="str">
        <f t="shared" si="235"/>
        <v>CCF</v>
      </c>
      <c r="G3737" t="s">
        <v>8149</v>
      </c>
      <c r="H3737" t="s">
        <v>8150</v>
      </c>
      <c r="I3737">
        <v>403</v>
      </c>
      <c r="J3737">
        <v>403</v>
      </c>
      <c r="K3737" t="s">
        <v>733</v>
      </c>
      <c r="L3737" t="str">
        <f t="shared" si="236"/>
        <v>NIT</v>
      </c>
      <c r="M3737" t="str">
        <f t="shared" si="237"/>
        <v>03121406801023</v>
      </c>
      <c r="N3737" t="s">
        <v>734</v>
      </c>
      <c r="O3737">
        <v>0</v>
      </c>
      <c r="P3737">
        <v>0</v>
      </c>
      <c r="Q3737">
        <v>4502.88</v>
      </c>
      <c r="R3737">
        <v>585.37440000000004</v>
      </c>
      <c r="S3737">
        <v>0</v>
      </c>
      <c r="T3737">
        <v>0</v>
      </c>
      <c r="U3737">
        <v>5088.2543999999998</v>
      </c>
      <c r="W3737" t="s">
        <v>1</v>
      </c>
    </row>
    <row r="3738" spans="1:23">
      <c r="A3738" t="s">
        <v>8160</v>
      </c>
      <c r="B3738" t="str">
        <f t="shared" si="234"/>
        <v>Febrero</v>
      </c>
      <c r="C3738" s="20" t="s">
        <v>8331</v>
      </c>
      <c r="D3738" t="s">
        <v>1</v>
      </c>
      <c r="E3738" t="s">
        <v>0</v>
      </c>
      <c r="F3738" t="str">
        <f t="shared" si="235"/>
        <v>CCF</v>
      </c>
      <c r="G3738" t="s">
        <v>8149</v>
      </c>
      <c r="H3738" t="s">
        <v>8150</v>
      </c>
      <c r="I3738">
        <v>405</v>
      </c>
      <c r="J3738">
        <v>405</v>
      </c>
      <c r="K3738" t="s">
        <v>363</v>
      </c>
      <c r="L3738" t="str">
        <f t="shared" si="236"/>
        <v>NIT</v>
      </c>
      <c r="M3738" t="str">
        <f t="shared" si="237"/>
        <v>06142205931016</v>
      </c>
      <c r="N3738" t="s">
        <v>364</v>
      </c>
      <c r="O3738">
        <v>0</v>
      </c>
      <c r="P3738">
        <v>0</v>
      </c>
      <c r="Q3738">
        <v>41.38</v>
      </c>
      <c r="R3738">
        <v>5.3794000000000004</v>
      </c>
      <c r="S3738">
        <v>0</v>
      </c>
      <c r="T3738">
        <v>0</v>
      </c>
      <c r="U3738">
        <v>46.759399999999999</v>
      </c>
      <c r="W3738" t="s">
        <v>1</v>
      </c>
    </row>
    <row r="3739" spans="1:23">
      <c r="A3739" t="s">
        <v>8160</v>
      </c>
      <c r="B3739" t="str">
        <f t="shared" si="234"/>
        <v>Febrero</v>
      </c>
      <c r="C3739" s="20" t="s">
        <v>8331</v>
      </c>
      <c r="D3739" t="s">
        <v>1</v>
      </c>
      <c r="E3739" t="s">
        <v>0</v>
      </c>
      <c r="F3739" t="str">
        <f t="shared" si="235"/>
        <v>CCF</v>
      </c>
      <c r="G3739" t="s">
        <v>8149</v>
      </c>
      <c r="H3739" t="s">
        <v>8150</v>
      </c>
      <c r="I3739">
        <v>406</v>
      </c>
      <c r="J3739">
        <v>406</v>
      </c>
      <c r="K3739" t="s">
        <v>620</v>
      </c>
      <c r="L3739" t="str">
        <f t="shared" si="236"/>
        <v>NIT</v>
      </c>
      <c r="M3739" t="str">
        <f t="shared" si="237"/>
        <v>06140312700042</v>
      </c>
      <c r="N3739" t="s">
        <v>621</v>
      </c>
      <c r="O3739">
        <v>0</v>
      </c>
      <c r="P3739">
        <v>0</v>
      </c>
      <c r="Q3739">
        <v>8495.4</v>
      </c>
      <c r="R3739">
        <v>1104.402</v>
      </c>
      <c r="S3739">
        <v>0</v>
      </c>
      <c r="T3739">
        <v>0</v>
      </c>
      <c r="U3739">
        <v>9599.8019999999997</v>
      </c>
      <c r="W3739" t="s">
        <v>1</v>
      </c>
    </row>
    <row r="3740" spans="1:23">
      <c r="A3740" t="s">
        <v>8160</v>
      </c>
      <c r="B3740" t="str">
        <f t="shared" si="234"/>
        <v>Febrero</v>
      </c>
      <c r="C3740" s="20" t="s">
        <v>8331</v>
      </c>
      <c r="D3740" t="s">
        <v>1</v>
      </c>
      <c r="E3740" t="s">
        <v>0</v>
      </c>
      <c r="F3740" t="str">
        <f t="shared" si="235"/>
        <v>CCF</v>
      </c>
      <c r="G3740" t="s">
        <v>8149</v>
      </c>
      <c r="H3740" t="s">
        <v>8150</v>
      </c>
      <c r="I3740">
        <v>407</v>
      </c>
      <c r="J3740">
        <v>407</v>
      </c>
      <c r="K3740" t="s">
        <v>118</v>
      </c>
      <c r="L3740" t="str">
        <f t="shared" si="236"/>
        <v>NIT</v>
      </c>
      <c r="M3740" t="str">
        <f t="shared" si="237"/>
        <v>06141106071025</v>
      </c>
      <c r="N3740" t="s">
        <v>119</v>
      </c>
      <c r="O3740">
        <v>0</v>
      </c>
      <c r="P3740">
        <v>0</v>
      </c>
      <c r="Q3740">
        <v>45.1</v>
      </c>
      <c r="R3740">
        <v>5.8630000000000004</v>
      </c>
      <c r="S3740">
        <v>0</v>
      </c>
      <c r="T3740">
        <v>0</v>
      </c>
      <c r="U3740">
        <v>50.963000000000001</v>
      </c>
      <c r="W3740" t="s">
        <v>1</v>
      </c>
    </row>
    <row r="3741" spans="1:23">
      <c r="A3741" t="s">
        <v>8160</v>
      </c>
      <c r="B3741" t="str">
        <f t="shared" si="234"/>
        <v>Febrero</v>
      </c>
      <c r="C3741" s="20" t="s">
        <v>8331</v>
      </c>
      <c r="D3741" t="s">
        <v>1</v>
      </c>
      <c r="E3741" t="s">
        <v>0</v>
      </c>
      <c r="F3741" t="str">
        <f t="shared" si="235"/>
        <v>CCF</v>
      </c>
      <c r="G3741" t="s">
        <v>8149</v>
      </c>
      <c r="H3741" t="s">
        <v>8150</v>
      </c>
      <c r="I3741">
        <v>408</v>
      </c>
      <c r="J3741">
        <v>408</v>
      </c>
      <c r="K3741" t="s">
        <v>570</v>
      </c>
      <c r="L3741" t="str">
        <f t="shared" si="236"/>
        <v>NIT</v>
      </c>
      <c r="M3741" t="str">
        <f t="shared" si="237"/>
        <v>06140312721072</v>
      </c>
      <c r="N3741" t="s">
        <v>571</v>
      </c>
      <c r="O3741">
        <v>0</v>
      </c>
      <c r="P3741">
        <v>0</v>
      </c>
      <c r="Q3741">
        <v>40.78</v>
      </c>
      <c r="R3741">
        <v>5.3014000000000001</v>
      </c>
      <c r="S3741">
        <v>0</v>
      </c>
      <c r="T3741">
        <v>0</v>
      </c>
      <c r="U3741">
        <v>46.081400000000002</v>
      </c>
      <c r="W3741" t="s">
        <v>1</v>
      </c>
    </row>
    <row r="3742" spans="1:23">
      <c r="A3742" t="s">
        <v>8160</v>
      </c>
      <c r="B3742" t="str">
        <f t="shared" si="234"/>
        <v>Febrero</v>
      </c>
      <c r="C3742" s="20" t="s">
        <v>8331</v>
      </c>
      <c r="D3742" t="s">
        <v>1</v>
      </c>
      <c r="E3742" t="s">
        <v>0</v>
      </c>
      <c r="F3742" t="str">
        <f t="shared" si="235"/>
        <v>CCF</v>
      </c>
      <c r="G3742" t="s">
        <v>8149</v>
      </c>
      <c r="H3742" t="s">
        <v>8150</v>
      </c>
      <c r="I3742">
        <v>409</v>
      </c>
      <c r="J3742">
        <v>409</v>
      </c>
      <c r="K3742" t="s">
        <v>1124</v>
      </c>
      <c r="L3742" t="str">
        <f t="shared" si="236"/>
        <v>NIT</v>
      </c>
      <c r="M3742" t="str">
        <f t="shared" si="237"/>
        <v>06142007580150</v>
      </c>
      <c r="N3742" t="s">
        <v>1125</v>
      </c>
      <c r="O3742">
        <v>0</v>
      </c>
      <c r="P3742">
        <v>0</v>
      </c>
      <c r="Q3742">
        <v>41.5</v>
      </c>
      <c r="R3742">
        <v>5.3950000000000005</v>
      </c>
      <c r="S3742">
        <v>0</v>
      </c>
      <c r="T3742">
        <v>0</v>
      </c>
      <c r="U3742">
        <v>46.895000000000003</v>
      </c>
      <c r="W3742" t="s">
        <v>1</v>
      </c>
    </row>
    <row r="3743" spans="1:23">
      <c r="A3743" t="s">
        <v>8160</v>
      </c>
      <c r="B3743" t="str">
        <f t="shared" si="234"/>
        <v>Febrero</v>
      </c>
      <c r="C3743" s="20" t="s">
        <v>8331</v>
      </c>
      <c r="D3743" t="s">
        <v>1</v>
      </c>
      <c r="E3743" t="s">
        <v>0</v>
      </c>
      <c r="F3743" t="str">
        <f t="shared" si="235"/>
        <v>CCF</v>
      </c>
      <c r="G3743" t="s">
        <v>8149</v>
      </c>
      <c r="H3743" t="s">
        <v>8150</v>
      </c>
      <c r="I3743">
        <v>410</v>
      </c>
      <c r="J3743">
        <v>410</v>
      </c>
      <c r="K3743" t="s">
        <v>118</v>
      </c>
      <c r="L3743" t="str">
        <f t="shared" si="236"/>
        <v>NIT</v>
      </c>
      <c r="M3743" t="str">
        <f t="shared" si="237"/>
        <v>06141106071025</v>
      </c>
      <c r="N3743" t="s">
        <v>119</v>
      </c>
      <c r="O3743">
        <v>0</v>
      </c>
      <c r="P3743">
        <v>0</v>
      </c>
      <c r="Q3743">
        <v>92.04</v>
      </c>
      <c r="R3743">
        <v>11.965200000000001</v>
      </c>
      <c r="S3743">
        <v>0</v>
      </c>
      <c r="T3743">
        <v>0</v>
      </c>
      <c r="U3743">
        <v>104.0052</v>
      </c>
      <c r="W3743" t="s">
        <v>1</v>
      </c>
    </row>
    <row r="3744" spans="1:23">
      <c r="A3744" t="s">
        <v>8160</v>
      </c>
      <c r="B3744" t="str">
        <f t="shared" si="234"/>
        <v>Febrero</v>
      </c>
      <c r="C3744" s="20" t="s">
        <v>8331</v>
      </c>
      <c r="D3744" t="s">
        <v>1</v>
      </c>
      <c r="E3744" t="s">
        <v>0</v>
      </c>
      <c r="F3744" t="str">
        <f t="shared" si="235"/>
        <v>CCF</v>
      </c>
      <c r="G3744" t="s">
        <v>8149</v>
      </c>
      <c r="H3744" t="s">
        <v>8150</v>
      </c>
      <c r="I3744">
        <v>411</v>
      </c>
      <c r="J3744">
        <v>411</v>
      </c>
      <c r="K3744" t="s">
        <v>443</v>
      </c>
      <c r="L3744" t="str">
        <f t="shared" si="236"/>
        <v>NIT</v>
      </c>
      <c r="M3744" t="str">
        <f t="shared" si="237"/>
        <v>06142002961017</v>
      </c>
      <c r="N3744" t="s">
        <v>444</v>
      </c>
      <c r="O3744">
        <v>0</v>
      </c>
      <c r="P3744">
        <v>0</v>
      </c>
      <c r="Q3744">
        <v>19.170000000000002</v>
      </c>
      <c r="R3744">
        <v>2.4921000000000002</v>
      </c>
      <c r="S3744">
        <v>0</v>
      </c>
      <c r="T3744">
        <v>0</v>
      </c>
      <c r="U3744">
        <v>21.662100000000002</v>
      </c>
      <c r="W3744" t="s">
        <v>1</v>
      </c>
    </row>
    <row r="3745" spans="1:23">
      <c r="A3745" t="s">
        <v>8160</v>
      </c>
      <c r="B3745" t="str">
        <f t="shared" si="234"/>
        <v>Febrero</v>
      </c>
      <c r="C3745" s="20" t="s">
        <v>8331</v>
      </c>
      <c r="D3745" t="s">
        <v>1</v>
      </c>
      <c r="E3745" t="s">
        <v>0</v>
      </c>
      <c r="F3745" t="str">
        <f t="shared" si="235"/>
        <v>CCF</v>
      </c>
      <c r="G3745" t="s">
        <v>8149</v>
      </c>
      <c r="H3745" t="s">
        <v>8150</v>
      </c>
      <c r="I3745">
        <v>412</v>
      </c>
      <c r="J3745">
        <v>412</v>
      </c>
      <c r="K3745" t="s">
        <v>443</v>
      </c>
      <c r="L3745" t="str">
        <f t="shared" si="236"/>
        <v>NIT</v>
      </c>
      <c r="M3745" t="str">
        <f t="shared" si="237"/>
        <v>06142002961017</v>
      </c>
      <c r="N3745" t="s">
        <v>444</v>
      </c>
      <c r="O3745">
        <v>0</v>
      </c>
      <c r="P3745">
        <v>0</v>
      </c>
      <c r="Q3745">
        <v>906.35</v>
      </c>
      <c r="R3745">
        <v>117.82550000000001</v>
      </c>
      <c r="S3745">
        <v>0</v>
      </c>
      <c r="T3745">
        <v>0</v>
      </c>
      <c r="U3745">
        <v>1024.1755000000001</v>
      </c>
      <c r="W3745" t="s">
        <v>1</v>
      </c>
    </row>
    <row r="3746" spans="1:23">
      <c r="A3746" t="s">
        <v>8160</v>
      </c>
      <c r="B3746" t="str">
        <f t="shared" si="234"/>
        <v>Febrero</v>
      </c>
      <c r="C3746" s="20" t="s">
        <v>8331</v>
      </c>
      <c r="D3746" t="s">
        <v>1</v>
      </c>
      <c r="E3746" t="s">
        <v>0</v>
      </c>
      <c r="F3746" t="str">
        <f t="shared" si="235"/>
        <v>CCF</v>
      </c>
      <c r="G3746" t="s">
        <v>8149</v>
      </c>
      <c r="H3746" t="s">
        <v>8150</v>
      </c>
      <c r="I3746">
        <v>414</v>
      </c>
      <c r="J3746">
        <v>414</v>
      </c>
      <c r="K3746" t="s">
        <v>602</v>
      </c>
      <c r="L3746" t="str">
        <f t="shared" si="236"/>
        <v>NIT</v>
      </c>
      <c r="M3746" t="str">
        <f t="shared" si="237"/>
        <v>12200212631013</v>
      </c>
      <c r="N3746" t="s">
        <v>603</v>
      </c>
      <c r="O3746">
        <v>0</v>
      </c>
      <c r="P3746">
        <v>0</v>
      </c>
      <c r="Q3746">
        <v>245.31</v>
      </c>
      <c r="R3746">
        <v>31.8903</v>
      </c>
      <c r="S3746">
        <v>0</v>
      </c>
      <c r="T3746">
        <v>0</v>
      </c>
      <c r="U3746">
        <v>277.20030000000003</v>
      </c>
      <c r="W3746" t="s">
        <v>1</v>
      </c>
    </row>
    <row r="3747" spans="1:23">
      <c r="A3747" t="s">
        <v>8160</v>
      </c>
      <c r="B3747" t="str">
        <f t="shared" si="234"/>
        <v>Febrero</v>
      </c>
      <c r="C3747" s="20" t="s">
        <v>8331</v>
      </c>
      <c r="D3747" t="s">
        <v>1</v>
      </c>
      <c r="E3747" t="s">
        <v>0</v>
      </c>
      <c r="F3747" t="str">
        <f t="shared" si="235"/>
        <v>CCF</v>
      </c>
      <c r="G3747" t="s">
        <v>8149</v>
      </c>
      <c r="H3747" t="s">
        <v>8150</v>
      </c>
      <c r="I3747">
        <v>415</v>
      </c>
      <c r="J3747">
        <v>415</v>
      </c>
      <c r="K3747" t="s">
        <v>8008</v>
      </c>
      <c r="L3747" t="str">
        <f t="shared" si="236"/>
        <v>NIT</v>
      </c>
      <c r="M3747" t="str">
        <f t="shared" si="237"/>
        <v>06140709841031</v>
      </c>
      <c r="N3747" t="s">
        <v>970</v>
      </c>
      <c r="O3747">
        <v>0</v>
      </c>
      <c r="P3747">
        <v>0</v>
      </c>
      <c r="Q3747">
        <v>3971.62</v>
      </c>
      <c r="R3747">
        <v>516.31060000000002</v>
      </c>
      <c r="S3747">
        <v>0</v>
      </c>
      <c r="T3747">
        <v>0</v>
      </c>
      <c r="U3747">
        <v>4487.9305999999997</v>
      </c>
      <c r="W3747" t="s">
        <v>1</v>
      </c>
    </row>
    <row r="3748" spans="1:23">
      <c r="A3748" t="s">
        <v>8160</v>
      </c>
      <c r="B3748" t="str">
        <f t="shared" si="234"/>
        <v>Febrero</v>
      </c>
      <c r="C3748" s="20" t="s">
        <v>8331</v>
      </c>
      <c r="D3748" t="s">
        <v>1</v>
      </c>
      <c r="E3748" t="s">
        <v>0</v>
      </c>
      <c r="F3748" t="str">
        <f t="shared" si="235"/>
        <v>CCF</v>
      </c>
      <c r="G3748" t="s">
        <v>8149</v>
      </c>
      <c r="H3748" t="s">
        <v>8150</v>
      </c>
      <c r="I3748">
        <v>416</v>
      </c>
      <c r="J3748">
        <v>416</v>
      </c>
      <c r="K3748" t="s">
        <v>317</v>
      </c>
      <c r="L3748" t="str">
        <f t="shared" si="236"/>
        <v>NIT</v>
      </c>
      <c r="M3748" t="str">
        <f t="shared" si="237"/>
        <v>03152008711033</v>
      </c>
      <c r="N3748" t="s">
        <v>318</v>
      </c>
      <c r="O3748">
        <v>0</v>
      </c>
      <c r="P3748">
        <v>0</v>
      </c>
      <c r="Q3748">
        <v>40.78</v>
      </c>
      <c r="R3748">
        <v>5.3014000000000001</v>
      </c>
      <c r="S3748">
        <v>0</v>
      </c>
      <c r="T3748">
        <v>0</v>
      </c>
      <c r="U3748">
        <v>46.081400000000002</v>
      </c>
      <c r="W3748" t="s">
        <v>1</v>
      </c>
    </row>
    <row r="3749" spans="1:23">
      <c r="A3749" t="s">
        <v>8160</v>
      </c>
      <c r="B3749" t="str">
        <f t="shared" si="234"/>
        <v>Febrero</v>
      </c>
      <c r="C3749" s="20" t="s">
        <v>8331</v>
      </c>
      <c r="D3749" t="s">
        <v>1</v>
      </c>
      <c r="E3749" t="s">
        <v>0</v>
      </c>
      <c r="F3749" t="str">
        <f t="shared" si="235"/>
        <v>CCF</v>
      </c>
      <c r="G3749" t="s">
        <v>8149</v>
      </c>
      <c r="H3749" t="s">
        <v>8150</v>
      </c>
      <c r="I3749">
        <v>417</v>
      </c>
      <c r="J3749">
        <v>417</v>
      </c>
      <c r="K3749" t="s">
        <v>8302</v>
      </c>
      <c r="L3749" t="str">
        <f t="shared" si="236"/>
        <v>NIT</v>
      </c>
      <c r="M3749" t="str">
        <f t="shared" si="237"/>
        <v>03151512201023</v>
      </c>
      <c r="N3749" t="s">
        <v>8303</v>
      </c>
      <c r="O3749">
        <v>0</v>
      </c>
      <c r="P3749">
        <v>0</v>
      </c>
      <c r="Q3749">
        <v>83.57</v>
      </c>
      <c r="R3749">
        <v>10.864099999999999</v>
      </c>
      <c r="S3749">
        <v>0</v>
      </c>
      <c r="T3749">
        <v>0</v>
      </c>
      <c r="U3749">
        <v>94.434099999999987</v>
      </c>
      <c r="W3749" t="s">
        <v>1</v>
      </c>
    </row>
    <row r="3750" spans="1:23">
      <c r="A3750" t="s">
        <v>8160</v>
      </c>
      <c r="B3750" t="str">
        <f t="shared" si="234"/>
        <v>Febrero</v>
      </c>
      <c r="C3750" s="20" t="s">
        <v>8274</v>
      </c>
      <c r="D3750" t="s">
        <v>1</v>
      </c>
      <c r="E3750" t="s">
        <v>0</v>
      </c>
      <c r="F3750" t="str">
        <f t="shared" si="235"/>
        <v>CCF</v>
      </c>
      <c r="G3750" t="s">
        <v>8149</v>
      </c>
      <c r="H3750" t="s">
        <v>8150</v>
      </c>
      <c r="I3750">
        <v>418</v>
      </c>
      <c r="J3750">
        <v>418</v>
      </c>
      <c r="K3750" t="s">
        <v>341</v>
      </c>
      <c r="L3750" t="str">
        <f t="shared" si="236"/>
        <v>NIT</v>
      </c>
      <c r="M3750" t="str">
        <f t="shared" si="237"/>
        <v>06140306711219</v>
      </c>
      <c r="N3750" t="s">
        <v>342</v>
      </c>
      <c r="O3750">
        <v>0</v>
      </c>
      <c r="P3750">
        <v>0</v>
      </c>
      <c r="Q3750">
        <v>137.41999999999999</v>
      </c>
      <c r="R3750">
        <v>17.864599999999999</v>
      </c>
      <c r="S3750">
        <v>0</v>
      </c>
      <c r="T3750">
        <v>0</v>
      </c>
      <c r="U3750">
        <v>155.28459999999998</v>
      </c>
      <c r="W3750" t="s">
        <v>1</v>
      </c>
    </row>
    <row r="3751" spans="1:23">
      <c r="A3751" t="s">
        <v>8160</v>
      </c>
      <c r="B3751" t="str">
        <f t="shared" si="234"/>
        <v>Febrero</v>
      </c>
      <c r="C3751" s="20" t="s">
        <v>8274</v>
      </c>
      <c r="D3751" t="s">
        <v>1</v>
      </c>
      <c r="E3751" t="s">
        <v>0</v>
      </c>
      <c r="F3751" t="str">
        <f t="shared" si="235"/>
        <v>CCF</v>
      </c>
      <c r="G3751" t="s">
        <v>8149</v>
      </c>
      <c r="H3751" t="s">
        <v>8150</v>
      </c>
      <c r="I3751">
        <v>419</v>
      </c>
      <c r="J3751">
        <v>419</v>
      </c>
      <c r="K3751" t="s">
        <v>908</v>
      </c>
      <c r="L3751" t="str">
        <f t="shared" si="236"/>
        <v>NIT</v>
      </c>
      <c r="M3751" t="str">
        <f t="shared" si="237"/>
        <v>11210210811016</v>
      </c>
      <c r="N3751" t="s">
        <v>909</v>
      </c>
      <c r="O3751">
        <v>0</v>
      </c>
      <c r="P3751">
        <v>0</v>
      </c>
      <c r="Q3751">
        <v>219.49</v>
      </c>
      <c r="R3751">
        <v>28.533700000000003</v>
      </c>
      <c r="S3751">
        <v>0</v>
      </c>
      <c r="T3751">
        <v>0</v>
      </c>
      <c r="U3751">
        <v>248.02370000000002</v>
      </c>
      <c r="W3751" t="s">
        <v>1</v>
      </c>
    </row>
    <row r="3752" spans="1:23">
      <c r="A3752" t="s">
        <v>8160</v>
      </c>
      <c r="B3752" t="str">
        <f t="shared" si="234"/>
        <v>Febrero</v>
      </c>
      <c r="C3752" s="20" t="s">
        <v>8274</v>
      </c>
      <c r="D3752" t="s">
        <v>1</v>
      </c>
      <c r="E3752" t="s">
        <v>0</v>
      </c>
      <c r="F3752" t="str">
        <f t="shared" si="235"/>
        <v>CCF</v>
      </c>
      <c r="G3752" t="s">
        <v>8149</v>
      </c>
      <c r="H3752" t="s">
        <v>8150</v>
      </c>
      <c r="I3752">
        <v>420</v>
      </c>
      <c r="J3752">
        <v>420</v>
      </c>
      <c r="K3752" t="s">
        <v>1283</v>
      </c>
      <c r="L3752" t="str">
        <f t="shared" si="236"/>
        <v>NIT</v>
      </c>
      <c r="M3752" t="str">
        <f t="shared" si="237"/>
        <v>12150208460016</v>
      </c>
      <c r="N3752" t="s">
        <v>1284</v>
      </c>
      <c r="O3752">
        <v>0</v>
      </c>
      <c r="P3752">
        <v>0</v>
      </c>
      <c r="Q3752">
        <v>328.24</v>
      </c>
      <c r="R3752">
        <v>42.671200000000006</v>
      </c>
      <c r="S3752">
        <v>0</v>
      </c>
      <c r="T3752">
        <v>0</v>
      </c>
      <c r="U3752">
        <v>370.91120000000001</v>
      </c>
      <c r="W3752" t="s">
        <v>1</v>
      </c>
    </row>
    <row r="3753" spans="1:23">
      <c r="A3753" t="s">
        <v>8160</v>
      </c>
      <c r="B3753" t="str">
        <f t="shared" si="234"/>
        <v>Febrero</v>
      </c>
      <c r="C3753" s="20" t="s">
        <v>8274</v>
      </c>
      <c r="D3753" t="s">
        <v>1</v>
      </c>
      <c r="E3753" t="s">
        <v>0</v>
      </c>
      <c r="F3753" t="str">
        <f t="shared" si="235"/>
        <v>CCF</v>
      </c>
      <c r="G3753" t="s">
        <v>8149</v>
      </c>
      <c r="H3753" t="s">
        <v>8150</v>
      </c>
      <c r="I3753">
        <v>421</v>
      </c>
      <c r="J3753">
        <v>421</v>
      </c>
      <c r="K3753" t="s">
        <v>118</v>
      </c>
      <c r="L3753" t="str">
        <f t="shared" si="236"/>
        <v>NIT</v>
      </c>
      <c r="M3753" t="str">
        <f t="shared" si="237"/>
        <v>06141106071025</v>
      </c>
      <c r="N3753" t="s">
        <v>119</v>
      </c>
      <c r="O3753">
        <v>0</v>
      </c>
      <c r="P3753">
        <v>0</v>
      </c>
      <c r="Q3753">
        <v>156.38</v>
      </c>
      <c r="R3753">
        <v>20.3294</v>
      </c>
      <c r="S3753">
        <v>0</v>
      </c>
      <c r="T3753">
        <v>0</v>
      </c>
      <c r="U3753">
        <v>176.70939999999999</v>
      </c>
      <c r="W3753" t="s">
        <v>1</v>
      </c>
    </row>
    <row r="3754" spans="1:23">
      <c r="A3754" t="s">
        <v>8160</v>
      </c>
      <c r="B3754" t="str">
        <f t="shared" si="234"/>
        <v>Febrero</v>
      </c>
      <c r="C3754" s="20" t="s">
        <v>8274</v>
      </c>
      <c r="D3754" t="s">
        <v>1</v>
      </c>
      <c r="E3754" t="s">
        <v>0</v>
      </c>
      <c r="F3754" t="str">
        <f t="shared" si="235"/>
        <v>CCF</v>
      </c>
      <c r="G3754" t="s">
        <v>8149</v>
      </c>
      <c r="H3754" t="s">
        <v>8150</v>
      </c>
      <c r="I3754">
        <v>422</v>
      </c>
      <c r="J3754">
        <v>422</v>
      </c>
      <c r="K3754" t="s">
        <v>616</v>
      </c>
      <c r="L3754" t="str">
        <f t="shared" si="236"/>
        <v>NIT</v>
      </c>
      <c r="M3754" t="str">
        <f t="shared" si="237"/>
        <v>02030104771061</v>
      </c>
      <c r="N3754" t="s">
        <v>617</v>
      </c>
      <c r="O3754">
        <v>0</v>
      </c>
      <c r="P3754">
        <v>0</v>
      </c>
      <c r="Q3754">
        <v>122.6</v>
      </c>
      <c r="R3754">
        <v>15.938000000000001</v>
      </c>
      <c r="S3754">
        <v>0</v>
      </c>
      <c r="T3754">
        <v>0</v>
      </c>
      <c r="U3754">
        <v>138.53799999999998</v>
      </c>
      <c r="W3754" t="s">
        <v>1</v>
      </c>
    </row>
    <row r="3755" spans="1:23">
      <c r="A3755" t="s">
        <v>8160</v>
      </c>
      <c r="B3755" t="str">
        <f t="shared" si="234"/>
        <v>Febrero</v>
      </c>
      <c r="C3755" s="20" t="s">
        <v>8274</v>
      </c>
      <c r="D3755" t="s">
        <v>1</v>
      </c>
      <c r="E3755" t="s">
        <v>0</v>
      </c>
      <c r="F3755" t="str">
        <f t="shared" si="235"/>
        <v>CCF</v>
      </c>
      <c r="G3755" t="s">
        <v>8149</v>
      </c>
      <c r="H3755" t="s">
        <v>8150</v>
      </c>
      <c r="I3755">
        <v>423</v>
      </c>
      <c r="J3755">
        <v>423</v>
      </c>
      <c r="K3755" t="s">
        <v>183</v>
      </c>
      <c r="L3755" t="str">
        <f t="shared" si="236"/>
        <v>NIT</v>
      </c>
      <c r="M3755" t="str">
        <f t="shared" si="237"/>
        <v>06142009101064</v>
      </c>
      <c r="N3755" t="s">
        <v>184</v>
      </c>
      <c r="O3755">
        <v>0</v>
      </c>
      <c r="P3755">
        <v>0</v>
      </c>
      <c r="Q3755">
        <v>72.900000000000006</v>
      </c>
      <c r="R3755">
        <v>9.4770000000000003</v>
      </c>
      <c r="S3755">
        <v>0</v>
      </c>
      <c r="T3755">
        <v>0</v>
      </c>
      <c r="U3755">
        <v>82.37700000000001</v>
      </c>
      <c r="W3755" t="s">
        <v>1</v>
      </c>
    </row>
    <row r="3756" spans="1:23">
      <c r="A3756" t="s">
        <v>8160</v>
      </c>
      <c r="B3756" t="str">
        <f t="shared" si="234"/>
        <v>Febrero</v>
      </c>
      <c r="C3756" s="20" t="s">
        <v>8274</v>
      </c>
      <c r="D3756" t="s">
        <v>1</v>
      </c>
      <c r="E3756" t="s">
        <v>0</v>
      </c>
      <c r="F3756" t="str">
        <f t="shared" si="235"/>
        <v>CCF</v>
      </c>
      <c r="G3756" t="s">
        <v>8149</v>
      </c>
      <c r="H3756" t="s">
        <v>8150</v>
      </c>
      <c r="I3756">
        <v>424</v>
      </c>
      <c r="J3756">
        <v>424</v>
      </c>
      <c r="K3756" t="s">
        <v>769</v>
      </c>
      <c r="L3756" t="str">
        <f t="shared" si="236"/>
        <v>NIT</v>
      </c>
      <c r="M3756" t="str">
        <f t="shared" si="237"/>
        <v>04162810771024</v>
      </c>
      <c r="N3756" t="s">
        <v>770</v>
      </c>
      <c r="O3756">
        <v>0</v>
      </c>
      <c r="P3756">
        <v>0</v>
      </c>
      <c r="Q3756">
        <v>611.67999999999995</v>
      </c>
      <c r="R3756">
        <v>79.5184</v>
      </c>
      <c r="S3756">
        <v>0</v>
      </c>
      <c r="T3756">
        <v>0</v>
      </c>
      <c r="U3756">
        <v>691.19839999999999</v>
      </c>
      <c r="W3756" t="s">
        <v>1</v>
      </c>
    </row>
    <row r="3757" spans="1:23">
      <c r="A3757" t="s">
        <v>8160</v>
      </c>
      <c r="B3757" t="str">
        <f t="shared" si="234"/>
        <v>Febrero</v>
      </c>
      <c r="C3757" s="20" t="s">
        <v>8274</v>
      </c>
      <c r="D3757" t="s">
        <v>1</v>
      </c>
      <c r="E3757" t="s">
        <v>0</v>
      </c>
      <c r="F3757" t="str">
        <f t="shared" si="235"/>
        <v>CCF</v>
      </c>
      <c r="G3757" t="s">
        <v>8149</v>
      </c>
      <c r="H3757" t="s">
        <v>8150</v>
      </c>
      <c r="I3757">
        <v>425</v>
      </c>
      <c r="J3757">
        <v>425</v>
      </c>
      <c r="K3757" t="s">
        <v>341</v>
      </c>
      <c r="L3757" t="str">
        <f t="shared" si="236"/>
        <v>NIT</v>
      </c>
      <c r="M3757" t="str">
        <f t="shared" si="237"/>
        <v>06140306711219</v>
      </c>
      <c r="N3757" t="s">
        <v>342</v>
      </c>
      <c r="O3757">
        <v>0</v>
      </c>
      <c r="P3757">
        <v>0</v>
      </c>
      <c r="Q3757">
        <v>6</v>
      </c>
      <c r="R3757">
        <v>0.78</v>
      </c>
      <c r="S3757">
        <v>0</v>
      </c>
      <c r="T3757">
        <v>0</v>
      </c>
      <c r="U3757">
        <v>6.78</v>
      </c>
      <c r="W3757" t="s">
        <v>1</v>
      </c>
    </row>
    <row r="3758" spans="1:23">
      <c r="A3758" t="s">
        <v>8160</v>
      </c>
      <c r="B3758" t="str">
        <f t="shared" si="234"/>
        <v>Febrero</v>
      </c>
      <c r="C3758" s="20" t="s">
        <v>8274</v>
      </c>
      <c r="D3758" t="s">
        <v>1</v>
      </c>
      <c r="E3758" t="s">
        <v>0</v>
      </c>
      <c r="F3758" t="str">
        <f t="shared" si="235"/>
        <v>CCF</v>
      </c>
      <c r="G3758" t="s">
        <v>8149</v>
      </c>
      <c r="H3758" t="s">
        <v>8150</v>
      </c>
      <c r="I3758">
        <v>426</v>
      </c>
      <c r="J3758">
        <v>426</v>
      </c>
      <c r="K3758" t="s">
        <v>118</v>
      </c>
      <c r="L3758" t="str">
        <f t="shared" si="236"/>
        <v>NIT</v>
      </c>
      <c r="M3758" t="str">
        <f t="shared" si="237"/>
        <v>06141106071025</v>
      </c>
      <c r="N3758" t="s">
        <v>119</v>
      </c>
      <c r="O3758">
        <v>0</v>
      </c>
      <c r="P3758">
        <v>0</v>
      </c>
      <c r="Q3758">
        <v>74.77</v>
      </c>
      <c r="R3758">
        <v>9.7201000000000004</v>
      </c>
      <c r="S3758">
        <v>0</v>
      </c>
      <c r="T3758">
        <v>0</v>
      </c>
      <c r="U3758">
        <v>84.490099999999998</v>
      </c>
      <c r="W3758" t="s">
        <v>1</v>
      </c>
    </row>
    <row r="3759" spans="1:23">
      <c r="A3759" t="s">
        <v>8160</v>
      </c>
      <c r="B3759" t="str">
        <f t="shared" si="234"/>
        <v>Febrero</v>
      </c>
      <c r="C3759" s="20" t="s">
        <v>8274</v>
      </c>
      <c r="D3759" t="s">
        <v>1</v>
      </c>
      <c r="E3759" t="s">
        <v>0</v>
      </c>
      <c r="F3759" t="str">
        <f t="shared" si="235"/>
        <v>CCF</v>
      </c>
      <c r="G3759" t="s">
        <v>8149</v>
      </c>
      <c r="H3759" t="s">
        <v>8150</v>
      </c>
      <c r="I3759">
        <v>427</v>
      </c>
      <c r="J3759">
        <v>427</v>
      </c>
      <c r="K3759" t="s">
        <v>550</v>
      </c>
      <c r="L3759" t="str">
        <f t="shared" si="236"/>
        <v>NIT</v>
      </c>
      <c r="M3759" t="str">
        <f t="shared" si="237"/>
        <v>06011411901010</v>
      </c>
      <c r="N3759" t="s">
        <v>551</v>
      </c>
      <c r="O3759">
        <v>0</v>
      </c>
      <c r="P3759">
        <v>0</v>
      </c>
      <c r="Q3759">
        <v>363.89</v>
      </c>
      <c r="R3759">
        <v>47.305700000000002</v>
      </c>
      <c r="S3759">
        <v>0</v>
      </c>
      <c r="T3759">
        <v>0</v>
      </c>
      <c r="U3759">
        <v>411.19569999999999</v>
      </c>
      <c r="W3759" t="s">
        <v>1</v>
      </c>
    </row>
    <row r="3760" spans="1:23">
      <c r="A3760" t="s">
        <v>8160</v>
      </c>
      <c r="B3760" t="str">
        <f t="shared" si="234"/>
        <v>Febrero</v>
      </c>
      <c r="C3760" s="20" t="s">
        <v>8274</v>
      </c>
      <c r="D3760" t="s">
        <v>1</v>
      </c>
      <c r="E3760" t="s">
        <v>0</v>
      </c>
      <c r="F3760" t="str">
        <f t="shared" si="235"/>
        <v>CCF</v>
      </c>
      <c r="G3760" t="s">
        <v>8149</v>
      </c>
      <c r="H3760" t="s">
        <v>8150</v>
      </c>
      <c r="I3760">
        <v>428</v>
      </c>
      <c r="J3760">
        <v>428</v>
      </c>
      <c r="K3760" t="s">
        <v>118</v>
      </c>
      <c r="L3760" t="str">
        <f t="shared" si="236"/>
        <v>NIT</v>
      </c>
      <c r="M3760" t="str">
        <f t="shared" si="237"/>
        <v>06141106071025</v>
      </c>
      <c r="N3760" t="s">
        <v>119</v>
      </c>
      <c r="O3760">
        <v>0</v>
      </c>
      <c r="P3760">
        <v>0</v>
      </c>
      <c r="Q3760">
        <v>217.69</v>
      </c>
      <c r="R3760">
        <v>28.299700000000001</v>
      </c>
      <c r="S3760">
        <v>0</v>
      </c>
      <c r="T3760">
        <v>0</v>
      </c>
      <c r="U3760">
        <v>245.9897</v>
      </c>
      <c r="W3760" t="s">
        <v>1</v>
      </c>
    </row>
    <row r="3761" spans="1:23">
      <c r="A3761" t="s">
        <v>8160</v>
      </c>
      <c r="B3761" t="str">
        <f t="shared" si="234"/>
        <v>Febrero</v>
      </c>
      <c r="C3761" s="20" t="s">
        <v>8274</v>
      </c>
      <c r="D3761" t="s">
        <v>1</v>
      </c>
      <c r="E3761" t="s">
        <v>0</v>
      </c>
      <c r="F3761" t="str">
        <f t="shared" si="235"/>
        <v>CCF</v>
      </c>
      <c r="G3761" t="s">
        <v>8149</v>
      </c>
      <c r="H3761" t="s">
        <v>8150</v>
      </c>
      <c r="I3761">
        <v>429</v>
      </c>
      <c r="J3761">
        <v>429</v>
      </c>
      <c r="K3761" t="s">
        <v>140</v>
      </c>
      <c r="L3761" t="str">
        <f t="shared" si="236"/>
        <v>NIT</v>
      </c>
      <c r="M3761" t="str">
        <f t="shared" si="237"/>
        <v>06142110041021</v>
      </c>
      <c r="N3761" t="s">
        <v>141</v>
      </c>
      <c r="O3761">
        <v>0</v>
      </c>
      <c r="P3761">
        <v>0</v>
      </c>
      <c r="Q3761">
        <v>432.68</v>
      </c>
      <c r="R3761">
        <v>56.248400000000004</v>
      </c>
      <c r="S3761">
        <v>0</v>
      </c>
      <c r="T3761">
        <v>0</v>
      </c>
      <c r="U3761">
        <v>488.92840000000001</v>
      </c>
      <c r="W3761" t="s">
        <v>1</v>
      </c>
    </row>
    <row r="3762" spans="1:23">
      <c r="A3762" t="s">
        <v>8160</v>
      </c>
      <c r="B3762" t="str">
        <f t="shared" si="234"/>
        <v>Febrero</v>
      </c>
      <c r="C3762" s="20" t="s">
        <v>8274</v>
      </c>
      <c r="D3762" t="s">
        <v>1</v>
      </c>
      <c r="E3762" t="s">
        <v>0</v>
      </c>
      <c r="F3762" t="str">
        <f t="shared" si="235"/>
        <v>CCF</v>
      </c>
      <c r="G3762" t="s">
        <v>8149</v>
      </c>
      <c r="H3762" t="s">
        <v>8150</v>
      </c>
      <c r="I3762">
        <v>430</v>
      </c>
      <c r="J3762">
        <v>430</v>
      </c>
      <c r="K3762" t="s">
        <v>319</v>
      </c>
      <c r="L3762" t="str">
        <f t="shared" si="236"/>
        <v>NIT</v>
      </c>
      <c r="M3762" t="str">
        <f t="shared" si="237"/>
        <v>06141903570090</v>
      </c>
      <c r="N3762" t="s">
        <v>320</v>
      </c>
      <c r="O3762">
        <v>0</v>
      </c>
      <c r="P3762">
        <v>0</v>
      </c>
      <c r="Q3762">
        <v>23.79</v>
      </c>
      <c r="R3762">
        <v>3.0926999999999998</v>
      </c>
      <c r="S3762">
        <v>0</v>
      </c>
      <c r="T3762">
        <v>0</v>
      </c>
      <c r="U3762">
        <v>26.8827</v>
      </c>
      <c r="W3762" t="s">
        <v>1</v>
      </c>
    </row>
    <row r="3763" spans="1:23">
      <c r="A3763" t="s">
        <v>8160</v>
      </c>
      <c r="B3763" t="str">
        <f t="shared" si="234"/>
        <v>Febrero</v>
      </c>
      <c r="C3763" s="20" t="s">
        <v>8274</v>
      </c>
      <c r="D3763" t="s">
        <v>1</v>
      </c>
      <c r="E3763" t="s">
        <v>0</v>
      </c>
      <c r="F3763" t="str">
        <f t="shared" si="235"/>
        <v>CCF</v>
      </c>
      <c r="G3763" t="s">
        <v>8149</v>
      </c>
      <c r="H3763" t="s">
        <v>8150</v>
      </c>
      <c r="I3763">
        <v>431</v>
      </c>
      <c r="J3763">
        <v>431</v>
      </c>
      <c r="K3763" t="s">
        <v>295</v>
      </c>
      <c r="L3763" t="str">
        <f t="shared" si="236"/>
        <v>NIT</v>
      </c>
      <c r="M3763" t="str">
        <f t="shared" si="237"/>
        <v>06081710650012</v>
      </c>
      <c r="N3763" t="s">
        <v>296</v>
      </c>
      <c r="O3763">
        <v>0</v>
      </c>
      <c r="P3763">
        <v>0</v>
      </c>
      <c r="Q3763">
        <v>369.02</v>
      </c>
      <c r="R3763">
        <v>47.9726</v>
      </c>
      <c r="S3763">
        <v>0</v>
      </c>
      <c r="T3763">
        <v>0</v>
      </c>
      <c r="U3763">
        <v>416.99259999999998</v>
      </c>
      <c r="W3763" t="s">
        <v>1</v>
      </c>
    </row>
    <row r="3764" spans="1:23">
      <c r="A3764" t="s">
        <v>8160</v>
      </c>
      <c r="B3764" t="str">
        <f t="shared" si="234"/>
        <v>Febrero</v>
      </c>
      <c r="C3764" s="20" t="s">
        <v>8274</v>
      </c>
      <c r="D3764" t="s">
        <v>1</v>
      </c>
      <c r="E3764" t="s">
        <v>0</v>
      </c>
      <c r="F3764" t="str">
        <f t="shared" si="235"/>
        <v>CCF</v>
      </c>
      <c r="G3764" t="s">
        <v>8149</v>
      </c>
      <c r="H3764" t="s">
        <v>8150</v>
      </c>
      <c r="I3764">
        <v>432</v>
      </c>
      <c r="J3764">
        <v>432</v>
      </c>
      <c r="K3764" t="s">
        <v>8115</v>
      </c>
      <c r="L3764" t="str">
        <f t="shared" si="236"/>
        <v>NIT</v>
      </c>
      <c r="M3764" t="str">
        <f t="shared" si="237"/>
        <v>08211711771034</v>
      </c>
      <c r="N3764" t="s">
        <v>638</v>
      </c>
      <c r="O3764">
        <v>0</v>
      </c>
      <c r="P3764">
        <v>0</v>
      </c>
      <c r="Q3764">
        <v>414.05</v>
      </c>
      <c r="R3764">
        <v>53.826500000000003</v>
      </c>
      <c r="S3764">
        <v>0</v>
      </c>
      <c r="T3764">
        <v>0</v>
      </c>
      <c r="U3764">
        <v>467.87650000000002</v>
      </c>
      <c r="W3764" t="s">
        <v>1</v>
      </c>
    </row>
    <row r="3765" spans="1:23">
      <c r="A3765" t="s">
        <v>8160</v>
      </c>
      <c r="B3765" t="str">
        <f t="shared" si="234"/>
        <v>Febrero</v>
      </c>
      <c r="C3765" s="20" t="s">
        <v>8274</v>
      </c>
      <c r="D3765" t="s">
        <v>1</v>
      </c>
      <c r="E3765" t="s">
        <v>0</v>
      </c>
      <c r="F3765" t="str">
        <f t="shared" si="235"/>
        <v>CCF</v>
      </c>
      <c r="G3765" t="s">
        <v>8149</v>
      </c>
      <c r="H3765" t="s">
        <v>8150</v>
      </c>
      <c r="I3765">
        <v>433</v>
      </c>
      <c r="J3765">
        <v>433</v>
      </c>
      <c r="K3765" t="s">
        <v>118</v>
      </c>
      <c r="L3765" t="str">
        <f t="shared" si="236"/>
        <v>NIT</v>
      </c>
      <c r="M3765" t="str">
        <f t="shared" si="237"/>
        <v>06141106071025</v>
      </c>
      <c r="N3765" t="s">
        <v>119</v>
      </c>
      <c r="O3765">
        <v>0</v>
      </c>
      <c r="P3765">
        <v>0</v>
      </c>
      <c r="Q3765">
        <v>387.17</v>
      </c>
      <c r="R3765">
        <v>50.332100000000004</v>
      </c>
      <c r="S3765">
        <v>0</v>
      </c>
      <c r="T3765">
        <v>0</v>
      </c>
      <c r="U3765">
        <v>437.50210000000004</v>
      </c>
      <c r="W3765" t="s">
        <v>1</v>
      </c>
    </row>
    <row r="3766" spans="1:23">
      <c r="A3766" t="s">
        <v>8160</v>
      </c>
      <c r="B3766" t="str">
        <f t="shared" si="234"/>
        <v>Febrero</v>
      </c>
      <c r="C3766" s="20" t="s">
        <v>8274</v>
      </c>
      <c r="D3766" t="s">
        <v>1</v>
      </c>
      <c r="E3766" t="s">
        <v>0</v>
      </c>
      <c r="F3766" t="str">
        <f t="shared" si="235"/>
        <v>CCF</v>
      </c>
      <c r="G3766" t="s">
        <v>8149</v>
      </c>
      <c r="H3766" t="s">
        <v>8150</v>
      </c>
      <c r="I3766">
        <v>434</v>
      </c>
      <c r="J3766">
        <v>434</v>
      </c>
      <c r="K3766" t="s">
        <v>1424</v>
      </c>
      <c r="L3766" t="str">
        <f t="shared" si="236"/>
        <v>NIT</v>
      </c>
      <c r="M3766" t="str">
        <f t="shared" si="237"/>
        <v>06142511710010</v>
      </c>
      <c r="N3766" t="s">
        <v>1425</v>
      </c>
      <c r="O3766">
        <v>0</v>
      </c>
      <c r="P3766">
        <v>0</v>
      </c>
      <c r="Q3766">
        <v>40.78</v>
      </c>
      <c r="R3766">
        <v>5.3014000000000001</v>
      </c>
      <c r="S3766">
        <v>0</v>
      </c>
      <c r="T3766">
        <v>0</v>
      </c>
      <c r="U3766">
        <v>46.081400000000002</v>
      </c>
      <c r="W3766" t="s">
        <v>1</v>
      </c>
    </row>
    <row r="3767" spans="1:23">
      <c r="A3767" t="s">
        <v>8160</v>
      </c>
      <c r="B3767" t="str">
        <f t="shared" si="234"/>
        <v>Febrero</v>
      </c>
      <c r="C3767" s="20" t="s">
        <v>8274</v>
      </c>
      <c r="D3767" t="s">
        <v>1</v>
      </c>
      <c r="E3767" t="s">
        <v>0</v>
      </c>
      <c r="F3767" t="str">
        <f t="shared" si="235"/>
        <v>CCF</v>
      </c>
      <c r="G3767" t="s">
        <v>8149</v>
      </c>
      <c r="H3767" t="s">
        <v>8150</v>
      </c>
      <c r="I3767">
        <v>435</v>
      </c>
      <c r="J3767">
        <v>435</v>
      </c>
      <c r="K3767" t="s">
        <v>118</v>
      </c>
      <c r="L3767" t="str">
        <f t="shared" si="236"/>
        <v>NIT</v>
      </c>
      <c r="M3767" t="str">
        <f t="shared" si="237"/>
        <v>06141106071025</v>
      </c>
      <c r="N3767" t="s">
        <v>119</v>
      </c>
      <c r="O3767">
        <v>0</v>
      </c>
      <c r="P3767">
        <v>0</v>
      </c>
      <c r="Q3767">
        <v>128.68</v>
      </c>
      <c r="R3767">
        <v>16.728400000000001</v>
      </c>
      <c r="S3767">
        <v>0</v>
      </c>
      <c r="T3767">
        <v>0</v>
      </c>
      <c r="U3767">
        <v>145.4084</v>
      </c>
      <c r="W3767" t="s">
        <v>1</v>
      </c>
    </row>
    <row r="3768" spans="1:23">
      <c r="A3768" t="s">
        <v>8160</v>
      </c>
      <c r="B3768" t="str">
        <f t="shared" si="234"/>
        <v>Febrero</v>
      </c>
      <c r="C3768" s="20" t="s">
        <v>8274</v>
      </c>
      <c r="D3768" t="s">
        <v>1</v>
      </c>
      <c r="E3768" t="s">
        <v>0</v>
      </c>
      <c r="F3768" t="str">
        <f t="shared" si="235"/>
        <v>CCF</v>
      </c>
      <c r="G3768" t="s">
        <v>8149</v>
      </c>
      <c r="H3768" t="s">
        <v>8150</v>
      </c>
      <c r="I3768">
        <v>436</v>
      </c>
      <c r="J3768">
        <v>436</v>
      </c>
      <c r="K3768" t="s">
        <v>8029</v>
      </c>
      <c r="L3768" t="str">
        <f t="shared" si="236"/>
        <v>NIT</v>
      </c>
      <c r="M3768" t="str">
        <f t="shared" si="237"/>
        <v>1102010379001</v>
      </c>
      <c r="N3768" t="s">
        <v>916</v>
      </c>
      <c r="O3768">
        <v>0</v>
      </c>
      <c r="P3768">
        <v>0</v>
      </c>
      <c r="Q3768">
        <v>736.03</v>
      </c>
      <c r="R3768">
        <v>95.683899999999994</v>
      </c>
      <c r="S3768">
        <v>0</v>
      </c>
      <c r="T3768">
        <v>0</v>
      </c>
      <c r="U3768">
        <v>831.71389999999997</v>
      </c>
      <c r="W3768" t="s">
        <v>1</v>
      </c>
    </row>
    <row r="3769" spans="1:23">
      <c r="A3769" t="s">
        <v>8160</v>
      </c>
      <c r="B3769" t="str">
        <f t="shared" si="234"/>
        <v>Febrero</v>
      </c>
      <c r="C3769" s="20" t="s">
        <v>8274</v>
      </c>
      <c r="D3769" t="s">
        <v>1</v>
      </c>
      <c r="E3769" t="s">
        <v>0</v>
      </c>
      <c r="F3769" t="str">
        <f t="shared" si="235"/>
        <v>CCF</v>
      </c>
      <c r="G3769" t="s">
        <v>8149</v>
      </c>
      <c r="H3769" t="s">
        <v>8150</v>
      </c>
      <c r="I3769">
        <v>437</v>
      </c>
      <c r="J3769">
        <v>437</v>
      </c>
      <c r="K3769" t="s">
        <v>576</v>
      </c>
      <c r="L3769" t="str">
        <f t="shared" si="236"/>
        <v>NIT</v>
      </c>
      <c r="M3769" t="str">
        <f t="shared" si="237"/>
        <v>12172409121153</v>
      </c>
      <c r="N3769" t="s">
        <v>577</v>
      </c>
      <c r="O3769">
        <v>0</v>
      </c>
      <c r="P3769">
        <v>0</v>
      </c>
      <c r="Q3769">
        <v>1101.04</v>
      </c>
      <c r="R3769">
        <v>143.1352</v>
      </c>
      <c r="S3769">
        <v>0</v>
      </c>
      <c r="T3769">
        <v>0</v>
      </c>
      <c r="U3769">
        <v>1244.1751999999999</v>
      </c>
      <c r="W3769" t="s">
        <v>1</v>
      </c>
    </row>
    <row r="3770" spans="1:23">
      <c r="A3770" t="s">
        <v>8160</v>
      </c>
      <c r="B3770" t="str">
        <f t="shared" si="234"/>
        <v>Febrero</v>
      </c>
      <c r="C3770" s="20" t="s">
        <v>8274</v>
      </c>
      <c r="D3770" t="s">
        <v>1</v>
      </c>
      <c r="E3770" t="s">
        <v>0</v>
      </c>
      <c r="F3770" t="str">
        <f t="shared" si="235"/>
        <v>CCF</v>
      </c>
      <c r="G3770" t="s">
        <v>8149</v>
      </c>
      <c r="H3770" t="s">
        <v>8150</v>
      </c>
      <c r="I3770">
        <v>438</v>
      </c>
      <c r="J3770">
        <v>438</v>
      </c>
      <c r="K3770" t="s">
        <v>269</v>
      </c>
      <c r="L3770" t="str">
        <f t="shared" si="236"/>
        <v>NIT</v>
      </c>
      <c r="M3770" t="str">
        <f t="shared" si="237"/>
        <v>11040609590011</v>
      </c>
      <c r="N3770" t="s">
        <v>270</v>
      </c>
      <c r="O3770">
        <v>0</v>
      </c>
      <c r="P3770">
        <v>0</v>
      </c>
      <c r="Q3770">
        <v>118.15</v>
      </c>
      <c r="R3770">
        <v>15.359500000000001</v>
      </c>
      <c r="S3770">
        <v>0</v>
      </c>
      <c r="T3770">
        <v>0</v>
      </c>
      <c r="U3770">
        <v>133.5095</v>
      </c>
      <c r="W3770" t="s">
        <v>1</v>
      </c>
    </row>
    <row r="3771" spans="1:23">
      <c r="A3771" t="s">
        <v>8160</v>
      </c>
      <c r="B3771" t="str">
        <f t="shared" si="234"/>
        <v>Febrero</v>
      </c>
      <c r="C3771" s="20" t="s">
        <v>8274</v>
      </c>
      <c r="D3771" t="s">
        <v>1</v>
      </c>
      <c r="E3771" t="s">
        <v>0</v>
      </c>
      <c r="F3771" t="str">
        <f t="shared" si="235"/>
        <v>CCF</v>
      </c>
      <c r="G3771" t="s">
        <v>8149</v>
      </c>
      <c r="H3771" t="s">
        <v>8150</v>
      </c>
      <c r="I3771">
        <v>439</v>
      </c>
      <c r="J3771">
        <v>439</v>
      </c>
      <c r="K3771" t="s">
        <v>427</v>
      </c>
      <c r="L3771" t="str">
        <f t="shared" si="236"/>
        <v>NIT</v>
      </c>
      <c r="M3771" t="str">
        <f t="shared" si="237"/>
        <v>11232405650017</v>
      </c>
      <c r="N3771" t="s">
        <v>428</v>
      </c>
      <c r="O3771">
        <v>0</v>
      </c>
      <c r="P3771">
        <v>0</v>
      </c>
      <c r="Q3771">
        <v>42</v>
      </c>
      <c r="R3771">
        <v>5.46</v>
      </c>
      <c r="S3771">
        <v>0</v>
      </c>
      <c r="T3771">
        <v>0</v>
      </c>
      <c r="U3771">
        <v>47.46</v>
      </c>
      <c r="W3771" t="s">
        <v>1</v>
      </c>
    </row>
    <row r="3772" spans="1:23">
      <c r="A3772" t="s">
        <v>8160</v>
      </c>
      <c r="B3772" t="str">
        <f t="shared" si="234"/>
        <v>Febrero</v>
      </c>
      <c r="C3772" s="20" t="s">
        <v>8274</v>
      </c>
      <c r="D3772" t="s">
        <v>1</v>
      </c>
      <c r="E3772" t="s">
        <v>0</v>
      </c>
      <c r="F3772" t="str">
        <f t="shared" si="235"/>
        <v>CCF</v>
      </c>
      <c r="G3772" t="s">
        <v>8149</v>
      </c>
      <c r="H3772" t="s">
        <v>8150</v>
      </c>
      <c r="I3772">
        <v>440</v>
      </c>
      <c r="J3772">
        <v>440</v>
      </c>
      <c r="K3772" t="s">
        <v>877</v>
      </c>
      <c r="L3772" t="str">
        <f t="shared" si="236"/>
        <v>NIT</v>
      </c>
      <c r="M3772" t="str">
        <f t="shared" si="237"/>
        <v>06142209470033</v>
      </c>
      <c r="N3772" t="s">
        <v>878</v>
      </c>
      <c r="O3772">
        <v>0</v>
      </c>
      <c r="P3772">
        <v>0</v>
      </c>
      <c r="Q3772">
        <v>31.86</v>
      </c>
      <c r="R3772">
        <v>4.1417999999999999</v>
      </c>
      <c r="S3772">
        <v>0</v>
      </c>
      <c r="T3772">
        <v>0</v>
      </c>
      <c r="U3772">
        <v>36.001800000000003</v>
      </c>
      <c r="W3772" t="s">
        <v>1</v>
      </c>
    </row>
    <row r="3773" spans="1:23">
      <c r="A3773" t="s">
        <v>8160</v>
      </c>
      <c r="B3773" t="str">
        <f t="shared" si="234"/>
        <v>Febrero</v>
      </c>
      <c r="C3773" s="20" t="s">
        <v>8274</v>
      </c>
      <c r="D3773" t="s">
        <v>1</v>
      </c>
      <c r="E3773" t="s">
        <v>0</v>
      </c>
      <c r="F3773" t="str">
        <f t="shared" si="235"/>
        <v>CCF</v>
      </c>
      <c r="G3773" t="s">
        <v>8149</v>
      </c>
      <c r="H3773" t="s">
        <v>8150</v>
      </c>
      <c r="I3773">
        <v>441</v>
      </c>
      <c r="J3773">
        <v>441</v>
      </c>
      <c r="K3773" t="s">
        <v>7859</v>
      </c>
      <c r="L3773" t="str">
        <f t="shared" si="236"/>
        <v>NIT</v>
      </c>
      <c r="M3773" t="str">
        <f t="shared" si="237"/>
        <v>06140504211035</v>
      </c>
      <c r="N3773" t="s">
        <v>7860</v>
      </c>
      <c r="O3773">
        <v>0</v>
      </c>
      <c r="P3773">
        <v>0</v>
      </c>
      <c r="Q3773">
        <v>756.08</v>
      </c>
      <c r="R3773">
        <v>98.290400000000005</v>
      </c>
      <c r="S3773">
        <v>0</v>
      </c>
      <c r="T3773">
        <v>0</v>
      </c>
      <c r="U3773">
        <v>854.37040000000002</v>
      </c>
      <c r="W3773" t="s">
        <v>1</v>
      </c>
    </row>
    <row r="3774" spans="1:23">
      <c r="A3774" t="s">
        <v>8160</v>
      </c>
      <c r="B3774" t="str">
        <f t="shared" si="234"/>
        <v>Febrero</v>
      </c>
      <c r="C3774" s="20" t="s">
        <v>8274</v>
      </c>
      <c r="D3774" t="s">
        <v>1</v>
      </c>
      <c r="E3774" t="s">
        <v>0</v>
      </c>
      <c r="F3774" t="str">
        <f t="shared" si="235"/>
        <v>CCF</v>
      </c>
      <c r="G3774" t="s">
        <v>8149</v>
      </c>
      <c r="H3774" t="s">
        <v>8150</v>
      </c>
      <c r="I3774">
        <v>442</v>
      </c>
      <c r="J3774">
        <v>442</v>
      </c>
      <c r="K3774" t="s">
        <v>7855</v>
      </c>
      <c r="L3774" t="str">
        <f t="shared" si="236"/>
        <v>NIT</v>
      </c>
      <c r="M3774" t="str">
        <f t="shared" si="237"/>
        <v>06142208870014</v>
      </c>
      <c r="N3774" t="s">
        <v>7856</v>
      </c>
      <c r="O3774">
        <v>0</v>
      </c>
      <c r="P3774">
        <v>0</v>
      </c>
      <c r="Q3774">
        <v>61.5</v>
      </c>
      <c r="R3774">
        <v>7.9950000000000001</v>
      </c>
      <c r="S3774">
        <v>0</v>
      </c>
      <c r="T3774">
        <v>0</v>
      </c>
      <c r="U3774">
        <v>69.495000000000005</v>
      </c>
      <c r="W3774" t="s">
        <v>1</v>
      </c>
    </row>
    <row r="3775" spans="1:23">
      <c r="A3775" t="s">
        <v>8160</v>
      </c>
      <c r="B3775" t="str">
        <f t="shared" si="234"/>
        <v>Febrero</v>
      </c>
      <c r="C3775" s="20" t="s">
        <v>8274</v>
      </c>
      <c r="D3775" t="s">
        <v>1</v>
      </c>
      <c r="E3775" t="s">
        <v>0</v>
      </c>
      <c r="F3775" t="str">
        <f t="shared" si="235"/>
        <v>CCF</v>
      </c>
      <c r="G3775" t="s">
        <v>8149</v>
      </c>
      <c r="H3775" t="s">
        <v>8150</v>
      </c>
      <c r="I3775">
        <v>443</v>
      </c>
      <c r="J3775">
        <v>443</v>
      </c>
      <c r="K3775" t="s">
        <v>501</v>
      </c>
      <c r="L3775" t="str">
        <f t="shared" si="236"/>
        <v>NIT</v>
      </c>
      <c r="M3775" t="str">
        <f t="shared" si="237"/>
        <v>06143105181040</v>
      </c>
      <c r="N3775" t="s">
        <v>502</v>
      </c>
      <c r="O3775">
        <v>0</v>
      </c>
      <c r="P3775">
        <v>0</v>
      </c>
      <c r="Q3775">
        <v>291.60000000000002</v>
      </c>
      <c r="R3775">
        <v>37.908000000000001</v>
      </c>
      <c r="S3775">
        <v>0</v>
      </c>
      <c r="T3775">
        <v>0</v>
      </c>
      <c r="U3775">
        <v>329.50800000000004</v>
      </c>
      <c r="W3775" t="s">
        <v>1</v>
      </c>
    </row>
    <row r="3776" spans="1:23">
      <c r="A3776" t="s">
        <v>8160</v>
      </c>
      <c r="B3776" t="str">
        <f t="shared" si="234"/>
        <v>Febrero</v>
      </c>
      <c r="C3776" s="20" t="s">
        <v>8274</v>
      </c>
      <c r="D3776" t="s">
        <v>1</v>
      </c>
      <c r="E3776" t="s">
        <v>0</v>
      </c>
      <c r="F3776" t="str">
        <f t="shared" si="235"/>
        <v>CCF</v>
      </c>
      <c r="G3776" t="s">
        <v>8149</v>
      </c>
      <c r="H3776" t="s">
        <v>8150</v>
      </c>
      <c r="I3776">
        <v>444</v>
      </c>
      <c r="J3776">
        <v>444</v>
      </c>
      <c r="K3776" t="s">
        <v>118</v>
      </c>
      <c r="L3776" t="str">
        <f t="shared" si="236"/>
        <v>NIT</v>
      </c>
      <c r="M3776" t="str">
        <f t="shared" si="237"/>
        <v>06141106071025</v>
      </c>
      <c r="N3776" t="s">
        <v>119</v>
      </c>
      <c r="O3776">
        <v>0</v>
      </c>
      <c r="P3776">
        <v>0</v>
      </c>
      <c r="Q3776">
        <v>45.8</v>
      </c>
      <c r="R3776">
        <v>5.9539999999999997</v>
      </c>
      <c r="S3776">
        <v>0</v>
      </c>
      <c r="T3776">
        <v>0</v>
      </c>
      <c r="U3776">
        <v>51.753999999999998</v>
      </c>
      <c r="W3776" t="s">
        <v>1</v>
      </c>
    </row>
    <row r="3777" spans="1:23">
      <c r="A3777" t="s">
        <v>8160</v>
      </c>
      <c r="B3777" t="str">
        <f t="shared" ref="B3777:B3840" si="238">SUBSTITUTE(A3777,"EBRERO","ebrero")</f>
        <v>Febrero</v>
      </c>
      <c r="C3777" s="20" t="s">
        <v>8274</v>
      </c>
      <c r="D3777" t="s">
        <v>1</v>
      </c>
      <c r="E3777" t="s">
        <v>0</v>
      </c>
      <c r="F3777" t="str">
        <f t="shared" si="235"/>
        <v>CCF</v>
      </c>
      <c r="G3777" t="s">
        <v>8149</v>
      </c>
      <c r="H3777" t="s">
        <v>8150</v>
      </c>
      <c r="I3777">
        <v>445</v>
      </c>
      <c r="J3777">
        <v>445</v>
      </c>
      <c r="K3777" t="s">
        <v>118</v>
      </c>
      <c r="L3777" t="str">
        <f t="shared" si="236"/>
        <v>NIT</v>
      </c>
      <c r="M3777" t="str">
        <f t="shared" si="237"/>
        <v>06141106071025</v>
      </c>
      <c r="N3777" t="s">
        <v>119</v>
      </c>
      <c r="O3777">
        <v>0</v>
      </c>
      <c r="P3777">
        <v>0</v>
      </c>
      <c r="Q3777">
        <v>189.42</v>
      </c>
      <c r="R3777">
        <v>24.624600000000001</v>
      </c>
      <c r="S3777">
        <v>0</v>
      </c>
      <c r="T3777">
        <v>0</v>
      </c>
      <c r="U3777">
        <v>214.0446</v>
      </c>
      <c r="W3777" t="s">
        <v>1</v>
      </c>
    </row>
    <row r="3778" spans="1:23">
      <c r="A3778" t="s">
        <v>8160</v>
      </c>
      <c r="B3778" t="str">
        <f t="shared" si="238"/>
        <v>Febrero</v>
      </c>
      <c r="C3778" s="20" t="s">
        <v>8274</v>
      </c>
      <c r="D3778" t="s">
        <v>1</v>
      </c>
      <c r="E3778" t="s">
        <v>0</v>
      </c>
      <c r="F3778" t="str">
        <f t="shared" si="235"/>
        <v>CCF</v>
      </c>
      <c r="G3778" t="s">
        <v>8149</v>
      </c>
      <c r="H3778" t="s">
        <v>8150</v>
      </c>
      <c r="I3778">
        <v>446</v>
      </c>
      <c r="J3778">
        <v>446</v>
      </c>
      <c r="K3778" t="s">
        <v>566</v>
      </c>
      <c r="L3778" t="str">
        <f t="shared" si="236"/>
        <v>NIT</v>
      </c>
      <c r="M3778" t="str">
        <f t="shared" si="237"/>
        <v>08210809600014</v>
      </c>
      <c r="N3778" t="s">
        <v>567</v>
      </c>
      <c r="O3778">
        <v>0</v>
      </c>
      <c r="P3778">
        <v>0</v>
      </c>
      <c r="Q3778">
        <v>61.17</v>
      </c>
      <c r="R3778">
        <v>7.9521000000000006</v>
      </c>
      <c r="S3778">
        <v>0</v>
      </c>
      <c r="T3778">
        <v>0</v>
      </c>
      <c r="U3778">
        <v>69.122100000000003</v>
      </c>
      <c r="W3778" t="s">
        <v>1</v>
      </c>
    </row>
    <row r="3779" spans="1:23">
      <c r="A3779" t="s">
        <v>8160</v>
      </c>
      <c r="B3779" t="str">
        <f t="shared" si="238"/>
        <v>Febrero</v>
      </c>
      <c r="C3779" s="20" t="s">
        <v>8274</v>
      </c>
      <c r="D3779" t="s">
        <v>1</v>
      </c>
      <c r="E3779" t="s">
        <v>0</v>
      </c>
      <c r="F3779" t="str">
        <f t="shared" ref="F3779:F3842" si="239">IF(E3779="05","Nota de crédito","CCF")</f>
        <v>CCF</v>
      </c>
      <c r="G3779" t="s">
        <v>8149</v>
      </c>
      <c r="H3779" t="s">
        <v>8150</v>
      </c>
      <c r="I3779">
        <v>447</v>
      </c>
      <c r="J3779">
        <v>447</v>
      </c>
      <c r="K3779" t="s">
        <v>777</v>
      </c>
      <c r="L3779" t="str">
        <f t="shared" ref="L3779:L3842" si="240">IF(K3779=0,"DUI","NIT")</f>
        <v>NIT</v>
      </c>
      <c r="M3779" t="str">
        <f t="shared" ref="M3779:M3842" si="241">IF(K3779=0,V3779,K3779)</f>
        <v>12173010121016</v>
      </c>
      <c r="N3779" t="s">
        <v>778</v>
      </c>
      <c r="O3779">
        <v>0</v>
      </c>
      <c r="P3779">
        <v>0</v>
      </c>
      <c r="Q3779">
        <v>205.9</v>
      </c>
      <c r="R3779">
        <v>26.767000000000003</v>
      </c>
      <c r="S3779">
        <v>0</v>
      </c>
      <c r="T3779">
        <v>0</v>
      </c>
      <c r="U3779">
        <v>232.667</v>
      </c>
      <c r="W3779" t="s">
        <v>1</v>
      </c>
    </row>
    <row r="3780" spans="1:23">
      <c r="A3780" t="s">
        <v>8160</v>
      </c>
      <c r="B3780" t="str">
        <f t="shared" si="238"/>
        <v>Febrero</v>
      </c>
      <c r="C3780" s="20" t="s">
        <v>8274</v>
      </c>
      <c r="D3780" t="s">
        <v>1</v>
      </c>
      <c r="E3780" t="s">
        <v>0</v>
      </c>
      <c r="F3780" t="str">
        <f t="shared" si="239"/>
        <v>CCF</v>
      </c>
      <c r="G3780" t="s">
        <v>8149</v>
      </c>
      <c r="H3780" t="s">
        <v>8150</v>
      </c>
      <c r="I3780">
        <v>448</v>
      </c>
      <c r="J3780">
        <v>448</v>
      </c>
      <c r="K3780" t="s">
        <v>687</v>
      </c>
      <c r="L3780" t="str">
        <f t="shared" si="240"/>
        <v>NIT</v>
      </c>
      <c r="M3780" t="str">
        <f t="shared" si="241"/>
        <v>11110506671017</v>
      </c>
      <c r="N3780" t="s">
        <v>688</v>
      </c>
      <c r="O3780">
        <v>0</v>
      </c>
      <c r="P3780">
        <v>0</v>
      </c>
      <c r="Q3780">
        <v>165.12</v>
      </c>
      <c r="R3780">
        <v>21.465600000000002</v>
      </c>
      <c r="S3780">
        <v>0</v>
      </c>
      <c r="T3780">
        <v>0</v>
      </c>
      <c r="U3780">
        <v>186.5856</v>
      </c>
      <c r="W3780" t="s">
        <v>1</v>
      </c>
    </row>
    <row r="3781" spans="1:23">
      <c r="A3781" t="s">
        <v>8160</v>
      </c>
      <c r="B3781" t="str">
        <f t="shared" si="238"/>
        <v>Febrero</v>
      </c>
      <c r="C3781" s="20" t="s">
        <v>8298</v>
      </c>
      <c r="D3781" t="s">
        <v>1</v>
      </c>
      <c r="E3781" t="s">
        <v>0</v>
      </c>
      <c r="F3781" t="str">
        <f t="shared" si="239"/>
        <v>CCF</v>
      </c>
      <c r="G3781" t="s">
        <v>8149</v>
      </c>
      <c r="H3781" t="s">
        <v>8150</v>
      </c>
      <c r="I3781">
        <v>449</v>
      </c>
      <c r="J3781">
        <v>449</v>
      </c>
      <c r="K3781" t="s">
        <v>610</v>
      </c>
      <c r="L3781" t="str">
        <f t="shared" si="240"/>
        <v>NIT</v>
      </c>
      <c r="M3781" t="str">
        <f t="shared" si="241"/>
        <v>14062511500012</v>
      </c>
      <c r="N3781" t="s">
        <v>611</v>
      </c>
      <c r="O3781">
        <v>0</v>
      </c>
      <c r="P3781">
        <v>0</v>
      </c>
      <c r="Q3781">
        <v>144.72999999999999</v>
      </c>
      <c r="R3781">
        <v>18.814899999999998</v>
      </c>
      <c r="S3781">
        <v>0</v>
      </c>
      <c r="T3781">
        <v>0</v>
      </c>
      <c r="U3781">
        <v>163.54489999999998</v>
      </c>
      <c r="W3781" t="s">
        <v>1</v>
      </c>
    </row>
    <row r="3782" spans="1:23">
      <c r="A3782" t="s">
        <v>8160</v>
      </c>
      <c r="B3782" t="str">
        <f t="shared" si="238"/>
        <v>Febrero</v>
      </c>
      <c r="C3782" s="20" t="s">
        <v>8298</v>
      </c>
      <c r="D3782" t="s">
        <v>1</v>
      </c>
      <c r="E3782" t="s">
        <v>0</v>
      </c>
      <c r="F3782" t="str">
        <f t="shared" si="239"/>
        <v>CCF</v>
      </c>
      <c r="G3782" t="s">
        <v>8149</v>
      </c>
      <c r="H3782" t="s">
        <v>8150</v>
      </c>
      <c r="I3782">
        <v>450</v>
      </c>
      <c r="J3782">
        <v>450</v>
      </c>
      <c r="K3782" t="s">
        <v>943</v>
      </c>
      <c r="L3782" t="str">
        <f t="shared" si="240"/>
        <v>NIT</v>
      </c>
      <c r="M3782" t="str">
        <f t="shared" si="241"/>
        <v>06142711081039</v>
      </c>
      <c r="N3782" t="s">
        <v>944</v>
      </c>
      <c r="O3782">
        <v>0</v>
      </c>
      <c r="P3782">
        <v>0</v>
      </c>
      <c r="Q3782">
        <v>89.24</v>
      </c>
      <c r="R3782">
        <v>11.6012</v>
      </c>
      <c r="S3782">
        <v>0</v>
      </c>
      <c r="T3782">
        <v>0</v>
      </c>
      <c r="U3782">
        <v>100.8412</v>
      </c>
      <c r="W3782" t="s">
        <v>1</v>
      </c>
    </row>
    <row r="3783" spans="1:23">
      <c r="A3783" t="s">
        <v>8160</v>
      </c>
      <c r="B3783" t="str">
        <f t="shared" si="238"/>
        <v>Febrero</v>
      </c>
      <c r="C3783" s="20" t="s">
        <v>8298</v>
      </c>
      <c r="D3783" t="s">
        <v>1</v>
      </c>
      <c r="E3783" t="s">
        <v>0</v>
      </c>
      <c r="F3783" t="str">
        <f t="shared" si="239"/>
        <v>CCF</v>
      </c>
      <c r="G3783" t="s">
        <v>8149</v>
      </c>
      <c r="H3783" t="s">
        <v>8150</v>
      </c>
      <c r="I3783">
        <v>451</v>
      </c>
      <c r="J3783">
        <v>451</v>
      </c>
      <c r="K3783" t="s">
        <v>319</v>
      </c>
      <c r="L3783" t="str">
        <f t="shared" si="240"/>
        <v>NIT</v>
      </c>
      <c r="M3783" t="str">
        <f t="shared" si="241"/>
        <v>06141903570090</v>
      </c>
      <c r="N3783" t="s">
        <v>320</v>
      </c>
      <c r="O3783">
        <v>0</v>
      </c>
      <c r="P3783">
        <v>0</v>
      </c>
      <c r="Q3783">
        <v>40.78</v>
      </c>
      <c r="R3783">
        <v>5.3014000000000001</v>
      </c>
      <c r="S3783">
        <v>0</v>
      </c>
      <c r="T3783">
        <v>0</v>
      </c>
      <c r="U3783">
        <v>46.081400000000002</v>
      </c>
      <c r="W3783" t="s">
        <v>1</v>
      </c>
    </row>
    <row r="3784" spans="1:23">
      <c r="A3784" t="s">
        <v>8160</v>
      </c>
      <c r="B3784" t="str">
        <f t="shared" si="238"/>
        <v>Febrero</v>
      </c>
      <c r="C3784" s="20" t="s">
        <v>8298</v>
      </c>
      <c r="D3784" t="s">
        <v>1</v>
      </c>
      <c r="E3784" t="s">
        <v>0</v>
      </c>
      <c r="F3784" t="str">
        <f t="shared" si="239"/>
        <v>CCF</v>
      </c>
      <c r="G3784" t="s">
        <v>8149</v>
      </c>
      <c r="H3784" t="s">
        <v>8150</v>
      </c>
      <c r="I3784">
        <v>452</v>
      </c>
      <c r="J3784">
        <v>452</v>
      </c>
      <c r="K3784" t="s">
        <v>323</v>
      </c>
      <c r="L3784" t="str">
        <f t="shared" si="240"/>
        <v>NIT</v>
      </c>
      <c r="M3784" t="str">
        <f t="shared" si="241"/>
        <v>06142505771037</v>
      </c>
      <c r="N3784" t="s">
        <v>324</v>
      </c>
      <c r="O3784">
        <v>0</v>
      </c>
      <c r="P3784">
        <v>0</v>
      </c>
      <c r="Q3784">
        <v>10.5</v>
      </c>
      <c r="R3784">
        <v>1.365</v>
      </c>
      <c r="S3784">
        <v>0</v>
      </c>
      <c r="T3784">
        <v>0</v>
      </c>
      <c r="U3784">
        <v>11.865</v>
      </c>
      <c r="W3784" t="s">
        <v>1</v>
      </c>
    </row>
    <row r="3785" spans="1:23">
      <c r="A3785" t="s">
        <v>8160</v>
      </c>
      <c r="B3785" t="str">
        <f t="shared" si="238"/>
        <v>Febrero</v>
      </c>
      <c r="C3785" s="20" t="s">
        <v>8298</v>
      </c>
      <c r="D3785" t="s">
        <v>1</v>
      </c>
      <c r="E3785" t="s">
        <v>0</v>
      </c>
      <c r="F3785" t="str">
        <f t="shared" si="239"/>
        <v>CCF</v>
      </c>
      <c r="G3785" t="s">
        <v>8149</v>
      </c>
      <c r="H3785" t="s">
        <v>8150</v>
      </c>
      <c r="I3785">
        <v>453</v>
      </c>
      <c r="J3785">
        <v>453</v>
      </c>
      <c r="K3785" t="s">
        <v>620</v>
      </c>
      <c r="L3785" t="str">
        <f t="shared" si="240"/>
        <v>NIT</v>
      </c>
      <c r="M3785" t="str">
        <f t="shared" si="241"/>
        <v>06140312700042</v>
      </c>
      <c r="N3785" t="s">
        <v>621</v>
      </c>
      <c r="O3785">
        <v>0</v>
      </c>
      <c r="P3785">
        <v>0</v>
      </c>
      <c r="Q3785">
        <v>8495.4</v>
      </c>
      <c r="R3785">
        <v>1104.402</v>
      </c>
      <c r="S3785">
        <v>0</v>
      </c>
      <c r="T3785">
        <v>0</v>
      </c>
      <c r="U3785">
        <v>9599.8019999999997</v>
      </c>
      <c r="W3785" t="s">
        <v>1</v>
      </c>
    </row>
    <row r="3786" spans="1:23">
      <c r="A3786" t="s">
        <v>8160</v>
      </c>
      <c r="B3786" t="str">
        <f t="shared" si="238"/>
        <v>Febrero</v>
      </c>
      <c r="C3786" s="20" t="s">
        <v>8298</v>
      </c>
      <c r="D3786" t="s">
        <v>1</v>
      </c>
      <c r="E3786" t="s">
        <v>0</v>
      </c>
      <c r="F3786" t="str">
        <f t="shared" si="239"/>
        <v>CCF</v>
      </c>
      <c r="G3786" t="s">
        <v>8149</v>
      </c>
      <c r="H3786" t="s">
        <v>8150</v>
      </c>
      <c r="I3786">
        <v>454</v>
      </c>
      <c r="J3786">
        <v>454</v>
      </c>
      <c r="K3786" t="s">
        <v>95</v>
      </c>
      <c r="L3786" t="str">
        <f t="shared" si="240"/>
        <v>NIT</v>
      </c>
      <c r="M3786" t="str">
        <f t="shared" si="241"/>
        <v>06142212650014</v>
      </c>
      <c r="N3786" t="s">
        <v>96</v>
      </c>
      <c r="O3786">
        <v>0</v>
      </c>
      <c r="P3786">
        <v>0</v>
      </c>
      <c r="Q3786">
        <v>39.159999999999997</v>
      </c>
      <c r="R3786">
        <v>5.0907999999999998</v>
      </c>
      <c r="S3786">
        <v>0</v>
      </c>
      <c r="T3786">
        <v>0</v>
      </c>
      <c r="U3786">
        <v>44.250799999999998</v>
      </c>
      <c r="W3786" t="s">
        <v>1</v>
      </c>
    </row>
    <row r="3787" spans="1:23">
      <c r="A3787" t="s">
        <v>8160</v>
      </c>
      <c r="B3787" t="str">
        <f t="shared" si="238"/>
        <v>Febrero</v>
      </c>
      <c r="C3787" s="20" t="s">
        <v>8298</v>
      </c>
      <c r="D3787" t="s">
        <v>1</v>
      </c>
      <c r="E3787" t="s">
        <v>0</v>
      </c>
      <c r="F3787" t="str">
        <f t="shared" si="239"/>
        <v>CCF</v>
      </c>
      <c r="G3787" t="s">
        <v>8149</v>
      </c>
      <c r="H3787" t="s">
        <v>8150</v>
      </c>
      <c r="I3787">
        <v>455</v>
      </c>
      <c r="J3787">
        <v>455</v>
      </c>
      <c r="K3787" t="s">
        <v>95</v>
      </c>
      <c r="L3787" t="str">
        <f t="shared" si="240"/>
        <v>NIT</v>
      </c>
      <c r="M3787" t="str">
        <f t="shared" si="241"/>
        <v>06142212650014</v>
      </c>
      <c r="N3787" t="s">
        <v>96</v>
      </c>
      <c r="O3787">
        <v>0</v>
      </c>
      <c r="P3787">
        <v>0</v>
      </c>
      <c r="Q3787">
        <v>7.1</v>
      </c>
      <c r="R3787">
        <v>0.92299999999999993</v>
      </c>
      <c r="S3787">
        <v>0</v>
      </c>
      <c r="T3787">
        <v>0</v>
      </c>
      <c r="U3787">
        <v>8.0229999999999997</v>
      </c>
      <c r="W3787" t="s">
        <v>1</v>
      </c>
    </row>
    <row r="3788" spans="1:23">
      <c r="A3788" t="s">
        <v>8160</v>
      </c>
      <c r="B3788" t="str">
        <f t="shared" si="238"/>
        <v>Febrero</v>
      </c>
      <c r="C3788" s="20" t="s">
        <v>8298</v>
      </c>
      <c r="D3788" t="s">
        <v>1</v>
      </c>
      <c r="E3788" t="s">
        <v>0</v>
      </c>
      <c r="F3788" t="str">
        <f t="shared" si="239"/>
        <v>CCF</v>
      </c>
      <c r="G3788" t="s">
        <v>8149</v>
      </c>
      <c r="H3788" t="s">
        <v>8150</v>
      </c>
      <c r="I3788">
        <v>456</v>
      </c>
      <c r="J3788">
        <v>456</v>
      </c>
      <c r="K3788" t="s">
        <v>95</v>
      </c>
      <c r="L3788" t="str">
        <f t="shared" si="240"/>
        <v>NIT</v>
      </c>
      <c r="M3788" t="str">
        <f t="shared" si="241"/>
        <v>06142212650014</v>
      </c>
      <c r="N3788" t="s">
        <v>96</v>
      </c>
      <c r="O3788">
        <v>0</v>
      </c>
      <c r="P3788">
        <v>0</v>
      </c>
      <c r="Q3788">
        <v>14.32</v>
      </c>
      <c r="R3788">
        <v>1.8616000000000001</v>
      </c>
      <c r="S3788">
        <v>0</v>
      </c>
      <c r="T3788">
        <v>0</v>
      </c>
      <c r="U3788">
        <v>16.1816</v>
      </c>
      <c r="W3788" t="s">
        <v>1</v>
      </c>
    </row>
    <row r="3789" spans="1:23">
      <c r="A3789" t="s">
        <v>8160</v>
      </c>
      <c r="B3789" t="str">
        <f t="shared" si="238"/>
        <v>Febrero</v>
      </c>
      <c r="C3789" s="20" t="s">
        <v>8298</v>
      </c>
      <c r="D3789" t="s">
        <v>1</v>
      </c>
      <c r="E3789" t="s">
        <v>0</v>
      </c>
      <c r="F3789" t="str">
        <f t="shared" si="239"/>
        <v>CCF</v>
      </c>
      <c r="G3789" t="s">
        <v>8149</v>
      </c>
      <c r="H3789" t="s">
        <v>8150</v>
      </c>
      <c r="I3789">
        <v>457</v>
      </c>
      <c r="J3789">
        <v>457</v>
      </c>
      <c r="K3789" t="s">
        <v>95</v>
      </c>
      <c r="L3789" t="str">
        <f t="shared" si="240"/>
        <v>NIT</v>
      </c>
      <c r="M3789" t="str">
        <f t="shared" si="241"/>
        <v>06142212650014</v>
      </c>
      <c r="N3789" t="s">
        <v>96</v>
      </c>
      <c r="O3789">
        <v>0</v>
      </c>
      <c r="P3789">
        <v>0</v>
      </c>
      <c r="Q3789">
        <v>9.68</v>
      </c>
      <c r="R3789">
        <v>1.2584</v>
      </c>
      <c r="S3789">
        <v>0</v>
      </c>
      <c r="T3789">
        <v>0</v>
      </c>
      <c r="U3789">
        <v>10.9384</v>
      </c>
      <c r="W3789" t="s">
        <v>1</v>
      </c>
    </row>
    <row r="3790" spans="1:23">
      <c r="A3790" t="s">
        <v>8160</v>
      </c>
      <c r="B3790" t="str">
        <f t="shared" si="238"/>
        <v>Febrero</v>
      </c>
      <c r="C3790" s="20" t="s">
        <v>8298</v>
      </c>
      <c r="D3790" t="s">
        <v>1</v>
      </c>
      <c r="E3790" t="s">
        <v>0</v>
      </c>
      <c r="F3790" t="str">
        <f t="shared" si="239"/>
        <v>CCF</v>
      </c>
      <c r="G3790" t="s">
        <v>8149</v>
      </c>
      <c r="H3790" t="s">
        <v>8150</v>
      </c>
      <c r="I3790">
        <v>458</v>
      </c>
      <c r="J3790">
        <v>458</v>
      </c>
      <c r="K3790" t="s">
        <v>95</v>
      </c>
      <c r="L3790" t="str">
        <f t="shared" si="240"/>
        <v>NIT</v>
      </c>
      <c r="M3790" t="str">
        <f t="shared" si="241"/>
        <v>06142212650014</v>
      </c>
      <c r="N3790" t="s">
        <v>96</v>
      </c>
      <c r="O3790">
        <v>0</v>
      </c>
      <c r="P3790">
        <v>0</v>
      </c>
      <c r="Q3790">
        <v>6.32</v>
      </c>
      <c r="R3790">
        <v>0.82160000000000011</v>
      </c>
      <c r="S3790">
        <v>0</v>
      </c>
      <c r="T3790">
        <v>0</v>
      </c>
      <c r="U3790">
        <v>7.1416000000000004</v>
      </c>
      <c r="W3790" t="s">
        <v>1</v>
      </c>
    </row>
    <row r="3791" spans="1:23">
      <c r="A3791" t="s">
        <v>8160</v>
      </c>
      <c r="B3791" t="str">
        <f t="shared" si="238"/>
        <v>Febrero</v>
      </c>
      <c r="C3791" s="20" t="s">
        <v>8298</v>
      </c>
      <c r="D3791" t="s">
        <v>1</v>
      </c>
      <c r="E3791" t="s">
        <v>0</v>
      </c>
      <c r="F3791" t="str">
        <f t="shared" si="239"/>
        <v>CCF</v>
      </c>
      <c r="G3791" t="s">
        <v>8149</v>
      </c>
      <c r="H3791" t="s">
        <v>8150</v>
      </c>
      <c r="I3791">
        <v>459</v>
      </c>
      <c r="J3791">
        <v>459</v>
      </c>
      <c r="K3791" t="s">
        <v>95</v>
      </c>
      <c r="L3791" t="str">
        <f t="shared" si="240"/>
        <v>NIT</v>
      </c>
      <c r="M3791" t="str">
        <f t="shared" si="241"/>
        <v>06142212650014</v>
      </c>
      <c r="N3791" t="s">
        <v>96</v>
      </c>
      <c r="O3791">
        <v>0</v>
      </c>
      <c r="P3791">
        <v>0</v>
      </c>
      <c r="Q3791">
        <v>17.260000000000002</v>
      </c>
      <c r="R3791">
        <v>2.2438000000000002</v>
      </c>
      <c r="S3791">
        <v>0</v>
      </c>
      <c r="T3791">
        <v>0</v>
      </c>
      <c r="U3791">
        <v>19.503800000000002</v>
      </c>
      <c r="W3791" t="s">
        <v>1</v>
      </c>
    </row>
    <row r="3792" spans="1:23">
      <c r="A3792" t="s">
        <v>8160</v>
      </c>
      <c r="B3792" t="str">
        <f t="shared" si="238"/>
        <v>Febrero</v>
      </c>
      <c r="C3792" s="20" t="s">
        <v>8298</v>
      </c>
      <c r="D3792" t="s">
        <v>1</v>
      </c>
      <c r="E3792" t="s">
        <v>0</v>
      </c>
      <c r="F3792" t="str">
        <f t="shared" si="239"/>
        <v>CCF</v>
      </c>
      <c r="G3792" t="s">
        <v>8149</v>
      </c>
      <c r="H3792" t="s">
        <v>8150</v>
      </c>
      <c r="I3792">
        <v>460</v>
      </c>
      <c r="J3792">
        <v>460</v>
      </c>
      <c r="K3792" t="s">
        <v>95</v>
      </c>
      <c r="L3792" t="str">
        <f t="shared" si="240"/>
        <v>NIT</v>
      </c>
      <c r="M3792" t="str">
        <f t="shared" si="241"/>
        <v>06142212650014</v>
      </c>
      <c r="N3792" t="s">
        <v>96</v>
      </c>
      <c r="O3792">
        <v>0</v>
      </c>
      <c r="P3792">
        <v>0</v>
      </c>
      <c r="Q3792">
        <v>10.6</v>
      </c>
      <c r="R3792">
        <v>1.3779999999999999</v>
      </c>
      <c r="S3792">
        <v>0</v>
      </c>
      <c r="T3792">
        <v>0</v>
      </c>
      <c r="U3792">
        <v>11.978</v>
      </c>
      <c r="W3792" t="s">
        <v>1</v>
      </c>
    </row>
    <row r="3793" spans="1:23">
      <c r="A3793" t="s">
        <v>8160</v>
      </c>
      <c r="B3793" t="str">
        <f t="shared" si="238"/>
        <v>Febrero</v>
      </c>
      <c r="C3793" s="20" t="s">
        <v>8298</v>
      </c>
      <c r="D3793" t="s">
        <v>1</v>
      </c>
      <c r="E3793" t="s">
        <v>0</v>
      </c>
      <c r="F3793" t="str">
        <f t="shared" si="239"/>
        <v>CCF</v>
      </c>
      <c r="G3793" t="s">
        <v>8149</v>
      </c>
      <c r="H3793" t="s">
        <v>8150</v>
      </c>
      <c r="I3793">
        <v>461</v>
      </c>
      <c r="J3793">
        <v>461</v>
      </c>
      <c r="K3793" t="s">
        <v>95</v>
      </c>
      <c r="L3793" t="str">
        <f t="shared" si="240"/>
        <v>NIT</v>
      </c>
      <c r="M3793" t="str">
        <f t="shared" si="241"/>
        <v>06142212650014</v>
      </c>
      <c r="N3793" t="s">
        <v>96</v>
      </c>
      <c r="O3793">
        <v>0</v>
      </c>
      <c r="P3793">
        <v>0</v>
      </c>
      <c r="Q3793">
        <v>14.58</v>
      </c>
      <c r="R3793">
        <v>1.8954</v>
      </c>
      <c r="S3793">
        <v>0</v>
      </c>
      <c r="T3793">
        <v>0</v>
      </c>
      <c r="U3793">
        <v>16.4754</v>
      </c>
      <c r="W3793" t="s">
        <v>1</v>
      </c>
    </row>
    <row r="3794" spans="1:23">
      <c r="A3794" t="s">
        <v>8160</v>
      </c>
      <c r="B3794" t="str">
        <f t="shared" si="238"/>
        <v>Febrero</v>
      </c>
      <c r="C3794" s="20" t="s">
        <v>8298</v>
      </c>
      <c r="D3794" t="s">
        <v>1</v>
      </c>
      <c r="E3794" t="s">
        <v>0</v>
      </c>
      <c r="F3794" t="str">
        <f t="shared" si="239"/>
        <v>CCF</v>
      </c>
      <c r="G3794" t="s">
        <v>8149</v>
      </c>
      <c r="H3794" t="s">
        <v>8150</v>
      </c>
      <c r="I3794">
        <v>462</v>
      </c>
      <c r="J3794">
        <v>462</v>
      </c>
      <c r="K3794" t="s">
        <v>95</v>
      </c>
      <c r="L3794" t="str">
        <f t="shared" si="240"/>
        <v>NIT</v>
      </c>
      <c r="M3794" t="str">
        <f t="shared" si="241"/>
        <v>06142212650014</v>
      </c>
      <c r="N3794" t="s">
        <v>96</v>
      </c>
      <c r="O3794">
        <v>0</v>
      </c>
      <c r="P3794">
        <v>0</v>
      </c>
      <c r="Q3794">
        <v>7.1</v>
      </c>
      <c r="R3794">
        <v>0.92299999999999993</v>
      </c>
      <c r="S3794">
        <v>0</v>
      </c>
      <c r="T3794">
        <v>0</v>
      </c>
      <c r="U3794">
        <v>8.0229999999999997</v>
      </c>
      <c r="W3794" t="s">
        <v>1</v>
      </c>
    </row>
    <row r="3795" spans="1:23">
      <c r="A3795" t="s">
        <v>8160</v>
      </c>
      <c r="B3795" t="str">
        <f t="shared" si="238"/>
        <v>Febrero</v>
      </c>
      <c r="C3795" s="20" t="s">
        <v>8298</v>
      </c>
      <c r="D3795" t="s">
        <v>1</v>
      </c>
      <c r="E3795" t="s">
        <v>0</v>
      </c>
      <c r="F3795" t="str">
        <f t="shared" si="239"/>
        <v>CCF</v>
      </c>
      <c r="G3795" t="s">
        <v>8149</v>
      </c>
      <c r="H3795" t="s">
        <v>8150</v>
      </c>
      <c r="I3795">
        <v>463</v>
      </c>
      <c r="J3795">
        <v>463</v>
      </c>
      <c r="K3795" t="s">
        <v>95</v>
      </c>
      <c r="L3795" t="str">
        <f t="shared" si="240"/>
        <v>NIT</v>
      </c>
      <c r="M3795" t="str">
        <f t="shared" si="241"/>
        <v>06142212650014</v>
      </c>
      <c r="N3795" t="s">
        <v>96</v>
      </c>
      <c r="O3795">
        <v>0</v>
      </c>
      <c r="P3795">
        <v>0</v>
      </c>
      <c r="Q3795">
        <v>14.32</v>
      </c>
      <c r="R3795">
        <v>1.8616000000000001</v>
      </c>
      <c r="S3795">
        <v>0</v>
      </c>
      <c r="T3795">
        <v>0</v>
      </c>
      <c r="U3795">
        <v>16.1816</v>
      </c>
      <c r="W3795" t="s">
        <v>1</v>
      </c>
    </row>
    <row r="3796" spans="1:23">
      <c r="A3796" t="s">
        <v>8160</v>
      </c>
      <c r="B3796" t="str">
        <f t="shared" si="238"/>
        <v>Febrero</v>
      </c>
      <c r="C3796" s="20" t="s">
        <v>8298</v>
      </c>
      <c r="D3796" t="s">
        <v>1</v>
      </c>
      <c r="E3796" t="s">
        <v>0</v>
      </c>
      <c r="F3796" t="str">
        <f t="shared" si="239"/>
        <v>CCF</v>
      </c>
      <c r="G3796" t="s">
        <v>8149</v>
      </c>
      <c r="H3796" t="s">
        <v>8150</v>
      </c>
      <c r="I3796">
        <v>464</v>
      </c>
      <c r="J3796">
        <v>464</v>
      </c>
      <c r="K3796" t="s">
        <v>95</v>
      </c>
      <c r="L3796" t="str">
        <f t="shared" si="240"/>
        <v>NIT</v>
      </c>
      <c r="M3796" t="str">
        <f t="shared" si="241"/>
        <v>06142212650014</v>
      </c>
      <c r="N3796" t="s">
        <v>96</v>
      </c>
      <c r="O3796">
        <v>0</v>
      </c>
      <c r="P3796">
        <v>0</v>
      </c>
      <c r="Q3796">
        <v>10.6</v>
      </c>
      <c r="R3796">
        <v>1.3779999999999999</v>
      </c>
      <c r="S3796">
        <v>0</v>
      </c>
      <c r="T3796">
        <v>0</v>
      </c>
      <c r="U3796">
        <v>11.978</v>
      </c>
      <c r="W3796" t="s">
        <v>1</v>
      </c>
    </row>
    <row r="3797" spans="1:23">
      <c r="A3797" t="s">
        <v>8160</v>
      </c>
      <c r="B3797" t="str">
        <f t="shared" si="238"/>
        <v>Febrero</v>
      </c>
      <c r="C3797" s="20" t="s">
        <v>8298</v>
      </c>
      <c r="D3797" t="s">
        <v>1</v>
      </c>
      <c r="E3797" t="s">
        <v>0</v>
      </c>
      <c r="F3797" t="str">
        <f t="shared" si="239"/>
        <v>CCF</v>
      </c>
      <c r="G3797" t="s">
        <v>8149</v>
      </c>
      <c r="H3797" t="s">
        <v>8150</v>
      </c>
      <c r="I3797">
        <v>465</v>
      </c>
      <c r="J3797">
        <v>465</v>
      </c>
      <c r="K3797" t="s">
        <v>95</v>
      </c>
      <c r="L3797" t="str">
        <f t="shared" si="240"/>
        <v>NIT</v>
      </c>
      <c r="M3797" t="str">
        <f t="shared" si="241"/>
        <v>06142212650014</v>
      </c>
      <c r="N3797" t="s">
        <v>96</v>
      </c>
      <c r="O3797">
        <v>0</v>
      </c>
      <c r="P3797">
        <v>0</v>
      </c>
      <c r="Q3797">
        <v>14.74</v>
      </c>
      <c r="R3797">
        <v>1.9162000000000001</v>
      </c>
      <c r="S3797">
        <v>0</v>
      </c>
      <c r="T3797">
        <v>0</v>
      </c>
      <c r="U3797">
        <v>16.656200000000002</v>
      </c>
      <c r="W3797" t="s">
        <v>1</v>
      </c>
    </row>
    <row r="3798" spans="1:23">
      <c r="A3798" t="s">
        <v>8160</v>
      </c>
      <c r="B3798" t="str">
        <f t="shared" si="238"/>
        <v>Febrero</v>
      </c>
      <c r="C3798" s="20" t="s">
        <v>8298</v>
      </c>
      <c r="D3798" t="s">
        <v>1</v>
      </c>
      <c r="E3798" t="s">
        <v>0</v>
      </c>
      <c r="F3798" t="str">
        <f t="shared" si="239"/>
        <v>CCF</v>
      </c>
      <c r="G3798" t="s">
        <v>8149</v>
      </c>
      <c r="H3798" t="s">
        <v>8150</v>
      </c>
      <c r="I3798">
        <v>466</v>
      </c>
      <c r="J3798">
        <v>466</v>
      </c>
      <c r="K3798" t="s">
        <v>95</v>
      </c>
      <c r="L3798" t="str">
        <f t="shared" si="240"/>
        <v>NIT</v>
      </c>
      <c r="M3798" t="str">
        <f t="shared" si="241"/>
        <v>06142212650014</v>
      </c>
      <c r="N3798" t="s">
        <v>96</v>
      </c>
      <c r="O3798">
        <v>0</v>
      </c>
      <c r="P3798">
        <v>0</v>
      </c>
      <c r="Q3798">
        <v>4.84</v>
      </c>
      <c r="R3798">
        <v>0.62919999999999998</v>
      </c>
      <c r="S3798">
        <v>0</v>
      </c>
      <c r="T3798">
        <v>0</v>
      </c>
      <c r="U3798">
        <v>5.4691999999999998</v>
      </c>
      <c r="W3798" t="s">
        <v>1</v>
      </c>
    </row>
    <row r="3799" spans="1:23">
      <c r="A3799" t="s">
        <v>8160</v>
      </c>
      <c r="B3799" t="str">
        <f t="shared" si="238"/>
        <v>Febrero</v>
      </c>
      <c r="C3799" s="20" t="s">
        <v>8298</v>
      </c>
      <c r="D3799" t="s">
        <v>1</v>
      </c>
      <c r="E3799" t="s">
        <v>0</v>
      </c>
      <c r="F3799" t="str">
        <f t="shared" si="239"/>
        <v>CCF</v>
      </c>
      <c r="G3799" t="s">
        <v>8149</v>
      </c>
      <c r="H3799" t="s">
        <v>8150</v>
      </c>
      <c r="I3799">
        <v>467</v>
      </c>
      <c r="J3799">
        <v>467</v>
      </c>
      <c r="K3799" t="s">
        <v>95</v>
      </c>
      <c r="L3799" t="str">
        <f t="shared" si="240"/>
        <v>NIT</v>
      </c>
      <c r="M3799" t="str">
        <f t="shared" si="241"/>
        <v>06142212650014</v>
      </c>
      <c r="N3799" t="s">
        <v>96</v>
      </c>
      <c r="O3799">
        <v>0</v>
      </c>
      <c r="P3799">
        <v>0</v>
      </c>
      <c r="Q3799">
        <v>16.11</v>
      </c>
      <c r="R3799">
        <v>2.0943000000000001</v>
      </c>
      <c r="S3799">
        <v>0</v>
      </c>
      <c r="T3799">
        <v>0</v>
      </c>
      <c r="U3799">
        <v>18.2043</v>
      </c>
      <c r="W3799" t="s">
        <v>1</v>
      </c>
    </row>
    <row r="3800" spans="1:23">
      <c r="A3800" t="s">
        <v>8160</v>
      </c>
      <c r="B3800" t="str">
        <f t="shared" si="238"/>
        <v>Febrero</v>
      </c>
      <c r="C3800" s="20" t="s">
        <v>8298</v>
      </c>
      <c r="D3800" t="s">
        <v>1</v>
      </c>
      <c r="E3800" t="s">
        <v>0</v>
      </c>
      <c r="F3800" t="str">
        <f t="shared" si="239"/>
        <v>CCF</v>
      </c>
      <c r="G3800" t="s">
        <v>8149</v>
      </c>
      <c r="H3800" t="s">
        <v>8150</v>
      </c>
      <c r="I3800">
        <v>468</v>
      </c>
      <c r="J3800">
        <v>468</v>
      </c>
      <c r="K3800" t="s">
        <v>95</v>
      </c>
      <c r="L3800" t="str">
        <f t="shared" si="240"/>
        <v>NIT</v>
      </c>
      <c r="M3800" t="str">
        <f t="shared" si="241"/>
        <v>06142212650014</v>
      </c>
      <c r="N3800" t="s">
        <v>96</v>
      </c>
      <c r="O3800">
        <v>0</v>
      </c>
      <c r="P3800">
        <v>0</v>
      </c>
      <c r="Q3800">
        <v>4.8600000000000003</v>
      </c>
      <c r="R3800">
        <v>0.63180000000000003</v>
      </c>
      <c r="S3800">
        <v>0</v>
      </c>
      <c r="T3800">
        <v>0</v>
      </c>
      <c r="U3800">
        <v>5.4918000000000005</v>
      </c>
      <c r="W3800" t="s">
        <v>1</v>
      </c>
    </row>
    <row r="3801" spans="1:23">
      <c r="A3801" t="s">
        <v>8160</v>
      </c>
      <c r="B3801" t="str">
        <f t="shared" si="238"/>
        <v>Febrero</v>
      </c>
      <c r="C3801" s="20" t="s">
        <v>8298</v>
      </c>
      <c r="D3801" t="s">
        <v>1</v>
      </c>
      <c r="E3801" t="s">
        <v>0</v>
      </c>
      <c r="F3801" t="str">
        <f t="shared" si="239"/>
        <v>CCF</v>
      </c>
      <c r="G3801" t="s">
        <v>8149</v>
      </c>
      <c r="H3801" t="s">
        <v>8150</v>
      </c>
      <c r="I3801">
        <v>469</v>
      </c>
      <c r="J3801">
        <v>469</v>
      </c>
      <c r="K3801" t="s">
        <v>95</v>
      </c>
      <c r="L3801" t="str">
        <f t="shared" si="240"/>
        <v>NIT</v>
      </c>
      <c r="M3801" t="str">
        <f t="shared" si="241"/>
        <v>06142212650014</v>
      </c>
      <c r="N3801" t="s">
        <v>96</v>
      </c>
      <c r="O3801">
        <v>0</v>
      </c>
      <c r="P3801">
        <v>0</v>
      </c>
      <c r="Q3801">
        <v>14.32</v>
      </c>
      <c r="R3801">
        <v>1.8616000000000001</v>
      </c>
      <c r="S3801">
        <v>0</v>
      </c>
      <c r="T3801">
        <v>0</v>
      </c>
      <c r="U3801">
        <v>16.1816</v>
      </c>
      <c r="W3801" t="s">
        <v>1</v>
      </c>
    </row>
    <row r="3802" spans="1:23">
      <c r="A3802" t="s">
        <v>8160</v>
      </c>
      <c r="B3802" t="str">
        <f t="shared" si="238"/>
        <v>Febrero</v>
      </c>
      <c r="C3802" s="20" t="s">
        <v>8298</v>
      </c>
      <c r="D3802" t="s">
        <v>1</v>
      </c>
      <c r="E3802" t="s">
        <v>0</v>
      </c>
      <c r="F3802" t="str">
        <f t="shared" si="239"/>
        <v>CCF</v>
      </c>
      <c r="G3802" t="s">
        <v>8149</v>
      </c>
      <c r="H3802" t="s">
        <v>8150</v>
      </c>
      <c r="I3802">
        <v>470</v>
      </c>
      <c r="J3802">
        <v>470</v>
      </c>
      <c r="K3802" t="s">
        <v>95</v>
      </c>
      <c r="L3802" t="str">
        <f t="shared" si="240"/>
        <v>NIT</v>
      </c>
      <c r="M3802" t="str">
        <f t="shared" si="241"/>
        <v>06142212650014</v>
      </c>
      <c r="N3802" t="s">
        <v>96</v>
      </c>
      <c r="O3802">
        <v>0</v>
      </c>
      <c r="P3802">
        <v>0</v>
      </c>
      <c r="Q3802">
        <v>8.36</v>
      </c>
      <c r="R3802">
        <v>1.0868</v>
      </c>
      <c r="S3802">
        <v>0</v>
      </c>
      <c r="T3802">
        <v>0</v>
      </c>
      <c r="U3802">
        <v>9.4467999999999996</v>
      </c>
      <c r="W3802" t="s">
        <v>1</v>
      </c>
    </row>
    <row r="3803" spans="1:23">
      <c r="A3803" t="s">
        <v>8160</v>
      </c>
      <c r="B3803" t="str">
        <f t="shared" si="238"/>
        <v>Febrero</v>
      </c>
      <c r="C3803" s="20" t="s">
        <v>8298</v>
      </c>
      <c r="D3803" t="s">
        <v>1</v>
      </c>
      <c r="E3803" t="s">
        <v>0</v>
      </c>
      <c r="F3803" t="str">
        <f t="shared" si="239"/>
        <v>CCF</v>
      </c>
      <c r="G3803" t="s">
        <v>8149</v>
      </c>
      <c r="H3803" t="s">
        <v>8150</v>
      </c>
      <c r="I3803">
        <v>471</v>
      </c>
      <c r="J3803">
        <v>471</v>
      </c>
      <c r="K3803" t="s">
        <v>95</v>
      </c>
      <c r="L3803" t="str">
        <f t="shared" si="240"/>
        <v>NIT</v>
      </c>
      <c r="M3803" t="str">
        <f t="shared" si="241"/>
        <v>06142212650014</v>
      </c>
      <c r="N3803" t="s">
        <v>96</v>
      </c>
      <c r="O3803">
        <v>0</v>
      </c>
      <c r="P3803">
        <v>0</v>
      </c>
      <c r="Q3803">
        <v>6.32</v>
      </c>
      <c r="R3803">
        <v>0.82160000000000011</v>
      </c>
      <c r="S3803">
        <v>0</v>
      </c>
      <c r="T3803">
        <v>0</v>
      </c>
      <c r="U3803">
        <v>7.1416000000000004</v>
      </c>
      <c r="W3803" t="s">
        <v>1</v>
      </c>
    </row>
    <row r="3804" spans="1:23">
      <c r="A3804" t="s">
        <v>8160</v>
      </c>
      <c r="B3804" t="str">
        <f t="shared" si="238"/>
        <v>Febrero</v>
      </c>
      <c r="C3804" s="20" t="s">
        <v>8298</v>
      </c>
      <c r="D3804" t="s">
        <v>1</v>
      </c>
      <c r="E3804" t="s">
        <v>0</v>
      </c>
      <c r="F3804" t="str">
        <f t="shared" si="239"/>
        <v>CCF</v>
      </c>
      <c r="G3804" t="s">
        <v>8149</v>
      </c>
      <c r="H3804" t="s">
        <v>8150</v>
      </c>
      <c r="I3804">
        <v>472</v>
      </c>
      <c r="J3804">
        <v>472</v>
      </c>
      <c r="K3804" t="s">
        <v>95</v>
      </c>
      <c r="L3804" t="str">
        <f t="shared" si="240"/>
        <v>NIT</v>
      </c>
      <c r="M3804" t="str">
        <f t="shared" si="241"/>
        <v>06142212650014</v>
      </c>
      <c r="N3804" t="s">
        <v>96</v>
      </c>
      <c r="O3804">
        <v>0</v>
      </c>
      <c r="P3804">
        <v>0</v>
      </c>
      <c r="Q3804">
        <v>716</v>
      </c>
      <c r="R3804">
        <v>93.08</v>
      </c>
      <c r="S3804">
        <v>0</v>
      </c>
      <c r="T3804">
        <v>0</v>
      </c>
      <c r="U3804">
        <v>809.08</v>
      </c>
      <c r="W3804" t="s">
        <v>1</v>
      </c>
    </row>
    <row r="3805" spans="1:23">
      <c r="A3805" t="s">
        <v>8160</v>
      </c>
      <c r="B3805" t="str">
        <f t="shared" si="238"/>
        <v>Febrero</v>
      </c>
      <c r="C3805" s="20" t="s">
        <v>8298</v>
      </c>
      <c r="D3805" t="s">
        <v>1</v>
      </c>
      <c r="E3805" t="s">
        <v>0</v>
      </c>
      <c r="F3805" t="str">
        <f t="shared" si="239"/>
        <v>CCF</v>
      </c>
      <c r="G3805" t="s">
        <v>8149</v>
      </c>
      <c r="H3805" t="s">
        <v>8150</v>
      </c>
      <c r="I3805">
        <v>473</v>
      </c>
      <c r="J3805">
        <v>473</v>
      </c>
      <c r="K3805" t="s">
        <v>95</v>
      </c>
      <c r="L3805" t="str">
        <f t="shared" si="240"/>
        <v>NIT</v>
      </c>
      <c r="M3805" t="str">
        <f t="shared" si="241"/>
        <v>06142212650014</v>
      </c>
      <c r="N3805" t="s">
        <v>96</v>
      </c>
      <c r="O3805">
        <v>0</v>
      </c>
      <c r="P3805">
        <v>0</v>
      </c>
      <c r="Q3805">
        <v>11.96</v>
      </c>
      <c r="R3805">
        <v>1.5548000000000002</v>
      </c>
      <c r="S3805">
        <v>0</v>
      </c>
      <c r="T3805">
        <v>0</v>
      </c>
      <c r="U3805">
        <v>13.514800000000001</v>
      </c>
      <c r="W3805" t="s">
        <v>1</v>
      </c>
    </row>
    <row r="3806" spans="1:23">
      <c r="A3806" t="s">
        <v>8160</v>
      </c>
      <c r="B3806" t="str">
        <f t="shared" si="238"/>
        <v>Febrero</v>
      </c>
      <c r="C3806" s="20" t="s">
        <v>8298</v>
      </c>
      <c r="D3806" t="s">
        <v>1</v>
      </c>
      <c r="E3806" t="s">
        <v>0</v>
      </c>
      <c r="F3806" t="str">
        <f t="shared" si="239"/>
        <v>CCF</v>
      </c>
      <c r="G3806" t="s">
        <v>8149</v>
      </c>
      <c r="H3806" t="s">
        <v>8150</v>
      </c>
      <c r="I3806">
        <v>474</v>
      </c>
      <c r="J3806">
        <v>474</v>
      </c>
      <c r="K3806" t="s">
        <v>95</v>
      </c>
      <c r="L3806" t="str">
        <f t="shared" si="240"/>
        <v>NIT</v>
      </c>
      <c r="M3806" t="str">
        <f t="shared" si="241"/>
        <v>06142212650014</v>
      </c>
      <c r="N3806" t="s">
        <v>96</v>
      </c>
      <c r="O3806">
        <v>0</v>
      </c>
      <c r="P3806">
        <v>0</v>
      </c>
      <c r="Q3806">
        <v>16.72</v>
      </c>
      <c r="R3806">
        <v>2.1736</v>
      </c>
      <c r="S3806">
        <v>0</v>
      </c>
      <c r="T3806">
        <v>0</v>
      </c>
      <c r="U3806">
        <v>18.893599999999999</v>
      </c>
      <c r="W3806" t="s">
        <v>1</v>
      </c>
    </row>
    <row r="3807" spans="1:23">
      <c r="A3807" t="s">
        <v>8160</v>
      </c>
      <c r="B3807" t="str">
        <f t="shared" si="238"/>
        <v>Febrero</v>
      </c>
      <c r="C3807" s="20" t="s">
        <v>8298</v>
      </c>
      <c r="D3807" t="s">
        <v>1</v>
      </c>
      <c r="E3807" t="s">
        <v>0</v>
      </c>
      <c r="F3807" t="str">
        <f t="shared" si="239"/>
        <v>CCF</v>
      </c>
      <c r="G3807" t="s">
        <v>8149</v>
      </c>
      <c r="H3807" t="s">
        <v>8150</v>
      </c>
      <c r="I3807">
        <v>475</v>
      </c>
      <c r="J3807">
        <v>475</v>
      </c>
      <c r="K3807" t="s">
        <v>95</v>
      </c>
      <c r="L3807" t="str">
        <f t="shared" si="240"/>
        <v>NIT</v>
      </c>
      <c r="M3807" t="str">
        <f t="shared" si="241"/>
        <v>06142212650014</v>
      </c>
      <c r="N3807" t="s">
        <v>96</v>
      </c>
      <c r="O3807">
        <v>0</v>
      </c>
      <c r="P3807">
        <v>0</v>
      </c>
      <c r="Q3807">
        <v>10.6</v>
      </c>
      <c r="R3807">
        <v>1.3779999999999999</v>
      </c>
      <c r="S3807">
        <v>0</v>
      </c>
      <c r="T3807">
        <v>0</v>
      </c>
      <c r="U3807">
        <v>11.978</v>
      </c>
      <c r="W3807" t="s">
        <v>1</v>
      </c>
    </row>
    <row r="3808" spans="1:23">
      <c r="A3808" t="s">
        <v>8160</v>
      </c>
      <c r="B3808" t="str">
        <f t="shared" si="238"/>
        <v>Febrero</v>
      </c>
      <c r="C3808" s="20" t="s">
        <v>8298</v>
      </c>
      <c r="D3808" t="s">
        <v>1</v>
      </c>
      <c r="E3808" t="s">
        <v>0</v>
      </c>
      <c r="F3808" t="str">
        <f t="shared" si="239"/>
        <v>CCF</v>
      </c>
      <c r="G3808" t="s">
        <v>8149</v>
      </c>
      <c r="H3808" t="s">
        <v>8150</v>
      </c>
      <c r="I3808">
        <v>476</v>
      </c>
      <c r="J3808">
        <v>476</v>
      </c>
      <c r="K3808" t="s">
        <v>1319</v>
      </c>
      <c r="L3808" t="str">
        <f t="shared" si="240"/>
        <v>NIT</v>
      </c>
      <c r="M3808" t="str">
        <f t="shared" si="241"/>
        <v>11042203560015</v>
      </c>
      <c r="N3808" t="s">
        <v>1320</v>
      </c>
      <c r="O3808">
        <v>0</v>
      </c>
      <c r="P3808">
        <v>0</v>
      </c>
      <c r="Q3808">
        <v>68.37</v>
      </c>
      <c r="R3808">
        <v>8.8881000000000014</v>
      </c>
      <c r="S3808">
        <v>0</v>
      </c>
      <c r="T3808">
        <v>0</v>
      </c>
      <c r="U3808">
        <v>77.258100000000013</v>
      </c>
      <c r="W3808" t="s">
        <v>1</v>
      </c>
    </row>
    <row r="3809" spans="1:23">
      <c r="A3809" t="s">
        <v>8160</v>
      </c>
      <c r="B3809" t="str">
        <f t="shared" si="238"/>
        <v>Febrero</v>
      </c>
      <c r="C3809" s="20" t="s">
        <v>8298</v>
      </c>
      <c r="D3809" t="s">
        <v>1</v>
      </c>
      <c r="E3809" t="s">
        <v>0</v>
      </c>
      <c r="F3809" t="str">
        <f t="shared" si="239"/>
        <v>CCF</v>
      </c>
      <c r="G3809" t="s">
        <v>8149</v>
      </c>
      <c r="H3809" t="s">
        <v>8150</v>
      </c>
      <c r="I3809">
        <v>477</v>
      </c>
      <c r="J3809">
        <v>477</v>
      </c>
      <c r="K3809" t="s">
        <v>8203</v>
      </c>
      <c r="L3809" t="str">
        <f t="shared" si="240"/>
        <v>NIT</v>
      </c>
      <c r="M3809" t="str">
        <f t="shared" si="241"/>
        <v>14162505721023</v>
      </c>
      <c r="N3809" t="s">
        <v>842</v>
      </c>
      <c r="O3809">
        <v>0</v>
      </c>
      <c r="P3809">
        <v>0</v>
      </c>
      <c r="Q3809">
        <v>246.68</v>
      </c>
      <c r="R3809">
        <v>32.068400000000004</v>
      </c>
      <c r="S3809">
        <v>0</v>
      </c>
      <c r="T3809">
        <v>0</v>
      </c>
      <c r="U3809">
        <v>278.7484</v>
      </c>
      <c r="W3809" t="s">
        <v>1</v>
      </c>
    </row>
    <row r="3810" spans="1:23">
      <c r="A3810" t="s">
        <v>8160</v>
      </c>
      <c r="B3810" t="str">
        <f t="shared" si="238"/>
        <v>Febrero</v>
      </c>
      <c r="C3810" s="20" t="s">
        <v>8298</v>
      </c>
      <c r="D3810" t="s">
        <v>1</v>
      </c>
      <c r="E3810" t="s">
        <v>0</v>
      </c>
      <c r="F3810" t="str">
        <f t="shared" si="239"/>
        <v>CCF</v>
      </c>
      <c r="G3810" t="s">
        <v>8149</v>
      </c>
      <c r="H3810" t="s">
        <v>8150</v>
      </c>
      <c r="I3810">
        <v>478</v>
      </c>
      <c r="J3810">
        <v>478</v>
      </c>
      <c r="K3810" t="s">
        <v>351</v>
      </c>
      <c r="L3810" t="str">
        <f t="shared" si="240"/>
        <v>NIT</v>
      </c>
      <c r="M3810" t="str">
        <f t="shared" si="241"/>
        <v>14160704530017</v>
      </c>
      <c r="N3810" t="s">
        <v>352</v>
      </c>
      <c r="O3810">
        <v>0</v>
      </c>
      <c r="P3810">
        <v>0</v>
      </c>
      <c r="Q3810">
        <v>101.95</v>
      </c>
      <c r="R3810">
        <v>13.253500000000001</v>
      </c>
      <c r="S3810">
        <v>0</v>
      </c>
      <c r="T3810">
        <v>0</v>
      </c>
      <c r="U3810">
        <v>115.20350000000001</v>
      </c>
      <c r="W3810" t="s">
        <v>1</v>
      </c>
    </row>
    <row r="3811" spans="1:23">
      <c r="A3811" t="s">
        <v>8160</v>
      </c>
      <c r="B3811" t="str">
        <f t="shared" si="238"/>
        <v>Febrero</v>
      </c>
      <c r="C3811" s="20" t="s">
        <v>8298</v>
      </c>
      <c r="D3811" t="s">
        <v>1</v>
      </c>
      <c r="E3811" t="s">
        <v>0</v>
      </c>
      <c r="F3811" t="str">
        <f t="shared" si="239"/>
        <v>CCF</v>
      </c>
      <c r="G3811" t="s">
        <v>8149</v>
      </c>
      <c r="H3811" t="s">
        <v>8150</v>
      </c>
      <c r="I3811">
        <v>479</v>
      </c>
      <c r="J3811">
        <v>479</v>
      </c>
      <c r="K3811" t="s">
        <v>257</v>
      </c>
      <c r="L3811" t="str">
        <f t="shared" si="240"/>
        <v>NIT</v>
      </c>
      <c r="M3811" t="str">
        <f t="shared" si="241"/>
        <v>06141609750022</v>
      </c>
      <c r="N3811" t="s">
        <v>258</v>
      </c>
      <c r="O3811">
        <v>0</v>
      </c>
      <c r="P3811">
        <v>0</v>
      </c>
      <c r="Q3811">
        <v>83.6</v>
      </c>
      <c r="R3811">
        <v>10.868</v>
      </c>
      <c r="S3811">
        <v>0</v>
      </c>
      <c r="T3811">
        <v>0</v>
      </c>
      <c r="U3811">
        <v>94.467999999999989</v>
      </c>
      <c r="W3811" t="s">
        <v>1</v>
      </c>
    </row>
    <row r="3812" spans="1:23">
      <c r="A3812" t="s">
        <v>8160</v>
      </c>
      <c r="B3812" t="str">
        <f t="shared" si="238"/>
        <v>Febrero</v>
      </c>
      <c r="C3812" s="20" t="s">
        <v>8298</v>
      </c>
      <c r="D3812" t="s">
        <v>1</v>
      </c>
      <c r="E3812" t="s">
        <v>0</v>
      </c>
      <c r="F3812" t="str">
        <f t="shared" si="239"/>
        <v>CCF</v>
      </c>
      <c r="G3812" t="s">
        <v>8149</v>
      </c>
      <c r="H3812" t="s">
        <v>8150</v>
      </c>
      <c r="I3812">
        <v>480</v>
      </c>
      <c r="J3812">
        <v>480</v>
      </c>
      <c r="K3812" t="s">
        <v>1155</v>
      </c>
      <c r="L3812" t="str">
        <f t="shared" si="240"/>
        <v>NIT</v>
      </c>
      <c r="M3812" t="str">
        <f t="shared" si="241"/>
        <v>08210204881042</v>
      </c>
      <c r="N3812" t="s">
        <v>1156</v>
      </c>
      <c r="O3812">
        <v>0</v>
      </c>
      <c r="P3812">
        <v>0</v>
      </c>
      <c r="Q3812">
        <v>9292.19</v>
      </c>
      <c r="R3812">
        <v>1207.9847000000002</v>
      </c>
      <c r="S3812">
        <v>0</v>
      </c>
      <c r="T3812">
        <v>0</v>
      </c>
      <c r="U3812">
        <v>10500.174700000001</v>
      </c>
      <c r="W3812" t="s">
        <v>1</v>
      </c>
    </row>
    <row r="3813" spans="1:23">
      <c r="A3813" t="s">
        <v>8160</v>
      </c>
      <c r="B3813" t="str">
        <f t="shared" si="238"/>
        <v>Febrero</v>
      </c>
      <c r="C3813" s="20" t="s">
        <v>8298</v>
      </c>
      <c r="D3813" t="s">
        <v>1</v>
      </c>
      <c r="E3813" t="s">
        <v>0</v>
      </c>
      <c r="F3813" t="str">
        <f t="shared" si="239"/>
        <v>CCF</v>
      </c>
      <c r="G3813" t="s">
        <v>8149</v>
      </c>
      <c r="H3813" t="s">
        <v>8150</v>
      </c>
      <c r="I3813">
        <v>481</v>
      </c>
      <c r="J3813">
        <v>481</v>
      </c>
      <c r="K3813" t="s">
        <v>761</v>
      </c>
      <c r="L3813" t="str">
        <f t="shared" si="240"/>
        <v>NIT</v>
      </c>
      <c r="M3813" t="str">
        <f t="shared" si="241"/>
        <v>06140511881038</v>
      </c>
      <c r="N3813" t="s">
        <v>762</v>
      </c>
      <c r="O3813">
        <v>0</v>
      </c>
      <c r="P3813">
        <v>0</v>
      </c>
      <c r="Q3813">
        <v>84.96</v>
      </c>
      <c r="R3813">
        <v>11.0448</v>
      </c>
      <c r="S3813">
        <v>0</v>
      </c>
      <c r="T3813">
        <v>0</v>
      </c>
      <c r="U3813">
        <v>96.004799999999989</v>
      </c>
      <c r="W3813" t="s">
        <v>1</v>
      </c>
    </row>
    <row r="3814" spans="1:23">
      <c r="A3814" t="s">
        <v>8160</v>
      </c>
      <c r="B3814" t="str">
        <f t="shared" si="238"/>
        <v>Febrero</v>
      </c>
      <c r="C3814" s="20" t="s">
        <v>8298</v>
      </c>
      <c r="D3814" t="s">
        <v>1</v>
      </c>
      <c r="E3814" t="s">
        <v>0</v>
      </c>
      <c r="F3814" t="str">
        <f t="shared" si="239"/>
        <v>CCF</v>
      </c>
      <c r="G3814" t="s">
        <v>8149</v>
      </c>
      <c r="H3814" t="s">
        <v>8150</v>
      </c>
      <c r="I3814">
        <v>482</v>
      </c>
      <c r="J3814">
        <v>482</v>
      </c>
      <c r="K3814" t="s">
        <v>8157</v>
      </c>
      <c r="L3814" t="str">
        <f t="shared" si="240"/>
        <v>NIT</v>
      </c>
      <c r="M3814" t="str">
        <f t="shared" si="241"/>
        <v>09061808921016</v>
      </c>
      <c r="N3814" t="s">
        <v>8158</v>
      </c>
      <c r="O3814">
        <v>0</v>
      </c>
      <c r="P3814">
        <v>0</v>
      </c>
      <c r="Q3814">
        <v>71.11</v>
      </c>
      <c r="R3814">
        <v>9.2443000000000008</v>
      </c>
      <c r="S3814">
        <v>0</v>
      </c>
      <c r="T3814">
        <v>0</v>
      </c>
      <c r="U3814">
        <v>80.354299999999995</v>
      </c>
      <c r="W3814" t="s">
        <v>1</v>
      </c>
    </row>
    <row r="3815" spans="1:23">
      <c r="A3815" t="s">
        <v>8160</v>
      </c>
      <c r="B3815" t="str">
        <f t="shared" si="238"/>
        <v>Febrero</v>
      </c>
      <c r="C3815" s="20" t="s">
        <v>8298</v>
      </c>
      <c r="D3815" t="s">
        <v>1</v>
      </c>
      <c r="E3815" t="s">
        <v>0</v>
      </c>
      <c r="F3815" t="str">
        <f t="shared" si="239"/>
        <v>CCF</v>
      </c>
      <c r="G3815" t="s">
        <v>8149</v>
      </c>
      <c r="H3815" t="s">
        <v>8150</v>
      </c>
      <c r="I3815">
        <v>483</v>
      </c>
      <c r="J3815">
        <v>483</v>
      </c>
      <c r="K3815" t="s">
        <v>211</v>
      </c>
      <c r="L3815" t="str">
        <f t="shared" si="240"/>
        <v>NIT</v>
      </c>
      <c r="M3815" t="str">
        <f t="shared" si="241"/>
        <v>06141612151053</v>
      </c>
      <c r="N3815" t="s">
        <v>212</v>
      </c>
      <c r="O3815">
        <v>0</v>
      </c>
      <c r="P3815">
        <v>0</v>
      </c>
      <c r="Q3815">
        <v>450</v>
      </c>
      <c r="R3815">
        <v>58.5</v>
      </c>
      <c r="S3815">
        <v>0</v>
      </c>
      <c r="T3815">
        <v>0</v>
      </c>
      <c r="U3815">
        <v>508.5</v>
      </c>
      <c r="W3815" t="s">
        <v>1</v>
      </c>
    </row>
    <row r="3816" spans="1:23">
      <c r="A3816" t="s">
        <v>8160</v>
      </c>
      <c r="B3816" t="str">
        <f t="shared" si="238"/>
        <v>Febrero</v>
      </c>
      <c r="C3816" s="20" t="s">
        <v>8298</v>
      </c>
      <c r="D3816" t="s">
        <v>1</v>
      </c>
      <c r="E3816" t="s">
        <v>0</v>
      </c>
      <c r="F3816" t="str">
        <f t="shared" si="239"/>
        <v>CCF</v>
      </c>
      <c r="G3816" t="s">
        <v>8149</v>
      </c>
      <c r="H3816" t="s">
        <v>8150</v>
      </c>
      <c r="I3816">
        <v>484</v>
      </c>
      <c r="J3816">
        <v>484</v>
      </c>
      <c r="K3816" t="s">
        <v>241</v>
      </c>
      <c r="L3816" t="str">
        <f t="shared" si="240"/>
        <v>NIT</v>
      </c>
      <c r="M3816" t="str">
        <f t="shared" si="241"/>
        <v>06021010851016</v>
      </c>
      <c r="N3816" t="s">
        <v>242</v>
      </c>
      <c r="O3816">
        <v>0</v>
      </c>
      <c r="P3816">
        <v>0</v>
      </c>
      <c r="Q3816">
        <v>94.72</v>
      </c>
      <c r="R3816">
        <v>12.313600000000001</v>
      </c>
      <c r="S3816">
        <v>0</v>
      </c>
      <c r="T3816">
        <v>0</v>
      </c>
      <c r="U3816">
        <v>107.03360000000001</v>
      </c>
      <c r="W3816" t="s">
        <v>1</v>
      </c>
    </row>
    <row r="3817" spans="1:23">
      <c r="A3817" t="s">
        <v>8160</v>
      </c>
      <c r="B3817" t="str">
        <f t="shared" si="238"/>
        <v>Febrero</v>
      </c>
      <c r="C3817" s="20" t="s">
        <v>8298</v>
      </c>
      <c r="D3817" t="s">
        <v>1</v>
      </c>
      <c r="E3817" t="s">
        <v>0</v>
      </c>
      <c r="F3817" t="str">
        <f t="shared" si="239"/>
        <v>CCF</v>
      </c>
      <c r="G3817" t="s">
        <v>8149</v>
      </c>
      <c r="H3817" t="s">
        <v>8150</v>
      </c>
      <c r="I3817">
        <v>485</v>
      </c>
      <c r="J3817">
        <v>485</v>
      </c>
      <c r="K3817" t="s">
        <v>8299</v>
      </c>
      <c r="L3817" t="str">
        <f t="shared" si="240"/>
        <v>NIT</v>
      </c>
      <c r="M3817" t="str">
        <f t="shared" si="241"/>
        <v>08210709641011</v>
      </c>
      <c r="N3817" t="s">
        <v>8300</v>
      </c>
      <c r="O3817">
        <v>0</v>
      </c>
      <c r="P3817">
        <v>0</v>
      </c>
      <c r="Q3817">
        <v>70.8</v>
      </c>
      <c r="R3817">
        <v>9.2040000000000006</v>
      </c>
      <c r="S3817">
        <v>0</v>
      </c>
      <c r="T3817">
        <v>0</v>
      </c>
      <c r="U3817">
        <v>80.003999999999991</v>
      </c>
      <c r="W3817" t="s">
        <v>1</v>
      </c>
    </row>
    <row r="3818" spans="1:23">
      <c r="A3818" t="s">
        <v>8160</v>
      </c>
      <c r="B3818" t="str">
        <f t="shared" si="238"/>
        <v>Febrero</v>
      </c>
      <c r="C3818" s="20" t="s">
        <v>8298</v>
      </c>
      <c r="D3818" t="s">
        <v>1</v>
      </c>
      <c r="E3818" t="s">
        <v>0</v>
      </c>
      <c r="F3818" t="str">
        <f t="shared" si="239"/>
        <v>CCF</v>
      </c>
      <c r="G3818" t="s">
        <v>8149</v>
      </c>
      <c r="H3818" t="s">
        <v>8150</v>
      </c>
      <c r="I3818">
        <v>486</v>
      </c>
      <c r="J3818">
        <v>486</v>
      </c>
      <c r="K3818" t="s">
        <v>118</v>
      </c>
      <c r="L3818" t="str">
        <f t="shared" si="240"/>
        <v>NIT</v>
      </c>
      <c r="M3818" t="str">
        <f t="shared" si="241"/>
        <v>06141106071025</v>
      </c>
      <c r="N3818" t="s">
        <v>119</v>
      </c>
      <c r="O3818">
        <v>0</v>
      </c>
      <c r="P3818">
        <v>0</v>
      </c>
      <c r="Q3818">
        <v>52.51</v>
      </c>
      <c r="R3818">
        <v>6.8262999999999998</v>
      </c>
      <c r="S3818">
        <v>0</v>
      </c>
      <c r="T3818">
        <v>0</v>
      </c>
      <c r="U3818">
        <v>59.336299999999994</v>
      </c>
      <c r="W3818" t="s">
        <v>1</v>
      </c>
    </row>
    <row r="3819" spans="1:23">
      <c r="A3819" t="s">
        <v>8160</v>
      </c>
      <c r="B3819" t="str">
        <f t="shared" si="238"/>
        <v>Febrero</v>
      </c>
      <c r="C3819" s="20" t="s">
        <v>8298</v>
      </c>
      <c r="D3819" t="s">
        <v>1</v>
      </c>
      <c r="E3819" t="s">
        <v>0</v>
      </c>
      <c r="F3819" t="str">
        <f t="shared" si="239"/>
        <v>CCF</v>
      </c>
      <c r="G3819" t="s">
        <v>8149</v>
      </c>
      <c r="H3819" t="s">
        <v>8150</v>
      </c>
      <c r="I3819">
        <v>487</v>
      </c>
      <c r="J3819">
        <v>487</v>
      </c>
      <c r="K3819" t="s">
        <v>118</v>
      </c>
      <c r="L3819" t="str">
        <f t="shared" si="240"/>
        <v>NIT</v>
      </c>
      <c r="M3819" t="str">
        <f t="shared" si="241"/>
        <v>06141106071025</v>
      </c>
      <c r="N3819" t="s">
        <v>119</v>
      </c>
      <c r="O3819">
        <v>0</v>
      </c>
      <c r="P3819">
        <v>0</v>
      </c>
      <c r="Q3819">
        <v>73.81</v>
      </c>
      <c r="R3819">
        <v>9.5952999999999999</v>
      </c>
      <c r="S3819">
        <v>0</v>
      </c>
      <c r="T3819">
        <v>0</v>
      </c>
      <c r="U3819">
        <v>83.405299999999997</v>
      </c>
      <c r="W3819" t="s">
        <v>1</v>
      </c>
    </row>
    <row r="3820" spans="1:23">
      <c r="A3820" t="s">
        <v>8160</v>
      </c>
      <c r="B3820" t="str">
        <f t="shared" si="238"/>
        <v>Febrero</v>
      </c>
      <c r="C3820" s="20" t="s">
        <v>8298</v>
      </c>
      <c r="D3820" t="s">
        <v>1</v>
      </c>
      <c r="E3820" t="s">
        <v>0</v>
      </c>
      <c r="F3820" t="str">
        <f t="shared" si="239"/>
        <v>CCF</v>
      </c>
      <c r="G3820" t="s">
        <v>8149</v>
      </c>
      <c r="H3820" t="s">
        <v>8150</v>
      </c>
      <c r="I3820">
        <v>488</v>
      </c>
      <c r="J3820">
        <v>488</v>
      </c>
      <c r="K3820" t="s">
        <v>8055</v>
      </c>
      <c r="L3820" t="str">
        <f t="shared" si="240"/>
        <v>NIT</v>
      </c>
      <c r="M3820" t="str">
        <f t="shared" si="241"/>
        <v>10101512901033</v>
      </c>
      <c r="N3820" t="s">
        <v>8056</v>
      </c>
      <c r="O3820">
        <v>0</v>
      </c>
      <c r="P3820">
        <v>0</v>
      </c>
      <c r="Q3820">
        <v>178.99</v>
      </c>
      <c r="R3820">
        <v>23.268700000000003</v>
      </c>
      <c r="S3820">
        <v>0</v>
      </c>
      <c r="T3820">
        <v>0</v>
      </c>
      <c r="U3820">
        <v>202.2587</v>
      </c>
      <c r="W3820" t="s">
        <v>1</v>
      </c>
    </row>
    <row r="3821" spans="1:23">
      <c r="A3821" t="s">
        <v>8160</v>
      </c>
      <c r="B3821" t="str">
        <f t="shared" si="238"/>
        <v>Febrero</v>
      </c>
      <c r="C3821" s="20" t="s">
        <v>8298</v>
      </c>
      <c r="D3821" t="s">
        <v>1</v>
      </c>
      <c r="E3821" t="s">
        <v>0</v>
      </c>
      <c r="F3821" t="str">
        <f t="shared" si="239"/>
        <v>CCF</v>
      </c>
      <c r="G3821" t="s">
        <v>8149</v>
      </c>
      <c r="H3821" t="s">
        <v>8150</v>
      </c>
      <c r="I3821">
        <v>489</v>
      </c>
      <c r="J3821">
        <v>489</v>
      </c>
      <c r="K3821" t="s">
        <v>297</v>
      </c>
      <c r="L3821" t="str">
        <f t="shared" si="240"/>
        <v>NIT</v>
      </c>
      <c r="M3821" t="str">
        <f t="shared" si="241"/>
        <v>10120306731010</v>
      </c>
      <c r="N3821" t="s">
        <v>298</v>
      </c>
      <c r="O3821">
        <v>0</v>
      </c>
      <c r="P3821">
        <v>0</v>
      </c>
      <c r="Q3821">
        <v>450.57</v>
      </c>
      <c r="R3821">
        <v>58.574100000000001</v>
      </c>
      <c r="S3821">
        <v>0</v>
      </c>
      <c r="T3821">
        <v>0</v>
      </c>
      <c r="U3821">
        <v>509.14409999999998</v>
      </c>
      <c r="W3821" t="s">
        <v>1</v>
      </c>
    </row>
    <row r="3822" spans="1:23">
      <c r="A3822" t="s">
        <v>8160</v>
      </c>
      <c r="B3822" t="str">
        <f t="shared" si="238"/>
        <v>Febrero</v>
      </c>
      <c r="C3822" s="20" t="s">
        <v>8298</v>
      </c>
      <c r="D3822" t="s">
        <v>1</v>
      </c>
      <c r="E3822" t="s">
        <v>0</v>
      </c>
      <c r="F3822" t="str">
        <f t="shared" si="239"/>
        <v>CCF</v>
      </c>
      <c r="G3822" t="s">
        <v>8149</v>
      </c>
      <c r="H3822" t="s">
        <v>8150</v>
      </c>
      <c r="I3822">
        <v>490</v>
      </c>
      <c r="J3822">
        <v>490</v>
      </c>
      <c r="K3822" t="s">
        <v>85</v>
      </c>
      <c r="L3822" t="str">
        <f t="shared" si="240"/>
        <v>NIT</v>
      </c>
      <c r="M3822" t="str">
        <f t="shared" si="241"/>
        <v>12171907161026</v>
      </c>
      <c r="N3822" t="s">
        <v>86</v>
      </c>
      <c r="O3822">
        <v>0</v>
      </c>
      <c r="P3822">
        <v>0</v>
      </c>
      <c r="Q3822">
        <v>46.81</v>
      </c>
      <c r="R3822">
        <v>6.0853000000000002</v>
      </c>
      <c r="S3822">
        <v>0</v>
      </c>
      <c r="T3822">
        <v>0</v>
      </c>
      <c r="U3822">
        <v>52.895300000000006</v>
      </c>
      <c r="W3822" t="s">
        <v>1</v>
      </c>
    </row>
    <row r="3823" spans="1:23">
      <c r="A3823" t="s">
        <v>8160</v>
      </c>
      <c r="B3823" t="str">
        <f t="shared" si="238"/>
        <v>Febrero</v>
      </c>
      <c r="C3823" s="20" t="s">
        <v>8298</v>
      </c>
      <c r="D3823" t="s">
        <v>1</v>
      </c>
      <c r="E3823" t="s">
        <v>0</v>
      </c>
      <c r="F3823" t="str">
        <f t="shared" si="239"/>
        <v>CCF</v>
      </c>
      <c r="G3823" t="s">
        <v>8149</v>
      </c>
      <c r="H3823" t="s">
        <v>8150</v>
      </c>
      <c r="I3823">
        <v>491</v>
      </c>
      <c r="J3823">
        <v>491</v>
      </c>
      <c r="K3823" t="s">
        <v>8091</v>
      </c>
      <c r="L3823" t="str">
        <f t="shared" si="240"/>
        <v>NIT</v>
      </c>
      <c r="M3823" t="str">
        <f t="shared" si="241"/>
        <v>07152401721029</v>
      </c>
      <c r="N3823" t="s">
        <v>8092</v>
      </c>
      <c r="O3823">
        <v>0</v>
      </c>
      <c r="P3823">
        <v>0</v>
      </c>
      <c r="Q3823">
        <v>57</v>
      </c>
      <c r="R3823">
        <v>7.41</v>
      </c>
      <c r="S3823">
        <v>0</v>
      </c>
      <c r="T3823">
        <v>0</v>
      </c>
      <c r="U3823">
        <v>64.41</v>
      </c>
      <c r="W3823" t="s">
        <v>1</v>
      </c>
    </row>
    <row r="3824" spans="1:23">
      <c r="A3824" t="s">
        <v>8160</v>
      </c>
      <c r="B3824" t="str">
        <f t="shared" si="238"/>
        <v>Febrero</v>
      </c>
      <c r="C3824" s="20" t="s">
        <v>8298</v>
      </c>
      <c r="D3824" t="s">
        <v>1</v>
      </c>
      <c r="E3824" t="s">
        <v>0</v>
      </c>
      <c r="F3824" t="str">
        <f t="shared" si="239"/>
        <v>CCF</v>
      </c>
      <c r="G3824" t="s">
        <v>8149</v>
      </c>
      <c r="H3824" t="s">
        <v>8150</v>
      </c>
      <c r="I3824">
        <v>492</v>
      </c>
      <c r="J3824">
        <v>492</v>
      </c>
      <c r="K3824" t="s">
        <v>140</v>
      </c>
      <c r="L3824" t="str">
        <f t="shared" si="240"/>
        <v>NIT</v>
      </c>
      <c r="M3824" t="str">
        <f t="shared" si="241"/>
        <v>06142110041021</v>
      </c>
      <c r="N3824" t="s">
        <v>141</v>
      </c>
      <c r="O3824">
        <v>0</v>
      </c>
      <c r="P3824">
        <v>0</v>
      </c>
      <c r="Q3824">
        <v>39.31</v>
      </c>
      <c r="R3824">
        <v>5.1103000000000005</v>
      </c>
      <c r="S3824">
        <v>0</v>
      </c>
      <c r="T3824">
        <v>0</v>
      </c>
      <c r="U3824">
        <v>44.420300000000005</v>
      </c>
      <c r="W3824" t="s">
        <v>1</v>
      </c>
    </row>
    <row r="3825" spans="1:23">
      <c r="A3825" t="s">
        <v>8160</v>
      </c>
      <c r="B3825" t="str">
        <f t="shared" si="238"/>
        <v>Febrero</v>
      </c>
      <c r="C3825" s="20" t="s">
        <v>8298</v>
      </c>
      <c r="D3825" t="s">
        <v>1</v>
      </c>
      <c r="E3825" t="s">
        <v>0</v>
      </c>
      <c r="F3825" t="str">
        <f t="shared" si="239"/>
        <v>CCF</v>
      </c>
      <c r="G3825" t="s">
        <v>8149</v>
      </c>
      <c r="H3825" t="s">
        <v>8150</v>
      </c>
      <c r="I3825">
        <v>493</v>
      </c>
      <c r="J3825">
        <v>493</v>
      </c>
      <c r="K3825" t="s">
        <v>812</v>
      </c>
      <c r="L3825" t="str">
        <f t="shared" si="240"/>
        <v>NIT</v>
      </c>
      <c r="M3825" t="str">
        <f t="shared" si="241"/>
        <v>13122307721012</v>
      </c>
      <c r="N3825" t="s">
        <v>813</v>
      </c>
      <c r="O3825">
        <v>0</v>
      </c>
      <c r="P3825">
        <v>0</v>
      </c>
      <c r="Q3825">
        <v>144.72999999999999</v>
      </c>
      <c r="R3825">
        <v>18.814899999999998</v>
      </c>
      <c r="S3825">
        <v>0</v>
      </c>
      <c r="T3825">
        <v>0</v>
      </c>
      <c r="U3825">
        <v>163.54489999999998</v>
      </c>
      <c r="W3825" t="s">
        <v>1</v>
      </c>
    </row>
    <row r="3826" spans="1:23">
      <c r="A3826" t="s">
        <v>8160</v>
      </c>
      <c r="B3826" t="str">
        <f t="shared" si="238"/>
        <v>Febrero</v>
      </c>
      <c r="C3826" s="20" t="s">
        <v>8298</v>
      </c>
      <c r="D3826" t="s">
        <v>1</v>
      </c>
      <c r="E3826" t="s">
        <v>0</v>
      </c>
      <c r="F3826" t="str">
        <f t="shared" si="239"/>
        <v>CCF</v>
      </c>
      <c r="G3826" t="s">
        <v>8149</v>
      </c>
      <c r="H3826" t="s">
        <v>8150</v>
      </c>
      <c r="I3826">
        <v>494</v>
      </c>
      <c r="J3826">
        <v>494</v>
      </c>
      <c r="K3826" t="s">
        <v>870</v>
      </c>
      <c r="L3826" t="str">
        <f t="shared" si="240"/>
        <v>NIT</v>
      </c>
      <c r="M3826" t="str">
        <f t="shared" si="241"/>
        <v>06140604871180</v>
      </c>
      <c r="N3826" t="s">
        <v>871</v>
      </c>
      <c r="O3826">
        <v>0</v>
      </c>
      <c r="P3826">
        <v>0</v>
      </c>
      <c r="Q3826">
        <v>124.34</v>
      </c>
      <c r="R3826">
        <v>16.164200000000001</v>
      </c>
      <c r="S3826">
        <v>0</v>
      </c>
      <c r="T3826">
        <v>0</v>
      </c>
      <c r="U3826">
        <v>140.5042</v>
      </c>
      <c r="W3826" t="s">
        <v>1</v>
      </c>
    </row>
    <row r="3827" spans="1:23">
      <c r="A3827" t="s">
        <v>8160</v>
      </c>
      <c r="B3827" t="str">
        <f t="shared" si="238"/>
        <v>Febrero</v>
      </c>
      <c r="C3827" s="20" t="s">
        <v>8298</v>
      </c>
      <c r="D3827" t="s">
        <v>1</v>
      </c>
      <c r="E3827" t="s">
        <v>0</v>
      </c>
      <c r="F3827" t="str">
        <f t="shared" si="239"/>
        <v>CCF</v>
      </c>
      <c r="G3827" t="s">
        <v>8149</v>
      </c>
      <c r="H3827" t="s">
        <v>8150</v>
      </c>
      <c r="I3827">
        <v>495</v>
      </c>
      <c r="J3827">
        <v>495</v>
      </c>
      <c r="K3827" t="s">
        <v>851</v>
      </c>
      <c r="L3827" t="str">
        <f t="shared" si="240"/>
        <v>NIT</v>
      </c>
      <c r="M3827" t="str">
        <f t="shared" si="241"/>
        <v>12191102611018</v>
      </c>
      <c r="N3827" t="s">
        <v>852</v>
      </c>
      <c r="O3827">
        <v>0</v>
      </c>
      <c r="P3827">
        <v>0</v>
      </c>
      <c r="Q3827">
        <v>144.72</v>
      </c>
      <c r="R3827">
        <v>18.813600000000001</v>
      </c>
      <c r="S3827">
        <v>0</v>
      </c>
      <c r="T3827">
        <v>0</v>
      </c>
      <c r="U3827">
        <v>163.53360000000001</v>
      </c>
      <c r="W3827" t="s">
        <v>1</v>
      </c>
    </row>
    <row r="3828" spans="1:23">
      <c r="A3828" t="s">
        <v>8160</v>
      </c>
      <c r="B3828" t="str">
        <f t="shared" si="238"/>
        <v>Febrero</v>
      </c>
      <c r="C3828" s="20" t="s">
        <v>8273</v>
      </c>
      <c r="D3828" t="s">
        <v>1</v>
      </c>
      <c r="E3828" t="s">
        <v>0</v>
      </c>
      <c r="F3828" t="str">
        <f t="shared" si="239"/>
        <v>CCF</v>
      </c>
      <c r="G3828" t="s">
        <v>8149</v>
      </c>
      <c r="H3828" t="s">
        <v>8150</v>
      </c>
      <c r="I3828">
        <v>496</v>
      </c>
      <c r="J3828">
        <v>496</v>
      </c>
      <c r="K3828" t="s">
        <v>118</v>
      </c>
      <c r="L3828" t="str">
        <f t="shared" si="240"/>
        <v>NIT</v>
      </c>
      <c r="M3828" t="str">
        <f t="shared" si="241"/>
        <v>06141106071025</v>
      </c>
      <c r="N3828" t="s">
        <v>119</v>
      </c>
      <c r="O3828">
        <v>0</v>
      </c>
      <c r="P3828">
        <v>0</v>
      </c>
      <c r="Q3828">
        <v>1029.04</v>
      </c>
      <c r="R3828">
        <v>133.77520000000001</v>
      </c>
      <c r="S3828">
        <v>0</v>
      </c>
      <c r="T3828">
        <v>0</v>
      </c>
      <c r="U3828">
        <v>1162.8152</v>
      </c>
      <c r="W3828" t="s">
        <v>1</v>
      </c>
    </row>
    <row r="3829" spans="1:23">
      <c r="A3829" t="s">
        <v>8160</v>
      </c>
      <c r="B3829" t="str">
        <f t="shared" si="238"/>
        <v>Febrero</v>
      </c>
      <c r="C3829" s="20" t="s">
        <v>8273</v>
      </c>
      <c r="D3829" t="s">
        <v>1</v>
      </c>
      <c r="E3829" t="s">
        <v>0</v>
      </c>
      <c r="F3829" t="str">
        <f t="shared" si="239"/>
        <v>CCF</v>
      </c>
      <c r="G3829" t="s">
        <v>8149</v>
      </c>
      <c r="H3829" t="s">
        <v>8150</v>
      </c>
      <c r="I3829">
        <v>497</v>
      </c>
      <c r="J3829">
        <v>497</v>
      </c>
      <c r="K3829" t="s">
        <v>743</v>
      </c>
      <c r="L3829" t="str">
        <f t="shared" si="240"/>
        <v>NIT</v>
      </c>
      <c r="M3829" t="str">
        <f t="shared" si="241"/>
        <v>06193004681015</v>
      </c>
      <c r="N3829" t="s">
        <v>744</v>
      </c>
      <c r="O3829">
        <v>0</v>
      </c>
      <c r="P3829">
        <v>0</v>
      </c>
      <c r="Q3829">
        <v>789.61</v>
      </c>
      <c r="R3829">
        <v>102.64930000000001</v>
      </c>
      <c r="S3829">
        <v>0</v>
      </c>
      <c r="T3829">
        <v>0</v>
      </c>
      <c r="U3829">
        <v>892.25930000000005</v>
      </c>
      <c r="W3829" t="s">
        <v>1</v>
      </c>
    </row>
    <row r="3830" spans="1:23">
      <c r="A3830" t="s">
        <v>8160</v>
      </c>
      <c r="B3830" t="str">
        <f t="shared" si="238"/>
        <v>Febrero</v>
      </c>
      <c r="C3830" s="20" t="s">
        <v>8273</v>
      </c>
      <c r="D3830" t="s">
        <v>1</v>
      </c>
      <c r="E3830" t="s">
        <v>0</v>
      </c>
      <c r="F3830" t="str">
        <f t="shared" si="239"/>
        <v>CCF</v>
      </c>
      <c r="G3830" t="s">
        <v>8149</v>
      </c>
      <c r="H3830" t="s">
        <v>8150</v>
      </c>
      <c r="I3830">
        <v>498</v>
      </c>
      <c r="J3830">
        <v>498</v>
      </c>
      <c r="K3830" t="s">
        <v>550</v>
      </c>
      <c r="L3830" t="str">
        <f t="shared" si="240"/>
        <v>NIT</v>
      </c>
      <c r="M3830" t="str">
        <f t="shared" si="241"/>
        <v>06011411901010</v>
      </c>
      <c r="N3830" t="s">
        <v>551</v>
      </c>
      <c r="O3830">
        <v>0</v>
      </c>
      <c r="P3830">
        <v>0</v>
      </c>
      <c r="Q3830">
        <v>32.97</v>
      </c>
      <c r="R3830">
        <v>4.2861000000000002</v>
      </c>
      <c r="S3830">
        <v>0</v>
      </c>
      <c r="T3830">
        <v>0</v>
      </c>
      <c r="U3830">
        <v>37.256099999999996</v>
      </c>
      <c r="W3830" t="s">
        <v>1</v>
      </c>
    </row>
    <row r="3831" spans="1:23">
      <c r="A3831" t="s">
        <v>8160</v>
      </c>
      <c r="B3831" t="str">
        <f t="shared" si="238"/>
        <v>Febrero</v>
      </c>
      <c r="C3831" s="20" t="s">
        <v>8273</v>
      </c>
      <c r="D3831" t="s">
        <v>1</v>
      </c>
      <c r="E3831" t="s">
        <v>0</v>
      </c>
      <c r="F3831" t="str">
        <f t="shared" si="239"/>
        <v>CCF</v>
      </c>
      <c r="G3831" t="s">
        <v>8149</v>
      </c>
      <c r="H3831" t="s">
        <v>8150</v>
      </c>
      <c r="I3831">
        <v>499</v>
      </c>
      <c r="J3831">
        <v>499</v>
      </c>
      <c r="K3831" t="s">
        <v>1342</v>
      </c>
      <c r="L3831" t="str">
        <f t="shared" si="240"/>
        <v>NIT</v>
      </c>
      <c r="M3831" t="str">
        <f t="shared" si="241"/>
        <v>06141609201015</v>
      </c>
      <c r="N3831" t="s">
        <v>1343</v>
      </c>
      <c r="O3831">
        <v>0</v>
      </c>
      <c r="P3831">
        <v>0</v>
      </c>
      <c r="Q3831">
        <v>40.75</v>
      </c>
      <c r="R3831">
        <v>5.2975000000000003</v>
      </c>
      <c r="S3831">
        <v>0</v>
      </c>
      <c r="T3831">
        <v>0</v>
      </c>
      <c r="U3831">
        <v>46.047499999999999</v>
      </c>
      <c r="W3831" t="s">
        <v>1</v>
      </c>
    </row>
    <row r="3832" spans="1:23">
      <c r="A3832" t="s">
        <v>8160</v>
      </c>
      <c r="B3832" t="str">
        <f t="shared" si="238"/>
        <v>Febrero</v>
      </c>
      <c r="C3832" s="20" t="s">
        <v>8273</v>
      </c>
      <c r="D3832" t="s">
        <v>1</v>
      </c>
      <c r="E3832" t="s">
        <v>0</v>
      </c>
      <c r="F3832" t="str">
        <f t="shared" si="239"/>
        <v>CCF</v>
      </c>
      <c r="G3832" t="s">
        <v>8149</v>
      </c>
      <c r="H3832" t="s">
        <v>8150</v>
      </c>
      <c r="I3832">
        <v>500</v>
      </c>
      <c r="J3832">
        <v>500</v>
      </c>
      <c r="K3832" t="s">
        <v>277</v>
      </c>
      <c r="L3832" t="str">
        <f t="shared" si="240"/>
        <v>NIT</v>
      </c>
      <c r="M3832" t="str">
        <f t="shared" si="241"/>
        <v>06141908811067</v>
      </c>
      <c r="N3832" t="s">
        <v>278</v>
      </c>
      <c r="O3832">
        <v>0</v>
      </c>
      <c r="P3832">
        <v>0</v>
      </c>
      <c r="Q3832">
        <v>286.72000000000003</v>
      </c>
      <c r="R3832">
        <v>37.273600000000002</v>
      </c>
      <c r="S3832">
        <v>0</v>
      </c>
      <c r="T3832">
        <v>0</v>
      </c>
      <c r="U3832">
        <v>323.99360000000001</v>
      </c>
      <c r="W3832" t="s">
        <v>1</v>
      </c>
    </row>
    <row r="3833" spans="1:23">
      <c r="A3833" t="s">
        <v>8160</v>
      </c>
      <c r="B3833" t="str">
        <f t="shared" si="238"/>
        <v>Febrero</v>
      </c>
      <c r="C3833" s="20" t="s">
        <v>8273</v>
      </c>
      <c r="D3833" t="s">
        <v>1</v>
      </c>
      <c r="E3833" t="s">
        <v>0</v>
      </c>
      <c r="F3833" t="str">
        <f t="shared" si="239"/>
        <v>CCF</v>
      </c>
      <c r="G3833" t="s">
        <v>8149</v>
      </c>
      <c r="H3833" t="s">
        <v>8150</v>
      </c>
      <c r="I3833">
        <v>501</v>
      </c>
      <c r="J3833">
        <v>501</v>
      </c>
      <c r="K3833" t="s">
        <v>277</v>
      </c>
      <c r="L3833" t="str">
        <f t="shared" si="240"/>
        <v>NIT</v>
      </c>
      <c r="M3833" t="str">
        <f t="shared" si="241"/>
        <v>06141908811067</v>
      </c>
      <c r="N3833" t="s">
        <v>278</v>
      </c>
      <c r="O3833">
        <v>0</v>
      </c>
      <c r="P3833">
        <v>0</v>
      </c>
      <c r="Q3833">
        <v>11537.89</v>
      </c>
      <c r="R3833">
        <v>1499.9257</v>
      </c>
      <c r="S3833">
        <v>0</v>
      </c>
      <c r="T3833">
        <v>0</v>
      </c>
      <c r="U3833">
        <v>13037.815699999999</v>
      </c>
      <c r="W3833" t="s">
        <v>1</v>
      </c>
    </row>
    <row r="3834" spans="1:23">
      <c r="A3834" t="s">
        <v>8160</v>
      </c>
      <c r="B3834" t="str">
        <f t="shared" si="238"/>
        <v>Febrero</v>
      </c>
      <c r="C3834" s="20" t="s">
        <v>8273</v>
      </c>
      <c r="D3834" t="s">
        <v>1</v>
      </c>
      <c r="E3834" t="s">
        <v>0</v>
      </c>
      <c r="F3834" t="str">
        <f t="shared" si="239"/>
        <v>CCF</v>
      </c>
      <c r="G3834" t="s">
        <v>8149</v>
      </c>
      <c r="H3834" t="s">
        <v>8150</v>
      </c>
      <c r="I3834">
        <v>502</v>
      </c>
      <c r="J3834">
        <v>502</v>
      </c>
      <c r="K3834" t="s">
        <v>142</v>
      </c>
      <c r="L3834" t="str">
        <f t="shared" si="240"/>
        <v>NIT</v>
      </c>
      <c r="M3834" t="str">
        <f t="shared" si="241"/>
        <v>05110205141012</v>
      </c>
      <c r="N3834" t="s">
        <v>143</v>
      </c>
      <c r="O3834">
        <v>0</v>
      </c>
      <c r="P3834">
        <v>0</v>
      </c>
      <c r="Q3834">
        <v>53.1</v>
      </c>
      <c r="R3834">
        <v>6.9030000000000005</v>
      </c>
      <c r="S3834">
        <v>0</v>
      </c>
      <c r="T3834">
        <v>0</v>
      </c>
      <c r="U3834">
        <v>60.003</v>
      </c>
      <c r="W3834" t="s">
        <v>1</v>
      </c>
    </row>
    <row r="3835" spans="1:23">
      <c r="A3835" t="s">
        <v>8160</v>
      </c>
      <c r="B3835" t="str">
        <f t="shared" si="238"/>
        <v>Febrero</v>
      </c>
      <c r="C3835" s="20" t="s">
        <v>8273</v>
      </c>
      <c r="D3835" t="s">
        <v>1</v>
      </c>
      <c r="E3835" t="s">
        <v>0</v>
      </c>
      <c r="F3835" t="str">
        <f t="shared" si="239"/>
        <v>CCF</v>
      </c>
      <c r="G3835" t="s">
        <v>8149</v>
      </c>
      <c r="H3835" t="s">
        <v>8150</v>
      </c>
      <c r="I3835">
        <v>503</v>
      </c>
      <c r="J3835">
        <v>503</v>
      </c>
      <c r="K3835" t="s">
        <v>118</v>
      </c>
      <c r="L3835" t="str">
        <f t="shared" si="240"/>
        <v>NIT</v>
      </c>
      <c r="M3835" t="str">
        <f t="shared" si="241"/>
        <v>06141106071025</v>
      </c>
      <c r="N3835" t="s">
        <v>119</v>
      </c>
      <c r="O3835">
        <v>0</v>
      </c>
      <c r="P3835">
        <v>0</v>
      </c>
      <c r="Q3835">
        <v>222.18</v>
      </c>
      <c r="R3835">
        <v>28.883400000000002</v>
      </c>
      <c r="S3835">
        <v>0</v>
      </c>
      <c r="T3835">
        <v>0</v>
      </c>
      <c r="U3835">
        <v>251.0634</v>
      </c>
      <c r="W3835" t="s">
        <v>1</v>
      </c>
    </row>
    <row r="3836" spans="1:23">
      <c r="A3836" t="s">
        <v>8160</v>
      </c>
      <c r="B3836" t="str">
        <f t="shared" si="238"/>
        <v>Febrero</v>
      </c>
      <c r="C3836" s="20" t="s">
        <v>8273</v>
      </c>
      <c r="D3836" t="s">
        <v>1</v>
      </c>
      <c r="E3836" t="s">
        <v>0</v>
      </c>
      <c r="F3836" t="str">
        <f t="shared" si="239"/>
        <v>CCF</v>
      </c>
      <c r="G3836" t="s">
        <v>8149</v>
      </c>
      <c r="H3836" t="s">
        <v>8150</v>
      </c>
      <c r="I3836">
        <v>504</v>
      </c>
      <c r="J3836">
        <v>504</v>
      </c>
      <c r="K3836" t="s">
        <v>8218</v>
      </c>
      <c r="L3836" t="str">
        <f t="shared" si="240"/>
        <v>NIT</v>
      </c>
      <c r="M3836" t="str">
        <f t="shared" si="241"/>
        <v>06141505680090</v>
      </c>
      <c r="N3836" t="s">
        <v>8219</v>
      </c>
      <c r="O3836">
        <v>0</v>
      </c>
      <c r="P3836">
        <v>0</v>
      </c>
      <c r="Q3836">
        <v>59.47</v>
      </c>
      <c r="R3836">
        <v>7.7311000000000005</v>
      </c>
      <c r="S3836">
        <v>0</v>
      </c>
      <c r="T3836">
        <v>0</v>
      </c>
      <c r="U3836">
        <v>67.201099999999997</v>
      </c>
      <c r="W3836" t="s">
        <v>1</v>
      </c>
    </row>
    <row r="3837" spans="1:23">
      <c r="A3837" t="s">
        <v>8160</v>
      </c>
      <c r="B3837" t="str">
        <f t="shared" si="238"/>
        <v>Febrero</v>
      </c>
      <c r="C3837" s="20" t="s">
        <v>8273</v>
      </c>
      <c r="D3837" t="s">
        <v>1</v>
      </c>
      <c r="E3837" t="s">
        <v>0</v>
      </c>
      <c r="F3837" t="str">
        <f t="shared" si="239"/>
        <v>CCF</v>
      </c>
      <c r="G3837" t="s">
        <v>8149</v>
      </c>
      <c r="H3837" t="s">
        <v>8150</v>
      </c>
      <c r="I3837">
        <v>505</v>
      </c>
      <c r="J3837">
        <v>505</v>
      </c>
      <c r="K3837" t="s">
        <v>299</v>
      </c>
      <c r="L3837" t="str">
        <f t="shared" si="240"/>
        <v>NIT</v>
      </c>
      <c r="M3837" t="str">
        <f t="shared" si="241"/>
        <v>06141705620038</v>
      </c>
      <c r="N3837" t="s">
        <v>300</v>
      </c>
      <c r="O3837">
        <v>0</v>
      </c>
      <c r="P3837">
        <v>0</v>
      </c>
      <c r="Q3837">
        <v>127.44</v>
      </c>
      <c r="R3837">
        <v>16.5672</v>
      </c>
      <c r="S3837">
        <v>0</v>
      </c>
      <c r="T3837">
        <v>0</v>
      </c>
      <c r="U3837">
        <v>144.00720000000001</v>
      </c>
      <c r="W3837" t="s">
        <v>1</v>
      </c>
    </row>
    <row r="3838" spans="1:23">
      <c r="A3838" t="s">
        <v>8160</v>
      </c>
      <c r="B3838" t="str">
        <f t="shared" si="238"/>
        <v>Febrero</v>
      </c>
      <c r="C3838" s="20" t="s">
        <v>8273</v>
      </c>
      <c r="D3838" t="s">
        <v>1</v>
      </c>
      <c r="E3838" t="s">
        <v>0</v>
      </c>
      <c r="F3838" t="str">
        <f t="shared" si="239"/>
        <v>CCF</v>
      </c>
      <c r="G3838" t="s">
        <v>8149</v>
      </c>
      <c r="H3838" t="s">
        <v>8150</v>
      </c>
      <c r="I3838">
        <v>506</v>
      </c>
      <c r="J3838">
        <v>506</v>
      </c>
      <c r="K3838" t="s">
        <v>140</v>
      </c>
      <c r="L3838" t="str">
        <f t="shared" si="240"/>
        <v>NIT</v>
      </c>
      <c r="M3838" t="str">
        <f t="shared" si="241"/>
        <v>06142110041021</v>
      </c>
      <c r="N3838" t="s">
        <v>141</v>
      </c>
      <c r="O3838">
        <v>0</v>
      </c>
      <c r="P3838">
        <v>0</v>
      </c>
      <c r="Q3838">
        <v>60.58</v>
      </c>
      <c r="R3838">
        <v>7.8754</v>
      </c>
      <c r="S3838">
        <v>0</v>
      </c>
      <c r="T3838">
        <v>0</v>
      </c>
      <c r="U3838">
        <v>68.455399999999997</v>
      </c>
      <c r="W3838" t="s">
        <v>1</v>
      </c>
    </row>
    <row r="3839" spans="1:23">
      <c r="A3839" t="s">
        <v>8160</v>
      </c>
      <c r="B3839" t="str">
        <f t="shared" si="238"/>
        <v>Febrero</v>
      </c>
      <c r="C3839" s="20" t="s">
        <v>8273</v>
      </c>
      <c r="D3839" t="s">
        <v>1</v>
      </c>
      <c r="E3839" t="s">
        <v>0</v>
      </c>
      <c r="F3839" t="str">
        <f t="shared" si="239"/>
        <v>CCF</v>
      </c>
      <c r="G3839" t="s">
        <v>8149</v>
      </c>
      <c r="H3839" t="s">
        <v>8150</v>
      </c>
      <c r="I3839">
        <v>507</v>
      </c>
      <c r="J3839">
        <v>507</v>
      </c>
      <c r="K3839" t="s">
        <v>471</v>
      </c>
      <c r="L3839" t="str">
        <f t="shared" si="240"/>
        <v>NIT</v>
      </c>
      <c r="M3839" t="str">
        <f t="shared" si="241"/>
        <v>06142010671133</v>
      </c>
      <c r="N3839" t="s">
        <v>472</v>
      </c>
      <c r="O3839">
        <v>0</v>
      </c>
      <c r="P3839">
        <v>0</v>
      </c>
      <c r="Q3839">
        <v>550</v>
      </c>
      <c r="R3839">
        <v>71.5</v>
      </c>
      <c r="S3839">
        <v>0</v>
      </c>
      <c r="T3839">
        <v>0</v>
      </c>
      <c r="U3839">
        <v>621.5</v>
      </c>
      <c r="W3839" t="s">
        <v>1</v>
      </c>
    </row>
    <row r="3840" spans="1:23">
      <c r="A3840" t="s">
        <v>8160</v>
      </c>
      <c r="B3840" t="str">
        <f t="shared" si="238"/>
        <v>Febrero</v>
      </c>
      <c r="C3840" s="20" t="s">
        <v>8273</v>
      </c>
      <c r="D3840" t="s">
        <v>1</v>
      </c>
      <c r="E3840" t="s">
        <v>0</v>
      </c>
      <c r="F3840" t="str">
        <f t="shared" si="239"/>
        <v>CCF</v>
      </c>
      <c r="G3840" t="s">
        <v>8149</v>
      </c>
      <c r="H3840" t="s">
        <v>8150</v>
      </c>
      <c r="I3840">
        <v>508</v>
      </c>
      <c r="J3840">
        <v>508</v>
      </c>
      <c r="K3840" t="s">
        <v>471</v>
      </c>
      <c r="L3840" t="str">
        <f t="shared" si="240"/>
        <v>NIT</v>
      </c>
      <c r="M3840" t="str">
        <f t="shared" si="241"/>
        <v>06142010671133</v>
      </c>
      <c r="N3840" t="s">
        <v>472</v>
      </c>
      <c r="O3840">
        <v>0</v>
      </c>
      <c r="P3840">
        <v>0</v>
      </c>
      <c r="Q3840">
        <v>60.28</v>
      </c>
      <c r="R3840">
        <v>7.8364000000000003</v>
      </c>
      <c r="S3840">
        <v>0</v>
      </c>
      <c r="T3840">
        <v>0</v>
      </c>
      <c r="U3840">
        <v>68.116399999999999</v>
      </c>
      <c r="W3840" t="s">
        <v>1</v>
      </c>
    </row>
    <row r="3841" spans="1:23">
      <c r="A3841" t="s">
        <v>8160</v>
      </c>
      <c r="B3841" t="str">
        <f t="shared" ref="B3841:B3904" si="242">SUBSTITUTE(A3841,"EBRERO","ebrero")</f>
        <v>Febrero</v>
      </c>
      <c r="C3841" s="20" t="s">
        <v>8273</v>
      </c>
      <c r="D3841" t="s">
        <v>1</v>
      </c>
      <c r="E3841" t="s">
        <v>0</v>
      </c>
      <c r="F3841" t="str">
        <f t="shared" si="239"/>
        <v>CCF</v>
      </c>
      <c r="G3841" t="s">
        <v>8149</v>
      </c>
      <c r="H3841" t="s">
        <v>8150</v>
      </c>
      <c r="I3841">
        <v>509</v>
      </c>
      <c r="J3841">
        <v>509</v>
      </c>
      <c r="K3841" t="s">
        <v>118</v>
      </c>
      <c r="L3841" t="str">
        <f t="shared" si="240"/>
        <v>NIT</v>
      </c>
      <c r="M3841" t="str">
        <f t="shared" si="241"/>
        <v>06141106071025</v>
      </c>
      <c r="N3841" t="s">
        <v>119</v>
      </c>
      <c r="O3841">
        <v>0</v>
      </c>
      <c r="P3841">
        <v>0</v>
      </c>
      <c r="Q3841">
        <v>190.46</v>
      </c>
      <c r="R3841">
        <v>24.759800000000002</v>
      </c>
      <c r="S3841">
        <v>0</v>
      </c>
      <c r="T3841">
        <v>0</v>
      </c>
      <c r="U3841">
        <v>215.21980000000002</v>
      </c>
      <c r="W3841" t="s">
        <v>1</v>
      </c>
    </row>
    <row r="3842" spans="1:23">
      <c r="A3842" t="s">
        <v>8160</v>
      </c>
      <c r="B3842" t="str">
        <f t="shared" si="242"/>
        <v>Febrero</v>
      </c>
      <c r="C3842" s="20" t="s">
        <v>8273</v>
      </c>
      <c r="D3842" t="s">
        <v>1</v>
      </c>
      <c r="E3842" t="s">
        <v>0</v>
      </c>
      <c r="F3842" t="str">
        <f t="shared" si="239"/>
        <v>CCF</v>
      </c>
      <c r="G3842" t="s">
        <v>8149</v>
      </c>
      <c r="H3842" t="s">
        <v>8150</v>
      </c>
      <c r="I3842">
        <v>510</v>
      </c>
      <c r="J3842">
        <v>510</v>
      </c>
      <c r="K3842" t="s">
        <v>7951</v>
      </c>
      <c r="L3842" t="str">
        <f t="shared" si="240"/>
        <v>NIT</v>
      </c>
      <c r="M3842" t="str">
        <f t="shared" si="241"/>
        <v>11102501891010</v>
      </c>
      <c r="N3842" t="s">
        <v>7952</v>
      </c>
      <c r="O3842">
        <v>0</v>
      </c>
      <c r="P3842">
        <v>0</v>
      </c>
      <c r="Q3842">
        <v>144.72</v>
      </c>
      <c r="R3842">
        <v>18.813600000000001</v>
      </c>
      <c r="S3842">
        <v>0</v>
      </c>
      <c r="T3842">
        <v>0</v>
      </c>
      <c r="U3842">
        <v>163.53360000000001</v>
      </c>
      <c r="W3842" t="s">
        <v>1</v>
      </c>
    </row>
    <row r="3843" spans="1:23">
      <c r="A3843" t="s">
        <v>8160</v>
      </c>
      <c r="B3843" t="str">
        <f t="shared" si="242"/>
        <v>Febrero</v>
      </c>
      <c r="C3843" s="20" t="s">
        <v>8273</v>
      </c>
      <c r="D3843" t="s">
        <v>1</v>
      </c>
      <c r="E3843" t="s">
        <v>0</v>
      </c>
      <c r="F3843" t="str">
        <f t="shared" ref="F3843:F3906" si="243">IF(E3843="05","Nota de crédito","CCF")</f>
        <v>CCF</v>
      </c>
      <c r="G3843" t="s">
        <v>8149</v>
      </c>
      <c r="H3843" t="s">
        <v>8150</v>
      </c>
      <c r="I3843">
        <v>511</v>
      </c>
      <c r="J3843">
        <v>511</v>
      </c>
      <c r="K3843" t="s">
        <v>449</v>
      </c>
      <c r="L3843" t="str">
        <f t="shared" ref="L3843:L3906" si="244">IF(K3843=0,"DUI","NIT")</f>
        <v>NIT</v>
      </c>
      <c r="M3843" t="str">
        <f t="shared" ref="M3843:M3906" si="245">IF(K3843=0,V3843,K3843)</f>
        <v>12172402711036</v>
      </c>
      <c r="N3843" t="s">
        <v>450</v>
      </c>
      <c r="O3843">
        <v>0</v>
      </c>
      <c r="P3843">
        <v>0</v>
      </c>
      <c r="Q3843">
        <v>208.66</v>
      </c>
      <c r="R3843">
        <v>27.125800000000002</v>
      </c>
      <c r="S3843">
        <v>0</v>
      </c>
      <c r="T3843">
        <v>0</v>
      </c>
      <c r="U3843">
        <v>235.78579999999999</v>
      </c>
      <c r="W3843" t="s">
        <v>1</v>
      </c>
    </row>
    <row r="3844" spans="1:23">
      <c r="A3844" t="s">
        <v>8160</v>
      </c>
      <c r="B3844" t="str">
        <f t="shared" si="242"/>
        <v>Febrero</v>
      </c>
      <c r="C3844" s="20" t="s">
        <v>8273</v>
      </c>
      <c r="D3844" t="s">
        <v>1</v>
      </c>
      <c r="E3844" t="s">
        <v>0</v>
      </c>
      <c r="F3844" t="str">
        <f t="shared" si="243"/>
        <v>CCF</v>
      </c>
      <c r="G3844" t="s">
        <v>8149</v>
      </c>
      <c r="H3844" t="s">
        <v>8150</v>
      </c>
      <c r="I3844">
        <v>512</v>
      </c>
      <c r="J3844">
        <v>512</v>
      </c>
      <c r="K3844" t="s">
        <v>1321</v>
      </c>
      <c r="L3844" t="str">
        <f t="shared" si="244"/>
        <v>NIT</v>
      </c>
      <c r="M3844" t="str">
        <f t="shared" si="245"/>
        <v>11142011841016</v>
      </c>
      <c r="N3844" t="s">
        <v>1322</v>
      </c>
      <c r="O3844">
        <v>0</v>
      </c>
      <c r="P3844">
        <v>0</v>
      </c>
      <c r="Q3844">
        <v>144.72999999999999</v>
      </c>
      <c r="R3844">
        <v>18.814899999999998</v>
      </c>
      <c r="S3844">
        <v>0</v>
      </c>
      <c r="T3844">
        <v>0</v>
      </c>
      <c r="U3844">
        <v>163.54489999999998</v>
      </c>
      <c r="W3844" t="s">
        <v>1</v>
      </c>
    </row>
    <row r="3845" spans="1:23">
      <c r="A3845" t="s">
        <v>8160</v>
      </c>
      <c r="B3845" t="str">
        <f t="shared" si="242"/>
        <v>Febrero</v>
      </c>
      <c r="C3845" s="20" t="s">
        <v>8273</v>
      </c>
      <c r="D3845" t="s">
        <v>1</v>
      </c>
      <c r="E3845" t="s">
        <v>0</v>
      </c>
      <c r="F3845" t="str">
        <f t="shared" si="243"/>
        <v>CCF</v>
      </c>
      <c r="G3845" t="s">
        <v>8149</v>
      </c>
      <c r="H3845" t="s">
        <v>8150</v>
      </c>
      <c r="I3845">
        <v>513</v>
      </c>
      <c r="J3845">
        <v>513</v>
      </c>
      <c r="K3845" t="s">
        <v>118</v>
      </c>
      <c r="L3845" t="str">
        <f t="shared" si="244"/>
        <v>NIT</v>
      </c>
      <c r="M3845" t="str">
        <f t="shared" si="245"/>
        <v>06141106071025</v>
      </c>
      <c r="N3845" t="s">
        <v>119</v>
      </c>
      <c r="O3845">
        <v>0</v>
      </c>
      <c r="P3845">
        <v>0</v>
      </c>
      <c r="Q3845">
        <v>8.3800000000000008</v>
      </c>
      <c r="R3845">
        <v>1.0894000000000001</v>
      </c>
      <c r="S3845">
        <v>0</v>
      </c>
      <c r="T3845">
        <v>0</v>
      </c>
      <c r="U3845">
        <v>9.4694000000000003</v>
      </c>
      <c r="W3845" t="s">
        <v>1</v>
      </c>
    </row>
    <row r="3846" spans="1:23">
      <c r="A3846" t="s">
        <v>8160</v>
      </c>
      <c r="B3846" t="str">
        <f t="shared" si="242"/>
        <v>Febrero</v>
      </c>
      <c r="C3846" s="20" t="s">
        <v>8273</v>
      </c>
      <c r="D3846" t="s">
        <v>1</v>
      </c>
      <c r="E3846" t="s">
        <v>0</v>
      </c>
      <c r="F3846" t="str">
        <f t="shared" si="243"/>
        <v>CCF</v>
      </c>
      <c r="G3846" t="s">
        <v>8149</v>
      </c>
      <c r="H3846" t="s">
        <v>8150</v>
      </c>
      <c r="I3846">
        <v>514</v>
      </c>
      <c r="J3846">
        <v>514</v>
      </c>
      <c r="K3846" t="s">
        <v>455</v>
      </c>
      <c r="L3846" t="str">
        <f t="shared" si="244"/>
        <v>NIT</v>
      </c>
      <c r="M3846" t="str">
        <f t="shared" si="245"/>
        <v>06142701171056</v>
      </c>
      <c r="N3846" t="s">
        <v>456</v>
      </c>
      <c r="O3846">
        <v>0</v>
      </c>
      <c r="P3846">
        <v>0</v>
      </c>
      <c r="Q3846">
        <v>101.1</v>
      </c>
      <c r="R3846">
        <v>13.142999999999999</v>
      </c>
      <c r="S3846">
        <v>0</v>
      </c>
      <c r="T3846">
        <v>0</v>
      </c>
      <c r="U3846">
        <v>114.24299999999999</v>
      </c>
      <c r="W3846" t="s">
        <v>1</v>
      </c>
    </row>
    <row r="3847" spans="1:23">
      <c r="A3847" t="s">
        <v>8160</v>
      </c>
      <c r="B3847" t="str">
        <f t="shared" si="242"/>
        <v>Febrero</v>
      </c>
      <c r="C3847" s="20" t="s">
        <v>8273</v>
      </c>
      <c r="D3847" t="s">
        <v>1</v>
      </c>
      <c r="E3847" t="s">
        <v>0</v>
      </c>
      <c r="F3847" t="str">
        <f t="shared" si="243"/>
        <v>CCF</v>
      </c>
      <c r="G3847" t="s">
        <v>8149</v>
      </c>
      <c r="H3847" t="s">
        <v>8150</v>
      </c>
      <c r="I3847">
        <v>515</v>
      </c>
      <c r="J3847">
        <v>515</v>
      </c>
      <c r="K3847" t="s">
        <v>118</v>
      </c>
      <c r="L3847" t="str">
        <f t="shared" si="244"/>
        <v>NIT</v>
      </c>
      <c r="M3847" t="str">
        <f t="shared" si="245"/>
        <v>06141106071025</v>
      </c>
      <c r="N3847" t="s">
        <v>119</v>
      </c>
      <c r="O3847">
        <v>0</v>
      </c>
      <c r="P3847">
        <v>0</v>
      </c>
      <c r="Q3847">
        <v>97.2</v>
      </c>
      <c r="R3847">
        <v>12.636000000000001</v>
      </c>
      <c r="S3847">
        <v>0</v>
      </c>
      <c r="T3847">
        <v>0</v>
      </c>
      <c r="U3847">
        <v>109.836</v>
      </c>
      <c r="W3847" t="s">
        <v>1</v>
      </c>
    </row>
    <row r="3848" spans="1:23">
      <c r="A3848" t="s">
        <v>8160</v>
      </c>
      <c r="B3848" t="str">
        <f t="shared" si="242"/>
        <v>Febrero</v>
      </c>
      <c r="C3848" s="20" t="s">
        <v>8273</v>
      </c>
      <c r="D3848" t="s">
        <v>1</v>
      </c>
      <c r="E3848" t="s">
        <v>0</v>
      </c>
      <c r="F3848" t="str">
        <f t="shared" si="243"/>
        <v>CCF</v>
      </c>
      <c r="G3848" t="s">
        <v>8149</v>
      </c>
      <c r="H3848" t="s">
        <v>8150</v>
      </c>
      <c r="I3848">
        <v>516</v>
      </c>
      <c r="J3848">
        <v>516</v>
      </c>
      <c r="K3848" t="s">
        <v>118</v>
      </c>
      <c r="L3848" t="str">
        <f t="shared" si="244"/>
        <v>NIT</v>
      </c>
      <c r="M3848" t="str">
        <f t="shared" si="245"/>
        <v>06141106071025</v>
      </c>
      <c r="N3848" t="s">
        <v>119</v>
      </c>
      <c r="O3848">
        <v>0</v>
      </c>
      <c r="P3848">
        <v>0</v>
      </c>
      <c r="Q3848">
        <v>58.69</v>
      </c>
      <c r="R3848">
        <v>7.6296999999999997</v>
      </c>
      <c r="S3848">
        <v>0</v>
      </c>
      <c r="T3848">
        <v>0</v>
      </c>
      <c r="U3848">
        <v>66.319699999999997</v>
      </c>
      <c r="W3848" t="s">
        <v>1</v>
      </c>
    </row>
    <row r="3849" spans="1:23">
      <c r="A3849" t="s">
        <v>8160</v>
      </c>
      <c r="B3849" t="str">
        <f t="shared" si="242"/>
        <v>Febrero</v>
      </c>
      <c r="C3849" s="20" t="s">
        <v>8273</v>
      </c>
      <c r="D3849" t="s">
        <v>1</v>
      </c>
      <c r="E3849" t="s">
        <v>0</v>
      </c>
      <c r="F3849" t="str">
        <f t="shared" si="243"/>
        <v>CCF</v>
      </c>
      <c r="G3849" t="s">
        <v>8149</v>
      </c>
      <c r="H3849" t="s">
        <v>8150</v>
      </c>
      <c r="I3849">
        <v>517</v>
      </c>
      <c r="J3849">
        <v>517</v>
      </c>
      <c r="K3849" t="s">
        <v>118</v>
      </c>
      <c r="L3849" t="str">
        <f t="shared" si="244"/>
        <v>NIT</v>
      </c>
      <c r="M3849" t="str">
        <f t="shared" si="245"/>
        <v>06141106071025</v>
      </c>
      <c r="N3849" t="s">
        <v>119</v>
      </c>
      <c r="O3849">
        <v>0</v>
      </c>
      <c r="P3849">
        <v>0</v>
      </c>
      <c r="Q3849">
        <v>21.78</v>
      </c>
      <c r="R3849">
        <v>2.8314000000000004</v>
      </c>
      <c r="S3849">
        <v>0</v>
      </c>
      <c r="T3849">
        <v>0</v>
      </c>
      <c r="U3849">
        <v>24.611400000000003</v>
      </c>
      <c r="W3849" t="s">
        <v>1</v>
      </c>
    </row>
    <row r="3850" spans="1:23">
      <c r="A3850" t="s">
        <v>8160</v>
      </c>
      <c r="B3850" t="str">
        <f t="shared" si="242"/>
        <v>Febrero</v>
      </c>
      <c r="C3850" s="20" t="s">
        <v>8273</v>
      </c>
      <c r="D3850" t="s">
        <v>1</v>
      </c>
      <c r="E3850" t="s">
        <v>0</v>
      </c>
      <c r="F3850" t="str">
        <f t="shared" si="243"/>
        <v>CCF</v>
      </c>
      <c r="G3850" t="s">
        <v>8149</v>
      </c>
      <c r="H3850" t="s">
        <v>8150</v>
      </c>
      <c r="I3850">
        <v>518</v>
      </c>
      <c r="J3850">
        <v>518</v>
      </c>
      <c r="K3850" t="s">
        <v>85</v>
      </c>
      <c r="L3850" t="str">
        <f t="shared" si="244"/>
        <v>NIT</v>
      </c>
      <c r="M3850" t="str">
        <f t="shared" si="245"/>
        <v>12171907161026</v>
      </c>
      <c r="N3850" t="s">
        <v>86</v>
      </c>
      <c r="O3850">
        <v>0</v>
      </c>
      <c r="P3850">
        <v>0</v>
      </c>
      <c r="Q3850">
        <v>46.81</v>
      </c>
      <c r="R3850">
        <v>6.0853000000000002</v>
      </c>
      <c r="S3850">
        <v>0</v>
      </c>
      <c r="T3850">
        <v>0</v>
      </c>
      <c r="U3850">
        <v>52.895300000000006</v>
      </c>
      <c r="W3850" t="s">
        <v>1</v>
      </c>
    </row>
    <row r="3851" spans="1:23">
      <c r="A3851" t="s">
        <v>8160</v>
      </c>
      <c r="B3851" t="str">
        <f t="shared" si="242"/>
        <v>Febrero</v>
      </c>
      <c r="C3851" s="20" t="s">
        <v>8273</v>
      </c>
      <c r="D3851" t="s">
        <v>1</v>
      </c>
      <c r="E3851" t="s">
        <v>0</v>
      </c>
      <c r="F3851" t="str">
        <f t="shared" si="243"/>
        <v>CCF</v>
      </c>
      <c r="G3851" t="s">
        <v>8149</v>
      </c>
      <c r="H3851" t="s">
        <v>8150</v>
      </c>
      <c r="I3851">
        <v>519</v>
      </c>
      <c r="J3851">
        <v>519</v>
      </c>
      <c r="K3851" t="s">
        <v>85</v>
      </c>
      <c r="L3851" t="str">
        <f t="shared" si="244"/>
        <v>NIT</v>
      </c>
      <c r="M3851" t="str">
        <f t="shared" si="245"/>
        <v>12171907161026</v>
      </c>
      <c r="N3851" t="s">
        <v>86</v>
      </c>
      <c r="O3851">
        <v>0</v>
      </c>
      <c r="P3851">
        <v>0</v>
      </c>
      <c r="Q3851">
        <v>243.15</v>
      </c>
      <c r="R3851">
        <v>31.609500000000001</v>
      </c>
      <c r="S3851">
        <v>0</v>
      </c>
      <c r="T3851">
        <v>0</v>
      </c>
      <c r="U3851">
        <v>274.7595</v>
      </c>
      <c r="W3851" t="s">
        <v>1</v>
      </c>
    </row>
    <row r="3852" spans="1:23">
      <c r="A3852" t="s">
        <v>8160</v>
      </c>
      <c r="B3852" t="str">
        <f t="shared" si="242"/>
        <v>Febrero</v>
      </c>
      <c r="C3852" s="20" t="s">
        <v>8273</v>
      </c>
      <c r="D3852" t="s">
        <v>1</v>
      </c>
      <c r="E3852" t="s">
        <v>0</v>
      </c>
      <c r="F3852" t="str">
        <f t="shared" si="243"/>
        <v>CCF</v>
      </c>
      <c r="G3852" t="s">
        <v>8149</v>
      </c>
      <c r="H3852" t="s">
        <v>8150</v>
      </c>
      <c r="I3852">
        <v>520</v>
      </c>
      <c r="J3852">
        <v>520</v>
      </c>
      <c r="K3852" t="s">
        <v>8163</v>
      </c>
      <c r="L3852" t="str">
        <f t="shared" si="244"/>
        <v>NIT</v>
      </c>
      <c r="M3852" t="str">
        <f t="shared" si="245"/>
        <v>12171912191014</v>
      </c>
      <c r="N3852" t="s">
        <v>8164</v>
      </c>
      <c r="O3852">
        <v>0</v>
      </c>
      <c r="P3852">
        <v>0</v>
      </c>
      <c r="Q3852">
        <v>165.12</v>
      </c>
      <c r="R3852">
        <v>21.465600000000002</v>
      </c>
      <c r="S3852">
        <v>0</v>
      </c>
      <c r="T3852">
        <v>0</v>
      </c>
      <c r="U3852">
        <v>186.5856</v>
      </c>
      <c r="W3852" t="s">
        <v>1</v>
      </c>
    </row>
    <row r="3853" spans="1:23">
      <c r="A3853" t="s">
        <v>8160</v>
      </c>
      <c r="B3853" t="str">
        <f t="shared" si="242"/>
        <v>Febrero</v>
      </c>
      <c r="C3853" s="20" t="s">
        <v>8273</v>
      </c>
      <c r="D3853" t="s">
        <v>1</v>
      </c>
      <c r="E3853" t="s">
        <v>0</v>
      </c>
      <c r="F3853" t="str">
        <f t="shared" si="243"/>
        <v>CCF</v>
      </c>
      <c r="G3853" t="s">
        <v>8149</v>
      </c>
      <c r="H3853" t="s">
        <v>8150</v>
      </c>
      <c r="I3853">
        <v>521</v>
      </c>
      <c r="J3853">
        <v>521</v>
      </c>
      <c r="K3853" t="s">
        <v>8296</v>
      </c>
      <c r="L3853" t="str">
        <f t="shared" si="244"/>
        <v>NIT</v>
      </c>
      <c r="M3853" t="str">
        <f t="shared" si="245"/>
        <v>06141902211157</v>
      </c>
      <c r="N3853" t="s">
        <v>8297</v>
      </c>
      <c r="O3853">
        <v>0</v>
      </c>
      <c r="P3853">
        <v>0</v>
      </c>
      <c r="Q3853">
        <v>165.12</v>
      </c>
      <c r="R3853">
        <v>21.465600000000002</v>
      </c>
      <c r="S3853">
        <v>0</v>
      </c>
      <c r="T3853">
        <v>0</v>
      </c>
      <c r="U3853">
        <v>186.5856</v>
      </c>
      <c r="W3853" t="s">
        <v>1</v>
      </c>
    </row>
    <row r="3854" spans="1:23">
      <c r="A3854" t="s">
        <v>8160</v>
      </c>
      <c r="B3854" t="str">
        <f t="shared" si="242"/>
        <v>Febrero</v>
      </c>
      <c r="C3854" s="20" t="s">
        <v>8272</v>
      </c>
      <c r="D3854" t="s">
        <v>1</v>
      </c>
      <c r="E3854" t="s">
        <v>0</v>
      </c>
      <c r="F3854" t="str">
        <f t="shared" si="243"/>
        <v>CCF</v>
      </c>
      <c r="G3854" t="s">
        <v>8149</v>
      </c>
      <c r="H3854" t="s">
        <v>8150</v>
      </c>
      <c r="I3854">
        <v>522</v>
      </c>
      <c r="J3854">
        <v>522</v>
      </c>
      <c r="K3854" t="s">
        <v>594</v>
      </c>
      <c r="L3854" t="str">
        <f t="shared" si="244"/>
        <v>NIT</v>
      </c>
      <c r="M3854" t="str">
        <f t="shared" si="245"/>
        <v>01041703761013</v>
      </c>
      <c r="N3854" t="s">
        <v>595</v>
      </c>
      <c r="O3854">
        <v>0</v>
      </c>
      <c r="P3854">
        <v>0</v>
      </c>
      <c r="Q3854">
        <v>276.95999999999998</v>
      </c>
      <c r="R3854">
        <v>36.004799999999996</v>
      </c>
      <c r="S3854">
        <v>0</v>
      </c>
      <c r="T3854">
        <v>0</v>
      </c>
      <c r="U3854">
        <v>312.96479999999997</v>
      </c>
      <c r="W3854" t="s">
        <v>1</v>
      </c>
    </row>
    <row r="3855" spans="1:23">
      <c r="A3855" t="s">
        <v>8160</v>
      </c>
      <c r="B3855" t="str">
        <f t="shared" si="242"/>
        <v>Febrero</v>
      </c>
      <c r="C3855" s="20" t="s">
        <v>8272</v>
      </c>
      <c r="D3855" t="s">
        <v>1</v>
      </c>
      <c r="E3855" t="s">
        <v>0</v>
      </c>
      <c r="F3855" t="str">
        <f t="shared" si="243"/>
        <v>CCF</v>
      </c>
      <c r="G3855" t="s">
        <v>8149</v>
      </c>
      <c r="H3855" t="s">
        <v>8150</v>
      </c>
      <c r="I3855">
        <v>523</v>
      </c>
      <c r="J3855">
        <v>523</v>
      </c>
      <c r="K3855" t="s">
        <v>321</v>
      </c>
      <c r="L3855" t="str">
        <f t="shared" si="244"/>
        <v>NIT</v>
      </c>
      <c r="M3855" t="str">
        <f t="shared" si="245"/>
        <v>06141501771010</v>
      </c>
      <c r="N3855" t="s">
        <v>322</v>
      </c>
      <c r="O3855">
        <v>0</v>
      </c>
      <c r="P3855">
        <v>0</v>
      </c>
      <c r="Q3855">
        <v>101.96</v>
      </c>
      <c r="R3855">
        <v>13.254799999999999</v>
      </c>
      <c r="S3855">
        <v>0</v>
      </c>
      <c r="T3855">
        <v>0</v>
      </c>
      <c r="U3855">
        <v>115.2148</v>
      </c>
      <c r="W3855" t="s">
        <v>1</v>
      </c>
    </row>
    <row r="3856" spans="1:23">
      <c r="A3856" t="s">
        <v>8160</v>
      </c>
      <c r="B3856" t="str">
        <f t="shared" si="242"/>
        <v>Febrero</v>
      </c>
      <c r="C3856" s="20" t="s">
        <v>8272</v>
      </c>
      <c r="D3856" t="s">
        <v>1</v>
      </c>
      <c r="E3856" t="s">
        <v>0</v>
      </c>
      <c r="F3856" t="str">
        <f t="shared" si="243"/>
        <v>CCF</v>
      </c>
      <c r="G3856" t="s">
        <v>8149</v>
      </c>
      <c r="H3856" t="s">
        <v>8150</v>
      </c>
      <c r="I3856">
        <v>524</v>
      </c>
      <c r="J3856">
        <v>524</v>
      </c>
      <c r="K3856" t="s">
        <v>118</v>
      </c>
      <c r="L3856" t="str">
        <f t="shared" si="244"/>
        <v>NIT</v>
      </c>
      <c r="M3856" t="str">
        <f t="shared" si="245"/>
        <v>06141106071025</v>
      </c>
      <c r="N3856" t="s">
        <v>119</v>
      </c>
      <c r="O3856">
        <v>0</v>
      </c>
      <c r="P3856">
        <v>0</v>
      </c>
      <c r="Q3856">
        <v>10.24</v>
      </c>
      <c r="R3856">
        <v>1.3312000000000002</v>
      </c>
      <c r="S3856">
        <v>0</v>
      </c>
      <c r="T3856">
        <v>0</v>
      </c>
      <c r="U3856">
        <v>11.571200000000001</v>
      </c>
      <c r="W3856" t="s">
        <v>1</v>
      </c>
    </row>
    <row r="3857" spans="1:23">
      <c r="A3857" t="s">
        <v>8160</v>
      </c>
      <c r="B3857" t="str">
        <f t="shared" si="242"/>
        <v>Febrero</v>
      </c>
      <c r="C3857" s="20" t="s">
        <v>8272</v>
      </c>
      <c r="D3857" t="s">
        <v>1</v>
      </c>
      <c r="E3857" t="s">
        <v>0</v>
      </c>
      <c r="F3857" t="str">
        <f t="shared" si="243"/>
        <v>CCF</v>
      </c>
      <c r="G3857" t="s">
        <v>8149</v>
      </c>
      <c r="H3857" t="s">
        <v>8150</v>
      </c>
      <c r="I3857">
        <v>525</v>
      </c>
      <c r="J3857">
        <v>525</v>
      </c>
      <c r="K3857" t="s">
        <v>1402</v>
      </c>
      <c r="L3857" t="str">
        <f t="shared" si="244"/>
        <v>NIT</v>
      </c>
      <c r="M3857" t="str">
        <f t="shared" si="245"/>
        <v>06140801191043</v>
      </c>
      <c r="N3857" t="s">
        <v>1403</v>
      </c>
      <c r="O3857">
        <v>0</v>
      </c>
      <c r="P3857">
        <v>0</v>
      </c>
      <c r="Q3857">
        <v>76.56</v>
      </c>
      <c r="R3857">
        <v>9.9527999999999999</v>
      </c>
      <c r="S3857">
        <v>0</v>
      </c>
      <c r="T3857">
        <v>0</v>
      </c>
      <c r="U3857">
        <v>86.512799999999999</v>
      </c>
      <c r="W3857" t="s">
        <v>1</v>
      </c>
    </row>
    <row r="3858" spans="1:23">
      <c r="A3858" t="s">
        <v>8160</v>
      </c>
      <c r="B3858" t="str">
        <f t="shared" si="242"/>
        <v>Febrero</v>
      </c>
      <c r="C3858" s="20" t="s">
        <v>8272</v>
      </c>
      <c r="D3858" t="s">
        <v>1</v>
      </c>
      <c r="E3858" t="s">
        <v>0</v>
      </c>
      <c r="F3858" t="str">
        <f t="shared" si="243"/>
        <v>CCF</v>
      </c>
      <c r="G3858" t="s">
        <v>8149</v>
      </c>
      <c r="H3858" t="s">
        <v>8150</v>
      </c>
      <c r="I3858">
        <v>526</v>
      </c>
      <c r="J3858">
        <v>526</v>
      </c>
      <c r="K3858" t="s">
        <v>675</v>
      </c>
      <c r="L3858" t="str">
        <f t="shared" si="244"/>
        <v>NIT</v>
      </c>
      <c r="M3858" t="str">
        <f t="shared" si="245"/>
        <v>05022009530018</v>
      </c>
      <c r="N3858" t="s">
        <v>676</v>
      </c>
      <c r="O3858">
        <v>0</v>
      </c>
      <c r="P3858">
        <v>0</v>
      </c>
      <c r="Q3858">
        <v>226.28</v>
      </c>
      <c r="R3858">
        <v>29.416399999999999</v>
      </c>
      <c r="S3858">
        <v>0</v>
      </c>
      <c r="T3858">
        <v>0</v>
      </c>
      <c r="U3858">
        <v>255.69640000000001</v>
      </c>
      <c r="W3858" t="s">
        <v>1</v>
      </c>
    </row>
    <row r="3859" spans="1:23">
      <c r="A3859" t="s">
        <v>8160</v>
      </c>
      <c r="B3859" t="str">
        <f t="shared" si="242"/>
        <v>Febrero</v>
      </c>
      <c r="C3859" s="20" t="s">
        <v>8272</v>
      </c>
      <c r="D3859" t="s">
        <v>1</v>
      </c>
      <c r="E3859" t="s">
        <v>0</v>
      </c>
      <c r="F3859" t="str">
        <f t="shared" si="243"/>
        <v>CCF</v>
      </c>
      <c r="G3859" t="s">
        <v>8149</v>
      </c>
      <c r="H3859" t="s">
        <v>8150</v>
      </c>
      <c r="I3859">
        <v>527</v>
      </c>
      <c r="J3859">
        <v>527</v>
      </c>
      <c r="K3859" t="s">
        <v>1325</v>
      </c>
      <c r="L3859" t="str">
        <f t="shared" si="244"/>
        <v>NIT</v>
      </c>
      <c r="M3859" t="str">
        <f t="shared" si="245"/>
        <v>09060401941016</v>
      </c>
      <c r="N3859" t="s">
        <v>1326</v>
      </c>
      <c r="O3859">
        <v>0</v>
      </c>
      <c r="P3859">
        <v>0</v>
      </c>
      <c r="Q3859">
        <v>1223.33</v>
      </c>
      <c r="R3859">
        <v>159.03289999999998</v>
      </c>
      <c r="S3859">
        <v>0</v>
      </c>
      <c r="T3859">
        <v>0</v>
      </c>
      <c r="U3859">
        <v>1382.3628999999999</v>
      </c>
      <c r="W3859" t="s">
        <v>1</v>
      </c>
    </row>
    <row r="3860" spans="1:23">
      <c r="A3860" t="s">
        <v>8160</v>
      </c>
      <c r="B3860" t="str">
        <f t="shared" si="242"/>
        <v>Febrero</v>
      </c>
      <c r="C3860" s="20" t="s">
        <v>8272</v>
      </c>
      <c r="D3860" t="s">
        <v>1</v>
      </c>
      <c r="E3860" t="s">
        <v>0</v>
      </c>
      <c r="F3860" t="str">
        <f t="shared" si="243"/>
        <v>CCF</v>
      </c>
      <c r="G3860" t="s">
        <v>8149</v>
      </c>
      <c r="H3860" t="s">
        <v>8150</v>
      </c>
      <c r="I3860">
        <v>528</v>
      </c>
      <c r="J3860">
        <v>528</v>
      </c>
      <c r="K3860" t="s">
        <v>8294</v>
      </c>
      <c r="L3860" t="str">
        <f t="shared" si="244"/>
        <v>NIT</v>
      </c>
      <c r="M3860" t="str">
        <f t="shared" si="245"/>
        <v>04240211711022</v>
      </c>
      <c r="N3860" t="s">
        <v>8295</v>
      </c>
      <c r="O3860">
        <v>0</v>
      </c>
      <c r="P3860">
        <v>0</v>
      </c>
      <c r="Q3860">
        <v>6796.33</v>
      </c>
      <c r="R3860">
        <v>883.52290000000005</v>
      </c>
      <c r="S3860">
        <v>0</v>
      </c>
      <c r="T3860">
        <v>0</v>
      </c>
      <c r="U3860">
        <v>7679.8528999999999</v>
      </c>
      <c r="W3860" t="s">
        <v>1</v>
      </c>
    </row>
    <row r="3861" spans="1:23">
      <c r="A3861" t="s">
        <v>8160</v>
      </c>
      <c r="B3861" t="str">
        <f t="shared" si="242"/>
        <v>Febrero</v>
      </c>
      <c r="C3861" s="20" t="s">
        <v>8272</v>
      </c>
      <c r="D3861" t="s">
        <v>1</v>
      </c>
      <c r="E3861" t="s">
        <v>0</v>
      </c>
      <c r="F3861" t="str">
        <f t="shared" si="243"/>
        <v>CCF</v>
      </c>
      <c r="G3861" t="s">
        <v>8149</v>
      </c>
      <c r="H3861" t="s">
        <v>8150</v>
      </c>
      <c r="I3861">
        <v>529</v>
      </c>
      <c r="J3861">
        <v>529</v>
      </c>
      <c r="K3861" t="s">
        <v>620</v>
      </c>
      <c r="L3861" t="str">
        <f t="shared" si="244"/>
        <v>NIT</v>
      </c>
      <c r="M3861" t="str">
        <f t="shared" si="245"/>
        <v>06140312700042</v>
      </c>
      <c r="N3861" t="s">
        <v>621</v>
      </c>
      <c r="O3861">
        <v>0</v>
      </c>
      <c r="P3861">
        <v>0</v>
      </c>
      <c r="Q3861">
        <v>2633.57</v>
      </c>
      <c r="R3861">
        <v>342.36410000000001</v>
      </c>
      <c r="S3861">
        <v>0</v>
      </c>
      <c r="T3861">
        <v>0</v>
      </c>
      <c r="U3861">
        <v>2975.9341000000004</v>
      </c>
      <c r="W3861" t="s">
        <v>1</v>
      </c>
    </row>
    <row r="3862" spans="1:23">
      <c r="A3862" t="s">
        <v>8160</v>
      </c>
      <c r="B3862" t="str">
        <f t="shared" si="242"/>
        <v>Febrero</v>
      </c>
      <c r="C3862" s="20" t="s">
        <v>8272</v>
      </c>
      <c r="D3862" t="s">
        <v>1</v>
      </c>
      <c r="E3862" t="s">
        <v>0</v>
      </c>
      <c r="F3862" t="str">
        <f t="shared" si="243"/>
        <v>CCF</v>
      </c>
      <c r="G3862" t="s">
        <v>8149</v>
      </c>
      <c r="H3862" t="s">
        <v>8150</v>
      </c>
      <c r="I3862">
        <v>530</v>
      </c>
      <c r="J3862">
        <v>530</v>
      </c>
      <c r="K3862" t="s">
        <v>361</v>
      </c>
      <c r="L3862" t="str">
        <f t="shared" si="244"/>
        <v>NIT</v>
      </c>
      <c r="M3862" t="str">
        <f t="shared" si="245"/>
        <v>13122911771028</v>
      </c>
      <c r="N3862" t="s">
        <v>362</v>
      </c>
      <c r="O3862">
        <v>0</v>
      </c>
      <c r="P3862">
        <v>0</v>
      </c>
      <c r="Q3862">
        <v>4497.41</v>
      </c>
      <c r="R3862">
        <v>584.66330000000005</v>
      </c>
      <c r="S3862">
        <v>0</v>
      </c>
      <c r="T3862">
        <v>0</v>
      </c>
      <c r="U3862">
        <v>5082.0733</v>
      </c>
      <c r="W3862" t="s">
        <v>1</v>
      </c>
    </row>
    <row r="3863" spans="1:23">
      <c r="A3863" t="s">
        <v>8160</v>
      </c>
      <c r="B3863" t="str">
        <f t="shared" si="242"/>
        <v>Febrero</v>
      </c>
      <c r="C3863" s="20" t="s">
        <v>8272</v>
      </c>
      <c r="D3863" t="s">
        <v>1</v>
      </c>
      <c r="E3863" t="s">
        <v>0</v>
      </c>
      <c r="F3863" t="str">
        <f t="shared" si="243"/>
        <v>CCF</v>
      </c>
      <c r="G3863" t="s">
        <v>8149</v>
      </c>
      <c r="H3863" t="s">
        <v>8150</v>
      </c>
      <c r="I3863">
        <v>531</v>
      </c>
      <c r="J3863">
        <v>531</v>
      </c>
      <c r="K3863" t="s">
        <v>931</v>
      </c>
      <c r="L3863" t="str">
        <f t="shared" si="244"/>
        <v>NIT</v>
      </c>
      <c r="M3863" t="str">
        <f t="shared" si="245"/>
        <v>14051010741021</v>
      </c>
      <c r="N3863" t="s">
        <v>932</v>
      </c>
      <c r="O3863">
        <v>0</v>
      </c>
      <c r="P3863">
        <v>0</v>
      </c>
      <c r="Q3863">
        <v>2344.7600000000002</v>
      </c>
      <c r="R3863">
        <v>304.81880000000007</v>
      </c>
      <c r="S3863">
        <v>0</v>
      </c>
      <c r="T3863">
        <v>0</v>
      </c>
      <c r="U3863">
        <v>2649.5788000000002</v>
      </c>
      <c r="W3863" t="s">
        <v>1</v>
      </c>
    </row>
    <row r="3864" spans="1:23">
      <c r="A3864" t="s">
        <v>8160</v>
      </c>
      <c r="B3864" t="str">
        <f t="shared" si="242"/>
        <v>Febrero</v>
      </c>
      <c r="C3864" s="20" t="s">
        <v>8272</v>
      </c>
      <c r="D3864" t="s">
        <v>1</v>
      </c>
      <c r="E3864" t="s">
        <v>0</v>
      </c>
      <c r="F3864" t="str">
        <f t="shared" si="243"/>
        <v>CCF</v>
      </c>
      <c r="G3864" t="s">
        <v>8149</v>
      </c>
      <c r="H3864" t="s">
        <v>8150</v>
      </c>
      <c r="I3864">
        <v>532</v>
      </c>
      <c r="J3864">
        <v>532</v>
      </c>
      <c r="K3864" t="s">
        <v>189</v>
      </c>
      <c r="L3864" t="str">
        <f t="shared" si="244"/>
        <v>NIT</v>
      </c>
      <c r="M3864" t="str">
        <f t="shared" si="245"/>
        <v>06140711111016</v>
      </c>
      <c r="N3864" t="s">
        <v>190</v>
      </c>
      <c r="O3864">
        <v>0</v>
      </c>
      <c r="P3864">
        <v>0</v>
      </c>
      <c r="Q3864">
        <v>257.55</v>
      </c>
      <c r="R3864">
        <v>33.481500000000004</v>
      </c>
      <c r="S3864">
        <v>0</v>
      </c>
      <c r="T3864">
        <v>0</v>
      </c>
      <c r="U3864">
        <v>291.03149999999999</v>
      </c>
      <c r="W3864" t="s">
        <v>1</v>
      </c>
    </row>
    <row r="3865" spans="1:23">
      <c r="A3865" t="s">
        <v>8160</v>
      </c>
      <c r="B3865" t="str">
        <f t="shared" si="242"/>
        <v>Febrero</v>
      </c>
      <c r="C3865" s="20" t="s">
        <v>8272</v>
      </c>
      <c r="D3865" t="s">
        <v>1</v>
      </c>
      <c r="E3865" t="s">
        <v>0</v>
      </c>
      <c r="F3865" t="str">
        <f t="shared" si="243"/>
        <v>CCF</v>
      </c>
      <c r="G3865" t="s">
        <v>8149</v>
      </c>
      <c r="H3865" t="s">
        <v>8150</v>
      </c>
      <c r="I3865">
        <v>533</v>
      </c>
      <c r="J3865">
        <v>533</v>
      </c>
      <c r="K3865" t="s">
        <v>333</v>
      </c>
      <c r="L3865" t="str">
        <f t="shared" si="244"/>
        <v>NIT</v>
      </c>
      <c r="M3865" t="str">
        <f t="shared" si="245"/>
        <v>06140607941015</v>
      </c>
      <c r="N3865" t="s">
        <v>334</v>
      </c>
      <c r="O3865">
        <v>0</v>
      </c>
      <c r="P3865">
        <v>0</v>
      </c>
      <c r="Q3865">
        <v>36.979999999999997</v>
      </c>
      <c r="R3865">
        <v>4.8073999999999995</v>
      </c>
      <c r="S3865">
        <v>0</v>
      </c>
      <c r="T3865">
        <v>0</v>
      </c>
      <c r="U3865">
        <v>41.787399999999998</v>
      </c>
      <c r="W3865" t="s">
        <v>1</v>
      </c>
    </row>
    <row r="3866" spans="1:23">
      <c r="A3866" t="s">
        <v>8160</v>
      </c>
      <c r="B3866" t="str">
        <f t="shared" si="242"/>
        <v>Febrero</v>
      </c>
      <c r="C3866" s="20" t="s">
        <v>8272</v>
      </c>
      <c r="D3866" t="s">
        <v>1</v>
      </c>
      <c r="E3866" t="s">
        <v>0</v>
      </c>
      <c r="F3866" t="str">
        <f t="shared" si="243"/>
        <v>CCF</v>
      </c>
      <c r="G3866" t="s">
        <v>8149</v>
      </c>
      <c r="H3866" t="s">
        <v>8150</v>
      </c>
      <c r="I3866">
        <v>534</v>
      </c>
      <c r="J3866">
        <v>534</v>
      </c>
      <c r="K3866" t="s">
        <v>333</v>
      </c>
      <c r="L3866" t="str">
        <f t="shared" si="244"/>
        <v>NIT</v>
      </c>
      <c r="M3866" t="str">
        <f t="shared" si="245"/>
        <v>06140607941015</v>
      </c>
      <c r="N3866" t="s">
        <v>334</v>
      </c>
      <c r="O3866">
        <v>0</v>
      </c>
      <c r="P3866">
        <v>0</v>
      </c>
      <c r="Q3866">
        <v>142.72</v>
      </c>
      <c r="R3866">
        <v>18.553599999999999</v>
      </c>
      <c r="S3866">
        <v>0</v>
      </c>
      <c r="T3866">
        <v>0</v>
      </c>
      <c r="U3866">
        <v>161.27359999999999</v>
      </c>
      <c r="W3866" t="s">
        <v>1</v>
      </c>
    </row>
    <row r="3867" spans="1:23">
      <c r="A3867" t="s">
        <v>8160</v>
      </c>
      <c r="B3867" t="str">
        <f t="shared" si="242"/>
        <v>Febrero</v>
      </c>
      <c r="C3867" s="20" t="s">
        <v>8272</v>
      </c>
      <c r="D3867" t="s">
        <v>1</v>
      </c>
      <c r="E3867" t="s">
        <v>0</v>
      </c>
      <c r="F3867" t="str">
        <f t="shared" si="243"/>
        <v>CCF</v>
      </c>
      <c r="G3867" t="s">
        <v>8149</v>
      </c>
      <c r="H3867" t="s">
        <v>8150</v>
      </c>
      <c r="I3867">
        <v>535</v>
      </c>
      <c r="J3867">
        <v>535</v>
      </c>
      <c r="K3867" t="s">
        <v>239</v>
      </c>
      <c r="L3867" t="str">
        <f t="shared" si="244"/>
        <v>NIT</v>
      </c>
      <c r="M3867" t="str">
        <f t="shared" si="245"/>
        <v>12171207011015</v>
      </c>
      <c r="N3867" t="s">
        <v>240</v>
      </c>
      <c r="O3867">
        <v>0</v>
      </c>
      <c r="P3867">
        <v>0</v>
      </c>
      <c r="Q3867">
        <v>745.36</v>
      </c>
      <c r="R3867">
        <v>96.896799999999999</v>
      </c>
      <c r="S3867">
        <v>0</v>
      </c>
      <c r="T3867">
        <v>0</v>
      </c>
      <c r="U3867">
        <v>842.2568</v>
      </c>
      <c r="W3867" t="s">
        <v>1</v>
      </c>
    </row>
    <row r="3868" spans="1:23">
      <c r="A3868" t="s">
        <v>8160</v>
      </c>
      <c r="B3868" t="str">
        <f t="shared" si="242"/>
        <v>Febrero</v>
      </c>
      <c r="C3868" s="20" t="s">
        <v>8272</v>
      </c>
      <c r="D3868" t="s">
        <v>1</v>
      </c>
      <c r="E3868" t="s">
        <v>0</v>
      </c>
      <c r="F3868" t="str">
        <f t="shared" si="243"/>
        <v>CCF</v>
      </c>
      <c r="G3868" t="s">
        <v>8149</v>
      </c>
      <c r="H3868" t="s">
        <v>8150</v>
      </c>
      <c r="I3868">
        <v>536</v>
      </c>
      <c r="J3868">
        <v>536</v>
      </c>
      <c r="K3868" t="s">
        <v>8157</v>
      </c>
      <c r="L3868" t="str">
        <f t="shared" si="244"/>
        <v>NIT</v>
      </c>
      <c r="M3868" t="str">
        <f t="shared" si="245"/>
        <v>09061808921016</v>
      </c>
      <c r="N3868" t="s">
        <v>8158</v>
      </c>
      <c r="O3868">
        <v>0</v>
      </c>
      <c r="P3868">
        <v>0</v>
      </c>
      <c r="Q3868">
        <v>55.97</v>
      </c>
      <c r="R3868">
        <v>7.2761000000000005</v>
      </c>
      <c r="S3868">
        <v>0</v>
      </c>
      <c r="T3868">
        <v>0</v>
      </c>
      <c r="U3868">
        <v>63.246099999999998</v>
      </c>
      <c r="W3868" t="s">
        <v>1</v>
      </c>
    </row>
    <row r="3869" spans="1:23">
      <c r="A3869" t="s">
        <v>8160</v>
      </c>
      <c r="B3869" t="str">
        <f t="shared" si="242"/>
        <v>Febrero</v>
      </c>
      <c r="C3869" s="20" t="s">
        <v>8272</v>
      </c>
      <c r="D3869" t="s">
        <v>1</v>
      </c>
      <c r="E3869" t="s">
        <v>0</v>
      </c>
      <c r="F3869" t="str">
        <f t="shared" si="243"/>
        <v>CCF</v>
      </c>
      <c r="G3869" t="s">
        <v>8149</v>
      </c>
      <c r="H3869" t="s">
        <v>8150</v>
      </c>
      <c r="I3869">
        <v>537</v>
      </c>
      <c r="J3869">
        <v>537</v>
      </c>
      <c r="K3869" t="s">
        <v>8292</v>
      </c>
      <c r="L3869" t="str">
        <f t="shared" si="244"/>
        <v>NIT</v>
      </c>
      <c r="M3869" t="str">
        <f t="shared" si="245"/>
        <v>06140901751011</v>
      </c>
      <c r="N3869" t="s">
        <v>8293</v>
      </c>
      <c r="O3869">
        <v>0</v>
      </c>
      <c r="P3869">
        <v>0</v>
      </c>
      <c r="Q3869">
        <v>49.2</v>
      </c>
      <c r="R3869">
        <v>6.3960000000000008</v>
      </c>
      <c r="S3869">
        <v>0</v>
      </c>
      <c r="T3869">
        <v>0</v>
      </c>
      <c r="U3869">
        <v>55.596000000000004</v>
      </c>
      <c r="W3869" t="s">
        <v>1</v>
      </c>
    </row>
    <row r="3870" spans="1:23">
      <c r="A3870" t="s">
        <v>8160</v>
      </c>
      <c r="B3870" t="str">
        <f t="shared" si="242"/>
        <v>Febrero</v>
      </c>
      <c r="C3870" s="20" t="s">
        <v>8272</v>
      </c>
      <c r="D3870" t="s">
        <v>1</v>
      </c>
      <c r="E3870" t="s">
        <v>0</v>
      </c>
      <c r="F3870" t="str">
        <f t="shared" si="243"/>
        <v>CCF</v>
      </c>
      <c r="G3870" t="s">
        <v>8149</v>
      </c>
      <c r="H3870" t="s">
        <v>8150</v>
      </c>
      <c r="I3870">
        <v>538</v>
      </c>
      <c r="J3870">
        <v>538</v>
      </c>
      <c r="K3870" t="s">
        <v>1287</v>
      </c>
      <c r="L3870" t="str">
        <f t="shared" si="244"/>
        <v>NIT</v>
      </c>
      <c r="M3870" t="str">
        <f t="shared" si="245"/>
        <v>12182105781012</v>
      </c>
      <c r="N3870" t="s">
        <v>1288</v>
      </c>
      <c r="O3870">
        <v>0</v>
      </c>
      <c r="P3870">
        <v>0</v>
      </c>
      <c r="Q3870">
        <v>49.2</v>
      </c>
      <c r="R3870">
        <v>6.3960000000000008</v>
      </c>
      <c r="S3870">
        <v>0</v>
      </c>
      <c r="T3870">
        <v>0</v>
      </c>
      <c r="U3870">
        <v>55.596000000000004</v>
      </c>
      <c r="W3870" t="s">
        <v>1</v>
      </c>
    </row>
    <row r="3871" spans="1:23">
      <c r="A3871" t="s">
        <v>8160</v>
      </c>
      <c r="B3871" t="str">
        <f t="shared" si="242"/>
        <v>Febrero</v>
      </c>
      <c r="C3871" s="20" t="s">
        <v>8271</v>
      </c>
      <c r="D3871" t="s">
        <v>1</v>
      </c>
      <c r="E3871" t="s">
        <v>0</v>
      </c>
      <c r="F3871" t="str">
        <f t="shared" si="243"/>
        <v>CCF</v>
      </c>
      <c r="G3871" t="s">
        <v>8149</v>
      </c>
      <c r="H3871" t="s">
        <v>8150</v>
      </c>
      <c r="I3871">
        <v>539</v>
      </c>
      <c r="J3871">
        <v>539</v>
      </c>
      <c r="K3871" t="s">
        <v>118</v>
      </c>
      <c r="L3871" t="str">
        <f t="shared" si="244"/>
        <v>NIT</v>
      </c>
      <c r="M3871" t="str">
        <f t="shared" si="245"/>
        <v>06141106071025</v>
      </c>
      <c r="N3871" t="s">
        <v>119</v>
      </c>
      <c r="O3871">
        <v>0</v>
      </c>
      <c r="P3871">
        <v>0</v>
      </c>
      <c r="Q3871">
        <v>6.75</v>
      </c>
      <c r="R3871">
        <v>0.87750000000000006</v>
      </c>
      <c r="S3871">
        <v>0</v>
      </c>
      <c r="T3871">
        <v>0</v>
      </c>
      <c r="U3871">
        <v>7.6275000000000004</v>
      </c>
      <c r="W3871" t="s">
        <v>1</v>
      </c>
    </row>
    <row r="3872" spans="1:23">
      <c r="A3872" t="s">
        <v>8160</v>
      </c>
      <c r="B3872" t="str">
        <f t="shared" si="242"/>
        <v>Febrero</v>
      </c>
      <c r="C3872" s="20" t="s">
        <v>8271</v>
      </c>
      <c r="D3872" t="s">
        <v>1</v>
      </c>
      <c r="E3872" t="s">
        <v>0</v>
      </c>
      <c r="F3872" t="str">
        <f t="shared" si="243"/>
        <v>CCF</v>
      </c>
      <c r="G3872" t="s">
        <v>8149</v>
      </c>
      <c r="H3872" t="s">
        <v>8150</v>
      </c>
      <c r="I3872">
        <v>540</v>
      </c>
      <c r="J3872">
        <v>540</v>
      </c>
      <c r="K3872" t="s">
        <v>118</v>
      </c>
      <c r="L3872" t="str">
        <f t="shared" si="244"/>
        <v>NIT</v>
      </c>
      <c r="M3872" t="str">
        <f t="shared" si="245"/>
        <v>06141106071025</v>
      </c>
      <c r="N3872" t="s">
        <v>119</v>
      </c>
      <c r="O3872">
        <v>0</v>
      </c>
      <c r="P3872">
        <v>0</v>
      </c>
      <c r="Q3872">
        <v>74.709999999999994</v>
      </c>
      <c r="R3872">
        <v>9.712299999999999</v>
      </c>
      <c r="S3872">
        <v>0</v>
      </c>
      <c r="T3872">
        <v>0</v>
      </c>
      <c r="U3872">
        <v>84.422299999999993</v>
      </c>
      <c r="W3872" t="s">
        <v>1</v>
      </c>
    </row>
    <row r="3873" spans="1:23">
      <c r="A3873" t="s">
        <v>8160</v>
      </c>
      <c r="B3873" t="str">
        <f t="shared" si="242"/>
        <v>Febrero</v>
      </c>
      <c r="C3873" s="20" t="s">
        <v>8271</v>
      </c>
      <c r="D3873" t="s">
        <v>1</v>
      </c>
      <c r="E3873" t="s">
        <v>0</v>
      </c>
      <c r="F3873" t="str">
        <f t="shared" si="243"/>
        <v>CCF</v>
      </c>
      <c r="G3873" t="s">
        <v>8149</v>
      </c>
      <c r="H3873" t="s">
        <v>8150</v>
      </c>
      <c r="I3873">
        <v>541</v>
      </c>
      <c r="J3873">
        <v>541</v>
      </c>
      <c r="K3873" t="s">
        <v>185</v>
      </c>
      <c r="L3873" t="str">
        <f t="shared" si="244"/>
        <v>NIT</v>
      </c>
      <c r="M3873" t="str">
        <f t="shared" si="245"/>
        <v>06141410921043</v>
      </c>
      <c r="N3873" t="s">
        <v>186</v>
      </c>
      <c r="O3873">
        <v>0</v>
      </c>
      <c r="P3873">
        <v>0</v>
      </c>
      <c r="Q3873">
        <v>142.72</v>
      </c>
      <c r="R3873">
        <v>18.553599999999999</v>
      </c>
      <c r="S3873">
        <v>0</v>
      </c>
      <c r="T3873">
        <v>0</v>
      </c>
      <c r="U3873">
        <v>161.27359999999999</v>
      </c>
      <c r="W3873" t="s">
        <v>1</v>
      </c>
    </row>
    <row r="3874" spans="1:23">
      <c r="A3874" t="s">
        <v>8160</v>
      </c>
      <c r="B3874" t="str">
        <f t="shared" si="242"/>
        <v>Febrero</v>
      </c>
      <c r="C3874" s="20" t="s">
        <v>8271</v>
      </c>
      <c r="D3874" t="s">
        <v>1</v>
      </c>
      <c r="E3874" t="s">
        <v>0</v>
      </c>
      <c r="F3874" t="str">
        <f t="shared" si="243"/>
        <v>CCF</v>
      </c>
      <c r="G3874" t="s">
        <v>8149</v>
      </c>
      <c r="H3874" t="s">
        <v>8150</v>
      </c>
      <c r="I3874">
        <v>542</v>
      </c>
      <c r="J3874">
        <v>542</v>
      </c>
      <c r="K3874" t="s">
        <v>327</v>
      </c>
      <c r="L3874" t="str">
        <f t="shared" si="244"/>
        <v>NIT</v>
      </c>
      <c r="M3874" t="str">
        <f t="shared" si="245"/>
        <v>06140512181021</v>
      </c>
      <c r="N3874" t="s">
        <v>328</v>
      </c>
      <c r="O3874">
        <v>0</v>
      </c>
      <c r="P3874">
        <v>0</v>
      </c>
      <c r="Q3874">
        <v>511.75</v>
      </c>
      <c r="R3874">
        <v>66.527500000000003</v>
      </c>
      <c r="S3874">
        <v>0</v>
      </c>
      <c r="T3874">
        <v>0</v>
      </c>
      <c r="U3874">
        <v>578.27750000000003</v>
      </c>
      <c r="W3874" t="s">
        <v>1</v>
      </c>
    </row>
    <row r="3875" spans="1:23">
      <c r="A3875" t="s">
        <v>8160</v>
      </c>
      <c r="B3875" t="str">
        <f t="shared" si="242"/>
        <v>Febrero</v>
      </c>
      <c r="C3875" s="20" t="s">
        <v>8271</v>
      </c>
      <c r="D3875" t="s">
        <v>1</v>
      </c>
      <c r="E3875" t="s">
        <v>0</v>
      </c>
      <c r="F3875" t="str">
        <f t="shared" si="243"/>
        <v>CCF</v>
      </c>
      <c r="G3875" t="s">
        <v>8149</v>
      </c>
      <c r="H3875" t="s">
        <v>8150</v>
      </c>
      <c r="I3875">
        <v>543</v>
      </c>
      <c r="J3875">
        <v>543</v>
      </c>
      <c r="K3875" t="s">
        <v>255</v>
      </c>
      <c r="L3875" t="str">
        <f t="shared" si="244"/>
        <v>NIT</v>
      </c>
      <c r="M3875" t="str">
        <f t="shared" si="245"/>
        <v>12170106061015</v>
      </c>
      <c r="N3875" t="s">
        <v>256</v>
      </c>
      <c r="O3875">
        <v>0</v>
      </c>
      <c r="P3875">
        <v>0</v>
      </c>
      <c r="Q3875">
        <v>736</v>
      </c>
      <c r="R3875">
        <v>95.68</v>
      </c>
      <c r="S3875">
        <v>0</v>
      </c>
      <c r="T3875">
        <v>0</v>
      </c>
      <c r="U3875">
        <v>831.68000000000006</v>
      </c>
      <c r="W3875" t="s">
        <v>1</v>
      </c>
    </row>
    <row r="3876" spans="1:23">
      <c r="A3876" t="s">
        <v>8160</v>
      </c>
      <c r="B3876" t="str">
        <f t="shared" si="242"/>
        <v>Febrero</v>
      </c>
      <c r="C3876" s="20" t="s">
        <v>8271</v>
      </c>
      <c r="D3876" t="s">
        <v>1</v>
      </c>
      <c r="E3876" t="s">
        <v>0</v>
      </c>
      <c r="F3876" t="str">
        <f t="shared" si="243"/>
        <v>CCF</v>
      </c>
      <c r="G3876" t="s">
        <v>8149</v>
      </c>
      <c r="H3876" t="s">
        <v>8150</v>
      </c>
      <c r="I3876">
        <v>544</v>
      </c>
      <c r="J3876">
        <v>544</v>
      </c>
      <c r="K3876" t="s">
        <v>479</v>
      </c>
      <c r="L3876" t="str">
        <f t="shared" si="244"/>
        <v>NIT</v>
      </c>
      <c r="M3876" t="str">
        <f t="shared" si="245"/>
        <v>11230605771030</v>
      </c>
      <c r="N3876" t="s">
        <v>480</v>
      </c>
      <c r="O3876">
        <v>0</v>
      </c>
      <c r="P3876">
        <v>0</v>
      </c>
      <c r="Q3876">
        <v>185.51</v>
      </c>
      <c r="R3876">
        <v>24.116299999999999</v>
      </c>
      <c r="S3876">
        <v>0</v>
      </c>
      <c r="T3876">
        <v>0</v>
      </c>
      <c r="U3876">
        <v>209.62629999999999</v>
      </c>
      <c r="W3876" t="s">
        <v>1</v>
      </c>
    </row>
    <row r="3877" spans="1:23">
      <c r="A3877" t="s">
        <v>8160</v>
      </c>
      <c r="B3877" t="str">
        <f t="shared" si="242"/>
        <v>Febrero</v>
      </c>
      <c r="C3877" s="20" t="s">
        <v>8271</v>
      </c>
      <c r="D3877" t="s">
        <v>1</v>
      </c>
      <c r="E3877" t="s">
        <v>0</v>
      </c>
      <c r="F3877" t="str">
        <f t="shared" si="243"/>
        <v>CCF</v>
      </c>
      <c r="G3877" t="s">
        <v>8149</v>
      </c>
      <c r="H3877" t="s">
        <v>8150</v>
      </c>
      <c r="I3877">
        <v>545</v>
      </c>
      <c r="J3877">
        <v>545</v>
      </c>
      <c r="K3877" t="s">
        <v>1434</v>
      </c>
      <c r="L3877" t="str">
        <f t="shared" si="244"/>
        <v>NIT</v>
      </c>
      <c r="M3877" t="str">
        <f t="shared" si="245"/>
        <v>04091806831018</v>
      </c>
      <c r="N3877" t="s">
        <v>1435</v>
      </c>
      <c r="O3877">
        <v>0</v>
      </c>
      <c r="P3877">
        <v>0</v>
      </c>
      <c r="Q3877">
        <v>124.32</v>
      </c>
      <c r="R3877">
        <v>16.1616</v>
      </c>
      <c r="S3877">
        <v>0</v>
      </c>
      <c r="T3877">
        <v>0</v>
      </c>
      <c r="U3877">
        <v>140.48159999999999</v>
      </c>
      <c r="W3877" t="s">
        <v>1</v>
      </c>
    </row>
    <row r="3878" spans="1:23">
      <c r="A3878" t="s">
        <v>8160</v>
      </c>
      <c r="B3878" t="str">
        <f t="shared" si="242"/>
        <v>Febrero</v>
      </c>
      <c r="C3878" s="20" t="s">
        <v>8271</v>
      </c>
      <c r="D3878" t="s">
        <v>1</v>
      </c>
      <c r="E3878" t="s">
        <v>0</v>
      </c>
      <c r="F3878" t="str">
        <f t="shared" si="243"/>
        <v>CCF</v>
      </c>
      <c r="G3878" t="s">
        <v>8149</v>
      </c>
      <c r="H3878" t="s">
        <v>8150</v>
      </c>
      <c r="I3878">
        <v>546</v>
      </c>
      <c r="J3878">
        <v>546</v>
      </c>
      <c r="K3878" t="s">
        <v>459</v>
      </c>
      <c r="L3878" t="str">
        <f t="shared" si="244"/>
        <v>NIT</v>
      </c>
      <c r="M3878" t="str">
        <f t="shared" si="245"/>
        <v>06141211870020</v>
      </c>
      <c r="N3878" t="s">
        <v>460</v>
      </c>
      <c r="O3878">
        <v>0</v>
      </c>
      <c r="P3878">
        <v>0</v>
      </c>
      <c r="Q3878">
        <v>9557.39</v>
      </c>
      <c r="R3878">
        <v>1242.4606999999999</v>
      </c>
      <c r="S3878">
        <v>0</v>
      </c>
      <c r="T3878">
        <v>0</v>
      </c>
      <c r="U3878">
        <v>10799.850699999999</v>
      </c>
      <c r="W3878" t="s">
        <v>1</v>
      </c>
    </row>
    <row r="3879" spans="1:23">
      <c r="A3879" t="s">
        <v>8160</v>
      </c>
      <c r="B3879" t="str">
        <f t="shared" si="242"/>
        <v>Febrero</v>
      </c>
      <c r="C3879" s="20" t="s">
        <v>8271</v>
      </c>
      <c r="D3879" t="s">
        <v>1</v>
      </c>
      <c r="E3879" t="s">
        <v>0</v>
      </c>
      <c r="F3879" t="str">
        <f t="shared" si="243"/>
        <v>CCF</v>
      </c>
      <c r="G3879" t="s">
        <v>8149</v>
      </c>
      <c r="H3879" t="s">
        <v>8150</v>
      </c>
      <c r="I3879">
        <v>547</v>
      </c>
      <c r="J3879">
        <v>547</v>
      </c>
      <c r="K3879" t="s">
        <v>634</v>
      </c>
      <c r="L3879" t="str">
        <f t="shared" si="244"/>
        <v>NIT</v>
      </c>
      <c r="M3879" t="str">
        <f t="shared" si="245"/>
        <v>06142508161086</v>
      </c>
      <c r="N3879" t="s">
        <v>635</v>
      </c>
      <c r="O3879">
        <v>0</v>
      </c>
      <c r="P3879">
        <v>0</v>
      </c>
      <c r="Q3879">
        <v>55.44</v>
      </c>
      <c r="R3879">
        <v>7.2072000000000003</v>
      </c>
      <c r="S3879">
        <v>0</v>
      </c>
      <c r="T3879">
        <v>0</v>
      </c>
      <c r="U3879">
        <v>62.647199999999998</v>
      </c>
      <c r="W3879" t="s">
        <v>1</v>
      </c>
    </row>
    <row r="3880" spans="1:23">
      <c r="A3880" t="s">
        <v>8160</v>
      </c>
      <c r="B3880" t="str">
        <f t="shared" si="242"/>
        <v>Febrero</v>
      </c>
      <c r="C3880" s="20" t="s">
        <v>8271</v>
      </c>
      <c r="D3880" t="s">
        <v>1</v>
      </c>
      <c r="E3880" t="s">
        <v>0</v>
      </c>
      <c r="F3880" t="str">
        <f t="shared" si="243"/>
        <v>CCF</v>
      </c>
      <c r="G3880" t="s">
        <v>8149</v>
      </c>
      <c r="H3880" t="s">
        <v>8150</v>
      </c>
      <c r="I3880">
        <v>548</v>
      </c>
      <c r="J3880">
        <v>548</v>
      </c>
      <c r="K3880" t="s">
        <v>118</v>
      </c>
      <c r="L3880" t="str">
        <f t="shared" si="244"/>
        <v>NIT</v>
      </c>
      <c r="M3880" t="str">
        <f t="shared" si="245"/>
        <v>06141106071025</v>
      </c>
      <c r="N3880" t="s">
        <v>119</v>
      </c>
      <c r="O3880">
        <v>0</v>
      </c>
      <c r="P3880">
        <v>0</v>
      </c>
      <c r="Q3880">
        <v>12.83</v>
      </c>
      <c r="R3880">
        <v>1.6679000000000002</v>
      </c>
      <c r="S3880">
        <v>0</v>
      </c>
      <c r="T3880">
        <v>0</v>
      </c>
      <c r="U3880">
        <v>14.4979</v>
      </c>
      <c r="W3880" t="s">
        <v>1</v>
      </c>
    </row>
    <row r="3881" spans="1:23">
      <c r="A3881" t="s">
        <v>8160</v>
      </c>
      <c r="B3881" t="str">
        <f t="shared" si="242"/>
        <v>Febrero</v>
      </c>
      <c r="C3881" s="20" t="s">
        <v>8271</v>
      </c>
      <c r="D3881" t="s">
        <v>1</v>
      </c>
      <c r="E3881" t="s">
        <v>0</v>
      </c>
      <c r="F3881" t="str">
        <f t="shared" si="243"/>
        <v>CCF</v>
      </c>
      <c r="G3881" t="s">
        <v>8149</v>
      </c>
      <c r="H3881" t="s">
        <v>8150</v>
      </c>
      <c r="I3881">
        <v>549</v>
      </c>
      <c r="J3881">
        <v>549</v>
      </c>
      <c r="K3881" t="s">
        <v>695</v>
      </c>
      <c r="L3881" t="str">
        <f t="shared" si="244"/>
        <v>NIT</v>
      </c>
      <c r="M3881" t="str">
        <f t="shared" si="245"/>
        <v>06141303831023</v>
      </c>
      <c r="N3881" t="s">
        <v>696</v>
      </c>
      <c r="O3881">
        <v>0</v>
      </c>
      <c r="P3881">
        <v>0</v>
      </c>
      <c r="Q3881">
        <v>76.459999999999994</v>
      </c>
      <c r="R3881">
        <v>9.9398</v>
      </c>
      <c r="S3881">
        <v>0</v>
      </c>
      <c r="T3881">
        <v>0</v>
      </c>
      <c r="U3881">
        <v>86.399799999999999</v>
      </c>
      <c r="W3881" t="s">
        <v>1</v>
      </c>
    </row>
    <row r="3882" spans="1:23">
      <c r="A3882" t="s">
        <v>8160</v>
      </c>
      <c r="B3882" t="str">
        <f t="shared" si="242"/>
        <v>Febrero</v>
      </c>
      <c r="C3882" s="20" t="s">
        <v>8271</v>
      </c>
      <c r="D3882" t="s">
        <v>1</v>
      </c>
      <c r="E3882" t="s">
        <v>0</v>
      </c>
      <c r="F3882" t="str">
        <f t="shared" si="243"/>
        <v>CCF</v>
      </c>
      <c r="G3882" t="s">
        <v>8149</v>
      </c>
      <c r="H3882" t="s">
        <v>8150</v>
      </c>
      <c r="I3882">
        <v>550</v>
      </c>
      <c r="J3882">
        <v>550</v>
      </c>
      <c r="K3882" t="s">
        <v>118</v>
      </c>
      <c r="L3882" t="str">
        <f t="shared" si="244"/>
        <v>NIT</v>
      </c>
      <c r="M3882" t="str">
        <f t="shared" si="245"/>
        <v>06141106071025</v>
      </c>
      <c r="N3882" t="s">
        <v>119</v>
      </c>
      <c r="O3882">
        <v>0</v>
      </c>
      <c r="P3882">
        <v>0</v>
      </c>
      <c r="Q3882">
        <v>4.5</v>
      </c>
      <c r="R3882">
        <v>0.58499999999999996</v>
      </c>
      <c r="S3882">
        <v>0</v>
      </c>
      <c r="T3882">
        <v>0</v>
      </c>
      <c r="U3882">
        <v>5.085</v>
      </c>
      <c r="W3882" t="s">
        <v>1</v>
      </c>
    </row>
    <row r="3883" spans="1:23">
      <c r="A3883" t="s">
        <v>8160</v>
      </c>
      <c r="B3883" t="str">
        <f t="shared" si="242"/>
        <v>Febrero</v>
      </c>
      <c r="C3883" s="20" t="s">
        <v>8271</v>
      </c>
      <c r="D3883" t="s">
        <v>1</v>
      </c>
      <c r="E3883" t="s">
        <v>0</v>
      </c>
      <c r="F3883" t="str">
        <f t="shared" si="243"/>
        <v>CCF</v>
      </c>
      <c r="G3883" t="s">
        <v>8149</v>
      </c>
      <c r="H3883" t="s">
        <v>8150</v>
      </c>
      <c r="I3883">
        <v>551</v>
      </c>
      <c r="J3883">
        <v>551</v>
      </c>
      <c r="K3883" t="s">
        <v>8290</v>
      </c>
      <c r="L3883" t="str">
        <f t="shared" si="244"/>
        <v>NIT</v>
      </c>
      <c r="M3883" t="str">
        <f t="shared" si="245"/>
        <v>10100511701018</v>
      </c>
      <c r="N3883" t="s">
        <v>8291</v>
      </c>
      <c r="O3883">
        <v>0</v>
      </c>
      <c r="P3883">
        <v>0</v>
      </c>
      <c r="Q3883">
        <v>165.09</v>
      </c>
      <c r="R3883">
        <v>21.4617</v>
      </c>
      <c r="S3883">
        <v>0</v>
      </c>
      <c r="T3883">
        <v>0</v>
      </c>
      <c r="U3883">
        <v>186.55170000000001</v>
      </c>
      <c r="W3883" t="s">
        <v>1</v>
      </c>
    </row>
    <row r="3884" spans="1:23">
      <c r="A3884" t="s">
        <v>8160</v>
      </c>
      <c r="B3884" t="str">
        <f t="shared" si="242"/>
        <v>Febrero</v>
      </c>
      <c r="C3884" s="20" t="s">
        <v>8271</v>
      </c>
      <c r="D3884" t="s">
        <v>1</v>
      </c>
      <c r="E3884" t="s">
        <v>0</v>
      </c>
      <c r="F3884" t="str">
        <f t="shared" si="243"/>
        <v>CCF</v>
      </c>
      <c r="G3884" t="s">
        <v>8149</v>
      </c>
      <c r="H3884" t="s">
        <v>8150</v>
      </c>
      <c r="I3884">
        <v>552</v>
      </c>
      <c r="J3884">
        <v>552</v>
      </c>
      <c r="K3884" t="s">
        <v>8288</v>
      </c>
      <c r="L3884" t="str">
        <f t="shared" si="244"/>
        <v>NIT</v>
      </c>
      <c r="M3884" t="str">
        <f t="shared" si="245"/>
        <v>06140903101022</v>
      </c>
      <c r="N3884" t="s">
        <v>8289</v>
      </c>
      <c r="O3884">
        <v>0</v>
      </c>
      <c r="P3884">
        <v>0</v>
      </c>
      <c r="Q3884">
        <v>83.56</v>
      </c>
      <c r="R3884">
        <v>10.8628</v>
      </c>
      <c r="S3884">
        <v>0</v>
      </c>
      <c r="T3884">
        <v>0</v>
      </c>
      <c r="U3884">
        <v>94.422799999999995</v>
      </c>
      <c r="W3884" t="s">
        <v>1</v>
      </c>
    </row>
    <row r="3885" spans="1:23">
      <c r="A3885" t="s">
        <v>8160</v>
      </c>
      <c r="B3885" t="str">
        <f t="shared" si="242"/>
        <v>Febrero</v>
      </c>
      <c r="C3885" s="20" t="s">
        <v>8271</v>
      </c>
      <c r="D3885" t="s">
        <v>1</v>
      </c>
      <c r="E3885" t="s">
        <v>0</v>
      </c>
      <c r="F3885" t="str">
        <f t="shared" si="243"/>
        <v>CCF</v>
      </c>
      <c r="G3885" t="s">
        <v>8149</v>
      </c>
      <c r="H3885" t="s">
        <v>8150</v>
      </c>
      <c r="I3885">
        <v>553</v>
      </c>
      <c r="J3885">
        <v>553</v>
      </c>
      <c r="K3885" t="s">
        <v>435</v>
      </c>
      <c r="L3885" t="str">
        <f t="shared" si="244"/>
        <v>NIT</v>
      </c>
      <c r="M3885" t="str">
        <f t="shared" si="245"/>
        <v>06130407761017</v>
      </c>
      <c r="N3885" t="s">
        <v>436</v>
      </c>
      <c r="O3885">
        <v>0</v>
      </c>
      <c r="P3885">
        <v>0</v>
      </c>
      <c r="Q3885">
        <v>2253.75</v>
      </c>
      <c r="R3885">
        <v>292.98750000000001</v>
      </c>
      <c r="S3885">
        <v>0</v>
      </c>
      <c r="T3885">
        <v>0</v>
      </c>
      <c r="U3885">
        <v>2546.7375000000002</v>
      </c>
      <c r="W3885" t="s">
        <v>1</v>
      </c>
    </row>
    <row r="3886" spans="1:23">
      <c r="A3886" t="s">
        <v>8160</v>
      </c>
      <c r="B3886" t="str">
        <f t="shared" si="242"/>
        <v>Febrero</v>
      </c>
      <c r="C3886" s="20" t="s">
        <v>8271</v>
      </c>
      <c r="D3886" t="s">
        <v>1</v>
      </c>
      <c r="E3886" t="s">
        <v>0</v>
      </c>
      <c r="F3886" t="str">
        <f t="shared" si="243"/>
        <v>CCF</v>
      </c>
      <c r="G3886" t="s">
        <v>8149</v>
      </c>
      <c r="H3886" t="s">
        <v>8150</v>
      </c>
      <c r="I3886">
        <v>554</v>
      </c>
      <c r="J3886">
        <v>554</v>
      </c>
      <c r="K3886" t="s">
        <v>514</v>
      </c>
      <c r="L3886" t="str">
        <f t="shared" si="244"/>
        <v>NIT</v>
      </c>
      <c r="M3886" t="str">
        <f t="shared" si="245"/>
        <v>04012106851010</v>
      </c>
      <c r="N3886" t="s">
        <v>515</v>
      </c>
      <c r="O3886">
        <v>0</v>
      </c>
      <c r="P3886">
        <v>0</v>
      </c>
      <c r="Q3886">
        <v>112.22</v>
      </c>
      <c r="R3886">
        <v>14.5886</v>
      </c>
      <c r="S3886">
        <v>0</v>
      </c>
      <c r="T3886">
        <v>0</v>
      </c>
      <c r="U3886">
        <v>126.8086</v>
      </c>
      <c r="W3886" t="s">
        <v>1</v>
      </c>
    </row>
    <row r="3887" spans="1:23">
      <c r="A3887" t="s">
        <v>8160</v>
      </c>
      <c r="B3887" t="str">
        <f t="shared" si="242"/>
        <v>Febrero</v>
      </c>
      <c r="C3887" s="20" t="s">
        <v>8271</v>
      </c>
      <c r="D3887" t="s">
        <v>1</v>
      </c>
      <c r="E3887" t="s">
        <v>0</v>
      </c>
      <c r="F3887" t="str">
        <f t="shared" si="243"/>
        <v>CCF</v>
      </c>
      <c r="G3887" t="s">
        <v>8149</v>
      </c>
      <c r="H3887" t="s">
        <v>8150</v>
      </c>
      <c r="I3887">
        <v>555</v>
      </c>
      <c r="J3887">
        <v>555</v>
      </c>
      <c r="K3887" t="s">
        <v>118</v>
      </c>
      <c r="L3887" t="str">
        <f t="shared" si="244"/>
        <v>NIT</v>
      </c>
      <c r="M3887" t="str">
        <f t="shared" si="245"/>
        <v>06141106071025</v>
      </c>
      <c r="N3887" t="s">
        <v>119</v>
      </c>
      <c r="O3887">
        <v>0</v>
      </c>
      <c r="P3887">
        <v>0</v>
      </c>
      <c r="Q3887">
        <v>66.05</v>
      </c>
      <c r="R3887">
        <v>8.5864999999999991</v>
      </c>
      <c r="S3887">
        <v>0</v>
      </c>
      <c r="T3887">
        <v>0</v>
      </c>
      <c r="U3887">
        <v>74.636499999999998</v>
      </c>
      <c r="W3887" t="s">
        <v>1</v>
      </c>
    </row>
    <row r="3888" spans="1:23">
      <c r="A3888" t="s">
        <v>8160</v>
      </c>
      <c r="B3888" t="str">
        <f t="shared" si="242"/>
        <v>Febrero</v>
      </c>
      <c r="C3888" s="20" t="s">
        <v>8271</v>
      </c>
      <c r="D3888" t="s">
        <v>1</v>
      </c>
      <c r="E3888" t="s">
        <v>0</v>
      </c>
      <c r="F3888" t="str">
        <f t="shared" si="243"/>
        <v>CCF</v>
      </c>
      <c r="G3888" t="s">
        <v>8149</v>
      </c>
      <c r="H3888" t="s">
        <v>8150</v>
      </c>
      <c r="I3888">
        <v>556</v>
      </c>
      <c r="J3888">
        <v>556</v>
      </c>
      <c r="K3888" t="s">
        <v>592</v>
      </c>
      <c r="L3888" t="str">
        <f t="shared" si="244"/>
        <v>NIT</v>
      </c>
      <c r="M3888" t="str">
        <f t="shared" si="245"/>
        <v>14182405651010</v>
      </c>
      <c r="N3888" t="s">
        <v>593</v>
      </c>
      <c r="O3888">
        <v>0</v>
      </c>
      <c r="P3888">
        <v>0</v>
      </c>
      <c r="Q3888">
        <v>51.05</v>
      </c>
      <c r="R3888">
        <v>6.6364999999999998</v>
      </c>
      <c r="S3888">
        <v>0</v>
      </c>
      <c r="T3888">
        <v>0</v>
      </c>
      <c r="U3888">
        <v>57.686499999999995</v>
      </c>
      <c r="W3888" t="s">
        <v>1</v>
      </c>
    </row>
    <row r="3889" spans="1:23">
      <c r="A3889" t="s">
        <v>8160</v>
      </c>
      <c r="B3889" t="str">
        <f t="shared" si="242"/>
        <v>Febrero</v>
      </c>
      <c r="C3889" s="20" t="s">
        <v>8271</v>
      </c>
      <c r="D3889" t="s">
        <v>1</v>
      </c>
      <c r="E3889" t="s">
        <v>0</v>
      </c>
      <c r="F3889" t="str">
        <f t="shared" si="243"/>
        <v>CCF</v>
      </c>
      <c r="G3889" t="s">
        <v>8149</v>
      </c>
      <c r="H3889" t="s">
        <v>8150</v>
      </c>
      <c r="I3889">
        <v>557</v>
      </c>
      <c r="J3889">
        <v>557</v>
      </c>
      <c r="K3889" t="s">
        <v>568</v>
      </c>
      <c r="L3889" t="str">
        <f t="shared" si="244"/>
        <v>NIT</v>
      </c>
      <c r="M3889" t="str">
        <f t="shared" si="245"/>
        <v>06141011821248</v>
      </c>
      <c r="N3889" t="s">
        <v>569</v>
      </c>
      <c r="O3889">
        <v>0</v>
      </c>
      <c r="P3889">
        <v>0</v>
      </c>
      <c r="Q3889">
        <v>203.89</v>
      </c>
      <c r="R3889">
        <v>26.505699999999997</v>
      </c>
      <c r="S3889">
        <v>0</v>
      </c>
      <c r="T3889">
        <v>0</v>
      </c>
      <c r="U3889">
        <v>230.39569999999998</v>
      </c>
      <c r="W3889" t="s">
        <v>1</v>
      </c>
    </row>
    <row r="3890" spans="1:23">
      <c r="A3890" t="s">
        <v>8160</v>
      </c>
      <c r="B3890" t="str">
        <f t="shared" si="242"/>
        <v>Febrero</v>
      </c>
      <c r="C3890" s="20" t="s">
        <v>8271</v>
      </c>
      <c r="D3890" t="s">
        <v>1</v>
      </c>
      <c r="E3890" t="s">
        <v>0</v>
      </c>
      <c r="F3890" t="str">
        <f t="shared" si="243"/>
        <v>CCF</v>
      </c>
      <c r="G3890" t="s">
        <v>8149</v>
      </c>
      <c r="H3890" t="s">
        <v>8150</v>
      </c>
      <c r="I3890">
        <v>558</v>
      </c>
      <c r="J3890">
        <v>558</v>
      </c>
      <c r="K3890" t="s">
        <v>140</v>
      </c>
      <c r="L3890" t="str">
        <f t="shared" si="244"/>
        <v>NIT</v>
      </c>
      <c r="M3890" t="str">
        <f t="shared" si="245"/>
        <v>06142110041021</v>
      </c>
      <c r="N3890" t="s">
        <v>141</v>
      </c>
      <c r="O3890">
        <v>0</v>
      </c>
      <c r="P3890">
        <v>0</v>
      </c>
      <c r="Q3890">
        <v>114.69</v>
      </c>
      <c r="R3890">
        <v>14.909700000000001</v>
      </c>
      <c r="S3890">
        <v>0</v>
      </c>
      <c r="T3890">
        <v>0</v>
      </c>
      <c r="U3890">
        <v>129.59969999999998</v>
      </c>
      <c r="W3890" t="s">
        <v>1</v>
      </c>
    </row>
    <row r="3891" spans="1:23">
      <c r="A3891" t="s">
        <v>8160</v>
      </c>
      <c r="B3891" t="str">
        <f t="shared" si="242"/>
        <v>Febrero</v>
      </c>
      <c r="C3891" s="20" t="s">
        <v>8271</v>
      </c>
      <c r="D3891" t="s">
        <v>1</v>
      </c>
      <c r="E3891" t="s">
        <v>0</v>
      </c>
      <c r="F3891" t="str">
        <f t="shared" si="243"/>
        <v>CCF</v>
      </c>
      <c r="G3891" t="s">
        <v>8149</v>
      </c>
      <c r="H3891" t="s">
        <v>8150</v>
      </c>
      <c r="I3891">
        <v>559</v>
      </c>
      <c r="J3891">
        <v>559</v>
      </c>
      <c r="K3891" t="s">
        <v>616</v>
      </c>
      <c r="L3891" t="str">
        <f t="shared" si="244"/>
        <v>NIT</v>
      </c>
      <c r="M3891" t="str">
        <f t="shared" si="245"/>
        <v>02030104771061</v>
      </c>
      <c r="N3891" t="s">
        <v>617</v>
      </c>
      <c r="O3891">
        <v>0</v>
      </c>
      <c r="P3891">
        <v>0</v>
      </c>
      <c r="Q3891">
        <v>923.66</v>
      </c>
      <c r="R3891">
        <v>120.0758</v>
      </c>
      <c r="S3891">
        <v>0</v>
      </c>
      <c r="T3891">
        <v>0</v>
      </c>
      <c r="U3891">
        <v>1043.7357999999999</v>
      </c>
      <c r="W3891" t="s">
        <v>1</v>
      </c>
    </row>
    <row r="3892" spans="1:23">
      <c r="A3892" t="s">
        <v>8160</v>
      </c>
      <c r="B3892" t="str">
        <f t="shared" si="242"/>
        <v>Febrero</v>
      </c>
      <c r="C3892" s="20" t="s">
        <v>8271</v>
      </c>
      <c r="D3892" t="s">
        <v>1</v>
      </c>
      <c r="E3892" t="s">
        <v>0</v>
      </c>
      <c r="F3892" t="str">
        <f t="shared" si="243"/>
        <v>CCF</v>
      </c>
      <c r="G3892" t="s">
        <v>8149</v>
      </c>
      <c r="H3892" t="s">
        <v>8150</v>
      </c>
      <c r="I3892">
        <v>560</v>
      </c>
      <c r="J3892">
        <v>560</v>
      </c>
      <c r="K3892" t="s">
        <v>81</v>
      </c>
      <c r="L3892" t="str">
        <f t="shared" si="244"/>
        <v>NIT</v>
      </c>
      <c r="M3892" t="str">
        <f t="shared" si="245"/>
        <v>06142709121066</v>
      </c>
      <c r="N3892" t="s">
        <v>82</v>
      </c>
      <c r="O3892">
        <v>0</v>
      </c>
      <c r="P3892">
        <v>0</v>
      </c>
      <c r="Q3892">
        <v>99621.63</v>
      </c>
      <c r="R3892">
        <v>12950.811900000001</v>
      </c>
      <c r="S3892">
        <v>0</v>
      </c>
      <c r="T3892">
        <v>0</v>
      </c>
      <c r="U3892">
        <v>112572.44190000001</v>
      </c>
      <c r="W3892" t="s">
        <v>1</v>
      </c>
    </row>
    <row r="3893" spans="1:23">
      <c r="A3893" t="s">
        <v>8160</v>
      </c>
      <c r="B3893" t="str">
        <f t="shared" si="242"/>
        <v>Febrero</v>
      </c>
      <c r="C3893" s="20" t="s">
        <v>8271</v>
      </c>
      <c r="D3893" t="s">
        <v>1</v>
      </c>
      <c r="E3893" t="s">
        <v>0</v>
      </c>
      <c r="F3893" t="str">
        <f t="shared" si="243"/>
        <v>CCF</v>
      </c>
      <c r="G3893" t="s">
        <v>8149</v>
      </c>
      <c r="H3893" t="s">
        <v>8150</v>
      </c>
      <c r="I3893">
        <v>561</v>
      </c>
      <c r="J3893">
        <v>561</v>
      </c>
      <c r="K3893" t="s">
        <v>211</v>
      </c>
      <c r="L3893" t="str">
        <f t="shared" si="244"/>
        <v>NIT</v>
      </c>
      <c r="M3893" t="str">
        <f t="shared" si="245"/>
        <v>06141612151053</v>
      </c>
      <c r="N3893" t="s">
        <v>212</v>
      </c>
      <c r="O3893">
        <v>0</v>
      </c>
      <c r="P3893">
        <v>0</v>
      </c>
      <c r="Q3893">
        <v>276.11</v>
      </c>
      <c r="R3893">
        <v>35.894300000000001</v>
      </c>
      <c r="S3893">
        <v>0</v>
      </c>
      <c r="T3893">
        <v>0</v>
      </c>
      <c r="U3893">
        <v>312.0043</v>
      </c>
      <c r="W3893" t="s">
        <v>1</v>
      </c>
    </row>
    <row r="3894" spans="1:23">
      <c r="A3894" t="s">
        <v>8160</v>
      </c>
      <c r="B3894" t="str">
        <f t="shared" si="242"/>
        <v>Febrero</v>
      </c>
      <c r="C3894" s="20" t="s">
        <v>8271</v>
      </c>
      <c r="D3894" t="s">
        <v>1</v>
      </c>
      <c r="E3894" t="s">
        <v>0</v>
      </c>
      <c r="F3894" t="str">
        <f t="shared" si="243"/>
        <v>CCF</v>
      </c>
      <c r="G3894" t="s">
        <v>8149</v>
      </c>
      <c r="H3894" t="s">
        <v>8150</v>
      </c>
      <c r="I3894">
        <v>562</v>
      </c>
      <c r="J3894">
        <v>562</v>
      </c>
      <c r="K3894" t="s">
        <v>211</v>
      </c>
      <c r="L3894" t="str">
        <f t="shared" si="244"/>
        <v>NIT</v>
      </c>
      <c r="M3894" t="str">
        <f t="shared" si="245"/>
        <v>06141612151053</v>
      </c>
      <c r="N3894" t="s">
        <v>212</v>
      </c>
      <c r="O3894">
        <v>0</v>
      </c>
      <c r="P3894">
        <v>0</v>
      </c>
      <c r="Q3894">
        <v>414.59</v>
      </c>
      <c r="R3894">
        <v>53.896699999999996</v>
      </c>
      <c r="S3894">
        <v>0</v>
      </c>
      <c r="T3894">
        <v>0</v>
      </c>
      <c r="U3894">
        <v>468.48669999999998</v>
      </c>
      <c r="W3894" t="s">
        <v>1</v>
      </c>
    </row>
    <row r="3895" spans="1:23">
      <c r="A3895" t="s">
        <v>8160</v>
      </c>
      <c r="B3895" t="str">
        <f t="shared" si="242"/>
        <v>Febrero</v>
      </c>
      <c r="C3895" s="20" t="s">
        <v>8271</v>
      </c>
      <c r="D3895" t="s">
        <v>1</v>
      </c>
      <c r="E3895" t="s">
        <v>0</v>
      </c>
      <c r="F3895" t="str">
        <f t="shared" si="243"/>
        <v>CCF</v>
      </c>
      <c r="G3895" t="s">
        <v>8149</v>
      </c>
      <c r="H3895" t="s">
        <v>8150</v>
      </c>
      <c r="I3895">
        <v>563</v>
      </c>
      <c r="J3895">
        <v>563</v>
      </c>
      <c r="K3895" t="s">
        <v>767</v>
      </c>
      <c r="L3895" t="str">
        <f t="shared" si="244"/>
        <v>NIT</v>
      </c>
      <c r="M3895" t="str">
        <f t="shared" si="245"/>
        <v>09060212821026</v>
      </c>
      <c r="N3895" t="s">
        <v>768</v>
      </c>
      <c r="O3895">
        <v>0</v>
      </c>
      <c r="P3895">
        <v>0</v>
      </c>
      <c r="Q3895">
        <v>11.83</v>
      </c>
      <c r="R3895">
        <v>1.5379</v>
      </c>
      <c r="S3895">
        <v>0</v>
      </c>
      <c r="T3895">
        <v>0</v>
      </c>
      <c r="U3895">
        <v>13.367900000000001</v>
      </c>
      <c r="W3895" t="s">
        <v>1</v>
      </c>
    </row>
    <row r="3896" spans="1:23">
      <c r="A3896" t="s">
        <v>8160</v>
      </c>
      <c r="B3896" t="str">
        <f t="shared" si="242"/>
        <v>Febrero</v>
      </c>
      <c r="C3896" s="20" t="s">
        <v>8271</v>
      </c>
      <c r="D3896" t="s">
        <v>1</v>
      </c>
      <c r="E3896" t="s">
        <v>0</v>
      </c>
      <c r="F3896" t="str">
        <f t="shared" si="243"/>
        <v>CCF</v>
      </c>
      <c r="G3896" t="s">
        <v>8149</v>
      </c>
      <c r="H3896" t="s">
        <v>8150</v>
      </c>
      <c r="I3896">
        <v>564</v>
      </c>
      <c r="J3896">
        <v>564</v>
      </c>
      <c r="K3896" t="s">
        <v>767</v>
      </c>
      <c r="L3896" t="str">
        <f t="shared" si="244"/>
        <v>NIT</v>
      </c>
      <c r="M3896" t="str">
        <f t="shared" si="245"/>
        <v>09060212821026</v>
      </c>
      <c r="N3896" t="s">
        <v>768</v>
      </c>
      <c r="O3896">
        <v>0</v>
      </c>
      <c r="P3896">
        <v>0</v>
      </c>
      <c r="Q3896">
        <v>59.55</v>
      </c>
      <c r="R3896">
        <v>7.7415000000000003</v>
      </c>
      <c r="S3896">
        <v>0</v>
      </c>
      <c r="T3896">
        <v>0</v>
      </c>
      <c r="U3896">
        <v>67.291499999999999</v>
      </c>
      <c r="W3896" t="s">
        <v>1</v>
      </c>
    </row>
    <row r="3897" spans="1:23">
      <c r="A3897" t="s">
        <v>8160</v>
      </c>
      <c r="B3897" t="str">
        <f t="shared" si="242"/>
        <v>Febrero</v>
      </c>
      <c r="C3897" s="20" t="s">
        <v>8271</v>
      </c>
      <c r="D3897" t="s">
        <v>1</v>
      </c>
      <c r="E3897" t="s">
        <v>0</v>
      </c>
      <c r="F3897" t="str">
        <f t="shared" si="243"/>
        <v>CCF</v>
      </c>
      <c r="G3897" t="s">
        <v>8149</v>
      </c>
      <c r="H3897" t="s">
        <v>8150</v>
      </c>
      <c r="I3897">
        <v>565</v>
      </c>
      <c r="J3897">
        <v>565</v>
      </c>
      <c r="K3897" t="s">
        <v>528</v>
      </c>
      <c r="L3897" t="str">
        <f t="shared" si="244"/>
        <v>NIT</v>
      </c>
      <c r="M3897" t="str">
        <f t="shared" si="245"/>
        <v>12171412051020</v>
      </c>
      <c r="N3897" t="s">
        <v>529</v>
      </c>
      <c r="O3897">
        <v>0</v>
      </c>
      <c r="P3897">
        <v>0</v>
      </c>
      <c r="Q3897">
        <v>86003.26</v>
      </c>
      <c r="R3897">
        <v>11180.4238</v>
      </c>
      <c r="S3897">
        <v>0</v>
      </c>
      <c r="T3897">
        <v>0</v>
      </c>
      <c r="U3897">
        <v>97183.683799999999</v>
      </c>
      <c r="W3897" t="s">
        <v>1</v>
      </c>
    </row>
    <row r="3898" spans="1:23">
      <c r="A3898" t="s">
        <v>8160</v>
      </c>
      <c r="B3898" t="str">
        <f t="shared" si="242"/>
        <v>Febrero</v>
      </c>
      <c r="C3898" s="20" t="s">
        <v>8270</v>
      </c>
      <c r="D3898" t="s">
        <v>1</v>
      </c>
      <c r="E3898" t="s">
        <v>0</v>
      </c>
      <c r="F3898" t="str">
        <f t="shared" si="243"/>
        <v>CCF</v>
      </c>
      <c r="G3898" t="s">
        <v>8149</v>
      </c>
      <c r="H3898" t="s">
        <v>8150</v>
      </c>
      <c r="I3898">
        <v>566</v>
      </c>
      <c r="J3898">
        <v>566</v>
      </c>
      <c r="K3898" t="s">
        <v>580</v>
      </c>
      <c r="L3898" t="str">
        <f t="shared" si="244"/>
        <v>NIT</v>
      </c>
      <c r="M3898" t="str">
        <f t="shared" si="245"/>
        <v>02102402171027</v>
      </c>
      <c r="N3898" t="s">
        <v>581</v>
      </c>
      <c r="O3898">
        <v>0</v>
      </c>
      <c r="P3898">
        <v>0</v>
      </c>
      <c r="Q3898">
        <v>16991.16</v>
      </c>
      <c r="R3898">
        <v>2208.8508000000002</v>
      </c>
      <c r="S3898">
        <v>0</v>
      </c>
      <c r="T3898">
        <v>0</v>
      </c>
      <c r="U3898">
        <v>19200.0108</v>
      </c>
      <c r="W3898" t="s">
        <v>1</v>
      </c>
    </row>
    <row r="3899" spans="1:23">
      <c r="A3899" t="s">
        <v>8160</v>
      </c>
      <c r="B3899" t="str">
        <f t="shared" si="242"/>
        <v>Febrero</v>
      </c>
      <c r="C3899" s="20" t="s">
        <v>8270</v>
      </c>
      <c r="D3899" t="s">
        <v>1</v>
      </c>
      <c r="E3899" t="s">
        <v>0</v>
      </c>
      <c r="F3899" t="str">
        <f t="shared" si="243"/>
        <v>CCF</v>
      </c>
      <c r="G3899" t="s">
        <v>8149</v>
      </c>
      <c r="H3899" t="s">
        <v>8150</v>
      </c>
      <c r="I3899">
        <v>567</v>
      </c>
      <c r="J3899">
        <v>567</v>
      </c>
      <c r="K3899" t="s">
        <v>443</v>
      </c>
      <c r="L3899" t="str">
        <f t="shared" si="244"/>
        <v>NIT</v>
      </c>
      <c r="M3899" t="str">
        <f t="shared" si="245"/>
        <v>06142002961017</v>
      </c>
      <c r="N3899" t="s">
        <v>444</v>
      </c>
      <c r="O3899">
        <v>0</v>
      </c>
      <c r="P3899">
        <v>0</v>
      </c>
      <c r="Q3899">
        <v>462.35</v>
      </c>
      <c r="R3899">
        <v>60.105500000000006</v>
      </c>
      <c r="S3899">
        <v>0</v>
      </c>
      <c r="T3899">
        <v>0</v>
      </c>
      <c r="U3899">
        <v>522.45550000000003</v>
      </c>
      <c r="W3899" t="s">
        <v>1</v>
      </c>
    </row>
    <row r="3900" spans="1:23">
      <c r="A3900" t="s">
        <v>8160</v>
      </c>
      <c r="B3900" t="str">
        <f t="shared" si="242"/>
        <v>Febrero</v>
      </c>
      <c r="C3900" s="20" t="s">
        <v>8270</v>
      </c>
      <c r="D3900" t="s">
        <v>1</v>
      </c>
      <c r="E3900" t="s">
        <v>0</v>
      </c>
      <c r="F3900" t="str">
        <f t="shared" si="243"/>
        <v>CCF</v>
      </c>
      <c r="G3900" t="s">
        <v>8149</v>
      </c>
      <c r="H3900" t="s">
        <v>8150</v>
      </c>
      <c r="I3900">
        <v>568</v>
      </c>
      <c r="J3900">
        <v>568</v>
      </c>
      <c r="K3900" t="s">
        <v>657</v>
      </c>
      <c r="L3900" t="str">
        <f t="shared" si="244"/>
        <v>NIT</v>
      </c>
      <c r="M3900" t="str">
        <f t="shared" si="245"/>
        <v>04060304751026</v>
      </c>
      <c r="N3900" t="s">
        <v>658</v>
      </c>
      <c r="O3900">
        <v>0</v>
      </c>
      <c r="P3900">
        <v>0</v>
      </c>
      <c r="Q3900">
        <v>307.85000000000002</v>
      </c>
      <c r="R3900">
        <v>40.020500000000006</v>
      </c>
      <c r="S3900">
        <v>0</v>
      </c>
      <c r="T3900">
        <v>0</v>
      </c>
      <c r="U3900">
        <v>347.87050000000005</v>
      </c>
      <c r="W3900" t="s">
        <v>1</v>
      </c>
    </row>
    <row r="3901" spans="1:23">
      <c r="A3901" t="s">
        <v>8160</v>
      </c>
      <c r="B3901" t="str">
        <f t="shared" si="242"/>
        <v>Febrero</v>
      </c>
      <c r="C3901" s="20" t="s">
        <v>8270</v>
      </c>
      <c r="D3901" t="s">
        <v>1</v>
      </c>
      <c r="E3901" t="s">
        <v>0</v>
      </c>
      <c r="F3901" t="str">
        <f t="shared" si="243"/>
        <v>CCF</v>
      </c>
      <c r="G3901" t="s">
        <v>8149</v>
      </c>
      <c r="H3901" t="s">
        <v>8150</v>
      </c>
      <c r="I3901">
        <v>569</v>
      </c>
      <c r="J3901">
        <v>569</v>
      </c>
      <c r="K3901" t="s">
        <v>485</v>
      </c>
      <c r="L3901" t="str">
        <f t="shared" si="244"/>
        <v>NIT</v>
      </c>
      <c r="M3901" t="str">
        <f t="shared" si="245"/>
        <v>12171311701031</v>
      </c>
      <c r="N3901" t="s">
        <v>486</v>
      </c>
      <c r="O3901">
        <v>0</v>
      </c>
      <c r="P3901">
        <v>0</v>
      </c>
      <c r="Q3901">
        <v>937.83</v>
      </c>
      <c r="R3901">
        <v>121.9179</v>
      </c>
      <c r="S3901">
        <v>0</v>
      </c>
      <c r="T3901">
        <v>0</v>
      </c>
      <c r="U3901">
        <v>1059.7479000000001</v>
      </c>
      <c r="W3901" t="s">
        <v>1</v>
      </c>
    </row>
    <row r="3902" spans="1:23">
      <c r="A3902" t="s">
        <v>8160</v>
      </c>
      <c r="B3902" t="str">
        <f t="shared" si="242"/>
        <v>Febrero</v>
      </c>
      <c r="C3902" s="20" t="s">
        <v>8270</v>
      </c>
      <c r="D3902" t="s">
        <v>1</v>
      </c>
      <c r="E3902" t="s">
        <v>0</v>
      </c>
      <c r="F3902" t="str">
        <f t="shared" si="243"/>
        <v>CCF</v>
      </c>
      <c r="G3902" t="s">
        <v>8149</v>
      </c>
      <c r="H3902" t="s">
        <v>8150</v>
      </c>
      <c r="I3902">
        <v>570</v>
      </c>
      <c r="J3902">
        <v>570</v>
      </c>
      <c r="K3902" t="s">
        <v>118</v>
      </c>
      <c r="L3902" t="str">
        <f t="shared" si="244"/>
        <v>NIT</v>
      </c>
      <c r="M3902" t="str">
        <f t="shared" si="245"/>
        <v>06141106071025</v>
      </c>
      <c r="N3902" t="s">
        <v>119</v>
      </c>
      <c r="O3902">
        <v>0</v>
      </c>
      <c r="P3902">
        <v>0</v>
      </c>
      <c r="Q3902">
        <v>26.3</v>
      </c>
      <c r="R3902">
        <v>3.419</v>
      </c>
      <c r="S3902">
        <v>0</v>
      </c>
      <c r="T3902">
        <v>0</v>
      </c>
      <c r="U3902">
        <v>29.719000000000001</v>
      </c>
      <c r="W3902" t="s">
        <v>1</v>
      </c>
    </row>
    <row r="3903" spans="1:23">
      <c r="A3903" t="s">
        <v>8160</v>
      </c>
      <c r="B3903" t="str">
        <f t="shared" si="242"/>
        <v>Febrero</v>
      </c>
      <c r="C3903" s="20" t="s">
        <v>8270</v>
      </c>
      <c r="D3903" t="s">
        <v>1</v>
      </c>
      <c r="E3903" t="s">
        <v>0</v>
      </c>
      <c r="F3903" t="str">
        <f t="shared" si="243"/>
        <v>CCF</v>
      </c>
      <c r="G3903" t="s">
        <v>8149</v>
      </c>
      <c r="H3903" t="s">
        <v>8150</v>
      </c>
      <c r="I3903">
        <v>571</v>
      </c>
      <c r="J3903">
        <v>571</v>
      </c>
      <c r="K3903" t="s">
        <v>118</v>
      </c>
      <c r="L3903" t="str">
        <f t="shared" si="244"/>
        <v>NIT</v>
      </c>
      <c r="M3903" t="str">
        <f t="shared" si="245"/>
        <v>06141106071025</v>
      </c>
      <c r="N3903" t="s">
        <v>119</v>
      </c>
      <c r="O3903">
        <v>0</v>
      </c>
      <c r="P3903">
        <v>0</v>
      </c>
      <c r="Q3903">
        <v>92.14</v>
      </c>
      <c r="R3903">
        <v>11.978200000000001</v>
      </c>
      <c r="S3903">
        <v>0</v>
      </c>
      <c r="T3903">
        <v>0</v>
      </c>
      <c r="U3903">
        <v>104.1182</v>
      </c>
      <c r="W3903" t="s">
        <v>1</v>
      </c>
    </row>
    <row r="3904" spans="1:23">
      <c r="A3904" t="s">
        <v>8160</v>
      </c>
      <c r="B3904" t="str">
        <f t="shared" si="242"/>
        <v>Febrero</v>
      </c>
      <c r="C3904" s="20" t="s">
        <v>8270</v>
      </c>
      <c r="D3904" t="s">
        <v>1</v>
      </c>
      <c r="E3904" t="s">
        <v>0</v>
      </c>
      <c r="F3904" t="str">
        <f t="shared" si="243"/>
        <v>CCF</v>
      </c>
      <c r="G3904" t="s">
        <v>8149</v>
      </c>
      <c r="H3904" t="s">
        <v>8150</v>
      </c>
      <c r="I3904">
        <v>572</v>
      </c>
      <c r="J3904">
        <v>572</v>
      </c>
      <c r="K3904" t="s">
        <v>1396</v>
      </c>
      <c r="L3904" t="str">
        <f t="shared" si="244"/>
        <v>NIT</v>
      </c>
      <c r="M3904" t="str">
        <f t="shared" si="245"/>
        <v>06142007201037</v>
      </c>
      <c r="N3904" t="s">
        <v>1397</v>
      </c>
      <c r="O3904">
        <v>0</v>
      </c>
      <c r="P3904">
        <v>0</v>
      </c>
      <c r="Q3904">
        <v>61.17</v>
      </c>
      <c r="R3904">
        <v>7.9521000000000006</v>
      </c>
      <c r="S3904">
        <v>0</v>
      </c>
      <c r="T3904">
        <v>0</v>
      </c>
      <c r="U3904">
        <v>69.122100000000003</v>
      </c>
      <c r="W3904" t="s">
        <v>1</v>
      </c>
    </row>
    <row r="3905" spans="1:23">
      <c r="A3905" t="s">
        <v>8160</v>
      </c>
      <c r="B3905" t="str">
        <f t="shared" ref="B3905:B3946" si="246">SUBSTITUTE(A3905,"EBRERO","ebrero")</f>
        <v>Febrero</v>
      </c>
      <c r="C3905" s="20" t="s">
        <v>8270</v>
      </c>
      <c r="D3905" t="s">
        <v>1</v>
      </c>
      <c r="E3905" t="s">
        <v>0</v>
      </c>
      <c r="F3905" t="str">
        <f t="shared" si="243"/>
        <v>CCF</v>
      </c>
      <c r="G3905" t="s">
        <v>8149</v>
      </c>
      <c r="H3905" t="s">
        <v>8150</v>
      </c>
      <c r="I3905">
        <v>573</v>
      </c>
      <c r="J3905">
        <v>573</v>
      </c>
      <c r="K3905" t="s">
        <v>808</v>
      </c>
      <c r="L3905" t="str">
        <f t="shared" si="244"/>
        <v>NIT</v>
      </c>
      <c r="M3905" t="str">
        <f t="shared" si="245"/>
        <v>06140703951013</v>
      </c>
      <c r="N3905" t="s">
        <v>809</v>
      </c>
      <c r="O3905">
        <v>0</v>
      </c>
      <c r="P3905">
        <v>0</v>
      </c>
      <c r="Q3905">
        <v>13.1</v>
      </c>
      <c r="R3905">
        <v>1.7030000000000001</v>
      </c>
      <c r="S3905">
        <v>0</v>
      </c>
      <c r="T3905">
        <v>0</v>
      </c>
      <c r="U3905">
        <v>14.802999999999999</v>
      </c>
      <c r="W3905" t="s">
        <v>1</v>
      </c>
    </row>
    <row r="3906" spans="1:23">
      <c r="A3906" t="s">
        <v>8160</v>
      </c>
      <c r="B3906" t="str">
        <f t="shared" si="246"/>
        <v>Febrero</v>
      </c>
      <c r="C3906" s="20" t="s">
        <v>8270</v>
      </c>
      <c r="D3906" t="s">
        <v>1</v>
      </c>
      <c r="E3906" t="s">
        <v>0</v>
      </c>
      <c r="F3906" t="str">
        <f t="shared" si="243"/>
        <v>CCF</v>
      </c>
      <c r="G3906" t="s">
        <v>8149</v>
      </c>
      <c r="H3906" t="s">
        <v>8150</v>
      </c>
      <c r="I3906">
        <v>574</v>
      </c>
      <c r="J3906">
        <v>574</v>
      </c>
      <c r="K3906" t="s">
        <v>118</v>
      </c>
      <c r="L3906" t="str">
        <f t="shared" si="244"/>
        <v>NIT</v>
      </c>
      <c r="M3906" t="str">
        <f t="shared" si="245"/>
        <v>06141106071025</v>
      </c>
      <c r="N3906" t="s">
        <v>119</v>
      </c>
      <c r="O3906">
        <v>0</v>
      </c>
      <c r="P3906">
        <v>0</v>
      </c>
      <c r="Q3906">
        <v>108.41</v>
      </c>
      <c r="R3906">
        <v>14.093299999999999</v>
      </c>
      <c r="S3906">
        <v>0</v>
      </c>
      <c r="T3906">
        <v>0</v>
      </c>
      <c r="U3906">
        <v>122.5033</v>
      </c>
      <c r="W3906" t="s">
        <v>1</v>
      </c>
    </row>
    <row r="3907" spans="1:23">
      <c r="A3907" t="s">
        <v>8160</v>
      </c>
      <c r="B3907" t="str">
        <f t="shared" si="246"/>
        <v>Febrero</v>
      </c>
      <c r="C3907" s="20" t="s">
        <v>8270</v>
      </c>
      <c r="D3907" t="s">
        <v>1</v>
      </c>
      <c r="E3907" t="s">
        <v>0</v>
      </c>
      <c r="F3907" t="str">
        <f t="shared" ref="F3907:F3970" si="247">IF(E3907="05","Nota de crédito","CCF")</f>
        <v>CCF</v>
      </c>
      <c r="G3907" t="s">
        <v>8149</v>
      </c>
      <c r="H3907" t="s">
        <v>8150</v>
      </c>
      <c r="I3907">
        <v>575</v>
      </c>
      <c r="J3907">
        <v>575</v>
      </c>
      <c r="K3907" t="s">
        <v>580</v>
      </c>
      <c r="L3907" t="str">
        <f t="shared" ref="L3907:L3970" si="248">IF(K3907=0,"DUI","NIT")</f>
        <v>NIT</v>
      </c>
      <c r="M3907" t="str">
        <f t="shared" ref="M3907:M3970" si="249">IF(K3907=0,V3907,K3907)</f>
        <v>02102402171027</v>
      </c>
      <c r="N3907" t="s">
        <v>581</v>
      </c>
      <c r="O3907">
        <v>0</v>
      </c>
      <c r="P3907">
        <v>0</v>
      </c>
      <c r="Q3907">
        <v>16821.240000000002</v>
      </c>
      <c r="R3907">
        <v>2186.7612000000004</v>
      </c>
      <c r="S3907">
        <v>0</v>
      </c>
      <c r="T3907">
        <v>0</v>
      </c>
      <c r="U3907">
        <v>19008.001200000002</v>
      </c>
      <c r="W3907" t="s">
        <v>1</v>
      </c>
    </row>
    <row r="3908" spans="1:23">
      <c r="A3908" t="s">
        <v>8160</v>
      </c>
      <c r="B3908" t="str">
        <f t="shared" si="246"/>
        <v>Febrero</v>
      </c>
      <c r="C3908" s="20" t="s">
        <v>8270</v>
      </c>
      <c r="D3908" t="s">
        <v>1</v>
      </c>
      <c r="E3908" t="s">
        <v>0</v>
      </c>
      <c r="F3908" t="str">
        <f t="shared" si="247"/>
        <v>CCF</v>
      </c>
      <c r="G3908" t="s">
        <v>8149</v>
      </c>
      <c r="H3908" t="s">
        <v>8150</v>
      </c>
      <c r="I3908">
        <v>576</v>
      </c>
      <c r="J3908">
        <v>576</v>
      </c>
      <c r="K3908" t="s">
        <v>1448</v>
      </c>
      <c r="L3908" t="str">
        <f t="shared" si="248"/>
        <v>NIT</v>
      </c>
      <c r="M3908" t="str">
        <f t="shared" si="249"/>
        <v>06142610201068</v>
      </c>
      <c r="N3908" t="s">
        <v>1449</v>
      </c>
      <c r="O3908">
        <v>0</v>
      </c>
      <c r="P3908">
        <v>0</v>
      </c>
      <c r="Q3908">
        <v>460.7</v>
      </c>
      <c r="R3908">
        <v>59.890999999999998</v>
      </c>
      <c r="S3908">
        <v>0</v>
      </c>
      <c r="T3908">
        <v>0</v>
      </c>
      <c r="U3908">
        <v>520.59100000000001</v>
      </c>
      <c r="W3908" t="s">
        <v>1</v>
      </c>
    </row>
    <row r="3909" spans="1:23">
      <c r="A3909" t="s">
        <v>8160</v>
      </c>
      <c r="B3909" t="str">
        <f t="shared" si="246"/>
        <v>Febrero</v>
      </c>
      <c r="C3909" s="20" t="s">
        <v>8270</v>
      </c>
      <c r="D3909" t="s">
        <v>1</v>
      </c>
      <c r="E3909" t="s">
        <v>0</v>
      </c>
      <c r="F3909" t="str">
        <f t="shared" si="247"/>
        <v>CCF</v>
      </c>
      <c r="G3909" t="s">
        <v>8149</v>
      </c>
      <c r="H3909" t="s">
        <v>8150</v>
      </c>
      <c r="I3909">
        <v>577</v>
      </c>
      <c r="J3909">
        <v>577</v>
      </c>
      <c r="K3909" t="s">
        <v>93</v>
      </c>
      <c r="L3909" t="str">
        <f t="shared" si="248"/>
        <v>NIT</v>
      </c>
      <c r="M3909" t="str">
        <f t="shared" si="249"/>
        <v>06140909921013</v>
      </c>
      <c r="N3909" t="s">
        <v>94</v>
      </c>
      <c r="O3909">
        <v>0</v>
      </c>
      <c r="P3909">
        <v>0</v>
      </c>
      <c r="Q3909">
        <v>81.56</v>
      </c>
      <c r="R3909">
        <v>10.6028</v>
      </c>
      <c r="S3909">
        <v>0</v>
      </c>
      <c r="T3909">
        <v>0</v>
      </c>
      <c r="U3909">
        <v>92.162800000000004</v>
      </c>
      <c r="W3909" t="s">
        <v>1</v>
      </c>
    </row>
    <row r="3910" spans="1:23">
      <c r="A3910" t="s">
        <v>8160</v>
      </c>
      <c r="B3910" t="str">
        <f t="shared" si="246"/>
        <v>Febrero</v>
      </c>
      <c r="C3910" s="20" t="s">
        <v>8270</v>
      </c>
      <c r="D3910" t="s">
        <v>1</v>
      </c>
      <c r="E3910" t="s">
        <v>0</v>
      </c>
      <c r="F3910" t="str">
        <f t="shared" si="247"/>
        <v>CCF</v>
      </c>
      <c r="G3910" t="s">
        <v>8149</v>
      </c>
      <c r="H3910" t="s">
        <v>8150</v>
      </c>
      <c r="I3910">
        <v>578</v>
      </c>
      <c r="J3910">
        <v>578</v>
      </c>
      <c r="K3910" t="s">
        <v>118</v>
      </c>
      <c r="L3910" t="str">
        <f t="shared" si="248"/>
        <v>NIT</v>
      </c>
      <c r="M3910" t="str">
        <f t="shared" si="249"/>
        <v>06141106071025</v>
      </c>
      <c r="N3910" t="s">
        <v>119</v>
      </c>
      <c r="O3910">
        <v>0</v>
      </c>
      <c r="P3910">
        <v>0</v>
      </c>
      <c r="Q3910">
        <v>76.73</v>
      </c>
      <c r="R3910">
        <v>9.9749000000000017</v>
      </c>
      <c r="S3910">
        <v>0</v>
      </c>
      <c r="T3910">
        <v>0</v>
      </c>
      <c r="U3910">
        <v>86.704900000000009</v>
      </c>
      <c r="W3910" t="s">
        <v>1</v>
      </c>
    </row>
    <row r="3911" spans="1:23">
      <c r="A3911" t="s">
        <v>8160</v>
      </c>
      <c r="B3911" t="str">
        <f t="shared" si="246"/>
        <v>Febrero</v>
      </c>
      <c r="C3911" s="20" t="s">
        <v>8270</v>
      </c>
      <c r="D3911" t="s">
        <v>1</v>
      </c>
      <c r="E3911" t="s">
        <v>0</v>
      </c>
      <c r="F3911" t="str">
        <f t="shared" si="247"/>
        <v>CCF</v>
      </c>
      <c r="G3911" t="s">
        <v>8149</v>
      </c>
      <c r="H3911" t="s">
        <v>8150</v>
      </c>
      <c r="I3911">
        <v>579</v>
      </c>
      <c r="J3911">
        <v>579</v>
      </c>
      <c r="K3911" t="s">
        <v>8286</v>
      </c>
      <c r="L3911" t="str">
        <f t="shared" si="248"/>
        <v>NIT</v>
      </c>
      <c r="M3911" t="str">
        <f t="shared" si="249"/>
        <v>12031104580015</v>
      </c>
      <c r="N3911" t="s">
        <v>8287</v>
      </c>
      <c r="O3911">
        <v>0</v>
      </c>
      <c r="P3911">
        <v>0</v>
      </c>
      <c r="Q3911">
        <v>36.81</v>
      </c>
      <c r="R3911">
        <v>4.7853000000000003</v>
      </c>
      <c r="S3911">
        <v>0</v>
      </c>
      <c r="T3911">
        <v>0</v>
      </c>
      <c r="U3911">
        <v>41.595300000000002</v>
      </c>
      <c r="W3911" t="s">
        <v>1</v>
      </c>
    </row>
    <row r="3912" spans="1:23">
      <c r="A3912" t="s">
        <v>8160</v>
      </c>
      <c r="B3912" t="str">
        <f t="shared" si="246"/>
        <v>Febrero</v>
      </c>
      <c r="C3912" s="20" t="s">
        <v>8270</v>
      </c>
      <c r="D3912" t="s">
        <v>1</v>
      </c>
      <c r="E3912" t="s">
        <v>0</v>
      </c>
      <c r="F3912" t="str">
        <f t="shared" si="247"/>
        <v>CCF</v>
      </c>
      <c r="G3912" t="s">
        <v>8149</v>
      </c>
      <c r="H3912" t="s">
        <v>8150</v>
      </c>
      <c r="I3912">
        <v>580</v>
      </c>
      <c r="J3912">
        <v>580</v>
      </c>
      <c r="K3912" t="s">
        <v>118</v>
      </c>
      <c r="L3912" t="str">
        <f t="shared" si="248"/>
        <v>NIT</v>
      </c>
      <c r="M3912" t="str">
        <f t="shared" si="249"/>
        <v>06141106071025</v>
      </c>
      <c r="N3912" t="s">
        <v>119</v>
      </c>
      <c r="O3912">
        <v>0</v>
      </c>
      <c r="P3912">
        <v>0</v>
      </c>
      <c r="Q3912">
        <v>585.20000000000005</v>
      </c>
      <c r="R3912">
        <v>76.076000000000008</v>
      </c>
      <c r="S3912">
        <v>0</v>
      </c>
      <c r="T3912">
        <v>0</v>
      </c>
      <c r="U3912">
        <v>661.27600000000007</v>
      </c>
      <c r="W3912" t="s">
        <v>1</v>
      </c>
    </row>
    <row r="3913" spans="1:23">
      <c r="A3913" t="s">
        <v>8160</v>
      </c>
      <c r="B3913" t="str">
        <f t="shared" si="246"/>
        <v>Febrero</v>
      </c>
      <c r="C3913" s="20" t="s">
        <v>8270</v>
      </c>
      <c r="D3913" t="s">
        <v>1</v>
      </c>
      <c r="E3913" t="s">
        <v>0</v>
      </c>
      <c r="F3913" t="str">
        <f t="shared" si="247"/>
        <v>CCF</v>
      </c>
      <c r="G3913" t="s">
        <v>8149</v>
      </c>
      <c r="H3913" t="s">
        <v>8150</v>
      </c>
      <c r="I3913">
        <v>581</v>
      </c>
      <c r="J3913">
        <v>581</v>
      </c>
      <c r="K3913" t="s">
        <v>227</v>
      </c>
      <c r="L3913" t="str">
        <f t="shared" si="248"/>
        <v>NIT</v>
      </c>
      <c r="M3913" t="str">
        <f t="shared" si="249"/>
        <v>05021104731010</v>
      </c>
      <c r="N3913" t="s">
        <v>228</v>
      </c>
      <c r="O3913">
        <v>0</v>
      </c>
      <c r="P3913">
        <v>0</v>
      </c>
      <c r="Q3913">
        <v>40.4</v>
      </c>
      <c r="R3913">
        <v>5.2519999999999998</v>
      </c>
      <c r="S3913">
        <v>0</v>
      </c>
      <c r="T3913">
        <v>0</v>
      </c>
      <c r="U3913">
        <v>45.652000000000001</v>
      </c>
      <c r="W3913" t="s">
        <v>1</v>
      </c>
    </row>
    <row r="3914" spans="1:23">
      <c r="A3914" t="s">
        <v>8160</v>
      </c>
      <c r="B3914" t="str">
        <f t="shared" si="246"/>
        <v>Febrero</v>
      </c>
      <c r="C3914" s="20" t="s">
        <v>8270</v>
      </c>
      <c r="D3914" t="s">
        <v>1</v>
      </c>
      <c r="E3914" t="s">
        <v>0</v>
      </c>
      <c r="F3914" t="str">
        <f t="shared" si="247"/>
        <v>CCF</v>
      </c>
      <c r="G3914" t="s">
        <v>8149</v>
      </c>
      <c r="H3914" t="s">
        <v>8150</v>
      </c>
      <c r="I3914">
        <v>582</v>
      </c>
      <c r="J3914">
        <v>582</v>
      </c>
      <c r="K3914" t="s">
        <v>265</v>
      </c>
      <c r="L3914" t="str">
        <f t="shared" si="248"/>
        <v>NIT</v>
      </c>
      <c r="M3914" t="str">
        <f t="shared" si="249"/>
        <v>16141902701154</v>
      </c>
      <c r="N3914" t="s">
        <v>266</v>
      </c>
      <c r="O3914">
        <v>0</v>
      </c>
      <c r="P3914">
        <v>0</v>
      </c>
      <c r="Q3914">
        <v>45.13</v>
      </c>
      <c r="R3914">
        <v>5.8669000000000002</v>
      </c>
      <c r="S3914">
        <v>0</v>
      </c>
      <c r="T3914">
        <v>0</v>
      </c>
      <c r="U3914">
        <v>50.996900000000004</v>
      </c>
      <c r="W3914" t="s">
        <v>1</v>
      </c>
    </row>
    <row r="3915" spans="1:23">
      <c r="A3915" t="s">
        <v>8160</v>
      </c>
      <c r="B3915" t="str">
        <f t="shared" si="246"/>
        <v>Febrero</v>
      </c>
      <c r="C3915" s="20" t="s">
        <v>8270</v>
      </c>
      <c r="D3915" t="s">
        <v>1</v>
      </c>
      <c r="E3915" t="s">
        <v>0</v>
      </c>
      <c r="F3915" t="str">
        <f t="shared" si="247"/>
        <v>CCF</v>
      </c>
      <c r="G3915" t="s">
        <v>8149</v>
      </c>
      <c r="H3915" t="s">
        <v>8150</v>
      </c>
      <c r="I3915">
        <v>583</v>
      </c>
      <c r="J3915">
        <v>583</v>
      </c>
      <c r="K3915" t="s">
        <v>265</v>
      </c>
      <c r="L3915" t="str">
        <f t="shared" si="248"/>
        <v>NIT</v>
      </c>
      <c r="M3915" t="str">
        <f t="shared" si="249"/>
        <v>16141902701154</v>
      </c>
      <c r="N3915" t="s">
        <v>266</v>
      </c>
      <c r="O3915">
        <v>0</v>
      </c>
      <c r="P3915">
        <v>0</v>
      </c>
      <c r="Q3915">
        <v>1460.18</v>
      </c>
      <c r="R3915">
        <v>189.82340000000002</v>
      </c>
      <c r="S3915">
        <v>0</v>
      </c>
      <c r="T3915">
        <v>0</v>
      </c>
      <c r="U3915">
        <v>1650.0034000000001</v>
      </c>
      <c r="W3915" t="s">
        <v>1</v>
      </c>
    </row>
    <row r="3916" spans="1:23">
      <c r="A3916" t="s">
        <v>8160</v>
      </c>
      <c r="B3916" t="str">
        <f t="shared" si="246"/>
        <v>Febrero</v>
      </c>
      <c r="C3916" s="20" t="s">
        <v>8270</v>
      </c>
      <c r="D3916" t="s">
        <v>1</v>
      </c>
      <c r="E3916" t="s">
        <v>0</v>
      </c>
      <c r="F3916" t="str">
        <f t="shared" si="247"/>
        <v>CCF</v>
      </c>
      <c r="G3916" t="s">
        <v>8149</v>
      </c>
      <c r="H3916" t="s">
        <v>8150</v>
      </c>
      <c r="I3916">
        <v>584</v>
      </c>
      <c r="J3916">
        <v>584</v>
      </c>
      <c r="K3916" t="s">
        <v>265</v>
      </c>
      <c r="L3916" t="str">
        <f t="shared" si="248"/>
        <v>NIT</v>
      </c>
      <c r="M3916" t="str">
        <f t="shared" si="249"/>
        <v>16141902701154</v>
      </c>
      <c r="N3916" t="s">
        <v>266</v>
      </c>
      <c r="O3916">
        <v>0</v>
      </c>
      <c r="P3916">
        <v>0</v>
      </c>
      <c r="Q3916">
        <v>79.2</v>
      </c>
      <c r="R3916">
        <v>10.296000000000001</v>
      </c>
      <c r="S3916">
        <v>0</v>
      </c>
      <c r="T3916">
        <v>0</v>
      </c>
      <c r="U3916">
        <v>89.496000000000009</v>
      </c>
      <c r="W3916" t="s">
        <v>1</v>
      </c>
    </row>
    <row r="3917" spans="1:23">
      <c r="A3917" t="s">
        <v>8160</v>
      </c>
      <c r="B3917" t="str">
        <f t="shared" si="246"/>
        <v>Febrero</v>
      </c>
      <c r="C3917" s="20" t="s">
        <v>8270</v>
      </c>
      <c r="D3917" t="s">
        <v>1</v>
      </c>
      <c r="E3917" t="s">
        <v>0</v>
      </c>
      <c r="F3917" t="str">
        <f t="shared" si="247"/>
        <v>CCF</v>
      </c>
      <c r="G3917" t="s">
        <v>8149</v>
      </c>
      <c r="H3917" t="s">
        <v>8150</v>
      </c>
      <c r="I3917">
        <v>585</v>
      </c>
      <c r="J3917">
        <v>585</v>
      </c>
      <c r="K3917" t="s">
        <v>126</v>
      </c>
      <c r="L3917" t="str">
        <f t="shared" si="248"/>
        <v>NIT</v>
      </c>
      <c r="M3917" t="str">
        <f t="shared" si="249"/>
        <v>12172508931019</v>
      </c>
      <c r="N3917" t="s">
        <v>127</v>
      </c>
      <c r="O3917">
        <v>0</v>
      </c>
      <c r="P3917">
        <v>0</v>
      </c>
      <c r="Q3917">
        <v>1933.4</v>
      </c>
      <c r="R3917">
        <v>251.34200000000001</v>
      </c>
      <c r="S3917">
        <v>0</v>
      </c>
      <c r="T3917">
        <v>0</v>
      </c>
      <c r="U3917">
        <v>2184.7420000000002</v>
      </c>
      <c r="W3917" t="s">
        <v>1</v>
      </c>
    </row>
    <row r="3918" spans="1:23">
      <c r="A3918" t="s">
        <v>8160</v>
      </c>
      <c r="B3918" t="str">
        <f t="shared" si="246"/>
        <v>Febrero</v>
      </c>
      <c r="C3918" s="20" t="s">
        <v>8270</v>
      </c>
      <c r="D3918" t="s">
        <v>1</v>
      </c>
      <c r="E3918" t="s">
        <v>0</v>
      </c>
      <c r="F3918" t="str">
        <f t="shared" si="247"/>
        <v>CCF</v>
      </c>
      <c r="G3918" t="s">
        <v>8149</v>
      </c>
      <c r="H3918" t="s">
        <v>8150</v>
      </c>
      <c r="I3918">
        <v>586</v>
      </c>
      <c r="J3918">
        <v>586</v>
      </c>
      <c r="K3918" t="s">
        <v>118</v>
      </c>
      <c r="L3918" t="str">
        <f t="shared" si="248"/>
        <v>NIT</v>
      </c>
      <c r="M3918" t="str">
        <f t="shared" si="249"/>
        <v>06141106071025</v>
      </c>
      <c r="N3918" t="s">
        <v>119</v>
      </c>
      <c r="O3918">
        <v>0</v>
      </c>
      <c r="P3918">
        <v>0</v>
      </c>
      <c r="Q3918">
        <v>375.62</v>
      </c>
      <c r="R3918">
        <v>48.830600000000004</v>
      </c>
      <c r="S3918">
        <v>0</v>
      </c>
      <c r="T3918">
        <v>0</v>
      </c>
      <c r="U3918">
        <v>424.45060000000001</v>
      </c>
      <c r="W3918" t="s">
        <v>1</v>
      </c>
    </row>
    <row r="3919" spans="1:23">
      <c r="A3919" t="s">
        <v>8160</v>
      </c>
      <c r="B3919" t="str">
        <f t="shared" si="246"/>
        <v>Febrero</v>
      </c>
      <c r="C3919" s="20" t="s">
        <v>8270</v>
      </c>
      <c r="D3919" t="s">
        <v>1</v>
      </c>
      <c r="E3919" t="s">
        <v>0</v>
      </c>
      <c r="F3919" t="str">
        <f t="shared" si="247"/>
        <v>CCF</v>
      </c>
      <c r="G3919" t="s">
        <v>8149</v>
      </c>
      <c r="H3919" t="s">
        <v>8150</v>
      </c>
      <c r="I3919">
        <v>587</v>
      </c>
      <c r="J3919">
        <v>587</v>
      </c>
      <c r="K3919" t="s">
        <v>118</v>
      </c>
      <c r="L3919" t="str">
        <f t="shared" si="248"/>
        <v>NIT</v>
      </c>
      <c r="M3919" t="str">
        <f t="shared" si="249"/>
        <v>06141106071025</v>
      </c>
      <c r="N3919" t="s">
        <v>119</v>
      </c>
      <c r="O3919">
        <v>0</v>
      </c>
      <c r="P3919">
        <v>0</v>
      </c>
      <c r="Q3919">
        <v>15.27</v>
      </c>
      <c r="R3919">
        <v>1.9851000000000001</v>
      </c>
      <c r="S3919">
        <v>0</v>
      </c>
      <c r="T3919">
        <v>0</v>
      </c>
      <c r="U3919">
        <v>17.255099999999999</v>
      </c>
      <c r="W3919" t="s">
        <v>1</v>
      </c>
    </row>
    <row r="3920" spans="1:23">
      <c r="A3920" t="s">
        <v>8160</v>
      </c>
      <c r="B3920" t="str">
        <f t="shared" si="246"/>
        <v>Febrero</v>
      </c>
      <c r="C3920" s="20" t="s">
        <v>8270</v>
      </c>
      <c r="D3920" t="s">
        <v>1</v>
      </c>
      <c r="E3920" t="s">
        <v>0</v>
      </c>
      <c r="F3920" t="str">
        <f t="shared" si="247"/>
        <v>CCF</v>
      </c>
      <c r="G3920" t="s">
        <v>8149</v>
      </c>
      <c r="H3920" t="s">
        <v>8150</v>
      </c>
      <c r="I3920">
        <v>588</v>
      </c>
      <c r="J3920">
        <v>588</v>
      </c>
      <c r="K3920" t="s">
        <v>142</v>
      </c>
      <c r="L3920" t="str">
        <f t="shared" si="248"/>
        <v>NIT</v>
      </c>
      <c r="M3920" t="str">
        <f t="shared" si="249"/>
        <v>05110205141012</v>
      </c>
      <c r="N3920" t="s">
        <v>143</v>
      </c>
      <c r="O3920">
        <v>0</v>
      </c>
      <c r="P3920">
        <v>0</v>
      </c>
      <c r="Q3920">
        <v>29.91</v>
      </c>
      <c r="R3920">
        <v>3.8883000000000001</v>
      </c>
      <c r="S3920">
        <v>0</v>
      </c>
      <c r="T3920">
        <v>0</v>
      </c>
      <c r="U3920">
        <v>33.798299999999998</v>
      </c>
      <c r="W3920" t="s">
        <v>1</v>
      </c>
    </row>
    <row r="3921" spans="1:23">
      <c r="A3921" t="s">
        <v>8160</v>
      </c>
      <c r="B3921" t="str">
        <f t="shared" si="246"/>
        <v>Febrero</v>
      </c>
      <c r="C3921" s="20" t="s">
        <v>8285</v>
      </c>
      <c r="D3921" t="s">
        <v>1</v>
      </c>
      <c r="E3921" t="s">
        <v>0</v>
      </c>
      <c r="F3921" t="str">
        <f t="shared" si="247"/>
        <v>CCF</v>
      </c>
      <c r="G3921" t="s">
        <v>8149</v>
      </c>
      <c r="H3921" t="s">
        <v>8150</v>
      </c>
      <c r="I3921">
        <v>590</v>
      </c>
      <c r="J3921">
        <v>590</v>
      </c>
      <c r="K3921" t="s">
        <v>142</v>
      </c>
      <c r="L3921" t="str">
        <f t="shared" si="248"/>
        <v>NIT</v>
      </c>
      <c r="M3921" t="str">
        <f t="shared" si="249"/>
        <v>05110205141012</v>
      </c>
      <c r="N3921" t="s">
        <v>143</v>
      </c>
      <c r="O3921">
        <v>0</v>
      </c>
      <c r="P3921">
        <v>0</v>
      </c>
      <c r="Q3921">
        <v>89.41</v>
      </c>
      <c r="R3921">
        <v>11.6233</v>
      </c>
      <c r="S3921">
        <v>0</v>
      </c>
      <c r="T3921">
        <v>0</v>
      </c>
      <c r="U3921">
        <v>101.0333</v>
      </c>
      <c r="W3921" t="s">
        <v>1</v>
      </c>
    </row>
    <row r="3922" spans="1:23">
      <c r="A3922" t="s">
        <v>8160</v>
      </c>
      <c r="B3922" t="str">
        <f t="shared" si="246"/>
        <v>Febrero</v>
      </c>
      <c r="C3922" s="20" t="s">
        <v>8269</v>
      </c>
      <c r="D3922" t="s">
        <v>1</v>
      </c>
      <c r="E3922" t="s">
        <v>0</v>
      </c>
      <c r="F3922" t="str">
        <f t="shared" si="247"/>
        <v>CCF</v>
      </c>
      <c r="G3922" t="s">
        <v>8149</v>
      </c>
      <c r="H3922" t="s">
        <v>8150</v>
      </c>
      <c r="I3922">
        <v>591</v>
      </c>
      <c r="J3922">
        <v>591</v>
      </c>
      <c r="K3922" t="s">
        <v>574</v>
      </c>
      <c r="L3922" t="str">
        <f t="shared" si="248"/>
        <v>NIT</v>
      </c>
      <c r="M3922" t="str">
        <f t="shared" si="249"/>
        <v>06142508991046</v>
      </c>
      <c r="N3922" t="s">
        <v>575</v>
      </c>
      <c r="O3922">
        <v>0</v>
      </c>
      <c r="P3922">
        <v>0</v>
      </c>
      <c r="Q3922">
        <v>16566</v>
      </c>
      <c r="R3922">
        <v>2153.58</v>
      </c>
      <c r="S3922">
        <v>0</v>
      </c>
      <c r="T3922">
        <v>0</v>
      </c>
      <c r="U3922">
        <v>18719.580000000002</v>
      </c>
      <c r="W3922" t="s">
        <v>1</v>
      </c>
    </row>
    <row r="3923" spans="1:23">
      <c r="A3923" t="s">
        <v>8160</v>
      </c>
      <c r="B3923" t="str">
        <f t="shared" si="246"/>
        <v>Febrero</v>
      </c>
      <c r="C3923" s="20" t="s">
        <v>8269</v>
      </c>
      <c r="D3923" t="s">
        <v>1</v>
      </c>
      <c r="E3923" t="s">
        <v>0</v>
      </c>
      <c r="F3923" t="str">
        <f t="shared" si="247"/>
        <v>CCF</v>
      </c>
      <c r="G3923" t="s">
        <v>8149</v>
      </c>
      <c r="H3923" t="s">
        <v>8150</v>
      </c>
      <c r="I3923">
        <v>592</v>
      </c>
      <c r="J3923">
        <v>592</v>
      </c>
      <c r="K3923" t="s">
        <v>253</v>
      </c>
      <c r="L3923" t="str">
        <f t="shared" si="248"/>
        <v>NIT</v>
      </c>
      <c r="M3923" t="str">
        <f t="shared" si="249"/>
        <v>06141504911068</v>
      </c>
      <c r="N3923" t="s">
        <v>254</v>
      </c>
      <c r="O3923">
        <v>0</v>
      </c>
      <c r="P3923">
        <v>0</v>
      </c>
      <c r="Q3923">
        <v>2292.92</v>
      </c>
      <c r="R3923">
        <v>298.07960000000003</v>
      </c>
      <c r="S3923">
        <v>0</v>
      </c>
      <c r="T3923">
        <v>0</v>
      </c>
      <c r="U3923">
        <v>2590.9996000000001</v>
      </c>
      <c r="W3923" t="s">
        <v>1</v>
      </c>
    </row>
    <row r="3924" spans="1:23">
      <c r="A3924" t="s">
        <v>8160</v>
      </c>
      <c r="B3924" t="str">
        <f t="shared" si="246"/>
        <v>Febrero</v>
      </c>
      <c r="C3924" s="20" t="s">
        <v>8269</v>
      </c>
      <c r="D3924" t="s">
        <v>1</v>
      </c>
      <c r="E3924" t="s">
        <v>0</v>
      </c>
      <c r="F3924" t="str">
        <f t="shared" si="247"/>
        <v>CCF</v>
      </c>
      <c r="G3924" t="s">
        <v>8149</v>
      </c>
      <c r="H3924" t="s">
        <v>8150</v>
      </c>
      <c r="I3924">
        <v>593</v>
      </c>
      <c r="J3924">
        <v>593</v>
      </c>
      <c r="K3924" t="s">
        <v>7859</v>
      </c>
      <c r="L3924" t="str">
        <f t="shared" si="248"/>
        <v>NIT</v>
      </c>
      <c r="M3924" t="str">
        <f t="shared" si="249"/>
        <v>06140504211035</v>
      </c>
      <c r="N3924" t="s">
        <v>7860</v>
      </c>
      <c r="O3924">
        <v>0</v>
      </c>
      <c r="P3924">
        <v>0</v>
      </c>
      <c r="Q3924">
        <v>570.88</v>
      </c>
      <c r="R3924">
        <v>74.214399999999998</v>
      </c>
      <c r="S3924">
        <v>0</v>
      </c>
      <c r="T3924">
        <v>0</v>
      </c>
      <c r="U3924">
        <v>645.09439999999995</v>
      </c>
      <c r="W3924" t="s">
        <v>1</v>
      </c>
    </row>
    <row r="3925" spans="1:23">
      <c r="A3925" t="s">
        <v>8160</v>
      </c>
      <c r="B3925" t="str">
        <f t="shared" si="246"/>
        <v>Febrero</v>
      </c>
      <c r="C3925" s="20" t="s">
        <v>8269</v>
      </c>
      <c r="D3925" t="s">
        <v>1</v>
      </c>
      <c r="E3925" t="s">
        <v>0</v>
      </c>
      <c r="F3925" t="str">
        <f t="shared" si="247"/>
        <v>CCF</v>
      </c>
      <c r="G3925" t="s">
        <v>8149</v>
      </c>
      <c r="H3925" t="s">
        <v>8150</v>
      </c>
      <c r="I3925">
        <v>594</v>
      </c>
      <c r="J3925">
        <v>594</v>
      </c>
      <c r="K3925" t="s">
        <v>469</v>
      </c>
      <c r="L3925" t="str">
        <f t="shared" si="248"/>
        <v>NIT</v>
      </c>
      <c r="M3925" t="str">
        <f t="shared" si="249"/>
        <v>06142304131030</v>
      </c>
      <c r="N3925" t="s">
        <v>470</v>
      </c>
      <c r="O3925">
        <v>0</v>
      </c>
      <c r="P3925">
        <v>0</v>
      </c>
      <c r="Q3925">
        <v>17.850000000000001</v>
      </c>
      <c r="R3925">
        <v>2.3205000000000005</v>
      </c>
      <c r="S3925">
        <v>0</v>
      </c>
      <c r="T3925">
        <v>0</v>
      </c>
      <c r="U3925">
        <v>20.170500000000001</v>
      </c>
      <c r="W3925" t="s">
        <v>1</v>
      </c>
    </row>
    <row r="3926" spans="1:23">
      <c r="A3926" t="s">
        <v>8160</v>
      </c>
      <c r="B3926" t="str">
        <f t="shared" si="246"/>
        <v>Febrero</v>
      </c>
      <c r="C3926" s="20" t="s">
        <v>8269</v>
      </c>
      <c r="D3926" t="s">
        <v>1</v>
      </c>
      <c r="E3926" t="s">
        <v>0</v>
      </c>
      <c r="F3926" t="str">
        <f t="shared" si="247"/>
        <v>CCF</v>
      </c>
      <c r="G3926" t="s">
        <v>8149</v>
      </c>
      <c r="H3926" t="s">
        <v>8150</v>
      </c>
      <c r="I3926">
        <v>595</v>
      </c>
      <c r="J3926">
        <v>595</v>
      </c>
      <c r="K3926" t="s">
        <v>1297</v>
      </c>
      <c r="L3926" t="str">
        <f t="shared" si="248"/>
        <v>NIT</v>
      </c>
      <c r="M3926" t="str">
        <f t="shared" si="249"/>
        <v>12200805751015</v>
      </c>
      <c r="N3926" t="s">
        <v>1298</v>
      </c>
      <c r="O3926">
        <v>0</v>
      </c>
      <c r="P3926">
        <v>0</v>
      </c>
      <c r="Q3926">
        <v>124.34</v>
      </c>
      <c r="R3926">
        <v>16.164200000000001</v>
      </c>
      <c r="S3926">
        <v>0</v>
      </c>
      <c r="T3926">
        <v>0</v>
      </c>
      <c r="U3926">
        <v>140.5042</v>
      </c>
      <c r="W3926" t="s">
        <v>1</v>
      </c>
    </row>
    <row r="3927" spans="1:23">
      <c r="A3927" t="s">
        <v>8160</v>
      </c>
      <c r="B3927" t="str">
        <f t="shared" si="246"/>
        <v>Febrero</v>
      </c>
      <c r="C3927" s="20" t="s">
        <v>8269</v>
      </c>
      <c r="D3927" t="s">
        <v>1</v>
      </c>
      <c r="E3927" t="s">
        <v>0</v>
      </c>
      <c r="F3927" t="str">
        <f t="shared" si="247"/>
        <v>CCF</v>
      </c>
      <c r="G3927" t="s">
        <v>8149</v>
      </c>
      <c r="H3927" t="s">
        <v>8150</v>
      </c>
      <c r="I3927">
        <v>596</v>
      </c>
      <c r="J3927">
        <v>596</v>
      </c>
      <c r="K3927" t="s">
        <v>1342</v>
      </c>
      <c r="L3927" t="str">
        <f t="shared" si="248"/>
        <v>NIT</v>
      </c>
      <c r="M3927" t="str">
        <f t="shared" si="249"/>
        <v>06141609201015</v>
      </c>
      <c r="N3927" t="s">
        <v>1343</v>
      </c>
      <c r="O3927">
        <v>0</v>
      </c>
      <c r="P3927">
        <v>0</v>
      </c>
      <c r="Q3927">
        <v>12.5</v>
      </c>
      <c r="R3927">
        <v>1.625</v>
      </c>
      <c r="S3927">
        <v>0</v>
      </c>
      <c r="T3927">
        <v>0</v>
      </c>
      <c r="U3927">
        <v>14.125</v>
      </c>
      <c r="W3927" t="s">
        <v>1</v>
      </c>
    </row>
    <row r="3928" spans="1:23">
      <c r="A3928" t="s">
        <v>8160</v>
      </c>
      <c r="B3928" t="str">
        <f t="shared" si="246"/>
        <v>Febrero</v>
      </c>
      <c r="C3928" s="20" t="s">
        <v>8269</v>
      </c>
      <c r="D3928" t="s">
        <v>1</v>
      </c>
      <c r="E3928" t="s">
        <v>0</v>
      </c>
      <c r="F3928" t="str">
        <f t="shared" si="247"/>
        <v>CCF</v>
      </c>
      <c r="G3928" t="s">
        <v>8149</v>
      </c>
      <c r="H3928" t="s">
        <v>8150</v>
      </c>
      <c r="I3928">
        <v>597</v>
      </c>
      <c r="J3928">
        <v>597</v>
      </c>
      <c r="K3928" t="s">
        <v>183</v>
      </c>
      <c r="L3928" t="str">
        <f t="shared" si="248"/>
        <v>NIT</v>
      </c>
      <c r="M3928" t="str">
        <f t="shared" si="249"/>
        <v>06142009101064</v>
      </c>
      <c r="N3928" t="s">
        <v>184</v>
      </c>
      <c r="O3928">
        <v>0</v>
      </c>
      <c r="P3928">
        <v>0</v>
      </c>
      <c r="Q3928">
        <v>48</v>
      </c>
      <c r="R3928">
        <v>6.24</v>
      </c>
      <c r="S3928">
        <v>0</v>
      </c>
      <c r="T3928">
        <v>0</v>
      </c>
      <c r="U3928">
        <v>54.24</v>
      </c>
      <c r="W3928" t="s">
        <v>1</v>
      </c>
    </row>
    <row r="3929" spans="1:23">
      <c r="A3929" t="s">
        <v>8160</v>
      </c>
      <c r="B3929" t="str">
        <f t="shared" si="246"/>
        <v>Febrero</v>
      </c>
      <c r="C3929" s="20" t="s">
        <v>8269</v>
      </c>
      <c r="D3929" t="s">
        <v>1</v>
      </c>
      <c r="E3929" t="s">
        <v>0</v>
      </c>
      <c r="F3929" t="str">
        <f t="shared" si="247"/>
        <v>CCF</v>
      </c>
      <c r="G3929" t="s">
        <v>8149</v>
      </c>
      <c r="H3929" t="s">
        <v>8150</v>
      </c>
      <c r="I3929">
        <v>598</v>
      </c>
      <c r="J3929">
        <v>598</v>
      </c>
      <c r="K3929" t="s">
        <v>1043</v>
      </c>
      <c r="L3929" t="str">
        <f t="shared" si="248"/>
        <v>NIT</v>
      </c>
      <c r="M3929" t="str">
        <f t="shared" si="249"/>
        <v>06142909951047</v>
      </c>
      <c r="N3929" t="s">
        <v>1044</v>
      </c>
      <c r="O3929">
        <v>0</v>
      </c>
      <c r="P3929">
        <v>0</v>
      </c>
      <c r="Q3929">
        <v>176.99</v>
      </c>
      <c r="R3929">
        <v>23.008700000000001</v>
      </c>
      <c r="S3929">
        <v>0</v>
      </c>
      <c r="T3929">
        <v>0</v>
      </c>
      <c r="U3929">
        <v>199.99870000000001</v>
      </c>
      <c r="W3929" t="s">
        <v>1</v>
      </c>
    </row>
    <row r="3930" spans="1:23">
      <c r="A3930" t="s">
        <v>8160</v>
      </c>
      <c r="B3930" t="str">
        <f t="shared" si="246"/>
        <v>Febrero</v>
      </c>
      <c r="C3930" s="20" t="s">
        <v>8269</v>
      </c>
      <c r="D3930" t="s">
        <v>1</v>
      </c>
      <c r="E3930" t="s">
        <v>0</v>
      </c>
      <c r="F3930" t="str">
        <f t="shared" si="247"/>
        <v>CCF</v>
      </c>
      <c r="G3930" t="s">
        <v>8149</v>
      </c>
      <c r="H3930" t="s">
        <v>8150</v>
      </c>
      <c r="I3930">
        <v>599</v>
      </c>
      <c r="J3930">
        <v>599</v>
      </c>
      <c r="K3930" t="s">
        <v>142</v>
      </c>
      <c r="L3930" t="str">
        <f t="shared" si="248"/>
        <v>NIT</v>
      </c>
      <c r="M3930" t="str">
        <f t="shared" si="249"/>
        <v>05110205141012</v>
      </c>
      <c r="N3930" t="s">
        <v>143</v>
      </c>
      <c r="O3930">
        <v>0</v>
      </c>
      <c r="P3930">
        <v>0</v>
      </c>
      <c r="Q3930">
        <v>88.24</v>
      </c>
      <c r="R3930">
        <v>11.4712</v>
      </c>
      <c r="S3930">
        <v>0</v>
      </c>
      <c r="T3930">
        <v>0</v>
      </c>
      <c r="U3930">
        <v>99.711199999999991</v>
      </c>
      <c r="W3930" t="s">
        <v>1</v>
      </c>
    </row>
    <row r="3931" spans="1:23">
      <c r="A3931" t="s">
        <v>8160</v>
      </c>
      <c r="B3931" t="str">
        <f t="shared" si="246"/>
        <v>Febrero</v>
      </c>
      <c r="C3931" s="20" t="s">
        <v>8269</v>
      </c>
      <c r="D3931" t="s">
        <v>1</v>
      </c>
      <c r="E3931" t="s">
        <v>0</v>
      </c>
      <c r="F3931" t="str">
        <f t="shared" si="247"/>
        <v>CCF</v>
      </c>
      <c r="G3931" t="s">
        <v>8149</v>
      </c>
      <c r="H3931" t="s">
        <v>8150</v>
      </c>
      <c r="I3931">
        <v>600</v>
      </c>
      <c r="J3931">
        <v>600</v>
      </c>
      <c r="K3931" t="s">
        <v>622</v>
      </c>
      <c r="L3931" t="str">
        <f t="shared" si="248"/>
        <v>NIT</v>
      </c>
      <c r="M3931" t="str">
        <f t="shared" si="249"/>
        <v>06042001931012</v>
      </c>
      <c r="N3931" t="s">
        <v>623</v>
      </c>
      <c r="O3931">
        <v>0</v>
      </c>
      <c r="P3931">
        <v>0</v>
      </c>
      <c r="Q3931">
        <v>20</v>
      </c>
      <c r="R3931">
        <v>2.6</v>
      </c>
      <c r="S3931">
        <v>0</v>
      </c>
      <c r="T3931">
        <v>0</v>
      </c>
      <c r="U3931">
        <v>22.6</v>
      </c>
      <c r="W3931" t="s">
        <v>1</v>
      </c>
    </row>
    <row r="3932" spans="1:23">
      <c r="A3932" t="s">
        <v>8160</v>
      </c>
      <c r="B3932" t="str">
        <f t="shared" si="246"/>
        <v>Febrero</v>
      </c>
      <c r="C3932" s="20" t="s">
        <v>8269</v>
      </c>
      <c r="D3932" t="s">
        <v>1</v>
      </c>
      <c r="E3932" t="s">
        <v>0</v>
      </c>
      <c r="F3932" t="str">
        <f t="shared" si="247"/>
        <v>CCF</v>
      </c>
      <c r="G3932" t="s">
        <v>8149</v>
      </c>
      <c r="H3932" t="s">
        <v>8150</v>
      </c>
      <c r="I3932">
        <v>601</v>
      </c>
      <c r="J3932">
        <v>601</v>
      </c>
      <c r="K3932" t="s">
        <v>142</v>
      </c>
      <c r="L3932" t="str">
        <f t="shared" si="248"/>
        <v>NIT</v>
      </c>
      <c r="M3932" t="str">
        <f t="shared" si="249"/>
        <v>05110205141012</v>
      </c>
      <c r="N3932" t="s">
        <v>143</v>
      </c>
      <c r="O3932">
        <v>0</v>
      </c>
      <c r="P3932">
        <v>0</v>
      </c>
      <c r="Q3932">
        <v>12.21</v>
      </c>
      <c r="R3932">
        <v>1.5873000000000002</v>
      </c>
      <c r="S3932">
        <v>0</v>
      </c>
      <c r="T3932">
        <v>0</v>
      </c>
      <c r="U3932">
        <v>13.797300000000002</v>
      </c>
      <c r="W3932" t="s">
        <v>1</v>
      </c>
    </row>
    <row r="3933" spans="1:23">
      <c r="A3933" t="s">
        <v>8160</v>
      </c>
      <c r="B3933" t="str">
        <f t="shared" si="246"/>
        <v>Febrero</v>
      </c>
      <c r="C3933" s="20" t="s">
        <v>8269</v>
      </c>
      <c r="D3933" t="s">
        <v>1</v>
      </c>
      <c r="E3933" t="s">
        <v>0</v>
      </c>
      <c r="F3933" t="str">
        <f t="shared" si="247"/>
        <v>CCF</v>
      </c>
      <c r="G3933" t="s">
        <v>8149</v>
      </c>
      <c r="H3933" t="s">
        <v>8150</v>
      </c>
      <c r="I3933">
        <v>602</v>
      </c>
      <c r="J3933">
        <v>602</v>
      </c>
      <c r="K3933" t="s">
        <v>501</v>
      </c>
      <c r="L3933" t="str">
        <f t="shared" si="248"/>
        <v>NIT</v>
      </c>
      <c r="M3933" t="str">
        <f t="shared" si="249"/>
        <v>06143105181040</v>
      </c>
      <c r="N3933" t="s">
        <v>502</v>
      </c>
      <c r="O3933">
        <v>0</v>
      </c>
      <c r="P3933">
        <v>0</v>
      </c>
      <c r="Q3933">
        <v>414</v>
      </c>
      <c r="R3933">
        <v>53.82</v>
      </c>
      <c r="S3933">
        <v>0</v>
      </c>
      <c r="T3933">
        <v>0</v>
      </c>
      <c r="U3933">
        <v>467.82</v>
      </c>
      <c r="W3933" t="s">
        <v>1</v>
      </c>
    </row>
    <row r="3934" spans="1:23">
      <c r="A3934" t="s">
        <v>8160</v>
      </c>
      <c r="B3934" t="str">
        <f t="shared" si="246"/>
        <v>Febrero</v>
      </c>
      <c r="C3934" s="20" t="s">
        <v>8269</v>
      </c>
      <c r="D3934" t="s">
        <v>1</v>
      </c>
      <c r="E3934" t="s">
        <v>0</v>
      </c>
      <c r="F3934" t="str">
        <f t="shared" si="247"/>
        <v>CCF</v>
      </c>
      <c r="G3934" t="s">
        <v>8149</v>
      </c>
      <c r="H3934" t="s">
        <v>8150</v>
      </c>
      <c r="I3934">
        <v>604</v>
      </c>
      <c r="J3934">
        <v>604</v>
      </c>
      <c r="K3934" t="s">
        <v>140</v>
      </c>
      <c r="L3934" t="str">
        <f t="shared" si="248"/>
        <v>NIT</v>
      </c>
      <c r="M3934" t="str">
        <f t="shared" si="249"/>
        <v>06142110041021</v>
      </c>
      <c r="N3934" t="s">
        <v>141</v>
      </c>
      <c r="O3934">
        <v>0</v>
      </c>
      <c r="P3934">
        <v>0</v>
      </c>
      <c r="Q3934">
        <v>118</v>
      </c>
      <c r="R3934">
        <v>15.34</v>
      </c>
      <c r="S3934">
        <v>0</v>
      </c>
      <c r="T3934">
        <v>0</v>
      </c>
      <c r="U3934">
        <v>133.34</v>
      </c>
      <c r="W3934" t="s">
        <v>1</v>
      </c>
    </row>
    <row r="3935" spans="1:23">
      <c r="A3935" t="s">
        <v>8160</v>
      </c>
      <c r="B3935" t="str">
        <f t="shared" si="246"/>
        <v>Febrero</v>
      </c>
      <c r="C3935" s="20" t="s">
        <v>8269</v>
      </c>
      <c r="D3935" t="s">
        <v>1</v>
      </c>
      <c r="E3935" t="s">
        <v>0</v>
      </c>
      <c r="F3935" t="str">
        <f t="shared" si="247"/>
        <v>CCF</v>
      </c>
      <c r="G3935" t="s">
        <v>8149</v>
      </c>
      <c r="H3935" t="s">
        <v>8150</v>
      </c>
      <c r="I3935">
        <v>605</v>
      </c>
      <c r="J3935">
        <v>605</v>
      </c>
      <c r="K3935" t="s">
        <v>707</v>
      </c>
      <c r="L3935" t="str">
        <f t="shared" si="248"/>
        <v>NIT</v>
      </c>
      <c r="M3935" t="str">
        <f t="shared" si="249"/>
        <v>06140303540074</v>
      </c>
      <c r="N3935" t="s">
        <v>708</v>
      </c>
      <c r="O3935">
        <v>0</v>
      </c>
      <c r="P3935">
        <v>0</v>
      </c>
      <c r="Q3935">
        <v>89.82</v>
      </c>
      <c r="R3935">
        <v>11.676599999999999</v>
      </c>
      <c r="S3935">
        <v>0</v>
      </c>
      <c r="T3935">
        <v>0</v>
      </c>
      <c r="U3935">
        <v>101.49659999999999</v>
      </c>
      <c r="W3935" t="s">
        <v>1</v>
      </c>
    </row>
    <row r="3936" spans="1:23">
      <c r="A3936" t="s">
        <v>8160</v>
      </c>
      <c r="B3936" t="str">
        <f t="shared" si="246"/>
        <v>Febrero</v>
      </c>
      <c r="C3936" s="20" t="s">
        <v>8269</v>
      </c>
      <c r="D3936" t="s">
        <v>1</v>
      </c>
      <c r="E3936" t="s">
        <v>0</v>
      </c>
      <c r="F3936" t="str">
        <f t="shared" si="247"/>
        <v>CCF</v>
      </c>
      <c r="G3936" t="s">
        <v>8149</v>
      </c>
      <c r="H3936" t="s">
        <v>8150</v>
      </c>
      <c r="I3936">
        <v>606</v>
      </c>
      <c r="J3936">
        <v>606</v>
      </c>
      <c r="K3936" t="s">
        <v>118</v>
      </c>
      <c r="L3936" t="str">
        <f t="shared" si="248"/>
        <v>NIT</v>
      </c>
      <c r="M3936" t="str">
        <f t="shared" si="249"/>
        <v>06141106071025</v>
      </c>
      <c r="N3936" t="s">
        <v>119</v>
      </c>
      <c r="O3936">
        <v>0</v>
      </c>
      <c r="P3936">
        <v>0</v>
      </c>
      <c r="Q3936">
        <v>105.22</v>
      </c>
      <c r="R3936">
        <v>13.678600000000001</v>
      </c>
      <c r="S3936">
        <v>0</v>
      </c>
      <c r="T3936">
        <v>0</v>
      </c>
      <c r="U3936">
        <v>118.8986</v>
      </c>
      <c r="W3936" t="s">
        <v>1</v>
      </c>
    </row>
    <row r="3937" spans="1:23">
      <c r="A3937" t="s">
        <v>8160</v>
      </c>
      <c r="B3937" t="str">
        <f t="shared" si="246"/>
        <v>Febrero</v>
      </c>
      <c r="C3937" s="20" t="s">
        <v>8269</v>
      </c>
      <c r="D3937" t="s">
        <v>1</v>
      </c>
      <c r="E3937" t="s">
        <v>0</v>
      </c>
      <c r="F3937" t="str">
        <f t="shared" si="247"/>
        <v>CCF</v>
      </c>
      <c r="G3937" t="s">
        <v>8149</v>
      </c>
      <c r="H3937" t="s">
        <v>8150</v>
      </c>
      <c r="I3937">
        <v>607</v>
      </c>
      <c r="J3937">
        <v>607</v>
      </c>
      <c r="K3937" t="s">
        <v>130</v>
      </c>
      <c r="L3937" t="str">
        <f t="shared" si="248"/>
        <v>NIT</v>
      </c>
      <c r="M3937" t="str">
        <f t="shared" si="249"/>
        <v>06142601121035</v>
      </c>
      <c r="N3937" t="s">
        <v>131</v>
      </c>
      <c r="O3937">
        <v>0</v>
      </c>
      <c r="P3937">
        <v>0</v>
      </c>
      <c r="Q3937">
        <v>216.24</v>
      </c>
      <c r="R3937">
        <v>28.111200000000004</v>
      </c>
      <c r="S3937">
        <v>0</v>
      </c>
      <c r="T3937">
        <v>0</v>
      </c>
      <c r="U3937">
        <v>244.35120000000001</v>
      </c>
      <c r="W3937" t="s">
        <v>1</v>
      </c>
    </row>
    <row r="3938" spans="1:23">
      <c r="A3938" t="s">
        <v>8160</v>
      </c>
      <c r="B3938" t="str">
        <f t="shared" si="246"/>
        <v>Febrero</v>
      </c>
      <c r="C3938" s="20" t="s">
        <v>8269</v>
      </c>
      <c r="D3938" t="s">
        <v>1</v>
      </c>
      <c r="E3938" t="s">
        <v>0</v>
      </c>
      <c r="F3938" t="str">
        <f t="shared" si="247"/>
        <v>CCF</v>
      </c>
      <c r="G3938" t="s">
        <v>8149</v>
      </c>
      <c r="H3938" t="s">
        <v>8150</v>
      </c>
      <c r="I3938">
        <v>608</v>
      </c>
      <c r="J3938">
        <v>608</v>
      </c>
      <c r="K3938" t="s">
        <v>767</v>
      </c>
      <c r="L3938" t="str">
        <f t="shared" si="248"/>
        <v>NIT</v>
      </c>
      <c r="M3938" t="str">
        <f t="shared" si="249"/>
        <v>09060212821026</v>
      </c>
      <c r="N3938" t="s">
        <v>768</v>
      </c>
      <c r="O3938">
        <v>0</v>
      </c>
      <c r="P3938">
        <v>0</v>
      </c>
      <c r="Q3938">
        <v>61.17</v>
      </c>
      <c r="R3938">
        <v>7.9521000000000006</v>
      </c>
      <c r="S3938">
        <v>0</v>
      </c>
      <c r="T3938">
        <v>0</v>
      </c>
      <c r="U3938">
        <v>69.122100000000003</v>
      </c>
      <c r="W3938" t="s">
        <v>1</v>
      </c>
    </row>
    <row r="3939" spans="1:23">
      <c r="A3939" t="s">
        <v>8160</v>
      </c>
      <c r="B3939" t="str">
        <f t="shared" si="246"/>
        <v>Febrero</v>
      </c>
      <c r="C3939" s="20" t="s">
        <v>8269</v>
      </c>
      <c r="D3939" t="s">
        <v>1</v>
      </c>
      <c r="E3939" t="s">
        <v>0</v>
      </c>
      <c r="F3939" t="str">
        <f t="shared" si="247"/>
        <v>CCF</v>
      </c>
      <c r="G3939" t="s">
        <v>8149</v>
      </c>
      <c r="H3939" t="s">
        <v>8150</v>
      </c>
      <c r="I3939">
        <v>609</v>
      </c>
      <c r="J3939">
        <v>609</v>
      </c>
      <c r="K3939" t="s">
        <v>445</v>
      </c>
      <c r="L3939" t="str">
        <f t="shared" si="248"/>
        <v>NIT</v>
      </c>
      <c r="M3939" t="str">
        <f t="shared" si="249"/>
        <v>06140612821176</v>
      </c>
      <c r="N3939" t="s">
        <v>446</v>
      </c>
      <c r="O3939">
        <v>0</v>
      </c>
      <c r="P3939">
        <v>0</v>
      </c>
      <c r="Q3939">
        <v>91.71</v>
      </c>
      <c r="R3939">
        <v>11.9223</v>
      </c>
      <c r="S3939">
        <v>0</v>
      </c>
      <c r="T3939">
        <v>0</v>
      </c>
      <c r="U3939">
        <v>103.63229999999999</v>
      </c>
      <c r="W3939" t="s">
        <v>1</v>
      </c>
    </row>
    <row r="3940" spans="1:23">
      <c r="A3940" t="s">
        <v>8160</v>
      </c>
      <c r="B3940" t="str">
        <f t="shared" si="246"/>
        <v>Febrero</v>
      </c>
      <c r="C3940" s="20" t="s">
        <v>8269</v>
      </c>
      <c r="D3940" t="s">
        <v>1</v>
      </c>
      <c r="E3940" t="s">
        <v>0</v>
      </c>
      <c r="F3940" t="str">
        <f t="shared" si="247"/>
        <v>CCF</v>
      </c>
      <c r="G3940" t="s">
        <v>8149</v>
      </c>
      <c r="H3940" t="s">
        <v>8150</v>
      </c>
      <c r="I3940">
        <v>610</v>
      </c>
      <c r="J3940">
        <v>610</v>
      </c>
      <c r="K3940" t="s">
        <v>630</v>
      </c>
      <c r="L3940" t="str">
        <f t="shared" si="248"/>
        <v>NIT</v>
      </c>
      <c r="M3940" t="str">
        <f t="shared" si="249"/>
        <v>06170903831035</v>
      </c>
      <c r="N3940" t="s">
        <v>631</v>
      </c>
      <c r="O3940">
        <v>0</v>
      </c>
      <c r="P3940">
        <v>0</v>
      </c>
      <c r="Q3940">
        <v>63.17</v>
      </c>
      <c r="R3940">
        <v>8.2121000000000013</v>
      </c>
      <c r="S3940">
        <v>0</v>
      </c>
      <c r="T3940">
        <v>0</v>
      </c>
      <c r="U3940">
        <v>71.382100000000008</v>
      </c>
      <c r="W3940" t="s">
        <v>1</v>
      </c>
    </row>
    <row r="3941" spans="1:23">
      <c r="A3941" t="s">
        <v>8160</v>
      </c>
      <c r="B3941" t="str">
        <f t="shared" si="246"/>
        <v>Febrero</v>
      </c>
      <c r="C3941" s="20" t="s">
        <v>8269</v>
      </c>
      <c r="D3941" t="s">
        <v>1</v>
      </c>
      <c r="E3941" t="s">
        <v>0</v>
      </c>
      <c r="F3941" t="str">
        <f t="shared" si="247"/>
        <v>CCF</v>
      </c>
      <c r="G3941" t="s">
        <v>8149</v>
      </c>
      <c r="H3941" t="s">
        <v>8150</v>
      </c>
      <c r="I3941">
        <v>611</v>
      </c>
      <c r="J3941">
        <v>611</v>
      </c>
      <c r="K3941" t="s">
        <v>677</v>
      </c>
      <c r="L3941" t="str">
        <f t="shared" si="248"/>
        <v>NIT</v>
      </c>
      <c r="M3941" t="str">
        <f t="shared" si="249"/>
        <v>03150203961068</v>
      </c>
      <c r="N3941" t="s">
        <v>678</v>
      </c>
      <c r="O3941">
        <v>0</v>
      </c>
      <c r="P3941">
        <v>0</v>
      </c>
      <c r="Q3941">
        <v>144.76</v>
      </c>
      <c r="R3941">
        <v>18.8188</v>
      </c>
      <c r="S3941">
        <v>0</v>
      </c>
      <c r="T3941">
        <v>0</v>
      </c>
      <c r="U3941">
        <v>163.5788</v>
      </c>
      <c r="W3941" t="s">
        <v>1</v>
      </c>
    </row>
    <row r="3942" spans="1:23">
      <c r="A3942" t="s">
        <v>8160</v>
      </c>
      <c r="B3942" t="str">
        <f t="shared" si="246"/>
        <v>Febrero</v>
      </c>
      <c r="C3942" s="20" t="s">
        <v>8269</v>
      </c>
      <c r="D3942" t="s">
        <v>1</v>
      </c>
      <c r="E3942" t="s">
        <v>0</v>
      </c>
      <c r="F3942" t="str">
        <f t="shared" si="247"/>
        <v>CCF</v>
      </c>
      <c r="G3942" t="s">
        <v>8149</v>
      </c>
      <c r="H3942" t="s">
        <v>8150</v>
      </c>
      <c r="I3942">
        <v>612</v>
      </c>
      <c r="J3942">
        <v>612</v>
      </c>
      <c r="K3942" t="s">
        <v>7932</v>
      </c>
      <c r="L3942" t="str">
        <f t="shared" si="248"/>
        <v>NIT</v>
      </c>
      <c r="M3942" t="str">
        <f t="shared" si="249"/>
        <v>13042809881010</v>
      </c>
      <c r="N3942" t="s">
        <v>358</v>
      </c>
      <c r="O3942">
        <v>0</v>
      </c>
      <c r="P3942">
        <v>0</v>
      </c>
      <c r="Q3942">
        <v>205.91</v>
      </c>
      <c r="R3942">
        <v>26.7683</v>
      </c>
      <c r="S3942">
        <v>0</v>
      </c>
      <c r="T3942">
        <v>0</v>
      </c>
      <c r="U3942">
        <v>232.67830000000001</v>
      </c>
      <c r="W3942" t="s">
        <v>1</v>
      </c>
    </row>
    <row r="3943" spans="1:23">
      <c r="A3943" t="s">
        <v>8160</v>
      </c>
      <c r="B3943" t="str">
        <f t="shared" si="246"/>
        <v>Febrero</v>
      </c>
      <c r="C3943" s="20" t="s">
        <v>8269</v>
      </c>
      <c r="D3943" t="s">
        <v>1</v>
      </c>
      <c r="E3943" t="s">
        <v>0</v>
      </c>
      <c r="F3943" t="str">
        <f t="shared" si="247"/>
        <v>CCF</v>
      </c>
      <c r="G3943" t="s">
        <v>8149</v>
      </c>
      <c r="H3943" t="s">
        <v>8150</v>
      </c>
      <c r="I3943">
        <v>613</v>
      </c>
      <c r="J3943">
        <v>613</v>
      </c>
      <c r="K3943" t="s">
        <v>343</v>
      </c>
      <c r="L3943" t="str">
        <f t="shared" si="248"/>
        <v>NIT</v>
      </c>
      <c r="M3943" t="str">
        <f t="shared" si="249"/>
        <v>08192306811024</v>
      </c>
      <c r="N3943" t="s">
        <v>344</v>
      </c>
      <c r="O3943">
        <v>0</v>
      </c>
      <c r="P3943">
        <v>0</v>
      </c>
      <c r="Q3943">
        <v>103.95</v>
      </c>
      <c r="R3943">
        <v>13.513500000000001</v>
      </c>
      <c r="S3943">
        <v>0</v>
      </c>
      <c r="T3943">
        <v>0</v>
      </c>
      <c r="U3943">
        <v>117.46350000000001</v>
      </c>
      <c r="W3943" t="s">
        <v>1</v>
      </c>
    </row>
    <row r="3944" spans="1:23">
      <c r="A3944" t="s">
        <v>8160</v>
      </c>
      <c r="B3944" t="str">
        <f t="shared" si="246"/>
        <v>Febrero</v>
      </c>
      <c r="C3944" s="20" t="s">
        <v>8269</v>
      </c>
      <c r="D3944" t="s">
        <v>1</v>
      </c>
      <c r="E3944" t="s">
        <v>0</v>
      </c>
      <c r="F3944" t="str">
        <f t="shared" si="247"/>
        <v>CCF</v>
      </c>
      <c r="G3944" t="s">
        <v>8149</v>
      </c>
      <c r="H3944" t="s">
        <v>8150</v>
      </c>
      <c r="I3944">
        <v>614</v>
      </c>
      <c r="J3944">
        <v>614</v>
      </c>
      <c r="K3944" t="s">
        <v>546</v>
      </c>
      <c r="L3944" t="str">
        <f t="shared" si="248"/>
        <v>NIT</v>
      </c>
      <c r="M3944" t="str">
        <f t="shared" si="249"/>
        <v>06142310971031</v>
      </c>
      <c r="N3944" t="s">
        <v>547</v>
      </c>
      <c r="O3944">
        <v>0</v>
      </c>
      <c r="P3944">
        <v>0</v>
      </c>
      <c r="Q3944">
        <v>30659.67</v>
      </c>
      <c r="R3944">
        <v>3985.7570999999998</v>
      </c>
      <c r="S3944">
        <v>0</v>
      </c>
      <c r="T3944">
        <v>0</v>
      </c>
      <c r="U3944">
        <v>34645.427100000001</v>
      </c>
      <c r="W3944" t="s">
        <v>1</v>
      </c>
    </row>
    <row r="3945" spans="1:23">
      <c r="A3945" t="s">
        <v>8160</v>
      </c>
      <c r="B3945" t="str">
        <f t="shared" si="246"/>
        <v>Febrero</v>
      </c>
      <c r="C3945" s="20" t="s">
        <v>8269</v>
      </c>
      <c r="D3945" t="s">
        <v>1</v>
      </c>
      <c r="E3945" t="s">
        <v>0</v>
      </c>
      <c r="F3945" t="str">
        <f t="shared" si="247"/>
        <v>CCF</v>
      </c>
      <c r="G3945" t="s">
        <v>8149</v>
      </c>
      <c r="H3945" t="s">
        <v>8150</v>
      </c>
      <c r="I3945">
        <v>615</v>
      </c>
      <c r="J3945">
        <v>615</v>
      </c>
      <c r="K3945" t="s">
        <v>333</v>
      </c>
      <c r="L3945" t="str">
        <f t="shared" si="248"/>
        <v>NIT</v>
      </c>
      <c r="M3945" t="str">
        <f t="shared" si="249"/>
        <v>06140607941015</v>
      </c>
      <c r="N3945" t="s">
        <v>334</v>
      </c>
      <c r="O3945">
        <v>0</v>
      </c>
      <c r="P3945">
        <v>0</v>
      </c>
      <c r="Q3945">
        <v>90.96</v>
      </c>
      <c r="R3945">
        <v>11.8248</v>
      </c>
      <c r="S3945">
        <v>0</v>
      </c>
      <c r="T3945">
        <v>0</v>
      </c>
      <c r="U3945">
        <v>102.78479999999999</v>
      </c>
      <c r="W3945" t="s">
        <v>1</v>
      </c>
    </row>
    <row r="3946" spans="1:23">
      <c r="A3946" t="s">
        <v>8160</v>
      </c>
      <c r="B3946" t="str">
        <f t="shared" si="246"/>
        <v>Febrero</v>
      </c>
      <c r="C3946" s="20" t="s">
        <v>8269</v>
      </c>
      <c r="D3946" t="s">
        <v>1</v>
      </c>
      <c r="E3946" t="s">
        <v>0</v>
      </c>
      <c r="F3946" t="str">
        <f t="shared" si="247"/>
        <v>CCF</v>
      </c>
      <c r="G3946" t="s">
        <v>8149</v>
      </c>
      <c r="H3946" t="s">
        <v>8150</v>
      </c>
      <c r="I3946">
        <v>616</v>
      </c>
      <c r="J3946">
        <v>616</v>
      </c>
      <c r="K3946" t="s">
        <v>463</v>
      </c>
      <c r="L3946" t="str">
        <f t="shared" si="248"/>
        <v>NIT</v>
      </c>
      <c r="M3946" t="str">
        <f t="shared" si="249"/>
        <v>12021702831027</v>
      </c>
      <c r="N3946" t="s">
        <v>464</v>
      </c>
      <c r="O3946">
        <v>0</v>
      </c>
      <c r="P3946">
        <v>0</v>
      </c>
      <c r="Q3946">
        <v>634.05999999999995</v>
      </c>
      <c r="R3946">
        <v>82.427799999999991</v>
      </c>
      <c r="S3946">
        <v>0</v>
      </c>
      <c r="T3946">
        <v>0</v>
      </c>
      <c r="U3946">
        <v>716.48779999999988</v>
      </c>
      <c r="W3946" t="s">
        <v>1</v>
      </c>
    </row>
    <row r="3947" spans="1:23">
      <c r="A3947" t="s">
        <v>8120</v>
      </c>
      <c r="B3947" t="str">
        <f>SUBSTITUTE(A3947,"NERO","nero")</f>
        <v>Enero</v>
      </c>
      <c r="C3947" s="20" t="s">
        <v>8122</v>
      </c>
      <c r="D3947" t="s">
        <v>1</v>
      </c>
      <c r="E3947" t="s">
        <v>8228</v>
      </c>
      <c r="F3947" t="str">
        <f t="shared" si="247"/>
        <v>Nota de crédito</v>
      </c>
      <c r="G3947" t="s">
        <v>8229</v>
      </c>
      <c r="H3947" t="s">
        <v>8230</v>
      </c>
      <c r="I3947">
        <v>209</v>
      </c>
      <c r="J3947">
        <v>209</v>
      </c>
      <c r="K3947" t="s">
        <v>347</v>
      </c>
      <c r="L3947" t="str">
        <f t="shared" si="248"/>
        <v>NIT</v>
      </c>
      <c r="M3947" t="str">
        <f t="shared" si="249"/>
        <v>06141106041029</v>
      </c>
      <c r="N3947" t="s">
        <v>348</v>
      </c>
      <c r="O3947">
        <v>0</v>
      </c>
      <c r="P3947">
        <v>0</v>
      </c>
      <c r="Q3947">
        <v>52.83</v>
      </c>
      <c r="R3947">
        <v>6.8678999999999997</v>
      </c>
      <c r="S3947">
        <v>0</v>
      </c>
      <c r="T3947">
        <v>0</v>
      </c>
      <c r="U3947">
        <v>59.697899999999997</v>
      </c>
      <c r="W3947" t="s">
        <v>1</v>
      </c>
    </row>
    <row r="3948" spans="1:23">
      <c r="A3948" t="s">
        <v>8120</v>
      </c>
      <c r="B3948" t="str">
        <f t="shared" ref="B3948:B4011" si="250">SUBSTITUTE(A3948,"NERO","nero")</f>
        <v>Enero</v>
      </c>
      <c r="C3948" s="20" t="s">
        <v>8122</v>
      </c>
      <c r="D3948" t="s">
        <v>1</v>
      </c>
      <c r="E3948" t="s">
        <v>8228</v>
      </c>
      <c r="F3948" t="str">
        <f t="shared" si="247"/>
        <v>Nota de crédito</v>
      </c>
      <c r="G3948" t="s">
        <v>8229</v>
      </c>
      <c r="H3948" t="s">
        <v>8230</v>
      </c>
      <c r="I3948">
        <v>210</v>
      </c>
      <c r="J3948">
        <v>210</v>
      </c>
      <c r="K3948" t="s">
        <v>568</v>
      </c>
      <c r="L3948" t="str">
        <f t="shared" si="248"/>
        <v>NIT</v>
      </c>
      <c r="M3948" t="str">
        <f t="shared" si="249"/>
        <v>06141011821248</v>
      </c>
      <c r="N3948" t="s">
        <v>569</v>
      </c>
      <c r="O3948">
        <v>0</v>
      </c>
      <c r="P3948">
        <v>0</v>
      </c>
      <c r="Q3948">
        <v>13.94</v>
      </c>
      <c r="R3948">
        <v>1.8122</v>
      </c>
      <c r="S3948">
        <v>0</v>
      </c>
      <c r="T3948">
        <v>0</v>
      </c>
      <c r="U3948">
        <v>15.7522</v>
      </c>
      <c r="W3948" t="s">
        <v>1</v>
      </c>
    </row>
    <row r="3949" spans="1:23">
      <c r="A3949" t="s">
        <v>8120</v>
      </c>
      <c r="B3949" t="str">
        <f t="shared" si="250"/>
        <v>Enero</v>
      </c>
      <c r="C3949" s="20" t="s">
        <v>8122</v>
      </c>
      <c r="D3949" t="s">
        <v>1</v>
      </c>
      <c r="E3949" t="s">
        <v>8228</v>
      </c>
      <c r="F3949" t="str">
        <f t="shared" si="247"/>
        <v>Nota de crédito</v>
      </c>
      <c r="G3949" t="s">
        <v>8229</v>
      </c>
      <c r="H3949" t="s">
        <v>8230</v>
      </c>
      <c r="I3949">
        <v>211</v>
      </c>
      <c r="J3949">
        <v>211</v>
      </c>
      <c r="K3949" t="s">
        <v>1155</v>
      </c>
      <c r="L3949" t="str">
        <f t="shared" si="248"/>
        <v>NIT</v>
      </c>
      <c r="M3949" t="str">
        <f t="shared" si="249"/>
        <v>08210204881042</v>
      </c>
      <c r="N3949" t="s">
        <v>1156</v>
      </c>
      <c r="O3949">
        <v>0</v>
      </c>
      <c r="P3949">
        <v>0</v>
      </c>
      <c r="Q3949">
        <v>175.17</v>
      </c>
      <c r="R3949">
        <v>22.772099999999998</v>
      </c>
      <c r="S3949">
        <v>0</v>
      </c>
      <c r="T3949">
        <v>0</v>
      </c>
      <c r="U3949">
        <v>197.94209999999998</v>
      </c>
      <c r="W3949" t="s">
        <v>1</v>
      </c>
    </row>
    <row r="3950" spans="1:23">
      <c r="A3950" t="s">
        <v>8120</v>
      </c>
      <c r="B3950" t="str">
        <f t="shared" si="250"/>
        <v>Enero</v>
      </c>
      <c r="C3950" s="20" t="s">
        <v>8122</v>
      </c>
      <c r="D3950" t="s">
        <v>1</v>
      </c>
      <c r="E3950" t="s">
        <v>8228</v>
      </c>
      <c r="F3950" t="str">
        <f t="shared" si="247"/>
        <v>Nota de crédito</v>
      </c>
      <c r="G3950" t="s">
        <v>8229</v>
      </c>
      <c r="H3950" t="s">
        <v>8230</v>
      </c>
      <c r="I3950">
        <v>212</v>
      </c>
      <c r="J3950">
        <v>212</v>
      </c>
      <c r="K3950" t="s">
        <v>1155</v>
      </c>
      <c r="L3950" t="str">
        <f t="shared" si="248"/>
        <v>NIT</v>
      </c>
      <c r="M3950" t="str">
        <f t="shared" si="249"/>
        <v>08210204881042</v>
      </c>
      <c r="N3950" t="s">
        <v>1156</v>
      </c>
      <c r="O3950">
        <v>0</v>
      </c>
      <c r="P3950">
        <v>0</v>
      </c>
      <c r="Q3950">
        <v>15.92</v>
      </c>
      <c r="R3950">
        <v>2.0695999999999999</v>
      </c>
      <c r="S3950">
        <v>0</v>
      </c>
      <c r="T3950">
        <v>0</v>
      </c>
      <c r="U3950">
        <v>17.989599999999999</v>
      </c>
      <c r="W3950" t="s">
        <v>1</v>
      </c>
    </row>
    <row r="3951" spans="1:23">
      <c r="A3951" t="s">
        <v>8120</v>
      </c>
      <c r="B3951" t="str">
        <f t="shared" si="250"/>
        <v>Enero</v>
      </c>
      <c r="C3951" s="20" t="s">
        <v>8122</v>
      </c>
      <c r="D3951" t="s">
        <v>1</v>
      </c>
      <c r="E3951" t="s">
        <v>8228</v>
      </c>
      <c r="F3951" t="str">
        <f t="shared" si="247"/>
        <v>Nota de crédito</v>
      </c>
      <c r="G3951" t="s">
        <v>8229</v>
      </c>
      <c r="H3951" t="s">
        <v>8230</v>
      </c>
      <c r="I3951">
        <v>213</v>
      </c>
      <c r="J3951">
        <v>213</v>
      </c>
      <c r="K3951" t="s">
        <v>528</v>
      </c>
      <c r="L3951" t="str">
        <f t="shared" si="248"/>
        <v>NIT</v>
      </c>
      <c r="M3951" t="str">
        <f t="shared" si="249"/>
        <v>12171412051020</v>
      </c>
      <c r="N3951" t="s">
        <v>529</v>
      </c>
      <c r="O3951">
        <v>0</v>
      </c>
      <c r="P3951">
        <v>0</v>
      </c>
      <c r="Q3951">
        <v>213</v>
      </c>
      <c r="R3951">
        <v>27.69</v>
      </c>
      <c r="S3951">
        <v>0</v>
      </c>
      <c r="T3951">
        <v>0</v>
      </c>
      <c r="U3951">
        <v>240.69</v>
      </c>
      <c r="W3951" t="s">
        <v>1</v>
      </c>
    </row>
    <row r="3952" spans="1:23">
      <c r="A3952" t="s">
        <v>8120</v>
      </c>
      <c r="B3952" t="str">
        <f t="shared" si="250"/>
        <v>Enero</v>
      </c>
      <c r="C3952" s="20" t="s">
        <v>8122</v>
      </c>
      <c r="D3952" t="s">
        <v>1</v>
      </c>
      <c r="E3952" t="s">
        <v>8228</v>
      </c>
      <c r="F3952" t="str">
        <f t="shared" si="247"/>
        <v>Nota de crédito</v>
      </c>
      <c r="G3952" t="s">
        <v>8229</v>
      </c>
      <c r="H3952" t="s">
        <v>8230</v>
      </c>
      <c r="I3952">
        <v>214</v>
      </c>
      <c r="J3952">
        <v>214</v>
      </c>
      <c r="K3952" t="s">
        <v>528</v>
      </c>
      <c r="L3952" t="str">
        <f t="shared" si="248"/>
        <v>NIT</v>
      </c>
      <c r="M3952" t="str">
        <f t="shared" si="249"/>
        <v>12171412051020</v>
      </c>
      <c r="N3952" t="s">
        <v>529</v>
      </c>
      <c r="O3952">
        <v>0</v>
      </c>
      <c r="P3952">
        <v>0</v>
      </c>
      <c r="Q3952">
        <v>54.51</v>
      </c>
      <c r="R3952">
        <v>7.0862999999999996</v>
      </c>
      <c r="S3952">
        <v>0</v>
      </c>
      <c r="T3952">
        <v>0</v>
      </c>
      <c r="U3952">
        <v>61.596299999999999</v>
      </c>
      <c r="W3952" t="s">
        <v>1</v>
      </c>
    </row>
    <row r="3953" spans="1:23">
      <c r="A3953" t="s">
        <v>8120</v>
      </c>
      <c r="B3953" t="str">
        <f t="shared" si="250"/>
        <v>Enero</v>
      </c>
      <c r="C3953" s="20" t="s">
        <v>8122</v>
      </c>
      <c r="D3953" t="s">
        <v>1</v>
      </c>
      <c r="E3953" t="s">
        <v>8228</v>
      </c>
      <c r="F3953" t="str">
        <f t="shared" si="247"/>
        <v>Nota de crédito</v>
      </c>
      <c r="G3953" t="s">
        <v>8229</v>
      </c>
      <c r="H3953" t="s">
        <v>8230</v>
      </c>
      <c r="I3953">
        <v>215</v>
      </c>
      <c r="J3953">
        <v>215</v>
      </c>
      <c r="K3953" t="s">
        <v>528</v>
      </c>
      <c r="L3953" t="str">
        <f t="shared" si="248"/>
        <v>NIT</v>
      </c>
      <c r="M3953" t="str">
        <f t="shared" si="249"/>
        <v>12171412051020</v>
      </c>
      <c r="N3953" t="s">
        <v>529</v>
      </c>
      <c r="O3953">
        <v>0</v>
      </c>
      <c r="P3953">
        <v>0</v>
      </c>
      <c r="Q3953">
        <v>97.7</v>
      </c>
      <c r="R3953">
        <v>12.701000000000001</v>
      </c>
      <c r="S3953">
        <v>0</v>
      </c>
      <c r="T3953">
        <v>0</v>
      </c>
      <c r="U3953">
        <v>110.40100000000001</v>
      </c>
      <c r="W3953" t="s">
        <v>1</v>
      </c>
    </row>
    <row r="3954" spans="1:23">
      <c r="A3954" t="s">
        <v>8120</v>
      </c>
      <c r="B3954" t="str">
        <f t="shared" si="250"/>
        <v>Enero</v>
      </c>
      <c r="C3954" s="20" t="s">
        <v>8122</v>
      </c>
      <c r="D3954" t="s">
        <v>1</v>
      </c>
      <c r="E3954" t="s">
        <v>8228</v>
      </c>
      <c r="F3954" t="str">
        <f t="shared" si="247"/>
        <v>Nota de crédito</v>
      </c>
      <c r="G3954" t="s">
        <v>8229</v>
      </c>
      <c r="H3954" t="s">
        <v>8230</v>
      </c>
      <c r="I3954">
        <v>216</v>
      </c>
      <c r="J3954">
        <v>216</v>
      </c>
      <c r="K3954" t="s">
        <v>239</v>
      </c>
      <c r="L3954" t="str">
        <f t="shared" si="248"/>
        <v>NIT</v>
      </c>
      <c r="M3954" t="str">
        <f t="shared" si="249"/>
        <v>12171207011015</v>
      </c>
      <c r="N3954" t="s">
        <v>240</v>
      </c>
      <c r="O3954">
        <v>0</v>
      </c>
      <c r="P3954">
        <v>0</v>
      </c>
      <c r="Q3954">
        <v>7.51</v>
      </c>
      <c r="R3954">
        <v>0.97630000000000006</v>
      </c>
      <c r="S3954">
        <v>0</v>
      </c>
      <c r="T3954">
        <v>0</v>
      </c>
      <c r="U3954">
        <v>8.4863</v>
      </c>
      <c r="W3954" t="s">
        <v>1</v>
      </c>
    </row>
    <row r="3955" spans="1:23">
      <c r="A3955" t="s">
        <v>8120</v>
      </c>
      <c r="B3955" t="str">
        <f t="shared" si="250"/>
        <v>Enero</v>
      </c>
      <c r="C3955" s="20" t="s">
        <v>8122</v>
      </c>
      <c r="D3955" t="s">
        <v>1</v>
      </c>
      <c r="E3955" t="s">
        <v>8228</v>
      </c>
      <c r="F3955" t="str">
        <f t="shared" si="247"/>
        <v>Nota de crédito</v>
      </c>
      <c r="G3955" t="s">
        <v>8229</v>
      </c>
      <c r="H3955" t="s">
        <v>8230</v>
      </c>
      <c r="I3955">
        <v>217</v>
      </c>
      <c r="J3955">
        <v>217</v>
      </c>
      <c r="K3955" t="s">
        <v>77</v>
      </c>
      <c r="L3955" t="str">
        <f t="shared" si="248"/>
        <v>NIT</v>
      </c>
      <c r="M3955" t="str">
        <f t="shared" si="249"/>
        <v>11231402520010</v>
      </c>
      <c r="N3955" t="s">
        <v>78</v>
      </c>
      <c r="O3955">
        <v>0</v>
      </c>
      <c r="P3955">
        <v>0</v>
      </c>
      <c r="Q3955">
        <v>58.57</v>
      </c>
      <c r="R3955">
        <v>7.6141000000000005</v>
      </c>
      <c r="S3955">
        <v>0</v>
      </c>
      <c r="T3955">
        <v>0</v>
      </c>
      <c r="U3955">
        <v>66.184100000000001</v>
      </c>
      <c r="W3955" t="s">
        <v>1</v>
      </c>
    </row>
    <row r="3956" spans="1:23">
      <c r="A3956" t="s">
        <v>8120</v>
      </c>
      <c r="B3956" t="str">
        <f t="shared" si="250"/>
        <v>Enero</v>
      </c>
      <c r="C3956" s="20" t="s">
        <v>8122</v>
      </c>
      <c r="D3956" t="s">
        <v>1</v>
      </c>
      <c r="E3956" t="s">
        <v>8228</v>
      </c>
      <c r="F3956" t="str">
        <f t="shared" si="247"/>
        <v>Nota de crédito</v>
      </c>
      <c r="G3956" t="s">
        <v>8229</v>
      </c>
      <c r="H3956" t="s">
        <v>8230</v>
      </c>
      <c r="I3956">
        <v>218</v>
      </c>
      <c r="J3956">
        <v>218</v>
      </c>
      <c r="K3956" t="s">
        <v>528</v>
      </c>
      <c r="L3956" t="str">
        <f t="shared" si="248"/>
        <v>NIT</v>
      </c>
      <c r="M3956" t="str">
        <f t="shared" si="249"/>
        <v>12171412051020</v>
      </c>
      <c r="N3956" t="s">
        <v>529</v>
      </c>
      <c r="O3956">
        <v>0</v>
      </c>
      <c r="P3956">
        <v>0</v>
      </c>
      <c r="Q3956">
        <v>57.2</v>
      </c>
      <c r="R3956">
        <v>7.4360000000000008</v>
      </c>
      <c r="S3956">
        <v>0</v>
      </c>
      <c r="T3956">
        <v>0</v>
      </c>
      <c r="U3956">
        <v>64.63600000000001</v>
      </c>
      <c r="W3956" t="s">
        <v>1</v>
      </c>
    </row>
    <row r="3957" spans="1:23">
      <c r="A3957" t="s">
        <v>8120</v>
      </c>
      <c r="B3957" t="str">
        <f t="shared" si="250"/>
        <v>Enero</v>
      </c>
      <c r="C3957" s="20" t="s">
        <v>8122</v>
      </c>
      <c r="D3957" t="s">
        <v>1</v>
      </c>
      <c r="E3957" t="s">
        <v>8228</v>
      </c>
      <c r="F3957" t="str">
        <f t="shared" si="247"/>
        <v>Nota de crédito</v>
      </c>
      <c r="G3957" t="s">
        <v>8229</v>
      </c>
      <c r="H3957" t="s">
        <v>8230</v>
      </c>
      <c r="I3957">
        <v>219</v>
      </c>
      <c r="J3957">
        <v>219</v>
      </c>
      <c r="K3957" t="s">
        <v>79</v>
      </c>
      <c r="L3957" t="str">
        <f t="shared" si="248"/>
        <v>NIT</v>
      </c>
      <c r="M3957" t="str">
        <f t="shared" si="249"/>
        <v>11231810111015</v>
      </c>
      <c r="N3957" t="s">
        <v>80</v>
      </c>
      <c r="O3957">
        <v>0</v>
      </c>
      <c r="P3957">
        <v>0</v>
      </c>
      <c r="Q3957">
        <v>178.16</v>
      </c>
      <c r="R3957">
        <v>23.160800000000002</v>
      </c>
      <c r="S3957">
        <v>0</v>
      </c>
      <c r="T3957">
        <v>0</v>
      </c>
      <c r="U3957">
        <v>201.32079999999999</v>
      </c>
      <c r="W3957" t="s">
        <v>1</v>
      </c>
    </row>
    <row r="3958" spans="1:23">
      <c r="A3958" t="s">
        <v>8120</v>
      </c>
      <c r="B3958" t="str">
        <f t="shared" si="250"/>
        <v>Enero</v>
      </c>
      <c r="C3958" s="20" t="s">
        <v>8122</v>
      </c>
      <c r="D3958" t="s">
        <v>1</v>
      </c>
      <c r="E3958" t="s">
        <v>8228</v>
      </c>
      <c r="F3958" t="str">
        <f t="shared" si="247"/>
        <v>Nota de crédito</v>
      </c>
      <c r="G3958" t="s">
        <v>8229</v>
      </c>
      <c r="H3958" t="s">
        <v>8230</v>
      </c>
      <c r="I3958">
        <v>220</v>
      </c>
      <c r="J3958">
        <v>220</v>
      </c>
      <c r="K3958" t="s">
        <v>126</v>
      </c>
      <c r="L3958" t="str">
        <f t="shared" si="248"/>
        <v>NIT</v>
      </c>
      <c r="M3958" t="str">
        <f t="shared" si="249"/>
        <v>12172508931019</v>
      </c>
      <c r="N3958" t="s">
        <v>127</v>
      </c>
      <c r="O3958">
        <v>0</v>
      </c>
      <c r="P3958">
        <v>0</v>
      </c>
      <c r="Q3958">
        <v>5.54</v>
      </c>
      <c r="R3958">
        <v>0.72020000000000006</v>
      </c>
      <c r="S3958">
        <v>0</v>
      </c>
      <c r="T3958">
        <v>0</v>
      </c>
      <c r="U3958">
        <v>6.2602000000000002</v>
      </c>
      <c r="W3958" t="s">
        <v>1</v>
      </c>
    </row>
    <row r="3959" spans="1:23">
      <c r="A3959" t="s">
        <v>8120</v>
      </c>
      <c r="B3959" t="str">
        <f t="shared" si="250"/>
        <v>Enero</v>
      </c>
      <c r="C3959" s="20" t="s">
        <v>8122</v>
      </c>
      <c r="D3959" t="s">
        <v>1</v>
      </c>
      <c r="E3959" t="s">
        <v>8228</v>
      </c>
      <c r="F3959" t="str">
        <f t="shared" si="247"/>
        <v>Nota de crédito</v>
      </c>
      <c r="G3959" t="s">
        <v>8229</v>
      </c>
      <c r="H3959" t="s">
        <v>8230</v>
      </c>
      <c r="I3959">
        <v>221</v>
      </c>
      <c r="J3959">
        <v>221</v>
      </c>
      <c r="K3959" t="s">
        <v>546</v>
      </c>
      <c r="L3959" t="str">
        <f t="shared" si="248"/>
        <v>NIT</v>
      </c>
      <c r="M3959" t="str">
        <f t="shared" si="249"/>
        <v>06142310971031</v>
      </c>
      <c r="N3959" t="s">
        <v>547</v>
      </c>
      <c r="O3959">
        <v>0</v>
      </c>
      <c r="P3959">
        <v>0</v>
      </c>
      <c r="Q3959">
        <v>367.73</v>
      </c>
      <c r="R3959">
        <v>47.804900000000004</v>
      </c>
      <c r="S3959">
        <v>0</v>
      </c>
      <c r="T3959">
        <v>0</v>
      </c>
      <c r="U3959">
        <v>415.53489999999999</v>
      </c>
      <c r="W3959" t="s">
        <v>1</v>
      </c>
    </row>
    <row r="3960" spans="1:23">
      <c r="A3960" t="s">
        <v>8120</v>
      </c>
      <c r="B3960" t="str">
        <f t="shared" si="250"/>
        <v>Enero</v>
      </c>
      <c r="C3960" s="20" t="s">
        <v>8122</v>
      </c>
      <c r="D3960" t="s">
        <v>1</v>
      </c>
      <c r="E3960" t="s">
        <v>8228</v>
      </c>
      <c r="F3960" t="str">
        <f t="shared" si="247"/>
        <v>Nota de crédito</v>
      </c>
      <c r="G3960" t="s">
        <v>8229</v>
      </c>
      <c r="H3960" t="s">
        <v>8230</v>
      </c>
      <c r="I3960">
        <v>222</v>
      </c>
      <c r="J3960">
        <v>222</v>
      </c>
      <c r="K3960" t="s">
        <v>187</v>
      </c>
      <c r="L3960" t="str">
        <f t="shared" si="248"/>
        <v>NIT</v>
      </c>
      <c r="M3960" t="str">
        <f t="shared" si="249"/>
        <v>06142808181062</v>
      </c>
      <c r="N3960" t="s">
        <v>188</v>
      </c>
      <c r="O3960">
        <v>0</v>
      </c>
      <c r="P3960">
        <v>0</v>
      </c>
      <c r="Q3960">
        <v>30.53</v>
      </c>
      <c r="R3960">
        <v>3.9689000000000001</v>
      </c>
      <c r="S3960">
        <v>0</v>
      </c>
      <c r="T3960">
        <v>0</v>
      </c>
      <c r="U3960">
        <v>34.498899999999999</v>
      </c>
      <c r="W3960" t="s">
        <v>1</v>
      </c>
    </row>
    <row r="3961" spans="1:23">
      <c r="A3961" t="s">
        <v>8120</v>
      </c>
      <c r="B3961" t="str">
        <f t="shared" si="250"/>
        <v>Enero</v>
      </c>
      <c r="C3961" s="20" t="s">
        <v>8122</v>
      </c>
      <c r="D3961" t="s">
        <v>1</v>
      </c>
      <c r="E3961" t="s">
        <v>8228</v>
      </c>
      <c r="F3961" t="str">
        <f t="shared" si="247"/>
        <v>Nota de crédito</v>
      </c>
      <c r="G3961" t="s">
        <v>8229</v>
      </c>
      <c r="H3961" t="s">
        <v>8230</v>
      </c>
      <c r="I3961">
        <v>223</v>
      </c>
      <c r="J3961">
        <v>223</v>
      </c>
      <c r="K3961" t="s">
        <v>8201</v>
      </c>
      <c r="L3961" t="str">
        <f t="shared" si="248"/>
        <v>NIT</v>
      </c>
      <c r="M3961" t="str">
        <f t="shared" si="249"/>
        <v>11091810781030</v>
      </c>
      <c r="N3961" t="s">
        <v>8202</v>
      </c>
      <c r="O3961">
        <v>0</v>
      </c>
      <c r="P3961">
        <v>0</v>
      </c>
      <c r="Q3961">
        <v>1519.47</v>
      </c>
      <c r="R3961">
        <v>197.53110000000001</v>
      </c>
      <c r="S3961">
        <v>0</v>
      </c>
      <c r="T3961">
        <v>0</v>
      </c>
      <c r="U3961">
        <v>1717.0011</v>
      </c>
      <c r="W3961" t="s">
        <v>1</v>
      </c>
    </row>
    <row r="3962" spans="1:23">
      <c r="A3962" t="s">
        <v>8120</v>
      </c>
      <c r="B3962" t="str">
        <f t="shared" si="250"/>
        <v>Enero</v>
      </c>
      <c r="C3962" s="20" t="s">
        <v>8122</v>
      </c>
      <c r="D3962" t="s">
        <v>1</v>
      </c>
      <c r="E3962" t="s">
        <v>8228</v>
      </c>
      <c r="F3962" t="str">
        <f t="shared" si="247"/>
        <v>Nota de crédito</v>
      </c>
      <c r="G3962" t="s">
        <v>8229</v>
      </c>
      <c r="H3962" t="s">
        <v>8230</v>
      </c>
      <c r="I3962">
        <v>224</v>
      </c>
      <c r="J3962">
        <v>224</v>
      </c>
      <c r="K3962" t="s">
        <v>830</v>
      </c>
      <c r="L3962" t="str">
        <f t="shared" si="248"/>
        <v>NIT</v>
      </c>
      <c r="M3962" t="str">
        <f t="shared" si="249"/>
        <v>14080405781014</v>
      </c>
      <c r="N3962" t="s">
        <v>831</v>
      </c>
      <c r="O3962">
        <v>0</v>
      </c>
      <c r="P3962">
        <v>0</v>
      </c>
      <c r="Q3962">
        <v>19.82</v>
      </c>
      <c r="R3962">
        <v>2.5766</v>
      </c>
      <c r="S3962">
        <v>0</v>
      </c>
      <c r="T3962">
        <v>0</v>
      </c>
      <c r="U3962">
        <v>22.396599999999999</v>
      </c>
      <c r="W3962" t="s">
        <v>1</v>
      </c>
    </row>
    <row r="3963" spans="1:23">
      <c r="A3963" t="s">
        <v>8120</v>
      </c>
      <c r="B3963" t="str">
        <f t="shared" si="250"/>
        <v>Enero</v>
      </c>
      <c r="C3963" s="20" t="s">
        <v>8122</v>
      </c>
      <c r="D3963" t="s">
        <v>1</v>
      </c>
      <c r="E3963" t="s">
        <v>8228</v>
      </c>
      <c r="F3963" t="str">
        <f t="shared" si="247"/>
        <v>Nota de crédito</v>
      </c>
      <c r="G3963" t="s">
        <v>8229</v>
      </c>
      <c r="H3963" t="s">
        <v>8230</v>
      </c>
      <c r="I3963">
        <v>225</v>
      </c>
      <c r="J3963">
        <v>225</v>
      </c>
      <c r="K3963" t="s">
        <v>95</v>
      </c>
      <c r="L3963" t="str">
        <f t="shared" si="248"/>
        <v>NIT</v>
      </c>
      <c r="M3963" t="str">
        <f t="shared" si="249"/>
        <v>06142212650014</v>
      </c>
      <c r="N3963" t="s">
        <v>96</v>
      </c>
      <c r="O3963">
        <v>0</v>
      </c>
      <c r="P3963">
        <v>0</v>
      </c>
      <c r="Q3963">
        <v>3.55</v>
      </c>
      <c r="R3963">
        <v>0.46149999999999997</v>
      </c>
      <c r="S3963">
        <v>0</v>
      </c>
      <c r="T3963">
        <v>0</v>
      </c>
      <c r="U3963">
        <v>4.0114999999999998</v>
      </c>
      <c r="W3963" t="s">
        <v>1</v>
      </c>
    </row>
    <row r="3964" spans="1:23">
      <c r="A3964" t="s">
        <v>8120</v>
      </c>
      <c r="B3964" t="str">
        <f t="shared" si="250"/>
        <v>Enero</v>
      </c>
      <c r="C3964" s="20" t="s">
        <v>8122</v>
      </c>
      <c r="D3964" t="s">
        <v>1</v>
      </c>
      <c r="E3964" t="s">
        <v>8228</v>
      </c>
      <c r="F3964" t="str">
        <f t="shared" si="247"/>
        <v>Nota de crédito</v>
      </c>
      <c r="G3964" t="s">
        <v>8229</v>
      </c>
      <c r="H3964" t="s">
        <v>8230</v>
      </c>
      <c r="I3964">
        <v>226</v>
      </c>
      <c r="J3964">
        <v>226</v>
      </c>
      <c r="K3964" t="s">
        <v>95</v>
      </c>
      <c r="L3964" t="str">
        <f t="shared" si="248"/>
        <v>NIT</v>
      </c>
      <c r="M3964" t="str">
        <f t="shared" si="249"/>
        <v>06142212650014</v>
      </c>
      <c r="N3964" t="s">
        <v>96</v>
      </c>
      <c r="O3964">
        <v>0</v>
      </c>
      <c r="P3964">
        <v>0</v>
      </c>
      <c r="Q3964">
        <v>14.74</v>
      </c>
      <c r="R3964">
        <v>1.9162000000000001</v>
      </c>
      <c r="S3964">
        <v>0</v>
      </c>
      <c r="T3964">
        <v>0</v>
      </c>
      <c r="U3964">
        <v>16.656200000000002</v>
      </c>
      <c r="W3964" t="s">
        <v>1</v>
      </c>
    </row>
    <row r="3965" spans="1:23">
      <c r="A3965" t="s">
        <v>8120</v>
      </c>
      <c r="B3965" t="str">
        <f t="shared" si="250"/>
        <v>Enero</v>
      </c>
      <c r="C3965" s="20" t="s">
        <v>8122</v>
      </c>
      <c r="D3965" t="s">
        <v>1</v>
      </c>
      <c r="E3965" t="s">
        <v>8228</v>
      </c>
      <c r="F3965" t="str">
        <f t="shared" si="247"/>
        <v>Nota de crédito</v>
      </c>
      <c r="G3965" t="s">
        <v>8229</v>
      </c>
      <c r="H3965" t="s">
        <v>8230</v>
      </c>
      <c r="I3965">
        <v>227</v>
      </c>
      <c r="J3965">
        <v>227</v>
      </c>
      <c r="K3965" t="s">
        <v>95</v>
      </c>
      <c r="L3965" t="str">
        <f t="shared" si="248"/>
        <v>NIT</v>
      </c>
      <c r="M3965" t="str">
        <f t="shared" si="249"/>
        <v>06142212650014</v>
      </c>
      <c r="N3965" t="s">
        <v>96</v>
      </c>
      <c r="O3965">
        <v>0</v>
      </c>
      <c r="P3965">
        <v>0</v>
      </c>
      <c r="Q3965">
        <v>14.74</v>
      </c>
      <c r="R3965">
        <v>1.9162000000000001</v>
      </c>
      <c r="S3965">
        <v>0</v>
      </c>
      <c r="T3965">
        <v>0</v>
      </c>
      <c r="U3965">
        <v>16.656200000000002</v>
      </c>
      <c r="W3965" t="s">
        <v>1</v>
      </c>
    </row>
    <row r="3966" spans="1:23">
      <c r="A3966" t="s">
        <v>8120</v>
      </c>
      <c r="B3966" t="str">
        <f t="shared" si="250"/>
        <v>Enero</v>
      </c>
      <c r="C3966" s="20" t="s">
        <v>8122</v>
      </c>
      <c r="D3966" t="s">
        <v>1</v>
      </c>
      <c r="E3966" t="s">
        <v>8228</v>
      </c>
      <c r="F3966" t="str">
        <f t="shared" si="247"/>
        <v>Nota de crédito</v>
      </c>
      <c r="G3966" t="s">
        <v>8229</v>
      </c>
      <c r="H3966" t="s">
        <v>8230</v>
      </c>
      <c r="I3966">
        <v>228</v>
      </c>
      <c r="J3966">
        <v>228</v>
      </c>
      <c r="K3966" t="s">
        <v>95</v>
      </c>
      <c r="L3966" t="str">
        <f t="shared" si="248"/>
        <v>NIT</v>
      </c>
      <c r="M3966" t="str">
        <f t="shared" si="249"/>
        <v>06142212650014</v>
      </c>
      <c r="N3966" t="s">
        <v>96</v>
      </c>
      <c r="O3966">
        <v>0</v>
      </c>
      <c r="P3966">
        <v>0</v>
      </c>
      <c r="Q3966">
        <v>8.36</v>
      </c>
      <c r="R3966">
        <v>1.0868</v>
      </c>
      <c r="S3966">
        <v>0</v>
      </c>
      <c r="T3966">
        <v>0</v>
      </c>
      <c r="U3966">
        <v>9.4467999999999996</v>
      </c>
      <c r="W3966" t="s">
        <v>1</v>
      </c>
    </row>
    <row r="3967" spans="1:23">
      <c r="A3967" t="s">
        <v>8120</v>
      </c>
      <c r="B3967" t="str">
        <f t="shared" si="250"/>
        <v>Enero</v>
      </c>
      <c r="C3967" s="20" t="s">
        <v>8122</v>
      </c>
      <c r="D3967" t="s">
        <v>1</v>
      </c>
      <c r="E3967" t="s">
        <v>8228</v>
      </c>
      <c r="F3967" t="str">
        <f t="shared" si="247"/>
        <v>Nota de crédito</v>
      </c>
      <c r="G3967" t="s">
        <v>8229</v>
      </c>
      <c r="H3967" t="s">
        <v>8230</v>
      </c>
      <c r="I3967">
        <v>229</v>
      </c>
      <c r="J3967">
        <v>229</v>
      </c>
      <c r="K3967" t="s">
        <v>95</v>
      </c>
      <c r="L3967" t="str">
        <f t="shared" si="248"/>
        <v>NIT</v>
      </c>
      <c r="M3967" t="str">
        <f t="shared" si="249"/>
        <v>06142212650014</v>
      </c>
      <c r="N3967" t="s">
        <v>96</v>
      </c>
      <c r="O3967">
        <v>0</v>
      </c>
      <c r="P3967">
        <v>0</v>
      </c>
      <c r="Q3967">
        <v>8.36</v>
      </c>
      <c r="R3967">
        <v>1.0868</v>
      </c>
      <c r="S3967">
        <v>0</v>
      </c>
      <c r="T3967">
        <v>0</v>
      </c>
      <c r="U3967">
        <v>9.4467999999999996</v>
      </c>
      <c r="W3967" t="s">
        <v>1</v>
      </c>
    </row>
    <row r="3968" spans="1:23">
      <c r="A3968" t="s">
        <v>8120</v>
      </c>
      <c r="B3968" t="str">
        <f t="shared" si="250"/>
        <v>Enero</v>
      </c>
      <c r="C3968" s="20" t="s">
        <v>8122</v>
      </c>
      <c r="D3968" t="s">
        <v>1</v>
      </c>
      <c r="E3968" t="s">
        <v>8228</v>
      </c>
      <c r="F3968" t="str">
        <f t="shared" si="247"/>
        <v>Nota de crédito</v>
      </c>
      <c r="G3968" t="s">
        <v>8229</v>
      </c>
      <c r="H3968" t="s">
        <v>8230</v>
      </c>
      <c r="I3968">
        <v>230</v>
      </c>
      <c r="J3968">
        <v>230</v>
      </c>
      <c r="K3968" t="s">
        <v>95</v>
      </c>
      <c r="L3968" t="str">
        <f t="shared" si="248"/>
        <v>NIT</v>
      </c>
      <c r="M3968" t="str">
        <f t="shared" si="249"/>
        <v>06142212650014</v>
      </c>
      <c r="N3968" t="s">
        <v>96</v>
      </c>
      <c r="O3968">
        <v>0</v>
      </c>
      <c r="P3968">
        <v>0</v>
      </c>
      <c r="Q3968">
        <v>8.36</v>
      </c>
      <c r="R3968">
        <v>1.0868</v>
      </c>
      <c r="S3968">
        <v>0</v>
      </c>
      <c r="T3968">
        <v>0</v>
      </c>
      <c r="U3968">
        <v>9.4467999999999996</v>
      </c>
      <c r="W3968" t="s">
        <v>1</v>
      </c>
    </row>
    <row r="3969" spans="1:23">
      <c r="A3969" t="s">
        <v>8120</v>
      </c>
      <c r="B3969" t="str">
        <f t="shared" si="250"/>
        <v>Enero</v>
      </c>
      <c r="C3969" s="20" t="s">
        <v>8122</v>
      </c>
      <c r="D3969" t="s">
        <v>1</v>
      </c>
      <c r="E3969" t="s">
        <v>8228</v>
      </c>
      <c r="F3969" t="str">
        <f t="shared" si="247"/>
        <v>Nota de crédito</v>
      </c>
      <c r="G3969" t="s">
        <v>8229</v>
      </c>
      <c r="H3969" t="s">
        <v>8230</v>
      </c>
      <c r="I3969">
        <v>231</v>
      </c>
      <c r="J3969">
        <v>231</v>
      </c>
      <c r="K3969" t="s">
        <v>95</v>
      </c>
      <c r="L3969" t="str">
        <f t="shared" si="248"/>
        <v>NIT</v>
      </c>
      <c r="M3969" t="str">
        <f t="shared" si="249"/>
        <v>06142212650014</v>
      </c>
      <c r="N3969" t="s">
        <v>96</v>
      </c>
      <c r="O3969">
        <v>0</v>
      </c>
      <c r="P3969">
        <v>0</v>
      </c>
      <c r="Q3969">
        <v>34.44</v>
      </c>
      <c r="R3969">
        <v>4.4771999999999998</v>
      </c>
      <c r="S3969">
        <v>0</v>
      </c>
      <c r="T3969">
        <v>0</v>
      </c>
      <c r="U3969">
        <v>38.917199999999994</v>
      </c>
      <c r="W3969" t="s">
        <v>1</v>
      </c>
    </row>
    <row r="3970" spans="1:23">
      <c r="A3970" t="s">
        <v>8120</v>
      </c>
      <c r="B3970" t="str">
        <f t="shared" si="250"/>
        <v>Enero</v>
      </c>
      <c r="C3970" s="20" t="s">
        <v>8122</v>
      </c>
      <c r="D3970" t="s">
        <v>1</v>
      </c>
      <c r="E3970" t="s">
        <v>8228</v>
      </c>
      <c r="F3970" t="str">
        <f t="shared" si="247"/>
        <v>Nota de crédito</v>
      </c>
      <c r="G3970" t="s">
        <v>8229</v>
      </c>
      <c r="H3970" t="s">
        <v>8230</v>
      </c>
      <c r="I3970">
        <v>232</v>
      </c>
      <c r="J3970">
        <v>232</v>
      </c>
      <c r="K3970" t="s">
        <v>95</v>
      </c>
      <c r="L3970" t="str">
        <f t="shared" si="248"/>
        <v>NIT</v>
      </c>
      <c r="M3970" t="str">
        <f t="shared" si="249"/>
        <v>06142212650014</v>
      </c>
      <c r="N3970" t="s">
        <v>96</v>
      </c>
      <c r="O3970">
        <v>0</v>
      </c>
      <c r="P3970">
        <v>0</v>
      </c>
      <c r="Q3970">
        <v>4.8600000000000003</v>
      </c>
      <c r="R3970">
        <v>0.63180000000000003</v>
      </c>
      <c r="S3970">
        <v>0</v>
      </c>
      <c r="T3970">
        <v>0</v>
      </c>
      <c r="U3970">
        <v>5.4918000000000005</v>
      </c>
      <c r="W3970" t="s">
        <v>1</v>
      </c>
    </row>
    <row r="3971" spans="1:23">
      <c r="A3971" t="s">
        <v>8120</v>
      </c>
      <c r="B3971" t="str">
        <f t="shared" si="250"/>
        <v>Enero</v>
      </c>
      <c r="C3971" s="20" t="s">
        <v>8122</v>
      </c>
      <c r="D3971" t="s">
        <v>1</v>
      </c>
      <c r="E3971" t="s">
        <v>8228</v>
      </c>
      <c r="F3971" t="str">
        <f t="shared" ref="F3971:F4034" si="251">IF(E3971="05","Nota de crédito","CCF")</f>
        <v>Nota de crédito</v>
      </c>
      <c r="G3971" t="s">
        <v>8229</v>
      </c>
      <c r="H3971" t="s">
        <v>8230</v>
      </c>
      <c r="I3971">
        <v>233</v>
      </c>
      <c r="J3971">
        <v>233</v>
      </c>
      <c r="K3971" t="s">
        <v>77</v>
      </c>
      <c r="L3971" t="str">
        <f t="shared" ref="L3971:L4034" si="252">IF(K3971=0,"DUI","NIT")</f>
        <v>NIT</v>
      </c>
      <c r="M3971" t="str">
        <f t="shared" ref="M3971:M4034" si="253">IF(K3971=0,V3971,K3971)</f>
        <v>11231402520010</v>
      </c>
      <c r="N3971" t="s">
        <v>78</v>
      </c>
      <c r="O3971">
        <v>0</v>
      </c>
      <c r="P3971">
        <v>0</v>
      </c>
      <c r="Q3971">
        <v>40.22</v>
      </c>
      <c r="R3971">
        <v>5.2286000000000001</v>
      </c>
      <c r="S3971">
        <v>0</v>
      </c>
      <c r="T3971">
        <v>0</v>
      </c>
      <c r="U3971">
        <v>45.448599999999999</v>
      </c>
      <c r="W3971" t="s">
        <v>1</v>
      </c>
    </row>
    <row r="3972" spans="1:23">
      <c r="A3972" t="s">
        <v>8120</v>
      </c>
      <c r="B3972" t="str">
        <f t="shared" si="250"/>
        <v>Enero</v>
      </c>
      <c r="C3972" s="20" t="s">
        <v>8122</v>
      </c>
      <c r="D3972" t="s">
        <v>1</v>
      </c>
      <c r="E3972" t="s">
        <v>8228</v>
      </c>
      <c r="F3972" t="str">
        <f t="shared" si="251"/>
        <v>Nota de crédito</v>
      </c>
      <c r="G3972" t="s">
        <v>8229</v>
      </c>
      <c r="H3972" t="s">
        <v>8230</v>
      </c>
      <c r="I3972">
        <v>234</v>
      </c>
      <c r="J3972">
        <v>234</v>
      </c>
      <c r="K3972" t="s">
        <v>77</v>
      </c>
      <c r="L3972" t="str">
        <f t="shared" si="252"/>
        <v>NIT</v>
      </c>
      <c r="M3972" t="str">
        <f t="shared" si="253"/>
        <v>11231402520010</v>
      </c>
      <c r="N3972" t="s">
        <v>78</v>
      </c>
      <c r="O3972">
        <v>0</v>
      </c>
      <c r="P3972">
        <v>0</v>
      </c>
      <c r="Q3972">
        <v>239.4</v>
      </c>
      <c r="R3972">
        <v>31.122000000000003</v>
      </c>
      <c r="S3972">
        <v>0</v>
      </c>
      <c r="T3972">
        <v>0</v>
      </c>
      <c r="U3972">
        <v>270.52199999999999</v>
      </c>
      <c r="W3972" t="s">
        <v>1</v>
      </c>
    </row>
    <row r="3973" spans="1:23">
      <c r="A3973" t="s">
        <v>8120</v>
      </c>
      <c r="B3973" t="str">
        <f t="shared" si="250"/>
        <v>Enero</v>
      </c>
      <c r="C3973" s="20" t="s">
        <v>8122</v>
      </c>
      <c r="D3973" t="s">
        <v>1</v>
      </c>
      <c r="E3973" t="s">
        <v>8228</v>
      </c>
      <c r="F3973" t="str">
        <f t="shared" si="251"/>
        <v>Nota de crédito</v>
      </c>
      <c r="G3973" t="s">
        <v>8229</v>
      </c>
      <c r="H3973" t="s">
        <v>8230</v>
      </c>
      <c r="I3973">
        <v>235</v>
      </c>
      <c r="J3973">
        <v>235</v>
      </c>
      <c r="K3973" t="s">
        <v>126</v>
      </c>
      <c r="L3973" t="str">
        <f t="shared" si="252"/>
        <v>NIT</v>
      </c>
      <c r="M3973" t="str">
        <f t="shared" si="253"/>
        <v>12172508931019</v>
      </c>
      <c r="N3973" t="s">
        <v>127</v>
      </c>
      <c r="O3973">
        <v>0</v>
      </c>
      <c r="P3973">
        <v>0</v>
      </c>
      <c r="Q3973">
        <v>11.11</v>
      </c>
      <c r="R3973">
        <v>1.4442999999999999</v>
      </c>
      <c r="S3973">
        <v>0</v>
      </c>
      <c r="T3973">
        <v>0</v>
      </c>
      <c r="U3973">
        <v>12.5543</v>
      </c>
      <c r="W3973" t="s">
        <v>1</v>
      </c>
    </row>
    <row r="3974" spans="1:23">
      <c r="A3974" t="s">
        <v>8120</v>
      </c>
      <c r="B3974" t="str">
        <f t="shared" si="250"/>
        <v>Enero</v>
      </c>
      <c r="C3974" s="20" t="s">
        <v>8122</v>
      </c>
      <c r="D3974" t="s">
        <v>1</v>
      </c>
      <c r="E3974" t="s">
        <v>8228</v>
      </c>
      <c r="F3974" t="str">
        <f t="shared" si="251"/>
        <v>Nota de crédito</v>
      </c>
      <c r="G3974" t="s">
        <v>8229</v>
      </c>
      <c r="H3974" t="s">
        <v>8230</v>
      </c>
      <c r="I3974">
        <v>236</v>
      </c>
      <c r="J3974">
        <v>236</v>
      </c>
      <c r="K3974" t="s">
        <v>477</v>
      </c>
      <c r="L3974" t="str">
        <f t="shared" si="252"/>
        <v>NIT</v>
      </c>
      <c r="M3974" t="str">
        <f t="shared" si="253"/>
        <v>06140910001041</v>
      </c>
      <c r="N3974" t="s">
        <v>478</v>
      </c>
      <c r="O3974">
        <v>0</v>
      </c>
      <c r="P3974">
        <v>0</v>
      </c>
      <c r="Q3974">
        <v>4.6500000000000004</v>
      </c>
      <c r="R3974">
        <v>0.60450000000000004</v>
      </c>
      <c r="S3974">
        <v>0</v>
      </c>
      <c r="T3974">
        <v>0</v>
      </c>
      <c r="U3974">
        <v>5.2545000000000002</v>
      </c>
      <c r="W3974" t="s">
        <v>1</v>
      </c>
    </row>
    <row r="3975" spans="1:23">
      <c r="A3975" t="s">
        <v>8120</v>
      </c>
      <c r="B3975" t="str">
        <f t="shared" si="250"/>
        <v>Enero</v>
      </c>
      <c r="C3975" s="20" t="s">
        <v>8122</v>
      </c>
      <c r="D3975" t="s">
        <v>1</v>
      </c>
      <c r="E3975" t="s">
        <v>0</v>
      </c>
      <c r="F3975" t="str">
        <f t="shared" si="251"/>
        <v>CCF</v>
      </c>
      <c r="G3975" t="s">
        <v>8232</v>
      </c>
      <c r="H3975" t="s">
        <v>8233</v>
      </c>
      <c r="I3975">
        <v>217</v>
      </c>
      <c r="J3975">
        <v>217</v>
      </c>
      <c r="K3975" t="s">
        <v>114</v>
      </c>
      <c r="L3975" t="str">
        <f t="shared" si="252"/>
        <v>NIT</v>
      </c>
      <c r="M3975" t="str">
        <f t="shared" si="253"/>
        <v>06142709750018</v>
      </c>
      <c r="N3975" t="s">
        <v>115</v>
      </c>
      <c r="O3975">
        <v>0</v>
      </c>
      <c r="P3975">
        <v>0</v>
      </c>
      <c r="Q3975">
        <v>13.27</v>
      </c>
      <c r="R3975">
        <v>1.7251000000000001</v>
      </c>
      <c r="S3975">
        <v>0</v>
      </c>
      <c r="T3975">
        <v>0</v>
      </c>
      <c r="U3975">
        <v>14.995099999999999</v>
      </c>
      <c r="W3975" t="s">
        <v>1</v>
      </c>
    </row>
    <row r="3976" spans="1:23">
      <c r="A3976" t="s">
        <v>8120</v>
      </c>
      <c r="B3976" t="str">
        <f t="shared" si="250"/>
        <v>Enero</v>
      </c>
      <c r="C3976" s="20" t="s">
        <v>8122</v>
      </c>
      <c r="D3976" t="s">
        <v>1</v>
      </c>
      <c r="E3976" t="s">
        <v>0</v>
      </c>
      <c r="F3976" t="str">
        <f t="shared" si="251"/>
        <v>CCF</v>
      </c>
      <c r="G3976" t="s">
        <v>8232</v>
      </c>
      <c r="H3976" t="s">
        <v>8233</v>
      </c>
      <c r="I3976">
        <v>216</v>
      </c>
      <c r="J3976">
        <v>216</v>
      </c>
      <c r="K3976" t="s">
        <v>114</v>
      </c>
      <c r="L3976" t="str">
        <f t="shared" si="252"/>
        <v>NIT</v>
      </c>
      <c r="M3976" t="str">
        <f t="shared" si="253"/>
        <v>06142709750018</v>
      </c>
      <c r="N3976" t="s">
        <v>115</v>
      </c>
      <c r="O3976">
        <v>0</v>
      </c>
      <c r="P3976">
        <v>0</v>
      </c>
      <c r="Q3976">
        <v>68.42</v>
      </c>
      <c r="R3976">
        <v>8.8946000000000005</v>
      </c>
      <c r="S3976">
        <v>0</v>
      </c>
      <c r="T3976">
        <v>0</v>
      </c>
      <c r="U3976">
        <v>77.314599999999999</v>
      </c>
      <c r="W3976" t="s">
        <v>1</v>
      </c>
    </row>
    <row r="3977" spans="1:23">
      <c r="A3977" t="s">
        <v>8120</v>
      </c>
      <c r="B3977" t="str">
        <f t="shared" si="250"/>
        <v>Enero</v>
      </c>
      <c r="C3977" s="20" t="s">
        <v>8122</v>
      </c>
      <c r="D3977" t="s">
        <v>1</v>
      </c>
      <c r="E3977" t="s">
        <v>0</v>
      </c>
      <c r="F3977" t="str">
        <f t="shared" si="251"/>
        <v>CCF</v>
      </c>
      <c r="G3977" t="s">
        <v>8232</v>
      </c>
      <c r="H3977" t="s">
        <v>8233</v>
      </c>
      <c r="I3977">
        <v>213</v>
      </c>
      <c r="J3977">
        <v>213</v>
      </c>
      <c r="K3977" t="s">
        <v>114</v>
      </c>
      <c r="L3977" t="str">
        <f t="shared" si="252"/>
        <v>NIT</v>
      </c>
      <c r="M3977" t="str">
        <f t="shared" si="253"/>
        <v>06142709750018</v>
      </c>
      <c r="N3977" t="s">
        <v>115</v>
      </c>
      <c r="O3977">
        <v>0</v>
      </c>
      <c r="P3977">
        <v>0</v>
      </c>
      <c r="Q3977">
        <v>9.82</v>
      </c>
      <c r="R3977">
        <v>1.2766000000000002</v>
      </c>
      <c r="S3977">
        <v>0</v>
      </c>
      <c r="T3977">
        <v>0</v>
      </c>
      <c r="U3977">
        <v>11.0966</v>
      </c>
      <c r="W3977" t="s">
        <v>1</v>
      </c>
    </row>
    <row r="3978" spans="1:23">
      <c r="A3978" t="s">
        <v>8120</v>
      </c>
      <c r="B3978" t="str">
        <f t="shared" si="250"/>
        <v>Enero</v>
      </c>
      <c r="C3978" s="20" t="s">
        <v>8122</v>
      </c>
      <c r="D3978" t="s">
        <v>1</v>
      </c>
      <c r="E3978" t="s">
        <v>0</v>
      </c>
      <c r="F3978" t="str">
        <f t="shared" si="251"/>
        <v>CCF</v>
      </c>
      <c r="G3978" t="s">
        <v>8232</v>
      </c>
      <c r="H3978" t="s">
        <v>8233</v>
      </c>
      <c r="I3978">
        <v>212</v>
      </c>
      <c r="J3978">
        <v>212</v>
      </c>
      <c r="K3978" t="s">
        <v>114</v>
      </c>
      <c r="L3978" t="str">
        <f t="shared" si="252"/>
        <v>NIT</v>
      </c>
      <c r="M3978" t="str">
        <f t="shared" si="253"/>
        <v>06142709750018</v>
      </c>
      <c r="N3978" t="s">
        <v>115</v>
      </c>
      <c r="O3978">
        <v>0</v>
      </c>
      <c r="P3978">
        <v>0</v>
      </c>
      <c r="Q3978">
        <v>26.2</v>
      </c>
      <c r="R3978">
        <v>3.4060000000000001</v>
      </c>
      <c r="S3978">
        <v>0</v>
      </c>
      <c r="T3978">
        <v>0</v>
      </c>
      <c r="U3978">
        <v>29.605999999999998</v>
      </c>
      <c r="W3978" t="s">
        <v>1</v>
      </c>
    </row>
    <row r="3979" spans="1:23">
      <c r="A3979" t="s">
        <v>8120</v>
      </c>
      <c r="B3979" t="str">
        <f t="shared" si="250"/>
        <v>Enero</v>
      </c>
      <c r="C3979" s="20" t="s">
        <v>8122</v>
      </c>
      <c r="D3979" t="s">
        <v>1</v>
      </c>
      <c r="E3979" t="s">
        <v>0</v>
      </c>
      <c r="F3979" t="str">
        <f t="shared" si="251"/>
        <v>CCF</v>
      </c>
      <c r="G3979" t="s">
        <v>8232</v>
      </c>
      <c r="H3979" t="s">
        <v>8233</v>
      </c>
      <c r="I3979">
        <v>210</v>
      </c>
      <c r="J3979">
        <v>210</v>
      </c>
      <c r="K3979" t="s">
        <v>114</v>
      </c>
      <c r="L3979" t="str">
        <f t="shared" si="252"/>
        <v>NIT</v>
      </c>
      <c r="M3979" t="str">
        <f t="shared" si="253"/>
        <v>06142709750018</v>
      </c>
      <c r="N3979" t="s">
        <v>115</v>
      </c>
      <c r="O3979">
        <v>0</v>
      </c>
      <c r="P3979">
        <v>0</v>
      </c>
      <c r="Q3979">
        <v>4.07</v>
      </c>
      <c r="R3979">
        <v>0.52910000000000001</v>
      </c>
      <c r="S3979">
        <v>0</v>
      </c>
      <c r="T3979">
        <v>0</v>
      </c>
      <c r="U3979">
        <v>4.5991</v>
      </c>
      <c r="W3979" t="s">
        <v>1</v>
      </c>
    </row>
    <row r="3980" spans="1:23">
      <c r="A3980" t="s">
        <v>8120</v>
      </c>
      <c r="B3980" t="str">
        <f t="shared" si="250"/>
        <v>Enero</v>
      </c>
      <c r="C3980" s="20" t="s">
        <v>8122</v>
      </c>
      <c r="D3980" t="s">
        <v>1</v>
      </c>
      <c r="E3980" t="s">
        <v>0</v>
      </c>
      <c r="F3980" t="str">
        <f t="shared" si="251"/>
        <v>CCF</v>
      </c>
      <c r="G3980" t="s">
        <v>8232</v>
      </c>
      <c r="H3980" t="s">
        <v>8233</v>
      </c>
      <c r="I3980">
        <v>209</v>
      </c>
      <c r="J3980">
        <v>209</v>
      </c>
      <c r="K3980" t="s">
        <v>114</v>
      </c>
      <c r="L3980" t="str">
        <f t="shared" si="252"/>
        <v>NIT</v>
      </c>
      <c r="M3980" t="str">
        <f t="shared" si="253"/>
        <v>06142709750018</v>
      </c>
      <c r="N3980" t="s">
        <v>115</v>
      </c>
      <c r="O3980">
        <v>0</v>
      </c>
      <c r="P3980">
        <v>0</v>
      </c>
      <c r="Q3980">
        <v>27.07</v>
      </c>
      <c r="R3980">
        <v>3.5191000000000003</v>
      </c>
      <c r="S3980">
        <v>0</v>
      </c>
      <c r="T3980">
        <v>0</v>
      </c>
      <c r="U3980">
        <v>30.589100000000002</v>
      </c>
      <c r="W3980" t="s">
        <v>1</v>
      </c>
    </row>
    <row r="3981" spans="1:23">
      <c r="A3981" t="s">
        <v>8120</v>
      </c>
      <c r="B3981" t="str">
        <f t="shared" si="250"/>
        <v>Enero</v>
      </c>
      <c r="C3981" s="20" t="s">
        <v>8122</v>
      </c>
      <c r="D3981" t="s">
        <v>1</v>
      </c>
      <c r="E3981" t="s">
        <v>0</v>
      </c>
      <c r="F3981" t="str">
        <f t="shared" si="251"/>
        <v>CCF</v>
      </c>
      <c r="G3981" t="s">
        <v>8232</v>
      </c>
      <c r="H3981" t="s">
        <v>8233</v>
      </c>
      <c r="I3981">
        <v>208</v>
      </c>
      <c r="J3981">
        <v>208</v>
      </c>
      <c r="K3981" t="s">
        <v>114</v>
      </c>
      <c r="L3981" t="str">
        <f t="shared" si="252"/>
        <v>NIT</v>
      </c>
      <c r="M3981" t="str">
        <f t="shared" si="253"/>
        <v>06142709750018</v>
      </c>
      <c r="N3981" t="s">
        <v>115</v>
      </c>
      <c r="O3981">
        <v>0</v>
      </c>
      <c r="P3981">
        <v>0</v>
      </c>
      <c r="Q3981">
        <v>26.54</v>
      </c>
      <c r="R3981">
        <v>3.4502000000000002</v>
      </c>
      <c r="S3981">
        <v>0</v>
      </c>
      <c r="T3981">
        <v>0</v>
      </c>
      <c r="U3981">
        <v>29.990199999999998</v>
      </c>
      <c r="W3981" t="s">
        <v>1</v>
      </c>
    </row>
    <row r="3982" spans="1:23">
      <c r="A3982" t="s">
        <v>8120</v>
      </c>
      <c r="B3982" t="str">
        <f t="shared" si="250"/>
        <v>Enero</v>
      </c>
      <c r="C3982" s="20" t="s">
        <v>8122</v>
      </c>
      <c r="D3982" t="s">
        <v>1</v>
      </c>
      <c r="E3982" t="s">
        <v>0</v>
      </c>
      <c r="F3982" t="str">
        <f t="shared" si="251"/>
        <v>CCF</v>
      </c>
      <c r="G3982" t="s">
        <v>8232</v>
      </c>
      <c r="H3982" t="s">
        <v>8233</v>
      </c>
      <c r="I3982">
        <v>207</v>
      </c>
      <c r="J3982">
        <v>207</v>
      </c>
      <c r="K3982" t="s">
        <v>114</v>
      </c>
      <c r="L3982" t="str">
        <f t="shared" si="252"/>
        <v>NIT</v>
      </c>
      <c r="M3982" t="str">
        <f t="shared" si="253"/>
        <v>06142709750018</v>
      </c>
      <c r="N3982" t="s">
        <v>115</v>
      </c>
      <c r="O3982">
        <v>0</v>
      </c>
      <c r="P3982">
        <v>0</v>
      </c>
      <c r="Q3982">
        <v>15.93</v>
      </c>
      <c r="R3982">
        <v>2.0709</v>
      </c>
      <c r="S3982">
        <v>0</v>
      </c>
      <c r="T3982">
        <v>0</v>
      </c>
      <c r="U3982">
        <v>18.000900000000001</v>
      </c>
      <c r="W3982" t="s">
        <v>1</v>
      </c>
    </row>
    <row r="3983" spans="1:23">
      <c r="A3983" t="s">
        <v>8120</v>
      </c>
      <c r="B3983" t="str">
        <f t="shared" si="250"/>
        <v>Enero</v>
      </c>
      <c r="C3983" s="20" t="s">
        <v>8122</v>
      </c>
      <c r="D3983" t="s">
        <v>1</v>
      </c>
      <c r="E3983" t="s">
        <v>0</v>
      </c>
      <c r="F3983" t="str">
        <f t="shared" si="251"/>
        <v>CCF</v>
      </c>
      <c r="G3983" t="s">
        <v>8232</v>
      </c>
      <c r="H3983" t="s">
        <v>8233</v>
      </c>
      <c r="I3983">
        <v>206</v>
      </c>
      <c r="J3983">
        <v>206</v>
      </c>
      <c r="K3983" t="s">
        <v>114</v>
      </c>
      <c r="L3983" t="str">
        <f t="shared" si="252"/>
        <v>NIT</v>
      </c>
      <c r="M3983" t="str">
        <f t="shared" si="253"/>
        <v>06142709750018</v>
      </c>
      <c r="N3983" t="s">
        <v>115</v>
      </c>
      <c r="O3983">
        <v>0</v>
      </c>
      <c r="P3983">
        <v>0</v>
      </c>
      <c r="Q3983">
        <v>14.16</v>
      </c>
      <c r="R3983">
        <v>1.8408</v>
      </c>
      <c r="S3983">
        <v>0</v>
      </c>
      <c r="T3983">
        <v>0</v>
      </c>
      <c r="U3983">
        <v>16.000800000000002</v>
      </c>
      <c r="W3983" t="s">
        <v>1</v>
      </c>
    </row>
    <row r="3984" spans="1:23">
      <c r="A3984" t="s">
        <v>8120</v>
      </c>
      <c r="B3984" t="str">
        <f t="shared" si="250"/>
        <v>Enero</v>
      </c>
      <c r="C3984" s="20" t="s">
        <v>8122</v>
      </c>
      <c r="D3984" t="s">
        <v>1</v>
      </c>
      <c r="E3984" t="s">
        <v>0</v>
      </c>
      <c r="F3984" t="str">
        <f t="shared" si="251"/>
        <v>CCF</v>
      </c>
      <c r="G3984" t="s">
        <v>8232</v>
      </c>
      <c r="H3984" t="s">
        <v>8233</v>
      </c>
      <c r="I3984">
        <v>205</v>
      </c>
      <c r="J3984">
        <v>205</v>
      </c>
      <c r="K3984" t="s">
        <v>114</v>
      </c>
      <c r="L3984" t="str">
        <f t="shared" si="252"/>
        <v>NIT</v>
      </c>
      <c r="M3984" t="str">
        <f t="shared" si="253"/>
        <v>06142709750018</v>
      </c>
      <c r="N3984" t="s">
        <v>115</v>
      </c>
      <c r="O3984">
        <v>0</v>
      </c>
      <c r="P3984">
        <v>0</v>
      </c>
      <c r="Q3984">
        <v>16.73</v>
      </c>
      <c r="R3984">
        <v>2.1749000000000001</v>
      </c>
      <c r="S3984">
        <v>0</v>
      </c>
      <c r="T3984">
        <v>0</v>
      </c>
      <c r="U3984">
        <v>18.904900000000001</v>
      </c>
      <c r="W3984" t="s">
        <v>1</v>
      </c>
    </row>
    <row r="3985" spans="1:23">
      <c r="A3985" t="s">
        <v>8120</v>
      </c>
      <c r="B3985" t="str">
        <f t="shared" si="250"/>
        <v>Enero</v>
      </c>
      <c r="C3985" s="20" t="s">
        <v>8122</v>
      </c>
      <c r="D3985" t="s">
        <v>1</v>
      </c>
      <c r="E3985" t="s">
        <v>0</v>
      </c>
      <c r="F3985" t="str">
        <f t="shared" si="251"/>
        <v>CCF</v>
      </c>
      <c r="G3985" t="s">
        <v>8232</v>
      </c>
      <c r="H3985" t="s">
        <v>8233</v>
      </c>
      <c r="I3985">
        <v>203</v>
      </c>
      <c r="J3985">
        <v>203</v>
      </c>
      <c r="K3985" t="s">
        <v>114</v>
      </c>
      <c r="L3985" t="str">
        <f t="shared" si="252"/>
        <v>NIT</v>
      </c>
      <c r="M3985" t="str">
        <f t="shared" si="253"/>
        <v>06142709750018</v>
      </c>
      <c r="N3985" t="s">
        <v>115</v>
      </c>
      <c r="O3985">
        <v>0</v>
      </c>
      <c r="P3985">
        <v>0</v>
      </c>
      <c r="Q3985">
        <v>89.73</v>
      </c>
      <c r="R3985">
        <v>11.664900000000001</v>
      </c>
      <c r="S3985">
        <v>0</v>
      </c>
      <c r="T3985">
        <v>0</v>
      </c>
      <c r="U3985">
        <v>101.39490000000001</v>
      </c>
      <c r="W3985" t="s">
        <v>1</v>
      </c>
    </row>
    <row r="3986" spans="1:23">
      <c r="A3986" t="s">
        <v>8120</v>
      </c>
      <c r="B3986" t="str">
        <f t="shared" si="250"/>
        <v>Enero</v>
      </c>
      <c r="C3986" s="20" t="s">
        <v>8122</v>
      </c>
      <c r="D3986" t="s">
        <v>1</v>
      </c>
      <c r="E3986" t="s">
        <v>0</v>
      </c>
      <c r="F3986" t="str">
        <f t="shared" si="251"/>
        <v>CCF</v>
      </c>
      <c r="G3986" t="s">
        <v>8232</v>
      </c>
      <c r="H3986" t="s">
        <v>8233</v>
      </c>
      <c r="I3986">
        <v>202</v>
      </c>
      <c r="J3986">
        <v>202</v>
      </c>
      <c r="K3986" t="s">
        <v>114</v>
      </c>
      <c r="L3986" t="str">
        <f t="shared" si="252"/>
        <v>NIT</v>
      </c>
      <c r="M3986" t="str">
        <f t="shared" si="253"/>
        <v>06142709750018</v>
      </c>
      <c r="N3986" t="s">
        <v>115</v>
      </c>
      <c r="O3986">
        <v>0</v>
      </c>
      <c r="P3986">
        <v>0</v>
      </c>
      <c r="Q3986">
        <v>40.75</v>
      </c>
      <c r="R3986">
        <v>5.2975000000000003</v>
      </c>
      <c r="S3986">
        <v>0</v>
      </c>
      <c r="T3986">
        <v>0</v>
      </c>
      <c r="U3986">
        <v>46.047499999999999</v>
      </c>
      <c r="W3986" t="s">
        <v>1</v>
      </c>
    </row>
    <row r="3987" spans="1:23">
      <c r="A3987" t="s">
        <v>8120</v>
      </c>
      <c r="B3987" t="str">
        <f t="shared" si="250"/>
        <v>Enero</v>
      </c>
      <c r="C3987" s="20" t="s">
        <v>8122</v>
      </c>
      <c r="D3987" t="s">
        <v>1</v>
      </c>
      <c r="E3987" t="s">
        <v>0</v>
      </c>
      <c r="F3987" t="str">
        <f t="shared" si="251"/>
        <v>CCF</v>
      </c>
      <c r="G3987" t="s">
        <v>8232</v>
      </c>
      <c r="H3987" t="s">
        <v>8233</v>
      </c>
      <c r="I3987">
        <v>201</v>
      </c>
      <c r="J3987">
        <v>201</v>
      </c>
      <c r="K3987" t="s">
        <v>114</v>
      </c>
      <c r="L3987" t="str">
        <f t="shared" si="252"/>
        <v>NIT</v>
      </c>
      <c r="M3987" t="str">
        <f t="shared" si="253"/>
        <v>06142709750018</v>
      </c>
      <c r="N3987" t="s">
        <v>115</v>
      </c>
      <c r="O3987">
        <v>0</v>
      </c>
      <c r="P3987">
        <v>0</v>
      </c>
      <c r="Q3987">
        <v>13.27</v>
      </c>
      <c r="R3987">
        <v>1.7251000000000001</v>
      </c>
      <c r="S3987">
        <v>0</v>
      </c>
      <c r="T3987">
        <v>0</v>
      </c>
      <c r="U3987">
        <v>14.995099999999999</v>
      </c>
      <c r="W3987" t="s">
        <v>1</v>
      </c>
    </row>
    <row r="3988" spans="1:23">
      <c r="A3988" t="s">
        <v>8120</v>
      </c>
      <c r="B3988" t="str">
        <f t="shared" si="250"/>
        <v>Enero</v>
      </c>
      <c r="C3988" s="20" t="s">
        <v>8122</v>
      </c>
      <c r="D3988" t="s">
        <v>1</v>
      </c>
      <c r="E3988" t="s">
        <v>0</v>
      </c>
      <c r="F3988" t="str">
        <f t="shared" si="251"/>
        <v>CCF</v>
      </c>
      <c r="G3988" t="s">
        <v>8232</v>
      </c>
      <c r="H3988" t="s">
        <v>8233</v>
      </c>
      <c r="I3988">
        <v>200</v>
      </c>
      <c r="J3988">
        <v>200</v>
      </c>
      <c r="K3988" t="s">
        <v>114</v>
      </c>
      <c r="L3988" t="str">
        <f t="shared" si="252"/>
        <v>NIT</v>
      </c>
      <c r="M3988" t="str">
        <f t="shared" si="253"/>
        <v>06142709750018</v>
      </c>
      <c r="N3988" t="s">
        <v>115</v>
      </c>
      <c r="O3988">
        <v>0</v>
      </c>
      <c r="P3988">
        <v>0</v>
      </c>
      <c r="Q3988">
        <v>25.49</v>
      </c>
      <c r="R3988">
        <v>3.3136999999999999</v>
      </c>
      <c r="S3988">
        <v>0</v>
      </c>
      <c r="T3988">
        <v>0</v>
      </c>
      <c r="U3988">
        <v>28.803699999999999</v>
      </c>
      <c r="W3988" t="s">
        <v>1</v>
      </c>
    </row>
    <row r="3989" spans="1:23">
      <c r="A3989" t="s">
        <v>8120</v>
      </c>
      <c r="B3989" t="str">
        <f t="shared" si="250"/>
        <v>Enero</v>
      </c>
      <c r="C3989" s="20" t="s">
        <v>8122</v>
      </c>
      <c r="D3989" t="s">
        <v>1</v>
      </c>
      <c r="E3989" t="s">
        <v>0</v>
      </c>
      <c r="F3989" t="str">
        <f t="shared" si="251"/>
        <v>CCF</v>
      </c>
      <c r="G3989" t="s">
        <v>8232</v>
      </c>
      <c r="H3989" t="s">
        <v>8233</v>
      </c>
      <c r="I3989">
        <v>199</v>
      </c>
      <c r="J3989">
        <v>199</v>
      </c>
      <c r="K3989" t="s">
        <v>114</v>
      </c>
      <c r="L3989" t="str">
        <f t="shared" si="252"/>
        <v>NIT</v>
      </c>
      <c r="M3989" t="str">
        <f t="shared" si="253"/>
        <v>06142709750018</v>
      </c>
      <c r="N3989" t="s">
        <v>115</v>
      </c>
      <c r="O3989">
        <v>0</v>
      </c>
      <c r="P3989">
        <v>0</v>
      </c>
      <c r="Q3989">
        <v>56.6</v>
      </c>
      <c r="R3989">
        <v>7.3580000000000005</v>
      </c>
      <c r="S3989">
        <v>0</v>
      </c>
      <c r="T3989">
        <v>0</v>
      </c>
      <c r="U3989">
        <v>63.957999999999998</v>
      </c>
      <c r="W3989" t="s">
        <v>1</v>
      </c>
    </row>
    <row r="3990" spans="1:23">
      <c r="A3990" t="s">
        <v>8120</v>
      </c>
      <c r="B3990" t="str">
        <f t="shared" si="250"/>
        <v>Enero</v>
      </c>
      <c r="C3990" s="20" t="s">
        <v>8122</v>
      </c>
      <c r="D3990" t="s">
        <v>1</v>
      </c>
      <c r="E3990" t="s">
        <v>0</v>
      </c>
      <c r="F3990" t="str">
        <f t="shared" si="251"/>
        <v>CCF</v>
      </c>
      <c r="G3990" t="s">
        <v>8232</v>
      </c>
      <c r="H3990" t="s">
        <v>8233</v>
      </c>
      <c r="I3990">
        <v>198</v>
      </c>
      <c r="J3990">
        <v>198</v>
      </c>
      <c r="K3990" t="s">
        <v>114</v>
      </c>
      <c r="L3990" t="str">
        <f t="shared" si="252"/>
        <v>NIT</v>
      </c>
      <c r="M3990" t="str">
        <f t="shared" si="253"/>
        <v>06142709750018</v>
      </c>
      <c r="N3990" t="s">
        <v>115</v>
      </c>
      <c r="O3990">
        <v>0</v>
      </c>
      <c r="P3990">
        <v>0</v>
      </c>
      <c r="Q3990">
        <v>43.61</v>
      </c>
      <c r="R3990">
        <v>5.6692999999999998</v>
      </c>
      <c r="S3990">
        <v>0</v>
      </c>
      <c r="T3990">
        <v>0</v>
      </c>
      <c r="U3990">
        <v>49.279299999999999</v>
      </c>
      <c r="W3990" t="s">
        <v>1</v>
      </c>
    </row>
    <row r="3991" spans="1:23">
      <c r="A3991" t="s">
        <v>8120</v>
      </c>
      <c r="B3991" t="str">
        <f t="shared" si="250"/>
        <v>Enero</v>
      </c>
      <c r="C3991" s="20" t="s">
        <v>8122</v>
      </c>
      <c r="D3991" t="s">
        <v>1</v>
      </c>
      <c r="E3991" t="s">
        <v>0</v>
      </c>
      <c r="F3991" t="str">
        <f t="shared" si="251"/>
        <v>CCF</v>
      </c>
      <c r="G3991" t="s">
        <v>8232</v>
      </c>
      <c r="H3991" t="s">
        <v>8233</v>
      </c>
      <c r="I3991">
        <v>197</v>
      </c>
      <c r="J3991">
        <v>197</v>
      </c>
      <c r="K3991" t="s">
        <v>114</v>
      </c>
      <c r="L3991" t="str">
        <f t="shared" si="252"/>
        <v>NIT</v>
      </c>
      <c r="M3991" t="str">
        <f t="shared" si="253"/>
        <v>06142709750018</v>
      </c>
      <c r="N3991" t="s">
        <v>115</v>
      </c>
      <c r="O3991">
        <v>0</v>
      </c>
      <c r="P3991">
        <v>0</v>
      </c>
      <c r="Q3991">
        <v>13.42</v>
      </c>
      <c r="R3991">
        <v>1.7446000000000002</v>
      </c>
      <c r="S3991">
        <v>0</v>
      </c>
      <c r="T3991">
        <v>0</v>
      </c>
      <c r="U3991">
        <v>15.1646</v>
      </c>
      <c r="W3991" t="s">
        <v>1</v>
      </c>
    </row>
    <row r="3992" spans="1:23">
      <c r="A3992" t="s">
        <v>8120</v>
      </c>
      <c r="B3992" t="str">
        <f t="shared" si="250"/>
        <v>Enero</v>
      </c>
      <c r="C3992" s="20" t="s">
        <v>8122</v>
      </c>
      <c r="D3992" t="s">
        <v>1</v>
      </c>
      <c r="E3992" t="s">
        <v>0</v>
      </c>
      <c r="F3992" t="str">
        <f t="shared" si="251"/>
        <v>CCF</v>
      </c>
      <c r="G3992" t="s">
        <v>8232</v>
      </c>
      <c r="H3992" t="s">
        <v>8233</v>
      </c>
      <c r="I3992">
        <v>196</v>
      </c>
      <c r="J3992">
        <v>196</v>
      </c>
      <c r="K3992" t="s">
        <v>114</v>
      </c>
      <c r="L3992" t="str">
        <f t="shared" si="252"/>
        <v>NIT</v>
      </c>
      <c r="M3992" t="str">
        <f t="shared" si="253"/>
        <v>06142709750018</v>
      </c>
      <c r="N3992" t="s">
        <v>115</v>
      </c>
      <c r="O3992">
        <v>0</v>
      </c>
      <c r="P3992">
        <v>0</v>
      </c>
      <c r="Q3992">
        <v>17.09</v>
      </c>
      <c r="R3992">
        <v>2.2217000000000002</v>
      </c>
      <c r="S3992">
        <v>0</v>
      </c>
      <c r="T3992">
        <v>0</v>
      </c>
      <c r="U3992">
        <v>19.311700000000002</v>
      </c>
      <c r="W3992" t="s">
        <v>1</v>
      </c>
    </row>
    <row r="3993" spans="1:23">
      <c r="A3993" t="s">
        <v>8120</v>
      </c>
      <c r="B3993" t="str">
        <f t="shared" si="250"/>
        <v>Enero</v>
      </c>
      <c r="C3993" s="20" t="s">
        <v>8122</v>
      </c>
      <c r="D3993" t="s">
        <v>1</v>
      </c>
      <c r="E3993" t="s">
        <v>0</v>
      </c>
      <c r="F3993" t="str">
        <f t="shared" si="251"/>
        <v>CCF</v>
      </c>
      <c r="G3993" t="s">
        <v>7864</v>
      </c>
      <c r="H3993" t="s">
        <v>8231</v>
      </c>
      <c r="I3993">
        <v>1631</v>
      </c>
      <c r="J3993">
        <v>1631</v>
      </c>
      <c r="K3993" t="s">
        <v>1350</v>
      </c>
      <c r="L3993" t="str">
        <f t="shared" si="252"/>
        <v>NIT</v>
      </c>
      <c r="M3993" t="str">
        <f t="shared" si="253"/>
        <v>06022401811015</v>
      </c>
      <c r="N3993" t="s">
        <v>1351</v>
      </c>
      <c r="O3993">
        <v>0</v>
      </c>
      <c r="P3993">
        <v>0</v>
      </c>
      <c r="Q3993">
        <v>36.880000000000003</v>
      </c>
      <c r="R3993">
        <v>4.7944000000000004</v>
      </c>
      <c r="S3993">
        <v>0</v>
      </c>
      <c r="T3993">
        <v>0</v>
      </c>
      <c r="U3993">
        <v>41.674400000000006</v>
      </c>
      <c r="W3993" t="s">
        <v>1</v>
      </c>
    </row>
    <row r="3994" spans="1:23">
      <c r="A3994" t="s">
        <v>8120</v>
      </c>
      <c r="B3994" t="str">
        <f t="shared" si="250"/>
        <v>Enero</v>
      </c>
      <c r="C3994" s="20" t="s">
        <v>8122</v>
      </c>
      <c r="D3994" t="s">
        <v>1</v>
      </c>
      <c r="E3994" t="s">
        <v>0</v>
      </c>
      <c r="F3994" t="str">
        <f t="shared" si="251"/>
        <v>CCF</v>
      </c>
      <c r="G3994" t="s">
        <v>7864</v>
      </c>
      <c r="H3994" t="s">
        <v>8231</v>
      </c>
      <c r="I3994">
        <v>1629</v>
      </c>
      <c r="J3994">
        <v>1629</v>
      </c>
      <c r="K3994" t="s">
        <v>7985</v>
      </c>
      <c r="L3994" t="str">
        <f t="shared" si="252"/>
        <v>NIT</v>
      </c>
      <c r="M3994" t="str">
        <f t="shared" si="253"/>
        <v>05191909891020</v>
      </c>
      <c r="N3994" t="s">
        <v>8767</v>
      </c>
      <c r="O3994">
        <v>0</v>
      </c>
      <c r="P3994">
        <v>0</v>
      </c>
      <c r="Q3994">
        <v>88.14</v>
      </c>
      <c r="R3994">
        <v>11.4582</v>
      </c>
      <c r="S3994">
        <v>0</v>
      </c>
      <c r="T3994">
        <v>0</v>
      </c>
      <c r="U3994">
        <v>99.598200000000006</v>
      </c>
      <c r="W3994" t="s">
        <v>1</v>
      </c>
    </row>
    <row r="3995" spans="1:23">
      <c r="A3995" t="s">
        <v>8120</v>
      </c>
      <c r="B3995" t="str">
        <f t="shared" si="250"/>
        <v>Enero</v>
      </c>
      <c r="C3995" s="20" t="s">
        <v>8122</v>
      </c>
      <c r="D3995" t="s">
        <v>1</v>
      </c>
      <c r="E3995" t="s">
        <v>0</v>
      </c>
      <c r="F3995" t="str">
        <f t="shared" si="251"/>
        <v>CCF</v>
      </c>
      <c r="G3995" t="s">
        <v>7864</v>
      </c>
      <c r="H3995" t="s">
        <v>8231</v>
      </c>
      <c r="I3995">
        <v>1628</v>
      </c>
      <c r="J3995">
        <v>1628</v>
      </c>
      <c r="K3995" t="s">
        <v>7985</v>
      </c>
      <c r="L3995" t="str">
        <f t="shared" si="252"/>
        <v>NIT</v>
      </c>
      <c r="M3995" t="str">
        <f t="shared" si="253"/>
        <v>05191909891020</v>
      </c>
      <c r="N3995" t="s">
        <v>8767</v>
      </c>
      <c r="O3995">
        <v>0</v>
      </c>
      <c r="P3995">
        <v>0</v>
      </c>
      <c r="Q3995">
        <v>728.96</v>
      </c>
      <c r="R3995">
        <v>94.764800000000008</v>
      </c>
      <c r="S3995">
        <v>0</v>
      </c>
      <c r="T3995">
        <v>0</v>
      </c>
      <c r="U3995">
        <v>823.72480000000007</v>
      </c>
      <c r="W3995" t="s">
        <v>1</v>
      </c>
    </row>
    <row r="3996" spans="1:23">
      <c r="A3996" t="s">
        <v>8120</v>
      </c>
      <c r="B3996" t="str">
        <f t="shared" si="250"/>
        <v>Enero</v>
      </c>
      <c r="C3996" s="20" t="s">
        <v>8122</v>
      </c>
      <c r="D3996" t="s">
        <v>1</v>
      </c>
      <c r="E3996" t="s">
        <v>0</v>
      </c>
      <c r="F3996" t="str">
        <f t="shared" si="251"/>
        <v>CCF</v>
      </c>
      <c r="G3996" t="s">
        <v>7864</v>
      </c>
      <c r="H3996" t="s">
        <v>8231</v>
      </c>
      <c r="I3996">
        <v>1627</v>
      </c>
      <c r="J3996">
        <v>1627</v>
      </c>
      <c r="K3996" t="s">
        <v>7985</v>
      </c>
      <c r="L3996" t="str">
        <f t="shared" si="252"/>
        <v>NIT</v>
      </c>
      <c r="M3996" t="str">
        <f t="shared" si="253"/>
        <v>05191909891020</v>
      </c>
      <c r="N3996" t="s">
        <v>8767</v>
      </c>
      <c r="O3996">
        <v>0</v>
      </c>
      <c r="P3996">
        <v>0</v>
      </c>
      <c r="Q3996">
        <v>343.55</v>
      </c>
      <c r="R3996">
        <v>44.661500000000004</v>
      </c>
      <c r="S3996">
        <v>0</v>
      </c>
      <c r="T3996">
        <v>0</v>
      </c>
      <c r="U3996">
        <v>388.2115</v>
      </c>
      <c r="W3996" t="s">
        <v>1</v>
      </c>
    </row>
    <row r="3997" spans="1:23">
      <c r="A3997" t="s">
        <v>8120</v>
      </c>
      <c r="B3997" t="str">
        <f t="shared" si="250"/>
        <v>Enero</v>
      </c>
      <c r="C3997" s="20" t="s">
        <v>8122</v>
      </c>
      <c r="D3997" t="s">
        <v>1</v>
      </c>
      <c r="E3997" t="s">
        <v>0</v>
      </c>
      <c r="F3997" t="str">
        <f t="shared" si="251"/>
        <v>CCF</v>
      </c>
      <c r="G3997" t="s">
        <v>7864</v>
      </c>
      <c r="H3997" t="s">
        <v>8231</v>
      </c>
      <c r="I3997">
        <v>1626</v>
      </c>
      <c r="J3997">
        <v>1626</v>
      </c>
      <c r="K3997" t="s">
        <v>7985</v>
      </c>
      <c r="L3997" t="str">
        <f t="shared" si="252"/>
        <v>NIT</v>
      </c>
      <c r="M3997" t="str">
        <f t="shared" si="253"/>
        <v>05191909891020</v>
      </c>
      <c r="N3997" t="s">
        <v>8767</v>
      </c>
      <c r="O3997">
        <v>0</v>
      </c>
      <c r="P3997">
        <v>0</v>
      </c>
      <c r="Q3997">
        <v>576.46</v>
      </c>
      <c r="R3997">
        <v>74.939800000000005</v>
      </c>
      <c r="S3997">
        <v>0</v>
      </c>
      <c r="T3997">
        <v>0</v>
      </c>
      <c r="U3997">
        <v>651.39980000000003</v>
      </c>
      <c r="W3997" t="s">
        <v>1</v>
      </c>
    </row>
    <row r="3998" spans="1:23">
      <c r="A3998" t="s">
        <v>8120</v>
      </c>
      <c r="B3998" t="str">
        <f t="shared" si="250"/>
        <v>Enero</v>
      </c>
      <c r="C3998" s="20" t="s">
        <v>8122</v>
      </c>
      <c r="D3998" t="s">
        <v>1</v>
      </c>
      <c r="E3998" t="s">
        <v>0</v>
      </c>
      <c r="F3998" t="str">
        <f t="shared" si="251"/>
        <v>CCF</v>
      </c>
      <c r="G3998" t="s">
        <v>7864</v>
      </c>
      <c r="H3998" t="s">
        <v>8231</v>
      </c>
      <c r="I3998">
        <v>1625</v>
      </c>
      <c r="J3998">
        <v>1625</v>
      </c>
      <c r="K3998" t="s">
        <v>7985</v>
      </c>
      <c r="L3998" t="str">
        <f t="shared" si="252"/>
        <v>NIT</v>
      </c>
      <c r="M3998" t="str">
        <f t="shared" si="253"/>
        <v>05191909891020</v>
      </c>
      <c r="N3998" t="s">
        <v>8767</v>
      </c>
      <c r="O3998">
        <v>0</v>
      </c>
      <c r="P3998">
        <v>0</v>
      </c>
      <c r="Q3998">
        <v>953.1</v>
      </c>
      <c r="R3998">
        <v>123.90300000000001</v>
      </c>
      <c r="S3998">
        <v>0</v>
      </c>
      <c r="T3998">
        <v>0</v>
      </c>
      <c r="U3998">
        <v>1077.0029999999999</v>
      </c>
      <c r="W3998" t="s">
        <v>1</v>
      </c>
    </row>
    <row r="3999" spans="1:23">
      <c r="A3999" t="s">
        <v>8120</v>
      </c>
      <c r="B3999" t="str">
        <f t="shared" si="250"/>
        <v>Enero</v>
      </c>
      <c r="C3999" s="20" t="s">
        <v>8122</v>
      </c>
      <c r="D3999" t="s">
        <v>1</v>
      </c>
      <c r="E3999" t="s">
        <v>0</v>
      </c>
      <c r="F3999" t="str">
        <f t="shared" si="251"/>
        <v>CCF</v>
      </c>
      <c r="G3999" t="s">
        <v>7864</v>
      </c>
      <c r="H3999" t="s">
        <v>8231</v>
      </c>
      <c r="I3999">
        <v>1624</v>
      </c>
      <c r="J3999">
        <v>1624</v>
      </c>
      <c r="K3999" t="s">
        <v>7985</v>
      </c>
      <c r="L3999" t="str">
        <f t="shared" si="252"/>
        <v>NIT</v>
      </c>
      <c r="M3999" t="str">
        <f t="shared" si="253"/>
        <v>05191909891020</v>
      </c>
      <c r="N3999" t="s">
        <v>8767</v>
      </c>
      <c r="O3999">
        <v>0</v>
      </c>
      <c r="P3999">
        <v>0</v>
      </c>
      <c r="Q3999">
        <v>444.4</v>
      </c>
      <c r="R3999">
        <v>57.771999999999998</v>
      </c>
      <c r="S3999">
        <v>0</v>
      </c>
      <c r="T3999">
        <v>0</v>
      </c>
      <c r="U3999">
        <v>502.17199999999997</v>
      </c>
      <c r="W3999" t="s">
        <v>1</v>
      </c>
    </row>
    <row r="4000" spans="1:23">
      <c r="A4000" t="s">
        <v>8120</v>
      </c>
      <c r="B4000" t="str">
        <f t="shared" si="250"/>
        <v>Enero</v>
      </c>
      <c r="C4000" s="20" t="s">
        <v>8122</v>
      </c>
      <c r="D4000" t="s">
        <v>1</v>
      </c>
      <c r="E4000" t="s">
        <v>0</v>
      </c>
      <c r="F4000" t="str">
        <f t="shared" si="251"/>
        <v>CCF</v>
      </c>
      <c r="G4000" t="s">
        <v>7864</v>
      </c>
      <c r="H4000" t="s">
        <v>8231</v>
      </c>
      <c r="I4000">
        <v>1623</v>
      </c>
      <c r="J4000">
        <v>1623</v>
      </c>
      <c r="K4000" t="s">
        <v>1350</v>
      </c>
      <c r="L4000" t="str">
        <f t="shared" si="252"/>
        <v>NIT</v>
      </c>
      <c r="M4000" t="str">
        <f t="shared" si="253"/>
        <v>06022401811015</v>
      </c>
      <c r="N4000" t="s">
        <v>1351</v>
      </c>
      <c r="O4000">
        <v>0</v>
      </c>
      <c r="P4000">
        <v>0</v>
      </c>
      <c r="Q4000">
        <v>35.6</v>
      </c>
      <c r="R4000">
        <v>4.6280000000000001</v>
      </c>
      <c r="S4000">
        <v>0</v>
      </c>
      <c r="T4000">
        <v>0</v>
      </c>
      <c r="U4000">
        <v>40.228000000000002</v>
      </c>
      <c r="W4000" t="s">
        <v>1</v>
      </c>
    </row>
    <row r="4001" spans="1:23">
      <c r="A4001" t="s">
        <v>8120</v>
      </c>
      <c r="B4001" t="str">
        <f t="shared" si="250"/>
        <v>Enero</v>
      </c>
      <c r="C4001" s="20" t="s">
        <v>8122</v>
      </c>
      <c r="D4001" t="s">
        <v>1</v>
      </c>
      <c r="E4001" t="s">
        <v>0</v>
      </c>
      <c r="F4001" t="str">
        <f t="shared" si="251"/>
        <v>CCF</v>
      </c>
      <c r="G4001" t="s">
        <v>7864</v>
      </c>
      <c r="H4001" t="s">
        <v>8231</v>
      </c>
      <c r="I4001">
        <v>1622</v>
      </c>
      <c r="J4001">
        <v>1622</v>
      </c>
      <c r="K4001" t="s">
        <v>120</v>
      </c>
      <c r="L4001" t="str">
        <f t="shared" si="252"/>
        <v>NIT</v>
      </c>
      <c r="M4001" t="str">
        <f t="shared" si="253"/>
        <v>06142208811224</v>
      </c>
      <c r="N4001" t="s">
        <v>121</v>
      </c>
      <c r="O4001">
        <v>0</v>
      </c>
      <c r="P4001">
        <v>0</v>
      </c>
      <c r="Q4001">
        <v>4.26</v>
      </c>
      <c r="R4001">
        <v>0.55379999999999996</v>
      </c>
      <c r="S4001">
        <v>0</v>
      </c>
      <c r="T4001">
        <v>0</v>
      </c>
      <c r="U4001">
        <v>4.8137999999999996</v>
      </c>
      <c r="W4001" t="s">
        <v>1</v>
      </c>
    </row>
    <row r="4002" spans="1:23">
      <c r="A4002" t="s">
        <v>8120</v>
      </c>
      <c r="B4002" t="str">
        <f t="shared" si="250"/>
        <v>Enero</v>
      </c>
      <c r="C4002" s="20" t="s">
        <v>8122</v>
      </c>
      <c r="D4002" t="s">
        <v>1</v>
      </c>
      <c r="E4002" t="s">
        <v>0</v>
      </c>
      <c r="F4002" t="str">
        <f t="shared" si="251"/>
        <v>CCF</v>
      </c>
      <c r="G4002" t="s">
        <v>7864</v>
      </c>
      <c r="H4002" t="s">
        <v>8231</v>
      </c>
      <c r="I4002">
        <v>1621</v>
      </c>
      <c r="J4002">
        <v>1621</v>
      </c>
      <c r="K4002" t="s">
        <v>7963</v>
      </c>
      <c r="L4002" t="str">
        <f t="shared" si="252"/>
        <v>NIT</v>
      </c>
      <c r="M4002" t="str">
        <f t="shared" si="253"/>
        <v>07151001771010</v>
      </c>
      <c r="N4002" t="s">
        <v>1357</v>
      </c>
      <c r="O4002">
        <v>0</v>
      </c>
      <c r="P4002">
        <v>0</v>
      </c>
      <c r="Q4002">
        <v>23.56</v>
      </c>
      <c r="R4002">
        <v>3.0627999999999997</v>
      </c>
      <c r="S4002">
        <v>0</v>
      </c>
      <c r="T4002">
        <v>0</v>
      </c>
      <c r="U4002">
        <v>26.622799999999998</v>
      </c>
      <c r="W4002" t="s">
        <v>1</v>
      </c>
    </row>
    <row r="4003" spans="1:23">
      <c r="A4003" t="s">
        <v>8120</v>
      </c>
      <c r="B4003" t="str">
        <f t="shared" si="250"/>
        <v>Enero</v>
      </c>
      <c r="C4003" s="20" t="s">
        <v>8122</v>
      </c>
      <c r="D4003" t="s">
        <v>1</v>
      </c>
      <c r="E4003" t="s">
        <v>0</v>
      </c>
      <c r="F4003" t="str">
        <f t="shared" si="251"/>
        <v>CCF</v>
      </c>
      <c r="G4003" t="s">
        <v>7864</v>
      </c>
      <c r="H4003" t="s">
        <v>8231</v>
      </c>
      <c r="I4003">
        <v>1620</v>
      </c>
      <c r="J4003">
        <v>1620</v>
      </c>
      <c r="K4003" t="s">
        <v>1350</v>
      </c>
      <c r="L4003" t="str">
        <f t="shared" si="252"/>
        <v>NIT</v>
      </c>
      <c r="M4003" t="str">
        <f t="shared" si="253"/>
        <v>06022401811015</v>
      </c>
      <c r="N4003" t="s">
        <v>1351</v>
      </c>
      <c r="O4003">
        <v>0</v>
      </c>
      <c r="P4003">
        <v>0</v>
      </c>
      <c r="Q4003">
        <v>37.75</v>
      </c>
      <c r="R4003">
        <v>4.9074999999999998</v>
      </c>
      <c r="S4003">
        <v>0</v>
      </c>
      <c r="T4003">
        <v>0</v>
      </c>
      <c r="U4003">
        <v>42.657499999999999</v>
      </c>
      <c r="W4003" t="s">
        <v>1</v>
      </c>
    </row>
    <row r="4004" spans="1:23">
      <c r="A4004" t="s">
        <v>8120</v>
      </c>
      <c r="B4004" t="str">
        <f t="shared" si="250"/>
        <v>Enero</v>
      </c>
      <c r="C4004" s="20" t="s">
        <v>8122</v>
      </c>
      <c r="D4004" t="s">
        <v>1</v>
      </c>
      <c r="E4004" t="s">
        <v>0</v>
      </c>
      <c r="F4004" t="str">
        <f t="shared" si="251"/>
        <v>CCF</v>
      </c>
      <c r="G4004" t="s">
        <v>8226</v>
      </c>
      <c r="H4004" t="s">
        <v>8227</v>
      </c>
      <c r="I4004">
        <v>3708</v>
      </c>
      <c r="J4004">
        <v>3708</v>
      </c>
      <c r="K4004" t="s">
        <v>1261</v>
      </c>
      <c r="L4004" t="str">
        <f t="shared" si="252"/>
        <v>NIT</v>
      </c>
      <c r="M4004" t="str">
        <f t="shared" si="253"/>
        <v>06143006081034</v>
      </c>
      <c r="N4004" t="s">
        <v>1262</v>
      </c>
      <c r="O4004">
        <v>0</v>
      </c>
      <c r="P4004">
        <v>0</v>
      </c>
      <c r="Q4004">
        <v>5.04</v>
      </c>
      <c r="R4004">
        <v>0.6552</v>
      </c>
      <c r="S4004">
        <v>0</v>
      </c>
      <c r="T4004">
        <v>0</v>
      </c>
      <c r="U4004">
        <v>5.6951999999999998</v>
      </c>
      <c r="W4004" t="s">
        <v>1</v>
      </c>
    </row>
    <row r="4005" spans="1:23">
      <c r="A4005" t="s">
        <v>8120</v>
      </c>
      <c r="B4005" t="str">
        <f t="shared" si="250"/>
        <v>Enero</v>
      </c>
      <c r="C4005" s="20" t="s">
        <v>8122</v>
      </c>
      <c r="D4005" t="s">
        <v>1</v>
      </c>
      <c r="E4005" t="s">
        <v>0</v>
      </c>
      <c r="F4005" t="str">
        <f t="shared" si="251"/>
        <v>CCF</v>
      </c>
      <c r="G4005" t="s">
        <v>8226</v>
      </c>
      <c r="H4005" t="s">
        <v>8227</v>
      </c>
      <c r="I4005">
        <v>3709</v>
      </c>
      <c r="J4005">
        <v>3709</v>
      </c>
      <c r="K4005" t="s">
        <v>118</v>
      </c>
      <c r="L4005" t="str">
        <f t="shared" si="252"/>
        <v>NIT</v>
      </c>
      <c r="M4005" t="str">
        <f t="shared" si="253"/>
        <v>06141106071025</v>
      </c>
      <c r="N4005" t="s">
        <v>119</v>
      </c>
      <c r="O4005">
        <v>0</v>
      </c>
      <c r="P4005">
        <v>0</v>
      </c>
      <c r="Q4005">
        <v>460.2</v>
      </c>
      <c r="R4005">
        <v>59.826000000000001</v>
      </c>
      <c r="S4005">
        <v>0</v>
      </c>
      <c r="T4005">
        <v>0</v>
      </c>
      <c r="U4005">
        <v>520.02599999999995</v>
      </c>
      <c r="W4005" t="s">
        <v>1</v>
      </c>
    </row>
    <row r="4006" spans="1:23">
      <c r="A4006" t="s">
        <v>8120</v>
      </c>
      <c r="B4006" t="str">
        <f t="shared" si="250"/>
        <v>Enero</v>
      </c>
      <c r="C4006" s="20" t="s">
        <v>8122</v>
      </c>
      <c r="D4006" t="s">
        <v>1</v>
      </c>
      <c r="E4006" t="s">
        <v>0</v>
      </c>
      <c r="F4006" t="str">
        <f t="shared" si="251"/>
        <v>CCF</v>
      </c>
      <c r="G4006" t="s">
        <v>8226</v>
      </c>
      <c r="H4006" t="s">
        <v>8227</v>
      </c>
      <c r="I4006">
        <v>3710</v>
      </c>
      <c r="J4006">
        <v>3710</v>
      </c>
      <c r="K4006" t="s">
        <v>118</v>
      </c>
      <c r="L4006" t="str">
        <f t="shared" si="252"/>
        <v>NIT</v>
      </c>
      <c r="M4006" t="str">
        <f t="shared" si="253"/>
        <v>06141106071025</v>
      </c>
      <c r="N4006" t="s">
        <v>119</v>
      </c>
      <c r="O4006">
        <v>0</v>
      </c>
      <c r="P4006">
        <v>0</v>
      </c>
      <c r="Q4006">
        <v>56.88</v>
      </c>
      <c r="R4006">
        <v>7.394400000000001</v>
      </c>
      <c r="S4006">
        <v>0</v>
      </c>
      <c r="T4006">
        <v>0</v>
      </c>
      <c r="U4006">
        <v>64.2744</v>
      </c>
      <c r="W4006" t="s">
        <v>1</v>
      </c>
    </row>
    <row r="4007" spans="1:23">
      <c r="A4007" t="s">
        <v>8120</v>
      </c>
      <c r="B4007" t="str">
        <f t="shared" si="250"/>
        <v>Enero</v>
      </c>
      <c r="C4007" s="20" t="s">
        <v>8122</v>
      </c>
      <c r="D4007" t="s">
        <v>1</v>
      </c>
      <c r="E4007" t="s">
        <v>0</v>
      </c>
      <c r="F4007" t="str">
        <f t="shared" si="251"/>
        <v>CCF</v>
      </c>
      <c r="G4007" t="s">
        <v>8220</v>
      </c>
      <c r="H4007" t="s">
        <v>8172</v>
      </c>
      <c r="I4007">
        <v>792</v>
      </c>
      <c r="J4007">
        <v>792</v>
      </c>
      <c r="K4007" t="s">
        <v>1385</v>
      </c>
      <c r="L4007" t="str">
        <f t="shared" si="252"/>
        <v>NIT</v>
      </c>
      <c r="M4007" t="str">
        <f t="shared" si="253"/>
        <v>12170407851020</v>
      </c>
      <c r="N4007" t="s">
        <v>1386</v>
      </c>
      <c r="O4007">
        <v>0</v>
      </c>
      <c r="P4007">
        <v>0</v>
      </c>
      <c r="Q4007">
        <v>556.67999999999995</v>
      </c>
      <c r="R4007">
        <v>72.368399999999994</v>
      </c>
      <c r="S4007">
        <v>0</v>
      </c>
      <c r="T4007">
        <v>0</v>
      </c>
      <c r="U4007">
        <v>629.0483999999999</v>
      </c>
      <c r="W4007" t="s">
        <v>1</v>
      </c>
    </row>
    <row r="4008" spans="1:23">
      <c r="A4008" t="s">
        <v>8120</v>
      </c>
      <c r="B4008" t="str">
        <f t="shared" si="250"/>
        <v>Enero</v>
      </c>
      <c r="C4008" s="20" t="s">
        <v>8122</v>
      </c>
      <c r="D4008" t="s">
        <v>1</v>
      </c>
      <c r="E4008" t="s">
        <v>0</v>
      </c>
      <c r="F4008" t="str">
        <f t="shared" si="251"/>
        <v>CCF</v>
      </c>
      <c r="G4008" t="s">
        <v>8220</v>
      </c>
      <c r="H4008" t="s">
        <v>8172</v>
      </c>
      <c r="I4008">
        <v>793</v>
      </c>
      <c r="J4008">
        <v>793</v>
      </c>
      <c r="K4008" t="s">
        <v>1066</v>
      </c>
      <c r="L4008" t="str">
        <f t="shared" si="252"/>
        <v>NIT</v>
      </c>
      <c r="M4008" t="str">
        <f t="shared" si="253"/>
        <v>06190912650013</v>
      </c>
      <c r="N4008" t="s">
        <v>1067</v>
      </c>
      <c r="O4008">
        <v>0</v>
      </c>
      <c r="P4008">
        <v>0</v>
      </c>
      <c r="Q4008">
        <v>85.4</v>
      </c>
      <c r="R4008">
        <v>11.102</v>
      </c>
      <c r="S4008">
        <v>0</v>
      </c>
      <c r="T4008">
        <v>0</v>
      </c>
      <c r="U4008">
        <v>96.50200000000001</v>
      </c>
      <c r="W4008" t="s">
        <v>1</v>
      </c>
    </row>
    <row r="4009" spans="1:23">
      <c r="A4009" t="s">
        <v>8120</v>
      </c>
      <c r="B4009" t="str">
        <f t="shared" si="250"/>
        <v>Enero</v>
      </c>
      <c r="C4009" s="20" t="s">
        <v>8122</v>
      </c>
      <c r="D4009" t="s">
        <v>1</v>
      </c>
      <c r="E4009" t="s">
        <v>0</v>
      </c>
      <c r="F4009" t="str">
        <f t="shared" si="251"/>
        <v>CCF</v>
      </c>
      <c r="G4009" t="s">
        <v>8220</v>
      </c>
      <c r="H4009" t="s">
        <v>8172</v>
      </c>
      <c r="I4009">
        <v>794</v>
      </c>
      <c r="J4009">
        <v>794</v>
      </c>
      <c r="K4009" t="s">
        <v>118</v>
      </c>
      <c r="L4009" t="str">
        <f t="shared" si="252"/>
        <v>NIT</v>
      </c>
      <c r="M4009" t="str">
        <f t="shared" si="253"/>
        <v>06141106071025</v>
      </c>
      <c r="N4009" t="s">
        <v>119</v>
      </c>
      <c r="O4009">
        <v>0</v>
      </c>
      <c r="P4009">
        <v>0</v>
      </c>
      <c r="Q4009">
        <v>1428.13</v>
      </c>
      <c r="R4009">
        <v>185.65690000000001</v>
      </c>
      <c r="S4009">
        <v>0</v>
      </c>
      <c r="T4009">
        <v>0</v>
      </c>
      <c r="U4009">
        <v>1613.7869000000001</v>
      </c>
      <c r="W4009" t="s">
        <v>1</v>
      </c>
    </row>
    <row r="4010" spans="1:23">
      <c r="A4010" t="s">
        <v>8120</v>
      </c>
      <c r="B4010" t="str">
        <f t="shared" si="250"/>
        <v>Enero</v>
      </c>
      <c r="C4010" s="20" t="s">
        <v>8122</v>
      </c>
      <c r="D4010" t="s">
        <v>1</v>
      </c>
      <c r="E4010" t="s">
        <v>0</v>
      </c>
      <c r="F4010" t="str">
        <f t="shared" si="251"/>
        <v>CCF</v>
      </c>
      <c r="G4010" t="s">
        <v>8220</v>
      </c>
      <c r="H4010" t="s">
        <v>8172</v>
      </c>
      <c r="I4010">
        <v>795</v>
      </c>
      <c r="J4010">
        <v>795</v>
      </c>
      <c r="K4010" t="s">
        <v>1470</v>
      </c>
      <c r="L4010" t="str">
        <f t="shared" si="252"/>
        <v>NIT</v>
      </c>
      <c r="M4010" t="str">
        <f t="shared" si="253"/>
        <v>02101409610049</v>
      </c>
      <c r="N4010" t="s">
        <v>1471</v>
      </c>
      <c r="O4010">
        <v>0</v>
      </c>
      <c r="P4010">
        <v>0</v>
      </c>
      <c r="Q4010">
        <v>124.2</v>
      </c>
      <c r="R4010">
        <v>16.146000000000001</v>
      </c>
      <c r="S4010">
        <v>0</v>
      </c>
      <c r="T4010">
        <v>0</v>
      </c>
      <c r="U4010">
        <v>140.346</v>
      </c>
      <c r="W4010" t="s">
        <v>1</v>
      </c>
    </row>
    <row r="4011" spans="1:23">
      <c r="A4011" t="s">
        <v>8120</v>
      </c>
      <c r="B4011" t="str">
        <f t="shared" si="250"/>
        <v>Enero</v>
      </c>
      <c r="C4011" s="20" t="s">
        <v>8122</v>
      </c>
      <c r="D4011" t="s">
        <v>1</v>
      </c>
      <c r="E4011" t="s">
        <v>0</v>
      </c>
      <c r="F4011" t="str">
        <f t="shared" si="251"/>
        <v>CCF</v>
      </c>
      <c r="G4011" t="s">
        <v>8220</v>
      </c>
      <c r="H4011" t="s">
        <v>8172</v>
      </c>
      <c r="I4011">
        <v>796</v>
      </c>
      <c r="J4011">
        <v>796</v>
      </c>
      <c r="K4011" t="s">
        <v>118</v>
      </c>
      <c r="L4011" t="str">
        <f t="shared" si="252"/>
        <v>NIT</v>
      </c>
      <c r="M4011" t="str">
        <f t="shared" si="253"/>
        <v>06141106071025</v>
      </c>
      <c r="N4011" t="s">
        <v>119</v>
      </c>
      <c r="O4011">
        <v>0</v>
      </c>
      <c r="P4011">
        <v>0</v>
      </c>
      <c r="Q4011">
        <v>302.95999999999998</v>
      </c>
      <c r="R4011">
        <v>39.384799999999998</v>
      </c>
      <c r="S4011">
        <v>0</v>
      </c>
      <c r="T4011">
        <v>0</v>
      </c>
      <c r="U4011">
        <v>342.34479999999996</v>
      </c>
      <c r="W4011" t="s">
        <v>1</v>
      </c>
    </row>
    <row r="4012" spans="1:23">
      <c r="A4012" t="s">
        <v>8120</v>
      </c>
      <c r="B4012" t="str">
        <f t="shared" ref="B4012:B4075" si="254">SUBSTITUTE(A4012,"NERO","nero")</f>
        <v>Enero</v>
      </c>
      <c r="C4012" s="20" t="s">
        <v>8122</v>
      </c>
      <c r="D4012" t="s">
        <v>1</v>
      </c>
      <c r="E4012" t="s">
        <v>0</v>
      </c>
      <c r="F4012" t="str">
        <f t="shared" si="251"/>
        <v>CCF</v>
      </c>
      <c r="G4012" t="s">
        <v>8220</v>
      </c>
      <c r="H4012" t="s">
        <v>8172</v>
      </c>
      <c r="I4012">
        <v>797</v>
      </c>
      <c r="J4012">
        <v>797</v>
      </c>
      <c r="K4012" t="s">
        <v>118</v>
      </c>
      <c r="L4012" t="str">
        <f t="shared" si="252"/>
        <v>NIT</v>
      </c>
      <c r="M4012" t="str">
        <f t="shared" si="253"/>
        <v>06141106071025</v>
      </c>
      <c r="N4012" t="s">
        <v>119</v>
      </c>
      <c r="O4012">
        <v>0</v>
      </c>
      <c r="P4012">
        <v>0</v>
      </c>
      <c r="Q4012">
        <v>68.37</v>
      </c>
      <c r="R4012">
        <v>8.8881000000000014</v>
      </c>
      <c r="S4012">
        <v>0</v>
      </c>
      <c r="T4012">
        <v>0</v>
      </c>
      <c r="U4012">
        <v>77.258100000000013</v>
      </c>
      <c r="W4012" t="s">
        <v>1</v>
      </c>
    </row>
    <row r="4013" spans="1:23">
      <c r="A4013" t="s">
        <v>8120</v>
      </c>
      <c r="B4013" t="str">
        <f t="shared" si="254"/>
        <v>Enero</v>
      </c>
      <c r="C4013" s="20" t="s">
        <v>8122</v>
      </c>
      <c r="D4013" t="s">
        <v>1</v>
      </c>
      <c r="E4013" t="s">
        <v>0</v>
      </c>
      <c r="F4013" t="str">
        <f t="shared" si="251"/>
        <v>CCF</v>
      </c>
      <c r="G4013" t="s">
        <v>8220</v>
      </c>
      <c r="H4013" t="s">
        <v>8172</v>
      </c>
      <c r="I4013">
        <v>798</v>
      </c>
      <c r="J4013">
        <v>798</v>
      </c>
      <c r="K4013" t="s">
        <v>1313</v>
      </c>
      <c r="L4013" t="str">
        <f t="shared" si="252"/>
        <v>NIT</v>
      </c>
      <c r="M4013" t="str">
        <f t="shared" si="253"/>
        <v>06140301530119</v>
      </c>
      <c r="N4013" t="s">
        <v>1314</v>
      </c>
      <c r="O4013">
        <v>0</v>
      </c>
      <c r="P4013">
        <v>0</v>
      </c>
      <c r="Q4013">
        <v>111.86</v>
      </c>
      <c r="R4013">
        <v>14.5418</v>
      </c>
      <c r="S4013">
        <v>0</v>
      </c>
      <c r="T4013">
        <v>0</v>
      </c>
      <c r="U4013">
        <v>126.40179999999999</v>
      </c>
      <c r="W4013" t="s">
        <v>1</v>
      </c>
    </row>
    <row r="4014" spans="1:23">
      <c r="A4014" t="s">
        <v>8120</v>
      </c>
      <c r="B4014" t="str">
        <f t="shared" si="254"/>
        <v>Enero</v>
      </c>
      <c r="C4014" s="20" t="s">
        <v>8122</v>
      </c>
      <c r="D4014" t="s">
        <v>1</v>
      </c>
      <c r="E4014" t="s">
        <v>0</v>
      </c>
      <c r="F4014" t="str">
        <f t="shared" si="251"/>
        <v>CCF</v>
      </c>
      <c r="G4014" t="s">
        <v>8220</v>
      </c>
      <c r="H4014" t="s">
        <v>8172</v>
      </c>
      <c r="I4014">
        <v>799</v>
      </c>
      <c r="J4014">
        <v>799</v>
      </c>
      <c r="K4014" t="s">
        <v>165</v>
      </c>
      <c r="L4014" t="str">
        <f t="shared" si="252"/>
        <v>NIT</v>
      </c>
      <c r="M4014" t="str">
        <f t="shared" si="253"/>
        <v>06141303741210</v>
      </c>
      <c r="N4014" t="s">
        <v>166</v>
      </c>
      <c r="O4014">
        <v>0</v>
      </c>
      <c r="P4014">
        <v>0</v>
      </c>
      <c r="Q4014">
        <v>66.02</v>
      </c>
      <c r="R4014">
        <v>8.5825999999999993</v>
      </c>
      <c r="S4014">
        <v>0</v>
      </c>
      <c r="T4014">
        <v>0</v>
      </c>
      <c r="U4014">
        <v>74.602599999999995</v>
      </c>
      <c r="W4014" t="s">
        <v>1</v>
      </c>
    </row>
    <row r="4015" spans="1:23">
      <c r="A4015" t="s">
        <v>8120</v>
      </c>
      <c r="B4015" t="str">
        <f t="shared" si="254"/>
        <v>Enero</v>
      </c>
      <c r="C4015" s="20" t="s">
        <v>8122</v>
      </c>
      <c r="D4015" t="s">
        <v>1</v>
      </c>
      <c r="E4015" t="s">
        <v>0</v>
      </c>
      <c r="F4015" t="str">
        <f t="shared" si="251"/>
        <v>CCF</v>
      </c>
      <c r="G4015" t="s">
        <v>8220</v>
      </c>
      <c r="H4015" t="s">
        <v>8172</v>
      </c>
      <c r="I4015">
        <v>800</v>
      </c>
      <c r="J4015">
        <v>800</v>
      </c>
      <c r="K4015" t="s">
        <v>1381</v>
      </c>
      <c r="L4015" t="str">
        <f t="shared" si="252"/>
        <v>NIT</v>
      </c>
      <c r="M4015" t="str">
        <f t="shared" si="253"/>
        <v>06141504181043</v>
      </c>
      <c r="N4015" t="s">
        <v>1382</v>
      </c>
      <c r="O4015">
        <v>0</v>
      </c>
      <c r="P4015">
        <v>0</v>
      </c>
      <c r="Q4015">
        <v>437.17</v>
      </c>
      <c r="R4015">
        <v>56.832100000000004</v>
      </c>
      <c r="S4015">
        <v>0</v>
      </c>
      <c r="T4015">
        <v>0</v>
      </c>
      <c r="U4015">
        <v>494.00210000000004</v>
      </c>
      <c r="W4015" t="s">
        <v>1</v>
      </c>
    </row>
    <row r="4016" spans="1:23">
      <c r="A4016" t="s">
        <v>8120</v>
      </c>
      <c r="B4016" t="str">
        <f t="shared" si="254"/>
        <v>Enero</v>
      </c>
      <c r="C4016" s="20" t="s">
        <v>8122</v>
      </c>
      <c r="D4016" t="s">
        <v>1</v>
      </c>
      <c r="E4016" t="s">
        <v>0</v>
      </c>
      <c r="F4016" t="str">
        <f t="shared" si="251"/>
        <v>CCF</v>
      </c>
      <c r="G4016" t="s">
        <v>8220</v>
      </c>
      <c r="H4016" t="s">
        <v>8172</v>
      </c>
      <c r="I4016">
        <v>801</v>
      </c>
      <c r="J4016">
        <v>801</v>
      </c>
      <c r="K4016" t="s">
        <v>1066</v>
      </c>
      <c r="L4016" t="str">
        <f t="shared" si="252"/>
        <v>NIT</v>
      </c>
      <c r="M4016" t="str">
        <f t="shared" si="253"/>
        <v>06190912650013</v>
      </c>
      <c r="N4016" t="s">
        <v>1067</v>
      </c>
      <c r="O4016">
        <v>0</v>
      </c>
      <c r="P4016">
        <v>0</v>
      </c>
      <c r="Q4016">
        <v>94.38</v>
      </c>
      <c r="R4016">
        <v>12.269399999999999</v>
      </c>
      <c r="S4016">
        <v>0</v>
      </c>
      <c r="T4016">
        <v>0</v>
      </c>
      <c r="U4016">
        <v>106.6494</v>
      </c>
      <c r="W4016" t="s">
        <v>1</v>
      </c>
    </row>
    <row r="4017" spans="1:23">
      <c r="A4017" t="s">
        <v>8120</v>
      </c>
      <c r="B4017" t="str">
        <f t="shared" si="254"/>
        <v>Enero</v>
      </c>
      <c r="C4017" s="20" t="s">
        <v>8122</v>
      </c>
      <c r="D4017" t="s">
        <v>1</v>
      </c>
      <c r="E4017" t="s">
        <v>0</v>
      </c>
      <c r="F4017" t="str">
        <f t="shared" si="251"/>
        <v>CCF</v>
      </c>
      <c r="G4017" t="s">
        <v>8220</v>
      </c>
      <c r="H4017" t="s">
        <v>8172</v>
      </c>
      <c r="I4017">
        <v>802</v>
      </c>
      <c r="J4017">
        <v>802</v>
      </c>
      <c r="K4017" t="s">
        <v>197</v>
      </c>
      <c r="L4017" t="str">
        <f t="shared" si="252"/>
        <v>NIT</v>
      </c>
      <c r="M4017" t="str">
        <f t="shared" si="253"/>
        <v>06142209891060</v>
      </c>
      <c r="N4017" t="s">
        <v>198</v>
      </c>
      <c r="O4017">
        <v>0</v>
      </c>
      <c r="P4017">
        <v>0</v>
      </c>
      <c r="Q4017">
        <v>760</v>
      </c>
      <c r="R4017">
        <v>98.8</v>
      </c>
      <c r="S4017">
        <v>0</v>
      </c>
      <c r="T4017">
        <v>0</v>
      </c>
      <c r="U4017">
        <v>858.8</v>
      </c>
      <c r="W4017" t="s">
        <v>1</v>
      </c>
    </row>
    <row r="4018" spans="1:23">
      <c r="A4018" t="s">
        <v>8120</v>
      </c>
      <c r="B4018" t="str">
        <f t="shared" si="254"/>
        <v>Enero</v>
      </c>
      <c r="C4018" s="20" t="s">
        <v>8122</v>
      </c>
      <c r="D4018" t="s">
        <v>1</v>
      </c>
      <c r="E4018" t="s">
        <v>0</v>
      </c>
      <c r="F4018" t="str">
        <f t="shared" si="251"/>
        <v>CCF</v>
      </c>
      <c r="G4018" t="s">
        <v>8220</v>
      </c>
      <c r="H4018" t="s">
        <v>8172</v>
      </c>
      <c r="I4018">
        <v>803</v>
      </c>
      <c r="J4018">
        <v>803</v>
      </c>
      <c r="K4018" t="s">
        <v>95</v>
      </c>
      <c r="L4018" t="str">
        <f t="shared" si="252"/>
        <v>NIT</v>
      </c>
      <c r="M4018" t="str">
        <f t="shared" si="253"/>
        <v>06142212650014</v>
      </c>
      <c r="N4018" t="s">
        <v>96</v>
      </c>
      <c r="O4018">
        <v>0</v>
      </c>
      <c r="P4018">
        <v>0</v>
      </c>
      <c r="Q4018">
        <v>10.65</v>
      </c>
      <c r="R4018">
        <v>1.3845000000000001</v>
      </c>
      <c r="S4018">
        <v>0</v>
      </c>
      <c r="T4018">
        <v>0</v>
      </c>
      <c r="U4018">
        <v>12.034500000000001</v>
      </c>
      <c r="W4018" t="s">
        <v>1</v>
      </c>
    </row>
    <row r="4019" spans="1:23">
      <c r="A4019" t="s">
        <v>8120</v>
      </c>
      <c r="B4019" t="str">
        <f t="shared" si="254"/>
        <v>Enero</v>
      </c>
      <c r="C4019" s="20" t="s">
        <v>8122</v>
      </c>
      <c r="D4019" t="s">
        <v>1</v>
      </c>
      <c r="E4019" t="s">
        <v>0</v>
      </c>
      <c r="F4019" t="str">
        <f t="shared" si="251"/>
        <v>CCF</v>
      </c>
      <c r="G4019" t="s">
        <v>8220</v>
      </c>
      <c r="H4019" t="s">
        <v>8172</v>
      </c>
      <c r="I4019">
        <v>804</v>
      </c>
      <c r="J4019">
        <v>804</v>
      </c>
      <c r="K4019" t="s">
        <v>197</v>
      </c>
      <c r="L4019" t="str">
        <f t="shared" si="252"/>
        <v>NIT</v>
      </c>
      <c r="M4019" t="str">
        <f t="shared" si="253"/>
        <v>06142209891060</v>
      </c>
      <c r="N4019" t="s">
        <v>198</v>
      </c>
      <c r="O4019">
        <v>0</v>
      </c>
      <c r="P4019">
        <v>0</v>
      </c>
      <c r="Q4019">
        <v>2128</v>
      </c>
      <c r="R4019">
        <v>276.64</v>
      </c>
      <c r="S4019">
        <v>0</v>
      </c>
      <c r="T4019">
        <v>0</v>
      </c>
      <c r="U4019">
        <v>2404.64</v>
      </c>
      <c r="W4019" t="s">
        <v>1</v>
      </c>
    </row>
    <row r="4020" spans="1:23">
      <c r="A4020" t="s">
        <v>8120</v>
      </c>
      <c r="B4020" t="str">
        <f t="shared" si="254"/>
        <v>Enero</v>
      </c>
      <c r="C4020" s="20" t="s">
        <v>8122</v>
      </c>
      <c r="D4020" t="s">
        <v>1</v>
      </c>
      <c r="E4020" t="s">
        <v>0</v>
      </c>
      <c r="F4020" t="str">
        <f t="shared" si="251"/>
        <v>CCF</v>
      </c>
      <c r="G4020" t="s">
        <v>8220</v>
      </c>
      <c r="H4020" t="s">
        <v>8172</v>
      </c>
      <c r="I4020">
        <v>805</v>
      </c>
      <c r="J4020">
        <v>805</v>
      </c>
      <c r="K4020" t="s">
        <v>7836</v>
      </c>
      <c r="L4020" t="str">
        <f t="shared" si="252"/>
        <v>NIT</v>
      </c>
      <c r="M4020" t="str">
        <f t="shared" si="253"/>
        <v>06143007891048</v>
      </c>
      <c r="N4020" t="s">
        <v>7850</v>
      </c>
      <c r="O4020">
        <v>0</v>
      </c>
      <c r="P4020">
        <v>0</v>
      </c>
      <c r="Q4020">
        <v>68.14</v>
      </c>
      <c r="R4020">
        <v>8.8582000000000001</v>
      </c>
      <c r="S4020">
        <v>0</v>
      </c>
      <c r="T4020">
        <v>0</v>
      </c>
      <c r="U4020">
        <v>76.998199999999997</v>
      </c>
      <c r="W4020" t="s">
        <v>1</v>
      </c>
    </row>
    <row r="4021" spans="1:23">
      <c r="A4021" t="s">
        <v>8120</v>
      </c>
      <c r="B4021" t="str">
        <f t="shared" si="254"/>
        <v>Enero</v>
      </c>
      <c r="C4021" s="20" t="s">
        <v>8122</v>
      </c>
      <c r="D4021" t="s">
        <v>1</v>
      </c>
      <c r="E4021" t="s">
        <v>0</v>
      </c>
      <c r="F4021" t="str">
        <f t="shared" si="251"/>
        <v>CCF</v>
      </c>
      <c r="G4021" t="s">
        <v>8220</v>
      </c>
      <c r="H4021" t="s">
        <v>8172</v>
      </c>
      <c r="I4021">
        <v>806</v>
      </c>
      <c r="J4021">
        <v>806</v>
      </c>
      <c r="K4021" t="s">
        <v>118</v>
      </c>
      <c r="L4021" t="str">
        <f t="shared" si="252"/>
        <v>NIT</v>
      </c>
      <c r="M4021" t="str">
        <f t="shared" si="253"/>
        <v>06141106071025</v>
      </c>
      <c r="N4021" t="s">
        <v>119</v>
      </c>
      <c r="O4021">
        <v>0</v>
      </c>
      <c r="P4021">
        <v>0</v>
      </c>
      <c r="Q4021">
        <v>136.74</v>
      </c>
      <c r="R4021">
        <v>17.776200000000003</v>
      </c>
      <c r="S4021">
        <v>0</v>
      </c>
      <c r="T4021">
        <v>0</v>
      </c>
      <c r="U4021">
        <v>154.51620000000003</v>
      </c>
      <c r="W4021" t="s">
        <v>1</v>
      </c>
    </row>
    <row r="4022" spans="1:23">
      <c r="A4022" t="s">
        <v>8120</v>
      </c>
      <c r="B4022" t="str">
        <f t="shared" si="254"/>
        <v>Enero</v>
      </c>
      <c r="C4022" s="20" t="s">
        <v>8122</v>
      </c>
      <c r="D4022" t="s">
        <v>1</v>
      </c>
      <c r="E4022" t="s">
        <v>0</v>
      </c>
      <c r="F4022" t="str">
        <f t="shared" si="251"/>
        <v>CCF</v>
      </c>
      <c r="G4022" t="s">
        <v>8220</v>
      </c>
      <c r="H4022" t="s">
        <v>8172</v>
      </c>
      <c r="I4022">
        <v>807</v>
      </c>
      <c r="J4022">
        <v>807</v>
      </c>
      <c r="K4022" t="s">
        <v>118</v>
      </c>
      <c r="L4022" t="str">
        <f t="shared" si="252"/>
        <v>NIT</v>
      </c>
      <c r="M4022" t="str">
        <f t="shared" si="253"/>
        <v>06141106071025</v>
      </c>
      <c r="N4022" t="s">
        <v>119</v>
      </c>
      <c r="O4022">
        <v>0</v>
      </c>
      <c r="P4022">
        <v>0</v>
      </c>
      <c r="Q4022">
        <v>173.36</v>
      </c>
      <c r="R4022">
        <v>22.536800000000003</v>
      </c>
      <c r="S4022">
        <v>0</v>
      </c>
      <c r="T4022">
        <v>0</v>
      </c>
      <c r="U4022">
        <v>195.89680000000001</v>
      </c>
      <c r="W4022" t="s">
        <v>1</v>
      </c>
    </row>
    <row r="4023" spans="1:23">
      <c r="A4023" t="s">
        <v>8120</v>
      </c>
      <c r="B4023" t="str">
        <f t="shared" si="254"/>
        <v>Enero</v>
      </c>
      <c r="C4023" s="20" t="s">
        <v>8122</v>
      </c>
      <c r="D4023" t="s">
        <v>1</v>
      </c>
      <c r="E4023" t="s">
        <v>0</v>
      </c>
      <c r="F4023" t="str">
        <f t="shared" si="251"/>
        <v>CCF</v>
      </c>
      <c r="G4023" t="s">
        <v>8220</v>
      </c>
      <c r="H4023" t="s">
        <v>8172</v>
      </c>
      <c r="I4023">
        <v>808</v>
      </c>
      <c r="J4023">
        <v>808</v>
      </c>
      <c r="K4023" t="s">
        <v>333</v>
      </c>
      <c r="L4023" t="str">
        <f t="shared" si="252"/>
        <v>NIT</v>
      </c>
      <c r="M4023" t="str">
        <f t="shared" si="253"/>
        <v>06140607941015</v>
      </c>
      <c r="N4023" t="s">
        <v>334</v>
      </c>
      <c r="O4023">
        <v>0</v>
      </c>
      <c r="P4023">
        <v>0</v>
      </c>
      <c r="Q4023">
        <v>35.54</v>
      </c>
      <c r="R4023">
        <v>4.6201999999999996</v>
      </c>
      <c r="S4023">
        <v>0</v>
      </c>
      <c r="T4023">
        <v>0</v>
      </c>
      <c r="U4023">
        <v>40.160199999999996</v>
      </c>
      <c r="W4023" t="s">
        <v>1</v>
      </c>
    </row>
    <row r="4024" spans="1:23">
      <c r="A4024" t="s">
        <v>8120</v>
      </c>
      <c r="B4024" t="str">
        <f t="shared" si="254"/>
        <v>Enero</v>
      </c>
      <c r="C4024" s="20" t="s">
        <v>8122</v>
      </c>
      <c r="D4024" t="s">
        <v>1</v>
      </c>
      <c r="E4024" t="s">
        <v>0</v>
      </c>
      <c r="F4024" t="str">
        <f t="shared" si="251"/>
        <v>CCF</v>
      </c>
      <c r="G4024" t="s">
        <v>8220</v>
      </c>
      <c r="H4024" t="s">
        <v>8172</v>
      </c>
      <c r="I4024">
        <v>809</v>
      </c>
      <c r="J4024">
        <v>809</v>
      </c>
      <c r="K4024" t="s">
        <v>1064</v>
      </c>
      <c r="L4024" t="str">
        <f t="shared" si="252"/>
        <v>NIT</v>
      </c>
      <c r="M4024" t="str">
        <f t="shared" si="253"/>
        <v>12171807550056</v>
      </c>
      <c r="N4024" t="s">
        <v>1065</v>
      </c>
      <c r="O4024">
        <v>0</v>
      </c>
      <c r="P4024">
        <v>0</v>
      </c>
      <c r="Q4024">
        <v>338.33</v>
      </c>
      <c r="R4024">
        <v>43.982900000000001</v>
      </c>
      <c r="S4024">
        <v>0</v>
      </c>
      <c r="T4024">
        <v>0</v>
      </c>
      <c r="U4024">
        <v>382.31290000000001</v>
      </c>
      <c r="W4024" t="s">
        <v>1</v>
      </c>
    </row>
    <row r="4025" spans="1:23">
      <c r="A4025" t="s">
        <v>8120</v>
      </c>
      <c r="B4025" t="str">
        <f t="shared" si="254"/>
        <v>Enero</v>
      </c>
      <c r="C4025" s="20" t="s">
        <v>8122</v>
      </c>
      <c r="D4025" t="s">
        <v>1</v>
      </c>
      <c r="E4025" t="s">
        <v>0</v>
      </c>
      <c r="F4025" t="str">
        <f t="shared" si="251"/>
        <v>CCF</v>
      </c>
      <c r="G4025" t="s">
        <v>8220</v>
      </c>
      <c r="H4025" t="s">
        <v>8172</v>
      </c>
      <c r="I4025">
        <v>810</v>
      </c>
      <c r="J4025">
        <v>810</v>
      </c>
      <c r="K4025" t="s">
        <v>167</v>
      </c>
      <c r="L4025" t="str">
        <f t="shared" si="252"/>
        <v>NIT</v>
      </c>
      <c r="M4025" t="str">
        <f t="shared" si="253"/>
        <v>06142201971056</v>
      </c>
      <c r="N4025" t="s">
        <v>168</v>
      </c>
      <c r="O4025">
        <v>0</v>
      </c>
      <c r="P4025">
        <v>0</v>
      </c>
      <c r="Q4025">
        <v>410.62</v>
      </c>
      <c r="R4025">
        <v>53.380600000000001</v>
      </c>
      <c r="S4025">
        <v>0</v>
      </c>
      <c r="T4025">
        <v>0</v>
      </c>
      <c r="U4025">
        <v>464.00060000000002</v>
      </c>
      <c r="W4025" t="s">
        <v>1</v>
      </c>
    </row>
    <row r="4026" spans="1:23">
      <c r="A4026" t="s">
        <v>8120</v>
      </c>
      <c r="B4026" t="str">
        <f t="shared" si="254"/>
        <v>Enero</v>
      </c>
      <c r="C4026" s="20" t="s">
        <v>8122</v>
      </c>
      <c r="D4026" t="s">
        <v>1</v>
      </c>
      <c r="E4026" t="s">
        <v>0</v>
      </c>
      <c r="F4026" t="str">
        <f t="shared" si="251"/>
        <v>CCF</v>
      </c>
      <c r="G4026" t="s">
        <v>8220</v>
      </c>
      <c r="H4026" t="s">
        <v>8172</v>
      </c>
      <c r="I4026">
        <v>811</v>
      </c>
      <c r="J4026">
        <v>811</v>
      </c>
      <c r="K4026" t="s">
        <v>118</v>
      </c>
      <c r="L4026" t="str">
        <f t="shared" si="252"/>
        <v>NIT</v>
      </c>
      <c r="M4026" t="str">
        <f t="shared" si="253"/>
        <v>06141106071025</v>
      </c>
      <c r="N4026" t="s">
        <v>119</v>
      </c>
      <c r="O4026">
        <v>0</v>
      </c>
      <c r="P4026">
        <v>0</v>
      </c>
      <c r="Q4026">
        <v>304.73</v>
      </c>
      <c r="R4026">
        <v>39.614900000000006</v>
      </c>
      <c r="S4026">
        <v>0</v>
      </c>
      <c r="T4026">
        <v>0</v>
      </c>
      <c r="U4026">
        <v>344.34490000000005</v>
      </c>
      <c r="W4026" t="s">
        <v>1</v>
      </c>
    </row>
    <row r="4027" spans="1:23">
      <c r="A4027" t="s">
        <v>8120</v>
      </c>
      <c r="B4027" t="str">
        <f t="shared" si="254"/>
        <v>Enero</v>
      </c>
      <c r="C4027" s="20" t="s">
        <v>8122</v>
      </c>
      <c r="D4027" t="s">
        <v>1</v>
      </c>
      <c r="E4027" t="s">
        <v>0</v>
      </c>
      <c r="F4027" t="str">
        <f t="shared" si="251"/>
        <v>CCF</v>
      </c>
      <c r="G4027" t="s">
        <v>8220</v>
      </c>
      <c r="H4027" t="s">
        <v>8172</v>
      </c>
      <c r="I4027">
        <v>812</v>
      </c>
      <c r="J4027">
        <v>812</v>
      </c>
      <c r="K4027" t="s">
        <v>1305</v>
      </c>
      <c r="L4027" t="str">
        <f t="shared" si="252"/>
        <v>NIT</v>
      </c>
      <c r="M4027" t="str">
        <f t="shared" si="253"/>
        <v>06141010141030</v>
      </c>
      <c r="N4027" t="s">
        <v>1306</v>
      </c>
      <c r="O4027">
        <v>0</v>
      </c>
      <c r="P4027">
        <v>0</v>
      </c>
      <c r="Q4027">
        <v>170.93</v>
      </c>
      <c r="R4027">
        <v>22.2209</v>
      </c>
      <c r="S4027">
        <v>0</v>
      </c>
      <c r="T4027">
        <v>0</v>
      </c>
      <c r="U4027">
        <v>193.15090000000001</v>
      </c>
      <c r="W4027" t="s">
        <v>1</v>
      </c>
    </row>
    <row r="4028" spans="1:23">
      <c r="A4028" t="s">
        <v>8120</v>
      </c>
      <c r="B4028" t="str">
        <f t="shared" si="254"/>
        <v>Enero</v>
      </c>
      <c r="C4028" s="20" t="s">
        <v>8122</v>
      </c>
      <c r="D4028" t="s">
        <v>1</v>
      </c>
      <c r="E4028" t="s">
        <v>0</v>
      </c>
      <c r="F4028" t="str">
        <f t="shared" si="251"/>
        <v>CCF</v>
      </c>
      <c r="G4028" t="s">
        <v>8220</v>
      </c>
      <c r="H4028" t="s">
        <v>8172</v>
      </c>
      <c r="I4028">
        <v>813</v>
      </c>
      <c r="J4028">
        <v>813</v>
      </c>
      <c r="K4028" t="s">
        <v>118</v>
      </c>
      <c r="L4028" t="str">
        <f t="shared" si="252"/>
        <v>NIT</v>
      </c>
      <c r="M4028" t="str">
        <f t="shared" si="253"/>
        <v>06141106071025</v>
      </c>
      <c r="N4028" t="s">
        <v>119</v>
      </c>
      <c r="O4028">
        <v>0</v>
      </c>
      <c r="P4028">
        <v>0</v>
      </c>
      <c r="Q4028">
        <v>548.61</v>
      </c>
      <c r="R4028">
        <v>71.319299999999998</v>
      </c>
      <c r="S4028">
        <v>0</v>
      </c>
      <c r="T4028">
        <v>0</v>
      </c>
      <c r="U4028">
        <v>619.92930000000001</v>
      </c>
      <c r="W4028" t="s">
        <v>1</v>
      </c>
    </row>
    <row r="4029" spans="1:23">
      <c r="A4029" t="s">
        <v>8120</v>
      </c>
      <c r="B4029" t="str">
        <f t="shared" si="254"/>
        <v>Enero</v>
      </c>
      <c r="C4029" s="20" t="s">
        <v>8122</v>
      </c>
      <c r="D4029" t="s">
        <v>1</v>
      </c>
      <c r="E4029" t="s">
        <v>0</v>
      </c>
      <c r="F4029" t="str">
        <f t="shared" si="251"/>
        <v>CCF</v>
      </c>
      <c r="G4029" t="s">
        <v>8220</v>
      </c>
      <c r="H4029" t="s">
        <v>8172</v>
      </c>
      <c r="I4029">
        <v>814</v>
      </c>
      <c r="J4029">
        <v>814</v>
      </c>
      <c r="K4029" t="s">
        <v>253</v>
      </c>
      <c r="L4029" t="str">
        <f t="shared" si="252"/>
        <v>NIT</v>
      </c>
      <c r="M4029" t="str">
        <f t="shared" si="253"/>
        <v>06141504911068</v>
      </c>
      <c r="N4029" t="s">
        <v>254</v>
      </c>
      <c r="O4029">
        <v>0</v>
      </c>
      <c r="P4029">
        <v>0</v>
      </c>
      <c r="Q4029">
        <v>391.64</v>
      </c>
      <c r="R4029">
        <v>50.913200000000003</v>
      </c>
      <c r="S4029">
        <v>0</v>
      </c>
      <c r="T4029">
        <v>0</v>
      </c>
      <c r="U4029">
        <v>442.5532</v>
      </c>
      <c r="W4029" t="s">
        <v>1</v>
      </c>
    </row>
    <row r="4030" spans="1:23">
      <c r="A4030" t="s">
        <v>8120</v>
      </c>
      <c r="B4030" t="str">
        <f t="shared" si="254"/>
        <v>Enero</v>
      </c>
      <c r="C4030" s="20" t="s">
        <v>8122</v>
      </c>
      <c r="D4030" t="s">
        <v>1</v>
      </c>
      <c r="E4030" t="s">
        <v>0</v>
      </c>
      <c r="F4030" t="str">
        <f t="shared" si="251"/>
        <v>CCF</v>
      </c>
      <c r="G4030" t="s">
        <v>8220</v>
      </c>
      <c r="H4030" t="s">
        <v>8172</v>
      </c>
      <c r="I4030">
        <v>815</v>
      </c>
      <c r="J4030">
        <v>815</v>
      </c>
      <c r="K4030" t="s">
        <v>118</v>
      </c>
      <c r="L4030" t="str">
        <f t="shared" si="252"/>
        <v>NIT</v>
      </c>
      <c r="M4030" t="str">
        <f t="shared" si="253"/>
        <v>06141106071025</v>
      </c>
      <c r="N4030" t="s">
        <v>119</v>
      </c>
      <c r="O4030">
        <v>0</v>
      </c>
      <c r="P4030">
        <v>0</v>
      </c>
      <c r="Q4030">
        <v>68.37</v>
      </c>
      <c r="R4030">
        <v>8.8881000000000014</v>
      </c>
      <c r="S4030">
        <v>0</v>
      </c>
      <c r="T4030">
        <v>0</v>
      </c>
      <c r="U4030">
        <v>77.258100000000013</v>
      </c>
      <c r="W4030" t="s">
        <v>1</v>
      </c>
    </row>
    <row r="4031" spans="1:23">
      <c r="A4031" t="s">
        <v>8120</v>
      </c>
      <c r="B4031" t="str">
        <f t="shared" si="254"/>
        <v>Enero</v>
      </c>
      <c r="C4031" s="20" t="s">
        <v>8122</v>
      </c>
      <c r="D4031" t="s">
        <v>1</v>
      </c>
      <c r="E4031" t="s">
        <v>0</v>
      </c>
      <c r="F4031" t="str">
        <f t="shared" si="251"/>
        <v>CCF</v>
      </c>
      <c r="G4031" t="s">
        <v>8220</v>
      </c>
      <c r="H4031" t="s">
        <v>8172</v>
      </c>
      <c r="I4031">
        <v>816</v>
      </c>
      <c r="J4031">
        <v>816</v>
      </c>
      <c r="K4031" t="s">
        <v>231</v>
      </c>
      <c r="L4031" t="str">
        <f t="shared" si="252"/>
        <v>NIT</v>
      </c>
      <c r="M4031" t="str">
        <f t="shared" si="253"/>
        <v>06142804861247</v>
      </c>
      <c r="N4031" t="s">
        <v>232</v>
      </c>
      <c r="O4031">
        <v>0</v>
      </c>
      <c r="P4031">
        <v>0</v>
      </c>
      <c r="Q4031">
        <v>164.26</v>
      </c>
      <c r="R4031">
        <v>21.3538</v>
      </c>
      <c r="S4031">
        <v>0</v>
      </c>
      <c r="T4031">
        <v>0</v>
      </c>
      <c r="U4031">
        <v>185.6138</v>
      </c>
      <c r="W4031" t="s">
        <v>1</v>
      </c>
    </row>
    <row r="4032" spans="1:23">
      <c r="A4032" t="s">
        <v>8120</v>
      </c>
      <c r="B4032" t="str">
        <f t="shared" si="254"/>
        <v>Enero</v>
      </c>
      <c r="C4032" s="20" t="s">
        <v>8122</v>
      </c>
      <c r="D4032" t="s">
        <v>1</v>
      </c>
      <c r="E4032" t="s">
        <v>0</v>
      </c>
      <c r="F4032" t="str">
        <f t="shared" si="251"/>
        <v>CCF</v>
      </c>
      <c r="G4032" t="s">
        <v>8220</v>
      </c>
      <c r="H4032" t="s">
        <v>8172</v>
      </c>
      <c r="I4032">
        <v>817</v>
      </c>
      <c r="J4032">
        <v>817</v>
      </c>
      <c r="K4032" t="s">
        <v>118</v>
      </c>
      <c r="L4032" t="str">
        <f t="shared" si="252"/>
        <v>NIT</v>
      </c>
      <c r="M4032" t="str">
        <f t="shared" si="253"/>
        <v>06141106071025</v>
      </c>
      <c r="N4032" t="s">
        <v>119</v>
      </c>
      <c r="O4032">
        <v>0</v>
      </c>
      <c r="P4032">
        <v>0</v>
      </c>
      <c r="Q4032">
        <v>120.98</v>
      </c>
      <c r="R4032">
        <v>15.727400000000001</v>
      </c>
      <c r="S4032">
        <v>0</v>
      </c>
      <c r="T4032">
        <v>0</v>
      </c>
      <c r="U4032">
        <v>136.70740000000001</v>
      </c>
      <c r="W4032" t="s">
        <v>1</v>
      </c>
    </row>
    <row r="4033" spans="1:23">
      <c r="A4033" t="s">
        <v>8120</v>
      </c>
      <c r="B4033" t="str">
        <f t="shared" si="254"/>
        <v>Enero</v>
      </c>
      <c r="C4033" s="20" t="s">
        <v>8122</v>
      </c>
      <c r="D4033" t="s">
        <v>1</v>
      </c>
      <c r="E4033" t="s">
        <v>0</v>
      </c>
      <c r="F4033" t="str">
        <f t="shared" si="251"/>
        <v>CCF</v>
      </c>
      <c r="G4033" t="s">
        <v>8220</v>
      </c>
      <c r="H4033" t="s">
        <v>8172</v>
      </c>
      <c r="I4033">
        <v>818</v>
      </c>
      <c r="J4033">
        <v>818</v>
      </c>
      <c r="K4033" t="s">
        <v>118</v>
      </c>
      <c r="L4033" t="str">
        <f t="shared" si="252"/>
        <v>NIT</v>
      </c>
      <c r="M4033" t="str">
        <f t="shared" si="253"/>
        <v>06141106071025</v>
      </c>
      <c r="N4033" t="s">
        <v>119</v>
      </c>
      <c r="O4033">
        <v>0</v>
      </c>
      <c r="P4033">
        <v>0</v>
      </c>
      <c r="Q4033">
        <v>70.8</v>
      </c>
      <c r="R4033">
        <v>9.2040000000000006</v>
      </c>
      <c r="S4033">
        <v>0</v>
      </c>
      <c r="T4033">
        <v>0</v>
      </c>
      <c r="U4033">
        <v>80.003999999999991</v>
      </c>
      <c r="W4033" t="s">
        <v>1</v>
      </c>
    </row>
    <row r="4034" spans="1:23">
      <c r="A4034" t="s">
        <v>8120</v>
      </c>
      <c r="B4034" t="str">
        <f t="shared" si="254"/>
        <v>Enero</v>
      </c>
      <c r="C4034" s="20" t="s">
        <v>8122</v>
      </c>
      <c r="D4034" t="s">
        <v>1</v>
      </c>
      <c r="E4034" t="s">
        <v>0</v>
      </c>
      <c r="F4034" t="str">
        <f t="shared" si="251"/>
        <v>CCF</v>
      </c>
      <c r="G4034" t="s">
        <v>8220</v>
      </c>
      <c r="H4034" t="s">
        <v>8172</v>
      </c>
      <c r="I4034">
        <v>819</v>
      </c>
      <c r="J4034">
        <v>819</v>
      </c>
      <c r="K4034" t="s">
        <v>118</v>
      </c>
      <c r="L4034" t="str">
        <f t="shared" si="252"/>
        <v>NIT</v>
      </c>
      <c r="M4034" t="str">
        <f t="shared" si="253"/>
        <v>06141106071025</v>
      </c>
      <c r="N4034" t="s">
        <v>119</v>
      </c>
      <c r="O4034">
        <v>0</v>
      </c>
      <c r="P4034">
        <v>0</v>
      </c>
      <c r="Q4034">
        <v>102.56</v>
      </c>
      <c r="R4034">
        <v>13.332800000000001</v>
      </c>
      <c r="S4034">
        <v>0</v>
      </c>
      <c r="T4034">
        <v>0</v>
      </c>
      <c r="U4034">
        <v>115.89280000000001</v>
      </c>
      <c r="W4034" t="s">
        <v>1</v>
      </c>
    </row>
    <row r="4035" spans="1:23">
      <c r="A4035" t="s">
        <v>8120</v>
      </c>
      <c r="B4035" t="str">
        <f t="shared" si="254"/>
        <v>Enero</v>
      </c>
      <c r="C4035" s="20" t="s">
        <v>8122</v>
      </c>
      <c r="D4035" t="s">
        <v>1</v>
      </c>
      <c r="E4035" t="s">
        <v>0</v>
      </c>
      <c r="F4035" t="str">
        <f t="shared" ref="F4035:F4098" si="255">IF(E4035="05","Nota de crédito","CCF")</f>
        <v>CCF</v>
      </c>
      <c r="G4035" t="s">
        <v>8220</v>
      </c>
      <c r="H4035" t="s">
        <v>8172</v>
      </c>
      <c r="I4035">
        <v>820</v>
      </c>
      <c r="J4035">
        <v>820</v>
      </c>
      <c r="K4035" t="s">
        <v>118</v>
      </c>
      <c r="L4035" t="str">
        <f t="shared" ref="L4035:L4098" si="256">IF(K4035=0,"DUI","NIT")</f>
        <v>NIT</v>
      </c>
      <c r="M4035" t="str">
        <f t="shared" ref="M4035:M4098" si="257">IF(K4035=0,V4035,K4035)</f>
        <v>06141106071025</v>
      </c>
      <c r="N4035" t="s">
        <v>119</v>
      </c>
      <c r="O4035">
        <v>0</v>
      </c>
      <c r="P4035">
        <v>0</v>
      </c>
      <c r="Q4035">
        <v>206.62</v>
      </c>
      <c r="R4035">
        <v>26.860600000000002</v>
      </c>
      <c r="S4035">
        <v>0</v>
      </c>
      <c r="T4035">
        <v>0</v>
      </c>
      <c r="U4035">
        <v>233.48060000000001</v>
      </c>
      <c r="W4035" t="s">
        <v>1</v>
      </c>
    </row>
    <row r="4036" spans="1:23">
      <c r="A4036" t="s">
        <v>8120</v>
      </c>
      <c r="B4036" t="str">
        <f t="shared" si="254"/>
        <v>Enero</v>
      </c>
      <c r="C4036" s="20" t="s">
        <v>8122</v>
      </c>
      <c r="D4036" t="s">
        <v>1</v>
      </c>
      <c r="E4036" t="s">
        <v>0</v>
      </c>
      <c r="F4036" t="str">
        <f t="shared" si="255"/>
        <v>CCF</v>
      </c>
      <c r="G4036" t="s">
        <v>8220</v>
      </c>
      <c r="H4036" t="s">
        <v>8172</v>
      </c>
      <c r="I4036">
        <v>821</v>
      </c>
      <c r="J4036">
        <v>821</v>
      </c>
      <c r="K4036" t="s">
        <v>1066</v>
      </c>
      <c r="L4036" t="str">
        <f t="shared" si="256"/>
        <v>NIT</v>
      </c>
      <c r="M4036" t="str">
        <f t="shared" si="257"/>
        <v>06190912650013</v>
      </c>
      <c r="N4036" t="s">
        <v>1067</v>
      </c>
      <c r="O4036">
        <v>0</v>
      </c>
      <c r="P4036">
        <v>0</v>
      </c>
      <c r="Q4036">
        <v>28</v>
      </c>
      <c r="R4036">
        <v>3.64</v>
      </c>
      <c r="S4036">
        <v>0</v>
      </c>
      <c r="T4036">
        <v>0</v>
      </c>
      <c r="U4036">
        <v>31.64</v>
      </c>
      <c r="W4036" t="s">
        <v>1</v>
      </c>
    </row>
    <row r="4037" spans="1:23">
      <c r="A4037" t="s">
        <v>8120</v>
      </c>
      <c r="B4037" t="str">
        <f t="shared" si="254"/>
        <v>Enero</v>
      </c>
      <c r="C4037" s="20" t="s">
        <v>8122</v>
      </c>
      <c r="D4037" t="s">
        <v>1</v>
      </c>
      <c r="E4037" t="s">
        <v>0</v>
      </c>
      <c r="F4037" t="str">
        <f t="shared" si="255"/>
        <v>CCF</v>
      </c>
      <c r="G4037" t="s">
        <v>8220</v>
      </c>
      <c r="H4037" t="s">
        <v>8172</v>
      </c>
      <c r="I4037">
        <v>822</v>
      </c>
      <c r="J4037">
        <v>822</v>
      </c>
      <c r="K4037" t="s">
        <v>8076</v>
      </c>
      <c r="L4037" t="str">
        <f t="shared" si="256"/>
        <v>NIT</v>
      </c>
      <c r="M4037" t="str">
        <f t="shared" si="257"/>
        <v>06140708901030</v>
      </c>
      <c r="N4037" t="s">
        <v>8077</v>
      </c>
      <c r="O4037">
        <v>0</v>
      </c>
      <c r="P4037">
        <v>0</v>
      </c>
      <c r="Q4037">
        <v>165.92</v>
      </c>
      <c r="R4037">
        <v>21.569599999999998</v>
      </c>
      <c r="S4037">
        <v>0</v>
      </c>
      <c r="T4037">
        <v>0</v>
      </c>
      <c r="U4037">
        <v>187.4896</v>
      </c>
      <c r="W4037" t="s">
        <v>1</v>
      </c>
    </row>
    <row r="4038" spans="1:23">
      <c r="A4038" t="s">
        <v>8120</v>
      </c>
      <c r="B4038" t="str">
        <f t="shared" si="254"/>
        <v>Enero</v>
      </c>
      <c r="C4038" s="20" t="s">
        <v>8122</v>
      </c>
      <c r="D4038" t="s">
        <v>1</v>
      </c>
      <c r="E4038" t="s">
        <v>0</v>
      </c>
      <c r="F4038" t="str">
        <f t="shared" si="255"/>
        <v>CCF</v>
      </c>
      <c r="G4038" t="s">
        <v>8220</v>
      </c>
      <c r="H4038" t="s">
        <v>8172</v>
      </c>
      <c r="I4038">
        <v>823</v>
      </c>
      <c r="J4038">
        <v>823</v>
      </c>
      <c r="K4038" t="s">
        <v>130</v>
      </c>
      <c r="L4038" t="str">
        <f t="shared" si="256"/>
        <v>NIT</v>
      </c>
      <c r="M4038" t="str">
        <f t="shared" si="257"/>
        <v>06142601121035</v>
      </c>
      <c r="N4038" t="s">
        <v>131</v>
      </c>
      <c r="O4038">
        <v>0</v>
      </c>
      <c r="P4038">
        <v>0</v>
      </c>
      <c r="Q4038">
        <v>110.4</v>
      </c>
      <c r="R4038">
        <v>14.352000000000002</v>
      </c>
      <c r="S4038">
        <v>0</v>
      </c>
      <c r="T4038">
        <v>0</v>
      </c>
      <c r="U4038">
        <v>124.75200000000001</v>
      </c>
      <c r="W4038" t="s">
        <v>1</v>
      </c>
    </row>
    <row r="4039" spans="1:23">
      <c r="A4039" t="s">
        <v>8120</v>
      </c>
      <c r="B4039" t="str">
        <f t="shared" si="254"/>
        <v>Enero</v>
      </c>
      <c r="C4039" s="20" t="s">
        <v>8122</v>
      </c>
      <c r="D4039" t="s">
        <v>1</v>
      </c>
      <c r="E4039" t="s">
        <v>0</v>
      </c>
      <c r="F4039" t="str">
        <f t="shared" si="255"/>
        <v>CCF</v>
      </c>
      <c r="G4039" t="s">
        <v>8220</v>
      </c>
      <c r="H4039" t="s">
        <v>8172</v>
      </c>
      <c r="I4039">
        <v>824</v>
      </c>
      <c r="J4039">
        <v>824</v>
      </c>
      <c r="K4039" t="s">
        <v>118</v>
      </c>
      <c r="L4039" t="str">
        <f t="shared" si="256"/>
        <v>NIT</v>
      </c>
      <c r="M4039" t="str">
        <f t="shared" si="257"/>
        <v>06141106071025</v>
      </c>
      <c r="N4039" t="s">
        <v>119</v>
      </c>
      <c r="O4039">
        <v>0</v>
      </c>
      <c r="P4039">
        <v>0</v>
      </c>
      <c r="Q4039">
        <v>207.38</v>
      </c>
      <c r="R4039">
        <v>26.959399999999999</v>
      </c>
      <c r="S4039">
        <v>0</v>
      </c>
      <c r="T4039">
        <v>0</v>
      </c>
      <c r="U4039">
        <v>234.33939999999998</v>
      </c>
      <c r="W4039" t="s">
        <v>1</v>
      </c>
    </row>
    <row r="4040" spans="1:23">
      <c r="A4040" t="s">
        <v>8120</v>
      </c>
      <c r="B4040" t="str">
        <f t="shared" si="254"/>
        <v>Enero</v>
      </c>
      <c r="C4040" s="20" t="s">
        <v>8122</v>
      </c>
      <c r="D4040" t="s">
        <v>1</v>
      </c>
      <c r="E4040" t="s">
        <v>0</v>
      </c>
      <c r="F4040" t="str">
        <f t="shared" si="255"/>
        <v>CCF</v>
      </c>
      <c r="G4040" t="s">
        <v>8220</v>
      </c>
      <c r="H4040" t="s">
        <v>8172</v>
      </c>
      <c r="I4040">
        <v>825</v>
      </c>
      <c r="J4040">
        <v>825</v>
      </c>
      <c r="K4040" t="s">
        <v>339</v>
      </c>
      <c r="L4040" t="str">
        <f t="shared" si="256"/>
        <v>NIT</v>
      </c>
      <c r="M4040" t="str">
        <f t="shared" si="257"/>
        <v>06071703171016</v>
      </c>
      <c r="N4040" t="s">
        <v>340</v>
      </c>
      <c r="O4040">
        <v>0</v>
      </c>
      <c r="P4040">
        <v>0</v>
      </c>
      <c r="Q4040">
        <v>11.68</v>
      </c>
      <c r="R4040">
        <v>1.5184</v>
      </c>
      <c r="S4040">
        <v>0</v>
      </c>
      <c r="T4040">
        <v>0</v>
      </c>
      <c r="U4040">
        <v>13.198399999999999</v>
      </c>
      <c r="W4040" t="s">
        <v>1</v>
      </c>
    </row>
    <row r="4041" spans="1:23">
      <c r="A4041" t="s">
        <v>8120</v>
      </c>
      <c r="B4041" t="str">
        <f t="shared" si="254"/>
        <v>Enero</v>
      </c>
      <c r="C4041" s="20" t="s">
        <v>8122</v>
      </c>
      <c r="D4041" t="s">
        <v>1</v>
      </c>
      <c r="E4041" t="s">
        <v>0</v>
      </c>
      <c r="F4041" t="str">
        <f t="shared" si="255"/>
        <v>CCF</v>
      </c>
      <c r="G4041" t="s">
        <v>8220</v>
      </c>
      <c r="H4041" t="s">
        <v>8172</v>
      </c>
      <c r="I4041">
        <v>826</v>
      </c>
      <c r="J4041">
        <v>826</v>
      </c>
      <c r="K4041" t="s">
        <v>7871</v>
      </c>
      <c r="L4041" t="str">
        <f t="shared" si="256"/>
        <v>NIT</v>
      </c>
      <c r="M4041" t="str">
        <f t="shared" si="257"/>
        <v>94142512801010</v>
      </c>
      <c r="N4041" t="s">
        <v>7872</v>
      </c>
      <c r="O4041">
        <v>0</v>
      </c>
      <c r="P4041">
        <v>0</v>
      </c>
      <c r="Q4041">
        <v>150.71</v>
      </c>
      <c r="R4041">
        <v>19.592300000000002</v>
      </c>
      <c r="S4041">
        <v>0</v>
      </c>
      <c r="T4041">
        <v>0</v>
      </c>
      <c r="U4041">
        <v>170.3023</v>
      </c>
      <c r="W4041" t="s">
        <v>1</v>
      </c>
    </row>
    <row r="4042" spans="1:23">
      <c r="A4042" t="s">
        <v>8120</v>
      </c>
      <c r="B4042" t="str">
        <f t="shared" si="254"/>
        <v>Enero</v>
      </c>
      <c r="C4042" s="20" t="s">
        <v>8122</v>
      </c>
      <c r="D4042" t="s">
        <v>1</v>
      </c>
      <c r="E4042" t="s">
        <v>0</v>
      </c>
      <c r="F4042" t="str">
        <f t="shared" si="255"/>
        <v>CCF</v>
      </c>
      <c r="G4042" t="s">
        <v>8220</v>
      </c>
      <c r="H4042" t="s">
        <v>8172</v>
      </c>
      <c r="I4042">
        <v>827</v>
      </c>
      <c r="J4042">
        <v>827</v>
      </c>
      <c r="K4042" t="s">
        <v>1472</v>
      </c>
      <c r="L4042" t="str">
        <f t="shared" si="256"/>
        <v>NIT</v>
      </c>
      <c r="M4042" t="str">
        <f t="shared" si="257"/>
        <v>02070412620010</v>
      </c>
      <c r="N4042" t="s">
        <v>1473</v>
      </c>
      <c r="O4042">
        <v>0</v>
      </c>
      <c r="P4042">
        <v>0</v>
      </c>
      <c r="Q4042">
        <v>544.42999999999995</v>
      </c>
      <c r="R4042">
        <v>70.775899999999993</v>
      </c>
      <c r="S4042">
        <v>0</v>
      </c>
      <c r="T4042">
        <v>0</v>
      </c>
      <c r="U4042">
        <v>615.20589999999993</v>
      </c>
      <c r="W4042" t="s">
        <v>1</v>
      </c>
    </row>
    <row r="4043" spans="1:23">
      <c r="A4043" t="s">
        <v>8120</v>
      </c>
      <c r="B4043" t="str">
        <f t="shared" si="254"/>
        <v>Enero</v>
      </c>
      <c r="C4043" s="20" t="s">
        <v>8122</v>
      </c>
      <c r="D4043" t="s">
        <v>1</v>
      </c>
      <c r="E4043" t="s">
        <v>0</v>
      </c>
      <c r="F4043" t="str">
        <f t="shared" si="255"/>
        <v>CCF</v>
      </c>
      <c r="G4043" t="s">
        <v>8220</v>
      </c>
      <c r="H4043" t="s">
        <v>8172</v>
      </c>
      <c r="I4043">
        <v>829</v>
      </c>
      <c r="J4043">
        <v>829</v>
      </c>
      <c r="K4043" t="s">
        <v>1182</v>
      </c>
      <c r="L4043" t="str">
        <f t="shared" si="256"/>
        <v>NIT</v>
      </c>
      <c r="M4043" t="str">
        <f t="shared" si="257"/>
        <v>06140201151013</v>
      </c>
      <c r="N4043" t="s">
        <v>1183</v>
      </c>
      <c r="O4043">
        <v>0</v>
      </c>
      <c r="P4043">
        <v>0</v>
      </c>
      <c r="Q4043">
        <v>226.14</v>
      </c>
      <c r="R4043">
        <v>29.398199999999999</v>
      </c>
      <c r="S4043">
        <v>0</v>
      </c>
      <c r="T4043">
        <v>0</v>
      </c>
      <c r="U4043">
        <v>255.53819999999999</v>
      </c>
      <c r="W4043" t="s">
        <v>1</v>
      </c>
    </row>
    <row r="4044" spans="1:23">
      <c r="A4044" t="s">
        <v>8120</v>
      </c>
      <c r="B4044" t="str">
        <f t="shared" si="254"/>
        <v>Enero</v>
      </c>
      <c r="C4044" s="20" t="s">
        <v>8122</v>
      </c>
      <c r="D4044" t="s">
        <v>1</v>
      </c>
      <c r="E4044" t="s">
        <v>0</v>
      </c>
      <c r="F4044" t="str">
        <f t="shared" si="255"/>
        <v>CCF</v>
      </c>
      <c r="G4044" t="s">
        <v>8220</v>
      </c>
      <c r="H4044" t="s">
        <v>8172</v>
      </c>
      <c r="I4044">
        <v>830</v>
      </c>
      <c r="J4044">
        <v>830</v>
      </c>
      <c r="K4044" t="s">
        <v>8106</v>
      </c>
      <c r="L4044" t="str">
        <f t="shared" si="256"/>
        <v>NIT</v>
      </c>
      <c r="M4044" t="str">
        <f t="shared" si="257"/>
        <v>06142711201042</v>
      </c>
      <c r="N4044" t="s">
        <v>8107</v>
      </c>
      <c r="O4044">
        <v>0</v>
      </c>
      <c r="P4044">
        <v>0</v>
      </c>
      <c r="Q4044">
        <v>1327.44</v>
      </c>
      <c r="R4044">
        <v>172.56720000000001</v>
      </c>
      <c r="S4044">
        <v>0</v>
      </c>
      <c r="T4044">
        <v>0</v>
      </c>
      <c r="U4044">
        <v>1500.0072</v>
      </c>
      <c r="W4044" t="s">
        <v>1</v>
      </c>
    </row>
    <row r="4045" spans="1:23">
      <c r="A4045" t="s">
        <v>8120</v>
      </c>
      <c r="B4045" t="str">
        <f t="shared" si="254"/>
        <v>Enero</v>
      </c>
      <c r="C4045" s="20" t="s">
        <v>8122</v>
      </c>
      <c r="D4045" t="s">
        <v>1</v>
      </c>
      <c r="E4045" t="s">
        <v>0</v>
      </c>
      <c r="F4045" t="str">
        <f t="shared" si="255"/>
        <v>CCF</v>
      </c>
      <c r="G4045" t="s">
        <v>8220</v>
      </c>
      <c r="H4045" t="s">
        <v>8172</v>
      </c>
      <c r="I4045">
        <v>831</v>
      </c>
      <c r="J4045">
        <v>831</v>
      </c>
      <c r="K4045" t="s">
        <v>209</v>
      </c>
      <c r="L4045" t="str">
        <f t="shared" si="256"/>
        <v>NIT</v>
      </c>
      <c r="M4045" t="str">
        <f t="shared" si="257"/>
        <v>06142208831020</v>
      </c>
      <c r="N4045" t="s">
        <v>210</v>
      </c>
      <c r="O4045">
        <v>0</v>
      </c>
      <c r="P4045">
        <v>0</v>
      </c>
      <c r="Q4045">
        <v>697.57</v>
      </c>
      <c r="R4045">
        <v>90.684100000000015</v>
      </c>
      <c r="S4045">
        <v>0</v>
      </c>
      <c r="T4045">
        <v>0</v>
      </c>
      <c r="U4045">
        <v>788.25410000000011</v>
      </c>
      <c r="W4045" t="s">
        <v>1</v>
      </c>
    </row>
    <row r="4046" spans="1:23">
      <c r="A4046" t="s">
        <v>8120</v>
      </c>
      <c r="B4046" t="str">
        <f t="shared" si="254"/>
        <v>Enero</v>
      </c>
      <c r="C4046" s="20" t="s">
        <v>8122</v>
      </c>
      <c r="D4046" t="s">
        <v>1</v>
      </c>
      <c r="E4046" t="s">
        <v>0</v>
      </c>
      <c r="F4046" t="str">
        <f t="shared" si="255"/>
        <v>CCF</v>
      </c>
      <c r="G4046" t="s">
        <v>8220</v>
      </c>
      <c r="H4046" t="s">
        <v>8172</v>
      </c>
      <c r="I4046">
        <v>832</v>
      </c>
      <c r="J4046">
        <v>832</v>
      </c>
      <c r="K4046" t="s">
        <v>231</v>
      </c>
      <c r="L4046" t="str">
        <f t="shared" si="256"/>
        <v>NIT</v>
      </c>
      <c r="M4046" t="str">
        <f t="shared" si="257"/>
        <v>06142804861247</v>
      </c>
      <c r="N4046" t="s">
        <v>232</v>
      </c>
      <c r="O4046">
        <v>0</v>
      </c>
      <c r="P4046">
        <v>0</v>
      </c>
      <c r="Q4046">
        <v>150</v>
      </c>
      <c r="R4046">
        <v>19.5</v>
      </c>
      <c r="S4046">
        <v>0</v>
      </c>
      <c r="T4046">
        <v>0</v>
      </c>
      <c r="U4046">
        <v>169.5</v>
      </c>
      <c r="W4046" t="s">
        <v>1</v>
      </c>
    </row>
    <row r="4047" spans="1:23">
      <c r="A4047" t="s">
        <v>8120</v>
      </c>
      <c r="B4047" t="str">
        <f t="shared" si="254"/>
        <v>Enero</v>
      </c>
      <c r="C4047" s="20" t="s">
        <v>8122</v>
      </c>
      <c r="D4047" t="s">
        <v>1</v>
      </c>
      <c r="E4047" t="s">
        <v>0</v>
      </c>
      <c r="F4047" t="str">
        <f t="shared" si="255"/>
        <v>CCF</v>
      </c>
      <c r="G4047" t="s">
        <v>8220</v>
      </c>
      <c r="H4047" t="s">
        <v>8172</v>
      </c>
      <c r="I4047">
        <v>833</v>
      </c>
      <c r="J4047">
        <v>833</v>
      </c>
      <c r="K4047" t="s">
        <v>118</v>
      </c>
      <c r="L4047" t="str">
        <f t="shared" si="256"/>
        <v>NIT</v>
      </c>
      <c r="M4047" t="str">
        <f t="shared" si="257"/>
        <v>06141106071025</v>
      </c>
      <c r="N4047" t="s">
        <v>119</v>
      </c>
      <c r="O4047">
        <v>0</v>
      </c>
      <c r="P4047">
        <v>0</v>
      </c>
      <c r="Q4047">
        <v>39.200000000000003</v>
      </c>
      <c r="R4047">
        <v>5.096000000000001</v>
      </c>
      <c r="S4047">
        <v>0</v>
      </c>
      <c r="T4047">
        <v>0</v>
      </c>
      <c r="U4047">
        <v>44.296000000000006</v>
      </c>
      <c r="W4047" t="s">
        <v>1</v>
      </c>
    </row>
    <row r="4048" spans="1:23">
      <c r="A4048" t="s">
        <v>8120</v>
      </c>
      <c r="B4048" t="str">
        <f t="shared" si="254"/>
        <v>Enero</v>
      </c>
      <c r="C4048" s="20" t="s">
        <v>8122</v>
      </c>
      <c r="D4048" t="s">
        <v>1</v>
      </c>
      <c r="E4048" t="s">
        <v>0</v>
      </c>
      <c r="F4048" t="str">
        <f t="shared" si="255"/>
        <v>CCF</v>
      </c>
      <c r="G4048" t="s">
        <v>8220</v>
      </c>
      <c r="H4048" t="s">
        <v>8172</v>
      </c>
      <c r="I4048">
        <v>834</v>
      </c>
      <c r="J4048">
        <v>834</v>
      </c>
      <c r="K4048" t="s">
        <v>118</v>
      </c>
      <c r="L4048" t="str">
        <f t="shared" si="256"/>
        <v>NIT</v>
      </c>
      <c r="M4048" t="str">
        <f t="shared" si="257"/>
        <v>06141106071025</v>
      </c>
      <c r="N4048" t="s">
        <v>119</v>
      </c>
      <c r="O4048">
        <v>0</v>
      </c>
      <c r="P4048">
        <v>0</v>
      </c>
      <c r="Q4048">
        <v>503.33</v>
      </c>
      <c r="R4048">
        <v>65.432900000000004</v>
      </c>
      <c r="S4048">
        <v>0</v>
      </c>
      <c r="T4048">
        <v>0</v>
      </c>
      <c r="U4048">
        <v>568.76289999999995</v>
      </c>
      <c r="W4048" t="s">
        <v>1</v>
      </c>
    </row>
    <row r="4049" spans="1:23">
      <c r="A4049" t="s">
        <v>8120</v>
      </c>
      <c r="B4049" t="str">
        <f t="shared" si="254"/>
        <v>Enero</v>
      </c>
      <c r="C4049" s="20" t="s">
        <v>8122</v>
      </c>
      <c r="D4049" t="s">
        <v>1</v>
      </c>
      <c r="E4049" t="s">
        <v>0</v>
      </c>
      <c r="F4049" t="str">
        <f t="shared" si="255"/>
        <v>CCF</v>
      </c>
      <c r="G4049" t="s">
        <v>8220</v>
      </c>
      <c r="H4049" t="s">
        <v>8172</v>
      </c>
      <c r="I4049">
        <v>835</v>
      </c>
      <c r="J4049">
        <v>835</v>
      </c>
      <c r="K4049" t="s">
        <v>118</v>
      </c>
      <c r="L4049" t="str">
        <f t="shared" si="256"/>
        <v>NIT</v>
      </c>
      <c r="M4049" t="str">
        <f t="shared" si="257"/>
        <v>06141106071025</v>
      </c>
      <c r="N4049" t="s">
        <v>119</v>
      </c>
      <c r="O4049">
        <v>0</v>
      </c>
      <c r="P4049">
        <v>0</v>
      </c>
      <c r="Q4049">
        <v>68.37</v>
      </c>
      <c r="R4049">
        <v>8.8881000000000014</v>
      </c>
      <c r="S4049">
        <v>0</v>
      </c>
      <c r="T4049">
        <v>0</v>
      </c>
      <c r="U4049">
        <v>77.258100000000013</v>
      </c>
      <c r="W4049" t="s">
        <v>1</v>
      </c>
    </row>
    <row r="4050" spans="1:23">
      <c r="A4050" t="s">
        <v>8120</v>
      </c>
      <c r="B4050" t="str">
        <f t="shared" si="254"/>
        <v>Enero</v>
      </c>
      <c r="C4050" s="20" t="s">
        <v>8122</v>
      </c>
      <c r="D4050" t="s">
        <v>1</v>
      </c>
      <c r="E4050" t="s">
        <v>0</v>
      </c>
      <c r="F4050" t="str">
        <f t="shared" si="255"/>
        <v>CCF</v>
      </c>
      <c r="G4050" t="s">
        <v>8220</v>
      </c>
      <c r="H4050" t="s">
        <v>8172</v>
      </c>
      <c r="I4050">
        <v>836</v>
      </c>
      <c r="J4050">
        <v>836</v>
      </c>
      <c r="K4050" t="s">
        <v>118</v>
      </c>
      <c r="L4050" t="str">
        <f t="shared" si="256"/>
        <v>NIT</v>
      </c>
      <c r="M4050" t="str">
        <f t="shared" si="257"/>
        <v>06141106071025</v>
      </c>
      <c r="N4050" t="s">
        <v>119</v>
      </c>
      <c r="O4050">
        <v>0</v>
      </c>
      <c r="P4050">
        <v>0</v>
      </c>
      <c r="Q4050">
        <v>17.52</v>
      </c>
      <c r="R4050">
        <v>2.2776000000000001</v>
      </c>
      <c r="S4050">
        <v>0</v>
      </c>
      <c r="T4050">
        <v>0</v>
      </c>
      <c r="U4050">
        <v>19.797599999999999</v>
      </c>
      <c r="W4050" t="s">
        <v>1</v>
      </c>
    </row>
    <row r="4051" spans="1:23">
      <c r="A4051" t="s">
        <v>8120</v>
      </c>
      <c r="B4051" t="str">
        <f t="shared" si="254"/>
        <v>Enero</v>
      </c>
      <c r="C4051" s="20" t="s">
        <v>8122</v>
      </c>
      <c r="D4051" t="s">
        <v>1</v>
      </c>
      <c r="E4051" t="s">
        <v>0</v>
      </c>
      <c r="F4051" t="str">
        <f t="shared" si="255"/>
        <v>CCF</v>
      </c>
      <c r="G4051" t="s">
        <v>8220</v>
      </c>
      <c r="H4051" t="s">
        <v>8172</v>
      </c>
      <c r="I4051">
        <v>837</v>
      </c>
      <c r="J4051">
        <v>837</v>
      </c>
      <c r="K4051" t="s">
        <v>249</v>
      </c>
      <c r="L4051" t="str">
        <f t="shared" si="256"/>
        <v>NIT</v>
      </c>
      <c r="M4051" t="str">
        <f t="shared" si="257"/>
        <v>06071402171010</v>
      </c>
      <c r="N4051" t="s">
        <v>250</v>
      </c>
      <c r="O4051">
        <v>0</v>
      </c>
      <c r="P4051">
        <v>0</v>
      </c>
      <c r="Q4051">
        <v>152</v>
      </c>
      <c r="R4051">
        <v>19.760000000000002</v>
      </c>
      <c r="S4051">
        <v>0</v>
      </c>
      <c r="T4051">
        <v>0</v>
      </c>
      <c r="U4051">
        <v>171.76</v>
      </c>
      <c r="W4051" t="s">
        <v>1</v>
      </c>
    </row>
    <row r="4052" spans="1:23">
      <c r="A4052" t="s">
        <v>8120</v>
      </c>
      <c r="B4052" t="str">
        <f t="shared" si="254"/>
        <v>Enero</v>
      </c>
      <c r="C4052" s="20" t="s">
        <v>8122</v>
      </c>
      <c r="D4052" t="s">
        <v>1</v>
      </c>
      <c r="E4052" t="s">
        <v>0</v>
      </c>
      <c r="F4052" t="str">
        <f t="shared" si="255"/>
        <v>CCF</v>
      </c>
      <c r="G4052" t="s">
        <v>8220</v>
      </c>
      <c r="H4052" t="s">
        <v>8172</v>
      </c>
      <c r="I4052">
        <v>838</v>
      </c>
      <c r="J4052">
        <v>838</v>
      </c>
      <c r="K4052" t="s">
        <v>1124</v>
      </c>
      <c r="L4052" t="str">
        <f t="shared" si="256"/>
        <v>NIT</v>
      </c>
      <c r="M4052" t="str">
        <f t="shared" si="257"/>
        <v>06142007580150</v>
      </c>
      <c r="N4052" t="s">
        <v>1125</v>
      </c>
      <c r="O4052">
        <v>0</v>
      </c>
      <c r="P4052">
        <v>0</v>
      </c>
      <c r="Q4052">
        <v>146.02000000000001</v>
      </c>
      <c r="R4052">
        <v>18.982600000000001</v>
      </c>
      <c r="S4052">
        <v>0</v>
      </c>
      <c r="T4052">
        <v>0</v>
      </c>
      <c r="U4052">
        <v>165.0026</v>
      </c>
      <c r="W4052" t="s">
        <v>1</v>
      </c>
    </row>
    <row r="4053" spans="1:23">
      <c r="A4053" t="s">
        <v>8120</v>
      </c>
      <c r="B4053" t="str">
        <f t="shared" si="254"/>
        <v>Enero</v>
      </c>
      <c r="C4053" s="20" t="s">
        <v>8122</v>
      </c>
      <c r="D4053" t="s">
        <v>1</v>
      </c>
      <c r="E4053" t="s">
        <v>0</v>
      </c>
      <c r="F4053" t="str">
        <f t="shared" si="255"/>
        <v>CCF</v>
      </c>
      <c r="G4053" t="s">
        <v>8220</v>
      </c>
      <c r="H4053" t="s">
        <v>8172</v>
      </c>
      <c r="I4053">
        <v>839</v>
      </c>
      <c r="J4053">
        <v>839</v>
      </c>
      <c r="K4053" t="s">
        <v>118</v>
      </c>
      <c r="L4053" t="str">
        <f t="shared" si="256"/>
        <v>NIT</v>
      </c>
      <c r="M4053" t="str">
        <f t="shared" si="257"/>
        <v>06141106071025</v>
      </c>
      <c r="N4053" t="s">
        <v>119</v>
      </c>
      <c r="O4053">
        <v>0</v>
      </c>
      <c r="P4053">
        <v>0</v>
      </c>
      <c r="Q4053">
        <v>102.56</v>
      </c>
      <c r="R4053">
        <v>13.332800000000001</v>
      </c>
      <c r="S4053">
        <v>0</v>
      </c>
      <c r="T4053">
        <v>0</v>
      </c>
      <c r="U4053">
        <v>115.89280000000001</v>
      </c>
      <c r="W4053" t="s">
        <v>1</v>
      </c>
    </row>
    <row r="4054" spans="1:23">
      <c r="A4054" t="s">
        <v>8120</v>
      </c>
      <c r="B4054" t="str">
        <f t="shared" si="254"/>
        <v>Enero</v>
      </c>
      <c r="C4054" s="20" t="s">
        <v>8122</v>
      </c>
      <c r="D4054" t="s">
        <v>1</v>
      </c>
      <c r="E4054" t="s">
        <v>0</v>
      </c>
      <c r="F4054" t="str">
        <f t="shared" si="255"/>
        <v>CCF</v>
      </c>
      <c r="G4054" t="s">
        <v>8220</v>
      </c>
      <c r="H4054" t="s">
        <v>8172</v>
      </c>
      <c r="I4054">
        <v>840</v>
      </c>
      <c r="J4054">
        <v>840</v>
      </c>
      <c r="K4054" t="s">
        <v>7877</v>
      </c>
      <c r="L4054" t="str">
        <f t="shared" si="256"/>
        <v>NIT</v>
      </c>
      <c r="M4054" t="str">
        <f t="shared" si="257"/>
        <v>08193110771012</v>
      </c>
      <c r="N4054" t="s">
        <v>7878</v>
      </c>
      <c r="O4054">
        <v>0</v>
      </c>
      <c r="P4054">
        <v>0</v>
      </c>
      <c r="Q4054">
        <v>170.93</v>
      </c>
      <c r="R4054">
        <v>22.2209</v>
      </c>
      <c r="S4054">
        <v>0</v>
      </c>
      <c r="T4054">
        <v>0</v>
      </c>
      <c r="U4054">
        <v>193.15090000000001</v>
      </c>
      <c r="W4054" t="s">
        <v>1</v>
      </c>
    </row>
    <row r="4055" spans="1:23">
      <c r="A4055" t="s">
        <v>8120</v>
      </c>
      <c r="B4055" t="str">
        <f t="shared" si="254"/>
        <v>Enero</v>
      </c>
      <c r="C4055" s="20" t="s">
        <v>8122</v>
      </c>
      <c r="D4055" t="s">
        <v>1</v>
      </c>
      <c r="E4055" t="s">
        <v>0</v>
      </c>
      <c r="F4055" t="str">
        <f t="shared" si="255"/>
        <v>CCF</v>
      </c>
      <c r="G4055" t="s">
        <v>8220</v>
      </c>
      <c r="H4055" t="s">
        <v>8172</v>
      </c>
      <c r="I4055">
        <v>841</v>
      </c>
      <c r="J4055">
        <v>841</v>
      </c>
      <c r="K4055" t="s">
        <v>118</v>
      </c>
      <c r="L4055" t="str">
        <f t="shared" si="256"/>
        <v>NIT</v>
      </c>
      <c r="M4055" t="str">
        <f t="shared" si="257"/>
        <v>06141106071025</v>
      </c>
      <c r="N4055" t="s">
        <v>119</v>
      </c>
      <c r="O4055">
        <v>0</v>
      </c>
      <c r="P4055">
        <v>0</v>
      </c>
      <c r="Q4055">
        <v>73.319999999999993</v>
      </c>
      <c r="R4055">
        <v>9.5315999999999992</v>
      </c>
      <c r="S4055">
        <v>0</v>
      </c>
      <c r="T4055">
        <v>0</v>
      </c>
      <c r="U4055">
        <v>82.851599999999991</v>
      </c>
      <c r="W4055" t="s">
        <v>1</v>
      </c>
    </row>
    <row r="4056" spans="1:23">
      <c r="A4056" t="s">
        <v>8120</v>
      </c>
      <c r="B4056" t="str">
        <f t="shared" si="254"/>
        <v>Enero</v>
      </c>
      <c r="C4056" s="20" t="s">
        <v>8122</v>
      </c>
      <c r="D4056" t="s">
        <v>1</v>
      </c>
      <c r="E4056" t="s">
        <v>0</v>
      </c>
      <c r="F4056" t="str">
        <f t="shared" si="255"/>
        <v>CCF</v>
      </c>
      <c r="G4056" t="s">
        <v>8220</v>
      </c>
      <c r="H4056" t="s">
        <v>8172</v>
      </c>
      <c r="I4056">
        <v>842</v>
      </c>
      <c r="J4056">
        <v>842</v>
      </c>
      <c r="K4056" t="s">
        <v>118</v>
      </c>
      <c r="L4056" t="str">
        <f t="shared" si="256"/>
        <v>NIT</v>
      </c>
      <c r="M4056" t="str">
        <f t="shared" si="257"/>
        <v>06141106071025</v>
      </c>
      <c r="N4056" t="s">
        <v>119</v>
      </c>
      <c r="O4056">
        <v>0</v>
      </c>
      <c r="P4056">
        <v>0</v>
      </c>
      <c r="Q4056">
        <v>34.19</v>
      </c>
      <c r="R4056">
        <v>4.4447000000000001</v>
      </c>
      <c r="S4056">
        <v>0</v>
      </c>
      <c r="T4056">
        <v>0</v>
      </c>
      <c r="U4056">
        <v>38.634699999999995</v>
      </c>
      <c r="W4056" t="s">
        <v>1</v>
      </c>
    </row>
    <row r="4057" spans="1:23">
      <c r="A4057" t="s">
        <v>8120</v>
      </c>
      <c r="B4057" t="str">
        <f t="shared" si="254"/>
        <v>Enero</v>
      </c>
      <c r="C4057" s="20" t="s">
        <v>8122</v>
      </c>
      <c r="D4057" t="s">
        <v>1</v>
      </c>
      <c r="E4057" t="s">
        <v>0</v>
      </c>
      <c r="F4057" t="str">
        <f t="shared" si="255"/>
        <v>CCF</v>
      </c>
      <c r="G4057" t="s">
        <v>8220</v>
      </c>
      <c r="H4057" t="s">
        <v>8172</v>
      </c>
      <c r="I4057">
        <v>843</v>
      </c>
      <c r="J4057">
        <v>843</v>
      </c>
      <c r="K4057" t="s">
        <v>118</v>
      </c>
      <c r="L4057" t="str">
        <f t="shared" si="256"/>
        <v>NIT</v>
      </c>
      <c r="M4057" t="str">
        <f t="shared" si="257"/>
        <v>06141106071025</v>
      </c>
      <c r="N4057" t="s">
        <v>119</v>
      </c>
      <c r="O4057">
        <v>0</v>
      </c>
      <c r="P4057">
        <v>0</v>
      </c>
      <c r="Q4057">
        <v>408.86</v>
      </c>
      <c r="R4057">
        <v>53.151800000000001</v>
      </c>
      <c r="S4057">
        <v>0</v>
      </c>
      <c r="T4057">
        <v>0</v>
      </c>
      <c r="U4057">
        <v>462.01179999999999</v>
      </c>
      <c r="W4057" t="s">
        <v>1</v>
      </c>
    </row>
    <row r="4058" spans="1:23">
      <c r="A4058" t="s">
        <v>8120</v>
      </c>
      <c r="B4058" t="str">
        <f t="shared" si="254"/>
        <v>Enero</v>
      </c>
      <c r="C4058" s="20" t="s">
        <v>8122</v>
      </c>
      <c r="D4058" t="s">
        <v>1</v>
      </c>
      <c r="E4058" t="s">
        <v>0</v>
      </c>
      <c r="F4058" t="str">
        <f t="shared" si="255"/>
        <v>CCF</v>
      </c>
      <c r="G4058" t="s">
        <v>8220</v>
      </c>
      <c r="H4058" t="s">
        <v>8172</v>
      </c>
      <c r="I4058">
        <v>844</v>
      </c>
      <c r="J4058">
        <v>844</v>
      </c>
      <c r="K4058" t="s">
        <v>118</v>
      </c>
      <c r="L4058" t="str">
        <f t="shared" si="256"/>
        <v>NIT</v>
      </c>
      <c r="M4058" t="str">
        <f t="shared" si="257"/>
        <v>06141106071025</v>
      </c>
      <c r="N4058" t="s">
        <v>119</v>
      </c>
      <c r="O4058">
        <v>0</v>
      </c>
      <c r="P4058">
        <v>0</v>
      </c>
      <c r="Q4058">
        <v>220</v>
      </c>
      <c r="R4058">
        <v>28.6</v>
      </c>
      <c r="S4058">
        <v>0</v>
      </c>
      <c r="T4058">
        <v>0</v>
      </c>
      <c r="U4058">
        <v>248.6</v>
      </c>
      <c r="W4058" t="s">
        <v>1</v>
      </c>
    </row>
    <row r="4059" spans="1:23">
      <c r="A4059" t="s">
        <v>8120</v>
      </c>
      <c r="B4059" t="str">
        <f t="shared" si="254"/>
        <v>Enero</v>
      </c>
      <c r="C4059" s="20" t="s">
        <v>8122</v>
      </c>
      <c r="D4059" t="s">
        <v>1</v>
      </c>
      <c r="E4059" t="s">
        <v>0</v>
      </c>
      <c r="F4059" t="str">
        <f t="shared" si="255"/>
        <v>CCF</v>
      </c>
      <c r="G4059" t="s">
        <v>8220</v>
      </c>
      <c r="H4059" t="s">
        <v>8172</v>
      </c>
      <c r="I4059">
        <v>845</v>
      </c>
      <c r="J4059">
        <v>845</v>
      </c>
      <c r="K4059" t="s">
        <v>806</v>
      </c>
      <c r="L4059" t="str">
        <f t="shared" si="256"/>
        <v>NIT</v>
      </c>
      <c r="M4059" t="str">
        <f t="shared" si="257"/>
        <v>06143010031041</v>
      </c>
      <c r="N4059" t="s">
        <v>807</v>
      </c>
      <c r="O4059">
        <v>0</v>
      </c>
      <c r="P4059">
        <v>0</v>
      </c>
      <c r="Q4059">
        <v>504.43</v>
      </c>
      <c r="R4059">
        <v>65.575900000000004</v>
      </c>
      <c r="S4059">
        <v>0</v>
      </c>
      <c r="T4059">
        <v>0</v>
      </c>
      <c r="U4059">
        <v>570.0059</v>
      </c>
      <c r="W4059" t="s">
        <v>1</v>
      </c>
    </row>
    <row r="4060" spans="1:23">
      <c r="A4060" t="s">
        <v>8120</v>
      </c>
      <c r="B4060" t="str">
        <f t="shared" si="254"/>
        <v>Enero</v>
      </c>
      <c r="C4060" s="20" t="s">
        <v>8122</v>
      </c>
      <c r="D4060" t="s">
        <v>1</v>
      </c>
      <c r="E4060" t="s">
        <v>0</v>
      </c>
      <c r="F4060" t="str">
        <f t="shared" si="255"/>
        <v>CCF</v>
      </c>
      <c r="G4060" t="s">
        <v>8220</v>
      </c>
      <c r="H4060" t="s">
        <v>8172</v>
      </c>
      <c r="I4060">
        <v>846</v>
      </c>
      <c r="J4060">
        <v>846</v>
      </c>
      <c r="K4060" t="s">
        <v>715</v>
      </c>
      <c r="L4060" t="str">
        <f t="shared" si="256"/>
        <v>NIT</v>
      </c>
      <c r="M4060" t="str">
        <f t="shared" si="257"/>
        <v>06141006131063</v>
      </c>
      <c r="N4060" t="s">
        <v>716</v>
      </c>
      <c r="O4060">
        <v>0</v>
      </c>
      <c r="P4060">
        <v>0</v>
      </c>
      <c r="Q4060">
        <v>150</v>
      </c>
      <c r="R4060">
        <v>19.5</v>
      </c>
      <c r="S4060">
        <v>0</v>
      </c>
      <c r="T4060">
        <v>0</v>
      </c>
      <c r="U4060">
        <v>169.5</v>
      </c>
      <c r="W4060" t="s">
        <v>1</v>
      </c>
    </row>
    <row r="4061" spans="1:23">
      <c r="A4061" t="s">
        <v>8120</v>
      </c>
      <c r="B4061" t="str">
        <f t="shared" si="254"/>
        <v>Enero</v>
      </c>
      <c r="C4061" s="20" t="s">
        <v>8122</v>
      </c>
      <c r="D4061" t="s">
        <v>1</v>
      </c>
      <c r="E4061" t="s">
        <v>0</v>
      </c>
      <c r="F4061" t="str">
        <f t="shared" si="255"/>
        <v>CCF</v>
      </c>
      <c r="G4061" t="s">
        <v>8220</v>
      </c>
      <c r="H4061" t="s">
        <v>8172</v>
      </c>
      <c r="I4061">
        <v>847</v>
      </c>
      <c r="J4061">
        <v>847</v>
      </c>
      <c r="K4061" t="s">
        <v>181</v>
      </c>
      <c r="L4061" t="str">
        <f t="shared" si="256"/>
        <v>NIT</v>
      </c>
      <c r="M4061" t="str">
        <f t="shared" si="257"/>
        <v>06140810101057</v>
      </c>
      <c r="N4061" t="s">
        <v>182</v>
      </c>
      <c r="O4061">
        <v>0</v>
      </c>
      <c r="P4061">
        <v>0</v>
      </c>
      <c r="Q4061">
        <v>110.62</v>
      </c>
      <c r="R4061">
        <v>14.380600000000001</v>
      </c>
      <c r="S4061">
        <v>0</v>
      </c>
      <c r="T4061">
        <v>0</v>
      </c>
      <c r="U4061">
        <v>125.00060000000001</v>
      </c>
      <c r="W4061" t="s">
        <v>1</v>
      </c>
    </row>
    <row r="4062" spans="1:23">
      <c r="A4062" t="s">
        <v>8120</v>
      </c>
      <c r="B4062" t="str">
        <f t="shared" si="254"/>
        <v>Enero</v>
      </c>
      <c r="C4062" s="20" t="s">
        <v>8122</v>
      </c>
      <c r="D4062" t="s">
        <v>1</v>
      </c>
      <c r="E4062" t="s">
        <v>0</v>
      </c>
      <c r="F4062" t="str">
        <f t="shared" si="255"/>
        <v>CCF</v>
      </c>
      <c r="G4062" t="s">
        <v>8220</v>
      </c>
      <c r="H4062" t="s">
        <v>8172</v>
      </c>
      <c r="I4062">
        <v>848</v>
      </c>
      <c r="J4062">
        <v>848</v>
      </c>
      <c r="K4062" t="s">
        <v>118</v>
      </c>
      <c r="L4062" t="str">
        <f t="shared" si="256"/>
        <v>NIT</v>
      </c>
      <c r="M4062" t="str">
        <f t="shared" si="257"/>
        <v>06141106071025</v>
      </c>
      <c r="N4062" t="s">
        <v>119</v>
      </c>
      <c r="O4062">
        <v>0</v>
      </c>
      <c r="P4062">
        <v>0</v>
      </c>
      <c r="Q4062">
        <v>68.37</v>
      </c>
      <c r="R4062">
        <v>8.8881000000000014</v>
      </c>
      <c r="S4062">
        <v>0</v>
      </c>
      <c r="T4062">
        <v>0</v>
      </c>
      <c r="U4062">
        <v>77.258100000000013</v>
      </c>
      <c r="W4062" t="s">
        <v>1</v>
      </c>
    </row>
    <row r="4063" spans="1:23">
      <c r="A4063" t="s">
        <v>8120</v>
      </c>
      <c r="B4063" t="str">
        <f t="shared" si="254"/>
        <v>Enero</v>
      </c>
      <c r="C4063" s="20" t="s">
        <v>8122</v>
      </c>
      <c r="D4063" t="s">
        <v>1</v>
      </c>
      <c r="E4063" t="s">
        <v>0</v>
      </c>
      <c r="F4063" t="str">
        <f t="shared" si="255"/>
        <v>CCF</v>
      </c>
      <c r="G4063" t="s">
        <v>8220</v>
      </c>
      <c r="H4063" t="s">
        <v>8172</v>
      </c>
      <c r="I4063">
        <v>849</v>
      </c>
      <c r="J4063">
        <v>849</v>
      </c>
      <c r="K4063" t="s">
        <v>159</v>
      </c>
      <c r="L4063" t="str">
        <f t="shared" si="256"/>
        <v>NIT</v>
      </c>
      <c r="M4063" t="str">
        <f t="shared" si="257"/>
        <v>06142409131060</v>
      </c>
      <c r="N4063" t="s">
        <v>160</v>
      </c>
      <c r="O4063">
        <v>0</v>
      </c>
      <c r="P4063">
        <v>0</v>
      </c>
      <c r="Q4063">
        <v>176.99</v>
      </c>
      <c r="R4063">
        <v>23.008700000000001</v>
      </c>
      <c r="S4063">
        <v>0</v>
      </c>
      <c r="T4063">
        <v>0</v>
      </c>
      <c r="U4063">
        <v>199.99870000000001</v>
      </c>
      <c r="W4063" t="s">
        <v>1</v>
      </c>
    </row>
    <row r="4064" spans="1:23">
      <c r="A4064" t="s">
        <v>8120</v>
      </c>
      <c r="B4064" t="str">
        <f t="shared" si="254"/>
        <v>Enero</v>
      </c>
      <c r="C4064" s="20" t="s">
        <v>8122</v>
      </c>
      <c r="D4064" t="s">
        <v>1</v>
      </c>
      <c r="E4064" t="s">
        <v>0</v>
      </c>
      <c r="F4064" t="str">
        <f t="shared" si="255"/>
        <v>CCF</v>
      </c>
      <c r="G4064" t="s">
        <v>8220</v>
      </c>
      <c r="H4064" t="s">
        <v>8172</v>
      </c>
      <c r="I4064">
        <v>850</v>
      </c>
      <c r="J4064">
        <v>850</v>
      </c>
      <c r="K4064" t="s">
        <v>118</v>
      </c>
      <c r="L4064" t="str">
        <f t="shared" si="256"/>
        <v>NIT</v>
      </c>
      <c r="M4064" t="str">
        <f t="shared" si="257"/>
        <v>06141106071025</v>
      </c>
      <c r="N4064" t="s">
        <v>119</v>
      </c>
      <c r="O4064">
        <v>0</v>
      </c>
      <c r="P4064">
        <v>0</v>
      </c>
      <c r="Q4064">
        <v>209.2</v>
      </c>
      <c r="R4064">
        <v>27.195999999999998</v>
      </c>
      <c r="S4064">
        <v>0</v>
      </c>
      <c r="T4064">
        <v>0</v>
      </c>
      <c r="U4064">
        <v>236.39599999999999</v>
      </c>
      <c r="W4064" t="s">
        <v>1</v>
      </c>
    </row>
    <row r="4065" spans="1:23">
      <c r="A4065" t="s">
        <v>8120</v>
      </c>
      <c r="B4065" t="str">
        <f t="shared" si="254"/>
        <v>Enero</v>
      </c>
      <c r="C4065" s="20" t="s">
        <v>8122</v>
      </c>
      <c r="D4065" t="s">
        <v>1</v>
      </c>
      <c r="E4065" t="s">
        <v>0</v>
      </c>
      <c r="F4065" t="str">
        <f t="shared" si="255"/>
        <v>CCF</v>
      </c>
      <c r="G4065" t="s">
        <v>8220</v>
      </c>
      <c r="H4065" t="s">
        <v>8172</v>
      </c>
      <c r="I4065">
        <v>851</v>
      </c>
      <c r="J4065">
        <v>851</v>
      </c>
      <c r="K4065" t="s">
        <v>120</v>
      </c>
      <c r="L4065" t="str">
        <f t="shared" si="256"/>
        <v>NIT</v>
      </c>
      <c r="M4065" t="str">
        <f t="shared" si="257"/>
        <v>06142208811224</v>
      </c>
      <c r="N4065" t="s">
        <v>121</v>
      </c>
      <c r="O4065">
        <v>0</v>
      </c>
      <c r="P4065">
        <v>0</v>
      </c>
      <c r="Q4065">
        <v>8.9600000000000009</v>
      </c>
      <c r="R4065">
        <v>1.1648000000000001</v>
      </c>
      <c r="S4065">
        <v>0</v>
      </c>
      <c r="T4065">
        <v>0</v>
      </c>
      <c r="U4065">
        <v>10.1248</v>
      </c>
      <c r="W4065" t="s">
        <v>1</v>
      </c>
    </row>
    <row r="4066" spans="1:23">
      <c r="A4066" t="s">
        <v>8120</v>
      </c>
      <c r="B4066" t="str">
        <f t="shared" si="254"/>
        <v>Enero</v>
      </c>
      <c r="C4066" s="20" t="s">
        <v>8122</v>
      </c>
      <c r="D4066" t="s">
        <v>1</v>
      </c>
      <c r="E4066" t="s">
        <v>0</v>
      </c>
      <c r="F4066" t="str">
        <f t="shared" si="255"/>
        <v>CCF</v>
      </c>
      <c r="G4066" t="s">
        <v>8220</v>
      </c>
      <c r="H4066" t="s">
        <v>8172</v>
      </c>
      <c r="I4066">
        <v>852</v>
      </c>
      <c r="J4066">
        <v>852</v>
      </c>
      <c r="K4066" t="s">
        <v>253</v>
      </c>
      <c r="L4066" t="str">
        <f t="shared" si="256"/>
        <v>NIT</v>
      </c>
      <c r="M4066" t="str">
        <f t="shared" si="257"/>
        <v>06141504911068</v>
      </c>
      <c r="N4066" t="s">
        <v>254</v>
      </c>
      <c r="O4066">
        <v>0</v>
      </c>
      <c r="P4066">
        <v>0</v>
      </c>
      <c r="Q4066">
        <v>567.20000000000005</v>
      </c>
      <c r="R4066">
        <v>73.736000000000004</v>
      </c>
      <c r="S4066">
        <v>0</v>
      </c>
      <c r="T4066">
        <v>0</v>
      </c>
      <c r="U4066">
        <v>640.93600000000004</v>
      </c>
      <c r="W4066" t="s">
        <v>1</v>
      </c>
    </row>
    <row r="4067" spans="1:23">
      <c r="A4067" t="s">
        <v>8120</v>
      </c>
      <c r="B4067" t="str">
        <f t="shared" si="254"/>
        <v>Enero</v>
      </c>
      <c r="C4067" s="20" t="s">
        <v>8122</v>
      </c>
      <c r="D4067" t="s">
        <v>1</v>
      </c>
      <c r="E4067" t="s">
        <v>0</v>
      </c>
      <c r="F4067" t="str">
        <f t="shared" si="255"/>
        <v>CCF</v>
      </c>
      <c r="G4067" t="s">
        <v>8220</v>
      </c>
      <c r="H4067" t="s">
        <v>8172</v>
      </c>
      <c r="I4067">
        <v>853</v>
      </c>
      <c r="J4067">
        <v>853</v>
      </c>
      <c r="K4067" t="s">
        <v>1066</v>
      </c>
      <c r="L4067" t="str">
        <f t="shared" si="256"/>
        <v>NIT</v>
      </c>
      <c r="M4067" t="str">
        <f t="shared" si="257"/>
        <v>06190912650013</v>
      </c>
      <c r="N4067" t="s">
        <v>1067</v>
      </c>
      <c r="O4067">
        <v>0</v>
      </c>
      <c r="P4067">
        <v>0</v>
      </c>
      <c r="Q4067">
        <v>150.12</v>
      </c>
      <c r="R4067">
        <v>19.515600000000003</v>
      </c>
      <c r="S4067">
        <v>0</v>
      </c>
      <c r="T4067">
        <v>0</v>
      </c>
      <c r="U4067">
        <v>169.63560000000001</v>
      </c>
      <c r="W4067" t="s">
        <v>1</v>
      </c>
    </row>
    <row r="4068" spans="1:23">
      <c r="A4068" t="s">
        <v>8120</v>
      </c>
      <c r="B4068" t="str">
        <f t="shared" si="254"/>
        <v>Enero</v>
      </c>
      <c r="C4068" s="20" t="s">
        <v>8122</v>
      </c>
      <c r="D4068" t="s">
        <v>1</v>
      </c>
      <c r="E4068" t="s">
        <v>0</v>
      </c>
      <c r="F4068" t="str">
        <f t="shared" si="255"/>
        <v>CCF</v>
      </c>
      <c r="G4068" t="s">
        <v>8220</v>
      </c>
      <c r="H4068" t="s">
        <v>8172</v>
      </c>
      <c r="I4068">
        <v>854</v>
      </c>
      <c r="J4068">
        <v>854</v>
      </c>
      <c r="K4068" t="s">
        <v>177</v>
      </c>
      <c r="L4068" t="str">
        <f t="shared" si="256"/>
        <v>NIT</v>
      </c>
      <c r="M4068" t="str">
        <f t="shared" si="257"/>
        <v>06142204831336</v>
      </c>
      <c r="N4068" t="s">
        <v>178</v>
      </c>
      <c r="O4068">
        <v>0</v>
      </c>
      <c r="P4068">
        <v>0</v>
      </c>
      <c r="Q4068">
        <v>341.86</v>
      </c>
      <c r="R4068">
        <v>44.441800000000001</v>
      </c>
      <c r="S4068">
        <v>0</v>
      </c>
      <c r="T4068">
        <v>0</v>
      </c>
      <c r="U4068">
        <v>386.30180000000001</v>
      </c>
      <c r="W4068" t="s">
        <v>1</v>
      </c>
    </row>
    <row r="4069" spans="1:23">
      <c r="A4069" t="s">
        <v>8120</v>
      </c>
      <c r="B4069" t="str">
        <f t="shared" si="254"/>
        <v>Enero</v>
      </c>
      <c r="C4069" s="20" t="s">
        <v>8122</v>
      </c>
      <c r="D4069" t="s">
        <v>1</v>
      </c>
      <c r="E4069" t="s">
        <v>0</v>
      </c>
      <c r="F4069" t="str">
        <f t="shared" si="255"/>
        <v>CCF</v>
      </c>
      <c r="G4069" t="s">
        <v>8220</v>
      </c>
      <c r="H4069" t="s">
        <v>8172</v>
      </c>
      <c r="I4069">
        <v>855</v>
      </c>
      <c r="J4069">
        <v>855</v>
      </c>
      <c r="K4069" t="s">
        <v>159</v>
      </c>
      <c r="L4069" t="str">
        <f t="shared" si="256"/>
        <v>NIT</v>
      </c>
      <c r="M4069" t="str">
        <f t="shared" si="257"/>
        <v>06142409131060</v>
      </c>
      <c r="N4069" t="s">
        <v>160</v>
      </c>
      <c r="O4069">
        <v>0</v>
      </c>
      <c r="P4069">
        <v>0</v>
      </c>
      <c r="Q4069">
        <v>68.14</v>
      </c>
      <c r="R4069">
        <v>8.8582000000000001</v>
      </c>
      <c r="S4069">
        <v>0</v>
      </c>
      <c r="T4069">
        <v>0</v>
      </c>
      <c r="U4069">
        <v>76.998199999999997</v>
      </c>
      <c r="W4069" t="s">
        <v>1</v>
      </c>
    </row>
    <row r="4070" spans="1:23">
      <c r="A4070" t="s">
        <v>8120</v>
      </c>
      <c r="B4070" t="str">
        <f t="shared" si="254"/>
        <v>Enero</v>
      </c>
      <c r="C4070" s="20" t="s">
        <v>8122</v>
      </c>
      <c r="D4070" t="s">
        <v>1</v>
      </c>
      <c r="E4070" t="s">
        <v>0</v>
      </c>
      <c r="F4070" t="str">
        <f t="shared" si="255"/>
        <v>CCF</v>
      </c>
      <c r="G4070" t="s">
        <v>8220</v>
      </c>
      <c r="H4070" t="s">
        <v>8172</v>
      </c>
      <c r="I4070">
        <v>856</v>
      </c>
      <c r="J4070">
        <v>856</v>
      </c>
      <c r="K4070" t="s">
        <v>118</v>
      </c>
      <c r="L4070" t="str">
        <f t="shared" si="256"/>
        <v>NIT</v>
      </c>
      <c r="M4070" t="str">
        <f t="shared" si="257"/>
        <v>06141106071025</v>
      </c>
      <c r="N4070" t="s">
        <v>119</v>
      </c>
      <c r="O4070">
        <v>0</v>
      </c>
      <c r="P4070">
        <v>0</v>
      </c>
      <c r="Q4070">
        <v>91.68</v>
      </c>
      <c r="R4070">
        <v>11.918400000000002</v>
      </c>
      <c r="S4070">
        <v>0</v>
      </c>
      <c r="T4070">
        <v>0</v>
      </c>
      <c r="U4070">
        <v>103.59840000000001</v>
      </c>
      <c r="W4070" t="s">
        <v>1</v>
      </c>
    </row>
    <row r="4071" spans="1:23">
      <c r="A4071" t="s">
        <v>8120</v>
      </c>
      <c r="B4071" t="str">
        <f t="shared" si="254"/>
        <v>Enero</v>
      </c>
      <c r="C4071" s="20" t="s">
        <v>8122</v>
      </c>
      <c r="D4071" t="s">
        <v>1</v>
      </c>
      <c r="E4071" t="s">
        <v>0</v>
      </c>
      <c r="F4071" t="str">
        <f t="shared" si="255"/>
        <v>CCF</v>
      </c>
      <c r="G4071" t="s">
        <v>8220</v>
      </c>
      <c r="H4071" t="s">
        <v>8172</v>
      </c>
      <c r="I4071">
        <v>857</v>
      </c>
      <c r="J4071">
        <v>857</v>
      </c>
      <c r="K4071" t="s">
        <v>118</v>
      </c>
      <c r="L4071" t="str">
        <f t="shared" si="256"/>
        <v>NIT</v>
      </c>
      <c r="M4071" t="str">
        <f t="shared" si="257"/>
        <v>06141106071025</v>
      </c>
      <c r="N4071" t="s">
        <v>119</v>
      </c>
      <c r="O4071">
        <v>0</v>
      </c>
      <c r="P4071">
        <v>0</v>
      </c>
      <c r="Q4071">
        <v>428.57</v>
      </c>
      <c r="R4071">
        <v>55.714100000000002</v>
      </c>
      <c r="S4071">
        <v>0</v>
      </c>
      <c r="T4071">
        <v>0</v>
      </c>
      <c r="U4071">
        <v>484.28409999999997</v>
      </c>
      <c r="W4071" t="s">
        <v>1</v>
      </c>
    </row>
    <row r="4072" spans="1:23">
      <c r="A4072" t="s">
        <v>8120</v>
      </c>
      <c r="B4072" t="str">
        <f t="shared" si="254"/>
        <v>Enero</v>
      </c>
      <c r="C4072" s="20" t="s">
        <v>8122</v>
      </c>
      <c r="D4072" t="s">
        <v>1</v>
      </c>
      <c r="E4072" t="s">
        <v>0</v>
      </c>
      <c r="F4072" t="str">
        <f t="shared" si="255"/>
        <v>CCF</v>
      </c>
      <c r="G4072" t="s">
        <v>8220</v>
      </c>
      <c r="H4072" t="s">
        <v>8172</v>
      </c>
      <c r="I4072">
        <v>858</v>
      </c>
      <c r="J4072">
        <v>858</v>
      </c>
      <c r="K4072" t="s">
        <v>177</v>
      </c>
      <c r="L4072" t="str">
        <f t="shared" si="256"/>
        <v>NIT</v>
      </c>
      <c r="M4072" t="str">
        <f t="shared" si="257"/>
        <v>06142204831336</v>
      </c>
      <c r="N4072" t="s">
        <v>178</v>
      </c>
      <c r="O4072">
        <v>0</v>
      </c>
      <c r="P4072">
        <v>0</v>
      </c>
      <c r="Q4072">
        <v>183.29</v>
      </c>
      <c r="R4072">
        <v>23.8277</v>
      </c>
      <c r="S4072">
        <v>0</v>
      </c>
      <c r="T4072">
        <v>0</v>
      </c>
      <c r="U4072">
        <v>207.11769999999999</v>
      </c>
      <c r="W4072" t="s">
        <v>1</v>
      </c>
    </row>
    <row r="4073" spans="1:23">
      <c r="A4073" t="s">
        <v>8120</v>
      </c>
      <c r="B4073" t="str">
        <f t="shared" si="254"/>
        <v>Enero</v>
      </c>
      <c r="C4073" s="20" t="s">
        <v>8122</v>
      </c>
      <c r="D4073" t="s">
        <v>1</v>
      </c>
      <c r="E4073" t="s">
        <v>0</v>
      </c>
      <c r="F4073" t="str">
        <f t="shared" si="255"/>
        <v>CCF</v>
      </c>
      <c r="G4073" t="s">
        <v>8220</v>
      </c>
      <c r="H4073" t="s">
        <v>8172</v>
      </c>
      <c r="I4073">
        <v>859</v>
      </c>
      <c r="J4073">
        <v>859</v>
      </c>
      <c r="K4073" t="s">
        <v>707</v>
      </c>
      <c r="L4073" t="str">
        <f t="shared" si="256"/>
        <v>NIT</v>
      </c>
      <c r="M4073" t="str">
        <f t="shared" si="257"/>
        <v>06140303540074</v>
      </c>
      <c r="N4073" t="s">
        <v>708</v>
      </c>
      <c r="O4073">
        <v>0</v>
      </c>
      <c r="P4073">
        <v>0</v>
      </c>
      <c r="Q4073">
        <v>50</v>
      </c>
      <c r="R4073">
        <v>6.5</v>
      </c>
      <c r="S4073">
        <v>0</v>
      </c>
      <c r="T4073">
        <v>0</v>
      </c>
      <c r="U4073">
        <v>56.5</v>
      </c>
      <c r="W4073" t="s">
        <v>1</v>
      </c>
    </row>
    <row r="4074" spans="1:23">
      <c r="A4074" t="s">
        <v>8120</v>
      </c>
      <c r="B4074" t="str">
        <f t="shared" si="254"/>
        <v>Enero</v>
      </c>
      <c r="C4074" s="20" t="s">
        <v>8122</v>
      </c>
      <c r="D4074" t="s">
        <v>1</v>
      </c>
      <c r="E4074" t="s">
        <v>0</v>
      </c>
      <c r="F4074" t="str">
        <f t="shared" si="255"/>
        <v>CCF</v>
      </c>
      <c r="G4074" t="s">
        <v>8220</v>
      </c>
      <c r="H4074" t="s">
        <v>8172</v>
      </c>
      <c r="I4074">
        <v>860</v>
      </c>
      <c r="J4074">
        <v>860</v>
      </c>
      <c r="K4074" t="s">
        <v>389</v>
      </c>
      <c r="L4074" t="str">
        <f t="shared" si="256"/>
        <v>NIT</v>
      </c>
      <c r="M4074" t="str">
        <f t="shared" si="257"/>
        <v>06141307951066</v>
      </c>
      <c r="N4074" t="s">
        <v>390</v>
      </c>
      <c r="O4074">
        <v>0</v>
      </c>
      <c r="P4074">
        <v>0</v>
      </c>
      <c r="Q4074">
        <v>58.41</v>
      </c>
      <c r="R4074">
        <v>7.5933000000000002</v>
      </c>
      <c r="S4074">
        <v>0</v>
      </c>
      <c r="T4074">
        <v>0</v>
      </c>
      <c r="U4074">
        <v>66.003299999999996</v>
      </c>
      <c r="W4074" t="s">
        <v>1</v>
      </c>
    </row>
    <row r="4075" spans="1:23">
      <c r="A4075" t="s">
        <v>8120</v>
      </c>
      <c r="B4075" t="str">
        <f t="shared" si="254"/>
        <v>Enero</v>
      </c>
      <c r="C4075" s="20" t="s">
        <v>8122</v>
      </c>
      <c r="D4075" t="s">
        <v>1</v>
      </c>
      <c r="E4075" t="s">
        <v>0</v>
      </c>
      <c r="F4075" t="str">
        <f t="shared" si="255"/>
        <v>CCF</v>
      </c>
      <c r="G4075" t="s">
        <v>8220</v>
      </c>
      <c r="H4075" t="s">
        <v>8172</v>
      </c>
      <c r="I4075">
        <v>861</v>
      </c>
      <c r="J4075">
        <v>861</v>
      </c>
      <c r="K4075" t="s">
        <v>954</v>
      </c>
      <c r="L4075" t="str">
        <f t="shared" si="256"/>
        <v>NIT</v>
      </c>
      <c r="M4075" t="str">
        <f t="shared" si="257"/>
        <v>06140604191015</v>
      </c>
      <c r="N4075" t="s">
        <v>955</v>
      </c>
      <c r="O4075">
        <v>0</v>
      </c>
      <c r="P4075">
        <v>0</v>
      </c>
      <c r="Q4075">
        <v>314.16000000000003</v>
      </c>
      <c r="R4075">
        <v>40.840800000000002</v>
      </c>
      <c r="S4075">
        <v>0</v>
      </c>
      <c r="T4075">
        <v>0</v>
      </c>
      <c r="U4075">
        <v>355.00080000000003</v>
      </c>
      <c r="W4075" t="s">
        <v>1</v>
      </c>
    </row>
    <row r="4076" spans="1:23">
      <c r="A4076" t="s">
        <v>8120</v>
      </c>
      <c r="B4076" t="str">
        <f t="shared" ref="B4076:B4139" si="258">SUBSTITUTE(A4076,"NERO","nero")</f>
        <v>Enero</v>
      </c>
      <c r="C4076" s="20" t="s">
        <v>8122</v>
      </c>
      <c r="D4076" t="s">
        <v>1</v>
      </c>
      <c r="E4076" t="s">
        <v>0</v>
      </c>
      <c r="F4076" t="str">
        <f t="shared" si="255"/>
        <v>CCF</v>
      </c>
      <c r="G4076" t="s">
        <v>8220</v>
      </c>
      <c r="H4076" t="s">
        <v>8172</v>
      </c>
      <c r="I4076">
        <v>862</v>
      </c>
      <c r="J4076">
        <v>862</v>
      </c>
      <c r="K4076" t="s">
        <v>954</v>
      </c>
      <c r="L4076" t="str">
        <f t="shared" si="256"/>
        <v>NIT</v>
      </c>
      <c r="M4076" t="str">
        <f t="shared" si="257"/>
        <v>06140604191015</v>
      </c>
      <c r="N4076" t="s">
        <v>955</v>
      </c>
      <c r="O4076">
        <v>0</v>
      </c>
      <c r="P4076">
        <v>0</v>
      </c>
      <c r="Q4076">
        <v>68.14</v>
      </c>
      <c r="R4076">
        <v>8.8582000000000001</v>
      </c>
      <c r="S4076">
        <v>0</v>
      </c>
      <c r="T4076">
        <v>0</v>
      </c>
      <c r="U4076">
        <v>76.998199999999997</v>
      </c>
      <c r="W4076" t="s">
        <v>1</v>
      </c>
    </row>
    <row r="4077" spans="1:23">
      <c r="A4077" t="s">
        <v>8120</v>
      </c>
      <c r="B4077" t="str">
        <f t="shared" si="258"/>
        <v>Enero</v>
      </c>
      <c r="C4077" s="20" t="s">
        <v>8122</v>
      </c>
      <c r="D4077" t="s">
        <v>1</v>
      </c>
      <c r="E4077" t="s">
        <v>0</v>
      </c>
      <c r="F4077" t="str">
        <f t="shared" si="255"/>
        <v>CCF</v>
      </c>
      <c r="G4077" t="s">
        <v>8220</v>
      </c>
      <c r="H4077" t="s">
        <v>8172</v>
      </c>
      <c r="I4077">
        <v>863</v>
      </c>
      <c r="J4077">
        <v>863</v>
      </c>
      <c r="K4077" t="s">
        <v>1309</v>
      </c>
      <c r="L4077" t="str">
        <f t="shared" si="256"/>
        <v>NIT</v>
      </c>
      <c r="M4077" t="str">
        <f t="shared" si="257"/>
        <v>94112901871011</v>
      </c>
      <c r="N4077" t="s">
        <v>1310</v>
      </c>
      <c r="O4077">
        <v>0</v>
      </c>
      <c r="P4077">
        <v>0</v>
      </c>
      <c r="Q4077">
        <v>68.14</v>
      </c>
      <c r="R4077">
        <v>8.8582000000000001</v>
      </c>
      <c r="S4077">
        <v>0</v>
      </c>
      <c r="T4077">
        <v>0</v>
      </c>
      <c r="U4077">
        <v>76.998199999999997</v>
      </c>
      <c r="W4077" t="s">
        <v>1</v>
      </c>
    </row>
    <row r="4078" spans="1:23">
      <c r="A4078" t="s">
        <v>8120</v>
      </c>
      <c r="B4078" t="str">
        <f t="shared" si="258"/>
        <v>Enero</v>
      </c>
      <c r="C4078" s="20" t="s">
        <v>8122</v>
      </c>
      <c r="D4078" t="s">
        <v>1</v>
      </c>
      <c r="E4078" t="s">
        <v>0</v>
      </c>
      <c r="F4078" t="str">
        <f t="shared" si="255"/>
        <v>CCF</v>
      </c>
      <c r="G4078" t="s">
        <v>8220</v>
      </c>
      <c r="H4078" t="s">
        <v>8172</v>
      </c>
      <c r="I4078">
        <v>864</v>
      </c>
      <c r="J4078">
        <v>864</v>
      </c>
      <c r="K4078" t="s">
        <v>1309</v>
      </c>
      <c r="L4078" t="str">
        <f t="shared" si="256"/>
        <v>NIT</v>
      </c>
      <c r="M4078" t="str">
        <f t="shared" si="257"/>
        <v>94112901871011</v>
      </c>
      <c r="N4078" t="s">
        <v>1310</v>
      </c>
      <c r="O4078">
        <v>0</v>
      </c>
      <c r="P4078">
        <v>0</v>
      </c>
      <c r="Q4078">
        <v>174.25</v>
      </c>
      <c r="R4078">
        <v>22.6525</v>
      </c>
      <c r="S4078">
        <v>0</v>
      </c>
      <c r="T4078">
        <v>0</v>
      </c>
      <c r="U4078">
        <v>196.9025</v>
      </c>
      <c r="W4078" t="s">
        <v>1</v>
      </c>
    </row>
    <row r="4079" spans="1:23">
      <c r="A4079" t="s">
        <v>8120</v>
      </c>
      <c r="B4079" t="str">
        <f t="shared" si="258"/>
        <v>Enero</v>
      </c>
      <c r="C4079" s="20" t="s">
        <v>8122</v>
      </c>
      <c r="D4079" t="s">
        <v>1</v>
      </c>
      <c r="E4079" t="s">
        <v>0</v>
      </c>
      <c r="F4079" t="str">
        <f t="shared" si="255"/>
        <v>CCF</v>
      </c>
      <c r="G4079" t="s">
        <v>8220</v>
      </c>
      <c r="H4079" t="s">
        <v>8172</v>
      </c>
      <c r="I4079">
        <v>865</v>
      </c>
      <c r="J4079">
        <v>865</v>
      </c>
      <c r="K4079" t="s">
        <v>77</v>
      </c>
      <c r="L4079" t="str">
        <f t="shared" si="256"/>
        <v>NIT</v>
      </c>
      <c r="M4079" t="str">
        <f t="shared" si="257"/>
        <v>11231402520010</v>
      </c>
      <c r="N4079" t="s">
        <v>78</v>
      </c>
      <c r="O4079">
        <v>0</v>
      </c>
      <c r="P4079">
        <v>0</v>
      </c>
      <c r="Q4079">
        <v>228.68</v>
      </c>
      <c r="R4079">
        <v>29.728400000000001</v>
      </c>
      <c r="S4079">
        <v>0</v>
      </c>
      <c r="T4079">
        <v>0</v>
      </c>
      <c r="U4079">
        <v>258.40840000000003</v>
      </c>
      <c r="W4079" t="s">
        <v>1</v>
      </c>
    </row>
    <row r="4080" spans="1:23">
      <c r="A4080" t="s">
        <v>8120</v>
      </c>
      <c r="B4080" t="str">
        <f t="shared" si="258"/>
        <v>Enero</v>
      </c>
      <c r="C4080" s="20" t="s">
        <v>8122</v>
      </c>
      <c r="D4080" t="s">
        <v>1</v>
      </c>
      <c r="E4080" t="s">
        <v>0</v>
      </c>
      <c r="F4080" t="str">
        <f t="shared" si="255"/>
        <v>CCF</v>
      </c>
      <c r="G4080" t="s">
        <v>8220</v>
      </c>
      <c r="H4080" t="s">
        <v>8172</v>
      </c>
      <c r="I4080">
        <v>866</v>
      </c>
      <c r="J4080">
        <v>866</v>
      </c>
      <c r="K4080" t="s">
        <v>144</v>
      </c>
      <c r="L4080" t="str">
        <f t="shared" si="256"/>
        <v>NIT</v>
      </c>
      <c r="M4080" t="str">
        <f t="shared" si="257"/>
        <v>06140809620081</v>
      </c>
      <c r="N4080" t="s">
        <v>145</v>
      </c>
      <c r="O4080">
        <v>0</v>
      </c>
      <c r="P4080">
        <v>0</v>
      </c>
      <c r="Q4080">
        <v>21.76</v>
      </c>
      <c r="R4080">
        <v>2.8288000000000002</v>
      </c>
      <c r="S4080">
        <v>0</v>
      </c>
      <c r="T4080">
        <v>0</v>
      </c>
      <c r="U4080">
        <v>24.588800000000003</v>
      </c>
      <c r="W4080" t="s">
        <v>1</v>
      </c>
    </row>
    <row r="4081" spans="1:23">
      <c r="A4081" t="s">
        <v>8120</v>
      </c>
      <c r="B4081" t="str">
        <f t="shared" si="258"/>
        <v>Enero</v>
      </c>
      <c r="C4081" s="20" t="s">
        <v>8122</v>
      </c>
      <c r="D4081" t="s">
        <v>1</v>
      </c>
      <c r="E4081" t="s">
        <v>0</v>
      </c>
      <c r="F4081" t="str">
        <f t="shared" si="255"/>
        <v>CCF</v>
      </c>
      <c r="G4081" t="s">
        <v>8220</v>
      </c>
      <c r="H4081" t="s">
        <v>8172</v>
      </c>
      <c r="I4081">
        <v>868</v>
      </c>
      <c r="J4081">
        <v>868</v>
      </c>
      <c r="K4081" t="s">
        <v>130</v>
      </c>
      <c r="L4081" t="str">
        <f t="shared" si="256"/>
        <v>NIT</v>
      </c>
      <c r="M4081" t="str">
        <f t="shared" si="257"/>
        <v>06142601121035</v>
      </c>
      <c r="N4081" t="s">
        <v>131</v>
      </c>
      <c r="O4081">
        <v>0</v>
      </c>
      <c r="P4081">
        <v>0</v>
      </c>
      <c r="Q4081">
        <v>32</v>
      </c>
      <c r="R4081">
        <v>4.16</v>
      </c>
      <c r="S4081">
        <v>0</v>
      </c>
      <c r="T4081">
        <v>0</v>
      </c>
      <c r="U4081">
        <v>36.159999999999997</v>
      </c>
      <c r="W4081" t="s">
        <v>1</v>
      </c>
    </row>
    <row r="4082" spans="1:23">
      <c r="A4082" t="s">
        <v>8120</v>
      </c>
      <c r="B4082" t="str">
        <f t="shared" si="258"/>
        <v>Enero</v>
      </c>
      <c r="C4082" s="20" t="s">
        <v>8122</v>
      </c>
      <c r="D4082" t="s">
        <v>1</v>
      </c>
      <c r="E4082" t="s">
        <v>0</v>
      </c>
      <c r="F4082" t="str">
        <f t="shared" si="255"/>
        <v>CCF</v>
      </c>
      <c r="G4082" t="s">
        <v>8220</v>
      </c>
      <c r="H4082" t="s">
        <v>8172</v>
      </c>
      <c r="I4082">
        <v>869</v>
      </c>
      <c r="J4082">
        <v>869</v>
      </c>
      <c r="K4082" t="s">
        <v>132</v>
      </c>
      <c r="L4082" t="str">
        <f t="shared" si="256"/>
        <v>NIT</v>
      </c>
      <c r="M4082" t="str">
        <f t="shared" si="257"/>
        <v>06142705111015</v>
      </c>
      <c r="N4082" t="s">
        <v>133</v>
      </c>
      <c r="O4082">
        <v>0</v>
      </c>
      <c r="P4082">
        <v>0</v>
      </c>
      <c r="Q4082">
        <v>500</v>
      </c>
      <c r="R4082">
        <v>65</v>
      </c>
      <c r="S4082">
        <v>0</v>
      </c>
      <c r="T4082">
        <v>0</v>
      </c>
      <c r="U4082">
        <v>565</v>
      </c>
      <c r="W4082" t="s">
        <v>1</v>
      </c>
    </row>
    <row r="4083" spans="1:23">
      <c r="A4083" t="s">
        <v>8120</v>
      </c>
      <c r="B4083" t="str">
        <f t="shared" si="258"/>
        <v>Enero</v>
      </c>
      <c r="C4083" s="20" t="s">
        <v>8122</v>
      </c>
      <c r="D4083" t="s">
        <v>1</v>
      </c>
      <c r="E4083" t="s">
        <v>0</v>
      </c>
      <c r="F4083" t="str">
        <f t="shared" si="255"/>
        <v>CCF</v>
      </c>
      <c r="G4083" t="s">
        <v>8220</v>
      </c>
      <c r="H4083" t="s">
        <v>8172</v>
      </c>
      <c r="I4083">
        <v>870</v>
      </c>
      <c r="J4083">
        <v>870</v>
      </c>
      <c r="K4083" t="s">
        <v>1165</v>
      </c>
      <c r="L4083" t="str">
        <f t="shared" si="256"/>
        <v>NIT</v>
      </c>
      <c r="M4083" t="str">
        <f t="shared" si="257"/>
        <v>06141110051055</v>
      </c>
      <c r="N4083" t="s">
        <v>1166</v>
      </c>
      <c r="O4083">
        <v>0</v>
      </c>
      <c r="P4083">
        <v>0</v>
      </c>
      <c r="Q4083">
        <v>31.42</v>
      </c>
      <c r="R4083">
        <v>4.0846</v>
      </c>
      <c r="S4083">
        <v>0</v>
      </c>
      <c r="T4083">
        <v>0</v>
      </c>
      <c r="U4083">
        <v>35.504600000000003</v>
      </c>
      <c r="W4083" t="s">
        <v>1</v>
      </c>
    </row>
    <row r="4084" spans="1:23">
      <c r="A4084" t="s">
        <v>8120</v>
      </c>
      <c r="B4084" t="str">
        <f t="shared" si="258"/>
        <v>Enero</v>
      </c>
      <c r="C4084" s="20" t="s">
        <v>8122</v>
      </c>
      <c r="D4084" t="s">
        <v>1</v>
      </c>
      <c r="E4084" t="s">
        <v>0</v>
      </c>
      <c r="F4084" t="str">
        <f t="shared" si="255"/>
        <v>CCF</v>
      </c>
      <c r="G4084" t="s">
        <v>8220</v>
      </c>
      <c r="H4084" t="s">
        <v>8172</v>
      </c>
      <c r="I4084">
        <v>871</v>
      </c>
      <c r="J4084">
        <v>871</v>
      </c>
      <c r="K4084" t="s">
        <v>118</v>
      </c>
      <c r="L4084" t="str">
        <f t="shared" si="256"/>
        <v>NIT</v>
      </c>
      <c r="M4084" t="str">
        <f t="shared" si="257"/>
        <v>06141106071025</v>
      </c>
      <c r="N4084" t="s">
        <v>119</v>
      </c>
      <c r="O4084">
        <v>0</v>
      </c>
      <c r="P4084">
        <v>0</v>
      </c>
      <c r="Q4084">
        <v>170.93</v>
      </c>
      <c r="R4084">
        <v>22.2209</v>
      </c>
      <c r="S4084">
        <v>0</v>
      </c>
      <c r="T4084">
        <v>0</v>
      </c>
      <c r="U4084">
        <v>193.15090000000001</v>
      </c>
      <c r="W4084" t="s">
        <v>1</v>
      </c>
    </row>
    <row r="4085" spans="1:23">
      <c r="A4085" t="s">
        <v>8120</v>
      </c>
      <c r="B4085" t="str">
        <f t="shared" si="258"/>
        <v>Enero</v>
      </c>
      <c r="C4085" s="20" t="s">
        <v>8122</v>
      </c>
      <c r="D4085" t="s">
        <v>1</v>
      </c>
      <c r="E4085" t="s">
        <v>0</v>
      </c>
      <c r="F4085" t="str">
        <f t="shared" si="255"/>
        <v>CCF</v>
      </c>
      <c r="G4085" t="s">
        <v>8220</v>
      </c>
      <c r="H4085" t="s">
        <v>8172</v>
      </c>
      <c r="I4085">
        <v>872</v>
      </c>
      <c r="J4085">
        <v>872</v>
      </c>
      <c r="K4085" t="s">
        <v>118</v>
      </c>
      <c r="L4085" t="str">
        <f t="shared" si="256"/>
        <v>NIT</v>
      </c>
      <c r="M4085" t="str">
        <f t="shared" si="257"/>
        <v>06141106071025</v>
      </c>
      <c r="N4085" t="s">
        <v>119</v>
      </c>
      <c r="O4085">
        <v>0</v>
      </c>
      <c r="P4085">
        <v>0</v>
      </c>
      <c r="Q4085">
        <v>102.56</v>
      </c>
      <c r="R4085">
        <v>13.332800000000001</v>
      </c>
      <c r="S4085">
        <v>0</v>
      </c>
      <c r="T4085">
        <v>0</v>
      </c>
      <c r="U4085">
        <v>115.89280000000001</v>
      </c>
      <c r="W4085" t="s">
        <v>1</v>
      </c>
    </row>
    <row r="4086" spans="1:23">
      <c r="A4086" t="s">
        <v>8120</v>
      </c>
      <c r="B4086" t="str">
        <f t="shared" si="258"/>
        <v>Enero</v>
      </c>
      <c r="C4086" s="20" t="s">
        <v>8122</v>
      </c>
      <c r="D4086" t="s">
        <v>1</v>
      </c>
      <c r="E4086" t="s">
        <v>0</v>
      </c>
      <c r="F4086" t="str">
        <f t="shared" si="255"/>
        <v>CCF</v>
      </c>
      <c r="G4086" t="s">
        <v>8220</v>
      </c>
      <c r="H4086" t="s">
        <v>8172</v>
      </c>
      <c r="I4086">
        <v>873</v>
      </c>
      <c r="J4086">
        <v>873</v>
      </c>
      <c r="K4086" t="s">
        <v>7836</v>
      </c>
      <c r="L4086" t="str">
        <f t="shared" si="256"/>
        <v>NIT</v>
      </c>
      <c r="M4086" t="str">
        <f t="shared" si="257"/>
        <v>06143007891048</v>
      </c>
      <c r="N4086" t="s">
        <v>7850</v>
      </c>
      <c r="O4086">
        <v>0</v>
      </c>
      <c r="P4086">
        <v>0</v>
      </c>
      <c r="Q4086">
        <v>68.14</v>
      </c>
      <c r="R4086">
        <v>8.8582000000000001</v>
      </c>
      <c r="S4086">
        <v>0</v>
      </c>
      <c r="T4086">
        <v>0</v>
      </c>
      <c r="U4086">
        <v>76.998199999999997</v>
      </c>
      <c r="W4086" t="s">
        <v>1</v>
      </c>
    </row>
    <row r="4087" spans="1:23">
      <c r="A4087" t="s">
        <v>8120</v>
      </c>
      <c r="B4087" t="str">
        <f t="shared" si="258"/>
        <v>Enero</v>
      </c>
      <c r="C4087" s="20" t="s">
        <v>8122</v>
      </c>
      <c r="D4087" t="s">
        <v>1</v>
      </c>
      <c r="E4087" t="s">
        <v>0</v>
      </c>
      <c r="F4087" t="str">
        <f t="shared" si="255"/>
        <v>CCF</v>
      </c>
      <c r="G4087" t="s">
        <v>8220</v>
      </c>
      <c r="H4087" t="s">
        <v>8172</v>
      </c>
      <c r="I4087">
        <v>874</v>
      </c>
      <c r="J4087">
        <v>874</v>
      </c>
      <c r="K4087" t="s">
        <v>118</v>
      </c>
      <c r="L4087" t="str">
        <f t="shared" si="256"/>
        <v>NIT</v>
      </c>
      <c r="M4087" t="str">
        <f t="shared" si="257"/>
        <v>06141106071025</v>
      </c>
      <c r="N4087" t="s">
        <v>119</v>
      </c>
      <c r="O4087">
        <v>0</v>
      </c>
      <c r="P4087">
        <v>0</v>
      </c>
      <c r="Q4087">
        <v>108.68</v>
      </c>
      <c r="R4087">
        <v>14.128400000000001</v>
      </c>
      <c r="S4087">
        <v>0</v>
      </c>
      <c r="T4087">
        <v>0</v>
      </c>
      <c r="U4087">
        <v>122.80840000000001</v>
      </c>
      <c r="W4087" t="s">
        <v>1</v>
      </c>
    </row>
    <row r="4088" spans="1:23">
      <c r="A4088" t="s">
        <v>8120</v>
      </c>
      <c r="B4088" t="str">
        <f t="shared" si="258"/>
        <v>Enero</v>
      </c>
      <c r="C4088" s="20" t="s">
        <v>8122</v>
      </c>
      <c r="D4088" t="s">
        <v>1</v>
      </c>
      <c r="E4088" t="s">
        <v>0</v>
      </c>
      <c r="F4088" t="str">
        <f t="shared" si="255"/>
        <v>CCF</v>
      </c>
      <c r="G4088" t="s">
        <v>8220</v>
      </c>
      <c r="H4088" t="s">
        <v>8172</v>
      </c>
      <c r="I4088">
        <v>875</v>
      </c>
      <c r="J4088">
        <v>875</v>
      </c>
      <c r="K4088" t="s">
        <v>126</v>
      </c>
      <c r="L4088" t="str">
        <f t="shared" si="256"/>
        <v>NIT</v>
      </c>
      <c r="M4088" t="str">
        <f t="shared" si="257"/>
        <v>12172508931019</v>
      </c>
      <c r="N4088" t="s">
        <v>127</v>
      </c>
      <c r="O4088">
        <v>0</v>
      </c>
      <c r="P4088">
        <v>0</v>
      </c>
      <c r="Q4088">
        <v>1315.96</v>
      </c>
      <c r="R4088">
        <v>171.07480000000001</v>
      </c>
      <c r="S4088">
        <v>0</v>
      </c>
      <c r="T4088">
        <v>0</v>
      </c>
      <c r="U4088">
        <v>1487.0348000000001</v>
      </c>
      <c r="W4088" t="s">
        <v>1</v>
      </c>
    </row>
    <row r="4089" spans="1:23">
      <c r="A4089" t="s">
        <v>8120</v>
      </c>
      <c r="B4089" t="str">
        <f t="shared" si="258"/>
        <v>Enero</v>
      </c>
      <c r="C4089" s="20" t="s">
        <v>8122</v>
      </c>
      <c r="D4089" t="s">
        <v>1</v>
      </c>
      <c r="E4089" t="s">
        <v>0</v>
      </c>
      <c r="F4089" t="str">
        <f t="shared" si="255"/>
        <v>CCF</v>
      </c>
      <c r="G4089" t="s">
        <v>8220</v>
      </c>
      <c r="H4089" t="s">
        <v>8172</v>
      </c>
      <c r="I4089">
        <v>876</v>
      </c>
      <c r="J4089">
        <v>876</v>
      </c>
      <c r="K4089" t="s">
        <v>118</v>
      </c>
      <c r="L4089" t="str">
        <f t="shared" si="256"/>
        <v>NIT</v>
      </c>
      <c r="M4089" t="str">
        <f t="shared" si="257"/>
        <v>06141106071025</v>
      </c>
      <c r="N4089" t="s">
        <v>119</v>
      </c>
      <c r="O4089">
        <v>0</v>
      </c>
      <c r="P4089">
        <v>0</v>
      </c>
      <c r="Q4089">
        <v>304.73</v>
      </c>
      <c r="R4089">
        <v>39.614900000000006</v>
      </c>
      <c r="S4089">
        <v>0</v>
      </c>
      <c r="T4089">
        <v>0</v>
      </c>
      <c r="U4089">
        <v>344.34490000000005</v>
      </c>
      <c r="W4089" t="s">
        <v>1</v>
      </c>
    </row>
    <row r="4090" spans="1:23">
      <c r="A4090" t="s">
        <v>8120</v>
      </c>
      <c r="B4090" t="str">
        <f t="shared" si="258"/>
        <v>Enero</v>
      </c>
      <c r="C4090" s="20" t="s">
        <v>8122</v>
      </c>
      <c r="D4090" t="s">
        <v>1</v>
      </c>
      <c r="E4090" t="s">
        <v>0</v>
      </c>
      <c r="F4090" t="str">
        <f t="shared" si="255"/>
        <v>CCF</v>
      </c>
      <c r="G4090" t="s">
        <v>8220</v>
      </c>
      <c r="H4090" t="s">
        <v>8172</v>
      </c>
      <c r="I4090">
        <v>877</v>
      </c>
      <c r="J4090">
        <v>877</v>
      </c>
      <c r="K4090" t="s">
        <v>118</v>
      </c>
      <c r="L4090" t="str">
        <f t="shared" si="256"/>
        <v>NIT</v>
      </c>
      <c r="M4090" t="str">
        <f t="shared" si="257"/>
        <v>06141106071025</v>
      </c>
      <c r="N4090" t="s">
        <v>119</v>
      </c>
      <c r="O4090">
        <v>0</v>
      </c>
      <c r="P4090">
        <v>0</v>
      </c>
      <c r="Q4090">
        <v>205.11</v>
      </c>
      <c r="R4090">
        <v>26.664300000000004</v>
      </c>
      <c r="S4090">
        <v>0</v>
      </c>
      <c r="T4090">
        <v>0</v>
      </c>
      <c r="U4090">
        <v>231.77430000000001</v>
      </c>
      <c r="W4090" t="s">
        <v>1</v>
      </c>
    </row>
    <row r="4091" spans="1:23">
      <c r="A4091" t="s">
        <v>8120</v>
      </c>
      <c r="B4091" t="str">
        <f t="shared" si="258"/>
        <v>Enero</v>
      </c>
      <c r="C4091" s="20" t="s">
        <v>8122</v>
      </c>
      <c r="D4091" t="s">
        <v>1</v>
      </c>
      <c r="E4091" t="s">
        <v>0</v>
      </c>
      <c r="F4091" t="str">
        <f t="shared" si="255"/>
        <v>CCF</v>
      </c>
      <c r="G4091" t="s">
        <v>8220</v>
      </c>
      <c r="H4091" t="s">
        <v>8172</v>
      </c>
      <c r="I4091">
        <v>878</v>
      </c>
      <c r="J4091">
        <v>878</v>
      </c>
      <c r="K4091" t="s">
        <v>8089</v>
      </c>
      <c r="L4091" t="str">
        <f t="shared" si="256"/>
        <v>NIT</v>
      </c>
      <c r="M4091" t="str">
        <f t="shared" si="257"/>
        <v>06141210991055</v>
      </c>
      <c r="N4091" t="s">
        <v>8090</v>
      </c>
      <c r="O4091">
        <v>0</v>
      </c>
      <c r="P4091">
        <v>0</v>
      </c>
      <c r="Q4091">
        <v>8750.44</v>
      </c>
      <c r="R4091">
        <v>1137.5572000000002</v>
      </c>
      <c r="S4091">
        <v>0</v>
      </c>
      <c r="T4091">
        <v>0</v>
      </c>
      <c r="U4091">
        <v>9887.9972000000016</v>
      </c>
      <c r="W4091" t="s">
        <v>1</v>
      </c>
    </row>
    <row r="4092" spans="1:23">
      <c r="A4092" t="s">
        <v>8120</v>
      </c>
      <c r="B4092" t="str">
        <f t="shared" si="258"/>
        <v>Enero</v>
      </c>
      <c r="C4092" s="20" t="s">
        <v>8122</v>
      </c>
      <c r="D4092" t="s">
        <v>1</v>
      </c>
      <c r="E4092" t="s">
        <v>0</v>
      </c>
      <c r="F4092" t="str">
        <f t="shared" si="255"/>
        <v>CCF</v>
      </c>
      <c r="G4092" t="s">
        <v>8220</v>
      </c>
      <c r="H4092" t="s">
        <v>8172</v>
      </c>
      <c r="I4092">
        <v>879</v>
      </c>
      <c r="J4092">
        <v>879</v>
      </c>
      <c r="K4092" t="s">
        <v>8224</v>
      </c>
      <c r="L4092" t="str">
        <f t="shared" si="256"/>
        <v>NIT</v>
      </c>
      <c r="M4092" t="str">
        <f t="shared" si="257"/>
        <v>06140707201043</v>
      </c>
      <c r="N4092" t="s">
        <v>8225</v>
      </c>
      <c r="O4092">
        <v>0</v>
      </c>
      <c r="P4092">
        <v>0</v>
      </c>
      <c r="Q4092">
        <v>319.56</v>
      </c>
      <c r="R4092">
        <v>41.5428</v>
      </c>
      <c r="S4092">
        <v>0</v>
      </c>
      <c r="T4092">
        <v>0</v>
      </c>
      <c r="U4092">
        <v>361.1028</v>
      </c>
      <c r="W4092" t="s">
        <v>1</v>
      </c>
    </row>
    <row r="4093" spans="1:23">
      <c r="A4093" t="s">
        <v>8120</v>
      </c>
      <c r="B4093" t="str">
        <f t="shared" si="258"/>
        <v>Enero</v>
      </c>
      <c r="C4093" s="20" t="s">
        <v>8122</v>
      </c>
      <c r="D4093" t="s">
        <v>1</v>
      </c>
      <c r="E4093" t="s">
        <v>0</v>
      </c>
      <c r="F4093" t="str">
        <f t="shared" si="255"/>
        <v>CCF</v>
      </c>
      <c r="G4093" t="s">
        <v>8220</v>
      </c>
      <c r="H4093" t="s">
        <v>8172</v>
      </c>
      <c r="I4093">
        <v>880</v>
      </c>
      <c r="J4093">
        <v>880</v>
      </c>
      <c r="K4093" t="s">
        <v>118</v>
      </c>
      <c r="L4093" t="str">
        <f t="shared" si="256"/>
        <v>NIT</v>
      </c>
      <c r="M4093" t="str">
        <f t="shared" si="257"/>
        <v>06141106071025</v>
      </c>
      <c r="N4093" t="s">
        <v>119</v>
      </c>
      <c r="O4093">
        <v>0</v>
      </c>
      <c r="P4093">
        <v>0</v>
      </c>
      <c r="Q4093">
        <v>390.8</v>
      </c>
      <c r="R4093">
        <v>50.804000000000002</v>
      </c>
      <c r="S4093">
        <v>0</v>
      </c>
      <c r="T4093">
        <v>0</v>
      </c>
      <c r="U4093">
        <v>441.60400000000004</v>
      </c>
      <c r="W4093" t="s">
        <v>1</v>
      </c>
    </row>
    <row r="4094" spans="1:23">
      <c r="A4094" t="s">
        <v>8120</v>
      </c>
      <c r="B4094" t="str">
        <f t="shared" si="258"/>
        <v>Enero</v>
      </c>
      <c r="C4094" s="20" t="s">
        <v>8122</v>
      </c>
      <c r="D4094" t="s">
        <v>1</v>
      </c>
      <c r="E4094" t="s">
        <v>0</v>
      </c>
      <c r="F4094" t="str">
        <f t="shared" si="255"/>
        <v>CCF</v>
      </c>
      <c r="G4094" t="s">
        <v>8220</v>
      </c>
      <c r="H4094" t="s">
        <v>8172</v>
      </c>
      <c r="I4094">
        <v>881</v>
      </c>
      <c r="J4094">
        <v>881</v>
      </c>
      <c r="K4094" t="s">
        <v>331</v>
      </c>
      <c r="L4094" t="str">
        <f t="shared" si="256"/>
        <v>NIT</v>
      </c>
      <c r="M4094" t="str">
        <f t="shared" si="257"/>
        <v>12172110891025</v>
      </c>
      <c r="N4094" t="s">
        <v>332</v>
      </c>
      <c r="O4094">
        <v>0</v>
      </c>
      <c r="P4094">
        <v>0</v>
      </c>
      <c r="Q4094">
        <v>48</v>
      </c>
      <c r="R4094">
        <v>6.24</v>
      </c>
      <c r="S4094">
        <v>0</v>
      </c>
      <c r="T4094">
        <v>0</v>
      </c>
      <c r="U4094">
        <v>54.24</v>
      </c>
      <c r="W4094" t="s">
        <v>1</v>
      </c>
    </row>
    <row r="4095" spans="1:23">
      <c r="A4095" t="s">
        <v>8120</v>
      </c>
      <c r="B4095" t="str">
        <f t="shared" si="258"/>
        <v>Enero</v>
      </c>
      <c r="C4095" s="20" t="s">
        <v>8122</v>
      </c>
      <c r="D4095" t="s">
        <v>1</v>
      </c>
      <c r="E4095" t="s">
        <v>0</v>
      </c>
      <c r="F4095" t="str">
        <f t="shared" si="255"/>
        <v>CCF</v>
      </c>
      <c r="G4095" t="s">
        <v>8220</v>
      </c>
      <c r="H4095" t="s">
        <v>8172</v>
      </c>
      <c r="I4095">
        <v>882</v>
      </c>
      <c r="J4095">
        <v>882</v>
      </c>
      <c r="K4095" t="s">
        <v>130</v>
      </c>
      <c r="L4095" t="str">
        <f t="shared" si="256"/>
        <v>NIT</v>
      </c>
      <c r="M4095" t="str">
        <f t="shared" si="257"/>
        <v>06142601121035</v>
      </c>
      <c r="N4095" t="s">
        <v>131</v>
      </c>
      <c r="O4095">
        <v>0</v>
      </c>
      <c r="P4095">
        <v>0</v>
      </c>
      <c r="Q4095">
        <v>72</v>
      </c>
      <c r="R4095">
        <v>9.36</v>
      </c>
      <c r="S4095">
        <v>0</v>
      </c>
      <c r="T4095">
        <v>0</v>
      </c>
      <c r="U4095">
        <v>81.36</v>
      </c>
      <c r="W4095" t="s">
        <v>1</v>
      </c>
    </row>
    <row r="4096" spans="1:23">
      <c r="A4096" t="s">
        <v>8120</v>
      </c>
      <c r="B4096" t="str">
        <f t="shared" si="258"/>
        <v>Enero</v>
      </c>
      <c r="C4096" s="20" t="s">
        <v>8122</v>
      </c>
      <c r="D4096" t="s">
        <v>1</v>
      </c>
      <c r="E4096" t="s">
        <v>0</v>
      </c>
      <c r="F4096" t="str">
        <f t="shared" si="255"/>
        <v>CCF</v>
      </c>
      <c r="G4096" t="s">
        <v>8220</v>
      </c>
      <c r="H4096" t="s">
        <v>8172</v>
      </c>
      <c r="I4096">
        <v>883</v>
      </c>
      <c r="J4096">
        <v>883</v>
      </c>
      <c r="K4096" t="s">
        <v>205</v>
      </c>
      <c r="L4096" t="str">
        <f t="shared" si="256"/>
        <v>NIT</v>
      </c>
      <c r="M4096" t="str">
        <f t="shared" si="257"/>
        <v>06141504041012</v>
      </c>
      <c r="N4096" t="s">
        <v>206</v>
      </c>
      <c r="O4096">
        <v>0</v>
      </c>
      <c r="P4096">
        <v>0</v>
      </c>
      <c r="Q4096">
        <v>341.86</v>
      </c>
      <c r="R4096">
        <v>44.441800000000001</v>
      </c>
      <c r="S4096">
        <v>0</v>
      </c>
      <c r="T4096">
        <v>0</v>
      </c>
      <c r="U4096">
        <v>386.30180000000001</v>
      </c>
      <c r="W4096" t="s">
        <v>1</v>
      </c>
    </row>
    <row r="4097" spans="1:23">
      <c r="A4097" t="s">
        <v>8120</v>
      </c>
      <c r="B4097" t="str">
        <f t="shared" si="258"/>
        <v>Enero</v>
      </c>
      <c r="C4097" s="20" t="s">
        <v>8122</v>
      </c>
      <c r="D4097" t="s">
        <v>1</v>
      </c>
      <c r="E4097" t="s">
        <v>0</v>
      </c>
      <c r="F4097" t="str">
        <f t="shared" si="255"/>
        <v>CCF</v>
      </c>
      <c r="G4097" t="s">
        <v>8220</v>
      </c>
      <c r="H4097" t="s">
        <v>8172</v>
      </c>
      <c r="I4097">
        <v>884</v>
      </c>
      <c r="J4097">
        <v>884</v>
      </c>
      <c r="K4097" t="s">
        <v>187</v>
      </c>
      <c r="L4097" t="str">
        <f t="shared" si="256"/>
        <v>NIT</v>
      </c>
      <c r="M4097" t="str">
        <f t="shared" si="257"/>
        <v>06142808181062</v>
      </c>
      <c r="N4097" t="s">
        <v>188</v>
      </c>
      <c r="O4097">
        <v>0</v>
      </c>
      <c r="P4097">
        <v>0</v>
      </c>
      <c r="Q4097">
        <v>68.14</v>
      </c>
      <c r="R4097">
        <v>8.8582000000000001</v>
      </c>
      <c r="S4097">
        <v>0</v>
      </c>
      <c r="T4097">
        <v>0</v>
      </c>
      <c r="U4097">
        <v>76.998199999999997</v>
      </c>
      <c r="W4097" t="s">
        <v>1</v>
      </c>
    </row>
    <row r="4098" spans="1:23">
      <c r="A4098" t="s">
        <v>8120</v>
      </c>
      <c r="B4098" t="str">
        <f t="shared" si="258"/>
        <v>Enero</v>
      </c>
      <c r="C4098" s="20" t="s">
        <v>8122</v>
      </c>
      <c r="D4098" t="s">
        <v>1</v>
      </c>
      <c r="E4098" t="s">
        <v>0</v>
      </c>
      <c r="F4098" t="str">
        <f t="shared" si="255"/>
        <v>CCF</v>
      </c>
      <c r="G4098" t="s">
        <v>8220</v>
      </c>
      <c r="H4098" t="s">
        <v>8172</v>
      </c>
      <c r="I4098">
        <v>885</v>
      </c>
      <c r="J4098">
        <v>885</v>
      </c>
      <c r="K4098" t="s">
        <v>130</v>
      </c>
      <c r="L4098" t="str">
        <f t="shared" si="256"/>
        <v>NIT</v>
      </c>
      <c r="M4098" t="str">
        <f t="shared" si="257"/>
        <v>06142601121035</v>
      </c>
      <c r="N4098" t="s">
        <v>131</v>
      </c>
      <c r="O4098">
        <v>0</v>
      </c>
      <c r="P4098">
        <v>0</v>
      </c>
      <c r="Q4098">
        <v>24</v>
      </c>
      <c r="R4098">
        <v>3.12</v>
      </c>
      <c r="S4098">
        <v>0</v>
      </c>
      <c r="T4098">
        <v>0</v>
      </c>
      <c r="U4098">
        <v>27.12</v>
      </c>
      <c r="W4098" t="s">
        <v>1</v>
      </c>
    </row>
    <row r="4099" spans="1:23">
      <c r="A4099" t="s">
        <v>8120</v>
      </c>
      <c r="B4099" t="str">
        <f t="shared" si="258"/>
        <v>Enero</v>
      </c>
      <c r="C4099" s="20" t="s">
        <v>8122</v>
      </c>
      <c r="D4099" t="s">
        <v>1</v>
      </c>
      <c r="E4099" t="s">
        <v>0</v>
      </c>
      <c r="F4099" t="str">
        <f t="shared" ref="F4099:F4162" si="259">IF(E4099="05","Nota de crédito","CCF")</f>
        <v>CCF</v>
      </c>
      <c r="G4099" t="s">
        <v>8220</v>
      </c>
      <c r="H4099" t="s">
        <v>8172</v>
      </c>
      <c r="I4099">
        <v>886</v>
      </c>
      <c r="J4099">
        <v>886</v>
      </c>
      <c r="K4099" t="s">
        <v>503</v>
      </c>
      <c r="L4099" t="str">
        <f t="shared" ref="L4099:L4162" si="260">IF(K4099=0,"DUI","NIT")</f>
        <v>NIT</v>
      </c>
      <c r="M4099" t="str">
        <f t="shared" ref="M4099:M4162" si="261">IF(K4099=0,V4099,K4099)</f>
        <v>06142311181026</v>
      </c>
      <c r="N4099" t="s">
        <v>504</v>
      </c>
      <c r="O4099">
        <v>0</v>
      </c>
      <c r="P4099">
        <v>0</v>
      </c>
      <c r="Q4099">
        <v>52.04</v>
      </c>
      <c r="R4099">
        <v>6.7652000000000001</v>
      </c>
      <c r="S4099">
        <v>0</v>
      </c>
      <c r="T4099">
        <v>0</v>
      </c>
      <c r="U4099">
        <v>58.805199999999999</v>
      </c>
      <c r="W4099" t="s">
        <v>1</v>
      </c>
    </row>
    <row r="4100" spans="1:23">
      <c r="A4100" t="s">
        <v>8120</v>
      </c>
      <c r="B4100" t="str">
        <f t="shared" si="258"/>
        <v>Enero</v>
      </c>
      <c r="C4100" s="20" t="s">
        <v>8122</v>
      </c>
      <c r="D4100" t="s">
        <v>1</v>
      </c>
      <c r="E4100" t="s">
        <v>0</v>
      </c>
      <c r="F4100" t="str">
        <f t="shared" si="259"/>
        <v>CCF</v>
      </c>
      <c r="G4100" t="s">
        <v>8220</v>
      </c>
      <c r="H4100" t="s">
        <v>8172</v>
      </c>
      <c r="I4100">
        <v>887</v>
      </c>
      <c r="J4100">
        <v>887</v>
      </c>
      <c r="K4100" t="s">
        <v>144</v>
      </c>
      <c r="L4100" t="str">
        <f t="shared" si="260"/>
        <v>NIT</v>
      </c>
      <c r="M4100" t="str">
        <f t="shared" si="261"/>
        <v>06140809620081</v>
      </c>
      <c r="N4100" t="s">
        <v>145</v>
      </c>
      <c r="O4100">
        <v>0</v>
      </c>
      <c r="P4100">
        <v>0</v>
      </c>
      <c r="Q4100">
        <v>18.34</v>
      </c>
      <c r="R4100">
        <v>2.3841999999999999</v>
      </c>
      <c r="S4100">
        <v>0</v>
      </c>
      <c r="T4100">
        <v>0</v>
      </c>
      <c r="U4100">
        <v>20.7242</v>
      </c>
      <c r="W4100" t="s">
        <v>1</v>
      </c>
    </row>
    <row r="4101" spans="1:23">
      <c r="A4101" t="s">
        <v>8120</v>
      </c>
      <c r="B4101" t="str">
        <f t="shared" si="258"/>
        <v>Enero</v>
      </c>
      <c r="C4101" s="20" t="s">
        <v>8122</v>
      </c>
      <c r="D4101" t="s">
        <v>1</v>
      </c>
      <c r="E4101" t="s">
        <v>0</v>
      </c>
      <c r="F4101" t="str">
        <f t="shared" si="259"/>
        <v>CCF</v>
      </c>
      <c r="G4101" t="s">
        <v>8220</v>
      </c>
      <c r="H4101" t="s">
        <v>8172</v>
      </c>
      <c r="I4101">
        <v>888</v>
      </c>
      <c r="J4101">
        <v>888</v>
      </c>
      <c r="K4101" t="s">
        <v>1167</v>
      </c>
      <c r="L4101" t="str">
        <f t="shared" si="260"/>
        <v>NIT</v>
      </c>
      <c r="M4101" t="str">
        <f t="shared" si="261"/>
        <v>11091509861010</v>
      </c>
      <c r="N4101" t="s">
        <v>1168</v>
      </c>
      <c r="O4101">
        <v>0</v>
      </c>
      <c r="P4101">
        <v>0</v>
      </c>
      <c r="Q4101">
        <v>68.14</v>
      </c>
      <c r="R4101">
        <v>8.8582000000000001</v>
      </c>
      <c r="S4101">
        <v>0</v>
      </c>
      <c r="T4101">
        <v>0</v>
      </c>
      <c r="U4101">
        <v>76.998199999999997</v>
      </c>
      <c r="W4101" t="s">
        <v>1</v>
      </c>
    </row>
    <row r="4102" spans="1:23">
      <c r="A4102" t="s">
        <v>8120</v>
      </c>
      <c r="B4102" t="str">
        <f t="shared" si="258"/>
        <v>Enero</v>
      </c>
      <c r="C4102" s="20" t="s">
        <v>8122</v>
      </c>
      <c r="D4102" t="s">
        <v>1</v>
      </c>
      <c r="E4102" t="s">
        <v>0</v>
      </c>
      <c r="F4102" t="str">
        <f t="shared" si="259"/>
        <v>CCF</v>
      </c>
      <c r="G4102" t="s">
        <v>8220</v>
      </c>
      <c r="H4102" t="s">
        <v>8172</v>
      </c>
      <c r="I4102">
        <v>889</v>
      </c>
      <c r="J4102">
        <v>889</v>
      </c>
      <c r="K4102" t="s">
        <v>7877</v>
      </c>
      <c r="L4102" t="str">
        <f t="shared" si="260"/>
        <v>NIT</v>
      </c>
      <c r="M4102" t="str">
        <f t="shared" si="261"/>
        <v>08193110771012</v>
      </c>
      <c r="N4102" t="s">
        <v>7878</v>
      </c>
      <c r="O4102">
        <v>0</v>
      </c>
      <c r="P4102">
        <v>0</v>
      </c>
      <c r="Q4102">
        <v>170.93</v>
      </c>
      <c r="R4102">
        <v>22.2209</v>
      </c>
      <c r="S4102">
        <v>0</v>
      </c>
      <c r="T4102">
        <v>0</v>
      </c>
      <c r="U4102">
        <v>193.15090000000001</v>
      </c>
      <c r="W4102" t="s">
        <v>1</v>
      </c>
    </row>
    <row r="4103" spans="1:23">
      <c r="A4103" t="s">
        <v>8120</v>
      </c>
      <c r="B4103" t="str">
        <f t="shared" si="258"/>
        <v>Enero</v>
      </c>
      <c r="C4103" s="20" t="s">
        <v>8122</v>
      </c>
      <c r="D4103" t="s">
        <v>1</v>
      </c>
      <c r="E4103" t="s">
        <v>0</v>
      </c>
      <c r="F4103" t="str">
        <f t="shared" si="259"/>
        <v>CCF</v>
      </c>
      <c r="G4103" t="s">
        <v>8220</v>
      </c>
      <c r="H4103" t="s">
        <v>8172</v>
      </c>
      <c r="I4103">
        <v>890</v>
      </c>
      <c r="J4103">
        <v>890</v>
      </c>
      <c r="K4103" t="s">
        <v>8223</v>
      </c>
      <c r="L4103" t="str">
        <f t="shared" si="260"/>
        <v>NIT</v>
      </c>
      <c r="M4103" t="str">
        <f t="shared" si="261"/>
        <v>06141111851160</v>
      </c>
      <c r="N4103" t="s">
        <v>1200</v>
      </c>
      <c r="O4103">
        <v>0</v>
      </c>
      <c r="P4103">
        <v>0</v>
      </c>
      <c r="Q4103">
        <v>93.66</v>
      </c>
      <c r="R4103">
        <v>12.175800000000001</v>
      </c>
      <c r="S4103">
        <v>0</v>
      </c>
      <c r="T4103">
        <v>0</v>
      </c>
      <c r="U4103">
        <v>105.83579999999999</v>
      </c>
      <c r="W4103" t="s">
        <v>1</v>
      </c>
    </row>
    <row r="4104" spans="1:23">
      <c r="A4104" t="s">
        <v>8120</v>
      </c>
      <c r="B4104" t="str">
        <f t="shared" si="258"/>
        <v>Enero</v>
      </c>
      <c r="C4104" s="20" t="s">
        <v>8122</v>
      </c>
      <c r="D4104" t="s">
        <v>1</v>
      </c>
      <c r="E4104" t="s">
        <v>0</v>
      </c>
      <c r="F4104" t="str">
        <f t="shared" si="259"/>
        <v>CCF</v>
      </c>
      <c r="G4104" t="s">
        <v>8220</v>
      </c>
      <c r="H4104" t="s">
        <v>8172</v>
      </c>
      <c r="I4104">
        <v>891</v>
      </c>
      <c r="J4104">
        <v>891</v>
      </c>
      <c r="K4104" t="s">
        <v>118</v>
      </c>
      <c r="L4104" t="str">
        <f t="shared" si="260"/>
        <v>NIT</v>
      </c>
      <c r="M4104" t="str">
        <f t="shared" si="261"/>
        <v>06141106071025</v>
      </c>
      <c r="N4104" t="s">
        <v>119</v>
      </c>
      <c r="O4104">
        <v>0</v>
      </c>
      <c r="P4104">
        <v>0</v>
      </c>
      <c r="Q4104">
        <v>799.33</v>
      </c>
      <c r="R4104">
        <v>103.91290000000001</v>
      </c>
      <c r="S4104">
        <v>0</v>
      </c>
      <c r="T4104">
        <v>0</v>
      </c>
      <c r="U4104">
        <v>903.24290000000008</v>
      </c>
      <c r="W4104" t="s">
        <v>1</v>
      </c>
    </row>
    <row r="4105" spans="1:23">
      <c r="A4105" t="s">
        <v>8120</v>
      </c>
      <c r="B4105" t="str">
        <f t="shared" si="258"/>
        <v>Enero</v>
      </c>
      <c r="C4105" s="20" t="s">
        <v>8122</v>
      </c>
      <c r="D4105" t="s">
        <v>1</v>
      </c>
      <c r="E4105" t="s">
        <v>0</v>
      </c>
      <c r="F4105" t="str">
        <f t="shared" si="259"/>
        <v>CCF</v>
      </c>
      <c r="G4105" t="s">
        <v>8220</v>
      </c>
      <c r="H4105" t="s">
        <v>8172</v>
      </c>
      <c r="I4105">
        <v>892</v>
      </c>
      <c r="J4105">
        <v>892</v>
      </c>
      <c r="K4105" t="s">
        <v>118</v>
      </c>
      <c r="L4105" t="str">
        <f t="shared" si="260"/>
        <v>NIT</v>
      </c>
      <c r="M4105" t="str">
        <f t="shared" si="261"/>
        <v>06141106071025</v>
      </c>
      <c r="N4105" t="s">
        <v>119</v>
      </c>
      <c r="O4105">
        <v>0</v>
      </c>
      <c r="P4105">
        <v>0</v>
      </c>
      <c r="Q4105">
        <v>148.97</v>
      </c>
      <c r="R4105">
        <v>19.366099999999999</v>
      </c>
      <c r="S4105">
        <v>0</v>
      </c>
      <c r="T4105">
        <v>0</v>
      </c>
      <c r="U4105">
        <v>168.33609999999999</v>
      </c>
      <c r="W4105" t="s">
        <v>1</v>
      </c>
    </row>
    <row r="4106" spans="1:23">
      <c r="A4106" t="s">
        <v>8120</v>
      </c>
      <c r="B4106" t="str">
        <f t="shared" si="258"/>
        <v>Enero</v>
      </c>
      <c r="C4106" s="20" t="s">
        <v>8122</v>
      </c>
      <c r="D4106" t="s">
        <v>1</v>
      </c>
      <c r="E4106" t="s">
        <v>0</v>
      </c>
      <c r="F4106" t="str">
        <f t="shared" si="259"/>
        <v>CCF</v>
      </c>
      <c r="G4106" t="s">
        <v>8220</v>
      </c>
      <c r="H4106" t="s">
        <v>8172</v>
      </c>
      <c r="I4106">
        <v>893</v>
      </c>
      <c r="J4106">
        <v>893</v>
      </c>
      <c r="K4106" t="s">
        <v>114</v>
      </c>
      <c r="L4106" t="str">
        <f t="shared" si="260"/>
        <v>NIT</v>
      </c>
      <c r="M4106" t="str">
        <f t="shared" si="261"/>
        <v>06142709750018</v>
      </c>
      <c r="N4106" t="s">
        <v>115</v>
      </c>
      <c r="O4106">
        <v>0</v>
      </c>
      <c r="P4106">
        <v>0</v>
      </c>
      <c r="Q4106">
        <v>1261.08</v>
      </c>
      <c r="R4106">
        <v>163.94039999999998</v>
      </c>
      <c r="S4106">
        <v>0</v>
      </c>
      <c r="T4106">
        <v>0</v>
      </c>
      <c r="U4106">
        <v>1425.0203999999999</v>
      </c>
      <c r="W4106" t="s">
        <v>1</v>
      </c>
    </row>
    <row r="4107" spans="1:23">
      <c r="A4107" t="s">
        <v>8120</v>
      </c>
      <c r="B4107" t="str">
        <f t="shared" si="258"/>
        <v>Enero</v>
      </c>
      <c r="C4107" s="20" t="s">
        <v>8122</v>
      </c>
      <c r="D4107" t="s">
        <v>1</v>
      </c>
      <c r="E4107" t="s">
        <v>0</v>
      </c>
      <c r="F4107" t="str">
        <f t="shared" si="259"/>
        <v>CCF</v>
      </c>
      <c r="G4107" t="s">
        <v>8220</v>
      </c>
      <c r="H4107" t="s">
        <v>8172</v>
      </c>
      <c r="I4107">
        <v>894</v>
      </c>
      <c r="J4107">
        <v>894</v>
      </c>
      <c r="K4107" t="s">
        <v>503</v>
      </c>
      <c r="L4107" t="str">
        <f t="shared" si="260"/>
        <v>NIT</v>
      </c>
      <c r="M4107" t="str">
        <f t="shared" si="261"/>
        <v>06142311181026</v>
      </c>
      <c r="N4107" t="s">
        <v>504</v>
      </c>
      <c r="O4107">
        <v>0</v>
      </c>
      <c r="P4107">
        <v>0</v>
      </c>
      <c r="Q4107">
        <v>31.88</v>
      </c>
      <c r="R4107">
        <v>4.1444000000000001</v>
      </c>
      <c r="S4107">
        <v>0</v>
      </c>
      <c r="T4107">
        <v>0</v>
      </c>
      <c r="U4107">
        <v>36.0244</v>
      </c>
      <c r="W4107" t="s">
        <v>1</v>
      </c>
    </row>
    <row r="4108" spans="1:23">
      <c r="A4108" t="s">
        <v>8120</v>
      </c>
      <c r="B4108" t="str">
        <f t="shared" si="258"/>
        <v>Enero</v>
      </c>
      <c r="C4108" s="20" t="s">
        <v>8122</v>
      </c>
      <c r="D4108" t="s">
        <v>1</v>
      </c>
      <c r="E4108" t="s">
        <v>0</v>
      </c>
      <c r="F4108" t="str">
        <f t="shared" si="259"/>
        <v>CCF</v>
      </c>
      <c r="G4108" t="s">
        <v>8220</v>
      </c>
      <c r="H4108" t="s">
        <v>8172</v>
      </c>
      <c r="I4108">
        <v>895</v>
      </c>
      <c r="J4108">
        <v>895</v>
      </c>
      <c r="K4108" t="s">
        <v>118</v>
      </c>
      <c r="L4108" t="str">
        <f t="shared" si="260"/>
        <v>NIT</v>
      </c>
      <c r="M4108" t="str">
        <f t="shared" si="261"/>
        <v>06141106071025</v>
      </c>
      <c r="N4108" t="s">
        <v>119</v>
      </c>
      <c r="O4108">
        <v>0</v>
      </c>
      <c r="P4108">
        <v>0</v>
      </c>
      <c r="Q4108">
        <v>162.66</v>
      </c>
      <c r="R4108">
        <v>21.145800000000001</v>
      </c>
      <c r="S4108">
        <v>0</v>
      </c>
      <c r="T4108">
        <v>0</v>
      </c>
      <c r="U4108">
        <v>183.8058</v>
      </c>
      <c r="W4108" t="s">
        <v>1</v>
      </c>
    </row>
    <row r="4109" spans="1:23">
      <c r="A4109" t="s">
        <v>8120</v>
      </c>
      <c r="B4109" t="str">
        <f t="shared" si="258"/>
        <v>Enero</v>
      </c>
      <c r="C4109" s="20" t="s">
        <v>8122</v>
      </c>
      <c r="D4109" t="s">
        <v>1</v>
      </c>
      <c r="E4109" t="s">
        <v>0</v>
      </c>
      <c r="F4109" t="str">
        <f t="shared" si="259"/>
        <v>CCF</v>
      </c>
      <c r="G4109" t="s">
        <v>8220</v>
      </c>
      <c r="H4109" t="s">
        <v>8172</v>
      </c>
      <c r="I4109">
        <v>896</v>
      </c>
      <c r="J4109">
        <v>896</v>
      </c>
      <c r="K4109" t="s">
        <v>201</v>
      </c>
      <c r="L4109" t="str">
        <f t="shared" si="260"/>
        <v>NIT</v>
      </c>
      <c r="M4109" t="str">
        <f t="shared" si="261"/>
        <v>02102510011010</v>
      </c>
      <c r="N4109" t="s">
        <v>202</v>
      </c>
      <c r="O4109">
        <v>0</v>
      </c>
      <c r="P4109">
        <v>0</v>
      </c>
      <c r="Q4109">
        <v>439.7</v>
      </c>
      <c r="R4109">
        <v>57.161000000000001</v>
      </c>
      <c r="S4109">
        <v>0</v>
      </c>
      <c r="T4109">
        <v>0</v>
      </c>
      <c r="U4109">
        <v>496.86099999999999</v>
      </c>
      <c r="W4109" t="s">
        <v>1</v>
      </c>
    </row>
    <row r="4110" spans="1:23">
      <c r="A4110" t="s">
        <v>8120</v>
      </c>
      <c r="B4110" t="str">
        <f t="shared" si="258"/>
        <v>Enero</v>
      </c>
      <c r="C4110" s="20" t="s">
        <v>8122</v>
      </c>
      <c r="D4110" t="s">
        <v>1</v>
      </c>
      <c r="E4110" t="s">
        <v>0</v>
      </c>
      <c r="F4110" t="str">
        <f t="shared" si="259"/>
        <v>CCF</v>
      </c>
      <c r="G4110" t="s">
        <v>8220</v>
      </c>
      <c r="H4110" t="s">
        <v>8172</v>
      </c>
      <c r="I4110">
        <v>897</v>
      </c>
      <c r="J4110">
        <v>897</v>
      </c>
      <c r="K4110" t="s">
        <v>512</v>
      </c>
      <c r="L4110" t="str">
        <f t="shared" si="260"/>
        <v>NIT</v>
      </c>
      <c r="M4110" t="str">
        <f t="shared" si="261"/>
        <v>06142703761225</v>
      </c>
      <c r="N4110" t="s">
        <v>513</v>
      </c>
      <c r="O4110">
        <v>0</v>
      </c>
      <c r="P4110">
        <v>0</v>
      </c>
      <c r="Q4110">
        <v>204.52</v>
      </c>
      <c r="R4110">
        <v>26.587600000000002</v>
      </c>
      <c r="S4110">
        <v>0</v>
      </c>
      <c r="T4110">
        <v>0</v>
      </c>
      <c r="U4110">
        <v>231.10760000000002</v>
      </c>
      <c r="W4110" t="s">
        <v>1</v>
      </c>
    </row>
    <row r="4111" spans="1:23">
      <c r="A4111" t="s">
        <v>8120</v>
      </c>
      <c r="B4111" t="str">
        <f t="shared" si="258"/>
        <v>Enero</v>
      </c>
      <c r="C4111" s="20" t="s">
        <v>8122</v>
      </c>
      <c r="D4111" t="s">
        <v>1</v>
      </c>
      <c r="E4111" t="s">
        <v>0</v>
      </c>
      <c r="F4111" t="str">
        <f t="shared" si="259"/>
        <v>CCF</v>
      </c>
      <c r="G4111" t="s">
        <v>8220</v>
      </c>
      <c r="H4111" t="s">
        <v>8172</v>
      </c>
      <c r="I4111">
        <v>898</v>
      </c>
      <c r="J4111">
        <v>898</v>
      </c>
      <c r="K4111" t="s">
        <v>687</v>
      </c>
      <c r="L4111" t="str">
        <f t="shared" si="260"/>
        <v>NIT</v>
      </c>
      <c r="M4111" t="str">
        <f t="shared" si="261"/>
        <v>11110506671017</v>
      </c>
      <c r="N4111" t="s">
        <v>688</v>
      </c>
      <c r="O4111">
        <v>0</v>
      </c>
      <c r="P4111">
        <v>0</v>
      </c>
      <c r="Q4111">
        <v>102.56</v>
      </c>
      <c r="R4111">
        <v>13.332800000000001</v>
      </c>
      <c r="S4111">
        <v>0</v>
      </c>
      <c r="T4111">
        <v>0</v>
      </c>
      <c r="U4111">
        <v>115.89280000000001</v>
      </c>
      <c r="W4111" t="s">
        <v>1</v>
      </c>
    </row>
    <row r="4112" spans="1:23">
      <c r="A4112" t="s">
        <v>8120</v>
      </c>
      <c r="B4112" t="str">
        <f t="shared" si="258"/>
        <v>Enero</v>
      </c>
      <c r="C4112" s="20" t="s">
        <v>8122</v>
      </c>
      <c r="D4112" t="s">
        <v>1</v>
      </c>
      <c r="E4112" t="s">
        <v>0</v>
      </c>
      <c r="F4112" t="str">
        <f t="shared" si="259"/>
        <v>CCF</v>
      </c>
      <c r="G4112" t="s">
        <v>8220</v>
      </c>
      <c r="H4112" t="s">
        <v>8172</v>
      </c>
      <c r="I4112">
        <v>899</v>
      </c>
      <c r="J4112">
        <v>899</v>
      </c>
      <c r="K4112" t="s">
        <v>95</v>
      </c>
      <c r="L4112" t="str">
        <f t="shared" si="260"/>
        <v>NIT</v>
      </c>
      <c r="M4112" t="str">
        <f t="shared" si="261"/>
        <v>06142212650014</v>
      </c>
      <c r="N4112" t="s">
        <v>96</v>
      </c>
      <c r="O4112">
        <v>0</v>
      </c>
      <c r="P4112">
        <v>0</v>
      </c>
      <c r="Q4112">
        <v>87.83</v>
      </c>
      <c r="R4112">
        <v>11.417899999999999</v>
      </c>
      <c r="S4112">
        <v>0</v>
      </c>
      <c r="T4112">
        <v>0</v>
      </c>
      <c r="U4112">
        <v>99.247900000000001</v>
      </c>
      <c r="W4112" t="s">
        <v>1</v>
      </c>
    </row>
    <row r="4113" spans="1:23">
      <c r="A4113" t="s">
        <v>8120</v>
      </c>
      <c r="B4113" t="str">
        <f t="shared" si="258"/>
        <v>Enero</v>
      </c>
      <c r="C4113" s="20" t="s">
        <v>8122</v>
      </c>
      <c r="D4113" t="s">
        <v>1</v>
      </c>
      <c r="E4113" t="s">
        <v>0</v>
      </c>
      <c r="F4113" t="str">
        <f t="shared" si="259"/>
        <v>CCF</v>
      </c>
      <c r="G4113" t="s">
        <v>8220</v>
      </c>
      <c r="H4113" t="s">
        <v>8172</v>
      </c>
      <c r="I4113">
        <v>900</v>
      </c>
      <c r="J4113">
        <v>900</v>
      </c>
      <c r="K4113" t="s">
        <v>85</v>
      </c>
      <c r="L4113" t="str">
        <f t="shared" si="260"/>
        <v>NIT</v>
      </c>
      <c r="M4113" t="str">
        <f t="shared" si="261"/>
        <v>12171907161026</v>
      </c>
      <c r="N4113" t="s">
        <v>86</v>
      </c>
      <c r="O4113">
        <v>0</v>
      </c>
      <c r="P4113">
        <v>0</v>
      </c>
      <c r="Q4113">
        <v>295.20999999999998</v>
      </c>
      <c r="R4113">
        <v>38.377299999999998</v>
      </c>
      <c r="S4113">
        <v>0</v>
      </c>
      <c r="T4113">
        <v>0</v>
      </c>
      <c r="U4113">
        <v>333.58729999999997</v>
      </c>
      <c r="W4113" t="s">
        <v>1</v>
      </c>
    </row>
    <row r="4114" spans="1:23">
      <c r="A4114" t="s">
        <v>8120</v>
      </c>
      <c r="B4114" t="str">
        <f t="shared" si="258"/>
        <v>Enero</v>
      </c>
      <c r="C4114" s="20" t="s">
        <v>8122</v>
      </c>
      <c r="D4114" t="s">
        <v>1</v>
      </c>
      <c r="E4114" t="s">
        <v>0</v>
      </c>
      <c r="F4114" t="str">
        <f t="shared" si="259"/>
        <v>CCF</v>
      </c>
      <c r="G4114" t="s">
        <v>8220</v>
      </c>
      <c r="H4114" t="s">
        <v>8172</v>
      </c>
      <c r="I4114">
        <v>901</v>
      </c>
      <c r="J4114">
        <v>901</v>
      </c>
      <c r="K4114" t="s">
        <v>118</v>
      </c>
      <c r="L4114" t="str">
        <f t="shared" si="260"/>
        <v>NIT</v>
      </c>
      <c r="M4114" t="str">
        <f t="shared" si="261"/>
        <v>06141106071025</v>
      </c>
      <c r="N4114" t="s">
        <v>119</v>
      </c>
      <c r="O4114">
        <v>0</v>
      </c>
      <c r="P4114">
        <v>0</v>
      </c>
      <c r="Q4114">
        <v>478.19</v>
      </c>
      <c r="R4114">
        <v>62.164700000000003</v>
      </c>
      <c r="S4114">
        <v>0</v>
      </c>
      <c r="T4114">
        <v>0</v>
      </c>
      <c r="U4114">
        <v>540.35469999999998</v>
      </c>
      <c r="W4114" t="s">
        <v>1</v>
      </c>
    </row>
    <row r="4115" spans="1:23">
      <c r="A4115" t="s">
        <v>8120</v>
      </c>
      <c r="B4115" t="str">
        <f t="shared" si="258"/>
        <v>Enero</v>
      </c>
      <c r="C4115" s="20" t="s">
        <v>8122</v>
      </c>
      <c r="D4115" t="s">
        <v>1</v>
      </c>
      <c r="E4115" t="s">
        <v>0</v>
      </c>
      <c r="F4115" t="str">
        <f t="shared" si="259"/>
        <v>CCF</v>
      </c>
      <c r="G4115" t="s">
        <v>8220</v>
      </c>
      <c r="H4115" t="s">
        <v>8172</v>
      </c>
      <c r="I4115">
        <v>902</v>
      </c>
      <c r="J4115">
        <v>902</v>
      </c>
      <c r="K4115" t="s">
        <v>118</v>
      </c>
      <c r="L4115" t="str">
        <f t="shared" si="260"/>
        <v>NIT</v>
      </c>
      <c r="M4115" t="str">
        <f t="shared" si="261"/>
        <v>06141106071025</v>
      </c>
      <c r="N4115" t="s">
        <v>119</v>
      </c>
      <c r="O4115">
        <v>0</v>
      </c>
      <c r="P4115">
        <v>0</v>
      </c>
      <c r="Q4115">
        <v>278.94</v>
      </c>
      <c r="R4115">
        <v>36.2622</v>
      </c>
      <c r="S4115">
        <v>0</v>
      </c>
      <c r="T4115">
        <v>0</v>
      </c>
      <c r="U4115">
        <v>315.2022</v>
      </c>
      <c r="W4115" t="s">
        <v>1</v>
      </c>
    </row>
    <row r="4116" spans="1:23">
      <c r="A4116" t="s">
        <v>8120</v>
      </c>
      <c r="B4116" t="str">
        <f t="shared" si="258"/>
        <v>Enero</v>
      </c>
      <c r="C4116" s="20" t="s">
        <v>8122</v>
      </c>
      <c r="D4116" t="s">
        <v>1</v>
      </c>
      <c r="E4116" t="s">
        <v>0</v>
      </c>
      <c r="F4116" t="str">
        <f t="shared" si="259"/>
        <v>CCF</v>
      </c>
      <c r="G4116" t="s">
        <v>8220</v>
      </c>
      <c r="H4116" t="s">
        <v>8172</v>
      </c>
      <c r="I4116">
        <v>903</v>
      </c>
      <c r="J4116">
        <v>903</v>
      </c>
      <c r="K4116" t="s">
        <v>132</v>
      </c>
      <c r="L4116" t="str">
        <f t="shared" si="260"/>
        <v>NIT</v>
      </c>
      <c r="M4116" t="str">
        <f t="shared" si="261"/>
        <v>06142705111015</v>
      </c>
      <c r="N4116" t="s">
        <v>133</v>
      </c>
      <c r="O4116">
        <v>0</v>
      </c>
      <c r="P4116">
        <v>0</v>
      </c>
      <c r="Q4116">
        <v>157.56</v>
      </c>
      <c r="R4116">
        <v>20.482800000000001</v>
      </c>
      <c r="S4116">
        <v>0</v>
      </c>
      <c r="T4116">
        <v>0</v>
      </c>
      <c r="U4116">
        <v>178.0428</v>
      </c>
      <c r="W4116" t="s">
        <v>1</v>
      </c>
    </row>
    <row r="4117" spans="1:23">
      <c r="A4117" t="s">
        <v>8120</v>
      </c>
      <c r="B4117" t="str">
        <f t="shared" si="258"/>
        <v>Enero</v>
      </c>
      <c r="C4117" s="20" t="s">
        <v>8122</v>
      </c>
      <c r="D4117" t="s">
        <v>1</v>
      </c>
      <c r="E4117" t="s">
        <v>0</v>
      </c>
      <c r="F4117" t="str">
        <f t="shared" si="259"/>
        <v>CCF</v>
      </c>
      <c r="G4117" t="s">
        <v>8220</v>
      </c>
      <c r="H4117" t="s">
        <v>8172</v>
      </c>
      <c r="I4117">
        <v>904</v>
      </c>
      <c r="J4117">
        <v>904</v>
      </c>
      <c r="K4117" t="s">
        <v>8076</v>
      </c>
      <c r="L4117" t="str">
        <f t="shared" si="260"/>
        <v>NIT</v>
      </c>
      <c r="M4117" t="str">
        <f t="shared" si="261"/>
        <v>06140708901030</v>
      </c>
      <c r="N4117" t="s">
        <v>8077</v>
      </c>
      <c r="O4117">
        <v>0</v>
      </c>
      <c r="P4117">
        <v>0</v>
      </c>
      <c r="Q4117">
        <v>165.92</v>
      </c>
      <c r="R4117">
        <v>21.569599999999998</v>
      </c>
      <c r="S4117">
        <v>0</v>
      </c>
      <c r="T4117">
        <v>0</v>
      </c>
      <c r="U4117">
        <v>187.4896</v>
      </c>
      <c r="W4117" t="s">
        <v>1</v>
      </c>
    </row>
    <row r="4118" spans="1:23">
      <c r="A4118" t="s">
        <v>8120</v>
      </c>
      <c r="B4118" t="str">
        <f t="shared" si="258"/>
        <v>Enero</v>
      </c>
      <c r="C4118" s="20" t="s">
        <v>8122</v>
      </c>
      <c r="D4118" t="s">
        <v>1</v>
      </c>
      <c r="E4118" t="s">
        <v>0</v>
      </c>
      <c r="F4118" t="str">
        <f t="shared" si="259"/>
        <v>CCF</v>
      </c>
      <c r="G4118" t="s">
        <v>8220</v>
      </c>
      <c r="H4118" t="s">
        <v>8172</v>
      </c>
      <c r="I4118">
        <v>905</v>
      </c>
      <c r="J4118">
        <v>905</v>
      </c>
      <c r="K4118" t="s">
        <v>231</v>
      </c>
      <c r="L4118" t="str">
        <f t="shared" si="260"/>
        <v>NIT</v>
      </c>
      <c r="M4118" t="str">
        <f t="shared" si="261"/>
        <v>06142804861247</v>
      </c>
      <c r="N4118" t="s">
        <v>232</v>
      </c>
      <c r="O4118">
        <v>0</v>
      </c>
      <c r="P4118">
        <v>0</v>
      </c>
      <c r="Q4118">
        <v>200</v>
      </c>
      <c r="R4118">
        <v>26</v>
      </c>
      <c r="S4118">
        <v>0</v>
      </c>
      <c r="T4118">
        <v>0</v>
      </c>
      <c r="U4118">
        <v>226</v>
      </c>
      <c r="W4118" t="s">
        <v>1</v>
      </c>
    </row>
    <row r="4119" spans="1:23">
      <c r="A4119" t="s">
        <v>8120</v>
      </c>
      <c r="B4119" t="str">
        <f t="shared" si="258"/>
        <v>Enero</v>
      </c>
      <c r="C4119" s="20" t="s">
        <v>8122</v>
      </c>
      <c r="D4119" t="s">
        <v>1</v>
      </c>
      <c r="E4119" t="s">
        <v>0</v>
      </c>
      <c r="F4119" t="str">
        <f t="shared" si="259"/>
        <v>CCF</v>
      </c>
      <c r="G4119" t="s">
        <v>8220</v>
      </c>
      <c r="H4119" t="s">
        <v>8172</v>
      </c>
      <c r="I4119">
        <v>906</v>
      </c>
      <c r="J4119">
        <v>906</v>
      </c>
      <c r="K4119" t="s">
        <v>193</v>
      </c>
      <c r="L4119" t="str">
        <f t="shared" si="260"/>
        <v>NIT</v>
      </c>
      <c r="M4119" t="str">
        <f t="shared" si="261"/>
        <v>06141508171042</v>
      </c>
      <c r="N4119" t="s">
        <v>194</v>
      </c>
      <c r="O4119">
        <v>0</v>
      </c>
      <c r="P4119">
        <v>0</v>
      </c>
      <c r="Q4119">
        <v>172.25</v>
      </c>
      <c r="R4119">
        <v>22.392500000000002</v>
      </c>
      <c r="S4119">
        <v>0</v>
      </c>
      <c r="T4119">
        <v>0</v>
      </c>
      <c r="U4119">
        <v>194.64250000000001</v>
      </c>
      <c r="W4119" t="s">
        <v>1</v>
      </c>
    </row>
    <row r="4120" spans="1:23">
      <c r="A4120" t="s">
        <v>8120</v>
      </c>
      <c r="B4120" t="str">
        <f t="shared" si="258"/>
        <v>Enero</v>
      </c>
      <c r="C4120" s="20" t="s">
        <v>8122</v>
      </c>
      <c r="D4120" t="s">
        <v>1</v>
      </c>
      <c r="E4120" t="s">
        <v>0</v>
      </c>
      <c r="F4120" t="str">
        <f t="shared" si="259"/>
        <v>CCF</v>
      </c>
      <c r="G4120" t="s">
        <v>8220</v>
      </c>
      <c r="H4120" t="s">
        <v>8172</v>
      </c>
      <c r="I4120">
        <v>907</v>
      </c>
      <c r="J4120">
        <v>907</v>
      </c>
      <c r="K4120" t="s">
        <v>118</v>
      </c>
      <c r="L4120" t="str">
        <f t="shared" si="260"/>
        <v>NIT</v>
      </c>
      <c r="M4120" t="str">
        <f t="shared" si="261"/>
        <v>06141106071025</v>
      </c>
      <c r="N4120" t="s">
        <v>119</v>
      </c>
      <c r="O4120">
        <v>0</v>
      </c>
      <c r="P4120">
        <v>0</v>
      </c>
      <c r="Q4120">
        <v>169.67</v>
      </c>
      <c r="R4120">
        <v>22.057099999999998</v>
      </c>
      <c r="S4120">
        <v>0</v>
      </c>
      <c r="T4120">
        <v>0</v>
      </c>
      <c r="U4120">
        <v>191.72709999999998</v>
      </c>
      <c r="W4120" t="s">
        <v>1</v>
      </c>
    </row>
    <row r="4121" spans="1:23">
      <c r="A4121" t="s">
        <v>8120</v>
      </c>
      <c r="B4121" t="str">
        <f t="shared" si="258"/>
        <v>Enero</v>
      </c>
      <c r="C4121" s="20" t="s">
        <v>8122</v>
      </c>
      <c r="D4121" t="s">
        <v>1</v>
      </c>
      <c r="E4121" t="s">
        <v>0</v>
      </c>
      <c r="F4121" t="str">
        <f t="shared" si="259"/>
        <v>CCF</v>
      </c>
      <c r="G4121" t="s">
        <v>8220</v>
      </c>
      <c r="H4121" t="s">
        <v>8172</v>
      </c>
      <c r="I4121">
        <v>908</v>
      </c>
      <c r="J4121">
        <v>908</v>
      </c>
      <c r="K4121" t="s">
        <v>8221</v>
      </c>
      <c r="L4121" t="str">
        <f t="shared" si="260"/>
        <v>NIT</v>
      </c>
      <c r="M4121" t="str">
        <f t="shared" si="261"/>
        <v>01010310750017</v>
      </c>
      <c r="N4121" t="s">
        <v>8222</v>
      </c>
      <c r="O4121">
        <v>0</v>
      </c>
      <c r="P4121">
        <v>0</v>
      </c>
      <c r="Q4121">
        <v>79.16</v>
      </c>
      <c r="R4121">
        <v>10.290799999999999</v>
      </c>
      <c r="S4121">
        <v>0</v>
      </c>
      <c r="T4121">
        <v>0</v>
      </c>
      <c r="U4121">
        <v>89.450800000000001</v>
      </c>
      <c r="W4121" t="s">
        <v>1</v>
      </c>
    </row>
    <row r="4122" spans="1:23">
      <c r="A4122" t="s">
        <v>8120</v>
      </c>
      <c r="B4122" t="str">
        <f t="shared" si="258"/>
        <v>Enero</v>
      </c>
      <c r="C4122" s="20" t="s">
        <v>8122</v>
      </c>
      <c r="D4122" t="s">
        <v>1</v>
      </c>
      <c r="E4122" t="s">
        <v>0</v>
      </c>
      <c r="F4122" t="str">
        <f t="shared" si="259"/>
        <v>CCF</v>
      </c>
      <c r="G4122" t="s">
        <v>8220</v>
      </c>
      <c r="H4122" t="s">
        <v>8172</v>
      </c>
      <c r="I4122">
        <v>909</v>
      </c>
      <c r="J4122">
        <v>909</v>
      </c>
      <c r="K4122" t="s">
        <v>118</v>
      </c>
      <c r="L4122" t="str">
        <f t="shared" si="260"/>
        <v>NIT</v>
      </c>
      <c r="M4122" t="str">
        <f t="shared" si="261"/>
        <v>06141106071025</v>
      </c>
      <c r="N4122" t="s">
        <v>119</v>
      </c>
      <c r="O4122">
        <v>0</v>
      </c>
      <c r="P4122">
        <v>0</v>
      </c>
      <c r="Q4122">
        <v>223.46</v>
      </c>
      <c r="R4122">
        <v>29.049800000000001</v>
      </c>
      <c r="S4122">
        <v>0</v>
      </c>
      <c r="T4122">
        <v>0</v>
      </c>
      <c r="U4122">
        <v>252.50980000000001</v>
      </c>
      <c r="W4122" t="s">
        <v>1</v>
      </c>
    </row>
    <row r="4123" spans="1:23">
      <c r="A4123" t="s">
        <v>8120</v>
      </c>
      <c r="B4123" t="str">
        <f t="shared" si="258"/>
        <v>Enero</v>
      </c>
      <c r="C4123" s="20" t="s">
        <v>8122</v>
      </c>
      <c r="D4123" t="s">
        <v>1</v>
      </c>
      <c r="E4123" t="s">
        <v>0</v>
      </c>
      <c r="F4123" t="str">
        <f t="shared" si="259"/>
        <v>CCF</v>
      </c>
      <c r="G4123" t="s">
        <v>8220</v>
      </c>
      <c r="H4123" t="s">
        <v>8172</v>
      </c>
      <c r="I4123">
        <v>910</v>
      </c>
      <c r="J4123">
        <v>910</v>
      </c>
      <c r="K4123" t="s">
        <v>179</v>
      </c>
      <c r="L4123" t="str">
        <f t="shared" si="260"/>
        <v>NIT</v>
      </c>
      <c r="M4123" t="str">
        <f t="shared" si="261"/>
        <v>06142509811220</v>
      </c>
      <c r="N4123" t="s">
        <v>180</v>
      </c>
      <c r="O4123">
        <v>0</v>
      </c>
      <c r="P4123">
        <v>0</v>
      </c>
      <c r="Q4123">
        <v>55.31</v>
      </c>
      <c r="R4123">
        <v>7.1903000000000006</v>
      </c>
      <c r="S4123">
        <v>0</v>
      </c>
      <c r="T4123">
        <v>0</v>
      </c>
      <c r="U4123">
        <v>62.500300000000003</v>
      </c>
      <c r="W4123" t="s">
        <v>1</v>
      </c>
    </row>
    <row r="4124" spans="1:23">
      <c r="A4124" t="s">
        <v>8120</v>
      </c>
      <c r="B4124" t="str">
        <f t="shared" si="258"/>
        <v>Enero</v>
      </c>
      <c r="C4124" s="20" t="s">
        <v>8122</v>
      </c>
      <c r="D4124" t="s">
        <v>1</v>
      </c>
      <c r="E4124" t="s">
        <v>0</v>
      </c>
      <c r="F4124" t="str">
        <f t="shared" si="259"/>
        <v>CCF</v>
      </c>
      <c r="G4124" t="s">
        <v>8220</v>
      </c>
      <c r="H4124" t="s">
        <v>8172</v>
      </c>
      <c r="I4124">
        <v>911</v>
      </c>
      <c r="J4124">
        <v>911</v>
      </c>
      <c r="K4124" t="s">
        <v>1066</v>
      </c>
      <c r="L4124" t="str">
        <f t="shared" si="260"/>
        <v>NIT</v>
      </c>
      <c r="M4124" t="str">
        <f t="shared" si="261"/>
        <v>06190912650013</v>
      </c>
      <c r="N4124" t="s">
        <v>1067</v>
      </c>
      <c r="O4124">
        <v>0</v>
      </c>
      <c r="P4124">
        <v>0</v>
      </c>
      <c r="Q4124">
        <v>28</v>
      </c>
      <c r="R4124">
        <v>3.64</v>
      </c>
      <c r="S4124">
        <v>0</v>
      </c>
      <c r="T4124">
        <v>0</v>
      </c>
      <c r="U4124">
        <v>31.64</v>
      </c>
      <c r="W4124" t="s">
        <v>1</v>
      </c>
    </row>
    <row r="4125" spans="1:23">
      <c r="A4125" t="s">
        <v>8120</v>
      </c>
      <c r="B4125" t="str">
        <f t="shared" si="258"/>
        <v>Enero</v>
      </c>
      <c r="C4125" s="20" t="s">
        <v>8122</v>
      </c>
      <c r="D4125" t="s">
        <v>1</v>
      </c>
      <c r="E4125" t="s">
        <v>0</v>
      </c>
      <c r="F4125" t="str">
        <f t="shared" si="259"/>
        <v>CCF</v>
      </c>
      <c r="G4125" t="s">
        <v>8220</v>
      </c>
      <c r="H4125" t="s">
        <v>8172</v>
      </c>
      <c r="I4125">
        <v>912</v>
      </c>
      <c r="J4125">
        <v>912</v>
      </c>
      <c r="K4125" t="s">
        <v>118</v>
      </c>
      <c r="L4125" t="str">
        <f t="shared" si="260"/>
        <v>NIT</v>
      </c>
      <c r="M4125" t="str">
        <f t="shared" si="261"/>
        <v>06141106071025</v>
      </c>
      <c r="N4125" t="s">
        <v>119</v>
      </c>
      <c r="O4125">
        <v>0</v>
      </c>
      <c r="P4125">
        <v>0</v>
      </c>
      <c r="Q4125">
        <v>258.62</v>
      </c>
      <c r="R4125">
        <v>33.620600000000003</v>
      </c>
      <c r="S4125">
        <v>0</v>
      </c>
      <c r="T4125">
        <v>0</v>
      </c>
      <c r="U4125">
        <v>292.24060000000003</v>
      </c>
      <c r="W4125" t="s">
        <v>1</v>
      </c>
    </row>
    <row r="4126" spans="1:23">
      <c r="A4126" t="s">
        <v>8120</v>
      </c>
      <c r="B4126" t="str">
        <f t="shared" si="258"/>
        <v>Enero</v>
      </c>
      <c r="C4126" s="20" t="s">
        <v>8122</v>
      </c>
      <c r="D4126" t="s">
        <v>1</v>
      </c>
      <c r="E4126" t="s">
        <v>0</v>
      </c>
      <c r="F4126" t="str">
        <f t="shared" si="259"/>
        <v>CCF</v>
      </c>
      <c r="G4126" t="s">
        <v>8220</v>
      </c>
      <c r="H4126" t="s">
        <v>8172</v>
      </c>
      <c r="I4126">
        <v>913</v>
      </c>
      <c r="J4126">
        <v>913</v>
      </c>
      <c r="K4126" t="s">
        <v>118</v>
      </c>
      <c r="L4126" t="str">
        <f t="shared" si="260"/>
        <v>NIT</v>
      </c>
      <c r="M4126" t="str">
        <f t="shared" si="261"/>
        <v>06141106071025</v>
      </c>
      <c r="N4126" t="s">
        <v>119</v>
      </c>
      <c r="O4126">
        <v>0</v>
      </c>
      <c r="P4126">
        <v>0</v>
      </c>
      <c r="Q4126">
        <v>34.19</v>
      </c>
      <c r="R4126">
        <v>4.4447000000000001</v>
      </c>
      <c r="S4126">
        <v>0</v>
      </c>
      <c r="T4126">
        <v>0</v>
      </c>
      <c r="U4126">
        <v>38.634699999999995</v>
      </c>
      <c r="W4126" t="s">
        <v>1</v>
      </c>
    </row>
    <row r="4127" spans="1:23">
      <c r="A4127" t="s">
        <v>8120</v>
      </c>
      <c r="B4127" t="str">
        <f t="shared" si="258"/>
        <v>Enero</v>
      </c>
      <c r="C4127" s="20" t="s">
        <v>8122</v>
      </c>
      <c r="D4127" t="s">
        <v>1</v>
      </c>
      <c r="E4127" t="s">
        <v>0</v>
      </c>
      <c r="F4127" t="str">
        <f t="shared" si="259"/>
        <v>CCF</v>
      </c>
      <c r="G4127" t="s">
        <v>8220</v>
      </c>
      <c r="H4127" t="s">
        <v>8172</v>
      </c>
      <c r="I4127">
        <v>914</v>
      </c>
      <c r="J4127">
        <v>914</v>
      </c>
      <c r="K4127" t="s">
        <v>7877</v>
      </c>
      <c r="L4127" t="str">
        <f t="shared" si="260"/>
        <v>NIT</v>
      </c>
      <c r="M4127" t="str">
        <f t="shared" si="261"/>
        <v>08193110771012</v>
      </c>
      <c r="N4127" t="s">
        <v>7878</v>
      </c>
      <c r="O4127">
        <v>0</v>
      </c>
      <c r="P4127">
        <v>0</v>
      </c>
      <c r="Q4127">
        <v>170.93</v>
      </c>
      <c r="R4127">
        <v>22.2209</v>
      </c>
      <c r="S4127">
        <v>0</v>
      </c>
      <c r="T4127">
        <v>0</v>
      </c>
      <c r="U4127">
        <v>193.15090000000001</v>
      </c>
      <c r="W4127" t="s">
        <v>1</v>
      </c>
    </row>
    <row r="4128" spans="1:23">
      <c r="A4128" t="s">
        <v>8120</v>
      </c>
      <c r="B4128" t="str">
        <f t="shared" si="258"/>
        <v>Enero</v>
      </c>
      <c r="C4128" s="20" t="s">
        <v>8122</v>
      </c>
      <c r="D4128" t="s">
        <v>1</v>
      </c>
      <c r="E4128" t="s">
        <v>0</v>
      </c>
      <c r="F4128" t="str">
        <f t="shared" si="259"/>
        <v>CCF</v>
      </c>
      <c r="G4128" t="s">
        <v>8220</v>
      </c>
      <c r="H4128" t="s">
        <v>8172</v>
      </c>
      <c r="I4128">
        <v>915</v>
      </c>
      <c r="J4128">
        <v>915</v>
      </c>
      <c r="K4128" t="s">
        <v>1198</v>
      </c>
      <c r="L4128" t="str">
        <f t="shared" si="260"/>
        <v>NIT</v>
      </c>
      <c r="M4128" t="str">
        <f t="shared" si="261"/>
        <v>06170705871048</v>
      </c>
      <c r="N4128" t="s">
        <v>1199</v>
      </c>
      <c r="O4128">
        <v>0</v>
      </c>
      <c r="P4128">
        <v>0</v>
      </c>
      <c r="Q4128">
        <v>74.489999999999995</v>
      </c>
      <c r="R4128">
        <v>9.6837</v>
      </c>
      <c r="S4128">
        <v>0</v>
      </c>
      <c r="T4128">
        <v>0</v>
      </c>
      <c r="U4128">
        <v>84.173699999999997</v>
      </c>
      <c r="W4128" t="s">
        <v>1</v>
      </c>
    </row>
    <row r="4129" spans="1:23">
      <c r="A4129" t="s">
        <v>8120</v>
      </c>
      <c r="B4129" t="str">
        <f t="shared" si="258"/>
        <v>Enero</v>
      </c>
      <c r="C4129" s="20" t="s">
        <v>8122</v>
      </c>
      <c r="D4129" t="s">
        <v>1</v>
      </c>
      <c r="E4129" t="s">
        <v>0</v>
      </c>
      <c r="F4129" t="str">
        <f t="shared" si="259"/>
        <v>CCF</v>
      </c>
      <c r="G4129" t="s">
        <v>8220</v>
      </c>
      <c r="H4129" t="s">
        <v>8172</v>
      </c>
      <c r="I4129">
        <v>916</v>
      </c>
      <c r="J4129">
        <v>916</v>
      </c>
      <c r="K4129" t="s">
        <v>393</v>
      </c>
      <c r="L4129" t="str">
        <f t="shared" si="260"/>
        <v>NIT</v>
      </c>
      <c r="M4129" t="str">
        <f t="shared" si="261"/>
        <v>06140603001042</v>
      </c>
      <c r="N4129" t="s">
        <v>394</v>
      </c>
      <c r="O4129">
        <v>0</v>
      </c>
      <c r="P4129">
        <v>0</v>
      </c>
      <c r="Q4129">
        <v>519.58000000000004</v>
      </c>
      <c r="R4129">
        <v>67.545400000000001</v>
      </c>
      <c r="S4129">
        <v>0</v>
      </c>
      <c r="T4129">
        <v>0</v>
      </c>
      <c r="U4129">
        <v>587.12540000000001</v>
      </c>
      <c r="W4129" t="s">
        <v>1</v>
      </c>
    </row>
    <row r="4130" spans="1:23">
      <c r="A4130" t="s">
        <v>8120</v>
      </c>
      <c r="B4130" t="str">
        <f t="shared" si="258"/>
        <v>Enero</v>
      </c>
      <c r="C4130" s="20" t="s">
        <v>8122</v>
      </c>
      <c r="D4130" t="s">
        <v>1</v>
      </c>
      <c r="E4130" t="s">
        <v>0</v>
      </c>
      <c r="F4130" t="str">
        <f t="shared" si="259"/>
        <v>CCF</v>
      </c>
      <c r="G4130" t="s">
        <v>8220</v>
      </c>
      <c r="H4130" t="s">
        <v>8172</v>
      </c>
      <c r="I4130">
        <v>917</v>
      </c>
      <c r="J4130">
        <v>917</v>
      </c>
      <c r="K4130" t="s">
        <v>393</v>
      </c>
      <c r="L4130" t="str">
        <f t="shared" si="260"/>
        <v>NIT</v>
      </c>
      <c r="M4130" t="str">
        <f t="shared" si="261"/>
        <v>06140603001042</v>
      </c>
      <c r="N4130" t="s">
        <v>394</v>
      </c>
      <c r="O4130">
        <v>0</v>
      </c>
      <c r="P4130">
        <v>0</v>
      </c>
      <c r="Q4130">
        <v>78.98</v>
      </c>
      <c r="R4130">
        <v>10.2674</v>
      </c>
      <c r="S4130">
        <v>0</v>
      </c>
      <c r="T4130">
        <v>0</v>
      </c>
      <c r="U4130">
        <v>89.247399999999999</v>
      </c>
      <c r="W4130" t="s">
        <v>1</v>
      </c>
    </row>
    <row r="4131" spans="1:23">
      <c r="A4131" t="s">
        <v>8120</v>
      </c>
      <c r="B4131" t="str">
        <f t="shared" si="258"/>
        <v>Enero</v>
      </c>
      <c r="C4131" s="20" t="s">
        <v>8122</v>
      </c>
      <c r="D4131" t="s">
        <v>1</v>
      </c>
      <c r="E4131" t="s">
        <v>0</v>
      </c>
      <c r="F4131" t="str">
        <f t="shared" si="259"/>
        <v>CCF</v>
      </c>
      <c r="G4131" t="s">
        <v>8220</v>
      </c>
      <c r="H4131" t="s">
        <v>8172</v>
      </c>
      <c r="I4131">
        <v>918</v>
      </c>
      <c r="J4131">
        <v>918</v>
      </c>
      <c r="K4131" t="s">
        <v>1196</v>
      </c>
      <c r="L4131" t="str">
        <f t="shared" si="260"/>
        <v>NIT</v>
      </c>
      <c r="M4131" t="str">
        <f t="shared" si="261"/>
        <v>06142703981055</v>
      </c>
      <c r="N4131" t="s">
        <v>1197</v>
      </c>
      <c r="O4131">
        <v>0</v>
      </c>
      <c r="P4131">
        <v>0</v>
      </c>
      <c r="Q4131">
        <v>1663.6</v>
      </c>
      <c r="R4131">
        <v>216.268</v>
      </c>
      <c r="S4131">
        <v>0</v>
      </c>
      <c r="T4131">
        <v>0</v>
      </c>
      <c r="U4131">
        <v>1879.8679999999999</v>
      </c>
      <c r="W4131" t="s">
        <v>1</v>
      </c>
    </row>
    <row r="4132" spans="1:23">
      <c r="A4132" t="s">
        <v>8120</v>
      </c>
      <c r="B4132" t="str">
        <f t="shared" si="258"/>
        <v>Enero</v>
      </c>
      <c r="C4132" s="20" t="s">
        <v>8122</v>
      </c>
      <c r="D4132" t="s">
        <v>1</v>
      </c>
      <c r="E4132" t="s">
        <v>0</v>
      </c>
      <c r="F4132" t="str">
        <f t="shared" si="259"/>
        <v>CCF</v>
      </c>
      <c r="G4132" t="s">
        <v>8220</v>
      </c>
      <c r="H4132" t="s">
        <v>8172</v>
      </c>
      <c r="I4132">
        <v>919</v>
      </c>
      <c r="J4132">
        <v>919</v>
      </c>
      <c r="K4132" t="s">
        <v>1196</v>
      </c>
      <c r="L4132" t="str">
        <f t="shared" si="260"/>
        <v>NIT</v>
      </c>
      <c r="M4132" t="str">
        <f t="shared" si="261"/>
        <v>06142703981055</v>
      </c>
      <c r="N4132" t="s">
        <v>1197</v>
      </c>
      <c r="O4132">
        <v>0</v>
      </c>
      <c r="P4132">
        <v>0</v>
      </c>
      <c r="Q4132">
        <v>6000</v>
      </c>
      <c r="R4132">
        <v>780</v>
      </c>
      <c r="S4132">
        <v>0</v>
      </c>
      <c r="T4132">
        <v>0</v>
      </c>
      <c r="U4132">
        <v>6780</v>
      </c>
      <c r="W4132" t="s">
        <v>1</v>
      </c>
    </row>
    <row r="4133" spans="1:23">
      <c r="A4133" t="s">
        <v>8120</v>
      </c>
      <c r="B4133" t="str">
        <f t="shared" si="258"/>
        <v>Enero</v>
      </c>
      <c r="C4133" s="20" t="s">
        <v>8122</v>
      </c>
      <c r="D4133" t="s">
        <v>1</v>
      </c>
      <c r="E4133" t="s">
        <v>0</v>
      </c>
      <c r="F4133" t="str">
        <f t="shared" si="259"/>
        <v>CCF</v>
      </c>
      <c r="G4133" t="s">
        <v>8220</v>
      </c>
      <c r="H4133" t="s">
        <v>8172</v>
      </c>
      <c r="I4133">
        <v>920</v>
      </c>
      <c r="J4133">
        <v>920</v>
      </c>
      <c r="K4133" t="s">
        <v>118</v>
      </c>
      <c r="L4133" t="str">
        <f t="shared" si="260"/>
        <v>NIT</v>
      </c>
      <c r="M4133" t="str">
        <f t="shared" si="261"/>
        <v>06141106071025</v>
      </c>
      <c r="N4133" t="s">
        <v>119</v>
      </c>
      <c r="O4133">
        <v>0</v>
      </c>
      <c r="P4133">
        <v>0</v>
      </c>
      <c r="Q4133">
        <v>136.74</v>
      </c>
      <c r="R4133">
        <v>17.776200000000003</v>
      </c>
      <c r="S4133">
        <v>0</v>
      </c>
      <c r="T4133">
        <v>0</v>
      </c>
      <c r="U4133">
        <v>154.51620000000003</v>
      </c>
      <c r="W4133" t="s">
        <v>1</v>
      </c>
    </row>
    <row r="4134" spans="1:23">
      <c r="A4134" t="s">
        <v>8120</v>
      </c>
      <c r="B4134" t="str">
        <f t="shared" si="258"/>
        <v>Enero</v>
      </c>
      <c r="C4134" s="20" t="s">
        <v>8122</v>
      </c>
      <c r="D4134" t="s">
        <v>1</v>
      </c>
      <c r="E4134" t="s">
        <v>0</v>
      </c>
      <c r="F4134" t="str">
        <f t="shared" si="259"/>
        <v>CCF</v>
      </c>
      <c r="G4134" t="s">
        <v>8220</v>
      </c>
      <c r="H4134" t="s">
        <v>8172</v>
      </c>
      <c r="I4134">
        <v>921</v>
      </c>
      <c r="J4134">
        <v>921</v>
      </c>
      <c r="K4134" t="s">
        <v>116</v>
      </c>
      <c r="L4134" t="str">
        <f t="shared" si="260"/>
        <v>NIT</v>
      </c>
      <c r="M4134" t="str">
        <f t="shared" si="261"/>
        <v>04071101751014</v>
      </c>
      <c r="N4134" t="s">
        <v>117</v>
      </c>
      <c r="O4134">
        <v>0</v>
      </c>
      <c r="P4134">
        <v>0</v>
      </c>
      <c r="Q4134">
        <v>250</v>
      </c>
      <c r="R4134">
        <v>32.5</v>
      </c>
      <c r="S4134">
        <v>0</v>
      </c>
      <c r="T4134">
        <v>0</v>
      </c>
      <c r="U4134">
        <v>282.5</v>
      </c>
      <c r="W4134" t="s">
        <v>1</v>
      </c>
    </row>
    <row r="4135" spans="1:23">
      <c r="A4135" t="s">
        <v>8120</v>
      </c>
      <c r="B4135" t="str">
        <f t="shared" si="258"/>
        <v>Enero</v>
      </c>
      <c r="C4135" s="20" t="s">
        <v>8122</v>
      </c>
      <c r="D4135" t="s">
        <v>1</v>
      </c>
      <c r="E4135" t="s">
        <v>0</v>
      </c>
      <c r="F4135" t="str">
        <f t="shared" si="259"/>
        <v>CCF</v>
      </c>
      <c r="G4135" t="s">
        <v>8220</v>
      </c>
      <c r="H4135" t="s">
        <v>8172</v>
      </c>
      <c r="I4135">
        <v>922</v>
      </c>
      <c r="J4135">
        <v>922</v>
      </c>
      <c r="K4135" t="s">
        <v>118</v>
      </c>
      <c r="L4135" t="str">
        <f t="shared" si="260"/>
        <v>NIT</v>
      </c>
      <c r="M4135" t="str">
        <f t="shared" si="261"/>
        <v>06141106071025</v>
      </c>
      <c r="N4135" t="s">
        <v>119</v>
      </c>
      <c r="O4135">
        <v>0</v>
      </c>
      <c r="P4135">
        <v>0</v>
      </c>
      <c r="Q4135">
        <v>245.42</v>
      </c>
      <c r="R4135">
        <v>31.904599999999999</v>
      </c>
      <c r="S4135">
        <v>0</v>
      </c>
      <c r="T4135">
        <v>0</v>
      </c>
      <c r="U4135">
        <v>277.32459999999998</v>
      </c>
      <c r="W4135" t="s">
        <v>1</v>
      </c>
    </row>
    <row r="4136" spans="1:23">
      <c r="A4136" t="s">
        <v>8120</v>
      </c>
      <c r="B4136" t="str">
        <f t="shared" si="258"/>
        <v>Enero</v>
      </c>
      <c r="C4136" s="20" t="s">
        <v>8122</v>
      </c>
      <c r="D4136" t="s">
        <v>1</v>
      </c>
      <c r="E4136" t="s">
        <v>0</v>
      </c>
      <c r="F4136" t="str">
        <f t="shared" si="259"/>
        <v>CCF</v>
      </c>
      <c r="G4136" t="s">
        <v>8220</v>
      </c>
      <c r="H4136" t="s">
        <v>8172</v>
      </c>
      <c r="I4136">
        <v>923</v>
      </c>
      <c r="J4136">
        <v>923</v>
      </c>
      <c r="K4136" t="s">
        <v>8032</v>
      </c>
      <c r="L4136" t="str">
        <f t="shared" si="260"/>
        <v>NIT</v>
      </c>
      <c r="M4136" t="str">
        <f t="shared" si="261"/>
        <v>06140411151024</v>
      </c>
      <c r="N4136" t="s">
        <v>1062</v>
      </c>
      <c r="O4136">
        <v>0</v>
      </c>
      <c r="P4136">
        <v>0</v>
      </c>
      <c r="Q4136">
        <v>90.97</v>
      </c>
      <c r="R4136">
        <v>11.8261</v>
      </c>
      <c r="S4136">
        <v>0</v>
      </c>
      <c r="T4136">
        <v>0</v>
      </c>
      <c r="U4136">
        <v>102.7961</v>
      </c>
      <c r="W4136" t="s">
        <v>1</v>
      </c>
    </row>
    <row r="4137" spans="1:23">
      <c r="A4137" t="s">
        <v>8120</v>
      </c>
      <c r="B4137" t="str">
        <f t="shared" si="258"/>
        <v>Enero</v>
      </c>
      <c r="C4137" s="20" t="s">
        <v>8122</v>
      </c>
      <c r="D4137" t="s">
        <v>1</v>
      </c>
      <c r="E4137" t="s">
        <v>0</v>
      </c>
      <c r="F4137" t="str">
        <f t="shared" si="259"/>
        <v>CCF</v>
      </c>
      <c r="G4137" t="s">
        <v>8220</v>
      </c>
      <c r="H4137" t="s">
        <v>8172</v>
      </c>
      <c r="I4137">
        <v>924</v>
      </c>
      <c r="J4137">
        <v>924</v>
      </c>
      <c r="K4137" t="s">
        <v>118</v>
      </c>
      <c r="L4137" t="str">
        <f t="shared" si="260"/>
        <v>NIT</v>
      </c>
      <c r="M4137" t="str">
        <f t="shared" si="261"/>
        <v>06141106071025</v>
      </c>
      <c r="N4137" t="s">
        <v>119</v>
      </c>
      <c r="O4137">
        <v>0</v>
      </c>
      <c r="P4137">
        <v>0</v>
      </c>
      <c r="Q4137">
        <v>159.4</v>
      </c>
      <c r="R4137">
        <v>20.722000000000001</v>
      </c>
      <c r="S4137">
        <v>0</v>
      </c>
      <c r="T4137">
        <v>0</v>
      </c>
      <c r="U4137">
        <v>180.12200000000001</v>
      </c>
      <c r="W4137" t="s">
        <v>1</v>
      </c>
    </row>
    <row r="4138" spans="1:23">
      <c r="A4138" t="s">
        <v>8120</v>
      </c>
      <c r="B4138" t="str">
        <f t="shared" si="258"/>
        <v>Enero</v>
      </c>
      <c r="C4138" s="20" t="s">
        <v>8122</v>
      </c>
      <c r="D4138" t="s">
        <v>1</v>
      </c>
      <c r="E4138" t="s">
        <v>0</v>
      </c>
      <c r="F4138" t="str">
        <f t="shared" si="259"/>
        <v>CCF</v>
      </c>
      <c r="G4138" t="s">
        <v>8171</v>
      </c>
      <c r="H4138" t="s">
        <v>8172</v>
      </c>
      <c r="I4138">
        <v>5078</v>
      </c>
      <c r="J4138">
        <v>5078</v>
      </c>
      <c r="K4138" t="s">
        <v>307</v>
      </c>
      <c r="L4138" t="str">
        <f t="shared" si="260"/>
        <v>NIT</v>
      </c>
      <c r="M4138" t="str">
        <f t="shared" si="261"/>
        <v>06141303971062</v>
      </c>
      <c r="N4138" t="s">
        <v>308</v>
      </c>
      <c r="O4138">
        <v>0</v>
      </c>
      <c r="P4138">
        <v>0</v>
      </c>
      <c r="Q4138">
        <v>344.5</v>
      </c>
      <c r="R4138">
        <v>44.785000000000004</v>
      </c>
      <c r="S4138">
        <v>0</v>
      </c>
      <c r="T4138">
        <v>0</v>
      </c>
      <c r="U4138">
        <v>389.28500000000003</v>
      </c>
      <c r="W4138" t="s">
        <v>1</v>
      </c>
    </row>
    <row r="4139" spans="1:23">
      <c r="A4139" t="s">
        <v>8120</v>
      </c>
      <c r="B4139" t="str">
        <f t="shared" si="258"/>
        <v>Enero</v>
      </c>
      <c r="C4139" s="20" t="s">
        <v>8122</v>
      </c>
      <c r="D4139" t="s">
        <v>1</v>
      </c>
      <c r="E4139" t="s">
        <v>0</v>
      </c>
      <c r="F4139" t="str">
        <f t="shared" si="259"/>
        <v>CCF</v>
      </c>
      <c r="G4139" t="s">
        <v>8171</v>
      </c>
      <c r="H4139" t="s">
        <v>8172</v>
      </c>
      <c r="I4139">
        <v>5079</v>
      </c>
      <c r="J4139">
        <v>5079</v>
      </c>
      <c r="K4139" t="s">
        <v>715</v>
      </c>
      <c r="L4139" t="str">
        <f t="shared" si="260"/>
        <v>NIT</v>
      </c>
      <c r="M4139" t="str">
        <f t="shared" si="261"/>
        <v>06141006131063</v>
      </c>
      <c r="N4139" t="s">
        <v>716</v>
      </c>
      <c r="O4139">
        <v>0</v>
      </c>
      <c r="P4139">
        <v>0</v>
      </c>
      <c r="Q4139">
        <v>92.39</v>
      </c>
      <c r="R4139">
        <v>12.0107</v>
      </c>
      <c r="S4139">
        <v>0</v>
      </c>
      <c r="T4139">
        <v>0</v>
      </c>
      <c r="U4139">
        <v>104.4007</v>
      </c>
      <c r="W4139" t="s">
        <v>1</v>
      </c>
    </row>
    <row r="4140" spans="1:23">
      <c r="A4140" t="s">
        <v>8120</v>
      </c>
      <c r="B4140" t="str">
        <f t="shared" ref="B4140:B4203" si="262">SUBSTITUTE(A4140,"NERO","nero")</f>
        <v>Enero</v>
      </c>
      <c r="C4140" s="20" t="s">
        <v>8122</v>
      </c>
      <c r="D4140" t="s">
        <v>1</v>
      </c>
      <c r="E4140" t="s">
        <v>0</v>
      </c>
      <c r="F4140" t="str">
        <f t="shared" si="259"/>
        <v>CCF</v>
      </c>
      <c r="G4140" t="s">
        <v>8171</v>
      </c>
      <c r="H4140" t="s">
        <v>8172</v>
      </c>
      <c r="I4140">
        <v>5080</v>
      </c>
      <c r="J4140">
        <v>5080</v>
      </c>
      <c r="K4140" t="s">
        <v>1174</v>
      </c>
      <c r="L4140" t="str">
        <f t="shared" si="260"/>
        <v>NIT</v>
      </c>
      <c r="M4140" t="str">
        <f t="shared" si="261"/>
        <v>10025066810142</v>
      </c>
      <c r="N4140" t="s">
        <v>1175</v>
      </c>
      <c r="O4140">
        <v>0</v>
      </c>
      <c r="P4140">
        <v>0</v>
      </c>
      <c r="Q4140">
        <v>55.75</v>
      </c>
      <c r="R4140">
        <v>7.2475000000000005</v>
      </c>
      <c r="S4140">
        <v>0</v>
      </c>
      <c r="T4140">
        <v>0</v>
      </c>
      <c r="U4140">
        <v>62.997500000000002</v>
      </c>
      <c r="W4140" t="s">
        <v>1</v>
      </c>
    </row>
    <row r="4141" spans="1:23">
      <c r="A4141" t="s">
        <v>8120</v>
      </c>
      <c r="B4141" t="str">
        <f t="shared" si="262"/>
        <v>Enero</v>
      </c>
      <c r="C4141" s="20" t="s">
        <v>8122</v>
      </c>
      <c r="D4141" t="s">
        <v>1</v>
      </c>
      <c r="E4141" t="s">
        <v>0</v>
      </c>
      <c r="F4141" t="str">
        <f t="shared" si="259"/>
        <v>CCF</v>
      </c>
      <c r="G4141" t="s">
        <v>8171</v>
      </c>
      <c r="H4141" t="s">
        <v>8172</v>
      </c>
      <c r="I4141">
        <v>5081</v>
      </c>
      <c r="J4141">
        <v>5081</v>
      </c>
      <c r="K4141" t="s">
        <v>741</v>
      </c>
      <c r="L4141" t="str">
        <f t="shared" si="260"/>
        <v>NIT</v>
      </c>
      <c r="M4141" t="str">
        <f t="shared" si="261"/>
        <v>06141502911052</v>
      </c>
      <c r="N4141" t="s">
        <v>742</v>
      </c>
      <c r="O4141">
        <v>0</v>
      </c>
      <c r="P4141">
        <v>0</v>
      </c>
      <c r="Q4141">
        <v>94</v>
      </c>
      <c r="R4141">
        <v>12.22</v>
      </c>
      <c r="S4141">
        <v>0</v>
      </c>
      <c r="T4141">
        <v>0</v>
      </c>
      <c r="U4141">
        <v>106.22</v>
      </c>
      <c r="W4141" t="s">
        <v>1</v>
      </c>
    </row>
    <row r="4142" spans="1:23">
      <c r="A4142" t="s">
        <v>8120</v>
      </c>
      <c r="B4142" t="str">
        <f t="shared" si="262"/>
        <v>Enero</v>
      </c>
      <c r="C4142" s="20" t="s">
        <v>8122</v>
      </c>
      <c r="D4142" t="s">
        <v>1</v>
      </c>
      <c r="E4142" t="s">
        <v>0</v>
      </c>
      <c r="F4142" t="str">
        <f t="shared" si="259"/>
        <v>CCF</v>
      </c>
      <c r="G4142" t="s">
        <v>8171</v>
      </c>
      <c r="H4142" t="s">
        <v>8172</v>
      </c>
      <c r="I4142">
        <v>5082</v>
      </c>
      <c r="J4142">
        <v>5082</v>
      </c>
      <c r="K4142" t="s">
        <v>118</v>
      </c>
      <c r="L4142" t="str">
        <f t="shared" si="260"/>
        <v>NIT</v>
      </c>
      <c r="M4142" t="str">
        <f t="shared" si="261"/>
        <v>06141106071025</v>
      </c>
      <c r="N4142" t="s">
        <v>119</v>
      </c>
      <c r="O4142">
        <v>0</v>
      </c>
      <c r="P4142">
        <v>0</v>
      </c>
      <c r="Q4142">
        <v>64.2</v>
      </c>
      <c r="R4142">
        <v>8.3460000000000001</v>
      </c>
      <c r="S4142">
        <v>0</v>
      </c>
      <c r="T4142">
        <v>0</v>
      </c>
      <c r="U4142">
        <v>72.546000000000006</v>
      </c>
      <c r="W4142" t="s">
        <v>1</v>
      </c>
    </row>
    <row r="4143" spans="1:23">
      <c r="A4143" t="s">
        <v>8120</v>
      </c>
      <c r="B4143" t="str">
        <f t="shared" si="262"/>
        <v>Enero</v>
      </c>
      <c r="C4143" s="20" t="s">
        <v>8122</v>
      </c>
      <c r="D4143" t="s">
        <v>1</v>
      </c>
      <c r="E4143" t="s">
        <v>0</v>
      </c>
      <c r="F4143" t="str">
        <f t="shared" si="259"/>
        <v>CCF</v>
      </c>
      <c r="G4143" t="s">
        <v>8171</v>
      </c>
      <c r="H4143" t="s">
        <v>8172</v>
      </c>
      <c r="I4143">
        <v>5083</v>
      </c>
      <c r="J4143">
        <v>5083</v>
      </c>
      <c r="K4143" t="s">
        <v>118</v>
      </c>
      <c r="L4143" t="str">
        <f t="shared" si="260"/>
        <v>NIT</v>
      </c>
      <c r="M4143" t="str">
        <f t="shared" si="261"/>
        <v>06141106071025</v>
      </c>
      <c r="N4143" t="s">
        <v>119</v>
      </c>
      <c r="O4143">
        <v>0</v>
      </c>
      <c r="P4143">
        <v>0</v>
      </c>
      <c r="Q4143">
        <v>28.94</v>
      </c>
      <c r="R4143">
        <v>3.7622000000000004</v>
      </c>
      <c r="S4143">
        <v>0</v>
      </c>
      <c r="T4143">
        <v>0</v>
      </c>
      <c r="U4143">
        <v>32.702200000000005</v>
      </c>
      <c r="W4143" t="s">
        <v>1</v>
      </c>
    </row>
    <row r="4144" spans="1:23">
      <c r="A4144" t="s">
        <v>8120</v>
      </c>
      <c r="B4144" t="str">
        <f t="shared" si="262"/>
        <v>Enero</v>
      </c>
      <c r="C4144" s="20" t="s">
        <v>8122</v>
      </c>
      <c r="D4144" t="s">
        <v>1</v>
      </c>
      <c r="E4144" t="s">
        <v>0</v>
      </c>
      <c r="F4144" t="str">
        <f t="shared" si="259"/>
        <v>CCF</v>
      </c>
      <c r="G4144" t="s">
        <v>8171</v>
      </c>
      <c r="H4144" t="s">
        <v>8172</v>
      </c>
      <c r="I4144">
        <v>5084</v>
      </c>
      <c r="J4144">
        <v>5084</v>
      </c>
      <c r="K4144" t="s">
        <v>8218</v>
      </c>
      <c r="L4144" t="str">
        <f t="shared" si="260"/>
        <v>NIT</v>
      </c>
      <c r="M4144" t="str">
        <f t="shared" si="261"/>
        <v>06141505680090</v>
      </c>
      <c r="N4144" t="s">
        <v>8219</v>
      </c>
      <c r="O4144">
        <v>0</v>
      </c>
      <c r="P4144">
        <v>0</v>
      </c>
      <c r="Q4144">
        <v>113.45</v>
      </c>
      <c r="R4144">
        <v>14.748500000000002</v>
      </c>
      <c r="S4144">
        <v>0</v>
      </c>
      <c r="T4144">
        <v>0</v>
      </c>
      <c r="U4144">
        <v>128.1985</v>
      </c>
      <c r="W4144" t="s">
        <v>1</v>
      </c>
    </row>
    <row r="4145" spans="1:23">
      <c r="A4145" t="s">
        <v>8120</v>
      </c>
      <c r="B4145" t="str">
        <f t="shared" si="262"/>
        <v>Enero</v>
      </c>
      <c r="C4145" s="20" t="s">
        <v>8122</v>
      </c>
      <c r="D4145" t="s">
        <v>1</v>
      </c>
      <c r="E4145" t="s">
        <v>0</v>
      </c>
      <c r="F4145" t="str">
        <f t="shared" si="259"/>
        <v>CCF</v>
      </c>
      <c r="G4145" t="s">
        <v>8171</v>
      </c>
      <c r="H4145" t="s">
        <v>8172</v>
      </c>
      <c r="I4145">
        <v>5085</v>
      </c>
      <c r="J4145">
        <v>5085</v>
      </c>
      <c r="K4145" t="s">
        <v>299</v>
      </c>
      <c r="L4145" t="str">
        <f t="shared" si="260"/>
        <v>NIT</v>
      </c>
      <c r="M4145" t="str">
        <f t="shared" si="261"/>
        <v>06141705620038</v>
      </c>
      <c r="N4145" t="s">
        <v>300</v>
      </c>
      <c r="O4145">
        <v>0</v>
      </c>
      <c r="P4145">
        <v>0</v>
      </c>
      <c r="Q4145">
        <v>79.2</v>
      </c>
      <c r="R4145">
        <v>10.296000000000001</v>
      </c>
      <c r="S4145">
        <v>0</v>
      </c>
      <c r="T4145">
        <v>0</v>
      </c>
      <c r="U4145">
        <v>89.496000000000009</v>
      </c>
      <c r="W4145" t="s">
        <v>1</v>
      </c>
    </row>
    <row r="4146" spans="1:23">
      <c r="A4146" t="s">
        <v>8120</v>
      </c>
      <c r="B4146" t="str">
        <f t="shared" si="262"/>
        <v>Enero</v>
      </c>
      <c r="C4146" s="20" t="s">
        <v>8122</v>
      </c>
      <c r="D4146" t="s">
        <v>1</v>
      </c>
      <c r="E4146" t="s">
        <v>0</v>
      </c>
      <c r="F4146" t="str">
        <f t="shared" si="259"/>
        <v>CCF</v>
      </c>
      <c r="G4146" t="s">
        <v>8171</v>
      </c>
      <c r="H4146" t="s">
        <v>8172</v>
      </c>
      <c r="I4146">
        <v>5086</v>
      </c>
      <c r="J4146">
        <v>5086</v>
      </c>
      <c r="K4146" t="s">
        <v>1424</v>
      </c>
      <c r="L4146" t="str">
        <f t="shared" si="260"/>
        <v>NIT</v>
      </c>
      <c r="M4146" t="str">
        <f t="shared" si="261"/>
        <v>06142511710010</v>
      </c>
      <c r="N4146" t="s">
        <v>1425</v>
      </c>
      <c r="O4146">
        <v>0</v>
      </c>
      <c r="P4146">
        <v>0</v>
      </c>
      <c r="Q4146">
        <v>55.74</v>
      </c>
      <c r="R4146">
        <v>7.2462000000000009</v>
      </c>
      <c r="S4146">
        <v>0</v>
      </c>
      <c r="T4146">
        <v>0</v>
      </c>
      <c r="U4146">
        <v>62.986200000000004</v>
      </c>
      <c r="W4146" t="s">
        <v>1</v>
      </c>
    </row>
    <row r="4147" spans="1:23">
      <c r="A4147" t="s">
        <v>8120</v>
      </c>
      <c r="B4147" t="str">
        <f t="shared" si="262"/>
        <v>Enero</v>
      </c>
      <c r="C4147" s="20" t="s">
        <v>8122</v>
      </c>
      <c r="D4147" t="s">
        <v>1</v>
      </c>
      <c r="E4147" t="s">
        <v>0</v>
      </c>
      <c r="F4147" t="str">
        <f t="shared" si="259"/>
        <v>CCF</v>
      </c>
      <c r="G4147" t="s">
        <v>8171</v>
      </c>
      <c r="H4147" t="s">
        <v>8172</v>
      </c>
      <c r="I4147">
        <v>5087</v>
      </c>
      <c r="J4147">
        <v>5087</v>
      </c>
      <c r="K4147" t="s">
        <v>333</v>
      </c>
      <c r="L4147" t="str">
        <f t="shared" si="260"/>
        <v>NIT</v>
      </c>
      <c r="M4147" t="str">
        <f t="shared" si="261"/>
        <v>06140607941015</v>
      </c>
      <c r="N4147" t="s">
        <v>334</v>
      </c>
      <c r="O4147">
        <v>0</v>
      </c>
      <c r="P4147">
        <v>0</v>
      </c>
      <c r="Q4147">
        <v>185.85</v>
      </c>
      <c r="R4147">
        <v>24.160499999999999</v>
      </c>
      <c r="S4147">
        <v>0</v>
      </c>
      <c r="T4147">
        <v>0</v>
      </c>
      <c r="U4147">
        <v>210.01049999999998</v>
      </c>
      <c r="W4147" t="s">
        <v>1</v>
      </c>
    </row>
    <row r="4148" spans="1:23">
      <c r="A4148" t="s">
        <v>8120</v>
      </c>
      <c r="B4148" t="str">
        <f t="shared" si="262"/>
        <v>Enero</v>
      </c>
      <c r="C4148" s="20" t="s">
        <v>8122</v>
      </c>
      <c r="D4148" t="s">
        <v>1</v>
      </c>
      <c r="E4148" t="s">
        <v>0</v>
      </c>
      <c r="F4148" t="str">
        <f t="shared" si="259"/>
        <v>CCF</v>
      </c>
      <c r="G4148" t="s">
        <v>8171</v>
      </c>
      <c r="H4148" t="s">
        <v>8172</v>
      </c>
      <c r="I4148">
        <v>5089</v>
      </c>
      <c r="J4148">
        <v>5089</v>
      </c>
      <c r="K4148" t="s">
        <v>630</v>
      </c>
      <c r="L4148" t="str">
        <f t="shared" si="260"/>
        <v>NIT</v>
      </c>
      <c r="M4148" t="str">
        <f t="shared" si="261"/>
        <v>06170903831035</v>
      </c>
      <c r="N4148" t="s">
        <v>631</v>
      </c>
      <c r="O4148">
        <v>0</v>
      </c>
      <c r="P4148">
        <v>0</v>
      </c>
      <c r="Q4148">
        <v>37.17</v>
      </c>
      <c r="R4148">
        <v>4.8321000000000005</v>
      </c>
      <c r="S4148">
        <v>0</v>
      </c>
      <c r="T4148">
        <v>0</v>
      </c>
      <c r="U4148">
        <v>42.002099999999999</v>
      </c>
      <c r="W4148" t="s">
        <v>1</v>
      </c>
    </row>
    <row r="4149" spans="1:23">
      <c r="A4149" t="s">
        <v>8120</v>
      </c>
      <c r="B4149" t="str">
        <f t="shared" si="262"/>
        <v>Enero</v>
      </c>
      <c r="C4149" s="20" t="s">
        <v>8122</v>
      </c>
      <c r="D4149" t="s">
        <v>1</v>
      </c>
      <c r="E4149" t="s">
        <v>0</v>
      </c>
      <c r="F4149" t="str">
        <f t="shared" si="259"/>
        <v>CCF</v>
      </c>
      <c r="G4149" t="s">
        <v>8171</v>
      </c>
      <c r="H4149" t="s">
        <v>8172</v>
      </c>
      <c r="I4149">
        <v>5090</v>
      </c>
      <c r="J4149">
        <v>5090</v>
      </c>
      <c r="K4149" t="s">
        <v>610</v>
      </c>
      <c r="L4149" t="str">
        <f t="shared" si="260"/>
        <v>NIT</v>
      </c>
      <c r="M4149" t="str">
        <f t="shared" si="261"/>
        <v>14062511500012</v>
      </c>
      <c r="N4149" t="s">
        <v>611</v>
      </c>
      <c r="O4149">
        <v>0</v>
      </c>
      <c r="P4149">
        <v>0</v>
      </c>
      <c r="Q4149">
        <v>148.66</v>
      </c>
      <c r="R4149">
        <v>19.325800000000001</v>
      </c>
      <c r="S4149">
        <v>0</v>
      </c>
      <c r="T4149">
        <v>0</v>
      </c>
      <c r="U4149">
        <v>167.98579999999998</v>
      </c>
      <c r="W4149" t="s">
        <v>1</v>
      </c>
    </row>
    <row r="4150" spans="1:23">
      <c r="A4150" t="s">
        <v>8120</v>
      </c>
      <c r="B4150" t="str">
        <f t="shared" si="262"/>
        <v>Enero</v>
      </c>
      <c r="C4150" s="20" t="s">
        <v>8122</v>
      </c>
      <c r="D4150" t="s">
        <v>1</v>
      </c>
      <c r="E4150" t="s">
        <v>0</v>
      </c>
      <c r="F4150" t="str">
        <f t="shared" si="259"/>
        <v>CCF</v>
      </c>
      <c r="G4150" t="s">
        <v>8171</v>
      </c>
      <c r="H4150" t="s">
        <v>8172</v>
      </c>
      <c r="I4150">
        <v>5091</v>
      </c>
      <c r="J4150">
        <v>5091</v>
      </c>
      <c r="K4150" t="s">
        <v>767</v>
      </c>
      <c r="L4150" t="str">
        <f t="shared" si="260"/>
        <v>NIT</v>
      </c>
      <c r="M4150" t="str">
        <f t="shared" si="261"/>
        <v>09060212821026</v>
      </c>
      <c r="N4150" t="s">
        <v>768</v>
      </c>
      <c r="O4150">
        <v>0</v>
      </c>
      <c r="P4150">
        <v>0</v>
      </c>
      <c r="Q4150">
        <v>46.49</v>
      </c>
      <c r="R4150">
        <v>6.0437000000000003</v>
      </c>
      <c r="S4150">
        <v>0</v>
      </c>
      <c r="T4150">
        <v>0</v>
      </c>
      <c r="U4150">
        <v>52.533700000000003</v>
      </c>
      <c r="W4150" t="s">
        <v>1</v>
      </c>
    </row>
    <row r="4151" spans="1:23">
      <c r="A4151" t="s">
        <v>8120</v>
      </c>
      <c r="B4151" t="str">
        <f t="shared" si="262"/>
        <v>Enero</v>
      </c>
      <c r="C4151" s="20" t="s">
        <v>8122</v>
      </c>
      <c r="D4151" t="s">
        <v>1</v>
      </c>
      <c r="E4151" t="s">
        <v>0</v>
      </c>
      <c r="F4151" t="str">
        <f t="shared" si="259"/>
        <v>CCF</v>
      </c>
      <c r="G4151" t="s">
        <v>8171</v>
      </c>
      <c r="H4151" t="s">
        <v>8172</v>
      </c>
      <c r="I4151">
        <v>5092</v>
      </c>
      <c r="J4151">
        <v>5092</v>
      </c>
      <c r="K4151" t="s">
        <v>249</v>
      </c>
      <c r="L4151" t="str">
        <f t="shared" si="260"/>
        <v>NIT</v>
      </c>
      <c r="M4151" t="str">
        <f t="shared" si="261"/>
        <v>06071402171010</v>
      </c>
      <c r="N4151" t="s">
        <v>250</v>
      </c>
      <c r="O4151">
        <v>0</v>
      </c>
      <c r="P4151">
        <v>0</v>
      </c>
      <c r="Q4151">
        <v>615.4</v>
      </c>
      <c r="R4151">
        <v>80.001999999999995</v>
      </c>
      <c r="S4151">
        <v>0</v>
      </c>
      <c r="T4151">
        <v>0</v>
      </c>
      <c r="U4151">
        <v>695.40199999999993</v>
      </c>
      <c r="W4151" t="s">
        <v>1</v>
      </c>
    </row>
    <row r="4152" spans="1:23">
      <c r="A4152" t="s">
        <v>8120</v>
      </c>
      <c r="B4152" t="str">
        <f t="shared" si="262"/>
        <v>Enero</v>
      </c>
      <c r="C4152" s="20" t="s">
        <v>8122</v>
      </c>
      <c r="D4152" t="s">
        <v>1</v>
      </c>
      <c r="E4152" t="s">
        <v>0</v>
      </c>
      <c r="F4152" t="str">
        <f t="shared" si="259"/>
        <v>CCF</v>
      </c>
      <c r="G4152" t="s">
        <v>8171</v>
      </c>
      <c r="H4152" t="s">
        <v>8172</v>
      </c>
      <c r="I4152">
        <v>5093</v>
      </c>
      <c r="J4152">
        <v>5093</v>
      </c>
      <c r="K4152" t="s">
        <v>391</v>
      </c>
      <c r="L4152" t="str">
        <f t="shared" si="260"/>
        <v>NIT</v>
      </c>
      <c r="M4152" t="str">
        <f t="shared" si="261"/>
        <v>06140808771088</v>
      </c>
      <c r="N4152" t="s">
        <v>392</v>
      </c>
      <c r="O4152">
        <v>0</v>
      </c>
      <c r="P4152">
        <v>0</v>
      </c>
      <c r="Q4152">
        <v>185.82</v>
      </c>
      <c r="R4152">
        <v>24.156600000000001</v>
      </c>
      <c r="S4152">
        <v>0</v>
      </c>
      <c r="T4152">
        <v>0</v>
      </c>
      <c r="U4152">
        <v>209.97659999999999</v>
      </c>
      <c r="W4152" t="s">
        <v>1</v>
      </c>
    </row>
    <row r="4153" spans="1:23">
      <c r="A4153" t="s">
        <v>8120</v>
      </c>
      <c r="B4153" t="str">
        <f t="shared" si="262"/>
        <v>Enero</v>
      </c>
      <c r="C4153" s="20" t="s">
        <v>8122</v>
      </c>
      <c r="D4153" t="s">
        <v>1</v>
      </c>
      <c r="E4153" t="s">
        <v>0</v>
      </c>
      <c r="F4153" t="str">
        <f t="shared" si="259"/>
        <v>CCF</v>
      </c>
      <c r="G4153" t="s">
        <v>8171</v>
      </c>
      <c r="H4153" t="s">
        <v>8172</v>
      </c>
      <c r="I4153">
        <v>5094</v>
      </c>
      <c r="J4153">
        <v>5094</v>
      </c>
      <c r="K4153" t="s">
        <v>359</v>
      </c>
      <c r="L4153" t="str">
        <f t="shared" si="260"/>
        <v>NIT</v>
      </c>
      <c r="M4153" t="str">
        <f t="shared" si="261"/>
        <v>12172302081019</v>
      </c>
      <c r="N4153" t="s">
        <v>360</v>
      </c>
      <c r="O4153">
        <v>0</v>
      </c>
      <c r="P4153">
        <v>0</v>
      </c>
      <c r="Q4153">
        <v>113.49</v>
      </c>
      <c r="R4153">
        <v>14.7537</v>
      </c>
      <c r="S4153">
        <v>0</v>
      </c>
      <c r="T4153">
        <v>0</v>
      </c>
      <c r="U4153">
        <v>128.24369999999999</v>
      </c>
      <c r="W4153" t="s">
        <v>1</v>
      </c>
    </row>
    <row r="4154" spans="1:23">
      <c r="A4154" t="s">
        <v>8120</v>
      </c>
      <c r="B4154" t="str">
        <f t="shared" si="262"/>
        <v>Enero</v>
      </c>
      <c r="C4154" s="20" t="s">
        <v>8122</v>
      </c>
      <c r="D4154" t="s">
        <v>1</v>
      </c>
      <c r="E4154" t="s">
        <v>0</v>
      </c>
      <c r="F4154" t="str">
        <f t="shared" si="259"/>
        <v>CCF</v>
      </c>
      <c r="G4154" t="s">
        <v>8171</v>
      </c>
      <c r="H4154" t="s">
        <v>8172</v>
      </c>
      <c r="I4154">
        <v>5095</v>
      </c>
      <c r="J4154">
        <v>5095</v>
      </c>
      <c r="K4154" t="s">
        <v>87</v>
      </c>
      <c r="L4154" t="str">
        <f t="shared" si="260"/>
        <v>NIT</v>
      </c>
      <c r="M4154" t="str">
        <f t="shared" si="261"/>
        <v>03120408530013</v>
      </c>
      <c r="N4154" t="s">
        <v>88</v>
      </c>
      <c r="O4154">
        <v>0</v>
      </c>
      <c r="P4154">
        <v>0</v>
      </c>
      <c r="Q4154">
        <v>274.92</v>
      </c>
      <c r="R4154">
        <v>35.739600000000003</v>
      </c>
      <c r="S4154">
        <v>0</v>
      </c>
      <c r="T4154">
        <v>0</v>
      </c>
      <c r="U4154">
        <v>310.65960000000001</v>
      </c>
      <c r="W4154" t="s">
        <v>1</v>
      </c>
    </row>
    <row r="4155" spans="1:23">
      <c r="A4155" t="s">
        <v>8120</v>
      </c>
      <c r="B4155" t="str">
        <f t="shared" si="262"/>
        <v>Enero</v>
      </c>
      <c r="C4155" s="20" t="s">
        <v>8122</v>
      </c>
      <c r="D4155" t="s">
        <v>1</v>
      </c>
      <c r="E4155" t="s">
        <v>0</v>
      </c>
      <c r="F4155" t="str">
        <f t="shared" si="259"/>
        <v>CCF</v>
      </c>
      <c r="G4155" t="s">
        <v>8171</v>
      </c>
      <c r="H4155" t="s">
        <v>8172</v>
      </c>
      <c r="I4155">
        <v>5096</v>
      </c>
      <c r="J4155">
        <v>5096</v>
      </c>
      <c r="K4155" t="s">
        <v>305</v>
      </c>
      <c r="L4155" t="str">
        <f t="shared" si="260"/>
        <v>NIT</v>
      </c>
      <c r="M4155" t="str">
        <f t="shared" si="261"/>
        <v>06141301211036</v>
      </c>
      <c r="N4155" t="s">
        <v>306</v>
      </c>
      <c r="O4155">
        <v>0</v>
      </c>
      <c r="P4155">
        <v>0</v>
      </c>
      <c r="Q4155">
        <v>822.96</v>
      </c>
      <c r="R4155">
        <v>106.98480000000001</v>
      </c>
      <c r="S4155">
        <v>0</v>
      </c>
      <c r="T4155">
        <v>0</v>
      </c>
      <c r="U4155">
        <v>929.94479999999999</v>
      </c>
      <c r="W4155" t="s">
        <v>1</v>
      </c>
    </row>
    <row r="4156" spans="1:23">
      <c r="A4156" t="s">
        <v>8120</v>
      </c>
      <c r="B4156" t="str">
        <f t="shared" si="262"/>
        <v>Enero</v>
      </c>
      <c r="C4156" s="20" t="s">
        <v>8122</v>
      </c>
      <c r="D4156" t="s">
        <v>1</v>
      </c>
      <c r="E4156" t="s">
        <v>0</v>
      </c>
      <c r="F4156" t="str">
        <f t="shared" si="259"/>
        <v>CCF</v>
      </c>
      <c r="G4156" t="s">
        <v>8171</v>
      </c>
      <c r="H4156" t="s">
        <v>8172</v>
      </c>
      <c r="I4156">
        <v>5097</v>
      </c>
      <c r="J4156">
        <v>5097</v>
      </c>
      <c r="K4156" t="s">
        <v>1281</v>
      </c>
      <c r="L4156" t="str">
        <f t="shared" si="260"/>
        <v>NIT</v>
      </c>
      <c r="M4156" t="str">
        <f t="shared" si="261"/>
        <v>14010101471012</v>
      </c>
      <c r="N4156" t="s">
        <v>1282</v>
      </c>
      <c r="O4156">
        <v>0</v>
      </c>
      <c r="P4156">
        <v>0</v>
      </c>
      <c r="Q4156">
        <v>336.49</v>
      </c>
      <c r="R4156">
        <v>43.743700000000004</v>
      </c>
      <c r="S4156">
        <v>0</v>
      </c>
      <c r="T4156">
        <v>0</v>
      </c>
      <c r="U4156">
        <v>380.2337</v>
      </c>
      <c r="W4156" t="s">
        <v>1</v>
      </c>
    </row>
    <row r="4157" spans="1:23">
      <c r="A4157" t="s">
        <v>8120</v>
      </c>
      <c r="B4157" t="str">
        <f t="shared" si="262"/>
        <v>Enero</v>
      </c>
      <c r="C4157" s="20" t="s">
        <v>8122</v>
      </c>
      <c r="D4157" t="s">
        <v>1</v>
      </c>
      <c r="E4157" t="s">
        <v>0</v>
      </c>
      <c r="F4157" t="str">
        <f t="shared" si="259"/>
        <v>CCF</v>
      </c>
      <c r="G4157" t="s">
        <v>8171</v>
      </c>
      <c r="H4157" t="s">
        <v>8172</v>
      </c>
      <c r="I4157">
        <v>5098</v>
      </c>
      <c r="J4157">
        <v>5098</v>
      </c>
      <c r="K4157" t="s">
        <v>830</v>
      </c>
      <c r="L4157" t="str">
        <f t="shared" si="260"/>
        <v>NIT</v>
      </c>
      <c r="M4157" t="str">
        <f t="shared" si="261"/>
        <v>14080405781014</v>
      </c>
      <c r="N4157" t="s">
        <v>831</v>
      </c>
      <c r="O4157">
        <v>0</v>
      </c>
      <c r="P4157">
        <v>0</v>
      </c>
      <c r="Q4157">
        <v>355.09</v>
      </c>
      <c r="R4157">
        <v>46.161699999999996</v>
      </c>
      <c r="S4157">
        <v>0</v>
      </c>
      <c r="T4157">
        <v>0</v>
      </c>
      <c r="U4157">
        <v>401.25169999999997</v>
      </c>
      <c r="W4157" t="s">
        <v>1</v>
      </c>
    </row>
    <row r="4158" spans="1:23">
      <c r="A4158" t="s">
        <v>8120</v>
      </c>
      <c r="B4158" t="str">
        <f t="shared" si="262"/>
        <v>Enero</v>
      </c>
      <c r="C4158" s="20" t="s">
        <v>8122</v>
      </c>
      <c r="D4158" t="s">
        <v>1</v>
      </c>
      <c r="E4158" t="s">
        <v>0</v>
      </c>
      <c r="F4158" t="str">
        <f t="shared" si="259"/>
        <v>CCF</v>
      </c>
      <c r="G4158" t="s">
        <v>8171</v>
      </c>
      <c r="H4158" t="s">
        <v>8172</v>
      </c>
      <c r="I4158">
        <v>5099</v>
      </c>
      <c r="J4158">
        <v>5099</v>
      </c>
      <c r="K4158" t="s">
        <v>465</v>
      </c>
      <c r="L4158" t="str">
        <f t="shared" si="260"/>
        <v>NIT</v>
      </c>
      <c r="M4158" t="str">
        <f t="shared" si="261"/>
        <v>13161508811031</v>
      </c>
      <c r="N4158" t="s">
        <v>466</v>
      </c>
      <c r="O4158">
        <v>0</v>
      </c>
      <c r="P4158">
        <v>0</v>
      </c>
      <c r="Q4158">
        <v>169.23</v>
      </c>
      <c r="R4158">
        <v>21.9999</v>
      </c>
      <c r="S4158">
        <v>0</v>
      </c>
      <c r="T4158">
        <v>0</v>
      </c>
      <c r="U4158">
        <v>191.22989999999999</v>
      </c>
      <c r="W4158" t="s">
        <v>1</v>
      </c>
    </row>
    <row r="4159" spans="1:23">
      <c r="A4159" t="s">
        <v>8120</v>
      </c>
      <c r="B4159" t="str">
        <f t="shared" si="262"/>
        <v>Enero</v>
      </c>
      <c r="C4159" s="20" t="s">
        <v>8122</v>
      </c>
      <c r="D4159" t="s">
        <v>1</v>
      </c>
      <c r="E4159" t="s">
        <v>0</v>
      </c>
      <c r="F4159" t="str">
        <f t="shared" si="259"/>
        <v>CCF</v>
      </c>
      <c r="G4159" t="s">
        <v>8171</v>
      </c>
      <c r="H4159" t="s">
        <v>8172</v>
      </c>
      <c r="I4159">
        <v>5101</v>
      </c>
      <c r="J4159">
        <v>5101</v>
      </c>
      <c r="K4159" t="s">
        <v>843</v>
      </c>
      <c r="L4159" t="str">
        <f t="shared" si="260"/>
        <v>NIT</v>
      </c>
      <c r="M4159" t="str">
        <f t="shared" si="261"/>
        <v>11232406891011</v>
      </c>
      <c r="N4159" t="s">
        <v>844</v>
      </c>
      <c r="O4159">
        <v>0</v>
      </c>
      <c r="P4159">
        <v>0</v>
      </c>
      <c r="Q4159">
        <v>387.17</v>
      </c>
      <c r="R4159">
        <v>50.332100000000004</v>
      </c>
      <c r="S4159">
        <v>0</v>
      </c>
      <c r="T4159">
        <v>0</v>
      </c>
      <c r="U4159">
        <v>437.50210000000004</v>
      </c>
      <c r="W4159" t="s">
        <v>1</v>
      </c>
    </row>
    <row r="4160" spans="1:23">
      <c r="A4160" t="s">
        <v>8120</v>
      </c>
      <c r="B4160" t="str">
        <f t="shared" si="262"/>
        <v>Enero</v>
      </c>
      <c r="C4160" s="20" t="s">
        <v>8122</v>
      </c>
      <c r="D4160" t="s">
        <v>1</v>
      </c>
      <c r="E4160" t="s">
        <v>0</v>
      </c>
      <c r="F4160" t="str">
        <f t="shared" si="259"/>
        <v>CCF</v>
      </c>
      <c r="G4160" t="s">
        <v>8171</v>
      </c>
      <c r="H4160" t="s">
        <v>8172</v>
      </c>
      <c r="I4160">
        <v>5102</v>
      </c>
      <c r="J4160">
        <v>5102</v>
      </c>
      <c r="K4160" t="s">
        <v>1031</v>
      </c>
      <c r="L4160" t="str">
        <f t="shared" si="260"/>
        <v>NIT</v>
      </c>
      <c r="M4160" t="str">
        <f t="shared" si="261"/>
        <v>12170408811030</v>
      </c>
      <c r="N4160" t="s">
        <v>1032</v>
      </c>
      <c r="O4160">
        <v>0</v>
      </c>
      <c r="P4160">
        <v>0</v>
      </c>
      <c r="Q4160">
        <v>50</v>
      </c>
      <c r="R4160">
        <v>6.5</v>
      </c>
      <c r="S4160">
        <v>0</v>
      </c>
      <c r="T4160">
        <v>0</v>
      </c>
      <c r="U4160">
        <v>56.5</v>
      </c>
      <c r="W4160" t="s">
        <v>1</v>
      </c>
    </row>
    <row r="4161" spans="1:23">
      <c r="A4161" t="s">
        <v>8120</v>
      </c>
      <c r="B4161" t="str">
        <f t="shared" si="262"/>
        <v>Enero</v>
      </c>
      <c r="C4161" s="20" t="s">
        <v>8122</v>
      </c>
      <c r="D4161" t="s">
        <v>1</v>
      </c>
      <c r="E4161" t="s">
        <v>0</v>
      </c>
      <c r="F4161" t="str">
        <f t="shared" si="259"/>
        <v>CCF</v>
      </c>
      <c r="G4161" t="s">
        <v>8171</v>
      </c>
      <c r="H4161" t="s">
        <v>8172</v>
      </c>
      <c r="I4161">
        <v>5103</v>
      </c>
      <c r="J4161">
        <v>5103</v>
      </c>
      <c r="K4161" t="s">
        <v>463</v>
      </c>
      <c r="L4161" t="str">
        <f t="shared" si="260"/>
        <v>NIT</v>
      </c>
      <c r="M4161" t="str">
        <f t="shared" si="261"/>
        <v>12021702831027</v>
      </c>
      <c r="N4161" t="s">
        <v>464</v>
      </c>
      <c r="O4161">
        <v>0</v>
      </c>
      <c r="P4161">
        <v>0</v>
      </c>
      <c r="Q4161">
        <v>466.6</v>
      </c>
      <c r="R4161">
        <v>60.658000000000008</v>
      </c>
      <c r="S4161">
        <v>0</v>
      </c>
      <c r="T4161">
        <v>0</v>
      </c>
      <c r="U4161">
        <v>527.25800000000004</v>
      </c>
      <c r="W4161" t="s">
        <v>1</v>
      </c>
    </row>
    <row r="4162" spans="1:23">
      <c r="A4162" t="s">
        <v>8120</v>
      </c>
      <c r="B4162" t="str">
        <f t="shared" si="262"/>
        <v>Enero</v>
      </c>
      <c r="C4162" s="20" t="s">
        <v>8122</v>
      </c>
      <c r="D4162" t="s">
        <v>1</v>
      </c>
      <c r="E4162" t="s">
        <v>0</v>
      </c>
      <c r="F4162" t="str">
        <f t="shared" si="259"/>
        <v>CCF</v>
      </c>
      <c r="G4162" t="s">
        <v>8171</v>
      </c>
      <c r="H4162" t="s">
        <v>8172</v>
      </c>
      <c r="I4162">
        <v>5104</v>
      </c>
      <c r="J4162">
        <v>5104</v>
      </c>
      <c r="K4162" t="s">
        <v>269</v>
      </c>
      <c r="L4162" t="str">
        <f t="shared" si="260"/>
        <v>NIT</v>
      </c>
      <c r="M4162" t="str">
        <f t="shared" si="261"/>
        <v>11040609590011</v>
      </c>
      <c r="N4162" t="s">
        <v>270</v>
      </c>
      <c r="O4162">
        <v>0</v>
      </c>
      <c r="P4162">
        <v>0</v>
      </c>
      <c r="Q4162">
        <v>118.15</v>
      </c>
      <c r="R4162">
        <v>15.359500000000001</v>
      </c>
      <c r="S4162">
        <v>0</v>
      </c>
      <c r="T4162">
        <v>0</v>
      </c>
      <c r="U4162">
        <v>133.5095</v>
      </c>
      <c r="W4162" t="s">
        <v>1</v>
      </c>
    </row>
    <row r="4163" spans="1:23">
      <c r="A4163" t="s">
        <v>8120</v>
      </c>
      <c r="B4163" t="str">
        <f t="shared" si="262"/>
        <v>Enero</v>
      </c>
      <c r="C4163" s="20" t="s">
        <v>8122</v>
      </c>
      <c r="D4163" t="s">
        <v>1</v>
      </c>
      <c r="E4163" t="s">
        <v>0</v>
      </c>
      <c r="F4163" t="str">
        <f t="shared" ref="F4163:F4226" si="263">IF(E4163="05","Nota de crédito","CCF")</f>
        <v>CCF</v>
      </c>
      <c r="G4163" t="s">
        <v>8171</v>
      </c>
      <c r="H4163" t="s">
        <v>8172</v>
      </c>
      <c r="I4163">
        <v>5105</v>
      </c>
      <c r="J4163">
        <v>5105</v>
      </c>
      <c r="K4163" t="s">
        <v>333</v>
      </c>
      <c r="L4163" t="str">
        <f t="shared" ref="L4163:L4226" si="264">IF(K4163=0,"DUI","NIT")</f>
        <v>NIT</v>
      </c>
      <c r="M4163" t="str">
        <f t="shared" ref="M4163:M4226" si="265">IF(K4163=0,V4163,K4163)</f>
        <v>06140607941015</v>
      </c>
      <c r="N4163" t="s">
        <v>334</v>
      </c>
      <c r="O4163">
        <v>0</v>
      </c>
      <c r="P4163">
        <v>0</v>
      </c>
      <c r="Q4163">
        <v>130.06</v>
      </c>
      <c r="R4163">
        <v>16.907800000000002</v>
      </c>
      <c r="S4163">
        <v>0</v>
      </c>
      <c r="T4163">
        <v>0</v>
      </c>
      <c r="U4163">
        <v>146.96780000000001</v>
      </c>
      <c r="W4163" t="s">
        <v>1</v>
      </c>
    </row>
    <row r="4164" spans="1:23">
      <c r="A4164" t="s">
        <v>8120</v>
      </c>
      <c r="B4164" t="str">
        <f t="shared" si="262"/>
        <v>Enero</v>
      </c>
      <c r="C4164" s="20" t="s">
        <v>8122</v>
      </c>
      <c r="D4164" t="s">
        <v>1</v>
      </c>
      <c r="E4164" t="s">
        <v>0</v>
      </c>
      <c r="F4164" t="str">
        <f t="shared" si="263"/>
        <v>CCF</v>
      </c>
      <c r="G4164" t="s">
        <v>8171</v>
      </c>
      <c r="H4164" t="s">
        <v>8172</v>
      </c>
      <c r="I4164">
        <v>5106</v>
      </c>
      <c r="J4164">
        <v>5106</v>
      </c>
      <c r="K4164" t="s">
        <v>77</v>
      </c>
      <c r="L4164" t="str">
        <f t="shared" si="264"/>
        <v>NIT</v>
      </c>
      <c r="M4164" t="str">
        <f t="shared" si="265"/>
        <v>11231402520010</v>
      </c>
      <c r="N4164" t="s">
        <v>78</v>
      </c>
      <c r="O4164">
        <v>0</v>
      </c>
      <c r="P4164">
        <v>0</v>
      </c>
      <c r="Q4164">
        <v>389.17</v>
      </c>
      <c r="R4164">
        <v>50.592100000000002</v>
      </c>
      <c r="S4164">
        <v>0</v>
      </c>
      <c r="T4164">
        <v>0</v>
      </c>
      <c r="U4164">
        <v>439.76210000000003</v>
      </c>
      <c r="W4164" t="s">
        <v>1</v>
      </c>
    </row>
    <row r="4165" spans="1:23">
      <c r="A4165" t="s">
        <v>8120</v>
      </c>
      <c r="B4165" t="str">
        <f t="shared" si="262"/>
        <v>Enero</v>
      </c>
      <c r="C4165" s="20" t="s">
        <v>8122</v>
      </c>
      <c r="D4165" t="s">
        <v>1</v>
      </c>
      <c r="E4165" t="s">
        <v>0</v>
      </c>
      <c r="F4165" t="str">
        <f t="shared" si="263"/>
        <v>CCF</v>
      </c>
      <c r="G4165" t="s">
        <v>8171</v>
      </c>
      <c r="H4165" t="s">
        <v>8172</v>
      </c>
      <c r="I4165">
        <v>5108</v>
      </c>
      <c r="J4165">
        <v>5108</v>
      </c>
      <c r="K4165" t="s">
        <v>237</v>
      </c>
      <c r="L4165" t="str">
        <f t="shared" si="264"/>
        <v>NIT</v>
      </c>
      <c r="M4165" t="str">
        <f t="shared" si="265"/>
        <v>08191601731036</v>
      </c>
      <c r="N4165" t="s">
        <v>238</v>
      </c>
      <c r="O4165">
        <v>0</v>
      </c>
      <c r="P4165">
        <v>0</v>
      </c>
      <c r="Q4165">
        <v>1424.8</v>
      </c>
      <c r="R4165">
        <v>185.22399999999999</v>
      </c>
      <c r="S4165">
        <v>0</v>
      </c>
      <c r="T4165">
        <v>0</v>
      </c>
      <c r="U4165">
        <v>1610.0239999999999</v>
      </c>
      <c r="W4165" t="s">
        <v>1</v>
      </c>
    </row>
    <row r="4166" spans="1:23">
      <c r="A4166" t="s">
        <v>8120</v>
      </c>
      <c r="B4166" t="str">
        <f t="shared" si="262"/>
        <v>Enero</v>
      </c>
      <c r="C4166" s="20" t="s">
        <v>8122</v>
      </c>
      <c r="D4166" t="s">
        <v>1</v>
      </c>
      <c r="E4166" t="s">
        <v>0</v>
      </c>
      <c r="F4166" t="str">
        <f t="shared" si="263"/>
        <v>CCF</v>
      </c>
      <c r="G4166" t="s">
        <v>8171</v>
      </c>
      <c r="H4166" t="s">
        <v>8172</v>
      </c>
      <c r="I4166">
        <v>5110</v>
      </c>
      <c r="J4166">
        <v>5110</v>
      </c>
      <c r="K4166" t="s">
        <v>118</v>
      </c>
      <c r="L4166" t="str">
        <f t="shared" si="264"/>
        <v>NIT</v>
      </c>
      <c r="M4166" t="str">
        <f t="shared" si="265"/>
        <v>06141106071025</v>
      </c>
      <c r="N4166" t="s">
        <v>119</v>
      </c>
      <c r="O4166">
        <v>0</v>
      </c>
      <c r="P4166">
        <v>0</v>
      </c>
      <c r="Q4166">
        <v>69.89</v>
      </c>
      <c r="R4166">
        <v>9.085700000000001</v>
      </c>
      <c r="S4166">
        <v>0</v>
      </c>
      <c r="T4166">
        <v>0</v>
      </c>
      <c r="U4166">
        <v>78.975700000000003</v>
      </c>
      <c r="W4166" t="s">
        <v>1</v>
      </c>
    </row>
    <row r="4167" spans="1:23">
      <c r="A4167" t="s">
        <v>8120</v>
      </c>
      <c r="B4167" t="str">
        <f t="shared" si="262"/>
        <v>Enero</v>
      </c>
      <c r="C4167" s="20" t="s">
        <v>8122</v>
      </c>
      <c r="D4167" t="s">
        <v>1</v>
      </c>
      <c r="E4167" t="s">
        <v>0</v>
      </c>
      <c r="F4167" t="str">
        <f t="shared" si="263"/>
        <v>CCF</v>
      </c>
      <c r="G4167" t="s">
        <v>8171</v>
      </c>
      <c r="H4167" t="s">
        <v>8172</v>
      </c>
      <c r="I4167">
        <v>5111</v>
      </c>
      <c r="J4167">
        <v>5111</v>
      </c>
      <c r="K4167" t="s">
        <v>269</v>
      </c>
      <c r="L4167" t="str">
        <f t="shared" si="264"/>
        <v>NIT</v>
      </c>
      <c r="M4167" t="str">
        <f t="shared" si="265"/>
        <v>11040609590011</v>
      </c>
      <c r="N4167" t="s">
        <v>270</v>
      </c>
      <c r="O4167">
        <v>0</v>
      </c>
      <c r="P4167">
        <v>0</v>
      </c>
      <c r="Q4167">
        <v>243.6</v>
      </c>
      <c r="R4167">
        <v>31.667999999999999</v>
      </c>
      <c r="S4167">
        <v>0</v>
      </c>
      <c r="T4167">
        <v>0</v>
      </c>
      <c r="U4167">
        <v>275.26799999999997</v>
      </c>
      <c r="W4167" t="s">
        <v>1</v>
      </c>
    </row>
    <row r="4168" spans="1:23">
      <c r="A4168" t="s">
        <v>8120</v>
      </c>
      <c r="B4168" t="str">
        <f t="shared" si="262"/>
        <v>Enero</v>
      </c>
      <c r="C4168" s="20" t="s">
        <v>8122</v>
      </c>
      <c r="D4168" t="s">
        <v>1</v>
      </c>
      <c r="E4168" t="s">
        <v>0</v>
      </c>
      <c r="F4168" t="str">
        <f t="shared" si="263"/>
        <v>CCF</v>
      </c>
      <c r="G4168" t="s">
        <v>8171</v>
      </c>
      <c r="H4168" t="s">
        <v>8172</v>
      </c>
      <c r="I4168">
        <v>5112</v>
      </c>
      <c r="J4168">
        <v>5112</v>
      </c>
      <c r="K4168" t="s">
        <v>479</v>
      </c>
      <c r="L4168" t="str">
        <f t="shared" si="264"/>
        <v>NIT</v>
      </c>
      <c r="M4168" t="str">
        <f t="shared" si="265"/>
        <v>11230605771030</v>
      </c>
      <c r="N4168" t="s">
        <v>480</v>
      </c>
      <c r="O4168">
        <v>0</v>
      </c>
      <c r="P4168">
        <v>0</v>
      </c>
      <c r="Q4168">
        <v>187.14</v>
      </c>
      <c r="R4168">
        <v>24.328199999999999</v>
      </c>
      <c r="S4168">
        <v>0</v>
      </c>
      <c r="T4168">
        <v>0</v>
      </c>
      <c r="U4168">
        <v>211.4682</v>
      </c>
      <c r="W4168" t="s">
        <v>1</v>
      </c>
    </row>
    <row r="4169" spans="1:23">
      <c r="A4169" t="s">
        <v>8120</v>
      </c>
      <c r="B4169" t="str">
        <f t="shared" si="262"/>
        <v>Enero</v>
      </c>
      <c r="C4169" s="20" t="s">
        <v>8122</v>
      </c>
      <c r="D4169" t="s">
        <v>1</v>
      </c>
      <c r="E4169" t="s">
        <v>0</v>
      </c>
      <c r="F4169" t="str">
        <f t="shared" si="263"/>
        <v>CCF</v>
      </c>
      <c r="G4169" t="s">
        <v>8171</v>
      </c>
      <c r="H4169" t="s">
        <v>8172</v>
      </c>
      <c r="I4169">
        <v>5113</v>
      </c>
      <c r="J4169">
        <v>5113</v>
      </c>
      <c r="K4169" t="s">
        <v>118</v>
      </c>
      <c r="L4169" t="str">
        <f t="shared" si="264"/>
        <v>NIT</v>
      </c>
      <c r="M4169" t="str">
        <f t="shared" si="265"/>
        <v>06141106071025</v>
      </c>
      <c r="N4169" t="s">
        <v>119</v>
      </c>
      <c r="O4169">
        <v>0</v>
      </c>
      <c r="P4169">
        <v>0</v>
      </c>
      <c r="Q4169">
        <v>5894.86</v>
      </c>
      <c r="R4169">
        <v>766.33179999999993</v>
      </c>
      <c r="S4169">
        <v>0</v>
      </c>
      <c r="T4169">
        <v>0</v>
      </c>
      <c r="U4169">
        <v>6661.1917999999996</v>
      </c>
      <c r="W4169" t="s">
        <v>1</v>
      </c>
    </row>
    <row r="4170" spans="1:23">
      <c r="A4170" t="s">
        <v>8120</v>
      </c>
      <c r="B4170" t="str">
        <f t="shared" si="262"/>
        <v>Enero</v>
      </c>
      <c r="C4170" s="20" t="s">
        <v>8124</v>
      </c>
      <c r="D4170" t="s">
        <v>1</v>
      </c>
      <c r="E4170" t="s">
        <v>0</v>
      </c>
      <c r="F4170" t="str">
        <f t="shared" si="263"/>
        <v>CCF</v>
      </c>
      <c r="G4170" t="s">
        <v>8171</v>
      </c>
      <c r="H4170" t="s">
        <v>8172</v>
      </c>
      <c r="I4170">
        <v>5114</v>
      </c>
      <c r="J4170">
        <v>5114</v>
      </c>
      <c r="K4170" t="s">
        <v>503</v>
      </c>
      <c r="L4170" t="str">
        <f t="shared" si="264"/>
        <v>NIT</v>
      </c>
      <c r="M4170" t="str">
        <f t="shared" si="265"/>
        <v>06142311181026</v>
      </c>
      <c r="N4170" t="s">
        <v>504</v>
      </c>
      <c r="O4170">
        <v>0</v>
      </c>
      <c r="P4170">
        <v>0</v>
      </c>
      <c r="Q4170">
        <v>34.869999999999997</v>
      </c>
      <c r="R4170">
        <v>4.5331000000000001</v>
      </c>
      <c r="S4170">
        <v>0</v>
      </c>
      <c r="T4170">
        <v>0</v>
      </c>
      <c r="U4170">
        <v>39.403099999999995</v>
      </c>
      <c r="W4170" t="s">
        <v>1</v>
      </c>
    </row>
    <row r="4171" spans="1:23">
      <c r="A4171" t="s">
        <v>8120</v>
      </c>
      <c r="B4171" t="str">
        <f t="shared" si="262"/>
        <v>Enero</v>
      </c>
      <c r="C4171" s="20" t="s">
        <v>8124</v>
      </c>
      <c r="D4171" t="s">
        <v>1</v>
      </c>
      <c r="E4171" t="s">
        <v>0</v>
      </c>
      <c r="F4171" t="str">
        <f t="shared" si="263"/>
        <v>CCF</v>
      </c>
      <c r="G4171" t="s">
        <v>8171</v>
      </c>
      <c r="H4171" t="s">
        <v>8172</v>
      </c>
      <c r="I4171">
        <v>5115</v>
      </c>
      <c r="J4171">
        <v>5115</v>
      </c>
      <c r="K4171" t="s">
        <v>489</v>
      </c>
      <c r="L4171" t="str">
        <f t="shared" si="264"/>
        <v>NIT</v>
      </c>
      <c r="M4171" t="str">
        <f t="shared" si="265"/>
        <v>94502202961014</v>
      </c>
      <c r="N4171" t="s">
        <v>490</v>
      </c>
      <c r="O4171">
        <v>0</v>
      </c>
      <c r="P4171">
        <v>0</v>
      </c>
      <c r="Q4171">
        <v>4680</v>
      </c>
      <c r="R4171">
        <v>608.4</v>
      </c>
      <c r="S4171">
        <v>0</v>
      </c>
      <c r="T4171">
        <v>0</v>
      </c>
      <c r="U4171">
        <v>5288.4</v>
      </c>
      <c r="W4171" t="s">
        <v>1</v>
      </c>
    </row>
    <row r="4172" spans="1:23">
      <c r="A4172" t="s">
        <v>8120</v>
      </c>
      <c r="B4172" t="str">
        <f t="shared" si="262"/>
        <v>Enero</v>
      </c>
      <c r="C4172" s="20" t="s">
        <v>8124</v>
      </c>
      <c r="D4172" t="s">
        <v>1</v>
      </c>
      <c r="E4172" t="s">
        <v>0</v>
      </c>
      <c r="F4172" t="str">
        <f t="shared" si="263"/>
        <v>CCF</v>
      </c>
      <c r="G4172" t="s">
        <v>8171</v>
      </c>
      <c r="H4172" t="s">
        <v>8172</v>
      </c>
      <c r="I4172">
        <v>5116</v>
      </c>
      <c r="J4172">
        <v>5116</v>
      </c>
      <c r="K4172" t="s">
        <v>140</v>
      </c>
      <c r="L4172" t="str">
        <f t="shared" si="264"/>
        <v>NIT</v>
      </c>
      <c r="M4172" t="str">
        <f t="shared" si="265"/>
        <v>06142110041021</v>
      </c>
      <c r="N4172" t="s">
        <v>141</v>
      </c>
      <c r="O4172">
        <v>0</v>
      </c>
      <c r="P4172">
        <v>0</v>
      </c>
      <c r="Q4172">
        <v>246.34</v>
      </c>
      <c r="R4172">
        <v>32.0242</v>
      </c>
      <c r="S4172">
        <v>0</v>
      </c>
      <c r="T4172">
        <v>0</v>
      </c>
      <c r="U4172">
        <v>278.36419999999998</v>
      </c>
      <c r="W4172" t="s">
        <v>1</v>
      </c>
    </row>
    <row r="4173" spans="1:23">
      <c r="A4173" t="s">
        <v>8120</v>
      </c>
      <c r="B4173" t="str">
        <f t="shared" si="262"/>
        <v>Enero</v>
      </c>
      <c r="C4173" s="20" t="s">
        <v>8124</v>
      </c>
      <c r="D4173" t="s">
        <v>1</v>
      </c>
      <c r="E4173" t="s">
        <v>0</v>
      </c>
      <c r="F4173" t="str">
        <f t="shared" si="263"/>
        <v>CCF</v>
      </c>
      <c r="G4173" t="s">
        <v>8171</v>
      </c>
      <c r="H4173" t="s">
        <v>8172</v>
      </c>
      <c r="I4173">
        <v>5117</v>
      </c>
      <c r="J4173">
        <v>5117</v>
      </c>
      <c r="K4173" t="s">
        <v>118</v>
      </c>
      <c r="L4173" t="str">
        <f t="shared" si="264"/>
        <v>NIT</v>
      </c>
      <c r="M4173" t="str">
        <f t="shared" si="265"/>
        <v>06141106071025</v>
      </c>
      <c r="N4173" t="s">
        <v>119</v>
      </c>
      <c r="O4173">
        <v>0</v>
      </c>
      <c r="P4173">
        <v>0</v>
      </c>
      <c r="Q4173">
        <v>14.94</v>
      </c>
      <c r="R4173">
        <v>1.9421999999999999</v>
      </c>
      <c r="S4173">
        <v>0</v>
      </c>
      <c r="T4173">
        <v>0</v>
      </c>
      <c r="U4173">
        <v>16.882200000000001</v>
      </c>
      <c r="W4173" t="s">
        <v>1</v>
      </c>
    </row>
    <row r="4174" spans="1:23">
      <c r="A4174" t="s">
        <v>8120</v>
      </c>
      <c r="B4174" t="str">
        <f t="shared" si="262"/>
        <v>Enero</v>
      </c>
      <c r="C4174" s="20" t="s">
        <v>8124</v>
      </c>
      <c r="D4174" t="s">
        <v>1</v>
      </c>
      <c r="E4174" t="s">
        <v>0</v>
      </c>
      <c r="F4174" t="str">
        <f t="shared" si="263"/>
        <v>CCF</v>
      </c>
      <c r="G4174" t="s">
        <v>8171</v>
      </c>
      <c r="H4174" t="s">
        <v>8172</v>
      </c>
      <c r="I4174">
        <v>5118</v>
      </c>
      <c r="J4174">
        <v>5118</v>
      </c>
      <c r="K4174" t="s">
        <v>297</v>
      </c>
      <c r="L4174" t="str">
        <f t="shared" si="264"/>
        <v>NIT</v>
      </c>
      <c r="M4174" t="str">
        <f t="shared" si="265"/>
        <v>10120306731010</v>
      </c>
      <c r="N4174" t="s">
        <v>298</v>
      </c>
      <c r="O4174">
        <v>0</v>
      </c>
      <c r="P4174">
        <v>0</v>
      </c>
      <c r="Q4174">
        <v>334.5</v>
      </c>
      <c r="R4174">
        <v>43.484999999999999</v>
      </c>
      <c r="S4174">
        <v>0</v>
      </c>
      <c r="T4174">
        <v>0</v>
      </c>
      <c r="U4174">
        <v>377.98500000000001</v>
      </c>
      <c r="W4174" t="s">
        <v>1</v>
      </c>
    </row>
    <row r="4175" spans="1:23">
      <c r="A4175" t="s">
        <v>8120</v>
      </c>
      <c r="B4175" t="str">
        <f t="shared" si="262"/>
        <v>Enero</v>
      </c>
      <c r="C4175" s="20" t="s">
        <v>8124</v>
      </c>
      <c r="D4175" t="s">
        <v>1</v>
      </c>
      <c r="E4175" t="s">
        <v>0</v>
      </c>
      <c r="F4175" t="str">
        <f t="shared" si="263"/>
        <v>CCF</v>
      </c>
      <c r="G4175" t="s">
        <v>8171</v>
      </c>
      <c r="H4175" t="s">
        <v>8172</v>
      </c>
      <c r="I4175">
        <v>5119</v>
      </c>
      <c r="J4175">
        <v>5119</v>
      </c>
      <c r="K4175" t="s">
        <v>7957</v>
      </c>
      <c r="L4175" t="str">
        <f t="shared" si="264"/>
        <v>NIT</v>
      </c>
      <c r="M4175" t="str">
        <f t="shared" si="265"/>
        <v>04162209941010</v>
      </c>
      <c r="N4175" t="s">
        <v>7958</v>
      </c>
      <c r="O4175">
        <v>0</v>
      </c>
      <c r="P4175">
        <v>0</v>
      </c>
      <c r="Q4175">
        <v>74.319999999999993</v>
      </c>
      <c r="R4175">
        <v>9.6616</v>
      </c>
      <c r="S4175">
        <v>0</v>
      </c>
      <c r="T4175">
        <v>0</v>
      </c>
      <c r="U4175">
        <v>83.981599999999986</v>
      </c>
      <c r="W4175" t="s">
        <v>1</v>
      </c>
    </row>
    <row r="4176" spans="1:23">
      <c r="A4176" t="s">
        <v>8120</v>
      </c>
      <c r="B4176" t="str">
        <f t="shared" si="262"/>
        <v>Enero</v>
      </c>
      <c r="C4176" s="20" t="s">
        <v>8124</v>
      </c>
      <c r="D4176" t="s">
        <v>1</v>
      </c>
      <c r="E4176" t="s">
        <v>0</v>
      </c>
      <c r="F4176" t="str">
        <f t="shared" si="263"/>
        <v>CCF</v>
      </c>
      <c r="G4176" t="s">
        <v>8171</v>
      </c>
      <c r="H4176" t="s">
        <v>8172</v>
      </c>
      <c r="I4176">
        <v>5120</v>
      </c>
      <c r="J4176">
        <v>5120</v>
      </c>
      <c r="K4176" t="s">
        <v>1456</v>
      </c>
      <c r="L4176" t="str">
        <f t="shared" si="264"/>
        <v>NIT</v>
      </c>
      <c r="M4176" t="str">
        <f t="shared" si="265"/>
        <v>01032808831034</v>
      </c>
      <c r="N4176" t="s">
        <v>1457</v>
      </c>
      <c r="O4176">
        <v>0</v>
      </c>
      <c r="P4176">
        <v>0</v>
      </c>
      <c r="Q4176">
        <v>74.319999999999993</v>
      </c>
      <c r="R4176">
        <v>9.6616</v>
      </c>
      <c r="S4176">
        <v>0</v>
      </c>
      <c r="T4176">
        <v>0</v>
      </c>
      <c r="U4176">
        <v>83.981599999999986</v>
      </c>
      <c r="W4176" t="s">
        <v>1</v>
      </c>
    </row>
    <row r="4177" spans="1:23">
      <c r="A4177" t="s">
        <v>8120</v>
      </c>
      <c r="B4177" t="str">
        <f t="shared" si="262"/>
        <v>Enero</v>
      </c>
      <c r="C4177" s="20" t="s">
        <v>8124</v>
      </c>
      <c r="D4177" t="s">
        <v>1</v>
      </c>
      <c r="E4177" t="s">
        <v>0</v>
      </c>
      <c r="F4177" t="str">
        <f t="shared" si="263"/>
        <v>CCF</v>
      </c>
      <c r="G4177" t="s">
        <v>8171</v>
      </c>
      <c r="H4177" t="s">
        <v>8172</v>
      </c>
      <c r="I4177">
        <v>5121</v>
      </c>
      <c r="J4177">
        <v>5121</v>
      </c>
      <c r="K4177" t="s">
        <v>812</v>
      </c>
      <c r="L4177" t="str">
        <f t="shared" si="264"/>
        <v>NIT</v>
      </c>
      <c r="M4177" t="str">
        <f t="shared" si="265"/>
        <v>13122307721012</v>
      </c>
      <c r="N4177" t="s">
        <v>813</v>
      </c>
      <c r="O4177">
        <v>0</v>
      </c>
      <c r="P4177">
        <v>0</v>
      </c>
      <c r="Q4177">
        <v>113.48</v>
      </c>
      <c r="R4177">
        <v>14.752400000000002</v>
      </c>
      <c r="S4177">
        <v>0</v>
      </c>
      <c r="T4177">
        <v>0</v>
      </c>
      <c r="U4177">
        <v>128.23240000000001</v>
      </c>
      <c r="W4177" t="s">
        <v>1</v>
      </c>
    </row>
    <row r="4178" spans="1:23">
      <c r="A4178" t="s">
        <v>8120</v>
      </c>
      <c r="B4178" t="str">
        <f t="shared" si="262"/>
        <v>Enero</v>
      </c>
      <c r="C4178" s="20" t="s">
        <v>8124</v>
      </c>
      <c r="D4178" t="s">
        <v>1</v>
      </c>
      <c r="E4178" t="s">
        <v>0</v>
      </c>
      <c r="F4178" t="str">
        <f t="shared" si="263"/>
        <v>CCF</v>
      </c>
      <c r="G4178" t="s">
        <v>8171</v>
      </c>
      <c r="H4178" t="s">
        <v>8172</v>
      </c>
      <c r="I4178">
        <v>5122</v>
      </c>
      <c r="J4178">
        <v>5122</v>
      </c>
      <c r="K4178" t="s">
        <v>7917</v>
      </c>
      <c r="L4178" t="str">
        <f t="shared" si="264"/>
        <v>NIT</v>
      </c>
      <c r="M4178" t="str">
        <f t="shared" si="265"/>
        <v>06141905091063</v>
      </c>
      <c r="N4178" t="s">
        <v>7918</v>
      </c>
      <c r="O4178">
        <v>0</v>
      </c>
      <c r="P4178">
        <v>0</v>
      </c>
      <c r="Q4178">
        <v>108.2</v>
      </c>
      <c r="R4178">
        <v>14.066000000000001</v>
      </c>
      <c r="S4178">
        <v>0</v>
      </c>
      <c r="T4178">
        <v>0</v>
      </c>
      <c r="U4178">
        <v>122.26600000000001</v>
      </c>
      <c r="W4178" t="s">
        <v>1</v>
      </c>
    </row>
    <row r="4179" spans="1:23">
      <c r="A4179" t="s">
        <v>8120</v>
      </c>
      <c r="B4179" t="str">
        <f t="shared" si="262"/>
        <v>Enero</v>
      </c>
      <c r="C4179" s="20" t="s">
        <v>8124</v>
      </c>
      <c r="D4179" t="s">
        <v>1</v>
      </c>
      <c r="E4179" t="s">
        <v>0</v>
      </c>
      <c r="F4179" t="str">
        <f t="shared" si="263"/>
        <v>CCF</v>
      </c>
      <c r="G4179" t="s">
        <v>8171</v>
      </c>
      <c r="H4179" t="s">
        <v>8172</v>
      </c>
      <c r="I4179">
        <v>5123</v>
      </c>
      <c r="J4179">
        <v>5123</v>
      </c>
      <c r="K4179" t="s">
        <v>7936</v>
      </c>
      <c r="L4179" t="str">
        <f t="shared" si="264"/>
        <v>NIT</v>
      </c>
      <c r="M4179" t="str">
        <f t="shared" si="265"/>
        <v>14160112731016</v>
      </c>
      <c r="N4179" t="s">
        <v>1055</v>
      </c>
      <c r="O4179">
        <v>0</v>
      </c>
      <c r="P4179">
        <v>0</v>
      </c>
      <c r="Q4179">
        <v>214.39</v>
      </c>
      <c r="R4179">
        <v>27.870699999999999</v>
      </c>
      <c r="S4179">
        <v>0</v>
      </c>
      <c r="T4179">
        <v>0</v>
      </c>
      <c r="U4179">
        <v>242.26069999999999</v>
      </c>
      <c r="W4179" t="s">
        <v>1</v>
      </c>
    </row>
    <row r="4180" spans="1:23">
      <c r="A4180" t="s">
        <v>8120</v>
      </c>
      <c r="B4180" t="str">
        <f t="shared" si="262"/>
        <v>Enero</v>
      </c>
      <c r="C4180" s="20" t="s">
        <v>8124</v>
      </c>
      <c r="D4180" t="s">
        <v>1</v>
      </c>
      <c r="E4180" t="s">
        <v>0</v>
      </c>
      <c r="F4180" t="str">
        <f t="shared" si="263"/>
        <v>CCF</v>
      </c>
      <c r="G4180" t="s">
        <v>8171</v>
      </c>
      <c r="H4180" t="s">
        <v>8172</v>
      </c>
      <c r="I4180">
        <v>5124</v>
      </c>
      <c r="J4180">
        <v>5124</v>
      </c>
      <c r="K4180" t="s">
        <v>299</v>
      </c>
      <c r="L4180" t="str">
        <f t="shared" si="264"/>
        <v>NIT</v>
      </c>
      <c r="M4180" t="str">
        <f t="shared" si="265"/>
        <v>06141705620038</v>
      </c>
      <c r="N4180" t="s">
        <v>300</v>
      </c>
      <c r="O4180">
        <v>0</v>
      </c>
      <c r="P4180">
        <v>0</v>
      </c>
      <c r="Q4180">
        <v>190.09</v>
      </c>
      <c r="R4180">
        <v>24.7117</v>
      </c>
      <c r="S4180">
        <v>0</v>
      </c>
      <c r="T4180">
        <v>0</v>
      </c>
      <c r="U4180">
        <v>214.80170000000001</v>
      </c>
      <c r="W4180" t="s">
        <v>1</v>
      </c>
    </row>
    <row r="4181" spans="1:23">
      <c r="A4181" t="s">
        <v>8120</v>
      </c>
      <c r="B4181" t="str">
        <f t="shared" si="262"/>
        <v>Enero</v>
      </c>
      <c r="C4181" s="20" t="s">
        <v>8124</v>
      </c>
      <c r="D4181" t="s">
        <v>1</v>
      </c>
      <c r="E4181" t="s">
        <v>0</v>
      </c>
      <c r="F4181" t="str">
        <f t="shared" si="263"/>
        <v>CCF</v>
      </c>
      <c r="G4181" t="s">
        <v>8171</v>
      </c>
      <c r="H4181" t="s">
        <v>8172</v>
      </c>
      <c r="I4181">
        <v>5125</v>
      </c>
      <c r="J4181">
        <v>5125</v>
      </c>
      <c r="K4181" t="s">
        <v>132</v>
      </c>
      <c r="L4181" t="str">
        <f t="shared" si="264"/>
        <v>NIT</v>
      </c>
      <c r="M4181" t="str">
        <f t="shared" si="265"/>
        <v>06142705111015</v>
      </c>
      <c r="N4181" t="s">
        <v>133</v>
      </c>
      <c r="O4181">
        <v>0</v>
      </c>
      <c r="P4181">
        <v>0</v>
      </c>
      <c r="Q4181">
        <v>220.72</v>
      </c>
      <c r="R4181">
        <v>28.6936</v>
      </c>
      <c r="S4181">
        <v>0</v>
      </c>
      <c r="T4181">
        <v>0</v>
      </c>
      <c r="U4181">
        <v>249.4136</v>
      </c>
      <c r="W4181" t="s">
        <v>1</v>
      </c>
    </row>
    <row r="4182" spans="1:23">
      <c r="A4182" t="s">
        <v>8120</v>
      </c>
      <c r="B4182" t="str">
        <f t="shared" si="262"/>
        <v>Enero</v>
      </c>
      <c r="C4182" s="20" t="s">
        <v>8124</v>
      </c>
      <c r="D4182" t="s">
        <v>1</v>
      </c>
      <c r="E4182" t="s">
        <v>0</v>
      </c>
      <c r="F4182" t="str">
        <f t="shared" si="263"/>
        <v>CCF</v>
      </c>
      <c r="G4182" t="s">
        <v>8171</v>
      </c>
      <c r="H4182" t="s">
        <v>8172</v>
      </c>
      <c r="I4182">
        <v>5126</v>
      </c>
      <c r="J4182">
        <v>5126</v>
      </c>
      <c r="K4182" t="s">
        <v>333</v>
      </c>
      <c r="L4182" t="str">
        <f t="shared" si="264"/>
        <v>NIT</v>
      </c>
      <c r="M4182" t="str">
        <f t="shared" si="265"/>
        <v>06140607941015</v>
      </c>
      <c r="N4182" t="s">
        <v>334</v>
      </c>
      <c r="O4182">
        <v>0</v>
      </c>
      <c r="P4182">
        <v>0</v>
      </c>
      <c r="Q4182">
        <v>92.91</v>
      </c>
      <c r="R4182">
        <v>12.0783</v>
      </c>
      <c r="S4182">
        <v>0</v>
      </c>
      <c r="T4182">
        <v>0</v>
      </c>
      <c r="U4182">
        <v>104.9883</v>
      </c>
      <c r="W4182" t="s">
        <v>1</v>
      </c>
    </row>
    <row r="4183" spans="1:23">
      <c r="A4183" t="s">
        <v>8120</v>
      </c>
      <c r="B4183" t="str">
        <f t="shared" si="262"/>
        <v>Enero</v>
      </c>
      <c r="C4183" s="20" t="s">
        <v>8124</v>
      </c>
      <c r="D4183" t="s">
        <v>1</v>
      </c>
      <c r="E4183" t="s">
        <v>0</v>
      </c>
      <c r="F4183" t="str">
        <f t="shared" si="263"/>
        <v>CCF</v>
      </c>
      <c r="G4183" t="s">
        <v>8171</v>
      </c>
      <c r="H4183" t="s">
        <v>8172</v>
      </c>
      <c r="I4183">
        <v>5127</v>
      </c>
      <c r="J4183">
        <v>5127</v>
      </c>
      <c r="K4183" t="s">
        <v>307</v>
      </c>
      <c r="L4183" t="str">
        <f t="shared" si="264"/>
        <v>NIT</v>
      </c>
      <c r="M4183" t="str">
        <f t="shared" si="265"/>
        <v>06141303971062</v>
      </c>
      <c r="N4183" t="s">
        <v>308</v>
      </c>
      <c r="O4183">
        <v>0</v>
      </c>
      <c r="P4183">
        <v>0</v>
      </c>
      <c r="Q4183">
        <v>409.24</v>
      </c>
      <c r="R4183">
        <v>53.2012</v>
      </c>
      <c r="S4183">
        <v>0</v>
      </c>
      <c r="T4183">
        <v>0</v>
      </c>
      <c r="U4183">
        <v>462.44119999999998</v>
      </c>
      <c r="W4183" t="s">
        <v>1</v>
      </c>
    </row>
    <row r="4184" spans="1:23">
      <c r="A4184" t="s">
        <v>8120</v>
      </c>
      <c r="B4184" t="str">
        <f t="shared" si="262"/>
        <v>Enero</v>
      </c>
      <c r="C4184" s="20" t="s">
        <v>8124</v>
      </c>
      <c r="D4184" t="s">
        <v>1</v>
      </c>
      <c r="E4184" t="s">
        <v>0</v>
      </c>
      <c r="F4184" t="str">
        <f t="shared" si="263"/>
        <v>CCF</v>
      </c>
      <c r="G4184" t="s">
        <v>8171</v>
      </c>
      <c r="H4184" t="s">
        <v>8172</v>
      </c>
      <c r="I4184">
        <v>5128</v>
      </c>
      <c r="J4184">
        <v>5128</v>
      </c>
      <c r="K4184" t="s">
        <v>999</v>
      </c>
      <c r="L4184" t="str">
        <f t="shared" si="264"/>
        <v>NIT</v>
      </c>
      <c r="M4184" t="str">
        <f t="shared" si="265"/>
        <v>06142812891023</v>
      </c>
      <c r="N4184" t="s">
        <v>1000</v>
      </c>
      <c r="O4184">
        <v>0</v>
      </c>
      <c r="P4184">
        <v>0</v>
      </c>
      <c r="Q4184">
        <v>210</v>
      </c>
      <c r="R4184">
        <v>27.3</v>
      </c>
      <c r="S4184">
        <v>0</v>
      </c>
      <c r="T4184">
        <v>0</v>
      </c>
      <c r="U4184">
        <v>237.3</v>
      </c>
      <c r="W4184" t="s">
        <v>1</v>
      </c>
    </row>
    <row r="4185" spans="1:23">
      <c r="A4185" t="s">
        <v>8120</v>
      </c>
      <c r="B4185" t="str">
        <f t="shared" si="262"/>
        <v>Enero</v>
      </c>
      <c r="C4185" s="20" t="s">
        <v>8124</v>
      </c>
      <c r="D4185" t="s">
        <v>1</v>
      </c>
      <c r="E4185" t="s">
        <v>0</v>
      </c>
      <c r="F4185" t="str">
        <f t="shared" si="263"/>
        <v>CCF</v>
      </c>
      <c r="G4185" t="s">
        <v>8171</v>
      </c>
      <c r="H4185" t="s">
        <v>8172</v>
      </c>
      <c r="I4185">
        <v>5129</v>
      </c>
      <c r="J4185">
        <v>5129</v>
      </c>
      <c r="K4185" t="s">
        <v>443</v>
      </c>
      <c r="L4185" t="str">
        <f t="shared" si="264"/>
        <v>NIT</v>
      </c>
      <c r="M4185" t="str">
        <f t="shared" si="265"/>
        <v>06142002961017</v>
      </c>
      <c r="N4185" t="s">
        <v>444</v>
      </c>
      <c r="O4185">
        <v>0</v>
      </c>
      <c r="P4185">
        <v>0</v>
      </c>
      <c r="Q4185">
        <v>462.35</v>
      </c>
      <c r="R4185">
        <v>60.105500000000006</v>
      </c>
      <c r="S4185">
        <v>0</v>
      </c>
      <c r="T4185">
        <v>0</v>
      </c>
      <c r="U4185">
        <v>522.45550000000003</v>
      </c>
      <c r="W4185" t="s">
        <v>1</v>
      </c>
    </row>
    <row r="4186" spans="1:23">
      <c r="A4186" t="s">
        <v>8120</v>
      </c>
      <c r="B4186" t="str">
        <f t="shared" si="262"/>
        <v>Enero</v>
      </c>
      <c r="C4186" s="20" t="s">
        <v>8124</v>
      </c>
      <c r="D4186" t="s">
        <v>1</v>
      </c>
      <c r="E4186" t="s">
        <v>0</v>
      </c>
      <c r="F4186" t="str">
        <f t="shared" si="263"/>
        <v>CCF</v>
      </c>
      <c r="G4186" t="s">
        <v>8171</v>
      </c>
      <c r="H4186" t="s">
        <v>8172</v>
      </c>
      <c r="I4186">
        <v>5130</v>
      </c>
      <c r="J4186">
        <v>5130</v>
      </c>
      <c r="K4186" t="s">
        <v>118</v>
      </c>
      <c r="L4186" t="str">
        <f t="shared" si="264"/>
        <v>NIT</v>
      </c>
      <c r="M4186" t="str">
        <f t="shared" si="265"/>
        <v>06141106071025</v>
      </c>
      <c r="N4186" t="s">
        <v>119</v>
      </c>
      <c r="O4186">
        <v>0</v>
      </c>
      <c r="P4186">
        <v>0</v>
      </c>
      <c r="Q4186">
        <v>49</v>
      </c>
      <c r="R4186">
        <v>6.37</v>
      </c>
      <c r="S4186">
        <v>0</v>
      </c>
      <c r="T4186">
        <v>0</v>
      </c>
      <c r="U4186">
        <v>55.37</v>
      </c>
      <c r="W4186" t="s">
        <v>1</v>
      </c>
    </row>
    <row r="4187" spans="1:23">
      <c r="A4187" t="s">
        <v>8120</v>
      </c>
      <c r="B4187" t="str">
        <f t="shared" si="262"/>
        <v>Enero</v>
      </c>
      <c r="C4187" s="20" t="s">
        <v>8124</v>
      </c>
      <c r="D4187" t="s">
        <v>1</v>
      </c>
      <c r="E4187" t="s">
        <v>0</v>
      </c>
      <c r="F4187" t="str">
        <f t="shared" si="263"/>
        <v>CCF</v>
      </c>
      <c r="G4187" t="s">
        <v>8171</v>
      </c>
      <c r="H4187" t="s">
        <v>8172</v>
      </c>
      <c r="I4187">
        <v>5132</v>
      </c>
      <c r="J4187">
        <v>5132</v>
      </c>
      <c r="K4187" t="s">
        <v>8189</v>
      </c>
      <c r="L4187" t="str">
        <f t="shared" si="264"/>
        <v>NIT</v>
      </c>
      <c r="M4187" t="str">
        <f t="shared" si="265"/>
        <v>06140912121010</v>
      </c>
      <c r="N4187" t="s">
        <v>8190</v>
      </c>
      <c r="O4187">
        <v>0</v>
      </c>
      <c r="P4187">
        <v>0</v>
      </c>
      <c r="Q4187">
        <v>587.61</v>
      </c>
      <c r="R4187">
        <v>76.389300000000006</v>
      </c>
      <c r="S4187">
        <v>0</v>
      </c>
      <c r="T4187">
        <v>0</v>
      </c>
      <c r="U4187">
        <v>663.99930000000006</v>
      </c>
      <c r="W4187" t="s">
        <v>1</v>
      </c>
    </row>
    <row r="4188" spans="1:23">
      <c r="A4188" t="s">
        <v>8120</v>
      </c>
      <c r="B4188" t="str">
        <f t="shared" si="262"/>
        <v>Enero</v>
      </c>
      <c r="C4188" s="20" t="s">
        <v>8124</v>
      </c>
      <c r="D4188" t="s">
        <v>1</v>
      </c>
      <c r="E4188" t="s">
        <v>0</v>
      </c>
      <c r="F4188" t="str">
        <f t="shared" si="263"/>
        <v>CCF</v>
      </c>
      <c r="G4188" t="s">
        <v>8171</v>
      </c>
      <c r="H4188" t="s">
        <v>8172</v>
      </c>
      <c r="I4188">
        <v>5133</v>
      </c>
      <c r="J4188">
        <v>5133</v>
      </c>
      <c r="K4188" t="s">
        <v>333</v>
      </c>
      <c r="L4188" t="str">
        <f t="shared" si="264"/>
        <v>NIT</v>
      </c>
      <c r="M4188" t="str">
        <f t="shared" si="265"/>
        <v>06140607941015</v>
      </c>
      <c r="N4188" t="s">
        <v>334</v>
      </c>
      <c r="O4188">
        <v>0</v>
      </c>
      <c r="P4188">
        <v>0</v>
      </c>
      <c r="Q4188">
        <v>92.9</v>
      </c>
      <c r="R4188">
        <v>12.077000000000002</v>
      </c>
      <c r="S4188">
        <v>0</v>
      </c>
      <c r="T4188">
        <v>0</v>
      </c>
      <c r="U4188">
        <v>104.977</v>
      </c>
      <c r="W4188" t="s">
        <v>1</v>
      </c>
    </row>
    <row r="4189" spans="1:23">
      <c r="A4189" t="s">
        <v>8120</v>
      </c>
      <c r="B4189" t="str">
        <f t="shared" si="262"/>
        <v>Enero</v>
      </c>
      <c r="C4189" s="20" t="s">
        <v>8138</v>
      </c>
      <c r="D4189" t="s">
        <v>1</v>
      </c>
      <c r="E4189" t="s">
        <v>0</v>
      </c>
      <c r="F4189" t="str">
        <f t="shared" si="263"/>
        <v>CCF</v>
      </c>
      <c r="G4189" t="s">
        <v>8171</v>
      </c>
      <c r="H4189" t="s">
        <v>8172</v>
      </c>
      <c r="I4189">
        <v>5135</v>
      </c>
      <c r="J4189">
        <v>5135</v>
      </c>
      <c r="K4189" t="s">
        <v>8216</v>
      </c>
      <c r="L4189" t="str">
        <f t="shared" si="264"/>
        <v>NIT</v>
      </c>
      <c r="M4189" t="str">
        <f t="shared" si="265"/>
        <v>02031005751012</v>
      </c>
      <c r="N4189" t="s">
        <v>8217</v>
      </c>
      <c r="O4189">
        <v>0</v>
      </c>
      <c r="P4189">
        <v>0</v>
      </c>
      <c r="Q4189">
        <v>19.739999999999998</v>
      </c>
      <c r="R4189">
        <v>2.5661999999999998</v>
      </c>
      <c r="S4189">
        <v>0</v>
      </c>
      <c r="T4189">
        <v>0</v>
      </c>
      <c r="U4189">
        <v>22.306199999999997</v>
      </c>
      <c r="W4189" t="s">
        <v>1</v>
      </c>
    </row>
    <row r="4190" spans="1:23">
      <c r="A4190" t="s">
        <v>8120</v>
      </c>
      <c r="B4190" t="str">
        <f t="shared" si="262"/>
        <v>Enero</v>
      </c>
      <c r="C4190" s="20" t="s">
        <v>8138</v>
      </c>
      <c r="D4190" t="s">
        <v>1</v>
      </c>
      <c r="E4190" t="s">
        <v>0</v>
      </c>
      <c r="F4190" t="str">
        <f t="shared" si="263"/>
        <v>CCF</v>
      </c>
      <c r="G4190" t="s">
        <v>8171</v>
      </c>
      <c r="H4190" t="s">
        <v>8172</v>
      </c>
      <c r="I4190">
        <v>5136</v>
      </c>
      <c r="J4190">
        <v>5136</v>
      </c>
      <c r="K4190" t="s">
        <v>253</v>
      </c>
      <c r="L4190" t="str">
        <f t="shared" si="264"/>
        <v>NIT</v>
      </c>
      <c r="M4190" t="str">
        <f t="shared" si="265"/>
        <v>06141504911068</v>
      </c>
      <c r="N4190" t="s">
        <v>254</v>
      </c>
      <c r="O4190">
        <v>0</v>
      </c>
      <c r="P4190">
        <v>0</v>
      </c>
      <c r="Q4190">
        <v>8033.66</v>
      </c>
      <c r="R4190">
        <v>1044.3758</v>
      </c>
      <c r="S4190">
        <v>0</v>
      </c>
      <c r="T4190">
        <v>0</v>
      </c>
      <c r="U4190">
        <v>9078.0357999999997</v>
      </c>
      <c r="W4190" t="s">
        <v>1</v>
      </c>
    </row>
    <row r="4191" spans="1:23">
      <c r="A4191" t="s">
        <v>8120</v>
      </c>
      <c r="B4191" t="str">
        <f t="shared" si="262"/>
        <v>Enero</v>
      </c>
      <c r="C4191" s="20" t="s">
        <v>8138</v>
      </c>
      <c r="D4191" t="s">
        <v>1</v>
      </c>
      <c r="E4191" t="s">
        <v>0</v>
      </c>
      <c r="F4191" t="str">
        <f t="shared" si="263"/>
        <v>CCF</v>
      </c>
      <c r="G4191" t="s">
        <v>8171</v>
      </c>
      <c r="H4191" t="s">
        <v>8172</v>
      </c>
      <c r="I4191">
        <v>5137</v>
      </c>
      <c r="J4191">
        <v>5137</v>
      </c>
      <c r="K4191" t="s">
        <v>253</v>
      </c>
      <c r="L4191" t="str">
        <f t="shared" si="264"/>
        <v>NIT</v>
      </c>
      <c r="M4191" t="str">
        <f t="shared" si="265"/>
        <v>06141504911068</v>
      </c>
      <c r="N4191" t="s">
        <v>254</v>
      </c>
      <c r="O4191">
        <v>0</v>
      </c>
      <c r="P4191">
        <v>0</v>
      </c>
      <c r="Q4191">
        <v>8304.41</v>
      </c>
      <c r="R4191">
        <v>1079.5733</v>
      </c>
      <c r="S4191">
        <v>0</v>
      </c>
      <c r="T4191">
        <v>0</v>
      </c>
      <c r="U4191">
        <v>9383.9832999999999</v>
      </c>
      <c r="W4191" t="s">
        <v>1</v>
      </c>
    </row>
    <row r="4192" spans="1:23">
      <c r="A4192" t="s">
        <v>8120</v>
      </c>
      <c r="B4192" t="str">
        <f t="shared" si="262"/>
        <v>Enero</v>
      </c>
      <c r="C4192" s="20" t="s">
        <v>8138</v>
      </c>
      <c r="D4192" t="s">
        <v>1</v>
      </c>
      <c r="E4192" t="s">
        <v>0</v>
      </c>
      <c r="F4192" t="str">
        <f t="shared" si="263"/>
        <v>CCF</v>
      </c>
      <c r="G4192" t="s">
        <v>8171</v>
      </c>
      <c r="H4192" t="s">
        <v>8172</v>
      </c>
      <c r="I4192">
        <v>5138</v>
      </c>
      <c r="J4192">
        <v>5138</v>
      </c>
      <c r="K4192" t="s">
        <v>95</v>
      </c>
      <c r="L4192" t="str">
        <f t="shared" si="264"/>
        <v>NIT</v>
      </c>
      <c r="M4192" t="str">
        <f t="shared" si="265"/>
        <v>06142212650014</v>
      </c>
      <c r="N4192" t="s">
        <v>96</v>
      </c>
      <c r="O4192">
        <v>0</v>
      </c>
      <c r="P4192">
        <v>0</v>
      </c>
      <c r="Q4192">
        <v>27.9</v>
      </c>
      <c r="R4192">
        <v>3.6269999999999998</v>
      </c>
      <c r="S4192">
        <v>0</v>
      </c>
      <c r="T4192">
        <v>0</v>
      </c>
      <c r="U4192">
        <v>31.526999999999997</v>
      </c>
      <c r="W4192" t="s">
        <v>1</v>
      </c>
    </row>
    <row r="4193" spans="1:23">
      <c r="A4193" t="s">
        <v>8120</v>
      </c>
      <c r="B4193" t="str">
        <f t="shared" si="262"/>
        <v>Enero</v>
      </c>
      <c r="C4193" s="20" t="s">
        <v>8138</v>
      </c>
      <c r="D4193" t="s">
        <v>1</v>
      </c>
      <c r="E4193" t="s">
        <v>0</v>
      </c>
      <c r="F4193" t="str">
        <f t="shared" si="263"/>
        <v>CCF</v>
      </c>
      <c r="G4193" t="s">
        <v>8171</v>
      </c>
      <c r="H4193" t="s">
        <v>8172</v>
      </c>
      <c r="I4193">
        <v>5139</v>
      </c>
      <c r="J4193">
        <v>5139</v>
      </c>
      <c r="K4193" t="s">
        <v>95</v>
      </c>
      <c r="L4193" t="str">
        <f t="shared" si="264"/>
        <v>NIT</v>
      </c>
      <c r="M4193" t="str">
        <f t="shared" si="265"/>
        <v>06142212650014</v>
      </c>
      <c r="N4193" t="s">
        <v>96</v>
      </c>
      <c r="O4193">
        <v>0</v>
      </c>
      <c r="P4193">
        <v>0</v>
      </c>
      <c r="Q4193">
        <v>76.87</v>
      </c>
      <c r="R4193">
        <v>9.9931000000000001</v>
      </c>
      <c r="S4193">
        <v>0</v>
      </c>
      <c r="T4193">
        <v>0</v>
      </c>
      <c r="U4193">
        <v>86.863100000000003</v>
      </c>
      <c r="W4193" t="s">
        <v>1</v>
      </c>
    </row>
    <row r="4194" spans="1:23">
      <c r="A4194" t="s">
        <v>8120</v>
      </c>
      <c r="B4194" t="str">
        <f t="shared" si="262"/>
        <v>Enero</v>
      </c>
      <c r="C4194" s="20" t="s">
        <v>8138</v>
      </c>
      <c r="D4194" t="s">
        <v>1</v>
      </c>
      <c r="E4194" t="s">
        <v>0</v>
      </c>
      <c r="F4194" t="str">
        <f t="shared" si="263"/>
        <v>CCF</v>
      </c>
      <c r="G4194" t="s">
        <v>8171</v>
      </c>
      <c r="H4194" t="s">
        <v>8172</v>
      </c>
      <c r="I4194">
        <v>5140</v>
      </c>
      <c r="J4194">
        <v>5140</v>
      </c>
      <c r="K4194" t="s">
        <v>95</v>
      </c>
      <c r="L4194" t="str">
        <f t="shared" si="264"/>
        <v>NIT</v>
      </c>
      <c r="M4194" t="str">
        <f t="shared" si="265"/>
        <v>06142212650014</v>
      </c>
      <c r="N4194" t="s">
        <v>96</v>
      </c>
      <c r="O4194">
        <v>0</v>
      </c>
      <c r="P4194">
        <v>0</v>
      </c>
      <c r="Q4194">
        <v>21.2</v>
      </c>
      <c r="R4194">
        <v>2.7559999999999998</v>
      </c>
      <c r="S4194">
        <v>0</v>
      </c>
      <c r="T4194">
        <v>0</v>
      </c>
      <c r="U4194">
        <v>23.956</v>
      </c>
      <c r="W4194" t="s">
        <v>1</v>
      </c>
    </row>
    <row r="4195" spans="1:23">
      <c r="A4195" t="s">
        <v>8120</v>
      </c>
      <c r="B4195" t="str">
        <f t="shared" si="262"/>
        <v>Enero</v>
      </c>
      <c r="C4195" s="20" t="s">
        <v>8138</v>
      </c>
      <c r="D4195" t="s">
        <v>1</v>
      </c>
      <c r="E4195" t="s">
        <v>0</v>
      </c>
      <c r="F4195" t="str">
        <f t="shared" si="263"/>
        <v>CCF</v>
      </c>
      <c r="G4195" t="s">
        <v>8171</v>
      </c>
      <c r="H4195" t="s">
        <v>8172</v>
      </c>
      <c r="I4195">
        <v>5141</v>
      </c>
      <c r="J4195">
        <v>5141</v>
      </c>
      <c r="K4195" t="s">
        <v>95</v>
      </c>
      <c r="L4195" t="str">
        <f t="shared" si="264"/>
        <v>NIT</v>
      </c>
      <c r="M4195" t="str">
        <f t="shared" si="265"/>
        <v>06142212650014</v>
      </c>
      <c r="N4195" t="s">
        <v>96</v>
      </c>
      <c r="O4195">
        <v>0</v>
      </c>
      <c r="P4195">
        <v>0</v>
      </c>
      <c r="Q4195">
        <v>29.48</v>
      </c>
      <c r="R4195">
        <v>3.8324000000000003</v>
      </c>
      <c r="S4195">
        <v>0</v>
      </c>
      <c r="T4195">
        <v>0</v>
      </c>
      <c r="U4195">
        <v>33.312400000000004</v>
      </c>
      <c r="W4195" t="s">
        <v>1</v>
      </c>
    </row>
    <row r="4196" spans="1:23">
      <c r="A4196" t="s">
        <v>8120</v>
      </c>
      <c r="B4196" t="str">
        <f t="shared" si="262"/>
        <v>Enero</v>
      </c>
      <c r="C4196" s="20" t="s">
        <v>8138</v>
      </c>
      <c r="D4196" t="s">
        <v>1</v>
      </c>
      <c r="E4196" t="s">
        <v>0</v>
      </c>
      <c r="F4196" t="str">
        <f t="shared" si="263"/>
        <v>CCF</v>
      </c>
      <c r="G4196" t="s">
        <v>8171</v>
      </c>
      <c r="H4196" t="s">
        <v>8172</v>
      </c>
      <c r="I4196">
        <v>5142</v>
      </c>
      <c r="J4196">
        <v>5142</v>
      </c>
      <c r="K4196" t="s">
        <v>95</v>
      </c>
      <c r="L4196" t="str">
        <f t="shared" si="264"/>
        <v>NIT</v>
      </c>
      <c r="M4196" t="str">
        <f t="shared" si="265"/>
        <v>06142212650014</v>
      </c>
      <c r="N4196" t="s">
        <v>96</v>
      </c>
      <c r="O4196">
        <v>0</v>
      </c>
      <c r="P4196">
        <v>0</v>
      </c>
      <c r="Q4196">
        <v>31.35</v>
      </c>
      <c r="R4196">
        <v>4.0754999999999999</v>
      </c>
      <c r="S4196">
        <v>0</v>
      </c>
      <c r="T4196">
        <v>0</v>
      </c>
      <c r="U4196">
        <v>35.4255</v>
      </c>
      <c r="W4196" t="s">
        <v>1</v>
      </c>
    </row>
    <row r="4197" spans="1:23">
      <c r="A4197" t="s">
        <v>8120</v>
      </c>
      <c r="B4197" t="str">
        <f t="shared" si="262"/>
        <v>Enero</v>
      </c>
      <c r="C4197" s="20" t="s">
        <v>8138</v>
      </c>
      <c r="D4197" t="s">
        <v>1</v>
      </c>
      <c r="E4197" t="s">
        <v>0</v>
      </c>
      <c r="F4197" t="str">
        <f t="shared" si="263"/>
        <v>CCF</v>
      </c>
      <c r="G4197" t="s">
        <v>8171</v>
      </c>
      <c r="H4197" t="s">
        <v>8172</v>
      </c>
      <c r="I4197">
        <v>5143</v>
      </c>
      <c r="J4197">
        <v>5143</v>
      </c>
      <c r="K4197" t="s">
        <v>95</v>
      </c>
      <c r="L4197" t="str">
        <f t="shared" si="264"/>
        <v>NIT</v>
      </c>
      <c r="M4197" t="str">
        <f t="shared" si="265"/>
        <v>06142212650014</v>
      </c>
      <c r="N4197" t="s">
        <v>96</v>
      </c>
      <c r="O4197">
        <v>0</v>
      </c>
      <c r="P4197">
        <v>0</v>
      </c>
      <c r="Q4197">
        <v>31.91</v>
      </c>
      <c r="R4197">
        <v>4.1482999999999999</v>
      </c>
      <c r="S4197">
        <v>0</v>
      </c>
      <c r="T4197">
        <v>0</v>
      </c>
      <c r="U4197">
        <v>36.058300000000003</v>
      </c>
      <c r="W4197" t="s">
        <v>1</v>
      </c>
    </row>
    <row r="4198" spans="1:23">
      <c r="A4198" t="s">
        <v>8120</v>
      </c>
      <c r="B4198" t="str">
        <f t="shared" si="262"/>
        <v>Enero</v>
      </c>
      <c r="C4198" s="20" t="s">
        <v>8138</v>
      </c>
      <c r="D4198" t="s">
        <v>1</v>
      </c>
      <c r="E4198" t="s">
        <v>0</v>
      </c>
      <c r="F4198" t="str">
        <f t="shared" si="263"/>
        <v>CCF</v>
      </c>
      <c r="G4198" t="s">
        <v>8171</v>
      </c>
      <c r="H4198" t="s">
        <v>8172</v>
      </c>
      <c r="I4198">
        <v>5144</v>
      </c>
      <c r="J4198">
        <v>5144</v>
      </c>
      <c r="K4198" t="s">
        <v>95</v>
      </c>
      <c r="L4198" t="str">
        <f t="shared" si="264"/>
        <v>NIT</v>
      </c>
      <c r="M4198" t="str">
        <f t="shared" si="265"/>
        <v>06142212650014</v>
      </c>
      <c r="N4198" t="s">
        <v>96</v>
      </c>
      <c r="O4198">
        <v>0</v>
      </c>
      <c r="P4198">
        <v>0</v>
      </c>
      <c r="Q4198">
        <v>53.84</v>
      </c>
      <c r="R4198">
        <v>6.999200000000001</v>
      </c>
      <c r="S4198">
        <v>0</v>
      </c>
      <c r="T4198">
        <v>0</v>
      </c>
      <c r="U4198">
        <v>60.839200000000005</v>
      </c>
      <c r="W4198" t="s">
        <v>1</v>
      </c>
    </row>
    <row r="4199" spans="1:23">
      <c r="A4199" t="s">
        <v>8120</v>
      </c>
      <c r="B4199" t="str">
        <f t="shared" si="262"/>
        <v>Enero</v>
      </c>
      <c r="C4199" s="20" t="s">
        <v>8138</v>
      </c>
      <c r="D4199" t="s">
        <v>1</v>
      </c>
      <c r="E4199" t="s">
        <v>0</v>
      </c>
      <c r="F4199" t="str">
        <f t="shared" si="263"/>
        <v>CCF</v>
      </c>
      <c r="G4199" t="s">
        <v>8171</v>
      </c>
      <c r="H4199" t="s">
        <v>8172</v>
      </c>
      <c r="I4199">
        <v>5145</v>
      </c>
      <c r="J4199">
        <v>5145</v>
      </c>
      <c r="K4199" t="s">
        <v>95</v>
      </c>
      <c r="L4199" t="str">
        <f t="shared" si="264"/>
        <v>NIT</v>
      </c>
      <c r="M4199" t="str">
        <f t="shared" si="265"/>
        <v>06142212650014</v>
      </c>
      <c r="N4199" t="s">
        <v>96</v>
      </c>
      <c r="O4199">
        <v>0</v>
      </c>
      <c r="P4199">
        <v>0</v>
      </c>
      <c r="Q4199">
        <v>23.06</v>
      </c>
      <c r="R4199">
        <v>2.9977999999999998</v>
      </c>
      <c r="S4199">
        <v>0</v>
      </c>
      <c r="T4199">
        <v>0</v>
      </c>
      <c r="U4199">
        <v>26.0578</v>
      </c>
      <c r="W4199" t="s">
        <v>1</v>
      </c>
    </row>
    <row r="4200" spans="1:23">
      <c r="A4200" t="s">
        <v>8120</v>
      </c>
      <c r="B4200" t="str">
        <f t="shared" si="262"/>
        <v>Enero</v>
      </c>
      <c r="C4200" s="20" t="s">
        <v>8138</v>
      </c>
      <c r="D4200" t="s">
        <v>1</v>
      </c>
      <c r="E4200" t="s">
        <v>0</v>
      </c>
      <c r="F4200" t="str">
        <f t="shared" si="263"/>
        <v>CCF</v>
      </c>
      <c r="G4200" t="s">
        <v>8171</v>
      </c>
      <c r="H4200" t="s">
        <v>8172</v>
      </c>
      <c r="I4200">
        <v>5146</v>
      </c>
      <c r="J4200">
        <v>5146</v>
      </c>
      <c r="K4200" t="s">
        <v>95</v>
      </c>
      <c r="L4200" t="str">
        <f t="shared" si="264"/>
        <v>NIT</v>
      </c>
      <c r="M4200" t="str">
        <f t="shared" si="265"/>
        <v>06142212650014</v>
      </c>
      <c r="N4200" t="s">
        <v>96</v>
      </c>
      <c r="O4200">
        <v>0</v>
      </c>
      <c r="P4200">
        <v>0</v>
      </c>
      <c r="Q4200">
        <v>27.21</v>
      </c>
      <c r="R4200">
        <v>3.5373000000000001</v>
      </c>
      <c r="S4200">
        <v>0</v>
      </c>
      <c r="T4200">
        <v>0</v>
      </c>
      <c r="U4200">
        <v>30.747300000000003</v>
      </c>
      <c r="W4200" t="s">
        <v>1</v>
      </c>
    </row>
    <row r="4201" spans="1:23">
      <c r="A4201" t="s">
        <v>8120</v>
      </c>
      <c r="B4201" t="str">
        <f t="shared" si="262"/>
        <v>Enero</v>
      </c>
      <c r="C4201" s="20" t="s">
        <v>8138</v>
      </c>
      <c r="D4201" t="s">
        <v>1</v>
      </c>
      <c r="E4201" t="s">
        <v>0</v>
      </c>
      <c r="F4201" t="str">
        <f t="shared" si="263"/>
        <v>CCF</v>
      </c>
      <c r="G4201" t="s">
        <v>8171</v>
      </c>
      <c r="H4201" t="s">
        <v>8172</v>
      </c>
      <c r="I4201">
        <v>5147</v>
      </c>
      <c r="J4201">
        <v>5147</v>
      </c>
      <c r="K4201" t="s">
        <v>95</v>
      </c>
      <c r="L4201" t="str">
        <f t="shared" si="264"/>
        <v>NIT</v>
      </c>
      <c r="M4201" t="str">
        <f t="shared" si="265"/>
        <v>06142212650014</v>
      </c>
      <c r="N4201" t="s">
        <v>96</v>
      </c>
      <c r="O4201">
        <v>0</v>
      </c>
      <c r="P4201">
        <v>0</v>
      </c>
      <c r="Q4201">
        <v>46.82</v>
      </c>
      <c r="R4201">
        <v>6.0866000000000007</v>
      </c>
      <c r="S4201">
        <v>0</v>
      </c>
      <c r="T4201">
        <v>0</v>
      </c>
      <c r="U4201">
        <v>52.906599999999997</v>
      </c>
      <c r="W4201" t="s">
        <v>1</v>
      </c>
    </row>
    <row r="4202" spans="1:23">
      <c r="A4202" t="s">
        <v>8120</v>
      </c>
      <c r="B4202" t="str">
        <f t="shared" si="262"/>
        <v>Enero</v>
      </c>
      <c r="C4202" s="20" t="s">
        <v>8138</v>
      </c>
      <c r="D4202" t="s">
        <v>1</v>
      </c>
      <c r="E4202" t="s">
        <v>0</v>
      </c>
      <c r="F4202" t="str">
        <f t="shared" si="263"/>
        <v>CCF</v>
      </c>
      <c r="G4202" t="s">
        <v>8171</v>
      </c>
      <c r="H4202" t="s">
        <v>8172</v>
      </c>
      <c r="I4202">
        <v>5148</v>
      </c>
      <c r="J4202">
        <v>5148</v>
      </c>
      <c r="K4202" t="s">
        <v>8214</v>
      </c>
      <c r="L4202" t="str">
        <f t="shared" si="264"/>
        <v>NIT</v>
      </c>
      <c r="M4202" t="str">
        <f t="shared" si="265"/>
        <v>06140312781229</v>
      </c>
      <c r="N4202" t="s">
        <v>8215</v>
      </c>
      <c r="O4202">
        <v>0</v>
      </c>
      <c r="P4202">
        <v>0</v>
      </c>
      <c r="Q4202">
        <v>72.72</v>
      </c>
      <c r="R4202">
        <v>9.4535999999999998</v>
      </c>
      <c r="S4202">
        <v>0</v>
      </c>
      <c r="T4202">
        <v>0</v>
      </c>
      <c r="U4202">
        <v>82.173599999999993</v>
      </c>
      <c r="W4202" t="s">
        <v>1</v>
      </c>
    </row>
    <row r="4203" spans="1:23">
      <c r="A4203" t="s">
        <v>8120</v>
      </c>
      <c r="B4203" t="str">
        <f t="shared" si="262"/>
        <v>Enero</v>
      </c>
      <c r="C4203" s="20" t="s">
        <v>8138</v>
      </c>
      <c r="D4203" t="s">
        <v>1</v>
      </c>
      <c r="E4203" t="s">
        <v>0</v>
      </c>
      <c r="F4203" t="str">
        <f t="shared" si="263"/>
        <v>CCF</v>
      </c>
      <c r="G4203" t="s">
        <v>8171</v>
      </c>
      <c r="H4203" t="s">
        <v>8172</v>
      </c>
      <c r="I4203">
        <v>5149</v>
      </c>
      <c r="J4203">
        <v>5149</v>
      </c>
      <c r="K4203" t="s">
        <v>95</v>
      </c>
      <c r="L4203" t="str">
        <f t="shared" si="264"/>
        <v>NIT</v>
      </c>
      <c r="M4203" t="str">
        <f t="shared" si="265"/>
        <v>06142212650014</v>
      </c>
      <c r="N4203" t="s">
        <v>96</v>
      </c>
      <c r="O4203">
        <v>0</v>
      </c>
      <c r="P4203">
        <v>0</v>
      </c>
      <c r="Q4203">
        <v>102.73</v>
      </c>
      <c r="R4203">
        <v>13.354900000000001</v>
      </c>
      <c r="S4203">
        <v>0</v>
      </c>
      <c r="T4203">
        <v>0</v>
      </c>
      <c r="U4203">
        <v>116.0849</v>
      </c>
      <c r="W4203" t="s">
        <v>1</v>
      </c>
    </row>
    <row r="4204" spans="1:23">
      <c r="A4204" t="s">
        <v>8120</v>
      </c>
      <c r="B4204" t="str">
        <f t="shared" ref="B4204:B4267" si="266">SUBSTITUTE(A4204,"NERO","nero")</f>
        <v>Enero</v>
      </c>
      <c r="C4204" s="20" t="s">
        <v>8138</v>
      </c>
      <c r="D4204" t="s">
        <v>1</v>
      </c>
      <c r="E4204" t="s">
        <v>0</v>
      </c>
      <c r="F4204" t="str">
        <f t="shared" si="263"/>
        <v>CCF</v>
      </c>
      <c r="G4204" t="s">
        <v>8171</v>
      </c>
      <c r="H4204" t="s">
        <v>8172</v>
      </c>
      <c r="I4204">
        <v>5150</v>
      </c>
      <c r="J4204">
        <v>5150</v>
      </c>
      <c r="K4204" t="s">
        <v>95</v>
      </c>
      <c r="L4204" t="str">
        <f t="shared" si="264"/>
        <v>NIT</v>
      </c>
      <c r="M4204" t="str">
        <f t="shared" si="265"/>
        <v>06142212650014</v>
      </c>
      <c r="N4204" t="s">
        <v>96</v>
      </c>
      <c r="O4204">
        <v>0</v>
      </c>
      <c r="P4204">
        <v>0</v>
      </c>
      <c r="Q4204">
        <v>53.32</v>
      </c>
      <c r="R4204">
        <v>6.9316000000000004</v>
      </c>
      <c r="S4204">
        <v>0</v>
      </c>
      <c r="T4204">
        <v>0</v>
      </c>
      <c r="U4204">
        <v>60.251600000000003</v>
      </c>
      <c r="W4204" t="s">
        <v>1</v>
      </c>
    </row>
    <row r="4205" spans="1:23">
      <c r="A4205" t="s">
        <v>8120</v>
      </c>
      <c r="B4205" t="str">
        <f t="shared" si="266"/>
        <v>Enero</v>
      </c>
      <c r="C4205" s="20" t="s">
        <v>8138</v>
      </c>
      <c r="D4205" t="s">
        <v>1</v>
      </c>
      <c r="E4205" t="s">
        <v>0</v>
      </c>
      <c r="F4205" t="str">
        <f t="shared" si="263"/>
        <v>CCF</v>
      </c>
      <c r="G4205" t="s">
        <v>8171</v>
      </c>
      <c r="H4205" t="s">
        <v>8172</v>
      </c>
      <c r="I4205">
        <v>5151</v>
      </c>
      <c r="J4205">
        <v>5151</v>
      </c>
      <c r="K4205" t="s">
        <v>95</v>
      </c>
      <c r="L4205" t="str">
        <f t="shared" si="264"/>
        <v>NIT</v>
      </c>
      <c r="M4205" t="str">
        <f t="shared" si="265"/>
        <v>06142212650014</v>
      </c>
      <c r="N4205" t="s">
        <v>96</v>
      </c>
      <c r="O4205">
        <v>0</v>
      </c>
      <c r="P4205">
        <v>0</v>
      </c>
      <c r="Q4205">
        <v>56.68</v>
      </c>
      <c r="R4205">
        <v>7.3684000000000003</v>
      </c>
      <c r="S4205">
        <v>0</v>
      </c>
      <c r="T4205">
        <v>0</v>
      </c>
      <c r="U4205">
        <v>64.048400000000001</v>
      </c>
      <c r="W4205" t="s">
        <v>1</v>
      </c>
    </row>
    <row r="4206" spans="1:23">
      <c r="A4206" t="s">
        <v>8120</v>
      </c>
      <c r="B4206" t="str">
        <f t="shared" si="266"/>
        <v>Enero</v>
      </c>
      <c r="C4206" s="20" t="s">
        <v>8138</v>
      </c>
      <c r="D4206" t="s">
        <v>1</v>
      </c>
      <c r="E4206" t="s">
        <v>0</v>
      </c>
      <c r="F4206" t="str">
        <f t="shared" si="263"/>
        <v>CCF</v>
      </c>
      <c r="G4206" t="s">
        <v>8171</v>
      </c>
      <c r="H4206" t="s">
        <v>8172</v>
      </c>
      <c r="I4206">
        <v>5152</v>
      </c>
      <c r="J4206">
        <v>5152</v>
      </c>
      <c r="K4206" t="s">
        <v>95</v>
      </c>
      <c r="L4206" t="str">
        <f t="shared" si="264"/>
        <v>NIT</v>
      </c>
      <c r="M4206" t="str">
        <f t="shared" si="265"/>
        <v>06142212650014</v>
      </c>
      <c r="N4206" t="s">
        <v>96</v>
      </c>
      <c r="O4206">
        <v>0</v>
      </c>
      <c r="P4206">
        <v>0</v>
      </c>
      <c r="Q4206">
        <v>19.739999999999998</v>
      </c>
      <c r="R4206">
        <v>2.5661999999999998</v>
      </c>
      <c r="S4206">
        <v>0</v>
      </c>
      <c r="T4206">
        <v>0</v>
      </c>
      <c r="U4206">
        <v>22.306199999999997</v>
      </c>
      <c r="W4206" t="s">
        <v>1</v>
      </c>
    </row>
    <row r="4207" spans="1:23">
      <c r="A4207" t="s">
        <v>8120</v>
      </c>
      <c r="B4207" t="str">
        <f t="shared" si="266"/>
        <v>Enero</v>
      </c>
      <c r="C4207" s="20" t="s">
        <v>8138</v>
      </c>
      <c r="D4207" t="s">
        <v>1</v>
      </c>
      <c r="E4207" t="s">
        <v>0</v>
      </c>
      <c r="F4207" t="str">
        <f t="shared" si="263"/>
        <v>CCF</v>
      </c>
      <c r="G4207" t="s">
        <v>8171</v>
      </c>
      <c r="H4207" t="s">
        <v>8172</v>
      </c>
      <c r="I4207">
        <v>5153</v>
      </c>
      <c r="J4207">
        <v>5153</v>
      </c>
      <c r="K4207" t="s">
        <v>95</v>
      </c>
      <c r="L4207" t="str">
        <f t="shared" si="264"/>
        <v>NIT</v>
      </c>
      <c r="M4207" t="str">
        <f t="shared" si="265"/>
        <v>06142212650014</v>
      </c>
      <c r="N4207" t="s">
        <v>96</v>
      </c>
      <c r="O4207">
        <v>0</v>
      </c>
      <c r="P4207">
        <v>0</v>
      </c>
      <c r="Q4207">
        <v>40.93</v>
      </c>
      <c r="R4207">
        <v>5.3209</v>
      </c>
      <c r="S4207">
        <v>0</v>
      </c>
      <c r="T4207">
        <v>0</v>
      </c>
      <c r="U4207">
        <v>46.250900000000001</v>
      </c>
      <c r="W4207" t="s">
        <v>1</v>
      </c>
    </row>
    <row r="4208" spans="1:23">
      <c r="A4208" t="s">
        <v>8120</v>
      </c>
      <c r="B4208" t="str">
        <f t="shared" si="266"/>
        <v>Enero</v>
      </c>
      <c r="C4208" s="20" t="s">
        <v>8138</v>
      </c>
      <c r="D4208" t="s">
        <v>1</v>
      </c>
      <c r="E4208" t="s">
        <v>0</v>
      </c>
      <c r="F4208" t="str">
        <f t="shared" si="263"/>
        <v>CCF</v>
      </c>
      <c r="G4208" t="s">
        <v>8171</v>
      </c>
      <c r="H4208" t="s">
        <v>8172</v>
      </c>
      <c r="I4208">
        <v>5154</v>
      </c>
      <c r="J4208">
        <v>5154</v>
      </c>
      <c r="K4208" t="s">
        <v>95</v>
      </c>
      <c r="L4208" t="str">
        <f t="shared" si="264"/>
        <v>NIT</v>
      </c>
      <c r="M4208" t="str">
        <f t="shared" si="265"/>
        <v>06142212650014</v>
      </c>
      <c r="N4208" t="s">
        <v>96</v>
      </c>
      <c r="O4208">
        <v>0</v>
      </c>
      <c r="P4208">
        <v>0</v>
      </c>
      <c r="Q4208">
        <v>41.52</v>
      </c>
      <c r="R4208">
        <v>5.3976000000000006</v>
      </c>
      <c r="S4208">
        <v>0</v>
      </c>
      <c r="T4208">
        <v>0</v>
      </c>
      <c r="U4208">
        <v>46.917600000000007</v>
      </c>
      <c r="W4208" t="s">
        <v>1</v>
      </c>
    </row>
    <row r="4209" spans="1:23">
      <c r="A4209" t="s">
        <v>8120</v>
      </c>
      <c r="B4209" t="str">
        <f t="shared" si="266"/>
        <v>Enero</v>
      </c>
      <c r="C4209" s="20" t="s">
        <v>8138</v>
      </c>
      <c r="D4209" t="s">
        <v>1</v>
      </c>
      <c r="E4209" t="s">
        <v>0</v>
      </c>
      <c r="F4209" t="str">
        <f t="shared" si="263"/>
        <v>CCF</v>
      </c>
      <c r="G4209" t="s">
        <v>8171</v>
      </c>
      <c r="H4209" t="s">
        <v>8172</v>
      </c>
      <c r="I4209">
        <v>5155</v>
      </c>
      <c r="J4209">
        <v>5155</v>
      </c>
      <c r="K4209" t="s">
        <v>95</v>
      </c>
      <c r="L4209" t="str">
        <f t="shared" si="264"/>
        <v>NIT</v>
      </c>
      <c r="M4209" t="str">
        <f t="shared" si="265"/>
        <v>06142212650014</v>
      </c>
      <c r="N4209" t="s">
        <v>96</v>
      </c>
      <c r="O4209">
        <v>0</v>
      </c>
      <c r="P4209">
        <v>0</v>
      </c>
      <c r="Q4209">
        <v>33.619999999999997</v>
      </c>
      <c r="R4209">
        <v>4.3705999999999996</v>
      </c>
      <c r="S4209">
        <v>0</v>
      </c>
      <c r="T4209">
        <v>0</v>
      </c>
      <c r="U4209">
        <v>37.990600000000001</v>
      </c>
      <c r="W4209" t="s">
        <v>1</v>
      </c>
    </row>
    <row r="4210" spans="1:23">
      <c r="A4210" t="s">
        <v>8120</v>
      </c>
      <c r="B4210" t="str">
        <f t="shared" si="266"/>
        <v>Enero</v>
      </c>
      <c r="C4210" s="20" t="s">
        <v>8138</v>
      </c>
      <c r="D4210" t="s">
        <v>1</v>
      </c>
      <c r="E4210" t="s">
        <v>0</v>
      </c>
      <c r="F4210" t="str">
        <f t="shared" si="263"/>
        <v>CCF</v>
      </c>
      <c r="G4210" t="s">
        <v>8171</v>
      </c>
      <c r="H4210" t="s">
        <v>8172</v>
      </c>
      <c r="I4210">
        <v>5156</v>
      </c>
      <c r="J4210">
        <v>5156</v>
      </c>
      <c r="K4210" t="s">
        <v>95</v>
      </c>
      <c r="L4210" t="str">
        <f t="shared" si="264"/>
        <v>NIT</v>
      </c>
      <c r="M4210" t="str">
        <f t="shared" si="265"/>
        <v>06142212650014</v>
      </c>
      <c r="N4210" t="s">
        <v>96</v>
      </c>
      <c r="O4210">
        <v>0</v>
      </c>
      <c r="P4210">
        <v>0</v>
      </c>
      <c r="Q4210">
        <v>31.4</v>
      </c>
      <c r="R4210">
        <v>4.0819999999999999</v>
      </c>
      <c r="S4210">
        <v>0</v>
      </c>
      <c r="T4210">
        <v>0</v>
      </c>
      <c r="U4210">
        <v>35.481999999999999</v>
      </c>
      <c r="W4210" t="s">
        <v>1</v>
      </c>
    </row>
    <row r="4211" spans="1:23">
      <c r="A4211" t="s">
        <v>8120</v>
      </c>
      <c r="B4211" t="str">
        <f t="shared" si="266"/>
        <v>Enero</v>
      </c>
      <c r="C4211" s="20" t="s">
        <v>8138</v>
      </c>
      <c r="D4211" t="s">
        <v>1</v>
      </c>
      <c r="E4211" t="s">
        <v>0</v>
      </c>
      <c r="F4211" t="str">
        <f t="shared" si="263"/>
        <v>CCF</v>
      </c>
      <c r="G4211" t="s">
        <v>8171</v>
      </c>
      <c r="H4211" t="s">
        <v>8172</v>
      </c>
      <c r="I4211">
        <v>5157</v>
      </c>
      <c r="J4211">
        <v>5157</v>
      </c>
      <c r="K4211" t="s">
        <v>95</v>
      </c>
      <c r="L4211" t="str">
        <f t="shared" si="264"/>
        <v>NIT</v>
      </c>
      <c r="M4211" t="str">
        <f t="shared" si="265"/>
        <v>06142212650014</v>
      </c>
      <c r="N4211" t="s">
        <v>96</v>
      </c>
      <c r="O4211">
        <v>0</v>
      </c>
      <c r="P4211">
        <v>0</v>
      </c>
      <c r="Q4211">
        <v>36.68</v>
      </c>
      <c r="R4211">
        <v>4.7683999999999997</v>
      </c>
      <c r="S4211">
        <v>0</v>
      </c>
      <c r="T4211">
        <v>0</v>
      </c>
      <c r="U4211">
        <v>41.448399999999999</v>
      </c>
      <c r="W4211" t="s">
        <v>1</v>
      </c>
    </row>
    <row r="4212" spans="1:23">
      <c r="A4212" t="s">
        <v>8120</v>
      </c>
      <c r="B4212" t="str">
        <f t="shared" si="266"/>
        <v>Enero</v>
      </c>
      <c r="C4212" s="20" t="s">
        <v>8138</v>
      </c>
      <c r="D4212" t="s">
        <v>1</v>
      </c>
      <c r="E4212" t="s">
        <v>0</v>
      </c>
      <c r="F4212" t="str">
        <f t="shared" si="263"/>
        <v>CCF</v>
      </c>
      <c r="G4212" t="s">
        <v>8171</v>
      </c>
      <c r="H4212" t="s">
        <v>8172</v>
      </c>
      <c r="I4212">
        <v>5158</v>
      </c>
      <c r="J4212">
        <v>5158</v>
      </c>
      <c r="K4212" t="s">
        <v>95</v>
      </c>
      <c r="L4212" t="str">
        <f t="shared" si="264"/>
        <v>NIT</v>
      </c>
      <c r="M4212" t="str">
        <f t="shared" si="265"/>
        <v>06142212650014</v>
      </c>
      <c r="N4212" t="s">
        <v>96</v>
      </c>
      <c r="O4212">
        <v>0</v>
      </c>
      <c r="P4212">
        <v>0</v>
      </c>
      <c r="Q4212">
        <v>47.13</v>
      </c>
      <c r="R4212">
        <v>6.1269000000000009</v>
      </c>
      <c r="S4212">
        <v>0</v>
      </c>
      <c r="T4212">
        <v>0</v>
      </c>
      <c r="U4212">
        <v>53.256900000000002</v>
      </c>
      <c r="W4212" t="s">
        <v>1</v>
      </c>
    </row>
    <row r="4213" spans="1:23">
      <c r="A4213" t="s">
        <v>8120</v>
      </c>
      <c r="B4213" t="str">
        <f t="shared" si="266"/>
        <v>Enero</v>
      </c>
      <c r="C4213" s="20" t="s">
        <v>8138</v>
      </c>
      <c r="D4213" t="s">
        <v>1</v>
      </c>
      <c r="E4213" t="s">
        <v>0</v>
      </c>
      <c r="F4213" t="str">
        <f t="shared" si="263"/>
        <v>CCF</v>
      </c>
      <c r="G4213" t="s">
        <v>8171</v>
      </c>
      <c r="H4213" t="s">
        <v>8172</v>
      </c>
      <c r="I4213">
        <v>5159</v>
      </c>
      <c r="J4213">
        <v>5159</v>
      </c>
      <c r="K4213" t="s">
        <v>95</v>
      </c>
      <c r="L4213" t="str">
        <f t="shared" si="264"/>
        <v>NIT</v>
      </c>
      <c r="M4213" t="str">
        <f t="shared" si="265"/>
        <v>06142212650014</v>
      </c>
      <c r="N4213" t="s">
        <v>96</v>
      </c>
      <c r="O4213">
        <v>0</v>
      </c>
      <c r="P4213">
        <v>0</v>
      </c>
      <c r="Q4213">
        <v>58.44</v>
      </c>
      <c r="R4213">
        <v>7.5972</v>
      </c>
      <c r="S4213">
        <v>0</v>
      </c>
      <c r="T4213">
        <v>0</v>
      </c>
      <c r="U4213">
        <v>66.037199999999999</v>
      </c>
      <c r="W4213" t="s">
        <v>1</v>
      </c>
    </row>
    <row r="4214" spans="1:23">
      <c r="A4214" t="s">
        <v>8120</v>
      </c>
      <c r="B4214" t="str">
        <f t="shared" si="266"/>
        <v>Enero</v>
      </c>
      <c r="C4214" s="20" t="s">
        <v>8138</v>
      </c>
      <c r="D4214" t="s">
        <v>1</v>
      </c>
      <c r="E4214" t="s">
        <v>0</v>
      </c>
      <c r="F4214" t="str">
        <f t="shared" si="263"/>
        <v>CCF</v>
      </c>
      <c r="G4214" t="s">
        <v>8171</v>
      </c>
      <c r="H4214" t="s">
        <v>8172</v>
      </c>
      <c r="I4214">
        <v>5160</v>
      </c>
      <c r="J4214">
        <v>5160</v>
      </c>
      <c r="K4214" t="s">
        <v>95</v>
      </c>
      <c r="L4214" t="str">
        <f t="shared" si="264"/>
        <v>NIT</v>
      </c>
      <c r="M4214" t="str">
        <f t="shared" si="265"/>
        <v>06142212650014</v>
      </c>
      <c r="N4214" t="s">
        <v>96</v>
      </c>
      <c r="O4214">
        <v>0</v>
      </c>
      <c r="P4214">
        <v>0</v>
      </c>
      <c r="Q4214">
        <v>40.82</v>
      </c>
      <c r="R4214">
        <v>5.3066000000000004</v>
      </c>
      <c r="S4214">
        <v>0</v>
      </c>
      <c r="T4214">
        <v>0</v>
      </c>
      <c r="U4214">
        <v>46.126600000000003</v>
      </c>
      <c r="W4214" t="s">
        <v>1</v>
      </c>
    </row>
    <row r="4215" spans="1:23">
      <c r="A4215" t="s">
        <v>8120</v>
      </c>
      <c r="B4215" t="str">
        <f t="shared" si="266"/>
        <v>Enero</v>
      </c>
      <c r="C4215" s="20" t="s">
        <v>8138</v>
      </c>
      <c r="D4215" t="s">
        <v>1</v>
      </c>
      <c r="E4215" t="s">
        <v>0</v>
      </c>
      <c r="F4215" t="str">
        <f t="shared" si="263"/>
        <v>CCF</v>
      </c>
      <c r="G4215" t="s">
        <v>8171</v>
      </c>
      <c r="H4215" t="s">
        <v>8172</v>
      </c>
      <c r="I4215">
        <v>5161</v>
      </c>
      <c r="J4215">
        <v>5161</v>
      </c>
      <c r="K4215" t="s">
        <v>95</v>
      </c>
      <c r="L4215" t="str">
        <f t="shared" si="264"/>
        <v>NIT</v>
      </c>
      <c r="M4215" t="str">
        <f t="shared" si="265"/>
        <v>06142212650014</v>
      </c>
      <c r="N4215" t="s">
        <v>96</v>
      </c>
      <c r="O4215">
        <v>0</v>
      </c>
      <c r="P4215">
        <v>0</v>
      </c>
      <c r="Q4215">
        <v>36.54</v>
      </c>
      <c r="R4215">
        <v>4.7502000000000004</v>
      </c>
      <c r="S4215">
        <v>0</v>
      </c>
      <c r="T4215">
        <v>0</v>
      </c>
      <c r="U4215">
        <v>41.290199999999999</v>
      </c>
      <c r="W4215" t="s">
        <v>1</v>
      </c>
    </row>
    <row r="4216" spans="1:23">
      <c r="A4216" t="s">
        <v>8120</v>
      </c>
      <c r="B4216" t="str">
        <f t="shared" si="266"/>
        <v>Enero</v>
      </c>
      <c r="C4216" s="20" t="s">
        <v>8138</v>
      </c>
      <c r="D4216" t="s">
        <v>1</v>
      </c>
      <c r="E4216" t="s">
        <v>0</v>
      </c>
      <c r="F4216" t="str">
        <f t="shared" si="263"/>
        <v>CCF</v>
      </c>
      <c r="G4216" t="s">
        <v>8171</v>
      </c>
      <c r="H4216" t="s">
        <v>8172</v>
      </c>
      <c r="I4216">
        <v>5162</v>
      </c>
      <c r="J4216">
        <v>5162</v>
      </c>
      <c r="K4216" t="s">
        <v>95</v>
      </c>
      <c r="L4216" t="str">
        <f t="shared" si="264"/>
        <v>NIT</v>
      </c>
      <c r="M4216" t="str">
        <f t="shared" si="265"/>
        <v>06142212650014</v>
      </c>
      <c r="N4216" t="s">
        <v>96</v>
      </c>
      <c r="O4216">
        <v>0</v>
      </c>
      <c r="P4216">
        <v>0</v>
      </c>
      <c r="Q4216">
        <v>23.24</v>
      </c>
      <c r="R4216">
        <v>3.0211999999999999</v>
      </c>
      <c r="S4216">
        <v>0</v>
      </c>
      <c r="T4216">
        <v>0</v>
      </c>
      <c r="U4216">
        <v>26.261199999999999</v>
      </c>
      <c r="W4216" t="s">
        <v>1</v>
      </c>
    </row>
    <row r="4217" spans="1:23">
      <c r="A4217" t="s">
        <v>8120</v>
      </c>
      <c r="B4217" t="str">
        <f t="shared" si="266"/>
        <v>Enero</v>
      </c>
      <c r="C4217" s="20" t="s">
        <v>8138</v>
      </c>
      <c r="D4217" t="s">
        <v>1</v>
      </c>
      <c r="E4217" t="s">
        <v>0</v>
      </c>
      <c r="F4217" t="str">
        <f t="shared" si="263"/>
        <v>CCF</v>
      </c>
      <c r="G4217" t="s">
        <v>8171</v>
      </c>
      <c r="H4217" t="s">
        <v>8172</v>
      </c>
      <c r="I4217">
        <v>5163</v>
      </c>
      <c r="J4217">
        <v>5163</v>
      </c>
      <c r="K4217" t="s">
        <v>95</v>
      </c>
      <c r="L4217" t="str">
        <f t="shared" si="264"/>
        <v>NIT</v>
      </c>
      <c r="M4217" t="str">
        <f t="shared" si="265"/>
        <v>06142212650014</v>
      </c>
      <c r="N4217" t="s">
        <v>96</v>
      </c>
      <c r="O4217">
        <v>0</v>
      </c>
      <c r="P4217">
        <v>0</v>
      </c>
      <c r="Q4217">
        <v>29.5</v>
      </c>
      <c r="R4217">
        <v>3.835</v>
      </c>
      <c r="S4217">
        <v>0</v>
      </c>
      <c r="T4217">
        <v>0</v>
      </c>
      <c r="U4217">
        <v>33.335000000000001</v>
      </c>
      <c r="W4217" t="s">
        <v>1</v>
      </c>
    </row>
    <row r="4218" spans="1:23">
      <c r="A4218" t="s">
        <v>8120</v>
      </c>
      <c r="B4218" t="str">
        <f t="shared" si="266"/>
        <v>Enero</v>
      </c>
      <c r="C4218" s="20" t="s">
        <v>8138</v>
      </c>
      <c r="D4218" t="s">
        <v>1</v>
      </c>
      <c r="E4218" t="s">
        <v>0</v>
      </c>
      <c r="F4218" t="str">
        <f t="shared" si="263"/>
        <v>CCF</v>
      </c>
      <c r="G4218" t="s">
        <v>8171</v>
      </c>
      <c r="H4218" t="s">
        <v>8172</v>
      </c>
      <c r="I4218">
        <v>5164</v>
      </c>
      <c r="J4218">
        <v>5164</v>
      </c>
      <c r="K4218" t="s">
        <v>95</v>
      </c>
      <c r="L4218" t="str">
        <f t="shared" si="264"/>
        <v>NIT</v>
      </c>
      <c r="M4218" t="str">
        <f t="shared" si="265"/>
        <v>06142212650014</v>
      </c>
      <c r="N4218" t="s">
        <v>96</v>
      </c>
      <c r="O4218">
        <v>0</v>
      </c>
      <c r="P4218">
        <v>0</v>
      </c>
      <c r="Q4218">
        <v>109.42</v>
      </c>
      <c r="R4218">
        <v>14.224600000000001</v>
      </c>
      <c r="S4218">
        <v>0</v>
      </c>
      <c r="T4218">
        <v>0</v>
      </c>
      <c r="U4218">
        <v>123.6446</v>
      </c>
      <c r="W4218" t="s">
        <v>1</v>
      </c>
    </row>
    <row r="4219" spans="1:23">
      <c r="A4219" t="s">
        <v>8120</v>
      </c>
      <c r="B4219" t="str">
        <f t="shared" si="266"/>
        <v>Enero</v>
      </c>
      <c r="C4219" s="20" t="s">
        <v>8138</v>
      </c>
      <c r="D4219" t="s">
        <v>1</v>
      </c>
      <c r="E4219" t="s">
        <v>0</v>
      </c>
      <c r="F4219" t="str">
        <f t="shared" si="263"/>
        <v>CCF</v>
      </c>
      <c r="G4219" t="s">
        <v>8171</v>
      </c>
      <c r="H4219" t="s">
        <v>8172</v>
      </c>
      <c r="I4219">
        <v>5165</v>
      </c>
      <c r="J4219">
        <v>5165</v>
      </c>
      <c r="K4219" t="s">
        <v>95</v>
      </c>
      <c r="L4219" t="str">
        <f t="shared" si="264"/>
        <v>NIT</v>
      </c>
      <c r="M4219" t="str">
        <f t="shared" si="265"/>
        <v>06142212650014</v>
      </c>
      <c r="N4219" t="s">
        <v>96</v>
      </c>
      <c r="O4219">
        <v>0</v>
      </c>
      <c r="P4219">
        <v>0</v>
      </c>
      <c r="Q4219">
        <v>26.5</v>
      </c>
      <c r="R4219">
        <v>3.4450000000000003</v>
      </c>
      <c r="S4219">
        <v>0</v>
      </c>
      <c r="T4219">
        <v>0</v>
      </c>
      <c r="U4219">
        <v>29.945</v>
      </c>
      <c r="W4219" t="s">
        <v>1</v>
      </c>
    </row>
    <row r="4220" spans="1:23">
      <c r="A4220" t="s">
        <v>8120</v>
      </c>
      <c r="B4220" t="str">
        <f t="shared" si="266"/>
        <v>Enero</v>
      </c>
      <c r="C4220" s="20" t="s">
        <v>8138</v>
      </c>
      <c r="D4220" t="s">
        <v>1</v>
      </c>
      <c r="E4220" t="s">
        <v>0</v>
      </c>
      <c r="F4220" t="str">
        <f t="shared" si="263"/>
        <v>CCF</v>
      </c>
      <c r="G4220" t="s">
        <v>8171</v>
      </c>
      <c r="H4220" t="s">
        <v>8172</v>
      </c>
      <c r="I4220">
        <v>5166</v>
      </c>
      <c r="J4220">
        <v>5166</v>
      </c>
      <c r="K4220" t="s">
        <v>95</v>
      </c>
      <c r="L4220" t="str">
        <f t="shared" si="264"/>
        <v>NIT</v>
      </c>
      <c r="M4220" t="str">
        <f t="shared" si="265"/>
        <v>06142212650014</v>
      </c>
      <c r="N4220" t="s">
        <v>96</v>
      </c>
      <c r="O4220">
        <v>0</v>
      </c>
      <c r="P4220">
        <v>0</v>
      </c>
      <c r="Q4220">
        <v>28.36</v>
      </c>
      <c r="R4220">
        <v>3.6867999999999999</v>
      </c>
      <c r="S4220">
        <v>0</v>
      </c>
      <c r="T4220">
        <v>0</v>
      </c>
      <c r="U4220">
        <v>32.046799999999998</v>
      </c>
      <c r="W4220" t="s">
        <v>1</v>
      </c>
    </row>
    <row r="4221" spans="1:23">
      <c r="A4221" t="s">
        <v>8120</v>
      </c>
      <c r="B4221" t="str">
        <f t="shared" si="266"/>
        <v>Enero</v>
      </c>
      <c r="C4221" s="20" t="s">
        <v>8138</v>
      </c>
      <c r="D4221" t="s">
        <v>1</v>
      </c>
      <c r="E4221" t="s">
        <v>0</v>
      </c>
      <c r="F4221" t="str">
        <f t="shared" si="263"/>
        <v>CCF</v>
      </c>
      <c r="G4221" t="s">
        <v>8171</v>
      </c>
      <c r="H4221" t="s">
        <v>8172</v>
      </c>
      <c r="I4221">
        <v>5167</v>
      </c>
      <c r="J4221">
        <v>5167</v>
      </c>
      <c r="K4221" t="s">
        <v>95</v>
      </c>
      <c r="L4221" t="str">
        <f t="shared" si="264"/>
        <v>NIT</v>
      </c>
      <c r="M4221" t="str">
        <f t="shared" si="265"/>
        <v>06142212650014</v>
      </c>
      <c r="N4221" t="s">
        <v>96</v>
      </c>
      <c r="O4221">
        <v>0</v>
      </c>
      <c r="P4221">
        <v>0</v>
      </c>
      <c r="Q4221">
        <v>29.03</v>
      </c>
      <c r="R4221">
        <v>3.7739000000000003</v>
      </c>
      <c r="S4221">
        <v>0</v>
      </c>
      <c r="T4221">
        <v>0</v>
      </c>
      <c r="U4221">
        <v>32.803899999999999</v>
      </c>
      <c r="W4221" t="s">
        <v>1</v>
      </c>
    </row>
    <row r="4222" spans="1:23">
      <c r="A4222" t="s">
        <v>8120</v>
      </c>
      <c r="B4222" t="str">
        <f t="shared" si="266"/>
        <v>Enero</v>
      </c>
      <c r="C4222" s="20" t="s">
        <v>8138</v>
      </c>
      <c r="D4222" t="s">
        <v>1</v>
      </c>
      <c r="E4222" t="s">
        <v>0</v>
      </c>
      <c r="F4222" t="str">
        <f t="shared" si="263"/>
        <v>CCF</v>
      </c>
      <c r="G4222" t="s">
        <v>8171</v>
      </c>
      <c r="H4222" t="s">
        <v>8172</v>
      </c>
      <c r="I4222">
        <v>5168</v>
      </c>
      <c r="J4222">
        <v>5168</v>
      </c>
      <c r="K4222" t="s">
        <v>95</v>
      </c>
      <c r="L4222" t="str">
        <f t="shared" si="264"/>
        <v>NIT</v>
      </c>
      <c r="M4222" t="str">
        <f t="shared" si="265"/>
        <v>06142212650014</v>
      </c>
      <c r="N4222" t="s">
        <v>96</v>
      </c>
      <c r="O4222">
        <v>0</v>
      </c>
      <c r="P4222">
        <v>0</v>
      </c>
      <c r="Q4222">
        <v>37.340000000000003</v>
      </c>
      <c r="R4222">
        <v>4.8542000000000005</v>
      </c>
      <c r="S4222">
        <v>0</v>
      </c>
      <c r="T4222">
        <v>0</v>
      </c>
      <c r="U4222">
        <v>42.194200000000002</v>
      </c>
      <c r="W4222" t="s">
        <v>1</v>
      </c>
    </row>
    <row r="4223" spans="1:23">
      <c r="A4223" t="s">
        <v>8120</v>
      </c>
      <c r="B4223" t="str">
        <f t="shared" si="266"/>
        <v>Enero</v>
      </c>
      <c r="C4223" s="20" t="s">
        <v>8138</v>
      </c>
      <c r="D4223" t="s">
        <v>1</v>
      </c>
      <c r="E4223" t="s">
        <v>0</v>
      </c>
      <c r="F4223" t="str">
        <f t="shared" si="263"/>
        <v>CCF</v>
      </c>
      <c r="G4223" t="s">
        <v>8171</v>
      </c>
      <c r="H4223" t="s">
        <v>8172</v>
      </c>
      <c r="I4223">
        <v>5169</v>
      </c>
      <c r="J4223">
        <v>5169</v>
      </c>
      <c r="K4223" t="s">
        <v>95</v>
      </c>
      <c r="L4223" t="str">
        <f t="shared" si="264"/>
        <v>NIT</v>
      </c>
      <c r="M4223" t="str">
        <f t="shared" si="265"/>
        <v>06142212650014</v>
      </c>
      <c r="N4223" t="s">
        <v>96</v>
      </c>
      <c r="O4223">
        <v>0</v>
      </c>
      <c r="P4223">
        <v>0</v>
      </c>
      <c r="Q4223">
        <v>47.19</v>
      </c>
      <c r="R4223">
        <v>6.1346999999999996</v>
      </c>
      <c r="S4223">
        <v>0</v>
      </c>
      <c r="T4223">
        <v>0</v>
      </c>
      <c r="U4223">
        <v>53.3247</v>
      </c>
      <c r="W4223" t="s">
        <v>1</v>
      </c>
    </row>
    <row r="4224" spans="1:23">
      <c r="A4224" t="s">
        <v>8120</v>
      </c>
      <c r="B4224" t="str">
        <f t="shared" si="266"/>
        <v>Enero</v>
      </c>
      <c r="C4224" s="20" t="s">
        <v>8138</v>
      </c>
      <c r="D4224" t="s">
        <v>1</v>
      </c>
      <c r="E4224" t="s">
        <v>0</v>
      </c>
      <c r="F4224" t="str">
        <f t="shared" si="263"/>
        <v>CCF</v>
      </c>
      <c r="G4224" t="s">
        <v>8171</v>
      </c>
      <c r="H4224" t="s">
        <v>8172</v>
      </c>
      <c r="I4224">
        <v>5170</v>
      </c>
      <c r="J4224">
        <v>5170</v>
      </c>
      <c r="K4224" t="s">
        <v>95</v>
      </c>
      <c r="L4224" t="str">
        <f t="shared" si="264"/>
        <v>NIT</v>
      </c>
      <c r="M4224" t="str">
        <f t="shared" si="265"/>
        <v>06142212650014</v>
      </c>
      <c r="N4224" t="s">
        <v>96</v>
      </c>
      <c r="O4224">
        <v>0</v>
      </c>
      <c r="P4224">
        <v>0</v>
      </c>
      <c r="Q4224">
        <v>38.380000000000003</v>
      </c>
      <c r="R4224">
        <v>4.9894000000000007</v>
      </c>
      <c r="S4224">
        <v>0</v>
      </c>
      <c r="T4224">
        <v>0</v>
      </c>
      <c r="U4224">
        <v>43.369400000000006</v>
      </c>
      <c r="W4224" t="s">
        <v>1</v>
      </c>
    </row>
    <row r="4225" spans="1:23">
      <c r="A4225" t="s">
        <v>8120</v>
      </c>
      <c r="B4225" t="str">
        <f t="shared" si="266"/>
        <v>Enero</v>
      </c>
      <c r="C4225" s="20" t="s">
        <v>8138</v>
      </c>
      <c r="D4225" t="s">
        <v>1</v>
      </c>
      <c r="E4225" t="s">
        <v>0</v>
      </c>
      <c r="F4225" t="str">
        <f t="shared" si="263"/>
        <v>CCF</v>
      </c>
      <c r="G4225" t="s">
        <v>8171</v>
      </c>
      <c r="H4225" t="s">
        <v>8172</v>
      </c>
      <c r="I4225">
        <v>5171</v>
      </c>
      <c r="J4225">
        <v>5171</v>
      </c>
      <c r="K4225" t="s">
        <v>95</v>
      </c>
      <c r="L4225" t="str">
        <f t="shared" si="264"/>
        <v>NIT</v>
      </c>
      <c r="M4225" t="str">
        <f t="shared" si="265"/>
        <v>06142212650014</v>
      </c>
      <c r="N4225" t="s">
        <v>96</v>
      </c>
      <c r="O4225">
        <v>0</v>
      </c>
      <c r="P4225">
        <v>0</v>
      </c>
      <c r="Q4225">
        <v>23.24</v>
      </c>
      <c r="R4225">
        <v>3.0211999999999999</v>
      </c>
      <c r="S4225">
        <v>0</v>
      </c>
      <c r="T4225">
        <v>0</v>
      </c>
      <c r="U4225">
        <v>26.261199999999999</v>
      </c>
      <c r="W4225" t="s">
        <v>1</v>
      </c>
    </row>
    <row r="4226" spans="1:23">
      <c r="A4226" t="s">
        <v>8120</v>
      </c>
      <c r="B4226" t="str">
        <f t="shared" si="266"/>
        <v>Enero</v>
      </c>
      <c r="C4226" s="20" t="s">
        <v>8138</v>
      </c>
      <c r="D4226" t="s">
        <v>1</v>
      </c>
      <c r="E4226" t="s">
        <v>0</v>
      </c>
      <c r="F4226" t="str">
        <f t="shared" si="263"/>
        <v>CCF</v>
      </c>
      <c r="G4226" t="s">
        <v>8171</v>
      </c>
      <c r="H4226" t="s">
        <v>8172</v>
      </c>
      <c r="I4226">
        <v>5172</v>
      </c>
      <c r="J4226">
        <v>5172</v>
      </c>
      <c r="K4226" t="s">
        <v>95</v>
      </c>
      <c r="L4226" t="str">
        <f t="shared" si="264"/>
        <v>NIT</v>
      </c>
      <c r="M4226" t="str">
        <f t="shared" si="265"/>
        <v>06142212650014</v>
      </c>
      <c r="N4226" t="s">
        <v>96</v>
      </c>
      <c r="O4226">
        <v>0</v>
      </c>
      <c r="P4226">
        <v>0</v>
      </c>
      <c r="Q4226">
        <v>81.96</v>
      </c>
      <c r="R4226">
        <v>10.6548</v>
      </c>
      <c r="S4226">
        <v>0</v>
      </c>
      <c r="T4226">
        <v>0</v>
      </c>
      <c r="U4226">
        <v>92.614799999999988</v>
      </c>
      <c r="W4226" t="s">
        <v>1</v>
      </c>
    </row>
    <row r="4227" spans="1:23">
      <c r="A4227" t="s">
        <v>8120</v>
      </c>
      <c r="B4227" t="str">
        <f t="shared" si="266"/>
        <v>Enero</v>
      </c>
      <c r="C4227" s="20" t="s">
        <v>8138</v>
      </c>
      <c r="D4227" t="s">
        <v>1</v>
      </c>
      <c r="E4227" t="s">
        <v>0</v>
      </c>
      <c r="F4227" t="str">
        <f t="shared" ref="F4227:F4290" si="267">IF(E4227="05","Nota de crédito","CCF")</f>
        <v>CCF</v>
      </c>
      <c r="G4227" t="s">
        <v>8171</v>
      </c>
      <c r="H4227" t="s">
        <v>8172</v>
      </c>
      <c r="I4227">
        <v>5173</v>
      </c>
      <c r="J4227">
        <v>5173</v>
      </c>
      <c r="K4227" t="s">
        <v>95</v>
      </c>
      <c r="L4227" t="str">
        <f t="shared" ref="L4227:L4290" si="268">IF(K4227=0,"DUI","NIT")</f>
        <v>NIT</v>
      </c>
      <c r="M4227" t="str">
        <f t="shared" ref="M4227:M4290" si="269">IF(K4227=0,V4227,K4227)</f>
        <v>06142212650014</v>
      </c>
      <c r="N4227" t="s">
        <v>96</v>
      </c>
      <c r="O4227">
        <v>0</v>
      </c>
      <c r="P4227">
        <v>0</v>
      </c>
      <c r="Q4227">
        <v>57.38</v>
      </c>
      <c r="R4227">
        <v>7.4594000000000005</v>
      </c>
      <c r="S4227">
        <v>0</v>
      </c>
      <c r="T4227">
        <v>0</v>
      </c>
      <c r="U4227">
        <v>64.839399999999998</v>
      </c>
      <c r="W4227" t="s">
        <v>1</v>
      </c>
    </row>
    <row r="4228" spans="1:23">
      <c r="A4228" t="s">
        <v>8120</v>
      </c>
      <c r="B4228" t="str">
        <f t="shared" si="266"/>
        <v>Enero</v>
      </c>
      <c r="C4228" s="20" t="s">
        <v>8138</v>
      </c>
      <c r="D4228" t="s">
        <v>1</v>
      </c>
      <c r="E4228" t="s">
        <v>0</v>
      </c>
      <c r="F4228" t="str">
        <f t="shared" si="267"/>
        <v>CCF</v>
      </c>
      <c r="G4228" t="s">
        <v>8171</v>
      </c>
      <c r="H4228" t="s">
        <v>8172</v>
      </c>
      <c r="I4228">
        <v>5174</v>
      </c>
      <c r="J4228">
        <v>5174</v>
      </c>
      <c r="K4228" t="s">
        <v>95</v>
      </c>
      <c r="L4228" t="str">
        <f t="shared" si="268"/>
        <v>NIT</v>
      </c>
      <c r="M4228" t="str">
        <f t="shared" si="269"/>
        <v>06142212650014</v>
      </c>
      <c r="N4228" t="s">
        <v>96</v>
      </c>
      <c r="O4228">
        <v>0</v>
      </c>
      <c r="P4228">
        <v>0</v>
      </c>
      <c r="Q4228">
        <v>74.98</v>
      </c>
      <c r="R4228">
        <v>9.7474000000000007</v>
      </c>
      <c r="S4228">
        <v>0</v>
      </c>
      <c r="T4228">
        <v>0</v>
      </c>
      <c r="U4228">
        <v>84.727400000000003</v>
      </c>
      <c r="W4228" t="s">
        <v>1</v>
      </c>
    </row>
    <row r="4229" spans="1:23">
      <c r="A4229" t="s">
        <v>8120</v>
      </c>
      <c r="B4229" t="str">
        <f t="shared" si="266"/>
        <v>Enero</v>
      </c>
      <c r="C4229" s="20" t="s">
        <v>8138</v>
      </c>
      <c r="D4229" t="s">
        <v>1</v>
      </c>
      <c r="E4229" t="s">
        <v>0</v>
      </c>
      <c r="F4229" t="str">
        <f t="shared" si="267"/>
        <v>CCF</v>
      </c>
      <c r="G4229" t="s">
        <v>8171</v>
      </c>
      <c r="H4229" t="s">
        <v>8172</v>
      </c>
      <c r="I4229">
        <v>5175</v>
      </c>
      <c r="J4229">
        <v>5175</v>
      </c>
      <c r="K4229" t="s">
        <v>95</v>
      </c>
      <c r="L4229" t="str">
        <f t="shared" si="268"/>
        <v>NIT</v>
      </c>
      <c r="M4229" t="str">
        <f t="shared" si="269"/>
        <v>06142212650014</v>
      </c>
      <c r="N4229" t="s">
        <v>96</v>
      </c>
      <c r="O4229">
        <v>0</v>
      </c>
      <c r="P4229">
        <v>0</v>
      </c>
      <c r="Q4229">
        <v>30.22</v>
      </c>
      <c r="R4229">
        <v>3.9285999999999999</v>
      </c>
      <c r="S4229">
        <v>0</v>
      </c>
      <c r="T4229">
        <v>0</v>
      </c>
      <c r="U4229">
        <v>34.148600000000002</v>
      </c>
      <c r="W4229" t="s">
        <v>1</v>
      </c>
    </row>
    <row r="4230" spans="1:23">
      <c r="A4230" t="s">
        <v>8120</v>
      </c>
      <c r="B4230" t="str">
        <f t="shared" si="266"/>
        <v>Enero</v>
      </c>
      <c r="C4230" s="20" t="s">
        <v>8138</v>
      </c>
      <c r="D4230" t="s">
        <v>1</v>
      </c>
      <c r="E4230" t="s">
        <v>0</v>
      </c>
      <c r="F4230" t="str">
        <f t="shared" si="267"/>
        <v>CCF</v>
      </c>
      <c r="G4230" t="s">
        <v>8171</v>
      </c>
      <c r="H4230" t="s">
        <v>8172</v>
      </c>
      <c r="I4230">
        <v>5176</v>
      </c>
      <c r="J4230">
        <v>5176</v>
      </c>
      <c r="K4230" t="s">
        <v>95</v>
      </c>
      <c r="L4230" t="str">
        <f t="shared" si="268"/>
        <v>NIT</v>
      </c>
      <c r="M4230" t="str">
        <f t="shared" si="269"/>
        <v>06142212650014</v>
      </c>
      <c r="N4230" t="s">
        <v>96</v>
      </c>
      <c r="O4230">
        <v>0</v>
      </c>
      <c r="P4230">
        <v>0</v>
      </c>
      <c r="Q4230">
        <v>32.08</v>
      </c>
      <c r="R4230">
        <v>4.1703999999999999</v>
      </c>
      <c r="S4230">
        <v>0</v>
      </c>
      <c r="T4230">
        <v>0</v>
      </c>
      <c r="U4230">
        <v>36.250399999999999</v>
      </c>
      <c r="W4230" t="s">
        <v>1</v>
      </c>
    </row>
    <row r="4231" spans="1:23">
      <c r="A4231" t="s">
        <v>8120</v>
      </c>
      <c r="B4231" t="str">
        <f t="shared" si="266"/>
        <v>Enero</v>
      </c>
      <c r="C4231" s="20" t="s">
        <v>8138</v>
      </c>
      <c r="D4231" t="s">
        <v>1</v>
      </c>
      <c r="E4231" t="s">
        <v>0</v>
      </c>
      <c r="F4231" t="str">
        <f t="shared" si="267"/>
        <v>CCF</v>
      </c>
      <c r="G4231" t="s">
        <v>8171</v>
      </c>
      <c r="H4231" t="s">
        <v>8172</v>
      </c>
      <c r="I4231">
        <v>5177</v>
      </c>
      <c r="J4231">
        <v>5177</v>
      </c>
      <c r="K4231" t="s">
        <v>95</v>
      </c>
      <c r="L4231" t="str">
        <f t="shared" si="268"/>
        <v>NIT</v>
      </c>
      <c r="M4231" t="str">
        <f t="shared" si="269"/>
        <v>06142212650014</v>
      </c>
      <c r="N4231" t="s">
        <v>96</v>
      </c>
      <c r="O4231">
        <v>0</v>
      </c>
      <c r="P4231">
        <v>0</v>
      </c>
      <c r="Q4231">
        <v>23.02</v>
      </c>
      <c r="R4231">
        <v>2.9925999999999999</v>
      </c>
      <c r="S4231">
        <v>0</v>
      </c>
      <c r="T4231">
        <v>0</v>
      </c>
      <c r="U4231">
        <v>26.012599999999999</v>
      </c>
      <c r="W4231" t="s">
        <v>1</v>
      </c>
    </row>
    <row r="4232" spans="1:23">
      <c r="A4232" t="s">
        <v>8120</v>
      </c>
      <c r="B4232" t="str">
        <f t="shared" si="266"/>
        <v>Enero</v>
      </c>
      <c r="C4232" s="20" t="s">
        <v>8138</v>
      </c>
      <c r="D4232" t="s">
        <v>1</v>
      </c>
      <c r="E4232" t="s">
        <v>0</v>
      </c>
      <c r="F4232" t="str">
        <f t="shared" si="267"/>
        <v>CCF</v>
      </c>
      <c r="G4232" t="s">
        <v>8171</v>
      </c>
      <c r="H4232" t="s">
        <v>8172</v>
      </c>
      <c r="I4232">
        <v>5178</v>
      </c>
      <c r="J4232">
        <v>5178</v>
      </c>
      <c r="K4232" t="s">
        <v>95</v>
      </c>
      <c r="L4232" t="str">
        <f t="shared" si="268"/>
        <v>NIT</v>
      </c>
      <c r="M4232" t="str">
        <f t="shared" si="269"/>
        <v>06142212650014</v>
      </c>
      <c r="N4232" t="s">
        <v>96</v>
      </c>
      <c r="O4232">
        <v>0</v>
      </c>
      <c r="P4232">
        <v>0</v>
      </c>
      <c r="Q4232">
        <v>39.619999999999997</v>
      </c>
      <c r="R4232">
        <v>5.1505999999999998</v>
      </c>
      <c r="S4232">
        <v>0</v>
      </c>
      <c r="T4232">
        <v>0</v>
      </c>
      <c r="U4232">
        <v>44.770599999999995</v>
      </c>
      <c r="W4232" t="s">
        <v>1</v>
      </c>
    </row>
    <row r="4233" spans="1:23">
      <c r="A4233" t="s">
        <v>8120</v>
      </c>
      <c r="B4233" t="str">
        <f t="shared" si="266"/>
        <v>Enero</v>
      </c>
      <c r="C4233" s="20" t="s">
        <v>8138</v>
      </c>
      <c r="D4233" t="s">
        <v>1</v>
      </c>
      <c r="E4233" t="s">
        <v>0</v>
      </c>
      <c r="F4233" t="str">
        <f t="shared" si="267"/>
        <v>CCF</v>
      </c>
      <c r="G4233" t="s">
        <v>8171</v>
      </c>
      <c r="H4233" t="s">
        <v>8172</v>
      </c>
      <c r="I4233">
        <v>5179</v>
      </c>
      <c r="J4233">
        <v>5179</v>
      </c>
      <c r="K4233" t="s">
        <v>95</v>
      </c>
      <c r="L4233" t="str">
        <f t="shared" si="268"/>
        <v>NIT</v>
      </c>
      <c r="M4233" t="str">
        <f t="shared" si="269"/>
        <v>06142212650014</v>
      </c>
      <c r="N4233" t="s">
        <v>96</v>
      </c>
      <c r="O4233">
        <v>0</v>
      </c>
      <c r="P4233">
        <v>0</v>
      </c>
      <c r="Q4233">
        <v>66.44</v>
      </c>
      <c r="R4233">
        <v>8.6372</v>
      </c>
      <c r="S4233">
        <v>0</v>
      </c>
      <c r="T4233">
        <v>0</v>
      </c>
      <c r="U4233">
        <v>75.077200000000005</v>
      </c>
      <c r="W4233" t="s">
        <v>1</v>
      </c>
    </row>
    <row r="4234" spans="1:23">
      <c r="A4234" t="s">
        <v>8120</v>
      </c>
      <c r="B4234" t="str">
        <f t="shared" si="266"/>
        <v>Enero</v>
      </c>
      <c r="C4234" s="20" t="s">
        <v>8138</v>
      </c>
      <c r="D4234" t="s">
        <v>1</v>
      </c>
      <c r="E4234" t="s">
        <v>0</v>
      </c>
      <c r="F4234" t="str">
        <f t="shared" si="267"/>
        <v>CCF</v>
      </c>
      <c r="G4234" t="s">
        <v>8171</v>
      </c>
      <c r="H4234" t="s">
        <v>8172</v>
      </c>
      <c r="I4234">
        <v>5180</v>
      </c>
      <c r="J4234">
        <v>5180</v>
      </c>
      <c r="K4234" t="s">
        <v>95</v>
      </c>
      <c r="L4234" t="str">
        <f t="shared" si="268"/>
        <v>NIT</v>
      </c>
      <c r="M4234" t="str">
        <f t="shared" si="269"/>
        <v>06142212650014</v>
      </c>
      <c r="N4234" t="s">
        <v>96</v>
      </c>
      <c r="O4234">
        <v>0</v>
      </c>
      <c r="P4234">
        <v>0</v>
      </c>
      <c r="Q4234">
        <v>61.84</v>
      </c>
      <c r="R4234">
        <v>8.039200000000001</v>
      </c>
      <c r="S4234">
        <v>0</v>
      </c>
      <c r="T4234">
        <v>0</v>
      </c>
      <c r="U4234">
        <v>69.879199999999997</v>
      </c>
      <c r="W4234" t="s">
        <v>1</v>
      </c>
    </row>
    <row r="4235" spans="1:23">
      <c r="A4235" t="s">
        <v>8120</v>
      </c>
      <c r="B4235" t="str">
        <f t="shared" si="266"/>
        <v>Enero</v>
      </c>
      <c r="C4235" s="20" t="s">
        <v>8138</v>
      </c>
      <c r="D4235" t="s">
        <v>1</v>
      </c>
      <c r="E4235" t="s">
        <v>0</v>
      </c>
      <c r="F4235" t="str">
        <f t="shared" si="267"/>
        <v>CCF</v>
      </c>
      <c r="G4235" t="s">
        <v>8171</v>
      </c>
      <c r="H4235" t="s">
        <v>8172</v>
      </c>
      <c r="I4235">
        <v>5181</v>
      </c>
      <c r="J4235">
        <v>5181</v>
      </c>
      <c r="K4235" t="s">
        <v>95</v>
      </c>
      <c r="L4235" t="str">
        <f t="shared" si="268"/>
        <v>NIT</v>
      </c>
      <c r="M4235" t="str">
        <f t="shared" si="269"/>
        <v>06142212650014</v>
      </c>
      <c r="N4235" t="s">
        <v>96</v>
      </c>
      <c r="O4235">
        <v>0</v>
      </c>
      <c r="P4235">
        <v>0</v>
      </c>
      <c r="Q4235">
        <v>34.86</v>
      </c>
      <c r="R4235">
        <v>4.5318000000000005</v>
      </c>
      <c r="S4235">
        <v>0</v>
      </c>
      <c r="T4235">
        <v>0</v>
      </c>
      <c r="U4235">
        <v>39.391800000000003</v>
      </c>
      <c r="W4235" t="s">
        <v>1</v>
      </c>
    </row>
    <row r="4236" spans="1:23">
      <c r="A4236" t="s">
        <v>8120</v>
      </c>
      <c r="B4236" t="str">
        <f t="shared" si="266"/>
        <v>Enero</v>
      </c>
      <c r="C4236" s="20" t="s">
        <v>8138</v>
      </c>
      <c r="D4236" t="s">
        <v>1</v>
      </c>
      <c r="E4236" t="s">
        <v>0</v>
      </c>
      <c r="F4236" t="str">
        <f t="shared" si="267"/>
        <v>CCF</v>
      </c>
      <c r="G4236" t="s">
        <v>8171</v>
      </c>
      <c r="H4236" t="s">
        <v>8172</v>
      </c>
      <c r="I4236">
        <v>5182</v>
      </c>
      <c r="J4236">
        <v>5182</v>
      </c>
      <c r="K4236" t="s">
        <v>95</v>
      </c>
      <c r="L4236" t="str">
        <f t="shared" si="268"/>
        <v>NIT</v>
      </c>
      <c r="M4236" t="str">
        <f t="shared" si="269"/>
        <v>06142212650014</v>
      </c>
      <c r="N4236" t="s">
        <v>96</v>
      </c>
      <c r="O4236">
        <v>0</v>
      </c>
      <c r="P4236">
        <v>0</v>
      </c>
      <c r="Q4236">
        <v>27.2</v>
      </c>
      <c r="R4236">
        <v>3.536</v>
      </c>
      <c r="S4236">
        <v>0</v>
      </c>
      <c r="T4236">
        <v>0</v>
      </c>
      <c r="U4236">
        <v>30.736000000000001</v>
      </c>
      <c r="W4236" t="s">
        <v>1</v>
      </c>
    </row>
    <row r="4237" spans="1:23">
      <c r="A4237" t="s">
        <v>8120</v>
      </c>
      <c r="B4237" t="str">
        <f t="shared" si="266"/>
        <v>Enero</v>
      </c>
      <c r="C4237" s="20" t="s">
        <v>8138</v>
      </c>
      <c r="D4237" t="s">
        <v>1</v>
      </c>
      <c r="E4237" t="s">
        <v>0</v>
      </c>
      <c r="F4237" t="str">
        <f t="shared" si="267"/>
        <v>CCF</v>
      </c>
      <c r="G4237" t="s">
        <v>8171</v>
      </c>
      <c r="H4237" t="s">
        <v>8172</v>
      </c>
      <c r="I4237">
        <v>5183</v>
      </c>
      <c r="J4237">
        <v>5183</v>
      </c>
      <c r="K4237" t="s">
        <v>95</v>
      </c>
      <c r="L4237" t="str">
        <f t="shared" si="268"/>
        <v>NIT</v>
      </c>
      <c r="M4237" t="str">
        <f t="shared" si="269"/>
        <v>06142212650014</v>
      </c>
      <c r="N4237" t="s">
        <v>96</v>
      </c>
      <c r="O4237">
        <v>0</v>
      </c>
      <c r="P4237">
        <v>0</v>
      </c>
      <c r="Q4237">
        <v>40.79</v>
      </c>
      <c r="R4237">
        <v>5.3026999999999997</v>
      </c>
      <c r="S4237">
        <v>0</v>
      </c>
      <c r="T4237">
        <v>0</v>
      </c>
      <c r="U4237">
        <v>46.092700000000001</v>
      </c>
      <c r="W4237" t="s">
        <v>1</v>
      </c>
    </row>
    <row r="4238" spans="1:23">
      <c r="A4238" t="s">
        <v>8120</v>
      </c>
      <c r="B4238" t="str">
        <f t="shared" si="266"/>
        <v>Enero</v>
      </c>
      <c r="C4238" s="20" t="s">
        <v>8138</v>
      </c>
      <c r="D4238" t="s">
        <v>1</v>
      </c>
      <c r="E4238" t="s">
        <v>0</v>
      </c>
      <c r="F4238" t="str">
        <f t="shared" si="267"/>
        <v>CCF</v>
      </c>
      <c r="G4238" t="s">
        <v>8171</v>
      </c>
      <c r="H4238" t="s">
        <v>8172</v>
      </c>
      <c r="I4238">
        <v>5186</v>
      </c>
      <c r="J4238">
        <v>5186</v>
      </c>
      <c r="K4238" t="s">
        <v>558</v>
      </c>
      <c r="L4238" t="str">
        <f t="shared" si="268"/>
        <v>NIT</v>
      </c>
      <c r="M4238" t="str">
        <f t="shared" si="269"/>
        <v>06141301121053</v>
      </c>
      <c r="N4238" t="s">
        <v>559</v>
      </c>
      <c r="O4238">
        <v>0</v>
      </c>
      <c r="P4238">
        <v>0</v>
      </c>
      <c r="Q4238">
        <v>369.6</v>
      </c>
      <c r="R4238">
        <v>48.048000000000002</v>
      </c>
      <c r="S4238">
        <v>0</v>
      </c>
      <c r="T4238">
        <v>0</v>
      </c>
      <c r="U4238">
        <v>417.64800000000002</v>
      </c>
      <c r="W4238" t="s">
        <v>1</v>
      </c>
    </row>
    <row r="4239" spans="1:23">
      <c r="A4239" t="s">
        <v>8120</v>
      </c>
      <c r="B4239" t="str">
        <f t="shared" si="266"/>
        <v>Enero</v>
      </c>
      <c r="C4239" s="20" t="s">
        <v>8138</v>
      </c>
      <c r="D4239" t="s">
        <v>1</v>
      </c>
      <c r="E4239" t="s">
        <v>0</v>
      </c>
      <c r="F4239" t="str">
        <f t="shared" si="267"/>
        <v>CCF</v>
      </c>
      <c r="G4239" t="s">
        <v>8171</v>
      </c>
      <c r="H4239" t="s">
        <v>8172</v>
      </c>
      <c r="I4239">
        <v>5187</v>
      </c>
      <c r="J4239">
        <v>5187</v>
      </c>
      <c r="K4239" t="s">
        <v>435</v>
      </c>
      <c r="L4239" t="str">
        <f t="shared" si="268"/>
        <v>NIT</v>
      </c>
      <c r="M4239" t="str">
        <f t="shared" si="269"/>
        <v>06130407761017</v>
      </c>
      <c r="N4239" t="s">
        <v>436</v>
      </c>
      <c r="O4239">
        <v>0</v>
      </c>
      <c r="P4239">
        <v>0</v>
      </c>
      <c r="Q4239">
        <v>803.14</v>
      </c>
      <c r="R4239">
        <v>104.40820000000001</v>
      </c>
      <c r="S4239">
        <v>0</v>
      </c>
      <c r="T4239">
        <v>0</v>
      </c>
      <c r="U4239">
        <v>907.54819999999995</v>
      </c>
      <c r="W4239" t="s">
        <v>1</v>
      </c>
    </row>
    <row r="4240" spans="1:23">
      <c r="A4240" t="s">
        <v>8120</v>
      </c>
      <c r="B4240" t="str">
        <f t="shared" si="266"/>
        <v>Enero</v>
      </c>
      <c r="C4240" s="20" t="s">
        <v>8138</v>
      </c>
      <c r="D4240" t="s">
        <v>1</v>
      </c>
      <c r="E4240" t="s">
        <v>0</v>
      </c>
      <c r="F4240" t="str">
        <f t="shared" si="267"/>
        <v>CCF</v>
      </c>
      <c r="G4240" t="s">
        <v>8171</v>
      </c>
      <c r="H4240" t="s">
        <v>8172</v>
      </c>
      <c r="I4240">
        <v>5189</v>
      </c>
      <c r="J4240">
        <v>5189</v>
      </c>
      <c r="K4240" t="s">
        <v>219</v>
      </c>
      <c r="L4240" t="str">
        <f t="shared" si="268"/>
        <v>NIT</v>
      </c>
      <c r="M4240" t="str">
        <f t="shared" si="269"/>
        <v>06143108731084</v>
      </c>
      <c r="N4240" t="s">
        <v>220</v>
      </c>
      <c r="O4240">
        <v>0</v>
      </c>
      <c r="P4240">
        <v>0</v>
      </c>
      <c r="Q4240">
        <v>199.21</v>
      </c>
      <c r="R4240">
        <v>25.897300000000001</v>
      </c>
      <c r="S4240">
        <v>0</v>
      </c>
      <c r="T4240">
        <v>0</v>
      </c>
      <c r="U4240">
        <v>225.10730000000001</v>
      </c>
      <c r="W4240" t="s">
        <v>1</v>
      </c>
    </row>
    <row r="4241" spans="1:23">
      <c r="A4241" t="s">
        <v>8120</v>
      </c>
      <c r="B4241" t="str">
        <f t="shared" si="266"/>
        <v>Enero</v>
      </c>
      <c r="C4241" s="20" t="s">
        <v>8138</v>
      </c>
      <c r="D4241" t="s">
        <v>1</v>
      </c>
      <c r="E4241" t="s">
        <v>0</v>
      </c>
      <c r="F4241" t="str">
        <f t="shared" si="267"/>
        <v>CCF</v>
      </c>
      <c r="G4241" t="s">
        <v>8171</v>
      </c>
      <c r="H4241" t="s">
        <v>8172</v>
      </c>
      <c r="I4241">
        <v>5190</v>
      </c>
      <c r="J4241">
        <v>5190</v>
      </c>
      <c r="K4241" t="s">
        <v>185</v>
      </c>
      <c r="L4241" t="str">
        <f t="shared" si="268"/>
        <v>NIT</v>
      </c>
      <c r="M4241" t="str">
        <f t="shared" si="269"/>
        <v>06141410921043</v>
      </c>
      <c r="N4241" t="s">
        <v>186</v>
      </c>
      <c r="O4241">
        <v>0</v>
      </c>
      <c r="P4241">
        <v>0</v>
      </c>
      <c r="Q4241">
        <v>132.08000000000001</v>
      </c>
      <c r="R4241">
        <v>17.170400000000001</v>
      </c>
      <c r="S4241">
        <v>0</v>
      </c>
      <c r="T4241">
        <v>0</v>
      </c>
      <c r="U4241">
        <v>149.25040000000001</v>
      </c>
      <c r="W4241" t="s">
        <v>1</v>
      </c>
    </row>
    <row r="4242" spans="1:23">
      <c r="A4242" t="s">
        <v>8120</v>
      </c>
      <c r="B4242" t="str">
        <f t="shared" si="266"/>
        <v>Enero</v>
      </c>
      <c r="C4242" s="20" t="s">
        <v>8138</v>
      </c>
      <c r="D4242" t="s">
        <v>1</v>
      </c>
      <c r="E4242" t="s">
        <v>0</v>
      </c>
      <c r="F4242" t="str">
        <f t="shared" si="267"/>
        <v>CCF</v>
      </c>
      <c r="G4242" t="s">
        <v>8171</v>
      </c>
      <c r="H4242" t="s">
        <v>8172</v>
      </c>
      <c r="I4242">
        <v>5192</v>
      </c>
      <c r="J4242">
        <v>5192</v>
      </c>
      <c r="K4242" t="s">
        <v>277</v>
      </c>
      <c r="L4242" t="str">
        <f t="shared" si="268"/>
        <v>NIT</v>
      </c>
      <c r="M4242" t="str">
        <f t="shared" si="269"/>
        <v>06141908811067</v>
      </c>
      <c r="N4242" t="s">
        <v>278</v>
      </c>
      <c r="O4242">
        <v>0</v>
      </c>
      <c r="P4242">
        <v>0</v>
      </c>
      <c r="Q4242">
        <v>401.41</v>
      </c>
      <c r="R4242">
        <v>52.183300000000003</v>
      </c>
      <c r="S4242">
        <v>0</v>
      </c>
      <c r="T4242">
        <v>0</v>
      </c>
      <c r="U4242">
        <v>453.5933</v>
      </c>
      <c r="W4242" t="s">
        <v>1</v>
      </c>
    </row>
    <row r="4243" spans="1:23">
      <c r="A4243" t="s">
        <v>8120</v>
      </c>
      <c r="B4243" t="str">
        <f t="shared" si="266"/>
        <v>Enero</v>
      </c>
      <c r="C4243" s="20" t="s">
        <v>8138</v>
      </c>
      <c r="D4243" t="s">
        <v>1</v>
      </c>
      <c r="E4243" t="s">
        <v>0</v>
      </c>
      <c r="F4243" t="str">
        <f t="shared" si="267"/>
        <v>CCF</v>
      </c>
      <c r="G4243" t="s">
        <v>8171</v>
      </c>
      <c r="H4243" t="s">
        <v>8172</v>
      </c>
      <c r="I4243">
        <v>5193</v>
      </c>
      <c r="J4243">
        <v>5193</v>
      </c>
      <c r="K4243" t="s">
        <v>8210</v>
      </c>
      <c r="L4243" t="str">
        <f t="shared" si="268"/>
        <v>NIT</v>
      </c>
      <c r="M4243" t="str">
        <f t="shared" si="269"/>
        <v>06140411201030</v>
      </c>
      <c r="N4243" t="s">
        <v>8211</v>
      </c>
      <c r="O4243">
        <v>0</v>
      </c>
      <c r="P4243">
        <v>0</v>
      </c>
      <c r="Q4243">
        <v>21.45</v>
      </c>
      <c r="R4243">
        <v>2.7885</v>
      </c>
      <c r="S4243">
        <v>0</v>
      </c>
      <c r="T4243">
        <v>0</v>
      </c>
      <c r="U4243">
        <v>24.238499999999998</v>
      </c>
      <c r="W4243" t="s">
        <v>1</v>
      </c>
    </row>
    <row r="4244" spans="1:23">
      <c r="A4244" t="s">
        <v>8120</v>
      </c>
      <c r="B4244" t="str">
        <f t="shared" si="266"/>
        <v>Enero</v>
      </c>
      <c r="C4244" s="20" t="s">
        <v>8138</v>
      </c>
      <c r="D4244" t="s">
        <v>1</v>
      </c>
      <c r="E4244" t="s">
        <v>0</v>
      </c>
      <c r="F4244" t="str">
        <f t="shared" si="267"/>
        <v>CCF</v>
      </c>
      <c r="G4244" t="s">
        <v>8171</v>
      </c>
      <c r="H4244" t="s">
        <v>8172</v>
      </c>
      <c r="I4244">
        <v>5194</v>
      </c>
      <c r="J4244">
        <v>5194</v>
      </c>
      <c r="K4244" t="s">
        <v>427</v>
      </c>
      <c r="L4244" t="str">
        <f t="shared" si="268"/>
        <v>NIT</v>
      </c>
      <c r="M4244" t="str">
        <f t="shared" si="269"/>
        <v>11232405650017</v>
      </c>
      <c r="N4244" t="s">
        <v>428</v>
      </c>
      <c r="O4244">
        <v>0</v>
      </c>
      <c r="P4244">
        <v>0</v>
      </c>
      <c r="Q4244">
        <v>6.04</v>
      </c>
      <c r="R4244">
        <v>0.78520000000000001</v>
      </c>
      <c r="S4244">
        <v>0</v>
      </c>
      <c r="T4244">
        <v>0</v>
      </c>
      <c r="U4244">
        <v>6.8251999999999997</v>
      </c>
      <c r="W4244" t="s">
        <v>1</v>
      </c>
    </row>
    <row r="4245" spans="1:23">
      <c r="A4245" t="s">
        <v>8120</v>
      </c>
      <c r="B4245" t="str">
        <f t="shared" si="266"/>
        <v>Enero</v>
      </c>
      <c r="C4245" s="20" t="s">
        <v>8138</v>
      </c>
      <c r="D4245" t="s">
        <v>1</v>
      </c>
      <c r="E4245" t="s">
        <v>0</v>
      </c>
      <c r="F4245" t="str">
        <f t="shared" si="267"/>
        <v>CCF</v>
      </c>
      <c r="G4245" t="s">
        <v>8171</v>
      </c>
      <c r="H4245" t="s">
        <v>8172</v>
      </c>
      <c r="I4245">
        <v>5195</v>
      </c>
      <c r="J4245">
        <v>5195</v>
      </c>
      <c r="K4245" t="s">
        <v>620</v>
      </c>
      <c r="L4245" t="str">
        <f t="shared" si="268"/>
        <v>NIT</v>
      </c>
      <c r="M4245" t="str">
        <f t="shared" si="269"/>
        <v>06140312700042</v>
      </c>
      <c r="N4245" t="s">
        <v>621</v>
      </c>
      <c r="O4245">
        <v>0</v>
      </c>
      <c r="P4245">
        <v>0</v>
      </c>
      <c r="Q4245">
        <v>8665.31</v>
      </c>
      <c r="R4245">
        <v>1126.4902999999999</v>
      </c>
      <c r="S4245">
        <v>0</v>
      </c>
      <c r="T4245">
        <v>0</v>
      </c>
      <c r="U4245">
        <v>9791.800299999999</v>
      </c>
      <c r="W4245" t="s">
        <v>1</v>
      </c>
    </row>
    <row r="4246" spans="1:23">
      <c r="A4246" t="s">
        <v>8120</v>
      </c>
      <c r="B4246" t="str">
        <f t="shared" si="266"/>
        <v>Enero</v>
      </c>
      <c r="C4246" s="20" t="s">
        <v>8138</v>
      </c>
      <c r="D4246" t="s">
        <v>1</v>
      </c>
      <c r="E4246" t="s">
        <v>0</v>
      </c>
      <c r="F4246" t="str">
        <f t="shared" si="267"/>
        <v>CCF</v>
      </c>
      <c r="G4246" t="s">
        <v>8171</v>
      </c>
      <c r="H4246" t="s">
        <v>8172</v>
      </c>
      <c r="I4246">
        <v>5196</v>
      </c>
      <c r="J4246">
        <v>5196</v>
      </c>
      <c r="K4246" t="s">
        <v>550</v>
      </c>
      <c r="L4246" t="str">
        <f t="shared" si="268"/>
        <v>NIT</v>
      </c>
      <c r="M4246" t="str">
        <f t="shared" si="269"/>
        <v>06011411901010</v>
      </c>
      <c r="N4246" t="s">
        <v>551</v>
      </c>
      <c r="O4246">
        <v>0</v>
      </c>
      <c r="P4246">
        <v>0</v>
      </c>
      <c r="Q4246">
        <v>7191.2</v>
      </c>
      <c r="R4246">
        <v>934.85599999999999</v>
      </c>
      <c r="S4246">
        <v>0</v>
      </c>
      <c r="T4246">
        <v>0</v>
      </c>
      <c r="U4246">
        <v>8126.0559999999996</v>
      </c>
      <c r="W4246" t="s">
        <v>1</v>
      </c>
    </row>
    <row r="4247" spans="1:23">
      <c r="A4247" t="s">
        <v>8120</v>
      </c>
      <c r="B4247" t="str">
        <f t="shared" si="266"/>
        <v>Enero</v>
      </c>
      <c r="C4247" s="20" t="s">
        <v>8138</v>
      </c>
      <c r="D4247" t="s">
        <v>1</v>
      </c>
      <c r="E4247" t="s">
        <v>0</v>
      </c>
      <c r="F4247" t="str">
        <f t="shared" si="267"/>
        <v>CCF</v>
      </c>
      <c r="G4247" t="s">
        <v>8171</v>
      </c>
      <c r="H4247" t="s">
        <v>8172</v>
      </c>
      <c r="I4247">
        <v>5197</v>
      </c>
      <c r="J4247">
        <v>5197</v>
      </c>
      <c r="K4247" t="s">
        <v>1379</v>
      </c>
      <c r="L4247" t="str">
        <f t="shared" si="268"/>
        <v>NIT</v>
      </c>
      <c r="M4247" t="str">
        <f t="shared" si="269"/>
        <v>04111712511010</v>
      </c>
      <c r="N4247" t="s">
        <v>1380</v>
      </c>
      <c r="O4247">
        <v>0</v>
      </c>
      <c r="P4247">
        <v>0</v>
      </c>
      <c r="Q4247">
        <v>2973.39</v>
      </c>
      <c r="R4247">
        <v>386.54070000000002</v>
      </c>
      <c r="S4247">
        <v>0</v>
      </c>
      <c r="T4247">
        <v>0</v>
      </c>
      <c r="U4247">
        <v>3359.9306999999999</v>
      </c>
      <c r="W4247" t="s">
        <v>1</v>
      </c>
    </row>
    <row r="4248" spans="1:23">
      <c r="A4248" t="s">
        <v>8120</v>
      </c>
      <c r="B4248" t="str">
        <f t="shared" si="266"/>
        <v>Enero</v>
      </c>
      <c r="C4248" s="20" t="s">
        <v>8138</v>
      </c>
      <c r="D4248" t="s">
        <v>1</v>
      </c>
      <c r="E4248" t="s">
        <v>0</v>
      </c>
      <c r="F4248" t="str">
        <f t="shared" si="267"/>
        <v>CCF</v>
      </c>
      <c r="G4248" t="s">
        <v>8171</v>
      </c>
      <c r="H4248" t="s">
        <v>8172</v>
      </c>
      <c r="I4248">
        <v>5198</v>
      </c>
      <c r="J4248">
        <v>5198</v>
      </c>
      <c r="K4248" t="s">
        <v>1052</v>
      </c>
      <c r="L4248" t="str">
        <f t="shared" si="268"/>
        <v>NIT</v>
      </c>
      <c r="M4248" t="str">
        <f t="shared" si="269"/>
        <v>06140308951015</v>
      </c>
      <c r="N4248" t="s">
        <v>1053</v>
      </c>
      <c r="O4248">
        <v>0</v>
      </c>
      <c r="P4248">
        <v>0</v>
      </c>
      <c r="Q4248">
        <v>1410.23</v>
      </c>
      <c r="R4248">
        <v>183.32990000000001</v>
      </c>
      <c r="S4248">
        <v>0</v>
      </c>
      <c r="T4248">
        <v>0</v>
      </c>
      <c r="U4248">
        <v>1593.5599</v>
      </c>
      <c r="W4248" t="s">
        <v>1</v>
      </c>
    </row>
    <row r="4249" spans="1:23">
      <c r="A4249" t="s">
        <v>8120</v>
      </c>
      <c r="B4249" t="str">
        <f t="shared" si="266"/>
        <v>Enero</v>
      </c>
      <c r="C4249" s="20" t="s">
        <v>8138</v>
      </c>
      <c r="D4249" t="s">
        <v>1</v>
      </c>
      <c r="E4249" t="s">
        <v>0</v>
      </c>
      <c r="F4249" t="str">
        <f t="shared" si="267"/>
        <v>CCF</v>
      </c>
      <c r="G4249" t="s">
        <v>8171</v>
      </c>
      <c r="H4249" t="s">
        <v>8172</v>
      </c>
      <c r="I4249">
        <v>5199</v>
      </c>
      <c r="J4249">
        <v>5199</v>
      </c>
      <c r="K4249" t="s">
        <v>91</v>
      </c>
      <c r="L4249" t="str">
        <f t="shared" si="268"/>
        <v>NIT</v>
      </c>
      <c r="M4249" t="str">
        <f t="shared" si="269"/>
        <v>02103008951013</v>
      </c>
      <c r="N4249" t="s">
        <v>92</v>
      </c>
      <c r="O4249">
        <v>0</v>
      </c>
      <c r="P4249">
        <v>0</v>
      </c>
      <c r="Q4249">
        <v>125.44</v>
      </c>
      <c r="R4249">
        <v>16.307200000000002</v>
      </c>
      <c r="S4249">
        <v>0</v>
      </c>
      <c r="T4249">
        <v>0</v>
      </c>
      <c r="U4249">
        <v>141.74719999999999</v>
      </c>
      <c r="W4249" t="s">
        <v>1</v>
      </c>
    </row>
    <row r="4250" spans="1:23">
      <c r="A4250" t="s">
        <v>8120</v>
      </c>
      <c r="B4250" t="str">
        <f t="shared" si="266"/>
        <v>Enero</v>
      </c>
      <c r="C4250" s="20" t="s">
        <v>8138</v>
      </c>
      <c r="D4250" t="s">
        <v>1</v>
      </c>
      <c r="E4250" t="s">
        <v>0</v>
      </c>
      <c r="F4250" t="str">
        <f t="shared" si="267"/>
        <v>CCF</v>
      </c>
      <c r="G4250" t="s">
        <v>8171</v>
      </c>
      <c r="H4250" t="s">
        <v>8172</v>
      </c>
      <c r="I4250">
        <v>5200</v>
      </c>
      <c r="J4250">
        <v>5200</v>
      </c>
      <c r="K4250" t="s">
        <v>459</v>
      </c>
      <c r="L4250" t="str">
        <f t="shared" si="268"/>
        <v>NIT</v>
      </c>
      <c r="M4250" t="str">
        <f t="shared" si="269"/>
        <v>06141211870020</v>
      </c>
      <c r="N4250" t="s">
        <v>460</v>
      </c>
      <c r="O4250">
        <v>0</v>
      </c>
      <c r="P4250">
        <v>0</v>
      </c>
      <c r="Q4250">
        <v>11893.54</v>
      </c>
      <c r="R4250">
        <v>1546.1602000000003</v>
      </c>
      <c r="S4250">
        <v>0</v>
      </c>
      <c r="T4250">
        <v>0</v>
      </c>
      <c r="U4250">
        <v>13439.700200000001</v>
      </c>
      <c r="W4250" t="s">
        <v>1</v>
      </c>
    </row>
    <row r="4251" spans="1:23">
      <c r="A4251" t="s">
        <v>8120</v>
      </c>
      <c r="B4251" t="str">
        <f t="shared" si="266"/>
        <v>Enero</v>
      </c>
      <c r="C4251" s="20" t="s">
        <v>8138</v>
      </c>
      <c r="D4251" t="s">
        <v>1</v>
      </c>
      <c r="E4251" t="s">
        <v>0</v>
      </c>
      <c r="F4251" t="str">
        <f t="shared" si="267"/>
        <v>CCF</v>
      </c>
      <c r="G4251" t="s">
        <v>8171</v>
      </c>
      <c r="H4251" t="s">
        <v>8172</v>
      </c>
      <c r="I4251">
        <v>5201</v>
      </c>
      <c r="J4251">
        <v>5201</v>
      </c>
      <c r="K4251" t="s">
        <v>293</v>
      </c>
      <c r="L4251" t="str">
        <f t="shared" si="268"/>
        <v>NIT</v>
      </c>
      <c r="M4251" t="str">
        <f t="shared" si="269"/>
        <v>06140910081088</v>
      </c>
      <c r="N4251" t="s">
        <v>294</v>
      </c>
      <c r="O4251">
        <v>0</v>
      </c>
      <c r="P4251">
        <v>0</v>
      </c>
      <c r="Q4251">
        <v>7764.79</v>
      </c>
      <c r="R4251">
        <v>1009.4227000000001</v>
      </c>
      <c r="S4251">
        <v>0</v>
      </c>
      <c r="T4251">
        <v>0</v>
      </c>
      <c r="U4251">
        <v>8774.2127</v>
      </c>
      <c r="W4251" t="s">
        <v>1</v>
      </c>
    </row>
    <row r="4252" spans="1:23">
      <c r="A4252" t="s">
        <v>8120</v>
      </c>
      <c r="B4252" t="str">
        <f t="shared" si="266"/>
        <v>Enero</v>
      </c>
      <c r="C4252" s="20" t="s">
        <v>8138</v>
      </c>
      <c r="D4252" t="s">
        <v>1</v>
      </c>
      <c r="E4252" t="s">
        <v>0</v>
      </c>
      <c r="F4252" t="str">
        <f t="shared" si="267"/>
        <v>CCF</v>
      </c>
      <c r="G4252" t="s">
        <v>8171</v>
      </c>
      <c r="H4252" t="s">
        <v>8172</v>
      </c>
      <c r="I4252">
        <v>5202</v>
      </c>
      <c r="J4252">
        <v>5202</v>
      </c>
      <c r="K4252" t="s">
        <v>461</v>
      </c>
      <c r="L4252" t="str">
        <f t="shared" si="268"/>
        <v>NIT</v>
      </c>
      <c r="M4252" t="str">
        <f t="shared" si="269"/>
        <v>13041708661012</v>
      </c>
      <c r="N4252" t="s">
        <v>462</v>
      </c>
      <c r="O4252">
        <v>0</v>
      </c>
      <c r="P4252">
        <v>0</v>
      </c>
      <c r="Q4252">
        <v>7645.87</v>
      </c>
      <c r="R4252">
        <v>993.96310000000005</v>
      </c>
      <c r="S4252">
        <v>0</v>
      </c>
      <c r="T4252">
        <v>0</v>
      </c>
      <c r="U4252">
        <v>8639.8330999999998</v>
      </c>
      <c r="W4252" t="s">
        <v>1</v>
      </c>
    </row>
    <row r="4253" spans="1:23">
      <c r="A4253" t="s">
        <v>8120</v>
      </c>
      <c r="B4253" t="str">
        <f t="shared" si="266"/>
        <v>Enero</v>
      </c>
      <c r="C4253" s="20" t="s">
        <v>8138</v>
      </c>
      <c r="D4253" t="s">
        <v>1</v>
      </c>
      <c r="E4253" t="s">
        <v>0</v>
      </c>
      <c r="F4253" t="str">
        <f t="shared" si="267"/>
        <v>CCF</v>
      </c>
      <c r="G4253" t="s">
        <v>8171</v>
      </c>
      <c r="H4253" t="s">
        <v>8172</v>
      </c>
      <c r="I4253">
        <v>5203</v>
      </c>
      <c r="J4253">
        <v>5203</v>
      </c>
      <c r="K4253" t="s">
        <v>437</v>
      </c>
      <c r="L4253" t="str">
        <f t="shared" si="268"/>
        <v>NIT</v>
      </c>
      <c r="M4253" t="str">
        <f t="shared" si="269"/>
        <v>06141802781118</v>
      </c>
      <c r="N4253" t="s">
        <v>438</v>
      </c>
      <c r="O4253">
        <v>0</v>
      </c>
      <c r="P4253">
        <v>0</v>
      </c>
      <c r="Q4253">
        <v>8325.49</v>
      </c>
      <c r="R4253">
        <v>1082.3136999999999</v>
      </c>
      <c r="S4253">
        <v>0</v>
      </c>
      <c r="T4253">
        <v>0</v>
      </c>
      <c r="U4253">
        <v>9407.8037000000004</v>
      </c>
      <c r="W4253" t="s">
        <v>1</v>
      </c>
    </row>
    <row r="4254" spans="1:23">
      <c r="A4254" t="s">
        <v>8120</v>
      </c>
      <c r="B4254" t="str">
        <f t="shared" si="266"/>
        <v>Enero</v>
      </c>
      <c r="C4254" s="20" t="s">
        <v>8138</v>
      </c>
      <c r="D4254" t="s">
        <v>1</v>
      </c>
      <c r="E4254" t="s">
        <v>0</v>
      </c>
      <c r="F4254" t="str">
        <f t="shared" si="267"/>
        <v>CCF</v>
      </c>
      <c r="G4254" t="s">
        <v>8171</v>
      </c>
      <c r="H4254" t="s">
        <v>8172</v>
      </c>
      <c r="I4254">
        <v>5204</v>
      </c>
      <c r="J4254">
        <v>5204</v>
      </c>
      <c r="K4254" t="s">
        <v>437</v>
      </c>
      <c r="L4254" t="str">
        <f t="shared" si="268"/>
        <v>NIT</v>
      </c>
      <c r="M4254" t="str">
        <f t="shared" si="269"/>
        <v>06141802781118</v>
      </c>
      <c r="N4254" t="s">
        <v>438</v>
      </c>
      <c r="O4254">
        <v>0</v>
      </c>
      <c r="P4254">
        <v>0</v>
      </c>
      <c r="Q4254">
        <v>3568.07</v>
      </c>
      <c r="R4254">
        <v>463.84910000000002</v>
      </c>
      <c r="S4254">
        <v>0</v>
      </c>
      <c r="T4254">
        <v>0</v>
      </c>
      <c r="U4254">
        <v>4031.9191000000001</v>
      </c>
      <c r="W4254" t="s">
        <v>1</v>
      </c>
    </row>
    <row r="4255" spans="1:23">
      <c r="A4255" t="s">
        <v>8120</v>
      </c>
      <c r="B4255" t="str">
        <f t="shared" si="266"/>
        <v>Enero</v>
      </c>
      <c r="C4255" s="20" t="s">
        <v>8138</v>
      </c>
      <c r="D4255" t="s">
        <v>1</v>
      </c>
      <c r="E4255" t="s">
        <v>0</v>
      </c>
      <c r="F4255" t="str">
        <f t="shared" si="267"/>
        <v>CCF</v>
      </c>
      <c r="G4255" t="s">
        <v>8171</v>
      </c>
      <c r="H4255" t="s">
        <v>8172</v>
      </c>
      <c r="I4255">
        <v>5205</v>
      </c>
      <c r="J4255">
        <v>5205</v>
      </c>
      <c r="K4255" t="s">
        <v>93</v>
      </c>
      <c r="L4255" t="str">
        <f t="shared" si="268"/>
        <v>NIT</v>
      </c>
      <c r="M4255" t="str">
        <f t="shared" si="269"/>
        <v>06140909921013</v>
      </c>
      <c r="N4255" t="s">
        <v>94</v>
      </c>
      <c r="O4255">
        <v>0</v>
      </c>
      <c r="P4255">
        <v>0</v>
      </c>
      <c r="Q4255">
        <v>67.349999999999994</v>
      </c>
      <c r="R4255">
        <v>8.7554999999999996</v>
      </c>
      <c r="S4255">
        <v>0</v>
      </c>
      <c r="T4255">
        <v>0</v>
      </c>
      <c r="U4255">
        <v>76.105499999999992</v>
      </c>
      <c r="W4255" t="s">
        <v>1</v>
      </c>
    </row>
    <row r="4256" spans="1:23">
      <c r="A4256" t="s">
        <v>8120</v>
      </c>
      <c r="B4256" t="str">
        <f t="shared" si="266"/>
        <v>Enero</v>
      </c>
      <c r="C4256" s="20" t="s">
        <v>8138</v>
      </c>
      <c r="D4256" t="s">
        <v>1</v>
      </c>
      <c r="E4256" t="s">
        <v>0</v>
      </c>
      <c r="F4256" t="str">
        <f t="shared" si="267"/>
        <v>CCF</v>
      </c>
      <c r="G4256" t="s">
        <v>8171</v>
      </c>
      <c r="H4256" t="s">
        <v>8172</v>
      </c>
      <c r="I4256">
        <v>5206</v>
      </c>
      <c r="J4256">
        <v>5206</v>
      </c>
      <c r="K4256" t="s">
        <v>395</v>
      </c>
      <c r="L4256" t="str">
        <f t="shared" si="268"/>
        <v>NIT</v>
      </c>
      <c r="M4256" t="str">
        <f t="shared" si="269"/>
        <v>03151806650017</v>
      </c>
      <c r="N4256" t="s">
        <v>396</v>
      </c>
      <c r="O4256">
        <v>0</v>
      </c>
      <c r="P4256">
        <v>0</v>
      </c>
      <c r="Q4256">
        <v>55.74</v>
      </c>
      <c r="R4256">
        <v>7.2462000000000009</v>
      </c>
      <c r="S4256">
        <v>0</v>
      </c>
      <c r="T4256">
        <v>0</v>
      </c>
      <c r="U4256">
        <v>62.986200000000004</v>
      </c>
      <c r="W4256" t="s">
        <v>1</v>
      </c>
    </row>
    <row r="4257" spans="1:23">
      <c r="A4257" t="s">
        <v>8120</v>
      </c>
      <c r="B4257" t="str">
        <f t="shared" si="266"/>
        <v>Enero</v>
      </c>
      <c r="C4257" s="20" t="s">
        <v>8138</v>
      </c>
      <c r="D4257" t="s">
        <v>1</v>
      </c>
      <c r="E4257" t="s">
        <v>0</v>
      </c>
      <c r="F4257" t="str">
        <f t="shared" si="267"/>
        <v>CCF</v>
      </c>
      <c r="G4257" t="s">
        <v>8171</v>
      </c>
      <c r="H4257" t="s">
        <v>8172</v>
      </c>
      <c r="I4257">
        <v>5207</v>
      </c>
      <c r="J4257">
        <v>5207</v>
      </c>
      <c r="K4257" t="s">
        <v>713</v>
      </c>
      <c r="L4257" t="str">
        <f t="shared" si="268"/>
        <v>NIT</v>
      </c>
      <c r="M4257" t="str">
        <f t="shared" si="269"/>
        <v>14060107480013</v>
      </c>
      <c r="N4257" t="s">
        <v>714</v>
      </c>
      <c r="O4257">
        <v>0</v>
      </c>
      <c r="P4257">
        <v>0</v>
      </c>
      <c r="Q4257">
        <v>221.96</v>
      </c>
      <c r="R4257">
        <v>28.854800000000001</v>
      </c>
      <c r="S4257">
        <v>0</v>
      </c>
      <c r="T4257">
        <v>0</v>
      </c>
      <c r="U4257">
        <v>250.81480000000002</v>
      </c>
      <c r="W4257" t="s">
        <v>1</v>
      </c>
    </row>
    <row r="4258" spans="1:23">
      <c r="A4258" t="s">
        <v>8120</v>
      </c>
      <c r="B4258" t="str">
        <f t="shared" si="266"/>
        <v>Enero</v>
      </c>
      <c r="C4258" s="20" t="s">
        <v>8138</v>
      </c>
      <c r="D4258" t="s">
        <v>1</v>
      </c>
      <c r="E4258" t="s">
        <v>0</v>
      </c>
      <c r="F4258" t="str">
        <f t="shared" si="267"/>
        <v>CCF</v>
      </c>
      <c r="G4258" t="s">
        <v>8171</v>
      </c>
      <c r="H4258" t="s">
        <v>8172</v>
      </c>
      <c r="I4258">
        <v>5208</v>
      </c>
      <c r="J4258">
        <v>5208</v>
      </c>
      <c r="K4258" t="s">
        <v>351</v>
      </c>
      <c r="L4258" t="str">
        <f t="shared" si="268"/>
        <v>NIT</v>
      </c>
      <c r="M4258" t="str">
        <f t="shared" si="269"/>
        <v>14160704530017</v>
      </c>
      <c r="N4258" t="s">
        <v>352</v>
      </c>
      <c r="O4258">
        <v>0</v>
      </c>
      <c r="P4258">
        <v>0</v>
      </c>
      <c r="Q4258">
        <v>92.91</v>
      </c>
      <c r="R4258">
        <v>12.0783</v>
      </c>
      <c r="S4258">
        <v>0</v>
      </c>
      <c r="T4258">
        <v>0</v>
      </c>
      <c r="U4258">
        <v>104.9883</v>
      </c>
      <c r="W4258" t="s">
        <v>1</v>
      </c>
    </row>
    <row r="4259" spans="1:23">
      <c r="A4259" t="s">
        <v>8120</v>
      </c>
      <c r="B4259" t="str">
        <f t="shared" si="266"/>
        <v>Enero</v>
      </c>
      <c r="C4259" s="20" t="s">
        <v>8138</v>
      </c>
      <c r="D4259" t="s">
        <v>1</v>
      </c>
      <c r="E4259" t="s">
        <v>0</v>
      </c>
      <c r="F4259" t="str">
        <f t="shared" si="267"/>
        <v>CCF</v>
      </c>
      <c r="G4259" t="s">
        <v>8171</v>
      </c>
      <c r="H4259" t="s">
        <v>8172</v>
      </c>
      <c r="I4259">
        <v>5209</v>
      </c>
      <c r="J4259">
        <v>5209</v>
      </c>
      <c r="K4259" t="s">
        <v>608</v>
      </c>
      <c r="L4259" t="str">
        <f t="shared" si="268"/>
        <v>NIT</v>
      </c>
      <c r="M4259" t="str">
        <f t="shared" si="269"/>
        <v>04072005641018</v>
      </c>
      <c r="N4259" t="s">
        <v>609</v>
      </c>
      <c r="O4259">
        <v>0</v>
      </c>
      <c r="P4259">
        <v>0</v>
      </c>
      <c r="Q4259">
        <v>85.18</v>
      </c>
      <c r="R4259">
        <v>11.073400000000001</v>
      </c>
      <c r="S4259">
        <v>0</v>
      </c>
      <c r="T4259">
        <v>0</v>
      </c>
      <c r="U4259">
        <v>96.253400000000013</v>
      </c>
      <c r="W4259" t="s">
        <v>1</v>
      </c>
    </row>
    <row r="4260" spans="1:23">
      <c r="A4260" t="s">
        <v>8120</v>
      </c>
      <c r="B4260" t="str">
        <f t="shared" si="266"/>
        <v>Enero</v>
      </c>
      <c r="C4260" s="20" t="s">
        <v>8138</v>
      </c>
      <c r="D4260" t="s">
        <v>1</v>
      </c>
      <c r="E4260" t="s">
        <v>0</v>
      </c>
      <c r="F4260" t="str">
        <f t="shared" si="267"/>
        <v>CCF</v>
      </c>
      <c r="G4260" t="s">
        <v>8171</v>
      </c>
      <c r="H4260" t="s">
        <v>8172</v>
      </c>
      <c r="I4260">
        <v>5210</v>
      </c>
      <c r="J4260">
        <v>5210</v>
      </c>
      <c r="K4260" t="s">
        <v>321</v>
      </c>
      <c r="L4260" t="str">
        <f t="shared" si="268"/>
        <v>NIT</v>
      </c>
      <c r="M4260" t="str">
        <f t="shared" si="269"/>
        <v>06141501771010</v>
      </c>
      <c r="N4260" t="s">
        <v>322</v>
      </c>
      <c r="O4260">
        <v>0</v>
      </c>
      <c r="P4260">
        <v>0</v>
      </c>
      <c r="Q4260">
        <v>141.04</v>
      </c>
      <c r="R4260">
        <v>18.3352</v>
      </c>
      <c r="S4260">
        <v>0</v>
      </c>
      <c r="T4260">
        <v>0</v>
      </c>
      <c r="U4260">
        <v>159.37520000000001</v>
      </c>
      <c r="W4260" t="s">
        <v>1</v>
      </c>
    </row>
    <row r="4261" spans="1:23">
      <c r="A4261" t="s">
        <v>8120</v>
      </c>
      <c r="B4261" t="str">
        <f t="shared" si="266"/>
        <v>Enero</v>
      </c>
      <c r="C4261" s="20" t="s">
        <v>8138</v>
      </c>
      <c r="D4261" t="s">
        <v>1</v>
      </c>
      <c r="E4261" t="s">
        <v>0</v>
      </c>
      <c r="F4261" t="str">
        <f t="shared" si="267"/>
        <v>CCF</v>
      </c>
      <c r="G4261" t="s">
        <v>8171</v>
      </c>
      <c r="H4261" t="s">
        <v>8172</v>
      </c>
      <c r="I4261">
        <v>5211</v>
      </c>
      <c r="J4261">
        <v>5211</v>
      </c>
      <c r="K4261" t="s">
        <v>592</v>
      </c>
      <c r="L4261" t="str">
        <f t="shared" si="268"/>
        <v>NIT</v>
      </c>
      <c r="M4261" t="str">
        <f t="shared" si="269"/>
        <v>14182405651010</v>
      </c>
      <c r="N4261" t="s">
        <v>593</v>
      </c>
      <c r="O4261">
        <v>0</v>
      </c>
      <c r="P4261">
        <v>0</v>
      </c>
      <c r="Q4261">
        <v>31.56</v>
      </c>
      <c r="R4261">
        <v>4.1028000000000002</v>
      </c>
      <c r="S4261">
        <v>0</v>
      </c>
      <c r="T4261">
        <v>0</v>
      </c>
      <c r="U4261">
        <v>35.662799999999997</v>
      </c>
      <c r="W4261" t="s">
        <v>1</v>
      </c>
    </row>
    <row r="4262" spans="1:23">
      <c r="A4262" t="s">
        <v>8120</v>
      </c>
      <c r="B4262" t="str">
        <f t="shared" si="266"/>
        <v>Enero</v>
      </c>
      <c r="C4262" s="20" t="s">
        <v>8138</v>
      </c>
      <c r="D4262" t="s">
        <v>1</v>
      </c>
      <c r="E4262" t="s">
        <v>0</v>
      </c>
      <c r="F4262" t="str">
        <f t="shared" si="267"/>
        <v>CCF</v>
      </c>
      <c r="G4262" t="s">
        <v>8171</v>
      </c>
      <c r="H4262" t="s">
        <v>8172</v>
      </c>
      <c r="I4262">
        <v>5212</v>
      </c>
      <c r="J4262">
        <v>5212</v>
      </c>
      <c r="K4262" t="s">
        <v>347</v>
      </c>
      <c r="L4262" t="str">
        <f t="shared" si="268"/>
        <v>NIT</v>
      </c>
      <c r="M4262" t="str">
        <f t="shared" si="269"/>
        <v>06141106041029</v>
      </c>
      <c r="N4262" t="s">
        <v>348</v>
      </c>
      <c r="O4262">
        <v>0</v>
      </c>
      <c r="P4262">
        <v>0</v>
      </c>
      <c r="Q4262">
        <v>83.64</v>
      </c>
      <c r="R4262">
        <v>10.873200000000001</v>
      </c>
      <c r="S4262">
        <v>0</v>
      </c>
      <c r="T4262">
        <v>0</v>
      </c>
      <c r="U4262">
        <v>94.513199999999998</v>
      </c>
      <c r="W4262" t="s">
        <v>1</v>
      </c>
    </row>
    <row r="4263" spans="1:23">
      <c r="A4263" t="s">
        <v>8120</v>
      </c>
      <c r="B4263" t="str">
        <f t="shared" si="266"/>
        <v>Enero</v>
      </c>
      <c r="C4263" s="20" t="s">
        <v>8138</v>
      </c>
      <c r="D4263" t="s">
        <v>1</v>
      </c>
      <c r="E4263" t="s">
        <v>0</v>
      </c>
      <c r="F4263" t="str">
        <f t="shared" si="267"/>
        <v>CCF</v>
      </c>
      <c r="G4263" t="s">
        <v>8171</v>
      </c>
      <c r="H4263" t="s">
        <v>8172</v>
      </c>
      <c r="I4263">
        <v>5213</v>
      </c>
      <c r="J4263">
        <v>5213</v>
      </c>
      <c r="K4263" t="s">
        <v>249</v>
      </c>
      <c r="L4263" t="str">
        <f t="shared" si="268"/>
        <v>NIT</v>
      </c>
      <c r="M4263" t="str">
        <f t="shared" si="269"/>
        <v>06071402171010</v>
      </c>
      <c r="N4263" t="s">
        <v>250</v>
      </c>
      <c r="O4263">
        <v>0</v>
      </c>
      <c r="P4263">
        <v>0</v>
      </c>
      <c r="Q4263">
        <v>152.80000000000001</v>
      </c>
      <c r="R4263">
        <v>19.864000000000001</v>
      </c>
      <c r="S4263">
        <v>0</v>
      </c>
      <c r="T4263">
        <v>0</v>
      </c>
      <c r="U4263">
        <v>172.66400000000002</v>
      </c>
      <c r="W4263" t="s">
        <v>1</v>
      </c>
    </row>
    <row r="4264" spans="1:23">
      <c r="A4264" t="s">
        <v>8120</v>
      </c>
      <c r="B4264" t="str">
        <f t="shared" si="266"/>
        <v>Enero</v>
      </c>
      <c r="C4264" s="20" t="s">
        <v>8138</v>
      </c>
      <c r="D4264" t="s">
        <v>1</v>
      </c>
      <c r="E4264" t="s">
        <v>0</v>
      </c>
      <c r="F4264" t="str">
        <f t="shared" si="267"/>
        <v>CCF</v>
      </c>
      <c r="G4264" t="s">
        <v>8171</v>
      </c>
      <c r="H4264" t="s">
        <v>8172</v>
      </c>
      <c r="I4264">
        <v>5214</v>
      </c>
      <c r="J4264">
        <v>5214</v>
      </c>
      <c r="K4264" t="s">
        <v>363</v>
      </c>
      <c r="L4264" t="str">
        <f t="shared" si="268"/>
        <v>NIT</v>
      </c>
      <c r="M4264" t="str">
        <f t="shared" si="269"/>
        <v>06142205931016</v>
      </c>
      <c r="N4264" t="s">
        <v>364</v>
      </c>
      <c r="O4264">
        <v>0</v>
      </c>
      <c r="P4264">
        <v>0</v>
      </c>
      <c r="Q4264">
        <v>90.84</v>
      </c>
      <c r="R4264">
        <v>11.809200000000001</v>
      </c>
      <c r="S4264">
        <v>0</v>
      </c>
      <c r="T4264">
        <v>0</v>
      </c>
      <c r="U4264">
        <v>102.64920000000001</v>
      </c>
      <c r="W4264" t="s">
        <v>1</v>
      </c>
    </row>
    <row r="4265" spans="1:23">
      <c r="A4265" t="s">
        <v>8120</v>
      </c>
      <c r="B4265" t="str">
        <f t="shared" si="266"/>
        <v>Enero</v>
      </c>
      <c r="C4265" s="20" t="s">
        <v>8138</v>
      </c>
      <c r="D4265" t="s">
        <v>1</v>
      </c>
      <c r="E4265" t="s">
        <v>0</v>
      </c>
      <c r="F4265" t="str">
        <f t="shared" si="267"/>
        <v>CCF</v>
      </c>
      <c r="G4265" t="s">
        <v>8171</v>
      </c>
      <c r="H4265" t="s">
        <v>8172</v>
      </c>
      <c r="I4265">
        <v>5215</v>
      </c>
      <c r="J4265">
        <v>5215</v>
      </c>
      <c r="K4265" t="s">
        <v>299</v>
      </c>
      <c r="L4265" t="str">
        <f t="shared" si="268"/>
        <v>NIT</v>
      </c>
      <c r="M4265" t="str">
        <f t="shared" si="269"/>
        <v>06141705620038</v>
      </c>
      <c r="N4265" t="s">
        <v>300</v>
      </c>
      <c r="O4265">
        <v>0</v>
      </c>
      <c r="P4265">
        <v>0</v>
      </c>
      <c r="Q4265">
        <v>92.92</v>
      </c>
      <c r="R4265">
        <v>12.079600000000001</v>
      </c>
      <c r="S4265">
        <v>0</v>
      </c>
      <c r="T4265">
        <v>0</v>
      </c>
      <c r="U4265">
        <v>104.9996</v>
      </c>
      <c r="W4265" t="s">
        <v>1</v>
      </c>
    </row>
    <row r="4266" spans="1:23">
      <c r="A4266" t="s">
        <v>8120</v>
      </c>
      <c r="B4266" t="str">
        <f t="shared" si="266"/>
        <v>Enero</v>
      </c>
      <c r="C4266" s="20" t="s">
        <v>8138</v>
      </c>
      <c r="D4266" t="s">
        <v>1</v>
      </c>
      <c r="E4266" t="s">
        <v>0</v>
      </c>
      <c r="F4266" t="str">
        <f t="shared" si="267"/>
        <v>CCF</v>
      </c>
      <c r="G4266" t="s">
        <v>8171</v>
      </c>
      <c r="H4266" t="s">
        <v>8172</v>
      </c>
      <c r="I4266">
        <v>5216</v>
      </c>
      <c r="J4266">
        <v>5216</v>
      </c>
      <c r="K4266" t="s">
        <v>509</v>
      </c>
      <c r="L4266" t="str">
        <f t="shared" si="268"/>
        <v>NIT</v>
      </c>
      <c r="M4266" t="str">
        <f t="shared" si="269"/>
        <v>09060908931012</v>
      </c>
      <c r="N4266" t="s">
        <v>510</v>
      </c>
      <c r="O4266">
        <v>0</v>
      </c>
      <c r="P4266">
        <v>0</v>
      </c>
      <c r="Q4266">
        <v>102.19</v>
      </c>
      <c r="R4266">
        <v>13.284700000000001</v>
      </c>
      <c r="S4266">
        <v>0</v>
      </c>
      <c r="T4266">
        <v>0</v>
      </c>
      <c r="U4266">
        <v>115.4747</v>
      </c>
      <c r="W4266" t="s">
        <v>1</v>
      </c>
    </row>
    <row r="4267" spans="1:23">
      <c r="A4267" t="s">
        <v>8120</v>
      </c>
      <c r="B4267" t="str">
        <f t="shared" si="266"/>
        <v>Enero</v>
      </c>
      <c r="C4267" s="20" t="s">
        <v>8138</v>
      </c>
      <c r="D4267" t="s">
        <v>1</v>
      </c>
      <c r="E4267" t="s">
        <v>0</v>
      </c>
      <c r="F4267" t="str">
        <f t="shared" si="267"/>
        <v>CCF</v>
      </c>
      <c r="G4267" t="s">
        <v>8171</v>
      </c>
      <c r="H4267" t="s">
        <v>8172</v>
      </c>
      <c r="I4267">
        <v>5217</v>
      </c>
      <c r="J4267">
        <v>5217</v>
      </c>
      <c r="K4267" t="s">
        <v>679</v>
      </c>
      <c r="L4267" t="str">
        <f t="shared" si="268"/>
        <v>NIT</v>
      </c>
      <c r="M4267" t="str">
        <f t="shared" si="269"/>
        <v>12172706761013</v>
      </c>
      <c r="N4267" t="s">
        <v>680</v>
      </c>
      <c r="O4267">
        <v>0</v>
      </c>
      <c r="P4267">
        <v>0</v>
      </c>
      <c r="Q4267">
        <v>74.33</v>
      </c>
      <c r="R4267">
        <v>9.6629000000000005</v>
      </c>
      <c r="S4267">
        <v>0</v>
      </c>
      <c r="T4267">
        <v>0</v>
      </c>
      <c r="U4267">
        <v>83.992899999999992</v>
      </c>
      <c r="W4267" t="s">
        <v>1</v>
      </c>
    </row>
    <row r="4268" spans="1:23">
      <c r="A4268" t="s">
        <v>8120</v>
      </c>
      <c r="B4268" t="str">
        <f t="shared" ref="B4268:B4331" si="270">SUBSTITUTE(A4268,"NERO","nero")</f>
        <v>Enero</v>
      </c>
      <c r="C4268" s="20" t="s">
        <v>8138</v>
      </c>
      <c r="D4268" t="s">
        <v>1</v>
      </c>
      <c r="E4268" t="s">
        <v>0</v>
      </c>
      <c r="F4268" t="str">
        <f t="shared" si="267"/>
        <v>CCF</v>
      </c>
      <c r="G4268" t="s">
        <v>8171</v>
      </c>
      <c r="H4268" t="s">
        <v>8172</v>
      </c>
      <c r="I4268">
        <v>5218</v>
      </c>
      <c r="J4268">
        <v>5218</v>
      </c>
      <c r="K4268" t="s">
        <v>7992</v>
      </c>
      <c r="L4268" t="str">
        <f t="shared" si="268"/>
        <v>NIT</v>
      </c>
      <c r="M4268" t="str">
        <f t="shared" si="269"/>
        <v>05012007161014</v>
      </c>
      <c r="N4268" t="s">
        <v>7993</v>
      </c>
      <c r="O4268">
        <v>0</v>
      </c>
      <c r="P4268">
        <v>0</v>
      </c>
      <c r="Q4268">
        <v>114.69</v>
      </c>
      <c r="R4268">
        <v>14.909700000000001</v>
      </c>
      <c r="S4268">
        <v>0</v>
      </c>
      <c r="T4268">
        <v>0</v>
      </c>
      <c r="U4268">
        <v>129.59969999999998</v>
      </c>
      <c r="W4268" t="s">
        <v>1</v>
      </c>
    </row>
    <row r="4269" spans="1:23">
      <c r="A4269" t="s">
        <v>8120</v>
      </c>
      <c r="B4269" t="str">
        <f t="shared" si="270"/>
        <v>Enero</v>
      </c>
      <c r="C4269" s="20" t="s">
        <v>8138</v>
      </c>
      <c r="D4269" t="s">
        <v>1</v>
      </c>
      <c r="E4269" t="s">
        <v>0</v>
      </c>
      <c r="F4269" t="str">
        <f t="shared" si="267"/>
        <v>CCF</v>
      </c>
      <c r="G4269" t="s">
        <v>8171</v>
      </c>
      <c r="H4269" t="s">
        <v>8172</v>
      </c>
      <c r="I4269">
        <v>5219</v>
      </c>
      <c r="J4269">
        <v>5219</v>
      </c>
      <c r="K4269" t="s">
        <v>301</v>
      </c>
      <c r="L4269" t="str">
        <f t="shared" si="268"/>
        <v>NIT</v>
      </c>
      <c r="M4269" t="str">
        <f t="shared" si="269"/>
        <v>06131009871011</v>
      </c>
      <c r="N4269" t="s">
        <v>302</v>
      </c>
      <c r="O4269">
        <v>0</v>
      </c>
      <c r="P4269">
        <v>0</v>
      </c>
      <c r="Q4269">
        <v>18.600000000000001</v>
      </c>
      <c r="R4269">
        <v>2.4180000000000001</v>
      </c>
      <c r="S4269">
        <v>0</v>
      </c>
      <c r="T4269">
        <v>0</v>
      </c>
      <c r="U4269">
        <v>21.018000000000001</v>
      </c>
      <c r="W4269" t="s">
        <v>1</v>
      </c>
    </row>
    <row r="4270" spans="1:23">
      <c r="A4270" t="s">
        <v>8120</v>
      </c>
      <c r="B4270" t="str">
        <f t="shared" si="270"/>
        <v>Enero</v>
      </c>
      <c r="C4270" s="20" t="s">
        <v>8138</v>
      </c>
      <c r="D4270" t="s">
        <v>1</v>
      </c>
      <c r="E4270" t="s">
        <v>0</v>
      </c>
      <c r="F4270" t="str">
        <f t="shared" si="267"/>
        <v>CCF</v>
      </c>
      <c r="G4270" t="s">
        <v>8171</v>
      </c>
      <c r="H4270" t="s">
        <v>8172</v>
      </c>
      <c r="I4270">
        <v>5220</v>
      </c>
      <c r="J4270">
        <v>5220</v>
      </c>
      <c r="K4270" t="s">
        <v>1436</v>
      </c>
      <c r="L4270" t="str">
        <f t="shared" si="268"/>
        <v>NIT</v>
      </c>
      <c r="M4270" t="str">
        <f t="shared" si="269"/>
        <v>06141805600190</v>
      </c>
      <c r="N4270" t="s">
        <v>1437</v>
      </c>
      <c r="O4270">
        <v>0</v>
      </c>
      <c r="P4270">
        <v>0</v>
      </c>
      <c r="Q4270">
        <v>37.159999999999997</v>
      </c>
      <c r="R4270">
        <v>4.8308</v>
      </c>
      <c r="S4270">
        <v>0</v>
      </c>
      <c r="T4270">
        <v>0</v>
      </c>
      <c r="U4270">
        <v>41.990799999999993</v>
      </c>
      <c r="W4270" t="s">
        <v>1</v>
      </c>
    </row>
    <row r="4271" spans="1:23">
      <c r="A4271" t="s">
        <v>8120</v>
      </c>
      <c r="B4271" t="str">
        <f t="shared" si="270"/>
        <v>Enero</v>
      </c>
      <c r="C4271" s="20" t="s">
        <v>8138</v>
      </c>
      <c r="D4271" t="s">
        <v>1</v>
      </c>
      <c r="E4271" t="s">
        <v>0</v>
      </c>
      <c r="F4271" t="str">
        <f t="shared" si="267"/>
        <v>CCF</v>
      </c>
      <c r="G4271" t="s">
        <v>8171</v>
      </c>
      <c r="H4271" t="s">
        <v>8172</v>
      </c>
      <c r="I4271">
        <v>5221</v>
      </c>
      <c r="J4271">
        <v>5221</v>
      </c>
      <c r="K4271" t="s">
        <v>1214</v>
      </c>
      <c r="L4271" t="str">
        <f t="shared" si="268"/>
        <v>NIT</v>
      </c>
      <c r="M4271" t="str">
        <f t="shared" si="269"/>
        <v>06142403181022</v>
      </c>
      <c r="N4271" t="s">
        <v>1215</v>
      </c>
      <c r="O4271">
        <v>0</v>
      </c>
      <c r="P4271">
        <v>0</v>
      </c>
      <c r="Q4271">
        <v>724.78</v>
      </c>
      <c r="R4271">
        <v>94.221400000000003</v>
      </c>
      <c r="S4271">
        <v>0</v>
      </c>
      <c r="T4271">
        <v>0</v>
      </c>
      <c r="U4271">
        <v>819.00139999999999</v>
      </c>
      <c r="W4271" t="s">
        <v>1</v>
      </c>
    </row>
    <row r="4272" spans="1:23">
      <c r="A4272" t="s">
        <v>8120</v>
      </c>
      <c r="B4272" t="str">
        <f t="shared" si="270"/>
        <v>Enero</v>
      </c>
      <c r="C4272" s="20" t="s">
        <v>8138</v>
      </c>
      <c r="D4272" t="s">
        <v>1</v>
      </c>
      <c r="E4272" t="s">
        <v>0</v>
      </c>
      <c r="F4272" t="str">
        <f t="shared" si="267"/>
        <v>CCF</v>
      </c>
      <c r="G4272" t="s">
        <v>8171</v>
      </c>
      <c r="H4272" t="s">
        <v>8172</v>
      </c>
      <c r="I4272">
        <v>5222</v>
      </c>
      <c r="J4272">
        <v>5222</v>
      </c>
      <c r="K4272" t="s">
        <v>8093</v>
      </c>
      <c r="L4272" t="str">
        <f t="shared" si="268"/>
        <v>NIT</v>
      </c>
      <c r="M4272" t="str">
        <f t="shared" si="269"/>
        <v>06141309810013</v>
      </c>
      <c r="N4272" t="s">
        <v>8094</v>
      </c>
      <c r="O4272">
        <v>0</v>
      </c>
      <c r="P4272">
        <v>0</v>
      </c>
      <c r="Q4272">
        <v>37.18</v>
      </c>
      <c r="R4272">
        <v>4.8334000000000001</v>
      </c>
      <c r="S4272">
        <v>0</v>
      </c>
      <c r="T4272">
        <v>0</v>
      </c>
      <c r="U4272">
        <v>42.013399999999997</v>
      </c>
      <c r="W4272" t="s">
        <v>1</v>
      </c>
    </row>
    <row r="4273" spans="1:23">
      <c r="A4273" t="s">
        <v>8120</v>
      </c>
      <c r="B4273" t="str">
        <f t="shared" si="270"/>
        <v>Enero</v>
      </c>
      <c r="C4273" s="20" t="s">
        <v>8138</v>
      </c>
      <c r="D4273" t="s">
        <v>1</v>
      </c>
      <c r="E4273" t="s">
        <v>0</v>
      </c>
      <c r="F4273" t="str">
        <f t="shared" si="267"/>
        <v>CCF</v>
      </c>
      <c r="G4273" t="s">
        <v>8171</v>
      </c>
      <c r="H4273" t="s">
        <v>8172</v>
      </c>
      <c r="I4273">
        <v>5223</v>
      </c>
      <c r="J4273">
        <v>5223</v>
      </c>
      <c r="K4273" t="s">
        <v>297</v>
      </c>
      <c r="L4273" t="str">
        <f t="shared" si="268"/>
        <v>NIT</v>
      </c>
      <c r="M4273" t="str">
        <f t="shared" si="269"/>
        <v>10120306731010</v>
      </c>
      <c r="N4273" t="s">
        <v>298</v>
      </c>
      <c r="O4273">
        <v>0</v>
      </c>
      <c r="P4273">
        <v>0</v>
      </c>
      <c r="Q4273">
        <v>185.83</v>
      </c>
      <c r="R4273">
        <v>24.157900000000001</v>
      </c>
      <c r="S4273">
        <v>0</v>
      </c>
      <c r="T4273">
        <v>0</v>
      </c>
      <c r="U4273">
        <v>209.98790000000002</v>
      </c>
      <c r="W4273" t="s">
        <v>1</v>
      </c>
    </row>
    <row r="4274" spans="1:23">
      <c r="A4274" t="s">
        <v>8120</v>
      </c>
      <c r="B4274" t="str">
        <f t="shared" si="270"/>
        <v>Enero</v>
      </c>
      <c r="C4274" s="20" t="s">
        <v>8138</v>
      </c>
      <c r="D4274" t="s">
        <v>1</v>
      </c>
      <c r="E4274" t="s">
        <v>0</v>
      </c>
      <c r="F4274" t="str">
        <f t="shared" si="267"/>
        <v>CCF</v>
      </c>
      <c r="G4274" t="s">
        <v>8171</v>
      </c>
      <c r="H4274" t="s">
        <v>8172</v>
      </c>
      <c r="I4274">
        <v>5224</v>
      </c>
      <c r="J4274">
        <v>5224</v>
      </c>
      <c r="K4274" t="s">
        <v>491</v>
      </c>
      <c r="L4274" t="str">
        <f t="shared" si="268"/>
        <v>NIT</v>
      </c>
      <c r="M4274" t="str">
        <f t="shared" si="269"/>
        <v>06141611791361</v>
      </c>
      <c r="N4274" t="s">
        <v>492</v>
      </c>
      <c r="O4274">
        <v>0</v>
      </c>
      <c r="P4274">
        <v>0</v>
      </c>
      <c r="Q4274">
        <v>232.23</v>
      </c>
      <c r="R4274">
        <v>30.189899999999998</v>
      </c>
      <c r="S4274">
        <v>0</v>
      </c>
      <c r="T4274">
        <v>0</v>
      </c>
      <c r="U4274">
        <v>262.41989999999998</v>
      </c>
      <c r="W4274" t="s">
        <v>1</v>
      </c>
    </row>
    <row r="4275" spans="1:23">
      <c r="A4275" t="s">
        <v>8120</v>
      </c>
      <c r="B4275" t="str">
        <f t="shared" si="270"/>
        <v>Enero</v>
      </c>
      <c r="C4275" s="20" t="s">
        <v>8138</v>
      </c>
      <c r="D4275" t="s">
        <v>1</v>
      </c>
      <c r="E4275" t="s">
        <v>0</v>
      </c>
      <c r="F4275" t="str">
        <f t="shared" si="267"/>
        <v>CCF</v>
      </c>
      <c r="G4275" t="s">
        <v>8171</v>
      </c>
      <c r="H4275" t="s">
        <v>8172</v>
      </c>
      <c r="I4275">
        <v>5225</v>
      </c>
      <c r="J4275">
        <v>5225</v>
      </c>
      <c r="K4275" t="s">
        <v>8055</v>
      </c>
      <c r="L4275" t="str">
        <f t="shared" si="268"/>
        <v>NIT</v>
      </c>
      <c r="M4275" t="str">
        <f t="shared" si="269"/>
        <v>10101512901033</v>
      </c>
      <c r="N4275" t="s">
        <v>8056</v>
      </c>
      <c r="O4275">
        <v>0</v>
      </c>
      <c r="P4275">
        <v>0</v>
      </c>
      <c r="Q4275">
        <v>185.84</v>
      </c>
      <c r="R4275">
        <v>24.159200000000002</v>
      </c>
      <c r="S4275">
        <v>0</v>
      </c>
      <c r="T4275">
        <v>0</v>
      </c>
      <c r="U4275">
        <v>209.9992</v>
      </c>
      <c r="W4275" t="s">
        <v>1</v>
      </c>
    </row>
    <row r="4276" spans="1:23">
      <c r="A4276" t="s">
        <v>8120</v>
      </c>
      <c r="B4276" t="str">
        <f t="shared" si="270"/>
        <v>Enero</v>
      </c>
      <c r="C4276" s="20" t="s">
        <v>8138</v>
      </c>
      <c r="D4276" t="s">
        <v>1</v>
      </c>
      <c r="E4276" t="s">
        <v>0</v>
      </c>
      <c r="F4276" t="str">
        <f t="shared" si="267"/>
        <v>CCF</v>
      </c>
      <c r="G4276" t="s">
        <v>8171</v>
      </c>
      <c r="H4276" t="s">
        <v>8172</v>
      </c>
      <c r="I4276">
        <v>5226</v>
      </c>
      <c r="J4276">
        <v>5226</v>
      </c>
      <c r="K4276" t="s">
        <v>657</v>
      </c>
      <c r="L4276" t="str">
        <f t="shared" si="268"/>
        <v>NIT</v>
      </c>
      <c r="M4276" t="str">
        <f t="shared" si="269"/>
        <v>04060304751026</v>
      </c>
      <c r="N4276" t="s">
        <v>658</v>
      </c>
      <c r="O4276">
        <v>0</v>
      </c>
      <c r="P4276">
        <v>0</v>
      </c>
      <c r="Q4276">
        <v>167.22</v>
      </c>
      <c r="R4276">
        <v>21.738600000000002</v>
      </c>
      <c r="S4276">
        <v>0</v>
      </c>
      <c r="T4276">
        <v>0</v>
      </c>
      <c r="U4276">
        <v>188.95859999999999</v>
      </c>
      <c r="W4276" t="s">
        <v>1</v>
      </c>
    </row>
    <row r="4277" spans="1:23">
      <c r="A4277" t="s">
        <v>8120</v>
      </c>
      <c r="B4277" t="str">
        <f t="shared" si="270"/>
        <v>Enero</v>
      </c>
      <c r="C4277" s="20" t="s">
        <v>8138</v>
      </c>
      <c r="D4277" t="s">
        <v>1</v>
      </c>
      <c r="E4277" t="s">
        <v>0</v>
      </c>
      <c r="F4277" t="str">
        <f t="shared" si="267"/>
        <v>CCF</v>
      </c>
      <c r="G4277" t="s">
        <v>8171</v>
      </c>
      <c r="H4277" t="s">
        <v>8172</v>
      </c>
      <c r="I4277">
        <v>5227</v>
      </c>
      <c r="J4277">
        <v>5227</v>
      </c>
      <c r="K4277" t="s">
        <v>487</v>
      </c>
      <c r="L4277" t="str">
        <f t="shared" si="268"/>
        <v>NIT</v>
      </c>
      <c r="M4277" t="str">
        <f t="shared" si="269"/>
        <v>06142306191013</v>
      </c>
      <c r="N4277" t="s">
        <v>488</v>
      </c>
      <c r="O4277">
        <v>0</v>
      </c>
      <c r="P4277">
        <v>0</v>
      </c>
      <c r="Q4277">
        <v>55.74</v>
      </c>
      <c r="R4277">
        <v>7.2462000000000009</v>
      </c>
      <c r="S4277">
        <v>0</v>
      </c>
      <c r="T4277">
        <v>0</v>
      </c>
      <c r="U4277">
        <v>62.986200000000004</v>
      </c>
      <c r="W4277" t="s">
        <v>1</v>
      </c>
    </row>
    <row r="4278" spans="1:23">
      <c r="A4278" t="s">
        <v>8120</v>
      </c>
      <c r="B4278" t="str">
        <f t="shared" si="270"/>
        <v>Enero</v>
      </c>
      <c r="C4278" s="20" t="s">
        <v>8139</v>
      </c>
      <c r="D4278" t="s">
        <v>1</v>
      </c>
      <c r="E4278" t="s">
        <v>0</v>
      </c>
      <c r="F4278" t="str">
        <f t="shared" si="267"/>
        <v>CCF</v>
      </c>
      <c r="G4278" t="s">
        <v>8171</v>
      </c>
      <c r="H4278" t="s">
        <v>8172</v>
      </c>
      <c r="I4278">
        <v>5228</v>
      </c>
      <c r="J4278">
        <v>5228</v>
      </c>
      <c r="K4278" t="s">
        <v>483</v>
      </c>
      <c r="L4278" t="str">
        <f t="shared" si="268"/>
        <v>NIT</v>
      </c>
      <c r="M4278" t="str">
        <f t="shared" si="269"/>
        <v>14072506831010</v>
      </c>
      <c r="N4278" t="s">
        <v>484</v>
      </c>
      <c r="O4278">
        <v>0</v>
      </c>
      <c r="P4278">
        <v>0</v>
      </c>
      <c r="Q4278">
        <v>399.09</v>
      </c>
      <c r="R4278">
        <v>51.881699999999995</v>
      </c>
      <c r="S4278">
        <v>0</v>
      </c>
      <c r="T4278">
        <v>0</v>
      </c>
      <c r="U4278">
        <v>450.97169999999994</v>
      </c>
      <c r="W4278" t="s">
        <v>1</v>
      </c>
    </row>
    <row r="4279" spans="1:23">
      <c r="A4279" t="s">
        <v>8120</v>
      </c>
      <c r="B4279" t="str">
        <f t="shared" si="270"/>
        <v>Enero</v>
      </c>
      <c r="C4279" s="20" t="s">
        <v>8139</v>
      </c>
      <c r="D4279" t="s">
        <v>1</v>
      </c>
      <c r="E4279" t="s">
        <v>0</v>
      </c>
      <c r="F4279" t="str">
        <f t="shared" si="267"/>
        <v>CCF</v>
      </c>
      <c r="G4279" t="s">
        <v>8171</v>
      </c>
      <c r="H4279" t="s">
        <v>8172</v>
      </c>
      <c r="I4279">
        <v>5229</v>
      </c>
      <c r="J4279">
        <v>5229</v>
      </c>
      <c r="K4279" t="s">
        <v>223</v>
      </c>
      <c r="L4279" t="str">
        <f t="shared" si="268"/>
        <v>NIT</v>
      </c>
      <c r="M4279" t="str">
        <f t="shared" si="269"/>
        <v>12172501711048</v>
      </c>
      <c r="N4279" t="s">
        <v>224</v>
      </c>
      <c r="O4279">
        <v>0</v>
      </c>
      <c r="P4279">
        <v>0</v>
      </c>
      <c r="Q4279">
        <v>136.08000000000001</v>
      </c>
      <c r="R4279">
        <v>17.690400000000004</v>
      </c>
      <c r="S4279">
        <v>0</v>
      </c>
      <c r="T4279">
        <v>0</v>
      </c>
      <c r="U4279">
        <v>153.77040000000002</v>
      </c>
      <c r="W4279" t="s">
        <v>1</v>
      </c>
    </row>
    <row r="4280" spans="1:23">
      <c r="A4280" t="s">
        <v>8120</v>
      </c>
      <c r="B4280" t="str">
        <f t="shared" si="270"/>
        <v>Enero</v>
      </c>
      <c r="C4280" s="20" t="s">
        <v>8139</v>
      </c>
      <c r="D4280" t="s">
        <v>1</v>
      </c>
      <c r="E4280" t="s">
        <v>0</v>
      </c>
      <c r="F4280" t="str">
        <f t="shared" si="267"/>
        <v>CCF</v>
      </c>
      <c r="G4280" t="s">
        <v>8171</v>
      </c>
      <c r="H4280" t="s">
        <v>8172</v>
      </c>
      <c r="I4280">
        <v>5230</v>
      </c>
      <c r="J4280">
        <v>5230</v>
      </c>
      <c r="K4280" t="s">
        <v>485</v>
      </c>
      <c r="L4280" t="str">
        <f t="shared" si="268"/>
        <v>NIT</v>
      </c>
      <c r="M4280" t="str">
        <f t="shared" si="269"/>
        <v>12171311701031</v>
      </c>
      <c r="N4280" t="s">
        <v>486</v>
      </c>
      <c r="O4280">
        <v>0</v>
      </c>
      <c r="P4280">
        <v>0</v>
      </c>
      <c r="Q4280">
        <v>262.17</v>
      </c>
      <c r="R4280">
        <v>34.082100000000004</v>
      </c>
      <c r="S4280">
        <v>0</v>
      </c>
      <c r="T4280">
        <v>0</v>
      </c>
      <c r="U4280">
        <v>296.25210000000004</v>
      </c>
      <c r="W4280" t="s">
        <v>1</v>
      </c>
    </row>
    <row r="4281" spans="1:23">
      <c r="A4281" t="s">
        <v>8120</v>
      </c>
      <c r="B4281" t="str">
        <f t="shared" si="270"/>
        <v>Enero</v>
      </c>
      <c r="C4281" s="20" t="s">
        <v>8139</v>
      </c>
      <c r="D4281" t="s">
        <v>1</v>
      </c>
      <c r="E4281" t="s">
        <v>0</v>
      </c>
      <c r="F4281" t="str">
        <f t="shared" si="267"/>
        <v>CCF</v>
      </c>
      <c r="G4281" t="s">
        <v>8171</v>
      </c>
      <c r="H4281" t="s">
        <v>8172</v>
      </c>
      <c r="I4281">
        <v>5231</v>
      </c>
      <c r="J4281">
        <v>5231</v>
      </c>
      <c r="K4281" t="s">
        <v>522</v>
      </c>
      <c r="L4281" t="str">
        <f t="shared" si="268"/>
        <v>NIT</v>
      </c>
      <c r="M4281" t="str">
        <f t="shared" si="269"/>
        <v>12172701871082</v>
      </c>
      <c r="N4281" t="s">
        <v>523</v>
      </c>
      <c r="O4281">
        <v>0</v>
      </c>
      <c r="P4281">
        <v>0</v>
      </c>
      <c r="Q4281">
        <v>1430.98</v>
      </c>
      <c r="R4281">
        <v>186.0274</v>
      </c>
      <c r="S4281">
        <v>0</v>
      </c>
      <c r="T4281">
        <v>0</v>
      </c>
      <c r="U4281">
        <v>1617.0074</v>
      </c>
      <c r="W4281" t="s">
        <v>1</v>
      </c>
    </row>
    <row r="4282" spans="1:23">
      <c r="A4282" t="s">
        <v>8120</v>
      </c>
      <c r="B4282" t="str">
        <f t="shared" si="270"/>
        <v>Enero</v>
      </c>
      <c r="C4282" s="20" t="s">
        <v>8139</v>
      </c>
      <c r="D4282" t="s">
        <v>1</v>
      </c>
      <c r="E4282" t="s">
        <v>0</v>
      </c>
      <c r="F4282" t="str">
        <f t="shared" si="267"/>
        <v>CCF</v>
      </c>
      <c r="G4282" t="s">
        <v>8171</v>
      </c>
      <c r="H4282" t="s">
        <v>8172</v>
      </c>
      <c r="I4282">
        <v>5232</v>
      </c>
      <c r="J4282">
        <v>5232</v>
      </c>
      <c r="K4282" t="s">
        <v>85</v>
      </c>
      <c r="L4282" t="str">
        <f t="shared" si="268"/>
        <v>NIT</v>
      </c>
      <c r="M4282" t="str">
        <f t="shared" si="269"/>
        <v>12171907161026</v>
      </c>
      <c r="N4282" t="s">
        <v>86</v>
      </c>
      <c r="O4282">
        <v>0</v>
      </c>
      <c r="P4282">
        <v>0</v>
      </c>
      <c r="Q4282">
        <v>8906.26</v>
      </c>
      <c r="R4282">
        <v>1157.8138000000001</v>
      </c>
      <c r="S4282">
        <v>0</v>
      </c>
      <c r="T4282">
        <v>0</v>
      </c>
      <c r="U4282">
        <v>10064.0738</v>
      </c>
      <c r="W4282" t="s">
        <v>1</v>
      </c>
    </row>
    <row r="4283" spans="1:23">
      <c r="A4283" t="s">
        <v>8120</v>
      </c>
      <c r="B4283" t="str">
        <f t="shared" si="270"/>
        <v>Enero</v>
      </c>
      <c r="C4283" s="20" t="s">
        <v>8139</v>
      </c>
      <c r="D4283" t="s">
        <v>1</v>
      </c>
      <c r="E4283" t="s">
        <v>0</v>
      </c>
      <c r="F4283" t="str">
        <f t="shared" si="267"/>
        <v>CCF</v>
      </c>
      <c r="G4283" t="s">
        <v>8171</v>
      </c>
      <c r="H4283" t="s">
        <v>8172</v>
      </c>
      <c r="I4283">
        <v>5233</v>
      </c>
      <c r="J4283">
        <v>5233</v>
      </c>
      <c r="K4283" t="s">
        <v>255</v>
      </c>
      <c r="L4283" t="str">
        <f t="shared" si="268"/>
        <v>NIT</v>
      </c>
      <c r="M4283" t="str">
        <f t="shared" si="269"/>
        <v>12170106061015</v>
      </c>
      <c r="N4283" t="s">
        <v>256</v>
      </c>
      <c r="O4283">
        <v>0</v>
      </c>
      <c r="P4283">
        <v>0</v>
      </c>
      <c r="Q4283">
        <v>1289.6199999999999</v>
      </c>
      <c r="R4283">
        <v>167.6506</v>
      </c>
      <c r="S4283">
        <v>0</v>
      </c>
      <c r="T4283">
        <v>0</v>
      </c>
      <c r="U4283">
        <v>1457.2705999999998</v>
      </c>
      <c r="W4283" t="s">
        <v>1</v>
      </c>
    </row>
    <row r="4284" spans="1:23">
      <c r="A4284" t="s">
        <v>8120</v>
      </c>
      <c r="B4284" t="str">
        <f t="shared" si="270"/>
        <v>Enero</v>
      </c>
      <c r="C4284" s="20" t="s">
        <v>8139</v>
      </c>
      <c r="D4284" t="s">
        <v>1</v>
      </c>
      <c r="E4284" t="s">
        <v>0</v>
      </c>
      <c r="F4284" t="str">
        <f t="shared" si="267"/>
        <v>CCF</v>
      </c>
      <c r="G4284" t="s">
        <v>8171</v>
      </c>
      <c r="H4284" t="s">
        <v>8172</v>
      </c>
      <c r="I4284">
        <v>5234</v>
      </c>
      <c r="J4284">
        <v>5234</v>
      </c>
      <c r="K4284" t="s">
        <v>315</v>
      </c>
      <c r="L4284" t="str">
        <f t="shared" si="268"/>
        <v>NIT</v>
      </c>
      <c r="M4284" t="str">
        <f t="shared" si="269"/>
        <v>14163101061010</v>
      </c>
      <c r="N4284" t="s">
        <v>316</v>
      </c>
      <c r="O4284">
        <v>0</v>
      </c>
      <c r="P4284">
        <v>0</v>
      </c>
      <c r="Q4284">
        <v>929.22</v>
      </c>
      <c r="R4284">
        <v>120.79860000000001</v>
      </c>
      <c r="S4284">
        <v>0</v>
      </c>
      <c r="T4284">
        <v>0</v>
      </c>
      <c r="U4284">
        <v>1050.0186000000001</v>
      </c>
      <c r="W4284" t="s">
        <v>1</v>
      </c>
    </row>
    <row r="4285" spans="1:23">
      <c r="A4285" t="s">
        <v>8120</v>
      </c>
      <c r="B4285" t="str">
        <f t="shared" si="270"/>
        <v>Enero</v>
      </c>
      <c r="C4285" s="20" t="s">
        <v>8139</v>
      </c>
      <c r="D4285" t="s">
        <v>1</v>
      </c>
      <c r="E4285" t="s">
        <v>0</v>
      </c>
      <c r="F4285" t="str">
        <f t="shared" si="267"/>
        <v>CCF</v>
      </c>
      <c r="G4285" t="s">
        <v>8171</v>
      </c>
      <c r="H4285" t="s">
        <v>8172</v>
      </c>
      <c r="I4285">
        <v>5235</v>
      </c>
      <c r="J4285">
        <v>5235</v>
      </c>
      <c r="K4285" t="s">
        <v>1097</v>
      </c>
      <c r="L4285" t="str">
        <f t="shared" si="268"/>
        <v>NIT</v>
      </c>
      <c r="M4285" t="str">
        <f t="shared" si="269"/>
        <v>14012909701016</v>
      </c>
      <c r="N4285" t="s">
        <v>1098</v>
      </c>
      <c r="O4285">
        <v>0</v>
      </c>
      <c r="P4285">
        <v>0</v>
      </c>
      <c r="Q4285">
        <v>726.8</v>
      </c>
      <c r="R4285">
        <v>94.483999999999995</v>
      </c>
      <c r="S4285">
        <v>0</v>
      </c>
      <c r="T4285">
        <v>0</v>
      </c>
      <c r="U4285">
        <v>821.28399999999999</v>
      </c>
      <c r="W4285" t="s">
        <v>1</v>
      </c>
    </row>
    <row r="4286" spans="1:23">
      <c r="A4286" t="s">
        <v>8120</v>
      </c>
      <c r="B4286" t="str">
        <f t="shared" si="270"/>
        <v>Enero</v>
      </c>
      <c r="C4286" s="20" t="s">
        <v>8139</v>
      </c>
      <c r="D4286" t="s">
        <v>1</v>
      </c>
      <c r="E4286" t="s">
        <v>0</v>
      </c>
      <c r="F4286" t="str">
        <f t="shared" si="267"/>
        <v>CCF</v>
      </c>
      <c r="G4286" t="s">
        <v>8171</v>
      </c>
      <c r="H4286" t="s">
        <v>8172</v>
      </c>
      <c r="I4286">
        <v>5236</v>
      </c>
      <c r="J4286">
        <v>5236</v>
      </c>
      <c r="K4286" t="s">
        <v>110</v>
      </c>
      <c r="L4286" t="str">
        <f t="shared" si="268"/>
        <v>NIT</v>
      </c>
      <c r="M4286" t="str">
        <f t="shared" si="269"/>
        <v>13041805761013</v>
      </c>
      <c r="N4286" t="s">
        <v>111</v>
      </c>
      <c r="O4286">
        <v>0</v>
      </c>
      <c r="P4286">
        <v>0</v>
      </c>
      <c r="Q4286">
        <v>780.55</v>
      </c>
      <c r="R4286">
        <v>101.47149999999999</v>
      </c>
      <c r="S4286">
        <v>0</v>
      </c>
      <c r="T4286">
        <v>0</v>
      </c>
      <c r="U4286">
        <v>882.02149999999995</v>
      </c>
      <c r="W4286" t="s">
        <v>1</v>
      </c>
    </row>
    <row r="4287" spans="1:23">
      <c r="A4287" t="s">
        <v>8120</v>
      </c>
      <c r="B4287" t="str">
        <f t="shared" si="270"/>
        <v>Enero</v>
      </c>
      <c r="C4287" s="20" t="s">
        <v>8139</v>
      </c>
      <c r="D4287" t="s">
        <v>1</v>
      </c>
      <c r="E4287" t="s">
        <v>0</v>
      </c>
      <c r="F4287" t="str">
        <f t="shared" si="267"/>
        <v>CCF</v>
      </c>
      <c r="G4287" t="s">
        <v>8171</v>
      </c>
      <c r="H4287" t="s">
        <v>8172</v>
      </c>
      <c r="I4287">
        <v>5237</v>
      </c>
      <c r="J4287">
        <v>5237</v>
      </c>
      <c r="K4287" t="s">
        <v>118</v>
      </c>
      <c r="L4287" t="str">
        <f t="shared" si="268"/>
        <v>NIT</v>
      </c>
      <c r="M4287" t="str">
        <f t="shared" si="269"/>
        <v>06141106071025</v>
      </c>
      <c r="N4287" t="s">
        <v>119</v>
      </c>
      <c r="O4287">
        <v>0</v>
      </c>
      <c r="P4287">
        <v>0</v>
      </c>
      <c r="Q4287">
        <v>2101.96</v>
      </c>
      <c r="R4287">
        <v>273.25479999999999</v>
      </c>
      <c r="S4287">
        <v>0</v>
      </c>
      <c r="T4287">
        <v>0</v>
      </c>
      <c r="U4287">
        <v>2375.2148000000002</v>
      </c>
      <c r="W4287" t="s">
        <v>1</v>
      </c>
    </row>
    <row r="4288" spans="1:23">
      <c r="A4288" t="s">
        <v>8120</v>
      </c>
      <c r="B4288" t="str">
        <f t="shared" si="270"/>
        <v>Enero</v>
      </c>
      <c r="C4288" s="20" t="s">
        <v>8139</v>
      </c>
      <c r="D4288" t="s">
        <v>1</v>
      </c>
      <c r="E4288" t="s">
        <v>0</v>
      </c>
      <c r="F4288" t="str">
        <f t="shared" si="267"/>
        <v>CCF</v>
      </c>
      <c r="G4288" t="s">
        <v>8171</v>
      </c>
      <c r="H4288" t="s">
        <v>8172</v>
      </c>
      <c r="I4288">
        <v>5238</v>
      </c>
      <c r="J4288">
        <v>5238</v>
      </c>
      <c r="K4288" t="s">
        <v>225</v>
      </c>
      <c r="L4288" t="str">
        <f t="shared" si="268"/>
        <v>NIT</v>
      </c>
      <c r="M4288" t="str">
        <f t="shared" si="269"/>
        <v>02100603700025</v>
      </c>
      <c r="N4288" t="s">
        <v>226</v>
      </c>
      <c r="O4288">
        <v>0</v>
      </c>
      <c r="P4288">
        <v>0</v>
      </c>
      <c r="Q4288">
        <v>100</v>
      </c>
      <c r="R4288">
        <v>13</v>
      </c>
      <c r="S4288">
        <v>0</v>
      </c>
      <c r="T4288">
        <v>0</v>
      </c>
      <c r="U4288">
        <v>113</v>
      </c>
      <c r="W4288" t="s">
        <v>1</v>
      </c>
    </row>
    <row r="4289" spans="1:23">
      <c r="A4289" t="s">
        <v>8120</v>
      </c>
      <c r="B4289" t="str">
        <f t="shared" si="270"/>
        <v>Enero</v>
      </c>
      <c r="C4289" s="20" t="s">
        <v>8139</v>
      </c>
      <c r="D4289" t="s">
        <v>1</v>
      </c>
      <c r="E4289" t="s">
        <v>0</v>
      </c>
      <c r="F4289" t="str">
        <f t="shared" si="267"/>
        <v>CCF</v>
      </c>
      <c r="G4289" t="s">
        <v>8171</v>
      </c>
      <c r="H4289" t="s">
        <v>8172</v>
      </c>
      <c r="I4289">
        <v>5239</v>
      </c>
      <c r="J4289">
        <v>5239</v>
      </c>
      <c r="K4289" t="s">
        <v>118</v>
      </c>
      <c r="L4289" t="str">
        <f t="shared" si="268"/>
        <v>NIT</v>
      </c>
      <c r="M4289" t="str">
        <f t="shared" si="269"/>
        <v>06141106071025</v>
      </c>
      <c r="N4289" t="s">
        <v>119</v>
      </c>
      <c r="O4289">
        <v>0</v>
      </c>
      <c r="P4289">
        <v>0</v>
      </c>
      <c r="Q4289">
        <v>219.15</v>
      </c>
      <c r="R4289">
        <v>28.489500000000003</v>
      </c>
      <c r="S4289">
        <v>0</v>
      </c>
      <c r="T4289">
        <v>0</v>
      </c>
      <c r="U4289">
        <v>247.6395</v>
      </c>
      <c r="W4289" t="s">
        <v>1</v>
      </c>
    </row>
    <row r="4290" spans="1:23">
      <c r="A4290" t="s">
        <v>8120</v>
      </c>
      <c r="B4290" t="str">
        <f t="shared" si="270"/>
        <v>Enero</v>
      </c>
      <c r="C4290" s="20" t="s">
        <v>8139</v>
      </c>
      <c r="D4290" t="s">
        <v>1</v>
      </c>
      <c r="E4290" t="s">
        <v>0</v>
      </c>
      <c r="F4290" t="str">
        <f t="shared" si="267"/>
        <v>CCF</v>
      </c>
      <c r="G4290" t="s">
        <v>8171</v>
      </c>
      <c r="H4290" t="s">
        <v>8172</v>
      </c>
      <c r="I4290">
        <v>5240</v>
      </c>
      <c r="J4290">
        <v>5240</v>
      </c>
      <c r="K4290" t="s">
        <v>110</v>
      </c>
      <c r="L4290" t="str">
        <f t="shared" si="268"/>
        <v>NIT</v>
      </c>
      <c r="M4290" t="str">
        <f t="shared" si="269"/>
        <v>13041805761013</v>
      </c>
      <c r="N4290" t="s">
        <v>111</v>
      </c>
      <c r="O4290">
        <v>0</v>
      </c>
      <c r="P4290">
        <v>0</v>
      </c>
      <c r="Q4290">
        <v>613.29</v>
      </c>
      <c r="R4290">
        <v>79.727699999999999</v>
      </c>
      <c r="S4290">
        <v>0</v>
      </c>
      <c r="T4290">
        <v>0</v>
      </c>
      <c r="U4290">
        <v>693.01769999999999</v>
      </c>
      <c r="W4290" t="s">
        <v>1</v>
      </c>
    </row>
    <row r="4291" spans="1:23">
      <c r="A4291" t="s">
        <v>8120</v>
      </c>
      <c r="B4291" t="str">
        <f t="shared" si="270"/>
        <v>Enero</v>
      </c>
      <c r="C4291" s="20" t="s">
        <v>8139</v>
      </c>
      <c r="D4291" t="s">
        <v>1</v>
      </c>
      <c r="E4291" t="s">
        <v>0</v>
      </c>
      <c r="F4291" t="str">
        <f t="shared" ref="F4291:F4354" si="271">IF(E4291="05","Nota de crédito","CCF")</f>
        <v>CCF</v>
      </c>
      <c r="G4291" t="s">
        <v>8171</v>
      </c>
      <c r="H4291" t="s">
        <v>8172</v>
      </c>
      <c r="I4291">
        <v>5241</v>
      </c>
      <c r="J4291">
        <v>5241</v>
      </c>
      <c r="K4291" t="s">
        <v>110</v>
      </c>
      <c r="L4291" t="str">
        <f t="shared" ref="L4291:L4354" si="272">IF(K4291=0,"DUI","NIT")</f>
        <v>NIT</v>
      </c>
      <c r="M4291" t="str">
        <f t="shared" ref="M4291:M4354" si="273">IF(K4291=0,V4291,K4291)</f>
        <v>13041805761013</v>
      </c>
      <c r="N4291" t="s">
        <v>111</v>
      </c>
      <c r="O4291">
        <v>0</v>
      </c>
      <c r="P4291">
        <v>0</v>
      </c>
      <c r="Q4291">
        <v>503.77</v>
      </c>
      <c r="R4291">
        <v>65.490099999999998</v>
      </c>
      <c r="S4291">
        <v>0</v>
      </c>
      <c r="T4291">
        <v>0</v>
      </c>
      <c r="U4291">
        <v>569.26009999999997</v>
      </c>
      <c r="W4291" t="s">
        <v>1</v>
      </c>
    </row>
    <row r="4292" spans="1:23">
      <c r="A4292" t="s">
        <v>8120</v>
      </c>
      <c r="B4292" t="str">
        <f t="shared" si="270"/>
        <v>Enero</v>
      </c>
      <c r="C4292" s="20" t="s">
        <v>8139</v>
      </c>
      <c r="D4292" t="s">
        <v>1</v>
      </c>
      <c r="E4292" t="s">
        <v>0</v>
      </c>
      <c r="F4292" t="str">
        <f t="shared" si="271"/>
        <v>CCF</v>
      </c>
      <c r="G4292" t="s">
        <v>8171</v>
      </c>
      <c r="H4292" t="s">
        <v>8172</v>
      </c>
      <c r="I4292">
        <v>5242</v>
      </c>
      <c r="J4292">
        <v>5242</v>
      </c>
      <c r="K4292" t="s">
        <v>576</v>
      </c>
      <c r="L4292" t="str">
        <f t="shared" si="272"/>
        <v>NIT</v>
      </c>
      <c r="M4292" t="str">
        <f t="shared" si="273"/>
        <v>12172409121153</v>
      </c>
      <c r="N4292" t="s">
        <v>577</v>
      </c>
      <c r="O4292">
        <v>0</v>
      </c>
      <c r="P4292">
        <v>0</v>
      </c>
      <c r="Q4292">
        <v>615.27</v>
      </c>
      <c r="R4292">
        <v>79.985100000000003</v>
      </c>
      <c r="S4292">
        <v>0</v>
      </c>
      <c r="T4292">
        <v>0</v>
      </c>
      <c r="U4292">
        <v>695.25509999999997</v>
      </c>
      <c r="W4292" t="s">
        <v>1</v>
      </c>
    </row>
    <row r="4293" spans="1:23">
      <c r="A4293" t="s">
        <v>8120</v>
      </c>
      <c r="B4293" t="str">
        <f t="shared" si="270"/>
        <v>Enero</v>
      </c>
      <c r="C4293" s="20" t="s">
        <v>8139</v>
      </c>
      <c r="D4293" t="s">
        <v>1</v>
      </c>
      <c r="E4293" t="s">
        <v>0</v>
      </c>
      <c r="F4293" t="str">
        <f t="shared" si="271"/>
        <v>CCF</v>
      </c>
      <c r="G4293" t="s">
        <v>8171</v>
      </c>
      <c r="H4293" t="s">
        <v>8172</v>
      </c>
      <c r="I4293">
        <v>5243</v>
      </c>
      <c r="J4293">
        <v>5243</v>
      </c>
      <c r="K4293" t="s">
        <v>1102</v>
      </c>
      <c r="L4293" t="str">
        <f t="shared" si="272"/>
        <v>NIT</v>
      </c>
      <c r="M4293" t="str">
        <f t="shared" si="273"/>
        <v>12172911881013</v>
      </c>
      <c r="N4293" t="s">
        <v>1103</v>
      </c>
      <c r="O4293">
        <v>0</v>
      </c>
      <c r="P4293">
        <v>0</v>
      </c>
      <c r="Q4293">
        <v>1189.4000000000001</v>
      </c>
      <c r="R4293">
        <v>154.62200000000001</v>
      </c>
      <c r="S4293">
        <v>0</v>
      </c>
      <c r="T4293">
        <v>0</v>
      </c>
      <c r="U4293">
        <v>1344.0220000000002</v>
      </c>
      <c r="W4293" t="s">
        <v>1</v>
      </c>
    </row>
    <row r="4294" spans="1:23">
      <c r="A4294" t="s">
        <v>8120</v>
      </c>
      <c r="B4294" t="str">
        <f t="shared" si="270"/>
        <v>Enero</v>
      </c>
      <c r="C4294" s="20" t="s">
        <v>8139</v>
      </c>
      <c r="D4294" t="s">
        <v>1</v>
      </c>
      <c r="E4294" t="s">
        <v>0</v>
      </c>
      <c r="F4294" t="str">
        <f t="shared" si="271"/>
        <v>CCF</v>
      </c>
      <c r="G4294" t="s">
        <v>8171</v>
      </c>
      <c r="H4294" t="s">
        <v>8172</v>
      </c>
      <c r="I4294">
        <v>5244</v>
      </c>
      <c r="J4294">
        <v>5244</v>
      </c>
      <c r="K4294" t="s">
        <v>8018</v>
      </c>
      <c r="L4294" t="str">
        <f t="shared" si="272"/>
        <v>NIT</v>
      </c>
      <c r="M4294" t="str">
        <f t="shared" si="273"/>
        <v>11232523061015</v>
      </c>
      <c r="N4294" t="s">
        <v>8019</v>
      </c>
      <c r="O4294">
        <v>0</v>
      </c>
      <c r="P4294">
        <v>0</v>
      </c>
      <c r="Q4294">
        <v>94.9</v>
      </c>
      <c r="R4294">
        <v>12.337000000000002</v>
      </c>
      <c r="S4294">
        <v>0</v>
      </c>
      <c r="T4294">
        <v>0</v>
      </c>
      <c r="U4294">
        <v>107.23700000000001</v>
      </c>
      <c r="W4294" t="s">
        <v>1</v>
      </c>
    </row>
    <row r="4295" spans="1:23">
      <c r="A4295" t="s">
        <v>8120</v>
      </c>
      <c r="B4295" t="str">
        <f t="shared" si="270"/>
        <v>Enero</v>
      </c>
      <c r="C4295" s="20" t="s">
        <v>8139</v>
      </c>
      <c r="D4295" t="s">
        <v>1</v>
      </c>
      <c r="E4295" t="s">
        <v>0</v>
      </c>
      <c r="F4295" t="str">
        <f t="shared" si="271"/>
        <v>CCF</v>
      </c>
      <c r="G4295" t="s">
        <v>8171</v>
      </c>
      <c r="H4295" t="s">
        <v>8172</v>
      </c>
      <c r="I4295">
        <v>5245</v>
      </c>
      <c r="J4295">
        <v>5245</v>
      </c>
      <c r="K4295" t="s">
        <v>721</v>
      </c>
      <c r="L4295" t="str">
        <f t="shared" si="272"/>
        <v>NIT</v>
      </c>
      <c r="M4295" t="str">
        <f t="shared" si="273"/>
        <v>11151004801016</v>
      </c>
      <c r="N4295" t="s">
        <v>722</v>
      </c>
      <c r="O4295">
        <v>0</v>
      </c>
      <c r="P4295">
        <v>0</v>
      </c>
      <c r="Q4295">
        <v>187.84</v>
      </c>
      <c r="R4295">
        <v>24.4192</v>
      </c>
      <c r="S4295">
        <v>0</v>
      </c>
      <c r="T4295">
        <v>0</v>
      </c>
      <c r="U4295">
        <v>212.25919999999999</v>
      </c>
      <c r="W4295" t="s">
        <v>1</v>
      </c>
    </row>
    <row r="4296" spans="1:23">
      <c r="A4296" t="s">
        <v>8120</v>
      </c>
      <c r="B4296" t="str">
        <f t="shared" si="270"/>
        <v>Enero</v>
      </c>
      <c r="C4296" s="20" t="s">
        <v>8139</v>
      </c>
      <c r="D4296" t="s">
        <v>1</v>
      </c>
      <c r="E4296" t="s">
        <v>0</v>
      </c>
      <c r="F4296" t="str">
        <f t="shared" si="271"/>
        <v>CCF</v>
      </c>
      <c r="G4296" t="s">
        <v>8171</v>
      </c>
      <c r="H4296" t="s">
        <v>8172</v>
      </c>
      <c r="I4296">
        <v>5246</v>
      </c>
      <c r="J4296">
        <v>5246</v>
      </c>
      <c r="K4296" t="s">
        <v>303</v>
      </c>
      <c r="L4296" t="str">
        <f t="shared" si="272"/>
        <v>NIT</v>
      </c>
      <c r="M4296" t="str">
        <f t="shared" si="273"/>
        <v>06142707041014</v>
      </c>
      <c r="N4296" t="s">
        <v>304</v>
      </c>
      <c r="O4296">
        <v>0</v>
      </c>
      <c r="P4296">
        <v>0</v>
      </c>
      <c r="Q4296">
        <v>1276.8800000000001</v>
      </c>
      <c r="R4296">
        <v>165.99440000000001</v>
      </c>
      <c r="S4296">
        <v>0</v>
      </c>
      <c r="T4296">
        <v>0</v>
      </c>
      <c r="U4296">
        <v>1442.8744000000002</v>
      </c>
      <c r="W4296" t="s">
        <v>1</v>
      </c>
    </row>
    <row r="4297" spans="1:23">
      <c r="A4297" t="s">
        <v>8120</v>
      </c>
      <c r="B4297" t="str">
        <f t="shared" si="270"/>
        <v>Enero</v>
      </c>
      <c r="C4297" s="20" t="s">
        <v>8139</v>
      </c>
      <c r="D4297" t="s">
        <v>1</v>
      </c>
      <c r="E4297" t="s">
        <v>0</v>
      </c>
      <c r="F4297" t="str">
        <f t="shared" si="271"/>
        <v>CCF</v>
      </c>
      <c r="G4297" t="s">
        <v>8171</v>
      </c>
      <c r="H4297" t="s">
        <v>8172</v>
      </c>
      <c r="I4297">
        <v>5247</v>
      </c>
      <c r="J4297">
        <v>5247</v>
      </c>
      <c r="K4297" t="s">
        <v>303</v>
      </c>
      <c r="L4297" t="str">
        <f t="shared" si="272"/>
        <v>NIT</v>
      </c>
      <c r="M4297" t="str">
        <f t="shared" si="273"/>
        <v>06142707041014</v>
      </c>
      <c r="N4297" t="s">
        <v>304</v>
      </c>
      <c r="O4297">
        <v>0</v>
      </c>
      <c r="P4297">
        <v>0</v>
      </c>
      <c r="Q4297">
        <v>9911.16</v>
      </c>
      <c r="R4297">
        <v>1288.4508000000001</v>
      </c>
      <c r="S4297">
        <v>0</v>
      </c>
      <c r="T4297">
        <v>0</v>
      </c>
      <c r="U4297">
        <v>11199.6108</v>
      </c>
      <c r="W4297" t="s">
        <v>1</v>
      </c>
    </row>
    <row r="4298" spans="1:23">
      <c r="A4298" t="s">
        <v>8120</v>
      </c>
      <c r="B4298" t="str">
        <f t="shared" si="270"/>
        <v>Enero</v>
      </c>
      <c r="C4298" s="20" t="s">
        <v>8139</v>
      </c>
      <c r="D4298" t="s">
        <v>1</v>
      </c>
      <c r="E4298" t="s">
        <v>0</v>
      </c>
      <c r="F4298" t="str">
        <f t="shared" si="271"/>
        <v>CCF</v>
      </c>
      <c r="G4298" t="s">
        <v>8171</v>
      </c>
      <c r="H4298" t="s">
        <v>8172</v>
      </c>
      <c r="I4298">
        <v>5248</v>
      </c>
      <c r="J4298">
        <v>5248</v>
      </c>
      <c r="K4298" t="s">
        <v>253</v>
      </c>
      <c r="L4298" t="str">
        <f t="shared" si="272"/>
        <v>NIT</v>
      </c>
      <c r="M4298" t="str">
        <f t="shared" si="273"/>
        <v>06141504911068</v>
      </c>
      <c r="N4298" t="s">
        <v>254</v>
      </c>
      <c r="O4298">
        <v>0</v>
      </c>
      <c r="P4298">
        <v>0</v>
      </c>
      <c r="Q4298">
        <v>7492.06</v>
      </c>
      <c r="R4298">
        <v>973.96780000000012</v>
      </c>
      <c r="S4298">
        <v>0</v>
      </c>
      <c r="T4298">
        <v>0</v>
      </c>
      <c r="U4298">
        <v>8466.0277999999998</v>
      </c>
      <c r="W4298" t="s">
        <v>1</v>
      </c>
    </row>
    <row r="4299" spans="1:23">
      <c r="A4299" t="s">
        <v>8120</v>
      </c>
      <c r="B4299" t="str">
        <f t="shared" si="270"/>
        <v>Enero</v>
      </c>
      <c r="C4299" s="20" t="s">
        <v>8139</v>
      </c>
      <c r="D4299" t="s">
        <v>1</v>
      </c>
      <c r="E4299" t="s">
        <v>0</v>
      </c>
      <c r="F4299" t="str">
        <f t="shared" si="271"/>
        <v>CCF</v>
      </c>
      <c r="G4299" t="s">
        <v>8171</v>
      </c>
      <c r="H4299" t="s">
        <v>8172</v>
      </c>
      <c r="I4299">
        <v>5249</v>
      </c>
      <c r="J4299">
        <v>5249</v>
      </c>
      <c r="K4299" t="s">
        <v>253</v>
      </c>
      <c r="L4299" t="str">
        <f t="shared" si="272"/>
        <v>NIT</v>
      </c>
      <c r="M4299" t="str">
        <f t="shared" si="273"/>
        <v>06141504911068</v>
      </c>
      <c r="N4299" t="s">
        <v>254</v>
      </c>
      <c r="O4299">
        <v>0</v>
      </c>
      <c r="P4299">
        <v>0</v>
      </c>
      <c r="Q4299">
        <v>7762.86</v>
      </c>
      <c r="R4299">
        <v>1009.1718</v>
      </c>
      <c r="S4299">
        <v>0</v>
      </c>
      <c r="T4299">
        <v>0</v>
      </c>
      <c r="U4299">
        <v>8772.0317999999988</v>
      </c>
      <c r="W4299" t="s">
        <v>1</v>
      </c>
    </row>
    <row r="4300" spans="1:23">
      <c r="A4300" t="s">
        <v>8120</v>
      </c>
      <c r="B4300" t="str">
        <f t="shared" si="270"/>
        <v>Enero</v>
      </c>
      <c r="C4300" s="20" t="s">
        <v>8139</v>
      </c>
      <c r="D4300" t="s">
        <v>1</v>
      </c>
      <c r="E4300" t="s">
        <v>0</v>
      </c>
      <c r="F4300" t="str">
        <f t="shared" si="271"/>
        <v>CCF</v>
      </c>
      <c r="G4300" t="s">
        <v>8171</v>
      </c>
      <c r="H4300" t="s">
        <v>8172</v>
      </c>
      <c r="I4300">
        <v>5250</v>
      </c>
      <c r="J4300">
        <v>5250</v>
      </c>
      <c r="K4300" t="s">
        <v>7957</v>
      </c>
      <c r="L4300" t="str">
        <f t="shared" si="272"/>
        <v>NIT</v>
      </c>
      <c r="M4300" t="str">
        <f t="shared" si="273"/>
        <v>04162209941010</v>
      </c>
      <c r="N4300" t="s">
        <v>7958</v>
      </c>
      <c r="O4300">
        <v>0</v>
      </c>
      <c r="P4300">
        <v>0</v>
      </c>
      <c r="Q4300">
        <v>55.74</v>
      </c>
      <c r="R4300">
        <v>7.2462000000000009</v>
      </c>
      <c r="S4300">
        <v>0</v>
      </c>
      <c r="T4300">
        <v>0</v>
      </c>
      <c r="U4300">
        <v>62.986200000000004</v>
      </c>
      <c r="W4300" t="s">
        <v>1</v>
      </c>
    </row>
    <row r="4301" spans="1:23">
      <c r="A4301" t="s">
        <v>8120</v>
      </c>
      <c r="B4301" t="str">
        <f t="shared" si="270"/>
        <v>Enero</v>
      </c>
      <c r="C4301" s="20" t="s">
        <v>8139</v>
      </c>
      <c r="D4301" t="s">
        <v>1</v>
      </c>
      <c r="E4301" t="s">
        <v>0</v>
      </c>
      <c r="F4301" t="str">
        <f t="shared" si="271"/>
        <v>CCF</v>
      </c>
      <c r="G4301" t="s">
        <v>8171</v>
      </c>
      <c r="H4301" t="s">
        <v>8172</v>
      </c>
      <c r="I4301">
        <v>5251</v>
      </c>
      <c r="J4301">
        <v>5251</v>
      </c>
      <c r="K4301" t="s">
        <v>1456</v>
      </c>
      <c r="L4301" t="str">
        <f t="shared" si="272"/>
        <v>NIT</v>
      </c>
      <c r="M4301" t="str">
        <f t="shared" si="273"/>
        <v>01032808831034</v>
      </c>
      <c r="N4301" t="s">
        <v>1457</v>
      </c>
      <c r="O4301">
        <v>0</v>
      </c>
      <c r="P4301">
        <v>0</v>
      </c>
      <c r="Q4301">
        <v>74.34</v>
      </c>
      <c r="R4301">
        <v>9.664200000000001</v>
      </c>
      <c r="S4301">
        <v>0</v>
      </c>
      <c r="T4301">
        <v>0</v>
      </c>
      <c r="U4301">
        <v>84.004199999999997</v>
      </c>
      <c r="W4301" t="s">
        <v>1</v>
      </c>
    </row>
    <row r="4302" spans="1:23">
      <c r="A4302" t="s">
        <v>8120</v>
      </c>
      <c r="B4302" t="str">
        <f t="shared" si="270"/>
        <v>Enero</v>
      </c>
      <c r="C4302" s="20" t="s">
        <v>8139</v>
      </c>
      <c r="D4302" t="s">
        <v>1</v>
      </c>
      <c r="E4302" t="s">
        <v>0</v>
      </c>
      <c r="F4302" t="str">
        <f t="shared" si="271"/>
        <v>CCF</v>
      </c>
      <c r="G4302" t="s">
        <v>8171</v>
      </c>
      <c r="H4302" t="s">
        <v>8172</v>
      </c>
      <c r="I4302">
        <v>5252</v>
      </c>
      <c r="J4302">
        <v>5252</v>
      </c>
      <c r="K4302" t="s">
        <v>832</v>
      </c>
      <c r="L4302" t="str">
        <f t="shared" si="272"/>
        <v>NIT</v>
      </c>
      <c r="M4302" t="str">
        <f t="shared" si="273"/>
        <v>09031412801011</v>
      </c>
      <c r="N4302" t="s">
        <v>833</v>
      </c>
      <c r="O4302">
        <v>0</v>
      </c>
      <c r="P4302">
        <v>0</v>
      </c>
      <c r="Q4302">
        <v>28</v>
      </c>
      <c r="R4302">
        <v>3.64</v>
      </c>
      <c r="S4302">
        <v>0</v>
      </c>
      <c r="T4302">
        <v>0</v>
      </c>
      <c r="U4302">
        <v>31.64</v>
      </c>
      <c r="W4302" t="s">
        <v>1</v>
      </c>
    </row>
    <row r="4303" spans="1:23">
      <c r="A4303" t="s">
        <v>8120</v>
      </c>
      <c r="B4303" t="str">
        <f t="shared" si="270"/>
        <v>Enero</v>
      </c>
      <c r="C4303" s="20" t="s">
        <v>8139</v>
      </c>
      <c r="D4303" t="s">
        <v>1</v>
      </c>
      <c r="E4303" t="s">
        <v>0</v>
      </c>
      <c r="F4303" t="str">
        <f t="shared" si="271"/>
        <v>CCF</v>
      </c>
      <c r="G4303" t="s">
        <v>8171</v>
      </c>
      <c r="H4303" t="s">
        <v>8172</v>
      </c>
      <c r="I4303">
        <v>5253</v>
      </c>
      <c r="J4303">
        <v>5253</v>
      </c>
      <c r="K4303" t="s">
        <v>299</v>
      </c>
      <c r="L4303" t="str">
        <f t="shared" si="272"/>
        <v>NIT</v>
      </c>
      <c r="M4303" t="str">
        <f t="shared" si="273"/>
        <v>06141705620038</v>
      </c>
      <c r="N4303" t="s">
        <v>300</v>
      </c>
      <c r="O4303">
        <v>0</v>
      </c>
      <c r="P4303">
        <v>0</v>
      </c>
      <c r="Q4303">
        <v>158.41</v>
      </c>
      <c r="R4303">
        <v>20.593299999999999</v>
      </c>
      <c r="S4303">
        <v>0</v>
      </c>
      <c r="T4303">
        <v>0</v>
      </c>
      <c r="U4303">
        <v>179.0033</v>
      </c>
      <c r="W4303" t="s">
        <v>1</v>
      </c>
    </row>
    <row r="4304" spans="1:23">
      <c r="A4304" t="s">
        <v>8120</v>
      </c>
      <c r="B4304" t="str">
        <f t="shared" si="270"/>
        <v>Enero</v>
      </c>
      <c r="C4304" s="20" t="s">
        <v>8139</v>
      </c>
      <c r="D4304" t="s">
        <v>1</v>
      </c>
      <c r="E4304" t="s">
        <v>0</v>
      </c>
      <c r="F4304" t="str">
        <f t="shared" si="271"/>
        <v>CCF</v>
      </c>
      <c r="G4304" t="s">
        <v>8171</v>
      </c>
      <c r="H4304" t="s">
        <v>8172</v>
      </c>
      <c r="I4304">
        <v>5254</v>
      </c>
      <c r="J4304">
        <v>5254</v>
      </c>
      <c r="K4304" t="s">
        <v>239</v>
      </c>
      <c r="L4304" t="str">
        <f t="shared" si="272"/>
        <v>NIT</v>
      </c>
      <c r="M4304" t="str">
        <f t="shared" si="273"/>
        <v>12171207011015</v>
      </c>
      <c r="N4304" t="s">
        <v>240</v>
      </c>
      <c r="O4304">
        <v>0</v>
      </c>
      <c r="P4304">
        <v>0</v>
      </c>
      <c r="Q4304">
        <v>37641.360000000001</v>
      </c>
      <c r="R4304">
        <v>4893.3768</v>
      </c>
      <c r="S4304">
        <v>0</v>
      </c>
      <c r="T4304">
        <v>0</v>
      </c>
      <c r="U4304">
        <v>42534.736799999999</v>
      </c>
      <c r="W4304" t="s">
        <v>1</v>
      </c>
    </row>
    <row r="4305" spans="1:23">
      <c r="A4305" t="s">
        <v>8120</v>
      </c>
      <c r="B4305" t="str">
        <f t="shared" si="270"/>
        <v>Enero</v>
      </c>
      <c r="C4305" s="20" t="s">
        <v>8139</v>
      </c>
      <c r="D4305" t="s">
        <v>1</v>
      </c>
      <c r="E4305" t="s">
        <v>0</v>
      </c>
      <c r="F4305" t="str">
        <f t="shared" si="271"/>
        <v>CCF</v>
      </c>
      <c r="G4305" t="s">
        <v>8171</v>
      </c>
      <c r="H4305" t="s">
        <v>8172</v>
      </c>
      <c r="I4305">
        <v>5255</v>
      </c>
      <c r="J4305">
        <v>5255</v>
      </c>
      <c r="K4305" t="s">
        <v>305</v>
      </c>
      <c r="L4305" t="str">
        <f t="shared" si="272"/>
        <v>NIT</v>
      </c>
      <c r="M4305" t="str">
        <f t="shared" si="273"/>
        <v>06141301211036</v>
      </c>
      <c r="N4305" t="s">
        <v>306</v>
      </c>
      <c r="O4305">
        <v>0</v>
      </c>
      <c r="P4305">
        <v>0</v>
      </c>
      <c r="Q4305">
        <v>822.96</v>
      </c>
      <c r="R4305">
        <v>106.98480000000001</v>
      </c>
      <c r="S4305">
        <v>0</v>
      </c>
      <c r="T4305">
        <v>0</v>
      </c>
      <c r="U4305">
        <v>929.94479999999999</v>
      </c>
      <c r="W4305" t="s">
        <v>1</v>
      </c>
    </row>
    <row r="4306" spans="1:23">
      <c r="A4306" t="s">
        <v>8120</v>
      </c>
      <c r="B4306" t="str">
        <f t="shared" si="270"/>
        <v>Enero</v>
      </c>
      <c r="C4306" s="20" t="s">
        <v>8139</v>
      </c>
      <c r="D4306" t="s">
        <v>1</v>
      </c>
      <c r="E4306" t="s">
        <v>0</v>
      </c>
      <c r="F4306" t="str">
        <f t="shared" si="271"/>
        <v>CCF</v>
      </c>
      <c r="G4306" t="s">
        <v>8171</v>
      </c>
      <c r="H4306" t="s">
        <v>8172</v>
      </c>
      <c r="I4306">
        <v>5256</v>
      </c>
      <c r="J4306">
        <v>5256</v>
      </c>
      <c r="K4306" t="s">
        <v>803</v>
      </c>
      <c r="L4306" t="str">
        <f t="shared" si="272"/>
        <v>NIT</v>
      </c>
      <c r="M4306" t="str">
        <f t="shared" si="273"/>
        <v>05010909881017</v>
      </c>
      <c r="N4306" t="s">
        <v>804</v>
      </c>
      <c r="O4306">
        <v>0</v>
      </c>
      <c r="P4306">
        <v>0</v>
      </c>
      <c r="Q4306">
        <v>466.61</v>
      </c>
      <c r="R4306">
        <v>60.659300000000002</v>
      </c>
      <c r="S4306">
        <v>0</v>
      </c>
      <c r="T4306">
        <v>0</v>
      </c>
      <c r="U4306">
        <v>527.26930000000004</v>
      </c>
      <c r="W4306" t="s">
        <v>1</v>
      </c>
    </row>
    <row r="4307" spans="1:23">
      <c r="A4307" t="s">
        <v>8120</v>
      </c>
      <c r="B4307" t="str">
        <f t="shared" si="270"/>
        <v>Enero</v>
      </c>
      <c r="C4307" s="20" t="s">
        <v>8139</v>
      </c>
      <c r="D4307" t="s">
        <v>1</v>
      </c>
      <c r="E4307" t="s">
        <v>0</v>
      </c>
      <c r="F4307" t="str">
        <f t="shared" si="271"/>
        <v>CCF</v>
      </c>
      <c r="G4307" t="s">
        <v>8171</v>
      </c>
      <c r="H4307" t="s">
        <v>8172</v>
      </c>
      <c r="I4307">
        <v>5257</v>
      </c>
      <c r="J4307">
        <v>5257</v>
      </c>
      <c r="K4307" t="s">
        <v>277</v>
      </c>
      <c r="L4307" t="str">
        <f t="shared" si="272"/>
        <v>NIT</v>
      </c>
      <c r="M4307" t="str">
        <f t="shared" si="273"/>
        <v>06141908811067</v>
      </c>
      <c r="N4307" t="s">
        <v>278</v>
      </c>
      <c r="O4307">
        <v>0</v>
      </c>
      <c r="P4307">
        <v>0</v>
      </c>
      <c r="Q4307">
        <v>840.71</v>
      </c>
      <c r="R4307">
        <v>109.29230000000001</v>
      </c>
      <c r="S4307">
        <v>0</v>
      </c>
      <c r="T4307">
        <v>0</v>
      </c>
      <c r="U4307">
        <v>950.0023000000001</v>
      </c>
      <c r="W4307" t="s">
        <v>1</v>
      </c>
    </row>
    <row r="4308" spans="1:23">
      <c r="A4308" t="s">
        <v>8120</v>
      </c>
      <c r="B4308" t="str">
        <f t="shared" si="270"/>
        <v>Enero</v>
      </c>
      <c r="C4308" s="20" t="s">
        <v>8139</v>
      </c>
      <c r="D4308" t="s">
        <v>1</v>
      </c>
      <c r="E4308" t="s">
        <v>0</v>
      </c>
      <c r="F4308" t="str">
        <f t="shared" si="271"/>
        <v>CCF</v>
      </c>
      <c r="G4308" t="s">
        <v>8171</v>
      </c>
      <c r="H4308" t="s">
        <v>8172</v>
      </c>
      <c r="I4308">
        <v>5258</v>
      </c>
      <c r="J4308">
        <v>5258</v>
      </c>
      <c r="K4308" t="s">
        <v>467</v>
      </c>
      <c r="L4308" t="str">
        <f t="shared" si="272"/>
        <v>NIT</v>
      </c>
      <c r="M4308" t="str">
        <f t="shared" si="273"/>
        <v>06140512191060</v>
      </c>
      <c r="N4308" t="s">
        <v>468</v>
      </c>
      <c r="O4308">
        <v>0</v>
      </c>
      <c r="P4308">
        <v>0</v>
      </c>
      <c r="Q4308">
        <v>16.2</v>
      </c>
      <c r="R4308">
        <v>2.1059999999999999</v>
      </c>
      <c r="S4308">
        <v>0</v>
      </c>
      <c r="T4308">
        <v>0</v>
      </c>
      <c r="U4308">
        <v>18.305999999999997</v>
      </c>
      <c r="W4308" t="s">
        <v>1</v>
      </c>
    </row>
    <row r="4309" spans="1:23">
      <c r="A4309" t="s">
        <v>8120</v>
      </c>
      <c r="B4309" t="str">
        <f t="shared" si="270"/>
        <v>Enero</v>
      </c>
      <c r="C4309" s="20" t="s">
        <v>8139</v>
      </c>
      <c r="D4309" t="s">
        <v>1</v>
      </c>
      <c r="E4309" t="s">
        <v>0</v>
      </c>
      <c r="F4309" t="str">
        <f t="shared" si="271"/>
        <v>CCF</v>
      </c>
      <c r="G4309" t="s">
        <v>8171</v>
      </c>
      <c r="H4309" t="s">
        <v>8172</v>
      </c>
      <c r="I4309">
        <v>5259</v>
      </c>
      <c r="J4309">
        <v>5259</v>
      </c>
      <c r="K4309" t="s">
        <v>636</v>
      </c>
      <c r="L4309" t="str">
        <f t="shared" si="272"/>
        <v>NIT</v>
      </c>
      <c r="M4309" t="str">
        <f t="shared" si="273"/>
        <v>03051507681012</v>
      </c>
      <c r="N4309" t="s">
        <v>637</v>
      </c>
      <c r="O4309">
        <v>0</v>
      </c>
      <c r="P4309">
        <v>0</v>
      </c>
      <c r="Q4309">
        <v>99</v>
      </c>
      <c r="R4309">
        <v>12.870000000000001</v>
      </c>
      <c r="S4309">
        <v>0</v>
      </c>
      <c r="T4309">
        <v>0</v>
      </c>
      <c r="U4309">
        <v>111.87</v>
      </c>
      <c r="W4309" t="s">
        <v>1</v>
      </c>
    </row>
    <row r="4310" spans="1:23">
      <c r="A4310" t="s">
        <v>8120</v>
      </c>
      <c r="B4310" t="str">
        <f t="shared" si="270"/>
        <v>Enero</v>
      </c>
      <c r="C4310" s="20" t="s">
        <v>8139</v>
      </c>
      <c r="D4310" t="s">
        <v>1</v>
      </c>
      <c r="E4310" t="s">
        <v>0</v>
      </c>
      <c r="F4310" t="str">
        <f t="shared" si="271"/>
        <v>CCF</v>
      </c>
      <c r="G4310" t="s">
        <v>8171</v>
      </c>
      <c r="H4310" t="s">
        <v>8172</v>
      </c>
      <c r="I4310">
        <v>5261</v>
      </c>
      <c r="J4310">
        <v>5261</v>
      </c>
      <c r="K4310" t="s">
        <v>277</v>
      </c>
      <c r="L4310" t="str">
        <f t="shared" si="272"/>
        <v>NIT</v>
      </c>
      <c r="M4310" t="str">
        <f t="shared" si="273"/>
        <v>06141908811067</v>
      </c>
      <c r="N4310" t="s">
        <v>278</v>
      </c>
      <c r="O4310">
        <v>0</v>
      </c>
      <c r="P4310">
        <v>0</v>
      </c>
      <c r="Q4310">
        <v>822.96</v>
      </c>
      <c r="R4310">
        <v>106.98480000000001</v>
      </c>
      <c r="S4310">
        <v>0</v>
      </c>
      <c r="T4310">
        <v>0</v>
      </c>
      <c r="U4310">
        <v>929.94479999999999</v>
      </c>
      <c r="W4310" t="s">
        <v>1</v>
      </c>
    </row>
    <row r="4311" spans="1:23">
      <c r="A4311" t="s">
        <v>8120</v>
      </c>
      <c r="B4311" t="str">
        <f t="shared" si="270"/>
        <v>Enero</v>
      </c>
      <c r="C4311" s="20" t="s">
        <v>8139</v>
      </c>
      <c r="D4311" t="s">
        <v>1</v>
      </c>
      <c r="E4311" t="s">
        <v>0</v>
      </c>
      <c r="F4311" t="str">
        <f t="shared" si="271"/>
        <v>CCF</v>
      </c>
      <c r="G4311" t="s">
        <v>8171</v>
      </c>
      <c r="H4311" t="s">
        <v>8172</v>
      </c>
      <c r="I4311">
        <v>5262</v>
      </c>
      <c r="J4311">
        <v>5262</v>
      </c>
      <c r="K4311" t="s">
        <v>512</v>
      </c>
      <c r="L4311" t="str">
        <f t="shared" si="272"/>
        <v>NIT</v>
      </c>
      <c r="M4311" t="str">
        <f t="shared" si="273"/>
        <v>06142703761225</v>
      </c>
      <c r="N4311" t="s">
        <v>513</v>
      </c>
      <c r="O4311">
        <v>0</v>
      </c>
      <c r="P4311">
        <v>0</v>
      </c>
      <c r="Q4311">
        <v>285.75</v>
      </c>
      <c r="R4311">
        <v>37.147500000000001</v>
      </c>
      <c r="S4311">
        <v>0</v>
      </c>
      <c r="T4311">
        <v>0</v>
      </c>
      <c r="U4311">
        <v>322.89749999999998</v>
      </c>
      <c r="W4311" t="s">
        <v>1</v>
      </c>
    </row>
    <row r="4312" spans="1:23">
      <c r="A4312" t="s">
        <v>8120</v>
      </c>
      <c r="B4312" t="str">
        <f t="shared" si="270"/>
        <v>Enero</v>
      </c>
      <c r="C4312" s="20" t="s">
        <v>8139</v>
      </c>
      <c r="D4312" t="s">
        <v>1</v>
      </c>
      <c r="E4312" t="s">
        <v>0</v>
      </c>
      <c r="F4312" t="str">
        <f t="shared" si="271"/>
        <v>CCF</v>
      </c>
      <c r="G4312" t="s">
        <v>8171</v>
      </c>
      <c r="H4312" t="s">
        <v>8172</v>
      </c>
      <c r="I4312">
        <v>5263</v>
      </c>
      <c r="J4312">
        <v>5263</v>
      </c>
      <c r="K4312" t="s">
        <v>8208</v>
      </c>
      <c r="L4312" t="str">
        <f t="shared" si="272"/>
        <v>NIT</v>
      </c>
      <c r="M4312" t="str">
        <f t="shared" si="273"/>
        <v>02100302831051</v>
      </c>
      <c r="N4312" t="s">
        <v>8209</v>
      </c>
      <c r="O4312">
        <v>0</v>
      </c>
      <c r="P4312">
        <v>0</v>
      </c>
      <c r="Q4312">
        <v>702.35</v>
      </c>
      <c r="R4312">
        <v>91.305500000000009</v>
      </c>
      <c r="S4312">
        <v>0</v>
      </c>
      <c r="T4312">
        <v>0</v>
      </c>
      <c r="U4312">
        <v>793.65550000000007</v>
      </c>
      <c r="W4312" t="s">
        <v>1</v>
      </c>
    </row>
    <row r="4313" spans="1:23">
      <c r="A4313" t="s">
        <v>8120</v>
      </c>
      <c r="B4313" t="str">
        <f t="shared" si="270"/>
        <v>Enero</v>
      </c>
      <c r="C4313" s="20" t="s">
        <v>8139</v>
      </c>
      <c r="D4313" t="s">
        <v>1</v>
      </c>
      <c r="E4313" t="s">
        <v>0</v>
      </c>
      <c r="F4313" t="str">
        <f t="shared" si="271"/>
        <v>CCF</v>
      </c>
      <c r="G4313" t="s">
        <v>8171</v>
      </c>
      <c r="H4313" t="s">
        <v>8172</v>
      </c>
      <c r="I4313">
        <v>5264</v>
      </c>
      <c r="J4313">
        <v>5264</v>
      </c>
      <c r="K4313" t="s">
        <v>167</v>
      </c>
      <c r="L4313" t="str">
        <f t="shared" si="272"/>
        <v>NIT</v>
      </c>
      <c r="M4313" t="str">
        <f t="shared" si="273"/>
        <v>06142201971056</v>
      </c>
      <c r="N4313" t="s">
        <v>168</v>
      </c>
      <c r="O4313">
        <v>0</v>
      </c>
      <c r="P4313">
        <v>0</v>
      </c>
      <c r="Q4313">
        <v>64.069999999999993</v>
      </c>
      <c r="R4313">
        <v>8.3290999999999986</v>
      </c>
      <c r="S4313">
        <v>0</v>
      </c>
      <c r="T4313">
        <v>0</v>
      </c>
      <c r="U4313">
        <v>72.39909999999999</v>
      </c>
      <c r="W4313" t="s">
        <v>1</v>
      </c>
    </row>
    <row r="4314" spans="1:23">
      <c r="A4314" t="s">
        <v>8120</v>
      </c>
      <c r="B4314" t="str">
        <f t="shared" si="270"/>
        <v>Enero</v>
      </c>
      <c r="C4314" s="20" t="s">
        <v>8139</v>
      </c>
      <c r="D4314" t="s">
        <v>1</v>
      </c>
      <c r="E4314" t="s">
        <v>0</v>
      </c>
      <c r="F4314" t="str">
        <f t="shared" si="271"/>
        <v>CCF</v>
      </c>
      <c r="G4314" t="s">
        <v>8171</v>
      </c>
      <c r="H4314" t="s">
        <v>8172</v>
      </c>
      <c r="I4314">
        <v>5265</v>
      </c>
      <c r="J4314">
        <v>5265</v>
      </c>
      <c r="K4314" t="s">
        <v>118</v>
      </c>
      <c r="L4314" t="str">
        <f t="shared" si="272"/>
        <v>NIT</v>
      </c>
      <c r="M4314" t="str">
        <f t="shared" si="273"/>
        <v>06141106071025</v>
      </c>
      <c r="N4314" t="s">
        <v>119</v>
      </c>
      <c r="O4314">
        <v>0</v>
      </c>
      <c r="P4314">
        <v>0</v>
      </c>
      <c r="Q4314">
        <v>138.21</v>
      </c>
      <c r="R4314">
        <v>17.967300000000002</v>
      </c>
      <c r="S4314">
        <v>0</v>
      </c>
      <c r="T4314">
        <v>0</v>
      </c>
      <c r="U4314">
        <v>156.1773</v>
      </c>
      <c r="W4314" t="s">
        <v>1</v>
      </c>
    </row>
    <row r="4315" spans="1:23">
      <c r="A4315" t="s">
        <v>8120</v>
      </c>
      <c r="B4315" t="str">
        <f t="shared" si="270"/>
        <v>Enero</v>
      </c>
      <c r="C4315" s="20" t="s">
        <v>8139</v>
      </c>
      <c r="D4315" t="s">
        <v>1</v>
      </c>
      <c r="E4315" t="s">
        <v>0</v>
      </c>
      <c r="F4315" t="str">
        <f t="shared" si="271"/>
        <v>CCF</v>
      </c>
      <c r="G4315" t="s">
        <v>8171</v>
      </c>
      <c r="H4315" t="s">
        <v>8172</v>
      </c>
      <c r="I4315">
        <v>5266</v>
      </c>
      <c r="J4315">
        <v>5266</v>
      </c>
      <c r="K4315" t="s">
        <v>118</v>
      </c>
      <c r="L4315" t="str">
        <f t="shared" si="272"/>
        <v>NIT</v>
      </c>
      <c r="M4315" t="str">
        <f t="shared" si="273"/>
        <v>06141106071025</v>
      </c>
      <c r="N4315" t="s">
        <v>119</v>
      </c>
      <c r="O4315">
        <v>0</v>
      </c>
      <c r="P4315">
        <v>0</v>
      </c>
      <c r="Q4315">
        <v>387.17</v>
      </c>
      <c r="R4315">
        <v>50.332100000000004</v>
      </c>
      <c r="S4315">
        <v>0</v>
      </c>
      <c r="T4315">
        <v>0</v>
      </c>
      <c r="U4315">
        <v>437.50210000000004</v>
      </c>
      <c r="W4315" t="s">
        <v>1</v>
      </c>
    </row>
    <row r="4316" spans="1:23">
      <c r="A4316" t="s">
        <v>8120</v>
      </c>
      <c r="B4316" t="str">
        <f t="shared" si="270"/>
        <v>Enero</v>
      </c>
      <c r="C4316" s="20" t="s">
        <v>8139</v>
      </c>
      <c r="D4316" t="s">
        <v>1</v>
      </c>
      <c r="E4316" t="s">
        <v>0</v>
      </c>
      <c r="F4316" t="str">
        <f t="shared" si="271"/>
        <v>CCF</v>
      </c>
      <c r="G4316" t="s">
        <v>8171</v>
      </c>
      <c r="H4316" t="s">
        <v>8172</v>
      </c>
      <c r="I4316">
        <v>5268</v>
      </c>
      <c r="J4316">
        <v>5268</v>
      </c>
      <c r="K4316" t="s">
        <v>767</v>
      </c>
      <c r="L4316" t="str">
        <f t="shared" si="272"/>
        <v>NIT</v>
      </c>
      <c r="M4316" t="str">
        <f t="shared" si="273"/>
        <v>09060212821026</v>
      </c>
      <c r="N4316" t="s">
        <v>768</v>
      </c>
      <c r="O4316">
        <v>0</v>
      </c>
      <c r="P4316">
        <v>0</v>
      </c>
      <c r="Q4316">
        <v>37.159999999999997</v>
      </c>
      <c r="R4316">
        <v>4.8308</v>
      </c>
      <c r="S4316">
        <v>0</v>
      </c>
      <c r="T4316">
        <v>0</v>
      </c>
      <c r="U4316">
        <v>41.990799999999993</v>
      </c>
      <c r="W4316" t="s">
        <v>1</v>
      </c>
    </row>
    <row r="4317" spans="1:23">
      <c r="A4317" t="s">
        <v>8120</v>
      </c>
      <c r="B4317" t="str">
        <f t="shared" si="270"/>
        <v>Enero</v>
      </c>
      <c r="C4317" s="20" t="s">
        <v>8139</v>
      </c>
      <c r="D4317" t="s">
        <v>1</v>
      </c>
      <c r="E4317" t="s">
        <v>0</v>
      </c>
      <c r="F4317" t="str">
        <f t="shared" si="271"/>
        <v>CCF</v>
      </c>
      <c r="G4317" t="s">
        <v>8171</v>
      </c>
      <c r="H4317" t="s">
        <v>8172</v>
      </c>
      <c r="I4317">
        <v>5269</v>
      </c>
      <c r="J4317">
        <v>5269</v>
      </c>
      <c r="K4317" t="s">
        <v>429</v>
      </c>
      <c r="L4317" t="str">
        <f t="shared" si="272"/>
        <v>NIT</v>
      </c>
      <c r="M4317" t="str">
        <f t="shared" si="273"/>
        <v>03152701651010</v>
      </c>
      <c r="N4317" t="s">
        <v>430</v>
      </c>
      <c r="O4317">
        <v>0</v>
      </c>
      <c r="P4317">
        <v>0</v>
      </c>
      <c r="Q4317">
        <v>383.49</v>
      </c>
      <c r="R4317">
        <v>49.853700000000003</v>
      </c>
      <c r="S4317">
        <v>0</v>
      </c>
      <c r="T4317">
        <v>0</v>
      </c>
      <c r="U4317">
        <v>433.34370000000001</v>
      </c>
      <c r="W4317" t="s">
        <v>1</v>
      </c>
    </row>
    <row r="4318" spans="1:23">
      <c r="A4318" t="s">
        <v>8120</v>
      </c>
      <c r="B4318" t="str">
        <f t="shared" si="270"/>
        <v>Enero</v>
      </c>
      <c r="C4318" s="20" t="s">
        <v>8139</v>
      </c>
      <c r="D4318" t="s">
        <v>1</v>
      </c>
      <c r="E4318" t="s">
        <v>0</v>
      </c>
      <c r="F4318" t="str">
        <f t="shared" si="271"/>
        <v>CCF</v>
      </c>
      <c r="G4318" t="s">
        <v>8171</v>
      </c>
      <c r="H4318" t="s">
        <v>8172</v>
      </c>
      <c r="I4318">
        <v>5270</v>
      </c>
      <c r="J4318">
        <v>5270</v>
      </c>
      <c r="K4318" t="s">
        <v>429</v>
      </c>
      <c r="L4318" t="str">
        <f t="shared" si="272"/>
        <v>NIT</v>
      </c>
      <c r="M4318" t="str">
        <f t="shared" si="273"/>
        <v>03152701651010</v>
      </c>
      <c r="N4318" t="s">
        <v>430</v>
      </c>
      <c r="O4318">
        <v>0</v>
      </c>
      <c r="P4318">
        <v>0</v>
      </c>
      <c r="Q4318">
        <v>74.31</v>
      </c>
      <c r="R4318">
        <v>9.6603000000000012</v>
      </c>
      <c r="S4318">
        <v>0</v>
      </c>
      <c r="T4318">
        <v>0</v>
      </c>
      <c r="U4318">
        <v>83.970300000000009</v>
      </c>
      <c r="W4318" t="s">
        <v>1</v>
      </c>
    </row>
    <row r="4319" spans="1:23">
      <c r="A4319" t="s">
        <v>8120</v>
      </c>
      <c r="B4319" t="str">
        <f t="shared" si="270"/>
        <v>Enero</v>
      </c>
      <c r="C4319" s="20" t="s">
        <v>8139</v>
      </c>
      <c r="D4319" t="s">
        <v>1</v>
      </c>
      <c r="E4319" t="s">
        <v>0</v>
      </c>
      <c r="F4319" t="str">
        <f t="shared" si="271"/>
        <v>CCF</v>
      </c>
      <c r="G4319" t="s">
        <v>8171</v>
      </c>
      <c r="H4319" t="s">
        <v>8172</v>
      </c>
      <c r="I4319">
        <v>5271</v>
      </c>
      <c r="J4319">
        <v>5271</v>
      </c>
      <c r="K4319" t="s">
        <v>449</v>
      </c>
      <c r="L4319" t="str">
        <f t="shared" si="272"/>
        <v>NIT</v>
      </c>
      <c r="M4319" t="str">
        <f t="shared" si="273"/>
        <v>12172402711036</v>
      </c>
      <c r="N4319" t="s">
        <v>450</v>
      </c>
      <c r="O4319">
        <v>0</v>
      </c>
      <c r="P4319">
        <v>0</v>
      </c>
      <c r="Q4319">
        <v>212.6</v>
      </c>
      <c r="R4319">
        <v>27.638000000000002</v>
      </c>
      <c r="S4319">
        <v>0</v>
      </c>
      <c r="T4319">
        <v>0</v>
      </c>
      <c r="U4319">
        <v>240.238</v>
      </c>
      <c r="W4319" t="s">
        <v>1</v>
      </c>
    </row>
    <row r="4320" spans="1:23">
      <c r="A4320" t="s">
        <v>8120</v>
      </c>
      <c r="B4320" t="str">
        <f t="shared" si="270"/>
        <v>Enero</v>
      </c>
      <c r="C4320" s="20" t="s">
        <v>8139</v>
      </c>
      <c r="D4320" t="s">
        <v>1</v>
      </c>
      <c r="E4320" t="s">
        <v>0</v>
      </c>
      <c r="F4320" t="str">
        <f t="shared" si="271"/>
        <v>CCF</v>
      </c>
      <c r="G4320" t="s">
        <v>8171</v>
      </c>
      <c r="H4320" t="s">
        <v>8172</v>
      </c>
      <c r="I4320">
        <v>5272</v>
      </c>
      <c r="J4320">
        <v>5272</v>
      </c>
      <c r="K4320" t="s">
        <v>435</v>
      </c>
      <c r="L4320" t="str">
        <f t="shared" si="272"/>
        <v>NIT</v>
      </c>
      <c r="M4320" t="str">
        <f t="shared" si="273"/>
        <v>06130407761017</v>
      </c>
      <c r="N4320" t="s">
        <v>436</v>
      </c>
      <c r="O4320">
        <v>0</v>
      </c>
      <c r="P4320">
        <v>0</v>
      </c>
      <c r="Q4320">
        <v>1833.59</v>
      </c>
      <c r="R4320">
        <v>238.36670000000001</v>
      </c>
      <c r="S4320">
        <v>0</v>
      </c>
      <c r="T4320">
        <v>0</v>
      </c>
      <c r="U4320">
        <v>2071.9566999999997</v>
      </c>
      <c r="W4320" t="s">
        <v>1</v>
      </c>
    </row>
    <row r="4321" spans="1:23">
      <c r="A4321" t="s">
        <v>8120</v>
      </c>
      <c r="B4321" t="str">
        <f t="shared" si="270"/>
        <v>Enero</v>
      </c>
      <c r="C4321" s="20" t="s">
        <v>8139</v>
      </c>
      <c r="D4321" t="s">
        <v>1</v>
      </c>
      <c r="E4321" t="s">
        <v>0</v>
      </c>
      <c r="F4321" t="str">
        <f t="shared" si="271"/>
        <v>CCF</v>
      </c>
      <c r="G4321" t="s">
        <v>8171</v>
      </c>
      <c r="H4321" t="s">
        <v>8172</v>
      </c>
      <c r="I4321">
        <v>5273</v>
      </c>
      <c r="J4321">
        <v>5273</v>
      </c>
      <c r="K4321" t="s">
        <v>307</v>
      </c>
      <c r="L4321" t="str">
        <f t="shared" si="272"/>
        <v>NIT</v>
      </c>
      <c r="M4321" t="str">
        <f t="shared" si="273"/>
        <v>06141303971062</v>
      </c>
      <c r="N4321" t="s">
        <v>308</v>
      </c>
      <c r="O4321">
        <v>0</v>
      </c>
      <c r="P4321">
        <v>0</v>
      </c>
      <c r="Q4321">
        <v>128.5</v>
      </c>
      <c r="R4321">
        <v>16.705000000000002</v>
      </c>
      <c r="S4321">
        <v>0</v>
      </c>
      <c r="T4321">
        <v>0</v>
      </c>
      <c r="U4321">
        <v>145.20500000000001</v>
      </c>
      <c r="W4321" t="s">
        <v>1</v>
      </c>
    </row>
    <row r="4322" spans="1:23">
      <c r="A4322" t="s">
        <v>8120</v>
      </c>
      <c r="B4322" t="str">
        <f t="shared" si="270"/>
        <v>Enero</v>
      </c>
      <c r="C4322" s="20" t="s">
        <v>8148</v>
      </c>
      <c r="D4322" t="s">
        <v>1</v>
      </c>
      <c r="E4322" t="s">
        <v>0</v>
      </c>
      <c r="F4322" t="str">
        <f t="shared" si="271"/>
        <v>CCF</v>
      </c>
      <c r="G4322" t="s">
        <v>8171</v>
      </c>
      <c r="H4322" t="s">
        <v>8172</v>
      </c>
      <c r="I4322">
        <v>5274</v>
      </c>
      <c r="J4322">
        <v>5274</v>
      </c>
      <c r="K4322" t="s">
        <v>277</v>
      </c>
      <c r="L4322" t="str">
        <f t="shared" si="272"/>
        <v>NIT</v>
      </c>
      <c r="M4322" t="str">
        <f t="shared" si="273"/>
        <v>06141908811067</v>
      </c>
      <c r="N4322" t="s">
        <v>278</v>
      </c>
      <c r="O4322">
        <v>0</v>
      </c>
      <c r="P4322">
        <v>0</v>
      </c>
      <c r="Q4322">
        <v>839.44</v>
      </c>
      <c r="R4322">
        <v>109.12720000000002</v>
      </c>
      <c r="S4322">
        <v>0</v>
      </c>
      <c r="T4322">
        <v>0</v>
      </c>
      <c r="U4322">
        <v>948.56720000000007</v>
      </c>
      <c r="W4322" t="s">
        <v>1</v>
      </c>
    </row>
    <row r="4323" spans="1:23">
      <c r="A4323" t="s">
        <v>8120</v>
      </c>
      <c r="B4323" t="str">
        <f t="shared" si="270"/>
        <v>Enero</v>
      </c>
      <c r="C4323" s="20" t="s">
        <v>8148</v>
      </c>
      <c r="D4323" t="s">
        <v>1</v>
      </c>
      <c r="E4323" t="s">
        <v>0</v>
      </c>
      <c r="F4323" t="str">
        <f t="shared" si="271"/>
        <v>CCF</v>
      </c>
      <c r="G4323" t="s">
        <v>8171</v>
      </c>
      <c r="H4323" t="s">
        <v>8172</v>
      </c>
      <c r="I4323">
        <v>5275</v>
      </c>
      <c r="J4323">
        <v>5275</v>
      </c>
      <c r="K4323" t="s">
        <v>1342</v>
      </c>
      <c r="L4323" t="str">
        <f t="shared" si="272"/>
        <v>NIT</v>
      </c>
      <c r="M4323" t="str">
        <f t="shared" si="273"/>
        <v>06141609201015</v>
      </c>
      <c r="N4323" t="s">
        <v>1343</v>
      </c>
      <c r="O4323">
        <v>0</v>
      </c>
      <c r="P4323">
        <v>0</v>
      </c>
      <c r="Q4323">
        <v>67.17</v>
      </c>
      <c r="R4323">
        <v>8.7321000000000009</v>
      </c>
      <c r="S4323">
        <v>0</v>
      </c>
      <c r="T4323">
        <v>0</v>
      </c>
      <c r="U4323">
        <v>75.902100000000004</v>
      </c>
      <c r="W4323" t="s">
        <v>1</v>
      </c>
    </row>
    <row r="4324" spans="1:23">
      <c r="A4324" t="s">
        <v>8120</v>
      </c>
      <c r="B4324" t="str">
        <f t="shared" si="270"/>
        <v>Enero</v>
      </c>
      <c r="C4324" s="20" t="s">
        <v>8148</v>
      </c>
      <c r="D4324" t="s">
        <v>1</v>
      </c>
      <c r="E4324" t="s">
        <v>0</v>
      </c>
      <c r="F4324" t="str">
        <f t="shared" si="271"/>
        <v>CCF</v>
      </c>
      <c r="G4324" t="s">
        <v>8171</v>
      </c>
      <c r="H4324" t="s">
        <v>8172</v>
      </c>
      <c r="I4324">
        <v>5276</v>
      </c>
      <c r="J4324">
        <v>5276</v>
      </c>
      <c r="K4324" t="s">
        <v>305</v>
      </c>
      <c r="L4324" t="str">
        <f t="shared" si="272"/>
        <v>NIT</v>
      </c>
      <c r="M4324" t="str">
        <f t="shared" si="273"/>
        <v>06141301211036</v>
      </c>
      <c r="N4324" t="s">
        <v>306</v>
      </c>
      <c r="O4324">
        <v>0</v>
      </c>
      <c r="P4324">
        <v>0</v>
      </c>
      <c r="Q4324">
        <v>822.95</v>
      </c>
      <c r="R4324">
        <v>106.98350000000001</v>
      </c>
      <c r="S4324">
        <v>0</v>
      </c>
      <c r="T4324">
        <v>0</v>
      </c>
      <c r="U4324">
        <v>929.93350000000009</v>
      </c>
      <c r="W4324" t="s">
        <v>1</v>
      </c>
    </row>
    <row r="4325" spans="1:23">
      <c r="A4325" t="s">
        <v>8120</v>
      </c>
      <c r="B4325" t="str">
        <f t="shared" si="270"/>
        <v>Enero</v>
      </c>
      <c r="C4325" s="20" t="s">
        <v>8148</v>
      </c>
      <c r="D4325" t="s">
        <v>1</v>
      </c>
      <c r="E4325" t="s">
        <v>0</v>
      </c>
      <c r="F4325" t="str">
        <f t="shared" si="271"/>
        <v>CCF</v>
      </c>
      <c r="G4325" t="s">
        <v>8171</v>
      </c>
      <c r="H4325" t="s">
        <v>8172</v>
      </c>
      <c r="I4325">
        <v>5277</v>
      </c>
      <c r="J4325">
        <v>5277</v>
      </c>
      <c r="K4325" t="s">
        <v>7859</v>
      </c>
      <c r="L4325" t="str">
        <f t="shared" si="272"/>
        <v>NIT</v>
      </c>
      <c r="M4325" t="str">
        <f t="shared" si="273"/>
        <v>06140504211035</v>
      </c>
      <c r="N4325" t="s">
        <v>7860</v>
      </c>
      <c r="O4325">
        <v>0</v>
      </c>
      <c r="P4325">
        <v>0</v>
      </c>
      <c r="Q4325">
        <v>504.04</v>
      </c>
      <c r="R4325">
        <v>65.525199999999998</v>
      </c>
      <c r="S4325">
        <v>0</v>
      </c>
      <c r="T4325">
        <v>0</v>
      </c>
      <c r="U4325">
        <v>569.5652</v>
      </c>
      <c r="W4325" t="s">
        <v>1</v>
      </c>
    </row>
    <row r="4326" spans="1:23">
      <c r="A4326" t="s">
        <v>8120</v>
      </c>
      <c r="B4326" t="str">
        <f t="shared" si="270"/>
        <v>Enero</v>
      </c>
      <c r="C4326" s="20" t="s">
        <v>8148</v>
      </c>
      <c r="D4326" t="s">
        <v>1</v>
      </c>
      <c r="E4326" t="s">
        <v>0</v>
      </c>
      <c r="F4326" t="str">
        <f t="shared" si="271"/>
        <v>CCF</v>
      </c>
      <c r="G4326" t="s">
        <v>8171</v>
      </c>
      <c r="H4326" t="s">
        <v>8172</v>
      </c>
      <c r="I4326">
        <v>5278</v>
      </c>
      <c r="J4326">
        <v>5278</v>
      </c>
      <c r="K4326" t="s">
        <v>1416</v>
      </c>
      <c r="L4326" t="str">
        <f t="shared" si="272"/>
        <v>NIT</v>
      </c>
      <c r="M4326" t="str">
        <f t="shared" si="273"/>
        <v>02070509891015</v>
      </c>
      <c r="N4326" t="s">
        <v>1417</v>
      </c>
      <c r="O4326">
        <v>0</v>
      </c>
      <c r="P4326">
        <v>0</v>
      </c>
      <c r="Q4326">
        <v>113.39</v>
      </c>
      <c r="R4326">
        <v>14.7407</v>
      </c>
      <c r="S4326">
        <v>0</v>
      </c>
      <c r="T4326">
        <v>0</v>
      </c>
      <c r="U4326">
        <v>128.13069999999999</v>
      </c>
      <c r="W4326" t="s">
        <v>1</v>
      </c>
    </row>
    <row r="4327" spans="1:23">
      <c r="A4327" t="s">
        <v>8120</v>
      </c>
      <c r="B4327" t="str">
        <f t="shared" si="270"/>
        <v>Enero</v>
      </c>
      <c r="C4327" s="20" t="s">
        <v>8148</v>
      </c>
      <c r="D4327" t="s">
        <v>1</v>
      </c>
      <c r="E4327" t="s">
        <v>0</v>
      </c>
      <c r="F4327" t="str">
        <f t="shared" si="271"/>
        <v>CCF</v>
      </c>
      <c r="G4327" t="s">
        <v>8171</v>
      </c>
      <c r="H4327" t="s">
        <v>8172</v>
      </c>
      <c r="I4327">
        <v>5279</v>
      </c>
      <c r="J4327">
        <v>5279</v>
      </c>
      <c r="K4327" t="s">
        <v>8206</v>
      </c>
      <c r="L4327" t="str">
        <f t="shared" si="272"/>
        <v>NIT</v>
      </c>
      <c r="M4327" t="str">
        <f t="shared" si="273"/>
        <v>06140405801211</v>
      </c>
      <c r="N4327" t="s">
        <v>8207</v>
      </c>
      <c r="O4327">
        <v>0</v>
      </c>
      <c r="P4327">
        <v>0</v>
      </c>
      <c r="Q4327">
        <v>6.12</v>
      </c>
      <c r="R4327">
        <v>0.79560000000000008</v>
      </c>
      <c r="S4327">
        <v>0</v>
      </c>
      <c r="T4327">
        <v>0</v>
      </c>
      <c r="U4327">
        <v>6.9156000000000004</v>
      </c>
      <c r="W4327" t="s">
        <v>1</v>
      </c>
    </row>
    <row r="4328" spans="1:23">
      <c r="A4328" t="s">
        <v>8120</v>
      </c>
      <c r="B4328" t="str">
        <f t="shared" si="270"/>
        <v>Enero</v>
      </c>
      <c r="C4328" s="20" t="s">
        <v>8148</v>
      </c>
      <c r="D4328" t="s">
        <v>1</v>
      </c>
      <c r="E4328" t="s">
        <v>0</v>
      </c>
      <c r="F4328" t="str">
        <f t="shared" si="271"/>
        <v>CCF</v>
      </c>
      <c r="G4328" t="s">
        <v>8171</v>
      </c>
      <c r="H4328" t="s">
        <v>8172</v>
      </c>
      <c r="I4328">
        <v>5280</v>
      </c>
      <c r="J4328">
        <v>5280</v>
      </c>
      <c r="K4328" t="s">
        <v>155</v>
      </c>
      <c r="L4328" t="str">
        <f t="shared" si="272"/>
        <v>NIT</v>
      </c>
      <c r="M4328" t="str">
        <f t="shared" si="273"/>
        <v>06142610051058</v>
      </c>
      <c r="N4328" t="s">
        <v>156</v>
      </c>
      <c r="O4328">
        <v>0</v>
      </c>
      <c r="P4328">
        <v>0</v>
      </c>
      <c r="Q4328">
        <v>303.2</v>
      </c>
      <c r="R4328">
        <v>39.415999999999997</v>
      </c>
      <c r="S4328">
        <v>0</v>
      </c>
      <c r="T4328">
        <v>0</v>
      </c>
      <c r="U4328">
        <v>342.61599999999999</v>
      </c>
      <c r="W4328" t="s">
        <v>1</v>
      </c>
    </row>
    <row r="4329" spans="1:23">
      <c r="A4329" t="s">
        <v>8120</v>
      </c>
      <c r="B4329" t="str">
        <f t="shared" si="270"/>
        <v>Enero</v>
      </c>
      <c r="C4329" s="20" t="s">
        <v>8148</v>
      </c>
      <c r="D4329" t="s">
        <v>1</v>
      </c>
      <c r="E4329" t="s">
        <v>0</v>
      </c>
      <c r="F4329" t="str">
        <f t="shared" si="271"/>
        <v>CCF</v>
      </c>
      <c r="G4329" t="s">
        <v>8171</v>
      </c>
      <c r="H4329" t="s">
        <v>8172</v>
      </c>
      <c r="I4329">
        <v>5281</v>
      </c>
      <c r="J4329">
        <v>5281</v>
      </c>
      <c r="K4329" t="s">
        <v>387</v>
      </c>
      <c r="L4329" t="str">
        <f t="shared" si="272"/>
        <v>NIT</v>
      </c>
      <c r="M4329" t="str">
        <f t="shared" si="273"/>
        <v>13041107821012</v>
      </c>
      <c r="N4329" t="s">
        <v>388</v>
      </c>
      <c r="O4329">
        <v>0</v>
      </c>
      <c r="P4329">
        <v>0</v>
      </c>
      <c r="Q4329">
        <v>1877.02</v>
      </c>
      <c r="R4329">
        <v>244.01259999999999</v>
      </c>
      <c r="S4329">
        <v>0</v>
      </c>
      <c r="T4329">
        <v>0</v>
      </c>
      <c r="U4329">
        <v>2121.0326</v>
      </c>
      <c r="W4329" t="s">
        <v>1</v>
      </c>
    </row>
    <row r="4330" spans="1:23">
      <c r="A4330" t="s">
        <v>8120</v>
      </c>
      <c r="B4330" t="str">
        <f t="shared" si="270"/>
        <v>Enero</v>
      </c>
      <c r="C4330" s="20" t="s">
        <v>8148</v>
      </c>
      <c r="D4330" t="s">
        <v>1</v>
      </c>
      <c r="E4330" t="s">
        <v>0</v>
      </c>
      <c r="F4330" t="str">
        <f t="shared" si="271"/>
        <v>CCF</v>
      </c>
      <c r="G4330" t="s">
        <v>8171</v>
      </c>
      <c r="H4330" t="s">
        <v>8172</v>
      </c>
      <c r="I4330">
        <v>5282</v>
      </c>
      <c r="J4330">
        <v>5282</v>
      </c>
      <c r="K4330" t="s">
        <v>8204</v>
      </c>
      <c r="L4330" t="str">
        <f t="shared" si="272"/>
        <v>NIT</v>
      </c>
      <c r="M4330" t="str">
        <f t="shared" si="273"/>
        <v>12160108841020</v>
      </c>
      <c r="N4330" t="s">
        <v>8205</v>
      </c>
      <c r="O4330">
        <v>0</v>
      </c>
      <c r="P4330">
        <v>0</v>
      </c>
      <c r="Q4330">
        <v>94.9</v>
      </c>
      <c r="R4330">
        <v>12.337000000000002</v>
      </c>
      <c r="S4330">
        <v>0</v>
      </c>
      <c r="T4330">
        <v>0</v>
      </c>
      <c r="U4330">
        <v>107.23700000000001</v>
      </c>
      <c r="W4330" t="s">
        <v>1</v>
      </c>
    </row>
    <row r="4331" spans="1:23">
      <c r="A4331" t="s">
        <v>8120</v>
      </c>
      <c r="B4331" t="str">
        <f t="shared" si="270"/>
        <v>Enero</v>
      </c>
      <c r="C4331" s="20" t="s">
        <v>8148</v>
      </c>
      <c r="D4331" t="s">
        <v>1</v>
      </c>
      <c r="E4331" t="s">
        <v>0</v>
      </c>
      <c r="F4331" t="str">
        <f t="shared" si="271"/>
        <v>CCF</v>
      </c>
      <c r="G4331" t="s">
        <v>8171</v>
      </c>
      <c r="H4331" t="s">
        <v>8172</v>
      </c>
      <c r="I4331">
        <v>5283</v>
      </c>
      <c r="J4331">
        <v>5283</v>
      </c>
      <c r="K4331" t="s">
        <v>520</v>
      </c>
      <c r="L4331" t="str">
        <f t="shared" si="272"/>
        <v>NIT</v>
      </c>
      <c r="M4331" t="str">
        <f t="shared" si="273"/>
        <v>14081108151016</v>
      </c>
      <c r="N4331" t="s">
        <v>521</v>
      </c>
      <c r="O4331">
        <v>0</v>
      </c>
      <c r="P4331">
        <v>0</v>
      </c>
      <c r="Q4331">
        <v>389.17</v>
      </c>
      <c r="R4331">
        <v>50.592100000000002</v>
      </c>
      <c r="S4331">
        <v>0</v>
      </c>
      <c r="T4331">
        <v>0</v>
      </c>
      <c r="U4331">
        <v>439.76210000000003</v>
      </c>
      <c r="W4331" t="s">
        <v>1</v>
      </c>
    </row>
    <row r="4332" spans="1:23">
      <c r="A4332" t="s">
        <v>8120</v>
      </c>
      <c r="B4332" t="str">
        <f t="shared" ref="B4332:B4395" si="274">SUBSTITUTE(A4332,"NERO","nero")</f>
        <v>Enero</v>
      </c>
      <c r="C4332" s="20" t="s">
        <v>8148</v>
      </c>
      <c r="D4332" t="s">
        <v>1</v>
      </c>
      <c r="E4332" t="s">
        <v>0</v>
      </c>
      <c r="F4332" t="str">
        <f t="shared" si="271"/>
        <v>CCF</v>
      </c>
      <c r="G4332" t="s">
        <v>8171</v>
      </c>
      <c r="H4332" t="s">
        <v>8172</v>
      </c>
      <c r="I4332">
        <v>5284</v>
      </c>
      <c r="J4332">
        <v>5284</v>
      </c>
      <c r="K4332" t="s">
        <v>8203</v>
      </c>
      <c r="L4332" t="str">
        <f t="shared" si="272"/>
        <v>NIT</v>
      </c>
      <c r="M4332" t="str">
        <f t="shared" si="273"/>
        <v>14162505721023</v>
      </c>
      <c r="N4332" t="s">
        <v>842</v>
      </c>
      <c r="O4332">
        <v>0</v>
      </c>
      <c r="P4332">
        <v>0</v>
      </c>
      <c r="Q4332">
        <v>299.33999999999997</v>
      </c>
      <c r="R4332">
        <v>38.914200000000001</v>
      </c>
      <c r="S4332">
        <v>0</v>
      </c>
      <c r="T4332">
        <v>0</v>
      </c>
      <c r="U4332">
        <v>338.25419999999997</v>
      </c>
      <c r="W4332" t="s">
        <v>1</v>
      </c>
    </row>
    <row r="4333" spans="1:23">
      <c r="A4333" t="s">
        <v>8120</v>
      </c>
      <c r="B4333" t="str">
        <f t="shared" si="274"/>
        <v>Enero</v>
      </c>
      <c r="C4333" s="20" t="s">
        <v>8148</v>
      </c>
      <c r="D4333" t="s">
        <v>1</v>
      </c>
      <c r="E4333" t="s">
        <v>0</v>
      </c>
      <c r="F4333" t="str">
        <f t="shared" si="271"/>
        <v>CCF</v>
      </c>
      <c r="G4333" t="s">
        <v>8171</v>
      </c>
      <c r="H4333" t="s">
        <v>8172</v>
      </c>
      <c r="I4333">
        <v>5285</v>
      </c>
      <c r="J4333">
        <v>5285</v>
      </c>
      <c r="K4333" t="s">
        <v>759</v>
      </c>
      <c r="L4333" t="str">
        <f t="shared" si="272"/>
        <v>NIT</v>
      </c>
      <c r="M4333" t="str">
        <f t="shared" si="273"/>
        <v>01012709731043</v>
      </c>
      <c r="N4333" t="s">
        <v>760</v>
      </c>
      <c r="O4333">
        <v>0</v>
      </c>
      <c r="P4333">
        <v>0</v>
      </c>
      <c r="Q4333">
        <v>26.39</v>
      </c>
      <c r="R4333">
        <v>3.4307000000000003</v>
      </c>
      <c r="S4333">
        <v>0</v>
      </c>
      <c r="T4333">
        <v>0</v>
      </c>
      <c r="U4333">
        <v>29.820700000000002</v>
      </c>
      <c r="W4333" t="s">
        <v>1</v>
      </c>
    </row>
    <row r="4334" spans="1:23">
      <c r="A4334" t="s">
        <v>8120</v>
      </c>
      <c r="B4334" t="str">
        <f t="shared" si="274"/>
        <v>Enero</v>
      </c>
      <c r="C4334" s="20" t="s">
        <v>8148</v>
      </c>
      <c r="D4334" t="s">
        <v>1</v>
      </c>
      <c r="E4334" t="s">
        <v>0</v>
      </c>
      <c r="F4334" t="str">
        <f t="shared" si="271"/>
        <v>CCF</v>
      </c>
      <c r="G4334" t="s">
        <v>8171</v>
      </c>
      <c r="H4334" t="s">
        <v>8172</v>
      </c>
      <c r="I4334">
        <v>5286</v>
      </c>
      <c r="J4334">
        <v>5286</v>
      </c>
      <c r="K4334" t="s">
        <v>550</v>
      </c>
      <c r="L4334" t="str">
        <f t="shared" si="272"/>
        <v>NIT</v>
      </c>
      <c r="M4334" t="str">
        <f t="shared" si="273"/>
        <v>06011411901010</v>
      </c>
      <c r="N4334" t="s">
        <v>551</v>
      </c>
      <c r="O4334">
        <v>0</v>
      </c>
      <c r="P4334">
        <v>0</v>
      </c>
      <c r="Q4334">
        <v>657.91</v>
      </c>
      <c r="R4334">
        <v>85.528300000000002</v>
      </c>
      <c r="S4334">
        <v>0</v>
      </c>
      <c r="T4334">
        <v>0</v>
      </c>
      <c r="U4334">
        <v>743.43830000000003</v>
      </c>
      <c r="W4334" t="s">
        <v>1</v>
      </c>
    </row>
    <row r="4335" spans="1:23">
      <c r="A4335" t="s">
        <v>8120</v>
      </c>
      <c r="B4335" t="str">
        <f t="shared" si="274"/>
        <v>Enero</v>
      </c>
      <c r="C4335" s="20" t="s">
        <v>8148</v>
      </c>
      <c r="D4335" t="s">
        <v>1</v>
      </c>
      <c r="E4335" t="s">
        <v>0</v>
      </c>
      <c r="F4335" t="str">
        <f t="shared" si="271"/>
        <v>CCF</v>
      </c>
      <c r="G4335" t="s">
        <v>8171</v>
      </c>
      <c r="H4335" t="s">
        <v>8172</v>
      </c>
      <c r="I4335">
        <v>5287</v>
      </c>
      <c r="J4335">
        <v>5287</v>
      </c>
      <c r="K4335" t="s">
        <v>649</v>
      </c>
      <c r="L4335" t="str">
        <f t="shared" si="272"/>
        <v>NIT</v>
      </c>
      <c r="M4335" t="str">
        <f t="shared" si="273"/>
        <v>06142202770023</v>
      </c>
      <c r="N4335" t="s">
        <v>650</v>
      </c>
      <c r="O4335">
        <v>0</v>
      </c>
      <c r="P4335">
        <v>0</v>
      </c>
      <c r="Q4335">
        <v>3537.5</v>
      </c>
      <c r="R4335">
        <v>459.875</v>
      </c>
      <c r="S4335">
        <v>0</v>
      </c>
      <c r="T4335">
        <v>0</v>
      </c>
      <c r="U4335">
        <v>3997.375</v>
      </c>
      <c r="W4335" t="s">
        <v>1</v>
      </c>
    </row>
    <row r="4336" spans="1:23">
      <c r="A4336" t="s">
        <v>8120</v>
      </c>
      <c r="B4336" t="str">
        <f t="shared" si="274"/>
        <v>Enero</v>
      </c>
      <c r="C4336" s="20" t="s">
        <v>8148</v>
      </c>
      <c r="D4336" t="s">
        <v>1</v>
      </c>
      <c r="E4336" t="s">
        <v>0</v>
      </c>
      <c r="F4336" t="str">
        <f t="shared" si="271"/>
        <v>CCF</v>
      </c>
      <c r="G4336" t="s">
        <v>8171</v>
      </c>
      <c r="H4336" t="s">
        <v>8172</v>
      </c>
      <c r="I4336">
        <v>5288</v>
      </c>
      <c r="J4336">
        <v>5288</v>
      </c>
      <c r="K4336" t="s">
        <v>884</v>
      </c>
      <c r="L4336" t="str">
        <f t="shared" si="272"/>
        <v>NIT</v>
      </c>
      <c r="M4336" t="str">
        <f t="shared" si="273"/>
        <v>14181804861014</v>
      </c>
      <c r="N4336" t="s">
        <v>885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W4336" t="s">
        <v>1</v>
      </c>
    </row>
    <row r="4337" spans="1:23">
      <c r="A4337" t="s">
        <v>8120</v>
      </c>
      <c r="B4337" t="str">
        <f t="shared" si="274"/>
        <v>Enero</v>
      </c>
      <c r="C4337" s="20" t="s">
        <v>8148</v>
      </c>
      <c r="D4337" t="s">
        <v>1</v>
      </c>
      <c r="E4337" t="s">
        <v>0</v>
      </c>
      <c r="F4337" t="str">
        <f t="shared" si="271"/>
        <v>CCF</v>
      </c>
      <c r="G4337" t="s">
        <v>8171</v>
      </c>
      <c r="H4337" t="s">
        <v>8172</v>
      </c>
      <c r="I4337">
        <v>5289</v>
      </c>
      <c r="J4337">
        <v>5289</v>
      </c>
      <c r="K4337" t="s">
        <v>960</v>
      </c>
      <c r="L4337" t="str">
        <f t="shared" si="272"/>
        <v>NIT</v>
      </c>
      <c r="M4337" t="str">
        <f t="shared" si="273"/>
        <v>06190711691036</v>
      </c>
      <c r="N4337" t="s">
        <v>961</v>
      </c>
      <c r="O4337">
        <v>0</v>
      </c>
      <c r="P4337">
        <v>0</v>
      </c>
      <c r="Q4337">
        <v>429.44</v>
      </c>
      <c r="R4337">
        <v>55.827200000000005</v>
      </c>
      <c r="S4337">
        <v>0</v>
      </c>
      <c r="T4337">
        <v>0</v>
      </c>
      <c r="U4337">
        <v>485.2672</v>
      </c>
      <c r="W4337" t="s">
        <v>1</v>
      </c>
    </row>
    <row r="4338" spans="1:23">
      <c r="A4338" t="s">
        <v>8120</v>
      </c>
      <c r="B4338" t="str">
        <f t="shared" si="274"/>
        <v>Enero</v>
      </c>
      <c r="C4338" s="20" t="s">
        <v>8148</v>
      </c>
      <c r="D4338" t="s">
        <v>1</v>
      </c>
      <c r="E4338" t="s">
        <v>0</v>
      </c>
      <c r="F4338" t="str">
        <f t="shared" si="271"/>
        <v>CCF</v>
      </c>
      <c r="G4338" t="s">
        <v>8171</v>
      </c>
      <c r="H4338" t="s">
        <v>8172</v>
      </c>
      <c r="I4338">
        <v>5290</v>
      </c>
      <c r="J4338">
        <v>5290</v>
      </c>
      <c r="K4338" t="s">
        <v>1340</v>
      </c>
      <c r="L4338" t="str">
        <f t="shared" si="272"/>
        <v>NIT</v>
      </c>
      <c r="M4338" t="str">
        <f t="shared" si="273"/>
        <v>12172812941098</v>
      </c>
      <c r="N4338" t="s">
        <v>1341</v>
      </c>
      <c r="O4338">
        <v>0</v>
      </c>
      <c r="P4338">
        <v>0</v>
      </c>
      <c r="Q4338">
        <v>92.9</v>
      </c>
      <c r="R4338">
        <v>12.077000000000002</v>
      </c>
      <c r="S4338">
        <v>0</v>
      </c>
      <c r="T4338">
        <v>0</v>
      </c>
      <c r="U4338">
        <v>104.977</v>
      </c>
      <c r="W4338" t="s">
        <v>1</v>
      </c>
    </row>
    <row r="4339" spans="1:23">
      <c r="A4339" t="s">
        <v>8120</v>
      </c>
      <c r="B4339" t="str">
        <f t="shared" si="274"/>
        <v>Enero</v>
      </c>
      <c r="C4339" s="20" t="s">
        <v>8148</v>
      </c>
      <c r="D4339" t="s">
        <v>1</v>
      </c>
      <c r="E4339" t="s">
        <v>0</v>
      </c>
      <c r="F4339" t="str">
        <f t="shared" si="271"/>
        <v>CCF</v>
      </c>
      <c r="G4339" t="s">
        <v>8171</v>
      </c>
      <c r="H4339" t="s">
        <v>8172</v>
      </c>
      <c r="I4339">
        <v>5291</v>
      </c>
      <c r="J4339">
        <v>5291</v>
      </c>
      <c r="K4339" t="s">
        <v>719</v>
      </c>
      <c r="L4339" t="str">
        <f t="shared" si="272"/>
        <v>NIT</v>
      </c>
      <c r="M4339" t="str">
        <f t="shared" si="273"/>
        <v>08212709721026</v>
      </c>
      <c r="N4339" t="s">
        <v>720</v>
      </c>
      <c r="O4339">
        <v>0</v>
      </c>
      <c r="P4339">
        <v>0</v>
      </c>
      <c r="Q4339">
        <v>167.25</v>
      </c>
      <c r="R4339">
        <v>21.7425</v>
      </c>
      <c r="S4339">
        <v>0</v>
      </c>
      <c r="T4339">
        <v>0</v>
      </c>
      <c r="U4339">
        <v>188.99250000000001</v>
      </c>
      <c r="W4339" t="s">
        <v>1</v>
      </c>
    </row>
    <row r="4340" spans="1:23">
      <c r="A4340" t="s">
        <v>8120</v>
      </c>
      <c r="B4340" t="str">
        <f t="shared" si="274"/>
        <v>Enero</v>
      </c>
      <c r="C4340" s="20" t="s">
        <v>8148</v>
      </c>
      <c r="D4340" t="s">
        <v>1</v>
      </c>
      <c r="E4340" t="s">
        <v>0</v>
      </c>
      <c r="F4340" t="str">
        <f t="shared" si="271"/>
        <v>CCF</v>
      </c>
      <c r="G4340" t="s">
        <v>8171</v>
      </c>
      <c r="H4340" t="s">
        <v>8172</v>
      </c>
      <c r="I4340">
        <v>5292</v>
      </c>
      <c r="J4340">
        <v>5292</v>
      </c>
      <c r="K4340" t="s">
        <v>333</v>
      </c>
      <c r="L4340" t="str">
        <f t="shared" si="272"/>
        <v>NIT</v>
      </c>
      <c r="M4340" t="str">
        <f t="shared" si="273"/>
        <v>06140607941015</v>
      </c>
      <c r="N4340" t="s">
        <v>334</v>
      </c>
      <c r="O4340">
        <v>0</v>
      </c>
      <c r="P4340">
        <v>0</v>
      </c>
      <c r="Q4340">
        <v>136.56</v>
      </c>
      <c r="R4340">
        <v>17.752800000000001</v>
      </c>
      <c r="S4340">
        <v>0</v>
      </c>
      <c r="T4340">
        <v>0</v>
      </c>
      <c r="U4340">
        <v>154.31280000000001</v>
      </c>
      <c r="W4340" t="s">
        <v>1</v>
      </c>
    </row>
    <row r="4341" spans="1:23">
      <c r="A4341" t="s">
        <v>8120</v>
      </c>
      <c r="B4341" t="str">
        <f t="shared" si="274"/>
        <v>Enero</v>
      </c>
      <c r="C4341" s="20" t="s">
        <v>8148</v>
      </c>
      <c r="D4341" t="s">
        <v>1</v>
      </c>
      <c r="E4341" t="s">
        <v>0</v>
      </c>
      <c r="F4341" t="str">
        <f t="shared" si="271"/>
        <v>CCF</v>
      </c>
      <c r="G4341" t="s">
        <v>8171</v>
      </c>
      <c r="H4341" t="s">
        <v>8172</v>
      </c>
      <c r="I4341">
        <v>5293</v>
      </c>
      <c r="J4341">
        <v>5293</v>
      </c>
      <c r="K4341" t="s">
        <v>118</v>
      </c>
      <c r="L4341" t="str">
        <f t="shared" si="272"/>
        <v>NIT</v>
      </c>
      <c r="M4341" t="str">
        <f t="shared" si="273"/>
        <v>06141106071025</v>
      </c>
      <c r="N4341" t="s">
        <v>119</v>
      </c>
      <c r="O4341">
        <v>0</v>
      </c>
      <c r="P4341">
        <v>0</v>
      </c>
      <c r="Q4341">
        <v>60.49</v>
      </c>
      <c r="R4341">
        <v>7.8637000000000006</v>
      </c>
      <c r="S4341">
        <v>0</v>
      </c>
      <c r="T4341">
        <v>0</v>
      </c>
      <c r="U4341">
        <v>68.353700000000003</v>
      </c>
      <c r="W4341" t="s">
        <v>1</v>
      </c>
    </row>
    <row r="4342" spans="1:23">
      <c r="A4342" t="s">
        <v>8120</v>
      </c>
      <c r="B4342" t="str">
        <f t="shared" si="274"/>
        <v>Enero</v>
      </c>
      <c r="C4342" s="20" t="s">
        <v>8148</v>
      </c>
      <c r="D4342" t="s">
        <v>1</v>
      </c>
      <c r="E4342" t="s">
        <v>0</v>
      </c>
      <c r="F4342" t="str">
        <f t="shared" si="271"/>
        <v>CCF</v>
      </c>
      <c r="G4342" t="s">
        <v>8171</v>
      </c>
      <c r="H4342" t="s">
        <v>8172</v>
      </c>
      <c r="I4342">
        <v>5294</v>
      </c>
      <c r="J4342">
        <v>5294</v>
      </c>
      <c r="K4342" t="s">
        <v>497</v>
      </c>
      <c r="L4342" t="str">
        <f t="shared" si="272"/>
        <v>NIT</v>
      </c>
      <c r="M4342" t="str">
        <f t="shared" si="273"/>
        <v>03163112851027</v>
      </c>
      <c r="N4342" t="s">
        <v>498</v>
      </c>
      <c r="O4342">
        <v>0</v>
      </c>
      <c r="P4342">
        <v>0</v>
      </c>
      <c r="Q4342">
        <v>93.98</v>
      </c>
      <c r="R4342">
        <v>12.217400000000001</v>
      </c>
      <c r="S4342">
        <v>0</v>
      </c>
      <c r="T4342">
        <v>0</v>
      </c>
      <c r="U4342">
        <v>106.1974</v>
      </c>
      <c r="W4342" t="s">
        <v>1</v>
      </c>
    </row>
    <row r="4343" spans="1:23">
      <c r="A4343" t="s">
        <v>8120</v>
      </c>
      <c r="B4343" t="str">
        <f t="shared" si="274"/>
        <v>Enero</v>
      </c>
      <c r="C4343" s="20" t="s">
        <v>8148</v>
      </c>
      <c r="D4343" t="s">
        <v>1</v>
      </c>
      <c r="E4343" t="s">
        <v>0</v>
      </c>
      <c r="F4343" t="str">
        <f t="shared" si="271"/>
        <v>CCF</v>
      </c>
      <c r="G4343" t="s">
        <v>8171</v>
      </c>
      <c r="H4343" t="s">
        <v>8172</v>
      </c>
      <c r="I4343">
        <v>5295</v>
      </c>
      <c r="J4343">
        <v>5295</v>
      </c>
      <c r="K4343" t="s">
        <v>173</v>
      </c>
      <c r="L4343" t="str">
        <f t="shared" si="272"/>
        <v>NIT</v>
      </c>
      <c r="M4343" t="str">
        <f t="shared" si="273"/>
        <v>05112204700027</v>
      </c>
      <c r="N4343" t="s">
        <v>174</v>
      </c>
      <c r="O4343">
        <v>0</v>
      </c>
      <c r="P4343">
        <v>0</v>
      </c>
      <c r="Q4343">
        <v>234.82</v>
      </c>
      <c r="R4343">
        <v>30.526599999999998</v>
      </c>
      <c r="S4343">
        <v>0</v>
      </c>
      <c r="T4343">
        <v>0</v>
      </c>
      <c r="U4343">
        <v>265.34659999999997</v>
      </c>
      <c r="W4343" t="s">
        <v>1</v>
      </c>
    </row>
    <row r="4344" spans="1:23">
      <c r="A4344" t="s">
        <v>8120</v>
      </c>
      <c r="B4344" t="str">
        <f t="shared" si="274"/>
        <v>Enero</v>
      </c>
      <c r="C4344" s="20" t="s">
        <v>8148</v>
      </c>
      <c r="D4344" t="s">
        <v>1</v>
      </c>
      <c r="E4344" t="s">
        <v>0</v>
      </c>
      <c r="F4344" t="str">
        <f t="shared" si="271"/>
        <v>CCF</v>
      </c>
      <c r="G4344" t="s">
        <v>8171</v>
      </c>
      <c r="H4344" t="s">
        <v>8172</v>
      </c>
      <c r="I4344">
        <v>5296</v>
      </c>
      <c r="J4344">
        <v>5296</v>
      </c>
      <c r="K4344" t="s">
        <v>445</v>
      </c>
      <c r="L4344" t="str">
        <f t="shared" si="272"/>
        <v>NIT</v>
      </c>
      <c r="M4344" t="str">
        <f t="shared" si="273"/>
        <v>06140612821176</v>
      </c>
      <c r="N4344" t="s">
        <v>446</v>
      </c>
      <c r="O4344">
        <v>0</v>
      </c>
      <c r="P4344">
        <v>0</v>
      </c>
      <c r="Q4344">
        <v>127.27</v>
      </c>
      <c r="R4344">
        <v>16.545100000000001</v>
      </c>
      <c r="S4344">
        <v>0</v>
      </c>
      <c r="T4344">
        <v>0</v>
      </c>
      <c r="U4344">
        <v>143.8151</v>
      </c>
      <c r="W4344" t="s">
        <v>1</v>
      </c>
    </row>
    <row r="4345" spans="1:23">
      <c r="A4345" t="s">
        <v>8120</v>
      </c>
      <c r="B4345" t="str">
        <f t="shared" si="274"/>
        <v>Enero</v>
      </c>
      <c r="C4345" s="20" t="s">
        <v>8148</v>
      </c>
      <c r="D4345" t="s">
        <v>1</v>
      </c>
      <c r="E4345" t="s">
        <v>0</v>
      </c>
      <c r="F4345" t="str">
        <f t="shared" si="271"/>
        <v>CCF</v>
      </c>
      <c r="G4345" t="s">
        <v>8171</v>
      </c>
      <c r="H4345" t="s">
        <v>8172</v>
      </c>
      <c r="I4345">
        <v>5297</v>
      </c>
      <c r="J4345">
        <v>5297</v>
      </c>
      <c r="K4345" t="s">
        <v>1430</v>
      </c>
      <c r="L4345" t="str">
        <f t="shared" si="272"/>
        <v>NIT</v>
      </c>
      <c r="M4345" t="str">
        <f t="shared" si="273"/>
        <v>14111410711027</v>
      </c>
      <c r="N4345" t="s">
        <v>1431</v>
      </c>
      <c r="O4345">
        <v>0</v>
      </c>
      <c r="P4345">
        <v>0</v>
      </c>
      <c r="Q4345">
        <v>37.200000000000003</v>
      </c>
      <c r="R4345">
        <v>4.8360000000000003</v>
      </c>
      <c r="S4345">
        <v>0</v>
      </c>
      <c r="T4345">
        <v>0</v>
      </c>
      <c r="U4345">
        <v>42.036000000000001</v>
      </c>
      <c r="W4345" t="s">
        <v>1</v>
      </c>
    </row>
    <row r="4346" spans="1:23">
      <c r="A4346" t="s">
        <v>8120</v>
      </c>
      <c r="B4346" t="str">
        <f t="shared" si="274"/>
        <v>Enero</v>
      </c>
      <c r="C4346" s="20" t="s">
        <v>8148</v>
      </c>
      <c r="D4346" t="s">
        <v>1</v>
      </c>
      <c r="E4346" t="s">
        <v>0</v>
      </c>
      <c r="F4346" t="str">
        <f t="shared" si="271"/>
        <v>CCF</v>
      </c>
      <c r="G4346" t="s">
        <v>8171</v>
      </c>
      <c r="H4346" t="s">
        <v>8172</v>
      </c>
      <c r="I4346">
        <v>5298</v>
      </c>
      <c r="J4346">
        <v>5298</v>
      </c>
      <c r="K4346" t="s">
        <v>511</v>
      </c>
      <c r="L4346" t="str">
        <f t="shared" si="272"/>
        <v>NIT</v>
      </c>
      <c r="M4346" t="str">
        <f t="shared" si="273"/>
        <v>10101408661020</v>
      </c>
      <c r="N4346" t="s">
        <v>8042</v>
      </c>
      <c r="O4346">
        <v>0</v>
      </c>
      <c r="P4346">
        <v>0</v>
      </c>
      <c r="Q4346">
        <v>301.98</v>
      </c>
      <c r="R4346">
        <v>39.257400000000004</v>
      </c>
      <c r="S4346">
        <v>0</v>
      </c>
      <c r="T4346">
        <v>0</v>
      </c>
      <c r="U4346">
        <v>341.23740000000004</v>
      </c>
      <c r="W4346" t="s">
        <v>1</v>
      </c>
    </row>
    <row r="4347" spans="1:23">
      <c r="A4347" t="s">
        <v>8120</v>
      </c>
      <c r="B4347" t="str">
        <f t="shared" si="274"/>
        <v>Enero</v>
      </c>
      <c r="C4347" s="20" t="s">
        <v>8148</v>
      </c>
      <c r="D4347" t="s">
        <v>1</v>
      </c>
      <c r="E4347" t="s">
        <v>0</v>
      </c>
      <c r="F4347" t="str">
        <f t="shared" si="271"/>
        <v>CCF</v>
      </c>
      <c r="G4347" t="s">
        <v>8171</v>
      </c>
      <c r="H4347" t="s">
        <v>8172</v>
      </c>
      <c r="I4347">
        <v>5299</v>
      </c>
      <c r="J4347">
        <v>5299</v>
      </c>
      <c r="K4347" t="s">
        <v>379</v>
      </c>
      <c r="L4347" t="str">
        <f t="shared" si="272"/>
        <v>NIT</v>
      </c>
      <c r="M4347" t="str">
        <f t="shared" si="273"/>
        <v>05220404181015</v>
      </c>
      <c r="N4347" t="s">
        <v>380</v>
      </c>
      <c r="O4347">
        <v>0</v>
      </c>
      <c r="P4347">
        <v>0</v>
      </c>
      <c r="Q4347">
        <v>557.54</v>
      </c>
      <c r="R4347">
        <v>72.480199999999996</v>
      </c>
      <c r="S4347">
        <v>0</v>
      </c>
      <c r="T4347">
        <v>0</v>
      </c>
      <c r="U4347">
        <v>630.02019999999993</v>
      </c>
      <c r="W4347" t="s">
        <v>1</v>
      </c>
    </row>
    <row r="4348" spans="1:23">
      <c r="A4348" t="s">
        <v>8120</v>
      </c>
      <c r="B4348" t="str">
        <f t="shared" si="274"/>
        <v>Enero</v>
      </c>
      <c r="C4348" s="20" t="s">
        <v>8148</v>
      </c>
      <c r="D4348" t="s">
        <v>1</v>
      </c>
      <c r="E4348" t="s">
        <v>0</v>
      </c>
      <c r="F4348" t="str">
        <f t="shared" si="271"/>
        <v>CCF</v>
      </c>
      <c r="G4348" t="s">
        <v>8171</v>
      </c>
      <c r="H4348" t="s">
        <v>8172</v>
      </c>
      <c r="I4348">
        <v>5300</v>
      </c>
      <c r="J4348">
        <v>5300</v>
      </c>
      <c r="K4348" t="s">
        <v>1420</v>
      </c>
      <c r="L4348" t="str">
        <f t="shared" si="272"/>
        <v>NIT</v>
      </c>
      <c r="M4348" t="str">
        <f t="shared" si="273"/>
        <v>05120709201011</v>
      </c>
      <c r="N4348" t="s">
        <v>1421</v>
      </c>
      <c r="O4348">
        <v>0</v>
      </c>
      <c r="P4348">
        <v>0</v>
      </c>
      <c r="Q4348">
        <v>92.9</v>
      </c>
      <c r="R4348">
        <v>12.077000000000002</v>
      </c>
      <c r="S4348">
        <v>0</v>
      </c>
      <c r="T4348">
        <v>0</v>
      </c>
      <c r="U4348">
        <v>104.977</v>
      </c>
      <c r="W4348" t="s">
        <v>1</v>
      </c>
    </row>
    <row r="4349" spans="1:23">
      <c r="A4349" t="s">
        <v>8120</v>
      </c>
      <c r="B4349" t="str">
        <f t="shared" si="274"/>
        <v>Enero</v>
      </c>
      <c r="C4349" s="20" t="s">
        <v>8148</v>
      </c>
      <c r="D4349" t="s">
        <v>1</v>
      </c>
      <c r="E4349" t="s">
        <v>0</v>
      </c>
      <c r="F4349" t="str">
        <f t="shared" si="271"/>
        <v>CCF</v>
      </c>
      <c r="G4349" t="s">
        <v>8171</v>
      </c>
      <c r="H4349" t="s">
        <v>8172</v>
      </c>
      <c r="I4349">
        <v>5301</v>
      </c>
      <c r="J4349">
        <v>5301</v>
      </c>
      <c r="K4349" t="s">
        <v>333</v>
      </c>
      <c r="L4349" t="str">
        <f t="shared" si="272"/>
        <v>NIT</v>
      </c>
      <c r="M4349" t="str">
        <f t="shared" si="273"/>
        <v>06140607941015</v>
      </c>
      <c r="N4349" t="s">
        <v>334</v>
      </c>
      <c r="O4349">
        <v>0</v>
      </c>
      <c r="P4349">
        <v>0</v>
      </c>
      <c r="Q4349">
        <v>76.459999999999994</v>
      </c>
      <c r="R4349">
        <v>9.9398</v>
      </c>
      <c r="S4349">
        <v>0</v>
      </c>
      <c r="T4349">
        <v>0</v>
      </c>
      <c r="U4349">
        <v>86.399799999999999</v>
      </c>
      <c r="W4349" t="s">
        <v>1</v>
      </c>
    </row>
    <row r="4350" spans="1:23">
      <c r="A4350" t="s">
        <v>8120</v>
      </c>
      <c r="B4350" t="str">
        <f t="shared" si="274"/>
        <v>Enero</v>
      </c>
      <c r="C4350" s="20" t="s">
        <v>8148</v>
      </c>
      <c r="D4350" t="s">
        <v>1</v>
      </c>
      <c r="E4350" t="s">
        <v>0</v>
      </c>
      <c r="F4350" t="str">
        <f t="shared" si="271"/>
        <v>CCF</v>
      </c>
      <c r="G4350" t="s">
        <v>8171</v>
      </c>
      <c r="H4350" t="s">
        <v>8172</v>
      </c>
      <c r="I4350">
        <v>5302</v>
      </c>
      <c r="J4350">
        <v>5302</v>
      </c>
      <c r="K4350" t="s">
        <v>999</v>
      </c>
      <c r="L4350" t="str">
        <f t="shared" si="272"/>
        <v>NIT</v>
      </c>
      <c r="M4350" t="str">
        <f t="shared" si="273"/>
        <v>06142812891023</v>
      </c>
      <c r="N4350" t="s">
        <v>1000</v>
      </c>
      <c r="O4350">
        <v>0</v>
      </c>
      <c r="P4350">
        <v>0</v>
      </c>
      <c r="Q4350">
        <v>684</v>
      </c>
      <c r="R4350">
        <v>88.92</v>
      </c>
      <c r="S4350">
        <v>0</v>
      </c>
      <c r="T4350">
        <v>0</v>
      </c>
      <c r="U4350">
        <v>772.92</v>
      </c>
      <c r="W4350" t="s">
        <v>1</v>
      </c>
    </row>
    <row r="4351" spans="1:23">
      <c r="A4351" t="s">
        <v>8120</v>
      </c>
      <c r="B4351" t="str">
        <f t="shared" si="274"/>
        <v>Enero</v>
      </c>
      <c r="C4351" s="20" t="s">
        <v>8148</v>
      </c>
      <c r="D4351" t="s">
        <v>1</v>
      </c>
      <c r="E4351" t="s">
        <v>0</v>
      </c>
      <c r="F4351" t="str">
        <f t="shared" si="271"/>
        <v>CCF</v>
      </c>
      <c r="G4351" t="s">
        <v>8171</v>
      </c>
      <c r="H4351" t="s">
        <v>8172</v>
      </c>
      <c r="I4351">
        <v>5303</v>
      </c>
      <c r="J4351">
        <v>5303</v>
      </c>
      <c r="K4351" t="s">
        <v>8201</v>
      </c>
      <c r="L4351" t="str">
        <f t="shared" si="272"/>
        <v>NIT</v>
      </c>
      <c r="M4351" t="str">
        <f t="shared" si="273"/>
        <v>11091810781030</v>
      </c>
      <c r="N4351" t="s">
        <v>8202</v>
      </c>
      <c r="O4351">
        <v>0</v>
      </c>
      <c r="P4351">
        <v>0</v>
      </c>
      <c r="Q4351">
        <v>2552.6799999999998</v>
      </c>
      <c r="R4351">
        <v>331.84839999999997</v>
      </c>
      <c r="S4351">
        <v>0</v>
      </c>
      <c r="T4351">
        <v>0</v>
      </c>
      <c r="U4351">
        <v>2884.5283999999997</v>
      </c>
      <c r="W4351" t="s">
        <v>1</v>
      </c>
    </row>
    <row r="4352" spans="1:23">
      <c r="A4352" t="s">
        <v>8120</v>
      </c>
      <c r="B4352" t="str">
        <f t="shared" si="274"/>
        <v>Enero</v>
      </c>
      <c r="C4352" s="20" t="s">
        <v>8148</v>
      </c>
      <c r="D4352" t="s">
        <v>1</v>
      </c>
      <c r="E4352" t="s">
        <v>0</v>
      </c>
      <c r="F4352" t="str">
        <f t="shared" si="271"/>
        <v>CCF</v>
      </c>
      <c r="G4352" t="s">
        <v>8171</v>
      </c>
      <c r="H4352" t="s">
        <v>8172</v>
      </c>
      <c r="I4352">
        <v>5304</v>
      </c>
      <c r="J4352">
        <v>5304</v>
      </c>
      <c r="K4352" t="s">
        <v>1464</v>
      </c>
      <c r="L4352" t="str">
        <f t="shared" si="272"/>
        <v>NIT</v>
      </c>
      <c r="M4352" t="str">
        <f t="shared" si="273"/>
        <v>06141203791032</v>
      </c>
      <c r="N4352" t="s">
        <v>1465</v>
      </c>
      <c r="O4352">
        <v>0</v>
      </c>
      <c r="P4352">
        <v>0</v>
      </c>
      <c r="Q4352">
        <v>50.62</v>
      </c>
      <c r="R4352">
        <v>6.5805999999999996</v>
      </c>
      <c r="S4352">
        <v>0</v>
      </c>
      <c r="T4352">
        <v>0</v>
      </c>
      <c r="U4352">
        <v>57.200599999999994</v>
      </c>
      <c r="W4352" t="s">
        <v>1</v>
      </c>
    </row>
    <row r="4353" spans="1:23">
      <c r="A4353" t="s">
        <v>8120</v>
      </c>
      <c r="B4353" t="str">
        <f t="shared" si="274"/>
        <v>Enero</v>
      </c>
      <c r="C4353" s="20" t="s">
        <v>8148</v>
      </c>
      <c r="D4353" t="s">
        <v>1</v>
      </c>
      <c r="E4353" t="s">
        <v>0</v>
      </c>
      <c r="F4353" t="str">
        <f t="shared" si="271"/>
        <v>CCF</v>
      </c>
      <c r="G4353" t="s">
        <v>8171</v>
      </c>
      <c r="H4353" t="s">
        <v>8172</v>
      </c>
      <c r="I4353">
        <v>5305</v>
      </c>
      <c r="J4353">
        <v>5305</v>
      </c>
      <c r="K4353" t="s">
        <v>877</v>
      </c>
      <c r="L4353" t="str">
        <f t="shared" si="272"/>
        <v>NIT</v>
      </c>
      <c r="M4353" t="str">
        <f t="shared" si="273"/>
        <v>06142209470033</v>
      </c>
      <c r="N4353" t="s">
        <v>878</v>
      </c>
      <c r="O4353">
        <v>0</v>
      </c>
      <c r="P4353">
        <v>0</v>
      </c>
      <c r="Q4353">
        <v>44.25</v>
      </c>
      <c r="R4353">
        <v>5.7525000000000004</v>
      </c>
      <c r="S4353">
        <v>0</v>
      </c>
      <c r="T4353">
        <v>0</v>
      </c>
      <c r="U4353">
        <v>50.002499999999998</v>
      </c>
      <c r="W4353" t="s">
        <v>1</v>
      </c>
    </row>
    <row r="4354" spans="1:23">
      <c r="A4354" t="s">
        <v>8120</v>
      </c>
      <c r="B4354" t="str">
        <f t="shared" si="274"/>
        <v>Enero</v>
      </c>
      <c r="C4354" s="20" t="s">
        <v>8148</v>
      </c>
      <c r="D4354" t="s">
        <v>1</v>
      </c>
      <c r="E4354" t="s">
        <v>0</v>
      </c>
      <c r="F4354" t="str">
        <f t="shared" si="271"/>
        <v>CCF</v>
      </c>
      <c r="G4354" t="s">
        <v>8171</v>
      </c>
      <c r="H4354" t="s">
        <v>8172</v>
      </c>
      <c r="I4354">
        <v>5306</v>
      </c>
      <c r="J4354">
        <v>5306</v>
      </c>
      <c r="K4354" t="s">
        <v>532</v>
      </c>
      <c r="L4354" t="str">
        <f t="shared" si="272"/>
        <v>NIT</v>
      </c>
      <c r="M4354" t="str">
        <f t="shared" si="273"/>
        <v>12150312201019</v>
      </c>
      <c r="N4354" t="s">
        <v>533</v>
      </c>
      <c r="O4354">
        <v>0</v>
      </c>
      <c r="P4354">
        <v>0</v>
      </c>
      <c r="Q4354">
        <v>371.68</v>
      </c>
      <c r="R4354">
        <v>48.318400000000004</v>
      </c>
      <c r="S4354">
        <v>0</v>
      </c>
      <c r="T4354">
        <v>0</v>
      </c>
      <c r="U4354">
        <v>419.9984</v>
      </c>
      <c r="W4354" t="s">
        <v>1</v>
      </c>
    </row>
    <row r="4355" spans="1:23">
      <c r="A4355" t="s">
        <v>8120</v>
      </c>
      <c r="B4355" t="str">
        <f t="shared" si="274"/>
        <v>Enero</v>
      </c>
      <c r="C4355" s="20" t="s">
        <v>8148</v>
      </c>
      <c r="D4355" t="s">
        <v>1</v>
      </c>
      <c r="E4355" t="s">
        <v>0</v>
      </c>
      <c r="F4355" t="str">
        <f t="shared" ref="F4355:F4418" si="275">IF(E4355="05","Nota de crédito","CCF")</f>
        <v>CCF</v>
      </c>
      <c r="G4355" t="s">
        <v>8171</v>
      </c>
      <c r="H4355" t="s">
        <v>8172</v>
      </c>
      <c r="I4355">
        <v>5307</v>
      </c>
      <c r="J4355">
        <v>5307</v>
      </c>
      <c r="K4355" t="s">
        <v>518</v>
      </c>
      <c r="L4355" t="str">
        <f t="shared" ref="L4355:L4418" si="276">IF(K4355=0,"DUI","NIT")</f>
        <v>NIT</v>
      </c>
      <c r="M4355" t="str">
        <f t="shared" ref="M4355:M4418" si="277">IF(K4355=0,V4355,K4355)</f>
        <v>14012206520011</v>
      </c>
      <c r="N4355" t="s">
        <v>519</v>
      </c>
      <c r="O4355">
        <v>0</v>
      </c>
      <c r="P4355">
        <v>0</v>
      </c>
      <c r="Q4355">
        <v>466.6</v>
      </c>
      <c r="R4355">
        <v>60.658000000000008</v>
      </c>
      <c r="S4355">
        <v>0</v>
      </c>
      <c r="T4355">
        <v>0</v>
      </c>
      <c r="U4355">
        <v>527.25800000000004</v>
      </c>
      <c r="W4355" t="s">
        <v>1</v>
      </c>
    </row>
    <row r="4356" spans="1:23">
      <c r="A4356" t="s">
        <v>8120</v>
      </c>
      <c r="B4356" t="str">
        <f t="shared" si="274"/>
        <v>Enero</v>
      </c>
      <c r="C4356" s="20" t="s">
        <v>8148</v>
      </c>
      <c r="D4356" t="s">
        <v>1</v>
      </c>
      <c r="E4356" t="s">
        <v>0</v>
      </c>
      <c r="F4356" t="str">
        <f t="shared" si="275"/>
        <v>CCF</v>
      </c>
      <c r="G4356" t="s">
        <v>8171</v>
      </c>
      <c r="H4356" t="s">
        <v>8172</v>
      </c>
      <c r="I4356">
        <v>5308</v>
      </c>
      <c r="J4356">
        <v>5308</v>
      </c>
      <c r="K4356" t="s">
        <v>943</v>
      </c>
      <c r="L4356" t="str">
        <f t="shared" si="276"/>
        <v>NIT</v>
      </c>
      <c r="M4356" t="str">
        <f t="shared" si="277"/>
        <v>06142711081039</v>
      </c>
      <c r="N4356" t="s">
        <v>944</v>
      </c>
      <c r="O4356">
        <v>0</v>
      </c>
      <c r="P4356">
        <v>0</v>
      </c>
      <c r="Q4356">
        <v>111.51</v>
      </c>
      <c r="R4356">
        <v>14.496300000000002</v>
      </c>
      <c r="S4356">
        <v>0</v>
      </c>
      <c r="T4356">
        <v>0</v>
      </c>
      <c r="U4356">
        <v>126.00630000000001</v>
      </c>
      <c r="W4356" t="s">
        <v>1</v>
      </c>
    </row>
    <row r="4357" spans="1:23">
      <c r="A4357" t="s">
        <v>8120</v>
      </c>
      <c r="B4357" t="str">
        <f t="shared" si="274"/>
        <v>Enero</v>
      </c>
      <c r="C4357" s="20" t="s">
        <v>8148</v>
      </c>
      <c r="D4357" t="s">
        <v>1</v>
      </c>
      <c r="E4357" t="s">
        <v>0</v>
      </c>
      <c r="F4357" t="str">
        <f t="shared" si="275"/>
        <v>CCF</v>
      </c>
      <c r="G4357" t="s">
        <v>8171</v>
      </c>
      <c r="H4357" t="s">
        <v>8172</v>
      </c>
      <c r="I4357">
        <v>5309</v>
      </c>
      <c r="J4357">
        <v>5309</v>
      </c>
      <c r="K4357" t="s">
        <v>592</v>
      </c>
      <c r="L4357" t="str">
        <f t="shared" si="276"/>
        <v>NIT</v>
      </c>
      <c r="M4357" t="str">
        <f t="shared" si="277"/>
        <v>14182405651010</v>
      </c>
      <c r="N4357" t="s">
        <v>593</v>
      </c>
      <c r="O4357">
        <v>0</v>
      </c>
      <c r="P4357">
        <v>0</v>
      </c>
      <c r="Q4357">
        <v>118.49</v>
      </c>
      <c r="R4357">
        <v>15.403700000000001</v>
      </c>
      <c r="S4357">
        <v>0</v>
      </c>
      <c r="T4357">
        <v>0</v>
      </c>
      <c r="U4357">
        <v>133.8937</v>
      </c>
      <c r="W4357" t="s">
        <v>1</v>
      </c>
    </row>
    <row r="4358" spans="1:23">
      <c r="A4358" t="s">
        <v>8120</v>
      </c>
      <c r="B4358" t="str">
        <f t="shared" si="274"/>
        <v>Enero</v>
      </c>
      <c r="C4358" s="20" t="s">
        <v>8148</v>
      </c>
      <c r="D4358" t="s">
        <v>1</v>
      </c>
      <c r="E4358" t="s">
        <v>0</v>
      </c>
      <c r="F4358" t="str">
        <f t="shared" si="275"/>
        <v>CCF</v>
      </c>
      <c r="G4358" t="s">
        <v>8171</v>
      </c>
      <c r="H4358" t="s">
        <v>8172</v>
      </c>
      <c r="I4358">
        <v>5310</v>
      </c>
      <c r="J4358">
        <v>5310</v>
      </c>
      <c r="K4358" t="s">
        <v>8095</v>
      </c>
      <c r="L4358" t="str">
        <f t="shared" si="276"/>
        <v>NIT</v>
      </c>
      <c r="M4358" t="str">
        <f t="shared" si="277"/>
        <v>06140509811162</v>
      </c>
      <c r="N4358" t="s">
        <v>8096</v>
      </c>
      <c r="O4358">
        <v>0</v>
      </c>
      <c r="P4358">
        <v>0</v>
      </c>
      <c r="Q4358">
        <v>56.25</v>
      </c>
      <c r="R4358">
        <v>7.3125</v>
      </c>
      <c r="S4358">
        <v>0</v>
      </c>
      <c r="T4358">
        <v>0</v>
      </c>
      <c r="U4358">
        <v>63.5625</v>
      </c>
      <c r="W4358" t="s">
        <v>1</v>
      </c>
    </row>
    <row r="4359" spans="1:23">
      <c r="A4359" t="s">
        <v>8120</v>
      </c>
      <c r="B4359" t="str">
        <f t="shared" si="274"/>
        <v>Enero</v>
      </c>
      <c r="C4359" s="20" t="s">
        <v>8148</v>
      </c>
      <c r="D4359" t="s">
        <v>1</v>
      </c>
      <c r="E4359" t="s">
        <v>0</v>
      </c>
      <c r="F4359" t="str">
        <f t="shared" si="275"/>
        <v>CCF</v>
      </c>
      <c r="G4359" t="s">
        <v>8171</v>
      </c>
      <c r="H4359" t="s">
        <v>8172</v>
      </c>
      <c r="I4359">
        <v>5311</v>
      </c>
      <c r="J4359">
        <v>5311</v>
      </c>
      <c r="K4359" t="s">
        <v>8165</v>
      </c>
      <c r="L4359" t="str">
        <f t="shared" si="276"/>
        <v>NIT</v>
      </c>
      <c r="M4359" t="str">
        <f t="shared" si="277"/>
        <v>14051503791010</v>
      </c>
      <c r="N4359" t="s">
        <v>8166</v>
      </c>
      <c r="O4359">
        <v>0</v>
      </c>
      <c r="P4359">
        <v>0</v>
      </c>
      <c r="Q4359">
        <v>336.5</v>
      </c>
      <c r="R4359">
        <v>43.745000000000005</v>
      </c>
      <c r="S4359">
        <v>0</v>
      </c>
      <c r="T4359">
        <v>0</v>
      </c>
      <c r="U4359">
        <v>380.245</v>
      </c>
      <c r="W4359" t="s">
        <v>1</v>
      </c>
    </row>
    <row r="4360" spans="1:23">
      <c r="A4360" t="s">
        <v>8120</v>
      </c>
      <c r="B4360" t="str">
        <f t="shared" si="274"/>
        <v>Enero</v>
      </c>
      <c r="C4360" s="20" t="s">
        <v>8148</v>
      </c>
      <c r="D4360" t="s">
        <v>1</v>
      </c>
      <c r="E4360" t="s">
        <v>0</v>
      </c>
      <c r="F4360" t="str">
        <f t="shared" si="275"/>
        <v>CCF</v>
      </c>
      <c r="G4360" t="s">
        <v>8171</v>
      </c>
      <c r="H4360" t="s">
        <v>8172</v>
      </c>
      <c r="I4360">
        <v>5312</v>
      </c>
      <c r="J4360">
        <v>5312</v>
      </c>
      <c r="K4360" t="s">
        <v>830</v>
      </c>
      <c r="L4360" t="str">
        <f t="shared" si="276"/>
        <v>NIT</v>
      </c>
      <c r="M4360" t="str">
        <f t="shared" si="277"/>
        <v>14080405781014</v>
      </c>
      <c r="N4360" t="s">
        <v>831</v>
      </c>
      <c r="O4360">
        <v>0</v>
      </c>
      <c r="P4360">
        <v>0</v>
      </c>
      <c r="Q4360">
        <v>217.93</v>
      </c>
      <c r="R4360">
        <v>28.330900000000003</v>
      </c>
      <c r="S4360">
        <v>0</v>
      </c>
      <c r="T4360">
        <v>0</v>
      </c>
      <c r="U4360">
        <v>246.26090000000002</v>
      </c>
      <c r="W4360" t="s">
        <v>1</v>
      </c>
    </row>
    <row r="4361" spans="1:23">
      <c r="A4361" t="s">
        <v>8120</v>
      </c>
      <c r="B4361" t="str">
        <f t="shared" si="274"/>
        <v>Enero</v>
      </c>
      <c r="C4361" s="20" t="s">
        <v>8148</v>
      </c>
      <c r="D4361" t="s">
        <v>1</v>
      </c>
      <c r="E4361" t="s">
        <v>0</v>
      </c>
      <c r="F4361" t="str">
        <f t="shared" si="275"/>
        <v>CCF</v>
      </c>
      <c r="G4361" t="s">
        <v>8171</v>
      </c>
      <c r="H4361" t="s">
        <v>8172</v>
      </c>
      <c r="I4361">
        <v>5313</v>
      </c>
      <c r="J4361">
        <v>5313</v>
      </c>
      <c r="K4361" t="s">
        <v>520</v>
      </c>
      <c r="L4361" t="str">
        <f t="shared" si="276"/>
        <v>NIT</v>
      </c>
      <c r="M4361" t="str">
        <f t="shared" si="277"/>
        <v>14081108151016</v>
      </c>
      <c r="N4361" t="s">
        <v>521</v>
      </c>
      <c r="O4361">
        <v>0</v>
      </c>
      <c r="P4361">
        <v>0</v>
      </c>
      <c r="Q4361">
        <v>113.5</v>
      </c>
      <c r="R4361">
        <v>14.755000000000001</v>
      </c>
      <c r="S4361">
        <v>0</v>
      </c>
      <c r="T4361">
        <v>0</v>
      </c>
      <c r="U4361">
        <v>128.255</v>
      </c>
      <c r="W4361" t="s">
        <v>1</v>
      </c>
    </row>
    <row r="4362" spans="1:23">
      <c r="A4362" t="s">
        <v>8120</v>
      </c>
      <c r="B4362" t="str">
        <f t="shared" si="274"/>
        <v>Enero</v>
      </c>
      <c r="C4362" s="20" t="s">
        <v>8148</v>
      </c>
      <c r="D4362" t="s">
        <v>1</v>
      </c>
      <c r="E4362" t="s">
        <v>0</v>
      </c>
      <c r="F4362" t="str">
        <f t="shared" si="275"/>
        <v>CCF</v>
      </c>
      <c r="G4362" t="s">
        <v>8171</v>
      </c>
      <c r="H4362" t="s">
        <v>8172</v>
      </c>
      <c r="I4362">
        <v>5314</v>
      </c>
      <c r="J4362">
        <v>5314</v>
      </c>
      <c r="K4362" t="s">
        <v>1460</v>
      </c>
      <c r="L4362" t="str">
        <f t="shared" si="276"/>
        <v>NIT</v>
      </c>
      <c r="M4362" t="str">
        <f t="shared" si="277"/>
        <v>06141610201053</v>
      </c>
      <c r="N4362" t="s">
        <v>1461</v>
      </c>
      <c r="O4362">
        <v>0</v>
      </c>
      <c r="P4362">
        <v>0</v>
      </c>
      <c r="Q4362">
        <v>23.22</v>
      </c>
      <c r="R4362">
        <v>3.0186000000000002</v>
      </c>
      <c r="S4362">
        <v>0</v>
      </c>
      <c r="T4362">
        <v>0</v>
      </c>
      <c r="U4362">
        <v>26.238599999999998</v>
      </c>
      <c r="W4362" t="s">
        <v>1</v>
      </c>
    </row>
    <row r="4363" spans="1:23">
      <c r="A4363" t="s">
        <v>8120</v>
      </c>
      <c r="B4363" t="str">
        <f t="shared" si="274"/>
        <v>Enero</v>
      </c>
      <c r="C4363" s="20" t="s">
        <v>8148</v>
      </c>
      <c r="D4363" t="s">
        <v>1</v>
      </c>
      <c r="E4363" t="s">
        <v>0</v>
      </c>
      <c r="F4363" t="str">
        <f t="shared" si="275"/>
        <v>CCF</v>
      </c>
      <c r="G4363" t="s">
        <v>8171</v>
      </c>
      <c r="H4363" t="s">
        <v>8172</v>
      </c>
      <c r="I4363">
        <v>5315</v>
      </c>
      <c r="J4363">
        <v>5315</v>
      </c>
      <c r="K4363" t="s">
        <v>8020</v>
      </c>
      <c r="L4363" t="str">
        <f t="shared" si="276"/>
        <v>NIT</v>
      </c>
      <c r="M4363" t="str">
        <f t="shared" si="277"/>
        <v>06141409801239</v>
      </c>
      <c r="N4363" t="s">
        <v>8021</v>
      </c>
      <c r="O4363">
        <v>0</v>
      </c>
      <c r="P4363">
        <v>0</v>
      </c>
      <c r="Q4363">
        <v>34.76</v>
      </c>
      <c r="R4363">
        <v>4.5187999999999997</v>
      </c>
      <c r="S4363">
        <v>0</v>
      </c>
      <c r="T4363">
        <v>0</v>
      </c>
      <c r="U4363">
        <v>39.278799999999997</v>
      </c>
      <c r="W4363" t="s">
        <v>1</v>
      </c>
    </row>
    <row r="4364" spans="1:23">
      <c r="A4364" t="s">
        <v>8120</v>
      </c>
      <c r="B4364" t="str">
        <f t="shared" si="274"/>
        <v>Enero</v>
      </c>
      <c r="C4364" s="20" t="s">
        <v>8127</v>
      </c>
      <c r="D4364" t="s">
        <v>1</v>
      </c>
      <c r="E4364" t="s">
        <v>0</v>
      </c>
      <c r="F4364" t="str">
        <f t="shared" si="275"/>
        <v>CCF</v>
      </c>
      <c r="G4364" t="s">
        <v>8171</v>
      </c>
      <c r="H4364" t="s">
        <v>8172</v>
      </c>
      <c r="I4364">
        <v>5316</v>
      </c>
      <c r="J4364">
        <v>5316</v>
      </c>
      <c r="K4364" t="s">
        <v>737</v>
      </c>
      <c r="L4364" t="str">
        <f t="shared" si="276"/>
        <v>NIT</v>
      </c>
      <c r="M4364" t="str">
        <f t="shared" si="277"/>
        <v>06142411121039</v>
      </c>
      <c r="N4364" t="s">
        <v>738</v>
      </c>
      <c r="O4364">
        <v>0</v>
      </c>
      <c r="P4364">
        <v>0</v>
      </c>
      <c r="Q4364">
        <v>150</v>
      </c>
      <c r="R4364">
        <v>19.5</v>
      </c>
      <c r="S4364">
        <v>0</v>
      </c>
      <c r="T4364">
        <v>0</v>
      </c>
      <c r="U4364">
        <v>169.5</v>
      </c>
      <c r="W4364" t="s">
        <v>1</v>
      </c>
    </row>
    <row r="4365" spans="1:23">
      <c r="A4365" t="s">
        <v>8120</v>
      </c>
      <c r="B4365" t="str">
        <f t="shared" si="274"/>
        <v>Enero</v>
      </c>
      <c r="C4365" s="20" t="s">
        <v>8127</v>
      </c>
      <c r="D4365" t="s">
        <v>1</v>
      </c>
      <c r="E4365" t="s">
        <v>0</v>
      </c>
      <c r="F4365" t="str">
        <f t="shared" si="275"/>
        <v>CCF</v>
      </c>
      <c r="G4365" t="s">
        <v>8171</v>
      </c>
      <c r="H4365" t="s">
        <v>8172</v>
      </c>
      <c r="I4365">
        <v>5317</v>
      </c>
      <c r="J4365">
        <v>5317</v>
      </c>
      <c r="K4365" t="s">
        <v>307</v>
      </c>
      <c r="L4365" t="str">
        <f t="shared" si="276"/>
        <v>NIT</v>
      </c>
      <c r="M4365" t="str">
        <f t="shared" si="277"/>
        <v>06141303971062</v>
      </c>
      <c r="N4365" t="s">
        <v>308</v>
      </c>
      <c r="O4365">
        <v>0</v>
      </c>
      <c r="P4365">
        <v>0</v>
      </c>
      <c r="Q4365">
        <v>9</v>
      </c>
      <c r="R4365">
        <v>1.17</v>
      </c>
      <c r="S4365">
        <v>0</v>
      </c>
      <c r="T4365">
        <v>0</v>
      </c>
      <c r="U4365">
        <v>10.17</v>
      </c>
      <c r="W4365" t="s">
        <v>1</v>
      </c>
    </row>
    <row r="4366" spans="1:23">
      <c r="A4366" t="s">
        <v>8120</v>
      </c>
      <c r="B4366" t="str">
        <f t="shared" si="274"/>
        <v>Enero</v>
      </c>
      <c r="C4366" s="20" t="s">
        <v>8127</v>
      </c>
      <c r="D4366" t="s">
        <v>1</v>
      </c>
      <c r="E4366" t="s">
        <v>0</v>
      </c>
      <c r="F4366" t="str">
        <f t="shared" si="275"/>
        <v>CCF</v>
      </c>
      <c r="G4366" t="s">
        <v>8171</v>
      </c>
      <c r="H4366" t="s">
        <v>8172</v>
      </c>
      <c r="I4366">
        <v>5318</v>
      </c>
      <c r="J4366">
        <v>5318</v>
      </c>
      <c r="K4366" t="s">
        <v>624</v>
      </c>
      <c r="L4366" t="str">
        <f t="shared" si="276"/>
        <v>NIT</v>
      </c>
      <c r="M4366" t="str">
        <f t="shared" si="277"/>
        <v>06142601041090</v>
      </c>
      <c r="N4366" t="s">
        <v>625</v>
      </c>
      <c r="O4366">
        <v>0</v>
      </c>
      <c r="P4366">
        <v>0</v>
      </c>
      <c r="Q4366">
        <v>112.32</v>
      </c>
      <c r="R4366">
        <v>14.601599999999999</v>
      </c>
      <c r="S4366">
        <v>0</v>
      </c>
      <c r="T4366">
        <v>0</v>
      </c>
      <c r="U4366">
        <v>126.9216</v>
      </c>
      <c r="W4366" t="s">
        <v>1</v>
      </c>
    </row>
    <row r="4367" spans="1:23">
      <c r="A4367" t="s">
        <v>8120</v>
      </c>
      <c r="B4367" t="str">
        <f t="shared" si="274"/>
        <v>Enero</v>
      </c>
      <c r="C4367" s="20" t="s">
        <v>8127</v>
      </c>
      <c r="D4367" t="s">
        <v>1</v>
      </c>
      <c r="E4367" t="s">
        <v>0</v>
      </c>
      <c r="F4367" t="str">
        <f t="shared" si="275"/>
        <v>CCF</v>
      </c>
      <c r="G4367" t="s">
        <v>8171</v>
      </c>
      <c r="H4367" t="s">
        <v>8172</v>
      </c>
      <c r="I4367">
        <v>5319</v>
      </c>
      <c r="J4367">
        <v>5319</v>
      </c>
      <c r="K4367" t="s">
        <v>1094</v>
      </c>
      <c r="L4367" t="str">
        <f t="shared" si="276"/>
        <v>NIT</v>
      </c>
      <c r="M4367" t="str">
        <f t="shared" si="277"/>
        <v>05120203741018</v>
      </c>
      <c r="N4367" t="s">
        <v>1095</v>
      </c>
      <c r="O4367">
        <v>0</v>
      </c>
      <c r="P4367">
        <v>0</v>
      </c>
      <c r="Q4367">
        <v>6966.23</v>
      </c>
      <c r="R4367">
        <v>905.60989999999993</v>
      </c>
      <c r="S4367">
        <v>0</v>
      </c>
      <c r="T4367">
        <v>0</v>
      </c>
      <c r="U4367">
        <v>7871.839899999999</v>
      </c>
      <c r="W4367" t="s">
        <v>1</v>
      </c>
    </row>
    <row r="4368" spans="1:23">
      <c r="A4368" t="s">
        <v>8120</v>
      </c>
      <c r="B4368" t="str">
        <f t="shared" si="274"/>
        <v>Enero</v>
      </c>
      <c r="C4368" s="20" t="s">
        <v>8127</v>
      </c>
      <c r="D4368" t="s">
        <v>1</v>
      </c>
      <c r="E4368" t="s">
        <v>0</v>
      </c>
      <c r="F4368" t="str">
        <f t="shared" si="275"/>
        <v>CCF</v>
      </c>
      <c r="G4368" t="s">
        <v>8171</v>
      </c>
      <c r="H4368" t="s">
        <v>8172</v>
      </c>
      <c r="I4368">
        <v>5320</v>
      </c>
      <c r="J4368">
        <v>5320</v>
      </c>
      <c r="K4368" t="s">
        <v>503</v>
      </c>
      <c r="L4368" t="str">
        <f t="shared" si="276"/>
        <v>NIT</v>
      </c>
      <c r="M4368" t="str">
        <f t="shared" si="277"/>
        <v>06142311181026</v>
      </c>
      <c r="N4368" t="s">
        <v>504</v>
      </c>
      <c r="O4368">
        <v>0</v>
      </c>
      <c r="P4368">
        <v>0</v>
      </c>
      <c r="Q4368">
        <v>35.79</v>
      </c>
      <c r="R4368">
        <v>4.6527000000000003</v>
      </c>
      <c r="S4368">
        <v>0</v>
      </c>
      <c r="T4368">
        <v>0</v>
      </c>
      <c r="U4368">
        <v>40.442700000000002</v>
      </c>
      <c r="W4368" t="s">
        <v>1</v>
      </c>
    </row>
    <row r="4369" spans="1:23">
      <c r="A4369" t="s">
        <v>8120</v>
      </c>
      <c r="B4369" t="str">
        <f t="shared" si="274"/>
        <v>Enero</v>
      </c>
      <c r="C4369" s="20" t="s">
        <v>8127</v>
      </c>
      <c r="D4369" t="s">
        <v>1</v>
      </c>
      <c r="E4369" t="s">
        <v>0</v>
      </c>
      <c r="F4369" t="str">
        <f t="shared" si="275"/>
        <v>CCF</v>
      </c>
      <c r="G4369" t="s">
        <v>8171</v>
      </c>
      <c r="H4369" t="s">
        <v>8172</v>
      </c>
      <c r="I4369">
        <v>5321</v>
      </c>
      <c r="J4369">
        <v>5321</v>
      </c>
      <c r="K4369" t="s">
        <v>582</v>
      </c>
      <c r="L4369" t="str">
        <f t="shared" si="276"/>
        <v>NIT</v>
      </c>
      <c r="M4369" t="str">
        <f t="shared" si="277"/>
        <v>12170810690016</v>
      </c>
      <c r="N4369" t="s">
        <v>583</v>
      </c>
      <c r="O4369">
        <v>0</v>
      </c>
      <c r="P4369">
        <v>0</v>
      </c>
      <c r="Q4369">
        <v>17276.52</v>
      </c>
      <c r="R4369">
        <v>2245.9476</v>
      </c>
      <c r="S4369">
        <v>0</v>
      </c>
      <c r="T4369">
        <v>0</v>
      </c>
      <c r="U4369">
        <v>19522.4676</v>
      </c>
      <c r="W4369" t="s">
        <v>1</v>
      </c>
    </row>
    <row r="4370" spans="1:23">
      <c r="A4370" t="s">
        <v>8120</v>
      </c>
      <c r="B4370" t="str">
        <f t="shared" si="274"/>
        <v>Enero</v>
      </c>
      <c r="C4370" s="20" t="s">
        <v>8127</v>
      </c>
      <c r="D4370" t="s">
        <v>1</v>
      </c>
      <c r="E4370" t="s">
        <v>0</v>
      </c>
      <c r="F4370" t="str">
        <f t="shared" si="275"/>
        <v>CCF</v>
      </c>
      <c r="G4370" t="s">
        <v>8171</v>
      </c>
      <c r="H4370" t="s">
        <v>8172</v>
      </c>
      <c r="I4370">
        <v>5322</v>
      </c>
      <c r="J4370">
        <v>5322</v>
      </c>
      <c r="K4370" t="s">
        <v>299</v>
      </c>
      <c r="L4370" t="str">
        <f t="shared" si="276"/>
        <v>NIT</v>
      </c>
      <c r="M4370" t="str">
        <f t="shared" si="277"/>
        <v>06141705620038</v>
      </c>
      <c r="N4370" t="s">
        <v>300</v>
      </c>
      <c r="O4370">
        <v>0</v>
      </c>
      <c r="P4370">
        <v>0</v>
      </c>
      <c r="Q4370">
        <v>58</v>
      </c>
      <c r="R4370">
        <v>7.54</v>
      </c>
      <c r="S4370">
        <v>0</v>
      </c>
      <c r="T4370">
        <v>0</v>
      </c>
      <c r="U4370">
        <v>65.540000000000006</v>
      </c>
      <c r="W4370" t="s">
        <v>1</v>
      </c>
    </row>
    <row r="4371" spans="1:23">
      <c r="A4371" t="s">
        <v>8120</v>
      </c>
      <c r="B4371" t="str">
        <f t="shared" si="274"/>
        <v>Enero</v>
      </c>
      <c r="C4371" s="20" t="s">
        <v>8127</v>
      </c>
      <c r="D4371" t="s">
        <v>1</v>
      </c>
      <c r="E4371" t="s">
        <v>0</v>
      </c>
      <c r="F4371" t="str">
        <f t="shared" si="275"/>
        <v>CCF</v>
      </c>
      <c r="G4371" t="s">
        <v>8171</v>
      </c>
      <c r="H4371" t="s">
        <v>8172</v>
      </c>
      <c r="I4371">
        <v>5323</v>
      </c>
      <c r="J4371">
        <v>5323</v>
      </c>
      <c r="K4371" t="s">
        <v>385</v>
      </c>
      <c r="L4371" t="str">
        <f t="shared" si="276"/>
        <v>NIT</v>
      </c>
      <c r="M4371" t="str">
        <f t="shared" si="277"/>
        <v>07012305640010</v>
      </c>
      <c r="N4371" t="s">
        <v>386</v>
      </c>
      <c r="O4371">
        <v>0</v>
      </c>
      <c r="P4371">
        <v>0</v>
      </c>
      <c r="Q4371">
        <v>30.79</v>
      </c>
      <c r="R4371">
        <v>4.0026999999999999</v>
      </c>
      <c r="S4371">
        <v>0</v>
      </c>
      <c r="T4371">
        <v>0</v>
      </c>
      <c r="U4371">
        <v>34.792699999999996</v>
      </c>
      <c r="W4371" t="s">
        <v>1</v>
      </c>
    </row>
    <row r="4372" spans="1:23">
      <c r="A4372" t="s">
        <v>8120</v>
      </c>
      <c r="B4372" t="str">
        <f t="shared" si="274"/>
        <v>Enero</v>
      </c>
      <c r="C4372" s="20" t="s">
        <v>8127</v>
      </c>
      <c r="D4372" t="s">
        <v>1</v>
      </c>
      <c r="E4372" t="s">
        <v>0</v>
      </c>
      <c r="F4372" t="str">
        <f t="shared" si="275"/>
        <v>CCF</v>
      </c>
      <c r="G4372" t="s">
        <v>8171</v>
      </c>
      <c r="H4372" t="s">
        <v>8172</v>
      </c>
      <c r="I4372">
        <v>5324</v>
      </c>
      <c r="J4372">
        <v>5324</v>
      </c>
      <c r="K4372" t="s">
        <v>118</v>
      </c>
      <c r="L4372" t="str">
        <f t="shared" si="276"/>
        <v>NIT</v>
      </c>
      <c r="M4372" t="str">
        <f t="shared" si="277"/>
        <v>06141106071025</v>
      </c>
      <c r="N4372" t="s">
        <v>119</v>
      </c>
      <c r="O4372">
        <v>0</v>
      </c>
      <c r="P4372">
        <v>0</v>
      </c>
      <c r="Q4372">
        <v>5.81</v>
      </c>
      <c r="R4372">
        <v>0.75529999999999997</v>
      </c>
      <c r="S4372">
        <v>0</v>
      </c>
      <c r="T4372">
        <v>0</v>
      </c>
      <c r="U4372">
        <v>6.5652999999999997</v>
      </c>
      <c r="W4372" t="s">
        <v>1</v>
      </c>
    </row>
    <row r="4373" spans="1:23">
      <c r="A4373" t="s">
        <v>8120</v>
      </c>
      <c r="B4373" t="str">
        <f t="shared" si="274"/>
        <v>Enero</v>
      </c>
      <c r="C4373" s="20" t="s">
        <v>8127</v>
      </c>
      <c r="D4373" t="s">
        <v>1</v>
      </c>
      <c r="E4373" t="s">
        <v>0</v>
      </c>
      <c r="F4373" t="str">
        <f t="shared" si="275"/>
        <v>CCF</v>
      </c>
      <c r="G4373" t="s">
        <v>8171</v>
      </c>
      <c r="H4373" t="s">
        <v>8172</v>
      </c>
      <c r="I4373">
        <v>5325</v>
      </c>
      <c r="J4373">
        <v>5325</v>
      </c>
      <c r="K4373" t="s">
        <v>7932</v>
      </c>
      <c r="L4373" t="str">
        <f t="shared" si="276"/>
        <v>NIT</v>
      </c>
      <c r="M4373" t="str">
        <f t="shared" si="277"/>
        <v>13042809881010</v>
      </c>
      <c r="N4373" t="s">
        <v>358</v>
      </c>
      <c r="O4373">
        <v>0</v>
      </c>
      <c r="P4373">
        <v>0</v>
      </c>
      <c r="Q4373">
        <v>184.69</v>
      </c>
      <c r="R4373">
        <v>24.009700000000002</v>
      </c>
      <c r="S4373">
        <v>0</v>
      </c>
      <c r="T4373">
        <v>0</v>
      </c>
      <c r="U4373">
        <v>208.69970000000001</v>
      </c>
      <c r="W4373" t="s">
        <v>1</v>
      </c>
    </row>
    <row r="4374" spans="1:23">
      <c r="A4374" t="s">
        <v>8120</v>
      </c>
      <c r="B4374" t="str">
        <f t="shared" si="274"/>
        <v>Enero</v>
      </c>
      <c r="C4374" s="20" t="s">
        <v>8127</v>
      </c>
      <c r="D4374" t="s">
        <v>1</v>
      </c>
      <c r="E4374" t="s">
        <v>0</v>
      </c>
      <c r="F4374" t="str">
        <f t="shared" si="275"/>
        <v>CCF</v>
      </c>
      <c r="G4374" t="s">
        <v>8171</v>
      </c>
      <c r="H4374" t="s">
        <v>8172</v>
      </c>
      <c r="I4374">
        <v>5326</v>
      </c>
      <c r="J4374">
        <v>5326</v>
      </c>
      <c r="K4374" t="s">
        <v>211</v>
      </c>
      <c r="L4374" t="str">
        <f t="shared" si="276"/>
        <v>NIT</v>
      </c>
      <c r="M4374" t="str">
        <f t="shared" si="277"/>
        <v>06141612151053</v>
      </c>
      <c r="N4374" t="s">
        <v>212</v>
      </c>
      <c r="O4374">
        <v>0</v>
      </c>
      <c r="P4374">
        <v>0</v>
      </c>
      <c r="Q4374">
        <v>358.1</v>
      </c>
      <c r="R4374">
        <v>46.553000000000004</v>
      </c>
      <c r="S4374">
        <v>0</v>
      </c>
      <c r="T4374">
        <v>0</v>
      </c>
      <c r="U4374">
        <v>404.65300000000002</v>
      </c>
      <c r="W4374" t="s">
        <v>1</v>
      </c>
    </row>
    <row r="4375" spans="1:23">
      <c r="A4375" t="s">
        <v>8120</v>
      </c>
      <c r="B4375" t="str">
        <f t="shared" si="274"/>
        <v>Enero</v>
      </c>
      <c r="C4375" s="20" t="s">
        <v>8127</v>
      </c>
      <c r="D4375" t="s">
        <v>1</v>
      </c>
      <c r="E4375" t="s">
        <v>0</v>
      </c>
      <c r="F4375" t="str">
        <f t="shared" si="275"/>
        <v>CCF</v>
      </c>
      <c r="G4375" t="s">
        <v>8171</v>
      </c>
      <c r="H4375" t="s">
        <v>8172</v>
      </c>
      <c r="I4375">
        <v>5329</v>
      </c>
      <c r="J4375">
        <v>5329</v>
      </c>
      <c r="K4375" t="s">
        <v>580</v>
      </c>
      <c r="L4375" t="str">
        <f t="shared" si="276"/>
        <v>NIT</v>
      </c>
      <c r="M4375" t="str">
        <f t="shared" si="277"/>
        <v>02102402171027</v>
      </c>
      <c r="N4375" t="s">
        <v>581</v>
      </c>
      <c r="O4375">
        <v>0</v>
      </c>
      <c r="P4375">
        <v>0</v>
      </c>
      <c r="Q4375">
        <v>7646.03</v>
      </c>
      <c r="R4375">
        <v>993.98389999999995</v>
      </c>
      <c r="S4375">
        <v>0</v>
      </c>
      <c r="T4375">
        <v>0</v>
      </c>
      <c r="U4375">
        <v>8640.0138999999999</v>
      </c>
      <c r="W4375" t="s">
        <v>1</v>
      </c>
    </row>
    <row r="4376" spans="1:23">
      <c r="A4376" t="s">
        <v>8120</v>
      </c>
      <c r="B4376" t="str">
        <f t="shared" si="274"/>
        <v>Enero</v>
      </c>
      <c r="C4376" s="20" t="s">
        <v>8127</v>
      </c>
      <c r="D4376" t="s">
        <v>1</v>
      </c>
      <c r="E4376" t="s">
        <v>0</v>
      </c>
      <c r="F4376" t="str">
        <f t="shared" si="275"/>
        <v>CCF</v>
      </c>
      <c r="G4376" t="s">
        <v>8171</v>
      </c>
      <c r="H4376" t="s">
        <v>8172</v>
      </c>
      <c r="I4376">
        <v>5327</v>
      </c>
      <c r="J4376">
        <v>5327</v>
      </c>
      <c r="K4376" t="s">
        <v>495</v>
      </c>
      <c r="L4376" t="str">
        <f t="shared" si="276"/>
        <v>NIT</v>
      </c>
      <c r="M4376" t="str">
        <f t="shared" si="277"/>
        <v>10041010601017</v>
      </c>
      <c r="N4376" t="s">
        <v>496</v>
      </c>
      <c r="O4376">
        <v>0</v>
      </c>
      <c r="P4376">
        <v>0</v>
      </c>
      <c r="Q4376">
        <v>167.23</v>
      </c>
      <c r="R4376">
        <v>21.739899999999999</v>
      </c>
      <c r="S4376">
        <v>0</v>
      </c>
      <c r="T4376">
        <v>0</v>
      </c>
      <c r="U4376">
        <v>188.9699</v>
      </c>
      <c r="W4376" t="s">
        <v>1</v>
      </c>
    </row>
    <row r="4377" spans="1:23">
      <c r="A4377" t="s">
        <v>8120</v>
      </c>
      <c r="B4377" t="str">
        <f t="shared" si="274"/>
        <v>Enero</v>
      </c>
      <c r="C4377" s="20" t="s">
        <v>8127</v>
      </c>
      <c r="D4377" t="s">
        <v>1</v>
      </c>
      <c r="E4377" t="s">
        <v>0</v>
      </c>
      <c r="F4377" t="str">
        <f t="shared" si="275"/>
        <v>CCF</v>
      </c>
      <c r="G4377" t="s">
        <v>8171</v>
      </c>
      <c r="H4377" t="s">
        <v>8172</v>
      </c>
      <c r="I4377">
        <v>5328</v>
      </c>
      <c r="J4377">
        <v>5328</v>
      </c>
      <c r="K4377" t="s">
        <v>305</v>
      </c>
      <c r="L4377" t="str">
        <f t="shared" si="276"/>
        <v>NIT</v>
      </c>
      <c r="M4377" t="str">
        <f t="shared" si="277"/>
        <v>06141301211036</v>
      </c>
      <c r="N4377" t="s">
        <v>306</v>
      </c>
      <c r="O4377">
        <v>0</v>
      </c>
      <c r="P4377">
        <v>0</v>
      </c>
      <c r="Q4377">
        <v>7406.63</v>
      </c>
      <c r="R4377">
        <v>962.86189999999999</v>
      </c>
      <c r="S4377">
        <v>0</v>
      </c>
      <c r="T4377">
        <v>0</v>
      </c>
      <c r="U4377">
        <v>8369.4919000000009</v>
      </c>
      <c r="W4377" t="s">
        <v>1</v>
      </c>
    </row>
    <row r="4378" spans="1:23">
      <c r="A4378" t="s">
        <v>8120</v>
      </c>
      <c r="B4378" t="str">
        <f t="shared" si="274"/>
        <v>Enero</v>
      </c>
      <c r="C4378" s="20" t="s">
        <v>8127</v>
      </c>
      <c r="D4378" t="s">
        <v>1</v>
      </c>
      <c r="E4378" t="s">
        <v>0</v>
      </c>
      <c r="F4378" t="str">
        <f t="shared" si="275"/>
        <v>CCF</v>
      </c>
      <c r="G4378" t="s">
        <v>8171</v>
      </c>
      <c r="H4378" t="s">
        <v>8172</v>
      </c>
      <c r="I4378">
        <v>5330</v>
      </c>
      <c r="J4378">
        <v>5330</v>
      </c>
      <c r="K4378" t="s">
        <v>727</v>
      </c>
      <c r="L4378" t="str">
        <f t="shared" si="276"/>
        <v>NIT</v>
      </c>
      <c r="M4378" t="str">
        <f t="shared" si="277"/>
        <v>01011702691031</v>
      </c>
      <c r="N4378" t="s">
        <v>728</v>
      </c>
      <c r="O4378">
        <v>0</v>
      </c>
      <c r="P4378">
        <v>0</v>
      </c>
      <c r="Q4378">
        <v>278.77</v>
      </c>
      <c r="R4378">
        <v>36.240099999999998</v>
      </c>
      <c r="S4378">
        <v>0</v>
      </c>
      <c r="T4378">
        <v>0</v>
      </c>
      <c r="U4378">
        <v>315.01009999999997</v>
      </c>
      <c r="W4378" t="s">
        <v>1</v>
      </c>
    </row>
    <row r="4379" spans="1:23">
      <c r="A4379" t="s">
        <v>8120</v>
      </c>
      <c r="B4379" t="str">
        <f t="shared" si="274"/>
        <v>Enero</v>
      </c>
      <c r="C4379" s="20" t="s">
        <v>8127</v>
      </c>
      <c r="D4379" t="s">
        <v>1</v>
      </c>
      <c r="E4379" t="s">
        <v>0</v>
      </c>
      <c r="F4379" t="str">
        <f t="shared" si="275"/>
        <v>CCF</v>
      </c>
      <c r="G4379" t="s">
        <v>8171</v>
      </c>
      <c r="H4379" t="s">
        <v>8172</v>
      </c>
      <c r="I4379">
        <v>5331</v>
      </c>
      <c r="J4379">
        <v>5331</v>
      </c>
      <c r="K4379" t="s">
        <v>558</v>
      </c>
      <c r="L4379" t="str">
        <f t="shared" si="276"/>
        <v>NIT</v>
      </c>
      <c r="M4379" t="str">
        <f t="shared" si="277"/>
        <v>06141301121053</v>
      </c>
      <c r="N4379" t="s">
        <v>559</v>
      </c>
      <c r="O4379">
        <v>0</v>
      </c>
      <c r="P4379">
        <v>0</v>
      </c>
      <c r="Q4379">
        <v>84.05</v>
      </c>
      <c r="R4379">
        <v>10.926500000000001</v>
      </c>
      <c r="S4379">
        <v>0</v>
      </c>
      <c r="T4379">
        <v>0</v>
      </c>
      <c r="U4379">
        <v>94.976500000000001</v>
      </c>
      <c r="W4379" t="s">
        <v>1</v>
      </c>
    </row>
    <row r="4380" spans="1:23">
      <c r="A4380" t="s">
        <v>8120</v>
      </c>
      <c r="B4380" t="str">
        <f t="shared" si="274"/>
        <v>Enero</v>
      </c>
      <c r="C4380" s="20" t="s">
        <v>8127</v>
      </c>
      <c r="D4380" t="s">
        <v>1</v>
      </c>
      <c r="E4380" t="s">
        <v>0</v>
      </c>
      <c r="F4380" t="str">
        <f t="shared" si="275"/>
        <v>CCF</v>
      </c>
      <c r="G4380" t="s">
        <v>8171</v>
      </c>
      <c r="H4380" t="s">
        <v>8172</v>
      </c>
      <c r="I4380">
        <v>5332</v>
      </c>
      <c r="J4380">
        <v>5332</v>
      </c>
      <c r="K4380" t="s">
        <v>140</v>
      </c>
      <c r="L4380" t="str">
        <f t="shared" si="276"/>
        <v>NIT</v>
      </c>
      <c r="M4380" t="str">
        <f t="shared" si="277"/>
        <v>06142110041021</v>
      </c>
      <c r="N4380" t="s">
        <v>141</v>
      </c>
      <c r="O4380">
        <v>0</v>
      </c>
      <c r="P4380">
        <v>0</v>
      </c>
      <c r="Q4380">
        <v>31.8</v>
      </c>
      <c r="R4380">
        <v>4.1340000000000003</v>
      </c>
      <c r="S4380">
        <v>0</v>
      </c>
      <c r="T4380">
        <v>0</v>
      </c>
      <c r="U4380">
        <v>35.933999999999997</v>
      </c>
      <c r="W4380" t="s">
        <v>1</v>
      </c>
    </row>
    <row r="4381" spans="1:23">
      <c r="A4381" t="s">
        <v>8120</v>
      </c>
      <c r="B4381" t="str">
        <f t="shared" si="274"/>
        <v>Enero</v>
      </c>
      <c r="C4381" s="20" t="s">
        <v>8127</v>
      </c>
      <c r="D4381" t="s">
        <v>1</v>
      </c>
      <c r="E4381" t="s">
        <v>0</v>
      </c>
      <c r="F4381" t="str">
        <f t="shared" si="275"/>
        <v>CCF</v>
      </c>
      <c r="G4381" t="s">
        <v>8171</v>
      </c>
      <c r="H4381" t="s">
        <v>8172</v>
      </c>
      <c r="I4381">
        <v>5333</v>
      </c>
      <c r="J4381">
        <v>5333</v>
      </c>
      <c r="K4381" t="s">
        <v>389</v>
      </c>
      <c r="L4381" t="str">
        <f t="shared" si="276"/>
        <v>NIT</v>
      </c>
      <c r="M4381" t="str">
        <f t="shared" si="277"/>
        <v>06141307951066</v>
      </c>
      <c r="N4381" t="s">
        <v>390</v>
      </c>
      <c r="O4381">
        <v>0</v>
      </c>
      <c r="P4381">
        <v>0</v>
      </c>
      <c r="Q4381">
        <v>42.25</v>
      </c>
      <c r="R4381">
        <v>5.4925000000000006</v>
      </c>
      <c r="S4381">
        <v>0</v>
      </c>
      <c r="T4381">
        <v>0</v>
      </c>
      <c r="U4381">
        <v>47.7425</v>
      </c>
      <c r="W4381" t="s">
        <v>1</v>
      </c>
    </row>
    <row r="4382" spans="1:23">
      <c r="A4382" t="s">
        <v>8120</v>
      </c>
      <c r="B4382" t="str">
        <f t="shared" si="274"/>
        <v>Enero</v>
      </c>
      <c r="C4382" s="20" t="s">
        <v>8127</v>
      </c>
      <c r="D4382" t="s">
        <v>1</v>
      </c>
      <c r="E4382" t="s">
        <v>0</v>
      </c>
      <c r="F4382" t="str">
        <f t="shared" si="275"/>
        <v>CCF</v>
      </c>
      <c r="G4382" t="s">
        <v>8171</v>
      </c>
      <c r="H4382" t="s">
        <v>8172</v>
      </c>
      <c r="I4382">
        <v>5334</v>
      </c>
      <c r="J4382">
        <v>5334</v>
      </c>
      <c r="K4382" t="s">
        <v>481</v>
      </c>
      <c r="L4382" t="str">
        <f t="shared" si="276"/>
        <v>NIT</v>
      </c>
      <c r="M4382" t="str">
        <f t="shared" si="277"/>
        <v>12082907611016</v>
      </c>
      <c r="N4382" t="s">
        <v>482</v>
      </c>
      <c r="O4382">
        <v>0</v>
      </c>
      <c r="P4382">
        <v>0</v>
      </c>
      <c r="Q4382">
        <v>474.91</v>
      </c>
      <c r="R4382">
        <v>61.738300000000002</v>
      </c>
      <c r="S4382">
        <v>0</v>
      </c>
      <c r="T4382">
        <v>0</v>
      </c>
      <c r="U4382">
        <v>536.64830000000006</v>
      </c>
      <c r="W4382" t="s">
        <v>1</v>
      </c>
    </row>
    <row r="4383" spans="1:23">
      <c r="A4383" t="s">
        <v>8120</v>
      </c>
      <c r="B4383" t="str">
        <f t="shared" si="274"/>
        <v>Enero</v>
      </c>
      <c r="C4383" s="20" t="s">
        <v>8127</v>
      </c>
      <c r="D4383" t="s">
        <v>1</v>
      </c>
      <c r="E4383" t="s">
        <v>0</v>
      </c>
      <c r="F4383" t="str">
        <f t="shared" si="275"/>
        <v>CCF</v>
      </c>
      <c r="G4383" t="s">
        <v>8171</v>
      </c>
      <c r="H4383" t="s">
        <v>8172</v>
      </c>
      <c r="I4383">
        <v>5335</v>
      </c>
      <c r="J4383">
        <v>5335</v>
      </c>
      <c r="K4383" t="s">
        <v>588</v>
      </c>
      <c r="L4383" t="str">
        <f t="shared" si="276"/>
        <v>NIT</v>
      </c>
      <c r="M4383" t="str">
        <f t="shared" si="277"/>
        <v>11130501671013</v>
      </c>
      <c r="N4383" t="s">
        <v>589</v>
      </c>
      <c r="O4383">
        <v>0</v>
      </c>
      <c r="P4383">
        <v>0</v>
      </c>
      <c r="Q4383">
        <v>187.85</v>
      </c>
      <c r="R4383">
        <v>24.420500000000001</v>
      </c>
      <c r="S4383">
        <v>0</v>
      </c>
      <c r="T4383">
        <v>0</v>
      </c>
      <c r="U4383">
        <v>212.2705</v>
      </c>
      <c r="W4383" t="s">
        <v>1</v>
      </c>
    </row>
    <row r="4384" spans="1:23">
      <c r="A4384" t="s">
        <v>8120</v>
      </c>
      <c r="B4384" t="str">
        <f t="shared" si="274"/>
        <v>Enero</v>
      </c>
      <c r="C4384" s="20" t="s">
        <v>8127</v>
      </c>
      <c r="D4384" t="s">
        <v>1</v>
      </c>
      <c r="E4384" t="s">
        <v>0</v>
      </c>
      <c r="F4384" t="str">
        <f t="shared" si="275"/>
        <v>CCF</v>
      </c>
      <c r="G4384" t="s">
        <v>8171</v>
      </c>
      <c r="H4384" t="s">
        <v>8172</v>
      </c>
      <c r="I4384">
        <v>5336</v>
      </c>
      <c r="J4384">
        <v>5336</v>
      </c>
      <c r="K4384" t="s">
        <v>588</v>
      </c>
      <c r="L4384" t="str">
        <f t="shared" si="276"/>
        <v>NIT</v>
      </c>
      <c r="M4384" t="str">
        <f t="shared" si="277"/>
        <v>11130501671013</v>
      </c>
      <c r="N4384" t="s">
        <v>589</v>
      </c>
      <c r="O4384">
        <v>0</v>
      </c>
      <c r="P4384">
        <v>0</v>
      </c>
      <c r="Q4384">
        <v>169.26</v>
      </c>
      <c r="R4384">
        <v>22.003799999999998</v>
      </c>
      <c r="S4384">
        <v>0</v>
      </c>
      <c r="T4384">
        <v>0</v>
      </c>
      <c r="U4384">
        <v>191.2638</v>
      </c>
      <c r="W4384" t="s">
        <v>1</v>
      </c>
    </row>
    <row r="4385" spans="1:23">
      <c r="A4385" t="s">
        <v>8120</v>
      </c>
      <c r="B4385" t="str">
        <f t="shared" si="274"/>
        <v>Enero</v>
      </c>
      <c r="C4385" s="20" t="s">
        <v>8127</v>
      </c>
      <c r="D4385" t="s">
        <v>1</v>
      </c>
      <c r="E4385" t="s">
        <v>0</v>
      </c>
      <c r="F4385" t="str">
        <f t="shared" si="275"/>
        <v>CCF</v>
      </c>
      <c r="G4385" t="s">
        <v>8171</v>
      </c>
      <c r="H4385" t="s">
        <v>8172</v>
      </c>
      <c r="I4385">
        <v>5337</v>
      </c>
      <c r="J4385">
        <v>5337</v>
      </c>
      <c r="K4385" t="s">
        <v>449</v>
      </c>
      <c r="L4385" t="str">
        <f t="shared" si="276"/>
        <v>NIT</v>
      </c>
      <c r="M4385" t="str">
        <f t="shared" si="277"/>
        <v>12172402711036</v>
      </c>
      <c r="N4385" t="s">
        <v>450</v>
      </c>
      <c r="O4385">
        <v>0</v>
      </c>
      <c r="P4385">
        <v>0</v>
      </c>
      <c r="Q4385">
        <v>28.99</v>
      </c>
      <c r="R4385">
        <v>3.7686999999999999</v>
      </c>
      <c r="S4385">
        <v>0</v>
      </c>
      <c r="T4385">
        <v>0</v>
      </c>
      <c r="U4385">
        <v>32.758699999999997</v>
      </c>
      <c r="W4385" t="s">
        <v>1</v>
      </c>
    </row>
    <row r="4386" spans="1:23">
      <c r="A4386" t="s">
        <v>8120</v>
      </c>
      <c r="B4386" t="str">
        <f t="shared" si="274"/>
        <v>Enero</v>
      </c>
      <c r="C4386" s="20" t="s">
        <v>8127</v>
      </c>
      <c r="D4386" t="s">
        <v>1</v>
      </c>
      <c r="E4386" t="s">
        <v>0</v>
      </c>
      <c r="F4386" t="str">
        <f t="shared" si="275"/>
        <v>CCF</v>
      </c>
      <c r="G4386" t="s">
        <v>8171</v>
      </c>
      <c r="H4386" t="s">
        <v>8172</v>
      </c>
      <c r="I4386">
        <v>5338</v>
      </c>
      <c r="J4386">
        <v>5338</v>
      </c>
      <c r="K4386" t="s">
        <v>8199</v>
      </c>
      <c r="L4386" t="str">
        <f t="shared" si="276"/>
        <v>NIT</v>
      </c>
      <c r="M4386" t="str">
        <f t="shared" si="277"/>
        <v>11231207211013</v>
      </c>
      <c r="N4386" t="s">
        <v>8200</v>
      </c>
      <c r="O4386">
        <v>0</v>
      </c>
      <c r="P4386">
        <v>0</v>
      </c>
      <c r="Q4386">
        <v>1581.16</v>
      </c>
      <c r="R4386">
        <v>205.55080000000001</v>
      </c>
      <c r="S4386">
        <v>0</v>
      </c>
      <c r="T4386">
        <v>0</v>
      </c>
      <c r="U4386">
        <v>1786.7108000000001</v>
      </c>
      <c r="W4386" t="s">
        <v>1</v>
      </c>
    </row>
    <row r="4387" spans="1:23">
      <c r="A4387" t="s">
        <v>8120</v>
      </c>
      <c r="B4387" t="str">
        <f t="shared" si="274"/>
        <v>Enero</v>
      </c>
      <c r="C4387" s="20" t="s">
        <v>8127</v>
      </c>
      <c r="D4387" t="s">
        <v>1</v>
      </c>
      <c r="E4387" t="s">
        <v>0</v>
      </c>
      <c r="F4387" t="str">
        <f t="shared" si="275"/>
        <v>CCF</v>
      </c>
      <c r="G4387" t="s">
        <v>8171</v>
      </c>
      <c r="H4387" t="s">
        <v>8172</v>
      </c>
      <c r="I4387">
        <v>5339</v>
      </c>
      <c r="J4387">
        <v>5339</v>
      </c>
      <c r="K4387" t="s">
        <v>628</v>
      </c>
      <c r="L4387" t="str">
        <f t="shared" si="276"/>
        <v>NIT</v>
      </c>
      <c r="M4387" t="str">
        <f t="shared" si="277"/>
        <v>12172306380025</v>
      </c>
      <c r="N4387" t="s">
        <v>629</v>
      </c>
      <c r="O4387">
        <v>0</v>
      </c>
      <c r="P4387">
        <v>0</v>
      </c>
      <c r="Q4387">
        <v>37.17</v>
      </c>
      <c r="R4387">
        <v>4.8321000000000005</v>
      </c>
      <c r="S4387">
        <v>0</v>
      </c>
      <c r="T4387">
        <v>0</v>
      </c>
      <c r="U4387">
        <v>42.002099999999999</v>
      </c>
      <c r="W4387" t="s">
        <v>1</v>
      </c>
    </row>
    <row r="4388" spans="1:23">
      <c r="A4388" t="s">
        <v>8120</v>
      </c>
      <c r="B4388" t="str">
        <f t="shared" si="274"/>
        <v>Enero</v>
      </c>
      <c r="C4388" s="20" t="s">
        <v>8127</v>
      </c>
      <c r="D4388" t="s">
        <v>1</v>
      </c>
      <c r="E4388" t="s">
        <v>0</v>
      </c>
      <c r="F4388" t="str">
        <f t="shared" si="275"/>
        <v>CCF</v>
      </c>
      <c r="G4388" t="s">
        <v>8171</v>
      </c>
      <c r="H4388" t="s">
        <v>8172</v>
      </c>
      <c r="I4388">
        <v>5340</v>
      </c>
      <c r="J4388">
        <v>5340</v>
      </c>
      <c r="K4388" t="s">
        <v>616</v>
      </c>
      <c r="L4388" t="str">
        <f t="shared" si="276"/>
        <v>NIT</v>
      </c>
      <c r="M4388" t="str">
        <f t="shared" si="277"/>
        <v>02030104771061</v>
      </c>
      <c r="N4388" t="s">
        <v>617</v>
      </c>
      <c r="O4388">
        <v>0</v>
      </c>
      <c r="P4388">
        <v>0</v>
      </c>
      <c r="Q4388">
        <v>431.79</v>
      </c>
      <c r="R4388">
        <v>56.132700000000007</v>
      </c>
      <c r="S4388">
        <v>0</v>
      </c>
      <c r="T4388">
        <v>0</v>
      </c>
      <c r="U4388">
        <v>487.92270000000002</v>
      </c>
      <c r="W4388" t="s">
        <v>1</v>
      </c>
    </row>
    <row r="4389" spans="1:23">
      <c r="A4389" t="s">
        <v>8120</v>
      </c>
      <c r="B4389" t="str">
        <f t="shared" si="274"/>
        <v>Enero</v>
      </c>
      <c r="C4389" s="20" t="s">
        <v>8127</v>
      </c>
      <c r="D4389" t="s">
        <v>1</v>
      </c>
      <c r="E4389" t="s">
        <v>0</v>
      </c>
      <c r="F4389" t="str">
        <f t="shared" si="275"/>
        <v>CCF</v>
      </c>
      <c r="G4389" t="s">
        <v>8171</v>
      </c>
      <c r="H4389" t="s">
        <v>8172</v>
      </c>
      <c r="I4389">
        <v>5341</v>
      </c>
      <c r="J4389">
        <v>5341</v>
      </c>
      <c r="K4389" t="s">
        <v>534</v>
      </c>
      <c r="L4389" t="str">
        <f t="shared" si="276"/>
        <v>NIT</v>
      </c>
      <c r="M4389" t="str">
        <f t="shared" si="277"/>
        <v>12172307141010</v>
      </c>
      <c r="N4389" t="s">
        <v>535</v>
      </c>
      <c r="O4389">
        <v>0</v>
      </c>
      <c r="P4389">
        <v>0</v>
      </c>
      <c r="Q4389">
        <v>225.02</v>
      </c>
      <c r="R4389">
        <v>29.252600000000001</v>
      </c>
      <c r="S4389">
        <v>0</v>
      </c>
      <c r="T4389">
        <v>0</v>
      </c>
      <c r="U4389">
        <v>254.27260000000001</v>
      </c>
      <c r="W4389" t="s">
        <v>1</v>
      </c>
    </row>
    <row r="4390" spans="1:23">
      <c r="A4390" t="s">
        <v>8120</v>
      </c>
      <c r="B4390" t="str">
        <f t="shared" si="274"/>
        <v>Enero</v>
      </c>
      <c r="C4390" s="20" t="s">
        <v>8127</v>
      </c>
      <c r="D4390" t="s">
        <v>1</v>
      </c>
      <c r="E4390" t="s">
        <v>0</v>
      </c>
      <c r="F4390" t="str">
        <f t="shared" si="275"/>
        <v>CCF</v>
      </c>
      <c r="G4390" t="s">
        <v>8171</v>
      </c>
      <c r="H4390" t="s">
        <v>8172</v>
      </c>
      <c r="I4390">
        <v>5342</v>
      </c>
      <c r="J4390">
        <v>5342</v>
      </c>
      <c r="K4390" t="s">
        <v>255</v>
      </c>
      <c r="L4390" t="str">
        <f t="shared" si="276"/>
        <v>NIT</v>
      </c>
      <c r="M4390" t="str">
        <f t="shared" si="277"/>
        <v>12170106061015</v>
      </c>
      <c r="N4390" t="s">
        <v>256</v>
      </c>
      <c r="O4390">
        <v>0</v>
      </c>
      <c r="P4390">
        <v>0</v>
      </c>
      <c r="Q4390">
        <v>485.18</v>
      </c>
      <c r="R4390">
        <v>63.073400000000007</v>
      </c>
      <c r="S4390">
        <v>0</v>
      </c>
      <c r="T4390">
        <v>0</v>
      </c>
      <c r="U4390">
        <v>548.25340000000006</v>
      </c>
      <c r="W4390" t="s">
        <v>1</v>
      </c>
    </row>
    <row r="4391" spans="1:23">
      <c r="A4391" t="s">
        <v>8120</v>
      </c>
      <c r="B4391" t="str">
        <f t="shared" si="274"/>
        <v>Enero</v>
      </c>
      <c r="C4391" s="20" t="s">
        <v>8127</v>
      </c>
      <c r="D4391" t="s">
        <v>1</v>
      </c>
      <c r="E4391" t="s">
        <v>0</v>
      </c>
      <c r="F4391" t="str">
        <f t="shared" si="275"/>
        <v>CCF</v>
      </c>
      <c r="G4391" t="s">
        <v>8171</v>
      </c>
      <c r="H4391" t="s">
        <v>8172</v>
      </c>
      <c r="I4391">
        <v>5343</v>
      </c>
      <c r="J4391">
        <v>5343</v>
      </c>
      <c r="K4391" t="s">
        <v>140</v>
      </c>
      <c r="L4391" t="str">
        <f t="shared" si="276"/>
        <v>NIT</v>
      </c>
      <c r="M4391" t="str">
        <f t="shared" si="277"/>
        <v>06142110041021</v>
      </c>
      <c r="N4391" t="s">
        <v>141</v>
      </c>
      <c r="O4391">
        <v>0</v>
      </c>
      <c r="P4391">
        <v>0</v>
      </c>
      <c r="Q4391">
        <v>156.24</v>
      </c>
      <c r="R4391">
        <v>20.311200000000003</v>
      </c>
      <c r="S4391">
        <v>0</v>
      </c>
      <c r="T4391">
        <v>0</v>
      </c>
      <c r="U4391">
        <v>176.55120000000002</v>
      </c>
      <c r="W4391" t="s">
        <v>1</v>
      </c>
    </row>
    <row r="4392" spans="1:23">
      <c r="A4392" t="s">
        <v>8120</v>
      </c>
      <c r="B4392" t="str">
        <f t="shared" si="274"/>
        <v>Enero</v>
      </c>
      <c r="C4392" s="20" t="s">
        <v>8127</v>
      </c>
      <c r="D4392" t="s">
        <v>1</v>
      </c>
      <c r="E4392" t="s">
        <v>0</v>
      </c>
      <c r="F4392" t="str">
        <f t="shared" si="275"/>
        <v>CCF</v>
      </c>
      <c r="G4392" t="s">
        <v>8171</v>
      </c>
      <c r="H4392" t="s">
        <v>8172</v>
      </c>
      <c r="I4392">
        <v>5344</v>
      </c>
      <c r="J4392">
        <v>5344</v>
      </c>
      <c r="K4392" t="s">
        <v>118</v>
      </c>
      <c r="L4392" t="str">
        <f t="shared" si="276"/>
        <v>NIT</v>
      </c>
      <c r="M4392" t="str">
        <f t="shared" si="277"/>
        <v>06141106071025</v>
      </c>
      <c r="N4392" t="s">
        <v>119</v>
      </c>
      <c r="O4392">
        <v>0</v>
      </c>
      <c r="P4392">
        <v>0</v>
      </c>
      <c r="Q4392">
        <v>138.21</v>
      </c>
      <c r="R4392">
        <v>17.967300000000002</v>
      </c>
      <c r="S4392">
        <v>0</v>
      </c>
      <c r="T4392">
        <v>0</v>
      </c>
      <c r="U4392">
        <v>156.1773</v>
      </c>
      <c r="W4392" t="s">
        <v>1</v>
      </c>
    </row>
    <row r="4393" spans="1:23">
      <c r="A4393" t="s">
        <v>8120</v>
      </c>
      <c r="B4393" t="str">
        <f t="shared" si="274"/>
        <v>Enero</v>
      </c>
      <c r="C4393" s="20" t="s">
        <v>8127</v>
      </c>
      <c r="D4393" t="s">
        <v>1</v>
      </c>
      <c r="E4393" t="s">
        <v>0</v>
      </c>
      <c r="F4393" t="str">
        <f t="shared" si="275"/>
        <v>CCF</v>
      </c>
      <c r="G4393" t="s">
        <v>8171</v>
      </c>
      <c r="H4393" t="s">
        <v>8172</v>
      </c>
      <c r="I4393">
        <v>5345</v>
      </c>
      <c r="J4393">
        <v>5345</v>
      </c>
      <c r="K4393" t="s">
        <v>976</v>
      </c>
      <c r="L4393" t="str">
        <f t="shared" si="276"/>
        <v>NIT</v>
      </c>
      <c r="M4393" t="str">
        <f t="shared" si="277"/>
        <v>12172111600024</v>
      </c>
      <c r="N4393" t="s">
        <v>977</v>
      </c>
      <c r="O4393">
        <v>0</v>
      </c>
      <c r="P4393">
        <v>0</v>
      </c>
      <c r="Q4393">
        <v>444.48</v>
      </c>
      <c r="R4393">
        <v>57.782400000000003</v>
      </c>
      <c r="S4393">
        <v>0</v>
      </c>
      <c r="T4393">
        <v>0</v>
      </c>
      <c r="U4393">
        <v>502.26240000000001</v>
      </c>
      <c r="W4393" t="s">
        <v>1</v>
      </c>
    </row>
    <row r="4394" spans="1:23">
      <c r="A4394" t="s">
        <v>8120</v>
      </c>
      <c r="B4394" t="str">
        <f t="shared" si="274"/>
        <v>Enero</v>
      </c>
      <c r="C4394" s="20" t="s">
        <v>8127</v>
      </c>
      <c r="D4394" t="s">
        <v>1</v>
      </c>
      <c r="E4394" t="s">
        <v>0</v>
      </c>
      <c r="F4394" t="str">
        <f t="shared" si="275"/>
        <v>CCF</v>
      </c>
      <c r="G4394" t="s">
        <v>8171</v>
      </c>
      <c r="H4394" t="s">
        <v>8172</v>
      </c>
      <c r="I4394">
        <v>5346</v>
      </c>
      <c r="J4394">
        <v>5346</v>
      </c>
      <c r="K4394" t="s">
        <v>95</v>
      </c>
      <c r="L4394" t="str">
        <f t="shared" si="276"/>
        <v>NIT</v>
      </c>
      <c r="M4394" t="str">
        <f t="shared" si="277"/>
        <v>06142212650014</v>
      </c>
      <c r="N4394" t="s">
        <v>96</v>
      </c>
      <c r="O4394">
        <v>0</v>
      </c>
      <c r="P4394">
        <v>0</v>
      </c>
      <c r="Q4394">
        <v>147.84</v>
      </c>
      <c r="R4394">
        <v>19.219200000000001</v>
      </c>
      <c r="S4394">
        <v>0</v>
      </c>
      <c r="T4394">
        <v>0</v>
      </c>
      <c r="U4394">
        <v>167.0592</v>
      </c>
      <c r="W4394" t="s">
        <v>1</v>
      </c>
    </row>
    <row r="4395" spans="1:23">
      <c r="A4395" t="s">
        <v>8120</v>
      </c>
      <c r="B4395" t="str">
        <f t="shared" si="274"/>
        <v>Enero</v>
      </c>
      <c r="C4395" s="20" t="s">
        <v>8127</v>
      </c>
      <c r="D4395" t="s">
        <v>1</v>
      </c>
      <c r="E4395" t="s">
        <v>0</v>
      </c>
      <c r="F4395" t="str">
        <f t="shared" si="275"/>
        <v>CCF</v>
      </c>
      <c r="G4395" t="s">
        <v>8171</v>
      </c>
      <c r="H4395" t="s">
        <v>8172</v>
      </c>
      <c r="I4395">
        <v>5347</v>
      </c>
      <c r="J4395">
        <v>5347</v>
      </c>
      <c r="K4395" t="s">
        <v>503</v>
      </c>
      <c r="L4395" t="str">
        <f t="shared" si="276"/>
        <v>NIT</v>
      </c>
      <c r="M4395" t="str">
        <f t="shared" si="277"/>
        <v>06142311181026</v>
      </c>
      <c r="N4395" t="s">
        <v>504</v>
      </c>
      <c r="O4395">
        <v>0</v>
      </c>
      <c r="P4395">
        <v>0</v>
      </c>
      <c r="Q4395">
        <v>323.39999999999998</v>
      </c>
      <c r="R4395">
        <v>42.042000000000002</v>
      </c>
      <c r="S4395">
        <v>0</v>
      </c>
      <c r="T4395">
        <v>0</v>
      </c>
      <c r="U4395">
        <v>365.44200000000001</v>
      </c>
      <c r="W4395" t="s">
        <v>1</v>
      </c>
    </row>
    <row r="4396" spans="1:23">
      <c r="A4396" t="s">
        <v>8120</v>
      </c>
      <c r="B4396" t="str">
        <f t="shared" ref="B4396:B4459" si="278">SUBSTITUTE(A4396,"NERO","nero")</f>
        <v>Enero</v>
      </c>
      <c r="C4396" s="20" t="s">
        <v>8127</v>
      </c>
      <c r="D4396" t="s">
        <v>1</v>
      </c>
      <c r="E4396" t="s">
        <v>0</v>
      </c>
      <c r="F4396" t="str">
        <f t="shared" si="275"/>
        <v>CCF</v>
      </c>
      <c r="G4396" t="s">
        <v>8171</v>
      </c>
      <c r="H4396" t="s">
        <v>8172</v>
      </c>
      <c r="I4396">
        <v>5348</v>
      </c>
      <c r="J4396">
        <v>5348</v>
      </c>
      <c r="K4396" t="s">
        <v>503</v>
      </c>
      <c r="L4396" t="str">
        <f t="shared" si="276"/>
        <v>NIT</v>
      </c>
      <c r="M4396" t="str">
        <f t="shared" si="277"/>
        <v>06142311181026</v>
      </c>
      <c r="N4396" t="s">
        <v>504</v>
      </c>
      <c r="O4396">
        <v>0</v>
      </c>
      <c r="P4396">
        <v>0</v>
      </c>
      <c r="Q4396">
        <v>140.56</v>
      </c>
      <c r="R4396">
        <v>18.2728</v>
      </c>
      <c r="S4396">
        <v>0</v>
      </c>
      <c r="T4396">
        <v>0</v>
      </c>
      <c r="U4396">
        <v>158.83279999999999</v>
      </c>
      <c r="W4396" t="s">
        <v>1</v>
      </c>
    </row>
    <row r="4397" spans="1:23">
      <c r="A4397" t="s">
        <v>8120</v>
      </c>
      <c r="B4397" t="str">
        <f t="shared" si="278"/>
        <v>Enero</v>
      </c>
      <c r="C4397" s="20" t="s">
        <v>8127</v>
      </c>
      <c r="D4397" t="s">
        <v>1</v>
      </c>
      <c r="E4397" t="s">
        <v>0</v>
      </c>
      <c r="F4397" t="str">
        <f t="shared" si="275"/>
        <v>CCF</v>
      </c>
      <c r="G4397" t="s">
        <v>8171</v>
      </c>
      <c r="H4397" t="s">
        <v>8172</v>
      </c>
      <c r="I4397">
        <v>5349</v>
      </c>
      <c r="J4397">
        <v>5349</v>
      </c>
      <c r="K4397" t="s">
        <v>345</v>
      </c>
      <c r="L4397" t="str">
        <f t="shared" si="276"/>
        <v>NIT</v>
      </c>
      <c r="M4397" t="str">
        <f t="shared" si="277"/>
        <v>09032703721011</v>
      </c>
      <c r="N4397" t="s">
        <v>346</v>
      </c>
      <c r="O4397">
        <v>0</v>
      </c>
      <c r="P4397">
        <v>0</v>
      </c>
      <c r="Q4397">
        <v>71.22</v>
      </c>
      <c r="R4397">
        <v>9.2585999999999995</v>
      </c>
      <c r="S4397">
        <v>0</v>
      </c>
      <c r="T4397">
        <v>0</v>
      </c>
      <c r="U4397">
        <v>80.4786</v>
      </c>
      <c r="W4397" t="s">
        <v>1</v>
      </c>
    </row>
    <row r="4398" spans="1:23">
      <c r="A4398" t="s">
        <v>8120</v>
      </c>
      <c r="B4398" t="str">
        <f t="shared" si="278"/>
        <v>Enero</v>
      </c>
      <c r="C4398" s="20" t="s">
        <v>8127</v>
      </c>
      <c r="D4398" t="s">
        <v>1</v>
      </c>
      <c r="E4398" t="s">
        <v>0</v>
      </c>
      <c r="F4398" t="str">
        <f t="shared" si="275"/>
        <v>CCF</v>
      </c>
      <c r="G4398" t="s">
        <v>8171</v>
      </c>
      <c r="H4398" t="s">
        <v>8172</v>
      </c>
      <c r="I4398">
        <v>5350</v>
      </c>
      <c r="J4398">
        <v>5350</v>
      </c>
      <c r="K4398" t="s">
        <v>249</v>
      </c>
      <c r="L4398" t="str">
        <f t="shared" si="276"/>
        <v>NIT</v>
      </c>
      <c r="M4398" t="str">
        <f t="shared" si="277"/>
        <v>06071402171010</v>
      </c>
      <c r="N4398" t="s">
        <v>250</v>
      </c>
      <c r="O4398">
        <v>0</v>
      </c>
      <c r="P4398">
        <v>0</v>
      </c>
      <c r="Q4398">
        <v>159.29</v>
      </c>
      <c r="R4398">
        <v>20.707699999999999</v>
      </c>
      <c r="S4398">
        <v>0</v>
      </c>
      <c r="T4398">
        <v>0</v>
      </c>
      <c r="U4398">
        <v>179.99769999999998</v>
      </c>
      <c r="W4398" t="s">
        <v>1</v>
      </c>
    </row>
    <row r="4399" spans="1:23">
      <c r="A4399" t="s">
        <v>8120</v>
      </c>
      <c r="B4399" t="str">
        <f t="shared" si="278"/>
        <v>Enero</v>
      </c>
      <c r="C4399" s="20" t="s">
        <v>8127</v>
      </c>
      <c r="D4399" t="s">
        <v>1</v>
      </c>
      <c r="E4399" t="s">
        <v>0</v>
      </c>
      <c r="F4399" t="str">
        <f t="shared" si="275"/>
        <v>CCF</v>
      </c>
      <c r="G4399" t="s">
        <v>8171</v>
      </c>
      <c r="H4399" t="s">
        <v>8172</v>
      </c>
      <c r="I4399">
        <v>5351</v>
      </c>
      <c r="J4399">
        <v>5351</v>
      </c>
      <c r="K4399" t="s">
        <v>355</v>
      </c>
      <c r="L4399" t="str">
        <f t="shared" si="276"/>
        <v>NIT</v>
      </c>
      <c r="M4399" t="str">
        <f t="shared" si="277"/>
        <v>14081502751053</v>
      </c>
      <c r="N4399" t="s">
        <v>356</v>
      </c>
      <c r="O4399">
        <v>0</v>
      </c>
      <c r="P4399">
        <v>0</v>
      </c>
      <c r="Q4399">
        <v>132.08000000000001</v>
      </c>
      <c r="R4399">
        <v>17.170400000000001</v>
      </c>
      <c r="S4399">
        <v>0</v>
      </c>
      <c r="T4399">
        <v>0</v>
      </c>
      <c r="U4399">
        <v>149.25040000000001</v>
      </c>
      <c r="W4399" t="s">
        <v>1</v>
      </c>
    </row>
    <row r="4400" spans="1:23">
      <c r="A4400" t="s">
        <v>8120</v>
      </c>
      <c r="B4400" t="str">
        <f t="shared" si="278"/>
        <v>Enero</v>
      </c>
      <c r="C4400" s="20" t="s">
        <v>8127</v>
      </c>
      <c r="D4400" t="s">
        <v>1</v>
      </c>
      <c r="E4400" t="s">
        <v>0</v>
      </c>
      <c r="F4400" t="str">
        <f t="shared" si="275"/>
        <v>CCF</v>
      </c>
      <c r="G4400" t="s">
        <v>8171</v>
      </c>
      <c r="H4400" t="s">
        <v>8172</v>
      </c>
      <c r="I4400">
        <v>5352</v>
      </c>
      <c r="J4400">
        <v>5352</v>
      </c>
      <c r="K4400" t="s">
        <v>355</v>
      </c>
      <c r="L4400" t="str">
        <f t="shared" si="276"/>
        <v>NIT</v>
      </c>
      <c r="M4400" t="str">
        <f t="shared" si="277"/>
        <v>14081502751053</v>
      </c>
      <c r="N4400" t="s">
        <v>356</v>
      </c>
      <c r="O4400">
        <v>0</v>
      </c>
      <c r="P4400">
        <v>0</v>
      </c>
      <c r="Q4400">
        <v>671.04</v>
      </c>
      <c r="R4400">
        <v>87.235199999999992</v>
      </c>
      <c r="S4400">
        <v>0</v>
      </c>
      <c r="T4400">
        <v>0</v>
      </c>
      <c r="U4400">
        <v>758.27519999999993</v>
      </c>
      <c r="W4400" t="s">
        <v>1</v>
      </c>
    </row>
    <row r="4401" spans="1:23">
      <c r="A4401" t="s">
        <v>8120</v>
      </c>
      <c r="B4401" t="str">
        <f t="shared" si="278"/>
        <v>Enero</v>
      </c>
      <c r="C4401" s="20" t="s">
        <v>8127</v>
      </c>
      <c r="D4401" t="s">
        <v>1</v>
      </c>
      <c r="E4401" t="s">
        <v>0</v>
      </c>
      <c r="F4401" t="str">
        <f t="shared" si="275"/>
        <v>CCF</v>
      </c>
      <c r="G4401" t="s">
        <v>8171</v>
      </c>
      <c r="H4401" t="s">
        <v>8172</v>
      </c>
      <c r="I4401">
        <v>5353</v>
      </c>
      <c r="J4401">
        <v>5353</v>
      </c>
      <c r="K4401" t="s">
        <v>1092</v>
      </c>
      <c r="L4401" t="str">
        <f t="shared" si="276"/>
        <v>NIT</v>
      </c>
      <c r="M4401" t="str">
        <f t="shared" si="277"/>
        <v>14181409560029</v>
      </c>
      <c r="N4401" t="s">
        <v>1093</v>
      </c>
      <c r="O4401">
        <v>0</v>
      </c>
      <c r="P4401">
        <v>0</v>
      </c>
      <c r="Q4401">
        <v>132.09</v>
      </c>
      <c r="R4401">
        <v>17.171700000000001</v>
      </c>
      <c r="S4401">
        <v>0</v>
      </c>
      <c r="T4401">
        <v>0</v>
      </c>
      <c r="U4401">
        <v>149.26170000000002</v>
      </c>
      <c r="W4401" t="s">
        <v>1</v>
      </c>
    </row>
    <row r="4402" spans="1:23">
      <c r="A4402" t="s">
        <v>8120</v>
      </c>
      <c r="B4402" t="str">
        <f t="shared" si="278"/>
        <v>Enero</v>
      </c>
      <c r="C4402" s="20" t="s">
        <v>8127</v>
      </c>
      <c r="D4402" t="s">
        <v>1</v>
      </c>
      <c r="E4402" t="s">
        <v>0</v>
      </c>
      <c r="F4402" t="str">
        <f t="shared" si="275"/>
        <v>CCF</v>
      </c>
      <c r="G4402" t="s">
        <v>8171</v>
      </c>
      <c r="H4402" t="s">
        <v>8172</v>
      </c>
      <c r="I4402">
        <v>5354</v>
      </c>
      <c r="J4402">
        <v>5354</v>
      </c>
      <c r="K4402" t="s">
        <v>884</v>
      </c>
      <c r="L4402" t="str">
        <f t="shared" si="276"/>
        <v>NIT</v>
      </c>
      <c r="M4402" t="str">
        <f t="shared" si="277"/>
        <v>14181804861014</v>
      </c>
      <c r="N4402" t="s">
        <v>885</v>
      </c>
      <c r="O4402">
        <v>0</v>
      </c>
      <c r="P4402">
        <v>0</v>
      </c>
      <c r="Q4402">
        <v>545.42999999999995</v>
      </c>
      <c r="R4402">
        <v>70.905900000000003</v>
      </c>
      <c r="S4402">
        <v>0</v>
      </c>
      <c r="T4402">
        <v>0</v>
      </c>
      <c r="U4402">
        <v>616.33589999999992</v>
      </c>
      <c r="W4402" t="s">
        <v>1</v>
      </c>
    </row>
    <row r="4403" spans="1:23">
      <c r="A4403" t="s">
        <v>8120</v>
      </c>
      <c r="B4403" t="str">
        <f t="shared" si="278"/>
        <v>Enero</v>
      </c>
      <c r="C4403" s="20" t="s">
        <v>8127</v>
      </c>
      <c r="D4403" t="s">
        <v>1</v>
      </c>
      <c r="E4403" t="s">
        <v>0</v>
      </c>
      <c r="F4403" t="str">
        <f t="shared" si="275"/>
        <v>CCF</v>
      </c>
      <c r="G4403" t="s">
        <v>8171</v>
      </c>
      <c r="H4403" t="s">
        <v>8172</v>
      </c>
      <c r="I4403">
        <v>5355</v>
      </c>
      <c r="J4403">
        <v>5355</v>
      </c>
      <c r="K4403" t="s">
        <v>830</v>
      </c>
      <c r="L4403" t="str">
        <f t="shared" si="276"/>
        <v>NIT</v>
      </c>
      <c r="M4403" t="str">
        <f t="shared" si="277"/>
        <v>14080405781014</v>
      </c>
      <c r="N4403" t="s">
        <v>831</v>
      </c>
      <c r="O4403">
        <v>0</v>
      </c>
      <c r="P4403">
        <v>0</v>
      </c>
      <c r="Q4403">
        <v>442.48</v>
      </c>
      <c r="R4403">
        <v>57.522400000000005</v>
      </c>
      <c r="S4403">
        <v>0</v>
      </c>
      <c r="T4403">
        <v>0</v>
      </c>
      <c r="U4403">
        <v>500.00240000000002</v>
      </c>
      <c r="W4403" t="s">
        <v>1</v>
      </c>
    </row>
    <row r="4404" spans="1:23">
      <c r="A4404" t="s">
        <v>8120</v>
      </c>
      <c r="B4404" t="str">
        <f t="shared" si="278"/>
        <v>Enero</v>
      </c>
      <c r="C4404" s="20" t="s">
        <v>8127</v>
      </c>
      <c r="D4404" t="s">
        <v>1</v>
      </c>
      <c r="E4404" t="s">
        <v>0</v>
      </c>
      <c r="F4404" t="str">
        <f t="shared" si="275"/>
        <v>CCF</v>
      </c>
      <c r="G4404" t="s">
        <v>8171</v>
      </c>
      <c r="H4404" t="s">
        <v>8172</v>
      </c>
      <c r="I4404">
        <v>5356</v>
      </c>
      <c r="J4404">
        <v>5356</v>
      </c>
      <c r="K4404" t="s">
        <v>441</v>
      </c>
      <c r="L4404" t="str">
        <f t="shared" si="276"/>
        <v>NIT</v>
      </c>
      <c r="M4404" t="str">
        <f t="shared" si="277"/>
        <v>06142709121015</v>
      </c>
      <c r="N4404" t="s">
        <v>442</v>
      </c>
      <c r="O4404">
        <v>0</v>
      </c>
      <c r="P4404">
        <v>0</v>
      </c>
      <c r="Q4404">
        <v>75954.45</v>
      </c>
      <c r="R4404">
        <v>9874.0784999999996</v>
      </c>
      <c r="S4404">
        <v>0</v>
      </c>
      <c r="T4404">
        <v>0</v>
      </c>
      <c r="U4404">
        <v>85828.5285</v>
      </c>
      <c r="W4404" t="s">
        <v>1</v>
      </c>
    </row>
    <row r="4405" spans="1:23">
      <c r="A4405" t="s">
        <v>8120</v>
      </c>
      <c r="B4405" t="str">
        <f t="shared" si="278"/>
        <v>Enero</v>
      </c>
      <c r="C4405" s="20" t="s">
        <v>8127</v>
      </c>
      <c r="D4405" t="s">
        <v>1</v>
      </c>
      <c r="E4405" t="s">
        <v>0</v>
      </c>
      <c r="F4405" t="str">
        <f t="shared" si="275"/>
        <v>CCF</v>
      </c>
      <c r="G4405" t="s">
        <v>8171</v>
      </c>
      <c r="H4405" t="s">
        <v>8172</v>
      </c>
      <c r="I4405">
        <v>5357</v>
      </c>
      <c r="J4405">
        <v>5357</v>
      </c>
      <c r="K4405" t="s">
        <v>582</v>
      </c>
      <c r="L4405" t="str">
        <f t="shared" si="276"/>
        <v>NIT</v>
      </c>
      <c r="M4405" t="str">
        <f t="shared" si="277"/>
        <v>12170810690016</v>
      </c>
      <c r="N4405" t="s">
        <v>583</v>
      </c>
      <c r="O4405">
        <v>0</v>
      </c>
      <c r="P4405">
        <v>0</v>
      </c>
      <c r="Q4405">
        <v>17150.16</v>
      </c>
      <c r="R4405">
        <v>2229.5208000000002</v>
      </c>
      <c r="S4405">
        <v>0</v>
      </c>
      <c r="T4405">
        <v>0</v>
      </c>
      <c r="U4405">
        <v>19379.680800000002</v>
      </c>
      <c r="W4405" t="s">
        <v>1</v>
      </c>
    </row>
    <row r="4406" spans="1:23">
      <c r="A4406" t="s">
        <v>8120</v>
      </c>
      <c r="B4406" t="str">
        <f t="shared" si="278"/>
        <v>Enero</v>
      </c>
      <c r="C4406" s="20" t="s">
        <v>8127</v>
      </c>
      <c r="D4406" t="s">
        <v>1</v>
      </c>
      <c r="E4406" t="s">
        <v>0</v>
      </c>
      <c r="F4406" t="str">
        <f t="shared" si="275"/>
        <v>CCF</v>
      </c>
      <c r="G4406" t="s">
        <v>8171</v>
      </c>
      <c r="H4406" t="s">
        <v>8172</v>
      </c>
      <c r="I4406">
        <v>5358</v>
      </c>
      <c r="J4406">
        <v>5358</v>
      </c>
      <c r="K4406" t="s">
        <v>582</v>
      </c>
      <c r="L4406" t="str">
        <f t="shared" si="276"/>
        <v>NIT</v>
      </c>
      <c r="M4406" t="str">
        <f t="shared" si="277"/>
        <v>12170810690016</v>
      </c>
      <c r="N4406" t="s">
        <v>583</v>
      </c>
      <c r="O4406">
        <v>0</v>
      </c>
      <c r="P4406">
        <v>0</v>
      </c>
      <c r="Q4406">
        <v>4964.5200000000004</v>
      </c>
      <c r="R4406">
        <v>645.38760000000013</v>
      </c>
      <c r="S4406">
        <v>0</v>
      </c>
      <c r="T4406">
        <v>0</v>
      </c>
      <c r="U4406">
        <v>5609.9076000000005</v>
      </c>
      <c r="W4406" t="s">
        <v>1</v>
      </c>
    </row>
    <row r="4407" spans="1:23">
      <c r="A4407" t="s">
        <v>8120</v>
      </c>
      <c r="B4407" t="str">
        <f t="shared" si="278"/>
        <v>Enero</v>
      </c>
      <c r="C4407" s="20" t="s">
        <v>8127</v>
      </c>
      <c r="D4407" t="s">
        <v>1</v>
      </c>
      <c r="E4407" t="s">
        <v>0</v>
      </c>
      <c r="F4407" t="str">
        <f t="shared" si="275"/>
        <v>CCF</v>
      </c>
      <c r="G4407" t="s">
        <v>8171</v>
      </c>
      <c r="H4407" t="s">
        <v>8172</v>
      </c>
      <c r="I4407">
        <v>5359</v>
      </c>
      <c r="J4407">
        <v>5359</v>
      </c>
      <c r="K4407" t="s">
        <v>580</v>
      </c>
      <c r="L4407" t="str">
        <f t="shared" si="276"/>
        <v>NIT</v>
      </c>
      <c r="M4407" t="str">
        <f t="shared" si="277"/>
        <v>02102402171027</v>
      </c>
      <c r="N4407" t="s">
        <v>581</v>
      </c>
      <c r="O4407">
        <v>0</v>
      </c>
      <c r="P4407">
        <v>0</v>
      </c>
      <c r="Q4407">
        <v>11044.24</v>
      </c>
      <c r="R4407">
        <v>1435.7511999999999</v>
      </c>
      <c r="S4407">
        <v>0</v>
      </c>
      <c r="T4407">
        <v>0</v>
      </c>
      <c r="U4407">
        <v>12479.9912</v>
      </c>
      <c r="W4407" t="s">
        <v>1</v>
      </c>
    </row>
    <row r="4408" spans="1:23">
      <c r="A4408" t="s">
        <v>8120</v>
      </c>
      <c r="B4408" t="str">
        <f t="shared" si="278"/>
        <v>Enero</v>
      </c>
      <c r="C4408" s="20" t="s">
        <v>8127</v>
      </c>
      <c r="D4408" t="s">
        <v>1</v>
      </c>
      <c r="E4408" t="s">
        <v>0</v>
      </c>
      <c r="F4408" t="str">
        <f t="shared" si="275"/>
        <v>CCF</v>
      </c>
      <c r="G4408" t="s">
        <v>8171</v>
      </c>
      <c r="H4408" t="s">
        <v>8172</v>
      </c>
      <c r="I4408">
        <v>5360</v>
      </c>
      <c r="J4408">
        <v>5360</v>
      </c>
      <c r="K4408" t="s">
        <v>8091</v>
      </c>
      <c r="L4408" t="str">
        <f t="shared" si="276"/>
        <v>NIT</v>
      </c>
      <c r="M4408" t="str">
        <f t="shared" si="277"/>
        <v>07152401721029</v>
      </c>
      <c r="N4408" t="s">
        <v>8092</v>
      </c>
      <c r="O4408">
        <v>0</v>
      </c>
      <c r="P4408">
        <v>0</v>
      </c>
      <c r="Q4408">
        <v>1643.62</v>
      </c>
      <c r="R4408">
        <v>213.67059999999998</v>
      </c>
      <c r="S4408">
        <v>0</v>
      </c>
      <c r="T4408">
        <v>0</v>
      </c>
      <c r="U4408">
        <v>1857.2905999999998</v>
      </c>
      <c r="W4408" t="s">
        <v>1</v>
      </c>
    </row>
    <row r="4409" spans="1:23">
      <c r="A4409" t="s">
        <v>8120</v>
      </c>
      <c r="B4409" t="str">
        <f t="shared" si="278"/>
        <v>Enero</v>
      </c>
      <c r="C4409" s="20" t="s">
        <v>8127</v>
      </c>
      <c r="D4409" t="s">
        <v>1</v>
      </c>
      <c r="E4409" t="s">
        <v>0</v>
      </c>
      <c r="F4409" t="str">
        <f t="shared" si="275"/>
        <v>CCF</v>
      </c>
      <c r="G4409" t="s">
        <v>8171</v>
      </c>
      <c r="H4409" t="s">
        <v>8172</v>
      </c>
      <c r="I4409">
        <v>5361</v>
      </c>
      <c r="J4409">
        <v>5361</v>
      </c>
      <c r="K4409" t="s">
        <v>227</v>
      </c>
      <c r="L4409" t="str">
        <f t="shared" si="276"/>
        <v>NIT</v>
      </c>
      <c r="M4409" t="str">
        <f t="shared" si="277"/>
        <v>05021104731010</v>
      </c>
      <c r="N4409" t="s">
        <v>228</v>
      </c>
      <c r="O4409">
        <v>0</v>
      </c>
      <c r="P4409">
        <v>0</v>
      </c>
      <c r="Q4409">
        <v>58.05</v>
      </c>
      <c r="R4409">
        <v>7.5465</v>
      </c>
      <c r="S4409">
        <v>0</v>
      </c>
      <c r="T4409">
        <v>0</v>
      </c>
      <c r="U4409">
        <v>65.596499999999992</v>
      </c>
      <c r="W4409" t="s">
        <v>1</v>
      </c>
    </row>
    <row r="4410" spans="1:23">
      <c r="A4410" t="s">
        <v>8120</v>
      </c>
      <c r="B4410" t="str">
        <f t="shared" si="278"/>
        <v>Enero</v>
      </c>
      <c r="C4410" s="20" t="s">
        <v>8127</v>
      </c>
      <c r="D4410" t="s">
        <v>1</v>
      </c>
      <c r="E4410" t="s">
        <v>0</v>
      </c>
      <c r="F4410" t="str">
        <f t="shared" si="275"/>
        <v>CCF</v>
      </c>
      <c r="G4410" t="s">
        <v>8171</v>
      </c>
      <c r="H4410" t="s">
        <v>8172</v>
      </c>
      <c r="I4410">
        <v>5362</v>
      </c>
      <c r="J4410">
        <v>5362</v>
      </c>
      <c r="K4410" t="s">
        <v>253</v>
      </c>
      <c r="L4410" t="str">
        <f t="shared" si="276"/>
        <v>NIT</v>
      </c>
      <c r="M4410" t="str">
        <f t="shared" si="277"/>
        <v>06141504911068</v>
      </c>
      <c r="N4410" t="s">
        <v>254</v>
      </c>
      <c r="O4410">
        <v>0</v>
      </c>
      <c r="P4410">
        <v>0</v>
      </c>
      <c r="Q4410">
        <v>1136.163</v>
      </c>
      <c r="R4410">
        <v>147.70119</v>
      </c>
      <c r="S4410">
        <v>0</v>
      </c>
      <c r="T4410">
        <v>0</v>
      </c>
      <c r="U4410">
        <v>1283.86419</v>
      </c>
      <c r="W4410" t="s">
        <v>1</v>
      </c>
    </row>
    <row r="4411" spans="1:23">
      <c r="A4411" t="s">
        <v>8120</v>
      </c>
      <c r="B4411" t="str">
        <f t="shared" si="278"/>
        <v>Enero</v>
      </c>
      <c r="C4411" s="20" t="s">
        <v>8127</v>
      </c>
      <c r="D4411" t="s">
        <v>1</v>
      </c>
      <c r="E4411" t="s">
        <v>0</v>
      </c>
      <c r="F4411" t="str">
        <f t="shared" si="275"/>
        <v>CCF</v>
      </c>
      <c r="G4411" t="s">
        <v>8171</v>
      </c>
      <c r="H4411" t="s">
        <v>8172</v>
      </c>
      <c r="I4411">
        <v>5363</v>
      </c>
      <c r="J4411">
        <v>5363</v>
      </c>
      <c r="K4411" t="s">
        <v>239</v>
      </c>
      <c r="L4411" t="str">
        <f t="shared" si="276"/>
        <v>NIT</v>
      </c>
      <c r="M4411" t="str">
        <f t="shared" si="277"/>
        <v>12171207011015</v>
      </c>
      <c r="N4411" t="s">
        <v>240</v>
      </c>
      <c r="O4411">
        <v>0</v>
      </c>
      <c r="P4411">
        <v>0</v>
      </c>
      <c r="Q4411">
        <v>1274.33</v>
      </c>
      <c r="R4411">
        <v>165.66290000000001</v>
      </c>
      <c r="S4411">
        <v>0</v>
      </c>
      <c r="T4411">
        <v>0</v>
      </c>
      <c r="U4411">
        <v>1439.9929</v>
      </c>
      <c r="W4411" t="s">
        <v>1</v>
      </c>
    </row>
    <row r="4412" spans="1:23">
      <c r="A4412" t="s">
        <v>8120</v>
      </c>
      <c r="B4412" t="str">
        <f t="shared" si="278"/>
        <v>Enero</v>
      </c>
      <c r="C4412" s="20" t="s">
        <v>8127</v>
      </c>
      <c r="D4412" t="s">
        <v>1</v>
      </c>
      <c r="E4412" t="s">
        <v>0</v>
      </c>
      <c r="F4412" t="str">
        <f t="shared" si="275"/>
        <v>CCF</v>
      </c>
      <c r="G4412" t="s">
        <v>8171</v>
      </c>
      <c r="H4412" t="s">
        <v>8172</v>
      </c>
      <c r="I4412">
        <v>5364</v>
      </c>
      <c r="J4412">
        <v>5364</v>
      </c>
      <c r="K4412" t="s">
        <v>634</v>
      </c>
      <c r="L4412" t="str">
        <f t="shared" si="276"/>
        <v>NIT</v>
      </c>
      <c r="M4412" t="str">
        <f t="shared" si="277"/>
        <v>06142508161086</v>
      </c>
      <c r="N4412" t="s">
        <v>635</v>
      </c>
      <c r="O4412">
        <v>0</v>
      </c>
      <c r="P4412">
        <v>0</v>
      </c>
      <c r="Q4412">
        <v>287.56</v>
      </c>
      <c r="R4412">
        <v>37.382800000000003</v>
      </c>
      <c r="S4412">
        <v>0</v>
      </c>
      <c r="T4412">
        <v>0</v>
      </c>
      <c r="U4412">
        <v>324.94280000000003</v>
      </c>
      <c r="W4412" t="s">
        <v>1</v>
      </c>
    </row>
    <row r="4413" spans="1:23">
      <c r="A4413" t="s">
        <v>8120</v>
      </c>
      <c r="B4413" t="str">
        <f t="shared" si="278"/>
        <v>Enero</v>
      </c>
      <c r="C4413" s="20" t="s">
        <v>8127</v>
      </c>
      <c r="D4413" t="s">
        <v>1</v>
      </c>
      <c r="E4413" t="s">
        <v>0</v>
      </c>
      <c r="F4413" t="str">
        <f t="shared" si="275"/>
        <v>CCF</v>
      </c>
      <c r="G4413" t="s">
        <v>8171</v>
      </c>
      <c r="H4413" t="s">
        <v>8172</v>
      </c>
      <c r="I4413">
        <v>5365</v>
      </c>
      <c r="J4413">
        <v>5365</v>
      </c>
      <c r="K4413" t="s">
        <v>118</v>
      </c>
      <c r="L4413" t="str">
        <f t="shared" si="276"/>
        <v>NIT</v>
      </c>
      <c r="M4413" t="str">
        <f t="shared" si="277"/>
        <v>06141106071025</v>
      </c>
      <c r="N4413" t="s">
        <v>119</v>
      </c>
      <c r="O4413">
        <v>0</v>
      </c>
      <c r="P4413">
        <v>0</v>
      </c>
      <c r="Q4413">
        <v>2534.64</v>
      </c>
      <c r="R4413">
        <v>329.50319999999999</v>
      </c>
      <c r="S4413">
        <v>0</v>
      </c>
      <c r="T4413">
        <v>0</v>
      </c>
      <c r="U4413">
        <v>2864.1432</v>
      </c>
      <c r="W4413" t="s">
        <v>1</v>
      </c>
    </row>
    <row r="4414" spans="1:23">
      <c r="A4414" t="s">
        <v>8120</v>
      </c>
      <c r="B4414" t="str">
        <f t="shared" si="278"/>
        <v>Enero</v>
      </c>
      <c r="C4414" s="20" t="s">
        <v>8127</v>
      </c>
      <c r="D4414" t="s">
        <v>1</v>
      </c>
      <c r="E4414" t="s">
        <v>0</v>
      </c>
      <c r="F4414" t="str">
        <f t="shared" si="275"/>
        <v>CCF</v>
      </c>
      <c r="G4414" t="s">
        <v>8171</v>
      </c>
      <c r="H4414" t="s">
        <v>8172</v>
      </c>
      <c r="I4414">
        <v>5366</v>
      </c>
      <c r="J4414">
        <v>5366</v>
      </c>
      <c r="K4414" t="s">
        <v>1028</v>
      </c>
      <c r="L4414" t="str">
        <f t="shared" si="276"/>
        <v>NIT</v>
      </c>
      <c r="M4414" t="str">
        <f t="shared" si="277"/>
        <v>06140206680031</v>
      </c>
      <c r="N4414" t="s">
        <v>1029</v>
      </c>
      <c r="O4414">
        <v>0</v>
      </c>
      <c r="P4414">
        <v>0</v>
      </c>
      <c r="Q4414">
        <v>1000</v>
      </c>
      <c r="R4414">
        <v>130</v>
      </c>
      <c r="S4414">
        <v>0</v>
      </c>
      <c r="T4414">
        <v>0</v>
      </c>
      <c r="U4414">
        <v>1130</v>
      </c>
      <c r="W4414" t="s">
        <v>1</v>
      </c>
    </row>
    <row r="4415" spans="1:23">
      <c r="A4415" t="s">
        <v>8120</v>
      </c>
      <c r="B4415" t="str">
        <f t="shared" si="278"/>
        <v>Enero</v>
      </c>
      <c r="C4415" s="20" t="s">
        <v>8127</v>
      </c>
      <c r="D4415" t="s">
        <v>1</v>
      </c>
      <c r="E4415" t="s">
        <v>0</v>
      </c>
      <c r="F4415" t="str">
        <f t="shared" si="275"/>
        <v>CCF</v>
      </c>
      <c r="G4415" t="s">
        <v>8171</v>
      </c>
      <c r="H4415" t="s">
        <v>8172</v>
      </c>
      <c r="I4415">
        <v>5367</v>
      </c>
      <c r="J4415">
        <v>5367</v>
      </c>
      <c r="K4415" t="s">
        <v>365</v>
      </c>
      <c r="L4415" t="str">
        <f t="shared" si="276"/>
        <v>NIT</v>
      </c>
      <c r="M4415" t="str">
        <f t="shared" si="277"/>
        <v>05121306771027</v>
      </c>
      <c r="N4415" t="s">
        <v>366</v>
      </c>
      <c r="O4415">
        <v>0</v>
      </c>
      <c r="P4415">
        <v>0</v>
      </c>
      <c r="Q4415">
        <v>111.5</v>
      </c>
      <c r="R4415">
        <v>14.495000000000001</v>
      </c>
      <c r="S4415">
        <v>0</v>
      </c>
      <c r="T4415">
        <v>0</v>
      </c>
      <c r="U4415">
        <v>125.995</v>
      </c>
      <c r="W4415" t="s">
        <v>1</v>
      </c>
    </row>
    <row r="4416" spans="1:23">
      <c r="A4416" t="s">
        <v>8120</v>
      </c>
      <c r="B4416" t="str">
        <f t="shared" si="278"/>
        <v>Enero</v>
      </c>
      <c r="C4416" s="20" t="s">
        <v>8127</v>
      </c>
      <c r="D4416" t="s">
        <v>1</v>
      </c>
      <c r="E4416" t="s">
        <v>0</v>
      </c>
      <c r="F4416" t="str">
        <f t="shared" si="275"/>
        <v>CCF</v>
      </c>
      <c r="G4416" t="s">
        <v>8171</v>
      </c>
      <c r="H4416" t="s">
        <v>8172</v>
      </c>
      <c r="I4416">
        <v>5368</v>
      </c>
      <c r="J4416">
        <v>5368</v>
      </c>
      <c r="K4416" t="s">
        <v>922</v>
      </c>
      <c r="L4416" t="str">
        <f t="shared" si="276"/>
        <v>NIT</v>
      </c>
      <c r="M4416" t="str">
        <f t="shared" si="277"/>
        <v>11231809761022</v>
      </c>
      <c r="N4416" t="s">
        <v>923</v>
      </c>
      <c r="O4416">
        <v>0</v>
      </c>
      <c r="P4416">
        <v>0</v>
      </c>
      <c r="Q4416">
        <v>1393.86</v>
      </c>
      <c r="R4416">
        <v>181.20179999999999</v>
      </c>
      <c r="S4416">
        <v>0</v>
      </c>
      <c r="T4416">
        <v>0</v>
      </c>
      <c r="U4416">
        <v>1575.0617999999999</v>
      </c>
      <c r="W4416" t="s">
        <v>1</v>
      </c>
    </row>
    <row r="4417" spans="1:23">
      <c r="A4417" t="s">
        <v>8120</v>
      </c>
      <c r="B4417" t="str">
        <f t="shared" si="278"/>
        <v>Enero</v>
      </c>
      <c r="C4417" s="20" t="s">
        <v>8140</v>
      </c>
      <c r="D4417" t="s">
        <v>1</v>
      </c>
      <c r="E4417" t="s">
        <v>0</v>
      </c>
      <c r="F4417" t="str">
        <f t="shared" si="275"/>
        <v>CCF</v>
      </c>
      <c r="G4417" t="s">
        <v>8171</v>
      </c>
      <c r="H4417" t="s">
        <v>8172</v>
      </c>
      <c r="I4417">
        <v>5369</v>
      </c>
      <c r="J4417">
        <v>5369</v>
      </c>
      <c r="K4417" t="s">
        <v>685</v>
      </c>
      <c r="L4417" t="str">
        <f t="shared" si="276"/>
        <v>NIT</v>
      </c>
      <c r="M4417" t="str">
        <f t="shared" si="277"/>
        <v>11212603721011</v>
      </c>
      <c r="N4417" t="s">
        <v>686</v>
      </c>
      <c r="O4417">
        <v>0</v>
      </c>
      <c r="P4417">
        <v>0</v>
      </c>
      <c r="Q4417">
        <v>559.53</v>
      </c>
      <c r="R4417">
        <v>72.738900000000001</v>
      </c>
      <c r="S4417">
        <v>0</v>
      </c>
      <c r="T4417">
        <v>0</v>
      </c>
      <c r="U4417">
        <v>632.26890000000003</v>
      </c>
      <c r="W4417" t="s">
        <v>1</v>
      </c>
    </row>
    <row r="4418" spans="1:23">
      <c r="A4418" t="s">
        <v>8120</v>
      </c>
      <c r="B4418" t="str">
        <f t="shared" si="278"/>
        <v>Enero</v>
      </c>
      <c r="C4418" s="20" t="s">
        <v>8140</v>
      </c>
      <c r="D4418" t="s">
        <v>1</v>
      </c>
      <c r="E4418" t="s">
        <v>0</v>
      </c>
      <c r="F4418" t="str">
        <f t="shared" si="275"/>
        <v>CCF</v>
      </c>
      <c r="G4418" t="s">
        <v>8171</v>
      </c>
      <c r="H4418" t="s">
        <v>8172</v>
      </c>
      <c r="I4418">
        <v>5370</v>
      </c>
      <c r="J4418">
        <v>5370</v>
      </c>
      <c r="K4418" t="s">
        <v>463</v>
      </c>
      <c r="L4418" t="str">
        <f t="shared" si="276"/>
        <v>NIT</v>
      </c>
      <c r="M4418" t="str">
        <f t="shared" si="277"/>
        <v>12021702831027</v>
      </c>
      <c r="N4418" t="s">
        <v>464</v>
      </c>
      <c r="O4418">
        <v>0</v>
      </c>
      <c r="P4418">
        <v>0</v>
      </c>
      <c r="Q4418">
        <v>652.44000000000005</v>
      </c>
      <c r="R4418">
        <v>84.817200000000014</v>
      </c>
      <c r="S4418">
        <v>0</v>
      </c>
      <c r="T4418">
        <v>0</v>
      </c>
      <c r="U4418">
        <v>737.25720000000001</v>
      </c>
      <c r="W4418" t="s">
        <v>1</v>
      </c>
    </row>
    <row r="4419" spans="1:23">
      <c r="A4419" t="s">
        <v>8120</v>
      </c>
      <c r="B4419" t="str">
        <f t="shared" si="278"/>
        <v>Enero</v>
      </c>
      <c r="C4419" s="20" t="s">
        <v>8140</v>
      </c>
      <c r="D4419" t="s">
        <v>1</v>
      </c>
      <c r="E4419" t="s">
        <v>0</v>
      </c>
      <c r="F4419" t="str">
        <f t="shared" ref="F4419:F4482" si="279">IF(E4419="05","Nota de crédito","CCF")</f>
        <v>CCF</v>
      </c>
      <c r="G4419" t="s">
        <v>8171</v>
      </c>
      <c r="H4419" t="s">
        <v>8172</v>
      </c>
      <c r="I4419">
        <v>5371</v>
      </c>
      <c r="J4419">
        <v>5371</v>
      </c>
      <c r="K4419" t="s">
        <v>233</v>
      </c>
      <c r="L4419" t="str">
        <f t="shared" ref="L4419:L4482" si="280">IF(K4419=0,"DUI","NIT")</f>
        <v>NIT</v>
      </c>
      <c r="M4419" t="str">
        <f t="shared" ref="M4419:M4482" si="281">IF(K4419=0,V4419,K4419)</f>
        <v>06141408201017</v>
      </c>
      <c r="N4419" t="s">
        <v>234</v>
      </c>
      <c r="O4419">
        <v>0</v>
      </c>
      <c r="P4419">
        <v>0</v>
      </c>
      <c r="Q4419">
        <v>1129.2</v>
      </c>
      <c r="R4419">
        <v>146.79600000000002</v>
      </c>
      <c r="S4419">
        <v>0</v>
      </c>
      <c r="T4419">
        <v>0</v>
      </c>
      <c r="U4419">
        <v>1275.9960000000001</v>
      </c>
      <c r="W4419" t="s">
        <v>1</v>
      </c>
    </row>
    <row r="4420" spans="1:23">
      <c r="A4420" t="s">
        <v>8120</v>
      </c>
      <c r="B4420" t="str">
        <f t="shared" si="278"/>
        <v>Enero</v>
      </c>
      <c r="C4420" s="20" t="s">
        <v>8140</v>
      </c>
      <c r="D4420" t="s">
        <v>1</v>
      </c>
      <c r="E4420" t="s">
        <v>0</v>
      </c>
      <c r="F4420" t="str">
        <f t="shared" si="279"/>
        <v>CCF</v>
      </c>
      <c r="G4420" t="s">
        <v>8171</v>
      </c>
      <c r="H4420" t="s">
        <v>8172</v>
      </c>
      <c r="I4420">
        <v>5372</v>
      </c>
      <c r="J4420">
        <v>5372</v>
      </c>
      <c r="K4420" t="s">
        <v>249</v>
      </c>
      <c r="L4420" t="str">
        <f t="shared" si="280"/>
        <v>NIT</v>
      </c>
      <c r="M4420" t="str">
        <f t="shared" si="281"/>
        <v>06071402171010</v>
      </c>
      <c r="N4420" t="s">
        <v>250</v>
      </c>
      <c r="O4420">
        <v>0</v>
      </c>
      <c r="P4420">
        <v>0</v>
      </c>
      <c r="Q4420">
        <v>134.4</v>
      </c>
      <c r="R4420">
        <v>17.472000000000001</v>
      </c>
      <c r="S4420">
        <v>0</v>
      </c>
      <c r="T4420">
        <v>0</v>
      </c>
      <c r="U4420">
        <v>151.87200000000001</v>
      </c>
      <c r="W4420" t="s">
        <v>1</v>
      </c>
    </row>
    <row r="4421" spans="1:23">
      <c r="A4421" t="s">
        <v>8120</v>
      </c>
      <c r="B4421" t="str">
        <f t="shared" si="278"/>
        <v>Enero</v>
      </c>
      <c r="C4421" s="20" t="s">
        <v>8140</v>
      </c>
      <c r="D4421" t="s">
        <v>1</v>
      </c>
      <c r="E4421" t="s">
        <v>0</v>
      </c>
      <c r="F4421" t="str">
        <f t="shared" si="279"/>
        <v>CCF</v>
      </c>
      <c r="G4421" t="s">
        <v>8171</v>
      </c>
      <c r="H4421" t="s">
        <v>8172</v>
      </c>
      <c r="I4421">
        <v>5373</v>
      </c>
      <c r="J4421">
        <v>5373</v>
      </c>
      <c r="K4421" t="s">
        <v>530</v>
      </c>
      <c r="L4421" t="str">
        <f t="shared" si="280"/>
        <v>NIT</v>
      </c>
      <c r="M4421" t="str">
        <f t="shared" si="281"/>
        <v>06140705181037</v>
      </c>
      <c r="N4421" t="s">
        <v>531</v>
      </c>
      <c r="O4421">
        <v>0</v>
      </c>
      <c r="P4421">
        <v>0</v>
      </c>
      <c r="Q4421">
        <v>3300</v>
      </c>
      <c r="R4421">
        <v>429</v>
      </c>
      <c r="S4421">
        <v>0</v>
      </c>
      <c r="T4421">
        <v>0</v>
      </c>
      <c r="U4421">
        <v>3729</v>
      </c>
      <c r="W4421" t="s">
        <v>1</v>
      </c>
    </row>
    <row r="4422" spans="1:23">
      <c r="A4422" t="s">
        <v>8120</v>
      </c>
      <c r="B4422" t="str">
        <f t="shared" si="278"/>
        <v>Enero</v>
      </c>
      <c r="C4422" s="20" t="s">
        <v>8140</v>
      </c>
      <c r="D4422" t="s">
        <v>1</v>
      </c>
      <c r="E4422" t="s">
        <v>0</v>
      </c>
      <c r="F4422" t="str">
        <f t="shared" si="279"/>
        <v>CCF</v>
      </c>
      <c r="G4422" t="s">
        <v>8171</v>
      </c>
      <c r="H4422" t="s">
        <v>8172</v>
      </c>
      <c r="I4422">
        <v>5374</v>
      </c>
      <c r="J4422">
        <v>5374</v>
      </c>
      <c r="K4422" t="s">
        <v>798</v>
      </c>
      <c r="L4422" t="str">
        <f t="shared" si="280"/>
        <v>NIT</v>
      </c>
      <c r="M4422" t="str">
        <f t="shared" si="281"/>
        <v>06141505091110</v>
      </c>
      <c r="N4422" t="s">
        <v>799</v>
      </c>
      <c r="O4422">
        <v>0</v>
      </c>
      <c r="P4422">
        <v>0</v>
      </c>
      <c r="Q4422">
        <v>646.12</v>
      </c>
      <c r="R4422">
        <v>83.99560000000001</v>
      </c>
      <c r="S4422">
        <v>0</v>
      </c>
      <c r="T4422">
        <v>0</v>
      </c>
      <c r="U4422">
        <v>730.11559999999997</v>
      </c>
      <c r="W4422" t="s">
        <v>1</v>
      </c>
    </row>
    <row r="4423" spans="1:23">
      <c r="A4423" t="s">
        <v>8120</v>
      </c>
      <c r="B4423" t="str">
        <f t="shared" si="278"/>
        <v>Enero</v>
      </c>
      <c r="C4423" s="20" t="s">
        <v>8140</v>
      </c>
      <c r="D4423" t="s">
        <v>1</v>
      </c>
      <c r="E4423" t="s">
        <v>0</v>
      </c>
      <c r="F4423" t="str">
        <f t="shared" si="279"/>
        <v>CCF</v>
      </c>
      <c r="G4423" t="s">
        <v>8171</v>
      </c>
      <c r="H4423" t="s">
        <v>8172</v>
      </c>
      <c r="I4423">
        <v>5375</v>
      </c>
      <c r="J4423">
        <v>5375</v>
      </c>
      <c r="K4423" t="s">
        <v>798</v>
      </c>
      <c r="L4423" t="str">
        <f t="shared" si="280"/>
        <v>NIT</v>
      </c>
      <c r="M4423" t="str">
        <f t="shared" si="281"/>
        <v>06141505091110</v>
      </c>
      <c r="N4423" t="s">
        <v>799</v>
      </c>
      <c r="O4423">
        <v>0</v>
      </c>
      <c r="P4423">
        <v>0</v>
      </c>
      <c r="Q4423">
        <v>132.74</v>
      </c>
      <c r="R4423">
        <v>17.256200000000003</v>
      </c>
      <c r="S4423">
        <v>0</v>
      </c>
      <c r="T4423">
        <v>0</v>
      </c>
      <c r="U4423">
        <v>149.99620000000002</v>
      </c>
      <c r="W4423" t="s">
        <v>1</v>
      </c>
    </row>
    <row r="4424" spans="1:23">
      <c r="A4424" t="s">
        <v>8120</v>
      </c>
      <c r="B4424" t="str">
        <f t="shared" si="278"/>
        <v>Enero</v>
      </c>
      <c r="C4424" s="20" t="s">
        <v>8140</v>
      </c>
      <c r="D4424" t="s">
        <v>1</v>
      </c>
      <c r="E4424" t="s">
        <v>0</v>
      </c>
      <c r="F4424" t="str">
        <f t="shared" si="279"/>
        <v>CCF</v>
      </c>
      <c r="G4424" t="s">
        <v>8171</v>
      </c>
      <c r="H4424" t="s">
        <v>8172</v>
      </c>
      <c r="I4424">
        <v>5377</v>
      </c>
      <c r="J4424">
        <v>5377</v>
      </c>
      <c r="K4424" t="s">
        <v>1094</v>
      </c>
      <c r="L4424" t="str">
        <f t="shared" si="280"/>
        <v>NIT</v>
      </c>
      <c r="M4424" t="str">
        <f t="shared" si="281"/>
        <v>05120203741018</v>
      </c>
      <c r="N4424" t="s">
        <v>1095</v>
      </c>
      <c r="O4424">
        <v>0</v>
      </c>
      <c r="P4424">
        <v>0</v>
      </c>
      <c r="Q4424">
        <v>849.54</v>
      </c>
      <c r="R4424">
        <v>110.4402</v>
      </c>
      <c r="S4424">
        <v>0</v>
      </c>
      <c r="T4424">
        <v>0</v>
      </c>
      <c r="U4424">
        <v>959.98019999999997</v>
      </c>
      <c r="W4424" t="s">
        <v>1</v>
      </c>
    </row>
    <row r="4425" spans="1:23">
      <c r="A4425" t="s">
        <v>8120</v>
      </c>
      <c r="B4425" t="str">
        <f t="shared" si="278"/>
        <v>Enero</v>
      </c>
      <c r="C4425" s="20" t="s">
        <v>8140</v>
      </c>
      <c r="D4425" t="s">
        <v>1</v>
      </c>
      <c r="E4425" t="s">
        <v>0</v>
      </c>
      <c r="F4425" t="str">
        <f t="shared" si="279"/>
        <v>CCF</v>
      </c>
      <c r="G4425" t="s">
        <v>8171</v>
      </c>
      <c r="H4425" t="s">
        <v>8172</v>
      </c>
      <c r="I4425">
        <v>5378</v>
      </c>
      <c r="J4425">
        <v>5378</v>
      </c>
      <c r="K4425" t="s">
        <v>397</v>
      </c>
      <c r="L4425" t="str">
        <f t="shared" si="280"/>
        <v>NIT</v>
      </c>
      <c r="M4425" t="str">
        <f t="shared" si="281"/>
        <v>04070910701021</v>
      </c>
      <c r="N4425" t="s">
        <v>398</v>
      </c>
      <c r="O4425">
        <v>0</v>
      </c>
      <c r="P4425">
        <v>0</v>
      </c>
      <c r="Q4425">
        <v>280.75</v>
      </c>
      <c r="R4425">
        <v>36.497500000000002</v>
      </c>
      <c r="S4425">
        <v>0</v>
      </c>
      <c r="T4425">
        <v>0</v>
      </c>
      <c r="U4425">
        <v>317.2475</v>
      </c>
      <c r="W4425" t="s">
        <v>1</v>
      </c>
    </row>
    <row r="4426" spans="1:23">
      <c r="A4426" t="s">
        <v>8120</v>
      </c>
      <c r="B4426" t="str">
        <f t="shared" si="278"/>
        <v>Enero</v>
      </c>
      <c r="C4426" s="20" t="s">
        <v>8140</v>
      </c>
      <c r="D4426" t="s">
        <v>1</v>
      </c>
      <c r="E4426" t="s">
        <v>0</v>
      </c>
      <c r="F4426" t="str">
        <f t="shared" si="279"/>
        <v>CCF</v>
      </c>
      <c r="G4426" t="s">
        <v>8171</v>
      </c>
      <c r="H4426" t="s">
        <v>8172</v>
      </c>
      <c r="I4426">
        <v>5379</v>
      </c>
      <c r="J4426">
        <v>5379</v>
      </c>
      <c r="K4426" t="s">
        <v>8091</v>
      </c>
      <c r="L4426" t="str">
        <f t="shared" si="280"/>
        <v>NIT</v>
      </c>
      <c r="M4426" t="str">
        <f t="shared" si="281"/>
        <v>07152401721029</v>
      </c>
      <c r="N4426" t="s">
        <v>8092</v>
      </c>
      <c r="O4426">
        <v>0</v>
      </c>
      <c r="P4426">
        <v>0</v>
      </c>
      <c r="Q4426">
        <v>339.82</v>
      </c>
      <c r="R4426">
        <v>44.176600000000001</v>
      </c>
      <c r="S4426">
        <v>0</v>
      </c>
      <c r="T4426">
        <v>0</v>
      </c>
      <c r="U4426">
        <v>383.9966</v>
      </c>
      <c r="W4426" t="s">
        <v>1</v>
      </c>
    </row>
    <row r="4427" spans="1:23">
      <c r="A4427" t="s">
        <v>8120</v>
      </c>
      <c r="B4427" t="str">
        <f t="shared" si="278"/>
        <v>Enero</v>
      </c>
      <c r="C4427" s="20" t="s">
        <v>8140</v>
      </c>
      <c r="D4427" t="s">
        <v>1</v>
      </c>
      <c r="E4427" t="s">
        <v>0</v>
      </c>
      <c r="F4427" t="str">
        <f t="shared" si="279"/>
        <v>CCF</v>
      </c>
      <c r="G4427" t="s">
        <v>8171</v>
      </c>
      <c r="H4427" t="s">
        <v>8172</v>
      </c>
      <c r="I4427">
        <v>5380</v>
      </c>
      <c r="J4427">
        <v>5380</v>
      </c>
      <c r="K4427" t="s">
        <v>431</v>
      </c>
      <c r="L4427" t="str">
        <f t="shared" si="280"/>
        <v>NIT</v>
      </c>
      <c r="M4427" t="str">
        <f t="shared" si="281"/>
        <v>12171202881011</v>
      </c>
      <c r="N4427" t="s">
        <v>432</v>
      </c>
      <c r="O4427">
        <v>0</v>
      </c>
      <c r="P4427">
        <v>0</v>
      </c>
      <c r="Q4427">
        <v>3623.95</v>
      </c>
      <c r="R4427">
        <v>471.11349999999999</v>
      </c>
      <c r="S4427">
        <v>0</v>
      </c>
      <c r="T4427">
        <v>0</v>
      </c>
      <c r="U4427">
        <v>4095.0634999999997</v>
      </c>
      <c r="W4427" t="s">
        <v>1</v>
      </c>
    </row>
    <row r="4428" spans="1:23">
      <c r="A4428" t="s">
        <v>8120</v>
      </c>
      <c r="B4428" t="str">
        <f t="shared" si="278"/>
        <v>Enero</v>
      </c>
      <c r="C4428" s="20" t="s">
        <v>8140</v>
      </c>
      <c r="D4428" t="s">
        <v>1</v>
      </c>
      <c r="E4428" t="s">
        <v>0</v>
      </c>
      <c r="F4428" t="str">
        <f t="shared" si="279"/>
        <v>CCF</v>
      </c>
      <c r="G4428" t="s">
        <v>8171</v>
      </c>
      <c r="H4428" t="s">
        <v>8172</v>
      </c>
      <c r="I4428">
        <v>5381</v>
      </c>
      <c r="J4428">
        <v>5381</v>
      </c>
      <c r="K4428" t="s">
        <v>431</v>
      </c>
      <c r="L4428" t="str">
        <f t="shared" si="280"/>
        <v>NIT</v>
      </c>
      <c r="M4428" t="str">
        <f t="shared" si="281"/>
        <v>12171202881011</v>
      </c>
      <c r="N4428" t="s">
        <v>432</v>
      </c>
      <c r="O4428">
        <v>0</v>
      </c>
      <c r="P4428">
        <v>0</v>
      </c>
      <c r="Q4428">
        <v>3623.96</v>
      </c>
      <c r="R4428">
        <v>471.1148</v>
      </c>
      <c r="S4428">
        <v>0</v>
      </c>
      <c r="T4428">
        <v>0</v>
      </c>
      <c r="U4428">
        <v>4095.0747999999999</v>
      </c>
      <c r="W4428" t="s">
        <v>1</v>
      </c>
    </row>
    <row r="4429" spans="1:23">
      <c r="A4429" t="s">
        <v>8120</v>
      </c>
      <c r="B4429" t="str">
        <f t="shared" si="278"/>
        <v>Enero</v>
      </c>
      <c r="C4429" s="20" t="s">
        <v>8140</v>
      </c>
      <c r="D4429" t="s">
        <v>1</v>
      </c>
      <c r="E4429" t="s">
        <v>0</v>
      </c>
      <c r="F4429" t="str">
        <f t="shared" si="279"/>
        <v>CCF</v>
      </c>
      <c r="G4429" t="s">
        <v>8171</v>
      </c>
      <c r="H4429" t="s">
        <v>8172</v>
      </c>
      <c r="I4429">
        <v>5382</v>
      </c>
      <c r="J4429">
        <v>5382</v>
      </c>
      <c r="K4429" t="s">
        <v>431</v>
      </c>
      <c r="L4429" t="str">
        <f t="shared" si="280"/>
        <v>NIT</v>
      </c>
      <c r="M4429" t="str">
        <f t="shared" si="281"/>
        <v>12171202881011</v>
      </c>
      <c r="N4429" t="s">
        <v>432</v>
      </c>
      <c r="O4429">
        <v>0</v>
      </c>
      <c r="P4429">
        <v>0</v>
      </c>
      <c r="Q4429">
        <v>3380.02</v>
      </c>
      <c r="R4429">
        <v>439.40260000000001</v>
      </c>
      <c r="S4429">
        <v>0</v>
      </c>
      <c r="T4429">
        <v>0</v>
      </c>
      <c r="U4429">
        <v>3819.4225999999999</v>
      </c>
      <c r="W4429" t="s">
        <v>1</v>
      </c>
    </row>
    <row r="4430" spans="1:23">
      <c r="A4430" t="s">
        <v>8120</v>
      </c>
      <c r="B4430" t="str">
        <f t="shared" si="278"/>
        <v>Enero</v>
      </c>
      <c r="C4430" s="20" t="s">
        <v>8140</v>
      </c>
      <c r="D4430" t="s">
        <v>1</v>
      </c>
      <c r="E4430" t="s">
        <v>0</v>
      </c>
      <c r="F4430" t="str">
        <f t="shared" si="279"/>
        <v>CCF</v>
      </c>
      <c r="G4430" t="s">
        <v>8171</v>
      </c>
      <c r="H4430" t="s">
        <v>8172</v>
      </c>
      <c r="I4430">
        <v>5383</v>
      </c>
      <c r="J4430">
        <v>5383</v>
      </c>
      <c r="K4430" t="s">
        <v>317</v>
      </c>
      <c r="L4430" t="str">
        <f t="shared" si="280"/>
        <v>NIT</v>
      </c>
      <c r="M4430" t="str">
        <f t="shared" si="281"/>
        <v>03152008711033</v>
      </c>
      <c r="N4430" t="s">
        <v>318</v>
      </c>
      <c r="O4430">
        <v>0</v>
      </c>
      <c r="P4430">
        <v>0</v>
      </c>
      <c r="Q4430">
        <v>38.24</v>
      </c>
      <c r="R4430">
        <v>4.9712000000000005</v>
      </c>
      <c r="S4430">
        <v>0</v>
      </c>
      <c r="T4430">
        <v>0</v>
      </c>
      <c r="U4430">
        <v>43.211200000000005</v>
      </c>
      <c r="W4430" t="s">
        <v>1</v>
      </c>
    </row>
    <row r="4431" spans="1:23">
      <c r="A4431" t="s">
        <v>8120</v>
      </c>
      <c r="B4431" t="str">
        <f t="shared" si="278"/>
        <v>Enero</v>
      </c>
      <c r="C4431" s="20" t="s">
        <v>8140</v>
      </c>
      <c r="D4431" t="s">
        <v>1</v>
      </c>
      <c r="E4431" t="s">
        <v>0</v>
      </c>
      <c r="F4431" t="str">
        <f t="shared" si="279"/>
        <v>CCF</v>
      </c>
      <c r="G4431" t="s">
        <v>8171</v>
      </c>
      <c r="H4431" t="s">
        <v>8172</v>
      </c>
      <c r="I4431">
        <v>5384</v>
      </c>
      <c r="J4431">
        <v>5384</v>
      </c>
      <c r="K4431" t="s">
        <v>727</v>
      </c>
      <c r="L4431" t="str">
        <f t="shared" si="280"/>
        <v>NIT</v>
      </c>
      <c r="M4431" t="str">
        <f t="shared" si="281"/>
        <v>01011702691031</v>
      </c>
      <c r="N4431" t="s">
        <v>728</v>
      </c>
      <c r="O4431">
        <v>0</v>
      </c>
      <c r="P4431">
        <v>0</v>
      </c>
      <c r="Q4431">
        <v>74.34</v>
      </c>
      <c r="R4431">
        <v>9.664200000000001</v>
      </c>
      <c r="S4431">
        <v>0</v>
      </c>
      <c r="T4431">
        <v>0</v>
      </c>
      <c r="U4431">
        <v>84.004199999999997</v>
      </c>
      <c r="W4431" t="s">
        <v>1</v>
      </c>
    </row>
    <row r="4432" spans="1:23">
      <c r="A4432" t="s">
        <v>8120</v>
      </c>
      <c r="B4432" t="str">
        <f t="shared" si="278"/>
        <v>Enero</v>
      </c>
      <c r="C4432" s="20" t="s">
        <v>8140</v>
      </c>
      <c r="D4432" t="s">
        <v>1</v>
      </c>
      <c r="E4432" t="s">
        <v>0</v>
      </c>
      <c r="F4432" t="str">
        <f t="shared" si="279"/>
        <v>CCF</v>
      </c>
      <c r="G4432" t="s">
        <v>8171</v>
      </c>
      <c r="H4432" t="s">
        <v>8172</v>
      </c>
      <c r="I4432">
        <v>5385</v>
      </c>
      <c r="J4432">
        <v>5385</v>
      </c>
      <c r="K4432" t="s">
        <v>8197</v>
      </c>
      <c r="L4432" t="str">
        <f t="shared" si="280"/>
        <v>NIT</v>
      </c>
      <c r="M4432" t="str">
        <f t="shared" si="281"/>
        <v>03062106621019</v>
      </c>
      <c r="N4432" t="s">
        <v>8198</v>
      </c>
      <c r="O4432">
        <v>0</v>
      </c>
      <c r="P4432">
        <v>0</v>
      </c>
      <c r="Q4432">
        <v>37.17</v>
      </c>
      <c r="R4432">
        <v>4.8321000000000005</v>
      </c>
      <c r="S4432">
        <v>0</v>
      </c>
      <c r="T4432">
        <v>0</v>
      </c>
      <c r="U4432">
        <v>42.002099999999999</v>
      </c>
      <c r="W4432" t="s">
        <v>1</v>
      </c>
    </row>
    <row r="4433" spans="1:23">
      <c r="A4433" t="s">
        <v>8120</v>
      </c>
      <c r="B4433" t="str">
        <f t="shared" si="278"/>
        <v>Enero</v>
      </c>
      <c r="C4433" s="20" t="s">
        <v>8140</v>
      </c>
      <c r="D4433" t="s">
        <v>1</v>
      </c>
      <c r="E4433" t="s">
        <v>0</v>
      </c>
      <c r="F4433" t="str">
        <f t="shared" si="279"/>
        <v>CCF</v>
      </c>
      <c r="G4433" t="s">
        <v>8171</v>
      </c>
      <c r="H4433" t="s">
        <v>8172</v>
      </c>
      <c r="I4433">
        <v>5386</v>
      </c>
      <c r="J4433">
        <v>5386</v>
      </c>
      <c r="K4433" t="s">
        <v>7930</v>
      </c>
      <c r="L4433" t="str">
        <f t="shared" si="280"/>
        <v>NIT</v>
      </c>
      <c r="M4433" t="str">
        <f t="shared" si="281"/>
        <v>04281809620015</v>
      </c>
      <c r="N4433" t="s">
        <v>7931</v>
      </c>
      <c r="O4433">
        <v>0</v>
      </c>
      <c r="P4433">
        <v>0</v>
      </c>
      <c r="Q4433">
        <v>185.84</v>
      </c>
      <c r="R4433">
        <v>24.159200000000002</v>
      </c>
      <c r="S4433">
        <v>0</v>
      </c>
      <c r="T4433">
        <v>0</v>
      </c>
      <c r="U4433">
        <v>209.9992</v>
      </c>
      <c r="W4433" t="s">
        <v>1</v>
      </c>
    </row>
    <row r="4434" spans="1:23">
      <c r="A4434" t="s">
        <v>8120</v>
      </c>
      <c r="B4434" t="str">
        <f t="shared" si="278"/>
        <v>Enero</v>
      </c>
      <c r="C4434" s="20" t="s">
        <v>8140</v>
      </c>
      <c r="D4434" t="s">
        <v>1</v>
      </c>
      <c r="E4434" t="s">
        <v>0</v>
      </c>
      <c r="F4434" t="str">
        <f t="shared" si="279"/>
        <v>CCF</v>
      </c>
      <c r="G4434" t="s">
        <v>8171</v>
      </c>
      <c r="H4434" t="s">
        <v>8172</v>
      </c>
      <c r="I4434">
        <v>5387</v>
      </c>
      <c r="J4434">
        <v>5387</v>
      </c>
      <c r="K4434" t="s">
        <v>415</v>
      </c>
      <c r="L4434" t="str">
        <f t="shared" si="280"/>
        <v>NIT</v>
      </c>
      <c r="M4434" t="str">
        <f t="shared" si="281"/>
        <v>02102006550025</v>
      </c>
      <c r="N4434" t="s">
        <v>416</v>
      </c>
      <c r="O4434">
        <v>0</v>
      </c>
      <c r="P4434">
        <v>0</v>
      </c>
      <c r="Q4434">
        <v>167.22</v>
      </c>
      <c r="R4434">
        <v>21.738600000000002</v>
      </c>
      <c r="S4434">
        <v>0</v>
      </c>
      <c r="T4434">
        <v>0</v>
      </c>
      <c r="U4434">
        <v>188.95859999999999</v>
      </c>
      <c r="W4434" t="s">
        <v>1</v>
      </c>
    </row>
    <row r="4435" spans="1:23">
      <c r="A4435" t="s">
        <v>8120</v>
      </c>
      <c r="B4435" t="str">
        <f t="shared" si="278"/>
        <v>Enero</v>
      </c>
      <c r="C4435" s="20" t="s">
        <v>8140</v>
      </c>
      <c r="D4435" t="s">
        <v>1</v>
      </c>
      <c r="E4435" t="s">
        <v>0</v>
      </c>
      <c r="F4435" t="str">
        <f t="shared" si="279"/>
        <v>CCF</v>
      </c>
      <c r="G4435" t="s">
        <v>8171</v>
      </c>
      <c r="H4435" t="s">
        <v>8172</v>
      </c>
      <c r="I4435">
        <v>5388</v>
      </c>
      <c r="J4435">
        <v>5388</v>
      </c>
      <c r="K4435" t="s">
        <v>641</v>
      </c>
      <c r="L4435" t="str">
        <f t="shared" si="280"/>
        <v>NIT</v>
      </c>
      <c r="M4435" t="str">
        <f t="shared" si="281"/>
        <v>06142009620060</v>
      </c>
      <c r="N4435" t="s">
        <v>642</v>
      </c>
      <c r="O4435">
        <v>0</v>
      </c>
      <c r="P4435">
        <v>0</v>
      </c>
      <c r="Q4435">
        <v>315.89999999999998</v>
      </c>
      <c r="R4435">
        <v>41.067</v>
      </c>
      <c r="S4435">
        <v>0</v>
      </c>
      <c r="T4435">
        <v>0</v>
      </c>
      <c r="U4435">
        <v>356.96699999999998</v>
      </c>
      <c r="W4435" t="s">
        <v>1</v>
      </c>
    </row>
    <row r="4436" spans="1:23">
      <c r="A4436" t="s">
        <v>8120</v>
      </c>
      <c r="B4436" t="str">
        <f t="shared" si="278"/>
        <v>Enero</v>
      </c>
      <c r="C4436" s="20" t="s">
        <v>8140</v>
      </c>
      <c r="D4436" t="s">
        <v>1</v>
      </c>
      <c r="E4436" t="s">
        <v>0</v>
      </c>
      <c r="F4436" t="str">
        <f t="shared" si="279"/>
        <v>CCF</v>
      </c>
      <c r="G4436" t="s">
        <v>8171</v>
      </c>
      <c r="H4436" t="s">
        <v>8172</v>
      </c>
      <c r="I4436">
        <v>5389</v>
      </c>
      <c r="J4436">
        <v>5389</v>
      </c>
      <c r="K4436" t="s">
        <v>373</v>
      </c>
      <c r="L4436" t="str">
        <f t="shared" si="280"/>
        <v>NIT</v>
      </c>
      <c r="M4436" t="str">
        <f t="shared" si="281"/>
        <v>05122303871053</v>
      </c>
      <c r="N4436" t="s">
        <v>374</v>
      </c>
      <c r="O4436">
        <v>0</v>
      </c>
      <c r="P4436">
        <v>0</v>
      </c>
      <c r="Q4436">
        <v>185.83</v>
      </c>
      <c r="R4436">
        <v>24.157900000000001</v>
      </c>
      <c r="S4436">
        <v>0</v>
      </c>
      <c r="T4436">
        <v>0</v>
      </c>
      <c r="U4436">
        <v>209.98790000000002</v>
      </c>
      <c r="W4436" t="s">
        <v>1</v>
      </c>
    </row>
    <row r="4437" spans="1:23">
      <c r="A4437" t="s">
        <v>8120</v>
      </c>
      <c r="B4437" t="str">
        <f t="shared" si="278"/>
        <v>Enero</v>
      </c>
      <c r="C4437" s="20" t="s">
        <v>8140</v>
      </c>
      <c r="D4437" t="s">
        <v>1</v>
      </c>
      <c r="E4437" t="s">
        <v>0</v>
      </c>
      <c r="F4437" t="str">
        <f t="shared" si="279"/>
        <v>CCF</v>
      </c>
      <c r="G4437" t="s">
        <v>8171</v>
      </c>
      <c r="H4437" t="s">
        <v>8172</v>
      </c>
      <c r="I4437">
        <v>5390</v>
      </c>
      <c r="J4437">
        <v>5390</v>
      </c>
      <c r="K4437" t="s">
        <v>409</v>
      </c>
      <c r="L4437" t="str">
        <f t="shared" si="280"/>
        <v>NIT</v>
      </c>
      <c r="M4437" t="str">
        <f t="shared" si="281"/>
        <v>14122701570014</v>
      </c>
      <c r="N4437" t="s">
        <v>410</v>
      </c>
      <c r="O4437">
        <v>0</v>
      </c>
      <c r="P4437">
        <v>0</v>
      </c>
      <c r="Q4437">
        <v>55.74</v>
      </c>
      <c r="R4437">
        <v>7.2462000000000009</v>
      </c>
      <c r="S4437">
        <v>0</v>
      </c>
      <c r="T4437">
        <v>0</v>
      </c>
      <c r="U4437">
        <v>62.986200000000004</v>
      </c>
      <c r="W4437" t="s">
        <v>1</v>
      </c>
    </row>
    <row r="4438" spans="1:23">
      <c r="A4438" t="s">
        <v>8120</v>
      </c>
      <c r="B4438" t="str">
        <f t="shared" si="278"/>
        <v>Enero</v>
      </c>
      <c r="C4438" s="20" t="s">
        <v>8140</v>
      </c>
      <c r="D4438" t="s">
        <v>1</v>
      </c>
      <c r="E4438" t="s">
        <v>0</v>
      </c>
      <c r="F4438" t="str">
        <f t="shared" si="279"/>
        <v>CCF</v>
      </c>
      <c r="G4438" t="s">
        <v>8171</v>
      </c>
      <c r="H4438" t="s">
        <v>8172</v>
      </c>
      <c r="I4438">
        <v>5391</v>
      </c>
      <c r="J4438">
        <v>5391</v>
      </c>
      <c r="K4438" t="s">
        <v>345</v>
      </c>
      <c r="L4438" t="str">
        <f t="shared" si="280"/>
        <v>NIT</v>
      </c>
      <c r="M4438" t="str">
        <f t="shared" si="281"/>
        <v>09032703721011</v>
      </c>
      <c r="N4438" t="s">
        <v>346</v>
      </c>
      <c r="O4438">
        <v>0</v>
      </c>
      <c r="P4438">
        <v>0</v>
      </c>
      <c r="Q4438">
        <v>55.75</v>
      </c>
      <c r="R4438">
        <v>7.2475000000000005</v>
      </c>
      <c r="S4438">
        <v>0</v>
      </c>
      <c r="T4438">
        <v>0</v>
      </c>
      <c r="U4438">
        <v>62.997500000000002</v>
      </c>
      <c r="W4438" t="s">
        <v>1</v>
      </c>
    </row>
    <row r="4439" spans="1:23">
      <c r="A4439" t="s">
        <v>8120</v>
      </c>
      <c r="B4439" t="str">
        <f t="shared" si="278"/>
        <v>Enero</v>
      </c>
      <c r="C4439" s="20" t="s">
        <v>8140</v>
      </c>
      <c r="D4439" t="s">
        <v>1</v>
      </c>
      <c r="E4439" t="s">
        <v>0</v>
      </c>
      <c r="F4439" t="str">
        <f t="shared" si="279"/>
        <v>CCF</v>
      </c>
      <c r="G4439" t="s">
        <v>8171</v>
      </c>
      <c r="H4439" t="s">
        <v>8172</v>
      </c>
      <c r="I4439" t="s">
        <v>8284</v>
      </c>
      <c r="J4439">
        <v>5391</v>
      </c>
      <c r="K4439" t="s">
        <v>345</v>
      </c>
      <c r="L4439" t="str">
        <f t="shared" si="280"/>
        <v>NIT</v>
      </c>
      <c r="M4439" t="str">
        <f t="shared" si="281"/>
        <v>09032703721011</v>
      </c>
      <c r="N4439" t="s">
        <v>346</v>
      </c>
      <c r="O4439">
        <v>0</v>
      </c>
      <c r="P4439">
        <v>0</v>
      </c>
      <c r="Q4439">
        <v>55.75</v>
      </c>
      <c r="R4439">
        <v>7.2475000000000005</v>
      </c>
      <c r="S4439">
        <v>0</v>
      </c>
      <c r="T4439">
        <v>0</v>
      </c>
      <c r="U4439">
        <v>62.997500000000002</v>
      </c>
      <c r="W4439" t="s">
        <v>1</v>
      </c>
    </row>
    <row r="4440" spans="1:23">
      <c r="A4440" t="s">
        <v>8120</v>
      </c>
      <c r="B4440" t="str">
        <f t="shared" si="278"/>
        <v>Enero</v>
      </c>
      <c r="C4440" s="20" t="s">
        <v>8140</v>
      </c>
      <c r="D4440" t="s">
        <v>1</v>
      </c>
      <c r="E4440" t="s">
        <v>0</v>
      </c>
      <c r="F4440" t="str">
        <f t="shared" si="279"/>
        <v>CCF</v>
      </c>
      <c r="G4440" t="s">
        <v>8171</v>
      </c>
      <c r="H4440" t="s">
        <v>8172</v>
      </c>
      <c r="I4440">
        <v>5392</v>
      </c>
      <c r="J4440">
        <v>5392</v>
      </c>
      <c r="K4440" t="s">
        <v>249</v>
      </c>
      <c r="L4440" t="str">
        <f t="shared" si="280"/>
        <v>NIT</v>
      </c>
      <c r="M4440" t="str">
        <f t="shared" si="281"/>
        <v>06071402171010</v>
      </c>
      <c r="N4440" t="s">
        <v>250</v>
      </c>
      <c r="O4440">
        <v>0</v>
      </c>
      <c r="P4440">
        <v>0</v>
      </c>
      <c r="Q4440">
        <v>146.19999999999999</v>
      </c>
      <c r="R4440">
        <v>19.006</v>
      </c>
      <c r="S4440">
        <v>0</v>
      </c>
      <c r="T4440">
        <v>0</v>
      </c>
      <c r="U4440">
        <v>165.20599999999999</v>
      </c>
      <c r="W4440" t="s">
        <v>1</v>
      </c>
    </row>
    <row r="4441" spans="1:23">
      <c r="A4441" t="s">
        <v>8120</v>
      </c>
      <c r="B4441" t="str">
        <f t="shared" si="278"/>
        <v>Enero</v>
      </c>
      <c r="C4441" s="20" t="s">
        <v>8140</v>
      </c>
      <c r="D4441" t="s">
        <v>1</v>
      </c>
      <c r="E4441" t="s">
        <v>0</v>
      </c>
      <c r="F4441" t="str">
        <f t="shared" si="279"/>
        <v>CCF</v>
      </c>
      <c r="G4441" t="s">
        <v>8171</v>
      </c>
      <c r="H4441" t="s">
        <v>8172</v>
      </c>
      <c r="I4441">
        <v>5393</v>
      </c>
      <c r="J4441">
        <v>5393</v>
      </c>
      <c r="K4441" t="s">
        <v>339</v>
      </c>
      <c r="L4441" t="str">
        <f t="shared" si="280"/>
        <v>NIT</v>
      </c>
      <c r="M4441" t="str">
        <f t="shared" si="281"/>
        <v>06071703171016</v>
      </c>
      <c r="N4441" t="s">
        <v>340</v>
      </c>
      <c r="O4441">
        <v>0</v>
      </c>
      <c r="P4441">
        <v>0</v>
      </c>
      <c r="Q4441">
        <v>447.55</v>
      </c>
      <c r="R4441">
        <v>58.181500000000007</v>
      </c>
      <c r="S4441">
        <v>0</v>
      </c>
      <c r="T4441">
        <v>0</v>
      </c>
      <c r="U4441">
        <v>505.73150000000004</v>
      </c>
      <c r="W4441" t="s">
        <v>1</v>
      </c>
    </row>
    <row r="4442" spans="1:23">
      <c r="A4442" t="s">
        <v>8120</v>
      </c>
      <c r="B4442" t="str">
        <f t="shared" si="278"/>
        <v>Enero</v>
      </c>
      <c r="C4442" s="20" t="s">
        <v>8140</v>
      </c>
      <c r="D4442" t="s">
        <v>1</v>
      </c>
      <c r="E4442" t="s">
        <v>0</v>
      </c>
      <c r="F4442" t="str">
        <f t="shared" si="279"/>
        <v>CCF</v>
      </c>
      <c r="G4442" t="s">
        <v>8171</v>
      </c>
      <c r="H4442" t="s">
        <v>8172</v>
      </c>
      <c r="I4442">
        <v>5394</v>
      </c>
      <c r="J4442">
        <v>5394</v>
      </c>
      <c r="K4442" t="s">
        <v>7912</v>
      </c>
      <c r="L4442" t="str">
        <f t="shared" si="280"/>
        <v>NIT</v>
      </c>
      <c r="M4442" t="str">
        <f t="shared" si="281"/>
        <v>06140802891065</v>
      </c>
      <c r="N4442" t="s">
        <v>1148</v>
      </c>
      <c r="O4442">
        <v>0</v>
      </c>
      <c r="P4442">
        <v>0</v>
      </c>
      <c r="Q4442">
        <v>3143.3</v>
      </c>
      <c r="R4442">
        <v>408.62900000000002</v>
      </c>
      <c r="S4442">
        <v>0</v>
      </c>
      <c r="T4442">
        <v>0</v>
      </c>
      <c r="U4442">
        <v>3551.9290000000001</v>
      </c>
      <c r="W4442" t="s">
        <v>1</v>
      </c>
    </row>
    <row r="4443" spans="1:23">
      <c r="A4443" t="s">
        <v>8120</v>
      </c>
      <c r="B4443" t="str">
        <f t="shared" si="278"/>
        <v>Enero</v>
      </c>
      <c r="C4443" s="20" t="s">
        <v>8140</v>
      </c>
      <c r="D4443" t="s">
        <v>1</v>
      </c>
      <c r="E4443" t="s">
        <v>0</v>
      </c>
      <c r="F4443" t="str">
        <f t="shared" si="279"/>
        <v>CCF</v>
      </c>
      <c r="G4443" t="s">
        <v>8171</v>
      </c>
      <c r="H4443" t="s">
        <v>8172</v>
      </c>
      <c r="I4443">
        <v>5395</v>
      </c>
      <c r="J4443">
        <v>5395</v>
      </c>
      <c r="K4443" t="s">
        <v>939</v>
      </c>
      <c r="L4443" t="str">
        <f t="shared" si="280"/>
        <v>NIT</v>
      </c>
      <c r="M4443" t="str">
        <f t="shared" si="281"/>
        <v>08190201771016</v>
      </c>
      <c r="N4443" t="s">
        <v>940</v>
      </c>
      <c r="O4443">
        <v>0</v>
      </c>
      <c r="P4443">
        <v>0</v>
      </c>
      <c r="Q4443">
        <v>96</v>
      </c>
      <c r="R4443">
        <v>12.48</v>
      </c>
      <c r="S4443">
        <v>0</v>
      </c>
      <c r="T4443">
        <v>0</v>
      </c>
      <c r="U4443">
        <v>108.48</v>
      </c>
      <c r="W4443" t="s">
        <v>1</v>
      </c>
    </row>
    <row r="4444" spans="1:23">
      <c r="A4444" t="s">
        <v>8120</v>
      </c>
      <c r="B4444" t="str">
        <f t="shared" si="278"/>
        <v>Enero</v>
      </c>
      <c r="C4444" s="20" t="s">
        <v>8140</v>
      </c>
      <c r="D4444" t="s">
        <v>1</v>
      </c>
      <c r="E4444" t="s">
        <v>0</v>
      </c>
      <c r="F4444" t="str">
        <f t="shared" si="279"/>
        <v>CCF</v>
      </c>
      <c r="G4444" t="s">
        <v>8171</v>
      </c>
      <c r="H4444" t="s">
        <v>8172</v>
      </c>
      <c r="I4444">
        <v>5396</v>
      </c>
      <c r="J4444">
        <v>5396</v>
      </c>
      <c r="K4444" t="s">
        <v>118</v>
      </c>
      <c r="L4444" t="str">
        <f t="shared" si="280"/>
        <v>NIT</v>
      </c>
      <c r="M4444" t="str">
        <f t="shared" si="281"/>
        <v>06141106071025</v>
      </c>
      <c r="N4444" t="s">
        <v>119</v>
      </c>
      <c r="O4444">
        <v>0</v>
      </c>
      <c r="P4444">
        <v>0</v>
      </c>
      <c r="Q4444">
        <v>21.23</v>
      </c>
      <c r="R4444">
        <v>2.7599</v>
      </c>
      <c r="S4444">
        <v>0</v>
      </c>
      <c r="T4444">
        <v>0</v>
      </c>
      <c r="U4444">
        <v>23.989899999999999</v>
      </c>
      <c r="W4444" t="s">
        <v>1</v>
      </c>
    </row>
    <row r="4445" spans="1:23">
      <c r="A4445" t="s">
        <v>8120</v>
      </c>
      <c r="B4445" t="str">
        <f t="shared" si="278"/>
        <v>Enero</v>
      </c>
      <c r="C4445" s="20" t="s">
        <v>8140</v>
      </c>
      <c r="D4445" t="s">
        <v>1</v>
      </c>
      <c r="E4445" t="s">
        <v>0</v>
      </c>
      <c r="F4445" t="str">
        <f t="shared" si="279"/>
        <v>CCF</v>
      </c>
      <c r="G4445" t="s">
        <v>8171</v>
      </c>
      <c r="H4445" t="s">
        <v>8172</v>
      </c>
      <c r="I4445">
        <v>5397</v>
      </c>
      <c r="J4445">
        <v>5397</v>
      </c>
      <c r="K4445" t="s">
        <v>333</v>
      </c>
      <c r="L4445" t="str">
        <f t="shared" si="280"/>
        <v>NIT</v>
      </c>
      <c r="M4445" t="str">
        <f t="shared" si="281"/>
        <v>06140607941015</v>
      </c>
      <c r="N4445" t="s">
        <v>334</v>
      </c>
      <c r="O4445">
        <v>0</v>
      </c>
      <c r="P4445">
        <v>0</v>
      </c>
      <c r="Q4445">
        <v>92.91</v>
      </c>
      <c r="R4445">
        <v>12.0783</v>
      </c>
      <c r="S4445">
        <v>0</v>
      </c>
      <c r="T4445">
        <v>0</v>
      </c>
      <c r="U4445">
        <v>104.9883</v>
      </c>
      <c r="W4445" t="s">
        <v>1</v>
      </c>
    </row>
    <row r="4446" spans="1:23">
      <c r="A4446" t="s">
        <v>8120</v>
      </c>
      <c r="B4446" t="str">
        <f t="shared" si="278"/>
        <v>Enero</v>
      </c>
      <c r="C4446" s="20" t="s">
        <v>8140</v>
      </c>
      <c r="D4446" t="s">
        <v>1</v>
      </c>
      <c r="E4446" t="s">
        <v>0</v>
      </c>
      <c r="F4446" t="str">
        <f t="shared" si="279"/>
        <v>CCF</v>
      </c>
      <c r="G4446" t="s">
        <v>8171</v>
      </c>
      <c r="H4446" t="s">
        <v>8172</v>
      </c>
      <c r="I4446">
        <v>5398</v>
      </c>
      <c r="J4446">
        <v>5398</v>
      </c>
      <c r="K4446" t="s">
        <v>433</v>
      </c>
      <c r="L4446" t="str">
        <f t="shared" si="280"/>
        <v>NIT</v>
      </c>
      <c r="M4446" t="str">
        <f t="shared" si="281"/>
        <v>08181906761010</v>
      </c>
      <c r="N4446" t="s">
        <v>434</v>
      </c>
      <c r="O4446">
        <v>0</v>
      </c>
      <c r="P4446">
        <v>0</v>
      </c>
      <c r="Q4446">
        <v>599.89</v>
      </c>
      <c r="R4446">
        <v>77.985699999999994</v>
      </c>
      <c r="S4446">
        <v>0</v>
      </c>
      <c r="T4446">
        <v>0</v>
      </c>
      <c r="U4446">
        <v>677.87569999999994</v>
      </c>
      <c r="W4446" t="s">
        <v>1</v>
      </c>
    </row>
    <row r="4447" spans="1:23">
      <c r="A4447" t="s">
        <v>8120</v>
      </c>
      <c r="B4447" t="str">
        <f t="shared" si="278"/>
        <v>Enero</v>
      </c>
      <c r="C4447" s="20" t="s">
        <v>8140</v>
      </c>
      <c r="D4447" t="s">
        <v>1</v>
      </c>
      <c r="E4447" t="s">
        <v>0</v>
      </c>
      <c r="F4447" t="str">
        <f t="shared" si="279"/>
        <v>CCF</v>
      </c>
      <c r="G4447" t="s">
        <v>8171</v>
      </c>
      <c r="H4447" t="s">
        <v>8172</v>
      </c>
      <c r="I4447">
        <v>5399</v>
      </c>
      <c r="J4447">
        <v>5399</v>
      </c>
      <c r="K4447" t="s">
        <v>433</v>
      </c>
      <c r="L4447" t="str">
        <f t="shared" si="280"/>
        <v>NIT</v>
      </c>
      <c r="M4447" t="str">
        <f t="shared" si="281"/>
        <v>08181906761010</v>
      </c>
      <c r="N4447" t="s">
        <v>434</v>
      </c>
      <c r="O4447">
        <v>0</v>
      </c>
      <c r="P4447">
        <v>0</v>
      </c>
      <c r="Q4447">
        <v>464.61</v>
      </c>
      <c r="R4447">
        <v>60.399300000000004</v>
      </c>
      <c r="S4447">
        <v>0</v>
      </c>
      <c r="T4447">
        <v>0</v>
      </c>
      <c r="U4447">
        <v>525.00930000000005</v>
      </c>
      <c r="W4447" t="s">
        <v>1</v>
      </c>
    </row>
    <row r="4448" spans="1:23">
      <c r="A4448" t="s">
        <v>8120</v>
      </c>
      <c r="B4448" t="str">
        <f t="shared" si="278"/>
        <v>Enero</v>
      </c>
      <c r="C4448" s="20" t="s">
        <v>8140</v>
      </c>
      <c r="D4448" t="s">
        <v>1</v>
      </c>
      <c r="E4448" t="s">
        <v>0</v>
      </c>
      <c r="F4448" t="str">
        <f t="shared" si="279"/>
        <v>CCF</v>
      </c>
      <c r="G4448" t="s">
        <v>8171</v>
      </c>
      <c r="H4448" t="s">
        <v>8172</v>
      </c>
      <c r="I4448">
        <v>5400</v>
      </c>
      <c r="J4448">
        <v>5400</v>
      </c>
      <c r="K4448" t="s">
        <v>8195</v>
      </c>
      <c r="L4448" t="str">
        <f t="shared" si="280"/>
        <v>NIT</v>
      </c>
      <c r="M4448" t="str">
        <f t="shared" si="281"/>
        <v>12051801691012</v>
      </c>
      <c r="N4448" t="s">
        <v>8196</v>
      </c>
      <c r="O4448">
        <v>0</v>
      </c>
      <c r="P4448">
        <v>0</v>
      </c>
      <c r="Q4448">
        <v>464.62</v>
      </c>
      <c r="R4448">
        <v>60.400600000000004</v>
      </c>
      <c r="S4448">
        <v>0</v>
      </c>
      <c r="T4448">
        <v>0</v>
      </c>
      <c r="U4448">
        <v>525.02060000000006</v>
      </c>
      <c r="W4448" t="s">
        <v>1</v>
      </c>
    </row>
    <row r="4449" spans="1:23">
      <c r="A4449" t="s">
        <v>8120</v>
      </c>
      <c r="B4449" t="str">
        <f t="shared" si="278"/>
        <v>Enero</v>
      </c>
      <c r="C4449" s="20" t="s">
        <v>8140</v>
      </c>
      <c r="D4449" t="s">
        <v>1</v>
      </c>
      <c r="E4449" t="s">
        <v>0</v>
      </c>
      <c r="F4449" t="str">
        <f t="shared" si="279"/>
        <v>CCF</v>
      </c>
      <c r="G4449" t="s">
        <v>8171</v>
      </c>
      <c r="H4449" t="s">
        <v>8172</v>
      </c>
      <c r="I4449">
        <v>5401</v>
      </c>
      <c r="J4449">
        <v>5401</v>
      </c>
      <c r="K4449" t="s">
        <v>7871</v>
      </c>
      <c r="L4449" t="str">
        <f t="shared" si="280"/>
        <v>NIT</v>
      </c>
      <c r="M4449" t="str">
        <f t="shared" si="281"/>
        <v>94142512801010</v>
      </c>
      <c r="N4449" t="s">
        <v>7872</v>
      </c>
      <c r="O4449">
        <v>0</v>
      </c>
      <c r="P4449">
        <v>0</v>
      </c>
      <c r="Q4449">
        <v>94.9</v>
      </c>
      <c r="R4449">
        <v>12.337000000000002</v>
      </c>
      <c r="S4449">
        <v>0</v>
      </c>
      <c r="T4449">
        <v>0</v>
      </c>
      <c r="U4449">
        <v>107.23700000000001</v>
      </c>
      <c r="W4449" t="s">
        <v>1</v>
      </c>
    </row>
    <row r="4450" spans="1:23">
      <c r="A4450" t="s">
        <v>8120</v>
      </c>
      <c r="B4450" t="str">
        <f t="shared" si="278"/>
        <v>Enero</v>
      </c>
      <c r="C4450" s="20" t="s">
        <v>8140</v>
      </c>
      <c r="D4450" t="s">
        <v>1</v>
      </c>
      <c r="E4450" t="s">
        <v>0</v>
      </c>
      <c r="F4450" t="str">
        <f t="shared" si="279"/>
        <v>CCF</v>
      </c>
      <c r="G4450" t="s">
        <v>8171</v>
      </c>
      <c r="H4450" t="s">
        <v>8172</v>
      </c>
      <c r="I4450">
        <v>5402</v>
      </c>
      <c r="J4450">
        <v>5402</v>
      </c>
      <c r="K4450" t="s">
        <v>622</v>
      </c>
      <c r="L4450" t="str">
        <f t="shared" si="280"/>
        <v>NIT</v>
      </c>
      <c r="M4450" t="str">
        <f t="shared" si="281"/>
        <v>06042001931012</v>
      </c>
      <c r="N4450" t="s">
        <v>623</v>
      </c>
      <c r="O4450">
        <v>0</v>
      </c>
      <c r="P4450">
        <v>0</v>
      </c>
      <c r="Q4450">
        <v>1425</v>
      </c>
      <c r="R4450">
        <v>185.25</v>
      </c>
      <c r="S4450">
        <v>0</v>
      </c>
      <c r="T4450">
        <v>0</v>
      </c>
      <c r="U4450">
        <v>1610.25</v>
      </c>
      <c r="W4450" t="s">
        <v>1</v>
      </c>
    </row>
    <row r="4451" spans="1:23">
      <c r="A4451" t="s">
        <v>8120</v>
      </c>
      <c r="B4451" t="str">
        <f t="shared" si="278"/>
        <v>Enero</v>
      </c>
      <c r="C4451" s="20" t="s">
        <v>8140</v>
      </c>
      <c r="D4451" t="s">
        <v>1</v>
      </c>
      <c r="E4451" t="s">
        <v>0</v>
      </c>
      <c r="F4451" t="str">
        <f t="shared" si="279"/>
        <v>CCF</v>
      </c>
      <c r="G4451" t="s">
        <v>8171</v>
      </c>
      <c r="H4451" t="s">
        <v>8172</v>
      </c>
      <c r="I4451">
        <v>5403</v>
      </c>
      <c r="J4451">
        <v>5403</v>
      </c>
      <c r="K4451" t="s">
        <v>130</v>
      </c>
      <c r="L4451" t="str">
        <f t="shared" si="280"/>
        <v>NIT</v>
      </c>
      <c r="M4451" t="str">
        <f t="shared" si="281"/>
        <v>06142601121035</v>
      </c>
      <c r="N4451" t="s">
        <v>131</v>
      </c>
      <c r="O4451">
        <v>0</v>
      </c>
      <c r="P4451">
        <v>0</v>
      </c>
      <c r="Q4451">
        <v>118.08</v>
      </c>
      <c r="R4451">
        <v>15.3504</v>
      </c>
      <c r="S4451">
        <v>0</v>
      </c>
      <c r="T4451">
        <v>0</v>
      </c>
      <c r="U4451">
        <v>133.43039999999999</v>
      </c>
      <c r="W4451" t="s">
        <v>1</v>
      </c>
    </row>
    <row r="4452" spans="1:23">
      <c r="A4452" t="s">
        <v>8120</v>
      </c>
      <c r="B4452" t="str">
        <f t="shared" si="278"/>
        <v>Enero</v>
      </c>
      <c r="C4452" s="20" t="s">
        <v>8140</v>
      </c>
      <c r="D4452" t="s">
        <v>1</v>
      </c>
      <c r="E4452" t="s">
        <v>0</v>
      </c>
      <c r="F4452" t="str">
        <f t="shared" si="279"/>
        <v>CCF</v>
      </c>
      <c r="G4452" t="s">
        <v>8171</v>
      </c>
      <c r="H4452" t="s">
        <v>8172</v>
      </c>
      <c r="I4452">
        <v>5404</v>
      </c>
      <c r="J4452">
        <v>5404</v>
      </c>
      <c r="K4452" t="s">
        <v>711</v>
      </c>
      <c r="L4452" t="str">
        <f t="shared" si="280"/>
        <v>NIT</v>
      </c>
      <c r="M4452" t="str">
        <f t="shared" si="281"/>
        <v>06141304941051</v>
      </c>
      <c r="N4452" t="s">
        <v>712</v>
      </c>
      <c r="O4452">
        <v>0</v>
      </c>
      <c r="P4452">
        <v>0</v>
      </c>
      <c r="Q4452">
        <v>351.17</v>
      </c>
      <c r="R4452">
        <v>45.652100000000004</v>
      </c>
      <c r="S4452">
        <v>0</v>
      </c>
      <c r="T4452">
        <v>0</v>
      </c>
      <c r="U4452">
        <v>396.82210000000003</v>
      </c>
      <c r="W4452" t="s">
        <v>1</v>
      </c>
    </row>
    <row r="4453" spans="1:23">
      <c r="A4453" t="s">
        <v>8120</v>
      </c>
      <c r="B4453" t="str">
        <f t="shared" si="278"/>
        <v>Enero</v>
      </c>
      <c r="C4453" s="20" t="s">
        <v>8140</v>
      </c>
      <c r="D4453" t="s">
        <v>1</v>
      </c>
      <c r="E4453" t="s">
        <v>0</v>
      </c>
      <c r="F4453" t="str">
        <f t="shared" si="279"/>
        <v>CCF</v>
      </c>
      <c r="G4453" t="s">
        <v>8171</v>
      </c>
      <c r="H4453" t="s">
        <v>8172</v>
      </c>
      <c r="I4453">
        <v>5405</v>
      </c>
      <c r="J4453">
        <v>5405</v>
      </c>
      <c r="K4453" t="s">
        <v>130</v>
      </c>
      <c r="L4453" t="str">
        <f t="shared" si="280"/>
        <v>NIT</v>
      </c>
      <c r="M4453" t="str">
        <f t="shared" si="281"/>
        <v>06142601121035</v>
      </c>
      <c r="N4453" t="s">
        <v>131</v>
      </c>
      <c r="O4453">
        <v>0</v>
      </c>
      <c r="P4453">
        <v>0</v>
      </c>
      <c r="Q4453">
        <v>40.32</v>
      </c>
      <c r="R4453">
        <v>5.2416</v>
      </c>
      <c r="S4453">
        <v>0</v>
      </c>
      <c r="T4453">
        <v>0</v>
      </c>
      <c r="U4453">
        <v>45.561599999999999</v>
      </c>
      <c r="W4453" t="s">
        <v>1</v>
      </c>
    </row>
    <row r="4454" spans="1:23">
      <c r="A4454" t="s">
        <v>8120</v>
      </c>
      <c r="B4454" t="str">
        <f t="shared" si="278"/>
        <v>Enero</v>
      </c>
      <c r="C4454" s="20" t="s">
        <v>8140</v>
      </c>
      <c r="D4454" t="s">
        <v>1</v>
      </c>
      <c r="E4454" t="s">
        <v>0</v>
      </c>
      <c r="F4454" t="str">
        <f t="shared" si="279"/>
        <v>CCF</v>
      </c>
      <c r="G4454" t="s">
        <v>8171</v>
      </c>
      <c r="H4454" t="s">
        <v>8172</v>
      </c>
      <c r="I4454">
        <v>5406</v>
      </c>
      <c r="J4454">
        <v>5406</v>
      </c>
      <c r="K4454" t="s">
        <v>303</v>
      </c>
      <c r="L4454" t="str">
        <f t="shared" si="280"/>
        <v>NIT</v>
      </c>
      <c r="M4454" t="str">
        <f t="shared" si="281"/>
        <v>06142707041014</v>
      </c>
      <c r="N4454" t="s">
        <v>304</v>
      </c>
      <c r="O4454">
        <v>0</v>
      </c>
      <c r="P4454">
        <v>0</v>
      </c>
      <c r="Q4454">
        <v>1053.3599999999999</v>
      </c>
      <c r="R4454">
        <v>136.93680000000001</v>
      </c>
      <c r="S4454">
        <v>0</v>
      </c>
      <c r="T4454">
        <v>0</v>
      </c>
      <c r="U4454">
        <v>1190.2967999999998</v>
      </c>
      <c r="W4454" t="s">
        <v>1</v>
      </c>
    </row>
    <row r="4455" spans="1:23">
      <c r="A4455" t="s">
        <v>8120</v>
      </c>
      <c r="B4455" t="str">
        <f t="shared" si="278"/>
        <v>Enero</v>
      </c>
      <c r="C4455" s="20" t="s">
        <v>8140</v>
      </c>
      <c r="D4455" t="s">
        <v>1</v>
      </c>
      <c r="E4455" t="s">
        <v>0</v>
      </c>
      <c r="F4455" t="str">
        <f t="shared" si="279"/>
        <v>CCF</v>
      </c>
      <c r="G4455" t="s">
        <v>8171</v>
      </c>
      <c r="H4455" t="s">
        <v>8172</v>
      </c>
      <c r="I4455">
        <v>5407</v>
      </c>
      <c r="J4455">
        <v>5407</v>
      </c>
      <c r="K4455" t="s">
        <v>329</v>
      </c>
      <c r="L4455" t="str">
        <f t="shared" si="280"/>
        <v>NIT</v>
      </c>
      <c r="M4455" t="str">
        <f t="shared" si="281"/>
        <v>02101405101015</v>
      </c>
      <c r="N4455" t="s">
        <v>330</v>
      </c>
      <c r="O4455">
        <v>0</v>
      </c>
      <c r="P4455">
        <v>0</v>
      </c>
      <c r="Q4455">
        <v>1412.37</v>
      </c>
      <c r="R4455">
        <v>183.60809999999998</v>
      </c>
      <c r="S4455">
        <v>0</v>
      </c>
      <c r="T4455">
        <v>0</v>
      </c>
      <c r="U4455">
        <v>1595.9780999999998</v>
      </c>
      <c r="W4455" t="s">
        <v>1</v>
      </c>
    </row>
    <row r="4456" spans="1:23">
      <c r="A4456" t="s">
        <v>8120</v>
      </c>
      <c r="B4456" t="str">
        <f t="shared" si="278"/>
        <v>Enero</v>
      </c>
      <c r="C4456" s="20" t="s">
        <v>8140</v>
      </c>
      <c r="D4456" t="s">
        <v>1</v>
      </c>
      <c r="E4456" t="s">
        <v>0</v>
      </c>
      <c r="F4456" t="str">
        <f t="shared" si="279"/>
        <v>CCF</v>
      </c>
      <c r="G4456" t="s">
        <v>8171</v>
      </c>
      <c r="H4456" t="s">
        <v>8172</v>
      </c>
      <c r="I4456">
        <v>5408</v>
      </c>
      <c r="J4456">
        <v>5408</v>
      </c>
      <c r="K4456" t="s">
        <v>630</v>
      </c>
      <c r="L4456" t="str">
        <f t="shared" si="280"/>
        <v>NIT</v>
      </c>
      <c r="M4456" t="str">
        <f t="shared" si="281"/>
        <v>06170903831035</v>
      </c>
      <c r="N4456" t="s">
        <v>631</v>
      </c>
      <c r="O4456">
        <v>0</v>
      </c>
      <c r="P4456">
        <v>0</v>
      </c>
      <c r="Q4456">
        <v>74.34</v>
      </c>
      <c r="R4456">
        <v>9.664200000000001</v>
      </c>
      <c r="S4456">
        <v>0</v>
      </c>
      <c r="T4456">
        <v>0</v>
      </c>
      <c r="U4456">
        <v>84.004199999999997</v>
      </c>
      <c r="W4456" t="s">
        <v>1</v>
      </c>
    </row>
    <row r="4457" spans="1:23">
      <c r="A4457" t="s">
        <v>8120</v>
      </c>
      <c r="B4457" t="str">
        <f t="shared" si="278"/>
        <v>Enero</v>
      </c>
      <c r="C4457" s="20" t="s">
        <v>8140</v>
      </c>
      <c r="D4457" t="s">
        <v>1</v>
      </c>
      <c r="E4457" t="s">
        <v>0</v>
      </c>
      <c r="F4457" t="str">
        <f t="shared" si="279"/>
        <v>CCF</v>
      </c>
      <c r="G4457" t="s">
        <v>8171</v>
      </c>
      <c r="H4457" t="s">
        <v>8172</v>
      </c>
      <c r="I4457">
        <v>5409</v>
      </c>
      <c r="J4457">
        <v>5409</v>
      </c>
      <c r="K4457" t="s">
        <v>333</v>
      </c>
      <c r="L4457" t="str">
        <f t="shared" si="280"/>
        <v>NIT</v>
      </c>
      <c r="M4457" t="str">
        <f t="shared" si="281"/>
        <v>06140607941015</v>
      </c>
      <c r="N4457" t="s">
        <v>334</v>
      </c>
      <c r="O4457">
        <v>0</v>
      </c>
      <c r="P4457">
        <v>0</v>
      </c>
      <c r="Q4457">
        <v>288.04000000000002</v>
      </c>
      <c r="R4457">
        <v>37.445200000000007</v>
      </c>
      <c r="S4457">
        <v>0</v>
      </c>
      <c r="T4457">
        <v>0</v>
      </c>
      <c r="U4457">
        <v>325.48520000000002</v>
      </c>
      <c r="W4457" t="s">
        <v>1</v>
      </c>
    </row>
    <row r="4458" spans="1:23">
      <c r="A4458" t="s">
        <v>8120</v>
      </c>
      <c r="B4458" t="str">
        <f t="shared" si="278"/>
        <v>Enero</v>
      </c>
      <c r="C4458" s="20" t="s">
        <v>8140</v>
      </c>
      <c r="D4458" t="s">
        <v>1</v>
      </c>
      <c r="E4458" t="s">
        <v>0</v>
      </c>
      <c r="F4458" t="str">
        <f t="shared" si="279"/>
        <v>CCF</v>
      </c>
      <c r="G4458" t="s">
        <v>8171</v>
      </c>
      <c r="H4458" t="s">
        <v>8172</v>
      </c>
      <c r="I4458">
        <v>5410</v>
      </c>
      <c r="J4458">
        <v>5410</v>
      </c>
      <c r="K4458" t="s">
        <v>721</v>
      </c>
      <c r="L4458" t="str">
        <f t="shared" si="280"/>
        <v>NIT</v>
      </c>
      <c r="M4458" t="str">
        <f t="shared" si="281"/>
        <v>11151004801016</v>
      </c>
      <c r="N4458" t="s">
        <v>722</v>
      </c>
      <c r="O4458">
        <v>0</v>
      </c>
      <c r="P4458">
        <v>0</v>
      </c>
      <c r="Q4458">
        <v>296.33999999999997</v>
      </c>
      <c r="R4458">
        <v>38.5242</v>
      </c>
      <c r="S4458">
        <v>0</v>
      </c>
      <c r="T4458">
        <v>0</v>
      </c>
      <c r="U4458">
        <v>334.86419999999998</v>
      </c>
      <c r="W4458" t="s">
        <v>1</v>
      </c>
    </row>
    <row r="4459" spans="1:23">
      <c r="A4459" t="s">
        <v>8120</v>
      </c>
      <c r="B4459" t="str">
        <f t="shared" si="278"/>
        <v>Enero</v>
      </c>
      <c r="C4459" s="20" t="s">
        <v>8140</v>
      </c>
      <c r="D4459" t="s">
        <v>1</v>
      </c>
      <c r="E4459" t="s">
        <v>0</v>
      </c>
      <c r="F4459" t="str">
        <f t="shared" si="279"/>
        <v>CCF</v>
      </c>
      <c r="G4459" t="s">
        <v>8171</v>
      </c>
      <c r="H4459" t="s">
        <v>8172</v>
      </c>
      <c r="I4459">
        <v>5411</v>
      </c>
      <c r="J4459">
        <v>5411</v>
      </c>
      <c r="K4459" t="s">
        <v>417</v>
      </c>
      <c r="L4459" t="str">
        <f t="shared" si="280"/>
        <v>NIT</v>
      </c>
      <c r="M4459" t="str">
        <f t="shared" si="281"/>
        <v>05021203781011</v>
      </c>
      <c r="N4459" t="s">
        <v>418</v>
      </c>
      <c r="O4459">
        <v>0</v>
      </c>
      <c r="P4459">
        <v>0</v>
      </c>
      <c r="Q4459">
        <v>204.42</v>
      </c>
      <c r="R4459">
        <v>26.5746</v>
      </c>
      <c r="S4459">
        <v>0</v>
      </c>
      <c r="T4459">
        <v>0</v>
      </c>
      <c r="U4459">
        <v>230.99459999999999</v>
      </c>
      <c r="W4459" t="s">
        <v>1</v>
      </c>
    </row>
    <row r="4460" spans="1:23">
      <c r="A4460" t="s">
        <v>8120</v>
      </c>
      <c r="B4460" t="str">
        <f t="shared" ref="B4460:B4523" si="282">SUBSTITUTE(A4460,"NERO","nero")</f>
        <v>Enero</v>
      </c>
      <c r="C4460" s="20" t="s">
        <v>8140</v>
      </c>
      <c r="D4460" t="s">
        <v>1</v>
      </c>
      <c r="E4460" t="s">
        <v>0</v>
      </c>
      <c r="F4460" t="str">
        <f t="shared" si="279"/>
        <v>CCF</v>
      </c>
      <c r="G4460" t="s">
        <v>8171</v>
      </c>
      <c r="H4460" t="s">
        <v>8172</v>
      </c>
      <c r="I4460">
        <v>5412</v>
      </c>
      <c r="J4460">
        <v>5412</v>
      </c>
      <c r="K4460" t="s">
        <v>1134</v>
      </c>
      <c r="L4460" t="str">
        <f t="shared" si="280"/>
        <v>NIT</v>
      </c>
      <c r="M4460" t="str">
        <f t="shared" si="281"/>
        <v>10102204771013</v>
      </c>
      <c r="N4460" t="s">
        <v>1135</v>
      </c>
      <c r="O4460">
        <v>0</v>
      </c>
      <c r="P4460">
        <v>0</v>
      </c>
      <c r="Q4460">
        <v>74.33</v>
      </c>
      <c r="R4460">
        <v>9.6629000000000005</v>
      </c>
      <c r="S4460">
        <v>0</v>
      </c>
      <c r="T4460">
        <v>0</v>
      </c>
      <c r="U4460">
        <v>83.992899999999992</v>
      </c>
      <c r="W4460" t="s">
        <v>1</v>
      </c>
    </row>
    <row r="4461" spans="1:23">
      <c r="A4461" t="s">
        <v>8120</v>
      </c>
      <c r="B4461" t="str">
        <f t="shared" si="282"/>
        <v>Enero</v>
      </c>
      <c r="C4461" s="20" t="s">
        <v>8140</v>
      </c>
      <c r="D4461" t="s">
        <v>1</v>
      </c>
      <c r="E4461" t="s">
        <v>0</v>
      </c>
      <c r="F4461" t="str">
        <f t="shared" si="279"/>
        <v>CCF</v>
      </c>
      <c r="G4461" t="s">
        <v>8171</v>
      </c>
      <c r="H4461" t="s">
        <v>8172</v>
      </c>
      <c r="I4461">
        <v>5413</v>
      </c>
      <c r="J4461">
        <v>5413</v>
      </c>
      <c r="K4461" t="s">
        <v>1440</v>
      </c>
      <c r="L4461" t="str">
        <f t="shared" si="280"/>
        <v>NIT</v>
      </c>
      <c r="M4461" t="str">
        <f t="shared" si="281"/>
        <v>07121705881011</v>
      </c>
      <c r="N4461" t="s">
        <v>1441</v>
      </c>
      <c r="O4461">
        <v>0</v>
      </c>
      <c r="P4461">
        <v>0</v>
      </c>
      <c r="Q4461">
        <v>74.33</v>
      </c>
      <c r="R4461">
        <v>9.6629000000000005</v>
      </c>
      <c r="S4461">
        <v>0</v>
      </c>
      <c r="T4461">
        <v>0</v>
      </c>
      <c r="U4461">
        <v>83.992899999999992</v>
      </c>
      <c r="W4461" t="s">
        <v>1</v>
      </c>
    </row>
    <row r="4462" spans="1:23">
      <c r="A4462" t="s">
        <v>8120</v>
      </c>
      <c r="B4462" t="str">
        <f t="shared" si="282"/>
        <v>Enero</v>
      </c>
      <c r="C4462" s="20" t="s">
        <v>8140</v>
      </c>
      <c r="D4462" t="s">
        <v>1</v>
      </c>
      <c r="E4462" t="s">
        <v>0</v>
      </c>
      <c r="F4462" t="str">
        <f t="shared" si="279"/>
        <v>CCF</v>
      </c>
      <c r="G4462" t="s">
        <v>8171</v>
      </c>
      <c r="H4462" t="s">
        <v>8172</v>
      </c>
      <c r="I4462">
        <v>5414</v>
      </c>
      <c r="J4462">
        <v>5414</v>
      </c>
      <c r="K4462" t="s">
        <v>1214</v>
      </c>
      <c r="L4462" t="str">
        <f t="shared" si="280"/>
        <v>NIT</v>
      </c>
      <c r="M4462" t="str">
        <f t="shared" si="281"/>
        <v>06142403181022</v>
      </c>
      <c r="N4462" t="s">
        <v>1215</v>
      </c>
      <c r="O4462">
        <v>0</v>
      </c>
      <c r="P4462">
        <v>0</v>
      </c>
      <c r="Q4462">
        <v>55.74</v>
      </c>
      <c r="R4462">
        <v>7.2462000000000009</v>
      </c>
      <c r="S4462">
        <v>0</v>
      </c>
      <c r="T4462">
        <v>0</v>
      </c>
      <c r="U4462">
        <v>62.986200000000004</v>
      </c>
      <c r="W4462" t="s">
        <v>1</v>
      </c>
    </row>
    <row r="4463" spans="1:23">
      <c r="A4463" t="s">
        <v>8120</v>
      </c>
      <c r="B4463" t="str">
        <f t="shared" si="282"/>
        <v>Enero</v>
      </c>
      <c r="C4463" s="20" t="s">
        <v>8140</v>
      </c>
      <c r="D4463" t="s">
        <v>1</v>
      </c>
      <c r="E4463" t="s">
        <v>0</v>
      </c>
      <c r="F4463" t="str">
        <f t="shared" si="279"/>
        <v>CCF</v>
      </c>
      <c r="G4463" t="s">
        <v>8171</v>
      </c>
      <c r="H4463" t="s">
        <v>8172</v>
      </c>
      <c r="I4463">
        <v>5415</v>
      </c>
      <c r="J4463">
        <v>5415</v>
      </c>
      <c r="K4463" t="s">
        <v>411</v>
      </c>
      <c r="L4463" t="str">
        <f t="shared" si="280"/>
        <v>NIT</v>
      </c>
      <c r="M4463" t="str">
        <f t="shared" si="281"/>
        <v>01081707741019</v>
      </c>
      <c r="N4463" t="s">
        <v>412</v>
      </c>
      <c r="O4463">
        <v>0</v>
      </c>
      <c r="P4463">
        <v>0</v>
      </c>
      <c r="Q4463">
        <v>185.8</v>
      </c>
      <c r="R4463">
        <v>24.154000000000003</v>
      </c>
      <c r="S4463">
        <v>0</v>
      </c>
      <c r="T4463">
        <v>0</v>
      </c>
      <c r="U4463">
        <v>209.95400000000001</v>
      </c>
      <c r="W4463" t="s">
        <v>1</v>
      </c>
    </row>
    <row r="4464" spans="1:23">
      <c r="A4464" t="s">
        <v>8120</v>
      </c>
      <c r="B4464" t="str">
        <f t="shared" si="282"/>
        <v>Enero</v>
      </c>
      <c r="C4464" s="20" t="s">
        <v>8140</v>
      </c>
      <c r="D4464" t="s">
        <v>1</v>
      </c>
      <c r="E4464" t="s">
        <v>0</v>
      </c>
      <c r="F4464" t="str">
        <f t="shared" si="279"/>
        <v>CCF</v>
      </c>
      <c r="G4464" t="s">
        <v>8171</v>
      </c>
      <c r="H4464" t="s">
        <v>8172</v>
      </c>
      <c r="I4464">
        <v>5416</v>
      </c>
      <c r="J4464">
        <v>5416</v>
      </c>
      <c r="K4464" t="s">
        <v>229</v>
      </c>
      <c r="L4464" t="str">
        <f t="shared" si="280"/>
        <v>NIT</v>
      </c>
      <c r="M4464" t="str">
        <f t="shared" si="281"/>
        <v>05011709121014</v>
      </c>
      <c r="N4464" t="s">
        <v>230</v>
      </c>
      <c r="O4464">
        <v>0</v>
      </c>
      <c r="P4464">
        <v>0</v>
      </c>
      <c r="Q4464">
        <v>148.68</v>
      </c>
      <c r="R4464">
        <v>19.328400000000002</v>
      </c>
      <c r="S4464">
        <v>0</v>
      </c>
      <c r="T4464">
        <v>0</v>
      </c>
      <c r="U4464">
        <v>168.00839999999999</v>
      </c>
      <c r="W4464" t="s">
        <v>1</v>
      </c>
    </row>
    <row r="4465" spans="1:23">
      <c r="A4465" t="s">
        <v>8120</v>
      </c>
      <c r="B4465" t="str">
        <f t="shared" si="282"/>
        <v>Enero</v>
      </c>
      <c r="C4465" s="20" t="s">
        <v>8140</v>
      </c>
      <c r="D4465" t="s">
        <v>1</v>
      </c>
      <c r="E4465" t="s">
        <v>0</v>
      </c>
      <c r="F4465" t="str">
        <f t="shared" si="279"/>
        <v>CCF</v>
      </c>
      <c r="G4465" t="s">
        <v>8171</v>
      </c>
      <c r="H4465" t="s">
        <v>8172</v>
      </c>
      <c r="I4465">
        <v>5417</v>
      </c>
      <c r="J4465">
        <v>5417</v>
      </c>
      <c r="K4465" t="s">
        <v>546</v>
      </c>
      <c r="L4465" t="str">
        <f t="shared" si="280"/>
        <v>NIT</v>
      </c>
      <c r="M4465" t="str">
        <f t="shared" si="281"/>
        <v>06142310971031</v>
      </c>
      <c r="N4465" t="s">
        <v>547</v>
      </c>
      <c r="O4465">
        <v>0</v>
      </c>
      <c r="P4465">
        <v>0</v>
      </c>
      <c r="Q4465">
        <v>12257.85</v>
      </c>
      <c r="R4465">
        <v>1593.5205000000001</v>
      </c>
      <c r="S4465">
        <v>0</v>
      </c>
      <c r="T4465">
        <v>0</v>
      </c>
      <c r="U4465">
        <v>13851.370500000001</v>
      </c>
      <c r="W4465" t="s">
        <v>1</v>
      </c>
    </row>
    <row r="4466" spans="1:23">
      <c r="A4466" t="s">
        <v>8120</v>
      </c>
      <c r="B4466" t="str">
        <f t="shared" si="282"/>
        <v>Enero</v>
      </c>
      <c r="C4466" s="20" t="s">
        <v>8140</v>
      </c>
      <c r="D4466" t="s">
        <v>1</v>
      </c>
      <c r="E4466" t="s">
        <v>0</v>
      </c>
      <c r="F4466" t="str">
        <f t="shared" si="279"/>
        <v>CCF</v>
      </c>
      <c r="G4466" t="s">
        <v>8171</v>
      </c>
      <c r="H4466" t="s">
        <v>8172</v>
      </c>
      <c r="I4466">
        <v>5418</v>
      </c>
      <c r="J4466">
        <v>5418</v>
      </c>
      <c r="K4466" t="s">
        <v>118</v>
      </c>
      <c r="L4466" t="str">
        <f t="shared" si="280"/>
        <v>NIT</v>
      </c>
      <c r="M4466" t="str">
        <f t="shared" si="281"/>
        <v>06141106071025</v>
      </c>
      <c r="N4466" t="s">
        <v>119</v>
      </c>
      <c r="O4466">
        <v>0</v>
      </c>
      <c r="P4466">
        <v>0</v>
      </c>
      <c r="Q4466">
        <v>396.24</v>
      </c>
      <c r="R4466">
        <v>51.511200000000002</v>
      </c>
      <c r="S4466">
        <v>0</v>
      </c>
      <c r="T4466">
        <v>0</v>
      </c>
      <c r="U4466">
        <v>447.75120000000004</v>
      </c>
      <c r="W4466" t="s">
        <v>1</v>
      </c>
    </row>
    <row r="4467" spans="1:23">
      <c r="A4467" t="s">
        <v>8120</v>
      </c>
      <c r="B4467" t="str">
        <f t="shared" si="282"/>
        <v>Enero</v>
      </c>
      <c r="C4467" s="20" t="s">
        <v>8141</v>
      </c>
      <c r="D4467" t="s">
        <v>1</v>
      </c>
      <c r="E4467" t="s">
        <v>0</v>
      </c>
      <c r="F4467" t="str">
        <f t="shared" si="279"/>
        <v>CCF</v>
      </c>
      <c r="G4467" t="s">
        <v>8171</v>
      </c>
      <c r="H4467" t="s">
        <v>8172</v>
      </c>
      <c r="I4467">
        <v>5419</v>
      </c>
      <c r="J4467">
        <v>5419</v>
      </c>
      <c r="K4467" t="s">
        <v>189</v>
      </c>
      <c r="L4467" t="str">
        <f t="shared" si="280"/>
        <v>NIT</v>
      </c>
      <c r="M4467" t="str">
        <f t="shared" si="281"/>
        <v>06140711111016</v>
      </c>
      <c r="N4467" t="s">
        <v>190</v>
      </c>
      <c r="O4467">
        <v>0</v>
      </c>
      <c r="P4467">
        <v>0</v>
      </c>
      <c r="Q4467">
        <v>614.29999999999995</v>
      </c>
      <c r="R4467">
        <v>79.858999999999995</v>
      </c>
      <c r="S4467">
        <v>0</v>
      </c>
      <c r="T4467">
        <v>0</v>
      </c>
      <c r="U4467">
        <v>694.15899999999999</v>
      </c>
      <c r="W4467" t="s">
        <v>1</v>
      </c>
    </row>
    <row r="4468" spans="1:23">
      <c r="A4468" t="s">
        <v>8120</v>
      </c>
      <c r="B4468" t="str">
        <f t="shared" si="282"/>
        <v>Enero</v>
      </c>
      <c r="C4468" s="20" t="s">
        <v>8141</v>
      </c>
      <c r="D4468" t="s">
        <v>1</v>
      </c>
      <c r="E4468" t="s">
        <v>0</v>
      </c>
      <c r="F4468" t="str">
        <f t="shared" si="279"/>
        <v>CCF</v>
      </c>
      <c r="G4468" t="s">
        <v>8171</v>
      </c>
      <c r="H4468" t="s">
        <v>8172</v>
      </c>
      <c r="I4468">
        <v>5420</v>
      </c>
      <c r="J4468">
        <v>5420</v>
      </c>
      <c r="K4468" t="s">
        <v>8193</v>
      </c>
      <c r="L4468" t="str">
        <f t="shared" si="280"/>
        <v>NIT</v>
      </c>
      <c r="M4468" t="str">
        <f t="shared" si="281"/>
        <v>06170604781021</v>
      </c>
      <c r="N4468" t="s">
        <v>8194</v>
      </c>
      <c r="O4468">
        <v>0</v>
      </c>
      <c r="P4468">
        <v>0</v>
      </c>
      <c r="Q4468">
        <v>21.89</v>
      </c>
      <c r="R4468">
        <v>2.8457000000000003</v>
      </c>
      <c r="S4468">
        <v>0</v>
      </c>
      <c r="T4468">
        <v>0</v>
      </c>
      <c r="U4468">
        <v>24.735700000000001</v>
      </c>
      <c r="W4468" t="s">
        <v>1</v>
      </c>
    </row>
    <row r="4469" spans="1:23">
      <c r="A4469" t="s">
        <v>8120</v>
      </c>
      <c r="B4469" t="str">
        <f t="shared" si="282"/>
        <v>Enero</v>
      </c>
      <c r="C4469" s="20" t="s">
        <v>8141</v>
      </c>
      <c r="D4469" t="s">
        <v>1</v>
      </c>
      <c r="E4469" t="s">
        <v>0</v>
      </c>
      <c r="F4469" t="str">
        <f t="shared" si="279"/>
        <v>CCF</v>
      </c>
      <c r="G4469" t="s">
        <v>8171</v>
      </c>
      <c r="H4469" t="s">
        <v>8172</v>
      </c>
      <c r="I4469">
        <v>5421</v>
      </c>
      <c r="J4469">
        <v>5421</v>
      </c>
      <c r="K4469" t="s">
        <v>7859</v>
      </c>
      <c r="L4469" t="str">
        <f t="shared" si="280"/>
        <v>NIT</v>
      </c>
      <c r="M4469" t="str">
        <f t="shared" si="281"/>
        <v>06140504211035</v>
      </c>
      <c r="N4469" t="s">
        <v>7860</v>
      </c>
      <c r="O4469">
        <v>0</v>
      </c>
      <c r="P4469">
        <v>0</v>
      </c>
      <c r="Q4469">
        <v>294.97000000000003</v>
      </c>
      <c r="R4469">
        <v>38.346100000000007</v>
      </c>
      <c r="S4469">
        <v>0</v>
      </c>
      <c r="T4469">
        <v>0</v>
      </c>
      <c r="U4469">
        <v>333.31610000000001</v>
      </c>
      <c r="W4469" t="s">
        <v>1</v>
      </c>
    </row>
    <row r="4470" spans="1:23">
      <c r="A4470" t="s">
        <v>8120</v>
      </c>
      <c r="B4470" t="str">
        <f t="shared" si="282"/>
        <v>Enero</v>
      </c>
      <c r="C4470" s="20" t="s">
        <v>8141</v>
      </c>
      <c r="D4470" t="s">
        <v>1</v>
      </c>
      <c r="E4470" t="s">
        <v>0</v>
      </c>
      <c r="F4470" t="str">
        <f t="shared" si="279"/>
        <v>CCF</v>
      </c>
      <c r="G4470" t="s">
        <v>8171</v>
      </c>
      <c r="H4470" t="s">
        <v>8172</v>
      </c>
      <c r="I4470">
        <v>5422</v>
      </c>
      <c r="J4470">
        <v>5422</v>
      </c>
      <c r="K4470" t="s">
        <v>185</v>
      </c>
      <c r="L4470" t="str">
        <f t="shared" si="280"/>
        <v>NIT</v>
      </c>
      <c r="M4470" t="str">
        <f t="shared" si="281"/>
        <v>06141410921043</v>
      </c>
      <c r="N4470" t="s">
        <v>186</v>
      </c>
      <c r="O4470">
        <v>0</v>
      </c>
      <c r="P4470">
        <v>0</v>
      </c>
      <c r="Q4470">
        <v>111.48</v>
      </c>
      <c r="R4470">
        <v>14.492400000000002</v>
      </c>
      <c r="S4470">
        <v>0</v>
      </c>
      <c r="T4470">
        <v>0</v>
      </c>
      <c r="U4470">
        <v>125.97240000000001</v>
      </c>
      <c r="W4470" t="s">
        <v>1</v>
      </c>
    </row>
    <row r="4471" spans="1:23">
      <c r="A4471" t="s">
        <v>8120</v>
      </c>
      <c r="B4471" t="str">
        <f t="shared" si="282"/>
        <v>Enero</v>
      </c>
      <c r="C4471" s="20" t="s">
        <v>8141</v>
      </c>
      <c r="D4471" t="s">
        <v>1</v>
      </c>
      <c r="E4471" t="s">
        <v>0</v>
      </c>
      <c r="F4471" t="str">
        <f t="shared" si="279"/>
        <v>CCF</v>
      </c>
      <c r="G4471" t="s">
        <v>8171</v>
      </c>
      <c r="H4471" t="s">
        <v>8172</v>
      </c>
      <c r="I4471">
        <v>5423</v>
      </c>
      <c r="J4471">
        <v>5423</v>
      </c>
      <c r="K4471" t="s">
        <v>321</v>
      </c>
      <c r="L4471" t="str">
        <f t="shared" si="280"/>
        <v>NIT</v>
      </c>
      <c r="M4471" t="str">
        <f t="shared" si="281"/>
        <v>06141501771010</v>
      </c>
      <c r="N4471" t="s">
        <v>322</v>
      </c>
      <c r="O4471">
        <v>0</v>
      </c>
      <c r="P4471">
        <v>0</v>
      </c>
      <c r="Q4471">
        <v>130.07</v>
      </c>
      <c r="R4471">
        <v>16.909099999999999</v>
      </c>
      <c r="S4471">
        <v>0</v>
      </c>
      <c r="T4471">
        <v>0</v>
      </c>
      <c r="U4471">
        <v>146.97909999999999</v>
      </c>
      <c r="W4471" t="s">
        <v>1</v>
      </c>
    </row>
    <row r="4472" spans="1:23">
      <c r="A4472" t="s">
        <v>8120</v>
      </c>
      <c r="B4472" t="str">
        <f t="shared" si="282"/>
        <v>Enero</v>
      </c>
      <c r="C4472" s="20" t="s">
        <v>8141</v>
      </c>
      <c r="D4472" t="s">
        <v>1</v>
      </c>
      <c r="E4472" t="s">
        <v>0</v>
      </c>
      <c r="F4472" t="str">
        <f t="shared" si="279"/>
        <v>CCF</v>
      </c>
      <c r="G4472" t="s">
        <v>8171</v>
      </c>
      <c r="H4472" t="s">
        <v>8172</v>
      </c>
      <c r="I4472">
        <v>5424</v>
      </c>
      <c r="J4472">
        <v>5424</v>
      </c>
      <c r="K4472" t="s">
        <v>108</v>
      </c>
      <c r="L4472" t="str">
        <f t="shared" si="280"/>
        <v>NIT</v>
      </c>
      <c r="M4472" t="str">
        <f t="shared" si="281"/>
        <v>02020103520010</v>
      </c>
      <c r="N4472" t="s">
        <v>109</v>
      </c>
      <c r="O4472">
        <v>0</v>
      </c>
      <c r="P4472">
        <v>0</v>
      </c>
      <c r="Q4472">
        <v>189.8</v>
      </c>
      <c r="R4472">
        <v>24.674000000000003</v>
      </c>
      <c r="S4472">
        <v>0</v>
      </c>
      <c r="T4472">
        <v>0</v>
      </c>
      <c r="U4472">
        <v>214.47400000000002</v>
      </c>
      <c r="W4472" t="s">
        <v>1</v>
      </c>
    </row>
    <row r="4473" spans="1:23">
      <c r="A4473" t="s">
        <v>8120</v>
      </c>
      <c r="B4473" t="str">
        <f t="shared" si="282"/>
        <v>Enero</v>
      </c>
      <c r="C4473" s="20" t="s">
        <v>8141</v>
      </c>
      <c r="D4473" t="s">
        <v>1</v>
      </c>
      <c r="E4473" t="s">
        <v>0</v>
      </c>
      <c r="F4473" t="str">
        <f t="shared" si="279"/>
        <v>CCF</v>
      </c>
      <c r="G4473" t="s">
        <v>8171</v>
      </c>
      <c r="H4473" t="s">
        <v>8172</v>
      </c>
      <c r="I4473">
        <v>5425</v>
      </c>
      <c r="J4473">
        <v>5425</v>
      </c>
      <c r="K4473" t="s">
        <v>610</v>
      </c>
      <c r="L4473" t="str">
        <f t="shared" si="280"/>
        <v>NIT</v>
      </c>
      <c r="M4473" t="str">
        <f t="shared" si="281"/>
        <v>14062511500012</v>
      </c>
      <c r="N4473" t="s">
        <v>611</v>
      </c>
      <c r="O4473">
        <v>0</v>
      </c>
      <c r="P4473">
        <v>0</v>
      </c>
      <c r="Q4473">
        <v>167.25</v>
      </c>
      <c r="R4473">
        <v>21.7425</v>
      </c>
      <c r="S4473">
        <v>0</v>
      </c>
      <c r="T4473">
        <v>0</v>
      </c>
      <c r="U4473">
        <v>188.99250000000001</v>
      </c>
      <c r="W4473" t="s">
        <v>1</v>
      </c>
    </row>
    <row r="4474" spans="1:23">
      <c r="A4474" t="s">
        <v>8120</v>
      </c>
      <c r="B4474" t="str">
        <f t="shared" si="282"/>
        <v>Enero</v>
      </c>
      <c r="C4474" s="20" t="s">
        <v>8141</v>
      </c>
      <c r="D4474" t="s">
        <v>1</v>
      </c>
      <c r="E4474" t="s">
        <v>0</v>
      </c>
      <c r="F4474" t="str">
        <f t="shared" si="279"/>
        <v>CCF</v>
      </c>
      <c r="G4474" t="s">
        <v>8171</v>
      </c>
      <c r="H4474" t="s">
        <v>8172</v>
      </c>
      <c r="I4474">
        <v>5426</v>
      </c>
      <c r="J4474">
        <v>5426</v>
      </c>
      <c r="K4474" t="s">
        <v>391</v>
      </c>
      <c r="L4474" t="str">
        <f t="shared" si="280"/>
        <v>NIT</v>
      </c>
      <c r="M4474" t="str">
        <f t="shared" si="281"/>
        <v>06140808771088</v>
      </c>
      <c r="N4474" t="s">
        <v>392</v>
      </c>
      <c r="O4474">
        <v>0</v>
      </c>
      <c r="P4474">
        <v>0</v>
      </c>
      <c r="Q4474">
        <v>348.35</v>
      </c>
      <c r="R4474">
        <v>45.285500000000006</v>
      </c>
      <c r="S4474">
        <v>0</v>
      </c>
      <c r="T4474">
        <v>0</v>
      </c>
      <c r="U4474">
        <v>393.63550000000004</v>
      </c>
      <c r="W4474" t="s">
        <v>1</v>
      </c>
    </row>
    <row r="4475" spans="1:23">
      <c r="A4475" t="s">
        <v>8120</v>
      </c>
      <c r="B4475" t="str">
        <f t="shared" si="282"/>
        <v>Enero</v>
      </c>
      <c r="C4475" s="20" t="s">
        <v>8141</v>
      </c>
      <c r="D4475" t="s">
        <v>1</v>
      </c>
      <c r="E4475" t="s">
        <v>0</v>
      </c>
      <c r="F4475" t="str">
        <f t="shared" si="279"/>
        <v>CCF</v>
      </c>
      <c r="G4475" t="s">
        <v>8171</v>
      </c>
      <c r="H4475" t="s">
        <v>8172</v>
      </c>
      <c r="I4475">
        <v>5427</v>
      </c>
      <c r="J4475">
        <v>5427</v>
      </c>
      <c r="K4475" t="s">
        <v>451</v>
      </c>
      <c r="L4475" t="str">
        <f t="shared" si="280"/>
        <v>NIT</v>
      </c>
      <c r="M4475" t="str">
        <f t="shared" si="281"/>
        <v>11020808811017</v>
      </c>
      <c r="N4475" t="s">
        <v>452</v>
      </c>
      <c r="O4475">
        <v>0</v>
      </c>
      <c r="P4475">
        <v>0</v>
      </c>
      <c r="Q4475">
        <v>4646.1000000000004</v>
      </c>
      <c r="R4475">
        <v>603.99300000000005</v>
      </c>
      <c r="S4475">
        <v>0</v>
      </c>
      <c r="T4475">
        <v>0</v>
      </c>
      <c r="U4475">
        <v>5250.0930000000008</v>
      </c>
      <c r="W4475" t="s">
        <v>1</v>
      </c>
    </row>
    <row r="4476" spans="1:23">
      <c r="A4476" t="s">
        <v>8120</v>
      </c>
      <c r="B4476" t="str">
        <f t="shared" si="282"/>
        <v>Enero</v>
      </c>
      <c r="C4476" s="20" t="s">
        <v>8141</v>
      </c>
      <c r="D4476" t="s">
        <v>1</v>
      </c>
      <c r="E4476" t="s">
        <v>0</v>
      </c>
      <c r="F4476" t="str">
        <f t="shared" si="279"/>
        <v>CCF</v>
      </c>
      <c r="G4476" t="s">
        <v>8171</v>
      </c>
      <c r="H4476" t="s">
        <v>8172</v>
      </c>
      <c r="I4476">
        <v>5428</v>
      </c>
      <c r="J4476">
        <v>5428</v>
      </c>
      <c r="K4476" t="s">
        <v>239</v>
      </c>
      <c r="L4476" t="str">
        <f t="shared" si="280"/>
        <v>NIT</v>
      </c>
      <c r="M4476" t="str">
        <f t="shared" si="281"/>
        <v>12171207011015</v>
      </c>
      <c r="N4476" t="s">
        <v>240</v>
      </c>
      <c r="O4476">
        <v>0</v>
      </c>
      <c r="P4476">
        <v>0</v>
      </c>
      <c r="Q4476">
        <v>6986.43</v>
      </c>
      <c r="R4476">
        <v>908.23590000000002</v>
      </c>
      <c r="S4476">
        <v>0</v>
      </c>
      <c r="T4476">
        <v>0</v>
      </c>
      <c r="U4476">
        <v>7894.6659</v>
      </c>
      <c r="W4476" t="s">
        <v>1</v>
      </c>
    </row>
    <row r="4477" spans="1:23">
      <c r="A4477" t="s">
        <v>8120</v>
      </c>
      <c r="B4477" t="str">
        <f t="shared" si="282"/>
        <v>Enero</v>
      </c>
      <c r="C4477" s="20" t="s">
        <v>8141</v>
      </c>
      <c r="D4477" t="s">
        <v>1</v>
      </c>
      <c r="E4477" t="s">
        <v>0</v>
      </c>
      <c r="F4477" t="str">
        <f t="shared" si="279"/>
        <v>CCF</v>
      </c>
      <c r="G4477" t="s">
        <v>8171</v>
      </c>
      <c r="H4477" t="s">
        <v>8172</v>
      </c>
      <c r="I4477">
        <v>5429</v>
      </c>
      <c r="J4477">
        <v>5429</v>
      </c>
      <c r="K4477" t="s">
        <v>333</v>
      </c>
      <c r="L4477" t="str">
        <f t="shared" si="280"/>
        <v>NIT</v>
      </c>
      <c r="M4477" t="str">
        <f t="shared" si="281"/>
        <v>06140607941015</v>
      </c>
      <c r="N4477" t="s">
        <v>334</v>
      </c>
      <c r="O4477">
        <v>0</v>
      </c>
      <c r="P4477">
        <v>0</v>
      </c>
      <c r="Q4477">
        <v>130.07</v>
      </c>
      <c r="R4477">
        <v>16.909099999999999</v>
      </c>
      <c r="S4477">
        <v>0</v>
      </c>
      <c r="T4477">
        <v>0</v>
      </c>
      <c r="U4477">
        <v>146.97909999999999</v>
      </c>
      <c r="W4477" t="s">
        <v>1</v>
      </c>
    </row>
    <row r="4478" spans="1:23">
      <c r="A4478" t="s">
        <v>8120</v>
      </c>
      <c r="B4478" t="str">
        <f t="shared" si="282"/>
        <v>Enero</v>
      </c>
      <c r="C4478" s="20" t="s">
        <v>8141</v>
      </c>
      <c r="D4478" t="s">
        <v>1</v>
      </c>
      <c r="E4478" t="s">
        <v>0</v>
      </c>
      <c r="F4478" t="str">
        <f t="shared" si="279"/>
        <v>CCF</v>
      </c>
      <c r="G4478" t="s">
        <v>8171</v>
      </c>
      <c r="H4478" t="s">
        <v>8172</v>
      </c>
      <c r="I4478">
        <v>5430</v>
      </c>
      <c r="J4478">
        <v>5430</v>
      </c>
      <c r="K4478" t="s">
        <v>435</v>
      </c>
      <c r="L4478" t="str">
        <f t="shared" si="280"/>
        <v>NIT</v>
      </c>
      <c r="M4478" t="str">
        <f t="shared" si="281"/>
        <v>06130407761017</v>
      </c>
      <c r="N4478" t="s">
        <v>436</v>
      </c>
      <c r="O4478">
        <v>0</v>
      </c>
      <c r="P4478">
        <v>0</v>
      </c>
      <c r="Q4478">
        <v>716.8</v>
      </c>
      <c r="R4478">
        <v>93.183999999999997</v>
      </c>
      <c r="S4478">
        <v>0</v>
      </c>
      <c r="T4478">
        <v>0</v>
      </c>
      <c r="U4478">
        <v>809.98399999999992</v>
      </c>
      <c r="W4478" t="s">
        <v>1</v>
      </c>
    </row>
    <row r="4479" spans="1:23">
      <c r="A4479" t="s">
        <v>8120</v>
      </c>
      <c r="B4479" t="str">
        <f t="shared" si="282"/>
        <v>Enero</v>
      </c>
      <c r="C4479" s="20" t="s">
        <v>8141</v>
      </c>
      <c r="D4479" t="s">
        <v>1</v>
      </c>
      <c r="E4479" t="s">
        <v>0</v>
      </c>
      <c r="F4479" t="str">
        <f t="shared" si="279"/>
        <v>CCF</v>
      </c>
      <c r="G4479" t="s">
        <v>8171</v>
      </c>
      <c r="H4479" t="s">
        <v>8172</v>
      </c>
      <c r="I4479">
        <v>5431</v>
      </c>
      <c r="J4479">
        <v>5431</v>
      </c>
      <c r="K4479" t="s">
        <v>435</v>
      </c>
      <c r="L4479" t="str">
        <f t="shared" si="280"/>
        <v>NIT</v>
      </c>
      <c r="M4479" t="str">
        <f t="shared" si="281"/>
        <v>06130407761017</v>
      </c>
      <c r="N4479" t="s">
        <v>436</v>
      </c>
      <c r="O4479">
        <v>0</v>
      </c>
      <c r="P4479">
        <v>0</v>
      </c>
      <c r="Q4479">
        <v>138.22</v>
      </c>
      <c r="R4479">
        <v>17.968600000000002</v>
      </c>
      <c r="S4479">
        <v>0</v>
      </c>
      <c r="T4479">
        <v>0</v>
      </c>
      <c r="U4479">
        <v>156.18860000000001</v>
      </c>
      <c r="W4479" t="s">
        <v>1</v>
      </c>
    </row>
    <row r="4480" spans="1:23">
      <c r="A4480" t="s">
        <v>8120</v>
      </c>
      <c r="B4480" t="str">
        <f t="shared" si="282"/>
        <v>Enero</v>
      </c>
      <c r="C4480" s="20" t="s">
        <v>8141</v>
      </c>
      <c r="D4480" t="s">
        <v>1</v>
      </c>
      <c r="E4480" t="s">
        <v>0</v>
      </c>
      <c r="F4480" t="str">
        <f t="shared" si="279"/>
        <v>CCF</v>
      </c>
      <c r="G4480" t="s">
        <v>8171</v>
      </c>
      <c r="H4480" t="s">
        <v>8172</v>
      </c>
      <c r="I4480">
        <v>5432</v>
      </c>
      <c r="J4480">
        <v>5432</v>
      </c>
      <c r="K4480" t="s">
        <v>866</v>
      </c>
      <c r="L4480" t="str">
        <f t="shared" si="280"/>
        <v>NIT</v>
      </c>
      <c r="M4480" t="str">
        <f t="shared" si="281"/>
        <v>02102111191012</v>
      </c>
      <c r="N4480" t="s">
        <v>867</v>
      </c>
      <c r="O4480">
        <v>0</v>
      </c>
      <c r="P4480">
        <v>0</v>
      </c>
      <c r="Q4480">
        <v>38.700000000000003</v>
      </c>
      <c r="R4480">
        <v>5.0310000000000006</v>
      </c>
      <c r="S4480">
        <v>0</v>
      </c>
      <c r="T4480">
        <v>0</v>
      </c>
      <c r="U4480">
        <v>43.731000000000002</v>
      </c>
      <c r="W4480" t="s">
        <v>1</v>
      </c>
    </row>
    <row r="4481" spans="1:23">
      <c r="A4481" t="s">
        <v>8120</v>
      </c>
      <c r="B4481" t="str">
        <f t="shared" si="282"/>
        <v>Enero</v>
      </c>
      <c r="C4481" s="20" t="s">
        <v>8141</v>
      </c>
      <c r="D4481" t="s">
        <v>1</v>
      </c>
      <c r="E4481" t="s">
        <v>0</v>
      </c>
      <c r="F4481" t="str">
        <f t="shared" si="279"/>
        <v>CCF</v>
      </c>
      <c r="G4481" t="s">
        <v>8171</v>
      </c>
      <c r="H4481" t="s">
        <v>8172</v>
      </c>
      <c r="I4481">
        <v>5434</v>
      </c>
      <c r="J4481">
        <v>5434</v>
      </c>
      <c r="K4481" t="s">
        <v>118</v>
      </c>
      <c r="L4481" t="str">
        <f t="shared" si="280"/>
        <v>NIT</v>
      </c>
      <c r="M4481" t="str">
        <f t="shared" si="281"/>
        <v>06141106071025</v>
      </c>
      <c r="N4481" t="s">
        <v>119</v>
      </c>
      <c r="O4481">
        <v>0</v>
      </c>
      <c r="P4481">
        <v>0</v>
      </c>
      <c r="Q4481">
        <v>210.93</v>
      </c>
      <c r="R4481">
        <v>27.420900000000003</v>
      </c>
      <c r="S4481">
        <v>0</v>
      </c>
      <c r="T4481">
        <v>0</v>
      </c>
      <c r="U4481">
        <v>238.35090000000002</v>
      </c>
      <c r="W4481" t="s">
        <v>1</v>
      </c>
    </row>
    <row r="4482" spans="1:23">
      <c r="A4482" t="s">
        <v>8120</v>
      </c>
      <c r="B4482" t="str">
        <f t="shared" si="282"/>
        <v>Enero</v>
      </c>
      <c r="C4482" s="20" t="s">
        <v>8141</v>
      </c>
      <c r="D4482" t="s">
        <v>1</v>
      </c>
      <c r="E4482" t="s">
        <v>0</v>
      </c>
      <c r="F4482" t="str">
        <f t="shared" si="279"/>
        <v>CCF</v>
      </c>
      <c r="G4482" t="s">
        <v>8171</v>
      </c>
      <c r="H4482" t="s">
        <v>8172</v>
      </c>
      <c r="I4482">
        <v>5435</v>
      </c>
      <c r="J4482">
        <v>5435</v>
      </c>
      <c r="K4482" t="s">
        <v>309</v>
      </c>
      <c r="L4482" t="str">
        <f t="shared" si="280"/>
        <v>NIT</v>
      </c>
      <c r="M4482" t="str">
        <f t="shared" si="281"/>
        <v>05170210550016</v>
      </c>
      <c r="N4482" t="s">
        <v>310</v>
      </c>
      <c r="O4482">
        <v>0</v>
      </c>
      <c r="P4482">
        <v>0</v>
      </c>
      <c r="Q4482">
        <v>91.05</v>
      </c>
      <c r="R4482">
        <v>11.836500000000001</v>
      </c>
      <c r="S4482">
        <v>0</v>
      </c>
      <c r="T4482">
        <v>0</v>
      </c>
      <c r="U4482">
        <v>102.8865</v>
      </c>
      <c r="W4482" t="s">
        <v>1</v>
      </c>
    </row>
    <row r="4483" spans="1:23">
      <c r="A4483" t="s">
        <v>8120</v>
      </c>
      <c r="B4483" t="str">
        <f t="shared" si="282"/>
        <v>Enero</v>
      </c>
      <c r="C4483" s="20" t="s">
        <v>8141</v>
      </c>
      <c r="D4483" t="s">
        <v>1</v>
      </c>
      <c r="E4483" t="s">
        <v>0</v>
      </c>
      <c r="F4483" t="str">
        <f t="shared" ref="F4483:F4546" si="283">IF(E4483="05","Nota de crédito","CCF")</f>
        <v>CCF</v>
      </c>
      <c r="G4483" t="s">
        <v>8171</v>
      </c>
      <c r="H4483" t="s">
        <v>8172</v>
      </c>
      <c r="I4483">
        <v>5436</v>
      </c>
      <c r="J4483">
        <v>5436</v>
      </c>
      <c r="K4483" t="s">
        <v>7942</v>
      </c>
      <c r="L4483" t="str">
        <f t="shared" ref="L4483:L4546" si="284">IF(K4483=0,"DUI","NIT")</f>
        <v>NIT</v>
      </c>
      <c r="M4483" t="str">
        <f t="shared" ref="M4483:M4546" si="285">IF(K4483=0,V4483,K4483)</f>
        <v>06143110141022</v>
      </c>
      <c r="N4483" t="s">
        <v>7943</v>
      </c>
      <c r="O4483">
        <v>0</v>
      </c>
      <c r="P4483">
        <v>0</v>
      </c>
      <c r="Q4483">
        <v>408.85</v>
      </c>
      <c r="R4483">
        <v>53.150500000000008</v>
      </c>
      <c r="S4483">
        <v>0</v>
      </c>
      <c r="T4483">
        <v>0</v>
      </c>
      <c r="U4483">
        <v>462.00050000000005</v>
      </c>
      <c r="W4483" t="s">
        <v>1</v>
      </c>
    </row>
    <row r="4484" spans="1:23">
      <c r="A4484" t="s">
        <v>8120</v>
      </c>
      <c r="B4484" t="str">
        <f t="shared" si="282"/>
        <v>Enero</v>
      </c>
      <c r="C4484" s="20" t="s">
        <v>8141</v>
      </c>
      <c r="D4484" t="s">
        <v>1</v>
      </c>
      <c r="E4484" t="s">
        <v>0</v>
      </c>
      <c r="F4484" t="str">
        <f t="shared" si="283"/>
        <v>CCF</v>
      </c>
      <c r="G4484" t="s">
        <v>8171</v>
      </c>
      <c r="H4484" t="s">
        <v>8172</v>
      </c>
      <c r="I4484">
        <v>5437</v>
      </c>
      <c r="J4484">
        <v>5437</v>
      </c>
      <c r="K4484" t="s">
        <v>564</v>
      </c>
      <c r="L4484" t="str">
        <f t="shared" si="284"/>
        <v>NIT</v>
      </c>
      <c r="M4484" t="str">
        <f t="shared" si="285"/>
        <v>13250306470019</v>
      </c>
      <c r="N4484" t="s">
        <v>565</v>
      </c>
      <c r="O4484">
        <v>0</v>
      </c>
      <c r="P4484">
        <v>0</v>
      </c>
      <c r="Q4484">
        <v>22.12</v>
      </c>
      <c r="R4484">
        <v>2.8756000000000004</v>
      </c>
      <c r="S4484">
        <v>0</v>
      </c>
      <c r="T4484">
        <v>0</v>
      </c>
      <c r="U4484">
        <v>24.995600000000003</v>
      </c>
      <c r="W4484" t="s">
        <v>1</v>
      </c>
    </row>
    <row r="4485" spans="1:23">
      <c r="A4485" t="s">
        <v>8120</v>
      </c>
      <c r="B4485" t="str">
        <f t="shared" si="282"/>
        <v>Enero</v>
      </c>
      <c r="C4485" s="20" t="s">
        <v>8141</v>
      </c>
      <c r="D4485" t="s">
        <v>1</v>
      </c>
      <c r="E4485" t="s">
        <v>0</v>
      </c>
      <c r="F4485" t="str">
        <f t="shared" si="283"/>
        <v>CCF</v>
      </c>
      <c r="G4485" t="s">
        <v>8171</v>
      </c>
      <c r="H4485" t="s">
        <v>8172</v>
      </c>
      <c r="I4485">
        <v>5438</v>
      </c>
      <c r="J4485">
        <v>5438</v>
      </c>
      <c r="K4485" t="s">
        <v>787</v>
      </c>
      <c r="L4485" t="str">
        <f t="shared" si="284"/>
        <v>NIT</v>
      </c>
      <c r="M4485" t="str">
        <f t="shared" si="285"/>
        <v>10010103731015</v>
      </c>
      <c r="N4485" t="s">
        <v>788</v>
      </c>
      <c r="O4485">
        <v>0</v>
      </c>
      <c r="P4485">
        <v>0</v>
      </c>
      <c r="Q4485">
        <v>779.14</v>
      </c>
      <c r="R4485">
        <v>101.2882</v>
      </c>
      <c r="S4485">
        <v>0</v>
      </c>
      <c r="T4485">
        <v>0</v>
      </c>
      <c r="U4485">
        <v>880.42819999999995</v>
      </c>
      <c r="W4485" t="s">
        <v>1</v>
      </c>
    </row>
    <row r="4486" spans="1:23">
      <c r="A4486" t="s">
        <v>8120</v>
      </c>
      <c r="B4486" t="str">
        <f t="shared" si="282"/>
        <v>Enero</v>
      </c>
      <c r="C4486" s="20" t="s">
        <v>8141</v>
      </c>
      <c r="D4486" t="s">
        <v>1</v>
      </c>
      <c r="E4486" t="s">
        <v>0</v>
      </c>
      <c r="F4486" t="str">
        <f t="shared" si="283"/>
        <v>CCF</v>
      </c>
      <c r="G4486" t="s">
        <v>8171</v>
      </c>
      <c r="H4486" t="s">
        <v>8172</v>
      </c>
      <c r="I4486">
        <v>5439</v>
      </c>
      <c r="J4486">
        <v>5439</v>
      </c>
      <c r="K4486" t="s">
        <v>136</v>
      </c>
      <c r="L4486" t="str">
        <f t="shared" si="284"/>
        <v>NIT</v>
      </c>
      <c r="M4486" t="str">
        <f t="shared" si="285"/>
        <v>14081506630017</v>
      </c>
      <c r="N4486" t="s">
        <v>137</v>
      </c>
      <c r="O4486">
        <v>0</v>
      </c>
      <c r="P4486">
        <v>0</v>
      </c>
      <c r="Q4486">
        <v>11.89</v>
      </c>
      <c r="R4486">
        <v>1.5457000000000001</v>
      </c>
      <c r="S4486">
        <v>0</v>
      </c>
      <c r="T4486">
        <v>0</v>
      </c>
      <c r="U4486">
        <v>13.435700000000001</v>
      </c>
      <c r="W4486" t="s">
        <v>1</v>
      </c>
    </row>
    <row r="4487" spans="1:23">
      <c r="A4487" t="s">
        <v>8120</v>
      </c>
      <c r="B4487" t="str">
        <f t="shared" si="282"/>
        <v>Enero</v>
      </c>
      <c r="C4487" s="20" t="s">
        <v>8141</v>
      </c>
      <c r="D4487" t="s">
        <v>1</v>
      </c>
      <c r="E4487" t="s">
        <v>0</v>
      </c>
      <c r="F4487" t="str">
        <f t="shared" si="283"/>
        <v>CCF</v>
      </c>
      <c r="G4487" t="s">
        <v>8171</v>
      </c>
      <c r="H4487" t="s">
        <v>8172</v>
      </c>
      <c r="I4487">
        <v>5441</v>
      </c>
      <c r="J4487">
        <v>5441</v>
      </c>
      <c r="K4487" t="s">
        <v>287</v>
      </c>
      <c r="L4487" t="str">
        <f t="shared" si="284"/>
        <v>NIT</v>
      </c>
      <c r="M4487" t="str">
        <f t="shared" si="285"/>
        <v>04260206761012</v>
      </c>
      <c r="N4487" t="s">
        <v>288</v>
      </c>
      <c r="O4487">
        <v>0</v>
      </c>
      <c r="P4487">
        <v>0</v>
      </c>
      <c r="Q4487">
        <v>167.24</v>
      </c>
      <c r="R4487">
        <v>21.741200000000003</v>
      </c>
      <c r="S4487">
        <v>0</v>
      </c>
      <c r="T4487">
        <v>0</v>
      </c>
      <c r="U4487">
        <v>188.9812</v>
      </c>
      <c r="W4487" t="s">
        <v>1</v>
      </c>
    </row>
    <row r="4488" spans="1:23">
      <c r="A4488" t="s">
        <v>8120</v>
      </c>
      <c r="B4488" t="str">
        <f t="shared" si="282"/>
        <v>Enero</v>
      </c>
      <c r="C4488" s="20" t="s">
        <v>8141</v>
      </c>
      <c r="D4488" t="s">
        <v>1</v>
      </c>
      <c r="E4488" t="s">
        <v>0</v>
      </c>
      <c r="F4488" t="str">
        <f t="shared" si="283"/>
        <v>CCF</v>
      </c>
      <c r="G4488" t="s">
        <v>8171</v>
      </c>
      <c r="H4488" t="s">
        <v>8172</v>
      </c>
      <c r="I4488">
        <v>5442</v>
      </c>
      <c r="J4488">
        <v>5442</v>
      </c>
      <c r="K4488" t="s">
        <v>8191</v>
      </c>
      <c r="L4488" t="str">
        <f t="shared" si="284"/>
        <v>NIT</v>
      </c>
      <c r="M4488" t="str">
        <f t="shared" si="285"/>
        <v>06141610751088</v>
      </c>
      <c r="N4488" t="s">
        <v>8192</v>
      </c>
      <c r="O4488">
        <v>0</v>
      </c>
      <c r="P4488">
        <v>0</v>
      </c>
      <c r="Q4488">
        <v>297.35000000000002</v>
      </c>
      <c r="R4488">
        <v>38.655500000000004</v>
      </c>
      <c r="S4488">
        <v>0</v>
      </c>
      <c r="T4488">
        <v>0</v>
      </c>
      <c r="U4488">
        <v>336.00550000000004</v>
      </c>
      <c r="W4488" t="s">
        <v>1</v>
      </c>
    </row>
    <row r="4489" spans="1:23">
      <c r="A4489" t="s">
        <v>8120</v>
      </c>
      <c r="B4489" t="str">
        <f t="shared" si="282"/>
        <v>Enero</v>
      </c>
      <c r="C4489" s="20" t="s">
        <v>8141</v>
      </c>
      <c r="D4489" t="s">
        <v>1</v>
      </c>
      <c r="E4489" t="s">
        <v>0</v>
      </c>
      <c r="F4489" t="str">
        <f t="shared" si="283"/>
        <v>CCF</v>
      </c>
      <c r="G4489" t="s">
        <v>8171</v>
      </c>
      <c r="H4489" t="s">
        <v>8172</v>
      </c>
      <c r="I4489">
        <v>5443</v>
      </c>
      <c r="J4489">
        <v>5443</v>
      </c>
      <c r="K4489" t="s">
        <v>501</v>
      </c>
      <c r="L4489" t="str">
        <f t="shared" si="284"/>
        <v>NIT</v>
      </c>
      <c r="M4489" t="str">
        <f t="shared" si="285"/>
        <v>06143105181040</v>
      </c>
      <c r="N4489" t="s">
        <v>502</v>
      </c>
      <c r="O4489">
        <v>0</v>
      </c>
      <c r="P4489">
        <v>0</v>
      </c>
      <c r="Q4489">
        <v>563</v>
      </c>
      <c r="R4489">
        <v>73.19</v>
      </c>
      <c r="S4489">
        <v>0</v>
      </c>
      <c r="T4489">
        <v>0</v>
      </c>
      <c r="U4489">
        <v>636.19000000000005</v>
      </c>
      <c r="W4489" t="s">
        <v>1</v>
      </c>
    </row>
    <row r="4490" spans="1:23">
      <c r="A4490" t="s">
        <v>8120</v>
      </c>
      <c r="B4490" t="str">
        <f t="shared" si="282"/>
        <v>Enero</v>
      </c>
      <c r="C4490" s="20" t="s">
        <v>8141</v>
      </c>
      <c r="D4490" t="s">
        <v>1</v>
      </c>
      <c r="E4490" t="s">
        <v>0</v>
      </c>
      <c r="F4490" t="str">
        <f t="shared" si="283"/>
        <v>CCF</v>
      </c>
      <c r="G4490" t="s">
        <v>8171</v>
      </c>
      <c r="H4490" t="s">
        <v>8172</v>
      </c>
      <c r="I4490">
        <v>5444</v>
      </c>
      <c r="J4490">
        <v>5444</v>
      </c>
      <c r="K4490" t="s">
        <v>307</v>
      </c>
      <c r="L4490" t="str">
        <f t="shared" si="284"/>
        <v>NIT</v>
      </c>
      <c r="M4490" t="str">
        <f t="shared" si="285"/>
        <v>06141303971062</v>
      </c>
      <c r="N4490" t="s">
        <v>308</v>
      </c>
      <c r="O4490">
        <v>0</v>
      </c>
      <c r="P4490">
        <v>0</v>
      </c>
      <c r="Q4490">
        <v>530</v>
      </c>
      <c r="R4490">
        <v>68.900000000000006</v>
      </c>
      <c r="S4490">
        <v>0</v>
      </c>
      <c r="T4490">
        <v>0</v>
      </c>
      <c r="U4490">
        <v>598.9</v>
      </c>
      <c r="W4490" t="s">
        <v>1</v>
      </c>
    </row>
    <row r="4491" spans="1:23">
      <c r="A4491" t="s">
        <v>8120</v>
      </c>
      <c r="B4491" t="str">
        <f t="shared" si="282"/>
        <v>Enero</v>
      </c>
      <c r="C4491" s="20" t="s">
        <v>8141</v>
      </c>
      <c r="D4491" t="s">
        <v>1</v>
      </c>
      <c r="E4491" t="s">
        <v>0</v>
      </c>
      <c r="F4491" t="str">
        <f t="shared" si="283"/>
        <v>CCF</v>
      </c>
      <c r="G4491" t="s">
        <v>8171</v>
      </c>
      <c r="H4491" t="s">
        <v>8172</v>
      </c>
      <c r="I4491">
        <v>5445</v>
      </c>
      <c r="J4491">
        <v>5445</v>
      </c>
      <c r="K4491" t="s">
        <v>558</v>
      </c>
      <c r="L4491" t="str">
        <f t="shared" si="284"/>
        <v>NIT</v>
      </c>
      <c r="M4491" t="str">
        <f t="shared" si="285"/>
        <v>06141301121053</v>
      </c>
      <c r="N4491" t="s">
        <v>559</v>
      </c>
      <c r="O4491">
        <v>0</v>
      </c>
      <c r="P4491">
        <v>0</v>
      </c>
      <c r="Q4491">
        <v>71.239999999999995</v>
      </c>
      <c r="R4491">
        <v>9.2611999999999988</v>
      </c>
      <c r="S4491">
        <v>0</v>
      </c>
      <c r="T4491">
        <v>0</v>
      </c>
      <c r="U4491">
        <v>80.501199999999997</v>
      </c>
      <c r="W4491" t="s">
        <v>1</v>
      </c>
    </row>
    <row r="4492" spans="1:23">
      <c r="A4492" t="s">
        <v>8120</v>
      </c>
      <c r="B4492" t="str">
        <f t="shared" si="282"/>
        <v>Enero</v>
      </c>
      <c r="C4492" s="20" t="s">
        <v>8141</v>
      </c>
      <c r="D4492" t="s">
        <v>1</v>
      </c>
      <c r="E4492" t="s">
        <v>0</v>
      </c>
      <c r="F4492" t="str">
        <f t="shared" si="283"/>
        <v>CCF</v>
      </c>
      <c r="G4492" t="s">
        <v>8171</v>
      </c>
      <c r="H4492" t="s">
        <v>8172</v>
      </c>
      <c r="I4492">
        <v>5446</v>
      </c>
      <c r="J4492">
        <v>5446</v>
      </c>
      <c r="K4492" t="s">
        <v>118</v>
      </c>
      <c r="L4492" t="str">
        <f t="shared" si="284"/>
        <v>NIT</v>
      </c>
      <c r="M4492" t="str">
        <f t="shared" si="285"/>
        <v>06141106071025</v>
      </c>
      <c r="N4492" t="s">
        <v>119</v>
      </c>
      <c r="O4492">
        <v>0</v>
      </c>
      <c r="P4492">
        <v>0</v>
      </c>
      <c r="Q4492">
        <v>45</v>
      </c>
      <c r="R4492">
        <v>5.8500000000000005</v>
      </c>
      <c r="S4492">
        <v>0</v>
      </c>
      <c r="T4492">
        <v>0</v>
      </c>
      <c r="U4492">
        <v>50.85</v>
      </c>
      <c r="W4492" t="s">
        <v>1</v>
      </c>
    </row>
    <row r="4493" spans="1:23">
      <c r="A4493" t="s">
        <v>8120</v>
      </c>
      <c r="B4493" t="str">
        <f t="shared" si="282"/>
        <v>Enero</v>
      </c>
      <c r="C4493" s="20" t="s">
        <v>8141</v>
      </c>
      <c r="D4493" t="s">
        <v>1</v>
      </c>
      <c r="E4493" t="s">
        <v>0</v>
      </c>
      <c r="F4493" t="str">
        <f t="shared" si="283"/>
        <v>CCF</v>
      </c>
      <c r="G4493" t="s">
        <v>8171</v>
      </c>
      <c r="H4493" t="s">
        <v>8172</v>
      </c>
      <c r="I4493">
        <v>5447</v>
      </c>
      <c r="J4493">
        <v>5447</v>
      </c>
      <c r="K4493" t="s">
        <v>313</v>
      </c>
      <c r="L4493" t="str">
        <f t="shared" si="284"/>
        <v>NIT</v>
      </c>
      <c r="M4493" t="str">
        <f t="shared" si="285"/>
        <v>06141603781265</v>
      </c>
      <c r="N4493" t="s">
        <v>314</v>
      </c>
      <c r="O4493">
        <v>0</v>
      </c>
      <c r="P4493">
        <v>0</v>
      </c>
      <c r="Q4493">
        <v>10.8</v>
      </c>
      <c r="R4493">
        <v>1.4040000000000001</v>
      </c>
      <c r="S4493">
        <v>0</v>
      </c>
      <c r="T4493">
        <v>0</v>
      </c>
      <c r="U4493">
        <v>12.204000000000001</v>
      </c>
      <c r="W4493" t="s">
        <v>1</v>
      </c>
    </row>
    <row r="4494" spans="1:23">
      <c r="A4494" t="s">
        <v>8120</v>
      </c>
      <c r="B4494" t="str">
        <f t="shared" si="282"/>
        <v>Enero</v>
      </c>
      <c r="C4494" s="20" t="s">
        <v>8141</v>
      </c>
      <c r="D4494" t="s">
        <v>1</v>
      </c>
      <c r="E4494" t="s">
        <v>0</v>
      </c>
      <c r="F4494" t="str">
        <f t="shared" si="283"/>
        <v>CCF</v>
      </c>
      <c r="G4494" t="s">
        <v>8171</v>
      </c>
      <c r="H4494" t="s">
        <v>8172</v>
      </c>
      <c r="I4494">
        <v>5448</v>
      </c>
      <c r="J4494">
        <v>5448</v>
      </c>
      <c r="K4494" t="s">
        <v>8181</v>
      </c>
      <c r="L4494" t="str">
        <f t="shared" si="284"/>
        <v>NIT</v>
      </c>
      <c r="M4494" t="str">
        <f t="shared" si="285"/>
        <v>06141207811038</v>
      </c>
      <c r="N4494" t="s">
        <v>8182</v>
      </c>
      <c r="O4494">
        <v>0</v>
      </c>
      <c r="P4494">
        <v>0</v>
      </c>
      <c r="Q4494">
        <v>85.2</v>
      </c>
      <c r="R4494">
        <v>11.076000000000001</v>
      </c>
      <c r="S4494">
        <v>0</v>
      </c>
      <c r="T4494">
        <v>0</v>
      </c>
      <c r="U4494">
        <v>96.27600000000001</v>
      </c>
      <c r="W4494" t="s">
        <v>1</v>
      </c>
    </row>
    <row r="4495" spans="1:23">
      <c r="A4495" t="s">
        <v>8120</v>
      </c>
      <c r="B4495" t="str">
        <f t="shared" si="282"/>
        <v>Enero</v>
      </c>
      <c r="C4495" s="20" t="s">
        <v>8141</v>
      </c>
      <c r="D4495" t="s">
        <v>1</v>
      </c>
      <c r="E4495" t="s">
        <v>0</v>
      </c>
      <c r="F4495" t="str">
        <f t="shared" si="283"/>
        <v>CCF</v>
      </c>
      <c r="G4495" t="s">
        <v>8171</v>
      </c>
      <c r="H4495" t="s">
        <v>8172</v>
      </c>
      <c r="I4495">
        <v>5449</v>
      </c>
      <c r="J4495">
        <v>5449</v>
      </c>
      <c r="K4495" t="s">
        <v>962</v>
      </c>
      <c r="L4495" t="str">
        <f t="shared" si="284"/>
        <v>NIT</v>
      </c>
      <c r="M4495" t="str">
        <f t="shared" si="285"/>
        <v>11230411660015</v>
      </c>
      <c r="N4495" t="s">
        <v>963</v>
      </c>
      <c r="O4495">
        <v>0</v>
      </c>
      <c r="P4495">
        <v>0</v>
      </c>
      <c r="Q4495">
        <v>206.41</v>
      </c>
      <c r="R4495">
        <v>26.833300000000001</v>
      </c>
      <c r="S4495">
        <v>0</v>
      </c>
      <c r="T4495">
        <v>0</v>
      </c>
      <c r="U4495">
        <v>233.2433</v>
      </c>
      <c r="W4495" t="s">
        <v>1</v>
      </c>
    </row>
    <row r="4496" spans="1:23">
      <c r="A4496" t="s">
        <v>8120</v>
      </c>
      <c r="B4496" t="str">
        <f t="shared" si="282"/>
        <v>Enero</v>
      </c>
      <c r="C4496" s="20" t="s">
        <v>8141</v>
      </c>
      <c r="D4496" t="s">
        <v>1</v>
      </c>
      <c r="E4496" t="s">
        <v>0</v>
      </c>
      <c r="F4496" t="str">
        <f t="shared" si="283"/>
        <v>CCF</v>
      </c>
      <c r="G4496" t="s">
        <v>8171</v>
      </c>
      <c r="H4496" t="s">
        <v>8172</v>
      </c>
      <c r="I4496">
        <v>5450</v>
      </c>
      <c r="J4496">
        <v>5450</v>
      </c>
      <c r="K4496" t="s">
        <v>327</v>
      </c>
      <c r="L4496" t="str">
        <f t="shared" si="284"/>
        <v>NIT</v>
      </c>
      <c r="M4496" t="str">
        <f t="shared" si="285"/>
        <v>06140512181021</v>
      </c>
      <c r="N4496" t="s">
        <v>328</v>
      </c>
      <c r="O4496">
        <v>0</v>
      </c>
      <c r="P4496">
        <v>0</v>
      </c>
      <c r="Q4496">
        <v>458.64</v>
      </c>
      <c r="R4496">
        <v>59.623199999999997</v>
      </c>
      <c r="S4496">
        <v>0</v>
      </c>
      <c r="T4496">
        <v>0</v>
      </c>
      <c r="U4496">
        <v>518.26319999999998</v>
      </c>
      <c r="W4496" t="s">
        <v>1</v>
      </c>
    </row>
    <row r="4497" spans="1:23">
      <c r="A4497" t="s">
        <v>8120</v>
      </c>
      <c r="B4497" t="str">
        <f t="shared" si="282"/>
        <v>Enero</v>
      </c>
      <c r="C4497" s="20" t="s">
        <v>8141</v>
      </c>
      <c r="D4497" t="s">
        <v>1</v>
      </c>
      <c r="E4497" t="s">
        <v>0</v>
      </c>
      <c r="F4497" t="str">
        <f t="shared" si="283"/>
        <v>CCF</v>
      </c>
      <c r="G4497" t="s">
        <v>8171</v>
      </c>
      <c r="H4497" t="s">
        <v>8172</v>
      </c>
      <c r="I4497">
        <v>5451</v>
      </c>
      <c r="J4497">
        <v>5451</v>
      </c>
      <c r="K4497" t="s">
        <v>1321</v>
      </c>
      <c r="L4497" t="str">
        <f t="shared" si="284"/>
        <v>NIT</v>
      </c>
      <c r="M4497" t="str">
        <f t="shared" si="285"/>
        <v>11142011841016</v>
      </c>
      <c r="N4497" t="s">
        <v>1322</v>
      </c>
      <c r="O4497">
        <v>0</v>
      </c>
      <c r="P4497">
        <v>0</v>
      </c>
      <c r="Q4497">
        <v>150.63</v>
      </c>
      <c r="R4497">
        <v>19.581900000000001</v>
      </c>
      <c r="S4497">
        <v>0</v>
      </c>
      <c r="T4497">
        <v>0</v>
      </c>
      <c r="U4497">
        <v>170.21189999999999</v>
      </c>
      <c r="W4497" t="s">
        <v>1</v>
      </c>
    </row>
    <row r="4498" spans="1:23">
      <c r="A4498" t="s">
        <v>8120</v>
      </c>
      <c r="B4498" t="str">
        <f t="shared" si="282"/>
        <v>Enero</v>
      </c>
      <c r="C4498" s="20" t="s">
        <v>8141</v>
      </c>
      <c r="D4498" t="s">
        <v>1</v>
      </c>
      <c r="E4498" t="s">
        <v>0</v>
      </c>
      <c r="F4498" t="str">
        <f t="shared" si="283"/>
        <v>CCF</v>
      </c>
      <c r="G4498" t="s">
        <v>8171</v>
      </c>
      <c r="H4498" t="s">
        <v>8172</v>
      </c>
      <c r="I4498">
        <v>5452</v>
      </c>
      <c r="J4498">
        <v>5452</v>
      </c>
      <c r="K4498" t="s">
        <v>419</v>
      </c>
      <c r="L4498" t="str">
        <f t="shared" si="284"/>
        <v>NIT</v>
      </c>
      <c r="M4498" t="str">
        <f t="shared" si="285"/>
        <v>12172904751074</v>
      </c>
      <c r="N4498" t="s">
        <v>420</v>
      </c>
      <c r="O4498">
        <v>0</v>
      </c>
      <c r="P4498">
        <v>0</v>
      </c>
      <c r="Q4498">
        <v>187.83</v>
      </c>
      <c r="R4498">
        <v>24.417900000000003</v>
      </c>
      <c r="S4498">
        <v>0</v>
      </c>
      <c r="T4498">
        <v>0</v>
      </c>
      <c r="U4498">
        <v>212.24790000000002</v>
      </c>
      <c r="W4498" t="s">
        <v>1</v>
      </c>
    </row>
    <row r="4499" spans="1:23">
      <c r="A4499" t="s">
        <v>8120</v>
      </c>
      <c r="B4499" t="str">
        <f t="shared" si="282"/>
        <v>Enero</v>
      </c>
      <c r="C4499" s="20" t="s">
        <v>8141</v>
      </c>
      <c r="D4499" t="s">
        <v>1</v>
      </c>
      <c r="E4499" t="s">
        <v>0</v>
      </c>
      <c r="F4499" t="str">
        <f t="shared" si="283"/>
        <v>CCF</v>
      </c>
      <c r="G4499" t="s">
        <v>8171</v>
      </c>
      <c r="H4499" t="s">
        <v>8172</v>
      </c>
      <c r="I4499">
        <v>5453</v>
      </c>
      <c r="J4499">
        <v>5453</v>
      </c>
      <c r="K4499" t="s">
        <v>699</v>
      </c>
      <c r="L4499" t="str">
        <f t="shared" si="284"/>
        <v>NIT</v>
      </c>
      <c r="M4499" t="str">
        <f t="shared" si="285"/>
        <v>14022406721015</v>
      </c>
      <c r="N4499" t="s">
        <v>700</v>
      </c>
      <c r="O4499">
        <v>0</v>
      </c>
      <c r="P4499">
        <v>0</v>
      </c>
      <c r="Q4499">
        <v>578.11</v>
      </c>
      <c r="R4499">
        <v>75.154300000000006</v>
      </c>
      <c r="S4499">
        <v>0</v>
      </c>
      <c r="T4499">
        <v>0</v>
      </c>
      <c r="U4499">
        <v>653.26430000000005</v>
      </c>
      <c r="W4499" t="s">
        <v>1</v>
      </c>
    </row>
    <row r="4500" spans="1:23">
      <c r="A4500" t="s">
        <v>8120</v>
      </c>
      <c r="B4500" t="str">
        <f t="shared" si="282"/>
        <v>Enero</v>
      </c>
      <c r="C4500" s="20" t="s">
        <v>8141</v>
      </c>
      <c r="D4500" t="s">
        <v>1</v>
      </c>
      <c r="E4500" t="s">
        <v>0</v>
      </c>
      <c r="F4500" t="str">
        <f t="shared" si="283"/>
        <v>CCF</v>
      </c>
      <c r="G4500" t="s">
        <v>8171</v>
      </c>
      <c r="H4500" t="s">
        <v>8172</v>
      </c>
      <c r="I4500">
        <v>5454</v>
      </c>
      <c r="J4500">
        <v>5454</v>
      </c>
      <c r="K4500" t="s">
        <v>931</v>
      </c>
      <c r="L4500" t="str">
        <f t="shared" si="284"/>
        <v>NIT</v>
      </c>
      <c r="M4500" t="str">
        <f t="shared" si="285"/>
        <v>14051010741021</v>
      </c>
      <c r="N4500" t="s">
        <v>932</v>
      </c>
      <c r="O4500">
        <v>0</v>
      </c>
      <c r="P4500">
        <v>0</v>
      </c>
      <c r="Q4500">
        <v>2304.42</v>
      </c>
      <c r="R4500">
        <v>299.57460000000003</v>
      </c>
      <c r="S4500">
        <v>0</v>
      </c>
      <c r="T4500">
        <v>0</v>
      </c>
      <c r="U4500">
        <v>2603.9946</v>
      </c>
      <c r="W4500" t="s">
        <v>1</v>
      </c>
    </row>
    <row r="4501" spans="1:23">
      <c r="A4501" t="s">
        <v>8120</v>
      </c>
      <c r="B4501" t="str">
        <f t="shared" si="282"/>
        <v>Enero</v>
      </c>
      <c r="C4501" s="20" t="s">
        <v>8141</v>
      </c>
      <c r="D4501" t="s">
        <v>1</v>
      </c>
      <c r="E4501" t="s">
        <v>0</v>
      </c>
      <c r="F4501" t="str">
        <f t="shared" si="283"/>
        <v>CCF</v>
      </c>
      <c r="G4501" t="s">
        <v>8171</v>
      </c>
      <c r="H4501" t="s">
        <v>8172</v>
      </c>
      <c r="I4501">
        <v>5455</v>
      </c>
      <c r="J4501">
        <v>5455</v>
      </c>
      <c r="K4501" t="s">
        <v>7857</v>
      </c>
      <c r="L4501" t="str">
        <f t="shared" si="284"/>
        <v>NIT</v>
      </c>
      <c r="M4501" t="str">
        <f t="shared" si="285"/>
        <v>06142208171012</v>
      </c>
      <c r="N4501" t="s">
        <v>7858</v>
      </c>
      <c r="O4501">
        <v>0</v>
      </c>
      <c r="P4501">
        <v>0</v>
      </c>
      <c r="Q4501">
        <v>2820.48</v>
      </c>
      <c r="R4501">
        <v>366.66239999999999</v>
      </c>
      <c r="S4501">
        <v>0</v>
      </c>
      <c r="T4501">
        <v>0</v>
      </c>
      <c r="U4501">
        <v>3187.1424000000002</v>
      </c>
      <c r="W4501" t="s">
        <v>1</v>
      </c>
    </row>
    <row r="4502" spans="1:23">
      <c r="A4502" t="s">
        <v>8120</v>
      </c>
      <c r="B4502" t="str">
        <f t="shared" si="282"/>
        <v>Enero</v>
      </c>
      <c r="C4502" s="20" t="s">
        <v>8141</v>
      </c>
      <c r="D4502" t="s">
        <v>1</v>
      </c>
      <c r="E4502" t="s">
        <v>0</v>
      </c>
      <c r="F4502" t="str">
        <f t="shared" si="283"/>
        <v>CCF</v>
      </c>
      <c r="G4502" t="s">
        <v>8171</v>
      </c>
      <c r="H4502" t="s">
        <v>8172</v>
      </c>
      <c r="I4502">
        <v>5456</v>
      </c>
      <c r="J4502">
        <v>5456</v>
      </c>
      <c r="K4502" t="s">
        <v>249</v>
      </c>
      <c r="L4502" t="str">
        <f t="shared" si="284"/>
        <v>NIT</v>
      </c>
      <c r="M4502" t="str">
        <f t="shared" si="285"/>
        <v>06071402171010</v>
      </c>
      <c r="N4502" t="s">
        <v>250</v>
      </c>
      <c r="O4502">
        <v>0</v>
      </c>
      <c r="P4502">
        <v>0</v>
      </c>
      <c r="Q4502">
        <v>168.96</v>
      </c>
      <c r="R4502">
        <v>21.9648</v>
      </c>
      <c r="S4502">
        <v>0</v>
      </c>
      <c r="T4502">
        <v>0</v>
      </c>
      <c r="U4502">
        <v>190.9248</v>
      </c>
      <c r="W4502" t="s">
        <v>1</v>
      </c>
    </row>
    <row r="4503" spans="1:23">
      <c r="A4503" t="s">
        <v>8120</v>
      </c>
      <c r="B4503" t="str">
        <f t="shared" si="282"/>
        <v>Enero</v>
      </c>
      <c r="C4503" s="20" t="s">
        <v>8141</v>
      </c>
      <c r="D4503" t="s">
        <v>1</v>
      </c>
      <c r="E4503" t="s">
        <v>0</v>
      </c>
      <c r="F4503" t="str">
        <f t="shared" si="283"/>
        <v>CCF</v>
      </c>
      <c r="G4503" t="s">
        <v>8171</v>
      </c>
      <c r="H4503" t="s">
        <v>8172</v>
      </c>
      <c r="I4503">
        <v>5457</v>
      </c>
      <c r="J4503">
        <v>5457</v>
      </c>
      <c r="K4503" t="s">
        <v>999</v>
      </c>
      <c r="L4503" t="str">
        <f t="shared" si="284"/>
        <v>NIT</v>
      </c>
      <c r="M4503" t="str">
        <f t="shared" si="285"/>
        <v>06142812891023</v>
      </c>
      <c r="N4503" t="s">
        <v>1000</v>
      </c>
      <c r="O4503">
        <v>0</v>
      </c>
      <c r="P4503">
        <v>0</v>
      </c>
      <c r="Q4503">
        <v>50.89</v>
      </c>
      <c r="R4503">
        <v>6.6157000000000004</v>
      </c>
      <c r="S4503">
        <v>0</v>
      </c>
      <c r="T4503">
        <v>0</v>
      </c>
      <c r="U4503">
        <v>57.505700000000004</v>
      </c>
      <c r="W4503" t="s">
        <v>1</v>
      </c>
    </row>
    <row r="4504" spans="1:23">
      <c r="A4504" t="s">
        <v>8120</v>
      </c>
      <c r="B4504" t="str">
        <f t="shared" si="282"/>
        <v>Enero</v>
      </c>
      <c r="C4504" s="20" t="s">
        <v>8142</v>
      </c>
      <c r="D4504" t="s">
        <v>1</v>
      </c>
      <c r="E4504" t="s">
        <v>0</v>
      </c>
      <c r="F4504" t="str">
        <f t="shared" si="283"/>
        <v>CCF</v>
      </c>
      <c r="G4504" t="s">
        <v>8171</v>
      </c>
      <c r="H4504" t="s">
        <v>8172</v>
      </c>
      <c r="I4504">
        <v>5458</v>
      </c>
      <c r="J4504">
        <v>5458</v>
      </c>
      <c r="K4504" t="s">
        <v>1174</v>
      </c>
      <c r="L4504" t="str">
        <f t="shared" si="284"/>
        <v>NIT</v>
      </c>
      <c r="M4504" t="str">
        <f t="shared" si="285"/>
        <v>10025066810142</v>
      </c>
      <c r="N4504" t="s">
        <v>1175</v>
      </c>
      <c r="O4504">
        <v>0</v>
      </c>
      <c r="P4504">
        <v>0</v>
      </c>
      <c r="Q4504">
        <v>61.93</v>
      </c>
      <c r="R4504">
        <v>8.0509000000000004</v>
      </c>
      <c r="S4504">
        <v>0</v>
      </c>
      <c r="T4504">
        <v>0</v>
      </c>
      <c r="U4504">
        <v>69.980900000000005</v>
      </c>
      <c r="W4504" t="s">
        <v>1</v>
      </c>
    </row>
    <row r="4505" spans="1:23">
      <c r="A4505" t="s">
        <v>8120</v>
      </c>
      <c r="B4505" t="str">
        <f t="shared" si="282"/>
        <v>Enero</v>
      </c>
      <c r="C4505" s="20" t="s">
        <v>8142</v>
      </c>
      <c r="D4505" t="s">
        <v>1</v>
      </c>
      <c r="E4505" t="s">
        <v>0</v>
      </c>
      <c r="F4505" t="str">
        <f t="shared" si="283"/>
        <v>CCF</v>
      </c>
      <c r="G4505" t="s">
        <v>8171</v>
      </c>
      <c r="H4505" t="s">
        <v>8172</v>
      </c>
      <c r="I4505">
        <v>5459</v>
      </c>
      <c r="J4505">
        <v>5459</v>
      </c>
      <c r="K4505" t="s">
        <v>8151</v>
      </c>
      <c r="L4505" t="str">
        <f t="shared" si="284"/>
        <v>NIT</v>
      </c>
      <c r="M4505" t="str">
        <f t="shared" si="285"/>
        <v>06142504761135</v>
      </c>
      <c r="N4505" t="s">
        <v>8152</v>
      </c>
      <c r="O4505">
        <v>0</v>
      </c>
      <c r="P4505">
        <v>0</v>
      </c>
      <c r="Q4505">
        <v>61.96</v>
      </c>
      <c r="R4505">
        <v>8.0548000000000002</v>
      </c>
      <c r="S4505">
        <v>0</v>
      </c>
      <c r="T4505">
        <v>0</v>
      </c>
      <c r="U4505">
        <v>70.014800000000008</v>
      </c>
      <c r="W4505" t="s">
        <v>1</v>
      </c>
    </row>
    <row r="4506" spans="1:23">
      <c r="A4506" t="s">
        <v>8120</v>
      </c>
      <c r="B4506" t="str">
        <f t="shared" si="282"/>
        <v>Enero</v>
      </c>
      <c r="C4506" s="20" t="s">
        <v>8142</v>
      </c>
      <c r="D4506" t="s">
        <v>1</v>
      </c>
      <c r="E4506" t="s">
        <v>0</v>
      </c>
      <c r="F4506" t="str">
        <f t="shared" si="283"/>
        <v>CCF</v>
      </c>
      <c r="G4506" t="s">
        <v>8171</v>
      </c>
      <c r="H4506" t="s">
        <v>8172</v>
      </c>
      <c r="I4506">
        <v>5460</v>
      </c>
      <c r="J4506">
        <v>5460</v>
      </c>
      <c r="K4506" t="s">
        <v>1124</v>
      </c>
      <c r="L4506" t="str">
        <f t="shared" si="284"/>
        <v>NIT</v>
      </c>
      <c r="M4506" t="str">
        <f t="shared" si="285"/>
        <v>06142007580150</v>
      </c>
      <c r="N4506" t="s">
        <v>1125</v>
      </c>
      <c r="O4506">
        <v>0</v>
      </c>
      <c r="P4506">
        <v>0</v>
      </c>
      <c r="Q4506">
        <v>125</v>
      </c>
      <c r="R4506">
        <v>16.25</v>
      </c>
      <c r="S4506">
        <v>0</v>
      </c>
      <c r="T4506">
        <v>0</v>
      </c>
      <c r="U4506">
        <v>141.25</v>
      </c>
      <c r="W4506" t="s">
        <v>1</v>
      </c>
    </row>
    <row r="4507" spans="1:23">
      <c r="A4507" t="s">
        <v>8120</v>
      </c>
      <c r="B4507" t="str">
        <f t="shared" si="282"/>
        <v>Enero</v>
      </c>
      <c r="C4507" s="20" t="s">
        <v>8142</v>
      </c>
      <c r="D4507" t="s">
        <v>1</v>
      </c>
      <c r="E4507" t="s">
        <v>0</v>
      </c>
      <c r="F4507" t="str">
        <f t="shared" si="283"/>
        <v>CCF</v>
      </c>
      <c r="G4507" t="s">
        <v>8171</v>
      </c>
      <c r="H4507" t="s">
        <v>8172</v>
      </c>
      <c r="I4507">
        <v>5461</v>
      </c>
      <c r="J4507">
        <v>5461</v>
      </c>
      <c r="K4507" t="s">
        <v>552</v>
      </c>
      <c r="L4507" t="str">
        <f t="shared" si="284"/>
        <v>NIT</v>
      </c>
      <c r="M4507" t="str">
        <f t="shared" si="285"/>
        <v>12151111630017</v>
      </c>
      <c r="N4507" t="s">
        <v>553</v>
      </c>
      <c r="O4507">
        <v>0</v>
      </c>
      <c r="P4507">
        <v>0</v>
      </c>
      <c r="Q4507">
        <v>385.28</v>
      </c>
      <c r="R4507">
        <v>50.086399999999998</v>
      </c>
      <c r="S4507">
        <v>0</v>
      </c>
      <c r="T4507">
        <v>0</v>
      </c>
      <c r="U4507">
        <v>435.3664</v>
      </c>
      <c r="W4507" t="s">
        <v>1</v>
      </c>
    </row>
    <row r="4508" spans="1:23">
      <c r="A4508" t="s">
        <v>8120</v>
      </c>
      <c r="B4508" t="str">
        <f t="shared" si="282"/>
        <v>Enero</v>
      </c>
      <c r="C4508" s="20" t="s">
        <v>8142</v>
      </c>
      <c r="D4508" t="s">
        <v>1</v>
      </c>
      <c r="E4508" t="s">
        <v>0</v>
      </c>
      <c r="F4508" t="str">
        <f t="shared" si="283"/>
        <v>CCF</v>
      </c>
      <c r="G4508" t="s">
        <v>8171</v>
      </c>
      <c r="H4508" t="s">
        <v>8172</v>
      </c>
      <c r="I4508">
        <v>5462</v>
      </c>
      <c r="J4508">
        <v>5462</v>
      </c>
      <c r="K4508" t="s">
        <v>327</v>
      </c>
      <c r="L4508" t="str">
        <f t="shared" si="284"/>
        <v>NIT</v>
      </c>
      <c r="M4508" t="str">
        <f t="shared" si="285"/>
        <v>06140512181021</v>
      </c>
      <c r="N4508" t="s">
        <v>328</v>
      </c>
      <c r="O4508">
        <v>0</v>
      </c>
      <c r="P4508">
        <v>0</v>
      </c>
      <c r="Q4508">
        <v>476.9</v>
      </c>
      <c r="R4508">
        <v>61.997</v>
      </c>
      <c r="S4508">
        <v>0</v>
      </c>
      <c r="T4508">
        <v>0</v>
      </c>
      <c r="U4508">
        <v>538.89699999999993</v>
      </c>
      <c r="W4508" t="s">
        <v>1</v>
      </c>
    </row>
    <row r="4509" spans="1:23">
      <c r="A4509" t="s">
        <v>8120</v>
      </c>
      <c r="B4509" t="str">
        <f t="shared" si="282"/>
        <v>Enero</v>
      </c>
      <c r="C4509" s="20" t="s">
        <v>8142</v>
      </c>
      <c r="D4509" t="s">
        <v>1</v>
      </c>
      <c r="E4509" t="s">
        <v>0</v>
      </c>
      <c r="F4509" t="str">
        <f t="shared" si="283"/>
        <v>CCF</v>
      </c>
      <c r="G4509" t="s">
        <v>8171</v>
      </c>
      <c r="H4509" t="s">
        <v>8172</v>
      </c>
      <c r="I4509">
        <v>5463</v>
      </c>
      <c r="J4509">
        <v>5463</v>
      </c>
      <c r="K4509" t="s">
        <v>741</v>
      </c>
      <c r="L4509" t="str">
        <f t="shared" si="284"/>
        <v>NIT</v>
      </c>
      <c r="M4509" t="str">
        <f t="shared" si="285"/>
        <v>06141502911052</v>
      </c>
      <c r="N4509" t="s">
        <v>742</v>
      </c>
      <c r="O4509">
        <v>0</v>
      </c>
      <c r="P4509">
        <v>0</v>
      </c>
      <c r="Q4509">
        <v>69.489999999999995</v>
      </c>
      <c r="R4509">
        <v>9.0336999999999996</v>
      </c>
      <c r="S4509">
        <v>0</v>
      </c>
      <c r="T4509">
        <v>0</v>
      </c>
      <c r="U4509">
        <v>78.523699999999991</v>
      </c>
      <c r="W4509" t="s">
        <v>1</v>
      </c>
    </row>
    <row r="4510" spans="1:23">
      <c r="A4510" t="s">
        <v>8120</v>
      </c>
      <c r="B4510" t="str">
        <f t="shared" si="282"/>
        <v>Enero</v>
      </c>
      <c r="C4510" s="20" t="s">
        <v>8142</v>
      </c>
      <c r="D4510" t="s">
        <v>1</v>
      </c>
      <c r="E4510" t="s">
        <v>0</v>
      </c>
      <c r="F4510" t="str">
        <f t="shared" si="283"/>
        <v>CCF</v>
      </c>
      <c r="G4510" t="s">
        <v>8171</v>
      </c>
      <c r="H4510" t="s">
        <v>8172</v>
      </c>
      <c r="I4510">
        <v>5464</v>
      </c>
      <c r="J4510">
        <v>5464</v>
      </c>
      <c r="K4510" t="s">
        <v>233</v>
      </c>
      <c r="L4510" t="str">
        <f t="shared" si="284"/>
        <v>NIT</v>
      </c>
      <c r="M4510" t="str">
        <f t="shared" si="285"/>
        <v>06141408201017</v>
      </c>
      <c r="N4510" t="s">
        <v>234</v>
      </c>
      <c r="O4510">
        <v>0</v>
      </c>
      <c r="P4510">
        <v>0</v>
      </c>
      <c r="Q4510">
        <v>88</v>
      </c>
      <c r="R4510">
        <v>11.440000000000001</v>
      </c>
      <c r="S4510">
        <v>0</v>
      </c>
      <c r="T4510">
        <v>0</v>
      </c>
      <c r="U4510">
        <v>99.44</v>
      </c>
      <c r="W4510" t="s">
        <v>1</v>
      </c>
    </row>
    <row r="4511" spans="1:23">
      <c r="A4511" t="s">
        <v>8120</v>
      </c>
      <c r="B4511" t="str">
        <f t="shared" si="282"/>
        <v>Enero</v>
      </c>
      <c r="C4511" s="20" t="s">
        <v>8142</v>
      </c>
      <c r="D4511" t="s">
        <v>1</v>
      </c>
      <c r="E4511" t="s">
        <v>0</v>
      </c>
      <c r="F4511" t="str">
        <f t="shared" si="283"/>
        <v>CCF</v>
      </c>
      <c r="G4511" t="s">
        <v>8171</v>
      </c>
      <c r="H4511" t="s">
        <v>8172</v>
      </c>
      <c r="I4511">
        <v>5465</v>
      </c>
      <c r="J4511">
        <v>5465</v>
      </c>
      <c r="K4511" t="s">
        <v>8189</v>
      </c>
      <c r="L4511" t="str">
        <f t="shared" si="284"/>
        <v>NIT</v>
      </c>
      <c r="M4511" t="str">
        <f t="shared" si="285"/>
        <v>06140912121010</v>
      </c>
      <c r="N4511" t="s">
        <v>8190</v>
      </c>
      <c r="O4511">
        <v>0</v>
      </c>
      <c r="P4511">
        <v>0</v>
      </c>
      <c r="Q4511">
        <v>23.32</v>
      </c>
      <c r="R4511">
        <v>3.0316000000000001</v>
      </c>
      <c r="S4511">
        <v>0</v>
      </c>
      <c r="T4511">
        <v>0</v>
      </c>
      <c r="U4511">
        <v>26.351600000000001</v>
      </c>
      <c r="W4511" t="s">
        <v>1</v>
      </c>
    </row>
    <row r="4512" spans="1:23">
      <c r="A4512" t="s">
        <v>8120</v>
      </c>
      <c r="B4512" t="str">
        <f t="shared" si="282"/>
        <v>Enero</v>
      </c>
      <c r="C4512" s="20" t="s">
        <v>8142</v>
      </c>
      <c r="D4512" t="s">
        <v>1</v>
      </c>
      <c r="E4512" t="s">
        <v>0</v>
      </c>
      <c r="F4512" t="str">
        <f t="shared" si="283"/>
        <v>CCF</v>
      </c>
      <c r="G4512" t="s">
        <v>8171</v>
      </c>
      <c r="H4512" t="s">
        <v>8172</v>
      </c>
      <c r="I4512">
        <v>5466</v>
      </c>
      <c r="J4512">
        <v>5466</v>
      </c>
      <c r="K4512" t="s">
        <v>118</v>
      </c>
      <c r="L4512" t="str">
        <f t="shared" si="284"/>
        <v>NIT</v>
      </c>
      <c r="M4512" t="str">
        <f t="shared" si="285"/>
        <v>06141106071025</v>
      </c>
      <c r="N4512" t="s">
        <v>119</v>
      </c>
      <c r="O4512">
        <v>0</v>
      </c>
      <c r="P4512">
        <v>0</v>
      </c>
      <c r="Q4512">
        <v>62.53</v>
      </c>
      <c r="R4512">
        <v>8.1288999999999998</v>
      </c>
      <c r="S4512">
        <v>0</v>
      </c>
      <c r="T4512">
        <v>0</v>
      </c>
      <c r="U4512">
        <v>70.658900000000003</v>
      </c>
      <c r="W4512" t="s">
        <v>1</v>
      </c>
    </row>
    <row r="4513" spans="1:23">
      <c r="A4513" t="s">
        <v>8120</v>
      </c>
      <c r="B4513" t="str">
        <f t="shared" si="282"/>
        <v>Enero</v>
      </c>
      <c r="C4513" s="20" t="s">
        <v>8142</v>
      </c>
      <c r="D4513" t="s">
        <v>1</v>
      </c>
      <c r="E4513" t="s">
        <v>0</v>
      </c>
      <c r="F4513" t="str">
        <f t="shared" si="283"/>
        <v>CCF</v>
      </c>
      <c r="G4513" t="s">
        <v>8171</v>
      </c>
      <c r="H4513" t="s">
        <v>8172</v>
      </c>
      <c r="I4513">
        <v>5467</v>
      </c>
      <c r="J4513">
        <v>5467</v>
      </c>
      <c r="K4513" t="s">
        <v>333</v>
      </c>
      <c r="L4513" t="str">
        <f t="shared" si="284"/>
        <v>NIT</v>
      </c>
      <c r="M4513" t="str">
        <f t="shared" si="285"/>
        <v>06140607941015</v>
      </c>
      <c r="N4513" t="s">
        <v>334</v>
      </c>
      <c r="O4513">
        <v>0</v>
      </c>
      <c r="P4513">
        <v>0</v>
      </c>
      <c r="Q4513">
        <v>74.319999999999993</v>
      </c>
      <c r="R4513">
        <v>9.6616</v>
      </c>
      <c r="S4513">
        <v>0</v>
      </c>
      <c r="T4513">
        <v>0</v>
      </c>
      <c r="U4513">
        <v>83.981599999999986</v>
      </c>
      <c r="W4513" t="s">
        <v>1</v>
      </c>
    </row>
    <row r="4514" spans="1:23">
      <c r="A4514" t="s">
        <v>8120</v>
      </c>
      <c r="B4514" t="str">
        <f t="shared" si="282"/>
        <v>Enero</v>
      </c>
      <c r="C4514" s="20" t="s">
        <v>8142</v>
      </c>
      <c r="D4514" t="s">
        <v>1</v>
      </c>
      <c r="E4514" t="s">
        <v>0</v>
      </c>
      <c r="F4514" t="str">
        <f t="shared" si="283"/>
        <v>CCF</v>
      </c>
      <c r="G4514" t="s">
        <v>8171</v>
      </c>
      <c r="H4514" t="s">
        <v>8172</v>
      </c>
      <c r="I4514">
        <v>5468</v>
      </c>
      <c r="J4514">
        <v>5468</v>
      </c>
      <c r="K4514" t="s">
        <v>743</v>
      </c>
      <c r="L4514" t="str">
        <f t="shared" si="284"/>
        <v>NIT</v>
      </c>
      <c r="M4514" t="str">
        <f t="shared" si="285"/>
        <v>06193004681015</v>
      </c>
      <c r="N4514" t="s">
        <v>744</v>
      </c>
      <c r="O4514">
        <v>0</v>
      </c>
      <c r="P4514">
        <v>0</v>
      </c>
      <c r="Q4514">
        <v>386.91</v>
      </c>
      <c r="R4514">
        <v>50.298300000000005</v>
      </c>
      <c r="S4514">
        <v>0</v>
      </c>
      <c r="T4514">
        <v>0</v>
      </c>
      <c r="U4514">
        <v>437.20830000000001</v>
      </c>
      <c r="W4514" t="s">
        <v>1</v>
      </c>
    </row>
    <row r="4515" spans="1:23">
      <c r="A4515" t="s">
        <v>8120</v>
      </c>
      <c r="B4515" t="str">
        <f t="shared" si="282"/>
        <v>Enero</v>
      </c>
      <c r="C4515" s="20" t="s">
        <v>8142</v>
      </c>
      <c r="D4515" t="s">
        <v>1</v>
      </c>
      <c r="E4515" t="s">
        <v>0</v>
      </c>
      <c r="F4515" t="str">
        <f t="shared" si="283"/>
        <v>CCF</v>
      </c>
      <c r="G4515" t="s">
        <v>8171</v>
      </c>
      <c r="H4515" t="s">
        <v>8172</v>
      </c>
      <c r="I4515">
        <v>5469</v>
      </c>
      <c r="J4515">
        <v>5469</v>
      </c>
      <c r="K4515" t="s">
        <v>118</v>
      </c>
      <c r="L4515" t="str">
        <f t="shared" si="284"/>
        <v>NIT</v>
      </c>
      <c r="M4515" t="str">
        <f t="shared" si="285"/>
        <v>06141106071025</v>
      </c>
      <c r="N4515" t="s">
        <v>119</v>
      </c>
      <c r="O4515">
        <v>0</v>
      </c>
      <c r="P4515">
        <v>0</v>
      </c>
      <c r="Q4515">
        <v>8.4</v>
      </c>
      <c r="R4515">
        <v>1.0920000000000001</v>
      </c>
      <c r="S4515">
        <v>0</v>
      </c>
      <c r="T4515">
        <v>0</v>
      </c>
      <c r="U4515">
        <v>9.4920000000000009</v>
      </c>
      <c r="W4515" t="s">
        <v>1</v>
      </c>
    </row>
    <row r="4516" spans="1:23">
      <c r="A4516" t="s">
        <v>8120</v>
      </c>
      <c r="B4516" t="str">
        <f t="shared" si="282"/>
        <v>Enero</v>
      </c>
      <c r="C4516" s="20" t="s">
        <v>8142</v>
      </c>
      <c r="D4516" t="s">
        <v>1</v>
      </c>
      <c r="E4516" t="s">
        <v>0</v>
      </c>
      <c r="F4516" t="str">
        <f t="shared" si="283"/>
        <v>CCF</v>
      </c>
      <c r="G4516" t="s">
        <v>8171</v>
      </c>
      <c r="H4516" t="s">
        <v>8172</v>
      </c>
      <c r="I4516">
        <v>5470</v>
      </c>
      <c r="J4516">
        <v>5470</v>
      </c>
      <c r="K4516" t="s">
        <v>349</v>
      </c>
      <c r="L4516" t="str">
        <f t="shared" si="284"/>
        <v>NIT</v>
      </c>
      <c r="M4516" t="str">
        <f t="shared" si="285"/>
        <v>06171810610025</v>
      </c>
      <c r="N4516" t="s">
        <v>350</v>
      </c>
      <c r="O4516">
        <v>0</v>
      </c>
      <c r="P4516">
        <v>0</v>
      </c>
      <c r="Q4516">
        <v>278.77</v>
      </c>
      <c r="R4516">
        <v>36.240099999999998</v>
      </c>
      <c r="S4516">
        <v>0</v>
      </c>
      <c r="T4516">
        <v>0</v>
      </c>
      <c r="U4516">
        <v>315.01009999999997</v>
      </c>
      <c r="W4516" t="s">
        <v>1</v>
      </c>
    </row>
    <row r="4517" spans="1:23">
      <c r="A4517" t="s">
        <v>8120</v>
      </c>
      <c r="B4517" t="str">
        <f t="shared" si="282"/>
        <v>Enero</v>
      </c>
      <c r="C4517" s="20" t="s">
        <v>8142</v>
      </c>
      <c r="D4517" t="s">
        <v>1</v>
      </c>
      <c r="E4517" t="s">
        <v>0</v>
      </c>
      <c r="F4517" t="str">
        <f t="shared" si="283"/>
        <v>CCF</v>
      </c>
      <c r="G4517" t="s">
        <v>8171</v>
      </c>
      <c r="H4517" t="s">
        <v>8172</v>
      </c>
      <c r="I4517">
        <v>5471</v>
      </c>
      <c r="J4517">
        <v>5471</v>
      </c>
      <c r="K4517" t="s">
        <v>677</v>
      </c>
      <c r="L4517" t="str">
        <f t="shared" si="284"/>
        <v>NIT</v>
      </c>
      <c r="M4517" t="str">
        <f t="shared" si="285"/>
        <v>03150203961068</v>
      </c>
      <c r="N4517" t="s">
        <v>678</v>
      </c>
      <c r="O4517">
        <v>0</v>
      </c>
      <c r="P4517">
        <v>0</v>
      </c>
      <c r="Q4517">
        <v>130.03</v>
      </c>
      <c r="R4517">
        <v>16.9039</v>
      </c>
      <c r="S4517">
        <v>0</v>
      </c>
      <c r="T4517">
        <v>0</v>
      </c>
      <c r="U4517">
        <v>146.93389999999999</v>
      </c>
      <c r="W4517" t="s">
        <v>1</v>
      </c>
    </row>
    <row r="4518" spans="1:23">
      <c r="A4518" t="s">
        <v>8120</v>
      </c>
      <c r="B4518" t="str">
        <f t="shared" si="282"/>
        <v>Enero</v>
      </c>
      <c r="C4518" s="20" t="s">
        <v>8142</v>
      </c>
      <c r="D4518" t="s">
        <v>1</v>
      </c>
      <c r="E4518" t="s">
        <v>0</v>
      </c>
      <c r="F4518" t="str">
        <f t="shared" si="283"/>
        <v>CCF</v>
      </c>
      <c r="G4518" t="s">
        <v>8171</v>
      </c>
      <c r="H4518" t="s">
        <v>8172</v>
      </c>
      <c r="I4518">
        <v>5472</v>
      </c>
      <c r="J4518">
        <v>5472</v>
      </c>
      <c r="K4518" t="s">
        <v>1430</v>
      </c>
      <c r="L4518" t="str">
        <f t="shared" si="284"/>
        <v>NIT</v>
      </c>
      <c r="M4518" t="str">
        <f t="shared" si="285"/>
        <v>14111410711027</v>
      </c>
      <c r="N4518" t="s">
        <v>1431</v>
      </c>
      <c r="O4518">
        <v>0</v>
      </c>
      <c r="P4518">
        <v>0</v>
      </c>
      <c r="Q4518">
        <v>37.17</v>
      </c>
      <c r="R4518">
        <v>4.8321000000000005</v>
      </c>
      <c r="S4518">
        <v>0</v>
      </c>
      <c r="T4518">
        <v>0</v>
      </c>
      <c r="U4518">
        <v>42.002099999999999</v>
      </c>
      <c r="W4518" t="s">
        <v>1</v>
      </c>
    </row>
    <row r="4519" spans="1:23">
      <c r="A4519" t="s">
        <v>8120</v>
      </c>
      <c r="B4519" t="str">
        <f t="shared" si="282"/>
        <v>Enero</v>
      </c>
      <c r="C4519" s="20" t="s">
        <v>8142</v>
      </c>
      <c r="D4519" t="s">
        <v>1</v>
      </c>
      <c r="E4519" t="s">
        <v>0</v>
      </c>
      <c r="F4519" t="str">
        <f t="shared" si="283"/>
        <v>CCF</v>
      </c>
      <c r="G4519" t="s">
        <v>8171</v>
      </c>
      <c r="H4519" t="s">
        <v>8172</v>
      </c>
      <c r="I4519">
        <v>5473</v>
      </c>
      <c r="J4519">
        <v>5473</v>
      </c>
      <c r="K4519" t="s">
        <v>413</v>
      </c>
      <c r="L4519" t="str">
        <f t="shared" si="284"/>
        <v>NIT</v>
      </c>
      <c r="M4519" t="str">
        <f t="shared" si="285"/>
        <v>06142301201053</v>
      </c>
      <c r="N4519" t="s">
        <v>414</v>
      </c>
      <c r="O4519">
        <v>0</v>
      </c>
      <c r="P4519">
        <v>0</v>
      </c>
      <c r="Q4519">
        <v>55.75</v>
      </c>
      <c r="R4519">
        <v>7.2475000000000005</v>
      </c>
      <c r="S4519">
        <v>0</v>
      </c>
      <c r="T4519">
        <v>0</v>
      </c>
      <c r="U4519">
        <v>62.997500000000002</v>
      </c>
      <c r="W4519" t="s">
        <v>1</v>
      </c>
    </row>
    <row r="4520" spans="1:23">
      <c r="A4520" t="s">
        <v>8120</v>
      </c>
      <c r="B4520" t="str">
        <f t="shared" si="282"/>
        <v>Enero</v>
      </c>
      <c r="C4520" s="20" t="s">
        <v>8142</v>
      </c>
      <c r="D4520" t="s">
        <v>1</v>
      </c>
      <c r="E4520" t="s">
        <v>0</v>
      </c>
      <c r="F4520" t="str">
        <f t="shared" si="283"/>
        <v>CCF</v>
      </c>
      <c r="G4520" t="s">
        <v>8171</v>
      </c>
      <c r="H4520" t="s">
        <v>8172</v>
      </c>
      <c r="I4520">
        <v>5474</v>
      </c>
      <c r="J4520">
        <v>5474</v>
      </c>
      <c r="K4520" t="s">
        <v>299</v>
      </c>
      <c r="L4520" t="str">
        <f t="shared" si="284"/>
        <v>NIT</v>
      </c>
      <c r="M4520" t="str">
        <f t="shared" si="285"/>
        <v>06141705620038</v>
      </c>
      <c r="N4520" t="s">
        <v>300</v>
      </c>
      <c r="O4520">
        <v>0</v>
      </c>
      <c r="P4520">
        <v>0</v>
      </c>
      <c r="Q4520">
        <v>247.78</v>
      </c>
      <c r="R4520">
        <v>32.211400000000005</v>
      </c>
      <c r="S4520">
        <v>0</v>
      </c>
      <c r="T4520">
        <v>0</v>
      </c>
      <c r="U4520">
        <v>279.9914</v>
      </c>
      <c r="W4520" t="s">
        <v>1</v>
      </c>
    </row>
    <row r="4521" spans="1:23">
      <c r="A4521" t="s">
        <v>8120</v>
      </c>
      <c r="B4521" t="str">
        <f t="shared" si="282"/>
        <v>Enero</v>
      </c>
      <c r="C4521" s="20" t="s">
        <v>8142</v>
      </c>
      <c r="D4521" t="s">
        <v>1</v>
      </c>
      <c r="E4521" t="s">
        <v>0</v>
      </c>
      <c r="F4521" t="str">
        <f t="shared" si="283"/>
        <v>CCF</v>
      </c>
      <c r="G4521" t="s">
        <v>8171</v>
      </c>
      <c r="H4521" t="s">
        <v>8172</v>
      </c>
      <c r="I4521">
        <v>5475</v>
      </c>
      <c r="J4521">
        <v>5475</v>
      </c>
      <c r="K4521" t="s">
        <v>299</v>
      </c>
      <c r="L4521" t="str">
        <f t="shared" si="284"/>
        <v>NIT</v>
      </c>
      <c r="M4521" t="str">
        <f t="shared" si="285"/>
        <v>06141705620038</v>
      </c>
      <c r="N4521" t="s">
        <v>300</v>
      </c>
      <c r="O4521">
        <v>0</v>
      </c>
      <c r="P4521">
        <v>0</v>
      </c>
      <c r="Q4521">
        <v>11.61</v>
      </c>
      <c r="R4521">
        <v>1.5093000000000001</v>
      </c>
      <c r="S4521">
        <v>0</v>
      </c>
      <c r="T4521">
        <v>0</v>
      </c>
      <c r="U4521">
        <v>13.119299999999999</v>
      </c>
      <c r="W4521" t="s">
        <v>1</v>
      </c>
    </row>
    <row r="4522" spans="1:23">
      <c r="A4522" t="s">
        <v>8120</v>
      </c>
      <c r="B4522" t="str">
        <f t="shared" si="282"/>
        <v>Enero</v>
      </c>
      <c r="C4522" s="20" t="s">
        <v>8142</v>
      </c>
      <c r="D4522" t="s">
        <v>1</v>
      </c>
      <c r="E4522" t="s">
        <v>0</v>
      </c>
      <c r="F4522" t="str">
        <f t="shared" si="283"/>
        <v>CCF</v>
      </c>
      <c r="G4522" t="s">
        <v>8171</v>
      </c>
      <c r="H4522" t="s">
        <v>8172</v>
      </c>
      <c r="I4522">
        <v>5476</v>
      </c>
      <c r="J4522">
        <v>5476</v>
      </c>
      <c r="K4522" t="s">
        <v>233</v>
      </c>
      <c r="L4522" t="str">
        <f t="shared" si="284"/>
        <v>NIT</v>
      </c>
      <c r="M4522" t="str">
        <f t="shared" si="285"/>
        <v>06141408201017</v>
      </c>
      <c r="N4522" t="s">
        <v>234</v>
      </c>
      <c r="O4522">
        <v>0</v>
      </c>
      <c r="P4522">
        <v>0</v>
      </c>
      <c r="Q4522">
        <v>220</v>
      </c>
      <c r="R4522">
        <v>28.6</v>
      </c>
      <c r="S4522">
        <v>0</v>
      </c>
      <c r="T4522">
        <v>0</v>
      </c>
      <c r="U4522">
        <v>248.6</v>
      </c>
      <c r="W4522" t="s">
        <v>1</v>
      </c>
    </row>
    <row r="4523" spans="1:23">
      <c r="A4523" t="s">
        <v>8120</v>
      </c>
      <c r="B4523" t="str">
        <f t="shared" si="282"/>
        <v>Enero</v>
      </c>
      <c r="C4523" s="20" t="s">
        <v>8142</v>
      </c>
      <c r="D4523" t="s">
        <v>1</v>
      </c>
      <c r="E4523" t="s">
        <v>0</v>
      </c>
      <c r="F4523" t="str">
        <f t="shared" si="283"/>
        <v>CCF</v>
      </c>
      <c r="G4523" t="s">
        <v>8171</v>
      </c>
      <c r="H4523" t="s">
        <v>8172</v>
      </c>
      <c r="I4523">
        <v>5477</v>
      </c>
      <c r="J4523">
        <v>5477</v>
      </c>
      <c r="K4523" t="s">
        <v>285</v>
      </c>
      <c r="L4523" t="str">
        <f t="shared" si="284"/>
        <v>NIT</v>
      </c>
      <c r="M4523" t="str">
        <f t="shared" si="285"/>
        <v>04072201180264</v>
      </c>
      <c r="N4523" t="s">
        <v>286</v>
      </c>
      <c r="O4523">
        <v>0</v>
      </c>
      <c r="P4523">
        <v>0</v>
      </c>
      <c r="Q4523">
        <v>213.71</v>
      </c>
      <c r="R4523">
        <v>27.782300000000003</v>
      </c>
      <c r="S4523">
        <v>0</v>
      </c>
      <c r="T4523">
        <v>0</v>
      </c>
      <c r="U4523">
        <v>241.4923</v>
      </c>
      <c r="W4523" t="s">
        <v>1</v>
      </c>
    </row>
    <row r="4524" spans="1:23">
      <c r="A4524" t="s">
        <v>8120</v>
      </c>
      <c r="B4524" t="str">
        <f t="shared" ref="B4524:B4587" si="286">SUBSTITUTE(A4524,"NERO","nero")</f>
        <v>Enero</v>
      </c>
      <c r="C4524" s="20" t="s">
        <v>8142</v>
      </c>
      <c r="D4524" t="s">
        <v>1</v>
      </c>
      <c r="E4524" t="s">
        <v>0</v>
      </c>
      <c r="F4524" t="str">
        <f t="shared" si="283"/>
        <v>CCF</v>
      </c>
      <c r="G4524" t="s">
        <v>8171</v>
      </c>
      <c r="H4524" t="s">
        <v>8172</v>
      </c>
      <c r="I4524">
        <v>5478</v>
      </c>
      <c r="J4524">
        <v>5478</v>
      </c>
      <c r="K4524" t="s">
        <v>1448</v>
      </c>
      <c r="L4524" t="str">
        <f t="shared" si="284"/>
        <v>NIT</v>
      </c>
      <c r="M4524" t="str">
        <f t="shared" si="285"/>
        <v>06142610201068</v>
      </c>
      <c r="N4524" t="s">
        <v>1449</v>
      </c>
      <c r="O4524">
        <v>0</v>
      </c>
      <c r="P4524">
        <v>0</v>
      </c>
      <c r="Q4524">
        <v>504.6</v>
      </c>
      <c r="R4524">
        <v>65.597999999999999</v>
      </c>
      <c r="S4524">
        <v>0</v>
      </c>
      <c r="T4524">
        <v>0</v>
      </c>
      <c r="U4524">
        <v>570.19799999999998</v>
      </c>
      <c r="W4524" t="s">
        <v>1</v>
      </c>
    </row>
    <row r="4525" spans="1:23">
      <c r="A4525" t="s">
        <v>8120</v>
      </c>
      <c r="B4525" t="str">
        <f t="shared" si="286"/>
        <v>Enero</v>
      </c>
      <c r="C4525" s="20" t="s">
        <v>8142</v>
      </c>
      <c r="D4525" t="s">
        <v>1</v>
      </c>
      <c r="E4525" t="s">
        <v>0</v>
      </c>
      <c r="F4525" t="str">
        <f t="shared" si="283"/>
        <v>CCF</v>
      </c>
      <c r="G4525" t="s">
        <v>8171</v>
      </c>
      <c r="H4525" t="s">
        <v>8172</v>
      </c>
      <c r="I4525">
        <v>5479</v>
      </c>
      <c r="J4525">
        <v>5479</v>
      </c>
      <c r="K4525" t="s">
        <v>118</v>
      </c>
      <c r="L4525" t="str">
        <f t="shared" si="284"/>
        <v>NIT</v>
      </c>
      <c r="M4525" t="str">
        <f t="shared" si="285"/>
        <v>06141106071025</v>
      </c>
      <c r="N4525" t="s">
        <v>119</v>
      </c>
      <c r="O4525">
        <v>0</v>
      </c>
      <c r="P4525">
        <v>0</v>
      </c>
      <c r="Q4525">
        <v>1825.7</v>
      </c>
      <c r="R4525">
        <v>237.34100000000001</v>
      </c>
      <c r="S4525">
        <v>0</v>
      </c>
      <c r="T4525">
        <v>0</v>
      </c>
      <c r="U4525">
        <v>2063.0410000000002</v>
      </c>
      <c r="W4525" t="s">
        <v>1</v>
      </c>
    </row>
    <row r="4526" spans="1:23">
      <c r="A4526" t="s">
        <v>8120</v>
      </c>
      <c r="B4526" t="str">
        <f t="shared" si="286"/>
        <v>Enero</v>
      </c>
      <c r="C4526" s="20" t="s">
        <v>8143</v>
      </c>
      <c r="D4526" t="s">
        <v>1</v>
      </c>
      <c r="E4526" t="s">
        <v>0</v>
      </c>
      <c r="F4526" t="str">
        <f t="shared" si="283"/>
        <v>CCF</v>
      </c>
      <c r="G4526" t="s">
        <v>8171</v>
      </c>
      <c r="H4526" t="s">
        <v>8172</v>
      </c>
      <c r="I4526">
        <v>5480</v>
      </c>
      <c r="J4526">
        <v>5480</v>
      </c>
      <c r="K4526" t="s">
        <v>118</v>
      </c>
      <c r="L4526" t="str">
        <f t="shared" si="284"/>
        <v>NIT</v>
      </c>
      <c r="M4526" t="str">
        <f t="shared" si="285"/>
        <v>06141106071025</v>
      </c>
      <c r="N4526" t="s">
        <v>119</v>
      </c>
      <c r="O4526">
        <v>0</v>
      </c>
      <c r="P4526">
        <v>0</v>
      </c>
      <c r="Q4526">
        <v>50</v>
      </c>
      <c r="R4526">
        <v>6.5</v>
      </c>
      <c r="S4526">
        <v>0</v>
      </c>
      <c r="T4526">
        <v>0</v>
      </c>
      <c r="U4526">
        <v>56.5</v>
      </c>
      <c r="W4526" t="s">
        <v>1</v>
      </c>
    </row>
    <row r="4527" spans="1:23">
      <c r="A4527" t="s">
        <v>8120</v>
      </c>
      <c r="B4527" t="str">
        <f t="shared" si="286"/>
        <v>Enero</v>
      </c>
      <c r="C4527" s="20" t="s">
        <v>8143</v>
      </c>
      <c r="D4527" t="s">
        <v>1</v>
      </c>
      <c r="E4527" t="s">
        <v>0</v>
      </c>
      <c r="F4527" t="str">
        <f t="shared" si="283"/>
        <v>CCF</v>
      </c>
      <c r="G4527" t="s">
        <v>8171</v>
      </c>
      <c r="H4527" t="s">
        <v>8172</v>
      </c>
      <c r="I4527">
        <v>5481</v>
      </c>
      <c r="J4527">
        <v>5481</v>
      </c>
      <c r="K4527" t="s">
        <v>321</v>
      </c>
      <c r="L4527" t="str">
        <f t="shared" si="284"/>
        <v>NIT</v>
      </c>
      <c r="M4527" t="str">
        <f t="shared" si="285"/>
        <v>06141501771010</v>
      </c>
      <c r="N4527" t="s">
        <v>322</v>
      </c>
      <c r="O4527">
        <v>0</v>
      </c>
      <c r="P4527">
        <v>0</v>
      </c>
      <c r="Q4527">
        <v>38</v>
      </c>
      <c r="R4527">
        <v>4.9400000000000004</v>
      </c>
      <c r="S4527">
        <v>0</v>
      </c>
      <c r="T4527">
        <v>0</v>
      </c>
      <c r="U4527">
        <v>42.94</v>
      </c>
      <c r="W4527" t="s">
        <v>1</v>
      </c>
    </row>
    <row r="4528" spans="1:23">
      <c r="A4528" t="s">
        <v>8120</v>
      </c>
      <c r="B4528" t="str">
        <f t="shared" si="286"/>
        <v>Enero</v>
      </c>
      <c r="C4528" s="20" t="s">
        <v>8143</v>
      </c>
      <c r="D4528" t="s">
        <v>1</v>
      </c>
      <c r="E4528" t="s">
        <v>0</v>
      </c>
      <c r="F4528" t="str">
        <f t="shared" si="283"/>
        <v>CCF</v>
      </c>
      <c r="G4528" t="s">
        <v>8171</v>
      </c>
      <c r="H4528" t="s">
        <v>8172</v>
      </c>
      <c r="I4528">
        <v>5482</v>
      </c>
      <c r="J4528">
        <v>5482</v>
      </c>
      <c r="K4528" t="s">
        <v>118</v>
      </c>
      <c r="L4528" t="str">
        <f t="shared" si="284"/>
        <v>NIT</v>
      </c>
      <c r="M4528" t="str">
        <f t="shared" si="285"/>
        <v>06141106071025</v>
      </c>
      <c r="N4528" t="s">
        <v>119</v>
      </c>
      <c r="O4528">
        <v>0</v>
      </c>
      <c r="P4528">
        <v>0</v>
      </c>
      <c r="Q4528">
        <v>47.81</v>
      </c>
      <c r="R4528">
        <v>6.2153000000000009</v>
      </c>
      <c r="S4528">
        <v>0</v>
      </c>
      <c r="T4528">
        <v>0</v>
      </c>
      <c r="U4528">
        <v>54.025300000000001</v>
      </c>
      <c r="W4528" t="s">
        <v>1</v>
      </c>
    </row>
    <row r="4529" spans="1:23">
      <c r="A4529" t="s">
        <v>8120</v>
      </c>
      <c r="B4529" t="str">
        <f t="shared" si="286"/>
        <v>Enero</v>
      </c>
      <c r="C4529" s="20" t="s">
        <v>8143</v>
      </c>
      <c r="D4529" t="s">
        <v>1</v>
      </c>
      <c r="E4529" t="s">
        <v>0</v>
      </c>
      <c r="F4529" t="str">
        <f t="shared" si="283"/>
        <v>CCF</v>
      </c>
      <c r="G4529" t="s">
        <v>8171</v>
      </c>
      <c r="H4529" t="s">
        <v>8172</v>
      </c>
      <c r="I4529">
        <v>5483</v>
      </c>
      <c r="J4529">
        <v>5483</v>
      </c>
      <c r="K4529" t="s">
        <v>1271</v>
      </c>
      <c r="L4529" t="str">
        <f t="shared" si="284"/>
        <v>NIT</v>
      </c>
      <c r="M4529" t="str">
        <f t="shared" si="285"/>
        <v>11230212751011</v>
      </c>
      <c r="N4529" t="s">
        <v>1272</v>
      </c>
      <c r="O4529">
        <v>0</v>
      </c>
      <c r="P4529">
        <v>0</v>
      </c>
      <c r="Q4529">
        <v>43.65</v>
      </c>
      <c r="R4529">
        <v>5.6745000000000001</v>
      </c>
      <c r="S4529">
        <v>0</v>
      </c>
      <c r="T4529">
        <v>0</v>
      </c>
      <c r="U4529">
        <v>49.3245</v>
      </c>
      <c r="W4529" t="s">
        <v>1</v>
      </c>
    </row>
    <row r="4530" spans="1:23">
      <c r="A4530" t="s">
        <v>8120</v>
      </c>
      <c r="B4530" t="str">
        <f t="shared" si="286"/>
        <v>Enero</v>
      </c>
      <c r="C4530" s="20" t="s">
        <v>8143</v>
      </c>
      <c r="D4530" t="s">
        <v>1</v>
      </c>
      <c r="E4530" t="s">
        <v>0</v>
      </c>
      <c r="F4530" t="str">
        <f t="shared" si="283"/>
        <v>CCF</v>
      </c>
      <c r="G4530" t="s">
        <v>8171</v>
      </c>
      <c r="H4530" t="s">
        <v>8172</v>
      </c>
      <c r="I4530">
        <v>5484</v>
      </c>
      <c r="J4530">
        <v>5484</v>
      </c>
      <c r="K4530" t="s">
        <v>826</v>
      </c>
      <c r="L4530" t="str">
        <f t="shared" si="284"/>
        <v>NIT</v>
      </c>
      <c r="M4530" t="str">
        <f t="shared" si="285"/>
        <v>10100306650014</v>
      </c>
      <c r="N4530" t="s">
        <v>827</v>
      </c>
      <c r="O4530">
        <v>0</v>
      </c>
      <c r="P4530">
        <v>0</v>
      </c>
      <c r="Q4530">
        <v>689.63</v>
      </c>
      <c r="R4530">
        <v>89.651899999999998</v>
      </c>
      <c r="S4530">
        <v>0</v>
      </c>
      <c r="T4530">
        <v>0</v>
      </c>
      <c r="U4530">
        <v>779.28189999999995</v>
      </c>
      <c r="W4530" t="s">
        <v>1</v>
      </c>
    </row>
    <row r="4531" spans="1:23">
      <c r="A4531" t="s">
        <v>8120</v>
      </c>
      <c r="B4531" t="str">
        <f t="shared" si="286"/>
        <v>Enero</v>
      </c>
      <c r="C4531" s="20" t="s">
        <v>8143</v>
      </c>
      <c r="D4531" t="s">
        <v>1</v>
      </c>
      <c r="E4531" t="s">
        <v>0</v>
      </c>
      <c r="F4531" t="str">
        <f t="shared" si="283"/>
        <v>CCF</v>
      </c>
      <c r="G4531" t="s">
        <v>8171</v>
      </c>
      <c r="H4531" t="s">
        <v>8172</v>
      </c>
      <c r="I4531">
        <v>5485</v>
      </c>
      <c r="J4531">
        <v>5485</v>
      </c>
      <c r="K4531" t="s">
        <v>331</v>
      </c>
      <c r="L4531" t="str">
        <f t="shared" si="284"/>
        <v>NIT</v>
      </c>
      <c r="M4531" t="str">
        <f t="shared" si="285"/>
        <v>12172110891025</v>
      </c>
      <c r="N4531" t="s">
        <v>332</v>
      </c>
      <c r="O4531">
        <v>0</v>
      </c>
      <c r="P4531">
        <v>0</v>
      </c>
      <c r="Q4531">
        <v>478.45</v>
      </c>
      <c r="R4531">
        <v>62.198500000000003</v>
      </c>
      <c r="S4531">
        <v>0</v>
      </c>
      <c r="T4531">
        <v>0</v>
      </c>
      <c r="U4531">
        <v>540.64850000000001</v>
      </c>
      <c r="W4531" t="s">
        <v>1</v>
      </c>
    </row>
    <row r="4532" spans="1:23">
      <c r="A4532" t="s">
        <v>8120</v>
      </c>
      <c r="B4532" t="str">
        <f t="shared" si="286"/>
        <v>Enero</v>
      </c>
      <c r="C4532" s="20" t="s">
        <v>8143</v>
      </c>
      <c r="D4532" t="s">
        <v>1</v>
      </c>
      <c r="E4532" t="s">
        <v>0</v>
      </c>
      <c r="F4532" t="str">
        <f t="shared" si="283"/>
        <v>CCF</v>
      </c>
      <c r="G4532" t="s">
        <v>8171</v>
      </c>
      <c r="H4532" t="s">
        <v>8172</v>
      </c>
      <c r="I4532">
        <v>5486</v>
      </c>
      <c r="J4532">
        <v>5486</v>
      </c>
      <c r="K4532" t="s">
        <v>1334</v>
      </c>
      <c r="L4532" t="str">
        <f t="shared" si="284"/>
        <v>NIT</v>
      </c>
      <c r="M4532" t="str">
        <f t="shared" si="285"/>
        <v>12100103741017</v>
      </c>
      <c r="N4532" t="s">
        <v>1335</v>
      </c>
      <c r="O4532">
        <v>0</v>
      </c>
      <c r="P4532">
        <v>0</v>
      </c>
      <c r="Q4532">
        <v>150.66</v>
      </c>
      <c r="R4532">
        <v>19.585799999999999</v>
      </c>
      <c r="S4532">
        <v>0</v>
      </c>
      <c r="T4532">
        <v>0</v>
      </c>
      <c r="U4532">
        <v>170.2458</v>
      </c>
      <c r="W4532" t="s">
        <v>1</v>
      </c>
    </row>
    <row r="4533" spans="1:23">
      <c r="A4533" t="s">
        <v>8120</v>
      </c>
      <c r="B4533" t="str">
        <f t="shared" si="286"/>
        <v>Enero</v>
      </c>
      <c r="C4533" s="20" t="s">
        <v>8143</v>
      </c>
      <c r="D4533" t="s">
        <v>1</v>
      </c>
      <c r="E4533" t="s">
        <v>0</v>
      </c>
      <c r="F4533" t="str">
        <f t="shared" si="283"/>
        <v>CCF</v>
      </c>
      <c r="G4533" t="s">
        <v>8171</v>
      </c>
      <c r="H4533" t="s">
        <v>8172</v>
      </c>
      <c r="I4533">
        <v>5487</v>
      </c>
      <c r="J4533">
        <v>5487</v>
      </c>
      <c r="K4533" t="s">
        <v>429</v>
      </c>
      <c r="L4533" t="str">
        <f t="shared" si="284"/>
        <v>NIT</v>
      </c>
      <c r="M4533" t="str">
        <f t="shared" si="285"/>
        <v>03152701651010</v>
      </c>
      <c r="N4533" t="s">
        <v>430</v>
      </c>
      <c r="O4533">
        <v>0</v>
      </c>
      <c r="P4533">
        <v>0</v>
      </c>
      <c r="Q4533">
        <v>76.319999999999993</v>
      </c>
      <c r="R4533">
        <v>9.9215999999999998</v>
      </c>
      <c r="S4533">
        <v>0</v>
      </c>
      <c r="T4533">
        <v>0</v>
      </c>
      <c r="U4533">
        <v>86.241599999999991</v>
      </c>
      <c r="W4533" t="s">
        <v>1</v>
      </c>
    </row>
    <row r="4534" spans="1:23">
      <c r="A4534" t="s">
        <v>8120</v>
      </c>
      <c r="B4534" t="str">
        <f t="shared" si="286"/>
        <v>Enero</v>
      </c>
      <c r="C4534" s="20" t="s">
        <v>8143</v>
      </c>
      <c r="D4534" t="s">
        <v>1</v>
      </c>
      <c r="E4534" t="s">
        <v>0</v>
      </c>
      <c r="F4534" t="str">
        <f t="shared" si="283"/>
        <v>CCF</v>
      </c>
      <c r="G4534" t="s">
        <v>8171</v>
      </c>
      <c r="H4534" t="s">
        <v>8172</v>
      </c>
      <c r="I4534">
        <v>5488</v>
      </c>
      <c r="J4534">
        <v>5488</v>
      </c>
      <c r="K4534" t="s">
        <v>7939</v>
      </c>
      <c r="L4534" t="str">
        <f t="shared" si="284"/>
        <v>NIT</v>
      </c>
      <c r="M4534" t="str">
        <f t="shared" si="285"/>
        <v>12011812761010</v>
      </c>
      <c r="N4534" t="s">
        <v>1100</v>
      </c>
      <c r="O4534">
        <v>0</v>
      </c>
      <c r="P4534">
        <v>0</v>
      </c>
      <c r="Q4534">
        <v>466.61</v>
      </c>
      <c r="R4534">
        <v>60.659300000000002</v>
      </c>
      <c r="S4534">
        <v>0</v>
      </c>
      <c r="T4534">
        <v>0</v>
      </c>
      <c r="U4534">
        <v>527.26930000000004</v>
      </c>
      <c r="W4534" t="s">
        <v>1</v>
      </c>
    </row>
    <row r="4535" spans="1:23">
      <c r="A4535" t="s">
        <v>8120</v>
      </c>
      <c r="B4535" t="str">
        <f t="shared" si="286"/>
        <v>Enero</v>
      </c>
      <c r="C4535" s="20" t="s">
        <v>8143</v>
      </c>
      <c r="D4535" t="s">
        <v>1</v>
      </c>
      <c r="E4535" t="s">
        <v>0</v>
      </c>
      <c r="F4535" t="str">
        <f t="shared" si="283"/>
        <v>CCF</v>
      </c>
      <c r="G4535" t="s">
        <v>8171</v>
      </c>
      <c r="H4535" t="s">
        <v>8172</v>
      </c>
      <c r="I4535">
        <v>5491</v>
      </c>
      <c r="J4535">
        <v>5491</v>
      </c>
      <c r="K4535" t="s">
        <v>8187</v>
      </c>
      <c r="L4535" t="str">
        <f t="shared" si="284"/>
        <v>NIT</v>
      </c>
      <c r="M4535" t="str">
        <f t="shared" si="285"/>
        <v>08140411550014</v>
      </c>
      <c r="N4535" t="s">
        <v>8188</v>
      </c>
      <c r="O4535">
        <v>0</v>
      </c>
      <c r="P4535">
        <v>0</v>
      </c>
      <c r="Q4535">
        <v>8229.6</v>
      </c>
      <c r="R4535">
        <v>1069.8480000000002</v>
      </c>
      <c r="S4535">
        <v>0</v>
      </c>
      <c r="T4535">
        <v>0</v>
      </c>
      <c r="U4535">
        <v>9299.4480000000003</v>
      </c>
      <c r="W4535" t="s">
        <v>1</v>
      </c>
    </row>
    <row r="4536" spans="1:23">
      <c r="A4536" t="s">
        <v>8120</v>
      </c>
      <c r="B4536" t="str">
        <f t="shared" si="286"/>
        <v>Enero</v>
      </c>
      <c r="C4536" s="20" t="s">
        <v>8143</v>
      </c>
      <c r="D4536" t="s">
        <v>1</v>
      </c>
      <c r="E4536" t="s">
        <v>0</v>
      </c>
      <c r="F4536" t="str">
        <f t="shared" si="283"/>
        <v>CCF</v>
      </c>
      <c r="G4536" t="s">
        <v>8171</v>
      </c>
      <c r="H4536" t="s">
        <v>8172</v>
      </c>
      <c r="I4536">
        <v>5492</v>
      </c>
      <c r="J4536">
        <v>5492</v>
      </c>
      <c r="K4536" t="s">
        <v>528</v>
      </c>
      <c r="L4536" t="str">
        <f t="shared" si="284"/>
        <v>NIT</v>
      </c>
      <c r="M4536" t="str">
        <f t="shared" si="285"/>
        <v>12171412051020</v>
      </c>
      <c r="N4536" t="s">
        <v>529</v>
      </c>
      <c r="O4536">
        <v>0</v>
      </c>
      <c r="P4536">
        <v>0</v>
      </c>
      <c r="Q4536">
        <v>3670.83</v>
      </c>
      <c r="R4536">
        <v>477.2079</v>
      </c>
      <c r="S4536">
        <v>0</v>
      </c>
      <c r="T4536">
        <v>0</v>
      </c>
      <c r="U4536">
        <v>4148.0379000000003</v>
      </c>
      <c r="W4536" t="s">
        <v>1</v>
      </c>
    </row>
    <row r="4537" spans="1:23">
      <c r="A4537" t="s">
        <v>8120</v>
      </c>
      <c r="B4537" t="str">
        <f t="shared" si="286"/>
        <v>Enero</v>
      </c>
      <c r="C4537" s="20" t="s">
        <v>8143</v>
      </c>
      <c r="D4537" t="s">
        <v>1</v>
      </c>
      <c r="E4537" t="s">
        <v>0</v>
      </c>
      <c r="F4537" t="str">
        <f t="shared" si="283"/>
        <v>CCF</v>
      </c>
      <c r="G4537" t="s">
        <v>8171</v>
      </c>
      <c r="H4537" t="s">
        <v>8172</v>
      </c>
      <c r="I4537">
        <v>5493</v>
      </c>
      <c r="J4537">
        <v>5493</v>
      </c>
      <c r="K4537" t="s">
        <v>106</v>
      </c>
      <c r="L4537" t="str">
        <f t="shared" si="284"/>
        <v>NIT</v>
      </c>
      <c r="M4537" t="str">
        <f t="shared" si="285"/>
        <v>06140311031048</v>
      </c>
      <c r="N4537" t="s">
        <v>107</v>
      </c>
      <c r="O4537">
        <v>0</v>
      </c>
      <c r="P4537">
        <v>0</v>
      </c>
      <c r="Q4537">
        <v>134.27000000000001</v>
      </c>
      <c r="R4537">
        <v>17.455100000000002</v>
      </c>
      <c r="S4537">
        <v>0</v>
      </c>
      <c r="T4537">
        <v>0</v>
      </c>
      <c r="U4537">
        <v>151.7251</v>
      </c>
      <c r="W4537" t="s">
        <v>1</v>
      </c>
    </row>
    <row r="4538" spans="1:23">
      <c r="A4538" t="s">
        <v>8120</v>
      </c>
      <c r="B4538" t="str">
        <f t="shared" si="286"/>
        <v>Enero</v>
      </c>
      <c r="C4538" s="20" t="s">
        <v>8143</v>
      </c>
      <c r="D4538" t="s">
        <v>1</v>
      </c>
      <c r="E4538" t="s">
        <v>0</v>
      </c>
      <c r="F4538" t="str">
        <f t="shared" si="283"/>
        <v>CCF</v>
      </c>
      <c r="G4538" t="s">
        <v>8171</v>
      </c>
      <c r="H4538" t="s">
        <v>8172</v>
      </c>
      <c r="I4538">
        <v>5495</v>
      </c>
      <c r="J4538">
        <v>5495</v>
      </c>
      <c r="K4538" t="s">
        <v>8181</v>
      </c>
      <c r="L4538" t="str">
        <f t="shared" si="284"/>
        <v>NIT</v>
      </c>
      <c r="M4538" t="str">
        <f t="shared" si="285"/>
        <v>06141207811038</v>
      </c>
      <c r="N4538" t="s">
        <v>8182</v>
      </c>
      <c r="O4538">
        <v>0</v>
      </c>
      <c r="P4538">
        <v>0</v>
      </c>
      <c r="Q4538">
        <v>85.2</v>
      </c>
      <c r="R4538">
        <v>11.076000000000001</v>
      </c>
      <c r="S4538">
        <v>0</v>
      </c>
      <c r="T4538">
        <v>0</v>
      </c>
      <c r="U4538">
        <v>96.27600000000001</v>
      </c>
      <c r="W4538" t="s">
        <v>1</v>
      </c>
    </row>
    <row r="4539" spans="1:23">
      <c r="A4539" t="s">
        <v>8120</v>
      </c>
      <c r="B4539" t="str">
        <f t="shared" si="286"/>
        <v>Enero</v>
      </c>
      <c r="C4539" s="20" t="s">
        <v>8143</v>
      </c>
      <c r="D4539" t="s">
        <v>1</v>
      </c>
      <c r="E4539" t="s">
        <v>0</v>
      </c>
      <c r="F4539" t="str">
        <f t="shared" si="283"/>
        <v>CCF</v>
      </c>
      <c r="G4539" t="s">
        <v>8171</v>
      </c>
      <c r="H4539" t="s">
        <v>8172</v>
      </c>
      <c r="I4539">
        <v>5496</v>
      </c>
      <c r="J4539">
        <v>5496</v>
      </c>
      <c r="K4539" t="s">
        <v>913</v>
      </c>
      <c r="L4539" t="str">
        <f t="shared" si="284"/>
        <v>NIT</v>
      </c>
      <c r="M4539" t="str">
        <f t="shared" si="285"/>
        <v>10100210781024</v>
      </c>
      <c r="N4539" t="s">
        <v>914</v>
      </c>
      <c r="O4539">
        <v>0</v>
      </c>
      <c r="P4539">
        <v>0</v>
      </c>
      <c r="Q4539">
        <v>199.62</v>
      </c>
      <c r="R4539">
        <v>25.950600000000001</v>
      </c>
      <c r="S4539">
        <v>0</v>
      </c>
      <c r="T4539">
        <v>0</v>
      </c>
      <c r="U4539">
        <v>225.57060000000001</v>
      </c>
      <c r="W4539" t="s">
        <v>1</v>
      </c>
    </row>
    <row r="4540" spans="1:23">
      <c r="A4540" t="s">
        <v>8120</v>
      </c>
      <c r="B4540" t="str">
        <f t="shared" si="286"/>
        <v>Enero</v>
      </c>
      <c r="C4540" s="20" t="s">
        <v>8143</v>
      </c>
      <c r="D4540" t="s">
        <v>1</v>
      </c>
      <c r="E4540" t="s">
        <v>0</v>
      </c>
      <c r="F4540" t="str">
        <f t="shared" si="283"/>
        <v>CCF</v>
      </c>
      <c r="G4540" t="s">
        <v>8171</v>
      </c>
      <c r="H4540" t="s">
        <v>8172</v>
      </c>
      <c r="I4540">
        <v>5497</v>
      </c>
      <c r="J4540">
        <v>5497</v>
      </c>
      <c r="K4540" t="s">
        <v>269</v>
      </c>
      <c r="L4540" t="str">
        <f t="shared" si="284"/>
        <v>NIT</v>
      </c>
      <c r="M4540" t="str">
        <f t="shared" si="285"/>
        <v>11040609590011</v>
      </c>
      <c r="N4540" t="s">
        <v>270</v>
      </c>
      <c r="O4540">
        <v>0</v>
      </c>
      <c r="P4540">
        <v>0</v>
      </c>
      <c r="Q4540">
        <v>299.35000000000002</v>
      </c>
      <c r="R4540">
        <v>38.915500000000002</v>
      </c>
      <c r="S4540">
        <v>0</v>
      </c>
      <c r="T4540">
        <v>0</v>
      </c>
      <c r="U4540">
        <v>338.26550000000003</v>
      </c>
      <c r="W4540" t="s">
        <v>1</v>
      </c>
    </row>
    <row r="4541" spans="1:23">
      <c r="A4541" t="s">
        <v>8120</v>
      </c>
      <c r="B4541" t="str">
        <f t="shared" si="286"/>
        <v>Enero</v>
      </c>
      <c r="C4541" s="20" t="s">
        <v>8143</v>
      </c>
      <c r="D4541" t="s">
        <v>1</v>
      </c>
      <c r="E4541" t="s">
        <v>0</v>
      </c>
      <c r="F4541" t="str">
        <f t="shared" si="283"/>
        <v>CCF</v>
      </c>
      <c r="G4541" t="s">
        <v>8171</v>
      </c>
      <c r="H4541" t="s">
        <v>8172</v>
      </c>
      <c r="I4541">
        <v>5498</v>
      </c>
      <c r="J4541">
        <v>5498</v>
      </c>
      <c r="K4541" t="s">
        <v>255</v>
      </c>
      <c r="L4541" t="str">
        <f t="shared" si="284"/>
        <v>NIT</v>
      </c>
      <c r="M4541" t="str">
        <f t="shared" si="285"/>
        <v>12170106061015</v>
      </c>
      <c r="N4541" t="s">
        <v>256</v>
      </c>
      <c r="O4541">
        <v>0</v>
      </c>
      <c r="P4541">
        <v>0</v>
      </c>
      <c r="Q4541">
        <v>503.78</v>
      </c>
      <c r="R4541">
        <v>65.491399999999999</v>
      </c>
      <c r="S4541">
        <v>0</v>
      </c>
      <c r="T4541">
        <v>0</v>
      </c>
      <c r="U4541">
        <v>569.27139999999997</v>
      </c>
      <c r="W4541" t="s">
        <v>1</v>
      </c>
    </row>
    <row r="4542" spans="1:23">
      <c r="A4542" t="s">
        <v>8120</v>
      </c>
      <c r="B4542" t="str">
        <f t="shared" si="286"/>
        <v>Enero</v>
      </c>
      <c r="C4542" s="20" t="s">
        <v>8143</v>
      </c>
      <c r="D4542" t="s">
        <v>1</v>
      </c>
      <c r="E4542" t="s">
        <v>0</v>
      </c>
      <c r="F4542" t="str">
        <f t="shared" si="283"/>
        <v>CCF</v>
      </c>
      <c r="G4542" t="s">
        <v>8171</v>
      </c>
      <c r="H4542" t="s">
        <v>8172</v>
      </c>
      <c r="I4542">
        <v>5499</v>
      </c>
      <c r="J4542">
        <v>5499</v>
      </c>
      <c r="K4542" t="s">
        <v>771</v>
      </c>
      <c r="L4542" t="str">
        <f t="shared" si="284"/>
        <v>NIT</v>
      </c>
      <c r="M4542" t="str">
        <f t="shared" si="285"/>
        <v>14112509741013</v>
      </c>
      <c r="N4542" t="s">
        <v>772</v>
      </c>
      <c r="O4542">
        <v>0</v>
      </c>
      <c r="P4542">
        <v>0</v>
      </c>
      <c r="Q4542">
        <v>74.37</v>
      </c>
      <c r="R4542">
        <v>9.6681000000000008</v>
      </c>
      <c r="S4542">
        <v>0</v>
      </c>
      <c r="T4542">
        <v>0</v>
      </c>
      <c r="U4542">
        <v>84.0381</v>
      </c>
      <c r="W4542" t="s">
        <v>1</v>
      </c>
    </row>
    <row r="4543" spans="1:23">
      <c r="A4543" t="s">
        <v>8120</v>
      </c>
      <c r="B4543" t="str">
        <f t="shared" si="286"/>
        <v>Enero</v>
      </c>
      <c r="C4543" s="20" t="s">
        <v>8143</v>
      </c>
      <c r="D4543" t="s">
        <v>1</v>
      </c>
      <c r="E4543" t="s">
        <v>0</v>
      </c>
      <c r="F4543" t="str">
        <f t="shared" si="283"/>
        <v>CCF</v>
      </c>
      <c r="G4543" t="s">
        <v>8171</v>
      </c>
      <c r="H4543" t="s">
        <v>8172</v>
      </c>
      <c r="I4543">
        <v>5500</v>
      </c>
      <c r="J4543">
        <v>5500</v>
      </c>
      <c r="K4543" t="s">
        <v>171</v>
      </c>
      <c r="L4543" t="str">
        <f t="shared" si="284"/>
        <v>NIT</v>
      </c>
      <c r="M4543" t="str">
        <f t="shared" si="285"/>
        <v>05121904711020</v>
      </c>
      <c r="N4543" t="s">
        <v>172</v>
      </c>
      <c r="O4543">
        <v>0</v>
      </c>
      <c r="P4543">
        <v>0</v>
      </c>
      <c r="Q4543">
        <v>745.36</v>
      </c>
      <c r="R4543">
        <v>96.896799999999999</v>
      </c>
      <c r="S4543">
        <v>0</v>
      </c>
      <c r="T4543">
        <v>0</v>
      </c>
      <c r="U4543">
        <v>842.2568</v>
      </c>
      <c r="W4543" t="s">
        <v>1</v>
      </c>
    </row>
    <row r="4544" spans="1:23">
      <c r="A4544" t="s">
        <v>8120</v>
      </c>
      <c r="B4544" t="str">
        <f t="shared" si="286"/>
        <v>Enero</v>
      </c>
      <c r="C4544" s="20" t="s">
        <v>8143</v>
      </c>
      <c r="D4544" t="s">
        <v>1</v>
      </c>
      <c r="E4544" t="s">
        <v>0</v>
      </c>
      <c r="F4544" t="str">
        <f t="shared" si="283"/>
        <v>CCF</v>
      </c>
      <c r="G4544" t="s">
        <v>8171</v>
      </c>
      <c r="H4544" t="s">
        <v>8172</v>
      </c>
      <c r="I4544">
        <v>5501</v>
      </c>
      <c r="J4544">
        <v>5501</v>
      </c>
      <c r="K4544" t="s">
        <v>8185</v>
      </c>
      <c r="L4544" t="str">
        <f t="shared" si="284"/>
        <v>NIT</v>
      </c>
      <c r="M4544" t="str">
        <f t="shared" si="285"/>
        <v>06142909821224</v>
      </c>
      <c r="N4544" t="s">
        <v>8186</v>
      </c>
      <c r="O4544">
        <v>0</v>
      </c>
      <c r="P4544">
        <v>0</v>
      </c>
      <c r="Q4544">
        <v>55.74</v>
      </c>
      <c r="R4544">
        <v>7.2462000000000009</v>
      </c>
      <c r="S4544">
        <v>0</v>
      </c>
      <c r="T4544">
        <v>0</v>
      </c>
      <c r="U4544">
        <v>62.986200000000004</v>
      </c>
      <c r="W4544" t="s">
        <v>1</v>
      </c>
    </row>
    <row r="4545" spans="1:23">
      <c r="A4545" t="s">
        <v>8120</v>
      </c>
      <c r="B4545" t="str">
        <f t="shared" si="286"/>
        <v>Enero</v>
      </c>
      <c r="C4545" s="20" t="s">
        <v>8143</v>
      </c>
      <c r="D4545" t="s">
        <v>1</v>
      </c>
      <c r="E4545" t="s">
        <v>0</v>
      </c>
      <c r="F4545" t="str">
        <f t="shared" si="283"/>
        <v>CCF</v>
      </c>
      <c r="G4545" t="s">
        <v>8171</v>
      </c>
      <c r="H4545" t="s">
        <v>8172</v>
      </c>
      <c r="I4545">
        <v>5502</v>
      </c>
      <c r="J4545">
        <v>5502</v>
      </c>
      <c r="K4545" t="s">
        <v>514</v>
      </c>
      <c r="L4545" t="str">
        <f t="shared" si="284"/>
        <v>NIT</v>
      </c>
      <c r="M4545" t="str">
        <f t="shared" si="285"/>
        <v>04012106851010</v>
      </c>
      <c r="N4545" t="s">
        <v>515</v>
      </c>
      <c r="O4545">
        <v>0</v>
      </c>
      <c r="P4545">
        <v>0</v>
      </c>
      <c r="Q4545">
        <v>2242.79</v>
      </c>
      <c r="R4545">
        <v>291.56270000000001</v>
      </c>
      <c r="S4545">
        <v>0</v>
      </c>
      <c r="T4545">
        <v>0</v>
      </c>
      <c r="U4545">
        <v>2534.3526999999999</v>
      </c>
      <c r="W4545" t="s">
        <v>1</v>
      </c>
    </row>
    <row r="4546" spans="1:23">
      <c r="A4546" t="s">
        <v>8120</v>
      </c>
      <c r="B4546" t="str">
        <f t="shared" si="286"/>
        <v>Enero</v>
      </c>
      <c r="C4546" s="20" t="s">
        <v>8143</v>
      </c>
      <c r="D4546" t="s">
        <v>1</v>
      </c>
      <c r="E4546" t="s">
        <v>0</v>
      </c>
      <c r="F4546" t="str">
        <f t="shared" si="283"/>
        <v>CCF</v>
      </c>
      <c r="G4546" t="s">
        <v>8171</v>
      </c>
      <c r="H4546" t="s">
        <v>8172</v>
      </c>
      <c r="I4546">
        <v>5503</v>
      </c>
      <c r="J4546">
        <v>5503</v>
      </c>
      <c r="K4546" t="s">
        <v>1387</v>
      </c>
      <c r="L4546" t="str">
        <f t="shared" si="284"/>
        <v>NIT</v>
      </c>
      <c r="M4546" t="str">
        <f t="shared" si="285"/>
        <v>05110201781025</v>
      </c>
      <c r="N4546" t="s">
        <v>1388</v>
      </c>
      <c r="O4546">
        <v>0</v>
      </c>
      <c r="P4546">
        <v>0</v>
      </c>
      <c r="Q4546">
        <v>300</v>
      </c>
      <c r="R4546">
        <v>39</v>
      </c>
      <c r="S4546">
        <v>0</v>
      </c>
      <c r="T4546">
        <v>0</v>
      </c>
      <c r="U4546">
        <v>339</v>
      </c>
      <c r="W4546" t="s">
        <v>1</v>
      </c>
    </row>
    <row r="4547" spans="1:23">
      <c r="A4547" t="s">
        <v>8120</v>
      </c>
      <c r="B4547" t="str">
        <f t="shared" si="286"/>
        <v>Enero</v>
      </c>
      <c r="C4547" s="20" t="s">
        <v>8143</v>
      </c>
      <c r="D4547" t="s">
        <v>1</v>
      </c>
      <c r="E4547" t="s">
        <v>0</v>
      </c>
      <c r="F4547" t="str">
        <f t="shared" ref="F4547:F4610" si="287">IF(E4547="05","Nota de crédito","CCF")</f>
        <v>CCF</v>
      </c>
      <c r="G4547" t="s">
        <v>8171</v>
      </c>
      <c r="H4547" t="s">
        <v>8172</v>
      </c>
      <c r="I4547">
        <v>5504</v>
      </c>
      <c r="J4547">
        <v>5504</v>
      </c>
      <c r="K4547" t="s">
        <v>445</v>
      </c>
      <c r="L4547" t="str">
        <f t="shared" ref="L4547:L4610" si="288">IF(K4547=0,"DUI","NIT")</f>
        <v>NIT</v>
      </c>
      <c r="M4547" t="str">
        <f t="shared" ref="M4547:M4610" si="289">IF(K4547=0,V4547,K4547)</f>
        <v>06140612821176</v>
      </c>
      <c r="N4547" t="s">
        <v>446</v>
      </c>
      <c r="O4547">
        <v>0</v>
      </c>
      <c r="P4547">
        <v>0</v>
      </c>
      <c r="Q4547">
        <v>86.97</v>
      </c>
      <c r="R4547">
        <v>11.306100000000001</v>
      </c>
      <c r="S4547">
        <v>0</v>
      </c>
      <c r="T4547">
        <v>0</v>
      </c>
      <c r="U4547">
        <v>98.2761</v>
      </c>
      <c r="W4547" t="s">
        <v>1</v>
      </c>
    </row>
    <row r="4548" spans="1:23">
      <c r="A4548" t="s">
        <v>8120</v>
      </c>
      <c r="B4548" t="str">
        <f t="shared" si="286"/>
        <v>Enero</v>
      </c>
      <c r="C4548" s="20" t="s">
        <v>8143</v>
      </c>
      <c r="D4548" t="s">
        <v>1</v>
      </c>
      <c r="E4548" t="s">
        <v>0</v>
      </c>
      <c r="F4548" t="str">
        <f t="shared" si="287"/>
        <v>CCF</v>
      </c>
      <c r="G4548" t="s">
        <v>8171</v>
      </c>
      <c r="H4548" t="s">
        <v>8172</v>
      </c>
      <c r="I4548">
        <v>5506</v>
      </c>
      <c r="J4548">
        <v>5506</v>
      </c>
      <c r="K4548" t="s">
        <v>249</v>
      </c>
      <c r="L4548" t="str">
        <f t="shared" si="288"/>
        <v>NIT</v>
      </c>
      <c r="M4548" t="str">
        <f t="shared" si="289"/>
        <v>06071402171010</v>
      </c>
      <c r="N4548" t="s">
        <v>250</v>
      </c>
      <c r="O4548">
        <v>0</v>
      </c>
      <c r="P4548">
        <v>0</v>
      </c>
      <c r="Q4548">
        <v>557.54999999999995</v>
      </c>
      <c r="R4548">
        <v>72.481499999999997</v>
      </c>
      <c r="S4548">
        <v>0</v>
      </c>
      <c r="T4548">
        <v>0</v>
      </c>
      <c r="U4548">
        <v>630.03149999999994</v>
      </c>
      <c r="W4548" t="s">
        <v>1</v>
      </c>
    </row>
    <row r="4549" spans="1:23">
      <c r="A4549" t="s">
        <v>8120</v>
      </c>
      <c r="B4549" t="str">
        <f t="shared" si="286"/>
        <v>Enero</v>
      </c>
      <c r="C4549" s="20" t="s">
        <v>8143</v>
      </c>
      <c r="D4549" t="s">
        <v>1</v>
      </c>
      <c r="E4549" t="s">
        <v>0</v>
      </c>
      <c r="F4549" t="str">
        <f t="shared" si="287"/>
        <v>CCF</v>
      </c>
      <c r="G4549" t="s">
        <v>8171</v>
      </c>
      <c r="H4549" t="s">
        <v>8172</v>
      </c>
      <c r="I4549">
        <v>5507</v>
      </c>
      <c r="J4549">
        <v>5507</v>
      </c>
      <c r="K4549" t="s">
        <v>693</v>
      </c>
      <c r="L4549" t="str">
        <f t="shared" si="288"/>
        <v>NIT</v>
      </c>
      <c r="M4549" t="str">
        <f t="shared" si="289"/>
        <v>11021904701024</v>
      </c>
      <c r="N4549" t="s">
        <v>694</v>
      </c>
      <c r="O4549">
        <v>0</v>
      </c>
      <c r="P4549">
        <v>0</v>
      </c>
      <c r="Q4549">
        <v>522.33000000000004</v>
      </c>
      <c r="R4549">
        <v>67.902900000000002</v>
      </c>
      <c r="S4549">
        <v>0</v>
      </c>
      <c r="T4549">
        <v>0</v>
      </c>
      <c r="U4549">
        <v>590.23290000000009</v>
      </c>
      <c r="W4549" t="s">
        <v>1</v>
      </c>
    </row>
    <row r="4550" spans="1:23">
      <c r="A4550" t="s">
        <v>8120</v>
      </c>
      <c r="B4550" t="str">
        <f t="shared" si="286"/>
        <v>Enero</v>
      </c>
      <c r="C4550" s="20" t="s">
        <v>8143</v>
      </c>
      <c r="D4550" t="s">
        <v>1</v>
      </c>
      <c r="E4550" t="s">
        <v>0</v>
      </c>
      <c r="F4550" t="str">
        <f t="shared" si="287"/>
        <v>CCF</v>
      </c>
      <c r="G4550" t="s">
        <v>8171</v>
      </c>
      <c r="H4550" t="s">
        <v>8172</v>
      </c>
      <c r="I4550">
        <v>5508</v>
      </c>
      <c r="J4550">
        <v>5508</v>
      </c>
      <c r="K4550" t="s">
        <v>1424</v>
      </c>
      <c r="L4550" t="str">
        <f t="shared" si="288"/>
        <v>NIT</v>
      </c>
      <c r="M4550" t="str">
        <f t="shared" si="289"/>
        <v>06142511710010</v>
      </c>
      <c r="N4550" t="s">
        <v>1425</v>
      </c>
      <c r="O4550">
        <v>0</v>
      </c>
      <c r="P4550">
        <v>0</v>
      </c>
      <c r="Q4550">
        <v>37.18</v>
      </c>
      <c r="R4550">
        <v>4.8334000000000001</v>
      </c>
      <c r="S4550">
        <v>0</v>
      </c>
      <c r="T4550">
        <v>0</v>
      </c>
      <c r="U4550">
        <v>42.013399999999997</v>
      </c>
      <c r="W4550" t="s">
        <v>1</v>
      </c>
    </row>
    <row r="4551" spans="1:23">
      <c r="A4551" t="s">
        <v>8120</v>
      </c>
      <c r="B4551" t="str">
        <f t="shared" si="286"/>
        <v>Enero</v>
      </c>
      <c r="C4551" s="20" t="s">
        <v>8143</v>
      </c>
      <c r="D4551" t="s">
        <v>1</v>
      </c>
      <c r="E4551" t="s">
        <v>0</v>
      </c>
      <c r="F4551" t="str">
        <f t="shared" si="287"/>
        <v>CCF</v>
      </c>
      <c r="G4551" t="s">
        <v>8171</v>
      </c>
      <c r="H4551" t="s">
        <v>8172</v>
      </c>
      <c r="I4551">
        <v>5509</v>
      </c>
      <c r="J4551">
        <v>5509</v>
      </c>
      <c r="K4551" t="s">
        <v>830</v>
      </c>
      <c r="L4551" t="str">
        <f t="shared" si="288"/>
        <v>NIT</v>
      </c>
      <c r="M4551" t="str">
        <f t="shared" si="289"/>
        <v>14080405781014</v>
      </c>
      <c r="N4551" t="s">
        <v>831</v>
      </c>
      <c r="O4551">
        <v>0</v>
      </c>
      <c r="P4551">
        <v>0</v>
      </c>
      <c r="Q4551">
        <v>217.93</v>
      </c>
      <c r="R4551">
        <v>28.330900000000003</v>
      </c>
      <c r="S4551">
        <v>0</v>
      </c>
      <c r="T4551">
        <v>0</v>
      </c>
      <c r="U4551">
        <v>246.26090000000002</v>
      </c>
      <c r="W4551" t="s">
        <v>1</v>
      </c>
    </row>
    <row r="4552" spans="1:23">
      <c r="A4552" t="s">
        <v>8120</v>
      </c>
      <c r="B4552" t="str">
        <f t="shared" si="286"/>
        <v>Enero</v>
      </c>
      <c r="C4552" s="20" t="s">
        <v>8143</v>
      </c>
      <c r="D4552" t="s">
        <v>1</v>
      </c>
      <c r="E4552" t="s">
        <v>0</v>
      </c>
      <c r="F4552" t="str">
        <f t="shared" si="287"/>
        <v>CCF</v>
      </c>
      <c r="G4552" t="s">
        <v>8171</v>
      </c>
      <c r="H4552" t="s">
        <v>8172</v>
      </c>
      <c r="I4552">
        <v>5510</v>
      </c>
      <c r="J4552">
        <v>5510</v>
      </c>
      <c r="K4552" t="s">
        <v>118</v>
      </c>
      <c r="L4552" t="str">
        <f t="shared" si="288"/>
        <v>NIT</v>
      </c>
      <c r="M4552" t="str">
        <f t="shared" si="289"/>
        <v>06141106071025</v>
      </c>
      <c r="N4552" t="s">
        <v>119</v>
      </c>
      <c r="O4552">
        <v>0</v>
      </c>
      <c r="P4552">
        <v>0</v>
      </c>
      <c r="Q4552">
        <v>54.2</v>
      </c>
      <c r="R4552">
        <v>7.0460000000000003</v>
      </c>
      <c r="S4552">
        <v>0</v>
      </c>
      <c r="T4552">
        <v>0</v>
      </c>
      <c r="U4552">
        <v>61.246000000000002</v>
      </c>
      <c r="W4552" t="s">
        <v>1</v>
      </c>
    </row>
    <row r="4553" spans="1:23">
      <c r="A4553" t="s">
        <v>8120</v>
      </c>
      <c r="B4553" t="str">
        <f t="shared" si="286"/>
        <v>Enero</v>
      </c>
      <c r="C4553" s="20" t="s">
        <v>8143</v>
      </c>
      <c r="D4553" t="s">
        <v>1</v>
      </c>
      <c r="E4553" t="s">
        <v>0</v>
      </c>
      <c r="F4553" t="str">
        <f t="shared" si="287"/>
        <v>CCF</v>
      </c>
      <c r="G4553" t="s">
        <v>8171</v>
      </c>
      <c r="H4553" t="s">
        <v>8172</v>
      </c>
      <c r="I4553">
        <v>5511</v>
      </c>
      <c r="J4553">
        <v>5511</v>
      </c>
      <c r="K4553" t="s">
        <v>303</v>
      </c>
      <c r="L4553" t="str">
        <f t="shared" si="288"/>
        <v>NIT</v>
      </c>
      <c r="M4553" t="str">
        <f t="shared" si="289"/>
        <v>06142707041014</v>
      </c>
      <c r="N4553" t="s">
        <v>304</v>
      </c>
      <c r="O4553">
        <v>0</v>
      </c>
      <c r="P4553">
        <v>0</v>
      </c>
      <c r="Q4553">
        <v>4979.5200000000004</v>
      </c>
      <c r="R4553">
        <v>647.33760000000007</v>
      </c>
      <c r="S4553">
        <v>0</v>
      </c>
      <c r="T4553">
        <v>0</v>
      </c>
      <c r="U4553">
        <v>5626.8576000000003</v>
      </c>
      <c r="W4553" t="s">
        <v>1</v>
      </c>
    </row>
    <row r="4554" spans="1:23">
      <c r="A4554" t="s">
        <v>8120</v>
      </c>
      <c r="B4554" t="str">
        <f t="shared" si="286"/>
        <v>Enero</v>
      </c>
      <c r="C4554" s="20" t="s">
        <v>8143</v>
      </c>
      <c r="D4554" t="s">
        <v>1</v>
      </c>
      <c r="E4554" t="s">
        <v>0</v>
      </c>
      <c r="F4554" t="str">
        <f t="shared" si="287"/>
        <v>CCF</v>
      </c>
      <c r="G4554" t="s">
        <v>8171</v>
      </c>
      <c r="H4554" t="s">
        <v>8172</v>
      </c>
      <c r="I4554">
        <v>5513</v>
      </c>
      <c r="J4554">
        <v>5513</v>
      </c>
      <c r="K4554" t="s">
        <v>501</v>
      </c>
      <c r="L4554" t="str">
        <f t="shared" si="288"/>
        <v>NIT</v>
      </c>
      <c r="M4554" t="str">
        <f t="shared" si="289"/>
        <v>06143105181040</v>
      </c>
      <c r="N4554" t="s">
        <v>502</v>
      </c>
      <c r="O4554">
        <v>0</v>
      </c>
      <c r="P4554">
        <v>0</v>
      </c>
      <c r="Q4554">
        <v>963</v>
      </c>
      <c r="R4554">
        <v>125.19</v>
      </c>
      <c r="S4554">
        <v>0</v>
      </c>
      <c r="T4554">
        <v>0</v>
      </c>
      <c r="U4554">
        <v>1088.19</v>
      </c>
      <c r="W4554" t="s">
        <v>1</v>
      </c>
    </row>
    <row r="4555" spans="1:23">
      <c r="A4555" t="s">
        <v>8120</v>
      </c>
      <c r="B4555" t="str">
        <f t="shared" si="286"/>
        <v>Enero</v>
      </c>
      <c r="C4555" s="20" t="s">
        <v>8143</v>
      </c>
      <c r="D4555" t="s">
        <v>1</v>
      </c>
      <c r="E4555" t="s">
        <v>0</v>
      </c>
      <c r="F4555" t="str">
        <f t="shared" si="287"/>
        <v>CCF</v>
      </c>
      <c r="G4555" t="s">
        <v>8171</v>
      </c>
      <c r="H4555" t="s">
        <v>8172</v>
      </c>
      <c r="I4555">
        <v>5514</v>
      </c>
      <c r="J4555">
        <v>5514</v>
      </c>
      <c r="K4555" t="s">
        <v>610</v>
      </c>
      <c r="L4555" t="str">
        <f t="shared" si="288"/>
        <v>NIT</v>
      </c>
      <c r="M4555" t="str">
        <f t="shared" si="289"/>
        <v>14062511500012</v>
      </c>
      <c r="N4555" t="s">
        <v>611</v>
      </c>
      <c r="O4555">
        <v>0</v>
      </c>
      <c r="P4555">
        <v>0</v>
      </c>
      <c r="Q4555">
        <v>26.89</v>
      </c>
      <c r="R4555">
        <v>3.4957000000000003</v>
      </c>
      <c r="S4555">
        <v>0</v>
      </c>
      <c r="T4555">
        <v>0</v>
      </c>
      <c r="U4555">
        <v>30.3857</v>
      </c>
      <c r="W4555" t="s">
        <v>1</v>
      </c>
    </row>
    <row r="4556" spans="1:23">
      <c r="A4556" t="s">
        <v>8120</v>
      </c>
      <c r="B4556" t="str">
        <f t="shared" si="286"/>
        <v>Enero</v>
      </c>
      <c r="C4556" s="20" t="s">
        <v>8143</v>
      </c>
      <c r="D4556" t="s">
        <v>1</v>
      </c>
      <c r="E4556" t="s">
        <v>0</v>
      </c>
      <c r="F4556" t="str">
        <f t="shared" si="287"/>
        <v>CCF</v>
      </c>
      <c r="G4556" t="s">
        <v>8171</v>
      </c>
      <c r="H4556" t="s">
        <v>8172</v>
      </c>
      <c r="I4556">
        <v>5515</v>
      </c>
      <c r="J4556">
        <v>5515</v>
      </c>
      <c r="K4556" t="s">
        <v>313</v>
      </c>
      <c r="L4556" t="str">
        <f t="shared" si="288"/>
        <v>NIT</v>
      </c>
      <c r="M4556" t="str">
        <f t="shared" si="289"/>
        <v>06141603781265</v>
      </c>
      <c r="N4556" t="s">
        <v>314</v>
      </c>
      <c r="O4556">
        <v>0</v>
      </c>
      <c r="P4556">
        <v>0</v>
      </c>
      <c r="Q4556">
        <v>37.17</v>
      </c>
      <c r="R4556">
        <v>4.8321000000000005</v>
      </c>
      <c r="S4556">
        <v>0</v>
      </c>
      <c r="T4556">
        <v>0</v>
      </c>
      <c r="U4556">
        <v>42.002099999999999</v>
      </c>
      <c r="W4556" t="s">
        <v>1</v>
      </c>
    </row>
    <row r="4557" spans="1:23">
      <c r="A4557" t="s">
        <v>8120</v>
      </c>
      <c r="B4557" t="str">
        <f t="shared" si="286"/>
        <v>Enero</v>
      </c>
      <c r="C4557" s="20" t="s">
        <v>8143</v>
      </c>
      <c r="D4557" t="s">
        <v>1</v>
      </c>
      <c r="E4557" t="s">
        <v>0</v>
      </c>
      <c r="F4557" t="str">
        <f t="shared" si="287"/>
        <v>CCF</v>
      </c>
      <c r="G4557" t="s">
        <v>8171</v>
      </c>
      <c r="H4557" t="s">
        <v>8172</v>
      </c>
      <c r="I4557">
        <v>5516</v>
      </c>
      <c r="J4557">
        <v>5516</v>
      </c>
      <c r="K4557" t="s">
        <v>313</v>
      </c>
      <c r="L4557" t="str">
        <f t="shared" si="288"/>
        <v>NIT</v>
      </c>
      <c r="M4557" t="str">
        <f t="shared" si="289"/>
        <v>06141603781265</v>
      </c>
      <c r="N4557" t="s">
        <v>314</v>
      </c>
      <c r="O4557">
        <v>0</v>
      </c>
      <c r="P4557">
        <v>0</v>
      </c>
      <c r="Q4557">
        <v>53.98</v>
      </c>
      <c r="R4557">
        <v>7.0173999999999994</v>
      </c>
      <c r="S4557">
        <v>0</v>
      </c>
      <c r="T4557">
        <v>0</v>
      </c>
      <c r="U4557">
        <v>60.997399999999999</v>
      </c>
      <c r="W4557" t="s">
        <v>1</v>
      </c>
    </row>
    <row r="4558" spans="1:23">
      <c r="A4558" t="s">
        <v>8120</v>
      </c>
      <c r="B4558" t="str">
        <f t="shared" si="286"/>
        <v>Enero</v>
      </c>
      <c r="C4558" s="20" t="s">
        <v>8143</v>
      </c>
      <c r="D4558" t="s">
        <v>1</v>
      </c>
      <c r="E4558" t="s">
        <v>0</v>
      </c>
      <c r="F4558" t="str">
        <f t="shared" si="287"/>
        <v>CCF</v>
      </c>
      <c r="G4558" t="s">
        <v>8171</v>
      </c>
      <c r="H4558" t="s">
        <v>8172</v>
      </c>
      <c r="I4558">
        <v>5517</v>
      </c>
      <c r="J4558">
        <v>5517</v>
      </c>
      <c r="K4558" t="s">
        <v>433</v>
      </c>
      <c r="L4558" t="str">
        <f t="shared" si="288"/>
        <v>NIT</v>
      </c>
      <c r="M4558" t="str">
        <f t="shared" si="289"/>
        <v>08181906761010</v>
      </c>
      <c r="N4558" t="s">
        <v>434</v>
      </c>
      <c r="O4558">
        <v>0</v>
      </c>
      <c r="P4558">
        <v>0</v>
      </c>
      <c r="Q4558">
        <v>42.48</v>
      </c>
      <c r="R4558">
        <v>5.5224000000000002</v>
      </c>
      <c r="S4558">
        <v>0</v>
      </c>
      <c r="T4558">
        <v>0</v>
      </c>
      <c r="U4558">
        <v>48.002399999999994</v>
      </c>
      <c r="W4558" t="s">
        <v>1</v>
      </c>
    </row>
    <row r="4559" spans="1:23">
      <c r="A4559" t="s">
        <v>8120</v>
      </c>
      <c r="B4559" t="str">
        <f t="shared" si="286"/>
        <v>Enero</v>
      </c>
      <c r="C4559" s="20" t="s">
        <v>8143</v>
      </c>
      <c r="D4559" t="s">
        <v>1</v>
      </c>
      <c r="E4559" t="s">
        <v>0</v>
      </c>
      <c r="F4559" t="str">
        <f t="shared" si="287"/>
        <v>CCF</v>
      </c>
      <c r="G4559" t="s">
        <v>8171</v>
      </c>
      <c r="H4559" t="s">
        <v>8172</v>
      </c>
      <c r="I4559">
        <v>5518</v>
      </c>
      <c r="J4559">
        <v>5518</v>
      </c>
      <c r="K4559" t="s">
        <v>8093</v>
      </c>
      <c r="L4559" t="str">
        <f t="shared" si="288"/>
        <v>NIT</v>
      </c>
      <c r="M4559" t="str">
        <f t="shared" si="289"/>
        <v>06141309810013</v>
      </c>
      <c r="N4559" t="s">
        <v>8094</v>
      </c>
      <c r="O4559">
        <v>0</v>
      </c>
      <c r="P4559">
        <v>0</v>
      </c>
      <c r="Q4559">
        <v>92.91</v>
      </c>
      <c r="R4559">
        <v>12.0783</v>
      </c>
      <c r="S4559">
        <v>0</v>
      </c>
      <c r="T4559">
        <v>0</v>
      </c>
      <c r="U4559">
        <v>104.9883</v>
      </c>
      <c r="W4559" t="s">
        <v>1</v>
      </c>
    </row>
    <row r="4560" spans="1:23">
      <c r="A4560" t="s">
        <v>8120</v>
      </c>
      <c r="B4560" t="str">
        <f t="shared" si="286"/>
        <v>Enero</v>
      </c>
      <c r="C4560" s="20" t="s">
        <v>8143</v>
      </c>
      <c r="D4560" t="s">
        <v>1</v>
      </c>
      <c r="E4560" t="s">
        <v>0</v>
      </c>
      <c r="F4560" t="str">
        <f t="shared" si="287"/>
        <v>CCF</v>
      </c>
      <c r="G4560" t="s">
        <v>8171</v>
      </c>
      <c r="H4560" t="s">
        <v>8172</v>
      </c>
      <c r="I4560">
        <v>5519</v>
      </c>
      <c r="J4560">
        <v>5519</v>
      </c>
      <c r="K4560" t="s">
        <v>77</v>
      </c>
      <c r="L4560" t="str">
        <f t="shared" si="288"/>
        <v>NIT</v>
      </c>
      <c r="M4560" t="str">
        <f t="shared" si="289"/>
        <v>11231402520010</v>
      </c>
      <c r="N4560" t="s">
        <v>78</v>
      </c>
      <c r="O4560">
        <v>0</v>
      </c>
      <c r="P4560">
        <v>0</v>
      </c>
      <c r="Q4560">
        <v>214.39</v>
      </c>
      <c r="R4560">
        <v>27.870699999999999</v>
      </c>
      <c r="S4560">
        <v>0</v>
      </c>
      <c r="T4560">
        <v>0</v>
      </c>
      <c r="U4560">
        <v>242.26069999999999</v>
      </c>
      <c r="W4560" t="s">
        <v>1</v>
      </c>
    </row>
    <row r="4561" spans="1:23">
      <c r="A4561" t="s">
        <v>8120</v>
      </c>
      <c r="B4561" t="str">
        <f t="shared" si="286"/>
        <v>Enero</v>
      </c>
      <c r="C4561" s="20" t="s">
        <v>8143</v>
      </c>
      <c r="D4561" t="s">
        <v>1</v>
      </c>
      <c r="E4561" t="s">
        <v>0</v>
      </c>
      <c r="F4561" t="str">
        <f t="shared" si="287"/>
        <v>CCF</v>
      </c>
      <c r="G4561" t="s">
        <v>8171</v>
      </c>
      <c r="H4561" t="s">
        <v>8172</v>
      </c>
      <c r="I4561">
        <v>5520</v>
      </c>
      <c r="J4561">
        <v>5520</v>
      </c>
      <c r="K4561" t="s">
        <v>445</v>
      </c>
      <c r="L4561" t="str">
        <f t="shared" si="288"/>
        <v>NIT</v>
      </c>
      <c r="M4561" t="str">
        <f t="shared" si="289"/>
        <v>06140612821176</v>
      </c>
      <c r="N4561" t="s">
        <v>446</v>
      </c>
      <c r="O4561">
        <v>0</v>
      </c>
      <c r="P4561">
        <v>0</v>
      </c>
      <c r="Q4561">
        <v>18.579999999999998</v>
      </c>
      <c r="R4561">
        <v>2.4154</v>
      </c>
      <c r="S4561">
        <v>0</v>
      </c>
      <c r="T4561">
        <v>0</v>
      </c>
      <c r="U4561">
        <v>20.995399999999997</v>
      </c>
      <c r="W4561" t="s">
        <v>1</v>
      </c>
    </row>
    <row r="4562" spans="1:23">
      <c r="A4562" t="s">
        <v>8120</v>
      </c>
      <c r="B4562" t="str">
        <f t="shared" si="286"/>
        <v>Enero</v>
      </c>
      <c r="C4562" s="20" t="s">
        <v>8144</v>
      </c>
      <c r="D4562" t="s">
        <v>1</v>
      </c>
      <c r="E4562" t="s">
        <v>0</v>
      </c>
      <c r="F4562" t="str">
        <f t="shared" si="287"/>
        <v>CCF</v>
      </c>
      <c r="G4562" t="s">
        <v>8171</v>
      </c>
      <c r="H4562" t="s">
        <v>8172</v>
      </c>
      <c r="I4562">
        <v>5522</v>
      </c>
      <c r="J4562">
        <v>5522</v>
      </c>
      <c r="K4562" t="s">
        <v>8181</v>
      </c>
      <c r="L4562" t="str">
        <f t="shared" si="288"/>
        <v>NIT</v>
      </c>
      <c r="M4562" t="str">
        <f t="shared" si="289"/>
        <v>06141207811038</v>
      </c>
      <c r="N4562" t="s">
        <v>8182</v>
      </c>
      <c r="O4562">
        <v>0</v>
      </c>
      <c r="P4562">
        <v>0</v>
      </c>
      <c r="Q4562">
        <v>63.9</v>
      </c>
      <c r="R4562">
        <v>8.3070000000000004</v>
      </c>
      <c r="S4562">
        <v>0</v>
      </c>
      <c r="T4562">
        <v>0</v>
      </c>
      <c r="U4562">
        <v>72.206999999999994</v>
      </c>
      <c r="W4562" t="s">
        <v>1</v>
      </c>
    </row>
    <row r="4563" spans="1:23">
      <c r="A4563" t="s">
        <v>8120</v>
      </c>
      <c r="B4563" t="str">
        <f t="shared" si="286"/>
        <v>Enero</v>
      </c>
      <c r="C4563" s="20" t="s">
        <v>8144</v>
      </c>
      <c r="D4563" t="s">
        <v>1</v>
      </c>
      <c r="E4563" t="s">
        <v>0</v>
      </c>
      <c r="F4563" t="str">
        <f t="shared" si="287"/>
        <v>CCF</v>
      </c>
      <c r="G4563" t="s">
        <v>8171</v>
      </c>
      <c r="H4563" t="s">
        <v>8172</v>
      </c>
      <c r="I4563">
        <v>5524</v>
      </c>
      <c r="J4563">
        <v>5524</v>
      </c>
      <c r="K4563" t="s">
        <v>443</v>
      </c>
      <c r="L4563" t="str">
        <f t="shared" si="288"/>
        <v>NIT</v>
      </c>
      <c r="M4563" t="str">
        <f t="shared" si="289"/>
        <v>06142002961017</v>
      </c>
      <c r="N4563" t="s">
        <v>444</v>
      </c>
      <c r="O4563">
        <v>0</v>
      </c>
      <c r="P4563">
        <v>0</v>
      </c>
      <c r="Q4563">
        <v>1509.46</v>
      </c>
      <c r="R4563">
        <v>196.22980000000001</v>
      </c>
      <c r="S4563">
        <v>0</v>
      </c>
      <c r="T4563">
        <v>0</v>
      </c>
      <c r="U4563">
        <v>1705.6898000000001</v>
      </c>
      <c r="W4563" t="s">
        <v>1</v>
      </c>
    </row>
    <row r="4564" spans="1:23">
      <c r="A4564" t="s">
        <v>8120</v>
      </c>
      <c r="B4564" t="str">
        <f t="shared" si="286"/>
        <v>Enero</v>
      </c>
      <c r="C4564" s="20" t="s">
        <v>8144</v>
      </c>
      <c r="D4564" t="s">
        <v>1</v>
      </c>
      <c r="E4564" t="s">
        <v>0</v>
      </c>
      <c r="F4564" t="str">
        <f t="shared" si="287"/>
        <v>CCF</v>
      </c>
      <c r="G4564" t="s">
        <v>8171</v>
      </c>
      <c r="H4564" t="s">
        <v>8172</v>
      </c>
      <c r="I4564">
        <v>5525</v>
      </c>
      <c r="J4564">
        <v>5525</v>
      </c>
      <c r="K4564" t="s">
        <v>550</v>
      </c>
      <c r="L4564" t="str">
        <f t="shared" si="288"/>
        <v>NIT</v>
      </c>
      <c r="M4564" t="str">
        <f t="shared" si="289"/>
        <v>06011411901010</v>
      </c>
      <c r="N4564" t="s">
        <v>551</v>
      </c>
      <c r="O4564">
        <v>0</v>
      </c>
      <c r="P4564">
        <v>0</v>
      </c>
      <c r="Q4564">
        <v>5800.54</v>
      </c>
      <c r="R4564">
        <v>754.0702</v>
      </c>
      <c r="S4564">
        <v>0</v>
      </c>
      <c r="T4564">
        <v>0</v>
      </c>
      <c r="U4564">
        <v>6554.6102000000001</v>
      </c>
      <c r="W4564" t="s">
        <v>1</v>
      </c>
    </row>
    <row r="4565" spans="1:23">
      <c r="A4565" t="s">
        <v>8120</v>
      </c>
      <c r="B4565" t="str">
        <f t="shared" si="286"/>
        <v>Enero</v>
      </c>
      <c r="C4565" s="20" t="s">
        <v>8144</v>
      </c>
      <c r="D4565" t="s">
        <v>1</v>
      </c>
      <c r="E4565" t="s">
        <v>0</v>
      </c>
      <c r="F4565" t="str">
        <f t="shared" si="287"/>
        <v>CCF</v>
      </c>
      <c r="G4565" t="s">
        <v>8171</v>
      </c>
      <c r="H4565" t="s">
        <v>8172</v>
      </c>
      <c r="I4565">
        <v>5526</v>
      </c>
      <c r="J4565">
        <v>5526</v>
      </c>
      <c r="K4565" t="s">
        <v>651</v>
      </c>
      <c r="L4565" t="str">
        <f t="shared" si="288"/>
        <v>NIT</v>
      </c>
      <c r="M4565" t="str">
        <f t="shared" si="289"/>
        <v>11091202711011</v>
      </c>
      <c r="N4565" t="s">
        <v>652</v>
      </c>
      <c r="O4565">
        <v>0</v>
      </c>
      <c r="P4565">
        <v>0</v>
      </c>
      <c r="Q4565">
        <v>299.33</v>
      </c>
      <c r="R4565">
        <v>38.9129</v>
      </c>
      <c r="S4565">
        <v>0</v>
      </c>
      <c r="T4565">
        <v>0</v>
      </c>
      <c r="U4565">
        <v>338.24289999999996</v>
      </c>
      <c r="W4565" t="s">
        <v>1</v>
      </c>
    </row>
    <row r="4566" spans="1:23">
      <c r="A4566" t="s">
        <v>8120</v>
      </c>
      <c r="B4566" t="str">
        <f t="shared" si="286"/>
        <v>Enero</v>
      </c>
      <c r="C4566" s="20" t="s">
        <v>8144</v>
      </c>
      <c r="D4566" t="s">
        <v>1</v>
      </c>
      <c r="E4566" t="s">
        <v>0</v>
      </c>
      <c r="F4566" t="str">
        <f t="shared" si="287"/>
        <v>CCF</v>
      </c>
      <c r="G4566" t="s">
        <v>8171</v>
      </c>
      <c r="H4566" t="s">
        <v>8172</v>
      </c>
      <c r="I4566">
        <v>5527</v>
      </c>
      <c r="J4566">
        <v>5527</v>
      </c>
      <c r="K4566" t="s">
        <v>803</v>
      </c>
      <c r="L4566" t="str">
        <f t="shared" si="288"/>
        <v>NIT</v>
      </c>
      <c r="M4566" t="str">
        <f t="shared" si="289"/>
        <v>05010909881017</v>
      </c>
      <c r="N4566" t="s">
        <v>804</v>
      </c>
      <c r="O4566">
        <v>0</v>
      </c>
      <c r="P4566">
        <v>0</v>
      </c>
      <c r="Q4566">
        <v>466.61</v>
      </c>
      <c r="R4566">
        <v>60.659300000000002</v>
      </c>
      <c r="S4566">
        <v>0</v>
      </c>
      <c r="T4566">
        <v>0</v>
      </c>
      <c r="U4566">
        <v>527.26930000000004</v>
      </c>
      <c r="W4566" t="s">
        <v>1</v>
      </c>
    </row>
    <row r="4567" spans="1:23">
      <c r="A4567" t="s">
        <v>8120</v>
      </c>
      <c r="B4567" t="str">
        <f t="shared" si="286"/>
        <v>Enero</v>
      </c>
      <c r="C4567" s="20" t="s">
        <v>8144</v>
      </c>
      <c r="D4567" t="s">
        <v>1</v>
      </c>
      <c r="E4567" t="s">
        <v>0</v>
      </c>
      <c r="F4567" t="str">
        <f t="shared" si="287"/>
        <v>CCF</v>
      </c>
      <c r="G4567" t="s">
        <v>8171</v>
      </c>
      <c r="H4567" t="s">
        <v>8172</v>
      </c>
      <c r="I4567">
        <v>5528</v>
      </c>
      <c r="J4567">
        <v>5528</v>
      </c>
      <c r="K4567" t="s">
        <v>691</v>
      </c>
      <c r="L4567" t="str">
        <f t="shared" si="288"/>
        <v>NIT</v>
      </c>
      <c r="M4567" t="str">
        <f t="shared" si="289"/>
        <v>14122104501010</v>
      </c>
      <c r="N4567" t="s">
        <v>692</v>
      </c>
      <c r="O4567">
        <v>0</v>
      </c>
      <c r="P4567">
        <v>0</v>
      </c>
      <c r="Q4567">
        <v>150.65</v>
      </c>
      <c r="R4567">
        <v>19.584500000000002</v>
      </c>
      <c r="S4567">
        <v>0</v>
      </c>
      <c r="T4567">
        <v>0</v>
      </c>
      <c r="U4567">
        <v>170.2345</v>
      </c>
      <c r="W4567" t="s">
        <v>1</v>
      </c>
    </row>
    <row r="4568" spans="1:23">
      <c r="A4568" t="s">
        <v>8120</v>
      </c>
      <c r="B4568" t="str">
        <f t="shared" si="286"/>
        <v>Enero</v>
      </c>
      <c r="C4568" s="20" t="s">
        <v>8144</v>
      </c>
      <c r="D4568" t="s">
        <v>1</v>
      </c>
      <c r="E4568" t="s">
        <v>0</v>
      </c>
      <c r="F4568" t="str">
        <f t="shared" si="287"/>
        <v>CCF</v>
      </c>
      <c r="G4568" t="s">
        <v>8171</v>
      </c>
      <c r="H4568" t="s">
        <v>8172</v>
      </c>
      <c r="I4568">
        <v>5529</v>
      </c>
      <c r="J4568">
        <v>5529</v>
      </c>
      <c r="K4568" t="s">
        <v>596</v>
      </c>
      <c r="L4568" t="str">
        <f t="shared" si="288"/>
        <v>NIT</v>
      </c>
      <c r="M4568" t="str">
        <f t="shared" si="289"/>
        <v>14180211520010</v>
      </c>
      <c r="N4568" t="s">
        <v>597</v>
      </c>
      <c r="O4568">
        <v>0</v>
      </c>
      <c r="P4568">
        <v>0</v>
      </c>
      <c r="Q4568">
        <v>150.66</v>
      </c>
      <c r="R4568">
        <v>19.585799999999999</v>
      </c>
      <c r="S4568">
        <v>0</v>
      </c>
      <c r="T4568">
        <v>0</v>
      </c>
      <c r="U4568">
        <v>170.2458</v>
      </c>
      <c r="W4568" t="s">
        <v>1</v>
      </c>
    </row>
    <row r="4569" spans="1:23">
      <c r="A4569" t="s">
        <v>8120</v>
      </c>
      <c r="B4569" t="str">
        <f t="shared" si="286"/>
        <v>Enero</v>
      </c>
      <c r="C4569" s="20" t="s">
        <v>8144</v>
      </c>
      <c r="D4569" t="s">
        <v>1</v>
      </c>
      <c r="E4569" t="s">
        <v>0</v>
      </c>
      <c r="F4569" t="str">
        <f t="shared" si="287"/>
        <v>CCF</v>
      </c>
      <c r="G4569" t="s">
        <v>8171</v>
      </c>
      <c r="H4569" t="s">
        <v>8172</v>
      </c>
      <c r="I4569">
        <v>5530</v>
      </c>
      <c r="J4569">
        <v>5530</v>
      </c>
      <c r="K4569" t="s">
        <v>596</v>
      </c>
      <c r="L4569" t="str">
        <f t="shared" si="288"/>
        <v>NIT</v>
      </c>
      <c r="M4569" t="str">
        <f t="shared" si="289"/>
        <v>14180211520010</v>
      </c>
      <c r="N4569" t="s">
        <v>597</v>
      </c>
      <c r="O4569">
        <v>0</v>
      </c>
      <c r="P4569">
        <v>0</v>
      </c>
      <c r="Q4569">
        <v>873.47</v>
      </c>
      <c r="R4569">
        <v>113.55110000000001</v>
      </c>
      <c r="S4569">
        <v>0</v>
      </c>
      <c r="T4569">
        <v>0</v>
      </c>
      <c r="U4569">
        <v>987.02110000000005</v>
      </c>
      <c r="W4569" t="s">
        <v>1</v>
      </c>
    </row>
    <row r="4570" spans="1:23">
      <c r="A4570" t="s">
        <v>8120</v>
      </c>
      <c r="B4570" t="str">
        <f t="shared" si="286"/>
        <v>Enero</v>
      </c>
      <c r="C4570" s="20" t="s">
        <v>8144</v>
      </c>
      <c r="D4570" t="s">
        <v>1</v>
      </c>
      <c r="E4570" t="s">
        <v>0</v>
      </c>
      <c r="F4570" t="str">
        <f t="shared" si="287"/>
        <v>CCF</v>
      </c>
      <c r="G4570" t="s">
        <v>8171</v>
      </c>
      <c r="H4570" t="s">
        <v>8172</v>
      </c>
      <c r="I4570">
        <v>5531</v>
      </c>
      <c r="J4570">
        <v>5531</v>
      </c>
      <c r="K4570" t="s">
        <v>118</v>
      </c>
      <c r="L4570" t="str">
        <f t="shared" si="288"/>
        <v>NIT</v>
      </c>
      <c r="M4570" t="str">
        <f t="shared" si="289"/>
        <v>06141106071025</v>
      </c>
      <c r="N4570" t="s">
        <v>119</v>
      </c>
      <c r="O4570">
        <v>0</v>
      </c>
      <c r="P4570">
        <v>0</v>
      </c>
      <c r="Q4570">
        <v>5.8</v>
      </c>
      <c r="R4570">
        <v>0.754</v>
      </c>
      <c r="S4570">
        <v>0</v>
      </c>
      <c r="T4570">
        <v>0</v>
      </c>
      <c r="U4570">
        <v>6.5540000000000003</v>
      </c>
      <c r="W4570" t="s">
        <v>1</v>
      </c>
    </row>
    <row r="4571" spans="1:23">
      <c r="A4571" t="s">
        <v>8120</v>
      </c>
      <c r="B4571" t="str">
        <f t="shared" si="286"/>
        <v>Enero</v>
      </c>
      <c r="C4571" s="20" t="s">
        <v>8144</v>
      </c>
      <c r="D4571" t="s">
        <v>1</v>
      </c>
      <c r="E4571" t="s">
        <v>0</v>
      </c>
      <c r="F4571" t="str">
        <f t="shared" si="287"/>
        <v>CCF</v>
      </c>
      <c r="G4571" t="s">
        <v>8171</v>
      </c>
      <c r="H4571" t="s">
        <v>8172</v>
      </c>
      <c r="I4571">
        <v>5532</v>
      </c>
      <c r="J4571">
        <v>5532</v>
      </c>
      <c r="K4571" t="s">
        <v>118</v>
      </c>
      <c r="L4571" t="str">
        <f t="shared" si="288"/>
        <v>NIT</v>
      </c>
      <c r="M4571" t="str">
        <f t="shared" si="289"/>
        <v>06141106071025</v>
      </c>
      <c r="N4571" t="s">
        <v>119</v>
      </c>
      <c r="O4571">
        <v>0</v>
      </c>
      <c r="P4571">
        <v>0</v>
      </c>
      <c r="Q4571">
        <v>37.729999999999997</v>
      </c>
      <c r="R4571">
        <v>4.9048999999999996</v>
      </c>
      <c r="S4571">
        <v>0</v>
      </c>
      <c r="T4571">
        <v>0</v>
      </c>
      <c r="U4571">
        <v>42.634899999999995</v>
      </c>
      <c r="W4571" t="s">
        <v>1</v>
      </c>
    </row>
    <row r="4572" spans="1:23">
      <c r="A4572" t="s">
        <v>8120</v>
      </c>
      <c r="B4572" t="str">
        <f t="shared" si="286"/>
        <v>Enero</v>
      </c>
      <c r="C4572" s="20" t="s">
        <v>8144</v>
      </c>
      <c r="D4572" t="s">
        <v>1</v>
      </c>
      <c r="E4572" t="s">
        <v>0</v>
      </c>
      <c r="F4572" t="str">
        <f t="shared" si="287"/>
        <v>CCF</v>
      </c>
      <c r="G4572" t="s">
        <v>8171</v>
      </c>
      <c r="H4572" t="s">
        <v>8172</v>
      </c>
      <c r="I4572">
        <v>5533</v>
      </c>
      <c r="J4572">
        <v>5533</v>
      </c>
      <c r="K4572" t="s">
        <v>347</v>
      </c>
      <c r="L4572" t="str">
        <f t="shared" si="288"/>
        <v>NIT</v>
      </c>
      <c r="M4572" t="str">
        <f t="shared" si="289"/>
        <v>06141106041029</v>
      </c>
      <c r="N4572" t="s">
        <v>348</v>
      </c>
      <c r="O4572">
        <v>0</v>
      </c>
      <c r="P4572">
        <v>0</v>
      </c>
      <c r="Q4572">
        <v>74.34</v>
      </c>
      <c r="R4572">
        <v>9.664200000000001</v>
      </c>
      <c r="S4572">
        <v>0</v>
      </c>
      <c r="T4572">
        <v>0</v>
      </c>
      <c r="U4572">
        <v>84.004199999999997</v>
      </c>
      <c r="W4572" t="s">
        <v>1</v>
      </c>
    </row>
    <row r="4573" spans="1:23">
      <c r="A4573" t="s">
        <v>8120</v>
      </c>
      <c r="B4573" t="str">
        <f t="shared" si="286"/>
        <v>Enero</v>
      </c>
      <c r="C4573" s="20" t="s">
        <v>8144</v>
      </c>
      <c r="D4573" t="s">
        <v>1</v>
      </c>
      <c r="E4573" t="s">
        <v>0</v>
      </c>
      <c r="F4573" t="str">
        <f t="shared" si="287"/>
        <v>CCF</v>
      </c>
      <c r="G4573" t="s">
        <v>8171</v>
      </c>
      <c r="H4573" t="s">
        <v>8172</v>
      </c>
      <c r="I4573">
        <v>5534</v>
      </c>
      <c r="J4573">
        <v>5534</v>
      </c>
      <c r="K4573" t="s">
        <v>307</v>
      </c>
      <c r="L4573" t="str">
        <f t="shared" si="288"/>
        <v>NIT</v>
      </c>
      <c r="M4573" t="str">
        <f t="shared" si="289"/>
        <v>06141303971062</v>
      </c>
      <c r="N4573" t="s">
        <v>308</v>
      </c>
      <c r="O4573">
        <v>0</v>
      </c>
      <c r="P4573">
        <v>0</v>
      </c>
      <c r="Q4573">
        <v>276.61</v>
      </c>
      <c r="R4573">
        <v>35.959300000000006</v>
      </c>
      <c r="S4573">
        <v>0</v>
      </c>
      <c r="T4573">
        <v>0</v>
      </c>
      <c r="U4573">
        <v>312.5693</v>
      </c>
      <c r="W4573" t="s">
        <v>1</v>
      </c>
    </row>
    <row r="4574" spans="1:23">
      <c r="A4574" t="s">
        <v>8120</v>
      </c>
      <c r="B4574" t="str">
        <f t="shared" si="286"/>
        <v>Enero</v>
      </c>
      <c r="C4574" s="20" t="s">
        <v>8144</v>
      </c>
      <c r="D4574" t="s">
        <v>1</v>
      </c>
      <c r="E4574" t="s">
        <v>0</v>
      </c>
      <c r="F4574" t="str">
        <f t="shared" si="287"/>
        <v>CCF</v>
      </c>
      <c r="G4574" t="s">
        <v>8171</v>
      </c>
      <c r="H4574" t="s">
        <v>8172</v>
      </c>
      <c r="I4574">
        <v>5535</v>
      </c>
      <c r="J4574">
        <v>5535</v>
      </c>
      <c r="K4574" t="s">
        <v>624</v>
      </c>
      <c r="L4574" t="str">
        <f t="shared" si="288"/>
        <v>NIT</v>
      </c>
      <c r="M4574" t="str">
        <f t="shared" si="289"/>
        <v>06142601041090</v>
      </c>
      <c r="N4574" t="s">
        <v>625</v>
      </c>
      <c r="O4574">
        <v>0</v>
      </c>
      <c r="P4574">
        <v>0</v>
      </c>
      <c r="Q4574">
        <v>112.32</v>
      </c>
      <c r="R4574">
        <v>14.601599999999999</v>
      </c>
      <c r="S4574">
        <v>0</v>
      </c>
      <c r="T4574">
        <v>0</v>
      </c>
      <c r="U4574">
        <v>126.9216</v>
      </c>
      <c r="W4574" t="s">
        <v>1</v>
      </c>
    </row>
    <row r="4575" spans="1:23">
      <c r="A4575" t="s">
        <v>8120</v>
      </c>
      <c r="B4575" t="str">
        <f t="shared" si="286"/>
        <v>Enero</v>
      </c>
      <c r="C4575" s="20" t="s">
        <v>8144</v>
      </c>
      <c r="D4575" t="s">
        <v>1</v>
      </c>
      <c r="E4575" t="s">
        <v>0</v>
      </c>
      <c r="F4575" t="str">
        <f t="shared" si="287"/>
        <v>CCF</v>
      </c>
      <c r="G4575" t="s">
        <v>8171</v>
      </c>
      <c r="H4575" t="s">
        <v>8172</v>
      </c>
      <c r="I4575">
        <v>5536</v>
      </c>
      <c r="J4575">
        <v>5536</v>
      </c>
      <c r="K4575" t="s">
        <v>487</v>
      </c>
      <c r="L4575" t="str">
        <f t="shared" si="288"/>
        <v>NIT</v>
      </c>
      <c r="M4575" t="str">
        <f t="shared" si="289"/>
        <v>06142306191013</v>
      </c>
      <c r="N4575" t="s">
        <v>488</v>
      </c>
      <c r="O4575">
        <v>0</v>
      </c>
      <c r="P4575">
        <v>0</v>
      </c>
      <c r="Q4575">
        <v>210.1</v>
      </c>
      <c r="R4575">
        <v>27.312999999999999</v>
      </c>
      <c r="S4575">
        <v>0</v>
      </c>
      <c r="T4575">
        <v>0</v>
      </c>
      <c r="U4575">
        <v>237.41299999999998</v>
      </c>
      <c r="W4575" t="s">
        <v>1</v>
      </c>
    </row>
    <row r="4576" spans="1:23">
      <c r="A4576" t="s">
        <v>8120</v>
      </c>
      <c r="B4576" t="str">
        <f t="shared" si="286"/>
        <v>Enero</v>
      </c>
      <c r="C4576" s="20" t="s">
        <v>8144</v>
      </c>
      <c r="D4576" t="s">
        <v>1</v>
      </c>
      <c r="E4576" t="s">
        <v>0</v>
      </c>
      <c r="F4576" t="str">
        <f t="shared" si="287"/>
        <v>CCF</v>
      </c>
      <c r="G4576" t="s">
        <v>8171</v>
      </c>
      <c r="H4576" t="s">
        <v>8172</v>
      </c>
      <c r="I4576">
        <v>5537</v>
      </c>
      <c r="J4576">
        <v>5537</v>
      </c>
      <c r="K4576" t="s">
        <v>237</v>
      </c>
      <c r="L4576" t="str">
        <f t="shared" si="288"/>
        <v>NIT</v>
      </c>
      <c r="M4576" t="str">
        <f t="shared" si="289"/>
        <v>08191601731036</v>
      </c>
      <c r="N4576" t="s">
        <v>238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W4576" t="s">
        <v>1</v>
      </c>
    </row>
    <row r="4577" spans="1:23">
      <c r="A4577" t="s">
        <v>8120</v>
      </c>
      <c r="B4577" t="str">
        <f t="shared" si="286"/>
        <v>Enero</v>
      </c>
      <c r="C4577" s="20" t="s">
        <v>8144</v>
      </c>
      <c r="D4577" t="s">
        <v>1</v>
      </c>
      <c r="E4577" t="s">
        <v>0</v>
      </c>
      <c r="F4577" t="str">
        <f t="shared" si="287"/>
        <v>CCF</v>
      </c>
      <c r="G4577" t="s">
        <v>8171</v>
      </c>
      <c r="H4577" t="s">
        <v>8172</v>
      </c>
      <c r="I4577">
        <v>5539</v>
      </c>
      <c r="J4577">
        <v>5539</v>
      </c>
      <c r="K4577" t="s">
        <v>913</v>
      </c>
      <c r="L4577" t="str">
        <f t="shared" si="288"/>
        <v>NIT</v>
      </c>
      <c r="M4577" t="str">
        <f t="shared" si="289"/>
        <v>10100210781024</v>
      </c>
      <c r="N4577" t="s">
        <v>914</v>
      </c>
      <c r="O4577">
        <v>0</v>
      </c>
      <c r="P4577">
        <v>0</v>
      </c>
      <c r="Q4577">
        <v>40.72</v>
      </c>
      <c r="R4577">
        <v>5.2935999999999996</v>
      </c>
      <c r="S4577">
        <v>0</v>
      </c>
      <c r="T4577">
        <v>0</v>
      </c>
      <c r="U4577">
        <v>46.013599999999997</v>
      </c>
      <c r="W4577" t="s">
        <v>1</v>
      </c>
    </row>
    <row r="4578" spans="1:23">
      <c r="A4578" t="s">
        <v>8120</v>
      </c>
      <c r="B4578" t="str">
        <f t="shared" si="286"/>
        <v>Enero</v>
      </c>
      <c r="C4578" s="20" t="s">
        <v>8144</v>
      </c>
      <c r="D4578" t="s">
        <v>1</v>
      </c>
      <c r="E4578" t="s">
        <v>0</v>
      </c>
      <c r="F4578" t="str">
        <f t="shared" si="287"/>
        <v>CCF</v>
      </c>
      <c r="G4578" t="s">
        <v>8171</v>
      </c>
      <c r="H4578" t="s">
        <v>8172</v>
      </c>
      <c r="I4578">
        <v>5540</v>
      </c>
      <c r="J4578">
        <v>5540</v>
      </c>
      <c r="K4578" t="s">
        <v>249</v>
      </c>
      <c r="L4578" t="str">
        <f t="shared" si="288"/>
        <v>NIT</v>
      </c>
      <c r="M4578" t="str">
        <f t="shared" si="289"/>
        <v>06071402171010</v>
      </c>
      <c r="N4578" t="s">
        <v>250</v>
      </c>
      <c r="O4578">
        <v>0</v>
      </c>
      <c r="P4578">
        <v>0</v>
      </c>
      <c r="Q4578">
        <v>22.41</v>
      </c>
      <c r="R4578">
        <v>2.9133</v>
      </c>
      <c r="S4578">
        <v>0</v>
      </c>
      <c r="T4578">
        <v>0</v>
      </c>
      <c r="U4578">
        <v>25.3233</v>
      </c>
      <c r="W4578" t="s">
        <v>1</v>
      </c>
    </row>
    <row r="4579" spans="1:23">
      <c r="A4579" t="s">
        <v>8120</v>
      </c>
      <c r="B4579" t="str">
        <f t="shared" si="286"/>
        <v>Enero</v>
      </c>
      <c r="C4579" s="20" t="s">
        <v>8144</v>
      </c>
      <c r="D4579" t="s">
        <v>1</v>
      </c>
      <c r="E4579" t="s">
        <v>0</v>
      </c>
      <c r="F4579" t="str">
        <f t="shared" si="287"/>
        <v>CCF</v>
      </c>
      <c r="G4579" t="s">
        <v>8171</v>
      </c>
      <c r="H4579" t="s">
        <v>8172</v>
      </c>
      <c r="I4579">
        <v>5541</v>
      </c>
      <c r="J4579">
        <v>5541</v>
      </c>
      <c r="K4579" t="s">
        <v>8181</v>
      </c>
      <c r="L4579" t="str">
        <f t="shared" si="288"/>
        <v>NIT</v>
      </c>
      <c r="M4579" t="str">
        <f t="shared" si="289"/>
        <v>06141207811038</v>
      </c>
      <c r="N4579" t="s">
        <v>8182</v>
      </c>
      <c r="O4579">
        <v>0</v>
      </c>
      <c r="P4579">
        <v>0</v>
      </c>
      <c r="Q4579">
        <v>42.6</v>
      </c>
      <c r="R4579">
        <v>5.5380000000000003</v>
      </c>
      <c r="S4579">
        <v>0</v>
      </c>
      <c r="T4579">
        <v>0</v>
      </c>
      <c r="U4579">
        <v>48.138000000000005</v>
      </c>
      <c r="W4579" t="s">
        <v>1</v>
      </c>
    </row>
    <row r="4580" spans="1:23">
      <c r="A4580" t="s">
        <v>8120</v>
      </c>
      <c r="B4580" t="str">
        <f t="shared" si="286"/>
        <v>Enero</v>
      </c>
      <c r="C4580" s="20" t="s">
        <v>8144</v>
      </c>
      <c r="D4580" t="s">
        <v>1</v>
      </c>
      <c r="E4580" t="s">
        <v>0</v>
      </c>
      <c r="F4580" t="str">
        <f t="shared" si="287"/>
        <v>CCF</v>
      </c>
      <c r="G4580" t="s">
        <v>8171</v>
      </c>
      <c r="H4580" t="s">
        <v>8172</v>
      </c>
      <c r="I4580">
        <v>5542</v>
      </c>
      <c r="J4580">
        <v>5542</v>
      </c>
      <c r="K4580" t="s">
        <v>183</v>
      </c>
      <c r="L4580" t="str">
        <f t="shared" si="288"/>
        <v>NIT</v>
      </c>
      <c r="M4580" t="str">
        <f t="shared" si="289"/>
        <v>06142009101064</v>
      </c>
      <c r="N4580" t="s">
        <v>184</v>
      </c>
      <c r="O4580">
        <v>0</v>
      </c>
      <c r="P4580">
        <v>0</v>
      </c>
      <c r="Q4580">
        <v>219</v>
      </c>
      <c r="R4580">
        <v>28.470000000000002</v>
      </c>
      <c r="S4580">
        <v>0</v>
      </c>
      <c r="T4580">
        <v>0</v>
      </c>
      <c r="U4580">
        <v>247.47</v>
      </c>
      <c r="W4580" t="s">
        <v>1</v>
      </c>
    </row>
    <row r="4581" spans="1:23">
      <c r="A4581" t="s">
        <v>8120</v>
      </c>
      <c r="B4581" t="str">
        <f t="shared" si="286"/>
        <v>Enero</v>
      </c>
      <c r="C4581" s="20" t="s">
        <v>8144</v>
      </c>
      <c r="D4581" t="s">
        <v>1</v>
      </c>
      <c r="E4581" t="s">
        <v>0</v>
      </c>
      <c r="F4581" t="str">
        <f t="shared" si="287"/>
        <v>CCF</v>
      </c>
      <c r="G4581" t="s">
        <v>8171</v>
      </c>
      <c r="H4581" t="s">
        <v>8172</v>
      </c>
      <c r="I4581">
        <v>5543</v>
      </c>
      <c r="J4581">
        <v>5543</v>
      </c>
      <c r="K4581" t="s">
        <v>741</v>
      </c>
      <c r="L4581" t="str">
        <f t="shared" si="288"/>
        <v>NIT</v>
      </c>
      <c r="M4581" t="str">
        <f t="shared" si="289"/>
        <v>06141502911052</v>
      </c>
      <c r="N4581" t="s">
        <v>742</v>
      </c>
      <c r="O4581">
        <v>0</v>
      </c>
      <c r="P4581">
        <v>0</v>
      </c>
      <c r="Q4581">
        <v>276.11</v>
      </c>
      <c r="R4581">
        <v>35.894300000000001</v>
      </c>
      <c r="S4581">
        <v>0</v>
      </c>
      <c r="T4581">
        <v>0</v>
      </c>
      <c r="U4581">
        <v>312.0043</v>
      </c>
      <c r="W4581" t="s">
        <v>1</v>
      </c>
    </row>
    <row r="4582" spans="1:23">
      <c r="A4582" t="s">
        <v>8120</v>
      </c>
      <c r="B4582" t="str">
        <f t="shared" si="286"/>
        <v>Enero</v>
      </c>
      <c r="C4582" s="20" t="s">
        <v>8144</v>
      </c>
      <c r="D4582" t="s">
        <v>1</v>
      </c>
      <c r="E4582" t="s">
        <v>0</v>
      </c>
      <c r="F4582" t="str">
        <f t="shared" si="287"/>
        <v>CCF</v>
      </c>
      <c r="G4582" t="s">
        <v>8171</v>
      </c>
      <c r="H4582" t="s">
        <v>8172</v>
      </c>
      <c r="I4582">
        <v>5544</v>
      </c>
      <c r="J4582">
        <v>5544</v>
      </c>
      <c r="K4582" t="s">
        <v>253</v>
      </c>
      <c r="L4582" t="str">
        <f t="shared" si="288"/>
        <v>NIT</v>
      </c>
      <c r="M4582" t="str">
        <f t="shared" si="289"/>
        <v>06141504911068</v>
      </c>
      <c r="N4582" t="s">
        <v>254</v>
      </c>
      <c r="O4582">
        <v>0</v>
      </c>
      <c r="P4582">
        <v>0</v>
      </c>
      <c r="Q4582">
        <v>543.80999999999995</v>
      </c>
      <c r="R4582">
        <v>70.695299999999989</v>
      </c>
      <c r="S4582">
        <v>0</v>
      </c>
      <c r="T4582">
        <v>0</v>
      </c>
      <c r="U4582">
        <v>614.50529999999992</v>
      </c>
      <c r="W4582" t="s">
        <v>1</v>
      </c>
    </row>
    <row r="4583" spans="1:23">
      <c r="A4583" t="s">
        <v>8120</v>
      </c>
      <c r="B4583" t="str">
        <f t="shared" si="286"/>
        <v>Enero</v>
      </c>
      <c r="C4583" s="20" t="s">
        <v>8144</v>
      </c>
      <c r="D4583" t="s">
        <v>1</v>
      </c>
      <c r="E4583" t="s">
        <v>0</v>
      </c>
      <c r="F4583" t="str">
        <f t="shared" si="287"/>
        <v>CCF</v>
      </c>
      <c r="G4583" t="s">
        <v>8171</v>
      </c>
      <c r="H4583" t="s">
        <v>8172</v>
      </c>
      <c r="I4583">
        <v>5545</v>
      </c>
      <c r="J4583">
        <v>5545</v>
      </c>
      <c r="K4583" t="s">
        <v>787</v>
      </c>
      <c r="L4583" t="str">
        <f t="shared" si="288"/>
        <v>NIT</v>
      </c>
      <c r="M4583" t="str">
        <f t="shared" si="289"/>
        <v>10010103731015</v>
      </c>
      <c r="N4583" t="s">
        <v>788</v>
      </c>
      <c r="O4583">
        <v>0</v>
      </c>
      <c r="P4583">
        <v>0</v>
      </c>
      <c r="Q4583">
        <v>84.05</v>
      </c>
      <c r="R4583">
        <v>10.926500000000001</v>
      </c>
      <c r="S4583">
        <v>0</v>
      </c>
      <c r="T4583">
        <v>0</v>
      </c>
      <c r="U4583">
        <v>94.976500000000001</v>
      </c>
      <c r="W4583" t="s">
        <v>1</v>
      </c>
    </row>
    <row r="4584" spans="1:23">
      <c r="A4584" t="s">
        <v>8120</v>
      </c>
      <c r="B4584" t="str">
        <f t="shared" si="286"/>
        <v>Enero</v>
      </c>
      <c r="C4584" s="20" t="s">
        <v>8144</v>
      </c>
      <c r="D4584" t="s">
        <v>1</v>
      </c>
      <c r="E4584" t="s">
        <v>0</v>
      </c>
      <c r="F4584" t="str">
        <f t="shared" si="287"/>
        <v>CCF</v>
      </c>
      <c r="G4584" t="s">
        <v>8171</v>
      </c>
      <c r="H4584" t="s">
        <v>8172</v>
      </c>
      <c r="I4584">
        <v>5546</v>
      </c>
      <c r="J4584">
        <v>5546</v>
      </c>
      <c r="K4584" t="s">
        <v>798</v>
      </c>
      <c r="L4584" t="str">
        <f t="shared" si="288"/>
        <v>NIT</v>
      </c>
      <c r="M4584" t="str">
        <f t="shared" si="289"/>
        <v>06141505091110</v>
      </c>
      <c r="N4584" t="s">
        <v>799</v>
      </c>
      <c r="O4584">
        <v>0</v>
      </c>
      <c r="P4584">
        <v>0</v>
      </c>
      <c r="Q4584">
        <v>92.78</v>
      </c>
      <c r="R4584">
        <v>12.061400000000001</v>
      </c>
      <c r="S4584">
        <v>0</v>
      </c>
      <c r="T4584">
        <v>0</v>
      </c>
      <c r="U4584">
        <v>104.84140000000001</v>
      </c>
      <c r="W4584" t="s">
        <v>1</v>
      </c>
    </row>
    <row r="4585" spans="1:23">
      <c r="A4585" t="s">
        <v>8120</v>
      </c>
      <c r="B4585" t="str">
        <f t="shared" si="286"/>
        <v>Enero</v>
      </c>
      <c r="C4585" s="20" t="s">
        <v>8144</v>
      </c>
      <c r="D4585" t="s">
        <v>1</v>
      </c>
      <c r="E4585" t="s">
        <v>0</v>
      </c>
      <c r="F4585" t="str">
        <f t="shared" si="287"/>
        <v>CCF</v>
      </c>
      <c r="G4585" t="s">
        <v>8171</v>
      </c>
      <c r="H4585" t="s">
        <v>8172</v>
      </c>
      <c r="I4585">
        <v>5547</v>
      </c>
      <c r="J4585">
        <v>5547</v>
      </c>
      <c r="K4585" t="s">
        <v>155</v>
      </c>
      <c r="L4585" t="str">
        <f t="shared" si="288"/>
        <v>NIT</v>
      </c>
      <c r="M4585" t="str">
        <f t="shared" si="289"/>
        <v>06142610051058</v>
      </c>
      <c r="N4585" t="s">
        <v>156</v>
      </c>
      <c r="O4585">
        <v>0</v>
      </c>
      <c r="P4585">
        <v>0</v>
      </c>
      <c r="Q4585">
        <v>318.85000000000002</v>
      </c>
      <c r="R4585">
        <v>41.450500000000005</v>
      </c>
      <c r="S4585">
        <v>0</v>
      </c>
      <c r="T4585">
        <v>0</v>
      </c>
      <c r="U4585">
        <v>360.30050000000006</v>
      </c>
      <c r="W4585" t="s">
        <v>1</v>
      </c>
    </row>
    <row r="4586" spans="1:23">
      <c r="A4586" t="s">
        <v>8120</v>
      </c>
      <c r="B4586" t="str">
        <f t="shared" si="286"/>
        <v>Enero</v>
      </c>
      <c r="C4586" s="20" t="s">
        <v>8144</v>
      </c>
      <c r="D4586" t="s">
        <v>1</v>
      </c>
      <c r="E4586" t="s">
        <v>0</v>
      </c>
      <c r="F4586" t="str">
        <f t="shared" si="287"/>
        <v>CCF</v>
      </c>
      <c r="G4586" t="s">
        <v>8171</v>
      </c>
      <c r="H4586" t="s">
        <v>8172</v>
      </c>
      <c r="I4586">
        <v>5548</v>
      </c>
      <c r="J4586">
        <v>5548</v>
      </c>
      <c r="K4586" t="s">
        <v>653</v>
      </c>
      <c r="L4586" t="str">
        <f t="shared" si="288"/>
        <v>NIT</v>
      </c>
      <c r="M4586" t="str">
        <f t="shared" si="289"/>
        <v>11230112821063</v>
      </c>
      <c r="N4586" t="s">
        <v>654</v>
      </c>
      <c r="O4586">
        <v>0</v>
      </c>
      <c r="P4586">
        <v>0</v>
      </c>
      <c r="Q4586">
        <v>1550.23</v>
      </c>
      <c r="R4586">
        <v>201.5299</v>
      </c>
      <c r="S4586">
        <v>0</v>
      </c>
      <c r="T4586">
        <v>0</v>
      </c>
      <c r="U4586">
        <v>1751.7599</v>
      </c>
      <c r="W4586" t="s">
        <v>1</v>
      </c>
    </row>
    <row r="4587" spans="1:23">
      <c r="A4587" t="s">
        <v>8120</v>
      </c>
      <c r="B4587" t="str">
        <f t="shared" si="286"/>
        <v>Enero</v>
      </c>
      <c r="C4587" s="20" t="s">
        <v>8144</v>
      </c>
      <c r="D4587" t="s">
        <v>1</v>
      </c>
      <c r="E4587" t="s">
        <v>0</v>
      </c>
      <c r="F4587" t="str">
        <f t="shared" si="287"/>
        <v>CCF</v>
      </c>
      <c r="G4587" t="s">
        <v>8171</v>
      </c>
      <c r="H4587" t="s">
        <v>8172</v>
      </c>
      <c r="I4587">
        <v>5549</v>
      </c>
      <c r="J4587">
        <v>5549</v>
      </c>
      <c r="K4587" t="s">
        <v>709</v>
      </c>
      <c r="L4587" t="str">
        <f t="shared" si="288"/>
        <v>NIT</v>
      </c>
      <c r="M4587" t="str">
        <f t="shared" si="289"/>
        <v>07022608741010</v>
      </c>
      <c r="N4587" t="s">
        <v>710</v>
      </c>
      <c r="O4587">
        <v>0</v>
      </c>
      <c r="P4587">
        <v>0</v>
      </c>
      <c r="Q4587">
        <v>185.84</v>
      </c>
      <c r="R4587">
        <v>24.159200000000002</v>
      </c>
      <c r="S4587">
        <v>0</v>
      </c>
      <c r="T4587">
        <v>0</v>
      </c>
      <c r="U4587">
        <v>209.9992</v>
      </c>
      <c r="W4587" t="s">
        <v>1</v>
      </c>
    </row>
    <row r="4588" spans="1:23">
      <c r="A4588" t="s">
        <v>8120</v>
      </c>
      <c r="B4588" t="str">
        <f t="shared" ref="B4588:B4651" si="290">SUBSTITUTE(A4588,"NERO","nero")</f>
        <v>Enero</v>
      </c>
      <c r="C4588" s="20" t="s">
        <v>8144</v>
      </c>
      <c r="D4588" t="s">
        <v>1</v>
      </c>
      <c r="E4588" t="s">
        <v>0</v>
      </c>
      <c r="F4588" t="str">
        <f t="shared" si="287"/>
        <v>CCF</v>
      </c>
      <c r="G4588" t="s">
        <v>8171</v>
      </c>
      <c r="H4588" t="s">
        <v>8172</v>
      </c>
      <c r="I4588">
        <v>5550</v>
      </c>
      <c r="J4588">
        <v>5550</v>
      </c>
      <c r="K4588" t="s">
        <v>118</v>
      </c>
      <c r="L4588" t="str">
        <f t="shared" si="288"/>
        <v>NIT</v>
      </c>
      <c r="M4588" t="str">
        <f t="shared" si="289"/>
        <v>06141106071025</v>
      </c>
      <c r="N4588" t="s">
        <v>119</v>
      </c>
      <c r="O4588">
        <v>0</v>
      </c>
      <c r="P4588">
        <v>0</v>
      </c>
      <c r="Q4588">
        <v>23</v>
      </c>
      <c r="R4588">
        <v>2.99</v>
      </c>
      <c r="S4588">
        <v>0</v>
      </c>
      <c r="T4588">
        <v>0</v>
      </c>
      <c r="U4588">
        <v>25.990000000000002</v>
      </c>
      <c r="W4588" t="s">
        <v>1</v>
      </c>
    </row>
    <row r="4589" spans="1:23">
      <c r="A4589" t="s">
        <v>8120</v>
      </c>
      <c r="B4589" t="str">
        <f t="shared" si="290"/>
        <v>Enero</v>
      </c>
      <c r="C4589" s="20" t="s">
        <v>8144</v>
      </c>
      <c r="D4589" t="s">
        <v>1</v>
      </c>
      <c r="E4589" t="s">
        <v>0</v>
      </c>
      <c r="F4589" t="str">
        <f t="shared" si="287"/>
        <v>CCF</v>
      </c>
      <c r="G4589" t="s">
        <v>8171</v>
      </c>
      <c r="H4589" t="s">
        <v>8172</v>
      </c>
      <c r="I4589">
        <v>5551</v>
      </c>
      <c r="J4589">
        <v>5551</v>
      </c>
      <c r="K4589" t="s">
        <v>140</v>
      </c>
      <c r="L4589" t="str">
        <f t="shared" si="288"/>
        <v>NIT</v>
      </c>
      <c r="M4589" t="str">
        <f t="shared" si="289"/>
        <v>06142110041021</v>
      </c>
      <c r="N4589" t="s">
        <v>141</v>
      </c>
      <c r="O4589">
        <v>0</v>
      </c>
      <c r="P4589">
        <v>0</v>
      </c>
      <c r="Q4589">
        <v>221.9</v>
      </c>
      <c r="R4589">
        <v>28.847000000000001</v>
      </c>
      <c r="S4589">
        <v>0</v>
      </c>
      <c r="T4589">
        <v>0</v>
      </c>
      <c r="U4589">
        <v>250.74700000000001</v>
      </c>
      <c r="W4589" t="s">
        <v>1</v>
      </c>
    </row>
    <row r="4590" spans="1:23">
      <c r="A4590" t="s">
        <v>8120</v>
      </c>
      <c r="B4590" t="str">
        <f t="shared" si="290"/>
        <v>Enero</v>
      </c>
      <c r="C4590" s="20" t="s">
        <v>8144</v>
      </c>
      <c r="D4590" t="s">
        <v>1</v>
      </c>
      <c r="E4590" t="s">
        <v>0</v>
      </c>
      <c r="F4590" t="str">
        <f t="shared" si="287"/>
        <v>CCF</v>
      </c>
      <c r="G4590" t="s">
        <v>8171</v>
      </c>
      <c r="H4590" t="s">
        <v>8172</v>
      </c>
      <c r="I4590">
        <v>5552</v>
      </c>
      <c r="J4590">
        <v>5552</v>
      </c>
      <c r="K4590" t="s">
        <v>142</v>
      </c>
      <c r="L4590" t="str">
        <f t="shared" si="288"/>
        <v>NIT</v>
      </c>
      <c r="M4590" t="str">
        <f t="shared" si="289"/>
        <v>05110205141012</v>
      </c>
      <c r="N4590" t="s">
        <v>143</v>
      </c>
      <c r="O4590">
        <v>0</v>
      </c>
      <c r="P4590">
        <v>0</v>
      </c>
      <c r="Q4590">
        <v>8.14</v>
      </c>
      <c r="R4590">
        <v>1.0582</v>
      </c>
      <c r="S4590">
        <v>0</v>
      </c>
      <c r="T4590">
        <v>0</v>
      </c>
      <c r="U4590">
        <v>9.1981999999999999</v>
      </c>
      <c r="W4590" t="s">
        <v>1</v>
      </c>
    </row>
    <row r="4591" spans="1:23">
      <c r="A4591" t="s">
        <v>8120</v>
      </c>
      <c r="B4591" t="str">
        <f t="shared" si="290"/>
        <v>Enero</v>
      </c>
      <c r="C4591" s="20" t="s">
        <v>8144</v>
      </c>
      <c r="D4591" t="s">
        <v>1</v>
      </c>
      <c r="E4591" t="s">
        <v>0</v>
      </c>
      <c r="F4591" t="str">
        <f t="shared" si="287"/>
        <v>CCF</v>
      </c>
      <c r="G4591" t="s">
        <v>8171</v>
      </c>
      <c r="H4591" t="s">
        <v>8172</v>
      </c>
      <c r="I4591">
        <v>5554</v>
      </c>
      <c r="J4591">
        <v>5554</v>
      </c>
      <c r="K4591" t="s">
        <v>237</v>
      </c>
      <c r="L4591" t="str">
        <f t="shared" si="288"/>
        <v>NIT</v>
      </c>
      <c r="M4591" t="str">
        <f t="shared" si="289"/>
        <v>08191601731036</v>
      </c>
      <c r="N4591" t="s">
        <v>238</v>
      </c>
      <c r="O4591">
        <v>0</v>
      </c>
      <c r="P4591">
        <v>0</v>
      </c>
      <c r="Q4591">
        <v>630.66</v>
      </c>
      <c r="R4591">
        <v>81.985799999999998</v>
      </c>
      <c r="S4591">
        <v>0</v>
      </c>
      <c r="T4591">
        <v>0</v>
      </c>
      <c r="U4591">
        <v>712.64580000000001</v>
      </c>
      <c r="W4591" t="s">
        <v>1</v>
      </c>
    </row>
    <row r="4592" spans="1:23">
      <c r="A4592" t="s">
        <v>8120</v>
      </c>
      <c r="B4592" t="str">
        <f t="shared" si="290"/>
        <v>Enero</v>
      </c>
      <c r="C4592" s="20" t="s">
        <v>8144</v>
      </c>
      <c r="D4592" t="s">
        <v>1</v>
      </c>
      <c r="E4592" t="s">
        <v>0</v>
      </c>
      <c r="F4592" t="str">
        <f t="shared" si="287"/>
        <v>CCF</v>
      </c>
      <c r="G4592" t="s">
        <v>8171</v>
      </c>
      <c r="H4592" t="s">
        <v>8172</v>
      </c>
      <c r="I4592">
        <v>5555</v>
      </c>
      <c r="J4592">
        <v>5555</v>
      </c>
      <c r="K4592" t="s">
        <v>8016</v>
      </c>
      <c r="L4592" t="str">
        <f t="shared" si="288"/>
        <v>NIT</v>
      </c>
      <c r="M4592" t="str">
        <f t="shared" si="289"/>
        <v>06140606681184</v>
      </c>
      <c r="N4592" t="s">
        <v>8017</v>
      </c>
      <c r="O4592">
        <v>0</v>
      </c>
      <c r="P4592">
        <v>0</v>
      </c>
      <c r="Q4592">
        <v>334.52</v>
      </c>
      <c r="R4592">
        <v>43.4876</v>
      </c>
      <c r="S4592">
        <v>0</v>
      </c>
      <c r="T4592">
        <v>0</v>
      </c>
      <c r="U4592">
        <v>378.00759999999997</v>
      </c>
      <c r="W4592" t="s">
        <v>1</v>
      </c>
    </row>
    <row r="4593" spans="1:23">
      <c r="A4593" t="s">
        <v>8120</v>
      </c>
      <c r="B4593" t="str">
        <f t="shared" si="290"/>
        <v>Enero</v>
      </c>
      <c r="C4593" s="20" t="s">
        <v>8144</v>
      </c>
      <c r="D4593" t="s">
        <v>1</v>
      </c>
      <c r="E4593" t="s">
        <v>0</v>
      </c>
      <c r="F4593" t="str">
        <f t="shared" si="287"/>
        <v>CCF</v>
      </c>
      <c r="G4593" t="s">
        <v>8171</v>
      </c>
      <c r="H4593" t="s">
        <v>8172</v>
      </c>
      <c r="I4593">
        <v>5556</v>
      </c>
      <c r="J4593">
        <v>5556</v>
      </c>
      <c r="K4593" t="s">
        <v>7859</v>
      </c>
      <c r="L4593" t="str">
        <f t="shared" si="288"/>
        <v>NIT</v>
      </c>
      <c r="M4593" t="str">
        <f t="shared" si="289"/>
        <v>06140504211035</v>
      </c>
      <c r="N4593" t="s">
        <v>7860</v>
      </c>
      <c r="O4593">
        <v>0</v>
      </c>
      <c r="P4593">
        <v>0</v>
      </c>
      <c r="Q4593">
        <v>3698.71</v>
      </c>
      <c r="R4593">
        <v>480.83230000000003</v>
      </c>
      <c r="S4593">
        <v>0</v>
      </c>
      <c r="T4593">
        <v>0</v>
      </c>
      <c r="U4593">
        <v>4179.5423000000001</v>
      </c>
      <c r="W4593" t="s">
        <v>1</v>
      </c>
    </row>
    <row r="4594" spans="1:23">
      <c r="A4594" t="s">
        <v>8120</v>
      </c>
      <c r="B4594" t="str">
        <f t="shared" si="290"/>
        <v>Enero</v>
      </c>
      <c r="C4594" s="20" t="s">
        <v>8144</v>
      </c>
      <c r="D4594" t="s">
        <v>1</v>
      </c>
      <c r="E4594" t="s">
        <v>0</v>
      </c>
      <c r="F4594" t="str">
        <f t="shared" si="287"/>
        <v>CCF</v>
      </c>
      <c r="G4594" t="s">
        <v>8171</v>
      </c>
      <c r="H4594" t="s">
        <v>8172</v>
      </c>
      <c r="I4594">
        <v>5557</v>
      </c>
      <c r="J4594">
        <v>5557</v>
      </c>
      <c r="K4594" t="s">
        <v>118</v>
      </c>
      <c r="L4594" t="str">
        <f t="shared" si="288"/>
        <v>NIT</v>
      </c>
      <c r="M4594" t="str">
        <f t="shared" si="289"/>
        <v>06141106071025</v>
      </c>
      <c r="N4594" t="s">
        <v>119</v>
      </c>
      <c r="O4594">
        <v>0</v>
      </c>
      <c r="P4594">
        <v>0</v>
      </c>
      <c r="Q4594">
        <v>15.78</v>
      </c>
      <c r="R4594">
        <v>2.0514000000000001</v>
      </c>
      <c r="S4594">
        <v>0</v>
      </c>
      <c r="T4594">
        <v>0</v>
      </c>
      <c r="U4594">
        <v>17.831399999999999</v>
      </c>
      <c r="W4594" t="s">
        <v>1</v>
      </c>
    </row>
    <row r="4595" spans="1:23">
      <c r="A4595" t="s">
        <v>8120</v>
      </c>
      <c r="B4595" t="str">
        <f t="shared" si="290"/>
        <v>Enero</v>
      </c>
      <c r="C4595" s="20" t="s">
        <v>8144</v>
      </c>
      <c r="D4595" t="s">
        <v>1</v>
      </c>
      <c r="E4595" t="s">
        <v>0</v>
      </c>
      <c r="F4595" t="str">
        <f t="shared" si="287"/>
        <v>CCF</v>
      </c>
      <c r="G4595" t="s">
        <v>8171</v>
      </c>
      <c r="H4595" t="s">
        <v>8172</v>
      </c>
      <c r="I4595">
        <v>5558</v>
      </c>
      <c r="J4595">
        <v>5558</v>
      </c>
      <c r="K4595" t="s">
        <v>713</v>
      </c>
      <c r="L4595" t="str">
        <f t="shared" si="288"/>
        <v>NIT</v>
      </c>
      <c r="M4595" t="str">
        <f t="shared" si="289"/>
        <v>14060107480013</v>
      </c>
      <c r="N4595" t="s">
        <v>714</v>
      </c>
      <c r="O4595">
        <v>0</v>
      </c>
      <c r="P4595">
        <v>0</v>
      </c>
      <c r="Q4595">
        <v>435.74</v>
      </c>
      <c r="R4595">
        <v>56.6462</v>
      </c>
      <c r="S4595">
        <v>0</v>
      </c>
      <c r="T4595">
        <v>0</v>
      </c>
      <c r="U4595">
        <v>492.38620000000003</v>
      </c>
      <c r="W4595" t="s">
        <v>1</v>
      </c>
    </row>
    <row r="4596" spans="1:23">
      <c r="A4596" t="s">
        <v>8120</v>
      </c>
      <c r="B4596" t="str">
        <f t="shared" si="290"/>
        <v>Enero</v>
      </c>
      <c r="C4596" s="20" t="s">
        <v>8144</v>
      </c>
      <c r="D4596" t="s">
        <v>1</v>
      </c>
      <c r="E4596" t="s">
        <v>0</v>
      </c>
      <c r="F4596" t="str">
        <f t="shared" si="287"/>
        <v>CCF</v>
      </c>
      <c r="G4596" t="s">
        <v>8171</v>
      </c>
      <c r="H4596" t="s">
        <v>8172</v>
      </c>
      <c r="I4596">
        <v>5560</v>
      </c>
      <c r="J4596">
        <v>5560</v>
      </c>
      <c r="K4596" t="s">
        <v>586</v>
      </c>
      <c r="L4596" t="str">
        <f t="shared" si="288"/>
        <v>NIT</v>
      </c>
      <c r="M4596" t="str">
        <f t="shared" si="289"/>
        <v>06141607580010</v>
      </c>
      <c r="N4596" t="s">
        <v>587</v>
      </c>
      <c r="O4596">
        <v>0</v>
      </c>
      <c r="P4596">
        <v>0</v>
      </c>
      <c r="Q4596">
        <v>139.38999999999999</v>
      </c>
      <c r="R4596">
        <v>18.120699999999999</v>
      </c>
      <c r="S4596">
        <v>0</v>
      </c>
      <c r="T4596">
        <v>0</v>
      </c>
      <c r="U4596">
        <v>157.51069999999999</v>
      </c>
      <c r="W4596" t="s">
        <v>1</v>
      </c>
    </row>
    <row r="4597" spans="1:23">
      <c r="A4597" t="s">
        <v>8120</v>
      </c>
      <c r="B4597" t="str">
        <f t="shared" si="290"/>
        <v>Enero</v>
      </c>
      <c r="C4597" s="20" t="s">
        <v>8144</v>
      </c>
      <c r="D4597" t="s">
        <v>1</v>
      </c>
      <c r="E4597" t="s">
        <v>0</v>
      </c>
      <c r="F4597" t="str">
        <f t="shared" si="287"/>
        <v>CCF</v>
      </c>
      <c r="G4597" t="s">
        <v>8171</v>
      </c>
      <c r="H4597" t="s">
        <v>8172</v>
      </c>
      <c r="I4597">
        <v>5561</v>
      </c>
      <c r="J4597">
        <v>5561</v>
      </c>
      <c r="K4597" t="s">
        <v>277</v>
      </c>
      <c r="L4597" t="str">
        <f t="shared" si="288"/>
        <v>NIT</v>
      </c>
      <c r="M4597" t="str">
        <f t="shared" si="289"/>
        <v>06141908811067</v>
      </c>
      <c r="N4597" t="s">
        <v>278</v>
      </c>
      <c r="O4597">
        <v>0</v>
      </c>
      <c r="P4597">
        <v>0</v>
      </c>
      <c r="Q4597">
        <v>286.72000000000003</v>
      </c>
      <c r="R4597">
        <v>37.273600000000002</v>
      </c>
      <c r="S4597">
        <v>0</v>
      </c>
      <c r="T4597">
        <v>0</v>
      </c>
      <c r="U4597">
        <v>323.99360000000001</v>
      </c>
      <c r="W4597" t="s">
        <v>1</v>
      </c>
    </row>
    <row r="4598" spans="1:23">
      <c r="A4598" t="s">
        <v>8120</v>
      </c>
      <c r="B4598" t="str">
        <f t="shared" si="290"/>
        <v>Enero</v>
      </c>
      <c r="C4598" s="20" t="s">
        <v>8144</v>
      </c>
      <c r="D4598" t="s">
        <v>1</v>
      </c>
      <c r="E4598" t="s">
        <v>0</v>
      </c>
      <c r="F4598" t="str">
        <f t="shared" si="287"/>
        <v>CCF</v>
      </c>
      <c r="G4598" t="s">
        <v>8171</v>
      </c>
      <c r="H4598" t="s">
        <v>8172</v>
      </c>
      <c r="I4598">
        <v>5562</v>
      </c>
      <c r="J4598">
        <v>5562</v>
      </c>
      <c r="K4598" t="s">
        <v>142</v>
      </c>
      <c r="L4598" t="str">
        <f t="shared" si="288"/>
        <v>NIT</v>
      </c>
      <c r="M4598" t="str">
        <f t="shared" si="289"/>
        <v>05110205141012</v>
      </c>
      <c r="N4598" t="s">
        <v>143</v>
      </c>
      <c r="O4598">
        <v>0</v>
      </c>
      <c r="P4598">
        <v>0</v>
      </c>
      <c r="Q4598">
        <v>11</v>
      </c>
      <c r="R4598">
        <v>1.4300000000000002</v>
      </c>
      <c r="S4598">
        <v>0</v>
      </c>
      <c r="T4598">
        <v>0</v>
      </c>
      <c r="U4598">
        <v>12.43</v>
      </c>
      <c r="W4598" t="s">
        <v>1</v>
      </c>
    </row>
    <row r="4599" spans="1:23">
      <c r="A4599" t="s">
        <v>8120</v>
      </c>
      <c r="B4599" t="str">
        <f t="shared" si="290"/>
        <v>Enero</v>
      </c>
      <c r="C4599" s="20" t="s">
        <v>8144</v>
      </c>
      <c r="D4599" t="s">
        <v>1</v>
      </c>
      <c r="E4599" t="s">
        <v>0</v>
      </c>
      <c r="F4599" t="str">
        <f t="shared" si="287"/>
        <v>CCF</v>
      </c>
      <c r="G4599" t="s">
        <v>8171</v>
      </c>
      <c r="H4599" t="s">
        <v>8172</v>
      </c>
      <c r="I4599">
        <v>5563</v>
      </c>
      <c r="J4599">
        <v>5563</v>
      </c>
      <c r="K4599" t="s">
        <v>999</v>
      </c>
      <c r="L4599" t="str">
        <f t="shared" si="288"/>
        <v>NIT</v>
      </c>
      <c r="M4599" t="str">
        <f t="shared" si="289"/>
        <v>06142812891023</v>
      </c>
      <c r="N4599" t="s">
        <v>1000</v>
      </c>
      <c r="O4599">
        <v>0</v>
      </c>
      <c r="P4599">
        <v>0</v>
      </c>
      <c r="Q4599">
        <v>191.15</v>
      </c>
      <c r="R4599">
        <v>24.849500000000003</v>
      </c>
      <c r="S4599">
        <v>0</v>
      </c>
      <c r="T4599">
        <v>0</v>
      </c>
      <c r="U4599">
        <v>215.99950000000001</v>
      </c>
      <c r="W4599" t="s">
        <v>1</v>
      </c>
    </row>
    <row r="4600" spans="1:23">
      <c r="A4600" t="s">
        <v>8120</v>
      </c>
      <c r="B4600" t="str">
        <f t="shared" si="290"/>
        <v>Enero</v>
      </c>
      <c r="C4600" s="20" t="s">
        <v>8144</v>
      </c>
      <c r="D4600" t="s">
        <v>1</v>
      </c>
      <c r="E4600" t="s">
        <v>0</v>
      </c>
      <c r="F4600" t="str">
        <f t="shared" si="287"/>
        <v>CCF</v>
      </c>
      <c r="G4600" t="s">
        <v>8171</v>
      </c>
      <c r="H4600" t="s">
        <v>8172</v>
      </c>
      <c r="I4600">
        <v>5564</v>
      </c>
      <c r="J4600">
        <v>5564</v>
      </c>
      <c r="K4600" t="s">
        <v>118</v>
      </c>
      <c r="L4600" t="str">
        <f t="shared" si="288"/>
        <v>NIT</v>
      </c>
      <c r="M4600" t="str">
        <f t="shared" si="289"/>
        <v>06141106071025</v>
      </c>
      <c r="N4600" t="s">
        <v>119</v>
      </c>
      <c r="O4600">
        <v>0</v>
      </c>
      <c r="P4600">
        <v>0</v>
      </c>
      <c r="Q4600">
        <v>872.68</v>
      </c>
      <c r="R4600">
        <v>113.44839999999999</v>
      </c>
      <c r="S4600">
        <v>0</v>
      </c>
      <c r="T4600">
        <v>0</v>
      </c>
      <c r="U4600">
        <v>986.12839999999994</v>
      </c>
      <c r="W4600" t="s">
        <v>1</v>
      </c>
    </row>
    <row r="4601" spans="1:23">
      <c r="A4601" t="s">
        <v>8120</v>
      </c>
      <c r="B4601" t="str">
        <f t="shared" si="290"/>
        <v>Enero</v>
      </c>
      <c r="C4601" s="20" t="s">
        <v>8144</v>
      </c>
      <c r="D4601" t="s">
        <v>1</v>
      </c>
      <c r="E4601" t="s">
        <v>0</v>
      </c>
      <c r="F4601" t="str">
        <f t="shared" si="287"/>
        <v>CCF</v>
      </c>
      <c r="G4601" t="s">
        <v>8171</v>
      </c>
      <c r="H4601" t="s">
        <v>8172</v>
      </c>
      <c r="I4601">
        <v>5565</v>
      </c>
      <c r="J4601">
        <v>5565</v>
      </c>
      <c r="K4601" t="s">
        <v>91</v>
      </c>
      <c r="L4601" t="str">
        <f t="shared" si="288"/>
        <v>NIT</v>
      </c>
      <c r="M4601" t="str">
        <f t="shared" si="289"/>
        <v>02103008951013</v>
      </c>
      <c r="N4601" t="s">
        <v>92</v>
      </c>
      <c r="O4601">
        <v>0</v>
      </c>
      <c r="P4601">
        <v>0</v>
      </c>
      <c r="Q4601">
        <v>2415.9899999999998</v>
      </c>
      <c r="R4601">
        <v>314.07869999999997</v>
      </c>
      <c r="S4601">
        <v>0</v>
      </c>
      <c r="T4601">
        <v>0</v>
      </c>
      <c r="U4601">
        <v>2730.0686999999998</v>
      </c>
      <c r="W4601" t="s">
        <v>1</v>
      </c>
    </row>
    <row r="4602" spans="1:23">
      <c r="A4602" t="s">
        <v>8120</v>
      </c>
      <c r="B4602" t="str">
        <f t="shared" si="290"/>
        <v>Enero</v>
      </c>
      <c r="C4602" s="20" t="s">
        <v>8144</v>
      </c>
      <c r="D4602" t="s">
        <v>1</v>
      </c>
      <c r="E4602" t="s">
        <v>0</v>
      </c>
      <c r="F4602" t="str">
        <f t="shared" si="287"/>
        <v>CCF</v>
      </c>
      <c r="G4602" t="s">
        <v>8171</v>
      </c>
      <c r="H4602" t="s">
        <v>8172</v>
      </c>
      <c r="I4602">
        <v>5566</v>
      </c>
      <c r="J4602">
        <v>5566</v>
      </c>
      <c r="K4602" t="s">
        <v>95</v>
      </c>
      <c r="L4602" t="str">
        <f t="shared" si="288"/>
        <v>NIT</v>
      </c>
      <c r="M4602" t="str">
        <f t="shared" si="289"/>
        <v>06142212650014</v>
      </c>
      <c r="N4602" t="s">
        <v>96</v>
      </c>
      <c r="O4602">
        <v>0</v>
      </c>
      <c r="P4602">
        <v>0</v>
      </c>
      <c r="Q4602">
        <v>31.35</v>
      </c>
      <c r="R4602">
        <v>4.0754999999999999</v>
      </c>
      <c r="S4602">
        <v>0</v>
      </c>
      <c r="T4602">
        <v>0</v>
      </c>
      <c r="U4602">
        <v>35.4255</v>
      </c>
      <c r="W4602" t="s">
        <v>1</v>
      </c>
    </row>
    <row r="4603" spans="1:23">
      <c r="A4603" t="s">
        <v>8120</v>
      </c>
      <c r="B4603" t="str">
        <f t="shared" si="290"/>
        <v>Enero</v>
      </c>
      <c r="C4603" s="20" t="s">
        <v>8144</v>
      </c>
      <c r="D4603" t="s">
        <v>1</v>
      </c>
      <c r="E4603" t="s">
        <v>0</v>
      </c>
      <c r="F4603" t="str">
        <f t="shared" si="287"/>
        <v>CCF</v>
      </c>
      <c r="G4603" t="s">
        <v>8171</v>
      </c>
      <c r="H4603" t="s">
        <v>8172</v>
      </c>
      <c r="I4603">
        <v>5567</v>
      </c>
      <c r="J4603">
        <v>5567</v>
      </c>
      <c r="K4603" t="s">
        <v>95</v>
      </c>
      <c r="L4603" t="str">
        <f t="shared" si="288"/>
        <v>NIT</v>
      </c>
      <c r="M4603" t="str">
        <f t="shared" si="289"/>
        <v>06142212650014</v>
      </c>
      <c r="N4603" t="s">
        <v>96</v>
      </c>
      <c r="O4603">
        <v>0</v>
      </c>
      <c r="P4603">
        <v>0</v>
      </c>
      <c r="Q4603">
        <v>34.78</v>
      </c>
      <c r="R4603">
        <v>4.5213999999999999</v>
      </c>
      <c r="S4603">
        <v>0</v>
      </c>
      <c r="T4603">
        <v>0</v>
      </c>
      <c r="U4603">
        <v>39.301400000000001</v>
      </c>
      <c r="W4603" t="s">
        <v>1</v>
      </c>
    </row>
    <row r="4604" spans="1:23">
      <c r="A4604" t="s">
        <v>8120</v>
      </c>
      <c r="B4604" t="str">
        <f t="shared" si="290"/>
        <v>Enero</v>
      </c>
      <c r="C4604" s="20" t="s">
        <v>8144</v>
      </c>
      <c r="D4604" t="s">
        <v>1</v>
      </c>
      <c r="E4604" t="s">
        <v>0</v>
      </c>
      <c r="F4604" t="str">
        <f t="shared" si="287"/>
        <v>CCF</v>
      </c>
      <c r="G4604" t="s">
        <v>8171</v>
      </c>
      <c r="H4604" t="s">
        <v>8172</v>
      </c>
      <c r="I4604">
        <v>5568</v>
      </c>
      <c r="J4604">
        <v>5568</v>
      </c>
      <c r="K4604" t="s">
        <v>95</v>
      </c>
      <c r="L4604" t="str">
        <f t="shared" si="288"/>
        <v>NIT</v>
      </c>
      <c r="M4604" t="str">
        <f t="shared" si="289"/>
        <v>06142212650014</v>
      </c>
      <c r="N4604" t="s">
        <v>96</v>
      </c>
      <c r="O4604">
        <v>0</v>
      </c>
      <c r="P4604">
        <v>0</v>
      </c>
      <c r="Q4604">
        <v>28.76</v>
      </c>
      <c r="R4604">
        <v>3.7388000000000003</v>
      </c>
      <c r="S4604">
        <v>0</v>
      </c>
      <c r="T4604">
        <v>0</v>
      </c>
      <c r="U4604">
        <v>32.498800000000003</v>
      </c>
      <c r="W4604" t="s">
        <v>1</v>
      </c>
    </row>
    <row r="4605" spans="1:23">
      <c r="A4605" t="s">
        <v>8120</v>
      </c>
      <c r="B4605" t="str">
        <f t="shared" si="290"/>
        <v>Enero</v>
      </c>
      <c r="C4605" s="20" t="s">
        <v>8144</v>
      </c>
      <c r="D4605" t="s">
        <v>1</v>
      </c>
      <c r="E4605" t="s">
        <v>0</v>
      </c>
      <c r="F4605" t="str">
        <f t="shared" si="287"/>
        <v>CCF</v>
      </c>
      <c r="G4605" t="s">
        <v>8171</v>
      </c>
      <c r="H4605" t="s">
        <v>8172</v>
      </c>
      <c r="I4605">
        <v>5569</v>
      </c>
      <c r="J4605">
        <v>5569</v>
      </c>
      <c r="K4605" t="s">
        <v>95</v>
      </c>
      <c r="L4605" t="str">
        <f t="shared" si="288"/>
        <v>NIT</v>
      </c>
      <c r="M4605" t="str">
        <f t="shared" si="289"/>
        <v>06142212650014</v>
      </c>
      <c r="N4605" t="s">
        <v>96</v>
      </c>
      <c r="O4605">
        <v>0</v>
      </c>
      <c r="P4605">
        <v>0</v>
      </c>
      <c r="Q4605">
        <v>29.48</v>
      </c>
      <c r="R4605">
        <v>3.8324000000000003</v>
      </c>
      <c r="S4605">
        <v>0</v>
      </c>
      <c r="T4605">
        <v>0</v>
      </c>
      <c r="U4605">
        <v>33.312400000000004</v>
      </c>
      <c r="W4605" t="s">
        <v>1</v>
      </c>
    </row>
    <row r="4606" spans="1:23">
      <c r="A4606" t="s">
        <v>8120</v>
      </c>
      <c r="B4606" t="str">
        <f t="shared" si="290"/>
        <v>Enero</v>
      </c>
      <c r="C4606" s="20" t="s">
        <v>8144</v>
      </c>
      <c r="D4606" t="s">
        <v>1</v>
      </c>
      <c r="E4606" t="s">
        <v>0</v>
      </c>
      <c r="F4606" t="str">
        <f t="shared" si="287"/>
        <v>CCF</v>
      </c>
      <c r="G4606" t="s">
        <v>8171</v>
      </c>
      <c r="H4606" t="s">
        <v>8172</v>
      </c>
      <c r="I4606">
        <v>5570</v>
      </c>
      <c r="J4606">
        <v>5570</v>
      </c>
      <c r="K4606" t="s">
        <v>95</v>
      </c>
      <c r="L4606" t="str">
        <f t="shared" si="288"/>
        <v>NIT</v>
      </c>
      <c r="M4606" t="str">
        <f t="shared" si="289"/>
        <v>06142212650014</v>
      </c>
      <c r="N4606" t="s">
        <v>96</v>
      </c>
      <c r="O4606">
        <v>0</v>
      </c>
      <c r="P4606">
        <v>0</v>
      </c>
      <c r="Q4606">
        <v>25.34</v>
      </c>
      <c r="R4606">
        <v>3.2942</v>
      </c>
      <c r="S4606">
        <v>0</v>
      </c>
      <c r="T4606">
        <v>0</v>
      </c>
      <c r="U4606">
        <v>28.6342</v>
      </c>
      <c r="W4606" t="s">
        <v>1</v>
      </c>
    </row>
    <row r="4607" spans="1:23">
      <c r="A4607" t="s">
        <v>8120</v>
      </c>
      <c r="B4607" t="str">
        <f t="shared" si="290"/>
        <v>Enero</v>
      </c>
      <c r="C4607" s="20" t="s">
        <v>8144</v>
      </c>
      <c r="D4607" t="s">
        <v>1</v>
      </c>
      <c r="E4607" t="s">
        <v>0</v>
      </c>
      <c r="F4607" t="str">
        <f t="shared" si="287"/>
        <v>CCF</v>
      </c>
      <c r="G4607" t="s">
        <v>8171</v>
      </c>
      <c r="H4607" t="s">
        <v>8172</v>
      </c>
      <c r="I4607">
        <v>5571</v>
      </c>
      <c r="J4607">
        <v>5571</v>
      </c>
      <c r="K4607" t="s">
        <v>95</v>
      </c>
      <c r="L4607" t="str">
        <f t="shared" si="288"/>
        <v>NIT</v>
      </c>
      <c r="M4607" t="str">
        <f t="shared" si="289"/>
        <v>06142212650014</v>
      </c>
      <c r="N4607" t="s">
        <v>96</v>
      </c>
      <c r="O4607">
        <v>0</v>
      </c>
      <c r="P4607">
        <v>0</v>
      </c>
      <c r="Q4607">
        <v>70.16</v>
      </c>
      <c r="R4607">
        <v>9.1207999999999991</v>
      </c>
      <c r="S4607">
        <v>0</v>
      </c>
      <c r="T4607">
        <v>0</v>
      </c>
      <c r="U4607">
        <v>79.280799999999999</v>
      </c>
      <c r="W4607" t="s">
        <v>1</v>
      </c>
    </row>
    <row r="4608" spans="1:23">
      <c r="A4608" t="s">
        <v>8120</v>
      </c>
      <c r="B4608" t="str">
        <f t="shared" si="290"/>
        <v>Enero</v>
      </c>
      <c r="C4608" s="20" t="s">
        <v>8144</v>
      </c>
      <c r="D4608" t="s">
        <v>1</v>
      </c>
      <c r="E4608" t="s">
        <v>0</v>
      </c>
      <c r="F4608" t="str">
        <f t="shared" si="287"/>
        <v>CCF</v>
      </c>
      <c r="G4608" t="s">
        <v>8171</v>
      </c>
      <c r="H4608" t="s">
        <v>8172</v>
      </c>
      <c r="I4608">
        <v>5572</v>
      </c>
      <c r="J4608">
        <v>5572</v>
      </c>
      <c r="K4608" t="s">
        <v>95</v>
      </c>
      <c r="L4608" t="str">
        <f t="shared" si="288"/>
        <v>NIT</v>
      </c>
      <c r="M4608" t="str">
        <f t="shared" si="289"/>
        <v>06142212650014</v>
      </c>
      <c r="N4608" t="s">
        <v>96</v>
      </c>
      <c r="O4608">
        <v>0</v>
      </c>
      <c r="P4608">
        <v>0</v>
      </c>
      <c r="Q4608">
        <v>27.8</v>
      </c>
      <c r="R4608">
        <v>3.6140000000000003</v>
      </c>
      <c r="S4608">
        <v>0</v>
      </c>
      <c r="T4608">
        <v>0</v>
      </c>
      <c r="U4608">
        <v>31.414000000000001</v>
      </c>
      <c r="W4608" t="s">
        <v>1</v>
      </c>
    </row>
    <row r="4609" spans="1:23">
      <c r="A4609" t="s">
        <v>8120</v>
      </c>
      <c r="B4609" t="str">
        <f t="shared" si="290"/>
        <v>Enero</v>
      </c>
      <c r="C4609" s="20" t="s">
        <v>8144</v>
      </c>
      <c r="D4609" t="s">
        <v>1</v>
      </c>
      <c r="E4609" t="s">
        <v>0</v>
      </c>
      <c r="F4609" t="str">
        <f t="shared" si="287"/>
        <v>CCF</v>
      </c>
      <c r="G4609" t="s">
        <v>8171</v>
      </c>
      <c r="H4609" t="s">
        <v>8172</v>
      </c>
      <c r="I4609">
        <v>5573</v>
      </c>
      <c r="J4609">
        <v>5573</v>
      </c>
      <c r="K4609" t="s">
        <v>95</v>
      </c>
      <c r="L4609" t="str">
        <f t="shared" si="288"/>
        <v>NIT</v>
      </c>
      <c r="M4609" t="str">
        <f t="shared" si="289"/>
        <v>06142212650014</v>
      </c>
      <c r="N4609" t="s">
        <v>96</v>
      </c>
      <c r="O4609">
        <v>0</v>
      </c>
      <c r="P4609">
        <v>0</v>
      </c>
      <c r="Q4609">
        <v>26.96</v>
      </c>
      <c r="R4609">
        <v>3.5048000000000004</v>
      </c>
      <c r="S4609">
        <v>0</v>
      </c>
      <c r="T4609">
        <v>0</v>
      </c>
      <c r="U4609">
        <v>30.4648</v>
      </c>
      <c r="W4609" t="s">
        <v>1</v>
      </c>
    </row>
    <row r="4610" spans="1:23">
      <c r="A4610" t="s">
        <v>8120</v>
      </c>
      <c r="B4610" t="str">
        <f t="shared" si="290"/>
        <v>Enero</v>
      </c>
      <c r="C4610" s="20" t="s">
        <v>8144</v>
      </c>
      <c r="D4610" t="s">
        <v>1</v>
      </c>
      <c r="E4610" t="s">
        <v>0</v>
      </c>
      <c r="F4610" t="str">
        <f t="shared" si="287"/>
        <v>CCF</v>
      </c>
      <c r="G4610" t="s">
        <v>8171</v>
      </c>
      <c r="H4610" t="s">
        <v>8172</v>
      </c>
      <c r="I4610">
        <v>5574</v>
      </c>
      <c r="J4610">
        <v>5574</v>
      </c>
      <c r="K4610" t="s">
        <v>95</v>
      </c>
      <c r="L4610" t="str">
        <f t="shared" si="288"/>
        <v>NIT</v>
      </c>
      <c r="M4610" t="str">
        <f t="shared" si="289"/>
        <v>06142212650014</v>
      </c>
      <c r="N4610" t="s">
        <v>96</v>
      </c>
      <c r="O4610">
        <v>0</v>
      </c>
      <c r="P4610">
        <v>0</v>
      </c>
      <c r="Q4610">
        <v>30.36</v>
      </c>
      <c r="R4610">
        <v>3.9468000000000001</v>
      </c>
      <c r="S4610">
        <v>0</v>
      </c>
      <c r="T4610">
        <v>0</v>
      </c>
      <c r="U4610">
        <v>34.306800000000003</v>
      </c>
      <c r="W4610" t="s">
        <v>1</v>
      </c>
    </row>
    <row r="4611" spans="1:23">
      <c r="A4611" t="s">
        <v>8120</v>
      </c>
      <c r="B4611" t="str">
        <f t="shared" si="290"/>
        <v>Enero</v>
      </c>
      <c r="C4611" s="20" t="s">
        <v>8144</v>
      </c>
      <c r="D4611" t="s">
        <v>1</v>
      </c>
      <c r="E4611" t="s">
        <v>0</v>
      </c>
      <c r="F4611" t="str">
        <f t="shared" ref="F4611:F4674" si="291">IF(E4611="05","Nota de crédito","CCF")</f>
        <v>CCF</v>
      </c>
      <c r="G4611" t="s">
        <v>8171</v>
      </c>
      <c r="H4611" t="s">
        <v>8172</v>
      </c>
      <c r="I4611">
        <v>5575</v>
      </c>
      <c r="J4611">
        <v>5575</v>
      </c>
      <c r="K4611" t="s">
        <v>95</v>
      </c>
      <c r="L4611" t="str">
        <f t="shared" ref="L4611:L4674" si="292">IF(K4611=0,"DUI","NIT")</f>
        <v>NIT</v>
      </c>
      <c r="M4611" t="str">
        <f t="shared" ref="M4611:M4674" si="293">IF(K4611=0,V4611,K4611)</f>
        <v>06142212650014</v>
      </c>
      <c r="N4611" t="s">
        <v>96</v>
      </c>
      <c r="O4611">
        <v>0</v>
      </c>
      <c r="P4611">
        <v>0</v>
      </c>
      <c r="Q4611">
        <v>29.06</v>
      </c>
      <c r="R4611">
        <v>3.7778</v>
      </c>
      <c r="S4611">
        <v>0</v>
      </c>
      <c r="T4611">
        <v>0</v>
      </c>
      <c r="U4611">
        <v>32.837800000000001</v>
      </c>
      <c r="W4611" t="s">
        <v>1</v>
      </c>
    </row>
    <row r="4612" spans="1:23">
      <c r="A4612" t="s">
        <v>8120</v>
      </c>
      <c r="B4612" t="str">
        <f t="shared" si="290"/>
        <v>Enero</v>
      </c>
      <c r="C4612" s="20" t="s">
        <v>8144</v>
      </c>
      <c r="D4612" t="s">
        <v>1</v>
      </c>
      <c r="E4612" t="s">
        <v>0</v>
      </c>
      <c r="F4612" t="str">
        <f t="shared" si="291"/>
        <v>CCF</v>
      </c>
      <c r="G4612" t="s">
        <v>8171</v>
      </c>
      <c r="H4612" t="s">
        <v>8172</v>
      </c>
      <c r="I4612">
        <v>5576</v>
      </c>
      <c r="J4612">
        <v>5576</v>
      </c>
      <c r="K4612" t="s">
        <v>95</v>
      </c>
      <c r="L4612" t="str">
        <f t="shared" si="292"/>
        <v>NIT</v>
      </c>
      <c r="M4612" t="str">
        <f t="shared" si="293"/>
        <v>06142212650014</v>
      </c>
      <c r="N4612" t="s">
        <v>96</v>
      </c>
      <c r="O4612">
        <v>0</v>
      </c>
      <c r="P4612">
        <v>0</v>
      </c>
      <c r="Q4612">
        <v>32.93</v>
      </c>
      <c r="R4612">
        <v>4.2808999999999999</v>
      </c>
      <c r="S4612">
        <v>0</v>
      </c>
      <c r="T4612">
        <v>0</v>
      </c>
      <c r="U4612">
        <v>37.210900000000002</v>
      </c>
      <c r="W4612" t="s">
        <v>1</v>
      </c>
    </row>
    <row r="4613" spans="1:23">
      <c r="A4613" t="s">
        <v>8120</v>
      </c>
      <c r="B4613" t="str">
        <f t="shared" si="290"/>
        <v>Enero</v>
      </c>
      <c r="C4613" s="20" t="s">
        <v>8144</v>
      </c>
      <c r="D4613" t="s">
        <v>1</v>
      </c>
      <c r="E4613" t="s">
        <v>0</v>
      </c>
      <c r="F4613" t="str">
        <f t="shared" si="291"/>
        <v>CCF</v>
      </c>
      <c r="G4613" t="s">
        <v>8171</v>
      </c>
      <c r="H4613" t="s">
        <v>8172</v>
      </c>
      <c r="I4613">
        <v>5577</v>
      </c>
      <c r="J4613">
        <v>5577</v>
      </c>
      <c r="K4613" t="s">
        <v>95</v>
      </c>
      <c r="L4613" t="str">
        <f t="shared" si="292"/>
        <v>NIT</v>
      </c>
      <c r="M4613" t="str">
        <f t="shared" si="293"/>
        <v>06142212650014</v>
      </c>
      <c r="N4613" t="s">
        <v>96</v>
      </c>
      <c r="O4613">
        <v>0</v>
      </c>
      <c r="P4613">
        <v>0</v>
      </c>
      <c r="Q4613">
        <v>26.12</v>
      </c>
      <c r="R4613">
        <v>3.3956000000000004</v>
      </c>
      <c r="S4613">
        <v>0</v>
      </c>
      <c r="T4613">
        <v>0</v>
      </c>
      <c r="U4613">
        <v>29.515600000000003</v>
      </c>
      <c r="W4613" t="s">
        <v>1</v>
      </c>
    </row>
    <row r="4614" spans="1:23">
      <c r="A4614" t="s">
        <v>8120</v>
      </c>
      <c r="B4614" t="str">
        <f t="shared" si="290"/>
        <v>Enero</v>
      </c>
      <c r="C4614" s="20" t="s">
        <v>8128</v>
      </c>
      <c r="D4614" t="s">
        <v>1</v>
      </c>
      <c r="E4614" t="s">
        <v>0</v>
      </c>
      <c r="F4614" t="str">
        <f t="shared" si="291"/>
        <v>CCF</v>
      </c>
      <c r="G4614" t="s">
        <v>8171</v>
      </c>
      <c r="H4614" t="s">
        <v>8172</v>
      </c>
      <c r="I4614">
        <v>5578</v>
      </c>
      <c r="J4614">
        <v>5578</v>
      </c>
      <c r="K4614" t="s">
        <v>95</v>
      </c>
      <c r="L4614" t="str">
        <f t="shared" si="292"/>
        <v>NIT</v>
      </c>
      <c r="M4614" t="str">
        <f t="shared" si="293"/>
        <v>06142212650014</v>
      </c>
      <c r="N4614" t="s">
        <v>96</v>
      </c>
      <c r="O4614">
        <v>0</v>
      </c>
      <c r="P4614">
        <v>0</v>
      </c>
      <c r="Q4614">
        <v>39.07</v>
      </c>
      <c r="R4614">
        <v>5.0791000000000004</v>
      </c>
      <c r="S4614">
        <v>0</v>
      </c>
      <c r="T4614">
        <v>0</v>
      </c>
      <c r="U4614">
        <v>44.149100000000004</v>
      </c>
      <c r="W4614" t="s">
        <v>1</v>
      </c>
    </row>
    <row r="4615" spans="1:23">
      <c r="A4615" t="s">
        <v>8120</v>
      </c>
      <c r="B4615" t="str">
        <f t="shared" si="290"/>
        <v>Enero</v>
      </c>
      <c r="C4615" s="20" t="s">
        <v>8128</v>
      </c>
      <c r="D4615" t="s">
        <v>1</v>
      </c>
      <c r="E4615" t="s">
        <v>0</v>
      </c>
      <c r="F4615" t="str">
        <f t="shared" si="291"/>
        <v>CCF</v>
      </c>
      <c r="G4615" t="s">
        <v>8171</v>
      </c>
      <c r="H4615" t="s">
        <v>8172</v>
      </c>
      <c r="I4615">
        <v>5579</v>
      </c>
      <c r="J4615">
        <v>5579</v>
      </c>
      <c r="K4615" t="s">
        <v>95</v>
      </c>
      <c r="L4615" t="str">
        <f t="shared" si="292"/>
        <v>NIT</v>
      </c>
      <c r="M4615" t="str">
        <f t="shared" si="293"/>
        <v>06142212650014</v>
      </c>
      <c r="N4615" t="s">
        <v>96</v>
      </c>
      <c r="O4615">
        <v>0</v>
      </c>
      <c r="P4615">
        <v>0</v>
      </c>
      <c r="Q4615">
        <v>24.04</v>
      </c>
      <c r="R4615">
        <v>3.1252</v>
      </c>
      <c r="S4615">
        <v>0</v>
      </c>
      <c r="T4615">
        <v>0</v>
      </c>
      <c r="U4615">
        <v>27.165199999999999</v>
      </c>
      <c r="W4615" t="s">
        <v>1</v>
      </c>
    </row>
    <row r="4616" spans="1:23">
      <c r="A4616" t="s">
        <v>8120</v>
      </c>
      <c r="B4616" t="str">
        <f t="shared" si="290"/>
        <v>Enero</v>
      </c>
      <c r="C4616" s="20" t="s">
        <v>8128</v>
      </c>
      <c r="D4616" t="s">
        <v>1</v>
      </c>
      <c r="E4616" t="s">
        <v>0</v>
      </c>
      <c r="F4616" t="str">
        <f t="shared" si="291"/>
        <v>CCF</v>
      </c>
      <c r="G4616" t="s">
        <v>8171</v>
      </c>
      <c r="H4616" t="s">
        <v>8172</v>
      </c>
      <c r="I4616">
        <v>5580</v>
      </c>
      <c r="J4616">
        <v>5580</v>
      </c>
      <c r="K4616" t="s">
        <v>95</v>
      </c>
      <c r="L4616" t="str">
        <f t="shared" si="292"/>
        <v>NIT</v>
      </c>
      <c r="M4616" t="str">
        <f t="shared" si="293"/>
        <v>06142212650014</v>
      </c>
      <c r="N4616" t="s">
        <v>96</v>
      </c>
      <c r="O4616">
        <v>0</v>
      </c>
      <c r="P4616">
        <v>0</v>
      </c>
      <c r="Q4616">
        <v>29.84</v>
      </c>
      <c r="R4616">
        <v>3.8792</v>
      </c>
      <c r="S4616">
        <v>0</v>
      </c>
      <c r="T4616">
        <v>0</v>
      </c>
      <c r="U4616">
        <v>33.719200000000001</v>
      </c>
      <c r="W4616" t="s">
        <v>1</v>
      </c>
    </row>
    <row r="4617" spans="1:23">
      <c r="A4617" t="s">
        <v>8120</v>
      </c>
      <c r="B4617" t="str">
        <f t="shared" si="290"/>
        <v>Enero</v>
      </c>
      <c r="C4617" s="20" t="s">
        <v>8128</v>
      </c>
      <c r="D4617" t="s">
        <v>1</v>
      </c>
      <c r="E4617" t="s">
        <v>0</v>
      </c>
      <c r="F4617" t="str">
        <f t="shared" si="291"/>
        <v>CCF</v>
      </c>
      <c r="G4617" t="s">
        <v>8171</v>
      </c>
      <c r="H4617" t="s">
        <v>8172</v>
      </c>
      <c r="I4617">
        <v>5581</v>
      </c>
      <c r="J4617">
        <v>5581</v>
      </c>
      <c r="K4617" t="s">
        <v>95</v>
      </c>
      <c r="L4617" t="str">
        <f t="shared" si="292"/>
        <v>NIT</v>
      </c>
      <c r="M4617" t="str">
        <f t="shared" si="293"/>
        <v>06142212650014</v>
      </c>
      <c r="N4617" t="s">
        <v>96</v>
      </c>
      <c r="O4617">
        <v>0</v>
      </c>
      <c r="P4617">
        <v>0</v>
      </c>
      <c r="Q4617">
        <v>21.48</v>
      </c>
      <c r="R4617">
        <v>2.7924000000000002</v>
      </c>
      <c r="S4617">
        <v>0</v>
      </c>
      <c r="T4617">
        <v>0</v>
      </c>
      <c r="U4617">
        <v>24.272400000000001</v>
      </c>
      <c r="W4617" t="s">
        <v>1</v>
      </c>
    </row>
    <row r="4618" spans="1:23">
      <c r="A4618" t="s">
        <v>8120</v>
      </c>
      <c r="B4618" t="str">
        <f t="shared" si="290"/>
        <v>Enero</v>
      </c>
      <c r="C4618" s="20" t="s">
        <v>8128</v>
      </c>
      <c r="D4618" t="s">
        <v>1</v>
      </c>
      <c r="E4618" t="s">
        <v>0</v>
      </c>
      <c r="F4618" t="str">
        <f t="shared" si="291"/>
        <v>CCF</v>
      </c>
      <c r="G4618" t="s">
        <v>8171</v>
      </c>
      <c r="H4618" t="s">
        <v>8172</v>
      </c>
      <c r="I4618">
        <v>5582</v>
      </c>
      <c r="J4618">
        <v>5582</v>
      </c>
      <c r="K4618" t="s">
        <v>95</v>
      </c>
      <c r="L4618" t="str">
        <f t="shared" si="292"/>
        <v>NIT</v>
      </c>
      <c r="M4618" t="str">
        <f t="shared" si="293"/>
        <v>06142212650014</v>
      </c>
      <c r="N4618" t="s">
        <v>96</v>
      </c>
      <c r="O4618">
        <v>0</v>
      </c>
      <c r="P4618">
        <v>0</v>
      </c>
      <c r="Q4618">
        <v>24.96</v>
      </c>
      <c r="R4618">
        <v>3.2448000000000001</v>
      </c>
      <c r="S4618">
        <v>0</v>
      </c>
      <c r="T4618">
        <v>0</v>
      </c>
      <c r="U4618">
        <v>28.204800000000002</v>
      </c>
      <c r="W4618" t="s">
        <v>1</v>
      </c>
    </row>
    <row r="4619" spans="1:23">
      <c r="A4619" t="s">
        <v>8120</v>
      </c>
      <c r="B4619" t="str">
        <f t="shared" si="290"/>
        <v>Enero</v>
      </c>
      <c r="C4619" s="20" t="s">
        <v>8128</v>
      </c>
      <c r="D4619" t="s">
        <v>1</v>
      </c>
      <c r="E4619" t="s">
        <v>0</v>
      </c>
      <c r="F4619" t="str">
        <f t="shared" si="291"/>
        <v>CCF</v>
      </c>
      <c r="G4619" t="s">
        <v>8171</v>
      </c>
      <c r="H4619" t="s">
        <v>8172</v>
      </c>
      <c r="I4619">
        <v>5583</v>
      </c>
      <c r="J4619">
        <v>5583</v>
      </c>
      <c r="K4619" t="s">
        <v>95</v>
      </c>
      <c r="L4619" t="str">
        <f t="shared" si="292"/>
        <v>NIT</v>
      </c>
      <c r="M4619" t="str">
        <f t="shared" si="293"/>
        <v>06142212650014</v>
      </c>
      <c r="N4619" t="s">
        <v>96</v>
      </c>
      <c r="O4619">
        <v>0</v>
      </c>
      <c r="P4619">
        <v>0</v>
      </c>
      <c r="Q4619">
        <v>37.18</v>
      </c>
      <c r="R4619">
        <v>4.8334000000000001</v>
      </c>
      <c r="S4619">
        <v>0</v>
      </c>
      <c r="T4619">
        <v>0</v>
      </c>
      <c r="U4619">
        <v>42.013399999999997</v>
      </c>
      <c r="W4619" t="s">
        <v>1</v>
      </c>
    </row>
    <row r="4620" spans="1:23">
      <c r="A4620" t="s">
        <v>8120</v>
      </c>
      <c r="B4620" t="str">
        <f t="shared" si="290"/>
        <v>Enero</v>
      </c>
      <c r="C4620" s="20" t="s">
        <v>8128</v>
      </c>
      <c r="D4620" t="s">
        <v>1</v>
      </c>
      <c r="E4620" t="s">
        <v>0</v>
      </c>
      <c r="F4620" t="str">
        <f t="shared" si="291"/>
        <v>CCF</v>
      </c>
      <c r="G4620" t="s">
        <v>8171</v>
      </c>
      <c r="H4620" t="s">
        <v>8172</v>
      </c>
      <c r="I4620">
        <v>5584</v>
      </c>
      <c r="J4620">
        <v>5584</v>
      </c>
      <c r="K4620" t="s">
        <v>95</v>
      </c>
      <c r="L4620" t="str">
        <f t="shared" si="292"/>
        <v>NIT</v>
      </c>
      <c r="M4620" t="str">
        <f t="shared" si="293"/>
        <v>06142212650014</v>
      </c>
      <c r="N4620" t="s">
        <v>96</v>
      </c>
      <c r="O4620">
        <v>0</v>
      </c>
      <c r="P4620">
        <v>0</v>
      </c>
      <c r="Q4620">
        <v>26</v>
      </c>
      <c r="R4620">
        <v>3.38</v>
      </c>
      <c r="S4620">
        <v>0</v>
      </c>
      <c r="T4620">
        <v>0</v>
      </c>
      <c r="U4620">
        <v>29.38</v>
      </c>
      <c r="W4620" t="s">
        <v>1</v>
      </c>
    </row>
    <row r="4621" spans="1:23">
      <c r="A4621" t="s">
        <v>8120</v>
      </c>
      <c r="B4621" t="str">
        <f t="shared" si="290"/>
        <v>Enero</v>
      </c>
      <c r="C4621" s="20" t="s">
        <v>8128</v>
      </c>
      <c r="D4621" t="s">
        <v>1</v>
      </c>
      <c r="E4621" t="s">
        <v>0</v>
      </c>
      <c r="F4621" t="str">
        <f t="shared" si="291"/>
        <v>CCF</v>
      </c>
      <c r="G4621" t="s">
        <v>8171</v>
      </c>
      <c r="H4621" t="s">
        <v>8172</v>
      </c>
      <c r="I4621">
        <v>5585</v>
      </c>
      <c r="J4621">
        <v>5585</v>
      </c>
      <c r="K4621" t="s">
        <v>95</v>
      </c>
      <c r="L4621" t="str">
        <f t="shared" si="292"/>
        <v>NIT</v>
      </c>
      <c r="M4621" t="str">
        <f t="shared" si="293"/>
        <v>06142212650014</v>
      </c>
      <c r="N4621" t="s">
        <v>96</v>
      </c>
      <c r="O4621">
        <v>0</v>
      </c>
      <c r="P4621">
        <v>0</v>
      </c>
      <c r="Q4621">
        <v>30.75</v>
      </c>
      <c r="R4621">
        <v>3.9975000000000001</v>
      </c>
      <c r="S4621">
        <v>0</v>
      </c>
      <c r="T4621">
        <v>0</v>
      </c>
      <c r="U4621">
        <v>34.747500000000002</v>
      </c>
      <c r="W4621" t="s">
        <v>1</v>
      </c>
    </row>
    <row r="4622" spans="1:23">
      <c r="A4622" t="s">
        <v>8120</v>
      </c>
      <c r="B4622" t="str">
        <f t="shared" si="290"/>
        <v>Enero</v>
      </c>
      <c r="C4622" s="20" t="s">
        <v>8128</v>
      </c>
      <c r="D4622" t="s">
        <v>1</v>
      </c>
      <c r="E4622" t="s">
        <v>0</v>
      </c>
      <c r="F4622" t="str">
        <f t="shared" si="291"/>
        <v>CCF</v>
      </c>
      <c r="G4622" t="s">
        <v>8171</v>
      </c>
      <c r="H4622" t="s">
        <v>8172</v>
      </c>
      <c r="I4622">
        <v>5587</v>
      </c>
      <c r="J4622">
        <v>5587</v>
      </c>
      <c r="K4622" t="s">
        <v>95</v>
      </c>
      <c r="L4622" t="str">
        <f t="shared" si="292"/>
        <v>NIT</v>
      </c>
      <c r="M4622" t="str">
        <f t="shared" si="293"/>
        <v>06142212650014</v>
      </c>
      <c r="N4622" t="s">
        <v>96</v>
      </c>
      <c r="O4622">
        <v>0</v>
      </c>
      <c r="P4622">
        <v>0</v>
      </c>
      <c r="Q4622">
        <v>21.48</v>
      </c>
      <c r="R4622">
        <v>2.7924000000000002</v>
      </c>
      <c r="S4622">
        <v>0</v>
      </c>
      <c r="T4622">
        <v>0</v>
      </c>
      <c r="U4622">
        <v>24.272400000000001</v>
      </c>
      <c r="W4622" t="s">
        <v>1</v>
      </c>
    </row>
    <row r="4623" spans="1:23">
      <c r="A4623" t="s">
        <v>8120</v>
      </c>
      <c r="B4623" t="str">
        <f t="shared" si="290"/>
        <v>Enero</v>
      </c>
      <c r="C4623" s="20" t="s">
        <v>8128</v>
      </c>
      <c r="D4623" t="s">
        <v>1</v>
      </c>
      <c r="E4623" t="s">
        <v>0</v>
      </c>
      <c r="F4623" t="str">
        <f t="shared" si="291"/>
        <v>CCF</v>
      </c>
      <c r="G4623" t="s">
        <v>8171</v>
      </c>
      <c r="H4623" t="s">
        <v>8172</v>
      </c>
      <c r="I4623">
        <v>5588</v>
      </c>
      <c r="J4623">
        <v>5588</v>
      </c>
      <c r="K4623" t="s">
        <v>95</v>
      </c>
      <c r="L4623" t="str">
        <f t="shared" si="292"/>
        <v>NIT</v>
      </c>
      <c r="M4623" t="str">
        <f t="shared" si="293"/>
        <v>06142212650014</v>
      </c>
      <c r="N4623" t="s">
        <v>96</v>
      </c>
      <c r="O4623">
        <v>0</v>
      </c>
      <c r="P4623">
        <v>0</v>
      </c>
      <c r="Q4623">
        <v>21.87</v>
      </c>
      <c r="R4623">
        <v>2.8431000000000002</v>
      </c>
      <c r="S4623">
        <v>0</v>
      </c>
      <c r="T4623">
        <v>0</v>
      </c>
      <c r="U4623">
        <v>24.713100000000001</v>
      </c>
      <c r="W4623" t="s">
        <v>1</v>
      </c>
    </row>
    <row r="4624" spans="1:23">
      <c r="A4624" t="s">
        <v>8120</v>
      </c>
      <c r="B4624" t="str">
        <f t="shared" si="290"/>
        <v>Enero</v>
      </c>
      <c r="C4624" s="20" t="s">
        <v>8128</v>
      </c>
      <c r="D4624" t="s">
        <v>1</v>
      </c>
      <c r="E4624" t="s">
        <v>0</v>
      </c>
      <c r="F4624" t="str">
        <f t="shared" si="291"/>
        <v>CCF</v>
      </c>
      <c r="G4624" t="s">
        <v>8171</v>
      </c>
      <c r="H4624" t="s">
        <v>8172</v>
      </c>
      <c r="I4624">
        <v>5589</v>
      </c>
      <c r="J4624">
        <v>5589</v>
      </c>
      <c r="K4624" t="s">
        <v>95</v>
      </c>
      <c r="L4624" t="str">
        <f t="shared" si="292"/>
        <v>NIT</v>
      </c>
      <c r="M4624" t="str">
        <f t="shared" si="293"/>
        <v>06142212650014</v>
      </c>
      <c r="N4624" t="s">
        <v>96</v>
      </c>
      <c r="O4624">
        <v>0</v>
      </c>
      <c r="P4624">
        <v>0</v>
      </c>
      <c r="Q4624">
        <v>33.03</v>
      </c>
      <c r="R4624">
        <v>4.2939000000000007</v>
      </c>
      <c r="S4624">
        <v>0</v>
      </c>
      <c r="T4624">
        <v>0</v>
      </c>
      <c r="U4624">
        <v>37.323900000000002</v>
      </c>
      <c r="W4624" t="s">
        <v>1</v>
      </c>
    </row>
    <row r="4625" spans="1:23">
      <c r="A4625" t="s">
        <v>8120</v>
      </c>
      <c r="B4625" t="str">
        <f t="shared" si="290"/>
        <v>Enero</v>
      </c>
      <c r="C4625" s="20" t="s">
        <v>8128</v>
      </c>
      <c r="D4625" t="s">
        <v>1</v>
      </c>
      <c r="E4625" t="s">
        <v>0</v>
      </c>
      <c r="F4625" t="str">
        <f t="shared" si="291"/>
        <v>CCF</v>
      </c>
      <c r="G4625" t="s">
        <v>8171</v>
      </c>
      <c r="H4625" t="s">
        <v>8172</v>
      </c>
      <c r="I4625">
        <v>5590</v>
      </c>
      <c r="J4625">
        <v>5590</v>
      </c>
      <c r="K4625" t="s">
        <v>95</v>
      </c>
      <c r="L4625" t="str">
        <f t="shared" si="292"/>
        <v>NIT</v>
      </c>
      <c r="M4625" t="str">
        <f t="shared" si="293"/>
        <v>06142212650014</v>
      </c>
      <c r="N4625" t="s">
        <v>96</v>
      </c>
      <c r="O4625">
        <v>0</v>
      </c>
      <c r="P4625">
        <v>0</v>
      </c>
      <c r="Q4625">
        <v>26.96</v>
      </c>
      <c r="R4625">
        <v>3.5048000000000004</v>
      </c>
      <c r="S4625">
        <v>0</v>
      </c>
      <c r="T4625">
        <v>0</v>
      </c>
      <c r="U4625">
        <v>30.4648</v>
      </c>
      <c r="W4625" t="s">
        <v>1</v>
      </c>
    </row>
    <row r="4626" spans="1:23">
      <c r="A4626" t="s">
        <v>8120</v>
      </c>
      <c r="B4626" t="str">
        <f t="shared" si="290"/>
        <v>Enero</v>
      </c>
      <c r="C4626" s="20" t="s">
        <v>8128</v>
      </c>
      <c r="D4626" t="s">
        <v>1</v>
      </c>
      <c r="E4626" t="s">
        <v>0</v>
      </c>
      <c r="F4626" t="str">
        <f t="shared" si="291"/>
        <v>CCF</v>
      </c>
      <c r="G4626" t="s">
        <v>8171</v>
      </c>
      <c r="H4626" t="s">
        <v>8172</v>
      </c>
      <c r="I4626">
        <v>5591</v>
      </c>
      <c r="J4626">
        <v>5591</v>
      </c>
      <c r="K4626" t="s">
        <v>95</v>
      </c>
      <c r="L4626" t="str">
        <f t="shared" si="292"/>
        <v>NIT</v>
      </c>
      <c r="M4626" t="str">
        <f t="shared" si="293"/>
        <v>06142212650014</v>
      </c>
      <c r="N4626" t="s">
        <v>96</v>
      </c>
      <c r="O4626">
        <v>0</v>
      </c>
      <c r="P4626">
        <v>0</v>
      </c>
      <c r="Q4626">
        <v>21.48</v>
      </c>
      <c r="R4626">
        <v>2.7924000000000002</v>
      </c>
      <c r="S4626">
        <v>0</v>
      </c>
      <c r="T4626">
        <v>0</v>
      </c>
      <c r="U4626">
        <v>24.272400000000001</v>
      </c>
      <c r="W4626" t="s">
        <v>1</v>
      </c>
    </row>
    <row r="4627" spans="1:23">
      <c r="A4627" t="s">
        <v>8120</v>
      </c>
      <c r="B4627" t="str">
        <f t="shared" si="290"/>
        <v>Enero</v>
      </c>
      <c r="C4627" s="20" t="s">
        <v>8128</v>
      </c>
      <c r="D4627" t="s">
        <v>1</v>
      </c>
      <c r="E4627" t="s">
        <v>0</v>
      </c>
      <c r="F4627" t="str">
        <f t="shared" si="291"/>
        <v>CCF</v>
      </c>
      <c r="G4627" t="s">
        <v>8171</v>
      </c>
      <c r="H4627" t="s">
        <v>8172</v>
      </c>
      <c r="I4627">
        <v>5592</v>
      </c>
      <c r="J4627">
        <v>5592</v>
      </c>
      <c r="K4627" t="s">
        <v>95</v>
      </c>
      <c r="L4627" t="str">
        <f t="shared" si="292"/>
        <v>NIT</v>
      </c>
      <c r="M4627" t="str">
        <f t="shared" si="293"/>
        <v>06142212650014</v>
      </c>
      <c r="N4627" t="s">
        <v>96</v>
      </c>
      <c r="O4627">
        <v>0</v>
      </c>
      <c r="P4627">
        <v>0</v>
      </c>
      <c r="Q4627">
        <v>42.4</v>
      </c>
      <c r="R4627">
        <v>5.5119999999999996</v>
      </c>
      <c r="S4627">
        <v>0</v>
      </c>
      <c r="T4627">
        <v>0</v>
      </c>
      <c r="U4627">
        <v>47.911999999999999</v>
      </c>
      <c r="W4627" t="s">
        <v>1</v>
      </c>
    </row>
    <row r="4628" spans="1:23">
      <c r="A4628" t="s">
        <v>8120</v>
      </c>
      <c r="B4628" t="str">
        <f t="shared" si="290"/>
        <v>Enero</v>
      </c>
      <c r="C4628" s="20" t="s">
        <v>8128</v>
      </c>
      <c r="D4628" t="s">
        <v>1</v>
      </c>
      <c r="E4628" t="s">
        <v>0</v>
      </c>
      <c r="F4628" t="str">
        <f t="shared" si="291"/>
        <v>CCF</v>
      </c>
      <c r="G4628" t="s">
        <v>8171</v>
      </c>
      <c r="H4628" t="s">
        <v>8172</v>
      </c>
      <c r="I4628">
        <v>5593</v>
      </c>
      <c r="J4628">
        <v>5593</v>
      </c>
      <c r="K4628" t="s">
        <v>95</v>
      </c>
      <c r="L4628" t="str">
        <f t="shared" si="292"/>
        <v>NIT</v>
      </c>
      <c r="M4628" t="str">
        <f t="shared" si="293"/>
        <v>06142212650014</v>
      </c>
      <c r="N4628" t="s">
        <v>96</v>
      </c>
      <c r="O4628">
        <v>0</v>
      </c>
      <c r="P4628">
        <v>0</v>
      </c>
      <c r="Q4628">
        <v>24.92</v>
      </c>
      <c r="R4628">
        <v>3.2396000000000003</v>
      </c>
      <c r="S4628">
        <v>0</v>
      </c>
      <c r="T4628">
        <v>0</v>
      </c>
      <c r="U4628">
        <v>28.159600000000001</v>
      </c>
      <c r="W4628" t="s">
        <v>1</v>
      </c>
    </row>
    <row r="4629" spans="1:23">
      <c r="A4629" t="s">
        <v>8120</v>
      </c>
      <c r="B4629" t="str">
        <f t="shared" si="290"/>
        <v>Enero</v>
      </c>
      <c r="C4629" s="20" t="s">
        <v>8128</v>
      </c>
      <c r="D4629" t="s">
        <v>1</v>
      </c>
      <c r="E4629" t="s">
        <v>0</v>
      </c>
      <c r="F4629" t="str">
        <f t="shared" si="291"/>
        <v>CCF</v>
      </c>
      <c r="G4629" t="s">
        <v>8171</v>
      </c>
      <c r="H4629" t="s">
        <v>8172</v>
      </c>
      <c r="I4629">
        <v>5595</v>
      </c>
      <c r="J4629">
        <v>5595</v>
      </c>
      <c r="K4629" t="s">
        <v>95</v>
      </c>
      <c r="L4629" t="str">
        <f t="shared" si="292"/>
        <v>NIT</v>
      </c>
      <c r="M4629" t="str">
        <f t="shared" si="293"/>
        <v>06142212650014</v>
      </c>
      <c r="N4629" t="s">
        <v>96</v>
      </c>
      <c r="O4629">
        <v>0</v>
      </c>
      <c r="P4629">
        <v>0</v>
      </c>
      <c r="Q4629">
        <v>24.92</v>
      </c>
      <c r="R4629">
        <v>3.2396000000000003</v>
      </c>
      <c r="S4629">
        <v>0</v>
      </c>
      <c r="T4629">
        <v>0</v>
      </c>
      <c r="U4629">
        <v>28.159600000000001</v>
      </c>
      <c r="W4629" t="s">
        <v>1</v>
      </c>
    </row>
    <row r="4630" spans="1:23">
      <c r="A4630" t="s">
        <v>8120</v>
      </c>
      <c r="B4630" t="str">
        <f t="shared" si="290"/>
        <v>Enero</v>
      </c>
      <c r="C4630" s="20" t="s">
        <v>8128</v>
      </c>
      <c r="D4630" t="s">
        <v>1</v>
      </c>
      <c r="E4630" t="s">
        <v>0</v>
      </c>
      <c r="F4630" t="str">
        <f t="shared" si="291"/>
        <v>CCF</v>
      </c>
      <c r="G4630" t="s">
        <v>8171</v>
      </c>
      <c r="H4630" t="s">
        <v>8172</v>
      </c>
      <c r="I4630">
        <v>5596</v>
      </c>
      <c r="J4630">
        <v>5596</v>
      </c>
      <c r="K4630" t="s">
        <v>95</v>
      </c>
      <c r="L4630" t="str">
        <f t="shared" si="292"/>
        <v>NIT</v>
      </c>
      <c r="M4630" t="str">
        <f t="shared" si="293"/>
        <v>06142212650014</v>
      </c>
      <c r="N4630" t="s">
        <v>96</v>
      </c>
      <c r="O4630">
        <v>0</v>
      </c>
      <c r="P4630">
        <v>0</v>
      </c>
      <c r="Q4630">
        <v>25.94</v>
      </c>
      <c r="R4630">
        <v>3.3722000000000003</v>
      </c>
      <c r="S4630">
        <v>0</v>
      </c>
      <c r="T4630">
        <v>0</v>
      </c>
      <c r="U4630">
        <v>29.312200000000001</v>
      </c>
      <c r="W4630" t="s">
        <v>1</v>
      </c>
    </row>
    <row r="4631" spans="1:23">
      <c r="A4631" t="s">
        <v>8120</v>
      </c>
      <c r="B4631" t="str">
        <f t="shared" si="290"/>
        <v>Enero</v>
      </c>
      <c r="C4631" s="20" t="s">
        <v>8128</v>
      </c>
      <c r="D4631" t="s">
        <v>1</v>
      </c>
      <c r="E4631" t="s">
        <v>0</v>
      </c>
      <c r="F4631" t="str">
        <f t="shared" si="291"/>
        <v>CCF</v>
      </c>
      <c r="G4631" t="s">
        <v>8171</v>
      </c>
      <c r="H4631" t="s">
        <v>8172</v>
      </c>
      <c r="I4631">
        <v>5597</v>
      </c>
      <c r="J4631">
        <v>5597</v>
      </c>
      <c r="K4631" t="s">
        <v>95</v>
      </c>
      <c r="L4631" t="str">
        <f t="shared" si="292"/>
        <v>NIT</v>
      </c>
      <c r="M4631" t="str">
        <f t="shared" si="293"/>
        <v>06142212650014</v>
      </c>
      <c r="N4631" t="s">
        <v>96</v>
      </c>
      <c r="O4631">
        <v>0</v>
      </c>
      <c r="P4631">
        <v>0</v>
      </c>
      <c r="Q4631">
        <v>26</v>
      </c>
      <c r="R4631">
        <v>3.38</v>
      </c>
      <c r="S4631">
        <v>0</v>
      </c>
      <c r="T4631">
        <v>0</v>
      </c>
      <c r="U4631">
        <v>29.38</v>
      </c>
      <c r="W4631" t="s">
        <v>1</v>
      </c>
    </row>
    <row r="4632" spans="1:23">
      <c r="A4632" t="s">
        <v>8120</v>
      </c>
      <c r="B4632" t="str">
        <f t="shared" si="290"/>
        <v>Enero</v>
      </c>
      <c r="C4632" s="20" t="s">
        <v>8128</v>
      </c>
      <c r="D4632" t="s">
        <v>1</v>
      </c>
      <c r="E4632" t="s">
        <v>0</v>
      </c>
      <c r="F4632" t="str">
        <f t="shared" si="291"/>
        <v>CCF</v>
      </c>
      <c r="G4632" t="s">
        <v>8171</v>
      </c>
      <c r="H4632" t="s">
        <v>8172</v>
      </c>
      <c r="I4632">
        <v>5598</v>
      </c>
      <c r="J4632">
        <v>5598</v>
      </c>
      <c r="K4632" t="s">
        <v>95</v>
      </c>
      <c r="L4632" t="str">
        <f t="shared" si="292"/>
        <v>NIT</v>
      </c>
      <c r="M4632" t="str">
        <f t="shared" si="293"/>
        <v>06142212650014</v>
      </c>
      <c r="N4632" t="s">
        <v>96</v>
      </c>
      <c r="O4632">
        <v>0</v>
      </c>
      <c r="P4632">
        <v>0</v>
      </c>
      <c r="Q4632">
        <v>52.72</v>
      </c>
      <c r="R4632">
        <v>6.8536000000000001</v>
      </c>
      <c r="S4632">
        <v>0</v>
      </c>
      <c r="T4632">
        <v>0</v>
      </c>
      <c r="U4632">
        <v>59.573599999999999</v>
      </c>
      <c r="W4632" t="s">
        <v>1</v>
      </c>
    </row>
    <row r="4633" spans="1:23">
      <c r="A4633" t="s">
        <v>8120</v>
      </c>
      <c r="B4633" t="str">
        <f t="shared" si="290"/>
        <v>Enero</v>
      </c>
      <c r="C4633" s="20" t="s">
        <v>8128</v>
      </c>
      <c r="D4633" t="s">
        <v>1</v>
      </c>
      <c r="E4633" t="s">
        <v>0</v>
      </c>
      <c r="F4633" t="str">
        <f t="shared" si="291"/>
        <v>CCF</v>
      </c>
      <c r="G4633" t="s">
        <v>8171</v>
      </c>
      <c r="H4633" t="s">
        <v>8172</v>
      </c>
      <c r="I4633">
        <v>5599</v>
      </c>
      <c r="J4633">
        <v>5599</v>
      </c>
      <c r="K4633" t="s">
        <v>95</v>
      </c>
      <c r="L4633" t="str">
        <f t="shared" si="292"/>
        <v>NIT</v>
      </c>
      <c r="M4633" t="str">
        <f t="shared" si="293"/>
        <v>06142212650014</v>
      </c>
      <c r="N4633" t="s">
        <v>96</v>
      </c>
      <c r="O4633">
        <v>0</v>
      </c>
      <c r="P4633">
        <v>0</v>
      </c>
      <c r="Q4633">
        <v>35.64</v>
      </c>
      <c r="R4633">
        <v>4.6332000000000004</v>
      </c>
      <c r="S4633">
        <v>0</v>
      </c>
      <c r="T4633">
        <v>0</v>
      </c>
      <c r="U4633">
        <v>40.273200000000003</v>
      </c>
      <c r="W4633" t="s">
        <v>1</v>
      </c>
    </row>
    <row r="4634" spans="1:23">
      <c r="A4634" t="s">
        <v>8120</v>
      </c>
      <c r="B4634" t="str">
        <f t="shared" si="290"/>
        <v>Enero</v>
      </c>
      <c r="C4634" s="20" t="s">
        <v>8128</v>
      </c>
      <c r="D4634" t="s">
        <v>1</v>
      </c>
      <c r="E4634" t="s">
        <v>0</v>
      </c>
      <c r="F4634" t="str">
        <f t="shared" si="291"/>
        <v>CCF</v>
      </c>
      <c r="G4634" t="s">
        <v>8171</v>
      </c>
      <c r="H4634" t="s">
        <v>8172</v>
      </c>
      <c r="I4634">
        <v>5600</v>
      </c>
      <c r="J4634">
        <v>5600</v>
      </c>
      <c r="K4634" t="s">
        <v>303</v>
      </c>
      <c r="L4634" t="str">
        <f t="shared" si="292"/>
        <v>NIT</v>
      </c>
      <c r="M4634" t="str">
        <f t="shared" si="293"/>
        <v>06142707041014</v>
      </c>
      <c r="N4634" t="s">
        <v>304</v>
      </c>
      <c r="O4634">
        <v>0</v>
      </c>
      <c r="P4634">
        <v>0</v>
      </c>
      <c r="Q4634">
        <v>212.38</v>
      </c>
      <c r="R4634">
        <v>27.609400000000001</v>
      </c>
      <c r="S4634">
        <v>0</v>
      </c>
      <c r="T4634">
        <v>0</v>
      </c>
      <c r="U4634">
        <v>239.98939999999999</v>
      </c>
      <c r="W4634" t="s">
        <v>1</v>
      </c>
    </row>
    <row r="4635" spans="1:23">
      <c r="A4635" t="s">
        <v>8120</v>
      </c>
      <c r="B4635" t="str">
        <f t="shared" si="290"/>
        <v>Enero</v>
      </c>
      <c r="C4635" s="20" t="s">
        <v>8128</v>
      </c>
      <c r="D4635" t="s">
        <v>1</v>
      </c>
      <c r="E4635" t="s">
        <v>0</v>
      </c>
      <c r="F4635" t="str">
        <f t="shared" si="291"/>
        <v>CCF</v>
      </c>
      <c r="G4635" t="s">
        <v>8171</v>
      </c>
      <c r="H4635" t="s">
        <v>8172</v>
      </c>
      <c r="I4635">
        <v>5601</v>
      </c>
      <c r="J4635">
        <v>5601</v>
      </c>
      <c r="K4635" t="s">
        <v>999</v>
      </c>
      <c r="L4635" t="str">
        <f t="shared" si="292"/>
        <v>NIT</v>
      </c>
      <c r="M4635" t="str">
        <f t="shared" si="293"/>
        <v>06142812891023</v>
      </c>
      <c r="N4635" t="s">
        <v>1000</v>
      </c>
      <c r="O4635">
        <v>0</v>
      </c>
      <c r="P4635">
        <v>0</v>
      </c>
      <c r="Q4635">
        <v>100</v>
      </c>
      <c r="R4635">
        <v>13</v>
      </c>
      <c r="S4635">
        <v>0</v>
      </c>
      <c r="T4635">
        <v>0</v>
      </c>
      <c r="U4635">
        <v>113</v>
      </c>
      <c r="W4635" t="s">
        <v>1</v>
      </c>
    </row>
    <row r="4636" spans="1:23">
      <c r="A4636" t="s">
        <v>8120</v>
      </c>
      <c r="B4636" t="str">
        <f t="shared" si="290"/>
        <v>Enero</v>
      </c>
      <c r="C4636" s="20" t="s">
        <v>8128</v>
      </c>
      <c r="D4636" t="s">
        <v>1</v>
      </c>
      <c r="E4636" t="s">
        <v>0</v>
      </c>
      <c r="F4636" t="str">
        <f t="shared" si="291"/>
        <v>CCF</v>
      </c>
      <c r="G4636" t="s">
        <v>8171</v>
      </c>
      <c r="H4636" t="s">
        <v>8172</v>
      </c>
      <c r="I4636">
        <v>5602</v>
      </c>
      <c r="J4636">
        <v>5602</v>
      </c>
      <c r="K4636" t="s">
        <v>393</v>
      </c>
      <c r="L4636" t="str">
        <f t="shared" si="292"/>
        <v>NIT</v>
      </c>
      <c r="M4636" t="str">
        <f t="shared" si="293"/>
        <v>06140603001042</v>
      </c>
      <c r="N4636" t="s">
        <v>394</v>
      </c>
      <c r="O4636">
        <v>0</v>
      </c>
      <c r="P4636">
        <v>0</v>
      </c>
      <c r="Q4636">
        <v>278.76</v>
      </c>
      <c r="R4636">
        <v>36.238799999999998</v>
      </c>
      <c r="S4636">
        <v>0</v>
      </c>
      <c r="T4636">
        <v>0</v>
      </c>
      <c r="U4636">
        <v>314.99879999999996</v>
      </c>
      <c r="W4636" t="s">
        <v>1</v>
      </c>
    </row>
    <row r="4637" spans="1:23">
      <c r="A4637" t="s">
        <v>8120</v>
      </c>
      <c r="B4637" t="str">
        <f t="shared" si="290"/>
        <v>Enero</v>
      </c>
      <c r="C4637" s="20" t="s">
        <v>8128</v>
      </c>
      <c r="D4637" t="s">
        <v>1</v>
      </c>
      <c r="E4637" t="s">
        <v>0</v>
      </c>
      <c r="F4637" t="str">
        <f t="shared" si="291"/>
        <v>CCF</v>
      </c>
      <c r="G4637" t="s">
        <v>8171</v>
      </c>
      <c r="H4637" t="s">
        <v>8172</v>
      </c>
      <c r="I4637">
        <v>5603</v>
      </c>
      <c r="J4637">
        <v>5603</v>
      </c>
      <c r="K4637" t="s">
        <v>347</v>
      </c>
      <c r="L4637" t="str">
        <f t="shared" si="292"/>
        <v>NIT</v>
      </c>
      <c r="M4637" t="str">
        <f t="shared" si="293"/>
        <v>06141106041029</v>
      </c>
      <c r="N4637" t="s">
        <v>348</v>
      </c>
      <c r="O4637">
        <v>0</v>
      </c>
      <c r="P4637">
        <v>0</v>
      </c>
      <c r="Q4637">
        <v>71.239999999999995</v>
      </c>
      <c r="R4637">
        <v>9.2611999999999988</v>
      </c>
      <c r="S4637">
        <v>0</v>
      </c>
      <c r="T4637">
        <v>0</v>
      </c>
      <c r="U4637">
        <v>80.501199999999997</v>
      </c>
      <c r="W4637" t="s">
        <v>1</v>
      </c>
    </row>
    <row r="4638" spans="1:23">
      <c r="A4638" t="s">
        <v>8120</v>
      </c>
      <c r="B4638" t="str">
        <f t="shared" si="290"/>
        <v>Enero</v>
      </c>
      <c r="C4638" s="20" t="s">
        <v>8128</v>
      </c>
      <c r="D4638" t="s">
        <v>1</v>
      </c>
      <c r="E4638" t="s">
        <v>0</v>
      </c>
      <c r="F4638" t="str">
        <f t="shared" si="291"/>
        <v>CCF</v>
      </c>
      <c r="G4638" t="s">
        <v>8171</v>
      </c>
      <c r="H4638" t="s">
        <v>8172</v>
      </c>
      <c r="I4638">
        <v>5604</v>
      </c>
      <c r="J4638">
        <v>5604</v>
      </c>
      <c r="K4638" t="s">
        <v>291</v>
      </c>
      <c r="L4638" t="str">
        <f t="shared" si="292"/>
        <v>NIT</v>
      </c>
      <c r="M4638" t="str">
        <f t="shared" si="293"/>
        <v>06142901991058</v>
      </c>
      <c r="N4638" t="s">
        <v>292</v>
      </c>
      <c r="O4638">
        <v>0</v>
      </c>
      <c r="P4638">
        <v>0</v>
      </c>
      <c r="Q4638">
        <v>1170.81</v>
      </c>
      <c r="R4638">
        <v>152.20529999999999</v>
      </c>
      <c r="S4638">
        <v>0</v>
      </c>
      <c r="T4638">
        <v>0</v>
      </c>
      <c r="U4638">
        <v>1323.0153</v>
      </c>
      <c r="W4638" t="s">
        <v>1</v>
      </c>
    </row>
    <row r="4639" spans="1:23">
      <c r="A4639" t="s">
        <v>8120</v>
      </c>
      <c r="B4639" t="str">
        <f t="shared" si="290"/>
        <v>Enero</v>
      </c>
      <c r="C4639" s="20" t="s">
        <v>8128</v>
      </c>
      <c r="D4639" t="s">
        <v>1</v>
      </c>
      <c r="E4639" t="s">
        <v>0</v>
      </c>
      <c r="F4639" t="str">
        <f t="shared" si="291"/>
        <v>CCF</v>
      </c>
      <c r="G4639" t="s">
        <v>8171</v>
      </c>
      <c r="H4639" t="s">
        <v>8172</v>
      </c>
      <c r="I4639">
        <v>5605</v>
      </c>
      <c r="J4639">
        <v>5605</v>
      </c>
      <c r="K4639" t="s">
        <v>313</v>
      </c>
      <c r="L4639" t="str">
        <f t="shared" si="292"/>
        <v>NIT</v>
      </c>
      <c r="M4639" t="str">
        <f t="shared" si="293"/>
        <v>06141603781265</v>
      </c>
      <c r="N4639" t="s">
        <v>314</v>
      </c>
      <c r="O4639">
        <v>0</v>
      </c>
      <c r="P4639">
        <v>0</v>
      </c>
      <c r="Q4639">
        <v>53.98</v>
      </c>
      <c r="R4639">
        <v>7.0173999999999994</v>
      </c>
      <c r="S4639">
        <v>0</v>
      </c>
      <c r="T4639">
        <v>0</v>
      </c>
      <c r="U4639">
        <v>60.997399999999999</v>
      </c>
      <c r="W4639" t="s">
        <v>1</v>
      </c>
    </row>
    <row r="4640" spans="1:23">
      <c r="A4640" t="s">
        <v>8120</v>
      </c>
      <c r="B4640" t="str">
        <f t="shared" si="290"/>
        <v>Enero</v>
      </c>
      <c r="C4640" s="20" t="s">
        <v>8128</v>
      </c>
      <c r="D4640" t="s">
        <v>1</v>
      </c>
      <c r="E4640" t="s">
        <v>0</v>
      </c>
      <c r="F4640" t="str">
        <f t="shared" si="291"/>
        <v>CCF</v>
      </c>
      <c r="G4640" t="s">
        <v>8171</v>
      </c>
      <c r="H4640" t="s">
        <v>8172</v>
      </c>
      <c r="I4640">
        <v>5606</v>
      </c>
      <c r="J4640">
        <v>5606</v>
      </c>
      <c r="K4640" t="s">
        <v>8055</v>
      </c>
      <c r="L4640" t="str">
        <f t="shared" si="292"/>
        <v>NIT</v>
      </c>
      <c r="M4640" t="str">
        <f t="shared" si="293"/>
        <v>10101512901033</v>
      </c>
      <c r="N4640" t="s">
        <v>8056</v>
      </c>
      <c r="O4640">
        <v>0</v>
      </c>
      <c r="P4640">
        <v>0</v>
      </c>
      <c r="Q4640">
        <v>1422.94</v>
      </c>
      <c r="R4640">
        <v>184.98220000000001</v>
      </c>
      <c r="S4640">
        <v>0</v>
      </c>
      <c r="T4640">
        <v>0</v>
      </c>
      <c r="U4640">
        <v>1607.9222</v>
      </c>
      <c r="W4640" t="s">
        <v>1</v>
      </c>
    </row>
    <row r="4641" spans="1:23">
      <c r="A4641" t="s">
        <v>8120</v>
      </c>
      <c r="B4641" t="str">
        <f t="shared" si="290"/>
        <v>Enero</v>
      </c>
      <c r="C4641" s="20" t="s">
        <v>8128</v>
      </c>
      <c r="D4641" t="s">
        <v>1</v>
      </c>
      <c r="E4641" t="s">
        <v>0</v>
      </c>
      <c r="F4641" t="str">
        <f t="shared" si="291"/>
        <v>CCF</v>
      </c>
      <c r="G4641" t="s">
        <v>8171</v>
      </c>
      <c r="H4641" t="s">
        <v>8172</v>
      </c>
      <c r="I4641">
        <v>5607</v>
      </c>
      <c r="J4641">
        <v>5607</v>
      </c>
      <c r="K4641" t="s">
        <v>8055</v>
      </c>
      <c r="L4641" t="str">
        <f t="shared" si="292"/>
        <v>NIT</v>
      </c>
      <c r="M4641" t="str">
        <f t="shared" si="293"/>
        <v>10101512901033</v>
      </c>
      <c r="N4641" t="s">
        <v>8056</v>
      </c>
      <c r="O4641">
        <v>0</v>
      </c>
      <c r="P4641">
        <v>0</v>
      </c>
      <c r="Q4641">
        <v>94.83</v>
      </c>
      <c r="R4641">
        <v>12.3279</v>
      </c>
      <c r="S4641">
        <v>0</v>
      </c>
      <c r="T4641">
        <v>0</v>
      </c>
      <c r="U4641">
        <v>107.1579</v>
      </c>
      <c r="W4641" t="s">
        <v>1</v>
      </c>
    </row>
    <row r="4642" spans="1:23">
      <c r="A4642" t="s">
        <v>8120</v>
      </c>
      <c r="B4642" t="str">
        <f t="shared" si="290"/>
        <v>Enero</v>
      </c>
      <c r="C4642" s="20" t="s">
        <v>8128</v>
      </c>
      <c r="D4642" t="s">
        <v>1</v>
      </c>
      <c r="E4642" t="s">
        <v>0</v>
      </c>
      <c r="F4642" t="str">
        <f t="shared" si="291"/>
        <v>CCF</v>
      </c>
      <c r="G4642" t="s">
        <v>8171</v>
      </c>
      <c r="H4642" t="s">
        <v>8172</v>
      </c>
      <c r="I4642">
        <v>5608</v>
      </c>
      <c r="J4642">
        <v>5608</v>
      </c>
      <c r="K4642" t="s">
        <v>8181</v>
      </c>
      <c r="L4642" t="str">
        <f t="shared" si="292"/>
        <v>NIT</v>
      </c>
      <c r="M4642" t="str">
        <f t="shared" si="293"/>
        <v>06141207811038</v>
      </c>
      <c r="N4642" t="s">
        <v>8182</v>
      </c>
      <c r="O4642">
        <v>0</v>
      </c>
      <c r="P4642">
        <v>0</v>
      </c>
      <c r="Q4642">
        <v>42.6</v>
      </c>
      <c r="R4642">
        <v>5.5380000000000003</v>
      </c>
      <c r="S4642">
        <v>0</v>
      </c>
      <c r="T4642">
        <v>0</v>
      </c>
      <c r="U4642">
        <v>48.138000000000005</v>
      </c>
      <c r="W4642" t="s">
        <v>1</v>
      </c>
    </row>
    <row r="4643" spans="1:23">
      <c r="A4643" t="s">
        <v>8120</v>
      </c>
      <c r="B4643" t="str">
        <f t="shared" si="290"/>
        <v>Enero</v>
      </c>
      <c r="C4643" s="20" t="s">
        <v>8128</v>
      </c>
      <c r="D4643" t="s">
        <v>1</v>
      </c>
      <c r="E4643" t="s">
        <v>0</v>
      </c>
      <c r="F4643" t="str">
        <f t="shared" si="291"/>
        <v>CCF</v>
      </c>
      <c r="G4643" t="s">
        <v>8171</v>
      </c>
      <c r="H4643" t="s">
        <v>8172</v>
      </c>
      <c r="I4643">
        <v>5609</v>
      </c>
      <c r="J4643">
        <v>5609</v>
      </c>
      <c r="K4643" t="s">
        <v>435</v>
      </c>
      <c r="L4643" t="str">
        <f t="shared" si="292"/>
        <v>NIT</v>
      </c>
      <c r="M4643" t="str">
        <f t="shared" si="293"/>
        <v>06130407761017</v>
      </c>
      <c r="N4643" t="s">
        <v>436</v>
      </c>
      <c r="O4643">
        <v>0</v>
      </c>
      <c r="P4643">
        <v>0</v>
      </c>
      <c r="Q4643">
        <v>4205.2</v>
      </c>
      <c r="R4643">
        <v>546.67600000000004</v>
      </c>
      <c r="S4643">
        <v>0</v>
      </c>
      <c r="T4643">
        <v>0</v>
      </c>
      <c r="U4643">
        <v>4751.8760000000002</v>
      </c>
      <c r="W4643" t="s">
        <v>1</v>
      </c>
    </row>
    <row r="4644" spans="1:23">
      <c r="A4644" t="s">
        <v>8120</v>
      </c>
      <c r="B4644" t="str">
        <f t="shared" si="290"/>
        <v>Enero</v>
      </c>
      <c r="C4644" s="20" t="s">
        <v>8128</v>
      </c>
      <c r="D4644" t="s">
        <v>1</v>
      </c>
      <c r="E4644" t="s">
        <v>0</v>
      </c>
      <c r="F4644" t="str">
        <f t="shared" si="291"/>
        <v>CCF</v>
      </c>
      <c r="G4644" t="s">
        <v>8171</v>
      </c>
      <c r="H4644" t="s">
        <v>8172</v>
      </c>
      <c r="I4644">
        <v>5610</v>
      </c>
      <c r="J4644">
        <v>5610</v>
      </c>
      <c r="K4644" t="s">
        <v>8175</v>
      </c>
      <c r="L4644" t="str">
        <f t="shared" si="292"/>
        <v>NIT</v>
      </c>
      <c r="M4644" t="str">
        <f t="shared" si="293"/>
        <v>06141908921172</v>
      </c>
      <c r="N4644" t="s">
        <v>8176</v>
      </c>
      <c r="O4644">
        <v>0</v>
      </c>
      <c r="P4644">
        <v>0</v>
      </c>
      <c r="Q4644">
        <v>20.350000000000001</v>
      </c>
      <c r="R4644">
        <v>2.6455000000000002</v>
      </c>
      <c r="S4644">
        <v>0</v>
      </c>
      <c r="T4644">
        <v>0</v>
      </c>
      <c r="U4644">
        <v>22.9955</v>
      </c>
      <c r="W4644" t="s">
        <v>1</v>
      </c>
    </row>
    <row r="4645" spans="1:23">
      <c r="A4645" t="s">
        <v>8120</v>
      </c>
      <c r="B4645" t="str">
        <f t="shared" si="290"/>
        <v>Enero</v>
      </c>
      <c r="C4645" s="20" t="s">
        <v>8128</v>
      </c>
      <c r="D4645" t="s">
        <v>1</v>
      </c>
      <c r="E4645" t="s">
        <v>0</v>
      </c>
      <c r="F4645" t="str">
        <f t="shared" si="291"/>
        <v>CCF</v>
      </c>
      <c r="G4645" t="s">
        <v>8171</v>
      </c>
      <c r="H4645" t="s">
        <v>8172</v>
      </c>
      <c r="I4645">
        <v>5611</v>
      </c>
      <c r="J4645">
        <v>5611</v>
      </c>
      <c r="K4645" t="s">
        <v>435</v>
      </c>
      <c r="L4645" t="str">
        <f t="shared" si="292"/>
        <v>NIT</v>
      </c>
      <c r="M4645" t="str">
        <f t="shared" si="293"/>
        <v>06130407761017</v>
      </c>
      <c r="N4645" t="s">
        <v>436</v>
      </c>
      <c r="O4645">
        <v>0</v>
      </c>
      <c r="P4645">
        <v>0</v>
      </c>
      <c r="Q4645">
        <v>1055.51</v>
      </c>
      <c r="R4645">
        <v>137.21629999999999</v>
      </c>
      <c r="S4645">
        <v>0</v>
      </c>
      <c r="T4645">
        <v>0</v>
      </c>
      <c r="U4645">
        <v>1192.7263</v>
      </c>
      <c r="W4645" t="s">
        <v>1</v>
      </c>
    </row>
    <row r="4646" spans="1:23">
      <c r="A4646" t="s">
        <v>8120</v>
      </c>
      <c r="B4646" t="str">
        <f t="shared" si="290"/>
        <v>Enero</v>
      </c>
      <c r="C4646" s="20" t="s">
        <v>8128</v>
      </c>
      <c r="D4646" t="s">
        <v>1</v>
      </c>
      <c r="E4646" t="s">
        <v>0</v>
      </c>
      <c r="F4646" t="str">
        <f t="shared" si="291"/>
        <v>CCF</v>
      </c>
      <c r="G4646" t="s">
        <v>8171</v>
      </c>
      <c r="H4646" t="s">
        <v>8172</v>
      </c>
      <c r="I4646">
        <v>5612</v>
      </c>
      <c r="J4646">
        <v>5612</v>
      </c>
      <c r="K4646" t="s">
        <v>150</v>
      </c>
      <c r="L4646" t="str">
        <f t="shared" si="292"/>
        <v>NIT</v>
      </c>
      <c r="M4646" t="str">
        <f t="shared" si="293"/>
        <v>02103006661050</v>
      </c>
      <c r="N4646" t="s">
        <v>151</v>
      </c>
      <c r="O4646">
        <v>0</v>
      </c>
      <c r="P4646">
        <v>0</v>
      </c>
      <c r="Q4646">
        <v>68.849999999999994</v>
      </c>
      <c r="R4646">
        <v>8.9504999999999999</v>
      </c>
      <c r="S4646">
        <v>0</v>
      </c>
      <c r="T4646">
        <v>0</v>
      </c>
      <c r="U4646">
        <v>77.8005</v>
      </c>
      <c r="W4646" t="s">
        <v>1</v>
      </c>
    </row>
    <row r="4647" spans="1:23">
      <c r="A4647" t="s">
        <v>8120</v>
      </c>
      <c r="B4647" t="str">
        <f t="shared" si="290"/>
        <v>Enero</v>
      </c>
      <c r="C4647" s="20" t="s">
        <v>8128</v>
      </c>
      <c r="D4647" t="s">
        <v>1</v>
      </c>
      <c r="E4647" t="s">
        <v>0</v>
      </c>
      <c r="F4647" t="str">
        <f t="shared" si="291"/>
        <v>CCF</v>
      </c>
      <c r="G4647" t="s">
        <v>8171</v>
      </c>
      <c r="H4647" t="s">
        <v>8172</v>
      </c>
      <c r="I4647">
        <v>5614</v>
      </c>
      <c r="J4647">
        <v>5614</v>
      </c>
      <c r="K4647" t="s">
        <v>118</v>
      </c>
      <c r="L4647" t="str">
        <f t="shared" si="292"/>
        <v>NIT</v>
      </c>
      <c r="M4647" t="str">
        <f t="shared" si="293"/>
        <v>06141106071025</v>
      </c>
      <c r="N4647" t="s">
        <v>119</v>
      </c>
      <c r="O4647">
        <v>0</v>
      </c>
      <c r="P4647">
        <v>0</v>
      </c>
      <c r="Q4647">
        <v>58.44</v>
      </c>
      <c r="R4647">
        <v>7.5972</v>
      </c>
      <c r="S4647">
        <v>0</v>
      </c>
      <c r="T4647">
        <v>0</v>
      </c>
      <c r="U4647">
        <v>66.037199999999999</v>
      </c>
      <c r="W4647" t="s">
        <v>1</v>
      </c>
    </row>
    <row r="4648" spans="1:23">
      <c r="A4648" t="s">
        <v>8120</v>
      </c>
      <c r="B4648" t="str">
        <f t="shared" si="290"/>
        <v>Enero</v>
      </c>
      <c r="C4648" s="20" t="s">
        <v>8129</v>
      </c>
      <c r="D4648" t="s">
        <v>1</v>
      </c>
      <c r="E4648" t="s">
        <v>0</v>
      </c>
      <c r="F4648" t="str">
        <f t="shared" si="291"/>
        <v>CCF</v>
      </c>
      <c r="G4648" t="s">
        <v>8171</v>
      </c>
      <c r="H4648" t="s">
        <v>8172</v>
      </c>
      <c r="I4648">
        <v>5615</v>
      </c>
      <c r="J4648">
        <v>5615</v>
      </c>
      <c r="K4648" t="s">
        <v>303</v>
      </c>
      <c r="L4648" t="str">
        <f t="shared" si="292"/>
        <v>NIT</v>
      </c>
      <c r="M4648" t="str">
        <f t="shared" si="293"/>
        <v>06142707041014</v>
      </c>
      <c r="N4648" t="s">
        <v>304</v>
      </c>
      <c r="O4648">
        <v>0</v>
      </c>
      <c r="P4648">
        <v>0</v>
      </c>
      <c r="Q4648">
        <v>446.88</v>
      </c>
      <c r="R4648">
        <v>58.0944</v>
      </c>
      <c r="S4648">
        <v>0</v>
      </c>
      <c r="T4648">
        <v>0</v>
      </c>
      <c r="U4648">
        <v>504.9744</v>
      </c>
      <c r="W4648" t="s">
        <v>1</v>
      </c>
    </row>
    <row r="4649" spans="1:23">
      <c r="A4649" t="s">
        <v>8120</v>
      </c>
      <c r="B4649" t="str">
        <f t="shared" si="290"/>
        <v>Enero</v>
      </c>
      <c r="C4649" s="20" t="s">
        <v>8129</v>
      </c>
      <c r="D4649" t="s">
        <v>1</v>
      </c>
      <c r="E4649" t="s">
        <v>0</v>
      </c>
      <c r="F4649" t="str">
        <f t="shared" si="291"/>
        <v>CCF</v>
      </c>
      <c r="G4649" t="s">
        <v>8171</v>
      </c>
      <c r="H4649" t="s">
        <v>8172</v>
      </c>
      <c r="I4649">
        <v>5616</v>
      </c>
      <c r="J4649">
        <v>5616</v>
      </c>
      <c r="K4649" t="s">
        <v>303</v>
      </c>
      <c r="L4649" t="str">
        <f t="shared" si="292"/>
        <v>NIT</v>
      </c>
      <c r="M4649" t="str">
        <f t="shared" si="293"/>
        <v>06142707041014</v>
      </c>
      <c r="N4649" t="s">
        <v>304</v>
      </c>
      <c r="O4649">
        <v>0</v>
      </c>
      <c r="P4649">
        <v>0</v>
      </c>
      <c r="Q4649">
        <v>6550.25</v>
      </c>
      <c r="R4649">
        <v>851.53250000000003</v>
      </c>
      <c r="S4649">
        <v>0</v>
      </c>
      <c r="T4649">
        <v>0</v>
      </c>
      <c r="U4649">
        <v>7401.7825000000003</v>
      </c>
      <c r="W4649" t="s">
        <v>1</v>
      </c>
    </row>
    <row r="4650" spans="1:23">
      <c r="A4650" t="s">
        <v>8120</v>
      </c>
      <c r="B4650" t="str">
        <f t="shared" si="290"/>
        <v>Enero</v>
      </c>
      <c r="C4650" s="20" t="s">
        <v>8129</v>
      </c>
      <c r="D4650" t="s">
        <v>1</v>
      </c>
      <c r="E4650" t="s">
        <v>0</v>
      </c>
      <c r="F4650" t="str">
        <f t="shared" si="291"/>
        <v>CCF</v>
      </c>
      <c r="G4650" t="s">
        <v>8171</v>
      </c>
      <c r="H4650" t="s">
        <v>8172</v>
      </c>
      <c r="I4650">
        <v>5617</v>
      </c>
      <c r="J4650">
        <v>5617</v>
      </c>
      <c r="K4650" t="s">
        <v>634</v>
      </c>
      <c r="L4650" t="str">
        <f t="shared" si="292"/>
        <v>NIT</v>
      </c>
      <c r="M4650" t="str">
        <f t="shared" si="293"/>
        <v>06142508161086</v>
      </c>
      <c r="N4650" t="s">
        <v>635</v>
      </c>
      <c r="O4650">
        <v>0</v>
      </c>
      <c r="P4650">
        <v>0</v>
      </c>
      <c r="Q4650">
        <v>108</v>
      </c>
      <c r="R4650">
        <v>14.040000000000001</v>
      </c>
      <c r="S4650">
        <v>0</v>
      </c>
      <c r="T4650">
        <v>0</v>
      </c>
      <c r="U4650">
        <v>122.04</v>
      </c>
      <c r="W4650" t="s">
        <v>1</v>
      </c>
    </row>
    <row r="4651" spans="1:23">
      <c r="A4651" t="s">
        <v>8120</v>
      </c>
      <c r="B4651" t="str">
        <f t="shared" si="290"/>
        <v>Enero</v>
      </c>
      <c r="C4651" s="20" t="s">
        <v>8129</v>
      </c>
      <c r="D4651" t="s">
        <v>1</v>
      </c>
      <c r="E4651" t="s">
        <v>0</v>
      </c>
      <c r="F4651" t="str">
        <f t="shared" si="291"/>
        <v>CCF</v>
      </c>
      <c r="G4651" t="s">
        <v>8171</v>
      </c>
      <c r="H4651" t="s">
        <v>8172</v>
      </c>
      <c r="I4651">
        <v>5618</v>
      </c>
      <c r="J4651">
        <v>5618</v>
      </c>
      <c r="K4651" t="s">
        <v>8181</v>
      </c>
      <c r="L4651" t="str">
        <f t="shared" si="292"/>
        <v>NIT</v>
      </c>
      <c r="M4651" t="str">
        <f t="shared" si="293"/>
        <v>06141207811038</v>
      </c>
      <c r="N4651" t="s">
        <v>8182</v>
      </c>
      <c r="O4651">
        <v>0</v>
      </c>
      <c r="P4651">
        <v>0</v>
      </c>
      <c r="Q4651">
        <v>85.2</v>
      </c>
      <c r="R4651">
        <v>11.076000000000001</v>
      </c>
      <c r="S4651">
        <v>0</v>
      </c>
      <c r="T4651">
        <v>0</v>
      </c>
      <c r="U4651">
        <v>96.27600000000001</v>
      </c>
      <c r="W4651" t="s">
        <v>1</v>
      </c>
    </row>
    <row r="4652" spans="1:23">
      <c r="A4652" t="s">
        <v>8120</v>
      </c>
      <c r="B4652" t="str">
        <f t="shared" ref="B4652:B4715" si="294">SUBSTITUTE(A4652,"NERO","nero")</f>
        <v>Enero</v>
      </c>
      <c r="C4652" s="20" t="s">
        <v>8129</v>
      </c>
      <c r="D4652" t="s">
        <v>1</v>
      </c>
      <c r="E4652" t="s">
        <v>0</v>
      </c>
      <c r="F4652" t="str">
        <f t="shared" si="291"/>
        <v>CCF</v>
      </c>
      <c r="G4652" t="s">
        <v>8171</v>
      </c>
      <c r="H4652" t="s">
        <v>8172</v>
      </c>
      <c r="I4652">
        <v>5619</v>
      </c>
      <c r="J4652">
        <v>5619</v>
      </c>
      <c r="K4652" t="s">
        <v>457</v>
      </c>
      <c r="L4652" t="str">
        <f t="shared" si="292"/>
        <v>NIT</v>
      </c>
      <c r="M4652" t="str">
        <f t="shared" si="293"/>
        <v>06142706001019</v>
      </c>
      <c r="N4652" t="s">
        <v>458</v>
      </c>
      <c r="O4652">
        <v>0</v>
      </c>
      <c r="P4652">
        <v>0</v>
      </c>
      <c r="Q4652">
        <v>7070.68</v>
      </c>
      <c r="R4652">
        <v>919.18840000000012</v>
      </c>
      <c r="S4652">
        <v>0</v>
      </c>
      <c r="T4652">
        <v>0</v>
      </c>
      <c r="U4652">
        <v>7989.8684000000003</v>
      </c>
      <c r="W4652" t="s">
        <v>1</v>
      </c>
    </row>
    <row r="4653" spans="1:23">
      <c r="A4653" t="s">
        <v>8120</v>
      </c>
      <c r="B4653" t="str">
        <f t="shared" si="294"/>
        <v>Enero</v>
      </c>
      <c r="C4653" s="20" t="s">
        <v>8129</v>
      </c>
      <c r="D4653" t="s">
        <v>1</v>
      </c>
      <c r="E4653" t="s">
        <v>0</v>
      </c>
      <c r="F4653" t="str">
        <f t="shared" si="291"/>
        <v>CCF</v>
      </c>
      <c r="G4653" t="s">
        <v>8171</v>
      </c>
      <c r="H4653" t="s">
        <v>8172</v>
      </c>
      <c r="I4653">
        <v>5620</v>
      </c>
      <c r="J4653">
        <v>5620</v>
      </c>
      <c r="K4653" t="s">
        <v>435</v>
      </c>
      <c r="L4653" t="str">
        <f t="shared" si="292"/>
        <v>NIT</v>
      </c>
      <c r="M4653" t="str">
        <f t="shared" si="293"/>
        <v>06130407761017</v>
      </c>
      <c r="N4653" t="s">
        <v>436</v>
      </c>
      <c r="O4653">
        <v>0</v>
      </c>
      <c r="P4653">
        <v>0</v>
      </c>
      <c r="Q4653">
        <v>1592.88</v>
      </c>
      <c r="R4653">
        <v>207.07440000000003</v>
      </c>
      <c r="S4653">
        <v>0</v>
      </c>
      <c r="T4653">
        <v>0</v>
      </c>
      <c r="U4653">
        <v>1799.9544000000001</v>
      </c>
      <c r="W4653" t="s">
        <v>1</v>
      </c>
    </row>
    <row r="4654" spans="1:23">
      <c r="A4654" t="s">
        <v>8120</v>
      </c>
      <c r="B4654" t="str">
        <f t="shared" si="294"/>
        <v>Enero</v>
      </c>
      <c r="C4654" s="20" t="s">
        <v>8129</v>
      </c>
      <c r="D4654" t="s">
        <v>1</v>
      </c>
      <c r="E4654" t="s">
        <v>0</v>
      </c>
      <c r="F4654" t="str">
        <f t="shared" si="291"/>
        <v>CCF</v>
      </c>
      <c r="G4654" t="s">
        <v>8171</v>
      </c>
      <c r="H4654" t="s">
        <v>8172</v>
      </c>
      <c r="I4654">
        <v>5621</v>
      </c>
      <c r="J4654">
        <v>5621</v>
      </c>
      <c r="K4654" t="s">
        <v>118</v>
      </c>
      <c r="L4654" t="str">
        <f t="shared" si="292"/>
        <v>NIT</v>
      </c>
      <c r="M4654" t="str">
        <f t="shared" si="293"/>
        <v>06141106071025</v>
      </c>
      <c r="N4654" t="s">
        <v>119</v>
      </c>
      <c r="O4654">
        <v>0</v>
      </c>
      <c r="P4654">
        <v>0</v>
      </c>
      <c r="Q4654">
        <v>75.27</v>
      </c>
      <c r="R4654">
        <v>9.7850999999999999</v>
      </c>
      <c r="S4654">
        <v>0</v>
      </c>
      <c r="T4654">
        <v>0</v>
      </c>
      <c r="U4654">
        <v>85.055099999999996</v>
      </c>
      <c r="W4654" t="s">
        <v>1</v>
      </c>
    </row>
    <row r="4655" spans="1:23">
      <c r="A4655" t="s">
        <v>8120</v>
      </c>
      <c r="B4655" t="str">
        <f t="shared" si="294"/>
        <v>Enero</v>
      </c>
      <c r="C4655" s="20" t="s">
        <v>8129</v>
      </c>
      <c r="D4655" t="s">
        <v>1</v>
      </c>
      <c r="E4655" t="s">
        <v>0</v>
      </c>
      <c r="F4655" t="str">
        <f t="shared" si="291"/>
        <v>CCF</v>
      </c>
      <c r="G4655" t="s">
        <v>8171</v>
      </c>
      <c r="H4655" t="s">
        <v>8172</v>
      </c>
      <c r="I4655" t="s">
        <v>8283</v>
      </c>
      <c r="J4655">
        <v>5622</v>
      </c>
      <c r="K4655" t="s">
        <v>1402</v>
      </c>
      <c r="L4655" t="str">
        <f t="shared" si="292"/>
        <v>NIT</v>
      </c>
      <c r="M4655" t="str">
        <f t="shared" si="293"/>
        <v>06140801191043</v>
      </c>
      <c r="N4655" t="s">
        <v>1403</v>
      </c>
      <c r="O4655">
        <v>0</v>
      </c>
      <c r="P4655">
        <v>0</v>
      </c>
      <c r="Q4655">
        <v>76.56</v>
      </c>
      <c r="R4655">
        <v>9.9527999999999999</v>
      </c>
      <c r="S4655">
        <v>0</v>
      </c>
      <c r="T4655">
        <v>0</v>
      </c>
      <c r="U4655">
        <v>86.512799999999999</v>
      </c>
      <c r="W4655" t="s">
        <v>1</v>
      </c>
    </row>
    <row r="4656" spans="1:23">
      <c r="A4656" t="s">
        <v>8120</v>
      </c>
      <c r="B4656" t="str">
        <f t="shared" si="294"/>
        <v>Enero</v>
      </c>
      <c r="C4656" s="20" t="s">
        <v>8129</v>
      </c>
      <c r="D4656" t="s">
        <v>1</v>
      </c>
      <c r="E4656" t="s">
        <v>0</v>
      </c>
      <c r="F4656" t="str">
        <f t="shared" si="291"/>
        <v>CCF</v>
      </c>
      <c r="G4656" t="s">
        <v>8171</v>
      </c>
      <c r="H4656" t="s">
        <v>8172</v>
      </c>
      <c r="I4656" t="s">
        <v>8282</v>
      </c>
      <c r="J4656">
        <v>5621</v>
      </c>
      <c r="K4656" t="s">
        <v>118</v>
      </c>
      <c r="L4656" t="str">
        <f t="shared" si="292"/>
        <v>NIT</v>
      </c>
      <c r="M4656" t="str">
        <f t="shared" si="293"/>
        <v>06141106071025</v>
      </c>
      <c r="N4656" t="s">
        <v>119</v>
      </c>
      <c r="O4656">
        <v>0</v>
      </c>
      <c r="P4656">
        <v>0</v>
      </c>
      <c r="Q4656">
        <v>75.27</v>
      </c>
      <c r="R4656">
        <v>9.7850999999999999</v>
      </c>
      <c r="S4656">
        <v>0</v>
      </c>
      <c r="T4656">
        <v>0</v>
      </c>
      <c r="U4656">
        <v>85.055099999999996</v>
      </c>
      <c r="W4656" t="s">
        <v>1</v>
      </c>
    </row>
    <row r="4657" spans="1:23">
      <c r="A4657" t="s">
        <v>8120</v>
      </c>
      <c r="B4657" t="str">
        <f t="shared" si="294"/>
        <v>Enero</v>
      </c>
      <c r="C4657" s="20" t="s">
        <v>8129</v>
      </c>
      <c r="D4657" t="s">
        <v>1</v>
      </c>
      <c r="E4657" t="s">
        <v>0</v>
      </c>
      <c r="F4657" t="str">
        <f t="shared" si="291"/>
        <v>CCF</v>
      </c>
      <c r="G4657" t="s">
        <v>8171</v>
      </c>
      <c r="H4657" t="s">
        <v>8172</v>
      </c>
      <c r="I4657">
        <v>5622</v>
      </c>
      <c r="J4657">
        <v>5622</v>
      </c>
      <c r="K4657" t="s">
        <v>1402</v>
      </c>
      <c r="L4657" t="str">
        <f t="shared" si="292"/>
        <v>NIT</v>
      </c>
      <c r="M4657" t="str">
        <f t="shared" si="293"/>
        <v>06140801191043</v>
      </c>
      <c r="N4657" t="s">
        <v>1403</v>
      </c>
      <c r="O4657">
        <v>0</v>
      </c>
      <c r="P4657">
        <v>0</v>
      </c>
      <c r="Q4657">
        <v>76.56</v>
      </c>
      <c r="R4657">
        <v>9.9527999999999999</v>
      </c>
      <c r="S4657">
        <v>0</v>
      </c>
      <c r="T4657">
        <v>0</v>
      </c>
      <c r="U4657">
        <v>86.512799999999999</v>
      </c>
      <c r="W4657" t="s">
        <v>1</v>
      </c>
    </row>
    <row r="4658" spans="1:23">
      <c r="A4658" t="s">
        <v>8120</v>
      </c>
      <c r="B4658" t="str">
        <f t="shared" si="294"/>
        <v>Enero</v>
      </c>
      <c r="C4658" s="20" t="s">
        <v>8129</v>
      </c>
      <c r="D4658" t="s">
        <v>1</v>
      </c>
      <c r="E4658" t="s">
        <v>0</v>
      </c>
      <c r="F4658" t="str">
        <f t="shared" si="291"/>
        <v>CCF</v>
      </c>
      <c r="G4658" t="s">
        <v>8171</v>
      </c>
      <c r="H4658" t="s">
        <v>8172</v>
      </c>
      <c r="I4658">
        <v>5623</v>
      </c>
      <c r="J4658">
        <v>5623</v>
      </c>
      <c r="K4658" t="s">
        <v>1460</v>
      </c>
      <c r="L4658" t="str">
        <f t="shared" si="292"/>
        <v>NIT</v>
      </c>
      <c r="M4658" t="str">
        <f t="shared" si="293"/>
        <v>06141610201053</v>
      </c>
      <c r="N4658" t="s">
        <v>1461</v>
      </c>
      <c r="O4658">
        <v>0</v>
      </c>
      <c r="P4658">
        <v>0</v>
      </c>
      <c r="Q4658">
        <v>23.22</v>
      </c>
      <c r="R4658">
        <v>3.0186000000000002</v>
      </c>
      <c r="S4658">
        <v>0</v>
      </c>
      <c r="T4658">
        <v>0</v>
      </c>
      <c r="U4658">
        <v>26.238599999999998</v>
      </c>
      <c r="W4658" t="s">
        <v>1</v>
      </c>
    </row>
    <row r="4659" spans="1:23">
      <c r="A4659" t="s">
        <v>8120</v>
      </c>
      <c r="B4659" t="str">
        <f t="shared" si="294"/>
        <v>Enero</v>
      </c>
      <c r="C4659" s="20" t="s">
        <v>8129</v>
      </c>
      <c r="D4659" t="s">
        <v>1</v>
      </c>
      <c r="E4659" t="s">
        <v>0</v>
      </c>
      <c r="F4659" t="str">
        <f t="shared" si="291"/>
        <v>CCF</v>
      </c>
      <c r="G4659" t="s">
        <v>8171</v>
      </c>
      <c r="H4659" t="s">
        <v>8172</v>
      </c>
      <c r="I4659">
        <v>5624</v>
      </c>
      <c r="J4659">
        <v>5624</v>
      </c>
      <c r="K4659" t="s">
        <v>118</v>
      </c>
      <c r="L4659" t="str">
        <f t="shared" si="292"/>
        <v>NIT</v>
      </c>
      <c r="M4659" t="str">
        <f t="shared" si="293"/>
        <v>06141106071025</v>
      </c>
      <c r="N4659" t="s">
        <v>119</v>
      </c>
      <c r="O4659">
        <v>0</v>
      </c>
      <c r="P4659">
        <v>0</v>
      </c>
      <c r="Q4659">
        <v>145.97999999999999</v>
      </c>
      <c r="R4659">
        <v>18.977399999999999</v>
      </c>
      <c r="S4659">
        <v>0</v>
      </c>
      <c r="T4659">
        <v>0</v>
      </c>
      <c r="U4659">
        <v>164.95739999999998</v>
      </c>
      <c r="W4659" t="s">
        <v>1</v>
      </c>
    </row>
    <row r="4660" spans="1:23">
      <c r="A4660" t="s">
        <v>8120</v>
      </c>
      <c r="B4660" t="str">
        <f t="shared" si="294"/>
        <v>Enero</v>
      </c>
      <c r="C4660" s="20" t="s">
        <v>8129</v>
      </c>
      <c r="D4660" t="s">
        <v>1</v>
      </c>
      <c r="E4660" t="s">
        <v>0</v>
      </c>
      <c r="F4660" t="str">
        <f t="shared" si="291"/>
        <v>CCF</v>
      </c>
      <c r="G4660" t="s">
        <v>8171</v>
      </c>
      <c r="H4660" t="s">
        <v>8172</v>
      </c>
      <c r="I4660">
        <v>5625</v>
      </c>
      <c r="J4660">
        <v>5625</v>
      </c>
      <c r="K4660" t="s">
        <v>7836</v>
      </c>
      <c r="L4660" t="str">
        <f t="shared" si="292"/>
        <v>NIT</v>
      </c>
      <c r="M4660" t="str">
        <f t="shared" si="293"/>
        <v>06143007891048</v>
      </c>
      <c r="N4660" t="s">
        <v>7850</v>
      </c>
      <c r="O4660">
        <v>0</v>
      </c>
      <c r="P4660">
        <v>0</v>
      </c>
      <c r="Q4660">
        <v>47.76</v>
      </c>
      <c r="R4660">
        <v>6.2088000000000001</v>
      </c>
      <c r="S4660">
        <v>0</v>
      </c>
      <c r="T4660">
        <v>0</v>
      </c>
      <c r="U4660">
        <v>53.968800000000002</v>
      </c>
      <c r="W4660" t="s">
        <v>1</v>
      </c>
    </row>
    <row r="4661" spans="1:23">
      <c r="A4661" t="s">
        <v>8120</v>
      </c>
      <c r="B4661" t="str">
        <f t="shared" si="294"/>
        <v>Enero</v>
      </c>
      <c r="C4661" s="20" t="s">
        <v>8129</v>
      </c>
      <c r="D4661" t="s">
        <v>1</v>
      </c>
      <c r="E4661" t="s">
        <v>0</v>
      </c>
      <c r="F4661" t="str">
        <f t="shared" si="291"/>
        <v>CCF</v>
      </c>
      <c r="G4661" t="s">
        <v>8171</v>
      </c>
      <c r="H4661" t="s">
        <v>8172</v>
      </c>
      <c r="I4661">
        <v>5626</v>
      </c>
      <c r="J4661">
        <v>5626</v>
      </c>
      <c r="K4661" t="s">
        <v>1235</v>
      </c>
      <c r="L4661" t="str">
        <f t="shared" si="292"/>
        <v>NIT</v>
      </c>
      <c r="M4661" t="str">
        <f t="shared" si="293"/>
        <v>06141205801108</v>
      </c>
      <c r="N4661" t="s">
        <v>1236</v>
      </c>
      <c r="O4661">
        <v>0</v>
      </c>
      <c r="P4661">
        <v>0</v>
      </c>
      <c r="Q4661">
        <v>55.72</v>
      </c>
      <c r="R4661">
        <v>7.2435999999999998</v>
      </c>
      <c r="S4661">
        <v>0</v>
      </c>
      <c r="T4661">
        <v>0</v>
      </c>
      <c r="U4661">
        <v>62.9636</v>
      </c>
      <c r="W4661" t="s">
        <v>1</v>
      </c>
    </row>
    <row r="4662" spans="1:23">
      <c r="A4662" t="s">
        <v>8120</v>
      </c>
      <c r="B4662" t="str">
        <f t="shared" si="294"/>
        <v>Enero</v>
      </c>
      <c r="C4662" s="20" t="s">
        <v>8129</v>
      </c>
      <c r="D4662" t="s">
        <v>1</v>
      </c>
      <c r="E4662" t="s">
        <v>0</v>
      </c>
      <c r="F4662" t="str">
        <f t="shared" si="291"/>
        <v>CCF</v>
      </c>
      <c r="G4662" t="s">
        <v>8171</v>
      </c>
      <c r="H4662" t="s">
        <v>8172</v>
      </c>
      <c r="I4662">
        <v>5627</v>
      </c>
      <c r="J4662">
        <v>5627</v>
      </c>
      <c r="K4662" t="s">
        <v>391</v>
      </c>
      <c r="L4662" t="str">
        <f t="shared" si="292"/>
        <v>NIT</v>
      </c>
      <c r="M4662" t="str">
        <f t="shared" si="293"/>
        <v>06140808771088</v>
      </c>
      <c r="N4662" t="s">
        <v>392</v>
      </c>
      <c r="O4662">
        <v>0</v>
      </c>
      <c r="P4662">
        <v>0</v>
      </c>
      <c r="Q4662">
        <v>278.76</v>
      </c>
      <c r="R4662">
        <v>36.238799999999998</v>
      </c>
      <c r="S4662">
        <v>0</v>
      </c>
      <c r="T4662">
        <v>0</v>
      </c>
      <c r="U4662">
        <v>314.99879999999996</v>
      </c>
      <c r="W4662" t="s">
        <v>1</v>
      </c>
    </row>
    <row r="4663" spans="1:23">
      <c r="A4663" t="s">
        <v>8120</v>
      </c>
      <c r="B4663" t="str">
        <f t="shared" si="294"/>
        <v>Enero</v>
      </c>
      <c r="C4663" s="20" t="s">
        <v>8129</v>
      </c>
      <c r="D4663" t="s">
        <v>1</v>
      </c>
      <c r="E4663" t="s">
        <v>0</v>
      </c>
      <c r="F4663" t="str">
        <f t="shared" si="291"/>
        <v>CCF</v>
      </c>
      <c r="G4663" t="s">
        <v>8171</v>
      </c>
      <c r="H4663" t="s">
        <v>8172</v>
      </c>
      <c r="I4663">
        <v>5628</v>
      </c>
      <c r="J4663">
        <v>5628</v>
      </c>
      <c r="K4663" t="s">
        <v>409</v>
      </c>
      <c r="L4663" t="str">
        <f t="shared" si="292"/>
        <v>NIT</v>
      </c>
      <c r="M4663" t="str">
        <f t="shared" si="293"/>
        <v>14122701570014</v>
      </c>
      <c r="N4663" t="s">
        <v>410</v>
      </c>
      <c r="O4663">
        <v>0</v>
      </c>
      <c r="P4663">
        <v>0</v>
      </c>
      <c r="Q4663">
        <v>37.159999999999997</v>
      </c>
      <c r="R4663">
        <v>4.8308</v>
      </c>
      <c r="S4663">
        <v>0</v>
      </c>
      <c r="T4663">
        <v>0</v>
      </c>
      <c r="U4663">
        <v>41.990799999999993</v>
      </c>
      <c r="W4663" t="s">
        <v>1</v>
      </c>
    </row>
    <row r="4664" spans="1:23">
      <c r="A4664" t="s">
        <v>8120</v>
      </c>
      <c r="B4664" t="str">
        <f t="shared" si="294"/>
        <v>Enero</v>
      </c>
      <c r="C4664" s="20" t="s">
        <v>8129</v>
      </c>
      <c r="D4664" t="s">
        <v>1</v>
      </c>
      <c r="E4664" t="s">
        <v>0</v>
      </c>
      <c r="F4664" t="str">
        <f t="shared" si="291"/>
        <v>CCF</v>
      </c>
      <c r="G4664" t="s">
        <v>8171</v>
      </c>
      <c r="H4664" t="s">
        <v>8172</v>
      </c>
      <c r="I4664">
        <v>5629</v>
      </c>
      <c r="J4664">
        <v>5629</v>
      </c>
      <c r="K4664" t="s">
        <v>297</v>
      </c>
      <c r="L4664" t="str">
        <f t="shared" si="292"/>
        <v>NIT</v>
      </c>
      <c r="M4664" t="str">
        <f t="shared" si="293"/>
        <v>10120306731010</v>
      </c>
      <c r="N4664" t="s">
        <v>298</v>
      </c>
      <c r="O4664">
        <v>0</v>
      </c>
      <c r="P4664">
        <v>0</v>
      </c>
      <c r="Q4664">
        <v>669.03</v>
      </c>
      <c r="R4664">
        <v>86.9739</v>
      </c>
      <c r="S4664">
        <v>0</v>
      </c>
      <c r="T4664">
        <v>0</v>
      </c>
      <c r="U4664">
        <v>756.00389999999993</v>
      </c>
      <c r="W4664" t="s">
        <v>1</v>
      </c>
    </row>
    <row r="4665" spans="1:23">
      <c r="A4665" t="s">
        <v>8120</v>
      </c>
      <c r="B4665" t="str">
        <f t="shared" si="294"/>
        <v>Enero</v>
      </c>
      <c r="C4665" s="20" t="s">
        <v>8129</v>
      </c>
      <c r="D4665" t="s">
        <v>1</v>
      </c>
      <c r="E4665" t="s">
        <v>0</v>
      </c>
      <c r="F4665" t="str">
        <f t="shared" si="291"/>
        <v>CCF</v>
      </c>
      <c r="G4665" t="s">
        <v>8171</v>
      </c>
      <c r="H4665" t="s">
        <v>8172</v>
      </c>
      <c r="I4665">
        <v>5630</v>
      </c>
      <c r="J4665">
        <v>5630</v>
      </c>
      <c r="K4665" t="s">
        <v>449</v>
      </c>
      <c r="L4665" t="str">
        <f t="shared" si="292"/>
        <v>NIT</v>
      </c>
      <c r="M4665" t="str">
        <f t="shared" si="293"/>
        <v>12172402711036</v>
      </c>
      <c r="N4665" t="s">
        <v>450</v>
      </c>
      <c r="O4665">
        <v>0</v>
      </c>
      <c r="P4665">
        <v>0</v>
      </c>
      <c r="Q4665">
        <v>207.97</v>
      </c>
      <c r="R4665">
        <v>27.036100000000001</v>
      </c>
      <c r="S4665">
        <v>0</v>
      </c>
      <c r="T4665">
        <v>0</v>
      </c>
      <c r="U4665">
        <v>235.0061</v>
      </c>
      <c r="W4665" t="s">
        <v>1</v>
      </c>
    </row>
    <row r="4666" spans="1:23">
      <c r="A4666" t="s">
        <v>8120</v>
      </c>
      <c r="B4666" t="str">
        <f t="shared" si="294"/>
        <v>Enero</v>
      </c>
      <c r="C4666" s="20" t="s">
        <v>8129</v>
      </c>
      <c r="D4666" t="s">
        <v>1</v>
      </c>
      <c r="E4666" t="s">
        <v>0</v>
      </c>
      <c r="F4666" t="str">
        <f t="shared" si="291"/>
        <v>CCF</v>
      </c>
      <c r="G4666" t="s">
        <v>8171</v>
      </c>
      <c r="H4666" t="s">
        <v>8172</v>
      </c>
      <c r="I4666">
        <v>5631</v>
      </c>
      <c r="J4666">
        <v>5631</v>
      </c>
      <c r="K4666" t="s">
        <v>685</v>
      </c>
      <c r="L4666" t="str">
        <f t="shared" si="292"/>
        <v>NIT</v>
      </c>
      <c r="M4666" t="str">
        <f t="shared" si="293"/>
        <v>11212603721011</v>
      </c>
      <c r="N4666" t="s">
        <v>686</v>
      </c>
      <c r="O4666">
        <v>0</v>
      </c>
      <c r="P4666">
        <v>0</v>
      </c>
      <c r="Q4666">
        <v>1115.04</v>
      </c>
      <c r="R4666">
        <v>144.95519999999999</v>
      </c>
      <c r="S4666">
        <v>0</v>
      </c>
      <c r="T4666">
        <v>0</v>
      </c>
      <c r="U4666">
        <v>1259.9951999999998</v>
      </c>
      <c r="W4666" t="s">
        <v>1</v>
      </c>
    </row>
    <row r="4667" spans="1:23">
      <c r="A4667" t="s">
        <v>8120</v>
      </c>
      <c r="B4667" t="str">
        <f t="shared" si="294"/>
        <v>Enero</v>
      </c>
      <c r="C4667" s="20" t="s">
        <v>8129</v>
      </c>
      <c r="D4667" t="s">
        <v>1</v>
      </c>
      <c r="E4667" t="s">
        <v>0</v>
      </c>
      <c r="F4667" t="str">
        <f t="shared" si="291"/>
        <v>CCF</v>
      </c>
      <c r="G4667" t="s">
        <v>8171</v>
      </c>
      <c r="H4667" t="s">
        <v>8172</v>
      </c>
      <c r="I4667">
        <v>5632</v>
      </c>
      <c r="J4667">
        <v>5632</v>
      </c>
      <c r="K4667" t="s">
        <v>126</v>
      </c>
      <c r="L4667" t="str">
        <f t="shared" si="292"/>
        <v>NIT</v>
      </c>
      <c r="M4667" t="str">
        <f t="shared" si="293"/>
        <v>12172508931019</v>
      </c>
      <c r="N4667" t="s">
        <v>127</v>
      </c>
      <c r="O4667">
        <v>0</v>
      </c>
      <c r="P4667">
        <v>0</v>
      </c>
      <c r="Q4667">
        <v>5432.51</v>
      </c>
      <c r="R4667">
        <v>706.22630000000004</v>
      </c>
      <c r="S4667">
        <v>0</v>
      </c>
      <c r="T4667">
        <v>0</v>
      </c>
      <c r="U4667">
        <v>6138.7363000000005</v>
      </c>
      <c r="W4667" t="s">
        <v>1</v>
      </c>
    </row>
    <row r="4668" spans="1:23">
      <c r="A4668" t="s">
        <v>8120</v>
      </c>
      <c r="B4668" t="str">
        <f t="shared" si="294"/>
        <v>Enero</v>
      </c>
      <c r="C4668" s="20" t="s">
        <v>8129</v>
      </c>
      <c r="D4668" t="s">
        <v>1</v>
      </c>
      <c r="E4668" t="s">
        <v>0</v>
      </c>
      <c r="F4668" t="str">
        <f t="shared" si="291"/>
        <v>CCF</v>
      </c>
      <c r="G4668" t="s">
        <v>8171</v>
      </c>
      <c r="H4668" t="s">
        <v>8172</v>
      </c>
      <c r="I4668">
        <v>5633</v>
      </c>
      <c r="J4668">
        <v>5633</v>
      </c>
      <c r="K4668" t="s">
        <v>1454</v>
      </c>
      <c r="L4668" t="str">
        <f t="shared" si="292"/>
        <v>NIT</v>
      </c>
      <c r="M4668" t="str">
        <f t="shared" si="293"/>
        <v>07020810701010</v>
      </c>
      <c r="N4668" t="s">
        <v>1455</v>
      </c>
      <c r="O4668">
        <v>0</v>
      </c>
      <c r="P4668">
        <v>0</v>
      </c>
      <c r="Q4668">
        <v>94.9</v>
      </c>
      <c r="R4668">
        <v>12.337000000000002</v>
      </c>
      <c r="S4668">
        <v>0</v>
      </c>
      <c r="T4668">
        <v>0</v>
      </c>
      <c r="U4668">
        <v>107.23700000000001</v>
      </c>
      <c r="W4668" t="s">
        <v>1</v>
      </c>
    </row>
    <row r="4669" spans="1:23">
      <c r="A4669" t="s">
        <v>8120</v>
      </c>
      <c r="B4669" t="str">
        <f t="shared" si="294"/>
        <v>Enero</v>
      </c>
      <c r="C4669" s="20" t="s">
        <v>8129</v>
      </c>
      <c r="D4669" t="s">
        <v>1</v>
      </c>
      <c r="E4669" t="s">
        <v>0</v>
      </c>
      <c r="F4669" t="str">
        <f t="shared" si="291"/>
        <v>CCF</v>
      </c>
      <c r="G4669" t="s">
        <v>8171</v>
      </c>
      <c r="H4669" t="s">
        <v>8172</v>
      </c>
      <c r="I4669">
        <v>5635</v>
      </c>
      <c r="J4669">
        <v>5635</v>
      </c>
      <c r="K4669" t="s">
        <v>824</v>
      </c>
      <c r="L4669" t="str">
        <f t="shared" si="292"/>
        <v>NIT</v>
      </c>
      <c r="M4669" t="str">
        <f t="shared" si="293"/>
        <v>06142106751197</v>
      </c>
      <c r="N4669" t="s">
        <v>825</v>
      </c>
      <c r="O4669">
        <v>0</v>
      </c>
      <c r="P4669">
        <v>0</v>
      </c>
      <c r="Q4669">
        <v>109.04</v>
      </c>
      <c r="R4669">
        <v>14.175200000000002</v>
      </c>
      <c r="S4669">
        <v>0</v>
      </c>
      <c r="T4669">
        <v>0</v>
      </c>
      <c r="U4669">
        <v>123.21520000000001</v>
      </c>
      <c r="W4669" t="s">
        <v>1</v>
      </c>
    </row>
    <row r="4670" spans="1:23">
      <c r="A4670" t="s">
        <v>8120</v>
      </c>
      <c r="B4670" t="str">
        <f t="shared" si="294"/>
        <v>Enero</v>
      </c>
      <c r="C4670" s="20" t="s">
        <v>8129</v>
      </c>
      <c r="D4670" t="s">
        <v>1</v>
      </c>
      <c r="E4670" t="s">
        <v>0</v>
      </c>
      <c r="F4670" t="str">
        <f t="shared" si="291"/>
        <v>CCF</v>
      </c>
      <c r="G4670" t="s">
        <v>8171</v>
      </c>
      <c r="H4670" t="s">
        <v>8172</v>
      </c>
      <c r="I4670">
        <v>5636</v>
      </c>
      <c r="J4670">
        <v>5636</v>
      </c>
      <c r="K4670" t="s">
        <v>8173</v>
      </c>
      <c r="L4670" t="str">
        <f t="shared" si="292"/>
        <v>NIT</v>
      </c>
      <c r="M4670" t="str">
        <f t="shared" si="293"/>
        <v>08212409891019</v>
      </c>
      <c r="N4670" t="s">
        <v>8174</v>
      </c>
      <c r="O4670">
        <v>0</v>
      </c>
      <c r="P4670">
        <v>0</v>
      </c>
      <c r="Q4670">
        <v>29.02</v>
      </c>
      <c r="R4670">
        <v>3.7726000000000002</v>
      </c>
      <c r="S4670">
        <v>0</v>
      </c>
      <c r="T4670">
        <v>0</v>
      </c>
      <c r="U4670">
        <v>32.7926</v>
      </c>
      <c r="W4670" t="s">
        <v>1</v>
      </c>
    </row>
    <row r="4671" spans="1:23">
      <c r="A4671" t="s">
        <v>8120</v>
      </c>
      <c r="B4671" t="str">
        <f t="shared" si="294"/>
        <v>Enero</v>
      </c>
      <c r="C4671" s="20" t="s">
        <v>8129</v>
      </c>
      <c r="D4671" t="s">
        <v>1</v>
      </c>
      <c r="E4671" t="s">
        <v>0</v>
      </c>
      <c r="F4671" t="str">
        <f t="shared" si="291"/>
        <v>CCF</v>
      </c>
      <c r="G4671" t="s">
        <v>8171</v>
      </c>
      <c r="H4671" t="s">
        <v>8172</v>
      </c>
      <c r="I4671">
        <v>5637</v>
      </c>
      <c r="J4671">
        <v>5637</v>
      </c>
      <c r="K4671" t="s">
        <v>351</v>
      </c>
      <c r="L4671" t="str">
        <f t="shared" si="292"/>
        <v>NIT</v>
      </c>
      <c r="M4671" t="str">
        <f t="shared" si="293"/>
        <v>14160704530017</v>
      </c>
      <c r="N4671" t="s">
        <v>352</v>
      </c>
      <c r="O4671">
        <v>0</v>
      </c>
      <c r="P4671">
        <v>0</v>
      </c>
      <c r="Q4671">
        <v>13.44</v>
      </c>
      <c r="R4671">
        <v>1.7472000000000001</v>
      </c>
      <c r="S4671">
        <v>0</v>
      </c>
      <c r="T4671">
        <v>0</v>
      </c>
      <c r="U4671">
        <v>15.187199999999999</v>
      </c>
      <c r="W4671" t="s">
        <v>1</v>
      </c>
    </row>
    <row r="4672" spans="1:23">
      <c r="A4672" t="s">
        <v>8120</v>
      </c>
      <c r="B4672" t="str">
        <f t="shared" si="294"/>
        <v>Enero</v>
      </c>
      <c r="C4672" s="20" t="s">
        <v>8129</v>
      </c>
      <c r="D4672" t="s">
        <v>1</v>
      </c>
      <c r="E4672" t="s">
        <v>0</v>
      </c>
      <c r="F4672" t="str">
        <f t="shared" si="291"/>
        <v>CCF</v>
      </c>
      <c r="G4672" t="s">
        <v>8171</v>
      </c>
      <c r="H4672" t="s">
        <v>8172</v>
      </c>
      <c r="I4672">
        <v>5638</v>
      </c>
      <c r="J4672">
        <v>5638</v>
      </c>
      <c r="K4672" t="s">
        <v>355</v>
      </c>
      <c r="L4672" t="str">
        <f t="shared" si="292"/>
        <v>NIT</v>
      </c>
      <c r="M4672" t="str">
        <f t="shared" si="293"/>
        <v>14081502751053</v>
      </c>
      <c r="N4672" t="s">
        <v>356</v>
      </c>
      <c r="O4672">
        <v>0</v>
      </c>
      <c r="P4672">
        <v>0</v>
      </c>
      <c r="Q4672">
        <v>156.87</v>
      </c>
      <c r="R4672">
        <v>20.3931</v>
      </c>
      <c r="S4672">
        <v>0</v>
      </c>
      <c r="T4672">
        <v>0</v>
      </c>
      <c r="U4672">
        <v>177.26310000000001</v>
      </c>
      <c r="W4672" t="s">
        <v>1</v>
      </c>
    </row>
    <row r="4673" spans="1:23">
      <c r="A4673" t="s">
        <v>8120</v>
      </c>
      <c r="B4673" t="str">
        <f t="shared" si="294"/>
        <v>Enero</v>
      </c>
      <c r="C4673" s="20" t="s">
        <v>8129</v>
      </c>
      <c r="D4673" t="s">
        <v>1</v>
      </c>
      <c r="E4673" t="s">
        <v>0</v>
      </c>
      <c r="F4673" t="str">
        <f t="shared" si="291"/>
        <v>CCF</v>
      </c>
      <c r="G4673" t="s">
        <v>8171</v>
      </c>
      <c r="H4673" t="s">
        <v>8172</v>
      </c>
      <c r="I4673">
        <v>5639</v>
      </c>
      <c r="J4673">
        <v>5639</v>
      </c>
      <c r="K4673" t="s">
        <v>118</v>
      </c>
      <c r="L4673" t="str">
        <f t="shared" si="292"/>
        <v>NIT</v>
      </c>
      <c r="M4673" t="str">
        <f t="shared" si="293"/>
        <v>06141106071025</v>
      </c>
      <c r="N4673" t="s">
        <v>119</v>
      </c>
      <c r="O4673">
        <v>0</v>
      </c>
      <c r="P4673">
        <v>0</v>
      </c>
      <c r="Q4673">
        <v>33</v>
      </c>
      <c r="R4673">
        <v>4.29</v>
      </c>
      <c r="S4673">
        <v>0</v>
      </c>
      <c r="T4673">
        <v>0</v>
      </c>
      <c r="U4673">
        <v>37.29</v>
      </c>
      <c r="W4673" t="s">
        <v>1</v>
      </c>
    </row>
    <row r="4674" spans="1:23">
      <c r="A4674" t="s">
        <v>8120</v>
      </c>
      <c r="B4674" t="str">
        <f t="shared" si="294"/>
        <v>Enero</v>
      </c>
      <c r="C4674" s="20" t="s">
        <v>8129</v>
      </c>
      <c r="D4674" t="s">
        <v>1</v>
      </c>
      <c r="E4674" t="s">
        <v>0</v>
      </c>
      <c r="F4674" t="str">
        <f t="shared" si="291"/>
        <v>CCF</v>
      </c>
      <c r="G4674" t="s">
        <v>8171</v>
      </c>
      <c r="H4674" t="s">
        <v>8172</v>
      </c>
      <c r="I4674">
        <v>5640</v>
      </c>
      <c r="J4674">
        <v>5640</v>
      </c>
      <c r="K4674" t="s">
        <v>584</v>
      </c>
      <c r="L4674" t="str">
        <f t="shared" si="292"/>
        <v>NIT</v>
      </c>
      <c r="M4674" t="str">
        <f t="shared" si="293"/>
        <v>06142508071128</v>
      </c>
      <c r="N4674" t="s">
        <v>585</v>
      </c>
      <c r="O4674">
        <v>0</v>
      </c>
      <c r="P4674">
        <v>0</v>
      </c>
      <c r="Q4674">
        <v>6679.54</v>
      </c>
      <c r="R4674">
        <v>868.34019999999998</v>
      </c>
      <c r="S4674">
        <v>0</v>
      </c>
      <c r="T4674">
        <v>0</v>
      </c>
      <c r="U4674">
        <v>7547.8801999999996</v>
      </c>
      <c r="W4674" t="s">
        <v>1</v>
      </c>
    </row>
    <row r="4675" spans="1:23">
      <c r="A4675" t="s">
        <v>8120</v>
      </c>
      <c r="B4675" t="str">
        <f t="shared" si="294"/>
        <v>Enero</v>
      </c>
      <c r="C4675" s="20" t="s">
        <v>8129</v>
      </c>
      <c r="D4675" t="s">
        <v>1</v>
      </c>
      <c r="E4675" t="s">
        <v>0</v>
      </c>
      <c r="F4675" t="str">
        <f t="shared" ref="F4675:F4738" si="295">IF(E4675="05","Nota de crédito","CCF")</f>
        <v>CCF</v>
      </c>
      <c r="G4675" t="s">
        <v>8171</v>
      </c>
      <c r="H4675" t="s">
        <v>8172</v>
      </c>
      <c r="I4675">
        <v>5641</v>
      </c>
      <c r="J4675">
        <v>5641</v>
      </c>
      <c r="K4675" t="s">
        <v>126</v>
      </c>
      <c r="L4675" t="str">
        <f t="shared" ref="L4675:L4738" si="296">IF(K4675=0,"DUI","NIT")</f>
        <v>NIT</v>
      </c>
      <c r="M4675" t="str">
        <f t="shared" ref="M4675:M4738" si="297">IF(K4675=0,V4675,K4675)</f>
        <v>12172508931019</v>
      </c>
      <c r="N4675" t="s">
        <v>127</v>
      </c>
      <c r="O4675">
        <v>0</v>
      </c>
      <c r="P4675">
        <v>0</v>
      </c>
      <c r="Q4675">
        <v>44.81</v>
      </c>
      <c r="R4675">
        <v>5.8253000000000004</v>
      </c>
      <c r="S4675">
        <v>0</v>
      </c>
      <c r="T4675">
        <v>0</v>
      </c>
      <c r="U4675">
        <v>50.635300000000001</v>
      </c>
      <c r="W4675" t="s">
        <v>1</v>
      </c>
    </row>
    <row r="4676" spans="1:23">
      <c r="A4676" t="s">
        <v>8120</v>
      </c>
      <c r="B4676" t="str">
        <f t="shared" si="294"/>
        <v>Enero</v>
      </c>
      <c r="C4676" s="20" t="s">
        <v>8129</v>
      </c>
      <c r="D4676" t="s">
        <v>1</v>
      </c>
      <c r="E4676" t="s">
        <v>0</v>
      </c>
      <c r="F4676" t="str">
        <f t="shared" si="295"/>
        <v>CCF</v>
      </c>
      <c r="G4676" t="s">
        <v>8171</v>
      </c>
      <c r="H4676" t="s">
        <v>8172</v>
      </c>
      <c r="I4676">
        <v>5642</v>
      </c>
      <c r="J4676">
        <v>5642</v>
      </c>
      <c r="K4676" t="s">
        <v>345</v>
      </c>
      <c r="L4676" t="str">
        <f t="shared" si="296"/>
        <v>NIT</v>
      </c>
      <c r="M4676" t="str">
        <f t="shared" si="297"/>
        <v>09032703721011</v>
      </c>
      <c r="N4676" t="s">
        <v>346</v>
      </c>
      <c r="O4676">
        <v>0</v>
      </c>
      <c r="P4676">
        <v>0</v>
      </c>
      <c r="Q4676">
        <v>214.09</v>
      </c>
      <c r="R4676">
        <v>27.831700000000001</v>
      </c>
      <c r="S4676">
        <v>0</v>
      </c>
      <c r="T4676">
        <v>0</v>
      </c>
      <c r="U4676">
        <v>241.92170000000002</v>
      </c>
      <c r="W4676" t="s">
        <v>1</v>
      </c>
    </row>
    <row r="4677" spans="1:23">
      <c r="A4677" t="s">
        <v>8120</v>
      </c>
      <c r="B4677" t="str">
        <f t="shared" si="294"/>
        <v>Enero</v>
      </c>
      <c r="C4677" s="20" t="s">
        <v>8129</v>
      </c>
      <c r="D4677" t="s">
        <v>1</v>
      </c>
      <c r="E4677" t="s">
        <v>0</v>
      </c>
      <c r="F4677" t="str">
        <f t="shared" si="295"/>
        <v>CCF</v>
      </c>
      <c r="G4677" t="s">
        <v>8171</v>
      </c>
      <c r="H4677" t="s">
        <v>8172</v>
      </c>
      <c r="I4677">
        <v>5643</v>
      </c>
      <c r="J4677">
        <v>5643</v>
      </c>
      <c r="K4677" t="s">
        <v>7849</v>
      </c>
      <c r="L4677" t="str">
        <f t="shared" si="296"/>
        <v>NIT</v>
      </c>
      <c r="M4677" t="str">
        <f t="shared" si="297"/>
        <v>06142111821063</v>
      </c>
      <c r="N4677" t="s">
        <v>7996</v>
      </c>
      <c r="O4677">
        <v>0</v>
      </c>
      <c r="P4677">
        <v>0</v>
      </c>
      <c r="Q4677">
        <v>353.11</v>
      </c>
      <c r="R4677">
        <v>45.904300000000006</v>
      </c>
      <c r="S4677">
        <v>0</v>
      </c>
      <c r="T4677">
        <v>0</v>
      </c>
      <c r="U4677">
        <v>399.01430000000005</v>
      </c>
      <c r="W4677" t="s">
        <v>1</v>
      </c>
    </row>
    <row r="4678" spans="1:23">
      <c r="A4678" t="s">
        <v>8120</v>
      </c>
      <c r="B4678" t="str">
        <f t="shared" si="294"/>
        <v>Enero</v>
      </c>
      <c r="C4678" s="20" t="s">
        <v>8129</v>
      </c>
      <c r="D4678" t="s">
        <v>1</v>
      </c>
      <c r="E4678" t="s">
        <v>0</v>
      </c>
      <c r="F4678" t="str">
        <f t="shared" si="295"/>
        <v>CCF</v>
      </c>
      <c r="G4678" t="s">
        <v>8171</v>
      </c>
      <c r="H4678" t="s">
        <v>8172</v>
      </c>
      <c r="I4678">
        <v>5644</v>
      </c>
      <c r="J4678">
        <v>5644</v>
      </c>
      <c r="K4678" t="s">
        <v>707</v>
      </c>
      <c r="L4678" t="str">
        <f t="shared" si="296"/>
        <v>NIT</v>
      </c>
      <c r="M4678" t="str">
        <f t="shared" si="297"/>
        <v>06140303540074</v>
      </c>
      <c r="N4678" t="s">
        <v>708</v>
      </c>
      <c r="O4678">
        <v>0</v>
      </c>
      <c r="P4678">
        <v>0</v>
      </c>
      <c r="Q4678">
        <v>65.040000000000006</v>
      </c>
      <c r="R4678">
        <v>8.4552000000000014</v>
      </c>
      <c r="S4678">
        <v>0</v>
      </c>
      <c r="T4678">
        <v>0</v>
      </c>
      <c r="U4678">
        <v>73.495200000000011</v>
      </c>
      <c r="W4678" t="s">
        <v>1</v>
      </c>
    </row>
    <row r="4679" spans="1:23">
      <c r="A4679" t="s">
        <v>8120</v>
      </c>
      <c r="B4679" t="str">
        <f t="shared" si="294"/>
        <v>Enero</v>
      </c>
      <c r="C4679" s="20" t="s">
        <v>8129</v>
      </c>
      <c r="D4679" t="s">
        <v>1</v>
      </c>
      <c r="E4679" t="s">
        <v>0</v>
      </c>
      <c r="F4679" t="str">
        <f t="shared" si="295"/>
        <v>CCF</v>
      </c>
      <c r="G4679" t="s">
        <v>8171</v>
      </c>
      <c r="H4679" t="s">
        <v>8172</v>
      </c>
      <c r="I4679">
        <v>5645</v>
      </c>
      <c r="J4679">
        <v>5645</v>
      </c>
      <c r="K4679" t="s">
        <v>707</v>
      </c>
      <c r="L4679" t="str">
        <f t="shared" si="296"/>
        <v>NIT</v>
      </c>
      <c r="M4679" t="str">
        <f t="shared" si="297"/>
        <v>06140303540074</v>
      </c>
      <c r="N4679" t="s">
        <v>708</v>
      </c>
      <c r="O4679">
        <v>0</v>
      </c>
      <c r="P4679">
        <v>0</v>
      </c>
      <c r="Q4679">
        <v>171</v>
      </c>
      <c r="R4679">
        <v>22.23</v>
      </c>
      <c r="S4679">
        <v>0</v>
      </c>
      <c r="T4679">
        <v>0</v>
      </c>
      <c r="U4679">
        <v>193.23</v>
      </c>
      <c r="W4679" t="s">
        <v>1</v>
      </c>
    </row>
    <row r="4680" spans="1:23">
      <c r="A4680" t="s">
        <v>8120</v>
      </c>
      <c r="B4680" t="str">
        <f t="shared" si="294"/>
        <v>Enero</v>
      </c>
      <c r="C4680" s="20" t="s">
        <v>8129</v>
      </c>
      <c r="D4680" t="s">
        <v>1</v>
      </c>
      <c r="E4680" t="s">
        <v>0</v>
      </c>
      <c r="F4680" t="str">
        <f t="shared" si="295"/>
        <v>CCF</v>
      </c>
      <c r="G4680" t="s">
        <v>8171</v>
      </c>
      <c r="H4680" t="s">
        <v>8172</v>
      </c>
      <c r="I4680">
        <v>5646</v>
      </c>
      <c r="J4680">
        <v>5646</v>
      </c>
      <c r="K4680" t="s">
        <v>707</v>
      </c>
      <c r="L4680" t="str">
        <f t="shared" si="296"/>
        <v>NIT</v>
      </c>
      <c r="M4680" t="str">
        <f t="shared" si="297"/>
        <v>06140303540074</v>
      </c>
      <c r="N4680" t="s">
        <v>708</v>
      </c>
      <c r="O4680">
        <v>0</v>
      </c>
      <c r="P4680">
        <v>0</v>
      </c>
      <c r="Q4680">
        <v>33.1</v>
      </c>
      <c r="R4680">
        <v>4.3029999999999999</v>
      </c>
      <c r="S4680">
        <v>0</v>
      </c>
      <c r="T4680">
        <v>0</v>
      </c>
      <c r="U4680">
        <v>37.402999999999999</v>
      </c>
      <c r="W4680" t="s">
        <v>1</v>
      </c>
    </row>
    <row r="4681" spans="1:23">
      <c r="A4681" t="s">
        <v>8120</v>
      </c>
      <c r="B4681" t="str">
        <f t="shared" si="294"/>
        <v>Enero</v>
      </c>
      <c r="C4681" s="20" t="s">
        <v>8129</v>
      </c>
      <c r="D4681" t="s">
        <v>1</v>
      </c>
      <c r="E4681" t="s">
        <v>0</v>
      </c>
      <c r="F4681" t="str">
        <f t="shared" si="295"/>
        <v>CCF</v>
      </c>
      <c r="G4681" t="s">
        <v>8171</v>
      </c>
      <c r="H4681" t="s">
        <v>8172</v>
      </c>
      <c r="I4681">
        <v>5647</v>
      </c>
      <c r="J4681">
        <v>5647</v>
      </c>
      <c r="K4681" t="s">
        <v>777</v>
      </c>
      <c r="L4681" t="str">
        <f t="shared" si="296"/>
        <v>NIT</v>
      </c>
      <c r="M4681" t="str">
        <f t="shared" si="297"/>
        <v>12173010121016</v>
      </c>
      <c r="N4681" t="s">
        <v>778</v>
      </c>
      <c r="O4681">
        <v>0</v>
      </c>
      <c r="P4681">
        <v>0</v>
      </c>
      <c r="Q4681">
        <v>187.89</v>
      </c>
      <c r="R4681">
        <v>24.425699999999999</v>
      </c>
      <c r="S4681">
        <v>0</v>
      </c>
      <c r="T4681">
        <v>0</v>
      </c>
      <c r="U4681">
        <v>212.31569999999999</v>
      </c>
      <c r="W4681" t="s">
        <v>1</v>
      </c>
    </row>
    <row r="4682" spans="1:23">
      <c r="A4682" t="s">
        <v>8120</v>
      </c>
      <c r="B4682" t="str">
        <f t="shared" si="294"/>
        <v>Enero</v>
      </c>
      <c r="C4682" s="20" t="s">
        <v>8129</v>
      </c>
      <c r="D4682" t="s">
        <v>1</v>
      </c>
      <c r="E4682" t="s">
        <v>0</v>
      </c>
      <c r="F4682" t="str">
        <f t="shared" si="295"/>
        <v>CCF</v>
      </c>
      <c r="G4682" t="s">
        <v>8171</v>
      </c>
      <c r="H4682" t="s">
        <v>8172</v>
      </c>
      <c r="I4682">
        <v>5648</v>
      </c>
      <c r="J4682">
        <v>5648</v>
      </c>
      <c r="K4682" t="s">
        <v>457</v>
      </c>
      <c r="L4682" t="str">
        <f t="shared" si="296"/>
        <v>NIT</v>
      </c>
      <c r="M4682" t="str">
        <f t="shared" si="297"/>
        <v>06142706001019</v>
      </c>
      <c r="N4682" t="s">
        <v>458</v>
      </c>
      <c r="O4682">
        <v>0</v>
      </c>
      <c r="P4682">
        <v>0</v>
      </c>
      <c r="Q4682">
        <v>9327.2800000000007</v>
      </c>
      <c r="R4682">
        <v>1212.5464000000002</v>
      </c>
      <c r="S4682">
        <v>0</v>
      </c>
      <c r="T4682">
        <v>0</v>
      </c>
      <c r="U4682">
        <v>10539.826400000002</v>
      </c>
      <c r="W4682" t="s">
        <v>1</v>
      </c>
    </row>
    <row r="4683" spans="1:23">
      <c r="A4683" t="s">
        <v>8120</v>
      </c>
      <c r="B4683" t="str">
        <f t="shared" si="294"/>
        <v>Enero</v>
      </c>
      <c r="C4683" s="20" t="s">
        <v>8129</v>
      </c>
      <c r="D4683" t="s">
        <v>1</v>
      </c>
      <c r="E4683" t="s">
        <v>0</v>
      </c>
      <c r="F4683" t="str">
        <f t="shared" si="295"/>
        <v>CCF</v>
      </c>
      <c r="G4683" t="s">
        <v>8171</v>
      </c>
      <c r="H4683" t="s">
        <v>8172</v>
      </c>
      <c r="I4683">
        <v>5649</v>
      </c>
      <c r="J4683">
        <v>5649</v>
      </c>
      <c r="K4683" t="s">
        <v>719</v>
      </c>
      <c r="L4683" t="str">
        <f t="shared" si="296"/>
        <v>NIT</v>
      </c>
      <c r="M4683" t="str">
        <f t="shared" si="297"/>
        <v>08212709721026</v>
      </c>
      <c r="N4683" t="s">
        <v>720</v>
      </c>
      <c r="O4683">
        <v>0</v>
      </c>
      <c r="P4683">
        <v>0</v>
      </c>
      <c r="Q4683">
        <v>167.23</v>
      </c>
      <c r="R4683">
        <v>21.739899999999999</v>
      </c>
      <c r="S4683">
        <v>0</v>
      </c>
      <c r="T4683">
        <v>0</v>
      </c>
      <c r="U4683">
        <v>188.9699</v>
      </c>
      <c r="W4683" t="s">
        <v>1</v>
      </c>
    </row>
    <row r="4684" spans="1:23">
      <c r="A4684" t="s">
        <v>8120</v>
      </c>
      <c r="B4684" t="str">
        <f t="shared" si="294"/>
        <v>Enero</v>
      </c>
      <c r="C4684" s="20" t="s">
        <v>8129</v>
      </c>
      <c r="D4684" t="s">
        <v>1</v>
      </c>
      <c r="E4684" t="s">
        <v>0</v>
      </c>
      <c r="F4684" t="str">
        <f t="shared" si="295"/>
        <v>CCF</v>
      </c>
      <c r="G4684" t="s">
        <v>8171</v>
      </c>
      <c r="H4684" t="s">
        <v>8172</v>
      </c>
      <c r="I4684">
        <v>5650</v>
      </c>
      <c r="J4684">
        <v>5650</v>
      </c>
      <c r="K4684" t="s">
        <v>564</v>
      </c>
      <c r="L4684" t="str">
        <f t="shared" si="296"/>
        <v>NIT</v>
      </c>
      <c r="M4684" t="str">
        <f t="shared" si="297"/>
        <v>13250306470019</v>
      </c>
      <c r="N4684" t="s">
        <v>565</v>
      </c>
      <c r="O4684">
        <v>0</v>
      </c>
      <c r="P4684">
        <v>0</v>
      </c>
      <c r="Q4684">
        <v>348.47</v>
      </c>
      <c r="R4684">
        <v>45.301100000000005</v>
      </c>
      <c r="S4684">
        <v>0</v>
      </c>
      <c r="T4684">
        <v>0</v>
      </c>
      <c r="U4684">
        <v>393.77110000000005</v>
      </c>
      <c r="W4684" t="s">
        <v>1</v>
      </c>
    </row>
    <row r="4685" spans="1:23">
      <c r="A4685" t="s">
        <v>8120</v>
      </c>
      <c r="B4685" t="str">
        <f t="shared" si="294"/>
        <v>Enero</v>
      </c>
      <c r="C4685" s="20" t="s">
        <v>8129</v>
      </c>
      <c r="D4685" t="s">
        <v>1</v>
      </c>
      <c r="E4685" t="s">
        <v>0</v>
      </c>
      <c r="F4685" t="str">
        <f t="shared" si="295"/>
        <v>CCF</v>
      </c>
      <c r="G4685" t="s">
        <v>8171</v>
      </c>
      <c r="H4685" t="s">
        <v>8172</v>
      </c>
      <c r="I4685">
        <v>5651</v>
      </c>
      <c r="J4685">
        <v>5651</v>
      </c>
      <c r="K4685" t="s">
        <v>331</v>
      </c>
      <c r="L4685" t="str">
        <f t="shared" si="296"/>
        <v>NIT</v>
      </c>
      <c r="M4685" t="str">
        <f t="shared" si="297"/>
        <v>12172110891025</v>
      </c>
      <c r="N4685" t="s">
        <v>332</v>
      </c>
      <c r="O4685">
        <v>0</v>
      </c>
      <c r="P4685">
        <v>0</v>
      </c>
      <c r="Q4685">
        <v>584.4</v>
      </c>
      <c r="R4685">
        <v>75.971999999999994</v>
      </c>
      <c r="S4685">
        <v>0</v>
      </c>
      <c r="T4685">
        <v>0</v>
      </c>
      <c r="U4685">
        <v>660.37199999999996</v>
      </c>
      <c r="W4685" t="s">
        <v>1</v>
      </c>
    </row>
    <row r="4686" spans="1:23">
      <c r="A4686" t="s">
        <v>8120</v>
      </c>
      <c r="B4686" t="str">
        <f t="shared" si="294"/>
        <v>Enero</v>
      </c>
      <c r="C4686" s="20" t="s">
        <v>8129</v>
      </c>
      <c r="D4686" t="s">
        <v>1</v>
      </c>
      <c r="E4686" t="s">
        <v>0</v>
      </c>
      <c r="F4686" t="str">
        <f t="shared" si="295"/>
        <v>CCF</v>
      </c>
      <c r="G4686" t="s">
        <v>8171</v>
      </c>
      <c r="H4686" t="s">
        <v>8172</v>
      </c>
      <c r="I4686">
        <v>5652</v>
      </c>
      <c r="J4686">
        <v>5652</v>
      </c>
      <c r="K4686" t="s">
        <v>383</v>
      </c>
      <c r="L4686" t="str">
        <f t="shared" si="296"/>
        <v>NIT</v>
      </c>
      <c r="M4686" t="str">
        <f t="shared" si="297"/>
        <v>02102001171016</v>
      </c>
      <c r="N4686" t="s">
        <v>384</v>
      </c>
      <c r="O4686">
        <v>0</v>
      </c>
      <c r="P4686">
        <v>0</v>
      </c>
      <c r="Q4686">
        <v>413.38</v>
      </c>
      <c r="R4686">
        <v>53.739400000000003</v>
      </c>
      <c r="S4686">
        <v>0</v>
      </c>
      <c r="T4686">
        <v>0</v>
      </c>
      <c r="U4686">
        <v>467.11939999999998</v>
      </c>
      <c r="W4686" t="s">
        <v>1</v>
      </c>
    </row>
    <row r="4687" spans="1:23">
      <c r="A4687" t="s">
        <v>8120</v>
      </c>
      <c r="B4687" t="str">
        <f t="shared" si="294"/>
        <v>Enero</v>
      </c>
      <c r="C4687" s="20" t="s">
        <v>8129</v>
      </c>
      <c r="D4687" t="s">
        <v>1</v>
      </c>
      <c r="E4687" t="s">
        <v>0</v>
      </c>
      <c r="F4687" t="str">
        <f t="shared" si="295"/>
        <v>CCF</v>
      </c>
      <c r="G4687" t="s">
        <v>8171</v>
      </c>
      <c r="H4687" t="s">
        <v>8172</v>
      </c>
      <c r="I4687">
        <v>5653</v>
      </c>
      <c r="J4687">
        <v>5653</v>
      </c>
      <c r="K4687" t="s">
        <v>333</v>
      </c>
      <c r="L4687" t="str">
        <f t="shared" si="296"/>
        <v>NIT</v>
      </c>
      <c r="M4687" t="str">
        <f t="shared" si="297"/>
        <v>06140607941015</v>
      </c>
      <c r="N4687" t="s">
        <v>334</v>
      </c>
      <c r="O4687">
        <v>0</v>
      </c>
      <c r="P4687">
        <v>0</v>
      </c>
      <c r="Q4687">
        <v>92.14</v>
      </c>
      <c r="R4687">
        <v>11.978200000000001</v>
      </c>
      <c r="S4687">
        <v>0</v>
      </c>
      <c r="T4687">
        <v>0</v>
      </c>
      <c r="U4687">
        <v>104.1182</v>
      </c>
      <c r="W4687" t="s">
        <v>1</v>
      </c>
    </row>
    <row r="4688" spans="1:23">
      <c r="A4688" t="s">
        <v>8120</v>
      </c>
      <c r="B4688" t="str">
        <f t="shared" si="294"/>
        <v>Enero</v>
      </c>
      <c r="C4688" s="20" t="s">
        <v>8129</v>
      </c>
      <c r="D4688" t="s">
        <v>1</v>
      </c>
      <c r="E4688" t="s">
        <v>0</v>
      </c>
      <c r="F4688" t="str">
        <f t="shared" si="295"/>
        <v>CCF</v>
      </c>
      <c r="G4688" t="s">
        <v>8171</v>
      </c>
      <c r="H4688" t="s">
        <v>8172</v>
      </c>
      <c r="I4688">
        <v>5654</v>
      </c>
      <c r="J4688">
        <v>5654</v>
      </c>
      <c r="K4688" t="s">
        <v>305</v>
      </c>
      <c r="L4688" t="str">
        <f t="shared" si="296"/>
        <v>NIT</v>
      </c>
      <c r="M4688" t="str">
        <f t="shared" si="297"/>
        <v>06141301211036</v>
      </c>
      <c r="N4688" t="s">
        <v>306</v>
      </c>
      <c r="O4688">
        <v>0</v>
      </c>
      <c r="P4688">
        <v>0</v>
      </c>
      <c r="Q4688">
        <v>6583.68</v>
      </c>
      <c r="R4688">
        <v>855.87840000000006</v>
      </c>
      <c r="S4688">
        <v>0</v>
      </c>
      <c r="T4688">
        <v>0</v>
      </c>
      <c r="U4688">
        <v>7439.5583999999999</v>
      </c>
      <c r="W4688" t="s">
        <v>1</v>
      </c>
    </row>
    <row r="4689" spans="1:23">
      <c r="A4689" t="s">
        <v>8120</v>
      </c>
      <c r="B4689" t="str">
        <f t="shared" si="294"/>
        <v>Enero</v>
      </c>
      <c r="C4689" s="20" t="s">
        <v>8129</v>
      </c>
      <c r="D4689" t="s">
        <v>1</v>
      </c>
      <c r="E4689" t="s">
        <v>0</v>
      </c>
      <c r="F4689" t="str">
        <f t="shared" si="295"/>
        <v>CCF</v>
      </c>
      <c r="G4689" t="s">
        <v>8171</v>
      </c>
      <c r="H4689" t="s">
        <v>8172</v>
      </c>
      <c r="I4689">
        <v>5655</v>
      </c>
      <c r="J4689">
        <v>5655</v>
      </c>
      <c r="K4689" t="s">
        <v>118</v>
      </c>
      <c r="L4689" t="str">
        <f t="shared" si="296"/>
        <v>NIT</v>
      </c>
      <c r="M4689" t="str">
        <f t="shared" si="297"/>
        <v>06141106071025</v>
      </c>
      <c r="N4689" t="s">
        <v>119</v>
      </c>
      <c r="O4689">
        <v>0</v>
      </c>
      <c r="P4689">
        <v>0</v>
      </c>
      <c r="Q4689">
        <v>23.67</v>
      </c>
      <c r="R4689">
        <v>3.0771000000000002</v>
      </c>
      <c r="S4689">
        <v>0</v>
      </c>
      <c r="T4689">
        <v>0</v>
      </c>
      <c r="U4689">
        <v>26.747100000000003</v>
      </c>
      <c r="W4689" t="s">
        <v>1</v>
      </c>
    </row>
    <row r="4690" spans="1:23">
      <c r="A4690" t="s">
        <v>8120</v>
      </c>
      <c r="B4690" t="str">
        <f t="shared" si="294"/>
        <v>Enero</v>
      </c>
      <c r="C4690" s="20" t="s">
        <v>8129</v>
      </c>
      <c r="D4690" t="s">
        <v>1</v>
      </c>
      <c r="E4690" t="s">
        <v>0</v>
      </c>
      <c r="F4690" t="str">
        <f t="shared" si="295"/>
        <v>CCF</v>
      </c>
      <c r="G4690" t="s">
        <v>8171</v>
      </c>
      <c r="H4690" t="s">
        <v>8172</v>
      </c>
      <c r="I4690">
        <v>5656</v>
      </c>
      <c r="J4690">
        <v>5656</v>
      </c>
      <c r="K4690" t="s">
        <v>785</v>
      </c>
      <c r="L4690" t="str">
        <f t="shared" si="296"/>
        <v>NIT</v>
      </c>
      <c r="M4690" t="str">
        <f t="shared" si="297"/>
        <v>04160808961018</v>
      </c>
      <c r="N4690" t="s">
        <v>786</v>
      </c>
      <c r="O4690">
        <v>0</v>
      </c>
      <c r="P4690">
        <v>0</v>
      </c>
      <c r="Q4690">
        <v>67.22</v>
      </c>
      <c r="R4690">
        <v>8.7385999999999999</v>
      </c>
      <c r="S4690">
        <v>0</v>
      </c>
      <c r="T4690">
        <v>0</v>
      </c>
      <c r="U4690">
        <v>75.958600000000004</v>
      </c>
      <c r="W4690" t="s">
        <v>1</v>
      </c>
    </row>
    <row r="4691" spans="1:23">
      <c r="A4691" t="s">
        <v>8120</v>
      </c>
      <c r="B4691" t="str">
        <f t="shared" si="294"/>
        <v>Enero</v>
      </c>
      <c r="C4691" s="20" t="s">
        <v>8129</v>
      </c>
      <c r="D4691" t="s">
        <v>1</v>
      </c>
      <c r="E4691" t="s">
        <v>0</v>
      </c>
      <c r="F4691" t="str">
        <f t="shared" si="295"/>
        <v>CCF</v>
      </c>
      <c r="G4691" t="s">
        <v>8171</v>
      </c>
      <c r="H4691" t="s">
        <v>8172</v>
      </c>
      <c r="I4691">
        <v>5657</v>
      </c>
      <c r="J4691">
        <v>5657</v>
      </c>
      <c r="K4691" t="s">
        <v>389</v>
      </c>
      <c r="L4691" t="str">
        <f t="shared" si="296"/>
        <v>NIT</v>
      </c>
      <c r="M4691" t="str">
        <f t="shared" si="297"/>
        <v>06141307951066</v>
      </c>
      <c r="N4691" t="s">
        <v>390</v>
      </c>
      <c r="O4691">
        <v>0</v>
      </c>
      <c r="P4691">
        <v>0</v>
      </c>
      <c r="Q4691">
        <v>10.199999999999999</v>
      </c>
      <c r="R4691">
        <v>1.3259999999999998</v>
      </c>
      <c r="S4691">
        <v>0</v>
      </c>
      <c r="T4691">
        <v>0</v>
      </c>
      <c r="U4691">
        <v>11.526</v>
      </c>
      <c r="W4691" t="s">
        <v>1</v>
      </c>
    </row>
    <row r="4692" spans="1:23">
      <c r="A4692" t="s">
        <v>8120</v>
      </c>
      <c r="B4692" t="str">
        <f t="shared" si="294"/>
        <v>Enero</v>
      </c>
      <c r="C4692" s="20" t="s">
        <v>8129</v>
      </c>
      <c r="D4692" t="s">
        <v>1</v>
      </c>
      <c r="E4692" t="s">
        <v>0</v>
      </c>
      <c r="F4692" t="str">
        <f t="shared" si="295"/>
        <v>CCF</v>
      </c>
      <c r="G4692" t="s">
        <v>8171</v>
      </c>
      <c r="H4692" t="s">
        <v>8172</v>
      </c>
      <c r="I4692">
        <v>5658</v>
      </c>
      <c r="J4692">
        <v>5658</v>
      </c>
      <c r="K4692" t="s">
        <v>653</v>
      </c>
      <c r="L4692" t="str">
        <f t="shared" si="296"/>
        <v>NIT</v>
      </c>
      <c r="M4692" t="str">
        <f t="shared" si="297"/>
        <v>11230112821063</v>
      </c>
      <c r="N4692" t="s">
        <v>654</v>
      </c>
      <c r="O4692">
        <v>0</v>
      </c>
      <c r="P4692">
        <v>0</v>
      </c>
      <c r="Q4692">
        <v>148.26</v>
      </c>
      <c r="R4692">
        <v>19.273799999999998</v>
      </c>
      <c r="S4692">
        <v>0</v>
      </c>
      <c r="T4692">
        <v>0</v>
      </c>
      <c r="U4692">
        <v>167.53379999999999</v>
      </c>
      <c r="W4692" t="s">
        <v>1</v>
      </c>
    </row>
    <row r="4693" spans="1:23">
      <c r="A4693" t="s">
        <v>8120</v>
      </c>
      <c r="B4693" t="str">
        <f t="shared" si="294"/>
        <v>Enero</v>
      </c>
      <c r="C4693" s="20" t="s">
        <v>8129</v>
      </c>
      <c r="D4693" t="s">
        <v>1</v>
      </c>
      <c r="E4693" t="s">
        <v>0</v>
      </c>
      <c r="F4693" t="str">
        <f t="shared" si="295"/>
        <v>CCF</v>
      </c>
      <c r="G4693" t="s">
        <v>8171</v>
      </c>
      <c r="H4693" t="s">
        <v>8172</v>
      </c>
      <c r="I4693">
        <v>5659</v>
      </c>
      <c r="J4693">
        <v>5659</v>
      </c>
      <c r="K4693" t="s">
        <v>843</v>
      </c>
      <c r="L4693" t="str">
        <f t="shared" si="296"/>
        <v>NIT</v>
      </c>
      <c r="M4693" t="str">
        <f t="shared" si="297"/>
        <v>11232406891011</v>
      </c>
      <c r="N4693" t="s">
        <v>844</v>
      </c>
      <c r="O4693">
        <v>0</v>
      </c>
      <c r="P4693">
        <v>0</v>
      </c>
      <c r="Q4693">
        <v>825.01</v>
      </c>
      <c r="R4693">
        <v>107.2513</v>
      </c>
      <c r="S4693">
        <v>0</v>
      </c>
      <c r="T4693">
        <v>0</v>
      </c>
      <c r="U4693">
        <v>932.26130000000001</v>
      </c>
      <c r="W4693" t="s">
        <v>1</v>
      </c>
    </row>
    <row r="4694" spans="1:23">
      <c r="A4694" t="s">
        <v>8120</v>
      </c>
      <c r="B4694" t="str">
        <f t="shared" si="294"/>
        <v>Enero</v>
      </c>
      <c r="C4694" s="20" t="s">
        <v>8129</v>
      </c>
      <c r="D4694" t="s">
        <v>1</v>
      </c>
      <c r="E4694" t="s">
        <v>0</v>
      </c>
      <c r="F4694" t="str">
        <f t="shared" si="295"/>
        <v>CCF</v>
      </c>
      <c r="G4694" t="s">
        <v>8171</v>
      </c>
      <c r="H4694" t="s">
        <v>8172</v>
      </c>
      <c r="I4694">
        <v>5660</v>
      </c>
      <c r="J4694">
        <v>5660</v>
      </c>
      <c r="K4694" t="s">
        <v>373</v>
      </c>
      <c r="L4694" t="str">
        <f t="shared" si="296"/>
        <v>NIT</v>
      </c>
      <c r="M4694" t="str">
        <f t="shared" si="297"/>
        <v>05122303871053</v>
      </c>
      <c r="N4694" t="s">
        <v>374</v>
      </c>
      <c r="O4694">
        <v>0</v>
      </c>
      <c r="P4694">
        <v>0</v>
      </c>
      <c r="Q4694">
        <v>26.55</v>
      </c>
      <c r="R4694">
        <v>3.4515000000000002</v>
      </c>
      <c r="S4694">
        <v>0</v>
      </c>
      <c r="T4694">
        <v>0</v>
      </c>
      <c r="U4694">
        <v>30.0015</v>
      </c>
      <c r="W4694" t="s">
        <v>1</v>
      </c>
    </row>
    <row r="4695" spans="1:23">
      <c r="A4695" t="s">
        <v>8120</v>
      </c>
      <c r="B4695" t="str">
        <f t="shared" si="294"/>
        <v>Enero</v>
      </c>
      <c r="C4695" s="20" t="s">
        <v>8129</v>
      </c>
      <c r="D4695" t="s">
        <v>1</v>
      </c>
      <c r="E4695" t="s">
        <v>0</v>
      </c>
      <c r="F4695" t="str">
        <f t="shared" si="295"/>
        <v>CCF</v>
      </c>
      <c r="G4695" t="s">
        <v>8171</v>
      </c>
      <c r="H4695" t="s">
        <v>8172</v>
      </c>
      <c r="I4695">
        <v>5661</v>
      </c>
      <c r="J4695">
        <v>5661</v>
      </c>
      <c r="K4695" t="s">
        <v>277</v>
      </c>
      <c r="L4695" t="str">
        <f t="shared" si="296"/>
        <v>NIT</v>
      </c>
      <c r="M4695" t="str">
        <f t="shared" si="297"/>
        <v>06141908811067</v>
      </c>
      <c r="N4695" t="s">
        <v>278</v>
      </c>
      <c r="O4695">
        <v>0</v>
      </c>
      <c r="P4695">
        <v>0</v>
      </c>
      <c r="Q4695">
        <v>168.14</v>
      </c>
      <c r="R4695">
        <v>21.8582</v>
      </c>
      <c r="S4695">
        <v>0</v>
      </c>
      <c r="T4695">
        <v>0</v>
      </c>
      <c r="U4695">
        <v>189.9982</v>
      </c>
      <c r="W4695" t="s">
        <v>1</v>
      </c>
    </row>
    <row r="4696" spans="1:23">
      <c r="A4696" t="s">
        <v>8120</v>
      </c>
      <c r="B4696" t="str">
        <f t="shared" si="294"/>
        <v>Enero</v>
      </c>
      <c r="C4696" s="20" t="s">
        <v>8129</v>
      </c>
      <c r="D4696" t="s">
        <v>1</v>
      </c>
      <c r="E4696" t="s">
        <v>0</v>
      </c>
      <c r="F4696" t="str">
        <f t="shared" si="295"/>
        <v>CCF</v>
      </c>
      <c r="G4696" t="s">
        <v>8171</v>
      </c>
      <c r="H4696" t="s">
        <v>8172</v>
      </c>
      <c r="I4696">
        <v>5662</v>
      </c>
      <c r="J4696">
        <v>5662</v>
      </c>
      <c r="K4696" t="s">
        <v>528</v>
      </c>
      <c r="L4696" t="str">
        <f t="shared" si="296"/>
        <v>NIT</v>
      </c>
      <c r="M4696" t="str">
        <f t="shared" si="297"/>
        <v>12171412051020</v>
      </c>
      <c r="N4696" t="s">
        <v>529</v>
      </c>
      <c r="O4696">
        <v>0</v>
      </c>
      <c r="P4696">
        <v>0</v>
      </c>
      <c r="Q4696">
        <v>110389.22</v>
      </c>
      <c r="R4696">
        <v>14350.598600000001</v>
      </c>
      <c r="S4696">
        <v>0</v>
      </c>
      <c r="T4696">
        <v>0</v>
      </c>
      <c r="U4696">
        <v>124739.8186</v>
      </c>
      <c r="W4696" t="s">
        <v>1</v>
      </c>
    </row>
    <row r="4697" spans="1:23">
      <c r="A4697" t="s">
        <v>8120</v>
      </c>
      <c r="B4697" t="str">
        <f t="shared" si="294"/>
        <v>Enero</v>
      </c>
      <c r="C4697" s="20" t="s">
        <v>8129</v>
      </c>
      <c r="D4697" t="s">
        <v>1</v>
      </c>
      <c r="E4697" t="s">
        <v>0</v>
      </c>
      <c r="F4697" t="str">
        <f t="shared" si="295"/>
        <v>CCF</v>
      </c>
      <c r="G4697" t="s">
        <v>8171</v>
      </c>
      <c r="H4697" t="s">
        <v>8172</v>
      </c>
      <c r="I4697">
        <v>5663</v>
      </c>
      <c r="J4697">
        <v>5663</v>
      </c>
      <c r="K4697" t="s">
        <v>333</v>
      </c>
      <c r="L4697" t="str">
        <f t="shared" si="296"/>
        <v>NIT</v>
      </c>
      <c r="M4697" t="str">
        <f t="shared" si="297"/>
        <v>06140607941015</v>
      </c>
      <c r="N4697" t="s">
        <v>334</v>
      </c>
      <c r="O4697">
        <v>0</v>
      </c>
      <c r="P4697">
        <v>0</v>
      </c>
      <c r="Q4697">
        <v>130.07</v>
      </c>
      <c r="R4697">
        <v>16.909099999999999</v>
      </c>
      <c r="S4697">
        <v>0</v>
      </c>
      <c r="T4697">
        <v>0</v>
      </c>
      <c r="U4697">
        <v>146.97909999999999</v>
      </c>
      <c r="W4697" t="s">
        <v>1</v>
      </c>
    </row>
    <row r="4698" spans="1:23">
      <c r="A4698" t="s">
        <v>8120</v>
      </c>
      <c r="B4698" t="str">
        <f t="shared" si="294"/>
        <v>Enero</v>
      </c>
      <c r="C4698" s="20" t="s">
        <v>8129</v>
      </c>
      <c r="D4698" t="s">
        <v>1</v>
      </c>
      <c r="E4698" t="s">
        <v>0</v>
      </c>
      <c r="F4698" t="str">
        <f t="shared" si="295"/>
        <v>CCF</v>
      </c>
      <c r="G4698" t="s">
        <v>8171</v>
      </c>
      <c r="H4698" t="s">
        <v>8172</v>
      </c>
      <c r="I4698">
        <v>5665</v>
      </c>
      <c r="J4698">
        <v>5665</v>
      </c>
      <c r="K4698" t="s">
        <v>333</v>
      </c>
      <c r="L4698" t="str">
        <f t="shared" si="296"/>
        <v>NIT</v>
      </c>
      <c r="M4698" t="str">
        <f t="shared" si="297"/>
        <v>06140607941015</v>
      </c>
      <c r="N4698" t="s">
        <v>334</v>
      </c>
      <c r="O4698">
        <v>0</v>
      </c>
      <c r="P4698">
        <v>0</v>
      </c>
      <c r="Q4698">
        <v>111.51</v>
      </c>
      <c r="R4698">
        <v>14.496300000000002</v>
      </c>
      <c r="S4698">
        <v>0</v>
      </c>
      <c r="T4698">
        <v>0</v>
      </c>
      <c r="U4698">
        <v>126.00630000000001</v>
      </c>
      <c r="W4698" t="s">
        <v>1</v>
      </c>
    </row>
    <row r="4699" spans="1:23">
      <c r="A4699" t="s">
        <v>8120</v>
      </c>
      <c r="B4699" t="str">
        <f t="shared" si="294"/>
        <v>Enero</v>
      </c>
      <c r="C4699" s="20" t="s">
        <v>8129</v>
      </c>
      <c r="D4699" t="s">
        <v>1</v>
      </c>
      <c r="E4699" t="s">
        <v>0</v>
      </c>
      <c r="F4699" t="str">
        <f t="shared" si="295"/>
        <v>CCF</v>
      </c>
      <c r="G4699" t="s">
        <v>8171</v>
      </c>
      <c r="H4699" t="s">
        <v>8172</v>
      </c>
      <c r="I4699">
        <v>5666</v>
      </c>
      <c r="J4699">
        <v>5666</v>
      </c>
      <c r="K4699" t="s">
        <v>333</v>
      </c>
      <c r="L4699" t="str">
        <f t="shared" si="296"/>
        <v>NIT</v>
      </c>
      <c r="M4699" t="str">
        <f t="shared" si="297"/>
        <v>06140607941015</v>
      </c>
      <c r="N4699" t="s">
        <v>334</v>
      </c>
      <c r="O4699">
        <v>0</v>
      </c>
      <c r="P4699">
        <v>0</v>
      </c>
      <c r="Q4699">
        <v>111.49</v>
      </c>
      <c r="R4699">
        <v>14.4937</v>
      </c>
      <c r="S4699">
        <v>0</v>
      </c>
      <c r="T4699">
        <v>0</v>
      </c>
      <c r="U4699">
        <v>125.9837</v>
      </c>
      <c r="W4699" t="s">
        <v>1</v>
      </c>
    </row>
    <row r="4700" spans="1:23">
      <c r="A4700" t="s">
        <v>8120</v>
      </c>
      <c r="B4700" t="str">
        <f t="shared" si="294"/>
        <v>Enero</v>
      </c>
      <c r="C4700" s="20" t="s">
        <v>8129</v>
      </c>
      <c r="D4700" t="s">
        <v>1</v>
      </c>
      <c r="E4700" t="s">
        <v>0</v>
      </c>
      <c r="F4700" t="str">
        <f t="shared" si="295"/>
        <v>CCF</v>
      </c>
      <c r="G4700" t="s">
        <v>8171</v>
      </c>
      <c r="H4700" t="s">
        <v>8172</v>
      </c>
      <c r="I4700">
        <v>5667</v>
      </c>
      <c r="J4700">
        <v>5667</v>
      </c>
      <c r="K4700" t="s">
        <v>333</v>
      </c>
      <c r="L4700" t="str">
        <f t="shared" si="296"/>
        <v>NIT</v>
      </c>
      <c r="M4700" t="str">
        <f t="shared" si="297"/>
        <v>06140607941015</v>
      </c>
      <c r="N4700" t="s">
        <v>334</v>
      </c>
      <c r="O4700">
        <v>0</v>
      </c>
      <c r="P4700">
        <v>0</v>
      </c>
      <c r="Q4700">
        <v>167.22</v>
      </c>
      <c r="R4700">
        <v>21.738600000000002</v>
      </c>
      <c r="S4700">
        <v>0</v>
      </c>
      <c r="T4700">
        <v>0</v>
      </c>
      <c r="U4700">
        <v>188.95859999999999</v>
      </c>
      <c r="W4700" t="s">
        <v>1</v>
      </c>
    </row>
    <row r="4701" spans="1:23">
      <c r="A4701" t="s">
        <v>8120</v>
      </c>
      <c r="B4701" t="str">
        <f t="shared" si="294"/>
        <v>Enero</v>
      </c>
      <c r="C4701" s="20" t="s">
        <v>8129</v>
      </c>
      <c r="D4701" t="s">
        <v>1</v>
      </c>
      <c r="E4701" t="s">
        <v>0</v>
      </c>
      <c r="F4701" t="str">
        <f t="shared" si="295"/>
        <v>CCF</v>
      </c>
      <c r="G4701" t="s">
        <v>8171</v>
      </c>
      <c r="H4701" t="s">
        <v>8172</v>
      </c>
      <c r="I4701">
        <v>5668</v>
      </c>
      <c r="J4701">
        <v>5668</v>
      </c>
      <c r="K4701" t="s">
        <v>93</v>
      </c>
      <c r="L4701" t="str">
        <f t="shared" si="296"/>
        <v>NIT</v>
      </c>
      <c r="M4701" t="str">
        <f t="shared" si="297"/>
        <v>06140909921013</v>
      </c>
      <c r="N4701" t="s">
        <v>94</v>
      </c>
      <c r="O4701">
        <v>0</v>
      </c>
      <c r="P4701">
        <v>0</v>
      </c>
      <c r="Q4701">
        <v>90.26</v>
      </c>
      <c r="R4701">
        <v>11.7338</v>
      </c>
      <c r="S4701">
        <v>0</v>
      </c>
      <c r="T4701">
        <v>0</v>
      </c>
      <c r="U4701">
        <v>101.99380000000001</v>
      </c>
      <c r="W4701" t="s">
        <v>1</v>
      </c>
    </row>
    <row r="4702" spans="1:23">
      <c r="A4702" t="s">
        <v>8120</v>
      </c>
      <c r="B4702" t="str">
        <f t="shared" si="294"/>
        <v>Enero</v>
      </c>
      <c r="C4702" s="20" t="s">
        <v>8129</v>
      </c>
      <c r="D4702" t="s">
        <v>1</v>
      </c>
      <c r="E4702" t="s">
        <v>0</v>
      </c>
      <c r="F4702" t="str">
        <f t="shared" si="295"/>
        <v>CCF</v>
      </c>
      <c r="G4702" t="s">
        <v>8171</v>
      </c>
      <c r="H4702" t="s">
        <v>8172</v>
      </c>
      <c r="I4702">
        <v>5669</v>
      </c>
      <c r="J4702">
        <v>5669</v>
      </c>
      <c r="K4702" t="s">
        <v>8091</v>
      </c>
      <c r="L4702" t="str">
        <f t="shared" si="296"/>
        <v>NIT</v>
      </c>
      <c r="M4702" t="str">
        <f t="shared" si="297"/>
        <v>07152401721029</v>
      </c>
      <c r="N4702" t="s">
        <v>8092</v>
      </c>
      <c r="O4702">
        <v>0</v>
      </c>
      <c r="P4702">
        <v>0</v>
      </c>
      <c r="Q4702">
        <v>1115.05</v>
      </c>
      <c r="R4702">
        <v>144.95650000000001</v>
      </c>
      <c r="S4702">
        <v>0</v>
      </c>
      <c r="T4702">
        <v>0</v>
      </c>
      <c r="U4702">
        <v>1260.0065</v>
      </c>
      <c r="W4702" t="s">
        <v>1</v>
      </c>
    </row>
    <row r="4703" spans="1:23">
      <c r="A4703" t="s">
        <v>8120</v>
      </c>
      <c r="B4703" t="str">
        <f t="shared" si="294"/>
        <v>Enero</v>
      </c>
      <c r="C4703" s="20" t="s">
        <v>8129</v>
      </c>
      <c r="D4703" t="s">
        <v>1</v>
      </c>
      <c r="E4703" t="s">
        <v>0</v>
      </c>
      <c r="F4703" t="str">
        <f t="shared" si="295"/>
        <v>CCF</v>
      </c>
      <c r="G4703" t="s">
        <v>8171</v>
      </c>
      <c r="H4703" t="s">
        <v>8172</v>
      </c>
      <c r="I4703">
        <v>5670</v>
      </c>
      <c r="J4703">
        <v>5670</v>
      </c>
      <c r="K4703" t="s">
        <v>165</v>
      </c>
      <c r="L4703" t="str">
        <f t="shared" si="296"/>
        <v>NIT</v>
      </c>
      <c r="M4703" t="str">
        <f t="shared" si="297"/>
        <v>06141303741210</v>
      </c>
      <c r="N4703" t="s">
        <v>166</v>
      </c>
      <c r="O4703">
        <v>0</v>
      </c>
      <c r="P4703">
        <v>0</v>
      </c>
      <c r="Q4703">
        <v>185.84</v>
      </c>
      <c r="R4703">
        <v>24.159200000000002</v>
      </c>
      <c r="S4703">
        <v>0</v>
      </c>
      <c r="T4703">
        <v>0</v>
      </c>
      <c r="U4703">
        <v>209.9992</v>
      </c>
      <c r="W4703" t="s">
        <v>1</v>
      </c>
    </row>
    <row r="4704" spans="1:23">
      <c r="A4704" t="s">
        <v>8120</v>
      </c>
      <c r="B4704" t="str">
        <f t="shared" si="294"/>
        <v>Enero</v>
      </c>
      <c r="C4704" s="20" t="s">
        <v>8129</v>
      </c>
      <c r="D4704" t="s">
        <v>1</v>
      </c>
      <c r="E4704" t="s">
        <v>0</v>
      </c>
      <c r="F4704" t="str">
        <f t="shared" si="295"/>
        <v>CCF</v>
      </c>
      <c r="G4704" t="s">
        <v>8171</v>
      </c>
      <c r="H4704" t="s">
        <v>8172</v>
      </c>
      <c r="I4704">
        <v>5671</v>
      </c>
      <c r="J4704">
        <v>5671</v>
      </c>
      <c r="K4704" t="s">
        <v>602</v>
      </c>
      <c r="L4704" t="str">
        <f t="shared" si="296"/>
        <v>NIT</v>
      </c>
      <c r="M4704" t="str">
        <f t="shared" si="297"/>
        <v>12200212631013</v>
      </c>
      <c r="N4704" t="s">
        <v>603</v>
      </c>
      <c r="O4704">
        <v>0</v>
      </c>
      <c r="P4704">
        <v>0</v>
      </c>
      <c r="Q4704">
        <v>37.17</v>
      </c>
      <c r="R4704">
        <v>4.8321000000000005</v>
      </c>
      <c r="S4704">
        <v>0</v>
      </c>
      <c r="T4704">
        <v>0</v>
      </c>
      <c r="U4704">
        <v>42.002099999999999</v>
      </c>
      <c r="W4704" t="s">
        <v>1</v>
      </c>
    </row>
    <row r="4705" spans="1:23">
      <c r="A4705" t="s">
        <v>8120</v>
      </c>
      <c r="B4705" t="str">
        <f t="shared" si="294"/>
        <v>Enero</v>
      </c>
      <c r="C4705" s="20" t="s">
        <v>8129</v>
      </c>
      <c r="D4705" t="s">
        <v>1</v>
      </c>
      <c r="E4705" t="s">
        <v>0</v>
      </c>
      <c r="F4705" t="str">
        <f t="shared" si="295"/>
        <v>CCF</v>
      </c>
      <c r="G4705" t="s">
        <v>8171</v>
      </c>
      <c r="H4705" t="s">
        <v>8172</v>
      </c>
      <c r="I4705">
        <v>5672</v>
      </c>
      <c r="J4705">
        <v>5672</v>
      </c>
      <c r="K4705" t="s">
        <v>375</v>
      </c>
      <c r="L4705" t="str">
        <f t="shared" si="296"/>
        <v>NIT</v>
      </c>
      <c r="M4705" t="str">
        <f t="shared" si="297"/>
        <v>05152607831028</v>
      </c>
      <c r="N4705" t="s">
        <v>376</v>
      </c>
      <c r="O4705">
        <v>0</v>
      </c>
      <c r="P4705">
        <v>0</v>
      </c>
      <c r="Q4705">
        <v>74.319999999999993</v>
      </c>
      <c r="R4705">
        <v>9.6616</v>
      </c>
      <c r="S4705">
        <v>0</v>
      </c>
      <c r="T4705">
        <v>0</v>
      </c>
      <c r="U4705">
        <v>83.981599999999986</v>
      </c>
      <c r="W4705" t="s">
        <v>1</v>
      </c>
    </row>
    <row r="4706" spans="1:23">
      <c r="A4706" t="s">
        <v>8120</v>
      </c>
      <c r="B4706" t="str">
        <f t="shared" si="294"/>
        <v>Enero</v>
      </c>
      <c r="C4706" s="20" t="s">
        <v>8129</v>
      </c>
      <c r="D4706" t="s">
        <v>1</v>
      </c>
      <c r="E4706" t="s">
        <v>0</v>
      </c>
      <c r="F4706" t="str">
        <f t="shared" si="295"/>
        <v>CCF</v>
      </c>
      <c r="G4706" t="s">
        <v>8171</v>
      </c>
      <c r="H4706" t="s">
        <v>8172</v>
      </c>
      <c r="I4706">
        <v>5673</v>
      </c>
      <c r="J4706">
        <v>5673</v>
      </c>
      <c r="K4706" t="s">
        <v>7944</v>
      </c>
      <c r="L4706" t="str">
        <f t="shared" si="296"/>
        <v>NIT</v>
      </c>
      <c r="M4706" t="str">
        <f t="shared" si="297"/>
        <v>02021811851048</v>
      </c>
      <c r="N4706" t="s">
        <v>7945</v>
      </c>
      <c r="O4706">
        <v>0</v>
      </c>
      <c r="P4706">
        <v>0</v>
      </c>
      <c r="Q4706">
        <v>669.06</v>
      </c>
      <c r="R4706">
        <v>86.977800000000002</v>
      </c>
      <c r="S4706">
        <v>0</v>
      </c>
      <c r="T4706">
        <v>0</v>
      </c>
      <c r="U4706">
        <v>756.03779999999995</v>
      </c>
      <c r="W4706" t="s">
        <v>1</v>
      </c>
    </row>
    <row r="4707" spans="1:23">
      <c r="A4707" t="s">
        <v>8120</v>
      </c>
      <c r="B4707" t="str">
        <f t="shared" si="294"/>
        <v>Enero</v>
      </c>
      <c r="C4707" s="20" t="s">
        <v>8129</v>
      </c>
      <c r="D4707" t="s">
        <v>1</v>
      </c>
      <c r="E4707" t="s">
        <v>0</v>
      </c>
      <c r="F4707" t="str">
        <f t="shared" si="295"/>
        <v>CCF</v>
      </c>
      <c r="G4707" t="s">
        <v>8171</v>
      </c>
      <c r="H4707" t="s">
        <v>8172</v>
      </c>
      <c r="I4707">
        <v>5674</v>
      </c>
      <c r="J4707">
        <v>5674</v>
      </c>
      <c r="K4707" t="s">
        <v>1456</v>
      </c>
      <c r="L4707" t="str">
        <f t="shared" si="296"/>
        <v>NIT</v>
      </c>
      <c r="M4707" t="str">
        <f t="shared" si="297"/>
        <v>01032808831034</v>
      </c>
      <c r="N4707" t="s">
        <v>1457</v>
      </c>
      <c r="O4707">
        <v>0</v>
      </c>
      <c r="P4707">
        <v>0</v>
      </c>
      <c r="Q4707">
        <v>241.57</v>
      </c>
      <c r="R4707">
        <v>31.4041</v>
      </c>
      <c r="S4707">
        <v>0</v>
      </c>
      <c r="T4707">
        <v>0</v>
      </c>
      <c r="U4707">
        <v>272.97410000000002</v>
      </c>
      <c r="W4707" t="s">
        <v>1</v>
      </c>
    </row>
    <row r="4708" spans="1:23">
      <c r="A4708" t="s">
        <v>8120</v>
      </c>
      <c r="B4708" t="str">
        <f t="shared" si="294"/>
        <v>Enero</v>
      </c>
      <c r="C4708" s="20" t="s">
        <v>8130</v>
      </c>
      <c r="D4708" t="s">
        <v>1</v>
      </c>
      <c r="E4708" t="s">
        <v>0</v>
      </c>
      <c r="F4708" t="str">
        <f t="shared" si="295"/>
        <v>CCF</v>
      </c>
      <c r="G4708" t="s">
        <v>8171</v>
      </c>
      <c r="H4708" t="s">
        <v>8172</v>
      </c>
      <c r="I4708">
        <v>5675</v>
      </c>
      <c r="J4708">
        <v>5675</v>
      </c>
      <c r="K4708" t="s">
        <v>1211</v>
      </c>
      <c r="L4708" t="str">
        <f t="shared" si="296"/>
        <v>NIT</v>
      </c>
      <c r="M4708" t="str">
        <f t="shared" si="297"/>
        <v>08210412921074</v>
      </c>
      <c r="N4708" t="s">
        <v>1212</v>
      </c>
      <c r="O4708">
        <v>0</v>
      </c>
      <c r="P4708">
        <v>0</v>
      </c>
      <c r="Q4708">
        <v>297.36</v>
      </c>
      <c r="R4708">
        <v>38.656800000000004</v>
      </c>
      <c r="S4708">
        <v>0</v>
      </c>
      <c r="T4708">
        <v>0</v>
      </c>
      <c r="U4708">
        <v>336.01679999999999</v>
      </c>
      <c r="W4708" t="s">
        <v>1</v>
      </c>
    </row>
    <row r="4709" spans="1:23">
      <c r="A4709" t="s">
        <v>8120</v>
      </c>
      <c r="B4709" t="str">
        <f t="shared" si="294"/>
        <v>Enero</v>
      </c>
      <c r="C4709" s="20" t="s">
        <v>8130</v>
      </c>
      <c r="D4709" t="s">
        <v>1</v>
      </c>
      <c r="E4709" t="s">
        <v>0</v>
      </c>
      <c r="F4709" t="str">
        <f t="shared" si="295"/>
        <v>CCF</v>
      </c>
      <c r="G4709" t="s">
        <v>8171</v>
      </c>
      <c r="H4709" t="s">
        <v>8172</v>
      </c>
      <c r="I4709">
        <v>5676</v>
      </c>
      <c r="J4709">
        <v>5676</v>
      </c>
      <c r="K4709" t="s">
        <v>1408</v>
      </c>
      <c r="L4709" t="str">
        <f t="shared" si="296"/>
        <v>NIT</v>
      </c>
      <c r="M4709" t="str">
        <f t="shared" si="297"/>
        <v>07141503861010</v>
      </c>
      <c r="N4709" t="s">
        <v>1409</v>
      </c>
      <c r="O4709">
        <v>0</v>
      </c>
      <c r="P4709">
        <v>0</v>
      </c>
      <c r="Q4709">
        <v>66.56</v>
      </c>
      <c r="R4709">
        <v>8.6528000000000009</v>
      </c>
      <c r="S4709">
        <v>0</v>
      </c>
      <c r="T4709">
        <v>0</v>
      </c>
      <c r="U4709">
        <v>75.212800000000001</v>
      </c>
      <c r="W4709" t="s">
        <v>1</v>
      </c>
    </row>
    <row r="4710" spans="1:23">
      <c r="A4710" t="s">
        <v>8120</v>
      </c>
      <c r="B4710" t="str">
        <f t="shared" si="294"/>
        <v>Enero</v>
      </c>
      <c r="C4710" s="20" t="s">
        <v>8130</v>
      </c>
      <c r="D4710" t="s">
        <v>1</v>
      </c>
      <c r="E4710" t="s">
        <v>0</v>
      </c>
      <c r="F4710" t="str">
        <f t="shared" si="295"/>
        <v>CCF</v>
      </c>
      <c r="G4710" t="s">
        <v>8171</v>
      </c>
      <c r="H4710" t="s">
        <v>8172</v>
      </c>
      <c r="I4710">
        <v>5677</v>
      </c>
      <c r="J4710">
        <v>5677</v>
      </c>
      <c r="K4710" t="s">
        <v>747</v>
      </c>
      <c r="L4710" t="str">
        <f t="shared" si="296"/>
        <v>NIT</v>
      </c>
      <c r="M4710" t="str">
        <f t="shared" si="297"/>
        <v>07111804620031</v>
      </c>
      <c r="N4710" t="s">
        <v>748</v>
      </c>
      <c r="O4710">
        <v>0</v>
      </c>
      <c r="P4710">
        <v>0</v>
      </c>
      <c r="Q4710">
        <v>108.38</v>
      </c>
      <c r="R4710">
        <v>14.089399999999999</v>
      </c>
      <c r="S4710">
        <v>0</v>
      </c>
      <c r="T4710">
        <v>0</v>
      </c>
      <c r="U4710">
        <v>122.46939999999999</v>
      </c>
      <c r="W4710" t="s">
        <v>1</v>
      </c>
    </row>
    <row r="4711" spans="1:23">
      <c r="A4711" t="s">
        <v>8120</v>
      </c>
      <c r="B4711" t="str">
        <f t="shared" si="294"/>
        <v>Enero</v>
      </c>
      <c r="C4711" s="20" t="s">
        <v>8130</v>
      </c>
      <c r="D4711" t="s">
        <v>1</v>
      </c>
      <c r="E4711" t="s">
        <v>0</v>
      </c>
      <c r="F4711" t="str">
        <f t="shared" si="295"/>
        <v>CCF</v>
      </c>
      <c r="G4711" t="s">
        <v>8171</v>
      </c>
      <c r="H4711" t="s">
        <v>8172</v>
      </c>
      <c r="I4711">
        <v>5678</v>
      </c>
      <c r="J4711">
        <v>5678</v>
      </c>
      <c r="K4711" t="s">
        <v>7954</v>
      </c>
      <c r="L4711" t="str">
        <f t="shared" si="296"/>
        <v>NIT</v>
      </c>
      <c r="M4711" t="str">
        <f t="shared" si="297"/>
        <v>01081612781030</v>
      </c>
      <c r="N4711" t="s">
        <v>7955</v>
      </c>
      <c r="O4711">
        <v>0</v>
      </c>
      <c r="P4711">
        <v>0</v>
      </c>
      <c r="Q4711">
        <v>520.37</v>
      </c>
      <c r="R4711">
        <v>67.648099999999999</v>
      </c>
      <c r="S4711">
        <v>0</v>
      </c>
      <c r="T4711">
        <v>0</v>
      </c>
      <c r="U4711">
        <v>588.0181</v>
      </c>
      <c r="W4711" t="s">
        <v>1</v>
      </c>
    </row>
    <row r="4712" spans="1:23">
      <c r="A4712" t="s">
        <v>8120</v>
      </c>
      <c r="B4712" t="str">
        <f t="shared" si="294"/>
        <v>Enero</v>
      </c>
      <c r="C4712" s="20" t="s">
        <v>8130</v>
      </c>
      <c r="D4712" t="s">
        <v>1</v>
      </c>
      <c r="E4712" t="s">
        <v>0</v>
      </c>
      <c r="F4712" t="str">
        <f t="shared" si="295"/>
        <v>CCF</v>
      </c>
      <c r="G4712" t="s">
        <v>8171</v>
      </c>
      <c r="H4712" t="s">
        <v>8172</v>
      </c>
      <c r="I4712">
        <v>5679</v>
      </c>
      <c r="J4712">
        <v>5679</v>
      </c>
      <c r="K4712" t="s">
        <v>373</v>
      </c>
      <c r="L4712" t="str">
        <f t="shared" si="296"/>
        <v>NIT</v>
      </c>
      <c r="M4712" t="str">
        <f t="shared" si="297"/>
        <v>05122303871053</v>
      </c>
      <c r="N4712" t="s">
        <v>374</v>
      </c>
      <c r="O4712">
        <v>0</v>
      </c>
      <c r="P4712">
        <v>0</v>
      </c>
      <c r="Q4712">
        <v>185.85</v>
      </c>
      <c r="R4712">
        <v>24.160499999999999</v>
      </c>
      <c r="S4712">
        <v>0</v>
      </c>
      <c r="T4712">
        <v>0</v>
      </c>
      <c r="U4712">
        <v>210.01049999999998</v>
      </c>
      <c r="W4712" t="s">
        <v>1</v>
      </c>
    </row>
    <row r="4713" spans="1:23">
      <c r="A4713" t="s">
        <v>8120</v>
      </c>
      <c r="B4713" t="str">
        <f t="shared" si="294"/>
        <v>Enero</v>
      </c>
      <c r="C4713" s="20" t="s">
        <v>8130</v>
      </c>
      <c r="D4713" t="s">
        <v>1</v>
      </c>
      <c r="E4713" t="s">
        <v>0</v>
      </c>
      <c r="F4713" t="str">
        <f t="shared" si="295"/>
        <v>CCF</v>
      </c>
      <c r="G4713" t="s">
        <v>8171</v>
      </c>
      <c r="H4713" t="s">
        <v>8172</v>
      </c>
      <c r="I4713">
        <v>5680</v>
      </c>
      <c r="J4713">
        <v>5680</v>
      </c>
      <c r="K4713" t="s">
        <v>675</v>
      </c>
      <c r="L4713" t="str">
        <f t="shared" si="296"/>
        <v>NIT</v>
      </c>
      <c r="M4713" t="str">
        <f t="shared" si="297"/>
        <v>05022009530018</v>
      </c>
      <c r="N4713" t="s">
        <v>676</v>
      </c>
      <c r="O4713">
        <v>0</v>
      </c>
      <c r="P4713">
        <v>0</v>
      </c>
      <c r="Q4713">
        <v>204.41</v>
      </c>
      <c r="R4713">
        <v>26.5733</v>
      </c>
      <c r="S4713">
        <v>0</v>
      </c>
      <c r="T4713">
        <v>0</v>
      </c>
      <c r="U4713">
        <v>230.98329999999999</v>
      </c>
      <c r="W4713" t="s">
        <v>1</v>
      </c>
    </row>
    <row r="4714" spans="1:23">
      <c r="A4714" t="s">
        <v>8120</v>
      </c>
      <c r="B4714" t="str">
        <f t="shared" si="294"/>
        <v>Enero</v>
      </c>
      <c r="C4714" s="20" t="s">
        <v>8130</v>
      </c>
      <c r="D4714" t="s">
        <v>1</v>
      </c>
      <c r="E4714" t="s">
        <v>0</v>
      </c>
      <c r="F4714" t="str">
        <f t="shared" si="295"/>
        <v>CCF</v>
      </c>
      <c r="G4714" t="s">
        <v>8171</v>
      </c>
      <c r="H4714" t="s">
        <v>8172</v>
      </c>
      <c r="I4714">
        <v>5681</v>
      </c>
      <c r="J4714">
        <v>5681</v>
      </c>
      <c r="K4714" t="s">
        <v>1336</v>
      </c>
      <c r="L4714" t="str">
        <f t="shared" si="296"/>
        <v>NIT</v>
      </c>
      <c r="M4714" t="str">
        <f t="shared" si="297"/>
        <v>10080202941011</v>
      </c>
      <c r="N4714" t="s">
        <v>1337</v>
      </c>
      <c r="O4714">
        <v>0</v>
      </c>
      <c r="P4714">
        <v>0</v>
      </c>
      <c r="Q4714">
        <v>148.66999999999999</v>
      </c>
      <c r="R4714">
        <v>19.327099999999998</v>
      </c>
      <c r="S4714">
        <v>0</v>
      </c>
      <c r="T4714">
        <v>0</v>
      </c>
      <c r="U4714">
        <v>167.99709999999999</v>
      </c>
      <c r="W4714" t="s">
        <v>1</v>
      </c>
    </row>
    <row r="4715" spans="1:23">
      <c r="A4715" t="s">
        <v>8120</v>
      </c>
      <c r="B4715" t="str">
        <f t="shared" si="294"/>
        <v>Enero</v>
      </c>
      <c r="C4715" s="20" t="s">
        <v>8130</v>
      </c>
      <c r="D4715" t="s">
        <v>1</v>
      </c>
      <c r="E4715" t="s">
        <v>0</v>
      </c>
      <c r="F4715" t="str">
        <f t="shared" si="295"/>
        <v>CCF</v>
      </c>
      <c r="G4715" t="s">
        <v>8171</v>
      </c>
      <c r="H4715" t="s">
        <v>8172</v>
      </c>
      <c r="I4715">
        <v>5682</v>
      </c>
      <c r="J4715">
        <v>5682</v>
      </c>
      <c r="K4715" t="s">
        <v>499</v>
      </c>
      <c r="L4715" t="str">
        <f t="shared" si="296"/>
        <v>NIT</v>
      </c>
      <c r="M4715" t="str">
        <f t="shared" si="297"/>
        <v>06141611741019</v>
      </c>
      <c r="N4715" t="s">
        <v>500</v>
      </c>
      <c r="O4715">
        <v>0</v>
      </c>
      <c r="P4715">
        <v>0</v>
      </c>
      <c r="Q4715">
        <v>60</v>
      </c>
      <c r="R4715">
        <v>7.8000000000000007</v>
      </c>
      <c r="S4715">
        <v>0</v>
      </c>
      <c r="T4715">
        <v>0</v>
      </c>
      <c r="U4715">
        <v>67.8</v>
      </c>
      <c r="W4715" t="s">
        <v>1</v>
      </c>
    </row>
    <row r="4716" spans="1:23">
      <c r="A4716" t="s">
        <v>8120</v>
      </c>
      <c r="B4716" t="str">
        <f t="shared" ref="B4716:B4779" si="298">SUBSTITUTE(A4716,"NERO","nero")</f>
        <v>Enero</v>
      </c>
      <c r="C4716" s="20" t="s">
        <v>8130</v>
      </c>
      <c r="D4716" t="s">
        <v>1</v>
      </c>
      <c r="E4716" t="s">
        <v>0</v>
      </c>
      <c r="F4716" t="str">
        <f t="shared" si="295"/>
        <v>CCF</v>
      </c>
      <c r="G4716" t="s">
        <v>8171</v>
      </c>
      <c r="H4716" t="s">
        <v>8172</v>
      </c>
      <c r="I4716">
        <v>5683</v>
      </c>
      <c r="J4716">
        <v>5683</v>
      </c>
      <c r="K4716" t="s">
        <v>379</v>
      </c>
      <c r="L4716" t="str">
        <f t="shared" si="296"/>
        <v>NIT</v>
      </c>
      <c r="M4716" t="str">
        <f t="shared" si="297"/>
        <v>05220404181015</v>
      </c>
      <c r="N4716" t="s">
        <v>380</v>
      </c>
      <c r="O4716">
        <v>0</v>
      </c>
      <c r="P4716">
        <v>0</v>
      </c>
      <c r="Q4716">
        <v>72.12</v>
      </c>
      <c r="R4716">
        <v>9.3756000000000004</v>
      </c>
      <c r="S4716">
        <v>0</v>
      </c>
      <c r="T4716">
        <v>0</v>
      </c>
      <c r="U4716">
        <v>81.49560000000001</v>
      </c>
      <c r="W4716" t="s">
        <v>1</v>
      </c>
    </row>
    <row r="4717" spans="1:23">
      <c r="A4717" t="s">
        <v>8120</v>
      </c>
      <c r="B4717" t="str">
        <f t="shared" si="298"/>
        <v>Enero</v>
      </c>
      <c r="C4717" s="20" t="s">
        <v>8130</v>
      </c>
      <c r="D4717" t="s">
        <v>1</v>
      </c>
      <c r="E4717" t="s">
        <v>0</v>
      </c>
      <c r="F4717" t="str">
        <f t="shared" si="295"/>
        <v>CCF</v>
      </c>
      <c r="G4717" t="s">
        <v>8171</v>
      </c>
      <c r="H4717" t="s">
        <v>8172</v>
      </c>
      <c r="I4717">
        <v>5685</v>
      </c>
      <c r="J4717">
        <v>5685</v>
      </c>
      <c r="K4717" t="s">
        <v>1006</v>
      </c>
      <c r="L4717" t="str">
        <f t="shared" si="296"/>
        <v>NIT</v>
      </c>
      <c r="M4717" t="str">
        <f t="shared" si="297"/>
        <v>05121609510010</v>
      </c>
      <c r="N4717" t="s">
        <v>1007</v>
      </c>
      <c r="O4717">
        <v>0</v>
      </c>
      <c r="P4717">
        <v>0</v>
      </c>
      <c r="Q4717">
        <v>464.6</v>
      </c>
      <c r="R4717">
        <v>60.398000000000003</v>
      </c>
      <c r="S4717">
        <v>0</v>
      </c>
      <c r="T4717">
        <v>0</v>
      </c>
      <c r="U4717">
        <v>524.99800000000005</v>
      </c>
      <c r="W4717" t="s">
        <v>1</v>
      </c>
    </row>
    <row r="4718" spans="1:23">
      <c r="A4718" t="s">
        <v>8120</v>
      </c>
      <c r="B4718" t="str">
        <f t="shared" si="298"/>
        <v>Enero</v>
      </c>
      <c r="C4718" s="20" t="s">
        <v>8130</v>
      </c>
      <c r="D4718" t="s">
        <v>1</v>
      </c>
      <c r="E4718" t="s">
        <v>0</v>
      </c>
      <c r="F4718" t="str">
        <f t="shared" si="295"/>
        <v>CCF</v>
      </c>
      <c r="G4718" t="s">
        <v>8171</v>
      </c>
      <c r="H4718" t="s">
        <v>8172</v>
      </c>
      <c r="I4718">
        <v>5686</v>
      </c>
      <c r="J4718">
        <v>5686</v>
      </c>
      <c r="K4718" t="s">
        <v>351</v>
      </c>
      <c r="L4718" t="str">
        <f t="shared" si="296"/>
        <v>NIT</v>
      </c>
      <c r="M4718" t="str">
        <f t="shared" si="297"/>
        <v>14160704530017</v>
      </c>
      <c r="N4718" t="s">
        <v>352</v>
      </c>
      <c r="O4718">
        <v>0</v>
      </c>
      <c r="P4718">
        <v>0</v>
      </c>
      <c r="Q4718">
        <v>111.48</v>
      </c>
      <c r="R4718">
        <v>14.492400000000002</v>
      </c>
      <c r="S4718">
        <v>0</v>
      </c>
      <c r="T4718">
        <v>0</v>
      </c>
      <c r="U4718">
        <v>125.97240000000001</v>
      </c>
      <c r="W4718" t="s">
        <v>1</v>
      </c>
    </row>
    <row r="4719" spans="1:23">
      <c r="A4719" t="s">
        <v>8120</v>
      </c>
      <c r="B4719" t="str">
        <f t="shared" si="298"/>
        <v>Enero</v>
      </c>
      <c r="C4719" s="20" t="s">
        <v>8130</v>
      </c>
      <c r="D4719" t="s">
        <v>1</v>
      </c>
      <c r="E4719" t="s">
        <v>0</v>
      </c>
      <c r="F4719" t="str">
        <f t="shared" si="295"/>
        <v>CCF</v>
      </c>
      <c r="G4719" t="s">
        <v>8171</v>
      </c>
      <c r="H4719" t="s">
        <v>8172</v>
      </c>
      <c r="I4719">
        <v>5687</v>
      </c>
      <c r="J4719">
        <v>5687</v>
      </c>
      <c r="K4719" t="s">
        <v>321</v>
      </c>
      <c r="L4719" t="str">
        <f t="shared" si="296"/>
        <v>NIT</v>
      </c>
      <c r="M4719" t="str">
        <f t="shared" si="297"/>
        <v>06141501771010</v>
      </c>
      <c r="N4719" t="s">
        <v>322</v>
      </c>
      <c r="O4719">
        <v>0</v>
      </c>
      <c r="P4719">
        <v>0</v>
      </c>
      <c r="Q4719">
        <v>323.27</v>
      </c>
      <c r="R4719">
        <v>42.025100000000002</v>
      </c>
      <c r="S4719">
        <v>0</v>
      </c>
      <c r="T4719">
        <v>0</v>
      </c>
      <c r="U4719">
        <v>365.29509999999999</v>
      </c>
      <c r="W4719" t="s">
        <v>1</v>
      </c>
    </row>
    <row r="4720" spans="1:23">
      <c r="A4720" t="s">
        <v>8120</v>
      </c>
      <c r="B4720" t="str">
        <f t="shared" si="298"/>
        <v>Enero</v>
      </c>
      <c r="C4720" s="20" t="s">
        <v>8130</v>
      </c>
      <c r="D4720" t="s">
        <v>1</v>
      </c>
      <c r="E4720" t="s">
        <v>0</v>
      </c>
      <c r="F4720" t="str">
        <f t="shared" si="295"/>
        <v>CCF</v>
      </c>
      <c r="G4720" t="s">
        <v>8171</v>
      </c>
      <c r="H4720" t="s">
        <v>8172</v>
      </c>
      <c r="I4720">
        <v>5688</v>
      </c>
      <c r="J4720">
        <v>5688</v>
      </c>
      <c r="K4720" t="s">
        <v>618</v>
      </c>
      <c r="L4720" t="str">
        <f t="shared" si="296"/>
        <v>NIT</v>
      </c>
      <c r="M4720" t="str">
        <f t="shared" si="297"/>
        <v>07020302590022</v>
      </c>
      <c r="N4720" t="s">
        <v>619</v>
      </c>
      <c r="O4720">
        <v>0</v>
      </c>
      <c r="P4720">
        <v>0</v>
      </c>
      <c r="Q4720">
        <v>425.91</v>
      </c>
      <c r="R4720">
        <v>55.368300000000005</v>
      </c>
      <c r="S4720">
        <v>0</v>
      </c>
      <c r="T4720">
        <v>0</v>
      </c>
      <c r="U4720">
        <v>481.27830000000006</v>
      </c>
      <c r="W4720" t="s">
        <v>1</v>
      </c>
    </row>
    <row r="4721" spans="1:23">
      <c r="A4721" t="s">
        <v>8120</v>
      </c>
      <c r="B4721" t="str">
        <f t="shared" si="298"/>
        <v>Enero</v>
      </c>
      <c r="C4721" s="20" t="s">
        <v>8130</v>
      </c>
      <c r="D4721" t="s">
        <v>1</v>
      </c>
      <c r="E4721" t="s">
        <v>0</v>
      </c>
      <c r="F4721" t="str">
        <f t="shared" si="295"/>
        <v>CCF</v>
      </c>
      <c r="G4721" t="s">
        <v>8171</v>
      </c>
      <c r="H4721" t="s">
        <v>8172</v>
      </c>
      <c r="I4721">
        <v>5689</v>
      </c>
      <c r="J4721">
        <v>5689</v>
      </c>
      <c r="K4721" t="s">
        <v>365</v>
      </c>
      <c r="L4721" t="str">
        <f t="shared" si="296"/>
        <v>NIT</v>
      </c>
      <c r="M4721" t="str">
        <f t="shared" si="297"/>
        <v>05121306771027</v>
      </c>
      <c r="N4721" t="s">
        <v>366</v>
      </c>
      <c r="O4721">
        <v>0</v>
      </c>
      <c r="P4721">
        <v>0</v>
      </c>
      <c r="Q4721">
        <v>185.84</v>
      </c>
      <c r="R4721">
        <v>24.159200000000002</v>
      </c>
      <c r="S4721">
        <v>0</v>
      </c>
      <c r="T4721">
        <v>0</v>
      </c>
      <c r="U4721">
        <v>209.9992</v>
      </c>
      <c r="W4721" t="s">
        <v>1</v>
      </c>
    </row>
    <row r="4722" spans="1:23">
      <c r="A4722" t="s">
        <v>8120</v>
      </c>
      <c r="B4722" t="str">
        <f t="shared" si="298"/>
        <v>Enero</v>
      </c>
      <c r="C4722" s="20" t="s">
        <v>8130</v>
      </c>
      <c r="D4722" t="s">
        <v>1</v>
      </c>
      <c r="E4722" t="s">
        <v>0</v>
      </c>
      <c r="F4722" t="str">
        <f t="shared" si="295"/>
        <v>CCF</v>
      </c>
      <c r="G4722" t="s">
        <v>8171</v>
      </c>
      <c r="H4722" t="s">
        <v>8172</v>
      </c>
      <c r="I4722">
        <v>5690</v>
      </c>
      <c r="J4722">
        <v>5690</v>
      </c>
      <c r="K4722" t="s">
        <v>108</v>
      </c>
      <c r="L4722" t="str">
        <f t="shared" si="296"/>
        <v>NIT</v>
      </c>
      <c r="M4722" t="str">
        <f t="shared" si="297"/>
        <v>02020103520010</v>
      </c>
      <c r="N4722" t="s">
        <v>109</v>
      </c>
      <c r="O4722">
        <v>0</v>
      </c>
      <c r="P4722">
        <v>0</v>
      </c>
      <c r="Q4722">
        <v>117.47</v>
      </c>
      <c r="R4722">
        <v>15.271100000000001</v>
      </c>
      <c r="S4722">
        <v>0</v>
      </c>
      <c r="T4722">
        <v>0</v>
      </c>
      <c r="U4722">
        <v>132.74109999999999</v>
      </c>
      <c r="W4722" t="s">
        <v>1</v>
      </c>
    </row>
    <row r="4723" spans="1:23">
      <c r="A4723" t="s">
        <v>8120</v>
      </c>
      <c r="B4723" t="str">
        <f t="shared" si="298"/>
        <v>Enero</v>
      </c>
      <c r="C4723" s="20" t="s">
        <v>8130</v>
      </c>
      <c r="D4723" t="s">
        <v>1</v>
      </c>
      <c r="E4723" t="s">
        <v>0</v>
      </c>
      <c r="F4723" t="str">
        <f t="shared" si="295"/>
        <v>CCF</v>
      </c>
      <c r="G4723" t="s">
        <v>8171</v>
      </c>
      <c r="H4723" t="s">
        <v>8172</v>
      </c>
      <c r="I4723">
        <v>5691</v>
      </c>
      <c r="J4723">
        <v>5691</v>
      </c>
      <c r="K4723" t="s">
        <v>7932</v>
      </c>
      <c r="L4723" t="str">
        <f t="shared" si="296"/>
        <v>NIT</v>
      </c>
      <c r="M4723" t="str">
        <f t="shared" si="297"/>
        <v>13042809881010</v>
      </c>
      <c r="N4723" t="s">
        <v>358</v>
      </c>
      <c r="O4723">
        <v>0</v>
      </c>
      <c r="P4723">
        <v>0</v>
      </c>
      <c r="Q4723">
        <v>184.69</v>
      </c>
      <c r="R4723">
        <v>24.009700000000002</v>
      </c>
      <c r="S4723">
        <v>0</v>
      </c>
      <c r="T4723">
        <v>0</v>
      </c>
      <c r="U4723">
        <v>208.69970000000001</v>
      </c>
      <c r="W4723" t="s">
        <v>1</v>
      </c>
    </row>
    <row r="4724" spans="1:23">
      <c r="A4724" t="s">
        <v>8120</v>
      </c>
      <c r="B4724" t="str">
        <f t="shared" si="298"/>
        <v>Enero</v>
      </c>
      <c r="C4724" s="20" t="s">
        <v>8130</v>
      </c>
      <c r="D4724" t="s">
        <v>1</v>
      </c>
      <c r="E4724" t="s">
        <v>0</v>
      </c>
      <c r="F4724" t="str">
        <f t="shared" si="295"/>
        <v>CCF</v>
      </c>
      <c r="G4724" t="s">
        <v>8171</v>
      </c>
      <c r="H4724" t="s">
        <v>8172</v>
      </c>
      <c r="I4724">
        <v>5692</v>
      </c>
      <c r="J4724">
        <v>5692</v>
      </c>
      <c r="K4724" t="s">
        <v>425</v>
      </c>
      <c r="L4724" t="str">
        <f t="shared" si="296"/>
        <v>NIT</v>
      </c>
      <c r="M4724" t="str">
        <f t="shared" si="297"/>
        <v>11080503400019</v>
      </c>
      <c r="N4724" t="s">
        <v>426</v>
      </c>
      <c r="O4724">
        <v>0</v>
      </c>
      <c r="P4724">
        <v>0</v>
      </c>
      <c r="Q4724">
        <v>243.59</v>
      </c>
      <c r="R4724">
        <v>31.666700000000002</v>
      </c>
      <c r="S4724">
        <v>0</v>
      </c>
      <c r="T4724">
        <v>0</v>
      </c>
      <c r="U4724">
        <v>275.25670000000002</v>
      </c>
      <c r="W4724" t="s">
        <v>1</v>
      </c>
    </row>
    <row r="4725" spans="1:23">
      <c r="A4725" t="s">
        <v>8120</v>
      </c>
      <c r="B4725" t="str">
        <f t="shared" si="298"/>
        <v>Enero</v>
      </c>
      <c r="C4725" s="20" t="s">
        <v>8130</v>
      </c>
      <c r="D4725" t="s">
        <v>1</v>
      </c>
      <c r="E4725" t="s">
        <v>0</v>
      </c>
      <c r="F4725" t="str">
        <f t="shared" si="295"/>
        <v>CCF</v>
      </c>
      <c r="G4725" t="s">
        <v>8171</v>
      </c>
      <c r="H4725" t="s">
        <v>8172</v>
      </c>
      <c r="I4725">
        <v>5693</v>
      </c>
      <c r="J4725">
        <v>5693</v>
      </c>
      <c r="K4725" t="s">
        <v>8183</v>
      </c>
      <c r="L4725" t="str">
        <f t="shared" si="296"/>
        <v>NIT</v>
      </c>
      <c r="M4725" t="str">
        <f t="shared" si="297"/>
        <v>11091010861010</v>
      </c>
      <c r="N4725" t="s">
        <v>8184</v>
      </c>
      <c r="O4725">
        <v>0</v>
      </c>
      <c r="P4725">
        <v>0</v>
      </c>
      <c r="Q4725">
        <v>336.48</v>
      </c>
      <c r="R4725">
        <v>43.742400000000004</v>
      </c>
      <c r="S4725">
        <v>0</v>
      </c>
      <c r="T4725">
        <v>0</v>
      </c>
      <c r="U4725">
        <v>380.22239999999999</v>
      </c>
      <c r="W4725" t="s">
        <v>1</v>
      </c>
    </row>
    <row r="4726" spans="1:23">
      <c r="A4726" t="s">
        <v>8120</v>
      </c>
      <c r="B4726" t="str">
        <f t="shared" si="298"/>
        <v>Enero</v>
      </c>
      <c r="C4726" s="20" t="s">
        <v>8130</v>
      </c>
      <c r="D4726" t="s">
        <v>1</v>
      </c>
      <c r="E4726" t="s">
        <v>0</v>
      </c>
      <c r="F4726" t="str">
        <f t="shared" si="295"/>
        <v>CCF</v>
      </c>
      <c r="G4726" t="s">
        <v>8171</v>
      </c>
      <c r="H4726" t="s">
        <v>8172</v>
      </c>
      <c r="I4726">
        <v>5694</v>
      </c>
      <c r="J4726">
        <v>5694</v>
      </c>
      <c r="K4726" t="s">
        <v>8181</v>
      </c>
      <c r="L4726" t="str">
        <f t="shared" si="296"/>
        <v>NIT</v>
      </c>
      <c r="M4726" t="str">
        <f t="shared" si="297"/>
        <v>06141207811038</v>
      </c>
      <c r="N4726" t="s">
        <v>8182</v>
      </c>
      <c r="O4726">
        <v>0</v>
      </c>
      <c r="P4726">
        <v>0</v>
      </c>
      <c r="Q4726">
        <v>347.29</v>
      </c>
      <c r="R4726">
        <v>45.147700000000007</v>
      </c>
      <c r="S4726">
        <v>0</v>
      </c>
      <c r="T4726">
        <v>0</v>
      </c>
      <c r="U4726">
        <v>392.43770000000001</v>
      </c>
      <c r="W4726" t="s">
        <v>1</v>
      </c>
    </row>
    <row r="4727" spans="1:23">
      <c r="A4727" t="s">
        <v>8120</v>
      </c>
      <c r="B4727" t="str">
        <f t="shared" si="298"/>
        <v>Enero</v>
      </c>
      <c r="C4727" s="20" t="s">
        <v>8130</v>
      </c>
      <c r="D4727" t="s">
        <v>1</v>
      </c>
      <c r="E4727" t="s">
        <v>0</v>
      </c>
      <c r="F4727" t="str">
        <f t="shared" si="295"/>
        <v>CCF</v>
      </c>
      <c r="G4727" t="s">
        <v>8171</v>
      </c>
      <c r="H4727" t="s">
        <v>8172</v>
      </c>
      <c r="I4727">
        <v>5695</v>
      </c>
      <c r="J4727">
        <v>5695</v>
      </c>
      <c r="K4727" t="s">
        <v>8181</v>
      </c>
      <c r="L4727" t="str">
        <f t="shared" si="296"/>
        <v>NIT</v>
      </c>
      <c r="M4727" t="str">
        <f t="shared" si="297"/>
        <v>06141207811038</v>
      </c>
      <c r="N4727" t="s">
        <v>8182</v>
      </c>
      <c r="O4727">
        <v>0</v>
      </c>
      <c r="P4727">
        <v>0</v>
      </c>
      <c r="Q4727">
        <v>63.9</v>
      </c>
      <c r="R4727">
        <v>8.3070000000000004</v>
      </c>
      <c r="S4727">
        <v>0</v>
      </c>
      <c r="T4727">
        <v>0</v>
      </c>
      <c r="U4727">
        <v>72.206999999999994</v>
      </c>
      <c r="W4727" t="s">
        <v>1</v>
      </c>
    </row>
    <row r="4728" spans="1:23">
      <c r="A4728" t="s">
        <v>8120</v>
      </c>
      <c r="B4728" t="str">
        <f t="shared" si="298"/>
        <v>Enero</v>
      </c>
      <c r="C4728" s="20" t="s">
        <v>8130</v>
      </c>
      <c r="D4728" t="s">
        <v>1</v>
      </c>
      <c r="E4728" t="s">
        <v>0</v>
      </c>
      <c r="F4728" t="str">
        <f t="shared" si="295"/>
        <v>CCF</v>
      </c>
      <c r="G4728" t="s">
        <v>8171</v>
      </c>
      <c r="H4728" t="s">
        <v>8172</v>
      </c>
      <c r="I4728">
        <v>5696</v>
      </c>
      <c r="J4728">
        <v>5696</v>
      </c>
      <c r="K4728" t="s">
        <v>1283</v>
      </c>
      <c r="L4728" t="str">
        <f t="shared" si="296"/>
        <v>NIT</v>
      </c>
      <c r="M4728" t="str">
        <f t="shared" si="297"/>
        <v>12150208460016</v>
      </c>
      <c r="N4728" t="s">
        <v>1284</v>
      </c>
      <c r="O4728">
        <v>0</v>
      </c>
      <c r="P4728">
        <v>0</v>
      </c>
      <c r="Q4728">
        <v>243.57</v>
      </c>
      <c r="R4728">
        <v>31.664100000000001</v>
      </c>
      <c r="S4728">
        <v>0</v>
      </c>
      <c r="T4728">
        <v>0</v>
      </c>
      <c r="U4728">
        <v>275.23410000000001</v>
      </c>
      <c r="W4728" t="s">
        <v>1</v>
      </c>
    </row>
    <row r="4729" spans="1:23">
      <c r="A4729" t="s">
        <v>8120</v>
      </c>
      <c r="B4729" t="str">
        <f t="shared" si="298"/>
        <v>Enero</v>
      </c>
      <c r="C4729" s="20" t="s">
        <v>8130</v>
      </c>
      <c r="D4729" t="s">
        <v>1</v>
      </c>
      <c r="E4729" t="s">
        <v>0</v>
      </c>
      <c r="F4729" t="str">
        <f t="shared" si="295"/>
        <v>CCF</v>
      </c>
      <c r="G4729" t="s">
        <v>8171</v>
      </c>
      <c r="H4729" t="s">
        <v>8172</v>
      </c>
      <c r="I4729">
        <v>5697</v>
      </c>
      <c r="J4729">
        <v>5697</v>
      </c>
      <c r="K4729" t="s">
        <v>929</v>
      </c>
      <c r="L4729" t="str">
        <f t="shared" si="296"/>
        <v>NIT</v>
      </c>
      <c r="M4729" t="str">
        <f t="shared" si="297"/>
        <v>14162212541012</v>
      </c>
      <c r="N4729" t="s">
        <v>930</v>
      </c>
      <c r="O4729">
        <v>0</v>
      </c>
      <c r="P4729">
        <v>0</v>
      </c>
      <c r="Q4729">
        <v>89.6</v>
      </c>
      <c r="R4729">
        <v>11.648</v>
      </c>
      <c r="S4729">
        <v>0</v>
      </c>
      <c r="T4729">
        <v>0</v>
      </c>
      <c r="U4729">
        <v>101.24799999999999</v>
      </c>
      <c r="W4729" t="s">
        <v>1</v>
      </c>
    </row>
    <row r="4730" spans="1:23">
      <c r="A4730" t="s">
        <v>8120</v>
      </c>
      <c r="B4730" t="str">
        <f t="shared" si="298"/>
        <v>Enero</v>
      </c>
      <c r="C4730" s="20" t="s">
        <v>8130</v>
      </c>
      <c r="D4730" t="s">
        <v>1</v>
      </c>
      <c r="E4730" t="s">
        <v>0</v>
      </c>
      <c r="F4730" t="str">
        <f t="shared" si="295"/>
        <v>CCF</v>
      </c>
      <c r="G4730" t="s">
        <v>8171</v>
      </c>
      <c r="H4730" t="s">
        <v>8172</v>
      </c>
      <c r="I4730">
        <v>5698</v>
      </c>
      <c r="J4730">
        <v>5698</v>
      </c>
      <c r="K4730" t="s">
        <v>7951</v>
      </c>
      <c r="L4730" t="str">
        <f t="shared" si="296"/>
        <v>NIT</v>
      </c>
      <c r="M4730" t="str">
        <f t="shared" si="297"/>
        <v>11102501891010</v>
      </c>
      <c r="N4730" t="s">
        <v>7952</v>
      </c>
      <c r="O4730">
        <v>0</v>
      </c>
      <c r="P4730">
        <v>0</v>
      </c>
      <c r="Q4730">
        <v>181.26</v>
      </c>
      <c r="R4730">
        <v>23.563800000000001</v>
      </c>
      <c r="S4730">
        <v>0</v>
      </c>
      <c r="T4730">
        <v>0</v>
      </c>
      <c r="U4730">
        <v>204.82380000000001</v>
      </c>
      <c r="W4730" t="s">
        <v>1</v>
      </c>
    </row>
    <row r="4731" spans="1:23">
      <c r="A4731" t="s">
        <v>8120</v>
      </c>
      <c r="B4731" t="str">
        <f t="shared" si="298"/>
        <v>Enero</v>
      </c>
      <c r="C4731" s="20" t="s">
        <v>8130</v>
      </c>
      <c r="D4731" t="s">
        <v>1</v>
      </c>
      <c r="E4731" t="s">
        <v>0</v>
      </c>
      <c r="F4731" t="str">
        <f t="shared" si="295"/>
        <v>CCF</v>
      </c>
      <c r="G4731" t="s">
        <v>8171</v>
      </c>
      <c r="H4731" t="s">
        <v>8172</v>
      </c>
      <c r="I4731">
        <v>5699</v>
      </c>
      <c r="J4731">
        <v>5699</v>
      </c>
      <c r="K4731" t="s">
        <v>8179</v>
      </c>
      <c r="L4731" t="str">
        <f t="shared" si="296"/>
        <v>NIT</v>
      </c>
      <c r="M4731" t="str">
        <f t="shared" si="297"/>
        <v>06140711841227</v>
      </c>
      <c r="N4731" t="s">
        <v>8180</v>
      </c>
      <c r="O4731">
        <v>0</v>
      </c>
      <c r="P4731">
        <v>0</v>
      </c>
      <c r="Q4731">
        <v>6.58</v>
      </c>
      <c r="R4731">
        <v>0.85540000000000005</v>
      </c>
      <c r="S4731">
        <v>0</v>
      </c>
      <c r="T4731">
        <v>0</v>
      </c>
      <c r="U4731">
        <v>7.4354000000000005</v>
      </c>
      <c r="W4731" t="s">
        <v>1</v>
      </c>
    </row>
    <row r="4732" spans="1:23">
      <c r="A4732" t="s">
        <v>8120</v>
      </c>
      <c r="B4732" t="str">
        <f t="shared" si="298"/>
        <v>Enero</v>
      </c>
      <c r="C4732" s="20" t="s">
        <v>8130</v>
      </c>
      <c r="D4732" t="s">
        <v>1</v>
      </c>
      <c r="E4732" t="s">
        <v>0</v>
      </c>
      <c r="F4732" t="str">
        <f t="shared" si="295"/>
        <v>CCF</v>
      </c>
      <c r="G4732" t="s">
        <v>8171</v>
      </c>
      <c r="H4732" t="s">
        <v>8172</v>
      </c>
      <c r="I4732">
        <v>5700</v>
      </c>
      <c r="J4732">
        <v>5700</v>
      </c>
      <c r="K4732" t="s">
        <v>687</v>
      </c>
      <c r="L4732" t="str">
        <f t="shared" si="296"/>
        <v>NIT</v>
      </c>
      <c r="M4732" t="str">
        <f t="shared" si="297"/>
        <v>11110506671017</v>
      </c>
      <c r="N4732" t="s">
        <v>688</v>
      </c>
      <c r="O4732">
        <v>0</v>
      </c>
      <c r="P4732">
        <v>0</v>
      </c>
      <c r="Q4732">
        <v>113.51</v>
      </c>
      <c r="R4732">
        <v>14.756300000000001</v>
      </c>
      <c r="S4732">
        <v>0</v>
      </c>
      <c r="T4732">
        <v>0</v>
      </c>
      <c r="U4732">
        <v>128.2663</v>
      </c>
      <c r="W4732" t="s">
        <v>1</v>
      </c>
    </row>
    <row r="4733" spans="1:23">
      <c r="A4733" t="s">
        <v>8120</v>
      </c>
      <c r="B4733" t="str">
        <f t="shared" si="298"/>
        <v>Enero</v>
      </c>
      <c r="C4733" s="20" t="s">
        <v>8130</v>
      </c>
      <c r="D4733" t="s">
        <v>1</v>
      </c>
      <c r="E4733" t="s">
        <v>0</v>
      </c>
      <c r="F4733" t="str">
        <f t="shared" si="295"/>
        <v>CCF</v>
      </c>
      <c r="G4733" t="s">
        <v>8171</v>
      </c>
      <c r="H4733" t="s">
        <v>8172</v>
      </c>
      <c r="I4733">
        <v>5701</v>
      </c>
      <c r="J4733">
        <v>5701</v>
      </c>
      <c r="K4733" t="s">
        <v>924</v>
      </c>
      <c r="L4733" t="str">
        <f t="shared" si="296"/>
        <v>NIT</v>
      </c>
      <c r="M4733" t="str">
        <f t="shared" si="297"/>
        <v>12091601831024</v>
      </c>
      <c r="N4733" t="s">
        <v>925</v>
      </c>
      <c r="O4733">
        <v>0</v>
      </c>
      <c r="P4733">
        <v>0</v>
      </c>
      <c r="Q4733">
        <v>984.97</v>
      </c>
      <c r="R4733">
        <v>128.0461</v>
      </c>
      <c r="S4733">
        <v>0</v>
      </c>
      <c r="T4733">
        <v>0</v>
      </c>
      <c r="U4733">
        <v>1113.0161000000001</v>
      </c>
      <c r="W4733" t="s">
        <v>1</v>
      </c>
    </row>
    <row r="4734" spans="1:23">
      <c r="A4734" t="s">
        <v>8120</v>
      </c>
      <c r="B4734" t="str">
        <f t="shared" si="298"/>
        <v>Enero</v>
      </c>
      <c r="C4734" s="20" t="s">
        <v>8130</v>
      </c>
      <c r="D4734" t="s">
        <v>1</v>
      </c>
      <c r="E4734" t="s">
        <v>0</v>
      </c>
      <c r="F4734" t="str">
        <f t="shared" si="295"/>
        <v>CCF</v>
      </c>
      <c r="G4734" t="s">
        <v>8171</v>
      </c>
      <c r="H4734" t="s">
        <v>8172</v>
      </c>
      <c r="I4734">
        <v>5702</v>
      </c>
      <c r="J4734">
        <v>5702</v>
      </c>
      <c r="K4734" t="s">
        <v>453</v>
      </c>
      <c r="L4734" t="str">
        <f t="shared" si="296"/>
        <v>NIT</v>
      </c>
      <c r="M4734" t="str">
        <f t="shared" si="297"/>
        <v>06141207201027</v>
      </c>
      <c r="N4734" t="s">
        <v>454</v>
      </c>
      <c r="O4734">
        <v>0</v>
      </c>
      <c r="P4734">
        <v>0</v>
      </c>
      <c r="Q4734">
        <v>373.68</v>
      </c>
      <c r="R4734">
        <v>48.578400000000002</v>
      </c>
      <c r="S4734">
        <v>0</v>
      </c>
      <c r="T4734">
        <v>0</v>
      </c>
      <c r="U4734">
        <v>422.25839999999999</v>
      </c>
      <c r="W4734" t="s">
        <v>1</v>
      </c>
    </row>
    <row r="4735" spans="1:23">
      <c r="A4735" t="s">
        <v>8120</v>
      </c>
      <c r="B4735" t="str">
        <f t="shared" si="298"/>
        <v>Enero</v>
      </c>
      <c r="C4735" s="20" t="s">
        <v>8130</v>
      </c>
      <c r="D4735" t="s">
        <v>1</v>
      </c>
      <c r="E4735" t="s">
        <v>0</v>
      </c>
      <c r="F4735" t="str">
        <f t="shared" si="295"/>
        <v>CCF</v>
      </c>
      <c r="G4735" t="s">
        <v>8171</v>
      </c>
      <c r="H4735" t="s">
        <v>8172</v>
      </c>
      <c r="I4735">
        <v>5703</v>
      </c>
      <c r="J4735">
        <v>5703</v>
      </c>
      <c r="K4735" t="s">
        <v>524</v>
      </c>
      <c r="L4735" t="str">
        <f t="shared" si="296"/>
        <v>NIT</v>
      </c>
      <c r="M4735" t="str">
        <f t="shared" si="297"/>
        <v>14160304711027</v>
      </c>
      <c r="N4735" t="s">
        <v>525</v>
      </c>
      <c r="O4735">
        <v>0</v>
      </c>
      <c r="P4735">
        <v>0</v>
      </c>
      <c r="Q4735">
        <v>1115.0899999999999</v>
      </c>
      <c r="R4735">
        <v>144.96170000000001</v>
      </c>
      <c r="S4735">
        <v>0</v>
      </c>
      <c r="T4735">
        <v>0</v>
      </c>
      <c r="U4735">
        <v>1260.0517</v>
      </c>
      <c r="W4735" t="s">
        <v>1</v>
      </c>
    </row>
    <row r="4736" spans="1:23">
      <c r="A4736" t="s">
        <v>8120</v>
      </c>
      <c r="B4736" t="str">
        <f t="shared" si="298"/>
        <v>Enero</v>
      </c>
      <c r="C4736" s="20" t="s">
        <v>8130</v>
      </c>
      <c r="D4736" t="s">
        <v>1</v>
      </c>
      <c r="E4736" t="s">
        <v>0</v>
      </c>
      <c r="F4736" t="str">
        <f t="shared" si="295"/>
        <v>CCF</v>
      </c>
      <c r="G4736" t="s">
        <v>8171</v>
      </c>
      <c r="H4736" t="s">
        <v>8172</v>
      </c>
      <c r="I4736">
        <v>5704</v>
      </c>
      <c r="J4736">
        <v>5704</v>
      </c>
      <c r="K4736" t="s">
        <v>524</v>
      </c>
      <c r="L4736" t="str">
        <f t="shared" si="296"/>
        <v>NIT</v>
      </c>
      <c r="M4736" t="str">
        <f t="shared" si="297"/>
        <v>14160304711027</v>
      </c>
      <c r="N4736" t="s">
        <v>525</v>
      </c>
      <c r="O4736">
        <v>0</v>
      </c>
      <c r="P4736">
        <v>0</v>
      </c>
      <c r="Q4736">
        <v>865.17</v>
      </c>
      <c r="R4736">
        <v>112.4721</v>
      </c>
      <c r="S4736">
        <v>0</v>
      </c>
      <c r="T4736">
        <v>0</v>
      </c>
      <c r="U4736">
        <v>977.64209999999991</v>
      </c>
      <c r="W4736" t="s">
        <v>1</v>
      </c>
    </row>
    <row r="4737" spans="1:23">
      <c r="A4737" t="s">
        <v>8120</v>
      </c>
      <c r="B4737" t="str">
        <f t="shared" si="298"/>
        <v>Enero</v>
      </c>
      <c r="C4737" s="20" t="s">
        <v>8130</v>
      </c>
      <c r="D4737" t="s">
        <v>1</v>
      </c>
      <c r="E4737" t="s">
        <v>0</v>
      </c>
      <c r="F4737" t="str">
        <f t="shared" si="295"/>
        <v>CCF</v>
      </c>
      <c r="G4737" t="s">
        <v>8171</v>
      </c>
      <c r="H4737" t="s">
        <v>8172</v>
      </c>
      <c r="I4737">
        <v>5705</v>
      </c>
      <c r="J4737">
        <v>5705</v>
      </c>
      <c r="K4737" t="s">
        <v>255</v>
      </c>
      <c r="L4737" t="str">
        <f t="shared" si="296"/>
        <v>NIT</v>
      </c>
      <c r="M4737" t="str">
        <f t="shared" si="297"/>
        <v>12170106061015</v>
      </c>
      <c r="N4737" t="s">
        <v>256</v>
      </c>
      <c r="O4737">
        <v>0</v>
      </c>
      <c r="P4737">
        <v>0</v>
      </c>
      <c r="Q4737">
        <v>929.2</v>
      </c>
      <c r="R4737">
        <v>120.79600000000001</v>
      </c>
      <c r="S4737">
        <v>0</v>
      </c>
      <c r="T4737">
        <v>0</v>
      </c>
      <c r="U4737">
        <v>1049.9960000000001</v>
      </c>
      <c r="W4737" t="s">
        <v>1</v>
      </c>
    </row>
    <row r="4738" spans="1:23">
      <c r="A4738" t="s">
        <v>8120</v>
      </c>
      <c r="B4738" t="str">
        <f t="shared" si="298"/>
        <v>Enero</v>
      </c>
      <c r="C4738" s="20" t="s">
        <v>8130</v>
      </c>
      <c r="D4738" t="s">
        <v>1</v>
      </c>
      <c r="E4738" t="s">
        <v>0</v>
      </c>
      <c r="F4738" t="str">
        <f t="shared" si="295"/>
        <v>CCF</v>
      </c>
      <c r="G4738" t="s">
        <v>8171</v>
      </c>
      <c r="H4738" t="s">
        <v>8172</v>
      </c>
      <c r="I4738">
        <v>5706</v>
      </c>
      <c r="J4738">
        <v>5706</v>
      </c>
      <c r="K4738" t="s">
        <v>703</v>
      </c>
      <c r="L4738" t="str">
        <f t="shared" si="296"/>
        <v>NIT</v>
      </c>
      <c r="M4738" t="str">
        <f t="shared" si="297"/>
        <v>06142810771346</v>
      </c>
      <c r="N4738" t="s">
        <v>704</v>
      </c>
      <c r="O4738">
        <v>0</v>
      </c>
      <c r="P4738">
        <v>0</v>
      </c>
      <c r="Q4738">
        <v>1022.17</v>
      </c>
      <c r="R4738">
        <v>132.88210000000001</v>
      </c>
      <c r="S4738">
        <v>0</v>
      </c>
      <c r="T4738">
        <v>0</v>
      </c>
      <c r="U4738">
        <v>1155.0520999999999</v>
      </c>
      <c r="W4738" t="s">
        <v>1</v>
      </c>
    </row>
    <row r="4739" spans="1:23">
      <c r="A4739" t="s">
        <v>8120</v>
      </c>
      <c r="B4739" t="str">
        <f t="shared" si="298"/>
        <v>Enero</v>
      </c>
      <c r="C4739" s="20" t="s">
        <v>8130</v>
      </c>
      <c r="D4739" t="s">
        <v>1</v>
      </c>
      <c r="E4739" t="s">
        <v>0</v>
      </c>
      <c r="F4739" t="str">
        <f t="shared" ref="F4739:F4802" si="299">IF(E4739="05","Nota de crédito","CCF")</f>
        <v>CCF</v>
      </c>
      <c r="G4739" t="s">
        <v>8171</v>
      </c>
      <c r="H4739" t="s">
        <v>8172</v>
      </c>
      <c r="I4739">
        <v>5707</v>
      </c>
      <c r="J4739">
        <v>5707</v>
      </c>
      <c r="K4739" t="s">
        <v>846</v>
      </c>
      <c r="L4739" t="str">
        <f t="shared" ref="L4739:L4802" si="300">IF(K4739=0,"DUI","NIT")</f>
        <v>NIT</v>
      </c>
      <c r="M4739" t="str">
        <f t="shared" ref="M4739:M4802" si="301">IF(K4739=0,V4739,K4739)</f>
        <v>11230705611014</v>
      </c>
      <c r="N4739" t="s">
        <v>847</v>
      </c>
      <c r="O4739">
        <v>0</v>
      </c>
      <c r="P4739">
        <v>0</v>
      </c>
      <c r="Q4739">
        <v>1393.81</v>
      </c>
      <c r="R4739">
        <v>181.1953</v>
      </c>
      <c r="S4739">
        <v>0</v>
      </c>
      <c r="T4739">
        <v>0</v>
      </c>
      <c r="U4739">
        <v>1575.0053</v>
      </c>
      <c r="W4739" t="s">
        <v>1</v>
      </c>
    </row>
    <row r="4740" spans="1:23">
      <c r="A4740" t="s">
        <v>8120</v>
      </c>
      <c r="B4740" t="str">
        <f t="shared" si="298"/>
        <v>Enero</v>
      </c>
      <c r="C4740" s="20" t="s">
        <v>8130</v>
      </c>
      <c r="D4740" t="s">
        <v>1</v>
      </c>
      <c r="E4740" t="s">
        <v>0</v>
      </c>
      <c r="F4740" t="str">
        <f t="shared" si="299"/>
        <v>CCF</v>
      </c>
      <c r="G4740" t="s">
        <v>8171</v>
      </c>
      <c r="H4740" t="s">
        <v>8172</v>
      </c>
      <c r="I4740">
        <v>5708</v>
      </c>
      <c r="J4740">
        <v>5708</v>
      </c>
      <c r="K4740" t="s">
        <v>1446</v>
      </c>
      <c r="L4740" t="str">
        <f t="shared" si="300"/>
        <v>NIT</v>
      </c>
      <c r="M4740" t="str">
        <f t="shared" si="301"/>
        <v>14160812181017</v>
      </c>
      <c r="N4740" t="s">
        <v>1447</v>
      </c>
      <c r="O4740">
        <v>0</v>
      </c>
      <c r="P4740">
        <v>0</v>
      </c>
      <c r="Q4740">
        <v>169.23</v>
      </c>
      <c r="R4740">
        <v>21.9999</v>
      </c>
      <c r="S4740">
        <v>0</v>
      </c>
      <c r="T4740">
        <v>0</v>
      </c>
      <c r="U4740">
        <v>191.22989999999999</v>
      </c>
      <c r="W4740" t="s">
        <v>1</v>
      </c>
    </row>
    <row r="4741" spans="1:23">
      <c r="A4741" t="s">
        <v>8120</v>
      </c>
      <c r="B4741" t="str">
        <f t="shared" si="298"/>
        <v>Enero</v>
      </c>
      <c r="C4741" s="20" t="s">
        <v>8130</v>
      </c>
      <c r="D4741" t="s">
        <v>1</v>
      </c>
      <c r="E4741" t="s">
        <v>0</v>
      </c>
      <c r="F4741" t="str">
        <f t="shared" si="299"/>
        <v>CCF</v>
      </c>
      <c r="G4741" t="s">
        <v>8171</v>
      </c>
      <c r="H4741" t="s">
        <v>8172</v>
      </c>
      <c r="I4741">
        <v>5709</v>
      </c>
      <c r="J4741">
        <v>5709</v>
      </c>
      <c r="K4741" t="s">
        <v>843</v>
      </c>
      <c r="L4741" t="str">
        <f t="shared" si="300"/>
        <v>NIT</v>
      </c>
      <c r="M4741" t="str">
        <f t="shared" si="301"/>
        <v>11232406891011</v>
      </c>
      <c r="N4741" t="s">
        <v>844</v>
      </c>
      <c r="O4741">
        <v>0</v>
      </c>
      <c r="P4741">
        <v>0</v>
      </c>
      <c r="Q4741">
        <v>77.430000000000007</v>
      </c>
      <c r="R4741">
        <v>10.065900000000001</v>
      </c>
      <c r="S4741">
        <v>0</v>
      </c>
      <c r="T4741">
        <v>0</v>
      </c>
      <c r="U4741">
        <v>87.495900000000006</v>
      </c>
      <c r="W4741" t="s">
        <v>1</v>
      </c>
    </row>
    <row r="4742" spans="1:23">
      <c r="A4742" t="s">
        <v>8120</v>
      </c>
      <c r="B4742" t="str">
        <f t="shared" si="298"/>
        <v>Enero</v>
      </c>
      <c r="C4742" s="20" t="s">
        <v>8130</v>
      </c>
      <c r="D4742" t="s">
        <v>1</v>
      </c>
      <c r="E4742" t="s">
        <v>0</v>
      </c>
      <c r="F4742" t="str">
        <f t="shared" si="299"/>
        <v>CCF</v>
      </c>
      <c r="G4742" t="s">
        <v>8171</v>
      </c>
      <c r="H4742" t="s">
        <v>8172</v>
      </c>
      <c r="I4742">
        <v>5710</v>
      </c>
      <c r="J4742">
        <v>5710</v>
      </c>
      <c r="K4742" t="s">
        <v>1085</v>
      </c>
      <c r="L4742" t="str">
        <f t="shared" si="300"/>
        <v>NIT</v>
      </c>
      <c r="M4742" t="str">
        <f t="shared" si="301"/>
        <v>13161411761013</v>
      </c>
      <c r="N4742" t="s">
        <v>1086</v>
      </c>
      <c r="O4742">
        <v>0</v>
      </c>
      <c r="P4742">
        <v>0</v>
      </c>
      <c r="Q4742">
        <v>373.68</v>
      </c>
      <c r="R4742">
        <v>48.578400000000002</v>
      </c>
      <c r="S4742">
        <v>0</v>
      </c>
      <c r="T4742">
        <v>0</v>
      </c>
      <c r="U4742">
        <v>422.25839999999999</v>
      </c>
      <c r="W4742" t="s">
        <v>1</v>
      </c>
    </row>
    <row r="4743" spans="1:23">
      <c r="A4743" t="s">
        <v>8120</v>
      </c>
      <c r="B4743" t="str">
        <f t="shared" si="298"/>
        <v>Enero</v>
      </c>
      <c r="C4743" s="20" t="s">
        <v>8130</v>
      </c>
      <c r="D4743" t="s">
        <v>1</v>
      </c>
      <c r="E4743" t="s">
        <v>0</v>
      </c>
      <c r="F4743" t="str">
        <f t="shared" si="299"/>
        <v>CCF</v>
      </c>
      <c r="G4743" t="s">
        <v>8171</v>
      </c>
      <c r="H4743" t="s">
        <v>8172</v>
      </c>
      <c r="I4743">
        <v>5711</v>
      </c>
      <c r="J4743">
        <v>5711</v>
      </c>
      <c r="K4743" t="s">
        <v>751</v>
      </c>
      <c r="L4743" t="str">
        <f t="shared" si="300"/>
        <v>NIT</v>
      </c>
      <c r="M4743" t="str">
        <f t="shared" si="301"/>
        <v>12181106851018</v>
      </c>
      <c r="N4743" t="s">
        <v>752</v>
      </c>
      <c r="O4743">
        <v>0</v>
      </c>
      <c r="P4743">
        <v>0</v>
      </c>
      <c r="Q4743">
        <v>828.67</v>
      </c>
      <c r="R4743">
        <v>107.72709999999999</v>
      </c>
      <c r="S4743">
        <v>0</v>
      </c>
      <c r="T4743">
        <v>0</v>
      </c>
      <c r="U4743">
        <v>936.39709999999991</v>
      </c>
      <c r="W4743" t="s">
        <v>1</v>
      </c>
    </row>
    <row r="4744" spans="1:23">
      <c r="A4744" t="s">
        <v>8120</v>
      </c>
      <c r="B4744" t="str">
        <f t="shared" si="298"/>
        <v>Enero</v>
      </c>
      <c r="C4744" s="20" t="s">
        <v>8130</v>
      </c>
      <c r="D4744" t="s">
        <v>1</v>
      </c>
      <c r="E4744" t="s">
        <v>0</v>
      </c>
      <c r="F4744" t="str">
        <f t="shared" si="299"/>
        <v>CCF</v>
      </c>
      <c r="G4744" t="s">
        <v>8171</v>
      </c>
      <c r="H4744" t="s">
        <v>8172</v>
      </c>
      <c r="I4744">
        <v>5712</v>
      </c>
      <c r="J4744">
        <v>5712</v>
      </c>
      <c r="K4744" t="s">
        <v>118</v>
      </c>
      <c r="L4744" t="str">
        <f t="shared" si="300"/>
        <v>NIT</v>
      </c>
      <c r="M4744" t="str">
        <f t="shared" si="301"/>
        <v>06141106071025</v>
      </c>
      <c r="N4744" t="s">
        <v>119</v>
      </c>
      <c r="O4744">
        <v>0</v>
      </c>
      <c r="P4744">
        <v>0</v>
      </c>
      <c r="Q4744">
        <v>1096.68</v>
      </c>
      <c r="R4744">
        <v>142.56840000000003</v>
      </c>
      <c r="S4744">
        <v>0</v>
      </c>
      <c r="T4744">
        <v>0</v>
      </c>
      <c r="U4744">
        <v>1239.2484000000002</v>
      </c>
      <c r="W4744" t="s">
        <v>1</v>
      </c>
    </row>
    <row r="4745" spans="1:23">
      <c r="A4745" t="s">
        <v>8120</v>
      </c>
      <c r="B4745" t="str">
        <f t="shared" si="298"/>
        <v>Enero</v>
      </c>
      <c r="C4745" s="20" t="s">
        <v>8130</v>
      </c>
      <c r="D4745" t="s">
        <v>1</v>
      </c>
      <c r="E4745" t="s">
        <v>0</v>
      </c>
      <c r="F4745" t="str">
        <f t="shared" si="299"/>
        <v>CCF</v>
      </c>
      <c r="G4745" t="s">
        <v>8171</v>
      </c>
      <c r="H4745" t="s">
        <v>8172</v>
      </c>
      <c r="I4745">
        <v>5713</v>
      </c>
      <c r="J4745">
        <v>5713</v>
      </c>
      <c r="K4745" t="s">
        <v>1379</v>
      </c>
      <c r="L4745" t="str">
        <f t="shared" si="300"/>
        <v>NIT</v>
      </c>
      <c r="M4745" t="str">
        <f t="shared" si="301"/>
        <v>04111712511010</v>
      </c>
      <c r="N4745" t="s">
        <v>1380</v>
      </c>
      <c r="O4745">
        <v>0</v>
      </c>
      <c r="P4745">
        <v>0</v>
      </c>
      <c r="Q4745">
        <v>4417.62</v>
      </c>
      <c r="R4745">
        <v>574.29060000000004</v>
      </c>
      <c r="S4745">
        <v>0</v>
      </c>
      <c r="T4745">
        <v>0</v>
      </c>
      <c r="U4745">
        <v>4991.9106000000002</v>
      </c>
      <c r="W4745" t="s">
        <v>1</v>
      </c>
    </row>
    <row r="4746" spans="1:23">
      <c r="A4746" t="s">
        <v>8120</v>
      </c>
      <c r="B4746" t="str">
        <f t="shared" si="298"/>
        <v>Enero</v>
      </c>
      <c r="C4746" s="20" t="s">
        <v>8130</v>
      </c>
      <c r="D4746" t="s">
        <v>1</v>
      </c>
      <c r="E4746" t="s">
        <v>0</v>
      </c>
      <c r="F4746" t="str">
        <f t="shared" si="299"/>
        <v>CCF</v>
      </c>
      <c r="G4746" t="s">
        <v>8171</v>
      </c>
      <c r="H4746" t="s">
        <v>8172</v>
      </c>
      <c r="I4746">
        <v>5714</v>
      </c>
      <c r="J4746">
        <v>5714</v>
      </c>
      <c r="K4746" t="s">
        <v>461</v>
      </c>
      <c r="L4746" t="str">
        <f t="shared" si="300"/>
        <v>NIT</v>
      </c>
      <c r="M4746" t="str">
        <f t="shared" si="301"/>
        <v>13041708661012</v>
      </c>
      <c r="N4746" t="s">
        <v>462</v>
      </c>
      <c r="O4746">
        <v>0</v>
      </c>
      <c r="P4746">
        <v>0</v>
      </c>
      <c r="Q4746">
        <v>7051.19</v>
      </c>
      <c r="R4746">
        <v>916.65469999999993</v>
      </c>
      <c r="S4746">
        <v>0</v>
      </c>
      <c r="T4746">
        <v>0</v>
      </c>
      <c r="U4746">
        <v>7967.8446999999996</v>
      </c>
      <c r="W4746" t="s">
        <v>1</v>
      </c>
    </row>
    <row r="4747" spans="1:23">
      <c r="A4747" t="s">
        <v>8120</v>
      </c>
      <c r="B4747" t="str">
        <f t="shared" si="298"/>
        <v>Enero</v>
      </c>
      <c r="C4747" s="20" t="s">
        <v>8130</v>
      </c>
      <c r="D4747" t="s">
        <v>1</v>
      </c>
      <c r="E4747" t="s">
        <v>0</v>
      </c>
      <c r="F4747" t="str">
        <f t="shared" si="299"/>
        <v>CCF</v>
      </c>
      <c r="G4747" t="s">
        <v>8171</v>
      </c>
      <c r="H4747" t="s">
        <v>8172</v>
      </c>
      <c r="I4747">
        <v>5715</v>
      </c>
      <c r="J4747">
        <v>5715</v>
      </c>
      <c r="K4747" t="s">
        <v>293</v>
      </c>
      <c r="L4747" t="str">
        <f t="shared" si="300"/>
        <v>NIT</v>
      </c>
      <c r="M4747" t="str">
        <f t="shared" si="301"/>
        <v>06140910081088</v>
      </c>
      <c r="N4747" t="s">
        <v>294</v>
      </c>
      <c r="O4747">
        <v>0</v>
      </c>
      <c r="P4747">
        <v>0</v>
      </c>
      <c r="Q4747">
        <v>10024.59</v>
      </c>
      <c r="R4747">
        <v>1303.1967</v>
      </c>
      <c r="S4747">
        <v>0</v>
      </c>
      <c r="T4747">
        <v>0</v>
      </c>
      <c r="U4747">
        <v>11327.786700000001</v>
      </c>
      <c r="W4747" t="s">
        <v>1</v>
      </c>
    </row>
    <row r="4748" spans="1:23">
      <c r="A4748" t="s">
        <v>8120</v>
      </c>
      <c r="B4748" t="str">
        <f t="shared" si="298"/>
        <v>Enero</v>
      </c>
      <c r="C4748" s="20" t="s">
        <v>8130</v>
      </c>
      <c r="D4748" t="s">
        <v>1</v>
      </c>
      <c r="E4748" t="s">
        <v>0</v>
      </c>
      <c r="F4748" t="str">
        <f t="shared" si="299"/>
        <v>CCF</v>
      </c>
      <c r="G4748" t="s">
        <v>8171</v>
      </c>
      <c r="H4748" t="s">
        <v>8172</v>
      </c>
      <c r="I4748">
        <v>5716</v>
      </c>
      <c r="J4748">
        <v>5716</v>
      </c>
      <c r="K4748" t="s">
        <v>620</v>
      </c>
      <c r="L4748" t="str">
        <f t="shared" si="300"/>
        <v>NIT</v>
      </c>
      <c r="M4748" t="str">
        <f t="shared" si="301"/>
        <v>06140312700042</v>
      </c>
      <c r="N4748" t="s">
        <v>621</v>
      </c>
      <c r="O4748">
        <v>0</v>
      </c>
      <c r="P4748">
        <v>0</v>
      </c>
      <c r="Q4748">
        <v>8495.39</v>
      </c>
      <c r="R4748">
        <v>1104.4006999999999</v>
      </c>
      <c r="S4748">
        <v>0</v>
      </c>
      <c r="T4748">
        <v>0</v>
      </c>
      <c r="U4748">
        <v>9599.7906999999996</v>
      </c>
      <c r="W4748" t="s">
        <v>1</v>
      </c>
    </row>
    <row r="4749" spans="1:23">
      <c r="A4749" t="s">
        <v>8120</v>
      </c>
      <c r="B4749" t="str">
        <f t="shared" si="298"/>
        <v>Enero</v>
      </c>
      <c r="C4749" s="20" t="s">
        <v>8130</v>
      </c>
      <c r="D4749" t="s">
        <v>1</v>
      </c>
      <c r="E4749" t="s">
        <v>0</v>
      </c>
      <c r="F4749" t="str">
        <f t="shared" si="299"/>
        <v>CCF</v>
      </c>
      <c r="G4749" t="s">
        <v>8171</v>
      </c>
      <c r="H4749" t="s">
        <v>8172</v>
      </c>
      <c r="I4749">
        <v>5717</v>
      </c>
      <c r="J4749">
        <v>5717</v>
      </c>
      <c r="K4749" t="s">
        <v>459</v>
      </c>
      <c r="L4749" t="str">
        <f t="shared" si="300"/>
        <v>NIT</v>
      </c>
      <c r="M4749" t="str">
        <f t="shared" si="301"/>
        <v>06141211870020</v>
      </c>
      <c r="N4749" t="s">
        <v>460</v>
      </c>
      <c r="O4749">
        <v>0</v>
      </c>
      <c r="P4749">
        <v>0</v>
      </c>
      <c r="Q4749">
        <v>8495.3799999999992</v>
      </c>
      <c r="R4749">
        <v>1104.3994</v>
      </c>
      <c r="S4749">
        <v>0</v>
      </c>
      <c r="T4749">
        <v>0</v>
      </c>
      <c r="U4749">
        <v>9599.7793999999994</v>
      </c>
      <c r="W4749" t="s">
        <v>1</v>
      </c>
    </row>
    <row r="4750" spans="1:23">
      <c r="A4750" t="s">
        <v>8120</v>
      </c>
      <c r="B4750" t="str">
        <f t="shared" si="298"/>
        <v>Enero</v>
      </c>
      <c r="C4750" s="20" t="s">
        <v>8130</v>
      </c>
      <c r="D4750" t="s">
        <v>1</v>
      </c>
      <c r="E4750" t="s">
        <v>0</v>
      </c>
      <c r="F4750" t="str">
        <f t="shared" si="299"/>
        <v>CCF</v>
      </c>
      <c r="G4750" t="s">
        <v>8171</v>
      </c>
      <c r="H4750" t="s">
        <v>8172</v>
      </c>
      <c r="I4750">
        <v>5718</v>
      </c>
      <c r="J4750">
        <v>5718</v>
      </c>
      <c r="K4750" t="s">
        <v>574</v>
      </c>
      <c r="L4750" t="str">
        <f t="shared" si="300"/>
        <v>NIT</v>
      </c>
      <c r="M4750" t="str">
        <f t="shared" si="301"/>
        <v>06142508991046</v>
      </c>
      <c r="N4750" t="s">
        <v>575</v>
      </c>
      <c r="O4750">
        <v>0</v>
      </c>
      <c r="P4750">
        <v>0</v>
      </c>
      <c r="Q4750">
        <v>1346.4</v>
      </c>
      <c r="R4750">
        <v>175.03200000000001</v>
      </c>
      <c r="S4750">
        <v>0</v>
      </c>
      <c r="T4750">
        <v>0</v>
      </c>
      <c r="U4750">
        <v>1521.432</v>
      </c>
      <c r="W4750" t="s">
        <v>1</v>
      </c>
    </row>
    <row r="4751" spans="1:23">
      <c r="A4751" t="s">
        <v>8120</v>
      </c>
      <c r="B4751" t="str">
        <f t="shared" si="298"/>
        <v>Enero</v>
      </c>
      <c r="C4751" s="20" t="s">
        <v>8130</v>
      </c>
      <c r="D4751" t="s">
        <v>1</v>
      </c>
      <c r="E4751" t="s">
        <v>0</v>
      </c>
      <c r="F4751" t="str">
        <f t="shared" si="299"/>
        <v>CCF</v>
      </c>
      <c r="G4751" t="s">
        <v>8171</v>
      </c>
      <c r="H4751" t="s">
        <v>8172</v>
      </c>
      <c r="I4751">
        <v>5719</v>
      </c>
      <c r="J4751">
        <v>5719</v>
      </c>
      <c r="K4751" t="s">
        <v>118</v>
      </c>
      <c r="L4751" t="str">
        <f t="shared" si="300"/>
        <v>NIT</v>
      </c>
      <c r="M4751" t="str">
        <f t="shared" si="301"/>
        <v>06141106071025</v>
      </c>
      <c r="N4751" t="s">
        <v>119</v>
      </c>
      <c r="O4751">
        <v>0</v>
      </c>
      <c r="P4751">
        <v>0</v>
      </c>
      <c r="Q4751">
        <v>39.64</v>
      </c>
      <c r="R4751">
        <v>5.1532</v>
      </c>
      <c r="S4751">
        <v>0</v>
      </c>
      <c r="T4751">
        <v>0</v>
      </c>
      <c r="U4751">
        <v>44.793199999999999</v>
      </c>
      <c r="W4751" t="s">
        <v>1</v>
      </c>
    </row>
    <row r="4752" spans="1:23">
      <c r="A4752" t="s">
        <v>8120</v>
      </c>
      <c r="B4752" t="str">
        <f t="shared" si="298"/>
        <v>Enero</v>
      </c>
      <c r="C4752" s="20" t="s">
        <v>8130</v>
      </c>
      <c r="D4752" t="s">
        <v>1</v>
      </c>
      <c r="E4752" t="s">
        <v>0</v>
      </c>
      <c r="F4752" t="str">
        <f t="shared" si="299"/>
        <v>CCF</v>
      </c>
      <c r="G4752" t="s">
        <v>8171</v>
      </c>
      <c r="H4752" t="s">
        <v>8172</v>
      </c>
      <c r="I4752">
        <v>5720</v>
      </c>
      <c r="J4752">
        <v>5720</v>
      </c>
      <c r="K4752" t="s">
        <v>1424</v>
      </c>
      <c r="L4752" t="str">
        <f t="shared" si="300"/>
        <v>NIT</v>
      </c>
      <c r="M4752" t="str">
        <f t="shared" si="301"/>
        <v>06142511710010</v>
      </c>
      <c r="N4752" t="s">
        <v>1425</v>
      </c>
      <c r="O4752">
        <v>0</v>
      </c>
      <c r="P4752">
        <v>0</v>
      </c>
      <c r="Q4752">
        <v>55.75</v>
      </c>
      <c r="R4752">
        <v>7.2475000000000005</v>
      </c>
      <c r="S4752">
        <v>0</v>
      </c>
      <c r="T4752">
        <v>0</v>
      </c>
      <c r="U4752">
        <v>62.997500000000002</v>
      </c>
      <c r="W4752" t="s">
        <v>1</v>
      </c>
    </row>
    <row r="4753" spans="1:23">
      <c r="A4753" t="s">
        <v>8120</v>
      </c>
      <c r="B4753" t="str">
        <f t="shared" si="298"/>
        <v>Enero</v>
      </c>
      <c r="C4753" s="20" t="s">
        <v>8130</v>
      </c>
      <c r="D4753" t="s">
        <v>1</v>
      </c>
      <c r="E4753" t="s">
        <v>0</v>
      </c>
      <c r="F4753" t="str">
        <f t="shared" si="299"/>
        <v>CCF</v>
      </c>
      <c r="G4753" t="s">
        <v>8171</v>
      </c>
      <c r="H4753" t="s">
        <v>8172</v>
      </c>
      <c r="I4753">
        <v>5721</v>
      </c>
      <c r="J4753">
        <v>5721</v>
      </c>
      <c r="K4753" t="s">
        <v>723</v>
      </c>
      <c r="L4753" t="str">
        <f t="shared" si="300"/>
        <v>NIT</v>
      </c>
      <c r="M4753" t="str">
        <f t="shared" si="301"/>
        <v>06142406851096</v>
      </c>
      <c r="N4753" t="s">
        <v>724</v>
      </c>
      <c r="O4753">
        <v>0</v>
      </c>
      <c r="P4753">
        <v>0</v>
      </c>
      <c r="Q4753">
        <v>223.01</v>
      </c>
      <c r="R4753">
        <v>28.991299999999999</v>
      </c>
      <c r="S4753">
        <v>0</v>
      </c>
      <c r="T4753">
        <v>0</v>
      </c>
      <c r="U4753">
        <v>252.00129999999999</v>
      </c>
      <c r="W4753" t="s">
        <v>1</v>
      </c>
    </row>
    <row r="4754" spans="1:23">
      <c r="A4754" t="s">
        <v>8120</v>
      </c>
      <c r="B4754" t="str">
        <f t="shared" si="298"/>
        <v>Enero</v>
      </c>
      <c r="C4754" s="20" t="s">
        <v>8130</v>
      </c>
      <c r="D4754" t="s">
        <v>1</v>
      </c>
      <c r="E4754" t="s">
        <v>0</v>
      </c>
      <c r="F4754" t="str">
        <f t="shared" si="299"/>
        <v>CCF</v>
      </c>
      <c r="G4754" t="s">
        <v>8171</v>
      </c>
      <c r="H4754" t="s">
        <v>8172</v>
      </c>
      <c r="I4754">
        <v>5722</v>
      </c>
      <c r="J4754">
        <v>5722</v>
      </c>
      <c r="K4754" t="s">
        <v>990</v>
      </c>
      <c r="L4754" t="str">
        <f t="shared" si="300"/>
        <v>NIT</v>
      </c>
      <c r="M4754" t="str">
        <f t="shared" si="301"/>
        <v>10010104671016</v>
      </c>
      <c r="N4754" t="s">
        <v>991</v>
      </c>
      <c r="O4754">
        <v>0</v>
      </c>
      <c r="P4754">
        <v>0</v>
      </c>
      <c r="Q4754">
        <v>38.28</v>
      </c>
      <c r="R4754">
        <v>4.9763999999999999</v>
      </c>
      <c r="S4754">
        <v>0</v>
      </c>
      <c r="T4754">
        <v>0</v>
      </c>
      <c r="U4754">
        <v>43.256399999999999</v>
      </c>
      <c r="W4754" t="s">
        <v>1</v>
      </c>
    </row>
    <row r="4755" spans="1:23">
      <c r="A4755" t="s">
        <v>8120</v>
      </c>
      <c r="B4755" t="str">
        <f t="shared" si="298"/>
        <v>Enero</v>
      </c>
      <c r="C4755" s="20" t="s">
        <v>8130</v>
      </c>
      <c r="D4755" t="s">
        <v>1</v>
      </c>
      <c r="E4755" t="s">
        <v>0</v>
      </c>
      <c r="F4755" t="str">
        <f t="shared" si="299"/>
        <v>CCF</v>
      </c>
      <c r="G4755" t="s">
        <v>8171</v>
      </c>
      <c r="H4755" t="s">
        <v>8172</v>
      </c>
      <c r="I4755">
        <v>5723</v>
      </c>
      <c r="J4755">
        <v>5723</v>
      </c>
      <c r="K4755" t="s">
        <v>485</v>
      </c>
      <c r="L4755" t="str">
        <f t="shared" si="300"/>
        <v>NIT</v>
      </c>
      <c r="M4755" t="str">
        <f t="shared" si="301"/>
        <v>12171311701031</v>
      </c>
      <c r="N4755" t="s">
        <v>486</v>
      </c>
      <c r="O4755">
        <v>0</v>
      </c>
      <c r="P4755">
        <v>0</v>
      </c>
      <c r="Q4755">
        <v>530.24</v>
      </c>
      <c r="R4755">
        <v>68.931200000000004</v>
      </c>
      <c r="S4755">
        <v>0</v>
      </c>
      <c r="T4755">
        <v>0</v>
      </c>
      <c r="U4755">
        <v>599.1712</v>
      </c>
      <c r="W4755" t="s">
        <v>1</v>
      </c>
    </row>
    <row r="4756" spans="1:23">
      <c r="A4756" t="s">
        <v>8120</v>
      </c>
      <c r="B4756" t="str">
        <f t="shared" si="298"/>
        <v>Enero</v>
      </c>
      <c r="C4756" s="20" t="s">
        <v>8130</v>
      </c>
      <c r="D4756" t="s">
        <v>1</v>
      </c>
      <c r="E4756" t="s">
        <v>0</v>
      </c>
      <c r="F4756" t="str">
        <f t="shared" si="299"/>
        <v>CCF</v>
      </c>
      <c r="G4756" t="s">
        <v>8171</v>
      </c>
      <c r="H4756" t="s">
        <v>8172</v>
      </c>
      <c r="I4756">
        <v>5724</v>
      </c>
      <c r="J4756">
        <v>5724</v>
      </c>
      <c r="K4756" t="s">
        <v>363</v>
      </c>
      <c r="L4756" t="str">
        <f t="shared" si="300"/>
        <v>NIT</v>
      </c>
      <c r="M4756" t="str">
        <f t="shared" si="301"/>
        <v>06142205931016</v>
      </c>
      <c r="N4756" t="s">
        <v>364</v>
      </c>
      <c r="O4756">
        <v>0</v>
      </c>
      <c r="P4756">
        <v>0</v>
      </c>
      <c r="Q4756">
        <v>55.74</v>
      </c>
      <c r="R4756">
        <v>7.2462000000000009</v>
      </c>
      <c r="S4756">
        <v>0</v>
      </c>
      <c r="T4756">
        <v>0</v>
      </c>
      <c r="U4756">
        <v>62.986200000000004</v>
      </c>
      <c r="W4756" t="s">
        <v>1</v>
      </c>
    </row>
    <row r="4757" spans="1:23">
      <c r="A4757" t="s">
        <v>8120</v>
      </c>
      <c r="B4757" t="str">
        <f t="shared" si="298"/>
        <v>Enero</v>
      </c>
      <c r="C4757" s="20" t="s">
        <v>8130</v>
      </c>
      <c r="D4757" t="s">
        <v>1</v>
      </c>
      <c r="E4757" t="s">
        <v>0</v>
      </c>
      <c r="F4757" t="str">
        <f t="shared" si="299"/>
        <v>CCF</v>
      </c>
      <c r="G4757" t="s">
        <v>8171</v>
      </c>
      <c r="H4757" t="s">
        <v>8172</v>
      </c>
      <c r="I4757">
        <v>5725</v>
      </c>
      <c r="J4757">
        <v>5725</v>
      </c>
      <c r="K4757" t="s">
        <v>295</v>
      </c>
      <c r="L4757" t="str">
        <f t="shared" si="300"/>
        <v>NIT</v>
      </c>
      <c r="M4757" t="str">
        <f t="shared" si="301"/>
        <v>06081710650012</v>
      </c>
      <c r="N4757" t="s">
        <v>296</v>
      </c>
      <c r="O4757">
        <v>0</v>
      </c>
      <c r="P4757">
        <v>0</v>
      </c>
      <c r="Q4757">
        <v>111.51</v>
      </c>
      <c r="R4757">
        <v>14.496300000000002</v>
      </c>
      <c r="S4757">
        <v>0</v>
      </c>
      <c r="T4757">
        <v>0</v>
      </c>
      <c r="U4757">
        <v>126.00630000000001</v>
      </c>
      <c r="W4757" t="s">
        <v>1</v>
      </c>
    </row>
    <row r="4758" spans="1:23">
      <c r="A4758" t="s">
        <v>8120</v>
      </c>
      <c r="B4758" t="str">
        <f t="shared" si="298"/>
        <v>Enero</v>
      </c>
      <c r="C4758" s="20" t="s">
        <v>8130</v>
      </c>
      <c r="D4758" t="s">
        <v>1</v>
      </c>
      <c r="E4758" t="s">
        <v>0</v>
      </c>
      <c r="F4758" t="str">
        <f t="shared" si="299"/>
        <v>CCF</v>
      </c>
      <c r="G4758" t="s">
        <v>8171</v>
      </c>
      <c r="H4758" t="s">
        <v>8172</v>
      </c>
      <c r="I4758">
        <v>5726</v>
      </c>
      <c r="J4758">
        <v>5726</v>
      </c>
      <c r="K4758" t="s">
        <v>600</v>
      </c>
      <c r="L4758" t="str">
        <f t="shared" si="300"/>
        <v>NIT</v>
      </c>
      <c r="M4758" t="str">
        <f t="shared" si="301"/>
        <v>06141409161078</v>
      </c>
      <c r="N4758" t="s">
        <v>601</v>
      </c>
      <c r="O4758">
        <v>0</v>
      </c>
      <c r="P4758">
        <v>0</v>
      </c>
      <c r="Q4758">
        <v>210.25</v>
      </c>
      <c r="R4758">
        <v>27.3325</v>
      </c>
      <c r="S4758">
        <v>0</v>
      </c>
      <c r="T4758">
        <v>0</v>
      </c>
      <c r="U4758">
        <v>237.58250000000001</v>
      </c>
      <c r="W4758" t="s">
        <v>1</v>
      </c>
    </row>
    <row r="4759" spans="1:23">
      <c r="A4759" t="s">
        <v>8120</v>
      </c>
      <c r="B4759" t="str">
        <f t="shared" si="298"/>
        <v>Enero</v>
      </c>
      <c r="C4759" s="20" t="s">
        <v>8130</v>
      </c>
      <c r="D4759" t="s">
        <v>1</v>
      </c>
      <c r="E4759" t="s">
        <v>0</v>
      </c>
      <c r="F4759" t="str">
        <f t="shared" si="299"/>
        <v>CCF</v>
      </c>
      <c r="G4759" t="s">
        <v>8171</v>
      </c>
      <c r="H4759" t="s">
        <v>8172</v>
      </c>
      <c r="I4759">
        <v>5727</v>
      </c>
      <c r="J4759">
        <v>5727</v>
      </c>
      <c r="K4759" t="s">
        <v>600</v>
      </c>
      <c r="L4759" t="str">
        <f t="shared" si="300"/>
        <v>NIT</v>
      </c>
      <c r="M4759" t="str">
        <f t="shared" si="301"/>
        <v>06141409161078</v>
      </c>
      <c r="N4759" t="s">
        <v>601</v>
      </c>
      <c r="O4759">
        <v>0</v>
      </c>
      <c r="P4759">
        <v>0</v>
      </c>
      <c r="Q4759">
        <v>446</v>
      </c>
      <c r="R4759">
        <v>57.980000000000004</v>
      </c>
      <c r="S4759">
        <v>0</v>
      </c>
      <c r="T4759">
        <v>0</v>
      </c>
      <c r="U4759">
        <v>503.98</v>
      </c>
      <c r="W4759" t="s">
        <v>1</v>
      </c>
    </row>
    <row r="4760" spans="1:23">
      <c r="A4760" t="s">
        <v>8120</v>
      </c>
      <c r="B4760" t="str">
        <f t="shared" si="298"/>
        <v>Enero</v>
      </c>
      <c r="C4760" s="20" t="s">
        <v>8130</v>
      </c>
      <c r="D4760" t="s">
        <v>1</v>
      </c>
      <c r="E4760" t="s">
        <v>0</v>
      </c>
      <c r="F4760" t="str">
        <f t="shared" si="299"/>
        <v>CCF</v>
      </c>
      <c r="G4760" t="s">
        <v>8171</v>
      </c>
      <c r="H4760" t="s">
        <v>8172</v>
      </c>
      <c r="I4760">
        <v>5728</v>
      </c>
      <c r="J4760">
        <v>5728</v>
      </c>
      <c r="K4760" t="s">
        <v>395</v>
      </c>
      <c r="L4760" t="str">
        <f t="shared" si="300"/>
        <v>NIT</v>
      </c>
      <c r="M4760" t="str">
        <f t="shared" si="301"/>
        <v>03151806650017</v>
      </c>
      <c r="N4760" t="s">
        <v>396</v>
      </c>
      <c r="O4760">
        <v>0</v>
      </c>
      <c r="P4760">
        <v>0</v>
      </c>
      <c r="Q4760">
        <v>55.75</v>
      </c>
      <c r="R4760">
        <v>7.2475000000000005</v>
      </c>
      <c r="S4760">
        <v>0</v>
      </c>
      <c r="T4760">
        <v>0</v>
      </c>
      <c r="U4760">
        <v>62.997500000000002</v>
      </c>
      <c r="W4760" t="s">
        <v>1</v>
      </c>
    </row>
    <row r="4761" spans="1:23">
      <c r="A4761" t="s">
        <v>8120</v>
      </c>
      <c r="B4761" t="str">
        <f t="shared" si="298"/>
        <v>Enero</v>
      </c>
      <c r="C4761" s="20" t="s">
        <v>8130</v>
      </c>
      <c r="D4761" t="s">
        <v>1</v>
      </c>
      <c r="E4761" t="s">
        <v>0</v>
      </c>
      <c r="F4761" t="str">
        <f t="shared" si="299"/>
        <v>CCF</v>
      </c>
      <c r="G4761" t="s">
        <v>8171</v>
      </c>
      <c r="H4761" t="s">
        <v>8172</v>
      </c>
      <c r="I4761">
        <v>5729</v>
      </c>
      <c r="J4761">
        <v>5729</v>
      </c>
      <c r="K4761" t="s">
        <v>1456</v>
      </c>
      <c r="L4761" t="str">
        <f t="shared" si="300"/>
        <v>NIT</v>
      </c>
      <c r="M4761" t="str">
        <f t="shared" si="301"/>
        <v>01032808831034</v>
      </c>
      <c r="N4761" t="s">
        <v>1457</v>
      </c>
      <c r="O4761">
        <v>0</v>
      </c>
      <c r="P4761">
        <v>0</v>
      </c>
      <c r="Q4761">
        <v>576.1</v>
      </c>
      <c r="R4761">
        <v>74.893000000000001</v>
      </c>
      <c r="S4761">
        <v>0</v>
      </c>
      <c r="T4761">
        <v>0</v>
      </c>
      <c r="U4761">
        <v>650.99300000000005</v>
      </c>
      <c r="W4761" t="s">
        <v>1</v>
      </c>
    </row>
    <row r="4762" spans="1:23">
      <c r="A4762" t="s">
        <v>8120</v>
      </c>
      <c r="B4762" t="str">
        <f t="shared" si="298"/>
        <v>Enero</v>
      </c>
      <c r="C4762" s="20" t="s">
        <v>8130</v>
      </c>
      <c r="D4762" t="s">
        <v>1</v>
      </c>
      <c r="E4762" t="s">
        <v>0</v>
      </c>
      <c r="F4762" t="str">
        <f t="shared" si="299"/>
        <v>CCF</v>
      </c>
      <c r="G4762" t="s">
        <v>8171</v>
      </c>
      <c r="H4762" t="s">
        <v>8172</v>
      </c>
      <c r="I4762">
        <v>5730</v>
      </c>
      <c r="J4762">
        <v>5730</v>
      </c>
      <c r="K4762" t="s">
        <v>8008</v>
      </c>
      <c r="L4762" t="str">
        <f t="shared" si="300"/>
        <v>NIT</v>
      </c>
      <c r="M4762" t="str">
        <f t="shared" si="301"/>
        <v>06140709841031</v>
      </c>
      <c r="N4762" t="s">
        <v>970</v>
      </c>
      <c r="O4762">
        <v>0</v>
      </c>
      <c r="P4762">
        <v>0</v>
      </c>
      <c r="Q4762">
        <v>2364.94</v>
      </c>
      <c r="R4762">
        <v>307.44220000000001</v>
      </c>
      <c r="S4762">
        <v>0</v>
      </c>
      <c r="T4762">
        <v>0</v>
      </c>
      <c r="U4762">
        <v>2672.3822</v>
      </c>
      <c r="W4762" t="s">
        <v>1</v>
      </c>
    </row>
    <row r="4763" spans="1:23">
      <c r="A4763" t="s">
        <v>8120</v>
      </c>
      <c r="B4763" t="str">
        <f t="shared" si="298"/>
        <v>Enero</v>
      </c>
      <c r="C4763" s="20" t="s">
        <v>8130</v>
      </c>
      <c r="D4763" t="s">
        <v>1</v>
      </c>
      <c r="E4763" t="s">
        <v>0</v>
      </c>
      <c r="F4763" t="str">
        <f t="shared" si="299"/>
        <v>CCF</v>
      </c>
      <c r="G4763" t="s">
        <v>8171</v>
      </c>
      <c r="H4763" t="s">
        <v>8172</v>
      </c>
      <c r="I4763">
        <v>5731</v>
      </c>
      <c r="J4763">
        <v>5731</v>
      </c>
      <c r="K4763" t="s">
        <v>8157</v>
      </c>
      <c r="L4763" t="str">
        <f t="shared" si="300"/>
        <v>NIT</v>
      </c>
      <c r="M4763" t="str">
        <f t="shared" si="301"/>
        <v>09061808921016</v>
      </c>
      <c r="N4763" t="s">
        <v>8158</v>
      </c>
      <c r="O4763">
        <v>0</v>
      </c>
      <c r="P4763">
        <v>0</v>
      </c>
      <c r="Q4763">
        <v>1355.15</v>
      </c>
      <c r="R4763">
        <v>176.16950000000003</v>
      </c>
      <c r="S4763">
        <v>0</v>
      </c>
      <c r="T4763">
        <v>0</v>
      </c>
      <c r="U4763">
        <v>1531.3195000000001</v>
      </c>
      <c r="W4763" t="s">
        <v>1</v>
      </c>
    </row>
    <row r="4764" spans="1:23">
      <c r="A4764" t="s">
        <v>8120</v>
      </c>
      <c r="B4764" t="str">
        <f t="shared" si="298"/>
        <v>Enero</v>
      </c>
      <c r="C4764" s="20" t="s">
        <v>8130</v>
      </c>
      <c r="D4764" t="s">
        <v>1</v>
      </c>
      <c r="E4764" t="s">
        <v>0</v>
      </c>
      <c r="F4764" t="str">
        <f t="shared" si="299"/>
        <v>CCF</v>
      </c>
      <c r="G4764" t="s">
        <v>8171</v>
      </c>
      <c r="H4764" t="s">
        <v>8172</v>
      </c>
      <c r="I4764">
        <v>5732</v>
      </c>
      <c r="J4764">
        <v>5732</v>
      </c>
      <c r="K4764" t="s">
        <v>725</v>
      </c>
      <c r="L4764" t="str">
        <f t="shared" si="300"/>
        <v>NIT</v>
      </c>
      <c r="M4764" t="str">
        <f t="shared" si="301"/>
        <v>09062107590018</v>
      </c>
      <c r="N4764" t="s">
        <v>726</v>
      </c>
      <c r="O4764">
        <v>0</v>
      </c>
      <c r="P4764">
        <v>0</v>
      </c>
      <c r="Q4764">
        <v>929.2</v>
      </c>
      <c r="R4764">
        <v>120.79600000000001</v>
      </c>
      <c r="S4764">
        <v>0</v>
      </c>
      <c r="T4764">
        <v>0</v>
      </c>
      <c r="U4764">
        <v>1049.9960000000001</v>
      </c>
      <c r="W4764" t="s">
        <v>1</v>
      </c>
    </row>
    <row r="4765" spans="1:23">
      <c r="A4765" t="s">
        <v>8120</v>
      </c>
      <c r="B4765" t="str">
        <f t="shared" si="298"/>
        <v>Enero</v>
      </c>
      <c r="C4765" s="20" t="s">
        <v>8130</v>
      </c>
      <c r="D4765" t="s">
        <v>1</v>
      </c>
      <c r="E4765" t="s">
        <v>0</v>
      </c>
      <c r="F4765" t="str">
        <f t="shared" si="299"/>
        <v>CCF</v>
      </c>
      <c r="G4765" t="s">
        <v>8171</v>
      </c>
      <c r="H4765" t="s">
        <v>8172</v>
      </c>
      <c r="I4765">
        <v>5733</v>
      </c>
      <c r="J4765">
        <v>5733</v>
      </c>
      <c r="K4765" t="s">
        <v>307</v>
      </c>
      <c r="L4765" t="str">
        <f t="shared" si="300"/>
        <v>NIT</v>
      </c>
      <c r="M4765" t="str">
        <f t="shared" si="301"/>
        <v>06141303971062</v>
      </c>
      <c r="N4765" t="s">
        <v>308</v>
      </c>
      <c r="O4765">
        <v>0</v>
      </c>
      <c r="P4765">
        <v>0</v>
      </c>
      <c r="Q4765">
        <v>280</v>
      </c>
      <c r="R4765">
        <v>36.4</v>
      </c>
      <c r="S4765">
        <v>0</v>
      </c>
      <c r="T4765">
        <v>0</v>
      </c>
      <c r="U4765">
        <v>316.39999999999998</v>
      </c>
      <c r="W4765" t="s">
        <v>1</v>
      </c>
    </row>
    <row r="4766" spans="1:23">
      <c r="A4766" t="s">
        <v>8120</v>
      </c>
      <c r="B4766" t="str">
        <f t="shared" si="298"/>
        <v>Enero</v>
      </c>
      <c r="C4766" s="20" t="s">
        <v>8130</v>
      </c>
      <c r="D4766" t="s">
        <v>1</v>
      </c>
      <c r="E4766" t="s">
        <v>0</v>
      </c>
      <c r="F4766" t="str">
        <f t="shared" si="299"/>
        <v>CCF</v>
      </c>
      <c r="G4766" t="s">
        <v>8171</v>
      </c>
      <c r="H4766" t="s">
        <v>8172</v>
      </c>
      <c r="I4766">
        <v>5734</v>
      </c>
      <c r="J4766">
        <v>5734</v>
      </c>
      <c r="K4766" t="s">
        <v>118</v>
      </c>
      <c r="L4766" t="str">
        <f t="shared" si="300"/>
        <v>NIT</v>
      </c>
      <c r="M4766" t="str">
        <f t="shared" si="301"/>
        <v>06141106071025</v>
      </c>
      <c r="N4766" t="s">
        <v>119</v>
      </c>
      <c r="O4766">
        <v>0</v>
      </c>
      <c r="P4766">
        <v>0</v>
      </c>
      <c r="Q4766">
        <v>4.97</v>
      </c>
      <c r="R4766">
        <v>0.64610000000000001</v>
      </c>
      <c r="S4766">
        <v>0</v>
      </c>
      <c r="T4766">
        <v>0</v>
      </c>
      <c r="U4766">
        <v>5.6160999999999994</v>
      </c>
      <c r="W4766" t="s">
        <v>1</v>
      </c>
    </row>
    <row r="4767" spans="1:23">
      <c r="A4767" t="s">
        <v>8120</v>
      </c>
      <c r="B4767" t="str">
        <f t="shared" si="298"/>
        <v>Enero</v>
      </c>
      <c r="C4767" s="20" t="s">
        <v>8130</v>
      </c>
      <c r="D4767" t="s">
        <v>1</v>
      </c>
      <c r="E4767" t="s">
        <v>0</v>
      </c>
      <c r="F4767" t="str">
        <f t="shared" si="299"/>
        <v>CCF</v>
      </c>
      <c r="G4767" t="s">
        <v>8171</v>
      </c>
      <c r="H4767" t="s">
        <v>8172</v>
      </c>
      <c r="I4767">
        <v>5736</v>
      </c>
      <c r="J4767">
        <v>5736</v>
      </c>
      <c r="K4767" t="s">
        <v>339</v>
      </c>
      <c r="L4767" t="str">
        <f t="shared" si="300"/>
        <v>NIT</v>
      </c>
      <c r="M4767" t="str">
        <f t="shared" si="301"/>
        <v>06071703171016</v>
      </c>
      <c r="N4767" t="s">
        <v>340</v>
      </c>
      <c r="O4767">
        <v>0</v>
      </c>
      <c r="P4767">
        <v>0</v>
      </c>
      <c r="Q4767">
        <v>317.47000000000003</v>
      </c>
      <c r="R4767">
        <v>41.271100000000004</v>
      </c>
      <c r="S4767">
        <v>0</v>
      </c>
      <c r="T4767">
        <v>0</v>
      </c>
      <c r="U4767">
        <v>358.74110000000002</v>
      </c>
      <c r="W4767" t="s">
        <v>1</v>
      </c>
    </row>
    <row r="4768" spans="1:23">
      <c r="A4768" t="s">
        <v>8120</v>
      </c>
      <c r="B4768" t="str">
        <f t="shared" si="298"/>
        <v>Enero</v>
      </c>
      <c r="C4768" s="20" t="s">
        <v>8130</v>
      </c>
      <c r="D4768" t="s">
        <v>1</v>
      </c>
      <c r="E4768" t="s">
        <v>0</v>
      </c>
      <c r="F4768" t="str">
        <f t="shared" si="299"/>
        <v>CCF</v>
      </c>
      <c r="G4768" t="s">
        <v>8171</v>
      </c>
      <c r="H4768" t="s">
        <v>8172</v>
      </c>
      <c r="I4768">
        <v>5737</v>
      </c>
      <c r="J4768">
        <v>5737</v>
      </c>
      <c r="K4768" t="s">
        <v>355</v>
      </c>
      <c r="L4768" t="str">
        <f t="shared" si="300"/>
        <v>NIT</v>
      </c>
      <c r="M4768" t="str">
        <f t="shared" si="301"/>
        <v>14081502751053</v>
      </c>
      <c r="N4768" t="s">
        <v>356</v>
      </c>
      <c r="O4768">
        <v>0</v>
      </c>
      <c r="P4768">
        <v>0</v>
      </c>
      <c r="Q4768">
        <v>260.17</v>
      </c>
      <c r="R4768">
        <v>33.822100000000006</v>
      </c>
      <c r="S4768">
        <v>0</v>
      </c>
      <c r="T4768">
        <v>0</v>
      </c>
      <c r="U4768">
        <v>293.99210000000005</v>
      </c>
      <c r="W4768" t="s">
        <v>1</v>
      </c>
    </row>
    <row r="4769" spans="1:23">
      <c r="A4769" t="s">
        <v>8120</v>
      </c>
      <c r="B4769" t="str">
        <f t="shared" si="298"/>
        <v>Enero</v>
      </c>
      <c r="C4769" s="20" t="s">
        <v>8130</v>
      </c>
      <c r="D4769" t="s">
        <v>1</v>
      </c>
      <c r="E4769" t="s">
        <v>0</v>
      </c>
      <c r="F4769" t="str">
        <f t="shared" si="299"/>
        <v>CCF</v>
      </c>
      <c r="G4769" t="s">
        <v>8171</v>
      </c>
      <c r="H4769" t="s">
        <v>8172</v>
      </c>
      <c r="I4769">
        <v>5738</v>
      </c>
      <c r="J4769">
        <v>5738</v>
      </c>
      <c r="K4769" t="s">
        <v>355</v>
      </c>
      <c r="L4769" t="str">
        <f t="shared" si="300"/>
        <v>NIT</v>
      </c>
      <c r="M4769" t="str">
        <f t="shared" si="301"/>
        <v>14081502751053</v>
      </c>
      <c r="N4769" t="s">
        <v>356</v>
      </c>
      <c r="O4769">
        <v>0</v>
      </c>
      <c r="P4769">
        <v>0</v>
      </c>
      <c r="Q4769">
        <v>1115.05</v>
      </c>
      <c r="R4769">
        <v>144.95650000000001</v>
      </c>
      <c r="S4769">
        <v>0</v>
      </c>
      <c r="T4769">
        <v>0</v>
      </c>
      <c r="U4769">
        <v>1260.0065</v>
      </c>
      <c r="W4769" t="s">
        <v>1</v>
      </c>
    </row>
    <row r="4770" spans="1:23">
      <c r="A4770" t="s">
        <v>8120</v>
      </c>
      <c r="B4770" t="str">
        <f t="shared" si="298"/>
        <v>Enero</v>
      </c>
      <c r="C4770" s="20" t="s">
        <v>8130</v>
      </c>
      <c r="D4770" t="s">
        <v>1</v>
      </c>
      <c r="E4770" t="s">
        <v>0</v>
      </c>
      <c r="F4770" t="str">
        <f t="shared" si="299"/>
        <v>CCF</v>
      </c>
      <c r="G4770" t="s">
        <v>8171</v>
      </c>
      <c r="H4770" t="s">
        <v>8172</v>
      </c>
      <c r="I4770">
        <v>5739</v>
      </c>
      <c r="J4770">
        <v>5739</v>
      </c>
      <c r="K4770" t="s">
        <v>881</v>
      </c>
      <c r="L4770" t="str">
        <f t="shared" si="300"/>
        <v>NIT</v>
      </c>
      <c r="M4770" t="str">
        <f t="shared" si="301"/>
        <v>06140302171058</v>
      </c>
      <c r="N4770" t="s">
        <v>882</v>
      </c>
      <c r="O4770">
        <v>0</v>
      </c>
      <c r="P4770">
        <v>0</v>
      </c>
      <c r="Q4770">
        <v>3252.26</v>
      </c>
      <c r="R4770">
        <v>422.79380000000003</v>
      </c>
      <c r="S4770">
        <v>0</v>
      </c>
      <c r="T4770">
        <v>0</v>
      </c>
      <c r="U4770">
        <v>3675.0538000000001</v>
      </c>
      <c r="W4770" t="s">
        <v>1</v>
      </c>
    </row>
    <row r="4771" spans="1:23">
      <c r="A4771" t="s">
        <v>8120</v>
      </c>
      <c r="B4771" t="str">
        <f t="shared" si="298"/>
        <v>Enero</v>
      </c>
      <c r="C4771" s="20" t="s">
        <v>8130</v>
      </c>
      <c r="D4771" t="s">
        <v>1</v>
      </c>
      <c r="E4771" t="s">
        <v>0</v>
      </c>
      <c r="F4771" t="str">
        <f t="shared" si="299"/>
        <v>CCF</v>
      </c>
      <c r="G4771" t="s">
        <v>8171</v>
      </c>
      <c r="H4771" t="s">
        <v>8172</v>
      </c>
      <c r="I4771">
        <v>5741</v>
      </c>
      <c r="J4771">
        <v>5741</v>
      </c>
      <c r="K4771" t="s">
        <v>612</v>
      </c>
      <c r="L4771" t="str">
        <f t="shared" si="300"/>
        <v>NIT</v>
      </c>
      <c r="M4771" t="str">
        <f t="shared" si="301"/>
        <v>02102610911017</v>
      </c>
      <c r="N4771" t="s">
        <v>613</v>
      </c>
      <c r="O4771">
        <v>0</v>
      </c>
      <c r="P4771">
        <v>0</v>
      </c>
      <c r="Q4771">
        <v>554.42999999999995</v>
      </c>
      <c r="R4771">
        <v>72.07589999999999</v>
      </c>
      <c r="S4771">
        <v>0</v>
      </c>
      <c r="T4771">
        <v>0</v>
      </c>
      <c r="U4771">
        <v>626.50589999999988</v>
      </c>
      <c r="W4771" t="s">
        <v>1</v>
      </c>
    </row>
    <row r="4772" spans="1:23">
      <c r="A4772" t="s">
        <v>8120</v>
      </c>
      <c r="B4772" t="str">
        <f t="shared" si="298"/>
        <v>Enero</v>
      </c>
      <c r="C4772" s="20" t="s">
        <v>8130</v>
      </c>
      <c r="D4772" t="s">
        <v>1</v>
      </c>
      <c r="E4772" t="s">
        <v>0</v>
      </c>
      <c r="F4772" t="str">
        <f t="shared" si="299"/>
        <v>CCF</v>
      </c>
      <c r="G4772" t="s">
        <v>8171</v>
      </c>
      <c r="H4772" t="s">
        <v>8172</v>
      </c>
      <c r="I4772">
        <v>5742</v>
      </c>
      <c r="J4772">
        <v>5742</v>
      </c>
      <c r="K4772" t="s">
        <v>1416</v>
      </c>
      <c r="L4772" t="str">
        <f t="shared" si="300"/>
        <v>NIT</v>
      </c>
      <c r="M4772" t="str">
        <f t="shared" si="301"/>
        <v>02070509891015</v>
      </c>
      <c r="N4772" t="s">
        <v>1417</v>
      </c>
      <c r="O4772">
        <v>0</v>
      </c>
      <c r="P4772">
        <v>0</v>
      </c>
      <c r="Q4772">
        <v>90.99</v>
      </c>
      <c r="R4772">
        <v>11.8287</v>
      </c>
      <c r="S4772">
        <v>0</v>
      </c>
      <c r="T4772">
        <v>0</v>
      </c>
      <c r="U4772">
        <v>102.81869999999999</v>
      </c>
      <c r="W4772" t="s">
        <v>1</v>
      </c>
    </row>
    <row r="4773" spans="1:23">
      <c r="A4773" t="s">
        <v>8120</v>
      </c>
      <c r="B4773" t="str">
        <f t="shared" si="298"/>
        <v>Enero</v>
      </c>
      <c r="C4773" s="20" t="s">
        <v>8130</v>
      </c>
      <c r="D4773" t="s">
        <v>1</v>
      </c>
      <c r="E4773" t="s">
        <v>0</v>
      </c>
      <c r="F4773" t="str">
        <f t="shared" si="299"/>
        <v>CCF</v>
      </c>
      <c r="G4773" t="s">
        <v>8171</v>
      </c>
      <c r="H4773" t="s">
        <v>8172</v>
      </c>
      <c r="I4773">
        <v>5743</v>
      </c>
      <c r="J4773">
        <v>5743</v>
      </c>
      <c r="K4773" t="s">
        <v>118</v>
      </c>
      <c r="L4773" t="str">
        <f t="shared" si="300"/>
        <v>NIT</v>
      </c>
      <c r="M4773" t="str">
        <f t="shared" si="301"/>
        <v>06141106071025</v>
      </c>
      <c r="N4773" t="s">
        <v>119</v>
      </c>
      <c r="O4773">
        <v>0</v>
      </c>
      <c r="P4773">
        <v>0</v>
      </c>
      <c r="Q4773">
        <v>1402.66</v>
      </c>
      <c r="R4773">
        <v>182.34580000000003</v>
      </c>
      <c r="S4773">
        <v>0</v>
      </c>
      <c r="T4773">
        <v>0</v>
      </c>
      <c r="U4773">
        <v>1585.0058000000001</v>
      </c>
      <c r="W4773" t="s">
        <v>1</v>
      </c>
    </row>
    <row r="4774" spans="1:23">
      <c r="A4774" t="s">
        <v>8120</v>
      </c>
      <c r="B4774" t="str">
        <f t="shared" si="298"/>
        <v>Enero</v>
      </c>
      <c r="C4774" s="20" t="s">
        <v>8130</v>
      </c>
      <c r="D4774" t="s">
        <v>1</v>
      </c>
      <c r="E4774" t="s">
        <v>0</v>
      </c>
      <c r="F4774" t="str">
        <f t="shared" si="299"/>
        <v>CCF</v>
      </c>
      <c r="G4774" t="s">
        <v>8171</v>
      </c>
      <c r="H4774" t="s">
        <v>8172</v>
      </c>
      <c r="I4774">
        <v>5744</v>
      </c>
      <c r="J4774">
        <v>5744</v>
      </c>
      <c r="K4774" t="s">
        <v>118</v>
      </c>
      <c r="L4774" t="str">
        <f t="shared" si="300"/>
        <v>NIT</v>
      </c>
      <c r="M4774" t="str">
        <f t="shared" si="301"/>
        <v>06141106071025</v>
      </c>
      <c r="N4774" t="s">
        <v>119</v>
      </c>
      <c r="O4774">
        <v>0</v>
      </c>
      <c r="P4774">
        <v>0</v>
      </c>
      <c r="Q4774">
        <v>115.75</v>
      </c>
      <c r="R4774">
        <v>15.047500000000001</v>
      </c>
      <c r="S4774">
        <v>0</v>
      </c>
      <c r="T4774">
        <v>0</v>
      </c>
      <c r="U4774">
        <v>130.79750000000001</v>
      </c>
      <c r="W4774" t="s">
        <v>1</v>
      </c>
    </row>
    <row r="4775" spans="1:23">
      <c r="A4775" t="s">
        <v>8120</v>
      </c>
      <c r="B4775" t="str">
        <f t="shared" si="298"/>
        <v>Enero</v>
      </c>
      <c r="C4775" s="20" t="s">
        <v>8130</v>
      </c>
      <c r="D4775" t="s">
        <v>1</v>
      </c>
      <c r="E4775" t="s">
        <v>0</v>
      </c>
      <c r="F4775" t="str">
        <f t="shared" si="299"/>
        <v>CCF</v>
      </c>
      <c r="G4775" t="s">
        <v>8171</v>
      </c>
      <c r="H4775" t="s">
        <v>8172</v>
      </c>
      <c r="I4775">
        <v>5745</v>
      </c>
      <c r="J4775">
        <v>5745</v>
      </c>
      <c r="K4775" t="s">
        <v>1448</v>
      </c>
      <c r="L4775" t="str">
        <f t="shared" si="300"/>
        <v>NIT</v>
      </c>
      <c r="M4775" t="str">
        <f t="shared" si="301"/>
        <v>06142610201068</v>
      </c>
      <c r="N4775" t="s">
        <v>1449</v>
      </c>
      <c r="O4775">
        <v>0</v>
      </c>
      <c r="P4775">
        <v>0</v>
      </c>
      <c r="Q4775">
        <v>1004.62</v>
      </c>
      <c r="R4775">
        <v>130.60060000000001</v>
      </c>
      <c r="S4775">
        <v>0</v>
      </c>
      <c r="T4775">
        <v>0</v>
      </c>
      <c r="U4775">
        <v>1135.2206000000001</v>
      </c>
      <c r="W4775" t="s">
        <v>1</v>
      </c>
    </row>
    <row r="4776" spans="1:23">
      <c r="A4776" t="s">
        <v>8120</v>
      </c>
      <c r="B4776" t="str">
        <f t="shared" si="298"/>
        <v>Enero</v>
      </c>
      <c r="C4776" s="20" t="s">
        <v>8130</v>
      </c>
      <c r="D4776" t="s">
        <v>1</v>
      </c>
      <c r="E4776" t="s">
        <v>0</v>
      </c>
      <c r="F4776" t="str">
        <f t="shared" si="299"/>
        <v>CCF</v>
      </c>
      <c r="G4776" t="s">
        <v>8171</v>
      </c>
      <c r="H4776" t="s">
        <v>8172</v>
      </c>
      <c r="I4776">
        <v>5746</v>
      </c>
      <c r="J4776">
        <v>5746</v>
      </c>
      <c r="K4776" t="s">
        <v>8177</v>
      </c>
      <c r="L4776" t="str">
        <f t="shared" si="300"/>
        <v>NIT</v>
      </c>
      <c r="M4776" t="str">
        <f t="shared" si="301"/>
        <v>07152711701010</v>
      </c>
      <c r="N4776" t="s">
        <v>8178</v>
      </c>
      <c r="O4776">
        <v>0</v>
      </c>
      <c r="P4776">
        <v>0</v>
      </c>
      <c r="Q4776">
        <v>464.62</v>
      </c>
      <c r="R4776">
        <v>60.400600000000004</v>
      </c>
      <c r="S4776">
        <v>0</v>
      </c>
      <c r="T4776">
        <v>0</v>
      </c>
      <c r="U4776">
        <v>525.02060000000006</v>
      </c>
      <c r="W4776" t="s">
        <v>1</v>
      </c>
    </row>
    <row r="4777" spans="1:23">
      <c r="A4777" t="s">
        <v>8120</v>
      </c>
      <c r="B4777" t="str">
        <f t="shared" si="298"/>
        <v>Enero</v>
      </c>
      <c r="C4777" s="20" t="s">
        <v>8130</v>
      </c>
      <c r="D4777" t="s">
        <v>1</v>
      </c>
      <c r="E4777" t="s">
        <v>0</v>
      </c>
      <c r="F4777" t="str">
        <f t="shared" si="299"/>
        <v>CCF</v>
      </c>
      <c r="G4777" t="s">
        <v>8171</v>
      </c>
      <c r="H4777" t="s">
        <v>8172</v>
      </c>
      <c r="I4777">
        <v>5747</v>
      </c>
      <c r="J4777">
        <v>5747</v>
      </c>
      <c r="K4777" t="s">
        <v>592</v>
      </c>
      <c r="L4777" t="str">
        <f t="shared" si="300"/>
        <v>NIT</v>
      </c>
      <c r="M4777" t="str">
        <f t="shared" si="301"/>
        <v>14182405651010</v>
      </c>
      <c r="N4777" t="s">
        <v>593</v>
      </c>
      <c r="O4777">
        <v>0</v>
      </c>
      <c r="P4777">
        <v>0</v>
      </c>
      <c r="Q4777">
        <v>176.54</v>
      </c>
      <c r="R4777">
        <v>22.950199999999999</v>
      </c>
      <c r="S4777">
        <v>0</v>
      </c>
      <c r="T4777">
        <v>0</v>
      </c>
      <c r="U4777">
        <v>199.49019999999999</v>
      </c>
      <c r="W4777" t="s">
        <v>1</v>
      </c>
    </row>
    <row r="4778" spans="1:23">
      <c r="A4778" t="s">
        <v>8120</v>
      </c>
      <c r="B4778" t="str">
        <f t="shared" si="298"/>
        <v>Enero</v>
      </c>
      <c r="C4778" s="20" t="s">
        <v>8130</v>
      </c>
      <c r="D4778" t="s">
        <v>1</v>
      </c>
      <c r="E4778" t="s">
        <v>0</v>
      </c>
      <c r="F4778" t="str">
        <f t="shared" si="299"/>
        <v>CCF</v>
      </c>
      <c r="G4778" t="s">
        <v>8171</v>
      </c>
      <c r="H4778" t="s">
        <v>8172</v>
      </c>
      <c r="I4778">
        <v>5748</v>
      </c>
      <c r="J4778">
        <v>5748</v>
      </c>
      <c r="K4778" t="s">
        <v>173</v>
      </c>
      <c r="L4778" t="str">
        <f t="shared" si="300"/>
        <v>NIT</v>
      </c>
      <c r="M4778" t="str">
        <f t="shared" si="301"/>
        <v>05112204700027</v>
      </c>
      <c r="N4778" t="s">
        <v>174</v>
      </c>
      <c r="O4778">
        <v>0</v>
      </c>
      <c r="P4778">
        <v>0</v>
      </c>
      <c r="Q4778">
        <v>115.31</v>
      </c>
      <c r="R4778">
        <v>14.990300000000001</v>
      </c>
      <c r="S4778">
        <v>0</v>
      </c>
      <c r="T4778">
        <v>0</v>
      </c>
      <c r="U4778">
        <v>130.30029999999999</v>
      </c>
      <c r="W4778" t="s">
        <v>1</v>
      </c>
    </row>
    <row r="4779" spans="1:23">
      <c r="A4779" t="s">
        <v>8120</v>
      </c>
      <c r="B4779" t="str">
        <f t="shared" si="298"/>
        <v>Enero</v>
      </c>
      <c r="C4779" s="20" t="s">
        <v>8130</v>
      </c>
      <c r="D4779" t="s">
        <v>1</v>
      </c>
      <c r="E4779" t="s">
        <v>0</v>
      </c>
      <c r="F4779" t="str">
        <f t="shared" si="299"/>
        <v>CCF</v>
      </c>
      <c r="G4779" t="s">
        <v>8171</v>
      </c>
      <c r="H4779" t="s">
        <v>8172</v>
      </c>
      <c r="I4779">
        <v>5749</v>
      </c>
      <c r="J4779">
        <v>5749</v>
      </c>
      <c r="K4779" t="s">
        <v>445</v>
      </c>
      <c r="L4779" t="str">
        <f t="shared" si="300"/>
        <v>NIT</v>
      </c>
      <c r="M4779" t="str">
        <f t="shared" si="301"/>
        <v>06140612821176</v>
      </c>
      <c r="N4779" t="s">
        <v>446</v>
      </c>
      <c r="O4779">
        <v>0</v>
      </c>
      <c r="P4779">
        <v>0</v>
      </c>
      <c r="Q4779">
        <v>92.91</v>
      </c>
      <c r="R4779">
        <v>12.0783</v>
      </c>
      <c r="S4779">
        <v>0</v>
      </c>
      <c r="T4779">
        <v>0</v>
      </c>
      <c r="U4779">
        <v>104.9883</v>
      </c>
      <c r="W4779" t="s">
        <v>1</v>
      </c>
    </row>
    <row r="4780" spans="1:23">
      <c r="A4780" t="s">
        <v>8120</v>
      </c>
      <c r="B4780" t="str">
        <f t="shared" ref="B4780:B4843" si="302">SUBSTITUTE(A4780,"NERO","nero")</f>
        <v>Enero</v>
      </c>
      <c r="C4780" s="20" t="s">
        <v>8130</v>
      </c>
      <c r="D4780" t="s">
        <v>1</v>
      </c>
      <c r="E4780" t="s">
        <v>0</v>
      </c>
      <c r="F4780" t="str">
        <f t="shared" si="299"/>
        <v>CCF</v>
      </c>
      <c r="G4780" t="s">
        <v>8171</v>
      </c>
      <c r="H4780" t="s">
        <v>8172</v>
      </c>
      <c r="I4780">
        <v>5750</v>
      </c>
      <c r="J4780">
        <v>5750</v>
      </c>
      <c r="K4780" t="s">
        <v>118</v>
      </c>
      <c r="L4780" t="str">
        <f t="shared" si="300"/>
        <v>NIT</v>
      </c>
      <c r="M4780" t="str">
        <f t="shared" si="301"/>
        <v>06141106071025</v>
      </c>
      <c r="N4780" t="s">
        <v>119</v>
      </c>
      <c r="O4780">
        <v>0</v>
      </c>
      <c r="P4780">
        <v>0</v>
      </c>
      <c r="Q4780">
        <v>951.32</v>
      </c>
      <c r="R4780">
        <v>123.67160000000001</v>
      </c>
      <c r="S4780">
        <v>0</v>
      </c>
      <c r="T4780">
        <v>0</v>
      </c>
      <c r="U4780">
        <v>1074.9916000000001</v>
      </c>
      <c r="W4780" t="s">
        <v>1</v>
      </c>
    </row>
    <row r="4781" spans="1:23">
      <c r="A4781" t="s">
        <v>8120</v>
      </c>
      <c r="B4781" t="str">
        <f t="shared" si="302"/>
        <v>Enero</v>
      </c>
      <c r="C4781" s="20" t="s">
        <v>8146</v>
      </c>
      <c r="D4781" t="s">
        <v>1</v>
      </c>
      <c r="E4781" t="s">
        <v>0</v>
      </c>
      <c r="F4781" t="str">
        <f t="shared" si="299"/>
        <v>CCF</v>
      </c>
      <c r="G4781" t="s">
        <v>8171</v>
      </c>
      <c r="H4781" t="s">
        <v>8172</v>
      </c>
      <c r="I4781">
        <v>5751</v>
      </c>
      <c r="J4781">
        <v>5751</v>
      </c>
      <c r="K4781" t="s">
        <v>391</v>
      </c>
      <c r="L4781" t="str">
        <f t="shared" si="300"/>
        <v>NIT</v>
      </c>
      <c r="M4781" t="str">
        <f t="shared" si="301"/>
        <v>06140808771088</v>
      </c>
      <c r="N4781" t="s">
        <v>392</v>
      </c>
      <c r="O4781">
        <v>0</v>
      </c>
      <c r="P4781">
        <v>0</v>
      </c>
      <c r="Q4781">
        <v>353.1</v>
      </c>
      <c r="R4781">
        <v>45.903000000000006</v>
      </c>
      <c r="S4781">
        <v>0</v>
      </c>
      <c r="T4781">
        <v>0</v>
      </c>
      <c r="U4781">
        <v>399.00300000000004</v>
      </c>
      <c r="W4781" t="s">
        <v>1</v>
      </c>
    </row>
    <row r="4782" spans="1:23">
      <c r="A4782" t="s">
        <v>8120</v>
      </c>
      <c r="B4782" t="str">
        <f t="shared" si="302"/>
        <v>Enero</v>
      </c>
      <c r="C4782" s="20" t="s">
        <v>8146</v>
      </c>
      <c r="D4782" t="s">
        <v>1</v>
      </c>
      <c r="E4782" t="s">
        <v>0</v>
      </c>
      <c r="F4782" t="str">
        <f t="shared" si="299"/>
        <v>CCF</v>
      </c>
      <c r="G4782" t="s">
        <v>8171</v>
      </c>
      <c r="H4782" t="s">
        <v>8172</v>
      </c>
      <c r="I4782">
        <v>5752</v>
      </c>
      <c r="J4782">
        <v>5752</v>
      </c>
      <c r="K4782" t="s">
        <v>301</v>
      </c>
      <c r="L4782" t="str">
        <f t="shared" si="300"/>
        <v>NIT</v>
      </c>
      <c r="M4782" t="str">
        <f t="shared" si="301"/>
        <v>06131009871011</v>
      </c>
      <c r="N4782" t="s">
        <v>302</v>
      </c>
      <c r="O4782">
        <v>0</v>
      </c>
      <c r="P4782">
        <v>0</v>
      </c>
      <c r="Q4782">
        <v>37.15</v>
      </c>
      <c r="R4782">
        <v>4.8295000000000003</v>
      </c>
      <c r="S4782">
        <v>0</v>
      </c>
      <c r="T4782">
        <v>0</v>
      </c>
      <c r="U4782">
        <v>41.979500000000002</v>
      </c>
      <c r="W4782" t="s">
        <v>1</v>
      </c>
    </row>
    <row r="4783" spans="1:23">
      <c r="A4783" t="s">
        <v>8120</v>
      </c>
      <c r="B4783" t="str">
        <f t="shared" si="302"/>
        <v>Enero</v>
      </c>
      <c r="C4783" s="20" t="s">
        <v>8146</v>
      </c>
      <c r="D4783" t="s">
        <v>1</v>
      </c>
      <c r="E4783" t="s">
        <v>0</v>
      </c>
      <c r="F4783" t="str">
        <f t="shared" si="299"/>
        <v>CCF</v>
      </c>
      <c r="G4783" t="s">
        <v>8171</v>
      </c>
      <c r="H4783" t="s">
        <v>8172</v>
      </c>
      <c r="I4783">
        <v>5753</v>
      </c>
      <c r="J4783">
        <v>5753</v>
      </c>
      <c r="K4783" t="s">
        <v>295</v>
      </c>
      <c r="L4783" t="str">
        <f t="shared" si="300"/>
        <v>NIT</v>
      </c>
      <c r="M4783" t="str">
        <f t="shared" si="301"/>
        <v>06081710650012</v>
      </c>
      <c r="N4783" t="s">
        <v>296</v>
      </c>
      <c r="O4783">
        <v>0</v>
      </c>
      <c r="P4783">
        <v>0</v>
      </c>
      <c r="Q4783">
        <v>185.84</v>
      </c>
      <c r="R4783">
        <v>24.159200000000002</v>
      </c>
      <c r="S4783">
        <v>0</v>
      </c>
      <c r="T4783">
        <v>0</v>
      </c>
      <c r="U4783">
        <v>209.9992</v>
      </c>
      <c r="W4783" t="s">
        <v>1</v>
      </c>
    </row>
    <row r="4784" spans="1:23">
      <c r="A4784" t="s">
        <v>8120</v>
      </c>
      <c r="B4784" t="str">
        <f t="shared" si="302"/>
        <v>Enero</v>
      </c>
      <c r="C4784" s="20" t="s">
        <v>8146</v>
      </c>
      <c r="D4784" t="s">
        <v>1</v>
      </c>
      <c r="E4784" t="s">
        <v>0</v>
      </c>
      <c r="F4784" t="str">
        <f t="shared" si="299"/>
        <v>CCF</v>
      </c>
      <c r="G4784" t="s">
        <v>8171</v>
      </c>
      <c r="H4784" t="s">
        <v>8172</v>
      </c>
      <c r="I4784">
        <v>5754</v>
      </c>
      <c r="J4784">
        <v>5754</v>
      </c>
      <c r="K4784" t="s">
        <v>171</v>
      </c>
      <c r="L4784" t="str">
        <f t="shared" si="300"/>
        <v>NIT</v>
      </c>
      <c r="M4784" t="str">
        <f t="shared" si="301"/>
        <v>05121904711020</v>
      </c>
      <c r="N4784" t="s">
        <v>172</v>
      </c>
      <c r="O4784">
        <v>0</v>
      </c>
      <c r="P4784">
        <v>0</v>
      </c>
      <c r="Q4784">
        <v>836.28</v>
      </c>
      <c r="R4784">
        <v>108.71640000000001</v>
      </c>
      <c r="S4784">
        <v>0</v>
      </c>
      <c r="T4784">
        <v>0</v>
      </c>
      <c r="U4784">
        <v>944.99639999999999</v>
      </c>
      <c r="W4784" t="s">
        <v>1</v>
      </c>
    </row>
    <row r="4785" spans="1:23">
      <c r="A4785" t="s">
        <v>8120</v>
      </c>
      <c r="B4785" t="str">
        <f t="shared" si="302"/>
        <v>Enero</v>
      </c>
      <c r="C4785" s="20" t="s">
        <v>8146</v>
      </c>
      <c r="D4785" t="s">
        <v>1</v>
      </c>
      <c r="E4785" t="s">
        <v>0</v>
      </c>
      <c r="F4785" t="str">
        <f t="shared" si="299"/>
        <v>CCF</v>
      </c>
      <c r="G4785" t="s">
        <v>8171</v>
      </c>
      <c r="H4785" t="s">
        <v>8172</v>
      </c>
      <c r="I4785">
        <v>5755</v>
      </c>
      <c r="J4785">
        <v>5755</v>
      </c>
      <c r="K4785" t="s">
        <v>8013</v>
      </c>
      <c r="L4785" t="str">
        <f t="shared" si="300"/>
        <v>NIT</v>
      </c>
      <c r="M4785" t="str">
        <f t="shared" si="301"/>
        <v>08132705211011</v>
      </c>
      <c r="N4785" t="s">
        <v>8014</v>
      </c>
      <c r="O4785">
        <v>0</v>
      </c>
      <c r="P4785">
        <v>0</v>
      </c>
      <c r="Q4785">
        <v>247.57</v>
      </c>
      <c r="R4785">
        <v>32.184100000000001</v>
      </c>
      <c r="S4785">
        <v>0</v>
      </c>
      <c r="T4785">
        <v>0</v>
      </c>
      <c r="U4785">
        <v>279.75409999999999</v>
      </c>
      <c r="W4785" t="s">
        <v>1</v>
      </c>
    </row>
    <row r="4786" spans="1:23">
      <c r="A4786" t="s">
        <v>8120</v>
      </c>
      <c r="B4786" t="str">
        <f t="shared" si="302"/>
        <v>Enero</v>
      </c>
      <c r="C4786" s="20" t="s">
        <v>8146</v>
      </c>
      <c r="D4786" t="s">
        <v>1</v>
      </c>
      <c r="E4786" t="s">
        <v>0</v>
      </c>
      <c r="F4786" t="str">
        <f t="shared" si="299"/>
        <v>CCF</v>
      </c>
      <c r="G4786" t="s">
        <v>8171</v>
      </c>
      <c r="H4786" t="s">
        <v>8172</v>
      </c>
      <c r="I4786">
        <v>5756</v>
      </c>
      <c r="J4786">
        <v>5756</v>
      </c>
      <c r="K4786" t="s">
        <v>1448</v>
      </c>
      <c r="L4786" t="str">
        <f t="shared" si="300"/>
        <v>NIT</v>
      </c>
      <c r="M4786" t="str">
        <f t="shared" si="301"/>
        <v>06142610201068</v>
      </c>
      <c r="N4786" t="s">
        <v>1449</v>
      </c>
      <c r="O4786">
        <v>0</v>
      </c>
      <c r="P4786">
        <v>0</v>
      </c>
      <c r="Q4786">
        <v>219.1</v>
      </c>
      <c r="R4786">
        <v>28.483000000000001</v>
      </c>
      <c r="S4786">
        <v>0</v>
      </c>
      <c r="T4786">
        <v>0</v>
      </c>
      <c r="U4786">
        <v>247.583</v>
      </c>
      <c r="W4786" t="s">
        <v>1</v>
      </c>
    </row>
    <row r="4787" spans="1:23">
      <c r="A4787" t="s">
        <v>8120</v>
      </c>
      <c r="B4787" t="str">
        <f t="shared" si="302"/>
        <v>Enero</v>
      </c>
      <c r="C4787" s="20" t="s">
        <v>8146</v>
      </c>
      <c r="D4787" t="s">
        <v>1</v>
      </c>
      <c r="E4787" t="s">
        <v>0</v>
      </c>
      <c r="F4787" t="str">
        <f t="shared" si="299"/>
        <v>CCF</v>
      </c>
      <c r="G4787" t="s">
        <v>8171</v>
      </c>
      <c r="H4787" t="s">
        <v>8172</v>
      </c>
      <c r="I4787">
        <v>5757</v>
      </c>
      <c r="J4787">
        <v>5757</v>
      </c>
      <c r="K4787" t="s">
        <v>118</v>
      </c>
      <c r="L4787" t="str">
        <f t="shared" si="300"/>
        <v>NIT</v>
      </c>
      <c r="M4787" t="str">
        <f t="shared" si="301"/>
        <v>06141106071025</v>
      </c>
      <c r="N4787" t="s">
        <v>119</v>
      </c>
      <c r="O4787">
        <v>0</v>
      </c>
      <c r="P4787">
        <v>0</v>
      </c>
      <c r="Q4787">
        <v>123.79</v>
      </c>
      <c r="R4787">
        <v>16.092700000000001</v>
      </c>
      <c r="S4787">
        <v>0</v>
      </c>
      <c r="T4787">
        <v>0</v>
      </c>
      <c r="U4787">
        <v>139.8827</v>
      </c>
      <c r="W4787" t="s">
        <v>1</v>
      </c>
    </row>
    <row r="4788" spans="1:23">
      <c r="A4788" t="s">
        <v>8120</v>
      </c>
      <c r="B4788" t="str">
        <f t="shared" si="302"/>
        <v>Enero</v>
      </c>
      <c r="C4788" s="20" t="s">
        <v>8146</v>
      </c>
      <c r="D4788" t="s">
        <v>1</v>
      </c>
      <c r="E4788" t="s">
        <v>0</v>
      </c>
      <c r="F4788" t="str">
        <f t="shared" si="299"/>
        <v>CCF</v>
      </c>
      <c r="G4788" t="s">
        <v>8171</v>
      </c>
      <c r="H4788" t="s">
        <v>8172</v>
      </c>
      <c r="I4788">
        <v>5758</v>
      </c>
      <c r="J4788">
        <v>5758</v>
      </c>
      <c r="K4788" t="s">
        <v>630</v>
      </c>
      <c r="L4788" t="str">
        <f t="shared" si="300"/>
        <v>NIT</v>
      </c>
      <c r="M4788" t="str">
        <f t="shared" si="301"/>
        <v>06170903831035</v>
      </c>
      <c r="N4788" t="s">
        <v>631</v>
      </c>
      <c r="O4788">
        <v>0</v>
      </c>
      <c r="P4788">
        <v>0</v>
      </c>
      <c r="Q4788">
        <v>111.51</v>
      </c>
      <c r="R4788">
        <v>14.496300000000002</v>
      </c>
      <c r="S4788">
        <v>0</v>
      </c>
      <c r="T4788">
        <v>0</v>
      </c>
      <c r="U4788">
        <v>126.00630000000001</v>
      </c>
      <c r="W4788" t="s">
        <v>1</v>
      </c>
    </row>
    <row r="4789" spans="1:23">
      <c r="A4789" t="s">
        <v>8120</v>
      </c>
      <c r="B4789" t="str">
        <f t="shared" si="302"/>
        <v>Enero</v>
      </c>
      <c r="C4789" s="20" t="s">
        <v>8146</v>
      </c>
      <c r="D4789" t="s">
        <v>1</v>
      </c>
      <c r="E4789" t="s">
        <v>0</v>
      </c>
      <c r="F4789" t="str">
        <f t="shared" si="299"/>
        <v>CCF</v>
      </c>
      <c r="G4789" t="s">
        <v>8171</v>
      </c>
      <c r="H4789" t="s">
        <v>8172</v>
      </c>
      <c r="I4789">
        <v>5759</v>
      </c>
      <c r="J4789">
        <v>5759</v>
      </c>
      <c r="K4789" t="s">
        <v>1076</v>
      </c>
      <c r="L4789" t="str">
        <f t="shared" si="300"/>
        <v>NIT</v>
      </c>
      <c r="M4789" t="str">
        <f t="shared" si="301"/>
        <v>12171001011019</v>
      </c>
      <c r="N4789" t="s">
        <v>1077</v>
      </c>
      <c r="O4789">
        <v>0</v>
      </c>
      <c r="P4789">
        <v>0</v>
      </c>
      <c r="Q4789">
        <v>169.25</v>
      </c>
      <c r="R4789">
        <v>22.002500000000001</v>
      </c>
      <c r="S4789">
        <v>0</v>
      </c>
      <c r="T4789">
        <v>0</v>
      </c>
      <c r="U4789">
        <v>191.2525</v>
      </c>
      <c r="W4789" t="s">
        <v>1</v>
      </c>
    </row>
    <row r="4790" spans="1:23">
      <c r="A4790" t="s">
        <v>8120</v>
      </c>
      <c r="B4790" t="str">
        <f t="shared" si="302"/>
        <v>Enero</v>
      </c>
      <c r="C4790" s="20" t="s">
        <v>8146</v>
      </c>
      <c r="D4790" t="s">
        <v>1</v>
      </c>
      <c r="E4790" t="s">
        <v>0</v>
      </c>
      <c r="F4790" t="str">
        <f t="shared" si="299"/>
        <v>CCF</v>
      </c>
      <c r="G4790" t="s">
        <v>8171</v>
      </c>
      <c r="H4790" t="s">
        <v>8172</v>
      </c>
      <c r="I4790">
        <v>5761</v>
      </c>
      <c r="J4790">
        <v>5761</v>
      </c>
      <c r="K4790" t="s">
        <v>219</v>
      </c>
      <c r="L4790" t="str">
        <f t="shared" si="300"/>
        <v>NIT</v>
      </c>
      <c r="M4790" t="str">
        <f t="shared" si="301"/>
        <v>06143108731084</v>
      </c>
      <c r="N4790" t="s">
        <v>220</v>
      </c>
      <c r="O4790">
        <v>0</v>
      </c>
      <c r="P4790">
        <v>0</v>
      </c>
      <c r="Q4790">
        <v>176.83</v>
      </c>
      <c r="R4790">
        <v>22.987900000000003</v>
      </c>
      <c r="S4790">
        <v>0</v>
      </c>
      <c r="T4790">
        <v>0</v>
      </c>
      <c r="U4790">
        <v>199.81790000000001</v>
      </c>
      <c r="W4790" t="s">
        <v>1</v>
      </c>
    </row>
    <row r="4791" spans="1:23">
      <c r="A4791" t="s">
        <v>8120</v>
      </c>
      <c r="B4791" t="str">
        <f t="shared" si="302"/>
        <v>Enero</v>
      </c>
      <c r="C4791" s="20" t="s">
        <v>8146</v>
      </c>
      <c r="D4791" t="s">
        <v>1</v>
      </c>
      <c r="E4791" t="s">
        <v>0</v>
      </c>
      <c r="F4791" t="str">
        <f t="shared" si="299"/>
        <v>CCF</v>
      </c>
      <c r="G4791" t="s">
        <v>8171</v>
      </c>
      <c r="H4791" t="s">
        <v>8172</v>
      </c>
      <c r="I4791">
        <v>5760</v>
      </c>
      <c r="J4791">
        <v>5760</v>
      </c>
      <c r="K4791" t="s">
        <v>481</v>
      </c>
      <c r="L4791" t="str">
        <f t="shared" si="300"/>
        <v>NIT</v>
      </c>
      <c r="M4791" t="str">
        <f t="shared" si="301"/>
        <v>12082907611016</v>
      </c>
      <c r="N4791" t="s">
        <v>482</v>
      </c>
      <c r="O4791">
        <v>0</v>
      </c>
      <c r="P4791">
        <v>0</v>
      </c>
      <c r="Q4791">
        <v>403.86</v>
      </c>
      <c r="R4791">
        <v>52.501800000000003</v>
      </c>
      <c r="S4791">
        <v>0</v>
      </c>
      <c r="T4791">
        <v>0</v>
      </c>
      <c r="U4791">
        <v>456.36180000000002</v>
      </c>
      <c r="W4791" t="s">
        <v>1</v>
      </c>
    </row>
    <row r="4792" spans="1:23">
      <c r="A4792" t="s">
        <v>8120</v>
      </c>
      <c r="B4792" t="str">
        <f t="shared" si="302"/>
        <v>Enero</v>
      </c>
      <c r="C4792" s="20" t="s">
        <v>8146</v>
      </c>
      <c r="D4792" t="s">
        <v>1</v>
      </c>
      <c r="E4792" t="s">
        <v>0</v>
      </c>
      <c r="F4792" t="str">
        <f t="shared" si="299"/>
        <v>CCF</v>
      </c>
      <c r="G4792" t="s">
        <v>8171</v>
      </c>
      <c r="H4792" t="s">
        <v>8172</v>
      </c>
      <c r="I4792">
        <v>5762</v>
      </c>
      <c r="J4792">
        <v>5762</v>
      </c>
      <c r="K4792" t="s">
        <v>173</v>
      </c>
      <c r="L4792" t="str">
        <f t="shared" si="300"/>
        <v>NIT</v>
      </c>
      <c r="M4792" t="str">
        <f t="shared" si="301"/>
        <v>05112204700027</v>
      </c>
      <c r="N4792" t="s">
        <v>174</v>
      </c>
      <c r="O4792">
        <v>0</v>
      </c>
      <c r="P4792">
        <v>0</v>
      </c>
      <c r="Q4792">
        <v>63.72</v>
      </c>
      <c r="R4792">
        <v>8.2835999999999999</v>
      </c>
      <c r="S4792">
        <v>0</v>
      </c>
      <c r="T4792">
        <v>0</v>
      </c>
      <c r="U4792">
        <v>72.003600000000006</v>
      </c>
      <c r="W4792" t="s">
        <v>1</v>
      </c>
    </row>
    <row r="4793" spans="1:23">
      <c r="A4793" t="s">
        <v>8120</v>
      </c>
      <c r="B4793" t="str">
        <f t="shared" si="302"/>
        <v>Enero</v>
      </c>
      <c r="C4793" s="20" t="s">
        <v>8146</v>
      </c>
      <c r="D4793" t="s">
        <v>1</v>
      </c>
      <c r="E4793" t="s">
        <v>0</v>
      </c>
      <c r="F4793" t="str">
        <f t="shared" si="299"/>
        <v>CCF</v>
      </c>
      <c r="G4793" t="s">
        <v>8171</v>
      </c>
      <c r="H4793" t="s">
        <v>8172</v>
      </c>
      <c r="I4793">
        <v>5763</v>
      </c>
      <c r="J4793">
        <v>5763</v>
      </c>
      <c r="K4793" t="s">
        <v>8163</v>
      </c>
      <c r="L4793" t="str">
        <f t="shared" si="300"/>
        <v>NIT</v>
      </c>
      <c r="M4793" t="str">
        <f t="shared" si="301"/>
        <v>12171912191014</v>
      </c>
      <c r="N4793" t="s">
        <v>8164</v>
      </c>
      <c r="O4793">
        <v>0</v>
      </c>
      <c r="P4793">
        <v>0</v>
      </c>
      <c r="Q4793">
        <v>113.48</v>
      </c>
      <c r="R4793">
        <v>14.752400000000002</v>
      </c>
      <c r="S4793">
        <v>0</v>
      </c>
      <c r="T4793">
        <v>0</v>
      </c>
      <c r="U4793">
        <v>128.23240000000001</v>
      </c>
      <c r="W4793" t="s">
        <v>1</v>
      </c>
    </row>
    <row r="4794" spans="1:23">
      <c r="A4794" t="s">
        <v>8120</v>
      </c>
      <c r="B4794" t="str">
        <f t="shared" si="302"/>
        <v>Enero</v>
      </c>
      <c r="C4794" s="20" t="s">
        <v>8146</v>
      </c>
      <c r="D4794" t="s">
        <v>1</v>
      </c>
      <c r="E4794" t="s">
        <v>0</v>
      </c>
      <c r="F4794" t="str">
        <f t="shared" si="299"/>
        <v>CCF</v>
      </c>
      <c r="G4794" t="s">
        <v>8171</v>
      </c>
      <c r="H4794" t="s">
        <v>8172</v>
      </c>
      <c r="I4794">
        <v>5764</v>
      </c>
      <c r="J4794">
        <v>5764</v>
      </c>
      <c r="K4794" t="s">
        <v>737</v>
      </c>
      <c r="L4794" t="str">
        <f t="shared" si="300"/>
        <v>NIT</v>
      </c>
      <c r="M4794" t="str">
        <f t="shared" si="301"/>
        <v>06142411121039</v>
      </c>
      <c r="N4794" t="s">
        <v>738</v>
      </c>
      <c r="O4794">
        <v>0</v>
      </c>
      <c r="P4794">
        <v>0</v>
      </c>
      <c r="Q4794">
        <v>184.28</v>
      </c>
      <c r="R4794">
        <v>23.956400000000002</v>
      </c>
      <c r="S4794">
        <v>0</v>
      </c>
      <c r="T4794">
        <v>0</v>
      </c>
      <c r="U4794">
        <v>208.2364</v>
      </c>
      <c r="W4794" t="s">
        <v>1</v>
      </c>
    </row>
    <row r="4795" spans="1:23">
      <c r="A4795" t="s">
        <v>8120</v>
      </c>
      <c r="B4795" t="str">
        <f t="shared" si="302"/>
        <v>Enero</v>
      </c>
      <c r="C4795" s="20" t="s">
        <v>8146</v>
      </c>
      <c r="D4795" t="s">
        <v>1</v>
      </c>
      <c r="E4795" t="s">
        <v>0</v>
      </c>
      <c r="F4795" t="str">
        <f t="shared" si="299"/>
        <v>CCF</v>
      </c>
      <c r="G4795" t="s">
        <v>8171</v>
      </c>
      <c r="H4795" t="s">
        <v>8172</v>
      </c>
      <c r="I4795">
        <v>5765</v>
      </c>
      <c r="J4795">
        <v>5765</v>
      </c>
      <c r="K4795" t="s">
        <v>574</v>
      </c>
      <c r="L4795" t="str">
        <f t="shared" si="300"/>
        <v>NIT</v>
      </c>
      <c r="M4795" t="str">
        <f t="shared" si="301"/>
        <v>06142508991046</v>
      </c>
      <c r="N4795" t="s">
        <v>575</v>
      </c>
      <c r="O4795">
        <v>0</v>
      </c>
      <c r="P4795">
        <v>0</v>
      </c>
      <c r="Q4795">
        <v>16566</v>
      </c>
      <c r="R4795">
        <v>2153.58</v>
      </c>
      <c r="S4795">
        <v>0</v>
      </c>
      <c r="T4795">
        <v>0</v>
      </c>
      <c r="U4795">
        <v>18719.580000000002</v>
      </c>
      <c r="W4795" t="s">
        <v>1</v>
      </c>
    </row>
    <row r="4796" spans="1:23">
      <c r="A4796" t="s">
        <v>8120</v>
      </c>
      <c r="B4796" t="str">
        <f t="shared" si="302"/>
        <v>Enero</v>
      </c>
      <c r="C4796" s="20" t="s">
        <v>8146</v>
      </c>
      <c r="D4796" t="s">
        <v>1</v>
      </c>
      <c r="E4796" t="s">
        <v>0</v>
      </c>
      <c r="F4796" t="str">
        <f t="shared" si="299"/>
        <v>CCF</v>
      </c>
      <c r="G4796" t="s">
        <v>8171</v>
      </c>
      <c r="H4796" t="s">
        <v>8172</v>
      </c>
      <c r="I4796">
        <v>5766</v>
      </c>
      <c r="J4796">
        <v>5766</v>
      </c>
      <c r="K4796" t="s">
        <v>586</v>
      </c>
      <c r="L4796" t="str">
        <f t="shared" si="300"/>
        <v>NIT</v>
      </c>
      <c r="M4796" t="str">
        <f t="shared" si="301"/>
        <v>06141607580010</v>
      </c>
      <c r="N4796" t="s">
        <v>587</v>
      </c>
      <c r="O4796">
        <v>0</v>
      </c>
      <c r="P4796">
        <v>0</v>
      </c>
      <c r="Q4796">
        <v>193.59</v>
      </c>
      <c r="R4796">
        <v>25.166700000000002</v>
      </c>
      <c r="S4796">
        <v>0</v>
      </c>
      <c r="T4796">
        <v>0</v>
      </c>
      <c r="U4796">
        <v>218.7567</v>
      </c>
      <c r="W4796" t="s">
        <v>1</v>
      </c>
    </row>
    <row r="4797" spans="1:23">
      <c r="A4797" t="s">
        <v>8120</v>
      </c>
      <c r="B4797" t="str">
        <f t="shared" si="302"/>
        <v>Enero</v>
      </c>
      <c r="C4797" s="20" t="s">
        <v>8146</v>
      </c>
      <c r="D4797" t="s">
        <v>1</v>
      </c>
      <c r="E4797" t="s">
        <v>0</v>
      </c>
      <c r="F4797" t="str">
        <f t="shared" si="299"/>
        <v>CCF</v>
      </c>
      <c r="G4797" t="s">
        <v>8171</v>
      </c>
      <c r="H4797" t="s">
        <v>8172</v>
      </c>
      <c r="I4797">
        <v>5767</v>
      </c>
      <c r="J4797">
        <v>5767</v>
      </c>
      <c r="K4797" t="s">
        <v>592</v>
      </c>
      <c r="L4797" t="str">
        <f t="shared" si="300"/>
        <v>NIT</v>
      </c>
      <c r="M4797" t="str">
        <f t="shared" si="301"/>
        <v>14182405651010</v>
      </c>
      <c r="N4797" t="s">
        <v>593</v>
      </c>
      <c r="O4797">
        <v>0</v>
      </c>
      <c r="P4797">
        <v>0</v>
      </c>
      <c r="Q4797">
        <v>135.62</v>
      </c>
      <c r="R4797">
        <v>17.630600000000001</v>
      </c>
      <c r="S4797">
        <v>0</v>
      </c>
      <c r="T4797">
        <v>0</v>
      </c>
      <c r="U4797">
        <v>153.25060000000002</v>
      </c>
      <c r="W4797" t="s">
        <v>1</v>
      </c>
    </row>
    <row r="4798" spans="1:23">
      <c r="A4798" t="s">
        <v>8120</v>
      </c>
      <c r="B4798" t="str">
        <f t="shared" si="302"/>
        <v>Enero</v>
      </c>
      <c r="C4798" s="20" t="s">
        <v>8146</v>
      </c>
      <c r="D4798" t="s">
        <v>1</v>
      </c>
      <c r="E4798" t="s">
        <v>0</v>
      </c>
      <c r="F4798" t="str">
        <f t="shared" si="299"/>
        <v>CCF</v>
      </c>
      <c r="G4798" t="s">
        <v>8171</v>
      </c>
      <c r="H4798" t="s">
        <v>8172</v>
      </c>
      <c r="I4798">
        <v>5768</v>
      </c>
      <c r="J4798">
        <v>5768</v>
      </c>
      <c r="K4798" t="s">
        <v>118</v>
      </c>
      <c r="L4798" t="str">
        <f t="shared" si="300"/>
        <v>NIT</v>
      </c>
      <c r="M4798" t="str">
        <f t="shared" si="301"/>
        <v>06141106071025</v>
      </c>
      <c r="N4798" t="s">
        <v>119</v>
      </c>
      <c r="O4798">
        <v>0</v>
      </c>
      <c r="P4798">
        <v>0</v>
      </c>
      <c r="Q4798">
        <v>140.69</v>
      </c>
      <c r="R4798">
        <v>18.2897</v>
      </c>
      <c r="S4798">
        <v>0</v>
      </c>
      <c r="T4798">
        <v>0</v>
      </c>
      <c r="U4798">
        <v>158.97970000000001</v>
      </c>
      <c r="W4798" t="s">
        <v>1</v>
      </c>
    </row>
    <row r="4799" spans="1:23">
      <c r="A4799" t="s">
        <v>8120</v>
      </c>
      <c r="B4799" t="str">
        <f t="shared" si="302"/>
        <v>Enero</v>
      </c>
      <c r="C4799" s="20" t="s">
        <v>8146</v>
      </c>
      <c r="D4799" t="s">
        <v>1</v>
      </c>
      <c r="E4799" t="s">
        <v>0</v>
      </c>
      <c r="F4799" t="str">
        <f t="shared" si="299"/>
        <v>CCF</v>
      </c>
      <c r="G4799" t="s">
        <v>8171</v>
      </c>
      <c r="H4799" t="s">
        <v>8172</v>
      </c>
      <c r="I4799">
        <v>5769</v>
      </c>
      <c r="J4799">
        <v>5769</v>
      </c>
      <c r="K4799" t="s">
        <v>8159</v>
      </c>
      <c r="L4799" t="str">
        <f t="shared" si="300"/>
        <v>NIT</v>
      </c>
      <c r="M4799" t="str">
        <f t="shared" si="301"/>
        <v>06140107211045</v>
      </c>
      <c r="N4799" t="s">
        <v>8162</v>
      </c>
      <c r="O4799">
        <v>0</v>
      </c>
      <c r="P4799">
        <v>0</v>
      </c>
      <c r="Q4799">
        <v>26.55</v>
      </c>
      <c r="R4799">
        <v>3.4515000000000002</v>
      </c>
      <c r="S4799">
        <v>0</v>
      </c>
      <c r="T4799">
        <v>0</v>
      </c>
      <c r="U4799">
        <v>30.0015</v>
      </c>
      <c r="W4799" t="s">
        <v>1</v>
      </c>
    </row>
    <row r="4800" spans="1:23">
      <c r="A4800" t="s">
        <v>8120</v>
      </c>
      <c r="B4800" t="str">
        <f t="shared" si="302"/>
        <v>Enero</v>
      </c>
      <c r="C4800" s="20" t="s">
        <v>8137</v>
      </c>
      <c r="D4800" t="s">
        <v>1</v>
      </c>
      <c r="E4800" t="s">
        <v>0</v>
      </c>
      <c r="F4800" t="str">
        <f t="shared" si="299"/>
        <v>CCF</v>
      </c>
      <c r="G4800" t="s">
        <v>8171</v>
      </c>
      <c r="H4800" t="s">
        <v>8172</v>
      </c>
      <c r="I4800">
        <v>5770</v>
      </c>
      <c r="J4800">
        <v>5770</v>
      </c>
      <c r="K4800" t="s">
        <v>8157</v>
      </c>
      <c r="L4800" t="str">
        <f t="shared" si="300"/>
        <v>NIT</v>
      </c>
      <c r="M4800" t="str">
        <f t="shared" si="301"/>
        <v>09061808921016</v>
      </c>
      <c r="N4800" t="s">
        <v>8158</v>
      </c>
      <c r="O4800">
        <v>0</v>
      </c>
      <c r="P4800">
        <v>0</v>
      </c>
      <c r="Q4800">
        <v>850</v>
      </c>
      <c r="R4800">
        <v>110.5</v>
      </c>
      <c r="S4800">
        <v>0</v>
      </c>
      <c r="T4800">
        <v>0</v>
      </c>
      <c r="U4800">
        <v>960.5</v>
      </c>
      <c r="W4800" t="s">
        <v>1</v>
      </c>
    </row>
    <row r="4801" spans="1:23">
      <c r="A4801" t="s">
        <v>8120</v>
      </c>
      <c r="B4801" t="str">
        <f t="shared" si="302"/>
        <v>Enero</v>
      </c>
      <c r="C4801" s="20" t="s">
        <v>8137</v>
      </c>
      <c r="D4801" t="s">
        <v>1</v>
      </c>
      <c r="E4801" t="s">
        <v>0</v>
      </c>
      <c r="F4801" t="str">
        <f t="shared" si="299"/>
        <v>CCF</v>
      </c>
      <c r="G4801" t="s">
        <v>8171</v>
      </c>
      <c r="H4801" t="s">
        <v>8172</v>
      </c>
      <c r="I4801">
        <v>5771</v>
      </c>
      <c r="J4801">
        <v>5771</v>
      </c>
      <c r="K4801" t="s">
        <v>576</v>
      </c>
      <c r="L4801" t="str">
        <f t="shared" si="300"/>
        <v>NIT</v>
      </c>
      <c r="M4801" t="str">
        <f t="shared" si="301"/>
        <v>12172409121153</v>
      </c>
      <c r="N4801" t="s">
        <v>577</v>
      </c>
      <c r="O4801">
        <v>0</v>
      </c>
      <c r="P4801">
        <v>0</v>
      </c>
      <c r="Q4801">
        <v>782.54</v>
      </c>
      <c r="R4801">
        <v>101.7302</v>
      </c>
      <c r="S4801">
        <v>0</v>
      </c>
      <c r="T4801">
        <v>0</v>
      </c>
      <c r="U4801">
        <v>884.27019999999993</v>
      </c>
      <c r="W4801" t="s">
        <v>1</v>
      </c>
    </row>
    <row r="4802" spans="1:23">
      <c r="A4802" t="s">
        <v>8120</v>
      </c>
      <c r="B4802" t="str">
        <f t="shared" si="302"/>
        <v>Enero</v>
      </c>
      <c r="C4802" s="20" t="s">
        <v>8130</v>
      </c>
      <c r="D4802" t="s">
        <v>1</v>
      </c>
      <c r="E4802" t="s">
        <v>0</v>
      </c>
      <c r="F4802" t="str">
        <f t="shared" si="299"/>
        <v>CCF</v>
      </c>
      <c r="G4802" t="s">
        <v>8171</v>
      </c>
      <c r="H4802" t="s">
        <v>8172</v>
      </c>
      <c r="I4802">
        <v>5772</v>
      </c>
      <c r="J4802">
        <v>5772</v>
      </c>
      <c r="K4802" t="s">
        <v>618</v>
      </c>
      <c r="L4802" t="str">
        <f t="shared" si="300"/>
        <v>NIT</v>
      </c>
      <c r="M4802" t="str">
        <f t="shared" si="301"/>
        <v>07020302590022</v>
      </c>
      <c r="N4802" t="s">
        <v>619</v>
      </c>
      <c r="O4802">
        <v>0</v>
      </c>
      <c r="P4802">
        <v>0</v>
      </c>
      <c r="Q4802">
        <v>55.73</v>
      </c>
      <c r="R4802">
        <v>7.2448999999999995</v>
      </c>
      <c r="S4802">
        <v>0</v>
      </c>
      <c r="T4802">
        <v>0</v>
      </c>
      <c r="U4802">
        <v>62.974899999999998</v>
      </c>
      <c r="W4802" t="s">
        <v>1</v>
      </c>
    </row>
    <row r="4803" spans="1:23">
      <c r="A4803" t="s">
        <v>8120</v>
      </c>
      <c r="B4803" t="str">
        <f t="shared" si="302"/>
        <v>Enero</v>
      </c>
      <c r="C4803" s="20" t="s">
        <v>8130</v>
      </c>
      <c r="D4803" t="s">
        <v>1</v>
      </c>
      <c r="E4803" t="s">
        <v>0</v>
      </c>
      <c r="F4803" t="str">
        <f t="shared" ref="F4803:F4866" si="303">IF(E4803="05","Nota de crédito","CCF")</f>
        <v>CCF</v>
      </c>
      <c r="G4803" t="s">
        <v>8171</v>
      </c>
      <c r="H4803" t="s">
        <v>8172</v>
      </c>
      <c r="I4803">
        <v>5773</v>
      </c>
      <c r="J4803">
        <v>5773</v>
      </c>
      <c r="K4803" t="s">
        <v>1416</v>
      </c>
      <c r="L4803" t="str">
        <f t="shared" ref="L4803:L4866" si="304">IF(K4803=0,"DUI","NIT")</f>
        <v>NIT</v>
      </c>
      <c r="M4803" t="str">
        <f t="shared" ref="M4803:M4866" si="305">IF(K4803=0,V4803,K4803)</f>
        <v>02070509891015</v>
      </c>
      <c r="N4803" t="s">
        <v>1417</v>
      </c>
      <c r="O4803">
        <v>0</v>
      </c>
      <c r="P4803">
        <v>0</v>
      </c>
      <c r="Q4803">
        <v>8.5</v>
      </c>
      <c r="R4803">
        <v>1.105</v>
      </c>
      <c r="S4803">
        <v>0</v>
      </c>
      <c r="T4803">
        <v>0</v>
      </c>
      <c r="U4803">
        <v>9.6050000000000004</v>
      </c>
      <c r="W4803" t="s">
        <v>1</v>
      </c>
    </row>
    <row r="4804" spans="1:23">
      <c r="A4804" t="s">
        <v>8120</v>
      </c>
      <c r="B4804" t="str">
        <f t="shared" si="302"/>
        <v>Enero</v>
      </c>
      <c r="C4804" s="20" t="s">
        <v>8130</v>
      </c>
      <c r="D4804" t="s">
        <v>1</v>
      </c>
      <c r="E4804" t="s">
        <v>0</v>
      </c>
      <c r="F4804" t="str">
        <f t="shared" si="303"/>
        <v>CCF</v>
      </c>
      <c r="G4804" t="s">
        <v>8171</v>
      </c>
      <c r="H4804" t="s">
        <v>8172</v>
      </c>
      <c r="I4804">
        <v>5774</v>
      </c>
      <c r="J4804">
        <v>5774</v>
      </c>
      <c r="K4804" t="s">
        <v>624</v>
      </c>
      <c r="L4804" t="str">
        <f t="shared" si="304"/>
        <v>NIT</v>
      </c>
      <c r="M4804" t="str">
        <f t="shared" si="305"/>
        <v>06142601041090</v>
      </c>
      <c r="N4804" t="s">
        <v>625</v>
      </c>
      <c r="O4804">
        <v>0</v>
      </c>
      <c r="P4804">
        <v>0</v>
      </c>
      <c r="Q4804">
        <v>224.64</v>
      </c>
      <c r="R4804">
        <v>29.203199999999999</v>
      </c>
      <c r="S4804">
        <v>0</v>
      </c>
      <c r="T4804">
        <v>0</v>
      </c>
      <c r="U4804">
        <v>253.8432</v>
      </c>
      <c r="W4804" t="s">
        <v>1</v>
      </c>
    </row>
    <row r="4805" spans="1:23">
      <c r="A4805" t="s">
        <v>8120</v>
      </c>
      <c r="B4805" t="str">
        <f t="shared" si="302"/>
        <v>Enero</v>
      </c>
      <c r="C4805" s="20" t="s">
        <v>8130</v>
      </c>
      <c r="D4805" t="s">
        <v>1</v>
      </c>
      <c r="E4805" t="s">
        <v>0</v>
      </c>
      <c r="F4805" t="str">
        <f t="shared" si="303"/>
        <v>CCF</v>
      </c>
      <c r="G4805" t="s">
        <v>8171</v>
      </c>
      <c r="H4805" t="s">
        <v>8172</v>
      </c>
      <c r="I4805">
        <v>5775</v>
      </c>
      <c r="J4805">
        <v>5775</v>
      </c>
      <c r="K4805" t="s">
        <v>435</v>
      </c>
      <c r="L4805" t="str">
        <f t="shared" si="304"/>
        <v>NIT</v>
      </c>
      <c r="M4805" t="str">
        <f t="shared" si="305"/>
        <v>06130407761017</v>
      </c>
      <c r="N4805" t="s">
        <v>436</v>
      </c>
      <c r="O4805">
        <v>0</v>
      </c>
      <c r="P4805">
        <v>0</v>
      </c>
      <c r="Q4805">
        <v>1353.95</v>
      </c>
      <c r="R4805">
        <v>176.01350000000002</v>
      </c>
      <c r="S4805">
        <v>0</v>
      </c>
      <c r="T4805">
        <v>0</v>
      </c>
      <c r="U4805">
        <v>1529.9635000000001</v>
      </c>
      <c r="W4805" t="s">
        <v>1</v>
      </c>
    </row>
    <row r="4806" spans="1:23">
      <c r="A4806" t="s">
        <v>8120</v>
      </c>
      <c r="B4806" t="str">
        <f t="shared" si="302"/>
        <v>Enero</v>
      </c>
      <c r="C4806" s="20" t="s">
        <v>8130</v>
      </c>
      <c r="D4806" t="s">
        <v>1</v>
      </c>
      <c r="E4806" t="s">
        <v>0</v>
      </c>
      <c r="F4806" t="str">
        <f t="shared" si="303"/>
        <v>CCF</v>
      </c>
      <c r="G4806" t="s">
        <v>8171</v>
      </c>
      <c r="H4806" t="s">
        <v>8172</v>
      </c>
      <c r="I4806">
        <v>5776</v>
      </c>
      <c r="J4806">
        <v>5776</v>
      </c>
      <c r="K4806" t="s">
        <v>8175</v>
      </c>
      <c r="L4806" t="str">
        <f t="shared" si="304"/>
        <v>NIT</v>
      </c>
      <c r="M4806" t="str">
        <f t="shared" si="305"/>
        <v>06141908921172</v>
      </c>
      <c r="N4806" t="s">
        <v>8176</v>
      </c>
      <c r="O4806">
        <v>0</v>
      </c>
      <c r="P4806">
        <v>0</v>
      </c>
      <c r="Q4806">
        <v>53.98</v>
      </c>
      <c r="R4806">
        <v>7.0173999999999994</v>
      </c>
      <c r="S4806">
        <v>0</v>
      </c>
      <c r="T4806">
        <v>0</v>
      </c>
      <c r="U4806">
        <v>60.997399999999999</v>
      </c>
      <c r="W4806" t="s">
        <v>1</v>
      </c>
    </row>
    <row r="4807" spans="1:23">
      <c r="A4807" t="s">
        <v>8120</v>
      </c>
      <c r="B4807" t="str">
        <f t="shared" si="302"/>
        <v>Enero</v>
      </c>
      <c r="C4807" s="20" t="s">
        <v>8131</v>
      </c>
      <c r="D4807" t="s">
        <v>1</v>
      </c>
      <c r="E4807" t="s">
        <v>0</v>
      </c>
      <c r="F4807" t="str">
        <f t="shared" si="303"/>
        <v>CCF</v>
      </c>
      <c r="G4807" t="s">
        <v>8171</v>
      </c>
      <c r="H4807" t="s">
        <v>8172</v>
      </c>
      <c r="I4807">
        <v>5777</v>
      </c>
      <c r="J4807">
        <v>5777</v>
      </c>
      <c r="K4807" t="s">
        <v>503</v>
      </c>
      <c r="L4807" t="str">
        <f t="shared" si="304"/>
        <v>NIT</v>
      </c>
      <c r="M4807" t="str">
        <f t="shared" si="305"/>
        <v>06142311181026</v>
      </c>
      <c r="N4807" t="s">
        <v>504</v>
      </c>
      <c r="O4807">
        <v>0</v>
      </c>
      <c r="P4807">
        <v>0</v>
      </c>
      <c r="Q4807">
        <v>353.08</v>
      </c>
      <c r="R4807">
        <v>45.900399999999998</v>
      </c>
      <c r="S4807">
        <v>0</v>
      </c>
      <c r="T4807">
        <v>0</v>
      </c>
      <c r="U4807">
        <v>398.98039999999997</v>
      </c>
      <c r="W4807" t="s">
        <v>1</v>
      </c>
    </row>
    <row r="4808" spans="1:23">
      <c r="A4808" t="s">
        <v>8120</v>
      </c>
      <c r="B4808" t="str">
        <f t="shared" si="302"/>
        <v>Enero</v>
      </c>
      <c r="C4808" s="20" t="s">
        <v>8131</v>
      </c>
      <c r="D4808" t="s">
        <v>1</v>
      </c>
      <c r="E4808" t="s">
        <v>0</v>
      </c>
      <c r="F4808" t="str">
        <f t="shared" si="303"/>
        <v>CCF</v>
      </c>
      <c r="G4808" t="s">
        <v>8171</v>
      </c>
      <c r="H4808" t="s">
        <v>8172</v>
      </c>
      <c r="I4808">
        <v>5778</v>
      </c>
      <c r="J4808">
        <v>5778</v>
      </c>
      <c r="K4808" t="s">
        <v>843</v>
      </c>
      <c r="L4808" t="str">
        <f t="shared" si="304"/>
        <v>NIT</v>
      </c>
      <c r="M4808" t="str">
        <f t="shared" si="305"/>
        <v>11232406891011</v>
      </c>
      <c r="N4808" t="s">
        <v>844</v>
      </c>
      <c r="O4808">
        <v>0</v>
      </c>
      <c r="P4808">
        <v>0</v>
      </c>
      <c r="Q4808">
        <v>299.33999999999997</v>
      </c>
      <c r="R4808">
        <v>38.914200000000001</v>
      </c>
      <c r="S4808">
        <v>0</v>
      </c>
      <c r="T4808">
        <v>0</v>
      </c>
      <c r="U4808">
        <v>338.25419999999997</v>
      </c>
      <c r="W4808" t="s">
        <v>1</v>
      </c>
    </row>
    <row r="4809" spans="1:23">
      <c r="A4809" t="s">
        <v>8120</v>
      </c>
      <c r="B4809" t="str">
        <f t="shared" si="302"/>
        <v>Enero</v>
      </c>
      <c r="C4809" s="20" t="s">
        <v>8131</v>
      </c>
      <c r="D4809" t="s">
        <v>1</v>
      </c>
      <c r="E4809" t="s">
        <v>0</v>
      </c>
      <c r="F4809" t="str">
        <f t="shared" si="303"/>
        <v>CCF</v>
      </c>
      <c r="G4809" t="s">
        <v>8171</v>
      </c>
      <c r="H4809" t="s">
        <v>8172</v>
      </c>
      <c r="I4809">
        <v>5779</v>
      </c>
      <c r="J4809">
        <v>5779</v>
      </c>
      <c r="K4809" t="s">
        <v>255</v>
      </c>
      <c r="L4809" t="str">
        <f t="shared" si="304"/>
        <v>NIT</v>
      </c>
      <c r="M4809" t="str">
        <f t="shared" si="305"/>
        <v>12170106061015</v>
      </c>
      <c r="N4809" t="s">
        <v>256</v>
      </c>
      <c r="O4809">
        <v>0</v>
      </c>
      <c r="P4809">
        <v>0</v>
      </c>
      <c r="Q4809">
        <v>966.39</v>
      </c>
      <c r="R4809">
        <v>125.6307</v>
      </c>
      <c r="S4809">
        <v>0</v>
      </c>
      <c r="T4809">
        <v>0</v>
      </c>
      <c r="U4809">
        <v>1092.0207</v>
      </c>
      <c r="W4809" t="s">
        <v>1</v>
      </c>
    </row>
    <row r="4810" spans="1:23">
      <c r="A4810" t="s">
        <v>8120</v>
      </c>
      <c r="B4810" t="str">
        <f t="shared" si="302"/>
        <v>Enero</v>
      </c>
      <c r="C4810" s="20" t="s">
        <v>8145</v>
      </c>
      <c r="D4810" t="s">
        <v>1</v>
      </c>
      <c r="E4810" t="s">
        <v>0</v>
      </c>
      <c r="F4810" t="str">
        <f t="shared" si="303"/>
        <v>CCF</v>
      </c>
      <c r="G4810" t="s">
        <v>8171</v>
      </c>
      <c r="H4810" t="s">
        <v>8172</v>
      </c>
      <c r="I4810">
        <v>5780</v>
      </c>
      <c r="J4810">
        <v>5780</v>
      </c>
      <c r="K4810" t="s">
        <v>255</v>
      </c>
      <c r="L4810" t="str">
        <f t="shared" si="304"/>
        <v>NIT</v>
      </c>
      <c r="M4810" t="str">
        <f t="shared" si="305"/>
        <v>12170106061015</v>
      </c>
      <c r="N4810" t="s">
        <v>256</v>
      </c>
      <c r="O4810">
        <v>0</v>
      </c>
      <c r="P4810">
        <v>0</v>
      </c>
      <c r="Q4810">
        <v>28.89</v>
      </c>
      <c r="R4810">
        <v>3.7557</v>
      </c>
      <c r="S4810">
        <v>0</v>
      </c>
      <c r="T4810">
        <v>0</v>
      </c>
      <c r="U4810">
        <v>32.645699999999998</v>
      </c>
      <c r="W4810" t="s">
        <v>1</v>
      </c>
    </row>
    <row r="4811" spans="1:23">
      <c r="A4811" t="s">
        <v>8120</v>
      </c>
      <c r="B4811" t="str">
        <f t="shared" si="302"/>
        <v>Enero</v>
      </c>
      <c r="C4811" s="20" t="s">
        <v>8145</v>
      </c>
      <c r="D4811" t="s">
        <v>1</v>
      </c>
      <c r="E4811" t="s">
        <v>0</v>
      </c>
      <c r="F4811" t="str">
        <f t="shared" si="303"/>
        <v>CCF</v>
      </c>
      <c r="G4811" t="s">
        <v>8171</v>
      </c>
      <c r="H4811" t="s">
        <v>8172</v>
      </c>
      <c r="I4811">
        <v>5781</v>
      </c>
      <c r="J4811">
        <v>5781</v>
      </c>
      <c r="K4811" t="s">
        <v>303</v>
      </c>
      <c r="L4811" t="str">
        <f t="shared" si="304"/>
        <v>NIT</v>
      </c>
      <c r="M4811" t="str">
        <f t="shared" si="305"/>
        <v>06142707041014</v>
      </c>
      <c r="N4811" t="s">
        <v>304</v>
      </c>
      <c r="O4811">
        <v>0</v>
      </c>
      <c r="P4811">
        <v>0</v>
      </c>
      <c r="Q4811">
        <v>128.06</v>
      </c>
      <c r="R4811">
        <v>16.6478</v>
      </c>
      <c r="S4811">
        <v>0</v>
      </c>
      <c r="T4811">
        <v>0</v>
      </c>
      <c r="U4811">
        <v>144.70779999999999</v>
      </c>
      <c r="W4811" t="s">
        <v>1</v>
      </c>
    </row>
    <row r="4812" spans="1:23">
      <c r="A4812" t="s">
        <v>8120</v>
      </c>
      <c r="B4812" t="str">
        <f t="shared" si="302"/>
        <v>Enero</v>
      </c>
      <c r="C4812" s="20" t="s">
        <v>8145</v>
      </c>
      <c r="D4812" t="s">
        <v>1</v>
      </c>
      <c r="E4812" t="s">
        <v>0</v>
      </c>
      <c r="F4812" t="str">
        <f t="shared" si="303"/>
        <v>CCF</v>
      </c>
      <c r="G4812" t="s">
        <v>8171</v>
      </c>
      <c r="H4812" t="s">
        <v>8172</v>
      </c>
      <c r="I4812">
        <v>5782</v>
      </c>
      <c r="J4812">
        <v>5782</v>
      </c>
      <c r="K4812" t="s">
        <v>303</v>
      </c>
      <c r="L4812" t="str">
        <f t="shared" si="304"/>
        <v>NIT</v>
      </c>
      <c r="M4812" t="str">
        <f t="shared" si="305"/>
        <v>06142707041014</v>
      </c>
      <c r="N4812" t="s">
        <v>304</v>
      </c>
      <c r="O4812">
        <v>0</v>
      </c>
      <c r="P4812">
        <v>0</v>
      </c>
      <c r="Q4812">
        <v>335.16</v>
      </c>
      <c r="R4812">
        <v>43.570800000000006</v>
      </c>
      <c r="S4812">
        <v>0</v>
      </c>
      <c r="T4812">
        <v>0</v>
      </c>
      <c r="U4812">
        <v>378.73080000000004</v>
      </c>
      <c r="W4812" t="s">
        <v>1</v>
      </c>
    </row>
    <row r="4813" spans="1:23">
      <c r="A4813" t="s">
        <v>8120</v>
      </c>
      <c r="B4813" t="str">
        <f t="shared" si="302"/>
        <v>Enero</v>
      </c>
      <c r="C4813" s="20" t="s">
        <v>8145</v>
      </c>
      <c r="D4813" t="s">
        <v>1</v>
      </c>
      <c r="E4813" t="s">
        <v>0</v>
      </c>
      <c r="F4813" t="str">
        <f t="shared" si="303"/>
        <v>CCF</v>
      </c>
      <c r="G4813" t="s">
        <v>8171</v>
      </c>
      <c r="H4813" t="s">
        <v>8172</v>
      </c>
      <c r="I4813">
        <v>5783</v>
      </c>
      <c r="J4813">
        <v>5783</v>
      </c>
      <c r="K4813" t="s">
        <v>303</v>
      </c>
      <c r="L4813" t="str">
        <f t="shared" si="304"/>
        <v>NIT</v>
      </c>
      <c r="M4813" t="str">
        <f t="shared" si="305"/>
        <v>06142707041014</v>
      </c>
      <c r="N4813" t="s">
        <v>304</v>
      </c>
      <c r="O4813">
        <v>0</v>
      </c>
      <c r="P4813">
        <v>0</v>
      </c>
      <c r="Q4813">
        <v>325.85000000000002</v>
      </c>
      <c r="R4813">
        <v>42.360500000000002</v>
      </c>
      <c r="S4813">
        <v>0</v>
      </c>
      <c r="T4813">
        <v>0</v>
      </c>
      <c r="U4813">
        <v>368.21050000000002</v>
      </c>
      <c r="W4813" t="s">
        <v>1</v>
      </c>
    </row>
    <row r="4814" spans="1:23">
      <c r="A4814" t="s">
        <v>8120</v>
      </c>
      <c r="B4814" t="str">
        <f t="shared" si="302"/>
        <v>Enero</v>
      </c>
      <c r="C4814" s="20" t="s">
        <v>8145</v>
      </c>
      <c r="D4814" t="s">
        <v>1</v>
      </c>
      <c r="E4814" t="s">
        <v>0</v>
      </c>
      <c r="F4814" t="str">
        <f t="shared" si="303"/>
        <v>CCF</v>
      </c>
      <c r="G4814" t="s">
        <v>8171</v>
      </c>
      <c r="H4814" t="s">
        <v>8172</v>
      </c>
      <c r="I4814">
        <v>5785</v>
      </c>
      <c r="J4814">
        <v>5785</v>
      </c>
      <c r="K4814" t="s">
        <v>913</v>
      </c>
      <c r="L4814" t="str">
        <f t="shared" si="304"/>
        <v>NIT</v>
      </c>
      <c r="M4814" t="str">
        <f t="shared" si="305"/>
        <v>10100210781024</v>
      </c>
      <c r="N4814" t="s">
        <v>914</v>
      </c>
      <c r="O4814">
        <v>0</v>
      </c>
      <c r="P4814">
        <v>0</v>
      </c>
      <c r="Q4814">
        <v>758.22</v>
      </c>
      <c r="R4814">
        <v>98.568600000000004</v>
      </c>
      <c r="S4814">
        <v>0</v>
      </c>
      <c r="T4814">
        <v>0</v>
      </c>
      <c r="U4814">
        <v>856.78860000000009</v>
      </c>
      <c r="W4814" t="s">
        <v>1</v>
      </c>
    </row>
    <row r="4815" spans="1:23">
      <c r="A4815" t="s">
        <v>8120</v>
      </c>
      <c r="B4815" t="str">
        <f t="shared" si="302"/>
        <v>Enero</v>
      </c>
      <c r="C4815" s="20" t="s">
        <v>8145</v>
      </c>
      <c r="D4815" t="s">
        <v>1</v>
      </c>
      <c r="E4815" t="s">
        <v>0</v>
      </c>
      <c r="F4815" t="str">
        <f t="shared" si="303"/>
        <v>CCF</v>
      </c>
      <c r="G4815" t="s">
        <v>8171</v>
      </c>
      <c r="H4815" t="s">
        <v>8172</v>
      </c>
      <c r="I4815">
        <v>5784</v>
      </c>
      <c r="J4815">
        <v>5784</v>
      </c>
      <c r="K4815" t="s">
        <v>913</v>
      </c>
      <c r="L4815" t="str">
        <f t="shared" si="304"/>
        <v>NIT</v>
      </c>
      <c r="M4815" t="str">
        <f t="shared" si="305"/>
        <v>10100210781024</v>
      </c>
      <c r="N4815" t="s">
        <v>914</v>
      </c>
      <c r="O4815">
        <v>0</v>
      </c>
      <c r="P4815">
        <v>0</v>
      </c>
      <c r="Q4815">
        <v>811.74</v>
      </c>
      <c r="R4815">
        <v>105.5262</v>
      </c>
      <c r="S4815">
        <v>0</v>
      </c>
      <c r="T4815">
        <v>0</v>
      </c>
      <c r="U4815">
        <v>917.26620000000003</v>
      </c>
      <c r="W4815" t="s">
        <v>1</v>
      </c>
    </row>
    <row r="4816" spans="1:23">
      <c r="A4816" t="s">
        <v>8120</v>
      </c>
      <c r="B4816" t="str">
        <f t="shared" si="302"/>
        <v>Enero</v>
      </c>
      <c r="C4816" s="20" t="s">
        <v>8145</v>
      </c>
      <c r="D4816" t="s">
        <v>1</v>
      </c>
      <c r="E4816" t="s">
        <v>0</v>
      </c>
      <c r="F4816" t="str">
        <f t="shared" si="303"/>
        <v>CCF</v>
      </c>
      <c r="G4816" t="s">
        <v>8171</v>
      </c>
      <c r="H4816" t="s">
        <v>8172</v>
      </c>
      <c r="I4816">
        <v>5786</v>
      </c>
      <c r="J4816">
        <v>5786</v>
      </c>
      <c r="K4816" t="s">
        <v>808</v>
      </c>
      <c r="L4816" t="str">
        <f t="shared" si="304"/>
        <v>NIT</v>
      </c>
      <c r="M4816" t="str">
        <f t="shared" si="305"/>
        <v>06140703951013</v>
      </c>
      <c r="N4816" t="s">
        <v>809</v>
      </c>
      <c r="O4816">
        <v>0</v>
      </c>
      <c r="P4816">
        <v>0</v>
      </c>
      <c r="Q4816">
        <v>46.85</v>
      </c>
      <c r="R4816">
        <v>6.0905000000000005</v>
      </c>
      <c r="S4816">
        <v>0</v>
      </c>
      <c r="T4816">
        <v>0</v>
      </c>
      <c r="U4816">
        <v>52.9405</v>
      </c>
      <c r="W4816" t="s">
        <v>1</v>
      </c>
    </row>
    <row r="4817" spans="1:23">
      <c r="A4817" t="s">
        <v>8120</v>
      </c>
      <c r="B4817" t="str">
        <f t="shared" si="302"/>
        <v>Enero</v>
      </c>
      <c r="C4817" s="20" t="s">
        <v>8145</v>
      </c>
      <c r="D4817" t="s">
        <v>1</v>
      </c>
      <c r="E4817" t="s">
        <v>0</v>
      </c>
      <c r="F4817" t="str">
        <f t="shared" si="303"/>
        <v>CCF</v>
      </c>
      <c r="G4817" t="s">
        <v>8171</v>
      </c>
      <c r="H4817" t="s">
        <v>8172</v>
      </c>
      <c r="I4817">
        <v>5787</v>
      </c>
      <c r="J4817">
        <v>5787</v>
      </c>
      <c r="K4817" t="s">
        <v>624</v>
      </c>
      <c r="L4817" t="str">
        <f t="shared" si="304"/>
        <v>NIT</v>
      </c>
      <c r="M4817" t="str">
        <f t="shared" si="305"/>
        <v>06142601041090</v>
      </c>
      <c r="N4817" t="s">
        <v>625</v>
      </c>
      <c r="O4817">
        <v>0</v>
      </c>
      <c r="P4817">
        <v>0</v>
      </c>
      <c r="Q4817">
        <v>561.6</v>
      </c>
      <c r="R4817">
        <v>73.00800000000001</v>
      </c>
      <c r="S4817">
        <v>0</v>
      </c>
      <c r="T4817">
        <v>0</v>
      </c>
      <c r="U4817">
        <v>634.60800000000006</v>
      </c>
      <c r="W4817" t="s">
        <v>1</v>
      </c>
    </row>
    <row r="4818" spans="1:23">
      <c r="A4818" t="s">
        <v>8120</v>
      </c>
      <c r="B4818" t="str">
        <f t="shared" si="302"/>
        <v>Enero</v>
      </c>
      <c r="C4818" s="20" t="s">
        <v>8145</v>
      </c>
      <c r="D4818" t="s">
        <v>1</v>
      </c>
      <c r="E4818" t="s">
        <v>0</v>
      </c>
      <c r="F4818" t="str">
        <f t="shared" si="303"/>
        <v>CCF</v>
      </c>
      <c r="G4818" t="s">
        <v>8171</v>
      </c>
      <c r="H4818" t="s">
        <v>8172</v>
      </c>
      <c r="I4818">
        <v>5788</v>
      </c>
      <c r="J4818">
        <v>5788</v>
      </c>
      <c r="K4818" t="s">
        <v>1424</v>
      </c>
      <c r="L4818" t="str">
        <f t="shared" si="304"/>
        <v>NIT</v>
      </c>
      <c r="M4818" t="str">
        <f t="shared" si="305"/>
        <v>06142511710010</v>
      </c>
      <c r="N4818" t="s">
        <v>1425</v>
      </c>
      <c r="O4818">
        <v>0</v>
      </c>
      <c r="P4818">
        <v>0</v>
      </c>
      <c r="Q4818">
        <v>55.75</v>
      </c>
      <c r="R4818">
        <v>7.2475000000000005</v>
      </c>
      <c r="S4818">
        <v>0</v>
      </c>
      <c r="T4818">
        <v>0</v>
      </c>
      <c r="U4818">
        <v>62.997500000000002</v>
      </c>
      <c r="W4818" t="s">
        <v>1</v>
      </c>
    </row>
    <row r="4819" spans="1:23">
      <c r="A4819" t="s">
        <v>8120</v>
      </c>
      <c r="B4819" t="str">
        <f t="shared" si="302"/>
        <v>Enero</v>
      </c>
      <c r="C4819" s="20" t="s">
        <v>8145</v>
      </c>
      <c r="D4819" t="s">
        <v>1</v>
      </c>
      <c r="E4819" t="s">
        <v>0</v>
      </c>
      <c r="F4819" t="str">
        <f t="shared" si="303"/>
        <v>CCF</v>
      </c>
      <c r="G4819" t="s">
        <v>8171</v>
      </c>
      <c r="H4819" t="s">
        <v>8172</v>
      </c>
      <c r="I4819">
        <v>5789</v>
      </c>
      <c r="J4819">
        <v>5789</v>
      </c>
      <c r="K4819" t="s">
        <v>687</v>
      </c>
      <c r="L4819" t="str">
        <f t="shared" si="304"/>
        <v>NIT</v>
      </c>
      <c r="M4819" t="str">
        <f t="shared" si="305"/>
        <v>11110506671017</v>
      </c>
      <c r="N4819" t="s">
        <v>688</v>
      </c>
      <c r="O4819">
        <v>0</v>
      </c>
      <c r="P4819">
        <v>0</v>
      </c>
      <c r="Q4819">
        <v>466.6</v>
      </c>
      <c r="R4819">
        <v>60.658000000000008</v>
      </c>
      <c r="S4819">
        <v>0</v>
      </c>
      <c r="T4819">
        <v>0</v>
      </c>
      <c r="U4819">
        <v>527.25800000000004</v>
      </c>
      <c r="W4819" t="s">
        <v>1</v>
      </c>
    </row>
    <row r="4820" spans="1:23">
      <c r="A4820" t="s">
        <v>8120</v>
      </c>
      <c r="B4820" t="str">
        <f t="shared" si="302"/>
        <v>Enero</v>
      </c>
      <c r="C4820" s="20" t="s">
        <v>8145</v>
      </c>
      <c r="D4820" t="s">
        <v>1</v>
      </c>
      <c r="E4820" t="s">
        <v>0</v>
      </c>
      <c r="F4820" t="str">
        <f t="shared" si="303"/>
        <v>CCF</v>
      </c>
      <c r="G4820" t="s">
        <v>8171</v>
      </c>
      <c r="H4820" t="s">
        <v>8172</v>
      </c>
      <c r="I4820">
        <v>5790</v>
      </c>
      <c r="J4820">
        <v>5790</v>
      </c>
      <c r="K4820" t="s">
        <v>1321</v>
      </c>
      <c r="L4820" t="str">
        <f t="shared" si="304"/>
        <v>NIT</v>
      </c>
      <c r="M4820" t="str">
        <f t="shared" si="305"/>
        <v>11142011841016</v>
      </c>
      <c r="N4820" t="s">
        <v>1322</v>
      </c>
      <c r="O4820">
        <v>0</v>
      </c>
      <c r="P4820">
        <v>0</v>
      </c>
      <c r="Q4820">
        <v>94.9</v>
      </c>
      <c r="R4820">
        <v>12.337000000000002</v>
      </c>
      <c r="S4820">
        <v>0</v>
      </c>
      <c r="T4820">
        <v>0</v>
      </c>
      <c r="U4820">
        <v>107.23700000000001</v>
      </c>
      <c r="W4820" t="s">
        <v>1</v>
      </c>
    </row>
    <row r="4821" spans="1:23">
      <c r="A4821" t="s">
        <v>8120</v>
      </c>
      <c r="B4821" t="str">
        <f t="shared" si="302"/>
        <v>Enero</v>
      </c>
      <c r="C4821" s="20" t="s">
        <v>8145</v>
      </c>
      <c r="D4821" t="s">
        <v>1</v>
      </c>
      <c r="E4821" t="s">
        <v>0</v>
      </c>
      <c r="F4821" t="str">
        <f t="shared" si="303"/>
        <v>CCF</v>
      </c>
      <c r="G4821" t="s">
        <v>8171</v>
      </c>
      <c r="H4821" t="s">
        <v>8172</v>
      </c>
      <c r="I4821">
        <v>5791</v>
      </c>
      <c r="J4821">
        <v>5791</v>
      </c>
      <c r="K4821" t="s">
        <v>255</v>
      </c>
      <c r="L4821" t="str">
        <f t="shared" si="304"/>
        <v>NIT</v>
      </c>
      <c r="M4821" t="str">
        <f t="shared" si="305"/>
        <v>12170106061015</v>
      </c>
      <c r="N4821" t="s">
        <v>256</v>
      </c>
      <c r="O4821">
        <v>0</v>
      </c>
      <c r="P4821">
        <v>0</v>
      </c>
      <c r="Q4821">
        <v>167.26</v>
      </c>
      <c r="R4821">
        <v>21.7438</v>
      </c>
      <c r="S4821">
        <v>0</v>
      </c>
      <c r="T4821">
        <v>0</v>
      </c>
      <c r="U4821">
        <v>189.00379999999998</v>
      </c>
      <c r="W4821" t="s">
        <v>1</v>
      </c>
    </row>
    <row r="4822" spans="1:23">
      <c r="A4822" t="s">
        <v>8120</v>
      </c>
      <c r="B4822" t="str">
        <f t="shared" si="302"/>
        <v>Enero</v>
      </c>
      <c r="C4822" s="20" t="s">
        <v>8145</v>
      </c>
      <c r="D4822" t="s">
        <v>1</v>
      </c>
      <c r="E4822" t="s">
        <v>0</v>
      </c>
      <c r="F4822" t="str">
        <f t="shared" si="303"/>
        <v>CCF</v>
      </c>
      <c r="G4822" t="s">
        <v>8171</v>
      </c>
      <c r="H4822" t="s">
        <v>8172</v>
      </c>
      <c r="I4822">
        <v>5792</v>
      </c>
      <c r="J4822">
        <v>5792</v>
      </c>
      <c r="K4822" t="s">
        <v>223</v>
      </c>
      <c r="L4822" t="str">
        <f t="shared" si="304"/>
        <v>NIT</v>
      </c>
      <c r="M4822" t="str">
        <f t="shared" si="305"/>
        <v>12172501711048</v>
      </c>
      <c r="N4822" t="s">
        <v>224</v>
      </c>
      <c r="O4822">
        <v>0</v>
      </c>
      <c r="P4822">
        <v>0</v>
      </c>
      <c r="Q4822">
        <v>150.63999999999999</v>
      </c>
      <c r="R4822">
        <v>19.583199999999998</v>
      </c>
      <c r="S4822">
        <v>0</v>
      </c>
      <c r="T4822">
        <v>0</v>
      </c>
      <c r="U4822">
        <v>170.22319999999999</v>
      </c>
      <c r="W4822" t="s">
        <v>1</v>
      </c>
    </row>
    <row r="4823" spans="1:23">
      <c r="A4823" t="s">
        <v>8120</v>
      </c>
      <c r="B4823" t="str">
        <f t="shared" si="302"/>
        <v>Enero</v>
      </c>
      <c r="C4823" s="20" t="s">
        <v>8145</v>
      </c>
      <c r="D4823" t="s">
        <v>1</v>
      </c>
      <c r="E4823" t="s">
        <v>0</v>
      </c>
      <c r="F4823" t="str">
        <f t="shared" si="303"/>
        <v>CCF</v>
      </c>
      <c r="G4823" t="s">
        <v>8171</v>
      </c>
      <c r="H4823" t="s">
        <v>8172</v>
      </c>
      <c r="I4823">
        <v>5793</v>
      </c>
      <c r="J4823">
        <v>5793</v>
      </c>
      <c r="K4823" t="s">
        <v>223</v>
      </c>
      <c r="L4823" t="str">
        <f t="shared" si="304"/>
        <v>NIT</v>
      </c>
      <c r="M4823" t="str">
        <f t="shared" si="305"/>
        <v>12172501711048</v>
      </c>
      <c r="N4823" t="s">
        <v>224</v>
      </c>
      <c r="O4823">
        <v>0</v>
      </c>
      <c r="P4823">
        <v>0</v>
      </c>
      <c r="Q4823">
        <v>141.69999999999999</v>
      </c>
      <c r="R4823">
        <v>18.420999999999999</v>
      </c>
      <c r="S4823">
        <v>0</v>
      </c>
      <c r="T4823">
        <v>0</v>
      </c>
      <c r="U4823">
        <v>160.12099999999998</v>
      </c>
      <c r="W4823" t="s">
        <v>1</v>
      </c>
    </row>
    <row r="4824" spans="1:23">
      <c r="A4824" t="s">
        <v>8120</v>
      </c>
      <c r="B4824" t="str">
        <f t="shared" si="302"/>
        <v>Enero</v>
      </c>
      <c r="C4824" s="20" t="s">
        <v>8145</v>
      </c>
      <c r="D4824" t="s">
        <v>1</v>
      </c>
      <c r="E4824" t="s">
        <v>0</v>
      </c>
      <c r="F4824" t="str">
        <f t="shared" si="303"/>
        <v>CCF</v>
      </c>
      <c r="G4824" t="s">
        <v>8171</v>
      </c>
      <c r="H4824" t="s">
        <v>8172</v>
      </c>
      <c r="I4824">
        <v>5794</v>
      </c>
      <c r="J4824">
        <v>5794</v>
      </c>
      <c r="K4824" t="s">
        <v>1124</v>
      </c>
      <c r="L4824" t="str">
        <f t="shared" si="304"/>
        <v>NIT</v>
      </c>
      <c r="M4824" t="str">
        <f t="shared" si="305"/>
        <v>06142007580150</v>
      </c>
      <c r="N4824" t="s">
        <v>1125</v>
      </c>
      <c r="O4824">
        <v>0</v>
      </c>
      <c r="P4824">
        <v>0</v>
      </c>
      <c r="Q4824">
        <v>240</v>
      </c>
      <c r="R4824">
        <v>31.200000000000003</v>
      </c>
      <c r="S4824">
        <v>0</v>
      </c>
      <c r="T4824">
        <v>0</v>
      </c>
      <c r="U4824">
        <v>271.2</v>
      </c>
      <c r="W4824" t="s">
        <v>1</v>
      </c>
    </row>
    <row r="4825" spans="1:23">
      <c r="A4825" t="s">
        <v>8120</v>
      </c>
      <c r="B4825" t="str">
        <f t="shared" si="302"/>
        <v>Enero</v>
      </c>
      <c r="C4825" s="20" t="s">
        <v>8145</v>
      </c>
      <c r="D4825" t="s">
        <v>1</v>
      </c>
      <c r="E4825" t="s">
        <v>0</v>
      </c>
      <c r="F4825" t="str">
        <f t="shared" si="303"/>
        <v>CCF</v>
      </c>
      <c r="G4825" t="s">
        <v>8171</v>
      </c>
      <c r="H4825" t="s">
        <v>8172</v>
      </c>
      <c r="I4825">
        <v>5795</v>
      </c>
      <c r="J4825">
        <v>5795</v>
      </c>
      <c r="K4825" t="s">
        <v>695</v>
      </c>
      <c r="L4825" t="str">
        <f t="shared" si="304"/>
        <v>NIT</v>
      </c>
      <c r="M4825" t="str">
        <f t="shared" si="305"/>
        <v>06141303831023</v>
      </c>
      <c r="N4825" t="s">
        <v>696</v>
      </c>
      <c r="O4825">
        <v>0</v>
      </c>
      <c r="P4825">
        <v>0</v>
      </c>
      <c r="Q4825">
        <v>76.459999999999994</v>
      </c>
      <c r="R4825">
        <v>9.9398</v>
      </c>
      <c r="S4825">
        <v>0</v>
      </c>
      <c r="T4825">
        <v>0</v>
      </c>
      <c r="U4825">
        <v>86.399799999999999</v>
      </c>
      <c r="W4825" t="s">
        <v>1</v>
      </c>
    </row>
    <row r="4826" spans="1:23">
      <c r="A4826" t="s">
        <v>8120</v>
      </c>
      <c r="B4826" t="str">
        <f t="shared" si="302"/>
        <v>Enero</v>
      </c>
      <c r="C4826" s="20" t="s">
        <v>8145</v>
      </c>
      <c r="D4826" t="s">
        <v>1</v>
      </c>
      <c r="E4826" t="s">
        <v>0</v>
      </c>
      <c r="F4826" t="str">
        <f t="shared" si="303"/>
        <v>CCF</v>
      </c>
      <c r="G4826" t="s">
        <v>8171</v>
      </c>
      <c r="H4826" t="s">
        <v>8172</v>
      </c>
      <c r="I4826">
        <v>5796</v>
      </c>
      <c r="J4826">
        <v>5796</v>
      </c>
      <c r="K4826" t="s">
        <v>323</v>
      </c>
      <c r="L4826" t="str">
        <f t="shared" si="304"/>
        <v>NIT</v>
      </c>
      <c r="M4826" t="str">
        <f t="shared" si="305"/>
        <v>06142505771037</v>
      </c>
      <c r="N4826" t="s">
        <v>324</v>
      </c>
      <c r="O4826">
        <v>0</v>
      </c>
      <c r="P4826">
        <v>0</v>
      </c>
      <c r="Q4826">
        <v>19.309999999999999</v>
      </c>
      <c r="R4826">
        <v>2.5103</v>
      </c>
      <c r="S4826">
        <v>0</v>
      </c>
      <c r="T4826">
        <v>0</v>
      </c>
      <c r="U4826">
        <v>21.8203</v>
      </c>
      <c r="W4826" t="s">
        <v>1</v>
      </c>
    </row>
    <row r="4827" spans="1:23">
      <c r="A4827" t="s">
        <v>8120</v>
      </c>
      <c r="B4827" t="str">
        <f t="shared" si="302"/>
        <v>Enero</v>
      </c>
      <c r="C4827" s="20" t="s">
        <v>8145</v>
      </c>
      <c r="D4827" t="s">
        <v>1</v>
      </c>
      <c r="E4827" t="s">
        <v>0</v>
      </c>
      <c r="F4827" t="str">
        <f t="shared" si="303"/>
        <v>CCF</v>
      </c>
      <c r="G4827" t="s">
        <v>8171</v>
      </c>
      <c r="H4827" t="s">
        <v>8172</v>
      </c>
      <c r="I4827">
        <v>5797</v>
      </c>
      <c r="J4827">
        <v>5797</v>
      </c>
      <c r="K4827" t="s">
        <v>703</v>
      </c>
      <c r="L4827" t="str">
        <f t="shared" si="304"/>
        <v>NIT</v>
      </c>
      <c r="M4827" t="str">
        <f t="shared" si="305"/>
        <v>06142810771346</v>
      </c>
      <c r="N4827" t="s">
        <v>704</v>
      </c>
      <c r="O4827">
        <v>0</v>
      </c>
      <c r="P4827">
        <v>0</v>
      </c>
      <c r="Q4827">
        <v>333.31</v>
      </c>
      <c r="R4827">
        <v>43.330300000000001</v>
      </c>
      <c r="S4827">
        <v>0</v>
      </c>
      <c r="T4827">
        <v>0</v>
      </c>
      <c r="U4827">
        <v>376.64030000000002</v>
      </c>
      <c r="W4827" t="s">
        <v>1</v>
      </c>
    </row>
    <row r="4828" spans="1:23">
      <c r="A4828" t="s">
        <v>8120</v>
      </c>
      <c r="B4828" t="str">
        <f t="shared" si="302"/>
        <v>Enero</v>
      </c>
      <c r="C4828" s="20" t="s">
        <v>8145</v>
      </c>
      <c r="D4828" t="s">
        <v>1</v>
      </c>
      <c r="E4828" t="s">
        <v>0</v>
      </c>
      <c r="F4828" t="str">
        <f t="shared" si="303"/>
        <v>CCF</v>
      </c>
      <c r="G4828" t="s">
        <v>8171</v>
      </c>
      <c r="H4828" t="s">
        <v>8172</v>
      </c>
      <c r="I4828">
        <v>5798</v>
      </c>
      <c r="J4828">
        <v>5798</v>
      </c>
      <c r="K4828" t="s">
        <v>495</v>
      </c>
      <c r="L4828" t="str">
        <f t="shared" si="304"/>
        <v>NIT</v>
      </c>
      <c r="M4828" t="str">
        <f t="shared" si="305"/>
        <v>10041010601017</v>
      </c>
      <c r="N4828" t="s">
        <v>496</v>
      </c>
      <c r="O4828">
        <v>0</v>
      </c>
      <c r="P4828">
        <v>0</v>
      </c>
      <c r="Q4828">
        <v>167.23</v>
      </c>
      <c r="R4828">
        <v>21.739899999999999</v>
      </c>
      <c r="S4828">
        <v>0</v>
      </c>
      <c r="T4828">
        <v>0</v>
      </c>
      <c r="U4828">
        <v>188.9699</v>
      </c>
      <c r="W4828" t="s">
        <v>1</v>
      </c>
    </row>
    <row r="4829" spans="1:23">
      <c r="A4829" t="s">
        <v>8120</v>
      </c>
      <c r="B4829" t="str">
        <f t="shared" si="302"/>
        <v>Enero</v>
      </c>
      <c r="C4829" s="20" t="s">
        <v>8145</v>
      </c>
      <c r="D4829" t="s">
        <v>1</v>
      </c>
      <c r="E4829" t="s">
        <v>0</v>
      </c>
      <c r="F4829" t="str">
        <f t="shared" si="303"/>
        <v>CCF</v>
      </c>
      <c r="G4829" t="s">
        <v>8171</v>
      </c>
      <c r="H4829" t="s">
        <v>8172</v>
      </c>
      <c r="I4829">
        <v>5799</v>
      </c>
      <c r="J4829">
        <v>5799</v>
      </c>
      <c r="K4829" t="s">
        <v>512</v>
      </c>
      <c r="L4829" t="str">
        <f t="shared" si="304"/>
        <v>NIT</v>
      </c>
      <c r="M4829" t="str">
        <f t="shared" si="305"/>
        <v>06142703761225</v>
      </c>
      <c r="N4829" t="s">
        <v>513</v>
      </c>
      <c r="O4829">
        <v>0</v>
      </c>
      <c r="P4829">
        <v>0</v>
      </c>
      <c r="Q4829">
        <v>520.37</v>
      </c>
      <c r="R4829">
        <v>67.648099999999999</v>
      </c>
      <c r="S4829">
        <v>0</v>
      </c>
      <c r="T4829">
        <v>0</v>
      </c>
      <c r="U4829">
        <v>588.0181</v>
      </c>
      <c r="W4829" t="s">
        <v>1</v>
      </c>
    </row>
    <row r="4830" spans="1:23">
      <c r="A4830" t="s">
        <v>8120</v>
      </c>
      <c r="B4830" t="str">
        <f t="shared" si="302"/>
        <v>Enero</v>
      </c>
      <c r="C4830" s="20" t="s">
        <v>8145</v>
      </c>
      <c r="D4830" t="s">
        <v>1</v>
      </c>
      <c r="E4830" t="s">
        <v>0</v>
      </c>
      <c r="F4830" t="str">
        <f t="shared" si="303"/>
        <v>CCF</v>
      </c>
      <c r="G4830" t="s">
        <v>8171</v>
      </c>
      <c r="H4830" t="s">
        <v>8172</v>
      </c>
      <c r="I4830">
        <v>5800</v>
      </c>
      <c r="J4830">
        <v>5800</v>
      </c>
      <c r="K4830" t="s">
        <v>628</v>
      </c>
      <c r="L4830" t="str">
        <f t="shared" si="304"/>
        <v>NIT</v>
      </c>
      <c r="M4830" t="str">
        <f t="shared" si="305"/>
        <v>12172306380025</v>
      </c>
      <c r="N4830" t="s">
        <v>629</v>
      </c>
      <c r="O4830">
        <v>0</v>
      </c>
      <c r="P4830">
        <v>0</v>
      </c>
      <c r="Q4830">
        <v>74.31</v>
      </c>
      <c r="R4830">
        <v>9.6603000000000012</v>
      </c>
      <c r="S4830">
        <v>0</v>
      </c>
      <c r="T4830">
        <v>0</v>
      </c>
      <c r="U4830">
        <v>83.970300000000009</v>
      </c>
      <c r="W4830" t="s">
        <v>1</v>
      </c>
    </row>
    <row r="4831" spans="1:23">
      <c r="A4831" t="s">
        <v>8120</v>
      </c>
      <c r="B4831" t="str">
        <f t="shared" si="302"/>
        <v>Enero</v>
      </c>
      <c r="C4831" s="20" t="s">
        <v>8145</v>
      </c>
      <c r="D4831" t="s">
        <v>1</v>
      </c>
      <c r="E4831" t="s">
        <v>0</v>
      </c>
      <c r="F4831" t="str">
        <f t="shared" si="303"/>
        <v>CCF</v>
      </c>
      <c r="G4831" t="s">
        <v>8171</v>
      </c>
      <c r="H4831" t="s">
        <v>8172</v>
      </c>
      <c r="I4831">
        <v>5801</v>
      </c>
      <c r="J4831">
        <v>5801</v>
      </c>
      <c r="K4831" t="s">
        <v>8165</v>
      </c>
      <c r="L4831" t="str">
        <f t="shared" si="304"/>
        <v>NIT</v>
      </c>
      <c r="M4831" t="str">
        <f t="shared" si="305"/>
        <v>14051503791010</v>
      </c>
      <c r="N4831" t="s">
        <v>8166</v>
      </c>
      <c r="O4831">
        <v>0</v>
      </c>
      <c r="P4831">
        <v>0</v>
      </c>
      <c r="Q4831">
        <v>392.26</v>
      </c>
      <c r="R4831">
        <v>50.9938</v>
      </c>
      <c r="S4831">
        <v>0</v>
      </c>
      <c r="T4831">
        <v>0</v>
      </c>
      <c r="U4831">
        <v>443.25380000000001</v>
      </c>
      <c r="W4831" t="s">
        <v>1</v>
      </c>
    </row>
    <row r="4832" spans="1:23">
      <c r="A4832" t="s">
        <v>8120</v>
      </c>
      <c r="B4832" t="str">
        <f t="shared" si="302"/>
        <v>Enero</v>
      </c>
      <c r="C4832" s="20" t="s">
        <v>8145</v>
      </c>
      <c r="D4832" t="s">
        <v>1</v>
      </c>
      <c r="E4832" t="s">
        <v>0</v>
      </c>
      <c r="F4832" t="str">
        <f t="shared" si="303"/>
        <v>CCF</v>
      </c>
      <c r="G4832" t="s">
        <v>8171</v>
      </c>
      <c r="H4832" t="s">
        <v>8172</v>
      </c>
      <c r="I4832">
        <v>5802</v>
      </c>
      <c r="J4832">
        <v>5802</v>
      </c>
      <c r="K4832" t="s">
        <v>8165</v>
      </c>
      <c r="L4832" t="str">
        <f t="shared" si="304"/>
        <v>NIT</v>
      </c>
      <c r="M4832" t="str">
        <f t="shared" si="305"/>
        <v>14051503791010</v>
      </c>
      <c r="N4832" t="s">
        <v>8166</v>
      </c>
      <c r="O4832">
        <v>0</v>
      </c>
      <c r="P4832">
        <v>0</v>
      </c>
      <c r="Q4832">
        <v>252.07</v>
      </c>
      <c r="R4832">
        <v>32.769100000000002</v>
      </c>
      <c r="S4832">
        <v>0</v>
      </c>
      <c r="T4832">
        <v>0</v>
      </c>
      <c r="U4832">
        <v>284.83909999999997</v>
      </c>
      <c r="W4832" t="s">
        <v>1</v>
      </c>
    </row>
    <row r="4833" spans="1:23">
      <c r="A4833" t="s">
        <v>8120</v>
      </c>
      <c r="B4833" t="str">
        <f t="shared" si="302"/>
        <v>Enero</v>
      </c>
      <c r="C4833" s="20" t="s">
        <v>8145</v>
      </c>
      <c r="D4833" t="s">
        <v>1</v>
      </c>
      <c r="E4833" t="s">
        <v>0</v>
      </c>
      <c r="F4833" t="str">
        <f t="shared" si="303"/>
        <v>CCF</v>
      </c>
      <c r="G4833" t="s">
        <v>8171</v>
      </c>
      <c r="H4833" t="s">
        <v>8172</v>
      </c>
      <c r="I4833">
        <v>5803</v>
      </c>
      <c r="J4833">
        <v>5803</v>
      </c>
      <c r="K4833" t="s">
        <v>7871</v>
      </c>
      <c r="L4833" t="str">
        <f t="shared" si="304"/>
        <v>NIT</v>
      </c>
      <c r="M4833" t="str">
        <f t="shared" si="305"/>
        <v>94142512801010</v>
      </c>
      <c r="N4833" t="s">
        <v>7872</v>
      </c>
      <c r="O4833">
        <v>0</v>
      </c>
      <c r="P4833">
        <v>0</v>
      </c>
      <c r="Q4833">
        <v>187.84</v>
      </c>
      <c r="R4833">
        <v>24.4192</v>
      </c>
      <c r="S4833">
        <v>0</v>
      </c>
      <c r="T4833">
        <v>0</v>
      </c>
      <c r="U4833">
        <v>212.25919999999999</v>
      </c>
      <c r="W4833" t="s">
        <v>1</v>
      </c>
    </row>
    <row r="4834" spans="1:23">
      <c r="A4834" t="s">
        <v>8120</v>
      </c>
      <c r="B4834" t="str">
        <f t="shared" si="302"/>
        <v>Enero</v>
      </c>
      <c r="C4834" s="20" t="s">
        <v>8145</v>
      </c>
      <c r="D4834" t="s">
        <v>1</v>
      </c>
      <c r="E4834" t="s">
        <v>0</v>
      </c>
      <c r="F4834" t="str">
        <f t="shared" si="303"/>
        <v>CCF</v>
      </c>
      <c r="G4834" t="s">
        <v>8171</v>
      </c>
      <c r="H4834" t="s">
        <v>8172</v>
      </c>
      <c r="I4834">
        <v>5804</v>
      </c>
      <c r="J4834">
        <v>5804</v>
      </c>
      <c r="K4834" t="s">
        <v>568</v>
      </c>
      <c r="L4834" t="str">
        <f t="shared" si="304"/>
        <v>NIT</v>
      </c>
      <c r="M4834" t="str">
        <f t="shared" si="305"/>
        <v>06141011821248</v>
      </c>
      <c r="N4834" t="s">
        <v>569</v>
      </c>
      <c r="O4834">
        <v>0</v>
      </c>
      <c r="P4834">
        <v>0</v>
      </c>
      <c r="Q4834">
        <v>724.78</v>
      </c>
      <c r="R4834">
        <v>94.221400000000003</v>
      </c>
      <c r="S4834">
        <v>0</v>
      </c>
      <c r="T4834">
        <v>0</v>
      </c>
      <c r="U4834">
        <v>819.00139999999999</v>
      </c>
      <c r="W4834" t="s">
        <v>1</v>
      </c>
    </row>
    <row r="4835" spans="1:23">
      <c r="A4835" t="s">
        <v>8120</v>
      </c>
      <c r="B4835" t="str">
        <f t="shared" si="302"/>
        <v>Enero</v>
      </c>
      <c r="C4835" s="20" t="s">
        <v>8145</v>
      </c>
      <c r="D4835" t="s">
        <v>1</v>
      </c>
      <c r="E4835" t="s">
        <v>0</v>
      </c>
      <c r="F4835" t="str">
        <f t="shared" si="303"/>
        <v>CCF</v>
      </c>
      <c r="G4835" t="s">
        <v>8171</v>
      </c>
      <c r="H4835" t="s">
        <v>8172</v>
      </c>
      <c r="I4835">
        <v>5805</v>
      </c>
      <c r="J4835">
        <v>5805</v>
      </c>
      <c r="K4835" t="s">
        <v>568</v>
      </c>
      <c r="L4835" t="str">
        <f t="shared" si="304"/>
        <v>NIT</v>
      </c>
      <c r="M4835" t="str">
        <f t="shared" si="305"/>
        <v>06141011821248</v>
      </c>
      <c r="N4835" t="s">
        <v>569</v>
      </c>
      <c r="O4835">
        <v>0</v>
      </c>
      <c r="P4835">
        <v>0</v>
      </c>
      <c r="Q4835">
        <v>464.61</v>
      </c>
      <c r="R4835">
        <v>60.399300000000004</v>
      </c>
      <c r="S4835">
        <v>0</v>
      </c>
      <c r="T4835">
        <v>0</v>
      </c>
      <c r="U4835">
        <v>525.00930000000005</v>
      </c>
      <c r="W4835" t="s">
        <v>1</v>
      </c>
    </row>
    <row r="4836" spans="1:23">
      <c r="A4836" t="s">
        <v>8120</v>
      </c>
      <c r="B4836" t="str">
        <f t="shared" si="302"/>
        <v>Enero</v>
      </c>
      <c r="C4836" s="20" t="s">
        <v>8145</v>
      </c>
      <c r="D4836" t="s">
        <v>1</v>
      </c>
      <c r="E4836" t="s">
        <v>0</v>
      </c>
      <c r="F4836" t="str">
        <f t="shared" si="303"/>
        <v>CCF</v>
      </c>
      <c r="G4836" t="s">
        <v>8171</v>
      </c>
      <c r="H4836" t="s">
        <v>8172</v>
      </c>
      <c r="I4836">
        <v>5806</v>
      </c>
      <c r="J4836">
        <v>5806</v>
      </c>
      <c r="K4836" t="s">
        <v>347</v>
      </c>
      <c r="L4836" t="str">
        <f t="shared" si="304"/>
        <v>NIT</v>
      </c>
      <c r="M4836" t="str">
        <f t="shared" si="305"/>
        <v>06141106041029</v>
      </c>
      <c r="N4836" t="s">
        <v>348</v>
      </c>
      <c r="O4836">
        <v>0</v>
      </c>
      <c r="P4836">
        <v>0</v>
      </c>
      <c r="Q4836">
        <v>65.03</v>
      </c>
      <c r="R4836">
        <v>8.4539000000000009</v>
      </c>
      <c r="S4836">
        <v>0</v>
      </c>
      <c r="T4836">
        <v>0</v>
      </c>
      <c r="U4836">
        <v>73.483900000000006</v>
      </c>
      <c r="W4836" t="s">
        <v>1</v>
      </c>
    </row>
    <row r="4837" spans="1:23">
      <c r="A4837" t="s">
        <v>8120</v>
      </c>
      <c r="B4837" t="str">
        <f t="shared" si="302"/>
        <v>Enero</v>
      </c>
      <c r="C4837" s="20" t="s">
        <v>8145</v>
      </c>
      <c r="D4837" t="s">
        <v>1</v>
      </c>
      <c r="E4837" t="s">
        <v>0</v>
      </c>
      <c r="F4837" t="str">
        <f t="shared" si="303"/>
        <v>CCF</v>
      </c>
      <c r="G4837" t="s">
        <v>8171</v>
      </c>
      <c r="H4837" t="s">
        <v>8172</v>
      </c>
      <c r="I4837">
        <v>5807</v>
      </c>
      <c r="J4837">
        <v>5807</v>
      </c>
      <c r="K4837" t="s">
        <v>943</v>
      </c>
      <c r="L4837" t="str">
        <f t="shared" si="304"/>
        <v>NIT</v>
      </c>
      <c r="M4837" t="str">
        <f t="shared" si="305"/>
        <v>06142711081039</v>
      </c>
      <c r="N4837" t="s">
        <v>944</v>
      </c>
      <c r="O4837">
        <v>0</v>
      </c>
      <c r="P4837">
        <v>0</v>
      </c>
      <c r="Q4837">
        <v>743.36</v>
      </c>
      <c r="R4837">
        <v>96.636800000000008</v>
      </c>
      <c r="S4837">
        <v>0</v>
      </c>
      <c r="T4837">
        <v>0</v>
      </c>
      <c r="U4837">
        <v>839.99680000000001</v>
      </c>
      <c r="W4837" t="s">
        <v>1</v>
      </c>
    </row>
    <row r="4838" spans="1:23">
      <c r="A4838" t="s">
        <v>8120</v>
      </c>
      <c r="B4838" t="str">
        <f t="shared" si="302"/>
        <v>Enero</v>
      </c>
      <c r="C4838" s="20" t="s">
        <v>8145</v>
      </c>
      <c r="D4838" t="s">
        <v>1</v>
      </c>
      <c r="E4838" t="s">
        <v>0</v>
      </c>
      <c r="F4838" t="str">
        <f t="shared" si="303"/>
        <v>CCF</v>
      </c>
      <c r="G4838" t="s">
        <v>8171</v>
      </c>
      <c r="H4838" t="s">
        <v>8172</v>
      </c>
      <c r="I4838">
        <v>5809</v>
      </c>
      <c r="J4838">
        <v>5809</v>
      </c>
      <c r="K4838" t="s">
        <v>345</v>
      </c>
      <c r="L4838" t="str">
        <f t="shared" si="304"/>
        <v>NIT</v>
      </c>
      <c r="M4838" t="str">
        <f t="shared" si="305"/>
        <v>09032703721011</v>
      </c>
      <c r="N4838" t="s">
        <v>346</v>
      </c>
      <c r="O4838">
        <v>0</v>
      </c>
      <c r="P4838">
        <v>0</v>
      </c>
      <c r="Q4838">
        <v>56.5</v>
      </c>
      <c r="R4838">
        <v>7.3450000000000006</v>
      </c>
      <c r="S4838">
        <v>0</v>
      </c>
      <c r="T4838">
        <v>0</v>
      </c>
      <c r="U4838">
        <v>63.844999999999999</v>
      </c>
      <c r="W4838" t="s">
        <v>1</v>
      </c>
    </row>
    <row r="4839" spans="1:23">
      <c r="A4839" t="s">
        <v>8120</v>
      </c>
      <c r="B4839" t="str">
        <f t="shared" si="302"/>
        <v>Enero</v>
      </c>
      <c r="C4839" s="20" t="s">
        <v>8145</v>
      </c>
      <c r="D4839" t="s">
        <v>1</v>
      </c>
      <c r="E4839" t="s">
        <v>0</v>
      </c>
      <c r="F4839" t="str">
        <f t="shared" si="303"/>
        <v>CCF</v>
      </c>
      <c r="G4839" t="s">
        <v>8171</v>
      </c>
      <c r="H4839" t="s">
        <v>8172</v>
      </c>
      <c r="I4839">
        <v>5810</v>
      </c>
      <c r="J4839">
        <v>5810</v>
      </c>
      <c r="K4839" t="s">
        <v>657</v>
      </c>
      <c r="L4839" t="str">
        <f t="shared" si="304"/>
        <v>NIT</v>
      </c>
      <c r="M4839" t="str">
        <f t="shared" si="305"/>
        <v>04060304751026</v>
      </c>
      <c r="N4839" t="s">
        <v>658</v>
      </c>
      <c r="O4839">
        <v>0</v>
      </c>
      <c r="P4839">
        <v>0</v>
      </c>
      <c r="Q4839">
        <v>65.53</v>
      </c>
      <c r="R4839">
        <v>8.5189000000000004</v>
      </c>
      <c r="S4839">
        <v>0</v>
      </c>
      <c r="T4839">
        <v>0</v>
      </c>
      <c r="U4839">
        <v>74.048900000000003</v>
      </c>
      <c r="W4839" t="s">
        <v>1</v>
      </c>
    </row>
    <row r="4840" spans="1:23">
      <c r="A4840" t="s">
        <v>8120</v>
      </c>
      <c r="B4840" t="str">
        <f t="shared" si="302"/>
        <v>Enero</v>
      </c>
      <c r="C4840" s="20" t="s">
        <v>8145</v>
      </c>
      <c r="D4840" t="s">
        <v>1</v>
      </c>
      <c r="E4840" t="s">
        <v>0</v>
      </c>
      <c r="F4840" t="str">
        <f t="shared" si="303"/>
        <v>CCF</v>
      </c>
      <c r="G4840" t="s">
        <v>8171</v>
      </c>
      <c r="H4840" t="s">
        <v>8172</v>
      </c>
      <c r="I4840">
        <v>5811</v>
      </c>
      <c r="J4840">
        <v>5811</v>
      </c>
      <c r="K4840" t="s">
        <v>636</v>
      </c>
      <c r="L4840" t="str">
        <f t="shared" si="304"/>
        <v>NIT</v>
      </c>
      <c r="M4840" t="str">
        <f t="shared" si="305"/>
        <v>03051507681012</v>
      </c>
      <c r="N4840" t="s">
        <v>637</v>
      </c>
      <c r="O4840">
        <v>0</v>
      </c>
      <c r="P4840">
        <v>0</v>
      </c>
      <c r="Q4840">
        <v>37.159999999999997</v>
      </c>
      <c r="R4840">
        <v>4.8308</v>
      </c>
      <c r="S4840">
        <v>0</v>
      </c>
      <c r="T4840">
        <v>0</v>
      </c>
      <c r="U4840">
        <v>41.990799999999993</v>
      </c>
      <c r="W4840" t="s">
        <v>1</v>
      </c>
    </row>
    <row r="4841" spans="1:23">
      <c r="A4841" t="s">
        <v>8120</v>
      </c>
      <c r="B4841" t="str">
        <f t="shared" si="302"/>
        <v>Enero</v>
      </c>
      <c r="C4841" s="20" t="s">
        <v>8145</v>
      </c>
      <c r="D4841" t="s">
        <v>1</v>
      </c>
      <c r="E4841" t="s">
        <v>0</v>
      </c>
      <c r="F4841" t="str">
        <f t="shared" si="303"/>
        <v>CCF</v>
      </c>
      <c r="G4841" t="s">
        <v>8171</v>
      </c>
      <c r="H4841" t="s">
        <v>8172</v>
      </c>
      <c r="I4841">
        <v>5812</v>
      </c>
      <c r="J4841">
        <v>5812</v>
      </c>
      <c r="K4841" t="s">
        <v>140</v>
      </c>
      <c r="L4841" t="str">
        <f t="shared" si="304"/>
        <v>NIT</v>
      </c>
      <c r="M4841" t="str">
        <f t="shared" si="305"/>
        <v>06142110041021</v>
      </c>
      <c r="N4841" t="s">
        <v>141</v>
      </c>
      <c r="O4841">
        <v>0</v>
      </c>
      <c r="P4841">
        <v>0</v>
      </c>
      <c r="Q4841">
        <v>29.21</v>
      </c>
      <c r="R4841">
        <v>3.7973000000000003</v>
      </c>
      <c r="S4841">
        <v>0</v>
      </c>
      <c r="T4841">
        <v>0</v>
      </c>
      <c r="U4841">
        <v>33.007300000000001</v>
      </c>
      <c r="W4841" t="s">
        <v>1</v>
      </c>
    </row>
    <row r="4842" spans="1:23">
      <c r="A4842" t="s">
        <v>8120</v>
      </c>
      <c r="B4842" t="str">
        <f t="shared" si="302"/>
        <v>Enero</v>
      </c>
      <c r="C4842" s="20" t="s">
        <v>8145</v>
      </c>
      <c r="D4842" t="s">
        <v>1</v>
      </c>
      <c r="E4842" t="s">
        <v>0</v>
      </c>
      <c r="F4842" t="str">
        <f t="shared" si="303"/>
        <v>CCF</v>
      </c>
      <c r="G4842" t="s">
        <v>8171</v>
      </c>
      <c r="H4842" t="s">
        <v>8172</v>
      </c>
      <c r="I4842">
        <v>5813</v>
      </c>
      <c r="J4842">
        <v>5813</v>
      </c>
      <c r="K4842" t="s">
        <v>679</v>
      </c>
      <c r="L4842" t="str">
        <f t="shared" si="304"/>
        <v>NIT</v>
      </c>
      <c r="M4842" t="str">
        <f t="shared" si="305"/>
        <v>12172706761013</v>
      </c>
      <c r="N4842" t="s">
        <v>680</v>
      </c>
      <c r="O4842">
        <v>0</v>
      </c>
      <c r="P4842">
        <v>0</v>
      </c>
      <c r="Q4842">
        <v>92.9</v>
      </c>
      <c r="R4842">
        <v>12.077000000000002</v>
      </c>
      <c r="S4842">
        <v>0</v>
      </c>
      <c r="T4842">
        <v>0</v>
      </c>
      <c r="U4842">
        <v>104.977</v>
      </c>
      <c r="W4842" t="s">
        <v>1</v>
      </c>
    </row>
    <row r="4843" spans="1:23">
      <c r="A4843" t="s">
        <v>8120</v>
      </c>
      <c r="B4843" t="str">
        <f t="shared" si="302"/>
        <v>Enero</v>
      </c>
      <c r="C4843" s="20" t="s">
        <v>8145</v>
      </c>
      <c r="D4843" t="s">
        <v>1</v>
      </c>
      <c r="E4843" t="s">
        <v>0</v>
      </c>
      <c r="F4843" t="str">
        <f t="shared" si="303"/>
        <v>CCF</v>
      </c>
      <c r="G4843" t="s">
        <v>8171</v>
      </c>
      <c r="H4843" t="s">
        <v>8172</v>
      </c>
      <c r="I4843">
        <v>5815</v>
      </c>
      <c r="J4843">
        <v>5815</v>
      </c>
      <c r="K4843" t="s">
        <v>542</v>
      </c>
      <c r="L4843" t="str">
        <f t="shared" si="304"/>
        <v>NIT</v>
      </c>
      <c r="M4843" t="str">
        <f t="shared" si="305"/>
        <v>03051501711025</v>
      </c>
      <c r="N4843" t="s">
        <v>543</v>
      </c>
      <c r="O4843">
        <v>0</v>
      </c>
      <c r="P4843">
        <v>0</v>
      </c>
      <c r="Q4843">
        <v>92.9</v>
      </c>
      <c r="R4843">
        <v>12.077000000000002</v>
      </c>
      <c r="S4843">
        <v>0</v>
      </c>
      <c r="T4843">
        <v>0</v>
      </c>
      <c r="U4843">
        <v>104.977</v>
      </c>
      <c r="W4843" t="s">
        <v>1</v>
      </c>
    </row>
    <row r="4844" spans="1:23">
      <c r="A4844" t="s">
        <v>8120</v>
      </c>
      <c r="B4844" t="str">
        <f t="shared" ref="B4844:B4907" si="306">SUBSTITUTE(A4844,"NERO","nero")</f>
        <v>Enero</v>
      </c>
      <c r="C4844" s="20" t="s">
        <v>8145</v>
      </c>
      <c r="D4844" t="s">
        <v>1</v>
      </c>
      <c r="E4844" t="s">
        <v>0</v>
      </c>
      <c r="F4844" t="str">
        <f t="shared" si="303"/>
        <v>CCF</v>
      </c>
      <c r="G4844" t="s">
        <v>8171</v>
      </c>
      <c r="H4844" t="s">
        <v>8172</v>
      </c>
      <c r="I4844">
        <v>5816</v>
      </c>
      <c r="J4844">
        <v>5816</v>
      </c>
      <c r="K4844" t="s">
        <v>265</v>
      </c>
      <c r="L4844" t="str">
        <f t="shared" si="304"/>
        <v>NIT</v>
      </c>
      <c r="M4844" t="str">
        <f t="shared" si="305"/>
        <v>16141902701154</v>
      </c>
      <c r="N4844" t="s">
        <v>266</v>
      </c>
      <c r="O4844">
        <v>0</v>
      </c>
      <c r="P4844">
        <v>0</v>
      </c>
      <c r="Q4844">
        <v>770.64</v>
      </c>
      <c r="R4844">
        <v>100.1832</v>
      </c>
      <c r="S4844">
        <v>0</v>
      </c>
      <c r="T4844">
        <v>0</v>
      </c>
      <c r="U4844">
        <v>870.82320000000004</v>
      </c>
      <c r="W4844" t="s">
        <v>1</v>
      </c>
    </row>
    <row r="4845" spans="1:23">
      <c r="A4845" t="s">
        <v>8120</v>
      </c>
      <c r="B4845" t="str">
        <f t="shared" si="306"/>
        <v>Enero</v>
      </c>
      <c r="C4845" s="20" t="s">
        <v>8145</v>
      </c>
      <c r="D4845" t="s">
        <v>1</v>
      </c>
      <c r="E4845" t="s">
        <v>0</v>
      </c>
      <c r="F4845" t="str">
        <f t="shared" si="303"/>
        <v>CCF</v>
      </c>
      <c r="G4845" t="s">
        <v>8171</v>
      </c>
      <c r="H4845" t="s">
        <v>8172</v>
      </c>
      <c r="I4845">
        <v>5817</v>
      </c>
      <c r="J4845">
        <v>5817</v>
      </c>
      <c r="K4845" t="s">
        <v>397</v>
      </c>
      <c r="L4845" t="str">
        <f t="shared" si="304"/>
        <v>NIT</v>
      </c>
      <c r="M4845" t="str">
        <f t="shared" si="305"/>
        <v>04070910701021</v>
      </c>
      <c r="N4845" t="s">
        <v>398</v>
      </c>
      <c r="O4845">
        <v>0</v>
      </c>
      <c r="P4845">
        <v>0</v>
      </c>
      <c r="Q4845">
        <v>206.43</v>
      </c>
      <c r="R4845">
        <v>26.835900000000002</v>
      </c>
      <c r="S4845">
        <v>0</v>
      </c>
      <c r="T4845">
        <v>0</v>
      </c>
      <c r="U4845">
        <v>233.26590000000002</v>
      </c>
      <c r="W4845" t="s">
        <v>1</v>
      </c>
    </row>
    <row r="4846" spans="1:23">
      <c r="A4846" t="s">
        <v>8120</v>
      </c>
      <c r="B4846" t="str">
        <f t="shared" si="306"/>
        <v>Enero</v>
      </c>
      <c r="C4846" s="20" t="s">
        <v>8145</v>
      </c>
      <c r="D4846" t="s">
        <v>1</v>
      </c>
      <c r="E4846" t="s">
        <v>0</v>
      </c>
      <c r="F4846" t="str">
        <f t="shared" si="303"/>
        <v>CCF</v>
      </c>
      <c r="G4846" t="s">
        <v>8171</v>
      </c>
      <c r="H4846" t="s">
        <v>8172</v>
      </c>
      <c r="I4846">
        <v>5818</v>
      </c>
      <c r="J4846">
        <v>5818</v>
      </c>
      <c r="K4846" t="s">
        <v>520</v>
      </c>
      <c r="L4846" t="str">
        <f t="shared" si="304"/>
        <v>NIT</v>
      </c>
      <c r="M4846" t="str">
        <f t="shared" si="305"/>
        <v>14081108151016</v>
      </c>
      <c r="N4846" t="s">
        <v>521</v>
      </c>
      <c r="O4846">
        <v>0</v>
      </c>
      <c r="P4846">
        <v>0</v>
      </c>
      <c r="Q4846">
        <v>389.17</v>
      </c>
      <c r="R4846">
        <v>50.592100000000002</v>
      </c>
      <c r="S4846">
        <v>0</v>
      </c>
      <c r="T4846">
        <v>0</v>
      </c>
      <c r="U4846">
        <v>439.76210000000003</v>
      </c>
      <c r="W4846" t="s">
        <v>1</v>
      </c>
    </row>
    <row r="4847" spans="1:23">
      <c r="A4847" t="s">
        <v>8120</v>
      </c>
      <c r="B4847" t="str">
        <f t="shared" si="306"/>
        <v>Enero</v>
      </c>
      <c r="C4847" s="20" t="s">
        <v>8145</v>
      </c>
      <c r="D4847" t="s">
        <v>1</v>
      </c>
      <c r="E4847" t="s">
        <v>0</v>
      </c>
      <c r="F4847" t="str">
        <f t="shared" si="303"/>
        <v>CCF</v>
      </c>
      <c r="G4847" t="s">
        <v>8171</v>
      </c>
      <c r="H4847" t="s">
        <v>8172</v>
      </c>
      <c r="I4847">
        <v>5819</v>
      </c>
      <c r="J4847">
        <v>5819</v>
      </c>
      <c r="K4847" t="s">
        <v>77</v>
      </c>
      <c r="L4847" t="str">
        <f t="shared" si="304"/>
        <v>NIT</v>
      </c>
      <c r="M4847" t="str">
        <f t="shared" si="305"/>
        <v>11231402520010</v>
      </c>
      <c r="N4847" t="s">
        <v>78</v>
      </c>
      <c r="O4847">
        <v>0</v>
      </c>
      <c r="P4847">
        <v>0</v>
      </c>
      <c r="Q4847">
        <v>411.58</v>
      </c>
      <c r="R4847">
        <v>53.505400000000002</v>
      </c>
      <c r="S4847">
        <v>0</v>
      </c>
      <c r="T4847">
        <v>0</v>
      </c>
      <c r="U4847">
        <v>465.08539999999999</v>
      </c>
      <c r="W4847" t="s">
        <v>1</v>
      </c>
    </row>
    <row r="4848" spans="1:23">
      <c r="A4848" t="s">
        <v>8120</v>
      </c>
      <c r="B4848" t="str">
        <f t="shared" si="306"/>
        <v>Enero</v>
      </c>
      <c r="C4848" s="20" t="s">
        <v>8145</v>
      </c>
      <c r="D4848" t="s">
        <v>1</v>
      </c>
      <c r="E4848" t="s">
        <v>0</v>
      </c>
      <c r="F4848" t="str">
        <f t="shared" si="303"/>
        <v>CCF</v>
      </c>
      <c r="G4848" t="s">
        <v>8171</v>
      </c>
      <c r="H4848" t="s">
        <v>8172</v>
      </c>
      <c r="I4848">
        <v>5820</v>
      </c>
      <c r="J4848">
        <v>5820</v>
      </c>
      <c r="K4848" t="s">
        <v>485</v>
      </c>
      <c r="L4848" t="str">
        <f t="shared" si="304"/>
        <v>NIT</v>
      </c>
      <c r="M4848" t="str">
        <f t="shared" si="305"/>
        <v>12171311701031</v>
      </c>
      <c r="N4848" t="s">
        <v>486</v>
      </c>
      <c r="O4848">
        <v>0</v>
      </c>
      <c r="P4848">
        <v>0</v>
      </c>
      <c r="Q4848">
        <v>143.25</v>
      </c>
      <c r="R4848">
        <v>18.622500000000002</v>
      </c>
      <c r="S4848">
        <v>0</v>
      </c>
      <c r="T4848">
        <v>0</v>
      </c>
      <c r="U4848">
        <v>161.8725</v>
      </c>
      <c r="W4848" t="s">
        <v>1</v>
      </c>
    </row>
    <row r="4849" spans="1:23">
      <c r="A4849" t="s">
        <v>8120</v>
      </c>
      <c r="B4849" t="str">
        <f t="shared" si="306"/>
        <v>Enero</v>
      </c>
      <c r="C4849" s="20" t="s">
        <v>8145</v>
      </c>
      <c r="D4849" t="s">
        <v>1</v>
      </c>
      <c r="E4849" t="s">
        <v>0</v>
      </c>
      <c r="F4849" t="str">
        <f t="shared" si="303"/>
        <v>CCF</v>
      </c>
      <c r="G4849" t="s">
        <v>8171</v>
      </c>
      <c r="H4849" t="s">
        <v>8172</v>
      </c>
      <c r="I4849">
        <v>5821</v>
      </c>
      <c r="J4849">
        <v>5821</v>
      </c>
      <c r="K4849" t="s">
        <v>908</v>
      </c>
      <c r="L4849" t="str">
        <f t="shared" si="304"/>
        <v>NIT</v>
      </c>
      <c r="M4849" t="str">
        <f t="shared" si="305"/>
        <v>11210210811016</v>
      </c>
      <c r="N4849" t="s">
        <v>909</v>
      </c>
      <c r="O4849">
        <v>0</v>
      </c>
      <c r="P4849">
        <v>0</v>
      </c>
      <c r="Q4849">
        <v>224.54</v>
      </c>
      <c r="R4849">
        <v>29.190200000000001</v>
      </c>
      <c r="S4849">
        <v>0</v>
      </c>
      <c r="T4849">
        <v>0</v>
      </c>
      <c r="U4849">
        <v>253.7302</v>
      </c>
      <c r="W4849" t="s">
        <v>1</v>
      </c>
    </row>
    <row r="4850" spans="1:23">
      <c r="A4850" t="s">
        <v>8120</v>
      </c>
      <c r="B4850" t="str">
        <f t="shared" si="306"/>
        <v>Enero</v>
      </c>
      <c r="C4850" s="20" t="s">
        <v>8145</v>
      </c>
      <c r="D4850" t="s">
        <v>1</v>
      </c>
      <c r="E4850" t="s">
        <v>0</v>
      </c>
      <c r="F4850" t="str">
        <f t="shared" si="303"/>
        <v>CCF</v>
      </c>
      <c r="G4850" t="s">
        <v>8171</v>
      </c>
      <c r="H4850" t="s">
        <v>8172</v>
      </c>
      <c r="I4850">
        <v>5822</v>
      </c>
      <c r="J4850">
        <v>5822</v>
      </c>
      <c r="K4850" t="s">
        <v>487</v>
      </c>
      <c r="L4850" t="str">
        <f t="shared" si="304"/>
        <v>NIT</v>
      </c>
      <c r="M4850" t="str">
        <f t="shared" si="305"/>
        <v>06142306191013</v>
      </c>
      <c r="N4850" t="s">
        <v>488</v>
      </c>
      <c r="O4850">
        <v>0</v>
      </c>
      <c r="P4850">
        <v>0</v>
      </c>
      <c r="Q4850">
        <v>55</v>
      </c>
      <c r="R4850">
        <v>7.15</v>
      </c>
      <c r="S4850">
        <v>0</v>
      </c>
      <c r="T4850">
        <v>0</v>
      </c>
      <c r="U4850">
        <v>62.15</v>
      </c>
      <c r="W4850" t="s">
        <v>1</v>
      </c>
    </row>
    <row r="4851" spans="1:23">
      <c r="A4851" t="s">
        <v>8120</v>
      </c>
      <c r="B4851" t="str">
        <f t="shared" si="306"/>
        <v>Enero</v>
      </c>
      <c r="C4851" s="20" t="s">
        <v>8145</v>
      </c>
      <c r="D4851" t="s">
        <v>1</v>
      </c>
      <c r="E4851" t="s">
        <v>0</v>
      </c>
      <c r="F4851" t="str">
        <f t="shared" si="303"/>
        <v>CCF</v>
      </c>
      <c r="G4851" t="s">
        <v>8171</v>
      </c>
      <c r="H4851" t="s">
        <v>8172</v>
      </c>
      <c r="I4851">
        <v>5823</v>
      </c>
      <c r="J4851">
        <v>5823</v>
      </c>
      <c r="K4851" t="s">
        <v>532</v>
      </c>
      <c r="L4851" t="str">
        <f t="shared" si="304"/>
        <v>NIT</v>
      </c>
      <c r="M4851" t="str">
        <f t="shared" si="305"/>
        <v>12150312201019</v>
      </c>
      <c r="N4851" t="s">
        <v>533</v>
      </c>
      <c r="O4851">
        <v>0</v>
      </c>
      <c r="P4851">
        <v>0</v>
      </c>
      <c r="Q4851">
        <v>336.51</v>
      </c>
      <c r="R4851">
        <v>43.746299999999998</v>
      </c>
      <c r="S4851">
        <v>0</v>
      </c>
      <c r="T4851">
        <v>0</v>
      </c>
      <c r="U4851">
        <v>380.25630000000001</v>
      </c>
      <c r="W4851" t="s">
        <v>1</v>
      </c>
    </row>
    <row r="4852" spans="1:23">
      <c r="A4852" t="s">
        <v>8120</v>
      </c>
      <c r="B4852" t="str">
        <f t="shared" si="306"/>
        <v>Enero</v>
      </c>
      <c r="C4852" s="20" t="s">
        <v>8145</v>
      </c>
      <c r="D4852" t="s">
        <v>1</v>
      </c>
      <c r="E4852" t="s">
        <v>0</v>
      </c>
      <c r="F4852" t="str">
        <f t="shared" si="303"/>
        <v>CCF</v>
      </c>
      <c r="G4852" t="s">
        <v>8171</v>
      </c>
      <c r="H4852" t="s">
        <v>8172</v>
      </c>
      <c r="I4852">
        <v>5824</v>
      </c>
      <c r="J4852">
        <v>5824</v>
      </c>
      <c r="K4852" t="s">
        <v>305</v>
      </c>
      <c r="L4852" t="str">
        <f t="shared" si="304"/>
        <v>NIT</v>
      </c>
      <c r="M4852" t="str">
        <f t="shared" si="305"/>
        <v>06141301211036</v>
      </c>
      <c r="N4852" t="s">
        <v>306</v>
      </c>
      <c r="O4852">
        <v>0</v>
      </c>
      <c r="P4852">
        <v>0</v>
      </c>
      <c r="Q4852">
        <v>7406.64</v>
      </c>
      <c r="R4852">
        <v>962.86320000000012</v>
      </c>
      <c r="S4852">
        <v>0</v>
      </c>
      <c r="T4852">
        <v>0</v>
      </c>
      <c r="U4852">
        <v>8369.503200000001</v>
      </c>
      <c r="W4852" t="s">
        <v>1</v>
      </c>
    </row>
    <row r="4853" spans="1:23">
      <c r="A4853" t="s">
        <v>8120</v>
      </c>
      <c r="B4853" t="str">
        <f t="shared" si="306"/>
        <v>Enero</v>
      </c>
      <c r="C4853" s="20" t="s">
        <v>8145</v>
      </c>
      <c r="D4853" t="s">
        <v>1</v>
      </c>
      <c r="E4853" t="s">
        <v>0</v>
      </c>
      <c r="F4853" t="str">
        <f t="shared" si="303"/>
        <v>CCF</v>
      </c>
      <c r="G4853" t="s">
        <v>8171</v>
      </c>
      <c r="H4853" t="s">
        <v>8172</v>
      </c>
      <c r="I4853">
        <v>5825</v>
      </c>
      <c r="J4853">
        <v>5825</v>
      </c>
      <c r="K4853" t="s">
        <v>277</v>
      </c>
      <c r="L4853" t="str">
        <f t="shared" si="304"/>
        <v>NIT</v>
      </c>
      <c r="M4853" t="str">
        <f t="shared" si="305"/>
        <v>06141908811067</v>
      </c>
      <c r="N4853" t="s">
        <v>278</v>
      </c>
      <c r="O4853">
        <v>0</v>
      </c>
      <c r="P4853">
        <v>0</v>
      </c>
      <c r="Q4853">
        <v>286.72000000000003</v>
      </c>
      <c r="R4853">
        <v>37.273600000000002</v>
      </c>
      <c r="S4853">
        <v>0</v>
      </c>
      <c r="T4853">
        <v>0</v>
      </c>
      <c r="U4853">
        <v>323.99360000000001</v>
      </c>
      <c r="W4853" t="s">
        <v>1</v>
      </c>
    </row>
    <row r="4854" spans="1:23">
      <c r="A4854" t="s">
        <v>8120</v>
      </c>
      <c r="B4854" t="str">
        <f t="shared" si="306"/>
        <v>Enero</v>
      </c>
      <c r="C4854" s="20" t="s">
        <v>8145</v>
      </c>
      <c r="D4854" t="s">
        <v>1</v>
      </c>
      <c r="E4854" t="s">
        <v>0</v>
      </c>
      <c r="F4854" t="str">
        <f t="shared" si="303"/>
        <v>CCF</v>
      </c>
      <c r="G4854" t="s">
        <v>8171</v>
      </c>
      <c r="H4854" t="s">
        <v>8172</v>
      </c>
      <c r="I4854">
        <v>5826</v>
      </c>
      <c r="J4854">
        <v>5826</v>
      </c>
      <c r="K4854" t="s">
        <v>8167</v>
      </c>
      <c r="L4854" t="str">
        <f t="shared" si="304"/>
        <v>NIT</v>
      </c>
      <c r="M4854" t="str">
        <f t="shared" si="305"/>
        <v>03080101791011</v>
      </c>
      <c r="N4854" t="s">
        <v>8168</v>
      </c>
      <c r="O4854">
        <v>0</v>
      </c>
      <c r="P4854">
        <v>0</v>
      </c>
      <c r="Q4854">
        <v>37.159999999999997</v>
      </c>
      <c r="R4854">
        <v>4.8308</v>
      </c>
      <c r="S4854">
        <v>0</v>
      </c>
      <c r="T4854">
        <v>0</v>
      </c>
      <c r="U4854">
        <v>41.990799999999993</v>
      </c>
      <c r="W4854" t="s">
        <v>1</v>
      </c>
    </row>
    <row r="4855" spans="1:23">
      <c r="A4855" t="s">
        <v>8120</v>
      </c>
      <c r="B4855" t="str">
        <f t="shared" si="306"/>
        <v>Enero</v>
      </c>
      <c r="C4855" s="20" t="s">
        <v>8145</v>
      </c>
      <c r="D4855" t="s">
        <v>1</v>
      </c>
      <c r="E4855" t="s">
        <v>0</v>
      </c>
      <c r="F4855" t="str">
        <f t="shared" si="303"/>
        <v>CCF</v>
      </c>
      <c r="G4855" t="s">
        <v>8171</v>
      </c>
      <c r="H4855" t="s">
        <v>8172</v>
      </c>
      <c r="I4855">
        <v>5827</v>
      </c>
      <c r="J4855">
        <v>5827</v>
      </c>
      <c r="K4855" t="s">
        <v>249</v>
      </c>
      <c r="L4855" t="str">
        <f t="shared" si="304"/>
        <v>NIT</v>
      </c>
      <c r="M4855" t="str">
        <f t="shared" si="305"/>
        <v>06071402171010</v>
      </c>
      <c r="N4855" t="s">
        <v>250</v>
      </c>
      <c r="O4855">
        <v>0</v>
      </c>
      <c r="P4855">
        <v>0</v>
      </c>
      <c r="Q4855">
        <v>64.599999999999994</v>
      </c>
      <c r="R4855">
        <v>8.3979999999999997</v>
      </c>
      <c r="S4855">
        <v>0</v>
      </c>
      <c r="T4855">
        <v>0</v>
      </c>
      <c r="U4855">
        <v>72.99799999999999</v>
      </c>
      <c r="W4855" t="s">
        <v>1</v>
      </c>
    </row>
    <row r="4856" spans="1:23">
      <c r="A4856" t="s">
        <v>8120</v>
      </c>
      <c r="B4856" t="str">
        <f t="shared" si="306"/>
        <v>Enero</v>
      </c>
      <c r="C4856" s="20" t="s">
        <v>8145</v>
      </c>
      <c r="D4856" t="s">
        <v>1</v>
      </c>
      <c r="E4856" t="s">
        <v>0</v>
      </c>
      <c r="F4856" t="str">
        <f t="shared" si="303"/>
        <v>CCF</v>
      </c>
      <c r="G4856" t="s">
        <v>8171</v>
      </c>
      <c r="H4856" t="s">
        <v>8172</v>
      </c>
      <c r="I4856">
        <v>5828</v>
      </c>
      <c r="J4856">
        <v>5828</v>
      </c>
      <c r="K4856" t="s">
        <v>333</v>
      </c>
      <c r="L4856" t="str">
        <f t="shared" si="304"/>
        <v>NIT</v>
      </c>
      <c r="M4856" t="str">
        <f t="shared" si="305"/>
        <v>06140607941015</v>
      </c>
      <c r="N4856" t="s">
        <v>334</v>
      </c>
      <c r="O4856">
        <v>0</v>
      </c>
      <c r="P4856">
        <v>0</v>
      </c>
      <c r="Q4856">
        <v>150.63999999999999</v>
      </c>
      <c r="R4856">
        <v>19.583199999999998</v>
      </c>
      <c r="S4856">
        <v>0</v>
      </c>
      <c r="T4856">
        <v>0</v>
      </c>
      <c r="U4856">
        <v>170.22319999999999</v>
      </c>
      <c r="W4856" t="s">
        <v>1</v>
      </c>
    </row>
    <row r="4857" spans="1:23">
      <c r="A4857" t="s">
        <v>8120</v>
      </c>
      <c r="B4857" t="str">
        <f t="shared" si="306"/>
        <v>Enero</v>
      </c>
      <c r="C4857" s="20" t="s">
        <v>8145</v>
      </c>
      <c r="D4857" t="s">
        <v>1</v>
      </c>
      <c r="E4857" t="s">
        <v>0</v>
      </c>
      <c r="F4857" t="str">
        <f t="shared" si="303"/>
        <v>CCF</v>
      </c>
      <c r="G4857" t="s">
        <v>8171</v>
      </c>
      <c r="H4857" t="s">
        <v>8172</v>
      </c>
      <c r="I4857">
        <v>5829</v>
      </c>
      <c r="J4857">
        <v>5829</v>
      </c>
      <c r="K4857" t="s">
        <v>939</v>
      </c>
      <c r="L4857" t="str">
        <f t="shared" si="304"/>
        <v>NIT</v>
      </c>
      <c r="M4857" t="str">
        <f t="shared" si="305"/>
        <v>08190201771016</v>
      </c>
      <c r="N4857" t="s">
        <v>940</v>
      </c>
      <c r="O4857">
        <v>0</v>
      </c>
      <c r="P4857">
        <v>0</v>
      </c>
      <c r="Q4857">
        <v>30</v>
      </c>
      <c r="R4857">
        <v>3.9000000000000004</v>
      </c>
      <c r="S4857">
        <v>0</v>
      </c>
      <c r="T4857">
        <v>0</v>
      </c>
      <c r="U4857">
        <v>33.9</v>
      </c>
      <c r="W4857" t="s">
        <v>1</v>
      </c>
    </row>
    <row r="4858" spans="1:23">
      <c r="A4858" t="s">
        <v>8120</v>
      </c>
      <c r="B4858" t="str">
        <f t="shared" si="306"/>
        <v>Enero</v>
      </c>
      <c r="C4858" s="20" t="s">
        <v>8145</v>
      </c>
      <c r="D4858" t="s">
        <v>1</v>
      </c>
      <c r="E4858" t="s">
        <v>0</v>
      </c>
      <c r="F4858" t="str">
        <f t="shared" si="303"/>
        <v>CCF</v>
      </c>
      <c r="G4858" t="s">
        <v>8171</v>
      </c>
      <c r="H4858" t="s">
        <v>8172</v>
      </c>
      <c r="I4858">
        <v>5830</v>
      </c>
      <c r="J4858">
        <v>5830</v>
      </c>
      <c r="K4858" t="s">
        <v>491</v>
      </c>
      <c r="L4858" t="str">
        <f t="shared" si="304"/>
        <v>NIT</v>
      </c>
      <c r="M4858" t="str">
        <f t="shared" si="305"/>
        <v>06141611791361</v>
      </c>
      <c r="N4858" t="s">
        <v>492</v>
      </c>
      <c r="O4858">
        <v>0</v>
      </c>
      <c r="P4858">
        <v>0</v>
      </c>
      <c r="Q4858">
        <v>190.08</v>
      </c>
      <c r="R4858">
        <v>24.710400000000003</v>
      </c>
      <c r="S4858">
        <v>0</v>
      </c>
      <c r="T4858">
        <v>0</v>
      </c>
      <c r="U4858">
        <v>214.79040000000001</v>
      </c>
      <c r="W4858" t="s">
        <v>1</v>
      </c>
    </row>
    <row r="4859" spans="1:23">
      <c r="A4859" t="s">
        <v>8120</v>
      </c>
      <c r="B4859" t="str">
        <f t="shared" si="306"/>
        <v>Enero</v>
      </c>
      <c r="C4859" s="20" t="s">
        <v>8145</v>
      </c>
      <c r="D4859" t="s">
        <v>1</v>
      </c>
      <c r="E4859" t="s">
        <v>0</v>
      </c>
      <c r="F4859" t="str">
        <f t="shared" si="303"/>
        <v>CCF</v>
      </c>
      <c r="G4859" t="s">
        <v>8171</v>
      </c>
      <c r="H4859" t="s">
        <v>8172</v>
      </c>
      <c r="I4859">
        <v>5831</v>
      </c>
      <c r="J4859">
        <v>5831</v>
      </c>
      <c r="K4859" t="s">
        <v>773</v>
      </c>
      <c r="L4859" t="str">
        <f t="shared" si="304"/>
        <v>NIT</v>
      </c>
      <c r="M4859" t="str">
        <f t="shared" si="305"/>
        <v>04332706761010</v>
      </c>
      <c r="N4859" t="s">
        <v>774</v>
      </c>
      <c r="O4859">
        <v>0</v>
      </c>
      <c r="P4859">
        <v>0</v>
      </c>
      <c r="Q4859">
        <v>148.66999999999999</v>
      </c>
      <c r="R4859">
        <v>19.327099999999998</v>
      </c>
      <c r="S4859">
        <v>0</v>
      </c>
      <c r="T4859">
        <v>0</v>
      </c>
      <c r="U4859">
        <v>167.99709999999999</v>
      </c>
      <c r="W4859" t="s">
        <v>1</v>
      </c>
    </row>
    <row r="4860" spans="1:23">
      <c r="A4860" t="s">
        <v>8120</v>
      </c>
      <c r="B4860" t="str">
        <f t="shared" si="306"/>
        <v>Enero</v>
      </c>
      <c r="C4860" s="20" t="s">
        <v>8145</v>
      </c>
      <c r="D4860" t="s">
        <v>1</v>
      </c>
      <c r="E4860" t="s">
        <v>0</v>
      </c>
      <c r="F4860" t="str">
        <f t="shared" si="303"/>
        <v>CCF</v>
      </c>
      <c r="G4860" t="s">
        <v>8171</v>
      </c>
      <c r="H4860" t="s">
        <v>8172</v>
      </c>
      <c r="I4860">
        <v>5832</v>
      </c>
      <c r="J4860">
        <v>5832</v>
      </c>
      <c r="K4860" t="s">
        <v>8169</v>
      </c>
      <c r="L4860" t="str">
        <f t="shared" si="304"/>
        <v>NIT</v>
      </c>
      <c r="M4860" t="str">
        <f t="shared" si="305"/>
        <v>06141301711128</v>
      </c>
      <c r="N4860" t="s">
        <v>8170</v>
      </c>
      <c r="O4860">
        <v>0</v>
      </c>
      <c r="P4860">
        <v>0</v>
      </c>
      <c r="Q4860">
        <v>8.41</v>
      </c>
      <c r="R4860">
        <v>1.0933000000000002</v>
      </c>
      <c r="S4860">
        <v>0</v>
      </c>
      <c r="T4860">
        <v>0</v>
      </c>
      <c r="U4860">
        <v>9.5032999999999994</v>
      </c>
      <c r="W4860" t="s">
        <v>1</v>
      </c>
    </row>
    <row r="4861" spans="1:23">
      <c r="A4861" t="s">
        <v>8120</v>
      </c>
      <c r="B4861" t="str">
        <f t="shared" si="306"/>
        <v>Enero</v>
      </c>
      <c r="C4861" s="20" t="s">
        <v>8145</v>
      </c>
      <c r="D4861" t="s">
        <v>1</v>
      </c>
      <c r="E4861" t="s">
        <v>0</v>
      </c>
      <c r="F4861" t="str">
        <f t="shared" si="303"/>
        <v>CCF</v>
      </c>
      <c r="G4861" t="s">
        <v>8171</v>
      </c>
      <c r="H4861" t="s">
        <v>8172</v>
      </c>
      <c r="I4861">
        <v>5833</v>
      </c>
      <c r="J4861">
        <v>5833</v>
      </c>
      <c r="K4861" t="s">
        <v>183</v>
      </c>
      <c r="L4861" t="str">
        <f t="shared" si="304"/>
        <v>NIT</v>
      </c>
      <c r="M4861" t="str">
        <f t="shared" si="305"/>
        <v>06142009101064</v>
      </c>
      <c r="N4861" t="s">
        <v>184</v>
      </c>
      <c r="O4861">
        <v>0</v>
      </c>
      <c r="P4861">
        <v>0</v>
      </c>
      <c r="Q4861">
        <v>65.75</v>
      </c>
      <c r="R4861">
        <v>8.5474999999999994</v>
      </c>
      <c r="S4861">
        <v>0</v>
      </c>
      <c r="T4861">
        <v>0</v>
      </c>
      <c r="U4861">
        <v>74.297499999999999</v>
      </c>
      <c r="W4861" t="s">
        <v>1</v>
      </c>
    </row>
    <row r="4862" spans="1:23">
      <c r="A4862" t="s">
        <v>8120</v>
      </c>
      <c r="B4862" t="str">
        <f t="shared" si="306"/>
        <v>Enero</v>
      </c>
      <c r="C4862" s="20" t="s">
        <v>8145</v>
      </c>
      <c r="D4862" t="s">
        <v>1</v>
      </c>
      <c r="E4862" t="s">
        <v>0</v>
      </c>
      <c r="F4862" t="str">
        <f t="shared" si="303"/>
        <v>CCF</v>
      </c>
      <c r="G4862" t="s">
        <v>8171</v>
      </c>
      <c r="H4862" t="s">
        <v>8172</v>
      </c>
      <c r="I4862">
        <v>5834</v>
      </c>
      <c r="J4862">
        <v>5834</v>
      </c>
      <c r="K4862" t="s">
        <v>1434</v>
      </c>
      <c r="L4862" t="str">
        <f t="shared" si="304"/>
        <v>NIT</v>
      </c>
      <c r="M4862" t="str">
        <f t="shared" si="305"/>
        <v>04091806831018</v>
      </c>
      <c r="N4862" t="s">
        <v>1435</v>
      </c>
      <c r="O4862">
        <v>0</v>
      </c>
      <c r="P4862">
        <v>0</v>
      </c>
      <c r="Q4862">
        <v>111.49</v>
      </c>
      <c r="R4862">
        <v>14.4937</v>
      </c>
      <c r="S4862">
        <v>0</v>
      </c>
      <c r="T4862">
        <v>0</v>
      </c>
      <c r="U4862">
        <v>125.9837</v>
      </c>
      <c r="W4862" t="s">
        <v>1</v>
      </c>
    </row>
    <row r="4863" spans="1:23">
      <c r="A4863" t="s">
        <v>8120</v>
      </c>
      <c r="B4863" t="str">
        <f t="shared" si="306"/>
        <v>Enero</v>
      </c>
      <c r="C4863" s="20" t="s">
        <v>8145</v>
      </c>
      <c r="D4863" t="s">
        <v>1</v>
      </c>
      <c r="E4863" t="s">
        <v>0</v>
      </c>
      <c r="F4863" t="str">
        <f t="shared" si="303"/>
        <v>CCF</v>
      </c>
      <c r="G4863" t="s">
        <v>8171</v>
      </c>
      <c r="H4863" t="s">
        <v>8172</v>
      </c>
      <c r="I4863">
        <v>5835</v>
      </c>
      <c r="J4863">
        <v>5835</v>
      </c>
      <c r="K4863" t="s">
        <v>333</v>
      </c>
      <c r="L4863" t="str">
        <f t="shared" si="304"/>
        <v>NIT</v>
      </c>
      <c r="M4863" t="str">
        <f t="shared" si="305"/>
        <v>06140607941015</v>
      </c>
      <c r="N4863" t="s">
        <v>334</v>
      </c>
      <c r="O4863">
        <v>0</v>
      </c>
      <c r="P4863">
        <v>0</v>
      </c>
      <c r="Q4863">
        <v>167.23</v>
      </c>
      <c r="R4863">
        <v>21.739899999999999</v>
      </c>
      <c r="S4863">
        <v>0</v>
      </c>
      <c r="T4863">
        <v>0</v>
      </c>
      <c r="U4863">
        <v>188.9699</v>
      </c>
      <c r="W4863" t="s">
        <v>1</v>
      </c>
    </row>
    <row r="4864" spans="1:23">
      <c r="A4864" t="s">
        <v>8120</v>
      </c>
      <c r="B4864" t="str">
        <f t="shared" si="306"/>
        <v>Enero</v>
      </c>
      <c r="C4864" s="20" t="s">
        <v>8145</v>
      </c>
      <c r="D4864" t="s">
        <v>1</v>
      </c>
      <c r="E4864" t="s">
        <v>0</v>
      </c>
      <c r="F4864" t="str">
        <f t="shared" si="303"/>
        <v>CCF</v>
      </c>
      <c r="G4864" t="s">
        <v>8171</v>
      </c>
      <c r="H4864" t="s">
        <v>8172</v>
      </c>
      <c r="I4864">
        <v>5836</v>
      </c>
      <c r="J4864">
        <v>5836</v>
      </c>
      <c r="K4864" t="s">
        <v>118</v>
      </c>
      <c r="L4864" t="str">
        <f t="shared" si="304"/>
        <v>NIT</v>
      </c>
      <c r="M4864" t="str">
        <f t="shared" si="305"/>
        <v>06141106071025</v>
      </c>
      <c r="N4864" t="s">
        <v>119</v>
      </c>
      <c r="O4864">
        <v>0</v>
      </c>
      <c r="P4864">
        <v>0</v>
      </c>
      <c r="Q4864">
        <v>66.05</v>
      </c>
      <c r="R4864">
        <v>8.5864999999999991</v>
      </c>
      <c r="S4864">
        <v>0</v>
      </c>
      <c r="T4864">
        <v>0</v>
      </c>
      <c r="U4864">
        <v>74.636499999999998</v>
      </c>
      <c r="W4864" t="s">
        <v>1</v>
      </c>
    </row>
    <row r="4865" spans="1:23">
      <c r="A4865" t="s">
        <v>8120</v>
      </c>
      <c r="B4865" t="str">
        <f t="shared" si="306"/>
        <v>Enero</v>
      </c>
      <c r="C4865" s="20" t="s">
        <v>8145</v>
      </c>
      <c r="D4865" t="s">
        <v>1</v>
      </c>
      <c r="E4865" t="s">
        <v>0</v>
      </c>
      <c r="F4865" t="str">
        <f t="shared" si="303"/>
        <v>CCF</v>
      </c>
      <c r="G4865" t="s">
        <v>8171</v>
      </c>
      <c r="H4865" t="s">
        <v>8172</v>
      </c>
      <c r="I4865">
        <v>5837</v>
      </c>
      <c r="J4865">
        <v>5837</v>
      </c>
      <c r="K4865" t="s">
        <v>118</v>
      </c>
      <c r="L4865" t="str">
        <f t="shared" si="304"/>
        <v>NIT</v>
      </c>
      <c r="M4865" t="str">
        <f t="shared" si="305"/>
        <v>06141106071025</v>
      </c>
      <c r="N4865" t="s">
        <v>119</v>
      </c>
      <c r="O4865">
        <v>0</v>
      </c>
      <c r="P4865">
        <v>0</v>
      </c>
      <c r="Q4865">
        <v>44.81</v>
      </c>
      <c r="R4865">
        <v>5.8253000000000004</v>
      </c>
      <c r="S4865">
        <v>0</v>
      </c>
      <c r="T4865">
        <v>0</v>
      </c>
      <c r="U4865">
        <v>50.635300000000001</v>
      </c>
      <c r="W4865" t="s">
        <v>1</v>
      </c>
    </row>
    <row r="4866" spans="1:23">
      <c r="A4866" t="s">
        <v>8120</v>
      </c>
      <c r="B4866" t="str">
        <f t="shared" si="306"/>
        <v>Enero</v>
      </c>
      <c r="C4866" s="20" t="s">
        <v>8145</v>
      </c>
      <c r="D4866" t="s">
        <v>1</v>
      </c>
      <c r="E4866" t="s">
        <v>0</v>
      </c>
      <c r="F4866" t="str">
        <f t="shared" si="303"/>
        <v>CCF</v>
      </c>
      <c r="G4866" t="s">
        <v>8171</v>
      </c>
      <c r="H4866" t="s">
        <v>8172</v>
      </c>
      <c r="I4866">
        <v>5838</v>
      </c>
      <c r="J4866">
        <v>5838</v>
      </c>
      <c r="K4866" t="s">
        <v>333</v>
      </c>
      <c r="L4866" t="str">
        <f t="shared" si="304"/>
        <v>NIT</v>
      </c>
      <c r="M4866" t="str">
        <f t="shared" si="305"/>
        <v>06140607941015</v>
      </c>
      <c r="N4866" t="s">
        <v>334</v>
      </c>
      <c r="O4866">
        <v>0</v>
      </c>
      <c r="P4866">
        <v>0</v>
      </c>
      <c r="Q4866">
        <v>92.9</v>
      </c>
      <c r="R4866">
        <v>12.077000000000002</v>
      </c>
      <c r="S4866">
        <v>0</v>
      </c>
      <c r="T4866">
        <v>0</v>
      </c>
      <c r="U4866">
        <v>104.977</v>
      </c>
      <c r="W4866" t="s">
        <v>1</v>
      </c>
    </row>
    <row r="4867" spans="1:23">
      <c r="A4867" t="s">
        <v>8120</v>
      </c>
      <c r="B4867" t="str">
        <f t="shared" si="306"/>
        <v>Enero</v>
      </c>
      <c r="C4867" s="20" t="s">
        <v>8145</v>
      </c>
      <c r="D4867" t="s">
        <v>1</v>
      </c>
      <c r="E4867" t="s">
        <v>0</v>
      </c>
      <c r="F4867" t="str">
        <f t="shared" ref="F4867:F4930" si="307">IF(E4867="05","Nota de crédito","CCF")</f>
        <v>CCF</v>
      </c>
      <c r="G4867" t="s">
        <v>8171</v>
      </c>
      <c r="H4867" t="s">
        <v>8172</v>
      </c>
      <c r="I4867">
        <v>5839</v>
      </c>
      <c r="J4867">
        <v>5839</v>
      </c>
      <c r="K4867" t="s">
        <v>552</v>
      </c>
      <c r="L4867" t="str">
        <f t="shared" ref="L4867:L4930" si="308">IF(K4867=0,"DUI","NIT")</f>
        <v>NIT</v>
      </c>
      <c r="M4867" t="str">
        <f t="shared" ref="M4867:M4930" si="309">IF(K4867=0,V4867,K4867)</f>
        <v>12151111630017</v>
      </c>
      <c r="N4867" t="s">
        <v>553</v>
      </c>
      <c r="O4867">
        <v>0</v>
      </c>
      <c r="P4867">
        <v>0</v>
      </c>
      <c r="Q4867">
        <v>503.76</v>
      </c>
      <c r="R4867">
        <v>65.488799999999998</v>
      </c>
      <c r="S4867">
        <v>0</v>
      </c>
      <c r="T4867">
        <v>0</v>
      </c>
      <c r="U4867">
        <v>569.24879999999996</v>
      </c>
      <c r="W4867" t="s">
        <v>1</v>
      </c>
    </row>
    <row r="4868" spans="1:23">
      <c r="A4868" t="s">
        <v>8120</v>
      </c>
      <c r="B4868" t="str">
        <f t="shared" si="306"/>
        <v>Enero</v>
      </c>
      <c r="C4868" s="20" t="s">
        <v>8145</v>
      </c>
      <c r="D4868" t="s">
        <v>1</v>
      </c>
      <c r="E4868" t="s">
        <v>0</v>
      </c>
      <c r="F4868" t="str">
        <f t="shared" si="307"/>
        <v>CCF</v>
      </c>
      <c r="G4868" t="s">
        <v>8171</v>
      </c>
      <c r="H4868" t="s">
        <v>8172</v>
      </c>
      <c r="I4868">
        <v>5840</v>
      </c>
      <c r="J4868">
        <v>5840</v>
      </c>
      <c r="K4868" t="s">
        <v>881</v>
      </c>
      <c r="L4868" t="str">
        <f t="shared" si="308"/>
        <v>NIT</v>
      </c>
      <c r="M4868" t="str">
        <f t="shared" si="309"/>
        <v>06140302171058</v>
      </c>
      <c r="N4868" t="s">
        <v>882</v>
      </c>
      <c r="O4868">
        <v>0</v>
      </c>
      <c r="P4868">
        <v>0</v>
      </c>
      <c r="Q4868">
        <v>118.15</v>
      </c>
      <c r="R4868">
        <v>15.359500000000001</v>
      </c>
      <c r="S4868">
        <v>0</v>
      </c>
      <c r="T4868">
        <v>0</v>
      </c>
      <c r="U4868">
        <v>133.5095</v>
      </c>
      <c r="W4868" t="s">
        <v>1</v>
      </c>
    </row>
    <row r="4869" spans="1:23">
      <c r="A4869" t="s">
        <v>8120</v>
      </c>
      <c r="B4869" t="str">
        <f t="shared" si="306"/>
        <v>Enero</v>
      </c>
      <c r="C4869" s="20" t="s">
        <v>8145</v>
      </c>
      <c r="D4869" t="s">
        <v>1</v>
      </c>
      <c r="E4869" t="s">
        <v>0</v>
      </c>
      <c r="F4869" t="str">
        <f t="shared" si="307"/>
        <v>CCF</v>
      </c>
      <c r="G4869" t="s">
        <v>8171</v>
      </c>
      <c r="H4869" t="s">
        <v>8172</v>
      </c>
      <c r="I4869">
        <v>5841</v>
      </c>
      <c r="J4869">
        <v>5841</v>
      </c>
      <c r="K4869" t="s">
        <v>976</v>
      </c>
      <c r="L4869" t="str">
        <f t="shared" si="308"/>
        <v>NIT</v>
      </c>
      <c r="M4869" t="str">
        <f t="shared" si="309"/>
        <v>12172111600024</v>
      </c>
      <c r="N4869" t="s">
        <v>977</v>
      </c>
      <c r="O4869">
        <v>0</v>
      </c>
      <c r="P4869">
        <v>0</v>
      </c>
      <c r="Q4869">
        <v>355.1</v>
      </c>
      <c r="R4869">
        <v>46.163000000000004</v>
      </c>
      <c r="S4869">
        <v>0</v>
      </c>
      <c r="T4869">
        <v>0</v>
      </c>
      <c r="U4869">
        <v>401.26300000000003</v>
      </c>
      <c r="W4869" t="s">
        <v>1</v>
      </c>
    </row>
    <row r="4870" spans="1:23">
      <c r="A4870" t="s">
        <v>8120</v>
      </c>
      <c r="B4870" t="str">
        <f t="shared" si="306"/>
        <v>Enero</v>
      </c>
      <c r="C4870" s="20" t="s">
        <v>8145</v>
      </c>
      <c r="D4870" t="s">
        <v>1</v>
      </c>
      <c r="E4870" t="s">
        <v>0</v>
      </c>
      <c r="F4870" t="str">
        <f t="shared" si="307"/>
        <v>CCF</v>
      </c>
      <c r="G4870" t="s">
        <v>8171</v>
      </c>
      <c r="H4870" t="s">
        <v>8172</v>
      </c>
      <c r="I4870">
        <v>5842</v>
      </c>
      <c r="J4870">
        <v>5842</v>
      </c>
      <c r="K4870" t="s">
        <v>451</v>
      </c>
      <c r="L4870" t="str">
        <f t="shared" si="308"/>
        <v>NIT</v>
      </c>
      <c r="M4870" t="str">
        <f t="shared" si="309"/>
        <v>11020808811017</v>
      </c>
      <c r="N4870" t="s">
        <v>452</v>
      </c>
      <c r="O4870">
        <v>0</v>
      </c>
      <c r="P4870">
        <v>0</v>
      </c>
      <c r="Q4870">
        <v>322.39999999999998</v>
      </c>
      <c r="R4870">
        <v>41.911999999999999</v>
      </c>
      <c r="S4870">
        <v>0</v>
      </c>
      <c r="T4870">
        <v>0</v>
      </c>
      <c r="U4870">
        <v>364.31199999999995</v>
      </c>
      <c r="W4870" t="s">
        <v>1</v>
      </c>
    </row>
    <row r="4871" spans="1:23">
      <c r="A4871" t="s">
        <v>8120</v>
      </c>
      <c r="B4871" t="str">
        <f t="shared" si="306"/>
        <v>Enero</v>
      </c>
      <c r="C4871" s="20" t="s">
        <v>8145</v>
      </c>
      <c r="D4871" t="s">
        <v>1</v>
      </c>
      <c r="E4871" t="s">
        <v>0</v>
      </c>
      <c r="F4871" t="str">
        <f t="shared" si="307"/>
        <v>CCF</v>
      </c>
      <c r="G4871" t="s">
        <v>8171</v>
      </c>
      <c r="H4871" t="s">
        <v>8172</v>
      </c>
      <c r="I4871">
        <v>5843</v>
      </c>
      <c r="J4871">
        <v>5843</v>
      </c>
      <c r="K4871" t="s">
        <v>118</v>
      </c>
      <c r="L4871" t="str">
        <f t="shared" si="308"/>
        <v>NIT</v>
      </c>
      <c r="M4871" t="str">
        <f t="shared" si="309"/>
        <v>06141106071025</v>
      </c>
      <c r="N4871" t="s">
        <v>119</v>
      </c>
      <c r="O4871">
        <v>0</v>
      </c>
      <c r="P4871">
        <v>0</v>
      </c>
      <c r="Q4871">
        <v>132.75</v>
      </c>
      <c r="R4871">
        <v>17.2575</v>
      </c>
      <c r="S4871">
        <v>0</v>
      </c>
      <c r="T4871">
        <v>0</v>
      </c>
      <c r="U4871">
        <v>150.00749999999999</v>
      </c>
      <c r="W4871" t="s">
        <v>1</v>
      </c>
    </row>
    <row r="4872" spans="1:23">
      <c r="A4872" t="s">
        <v>8120</v>
      </c>
      <c r="B4872" t="str">
        <f t="shared" si="306"/>
        <v>Enero</v>
      </c>
      <c r="C4872" s="20" t="s">
        <v>8145</v>
      </c>
      <c r="D4872" t="s">
        <v>1</v>
      </c>
      <c r="E4872" t="s">
        <v>0</v>
      </c>
      <c r="F4872" t="str">
        <f t="shared" si="307"/>
        <v>CCF</v>
      </c>
      <c r="G4872" t="s">
        <v>8171</v>
      </c>
      <c r="H4872" t="s">
        <v>8172</v>
      </c>
      <c r="I4872">
        <v>5844</v>
      </c>
      <c r="J4872">
        <v>5844</v>
      </c>
      <c r="K4872" t="s">
        <v>1022</v>
      </c>
      <c r="L4872" t="str">
        <f t="shared" si="308"/>
        <v>NIT</v>
      </c>
      <c r="M4872" t="str">
        <f t="shared" si="309"/>
        <v>06142405791383</v>
      </c>
      <c r="N4872" t="s">
        <v>1023</v>
      </c>
      <c r="O4872">
        <v>0</v>
      </c>
      <c r="P4872">
        <v>0</v>
      </c>
      <c r="Q4872">
        <v>196.54</v>
      </c>
      <c r="R4872">
        <v>25.5502</v>
      </c>
      <c r="S4872">
        <v>0</v>
      </c>
      <c r="T4872">
        <v>0</v>
      </c>
      <c r="U4872">
        <v>222.09019999999998</v>
      </c>
      <c r="W4872" t="s">
        <v>1</v>
      </c>
    </row>
    <row r="4873" spans="1:23">
      <c r="A4873" t="s">
        <v>8120</v>
      </c>
      <c r="B4873" t="str">
        <f t="shared" si="306"/>
        <v>Enero</v>
      </c>
      <c r="C4873" s="20" t="s">
        <v>8145</v>
      </c>
      <c r="D4873" t="s">
        <v>1</v>
      </c>
      <c r="E4873" t="s">
        <v>0</v>
      </c>
      <c r="F4873" t="str">
        <f t="shared" si="307"/>
        <v>CCF</v>
      </c>
      <c r="G4873" t="s">
        <v>8171</v>
      </c>
      <c r="H4873" t="s">
        <v>8172</v>
      </c>
      <c r="I4873">
        <v>5845</v>
      </c>
      <c r="J4873">
        <v>5845</v>
      </c>
      <c r="K4873" t="s">
        <v>1396</v>
      </c>
      <c r="L4873" t="str">
        <f t="shared" si="308"/>
        <v>NIT</v>
      </c>
      <c r="M4873" t="str">
        <f t="shared" si="309"/>
        <v>06142007201037</v>
      </c>
      <c r="N4873" t="s">
        <v>1397</v>
      </c>
      <c r="O4873">
        <v>0</v>
      </c>
      <c r="P4873">
        <v>0</v>
      </c>
      <c r="Q4873">
        <v>46.46</v>
      </c>
      <c r="R4873">
        <v>6.0398000000000005</v>
      </c>
      <c r="S4873">
        <v>0</v>
      </c>
      <c r="T4873">
        <v>0</v>
      </c>
      <c r="U4873">
        <v>52.4998</v>
      </c>
      <c r="W4873" t="s">
        <v>1</v>
      </c>
    </row>
    <row r="4874" spans="1:23">
      <c r="A4874" t="s">
        <v>8120</v>
      </c>
      <c r="B4874" t="str">
        <f t="shared" si="306"/>
        <v>Enero</v>
      </c>
      <c r="C4874" s="20" t="s">
        <v>8133</v>
      </c>
      <c r="D4874" t="s">
        <v>1</v>
      </c>
      <c r="E4874" t="s">
        <v>0</v>
      </c>
      <c r="F4874" t="str">
        <f t="shared" si="307"/>
        <v>CCF</v>
      </c>
      <c r="G4874" t="s">
        <v>8171</v>
      </c>
      <c r="H4874" t="s">
        <v>8172</v>
      </c>
      <c r="I4874">
        <v>5846</v>
      </c>
      <c r="J4874">
        <v>5846</v>
      </c>
      <c r="K4874" t="s">
        <v>1159</v>
      </c>
      <c r="L4874" t="str">
        <f t="shared" si="308"/>
        <v>NIT</v>
      </c>
      <c r="M4874" t="str">
        <f t="shared" si="309"/>
        <v>02102106790010</v>
      </c>
      <c r="N4874" t="s">
        <v>1160</v>
      </c>
      <c r="O4874">
        <v>0</v>
      </c>
      <c r="P4874">
        <v>0</v>
      </c>
      <c r="Q4874">
        <v>67.349999999999994</v>
      </c>
      <c r="R4874">
        <v>8.7554999999999996</v>
      </c>
      <c r="S4874">
        <v>0</v>
      </c>
      <c r="T4874">
        <v>0</v>
      </c>
      <c r="U4874">
        <v>76.105499999999992</v>
      </c>
      <c r="W4874" t="s">
        <v>1</v>
      </c>
    </row>
    <row r="4875" spans="1:23">
      <c r="A4875" t="s">
        <v>8120</v>
      </c>
      <c r="B4875" t="str">
        <f t="shared" si="306"/>
        <v>Enero</v>
      </c>
      <c r="C4875" s="20" t="s">
        <v>8133</v>
      </c>
      <c r="D4875" t="s">
        <v>1</v>
      </c>
      <c r="E4875" t="s">
        <v>0</v>
      </c>
      <c r="F4875" t="str">
        <f t="shared" si="307"/>
        <v>CCF</v>
      </c>
      <c r="G4875" t="s">
        <v>8171</v>
      </c>
      <c r="H4875" t="s">
        <v>8172</v>
      </c>
      <c r="I4875">
        <v>5847</v>
      </c>
      <c r="J4875">
        <v>5847</v>
      </c>
      <c r="K4875" t="s">
        <v>447</v>
      </c>
      <c r="L4875" t="str">
        <f t="shared" si="308"/>
        <v>NIT</v>
      </c>
      <c r="M4875" t="str">
        <f t="shared" si="309"/>
        <v>02022809771041</v>
      </c>
      <c r="N4875" t="s">
        <v>448</v>
      </c>
      <c r="O4875">
        <v>0</v>
      </c>
      <c r="P4875">
        <v>0</v>
      </c>
      <c r="Q4875">
        <v>1140.33</v>
      </c>
      <c r="R4875">
        <v>148.24289999999999</v>
      </c>
      <c r="S4875">
        <v>0</v>
      </c>
      <c r="T4875">
        <v>0</v>
      </c>
      <c r="U4875">
        <v>1288.5728999999999</v>
      </c>
      <c r="W4875" t="s">
        <v>1</v>
      </c>
    </row>
    <row r="4876" spans="1:23">
      <c r="A4876" t="s">
        <v>8120</v>
      </c>
      <c r="B4876" t="str">
        <f t="shared" si="306"/>
        <v>Enero</v>
      </c>
      <c r="C4876" s="20" t="s">
        <v>8133</v>
      </c>
      <c r="D4876" t="s">
        <v>1</v>
      </c>
      <c r="E4876" t="s">
        <v>0</v>
      </c>
      <c r="F4876" t="str">
        <f t="shared" si="307"/>
        <v>CCF</v>
      </c>
      <c r="G4876" t="s">
        <v>8171</v>
      </c>
      <c r="H4876" t="s">
        <v>8172</v>
      </c>
      <c r="I4876">
        <v>5848</v>
      </c>
      <c r="J4876">
        <v>5848</v>
      </c>
      <c r="K4876" t="s">
        <v>455</v>
      </c>
      <c r="L4876" t="str">
        <f t="shared" si="308"/>
        <v>NIT</v>
      </c>
      <c r="M4876" t="str">
        <f t="shared" si="309"/>
        <v>06142701171056</v>
      </c>
      <c r="N4876" t="s">
        <v>456</v>
      </c>
      <c r="O4876">
        <v>0</v>
      </c>
      <c r="P4876">
        <v>0</v>
      </c>
      <c r="Q4876">
        <v>84</v>
      </c>
      <c r="R4876">
        <v>10.92</v>
      </c>
      <c r="S4876">
        <v>0</v>
      </c>
      <c r="T4876">
        <v>0</v>
      </c>
      <c r="U4876">
        <v>94.92</v>
      </c>
      <c r="W4876" t="s">
        <v>1</v>
      </c>
    </row>
    <row r="4877" spans="1:23">
      <c r="A4877" t="s">
        <v>8120</v>
      </c>
      <c r="B4877" t="str">
        <f t="shared" si="306"/>
        <v>Enero</v>
      </c>
      <c r="C4877" s="20" t="s">
        <v>8133</v>
      </c>
      <c r="D4877" t="s">
        <v>1</v>
      </c>
      <c r="E4877" t="s">
        <v>0</v>
      </c>
      <c r="F4877" t="str">
        <f t="shared" si="307"/>
        <v>CCF</v>
      </c>
      <c r="G4877" t="s">
        <v>8171</v>
      </c>
      <c r="H4877" t="s">
        <v>8172</v>
      </c>
      <c r="I4877">
        <v>5849</v>
      </c>
      <c r="J4877">
        <v>5849</v>
      </c>
      <c r="K4877" t="s">
        <v>594</v>
      </c>
      <c r="L4877" t="str">
        <f t="shared" si="308"/>
        <v>NIT</v>
      </c>
      <c r="M4877" t="str">
        <f t="shared" si="309"/>
        <v>01041703761013</v>
      </c>
      <c r="N4877" t="s">
        <v>595</v>
      </c>
      <c r="O4877">
        <v>0</v>
      </c>
      <c r="P4877">
        <v>0</v>
      </c>
      <c r="Q4877">
        <v>2.2999999999999998</v>
      </c>
      <c r="R4877">
        <v>0.29899999999999999</v>
      </c>
      <c r="S4877">
        <v>0</v>
      </c>
      <c r="T4877">
        <v>0</v>
      </c>
      <c r="U4877">
        <v>2.5989999999999998</v>
      </c>
      <c r="W4877" t="s">
        <v>1</v>
      </c>
    </row>
    <row r="4878" spans="1:23">
      <c r="A4878" t="s">
        <v>8120</v>
      </c>
      <c r="B4878" t="str">
        <f t="shared" si="306"/>
        <v>Enero</v>
      </c>
      <c r="C4878" s="20" t="s">
        <v>8133</v>
      </c>
      <c r="D4878" t="s">
        <v>1</v>
      </c>
      <c r="E4878" t="s">
        <v>0</v>
      </c>
      <c r="F4878" t="str">
        <f t="shared" si="307"/>
        <v>CCF</v>
      </c>
      <c r="G4878" t="s">
        <v>8171</v>
      </c>
      <c r="H4878" t="s">
        <v>8172</v>
      </c>
      <c r="I4878">
        <v>5850</v>
      </c>
      <c r="J4878">
        <v>5850</v>
      </c>
      <c r="K4878" t="s">
        <v>834</v>
      </c>
      <c r="L4878" t="str">
        <f t="shared" si="308"/>
        <v>NIT</v>
      </c>
      <c r="M4878" t="str">
        <f t="shared" si="309"/>
        <v>02100108700014</v>
      </c>
      <c r="N4878" t="s">
        <v>835</v>
      </c>
      <c r="O4878">
        <v>0</v>
      </c>
      <c r="P4878">
        <v>0</v>
      </c>
      <c r="Q4878">
        <v>28.8</v>
      </c>
      <c r="R4878">
        <v>3.7440000000000002</v>
      </c>
      <c r="S4878">
        <v>0</v>
      </c>
      <c r="T4878">
        <v>0</v>
      </c>
      <c r="U4878">
        <v>32.544000000000004</v>
      </c>
      <c r="W4878" t="s">
        <v>1</v>
      </c>
    </row>
    <row r="4879" spans="1:23">
      <c r="A4879" t="s">
        <v>8120</v>
      </c>
      <c r="B4879" t="str">
        <f t="shared" si="306"/>
        <v>Enero</v>
      </c>
      <c r="C4879" s="20" t="s">
        <v>8133</v>
      </c>
      <c r="D4879" t="s">
        <v>1</v>
      </c>
      <c r="E4879" t="s">
        <v>0</v>
      </c>
      <c r="F4879" t="str">
        <f t="shared" si="307"/>
        <v>CCF</v>
      </c>
      <c r="G4879" t="s">
        <v>8171</v>
      </c>
      <c r="H4879" t="s">
        <v>8172</v>
      </c>
      <c r="I4879">
        <v>5851</v>
      </c>
      <c r="J4879">
        <v>5851</v>
      </c>
      <c r="K4879" t="s">
        <v>283</v>
      </c>
      <c r="L4879" t="str">
        <f t="shared" si="308"/>
        <v>NIT</v>
      </c>
      <c r="M4879" t="str">
        <f t="shared" si="309"/>
        <v>06143010121032</v>
      </c>
      <c r="N4879" t="s">
        <v>284</v>
      </c>
      <c r="O4879">
        <v>0</v>
      </c>
      <c r="P4879">
        <v>0</v>
      </c>
      <c r="Q4879">
        <v>550</v>
      </c>
      <c r="R4879">
        <v>71.5</v>
      </c>
      <c r="S4879">
        <v>0</v>
      </c>
      <c r="T4879">
        <v>0</v>
      </c>
      <c r="U4879">
        <v>621.5</v>
      </c>
      <c r="W4879" t="s">
        <v>1</v>
      </c>
    </row>
    <row r="4880" spans="1:23">
      <c r="A4880" t="s">
        <v>8120</v>
      </c>
      <c r="B4880" t="str">
        <f t="shared" si="306"/>
        <v>Enero</v>
      </c>
      <c r="C4880" s="20" t="s">
        <v>8133</v>
      </c>
      <c r="D4880" t="s">
        <v>1</v>
      </c>
      <c r="E4880" t="s">
        <v>0</v>
      </c>
      <c r="F4880" t="str">
        <f t="shared" si="307"/>
        <v>CCF</v>
      </c>
      <c r="G4880" t="s">
        <v>8171</v>
      </c>
      <c r="H4880" t="s">
        <v>8172</v>
      </c>
      <c r="I4880">
        <v>5852</v>
      </c>
      <c r="J4880">
        <v>5852</v>
      </c>
      <c r="K4880" t="s">
        <v>365</v>
      </c>
      <c r="L4880" t="str">
        <f t="shared" si="308"/>
        <v>NIT</v>
      </c>
      <c r="M4880" t="str">
        <f t="shared" si="309"/>
        <v>05121306771027</v>
      </c>
      <c r="N4880" t="s">
        <v>366</v>
      </c>
      <c r="O4880">
        <v>0</v>
      </c>
      <c r="P4880">
        <v>0</v>
      </c>
      <c r="Q4880">
        <v>223.01</v>
      </c>
      <c r="R4880">
        <v>28.991299999999999</v>
      </c>
      <c r="S4880">
        <v>0</v>
      </c>
      <c r="T4880">
        <v>0</v>
      </c>
      <c r="U4880">
        <v>252.00129999999999</v>
      </c>
      <c r="W4880" t="s">
        <v>1</v>
      </c>
    </row>
    <row r="4881" spans="1:23">
      <c r="A4881" t="s">
        <v>8120</v>
      </c>
      <c r="B4881" t="str">
        <f t="shared" si="306"/>
        <v>Enero</v>
      </c>
      <c r="C4881" s="20" t="s">
        <v>8133</v>
      </c>
      <c r="D4881" t="s">
        <v>1</v>
      </c>
      <c r="E4881" t="s">
        <v>0</v>
      </c>
      <c r="F4881" t="str">
        <f t="shared" si="307"/>
        <v>CCF</v>
      </c>
      <c r="G4881" t="s">
        <v>8171</v>
      </c>
      <c r="H4881" t="s">
        <v>8172</v>
      </c>
      <c r="I4881">
        <v>5853</v>
      </c>
      <c r="J4881">
        <v>5853</v>
      </c>
      <c r="K4881" t="s">
        <v>711</v>
      </c>
      <c r="L4881" t="str">
        <f t="shared" si="308"/>
        <v>NIT</v>
      </c>
      <c r="M4881" t="str">
        <f t="shared" si="309"/>
        <v>06141304941051</v>
      </c>
      <c r="N4881" t="s">
        <v>712</v>
      </c>
      <c r="O4881">
        <v>0</v>
      </c>
      <c r="P4881">
        <v>0</v>
      </c>
      <c r="Q4881">
        <v>241.59</v>
      </c>
      <c r="R4881">
        <v>31.406700000000001</v>
      </c>
      <c r="S4881">
        <v>0</v>
      </c>
      <c r="T4881">
        <v>0</v>
      </c>
      <c r="U4881">
        <v>272.99670000000003</v>
      </c>
      <c r="W4881" t="s">
        <v>1</v>
      </c>
    </row>
    <row r="4882" spans="1:23">
      <c r="A4882" t="s">
        <v>8120</v>
      </c>
      <c r="B4882" t="str">
        <f t="shared" si="306"/>
        <v>Enero</v>
      </c>
      <c r="C4882" s="20" t="s">
        <v>8133</v>
      </c>
      <c r="D4882" t="s">
        <v>1</v>
      </c>
      <c r="E4882" t="s">
        <v>0</v>
      </c>
      <c r="F4882" t="str">
        <f t="shared" si="307"/>
        <v>CCF</v>
      </c>
      <c r="G4882" t="s">
        <v>8171</v>
      </c>
      <c r="H4882" t="s">
        <v>8172</v>
      </c>
      <c r="I4882">
        <v>5855</v>
      </c>
      <c r="J4882">
        <v>5855</v>
      </c>
      <c r="K4882" t="s">
        <v>830</v>
      </c>
      <c r="L4882" t="str">
        <f t="shared" si="308"/>
        <v>NIT</v>
      </c>
      <c r="M4882" t="str">
        <f t="shared" si="309"/>
        <v>14080405781014</v>
      </c>
      <c r="N4882" t="s">
        <v>831</v>
      </c>
      <c r="O4882">
        <v>0</v>
      </c>
      <c r="P4882">
        <v>0</v>
      </c>
      <c r="Q4882">
        <v>249.93</v>
      </c>
      <c r="R4882">
        <v>32.490900000000003</v>
      </c>
      <c r="S4882">
        <v>0</v>
      </c>
      <c r="T4882">
        <v>0</v>
      </c>
      <c r="U4882">
        <v>282.42090000000002</v>
      </c>
      <c r="W4882" t="s">
        <v>1</v>
      </c>
    </row>
    <row r="4883" spans="1:23">
      <c r="A4883" t="s">
        <v>8120</v>
      </c>
      <c r="B4883" t="str">
        <f t="shared" si="306"/>
        <v>Enero</v>
      </c>
      <c r="C4883" s="20" t="s">
        <v>8133</v>
      </c>
      <c r="D4883" t="s">
        <v>1</v>
      </c>
      <c r="E4883" t="s">
        <v>0</v>
      </c>
      <c r="F4883" t="str">
        <f t="shared" si="307"/>
        <v>CCF</v>
      </c>
      <c r="G4883" t="s">
        <v>8171</v>
      </c>
      <c r="H4883" t="s">
        <v>8172</v>
      </c>
      <c r="I4883">
        <v>5856</v>
      </c>
      <c r="J4883">
        <v>5856</v>
      </c>
      <c r="K4883" t="s">
        <v>691</v>
      </c>
      <c r="L4883" t="str">
        <f t="shared" si="308"/>
        <v>NIT</v>
      </c>
      <c r="M4883" t="str">
        <f t="shared" si="309"/>
        <v>14122104501010</v>
      </c>
      <c r="N4883" t="s">
        <v>692</v>
      </c>
      <c r="O4883">
        <v>0</v>
      </c>
      <c r="P4883">
        <v>0</v>
      </c>
      <c r="Q4883">
        <v>94.92</v>
      </c>
      <c r="R4883">
        <v>12.339600000000001</v>
      </c>
      <c r="S4883">
        <v>0</v>
      </c>
      <c r="T4883">
        <v>0</v>
      </c>
      <c r="U4883">
        <v>107.25960000000001</v>
      </c>
      <c r="W4883" t="s">
        <v>1</v>
      </c>
    </row>
    <row r="4884" spans="1:23">
      <c r="A4884" t="s">
        <v>8120</v>
      </c>
      <c r="B4884" t="str">
        <f t="shared" si="306"/>
        <v>Enero</v>
      </c>
      <c r="C4884" s="20" t="s">
        <v>8133</v>
      </c>
      <c r="D4884" t="s">
        <v>1</v>
      </c>
      <c r="E4884" t="s">
        <v>0</v>
      </c>
      <c r="F4884" t="str">
        <f t="shared" si="307"/>
        <v>CCF</v>
      </c>
      <c r="G4884" t="s">
        <v>8171</v>
      </c>
      <c r="H4884" t="s">
        <v>8172</v>
      </c>
      <c r="I4884">
        <v>5857</v>
      </c>
      <c r="J4884">
        <v>5857</v>
      </c>
      <c r="K4884" t="s">
        <v>183</v>
      </c>
      <c r="L4884" t="str">
        <f t="shared" si="308"/>
        <v>NIT</v>
      </c>
      <c r="M4884" t="str">
        <f t="shared" si="309"/>
        <v>06142009101064</v>
      </c>
      <c r="N4884" t="s">
        <v>184</v>
      </c>
      <c r="O4884">
        <v>0</v>
      </c>
      <c r="P4884">
        <v>0</v>
      </c>
      <c r="Q4884">
        <v>106</v>
      </c>
      <c r="R4884">
        <v>13.780000000000001</v>
      </c>
      <c r="S4884">
        <v>0</v>
      </c>
      <c r="T4884">
        <v>0</v>
      </c>
      <c r="U4884">
        <v>119.78</v>
      </c>
      <c r="W4884" t="s">
        <v>1</v>
      </c>
    </row>
    <row r="4885" spans="1:23">
      <c r="A4885" t="s">
        <v>8120</v>
      </c>
      <c r="B4885" t="str">
        <f t="shared" si="306"/>
        <v>Enero</v>
      </c>
      <c r="C4885" s="20" t="s">
        <v>8133</v>
      </c>
      <c r="D4885" t="s">
        <v>1</v>
      </c>
      <c r="E4885" t="s">
        <v>0</v>
      </c>
      <c r="F4885" t="str">
        <f t="shared" si="307"/>
        <v>CCF</v>
      </c>
      <c r="G4885" t="s">
        <v>8171</v>
      </c>
      <c r="H4885" t="s">
        <v>8172</v>
      </c>
      <c r="I4885">
        <v>5858</v>
      </c>
      <c r="J4885">
        <v>5858</v>
      </c>
      <c r="K4885" t="s">
        <v>183</v>
      </c>
      <c r="L4885" t="str">
        <f t="shared" si="308"/>
        <v>NIT</v>
      </c>
      <c r="M4885" t="str">
        <f t="shared" si="309"/>
        <v>06142009101064</v>
      </c>
      <c r="N4885" t="s">
        <v>184</v>
      </c>
      <c r="O4885">
        <v>0</v>
      </c>
      <c r="P4885">
        <v>0</v>
      </c>
      <c r="Q4885">
        <v>7.74</v>
      </c>
      <c r="R4885">
        <v>1.0062</v>
      </c>
      <c r="S4885">
        <v>0</v>
      </c>
      <c r="T4885">
        <v>0</v>
      </c>
      <c r="U4885">
        <v>8.7462</v>
      </c>
      <c r="W4885" t="s">
        <v>1</v>
      </c>
    </row>
    <row r="4886" spans="1:23">
      <c r="A4886" t="s">
        <v>8120</v>
      </c>
      <c r="B4886" t="str">
        <f t="shared" si="306"/>
        <v>Enero</v>
      </c>
      <c r="C4886" s="20" t="s">
        <v>8133</v>
      </c>
      <c r="D4886" t="s">
        <v>1</v>
      </c>
      <c r="E4886" t="s">
        <v>0</v>
      </c>
      <c r="F4886" t="str">
        <f t="shared" si="307"/>
        <v>CCF</v>
      </c>
      <c r="G4886" t="s">
        <v>8171</v>
      </c>
      <c r="H4886" t="s">
        <v>8172</v>
      </c>
      <c r="I4886">
        <v>5859</v>
      </c>
      <c r="J4886">
        <v>5859</v>
      </c>
      <c r="K4886" t="s">
        <v>8020</v>
      </c>
      <c r="L4886" t="str">
        <f t="shared" si="308"/>
        <v>NIT</v>
      </c>
      <c r="M4886" t="str">
        <f t="shared" si="309"/>
        <v>06141409801239</v>
      </c>
      <c r="N4886" t="s">
        <v>8021</v>
      </c>
      <c r="O4886">
        <v>0</v>
      </c>
      <c r="P4886">
        <v>0</v>
      </c>
      <c r="Q4886">
        <v>30.99</v>
      </c>
      <c r="R4886">
        <v>4.0286999999999997</v>
      </c>
      <c r="S4886">
        <v>0</v>
      </c>
      <c r="T4886">
        <v>0</v>
      </c>
      <c r="U4886">
        <v>35.018699999999995</v>
      </c>
      <c r="W4886" t="s">
        <v>1</v>
      </c>
    </row>
    <row r="4887" spans="1:23">
      <c r="A4887" t="s">
        <v>8120</v>
      </c>
      <c r="B4887" t="str">
        <f t="shared" si="306"/>
        <v>Enero</v>
      </c>
      <c r="C4887" s="20" t="s">
        <v>8133</v>
      </c>
      <c r="D4887" t="s">
        <v>1</v>
      </c>
      <c r="E4887" t="s">
        <v>0</v>
      </c>
      <c r="F4887" t="str">
        <f t="shared" si="307"/>
        <v>CCF</v>
      </c>
      <c r="G4887" t="s">
        <v>8171</v>
      </c>
      <c r="H4887" t="s">
        <v>8172</v>
      </c>
      <c r="I4887">
        <v>5860</v>
      </c>
      <c r="J4887">
        <v>5860</v>
      </c>
      <c r="K4887" t="s">
        <v>937</v>
      </c>
      <c r="L4887" t="str">
        <f t="shared" si="308"/>
        <v>NIT</v>
      </c>
      <c r="M4887" t="str">
        <f t="shared" si="309"/>
        <v>06012504731014</v>
      </c>
      <c r="N4887" t="s">
        <v>938</v>
      </c>
      <c r="O4887">
        <v>0</v>
      </c>
      <c r="P4887">
        <v>0</v>
      </c>
      <c r="Q4887">
        <v>595.32000000000005</v>
      </c>
      <c r="R4887">
        <v>77.391600000000011</v>
      </c>
      <c r="S4887">
        <v>0</v>
      </c>
      <c r="T4887">
        <v>0</v>
      </c>
      <c r="U4887">
        <v>672.71160000000009</v>
      </c>
      <c r="W4887" t="s">
        <v>1</v>
      </c>
    </row>
    <row r="4888" spans="1:23">
      <c r="A4888" t="s">
        <v>8120</v>
      </c>
      <c r="B4888" t="str">
        <f t="shared" si="306"/>
        <v>Enero</v>
      </c>
      <c r="C4888" s="20" t="s">
        <v>8133</v>
      </c>
      <c r="D4888" t="s">
        <v>1</v>
      </c>
      <c r="E4888" t="s">
        <v>0</v>
      </c>
      <c r="F4888" t="str">
        <f t="shared" si="307"/>
        <v>CCF</v>
      </c>
      <c r="G4888" t="s">
        <v>8171</v>
      </c>
      <c r="H4888" t="s">
        <v>8172</v>
      </c>
      <c r="I4888">
        <v>5861</v>
      </c>
      <c r="J4888">
        <v>5861</v>
      </c>
      <c r="K4888" t="s">
        <v>501</v>
      </c>
      <c r="L4888" t="str">
        <f t="shared" si="308"/>
        <v>NIT</v>
      </c>
      <c r="M4888" t="str">
        <f t="shared" si="309"/>
        <v>06143105181040</v>
      </c>
      <c r="N4888" t="s">
        <v>502</v>
      </c>
      <c r="O4888">
        <v>0</v>
      </c>
      <c r="P4888">
        <v>0</v>
      </c>
      <c r="Q4888">
        <v>1065.57</v>
      </c>
      <c r="R4888">
        <v>138.5241</v>
      </c>
      <c r="S4888">
        <v>0</v>
      </c>
      <c r="T4888">
        <v>0</v>
      </c>
      <c r="U4888">
        <v>1204.0941</v>
      </c>
      <c r="W4888" t="s">
        <v>1</v>
      </c>
    </row>
    <row r="4889" spans="1:23">
      <c r="A4889" t="s">
        <v>8120</v>
      </c>
      <c r="B4889" t="str">
        <f t="shared" si="306"/>
        <v>Enero</v>
      </c>
      <c r="C4889" s="20" t="s">
        <v>8133</v>
      </c>
      <c r="D4889" t="s">
        <v>1</v>
      </c>
      <c r="E4889" t="s">
        <v>0</v>
      </c>
      <c r="F4889" t="str">
        <f t="shared" si="307"/>
        <v>CCF</v>
      </c>
      <c r="G4889" t="s">
        <v>8171</v>
      </c>
      <c r="H4889" t="s">
        <v>8172</v>
      </c>
      <c r="I4889">
        <v>5862</v>
      </c>
      <c r="J4889">
        <v>5862</v>
      </c>
      <c r="K4889" t="s">
        <v>227</v>
      </c>
      <c r="L4889" t="str">
        <f t="shared" si="308"/>
        <v>NIT</v>
      </c>
      <c r="M4889" t="str">
        <f t="shared" si="309"/>
        <v>05021104731010</v>
      </c>
      <c r="N4889" t="s">
        <v>228</v>
      </c>
      <c r="O4889">
        <v>0</v>
      </c>
      <c r="P4889">
        <v>0</v>
      </c>
      <c r="Q4889">
        <v>44.81</v>
      </c>
      <c r="R4889">
        <v>5.8253000000000004</v>
      </c>
      <c r="S4889">
        <v>0</v>
      </c>
      <c r="T4889">
        <v>0</v>
      </c>
      <c r="U4889">
        <v>50.635300000000001</v>
      </c>
      <c r="W4889" t="s">
        <v>1</v>
      </c>
    </row>
    <row r="4890" spans="1:23">
      <c r="A4890" t="s">
        <v>8120</v>
      </c>
      <c r="B4890" t="str">
        <f t="shared" si="306"/>
        <v>Enero</v>
      </c>
      <c r="C4890" s="20" t="s">
        <v>8133</v>
      </c>
      <c r="D4890" t="s">
        <v>1</v>
      </c>
      <c r="E4890" t="s">
        <v>0</v>
      </c>
      <c r="F4890" t="str">
        <f t="shared" si="307"/>
        <v>CCF</v>
      </c>
      <c r="G4890" t="s">
        <v>8171</v>
      </c>
      <c r="H4890" t="s">
        <v>8172</v>
      </c>
      <c r="I4890">
        <v>5863</v>
      </c>
      <c r="J4890">
        <v>5863</v>
      </c>
      <c r="K4890" t="s">
        <v>753</v>
      </c>
      <c r="L4890" t="str">
        <f t="shared" si="308"/>
        <v>NIT</v>
      </c>
      <c r="M4890" t="str">
        <f t="shared" si="309"/>
        <v>01010207530016</v>
      </c>
      <c r="N4890" t="s">
        <v>754</v>
      </c>
      <c r="O4890">
        <v>0</v>
      </c>
      <c r="P4890">
        <v>0</v>
      </c>
      <c r="Q4890">
        <v>15.2</v>
      </c>
      <c r="R4890">
        <v>1.976</v>
      </c>
      <c r="S4890">
        <v>0</v>
      </c>
      <c r="T4890">
        <v>0</v>
      </c>
      <c r="U4890">
        <v>17.175999999999998</v>
      </c>
      <c r="W4890" t="s">
        <v>1</v>
      </c>
    </row>
    <row r="4891" spans="1:23">
      <c r="A4891" t="s">
        <v>8120</v>
      </c>
      <c r="B4891" t="str">
        <f t="shared" si="306"/>
        <v>Enero</v>
      </c>
      <c r="C4891" s="20" t="s">
        <v>8133</v>
      </c>
      <c r="D4891" t="s">
        <v>1</v>
      </c>
      <c r="E4891" t="s">
        <v>0</v>
      </c>
      <c r="F4891" t="str">
        <f t="shared" si="307"/>
        <v>CCF</v>
      </c>
      <c r="G4891" t="s">
        <v>8171</v>
      </c>
      <c r="H4891" t="s">
        <v>8172</v>
      </c>
      <c r="I4891">
        <v>5864</v>
      </c>
      <c r="J4891">
        <v>5864</v>
      </c>
      <c r="K4891" t="s">
        <v>737</v>
      </c>
      <c r="L4891" t="str">
        <f t="shared" si="308"/>
        <v>NIT</v>
      </c>
      <c r="M4891" t="str">
        <f t="shared" si="309"/>
        <v>06142411121039</v>
      </c>
      <c r="N4891" t="s">
        <v>738</v>
      </c>
      <c r="O4891">
        <v>0</v>
      </c>
      <c r="P4891">
        <v>0</v>
      </c>
      <c r="Q4891">
        <v>28.67</v>
      </c>
      <c r="R4891">
        <v>3.7271000000000005</v>
      </c>
      <c r="S4891">
        <v>0</v>
      </c>
      <c r="T4891">
        <v>0</v>
      </c>
      <c r="U4891">
        <v>32.397100000000002</v>
      </c>
      <c r="W4891" t="s">
        <v>1</v>
      </c>
    </row>
    <row r="4892" spans="1:23">
      <c r="A4892" t="s">
        <v>8120</v>
      </c>
      <c r="B4892" t="str">
        <f t="shared" si="306"/>
        <v>Enero</v>
      </c>
      <c r="C4892" s="20" t="s">
        <v>8133</v>
      </c>
      <c r="D4892" t="s">
        <v>1</v>
      </c>
      <c r="E4892" t="s">
        <v>0</v>
      </c>
      <c r="F4892" t="str">
        <f t="shared" si="307"/>
        <v>CCF</v>
      </c>
      <c r="G4892" t="s">
        <v>8171</v>
      </c>
      <c r="H4892" t="s">
        <v>8172</v>
      </c>
      <c r="I4892">
        <v>5865</v>
      </c>
      <c r="J4892">
        <v>5865</v>
      </c>
      <c r="K4892" t="s">
        <v>1346</v>
      </c>
      <c r="L4892" t="str">
        <f t="shared" si="308"/>
        <v>NIT</v>
      </c>
      <c r="M4892" t="str">
        <f t="shared" si="309"/>
        <v>09031712791014</v>
      </c>
      <c r="N4892" t="s">
        <v>1347</v>
      </c>
      <c r="O4892">
        <v>0</v>
      </c>
      <c r="P4892">
        <v>0</v>
      </c>
      <c r="Q4892">
        <v>294.27999999999997</v>
      </c>
      <c r="R4892">
        <v>38.256399999999999</v>
      </c>
      <c r="S4892">
        <v>0</v>
      </c>
      <c r="T4892">
        <v>0</v>
      </c>
      <c r="U4892">
        <v>332.53639999999996</v>
      </c>
      <c r="W4892" t="s">
        <v>1</v>
      </c>
    </row>
    <row r="4893" spans="1:23">
      <c r="A4893" t="s">
        <v>8120</v>
      </c>
      <c r="B4893" t="str">
        <f t="shared" si="306"/>
        <v>Enero</v>
      </c>
      <c r="C4893" s="20" t="s">
        <v>8133</v>
      </c>
      <c r="D4893" t="s">
        <v>1</v>
      </c>
      <c r="E4893" t="s">
        <v>0</v>
      </c>
      <c r="F4893" t="str">
        <f t="shared" si="307"/>
        <v>CCF</v>
      </c>
      <c r="G4893" t="s">
        <v>8171</v>
      </c>
      <c r="H4893" t="s">
        <v>8172</v>
      </c>
      <c r="I4893">
        <v>5866</v>
      </c>
      <c r="J4893">
        <v>5866</v>
      </c>
      <c r="K4893" t="s">
        <v>1344</v>
      </c>
      <c r="L4893" t="str">
        <f t="shared" si="308"/>
        <v>NIT</v>
      </c>
      <c r="M4893" t="str">
        <f t="shared" si="309"/>
        <v>05021402641024</v>
      </c>
      <c r="N4893" t="s">
        <v>1345</v>
      </c>
      <c r="O4893">
        <v>0</v>
      </c>
      <c r="P4893">
        <v>0</v>
      </c>
      <c r="Q4893">
        <v>148.66</v>
      </c>
      <c r="R4893">
        <v>19.325800000000001</v>
      </c>
      <c r="S4893">
        <v>0</v>
      </c>
      <c r="T4893">
        <v>0</v>
      </c>
      <c r="U4893">
        <v>167.98579999999998</v>
      </c>
      <c r="W4893" t="s">
        <v>1</v>
      </c>
    </row>
    <row r="4894" spans="1:23">
      <c r="A4894" t="s">
        <v>8120</v>
      </c>
      <c r="B4894" t="str">
        <f t="shared" si="306"/>
        <v>Enero</v>
      </c>
      <c r="C4894" s="20" t="s">
        <v>8133</v>
      </c>
      <c r="D4894" t="s">
        <v>1</v>
      </c>
      <c r="E4894" t="s">
        <v>0</v>
      </c>
      <c r="F4894" t="str">
        <f t="shared" si="307"/>
        <v>CCF</v>
      </c>
      <c r="G4894" t="s">
        <v>8171</v>
      </c>
      <c r="H4894" t="s">
        <v>8172</v>
      </c>
      <c r="I4894">
        <v>5867</v>
      </c>
      <c r="J4894">
        <v>5867</v>
      </c>
      <c r="K4894" t="s">
        <v>512</v>
      </c>
      <c r="L4894" t="str">
        <f t="shared" si="308"/>
        <v>NIT</v>
      </c>
      <c r="M4894" t="str">
        <f t="shared" si="309"/>
        <v>06142703761225</v>
      </c>
      <c r="N4894" t="s">
        <v>513</v>
      </c>
      <c r="O4894">
        <v>0</v>
      </c>
      <c r="P4894">
        <v>0</v>
      </c>
      <c r="Q4894">
        <v>53.78</v>
      </c>
      <c r="R4894">
        <v>6.9914000000000005</v>
      </c>
      <c r="S4894">
        <v>0</v>
      </c>
      <c r="T4894">
        <v>0</v>
      </c>
      <c r="U4894">
        <v>60.7714</v>
      </c>
      <c r="W4894" t="s">
        <v>1</v>
      </c>
    </row>
    <row r="4895" spans="1:23">
      <c r="A4895" t="s">
        <v>8120</v>
      </c>
      <c r="B4895" t="str">
        <f t="shared" si="306"/>
        <v>Enero</v>
      </c>
      <c r="C4895" s="20" t="s">
        <v>8133</v>
      </c>
      <c r="D4895" t="s">
        <v>1</v>
      </c>
      <c r="E4895" t="s">
        <v>0</v>
      </c>
      <c r="F4895" t="str">
        <f t="shared" si="307"/>
        <v>CCF</v>
      </c>
      <c r="G4895" t="s">
        <v>8171</v>
      </c>
      <c r="H4895" t="s">
        <v>8172</v>
      </c>
      <c r="I4895">
        <v>5868</v>
      </c>
      <c r="J4895">
        <v>5868</v>
      </c>
      <c r="K4895" t="s">
        <v>8030</v>
      </c>
      <c r="L4895" t="str">
        <f t="shared" si="308"/>
        <v>NIT</v>
      </c>
      <c r="M4895" t="str">
        <f t="shared" si="309"/>
        <v>06140911181078</v>
      </c>
      <c r="N4895" t="s">
        <v>8031</v>
      </c>
      <c r="O4895">
        <v>0</v>
      </c>
      <c r="P4895">
        <v>0</v>
      </c>
      <c r="Q4895">
        <v>92.91</v>
      </c>
      <c r="R4895">
        <v>12.0783</v>
      </c>
      <c r="S4895">
        <v>0</v>
      </c>
      <c r="T4895">
        <v>0</v>
      </c>
      <c r="U4895">
        <v>104.9883</v>
      </c>
      <c r="W4895" t="s">
        <v>1</v>
      </c>
    </row>
    <row r="4896" spans="1:23">
      <c r="A4896" t="s">
        <v>8120</v>
      </c>
      <c r="B4896" t="str">
        <f t="shared" si="306"/>
        <v>Enero</v>
      </c>
      <c r="C4896" s="20" t="s">
        <v>8133</v>
      </c>
      <c r="D4896" t="s">
        <v>1</v>
      </c>
      <c r="E4896" t="s">
        <v>0</v>
      </c>
      <c r="F4896" t="str">
        <f t="shared" si="307"/>
        <v>CCF</v>
      </c>
      <c r="G4896" t="s">
        <v>8171</v>
      </c>
      <c r="H4896" t="s">
        <v>8172</v>
      </c>
      <c r="I4896">
        <v>5869</v>
      </c>
      <c r="J4896">
        <v>5869</v>
      </c>
      <c r="K4896" t="s">
        <v>1097</v>
      </c>
      <c r="L4896" t="str">
        <f t="shared" si="308"/>
        <v>NIT</v>
      </c>
      <c r="M4896" t="str">
        <f t="shared" si="309"/>
        <v>14012909701016</v>
      </c>
      <c r="N4896" t="s">
        <v>1098</v>
      </c>
      <c r="O4896">
        <v>0</v>
      </c>
      <c r="P4896">
        <v>0</v>
      </c>
      <c r="Q4896">
        <v>731.44</v>
      </c>
      <c r="R4896">
        <v>95.08720000000001</v>
      </c>
      <c r="S4896">
        <v>0</v>
      </c>
      <c r="T4896">
        <v>0</v>
      </c>
      <c r="U4896">
        <v>826.52720000000011</v>
      </c>
      <c r="W4896" t="s">
        <v>1</v>
      </c>
    </row>
    <row r="4897" spans="1:23">
      <c r="A4897" t="s">
        <v>8120</v>
      </c>
      <c r="B4897" t="str">
        <f t="shared" si="306"/>
        <v>Enero</v>
      </c>
      <c r="C4897" s="20" t="s">
        <v>8133</v>
      </c>
      <c r="D4897" t="s">
        <v>1</v>
      </c>
      <c r="E4897" t="s">
        <v>0</v>
      </c>
      <c r="F4897" t="str">
        <f t="shared" si="307"/>
        <v>CCF</v>
      </c>
      <c r="G4897" t="s">
        <v>8171</v>
      </c>
      <c r="H4897" t="s">
        <v>8172</v>
      </c>
      <c r="I4897">
        <v>5870</v>
      </c>
      <c r="J4897">
        <v>5870</v>
      </c>
      <c r="K4897" t="s">
        <v>753</v>
      </c>
      <c r="L4897" t="str">
        <f t="shared" si="308"/>
        <v>NIT</v>
      </c>
      <c r="M4897" t="str">
        <f t="shared" si="309"/>
        <v>01010207530016</v>
      </c>
      <c r="N4897" t="s">
        <v>754</v>
      </c>
      <c r="O4897">
        <v>0</v>
      </c>
      <c r="P4897">
        <v>0</v>
      </c>
      <c r="Q4897">
        <v>21.59</v>
      </c>
      <c r="R4897">
        <v>2.8067000000000002</v>
      </c>
      <c r="S4897">
        <v>0</v>
      </c>
      <c r="T4897">
        <v>0</v>
      </c>
      <c r="U4897">
        <v>24.396699999999999</v>
      </c>
      <c r="W4897" t="s">
        <v>1</v>
      </c>
    </row>
    <row r="4898" spans="1:23">
      <c r="A4898" t="s">
        <v>8120</v>
      </c>
      <c r="B4898" t="str">
        <f t="shared" si="306"/>
        <v>Enero</v>
      </c>
      <c r="C4898" s="20" t="s">
        <v>8133</v>
      </c>
      <c r="D4898" t="s">
        <v>1</v>
      </c>
      <c r="E4898" t="s">
        <v>0</v>
      </c>
      <c r="F4898" t="str">
        <f t="shared" si="307"/>
        <v>CCF</v>
      </c>
      <c r="G4898" t="s">
        <v>8171</v>
      </c>
      <c r="H4898" t="s">
        <v>8172</v>
      </c>
      <c r="I4898">
        <v>5871</v>
      </c>
      <c r="J4898">
        <v>5871</v>
      </c>
      <c r="K4898" t="s">
        <v>868</v>
      </c>
      <c r="L4898" t="str">
        <f t="shared" si="308"/>
        <v>NIT</v>
      </c>
      <c r="M4898" t="str">
        <f t="shared" si="309"/>
        <v>06141506001026</v>
      </c>
      <c r="N4898" t="s">
        <v>869</v>
      </c>
      <c r="O4898">
        <v>0</v>
      </c>
      <c r="P4898">
        <v>0</v>
      </c>
      <c r="Q4898">
        <v>76.319999999999993</v>
      </c>
      <c r="R4898">
        <v>9.9215999999999998</v>
      </c>
      <c r="S4898">
        <v>0</v>
      </c>
      <c r="T4898">
        <v>0</v>
      </c>
      <c r="U4898">
        <v>86.241599999999991</v>
      </c>
      <c r="W4898" t="s">
        <v>1</v>
      </c>
    </row>
    <row r="4899" spans="1:23">
      <c r="A4899" t="s">
        <v>8120</v>
      </c>
      <c r="B4899" t="str">
        <f t="shared" si="306"/>
        <v>Enero</v>
      </c>
      <c r="C4899" s="20" t="s">
        <v>8133</v>
      </c>
      <c r="D4899" t="s">
        <v>1</v>
      </c>
      <c r="E4899" t="s">
        <v>0</v>
      </c>
      <c r="F4899" t="str">
        <f t="shared" si="307"/>
        <v>CCF</v>
      </c>
      <c r="G4899" t="s">
        <v>8171</v>
      </c>
      <c r="H4899" t="s">
        <v>8172</v>
      </c>
      <c r="I4899">
        <v>5872</v>
      </c>
      <c r="J4899">
        <v>5872</v>
      </c>
      <c r="K4899" t="s">
        <v>333</v>
      </c>
      <c r="L4899" t="str">
        <f t="shared" si="308"/>
        <v>NIT</v>
      </c>
      <c r="M4899" t="str">
        <f t="shared" si="309"/>
        <v>06140607941015</v>
      </c>
      <c r="N4899" t="s">
        <v>334</v>
      </c>
      <c r="O4899">
        <v>0</v>
      </c>
      <c r="P4899">
        <v>0</v>
      </c>
      <c r="Q4899">
        <v>92.9</v>
      </c>
      <c r="R4899">
        <v>12.077000000000002</v>
      </c>
      <c r="S4899">
        <v>0</v>
      </c>
      <c r="T4899">
        <v>0</v>
      </c>
      <c r="U4899">
        <v>104.977</v>
      </c>
      <c r="W4899" t="s">
        <v>1</v>
      </c>
    </row>
    <row r="4900" spans="1:23">
      <c r="A4900" t="s">
        <v>8120</v>
      </c>
      <c r="B4900" t="str">
        <f t="shared" si="306"/>
        <v>Enero</v>
      </c>
      <c r="C4900" s="20" t="s">
        <v>8133</v>
      </c>
      <c r="D4900" t="s">
        <v>1</v>
      </c>
      <c r="E4900" t="s">
        <v>0</v>
      </c>
      <c r="F4900" t="str">
        <f t="shared" si="307"/>
        <v>CCF</v>
      </c>
      <c r="G4900" t="s">
        <v>8171</v>
      </c>
      <c r="H4900" t="s">
        <v>8172</v>
      </c>
      <c r="I4900">
        <v>5874</v>
      </c>
      <c r="J4900">
        <v>5874</v>
      </c>
      <c r="K4900" t="s">
        <v>303</v>
      </c>
      <c r="L4900" t="str">
        <f t="shared" si="308"/>
        <v>NIT</v>
      </c>
      <c r="M4900" t="str">
        <f t="shared" si="309"/>
        <v>06142707041014</v>
      </c>
      <c r="N4900" t="s">
        <v>304</v>
      </c>
      <c r="O4900">
        <v>0</v>
      </c>
      <c r="P4900">
        <v>0</v>
      </c>
      <c r="Q4900">
        <v>782.04</v>
      </c>
      <c r="R4900">
        <v>101.6652</v>
      </c>
      <c r="S4900">
        <v>0</v>
      </c>
      <c r="T4900">
        <v>0</v>
      </c>
      <c r="U4900">
        <v>883.70519999999999</v>
      </c>
      <c r="W4900" t="s">
        <v>1</v>
      </c>
    </row>
    <row r="4901" spans="1:23">
      <c r="A4901" t="s">
        <v>8120</v>
      </c>
      <c r="B4901" t="str">
        <f t="shared" si="306"/>
        <v>Enero</v>
      </c>
      <c r="C4901" s="20" t="s">
        <v>8133</v>
      </c>
      <c r="D4901" t="s">
        <v>1</v>
      </c>
      <c r="E4901" t="s">
        <v>0</v>
      </c>
      <c r="F4901" t="str">
        <f t="shared" si="307"/>
        <v>CCF</v>
      </c>
      <c r="G4901" t="s">
        <v>8171</v>
      </c>
      <c r="H4901" t="s">
        <v>8172</v>
      </c>
      <c r="I4901">
        <v>5875</v>
      </c>
      <c r="J4901">
        <v>5875</v>
      </c>
      <c r="K4901" t="s">
        <v>1448</v>
      </c>
      <c r="L4901" t="str">
        <f t="shared" si="308"/>
        <v>NIT</v>
      </c>
      <c r="M4901" t="str">
        <f t="shared" si="309"/>
        <v>06142610201068</v>
      </c>
      <c r="N4901" t="s">
        <v>1449</v>
      </c>
      <c r="O4901">
        <v>0</v>
      </c>
      <c r="P4901">
        <v>0</v>
      </c>
      <c r="Q4901">
        <v>460.7</v>
      </c>
      <c r="R4901">
        <v>59.890999999999998</v>
      </c>
      <c r="S4901">
        <v>0</v>
      </c>
      <c r="T4901">
        <v>0</v>
      </c>
      <c r="U4901">
        <v>520.59100000000001</v>
      </c>
      <c r="W4901" t="s">
        <v>1</v>
      </c>
    </row>
    <row r="4902" spans="1:23">
      <c r="A4902" t="s">
        <v>8120</v>
      </c>
      <c r="B4902" t="str">
        <f t="shared" si="306"/>
        <v>Enero</v>
      </c>
      <c r="C4902" s="20" t="s">
        <v>8134</v>
      </c>
      <c r="D4902" t="s">
        <v>1</v>
      </c>
      <c r="E4902" t="s">
        <v>0</v>
      </c>
      <c r="F4902" t="str">
        <f t="shared" si="307"/>
        <v>CCF</v>
      </c>
      <c r="G4902" t="s">
        <v>8171</v>
      </c>
      <c r="H4902" t="s">
        <v>8172</v>
      </c>
      <c r="I4902">
        <v>5876</v>
      </c>
      <c r="J4902">
        <v>5876</v>
      </c>
      <c r="K4902" t="s">
        <v>558</v>
      </c>
      <c r="L4902" t="str">
        <f t="shared" si="308"/>
        <v>NIT</v>
      </c>
      <c r="M4902" t="str">
        <f t="shared" si="309"/>
        <v>06141301121053</v>
      </c>
      <c r="N4902" t="s">
        <v>559</v>
      </c>
      <c r="O4902">
        <v>0</v>
      </c>
      <c r="P4902">
        <v>0</v>
      </c>
      <c r="Q4902">
        <v>369.6</v>
      </c>
      <c r="R4902">
        <v>48.048000000000002</v>
      </c>
      <c r="S4902">
        <v>0</v>
      </c>
      <c r="T4902">
        <v>0</v>
      </c>
      <c r="U4902">
        <v>417.64800000000002</v>
      </c>
      <c r="W4902" t="s">
        <v>1</v>
      </c>
    </row>
    <row r="4903" spans="1:23">
      <c r="A4903" t="s">
        <v>8120</v>
      </c>
      <c r="B4903" t="str">
        <f t="shared" si="306"/>
        <v>Enero</v>
      </c>
      <c r="C4903" s="20" t="s">
        <v>8134</v>
      </c>
      <c r="D4903" t="s">
        <v>1</v>
      </c>
      <c r="E4903" t="s">
        <v>0</v>
      </c>
      <c r="F4903" t="str">
        <f t="shared" si="307"/>
        <v>CCF</v>
      </c>
      <c r="G4903" t="s">
        <v>8171</v>
      </c>
      <c r="H4903" t="s">
        <v>8172</v>
      </c>
      <c r="I4903">
        <v>5877</v>
      </c>
      <c r="J4903">
        <v>5877</v>
      </c>
      <c r="K4903" t="s">
        <v>749</v>
      </c>
      <c r="L4903" t="str">
        <f t="shared" si="308"/>
        <v>NIT</v>
      </c>
      <c r="M4903" t="str">
        <f t="shared" si="309"/>
        <v>14063101640015</v>
      </c>
      <c r="N4903" t="s">
        <v>750</v>
      </c>
      <c r="O4903">
        <v>0</v>
      </c>
      <c r="P4903">
        <v>0</v>
      </c>
      <c r="Q4903">
        <v>2599.58</v>
      </c>
      <c r="R4903">
        <v>337.94540000000001</v>
      </c>
      <c r="S4903">
        <v>0</v>
      </c>
      <c r="T4903">
        <v>0</v>
      </c>
      <c r="U4903">
        <v>2937.5254</v>
      </c>
      <c r="W4903" t="s">
        <v>1</v>
      </c>
    </row>
    <row r="4904" spans="1:23">
      <c r="A4904" t="s">
        <v>8120</v>
      </c>
      <c r="B4904" t="str">
        <f t="shared" si="306"/>
        <v>Enero</v>
      </c>
      <c r="C4904" s="20" t="s">
        <v>8134</v>
      </c>
      <c r="D4904" t="s">
        <v>1</v>
      </c>
      <c r="E4904" t="s">
        <v>0</v>
      </c>
      <c r="F4904" t="str">
        <f t="shared" si="307"/>
        <v>CCF</v>
      </c>
      <c r="G4904" t="s">
        <v>8171</v>
      </c>
      <c r="H4904" t="s">
        <v>8172</v>
      </c>
      <c r="I4904">
        <v>5878</v>
      </c>
      <c r="J4904">
        <v>5878</v>
      </c>
      <c r="K4904" t="s">
        <v>126</v>
      </c>
      <c r="L4904" t="str">
        <f t="shared" si="308"/>
        <v>NIT</v>
      </c>
      <c r="M4904" t="str">
        <f t="shared" si="309"/>
        <v>12172508931019</v>
      </c>
      <c r="N4904" t="s">
        <v>127</v>
      </c>
      <c r="O4904">
        <v>0</v>
      </c>
      <c r="P4904">
        <v>0</v>
      </c>
      <c r="Q4904">
        <v>24234.05</v>
      </c>
      <c r="R4904">
        <v>3150.4265</v>
      </c>
      <c r="S4904">
        <v>0</v>
      </c>
      <c r="T4904">
        <v>0</v>
      </c>
      <c r="U4904">
        <v>27384.476500000001</v>
      </c>
      <c r="W4904" t="s">
        <v>1</v>
      </c>
    </row>
    <row r="4905" spans="1:23">
      <c r="A4905" t="s">
        <v>8120</v>
      </c>
      <c r="B4905" t="str">
        <f t="shared" si="306"/>
        <v>Enero</v>
      </c>
      <c r="C4905" s="20" t="s">
        <v>8134</v>
      </c>
      <c r="D4905" t="s">
        <v>1</v>
      </c>
      <c r="E4905" t="s">
        <v>0</v>
      </c>
      <c r="F4905" t="str">
        <f t="shared" si="307"/>
        <v>CCF</v>
      </c>
      <c r="G4905" t="s">
        <v>8171</v>
      </c>
      <c r="H4905" t="s">
        <v>8172</v>
      </c>
      <c r="I4905">
        <v>5879</v>
      </c>
      <c r="J4905">
        <v>5879</v>
      </c>
      <c r="K4905" t="s">
        <v>211</v>
      </c>
      <c r="L4905" t="str">
        <f t="shared" si="308"/>
        <v>NIT</v>
      </c>
      <c r="M4905" t="str">
        <f t="shared" si="309"/>
        <v>06141612151053</v>
      </c>
      <c r="N4905" t="s">
        <v>212</v>
      </c>
      <c r="O4905">
        <v>0</v>
      </c>
      <c r="P4905">
        <v>0</v>
      </c>
      <c r="Q4905">
        <v>246</v>
      </c>
      <c r="R4905">
        <v>31.98</v>
      </c>
      <c r="S4905">
        <v>0</v>
      </c>
      <c r="T4905">
        <v>0</v>
      </c>
      <c r="U4905">
        <v>277.98</v>
      </c>
      <c r="W4905" t="s">
        <v>1</v>
      </c>
    </row>
    <row r="4906" spans="1:23">
      <c r="A4906" t="s">
        <v>8120</v>
      </c>
      <c r="B4906" t="str">
        <f t="shared" si="306"/>
        <v>Enero</v>
      </c>
      <c r="C4906" s="20" t="s">
        <v>8134</v>
      </c>
      <c r="D4906" t="s">
        <v>1</v>
      </c>
      <c r="E4906" t="s">
        <v>0</v>
      </c>
      <c r="F4906" t="str">
        <f t="shared" si="307"/>
        <v>CCF</v>
      </c>
      <c r="G4906" t="s">
        <v>8171</v>
      </c>
      <c r="H4906" t="s">
        <v>8172</v>
      </c>
      <c r="I4906">
        <v>5880</v>
      </c>
      <c r="J4906">
        <v>5880</v>
      </c>
      <c r="K4906" t="s">
        <v>435</v>
      </c>
      <c r="L4906" t="str">
        <f t="shared" si="308"/>
        <v>NIT</v>
      </c>
      <c r="M4906" t="str">
        <f t="shared" si="309"/>
        <v>06130407761017</v>
      </c>
      <c r="N4906" t="s">
        <v>436</v>
      </c>
      <c r="O4906">
        <v>0</v>
      </c>
      <c r="P4906">
        <v>0</v>
      </c>
      <c r="Q4906">
        <v>1412.45</v>
      </c>
      <c r="R4906">
        <v>183.61850000000001</v>
      </c>
      <c r="S4906">
        <v>0</v>
      </c>
      <c r="T4906">
        <v>0</v>
      </c>
      <c r="U4906">
        <v>1596.0685000000001</v>
      </c>
      <c r="W4906" t="s">
        <v>1</v>
      </c>
    </row>
    <row r="4907" spans="1:23">
      <c r="A4907" t="s">
        <v>8120</v>
      </c>
      <c r="B4907" t="str">
        <f t="shared" si="306"/>
        <v>Enero</v>
      </c>
      <c r="C4907" s="20" t="s">
        <v>8134</v>
      </c>
      <c r="D4907" t="s">
        <v>1</v>
      </c>
      <c r="E4907" t="s">
        <v>0</v>
      </c>
      <c r="F4907" t="str">
        <f t="shared" si="307"/>
        <v>CCF</v>
      </c>
      <c r="G4907" t="s">
        <v>8171</v>
      </c>
      <c r="H4907" t="s">
        <v>8172</v>
      </c>
      <c r="I4907">
        <v>5881</v>
      </c>
      <c r="J4907">
        <v>5881</v>
      </c>
      <c r="K4907" t="s">
        <v>594</v>
      </c>
      <c r="L4907" t="str">
        <f t="shared" si="308"/>
        <v>NIT</v>
      </c>
      <c r="M4907" t="str">
        <f t="shared" si="309"/>
        <v>01041703761013</v>
      </c>
      <c r="N4907" t="s">
        <v>595</v>
      </c>
      <c r="O4907">
        <v>0</v>
      </c>
      <c r="P4907">
        <v>0</v>
      </c>
      <c r="Q4907">
        <v>75.3</v>
      </c>
      <c r="R4907">
        <v>9.7889999999999997</v>
      </c>
      <c r="S4907">
        <v>0</v>
      </c>
      <c r="T4907">
        <v>0</v>
      </c>
      <c r="U4907">
        <v>85.088999999999999</v>
      </c>
      <c r="W4907" t="s">
        <v>1</v>
      </c>
    </row>
    <row r="4908" spans="1:23">
      <c r="A4908" t="s">
        <v>8120</v>
      </c>
      <c r="B4908" t="str">
        <f t="shared" ref="B4908:B4971" si="310">SUBSTITUTE(A4908,"NERO","nero")</f>
        <v>Enero</v>
      </c>
      <c r="C4908" s="20" t="s">
        <v>8134</v>
      </c>
      <c r="D4908" t="s">
        <v>1</v>
      </c>
      <c r="E4908" t="s">
        <v>0</v>
      </c>
      <c r="F4908" t="str">
        <f t="shared" si="307"/>
        <v>CCF</v>
      </c>
      <c r="G4908" t="s">
        <v>8171</v>
      </c>
      <c r="H4908" t="s">
        <v>8172</v>
      </c>
      <c r="I4908">
        <v>5882</v>
      </c>
      <c r="J4908">
        <v>5882</v>
      </c>
      <c r="K4908" t="s">
        <v>435</v>
      </c>
      <c r="L4908" t="str">
        <f t="shared" si="308"/>
        <v>NIT</v>
      </c>
      <c r="M4908" t="str">
        <f t="shared" si="309"/>
        <v>06130407761017</v>
      </c>
      <c r="N4908" t="s">
        <v>436</v>
      </c>
      <c r="O4908">
        <v>0</v>
      </c>
      <c r="P4908">
        <v>0</v>
      </c>
      <c r="Q4908">
        <v>220</v>
      </c>
      <c r="R4908">
        <v>28.6</v>
      </c>
      <c r="S4908">
        <v>0</v>
      </c>
      <c r="T4908">
        <v>0</v>
      </c>
      <c r="U4908">
        <v>248.6</v>
      </c>
      <c r="W4908" t="s">
        <v>1</v>
      </c>
    </row>
    <row r="4909" spans="1:23">
      <c r="A4909" t="s">
        <v>8120</v>
      </c>
      <c r="B4909" t="str">
        <f t="shared" si="310"/>
        <v>Enero</v>
      </c>
      <c r="C4909" s="20" t="s">
        <v>8134</v>
      </c>
      <c r="D4909" t="s">
        <v>1</v>
      </c>
      <c r="E4909" t="s">
        <v>0</v>
      </c>
      <c r="F4909" t="str">
        <f t="shared" si="307"/>
        <v>CCF</v>
      </c>
      <c r="G4909" t="s">
        <v>8171</v>
      </c>
      <c r="H4909" t="s">
        <v>8172</v>
      </c>
      <c r="I4909">
        <v>5883</v>
      </c>
      <c r="J4909">
        <v>5883</v>
      </c>
      <c r="K4909" t="s">
        <v>960</v>
      </c>
      <c r="L4909" t="str">
        <f t="shared" si="308"/>
        <v>NIT</v>
      </c>
      <c r="M4909" t="str">
        <f t="shared" si="309"/>
        <v>06190711691036</v>
      </c>
      <c r="N4909" t="s">
        <v>961</v>
      </c>
      <c r="O4909">
        <v>0</v>
      </c>
      <c r="P4909">
        <v>0</v>
      </c>
      <c r="Q4909">
        <v>3438.13</v>
      </c>
      <c r="R4909">
        <v>446.95690000000002</v>
      </c>
      <c r="S4909">
        <v>0</v>
      </c>
      <c r="T4909">
        <v>0</v>
      </c>
      <c r="U4909">
        <v>3885.0869000000002</v>
      </c>
      <c r="W4909" t="s">
        <v>1</v>
      </c>
    </row>
    <row r="4910" spans="1:23">
      <c r="A4910" t="s">
        <v>8120</v>
      </c>
      <c r="B4910" t="str">
        <f t="shared" si="310"/>
        <v>Enero</v>
      </c>
      <c r="C4910" s="20" t="s">
        <v>8134</v>
      </c>
      <c r="D4910" t="s">
        <v>1</v>
      </c>
      <c r="E4910" t="s">
        <v>0</v>
      </c>
      <c r="F4910" t="str">
        <f t="shared" si="307"/>
        <v>CCF</v>
      </c>
      <c r="G4910" t="s">
        <v>8171</v>
      </c>
      <c r="H4910" t="s">
        <v>8172</v>
      </c>
      <c r="I4910">
        <v>5884</v>
      </c>
      <c r="J4910">
        <v>5884</v>
      </c>
      <c r="K4910" t="s">
        <v>960</v>
      </c>
      <c r="L4910" t="str">
        <f t="shared" si="308"/>
        <v>NIT</v>
      </c>
      <c r="M4910" t="str">
        <f t="shared" si="309"/>
        <v>06190711691036</v>
      </c>
      <c r="N4910" t="s">
        <v>961</v>
      </c>
      <c r="O4910">
        <v>0</v>
      </c>
      <c r="P4910">
        <v>0</v>
      </c>
      <c r="Q4910">
        <v>373.67</v>
      </c>
      <c r="R4910">
        <v>48.577100000000002</v>
      </c>
      <c r="S4910">
        <v>0</v>
      </c>
      <c r="T4910">
        <v>0</v>
      </c>
      <c r="U4910">
        <v>422.24710000000005</v>
      </c>
      <c r="W4910" t="s">
        <v>1</v>
      </c>
    </row>
    <row r="4911" spans="1:23">
      <c r="A4911" t="s">
        <v>8120</v>
      </c>
      <c r="B4911" t="str">
        <f t="shared" si="310"/>
        <v>Enero</v>
      </c>
      <c r="C4911" s="20" t="s">
        <v>8134</v>
      </c>
      <c r="D4911" t="s">
        <v>1</v>
      </c>
      <c r="E4911" t="s">
        <v>0</v>
      </c>
      <c r="F4911" t="str">
        <f t="shared" si="307"/>
        <v>CCF</v>
      </c>
      <c r="G4911" t="s">
        <v>8171</v>
      </c>
      <c r="H4911" t="s">
        <v>8172</v>
      </c>
      <c r="I4911">
        <v>5885</v>
      </c>
      <c r="J4911">
        <v>5885</v>
      </c>
      <c r="K4911" t="s">
        <v>830</v>
      </c>
      <c r="L4911" t="str">
        <f t="shared" si="308"/>
        <v>NIT</v>
      </c>
      <c r="M4911" t="str">
        <f t="shared" si="309"/>
        <v>14080405781014</v>
      </c>
      <c r="N4911" t="s">
        <v>831</v>
      </c>
      <c r="O4911">
        <v>0</v>
      </c>
      <c r="P4911">
        <v>0</v>
      </c>
      <c r="Q4911">
        <v>929.23</v>
      </c>
      <c r="R4911">
        <v>120.79990000000001</v>
      </c>
      <c r="S4911">
        <v>0</v>
      </c>
      <c r="T4911">
        <v>0</v>
      </c>
      <c r="U4911">
        <v>1050.0299</v>
      </c>
      <c r="W4911" t="s">
        <v>1</v>
      </c>
    </row>
    <row r="4912" spans="1:23">
      <c r="A4912" t="s">
        <v>8120</v>
      </c>
      <c r="B4912" t="str">
        <f t="shared" si="310"/>
        <v>Enero</v>
      </c>
      <c r="C4912" s="20" t="s">
        <v>8134</v>
      </c>
      <c r="D4912" t="s">
        <v>1</v>
      </c>
      <c r="E4912" t="s">
        <v>0</v>
      </c>
      <c r="F4912" t="str">
        <f t="shared" si="307"/>
        <v>CCF</v>
      </c>
      <c r="G4912" t="s">
        <v>8171</v>
      </c>
      <c r="H4912" t="s">
        <v>8172</v>
      </c>
      <c r="I4912">
        <v>5886</v>
      </c>
      <c r="J4912">
        <v>5886</v>
      </c>
      <c r="K4912" t="s">
        <v>259</v>
      </c>
      <c r="L4912" t="str">
        <f t="shared" si="308"/>
        <v>NIT</v>
      </c>
      <c r="M4912" t="str">
        <f t="shared" si="309"/>
        <v>12171605140516</v>
      </c>
      <c r="N4912" t="s">
        <v>260</v>
      </c>
      <c r="O4912">
        <v>0</v>
      </c>
      <c r="P4912">
        <v>0</v>
      </c>
      <c r="Q4912">
        <v>310.7</v>
      </c>
      <c r="R4912">
        <v>40.390999999999998</v>
      </c>
      <c r="S4912">
        <v>0</v>
      </c>
      <c r="T4912">
        <v>0</v>
      </c>
      <c r="U4912">
        <v>351.09100000000001</v>
      </c>
      <c r="W4912" t="s">
        <v>1</v>
      </c>
    </row>
    <row r="4913" spans="1:23">
      <c r="A4913" t="s">
        <v>8120</v>
      </c>
      <c r="B4913" t="str">
        <f t="shared" si="310"/>
        <v>Enero</v>
      </c>
      <c r="C4913" s="20" t="s">
        <v>8134</v>
      </c>
      <c r="D4913" t="s">
        <v>1</v>
      </c>
      <c r="E4913" t="s">
        <v>0</v>
      </c>
      <c r="F4913" t="str">
        <f t="shared" si="307"/>
        <v>CCF</v>
      </c>
      <c r="G4913" t="s">
        <v>8171</v>
      </c>
      <c r="H4913" t="s">
        <v>8172</v>
      </c>
      <c r="I4913">
        <v>5887</v>
      </c>
      <c r="J4913">
        <v>5887</v>
      </c>
      <c r="K4913" t="s">
        <v>307</v>
      </c>
      <c r="L4913" t="str">
        <f t="shared" si="308"/>
        <v>NIT</v>
      </c>
      <c r="M4913" t="str">
        <f t="shared" si="309"/>
        <v>06141303971062</v>
      </c>
      <c r="N4913" t="s">
        <v>308</v>
      </c>
      <c r="O4913">
        <v>0</v>
      </c>
      <c r="P4913">
        <v>0</v>
      </c>
      <c r="Q4913">
        <v>1150.44</v>
      </c>
      <c r="R4913">
        <v>149.55720000000002</v>
      </c>
      <c r="S4913">
        <v>0</v>
      </c>
      <c r="T4913">
        <v>0</v>
      </c>
      <c r="U4913">
        <v>1299.9972</v>
      </c>
      <c r="W4913" t="s">
        <v>1</v>
      </c>
    </row>
    <row r="4914" spans="1:23">
      <c r="A4914" t="s">
        <v>8120</v>
      </c>
      <c r="B4914" t="str">
        <f t="shared" si="310"/>
        <v>Enero</v>
      </c>
      <c r="C4914" s="20" t="s">
        <v>8134</v>
      </c>
      <c r="D4914" t="s">
        <v>1</v>
      </c>
      <c r="E4914" t="s">
        <v>0</v>
      </c>
      <c r="F4914" t="str">
        <f t="shared" si="307"/>
        <v>CCF</v>
      </c>
      <c r="G4914" t="s">
        <v>8171</v>
      </c>
      <c r="H4914" t="s">
        <v>8172</v>
      </c>
      <c r="I4914">
        <v>5888</v>
      </c>
      <c r="J4914">
        <v>5888</v>
      </c>
      <c r="K4914" t="s">
        <v>497</v>
      </c>
      <c r="L4914" t="str">
        <f t="shared" si="308"/>
        <v>NIT</v>
      </c>
      <c r="M4914" t="str">
        <f t="shared" si="309"/>
        <v>03163112851027</v>
      </c>
      <c r="N4914" t="s">
        <v>498</v>
      </c>
      <c r="O4914">
        <v>0</v>
      </c>
      <c r="P4914">
        <v>0</v>
      </c>
      <c r="Q4914">
        <v>64.52</v>
      </c>
      <c r="R4914">
        <v>8.3875999999999991</v>
      </c>
      <c r="S4914">
        <v>0</v>
      </c>
      <c r="T4914">
        <v>0</v>
      </c>
      <c r="U4914">
        <v>72.907600000000002</v>
      </c>
      <c r="W4914" t="s">
        <v>1</v>
      </c>
    </row>
    <row r="4915" spans="1:23">
      <c r="A4915" t="s">
        <v>8120</v>
      </c>
      <c r="B4915" t="str">
        <f t="shared" si="310"/>
        <v>Enero</v>
      </c>
      <c r="C4915" s="20" t="s">
        <v>8134</v>
      </c>
      <c r="D4915" t="s">
        <v>1</v>
      </c>
      <c r="E4915" t="s">
        <v>0</v>
      </c>
      <c r="F4915" t="str">
        <f t="shared" si="307"/>
        <v>CCF</v>
      </c>
      <c r="G4915" t="s">
        <v>8171</v>
      </c>
      <c r="H4915" t="s">
        <v>8172</v>
      </c>
      <c r="I4915">
        <v>5889</v>
      </c>
      <c r="J4915">
        <v>5889</v>
      </c>
      <c r="K4915" t="s">
        <v>317</v>
      </c>
      <c r="L4915" t="str">
        <f t="shared" si="308"/>
        <v>NIT</v>
      </c>
      <c r="M4915" t="str">
        <f t="shared" si="309"/>
        <v>03152008711033</v>
      </c>
      <c r="N4915" t="s">
        <v>318</v>
      </c>
      <c r="O4915">
        <v>0</v>
      </c>
      <c r="P4915">
        <v>0</v>
      </c>
      <c r="Q4915">
        <v>38.24</v>
      </c>
      <c r="R4915">
        <v>4.9712000000000005</v>
      </c>
      <c r="S4915">
        <v>0</v>
      </c>
      <c r="T4915">
        <v>0</v>
      </c>
      <c r="U4915">
        <v>43.211200000000005</v>
      </c>
      <c r="W4915" t="s">
        <v>1</v>
      </c>
    </row>
    <row r="4916" spans="1:23">
      <c r="A4916" t="s">
        <v>8120</v>
      </c>
      <c r="B4916" t="str">
        <f t="shared" si="310"/>
        <v>Enero</v>
      </c>
      <c r="C4916" s="20" t="s">
        <v>8134</v>
      </c>
      <c r="D4916" t="s">
        <v>1</v>
      </c>
      <c r="E4916" t="s">
        <v>0</v>
      </c>
      <c r="F4916" t="str">
        <f t="shared" si="307"/>
        <v>CCF</v>
      </c>
      <c r="G4916" t="s">
        <v>8171</v>
      </c>
      <c r="H4916" t="s">
        <v>8172</v>
      </c>
      <c r="I4916">
        <v>5890</v>
      </c>
      <c r="J4916">
        <v>5890</v>
      </c>
      <c r="K4916" t="s">
        <v>671</v>
      </c>
      <c r="L4916" t="str">
        <f t="shared" si="308"/>
        <v>NIT</v>
      </c>
      <c r="M4916" t="str">
        <f t="shared" si="309"/>
        <v>06143005741146</v>
      </c>
      <c r="N4916" t="s">
        <v>672</v>
      </c>
      <c r="O4916">
        <v>0</v>
      </c>
      <c r="P4916">
        <v>0</v>
      </c>
      <c r="Q4916">
        <v>139.36000000000001</v>
      </c>
      <c r="R4916">
        <v>18.116800000000001</v>
      </c>
      <c r="S4916">
        <v>0</v>
      </c>
      <c r="T4916">
        <v>0</v>
      </c>
      <c r="U4916">
        <v>157.47680000000003</v>
      </c>
      <c r="W4916" t="s">
        <v>1</v>
      </c>
    </row>
    <row r="4917" spans="1:23">
      <c r="A4917" t="s">
        <v>8120</v>
      </c>
      <c r="B4917" t="str">
        <f t="shared" si="310"/>
        <v>Enero</v>
      </c>
      <c r="C4917" s="20" t="s">
        <v>8134</v>
      </c>
      <c r="D4917" t="s">
        <v>1</v>
      </c>
      <c r="E4917" t="s">
        <v>0</v>
      </c>
      <c r="F4917" t="str">
        <f t="shared" si="307"/>
        <v>CCF</v>
      </c>
      <c r="G4917" t="s">
        <v>8171</v>
      </c>
      <c r="H4917" t="s">
        <v>8172</v>
      </c>
      <c r="I4917">
        <v>5891</v>
      </c>
      <c r="J4917">
        <v>5891</v>
      </c>
      <c r="K4917" t="s">
        <v>657</v>
      </c>
      <c r="L4917" t="str">
        <f t="shared" si="308"/>
        <v>NIT</v>
      </c>
      <c r="M4917" t="str">
        <f t="shared" si="309"/>
        <v>04060304751026</v>
      </c>
      <c r="N4917" t="s">
        <v>658</v>
      </c>
      <c r="O4917">
        <v>0</v>
      </c>
      <c r="P4917">
        <v>0</v>
      </c>
      <c r="Q4917">
        <v>222.98</v>
      </c>
      <c r="R4917">
        <v>28.987400000000001</v>
      </c>
      <c r="S4917">
        <v>0</v>
      </c>
      <c r="T4917">
        <v>0</v>
      </c>
      <c r="U4917">
        <v>251.9674</v>
      </c>
      <c r="W4917" t="s">
        <v>1</v>
      </c>
    </row>
    <row r="4918" spans="1:23">
      <c r="A4918" t="s">
        <v>8120</v>
      </c>
      <c r="B4918" t="str">
        <f t="shared" si="310"/>
        <v>Enero</v>
      </c>
      <c r="C4918" s="20" t="s">
        <v>8134</v>
      </c>
      <c r="D4918" t="s">
        <v>1</v>
      </c>
      <c r="E4918" t="s">
        <v>0</v>
      </c>
      <c r="F4918" t="str">
        <f t="shared" si="307"/>
        <v>CCF</v>
      </c>
      <c r="G4918" t="s">
        <v>8171</v>
      </c>
      <c r="H4918" t="s">
        <v>8172</v>
      </c>
      <c r="I4918">
        <v>5892</v>
      </c>
      <c r="J4918">
        <v>5892</v>
      </c>
      <c r="K4918" t="s">
        <v>118</v>
      </c>
      <c r="L4918" t="str">
        <f t="shared" si="308"/>
        <v>NIT</v>
      </c>
      <c r="M4918" t="str">
        <f t="shared" si="309"/>
        <v>06141106071025</v>
      </c>
      <c r="N4918" t="s">
        <v>119</v>
      </c>
      <c r="O4918">
        <v>0</v>
      </c>
      <c r="P4918">
        <v>0</v>
      </c>
      <c r="Q4918">
        <v>405.08</v>
      </c>
      <c r="R4918">
        <v>52.660400000000003</v>
      </c>
      <c r="S4918">
        <v>0</v>
      </c>
      <c r="T4918">
        <v>0</v>
      </c>
      <c r="U4918">
        <v>457.74039999999997</v>
      </c>
      <c r="W4918" t="s">
        <v>1</v>
      </c>
    </row>
    <row r="4919" spans="1:23">
      <c r="A4919" t="s">
        <v>8120</v>
      </c>
      <c r="B4919" t="str">
        <f t="shared" si="310"/>
        <v>Enero</v>
      </c>
      <c r="C4919" s="20" t="s">
        <v>8134</v>
      </c>
      <c r="D4919" t="s">
        <v>1</v>
      </c>
      <c r="E4919" t="s">
        <v>0</v>
      </c>
      <c r="F4919" t="str">
        <f t="shared" si="307"/>
        <v>CCF</v>
      </c>
      <c r="G4919" t="s">
        <v>8171</v>
      </c>
      <c r="H4919" t="s">
        <v>8172</v>
      </c>
      <c r="I4919">
        <v>5893</v>
      </c>
      <c r="J4919">
        <v>5893</v>
      </c>
      <c r="K4919" t="s">
        <v>610</v>
      </c>
      <c r="L4919" t="str">
        <f t="shared" si="308"/>
        <v>NIT</v>
      </c>
      <c r="M4919" t="str">
        <f t="shared" si="309"/>
        <v>14062511500012</v>
      </c>
      <c r="N4919" t="s">
        <v>611</v>
      </c>
      <c r="O4919">
        <v>0</v>
      </c>
      <c r="P4919">
        <v>0</v>
      </c>
      <c r="Q4919">
        <v>130.08000000000001</v>
      </c>
      <c r="R4919">
        <v>16.910400000000003</v>
      </c>
      <c r="S4919">
        <v>0</v>
      </c>
      <c r="T4919">
        <v>0</v>
      </c>
      <c r="U4919">
        <v>146.99040000000002</v>
      </c>
      <c r="W4919" t="s">
        <v>1</v>
      </c>
    </row>
    <row r="4920" spans="1:23">
      <c r="A4920" t="s">
        <v>8120</v>
      </c>
      <c r="B4920" t="str">
        <f t="shared" si="310"/>
        <v>Enero</v>
      </c>
      <c r="C4920" s="20" t="s">
        <v>8134</v>
      </c>
      <c r="D4920" t="s">
        <v>1</v>
      </c>
      <c r="E4920" t="s">
        <v>0</v>
      </c>
      <c r="F4920" t="str">
        <f t="shared" si="307"/>
        <v>CCF</v>
      </c>
      <c r="G4920" t="s">
        <v>8171</v>
      </c>
      <c r="H4920" t="s">
        <v>8172</v>
      </c>
      <c r="I4920">
        <v>5894</v>
      </c>
      <c r="J4920">
        <v>5894</v>
      </c>
      <c r="K4920" t="s">
        <v>564</v>
      </c>
      <c r="L4920" t="str">
        <f t="shared" si="308"/>
        <v>NIT</v>
      </c>
      <c r="M4920" t="str">
        <f t="shared" si="309"/>
        <v>13250306470019</v>
      </c>
      <c r="N4920" t="s">
        <v>565</v>
      </c>
      <c r="O4920">
        <v>0</v>
      </c>
      <c r="P4920">
        <v>0</v>
      </c>
      <c r="Q4920">
        <v>25.92</v>
      </c>
      <c r="R4920">
        <v>3.3696000000000002</v>
      </c>
      <c r="S4920">
        <v>0</v>
      </c>
      <c r="T4920">
        <v>0</v>
      </c>
      <c r="U4920">
        <v>29.2896</v>
      </c>
      <c r="W4920" t="s">
        <v>1</v>
      </c>
    </row>
    <row r="4921" spans="1:23">
      <c r="A4921" t="s">
        <v>8120</v>
      </c>
      <c r="B4921" t="str">
        <f t="shared" si="310"/>
        <v>Enero</v>
      </c>
      <c r="C4921" s="20" t="s">
        <v>8134</v>
      </c>
      <c r="D4921" t="s">
        <v>1</v>
      </c>
      <c r="E4921" t="s">
        <v>0</v>
      </c>
      <c r="F4921" t="str">
        <f t="shared" si="307"/>
        <v>CCF</v>
      </c>
      <c r="G4921" t="s">
        <v>8171</v>
      </c>
      <c r="H4921" t="s">
        <v>8172</v>
      </c>
      <c r="I4921">
        <v>5895</v>
      </c>
      <c r="J4921">
        <v>5895</v>
      </c>
      <c r="K4921" t="s">
        <v>449</v>
      </c>
      <c r="L4921" t="str">
        <f t="shared" si="308"/>
        <v>NIT</v>
      </c>
      <c r="M4921" t="str">
        <f t="shared" si="309"/>
        <v>12172402711036</v>
      </c>
      <c r="N4921" t="s">
        <v>450</v>
      </c>
      <c r="O4921">
        <v>0</v>
      </c>
      <c r="P4921">
        <v>0</v>
      </c>
      <c r="Q4921">
        <v>265.52</v>
      </c>
      <c r="R4921">
        <v>34.517600000000002</v>
      </c>
      <c r="S4921">
        <v>0</v>
      </c>
      <c r="T4921">
        <v>0</v>
      </c>
      <c r="U4921">
        <v>300.0376</v>
      </c>
      <c r="W4921" t="s">
        <v>1</v>
      </c>
    </row>
    <row r="4922" spans="1:23">
      <c r="A4922" t="s">
        <v>8120</v>
      </c>
      <c r="B4922" t="str">
        <f t="shared" si="310"/>
        <v>Enero</v>
      </c>
      <c r="C4922" s="20" t="s">
        <v>8134</v>
      </c>
      <c r="D4922" t="s">
        <v>1</v>
      </c>
      <c r="E4922" t="s">
        <v>0</v>
      </c>
      <c r="F4922" t="str">
        <f t="shared" si="307"/>
        <v>CCF</v>
      </c>
      <c r="G4922" t="s">
        <v>8171</v>
      </c>
      <c r="H4922" t="s">
        <v>8172</v>
      </c>
      <c r="I4922">
        <v>5896</v>
      </c>
      <c r="J4922">
        <v>5896</v>
      </c>
      <c r="K4922" t="s">
        <v>118</v>
      </c>
      <c r="L4922" t="str">
        <f t="shared" si="308"/>
        <v>NIT</v>
      </c>
      <c r="M4922" t="str">
        <f t="shared" si="309"/>
        <v>06141106071025</v>
      </c>
      <c r="N4922" t="s">
        <v>119</v>
      </c>
      <c r="O4922">
        <v>0</v>
      </c>
      <c r="P4922">
        <v>0</v>
      </c>
      <c r="Q4922">
        <v>30.8</v>
      </c>
      <c r="R4922">
        <v>4.0040000000000004</v>
      </c>
      <c r="S4922">
        <v>0</v>
      </c>
      <c r="T4922">
        <v>0</v>
      </c>
      <c r="U4922">
        <v>34.804000000000002</v>
      </c>
      <c r="W4922" t="s">
        <v>1</v>
      </c>
    </row>
    <row r="4923" spans="1:23">
      <c r="A4923" t="s">
        <v>8120</v>
      </c>
      <c r="B4923" t="str">
        <f t="shared" si="310"/>
        <v>Enero</v>
      </c>
      <c r="C4923" s="20" t="s">
        <v>8134</v>
      </c>
      <c r="D4923" t="s">
        <v>1</v>
      </c>
      <c r="E4923" t="s">
        <v>0</v>
      </c>
      <c r="F4923" t="str">
        <f t="shared" si="307"/>
        <v>CCF</v>
      </c>
      <c r="G4923" t="s">
        <v>8171</v>
      </c>
      <c r="H4923" t="s">
        <v>8172</v>
      </c>
      <c r="I4923">
        <v>5897</v>
      </c>
      <c r="J4923">
        <v>5897</v>
      </c>
      <c r="K4923" t="s">
        <v>77</v>
      </c>
      <c r="L4923" t="str">
        <f t="shared" si="308"/>
        <v>NIT</v>
      </c>
      <c r="M4923" t="str">
        <f t="shared" si="309"/>
        <v>11231402520010</v>
      </c>
      <c r="N4923" t="s">
        <v>78</v>
      </c>
      <c r="O4923">
        <v>0</v>
      </c>
      <c r="P4923">
        <v>0</v>
      </c>
      <c r="Q4923">
        <v>9292.19</v>
      </c>
      <c r="R4923">
        <v>1207.9847000000002</v>
      </c>
      <c r="S4923">
        <v>0</v>
      </c>
      <c r="T4923">
        <v>0</v>
      </c>
      <c r="U4923">
        <v>10500.174700000001</v>
      </c>
      <c r="W4923" t="s">
        <v>1</v>
      </c>
    </row>
    <row r="4924" spans="1:23">
      <c r="A4924" t="s">
        <v>8120</v>
      </c>
      <c r="B4924" t="str">
        <f t="shared" si="310"/>
        <v>Enero</v>
      </c>
      <c r="C4924" s="20" t="s">
        <v>8134</v>
      </c>
      <c r="D4924" t="s">
        <v>1</v>
      </c>
      <c r="E4924" t="s">
        <v>0</v>
      </c>
      <c r="F4924" t="str">
        <f t="shared" si="307"/>
        <v>CCF</v>
      </c>
      <c r="G4924" t="s">
        <v>8171</v>
      </c>
      <c r="H4924" t="s">
        <v>8172</v>
      </c>
      <c r="I4924">
        <v>5898</v>
      </c>
      <c r="J4924">
        <v>5898</v>
      </c>
      <c r="K4924" t="s">
        <v>333</v>
      </c>
      <c r="L4924" t="str">
        <f t="shared" si="308"/>
        <v>NIT</v>
      </c>
      <c r="M4924" t="str">
        <f t="shared" si="309"/>
        <v>06140607941015</v>
      </c>
      <c r="N4924" t="s">
        <v>334</v>
      </c>
      <c r="O4924">
        <v>0</v>
      </c>
      <c r="P4924">
        <v>0</v>
      </c>
      <c r="Q4924">
        <v>23.23</v>
      </c>
      <c r="R4924">
        <v>3.0199000000000003</v>
      </c>
      <c r="S4924">
        <v>0</v>
      </c>
      <c r="T4924">
        <v>0</v>
      </c>
      <c r="U4924">
        <v>26.2499</v>
      </c>
      <c r="W4924" t="s">
        <v>1</v>
      </c>
    </row>
    <row r="4925" spans="1:23">
      <c r="A4925" t="s">
        <v>8120</v>
      </c>
      <c r="B4925" t="str">
        <f t="shared" si="310"/>
        <v>Enero</v>
      </c>
      <c r="C4925" s="20" t="s">
        <v>8134</v>
      </c>
      <c r="D4925" t="s">
        <v>1</v>
      </c>
      <c r="E4925" t="s">
        <v>0</v>
      </c>
      <c r="F4925" t="str">
        <f t="shared" si="307"/>
        <v>CCF</v>
      </c>
      <c r="G4925" t="s">
        <v>8171</v>
      </c>
      <c r="H4925" t="s">
        <v>8172</v>
      </c>
      <c r="I4925">
        <v>5899</v>
      </c>
      <c r="J4925">
        <v>5899</v>
      </c>
      <c r="K4925" t="s">
        <v>7937</v>
      </c>
      <c r="L4925" t="str">
        <f t="shared" si="308"/>
        <v>NIT</v>
      </c>
      <c r="M4925" t="str">
        <f t="shared" si="309"/>
        <v>06140304181042</v>
      </c>
      <c r="N4925" t="s">
        <v>7938</v>
      </c>
      <c r="O4925">
        <v>0</v>
      </c>
      <c r="P4925">
        <v>0</v>
      </c>
      <c r="Q4925">
        <v>223.01</v>
      </c>
      <c r="R4925">
        <v>28.991299999999999</v>
      </c>
      <c r="S4925">
        <v>0</v>
      </c>
      <c r="T4925">
        <v>0</v>
      </c>
      <c r="U4925">
        <v>252.00129999999999</v>
      </c>
      <c r="W4925" t="s">
        <v>1</v>
      </c>
    </row>
    <row r="4926" spans="1:23">
      <c r="A4926" t="s">
        <v>8120</v>
      </c>
      <c r="B4926" t="str">
        <f t="shared" si="310"/>
        <v>Enero</v>
      </c>
      <c r="C4926" s="20" t="s">
        <v>8134</v>
      </c>
      <c r="D4926" t="s">
        <v>1</v>
      </c>
      <c r="E4926" t="s">
        <v>0</v>
      </c>
      <c r="F4926" t="str">
        <f t="shared" si="307"/>
        <v>CCF</v>
      </c>
      <c r="G4926" t="s">
        <v>8171</v>
      </c>
      <c r="H4926" t="s">
        <v>8172</v>
      </c>
      <c r="I4926">
        <v>5900</v>
      </c>
      <c r="J4926">
        <v>5900</v>
      </c>
      <c r="K4926" t="s">
        <v>171</v>
      </c>
      <c r="L4926" t="str">
        <f t="shared" si="308"/>
        <v>NIT</v>
      </c>
      <c r="M4926" t="str">
        <f t="shared" si="309"/>
        <v>05121904711020</v>
      </c>
      <c r="N4926" t="s">
        <v>172</v>
      </c>
      <c r="O4926">
        <v>0</v>
      </c>
      <c r="P4926">
        <v>0</v>
      </c>
      <c r="Q4926">
        <v>464.6</v>
      </c>
      <c r="R4926">
        <v>60.398000000000003</v>
      </c>
      <c r="S4926">
        <v>0</v>
      </c>
      <c r="T4926">
        <v>0</v>
      </c>
      <c r="U4926">
        <v>524.99800000000005</v>
      </c>
      <c r="W4926" t="s">
        <v>1</v>
      </c>
    </row>
    <row r="4927" spans="1:23">
      <c r="A4927" t="s">
        <v>8120</v>
      </c>
      <c r="B4927" t="str">
        <f t="shared" si="310"/>
        <v>Enero</v>
      </c>
      <c r="C4927" s="20" t="s">
        <v>8134</v>
      </c>
      <c r="D4927" t="s">
        <v>1</v>
      </c>
      <c r="E4927" t="s">
        <v>0</v>
      </c>
      <c r="F4927" t="str">
        <f t="shared" si="307"/>
        <v>CCF</v>
      </c>
      <c r="G4927" t="s">
        <v>8171</v>
      </c>
      <c r="H4927" t="s">
        <v>8172</v>
      </c>
      <c r="I4927">
        <v>5901</v>
      </c>
      <c r="J4927">
        <v>5901</v>
      </c>
      <c r="K4927" t="s">
        <v>727</v>
      </c>
      <c r="L4927" t="str">
        <f t="shared" si="308"/>
        <v>NIT</v>
      </c>
      <c r="M4927" t="str">
        <f t="shared" si="309"/>
        <v>01011702691031</v>
      </c>
      <c r="N4927" t="s">
        <v>728</v>
      </c>
      <c r="O4927">
        <v>0</v>
      </c>
      <c r="P4927">
        <v>0</v>
      </c>
      <c r="Q4927">
        <v>520.36</v>
      </c>
      <c r="R4927">
        <v>67.646799999999999</v>
      </c>
      <c r="S4927">
        <v>0</v>
      </c>
      <c r="T4927">
        <v>0</v>
      </c>
      <c r="U4927">
        <v>588.0068</v>
      </c>
      <c r="W4927" t="s">
        <v>1</v>
      </c>
    </row>
    <row r="4928" spans="1:23">
      <c r="A4928" t="s">
        <v>8120</v>
      </c>
      <c r="B4928" t="str">
        <f t="shared" si="310"/>
        <v>Enero</v>
      </c>
      <c r="C4928" s="20" t="s">
        <v>8135</v>
      </c>
      <c r="D4928" t="s">
        <v>1</v>
      </c>
      <c r="E4928" t="s">
        <v>0</v>
      </c>
      <c r="F4928" t="str">
        <f t="shared" si="307"/>
        <v>CCF</v>
      </c>
      <c r="G4928" t="s">
        <v>8171</v>
      </c>
      <c r="H4928" t="s">
        <v>8172</v>
      </c>
      <c r="I4928">
        <v>5902</v>
      </c>
      <c r="J4928">
        <v>5902</v>
      </c>
      <c r="K4928" t="s">
        <v>759</v>
      </c>
      <c r="L4928" t="str">
        <f t="shared" si="308"/>
        <v>NIT</v>
      </c>
      <c r="M4928" t="str">
        <f t="shared" si="309"/>
        <v>01012709731043</v>
      </c>
      <c r="N4928" t="s">
        <v>760</v>
      </c>
      <c r="O4928">
        <v>0</v>
      </c>
      <c r="P4928">
        <v>0</v>
      </c>
      <c r="Q4928">
        <v>92.08</v>
      </c>
      <c r="R4928">
        <v>11.9704</v>
      </c>
      <c r="S4928">
        <v>0</v>
      </c>
      <c r="T4928">
        <v>0</v>
      </c>
      <c r="U4928">
        <v>104.0504</v>
      </c>
      <c r="W4928" t="s">
        <v>1</v>
      </c>
    </row>
    <row r="4929" spans="1:23">
      <c r="A4929" t="s">
        <v>8120</v>
      </c>
      <c r="B4929" t="str">
        <f t="shared" si="310"/>
        <v>Enero</v>
      </c>
      <c r="C4929" s="20" t="s">
        <v>8135</v>
      </c>
      <c r="D4929" t="s">
        <v>1</v>
      </c>
      <c r="E4929" t="s">
        <v>0</v>
      </c>
      <c r="F4929" t="str">
        <f t="shared" si="307"/>
        <v>CCF</v>
      </c>
      <c r="G4929" t="s">
        <v>8171</v>
      </c>
      <c r="H4929" t="s">
        <v>8172</v>
      </c>
      <c r="I4929">
        <v>5903</v>
      </c>
      <c r="J4929">
        <v>5903</v>
      </c>
      <c r="K4929" t="s">
        <v>1428</v>
      </c>
      <c r="L4929" t="str">
        <f t="shared" si="308"/>
        <v>NIT</v>
      </c>
      <c r="M4929" t="str">
        <f t="shared" si="309"/>
        <v>12170803031019</v>
      </c>
      <c r="N4929" t="s">
        <v>1429</v>
      </c>
      <c r="O4929">
        <v>0</v>
      </c>
      <c r="P4929">
        <v>0</v>
      </c>
      <c r="Q4929">
        <v>613.29999999999995</v>
      </c>
      <c r="R4929">
        <v>79.728999999999999</v>
      </c>
      <c r="S4929">
        <v>0</v>
      </c>
      <c r="T4929">
        <v>0</v>
      </c>
      <c r="U4929">
        <v>693.029</v>
      </c>
      <c r="W4929" t="s">
        <v>1</v>
      </c>
    </row>
    <row r="4930" spans="1:23">
      <c r="A4930" t="s">
        <v>8120</v>
      </c>
      <c r="B4930" t="str">
        <f t="shared" si="310"/>
        <v>Enero</v>
      </c>
      <c r="C4930" s="20" t="s">
        <v>8135</v>
      </c>
      <c r="D4930" t="s">
        <v>1</v>
      </c>
      <c r="E4930" t="s">
        <v>0</v>
      </c>
      <c r="F4930" t="str">
        <f t="shared" si="307"/>
        <v>CCF</v>
      </c>
      <c r="G4930" t="s">
        <v>8171</v>
      </c>
      <c r="H4930" t="s">
        <v>8172</v>
      </c>
      <c r="I4930">
        <v>5904</v>
      </c>
      <c r="J4930">
        <v>5904</v>
      </c>
      <c r="K4930" t="s">
        <v>826</v>
      </c>
      <c r="L4930" t="str">
        <f t="shared" si="308"/>
        <v>NIT</v>
      </c>
      <c r="M4930" t="str">
        <f t="shared" si="309"/>
        <v>10100306650014</v>
      </c>
      <c r="N4930" t="s">
        <v>827</v>
      </c>
      <c r="O4930">
        <v>0</v>
      </c>
      <c r="P4930">
        <v>0</v>
      </c>
      <c r="Q4930">
        <v>466.6</v>
      </c>
      <c r="R4930">
        <v>60.658000000000008</v>
      </c>
      <c r="S4930">
        <v>0</v>
      </c>
      <c r="T4930">
        <v>0</v>
      </c>
      <c r="U4930">
        <v>527.25800000000004</v>
      </c>
      <c r="W4930" t="s">
        <v>1</v>
      </c>
    </row>
    <row r="4931" spans="1:23">
      <c r="A4931" t="s">
        <v>8120</v>
      </c>
      <c r="B4931" t="str">
        <f t="shared" si="310"/>
        <v>Enero</v>
      </c>
      <c r="C4931" s="20" t="s">
        <v>8135</v>
      </c>
      <c r="D4931" t="s">
        <v>1</v>
      </c>
      <c r="E4931" t="s">
        <v>0</v>
      </c>
      <c r="F4931" t="str">
        <f t="shared" ref="F4931:F4994" si="311">IF(E4931="05","Nota de crédito","CCF")</f>
        <v>CCF</v>
      </c>
      <c r="G4931" t="s">
        <v>8171</v>
      </c>
      <c r="H4931" t="s">
        <v>8172</v>
      </c>
      <c r="I4931">
        <v>5905</v>
      </c>
      <c r="J4931">
        <v>5905</v>
      </c>
      <c r="K4931" t="s">
        <v>1004</v>
      </c>
      <c r="L4931" t="str">
        <f t="shared" ref="L4931:L4994" si="312">IF(K4931=0,"DUI","NIT")</f>
        <v>NIT</v>
      </c>
      <c r="M4931" t="str">
        <f t="shared" ref="M4931:M4994" si="313">IF(K4931=0,V4931,K4931)</f>
        <v>11181712701010</v>
      </c>
      <c r="N4931" t="s">
        <v>1005</v>
      </c>
      <c r="O4931">
        <v>0</v>
      </c>
      <c r="P4931">
        <v>0</v>
      </c>
      <c r="Q4931">
        <v>856.87</v>
      </c>
      <c r="R4931">
        <v>111.3931</v>
      </c>
      <c r="S4931">
        <v>0</v>
      </c>
      <c r="T4931">
        <v>0</v>
      </c>
      <c r="U4931">
        <v>968.26310000000001</v>
      </c>
      <c r="W4931" t="s">
        <v>1</v>
      </c>
    </row>
    <row r="4932" spans="1:23">
      <c r="A4932" t="s">
        <v>8120</v>
      </c>
      <c r="B4932" t="str">
        <f t="shared" si="310"/>
        <v>Enero</v>
      </c>
      <c r="C4932" s="20" t="s">
        <v>8135</v>
      </c>
      <c r="D4932" t="s">
        <v>1</v>
      </c>
      <c r="E4932" t="s">
        <v>0</v>
      </c>
      <c r="F4932" t="str">
        <f t="shared" si="311"/>
        <v>CCF</v>
      </c>
      <c r="G4932" t="s">
        <v>8171</v>
      </c>
      <c r="H4932" t="s">
        <v>8172</v>
      </c>
      <c r="I4932">
        <v>5906</v>
      </c>
      <c r="J4932">
        <v>5906</v>
      </c>
      <c r="K4932" t="s">
        <v>518</v>
      </c>
      <c r="L4932" t="str">
        <f t="shared" si="312"/>
        <v>NIT</v>
      </c>
      <c r="M4932" t="str">
        <f t="shared" si="313"/>
        <v>14012206520011</v>
      </c>
      <c r="N4932" t="s">
        <v>519</v>
      </c>
      <c r="O4932">
        <v>0</v>
      </c>
      <c r="P4932">
        <v>0</v>
      </c>
      <c r="Q4932">
        <v>1207.98</v>
      </c>
      <c r="R4932">
        <v>157.03740000000002</v>
      </c>
      <c r="S4932">
        <v>0</v>
      </c>
      <c r="T4932">
        <v>0</v>
      </c>
      <c r="U4932">
        <v>1365.0174</v>
      </c>
      <c r="W4932" t="s">
        <v>1</v>
      </c>
    </row>
    <row r="4933" spans="1:23">
      <c r="A4933" t="s">
        <v>8120</v>
      </c>
      <c r="B4933" t="str">
        <f t="shared" si="310"/>
        <v>Enero</v>
      </c>
      <c r="C4933" s="20" t="s">
        <v>8135</v>
      </c>
      <c r="D4933" t="s">
        <v>1</v>
      </c>
      <c r="E4933" t="s">
        <v>0</v>
      </c>
      <c r="F4933" t="str">
        <f t="shared" si="311"/>
        <v>CCF</v>
      </c>
      <c r="G4933" t="s">
        <v>8171</v>
      </c>
      <c r="H4933" t="s">
        <v>8172</v>
      </c>
      <c r="I4933">
        <v>5907</v>
      </c>
      <c r="J4933">
        <v>5907</v>
      </c>
      <c r="K4933" t="s">
        <v>110</v>
      </c>
      <c r="L4933" t="str">
        <f t="shared" si="312"/>
        <v>NIT</v>
      </c>
      <c r="M4933" t="str">
        <f t="shared" si="313"/>
        <v>13041805761013</v>
      </c>
      <c r="N4933" t="s">
        <v>111</v>
      </c>
      <c r="O4933">
        <v>0</v>
      </c>
      <c r="P4933">
        <v>0</v>
      </c>
      <c r="Q4933">
        <v>1096.47</v>
      </c>
      <c r="R4933">
        <v>142.5411</v>
      </c>
      <c r="S4933">
        <v>0</v>
      </c>
      <c r="T4933">
        <v>0</v>
      </c>
      <c r="U4933">
        <v>1239.0110999999999</v>
      </c>
      <c r="W4933" t="s">
        <v>1</v>
      </c>
    </row>
    <row r="4934" spans="1:23">
      <c r="A4934" t="s">
        <v>8120</v>
      </c>
      <c r="B4934" t="str">
        <f t="shared" si="310"/>
        <v>Enero</v>
      </c>
      <c r="C4934" s="20" t="s">
        <v>8135</v>
      </c>
      <c r="D4934" t="s">
        <v>1</v>
      </c>
      <c r="E4934" t="s">
        <v>0</v>
      </c>
      <c r="F4934" t="str">
        <f t="shared" si="311"/>
        <v>CCF</v>
      </c>
      <c r="G4934" t="s">
        <v>8171</v>
      </c>
      <c r="H4934" t="s">
        <v>8172</v>
      </c>
      <c r="I4934">
        <v>5908</v>
      </c>
      <c r="J4934">
        <v>5908</v>
      </c>
      <c r="K4934" t="s">
        <v>110</v>
      </c>
      <c r="L4934" t="str">
        <f t="shared" si="312"/>
        <v>NIT</v>
      </c>
      <c r="M4934" t="str">
        <f t="shared" si="313"/>
        <v>13041805761013</v>
      </c>
      <c r="N4934" t="s">
        <v>111</v>
      </c>
      <c r="O4934">
        <v>0</v>
      </c>
      <c r="P4934">
        <v>0</v>
      </c>
      <c r="Q4934">
        <v>966.38</v>
      </c>
      <c r="R4934">
        <v>125.6294</v>
      </c>
      <c r="S4934">
        <v>0</v>
      </c>
      <c r="T4934">
        <v>0</v>
      </c>
      <c r="U4934">
        <v>1092.0093999999999</v>
      </c>
      <c r="W4934" t="s">
        <v>1</v>
      </c>
    </row>
    <row r="4935" spans="1:23">
      <c r="A4935" t="s">
        <v>8120</v>
      </c>
      <c r="B4935" t="str">
        <f t="shared" si="310"/>
        <v>Enero</v>
      </c>
      <c r="C4935" s="20" t="s">
        <v>8135</v>
      </c>
      <c r="D4935" t="s">
        <v>1</v>
      </c>
      <c r="E4935" t="s">
        <v>0</v>
      </c>
      <c r="F4935" t="str">
        <f t="shared" si="311"/>
        <v>CCF</v>
      </c>
      <c r="G4935" t="s">
        <v>8171</v>
      </c>
      <c r="H4935" t="s">
        <v>8172</v>
      </c>
      <c r="I4935">
        <v>5909</v>
      </c>
      <c r="J4935">
        <v>5909</v>
      </c>
      <c r="K4935" t="s">
        <v>479</v>
      </c>
      <c r="L4935" t="str">
        <f t="shared" si="312"/>
        <v>NIT</v>
      </c>
      <c r="M4935" t="str">
        <f t="shared" si="313"/>
        <v>11230605771030</v>
      </c>
      <c r="N4935" t="s">
        <v>480</v>
      </c>
      <c r="O4935">
        <v>0</v>
      </c>
      <c r="P4935">
        <v>0</v>
      </c>
      <c r="Q4935">
        <v>150.65</v>
      </c>
      <c r="R4935">
        <v>19.584500000000002</v>
      </c>
      <c r="S4935">
        <v>0</v>
      </c>
      <c r="T4935">
        <v>0</v>
      </c>
      <c r="U4935">
        <v>170.2345</v>
      </c>
      <c r="W4935" t="s">
        <v>1</v>
      </c>
    </row>
    <row r="4936" spans="1:23">
      <c r="A4936" t="s">
        <v>8120</v>
      </c>
      <c r="B4936" t="str">
        <f t="shared" si="310"/>
        <v>Enero</v>
      </c>
      <c r="C4936" s="20" t="s">
        <v>8135</v>
      </c>
      <c r="D4936" t="s">
        <v>1</v>
      </c>
      <c r="E4936" t="s">
        <v>0</v>
      </c>
      <c r="F4936" t="str">
        <f t="shared" si="311"/>
        <v>CCF</v>
      </c>
      <c r="G4936" t="s">
        <v>8171</v>
      </c>
      <c r="H4936" t="s">
        <v>8172</v>
      </c>
      <c r="I4936">
        <v>5910</v>
      </c>
      <c r="J4936">
        <v>5910</v>
      </c>
      <c r="K4936" t="s">
        <v>721</v>
      </c>
      <c r="L4936" t="str">
        <f t="shared" si="312"/>
        <v>NIT</v>
      </c>
      <c r="M4936" t="str">
        <f t="shared" si="313"/>
        <v>11151004801016</v>
      </c>
      <c r="N4936" t="s">
        <v>722</v>
      </c>
      <c r="O4936">
        <v>0</v>
      </c>
      <c r="P4936">
        <v>0</v>
      </c>
      <c r="Q4936">
        <v>317.94</v>
      </c>
      <c r="R4936">
        <v>41.3322</v>
      </c>
      <c r="S4936">
        <v>0</v>
      </c>
      <c r="T4936">
        <v>0</v>
      </c>
      <c r="U4936">
        <v>359.2722</v>
      </c>
      <c r="W4936" t="s">
        <v>1</v>
      </c>
    </row>
    <row r="4937" spans="1:23">
      <c r="A4937" t="s">
        <v>8120</v>
      </c>
      <c r="B4937" t="str">
        <f t="shared" si="310"/>
        <v>Enero</v>
      </c>
      <c r="C4937" s="20" t="s">
        <v>8135</v>
      </c>
      <c r="D4937" t="s">
        <v>1</v>
      </c>
      <c r="E4937" t="s">
        <v>0</v>
      </c>
      <c r="F4937" t="str">
        <f t="shared" si="311"/>
        <v>CCF</v>
      </c>
      <c r="G4937" t="s">
        <v>8171</v>
      </c>
      <c r="H4937" t="s">
        <v>8172</v>
      </c>
      <c r="I4937">
        <v>5911</v>
      </c>
      <c r="J4937">
        <v>5911</v>
      </c>
      <c r="K4937" t="s">
        <v>231</v>
      </c>
      <c r="L4937" t="str">
        <f t="shared" si="312"/>
        <v>NIT</v>
      </c>
      <c r="M4937" t="str">
        <f t="shared" si="313"/>
        <v>06142804861247</v>
      </c>
      <c r="N4937" t="s">
        <v>232</v>
      </c>
      <c r="O4937">
        <v>0</v>
      </c>
      <c r="P4937">
        <v>0</v>
      </c>
      <c r="Q4937">
        <v>1077.8900000000001</v>
      </c>
      <c r="R4937">
        <v>140.12570000000002</v>
      </c>
      <c r="S4937">
        <v>0</v>
      </c>
      <c r="T4937">
        <v>0</v>
      </c>
      <c r="U4937">
        <v>1218.0157000000002</v>
      </c>
      <c r="W4937" t="s">
        <v>1</v>
      </c>
    </row>
    <row r="4938" spans="1:23">
      <c r="A4938" t="s">
        <v>8120</v>
      </c>
      <c r="B4938" t="str">
        <f t="shared" si="310"/>
        <v>Enero</v>
      </c>
      <c r="C4938" s="20" t="s">
        <v>8135</v>
      </c>
      <c r="D4938" t="s">
        <v>1</v>
      </c>
      <c r="E4938" t="s">
        <v>0</v>
      </c>
      <c r="F4938" t="str">
        <f t="shared" si="311"/>
        <v>CCF</v>
      </c>
      <c r="G4938" t="s">
        <v>8171</v>
      </c>
      <c r="H4938" t="s">
        <v>8172</v>
      </c>
      <c r="I4938">
        <v>5912</v>
      </c>
      <c r="J4938">
        <v>5912</v>
      </c>
      <c r="K4938" t="s">
        <v>231</v>
      </c>
      <c r="L4938" t="str">
        <f t="shared" si="312"/>
        <v>NIT</v>
      </c>
      <c r="M4938" t="str">
        <f t="shared" si="313"/>
        <v>06142804861247</v>
      </c>
      <c r="N4938" t="s">
        <v>232</v>
      </c>
      <c r="O4938">
        <v>0</v>
      </c>
      <c r="P4938">
        <v>0</v>
      </c>
      <c r="Q4938">
        <v>503.78</v>
      </c>
      <c r="R4938">
        <v>65.491399999999999</v>
      </c>
      <c r="S4938">
        <v>0</v>
      </c>
      <c r="T4938">
        <v>0</v>
      </c>
      <c r="U4938">
        <v>569.27139999999997</v>
      </c>
      <c r="W4938" t="s">
        <v>1</v>
      </c>
    </row>
    <row r="4939" spans="1:23">
      <c r="A4939" t="s">
        <v>8120</v>
      </c>
      <c r="B4939" t="str">
        <f t="shared" si="310"/>
        <v>Enero</v>
      </c>
      <c r="C4939" s="20" t="s">
        <v>8135</v>
      </c>
      <c r="D4939" t="s">
        <v>1</v>
      </c>
      <c r="E4939" t="s">
        <v>0</v>
      </c>
      <c r="F4939" t="str">
        <f t="shared" si="311"/>
        <v>CCF</v>
      </c>
      <c r="G4939" t="s">
        <v>8171</v>
      </c>
      <c r="H4939" t="s">
        <v>8172</v>
      </c>
      <c r="I4939">
        <v>5913</v>
      </c>
      <c r="J4939">
        <v>5913</v>
      </c>
      <c r="K4939" t="s">
        <v>231</v>
      </c>
      <c r="L4939" t="str">
        <f t="shared" si="312"/>
        <v>NIT</v>
      </c>
      <c r="M4939" t="str">
        <f t="shared" si="313"/>
        <v>06142804861247</v>
      </c>
      <c r="N4939" t="s">
        <v>232</v>
      </c>
      <c r="O4939">
        <v>0</v>
      </c>
      <c r="P4939">
        <v>0</v>
      </c>
      <c r="Q4939">
        <v>37.17</v>
      </c>
      <c r="R4939">
        <v>4.8321000000000005</v>
      </c>
      <c r="S4939">
        <v>0</v>
      </c>
      <c r="T4939">
        <v>0</v>
      </c>
      <c r="U4939">
        <v>42.002099999999999</v>
      </c>
      <c r="W4939" t="s">
        <v>1</v>
      </c>
    </row>
    <row r="4940" spans="1:23">
      <c r="A4940" t="s">
        <v>8120</v>
      </c>
      <c r="B4940" t="str">
        <f t="shared" si="310"/>
        <v>Enero</v>
      </c>
      <c r="C4940" s="20" t="s">
        <v>8135</v>
      </c>
      <c r="D4940" t="s">
        <v>1</v>
      </c>
      <c r="E4940" t="s">
        <v>0</v>
      </c>
      <c r="F4940" t="str">
        <f t="shared" si="311"/>
        <v>CCF</v>
      </c>
      <c r="G4940" t="s">
        <v>8171</v>
      </c>
      <c r="H4940" t="s">
        <v>8172</v>
      </c>
      <c r="I4940">
        <v>5914</v>
      </c>
      <c r="J4940">
        <v>5914</v>
      </c>
      <c r="K4940" t="s">
        <v>341</v>
      </c>
      <c r="L4940" t="str">
        <f t="shared" si="312"/>
        <v>NIT</v>
      </c>
      <c r="M4940" t="str">
        <f t="shared" si="313"/>
        <v>06140306711219</v>
      </c>
      <c r="N4940" t="s">
        <v>342</v>
      </c>
      <c r="O4940">
        <v>0</v>
      </c>
      <c r="P4940">
        <v>0</v>
      </c>
      <c r="Q4940">
        <v>295.77</v>
      </c>
      <c r="R4940">
        <v>38.450099999999999</v>
      </c>
      <c r="S4940">
        <v>0</v>
      </c>
      <c r="T4940">
        <v>0</v>
      </c>
      <c r="U4940">
        <v>334.2201</v>
      </c>
      <c r="W4940" t="s">
        <v>1</v>
      </c>
    </row>
    <row r="4941" spans="1:23">
      <c r="A4941" t="s">
        <v>8120</v>
      </c>
      <c r="B4941" t="str">
        <f t="shared" si="310"/>
        <v>Enero</v>
      </c>
      <c r="C4941" s="20" t="s">
        <v>8135</v>
      </c>
      <c r="D4941" t="s">
        <v>1</v>
      </c>
      <c r="E4941" t="s">
        <v>0</v>
      </c>
      <c r="F4941" t="str">
        <f t="shared" si="311"/>
        <v>CCF</v>
      </c>
      <c r="G4941" t="s">
        <v>8171</v>
      </c>
      <c r="H4941" t="s">
        <v>8172</v>
      </c>
      <c r="I4941">
        <v>5915</v>
      </c>
      <c r="J4941">
        <v>5915</v>
      </c>
      <c r="K4941" t="s">
        <v>132</v>
      </c>
      <c r="L4941" t="str">
        <f t="shared" si="312"/>
        <v>NIT</v>
      </c>
      <c r="M4941" t="str">
        <f t="shared" si="313"/>
        <v>06142705111015</v>
      </c>
      <c r="N4941" t="s">
        <v>133</v>
      </c>
      <c r="O4941">
        <v>0</v>
      </c>
      <c r="P4941">
        <v>0</v>
      </c>
      <c r="Q4941">
        <v>96.24</v>
      </c>
      <c r="R4941">
        <v>12.511200000000001</v>
      </c>
      <c r="S4941">
        <v>0</v>
      </c>
      <c r="T4941">
        <v>0</v>
      </c>
      <c r="U4941">
        <v>108.7512</v>
      </c>
      <c r="W4941" t="s">
        <v>1</v>
      </c>
    </row>
    <row r="4942" spans="1:23">
      <c r="A4942" t="s">
        <v>8120</v>
      </c>
      <c r="B4942" t="str">
        <f t="shared" si="310"/>
        <v>Enero</v>
      </c>
      <c r="C4942" s="20" t="s">
        <v>8135</v>
      </c>
      <c r="D4942" t="s">
        <v>1</v>
      </c>
      <c r="E4942" t="s">
        <v>0</v>
      </c>
      <c r="F4942" t="str">
        <f t="shared" si="311"/>
        <v>CCF</v>
      </c>
      <c r="G4942" t="s">
        <v>8171</v>
      </c>
      <c r="H4942" t="s">
        <v>8172</v>
      </c>
      <c r="I4942">
        <v>5916</v>
      </c>
      <c r="J4942">
        <v>5916</v>
      </c>
      <c r="K4942" t="s">
        <v>277</v>
      </c>
      <c r="L4942" t="str">
        <f t="shared" si="312"/>
        <v>NIT</v>
      </c>
      <c r="M4942" t="str">
        <f t="shared" si="313"/>
        <v>06141908811067</v>
      </c>
      <c r="N4942" t="s">
        <v>278</v>
      </c>
      <c r="O4942">
        <v>0</v>
      </c>
      <c r="P4942">
        <v>0</v>
      </c>
      <c r="Q4942">
        <v>420.35</v>
      </c>
      <c r="R4942">
        <v>54.645500000000006</v>
      </c>
      <c r="S4942">
        <v>0</v>
      </c>
      <c r="T4942">
        <v>0</v>
      </c>
      <c r="U4942">
        <v>474.99550000000005</v>
      </c>
      <c r="W4942" t="s">
        <v>1</v>
      </c>
    </row>
    <row r="4943" spans="1:23">
      <c r="A4943" t="s">
        <v>8120</v>
      </c>
      <c r="B4943" t="str">
        <f t="shared" si="310"/>
        <v>Enero</v>
      </c>
      <c r="C4943" s="20" t="s">
        <v>8135</v>
      </c>
      <c r="D4943" t="s">
        <v>1</v>
      </c>
      <c r="E4943" t="s">
        <v>0</v>
      </c>
      <c r="F4943" t="str">
        <f t="shared" si="311"/>
        <v>CCF</v>
      </c>
      <c r="G4943" t="s">
        <v>8171</v>
      </c>
      <c r="H4943" t="s">
        <v>8172</v>
      </c>
      <c r="I4943">
        <v>5917</v>
      </c>
      <c r="J4943">
        <v>5917</v>
      </c>
      <c r="K4943" t="s">
        <v>333</v>
      </c>
      <c r="L4943" t="str">
        <f t="shared" si="312"/>
        <v>NIT</v>
      </c>
      <c r="M4943" t="str">
        <f t="shared" si="313"/>
        <v>06140607941015</v>
      </c>
      <c r="N4943" t="s">
        <v>334</v>
      </c>
      <c r="O4943">
        <v>0</v>
      </c>
      <c r="P4943">
        <v>0</v>
      </c>
      <c r="Q4943">
        <v>76.459999999999994</v>
      </c>
      <c r="R4943">
        <v>9.9398</v>
      </c>
      <c r="S4943">
        <v>0</v>
      </c>
      <c r="T4943">
        <v>0</v>
      </c>
      <c r="U4943">
        <v>86.399799999999999</v>
      </c>
      <c r="W4943" t="s">
        <v>1</v>
      </c>
    </row>
    <row r="4944" spans="1:23">
      <c r="A4944" t="s">
        <v>8120</v>
      </c>
      <c r="B4944" t="str">
        <f t="shared" si="310"/>
        <v>Enero</v>
      </c>
      <c r="C4944" s="20" t="s">
        <v>8135</v>
      </c>
      <c r="D4944" t="s">
        <v>1</v>
      </c>
      <c r="E4944" t="s">
        <v>0</v>
      </c>
      <c r="F4944" t="str">
        <f t="shared" si="311"/>
        <v>CCF</v>
      </c>
      <c r="G4944" t="s">
        <v>8171</v>
      </c>
      <c r="H4944" t="s">
        <v>8172</v>
      </c>
      <c r="I4944">
        <v>5918</v>
      </c>
      <c r="J4944">
        <v>5918</v>
      </c>
      <c r="K4944" t="s">
        <v>747</v>
      </c>
      <c r="L4944" t="str">
        <f t="shared" si="312"/>
        <v>NIT</v>
      </c>
      <c r="M4944" t="str">
        <f t="shared" si="313"/>
        <v>07111804620031</v>
      </c>
      <c r="N4944" t="s">
        <v>748</v>
      </c>
      <c r="O4944">
        <v>0</v>
      </c>
      <c r="P4944">
        <v>0</v>
      </c>
      <c r="Q4944">
        <v>97.57</v>
      </c>
      <c r="R4944">
        <v>12.684099999999999</v>
      </c>
      <c r="S4944">
        <v>0</v>
      </c>
      <c r="T4944">
        <v>0</v>
      </c>
      <c r="U4944">
        <v>110.25409999999999</v>
      </c>
      <c r="W4944" t="s">
        <v>1</v>
      </c>
    </row>
    <row r="4945" spans="1:23">
      <c r="A4945" t="s">
        <v>8120</v>
      </c>
      <c r="B4945" t="str">
        <f t="shared" si="310"/>
        <v>Enero</v>
      </c>
      <c r="C4945" s="20" t="s">
        <v>8135</v>
      </c>
      <c r="D4945" t="s">
        <v>1</v>
      </c>
      <c r="E4945" t="s">
        <v>0</v>
      </c>
      <c r="F4945" t="str">
        <f t="shared" si="311"/>
        <v>CCF</v>
      </c>
      <c r="G4945" t="s">
        <v>8171</v>
      </c>
      <c r="H4945" t="s">
        <v>8172</v>
      </c>
      <c r="I4945">
        <v>5919</v>
      </c>
      <c r="J4945">
        <v>5919</v>
      </c>
      <c r="K4945" t="s">
        <v>8167</v>
      </c>
      <c r="L4945" t="str">
        <f t="shared" si="312"/>
        <v>NIT</v>
      </c>
      <c r="M4945" t="str">
        <f t="shared" si="313"/>
        <v>03080101791011</v>
      </c>
      <c r="N4945" t="s">
        <v>8168</v>
      </c>
      <c r="O4945">
        <v>0</v>
      </c>
      <c r="P4945">
        <v>0</v>
      </c>
      <c r="Q4945">
        <v>37.17</v>
      </c>
      <c r="R4945">
        <v>4.8321000000000005</v>
      </c>
      <c r="S4945">
        <v>0</v>
      </c>
      <c r="T4945">
        <v>0</v>
      </c>
      <c r="U4945">
        <v>42.002099999999999</v>
      </c>
      <c r="W4945" t="s">
        <v>1</v>
      </c>
    </row>
    <row r="4946" spans="1:23">
      <c r="A4946" t="s">
        <v>8120</v>
      </c>
      <c r="B4946" t="str">
        <f t="shared" si="310"/>
        <v>Enero</v>
      </c>
      <c r="C4946" s="20" t="s">
        <v>8135</v>
      </c>
      <c r="D4946" t="s">
        <v>1</v>
      </c>
      <c r="E4946" t="s">
        <v>0</v>
      </c>
      <c r="F4946" t="str">
        <f t="shared" si="311"/>
        <v>CCF</v>
      </c>
      <c r="G4946" t="s">
        <v>8171</v>
      </c>
      <c r="H4946" t="s">
        <v>8172</v>
      </c>
      <c r="I4946">
        <v>5920</v>
      </c>
      <c r="J4946">
        <v>5920</v>
      </c>
      <c r="K4946" t="s">
        <v>890</v>
      </c>
      <c r="L4946" t="str">
        <f t="shared" si="312"/>
        <v>NIT</v>
      </c>
      <c r="M4946" t="str">
        <f t="shared" si="313"/>
        <v>06142206021048</v>
      </c>
      <c r="N4946" t="s">
        <v>891</v>
      </c>
      <c r="O4946">
        <v>0</v>
      </c>
      <c r="P4946">
        <v>0</v>
      </c>
      <c r="Q4946">
        <v>124.1</v>
      </c>
      <c r="R4946">
        <v>16.132999999999999</v>
      </c>
      <c r="S4946">
        <v>0</v>
      </c>
      <c r="T4946">
        <v>0</v>
      </c>
      <c r="U4946">
        <v>140.233</v>
      </c>
      <c r="W4946" t="s">
        <v>1</v>
      </c>
    </row>
    <row r="4947" spans="1:23">
      <c r="A4947" t="s">
        <v>8120</v>
      </c>
      <c r="B4947" t="str">
        <f t="shared" si="310"/>
        <v>Enero</v>
      </c>
      <c r="C4947" s="20" t="s">
        <v>8135</v>
      </c>
      <c r="D4947" t="s">
        <v>1</v>
      </c>
      <c r="E4947" t="s">
        <v>0</v>
      </c>
      <c r="F4947" t="str">
        <f t="shared" si="311"/>
        <v>CCF</v>
      </c>
      <c r="G4947" t="s">
        <v>8171</v>
      </c>
      <c r="H4947" t="s">
        <v>8172</v>
      </c>
      <c r="I4947">
        <v>5921</v>
      </c>
      <c r="J4947">
        <v>5921</v>
      </c>
      <c r="K4947" t="s">
        <v>834</v>
      </c>
      <c r="L4947" t="str">
        <f t="shared" si="312"/>
        <v>NIT</v>
      </c>
      <c r="M4947" t="str">
        <f t="shared" si="313"/>
        <v>02100108700014</v>
      </c>
      <c r="N4947" t="s">
        <v>835</v>
      </c>
      <c r="O4947">
        <v>0</v>
      </c>
      <c r="P4947">
        <v>0</v>
      </c>
      <c r="Q4947">
        <v>57.6</v>
      </c>
      <c r="R4947">
        <v>7.4880000000000004</v>
      </c>
      <c r="S4947">
        <v>0</v>
      </c>
      <c r="T4947">
        <v>0</v>
      </c>
      <c r="U4947">
        <v>65.088000000000008</v>
      </c>
      <c r="W4947" t="s">
        <v>1</v>
      </c>
    </row>
    <row r="4948" spans="1:23">
      <c r="A4948" t="s">
        <v>8120</v>
      </c>
      <c r="B4948" t="str">
        <f t="shared" si="310"/>
        <v>Enero</v>
      </c>
      <c r="C4948" s="20" t="s">
        <v>8135</v>
      </c>
      <c r="D4948" t="s">
        <v>1</v>
      </c>
      <c r="E4948" t="s">
        <v>0</v>
      </c>
      <c r="F4948" t="str">
        <f t="shared" si="311"/>
        <v>CCF</v>
      </c>
      <c r="G4948" t="s">
        <v>8171</v>
      </c>
      <c r="H4948" t="s">
        <v>8172</v>
      </c>
      <c r="I4948">
        <v>5922</v>
      </c>
      <c r="J4948">
        <v>5922</v>
      </c>
      <c r="K4948" t="s">
        <v>375</v>
      </c>
      <c r="L4948" t="str">
        <f t="shared" si="312"/>
        <v>NIT</v>
      </c>
      <c r="M4948" t="str">
        <f t="shared" si="313"/>
        <v>05152607831028</v>
      </c>
      <c r="N4948" t="s">
        <v>376</v>
      </c>
      <c r="O4948">
        <v>0</v>
      </c>
      <c r="P4948">
        <v>0</v>
      </c>
      <c r="Q4948">
        <v>74.319999999999993</v>
      </c>
      <c r="R4948">
        <v>9.6616</v>
      </c>
      <c r="S4948">
        <v>0</v>
      </c>
      <c r="T4948">
        <v>0</v>
      </c>
      <c r="U4948">
        <v>83.981599999999986</v>
      </c>
      <c r="W4948" t="s">
        <v>1</v>
      </c>
    </row>
    <row r="4949" spans="1:23">
      <c r="A4949" t="s">
        <v>8120</v>
      </c>
      <c r="B4949" t="str">
        <f t="shared" si="310"/>
        <v>Enero</v>
      </c>
      <c r="C4949" s="20" t="s">
        <v>8135</v>
      </c>
      <c r="D4949" t="s">
        <v>1</v>
      </c>
      <c r="E4949" t="s">
        <v>0</v>
      </c>
      <c r="F4949" t="str">
        <f t="shared" si="311"/>
        <v>CCF</v>
      </c>
      <c r="G4949" t="s">
        <v>8171</v>
      </c>
      <c r="H4949" t="s">
        <v>8172</v>
      </c>
      <c r="I4949">
        <v>5923</v>
      </c>
      <c r="J4949">
        <v>5923</v>
      </c>
      <c r="K4949" t="s">
        <v>118</v>
      </c>
      <c r="L4949" t="str">
        <f t="shared" si="312"/>
        <v>NIT</v>
      </c>
      <c r="M4949" t="str">
        <f t="shared" si="313"/>
        <v>06141106071025</v>
      </c>
      <c r="N4949" t="s">
        <v>119</v>
      </c>
      <c r="O4949">
        <v>0</v>
      </c>
      <c r="P4949">
        <v>0</v>
      </c>
      <c r="Q4949">
        <v>118.09</v>
      </c>
      <c r="R4949">
        <v>15.351700000000001</v>
      </c>
      <c r="S4949">
        <v>0</v>
      </c>
      <c r="T4949">
        <v>0</v>
      </c>
      <c r="U4949">
        <v>133.4417</v>
      </c>
      <c r="W4949" t="s">
        <v>1</v>
      </c>
    </row>
    <row r="4950" spans="1:23">
      <c r="A4950" t="s">
        <v>8120</v>
      </c>
      <c r="B4950" t="str">
        <f t="shared" si="310"/>
        <v>Enero</v>
      </c>
      <c r="C4950" s="20" t="s">
        <v>8135</v>
      </c>
      <c r="D4950" t="s">
        <v>1</v>
      </c>
      <c r="E4950" t="s">
        <v>0</v>
      </c>
      <c r="F4950" t="str">
        <f t="shared" si="311"/>
        <v>CCF</v>
      </c>
      <c r="G4950" t="s">
        <v>8171</v>
      </c>
      <c r="H4950" t="s">
        <v>8172</v>
      </c>
      <c r="I4950">
        <v>5924</v>
      </c>
      <c r="J4950">
        <v>5924</v>
      </c>
      <c r="K4950" t="s">
        <v>558</v>
      </c>
      <c r="L4950" t="str">
        <f t="shared" si="312"/>
        <v>NIT</v>
      </c>
      <c r="M4950" t="str">
        <f t="shared" si="313"/>
        <v>06141301121053</v>
      </c>
      <c r="N4950" t="s">
        <v>559</v>
      </c>
      <c r="O4950">
        <v>0</v>
      </c>
      <c r="P4950">
        <v>0</v>
      </c>
      <c r="Q4950">
        <v>122.35</v>
      </c>
      <c r="R4950">
        <v>15.9055</v>
      </c>
      <c r="S4950">
        <v>0</v>
      </c>
      <c r="T4950">
        <v>0</v>
      </c>
      <c r="U4950">
        <v>138.25549999999998</v>
      </c>
      <c r="W4950" t="s">
        <v>1</v>
      </c>
    </row>
    <row r="4951" spans="1:23">
      <c r="A4951" t="s">
        <v>8120</v>
      </c>
      <c r="B4951" t="str">
        <f t="shared" si="310"/>
        <v>Enero</v>
      </c>
      <c r="C4951" s="20" t="s">
        <v>8135</v>
      </c>
      <c r="D4951" t="s">
        <v>1</v>
      </c>
      <c r="E4951" t="s">
        <v>0</v>
      </c>
      <c r="F4951" t="str">
        <f t="shared" si="311"/>
        <v>CCF</v>
      </c>
      <c r="G4951" t="s">
        <v>8171</v>
      </c>
      <c r="H4951" t="s">
        <v>8172</v>
      </c>
      <c r="I4951">
        <v>5925</v>
      </c>
      <c r="J4951">
        <v>5925</v>
      </c>
      <c r="K4951" t="s">
        <v>1235</v>
      </c>
      <c r="L4951" t="str">
        <f t="shared" si="312"/>
        <v>NIT</v>
      </c>
      <c r="M4951" t="str">
        <f t="shared" si="313"/>
        <v>06141205801108</v>
      </c>
      <c r="N4951" t="s">
        <v>1236</v>
      </c>
      <c r="O4951">
        <v>0</v>
      </c>
      <c r="P4951">
        <v>0</v>
      </c>
      <c r="Q4951">
        <v>55.71</v>
      </c>
      <c r="R4951">
        <v>7.2423000000000002</v>
      </c>
      <c r="S4951">
        <v>0</v>
      </c>
      <c r="T4951">
        <v>0</v>
      </c>
      <c r="U4951">
        <v>62.952300000000001</v>
      </c>
      <c r="W4951" t="s">
        <v>1</v>
      </c>
    </row>
    <row r="4952" spans="1:23">
      <c r="A4952" t="s">
        <v>8120</v>
      </c>
      <c r="B4952" t="str">
        <f t="shared" si="310"/>
        <v>Enero</v>
      </c>
      <c r="C4952" s="20" t="s">
        <v>8135</v>
      </c>
      <c r="D4952" t="s">
        <v>1</v>
      </c>
      <c r="E4952" t="s">
        <v>0</v>
      </c>
      <c r="F4952" t="str">
        <f t="shared" si="311"/>
        <v>CCF</v>
      </c>
      <c r="G4952" t="s">
        <v>8171</v>
      </c>
      <c r="H4952" t="s">
        <v>8172</v>
      </c>
      <c r="I4952">
        <v>5926</v>
      </c>
      <c r="J4952">
        <v>5926</v>
      </c>
      <c r="K4952" t="s">
        <v>445</v>
      </c>
      <c r="L4952" t="str">
        <f t="shared" si="312"/>
        <v>NIT</v>
      </c>
      <c r="M4952" t="str">
        <f t="shared" si="313"/>
        <v>06140612821176</v>
      </c>
      <c r="N4952" t="s">
        <v>446</v>
      </c>
      <c r="O4952">
        <v>0</v>
      </c>
      <c r="P4952">
        <v>0</v>
      </c>
      <c r="Q4952">
        <v>187.11</v>
      </c>
      <c r="R4952">
        <v>24.324300000000001</v>
      </c>
      <c r="S4952">
        <v>0</v>
      </c>
      <c r="T4952">
        <v>0</v>
      </c>
      <c r="U4952">
        <v>211.43430000000001</v>
      </c>
      <c r="W4952" t="s">
        <v>1</v>
      </c>
    </row>
    <row r="4953" spans="1:23">
      <c r="A4953" t="s">
        <v>8120</v>
      </c>
      <c r="B4953" t="str">
        <f t="shared" si="310"/>
        <v>Enero</v>
      </c>
      <c r="C4953" s="20" t="s">
        <v>8135</v>
      </c>
      <c r="D4953" t="s">
        <v>1</v>
      </c>
      <c r="E4953" t="s">
        <v>0</v>
      </c>
      <c r="F4953" t="str">
        <f t="shared" si="311"/>
        <v>CCF</v>
      </c>
      <c r="G4953" t="s">
        <v>8171</v>
      </c>
      <c r="H4953" t="s">
        <v>8172</v>
      </c>
      <c r="I4953">
        <v>5927</v>
      </c>
      <c r="J4953">
        <v>5927</v>
      </c>
      <c r="K4953" t="s">
        <v>570</v>
      </c>
      <c r="L4953" t="str">
        <f t="shared" si="312"/>
        <v>NIT</v>
      </c>
      <c r="M4953" t="str">
        <f t="shared" si="313"/>
        <v>06140312721072</v>
      </c>
      <c r="N4953" t="s">
        <v>571</v>
      </c>
      <c r="O4953">
        <v>0</v>
      </c>
      <c r="P4953">
        <v>0</v>
      </c>
      <c r="Q4953">
        <v>310</v>
      </c>
      <c r="R4953">
        <v>40.300000000000004</v>
      </c>
      <c r="S4953">
        <v>0</v>
      </c>
      <c r="T4953">
        <v>0</v>
      </c>
      <c r="U4953">
        <v>350.3</v>
      </c>
      <c r="W4953" t="s">
        <v>1</v>
      </c>
    </row>
    <row r="4954" spans="1:23">
      <c r="A4954" t="s">
        <v>8120</v>
      </c>
      <c r="B4954" t="str">
        <f t="shared" si="310"/>
        <v>Enero</v>
      </c>
      <c r="C4954" s="20" t="s">
        <v>8135</v>
      </c>
      <c r="D4954" t="s">
        <v>1</v>
      </c>
      <c r="E4954" t="s">
        <v>0</v>
      </c>
      <c r="F4954" t="str">
        <f t="shared" si="311"/>
        <v>CCF</v>
      </c>
      <c r="G4954" t="s">
        <v>8171</v>
      </c>
      <c r="H4954" t="s">
        <v>8172</v>
      </c>
      <c r="I4954">
        <v>5928</v>
      </c>
      <c r="J4954">
        <v>5928</v>
      </c>
      <c r="K4954" t="s">
        <v>118</v>
      </c>
      <c r="L4954" t="str">
        <f t="shared" si="312"/>
        <v>NIT</v>
      </c>
      <c r="M4954" t="str">
        <f t="shared" si="313"/>
        <v>06141106071025</v>
      </c>
      <c r="N4954" t="s">
        <v>119</v>
      </c>
      <c r="O4954">
        <v>0</v>
      </c>
      <c r="P4954">
        <v>0</v>
      </c>
      <c r="Q4954">
        <v>349.95</v>
      </c>
      <c r="R4954">
        <v>45.493499999999997</v>
      </c>
      <c r="S4954">
        <v>0</v>
      </c>
      <c r="T4954">
        <v>0</v>
      </c>
      <c r="U4954">
        <v>395.44349999999997</v>
      </c>
      <c r="W4954" t="s">
        <v>1</v>
      </c>
    </row>
    <row r="4955" spans="1:23">
      <c r="A4955" t="s">
        <v>8120</v>
      </c>
      <c r="B4955" t="str">
        <f t="shared" si="310"/>
        <v>Enero</v>
      </c>
      <c r="C4955" s="20" t="s">
        <v>8135</v>
      </c>
      <c r="D4955" t="s">
        <v>1</v>
      </c>
      <c r="E4955" t="s">
        <v>0</v>
      </c>
      <c r="F4955" t="str">
        <f t="shared" si="311"/>
        <v>CCF</v>
      </c>
      <c r="G4955" t="s">
        <v>8171</v>
      </c>
      <c r="H4955" t="s">
        <v>8172</v>
      </c>
      <c r="I4955">
        <v>5929</v>
      </c>
      <c r="J4955">
        <v>5929</v>
      </c>
      <c r="K4955" t="s">
        <v>8165</v>
      </c>
      <c r="L4955" t="str">
        <f t="shared" si="312"/>
        <v>NIT</v>
      </c>
      <c r="M4955" t="str">
        <f t="shared" si="313"/>
        <v>14051503791010</v>
      </c>
      <c r="N4955" t="s">
        <v>8166</v>
      </c>
      <c r="O4955">
        <v>0</v>
      </c>
      <c r="P4955">
        <v>0</v>
      </c>
      <c r="Q4955">
        <v>763.95</v>
      </c>
      <c r="R4955">
        <v>99.313500000000005</v>
      </c>
      <c r="S4955">
        <v>0</v>
      </c>
      <c r="T4955">
        <v>0</v>
      </c>
      <c r="U4955">
        <v>863.26350000000002</v>
      </c>
      <c r="W4955" t="s">
        <v>1</v>
      </c>
    </row>
    <row r="4956" spans="1:23">
      <c r="A4956" t="s">
        <v>8120</v>
      </c>
      <c r="B4956" t="str">
        <f t="shared" si="310"/>
        <v>Enero</v>
      </c>
      <c r="C4956" s="20" t="s">
        <v>8135</v>
      </c>
      <c r="D4956" t="s">
        <v>1</v>
      </c>
      <c r="E4956" t="s">
        <v>0</v>
      </c>
      <c r="F4956" t="str">
        <f t="shared" si="311"/>
        <v>CCF</v>
      </c>
      <c r="G4956" t="s">
        <v>8171</v>
      </c>
      <c r="H4956" t="s">
        <v>8172</v>
      </c>
      <c r="I4956">
        <v>5930</v>
      </c>
      <c r="J4956">
        <v>5930</v>
      </c>
      <c r="K4956" t="s">
        <v>155</v>
      </c>
      <c r="L4956" t="str">
        <f t="shared" si="312"/>
        <v>NIT</v>
      </c>
      <c r="M4956" t="str">
        <f t="shared" si="313"/>
        <v>06142610051058</v>
      </c>
      <c r="N4956" t="s">
        <v>156</v>
      </c>
      <c r="O4956">
        <v>0</v>
      </c>
      <c r="P4956">
        <v>0</v>
      </c>
      <c r="Q4956">
        <v>347.75</v>
      </c>
      <c r="R4956">
        <v>45.207500000000003</v>
      </c>
      <c r="S4956">
        <v>0</v>
      </c>
      <c r="T4956">
        <v>0</v>
      </c>
      <c r="U4956">
        <v>392.95749999999998</v>
      </c>
      <c r="W4956" t="s">
        <v>1</v>
      </c>
    </row>
    <row r="4957" spans="1:23">
      <c r="A4957" t="s">
        <v>8120</v>
      </c>
      <c r="B4957" t="str">
        <f t="shared" si="310"/>
        <v>Enero</v>
      </c>
      <c r="C4957" s="20" t="s">
        <v>8135</v>
      </c>
      <c r="D4957" t="s">
        <v>1</v>
      </c>
      <c r="E4957" t="s">
        <v>0</v>
      </c>
      <c r="F4957" t="str">
        <f t="shared" si="311"/>
        <v>CCF</v>
      </c>
      <c r="G4957" t="s">
        <v>8171</v>
      </c>
      <c r="H4957" t="s">
        <v>8172</v>
      </c>
      <c r="I4957">
        <v>5931</v>
      </c>
      <c r="J4957">
        <v>5931</v>
      </c>
      <c r="K4957" t="s">
        <v>739</v>
      </c>
      <c r="L4957" t="str">
        <f t="shared" si="312"/>
        <v>NIT</v>
      </c>
      <c r="M4957" t="str">
        <f t="shared" si="313"/>
        <v>06142410891140</v>
      </c>
      <c r="N4957" t="s">
        <v>740</v>
      </c>
      <c r="O4957">
        <v>0</v>
      </c>
      <c r="P4957">
        <v>0</v>
      </c>
      <c r="Q4957">
        <v>66.3</v>
      </c>
      <c r="R4957">
        <v>8.6189999999999998</v>
      </c>
      <c r="S4957">
        <v>0</v>
      </c>
      <c r="T4957">
        <v>0</v>
      </c>
      <c r="U4957">
        <v>74.918999999999997</v>
      </c>
      <c r="W4957" t="s">
        <v>1</v>
      </c>
    </row>
    <row r="4958" spans="1:23">
      <c r="A4958" t="s">
        <v>8120</v>
      </c>
      <c r="B4958" t="str">
        <f t="shared" si="310"/>
        <v>Enero</v>
      </c>
      <c r="C4958" s="20" t="s">
        <v>8135</v>
      </c>
      <c r="D4958" t="s">
        <v>1</v>
      </c>
      <c r="E4958" t="s">
        <v>0</v>
      </c>
      <c r="F4958" t="str">
        <f t="shared" si="311"/>
        <v>CCF</v>
      </c>
      <c r="G4958" t="s">
        <v>8171</v>
      </c>
      <c r="H4958" t="s">
        <v>8172</v>
      </c>
      <c r="I4958">
        <v>5932</v>
      </c>
      <c r="J4958">
        <v>5932</v>
      </c>
      <c r="K4958" t="s">
        <v>118</v>
      </c>
      <c r="L4958" t="str">
        <f t="shared" si="312"/>
        <v>NIT</v>
      </c>
      <c r="M4958" t="str">
        <f t="shared" si="313"/>
        <v>06141106071025</v>
      </c>
      <c r="N4958" t="s">
        <v>119</v>
      </c>
      <c r="O4958">
        <v>0</v>
      </c>
      <c r="P4958">
        <v>0</v>
      </c>
      <c r="Q4958">
        <v>1636.9</v>
      </c>
      <c r="R4958">
        <v>212.79700000000003</v>
      </c>
      <c r="S4958">
        <v>0</v>
      </c>
      <c r="T4958">
        <v>0</v>
      </c>
      <c r="U4958">
        <v>1849.6970000000001</v>
      </c>
      <c r="W4958" t="s">
        <v>1</v>
      </c>
    </row>
    <row r="4959" spans="1:23">
      <c r="A4959" t="s">
        <v>8120</v>
      </c>
      <c r="B4959" t="str">
        <f t="shared" si="310"/>
        <v>Enero</v>
      </c>
      <c r="C4959" s="20" t="s">
        <v>8135</v>
      </c>
      <c r="D4959" t="s">
        <v>1</v>
      </c>
      <c r="E4959" t="s">
        <v>0</v>
      </c>
      <c r="F4959" t="str">
        <f t="shared" si="311"/>
        <v>CCF</v>
      </c>
      <c r="G4959" t="s">
        <v>8171</v>
      </c>
      <c r="H4959" t="s">
        <v>8172</v>
      </c>
      <c r="I4959">
        <v>5933</v>
      </c>
      <c r="J4959">
        <v>5933</v>
      </c>
      <c r="K4959" t="s">
        <v>313</v>
      </c>
      <c r="L4959" t="str">
        <f t="shared" si="312"/>
        <v>NIT</v>
      </c>
      <c r="M4959" t="str">
        <f t="shared" si="313"/>
        <v>06141603781265</v>
      </c>
      <c r="N4959" t="s">
        <v>314</v>
      </c>
      <c r="O4959">
        <v>0</v>
      </c>
      <c r="P4959">
        <v>0</v>
      </c>
      <c r="Q4959">
        <v>53.98</v>
      </c>
      <c r="R4959">
        <v>7.0173999999999994</v>
      </c>
      <c r="S4959">
        <v>0</v>
      </c>
      <c r="T4959">
        <v>0</v>
      </c>
      <c r="U4959">
        <v>60.997399999999999</v>
      </c>
      <c r="W4959" t="s">
        <v>1</v>
      </c>
    </row>
    <row r="4960" spans="1:23">
      <c r="A4960" t="s">
        <v>8120</v>
      </c>
      <c r="B4960" t="str">
        <f t="shared" si="310"/>
        <v>Enero</v>
      </c>
      <c r="C4960" s="20" t="s">
        <v>8135</v>
      </c>
      <c r="D4960" t="s">
        <v>1</v>
      </c>
      <c r="E4960" t="s">
        <v>0</v>
      </c>
      <c r="F4960" t="str">
        <f t="shared" si="311"/>
        <v>CCF</v>
      </c>
      <c r="G4960" t="s">
        <v>8171</v>
      </c>
      <c r="H4960" t="s">
        <v>8172</v>
      </c>
      <c r="I4960">
        <v>5934</v>
      </c>
      <c r="J4960">
        <v>5934</v>
      </c>
      <c r="K4960" t="s">
        <v>1040</v>
      </c>
      <c r="L4960" t="str">
        <f t="shared" si="312"/>
        <v>NIT</v>
      </c>
      <c r="M4960" t="str">
        <f t="shared" si="313"/>
        <v>06140911470011</v>
      </c>
      <c r="N4960" t="s">
        <v>1041</v>
      </c>
      <c r="O4960">
        <v>0</v>
      </c>
      <c r="P4960">
        <v>0</v>
      </c>
      <c r="Q4960">
        <v>65.52</v>
      </c>
      <c r="R4960">
        <v>8.5175999999999998</v>
      </c>
      <c r="S4960">
        <v>0</v>
      </c>
      <c r="T4960">
        <v>0</v>
      </c>
      <c r="U4960">
        <v>74.037599999999998</v>
      </c>
      <c r="W4960" t="s">
        <v>1</v>
      </c>
    </row>
    <row r="4961" spans="1:23">
      <c r="A4961" t="s">
        <v>8120</v>
      </c>
      <c r="B4961" t="str">
        <f t="shared" si="310"/>
        <v>Enero</v>
      </c>
      <c r="C4961" s="20" t="s">
        <v>8146</v>
      </c>
      <c r="D4961" t="s">
        <v>1</v>
      </c>
      <c r="E4961" t="s">
        <v>0</v>
      </c>
      <c r="F4961" t="str">
        <f t="shared" si="311"/>
        <v>CCF</v>
      </c>
      <c r="G4961" t="s">
        <v>8171</v>
      </c>
      <c r="H4961" t="s">
        <v>8172</v>
      </c>
      <c r="I4961">
        <v>5935</v>
      </c>
      <c r="J4961">
        <v>5935</v>
      </c>
      <c r="K4961" t="s">
        <v>634</v>
      </c>
      <c r="L4961" t="str">
        <f t="shared" si="312"/>
        <v>NIT</v>
      </c>
      <c r="M4961" t="str">
        <f t="shared" si="313"/>
        <v>06142508161086</v>
      </c>
      <c r="N4961" t="s">
        <v>635</v>
      </c>
      <c r="O4961">
        <v>0</v>
      </c>
      <c r="P4961">
        <v>0</v>
      </c>
      <c r="Q4961">
        <v>55.44</v>
      </c>
      <c r="R4961">
        <v>7.2072000000000003</v>
      </c>
      <c r="S4961">
        <v>0</v>
      </c>
      <c r="T4961">
        <v>0</v>
      </c>
      <c r="U4961">
        <v>62.647199999999998</v>
      </c>
      <c r="W4961" t="s">
        <v>1</v>
      </c>
    </row>
    <row r="4962" spans="1:23">
      <c r="A4962" t="s">
        <v>8120</v>
      </c>
      <c r="B4962" t="str">
        <f t="shared" si="310"/>
        <v>Enero</v>
      </c>
      <c r="C4962" s="20" t="s">
        <v>8146</v>
      </c>
      <c r="D4962" t="s">
        <v>1</v>
      </c>
      <c r="E4962" t="s">
        <v>0</v>
      </c>
      <c r="F4962" t="str">
        <f t="shared" si="311"/>
        <v>CCF</v>
      </c>
      <c r="G4962" t="s">
        <v>8171</v>
      </c>
      <c r="H4962" t="s">
        <v>8172</v>
      </c>
      <c r="I4962">
        <v>5936</v>
      </c>
      <c r="J4962">
        <v>5936</v>
      </c>
      <c r="K4962" t="s">
        <v>165</v>
      </c>
      <c r="L4962" t="str">
        <f t="shared" si="312"/>
        <v>NIT</v>
      </c>
      <c r="M4962" t="str">
        <f t="shared" si="313"/>
        <v>06141303741210</v>
      </c>
      <c r="N4962" t="s">
        <v>166</v>
      </c>
      <c r="O4962">
        <v>0</v>
      </c>
      <c r="P4962">
        <v>0</v>
      </c>
      <c r="Q4962">
        <v>130.09</v>
      </c>
      <c r="R4962">
        <v>16.9117</v>
      </c>
      <c r="S4962">
        <v>0</v>
      </c>
      <c r="T4962">
        <v>0</v>
      </c>
      <c r="U4962">
        <v>147.0017</v>
      </c>
      <c r="W4962" t="s">
        <v>1</v>
      </c>
    </row>
    <row r="4963" spans="1:23">
      <c r="A4963" t="s">
        <v>8120</v>
      </c>
      <c r="B4963" t="str">
        <f t="shared" si="310"/>
        <v>Enero</v>
      </c>
      <c r="C4963" s="20" t="s">
        <v>8146</v>
      </c>
      <c r="D4963" t="s">
        <v>1</v>
      </c>
      <c r="E4963" t="s">
        <v>0</v>
      </c>
      <c r="F4963" t="str">
        <f t="shared" si="311"/>
        <v>CCF</v>
      </c>
      <c r="G4963" t="s">
        <v>8171</v>
      </c>
      <c r="H4963" t="s">
        <v>8172</v>
      </c>
      <c r="I4963">
        <v>5937</v>
      </c>
      <c r="J4963">
        <v>5937</v>
      </c>
      <c r="K4963" t="s">
        <v>261</v>
      </c>
      <c r="L4963" t="str">
        <f t="shared" si="312"/>
        <v>NIT</v>
      </c>
      <c r="M4963" t="str">
        <f t="shared" si="313"/>
        <v>06143005081065</v>
      </c>
      <c r="N4963" t="s">
        <v>262</v>
      </c>
      <c r="O4963">
        <v>0</v>
      </c>
      <c r="P4963">
        <v>0</v>
      </c>
      <c r="Q4963">
        <v>22.38</v>
      </c>
      <c r="R4963">
        <v>2.9093999999999998</v>
      </c>
      <c r="S4963">
        <v>0</v>
      </c>
      <c r="T4963">
        <v>0</v>
      </c>
      <c r="U4963">
        <v>25.289400000000001</v>
      </c>
      <c r="W4963" t="s">
        <v>1</v>
      </c>
    </row>
    <row r="4964" spans="1:23">
      <c r="A4964" t="s">
        <v>8120</v>
      </c>
      <c r="B4964" t="str">
        <f t="shared" si="310"/>
        <v>Enero</v>
      </c>
      <c r="C4964" s="20" t="s">
        <v>8137</v>
      </c>
      <c r="D4964" t="s">
        <v>1</v>
      </c>
      <c r="E4964" t="s">
        <v>0</v>
      </c>
      <c r="F4964" t="str">
        <f t="shared" si="311"/>
        <v>CCF</v>
      </c>
      <c r="G4964" t="s">
        <v>8171</v>
      </c>
      <c r="H4964" t="s">
        <v>8172</v>
      </c>
      <c r="I4964">
        <v>5938</v>
      </c>
      <c r="J4964">
        <v>5938</v>
      </c>
      <c r="K4964" t="s">
        <v>333</v>
      </c>
      <c r="L4964" t="str">
        <f t="shared" si="312"/>
        <v>NIT</v>
      </c>
      <c r="M4964" t="str">
        <f t="shared" si="313"/>
        <v>06140607941015</v>
      </c>
      <c r="N4964" t="s">
        <v>334</v>
      </c>
      <c r="O4964">
        <v>0</v>
      </c>
      <c r="P4964">
        <v>0</v>
      </c>
      <c r="Q4964">
        <v>167.23</v>
      </c>
      <c r="R4964">
        <v>21.739899999999999</v>
      </c>
      <c r="S4964">
        <v>0</v>
      </c>
      <c r="T4964">
        <v>0</v>
      </c>
      <c r="U4964">
        <v>188.9699</v>
      </c>
      <c r="W4964" t="s">
        <v>1</v>
      </c>
    </row>
    <row r="4965" spans="1:23">
      <c r="A4965" t="s">
        <v>8120</v>
      </c>
      <c r="B4965" t="str">
        <f t="shared" si="310"/>
        <v>Enero</v>
      </c>
      <c r="C4965" s="20" t="s">
        <v>8137</v>
      </c>
      <c r="D4965" t="s">
        <v>1</v>
      </c>
      <c r="E4965" t="s">
        <v>0</v>
      </c>
      <c r="F4965" t="str">
        <f t="shared" si="311"/>
        <v>CCF</v>
      </c>
      <c r="G4965" t="s">
        <v>8171</v>
      </c>
      <c r="H4965" t="s">
        <v>8172</v>
      </c>
      <c r="I4965">
        <v>5939</v>
      </c>
      <c r="J4965">
        <v>5939</v>
      </c>
      <c r="K4965" t="s">
        <v>118</v>
      </c>
      <c r="L4965" t="str">
        <f t="shared" si="312"/>
        <v>NIT</v>
      </c>
      <c r="M4965" t="str">
        <f t="shared" si="313"/>
        <v>06141106071025</v>
      </c>
      <c r="N4965" t="s">
        <v>119</v>
      </c>
      <c r="O4965">
        <v>0</v>
      </c>
      <c r="P4965">
        <v>0</v>
      </c>
      <c r="Q4965">
        <v>419.69</v>
      </c>
      <c r="R4965">
        <v>54.559699999999999</v>
      </c>
      <c r="S4965">
        <v>0</v>
      </c>
      <c r="T4965">
        <v>0</v>
      </c>
      <c r="U4965">
        <v>474.24970000000002</v>
      </c>
      <c r="W4965" t="s">
        <v>1</v>
      </c>
    </row>
    <row r="4966" spans="1:23">
      <c r="A4966" t="s">
        <v>8120</v>
      </c>
      <c r="B4966" t="str">
        <f t="shared" si="310"/>
        <v>Enero</v>
      </c>
      <c r="C4966" s="20" t="s">
        <v>8137</v>
      </c>
      <c r="D4966" t="s">
        <v>1</v>
      </c>
      <c r="E4966" t="s">
        <v>0</v>
      </c>
      <c r="F4966" t="str">
        <f t="shared" si="311"/>
        <v>CCF</v>
      </c>
      <c r="G4966" t="s">
        <v>8171</v>
      </c>
      <c r="H4966" t="s">
        <v>8172</v>
      </c>
      <c r="I4966">
        <v>5940</v>
      </c>
      <c r="J4966">
        <v>5940</v>
      </c>
      <c r="K4966" t="s">
        <v>616</v>
      </c>
      <c r="L4966" t="str">
        <f t="shared" si="312"/>
        <v>NIT</v>
      </c>
      <c r="M4966" t="str">
        <f t="shared" si="313"/>
        <v>02030104771061</v>
      </c>
      <c r="N4966" t="s">
        <v>617</v>
      </c>
      <c r="O4966">
        <v>0</v>
      </c>
      <c r="P4966">
        <v>0</v>
      </c>
      <c r="Q4966">
        <v>305.39999999999998</v>
      </c>
      <c r="R4966">
        <v>39.701999999999998</v>
      </c>
      <c r="S4966">
        <v>0</v>
      </c>
      <c r="T4966">
        <v>0</v>
      </c>
      <c r="U4966">
        <v>345.10199999999998</v>
      </c>
      <c r="W4966" t="s">
        <v>1</v>
      </c>
    </row>
    <row r="4967" spans="1:23">
      <c r="A4967" t="s">
        <v>8120</v>
      </c>
      <c r="B4967" t="str">
        <f t="shared" si="310"/>
        <v>Enero</v>
      </c>
      <c r="C4967" s="20" t="s">
        <v>8137</v>
      </c>
      <c r="D4967" t="s">
        <v>1</v>
      </c>
      <c r="E4967" t="s">
        <v>0</v>
      </c>
      <c r="F4967" t="str">
        <f t="shared" si="311"/>
        <v>CCF</v>
      </c>
      <c r="G4967" t="s">
        <v>8171</v>
      </c>
      <c r="H4967" t="s">
        <v>8172</v>
      </c>
      <c r="I4967">
        <v>5941</v>
      </c>
      <c r="J4967">
        <v>5941</v>
      </c>
      <c r="K4967" t="s">
        <v>179</v>
      </c>
      <c r="L4967" t="str">
        <f t="shared" si="312"/>
        <v>NIT</v>
      </c>
      <c r="M4967" t="str">
        <f t="shared" si="313"/>
        <v>06142509811220</v>
      </c>
      <c r="N4967" t="s">
        <v>180</v>
      </c>
      <c r="O4967">
        <v>0</v>
      </c>
      <c r="P4967">
        <v>0</v>
      </c>
      <c r="Q4967">
        <v>10.62</v>
      </c>
      <c r="R4967">
        <v>1.3806</v>
      </c>
      <c r="S4967">
        <v>0</v>
      </c>
      <c r="T4967">
        <v>0</v>
      </c>
      <c r="U4967">
        <v>12.000599999999999</v>
      </c>
      <c r="W4967" t="s">
        <v>1</v>
      </c>
    </row>
    <row r="4968" spans="1:23">
      <c r="A4968" t="s">
        <v>8120</v>
      </c>
      <c r="B4968" t="str">
        <f t="shared" si="310"/>
        <v>Enero</v>
      </c>
      <c r="C4968" s="20" t="s">
        <v>8137</v>
      </c>
      <c r="D4968" t="s">
        <v>1</v>
      </c>
      <c r="E4968" t="s">
        <v>0</v>
      </c>
      <c r="F4968" t="str">
        <f t="shared" si="311"/>
        <v>CCF</v>
      </c>
      <c r="G4968" t="s">
        <v>8171</v>
      </c>
      <c r="H4968" t="s">
        <v>8172</v>
      </c>
      <c r="I4968">
        <v>5942</v>
      </c>
      <c r="J4968">
        <v>5942</v>
      </c>
      <c r="K4968" t="s">
        <v>118</v>
      </c>
      <c r="L4968" t="str">
        <f t="shared" si="312"/>
        <v>NIT</v>
      </c>
      <c r="M4968" t="str">
        <f t="shared" si="313"/>
        <v>06141106071025</v>
      </c>
      <c r="N4968" t="s">
        <v>119</v>
      </c>
      <c r="O4968">
        <v>0</v>
      </c>
      <c r="P4968">
        <v>0</v>
      </c>
      <c r="Q4968">
        <v>73.959999999999994</v>
      </c>
      <c r="R4968">
        <v>9.6147999999999989</v>
      </c>
      <c r="S4968">
        <v>0</v>
      </c>
      <c r="T4968">
        <v>0</v>
      </c>
      <c r="U4968">
        <v>83.574799999999996</v>
      </c>
      <c r="W4968" t="s">
        <v>1</v>
      </c>
    </row>
    <row r="4969" spans="1:23">
      <c r="A4969" t="s">
        <v>8120</v>
      </c>
      <c r="B4969" t="str">
        <f t="shared" si="310"/>
        <v>Enero</v>
      </c>
      <c r="C4969" s="20" t="s">
        <v>8137</v>
      </c>
      <c r="D4969" t="s">
        <v>1</v>
      </c>
      <c r="E4969" t="s">
        <v>0</v>
      </c>
      <c r="F4969" t="str">
        <f t="shared" si="311"/>
        <v>CCF</v>
      </c>
      <c r="G4969" t="s">
        <v>8171</v>
      </c>
      <c r="H4969" t="s">
        <v>8172</v>
      </c>
      <c r="I4969">
        <v>5943</v>
      </c>
      <c r="J4969">
        <v>5943</v>
      </c>
      <c r="K4969" t="s">
        <v>463</v>
      </c>
      <c r="L4969" t="str">
        <f t="shared" si="312"/>
        <v>NIT</v>
      </c>
      <c r="M4969" t="str">
        <f t="shared" si="313"/>
        <v>12021702831027</v>
      </c>
      <c r="N4969" t="s">
        <v>464</v>
      </c>
      <c r="O4969">
        <v>0</v>
      </c>
      <c r="P4969">
        <v>0</v>
      </c>
      <c r="Q4969">
        <v>2508.85</v>
      </c>
      <c r="R4969">
        <v>326.15050000000002</v>
      </c>
      <c r="S4969">
        <v>0</v>
      </c>
      <c r="T4969">
        <v>0</v>
      </c>
      <c r="U4969">
        <v>2835.0005000000001</v>
      </c>
      <c r="W4969" t="s">
        <v>1</v>
      </c>
    </row>
    <row r="4970" spans="1:23">
      <c r="A4970" t="s">
        <v>8120</v>
      </c>
      <c r="B4970" t="str">
        <f t="shared" si="310"/>
        <v>Enero</v>
      </c>
      <c r="C4970" s="20" t="s">
        <v>8137</v>
      </c>
      <c r="D4970" t="s">
        <v>1</v>
      </c>
      <c r="E4970" t="s">
        <v>0</v>
      </c>
      <c r="F4970" t="str">
        <f t="shared" si="311"/>
        <v>CCF</v>
      </c>
      <c r="G4970" t="s">
        <v>8171</v>
      </c>
      <c r="H4970" t="s">
        <v>8172</v>
      </c>
      <c r="I4970">
        <v>5944</v>
      </c>
      <c r="J4970">
        <v>5944</v>
      </c>
      <c r="K4970" t="s">
        <v>580</v>
      </c>
      <c r="L4970" t="str">
        <f t="shared" si="312"/>
        <v>NIT</v>
      </c>
      <c r="M4970" t="str">
        <f t="shared" si="313"/>
        <v>02102402171027</v>
      </c>
      <c r="N4970" t="s">
        <v>581</v>
      </c>
      <c r="O4970">
        <v>0</v>
      </c>
      <c r="P4970">
        <v>0</v>
      </c>
      <c r="Q4970">
        <v>16991.18</v>
      </c>
      <c r="R4970">
        <v>2208.8534</v>
      </c>
      <c r="S4970">
        <v>0</v>
      </c>
      <c r="T4970">
        <v>0</v>
      </c>
      <c r="U4970">
        <v>19200.0334</v>
      </c>
      <c r="W4970" t="s">
        <v>1</v>
      </c>
    </row>
    <row r="4971" spans="1:23">
      <c r="A4971" t="s">
        <v>8120</v>
      </c>
      <c r="B4971" t="str">
        <f t="shared" si="310"/>
        <v>Enero</v>
      </c>
      <c r="C4971" s="20" t="s">
        <v>8137</v>
      </c>
      <c r="D4971" t="s">
        <v>1</v>
      </c>
      <c r="E4971" t="s">
        <v>0</v>
      </c>
      <c r="F4971" t="str">
        <f t="shared" si="311"/>
        <v>CCF</v>
      </c>
      <c r="G4971" t="s">
        <v>8171</v>
      </c>
      <c r="H4971" t="s">
        <v>8172</v>
      </c>
      <c r="I4971">
        <v>5945</v>
      </c>
      <c r="J4971">
        <v>5945</v>
      </c>
      <c r="K4971" t="s">
        <v>755</v>
      </c>
      <c r="L4971" t="str">
        <f t="shared" si="312"/>
        <v>NIT</v>
      </c>
      <c r="M4971" t="str">
        <f t="shared" si="313"/>
        <v>02030505670013</v>
      </c>
      <c r="N4971" t="s">
        <v>756</v>
      </c>
      <c r="O4971">
        <v>0</v>
      </c>
      <c r="P4971">
        <v>0</v>
      </c>
      <c r="Q4971">
        <v>16991.02</v>
      </c>
      <c r="R4971">
        <v>2208.8326000000002</v>
      </c>
      <c r="S4971">
        <v>0</v>
      </c>
      <c r="T4971">
        <v>0</v>
      </c>
      <c r="U4971">
        <v>19199.852600000002</v>
      </c>
      <c r="W4971" t="s">
        <v>1</v>
      </c>
    </row>
    <row r="4972" spans="1:23">
      <c r="A4972" t="s">
        <v>8120</v>
      </c>
      <c r="B4972" t="str">
        <f t="shared" ref="B4972:B5026" si="314">SUBSTITUTE(A4972,"NERO","nero")</f>
        <v>Enero</v>
      </c>
      <c r="C4972" s="20" t="s">
        <v>8137</v>
      </c>
      <c r="D4972" t="s">
        <v>1</v>
      </c>
      <c r="E4972" t="s">
        <v>0</v>
      </c>
      <c r="F4972" t="str">
        <f t="shared" si="311"/>
        <v>CCF</v>
      </c>
      <c r="G4972" t="s">
        <v>8171</v>
      </c>
      <c r="H4972" t="s">
        <v>8172</v>
      </c>
      <c r="I4972">
        <v>5946</v>
      </c>
      <c r="J4972">
        <v>5946</v>
      </c>
      <c r="K4972" t="s">
        <v>437</v>
      </c>
      <c r="L4972" t="str">
        <f t="shared" si="312"/>
        <v>NIT</v>
      </c>
      <c r="M4972" t="str">
        <f t="shared" si="313"/>
        <v>06141802781118</v>
      </c>
      <c r="N4972" t="s">
        <v>438</v>
      </c>
      <c r="O4972">
        <v>0</v>
      </c>
      <c r="P4972">
        <v>0</v>
      </c>
      <c r="Q4972">
        <v>7900.73</v>
      </c>
      <c r="R4972">
        <v>1027.0949000000001</v>
      </c>
      <c r="S4972">
        <v>0</v>
      </c>
      <c r="T4972">
        <v>0</v>
      </c>
      <c r="U4972">
        <v>8927.8248999999996</v>
      </c>
      <c r="W4972" t="s">
        <v>1</v>
      </c>
    </row>
    <row r="4973" spans="1:23">
      <c r="A4973" t="s">
        <v>8120</v>
      </c>
      <c r="B4973" t="str">
        <f t="shared" si="314"/>
        <v>Enero</v>
      </c>
      <c r="C4973" s="20" t="s">
        <v>8137</v>
      </c>
      <c r="D4973" t="s">
        <v>1</v>
      </c>
      <c r="E4973" t="s">
        <v>0</v>
      </c>
      <c r="F4973" t="str">
        <f t="shared" si="311"/>
        <v>CCF</v>
      </c>
      <c r="G4973" t="s">
        <v>8171</v>
      </c>
      <c r="H4973" t="s">
        <v>8172</v>
      </c>
      <c r="I4973">
        <v>5947</v>
      </c>
      <c r="J4973">
        <v>5947</v>
      </c>
      <c r="K4973" t="s">
        <v>437</v>
      </c>
      <c r="L4973" t="str">
        <f t="shared" si="312"/>
        <v>NIT</v>
      </c>
      <c r="M4973" t="str">
        <f t="shared" si="313"/>
        <v>06141802781118</v>
      </c>
      <c r="N4973" t="s">
        <v>438</v>
      </c>
      <c r="O4973">
        <v>0</v>
      </c>
      <c r="P4973">
        <v>0</v>
      </c>
      <c r="Q4973">
        <v>5097.24</v>
      </c>
      <c r="R4973">
        <v>662.64120000000003</v>
      </c>
      <c r="S4973">
        <v>0</v>
      </c>
      <c r="T4973">
        <v>0</v>
      </c>
      <c r="U4973">
        <v>5759.8811999999998</v>
      </c>
      <c r="W4973" t="s">
        <v>1</v>
      </c>
    </row>
    <row r="4974" spans="1:23">
      <c r="A4974" t="s">
        <v>8120</v>
      </c>
      <c r="B4974" t="str">
        <f t="shared" si="314"/>
        <v>Enero</v>
      </c>
      <c r="C4974" s="20" t="s">
        <v>8137</v>
      </c>
      <c r="D4974" t="s">
        <v>1</v>
      </c>
      <c r="E4974" t="s">
        <v>0</v>
      </c>
      <c r="F4974" t="str">
        <f t="shared" si="311"/>
        <v>CCF</v>
      </c>
      <c r="G4974" t="s">
        <v>8171</v>
      </c>
      <c r="H4974" t="s">
        <v>8172</v>
      </c>
      <c r="I4974">
        <v>5948</v>
      </c>
      <c r="J4974">
        <v>5948</v>
      </c>
      <c r="K4974" t="s">
        <v>267</v>
      </c>
      <c r="L4974" t="str">
        <f t="shared" si="312"/>
        <v>NIT</v>
      </c>
      <c r="M4974" t="str">
        <f t="shared" si="313"/>
        <v>04280803600019</v>
      </c>
      <c r="N4974" t="s">
        <v>268</v>
      </c>
      <c r="O4974">
        <v>0</v>
      </c>
      <c r="P4974">
        <v>0</v>
      </c>
      <c r="Q4974">
        <v>5437.05</v>
      </c>
      <c r="R4974">
        <v>706.81650000000002</v>
      </c>
      <c r="S4974">
        <v>0</v>
      </c>
      <c r="T4974">
        <v>0</v>
      </c>
      <c r="U4974">
        <v>6143.8665000000001</v>
      </c>
      <c r="W4974" t="s">
        <v>1</v>
      </c>
    </row>
    <row r="4975" spans="1:23">
      <c r="A4975" t="s">
        <v>8120</v>
      </c>
      <c r="B4975" t="str">
        <f t="shared" si="314"/>
        <v>Enero</v>
      </c>
      <c r="C4975" s="20" t="s">
        <v>8137</v>
      </c>
      <c r="D4975" t="s">
        <v>1</v>
      </c>
      <c r="E4975" t="s">
        <v>0</v>
      </c>
      <c r="F4975" t="str">
        <f t="shared" si="311"/>
        <v>CCF</v>
      </c>
      <c r="G4975" t="s">
        <v>8171</v>
      </c>
      <c r="H4975" t="s">
        <v>8172</v>
      </c>
      <c r="I4975">
        <v>5949</v>
      </c>
      <c r="J4975">
        <v>5949</v>
      </c>
      <c r="K4975" t="s">
        <v>1424</v>
      </c>
      <c r="L4975" t="str">
        <f t="shared" si="312"/>
        <v>NIT</v>
      </c>
      <c r="M4975" t="str">
        <f t="shared" si="313"/>
        <v>06142511710010</v>
      </c>
      <c r="N4975" t="s">
        <v>1425</v>
      </c>
      <c r="O4975">
        <v>0</v>
      </c>
      <c r="P4975">
        <v>0</v>
      </c>
      <c r="Q4975">
        <v>130.11000000000001</v>
      </c>
      <c r="R4975">
        <v>16.914300000000001</v>
      </c>
      <c r="S4975">
        <v>0</v>
      </c>
      <c r="T4975">
        <v>0</v>
      </c>
      <c r="U4975">
        <v>147.02430000000001</v>
      </c>
      <c r="W4975" t="s">
        <v>1</v>
      </c>
    </row>
    <row r="4976" spans="1:23">
      <c r="A4976" t="s">
        <v>8120</v>
      </c>
      <c r="B4976" t="str">
        <f t="shared" si="314"/>
        <v>Enero</v>
      </c>
      <c r="C4976" s="20" t="s">
        <v>8137</v>
      </c>
      <c r="D4976" t="s">
        <v>1</v>
      </c>
      <c r="E4976" t="s">
        <v>0</v>
      </c>
      <c r="F4976" t="str">
        <f t="shared" si="311"/>
        <v>CCF</v>
      </c>
      <c r="G4976" t="s">
        <v>8171</v>
      </c>
      <c r="H4976" t="s">
        <v>8172</v>
      </c>
      <c r="I4976">
        <v>5950</v>
      </c>
      <c r="J4976">
        <v>5950</v>
      </c>
      <c r="K4976" t="s">
        <v>8155</v>
      </c>
      <c r="L4976" t="str">
        <f t="shared" si="312"/>
        <v>NIT</v>
      </c>
      <c r="M4976" t="str">
        <f t="shared" si="313"/>
        <v>06142805911302</v>
      </c>
      <c r="N4976" t="s">
        <v>8156</v>
      </c>
      <c r="O4976">
        <v>0</v>
      </c>
      <c r="P4976">
        <v>0</v>
      </c>
      <c r="Q4976">
        <v>9.8699999999999992</v>
      </c>
      <c r="R4976">
        <v>1.2830999999999999</v>
      </c>
      <c r="S4976">
        <v>0</v>
      </c>
      <c r="T4976">
        <v>0</v>
      </c>
      <c r="U4976">
        <v>11.153099999999998</v>
      </c>
      <c r="W4976" t="s">
        <v>1</v>
      </c>
    </row>
    <row r="4977" spans="1:23">
      <c r="A4977" t="s">
        <v>8120</v>
      </c>
      <c r="B4977" t="str">
        <f t="shared" si="314"/>
        <v>Enero</v>
      </c>
      <c r="C4977" s="20" t="s">
        <v>8137</v>
      </c>
      <c r="D4977" t="s">
        <v>1</v>
      </c>
      <c r="E4977" t="s">
        <v>0</v>
      </c>
      <c r="F4977" t="str">
        <f t="shared" si="311"/>
        <v>CCF</v>
      </c>
      <c r="G4977" t="s">
        <v>8171</v>
      </c>
      <c r="H4977" t="s">
        <v>8172</v>
      </c>
      <c r="I4977">
        <v>5951</v>
      </c>
      <c r="J4977">
        <v>5951</v>
      </c>
      <c r="K4977" t="s">
        <v>8153</v>
      </c>
      <c r="L4977" t="str">
        <f t="shared" si="312"/>
        <v>NIT</v>
      </c>
      <c r="M4977" t="str">
        <f t="shared" si="313"/>
        <v>12170509861046</v>
      </c>
      <c r="N4977" t="s">
        <v>8154</v>
      </c>
      <c r="O4977">
        <v>0</v>
      </c>
      <c r="P4977">
        <v>0</v>
      </c>
      <c r="Q4977">
        <v>17.22</v>
      </c>
      <c r="R4977">
        <v>2.2385999999999999</v>
      </c>
      <c r="S4977">
        <v>0</v>
      </c>
      <c r="T4977">
        <v>0</v>
      </c>
      <c r="U4977">
        <v>19.458599999999997</v>
      </c>
      <c r="W4977" t="s">
        <v>1</v>
      </c>
    </row>
    <row r="4978" spans="1:23">
      <c r="A4978" t="s">
        <v>8120</v>
      </c>
      <c r="B4978" t="str">
        <f t="shared" si="314"/>
        <v>Enero</v>
      </c>
      <c r="C4978" s="20" t="s">
        <v>8137</v>
      </c>
      <c r="D4978" t="s">
        <v>1</v>
      </c>
      <c r="E4978" t="s">
        <v>0</v>
      </c>
      <c r="F4978" t="str">
        <f t="shared" si="311"/>
        <v>CCF</v>
      </c>
      <c r="G4978" t="s">
        <v>8171</v>
      </c>
      <c r="H4978" t="s">
        <v>8172</v>
      </c>
      <c r="I4978">
        <v>5952</v>
      </c>
      <c r="J4978">
        <v>5952</v>
      </c>
      <c r="K4978" t="s">
        <v>610</v>
      </c>
      <c r="L4978" t="str">
        <f t="shared" si="312"/>
        <v>NIT</v>
      </c>
      <c r="M4978" t="str">
        <f t="shared" si="313"/>
        <v>14062511500012</v>
      </c>
      <c r="N4978" t="s">
        <v>611</v>
      </c>
      <c r="O4978">
        <v>0</v>
      </c>
      <c r="P4978">
        <v>0</v>
      </c>
      <c r="Q4978">
        <v>176.54</v>
      </c>
      <c r="R4978">
        <v>22.950199999999999</v>
      </c>
      <c r="S4978">
        <v>0</v>
      </c>
      <c r="T4978">
        <v>0</v>
      </c>
      <c r="U4978">
        <v>199.49019999999999</v>
      </c>
      <c r="W4978" t="s">
        <v>1</v>
      </c>
    </row>
    <row r="4979" spans="1:23">
      <c r="A4979" t="s">
        <v>8120</v>
      </c>
      <c r="B4979" t="str">
        <f t="shared" si="314"/>
        <v>Enero</v>
      </c>
      <c r="C4979" s="20" t="s">
        <v>8137</v>
      </c>
      <c r="D4979" t="s">
        <v>1</v>
      </c>
      <c r="E4979" t="s">
        <v>0</v>
      </c>
      <c r="F4979" t="str">
        <f t="shared" si="311"/>
        <v>CCF</v>
      </c>
      <c r="G4979" t="s">
        <v>8171</v>
      </c>
      <c r="H4979" t="s">
        <v>8172</v>
      </c>
      <c r="I4979">
        <v>5953</v>
      </c>
      <c r="J4979">
        <v>5953</v>
      </c>
      <c r="K4979" t="s">
        <v>363</v>
      </c>
      <c r="L4979" t="str">
        <f t="shared" si="312"/>
        <v>NIT</v>
      </c>
      <c r="M4979" t="str">
        <f t="shared" si="313"/>
        <v>06142205931016</v>
      </c>
      <c r="N4979" t="s">
        <v>364</v>
      </c>
      <c r="O4979">
        <v>0</v>
      </c>
      <c r="P4979">
        <v>0</v>
      </c>
      <c r="Q4979">
        <v>74.33</v>
      </c>
      <c r="R4979">
        <v>9.6629000000000005</v>
      </c>
      <c r="S4979">
        <v>0</v>
      </c>
      <c r="T4979">
        <v>0</v>
      </c>
      <c r="U4979">
        <v>83.992899999999992</v>
      </c>
      <c r="W4979" t="s">
        <v>1</v>
      </c>
    </row>
    <row r="4980" spans="1:23">
      <c r="A4980" t="s">
        <v>8120</v>
      </c>
      <c r="B4980" t="str">
        <f t="shared" si="314"/>
        <v>Enero</v>
      </c>
      <c r="C4980" s="20" t="s">
        <v>8137</v>
      </c>
      <c r="D4980" t="s">
        <v>1</v>
      </c>
      <c r="E4980" t="s">
        <v>0</v>
      </c>
      <c r="F4980" t="str">
        <f t="shared" si="311"/>
        <v>CCF</v>
      </c>
      <c r="G4980" t="s">
        <v>8171</v>
      </c>
      <c r="H4980" t="s">
        <v>8172</v>
      </c>
      <c r="I4980">
        <v>5954</v>
      </c>
      <c r="J4980">
        <v>5954</v>
      </c>
      <c r="K4980" t="s">
        <v>395</v>
      </c>
      <c r="L4980" t="str">
        <f t="shared" si="312"/>
        <v>NIT</v>
      </c>
      <c r="M4980" t="str">
        <f t="shared" si="313"/>
        <v>03151806650017</v>
      </c>
      <c r="N4980" t="s">
        <v>396</v>
      </c>
      <c r="O4980">
        <v>0</v>
      </c>
      <c r="P4980">
        <v>0</v>
      </c>
      <c r="Q4980">
        <v>74.34</v>
      </c>
      <c r="R4980">
        <v>9.664200000000001</v>
      </c>
      <c r="S4980">
        <v>0</v>
      </c>
      <c r="T4980">
        <v>0</v>
      </c>
      <c r="U4980">
        <v>84.004199999999997</v>
      </c>
      <c r="W4980" t="s">
        <v>1</v>
      </c>
    </row>
    <row r="4981" spans="1:23">
      <c r="A4981" t="s">
        <v>8120</v>
      </c>
      <c r="B4981" t="str">
        <f t="shared" si="314"/>
        <v>Enero</v>
      </c>
      <c r="C4981" s="20" t="s">
        <v>8137</v>
      </c>
      <c r="D4981" t="s">
        <v>1</v>
      </c>
      <c r="E4981" t="s">
        <v>0</v>
      </c>
      <c r="F4981" t="str">
        <f t="shared" si="311"/>
        <v>CCF</v>
      </c>
      <c r="G4981" t="s">
        <v>8171</v>
      </c>
      <c r="H4981" t="s">
        <v>8172</v>
      </c>
      <c r="I4981">
        <v>5955</v>
      </c>
      <c r="J4981">
        <v>5955</v>
      </c>
      <c r="K4981" t="s">
        <v>1211</v>
      </c>
      <c r="L4981" t="str">
        <f t="shared" si="312"/>
        <v>NIT</v>
      </c>
      <c r="M4981" t="str">
        <f t="shared" si="313"/>
        <v>08210412921074</v>
      </c>
      <c r="N4981" t="s">
        <v>1212</v>
      </c>
      <c r="O4981">
        <v>0</v>
      </c>
      <c r="P4981">
        <v>0</v>
      </c>
      <c r="Q4981">
        <v>297.36</v>
      </c>
      <c r="R4981">
        <v>38.656800000000004</v>
      </c>
      <c r="S4981">
        <v>0</v>
      </c>
      <c r="T4981">
        <v>0</v>
      </c>
      <c r="U4981">
        <v>336.01679999999999</v>
      </c>
      <c r="W4981" t="s">
        <v>1</v>
      </c>
    </row>
    <row r="4982" spans="1:23">
      <c r="A4982" t="s">
        <v>8120</v>
      </c>
      <c r="B4982" t="str">
        <f t="shared" si="314"/>
        <v>Enero</v>
      </c>
      <c r="C4982" s="20" t="s">
        <v>8137</v>
      </c>
      <c r="D4982" t="s">
        <v>1</v>
      </c>
      <c r="E4982" t="s">
        <v>0</v>
      </c>
      <c r="F4982" t="str">
        <f t="shared" si="311"/>
        <v>CCF</v>
      </c>
      <c r="G4982" t="s">
        <v>8171</v>
      </c>
      <c r="H4982" t="s">
        <v>8172</v>
      </c>
      <c r="I4982">
        <v>5956</v>
      </c>
      <c r="J4982">
        <v>5956</v>
      </c>
      <c r="K4982" t="s">
        <v>409</v>
      </c>
      <c r="L4982" t="str">
        <f t="shared" si="312"/>
        <v>NIT</v>
      </c>
      <c r="M4982" t="str">
        <f t="shared" si="313"/>
        <v>14122701570014</v>
      </c>
      <c r="N4982" t="s">
        <v>410</v>
      </c>
      <c r="O4982">
        <v>0</v>
      </c>
      <c r="P4982">
        <v>0</v>
      </c>
      <c r="Q4982">
        <v>297.36</v>
      </c>
      <c r="R4982">
        <v>38.656800000000004</v>
      </c>
      <c r="S4982">
        <v>0</v>
      </c>
      <c r="T4982">
        <v>0</v>
      </c>
      <c r="U4982">
        <v>336.01679999999999</v>
      </c>
      <c r="W4982" t="s">
        <v>1</v>
      </c>
    </row>
    <row r="4983" spans="1:23">
      <c r="A4983" t="s">
        <v>8120</v>
      </c>
      <c r="B4983" t="str">
        <f t="shared" si="314"/>
        <v>Enero</v>
      </c>
      <c r="C4983" s="20" t="s">
        <v>8137</v>
      </c>
      <c r="D4983" t="s">
        <v>1</v>
      </c>
      <c r="E4983" t="s">
        <v>0</v>
      </c>
      <c r="F4983" t="str">
        <f t="shared" si="311"/>
        <v>CCF</v>
      </c>
      <c r="G4983" t="s">
        <v>8171</v>
      </c>
      <c r="H4983" t="s">
        <v>8172</v>
      </c>
      <c r="I4983">
        <v>5957</v>
      </c>
      <c r="J4983">
        <v>5957</v>
      </c>
      <c r="K4983" t="s">
        <v>295</v>
      </c>
      <c r="L4983" t="str">
        <f t="shared" si="312"/>
        <v>NIT</v>
      </c>
      <c r="M4983" t="str">
        <f t="shared" si="313"/>
        <v>06081710650012</v>
      </c>
      <c r="N4983" t="s">
        <v>296</v>
      </c>
      <c r="O4983">
        <v>0</v>
      </c>
      <c r="P4983">
        <v>0</v>
      </c>
      <c r="Q4983">
        <v>130.09</v>
      </c>
      <c r="R4983">
        <v>16.9117</v>
      </c>
      <c r="S4983">
        <v>0</v>
      </c>
      <c r="T4983">
        <v>0</v>
      </c>
      <c r="U4983">
        <v>147.0017</v>
      </c>
      <c r="W4983" t="s">
        <v>1</v>
      </c>
    </row>
    <row r="4984" spans="1:23">
      <c r="A4984" t="s">
        <v>8120</v>
      </c>
      <c r="B4984" t="str">
        <f t="shared" si="314"/>
        <v>Enero</v>
      </c>
      <c r="C4984" s="20" t="s">
        <v>8137</v>
      </c>
      <c r="D4984" t="s">
        <v>1</v>
      </c>
      <c r="E4984" t="s">
        <v>0</v>
      </c>
      <c r="F4984" t="str">
        <f t="shared" si="311"/>
        <v>CCF</v>
      </c>
      <c r="G4984" t="s">
        <v>8171</v>
      </c>
      <c r="H4984" t="s">
        <v>8172</v>
      </c>
      <c r="I4984">
        <v>5958</v>
      </c>
      <c r="J4984">
        <v>5958</v>
      </c>
      <c r="K4984" t="s">
        <v>511</v>
      </c>
      <c r="L4984" t="str">
        <f t="shared" si="312"/>
        <v>NIT</v>
      </c>
      <c r="M4984" t="str">
        <f t="shared" si="313"/>
        <v>10101408661020</v>
      </c>
      <c r="N4984" t="s">
        <v>8042</v>
      </c>
      <c r="O4984">
        <v>0</v>
      </c>
      <c r="P4984">
        <v>0</v>
      </c>
      <c r="Q4984">
        <v>393.34</v>
      </c>
      <c r="R4984">
        <v>51.1342</v>
      </c>
      <c r="S4984">
        <v>0</v>
      </c>
      <c r="T4984">
        <v>0</v>
      </c>
      <c r="U4984">
        <v>444.4742</v>
      </c>
      <c r="W4984" t="s">
        <v>1</v>
      </c>
    </row>
    <row r="4985" spans="1:23">
      <c r="A4985" t="s">
        <v>8120</v>
      </c>
      <c r="B4985" t="str">
        <f t="shared" si="314"/>
        <v>Enero</v>
      </c>
      <c r="C4985" s="20" t="s">
        <v>8137</v>
      </c>
      <c r="D4985" t="s">
        <v>1</v>
      </c>
      <c r="E4985" t="s">
        <v>0</v>
      </c>
      <c r="F4985" t="str">
        <f t="shared" si="311"/>
        <v>CCF</v>
      </c>
      <c r="G4985" t="s">
        <v>8171</v>
      </c>
      <c r="H4985" t="s">
        <v>8172</v>
      </c>
      <c r="I4985">
        <v>5959</v>
      </c>
      <c r="J4985">
        <v>5959</v>
      </c>
      <c r="K4985" t="s">
        <v>769</v>
      </c>
      <c r="L4985" t="str">
        <f t="shared" si="312"/>
        <v>NIT</v>
      </c>
      <c r="M4985" t="str">
        <f t="shared" si="313"/>
        <v>04162810771024</v>
      </c>
      <c r="N4985" t="s">
        <v>770</v>
      </c>
      <c r="O4985">
        <v>0</v>
      </c>
      <c r="P4985">
        <v>0</v>
      </c>
      <c r="Q4985">
        <v>446.03</v>
      </c>
      <c r="R4985">
        <v>57.983899999999998</v>
      </c>
      <c r="S4985">
        <v>0</v>
      </c>
      <c r="T4985">
        <v>0</v>
      </c>
      <c r="U4985">
        <v>504.01389999999998</v>
      </c>
      <c r="W4985" t="s">
        <v>1</v>
      </c>
    </row>
    <row r="4986" spans="1:23">
      <c r="A4986" t="s">
        <v>8120</v>
      </c>
      <c r="B4986" t="str">
        <f t="shared" si="314"/>
        <v>Enero</v>
      </c>
      <c r="C4986" s="20" t="s">
        <v>8137</v>
      </c>
      <c r="D4986" t="s">
        <v>1</v>
      </c>
      <c r="E4986" t="s">
        <v>0</v>
      </c>
      <c r="F4986" t="str">
        <f t="shared" si="311"/>
        <v>CCF</v>
      </c>
      <c r="G4986" t="s">
        <v>8171</v>
      </c>
      <c r="H4986" t="s">
        <v>8172</v>
      </c>
      <c r="I4986">
        <v>5960</v>
      </c>
      <c r="J4986">
        <v>5960</v>
      </c>
      <c r="K4986" t="s">
        <v>8013</v>
      </c>
      <c r="L4986" t="str">
        <f t="shared" si="312"/>
        <v>NIT</v>
      </c>
      <c r="M4986" t="str">
        <f t="shared" si="313"/>
        <v>08132705211011</v>
      </c>
      <c r="N4986" t="s">
        <v>8014</v>
      </c>
      <c r="O4986">
        <v>0</v>
      </c>
      <c r="P4986">
        <v>0</v>
      </c>
      <c r="Q4986">
        <v>82.94</v>
      </c>
      <c r="R4986">
        <v>10.7822</v>
      </c>
      <c r="S4986">
        <v>0</v>
      </c>
      <c r="T4986">
        <v>0</v>
      </c>
      <c r="U4986">
        <v>93.722200000000001</v>
      </c>
      <c r="W4986" t="s">
        <v>1</v>
      </c>
    </row>
    <row r="4987" spans="1:23">
      <c r="A4987" t="s">
        <v>8120</v>
      </c>
      <c r="B4987" t="str">
        <f t="shared" si="314"/>
        <v>Enero</v>
      </c>
      <c r="C4987" s="20" t="s">
        <v>8137</v>
      </c>
      <c r="D4987" t="s">
        <v>1</v>
      </c>
      <c r="E4987" t="s">
        <v>0</v>
      </c>
      <c r="F4987" t="str">
        <f t="shared" si="311"/>
        <v>CCF</v>
      </c>
      <c r="G4987" t="s">
        <v>8171</v>
      </c>
      <c r="H4987" t="s">
        <v>8172</v>
      </c>
      <c r="I4987">
        <v>5961</v>
      </c>
      <c r="J4987">
        <v>5961</v>
      </c>
      <c r="K4987" t="s">
        <v>641</v>
      </c>
      <c r="L4987" t="str">
        <f t="shared" si="312"/>
        <v>NIT</v>
      </c>
      <c r="M4987" t="str">
        <f t="shared" si="313"/>
        <v>06142009620060</v>
      </c>
      <c r="N4987" t="s">
        <v>642</v>
      </c>
      <c r="O4987">
        <v>0</v>
      </c>
      <c r="P4987">
        <v>0</v>
      </c>
      <c r="Q4987">
        <v>780.57</v>
      </c>
      <c r="R4987">
        <v>101.47410000000001</v>
      </c>
      <c r="S4987">
        <v>0</v>
      </c>
      <c r="T4987">
        <v>0</v>
      </c>
      <c r="U4987">
        <v>882.04410000000007</v>
      </c>
      <c r="W4987" t="s">
        <v>1</v>
      </c>
    </row>
    <row r="4988" spans="1:23">
      <c r="A4988" t="s">
        <v>8120</v>
      </c>
      <c r="B4988" t="str">
        <f t="shared" si="314"/>
        <v>Enero</v>
      </c>
      <c r="C4988" s="20" t="s">
        <v>8137</v>
      </c>
      <c r="D4988" t="s">
        <v>1</v>
      </c>
      <c r="E4988" t="s">
        <v>0</v>
      </c>
      <c r="F4988" t="str">
        <f t="shared" si="311"/>
        <v>CCF</v>
      </c>
      <c r="G4988" t="s">
        <v>8171</v>
      </c>
      <c r="H4988" t="s">
        <v>8172</v>
      </c>
      <c r="I4988">
        <v>5962</v>
      </c>
      <c r="J4988">
        <v>5962</v>
      </c>
      <c r="K4988" t="s">
        <v>429</v>
      </c>
      <c r="L4988" t="str">
        <f t="shared" si="312"/>
        <v>NIT</v>
      </c>
      <c r="M4988" t="str">
        <f t="shared" si="313"/>
        <v>03152701651010</v>
      </c>
      <c r="N4988" t="s">
        <v>430</v>
      </c>
      <c r="O4988">
        <v>0</v>
      </c>
      <c r="P4988">
        <v>0</v>
      </c>
      <c r="Q4988">
        <v>174.72</v>
      </c>
      <c r="R4988">
        <v>22.7136</v>
      </c>
      <c r="S4988">
        <v>0</v>
      </c>
      <c r="T4988">
        <v>0</v>
      </c>
      <c r="U4988">
        <v>197.43360000000001</v>
      </c>
      <c r="W4988" t="s">
        <v>1</v>
      </c>
    </row>
    <row r="4989" spans="1:23">
      <c r="A4989" t="s">
        <v>8120</v>
      </c>
      <c r="B4989" t="str">
        <f t="shared" si="314"/>
        <v>Enero</v>
      </c>
      <c r="C4989" s="20" t="s">
        <v>8137</v>
      </c>
      <c r="D4989" t="s">
        <v>1</v>
      </c>
      <c r="E4989" t="s">
        <v>0</v>
      </c>
      <c r="F4989" t="str">
        <f t="shared" si="311"/>
        <v>CCF</v>
      </c>
      <c r="G4989" t="s">
        <v>8171</v>
      </c>
      <c r="H4989" t="s">
        <v>8172</v>
      </c>
      <c r="I4989">
        <v>5963</v>
      </c>
      <c r="J4989">
        <v>5963</v>
      </c>
      <c r="K4989" t="s">
        <v>237</v>
      </c>
      <c r="L4989" t="str">
        <f t="shared" si="312"/>
        <v>NIT</v>
      </c>
      <c r="M4989" t="str">
        <f t="shared" si="313"/>
        <v>08191601731036</v>
      </c>
      <c r="N4989" t="s">
        <v>238</v>
      </c>
      <c r="O4989">
        <v>0</v>
      </c>
      <c r="P4989">
        <v>0</v>
      </c>
      <c r="Q4989">
        <v>326</v>
      </c>
      <c r="R4989">
        <v>42.38</v>
      </c>
      <c r="S4989">
        <v>0</v>
      </c>
      <c r="T4989">
        <v>0</v>
      </c>
      <c r="U4989">
        <v>368.38</v>
      </c>
      <c r="W4989" t="s">
        <v>1</v>
      </c>
    </row>
    <row r="4990" spans="1:23">
      <c r="A4990" t="s">
        <v>8120</v>
      </c>
      <c r="B4990" t="str">
        <f t="shared" si="314"/>
        <v>Enero</v>
      </c>
      <c r="C4990" s="20" t="s">
        <v>8137</v>
      </c>
      <c r="D4990" t="s">
        <v>1</v>
      </c>
      <c r="E4990" t="s">
        <v>0</v>
      </c>
      <c r="F4990" t="str">
        <f t="shared" si="311"/>
        <v>CCF</v>
      </c>
      <c r="G4990" t="s">
        <v>8171</v>
      </c>
      <c r="H4990" t="s">
        <v>8172</v>
      </c>
      <c r="I4990">
        <v>5964</v>
      </c>
      <c r="J4990">
        <v>5964</v>
      </c>
      <c r="K4990" t="s">
        <v>429</v>
      </c>
      <c r="L4990" t="str">
        <f t="shared" si="312"/>
        <v>NIT</v>
      </c>
      <c r="M4990" t="str">
        <f t="shared" si="313"/>
        <v>03152701651010</v>
      </c>
      <c r="N4990" t="s">
        <v>430</v>
      </c>
      <c r="O4990">
        <v>0</v>
      </c>
      <c r="P4990">
        <v>0</v>
      </c>
      <c r="Q4990">
        <v>94.9</v>
      </c>
      <c r="R4990">
        <v>12.337000000000002</v>
      </c>
      <c r="S4990">
        <v>0</v>
      </c>
      <c r="T4990">
        <v>0</v>
      </c>
      <c r="U4990">
        <v>107.23700000000001</v>
      </c>
      <c r="W4990" t="s">
        <v>1</v>
      </c>
    </row>
    <row r="4991" spans="1:23">
      <c r="A4991" t="s">
        <v>8120</v>
      </c>
      <c r="B4991" t="str">
        <f t="shared" si="314"/>
        <v>Enero</v>
      </c>
      <c r="C4991" s="20" t="s">
        <v>8137</v>
      </c>
      <c r="D4991" t="s">
        <v>1</v>
      </c>
      <c r="E4991" t="s">
        <v>0</v>
      </c>
      <c r="F4991" t="str">
        <f t="shared" si="311"/>
        <v>CCF</v>
      </c>
      <c r="G4991" t="s">
        <v>8171</v>
      </c>
      <c r="H4991" t="s">
        <v>8172</v>
      </c>
      <c r="I4991">
        <v>5965</v>
      </c>
      <c r="J4991">
        <v>5965</v>
      </c>
      <c r="K4991" t="s">
        <v>683</v>
      </c>
      <c r="L4991" t="str">
        <f t="shared" si="312"/>
        <v>NIT</v>
      </c>
      <c r="M4991" t="str">
        <f t="shared" si="313"/>
        <v>14061003660010</v>
      </c>
      <c r="N4991" t="s">
        <v>684</v>
      </c>
      <c r="O4991">
        <v>0</v>
      </c>
      <c r="P4991">
        <v>0</v>
      </c>
      <c r="Q4991">
        <v>392.27</v>
      </c>
      <c r="R4991">
        <v>50.995100000000001</v>
      </c>
      <c r="S4991">
        <v>0</v>
      </c>
      <c r="T4991">
        <v>0</v>
      </c>
      <c r="U4991">
        <v>443.26509999999996</v>
      </c>
      <c r="W4991" t="s">
        <v>1</v>
      </c>
    </row>
    <row r="4992" spans="1:23">
      <c r="A4992" t="s">
        <v>8120</v>
      </c>
      <c r="B4992" t="str">
        <f t="shared" si="314"/>
        <v>Enero</v>
      </c>
      <c r="C4992" s="20" t="s">
        <v>8137</v>
      </c>
      <c r="D4992" t="s">
        <v>1</v>
      </c>
      <c r="E4992" t="s">
        <v>0</v>
      </c>
      <c r="F4992" t="str">
        <f t="shared" si="311"/>
        <v>CCF</v>
      </c>
      <c r="G4992" t="s">
        <v>8171</v>
      </c>
      <c r="H4992" t="s">
        <v>8172</v>
      </c>
      <c r="I4992">
        <v>5966</v>
      </c>
      <c r="J4992">
        <v>5966</v>
      </c>
      <c r="K4992" t="s">
        <v>285</v>
      </c>
      <c r="L4992" t="str">
        <f t="shared" si="312"/>
        <v>NIT</v>
      </c>
      <c r="M4992" t="str">
        <f t="shared" si="313"/>
        <v>04072201180264</v>
      </c>
      <c r="N4992" t="s">
        <v>286</v>
      </c>
      <c r="O4992">
        <v>0</v>
      </c>
      <c r="P4992">
        <v>0</v>
      </c>
      <c r="Q4992">
        <v>213.71</v>
      </c>
      <c r="R4992">
        <v>27.782300000000003</v>
      </c>
      <c r="S4992">
        <v>0</v>
      </c>
      <c r="T4992">
        <v>0</v>
      </c>
      <c r="U4992">
        <v>241.4923</v>
      </c>
      <c r="W4992" t="s">
        <v>1</v>
      </c>
    </row>
    <row r="4993" spans="1:23">
      <c r="A4993" t="s">
        <v>8120</v>
      </c>
      <c r="B4993" t="str">
        <f t="shared" si="314"/>
        <v>Enero</v>
      </c>
      <c r="C4993" s="20" t="s">
        <v>8137</v>
      </c>
      <c r="D4993" t="s">
        <v>1</v>
      </c>
      <c r="E4993" t="s">
        <v>0</v>
      </c>
      <c r="F4993" t="str">
        <f t="shared" si="311"/>
        <v>CCF</v>
      </c>
      <c r="G4993" t="s">
        <v>8171</v>
      </c>
      <c r="H4993" t="s">
        <v>8172</v>
      </c>
      <c r="I4993">
        <v>5967</v>
      </c>
      <c r="J4993">
        <v>5967</v>
      </c>
      <c r="K4993" t="s">
        <v>345</v>
      </c>
      <c r="L4993" t="str">
        <f t="shared" si="312"/>
        <v>NIT</v>
      </c>
      <c r="M4993" t="str">
        <f t="shared" si="313"/>
        <v>09032703721011</v>
      </c>
      <c r="N4993" t="s">
        <v>346</v>
      </c>
      <c r="O4993">
        <v>0</v>
      </c>
      <c r="P4993">
        <v>0</v>
      </c>
      <c r="Q4993">
        <v>297.36</v>
      </c>
      <c r="R4993">
        <v>38.656800000000004</v>
      </c>
      <c r="S4993">
        <v>0</v>
      </c>
      <c r="T4993">
        <v>0</v>
      </c>
      <c r="U4993">
        <v>336.01679999999999</v>
      </c>
      <c r="W4993" t="s">
        <v>1</v>
      </c>
    </row>
    <row r="4994" spans="1:23">
      <c r="A4994" t="s">
        <v>8120</v>
      </c>
      <c r="B4994" t="str">
        <f t="shared" si="314"/>
        <v>Enero</v>
      </c>
      <c r="C4994" s="20" t="s">
        <v>8137</v>
      </c>
      <c r="D4994" t="s">
        <v>1</v>
      </c>
      <c r="E4994" t="s">
        <v>0</v>
      </c>
      <c r="F4994" t="str">
        <f t="shared" si="311"/>
        <v>CCF</v>
      </c>
      <c r="G4994" t="s">
        <v>8171</v>
      </c>
      <c r="H4994" t="s">
        <v>8172</v>
      </c>
      <c r="I4994">
        <v>5968</v>
      </c>
      <c r="J4994">
        <v>5968</v>
      </c>
      <c r="K4994" t="s">
        <v>1420</v>
      </c>
      <c r="L4994" t="str">
        <f t="shared" si="312"/>
        <v>NIT</v>
      </c>
      <c r="M4994" t="str">
        <f t="shared" si="313"/>
        <v>05120709201011</v>
      </c>
      <c r="N4994" t="s">
        <v>1421</v>
      </c>
      <c r="O4994">
        <v>0</v>
      </c>
      <c r="P4994">
        <v>0</v>
      </c>
      <c r="Q4994">
        <v>315.93</v>
      </c>
      <c r="R4994">
        <v>41.070900000000002</v>
      </c>
      <c r="S4994">
        <v>0</v>
      </c>
      <c r="T4994">
        <v>0</v>
      </c>
      <c r="U4994">
        <v>357.0009</v>
      </c>
      <c r="W4994" t="s">
        <v>1</v>
      </c>
    </row>
    <row r="4995" spans="1:23">
      <c r="A4995" t="s">
        <v>8120</v>
      </c>
      <c r="B4995" t="str">
        <f t="shared" si="314"/>
        <v>Enero</v>
      </c>
      <c r="C4995" s="20" t="s">
        <v>8137</v>
      </c>
      <c r="D4995" t="s">
        <v>1</v>
      </c>
      <c r="E4995" t="s">
        <v>0</v>
      </c>
      <c r="F4995" t="str">
        <f t="shared" ref="F4995:F5026" si="315">IF(E4995="05","Nota de crédito","CCF")</f>
        <v>CCF</v>
      </c>
      <c r="G4995" t="s">
        <v>8171</v>
      </c>
      <c r="H4995" t="s">
        <v>8172</v>
      </c>
      <c r="I4995">
        <v>5969</v>
      </c>
      <c r="J4995">
        <v>5969</v>
      </c>
      <c r="K4995" t="s">
        <v>548</v>
      </c>
      <c r="L4995" t="str">
        <f t="shared" ref="L4995:L5026" si="316">IF(K4995=0,"DUI","NIT")</f>
        <v>NIT</v>
      </c>
      <c r="M4995" t="str">
        <f t="shared" ref="M4995:M5026" si="317">IF(K4995=0,V4995,K4995)</f>
        <v>10102008851013</v>
      </c>
      <c r="N4995" t="s">
        <v>549</v>
      </c>
      <c r="O4995">
        <v>0</v>
      </c>
      <c r="P4995">
        <v>0</v>
      </c>
      <c r="Q4995">
        <v>630.53</v>
      </c>
      <c r="R4995">
        <v>81.968900000000005</v>
      </c>
      <c r="S4995">
        <v>0</v>
      </c>
      <c r="T4995">
        <v>0</v>
      </c>
      <c r="U4995">
        <v>712.49889999999994</v>
      </c>
      <c r="W4995" t="s">
        <v>1</v>
      </c>
    </row>
    <row r="4996" spans="1:23">
      <c r="A4996" t="s">
        <v>8120</v>
      </c>
      <c r="B4996" t="str">
        <f t="shared" si="314"/>
        <v>Enero</v>
      </c>
      <c r="C4996" s="20" t="s">
        <v>8137</v>
      </c>
      <c r="D4996" t="s">
        <v>1</v>
      </c>
      <c r="E4996" t="s">
        <v>0</v>
      </c>
      <c r="F4996" t="str">
        <f t="shared" si="315"/>
        <v>CCF</v>
      </c>
      <c r="G4996" t="s">
        <v>8171</v>
      </c>
      <c r="H4996" t="s">
        <v>8172</v>
      </c>
      <c r="I4996">
        <v>5970</v>
      </c>
      <c r="J4996">
        <v>5970</v>
      </c>
      <c r="K4996" t="s">
        <v>937</v>
      </c>
      <c r="L4996" t="str">
        <f t="shared" si="316"/>
        <v>NIT</v>
      </c>
      <c r="M4996" t="str">
        <f t="shared" si="317"/>
        <v>06012504731014</v>
      </c>
      <c r="N4996" t="s">
        <v>938</v>
      </c>
      <c r="O4996">
        <v>0</v>
      </c>
      <c r="P4996">
        <v>0</v>
      </c>
      <c r="Q4996">
        <v>726.79</v>
      </c>
      <c r="R4996">
        <v>94.482699999999994</v>
      </c>
      <c r="S4996">
        <v>0</v>
      </c>
      <c r="T4996">
        <v>0</v>
      </c>
      <c r="U4996">
        <v>821.27269999999999</v>
      </c>
      <c r="W4996" t="s">
        <v>1</v>
      </c>
    </row>
    <row r="4997" spans="1:23">
      <c r="A4997" t="s">
        <v>8120</v>
      </c>
      <c r="B4997" t="str">
        <f t="shared" si="314"/>
        <v>Enero</v>
      </c>
      <c r="C4997" s="20" t="s">
        <v>8137</v>
      </c>
      <c r="D4997" t="s">
        <v>1</v>
      </c>
      <c r="E4997" t="s">
        <v>0</v>
      </c>
      <c r="F4997" t="str">
        <f t="shared" si="315"/>
        <v>CCF</v>
      </c>
      <c r="G4997" t="s">
        <v>8171</v>
      </c>
      <c r="H4997" t="s">
        <v>8172</v>
      </c>
      <c r="I4997">
        <v>5971</v>
      </c>
      <c r="J4997">
        <v>5971</v>
      </c>
      <c r="K4997" t="s">
        <v>1073</v>
      </c>
      <c r="L4997" t="str">
        <f t="shared" si="316"/>
        <v>NIT</v>
      </c>
      <c r="M4997" t="str">
        <f t="shared" si="317"/>
        <v>13231312440016</v>
      </c>
      <c r="N4997" t="s">
        <v>1074</v>
      </c>
      <c r="O4997">
        <v>0</v>
      </c>
      <c r="P4997">
        <v>0</v>
      </c>
      <c r="Q4997">
        <v>243.58</v>
      </c>
      <c r="R4997">
        <v>31.665400000000002</v>
      </c>
      <c r="S4997">
        <v>0</v>
      </c>
      <c r="T4997">
        <v>0</v>
      </c>
      <c r="U4997">
        <v>275.24540000000002</v>
      </c>
      <c r="W4997" t="s">
        <v>1</v>
      </c>
    </row>
    <row r="4998" spans="1:23">
      <c r="A4998" t="s">
        <v>8120</v>
      </c>
      <c r="B4998" t="str">
        <f t="shared" si="314"/>
        <v>Enero</v>
      </c>
      <c r="C4998" s="20" t="s">
        <v>8137</v>
      </c>
      <c r="D4998" t="s">
        <v>1</v>
      </c>
      <c r="E4998" t="s">
        <v>0</v>
      </c>
      <c r="F4998" t="str">
        <f t="shared" si="315"/>
        <v>CCF</v>
      </c>
      <c r="G4998" t="s">
        <v>8171</v>
      </c>
      <c r="H4998" t="s">
        <v>8172</v>
      </c>
      <c r="I4998">
        <v>5972</v>
      </c>
      <c r="J4998">
        <v>5972</v>
      </c>
      <c r="K4998" t="s">
        <v>1340</v>
      </c>
      <c r="L4998" t="str">
        <f t="shared" si="316"/>
        <v>NIT</v>
      </c>
      <c r="M4998" t="str">
        <f t="shared" si="317"/>
        <v>12172812941098</v>
      </c>
      <c r="N4998" t="s">
        <v>1341</v>
      </c>
      <c r="O4998">
        <v>0</v>
      </c>
      <c r="P4998">
        <v>0</v>
      </c>
      <c r="Q4998">
        <v>225.01</v>
      </c>
      <c r="R4998">
        <v>29.251300000000001</v>
      </c>
      <c r="S4998">
        <v>0</v>
      </c>
      <c r="T4998">
        <v>0</v>
      </c>
      <c r="U4998">
        <v>254.26130000000001</v>
      </c>
      <c r="W4998" t="s">
        <v>1</v>
      </c>
    </row>
    <row r="4999" spans="1:23">
      <c r="A4999" t="s">
        <v>8120</v>
      </c>
      <c r="B4999" t="str">
        <f t="shared" si="314"/>
        <v>Enero</v>
      </c>
      <c r="C4999" s="20" t="s">
        <v>8137</v>
      </c>
      <c r="D4999" t="s">
        <v>1</v>
      </c>
      <c r="E4999" t="s">
        <v>0</v>
      </c>
      <c r="F4999" t="str">
        <f t="shared" si="315"/>
        <v>CCF</v>
      </c>
      <c r="G4999" t="s">
        <v>8171</v>
      </c>
      <c r="H4999" t="s">
        <v>8172</v>
      </c>
      <c r="I4999">
        <v>5973</v>
      </c>
      <c r="J4999">
        <v>5973</v>
      </c>
      <c r="K4999" t="s">
        <v>578</v>
      </c>
      <c r="L4999" t="str">
        <f t="shared" si="316"/>
        <v>NIT</v>
      </c>
      <c r="M4999" t="str">
        <f t="shared" si="317"/>
        <v>08100308580017</v>
      </c>
      <c r="N4999" t="s">
        <v>579</v>
      </c>
      <c r="O4999">
        <v>0</v>
      </c>
      <c r="P4999">
        <v>0</v>
      </c>
      <c r="Q4999">
        <v>373.7</v>
      </c>
      <c r="R4999">
        <v>48.581000000000003</v>
      </c>
      <c r="S4999">
        <v>0</v>
      </c>
      <c r="T4999">
        <v>0</v>
      </c>
      <c r="U4999">
        <v>422.28100000000001</v>
      </c>
      <c r="W4999" t="s">
        <v>1</v>
      </c>
    </row>
    <row r="5000" spans="1:23">
      <c r="A5000" t="s">
        <v>8120</v>
      </c>
      <c r="B5000" t="str">
        <f t="shared" si="314"/>
        <v>Enero</v>
      </c>
      <c r="C5000" s="20" t="s">
        <v>8137</v>
      </c>
      <c r="D5000" t="s">
        <v>1</v>
      </c>
      <c r="E5000" t="s">
        <v>0</v>
      </c>
      <c r="F5000" t="str">
        <f t="shared" si="315"/>
        <v>CCF</v>
      </c>
      <c r="G5000" t="s">
        <v>8171</v>
      </c>
      <c r="H5000" t="s">
        <v>8172</v>
      </c>
      <c r="I5000">
        <v>5974</v>
      </c>
      <c r="J5000">
        <v>5974</v>
      </c>
      <c r="K5000" t="s">
        <v>839</v>
      </c>
      <c r="L5000" t="str">
        <f t="shared" si="316"/>
        <v>NIT</v>
      </c>
      <c r="M5000" t="str">
        <f t="shared" si="317"/>
        <v>06140502860019</v>
      </c>
      <c r="N5000" t="s">
        <v>840</v>
      </c>
      <c r="O5000">
        <v>0</v>
      </c>
      <c r="P5000">
        <v>0</v>
      </c>
      <c r="Q5000">
        <v>334.52</v>
      </c>
      <c r="R5000">
        <v>43.4876</v>
      </c>
      <c r="S5000">
        <v>0</v>
      </c>
      <c r="T5000">
        <v>0</v>
      </c>
      <c r="U5000">
        <v>378.00759999999997</v>
      </c>
      <c r="W5000" t="s">
        <v>1</v>
      </c>
    </row>
    <row r="5001" spans="1:23">
      <c r="A5001" t="s">
        <v>8120</v>
      </c>
      <c r="B5001" t="str">
        <f t="shared" si="314"/>
        <v>Enero</v>
      </c>
      <c r="C5001" s="20" t="s">
        <v>8137</v>
      </c>
      <c r="D5001" t="s">
        <v>1</v>
      </c>
      <c r="E5001" t="s">
        <v>0</v>
      </c>
      <c r="F5001" t="str">
        <f t="shared" si="315"/>
        <v>CCF</v>
      </c>
      <c r="G5001" t="s">
        <v>8171</v>
      </c>
      <c r="H5001" t="s">
        <v>8172</v>
      </c>
      <c r="I5001">
        <v>5975</v>
      </c>
      <c r="J5001">
        <v>5975</v>
      </c>
      <c r="K5001" t="s">
        <v>8151</v>
      </c>
      <c r="L5001" t="str">
        <f t="shared" si="316"/>
        <v>NIT</v>
      </c>
      <c r="M5001" t="str">
        <f t="shared" si="317"/>
        <v>06142504761135</v>
      </c>
      <c r="N5001" t="s">
        <v>8152</v>
      </c>
      <c r="O5001">
        <v>0</v>
      </c>
      <c r="P5001">
        <v>0</v>
      </c>
      <c r="Q5001">
        <v>61.95</v>
      </c>
      <c r="R5001">
        <v>8.0535000000000014</v>
      </c>
      <c r="S5001">
        <v>0</v>
      </c>
      <c r="T5001">
        <v>0</v>
      </c>
      <c r="U5001">
        <v>70.003500000000003</v>
      </c>
      <c r="W5001" t="s">
        <v>1</v>
      </c>
    </row>
    <row r="5002" spans="1:23">
      <c r="A5002" t="s">
        <v>8120</v>
      </c>
      <c r="B5002" t="str">
        <f t="shared" si="314"/>
        <v>Enero</v>
      </c>
      <c r="C5002" s="20" t="s">
        <v>8137</v>
      </c>
      <c r="D5002" t="s">
        <v>1</v>
      </c>
      <c r="E5002" t="s">
        <v>0</v>
      </c>
      <c r="F5002" t="str">
        <f t="shared" si="315"/>
        <v>CCF</v>
      </c>
      <c r="G5002" t="s">
        <v>8171</v>
      </c>
      <c r="H5002" t="s">
        <v>8172</v>
      </c>
      <c r="I5002">
        <v>5976</v>
      </c>
      <c r="J5002">
        <v>5976</v>
      </c>
      <c r="K5002" t="s">
        <v>667</v>
      </c>
      <c r="L5002" t="str">
        <f t="shared" si="316"/>
        <v>NIT</v>
      </c>
      <c r="M5002" t="str">
        <f t="shared" si="317"/>
        <v>06140310131090</v>
      </c>
      <c r="N5002" t="s">
        <v>668</v>
      </c>
      <c r="O5002">
        <v>0</v>
      </c>
      <c r="P5002">
        <v>0</v>
      </c>
      <c r="Q5002">
        <v>260.18</v>
      </c>
      <c r="R5002">
        <v>33.823399999999999</v>
      </c>
      <c r="S5002">
        <v>0</v>
      </c>
      <c r="T5002">
        <v>0</v>
      </c>
      <c r="U5002">
        <v>294.0034</v>
      </c>
      <c r="W5002" t="s">
        <v>1</v>
      </c>
    </row>
    <row r="5003" spans="1:23">
      <c r="A5003" t="s">
        <v>8120</v>
      </c>
      <c r="B5003" t="str">
        <f t="shared" si="314"/>
        <v>Enero</v>
      </c>
      <c r="C5003" s="20" t="s">
        <v>8137</v>
      </c>
      <c r="D5003" t="s">
        <v>1</v>
      </c>
      <c r="E5003" t="s">
        <v>0</v>
      </c>
      <c r="F5003" t="str">
        <f t="shared" si="315"/>
        <v>CCF</v>
      </c>
      <c r="G5003" t="s">
        <v>8171</v>
      </c>
      <c r="H5003" t="s">
        <v>8172</v>
      </c>
      <c r="I5003">
        <v>5977</v>
      </c>
      <c r="J5003">
        <v>5977</v>
      </c>
      <c r="K5003" t="s">
        <v>566</v>
      </c>
      <c r="L5003" t="str">
        <f t="shared" si="316"/>
        <v>NIT</v>
      </c>
      <c r="M5003" t="str">
        <f t="shared" si="317"/>
        <v>08210809600014</v>
      </c>
      <c r="N5003" t="s">
        <v>567</v>
      </c>
      <c r="O5003">
        <v>0</v>
      </c>
      <c r="P5003">
        <v>0</v>
      </c>
      <c r="Q5003">
        <v>55.75</v>
      </c>
      <c r="R5003">
        <v>7.2475000000000005</v>
      </c>
      <c r="S5003">
        <v>0</v>
      </c>
      <c r="T5003">
        <v>0</v>
      </c>
      <c r="U5003">
        <v>62.997500000000002</v>
      </c>
      <c r="W5003" t="s">
        <v>1</v>
      </c>
    </row>
    <row r="5004" spans="1:23">
      <c r="A5004" t="s">
        <v>8120</v>
      </c>
      <c r="B5004" t="str">
        <f t="shared" si="314"/>
        <v>Enero</v>
      </c>
      <c r="C5004" s="20" t="s">
        <v>8137</v>
      </c>
      <c r="D5004" t="s">
        <v>1</v>
      </c>
      <c r="E5004" t="s">
        <v>0</v>
      </c>
      <c r="F5004" t="str">
        <f t="shared" si="315"/>
        <v>CCF</v>
      </c>
      <c r="G5004" t="s">
        <v>8171</v>
      </c>
      <c r="H5004" t="s">
        <v>8172</v>
      </c>
      <c r="I5004">
        <v>5978</v>
      </c>
      <c r="J5004">
        <v>5978</v>
      </c>
      <c r="K5004" t="s">
        <v>118</v>
      </c>
      <c r="L5004" t="str">
        <f t="shared" si="316"/>
        <v>NIT</v>
      </c>
      <c r="M5004" t="str">
        <f t="shared" si="317"/>
        <v>06141106071025</v>
      </c>
      <c r="N5004" t="s">
        <v>119</v>
      </c>
      <c r="O5004">
        <v>0</v>
      </c>
      <c r="P5004">
        <v>0</v>
      </c>
      <c r="Q5004">
        <v>225.06</v>
      </c>
      <c r="R5004">
        <v>29.2578</v>
      </c>
      <c r="S5004">
        <v>0</v>
      </c>
      <c r="T5004">
        <v>0</v>
      </c>
      <c r="U5004">
        <v>254.31780000000001</v>
      </c>
      <c r="W5004" t="s">
        <v>1</v>
      </c>
    </row>
    <row r="5005" spans="1:23">
      <c r="A5005" t="s">
        <v>8120</v>
      </c>
      <c r="B5005" t="str">
        <f t="shared" si="314"/>
        <v>Enero</v>
      </c>
      <c r="C5005" s="20" t="s">
        <v>8137</v>
      </c>
      <c r="D5005" t="s">
        <v>1</v>
      </c>
      <c r="E5005" t="s">
        <v>0</v>
      </c>
      <c r="F5005" t="str">
        <f t="shared" si="315"/>
        <v>CCF</v>
      </c>
      <c r="G5005" t="s">
        <v>8171</v>
      </c>
      <c r="H5005" t="s">
        <v>8172</v>
      </c>
      <c r="I5005">
        <v>5979</v>
      </c>
      <c r="J5005">
        <v>5979</v>
      </c>
      <c r="K5005" t="s">
        <v>303</v>
      </c>
      <c r="L5005" t="str">
        <f t="shared" si="316"/>
        <v>NIT</v>
      </c>
      <c r="M5005" t="str">
        <f t="shared" si="317"/>
        <v>06142707041014</v>
      </c>
      <c r="N5005" t="s">
        <v>304</v>
      </c>
      <c r="O5005">
        <v>0</v>
      </c>
      <c r="P5005">
        <v>0</v>
      </c>
      <c r="Q5005">
        <v>13885.2</v>
      </c>
      <c r="R5005">
        <v>1805.0760000000002</v>
      </c>
      <c r="S5005">
        <v>0</v>
      </c>
      <c r="T5005">
        <v>0</v>
      </c>
      <c r="U5005">
        <v>15690.276000000002</v>
      </c>
      <c r="W5005" t="s">
        <v>1</v>
      </c>
    </row>
    <row r="5006" spans="1:23">
      <c r="A5006" t="s">
        <v>8120</v>
      </c>
      <c r="B5006" t="str">
        <f t="shared" si="314"/>
        <v>Enero</v>
      </c>
      <c r="C5006" s="20" t="s">
        <v>8137</v>
      </c>
      <c r="D5006" t="s">
        <v>1</v>
      </c>
      <c r="E5006" t="s">
        <v>0</v>
      </c>
      <c r="F5006" t="str">
        <f t="shared" si="315"/>
        <v>CCF</v>
      </c>
      <c r="G5006" t="s">
        <v>8171</v>
      </c>
      <c r="H5006" t="s">
        <v>8172</v>
      </c>
      <c r="I5006">
        <v>5980</v>
      </c>
      <c r="J5006">
        <v>5980</v>
      </c>
      <c r="K5006" t="s">
        <v>333</v>
      </c>
      <c r="L5006" t="str">
        <f t="shared" si="316"/>
        <v>NIT</v>
      </c>
      <c r="M5006" t="str">
        <f t="shared" si="317"/>
        <v>06140607941015</v>
      </c>
      <c r="N5006" t="s">
        <v>334</v>
      </c>
      <c r="O5006">
        <v>0</v>
      </c>
      <c r="P5006">
        <v>0</v>
      </c>
      <c r="Q5006">
        <v>106.86</v>
      </c>
      <c r="R5006">
        <v>13.8918</v>
      </c>
      <c r="S5006">
        <v>0</v>
      </c>
      <c r="T5006">
        <v>0</v>
      </c>
      <c r="U5006">
        <v>120.7518</v>
      </c>
      <c r="W5006" t="s">
        <v>1</v>
      </c>
    </row>
    <row r="5007" spans="1:23">
      <c r="A5007" t="s">
        <v>8120</v>
      </c>
      <c r="B5007" t="str">
        <f t="shared" si="314"/>
        <v>Enero</v>
      </c>
      <c r="C5007" s="20" t="s">
        <v>8137</v>
      </c>
      <c r="D5007" t="s">
        <v>1</v>
      </c>
      <c r="E5007" t="s">
        <v>0</v>
      </c>
      <c r="F5007" t="str">
        <f t="shared" si="315"/>
        <v>CCF</v>
      </c>
      <c r="G5007" t="s">
        <v>8171</v>
      </c>
      <c r="H5007" t="s">
        <v>8172</v>
      </c>
      <c r="I5007">
        <v>5981</v>
      </c>
      <c r="J5007">
        <v>5981</v>
      </c>
      <c r="K5007" t="s">
        <v>307</v>
      </c>
      <c r="L5007" t="str">
        <f t="shared" si="316"/>
        <v>NIT</v>
      </c>
      <c r="M5007" t="str">
        <f t="shared" si="317"/>
        <v>06141303971062</v>
      </c>
      <c r="N5007" t="s">
        <v>308</v>
      </c>
      <c r="O5007">
        <v>0</v>
      </c>
      <c r="P5007">
        <v>0</v>
      </c>
      <c r="Q5007">
        <v>308.48</v>
      </c>
      <c r="R5007">
        <v>40.102400000000003</v>
      </c>
      <c r="S5007">
        <v>0</v>
      </c>
      <c r="T5007">
        <v>0</v>
      </c>
      <c r="U5007">
        <v>348.58240000000001</v>
      </c>
      <c r="W5007" t="s">
        <v>1</v>
      </c>
    </row>
    <row r="5008" spans="1:23">
      <c r="A5008" t="s">
        <v>8120</v>
      </c>
      <c r="B5008" t="str">
        <f t="shared" si="314"/>
        <v>Enero</v>
      </c>
      <c r="C5008" s="20" t="s">
        <v>8137</v>
      </c>
      <c r="D5008" t="s">
        <v>1</v>
      </c>
      <c r="E5008" t="s">
        <v>0</v>
      </c>
      <c r="F5008" t="str">
        <f t="shared" si="315"/>
        <v>CCF</v>
      </c>
      <c r="G5008" t="s">
        <v>8171</v>
      </c>
      <c r="H5008" t="s">
        <v>8172</v>
      </c>
      <c r="I5008">
        <v>5982</v>
      </c>
      <c r="J5008">
        <v>5982</v>
      </c>
      <c r="K5008" t="s">
        <v>443</v>
      </c>
      <c r="L5008" t="str">
        <f t="shared" si="316"/>
        <v>NIT</v>
      </c>
      <c r="M5008" t="str">
        <f t="shared" si="317"/>
        <v>06142002961017</v>
      </c>
      <c r="N5008" t="s">
        <v>444</v>
      </c>
      <c r="O5008">
        <v>0</v>
      </c>
      <c r="P5008">
        <v>0</v>
      </c>
      <c r="Q5008">
        <v>652.58000000000004</v>
      </c>
      <c r="R5008">
        <v>84.835400000000007</v>
      </c>
      <c r="S5008">
        <v>0</v>
      </c>
      <c r="T5008">
        <v>0</v>
      </c>
      <c r="U5008">
        <v>737.41540000000009</v>
      </c>
      <c r="W5008" t="s">
        <v>1</v>
      </c>
    </row>
    <row r="5009" spans="1:23">
      <c r="A5009" t="s">
        <v>8120</v>
      </c>
      <c r="B5009" t="str">
        <f t="shared" si="314"/>
        <v>Enero</v>
      </c>
      <c r="C5009" s="20" t="s">
        <v>8137</v>
      </c>
      <c r="D5009" t="s">
        <v>1</v>
      </c>
      <c r="E5009" t="s">
        <v>0</v>
      </c>
      <c r="F5009" t="str">
        <f t="shared" si="315"/>
        <v>CCF</v>
      </c>
      <c r="G5009" t="s">
        <v>8171</v>
      </c>
      <c r="H5009" t="s">
        <v>8172</v>
      </c>
      <c r="I5009">
        <v>5983</v>
      </c>
      <c r="J5009">
        <v>5983</v>
      </c>
      <c r="K5009" t="s">
        <v>118</v>
      </c>
      <c r="L5009" t="str">
        <f t="shared" si="316"/>
        <v>NIT</v>
      </c>
      <c r="M5009" t="str">
        <f t="shared" si="317"/>
        <v>06141106071025</v>
      </c>
      <c r="N5009" t="s">
        <v>119</v>
      </c>
      <c r="O5009">
        <v>0</v>
      </c>
      <c r="P5009">
        <v>0</v>
      </c>
      <c r="Q5009">
        <v>84.4</v>
      </c>
      <c r="R5009">
        <v>10.972000000000001</v>
      </c>
      <c r="S5009">
        <v>0</v>
      </c>
      <c r="T5009">
        <v>0</v>
      </c>
      <c r="U5009">
        <v>95.372000000000014</v>
      </c>
      <c r="W5009" t="s">
        <v>1</v>
      </c>
    </row>
    <row r="5010" spans="1:23">
      <c r="A5010" t="s">
        <v>8120</v>
      </c>
      <c r="B5010" t="str">
        <f t="shared" si="314"/>
        <v>Enero</v>
      </c>
      <c r="C5010" s="20" t="s">
        <v>8137</v>
      </c>
      <c r="D5010" t="s">
        <v>1</v>
      </c>
      <c r="E5010" t="s">
        <v>0</v>
      </c>
      <c r="F5010" t="str">
        <f t="shared" si="315"/>
        <v>CCF</v>
      </c>
      <c r="G5010" t="s">
        <v>8171</v>
      </c>
      <c r="H5010" t="s">
        <v>8172</v>
      </c>
      <c r="I5010">
        <v>5984</v>
      </c>
      <c r="J5010">
        <v>5984</v>
      </c>
      <c r="K5010" t="s">
        <v>7959</v>
      </c>
      <c r="L5010" t="str">
        <f t="shared" si="316"/>
        <v>NIT</v>
      </c>
      <c r="M5010" t="str">
        <f t="shared" si="317"/>
        <v>06142508640064</v>
      </c>
      <c r="N5010" t="s">
        <v>889</v>
      </c>
      <c r="O5010">
        <v>0</v>
      </c>
      <c r="P5010">
        <v>0</v>
      </c>
      <c r="Q5010">
        <v>408.85</v>
      </c>
      <c r="R5010">
        <v>53.150500000000008</v>
      </c>
      <c r="S5010">
        <v>0</v>
      </c>
      <c r="T5010">
        <v>0</v>
      </c>
      <c r="U5010">
        <v>462.00050000000005</v>
      </c>
      <c r="W5010" t="s">
        <v>1</v>
      </c>
    </row>
    <row r="5011" spans="1:23">
      <c r="A5011" t="s">
        <v>8120</v>
      </c>
      <c r="B5011" t="str">
        <f t="shared" si="314"/>
        <v>Enero</v>
      </c>
      <c r="C5011" s="20" t="s">
        <v>8137</v>
      </c>
      <c r="D5011" t="s">
        <v>1</v>
      </c>
      <c r="E5011" t="s">
        <v>0</v>
      </c>
      <c r="F5011" t="str">
        <f t="shared" si="315"/>
        <v>CCF</v>
      </c>
      <c r="G5011" t="s">
        <v>8171</v>
      </c>
      <c r="H5011" t="s">
        <v>8172</v>
      </c>
      <c r="I5011">
        <v>5985</v>
      </c>
      <c r="J5011">
        <v>5985</v>
      </c>
      <c r="K5011" t="s">
        <v>331</v>
      </c>
      <c r="L5011" t="str">
        <f t="shared" si="316"/>
        <v>NIT</v>
      </c>
      <c r="M5011" t="str">
        <f t="shared" si="317"/>
        <v>12172110891025</v>
      </c>
      <c r="N5011" t="s">
        <v>332</v>
      </c>
      <c r="O5011">
        <v>0</v>
      </c>
      <c r="P5011">
        <v>0</v>
      </c>
      <c r="Q5011">
        <v>150.75</v>
      </c>
      <c r="R5011">
        <v>19.5975</v>
      </c>
      <c r="S5011">
        <v>0</v>
      </c>
      <c r="T5011">
        <v>0</v>
      </c>
      <c r="U5011">
        <v>170.3475</v>
      </c>
      <c r="W5011" t="s">
        <v>1</v>
      </c>
    </row>
    <row r="5012" spans="1:23">
      <c r="A5012" t="s">
        <v>8120</v>
      </c>
      <c r="B5012" t="str">
        <f t="shared" si="314"/>
        <v>Enero</v>
      </c>
      <c r="C5012" s="20" t="s">
        <v>8137</v>
      </c>
      <c r="D5012" t="s">
        <v>1</v>
      </c>
      <c r="E5012" t="s">
        <v>0</v>
      </c>
      <c r="F5012" t="str">
        <f t="shared" si="315"/>
        <v>CCF</v>
      </c>
      <c r="G5012" t="s">
        <v>8171</v>
      </c>
      <c r="H5012" t="s">
        <v>8172</v>
      </c>
      <c r="I5012">
        <v>5986</v>
      </c>
      <c r="J5012">
        <v>5986</v>
      </c>
      <c r="K5012" t="s">
        <v>118</v>
      </c>
      <c r="L5012" t="str">
        <f t="shared" si="316"/>
        <v>NIT</v>
      </c>
      <c r="M5012" t="str">
        <f t="shared" si="317"/>
        <v>06141106071025</v>
      </c>
      <c r="N5012" t="s">
        <v>119</v>
      </c>
      <c r="O5012">
        <v>0</v>
      </c>
      <c r="P5012">
        <v>0</v>
      </c>
      <c r="Q5012">
        <v>203.82</v>
      </c>
      <c r="R5012">
        <v>26.496600000000001</v>
      </c>
      <c r="S5012">
        <v>0</v>
      </c>
      <c r="T5012">
        <v>0</v>
      </c>
      <c r="U5012">
        <v>230.31659999999999</v>
      </c>
      <c r="W5012" t="s">
        <v>1</v>
      </c>
    </row>
    <row r="5013" spans="1:23">
      <c r="A5013" t="s">
        <v>8120</v>
      </c>
      <c r="B5013" t="str">
        <f t="shared" si="314"/>
        <v>Enero</v>
      </c>
      <c r="C5013" s="20" t="s">
        <v>8137</v>
      </c>
      <c r="D5013" t="s">
        <v>1</v>
      </c>
      <c r="E5013" t="s">
        <v>0</v>
      </c>
      <c r="F5013" t="str">
        <f t="shared" si="315"/>
        <v>CCF</v>
      </c>
      <c r="G5013" t="s">
        <v>8171</v>
      </c>
      <c r="H5013" t="s">
        <v>8172</v>
      </c>
      <c r="I5013">
        <v>5987</v>
      </c>
      <c r="J5013">
        <v>5987</v>
      </c>
      <c r="K5013" t="s">
        <v>839</v>
      </c>
      <c r="L5013" t="str">
        <f t="shared" si="316"/>
        <v>NIT</v>
      </c>
      <c r="M5013" t="str">
        <f t="shared" si="317"/>
        <v>06140502860019</v>
      </c>
      <c r="N5013" t="s">
        <v>840</v>
      </c>
      <c r="O5013">
        <v>0</v>
      </c>
      <c r="P5013">
        <v>0</v>
      </c>
      <c r="Q5013">
        <v>55.75</v>
      </c>
      <c r="R5013">
        <v>7.2475000000000005</v>
      </c>
      <c r="S5013">
        <v>0</v>
      </c>
      <c r="T5013">
        <v>0</v>
      </c>
      <c r="U5013">
        <v>62.997500000000002</v>
      </c>
      <c r="W5013" t="s">
        <v>1</v>
      </c>
    </row>
    <row r="5014" spans="1:23">
      <c r="A5014" t="s">
        <v>8120</v>
      </c>
      <c r="B5014" t="str">
        <f t="shared" si="314"/>
        <v>Enero</v>
      </c>
      <c r="C5014" s="20" t="s">
        <v>8137</v>
      </c>
      <c r="D5014" t="s">
        <v>1</v>
      </c>
      <c r="E5014" t="s">
        <v>0</v>
      </c>
      <c r="F5014" t="str">
        <f t="shared" si="315"/>
        <v>CCF</v>
      </c>
      <c r="G5014" t="s">
        <v>8171</v>
      </c>
      <c r="H5014" t="s">
        <v>8172</v>
      </c>
      <c r="I5014">
        <v>5988</v>
      </c>
      <c r="J5014">
        <v>5988</v>
      </c>
      <c r="K5014" t="s">
        <v>155</v>
      </c>
      <c r="L5014" t="str">
        <f t="shared" si="316"/>
        <v>NIT</v>
      </c>
      <c r="M5014" t="str">
        <f t="shared" si="317"/>
        <v>06142610051058</v>
      </c>
      <c r="N5014" t="s">
        <v>156</v>
      </c>
      <c r="O5014">
        <v>0</v>
      </c>
      <c r="P5014">
        <v>0</v>
      </c>
      <c r="Q5014">
        <v>261.24</v>
      </c>
      <c r="R5014">
        <v>33.961200000000005</v>
      </c>
      <c r="S5014">
        <v>0</v>
      </c>
      <c r="T5014">
        <v>0</v>
      </c>
      <c r="U5014">
        <v>295.20120000000003</v>
      </c>
      <c r="W5014" t="s">
        <v>1</v>
      </c>
    </row>
    <row r="5015" spans="1:23">
      <c r="A5015" t="s">
        <v>8120</v>
      </c>
      <c r="B5015" t="str">
        <f t="shared" si="314"/>
        <v>Enero</v>
      </c>
      <c r="C5015" s="20" t="s">
        <v>8137</v>
      </c>
      <c r="D5015" t="s">
        <v>1</v>
      </c>
      <c r="E5015" t="s">
        <v>0</v>
      </c>
      <c r="F5015" t="str">
        <f t="shared" si="315"/>
        <v>CCF</v>
      </c>
      <c r="G5015" t="s">
        <v>8171</v>
      </c>
      <c r="H5015" t="s">
        <v>8172</v>
      </c>
      <c r="I5015">
        <v>5989</v>
      </c>
      <c r="J5015">
        <v>5989</v>
      </c>
      <c r="K5015" t="s">
        <v>379</v>
      </c>
      <c r="L5015" t="str">
        <f t="shared" si="316"/>
        <v>NIT</v>
      </c>
      <c r="M5015" t="str">
        <f t="shared" si="317"/>
        <v>05220404181015</v>
      </c>
      <c r="N5015" t="s">
        <v>380</v>
      </c>
      <c r="O5015">
        <v>0</v>
      </c>
      <c r="P5015">
        <v>0</v>
      </c>
      <c r="Q5015">
        <v>520.36</v>
      </c>
      <c r="R5015">
        <v>67.646799999999999</v>
      </c>
      <c r="S5015">
        <v>0</v>
      </c>
      <c r="T5015">
        <v>0</v>
      </c>
      <c r="U5015">
        <v>588.0068</v>
      </c>
      <c r="W5015" t="s">
        <v>1</v>
      </c>
    </row>
    <row r="5016" spans="1:23">
      <c r="A5016" t="s">
        <v>8120</v>
      </c>
      <c r="B5016" t="str">
        <f t="shared" si="314"/>
        <v>Enero</v>
      </c>
      <c r="C5016" s="20" t="s">
        <v>8137</v>
      </c>
      <c r="D5016" t="s">
        <v>1</v>
      </c>
      <c r="E5016" t="s">
        <v>0</v>
      </c>
      <c r="F5016" t="str">
        <f t="shared" si="315"/>
        <v>CCF</v>
      </c>
      <c r="G5016" t="s">
        <v>8171</v>
      </c>
      <c r="H5016" t="s">
        <v>8172</v>
      </c>
      <c r="I5016">
        <v>5990</v>
      </c>
      <c r="J5016">
        <v>5990</v>
      </c>
      <c r="K5016" t="s">
        <v>509</v>
      </c>
      <c r="L5016" t="str">
        <f t="shared" si="316"/>
        <v>NIT</v>
      </c>
      <c r="M5016" t="str">
        <f t="shared" si="317"/>
        <v>09060908931012</v>
      </c>
      <c r="N5016" t="s">
        <v>510</v>
      </c>
      <c r="O5016">
        <v>0</v>
      </c>
      <c r="P5016">
        <v>0</v>
      </c>
      <c r="Q5016">
        <v>83.61</v>
      </c>
      <c r="R5016">
        <v>10.869300000000001</v>
      </c>
      <c r="S5016">
        <v>0</v>
      </c>
      <c r="T5016">
        <v>0</v>
      </c>
      <c r="U5016">
        <v>94.479299999999995</v>
      </c>
      <c r="W5016" t="s">
        <v>1</v>
      </c>
    </row>
    <row r="5017" spans="1:23">
      <c r="A5017" t="s">
        <v>8120</v>
      </c>
      <c r="B5017" t="str">
        <f t="shared" si="314"/>
        <v>Enero</v>
      </c>
      <c r="C5017" s="20" t="s">
        <v>8137</v>
      </c>
      <c r="D5017" t="s">
        <v>1</v>
      </c>
      <c r="E5017" t="s">
        <v>0</v>
      </c>
      <c r="F5017" t="str">
        <f t="shared" si="315"/>
        <v>CCF</v>
      </c>
      <c r="G5017" t="s">
        <v>8171</v>
      </c>
      <c r="H5017" t="s">
        <v>8172</v>
      </c>
      <c r="I5017">
        <v>5991</v>
      </c>
      <c r="J5017">
        <v>5991</v>
      </c>
      <c r="K5017" t="s">
        <v>675</v>
      </c>
      <c r="L5017" t="str">
        <f t="shared" si="316"/>
        <v>NIT</v>
      </c>
      <c r="M5017" t="str">
        <f t="shared" si="317"/>
        <v>05022009530018</v>
      </c>
      <c r="N5017" t="s">
        <v>676</v>
      </c>
      <c r="O5017">
        <v>0</v>
      </c>
      <c r="P5017">
        <v>0</v>
      </c>
      <c r="Q5017">
        <v>185.82</v>
      </c>
      <c r="R5017">
        <v>24.156600000000001</v>
      </c>
      <c r="S5017">
        <v>0</v>
      </c>
      <c r="T5017">
        <v>0</v>
      </c>
      <c r="U5017">
        <v>209.97659999999999</v>
      </c>
      <c r="W5017" t="s">
        <v>1</v>
      </c>
    </row>
    <row r="5018" spans="1:23">
      <c r="A5018" t="s">
        <v>8120</v>
      </c>
      <c r="B5018" t="str">
        <f t="shared" si="314"/>
        <v>Enero</v>
      </c>
      <c r="C5018" s="20" t="s">
        <v>8137</v>
      </c>
      <c r="D5018" t="s">
        <v>1</v>
      </c>
      <c r="E5018" t="s">
        <v>0</v>
      </c>
      <c r="F5018" t="str">
        <f t="shared" si="315"/>
        <v>CCF</v>
      </c>
      <c r="G5018" t="s">
        <v>8171</v>
      </c>
      <c r="H5018" t="s">
        <v>8172</v>
      </c>
      <c r="I5018">
        <v>5992</v>
      </c>
      <c r="J5018">
        <v>5992</v>
      </c>
      <c r="K5018" t="s">
        <v>327</v>
      </c>
      <c r="L5018" t="str">
        <f t="shared" si="316"/>
        <v>NIT</v>
      </c>
      <c r="M5018" t="str">
        <f t="shared" si="317"/>
        <v>06140512181021</v>
      </c>
      <c r="N5018" t="s">
        <v>328</v>
      </c>
      <c r="O5018">
        <v>0</v>
      </c>
      <c r="P5018">
        <v>0</v>
      </c>
      <c r="Q5018">
        <v>184.67</v>
      </c>
      <c r="R5018">
        <v>24.007099999999998</v>
      </c>
      <c r="S5018">
        <v>0</v>
      </c>
      <c r="T5018">
        <v>0</v>
      </c>
      <c r="U5018">
        <v>208.6771</v>
      </c>
      <c r="W5018" t="s">
        <v>1</v>
      </c>
    </row>
    <row r="5019" spans="1:23">
      <c r="A5019" t="s">
        <v>8120</v>
      </c>
      <c r="B5019" t="str">
        <f t="shared" si="314"/>
        <v>Enero</v>
      </c>
      <c r="C5019" s="20" t="s">
        <v>8137</v>
      </c>
      <c r="D5019" t="s">
        <v>1</v>
      </c>
      <c r="E5019" t="s">
        <v>0</v>
      </c>
      <c r="F5019" t="str">
        <f t="shared" si="315"/>
        <v>CCF</v>
      </c>
      <c r="G5019" t="s">
        <v>8171</v>
      </c>
      <c r="H5019" t="s">
        <v>8172</v>
      </c>
      <c r="I5019">
        <v>5993</v>
      </c>
      <c r="J5019">
        <v>5993</v>
      </c>
      <c r="K5019" t="s">
        <v>7932</v>
      </c>
      <c r="L5019" t="str">
        <f t="shared" si="316"/>
        <v>NIT</v>
      </c>
      <c r="M5019" t="str">
        <f t="shared" si="317"/>
        <v>13042809881010</v>
      </c>
      <c r="N5019" t="s">
        <v>358</v>
      </c>
      <c r="O5019">
        <v>0</v>
      </c>
      <c r="P5019">
        <v>0</v>
      </c>
      <c r="Q5019">
        <v>166.42</v>
      </c>
      <c r="R5019">
        <v>21.634599999999999</v>
      </c>
      <c r="S5019">
        <v>0</v>
      </c>
      <c r="T5019">
        <v>0</v>
      </c>
      <c r="U5019">
        <v>188.05459999999999</v>
      </c>
      <c r="W5019" t="s">
        <v>1</v>
      </c>
    </row>
    <row r="5020" spans="1:23">
      <c r="A5020" t="s">
        <v>8120</v>
      </c>
      <c r="B5020" t="str">
        <f t="shared" si="314"/>
        <v>Enero</v>
      </c>
      <c r="C5020" s="20" t="s">
        <v>8137</v>
      </c>
      <c r="D5020" t="s">
        <v>1</v>
      </c>
      <c r="E5020" t="s">
        <v>0</v>
      </c>
      <c r="F5020" t="str">
        <f t="shared" si="315"/>
        <v>CCF</v>
      </c>
      <c r="G5020" t="s">
        <v>8171</v>
      </c>
      <c r="H5020" t="s">
        <v>8172</v>
      </c>
      <c r="I5020">
        <v>5994</v>
      </c>
      <c r="J5020">
        <v>5994</v>
      </c>
      <c r="K5020" t="s">
        <v>7942</v>
      </c>
      <c r="L5020" t="str">
        <f t="shared" si="316"/>
        <v>NIT</v>
      </c>
      <c r="M5020" t="str">
        <f t="shared" si="317"/>
        <v>06143110141022</v>
      </c>
      <c r="N5020" t="s">
        <v>7943</v>
      </c>
      <c r="O5020">
        <v>0</v>
      </c>
      <c r="P5020">
        <v>0</v>
      </c>
      <c r="Q5020">
        <v>446.02</v>
      </c>
      <c r="R5020">
        <v>57.982599999999998</v>
      </c>
      <c r="S5020">
        <v>0</v>
      </c>
      <c r="T5020">
        <v>0</v>
      </c>
      <c r="U5020">
        <v>504.00259999999997</v>
      </c>
      <c r="W5020" t="s">
        <v>1</v>
      </c>
    </row>
    <row r="5021" spans="1:23">
      <c r="A5021" t="s">
        <v>8120</v>
      </c>
      <c r="B5021" t="str">
        <f t="shared" si="314"/>
        <v>Enero</v>
      </c>
      <c r="C5021" s="20" t="s">
        <v>8137</v>
      </c>
      <c r="D5021" t="s">
        <v>1</v>
      </c>
      <c r="E5021" t="s">
        <v>0</v>
      </c>
      <c r="F5021" t="str">
        <f t="shared" si="315"/>
        <v>CCF</v>
      </c>
      <c r="G5021" t="s">
        <v>8171</v>
      </c>
      <c r="H5021" t="s">
        <v>8172</v>
      </c>
      <c r="I5021">
        <v>5995</v>
      </c>
      <c r="J5021">
        <v>5995</v>
      </c>
      <c r="K5021" t="s">
        <v>803</v>
      </c>
      <c r="L5021" t="str">
        <f t="shared" si="316"/>
        <v>NIT</v>
      </c>
      <c r="M5021" t="str">
        <f t="shared" si="317"/>
        <v>05010909881017</v>
      </c>
      <c r="N5021" t="s">
        <v>804</v>
      </c>
      <c r="O5021">
        <v>0</v>
      </c>
      <c r="P5021">
        <v>0</v>
      </c>
      <c r="Q5021">
        <v>466.61</v>
      </c>
      <c r="R5021">
        <v>60.659300000000002</v>
      </c>
      <c r="S5021">
        <v>0</v>
      </c>
      <c r="T5021">
        <v>0</v>
      </c>
      <c r="U5021">
        <v>527.26930000000004</v>
      </c>
      <c r="W5021" t="s">
        <v>1</v>
      </c>
    </row>
    <row r="5022" spans="1:23">
      <c r="A5022" t="s">
        <v>8120</v>
      </c>
      <c r="B5022" t="str">
        <f t="shared" si="314"/>
        <v>Enero</v>
      </c>
      <c r="C5022" s="20" t="s">
        <v>8137</v>
      </c>
      <c r="D5022" t="s">
        <v>1</v>
      </c>
      <c r="E5022" t="s">
        <v>0</v>
      </c>
      <c r="F5022" t="str">
        <f t="shared" si="315"/>
        <v>CCF</v>
      </c>
      <c r="G5022" t="s">
        <v>8171</v>
      </c>
      <c r="H5022" t="s">
        <v>8172</v>
      </c>
      <c r="I5022">
        <v>5996</v>
      </c>
      <c r="J5022">
        <v>5996</v>
      </c>
      <c r="K5022" t="s">
        <v>375</v>
      </c>
      <c r="L5022" t="str">
        <f t="shared" si="316"/>
        <v>NIT</v>
      </c>
      <c r="M5022" t="str">
        <f t="shared" si="317"/>
        <v>05152607831028</v>
      </c>
      <c r="N5022" t="s">
        <v>376</v>
      </c>
      <c r="O5022">
        <v>0</v>
      </c>
      <c r="P5022">
        <v>0</v>
      </c>
      <c r="Q5022">
        <v>74.319999999999993</v>
      </c>
      <c r="R5022">
        <v>9.6616</v>
      </c>
      <c r="S5022">
        <v>0</v>
      </c>
      <c r="T5022">
        <v>0</v>
      </c>
      <c r="U5022">
        <v>83.981599999999986</v>
      </c>
      <c r="W5022" t="s">
        <v>1</v>
      </c>
    </row>
    <row r="5023" spans="1:23">
      <c r="A5023" t="s">
        <v>8120</v>
      </c>
      <c r="B5023" t="str">
        <f t="shared" si="314"/>
        <v>Enero</v>
      </c>
      <c r="C5023" s="20" t="s">
        <v>8137</v>
      </c>
      <c r="D5023" t="s">
        <v>1</v>
      </c>
      <c r="E5023" t="s">
        <v>0</v>
      </c>
      <c r="F5023" t="str">
        <f t="shared" si="315"/>
        <v>CCF</v>
      </c>
      <c r="G5023" t="s">
        <v>8171</v>
      </c>
      <c r="H5023" t="s">
        <v>8172</v>
      </c>
      <c r="I5023">
        <v>5997</v>
      </c>
      <c r="J5023">
        <v>5997</v>
      </c>
      <c r="K5023" t="s">
        <v>118</v>
      </c>
      <c r="L5023" t="str">
        <f t="shared" si="316"/>
        <v>NIT</v>
      </c>
      <c r="M5023" t="str">
        <f t="shared" si="317"/>
        <v>06141106071025</v>
      </c>
      <c r="N5023" t="s">
        <v>119</v>
      </c>
      <c r="O5023">
        <v>0</v>
      </c>
      <c r="P5023">
        <v>0</v>
      </c>
      <c r="Q5023">
        <v>336.02</v>
      </c>
      <c r="R5023">
        <v>43.682600000000001</v>
      </c>
      <c r="S5023">
        <v>0</v>
      </c>
      <c r="T5023">
        <v>0</v>
      </c>
      <c r="U5023">
        <v>379.70259999999996</v>
      </c>
      <c r="W5023" t="s">
        <v>1</v>
      </c>
    </row>
    <row r="5024" spans="1:23">
      <c r="A5024" t="s">
        <v>8120</v>
      </c>
      <c r="B5024" t="str">
        <f t="shared" si="314"/>
        <v>Enero</v>
      </c>
      <c r="C5024" s="20" t="s">
        <v>8137</v>
      </c>
      <c r="D5024" t="s">
        <v>1</v>
      </c>
      <c r="E5024" t="s">
        <v>0</v>
      </c>
      <c r="F5024" t="str">
        <f t="shared" si="315"/>
        <v>CCF</v>
      </c>
      <c r="G5024" t="s">
        <v>8171</v>
      </c>
      <c r="H5024" t="s">
        <v>8172</v>
      </c>
      <c r="I5024">
        <v>5998</v>
      </c>
      <c r="J5024">
        <v>5998</v>
      </c>
      <c r="K5024" t="s">
        <v>1448</v>
      </c>
      <c r="L5024" t="str">
        <f t="shared" si="316"/>
        <v>NIT</v>
      </c>
      <c r="M5024" t="str">
        <f t="shared" si="317"/>
        <v>06142610201068</v>
      </c>
      <c r="N5024" t="s">
        <v>1449</v>
      </c>
      <c r="O5024">
        <v>0</v>
      </c>
      <c r="P5024">
        <v>0</v>
      </c>
      <c r="Q5024">
        <v>460.7</v>
      </c>
      <c r="R5024">
        <v>59.890999999999998</v>
      </c>
      <c r="S5024">
        <v>0</v>
      </c>
      <c r="T5024">
        <v>0</v>
      </c>
      <c r="U5024">
        <v>520.59100000000001</v>
      </c>
      <c r="W5024" t="s">
        <v>1</v>
      </c>
    </row>
    <row r="5025" spans="1:23">
      <c r="A5025" t="s">
        <v>8120</v>
      </c>
      <c r="B5025" t="str">
        <f t="shared" si="314"/>
        <v>Enero</v>
      </c>
      <c r="C5025" s="20" t="s">
        <v>8137</v>
      </c>
      <c r="D5025" t="s">
        <v>1</v>
      </c>
      <c r="E5025" t="s">
        <v>0</v>
      </c>
      <c r="F5025" t="str">
        <f t="shared" si="315"/>
        <v>CCF</v>
      </c>
      <c r="G5025" t="s">
        <v>8171</v>
      </c>
      <c r="H5025" t="s">
        <v>8172</v>
      </c>
      <c r="I5025">
        <v>5999</v>
      </c>
      <c r="J5025">
        <v>5999</v>
      </c>
      <c r="K5025" t="s">
        <v>1472</v>
      </c>
      <c r="L5025" t="str">
        <f t="shared" si="316"/>
        <v>NIT</v>
      </c>
      <c r="M5025" t="str">
        <f t="shared" si="317"/>
        <v>02070412620010</v>
      </c>
      <c r="N5025" t="s">
        <v>1473</v>
      </c>
      <c r="O5025">
        <v>0</v>
      </c>
      <c r="P5025">
        <v>0</v>
      </c>
      <c r="Q5025">
        <v>1969.96</v>
      </c>
      <c r="R5025">
        <v>256.09480000000002</v>
      </c>
      <c r="S5025">
        <v>0</v>
      </c>
      <c r="T5025">
        <v>0</v>
      </c>
      <c r="U5025">
        <v>2226.0547999999999</v>
      </c>
      <c r="W5025" t="s">
        <v>1</v>
      </c>
    </row>
    <row r="5026" spans="1:23">
      <c r="A5026" t="s">
        <v>8120</v>
      </c>
      <c r="B5026" t="str">
        <f t="shared" si="314"/>
        <v>Enero</v>
      </c>
      <c r="C5026" s="20" t="s">
        <v>8137</v>
      </c>
      <c r="D5026" t="s">
        <v>1</v>
      </c>
      <c r="E5026" t="s">
        <v>0</v>
      </c>
      <c r="F5026" t="str">
        <f t="shared" si="315"/>
        <v>CCF</v>
      </c>
      <c r="G5026" t="s">
        <v>8149</v>
      </c>
      <c r="H5026" t="s">
        <v>8150</v>
      </c>
      <c r="I5026">
        <v>1</v>
      </c>
      <c r="J5026">
        <v>1</v>
      </c>
      <c r="K5026" t="s">
        <v>333</v>
      </c>
      <c r="L5026" t="str">
        <f t="shared" si="316"/>
        <v>NIT</v>
      </c>
      <c r="M5026" t="str">
        <f t="shared" si="317"/>
        <v>06140607941015</v>
      </c>
      <c r="N5026" t="s">
        <v>334</v>
      </c>
      <c r="O5026">
        <v>0</v>
      </c>
      <c r="P5026">
        <v>0</v>
      </c>
      <c r="Q5026">
        <v>130.07</v>
      </c>
      <c r="R5026">
        <v>16.909099999999999</v>
      </c>
      <c r="S5026">
        <v>0</v>
      </c>
      <c r="T5026">
        <v>0</v>
      </c>
      <c r="U5026">
        <v>146.97909999999999</v>
      </c>
      <c r="W5026" t="s">
        <v>1</v>
      </c>
    </row>
  </sheetData>
  <autoFilter ref="A1:W502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I782"/>
  <sheetViews>
    <sheetView workbookViewId="0">
      <selection activeCell="A2" sqref="A2"/>
    </sheetView>
  </sheetViews>
  <sheetFormatPr baseColWidth="10" defaultRowHeight="15"/>
  <cols>
    <col min="1" max="1" width="28" customWidth="1"/>
    <col min="2" max="2" width="20.42578125" bestFit="1" customWidth="1"/>
    <col min="3" max="3" width="34.140625" bestFit="1" customWidth="1"/>
    <col min="4" max="4" width="10.5703125" bestFit="1" customWidth="1"/>
    <col min="5" max="5" width="12.7109375" bestFit="1" customWidth="1"/>
    <col min="6" max="7" width="12.5703125" bestFit="1" customWidth="1"/>
  </cols>
  <sheetData>
    <row r="1" spans="1:4">
      <c r="A1" s="24" t="s">
        <v>17</v>
      </c>
      <c r="B1" t="s">
        <v>8565</v>
      </c>
    </row>
    <row r="2" spans="1:4">
      <c r="A2" s="24" t="s">
        <v>8662</v>
      </c>
      <c r="B2" t="s">
        <v>8662</v>
      </c>
    </row>
    <row r="3" spans="1:4">
      <c r="A3" s="24" t="s">
        <v>4</v>
      </c>
      <c r="B3" t="s">
        <v>8850</v>
      </c>
    </row>
    <row r="5" spans="1:4">
      <c r="A5" s="24" t="s">
        <v>8041</v>
      </c>
    </row>
    <row r="6" spans="1:4">
      <c r="A6" s="24" t="s">
        <v>2</v>
      </c>
      <c r="B6" s="24" t="s">
        <v>26</v>
      </c>
      <c r="C6" s="24" t="s">
        <v>8663</v>
      </c>
      <c r="D6" t="s">
        <v>7891</v>
      </c>
    </row>
    <row r="7" spans="1:4">
      <c r="A7" s="20">
        <v>44744</v>
      </c>
      <c r="B7">
        <v>453</v>
      </c>
      <c r="C7" t="s">
        <v>1364</v>
      </c>
      <c r="D7" s="22">
        <v>19.300399999999996</v>
      </c>
    </row>
    <row r="8" spans="1:4">
      <c r="A8" t="s">
        <v>8851</v>
      </c>
      <c r="D8" s="22">
        <v>19.300399999999996</v>
      </c>
    </row>
    <row r="9" spans="1:4">
      <c r="A9" s="20">
        <v>44747</v>
      </c>
      <c r="B9">
        <v>454</v>
      </c>
      <c r="C9" t="s">
        <v>646</v>
      </c>
      <c r="D9" s="22">
        <v>60.997399999999999</v>
      </c>
    </row>
    <row r="10" spans="1:4">
      <c r="A10" t="s">
        <v>8844</v>
      </c>
      <c r="D10" s="22">
        <v>60.997399999999999</v>
      </c>
    </row>
    <row r="11" spans="1:4">
      <c r="A11" s="20">
        <v>44748</v>
      </c>
      <c r="B11">
        <v>455</v>
      </c>
      <c r="C11" t="s">
        <v>1364</v>
      </c>
      <c r="D11" s="22">
        <v>12.678600000000001</v>
      </c>
    </row>
    <row r="12" spans="1:4">
      <c r="B12">
        <v>457</v>
      </c>
      <c r="C12" t="s">
        <v>115</v>
      </c>
      <c r="D12" s="22">
        <v>45.595500000000001</v>
      </c>
    </row>
    <row r="13" spans="1:4">
      <c r="A13" t="s">
        <v>8845</v>
      </c>
      <c r="D13" s="22">
        <v>58.274100000000004</v>
      </c>
    </row>
    <row r="14" spans="1:4">
      <c r="A14" s="20">
        <v>44751</v>
      </c>
      <c r="B14">
        <v>458</v>
      </c>
      <c r="C14" t="s">
        <v>115</v>
      </c>
      <c r="D14" s="22">
        <v>55.256999999999998</v>
      </c>
    </row>
    <row r="15" spans="1:4">
      <c r="B15">
        <v>460</v>
      </c>
      <c r="C15" t="s">
        <v>115</v>
      </c>
      <c r="D15" s="22">
        <v>50.940399999999997</v>
      </c>
    </row>
    <row r="16" spans="1:4">
      <c r="B16">
        <v>461</v>
      </c>
      <c r="C16" t="s">
        <v>115</v>
      </c>
      <c r="D16" s="22">
        <v>24.747</v>
      </c>
    </row>
    <row r="17" spans="1:4">
      <c r="A17" t="s">
        <v>8852</v>
      </c>
      <c r="D17" s="22">
        <v>130.94439999999997</v>
      </c>
    </row>
    <row r="18" spans="1:4">
      <c r="A18" s="20">
        <v>44754</v>
      </c>
      <c r="B18">
        <v>1679</v>
      </c>
      <c r="C18" t="s">
        <v>1357</v>
      </c>
      <c r="D18" s="22">
        <v>70.127800000000008</v>
      </c>
    </row>
    <row r="19" spans="1:4">
      <c r="A19" t="s">
        <v>8846</v>
      </c>
      <c r="D19" s="22">
        <v>70.127800000000008</v>
      </c>
    </row>
    <row r="20" spans="1:4">
      <c r="A20" s="20">
        <v>44756</v>
      </c>
      <c r="B20">
        <v>250</v>
      </c>
      <c r="C20" t="s">
        <v>646</v>
      </c>
      <c r="D20" s="22">
        <v>176.61900000000003</v>
      </c>
    </row>
    <row r="21" spans="1:4">
      <c r="B21">
        <v>1680</v>
      </c>
      <c r="C21" t="s">
        <v>1351</v>
      </c>
      <c r="D21" s="22">
        <v>10.113499999999998</v>
      </c>
    </row>
    <row r="22" spans="1:4">
      <c r="A22" t="s">
        <v>8838</v>
      </c>
      <c r="D22" s="22">
        <v>186.73250000000002</v>
      </c>
    </row>
    <row r="23" spans="1:4">
      <c r="A23" s="20">
        <v>44757</v>
      </c>
      <c r="B23">
        <v>1681</v>
      </c>
      <c r="C23" t="s">
        <v>1357</v>
      </c>
      <c r="D23" s="22">
        <v>196.7217</v>
      </c>
    </row>
    <row r="24" spans="1:4">
      <c r="B24">
        <v>1682</v>
      </c>
      <c r="C24" t="s">
        <v>1479</v>
      </c>
      <c r="D24" s="22">
        <v>31.8886</v>
      </c>
    </row>
    <row r="25" spans="1:4">
      <c r="B25">
        <v>1683</v>
      </c>
      <c r="C25" t="s">
        <v>1351</v>
      </c>
      <c r="D25" s="22">
        <v>10.136100000000001</v>
      </c>
    </row>
    <row r="26" spans="1:4">
      <c r="A26" t="s">
        <v>8839</v>
      </c>
      <c r="D26" s="22">
        <v>238.74639999999999</v>
      </c>
    </row>
    <row r="27" spans="1:4">
      <c r="A27" s="20">
        <v>44760</v>
      </c>
      <c r="B27">
        <v>462</v>
      </c>
      <c r="C27" t="s">
        <v>115</v>
      </c>
      <c r="D27" s="22">
        <v>44.465499999999999</v>
      </c>
    </row>
    <row r="28" spans="1:4">
      <c r="B28">
        <v>463</v>
      </c>
      <c r="C28" t="s">
        <v>115</v>
      </c>
      <c r="D28" s="22">
        <v>54.884100000000004</v>
      </c>
    </row>
    <row r="29" spans="1:4">
      <c r="B29">
        <v>464</v>
      </c>
      <c r="C29" t="s">
        <v>115</v>
      </c>
      <c r="D29" s="22">
        <v>24.0916</v>
      </c>
    </row>
    <row r="30" spans="1:4">
      <c r="A30" t="s">
        <v>8847</v>
      </c>
      <c r="D30" s="22">
        <v>123.44120000000001</v>
      </c>
    </row>
    <row r="31" spans="1:4">
      <c r="A31" s="20">
        <v>44761</v>
      </c>
      <c r="B31">
        <v>465</v>
      </c>
      <c r="C31" t="s">
        <v>115</v>
      </c>
      <c r="D31" s="22">
        <v>5.7065000000000001</v>
      </c>
    </row>
    <row r="32" spans="1:4">
      <c r="B32">
        <v>466</v>
      </c>
      <c r="C32" t="s">
        <v>646</v>
      </c>
      <c r="D32" s="22">
        <v>14.9047</v>
      </c>
    </row>
    <row r="33" spans="1:4">
      <c r="B33">
        <v>467</v>
      </c>
      <c r="C33" t="s">
        <v>115</v>
      </c>
      <c r="D33" s="22">
        <v>55.290900000000001</v>
      </c>
    </row>
    <row r="34" spans="1:4">
      <c r="A34" t="s">
        <v>8848</v>
      </c>
      <c r="D34" s="22">
        <v>75.902100000000004</v>
      </c>
    </row>
    <row r="35" spans="1:4">
      <c r="A35" s="20">
        <v>44762</v>
      </c>
      <c r="B35">
        <v>468</v>
      </c>
      <c r="C35" t="s">
        <v>115</v>
      </c>
      <c r="D35" s="22">
        <v>44.499400000000001</v>
      </c>
    </row>
    <row r="36" spans="1:4">
      <c r="A36" t="s">
        <v>8849</v>
      </c>
      <c r="D36" s="22">
        <v>44.499400000000001</v>
      </c>
    </row>
    <row r="37" spans="1:4">
      <c r="A37" s="20">
        <v>44763</v>
      </c>
      <c r="B37">
        <v>469</v>
      </c>
      <c r="C37" t="s">
        <v>115</v>
      </c>
      <c r="D37" s="22">
        <v>79.8797</v>
      </c>
    </row>
    <row r="38" spans="1:4">
      <c r="B38">
        <v>471</v>
      </c>
      <c r="C38" t="s">
        <v>115</v>
      </c>
      <c r="D38" s="22">
        <v>98.332599999999999</v>
      </c>
    </row>
    <row r="39" spans="1:4">
      <c r="B39">
        <v>472</v>
      </c>
      <c r="C39" t="s">
        <v>115</v>
      </c>
      <c r="D39" s="22">
        <v>20.8033</v>
      </c>
    </row>
    <row r="40" spans="1:4">
      <c r="B40">
        <v>473</v>
      </c>
      <c r="C40" t="s">
        <v>115</v>
      </c>
      <c r="D40" s="22">
        <v>76.907800000000009</v>
      </c>
    </row>
    <row r="41" spans="1:4">
      <c r="A41" t="s">
        <v>8840</v>
      </c>
      <c r="D41" s="22">
        <v>275.92340000000002</v>
      </c>
    </row>
    <row r="42" spans="1:4">
      <c r="A42" s="20">
        <v>44768</v>
      </c>
      <c r="B42">
        <v>475</v>
      </c>
      <c r="C42" t="s">
        <v>115</v>
      </c>
      <c r="D42" s="22">
        <v>74.523499999999999</v>
      </c>
    </row>
    <row r="43" spans="1:4">
      <c r="B43">
        <v>476</v>
      </c>
      <c r="C43" t="s">
        <v>115</v>
      </c>
      <c r="D43" s="22">
        <v>67.438400000000001</v>
      </c>
    </row>
    <row r="44" spans="1:4">
      <c r="B44">
        <v>477</v>
      </c>
      <c r="C44" t="s">
        <v>646</v>
      </c>
      <c r="D44" s="22">
        <v>8.0004000000000008</v>
      </c>
    </row>
    <row r="45" spans="1:4">
      <c r="A45" t="s">
        <v>8841</v>
      </c>
      <c r="D45" s="22">
        <v>149.96230000000003</v>
      </c>
    </row>
    <row r="46" spans="1:4">
      <c r="A46" s="20">
        <v>44769</v>
      </c>
      <c r="B46">
        <v>1685</v>
      </c>
      <c r="C46" t="s">
        <v>1479</v>
      </c>
      <c r="D46" s="22">
        <v>162.44880000000001</v>
      </c>
    </row>
    <row r="47" spans="1:4">
      <c r="A47" t="s">
        <v>8842</v>
      </c>
      <c r="D47" s="22">
        <v>162.44880000000001</v>
      </c>
    </row>
    <row r="48" spans="1:4">
      <c r="A48" s="20">
        <v>44771</v>
      </c>
      <c r="B48">
        <v>1686</v>
      </c>
      <c r="C48" t="s">
        <v>8767</v>
      </c>
      <c r="D48" s="22">
        <v>352.01759999999996</v>
      </c>
    </row>
    <row r="49" spans="1:4">
      <c r="B49">
        <v>1687</v>
      </c>
      <c r="C49" t="s">
        <v>8767</v>
      </c>
      <c r="D49" s="22">
        <v>774.15170000000001</v>
      </c>
    </row>
    <row r="50" spans="1:4">
      <c r="B50">
        <v>1688</v>
      </c>
      <c r="C50" t="s">
        <v>8767</v>
      </c>
      <c r="D50" s="22">
        <v>358.2552</v>
      </c>
    </row>
    <row r="51" spans="1:4">
      <c r="B51">
        <v>1689</v>
      </c>
      <c r="C51" t="s">
        <v>8767</v>
      </c>
      <c r="D51" s="22">
        <v>222.99420000000001</v>
      </c>
    </row>
    <row r="52" spans="1:4">
      <c r="B52">
        <v>1690</v>
      </c>
      <c r="C52" t="s">
        <v>8767</v>
      </c>
      <c r="D52" s="22">
        <v>546.90869999999995</v>
      </c>
    </row>
    <row r="53" spans="1:4">
      <c r="B53">
        <v>1691</v>
      </c>
      <c r="C53" t="s">
        <v>8767</v>
      </c>
      <c r="D53" s="22">
        <v>131.76929999999999</v>
      </c>
    </row>
    <row r="54" spans="1:4">
      <c r="A54" t="s">
        <v>8843</v>
      </c>
      <c r="D54" s="22">
        <v>2386.0967000000001</v>
      </c>
    </row>
    <row r="55" spans="1:4">
      <c r="A55" t="s">
        <v>8040</v>
      </c>
      <c r="D55" s="22">
        <v>3983.3969000000002</v>
      </c>
    </row>
    <row r="106" spans="5:7">
      <c r="E106" s="2"/>
      <c r="F106" s="22"/>
      <c r="G106" s="22"/>
    </row>
    <row r="107" spans="5:7">
      <c r="E107" s="2"/>
      <c r="F107" s="22"/>
      <c r="G107" s="22"/>
    </row>
    <row r="108" spans="5:7">
      <c r="E108" s="2"/>
      <c r="F108" s="22"/>
      <c r="G108" s="22"/>
    </row>
    <row r="109" spans="5:7">
      <c r="E109" s="2"/>
      <c r="F109" s="22"/>
      <c r="G109" s="22"/>
    </row>
    <row r="110" spans="5:7">
      <c r="E110" s="2"/>
      <c r="F110" s="22"/>
      <c r="G110" s="22"/>
    </row>
    <row r="111" spans="5:7">
      <c r="E111" s="2"/>
      <c r="F111" s="22"/>
      <c r="G111" s="22"/>
    </row>
    <row r="112" spans="5:7">
      <c r="E112" s="2"/>
      <c r="F112" s="22"/>
      <c r="G112" s="22"/>
    </row>
    <row r="113" spans="5:7">
      <c r="E113" s="2"/>
      <c r="F113" s="22"/>
      <c r="G113" s="22"/>
    </row>
    <row r="114" spans="5:7">
      <c r="E114" s="2"/>
      <c r="F114" s="22"/>
      <c r="G114" s="22"/>
    </row>
    <row r="115" spans="5:7">
      <c r="E115" s="2"/>
      <c r="F115" s="22"/>
      <c r="G115" s="22"/>
    </row>
    <row r="116" spans="5:7">
      <c r="E116" s="2"/>
      <c r="F116" s="22"/>
      <c r="G116" s="22"/>
    </row>
    <row r="117" spans="5:7">
      <c r="E117" s="2"/>
      <c r="F117" s="22"/>
      <c r="G117" s="22"/>
    </row>
    <row r="118" spans="5:7">
      <c r="E118" s="2"/>
      <c r="F118" s="22"/>
      <c r="G118" s="22"/>
    </row>
    <row r="119" spans="5:7">
      <c r="E119" s="2"/>
      <c r="F119" s="22"/>
      <c r="G119" s="22"/>
    </row>
    <row r="120" spans="5:7">
      <c r="E120" s="2"/>
      <c r="F120" s="22"/>
      <c r="G120" s="22"/>
    </row>
    <row r="121" spans="5:7">
      <c r="E121" s="2"/>
      <c r="F121" s="22"/>
      <c r="G121" s="22"/>
    </row>
    <row r="122" spans="5:7">
      <c r="E122" s="2"/>
      <c r="F122" s="22"/>
      <c r="G122" s="22"/>
    </row>
    <row r="123" spans="5:7">
      <c r="E123" s="2"/>
      <c r="F123" s="22"/>
      <c r="G123" s="22"/>
    </row>
    <row r="124" spans="5:7">
      <c r="E124" s="2"/>
      <c r="F124" s="22"/>
      <c r="G124" s="22"/>
    </row>
    <row r="125" spans="5:7">
      <c r="E125" s="2"/>
      <c r="F125" s="22"/>
      <c r="G125" s="22"/>
    </row>
    <row r="126" spans="5:7">
      <c r="E126" s="2"/>
      <c r="F126" s="22"/>
      <c r="G126" s="22"/>
    </row>
    <row r="127" spans="5:7">
      <c r="E127" s="2"/>
      <c r="F127" s="22"/>
      <c r="G127" s="22"/>
    </row>
    <row r="128" spans="5:7">
      <c r="E128" s="2"/>
      <c r="F128" s="22"/>
      <c r="G128" s="22"/>
    </row>
    <row r="129" spans="5:8">
      <c r="E129" s="2"/>
      <c r="F129" s="22"/>
      <c r="G129" s="22"/>
    </row>
    <row r="130" spans="5:8">
      <c r="E130" s="2"/>
      <c r="F130" s="22"/>
      <c r="G130" s="22"/>
    </row>
    <row r="131" spans="5:8">
      <c r="E131" s="2"/>
      <c r="F131" s="22"/>
      <c r="G131" s="22"/>
    </row>
    <row r="132" spans="5:8">
      <c r="E132" s="2"/>
      <c r="F132" s="22"/>
      <c r="G132" s="22"/>
      <c r="H132" s="22" t="e">
        <f>+GETPIVOTDATA("VENTA TOTAL",$A$5,"FECHA",DATE(2022,6,7),"N° DOC",2727,"  ","FARMACIAS SAN NICOLAS, S.A.")-G132</f>
        <v>#REF!</v>
      </c>
    </row>
    <row r="133" spans="5:8">
      <c r="E133" s="2"/>
      <c r="F133" s="22"/>
      <c r="G133" s="22"/>
    </row>
    <row r="134" spans="5:8">
      <c r="E134" s="2"/>
      <c r="F134" s="22"/>
      <c r="G134" s="22"/>
    </row>
    <row r="135" spans="5:8">
      <c r="E135" s="2"/>
      <c r="F135" s="22"/>
      <c r="G135" s="22"/>
    </row>
    <row r="136" spans="5:8">
      <c r="E136" s="2"/>
      <c r="F136" s="22"/>
      <c r="G136" s="22"/>
    </row>
    <row r="137" spans="5:8">
      <c r="E137" s="2"/>
      <c r="F137" s="22"/>
      <c r="G137" s="22"/>
    </row>
    <row r="138" spans="5:8">
      <c r="E138" s="2"/>
      <c r="F138" s="22"/>
      <c r="G138" s="22"/>
    </row>
    <row r="139" spans="5:8">
      <c r="E139" s="2"/>
      <c r="F139" s="22"/>
      <c r="G139" s="22"/>
    </row>
    <row r="140" spans="5:8">
      <c r="E140" s="2"/>
      <c r="F140" s="22"/>
      <c r="G140" s="22"/>
    </row>
    <row r="141" spans="5:8">
      <c r="E141" s="2"/>
      <c r="F141" s="22"/>
      <c r="G141" s="22"/>
    </row>
    <row r="142" spans="5:8">
      <c r="E142" s="2"/>
      <c r="F142" s="22"/>
      <c r="G142" s="22"/>
    </row>
    <row r="143" spans="5:8">
      <c r="E143" s="2"/>
      <c r="F143" s="22"/>
      <c r="G143" s="22"/>
    </row>
    <row r="144" spans="5:8">
      <c r="E144" s="2"/>
      <c r="F144" s="22"/>
      <c r="G144" s="22"/>
    </row>
    <row r="145" spans="5:7">
      <c r="E145" s="2"/>
      <c r="F145" s="22"/>
      <c r="G145" s="22"/>
    </row>
    <row r="146" spans="5:7">
      <c r="E146" s="2"/>
      <c r="F146" s="22"/>
      <c r="G146" s="22"/>
    </row>
    <row r="147" spans="5:7">
      <c r="E147" s="2"/>
      <c r="F147" s="22"/>
      <c r="G147" s="22"/>
    </row>
    <row r="148" spans="5:7">
      <c r="E148" s="2"/>
      <c r="F148" s="22"/>
      <c r="G148" s="22"/>
    </row>
    <row r="149" spans="5:7">
      <c r="E149" s="2"/>
      <c r="F149" s="22"/>
      <c r="G149" s="22"/>
    </row>
    <row r="150" spans="5:7">
      <c r="E150" s="2"/>
      <c r="F150" s="22"/>
      <c r="G150" s="22"/>
    </row>
    <row r="151" spans="5:7">
      <c r="E151" s="2"/>
      <c r="F151" s="22"/>
      <c r="G151" s="22"/>
    </row>
    <row r="152" spans="5:7">
      <c r="E152" s="2"/>
      <c r="F152" s="22"/>
      <c r="G152" s="22"/>
    </row>
    <row r="153" spans="5:7">
      <c r="E153" s="2"/>
      <c r="F153" s="22"/>
      <c r="G153" s="22"/>
    </row>
    <row r="154" spans="5:7">
      <c r="E154" s="2"/>
      <c r="F154" s="22"/>
      <c r="G154" s="22"/>
    </row>
    <row r="155" spans="5:7">
      <c r="E155" s="2"/>
      <c r="F155" s="22"/>
      <c r="G155" s="22"/>
    </row>
    <row r="156" spans="5:7">
      <c r="E156" s="2"/>
      <c r="F156" s="22"/>
      <c r="G156" s="22"/>
    </row>
    <row r="157" spans="5:7">
      <c r="E157" s="2"/>
      <c r="F157" s="22"/>
      <c r="G157" s="22"/>
    </row>
    <row r="158" spans="5:7">
      <c r="E158" s="2"/>
      <c r="F158" s="22"/>
      <c r="G158" s="22"/>
    </row>
    <row r="159" spans="5:7">
      <c r="E159" s="2"/>
      <c r="F159" s="22"/>
      <c r="G159" s="22"/>
    </row>
    <row r="160" spans="5:7">
      <c r="E160" s="2"/>
      <c r="F160" s="22"/>
      <c r="G160" s="22"/>
    </row>
    <row r="161" spans="5:7">
      <c r="E161" s="2"/>
      <c r="F161" s="22"/>
      <c r="G161" s="22"/>
    </row>
    <row r="162" spans="5:7">
      <c r="E162" s="2"/>
      <c r="F162" s="22"/>
      <c r="G162" s="22"/>
    </row>
    <row r="163" spans="5:7">
      <c r="E163" s="2"/>
      <c r="F163" s="22"/>
      <c r="G163" s="22"/>
    </row>
    <row r="164" spans="5:7">
      <c r="E164" s="2"/>
      <c r="F164" s="22"/>
      <c r="G164" s="22"/>
    </row>
    <row r="165" spans="5:7">
      <c r="E165" s="2"/>
      <c r="F165" s="22"/>
      <c r="G165" s="22"/>
    </row>
    <row r="166" spans="5:7">
      <c r="E166" s="2"/>
      <c r="F166" s="22"/>
      <c r="G166" s="22"/>
    </row>
    <row r="167" spans="5:7">
      <c r="E167" s="2"/>
      <c r="F167" s="22"/>
      <c r="G167" s="22"/>
    </row>
    <row r="168" spans="5:7">
      <c r="E168" s="2"/>
      <c r="F168" s="22"/>
      <c r="G168" s="22"/>
    </row>
    <row r="169" spans="5:7">
      <c r="E169" s="2"/>
      <c r="F169" s="22"/>
      <c r="G169" s="22"/>
    </row>
    <row r="170" spans="5:7">
      <c r="E170" s="2"/>
      <c r="F170" s="22"/>
      <c r="G170" s="22"/>
    </row>
    <row r="171" spans="5:7">
      <c r="E171" s="2"/>
      <c r="F171" s="22"/>
      <c r="G171" s="22"/>
    </row>
    <row r="172" spans="5:7">
      <c r="E172" s="2"/>
      <c r="F172" s="22"/>
      <c r="G172" s="22"/>
    </row>
    <row r="173" spans="5:7">
      <c r="E173" s="2"/>
      <c r="F173" s="22"/>
      <c r="G173" s="22"/>
    </row>
    <row r="174" spans="5:7">
      <c r="E174" s="2"/>
      <c r="F174" s="22"/>
      <c r="G174" s="22"/>
    </row>
    <row r="175" spans="5:7">
      <c r="E175" s="2"/>
      <c r="F175" s="22"/>
      <c r="G175" s="22"/>
    </row>
    <row r="176" spans="5:7">
      <c r="E176" s="2"/>
      <c r="F176" s="22"/>
      <c r="G176" s="22"/>
    </row>
    <row r="177" spans="5:7">
      <c r="E177" s="2"/>
      <c r="F177" s="22"/>
      <c r="G177" s="22"/>
    </row>
    <row r="178" spans="5:7">
      <c r="E178" s="2"/>
      <c r="F178" s="22"/>
      <c r="G178" s="22"/>
    </row>
    <row r="179" spans="5:7">
      <c r="E179" s="2"/>
      <c r="F179" s="22"/>
      <c r="G179" s="22"/>
    </row>
    <row r="180" spans="5:7">
      <c r="E180" s="2"/>
      <c r="F180" s="22"/>
      <c r="G180" s="22"/>
    </row>
    <row r="181" spans="5:7">
      <c r="E181" s="2"/>
      <c r="F181" s="22"/>
      <c r="G181" s="22"/>
    </row>
    <row r="182" spans="5:7">
      <c r="E182" s="2"/>
      <c r="F182" s="22"/>
      <c r="G182" s="22"/>
    </row>
    <row r="183" spans="5:7">
      <c r="E183" s="2"/>
      <c r="F183" s="22"/>
      <c r="G183" s="22"/>
    </row>
    <row r="184" spans="5:7">
      <c r="E184" s="2"/>
      <c r="F184" s="22"/>
      <c r="G184" s="22"/>
    </row>
    <row r="185" spans="5:7">
      <c r="E185" s="2"/>
      <c r="F185" s="22"/>
      <c r="G185" s="22"/>
    </row>
    <row r="186" spans="5:7">
      <c r="E186" s="2"/>
      <c r="F186" s="22"/>
      <c r="G186" s="22"/>
    </row>
    <row r="187" spans="5:7">
      <c r="E187" s="2"/>
      <c r="F187" s="22"/>
      <c r="G187" s="22"/>
    </row>
    <row r="188" spans="5:7">
      <c r="E188" s="2"/>
      <c r="F188" s="22"/>
      <c r="G188" s="22"/>
    </row>
    <row r="189" spans="5:7">
      <c r="E189" s="2"/>
      <c r="F189" s="22"/>
      <c r="G189" s="22"/>
    </row>
    <row r="190" spans="5:7">
      <c r="E190" s="2"/>
      <c r="G190" s="22"/>
    </row>
    <row r="608" spans="5:5">
      <c r="E608" s="2"/>
    </row>
    <row r="749" spans="5:9">
      <c r="E749" s="2"/>
      <c r="G749" s="22"/>
      <c r="I749" s="22"/>
    </row>
    <row r="782" spans="5:5">
      <c r="E78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theme="4"/>
  </sheetPr>
  <dimension ref="B1:XFD23"/>
  <sheetViews>
    <sheetView showGridLines="0" topLeftCell="B1" zoomScaleNormal="100" workbookViewId="0">
      <selection activeCell="D3" sqref="D3"/>
    </sheetView>
  </sheetViews>
  <sheetFormatPr baseColWidth="10" defaultColWidth="11.42578125" defaultRowHeight="15"/>
  <cols>
    <col min="2" max="2" width="15.140625" customWidth="1"/>
    <col min="3" max="3" width="3.85546875" customWidth="1"/>
    <col min="4" max="4" width="25.85546875" customWidth="1"/>
    <col min="5" max="5" width="7.85546875" customWidth="1"/>
  </cols>
  <sheetData>
    <row r="1" spans="2:4 16384:16384" ht="79.5" customHeight="1" thickBot="1"/>
    <row r="2" spans="2:4 16384:16384" ht="16.5" customHeight="1">
      <c r="B2" s="5" t="s">
        <v>17</v>
      </c>
      <c r="D2" s="10" t="s">
        <v>8565</v>
      </c>
      <c r="XFD2" t="s">
        <v>8120</v>
      </c>
    </row>
    <row r="3" spans="2:4 16384:16384">
      <c r="B3" s="5" t="s">
        <v>2</v>
      </c>
      <c r="D3" s="11" t="s">
        <v>8769</v>
      </c>
      <c r="XFD3" t="s">
        <v>8160</v>
      </c>
    </row>
    <row r="4" spans="2:4 16384:16384" hidden="1">
      <c r="B4" s="5" t="s">
        <v>3</v>
      </c>
      <c r="D4" s="12" t="s">
        <v>1</v>
      </c>
      <c r="XFD4" t="s">
        <v>8374</v>
      </c>
    </row>
    <row r="5" spans="2:4 16384:16384" ht="14.25" hidden="1" customHeight="1">
      <c r="B5" s="18" t="s">
        <v>4</v>
      </c>
      <c r="D5" s="12" t="s">
        <v>7879</v>
      </c>
      <c r="XFD5" t="s">
        <v>8500</v>
      </c>
    </row>
    <row r="6" spans="2:4 16384:16384" ht="14.25" hidden="1" customHeight="1">
      <c r="B6" s="6" t="s">
        <v>69</v>
      </c>
      <c r="D6" s="13" t="s">
        <v>7881</v>
      </c>
      <c r="XFD6" t="s">
        <v>8563</v>
      </c>
    </row>
    <row r="7" spans="2:4 16384:16384" ht="14.25" hidden="1" customHeight="1">
      <c r="B7" s="6" t="s">
        <v>68</v>
      </c>
      <c r="D7" s="13" t="s">
        <v>7880</v>
      </c>
      <c r="XFD7" t="s">
        <v>8564</v>
      </c>
    </row>
    <row r="8" spans="2:4 16384:16384" ht="14.25" customHeight="1">
      <c r="B8" s="6" t="s">
        <v>67</v>
      </c>
      <c r="D8" s="62"/>
      <c r="XFD8" t="s">
        <v>8565</v>
      </c>
    </row>
    <row r="9" spans="2:4 16384:16384" ht="14.25" hidden="1" customHeight="1">
      <c r="B9" s="5" t="s">
        <v>66</v>
      </c>
      <c r="D9" s="14">
        <f>+D8</f>
        <v>0</v>
      </c>
      <c r="XFD9" t="s">
        <v>8566</v>
      </c>
    </row>
    <row r="10" spans="2:4 16384:16384" ht="14.25" hidden="1" customHeight="1">
      <c r="B10" s="5" t="s">
        <v>67</v>
      </c>
      <c r="D10" s="19">
        <f>+D9</f>
        <v>0</v>
      </c>
      <c r="XFD10" t="s">
        <v>8567</v>
      </c>
    </row>
    <row r="11" spans="2:4 16384:16384" ht="14.25" hidden="1" customHeight="1">
      <c r="B11" s="5" t="s">
        <v>66</v>
      </c>
      <c r="D11" s="16">
        <f>+D10</f>
        <v>0</v>
      </c>
      <c r="XFD11" t="s">
        <v>8568</v>
      </c>
    </row>
    <row r="12" spans="2:4 16384:16384" ht="14.25" hidden="1" customHeight="1">
      <c r="B12" s="5" t="s">
        <v>65</v>
      </c>
      <c r="D12" s="16">
        <v>0</v>
      </c>
      <c r="XFD12" t="s">
        <v>8569</v>
      </c>
    </row>
    <row r="13" spans="2:4 16384:16384" ht="14.25" hidden="1" customHeight="1">
      <c r="B13" s="5" t="s">
        <v>64</v>
      </c>
      <c r="D13" s="7">
        <v>0</v>
      </c>
      <c r="XFD13" t="s">
        <v>8570</v>
      </c>
    </row>
    <row r="14" spans="2:4 16384:16384" ht="14.25" hidden="1" customHeight="1">
      <c r="B14" s="5" t="s">
        <v>63</v>
      </c>
      <c r="D14" s="15">
        <v>0</v>
      </c>
      <c r="XFD14" t="s">
        <v>8120</v>
      </c>
    </row>
    <row r="15" spans="2:4 16384:16384" ht="14.25" hidden="1" customHeight="1">
      <c r="B15" s="5" t="s">
        <v>62</v>
      </c>
      <c r="D15" s="15">
        <v>0</v>
      </c>
      <c r="XFD15" t="s">
        <v>8160</v>
      </c>
    </row>
    <row r="16" spans="2:4 16384:16384" ht="14.25" customHeight="1">
      <c r="B16" s="5" t="s">
        <v>61</v>
      </c>
      <c r="D16" s="15">
        <v>0</v>
      </c>
      <c r="XFD16" t="s">
        <v>8374</v>
      </c>
    </row>
    <row r="17" spans="2:4">
      <c r="B17" s="5" t="s">
        <v>60</v>
      </c>
      <c r="D17" s="7">
        <v>0</v>
      </c>
    </row>
    <row r="18" spans="2:4">
      <c r="B18" s="5" t="s">
        <v>59</v>
      </c>
      <c r="D18" s="7">
        <v>0</v>
      </c>
    </row>
    <row r="19" spans="2:4">
      <c r="B19" s="5" t="s">
        <v>58</v>
      </c>
      <c r="D19" s="7">
        <v>0</v>
      </c>
    </row>
    <row r="20" spans="2:4">
      <c r="B20" s="5" t="s">
        <v>57</v>
      </c>
      <c r="D20" s="7">
        <v>0</v>
      </c>
    </row>
    <row r="21" spans="2:4">
      <c r="B21" s="5" t="s">
        <v>56</v>
      </c>
      <c r="D21" s="7">
        <v>0</v>
      </c>
    </row>
    <row r="22" spans="2:4">
      <c r="B22" s="5" t="s">
        <v>19</v>
      </c>
      <c r="D22" s="7">
        <f>SUM(D13:D21)</f>
        <v>0</v>
      </c>
    </row>
    <row r="23" spans="2:4" ht="15.75" thickBot="1">
      <c r="B23" s="5" t="s">
        <v>18</v>
      </c>
      <c r="D23" s="17" t="s">
        <v>55</v>
      </c>
    </row>
  </sheetData>
  <phoneticPr fontId="8" type="noConversion"/>
  <dataValidations count="2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  <dataValidation type="list" allowBlank="1" showInputMessage="1" showErrorMessage="1" sqref="D2">
      <formula1>$XFD$2:$XFD$16</formula1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5" tint="-0.249977111117893"/>
  </sheetPr>
  <dimension ref="A2:V1112"/>
  <sheetViews>
    <sheetView topLeftCell="K107" workbookViewId="0">
      <selection activeCell="B3" sqref="B3:V129"/>
    </sheetView>
  </sheetViews>
  <sheetFormatPr baseColWidth="10" defaultColWidth="11.42578125" defaultRowHeight="15"/>
  <cols>
    <col min="3" max="3" width="15.42578125" customWidth="1"/>
    <col min="4" max="4" width="14.28515625" customWidth="1"/>
    <col min="5" max="5" width="22.140625" customWidth="1"/>
    <col min="7" max="7" width="14.140625" customWidth="1"/>
    <col min="9" max="9" width="15.140625" customWidth="1"/>
    <col min="12" max="12" width="11.7109375" style="2" customWidth="1"/>
    <col min="13" max="13" width="13.42578125" style="2" customWidth="1"/>
    <col min="14" max="14" width="15.5703125" style="2" customWidth="1"/>
    <col min="15" max="15" width="14.85546875" style="2" customWidth="1"/>
    <col min="16" max="16" width="11.42578125" style="2"/>
    <col min="17" max="17" width="12.42578125" style="2" customWidth="1"/>
    <col min="18" max="18" width="12.85546875" style="2" customWidth="1"/>
    <col min="19" max="19" width="15.28515625" style="2" customWidth="1"/>
    <col min="20" max="20" width="15" style="2" customWidth="1"/>
    <col min="21" max="21" width="15.140625" style="2" customWidth="1"/>
  </cols>
  <sheetData>
    <row r="2" spans="1:22">
      <c r="A2" t="s">
        <v>17</v>
      </c>
      <c r="B2" t="s">
        <v>2</v>
      </c>
      <c r="C2" t="s">
        <v>3</v>
      </c>
      <c r="D2" t="s">
        <v>4</v>
      </c>
      <c r="E2" t="s">
        <v>69</v>
      </c>
      <c r="F2" t="s">
        <v>68</v>
      </c>
      <c r="G2" t="s">
        <v>67</v>
      </c>
      <c r="H2" t="s">
        <v>66</v>
      </c>
      <c r="I2" t="s">
        <v>75</v>
      </c>
      <c r="J2" t="s">
        <v>76</v>
      </c>
      <c r="K2" t="s">
        <v>65</v>
      </c>
      <c r="L2" s="2" t="s">
        <v>64</v>
      </c>
      <c r="M2" s="2" t="s">
        <v>63</v>
      </c>
      <c r="N2" s="2" t="s">
        <v>62</v>
      </c>
      <c r="O2" s="2" t="s">
        <v>61</v>
      </c>
      <c r="P2" s="2" t="s">
        <v>60</v>
      </c>
      <c r="Q2" s="2" t="s">
        <v>59</v>
      </c>
      <c r="R2" s="2" t="s">
        <v>58</v>
      </c>
      <c r="S2" s="2" t="s">
        <v>57</v>
      </c>
      <c r="T2" s="2" t="s">
        <v>56</v>
      </c>
      <c r="U2" s="2" t="s">
        <v>19</v>
      </c>
      <c r="V2" t="s">
        <v>18</v>
      </c>
    </row>
    <row r="3" spans="1:22">
      <c r="A3" t="s">
        <v>8566</v>
      </c>
      <c r="B3" t="s">
        <v>8910</v>
      </c>
      <c r="C3" t="s">
        <v>1</v>
      </c>
      <c r="D3" t="s">
        <v>7879</v>
      </c>
      <c r="E3" t="s">
        <v>8352</v>
      </c>
      <c r="F3" t="s">
        <v>8353</v>
      </c>
      <c r="G3">
        <v>212</v>
      </c>
      <c r="H3">
        <v>212</v>
      </c>
      <c r="I3">
        <v>212</v>
      </c>
      <c r="J3">
        <v>212</v>
      </c>
      <c r="L3" s="2">
        <v>0</v>
      </c>
      <c r="M3" s="2">
        <v>0</v>
      </c>
      <c r="N3" s="2">
        <v>0</v>
      </c>
      <c r="O3" s="2">
        <v>15.2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f>+Tabla3[[#This Row],[V GRAVADAS]]</f>
        <v>15.2</v>
      </c>
      <c r="V3" t="s">
        <v>55</v>
      </c>
    </row>
    <row r="4" spans="1:22">
      <c r="A4" t="s">
        <v>8566</v>
      </c>
      <c r="B4" t="s">
        <v>8910</v>
      </c>
      <c r="C4" t="s">
        <v>1</v>
      </c>
      <c r="D4" t="s">
        <v>7879</v>
      </c>
      <c r="E4" t="s">
        <v>8352</v>
      </c>
      <c r="F4" t="s">
        <v>8353</v>
      </c>
      <c r="G4">
        <v>213</v>
      </c>
      <c r="H4">
        <v>213</v>
      </c>
      <c r="I4">
        <v>213</v>
      </c>
      <c r="J4">
        <v>213</v>
      </c>
      <c r="L4" s="2">
        <v>0</v>
      </c>
      <c r="M4" s="2">
        <v>0</v>
      </c>
      <c r="N4" s="2">
        <v>0</v>
      </c>
      <c r="O4" s="2">
        <v>27.7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f>+Tabla3[[#This Row],[V GRAVADAS]]</f>
        <v>27.7</v>
      </c>
      <c r="V4" t="s">
        <v>55</v>
      </c>
    </row>
    <row r="5" spans="1:22">
      <c r="A5" t="s">
        <v>8566</v>
      </c>
      <c r="B5" t="s">
        <v>8910</v>
      </c>
      <c r="C5" t="s">
        <v>1</v>
      </c>
      <c r="D5" t="s">
        <v>7879</v>
      </c>
      <c r="E5" t="s">
        <v>8352</v>
      </c>
      <c r="F5" t="s">
        <v>8353</v>
      </c>
      <c r="G5">
        <v>214</v>
      </c>
      <c r="H5">
        <v>214</v>
      </c>
      <c r="I5">
        <v>214</v>
      </c>
      <c r="J5">
        <v>214</v>
      </c>
      <c r="L5" s="2">
        <v>0</v>
      </c>
      <c r="M5" s="2">
        <v>0</v>
      </c>
      <c r="N5" s="2">
        <v>0</v>
      </c>
      <c r="O5" s="2">
        <v>25.25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f>+Tabla3[[#This Row],[V GRAVADAS]]</f>
        <v>25.25</v>
      </c>
      <c r="V5" t="s">
        <v>55</v>
      </c>
    </row>
    <row r="6" spans="1:22">
      <c r="A6" t="s">
        <v>8566</v>
      </c>
      <c r="B6" t="s">
        <v>8910</v>
      </c>
      <c r="C6" t="s">
        <v>1</v>
      </c>
      <c r="D6" t="s">
        <v>7879</v>
      </c>
      <c r="E6" t="s">
        <v>8352</v>
      </c>
      <c r="F6" t="s">
        <v>8353</v>
      </c>
      <c r="G6">
        <v>215</v>
      </c>
      <c r="H6">
        <v>215</v>
      </c>
      <c r="I6">
        <v>215</v>
      </c>
      <c r="J6">
        <v>215</v>
      </c>
      <c r="L6" s="2">
        <v>0</v>
      </c>
      <c r="M6" s="2">
        <v>0</v>
      </c>
      <c r="N6" s="2">
        <v>0</v>
      </c>
      <c r="O6" s="2">
        <v>1.2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f>+Tabla3[[#This Row],[V GRAVADAS]]</f>
        <v>1.2</v>
      </c>
      <c r="V6" t="s">
        <v>55</v>
      </c>
    </row>
    <row r="7" spans="1:22">
      <c r="A7" t="s">
        <v>8566</v>
      </c>
      <c r="B7" t="s">
        <v>8910</v>
      </c>
      <c r="C7" t="s">
        <v>1</v>
      </c>
      <c r="D7" t="s">
        <v>7879</v>
      </c>
      <c r="E7" t="s">
        <v>8352</v>
      </c>
      <c r="F7" t="s">
        <v>8353</v>
      </c>
      <c r="G7">
        <v>216</v>
      </c>
      <c r="H7">
        <v>216</v>
      </c>
      <c r="I7">
        <v>216</v>
      </c>
      <c r="J7">
        <v>216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f>+Tabla3[[#This Row],[V GRAVADAS]]</f>
        <v>0</v>
      </c>
      <c r="V7" t="s">
        <v>55</v>
      </c>
    </row>
    <row r="8" spans="1:22">
      <c r="A8" t="s">
        <v>8566</v>
      </c>
      <c r="B8" t="s">
        <v>8910</v>
      </c>
      <c r="C8" t="s">
        <v>1</v>
      </c>
      <c r="D8" t="s">
        <v>7879</v>
      </c>
      <c r="E8" t="s">
        <v>8352</v>
      </c>
      <c r="F8" t="s">
        <v>8353</v>
      </c>
      <c r="G8">
        <v>217</v>
      </c>
      <c r="H8">
        <v>217</v>
      </c>
      <c r="I8">
        <v>217</v>
      </c>
      <c r="J8">
        <v>217</v>
      </c>
      <c r="L8" s="2">
        <v>0</v>
      </c>
      <c r="M8" s="2">
        <v>0</v>
      </c>
      <c r="N8" s="2">
        <v>0</v>
      </c>
      <c r="O8" s="2">
        <v>47.85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f>+Tabla3[[#This Row],[V GRAVADAS]]</f>
        <v>47.85</v>
      </c>
      <c r="V8" t="s">
        <v>55</v>
      </c>
    </row>
    <row r="9" spans="1:22">
      <c r="A9" t="s">
        <v>8566</v>
      </c>
      <c r="B9" t="s">
        <v>8910</v>
      </c>
      <c r="C9" t="s">
        <v>1</v>
      </c>
      <c r="D9" t="s">
        <v>7879</v>
      </c>
      <c r="E9" t="s">
        <v>8352</v>
      </c>
      <c r="F9" t="s">
        <v>8353</v>
      </c>
      <c r="G9">
        <v>218</v>
      </c>
      <c r="H9">
        <v>218</v>
      </c>
      <c r="I9">
        <v>218</v>
      </c>
      <c r="J9">
        <v>218</v>
      </c>
      <c r="L9" s="2">
        <v>0</v>
      </c>
      <c r="M9" s="2">
        <v>0</v>
      </c>
      <c r="N9" s="2">
        <v>0</v>
      </c>
      <c r="O9" s="2">
        <v>4.25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f>+Tabla3[[#This Row],[V GRAVADAS]]</f>
        <v>4.25</v>
      </c>
      <c r="V9" t="s">
        <v>55</v>
      </c>
    </row>
    <row r="10" spans="1:22">
      <c r="A10" t="s">
        <v>8566</v>
      </c>
      <c r="B10" t="s">
        <v>8910</v>
      </c>
      <c r="C10" t="s">
        <v>1</v>
      </c>
      <c r="D10" t="s">
        <v>7879</v>
      </c>
      <c r="E10" t="s">
        <v>8352</v>
      </c>
      <c r="F10" t="s">
        <v>8353</v>
      </c>
      <c r="G10">
        <v>219</v>
      </c>
      <c r="H10">
        <v>219</v>
      </c>
      <c r="I10">
        <v>219</v>
      </c>
      <c r="J10">
        <v>219</v>
      </c>
      <c r="L10" s="2">
        <v>0</v>
      </c>
      <c r="M10" s="2">
        <v>0</v>
      </c>
      <c r="N10" s="2">
        <v>0</v>
      </c>
      <c r="O10" s="2">
        <v>35.049999999999997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f>+Tabla3[[#This Row],[V GRAVADAS]]</f>
        <v>35.049999999999997</v>
      </c>
      <c r="V10" t="s">
        <v>55</v>
      </c>
    </row>
    <row r="11" spans="1:22">
      <c r="A11" t="s">
        <v>8566</v>
      </c>
      <c r="B11" t="s">
        <v>8910</v>
      </c>
      <c r="C11" t="s">
        <v>1</v>
      </c>
      <c r="D11" t="s">
        <v>7879</v>
      </c>
      <c r="E11" t="s">
        <v>8352</v>
      </c>
      <c r="F11" t="s">
        <v>8353</v>
      </c>
      <c r="G11">
        <v>220</v>
      </c>
      <c r="H11">
        <v>220</v>
      </c>
      <c r="I11">
        <v>220</v>
      </c>
      <c r="J11">
        <v>220</v>
      </c>
      <c r="L11" s="2">
        <v>0</v>
      </c>
      <c r="M11" s="2">
        <v>0</v>
      </c>
      <c r="N11" s="2">
        <v>0</v>
      </c>
      <c r="O11" s="2">
        <v>42.73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f>+Tabla3[[#This Row],[V GRAVADAS]]</f>
        <v>42.73</v>
      </c>
      <c r="V11" t="s">
        <v>55</v>
      </c>
    </row>
    <row r="12" spans="1:22">
      <c r="A12" t="s">
        <v>8566</v>
      </c>
      <c r="B12" t="s">
        <v>8910</v>
      </c>
      <c r="C12" t="s">
        <v>1</v>
      </c>
      <c r="D12" t="s">
        <v>7879</v>
      </c>
      <c r="E12" t="s">
        <v>8352</v>
      </c>
      <c r="F12" t="s">
        <v>8353</v>
      </c>
      <c r="G12">
        <v>221</v>
      </c>
      <c r="H12">
        <v>221</v>
      </c>
      <c r="I12">
        <v>221</v>
      </c>
      <c r="J12">
        <v>221</v>
      </c>
      <c r="L12" s="2">
        <v>0</v>
      </c>
      <c r="M12" s="2">
        <v>0</v>
      </c>
      <c r="N12" s="2">
        <v>0</v>
      </c>
      <c r="O12" s="2">
        <v>19.72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f>+Tabla3[[#This Row],[V GRAVADAS]]</f>
        <v>19.72</v>
      </c>
      <c r="V12" t="s">
        <v>55</v>
      </c>
    </row>
    <row r="13" spans="1:22">
      <c r="A13" t="s">
        <v>8566</v>
      </c>
      <c r="B13" t="s">
        <v>8910</v>
      </c>
      <c r="C13" t="s">
        <v>1</v>
      </c>
      <c r="D13" t="s">
        <v>7879</v>
      </c>
      <c r="E13" t="s">
        <v>8352</v>
      </c>
      <c r="F13" t="s">
        <v>8353</v>
      </c>
      <c r="G13">
        <v>222</v>
      </c>
      <c r="H13">
        <v>222</v>
      </c>
      <c r="I13">
        <v>222</v>
      </c>
      <c r="J13">
        <v>222</v>
      </c>
      <c r="L13" s="2">
        <v>0</v>
      </c>
      <c r="M13" s="2">
        <v>0</v>
      </c>
      <c r="N13" s="2">
        <v>0</v>
      </c>
      <c r="O13" s="2">
        <v>292.3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f>+Tabla3[[#This Row],[V GRAVADAS]]</f>
        <v>292.3</v>
      </c>
      <c r="V13" t="s">
        <v>55</v>
      </c>
    </row>
    <row r="14" spans="1:22">
      <c r="A14" t="s">
        <v>8566</v>
      </c>
      <c r="B14" t="s">
        <v>8910</v>
      </c>
      <c r="C14" t="s">
        <v>1</v>
      </c>
      <c r="D14" t="s">
        <v>7879</v>
      </c>
      <c r="E14" t="s">
        <v>8352</v>
      </c>
      <c r="F14" t="s">
        <v>8353</v>
      </c>
      <c r="G14">
        <v>223</v>
      </c>
      <c r="H14">
        <v>223</v>
      </c>
      <c r="I14">
        <v>223</v>
      </c>
      <c r="J14">
        <v>223</v>
      </c>
      <c r="L14" s="2">
        <v>0</v>
      </c>
      <c r="M14" s="2">
        <v>0</v>
      </c>
      <c r="N14" s="2">
        <v>0</v>
      </c>
      <c r="O14" s="2">
        <v>44.31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f>+Tabla3[[#This Row],[V GRAVADAS]]</f>
        <v>44.31</v>
      </c>
      <c r="V14" t="s">
        <v>55</v>
      </c>
    </row>
    <row r="15" spans="1:22">
      <c r="A15" t="s">
        <v>8566</v>
      </c>
      <c r="B15" t="s">
        <v>8910</v>
      </c>
      <c r="C15" t="s">
        <v>1</v>
      </c>
      <c r="D15" t="s">
        <v>7879</v>
      </c>
      <c r="E15" t="s">
        <v>8352</v>
      </c>
      <c r="F15" t="s">
        <v>8353</v>
      </c>
      <c r="G15">
        <v>224</v>
      </c>
      <c r="H15">
        <v>224</v>
      </c>
      <c r="I15">
        <v>224</v>
      </c>
      <c r="J15">
        <v>224</v>
      </c>
      <c r="L15" s="2">
        <v>0</v>
      </c>
      <c r="M15" s="2">
        <v>0</v>
      </c>
      <c r="N15" s="2">
        <v>0</v>
      </c>
      <c r="O15" s="2">
        <v>108.65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f>+Tabla3[[#This Row],[V GRAVADAS]]</f>
        <v>108.65</v>
      </c>
      <c r="V15" t="s">
        <v>55</v>
      </c>
    </row>
    <row r="16" spans="1:22">
      <c r="A16" t="s">
        <v>8566</v>
      </c>
      <c r="B16" t="s">
        <v>8910</v>
      </c>
      <c r="C16" t="s">
        <v>1</v>
      </c>
      <c r="D16" t="s">
        <v>7879</v>
      </c>
      <c r="E16" t="s">
        <v>8352</v>
      </c>
      <c r="F16" t="s">
        <v>8353</v>
      </c>
      <c r="G16">
        <v>225</v>
      </c>
      <c r="H16">
        <v>225</v>
      </c>
      <c r="I16">
        <v>225</v>
      </c>
      <c r="J16">
        <v>225</v>
      </c>
      <c r="L16" s="2">
        <v>0</v>
      </c>
      <c r="M16" s="2">
        <v>0</v>
      </c>
      <c r="N16" s="2">
        <v>0</v>
      </c>
      <c r="O16" s="2">
        <v>56.4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f>+Tabla3[[#This Row],[V GRAVADAS]]</f>
        <v>56.4</v>
      </c>
      <c r="V16" t="s">
        <v>55</v>
      </c>
    </row>
    <row r="17" spans="1:22">
      <c r="A17" t="s">
        <v>8566</v>
      </c>
      <c r="B17" t="s">
        <v>8910</v>
      </c>
      <c r="C17" t="s">
        <v>1</v>
      </c>
      <c r="D17" t="s">
        <v>7879</v>
      </c>
      <c r="E17" t="s">
        <v>8352</v>
      </c>
      <c r="F17" t="s">
        <v>8353</v>
      </c>
      <c r="G17">
        <v>226</v>
      </c>
      <c r="H17">
        <v>226</v>
      </c>
      <c r="I17">
        <v>226</v>
      </c>
      <c r="J17">
        <v>226</v>
      </c>
      <c r="L17" s="2">
        <v>0</v>
      </c>
      <c r="M17" s="2">
        <v>0</v>
      </c>
      <c r="N17" s="2">
        <v>0</v>
      </c>
      <c r="O17" s="2">
        <v>74.63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f>+Tabla3[[#This Row],[V GRAVADAS]]</f>
        <v>74.63</v>
      </c>
      <c r="V17" t="s">
        <v>55</v>
      </c>
    </row>
    <row r="18" spans="1:22">
      <c r="A18" t="s">
        <v>8566</v>
      </c>
      <c r="B18" t="s">
        <v>8910</v>
      </c>
      <c r="C18" t="s">
        <v>1</v>
      </c>
      <c r="D18" t="s">
        <v>7879</v>
      </c>
      <c r="E18" t="s">
        <v>8352</v>
      </c>
      <c r="F18" t="s">
        <v>8353</v>
      </c>
      <c r="G18">
        <v>227</v>
      </c>
      <c r="H18">
        <v>227</v>
      </c>
      <c r="I18">
        <v>227</v>
      </c>
      <c r="J18">
        <v>227</v>
      </c>
      <c r="L18" s="2">
        <v>0</v>
      </c>
      <c r="M18" s="2">
        <v>0</v>
      </c>
      <c r="N18" s="2">
        <v>0</v>
      </c>
      <c r="O18" s="2">
        <v>33.4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f>+Tabla3[[#This Row],[V GRAVADAS]]</f>
        <v>33.4</v>
      </c>
      <c r="V18" t="s">
        <v>55</v>
      </c>
    </row>
    <row r="19" spans="1:22">
      <c r="A19" t="s">
        <v>8566</v>
      </c>
      <c r="B19" t="s">
        <v>8910</v>
      </c>
      <c r="C19" t="s">
        <v>1</v>
      </c>
      <c r="D19" t="s">
        <v>7879</v>
      </c>
      <c r="E19" t="s">
        <v>8352</v>
      </c>
      <c r="F19" t="s">
        <v>8353</v>
      </c>
      <c r="G19">
        <v>228</v>
      </c>
      <c r="H19">
        <v>228</v>
      </c>
      <c r="I19">
        <v>228</v>
      </c>
      <c r="J19">
        <v>228</v>
      </c>
      <c r="L19" s="2">
        <v>0</v>
      </c>
      <c r="M19" s="2">
        <v>0</v>
      </c>
      <c r="N19" s="2">
        <v>0</v>
      </c>
      <c r="O19" s="2">
        <v>68.14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f>+Tabla3[[#This Row],[V GRAVADAS]]</f>
        <v>68.14</v>
      </c>
      <c r="V19" t="s">
        <v>55</v>
      </c>
    </row>
    <row r="20" spans="1:22">
      <c r="A20" t="s">
        <v>8566</v>
      </c>
      <c r="B20" t="s">
        <v>8910</v>
      </c>
      <c r="C20" t="s">
        <v>1</v>
      </c>
      <c r="D20" t="s">
        <v>7879</v>
      </c>
      <c r="E20" t="s">
        <v>8352</v>
      </c>
      <c r="F20" t="s">
        <v>8353</v>
      </c>
      <c r="G20">
        <v>229</v>
      </c>
      <c r="H20">
        <v>229</v>
      </c>
      <c r="I20">
        <v>229</v>
      </c>
      <c r="J20">
        <v>229</v>
      </c>
      <c r="L20" s="2">
        <v>0</v>
      </c>
      <c r="M20" s="2">
        <v>0</v>
      </c>
      <c r="N20" s="2">
        <v>0</v>
      </c>
      <c r="O20" s="2">
        <v>72.7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f>+Tabla3[[#This Row],[V GRAVADAS]]</f>
        <v>72.7</v>
      </c>
      <c r="V20" t="s">
        <v>55</v>
      </c>
    </row>
    <row r="21" spans="1:22">
      <c r="A21" t="s">
        <v>8566</v>
      </c>
      <c r="B21" t="s">
        <v>8910</v>
      </c>
      <c r="C21" t="s">
        <v>1</v>
      </c>
      <c r="D21" t="s">
        <v>7879</v>
      </c>
      <c r="E21" t="s">
        <v>8352</v>
      </c>
      <c r="F21" t="s">
        <v>8353</v>
      </c>
      <c r="G21">
        <v>230</v>
      </c>
      <c r="H21">
        <v>230</v>
      </c>
      <c r="I21">
        <v>230</v>
      </c>
      <c r="J21">
        <v>230</v>
      </c>
      <c r="L21" s="2">
        <v>0</v>
      </c>
      <c r="M21" s="2">
        <v>0</v>
      </c>
      <c r="N21" s="2">
        <v>0</v>
      </c>
      <c r="O21" s="2">
        <v>25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f>+Tabla3[[#This Row],[V GRAVADAS]]</f>
        <v>25</v>
      </c>
      <c r="V21" t="s">
        <v>55</v>
      </c>
    </row>
    <row r="22" spans="1:22">
      <c r="A22" t="s">
        <v>8566</v>
      </c>
      <c r="B22" t="s">
        <v>8910</v>
      </c>
      <c r="C22" t="s">
        <v>1</v>
      </c>
      <c r="D22" t="s">
        <v>7879</v>
      </c>
      <c r="E22" t="s">
        <v>8352</v>
      </c>
      <c r="F22" t="s">
        <v>8353</v>
      </c>
      <c r="G22">
        <v>231</v>
      </c>
      <c r="H22">
        <v>231</v>
      </c>
      <c r="I22">
        <v>231</v>
      </c>
      <c r="J22">
        <v>231</v>
      </c>
      <c r="L22" s="2">
        <v>0</v>
      </c>
      <c r="M22" s="2">
        <v>0</v>
      </c>
      <c r="N22" s="2">
        <v>0</v>
      </c>
      <c r="O22" s="2">
        <v>54.25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f>+Tabla3[[#This Row],[V GRAVADAS]]</f>
        <v>54.25</v>
      </c>
      <c r="V22" t="s">
        <v>55</v>
      </c>
    </row>
    <row r="23" spans="1:22">
      <c r="A23" t="s">
        <v>8566</v>
      </c>
      <c r="B23" t="s">
        <v>8910</v>
      </c>
      <c r="C23" t="s">
        <v>1</v>
      </c>
      <c r="D23" t="s">
        <v>7879</v>
      </c>
      <c r="E23" t="s">
        <v>8352</v>
      </c>
      <c r="F23" t="s">
        <v>8353</v>
      </c>
      <c r="G23">
        <v>232</v>
      </c>
      <c r="H23">
        <v>232</v>
      </c>
      <c r="I23">
        <v>232</v>
      </c>
      <c r="J23">
        <v>232</v>
      </c>
      <c r="L23" s="2">
        <v>0</v>
      </c>
      <c r="M23" s="2">
        <v>0</v>
      </c>
      <c r="N23" s="2">
        <v>0</v>
      </c>
      <c r="O23" s="2">
        <v>58.58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f>+Tabla3[[#This Row],[V GRAVADAS]]</f>
        <v>58.58</v>
      </c>
      <c r="V23" t="s">
        <v>55</v>
      </c>
    </row>
    <row r="24" spans="1:22">
      <c r="A24" t="s">
        <v>8566</v>
      </c>
      <c r="B24" t="s">
        <v>8910</v>
      </c>
      <c r="C24" t="s">
        <v>1</v>
      </c>
      <c r="D24" t="s">
        <v>7879</v>
      </c>
      <c r="E24" t="s">
        <v>8352</v>
      </c>
      <c r="F24" t="s">
        <v>8353</v>
      </c>
      <c r="G24">
        <v>233</v>
      </c>
      <c r="H24">
        <v>233</v>
      </c>
      <c r="I24">
        <v>233</v>
      </c>
      <c r="J24">
        <v>233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f>+Tabla3[[#This Row],[V GRAVADAS]]</f>
        <v>0</v>
      </c>
      <c r="V24" t="s">
        <v>55</v>
      </c>
    </row>
    <row r="25" spans="1:22">
      <c r="A25" t="s">
        <v>8566</v>
      </c>
      <c r="B25" t="s">
        <v>8910</v>
      </c>
      <c r="C25" t="s">
        <v>1</v>
      </c>
      <c r="D25" t="s">
        <v>7879</v>
      </c>
      <c r="E25" t="s">
        <v>8352</v>
      </c>
      <c r="F25" t="s">
        <v>8353</v>
      </c>
      <c r="G25">
        <v>234</v>
      </c>
      <c r="H25">
        <v>234</v>
      </c>
      <c r="I25">
        <v>234</v>
      </c>
      <c r="J25">
        <v>234</v>
      </c>
      <c r="L25" s="2">
        <v>0</v>
      </c>
      <c r="M25" s="2">
        <v>0</v>
      </c>
      <c r="N25" s="2">
        <v>0</v>
      </c>
      <c r="O25" s="2">
        <v>16.13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f>+Tabla3[[#This Row],[V GRAVADAS]]</f>
        <v>16.13</v>
      </c>
      <c r="V25" t="s">
        <v>55</v>
      </c>
    </row>
    <row r="26" spans="1:22">
      <c r="A26" t="s">
        <v>8566</v>
      </c>
      <c r="B26" t="s">
        <v>8910</v>
      </c>
      <c r="C26" t="s">
        <v>1</v>
      </c>
      <c r="D26" t="s">
        <v>7879</v>
      </c>
      <c r="E26" t="s">
        <v>8352</v>
      </c>
      <c r="F26" t="s">
        <v>8353</v>
      </c>
      <c r="G26">
        <v>235</v>
      </c>
      <c r="H26">
        <v>235</v>
      </c>
      <c r="I26">
        <v>235</v>
      </c>
      <c r="J26">
        <v>235</v>
      </c>
      <c r="L26" s="2">
        <v>0</v>
      </c>
      <c r="M26" s="2">
        <v>0</v>
      </c>
      <c r="N26" s="2">
        <v>0</v>
      </c>
      <c r="O26" s="2">
        <v>5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f>+Tabla3[[#This Row],[V GRAVADAS]]</f>
        <v>5</v>
      </c>
      <c r="V26" t="s">
        <v>55</v>
      </c>
    </row>
    <row r="27" spans="1:22">
      <c r="A27" t="s">
        <v>8566</v>
      </c>
      <c r="B27" t="s">
        <v>8910</v>
      </c>
      <c r="C27" t="s">
        <v>1</v>
      </c>
      <c r="D27" t="s">
        <v>7879</v>
      </c>
      <c r="E27" t="s">
        <v>8352</v>
      </c>
      <c r="F27" t="s">
        <v>8353</v>
      </c>
      <c r="G27">
        <v>236</v>
      </c>
      <c r="H27">
        <v>236</v>
      </c>
      <c r="I27">
        <v>236</v>
      </c>
      <c r="J27">
        <v>236</v>
      </c>
      <c r="L27" s="2">
        <v>0</v>
      </c>
      <c r="M27" s="2">
        <v>0</v>
      </c>
      <c r="N27" s="2">
        <v>0</v>
      </c>
      <c r="O27" s="2">
        <v>84.8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f>+Tabla3[[#This Row],[V GRAVADAS]]</f>
        <v>84.8</v>
      </c>
      <c r="V27" t="s">
        <v>55</v>
      </c>
    </row>
    <row r="28" spans="1:22">
      <c r="A28" t="s">
        <v>8566</v>
      </c>
      <c r="B28" t="s">
        <v>8910</v>
      </c>
      <c r="C28" t="s">
        <v>1</v>
      </c>
      <c r="D28" t="s">
        <v>7879</v>
      </c>
      <c r="E28" t="s">
        <v>8352</v>
      </c>
      <c r="F28" t="s">
        <v>8353</v>
      </c>
      <c r="G28">
        <v>237</v>
      </c>
      <c r="H28">
        <v>237</v>
      </c>
      <c r="I28">
        <v>237</v>
      </c>
      <c r="J28">
        <v>237</v>
      </c>
      <c r="L28" s="2">
        <v>0</v>
      </c>
      <c r="M28" s="2">
        <v>0</v>
      </c>
      <c r="N28" s="2">
        <v>0</v>
      </c>
      <c r="O28" s="2">
        <v>61.3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f>+Tabla3[[#This Row],[V GRAVADAS]]</f>
        <v>61.3</v>
      </c>
      <c r="V28" t="s">
        <v>55</v>
      </c>
    </row>
    <row r="29" spans="1:22">
      <c r="A29" t="s">
        <v>8566</v>
      </c>
      <c r="B29" t="s">
        <v>8910</v>
      </c>
      <c r="C29" t="s">
        <v>1</v>
      </c>
      <c r="D29" t="s">
        <v>7879</v>
      </c>
      <c r="E29" t="s">
        <v>8352</v>
      </c>
      <c r="F29" t="s">
        <v>8353</v>
      </c>
      <c r="G29">
        <v>238</v>
      </c>
      <c r="H29">
        <v>238</v>
      </c>
      <c r="I29">
        <v>238</v>
      </c>
      <c r="J29">
        <v>238</v>
      </c>
      <c r="L29" s="2">
        <v>0</v>
      </c>
      <c r="M29" s="2">
        <v>0</v>
      </c>
      <c r="N29" s="2">
        <v>0</v>
      </c>
      <c r="O29" s="2">
        <v>43.5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f>+Tabla3[[#This Row],[V GRAVADAS]]</f>
        <v>43.5</v>
      </c>
      <c r="V29" t="s">
        <v>55</v>
      </c>
    </row>
    <row r="30" spans="1:22">
      <c r="A30" t="s">
        <v>8566</v>
      </c>
      <c r="B30" t="s">
        <v>8910</v>
      </c>
      <c r="C30" t="s">
        <v>1</v>
      </c>
      <c r="D30" t="s">
        <v>7879</v>
      </c>
      <c r="E30" t="s">
        <v>8352</v>
      </c>
      <c r="F30" t="s">
        <v>8353</v>
      </c>
      <c r="G30">
        <v>239</v>
      </c>
      <c r="H30">
        <v>239</v>
      </c>
      <c r="I30">
        <v>239</v>
      </c>
      <c r="J30">
        <v>239</v>
      </c>
      <c r="L30" s="2">
        <v>0</v>
      </c>
      <c r="M30" s="2">
        <v>0</v>
      </c>
      <c r="N30" s="2">
        <v>0</v>
      </c>
      <c r="O30" s="2">
        <v>117.97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f>+Tabla3[[#This Row],[V GRAVADAS]]</f>
        <v>117.97</v>
      </c>
      <c r="V30" t="s">
        <v>55</v>
      </c>
    </row>
    <row r="31" spans="1:22">
      <c r="A31" t="s">
        <v>8566</v>
      </c>
      <c r="B31" t="s">
        <v>8910</v>
      </c>
      <c r="C31" t="s">
        <v>1</v>
      </c>
      <c r="D31" t="s">
        <v>7879</v>
      </c>
      <c r="E31" t="s">
        <v>8352</v>
      </c>
      <c r="F31" t="s">
        <v>8353</v>
      </c>
      <c r="G31">
        <v>240</v>
      </c>
      <c r="H31">
        <v>240</v>
      </c>
      <c r="I31">
        <v>240</v>
      </c>
      <c r="J31">
        <v>240</v>
      </c>
      <c r="L31" s="2">
        <v>0</v>
      </c>
      <c r="M31" s="2">
        <v>0</v>
      </c>
      <c r="N31" s="2">
        <v>0</v>
      </c>
      <c r="O31" s="2">
        <v>43.41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f>+Tabla3[[#This Row],[V GRAVADAS]]</f>
        <v>43.41</v>
      </c>
      <c r="V31" t="s">
        <v>55</v>
      </c>
    </row>
    <row r="32" spans="1:22">
      <c r="A32" t="s">
        <v>8566</v>
      </c>
      <c r="B32" t="s">
        <v>8910</v>
      </c>
      <c r="C32" t="s">
        <v>1</v>
      </c>
      <c r="D32" t="s">
        <v>7879</v>
      </c>
      <c r="E32" t="s">
        <v>8352</v>
      </c>
      <c r="F32" t="s">
        <v>8353</v>
      </c>
      <c r="G32">
        <v>241</v>
      </c>
      <c r="H32">
        <v>241</v>
      </c>
      <c r="I32">
        <v>241</v>
      </c>
      <c r="J32">
        <v>241</v>
      </c>
      <c r="L32" s="2">
        <v>0</v>
      </c>
      <c r="M32" s="2">
        <v>0</v>
      </c>
      <c r="N32" s="2">
        <v>0</v>
      </c>
      <c r="O32" s="2">
        <v>259.94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f>+Tabla3[[#This Row],[V GRAVADAS]]</f>
        <v>259.94</v>
      </c>
      <c r="V32" t="s">
        <v>55</v>
      </c>
    </row>
    <row r="33" spans="1:22">
      <c r="A33" t="s">
        <v>8566</v>
      </c>
      <c r="B33" t="s">
        <v>8910</v>
      </c>
      <c r="C33" t="s">
        <v>1</v>
      </c>
      <c r="D33" t="s">
        <v>7879</v>
      </c>
      <c r="E33" t="s">
        <v>8352</v>
      </c>
      <c r="F33" t="s">
        <v>8353</v>
      </c>
      <c r="G33">
        <v>242</v>
      </c>
      <c r="H33">
        <v>242</v>
      </c>
      <c r="I33">
        <v>242</v>
      </c>
      <c r="J33">
        <v>242</v>
      </c>
      <c r="L33" s="2">
        <v>0</v>
      </c>
      <c r="M33" s="2">
        <v>0</v>
      </c>
      <c r="N33" s="2">
        <v>0</v>
      </c>
      <c r="O33" s="2">
        <v>58.4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f>+Tabla3[[#This Row],[V GRAVADAS]]</f>
        <v>58.4</v>
      </c>
      <c r="V33" t="s">
        <v>55</v>
      </c>
    </row>
    <row r="34" spans="1:22">
      <c r="A34" t="s">
        <v>8566</v>
      </c>
      <c r="B34" t="s">
        <v>8910</v>
      </c>
      <c r="C34" t="s">
        <v>1</v>
      </c>
      <c r="D34" t="s">
        <v>7879</v>
      </c>
      <c r="E34" t="s">
        <v>8352</v>
      </c>
      <c r="F34" t="s">
        <v>8353</v>
      </c>
      <c r="G34">
        <v>243</v>
      </c>
      <c r="H34">
        <v>243</v>
      </c>
      <c r="I34">
        <v>243</v>
      </c>
      <c r="J34">
        <v>243</v>
      </c>
      <c r="L34" s="2">
        <v>0</v>
      </c>
      <c r="M34" s="2">
        <v>0</v>
      </c>
      <c r="N34" s="2">
        <v>0</v>
      </c>
      <c r="O34" s="2">
        <v>31.4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f>+Tabla3[[#This Row],[V GRAVADAS]]</f>
        <v>31.4</v>
      </c>
      <c r="V34" t="s">
        <v>55</v>
      </c>
    </row>
    <row r="35" spans="1:22">
      <c r="A35" t="s">
        <v>8566</v>
      </c>
      <c r="B35" t="s">
        <v>8910</v>
      </c>
      <c r="C35" t="s">
        <v>1</v>
      </c>
      <c r="D35" t="s">
        <v>7879</v>
      </c>
      <c r="E35" t="s">
        <v>8352</v>
      </c>
      <c r="F35" t="s">
        <v>8353</v>
      </c>
      <c r="G35">
        <v>244</v>
      </c>
      <c r="H35">
        <v>244</v>
      </c>
      <c r="I35">
        <v>244</v>
      </c>
      <c r="J35">
        <v>244</v>
      </c>
      <c r="L35" s="2">
        <v>0</v>
      </c>
      <c r="M35" s="2">
        <v>0</v>
      </c>
      <c r="N35" s="2">
        <v>0</v>
      </c>
      <c r="O35" s="2">
        <v>37.049999999999997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f>+Tabla3[[#This Row],[V GRAVADAS]]</f>
        <v>37.049999999999997</v>
      </c>
      <c r="V35" t="s">
        <v>55</v>
      </c>
    </row>
    <row r="36" spans="1:22">
      <c r="A36" t="s">
        <v>8566</v>
      </c>
      <c r="B36" t="s">
        <v>8910</v>
      </c>
      <c r="C36" t="s">
        <v>1</v>
      </c>
      <c r="D36" t="s">
        <v>7879</v>
      </c>
      <c r="E36" t="s">
        <v>8352</v>
      </c>
      <c r="F36" t="s">
        <v>8353</v>
      </c>
      <c r="G36">
        <v>245</v>
      </c>
      <c r="H36">
        <v>245</v>
      </c>
      <c r="I36">
        <v>245</v>
      </c>
      <c r="J36">
        <v>245</v>
      </c>
      <c r="L36" s="2">
        <v>0</v>
      </c>
      <c r="M36" s="2">
        <v>0</v>
      </c>
      <c r="N36" s="2">
        <v>0</v>
      </c>
      <c r="O36" s="2">
        <v>61.8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f>+Tabla3[[#This Row],[V GRAVADAS]]</f>
        <v>61.8</v>
      </c>
      <c r="V36" t="s">
        <v>55</v>
      </c>
    </row>
    <row r="37" spans="1:22">
      <c r="A37" t="s">
        <v>8566</v>
      </c>
      <c r="B37" t="s">
        <v>8910</v>
      </c>
      <c r="C37" t="s">
        <v>1</v>
      </c>
      <c r="D37" t="s">
        <v>7879</v>
      </c>
      <c r="E37" t="s">
        <v>8352</v>
      </c>
      <c r="F37" t="s">
        <v>8353</v>
      </c>
      <c r="G37">
        <v>246</v>
      </c>
      <c r="H37">
        <v>246</v>
      </c>
      <c r="I37">
        <v>246</v>
      </c>
      <c r="J37">
        <v>246</v>
      </c>
      <c r="L37" s="2">
        <v>0</v>
      </c>
      <c r="M37" s="2">
        <v>0</v>
      </c>
      <c r="N37" s="2">
        <v>0</v>
      </c>
      <c r="O37" s="2">
        <v>43.1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f>+Tabla3[[#This Row],[V GRAVADAS]]</f>
        <v>43.1</v>
      </c>
      <c r="V37" t="s">
        <v>55</v>
      </c>
    </row>
    <row r="38" spans="1:22">
      <c r="A38" t="s">
        <v>8566</v>
      </c>
      <c r="B38" t="s">
        <v>8910</v>
      </c>
      <c r="C38" t="s">
        <v>1</v>
      </c>
      <c r="D38" t="s">
        <v>7879</v>
      </c>
      <c r="E38" t="s">
        <v>8352</v>
      </c>
      <c r="F38" t="s">
        <v>8353</v>
      </c>
      <c r="G38">
        <v>247</v>
      </c>
      <c r="H38">
        <v>247</v>
      </c>
      <c r="I38">
        <v>247</v>
      </c>
      <c r="J38">
        <v>247</v>
      </c>
      <c r="L38" s="2">
        <v>0</v>
      </c>
      <c r="M38" s="2">
        <v>0</v>
      </c>
      <c r="N38" s="2">
        <v>0</v>
      </c>
      <c r="O38" s="2">
        <v>39.450000000000003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f>+Tabla3[[#This Row],[V GRAVADAS]]</f>
        <v>39.450000000000003</v>
      </c>
      <c r="V38" t="s">
        <v>55</v>
      </c>
    </row>
    <row r="39" spans="1:22">
      <c r="A39" t="s">
        <v>8566</v>
      </c>
      <c r="B39" t="s">
        <v>8910</v>
      </c>
      <c r="C39" t="s">
        <v>1</v>
      </c>
      <c r="D39" t="s">
        <v>7879</v>
      </c>
      <c r="E39" t="s">
        <v>8352</v>
      </c>
      <c r="F39" t="s">
        <v>8353</v>
      </c>
      <c r="G39">
        <v>248</v>
      </c>
      <c r="H39">
        <v>248</v>
      </c>
      <c r="I39">
        <v>248</v>
      </c>
      <c r="J39">
        <v>248</v>
      </c>
      <c r="L39" s="2">
        <v>0</v>
      </c>
      <c r="M39" s="2">
        <v>0</v>
      </c>
      <c r="N39" s="2">
        <v>0</v>
      </c>
      <c r="O39" s="2">
        <v>60.54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f>+Tabla3[[#This Row],[V GRAVADAS]]</f>
        <v>60.54</v>
      </c>
      <c r="V39" t="s">
        <v>55</v>
      </c>
    </row>
    <row r="40" spans="1:22">
      <c r="A40" t="s">
        <v>8566</v>
      </c>
      <c r="B40" t="s">
        <v>8910</v>
      </c>
      <c r="C40" t="s">
        <v>1</v>
      </c>
      <c r="D40" t="s">
        <v>7879</v>
      </c>
      <c r="E40" t="s">
        <v>8352</v>
      </c>
      <c r="F40" t="s">
        <v>8353</v>
      </c>
      <c r="G40">
        <v>249</v>
      </c>
      <c r="H40">
        <v>249</v>
      </c>
      <c r="I40">
        <v>249</v>
      </c>
      <c r="J40">
        <v>249</v>
      </c>
      <c r="L40" s="2">
        <v>0</v>
      </c>
      <c r="M40" s="2">
        <v>0</v>
      </c>
      <c r="N40" s="2">
        <v>0</v>
      </c>
      <c r="O40" s="2">
        <v>12.05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f>+Tabla3[[#This Row],[V GRAVADAS]]</f>
        <v>12.05</v>
      </c>
      <c r="V40" t="s">
        <v>55</v>
      </c>
    </row>
    <row r="41" spans="1:22">
      <c r="A41" t="s">
        <v>8566</v>
      </c>
      <c r="B41" t="s">
        <v>8910</v>
      </c>
      <c r="C41" t="s">
        <v>1</v>
      </c>
      <c r="D41" t="s">
        <v>7879</v>
      </c>
      <c r="E41" t="s">
        <v>8937</v>
      </c>
      <c r="F41" t="s">
        <v>8938</v>
      </c>
      <c r="G41">
        <v>2001</v>
      </c>
      <c r="H41">
        <v>2001</v>
      </c>
      <c r="I41">
        <v>2001</v>
      </c>
      <c r="J41">
        <v>2001</v>
      </c>
      <c r="L41" s="2">
        <v>0</v>
      </c>
      <c r="M41" s="2">
        <v>0</v>
      </c>
      <c r="N41" s="2">
        <v>0</v>
      </c>
      <c r="O41" s="2">
        <v>42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f>+Tabla3[[#This Row],[V GRAVADAS]]</f>
        <v>42</v>
      </c>
      <c r="V41" t="s">
        <v>55</v>
      </c>
    </row>
    <row r="42" spans="1:22">
      <c r="A42" t="s">
        <v>8566</v>
      </c>
      <c r="B42" t="s">
        <v>8910</v>
      </c>
      <c r="C42" t="s">
        <v>1</v>
      </c>
      <c r="D42" t="s">
        <v>7879</v>
      </c>
      <c r="E42" t="s">
        <v>8937</v>
      </c>
      <c r="F42" t="s">
        <v>8938</v>
      </c>
      <c r="G42">
        <v>2002</v>
      </c>
      <c r="H42">
        <v>2002</v>
      </c>
      <c r="I42">
        <v>2002</v>
      </c>
      <c r="J42">
        <v>2002</v>
      </c>
      <c r="L42" s="2">
        <v>0</v>
      </c>
      <c r="M42" s="2">
        <v>0</v>
      </c>
      <c r="N42" s="2">
        <v>0</v>
      </c>
      <c r="O42" s="2">
        <v>1.5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f>+Tabla3[[#This Row],[V GRAVADAS]]</f>
        <v>1.5</v>
      </c>
      <c r="V42" t="s">
        <v>55</v>
      </c>
    </row>
    <row r="43" spans="1:22">
      <c r="A43" t="s">
        <v>8566</v>
      </c>
      <c r="B43" t="s">
        <v>8910</v>
      </c>
      <c r="C43" t="s">
        <v>1</v>
      </c>
      <c r="D43" t="s">
        <v>7879</v>
      </c>
      <c r="E43" t="s">
        <v>8937</v>
      </c>
      <c r="F43" t="s">
        <v>8938</v>
      </c>
      <c r="G43">
        <v>2003</v>
      </c>
      <c r="H43">
        <v>2003</v>
      </c>
      <c r="I43">
        <v>2003</v>
      </c>
      <c r="J43">
        <v>2003</v>
      </c>
      <c r="L43" s="2">
        <v>0</v>
      </c>
      <c r="M43" s="2">
        <v>0</v>
      </c>
      <c r="N43" s="2">
        <v>0</v>
      </c>
      <c r="O43" s="2">
        <v>5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f>+Tabla3[[#This Row],[V GRAVADAS]]</f>
        <v>5</v>
      </c>
      <c r="V43" t="s">
        <v>55</v>
      </c>
    </row>
    <row r="44" spans="1:22">
      <c r="A44" t="s">
        <v>8566</v>
      </c>
      <c r="B44" t="s">
        <v>8910</v>
      </c>
      <c r="C44" t="s">
        <v>1</v>
      </c>
      <c r="D44" t="s">
        <v>7879</v>
      </c>
      <c r="E44" t="s">
        <v>8937</v>
      </c>
      <c r="F44" t="s">
        <v>8938</v>
      </c>
      <c r="G44">
        <v>2004</v>
      </c>
      <c r="H44">
        <v>2004</v>
      </c>
      <c r="I44">
        <v>2004</v>
      </c>
      <c r="J44">
        <v>2004</v>
      </c>
      <c r="L44" s="2">
        <v>0</v>
      </c>
      <c r="M44" s="2">
        <v>0</v>
      </c>
      <c r="N44" s="2">
        <v>0</v>
      </c>
      <c r="O44" s="2">
        <v>120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f>+Tabla3[[#This Row],[V GRAVADAS]]</f>
        <v>120</v>
      </c>
      <c r="V44" t="s">
        <v>55</v>
      </c>
    </row>
    <row r="45" spans="1:22">
      <c r="A45" t="s">
        <v>8566</v>
      </c>
      <c r="B45" t="s">
        <v>8910</v>
      </c>
      <c r="C45" t="s">
        <v>1</v>
      </c>
      <c r="D45" t="s">
        <v>7879</v>
      </c>
      <c r="E45" t="s">
        <v>8937</v>
      </c>
      <c r="F45" t="s">
        <v>8938</v>
      </c>
      <c r="G45">
        <v>2005</v>
      </c>
      <c r="H45">
        <v>2005</v>
      </c>
      <c r="I45">
        <v>2005</v>
      </c>
      <c r="J45">
        <v>2005</v>
      </c>
      <c r="L45" s="2">
        <v>0</v>
      </c>
      <c r="M45" s="2">
        <v>0</v>
      </c>
      <c r="N45" s="2">
        <v>0</v>
      </c>
      <c r="O45" s="2">
        <v>79.95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f>+Tabla3[[#This Row],[V GRAVADAS]]</f>
        <v>79.95</v>
      </c>
      <c r="V45" t="s">
        <v>55</v>
      </c>
    </row>
    <row r="46" spans="1:22">
      <c r="A46" t="s">
        <v>8566</v>
      </c>
      <c r="B46" t="s">
        <v>8910</v>
      </c>
      <c r="C46" t="s">
        <v>1</v>
      </c>
      <c r="D46" t="s">
        <v>7879</v>
      </c>
      <c r="E46" t="s">
        <v>8937</v>
      </c>
      <c r="F46" t="s">
        <v>8938</v>
      </c>
      <c r="G46">
        <v>2006</v>
      </c>
      <c r="H46">
        <v>2006</v>
      </c>
      <c r="I46">
        <v>2006</v>
      </c>
      <c r="J46">
        <v>2006</v>
      </c>
      <c r="L46" s="2">
        <v>0</v>
      </c>
      <c r="M46" s="2">
        <v>0</v>
      </c>
      <c r="N46" s="2">
        <v>0</v>
      </c>
      <c r="O46" s="2">
        <v>12.5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f>+Tabla3[[#This Row],[V GRAVADAS]]</f>
        <v>12.5</v>
      </c>
      <c r="V46" t="s">
        <v>55</v>
      </c>
    </row>
    <row r="47" spans="1:22">
      <c r="A47" t="s">
        <v>8566</v>
      </c>
      <c r="B47" t="s">
        <v>8910</v>
      </c>
      <c r="C47" t="s">
        <v>1</v>
      </c>
      <c r="D47" t="s">
        <v>7879</v>
      </c>
      <c r="E47" t="s">
        <v>8937</v>
      </c>
      <c r="F47" t="s">
        <v>8938</v>
      </c>
      <c r="G47">
        <v>2007</v>
      </c>
      <c r="H47">
        <v>2007</v>
      </c>
      <c r="I47">
        <v>2007</v>
      </c>
      <c r="J47">
        <v>2007</v>
      </c>
      <c r="L47" s="2">
        <v>0</v>
      </c>
      <c r="M47" s="2">
        <v>0</v>
      </c>
      <c r="N47" s="2">
        <v>0</v>
      </c>
      <c r="O47" s="2">
        <v>36.4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f>+Tabla3[[#This Row],[V GRAVADAS]]</f>
        <v>36.4</v>
      </c>
      <c r="V47" t="s">
        <v>55</v>
      </c>
    </row>
    <row r="48" spans="1:22">
      <c r="A48" t="s">
        <v>8566</v>
      </c>
      <c r="B48" t="s">
        <v>8910</v>
      </c>
      <c r="C48" t="s">
        <v>1</v>
      </c>
      <c r="D48" t="s">
        <v>7879</v>
      </c>
      <c r="E48" t="s">
        <v>8937</v>
      </c>
      <c r="F48" t="s">
        <v>8938</v>
      </c>
      <c r="G48">
        <v>2008</v>
      </c>
      <c r="H48">
        <v>2008</v>
      </c>
      <c r="I48">
        <v>2008</v>
      </c>
      <c r="J48">
        <v>2008</v>
      </c>
      <c r="L48" s="2">
        <v>0</v>
      </c>
      <c r="M48" s="2">
        <v>0</v>
      </c>
      <c r="N48" s="2">
        <v>0</v>
      </c>
      <c r="O48" s="2">
        <v>30.45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f>+Tabla3[[#This Row],[V GRAVADAS]]</f>
        <v>30.45</v>
      </c>
      <c r="V48" t="s">
        <v>55</v>
      </c>
    </row>
    <row r="49" spans="1:22">
      <c r="A49" t="s">
        <v>8566</v>
      </c>
      <c r="B49" t="s">
        <v>8910</v>
      </c>
      <c r="C49" t="s">
        <v>1</v>
      </c>
      <c r="D49" t="s">
        <v>7879</v>
      </c>
      <c r="E49" t="s">
        <v>8937</v>
      </c>
      <c r="F49" t="s">
        <v>8938</v>
      </c>
      <c r="G49">
        <v>2009</v>
      </c>
      <c r="H49">
        <v>2009</v>
      </c>
      <c r="I49">
        <v>2009</v>
      </c>
      <c r="J49">
        <v>2009</v>
      </c>
      <c r="L49" s="2">
        <v>0</v>
      </c>
      <c r="M49" s="2">
        <v>0</v>
      </c>
      <c r="N49" s="2">
        <v>0</v>
      </c>
      <c r="O49" s="2">
        <v>9.58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f>+Tabla3[[#This Row],[V GRAVADAS]]</f>
        <v>9.58</v>
      </c>
      <c r="V49" t="s">
        <v>55</v>
      </c>
    </row>
    <row r="50" spans="1:22">
      <c r="A50" t="s">
        <v>8566</v>
      </c>
      <c r="B50" t="s">
        <v>8910</v>
      </c>
      <c r="C50" t="s">
        <v>1</v>
      </c>
      <c r="D50" t="s">
        <v>7879</v>
      </c>
      <c r="E50" t="s">
        <v>8937</v>
      </c>
      <c r="F50" t="s">
        <v>8938</v>
      </c>
      <c r="G50">
        <v>2010</v>
      </c>
      <c r="H50">
        <v>2010</v>
      </c>
      <c r="I50">
        <v>2010</v>
      </c>
      <c r="J50">
        <v>2010</v>
      </c>
      <c r="L50" s="2">
        <v>0</v>
      </c>
      <c r="M50" s="2">
        <v>0</v>
      </c>
      <c r="N50" s="2">
        <v>0</v>
      </c>
      <c r="O50" s="2">
        <v>11.2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f>+Tabla3[[#This Row],[V GRAVADAS]]</f>
        <v>11.2</v>
      </c>
      <c r="V50" t="s">
        <v>55</v>
      </c>
    </row>
    <row r="51" spans="1:22">
      <c r="A51" t="s">
        <v>8566</v>
      </c>
      <c r="B51" t="s">
        <v>8910</v>
      </c>
      <c r="C51" t="s">
        <v>1</v>
      </c>
      <c r="D51" t="s">
        <v>7879</v>
      </c>
      <c r="E51" t="s">
        <v>8937</v>
      </c>
      <c r="F51" t="s">
        <v>8938</v>
      </c>
      <c r="G51">
        <v>2011</v>
      </c>
      <c r="H51">
        <v>2011</v>
      </c>
      <c r="I51">
        <v>2011</v>
      </c>
      <c r="J51">
        <v>2011</v>
      </c>
      <c r="L51" s="2">
        <v>0</v>
      </c>
      <c r="M51" s="2">
        <v>0</v>
      </c>
      <c r="N51" s="2">
        <v>0</v>
      </c>
      <c r="O51" s="2">
        <v>13.95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f>+Tabla3[[#This Row],[V GRAVADAS]]</f>
        <v>13.95</v>
      </c>
      <c r="V51" t="s">
        <v>55</v>
      </c>
    </row>
    <row r="52" spans="1:22">
      <c r="A52" t="s">
        <v>8566</v>
      </c>
      <c r="B52" t="s">
        <v>8910</v>
      </c>
      <c r="C52" t="s">
        <v>1</v>
      </c>
      <c r="D52" t="s">
        <v>7879</v>
      </c>
      <c r="E52" t="s">
        <v>8937</v>
      </c>
      <c r="F52" t="s">
        <v>8938</v>
      </c>
      <c r="G52">
        <v>2012</v>
      </c>
      <c r="H52">
        <v>2012</v>
      </c>
      <c r="I52">
        <v>2012</v>
      </c>
      <c r="J52">
        <v>2012</v>
      </c>
      <c r="L52" s="2">
        <v>0</v>
      </c>
      <c r="M52" s="2">
        <v>0</v>
      </c>
      <c r="N52" s="2">
        <v>0</v>
      </c>
      <c r="O52" s="2">
        <v>19.899999999999999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f>+Tabla3[[#This Row],[V GRAVADAS]]</f>
        <v>19.899999999999999</v>
      </c>
      <c r="V52" t="s">
        <v>55</v>
      </c>
    </row>
    <row r="53" spans="1:22">
      <c r="A53" t="s">
        <v>8566</v>
      </c>
      <c r="B53" t="s">
        <v>8910</v>
      </c>
      <c r="C53" t="s">
        <v>1</v>
      </c>
      <c r="D53" t="s">
        <v>7879</v>
      </c>
      <c r="E53" t="s">
        <v>8937</v>
      </c>
      <c r="F53" t="s">
        <v>8938</v>
      </c>
      <c r="G53">
        <v>2013</v>
      </c>
      <c r="H53">
        <v>2013</v>
      </c>
      <c r="I53">
        <v>2013</v>
      </c>
      <c r="J53">
        <v>2013</v>
      </c>
      <c r="L53" s="2">
        <v>0</v>
      </c>
      <c r="M53" s="2">
        <v>0</v>
      </c>
      <c r="N53" s="2">
        <v>0</v>
      </c>
      <c r="O53" s="2">
        <v>70.5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f>+Tabla3[[#This Row],[V GRAVADAS]]</f>
        <v>70.5</v>
      </c>
      <c r="V53" t="s">
        <v>55</v>
      </c>
    </row>
    <row r="54" spans="1:22">
      <c r="A54" t="s">
        <v>8566</v>
      </c>
      <c r="B54" t="s">
        <v>8910</v>
      </c>
      <c r="C54" t="s">
        <v>1</v>
      </c>
      <c r="D54" t="s">
        <v>7879</v>
      </c>
      <c r="E54" t="s">
        <v>8937</v>
      </c>
      <c r="F54" t="s">
        <v>8938</v>
      </c>
      <c r="G54">
        <v>2014</v>
      </c>
      <c r="H54">
        <v>2014</v>
      </c>
      <c r="I54">
        <v>2014</v>
      </c>
      <c r="J54">
        <v>2014</v>
      </c>
      <c r="L54" s="2">
        <v>0</v>
      </c>
      <c r="M54" s="2">
        <v>0</v>
      </c>
      <c r="N54" s="2">
        <v>0</v>
      </c>
      <c r="O54" s="2">
        <v>29.8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f>+Tabla3[[#This Row],[V GRAVADAS]]</f>
        <v>29.8</v>
      </c>
      <c r="V54" t="s">
        <v>55</v>
      </c>
    </row>
    <row r="55" spans="1:22">
      <c r="A55" t="s">
        <v>8566</v>
      </c>
      <c r="B55" t="s">
        <v>8910</v>
      </c>
      <c r="C55" t="s">
        <v>1</v>
      </c>
      <c r="D55" t="s">
        <v>7879</v>
      </c>
      <c r="E55" t="s">
        <v>8937</v>
      </c>
      <c r="F55" t="s">
        <v>8938</v>
      </c>
      <c r="G55">
        <v>2015</v>
      </c>
      <c r="H55">
        <v>2015</v>
      </c>
      <c r="I55">
        <v>2015</v>
      </c>
      <c r="J55">
        <v>2015</v>
      </c>
      <c r="L55" s="2">
        <v>0</v>
      </c>
      <c r="M55" s="2">
        <v>0</v>
      </c>
      <c r="N55" s="2">
        <v>0</v>
      </c>
      <c r="O55" s="2">
        <v>28.6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f>+Tabla3[[#This Row],[V GRAVADAS]]</f>
        <v>28.6</v>
      </c>
      <c r="V55" t="s">
        <v>55</v>
      </c>
    </row>
    <row r="56" spans="1:22">
      <c r="A56" t="s">
        <v>8566</v>
      </c>
      <c r="B56" t="s">
        <v>8910</v>
      </c>
      <c r="C56" t="s">
        <v>1</v>
      </c>
      <c r="D56" t="s">
        <v>7879</v>
      </c>
      <c r="E56" t="s">
        <v>8937</v>
      </c>
      <c r="F56" t="s">
        <v>8938</v>
      </c>
      <c r="G56">
        <v>2016</v>
      </c>
      <c r="H56">
        <v>2016</v>
      </c>
      <c r="I56">
        <v>2016</v>
      </c>
      <c r="J56">
        <v>2016</v>
      </c>
      <c r="L56" s="2">
        <v>0</v>
      </c>
      <c r="M56" s="2">
        <v>0</v>
      </c>
      <c r="N56" s="2">
        <v>0</v>
      </c>
      <c r="O56" s="2">
        <v>4.4000000000000004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f>+Tabla3[[#This Row],[V GRAVADAS]]</f>
        <v>4.4000000000000004</v>
      </c>
      <c r="V56" t="s">
        <v>55</v>
      </c>
    </row>
    <row r="57" spans="1:22">
      <c r="A57" t="s">
        <v>8566</v>
      </c>
      <c r="B57" t="s">
        <v>8910</v>
      </c>
      <c r="C57" t="s">
        <v>1</v>
      </c>
      <c r="D57" t="s">
        <v>7879</v>
      </c>
      <c r="E57" t="s">
        <v>8937</v>
      </c>
      <c r="F57" t="s">
        <v>8938</v>
      </c>
      <c r="G57">
        <v>2017</v>
      </c>
      <c r="H57">
        <v>2017</v>
      </c>
      <c r="I57">
        <v>2017</v>
      </c>
      <c r="J57">
        <v>2017</v>
      </c>
      <c r="L57" s="2">
        <v>0</v>
      </c>
      <c r="M57" s="2">
        <v>0</v>
      </c>
      <c r="N57" s="2">
        <v>0</v>
      </c>
      <c r="O57" s="2">
        <v>41.29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f>+Tabla3[[#This Row],[V GRAVADAS]]</f>
        <v>41.29</v>
      </c>
      <c r="V57" t="s">
        <v>55</v>
      </c>
    </row>
    <row r="58" spans="1:22">
      <c r="A58" t="s">
        <v>8566</v>
      </c>
      <c r="B58" t="s">
        <v>8910</v>
      </c>
      <c r="C58" t="s">
        <v>1</v>
      </c>
      <c r="D58" t="s">
        <v>7879</v>
      </c>
      <c r="E58" t="s">
        <v>8937</v>
      </c>
      <c r="F58" t="s">
        <v>8938</v>
      </c>
      <c r="G58">
        <v>2018</v>
      </c>
      <c r="H58">
        <v>2018</v>
      </c>
      <c r="I58">
        <v>2018</v>
      </c>
      <c r="J58">
        <v>2018</v>
      </c>
      <c r="L58" s="2">
        <v>0</v>
      </c>
      <c r="M58" s="2">
        <v>0</v>
      </c>
      <c r="N58" s="2">
        <v>0</v>
      </c>
      <c r="O58" s="2">
        <v>6.35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f>+Tabla3[[#This Row],[V GRAVADAS]]</f>
        <v>6.35</v>
      </c>
      <c r="V58" t="s">
        <v>55</v>
      </c>
    </row>
    <row r="59" spans="1:22">
      <c r="A59" t="s">
        <v>8566</v>
      </c>
      <c r="B59" t="s">
        <v>8910</v>
      </c>
      <c r="C59" t="s">
        <v>1</v>
      </c>
      <c r="D59" t="s">
        <v>7879</v>
      </c>
      <c r="E59" t="s">
        <v>8937</v>
      </c>
      <c r="F59" t="s">
        <v>8938</v>
      </c>
      <c r="G59">
        <v>2019</v>
      </c>
      <c r="H59">
        <v>2019</v>
      </c>
      <c r="I59">
        <v>2019</v>
      </c>
      <c r="J59">
        <v>2019</v>
      </c>
      <c r="L59" s="2">
        <v>0</v>
      </c>
      <c r="M59" s="2">
        <v>0</v>
      </c>
      <c r="N59" s="2">
        <v>0</v>
      </c>
      <c r="O59" s="2">
        <v>13.3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f>+Tabla3[[#This Row],[V GRAVADAS]]</f>
        <v>13.3</v>
      </c>
      <c r="V59" t="s">
        <v>55</v>
      </c>
    </row>
    <row r="60" spans="1:22">
      <c r="A60" t="s">
        <v>8566</v>
      </c>
      <c r="B60" t="s">
        <v>8910</v>
      </c>
      <c r="C60" t="s">
        <v>1</v>
      </c>
      <c r="D60" t="s">
        <v>7879</v>
      </c>
      <c r="E60" t="s">
        <v>8937</v>
      </c>
      <c r="F60" t="s">
        <v>8938</v>
      </c>
      <c r="G60">
        <v>2020</v>
      </c>
      <c r="H60">
        <v>2020</v>
      </c>
      <c r="I60">
        <v>2020</v>
      </c>
      <c r="J60">
        <v>2020</v>
      </c>
      <c r="L60" s="2">
        <v>0</v>
      </c>
      <c r="M60" s="2">
        <v>0</v>
      </c>
      <c r="N60" s="2">
        <v>0</v>
      </c>
      <c r="O60" s="2">
        <v>27.9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f>+Tabla3[[#This Row],[V GRAVADAS]]</f>
        <v>27.9</v>
      </c>
      <c r="V60" t="s">
        <v>55</v>
      </c>
    </row>
    <row r="61" spans="1:22">
      <c r="A61" t="s">
        <v>8566</v>
      </c>
      <c r="B61" t="s">
        <v>8910</v>
      </c>
      <c r="C61" t="s">
        <v>1</v>
      </c>
      <c r="D61" t="s">
        <v>7879</v>
      </c>
      <c r="E61" t="s">
        <v>8937</v>
      </c>
      <c r="F61" t="s">
        <v>8938</v>
      </c>
      <c r="G61">
        <v>2021</v>
      </c>
      <c r="H61">
        <v>2021</v>
      </c>
      <c r="I61">
        <v>2021</v>
      </c>
      <c r="J61">
        <v>2021</v>
      </c>
      <c r="L61" s="2">
        <v>0</v>
      </c>
      <c r="M61" s="2">
        <v>0</v>
      </c>
      <c r="N61" s="2">
        <v>0</v>
      </c>
      <c r="O61" s="2">
        <v>4.5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f>+Tabla3[[#This Row],[V GRAVADAS]]</f>
        <v>4.5</v>
      </c>
      <c r="V61" t="s">
        <v>55</v>
      </c>
    </row>
    <row r="62" spans="1:22">
      <c r="A62" t="s">
        <v>8566</v>
      </c>
      <c r="B62" t="s">
        <v>8910</v>
      </c>
      <c r="C62" t="s">
        <v>1</v>
      </c>
      <c r="D62" t="s">
        <v>7879</v>
      </c>
      <c r="E62" t="s">
        <v>8937</v>
      </c>
      <c r="F62" t="s">
        <v>8938</v>
      </c>
      <c r="G62">
        <v>2022</v>
      </c>
      <c r="H62">
        <v>2022</v>
      </c>
      <c r="I62">
        <v>2022</v>
      </c>
      <c r="J62">
        <v>2022</v>
      </c>
      <c r="L62" s="2">
        <v>0</v>
      </c>
      <c r="M62" s="2">
        <v>0</v>
      </c>
      <c r="N62" s="2">
        <v>0</v>
      </c>
      <c r="O62" s="2">
        <v>11.35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f>+Tabla3[[#This Row],[V GRAVADAS]]</f>
        <v>11.35</v>
      </c>
      <c r="V62" t="s">
        <v>55</v>
      </c>
    </row>
    <row r="63" spans="1:22">
      <c r="A63" t="s">
        <v>8566</v>
      </c>
      <c r="B63" t="s">
        <v>8910</v>
      </c>
      <c r="C63" t="s">
        <v>1</v>
      </c>
      <c r="D63" t="s">
        <v>7879</v>
      </c>
      <c r="E63" t="s">
        <v>8937</v>
      </c>
      <c r="F63" t="s">
        <v>8938</v>
      </c>
      <c r="G63">
        <v>2023</v>
      </c>
      <c r="H63">
        <v>2023</v>
      </c>
      <c r="I63">
        <v>2023</v>
      </c>
      <c r="J63">
        <v>2023</v>
      </c>
      <c r="L63" s="2">
        <v>0</v>
      </c>
      <c r="M63" s="2">
        <v>0</v>
      </c>
      <c r="N63" s="2">
        <v>0</v>
      </c>
      <c r="O63" s="2">
        <v>21.15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f>+Tabla3[[#This Row],[V GRAVADAS]]</f>
        <v>21.15</v>
      </c>
      <c r="V63" t="s">
        <v>55</v>
      </c>
    </row>
    <row r="64" spans="1:22">
      <c r="A64" t="s">
        <v>8566</v>
      </c>
      <c r="B64" t="s">
        <v>8910</v>
      </c>
      <c r="C64" t="s">
        <v>1</v>
      </c>
      <c r="D64" t="s">
        <v>7879</v>
      </c>
      <c r="E64" t="s">
        <v>8937</v>
      </c>
      <c r="F64" t="s">
        <v>8938</v>
      </c>
      <c r="G64">
        <v>2024</v>
      </c>
      <c r="H64">
        <v>2024</v>
      </c>
      <c r="I64">
        <v>2024</v>
      </c>
      <c r="J64">
        <v>2024</v>
      </c>
      <c r="L64" s="2">
        <v>0</v>
      </c>
      <c r="M64" s="2">
        <v>0</v>
      </c>
      <c r="N64" s="2">
        <v>0</v>
      </c>
      <c r="O64" s="2">
        <v>9.8000000000000007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f>+Tabla3[[#This Row],[V GRAVADAS]]</f>
        <v>9.8000000000000007</v>
      </c>
      <c r="V64" t="s">
        <v>55</v>
      </c>
    </row>
    <row r="65" spans="1:22">
      <c r="A65" t="s">
        <v>8566</v>
      </c>
      <c r="B65" t="s">
        <v>8910</v>
      </c>
      <c r="C65" t="s">
        <v>1</v>
      </c>
      <c r="D65" t="s">
        <v>7879</v>
      </c>
      <c r="E65" t="s">
        <v>8937</v>
      </c>
      <c r="F65" t="s">
        <v>8938</v>
      </c>
      <c r="G65">
        <v>2025</v>
      </c>
      <c r="H65">
        <v>2025</v>
      </c>
      <c r="I65">
        <v>2025</v>
      </c>
      <c r="J65">
        <v>2025</v>
      </c>
      <c r="L65" s="2">
        <v>0</v>
      </c>
      <c r="M65" s="2">
        <v>0</v>
      </c>
      <c r="N65" s="2">
        <v>0</v>
      </c>
      <c r="O65" s="2">
        <v>29.1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f>+Tabla3[[#This Row],[V GRAVADAS]]</f>
        <v>29.1</v>
      </c>
      <c r="V65" t="s">
        <v>55</v>
      </c>
    </row>
    <row r="66" spans="1:22">
      <c r="A66" t="s">
        <v>8566</v>
      </c>
      <c r="B66" t="s">
        <v>8910</v>
      </c>
      <c r="C66" t="s">
        <v>1</v>
      </c>
      <c r="D66" t="s">
        <v>7879</v>
      </c>
      <c r="E66" t="s">
        <v>8937</v>
      </c>
      <c r="F66" t="s">
        <v>8938</v>
      </c>
      <c r="G66">
        <v>2026</v>
      </c>
      <c r="H66">
        <v>2026</v>
      </c>
      <c r="I66">
        <v>2026</v>
      </c>
      <c r="J66">
        <v>2026</v>
      </c>
      <c r="L66" s="2">
        <v>0</v>
      </c>
      <c r="M66" s="2">
        <v>0</v>
      </c>
      <c r="N66" s="2">
        <v>0</v>
      </c>
      <c r="O66" s="2">
        <v>34.9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f>+Tabla3[[#This Row],[V GRAVADAS]]</f>
        <v>34.9</v>
      </c>
      <c r="V66" t="s">
        <v>55</v>
      </c>
    </row>
    <row r="67" spans="1:22">
      <c r="A67" t="s">
        <v>8566</v>
      </c>
      <c r="B67" t="s">
        <v>8910</v>
      </c>
      <c r="C67" t="s">
        <v>1</v>
      </c>
      <c r="D67" t="s">
        <v>7879</v>
      </c>
      <c r="E67" t="s">
        <v>8937</v>
      </c>
      <c r="F67" t="s">
        <v>8938</v>
      </c>
      <c r="G67">
        <v>2027</v>
      </c>
      <c r="H67">
        <v>2027</v>
      </c>
      <c r="I67">
        <v>2027</v>
      </c>
      <c r="J67">
        <v>2027</v>
      </c>
      <c r="L67" s="2">
        <v>0</v>
      </c>
      <c r="M67" s="2">
        <v>0</v>
      </c>
      <c r="N67" s="2">
        <v>0</v>
      </c>
      <c r="O67" s="2">
        <v>17.399999999999999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f>+Tabla3[[#This Row],[V GRAVADAS]]</f>
        <v>17.399999999999999</v>
      </c>
      <c r="V67" t="s">
        <v>55</v>
      </c>
    </row>
    <row r="68" spans="1:22">
      <c r="A68" t="s">
        <v>8566</v>
      </c>
      <c r="B68" t="s">
        <v>8910</v>
      </c>
      <c r="C68" t="s">
        <v>1</v>
      </c>
      <c r="D68" t="s">
        <v>7879</v>
      </c>
      <c r="E68" t="s">
        <v>8937</v>
      </c>
      <c r="F68" t="s">
        <v>8938</v>
      </c>
      <c r="G68">
        <v>2028</v>
      </c>
      <c r="H68">
        <v>2028</v>
      </c>
      <c r="I68">
        <v>2028</v>
      </c>
      <c r="J68">
        <v>2028</v>
      </c>
      <c r="L68" s="2">
        <v>0</v>
      </c>
      <c r="M68" s="2">
        <v>0</v>
      </c>
      <c r="N68" s="2">
        <v>0</v>
      </c>
      <c r="O68" s="2">
        <v>26.05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f>+Tabla3[[#This Row],[V GRAVADAS]]</f>
        <v>26.05</v>
      </c>
      <c r="V68" t="s">
        <v>55</v>
      </c>
    </row>
    <row r="69" spans="1:22">
      <c r="A69" t="s">
        <v>8566</v>
      </c>
      <c r="B69" t="s">
        <v>8910</v>
      </c>
      <c r="C69" t="s">
        <v>1</v>
      </c>
      <c r="D69" t="s">
        <v>7879</v>
      </c>
      <c r="E69" t="s">
        <v>8937</v>
      </c>
      <c r="F69" t="s">
        <v>8938</v>
      </c>
      <c r="G69">
        <v>2029</v>
      </c>
      <c r="H69">
        <v>2029</v>
      </c>
      <c r="I69">
        <v>2029</v>
      </c>
      <c r="J69">
        <v>2029</v>
      </c>
      <c r="L69" s="2">
        <v>0</v>
      </c>
      <c r="M69" s="2">
        <v>0</v>
      </c>
      <c r="N69" s="2">
        <v>0</v>
      </c>
      <c r="O69" s="2">
        <v>20.05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f>+Tabla3[[#This Row],[V GRAVADAS]]</f>
        <v>20.05</v>
      </c>
      <c r="V69" t="s">
        <v>55</v>
      </c>
    </row>
    <row r="70" spans="1:22">
      <c r="A70" t="s">
        <v>8566</v>
      </c>
      <c r="B70" t="s">
        <v>8910</v>
      </c>
      <c r="C70" t="s">
        <v>1</v>
      </c>
      <c r="D70" t="s">
        <v>7879</v>
      </c>
      <c r="E70" t="s">
        <v>8937</v>
      </c>
      <c r="F70" t="s">
        <v>8938</v>
      </c>
      <c r="G70">
        <v>2030</v>
      </c>
      <c r="H70">
        <v>2030</v>
      </c>
      <c r="I70">
        <v>2030</v>
      </c>
      <c r="J70">
        <v>2030</v>
      </c>
      <c r="L70" s="2">
        <v>0</v>
      </c>
      <c r="M70" s="2">
        <v>0</v>
      </c>
      <c r="N70" s="2">
        <v>0</v>
      </c>
      <c r="O70" s="2">
        <v>12.55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f>+Tabla3[[#This Row],[V GRAVADAS]]</f>
        <v>12.55</v>
      </c>
      <c r="V70" t="s">
        <v>55</v>
      </c>
    </row>
    <row r="71" spans="1:22">
      <c r="A71" t="s">
        <v>8566</v>
      </c>
      <c r="B71" t="s">
        <v>8910</v>
      </c>
      <c r="C71" t="s">
        <v>1</v>
      </c>
      <c r="D71" t="s">
        <v>7879</v>
      </c>
      <c r="E71" t="s">
        <v>8937</v>
      </c>
      <c r="F71" t="s">
        <v>8938</v>
      </c>
      <c r="G71">
        <v>2031</v>
      </c>
      <c r="H71">
        <v>2031</v>
      </c>
      <c r="I71">
        <v>2031</v>
      </c>
      <c r="J71">
        <v>2031</v>
      </c>
      <c r="L71" s="2">
        <v>0</v>
      </c>
      <c r="M71" s="2">
        <v>0</v>
      </c>
      <c r="N71" s="2">
        <v>0</v>
      </c>
      <c r="O71" s="2">
        <v>52.67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f>+Tabla3[[#This Row],[V GRAVADAS]]</f>
        <v>52.67</v>
      </c>
      <c r="V71" t="s">
        <v>55</v>
      </c>
    </row>
    <row r="72" spans="1:22">
      <c r="A72" t="s">
        <v>8566</v>
      </c>
      <c r="B72" t="s">
        <v>8910</v>
      </c>
      <c r="C72" t="s">
        <v>1</v>
      </c>
      <c r="D72" t="s">
        <v>7879</v>
      </c>
      <c r="E72" t="s">
        <v>8937</v>
      </c>
      <c r="F72" t="s">
        <v>8938</v>
      </c>
      <c r="G72">
        <v>2032</v>
      </c>
      <c r="H72">
        <v>2032</v>
      </c>
      <c r="I72">
        <v>2032</v>
      </c>
      <c r="J72">
        <v>2032</v>
      </c>
      <c r="L72" s="2">
        <v>0</v>
      </c>
      <c r="M72" s="2">
        <v>0</v>
      </c>
      <c r="N72" s="2">
        <v>0</v>
      </c>
      <c r="O72" s="2">
        <v>31.07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f>+Tabla3[[#This Row],[V GRAVADAS]]</f>
        <v>31.07</v>
      </c>
      <c r="V72" t="s">
        <v>55</v>
      </c>
    </row>
    <row r="73" spans="1:22">
      <c r="A73" t="s">
        <v>8566</v>
      </c>
      <c r="B73" t="s">
        <v>8898</v>
      </c>
      <c r="C73" t="s">
        <v>1</v>
      </c>
      <c r="D73" t="s">
        <v>7879</v>
      </c>
      <c r="E73" t="s">
        <v>8046</v>
      </c>
      <c r="F73" t="s">
        <v>8047</v>
      </c>
      <c r="G73">
        <v>80</v>
      </c>
      <c r="H73">
        <v>80</v>
      </c>
      <c r="I73">
        <v>80</v>
      </c>
      <c r="J73">
        <v>80</v>
      </c>
      <c r="L73" s="2">
        <v>0</v>
      </c>
      <c r="M73" s="2">
        <v>0</v>
      </c>
      <c r="N73" s="2">
        <v>0</v>
      </c>
      <c r="O73" s="2">
        <v>219.4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f>+Tabla3[[#This Row],[V GRAVADAS]]</f>
        <v>219.4</v>
      </c>
      <c r="V73" t="s">
        <v>55</v>
      </c>
    </row>
    <row r="74" spans="1:22">
      <c r="A74" t="s">
        <v>8566</v>
      </c>
      <c r="B74" t="s">
        <v>8899</v>
      </c>
      <c r="C74" t="s">
        <v>1</v>
      </c>
      <c r="D74" t="s">
        <v>7879</v>
      </c>
      <c r="E74" t="s">
        <v>8046</v>
      </c>
      <c r="F74" t="s">
        <v>8047</v>
      </c>
      <c r="G74">
        <v>79</v>
      </c>
      <c r="H74">
        <v>79</v>
      </c>
      <c r="I74">
        <v>79</v>
      </c>
      <c r="J74">
        <v>79</v>
      </c>
      <c r="L74" s="2">
        <v>0</v>
      </c>
      <c r="M74" s="2">
        <v>0</v>
      </c>
      <c r="N74" s="2">
        <v>0</v>
      </c>
      <c r="O74" s="2">
        <v>94.14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f>+Tabla3[[#This Row],[V GRAVADAS]]</f>
        <v>94.14</v>
      </c>
      <c r="V74" t="s">
        <v>55</v>
      </c>
    </row>
    <row r="75" spans="1:22">
      <c r="A75" t="s">
        <v>8566</v>
      </c>
      <c r="B75" t="s">
        <v>8901</v>
      </c>
      <c r="C75" t="s">
        <v>1</v>
      </c>
      <c r="D75" t="s">
        <v>7879</v>
      </c>
      <c r="E75" t="s">
        <v>8046</v>
      </c>
      <c r="F75" t="s">
        <v>8047</v>
      </c>
      <c r="G75">
        <v>78</v>
      </c>
      <c r="H75">
        <v>78</v>
      </c>
      <c r="I75">
        <v>78</v>
      </c>
      <c r="J75">
        <v>78</v>
      </c>
      <c r="L75" s="2">
        <v>0</v>
      </c>
      <c r="M75" s="2">
        <v>0</v>
      </c>
      <c r="N75" s="2">
        <v>0</v>
      </c>
      <c r="O75" s="2">
        <v>89.25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f>+Tabla3[[#This Row],[V GRAVADAS]]</f>
        <v>89.25</v>
      </c>
      <c r="V75" t="s">
        <v>55</v>
      </c>
    </row>
    <row r="76" spans="1:22">
      <c r="A76" t="s">
        <v>8566</v>
      </c>
      <c r="B76" t="s">
        <v>8903</v>
      </c>
      <c r="C76" t="s">
        <v>1</v>
      </c>
      <c r="D76" t="s">
        <v>7879</v>
      </c>
      <c r="E76" t="s">
        <v>8046</v>
      </c>
      <c r="F76" t="s">
        <v>8047</v>
      </c>
      <c r="G76">
        <v>77</v>
      </c>
      <c r="H76">
        <v>77</v>
      </c>
      <c r="I76">
        <v>77</v>
      </c>
      <c r="J76">
        <v>77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f>+Tabla3[[#This Row],[V GRAVADAS]]</f>
        <v>0</v>
      </c>
      <c r="V76" t="s">
        <v>55</v>
      </c>
    </row>
    <row r="77" spans="1:22">
      <c r="A77" t="s">
        <v>8566</v>
      </c>
      <c r="B77" t="s">
        <v>8903</v>
      </c>
      <c r="C77" t="s">
        <v>1</v>
      </c>
      <c r="D77" t="s">
        <v>7879</v>
      </c>
      <c r="E77" t="s">
        <v>8046</v>
      </c>
      <c r="F77" t="s">
        <v>8047</v>
      </c>
      <c r="G77">
        <v>76</v>
      </c>
      <c r="H77">
        <v>76</v>
      </c>
      <c r="I77">
        <v>76</v>
      </c>
      <c r="J77">
        <v>76</v>
      </c>
      <c r="L77" s="2">
        <v>0</v>
      </c>
      <c r="M77" s="2">
        <v>0</v>
      </c>
      <c r="N77" s="2">
        <v>0</v>
      </c>
      <c r="O77" s="2">
        <v>9.65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f>+Tabla3[[#This Row],[V GRAVADAS]]</f>
        <v>9.65</v>
      </c>
      <c r="V77" t="s">
        <v>55</v>
      </c>
    </row>
    <row r="78" spans="1:22">
      <c r="A78" t="s">
        <v>8566</v>
      </c>
      <c r="B78" t="s">
        <v>8905</v>
      </c>
      <c r="C78" t="s">
        <v>1</v>
      </c>
      <c r="D78" t="s">
        <v>7879</v>
      </c>
      <c r="E78" t="s">
        <v>8046</v>
      </c>
      <c r="F78" t="s">
        <v>8047</v>
      </c>
      <c r="G78">
        <v>75</v>
      </c>
      <c r="H78">
        <v>75</v>
      </c>
      <c r="I78">
        <v>75</v>
      </c>
      <c r="J78">
        <v>75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f>+Tabla3[[#This Row],[V GRAVADAS]]</f>
        <v>0</v>
      </c>
      <c r="V78" t="s">
        <v>55</v>
      </c>
    </row>
    <row r="79" spans="1:22">
      <c r="A79" t="s">
        <v>8566</v>
      </c>
      <c r="B79" t="s">
        <v>8905</v>
      </c>
      <c r="C79" t="s">
        <v>1</v>
      </c>
      <c r="D79" t="s">
        <v>7879</v>
      </c>
      <c r="E79" t="s">
        <v>8046</v>
      </c>
      <c r="F79" t="s">
        <v>8047</v>
      </c>
      <c r="G79">
        <v>74</v>
      </c>
      <c r="H79">
        <v>74</v>
      </c>
      <c r="I79">
        <v>74</v>
      </c>
      <c r="J79">
        <v>74</v>
      </c>
      <c r="L79" s="2">
        <v>0</v>
      </c>
      <c r="M79" s="2">
        <v>0</v>
      </c>
      <c r="N79" s="2">
        <v>0</v>
      </c>
      <c r="O79" s="2">
        <v>236.85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f>+Tabla3[[#This Row],[V GRAVADAS]]</f>
        <v>236.85</v>
      </c>
      <c r="V79" t="s">
        <v>55</v>
      </c>
    </row>
    <row r="80" spans="1:22">
      <c r="A80" t="s">
        <v>8566</v>
      </c>
      <c r="B80" t="s">
        <v>8892</v>
      </c>
      <c r="C80" t="s">
        <v>1</v>
      </c>
      <c r="D80" t="s">
        <v>7879</v>
      </c>
      <c r="E80" t="s">
        <v>8226</v>
      </c>
      <c r="F80" t="s">
        <v>7880</v>
      </c>
      <c r="G80">
        <v>784</v>
      </c>
      <c r="H80">
        <v>784</v>
      </c>
      <c r="I80">
        <v>784</v>
      </c>
      <c r="J80">
        <v>784</v>
      </c>
      <c r="L80" s="2">
        <v>0</v>
      </c>
      <c r="M80" s="2">
        <v>0</v>
      </c>
      <c r="N80" s="2">
        <v>0</v>
      </c>
      <c r="O80" s="2">
        <v>70.06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f>+Tabla3[[#This Row],[V GRAVADAS]]</f>
        <v>70.06</v>
      </c>
      <c r="V80" t="s">
        <v>55</v>
      </c>
    </row>
    <row r="81" spans="1:22">
      <c r="A81" t="s">
        <v>8566</v>
      </c>
      <c r="B81" t="s">
        <v>8892</v>
      </c>
      <c r="C81" t="s">
        <v>1</v>
      </c>
      <c r="D81" t="s">
        <v>7879</v>
      </c>
      <c r="E81" t="s">
        <v>7881</v>
      </c>
      <c r="F81" t="s">
        <v>7880</v>
      </c>
      <c r="G81">
        <v>1797</v>
      </c>
      <c r="H81">
        <v>1797</v>
      </c>
      <c r="I81">
        <v>1797</v>
      </c>
      <c r="J81">
        <v>1797</v>
      </c>
      <c r="L81" s="2">
        <v>0</v>
      </c>
      <c r="M81" s="2">
        <v>0</v>
      </c>
      <c r="N81" s="2">
        <v>0</v>
      </c>
      <c r="O81" s="2">
        <v>245.57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f>+Tabla3[[#This Row],[V GRAVADAS]]</f>
        <v>245.57</v>
      </c>
      <c r="V81" t="s">
        <v>55</v>
      </c>
    </row>
    <row r="82" spans="1:22">
      <c r="A82" t="s">
        <v>8566</v>
      </c>
      <c r="B82" t="s">
        <v>8892</v>
      </c>
      <c r="C82" t="s">
        <v>1</v>
      </c>
      <c r="D82" t="s">
        <v>7879</v>
      </c>
      <c r="E82" t="s">
        <v>7881</v>
      </c>
      <c r="F82" t="s">
        <v>7880</v>
      </c>
      <c r="G82">
        <v>1796</v>
      </c>
      <c r="H82">
        <v>1796</v>
      </c>
      <c r="I82">
        <v>1796</v>
      </c>
      <c r="J82">
        <v>1796</v>
      </c>
      <c r="L82" s="2">
        <v>0</v>
      </c>
      <c r="M82" s="2">
        <v>0</v>
      </c>
      <c r="N82" s="2">
        <v>0</v>
      </c>
      <c r="O82" s="2">
        <v>43.44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f>+Tabla3[[#This Row],[V GRAVADAS]]</f>
        <v>43.44</v>
      </c>
      <c r="V82" t="s">
        <v>55</v>
      </c>
    </row>
    <row r="83" spans="1:22">
      <c r="A83" t="s">
        <v>8566</v>
      </c>
      <c r="B83" t="s">
        <v>8892</v>
      </c>
      <c r="C83" t="s">
        <v>1</v>
      </c>
      <c r="D83" t="s">
        <v>7879</v>
      </c>
      <c r="E83" t="s">
        <v>7881</v>
      </c>
      <c r="F83" t="s">
        <v>7880</v>
      </c>
      <c r="G83">
        <v>1795</v>
      </c>
      <c r="H83">
        <v>1795</v>
      </c>
      <c r="I83">
        <v>1795</v>
      </c>
      <c r="J83">
        <v>1795</v>
      </c>
      <c r="L83" s="2">
        <v>0</v>
      </c>
      <c r="M83" s="2">
        <v>0</v>
      </c>
      <c r="N83" s="2">
        <v>0</v>
      </c>
      <c r="O83" s="2">
        <v>43.44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f>+Tabla3[[#This Row],[V GRAVADAS]]</f>
        <v>43.44</v>
      </c>
      <c r="V83" t="s">
        <v>55</v>
      </c>
    </row>
    <row r="84" spans="1:22">
      <c r="A84" t="s">
        <v>8566</v>
      </c>
      <c r="B84" t="s">
        <v>8893</v>
      </c>
      <c r="C84" t="s">
        <v>1</v>
      </c>
      <c r="D84" t="s">
        <v>7879</v>
      </c>
      <c r="E84" t="s">
        <v>7881</v>
      </c>
      <c r="F84" t="s">
        <v>7880</v>
      </c>
      <c r="G84">
        <v>1794</v>
      </c>
      <c r="H84">
        <v>1794</v>
      </c>
      <c r="I84">
        <v>1794</v>
      </c>
      <c r="J84">
        <v>1794</v>
      </c>
      <c r="L84" s="2">
        <v>0</v>
      </c>
      <c r="M84" s="2">
        <v>0</v>
      </c>
      <c r="N84" s="2">
        <v>0</v>
      </c>
      <c r="O84" s="2">
        <v>218.26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f>+Tabla3[[#This Row],[V GRAVADAS]]</f>
        <v>218.26</v>
      </c>
      <c r="V84" t="s">
        <v>55</v>
      </c>
    </row>
    <row r="85" spans="1:22">
      <c r="A85" t="s">
        <v>8566</v>
      </c>
      <c r="B85" t="s">
        <v>8893</v>
      </c>
      <c r="C85" t="s">
        <v>1</v>
      </c>
      <c r="D85" t="s">
        <v>7879</v>
      </c>
      <c r="E85" t="s">
        <v>7881</v>
      </c>
      <c r="F85" t="s">
        <v>7880</v>
      </c>
      <c r="G85">
        <v>1793</v>
      </c>
      <c r="H85">
        <v>1793</v>
      </c>
      <c r="I85">
        <v>1793</v>
      </c>
      <c r="J85">
        <v>1793</v>
      </c>
      <c r="L85" s="2">
        <v>0</v>
      </c>
      <c r="M85" s="2">
        <v>0</v>
      </c>
      <c r="N85" s="2">
        <v>0</v>
      </c>
      <c r="O85" s="2">
        <v>229.27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f>+Tabla3[[#This Row],[V GRAVADAS]]</f>
        <v>229.27</v>
      </c>
      <c r="V85" t="s">
        <v>55</v>
      </c>
    </row>
    <row r="86" spans="1:22">
      <c r="A86" t="s">
        <v>8566</v>
      </c>
      <c r="B86" t="s">
        <v>8893</v>
      </c>
      <c r="C86" t="s">
        <v>1</v>
      </c>
      <c r="D86" t="s">
        <v>7879</v>
      </c>
      <c r="E86" t="s">
        <v>7881</v>
      </c>
      <c r="F86" t="s">
        <v>7880</v>
      </c>
      <c r="G86">
        <v>1792</v>
      </c>
      <c r="H86">
        <v>1792</v>
      </c>
      <c r="I86">
        <v>1792</v>
      </c>
      <c r="J86">
        <v>1792</v>
      </c>
      <c r="L86" s="2">
        <v>0</v>
      </c>
      <c r="M86" s="2">
        <v>0</v>
      </c>
      <c r="N86" s="2">
        <v>0</v>
      </c>
      <c r="O86" s="2">
        <v>315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f>+Tabla3[[#This Row],[V GRAVADAS]]</f>
        <v>315</v>
      </c>
      <c r="V86" t="s">
        <v>55</v>
      </c>
    </row>
    <row r="87" spans="1:22">
      <c r="A87" t="s">
        <v>8566</v>
      </c>
      <c r="B87" t="s">
        <v>8894</v>
      </c>
      <c r="C87" t="s">
        <v>1</v>
      </c>
      <c r="D87" t="s">
        <v>7879</v>
      </c>
      <c r="E87" t="s">
        <v>7881</v>
      </c>
      <c r="F87" t="s">
        <v>7880</v>
      </c>
      <c r="G87">
        <v>1791</v>
      </c>
      <c r="H87">
        <v>1791</v>
      </c>
      <c r="I87">
        <v>1791</v>
      </c>
      <c r="J87">
        <v>1791</v>
      </c>
      <c r="L87" s="2">
        <v>0</v>
      </c>
      <c r="M87" s="2">
        <v>0</v>
      </c>
      <c r="N87" s="2">
        <v>0</v>
      </c>
      <c r="O87" s="2">
        <v>538.55999999999995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f>+Tabla3[[#This Row],[V GRAVADAS]]</f>
        <v>538.55999999999995</v>
      </c>
      <c r="V87" t="s">
        <v>55</v>
      </c>
    </row>
    <row r="88" spans="1:22">
      <c r="A88" t="s">
        <v>8566</v>
      </c>
      <c r="B88" t="s">
        <v>8895</v>
      </c>
      <c r="C88" t="s">
        <v>1</v>
      </c>
      <c r="D88" t="s">
        <v>7879</v>
      </c>
      <c r="E88" t="s">
        <v>7881</v>
      </c>
      <c r="F88" t="s">
        <v>7880</v>
      </c>
      <c r="G88">
        <v>1790</v>
      </c>
      <c r="H88">
        <v>1790</v>
      </c>
      <c r="I88">
        <v>1790</v>
      </c>
      <c r="J88">
        <v>1790</v>
      </c>
      <c r="L88" s="2">
        <v>0</v>
      </c>
      <c r="M88" s="2">
        <v>0</v>
      </c>
      <c r="N88" s="2">
        <v>0</v>
      </c>
      <c r="O88" s="2">
        <v>168.37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f>+Tabla3[[#This Row],[V GRAVADAS]]</f>
        <v>168.37</v>
      </c>
      <c r="V88" t="s">
        <v>55</v>
      </c>
    </row>
    <row r="89" spans="1:22">
      <c r="A89" t="s">
        <v>8566</v>
      </c>
      <c r="B89" t="s">
        <v>8896</v>
      </c>
      <c r="C89" t="s">
        <v>1</v>
      </c>
      <c r="D89" t="s">
        <v>7879</v>
      </c>
      <c r="E89" t="s">
        <v>7881</v>
      </c>
      <c r="F89" t="s">
        <v>7880</v>
      </c>
      <c r="G89">
        <v>1789</v>
      </c>
      <c r="H89">
        <v>1789</v>
      </c>
      <c r="I89">
        <v>1789</v>
      </c>
      <c r="J89">
        <v>1789</v>
      </c>
      <c r="L89" s="2">
        <v>0</v>
      </c>
      <c r="M89" s="2">
        <v>0</v>
      </c>
      <c r="N89" s="2">
        <v>0</v>
      </c>
      <c r="O89" s="2">
        <v>246.34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f>+Tabla3[[#This Row],[V GRAVADAS]]</f>
        <v>246.34</v>
      </c>
      <c r="V89" t="s">
        <v>55</v>
      </c>
    </row>
    <row r="90" spans="1:22">
      <c r="A90" t="s">
        <v>8566</v>
      </c>
      <c r="B90" t="s">
        <v>8896</v>
      </c>
      <c r="C90" t="s">
        <v>1</v>
      </c>
      <c r="D90" t="s">
        <v>7879</v>
      </c>
      <c r="E90" t="s">
        <v>7881</v>
      </c>
      <c r="F90" t="s">
        <v>7880</v>
      </c>
      <c r="G90">
        <v>1788</v>
      </c>
      <c r="H90">
        <v>1788</v>
      </c>
      <c r="I90">
        <v>1788</v>
      </c>
      <c r="J90">
        <v>1788</v>
      </c>
      <c r="L90" s="2">
        <v>0</v>
      </c>
      <c r="M90" s="2">
        <v>0</v>
      </c>
      <c r="N90" s="2">
        <v>0</v>
      </c>
      <c r="O90" s="2">
        <v>44.88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f>+Tabla3[[#This Row],[V GRAVADAS]]</f>
        <v>44.88</v>
      </c>
      <c r="V90" t="s">
        <v>55</v>
      </c>
    </row>
    <row r="91" spans="1:22">
      <c r="A91" t="s">
        <v>8566</v>
      </c>
      <c r="B91" t="s">
        <v>8897</v>
      </c>
      <c r="C91" t="s">
        <v>1</v>
      </c>
      <c r="D91" t="s">
        <v>7879</v>
      </c>
      <c r="E91" t="s">
        <v>7881</v>
      </c>
      <c r="F91" t="s">
        <v>7880</v>
      </c>
      <c r="G91">
        <v>1787</v>
      </c>
      <c r="H91">
        <v>1787</v>
      </c>
      <c r="I91">
        <v>1787</v>
      </c>
      <c r="J91">
        <v>1787</v>
      </c>
      <c r="L91" s="2">
        <v>0</v>
      </c>
      <c r="M91" s="2">
        <v>0</v>
      </c>
      <c r="N91" s="2">
        <v>0</v>
      </c>
      <c r="O91" s="2">
        <v>808.29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f>+Tabla3[[#This Row],[V GRAVADAS]]</f>
        <v>808.29</v>
      </c>
      <c r="V91" t="s">
        <v>55</v>
      </c>
    </row>
    <row r="92" spans="1:22">
      <c r="A92" t="s">
        <v>8566</v>
      </c>
      <c r="B92" t="s">
        <v>8897</v>
      </c>
      <c r="C92" t="s">
        <v>1</v>
      </c>
      <c r="D92" t="s">
        <v>7879</v>
      </c>
      <c r="E92" t="s">
        <v>7881</v>
      </c>
      <c r="F92" t="s">
        <v>7880</v>
      </c>
      <c r="G92">
        <v>1786</v>
      </c>
      <c r="H92">
        <v>1786</v>
      </c>
      <c r="I92">
        <v>1786</v>
      </c>
      <c r="J92">
        <v>1786</v>
      </c>
      <c r="L92" s="2">
        <v>0</v>
      </c>
      <c r="M92" s="2">
        <v>0</v>
      </c>
      <c r="N92" s="2">
        <v>0</v>
      </c>
      <c r="O92" s="2">
        <v>204.22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f>+Tabla3[[#This Row],[V GRAVADAS]]</f>
        <v>204.22</v>
      </c>
      <c r="V92" t="s">
        <v>55</v>
      </c>
    </row>
    <row r="93" spans="1:22">
      <c r="A93" t="s">
        <v>8566</v>
      </c>
      <c r="B93" t="s">
        <v>8897</v>
      </c>
      <c r="C93" t="s">
        <v>1</v>
      </c>
      <c r="D93" t="s">
        <v>7879</v>
      </c>
      <c r="E93" t="s">
        <v>7881</v>
      </c>
      <c r="F93" t="s">
        <v>7880</v>
      </c>
      <c r="G93">
        <v>1785</v>
      </c>
      <c r="H93">
        <v>1785</v>
      </c>
      <c r="I93">
        <v>1785</v>
      </c>
      <c r="J93">
        <v>1785</v>
      </c>
      <c r="L93" s="2">
        <v>0</v>
      </c>
      <c r="M93" s="2">
        <v>0</v>
      </c>
      <c r="N93" s="2">
        <v>0</v>
      </c>
      <c r="O93" s="2">
        <v>63.3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f>+Tabla3[[#This Row],[V GRAVADAS]]</f>
        <v>63.3</v>
      </c>
      <c r="V93" t="s">
        <v>55</v>
      </c>
    </row>
    <row r="94" spans="1:22">
      <c r="A94" t="s">
        <v>8566</v>
      </c>
      <c r="B94" t="s">
        <v>8897</v>
      </c>
      <c r="C94" t="s">
        <v>1</v>
      </c>
      <c r="D94" t="s">
        <v>7879</v>
      </c>
      <c r="E94" t="s">
        <v>7881</v>
      </c>
      <c r="F94" t="s">
        <v>7880</v>
      </c>
      <c r="G94">
        <v>1784</v>
      </c>
      <c r="H94">
        <v>1784</v>
      </c>
      <c r="I94">
        <v>1784</v>
      </c>
      <c r="J94">
        <v>1784</v>
      </c>
      <c r="L94" s="2">
        <v>0</v>
      </c>
      <c r="M94" s="2">
        <v>0</v>
      </c>
      <c r="N94" s="2">
        <v>0</v>
      </c>
      <c r="O94" s="2">
        <v>458.08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f>+Tabla3[[#This Row],[V GRAVADAS]]</f>
        <v>458.08</v>
      </c>
      <c r="V94" t="s">
        <v>55</v>
      </c>
    </row>
    <row r="95" spans="1:22">
      <c r="A95" t="s">
        <v>8566</v>
      </c>
      <c r="B95" t="s">
        <v>8898</v>
      </c>
      <c r="C95" t="s">
        <v>1</v>
      </c>
      <c r="D95" t="s">
        <v>7879</v>
      </c>
      <c r="E95" t="s">
        <v>7881</v>
      </c>
      <c r="F95" t="s">
        <v>7880</v>
      </c>
      <c r="G95">
        <v>1783</v>
      </c>
      <c r="H95">
        <v>1783</v>
      </c>
      <c r="I95">
        <v>1783</v>
      </c>
      <c r="J95">
        <v>1783</v>
      </c>
      <c r="L95" s="2">
        <v>0</v>
      </c>
      <c r="M95" s="2">
        <v>0</v>
      </c>
      <c r="N95" s="2">
        <v>0</v>
      </c>
      <c r="O95" s="2">
        <v>402.26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f>+Tabla3[[#This Row],[V GRAVADAS]]</f>
        <v>402.26</v>
      </c>
      <c r="V95" t="s">
        <v>55</v>
      </c>
    </row>
    <row r="96" spans="1:22">
      <c r="A96" t="s">
        <v>8566</v>
      </c>
      <c r="B96" t="s">
        <v>8898</v>
      </c>
      <c r="C96" t="s">
        <v>1</v>
      </c>
      <c r="D96" t="s">
        <v>7879</v>
      </c>
      <c r="E96" t="s">
        <v>7881</v>
      </c>
      <c r="F96" t="s">
        <v>7880</v>
      </c>
      <c r="G96">
        <v>1782</v>
      </c>
      <c r="H96">
        <v>1782</v>
      </c>
      <c r="I96">
        <v>1782</v>
      </c>
      <c r="J96">
        <v>1782</v>
      </c>
      <c r="L96" s="2">
        <v>0</v>
      </c>
      <c r="M96" s="2">
        <v>0</v>
      </c>
      <c r="N96" s="2">
        <v>0</v>
      </c>
      <c r="O96" s="2">
        <v>24.7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f>+Tabla3[[#This Row],[V GRAVADAS]]</f>
        <v>24.7</v>
      </c>
      <c r="V96" t="s">
        <v>55</v>
      </c>
    </row>
    <row r="97" spans="1:22">
      <c r="A97" t="s">
        <v>8566</v>
      </c>
      <c r="B97" t="s">
        <v>8899</v>
      </c>
      <c r="C97" t="s">
        <v>1</v>
      </c>
      <c r="D97" t="s">
        <v>7879</v>
      </c>
      <c r="E97" t="s">
        <v>7881</v>
      </c>
      <c r="F97" t="s">
        <v>7880</v>
      </c>
      <c r="G97">
        <v>1781</v>
      </c>
      <c r="H97">
        <v>1781</v>
      </c>
      <c r="I97">
        <v>1781</v>
      </c>
      <c r="J97">
        <v>1781</v>
      </c>
      <c r="L97" s="2">
        <v>0</v>
      </c>
      <c r="M97" s="2">
        <v>0</v>
      </c>
      <c r="N97" s="2">
        <v>0</v>
      </c>
      <c r="O97" s="2">
        <v>200.01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f>+Tabla3[[#This Row],[V GRAVADAS]]</f>
        <v>200.01</v>
      </c>
      <c r="V97" t="s">
        <v>55</v>
      </c>
    </row>
    <row r="98" spans="1:22">
      <c r="A98" t="s">
        <v>8566</v>
      </c>
      <c r="B98" t="s">
        <v>8900</v>
      </c>
      <c r="C98" t="s">
        <v>1</v>
      </c>
      <c r="D98" t="s">
        <v>7879</v>
      </c>
      <c r="E98" t="s">
        <v>7881</v>
      </c>
      <c r="F98" t="s">
        <v>7880</v>
      </c>
      <c r="G98">
        <v>1780</v>
      </c>
      <c r="H98">
        <v>1780</v>
      </c>
      <c r="I98">
        <v>1780</v>
      </c>
      <c r="J98">
        <v>1780</v>
      </c>
      <c r="L98" s="2">
        <v>0</v>
      </c>
      <c r="M98" s="2">
        <v>0</v>
      </c>
      <c r="N98" s="2">
        <v>0</v>
      </c>
      <c r="O98" s="2">
        <v>540.82000000000005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f>+Tabla3[[#This Row],[V GRAVADAS]]</f>
        <v>540.82000000000005</v>
      </c>
      <c r="V98" t="s">
        <v>55</v>
      </c>
    </row>
    <row r="99" spans="1:22">
      <c r="A99" t="s">
        <v>8566</v>
      </c>
      <c r="B99" t="s">
        <v>8900</v>
      </c>
      <c r="C99" t="s">
        <v>1</v>
      </c>
      <c r="D99" t="s">
        <v>7879</v>
      </c>
      <c r="E99" t="s">
        <v>7881</v>
      </c>
      <c r="F99" t="s">
        <v>7880</v>
      </c>
      <c r="G99">
        <v>1779</v>
      </c>
      <c r="H99">
        <v>1779</v>
      </c>
      <c r="I99">
        <v>1779</v>
      </c>
      <c r="J99">
        <v>1779</v>
      </c>
      <c r="L99" s="2">
        <v>0</v>
      </c>
      <c r="M99" s="2">
        <v>0</v>
      </c>
      <c r="N99" s="2">
        <v>0</v>
      </c>
      <c r="O99" s="2">
        <v>180.44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f>+Tabla3[[#This Row],[V GRAVADAS]]</f>
        <v>180.44</v>
      </c>
      <c r="V99" t="s">
        <v>55</v>
      </c>
    </row>
    <row r="100" spans="1:22">
      <c r="A100" t="s">
        <v>8566</v>
      </c>
      <c r="B100" t="s">
        <v>8900</v>
      </c>
      <c r="C100" t="s">
        <v>1</v>
      </c>
      <c r="D100" t="s">
        <v>7879</v>
      </c>
      <c r="E100" t="s">
        <v>7881</v>
      </c>
      <c r="F100" t="s">
        <v>7880</v>
      </c>
      <c r="G100">
        <v>1778</v>
      </c>
      <c r="H100">
        <v>1778</v>
      </c>
      <c r="I100">
        <v>1778</v>
      </c>
      <c r="J100">
        <v>1778</v>
      </c>
      <c r="L100" s="2">
        <v>0</v>
      </c>
      <c r="M100" s="2">
        <v>0</v>
      </c>
      <c r="N100" s="2">
        <v>0</v>
      </c>
      <c r="O100" s="2">
        <v>70.06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f>+Tabla3[[#This Row],[V GRAVADAS]]</f>
        <v>70.06</v>
      </c>
      <c r="V100" t="s">
        <v>55</v>
      </c>
    </row>
    <row r="101" spans="1:22">
      <c r="A101" t="s">
        <v>8566</v>
      </c>
      <c r="B101" t="s">
        <v>8900</v>
      </c>
      <c r="C101" t="s">
        <v>1</v>
      </c>
      <c r="D101" t="s">
        <v>7879</v>
      </c>
      <c r="E101" t="s">
        <v>7881</v>
      </c>
      <c r="F101" t="s">
        <v>7880</v>
      </c>
      <c r="G101">
        <v>1777</v>
      </c>
      <c r="H101">
        <v>1777</v>
      </c>
      <c r="I101">
        <v>1777</v>
      </c>
      <c r="J101">
        <v>1777</v>
      </c>
      <c r="L101" s="2">
        <v>0</v>
      </c>
      <c r="M101" s="2">
        <v>0</v>
      </c>
      <c r="N101" s="2">
        <v>0</v>
      </c>
      <c r="O101" s="2">
        <v>16.45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f>+Tabla3[[#This Row],[V GRAVADAS]]</f>
        <v>16.45</v>
      </c>
      <c r="V101" t="s">
        <v>55</v>
      </c>
    </row>
    <row r="102" spans="1:22">
      <c r="A102" t="s">
        <v>8566</v>
      </c>
      <c r="B102" t="s">
        <v>8900</v>
      </c>
      <c r="C102" t="s">
        <v>1</v>
      </c>
      <c r="D102" t="s">
        <v>7879</v>
      </c>
      <c r="E102" t="s">
        <v>7881</v>
      </c>
      <c r="F102" t="s">
        <v>7880</v>
      </c>
      <c r="G102">
        <v>1776</v>
      </c>
      <c r="H102">
        <v>1776</v>
      </c>
      <c r="I102">
        <v>1776</v>
      </c>
      <c r="J102">
        <v>1776</v>
      </c>
      <c r="L102" s="2">
        <v>0</v>
      </c>
      <c r="M102" s="2">
        <v>0</v>
      </c>
      <c r="N102" s="2">
        <v>0</v>
      </c>
      <c r="O102" s="2">
        <v>97.67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f>+Tabla3[[#This Row],[V GRAVADAS]]</f>
        <v>97.67</v>
      </c>
      <c r="V102" t="s">
        <v>55</v>
      </c>
    </row>
    <row r="103" spans="1:22">
      <c r="A103" t="s">
        <v>8566</v>
      </c>
      <c r="B103" t="s">
        <v>8900</v>
      </c>
      <c r="C103" t="s">
        <v>1</v>
      </c>
      <c r="D103" t="s">
        <v>7879</v>
      </c>
      <c r="E103" t="s">
        <v>7881</v>
      </c>
      <c r="F103" t="s">
        <v>7880</v>
      </c>
      <c r="G103">
        <v>1775</v>
      </c>
      <c r="H103">
        <v>1775</v>
      </c>
      <c r="I103">
        <v>1775</v>
      </c>
      <c r="J103">
        <v>1775</v>
      </c>
      <c r="L103" s="2">
        <v>0</v>
      </c>
      <c r="M103" s="2">
        <v>0</v>
      </c>
      <c r="N103" s="2">
        <v>0</v>
      </c>
      <c r="O103" s="2">
        <v>52.9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f>+Tabla3[[#This Row],[V GRAVADAS]]</f>
        <v>52.9</v>
      </c>
      <c r="V103" t="s">
        <v>55</v>
      </c>
    </row>
    <row r="104" spans="1:22">
      <c r="A104" t="s">
        <v>8566</v>
      </c>
      <c r="B104" t="s">
        <v>8901</v>
      </c>
      <c r="C104" t="s">
        <v>1</v>
      </c>
      <c r="D104" t="s">
        <v>7879</v>
      </c>
      <c r="E104" t="s">
        <v>7881</v>
      </c>
      <c r="F104" t="s">
        <v>7880</v>
      </c>
      <c r="G104">
        <v>1774</v>
      </c>
      <c r="H104">
        <v>1774</v>
      </c>
      <c r="I104">
        <v>1774</v>
      </c>
      <c r="J104">
        <v>1774</v>
      </c>
      <c r="L104" s="2">
        <v>0</v>
      </c>
      <c r="M104" s="2">
        <v>0</v>
      </c>
      <c r="N104" s="2">
        <v>0</v>
      </c>
      <c r="O104" s="2">
        <v>291.72000000000003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f>+Tabla3[[#This Row],[V GRAVADAS]]</f>
        <v>291.72000000000003</v>
      </c>
      <c r="V104" t="s">
        <v>55</v>
      </c>
    </row>
    <row r="105" spans="1:22">
      <c r="A105" t="s">
        <v>8566</v>
      </c>
      <c r="B105" t="s">
        <v>8901</v>
      </c>
      <c r="C105" t="s">
        <v>1</v>
      </c>
      <c r="D105" t="s">
        <v>7879</v>
      </c>
      <c r="E105" t="s">
        <v>7881</v>
      </c>
      <c r="F105" t="s">
        <v>7880</v>
      </c>
      <c r="G105">
        <v>1773</v>
      </c>
      <c r="H105">
        <v>1773</v>
      </c>
      <c r="I105">
        <v>1773</v>
      </c>
      <c r="J105">
        <v>1773</v>
      </c>
      <c r="L105" s="2">
        <v>0</v>
      </c>
      <c r="M105" s="2">
        <v>0</v>
      </c>
      <c r="N105" s="2">
        <v>0</v>
      </c>
      <c r="O105" s="2">
        <v>80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f>+Tabla3[[#This Row],[V GRAVADAS]]</f>
        <v>80</v>
      </c>
      <c r="V105" t="s">
        <v>55</v>
      </c>
    </row>
    <row r="106" spans="1:22">
      <c r="A106" t="s">
        <v>8566</v>
      </c>
      <c r="B106" t="s">
        <v>8902</v>
      </c>
      <c r="C106" t="s">
        <v>1</v>
      </c>
      <c r="D106" t="s">
        <v>7879</v>
      </c>
      <c r="E106" t="s">
        <v>7881</v>
      </c>
      <c r="F106" t="s">
        <v>7880</v>
      </c>
      <c r="G106">
        <v>1772</v>
      </c>
      <c r="H106">
        <v>1772</v>
      </c>
      <c r="I106">
        <v>1772</v>
      </c>
      <c r="J106">
        <v>1772</v>
      </c>
      <c r="L106" s="2">
        <v>0</v>
      </c>
      <c r="M106" s="2">
        <v>0</v>
      </c>
      <c r="N106" s="2">
        <v>0</v>
      </c>
      <c r="O106" s="2">
        <v>71.05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f>+Tabla3[[#This Row],[V GRAVADAS]]</f>
        <v>71.05</v>
      </c>
      <c r="V106" t="s">
        <v>55</v>
      </c>
    </row>
    <row r="107" spans="1:22">
      <c r="A107" t="s">
        <v>8566</v>
      </c>
      <c r="B107" t="s">
        <v>8902</v>
      </c>
      <c r="C107" t="s">
        <v>1</v>
      </c>
      <c r="D107" t="s">
        <v>7879</v>
      </c>
      <c r="E107" t="s">
        <v>7881</v>
      </c>
      <c r="F107" t="s">
        <v>7880</v>
      </c>
      <c r="G107">
        <v>1771</v>
      </c>
      <c r="H107">
        <v>1771</v>
      </c>
      <c r="I107">
        <v>1771</v>
      </c>
      <c r="J107">
        <v>1771</v>
      </c>
      <c r="L107" s="2">
        <v>0</v>
      </c>
      <c r="M107" s="2">
        <v>0</v>
      </c>
      <c r="N107" s="2">
        <v>0</v>
      </c>
      <c r="O107" s="2">
        <v>74.81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f>+Tabla3[[#This Row],[V GRAVADAS]]</f>
        <v>74.81</v>
      </c>
      <c r="V107" t="s">
        <v>55</v>
      </c>
    </row>
    <row r="108" spans="1:22">
      <c r="A108" t="s">
        <v>8566</v>
      </c>
      <c r="B108" t="s">
        <v>8903</v>
      </c>
      <c r="C108" t="s">
        <v>1</v>
      </c>
      <c r="D108" t="s">
        <v>7879</v>
      </c>
      <c r="E108" t="s">
        <v>7881</v>
      </c>
      <c r="F108" t="s">
        <v>7880</v>
      </c>
      <c r="G108">
        <v>1770</v>
      </c>
      <c r="H108">
        <v>1770</v>
      </c>
      <c r="I108">
        <v>1770</v>
      </c>
      <c r="J108">
        <v>1770</v>
      </c>
      <c r="L108" s="2">
        <v>0</v>
      </c>
      <c r="M108" s="2">
        <v>0</v>
      </c>
      <c r="N108" s="2">
        <v>0</v>
      </c>
      <c r="O108" s="2">
        <v>52.9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f>+Tabla3[[#This Row],[V GRAVADAS]]</f>
        <v>52.9</v>
      </c>
      <c r="V108" t="s">
        <v>55</v>
      </c>
    </row>
    <row r="109" spans="1:22">
      <c r="A109" t="s">
        <v>8566</v>
      </c>
      <c r="B109" t="s">
        <v>8903</v>
      </c>
      <c r="C109" t="s">
        <v>1</v>
      </c>
      <c r="D109" t="s">
        <v>7879</v>
      </c>
      <c r="E109" t="s">
        <v>7881</v>
      </c>
      <c r="F109" t="s">
        <v>7880</v>
      </c>
      <c r="G109">
        <v>1769</v>
      </c>
      <c r="H109">
        <v>1769</v>
      </c>
      <c r="I109">
        <v>1769</v>
      </c>
      <c r="J109">
        <v>1769</v>
      </c>
      <c r="L109" s="2">
        <v>0</v>
      </c>
      <c r="M109" s="2">
        <v>0</v>
      </c>
      <c r="N109" s="2">
        <v>0</v>
      </c>
      <c r="O109" s="2">
        <v>7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f>+Tabla3[[#This Row],[V GRAVADAS]]</f>
        <v>7</v>
      </c>
      <c r="V109" t="s">
        <v>55</v>
      </c>
    </row>
    <row r="110" spans="1:22">
      <c r="A110" t="s">
        <v>8566</v>
      </c>
      <c r="B110" t="s">
        <v>8903</v>
      </c>
      <c r="C110" t="s">
        <v>1</v>
      </c>
      <c r="D110" t="s">
        <v>7879</v>
      </c>
      <c r="E110" t="s">
        <v>7881</v>
      </c>
      <c r="F110" t="s">
        <v>7880</v>
      </c>
      <c r="G110">
        <v>1768</v>
      </c>
      <c r="H110">
        <v>1768</v>
      </c>
      <c r="I110">
        <v>1768</v>
      </c>
      <c r="J110">
        <v>1768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f>+Tabla3[[#This Row],[V GRAVADAS]]</f>
        <v>0</v>
      </c>
      <c r="V110" t="s">
        <v>55</v>
      </c>
    </row>
    <row r="111" spans="1:22">
      <c r="A111" t="s">
        <v>8566</v>
      </c>
      <c r="B111" t="s">
        <v>8904</v>
      </c>
      <c r="C111" t="s">
        <v>1</v>
      </c>
      <c r="D111" t="s">
        <v>7879</v>
      </c>
      <c r="E111" t="s">
        <v>7881</v>
      </c>
      <c r="F111" t="s">
        <v>7880</v>
      </c>
      <c r="G111">
        <v>1767</v>
      </c>
      <c r="H111">
        <v>1767</v>
      </c>
      <c r="I111">
        <v>1767</v>
      </c>
      <c r="J111">
        <v>1767</v>
      </c>
      <c r="L111" s="2">
        <v>0</v>
      </c>
      <c r="M111" s="2">
        <v>0</v>
      </c>
      <c r="N111" s="2">
        <v>0</v>
      </c>
      <c r="O111" s="2">
        <v>120.18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f>+Tabla3[[#This Row],[V GRAVADAS]]</f>
        <v>120.18</v>
      </c>
      <c r="V111" t="s">
        <v>55</v>
      </c>
    </row>
    <row r="112" spans="1:22">
      <c r="A112" t="s">
        <v>8566</v>
      </c>
      <c r="B112" t="s">
        <v>8904</v>
      </c>
      <c r="C112" t="s">
        <v>1</v>
      </c>
      <c r="D112" t="s">
        <v>7879</v>
      </c>
      <c r="E112" t="s">
        <v>7881</v>
      </c>
      <c r="F112" t="s">
        <v>7880</v>
      </c>
      <c r="G112">
        <v>1766</v>
      </c>
      <c r="H112">
        <v>1766</v>
      </c>
      <c r="I112">
        <v>1766</v>
      </c>
      <c r="J112">
        <v>1766</v>
      </c>
      <c r="L112" s="2">
        <v>0</v>
      </c>
      <c r="M112" s="2">
        <v>0</v>
      </c>
      <c r="N112" s="2">
        <v>0</v>
      </c>
      <c r="O112" s="2">
        <v>113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f>+Tabla3[[#This Row],[V GRAVADAS]]</f>
        <v>113</v>
      </c>
      <c r="V112" t="s">
        <v>55</v>
      </c>
    </row>
    <row r="113" spans="1:22">
      <c r="A113" t="s">
        <v>8566</v>
      </c>
      <c r="B113" t="s">
        <v>8904</v>
      </c>
      <c r="C113" t="s">
        <v>1</v>
      </c>
      <c r="D113" t="s">
        <v>7879</v>
      </c>
      <c r="E113" t="s">
        <v>7881</v>
      </c>
      <c r="F113" t="s">
        <v>7880</v>
      </c>
      <c r="G113">
        <v>1765</v>
      </c>
      <c r="H113">
        <v>1765</v>
      </c>
      <c r="I113">
        <v>1765</v>
      </c>
      <c r="J113">
        <v>1765</v>
      </c>
      <c r="L113" s="2">
        <v>0</v>
      </c>
      <c r="M113" s="2">
        <v>0</v>
      </c>
      <c r="N113" s="2">
        <v>0</v>
      </c>
      <c r="O113" s="2">
        <v>199.79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f>+Tabla3[[#This Row],[V GRAVADAS]]</f>
        <v>199.79</v>
      </c>
      <c r="V113" t="s">
        <v>55</v>
      </c>
    </row>
    <row r="114" spans="1:22">
      <c r="A114" t="s">
        <v>8566</v>
      </c>
      <c r="B114" t="s">
        <v>8904</v>
      </c>
      <c r="C114" t="s">
        <v>1</v>
      </c>
      <c r="D114" t="s">
        <v>7879</v>
      </c>
      <c r="E114" t="s">
        <v>7881</v>
      </c>
      <c r="F114" t="s">
        <v>7880</v>
      </c>
      <c r="G114">
        <v>1764</v>
      </c>
      <c r="H114">
        <v>1764</v>
      </c>
      <c r="I114">
        <v>1764</v>
      </c>
      <c r="J114">
        <v>1764</v>
      </c>
      <c r="L114" s="2">
        <v>0</v>
      </c>
      <c r="M114" s="2">
        <v>0</v>
      </c>
      <c r="N114" s="2">
        <v>0</v>
      </c>
      <c r="O114" s="2">
        <v>80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f>+Tabla3[[#This Row],[V GRAVADAS]]</f>
        <v>80</v>
      </c>
      <c r="V114" t="s">
        <v>55</v>
      </c>
    </row>
    <row r="115" spans="1:22">
      <c r="A115" t="s">
        <v>8566</v>
      </c>
      <c r="B115" t="s">
        <v>8905</v>
      </c>
      <c r="C115" t="s">
        <v>1</v>
      </c>
      <c r="D115" t="s">
        <v>7879</v>
      </c>
      <c r="E115" t="s">
        <v>7881</v>
      </c>
      <c r="F115" t="s">
        <v>7880</v>
      </c>
      <c r="G115">
        <v>1763</v>
      </c>
      <c r="H115">
        <v>1763</v>
      </c>
      <c r="I115">
        <v>1763</v>
      </c>
      <c r="J115">
        <v>1763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f>+Tabla3[[#This Row],[V GRAVADAS]]</f>
        <v>0</v>
      </c>
      <c r="V115" t="s">
        <v>55</v>
      </c>
    </row>
    <row r="116" spans="1:22">
      <c r="A116" t="s">
        <v>8566</v>
      </c>
      <c r="B116" t="s">
        <v>8905</v>
      </c>
      <c r="C116" t="s">
        <v>1</v>
      </c>
      <c r="D116" t="s">
        <v>7879</v>
      </c>
      <c r="E116" t="s">
        <v>7881</v>
      </c>
      <c r="F116" t="s">
        <v>7880</v>
      </c>
      <c r="G116">
        <v>1762</v>
      </c>
      <c r="H116">
        <v>1762</v>
      </c>
      <c r="I116">
        <v>1762</v>
      </c>
      <c r="J116">
        <v>1762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f>+Tabla3[[#This Row],[V GRAVADAS]]</f>
        <v>0</v>
      </c>
      <c r="V116" t="s">
        <v>55</v>
      </c>
    </row>
    <row r="117" spans="1:22">
      <c r="A117" t="s">
        <v>8566</v>
      </c>
      <c r="B117" t="s">
        <v>8906</v>
      </c>
      <c r="C117" t="s">
        <v>1</v>
      </c>
      <c r="D117" t="s">
        <v>7879</v>
      </c>
      <c r="E117" t="s">
        <v>7881</v>
      </c>
      <c r="F117" t="s">
        <v>7880</v>
      </c>
      <c r="G117">
        <v>1761</v>
      </c>
      <c r="H117">
        <v>1761</v>
      </c>
      <c r="I117">
        <v>1761</v>
      </c>
      <c r="J117">
        <v>1761</v>
      </c>
      <c r="L117" s="2">
        <v>0</v>
      </c>
      <c r="M117" s="2">
        <v>0</v>
      </c>
      <c r="N117" s="2">
        <v>0</v>
      </c>
      <c r="O117" s="2">
        <v>1932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f>+Tabla3[[#This Row],[V GRAVADAS]]</f>
        <v>1932</v>
      </c>
      <c r="V117" t="s">
        <v>55</v>
      </c>
    </row>
    <row r="118" spans="1:22">
      <c r="A118" t="s">
        <v>8566</v>
      </c>
      <c r="B118" t="s">
        <v>8906</v>
      </c>
      <c r="C118" t="s">
        <v>1</v>
      </c>
      <c r="D118" t="s">
        <v>7879</v>
      </c>
      <c r="E118" t="s">
        <v>7881</v>
      </c>
      <c r="F118" t="s">
        <v>7880</v>
      </c>
      <c r="G118">
        <v>1760</v>
      </c>
      <c r="H118">
        <v>1760</v>
      </c>
      <c r="I118">
        <v>1760</v>
      </c>
      <c r="J118">
        <v>1760</v>
      </c>
      <c r="L118" s="2">
        <v>0</v>
      </c>
      <c r="M118" s="2">
        <v>0</v>
      </c>
      <c r="N118" s="2">
        <v>0</v>
      </c>
      <c r="O118" s="2">
        <v>1615.68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f>+Tabla3[[#This Row],[V GRAVADAS]]</f>
        <v>1615.68</v>
      </c>
      <c r="V118" t="s">
        <v>55</v>
      </c>
    </row>
    <row r="119" spans="1:22">
      <c r="A119" t="s">
        <v>8566</v>
      </c>
      <c r="B119" t="s">
        <v>8906</v>
      </c>
      <c r="C119" t="s">
        <v>1</v>
      </c>
      <c r="D119" t="s">
        <v>7879</v>
      </c>
      <c r="E119" t="s">
        <v>7881</v>
      </c>
      <c r="F119" t="s">
        <v>7880</v>
      </c>
      <c r="G119">
        <v>1759</v>
      </c>
      <c r="H119">
        <v>1759</v>
      </c>
      <c r="I119">
        <v>1759</v>
      </c>
      <c r="J119">
        <v>1759</v>
      </c>
      <c r="L119" s="2">
        <v>0</v>
      </c>
      <c r="M119" s="2">
        <v>0</v>
      </c>
      <c r="N119" s="2">
        <v>0</v>
      </c>
      <c r="O119" s="2">
        <v>56.29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f>+Tabla3[[#This Row],[V GRAVADAS]]</f>
        <v>56.29</v>
      </c>
      <c r="V119" t="s">
        <v>55</v>
      </c>
    </row>
    <row r="120" spans="1:22">
      <c r="A120" t="s">
        <v>8566</v>
      </c>
      <c r="B120" t="s">
        <v>8906</v>
      </c>
      <c r="C120" t="s">
        <v>1</v>
      </c>
      <c r="D120" t="s">
        <v>7879</v>
      </c>
      <c r="E120" t="s">
        <v>7881</v>
      </c>
      <c r="F120" t="s">
        <v>7880</v>
      </c>
      <c r="G120">
        <v>1758</v>
      </c>
      <c r="H120">
        <v>1758</v>
      </c>
      <c r="I120">
        <v>1758</v>
      </c>
      <c r="J120">
        <v>1758</v>
      </c>
      <c r="L120" s="2">
        <v>0</v>
      </c>
      <c r="M120" s="2">
        <v>0</v>
      </c>
      <c r="N120" s="2">
        <v>0</v>
      </c>
      <c r="O120" s="2">
        <v>1100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f>+Tabla3[[#This Row],[V GRAVADAS]]</f>
        <v>1100</v>
      </c>
      <c r="V120" t="s">
        <v>55</v>
      </c>
    </row>
    <row r="121" spans="1:22">
      <c r="A121" t="s">
        <v>8566</v>
      </c>
      <c r="B121" t="s">
        <v>8907</v>
      </c>
      <c r="C121" t="s">
        <v>1</v>
      </c>
      <c r="D121" t="s">
        <v>7879</v>
      </c>
      <c r="E121" t="s">
        <v>7881</v>
      </c>
      <c r="F121" t="s">
        <v>7880</v>
      </c>
      <c r="G121">
        <v>1757</v>
      </c>
      <c r="H121">
        <v>1757</v>
      </c>
      <c r="I121">
        <v>1757</v>
      </c>
      <c r="J121">
        <v>1757</v>
      </c>
      <c r="L121" s="2">
        <v>0</v>
      </c>
      <c r="M121" s="2">
        <v>0</v>
      </c>
      <c r="N121" s="2">
        <v>0</v>
      </c>
      <c r="O121" s="2">
        <v>56.26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f>+Tabla3[[#This Row],[V GRAVADAS]]</f>
        <v>56.26</v>
      </c>
      <c r="V121" t="s">
        <v>55</v>
      </c>
    </row>
    <row r="122" spans="1:22">
      <c r="A122" t="s">
        <v>8566</v>
      </c>
      <c r="B122" t="s">
        <v>8908</v>
      </c>
      <c r="C122" t="s">
        <v>1</v>
      </c>
      <c r="D122" t="s">
        <v>7879</v>
      </c>
      <c r="E122" t="s">
        <v>7881</v>
      </c>
      <c r="F122" t="s">
        <v>7880</v>
      </c>
      <c r="G122">
        <v>1756</v>
      </c>
      <c r="H122">
        <v>1756</v>
      </c>
      <c r="I122">
        <v>1756</v>
      </c>
      <c r="J122">
        <v>1756</v>
      </c>
      <c r="L122" s="2">
        <v>0</v>
      </c>
      <c r="M122" s="2">
        <v>0</v>
      </c>
      <c r="N122" s="2">
        <v>0</v>
      </c>
      <c r="O122" s="2">
        <v>23.04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f>+Tabla3[[#This Row],[V GRAVADAS]]</f>
        <v>23.04</v>
      </c>
      <c r="V122" t="s">
        <v>55</v>
      </c>
    </row>
    <row r="123" spans="1:22">
      <c r="A123" t="s">
        <v>8566</v>
      </c>
      <c r="B123" t="s">
        <v>8908</v>
      </c>
      <c r="C123" t="s">
        <v>1</v>
      </c>
      <c r="D123" t="s">
        <v>7879</v>
      </c>
      <c r="E123" t="s">
        <v>7881</v>
      </c>
      <c r="F123" t="s">
        <v>7880</v>
      </c>
      <c r="G123">
        <v>1755</v>
      </c>
      <c r="H123">
        <v>1755</v>
      </c>
      <c r="I123">
        <v>1755</v>
      </c>
      <c r="J123">
        <v>1755</v>
      </c>
      <c r="L123" s="2">
        <v>0</v>
      </c>
      <c r="M123" s="2">
        <v>0</v>
      </c>
      <c r="N123" s="2">
        <v>0</v>
      </c>
      <c r="O123" s="2">
        <v>111.46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f>+Tabla3[[#This Row],[V GRAVADAS]]</f>
        <v>111.46</v>
      </c>
      <c r="V123" t="s">
        <v>55</v>
      </c>
    </row>
    <row r="124" spans="1:22">
      <c r="A124" t="s">
        <v>8566</v>
      </c>
      <c r="B124" t="s">
        <v>8909</v>
      </c>
      <c r="C124" t="s">
        <v>1</v>
      </c>
      <c r="D124" t="s">
        <v>7879</v>
      </c>
      <c r="E124" t="s">
        <v>7881</v>
      </c>
      <c r="F124" t="s">
        <v>7880</v>
      </c>
      <c r="G124">
        <v>1754</v>
      </c>
      <c r="H124">
        <v>1754</v>
      </c>
      <c r="I124">
        <v>1754</v>
      </c>
      <c r="J124">
        <v>1754</v>
      </c>
      <c r="L124" s="2">
        <v>0</v>
      </c>
      <c r="M124" s="2">
        <v>0</v>
      </c>
      <c r="N124" s="2">
        <v>0</v>
      </c>
      <c r="O124" s="2">
        <v>136.66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f>+Tabla3[[#This Row],[V GRAVADAS]]</f>
        <v>136.66</v>
      </c>
      <c r="V124" t="s">
        <v>55</v>
      </c>
    </row>
    <row r="125" spans="1:22">
      <c r="A125" t="s">
        <v>8566</v>
      </c>
      <c r="B125" t="s">
        <v>8909</v>
      </c>
      <c r="C125" t="s">
        <v>1</v>
      </c>
      <c r="D125" t="s">
        <v>7879</v>
      </c>
      <c r="E125" t="s">
        <v>7881</v>
      </c>
      <c r="F125" t="s">
        <v>7880</v>
      </c>
      <c r="G125">
        <v>1753</v>
      </c>
      <c r="H125">
        <v>1753</v>
      </c>
      <c r="I125">
        <v>1753</v>
      </c>
      <c r="J125">
        <v>1753</v>
      </c>
      <c r="L125" s="2">
        <v>0</v>
      </c>
      <c r="M125" s="2">
        <v>0</v>
      </c>
      <c r="N125" s="2">
        <v>0</v>
      </c>
      <c r="O125" s="2">
        <v>20.260000000000002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f>+Tabla3[[#This Row],[V GRAVADAS]]</f>
        <v>20.260000000000002</v>
      </c>
      <c r="V125" t="s">
        <v>55</v>
      </c>
    </row>
    <row r="126" spans="1:22">
      <c r="A126" t="s">
        <v>8566</v>
      </c>
      <c r="B126" t="s">
        <v>8909</v>
      </c>
      <c r="C126" t="s">
        <v>1</v>
      </c>
      <c r="D126" t="s">
        <v>7879</v>
      </c>
      <c r="E126" t="s">
        <v>7881</v>
      </c>
      <c r="F126" t="s">
        <v>7880</v>
      </c>
      <c r="G126">
        <v>1752</v>
      </c>
      <c r="H126">
        <v>1752</v>
      </c>
      <c r="I126">
        <v>1752</v>
      </c>
      <c r="J126">
        <v>1752</v>
      </c>
      <c r="L126" s="2">
        <v>0</v>
      </c>
      <c r="M126" s="2">
        <v>0</v>
      </c>
      <c r="N126" s="2">
        <v>0</v>
      </c>
      <c r="O126" s="2">
        <v>50.64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f>+Tabla3[[#This Row],[V GRAVADAS]]</f>
        <v>50.64</v>
      </c>
      <c r="V126" t="s">
        <v>55</v>
      </c>
    </row>
    <row r="127" spans="1:22">
      <c r="A127" t="s">
        <v>8566</v>
      </c>
      <c r="B127" t="s">
        <v>8909</v>
      </c>
      <c r="C127" t="s">
        <v>1</v>
      </c>
      <c r="D127" t="s">
        <v>7879</v>
      </c>
      <c r="E127" t="s">
        <v>7881</v>
      </c>
      <c r="F127" t="s">
        <v>7880</v>
      </c>
      <c r="G127">
        <v>1751</v>
      </c>
      <c r="H127">
        <v>1751</v>
      </c>
      <c r="I127">
        <v>1751</v>
      </c>
      <c r="J127">
        <v>1751</v>
      </c>
      <c r="L127" s="2">
        <v>0</v>
      </c>
      <c r="M127" s="2">
        <v>0</v>
      </c>
      <c r="N127" s="2">
        <v>0</v>
      </c>
      <c r="O127" s="2">
        <v>66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f>+Tabla3[[#This Row],[V GRAVADAS]]</f>
        <v>66</v>
      </c>
      <c r="V127" t="s">
        <v>55</v>
      </c>
    </row>
    <row r="128" spans="1:22">
      <c r="A128" t="s">
        <v>8566</v>
      </c>
      <c r="B128" t="s">
        <v>8910</v>
      </c>
      <c r="C128" t="s">
        <v>1</v>
      </c>
      <c r="D128" t="s">
        <v>7879</v>
      </c>
      <c r="E128" t="s">
        <v>7881</v>
      </c>
      <c r="F128" t="s">
        <v>7880</v>
      </c>
      <c r="G128">
        <v>1750</v>
      </c>
      <c r="H128">
        <v>1750</v>
      </c>
      <c r="I128">
        <v>1750</v>
      </c>
      <c r="J128">
        <v>1750</v>
      </c>
      <c r="L128" s="2">
        <v>0</v>
      </c>
      <c r="M128" s="2">
        <v>0</v>
      </c>
      <c r="N128" s="2">
        <v>0</v>
      </c>
      <c r="O128" s="2">
        <v>166.28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f>+Tabla3[[#This Row],[V GRAVADAS]]</f>
        <v>166.28</v>
      </c>
      <c r="V128" t="s">
        <v>55</v>
      </c>
    </row>
    <row r="129" spans="1:22">
      <c r="A129" t="s">
        <v>8566</v>
      </c>
      <c r="B129" t="s">
        <v>8910</v>
      </c>
      <c r="C129" t="s">
        <v>1</v>
      </c>
      <c r="D129" t="s">
        <v>7879</v>
      </c>
      <c r="E129" t="s">
        <v>7881</v>
      </c>
      <c r="F129" t="s">
        <v>7880</v>
      </c>
      <c r="G129">
        <v>1749</v>
      </c>
      <c r="H129">
        <v>1749</v>
      </c>
      <c r="I129">
        <v>1749</v>
      </c>
      <c r="J129">
        <v>1749</v>
      </c>
      <c r="L129" s="2">
        <v>0</v>
      </c>
      <c r="M129" s="2">
        <v>0</v>
      </c>
      <c r="N129" s="2">
        <v>0</v>
      </c>
      <c r="O129" s="2">
        <v>490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f>+Tabla3[[#This Row],[V GRAVADAS]]</f>
        <v>490</v>
      </c>
      <c r="V129" t="s">
        <v>55</v>
      </c>
    </row>
    <row r="130" spans="1:22" hidden="1">
      <c r="A130" t="s">
        <v>8565</v>
      </c>
      <c r="B130" t="s">
        <v>8769</v>
      </c>
      <c r="C130" t="s">
        <v>1</v>
      </c>
      <c r="D130" t="s">
        <v>7879</v>
      </c>
      <c r="E130" t="s">
        <v>7881</v>
      </c>
      <c r="F130" t="s">
        <v>7880</v>
      </c>
      <c r="G130">
        <v>1714</v>
      </c>
      <c r="H130">
        <v>1714</v>
      </c>
      <c r="I130">
        <v>1714</v>
      </c>
      <c r="J130">
        <v>1714</v>
      </c>
      <c r="K130">
        <v>0</v>
      </c>
      <c r="L130" s="2">
        <v>0</v>
      </c>
      <c r="M130" s="2">
        <v>0</v>
      </c>
      <c r="N130" s="2">
        <v>0</v>
      </c>
      <c r="O130" s="2">
        <v>136.80000000000001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136.80000000000001</v>
      </c>
      <c r="V130" t="s">
        <v>55</v>
      </c>
    </row>
    <row r="131" spans="1:22" hidden="1">
      <c r="A131" t="s">
        <v>8565</v>
      </c>
      <c r="B131" t="s">
        <v>8769</v>
      </c>
      <c r="C131" t="s">
        <v>1</v>
      </c>
      <c r="D131" t="s">
        <v>7879</v>
      </c>
      <c r="E131" t="s">
        <v>7881</v>
      </c>
      <c r="F131" t="s">
        <v>7880</v>
      </c>
      <c r="G131">
        <v>1715</v>
      </c>
      <c r="H131">
        <v>1715</v>
      </c>
      <c r="I131">
        <v>1715</v>
      </c>
      <c r="J131">
        <v>1715</v>
      </c>
      <c r="K131">
        <v>0</v>
      </c>
      <c r="L131" s="2">
        <v>0</v>
      </c>
      <c r="M131" s="2">
        <v>0</v>
      </c>
      <c r="N131" s="2">
        <v>0</v>
      </c>
      <c r="O131" s="2">
        <v>195.99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195.99</v>
      </c>
      <c r="V131" t="s">
        <v>55</v>
      </c>
    </row>
    <row r="132" spans="1:22" hidden="1">
      <c r="A132" t="s">
        <v>8565</v>
      </c>
      <c r="B132" t="s">
        <v>8770</v>
      </c>
      <c r="C132" t="s">
        <v>1</v>
      </c>
      <c r="D132" t="s">
        <v>7879</v>
      </c>
      <c r="E132" t="s">
        <v>7881</v>
      </c>
      <c r="F132" t="s">
        <v>7880</v>
      </c>
      <c r="G132">
        <v>1716</v>
      </c>
      <c r="H132">
        <v>1716</v>
      </c>
      <c r="I132">
        <v>1716</v>
      </c>
      <c r="J132">
        <v>1716</v>
      </c>
      <c r="K132">
        <v>0</v>
      </c>
      <c r="L132" s="2">
        <v>0</v>
      </c>
      <c r="M132" s="2">
        <v>0</v>
      </c>
      <c r="N132" s="2">
        <v>0</v>
      </c>
      <c r="O132" s="2">
        <v>3.05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3.05</v>
      </c>
      <c r="V132" t="s">
        <v>55</v>
      </c>
    </row>
    <row r="133" spans="1:22" hidden="1">
      <c r="A133" t="s">
        <v>8565</v>
      </c>
      <c r="B133" t="s">
        <v>8772</v>
      </c>
      <c r="C133" t="s">
        <v>1</v>
      </c>
      <c r="D133" t="s">
        <v>7879</v>
      </c>
      <c r="E133" t="s">
        <v>7881</v>
      </c>
      <c r="F133" t="s">
        <v>7880</v>
      </c>
      <c r="G133">
        <v>1717</v>
      </c>
      <c r="H133">
        <v>1717</v>
      </c>
      <c r="I133">
        <v>1717</v>
      </c>
      <c r="J133">
        <v>1717</v>
      </c>
      <c r="K133">
        <v>0</v>
      </c>
      <c r="L133" s="2">
        <v>0</v>
      </c>
      <c r="M133" s="2">
        <v>0</v>
      </c>
      <c r="N133" s="2">
        <v>0</v>
      </c>
      <c r="O133" s="2">
        <v>122.26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122.26</v>
      </c>
      <c r="V133" t="s">
        <v>55</v>
      </c>
    </row>
    <row r="134" spans="1:22" hidden="1">
      <c r="A134" t="s">
        <v>8565</v>
      </c>
      <c r="B134" t="s">
        <v>8772</v>
      </c>
      <c r="C134" t="s">
        <v>1</v>
      </c>
      <c r="D134" t="s">
        <v>7879</v>
      </c>
      <c r="E134" t="s">
        <v>7881</v>
      </c>
      <c r="F134" t="s">
        <v>7880</v>
      </c>
      <c r="G134">
        <v>1718</v>
      </c>
      <c r="H134">
        <v>1718</v>
      </c>
      <c r="I134">
        <v>1718</v>
      </c>
      <c r="J134">
        <v>1718</v>
      </c>
      <c r="K134">
        <v>0</v>
      </c>
      <c r="L134" s="2">
        <v>0</v>
      </c>
      <c r="M134" s="2">
        <v>0</v>
      </c>
      <c r="N134" s="2">
        <v>0</v>
      </c>
      <c r="O134" s="2">
        <v>71.38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71.38</v>
      </c>
      <c r="V134" t="s">
        <v>55</v>
      </c>
    </row>
    <row r="135" spans="1:22" hidden="1">
      <c r="A135" t="s">
        <v>8565</v>
      </c>
      <c r="B135" t="s">
        <v>8773</v>
      </c>
      <c r="C135" t="s">
        <v>1</v>
      </c>
      <c r="D135" t="s">
        <v>7879</v>
      </c>
      <c r="E135" t="s">
        <v>7881</v>
      </c>
      <c r="F135" t="s">
        <v>7880</v>
      </c>
      <c r="G135">
        <v>1719</v>
      </c>
      <c r="H135">
        <v>1719</v>
      </c>
      <c r="I135">
        <v>1719</v>
      </c>
      <c r="J135">
        <v>1719</v>
      </c>
      <c r="K135">
        <v>0</v>
      </c>
      <c r="L135" s="2">
        <v>0</v>
      </c>
      <c r="M135" s="2">
        <v>0</v>
      </c>
      <c r="N135" s="2">
        <v>0</v>
      </c>
      <c r="O135" s="2">
        <v>6726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6726</v>
      </c>
      <c r="V135" t="s">
        <v>55</v>
      </c>
    </row>
    <row r="136" spans="1:22" hidden="1">
      <c r="A136" t="s">
        <v>8565</v>
      </c>
      <c r="B136" t="s">
        <v>8773</v>
      </c>
      <c r="C136" t="s">
        <v>1</v>
      </c>
      <c r="D136" t="s">
        <v>7879</v>
      </c>
      <c r="E136" t="s">
        <v>7881</v>
      </c>
      <c r="F136" t="s">
        <v>7880</v>
      </c>
      <c r="G136">
        <v>1720</v>
      </c>
      <c r="H136">
        <v>1720</v>
      </c>
      <c r="I136">
        <v>1720</v>
      </c>
      <c r="J136">
        <v>1720</v>
      </c>
      <c r="K136">
        <v>0</v>
      </c>
      <c r="L136" s="2">
        <v>0</v>
      </c>
      <c r="M136" s="2">
        <v>0</v>
      </c>
      <c r="N136" s="2">
        <v>0</v>
      </c>
      <c r="O136" s="2">
        <v>23.04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23.04</v>
      </c>
      <c r="V136" t="s">
        <v>55</v>
      </c>
    </row>
    <row r="137" spans="1:22" hidden="1">
      <c r="A137" t="s">
        <v>8565</v>
      </c>
      <c r="B137" t="s">
        <v>8773</v>
      </c>
      <c r="C137" t="s">
        <v>1</v>
      </c>
      <c r="D137" t="s">
        <v>7879</v>
      </c>
      <c r="E137" t="s">
        <v>7881</v>
      </c>
      <c r="F137" t="s">
        <v>7880</v>
      </c>
      <c r="G137">
        <v>1721</v>
      </c>
      <c r="H137">
        <v>1721</v>
      </c>
      <c r="I137">
        <v>1721</v>
      </c>
      <c r="J137">
        <v>1721</v>
      </c>
      <c r="K137">
        <v>0</v>
      </c>
      <c r="L137" s="2">
        <v>0</v>
      </c>
      <c r="M137" s="2">
        <v>0</v>
      </c>
      <c r="N137" s="2">
        <v>0</v>
      </c>
      <c r="O137" s="2">
        <v>48.34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48.34</v>
      </c>
      <c r="V137" t="s">
        <v>55</v>
      </c>
    </row>
    <row r="138" spans="1:22" hidden="1">
      <c r="A138" t="s">
        <v>8565</v>
      </c>
      <c r="B138" t="s">
        <v>8773</v>
      </c>
      <c r="C138" t="s">
        <v>1</v>
      </c>
      <c r="D138" t="s">
        <v>7879</v>
      </c>
      <c r="E138" t="s">
        <v>7881</v>
      </c>
      <c r="F138" t="s">
        <v>7880</v>
      </c>
      <c r="G138">
        <v>1722</v>
      </c>
      <c r="H138">
        <v>1722</v>
      </c>
      <c r="I138">
        <v>1722</v>
      </c>
      <c r="J138">
        <v>1722</v>
      </c>
      <c r="K138">
        <v>0</v>
      </c>
      <c r="L138" s="2">
        <v>0</v>
      </c>
      <c r="M138" s="2">
        <v>0</v>
      </c>
      <c r="N138" s="2">
        <v>0</v>
      </c>
      <c r="O138" s="2">
        <v>192.1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192.1</v>
      </c>
      <c r="V138" t="s">
        <v>55</v>
      </c>
    </row>
    <row r="139" spans="1:22" hidden="1">
      <c r="A139" t="s">
        <v>8565</v>
      </c>
      <c r="B139" t="s">
        <v>8773</v>
      </c>
      <c r="C139" t="s">
        <v>1</v>
      </c>
      <c r="D139" t="s">
        <v>7879</v>
      </c>
      <c r="E139" t="s">
        <v>7881</v>
      </c>
      <c r="F139" t="s">
        <v>7880</v>
      </c>
      <c r="G139">
        <v>1723</v>
      </c>
      <c r="H139">
        <v>1723</v>
      </c>
      <c r="I139">
        <v>1723</v>
      </c>
      <c r="J139">
        <v>1723</v>
      </c>
      <c r="K139">
        <v>0</v>
      </c>
      <c r="L139" s="2">
        <v>0</v>
      </c>
      <c r="M139" s="2">
        <v>0</v>
      </c>
      <c r="N139" s="2">
        <v>0</v>
      </c>
      <c r="O139" s="2">
        <v>192.1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192.1</v>
      </c>
      <c r="V139" t="s">
        <v>55</v>
      </c>
    </row>
    <row r="140" spans="1:22" hidden="1">
      <c r="A140" t="s">
        <v>8565</v>
      </c>
      <c r="B140" t="s">
        <v>8773</v>
      </c>
      <c r="C140" t="s">
        <v>1</v>
      </c>
      <c r="D140" t="s">
        <v>7879</v>
      </c>
      <c r="E140" t="s">
        <v>7881</v>
      </c>
      <c r="F140" t="s">
        <v>7880</v>
      </c>
      <c r="G140">
        <v>1724</v>
      </c>
      <c r="H140">
        <v>1724</v>
      </c>
      <c r="I140">
        <v>1724</v>
      </c>
      <c r="J140">
        <v>1724</v>
      </c>
      <c r="K140">
        <v>0</v>
      </c>
      <c r="L140" s="2">
        <v>0</v>
      </c>
      <c r="M140" s="2">
        <v>0</v>
      </c>
      <c r="N140" s="2">
        <v>0</v>
      </c>
      <c r="O140" s="2">
        <v>192.1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192.1</v>
      </c>
      <c r="V140" t="s">
        <v>55</v>
      </c>
    </row>
    <row r="141" spans="1:22" hidden="1">
      <c r="A141" t="s">
        <v>8565</v>
      </c>
      <c r="B141" t="s">
        <v>8773</v>
      </c>
      <c r="C141" t="s">
        <v>1</v>
      </c>
      <c r="D141" t="s">
        <v>7879</v>
      </c>
      <c r="E141" t="s">
        <v>7881</v>
      </c>
      <c r="F141" t="s">
        <v>7880</v>
      </c>
      <c r="G141">
        <v>1725</v>
      </c>
      <c r="H141">
        <v>1725</v>
      </c>
      <c r="I141">
        <v>1725</v>
      </c>
      <c r="J141">
        <v>1725</v>
      </c>
      <c r="K141">
        <v>0</v>
      </c>
      <c r="L141" s="2">
        <v>0</v>
      </c>
      <c r="M141" s="2">
        <v>0</v>
      </c>
      <c r="N141" s="2">
        <v>0</v>
      </c>
      <c r="O141" s="2">
        <v>192.1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192.1</v>
      </c>
      <c r="V141" t="s">
        <v>55</v>
      </c>
    </row>
    <row r="142" spans="1:22" hidden="1">
      <c r="A142" t="s">
        <v>8565</v>
      </c>
      <c r="B142" t="s">
        <v>8773</v>
      </c>
      <c r="C142" t="s">
        <v>1</v>
      </c>
      <c r="D142" t="s">
        <v>7879</v>
      </c>
      <c r="E142" t="s">
        <v>7881</v>
      </c>
      <c r="F142" t="s">
        <v>7880</v>
      </c>
      <c r="G142">
        <v>1726</v>
      </c>
      <c r="H142">
        <v>1726</v>
      </c>
      <c r="I142">
        <v>1726</v>
      </c>
      <c r="J142">
        <v>1726</v>
      </c>
      <c r="K142">
        <v>0</v>
      </c>
      <c r="L142" s="2">
        <v>0</v>
      </c>
      <c r="M142" s="2">
        <v>0</v>
      </c>
      <c r="N142" s="2">
        <v>0</v>
      </c>
      <c r="O142" s="2">
        <v>67.62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67.62</v>
      </c>
      <c r="V142" t="s">
        <v>55</v>
      </c>
    </row>
    <row r="143" spans="1:22" hidden="1">
      <c r="A143" t="s">
        <v>8565</v>
      </c>
      <c r="B143" t="s">
        <v>8788</v>
      </c>
      <c r="C143" t="s">
        <v>1</v>
      </c>
      <c r="D143" t="s">
        <v>7879</v>
      </c>
      <c r="E143" t="s">
        <v>7881</v>
      </c>
      <c r="F143" t="s">
        <v>7880</v>
      </c>
      <c r="G143">
        <v>1727</v>
      </c>
      <c r="H143">
        <v>1727</v>
      </c>
      <c r="I143">
        <v>1727</v>
      </c>
      <c r="J143">
        <v>1727</v>
      </c>
      <c r="K143">
        <v>0</v>
      </c>
      <c r="L143" s="2">
        <v>0</v>
      </c>
      <c r="M143" s="2">
        <v>0</v>
      </c>
      <c r="N143" s="2">
        <v>0</v>
      </c>
      <c r="O143" s="2">
        <v>161.28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161.28</v>
      </c>
      <c r="V143" t="s">
        <v>55</v>
      </c>
    </row>
    <row r="144" spans="1:22" hidden="1">
      <c r="A144" t="s">
        <v>8565</v>
      </c>
      <c r="B144" t="s">
        <v>8774</v>
      </c>
      <c r="C144" t="s">
        <v>1</v>
      </c>
      <c r="D144" t="s">
        <v>7879</v>
      </c>
      <c r="E144" t="s">
        <v>7881</v>
      </c>
      <c r="F144" t="s">
        <v>7880</v>
      </c>
      <c r="G144">
        <v>1728</v>
      </c>
      <c r="H144">
        <v>1728</v>
      </c>
      <c r="I144">
        <v>1728</v>
      </c>
      <c r="J144">
        <v>1728</v>
      </c>
      <c r="K144">
        <v>0</v>
      </c>
      <c r="L144" s="2">
        <v>0</v>
      </c>
      <c r="M144" s="2">
        <v>0</v>
      </c>
      <c r="N144" s="2">
        <v>0</v>
      </c>
      <c r="O144" s="2">
        <v>199.14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199.14</v>
      </c>
      <c r="V144" t="s">
        <v>55</v>
      </c>
    </row>
    <row r="145" spans="1:22" hidden="1">
      <c r="A145" t="s">
        <v>8565</v>
      </c>
      <c r="B145" t="s">
        <v>8774</v>
      </c>
      <c r="C145" t="s">
        <v>1</v>
      </c>
      <c r="D145" t="s">
        <v>7879</v>
      </c>
      <c r="E145" t="s">
        <v>7881</v>
      </c>
      <c r="F145" t="s">
        <v>7880</v>
      </c>
      <c r="G145">
        <v>1729</v>
      </c>
      <c r="H145">
        <v>1729</v>
      </c>
      <c r="I145">
        <v>1729</v>
      </c>
      <c r="J145">
        <v>1729</v>
      </c>
      <c r="K145">
        <v>0</v>
      </c>
      <c r="L145" s="2">
        <v>0</v>
      </c>
      <c r="M145" s="2">
        <v>0</v>
      </c>
      <c r="N145" s="2">
        <v>0</v>
      </c>
      <c r="O145" s="2">
        <v>49.72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49.72</v>
      </c>
      <c r="V145" t="s">
        <v>55</v>
      </c>
    </row>
    <row r="146" spans="1:22" hidden="1">
      <c r="A146" t="s">
        <v>8565</v>
      </c>
      <c r="B146" t="s">
        <v>8775</v>
      </c>
      <c r="C146" t="s">
        <v>1</v>
      </c>
      <c r="D146" t="s">
        <v>7879</v>
      </c>
      <c r="E146" t="s">
        <v>7881</v>
      </c>
      <c r="F146" t="s">
        <v>7880</v>
      </c>
      <c r="G146">
        <v>1730</v>
      </c>
      <c r="H146">
        <v>1730</v>
      </c>
      <c r="I146">
        <v>1730</v>
      </c>
      <c r="J146">
        <v>1730</v>
      </c>
      <c r="K146">
        <v>0</v>
      </c>
      <c r="L146" s="2">
        <v>0</v>
      </c>
      <c r="M146" s="2">
        <v>0</v>
      </c>
      <c r="N146" s="2">
        <v>0</v>
      </c>
      <c r="O146" s="2">
        <v>56.73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56.73</v>
      </c>
      <c r="V146" t="s">
        <v>55</v>
      </c>
    </row>
    <row r="147" spans="1:22" hidden="1">
      <c r="A147" t="s">
        <v>8565</v>
      </c>
      <c r="B147" t="s">
        <v>8775</v>
      </c>
      <c r="C147" t="s">
        <v>1</v>
      </c>
      <c r="D147" t="s">
        <v>7879</v>
      </c>
      <c r="E147" t="s">
        <v>7881</v>
      </c>
      <c r="F147" t="s">
        <v>7880</v>
      </c>
      <c r="G147">
        <v>1731</v>
      </c>
      <c r="H147">
        <v>1731</v>
      </c>
      <c r="I147">
        <v>1731</v>
      </c>
      <c r="J147">
        <v>1731</v>
      </c>
      <c r="K147">
        <v>0</v>
      </c>
      <c r="L147" s="2">
        <v>0</v>
      </c>
      <c r="M147" s="2">
        <v>0</v>
      </c>
      <c r="N147" s="2">
        <v>0</v>
      </c>
      <c r="O147" s="2">
        <v>823.06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823.06</v>
      </c>
      <c r="V147" t="s">
        <v>55</v>
      </c>
    </row>
    <row r="148" spans="1:22" hidden="1">
      <c r="A148" t="s">
        <v>8565</v>
      </c>
      <c r="B148" t="s">
        <v>8776</v>
      </c>
      <c r="C148" t="s">
        <v>1</v>
      </c>
      <c r="D148" t="s">
        <v>7879</v>
      </c>
      <c r="E148" t="s">
        <v>7881</v>
      </c>
      <c r="F148" t="s">
        <v>7880</v>
      </c>
      <c r="G148">
        <v>1732</v>
      </c>
      <c r="H148">
        <v>1732</v>
      </c>
      <c r="I148">
        <v>1732</v>
      </c>
      <c r="J148">
        <v>1732</v>
      </c>
      <c r="K148">
        <v>0</v>
      </c>
      <c r="L148" s="2">
        <v>0</v>
      </c>
      <c r="M148" s="2">
        <v>0</v>
      </c>
      <c r="N148" s="2">
        <v>0</v>
      </c>
      <c r="O148" s="2">
        <v>50.64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50.64</v>
      </c>
      <c r="V148" t="s">
        <v>55</v>
      </c>
    </row>
    <row r="149" spans="1:22" hidden="1">
      <c r="A149" t="s">
        <v>8565</v>
      </c>
      <c r="B149" t="s">
        <v>8776</v>
      </c>
      <c r="C149" t="s">
        <v>1</v>
      </c>
      <c r="D149" t="s">
        <v>7879</v>
      </c>
      <c r="E149" t="s">
        <v>7881</v>
      </c>
      <c r="F149" t="s">
        <v>7880</v>
      </c>
      <c r="G149">
        <v>1733</v>
      </c>
      <c r="H149">
        <v>1733</v>
      </c>
      <c r="I149">
        <v>1733</v>
      </c>
      <c r="J149">
        <v>1733</v>
      </c>
      <c r="K149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t="s">
        <v>55</v>
      </c>
    </row>
    <row r="150" spans="1:22" hidden="1">
      <c r="A150" t="s">
        <v>8565</v>
      </c>
      <c r="B150" t="s">
        <v>8777</v>
      </c>
      <c r="C150" t="s">
        <v>1</v>
      </c>
      <c r="D150" t="s">
        <v>7879</v>
      </c>
      <c r="E150" t="s">
        <v>7881</v>
      </c>
      <c r="F150" t="s">
        <v>7880</v>
      </c>
      <c r="G150">
        <v>1733</v>
      </c>
      <c r="H150">
        <v>1733</v>
      </c>
      <c r="I150">
        <v>1733</v>
      </c>
      <c r="J150">
        <v>1733</v>
      </c>
      <c r="K150">
        <v>0</v>
      </c>
      <c r="L150" s="2">
        <v>0</v>
      </c>
      <c r="M150" s="2">
        <v>0</v>
      </c>
      <c r="N150" s="2">
        <v>0</v>
      </c>
      <c r="O150" s="2">
        <v>46.08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46.08</v>
      </c>
      <c r="V150" t="s">
        <v>55</v>
      </c>
    </row>
    <row r="151" spans="1:22" hidden="1">
      <c r="A151" t="s">
        <v>8565</v>
      </c>
      <c r="B151" t="s">
        <v>8777</v>
      </c>
      <c r="C151" t="s">
        <v>1</v>
      </c>
      <c r="D151" t="s">
        <v>7879</v>
      </c>
      <c r="E151" t="s">
        <v>7881</v>
      </c>
      <c r="F151" t="s">
        <v>7880</v>
      </c>
      <c r="G151">
        <v>1734</v>
      </c>
      <c r="H151">
        <v>1734</v>
      </c>
      <c r="I151">
        <v>1734</v>
      </c>
      <c r="J151">
        <v>1734</v>
      </c>
      <c r="K151">
        <v>0</v>
      </c>
      <c r="L151" s="2">
        <v>0</v>
      </c>
      <c r="M151" s="2">
        <v>0</v>
      </c>
      <c r="N151" s="2">
        <v>0</v>
      </c>
      <c r="O151" s="2">
        <v>143.91999999999999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143.91999999999999</v>
      </c>
      <c r="V151" t="s">
        <v>55</v>
      </c>
    </row>
    <row r="152" spans="1:22" hidden="1">
      <c r="A152" t="s">
        <v>8565</v>
      </c>
      <c r="B152" t="s">
        <v>8778</v>
      </c>
      <c r="C152" t="s">
        <v>1</v>
      </c>
      <c r="D152" t="s">
        <v>7879</v>
      </c>
      <c r="E152" t="s">
        <v>7881</v>
      </c>
      <c r="F152" t="s">
        <v>7880</v>
      </c>
      <c r="G152">
        <v>1735</v>
      </c>
      <c r="H152">
        <v>1735</v>
      </c>
      <c r="I152">
        <v>1735</v>
      </c>
      <c r="J152">
        <v>1735</v>
      </c>
      <c r="K15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51.84</v>
      </c>
      <c r="V152" t="s">
        <v>55</v>
      </c>
    </row>
    <row r="153" spans="1:22" hidden="1">
      <c r="A153" t="s">
        <v>8565</v>
      </c>
      <c r="B153" t="s">
        <v>8778</v>
      </c>
      <c r="C153" t="s">
        <v>1</v>
      </c>
      <c r="D153" t="s">
        <v>7879</v>
      </c>
      <c r="E153" t="s">
        <v>7881</v>
      </c>
      <c r="F153" t="s">
        <v>7880</v>
      </c>
      <c r="G153">
        <v>1736</v>
      </c>
      <c r="H153">
        <v>1736</v>
      </c>
      <c r="I153">
        <v>1736</v>
      </c>
      <c r="J153">
        <v>1736</v>
      </c>
      <c r="K153">
        <v>0</v>
      </c>
      <c r="L153" s="2">
        <v>0</v>
      </c>
      <c r="M153" s="2">
        <v>0</v>
      </c>
      <c r="N153" s="2">
        <v>0</v>
      </c>
      <c r="O153" s="2">
        <v>495.1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495.1</v>
      </c>
      <c r="V153" t="s">
        <v>55</v>
      </c>
    </row>
    <row r="154" spans="1:22" hidden="1">
      <c r="A154" t="s">
        <v>8565</v>
      </c>
      <c r="B154" t="s">
        <v>8778</v>
      </c>
      <c r="C154" t="s">
        <v>1</v>
      </c>
      <c r="D154" t="s">
        <v>7879</v>
      </c>
      <c r="E154" t="s">
        <v>7881</v>
      </c>
      <c r="F154" t="s">
        <v>7880</v>
      </c>
      <c r="G154">
        <v>1737</v>
      </c>
      <c r="H154">
        <v>1737</v>
      </c>
      <c r="I154">
        <v>1737</v>
      </c>
      <c r="J154">
        <v>1737</v>
      </c>
      <c r="K154">
        <v>0</v>
      </c>
      <c r="L154" s="2">
        <v>0</v>
      </c>
      <c r="M154" s="2">
        <v>0</v>
      </c>
      <c r="N154" s="2">
        <v>0</v>
      </c>
      <c r="O154" s="2">
        <v>212.26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212.26</v>
      </c>
      <c r="V154" t="s">
        <v>55</v>
      </c>
    </row>
    <row r="155" spans="1:22" hidden="1">
      <c r="A155" t="s">
        <v>8565</v>
      </c>
      <c r="B155" t="s">
        <v>8778</v>
      </c>
      <c r="C155" t="s">
        <v>1</v>
      </c>
      <c r="D155" t="s">
        <v>7879</v>
      </c>
      <c r="E155" t="s">
        <v>7881</v>
      </c>
      <c r="F155" t="s">
        <v>7880</v>
      </c>
      <c r="G155">
        <v>1738</v>
      </c>
      <c r="H155">
        <v>1738</v>
      </c>
      <c r="I155">
        <v>1738</v>
      </c>
      <c r="J155">
        <v>1738</v>
      </c>
      <c r="K155">
        <v>0</v>
      </c>
      <c r="L155" s="2">
        <v>0</v>
      </c>
      <c r="M155" s="2">
        <v>0</v>
      </c>
      <c r="N155" s="2">
        <v>0</v>
      </c>
      <c r="O155" s="2">
        <v>204.08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204.08</v>
      </c>
      <c r="V155" t="s">
        <v>55</v>
      </c>
    </row>
    <row r="156" spans="1:22" hidden="1">
      <c r="A156" t="s">
        <v>8565</v>
      </c>
      <c r="B156" t="s">
        <v>8778</v>
      </c>
      <c r="C156" t="s">
        <v>1</v>
      </c>
      <c r="D156" t="s">
        <v>7879</v>
      </c>
      <c r="E156" t="s">
        <v>7881</v>
      </c>
      <c r="F156" t="s">
        <v>7880</v>
      </c>
      <c r="G156">
        <v>1739</v>
      </c>
      <c r="H156">
        <v>1739</v>
      </c>
      <c r="I156">
        <v>1739</v>
      </c>
      <c r="J156">
        <v>1739</v>
      </c>
      <c r="K156">
        <v>0</v>
      </c>
      <c r="L156" s="2">
        <v>0</v>
      </c>
      <c r="M156" s="2">
        <v>0</v>
      </c>
      <c r="N156" s="2">
        <v>0</v>
      </c>
      <c r="O156" s="2">
        <v>127.06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127.06</v>
      </c>
      <c r="V156" t="s">
        <v>55</v>
      </c>
    </row>
    <row r="157" spans="1:22" hidden="1">
      <c r="A157" t="s">
        <v>8565</v>
      </c>
      <c r="B157" t="s">
        <v>8784</v>
      </c>
      <c r="C157" t="s">
        <v>1</v>
      </c>
      <c r="D157" t="s">
        <v>7879</v>
      </c>
      <c r="E157" t="s">
        <v>7881</v>
      </c>
      <c r="F157" t="s">
        <v>7880</v>
      </c>
      <c r="G157">
        <v>1740</v>
      </c>
      <c r="H157">
        <v>1740</v>
      </c>
      <c r="I157">
        <v>1740</v>
      </c>
      <c r="J157">
        <v>1740</v>
      </c>
      <c r="K157">
        <v>0</v>
      </c>
      <c r="L157" s="2">
        <v>0</v>
      </c>
      <c r="M157" s="2">
        <v>0</v>
      </c>
      <c r="N157" s="2">
        <v>0</v>
      </c>
      <c r="O157" s="2">
        <v>73.3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73.3</v>
      </c>
      <c r="V157" t="s">
        <v>55</v>
      </c>
    </row>
    <row r="158" spans="1:22" hidden="1">
      <c r="A158" t="s">
        <v>8565</v>
      </c>
      <c r="B158" t="s">
        <v>8784</v>
      </c>
      <c r="C158" t="s">
        <v>1</v>
      </c>
      <c r="D158" t="s">
        <v>7879</v>
      </c>
      <c r="E158" t="s">
        <v>7881</v>
      </c>
      <c r="F158" t="s">
        <v>7880</v>
      </c>
      <c r="G158">
        <v>1741</v>
      </c>
      <c r="H158">
        <v>1741</v>
      </c>
      <c r="I158">
        <v>1741</v>
      </c>
      <c r="J158">
        <v>1741</v>
      </c>
      <c r="K158">
        <v>0</v>
      </c>
      <c r="L158" s="2">
        <v>0</v>
      </c>
      <c r="M158" s="2">
        <v>0</v>
      </c>
      <c r="N158" s="2">
        <v>0</v>
      </c>
      <c r="O158" s="2">
        <v>52.9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52.9</v>
      </c>
      <c r="V158" t="s">
        <v>55</v>
      </c>
    </row>
    <row r="159" spans="1:22" hidden="1">
      <c r="A159" t="s">
        <v>8565</v>
      </c>
      <c r="B159" t="s">
        <v>8779</v>
      </c>
      <c r="C159" t="s">
        <v>1</v>
      </c>
      <c r="D159" t="s">
        <v>7879</v>
      </c>
      <c r="E159" t="s">
        <v>7881</v>
      </c>
      <c r="F159" t="s">
        <v>7880</v>
      </c>
      <c r="G159">
        <v>1742</v>
      </c>
      <c r="H159">
        <v>1742</v>
      </c>
      <c r="I159">
        <v>1742</v>
      </c>
      <c r="J159">
        <v>1742</v>
      </c>
      <c r="K159">
        <v>0</v>
      </c>
      <c r="L159" s="2">
        <v>0</v>
      </c>
      <c r="M159" s="2">
        <v>0</v>
      </c>
      <c r="N159" s="2">
        <v>0</v>
      </c>
      <c r="O159" s="2">
        <v>1199.8399999999999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1199.8399999999999</v>
      </c>
      <c r="V159" t="s">
        <v>55</v>
      </c>
    </row>
    <row r="160" spans="1:22" hidden="1">
      <c r="A160" t="s">
        <v>8565</v>
      </c>
      <c r="B160" t="s">
        <v>8785</v>
      </c>
      <c r="C160" t="s">
        <v>1</v>
      </c>
      <c r="D160" t="s">
        <v>7879</v>
      </c>
      <c r="E160" t="s">
        <v>7881</v>
      </c>
      <c r="F160" t="s">
        <v>7880</v>
      </c>
      <c r="G160">
        <v>1743</v>
      </c>
      <c r="H160">
        <v>1743</v>
      </c>
      <c r="I160">
        <v>1743</v>
      </c>
      <c r="J160">
        <v>1743</v>
      </c>
      <c r="K160">
        <v>0</v>
      </c>
      <c r="L160" s="2">
        <v>0</v>
      </c>
      <c r="M160" s="2">
        <v>0</v>
      </c>
      <c r="N160" s="2">
        <v>0</v>
      </c>
      <c r="O160" s="2">
        <v>250.66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250.66</v>
      </c>
      <c r="V160" t="s">
        <v>55</v>
      </c>
    </row>
    <row r="161" spans="1:22" hidden="1">
      <c r="A161" t="s">
        <v>8565</v>
      </c>
      <c r="B161" t="s">
        <v>8783</v>
      </c>
      <c r="C161" t="s">
        <v>1</v>
      </c>
      <c r="D161" t="s">
        <v>7879</v>
      </c>
      <c r="E161" t="s">
        <v>7881</v>
      </c>
      <c r="F161" t="s">
        <v>7880</v>
      </c>
      <c r="G161">
        <v>1744</v>
      </c>
      <c r="H161">
        <v>1744</v>
      </c>
      <c r="I161">
        <v>1744</v>
      </c>
      <c r="J161">
        <v>1744</v>
      </c>
      <c r="K161">
        <v>0</v>
      </c>
      <c r="L161" s="2">
        <v>0</v>
      </c>
      <c r="M161" s="2">
        <v>0</v>
      </c>
      <c r="N161" s="2">
        <v>0</v>
      </c>
      <c r="O161" s="2">
        <v>52.9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52.9</v>
      </c>
      <c r="V161" t="s">
        <v>55</v>
      </c>
    </row>
    <row r="162" spans="1:22" hidden="1">
      <c r="A162" t="s">
        <v>8565</v>
      </c>
      <c r="B162" t="s">
        <v>8783</v>
      </c>
      <c r="C162" t="s">
        <v>1</v>
      </c>
      <c r="D162" t="s">
        <v>7879</v>
      </c>
      <c r="E162" t="s">
        <v>7881</v>
      </c>
      <c r="F162" t="s">
        <v>7880</v>
      </c>
      <c r="G162">
        <v>1745</v>
      </c>
      <c r="H162">
        <v>1745</v>
      </c>
      <c r="I162">
        <v>1745</v>
      </c>
      <c r="J162">
        <v>1745</v>
      </c>
      <c r="K162">
        <v>0</v>
      </c>
      <c r="L162" s="2">
        <v>0</v>
      </c>
      <c r="M162" s="2">
        <v>0</v>
      </c>
      <c r="N162" s="2">
        <v>0</v>
      </c>
      <c r="O162" s="2">
        <v>70.06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70.06</v>
      </c>
      <c r="V162" t="s">
        <v>55</v>
      </c>
    </row>
    <row r="163" spans="1:22" hidden="1">
      <c r="A163" t="s">
        <v>8565</v>
      </c>
      <c r="B163" t="s">
        <v>8783</v>
      </c>
      <c r="C163" t="s">
        <v>1</v>
      </c>
      <c r="D163" t="s">
        <v>7879</v>
      </c>
      <c r="E163" t="s">
        <v>7881</v>
      </c>
      <c r="F163" t="s">
        <v>7880</v>
      </c>
      <c r="G163">
        <v>1746</v>
      </c>
      <c r="H163">
        <v>1746</v>
      </c>
      <c r="I163">
        <v>1746</v>
      </c>
      <c r="J163">
        <v>1746</v>
      </c>
      <c r="K163">
        <v>0</v>
      </c>
      <c r="L163" s="2">
        <v>0</v>
      </c>
      <c r="M163" s="2">
        <v>0</v>
      </c>
      <c r="N163" s="2">
        <v>0</v>
      </c>
      <c r="O163" s="2">
        <v>416.98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416.98</v>
      </c>
      <c r="V163" t="s">
        <v>55</v>
      </c>
    </row>
    <row r="164" spans="1:22" hidden="1">
      <c r="A164" t="s">
        <v>8565</v>
      </c>
      <c r="B164" t="s">
        <v>8787</v>
      </c>
      <c r="C164" t="s">
        <v>1</v>
      </c>
      <c r="D164" t="s">
        <v>7879</v>
      </c>
      <c r="E164" t="s">
        <v>7881</v>
      </c>
      <c r="F164" t="s">
        <v>7880</v>
      </c>
      <c r="G164">
        <v>1747</v>
      </c>
      <c r="H164">
        <v>1747</v>
      </c>
      <c r="I164">
        <v>1747</v>
      </c>
      <c r="J164">
        <v>1747</v>
      </c>
      <c r="K164">
        <v>0</v>
      </c>
      <c r="L164" s="2">
        <v>0</v>
      </c>
      <c r="M164" s="2">
        <v>0</v>
      </c>
      <c r="N164" s="2">
        <v>0</v>
      </c>
      <c r="O164" s="2">
        <v>815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815</v>
      </c>
      <c r="V164" t="s">
        <v>55</v>
      </c>
    </row>
    <row r="165" spans="1:22" hidden="1">
      <c r="A165" t="s">
        <v>8565</v>
      </c>
      <c r="B165" t="s">
        <v>8787</v>
      </c>
      <c r="C165" t="s">
        <v>1</v>
      </c>
      <c r="D165" t="s">
        <v>7879</v>
      </c>
      <c r="E165" t="s">
        <v>7881</v>
      </c>
      <c r="F165" t="s">
        <v>7880</v>
      </c>
      <c r="G165">
        <v>1748</v>
      </c>
      <c r="H165">
        <v>1748</v>
      </c>
      <c r="I165">
        <v>1748</v>
      </c>
      <c r="J165">
        <v>1748</v>
      </c>
      <c r="K165">
        <v>0</v>
      </c>
      <c r="L165" s="2">
        <v>0</v>
      </c>
      <c r="M165" s="2">
        <v>0</v>
      </c>
      <c r="N165" s="2">
        <v>0</v>
      </c>
      <c r="O165" s="2">
        <v>46.08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46.08</v>
      </c>
      <c r="V165" t="s">
        <v>55</v>
      </c>
    </row>
    <row r="166" spans="1:22" hidden="1">
      <c r="A166" t="s">
        <v>8565</v>
      </c>
      <c r="B166" t="s">
        <v>8772</v>
      </c>
      <c r="C166" t="s">
        <v>1</v>
      </c>
      <c r="D166" t="s">
        <v>7879</v>
      </c>
      <c r="E166" t="s">
        <v>8046</v>
      </c>
      <c r="F166" t="s">
        <v>8047</v>
      </c>
      <c r="G166">
        <v>65</v>
      </c>
      <c r="H166">
        <v>65</v>
      </c>
      <c r="I166">
        <v>65</v>
      </c>
      <c r="J166">
        <v>65</v>
      </c>
      <c r="K166">
        <v>0</v>
      </c>
      <c r="L166" s="2">
        <v>0</v>
      </c>
      <c r="M166" s="2">
        <v>0</v>
      </c>
      <c r="N166" s="2">
        <v>0</v>
      </c>
      <c r="O166" s="2">
        <v>7.46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7.46</v>
      </c>
      <c r="V166" t="s">
        <v>55</v>
      </c>
    </row>
    <row r="167" spans="1:22" hidden="1">
      <c r="A167" t="s">
        <v>8565</v>
      </c>
      <c r="B167" t="s">
        <v>8773</v>
      </c>
      <c r="C167" t="s">
        <v>1</v>
      </c>
      <c r="D167" t="s">
        <v>7879</v>
      </c>
      <c r="E167" t="s">
        <v>8046</v>
      </c>
      <c r="F167" t="s">
        <v>8047</v>
      </c>
      <c r="G167">
        <v>66</v>
      </c>
      <c r="H167">
        <v>66</v>
      </c>
      <c r="I167">
        <v>66</v>
      </c>
      <c r="J167">
        <v>66</v>
      </c>
      <c r="K167">
        <v>0</v>
      </c>
      <c r="L167" s="2">
        <v>0</v>
      </c>
      <c r="M167" s="2">
        <v>0</v>
      </c>
      <c r="N167" s="2">
        <v>0</v>
      </c>
      <c r="O167" s="2">
        <v>37.299999999999997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37.299999999999997</v>
      </c>
      <c r="V167" t="s">
        <v>55</v>
      </c>
    </row>
    <row r="168" spans="1:22" hidden="1">
      <c r="A168" t="s">
        <v>8565</v>
      </c>
      <c r="B168" t="s">
        <v>8788</v>
      </c>
      <c r="C168" t="s">
        <v>1</v>
      </c>
      <c r="D168" t="s">
        <v>7879</v>
      </c>
      <c r="E168" t="s">
        <v>8046</v>
      </c>
      <c r="F168" t="s">
        <v>8047</v>
      </c>
      <c r="G168">
        <v>67</v>
      </c>
      <c r="H168">
        <v>67</v>
      </c>
      <c r="I168">
        <v>67</v>
      </c>
      <c r="J168">
        <v>67</v>
      </c>
      <c r="K168">
        <v>0</v>
      </c>
      <c r="L168" s="2">
        <v>0</v>
      </c>
      <c r="M168" s="2">
        <v>0</v>
      </c>
      <c r="N168" s="2">
        <v>0</v>
      </c>
      <c r="O168" s="2">
        <v>219.4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219.4</v>
      </c>
      <c r="V168" t="s">
        <v>55</v>
      </c>
    </row>
    <row r="169" spans="1:22" hidden="1">
      <c r="A169" t="s">
        <v>8565</v>
      </c>
      <c r="B169" t="s">
        <v>8774</v>
      </c>
      <c r="C169" t="s">
        <v>1</v>
      </c>
      <c r="D169" t="s">
        <v>7879</v>
      </c>
      <c r="E169" t="s">
        <v>8046</v>
      </c>
      <c r="F169" t="s">
        <v>8047</v>
      </c>
      <c r="G169">
        <v>68</v>
      </c>
      <c r="H169">
        <v>68</v>
      </c>
      <c r="I169">
        <v>68</v>
      </c>
      <c r="J169">
        <v>68</v>
      </c>
      <c r="K169">
        <v>0</v>
      </c>
      <c r="L169" s="2">
        <v>0</v>
      </c>
      <c r="M169" s="2">
        <v>0</v>
      </c>
      <c r="N169" s="2">
        <v>0</v>
      </c>
      <c r="O169" s="2">
        <v>49.2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49.2</v>
      </c>
      <c r="V169" t="s">
        <v>55</v>
      </c>
    </row>
    <row r="170" spans="1:22" hidden="1">
      <c r="A170" t="s">
        <v>8565</v>
      </c>
      <c r="B170" t="s">
        <v>8778</v>
      </c>
      <c r="C170" t="s">
        <v>1</v>
      </c>
      <c r="D170" t="s">
        <v>7879</v>
      </c>
      <c r="E170" t="s">
        <v>8046</v>
      </c>
      <c r="F170" t="s">
        <v>8047</v>
      </c>
      <c r="G170">
        <v>69</v>
      </c>
      <c r="H170">
        <v>69</v>
      </c>
      <c r="I170">
        <v>69</v>
      </c>
      <c r="J170">
        <v>69</v>
      </c>
      <c r="K170">
        <v>0</v>
      </c>
      <c r="L170" s="2">
        <v>0</v>
      </c>
      <c r="M170" s="2">
        <v>0</v>
      </c>
      <c r="N170" s="2">
        <v>0</v>
      </c>
      <c r="O170" s="2">
        <v>581.47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581.47</v>
      </c>
      <c r="V170" t="s">
        <v>55</v>
      </c>
    </row>
    <row r="171" spans="1:22" hidden="1">
      <c r="A171" t="s">
        <v>8565</v>
      </c>
      <c r="B171" t="s">
        <v>8779</v>
      </c>
      <c r="C171" t="s">
        <v>1</v>
      </c>
      <c r="D171" t="s">
        <v>7879</v>
      </c>
      <c r="E171" t="s">
        <v>8046</v>
      </c>
      <c r="F171" t="s">
        <v>8047</v>
      </c>
      <c r="G171">
        <v>70</v>
      </c>
      <c r="H171">
        <v>70</v>
      </c>
      <c r="I171">
        <v>70</v>
      </c>
      <c r="J171">
        <v>70</v>
      </c>
      <c r="K171">
        <v>0</v>
      </c>
      <c r="L171" s="2">
        <v>0</v>
      </c>
      <c r="M171" s="2">
        <v>0</v>
      </c>
      <c r="N171" s="2">
        <v>0</v>
      </c>
      <c r="O171" s="2">
        <v>38.630000000000003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38.630000000000003</v>
      </c>
      <c r="V171" t="s">
        <v>55</v>
      </c>
    </row>
    <row r="172" spans="1:22" hidden="1">
      <c r="A172" t="s">
        <v>8565</v>
      </c>
      <c r="B172" t="s">
        <v>8785</v>
      </c>
      <c r="C172" t="s">
        <v>1</v>
      </c>
      <c r="D172" t="s">
        <v>7879</v>
      </c>
      <c r="E172" t="s">
        <v>8046</v>
      </c>
      <c r="F172" t="s">
        <v>8047</v>
      </c>
      <c r="G172">
        <v>71</v>
      </c>
      <c r="H172">
        <v>71</v>
      </c>
      <c r="I172">
        <v>71</v>
      </c>
      <c r="J172">
        <v>71</v>
      </c>
      <c r="K172">
        <v>0</v>
      </c>
      <c r="L172" s="2">
        <v>0</v>
      </c>
      <c r="M172" s="2">
        <v>0</v>
      </c>
      <c r="N172" s="2">
        <v>0</v>
      </c>
      <c r="O172" s="2">
        <v>35.5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35.5</v>
      </c>
      <c r="V172" t="s">
        <v>55</v>
      </c>
    </row>
    <row r="173" spans="1:22" hidden="1">
      <c r="A173" t="s">
        <v>8565</v>
      </c>
      <c r="B173" t="s">
        <v>8785</v>
      </c>
      <c r="C173" t="s">
        <v>1</v>
      </c>
      <c r="D173" t="s">
        <v>7879</v>
      </c>
      <c r="E173" t="s">
        <v>8046</v>
      </c>
      <c r="F173" t="s">
        <v>8047</v>
      </c>
      <c r="G173">
        <v>72</v>
      </c>
      <c r="H173">
        <v>72</v>
      </c>
      <c r="I173">
        <v>72</v>
      </c>
      <c r="J173">
        <v>72</v>
      </c>
      <c r="K173">
        <v>0</v>
      </c>
      <c r="L173" s="2">
        <v>0</v>
      </c>
      <c r="M173" s="2">
        <v>0</v>
      </c>
      <c r="N173" s="2">
        <v>0</v>
      </c>
      <c r="O173" s="2">
        <v>30.8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30.8</v>
      </c>
      <c r="V173" t="s">
        <v>55</v>
      </c>
    </row>
    <row r="174" spans="1:22" hidden="1">
      <c r="A174" t="s">
        <v>8565</v>
      </c>
      <c r="B174" t="s">
        <v>8786</v>
      </c>
      <c r="C174" t="s">
        <v>1</v>
      </c>
      <c r="D174" t="s">
        <v>7879</v>
      </c>
      <c r="E174" t="s">
        <v>8046</v>
      </c>
      <c r="F174" t="s">
        <v>8047</v>
      </c>
      <c r="G174">
        <v>73</v>
      </c>
      <c r="H174">
        <v>73</v>
      </c>
      <c r="I174">
        <v>73</v>
      </c>
      <c r="J174">
        <v>73</v>
      </c>
      <c r="K174">
        <v>0</v>
      </c>
      <c r="L174" s="2">
        <v>0</v>
      </c>
      <c r="M174" s="2">
        <v>0</v>
      </c>
      <c r="N174" s="2">
        <v>0</v>
      </c>
      <c r="O174" s="2">
        <v>140.6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140.6</v>
      </c>
      <c r="V174" t="s">
        <v>55</v>
      </c>
    </row>
    <row r="175" spans="1:22" hidden="1">
      <c r="A175" t="s">
        <v>8565</v>
      </c>
      <c r="B175" t="s">
        <v>8783</v>
      </c>
      <c r="C175" t="s">
        <v>1</v>
      </c>
      <c r="D175" t="s">
        <v>7879</v>
      </c>
      <c r="E175" t="s">
        <v>7883</v>
      </c>
      <c r="F175" t="s">
        <v>7884</v>
      </c>
      <c r="G175">
        <v>1000</v>
      </c>
      <c r="H175">
        <v>1000</v>
      </c>
      <c r="I175">
        <v>1000</v>
      </c>
      <c r="J175">
        <v>1000</v>
      </c>
      <c r="K175">
        <v>0</v>
      </c>
      <c r="L175" s="2">
        <v>0</v>
      </c>
      <c r="M175" s="2">
        <v>0</v>
      </c>
      <c r="N175" s="2">
        <v>0</v>
      </c>
      <c r="O175" s="2">
        <v>9.3000000000000007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9.3000000000000007</v>
      </c>
      <c r="V175" t="s">
        <v>55</v>
      </c>
    </row>
    <row r="176" spans="1:22" hidden="1">
      <c r="A176" t="s">
        <v>8565</v>
      </c>
      <c r="B176" t="s">
        <v>8782</v>
      </c>
      <c r="C176" t="s">
        <v>1</v>
      </c>
      <c r="D176" t="s">
        <v>7879</v>
      </c>
      <c r="E176" t="s">
        <v>7883</v>
      </c>
      <c r="F176" t="s">
        <v>7884</v>
      </c>
      <c r="G176">
        <v>999</v>
      </c>
      <c r="H176">
        <v>999</v>
      </c>
      <c r="I176">
        <v>999</v>
      </c>
      <c r="J176">
        <v>999</v>
      </c>
      <c r="K176">
        <v>0</v>
      </c>
      <c r="L176" s="2">
        <v>0</v>
      </c>
      <c r="M176" s="2">
        <v>0</v>
      </c>
      <c r="N176" s="2">
        <v>0</v>
      </c>
      <c r="O176" s="2">
        <v>57.96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57.96</v>
      </c>
      <c r="V176" t="s">
        <v>55</v>
      </c>
    </row>
    <row r="177" spans="1:22" hidden="1">
      <c r="A177" t="s">
        <v>8565</v>
      </c>
      <c r="B177" t="s">
        <v>8782</v>
      </c>
      <c r="C177" t="s">
        <v>1</v>
      </c>
      <c r="D177" t="s">
        <v>7879</v>
      </c>
      <c r="E177" t="s">
        <v>7883</v>
      </c>
      <c r="F177" t="s">
        <v>7884</v>
      </c>
      <c r="G177">
        <v>998</v>
      </c>
      <c r="H177">
        <v>998</v>
      </c>
      <c r="I177">
        <v>998</v>
      </c>
      <c r="J177">
        <v>998</v>
      </c>
      <c r="K177">
        <v>0</v>
      </c>
      <c r="L177" s="2">
        <v>0</v>
      </c>
      <c r="M177" s="2">
        <v>0</v>
      </c>
      <c r="N177" s="2">
        <v>0</v>
      </c>
      <c r="O177" s="2">
        <v>4.05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4.05</v>
      </c>
      <c r="V177" t="s">
        <v>55</v>
      </c>
    </row>
    <row r="178" spans="1:22" hidden="1">
      <c r="A178" t="s">
        <v>8565</v>
      </c>
      <c r="B178" t="s">
        <v>8781</v>
      </c>
      <c r="C178" t="s">
        <v>1</v>
      </c>
      <c r="D178" t="s">
        <v>7879</v>
      </c>
      <c r="E178" t="s">
        <v>7883</v>
      </c>
      <c r="F178" t="s">
        <v>7884</v>
      </c>
      <c r="G178">
        <v>997</v>
      </c>
      <c r="H178">
        <v>997</v>
      </c>
      <c r="I178">
        <v>997</v>
      </c>
      <c r="J178">
        <v>997</v>
      </c>
      <c r="K178">
        <v>0</v>
      </c>
      <c r="L178" s="2">
        <v>0</v>
      </c>
      <c r="M178" s="2">
        <v>0</v>
      </c>
      <c r="N178" s="2">
        <v>0</v>
      </c>
      <c r="O178" s="2">
        <v>25.45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25.45</v>
      </c>
      <c r="V178" t="s">
        <v>55</v>
      </c>
    </row>
    <row r="179" spans="1:22" hidden="1">
      <c r="A179" t="s">
        <v>8565</v>
      </c>
      <c r="B179" t="s">
        <v>8780</v>
      </c>
      <c r="C179" t="s">
        <v>1</v>
      </c>
      <c r="D179" t="s">
        <v>7879</v>
      </c>
      <c r="E179" t="s">
        <v>7883</v>
      </c>
      <c r="F179" t="s">
        <v>7884</v>
      </c>
      <c r="G179">
        <v>996</v>
      </c>
      <c r="H179">
        <v>996</v>
      </c>
      <c r="I179">
        <v>996</v>
      </c>
      <c r="J179">
        <v>996</v>
      </c>
      <c r="K179">
        <v>0</v>
      </c>
      <c r="L179" s="2">
        <v>0</v>
      </c>
      <c r="M179" s="2">
        <v>0</v>
      </c>
      <c r="N179" s="2">
        <v>0</v>
      </c>
      <c r="O179" s="2">
        <v>6.8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6.8</v>
      </c>
      <c r="V179" t="s">
        <v>55</v>
      </c>
    </row>
    <row r="180" spans="1:22" hidden="1">
      <c r="A180" t="s">
        <v>8565</v>
      </c>
      <c r="B180" t="s">
        <v>8779</v>
      </c>
      <c r="C180" t="s">
        <v>1</v>
      </c>
      <c r="D180" t="s">
        <v>7879</v>
      </c>
      <c r="E180" t="s">
        <v>7883</v>
      </c>
      <c r="F180" t="s">
        <v>7884</v>
      </c>
      <c r="G180">
        <v>995</v>
      </c>
      <c r="H180">
        <v>995</v>
      </c>
      <c r="I180">
        <v>995</v>
      </c>
      <c r="J180">
        <v>995</v>
      </c>
      <c r="K180">
        <v>0</v>
      </c>
      <c r="L180" s="2">
        <v>0</v>
      </c>
      <c r="M180" s="2">
        <v>0</v>
      </c>
      <c r="N180" s="2">
        <v>0</v>
      </c>
      <c r="O180" s="2">
        <v>13.7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13.7</v>
      </c>
      <c r="V180" t="s">
        <v>55</v>
      </c>
    </row>
    <row r="181" spans="1:22" hidden="1">
      <c r="A181" t="s">
        <v>8565</v>
      </c>
      <c r="B181" t="s">
        <v>8779</v>
      </c>
      <c r="C181" t="s">
        <v>1</v>
      </c>
      <c r="D181" t="s">
        <v>7879</v>
      </c>
      <c r="E181" t="s">
        <v>7883</v>
      </c>
      <c r="F181" t="s">
        <v>7884</v>
      </c>
      <c r="G181">
        <v>994</v>
      </c>
      <c r="H181">
        <v>994</v>
      </c>
      <c r="I181">
        <v>994</v>
      </c>
      <c r="J181">
        <v>994</v>
      </c>
      <c r="K181">
        <v>0</v>
      </c>
      <c r="L181" s="2">
        <v>0</v>
      </c>
      <c r="M181" s="2">
        <v>0</v>
      </c>
      <c r="N181" s="2">
        <v>0</v>
      </c>
      <c r="O181" s="2">
        <v>6.55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6.55</v>
      </c>
      <c r="V181" t="s">
        <v>55</v>
      </c>
    </row>
    <row r="182" spans="1:22" hidden="1">
      <c r="A182" t="s">
        <v>8565</v>
      </c>
      <c r="B182" t="s">
        <v>8779</v>
      </c>
      <c r="C182" t="s">
        <v>1</v>
      </c>
      <c r="D182" t="s">
        <v>7879</v>
      </c>
      <c r="E182" t="s">
        <v>7883</v>
      </c>
      <c r="F182" t="s">
        <v>7884</v>
      </c>
      <c r="G182">
        <v>993</v>
      </c>
      <c r="H182">
        <v>993</v>
      </c>
      <c r="I182">
        <v>993</v>
      </c>
      <c r="J182">
        <v>993</v>
      </c>
      <c r="K182">
        <v>0</v>
      </c>
      <c r="L182" s="2">
        <v>0</v>
      </c>
      <c r="M182" s="2">
        <v>0</v>
      </c>
      <c r="N182" s="2">
        <v>0</v>
      </c>
      <c r="O182" s="2">
        <v>13.95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13.95</v>
      </c>
      <c r="V182" t="s">
        <v>55</v>
      </c>
    </row>
    <row r="183" spans="1:22" hidden="1">
      <c r="A183" t="s">
        <v>8565</v>
      </c>
      <c r="B183" t="s">
        <v>8779</v>
      </c>
      <c r="C183" t="s">
        <v>1</v>
      </c>
      <c r="D183" t="s">
        <v>7879</v>
      </c>
      <c r="E183" t="s">
        <v>7883</v>
      </c>
      <c r="F183" t="s">
        <v>7884</v>
      </c>
      <c r="G183">
        <v>992</v>
      </c>
      <c r="H183">
        <v>992</v>
      </c>
      <c r="I183">
        <v>992</v>
      </c>
      <c r="J183">
        <v>992</v>
      </c>
      <c r="K183">
        <v>0</v>
      </c>
      <c r="L183" s="2">
        <v>0</v>
      </c>
      <c r="M183" s="2">
        <v>0</v>
      </c>
      <c r="N183" s="2">
        <v>0</v>
      </c>
      <c r="O183" s="2">
        <v>20.45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20.45</v>
      </c>
      <c r="V183" t="s">
        <v>55</v>
      </c>
    </row>
    <row r="184" spans="1:22" hidden="1">
      <c r="A184" t="s">
        <v>8565</v>
      </c>
      <c r="B184" t="s">
        <v>8779</v>
      </c>
      <c r="C184" t="s">
        <v>1</v>
      </c>
      <c r="D184" t="s">
        <v>7879</v>
      </c>
      <c r="E184" t="s">
        <v>7883</v>
      </c>
      <c r="F184" t="s">
        <v>7884</v>
      </c>
      <c r="G184">
        <v>991</v>
      </c>
      <c r="H184">
        <v>991</v>
      </c>
      <c r="I184">
        <v>991</v>
      </c>
      <c r="J184">
        <v>991</v>
      </c>
      <c r="K184">
        <v>0</v>
      </c>
      <c r="L184" s="2">
        <v>0</v>
      </c>
      <c r="M184" s="2">
        <v>0</v>
      </c>
      <c r="N184" s="2">
        <v>0</v>
      </c>
      <c r="O184" s="2">
        <v>46.08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46.08</v>
      </c>
      <c r="V184" t="s">
        <v>55</v>
      </c>
    </row>
    <row r="185" spans="1:22" hidden="1">
      <c r="A185" t="s">
        <v>8565</v>
      </c>
      <c r="B185" t="s">
        <v>8779</v>
      </c>
      <c r="C185" t="s">
        <v>1</v>
      </c>
      <c r="D185" t="s">
        <v>7879</v>
      </c>
      <c r="E185" t="s">
        <v>7883</v>
      </c>
      <c r="F185" t="s">
        <v>7884</v>
      </c>
      <c r="G185">
        <v>990</v>
      </c>
      <c r="H185">
        <v>990</v>
      </c>
      <c r="I185">
        <v>990</v>
      </c>
      <c r="J185">
        <v>990</v>
      </c>
      <c r="K185">
        <v>0</v>
      </c>
      <c r="L185" s="2">
        <v>0</v>
      </c>
      <c r="M185" s="2">
        <v>0</v>
      </c>
      <c r="N185" s="2">
        <v>0</v>
      </c>
      <c r="O185" s="2">
        <v>20.45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20.45</v>
      </c>
      <c r="V185" t="s">
        <v>55</v>
      </c>
    </row>
    <row r="186" spans="1:22" hidden="1">
      <c r="A186" t="s">
        <v>8565</v>
      </c>
      <c r="B186" t="s">
        <v>8779</v>
      </c>
      <c r="C186" t="s">
        <v>1</v>
      </c>
      <c r="D186" t="s">
        <v>7879</v>
      </c>
      <c r="E186" t="s">
        <v>7883</v>
      </c>
      <c r="F186" t="s">
        <v>7884</v>
      </c>
      <c r="G186">
        <v>989</v>
      </c>
      <c r="H186">
        <v>989</v>
      </c>
      <c r="I186">
        <v>989</v>
      </c>
      <c r="J186">
        <v>989</v>
      </c>
      <c r="K186">
        <v>0</v>
      </c>
      <c r="L186" s="2">
        <v>0</v>
      </c>
      <c r="M186" s="2">
        <v>0</v>
      </c>
      <c r="N186" s="2">
        <v>0</v>
      </c>
      <c r="O186" s="2">
        <v>14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14</v>
      </c>
      <c r="V186" t="s">
        <v>55</v>
      </c>
    </row>
    <row r="187" spans="1:22" hidden="1">
      <c r="A187" t="s">
        <v>8565</v>
      </c>
      <c r="B187" t="s">
        <v>8779</v>
      </c>
      <c r="C187" t="s">
        <v>1</v>
      </c>
      <c r="D187" t="s">
        <v>7879</v>
      </c>
      <c r="E187" t="s">
        <v>7883</v>
      </c>
      <c r="F187" t="s">
        <v>7884</v>
      </c>
      <c r="G187">
        <v>988</v>
      </c>
      <c r="H187">
        <v>988</v>
      </c>
      <c r="I187">
        <v>988</v>
      </c>
      <c r="J187">
        <v>988</v>
      </c>
      <c r="K187">
        <v>0</v>
      </c>
      <c r="L187" s="2">
        <v>0</v>
      </c>
      <c r="M187" s="2">
        <v>0</v>
      </c>
      <c r="N187" s="2">
        <v>0</v>
      </c>
      <c r="O187" s="2">
        <v>10.95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10.95</v>
      </c>
      <c r="V187" t="s">
        <v>55</v>
      </c>
    </row>
    <row r="188" spans="1:22" hidden="1">
      <c r="A188" t="s">
        <v>8565</v>
      </c>
      <c r="B188" t="s">
        <v>8779</v>
      </c>
      <c r="C188" t="s">
        <v>1</v>
      </c>
      <c r="D188" t="s">
        <v>7879</v>
      </c>
      <c r="E188" t="s">
        <v>7883</v>
      </c>
      <c r="F188" t="s">
        <v>7884</v>
      </c>
      <c r="G188">
        <v>987</v>
      </c>
      <c r="H188">
        <v>987</v>
      </c>
      <c r="I188">
        <v>987</v>
      </c>
      <c r="J188">
        <v>987</v>
      </c>
      <c r="K188">
        <v>0</v>
      </c>
      <c r="L188" s="2">
        <v>0</v>
      </c>
      <c r="M188" s="2">
        <v>0</v>
      </c>
      <c r="N188" s="2">
        <v>0</v>
      </c>
      <c r="O188" s="2">
        <v>16.63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16.63</v>
      </c>
      <c r="V188" t="s">
        <v>55</v>
      </c>
    </row>
    <row r="189" spans="1:22" hidden="1">
      <c r="A189" t="s">
        <v>8565</v>
      </c>
      <c r="B189" t="s">
        <v>8779</v>
      </c>
      <c r="C189" t="s">
        <v>1</v>
      </c>
      <c r="D189" t="s">
        <v>7879</v>
      </c>
      <c r="E189" t="s">
        <v>7883</v>
      </c>
      <c r="F189" t="s">
        <v>7884</v>
      </c>
      <c r="G189">
        <v>986</v>
      </c>
      <c r="H189">
        <v>986</v>
      </c>
      <c r="I189">
        <v>986</v>
      </c>
      <c r="J189">
        <v>986</v>
      </c>
      <c r="K189">
        <v>0</v>
      </c>
      <c r="L189" s="2">
        <v>0</v>
      </c>
      <c r="M189" s="2">
        <v>0</v>
      </c>
      <c r="N189" s="2">
        <v>0</v>
      </c>
      <c r="O189" s="2">
        <v>16.3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16.3</v>
      </c>
      <c r="V189" t="s">
        <v>55</v>
      </c>
    </row>
    <row r="190" spans="1:22" hidden="1">
      <c r="A190" t="s">
        <v>8565</v>
      </c>
      <c r="B190" t="s">
        <v>8779</v>
      </c>
      <c r="C190" t="s">
        <v>1</v>
      </c>
      <c r="D190" t="s">
        <v>7879</v>
      </c>
      <c r="E190" t="s">
        <v>7883</v>
      </c>
      <c r="F190" t="s">
        <v>7884</v>
      </c>
      <c r="G190">
        <v>985</v>
      </c>
      <c r="H190">
        <v>985</v>
      </c>
      <c r="I190">
        <v>985</v>
      </c>
      <c r="J190">
        <v>985</v>
      </c>
      <c r="K190">
        <v>0</v>
      </c>
      <c r="L190" s="2">
        <v>0</v>
      </c>
      <c r="M190" s="2">
        <v>0</v>
      </c>
      <c r="N190" s="2">
        <v>0</v>
      </c>
      <c r="O190" s="2">
        <v>4.2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4.2</v>
      </c>
      <c r="V190" t="s">
        <v>55</v>
      </c>
    </row>
    <row r="191" spans="1:22" hidden="1">
      <c r="A191" t="s">
        <v>8565</v>
      </c>
      <c r="B191" t="s">
        <v>8779</v>
      </c>
      <c r="C191" t="s">
        <v>1</v>
      </c>
      <c r="D191" t="s">
        <v>7879</v>
      </c>
      <c r="E191" t="s">
        <v>7883</v>
      </c>
      <c r="F191" t="s">
        <v>7884</v>
      </c>
      <c r="G191">
        <v>984</v>
      </c>
      <c r="H191">
        <v>984</v>
      </c>
      <c r="I191">
        <v>984</v>
      </c>
      <c r="J191">
        <v>984</v>
      </c>
      <c r="K191">
        <v>0</v>
      </c>
      <c r="L191" s="2">
        <v>0</v>
      </c>
      <c r="M191" s="2">
        <v>0</v>
      </c>
      <c r="N191" s="2">
        <v>0</v>
      </c>
      <c r="O191" s="2">
        <v>7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7</v>
      </c>
      <c r="V191" t="s">
        <v>55</v>
      </c>
    </row>
    <row r="192" spans="1:22" hidden="1">
      <c r="A192" t="s">
        <v>8565</v>
      </c>
      <c r="B192" t="s">
        <v>8779</v>
      </c>
      <c r="C192" t="s">
        <v>1</v>
      </c>
      <c r="D192" t="s">
        <v>7879</v>
      </c>
      <c r="E192" t="s">
        <v>7883</v>
      </c>
      <c r="F192" t="s">
        <v>7884</v>
      </c>
      <c r="G192">
        <v>983</v>
      </c>
      <c r="H192">
        <v>983</v>
      </c>
      <c r="I192">
        <v>983</v>
      </c>
      <c r="J192">
        <v>983</v>
      </c>
      <c r="K192">
        <v>0</v>
      </c>
      <c r="L192" s="2">
        <v>0</v>
      </c>
      <c r="M192" s="2">
        <v>0</v>
      </c>
      <c r="N192" s="2">
        <v>0</v>
      </c>
      <c r="O192" s="2">
        <v>15.15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15.15</v>
      </c>
      <c r="V192" t="s">
        <v>55</v>
      </c>
    </row>
    <row r="193" spans="1:22" hidden="1">
      <c r="A193" t="s">
        <v>8565</v>
      </c>
      <c r="B193" t="s">
        <v>8779</v>
      </c>
      <c r="C193" t="s">
        <v>1</v>
      </c>
      <c r="D193" t="s">
        <v>7879</v>
      </c>
      <c r="E193" t="s">
        <v>7883</v>
      </c>
      <c r="F193" t="s">
        <v>7884</v>
      </c>
      <c r="G193">
        <v>982</v>
      </c>
      <c r="H193">
        <v>982</v>
      </c>
      <c r="I193">
        <v>982</v>
      </c>
      <c r="J193">
        <v>982</v>
      </c>
      <c r="K193">
        <v>0</v>
      </c>
      <c r="L193" s="2">
        <v>0</v>
      </c>
      <c r="M193" s="2">
        <v>0</v>
      </c>
      <c r="N193" s="2">
        <v>0</v>
      </c>
      <c r="O193" s="2">
        <v>17.600000000000001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17.600000000000001</v>
      </c>
      <c r="V193" t="s">
        <v>55</v>
      </c>
    </row>
    <row r="194" spans="1:22" hidden="1">
      <c r="A194" t="s">
        <v>8565</v>
      </c>
      <c r="B194" t="s">
        <v>8779</v>
      </c>
      <c r="C194" t="s">
        <v>1</v>
      </c>
      <c r="D194" t="s">
        <v>7879</v>
      </c>
      <c r="E194" t="s">
        <v>7883</v>
      </c>
      <c r="F194" t="s">
        <v>7884</v>
      </c>
      <c r="G194">
        <v>981</v>
      </c>
      <c r="H194">
        <v>981</v>
      </c>
      <c r="I194">
        <v>981</v>
      </c>
      <c r="J194">
        <v>981</v>
      </c>
      <c r="K194">
        <v>0</v>
      </c>
      <c r="L194" s="2">
        <v>0</v>
      </c>
      <c r="M194" s="2">
        <v>0</v>
      </c>
      <c r="N194" s="2">
        <v>0</v>
      </c>
      <c r="O194" s="2">
        <v>52.4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52.4</v>
      </c>
      <c r="V194" t="s">
        <v>55</v>
      </c>
    </row>
    <row r="195" spans="1:22" hidden="1">
      <c r="A195" t="s">
        <v>8565</v>
      </c>
      <c r="B195" t="s">
        <v>8779</v>
      </c>
      <c r="C195" t="s">
        <v>1</v>
      </c>
      <c r="D195" t="s">
        <v>7879</v>
      </c>
      <c r="E195" t="s">
        <v>7883</v>
      </c>
      <c r="F195" t="s">
        <v>7884</v>
      </c>
      <c r="G195">
        <v>980</v>
      </c>
      <c r="H195">
        <v>980</v>
      </c>
      <c r="I195">
        <v>980</v>
      </c>
      <c r="J195">
        <v>980</v>
      </c>
      <c r="K195">
        <v>0</v>
      </c>
      <c r="L195" s="2">
        <v>0</v>
      </c>
      <c r="M195" s="2">
        <v>0</v>
      </c>
      <c r="N195" s="2">
        <v>0</v>
      </c>
      <c r="O195" s="2">
        <v>2.7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2.7</v>
      </c>
      <c r="V195" t="s">
        <v>55</v>
      </c>
    </row>
    <row r="196" spans="1:22" hidden="1">
      <c r="A196" t="s">
        <v>8565</v>
      </c>
      <c r="B196" t="s">
        <v>8779</v>
      </c>
      <c r="C196" t="s">
        <v>1</v>
      </c>
      <c r="D196" t="s">
        <v>7879</v>
      </c>
      <c r="E196" t="s">
        <v>7883</v>
      </c>
      <c r="F196" t="s">
        <v>7884</v>
      </c>
      <c r="G196">
        <v>979</v>
      </c>
      <c r="H196">
        <v>979</v>
      </c>
      <c r="I196">
        <v>979</v>
      </c>
      <c r="J196">
        <v>979</v>
      </c>
      <c r="K196">
        <v>0</v>
      </c>
      <c r="L196" s="2">
        <v>0</v>
      </c>
      <c r="M196" s="2">
        <v>0</v>
      </c>
      <c r="N196" s="2">
        <v>0</v>
      </c>
      <c r="O196" s="2">
        <v>8.5500000000000007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8.5500000000000007</v>
      </c>
      <c r="V196" t="s">
        <v>55</v>
      </c>
    </row>
    <row r="197" spans="1:22" hidden="1">
      <c r="A197" t="s">
        <v>8565</v>
      </c>
      <c r="B197" t="s">
        <v>8779</v>
      </c>
      <c r="C197" t="s">
        <v>1</v>
      </c>
      <c r="D197" t="s">
        <v>7879</v>
      </c>
      <c r="E197" t="s">
        <v>7883</v>
      </c>
      <c r="F197" t="s">
        <v>7884</v>
      </c>
      <c r="G197">
        <v>978</v>
      </c>
      <c r="H197">
        <v>978</v>
      </c>
      <c r="I197">
        <v>978</v>
      </c>
      <c r="J197">
        <v>978</v>
      </c>
      <c r="K197">
        <v>0</v>
      </c>
      <c r="L197" s="2">
        <v>0</v>
      </c>
      <c r="M197" s="2">
        <v>0</v>
      </c>
      <c r="N197" s="2">
        <v>0</v>
      </c>
      <c r="O197" s="2">
        <v>14.1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14.1</v>
      </c>
      <c r="V197" t="s">
        <v>55</v>
      </c>
    </row>
    <row r="198" spans="1:22" hidden="1">
      <c r="A198" t="s">
        <v>8565</v>
      </c>
      <c r="B198" t="s">
        <v>8779</v>
      </c>
      <c r="C198" t="s">
        <v>1</v>
      </c>
      <c r="D198" t="s">
        <v>7879</v>
      </c>
      <c r="E198" t="s">
        <v>7883</v>
      </c>
      <c r="F198" t="s">
        <v>7884</v>
      </c>
      <c r="G198">
        <v>977</v>
      </c>
      <c r="H198">
        <v>977</v>
      </c>
      <c r="I198">
        <v>977</v>
      </c>
      <c r="J198">
        <v>977</v>
      </c>
      <c r="K198">
        <v>0</v>
      </c>
      <c r="L198" s="2">
        <v>0</v>
      </c>
      <c r="M198" s="2">
        <v>0</v>
      </c>
      <c r="N198" s="2">
        <v>0</v>
      </c>
      <c r="O198" s="2">
        <v>23.4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23.4</v>
      </c>
      <c r="V198" t="s">
        <v>55</v>
      </c>
    </row>
    <row r="199" spans="1:22" hidden="1">
      <c r="A199" t="s">
        <v>8565</v>
      </c>
      <c r="B199" t="s">
        <v>8774</v>
      </c>
      <c r="C199" t="s">
        <v>1</v>
      </c>
      <c r="D199" t="s">
        <v>7879</v>
      </c>
      <c r="E199" t="s">
        <v>7883</v>
      </c>
      <c r="F199" t="s">
        <v>7884</v>
      </c>
      <c r="G199">
        <v>976</v>
      </c>
      <c r="H199">
        <v>976</v>
      </c>
      <c r="I199">
        <v>976</v>
      </c>
      <c r="J199">
        <v>976</v>
      </c>
      <c r="K199">
        <v>0</v>
      </c>
      <c r="L199" s="2">
        <v>0</v>
      </c>
      <c r="M199" s="2">
        <v>0</v>
      </c>
      <c r="N199" s="2">
        <v>0</v>
      </c>
      <c r="O199" s="2">
        <v>20.25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20.25</v>
      </c>
      <c r="V199" t="s">
        <v>55</v>
      </c>
    </row>
    <row r="200" spans="1:22" hidden="1">
      <c r="A200" t="s">
        <v>8565</v>
      </c>
      <c r="B200" t="s">
        <v>8774</v>
      </c>
      <c r="C200" t="s">
        <v>1</v>
      </c>
      <c r="D200" t="s">
        <v>7879</v>
      </c>
      <c r="E200" t="s">
        <v>7883</v>
      </c>
      <c r="F200" t="s">
        <v>7884</v>
      </c>
      <c r="G200">
        <v>975</v>
      </c>
      <c r="H200">
        <v>975</v>
      </c>
      <c r="I200">
        <v>975</v>
      </c>
      <c r="J200">
        <v>975</v>
      </c>
      <c r="K200">
        <v>0</v>
      </c>
      <c r="L200" s="2">
        <v>0</v>
      </c>
      <c r="M200" s="2">
        <v>0</v>
      </c>
      <c r="N200" s="2">
        <v>0</v>
      </c>
      <c r="O200" s="2">
        <v>11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11</v>
      </c>
      <c r="V200" t="s">
        <v>55</v>
      </c>
    </row>
    <row r="201" spans="1:22" hidden="1">
      <c r="A201" t="s">
        <v>8565</v>
      </c>
      <c r="B201" t="s">
        <v>8772</v>
      </c>
      <c r="C201" t="s">
        <v>1</v>
      </c>
      <c r="D201" t="s">
        <v>7879</v>
      </c>
      <c r="E201" t="s">
        <v>7883</v>
      </c>
      <c r="F201" t="s">
        <v>7884</v>
      </c>
      <c r="G201">
        <v>974</v>
      </c>
      <c r="H201">
        <v>974</v>
      </c>
      <c r="I201">
        <v>974</v>
      </c>
      <c r="J201">
        <v>974</v>
      </c>
      <c r="K201">
        <v>0</v>
      </c>
      <c r="L201" s="2">
        <v>0</v>
      </c>
      <c r="M201" s="2">
        <v>0</v>
      </c>
      <c r="N201" s="2">
        <v>0</v>
      </c>
      <c r="O201" s="2">
        <v>19.3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19.3</v>
      </c>
      <c r="V201" t="s">
        <v>55</v>
      </c>
    </row>
    <row r="202" spans="1:22" hidden="1">
      <c r="A202" t="s">
        <v>8565</v>
      </c>
      <c r="B202" t="s">
        <v>8772</v>
      </c>
      <c r="C202" t="s">
        <v>1</v>
      </c>
      <c r="D202" t="s">
        <v>7879</v>
      </c>
      <c r="E202" t="s">
        <v>7883</v>
      </c>
      <c r="F202" t="s">
        <v>7884</v>
      </c>
      <c r="G202">
        <v>973</v>
      </c>
      <c r="H202">
        <v>973</v>
      </c>
      <c r="I202">
        <v>973</v>
      </c>
      <c r="J202">
        <v>973</v>
      </c>
      <c r="K202">
        <v>0</v>
      </c>
      <c r="L202" s="2">
        <v>0</v>
      </c>
      <c r="M202" s="2">
        <v>0</v>
      </c>
      <c r="N202" s="2">
        <v>0</v>
      </c>
      <c r="O202" s="2">
        <v>40.64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40.64</v>
      </c>
      <c r="V202" t="s">
        <v>55</v>
      </c>
    </row>
    <row r="203" spans="1:22" hidden="1">
      <c r="A203" t="s">
        <v>8565</v>
      </c>
      <c r="B203" t="s">
        <v>8772</v>
      </c>
      <c r="C203" t="s">
        <v>1</v>
      </c>
      <c r="D203" t="s">
        <v>7879</v>
      </c>
      <c r="E203" t="s">
        <v>7883</v>
      </c>
      <c r="F203" t="s">
        <v>7884</v>
      </c>
      <c r="G203">
        <v>972</v>
      </c>
      <c r="H203">
        <v>972</v>
      </c>
      <c r="I203">
        <v>972</v>
      </c>
      <c r="J203">
        <v>972</v>
      </c>
      <c r="K203">
        <v>0</v>
      </c>
      <c r="L203" s="2">
        <v>0</v>
      </c>
      <c r="M203" s="2">
        <v>0</v>
      </c>
      <c r="N203" s="2">
        <v>0</v>
      </c>
      <c r="O203" s="2">
        <v>12.58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12.58</v>
      </c>
      <c r="V203" t="s">
        <v>55</v>
      </c>
    </row>
    <row r="204" spans="1:22" hidden="1">
      <c r="A204" t="s">
        <v>8565</v>
      </c>
      <c r="B204" t="s">
        <v>8707</v>
      </c>
      <c r="C204" t="s">
        <v>1</v>
      </c>
      <c r="D204" t="s">
        <v>7879</v>
      </c>
      <c r="E204" t="s">
        <v>7883</v>
      </c>
      <c r="F204" t="s">
        <v>7884</v>
      </c>
      <c r="G204">
        <v>971</v>
      </c>
      <c r="H204">
        <v>971</v>
      </c>
      <c r="I204">
        <v>971</v>
      </c>
      <c r="J204">
        <v>971</v>
      </c>
      <c r="K204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t="s">
        <v>55</v>
      </c>
    </row>
    <row r="205" spans="1:22" hidden="1">
      <c r="A205" t="s">
        <v>8565</v>
      </c>
      <c r="B205" t="s">
        <v>8772</v>
      </c>
      <c r="C205" t="s">
        <v>1</v>
      </c>
      <c r="D205" t="s">
        <v>7879</v>
      </c>
      <c r="E205" t="s">
        <v>7883</v>
      </c>
      <c r="F205" t="s">
        <v>7884</v>
      </c>
      <c r="G205">
        <v>970</v>
      </c>
      <c r="H205">
        <v>970</v>
      </c>
      <c r="I205">
        <v>970</v>
      </c>
      <c r="J205">
        <v>970</v>
      </c>
      <c r="K205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t="s">
        <v>55</v>
      </c>
    </row>
    <row r="206" spans="1:22" hidden="1">
      <c r="A206" t="s">
        <v>8565</v>
      </c>
      <c r="B206" t="s">
        <v>8772</v>
      </c>
      <c r="C206" t="s">
        <v>1</v>
      </c>
      <c r="D206" t="s">
        <v>7879</v>
      </c>
      <c r="E206" t="s">
        <v>7883</v>
      </c>
      <c r="F206" t="s">
        <v>7884</v>
      </c>
      <c r="G206">
        <v>969</v>
      </c>
      <c r="H206">
        <v>969</v>
      </c>
      <c r="I206">
        <v>969</v>
      </c>
      <c r="J206">
        <v>969</v>
      </c>
      <c r="K206">
        <v>0</v>
      </c>
      <c r="L206" s="2">
        <v>0</v>
      </c>
      <c r="M206" s="2">
        <v>0</v>
      </c>
      <c r="N206" s="2">
        <v>0</v>
      </c>
      <c r="O206" s="2">
        <v>10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10</v>
      </c>
      <c r="V206" t="s">
        <v>55</v>
      </c>
    </row>
    <row r="207" spans="1:22" hidden="1">
      <c r="A207" t="s">
        <v>8565</v>
      </c>
      <c r="B207" t="s">
        <v>8771</v>
      </c>
      <c r="C207" t="s">
        <v>1</v>
      </c>
      <c r="D207" t="s">
        <v>7879</v>
      </c>
      <c r="E207" t="s">
        <v>7883</v>
      </c>
      <c r="F207" t="s">
        <v>7884</v>
      </c>
      <c r="G207">
        <v>968</v>
      </c>
      <c r="H207">
        <v>968</v>
      </c>
      <c r="I207">
        <v>968</v>
      </c>
      <c r="J207">
        <v>968</v>
      </c>
      <c r="K207">
        <v>0</v>
      </c>
      <c r="L207" s="2">
        <v>0</v>
      </c>
      <c r="M207" s="2">
        <v>0</v>
      </c>
      <c r="N207" s="2">
        <v>0</v>
      </c>
      <c r="O207" s="2">
        <v>23.6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23.6</v>
      </c>
      <c r="V207" t="s">
        <v>55</v>
      </c>
    </row>
    <row r="208" spans="1:22" hidden="1">
      <c r="A208" t="s">
        <v>8565</v>
      </c>
      <c r="B208" t="s">
        <v>8769</v>
      </c>
      <c r="C208" t="s">
        <v>1</v>
      </c>
      <c r="D208" t="s">
        <v>7879</v>
      </c>
      <c r="E208" t="s">
        <v>7883</v>
      </c>
      <c r="F208" t="s">
        <v>7884</v>
      </c>
      <c r="G208">
        <v>967</v>
      </c>
      <c r="H208">
        <v>967</v>
      </c>
      <c r="I208">
        <v>967</v>
      </c>
      <c r="J208">
        <v>967</v>
      </c>
      <c r="K208">
        <v>0</v>
      </c>
      <c r="L208" s="2">
        <v>0</v>
      </c>
      <c r="M208" s="2">
        <v>0</v>
      </c>
      <c r="N208" s="2">
        <v>0</v>
      </c>
      <c r="O208" s="2">
        <v>50.64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50.64</v>
      </c>
      <c r="V208" t="s">
        <v>55</v>
      </c>
    </row>
    <row r="209" spans="1:22" hidden="1">
      <c r="A209" t="s">
        <v>8565</v>
      </c>
      <c r="B209" t="s">
        <v>8787</v>
      </c>
      <c r="C209" t="s">
        <v>1</v>
      </c>
      <c r="D209" t="s">
        <v>7879</v>
      </c>
      <c r="E209" t="s">
        <v>8352</v>
      </c>
      <c r="F209" t="s">
        <v>8353</v>
      </c>
      <c r="G209">
        <v>211</v>
      </c>
      <c r="H209">
        <v>211</v>
      </c>
      <c r="I209">
        <v>211</v>
      </c>
      <c r="J209">
        <v>211</v>
      </c>
      <c r="K209">
        <v>0</v>
      </c>
      <c r="L209" s="2">
        <v>0</v>
      </c>
      <c r="M209" s="2">
        <v>0</v>
      </c>
      <c r="N209" s="2">
        <v>0</v>
      </c>
      <c r="O209" s="2">
        <v>33.5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33.5</v>
      </c>
      <c r="V209" t="s">
        <v>55</v>
      </c>
    </row>
    <row r="210" spans="1:22" hidden="1">
      <c r="A210" t="s">
        <v>8565</v>
      </c>
      <c r="B210" t="s">
        <v>8787</v>
      </c>
      <c r="C210" t="s">
        <v>1</v>
      </c>
      <c r="D210" t="s">
        <v>7879</v>
      </c>
      <c r="E210" t="s">
        <v>8352</v>
      </c>
      <c r="F210" t="s">
        <v>8353</v>
      </c>
      <c r="G210">
        <v>210</v>
      </c>
      <c r="H210">
        <v>210</v>
      </c>
      <c r="I210">
        <v>210</v>
      </c>
      <c r="J210">
        <v>210</v>
      </c>
      <c r="K210">
        <v>0</v>
      </c>
      <c r="L210" s="2">
        <v>0</v>
      </c>
      <c r="M210" s="2">
        <v>0</v>
      </c>
      <c r="N210" s="2">
        <v>0</v>
      </c>
      <c r="O210" s="2">
        <v>164.08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164.08</v>
      </c>
      <c r="V210" t="s">
        <v>55</v>
      </c>
    </row>
    <row r="211" spans="1:22" hidden="1">
      <c r="A211" t="s">
        <v>8565</v>
      </c>
      <c r="B211" t="s">
        <v>8786</v>
      </c>
      <c r="C211" t="s">
        <v>1</v>
      </c>
      <c r="D211" t="s">
        <v>7879</v>
      </c>
      <c r="E211" t="s">
        <v>8352</v>
      </c>
      <c r="F211" t="s">
        <v>8353</v>
      </c>
      <c r="G211">
        <v>209</v>
      </c>
      <c r="H211">
        <v>209</v>
      </c>
      <c r="I211">
        <v>209</v>
      </c>
      <c r="J211">
        <v>209</v>
      </c>
      <c r="K211">
        <v>0</v>
      </c>
      <c r="L211" s="2">
        <v>0</v>
      </c>
      <c r="M211" s="2">
        <v>0</v>
      </c>
      <c r="N211" s="2">
        <v>0</v>
      </c>
      <c r="O211" s="2">
        <v>58.85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58.85</v>
      </c>
      <c r="V211" t="s">
        <v>55</v>
      </c>
    </row>
    <row r="212" spans="1:22" hidden="1">
      <c r="A212" t="s">
        <v>8565</v>
      </c>
      <c r="B212" t="s">
        <v>8783</v>
      </c>
      <c r="C212" t="s">
        <v>1</v>
      </c>
      <c r="D212" t="s">
        <v>7879</v>
      </c>
      <c r="E212" t="s">
        <v>8352</v>
      </c>
      <c r="F212" t="s">
        <v>8353</v>
      </c>
      <c r="G212">
        <v>208</v>
      </c>
      <c r="H212">
        <v>208</v>
      </c>
      <c r="I212">
        <v>208</v>
      </c>
      <c r="J212">
        <v>208</v>
      </c>
      <c r="K212">
        <v>0</v>
      </c>
      <c r="L212" s="2">
        <v>0</v>
      </c>
      <c r="M212" s="2">
        <v>0</v>
      </c>
      <c r="N212" s="2">
        <v>0</v>
      </c>
      <c r="O212" s="2">
        <v>78.599999999999994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78.599999999999994</v>
      </c>
      <c r="V212" t="s">
        <v>55</v>
      </c>
    </row>
    <row r="213" spans="1:22" hidden="1">
      <c r="A213" t="s">
        <v>8565</v>
      </c>
      <c r="B213" t="s">
        <v>8785</v>
      </c>
      <c r="C213" t="s">
        <v>1</v>
      </c>
      <c r="D213" t="s">
        <v>7879</v>
      </c>
      <c r="E213" t="s">
        <v>8352</v>
      </c>
      <c r="F213" t="s">
        <v>8353</v>
      </c>
      <c r="G213">
        <v>207</v>
      </c>
      <c r="H213">
        <v>207</v>
      </c>
      <c r="I213">
        <v>207</v>
      </c>
      <c r="J213">
        <v>207</v>
      </c>
      <c r="K213">
        <v>0</v>
      </c>
      <c r="L213" s="2">
        <v>0</v>
      </c>
      <c r="M213" s="2">
        <v>0</v>
      </c>
      <c r="N213" s="2">
        <v>0</v>
      </c>
      <c r="O213" s="2">
        <v>59.25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59.25</v>
      </c>
      <c r="V213" t="s">
        <v>55</v>
      </c>
    </row>
    <row r="214" spans="1:22" hidden="1">
      <c r="A214" t="s">
        <v>8565</v>
      </c>
      <c r="B214" t="s">
        <v>8781</v>
      </c>
      <c r="C214" t="s">
        <v>1</v>
      </c>
      <c r="D214" t="s">
        <v>7879</v>
      </c>
      <c r="E214" t="s">
        <v>8352</v>
      </c>
      <c r="F214" t="s">
        <v>8353</v>
      </c>
      <c r="G214">
        <v>206</v>
      </c>
      <c r="H214">
        <v>206</v>
      </c>
      <c r="I214">
        <v>206</v>
      </c>
      <c r="J214">
        <v>206</v>
      </c>
      <c r="K214">
        <v>0</v>
      </c>
      <c r="L214" s="2">
        <v>0</v>
      </c>
      <c r="M214" s="2">
        <v>0</v>
      </c>
      <c r="N214" s="2">
        <v>0</v>
      </c>
      <c r="O214" s="2">
        <v>55.65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55.65</v>
      </c>
      <c r="V214" t="s">
        <v>55</v>
      </c>
    </row>
    <row r="215" spans="1:22" hidden="1">
      <c r="A215" t="s">
        <v>8565</v>
      </c>
      <c r="B215" t="s">
        <v>8780</v>
      </c>
      <c r="C215" t="s">
        <v>1</v>
      </c>
      <c r="D215" t="s">
        <v>7879</v>
      </c>
      <c r="E215" t="s">
        <v>8352</v>
      </c>
      <c r="F215" t="s">
        <v>8353</v>
      </c>
      <c r="G215">
        <v>205</v>
      </c>
      <c r="H215">
        <v>205</v>
      </c>
      <c r="I215">
        <v>205</v>
      </c>
      <c r="J215">
        <v>205</v>
      </c>
      <c r="K215">
        <v>0</v>
      </c>
      <c r="L215" s="2">
        <v>0</v>
      </c>
      <c r="M215" s="2">
        <v>0</v>
      </c>
      <c r="N215" s="2">
        <v>0</v>
      </c>
      <c r="O215" s="2">
        <v>44.6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44.6</v>
      </c>
      <c r="V215" t="s">
        <v>55</v>
      </c>
    </row>
    <row r="216" spans="1:22" hidden="1">
      <c r="A216" t="s">
        <v>8565</v>
      </c>
      <c r="B216" t="s">
        <v>8779</v>
      </c>
      <c r="C216" t="s">
        <v>1</v>
      </c>
      <c r="D216" t="s">
        <v>7879</v>
      </c>
      <c r="E216" t="s">
        <v>8352</v>
      </c>
      <c r="F216" t="s">
        <v>8353</v>
      </c>
      <c r="G216">
        <v>204</v>
      </c>
      <c r="H216">
        <v>204</v>
      </c>
      <c r="I216">
        <v>204</v>
      </c>
      <c r="J216">
        <v>204</v>
      </c>
      <c r="K216">
        <v>0</v>
      </c>
      <c r="L216" s="2">
        <v>0</v>
      </c>
      <c r="M216" s="2">
        <v>0</v>
      </c>
      <c r="N216" s="2">
        <v>0</v>
      </c>
      <c r="O216" s="2">
        <v>39.369999999999997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39.369999999999997</v>
      </c>
      <c r="V216" t="s">
        <v>55</v>
      </c>
    </row>
    <row r="217" spans="1:22" hidden="1">
      <c r="A217" t="s">
        <v>8565</v>
      </c>
      <c r="B217" t="s">
        <v>8784</v>
      </c>
      <c r="C217" t="s">
        <v>1</v>
      </c>
      <c r="D217" t="s">
        <v>7879</v>
      </c>
      <c r="E217" t="s">
        <v>8352</v>
      </c>
      <c r="F217" t="s">
        <v>8353</v>
      </c>
      <c r="G217">
        <v>203</v>
      </c>
      <c r="H217">
        <v>203</v>
      </c>
      <c r="I217">
        <v>203</v>
      </c>
      <c r="J217">
        <v>203</v>
      </c>
      <c r="K217">
        <v>0</v>
      </c>
      <c r="L217" s="2">
        <v>0</v>
      </c>
      <c r="M217" s="2">
        <v>0</v>
      </c>
      <c r="N217" s="2">
        <v>0</v>
      </c>
      <c r="O217" s="2">
        <v>23.8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23.8</v>
      </c>
      <c r="V217" t="s">
        <v>55</v>
      </c>
    </row>
    <row r="218" spans="1:22" hidden="1">
      <c r="A218" t="s">
        <v>8565</v>
      </c>
      <c r="B218" t="s">
        <v>8784</v>
      </c>
      <c r="C218" t="s">
        <v>1</v>
      </c>
      <c r="D218" t="s">
        <v>7879</v>
      </c>
      <c r="E218" t="s">
        <v>8352</v>
      </c>
      <c r="F218" t="s">
        <v>8353</v>
      </c>
      <c r="G218">
        <v>202</v>
      </c>
      <c r="H218">
        <v>202</v>
      </c>
      <c r="I218">
        <v>202</v>
      </c>
      <c r="J218">
        <v>202</v>
      </c>
      <c r="K218">
        <v>0</v>
      </c>
      <c r="L218" s="2">
        <v>0</v>
      </c>
      <c r="M218" s="2">
        <v>0</v>
      </c>
      <c r="N218" s="2">
        <v>0</v>
      </c>
      <c r="O218" s="2">
        <v>48.1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48.1</v>
      </c>
      <c r="V218" t="s">
        <v>55</v>
      </c>
    </row>
    <row r="219" spans="1:22" hidden="1">
      <c r="A219" t="s">
        <v>8565</v>
      </c>
      <c r="B219" t="s">
        <v>8778</v>
      </c>
      <c r="C219" t="s">
        <v>1</v>
      </c>
      <c r="D219" t="s">
        <v>7879</v>
      </c>
      <c r="E219" t="s">
        <v>8352</v>
      </c>
      <c r="F219" t="s">
        <v>8353</v>
      </c>
      <c r="G219">
        <v>201</v>
      </c>
      <c r="H219">
        <v>201</v>
      </c>
      <c r="I219">
        <v>201</v>
      </c>
      <c r="J219">
        <v>201</v>
      </c>
      <c r="K219">
        <v>0</v>
      </c>
      <c r="L219" s="2">
        <v>0</v>
      </c>
      <c r="M219" s="2">
        <v>0</v>
      </c>
      <c r="N219" s="2">
        <v>0</v>
      </c>
      <c r="O219" s="2">
        <v>56.75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56.75</v>
      </c>
      <c r="V219" t="s">
        <v>55</v>
      </c>
    </row>
    <row r="220" spans="1:22" hidden="1">
      <c r="A220" t="s">
        <v>8565</v>
      </c>
      <c r="B220" t="s">
        <v>8778</v>
      </c>
      <c r="C220" t="s">
        <v>1</v>
      </c>
      <c r="D220" t="s">
        <v>7879</v>
      </c>
      <c r="E220" t="s">
        <v>8352</v>
      </c>
      <c r="F220" t="s">
        <v>8353</v>
      </c>
      <c r="G220">
        <v>200</v>
      </c>
      <c r="H220">
        <v>200</v>
      </c>
      <c r="I220">
        <v>200</v>
      </c>
      <c r="J220">
        <v>200</v>
      </c>
      <c r="K220">
        <v>0</v>
      </c>
      <c r="L220" s="2">
        <v>0</v>
      </c>
      <c r="M220" s="2">
        <v>0</v>
      </c>
      <c r="N220" s="2">
        <v>0</v>
      </c>
      <c r="O220" s="2">
        <v>49.95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49.95</v>
      </c>
      <c r="V220" t="s">
        <v>55</v>
      </c>
    </row>
    <row r="221" spans="1:22" hidden="1">
      <c r="A221" t="s">
        <v>8565</v>
      </c>
      <c r="B221" t="s">
        <v>8778</v>
      </c>
      <c r="C221" t="s">
        <v>1</v>
      </c>
      <c r="D221" t="s">
        <v>7879</v>
      </c>
      <c r="E221" t="s">
        <v>8352</v>
      </c>
      <c r="F221" t="s">
        <v>8353</v>
      </c>
      <c r="G221">
        <v>199</v>
      </c>
      <c r="H221">
        <v>199</v>
      </c>
      <c r="I221">
        <v>199</v>
      </c>
      <c r="J221">
        <v>199</v>
      </c>
      <c r="K221">
        <v>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t="s">
        <v>55</v>
      </c>
    </row>
    <row r="222" spans="1:22" hidden="1">
      <c r="A222" t="s">
        <v>8565</v>
      </c>
      <c r="B222" t="s">
        <v>8777</v>
      </c>
      <c r="C222" t="s">
        <v>1</v>
      </c>
      <c r="D222" t="s">
        <v>7879</v>
      </c>
      <c r="E222" t="s">
        <v>8352</v>
      </c>
      <c r="F222" t="s">
        <v>8353</v>
      </c>
      <c r="G222">
        <v>198</v>
      </c>
      <c r="H222">
        <v>198</v>
      </c>
      <c r="I222">
        <v>198</v>
      </c>
      <c r="J222">
        <v>198</v>
      </c>
      <c r="K222">
        <v>0</v>
      </c>
      <c r="L222" s="2">
        <v>0</v>
      </c>
      <c r="M222" s="2">
        <v>0</v>
      </c>
      <c r="N222" s="2">
        <v>0</v>
      </c>
      <c r="O222" s="2">
        <v>51.25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51.25</v>
      </c>
      <c r="V222" t="s">
        <v>55</v>
      </c>
    </row>
    <row r="223" spans="1:22" hidden="1">
      <c r="A223" t="s">
        <v>8565</v>
      </c>
      <c r="B223" t="s">
        <v>8776</v>
      </c>
      <c r="C223" t="s">
        <v>1</v>
      </c>
      <c r="D223" t="s">
        <v>7879</v>
      </c>
      <c r="E223" t="s">
        <v>8352</v>
      </c>
      <c r="F223" t="s">
        <v>8353</v>
      </c>
      <c r="G223">
        <v>197</v>
      </c>
      <c r="H223">
        <v>197</v>
      </c>
      <c r="I223">
        <v>197</v>
      </c>
      <c r="J223">
        <v>197</v>
      </c>
      <c r="K223">
        <v>0</v>
      </c>
      <c r="L223" s="2">
        <v>0</v>
      </c>
      <c r="M223" s="2">
        <v>0</v>
      </c>
      <c r="N223" s="2">
        <v>0</v>
      </c>
      <c r="O223" s="2">
        <v>66.599999999999994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66.599999999999994</v>
      </c>
      <c r="V223" t="s">
        <v>55</v>
      </c>
    </row>
    <row r="224" spans="1:22" hidden="1">
      <c r="A224" t="s">
        <v>8565</v>
      </c>
      <c r="B224" t="s">
        <v>8775</v>
      </c>
      <c r="C224" t="s">
        <v>1</v>
      </c>
      <c r="D224" t="s">
        <v>7879</v>
      </c>
      <c r="E224" t="s">
        <v>8352</v>
      </c>
      <c r="F224" t="s">
        <v>8353</v>
      </c>
      <c r="G224">
        <v>196</v>
      </c>
      <c r="H224">
        <v>196</v>
      </c>
      <c r="I224">
        <v>196</v>
      </c>
      <c r="J224">
        <v>196</v>
      </c>
      <c r="K224">
        <v>0</v>
      </c>
      <c r="L224" s="2">
        <v>0</v>
      </c>
      <c r="M224" s="2">
        <v>0</v>
      </c>
      <c r="N224" s="2">
        <v>0</v>
      </c>
      <c r="O224" s="2">
        <v>29.4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29.4</v>
      </c>
      <c r="V224" t="s">
        <v>55</v>
      </c>
    </row>
    <row r="225" spans="1:22" hidden="1">
      <c r="A225" t="s">
        <v>8565</v>
      </c>
      <c r="B225" t="s">
        <v>8774</v>
      </c>
      <c r="C225" t="s">
        <v>1</v>
      </c>
      <c r="D225" t="s">
        <v>7879</v>
      </c>
      <c r="E225" t="s">
        <v>8352</v>
      </c>
      <c r="F225" t="s">
        <v>8353</v>
      </c>
      <c r="G225">
        <v>195</v>
      </c>
      <c r="H225">
        <v>195</v>
      </c>
      <c r="I225">
        <v>195</v>
      </c>
      <c r="J225">
        <v>195</v>
      </c>
      <c r="K225">
        <v>0</v>
      </c>
      <c r="L225" s="2">
        <v>0</v>
      </c>
      <c r="M225" s="2">
        <v>0</v>
      </c>
      <c r="N225" s="2">
        <v>0</v>
      </c>
      <c r="O225" s="2">
        <v>77.03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77.03</v>
      </c>
      <c r="V225" t="s">
        <v>55</v>
      </c>
    </row>
    <row r="226" spans="1:22" hidden="1">
      <c r="A226" t="s">
        <v>8565</v>
      </c>
      <c r="B226" t="s">
        <v>8773</v>
      </c>
      <c r="C226" t="s">
        <v>1</v>
      </c>
      <c r="D226" t="s">
        <v>7879</v>
      </c>
      <c r="E226" t="s">
        <v>8352</v>
      </c>
      <c r="F226" t="s">
        <v>8353</v>
      </c>
      <c r="G226">
        <v>194</v>
      </c>
      <c r="H226">
        <v>194</v>
      </c>
      <c r="I226">
        <v>194</v>
      </c>
      <c r="J226">
        <v>194</v>
      </c>
      <c r="K226">
        <v>0</v>
      </c>
      <c r="L226" s="2">
        <v>0</v>
      </c>
      <c r="M226" s="2">
        <v>0</v>
      </c>
      <c r="N226" s="2">
        <v>0</v>
      </c>
      <c r="O226" s="2">
        <v>72.959999999999994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72.959999999999994</v>
      </c>
      <c r="V226" t="s">
        <v>55</v>
      </c>
    </row>
    <row r="227" spans="1:22" hidden="1">
      <c r="A227" t="s">
        <v>8565</v>
      </c>
      <c r="B227" t="s">
        <v>8773</v>
      </c>
      <c r="C227" t="s">
        <v>1</v>
      </c>
      <c r="D227" t="s">
        <v>7879</v>
      </c>
      <c r="E227" t="s">
        <v>8352</v>
      </c>
      <c r="F227" t="s">
        <v>8353</v>
      </c>
      <c r="G227">
        <v>193</v>
      </c>
      <c r="H227">
        <v>193</v>
      </c>
      <c r="I227">
        <v>193</v>
      </c>
      <c r="J227">
        <v>193</v>
      </c>
      <c r="K227">
        <v>0</v>
      </c>
      <c r="L227" s="2">
        <v>0</v>
      </c>
      <c r="M227" s="2">
        <v>0</v>
      </c>
      <c r="N227" s="2">
        <v>0</v>
      </c>
      <c r="O227" s="2">
        <v>81.319999999999993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81.319999999999993</v>
      </c>
      <c r="V227" t="s">
        <v>55</v>
      </c>
    </row>
    <row r="228" spans="1:22" hidden="1">
      <c r="A228" t="s">
        <v>8565</v>
      </c>
      <c r="B228" t="s">
        <v>8773</v>
      </c>
      <c r="C228" t="s">
        <v>1</v>
      </c>
      <c r="D228" t="s">
        <v>7879</v>
      </c>
      <c r="E228" t="s">
        <v>8352</v>
      </c>
      <c r="F228" t="s">
        <v>8353</v>
      </c>
      <c r="G228">
        <v>192</v>
      </c>
      <c r="H228">
        <v>192</v>
      </c>
      <c r="I228">
        <v>192</v>
      </c>
      <c r="J228">
        <v>192</v>
      </c>
      <c r="K228">
        <v>0</v>
      </c>
      <c r="L228" s="2">
        <v>0</v>
      </c>
      <c r="M228" s="2">
        <v>0</v>
      </c>
      <c r="N228" s="2">
        <v>0</v>
      </c>
      <c r="O228" s="2">
        <v>1.29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1.29</v>
      </c>
      <c r="V228" t="s">
        <v>55</v>
      </c>
    </row>
    <row r="229" spans="1:22" hidden="1">
      <c r="A229" t="s">
        <v>8565</v>
      </c>
      <c r="B229" t="s">
        <v>8772</v>
      </c>
      <c r="C229" t="s">
        <v>1</v>
      </c>
      <c r="D229" t="s">
        <v>7879</v>
      </c>
      <c r="E229" t="s">
        <v>8352</v>
      </c>
      <c r="F229" t="s">
        <v>8353</v>
      </c>
      <c r="G229">
        <v>191</v>
      </c>
      <c r="H229">
        <v>191</v>
      </c>
      <c r="I229">
        <v>191</v>
      </c>
      <c r="J229">
        <v>191</v>
      </c>
      <c r="K229">
        <v>0</v>
      </c>
      <c r="L229" s="2">
        <v>0</v>
      </c>
      <c r="M229" s="2">
        <v>0</v>
      </c>
      <c r="N229" s="2">
        <v>0</v>
      </c>
      <c r="O229" s="2">
        <v>49.25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49.25</v>
      </c>
      <c r="V229" t="s">
        <v>55</v>
      </c>
    </row>
    <row r="230" spans="1:22" hidden="1">
      <c r="A230" t="s">
        <v>8565</v>
      </c>
      <c r="B230" t="s">
        <v>8771</v>
      </c>
      <c r="C230" t="s">
        <v>1</v>
      </c>
      <c r="D230" t="s">
        <v>7879</v>
      </c>
      <c r="E230" t="s">
        <v>8352</v>
      </c>
      <c r="F230" t="s">
        <v>8353</v>
      </c>
      <c r="G230">
        <v>190</v>
      </c>
      <c r="H230">
        <v>190</v>
      </c>
      <c r="I230">
        <v>190</v>
      </c>
      <c r="J230">
        <v>190</v>
      </c>
      <c r="K230">
        <v>0</v>
      </c>
      <c r="L230" s="2">
        <v>0</v>
      </c>
      <c r="M230" s="2">
        <v>0</v>
      </c>
      <c r="N230" s="2">
        <v>0</v>
      </c>
      <c r="O230" s="2">
        <v>19.7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19.7</v>
      </c>
      <c r="V230" t="s">
        <v>55</v>
      </c>
    </row>
    <row r="231" spans="1:22" hidden="1">
      <c r="A231" t="s">
        <v>8565</v>
      </c>
      <c r="B231" t="s">
        <v>8770</v>
      </c>
      <c r="C231" t="s">
        <v>1</v>
      </c>
      <c r="D231" t="s">
        <v>7879</v>
      </c>
      <c r="E231" t="s">
        <v>8352</v>
      </c>
      <c r="F231" t="s">
        <v>8353</v>
      </c>
      <c r="G231">
        <v>189</v>
      </c>
      <c r="H231">
        <v>189</v>
      </c>
      <c r="I231">
        <v>189</v>
      </c>
      <c r="J231">
        <v>189</v>
      </c>
      <c r="K231">
        <v>0</v>
      </c>
      <c r="L231" s="2">
        <v>0</v>
      </c>
      <c r="M231" s="2">
        <v>0</v>
      </c>
      <c r="N231" s="2">
        <v>0</v>
      </c>
      <c r="O231" s="2">
        <v>40.049999999999997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40.049999999999997</v>
      </c>
      <c r="V231" t="s">
        <v>55</v>
      </c>
    </row>
    <row r="232" spans="1:22" hidden="1">
      <c r="A232" t="s">
        <v>8565</v>
      </c>
      <c r="B232" t="s">
        <v>8769</v>
      </c>
      <c r="C232" t="s">
        <v>1</v>
      </c>
      <c r="D232" t="s">
        <v>7879</v>
      </c>
      <c r="E232" t="s">
        <v>8352</v>
      </c>
      <c r="F232" t="s">
        <v>8353</v>
      </c>
      <c r="G232">
        <v>188</v>
      </c>
      <c r="H232">
        <v>188</v>
      </c>
      <c r="I232">
        <v>188</v>
      </c>
      <c r="J232">
        <v>188</v>
      </c>
      <c r="K232">
        <v>0</v>
      </c>
      <c r="L232" s="2">
        <v>0</v>
      </c>
      <c r="M232" s="2">
        <v>0</v>
      </c>
      <c r="N232" s="2">
        <v>0</v>
      </c>
      <c r="O232" s="2">
        <v>41.55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41.55</v>
      </c>
      <c r="V232" t="s">
        <v>55</v>
      </c>
    </row>
    <row r="233" spans="1:22" hidden="1">
      <c r="A233" t="s">
        <v>8565</v>
      </c>
      <c r="B233" t="s">
        <v>8768</v>
      </c>
      <c r="C233" t="s">
        <v>1</v>
      </c>
      <c r="D233" t="s">
        <v>7879</v>
      </c>
      <c r="E233" t="s">
        <v>8352</v>
      </c>
      <c r="F233" t="s">
        <v>8353</v>
      </c>
      <c r="G233">
        <v>187</v>
      </c>
      <c r="H233">
        <v>187</v>
      </c>
      <c r="I233">
        <v>187</v>
      </c>
      <c r="J233">
        <v>187</v>
      </c>
      <c r="K233">
        <v>0</v>
      </c>
      <c r="L233" s="2">
        <v>0</v>
      </c>
      <c r="M233" s="2">
        <v>0</v>
      </c>
      <c r="N233" s="2">
        <v>0</v>
      </c>
      <c r="O233" s="2">
        <v>73.650000000000006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73.650000000000006</v>
      </c>
      <c r="V233" t="s">
        <v>55</v>
      </c>
    </row>
    <row r="234" spans="1:22" hidden="1">
      <c r="A234" t="s">
        <v>8564</v>
      </c>
      <c r="B234" t="s">
        <v>8693</v>
      </c>
      <c r="C234" t="s">
        <v>1</v>
      </c>
      <c r="D234" t="s">
        <v>7879</v>
      </c>
      <c r="E234" t="s">
        <v>8352</v>
      </c>
      <c r="F234" t="s">
        <v>8353</v>
      </c>
      <c r="G234">
        <v>186</v>
      </c>
      <c r="H234">
        <v>186</v>
      </c>
      <c r="I234">
        <v>186</v>
      </c>
      <c r="J234">
        <v>186</v>
      </c>
      <c r="K234">
        <v>0</v>
      </c>
      <c r="L234" s="2">
        <v>0</v>
      </c>
      <c r="M234" s="2">
        <v>0</v>
      </c>
      <c r="N234" s="2">
        <v>0</v>
      </c>
      <c r="O234" s="2">
        <v>34.200000000000003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34.200000000000003</v>
      </c>
      <c r="V234" t="s">
        <v>55</v>
      </c>
    </row>
    <row r="235" spans="1:22" hidden="1">
      <c r="A235" t="s">
        <v>8564</v>
      </c>
      <c r="B235" t="s">
        <v>8694</v>
      </c>
      <c r="C235" t="s">
        <v>1</v>
      </c>
      <c r="D235" t="s">
        <v>7879</v>
      </c>
      <c r="E235" t="s">
        <v>8352</v>
      </c>
      <c r="F235" t="s">
        <v>8353</v>
      </c>
      <c r="G235">
        <v>185</v>
      </c>
      <c r="H235">
        <v>185</v>
      </c>
      <c r="I235">
        <v>185</v>
      </c>
      <c r="J235">
        <v>185</v>
      </c>
      <c r="K235">
        <v>0</v>
      </c>
      <c r="L235" s="2">
        <v>0</v>
      </c>
      <c r="M235" s="2">
        <v>0</v>
      </c>
      <c r="N235" s="2">
        <v>0</v>
      </c>
      <c r="O235" s="2">
        <v>73.36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73.36</v>
      </c>
      <c r="V235" t="s">
        <v>55</v>
      </c>
    </row>
    <row r="236" spans="1:22" hidden="1">
      <c r="A236" t="s">
        <v>8564</v>
      </c>
      <c r="B236" t="s">
        <v>8685</v>
      </c>
      <c r="C236" t="s">
        <v>1</v>
      </c>
      <c r="D236" t="s">
        <v>7879</v>
      </c>
      <c r="E236" t="s">
        <v>8352</v>
      </c>
      <c r="F236" t="s">
        <v>8353</v>
      </c>
      <c r="G236">
        <v>184</v>
      </c>
      <c r="H236">
        <v>184</v>
      </c>
      <c r="I236">
        <v>184</v>
      </c>
      <c r="J236">
        <v>184</v>
      </c>
      <c r="K236">
        <v>0</v>
      </c>
      <c r="L236" s="2">
        <v>0</v>
      </c>
      <c r="M236" s="2">
        <v>0</v>
      </c>
      <c r="N236" s="2">
        <v>0</v>
      </c>
      <c r="O236" s="2">
        <v>110.26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110.26</v>
      </c>
      <c r="V236" t="s">
        <v>55</v>
      </c>
    </row>
    <row r="237" spans="1:22" hidden="1">
      <c r="A237" t="s">
        <v>8564</v>
      </c>
      <c r="B237" t="s">
        <v>8699</v>
      </c>
      <c r="C237" t="s">
        <v>1</v>
      </c>
      <c r="D237" t="s">
        <v>7879</v>
      </c>
      <c r="E237" t="s">
        <v>8352</v>
      </c>
      <c r="F237" t="s">
        <v>8353</v>
      </c>
      <c r="G237">
        <v>183</v>
      </c>
      <c r="H237">
        <v>183</v>
      </c>
      <c r="I237">
        <v>183</v>
      </c>
      <c r="J237">
        <v>183</v>
      </c>
      <c r="K237">
        <v>0</v>
      </c>
      <c r="L237" s="2">
        <v>0</v>
      </c>
      <c r="M237" s="2">
        <v>0</v>
      </c>
      <c r="N237" s="2">
        <v>0</v>
      </c>
      <c r="O237" s="2">
        <v>58.79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58.79</v>
      </c>
      <c r="V237" t="s">
        <v>55</v>
      </c>
    </row>
    <row r="238" spans="1:22" hidden="1">
      <c r="A238" t="s">
        <v>8564</v>
      </c>
      <c r="B238" t="s">
        <v>8726</v>
      </c>
      <c r="C238" t="s">
        <v>1</v>
      </c>
      <c r="D238" t="s">
        <v>7879</v>
      </c>
      <c r="E238" t="s">
        <v>8352</v>
      </c>
      <c r="F238" t="s">
        <v>8353</v>
      </c>
      <c r="G238">
        <v>181</v>
      </c>
      <c r="H238">
        <v>181</v>
      </c>
      <c r="I238">
        <v>181</v>
      </c>
      <c r="J238">
        <v>181</v>
      </c>
      <c r="K238">
        <v>0</v>
      </c>
      <c r="L238" s="2">
        <v>0</v>
      </c>
      <c r="M238" s="2">
        <v>0</v>
      </c>
      <c r="N238" s="2">
        <v>0</v>
      </c>
      <c r="O238" s="2">
        <v>37.15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37.15</v>
      </c>
      <c r="V238" t="s">
        <v>55</v>
      </c>
    </row>
    <row r="239" spans="1:22" hidden="1">
      <c r="A239" t="s">
        <v>8564</v>
      </c>
      <c r="B239" t="s">
        <v>8695</v>
      </c>
      <c r="C239" t="s">
        <v>1</v>
      </c>
      <c r="D239" t="s">
        <v>7879</v>
      </c>
      <c r="E239" t="s">
        <v>8352</v>
      </c>
      <c r="F239" t="s">
        <v>8353</v>
      </c>
      <c r="G239">
        <v>180</v>
      </c>
      <c r="H239">
        <v>180</v>
      </c>
      <c r="I239">
        <v>180</v>
      </c>
      <c r="J239">
        <v>180</v>
      </c>
      <c r="K239">
        <v>0</v>
      </c>
      <c r="L239" s="2">
        <v>0</v>
      </c>
      <c r="M239" s="2">
        <v>0</v>
      </c>
      <c r="N239" s="2">
        <v>0</v>
      </c>
      <c r="O239" s="2">
        <v>19.100000000000001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19.100000000000001</v>
      </c>
      <c r="V239" t="s">
        <v>55</v>
      </c>
    </row>
    <row r="240" spans="1:22" hidden="1">
      <c r="A240" t="s">
        <v>8564</v>
      </c>
      <c r="B240" t="s">
        <v>8695</v>
      </c>
      <c r="C240" t="s">
        <v>1</v>
      </c>
      <c r="D240" t="s">
        <v>7879</v>
      </c>
      <c r="E240" t="s">
        <v>8352</v>
      </c>
      <c r="F240" t="s">
        <v>8353</v>
      </c>
      <c r="G240">
        <v>179</v>
      </c>
      <c r="H240">
        <v>179</v>
      </c>
      <c r="I240">
        <v>179</v>
      </c>
      <c r="J240">
        <v>179</v>
      </c>
      <c r="K240">
        <v>0</v>
      </c>
      <c r="L240" s="2">
        <v>0</v>
      </c>
      <c r="M240" s="2">
        <v>0</v>
      </c>
      <c r="N240" s="2">
        <v>0</v>
      </c>
      <c r="O240" s="2">
        <v>34.6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34.6</v>
      </c>
      <c r="V240" t="s">
        <v>55</v>
      </c>
    </row>
    <row r="241" spans="1:22" hidden="1">
      <c r="A241" t="s">
        <v>8564</v>
      </c>
      <c r="B241" t="s">
        <v>8725</v>
      </c>
      <c r="C241" t="s">
        <v>1</v>
      </c>
      <c r="D241" t="s">
        <v>7879</v>
      </c>
      <c r="E241" t="s">
        <v>8352</v>
      </c>
      <c r="F241" t="s">
        <v>8353</v>
      </c>
      <c r="G241">
        <v>178</v>
      </c>
      <c r="H241">
        <v>178</v>
      </c>
      <c r="I241">
        <v>178</v>
      </c>
      <c r="J241">
        <v>178</v>
      </c>
      <c r="K241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t="s">
        <v>55</v>
      </c>
    </row>
    <row r="242" spans="1:22" hidden="1">
      <c r="A242" t="s">
        <v>8564</v>
      </c>
      <c r="B242" t="s">
        <v>8725</v>
      </c>
      <c r="C242" t="s">
        <v>1</v>
      </c>
      <c r="D242" t="s">
        <v>7879</v>
      </c>
      <c r="E242" t="s">
        <v>8352</v>
      </c>
      <c r="F242" t="s">
        <v>8353</v>
      </c>
      <c r="G242">
        <v>177</v>
      </c>
      <c r="H242">
        <v>177</v>
      </c>
      <c r="I242">
        <v>177</v>
      </c>
      <c r="J242">
        <v>177</v>
      </c>
      <c r="K242">
        <v>0</v>
      </c>
      <c r="L242" s="2">
        <v>0</v>
      </c>
      <c r="M242" s="2">
        <v>0</v>
      </c>
      <c r="N242" s="2">
        <v>0</v>
      </c>
      <c r="O242" s="2">
        <v>42.99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42.99</v>
      </c>
      <c r="V242" t="s">
        <v>55</v>
      </c>
    </row>
    <row r="243" spans="1:22" hidden="1">
      <c r="A243" t="s">
        <v>8564</v>
      </c>
      <c r="B243" t="s">
        <v>8725</v>
      </c>
      <c r="C243" t="s">
        <v>1</v>
      </c>
      <c r="D243" t="s">
        <v>7879</v>
      </c>
      <c r="E243" t="s">
        <v>8352</v>
      </c>
      <c r="F243" t="s">
        <v>8353</v>
      </c>
      <c r="G243">
        <v>176</v>
      </c>
      <c r="H243">
        <v>176</v>
      </c>
      <c r="I243">
        <v>176</v>
      </c>
      <c r="J243">
        <v>176</v>
      </c>
      <c r="K243">
        <v>0</v>
      </c>
      <c r="L243" s="2">
        <v>0</v>
      </c>
      <c r="M243" s="2">
        <v>0</v>
      </c>
      <c r="N243" s="2">
        <v>0</v>
      </c>
      <c r="O243" s="2">
        <v>16.57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16.57</v>
      </c>
      <c r="V243" t="s">
        <v>55</v>
      </c>
    </row>
    <row r="244" spans="1:22" hidden="1">
      <c r="A244" t="s">
        <v>8564</v>
      </c>
      <c r="B244" t="s">
        <v>8725</v>
      </c>
      <c r="C244" t="s">
        <v>1</v>
      </c>
      <c r="D244" t="s">
        <v>7879</v>
      </c>
      <c r="E244" t="s">
        <v>8352</v>
      </c>
      <c r="F244" t="s">
        <v>8353</v>
      </c>
      <c r="G244">
        <v>175</v>
      </c>
      <c r="H244">
        <v>175</v>
      </c>
      <c r="I244">
        <v>175</v>
      </c>
      <c r="J244">
        <v>175</v>
      </c>
      <c r="K244">
        <v>0</v>
      </c>
      <c r="L244" s="2">
        <v>0</v>
      </c>
      <c r="M244" s="2">
        <v>0</v>
      </c>
      <c r="N244" s="2">
        <v>0</v>
      </c>
      <c r="O244" s="2">
        <v>44.7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44.7</v>
      </c>
      <c r="V244" t="s">
        <v>55</v>
      </c>
    </row>
    <row r="245" spans="1:22" hidden="1">
      <c r="A245" t="s">
        <v>8564</v>
      </c>
      <c r="B245" t="s">
        <v>8701</v>
      </c>
      <c r="C245" t="s">
        <v>1</v>
      </c>
      <c r="D245" t="s">
        <v>7879</v>
      </c>
      <c r="E245" t="s">
        <v>8352</v>
      </c>
      <c r="F245" t="s">
        <v>8353</v>
      </c>
      <c r="G245">
        <v>174</v>
      </c>
      <c r="H245">
        <v>174</v>
      </c>
      <c r="I245">
        <v>174</v>
      </c>
      <c r="J245">
        <v>174</v>
      </c>
      <c r="K245">
        <v>0</v>
      </c>
      <c r="L245" s="2">
        <v>0</v>
      </c>
      <c r="M245" s="2">
        <v>0</v>
      </c>
      <c r="N245" s="2">
        <v>0</v>
      </c>
      <c r="O245" s="2">
        <v>60.4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60.4</v>
      </c>
      <c r="V245" t="s">
        <v>55</v>
      </c>
    </row>
    <row r="246" spans="1:22" hidden="1">
      <c r="A246" t="s">
        <v>8564</v>
      </c>
      <c r="B246" t="s">
        <v>8701</v>
      </c>
      <c r="C246" t="s">
        <v>1</v>
      </c>
      <c r="D246" t="s">
        <v>7879</v>
      </c>
      <c r="E246" t="s">
        <v>8352</v>
      </c>
      <c r="F246" t="s">
        <v>8353</v>
      </c>
      <c r="G246">
        <v>173</v>
      </c>
      <c r="H246">
        <v>173</v>
      </c>
      <c r="I246">
        <v>173</v>
      </c>
      <c r="J246">
        <v>173</v>
      </c>
      <c r="K246">
        <v>0</v>
      </c>
      <c r="L246" s="2">
        <v>0</v>
      </c>
      <c r="M246" s="2">
        <v>0</v>
      </c>
      <c r="N246" s="2">
        <v>0</v>
      </c>
      <c r="O246" s="2">
        <v>11.2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11.2</v>
      </c>
      <c r="V246" t="s">
        <v>55</v>
      </c>
    </row>
    <row r="247" spans="1:22" hidden="1">
      <c r="A247" t="s">
        <v>8564</v>
      </c>
      <c r="B247" t="s">
        <v>8701</v>
      </c>
      <c r="C247" t="s">
        <v>1</v>
      </c>
      <c r="D247" t="s">
        <v>7879</v>
      </c>
      <c r="E247" t="s">
        <v>8352</v>
      </c>
      <c r="F247" t="s">
        <v>8353</v>
      </c>
      <c r="G247">
        <v>172</v>
      </c>
      <c r="H247">
        <v>172</v>
      </c>
      <c r="I247">
        <v>172</v>
      </c>
      <c r="J247">
        <v>172</v>
      </c>
      <c r="K247">
        <v>0</v>
      </c>
      <c r="L247" s="2">
        <v>0</v>
      </c>
      <c r="M247" s="2">
        <v>0</v>
      </c>
      <c r="N247" s="2">
        <v>0</v>
      </c>
      <c r="O247" s="2">
        <v>34.79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34.79</v>
      </c>
      <c r="V247" t="s">
        <v>55</v>
      </c>
    </row>
    <row r="248" spans="1:22" hidden="1">
      <c r="A248" t="s">
        <v>8564</v>
      </c>
      <c r="B248" t="s">
        <v>8701</v>
      </c>
      <c r="C248" t="s">
        <v>1</v>
      </c>
      <c r="D248" t="s">
        <v>7879</v>
      </c>
      <c r="E248" t="s">
        <v>8352</v>
      </c>
      <c r="F248" t="s">
        <v>8353</v>
      </c>
      <c r="G248">
        <v>171</v>
      </c>
      <c r="H248">
        <v>171</v>
      </c>
      <c r="I248">
        <v>171</v>
      </c>
      <c r="J248">
        <v>171</v>
      </c>
      <c r="K248">
        <v>0</v>
      </c>
      <c r="L248" s="2">
        <v>0</v>
      </c>
      <c r="M248" s="2">
        <v>0</v>
      </c>
      <c r="N248" s="2">
        <v>0</v>
      </c>
      <c r="O248" s="2">
        <v>59.91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59.91</v>
      </c>
      <c r="V248" t="s">
        <v>55</v>
      </c>
    </row>
    <row r="249" spans="1:22" hidden="1">
      <c r="A249" t="s">
        <v>8564</v>
      </c>
      <c r="B249" t="s">
        <v>8701</v>
      </c>
      <c r="C249" t="s">
        <v>1</v>
      </c>
      <c r="D249" t="s">
        <v>7879</v>
      </c>
      <c r="E249" t="s">
        <v>8352</v>
      </c>
      <c r="F249" t="s">
        <v>8353</v>
      </c>
      <c r="G249">
        <v>170</v>
      </c>
      <c r="H249">
        <v>170</v>
      </c>
      <c r="I249">
        <v>170</v>
      </c>
      <c r="J249">
        <v>170</v>
      </c>
      <c r="K249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t="s">
        <v>55</v>
      </c>
    </row>
    <row r="250" spans="1:22" hidden="1">
      <c r="A250" t="s">
        <v>8564</v>
      </c>
      <c r="B250" t="s">
        <v>8721</v>
      </c>
      <c r="C250" t="s">
        <v>1</v>
      </c>
      <c r="D250" t="s">
        <v>7879</v>
      </c>
      <c r="E250" t="s">
        <v>8352</v>
      </c>
      <c r="F250" t="s">
        <v>8353</v>
      </c>
      <c r="G250">
        <v>169</v>
      </c>
      <c r="H250">
        <v>169</v>
      </c>
      <c r="I250">
        <v>169</v>
      </c>
      <c r="J250">
        <v>169</v>
      </c>
      <c r="K250">
        <v>0</v>
      </c>
      <c r="L250" s="2">
        <v>0</v>
      </c>
      <c r="M250" s="2">
        <v>0</v>
      </c>
      <c r="N250" s="2">
        <v>0</v>
      </c>
      <c r="O250" s="2">
        <v>36.75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36.75</v>
      </c>
      <c r="V250" t="s">
        <v>55</v>
      </c>
    </row>
    <row r="251" spans="1:22" hidden="1">
      <c r="A251" t="s">
        <v>8564</v>
      </c>
      <c r="B251" t="s">
        <v>8704</v>
      </c>
      <c r="C251" t="s">
        <v>1</v>
      </c>
      <c r="D251" t="s">
        <v>7879</v>
      </c>
      <c r="E251" t="s">
        <v>8352</v>
      </c>
      <c r="F251" t="s">
        <v>8353</v>
      </c>
      <c r="G251">
        <v>168</v>
      </c>
      <c r="H251">
        <v>168</v>
      </c>
      <c r="I251">
        <v>168</v>
      </c>
      <c r="J251">
        <v>168</v>
      </c>
      <c r="K251">
        <v>0</v>
      </c>
      <c r="L251" s="2">
        <v>0</v>
      </c>
      <c r="M251" s="2">
        <v>0</v>
      </c>
      <c r="N251" s="2">
        <v>0</v>
      </c>
      <c r="O251" s="2">
        <v>12.8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12.8</v>
      </c>
      <c r="V251" t="s">
        <v>55</v>
      </c>
    </row>
    <row r="252" spans="1:22" hidden="1">
      <c r="A252" t="s">
        <v>8564</v>
      </c>
      <c r="B252" t="s">
        <v>8704</v>
      </c>
      <c r="C252" t="s">
        <v>1</v>
      </c>
      <c r="D252" t="s">
        <v>7879</v>
      </c>
      <c r="E252" t="s">
        <v>8352</v>
      </c>
      <c r="F252" t="s">
        <v>8353</v>
      </c>
      <c r="G252">
        <v>167</v>
      </c>
      <c r="H252">
        <v>167</v>
      </c>
      <c r="I252">
        <v>167</v>
      </c>
      <c r="J252">
        <v>167</v>
      </c>
      <c r="K252">
        <v>0</v>
      </c>
      <c r="L252" s="2">
        <v>0</v>
      </c>
      <c r="M252" s="2">
        <v>0</v>
      </c>
      <c r="N252" s="2">
        <v>0</v>
      </c>
      <c r="O252" s="2">
        <v>34.200000000000003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34.200000000000003</v>
      </c>
      <c r="V252" t="s">
        <v>55</v>
      </c>
    </row>
    <row r="253" spans="1:22" hidden="1">
      <c r="A253" t="s">
        <v>8564</v>
      </c>
      <c r="B253" t="s">
        <v>8704</v>
      </c>
      <c r="C253" t="s">
        <v>1</v>
      </c>
      <c r="D253" t="s">
        <v>7879</v>
      </c>
      <c r="E253" t="s">
        <v>8352</v>
      </c>
      <c r="F253" t="s">
        <v>8353</v>
      </c>
      <c r="G253">
        <v>166</v>
      </c>
      <c r="H253">
        <v>166</v>
      </c>
      <c r="I253">
        <v>166</v>
      </c>
      <c r="J253">
        <v>166</v>
      </c>
      <c r="K253">
        <v>0</v>
      </c>
      <c r="L253" s="2">
        <v>0</v>
      </c>
      <c r="M253" s="2">
        <v>0</v>
      </c>
      <c r="N253" s="2">
        <v>0</v>
      </c>
      <c r="O253" s="2">
        <v>3.5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3.5</v>
      </c>
      <c r="V253" t="s">
        <v>55</v>
      </c>
    </row>
    <row r="254" spans="1:22" hidden="1">
      <c r="A254" t="s">
        <v>8564</v>
      </c>
      <c r="B254" t="s">
        <v>8705</v>
      </c>
      <c r="C254" t="s">
        <v>1</v>
      </c>
      <c r="D254" t="s">
        <v>7879</v>
      </c>
      <c r="E254" t="s">
        <v>8352</v>
      </c>
      <c r="F254" t="s">
        <v>8353</v>
      </c>
      <c r="G254">
        <v>165</v>
      </c>
      <c r="H254">
        <v>165</v>
      </c>
      <c r="I254">
        <v>165</v>
      </c>
      <c r="J254">
        <v>165</v>
      </c>
      <c r="K254">
        <v>0</v>
      </c>
      <c r="L254" s="2">
        <v>0</v>
      </c>
      <c r="M254" s="2">
        <v>0</v>
      </c>
      <c r="N254" s="2">
        <v>0</v>
      </c>
      <c r="O254" s="2">
        <v>82.35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82.35</v>
      </c>
      <c r="V254" t="s">
        <v>55</v>
      </c>
    </row>
    <row r="255" spans="1:22" hidden="1">
      <c r="A255" t="s">
        <v>8564</v>
      </c>
      <c r="B255" t="s">
        <v>8696</v>
      </c>
      <c r="C255" t="s">
        <v>1</v>
      </c>
      <c r="D255" t="s">
        <v>7879</v>
      </c>
      <c r="E255" t="s">
        <v>8352</v>
      </c>
      <c r="F255" t="s">
        <v>8353</v>
      </c>
      <c r="G255">
        <v>164</v>
      </c>
      <c r="H255">
        <v>164</v>
      </c>
      <c r="I255">
        <v>164</v>
      </c>
      <c r="J255">
        <v>164</v>
      </c>
      <c r="K255">
        <v>0</v>
      </c>
      <c r="L255" s="2">
        <v>0</v>
      </c>
      <c r="M255" s="2">
        <v>0</v>
      </c>
      <c r="N255" s="2">
        <v>0</v>
      </c>
      <c r="O255" s="2">
        <v>20.329999999999998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20.329999999999998</v>
      </c>
      <c r="V255" t="s">
        <v>55</v>
      </c>
    </row>
    <row r="256" spans="1:22" hidden="1">
      <c r="A256" t="s">
        <v>8564</v>
      </c>
      <c r="B256" t="s">
        <v>8696</v>
      </c>
      <c r="C256" t="s">
        <v>1</v>
      </c>
      <c r="D256" t="s">
        <v>7879</v>
      </c>
      <c r="E256" t="s">
        <v>8352</v>
      </c>
      <c r="F256" t="s">
        <v>8353</v>
      </c>
      <c r="G256">
        <v>163</v>
      </c>
      <c r="H256">
        <v>163</v>
      </c>
      <c r="I256">
        <v>163</v>
      </c>
      <c r="J256">
        <v>163</v>
      </c>
      <c r="K256">
        <v>0</v>
      </c>
      <c r="L256" s="2">
        <v>0</v>
      </c>
      <c r="M256" s="2">
        <v>0</v>
      </c>
      <c r="N256" s="2">
        <v>0</v>
      </c>
      <c r="O256" s="2">
        <v>54.67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54.67</v>
      </c>
      <c r="V256" t="s">
        <v>55</v>
      </c>
    </row>
    <row r="257" spans="1:22" hidden="1">
      <c r="A257" t="s">
        <v>8564</v>
      </c>
      <c r="B257" t="s">
        <v>8706</v>
      </c>
      <c r="C257" t="s">
        <v>1</v>
      </c>
      <c r="D257" t="s">
        <v>7879</v>
      </c>
      <c r="E257" t="s">
        <v>8352</v>
      </c>
      <c r="F257" t="s">
        <v>8353</v>
      </c>
      <c r="G257">
        <v>162</v>
      </c>
      <c r="H257">
        <v>162</v>
      </c>
      <c r="I257">
        <v>162</v>
      </c>
      <c r="J257">
        <v>162</v>
      </c>
      <c r="K257">
        <v>0</v>
      </c>
      <c r="L257" s="2">
        <v>0</v>
      </c>
      <c r="M257" s="2">
        <v>0</v>
      </c>
      <c r="N257" s="2">
        <v>0</v>
      </c>
      <c r="O257" s="2">
        <v>61.87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61.87</v>
      </c>
      <c r="V257" t="s">
        <v>55</v>
      </c>
    </row>
    <row r="258" spans="1:22" hidden="1">
      <c r="A258" t="s">
        <v>8564</v>
      </c>
      <c r="B258" t="s">
        <v>8706</v>
      </c>
      <c r="C258" t="s">
        <v>1</v>
      </c>
      <c r="D258" t="s">
        <v>7879</v>
      </c>
      <c r="E258" t="s">
        <v>8352</v>
      </c>
      <c r="F258" t="s">
        <v>8353</v>
      </c>
      <c r="G258">
        <v>161</v>
      </c>
      <c r="H258">
        <v>161</v>
      </c>
      <c r="I258">
        <v>161</v>
      </c>
      <c r="J258">
        <v>161</v>
      </c>
      <c r="K258">
        <v>0</v>
      </c>
      <c r="L258" s="2">
        <v>0</v>
      </c>
      <c r="M258" s="2">
        <v>0</v>
      </c>
      <c r="N258" s="2">
        <v>0</v>
      </c>
      <c r="O258" s="2">
        <v>22.05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22.05</v>
      </c>
      <c r="V258" t="s">
        <v>55</v>
      </c>
    </row>
    <row r="259" spans="1:22" hidden="1">
      <c r="A259" t="s">
        <v>8564</v>
      </c>
      <c r="B259" t="s">
        <v>8707</v>
      </c>
      <c r="C259" t="s">
        <v>1</v>
      </c>
      <c r="D259" t="s">
        <v>7879</v>
      </c>
      <c r="E259" t="s">
        <v>8352</v>
      </c>
      <c r="F259" t="s">
        <v>8353</v>
      </c>
      <c r="G259">
        <v>160</v>
      </c>
      <c r="H259">
        <v>160</v>
      </c>
      <c r="I259">
        <v>160</v>
      </c>
      <c r="J259">
        <v>160</v>
      </c>
      <c r="K259">
        <v>0</v>
      </c>
      <c r="L259" s="2">
        <v>0</v>
      </c>
      <c r="M259" s="2">
        <v>0</v>
      </c>
      <c r="N259" s="2">
        <v>0</v>
      </c>
      <c r="O259" s="2">
        <v>5.05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5.05</v>
      </c>
      <c r="V259" t="s">
        <v>55</v>
      </c>
    </row>
    <row r="260" spans="1:22" hidden="1">
      <c r="A260" t="s">
        <v>8564</v>
      </c>
      <c r="B260" t="s">
        <v>8707</v>
      </c>
      <c r="C260" t="s">
        <v>1</v>
      </c>
      <c r="D260" t="s">
        <v>7879</v>
      </c>
      <c r="E260" t="s">
        <v>8352</v>
      </c>
      <c r="F260" t="s">
        <v>8353</v>
      </c>
      <c r="G260">
        <v>159</v>
      </c>
      <c r="H260">
        <v>159</v>
      </c>
      <c r="I260">
        <v>159</v>
      </c>
      <c r="J260">
        <v>159</v>
      </c>
      <c r="K260">
        <v>0</v>
      </c>
      <c r="L260" s="2">
        <v>0</v>
      </c>
      <c r="M260" s="2">
        <v>0</v>
      </c>
      <c r="N260" s="2">
        <v>0</v>
      </c>
      <c r="O260" s="2">
        <v>37.049999999999997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37.049999999999997</v>
      </c>
      <c r="V260" t="s">
        <v>55</v>
      </c>
    </row>
    <row r="261" spans="1:22" hidden="1">
      <c r="A261" t="s">
        <v>8564</v>
      </c>
      <c r="B261" t="s">
        <v>8707</v>
      </c>
      <c r="C261" t="s">
        <v>1</v>
      </c>
      <c r="D261" t="s">
        <v>7879</v>
      </c>
      <c r="E261" t="s">
        <v>8352</v>
      </c>
      <c r="F261" t="s">
        <v>8353</v>
      </c>
      <c r="G261">
        <v>158</v>
      </c>
      <c r="H261">
        <v>158</v>
      </c>
      <c r="I261">
        <v>158</v>
      </c>
      <c r="J261">
        <v>158</v>
      </c>
      <c r="K261">
        <v>0</v>
      </c>
      <c r="L261" s="2">
        <v>0</v>
      </c>
      <c r="M261" s="2">
        <v>0</v>
      </c>
      <c r="N261" s="2">
        <v>0</v>
      </c>
      <c r="O261" s="2">
        <v>66.34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66.34</v>
      </c>
      <c r="V261" t="s">
        <v>55</v>
      </c>
    </row>
    <row r="262" spans="1:22" hidden="1">
      <c r="A262" t="s">
        <v>8564</v>
      </c>
      <c r="B262" t="s">
        <v>8707</v>
      </c>
      <c r="C262" t="s">
        <v>1</v>
      </c>
      <c r="D262" t="s">
        <v>7879</v>
      </c>
      <c r="E262" t="s">
        <v>8352</v>
      </c>
      <c r="F262" t="s">
        <v>8353</v>
      </c>
      <c r="G262">
        <v>157</v>
      </c>
      <c r="H262">
        <v>157</v>
      </c>
      <c r="I262">
        <v>157</v>
      </c>
      <c r="J262">
        <v>157</v>
      </c>
      <c r="K262">
        <v>0</v>
      </c>
      <c r="L262" s="2">
        <v>0</v>
      </c>
      <c r="M262" s="2">
        <v>0</v>
      </c>
      <c r="N262" s="2">
        <v>0</v>
      </c>
      <c r="O262" s="2">
        <v>333.71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333.71</v>
      </c>
      <c r="V262" t="s">
        <v>55</v>
      </c>
    </row>
    <row r="263" spans="1:22" hidden="1">
      <c r="A263" t="s">
        <v>8564</v>
      </c>
      <c r="B263" t="s">
        <v>8707</v>
      </c>
      <c r="C263" t="s">
        <v>1</v>
      </c>
      <c r="D263" t="s">
        <v>7879</v>
      </c>
      <c r="E263" t="s">
        <v>8352</v>
      </c>
      <c r="F263" t="s">
        <v>8353</v>
      </c>
      <c r="G263">
        <v>156</v>
      </c>
      <c r="H263">
        <v>156</v>
      </c>
      <c r="I263">
        <v>156</v>
      </c>
      <c r="J263">
        <v>156</v>
      </c>
      <c r="K263">
        <v>0</v>
      </c>
      <c r="L263" s="2">
        <v>0</v>
      </c>
      <c r="M263" s="2">
        <v>0</v>
      </c>
      <c r="N263" s="2">
        <v>0</v>
      </c>
      <c r="O263" s="2">
        <v>6.1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6.1</v>
      </c>
      <c r="V263" t="s">
        <v>55</v>
      </c>
    </row>
    <row r="264" spans="1:22" hidden="1">
      <c r="A264" t="s">
        <v>8564</v>
      </c>
      <c r="B264" t="s">
        <v>8708</v>
      </c>
      <c r="C264" t="s">
        <v>1</v>
      </c>
      <c r="D264" t="s">
        <v>7879</v>
      </c>
      <c r="E264" t="s">
        <v>8352</v>
      </c>
      <c r="F264" t="s">
        <v>8353</v>
      </c>
      <c r="G264">
        <v>155</v>
      </c>
      <c r="H264">
        <v>155</v>
      </c>
      <c r="I264">
        <v>155</v>
      </c>
      <c r="J264">
        <v>155</v>
      </c>
      <c r="K264">
        <v>0</v>
      </c>
      <c r="L264" s="2">
        <v>0</v>
      </c>
      <c r="M264" s="2">
        <v>0</v>
      </c>
      <c r="N264" s="2">
        <v>0</v>
      </c>
      <c r="O264" s="2">
        <v>17.8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17.8</v>
      </c>
      <c r="V264" t="s">
        <v>55</v>
      </c>
    </row>
    <row r="265" spans="1:22" hidden="1">
      <c r="A265" t="s">
        <v>8564</v>
      </c>
      <c r="B265" t="s">
        <v>8709</v>
      </c>
      <c r="C265" t="s">
        <v>1</v>
      </c>
      <c r="D265" t="s">
        <v>7879</v>
      </c>
      <c r="E265" t="s">
        <v>8352</v>
      </c>
      <c r="F265" t="s">
        <v>8353</v>
      </c>
      <c r="G265">
        <v>154</v>
      </c>
      <c r="H265">
        <v>154</v>
      </c>
      <c r="I265">
        <v>154</v>
      </c>
      <c r="J265">
        <v>154</v>
      </c>
      <c r="K265">
        <v>0</v>
      </c>
      <c r="L265" s="2">
        <v>0</v>
      </c>
      <c r="M265" s="2">
        <v>0</v>
      </c>
      <c r="N265" s="2">
        <v>0</v>
      </c>
      <c r="O265" s="2">
        <v>63.47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63.47</v>
      </c>
      <c r="V265" t="s">
        <v>55</v>
      </c>
    </row>
    <row r="266" spans="1:22" hidden="1">
      <c r="A266" t="s">
        <v>8564</v>
      </c>
      <c r="B266" t="s">
        <v>8697</v>
      </c>
      <c r="C266" t="s">
        <v>1</v>
      </c>
      <c r="D266" t="s">
        <v>7879</v>
      </c>
      <c r="E266" t="s">
        <v>8352</v>
      </c>
      <c r="F266" t="s">
        <v>8353</v>
      </c>
      <c r="G266">
        <v>153</v>
      </c>
      <c r="H266">
        <v>153</v>
      </c>
      <c r="I266">
        <v>153</v>
      </c>
      <c r="J266">
        <v>153</v>
      </c>
      <c r="K266">
        <v>0</v>
      </c>
      <c r="L266" s="2">
        <v>0</v>
      </c>
      <c r="M266" s="2">
        <v>0</v>
      </c>
      <c r="N266" s="2">
        <v>0</v>
      </c>
      <c r="O266" s="2">
        <v>17.5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17.5</v>
      </c>
      <c r="V266" t="s">
        <v>55</v>
      </c>
    </row>
    <row r="267" spans="1:22" hidden="1">
      <c r="A267" t="s">
        <v>8564</v>
      </c>
      <c r="B267" t="s">
        <v>8697</v>
      </c>
      <c r="C267" t="s">
        <v>1</v>
      </c>
      <c r="D267" t="s">
        <v>7879</v>
      </c>
      <c r="E267" t="s">
        <v>8352</v>
      </c>
      <c r="F267" t="s">
        <v>8353</v>
      </c>
      <c r="G267">
        <v>152</v>
      </c>
      <c r="H267">
        <v>152</v>
      </c>
      <c r="I267">
        <v>152</v>
      </c>
      <c r="J267">
        <v>152</v>
      </c>
      <c r="K267">
        <v>0</v>
      </c>
      <c r="L267" s="2">
        <v>0</v>
      </c>
      <c r="M267" s="2">
        <v>0</v>
      </c>
      <c r="N267" s="2">
        <v>0</v>
      </c>
      <c r="O267" s="2">
        <v>53.57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53.57</v>
      </c>
      <c r="V267" t="s">
        <v>55</v>
      </c>
    </row>
    <row r="268" spans="1:22" hidden="1">
      <c r="A268" t="s">
        <v>8564</v>
      </c>
      <c r="B268" t="s">
        <v>8698</v>
      </c>
      <c r="C268" t="s">
        <v>1</v>
      </c>
      <c r="D268" t="s">
        <v>7879</v>
      </c>
      <c r="E268" t="s">
        <v>8352</v>
      </c>
      <c r="F268" t="s">
        <v>8353</v>
      </c>
      <c r="G268">
        <v>151</v>
      </c>
      <c r="H268">
        <v>151</v>
      </c>
      <c r="I268">
        <v>151</v>
      </c>
      <c r="J268">
        <v>151</v>
      </c>
      <c r="K268">
        <v>0</v>
      </c>
      <c r="L268" s="2">
        <v>0</v>
      </c>
      <c r="M268" s="2">
        <v>0</v>
      </c>
      <c r="N268" s="2">
        <v>0</v>
      </c>
      <c r="O268" s="2">
        <v>9.4499999999999993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9.4499999999999993</v>
      </c>
      <c r="V268" t="s">
        <v>55</v>
      </c>
    </row>
    <row r="269" spans="1:22" hidden="1">
      <c r="A269" t="s">
        <v>8564</v>
      </c>
      <c r="B269" t="s">
        <v>8698</v>
      </c>
      <c r="C269" t="s">
        <v>1</v>
      </c>
      <c r="D269" t="s">
        <v>7879</v>
      </c>
      <c r="E269" t="s">
        <v>8352</v>
      </c>
      <c r="F269" t="s">
        <v>8353</v>
      </c>
      <c r="G269">
        <v>150</v>
      </c>
      <c r="H269">
        <v>150</v>
      </c>
      <c r="I269">
        <v>150</v>
      </c>
      <c r="J269">
        <v>150</v>
      </c>
      <c r="K269">
        <v>0</v>
      </c>
      <c r="L269" s="2">
        <v>0</v>
      </c>
      <c r="M269" s="2">
        <v>0</v>
      </c>
      <c r="N269" s="2">
        <v>0</v>
      </c>
      <c r="O269" s="2">
        <v>57.97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57.97</v>
      </c>
      <c r="V269" t="s">
        <v>55</v>
      </c>
    </row>
    <row r="270" spans="1:22" hidden="1">
      <c r="A270" t="s">
        <v>8564</v>
      </c>
      <c r="B270" t="s">
        <v>8693</v>
      </c>
      <c r="C270" t="s">
        <v>1</v>
      </c>
      <c r="D270" t="s">
        <v>7879</v>
      </c>
      <c r="E270" t="s">
        <v>7883</v>
      </c>
      <c r="F270" t="s">
        <v>7884</v>
      </c>
      <c r="G270">
        <v>966</v>
      </c>
      <c r="H270">
        <v>966</v>
      </c>
      <c r="I270">
        <v>966</v>
      </c>
      <c r="J270">
        <v>966</v>
      </c>
      <c r="K270">
        <v>0</v>
      </c>
      <c r="L270" s="2">
        <v>0</v>
      </c>
      <c r="M270" s="2">
        <v>0</v>
      </c>
      <c r="N270" s="2">
        <v>0</v>
      </c>
      <c r="O270" s="2">
        <v>16.850000000000001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16.850000000000001</v>
      </c>
      <c r="V270" t="s">
        <v>55</v>
      </c>
    </row>
    <row r="271" spans="1:22" hidden="1">
      <c r="A271" t="s">
        <v>8564</v>
      </c>
      <c r="B271" t="s">
        <v>8694</v>
      </c>
      <c r="C271" t="s">
        <v>1</v>
      </c>
      <c r="D271" t="s">
        <v>7879</v>
      </c>
      <c r="E271" t="s">
        <v>7883</v>
      </c>
      <c r="F271" t="s">
        <v>7884</v>
      </c>
      <c r="G271">
        <v>965</v>
      </c>
      <c r="H271">
        <v>965</v>
      </c>
      <c r="I271">
        <v>965</v>
      </c>
      <c r="J271">
        <v>965</v>
      </c>
      <c r="K271">
        <v>0</v>
      </c>
      <c r="L271" s="2">
        <v>0</v>
      </c>
      <c r="M271" s="2">
        <v>0</v>
      </c>
      <c r="N271" s="2">
        <v>0</v>
      </c>
      <c r="O271" s="2">
        <v>26.35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26.35</v>
      </c>
      <c r="V271" t="s">
        <v>55</v>
      </c>
    </row>
    <row r="272" spans="1:22" hidden="1">
      <c r="A272" t="s">
        <v>8564</v>
      </c>
      <c r="B272" t="s">
        <v>8685</v>
      </c>
      <c r="C272" t="s">
        <v>1</v>
      </c>
      <c r="D272" t="s">
        <v>7879</v>
      </c>
      <c r="E272" t="s">
        <v>7883</v>
      </c>
      <c r="F272" t="s">
        <v>7884</v>
      </c>
      <c r="G272">
        <v>964</v>
      </c>
      <c r="H272">
        <v>964</v>
      </c>
      <c r="I272">
        <v>964</v>
      </c>
      <c r="J272">
        <v>964</v>
      </c>
      <c r="K272">
        <v>0</v>
      </c>
      <c r="L272" s="2">
        <v>0</v>
      </c>
      <c r="M272" s="2">
        <v>0</v>
      </c>
      <c r="N272" s="2">
        <v>0</v>
      </c>
      <c r="O272" s="2">
        <v>9.4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9.4</v>
      </c>
      <c r="V272" t="s">
        <v>55</v>
      </c>
    </row>
    <row r="273" spans="1:22" hidden="1">
      <c r="A273" t="s">
        <v>8564</v>
      </c>
      <c r="B273" t="s">
        <v>8699</v>
      </c>
      <c r="C273" t="s">
        <v>1</v>
      </c>
      <c r="D273" t="s">
        <v>7879</v>
      </c>
      <c r="E273" t="s">
        <v>7883</v>
      </c>
      <c r="F273" t="s">
        <v>7884</v>
      </c>
      <c r="G273">
        <v>963</v>
      </c>
      <c r="H273">
        <v>963</v>
      </c>
      <c r="I273">
        <v>963</v>
      </c>
      <c r="J273">
        <v>963</v>
      </c>
      <c r="K273">
        <v>0</v>
      </c>
      <c r="L273" s="2">
        <v>0</v>
      </c>
      <c r="M273" s="2">
        <v>0</v>
      </c>
      <c r="N273" s="2">
        <v>0</v>
      </c>
      <c r="O273" s="2">
        <v>9.25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9.25</v>
      </c>
      <c r="V273" t="s">
        <v>55</v>
      </c>
    </row>
    <row r="274" spans="1:22" hidden="1">
      <c r="A274" t="s">
        <v>8564</v>
      </c>
      <c r="B274" t="s">
        <v>8736</v>
      </c>
      <c r="C274" t="s">
        <v>1</v>
      </c>
      <c r="D274" t="s">
        <v>7879</v>
      </c>
      <c r="E274" t="s">
        <v>7883</v>
      </c>
      <c r="F274" t="s">
        <v>7884</v>
      </c>
      <c r="G274">
        <v>962</v>
      </c>
      <c r="H274">
        <v>962</v>
      </c>
      <c r="I274">
        <v>962</v>
      </c>
      <c r="J274">
        <v>962</v>
      </c>
      <c r="K274">
        <v>0</v>
      </c>
      <c r="L274" s="2">
        <v>0</v>
      </c>
      <c r="M274" s="2">
        <v>0</v>
      </c>
      <c r="N274" s="2">
        <v>0</v>
      </c>
      <c r="O274" s="2">
        <v>6.27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6.27</v>
      </c>
      <c r="V274" t="s">
        <v>55</v>
      </c>
    </row>
    <row r="275" spans="1:22" hidden="1">
      <c r="A275" t="s">
        <v>8564</v>
      </c>
      <c r="B275" t="s">
        <v>8695</v>
      </c>
      <c r="C275" t="s">
        <v>1</v>
      </c>
      <c r="D275" t="s">
        <v>7879</v>
      </c>
      <c r="E275" t="s">
        <v>7883</v>
      </c>
      <c r="F275" t="s">
        <v>7884</v>
      </c>
      <c r="G275">
        <v>951</v>
      </c>
      <c r="H275">
        <v>951</v>
      </c>
      <c r="I275">
        <v>951</v>
      </c>
      <c r="J275">
        <v>951</v>
      </c>
      <c r="K275">
        <v>0</v>
      </c>
      <c r="L275" s="2">
        <v>0</v>
      </c>
      <c r="M275" s="2">
        <v>0</v>
      </c>
      <c r="N275" s="2">
        <v>0</v>
      </c>
      <c r="O275" s="2">
        <v>9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9</v>
      </c>
      <c r="V275" t="s">
        <v>55</v>
      </c>
    </row>
    <row r="276" spans="1:22" hidden="1">
      <c r="A276" t="s">
        <v>8564</v>
      </c>
      <c r="B276" t="s">
        <v>8695</v>
      </c>
      <c r="C276" t="s">
        <v>1</v>
      </c>
      <c r="D276" t="s">
        <v>7879</v>
      </c>
      <c r="E276" t="s">
        <v>7883</v>
      </c>
      <c r="F276" t="s">
        <v>7884</v>
      </c>
      <c r="G276">
        <v>960</v>
      </c>
      <c r="H276">
        <v>960</v>
      </c>
      <c r="I276">
        <v>960</v>
      </c>
      <c r="J276">
        <v>960</v>
      </c>
      <c r="K276">
        <v>0</v>
      </c>
      <c r="L276" s="2">
        <v>0</v>
      </c>
      <c r="M276" s="2">
        <v>0</v>
      </c>
      <c r="N276" s="2">
        <v>0</v>
      </c>
      <c r="O276" s="2">
        <v>18.02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18.02</v>
      </c>
      <c r="V276" t="s">
        <v>55</v>
      </c>
    </row>
    <row r="277" spans="1:22" hidden="1">
      <c r="A277" t="s">
        <v>8564</v>
      </c>
      <c r="B277" t="s">
        <v>8700</v>
      </c>
      <c r="C277" t="s">
        <v>1</v>
      </c>
      <c r="D277" t="s">
        <v>7879</v>
      </c>
      <c r="E277" t="s">
        <v>7883</v>
      </c>
      <c r="F277" t="s">
        <v>7884</v>
      </c>
      <c r="G277">
        <v>959</v>
      </c>
      <c r="H277">
        <v>959</v>
      </c>
      <c r="I277">
        <v>959</v>
      </c>
      <c r="J277">
        <v>959</v>
      </c>
      <c r="K277">
        <v>0</v>
      </c>
      <c r="L277" s="2">
        <v>0</v>
      </c>
      <c r="M277" s="2">
        <v>0</v>
      </c>
      <c r="N277" s="2">
        <v>0</v>
      </c>
      <c r="O277" s="2">
        <v>14.25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14.25</v>
      </c>
      <c r="V277" t="s">
        <v>55</v>
      </c>
    </row>
    <row r="278" spans="1:22" hidden="1">
      <c r="A278" t="s">
        <v>8564</v>
      </c>
      <c r="B278" t="s">
        <v>8725</v>
      </c>
      <c r="C278" t="s">
        <v>1</v>
      </c>
      <c r="D278" t="s">
        <v>7879</v>
      </c>
      <c r="E278" t="s">
        <v>7883</v>
      </c>
      <c r="F278" t="s">
        <v>7884</v>
      </c>
      <c r="G278">
        <v>958</v>
      </c>
      <c r="H278">
        <v>958</v>
      </c>
      <c r="I278">
        <v>958</v>
      </c>
      <c r="J278">
        <v>958</v>
      </c>
      <c r="K278">
        <v>0</v>
      </c>
      <c r="L278" s="2">
        <v>0</v>
      </c>
      <c r="M278" s="2">
        <v>0</v>
      </c>
      <c r="N278" s="2">
        <v>0</v>
      </c>
      <c r="O278" s="2">
        <v>22.25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22.25</v>
      </c>
      <c r="V278" t="s">
        <v>55</v>
      </c>
    </row>
    <row r="279" spans="1:22" hidden="1">
      <c r="A279" t="s">
        <v>8564</v>
      </c>
      <c r="B279" t="s">
        <v>8725</v>
      </c>
      <c r="C279" t="s">
        <v>1</v>
      </c>
      <c r="D279" t="s">
        <v>7879</v>
      </c>
      <c r="E279" t="s">
        <v>7883</v>
      </c>
      <c r="F279" t="s">
        <v>7884</v>
      </c>
      <c r="G279">
        <v>957</v>
      </c>
      <c r="H279">
        <v>957</v>
      </c>
      <c r="I279">
        <v>957</v>
      </c>
      <c r="J279">
        <v>957</v>
      </c>
      <c r="K279">
        <v>0</v>
      </c>
      <c r="L279" s="2">
        <v>0</v>
      </c>
      <c r="M279" s="2">
        <v>0</v>
      </c>
      <c r="N279" s="2">
        <v>0</v>
      </c>
      <c r="O279" s="2">
        <v>17.7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17.7</v>
      </c>
      <c r="V279" t="s">
        <v>55</v>
      </c>
    </row>
    <row r="280" spans="1:22" hidden="1">
      <c r="A280" t="s">
        <v>8564</v>
      </c>
      <c r="B280" t="s">
        <v>8725</v>
      </c>
      <c r="C280" t="s">
        <v>1</v>
      </c>
      <c r="D280" t="s">
        <v>7879</v>
      </c>
      <c r="E280" t="s">
        <v>7883</v>
      </c>
      <c r="F280" t="s">
        <v>7884</v>
      </c>
      <c r="G280">
        <v>856</v>
      </c>
      <c r="H280">
        <v>856</v>
      </c>
      <c r="I280">
        <v>856</v>
      </c>
      <c r="J280">
        <v>856</v>
      </c>
      <c r="K280">
        <v>0</v>
      </c>
      <c r="L280" s="2">
        <v>0</v>
      </c>
      <c r="M280" s="2">
        <v>0</v>
      </c>
      <c r="N280" s="2">
        <v>0</v>
      </c>
      <c r="O280" s="2">
        <v>24.29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24.29</v>
      </c>
      <c r="V280" t="s">
        <v>55</v>
      </c>
    </row>
    <row r="281" spans="1:22" hidden="1">
      <c r="A281" t="s">
        <v>8564</v>
      </c>
      <c r="B281" t="s">
        <v>8725</v>
      </c>
      <c r="C281" t="s">
        <v>1</v>
      </c>
      <c r="D281" t="s">
        <v>7879</v>
      </c>
      <c r="E281" t="s">
        <v>7883</v>
      </c>
      <c r="F281" t="s">
        <v>7884</v>
      </c>
      <c r="G281">
        <v>955</v>
      </c>
      <c r="H281">
        <v>955</v>
      </c>
      <c r="I281">
        <v>955</v>
      </c>
      <c r="J281">
        <v>955</v>
      </c>
      <c r="K281">
        <v>0</v>
      </c>
      <c r="L281" s="2">
        <v>0</v>
      </c>
      <c r="M281" s="2">
        <v>0</v>
      </c>
      <c r="N281" s="2">
        <v>0</v>
      </c>
      <c r="O281" s="2">
        <v>19.3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19.3</v>
      </c>
      <c r="V281" t="s">
        <v>55</v>
      </c>
    </row>
    <row r="282" spans="1:22" hidden="1">
      <c r="A282" t="s">
        <v>8564</v>
      </c>
      <c r="B282" t="s">
        <v>8725</v>
      </c>
      <c r="C282" t="s">
        <v>1</v>
      </c>
      <c r="D282" t="s">
        <v>7879</v>
      </c>
      <c r="E282" t="s">
        <v>7883</v>
      </c>
      <c r="F282" t="s">
        <v>7884</v>
      </c>
      <c r="G282">
        <v>954</v>
      </c>
      <c r="H282">
        <v>954</v>
      </c>
      <c r="I282">
        <v>954</v>
      </c>
      <c r="J282">
        <v>954</v>
      </c>
      <c r="K282">
        <v>0</v>
      </c>
      <c r="L282" s="2">
        <v>0</v>
      </c>
      <c r="M282" s="2">
        <v>0</v>
      </c>
      <c r="N282" s="2">
        <v>0</v>
      </c>
      <c r="O282" s="2">
        <v>8.1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8.1</v>
      </c>
      <c r="V282" t="s">
        <v>55</v>
      </c>
    </row>
    <row r="283" spans="1:22" hidden="1">
      <c r="A283" t="s">
        <v>8564</v>
      </c>
      <c r="B283" t="s">
        <v>8725</v>
      </c>
      <c r="C283" t="s">
        <v>1</v>
      </c>
      <c r="D283" t="s">
        <v>7879</v>
      </c>
      <c r="E283" t="s">
        <v>7883</v>
      </c>
      <c r="F283" t="s">
        <v>7884</v>
      </c>
      <c r="G283">
        <v>953</v>
      </c>
      <c r="H283">
        <v>953</v>
      </c>
      <c r="I283">
        <v>953</v>
      </c>
      <c r="J283">
        <v>953</v>
      </c>
      <c r="K283">
        <v>0</v>
      </c>
      <c r="L283" s="2">
        <v>0</v>
      </c>
      <c r="M283" s="2">
        <v>0</v>
      </c>
      <c r="N283" s="2">
        <v>0</v>
      </c>
      <c r="O283" s="2">
        <v>16.25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16.25</v>
      </c>
      <c r="V283" t="s">
        <v>55</v>
      </c>
    </row>
    <row r="284" spans="1:22" hidden="1">
      <c r="A284" t="s">
        <v>8564</v>
      </c>
      <c r="B284" t="s">
        <v>8725</v>
      </c>
      <c r="C284" t="s">
        <v>1</v>
      </c>
      <c r="D284" t="s">
        <v>7879</v>
      </c>
      <c r="E284" t="s">
        <v>7883</v>
      </c>
      <c r="F284" t="s">
        <v>7884</v>
      </c>
      <c r="G284">
        <v>952</v>
      </c>
      <c r="H284">
        <v>952</v>
      </c>
      <c r="I284">
        <v>952</v>
      </c>
      <c r="J284">
        <v>952</v>
      </c>
      <c r="K284">
        <v>0</v>
      </c>
      <c r="L284" s="2">
        <v>0</v>
      </c>
      <c r="M284" s="2">
        <v>0</v>
      </c>
      <c r="N284" s="2">
        <v>0</v>
      </c>
      <c r="O284" s="2">
        <v>4.95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4.95</v>
      </c>
      <c r="V284" t="s">
        <v>55</v>
      </c>
    </row>
    <row r="285" spans="1:22" hidden="1">
      <c r="A285" t="s">
        <v>8564</v>
      </c>
      <c r="B285" t="s">
        <v>8702</v>
      </c>
      <c r="C285" t="s">
        <v>1</v>
      </c>
      <c r="D285" t="s">
        <v>7879</v>
      </c>
      <c r="E285" t="s">
        <v>7883</v>
      </c>
      <c r="F285" t="s">
        <v>7884</v>
      </c>
      <c r="G285">
        <v>951</v>
      </c>
      <c r="H285">
        <v>951</v>
      </c>
      <c r="I285">
        <v>951</v>
      </c>
      <c r="J285">
        <v>951</v>
      </c>
      <c r="K285">
        <v>0</v>
      </c>
      <c r="L285" s="2">
        <v>0</v>
      </c>
      <c r="M285" s="2">
        <v>0</v>
      </c>
      <c r="N285" s="2">
        <v>0</v>
      </c>
      <c r="O285" s="2">
        <v>11.4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11.4</v>
      </c>
      <c r="V285" t="s">
        <v>55</v>
      </c>
    </row>
    <row r="286" spans="1:22" hidden="1">
      <c r="A286" t="s">
        <v>8564</v>
      </c>
      <c r="B286" t="s">
        <v>8702</v>
      </c>
      <c r="C286" t="s">
        <v>1</v>
      </c>
      <c r="D286" t="s">
        <v>7879</v>
      </c>
      <c r="E286" t="s">
        <v>7883</v>
      </c>
      <c r="F286" t="s">
        <v>7884</v>
      </c>
      <c r="G286">
        <v>950</v>
      </c>
      <c r="H286">
        <v>950</v>
      </c>
      <c r="I286">
        <v>950</v>
      </c>
      <c r="J286">
        <v>950</v>
      </c>
      <c r="K286">
        <v>0</v>
      </c>
      <c r="L286" s="2">
        <v>0</v>
      </c>
      <c r="M286" s="2">
        <v>0</v>
      </c>
      <c r="N286" s="2">
        <v>0</v>
      </c>
      <c r="O286" s="2">
        <v>29.15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29.15</v>
      </c>
      <c r="V286" t="s">
        <v>55</v>
      </c>
    </row>
    <row r="287" spans="1:22" hidden="1">
      <c r="A287" t="s">
        <v>8564</v>
      </c>
      <c r="B287" t="s">
        <v>8703</v>
      </c>
      <c r="C287" t="s">
        <v>1</v>
      </c>
      <c r="D287" t="s">
        <v>7879</v>
      </c>
      <c r="E287" t="s">
        <v>7883</v>
      </c>
      <c r="F287" t="s">
        <v>7884</v>
      </c>
      <c r="G287">
        <v>949</v>
      </c>
      <c r="H287">
        <v>949</v>
      </c>
      <c r="I287">
        <v>949</v>
      </c>
      <c r="J287">
        <v>949</v>
      </c>
      <c r="K287">
        <v>0</v>
      </c>
      <c r="L287" s="2">
        <v>0</v>
      </c>
      <c r="M287" s="2">
        <v>0</v>
      </c>
      <c r="N287" s="2">
        <v>0</v>
      </c>
      <c r="O287" s="2">
        <v>11.83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11.83</v>
      </c>
      <c r="V287" t="s">
        <v>55</v>
      </c>
    </row>
    <row r="288" spans="1:22" hidden="1">
      <c r="A288" t="s">
        <v>8564</v>
      </c>
      <c r="B288" t="s">
        <v>8704</v>
      </c>
      <c r="C288" t="s">
        <v>1</v>
      </c>
      <c r="D288" t="s">
        <v>7879</v>
      </c>
      <c r="E288" t="s">
        <v>7883</v>
      </c>
      <c r="F288" t="s">
        <v>7884</v>
      </c>
      <c r="G288">
        <v>948</v>
      </c>
      <c r="H288">
        <v>948</v>
      </c>
      <c r="I288">
        <v>948</v>
      </c>
      <c r="J288">
        <v>948</v>
      </c>
      <c r="K288">
        <v>0</v>
      </c>
      <c r="L288" s="2">
        <v>0</v>
      </c>
      <c r="M288" s="2">
        <v>0</v>
      </c>
      <c r="N288" s="2">
        <v>0</v>
      </c>
      <c r="O288" s="2">
        <v>9.35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9.35</v>
      </c>
      <c r="V288" t="s">
        <v>55</v>
      </c>
    </row>
    <row r="289" spans="1:22" hidden="1">
      <c r="A289" t="s">
        <v>8564</v>
      </c>
      <c r="B289" t="s">
        <v>8704</v>
      </c>
      <c r="C289" t="s">
        <v>1</v>
      </c>
      <c r="D289" t="s">
        <v>7879</v>
      </c>
      <c r="E289" t="s">
        <v>7883</v>
      </c>
      <c r="F289" t="s">
        <v>7884</v>
      </c>
      <c r="G289">
        <v>947</v>
      </c>
      <c r="H289">
        <v>947</v>
      </c>
      <c r="I289">
        <v>947</v>
      </c>
      <c r="J289">
        <v>947</v>
      </c>
      <c r="K289">
        <v>0</v>
      </c>
      <c r="L289" s="2">
        <v>0</v>
      </c>
      <c r="M289" s="2">
        <v>0</v>
      </c>
      <c r="N289" s="2">
        <v>0</v>
      </c>
      <c r="O289" s="2">
        <v>17.600000000000001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17.600000000000001</v>
      </c>
      <c r="V289" t="s">
        <v>55</v>
      </c>
    </row>
    <row r="290" spans="1:22" hidden="1">
      <c r="A290" t="s">
        <v>8564</v>
      </c>
      <c r="B290" t="s">
        <v>8735</v>
      </c>
      <c r="C290" t="s">
        <v>1</v>
      </c>
      <c r="D290" t="s">
        <v>7879</v>
      </c>
      <c r="E290" t="s">
        <v>7883</v>
      </c>
      <c r="F290" t="s">
        <v>7884</v>
      </c>
      <c r="G290">
        <v>946</v>
      </c>
      <c r="H290">
        <v>946</v>
      </c>
      <c r="I290">
        <v>946</v>
      </c>
      <c r="J290">
        <v>946</v>
      </c>
      <c r="K290">
        <v>0</v>
      </c>
      <c r="L290" s="2">
        <v>0</v>
      </c>
      <c r="M290" s="2">
        <v>0</v>
      </c>
      <c r="N290" s="2">
        <v>0</v>
      </c>
      <c r="O290" s="2">
        <v>72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72</v>
      </c>
      <c r="V290" t="s">
        <v>55</v>
      </c>
    </row>
    <row r="291" spans="1:22" hidden="1">
      <c r="A291" t="s">
        <v>8564</v>
      </c>
      <c r="B291" t="s">
        <v>8735</v>
      </c>
      <c r="C291" t="s">
        <v>1</v>
      </c>
      <c r="D291" t="s">
        <v>7879</v>
      </c>
      <c r="E291" t="s">
        <v>7883</v>
      </c>
      <c r="F291" t="s">
        <v>7884</v>
      </c>
      <c r="G291">
        <v>945</v>
      </c>
      <c r="H291">
        <v>945</v>
      </c>
      <c r="I291">
        <v>945</v>
      </c>
      <c r="J291">
        <v>945</v>
      </c>
      <c r="K291">
        <v>0</v>
      </c>
      <c r="L291" s="2">
        <v>0</v>
      </c>
      <c r="M291" s="2">
        <v>0</v>
      </c>
      <c r="N291" s="2">
        <v>0</v>
      </c>
      <c r="O291" s="2">
        <v>144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144</v>
      </c>
      <c r="V291" t="s">
        <v>55</v>
      </c>
    </row>
    <row r="292" spans="1:22" hidden="1">
      <c r="A292" t="s">
        <v>8564</v>
      </c>
      <c r="B292" t="s">
        <v>8735</v>
      </c>
      <c r="C292" t="s">
        <v>1</v>
      </c>
      <c r="D292" t="s">
        <v>7879</v>
      </c>
      <c r="E292" t="s">
        <v>7883</v>
      </c>
      <c r="F292" t="s">
        <v>7884</v>
      </c>
      <c r="G292">
        <v>944</v>
      </c>
      <c r="H292">
        <v>944</v>
      </c>
      <c r="I292">
        <v>944</v>
      </c>
      <c r="J292">
        <v>944</v>
      </c>
      <c r="K292">
        <v>0</v>
      </c>
      <c r="L292" s="2">
        <v>0</v>
      </c>
      <c r="M292" s="2">
        <v>0</v>
      </c>
      <c r="N292" s="2">
        <v>0</v>
      </c>
      <c r="O292" s="2">
        <v>12.7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12.7</v>
      </c>
      <c r="V292" t="s">
        <v>55</v>
      </c>
    </row>
    <row r="293" spans="1:22" hidden="1">
      <c r="A293" t="s">
        <v>8564</v>
      </c>
      <c r="B293" t="s">
        <v>8705</v>
      </c>
      <c r="C293" t="s">
        <v>1</v>
      </c>
      <c r="D293" t="s">
        <v>7879</v>
      </c>
      <c r="E293" t="s">
        <v>7883</v>
      </c>
      <c r="F293" t="s">
        <v>7884</v>
      </c>
      <c r="G293">
        <v>943</v>
      </c>
      <c r="H293">
        <v>943</v>
      </c>
      <c r="I293">
        <v>943</v>
      </c>
      <c r="J293">
        <v>943</v>
      </c>
      <c r="K293">
        <v>0</v>
      </c>
      <c r="L293" s="2">
        <v>0</v>
      </c>
      <c r="M293" s="2">
        <v>0</v>
      </c>
      <c r="N293" s="2">
        <v>0</v>
      </c>
      <c r="O293" s="2">
        <v>26.12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26.12</v>
      </c>
      <c r="V293" t="s">
        <v>55</v>
      </c>
    </row>
    <row r="294" spans="1:22" hidden="1">
      <c r="A294" t="s">
        <v>8564</v>
      </c>
      <c r="B294" t="s">
        <v>8696</v>
      </c>
      <c r="C294" t="s">
        <v>1</v>
      </c>
      <c r="D294" t="s">
        <v>7879</v>
      </c>
      <c r="E294" t="s">
        <v>7883</v>
      </c>
      <c r="F294" t="s">
        <v>7884</v>
      </c>
      <c r="G294">
        <v>942</v>
      </c>
      <c r="H294">
        <v>942</v>
      </c>
      <c r="I294">
        <v>942</v>
      </c>
      <c r="J294">
        <v>942</v>
      </c>
      <c r="K294">
        <v>0</v>
      </c>
      <c r="L294" s="2">
        <v>0</v>
      </c>
      <c r="M294" s="2">
        <v>0</v>
      </c>
      <c r="N294" s="2">
        <v>0</v>
      </c>
      <c r="O294" s="2">
        <v>22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22</v>
      </c>
      <c r="V294" t="s">
        <v>55</v>
      </c>
    </row>
    <row r="295" spans="1:22" hidden="1">
      <c r="A295" t="s">
        <v>8564</v>
      </c>
      <c r="B295" t="s">
        <v>8706</v>
      </c>
      <c r="C295" t="s">
        <v>1</v>
      </c>
      <c r="D295" t="s">
        <v>7879</v>
      </c>
      <c r="E295" t="s">
        <v>7883</v>
      </c>
      <c r="F295" t="s">
        <v>7884</v>
      </c>
      <c r="G295">
        <v>941</v>
      </c>
      <c r="H295">
        <v>941</v>
      </c>
      <c r="I295">
        <v>941</v>
      </c>
      <c r="J295">
        <v>941</v>
      </c>
      <c r="K295">
        <v>0</v>
      </c>
      <c r="L295" s="2">
        <v>0</v>
      </c>
      <c r="M295" s="2">
        <v>0</v>
      </c>
      <c r="N295" s="2">
        <v>0</v>
      </c>
      <c r="O295" s="2">
        <v>18.55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18.55</v>
      </c>
      <c r="V295" t="s">
        <v>55</v>
      </c>
    </row>
    <row r="296" spans="1:22" hidden="1">
      <c r="A296" t="s">
        <v>8564</v>
      </c>
      <c r="B296" t="s">
        <v>8707</v>
      </c>
      <c r="C296" t="s">
        <v>1</v>
      </c>
      <c r="D296" t="s">
        <v>7879</v>
      </c>
      <c r="E296" t="s">
        <v>7883</v>
      </c>
      <c r="F296" t="s">
        <v>7884</v>
      </c>
      <c r="G296">
        <v>940</v>
      </c>
      <c r="H296">
        <v>940</v>
      </c>
      <c r="I296">
        <v>940</v>
      </c>
      <c r="J296">
        <v>940</v>
      </c>
      <c r="K296">
        <v>0</v>
      </c>
      <c r="L296" s="2">
        <v>0</v>
      </c>
      <c r="M296" s="2">
        <v>0</v>
      </c>
      <c r="N296" s="2">
        <v>0</v>
      </c>
      <c r="O296" s="2">
        <v>26.25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26.25</v>
      </c>
      <c r="V296" t="s">
        <v>55</v>
      </c>
    </row>
    <row r="297" spans="1:22" hidden="1">
      <c r="A297" t="s">
        <v>8564</v>
      </c>
      <c r="B297" t="s">
        <v>8708</v>
      </c>
      <c r="C297" t="s">
        <v>1</v>
      </c>
      <c r="D297" t="s">
        <v>7879</v>
      </c>
      <c r="E297" t="s">
        <v>7883</v>
      </c>
      <c r="F297" t="s">
        <v>7884</v>
      </c>
      <c r="G297">
        <v>939</v>
      </c>
      <c r="H297">
        <v>939</v>
      </c>
      <c r="I297">
        <v>939</v>
      </c>
      <c r="J297">
        <v>939</v>
      </c>
      <c r="K297">
        <v>0</v>
      </c>
      <c r="L297" s="2">
        <v>0</v>
      </c>
      <c r="M297" s="2">
        <v>0</v>
      </c>
      <c r="N297" s="2">
        <v>0</v>
      </c>
      <c r="O297" s="2">
        <v>10.220000000000001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10.220000000000001</v>
      </c>
      <c r="V297" t="s">
        <v>55</v>
      </c>
    </row>
    <row r="298" spans="1:22" hidden="1">
      <c r="A298" t="s">
        <v>8564</v>
      </c>
      <c r="B298" t="s">
        <v>8734</v>
      </c>
      <c r="C298" t="s">
        <v>1</v>
      </c>
      <c r="D298" t="s">
        <v>7879</v>
      </c>
      <c r="E298" t="s">
        <v>7883</v>
      </c>
      <c r="F298" t="s">
        <v>7884</v>
      </c>
      <c r="G298">
        <v>938</v>
      </c>
      <c r="H298">
        <v>938</v>
      </c>
      <c r="I298">
        <v>938</v>
      </c>
      <c r="J298">
        <v>938</v>
      </c>
      <c r="K298">
        <v>0</v>
      </c>
      <c r="L298" s="2">
        <v>0</v>
      </c>
      <c r="M298" s="2">
        <v>0</v>
      </c>
      <c r="N298" s="2">
        <v>0</v>
      </c>
      <c r="O298" s="2">
        <v>17.7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17.7</v>
      </c>
      <c r="V298" t="s">
        <v>55</v>
      </c>
    </row>
    <row r="299" spans="1:22" hidden="1">
      <c r="A299" t="s">
        <v>8564</v>
      </c>
      <c r="B299" t="s">
        <v>8709</v>
      </c>
      <c r="C299" t="s">
        <v>1</v>
      </c>
      <c r="D299" t="s">
        <v>7879</v>
      </c>
      <c r="E299" t="s">
        <v>7883</v>
      </c>
      <c r="F299" t="s">
        <v>7884</v>
      </c>
      <c r="G299">
        <v>937</v>
      </c>
      <c r="H299">
        <v>937</v>
      </c>
      <c r="I299">
        <v>937</v>
      </c>
      <c r="J299">
        <v>937</v>
      </c>
      <c r="K299">
        <v>0</v>
      </c>
      <c r="L299" s="2">
        <v>0</v>
      </c>
      <c r="M299" s="2">
        <v>0</v>
      </c>
      <c r="N299" s="2">
        <v>0</v>
      </c>
      <c r="O299" s="2">
        <v>9.6999999999999993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9.6999999999999993</v>
      </c>
      <c r="V299" t="s">
        <v>55</v>
      </c>
    </row>
    <row r="300" spans="1:22" hidden="1">
      <c r="A300" t="s">
        <v>8564</v>
      </c>
      <c r="B300" t="s">
        <v>8697</v>
      </c>
      <c r="C300" t="s">
        <v>1</v>
      </c>
      <c r="D300" t="s">
        <v>7879</v>
      </c>
      <c r="E300" t="s">
        <v>7883</v>
      </c>
      <c r="F300" t="s">
        <v>7884</v>
      </c>
      <c r="G300">
        <v>936</v>
      </c>
      <c r="H300">
        <v>936</v>
      </c>
      <c r="I300">
        <v>936</v>
      </c>
      <c r="J300">
        <v>936</v>
      </c>
      <c r="K300">
        <v>0</v>
      </c>
      <c r="L300" s="2">
        <v>0</v>
      </c>
      <c r="M300" s="2">
        <v>0</v>
      </c>
      <c r="N300" s="2">
        <v>0</v>
      </c>
      <c r="O300" s="2">
        <v>4.75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4.75</v>
      </c>
      <c r="V300" t="s">
        <v>55</v>
      </c>
    </row>
    <row r="301" spans="1:22" hidden="1">
      <c r="A301" t="s">
        <v>8564</v>
      </c>
      <c r="B301" t="s">
        <v>8698</v>
      </c>
      <c r="C301" t="s">
        <v>1</v>
      </c>
      <c r="D301" t="s">
        <v>7879</v>
      </c>
      <c r="E301" t="s">
        <v>7883</v>
      </c>
      <c r="F301" t="s">
        <v>7884</v>
      </c>
      <c r="G301">
        <v>935</v>
      </c>
      <c r="H301">
        <v>935</v>
      </c>
      <c r="I301">
        <v>935</v>
      </c>
      <c r="J301">
        <v>935</v>
      </c>
      <c r="K301">
        <v>0</v>
      </c>
      <c r="L301" s="2">
        <v>0</v>
      </c>
      <c r="M301" s="2">
        <v>0</v>
      </c>
      <c r="N301" s="2">
        <v>0</v>
      </c>
      <c r="O301" s="2">
        <v>14.75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14.75</v>
      </c>
      <c r="V301" t="s">
        <v>55</v>
      </c>
    </row>
    <row r="302" spans="1:22" hidden="1">
      <c r="A302" t="s">
        <v>8564</v>
      </c>
      <c r="B302" t="s">
        <v>8726</v>
      </c>
      <c r="C302" t="s">
        <v>1</v>
      </c>
      <c r="D302" t="s">
        <v>7879</v>
      </c>
      <c r="E302" t="s">
        <v>7883</v>
      </c>
      <c r="F302" t="s">
        <v>7884</v>
      </c>
      <c r="G302">
        <v>934</v>
      </c>
      <c r="H302">
        <v>934</v>
      </c>
      <c r="I302">
        <v>934</v>
      </c>
      <c r="J302">
        <v>934</v>
      </c>
      <c r="K302">
        <v>0</v>
      </c>
      <c r="L302" s="2">
        <v>0</v>
      </c>
      <c r="M302" s="2">
        <v>0</v>
      </c>
      <c r="N302" s="2">
        <v>0</v>
      </c>
      <c r="O302" s="2">
        <v>9.6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9.6</v>
      </c>
      <c r="V302" t="s">
        <v>55</v>
      </c>
    </row>
    <row r="303" spans="1:22" hidden="1">
      <c r="A303" t="s">
        <v>8564</v>
      </c>
      <c r="B303" t="s">
        <v>8726</v>
      </c>
      <c r="C303" t="s">
        <v>1</v>
      </c>
      <c r="D303" t="s">
        <v>7879</v>
      </c>
      <c r="E303" t="s">
        <v>7883</v>
      </c>
      <c r="F303" t="s">
        <v>7884</v>
      </c>
      <c r="G303">
        <v>933</v>
      </c>
      <c r="H303">
        <v>933</v>
      </c>
      <c r="I303">
        <v>933</v>
      </c>
      <c r="J303">
        <v>933</v>
      </c>
      <c r="K303">
        <v>0</v>
      </c>
      <c r="L303" s="2">
        <v>0</v>
      </c>
      <c r="M303" s="2">
        <v>0</v>
      </c>
      <c r="N303" s="2">
        <v>0</v>
      </c>
      <c r="O303" s="2">
        <v>490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490</v>
      </c>
      <c r="V303" t="s">
        <v>55</v>
      </c>
    </row>
    <row r="304" spans="1:22" hidden="1">
      <c r="A304" t="s">
        <v>8564</v>
      </c>
      <c r="B304" t="s">
        <v>8726</v>
      </c>
      <c r="C304" t="s">
        <v>1</v>
      </c>
      <c r="D304" t="s">
        <v>7879</v>
      </c>
      <c r="E304" t="s">
        <v>7883</v>
      </c>
      <c r="F304" t="s">
        <v>7884</v>
      </c>
      <c r="G304">
        <v>932</v>
      </c>
      <c r="H304">
        <v>932</v>
      </c>
      <c r="I304">
        <v>932</v>
      </c>
      <c r="J304">
        <v>932</v>
      </c>
      <c r="K304">
        <v>0</v>
      </c>
      <c r="L304" s="2">
        <v>0</v>
      </c>
      <c r="M304" s="2">
        <v>0</v>
      </c>
      <c r="N304" s="2">
        <v>0</v>
      </c>
      <c r="O304" s="2">
        <v>11.02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11.02</v>
      </c>
      <c r="V304" t="s">
        <v>55</v>
      </c>
    </row>
    <row r="305" spans="1:22" hidden="1">
      <c r="A305" t="s">
        <v>8564</v>
      </c>
      <c r="B305" t="s">
        <v>8726</v>
      </c>
      <c r="C305" t="s">
        <v>1</v>
      </c>
      <c r="D305" t="s">
        <v>7879</v>
      </c>
      <c r="E305" t="s">
        <v>7883</v>
      </c>
      <c r="F305" t="s">
        <v>7884</v>
      </c>
      <c r="G305">
        <v>931</v>
      </c>
      <c r="H305">
        <v>931</v>
      </c>
      <c r="I305">
        <v>931</v>
      </c>
      <c r="J305">
        <v>931</v>
      </c>
      <c r="K305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t="s">
        <v>55</v>
      </c>
    </row>
    <row r="306" spans="1:22" hidden="1">
      <c r="A306" t="s">
        <v>8564</v>
      </c>
      <c r="B306" t="s">
        <v>8726</v>
      </c>
      <c r="C306" t="s">
        <v>1</v>
      </c>
      <c r="D306" t="s">
        <v>7879</v>
      </c>
      <c r="E306" t="s">
        <v>7883</v>
      </c>
      <c r="F306" t="s">
        <v>7884</v>
      </c>
      <c r="G306">
        <v>930</v>
      </c>
      <c r="H306">
        <v>930</v>
      </c>
      <c r="I306">
        <v>930</v>
      </c>
      <c r="J306">
        <v>930</v>
      </c>
      <c r="K306">
        <v>0</v>
      </c>
      <c r="L306" s="2">
        <v>0</v>
      </c>
      <c r="M306" s="2">
        <v>0</v>
      </c>
      <c r="N306" s="2">
        <v>0</v>
      </c>
      <c r="O306" s="2">
        <v>9.75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9.75</v>
      </c>
      <c r="V306" t="s">
        <v>55</v>
      </c>
    </row>
    <row r="307" spans="1:22" hidden="1">
      <c r="A307" t="s">
        <v>8564</v>
      </c>
      <c r="B307" t="s">
        <v>8726</v>
      </c>
      <c r="C307" t="s">
        <v>1</v>
      </c>
      <c r="D307" t="s">
        <v>7879</v>
      </c>
      <c r="E307" t="s">
        <v>7883</v>
      </c>
      <c r="F307" t="s">
        <v>7884</v>
      </c>
      <c r="G307">
        <v>929</v>
      </c>
      <c r="H307">
        <v>929</v>
      </c>
      <c r="I307">
        <v>929</v>
      </c>
      <c r="J307">
        <v>929</v>
      </c>
      <c r="K307">
        <v>0</v>
      </c>
      <c r="L307" s="2">
        <v>0</v>
      </c>
      <c r="M307" s="2">
        <v>0</v>
      </c>
      <c r="N307" s="2">
        <v>0</v>
      </c>
      <c r="O307" s="2">
        <v>5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5</v>
      </c>
      <c r="V307" t="s">
        <v>55</v>
      </c>
    </row>
    <row r="308" spans="1:22" hidden="1">
      <c r="A308" t="s">
        <v>8564</v>
      </c>
      <c r="B308" t="s">
        <v>8726</v>
      </c>
      <c r="C308" t="s">
        <v>1</v>
      </c>
      <c r="D308" t="s">
        <v>7879</v>
      </c>
      <c r="E308" t="s">
        <v>7883</v>
      </c>
      <c r="F308" t="s">
        <v>7884</v>
      </c>
      <c r="G308">
        <v>928</v>
      </c>
      <c r="H308">
        <v>928</v>
      </c>
      <c r="I308">
        <v>928</v>
      </c>
      <c r="J308">
        <v>928</v>
      </c>
      <c r="K308">
        <v>0</v>
      </c>
      <c r="L308" s="2">
        <v>0</v>
      </c>
      <c r="M308" s="2">
        <v>0</v>
      </c>
      <c r="N308" s="2">
        <v>0</v>
      </c>
      <c r="O308" s="2">
        <v>15.4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15.4</v>
      </c>
      <c r="V308" t="s">
        <v>55</v>
      </c>
    </row>
    <row r="309" spans="1:22" hidden="1">
      <c r="A309" t="s">
        <v>8564</v>
      </c>
      <c r="B309" t="s">
        <v>8726</v>
      </c>
      <c r="C309" t="s">
        <v>1</v>
      </c>
      <c r="D309" t="s">
        <v>7879</v>
      </c>
      <c r="E309" t="s">
        <v>7883</v>
      </c>
      <c r="F309" t="s">
        <v>7884</v>
      </c>
      <c r="G309">
        <v>927</v>
      </c>
      <c r="H309">
        <v>927</v>
      </c>
      <c r="I309">
        <v>927</v>
      </c>
      <c r="J309">
        <v>927</v>
      </c>
      <c r="K309">
        <v>0</v>
      </c>
      <c r="L309" s="2">
        <v>0</v>
      </c>
      <c r="M309" s="2">
        <v>0</v>
      </c>
      <c r="N309" s="2">
        <v>0</v>
      </c>
      <c r="O309" s="2">
        <v>11.85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11.85</v>
      </c>
      <c r="V309" t="s">
        <v>55</v>
      </c>
    </row>
    <row r="310" spans="1:22" hidden="1">
      <c r="A310" t="s">
        <v>8564</v>
      </c>
      <c r="B310" t="s">
        <v>8726</v>
      </c>
      <c r="C310" t="s">
        <v>1</v>
      </c>
      <c r="D310" t="s">
        <v>7879</v>
      </c>
      <c r="E310" t="s">
        <v>7883</v>
      </c>
      <c r="F310" t="s">
        <v>7884</v>
      </c>
      <c r="G310">
        <v>926</v>
      </c>
      <c r="H310">
        <v>926</v>
      </c>
      <c r="I310">
        <v>926</v>
      </c>
      <c r="J310">
        <v>926</v>
      </c>
      <c r="K310">
        <v>0</v>
      </c>
      <c r="L310" s="2">
        <v>0</v>
      </c>
      <c r="M310" s="2">
        <v>0</v>
      </c>
      <c r="N310" s="2">
        <v>0</v>
      </c>
      <c r="O310" s="2">
        <v>6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6</v>
      </c>
      <c r="V310" t="s">
        <v>55</v>
      </c>
    </row>
    <row r="311" spans="1:22" hidden="1">
      <c r="A311" t="s">
        <v>8564</v>
      </c>
      <c r="B311" t="s">
        <v>8704</v>
      </c>
      <c r="C311" t="s">
        <v>1</v>
      </c>
      <c r="D311" t="s">
        <v>7879</v>
      </c>
      <c r="E311" t="s">
        <v>7883</v>
      </c>
      <c r="F311" t="s">
        <v>7884</v>
      </c>
      <c r="G311">
        <v>925</v>
      </c>
      <c r="H311">
        <v>925</v>
      </c>
      <c r="I311">
        <v>925</v>
      </c>
      <c r="J311">
        <v>925</v>
      </c>
      <c r="K311">
        <v>0</v>
      </c>
      <c r="L311" s="2">
        <v>0</v>
      </c>
      <c r="M311" s="2">
        <v>0</v>
      </c>
      <c r="N311" s="2">
        <v>0</v>
      </c>
      <c r="O311" s="2">
        <v>10.6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10.6</v>
      </c>
      <c r="V311" t="s">
        <v>55</v>
      </c>
    </row>
    <row r="312" spans="1:22" hidden="1">
      <c r="A312" t="s">
        <v>8564</v>
      </c>
      <c r="B312" t="s">
        <v>8696</v>
      </c>
      <c r="C312" t="s">
        <v>1</v>
      </c>
      <c r="D312" t="s">
        <v>7879</v>
      </c>
      <c r="E312" t="s">
        <v>7883</v>
      </c>
      <c r="F312" t="s">
        <v>7884</v>
      </c>
      <c r="G312">
        <v>924</v>
      </c>
      <c r="H312">
        <v>924</v>
      </c>
      <c r="I312">
        <v>924</v>
      </c>
      <c r="J312">
        <v>924</v>
      </c>
      <c r="K312">
        <v>0</v>
      </c>
      <c r="L312" s="2">
        <v>0</v>
      </c>
      <c r="M312" s="2">
        <v>0</v>
      </c>
      <c r="N312" s="2">
        <v>0</v>
      </c>
      <c r="O312" s="2">
        <v>142.9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142.9</v>
      </c>
      <c r="V312" t="s">
        <v>55</v>
      </c>
    </row>
    <row r="313" spans="1:22" hidden="1">
      <c r="A313" t="s">
        <v>8564</v>
      </c>
      <c r="B313" t="s">
        <v>8696</v>
      </c>
      <c r="C313" t="s">
        <v>1</v>
      </c>
      <c r="D313" t="s">
        <v>7879</v>
      </c>
      <c r="E313" t="s">
        <v>7883</v>
      </c>
      <c r="F313" t="s">
        <v>7884</v>
      </c>
      <c r="G313">
        <v>923</v>
      </c>
      <c r="H313">
        <v>923</v>
      </c>
      <c r="I313">
        <v>923</v>
      </c>
      <c r="J313">
        <v>923</v>
      </c>
      <c r="K313">
        <v>0</v>
      </c>
      <c r="L313" s="2">
        <v>0</v>
      </c>
      <c r="M313" s="2">
        <v>0</v>
      </c>
      <c r="N313" s="2">
        <v>0</v>
      </c>
      <c r="O313" s="2">
        <v>6.2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6.2</v>
      </c>
      <c r="V313" t="s">
        <v>55</v>
      </c>
    </row>
    <row r="314" spans="1:22" hidden="1">
      <c r="A314" t="s">
        <v>8564</v>
      </c>
      <c r="B314" t="s">
        <v>8696</v>
      </c>
      <c r="C314" t="s">
        <v>1</v>
      </c>
      <c r="D314" t="s">
        <v>7879</v>
      </c>
      <c r="E314" t="s">
        <v>7883</v>
      </c>
      <c r="F314" t="s">
        <v>7884</v>
      </c>
      <c r="G314">
        <v>922</v>
      </c>
      <c r="H314">
        <v>922</v>
      </c>
      <c r="I314">
        <v>922</v>
      </c>
      <c r="J314">
        <v>922</v>
      </c>
      <c r="K314">
        <v>0</v>
      </c>
      <c r="L314" s="2">
        <v>0</v>
      </c>
      <c r="M314" s="2">
        <v>0</v>
      </c>
      <c r="N314" s="2">
        <v>0</v>
      </c>
      <c r="O314" s="2">
        <v>40.630000000000003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40.630000000000003</v>
      </c>
      <c r="V314" t="s">
        <v>55</v>
      </c>
    </row>
    <row r="315" spans="1:22" hidden="1">
      <c r="A315" t="s">
        <v>8564</v>
      </c>
      <c r="B315" t="s">
        <v>8696</v>
      </c>
      <c r="C315" t="s">
        <v>1</v>
      </c>
      <c r="D315" t="s">
        <v>7879</v>
      </c>
      <c r="E315" t="s">
        <v>7883</v>
      </c>
      <c r="F315" t="s">
        <v>7884</v>
      </c>
      <c r="G315">
        <v>921</v>
      </c>
      <c r="H315">
        <v>921</v>
      </c>
      <c r="I315">
        <v>921</v>
      </c>
      <c r="J315">
        <v>921</v>
      </c>
      <c r="K315">
        <v>0</v>
      </c>
      <c r="L315" s="2">
        <v>0</v>
      </c>
      <c r="M315" s="2">
        <v>0</v>
      </c>
      <c r="N315" s="2">
        <v>0</v>
      </c>
      <c r="O315" s="2">
        <v>11.52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11.52</v>
      </c>
      <c r="V315" t="s">
        <v>55</v>
      </c>
    </row>
    <row r="316" spans="1:22" hidden="1">
      <c r="A316" t="s">
        <v>8564</v>
      </c>
      <c r="B316" t="s">
        <v>8696</v>
      </c>
      <c r="C316" t="s">
        <v>1</v>
      </c>
      <c r="D316" t="s">
        <v>7879</v>
      </c>
      <c r="E316" t="s">
        <v>7883</v>
      </c>
      <c r="F316" t="s">
        <v>7884</v>
      </c>
      <c r="G316">
        <v>920</v>
      </c>
      <c r="H316">
        <v>920</v>
      </c>
      <c r="I316">
        <v>920</v>
      </c>
      <c r="J316">
        <v>920</v>
      </c>
      <c r="K316">
        <v>0</v>
      </c>
      <c r="L316" s="2">
        <v>0</v>
      </c>
      <c r="M316" s="2">
        <v>0</v>
      </c>
      <c r="N316" s="2">
        <v>0</v>
      </c>
      <c r="O316" s="2">
        <v>20.59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20.59</v>
      </c>
      <c r="V316" t="s">
        <v>55</v>
      </c>
    </row>
    <row r="317" spans="1:22" hidden="1">
      <c r="A317" t="s">
        <v>8564</v>
      </c>
      <c r="B317" t="s">
        <v>8708</v>
      </c>
      <c r="C317" t="s">
        <v>1</v>
      </c>
      <c r="D317" t="s">
        <v>7879</v>
      </c>
      <c r="E317" t="s">
        <v>7883</v>
      </c>
      <c r="F317" t="s">
        <v>7884</v>
      </c>
      <c r="G317">
        <v>919</v>
      </c>
      <c r="H317">
        <v>919</v>
      </c>
      <c r="I317">
        <v>919</v>
      </c>
      <c r="J317">
        <v>919</v>
      </c>
      <c r="K317">
        <v>0</v>
      </c>
      <c r="L317" s="2">
        <v>0</v>
      </c>
      <c r="M317" s="2">
        <v>0</v>
      </c>
      <c r="N317" s="2">
        <v>0</v>
      </c>
      <c r="O317" s="2">
        <v>81.41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81.41</v>
      </c>
      <c r="V317" t="s">
        <v>55</v>
      </c>
    </row>
    <row r="318" spans="1:22" hidden="1">
      <c r="A318" t="s">
        <v>8564</v>
      </c>
      <c r="B318" t="s">
        <v>8708</v>
      </c>
      <c r="C318" t="s">
        <v>1</v>
      </c>
      <c r="D318" t="s">
        <v>7879</v>
      </c>
      <c r="E318" t="s">
        <v>7883</v>
      </c>
      <c r="F318" t="s">
        <v>7884</v>
      </c>
      <c r="G318">
        <v>918</v>
      </c>
      <c r="H318">
        <v>918</v>
      </c>
      <c r="I318">
        <v>918</v>
      </c>
      <c r="J318">
        <v>918</v>
      </c>
      <c r="K318">
        <v>0</v>
      </c>
      <c r="L318" s="2">
        <v>0</v>
      </c>
      <c r="M318" s="2">
        <v>0</v>
      </c>
      <c r="N318" s="2">
        <v>0</v>
      </c>
      <c r="O318" s="2">
        <v>35.270000000000003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35.270000000000003</v>
      </c>
      <c r="V318" t="s">
        <v>55</v>
      </c>
    </row>
    <row r="319" spans="1:22" hidden="1">
      <c r="A319" t="s">
        <v>8564</v>
      </c>
      <c r="B319" t="s">
        <v>8708</v>
      </c>
      <c r="C319" t="s">
        <v>1</v>
      </c>
      <c r="D319" t="s">
        <v>7879</v>
      </c>
      <c r="E319" t="s">
        <v>7883</v>
      </c>
      <c r="F319" t="s">
        <v>7884</v>
      </c>
      <c r="G319">
        <v>917</v>
      </c>
      <c r="H319">
        <v>917</v>
      </c>
      <c r="I319">
        <v>917</v>
      </c>
      <c r="J319">
        <v>917</v>
      </c>
      <c r="K319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t="s">
        <v>55</v>
      </c>
    </row>
    <row r="320" spans="1:22" hidden="1">
      <c r="A320" t="s">
        <v>8564</v>
      </c>
      <c r="B320" t="s">
        <v>8697</v>
      </c>
      <c r="C320" t="s">
        <v>1</v>
      </c>
      <c r="D320" t="s">
        <v>7879</v>
      </c>
      <c r="E320" t="s">
        <v>7881</v>
      </c>
      <c r="F320" t="s">
        <v>7880</v>
      </c>
      <c r="G320">
        <v>1680</v>
      </c>
      <c r="H320">
        <v>1680</v>
      </c>
      <c r="I320">
        <v>1680</v>
      </c>
      <c r="J320">
        <v>1680</v>
      </c>
      <c r="K320">
        <v>0</v>
      </c>
      <c r="L320" s="2">
        <v>0</v>
      </c>
      <c r="M320" s="2">
        <v>0</v>
      </c>
      <c r="N320" s="2">
        <v>0</v>
      </c>
      <c r="O320" s="2">
        <v>416.98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416.98</v>
      </c>
      <c r="V320" t="s">
        <v>55</v>
      </c>
    </row>
    <row r="321" spans="1:22" hidden="1">
      <c r="A321" t="s">
        <v>8564</v>
      </c>
      <c r="B321" t="s">
        <v>8709</v>
      </c>
      <c r="C321" t="s">
        <v>1</v>
      </c>
      <c r="D321" t="s">
        <v>7879</v>
      </c>
      <c r="E321" t="s">
        <v>7881</v>
      </c>
      <c r="F321" t="s">
        <v>7880</v>
      </c>
      <c r="G321">
        <v>1681</v>
      </c>
      <c r="H321">
        <v>1681</v>
      </c>
      <c r="I321">
        <v>1681</v>
      </c>
      <c r="J321">
        <v>1681</v>
      </c>
      <c r="K321">
        <v>0</v>
      </c>
      <c r="L321" s="2">
        <v>0</v>
      </c>
      <c r="M321" s="2">
        <v>0</v>
      </c>
      <c r="N321" s="2">
        <v>0</v>
      </c>
      <c r="O321" s="2">
        <v>11.01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11.01</v>
      </c>
      <c r="V321" t="s">
        <v>55</v>
      </c>
    </row>
    <row r="322" spans="1:22" hidden="1">
      <c r="A322" t="s">
        <v>8564</v>
      </c>
      <c r="B322" t="s">
        <v>8709</v>
      </c>
      <c r="C322" t="s">
        <v>1</v>
      </c>
      <c r="D322" t="s">
        <v>7879</v>
      </c>
      <c r="E322" t="s">
        <v>7881</v>
      </c>
      <c r="F322" t="s">
        <v>7880</v>
      </c>
      <c r="G322">
        <v>1682</v>
      </c>
      <c r="H322">
        <v>1682</v>
      </c>
      <c r="I322">
        <v>1682</v>
      </c>
      <c r="J322">
        <v>1682</v>
      </c>
      <c r="K322">
        <v>0</v>
      </c>
      <c r="L322" s="2">
        <v>0</v>
      </c>
      <c r="M322" s="2">
        <v>0</v>
      </c>
      <c r="N322" s="2">
        <v>0</v>
      </c>
      <c r="O322" s="2">
        <v>50.84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50.84</v>
      </c>
      <c r="V322" t="s">
        <v>55</v>
      </c>
    </row>
    <row r="323" spans="1:22" hidden="1">
      <c r="A323" t="s">
        <v>8564</v>
      </c>
      <c r="B323" t="s">
        <v>8709</v>
      </c>
      <c r="C323" t="s">
        <v>1</v>
      </c>
      <c r="D323" t="s">
        <v>7879</v>
      </c>
      <c r="E323" t="s">
        <v>7881</v>
      </c>
      <c r="F323" t="s">
        <v>7880</v>
      </c>
      <c r="G323">
        <v>1683</v>
      </c>
      <c r="H323">
        <v>1683</v>
      </c>
      <c r="I323">
        <v>1683</v>
      </c>
      <c r="J323">
        <v>1683</v>
      </c>
      <c r="K323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t="s">
        <v>55</v>
      </c>
    </row>
    <row r="324" spans="1:22" hidden="1">
      <c r="A324" t="s">
        <v>8564</v>
      </c>
      <c r="B324" t="s">
        <v>8709</v>
      </c>
      <c r="C324" t="s">
        <v>1</v>
      </c>
      <c r="D324" t="s">
        <v>7879</v>
      </c>
      <c r="E324" t="s">
        <v>7881</v>
      </c>
      <c r="F324" t="s">
        <v>7880</v>
      </c>
      <c r="G324">
        <v>1684</v>
      </c>
      <c r="H324">
        <v>1684</v>
      </c>
      <c r="I324">
        <v>1684</v>
      </c>
      <c r="J324">
        <v>1684</v>
      </c>
      <c r="K324">
        <v>0</v>
      </c>
      <c r="L324" s="2">
        <v>0</v>
      </c>
      <c r="M324" s="2">
        <v>0</v>
      </c>
      <c r="N324" s="2">
        <v>0</v>
      </c>
      <c r="O324" s="2">
        <v>11.3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11.3</v>
      </c>
      <c r="V324" t="s">
        <v>55</v>
      </c>
    </row>
    <row r="325" spans="1:22" hidden="1">
      <c r="A325" t="s">
        <v>8564</v>
      </c>
      <c r="B325" t="s">
        <v>8709</v>
      </c>
      <c r="C325" t="s">
        <v>1</v>
      </c>
      <c r="D325" t="s">
        <v>7879</v>
      </c>
      <c r="E325" t="s">
        <v>7881</v>
      </c>
      <c r="F325" t="s">
        <v>7880</v>
      </c>
      <c r="G325">
        <v>1685</v>
      </c>
      <c r="H325">
        <v>1685</v>
      </c>
      <c r="I325">
        <v>1685</v>
      </c>
      <c r="J325">
        <v>1685</v>
      </c>
      <c r="K325">
        <v>0</v>
      </c>
      <c r="L325" s="2">
        <v>0</v>
      </c>
      <c r="M325" s="2">
        <v>0</v>
      </c>
      <c r="N325" s="2">
        <v>0</v>
      </c>
      <c r="O325" s="2">
        <v>20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20</v>
      </c>
      <c r="V325" t="s">
        <v>55</v>
      </c>
    </row>
    <row r="326" spans="1:22" hidden="1">
      <c r="A326" t="s">
        <v>8564</v>
      </c>
      <c r="B326" t="s">
        <v>8709</v>
      </c>
      <c r="C326" t="s">
        <v>1</v>
      </c>
      <c r="D326" t="s">
        <v>7879</v>
      </c>
      <c r="E326" t="s">
        <v>7881</v>
      </c>
      <c r="F326" t="s">
        <v>7880</v>
      </c>
      <c r="G326">
        <v>1686</v>
      </c>
      <c r="H326">
        <v>1686</v>
      </c>
      <c r="I326">
        <v>1686</v>
      </c>
      <c r="J326">
        <v>1686</v>
      </c>
      <c r="K326">
        <v>0</v>
      </c>
      <c r="L326" s="2">
        <v>0</v>
      </c>
      <c r="M326" s="2">
        <v>0</v>
      </c>
      <c r="N326" s="2">
        <v>0</v>
      </c>
      <c r="O326" s="2">
        <v>123.55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123.55</v>
      </c>
      <c r="V326" t="s">
        <v>55</v>
      </c>
    </row>
    <row r="327" spans="1:22" hidden="1">
      <c r="A327" t="s">
        <v>8564</v>
      </c>
      <c r="B327" t="s">
        <v>8708</v>
      </c>
      <c r="C327" t="s">
        <v>1</v>
      </c>
      <c r="D327" t="s">
        <v>7879</v>
      </c>
      <c r="E327" t="s">
        <v>7881</v>
      </c>
      <c r="F327" t="s">
        <v>7880</v>
      </c>
      <c r="G327">
        <v>1687</v>
      </c>
      <c r="H327">
        <v>1687</v>
      </c>
      <c r="I327">
        <v>1687</v>
      </c>
      <c r="J327">
        <v>1687</v>
      </c>
      <c r="K327">
        <v>0</v>
      </c>
      <c r="L327" s="2">
        <v>0</v>
      </c>
      <c r="M327" s="2">
        <v>0</v>
      </c>
      <c r="N327" s="2">
        <v>0</v>
      </c>
      <c r="O327" s="2">
        <v>127.13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127.13</v>
      </c>
      <c r="V327" t="s">
        <v>55</v>
      </c>
    </row>
    <row r="328" spans="1:22" hidden="1">
      <c r="A328" t="s">
        <v>8564</v>
      </c>
      <c r="B328" t="s">
        <v>8708</v>
      </c>
      <c r="C328" t="s">
        <v>1</v>
      </c>
      <c r="D328" t="s">
        <v>7879</v>
      </c>
      <c r="E328" t="s">
        <v>7881</v>
      </c>
      <c r="F328" t="s">
        <v>7880</v>
      </c>
      <c r="G328">
        <v>1688</v>
      </c>
      <c r="H328">
        <v>1688</v>
      </c>
      <c r="I328">
        <v>1688</v>
      </c>
      <c r="J328">
        <v>1688</v>
      </c>
      <c r="K328">
        <v>0</v>
      </c>
      <c r="L328" s="2">
        <v>0</v>
      </c>
      <c r="M328" s="2">
        <v>0</v>
      </c>
      <c r="N328" s="2">
        <v>0</v>
      </c>
      <c r="O328" s="2">
        <v>247.11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247.11</v>
      </c>
      <c r="V328" t="s">
        <v>55</v>
      </c>
    </row>
    <row r="329" spans="1:22" hidden="1">
      <c r="A329" t="s">
        <v>8564</v>
      </c>
      <c r="B329" t="s">
        <v>8707</v>
      </c>
      <c r="C329" t="s">
        <v>1</v>
      </c>
      <c r="D329" t="s">
        <v>7879</v>
      </c>
      <c r="E329" t="s">
        <v>7881</v>
      </c>
      <c r="F329" t="s">
        <v>7880</v>
      </c>
      <c r="G329">
        <v>1689</v>
      </c>
      <c r="H329">
        <v>1689</v>
      </c>
      <c r="I329">
        <v>1689</v>
      </c>
      <c r="J329">
        <v>1689</v>
      </c>
      <c r="K329">
        <v>0</v>
      </c>
      <c r="L329" s="2">
        <v>0</v>
      </c>
      <c r="M329" s="2">
        <v>0</v>
      </c>
      <c r="N329" s="2">
        <v>0</v>
      </c>
      <c r="O329" s="2">
        <v>84.82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84.82</v>
      </c>
      <c r="V329" t="s">
        <v>55</v>
      </c>
    </row>
    <row r="330" spans="1:22" hidden="1">
      <c r="A330" t="s">
        <v>8564</v>
      </c>
      <c r="B330" t="s">
        <v>8706</v>
      </c>
      <c r="C330" t="s">
        <v>1</v>
      </c>
      <c r="D330" t="s">
        <v>7879</v>
      </c>
      <c r="E330" t="s">
        <v>7881</v>
      </c>
      <c r="F330" t="s">
        <v>7880</v>
      </c>
      <c r="G330">
        <v>1690</v>
      </c>
      <c r="H330">
        <v>1690</v>
      </c>
      <c r="I330">
        <v>1690</v>
      </c>
      <c r="J330">
        <v>1690</v>
      </c>
      <c r="K330">
        <v>0</v>
      </c>
      <c r="L330" s="2">
        <v>0</v>
      </c>
      <c r="M330" s="2">
        <v>0</v>
      </c>
      <c r="N330" s="2">
        <v>0</v>
      </c>
      <c r="O330" s="2">
        <v>323.7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323.7</v>
      </c>
      <c r="V330" t="s">
        <v>55</v>
      </c>
    </row>
    <row r="331" spans="1:22" hidden="1">
      <c r="A331" t="s">
        <v>8564</v>
      </c>
      <c r="B331" t="s">
        <v>8706</v>
      </c>
      <c r="C331" t="s">
        <v>1</v>
      </c>
      <c r="D331" t="s">
        <v>7879</v>
      </c>
      <c r="E331" t="s">
        <v>7881</v>
      </c>
      <c r="F331" t="s">
        <v>7880</v>
      </c>
      <c r="G331">
        <v>1691</v>
      </c>
      <c r="H331">
        <v>1691</v>
      </c>
      <c r="I331">
        <v>1691</v>
      </c>
      <c r="J331">
        <v>1691</v>
      </c>
      <c r="K331">
        <v>0</v>
      </c>
      <c r="L331" s="2">
        <v>0</v>
      </c>
      <c r="M331" s="2">
        <v>0</v>
      </c>
      <c r="N331" s="2">
        <v>0</v>
      </c>
      <c r="O331" s="2">
        <v>416.98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416.98</v>
      </c>
      <c r="V331" t="s">
        <v>55</v>
      </c>
    </row>
    <row r="332" spans="1:22" hidden="1">
      <c r="A332" t="s">
        <v>8564</v>
      </c>
      <c r="B332" t="s">
        <v>8696</v>
      </c>
      <c r="C332" t="s">
        <v>1</v>
      </c>
      <c r="D332" t="s">
        <v>7879</v>
      </c>
      <c r="E332" t="s">
        <v>7881</v>
      </c>
      <c r="F332" t="s">
        <v>7880</v>
      </c>
      <c r="G332">
        <v>1692</v>
      </c>
      <c r="H332">
        <v>1692</v>
      </c>
      <c r="I332">
        <v>1692</v>
      </c>
      <c r="J332">
        <v>1692</v>
      </c>
      <c r="K33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t="s">
        <v>55</v>
      </c>
    </row>
    <row r="333" spans="1:22" hidden="1">
      <c r="A333" t="s">
        <v>8564</v>
      </c>
      <c r="B333" t="s">
        <v>8705</v>
      </c>
      <c r="C333" t="s">
        <v>1</v>
      </c>
      <c r="D333" t="s">
        <v>7879</v>
      </c>
      <c r="E333" t="s">
        <v>7881</v>
      </c>
      <c r="F333" t="s">
        <v>7880</v>
      </c>
      <c r="G333">
        <v>1693</v>
      </c>
      <c r="H333">
        <v>1693</v>
      </c>
      <c r="I333">
        <v>1693</v>
      </c>
      <c r="J333">
        <v>1693</v>
      </c>
      <c r="K333">
        <v>0</v>
      </c>
      <c r="L333" s="2">
        <v>0</v>
      </c>
      <c r="M333" s="2">
        <v>0</v>
      </c>
      <c r="N333" s="2">
        <v>0</v>
      </c>
      <c r="O333" s="2">
        <v>128.97999999999999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128.97999999999999</v>
      </c>
      <c r="V333" t="s">
        <v>55</v>
      </c>
    </row>
    <row r="334" spans="1:22" hidden="1">
      <c r="A334" t="s">
        <v>8564</v>
      </c>
      <c r="B334" t="s">
        <v>8705</v>
      </c>
      <c r="C334" t="s">
        <v>1</v>
      </c>
      <c r="D334" t="s">
        <v>7879</v>
      </c>
      <c r="E334" t="s">
        <v>7881</v>
      </c>
      <c r="F334" t="s">
        <v>7880</v>
      </c>
      <c r="G334">
        <v>1694</v>
      </c>
      <c r="H334">
        <v>1694</v>
      </c>
      <c r="I334">
        <v>1694</v>
      </c>
      <c r="J334">
        <v>1694</v>
      </c>
      <c r="K334">
        <v>0</v>
      </c>
      <c r="L334" s="2">
        <v>0</v>
      </c>
      <c r="M334" s="2">
        <v>0</v>
      </c>
      <c r="N334" s="2">
        <v>0</v>
      </c>
      <c r="O334" s="2">
        <v>501.14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501.14</v>
      </c>
      <c r="V334" t="s">
        <v>55</v>
      </c>
    </row>
    <row r="335" spans="1:22" hidden="1">
      <c r="A335" t="s">
        <v>8564</v>
      </c>
      <c r="B335" t="s">
        <v>8704</v>
      </c>
      <c r="C335" t="s">
        <v>1</v>
      </c>
      <c r="D335" t="s">
        <v>7879</v>
      </c>
      <c r="E335" t="s">
        <v>7881</v>
      </c>
      <c r="F335" t="s">
        <v>7880</v>
      </c>
      <c r="G335">
        <v>1695</v>
      </c>
      <c r="H335">
        <v>1695</v>
      </c>
      <c r="I335">
        <v>1695</v>
      </c>
      <c r="J335">
        <v>1695</v>
      </c>
      <c r="K335">
        <v>0</v>
      </c>
      <c r="L335" s="2">
        <v>0</v>
      </c>
      <c r="M335" s="2">
        <v>0</v>
      </c>
      <c r="N335" s="2">
        <v>0</v>
      </c>
      <c r="O335" s="2">
        <v>198.25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198.25</v>
      </c>
      <c r="V335" t="s">
        <v>55</v>
      </c>
    </row>
    <row r="336" spans="1:22" hidden="1">
      <c r="A336" t="s">
        <v>8564</v>
      </c>
      <c r="B336" t="s">
        <v>8704</v>
      </c>
      <c r="C336" t="s">
        <v>1</v>
      </c>
      <c r="D336" t="s">
        <v>7879</v>
      </c>
      <c r="E336" t="s">
        <v>7881</v>
      </c>
      <c r="F336" t="s">
        <v>7880</v>
      </c>
      <c r="G336">
        <v>1696</v>
      </c>
      <c r="H336">
        <v>1696</v>
      </c>
      <c r="I336">
        <v>1696</v>
      </c>
      <c r="J336">
        <v>1696</v>
      </c>
      <c r="K336">
        <v>0</v>
      </c>
      <c r="L336" s="2">
        <v>0</v>
      </c>
      <c r="M336" s="2">
        <v>0</v>
      </c>
      <c r="N336" s="2">
        <v>0</v>
      </c>
      <c r="O336" s="2">
        <v>50.64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50.64</v>
      </c>
      <c r="V336" t="s">
        <v>55</v>
      </c>
    </row>
    <row r="337" spans="1:22" hidden="1">
      <c r="A337" t="s">
        <v>8564</v>
      </c>
      <c r="B337" t="s">
        <v>8704</v>
      </c>
      <c r="C337" t="s">
        <v>1</v>
      </c>
      <c r="D337" t="s">
        <v>7879</v>
      </c>
      <c r="E337" t="s">
        <v>7881</v>
      </c>
      <c r="F337" t="s">
        <v>7880</v>
      </c>
      <c r="G337">
        <v>1697</v>
      </c>
      <c r="H337">
        <v>1697</v>
      </c>
      <c r="I337">
        <v>1697</v>
      </c>
      <c r="J337">
        <v>1697</v>
      </c>
      <c r="K337">
        <v>0</v>
      </c>
      <c r="L337" s="2">
        <v>0</v>
      </c>
      <c r="M337" s="2">
        <v>0</v>
      </c>
      <c r="N337" s="2">
        <v>0</v>
      </c>
      <c r="O337" s="2">
        <v>3002.4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3002.4</v>
      </c>
      <c r="V337" t="s">
        <v>55</v>
      </c>
    </row>
    <row r="338" spans="1:22" hidden="1">
      <c r="A338" t="s">
        <v>8564</v>
      </c>
      <c r="B338" t="s">
        <v>8703</v>
      </c>
      <c r="C338" t="s">
        <v>1</v>
      </c>
      <c r="D338" t="s">
        <v>7879</v>
      </c>
      <c r="E338" t="s">
        <v>7881</v>
      </c>
      <c r="F338" t="s">
        <v>7880</v>
      </c>
      <c r="G338">
        <v>1698</v>
      </c>
      <c r="H338">
        <v>1698</v>
      </c>
      <c r="I338">
        <v>1698</v>
      </c>
      <c r="J338">
        <v>1698</v>
      </c>
      <c r="K338">
        <v>0</v>
      </c>
      <c r="L338" s="2">
        <v>0</v>
      </c>
      <c r="M338" s="2">
        <v>0</v>
      </c>
      <c r="N338" s="2">
        <v>0</v>
      </c>
      <c r="O338" s="2">
        <v>20.260000000000002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20.260000000000002</v>
      </c>
      <c r="V338" t="s">
        <v>55</v>
      </c>
    </row>
    <row r="339" spans="1:22" hidden="1">
      <c r="A339" t="s">
        <v>8564</v>
      </c>
      <c r="B339" t="s">
        <v>8702</v>
      </c>
      <c r="C339" t="s">
        <v>1</v>
      </c>
      <c r="D339" t="s">
        <v>7879</v>
      </c>
      <c r="E339" t="s">
        <v>7881</v>
      </c>
      <c r="F339" t="s">
        <v>7880</v>
      </c>
      <c r="G339">
        <v>1699</v>
      </c>
      <c r="H339">
        <v>1699</v>
      </c>
      <c r="I339">
        <v>1699</v>
      </c>
      <c r="J339">
        <v>1699</v>
      </c>
      <c r="K339">
        <v>0</v>
      </c>
      <c r="L339" s="2">
        <v>0</v>
      </c>
      <c r="M339" s="2">
        <v>0</v>
      </c>
      <c r="N339" s="2">
        <v>0</v>
      </c>
      <c r="O339" s="2">
        <v>81.36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81.36</v>
      </c>
      <c r="V339" t="s">
        <v>55</v>
      </c>
    </row>
    <row r="340" spans="1:22" hidden="1">
      <c r="A340" t="s">
        <v>8564</v>
      </c>
      <c r="B340" t="s">
        <v>8701</v>
      </c>
      <c r="C340" t="s">
        <v>1</v>
      </c>
      <c r="D340" t="s">
        <v>7879</v>
      </c>
      <c r="E340" t="s">
        <v>7881</v>
      </c>
      <c r="F340" t="s">
        <v>7880</v>
      </c>
      <c r="G340">
        <v>1700</v>
      </c>
      <c r="H340">
        <v>1700</v>
      </c>
      <c r="I340">
        <v>1700</v>
      </c>
      <c r="J340">
        <v>1700</v>
      </c>
      <c r="K340">
        <v>0</v>
      </c>
      <c r="L340" s="2">
        <v>0</v>
      </c>
      <c r="M340" s="2">
        <v>0</v>
      </c>
      <c r="N340" s="2">
        <v>0</v>
      </c>
      <c r="O340" s="2">
        <v>50.64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50.64</v>
      </c>
      <c r="V340" t="s">
        <v>55</v>
      </c>
    </row>
    <row r="341" spans="1:22" hidden="1">
      <c r="A341" t="s">
        <v>8564</v>
      </c>
      <c r="B341" t="s">
        <v>8701</v>
      </c>
      <c r="C341" t="s">
        <v>1</v>
      </c>
      <c r="D341" t="s">
        <v>7879</v>
      </c>
      <c r="E341" t="s">
        <v>7881</v>
      </c>
      <c r="F341" t="s">
        <v>7880</v>
      </c>
      <c r="G341">
        <v>1701</v>
      </c>
      <c r="H341">
        <v>1701</v>
      </c>
      <c r="I341">
        <v>1701</v>
      </c>
      <c r="J341">
        <v>1701</v>
      </c>
      <c r="K341">
        <v>0</v>
      </c>
      <c r="L341" s="2">
        <v>0</v>
      </c>
      <c r="M341" s="2">
        <v>0</v>
      </c>
      <c r="N341" s="2">
        <v>0</v>
      </c>
      <c r="O341" s="2">
        <v>153.72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153.72</v>
      </c>
      <c r="V341" t="s">
        <v>55</v>
      </c>
    </row>
    <row r="342" spans="1:22" hidden="1">
      <c r="A342" t="s">
        <v>8564</v>
      </c>
      <c r="B342" t="s">
        <v>8701</v>
      </c>
      <c r="C342" t="s">
        <v>1</v>
      </c>
      <c r="D342" t="s">
        <v>7879</v>
      </c>
      <c r="E342" t="s">
        <v>7881</v>
      </c>
      <c r="F342" t="s">
        <v>7880</v>
      </c>
      <c r="G342">
        <v>1702</v>
      </c>
      <c r="H342">
        <v>1702</v>
      </c>
      <c r="I342">
        <v>1702</v>
      </c>
      <c r="J342">
        <v>1702</v>
      </c>
      <c r="K342">
        <v>0</v>
      </c>
      <c r="L342" s="2">
        <v>0</v>
      </c>
      <c r="M342" s="2">
        <v>0</v>
      </c>
      <c r="N342" s="2">
        <v>0</v>
      </c>
      <c r="O342" s="2">
        <v>50.64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50.64</v>
      </c>
      <c r="V342" t="s">
        <v>55</v>
      </c>
    </row>
    <row r="343" spans="1:22" hidden="1">
      <c r="A343" t="s">
        <v>8564</v>
      </c>
      <c r="B343" t="s">
        <v>8701</v>
      </c>
      <c r="C343" t="s">
        <v>1</v>
      </c>
      <c r="D343" t="s">
        <v>7879</v>
      </c>
      <c r="E343" t="s">
        <v>7881</v>
      </c>
      <c r="F343" t="s">
        <v>7880</v>
      </c>
      <c r="G343">
        <v>1703</v>
      </c>
      <c r="H343">
        <v>1703</v>
      </c>
      <c r="I343">
        <v>1703</v>
      </c>
      <c r="J343">
        <v>1703</v>
      </c>
      <c r="K343">
        <v>0</v>
      </c>
      <c r="L343" s="2">
        <v>0</v>
      </c>
      <c r="M343" s="2">
        <v>0</v>
      </c>
      <c r="N343" s="2">
        <v>0</v>
      </c>
      <c r="O343" s="2">
        <v>117.46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117.46</v>
      </c>
      <c r="V343" t="s">
        <v>55</v>
      </c>
    </row>
    <row r="344" spans="1:22" hidden="1">
      <c r="A344" t="s">
        <v>8564</v>
      </c>
      <c r="B344" t="s">
        <v>8701</v>
      </c>
      <c r="C344" t="s">
        <v>1</v>
      </c>
      <c r="D344" t="s">
        <v>7879</v>
      </c>
      <c r="E344" t="s">
        <v>7881</v>
      </c>
      <c r="F344" t="s">
        <v>7880</v>
      </c>
      <c r="G344">
        <v>1704</v>
      </c>
      <c r="H344">
        <v>1704</v>
      </c>
      <c r="I344">
        <v>1704</v>
      </c>
      <c r="J344">
        <v>1704</v>
      </c>
      <c r="K344">
        <v>0</v>
      </c>
      <c r="L344" s="2">
        <v>0</v>
      </c>
      <c r="M344" s="2">
        <v>0</v>
      </c>
      <c r="N344" s="2">
        <v>0</v>
      </c>
      <c r="O344" s="2">
        <v>50.64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50.64</v>
      </c>
      <c r="V344" t="s">
        <v>55</v>
      </c>
    </row>
    <row r="345" spans="1:22" hidden="1">
      <c r="A345" t="s">
        <v>8564</v>
      </c>
      <c r="B345" t="s">
        <v>8701</v>
      </c>
      <c r="C345" t="s">
        <v>1</v>
      </c>
      <c r="D345" t="s">
        <v>7879</v>
      </c>
      <c r="E345" t="s">
        <v>7881</v>
      </c>
      <c r="F345" t="s">
        <v>7880</v>
      </c>
      <c r="G345">
        <v>1705</v>
      </c>
      <c r="H345">
        <v>1705</v>
      </c>
      <c r="I345">
        <v>1705</v>
      </c>
      <c r="J345">
        <v>1705</v>
      </c>
      <c r="K345">
        <v>0</v>
      </c>
      <c r="L345" s="2">
        <v>0</v>
      </c>
      <c r="M345" s="2">
        <v>0</v>
      </c>
      <c r="N345" s="2">
        <v>0</v>
      </c>
      <c r="O345" s="2">
        <v>397.76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397.76</v>
      </c>
      <c r="V345" t="s">
        <v>55</v>
      </c>
    </row>
    <row r="346" spans="1:22" hidden="1">
      <c r="A346" t="s">
        <v>8564</v>
      </c>
      <c r="B346" t="s">
        <v>8701</v>
      </c>
      <c r="C346" t="s">
        <v>1</v>
      </c>
      <c r="D346" t="s">
        <v>7879</v>
      </c>
      <c r="E346" t="s">
        <v>7881</v>
      </c>
      <c r="F346" t="s">
        <v>7880</v>
      </c>
      <c r="G346">
        <v>1706</v>
      </c>
      <c r="H346">
        <v>1706</v>
      </c>
      <c r="I346">
        <v>1706</v>
      </c>
      <c r="J346">
        <v>1706</v>
      </c>
      <c r="K346">
        <v>0</v>
      </c>
      <c r="L346" s="2">
        <v>0</v>
      </c>
      <c r="M346" s="2">
        <v>0</v>
      </c>
      <c r="N346" s="2">
        <v>0</v>
      </c>
      <c r="O346" s="2">
        <v>198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198</v>
      </c>
      <c r="V346" t="s">
        <v>55</v>
      </c>
    </row>
    <row r="347" spans="1:22" hidden="1">
      <c r="A347" t="s">
        <v>8564</v>
      </c>
      <c r="B347" t="s">
        <v>8701</v>
      </c>
      <c r="C347" t="s">
        <v>1</v>
      </c>
      <c r="D347" t="s">
        <v>7879</v>
      </c>
      <c r="E347" t="s">
        <v>7881</v>
      </c>
      <c r="F347" t="s">
        <v>7880</v>
      </c>
      <c r="G347">
        <v>1707</v>
      </c>
      <c r="H347">
        <v>1707</v>
      </c>
      <c r="I347">
        <v>1707</v>
      </c>
      <c r="J347">
        <v>1707</v>
      </c>
      <c r="K347">
        <v>0</v>
      </c>
      <c r="L347" s="2">
        <v>0</v>
      </c>
      <c r="M347" s="2">
        <v>0</v>
      </c>
      <c r="N347" s="2">
        <v>0</v>
      </c>
      <c r="O347" s="2">
        <v>229.28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229.28</v>
      </c>
      <c r="V347" t="s">
        <v>55</v>
      </c>
    </row>
    <row r="348" spans="1:22" hidden="1">
      <c r="A348" t="s">
        <v>8564</v>
      </c>
      <c r="B348" t="s">
        <v>8701</v>
      </c>
      <c r="C348" t="s">
        <v>1</v>
      </c>
      <c r="D348" t="s">
        <v>7879</v>
      </c>
      <c r="E348" t="s">
        <v>7881</v>
      </c>
      <c r="F348" t="s">
        <v>7880</v>
      </c>
      <c r="G348">
        <v>1708</v>
      </c>
      <c r="H348">
        <v>1708</v>
      </c>
      <c r="I348">
        <v>1708</v>
      </c>
      <c r="J348">
        <v>1708</v>
      </c>
      <c r="K348">
        <v>0</v>
      </c>
      <c r="L348" s="2">
        <v>0</v>
      </c>
      <c r="M348" s="2">
        <v>0</v>
      </c>
      <c r="N348" s="2">
        <v>0</v>
      </c>
      <c r="O348" s="2">
        <v>126.62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126.62</v>
      </c>
      <c r="V348" t="s">
        <v>55</v>
      </c>
    </row>
    <row r="349" spans="1:22" hidden="1">
      <c r="A349" t="s">
        <v>8564</v>
      </c>
      <c r="B349" t="s">
        <v>8700</v>
      </c>
      <c r="C349" t="s">
        <v>1</v>
      </c>
      <c r="D349" t="s">
        <v>7879</v>
      </c>
      <c r="E349" t="s">
        <v>7881</v>
      </c>
      <c r="F349" t="s">
        <v>7880</v>
      </c>
      <c r="G349">
        <v>1709</v>
      </c>
      <c r="H349">
        <v>1709</v>
      </c>
      <c r="I349">
        <v>1709</v>
      </c>
      <c r="J349">
        <v>1709</v>
      </c>
      <c r="K349">
        <v>0</v>
      </c>
      <c r="L349" s="2">
        <v>0</v>
      </c>
      <c r="M349" s="2">
        <v>0</v>
      </c>
      <c r="N349" s="2">
        <v>0</v>
      </c>
      <c r="O349" s="2">
        <v>209.62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209.62</v>
      </c>
      <c r="V349" t="s">
        <v>55</v>
      </c>
    </row>
    <row r="350" spans="1:22" hidden="1">
      <c r="A350" t="s">
        <v>8564</v>
      </c>
      <c r="B350" t="s">
        <v>8699</v>
      </c>
      <c r="C350" t="s">
        <v>1</v>
      </c>
      <c r="D350" t="s">
        <v>7879</v>
      </c>
      <c r="E350" t="s">
        <v>7881</v>
      </c>
      <c r="F350" t="s">
        <v>7880</v>
      </c>
      <c r="G350">
        <v>1710</v>
      </c>
      <c r="H350">
        <v>1710</v>
      </c>
      <c r="I350">
        <v>1710</v>
      </c>
      <c r="J350">
        <v>1710</v>
      </c>
      <c r="K350">
        <v>0</v>
      </c>
      <c r="L350" s="2">
        <v>0</v>
      </c>
      <c r="M350" s="2">
        <v>0</v>
      </c>
      <c r="N350" s="2">
        <v>0</v>
      </c>
      <c r="O350" s="2">
        <v>1145.2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1145.2</v>
      </c>
      <c r="V350" t="s">
        <v>55</v>
      </c>
    </row>
    <row r="351" spans="1:22" hidden="1">
      <c r="A351" t="s">
        <v>8564</v>
      </c>
      <c r="B351" t="s">
        <v>8699</v>
      </c>
      <c r="C351" t="s">
        <v>1</v>
      </c>
      <c r="D351" t="s">
        <v>7879</v>
      </c>
      <c r="E351" t="s">
        <v>7881</v>
      </c>
      <c r="F351" t="s">
        <v>7880</v>
      </c>
      <c r="G351">
        <v>1711</v>
      </c>
      <c r="H351">
        <v>1711</v>
      </c>
      <c r="I351">
        <v>1711</v>
      </c>
      <c r="J351">
        <v>1711</v>
      </c>
      <c r="K351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t="s">
        <v>55</v>
      </c>
    </row>
    <row r="352" spans="1:22" hidden="1">
      <c r="A352" t="s">
        <v>8564</v>
      </c>
      <c r="B352" t="s">
        <v>8685</v>
      </c>
      <c r="C352" t="s">
        <v>1</v>
      </c>
      <c r="D352" t="s">
        <v>7879</v>
      </c>
      <c r="E352" t="s">
        <v>7881</v>
      </c>
      <c r="F352" t="s">
        <v>7880</v>
      </c>
      <c r="G352">
        <v>1712</v>
      </c>
      <c r="H352">
        <v>1712</v>
      </c>
      <c r="I352">
        <v>1712</v>
      </c>
      <c r="J352">
        <v>1712</v>
      </c>
      <c r="K352">
        <v>0</v>
      </c>
      <c r="L352" s="2">
        <v>0</v>
      </c>
      <c r="M352" s="2">
        <v>0</v>
      </c>
      <c r="N352" s="2">
        <v>0</v>
      </c>
      <c r="O352" s="2">
        <v>624.34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624.34</v>
      </c>
      <c r="V352" t="s">
        <v>55</v>
      </c>
    </row>
    <row r="353" spans="1:22" hidden="1">
      <c r="A353" t="s">
        <v>8564</v>
      </c>
      <c r="B353" t="s">
        <v>8693</v>
      </c>
      <c r="C353" t="s">
        <v>1</v>
      </c>
      <c r="D353" t="s">
        <v>7879</v>
      </c>
      <c r="E353" t="s">
        <v>7881</v>
      </c>
      <c r="F353" t="s">
        <v>7880</v>
      </c>
      <c r="G353">
        <v>1713</v>
      </c>
      <c r="H353">
        <v>1713</v>
      </c>
      <c r="I353">
        <v>1713</v>
      </c>
      <c r="J353">
        <v>1713</v>
      </c>
      <c r="K353">
        <v>0</v>
      </c>
      <c r="L353" s="2">
        <v>0</v>
      </c>
      <c r="M353" s="2">
        <v>0</v>
      </c>
      <c r="N353" s="2">
        <v>0</v>
      </c>
      <c r="O353" s="2">
        <v>363.82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363.82</v>
      </c>
      <c r="V353" t="s">
        <v>55</v>
      </c>
    </row>
    <row r="354" spans="1:22" hidden="1">
      <c r="A354" t="s">
        <v>8564</v>
      </c>
      <c r="B354" t="s">
        <v>8698</v>
      </c>
      <c r="C354" t="s">
        <v>1</v>
      </c>
      <c r="D354" t="s">
        <v>7879</v>
      </c>
      <c r="E354" t="s">
        <v>8046</v>
      </c>
      <c r="F354" t="s">
        <v>8047</v>
      </c>
      <c r="G354">
        <v>56</v>
      </c>
      <c r="H354">
        <v>56</v>
      </c>
      <c r="I354">
        <v>56</v>
      </c>
      <c r="J354">
        <v>56</v>
      </c>
      <c r="K354">
        <v>0</v>
      </c>
      <c r="L354" s="2">
        <v>0</v>
      </c>
      <c r="M354" s="2">
        <v>0</v>
      </c>
      <c r="N354" s="2">
        <v>0</v>
      </c>
      <c r="O354" s="2">
        <v>153.34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153.34</v>
      </c>
      <c r="V354" t="s">
        <v>55</v>
      </c>
    </row>
    <row r="355" spans="1:22" hidden="1">
      <c r="A355" t="s">
        <v>8564</v>
      </c>
      <c r="B355" t="s">
        <v>8698</v>
      </c>
      <c r="C355" t="s">
        <v>1</v>
      </c>
      <c r="D355" t="s">
        <v>7879</v>
      </c>
      <c r="E355" t="s">
        <v>8046</v>
      </c>
      <c r="F355" t="s">
        <v>8047</v>
      </c>
      <c r="G355">
        <v>57</v>
      </c>
      <c r="H355">
        <v>57</v>
      </c>
      <c r="I355">
        <v>57</v>
      </c>
      <c r="J355">
        <v>57</v>
      </c>
      <c r="K355">
        <v>0</v>
      </c>
      <c r="L355" s="2">
        <v>0</v>
      </c>
      <c r="M355" s="2">
        <v>0</v>
      </c>
      <c r="N355" s="2">
        <v>0</v>
      </c>
      <c r="O355" s="2">
        <v>74.599999999999994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74.599999999999994</v>
      </c>
      <c r="V355" t="s">
        <v>55</v>
      </c>
    </row>
    <row r="356" spans="1:22" hidden="1">
      <c r="A356" t="s">
        <v>8564</v>
      </c>
      <c r="B356" t="s">
        <v>8697</v>
      </c>
      <c r="C356" t="s">
        <v>1</v>
      </c>
      <c r="D356" t="s">
        <v>7879</v>
      </c>
      <c r="E356" t="s">
        <v>8046</v>
      </c>
      <c r="F356" t="s">
        <v>8047</v>
      </c>
      <c r="G356">
        <v>58</v>
      </c>
      <c r="H356">
        <v>58</v>
      </c>
      <c r="I356">
        <v>58</v>
      </c>
      <c r="J356">
        <v>58</v>
      </c>
      <c r="K356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t="s">
        <v>55</v>
      </c>
    </row>
    <row r="357" spans="1:22" hidden="1">
      <c r="A357" t="s">
        <v>8564</v>
      </c>
      <c r="B357" t="s">
        <v>8696</v>
      </c>
      <c r="C357" t="s">
        <v>1</v>
      </c>
      <c r="D357" t="s">
        <v>7879</v>
      </c>
      <c r="E357" t="s">
        <v>8046</v>
      </c>
      <c r="F357" t="s">
        <v>8047</v>
      </c>
      <c r="G357">
        <v>59</v>
      </c>
      <c r="H357">
        <v>59</v>
      </c>
      <c r="I357">
        <v>59</v>
      </c>
      <c r="J357">
        <v>59</v>
      </c>
      <c r="K357">
        <v>0</v>
      </c>
      <c r="L357" s="2">
        <v>0</v>
      </c>
      <c r="M357" s="2">
        <v>0</v>
      </c>
      <c r="N357" s="2">
        <v>0</v>
      </c>
      <c r="O357" s="2">
        <v>117.8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117.8</v>
      </c>
      <c r="V357" t="s">
        <v>55</v>
      </c>
    </row>
    <row r="358" spans="1:22" hidden="1">
      <c r="A358" t="s">
        <v>8564</v>
      </c>
      <c r="B358" t="s">
        <v>8695</v>
      </c>
      <c r="C358" t="s">
        <v>1</v>
      </c>
      <c r="D358" t="s">
        <v>7879</v>
      </c>
      <c r="E358" t="s">
        <v>8046</v>
      </c>
      <c r="F358" t="s">
        <v>8047</v>
      </c>
      <c r="G358">
        <v>60</v>
      </c>
      <c r="H358">
        <v>60</v>
      </c>
      <c r="I358">
        <v>60</v>
      </c>
      <c r="J358">
        <v>60</v>
      </c>
      <c r="K358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t="s">
        <v>55</v>
      </c>
    </row>
    <row r="359" spans="1:22" hidden="1">
      <c r="A359" t="s">
        <v>8564</v>
      </c>
      <c r="B359" t="s">
        <v>8695</v>
      </c>
      <c r="C359" t="s">
        <v>1</v>
      </c>
      <c r="D359" t="s">
        <v>7879</v>
      </c>
      <c r="E359" t="s">
        <v>8046</v>
      </c>
      <c r="F359" t="s">
        <v>8047</v>
      </c>
      <c r="G359">
        <v>61</v>
      </c>
      <c r="H359">
        <v>61</v>
      </c>
      <c r="I359">
        <v>61</v>
      </c>
      <c r="J359">
        <v>61</v>
      </c>
      <c r="K359">
        <v>0</v>
      </c>
      <c r="L359" s="2">
        <v>0</v>
      </c>
      <c r="M359" s="2">
        <v>0</v>
      </c>
      <c r="N359" s="2">
        <v>0</v>
      </c>
      <c r="O359" s="2">
        <v>177.65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177.65</v>
      </c>
      <c r="V359" t="s">
        <v>55</v>
      </c>
    </row>
    <row r="360" spans="1:22" hidden="1">
      <c r="A360" t="s">
        <v>8564</v>
      </c>
      <c r="B360" t="s">
        <v>8685</v>
      </c>
      <c r="C360" t="s">
        <v>1</v>
      </c>
      <c r="D360" t="s">
        <v>7879</v>
      </c>
      <c r="E360" t="s">
        <v>8046</v>
      </c>
      <c r="F360" t="s">
        <v>8047</v>
      </c>
      <c r="G360">
        <v>62</v>
      </c>
      <c r="H360">
        <v>62</v>
      </c>
      <c r="I360">
        <v>62</v>
      </c>
      <c r="J360">
        <v>62</v>
      </c>
      <c r="K360">
        <v>0</v>
      </c>
      <c r="L360" s="2">
        <v>0</v>
      </c>
      <c r="M360" s="2">
        <v>0</v>
      </c>
      <c r="N360" s="2">
        <v>0</v>
      </c>
      <c r="O360" s="2">
        <v>74.58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74.58</v>
      </c>
      <c r="V360" t="s">
        <v>55</v>
      </c>
    </row>
    <row r="361" spans="1:22" hidden="1">
      <c r="A361" t="s">
        <v>8564</v>
      </c>
      <c r="B361" t="s">
        <v>8694</v>
      </c>
      <c r="C361" t="s">
        <v>1</v>
      </c>
      <c r="D361" t="s">
        <v>7879</v>
      </c>
      <c r="E361" t="s">
        <v>8046</v>
      </c>
      <c r="F361" t="s">
        <v>8047</v>
      </c>
      <c r="G361">
        <v>63</v>
      </c>
      <c r="H361">
        <v>63</v>
      </c>
      <c r="I361">
        <v>63</v>
      </c>
      <c r="J361">
        <v>63</v>
      </c>
      <c r="K361">
        <v>0</v>
      </c>
      <c r="L361" s="2">
        <v>0</v>
      </c>
      <c r="M361" s="2">
        <v>0</v>
      </c>
      <c r="N361" s="2">
        <v>0</v>
      </c>
      <c r="O361" s="2">
        <v>66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66</v>
      </c>
      <c r="V361" t="s">
        <v>55</v>
      </c>
    </row>
    <row r="362" spans="1:22" hidden="1">
      <c r="A362" t="s">
        <v>8564</v>
      </c>
      <c r="B362" t="s">
        <v>8693</v>
      </c>
      <c r="C362" t="s">
        <v>1</v>
      </c>
      <c r="D362" t="s">
        <v>7879</v>
      </c>
      <c r="E362" t="s">
        <v>8046</v>
      </c>
      <c r="F362" t="s">
        <v>8047</v>
      </c>
      <c r="G362">
        <v>64</v>
      </c>
      <c r="H362">
        <v>64</v>
      </c>
      <c r="I362">
        <v>64</v>
      </c>
      <c r="J362">
        <v>64</v>
      </c>
      <c r="K362">
        <v>0</v>
      </c>
      <c r="L362" s="2">
        <v>0</v>
      </c>
      <c r="M362" s="2">
        <v>0</v>
      </c>
      <c r="N362" s="2">
        <v>0</v>
      </c>
      <c r="O362" s="2">
        <v>77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77</v>
      </c>
      <c r="V362" t="s">
        <v>55</v>
      </c>
    </row>
    <row r="363" spans="1:22" hidden="1">
      <c r="A363" t="s">
        <v>8563</v>
      </c>
      <c r="B363" t="s">
        <v>8592</v>
      </c>
      <c r="C363" t="s">
        <v>1</v>
      </c>
      <c r="D363" t="s">
        <v>7879</v>
      </c>
      <c r="E363" t="s">
        <v>8352</v>
      </c>
      <c r="F363" t="s">
        <v>8353</v>
      </c>
      <c r="G363">
        <v>149</v>
      </c>
      <c r="H363">
        <v>149</v>
      </c>
      <c r="I363">
        <v>149</v>
      </c>
      <c r="J363">
        <v>149</v>
      </c>
      <c r="K363">
        <v>0</v>
      </c>
      <c r="L363" s="2">
        <v>0</v>
      </c>
      <c r="M363" s="2">
        <v>0</v>
      </c>
      <c r="N363" s="2">
        <v>0</v>
      </c>
      <c r="O363" s="2">
        <v>26.5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26.5</v>
      </c>
      <c r="V363" t="s">
        <v>55</v>
      </c>
    </row>
    <row r="364" spans="1:22" hidden="1">
      <c r="A364" t="s">
        <v>8563</v>
      </c>
      <c r="B364" t="s">
        <v>8592</v>
      </c>
      <c r="C364" t="s">
        <v>1</v>
      </c>
      <c r="D364" t="s">
        <v>7879</v>
      </c>
      <c r="E364" t="s">
        <v>8352</v>
      </c>
      <c r="F364" t="s">
        <v>8353</v>
      </c>
      <c r="G364">
        <v>148</v>
      </c>
      <c r="H364">
        <v>148</v>
      </c>
      <c r="I364">
        <v>148</v>
      </c>
      <c r="J364">
        <v>148</v>
      </c>
      <c r="K364">
        <v>0</v>
      </c>
      <c r="L364" s="2">
        <v>0</v>
      </c>
      <c r="M364" s="2">
        <v>0</v>
      </c>
      <c r="N364" s="2">
        <v>0</v>
      </c>
      <c r="O364" s="2">
        <v>48.2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48.2</v>
      </c>
      <c r="V364" t="s">
        <v>55</v>
      </c>
    </row>
    <row r="365" spans="1:22" hidden="1">
      <c r="A365" t="s">
        <v>8563</v>
      </c>
      <c r="B365" t="s">
        <v>8592</v>
      </c>
      <c r="C365" t="s">
        <v>1</v>
      </c>
      <c r="D365" t="s">
        <v>7879</v>
      </c>
      <c r="E365" t="s">
        <v>8352</v>
      </c>
      <c r="F365" t="s">
        <v>8353</v>
      </c>
      <c r="G365">
        <v>147</v>
      </c>
      <c r="H365">
        <v>147</v>
      </c>
      <c r="I365">
        <v>147</v>
      </c>
      <c r="J365">
        <v>147</v>
      </c>
      <c r="K365">
        <v>0</v>
      </c>
      <c r="L365" s="2">
        <v>0</v>
      </c>
      <c r="M365" s="2">
        <v>0</v>
      </c>
      <c r="N365" s="2">
        <v>0</v>
      </c>
      <c r="O365" s="2">
        <v>14.4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14.4</v>
      </c>
      <c r="V365" t="s">
        <v>55</v>
      </c>
    </row>
    <row r="366" spans="1:22" hidden="1">
      <c r="A366" t="s">
        <v>8563</v>
      </c>
      <c r="B366" t="s">
        <v>8592</v>
      </c>
      <c r="C366" t="s">
        <v>1</v>
      </c>
      <c r="D366" t="s">
        <v>7879</v>
      </c>
      <c r="E366" t="s">
        <v>8352</v>
      </c>
      <c r="F366" t="s">
        <v>8353</v>
      </c>
      <c r="G366">
        <v>146</v>
      </c>
      <c r="H366">
        <v>146</v>
      </c>
      <c r="I366">
        <v>146</v>
      </c>
      <c r="J366">
        <v>146</v>
      </c>
      <c r="K366">
        <v>0</v>
      </c>
      <c r="L366" s="2">
        <v>0</v>
      </c>
      <c r="M366" s="2">
        <v>0</v>
      </c>
      <c r="N366" s="2">
        <v>0</v>
      </c>
      <c r="O366" s="2">
        <v>53.3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53.3</v>
      </c>
      <c r="V366" t="s">
        <v>55</v>
      </c>
    </row>
    <row r="367" spans="1:22" hidden="1">
      <c r="A367" t="s">
        <v>8563</v>
      </c>
      <c r="B367" t="s">
        <v>8592</v>
      </c>
      <c r="C367" t="s">
        <v>1</v>
      </c>
      <c r="D367" t="s">
        <v>7879</v>
      </c>
      <c r="E367" t="s">
        <v>8352</v>
      </c>
      <c r="F367" t="s">
        <v>8353</v>
      </c>
      <c r="G367">
        <v>145</v>
      </c>
      <c r="H367">
        <v>145</v>
      </c>
      <c r="I367">
        <v>145</v>
      </c>
      <c r="J367">
        <v>145</v>
      </c>
      <c r="K367">
        <v>0</v>
      </c>
      <c r="L367" s="2">
        <v>0</v>
      </c>
      <c r="M367" s="2">
        <v>0</v>
      </c>
      <c r="N367" s="2">
        <v>0</v>
      </c>
      <c r="O367" s="2">
        <v>14.55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14.55</v>
      </c>
      <c r="V367" t="s">
        <v>55</v>
      </c>
    </row>
    <row r="368" spans="1:22" hidden="1">
      <c r="A368" t="s">
        <v>8563</v>
      </c>
      <c r="B368" t="s">
        <v>8592</v>
      </c>
      <c r="C368" t="s">
        <v>1</v>
      </c>
      <c r="D368" t="s">
        <v>7879</v>
      </c>
      <c r="E368" t="s">
        <v>8352</v>
      </c>
      <c r="F368" t="s">
        <v>8353</v>
      </c>
      <c r="G368">
        <v>144</v>
      </c>
      <c r="H368">
        <v>144</v>
      </c>
      <c r="I368">
        <v>144</v>
      </c>
      <c r="J368">
        <v>144</v>
      </c>
      <c r="K368">
        <v>0</v>
      </c>
      <c r="L368" s="2">
        <v>0</v>
      </c>
      <c r="M368" s="2">
        <v>0</v>
      </c>
      <c r="N368" s="2">
        <v>0</v>
      </c>
      <c r="O368" s="2">
        <v>36.205000000000005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36.205000000000005</v>
      </c>
      <c r="V368" t="s">
        <v>55</v>
      </c>
    </row>
    <row r="369" spans="1:22" hidden="1">
      <c r="A369" t="s">
        <v>8563</v>
      </c>
      <c r="B369" t="s">
        <v>8592</v>
      </c>
      <c r="C369" t="s">
        <v>1</v>
      </c>
      <c r="D369" t="s">
        <v>7879</v>
      </c>
      <c r="E369" t="s">
        <v>8352</v>
      </c>
      <c r="F369" t="s">
        <v>8353</v>
      </c>
      <c r="G369">
        <v>143</v>
      </c>
      <c r="H369">
        <v>143</v>
      </c>
      <c r="I369">
        <v>143</v>
      </c>
      <c r="J369">
        <v>143</v>
      </c>
      <c r="K369">
        <v>0</v>
      </c>
      <c r="L369" s="2">
        <v>0</v>
      </c>
      <c r="M369" s="2">
        <v>0</v>
      </c>
      <c r="N369" s="2">
        <v>0</v>
      </c>
      <c r="O369" s="2">
        <v>3.5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3.5</v>
      </c>
      <c r="V369" t="s">
        <v>55</v>
      </c>
    </row>
    <row r="370" spans="1:22" hidden="1">
      <c r="A370" t="s">
        <v>8563</v>
      </c>
      <c r="B370" t="s">
        <v>8592</v>
      </c>
      <c r="C370" t="s">
        <v>1</v>
      </c>
      <c r="D370" t="s">
        <v>7879</v>
      </c>
      <c r="E370" t="s">
        <v>8352</v>
      </c>
      <c r="F370" t="s">
        <v>8353</v>
      </c>
      <c r="G370">
        <v>142</v>
      </c>
      <c r="H370">
        <v>142</v>
      </c>
      <c r="I370">
        <v>142</v>
      </c>
      <c r="J370">
        <v>142</v>
      </c>
      <c r="K370">
        <v>0</v>
      </c>
      <c r="L370" s="2">
        <v>0</v>
      </c>
      <c r="M370" s="2">
        <v>0</v>
      </c>
      <c r="N370" s="2">
        <v>0</v>
      </c>
      <c r="O370" s="2">
        <v>46.62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46.62</v>
      </c>
      <c r="V370" t="s">
        <v>55</v>
      </c>
    </row>
    <row r="371" spans="1:22" hidden="1">
      <c r="A371" t="s">
        <v>8563</v>
      </c>
      <c r="B371" t="s">
        <v>8592</v>
      </c>
      <c r="C371" t="s">
        <v>1</v>
      </c>
      <c r="D371" t="s">
        <v>7879</v>
      </c>
      <c r="E371" t="s">
        <v>8352</v>
      </c>
      <c r="F371" t="s">
        <v>8353</v>
      </c>
      <c r="G371">
        <v>141</v>
      </c>
      <c r="H371">
        <v>141</v>
      </c>
      <c r="I371">
        <v>141</v>
      </c>
      <c r="J371">
        <v>141</v>
      </c>
      <c r="K371">
        <v>0</v>
      </c>
      <c r="L371" s="2">
        <v>0</v>
      </c>
      <c r="M371" s="2">
        <v>0</v>
      </c>
      <c r="N371" s="2">
        <v>0</v>
      </c>
      <c r="O371" s="2">
        <v>18.649999999999999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18.649999999999999</v>
      </c>
      <c r="V371" t="s">
        <v>55</v>
      </c>
    </row>
    <row r="372" spans="1:22" hidden="1">
      <c r="A372" t="s">
        <v>8563</v>
      </c>
      <c r="B372" t="s">
        <v>8592</v>
      </c>
      <c r="C372" t="s">
        <v>1</v>
      </c>
      <c r="D372" t="s">
        <v>7879</v>
      </c>
      <c r="E372" t="s">
        <v>8352</v>
      </c>
      <c r="F372" t="s">
        <v>8353</v>
      </c>
      <c r="G372">
        <v>140</v>
      </c>
      <c r="H372">
        <v>140</v>
      </c>
      <c r="I372">
        <v>140</v>
      </c>
      <c r="J372">
        <v>140</v>
      </c>
      <c r="K372">
        <v>0</v>
      </c>
      <c r="L372" s="2">
        <v>0</v>
      </c>
      <c r="M372" s="2">
        <v>0</v>
      </c>
      <c r="N372" s="2">
        <v>0</v>
      </c>
      <c r="O372" s="2">
        <v>34.19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34.19</v>
      </c>
      <c r="V372" t="s">
        <v>55</v>
      </c>
    </row>
    <row r="373" spans="1:22" hidden="1">
      <c r="A373" t="s">
        <v>8563</v>
      </c>
      <c r="B373" t="s">
        <v>8592</v>
      </c>
      <c r="C373" t="s">
        <v>1</v>
      </c>
      <c r="D373" t="s">
        <v>7879</v>
      </c>
      <c r="E373" t="s">
        <v>8352</v>
      </c>
      <c r="F373" t="s">
        <v>8353</v>
      </c>
      <c r="G373">
        <v>139</v>
      </c>
      <c r="H373">
        <v>139</v>
      </c>
      <c r="I373">
        <v>139</v>
      </c>
      <c r="J373">
        <v>139</v>
      </c>
      <c r="K373">
        <v>0</v>
      </c>
      <c r="L373" s="2">
        <v>0</v>
      </c>
      <c r="M373" s="2">
        <v>0</v>
      </c>
      <c r="N373" s="2">
        <v>0</v>
      </c>
      <c r="O373" s="2">
        <v>32.74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32.74</v>
      </c>
      <c r="V373" t="s">
        <v>55</v>
      </c>
    </row>
    <row r="374" spans="1:22" hidden="1">
      <c r="A374" t="s">
        <v>8563</v>
      </c>
      <c r="B374" t="s">
        <v>8592</v>
      </c>
      <c r="C374" t="s">
        <v>1</v>
      </c>
      <c r="D374" t="s">
        <v>7879</v>
      </c>
      <c r="E374" t="s">
        <v>8352</v>
      </c>
      <c r="F374" t="s">
        <v>8353</v>
      </c>
      <c r="G374">
        <v>138</v>
      </c>
      <c r="H374">
        <v>138</v>
      </c>
      <c r="I374">
        <v>138</v>
      </c>
      <c r="J374">
        <v>138</v>
      </c>
      <c r="K374">
        <v>0</v>
      </c>
      <c r="L374" s="2">
        <v>0</v>
      </c>
      <c r="M374" s="2">
        <v>0</v>
      </c>
      <c r="N374" s="2">
        <v>0</v>
      </c>
      <c r="O374" s="2">
        <v>62.6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62.6</v>
      </c>
      <c r="V374" t="s">
        <v>55</v>
      </c>
    </row>
    <row r="375" spans="1:22" hidden="1">
      <c r="A375" t="s">
        <v>8563</v>
      </c>
      <c r="B375" t="s">
        <v>8592</v>
      </c>
      <c r="C375" t="s">
        <v>1</v>
      </c>
      <c r="D375" t="s">
        <v>7879</v>
      </c>
      <c r="E375" t="s">
        <v>8352</v>
      </c>
      <c r="F375" t="s">
        <v>8353</v>
      </c>
      <c r="G375">
        <v>137</v>
      </c>
      <c r="H375">
        <v>137</v>
      </c>
      <c r="I375">
        <v>137</v>
      </c>
      <c r="J375">
        <v>137</v>
      </c>
      <c r="K375">
        <v>0</v>
      </c>
      <c r="L375" s="2">
        <v>0</v>
      </c>
      <c r="M375" s="2">
        <v>0</v>
      </c>
      <c r="N375" s="2">
        <v>0</v>
      </c>
      <c r="O375" s="2">
        <v>54.35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54.35</v>
      </c>
      <c r="V375" t="s">
        <v>55</v>
      </c>
    </row>
    <row r="376" spans="1:22" hidden="1">
      <c r="A376" t="s">
        <v>8563</v>
      </c>
      <c r="B376" t="s">
        <v>8592</v>
      </c>
      <c r="C376" t="s">
        <v>1</v>
      </c>
      <c r="D376" t="s">
        <v>7879</v>
      </c>
      <c r="E376" t="s">
        <v>8352</v>
      </c>
      <c r="F376" t="s">
        <v>8353</v>
      </c>
      <c r="G376">
        <v>136</v>
      </c>
      <c r="H376">
        <v>136</v>
      </c>
      <c r="I376">
        <v>136</v>
      </c>
      <c r="J376">
        <v>136</v>
      </c>
      <c r="K376">
        <v>0</v>
      </c>
      <c r="L376" s="2">
        <v>0</v>
      </c>
      <c r="M376" s="2">
        <v>0</v>
      </c>
      <c r="N376" s="2">
        <v>0</v>
      </c>
      <c r="O376" s="2">
        <v>10.15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10.15</v>
      </c>
      <c r="V376" t="s">
        <v>55</v>
      </c>
    </row>
    <row r="377" spans="1:22" hidden="1">
      <c r="A377" t="s">
        <v>8563</v>
      </c>
      <c r="B377" t="s">
        <v>8592</v>
      </c>
      <c r="C377" t="s">
        <v>1</v>
      </c>
      <c r="D377" t="s">
        <v>7879</v>
      </c>
      <c r="E377" t="s">
        <v>8352</v>
      </c>
      <c r="F377" t="s">
        <v>8353</v>
      </c>
      <c r="G377">
        <v>135</v>
      </c>
      <c r="H377">
        <v>135</v>
      </c>
      <c r="I377">
        <v>135</v>
      </c>
      <c r="J377">
        <v>135</v>
      </c>
      <c r="K377">
        <v>0</v>
      </c>
      <c r="L377" s="2">
        <v>0</v>
      </c>
      <c r="M377" s="2">
        <v>0</v>
      </c>
      <c r="N377" s="2">
        <v>0</v>
      </c>
      <c r="O377" s="2">
        <v>47.68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47.68</v>
      </c>
      <c r="V377" t="s">
        <v>55</v>
      </c>
    </row>
    <row r="378" spans="1:22" hidden="1">
      <c r="A378" t="s">
        <v>8563</v>
      </c>
      <c r="B378" t="s">
        <v>8592</v>
      </c>
      <c r="C378" t="s">
        <v>1</v>
      </c>
      <c r="D378" t="s">
        <v>7879</v>
      </c>
      <c r="E378" t="s">
        <v>8352</v>
      </c>
      <c r="F378" t="s">
        <v>8353</v>
      </c>
      <c r="G378">
        <v>134</v>
      </c>
      <c r="H378">
        <v>134</v>
      </c>
      <c r="I378">
        <v>134</v>
      </c>
      <c r="J378">
        <v>134</v>
      </c>
      <c r="K378">
        <v>0</v>
      </c>
      <c r="L378" s="2">
        <v>0</v>
      </c>
      <c r="M378" s="2">
        <v>0</v>
      </c>
      <c r="N378" s="2">
        <v>0</v>
      </c>
      <c r="O378" s="2">
        <v>21.2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21.2</v>
      </c>
      <c r="V378" t="s">
        <v>55</v>
      </c>
    </row>
    <row r="379" spans="1:22" hidden="1">
      <c r="A379" t="s">
        <v>8563</v>
      </c>
      <c r="B379" t="s">
        <v>8592</v>
      </c>
      <c r="C379" t="s">
        <v>1</v>
      </c>
      <c r="D379" t="s">
        <v>7879</v>
      </c>
      <c r="E379" t="s">
        <v>8352</v>
      </c>
      <c r="F379" t="s">
        <v>8353</v>
      </c>
      <c r="G379">
        <v>133</v>
      </c>
      <c r="H379">
        <v>133</v>
      </c>
      <c r="I379">
        <v>133</v>
      </c>
      <c r="J379">
        <v>133</v>
      </c>
      <c r="K379">
        <v>0</v>
      </c>
      <c r="L379" s="2">
        <v>0</v>
      </c>
      <c r="M379" s="2">
        <v>0</v>
      </c>
      <c r="N379" s="2">
        <v>0</v>
      </c>
      <c r="O379" s="2">
        <v>57.45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57.45</v>
      </c>
      <c r="V379" t="s">
        <v>55</v>
      </c>
    </row>
    <row r="380" spans="1:22" hidden="1">
      <c r="A380" t="s">
        <v>8563</v>
      </c>
      <c r="B380" t="s">
        <v>8592</v>
      </c>
      <c r="C380" t="s">
        <v>1</v>
      </c>
      <c r="D380" t="s">
        <v>7879</v>
      </c>
      <c r="E380" t="s">
        <v>8352</v>
      </c>
      <c r="F380" t="s">
        <v>8353</v>
      </c>
      <c r="G380">
        <v>132</v>
      </c>
      <c r="H380">
        <v>132</v>
      </c>
      <c r="I380">
        <v>132</v>
      </c>
      <c r="J380">
        <v>132</v>
      </c>
      <c r="K380">
        <v>0</v>
      </c>
      <c r="L380" s="2">
        <v>0</v>
      </c>
      <c r="M380" s="2">
        <v>0</v>
      </c>
      <c r="N380" s="2">
        <v>0</v>
      </c>
      <c r="O380" s="2">
        <v>72.45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72.45</v>
      </c>
      <c r="V380" t="s">
        <v>55</v>
      </c>
    </row>
    <row r="381" spans="1:22" hidden="1">
      <c r="A381" t="s">
        <v>8563</v>
      </c>
      <c r="B381" t="s">
        <v>8592</v>
      </c>
      <c r="C381" t="s">
        <v>1</v>
      </c>
      <c r="D381" t="s">
        <v>7879</v>
      </c>
      <c r="E381" t="s">
        <v>8352</v>
      </c>
      <c r="F381" t="s">
        <v>8353</v>
      </c>
      <c r="G381">
        <v>131</v>
      </c>
      <c r="H381">
        <v>131</v>
      </c>
      <c r="I381">
        <v>131</v>
      </c>
      <c r="J381">
        <v>131</v>
      </c>
      <c r="K381">
        <v>0</v>
      </c>
      <c r="L381" s="2">
        <v>0</v>
      </c>
      <c r="M381" s="2">
        <v>0</v>
      </c>
      <c r="N381" s="2">
        <v>0</v>
      </c>
      <c r="O381" s="2">
        <v>27.67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27.67</v>
      </c>
      <c r="V381" t="s">
        <v>55</v>
      </c>
    </row>
    <row r="382" spans="1:22" hidden="1">
      <c r="A382" t="s">
        <v>8563</v>
      </c>
      <c r="B382" t="s">
        <v>8592</v>
      </c>
      <c r="C382" t="s">
        <v>1</v>
      </c>
      <c r="D382" t="s">
        <v>7879</v>
      </c>
      <c r="E382" t="s">
        <v>8352</v>
      </c>
      <c r="F382" t="s">
        <v>8353</v>
      </c>
      <c r="G382">
        <v>130</v>
      </c>
      <c r="H382">
        <v>130</v>
      </c>
      <c r="I382">
        <v>130</v>
      </c>
      <c r="J382">
        <v>130</v>
      </c>
      <c r="K38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t="s">
        <v>55</v>
      </c>
    </row>
    <row r="383" spans="1:22" hidden="1">
      <c r="A383" t="s">
        <v>8563</v>
      </c>
      <c r="B383" t="s">
        <v>8592</v>
      </c>
      <c r="C383" t="s">
        <v>1</v>
      </c>
      <c r="D383" t="s">
        <v>7879</v>
      </c>
      <c r="E383" t="s">
        <v>8352</v>
      </c>
      <c r="F383" t="s">
        <v>8353</v>
      </c>
      <c r="G383">
        <v>129</v>
      </c>
      <c r="H383">
        <v>129</v>
      </c>
      <c r="I383">
        <v>129</v>
      </c>
      <c r="J383">
        <v>129</v>
      </c>
      <c r="K383">
        <v>0</v>
      </c>
      <c r="L383" s="2">
        <v>0</v>
      </c>
      <c r="M383" s="2">
        <v>0</v>
      </c>
      <c r="N383" s="2">
        <v>0</v>
      </c>
      <c r="O383" s="2">
        <v>23.8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23.8</v>
      </c>
      <c r="V383" t="s">
        <v>55</v>
      </c>
    </row>
    <row r="384" spans="1:22" hidden="1">
      <c r="A384" t="s">
        <v>8563</v>
      </c>
      <c r="B384" t="s">
        <v>8592</v>
      </c>
      <c r="C384" t="s">
        <v>1</v>
      </c>
      <c r="D384" t="s">
        <v>7879</v>
      </c>
      <c r="E384" t="s">
        <v>8352</v>
      </c>
      <c r="F384" t="s">
        <v>8353</v>
      </c>
      <c r="G384">
        <v>128</v>
      </c>
      <c r="H384">
        <v>128</v>
      </c>
      <c r="I384">
        <v>128</v>
      </c>
      <c r="J384">
        <v>128</v>
      </c>
      <c r="K384">
        <v>0</v>
      </c>
      <c r="L384" s="2">
        <v>0</v>
      </c>
      <c r="M384" s="2">
        <v>0</v>
      </c>
      <c r="N384" s="2">
        <v>0</v>
      </c>
      <c r="O384" s="2">
        <v>31.3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31.3</v>
      </c>
      <c r="V384" t="s">
        <v>55</v>
      </c>
    </row>
    <row r="385" spans="1:22" hidden="1">
      <c r="A385" t="s">
        <v>8563</v>
      </c>
      <c r="B385" t="s">
        <v>8592</v>
      </c>
      <c r="C385" t="s">
        <v>1</v>
      </c>
      <c r="D385" t="s">
        <v>7879</v>
      </c>
      <c r="E385" t="s">
        <v>8352</v>
      </c>
      <c r="F385" t="s">
        <v>8353</v>
      </c>
      <c r="G385">
        <v>127</v>
      </c>
      <c r="H385">
        <v>127</v>
      </c>
      <c r="I385">
        <v>127</v>
      </c>
      <c r="J385">
        <v>127</v>
      </c>
      <c r="K385">
        <v>0</v>
      </c>
      <c r="L385" s="2">
        <v>0</v>
      </c>
      <c r="M385" s="2">
        <v>0</v>
      </c>
      <c r="N385" s="2">
        <v>0</v>
      </c>
      <c r="O385" s="2">
        <v>34.51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34.51</v>
      </c>
      <c r="V385" t="s">
        <v>55</v>
      </c>
    </row>
    <row r="386" spans="1:22" hidden="1">
      <c r="A386" t="s">
        <v>8563</v>
      </c>
      <c r="B386" t="s">
        <v>8592</v>
      </c>
      <c r="C386" t="s">
        <v>1</v>
      </c>
      <c r="D386" t="s">
        <v>7879</v>
      </c>
      <c r="E386" t="s">
        <v>8352</v>
      </c>
      <c r="F386" t="s">
        <v>8353</v>
      </c>
      <c r="G386">
        <v>126</v>
      </c>
      <c r="H386">
        <v>126</v>
      </c>
      <c r="I386">
        <v>126</v>
      </c>
      <c r="J386">
        <v>126</v>
      </c>
      <c r="K386">
        <v>0</v>
      </c>
      <c r="L386" s="2">
        <v>0</v>
      </c>
      <c r="M386" s="2">
        <v>0</v>
      </c>
      <c r="N386" s="2">
        <v>0</v>
      </c>
      <c r="O386" s="2">
        <v>29.87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29.87</v>
      </c>
      <c r="V386" t="s">
        <v>55</v>
      </c>
    </row>
    <row r="387" spans="1:22" hidden="1">
      <c r="A387" t="s">
        <v>8563</v>
      </c>
      <c r="B387" t="s">
        <v>8592</v>
      </c>
      <c r="C387" t="s">
        <v>1</v>
      </c>
      <c r="D387" t="s">
        <v>7879</v>
      </c>
      <c r="E387" t="s">
        <v>8352</v>
      </c>
      <c r="F387" t="s">
        <v>8353</v>
      </c>
      <c r="G387">
        <v>125</v>
      </c>
      <c r="H387">
        <v>125</v>
      </c>
      <c r="I387">
        <v>125</v>
      </c>
      <c r="J387">
        <v>125</v>
      </c>
      <c r="K387">
        <v>0</v>
      </c>
      <c r="L387" s="2">
        <v>0</v>
      </c>
      <c r="M387" s="2">
        <v>0</v>
      </c>
      <c r="N387" s="2">
        <v>0</v>
      </c>
      <c r="O387" s="2">
        <v>7.15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7.15</v>
      </c>
      <c r="V387" t="s">
        <v>55</v>
      </c>
    </row>
    <row r="388" spans="1:22" hidden="1">
      <c r="A388" t="s">
        <v>8563</v>
      </c>
      <c r="B388" t="s">
        <v>8592</v>
      </c>
      <c r="C388" t="s">
        <v>1</v>
      </c>
      <c r="D388" t="s">
        <v>7879</v>
      </c>
      <c r="E388" t="s">
        <v>8352</v>
      </c>
      <c r="F388" t="s">
        <v>8353</v>
      </c>
      <c r="G388">
        <v>124</v>
      </c>
      <c r="H388">
        <v>124</v>
      </c>
      <c r="I388">
        <v>124</v>
      </c>
      <c r="J388">
        <v>124</v>
      </c>
      <c r="K388">
        <v>0</v>
      </c>
      <c r="L388" s="2">
        <v>0</v>
      </c>
      <c r="M388" s="2">
        <v>0</v>
      </c>
      <c r="N388" s="2">
        <v>0</v>
      </c>
      <c r="O388" s="2">
        <v>19.8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19.8</v>
      </c>
      <c r="V388" t="s">
        <v>55</v>
      </c>
    </row>
    <row r="389" spans="1:22" hidden="1">
      <c r="A389" t="s">
        <v>8563</v>
      </c>
      <c r="B389" t="s">
        <v>8592</v>
      </c>
      <c r="C389" t="s">
        <v>1</v>
      </c>
      <c r="D389" t="s">
        <v>7879</v>
      </c>
      <c r="E389" t="s">
        <v>8352</v>
      </c>
      <c r="F389" t="s">
        <v>8353</v>
      </c>
      <c r="G389">
        <v>123</v>
      </c>
      <c r="H389">
        <v>123</v>
      </c>
      <c r="I389">
        <v>123</v>
      </c>
      <c r="J389">
        <v>123</v>
      </c>
      <c r="K389">
        <v>0</v>
      </c>
      <c r="L389" s="2">
        <v>0</v>
      </c>
      <c r="M389" s="2">
        <v>0</v>
      </c>
      <c r="N389" s="2">
        <v>0</v>
      </c>
      <c r="O389" s="2">
        <v>25.16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25.16</v>
      </c>
      <c r="V389" t="s">
        <v>55</v>
      </c>
    </row>
    <row r="390" spans="1:22" hidden="1">
      <c r="A390" t="s">
        <v>8563</v>
      </c>
      <c r="B390" t="s">
        <v>8592</v>
      </c>
      <c r="C390" t="s">
        <v>1</v>
      </c>
      <c r="D390" t="s">
        <v>7879</v>
      </c>
      <c r="E390" t="s">
        <v>8352</v>
      </c>
      <c r="F390" t="s">
        <v>8353</v>
      </c>
      <c r="G390">
        <v>122</v>
      </c>
      <c r="H390">
        <v>122</v>
      </c>
      <c r="I390">
        <v>122</v>
      </c>
      <c r="J390">
        <v>122</v>
      </c>
      <c r="K390">
        <v>0</v>
      </c>
      <c r="L390" s="2">
        <v>0</v>
      </c>
      <c r="M390" s="2">
        <v>0</v>
      </c>
      <c r="N390" s="2">
        <v>0</v>
      </c>
      <c r="O390" s="2">
        <v>27.9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27.9</v>
      </c>
      <c r="V390" t="s">
        <v>55</v>
      </c>
    </row>
    <row r="391" spans="1:22" hidden="1">
      <c r="A391" t="s">
        <v>8563</v>
      </c>
      <c r="B391" t="s">
        <v>8592</v>
      </c>
      <c r="C391" t="s">
        <v>1</v>
      </c>
      <c r="D391" t="s">
        <v>7879</v>
      </c>
      <c r="E391" t="s">
        <v>8352</v>
      </c>
      <c r="F391" t="s">
        <v>8353</v>
      </c>
      <c r="G391">
        <v>121</v>
      </c>
      <c r="H391">
        <v>121</v>
      </c>
      <c r="I391">
        <v>121</v>
      </c>
      <c r="J391">
        <v>121</v>
      </c>
      <c r="K391">
        <v>0</v>
      </c>
      <c r="L391" s="2">
        <v>0</v>
      </c>
      <c r="M391" s="2">
        <v>0</v>
      </c>
      <c r="N391" s="2">
        <v>0</v>
      </c>
      <c r="O391" s="2">
        <v>16.2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16.2</v>
      </c>
      <c r="V391" t="s">
        <v>55</v>
      </c>
    </row>
    <row r="392" spans="1:22" hidden="1">
      <c r="A392" t="s">
        <v>8563</v>
      </c>
      <c r="B392" t="s">
        <v>8592</v>
      </c>
      <c r="C392" t="s">
        <v>1</v>
      </c>
      <c r="D392" t="s">
        <v>7879</v>
      </c>
      <c r="E392" t="s">
        <v>8352</v>
      </c>
      <c r="F392" t="s">
        <v>8353</v>
      </c>
      <c r="G392">
        <v>120</v>
      </c>
      <c r="H392">
        <v>120</v>
      </c>
      <c r="I392">
        <v>120</v>
      </c>
      <c r="J392">
        <v>120</v>
      </c>
      <c r="K392">
        <v>0</v>
      </c>
      <c r="L392" s="2">
        <v>0</v>
      </c>
      <c r="M392" s="2">
        <v>0</v>
      </c>
      <c r="N392" s="2">
        <v>0</v>
      </c>
      <c r="O392" s="2">
        <v>33.299999999999997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33.299999999999997</v>
      </c>
      <c r="V392" t="s">
        <v>55</v>
      </c>
    </row>
    <row r="393" spans="1:22" hidden="1">
      <c r="A393" t="s">
        <v>8563</v>
      </c>
      <c r="B393" t="s">
        <v>8592</v>
      </c>
      <c r="C393" t="s">
        <v>1</v>
      </c>
      <c r="D393" t="s">
        <v>7879</v>
      </c>
      <c r="E393" t="s">
        <v>8352</v>
      </c>
      <c r="F393" t="s">
        <v>8353</v>
      </c>
      <c r="G393">
        <v>119</v>
      </c>
      <c r="H393">
        <v>119</v>
      </c>
      <c r="I393">
        <v>119</v>
      </c>
      <c r="J393">
        <v>119</v>
      </c>
      <c r="K393">
        <v>0</v>
      </c>
      <c r="L393" s="2">
        <v>0</v>
      </c>
      <c r="M393" s="2">
        <v>0</v>
      </c>
      <c r="N393" s="2">
        <v>0</v>
      </c>
      <c r="O393" s="2">
        <v>13.3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13.3</v>
      </c>
      <c r="V393" t="s">
        <v>55</v>
      </c>
    </row>
    <row r="394" spans="1:22" hidden="1">
      <c r="A394" t="s">
        <v>8563</v>
      </c>
      <c r="B394" t="s">
        <v>8592</v>
      </c>
      <c r="C394" t="s">
        <v>1</v>
      </c>
      <c r="D394" t="s">
        <v>7879</v>
      </c>
      <c r="E394" t="s">
        <v>8352</v>
      </c>
      <c r="F394" t="s">
        <v>8353</v>
      </c>
      <c r="G394">
        <v>118</v>
      </c>
      <c r="H394">
        <v>118</v>
      </c>
      <c r="I394">
        <v>118</v>
      </c>
      <c r="J394">
        <v>118</v>
      </c>
      <c r="K394">
        <v>0</v>
      </c>
      <c r="L394" s="2">
        <v>0</v>
      </c>
      <c r="M394" s="2">
        <v>0</v>
      </c>
      <c r="N394" s="2">
        <v>0</v>
      </c>
      <c r="O394" s="2">
        <v>21.88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21.88</v>
      </c>
      <c r="V394" t="s">
        <v>55</v>
      </c>
    </row>
    <row r="395" spans="1:22" hidden="1">
      <c r="A395" t="s">
        <v>8563</v>
      </c>
      <c r="B395" t="s">
        <v>8592</v>
      </c>
      <c r="C395" t="s">
        <v>1</v>
      </c>
      <c r="D395" t="s">
        <v>7879</v>
      </c>
      <c r="E395" t="s">
        <v>8352</v>
      </c>
      <c r="F395" t="s">
        <v>8353</v>
      </c>
      <c r="G395">
        <v>117</v>
      </c>
      <c r="H395">
        <v>117</v>
      </c>
      <c r="I395">
        <v>117</v>
      </c>
      <c r="J395">
        <v>117</v>
      </c>
      <c r="K395">
        <v>0</v>
      </c>
      <c r="L395" s="2">
        <v>0</v>
      </c>
      <c r="M395" s="2">
        <v>0</v>
      </c>
      <c r="N395" s="2">
        <v>0</v>
      </c>
      <c r="O395" s="2">
        <v>11.78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11.78</v>
      </c>
      <c r="V395" t="s">
        <v>55</v>
      </c>
    </row>
    <row r="396" spans="1:22" hidden="1">
      <c r="A396" t="s">
        <v>8563</v>
      </c>
      <c r="B396" t="s">
        <v>8592</v>
      </c>
      <c r="C396" t="s">
        <v>1</v>
      </c>
      <c r="D396" t="s">
        <v>7879</v>
      </c>
      <c r="E396" t="s">
        <v>8352</v>
      </c>
      <c r="F396" t="s">
        <v>8353</v>
      </c>
      <c r="G396">
        <v>116</v>
      </c>
      <c r="H396">
        <v>116</v>
      </c>
      <c r="I396">
        <v>116</v>
      </c>
      <c r="J396">
        <v>116</v>
      </c>
      <c r="K396">
        <v>0</v>
      </c>
      <c r="L396" s="2">
        <v>0</v>
      </c>
      <c r="M396" s="2">
        <v>0</v>
      </c>
      <c r="N396" s="2">
        <v>0</v>
      </c>
      <c r="O396" s="2">
        <v>28.3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28.3</v>
      </c>
      <c r="V396" t="s">
        <v>55</v>
      </c>
    </row>
    <row r="397" spans="1:22" hidden="1">
      <c r="A397" t="s">
        <v>8563</v>
      </c>
      <c r="B397" t="s">
        <v>8592</v>
      </c>
      <c r="C397" t="s">
        <v>1</v>
      </c>
      <c r="D397" t="s">
        <v>7879</v>
      </c>
      <c r="E397" t="s">
        <v>8352</v>
      </c>
      <c r="F397" t="s">
        <v>8353</v>
      </c>
      <c r="G397">
        <v>115</v>
      </c>
      <c r="H397">
        <v>115</v>
      </c>
      <c r="I397">
        <v>115</v>
      </c>
      <c r="J397">
        <v>115</v>
      </c>
      <c r="K397">
        <v>0</v>
      </c>
      <c r="L397" s="2">
        <v>0</v>
      </c>
      <c r="M397" s="2">
        <v>0</v>
      </c>
      <c r="N397" s="2">
        <v>0</v>
      </c>
      <c r="O397" s="2">
        <v>23.75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23.75</v>
      </c>
      <c r="V397" t="s">
        <v>55</v>
      </c>
    </row>
    <row r="398" spans="1:22" hidden="1">
      <c r="A398" t="s">
        <v>8563</v>
      </c>
      <c r="B398" t="s">
        <v>8592</v>
      </c>
      <c r="C398" t="s">
        <v>1</v>
      </c>
      <c r="D398" t="s">
        <v>7879</v>
      </c>
      <c r="E398" t="s">
        <v>8352</v>
      </c>
      <c r="F398" t="s">
        <v>8353</v>
      </c>
      <c r="G398">
        <v>114</v>
      </c>
      <c r="H398">
        <v>114</v>
      </c>
      <c r="I398">
        <v>114</v>
      </c>
      <c r="J398">
        <v>114</v>
      </c>
      <c r="K398">
        <v>0</v>
      </c>
      <c r="L398" s="2">
        <v>0</v>
      </c>
      <c r="M398" s="2">
        <v>0</v>
      </c>
      <c r="N398" s="2">
        <v>0</v>
      </c>
      <c r="O398" s="2">
        <v>22.97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22.97</v>
      </c>
      <c r="V398" t="s">
        <v>55</v>
      </c>
    </row>
    <row r="399" spans="1:22" hidden="1">
      <c r="A399" t="s">
        <v>8563</v>
      </c>
      <c r="B399" t="s">
        <v>8592</v>
      </c>
      <c r="C399" t="s">
        <v>1</v>
      </c>
      <c r="D399" t="s">
        <v>7879</v>
      </c>
      <c r="E399" t="s">
        <v>7883</v>
      </c>
      <c r="F399" t="s">
        <v>7884</v>
      </c>
      <c r="G399">
        <v>916</v>
      </c>
      <c r="H399">
        <v>916</v>
      </c>
      <c r="I399">
        <v>916</v>
      </c>
      <c r="J399">
        <v>916</v>
      </c>
      <c r="K399">
        <v>0</v>
      </c>
      <c r="L399" s="2">
        <v>0</v>
      </c>
      <c r="M399" s="2">
        <v>0</v>
      </c>
      <c r="N399" s="2">
        <v>0</v>
      </c>
      <c r="O399" s="2">
        <v>37.94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37.94</v>
      </c>
      <c r="V399" t="s">
        <v>55</v>
      </c>
    </row>
    <row r="400" spans="1:22" hidden="1">
      <c r="A400" t="s">
        <v>8563</v>
      </c>
      <c r="B400" t="s">
        <v>8592</v>
      </c>
      <c r="C400" t="s">
        <v>1</v>
      </c>
      <c r="D400" t="s">
        <v>7879</v>
      </c>
      <c r="E400" t="s">
        <v>7883</v>
      </c>
      <c r="F400" t="s">
        <v>7884</v>
      </c>
      <c r="G400">
        <v>915</v>
      </c>
      <c r="H400">
        <v>915</v>
      </c>
      <c r="I400">
        <v>915</v>
      </c>
      <c r="J400">
        <v>915</v>
      </c>
      <c r="K400">
        <v>0</v>
      </c>
      <c r="L400" s="2">
        <v>0</v>
      </c>
      <c r="M400" s="2">
        <v>0</v>
      </c>
      <c r="N400" s="2">
        <v>0</v>
      </c>
      <c r="O400" s="2">
        <v>7.2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7.2</v>
      </c>
      <c r="V400" t="s">
        <v>55</v>
      </c>
    </row>
    <row r="401" spans="1:22" hidden="1">
      <c r="A401" t="s">
        <v>8563</v>
      </c>
      <c r="B401" t="s">
        <v>8592</v>
      </c>
      <c r="C401" t="s">
        <v>1</v>
      </c>
      <c r="D401" t="s">
        <v>7879</v>
      </c>
      <c r="E401" t="s">
        <v>7883</v>
      </c>
      <c r="F401" t="s">
        <v>7884</v>
      </c>
      <c r="G401">
        <v>914</v>
      </c>
      <c r="H401">
        <v>914</v>
      </c>
      <c r="I401">
        <v>914</v>
      </c>
      <c r="J401">
        <v>914</v>
      </c>
      <c r="K401">
        <v>0</v>
      </c>
      <c r="L401" s="2">
        <v>0</v>
      </c>
      <c r="M401" s="2">
        <v>0</v>
      </c>
      <c r="N401" s="2">
        <v>0</v>
      </c>
      <c r="O401" s="2">
        <v>15.2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15.2</v>
      </c>
      <c r="V401" t="s">
        <v>55</v>
      </c>
    </row>
    <row r="402" spans="1:22" hidden="1">
      <c r="A402" t="s">
        <v>8563</v>
      </c>
      <c r="B402" t="s">
        <v>8592</v>
      </c>
      <c r="C402" t="s">
        <v>1</v>
      </c>
      <c r="D402" t="s">
        <v>7879</v>
      </c>
      <c r="E402" t="s">
        <v>7883</v>
      </c>
      <c r="F402" t="s">
        <v>7884</v>
      </c>
      <c r="G402">
        <v>913</v>
      </c>
      <c r="H402">
        <v>913</v>
      </c>
      <c r="I402">
        <v>913</v>
      </c>
      <c r="J402">
        <v>913</v>
      </c>
      <c r="K402">
        <v>0</v>
      </c>
      <c r="L402" s="2">
        <v>0</v>
      </c>
      <c r="M402" s="2">
        <v>0</v>
      </c>
      <c r="N402" s="2">
        <v>0</v>
      </c>
      <c r="O402" s="2">
        <v>8.25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8.25</v>
      </c>
      <c r="V402" t="s">
        <v>55</v>
      </c>
    </row>
    <row r="403" spans="1:22" hidden="1">
      <c r="A403" t="s">
        <v>8563</v>
      </c>
      <c r="B403" t="s">
        <v>8592</v>
      </c>
      <c r="C403" t="s">
        <v>1</v>
      </c>
      <c r="D403" t="s">
        <v>7879</v>
      </c>
      <c r="E403" t="s">
        <v>7883</v>
      </c>
      <c r="F403" t="s">
        <v>7884</v>
      </c>
      <c r="G403">
        <v>912</v>
      </c>
      <c r="H403">
        <v>912</v>
      </c>
      <c r="I403">
        <v>912</v>
      </c>
      <c r="J403">
        <v>912</v>
      </c>
      <c r="K403">
        <v>0</v>
      </c>
      <c r="L403" s="2">
        <v>0</v>
      </c>
      <c r="M403" s="2">
        <v>0</v>
      </c>
      <c r="N403" s="2">
        <v>0</v>
      </c>
      <c r="O403" s="2">
        <v>46.21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46.21</v>
      </c>
      <c r="V403" t="s">
        <v>55</v>
      </c>
    </row>
    <row r="404" spans="1:22" hidden="1">
      <c r="A404" t="s">
        <v>8563</v>
      </c>
      <c r="B404" t="s">
        <v>8592</v>
      </c>
      <c r="C404" t="s">
        <v>1</v>
      </c>
      <c r="D404" t="s">
        <v>7879</v>
      </c>
      <c r="E404" t="s">
        <v>7883</v>
      </c>
      <c r="F404" t="s">
        <v>7884</v>
      </c>
      <c r="G404">
        <v>911</v>
      </c>
      <c r="H404">
        <v>911</v>
      </c>
      <c r="I404">
        <v>911</v>
      </c>
      <c r="J404">
        <v>911</v>
      </c>
      <c r="K404">
        <v>0</v>
      </c>
      <c r="L404" s="2">
        <v>0</v>
      </c>
      <c r="M404" s="2">
        <v>0</v>
      </c>
      <c r="N404" s="2">
        <v>0</v>
      </c>
      <c r="O404" s="2">
        <v>30.6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30.6</v>
      </c>
      <c r="V404" t="s">
        <v>55</v>
      </c>
    </row>
    <row r="405" spans="1:22" hidden="1">
      <c r="A405" t="s">
        <v>8563</v>
      </c>
      <c r="B405" t="s">
        <v>8592</v>
      </c>
      <c r="C405" t="s">
        <v>1</v>
      </c>
      <c r="D405" t="s">
        <v>7879</v>
      </c>
      <c r="E405" t="s">
        <v>7883</v>
      </c>
      <c r="F405" t="s">
        <v>7884</v>
      </c>
      <c r="G405">
        <v>910</v>
      </c>
      <c r="H405">
        <v>910</v>
      </c>
      <c r="I405">
        <v>910</v>
      </c>
      <c r="J405">
        <v>910</v>
      </c>
      <c r="K405">
        <v>0</v>
      </c>
      <c r="L405" s="2">
        <v>0</v>
      </c>
      <c r="M405" s="2">
        <v>0</v>
      </c>
      <c r="N405" s="2">
        <v>0</v>
      </c>
      <c r="O405" s="2">
        <v>37.86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37.86</v>
      </c>
      <c r="V405" t="s">
        <v>55</v>
      </c>
    </row>
    <row r="406" spans="1:22" hidden="1">
      <c r="A406" t="s">
        <v>8563</v>
      </c>
      <c r="B406" t="s">
        <v>8592</v>
      </c>
      <c r="C406" t="s">
        <v>1</v>
      </c>
      <c r="D406" t="s">
        <v>7879</v>
      </c>
      <c r="E406" t="s">
        <v>7883</v>
      </c>
      <c r="F406" t="s">
        <v>7884</v>
      </c>
      <c r="G406">
        <v>909</v>
      </c>
      <c r="H406">
        <v>909</v>
      </c>
      <c r="I406">
        <v>909</v>
      </c>
      <c r="J406">
        <v>909</v>
      </c>
      <c r="K406">
        <v>0</v>
      </c>
      <c r="L406" s="2">
        <v>0</v>
      </c>
      <c r="M406" s="2">
        <v>0</v>
      </c>
      <c r="N406" s="2">
        <v>0</v>
      </c>
      <c r="O406" s="2">
        <v>76.55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76.55</v>
      </c>
      <c r="V406" t="s">
        <v>55</v>
      </c>
    </row>
    <row r="407" spans="1:22" hidden="1">
      <c r="A407" t="s">
        <v>8563</v>
      </c>
      <c r="B407" t="s">
        <v>8592</v>
      </c>
      <c r="C407" t="s">
        <v>1</v>
      </c>
      <c r="D407" t="s">
        <v>7879</v>
      </c>
      <c r="E407" t="s">
        <v>7883</v>
      </c>
      <c r="F407" t="s">
        <v>7884</v>
      </c>
      <c r="G407">
        <v>908</v>
      </c>
      <c r="H407">
        <v>908</v>
      </c>
      <c r="I407">
        <v>908</v>
      </c>
      <c r="J407">
        <v>908</v>
      </c>
      <c r="K407">
        <v>0</v>
      </c>
      <c r="L407" s="2">
        <v>0</v>
      </c>
      <c r="M407" s="2">
        <v>0</v>
      </c>
      <c r="N407" s="2">
        <v>0</v>
      </c>
      <c r="O407" s="2">
        <v>19.649999999999999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19.649999999999999</v>
      </c>
      <c r="V407" t="s">
        <v>55</v>
      </c>
    </row>
    <row r="408" spans="1:22" hidden="1">
      <c r="A408" t="s">
        <v>8563</v>
      </c>
      <c r="B408" t="s">
        <v>8592</v>
      </c>
      <c r="C408" t="s">
        <v>1</v>
      </c>
      <c r="D408" t="s">
        <v>7879</v>
      </c>
      <c r="E408" t="s">
        <v>7883</v>
      </c>
      <c r="F408" t="s">
        <v>7884</v>
      </c>
      <c r="G408">
        <v>907</v>
      </c>
      <c r="H408">
        <v>907</v>
      </c>
      <c r="I408">
        <v>907</v>
      </c>
      <c r="J408">
        <v>907</v>
      </c>
      <c r="K408">
        <v>0</v>
      </c>
      <c r="L408" s="2">
        <v>0</v>
      </c>
      <c r="M408" s="2">
        <v>0</v>
      </c>
      <c r="N408" s="2">
        <v>0</v>
      </c>
      <c r="O408" s="2">
        <v>23.23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23.23</v>
      </c>
      <c r="V408" t="s">
        <v>55</v>
      </c>
    </row>
    <row r="409" spans="1:22" hidden="1">
      <c r="A409" t="s">
        <v>8563</v>
      </c>
      <c r="B409" t="s">
        <v>8592</v>
      </c>
      <c r="C409" t="s">
        <v>1</v>
      </c>
      <c r="D409" t="s">
        <v>7879</v>
      </c>
      <c r="E409" t="s">
        <v>7883</v>
      </c>
      <c r="F409" t="s">
        <v>7884</v>
      </c>
      <c r="G409">
        <v>906</v>
      </c>
      <c r="H409">
        <v>906</v>
      </c>
      <c r="I409">
        <v>906</v>
      </c>
      <c r="J409">
        <v>906</v>
      </c>
      <c r="K409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t="s">
        <v>55</v>
      </c>
    </row>
    <row r="410" spans="1:22" hidden="1">
      <c r="A410" t="s">
        <v>8563</v>
      </c>
      <c r="B410" t="s">
        <v>8592</v>
      </c>
      <c r="C410" t="s">
        <v>1</v>
      </c>
      <c r="D410" t="s">
        <v>7879</v>
      </c>
      <c r="E410" t="s">
        <v>7883</v>
      </c>
      <c r="F410" t="s">
        <v>7884</v>
      </c>
      <c r="G410">
        <v>905</v>
      </c>
      <c r="H410">
        <v>905</v>
      </c>
      <c r="I410">
        <v>905</v>
      </c>
      <c r="J410">
        <v>905</v>
      </c>
      <c r="K410">
        <v>0</v>
      </c>
      <c r="L410" s="2">
        <v>0</v>
      </c>
      <c r="M410" s="2">
        <v>0</v>
      </c>
      <c r="N410" s="2">
        <v>0</v>
      </c>
      <c r="O410" s="2">
        <v>26.55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26.55</v>
      </c>
      <c r="V410" t="s">
        <v>55</v>
      </c>
    </row>
    <row r="411" spans="1:22" hidden="1">
      <c r="A411" t="s">
        <v>8563</v>
      </c>
      <c r="B411" t="s">
        <v>8592</v>
      </c>
      <c r="C411" t="s">
        <v>1</v>
      </c>
      <c r="D411" t="s">
        <v>7879</v>
      </c>
      <c r="E411" t="s">
        <v>7883</v>
      </c>
      <c r="F411" t="s">
        <v>7884</v>
      </c>
      <c r="G411">
        <v>904</v>
      </c>
      <c r="H411">
        <v>904</v>
      </c>
      <c r="I411">
        <v>904</v>
      </c>
      <c r="J411">
        <v>904</v>
      </c>
      <c r="K411">
        <v>0</v>
      </c>
      <c r="L411" s="2">
        <v>0</v>
      </c>
      <c r="M411" s="2">
        <v>0</v>
      </c>
      <c r="N411" s="2">
        <v>0</v>
      </c>
      <c r="O411" s="2">
        <v>26.15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26.15</v>
      </c>
      <c r="V411" t="s">
        <v>55</v>
      </c>
    </row>
    <row r="412" spans="1:22" hidden="1">
      <c r="A412" t="s">
        <v>8563</v>
      </c>
      <c r="B412" t="s">
        <v>8592</v>
      </c>
      <c r="C412" t="s">
        <v>1</v>
      </c>
      <c r="D412" t="s">
        <v>7879</v>
      </c>
      <c r="E412" t="s">
        <v>7883</v>
      </c>
      <c r="F412" t="s">
        <v>7884</v>
      </c>
      <c r="G412">
        <v>903</v>
      </c>
      <c r="H412">
        <v>903</v>
      </c>
      <c r="I412">
        <v>903</v>
      </c>
      <c r="J412">
        <v>903</v>
      </c>
      <c r="K412">
        <v>0</v>
      </c>
      <c r="L412" s="2">
        <v>0</v>
      </c>
      <c r="M412" s="2">
        <v>0</v>
      </c>
      <c r="N412" s="2">
        <v>0</v>
      </c>
      <c r="O412" s="2">
        <v>17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17</v>
      </c>
      <c r="V412" t="s">
        <v>55</v>
      </c>
    </row>
    <row r="413" spans="1:22" hidden="1">
      <c r="A413" t="s">
        <v>8563</v>
      </c>
      <c r="B413" t="s">
        <v>8592</v>
      </c>
      <c r="C413" t="s">
        <v>1</v>
      </c>
      <c r="D413" t="s">
        <v>7879</v>
      </c>
      <c r="E413" t="s">
        <v>7883</v>
      </c>
      <c r="F413" t="s">
        <v>7884</v>
      </c>
      <c r="G413">
        <v>902</v>
      </c>
      <c r="H413">
        <v>902</v>
      </c>
      <c r="I413">
        <v>902</v>
      </c>
      <c r="J413">
        <v>902</v>
      </c>
      <c r="K413">
        <v>0</v>
      </c>
      <c r="L413" s="2">
        <v>0</v>
      </c>
      <c r="M413" s="2">
        <v>0</v>
      </c>
      <c r="N413" s="2">
        <v>0</v>
      </c>
      <c r="O413" s="2">
        <v>39.74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39.74</v>
      </c>
      <c r="V413" t="s">
        <v>55</v>
      </c>
    </row>
    <row r="414" spans="1:22" hidden="1">
      <c r="A414" t="s">
        <v>8563</v>
      </c>
      <c r="B414" t="s">
        <v>8592</v>
      </c>
      <c r="C414" t="s">
        <v>1</v>
      </c>
      <c r="D414" t="s">
        <v>7879</v>
      </c>
      <c r="E414" t="s">
        <v>7883</v>
      </c>
      <c r="F414" t="s">
        <v>7884</v>
      </c>
      <c r="G414">
        <v>901</v>
      </c>
      <c r="H414">
        <v>901</v>
      </c>
      <c r="I414">
        <v>901</v>
      </c>
      <c r="J414">
        <v>901</v>
      </c>
      <c r="K414">
        <v>0</v>
      </c>
      <c r="L414" s="2">
        <v>0</v>
      </c>
      <c r="M414" s="2">
        <v>0</v>
      </c>
      <c r="N414" s="2">
        <v>0</v>
      </c>
      <c r="O414" s="2">
        <v>28.4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28.4</v>
      </c>
      <c r="V414" t="s">
        <v>55</v>
      </c>
    </row>
    <row r="415" spans="1:22" hidden="1">
      <c r="A415" t="s">
        <v>8563</v>
      </c>
      <c r="B415" t="s">
        <v>8592</v>
      </c>
      <c r="C415" t="s">
        <v>1</v>
      </c>
      <c r="D415" t="s">
        <v>7879</v>
      </c>
      <c r="E415" t="s">
        <v>7883</v>
      </c>
      <c r="F415" t="s">
        <v>7884</v>
      </c>
      <c r="G415">
        <v>900</v>
      </c>
      <c r="H415">
        <v>900</v>
      </c>
      <c r="I415">
        <v>900</v>
      </c>
      <c r="J415">
        <v>900</v>
      </c>
      <c r="K415">
        <v>0</v>
      </c>
      <c r="L415" s="2">
        <v>0</v>
      </c>
      <c r="M415" s="2">
        <v>0</v>
      </c>
      <c r="N415" s="2">
        <v>0</v>
      </c>
      <c r="O415" s="2">
        <v>9.6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9.6</v>
      </c>
      <c r="V415" t="s">
        <v>55</v>
      </c>
    </row>
    <row r="416" spans="1:22" hidden="1">
      <c r="A416" t="s">
        <v>8563</v>
      </c>
      <c r="B416" t="s">
        <v>8592</v>
      </c>
      <c r="C416" t="s">
        <v>1</v>
      </c>
      <c r="D416" t="s">
        <v>7879</v>
      </c>
      <c r="E416" t="s">
        <v>7883</v>
      </c>
      <c r="F416" t="s">
        <v>7884</v>
      </c>
      <c r="G416">
        <v>899</v>
      </c>
      <c r="H416">
        <v>899</v>
      </c>
      <c r="I416">
        <v>899</v>
      </c>
      <c r="J416">
        <v>899</v>
      </c>
      <c r="K416">
        <v>0</v>
      </c>
      <c r="L416" s="2">
        <v>0</v>
      </c>
      <c r="M416" s="2">
        <v>0</v>
      </c>
      <c r="N416" s="2">
        <v>0</v>
      </c>
      <c r="O416" s="2">
        <v>10.15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10.15</v>
      </c>
      <c r="V416" t="s">
        <v>55</v>
      </c>
    </row>
    <row r="417" spans="1:22" hidden="1">
      <c r="A417" t="s">
        <v>8563</v>
      </c>
      <c r="B417" t="s">
        <v>8592</v>
      </c>
      <c r="C417" t="s">
        <v>1</v>
      </c>
      <c r="D417" t="s">
        <v>7879</v>
      </c>
      <c r="E417" t="s">
        <v>7883</v>
      </c>
      <c r="F417" t="s">
        <v>7884</v>
      </c>
      <c r="G417">
        <v>898</v>
      </c>
      <c r="H417">
        <v>898</v>
      </c>
      <c r="I417">
        <v>898</v>
      </c>
      <c r="J417">
        <v>898</v>
      </c>
      <c r="K417">
        <v>0</v>
      </c>
      <c r="L417" s="2">
        <v>0</v>
      </c>
      <c r="M417" s="2">
        <v>0</v>
      </c>
      <c r="N417" s="2">
        <v>0</v>
      </c>
      <c r="O417" s="2">
        <v>40.85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40.85</v>
      </c>
      <c r="V417" t="s">
        <v>55</v>
      </c>
    </row>
    <row r="418" spans="1:22" hidden="1">
      <c r="A418" t="s">
        <v>8563</v>
      </c>
      <c r="B418" t="s">
        <v>8592</v>
      </c>
      <c r="C418" t="s">
        <v>1</v>
      </c>
      <c r="D418" t="s">
        <v>7879</v>
      </c>
      <c r="E418" t="s">
        <v>7883</v>
      </c>
      <c r="F418" t="s">
        <v>7884</v>
      </c>
      <c r="G418">
        <v>897</v>
      </c>
      <c r="H418">
        <v>897</v>
      </c>
      <c r="I418">
        <v>897</v>
      </c>
      <c r="J418">
        <v>897</v>
      </c>
      <c r="K418">
        <v>0</v>
      </c>
      <c r="L418" s="2">
        <v>0</v>
      </c>
      <c r="M418" s="2">
        <v>0</v>
      </c>
      <c r="N418" s="2">
        <v>0</v>
      </c>
      <c r="O418" s="2">
        <v>35.549999999999997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35.549999999999997</v>
      </c>
      <c r="V418" t="s">
        <v>55</v>
      </c>
    </row>
    <row r="419" spans="1:22" hidden="1">
      <c r="A419" t="s">
        <v>8563</v>
      </c>
      <c r="B419" t="s">
        <v>8592</v>
      </c>
      <c r="C419" t="s">
        <v>1</v>
      </c>
      <c r="D419" t="s">
        <v>7879</v>
      </c>
      <c r="E419" t="s">
        <v>7883</v>
      </c>
      <c r="F419" t="s">
        <v>7884</v>
      </c>
      <c r="G419">
        <v>896</v>
      </c>
      <c r="H419">
        <v>896</v>
      </c>
      <c r="I419">
        <v>896</v>
      </c>
      <c r="J419">
        <v>896</v>
      </c>
      <c r="K419">
        <v>0</v>
      </c>
      <c r="L419" s="2">
        <v>0</v>
      </c>
      <c r="M419" s="2">
        <v>0</v>
      </c>
      <c r="N419" s="2">
        <v>0</v>
      </c>
      <c r="O419" s="2">
        <v>20.61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20.61</v>
      </c>
      <c r="V419" t="s">
        <v>55</v>
      </c>
    </row>
    <row r="420" spans="1:22" hidden="1">
      <c r="A420" t="s">
        <v>8563</v>
      </c>
      <c r="B420" t="s">
        <v>8592</v>
      </c>
      <c r="C420" t="s">
        <v>1</v>
      </c>
      <c r="D420" t="s">
        <v>7879</v>
      </c>
      <c r="E420" t="s">
        <v>7883</v>
      </c>
      <c r="F420" t="s">
        <v>7884</v>
      </c>
      <c r="G420">
        <v>895</v>
      </c>
      <c r="H420">
        <v>895</v>
      </c>
      <c r="I420">
        <v>895</v>
      </c>
      <c r="J420">
        <v>895</v>
      </c>
      <c r="K420">
        <v>0</v>
      </c>
      <c r="L420" s="2">
        <v>0</v>
      </c>
      <c r="M420" s="2">
        <v>0</v>
      </c>
      <c r="N420" s="2">
        <v>0</v>
      </c>
      <c r="O420" s="2">
        <v>17.420000000000002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17.420000000000002</v>
      </c>
      <c r="V420" t="s">
        <v>55</v>
      </c>
    </row>
    <row r="421" spans="1:22" hidden="1">
      <c r="A421" t="s">
        <v>8563</v>
      </c>
      <c r="B421" t="s">
        <v>8592</v>
      </c>
      <c r="C421" t="s">
        <v>1</v>
      </c>
      <c r="D421" t="s">
        <v>7879</v>
      </c>
      <c r="E421" t="s">
        <v>7883</v>
      </c>
      <c r="F421" t="s">
        <v>7884</v>
      </c>
      <c r="G421">
        <v>894</v>
      </c>
      <c r="H421">
        <v>894</v>
      </c>
      <c r="I421">
        <v>894</v>
      </c>
      <c r="J421">
        <v>894</v>
      </c>
      <c r="K421">
        <v>0</v>
      </c>
      <c r="L421" s="2">
        <v>0</v>
      </c>
      <c r="M421" s="2">
        <v>0</v>
      </c>
      <c r="N421" s="2">
        <v>0</v>
      </c>
      <c r="O421" s="2">
        <v>53.95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53.95</v>
      </c>
      <c r="V421" t="s">
        <v>55</v>
      </c>
    </row>
    <row r="422" spans="1:22" hidden="1">
      <c r="A422" t="s">
        <v>8563</v>
      </c>
      <c r="B422" t="s">
        <v>8592</v>
      </c>
      <c r="C422" t="s">
        <v>1</v>
      </c>
      <c r="D422" t="s">
        <v>7879</v>
      </c>
      <c r="E422" t="s">
        <v>7883</v>
      </c>
      <c r="F422" t="s">
        <v>7884</v>
      </c>
      <c r="G422">
        <v>893</v>
      </c>
      <c r="H422">
        <v>893</v>
      </c>
      <c r="I422">
        <v>893</v>
      </c>
      <c r="J422">
        <v>893</v>
      </c>
      <c r="K422">
        <v>0</v>
      </c>
      <c r="L422" s="2">
        <v>0</v>
      </c>
      <c r="M422" s="2">
        <v>0</v>
      </c>
      <c r="N422" s="2">
        <v>0</v>
      </c>
      <c r="O422" s="2">
        <v>23.9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23.9</v>
      </c>
      <c r="V422" t="s">
        <v>55</v>
      </c>
    </row>
    <row r="423" spans="1:22" hidden="1">
      <c r="A423" t="s">
        <v>8563</v>
      </c>
      <c r="B423" t="s">
        <v>8592</v>
      </c>
      <c r="C423" t="s">
        <v>1</v>
      </c>
      <c r="D423" t="s">
        <v>7879</v>
      </c>
      <c r="E423" t="s">
        <v>7883</v>
      </c>
      <c r="F423" t="s">
        <v>7884</v>
      </c>
      <c r="G423">
        <v>892</v>
      </c>
      <c r="H423">
        <v>892</v>
      </c>
      <c r="I423">
        <v>892</v>
      </c>
      <c r="J423">
        <v>892</v>
      </c>
      <c r="K423">
        <v>0</v>
      </c>
      <c r="L423" s="2">
        <v>0</v>
      </c>
      <c r="M423" s="2">
        <v>0</v>
      </c>
      <c r="N423" s="2">
        <v>0</v>
      </c>
      <c r="O423" s="2">
        <v>17.63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17.63</v>
      </c>
      <c r="V423" t="s">
        <v>55</v>
      </c>
    </row>
    <row r="424" spans="1:22" hidden="1">
      <c r="A424" t="s">
        <v>8563</v>
      </c>
      <c r="B424" t="s">
        <v>8592</v>
      </c>
      <c r="C424" t="s">
        <v>1</v>
      </c>
      <c r="D424" t="s">
        <v>7879</v>
      </c>
      <c r="E424" t="s">
        <v>7883</v>
      </c>
      <c r="F424" t="s">
        <v>7884</v>
      </c>
      <c r="G424">
        <v>891</v>
      </c>
      <c r="H424">
        <v>891</v>
      </c>
      <c r="I424">
        <v>891</v>
      </c>
      <c r="J424">
        <v>891</v>
      </c>
      <c r="K424">
        <v>0</v>
      </c>
      <c r="L424" s="2">
        <v>0</v>
      </c>
      <c r="M424" s="2">
        <v>0</v>
      </c>
      <c r="N424" s="2">
        <v>0</v>
      </c>
      <c r="O424" s="2">
        <v>48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48</v>
      </c>
      <c r="V424" t="s">
        <v>55</v>
      </c>
    </row>
    <row r="425" spans="1:22" hidden="1">
      <c r="A425" t="s">
        <v>8563</v>
      </c>
      <c r="B425" t="s">
        <v>8592</v>
      </c>
      <c r="C425" t="s">
        <v>1</v>
      </c>
      <c r="D425" t="s">
        <v>7879</v>
      </c>
      <c r="E425" t="s">
        <v>7883</v>
      </c>
      <c r="F425" t="s">
        <v>7884</v>
      </c>
      <c r="G425">
        <v>890</v>
      </c>
      <c r="H425">
        <v>890</v>
      </c>
      <c r="I425">
        <v>890</v>
      </c>
      <c r="J425">
        <v>890</v>
      </c>
      <c r="K425">
        <v>0</v>
      </c>
      <c r="L425" s="2">
        <v>0</v>
      </c>
      <c r="M425" s="2">
        <v>0</v>
      </c>
      <c r="N425" s="2">
        <v>0</v>
      </c>
      <c r="O425" s="2">
        <v>92.55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92.55</v>
      </c>
      <c r="V425" t="s">
        <v>55</v>
      </c>
    </row>
    <row r="426" spans="1:22" hidden="1">
      <c r="A426" t="s">
        <v>8563</v>
      </c>
      <c r="B426" t="s">
        <v>8600</v>
      </c>
      <c r="C426" t="s">
        <v>1</v>
      </c>
      <c r="D426" t="s">
        <v>7879</v>
      </c>
      <c r="E426" t="s">
        <v>7883</v>
      </c>
      <c r="F426" t="s">
        <v>7884</v>
      </c>
      <c r="G426">
        <v>889</v>
      </c>
      <c r="H426">
        <v>889</v>
      </c>
      <c r="I426">
        <v>889</v>
      </c>
      <c r="J426">
        <v>889</v>
      </c>
      <c r="K426">
        <v>0</v>
      </c>
      <c r="L426" s="2">
        <v>0</v>
      </c>
      <c r="M426" s="2">
        <v>0</v>
      </c>
      <c r="N426" s="2">
        <v>0</v>
      </c>
      <c r="O426" s="2">
        <v>5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5</v>
      </c>
      <c r="V426" t="s">
        <v>55</v>
      </c>
    </row>
    <row r="427" spans="1:22" hidden="1">
      <c r="A427" t="s">
        <v>8563</v>
      </c>
      <c r="B427" t="s">
        <v>8601</v>
      </c>
      <c r="C427" t="s">
        <v>1</v>
      </c>
      <c r="D427" t="s">
        <v>7879</v>
      </c>
      <c r="E427" t="s">
        <v>7883</v>
      </c>
      <c r="F427" t="s">
        <v>7884</v>
      </c>
      <c r="G427">
        <v>888</v>
      </c>
      <c r="H427">
        <v>888</v>
      </c>
      <c r="I427">
        <v>888</v>
      </c>
      <c r="J427">
        <v>888</v>
      </c>
      <c r="K427">
        <v>0</v>
      </c>
      <c r="L427" s="2">
        <v>0</v>
      </c>
      <c r="M427" s="2">
        <v>0</v>
      </c>
      <c r="N427" s="2">
        <v>0</v>
      </c>
      <c r="O427" s="2">
        <v>5.0999999999999996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5.0999999999999996</v>
      </c>
      <c r="V427" t="s">
        <v>55</v>
      </c>
    </row>
    <row r="428" spans="1:22" hidden="1">
      <c r="A428" t="s">
        <v>8563</v>
      </c>
      <c r="B428" t="s">
        <v>8601</v>
      </c>
      <c r="C428" t="s">
        <v>1</v>
      </c>
      <c r="D428" t="s">
        <v>7879</v>
      </c>
      <c r="E428" t="s">
        <v>7883</v>
      </c>
      <c r="F428" t="s">
        <v>7884</v>
      </c>
      <c r="G428">
        <v>887</v>
      </c>
      <c r="H428">
        <v>887</v>
      </c>
      <c r="I428">
        <v>887</v>
      </c>
      <c r="J428">
        <v>887</v>
      </c>
      <c r="K428">
        <v>0</v>
      </c>
      <c r="L428" s="2">
        <v>0</v>
      </c>
      <c r="M428" s="2">
        <v>0</v>
      </c>
      <c r="N428" s="2">
        <v>0</v>
      </c>
      <c r="O428" s="2">
        <v>11.77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11.77</v>
      </c>
      <c r="V428" t="s">
        <v>55</v>
      </c>
    </row>
    <row r="429" spans="1:22" hidden="1">
      <c r="A429" t="s">
        <v>8563</v>
      </c>
      <c r="B429" t="s">
        <v>8612</v>
      </c>
      <c r="C429" t="s">
        <v>1</v>
      </c>
      <c r="D429" t="s">
        <v>7879</v>
      </c>
      <c r="E429" t="s">
        <v>7883</v>
      </c>
      <c r="F429" t="s">
        <v>7884</v>
      </c>
      <c r="G429">
        <v>886</v>
      </c>
      <c r="H429">
        <v>886</v>
      </c>
      <c r="I429">
        <v>886</v>
      </c>
      <c r="J429">
        <v>886</v>
      </c>
      <c r="K429">
        <v>0</v>
      </c>
      <c r="L429" s="2">
        <v>0</v>
      </c>
      <c r="M429" s="2">
        <v>0</v>
      </c>
      <c r="N429" s="2">
        <v>0</v>
      </c>
      <c r="O429" s="2">
        <v>6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6</v>
      </c>
      <c r="V429" t="s">
        <v>55</v>
      </c>
    </row>
    <row r="430" spans="1:22" hidden="1">
      <c r="A430" t="s">
        <v>8563</v>
      </c>
      <c r="B430" t="s">
        <v>8612</v>
      </c>
      <c r="C430" t="s">
        <v>1</v>
      </c>
      <c r="D430" t="s">
        <v>7879</v>
      </c>
      <c r="E430" t="s">
        <v>7883</v>
      </c>
      <c r="F430" t="s">
        <v>7884</v>
      </c>
      <c r="G430">
        <v>885</v>
      </c>
      <c r="H430">
        <v>885</v>
      </c>
      <c r="I430">
        <v>885</v>
      </c>
      <c r="J430">
        <v>885</v>
      </c>
      <c r="K430">
        <v>0</v>
      </c>
      <c r="L430" s="2">
        <v>0</v>
      </c>
      <c r="M430" s="2">
        <v>0</v>
      </c>
      <c r="N430" s="2">
        <v>0</v>
      </c>
      <c r="O430" s="2">
        <v>5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5</v>
      </c>
      <c r="V430" t="s">
        <v>55</v>
      </c>
    </row>
    <row r="431" spans="1:22" hidden="1">
      <c r="A431" t="s">
        <v>8563</v>
      </c>
      <c r="B431" t="s">
        <v>8652</v>
      </c>
      <c r="C431" t="s">
        <v>1</v>
      </c>
      <c r="D431" t="s">
        <v>7879</v>
      </c>
      <c r="E431" t="s">
        <v>7883</v>
      </c>
      <c r="F431" t="s">
        <v>7884</v>
      </c>
      <c r="G431">
        <v>884</v>
      </c>
      <c r="H431">
        <v>884</v>
      </c>
      <c r="I431">
        <v>884</v>
      </c>
      <c r="J431">
        <v>884</v>
      </c>
      <c r="K431">
        <v>0</v>
      </c>
      <c r="L431" s="2">
        <v>0</v>
      </c>
      <c r="M431" s="2">
        <v>0</v>
      </c>
      <c r="N431" s="2">
        <v>0</v>
      </c>
      <c r="O431" s="2">
        <v>3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3</v>
      </c>
      <c r="V431" t="s">
        <v>55</v>
      </c>
    </row>
    <row r="432" spans="1:22" hidden="1">
      <c r="A432" t="s">
        <v>8563</v>
      </c>
      <c r="B432" t="s">
        <v>8616</v>
      </c>
      <c r="C432" t="s">
        <v>1</v>
      </c>
      <c r="D432" t="s">
        <v>7879</v>
      </c>
      <c r="E432" t="s">
        <v>7883</v>
      </c>
      <c r="F432" t="s">
        <v>7884</v>
      </c>
      <c r="G432">
        <v>883</v>
      </c>
      <c r="H432">
        <v>883</v>
      </c>
      <c r="I432">
        <v>883</v>
      </c>
      <c r="J432">
        <v>883</v>
      </c>
      <c r="K432">
        <v>0</v>
      </c>
      <c r="L432" s="2">
        <v>0</v>
      </c>
      <c r="M432" s="2">
        <v>0</v>
      </c>
      <c r="N432" s="2">
        <v>0</v>
      </c>
      <c r="O432" s="2">
        <v>25.32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25.32</v>
      </c>
      <c r="V432" t="s">
        <v>55</v>
      </c>
    </row>
    <row r="433" spans="1:22" hidden="1">
      <c r="A433" t="s">
        <v>8563</v>
      </c>
      <c r="B433" t="s">
        <v>8651</v>
      </c>
      <c r="C433" t="s">
        <v>1</v>
      </c>
      <c r="D433" t="s">
        <v>7879</v>
      </c>
      <c r="E433" t="s">
        <v>7883</v>
      </c>
      <c r="F433" t="s">
        <v>7884</v>
      </c>
      <c r="G433">
        <v>882</v>
      </c>
      <c r="H433">
        <v>882</v>
      </c>
      <c r="I433">
        <v>882</v>
      </c>
      <c r="J433">
        <v>882</v>
      </c>
      <c r="K433">
        <v>0</v>
      </c>
      <c r="L433" s="2">
        <v>0</v>
      </c>
      <c r="M433" s="2">
        <v>0</v>
      </c>
      <c r="N433" s="2">
        <v>0</v>
      </c>
      <c r="O433" s="2">
        <v>104.8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104.8</v>
      </c>
      <c r="V433" t="s">
        <v>55</v>
      </c>
    </row>
    <row r="434" spans="1:22" hidden="1">
      <c r="A434" t="s">
        <v>8563</v>
      </c>
      <c r="B434" t="s">
        <v>8634</v>
      </c>
      <c r="C434" t="s">
        <v>1</v>
      </c>
      <c r="D434" t="s">
        <v>7879</v>
      </c>
      <c r="E434" t="s">
        <v>7883</v>
      </c>
      <c r="F434" t="s">
        <v>7884</v>
      </c>
      <c r="G434">
        <v>881</v>
      </c>
      <c r="H434">
        <v>881</v>
      </c>
      <c r="I434">
        <v>881</v>
      </c>
      <c r="J434">
        <v>881</v>
      </c>
      <c r="K434">
        <v>0</v>
      </c>
      <c r="L434" s="2">
        <v>0</v>
      </c>
      <c r="M434" s="2">
        <v>0</v>
      </c>
      <c r="N434" s="2">
        <v>0</v>
      </c>
      <c r="O434" s="2">
        <v>21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21</v>
      </c>
      <c r="V434" t="s">
        <v>55</v>
      </c>
    </row>
    <row r="435" spans="1:22" hidden="1">
      <c r="A435" t="s">
        <v>8563</v>
      </c>
      <c r="B435" t="s">
        <v>8635</v>
      </c>
      <c r="C435" t="s">
        <v>1</v>
      </c>
      <c r="D435" t="s">
        <v>7879</v>
      </c>
      <c r="E435" t="s">
        <v>7883</v>
      </c>
      <c r="F435" t="s">
        <v>7884</v>
      </c>
      <c r="G435">
        <v>880</v>
      </c>
      <c r="H435">
        <v>880</v>
      </c>
      <c r="I435">
        <v>880</v>
      </c>
      <c r="J435">
        <v>880</v>
      </c>
      <c r="K435">
        <v>0</v>
      </c>
      <c r="L435" s="2">
        <v>0</v>
      </c>
      <c r="M435" s="2">
        <v>0</v>
      </c>
      <c r="N435" s="2">
        <v>0</v>
      </c>
      <c r="O435" s="2">
        <v>10.92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10.92</v>
      </c>
      <c r="V435" t="s">
        <v>55</v>
      </c>
    </row>
    <row r="436" spans="1:22" hidden="1">
      <c r="A436" t="s">
        <v>8563</v>
      </c>
      <c r="B436" t="s">
        <v>8650</v>
      </c>
      <c r="C436" t="s">
        <v>1</v>
      </c>
      <c r="D436" t="s">
        <v>7879</v>
      </c>
      <c r="E436" t="s">
        <v>7883</v>
      </c>
      <c r="F436" t="s">
        <v>7884</v>
      </c>
      <c r="G436">
        <v>879</v>
      </c>
      <c r="H436">
        <v>879</v>
      </c>
      <c r="I436">
        <v>879</v>
      </c>
      <c r="J436">
        <v>879</v>
      </c>
      <c r="K436">
        <v>0</v>
      </c>
      <c r="L436" s="2">
        <v>0</v>
      </c>
      <c r="M436" s="2">
        <v>0</v>
      </c>
      <c r="N436" s="2">
        <v>0</v>
      </c>
      <c r="O436" s="2">
        <v>15.85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15.85</v>
      </c>
      <c r="V436" t="s">
        <v>55</v>
      </c>
    </row>
    <row r="437" spans="1:22" hidden="1">
      <c r="A437" t="s">
        <v>8563</v>
      </c>
      <c r="B437" t="s">
        <v>8650</v>
      </c>
      <c r="C437" t="s">
        <v>1</v>
      </c>
      <c r="D437" t="s">
        <v>7879</v>
      </c>
      <c r="E437" t="s">
        <v>7883</v>
      </c>
      <c r="F437" t="s">
        <v>7884</v>
      </c>
      <c r="G437">
        <v>878</v>
      </c>
      <c r="H437">
        <v>878</v>
      </c>
      <c r="I437">
        <v>878</v>
      </c>
      <c r="J437">
        <v>878</v>
      </c>
      <c r="K437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t="s">
        <v>55</v>
      </c>
    </row>
    <row r="438" spans="1:22" hidden="1">
      <c r="A438" t="s">
        <v>8563</v>
      </c>
      <c r="B438" t="s">
        <v>8650</v>
      </c>
      <c r="C438" t="s">
        <v>1</v>
      </c>
      <c r="D438" t="s">
        <v>7879</v>
      </c>
      <c r="E438" t="s">
        <v>7883</v>
      </c>
      <c r="F438" t="s">
        <v>7884</v>
      </c>
      <c r="G438">
        <v>877</v>
      </c>
      <c r="H438">
        <v>877</v>
      </c>
      <c r="I438">
        <v>877</v>
      </c>
      <c r="J438">
        <v>877</v>
      </c>
      <c r="K438">
        <v>0</v>
      </c>
      <c r="L438" s="2">
        <v>0</v>
      </c>
      <c r="M438" s="2">
        <v>0</v>
      </c>
      <c r="N438" s="2">
        <v>0</v>
      </c>
      <c r="O438" s="2">
        <v>2743.24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2743.24</v>
      </c>
      <c r="V438" t="s">
        <v>55</v>
      </c>
    </row>
    <row r="439" spans="1:22" hidden="1">
      <c r="A439" t="s">
        <v>8563</v>
      </c>
      <c r="B439" t="s">
        <v>8650</v>
      </c>
      <c r="C439" t="s">
        <v>1</v>
      </c>
      <c r="D439" t="s">
        <v>7879</v>
      </c>
      <c r="E439" t="s">
        <v>7883</v>
      </c>
      <c r="F439" t="s">
        <v>7884</v>
      </c>
      <c r="G439">
        <v>876</v>
      </c>
      <c r="H439">
        <v>876</v>
      </c>
      <c r="I439">
        <v>876</v>
      </c>
      <c r="J439">
        <v>876</v>
      </c>
      <c r="K439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t="s">
        <v>55</v>
      </c>
    </row>
    <row r="440" spans="1:22" hidden="1">
      <c r="A440" t="s">
        <v>8563</v>
      </c>
      <c r="B440" t="s">
        <v>8650</v>
      </c>
      <c r="C440" t="s">
        <v>1</v>
      </c>
      <c r="D440" t="s">
        <v>7879</v>
      </c>
      <c r="E440" t="s">
        <v>7883</v>
      </c>
      <c r="F440" t="s">
        <v>7884</v>
      </c>
      <c r="G440">
        <v>875</v>
      </c>
      <c r="H440">
        <v>875</v>
      </c>
      <c r="I440">
        <v>875</v>
      </c>
      <c r="J440">
        <v>875</v>
      </c>
      <c r="K440">
        <v>0</v>
      </c>
      <c r="L440" s="2">
        <v>0</v>
      </c>
      <c r="M440" s="2">
        <v>0</v>
      </c>
      <c r="N440" s="2">
        <v>0</v>
      </c>
      <c r="O440" s="2">
        <v>125.49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125.49</v>
      </c>
      <c r="V440" t="s">
        <v>55</v>
      </c>
    </row>
    <row r="441" spans="1:22" hidden="1">
      <c r="A441" t="s">
        <v>8563</v>
      </c>
      <c r="B441" t="s">
        <v>8639</v>
      </c>
      <c r="C441" t="s">
        <v>1</v>
      </c>
      <c r="D441" t="s">
        <v>7879</v>
      </c>
      <c r="E441" t="s">
        <v>7883</v>
      </c>
      <c r="F441" t="s">
        <v>7884</v>
      </c>
      <c r="G441">
        <v>874</v>
      </c>
      <c r="H441">
        <v>874</v>
      </c>
      <c r="I441">
        <v>874</v>
      </c>
      <c r="J441">
        <v>874</v>
      </c>
      <c r="K441">
        <v>0</v>
      </c>
      <c r="L441" s="2">
        <v>0</v>
      </c>
      <c r="M441" s="2">
        <v>0</v>
      </c>
      <c r="N441" s="2">
        <v>0</v>
      </c>
      <c r="O441" s="2">
        <v>13.43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13.43</v>
      </c>
      <c r="V441" t="s">
        <v>55</v>
      </c>
    </row>
    <row r="442" spans="1:22" hidden="1">
      <c r="A442" t="s">
        <v>8563</v>
      </c>
      <c r="B442" t="s">
        <v>8640</v>
      </c>
      <c r="C442" t="s">
        <v>1</v>
      </c>
      <c r="D442" t="s">
        <v>7879</v>
      </c>
      <c r="E442" t="s">
        <v>7883</v>
      </c>
      <c r="F442" t="s">
        <v>7884</v>
      </c>
      <c r="G442">
        <v>873</v>
      </c>
      <c r="H442">
        <v>873</v>
      </c>
      <c r="I442">
        <v>873</v>
      </c>
      <c r="J442">
        <v>873</v>
      </c>
      <c r="K442">
        <v>0</v>
      </c>
      <c r="L442" s="2">
        <v>0</v>
      </c>
      <c r="M442" s="2">
        <v>0</v>
      </c>
      <c r="N442" s="2">
        <v>0</v>
      </c>
      <c r="O442" s="2">
        <v>19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19</v>
      </c>
      <c r="V442" t="s">
        <v>55</v>
      </c>
    </row>
    <row r="443" spans="1:22" hidden="1">
      <c r="A443" t="s">
        <v>8563</v>
      </c>
      <c r="B443" t="s">
        <v>8641</v>
      </c>
      <c r="C443" t="s">
        <v>1</v>
      </c>
      <c r="D443" t="s">
        <v>7879</v>
      </c>
      <c r="E443" t="s">
        <v>7881</v>
      </c>
      <c r="F443" t="s">
        <v>7880</v>
      </c>
      <c r="G443">
        <v>1643</v>
      </c>
      <c r="H443">
        <v>1643</v>
      </c>
      <c r="I443">
        <v>1643</v>
      </c>
      <c r="J443">
        <v>1643</v>
      </c>
      <c r="K443">
        <v>0</v>
      </c>
      <c r="L443" s="2">
        <v>0</v>
      </c>
      <c r="M443" s="2">
        <v>0</v>
      </c>
      <c r="N443" s="2">
        <v>0</v>
      </c>
      <c r="O443" s="2">
        <v>177.41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177.41</v>
      </c>
      <c r="V443" t="s">
        <v>55</v>
      </c>
    </row>
    <row r="444" spans="1:22" hidden="1">
      <c r="A444" t="s">
        <v>8563</v>
      </c>
      <c r="B444" t="s">
        <v>8640</v>
      </c>
      <c r="C444" t="s">
        <v>1</v>
      </c>
      <c r="D444" t="s">
        <v>7879</v>
      </c>
      <c r="E444" t="s">
        <v>7881</v>
      </c>
      <c r="F444" t="s">
        <v>7880</v>
      </c>
      <c r="G444">
        <v>1644</v>
      </c>
      <c r="H444">
        <v>1644</v>
      </c>
      <c r="I444">
        <v>1644</v>
      </c>
      <c r="J444">
        <v>1644</v>
      </c>
      <c r="K444">
        <v>0</v>
      </c>
      <c r="L444" s="2">
        <v>0</v>
      </c>
      <c r="M444" s="2">
        <v>0</v>
      </c>
      <c r="N444" s="2">
        <v>0</v>
      </c>
      <c r="O444" s="2">
        <v>370.9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370.9</v>
      </c>
      <c r="V444" t="s">
        <v>55</v>
      </c>
    </row>
    <row r="445" spans="1:22" hidden="1">
      <c r="A445" t="s">
        <v>8563</v>
      </c>
      <c r="B445" t="s">
        <v>8640</v>
      </c>
      <c r="C445" t="s">
        <v>1</v>
      </c>
      <c r="D445" t="s">
        <v>7879</v>
      </c>
      <c r="E445" t="s">
        <v>7881</v>
      </c>
      <c r="F445" t="s">
        <v>7880</v>
      </c>
      <c r="G445">
        <v>1645</v>
      </c>
      <c r="H445">
        <v>1645</v>
      </c>
      <c r="I445">
        <v>1645</v>
      </c>
      <c r="J445">
        <v>1645</v>
      </c>
      <c r="K445">
        <v>0</v>
      </c>
      <c r="L445" s="2">
        <v>0</v>
      </c>
      <c r="M445" s="2">
        <v>0</v>
      </c>
      <c r="N445" s="2">
        <v>0</v>
      </c>
      <c r="O445" s="2">
        <v>102.68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102.68</v>
      </c>
      <c r="V445" t="s">
        <v>55</v>
      </c>
    </row>
    <row r="446" spans="1:22" hidden="1">
      <c r="A446" t="s">
        <v>8563</v>
      </c>
      <c r="B446" t="s">
        <v>8640</v>
      </c>
      <c r="C446" t="s">
        <v>1</v>
      </c>
      <c r="D446" t="s">
        <v>7879</v>
      </c>
      <c r="E446" t="s">
        <v>7881</v>
      </c>
      <c r="F446" t="s">
        <v>7880</v>
      </c>
      <c r="G446">
        <v>1646</v>
      </c>
      <c r="H446">
        <v>1646</v>
      </c>
      <c r="I446">
        <v>1646</v>
      </c>
      <c r="J446">
        <v>1646</v>
      </c>
      <c r="K446">
        <v>0</v>
      </c>
      <c r="L446" s="2">
        <v>0</v>
      </c>
      <c r="M446" s="2">
        <v>0</v>
      </c>
      <c r="N446" s="2">
        <v>0</v>
      </c>
      <c r="O446" s="2">
        <v>152.02000000000001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152.02000000000001</v>
      </c>
      <c r="V446" t="s">
        <v>55</v>
      </c>
    </row>
    <row r="447" spans="1:22" hidden="1">
      <c r="A447" t="s">
        <v>8563</v>
      </c>
      <c r="B447" t="s">
        <v>8639</v>
      </c>
      <c r="C447" t="s">
        <v>1</v>
      </c>
      <c r="D447" t="s">
        <v>7879</v>
      </c>
      <c r="E447" t="s">
        <v>7881</v>
      </c>
      <c r="F447" t="s">
        <v>7880</v>
      </c>
      <c r="G447">
        <v>1647</v>
      </c>
      <c r="H447">
        <v>1647</v>
      </c>
      <c r="I447">
        <v>1647</v>
      </c>
      <c r="J447">
        <v>1647</v>
      </c>
      <c r="K447">
        <v>0</v>
      </c>
      <c r="L447" s="2">
        <v>0</v>
      </c>
      <c r="M447" s="2">
        <v>0</v>
      </c>
      <c r="N447" s="2">
        <v>0</v>
      </c>
      <c r="O447" s="2">
        <v>19.89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19.89</v>
      </c>
      <c r="V447" t="s">
        <v>55</v>
      </c>
    </row>
    <row r="448" spans="1:22" hidden="1">
      <c r="A448" t="s">
        <v>8563</v>
      </c>
      <c r="B448" t="s">
        <v>8634</v>
      </c>
      <c r="C448" t="s">
        <v>1</v>
      </c>
      <c r="D448" t="s">
        <v>7879</v>
      </c>
      <c r="E448" t="s">
        <v>7881</v>
      </c>
      <c r="F448" t="s">
        <v>7880</v>
      </c>
      <c r="G448">
        <v>1648</v>
      </c>
      <c r="H448">
        <v>1648</v>
      </c>
      <c r="I448">
        <v>1648</v>
      </c>
      <c r="J448">
        <v>1648</v>
      </c>
      <c r="K448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t="s">
        <v>55</v>
      </c>
    </row>
    <row r="449" spans="1:22" hidden="1">
      <c r="A449" t="s">
        <v>8563</v>
      </c>
      <c r="B449" t="s">
        <v>8634</v>
      </c>
      <c r="C449" t="s">
        <v>1</v>
      </c>
      <c r="D449" t="s">
        <v>7879</v>
      </c>
      <c r="E449" t="s">
        <v>7881</v>
      </c>
      <c r="F449" t="s">
        <v>7880</v>
      </c>
      <c r="G449">
        <v>1649</v>
      </c>
      <c r="H449">
        <v>1649</v>
      </c>
      <c r="I449">
        <v>1649</v>
      </c>
      <c r="J449">
        <v>1649</v>
      </c>
      <c r="K449">
        <v>0</v>
      </c>
      <c r="L449" s="2">
        <v>0</v>
      </c>
      <c r="M449" s="2">
        <v>0</v>
      </c>
      <c r="N449" s="2">
        <v>0</v>
      </c>
      <c r="O449" s="2">
        <v>648.41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648.41</v>
      </c>
      <c r="V449" t="s">
        <v>55</v>
      </c>
    </row>
    <row r="450" spans="1:22" hidden="1">
      <c r="A450" t="s">
        <v>8563</v>
      </c>
      <c r="B450" t="s">
        <v>8634</v>
      </c>
      <c r="C450" t="s">
        <v>1</v>
      </c>
      <c r="D450" t="s">
        <v>7879</v>
      </c>
      <c r="E450" t="s">
        <v>7881</v>
      </c>
      <c r="F450" t="s">
        <v>7880</v>
      </c>
      <c r="G450">
        <v>1650</v>
      </c>
      <c r="H450">
        <v>1650</v>
      </c>
      <c r="I450">
        <v>1650</v>
      </c>
      <c r="J450">
        <v>1650</v>
      </c>
      <c r="K450">
        <v>0</v>
      </c>
      <c r="L450" s="2">
        <v>0</v>
      </c>
      <c r="M450" s="2">
        <v>0</v>
      </c>
      <c r="N450" s="2">
        <v>0</v>
      </c>
      <c r="O450" s="2">
        <v>107.16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107.16</v>
      </c>
      <c r="V450" t="s">
        <v>55</v>
      </c>
    </row>
    <row r="451" spans="1:22" hidden="1">
      <c r="A451" t="s">
        <v>8563</v>
      </c>
      <c r="B451" t="s">
        <v>8629</v>
      </c>
      <c r="C451" t="s">
        <v>1</v>
      </c>
      <c r="D451" t="s">
        <v>7879</v>
      </c>
      <c r="E451" t="s">
        <v>7881</v>
      </c>
      <c r="F451" t="s">
        <v>7880</v>
      </c>
      <c r="G451">
        <v>1651</v>
      </c>
      <c r="H451">
        <v>1651</v>
      </c>
      <c r="I451">
        <v>1651</v>
      </c>
      <c r="J451">
        <v>1651</v>
      </c>
      <c r="K451">
        <v>0</v>
      </c>
      <c r="L451" s="2">
        <v>0</v>
      </c>
      <c r="M451" s="2">
        <v>0</v>
      </c>
      <c r="N451" s="2">
        <v>0</v>
      </c>
      <c r="O451" s="2">
        <v>198.42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198.42</v>
      </c>
      <c r="V451" t="s">
        <v>55</v>
      </c>
    </row>
    <row r="452" spans="1:22" hidden="1">
      <c r="A452" t="s">
        <v>8563</v>
      </c>
      <c r="B452" t="s">
        <v>8629</v>
      </c>
      <c r="C452" t="s">
        <v>1</v>
      </c>
      <c r="D452" t="s">
        <v>7879</v>
      </c>
      <c r="E452" t="s">
        <v>7881</v>
      </c>
      <c r="F452" t="s">
        <v>7880</v>
      </c>
      <c r="G452">
        <v>1652</v>
      </c>
      <c r="H452">
        <v>1652</v>
      </c>
      <c r="I452">
        <v>1652</v>
      </c>
      <c r="J452">
        <v>1652</v>
      </c>
      <c r="K452">
        <v>0</v>
      </c>
      <c r="L452" s="2">
        <v>0</v>
      </c>
      <c r="M452" s="2">
        <v>0</v>
      </c>
      <c r="N452" s="2">
        <v>0</v>
      </c>
      <c r="O452" s="2">
        <v>75.7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75.7</v>
      </c>
      <c r="V452" t="s">
        <v>55</v>
      </c>
    </row>
    <row r="453" spans="1:22" hidden="1">
      <c r="A453" t="s">
        <v>8563</v>
      </c>
      <c r="B453" t="s">
        <v>8629</v>
      </c>
      <c r="C453" t="s">
        <v>1</v>
      </c>
      <c r="D453" t="s">
        <v>7879</v>
      </c>
      <c r="E453" t="s">
        <v>7881</v>
      </c>
      <c r="F453" t="s">
        <v>7880</v>
      </c>
      <c r="G453">
        <v>1653</v>
      </c>
      <c r="H453">
        <v>1653</v>
      </c>
      <c r="I453">
        <v>1653</v>
      </c>
      <c r="J453">
        <v>1653</v>
      </c>
      <c r="K453">
        <v>0</v>
      </c>
      <c r="L453" s="2">
        <v>0</v>
      </c>
      <c r="M453" s="2">
        <v>0</v>
      </c>
      <c r="N453" s="2">
        <v>0</v>
      </c>
      <c r="O453" s="2">
        <v>51.7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51.7</v>
      </c>
      <c r="V453" t="s">
        <v>55</v>
      </c>
    </row>
    <row r="454" spans="1:22" hidden="1">
      <c r="A454" t="s">
        <v>8563</v>
      </c>
      <c r="B454" t="s">
        <v>8627</v>
      </c>
      <c r="C454" t="s">
        <v>1</v>
      </c>
      <c r="D454" t="s">
        <v>7879</v>
      </c>
      <c r="E454" t="s">
        <v>7881</v>
      </c>
      <c r="F454" t="s">
        <v>7880</v>
      </c>
      <c r="G454">
        <v>1654</v>
      </c>
      <c r="H454">
        <v>1654</v>
      </c>
      <c r="I454">
        <v>1654</v>
      </c>
      <c r="J454">
        <v>1654</v>
      </c>
      <c r="K454">
        <v>0</v>
      </c>
      <c r="L454" s="2">
        <v>0</v>
      </c>
      <c r="M454" s="2">
        <v>0</v>
      </c>
      <c r="N454" s="2">
        <v>0</v>
      </c>
      <c r="O454" s="2">
        <v>46.08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46.08</v>
      </c>
      <c r="V454" t="s">
        <v>55</v>
      </c>
    </row>
    <row r="455" spans="1:22" hidden="1">
      <c r="A455" t="s">
        <v>8563</v>
      </c>
      <c r="B455" t="s">
        <v>8625</v>
      </c>
      <c r="C455" t="s">
        <v>1</v>
      </c>
      <c r="D455" t="s">
        <v>7879</v>
      </c>
      <c r="E455" t="s">
        <v>7881</v>
      </c>
      <c r="F455" t="s">
        <v>7880</v>
      </c>
      <c r="G455">
        <v>1655</v>
      </c>
      <c r="H455">
        <v>1655</v>
      </c>
      <c r="I455">
        <v>1655</v>
      </c>
      <c r="J455">
        <v>1655</v>
      </c>
      <c r="K455">
        <v>0</v>
      </c>
      <c r="L455" s="2">
        <v>0</v>
      </c>
      <c r="M455" s="2">
        <v>0</v>
      </c>
      <c r="N455" s="2">
        <v>0</v>
      </c>
      <c r="O455" s="2">
        <v>429.97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429.97</v>
      </c>
      <c r="V455" t="s">
        <v>55</v>
      </c>
    </row>
    <row r="456" spans="1:22" hidden="1">
      <c r="A456" t="s">
        <v>8563</v>
      </c>
      <c r="B456" t="s">
        <v>8625</v>
      </c>
      <c r="C456" t="s">
        <v>1</v>
      </c>
      <c r="D456" t="s">
        <v>7879</v>
      </c>
      <c r="E456" t="s">
        <v>7881</v>
      </c>
      <c r="F456" t="s">
        <v>7880</v>
      </c>
      <c r="G456">
        <v>1656</v>
      </c>
      <c r="H456">
        <v>1656</v>
      </c>
      <c r="I456">
        <v>1656</v>
      </c>
      <c r="J456">
        <v>1656</v>
      </c>
      <c r="K456">
        <v>0</v>
      </c>
      <c r="L456" s="2">
        <v>0</v>
      </c>
      <c r="M456" s="2">
        <v>0</v>
      </c>
      <c r="N456" s="2">
        <v>0</v>
      </c>
      <c r="O456" s="2">
        <v>23.04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23.04</v>
      </c>
      <c r="V456" t="s">
        <v>55</v>
      </c>
    </row>
    <row r="457" spans="1:22" hidden="1">
      <c r="A457" t="s">
        <v>8563</v>
      </c>
      <c r="B457" t="s">
        <v>8625</v>
      </c>
      <c r="C457" t="s">
        <v>1</v>
      </c>
      <c r="D457" t="s">
        <v>7879</v>
      </c>
      <c r="E457" t="s">
        <v>7881</v>
      </c>
      <c r="F457" t="s">
        <v>7880</v>
      </c>
      <c r="G457">
        <v>1657</v>
      </c>
      <c r="H457">
        <v>1657</v>
      </c>
      <c r="I457">
        <v>1657</v>
      </c>
      <c r="J457">
        <v>1657</v>
      </c>
      <c r="K457">
        <v>0</v>
      </c>
      <c r="L457" s="2">
        <v>0</v>
      </c>
      <c r="M457" s="2">
        <v>0</v>
      </c>
      <c r="N457" s="2">
        <v>0</v>
      </c>
      <c r="O457" s="2">
        <v>54.76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54.76</v>
      </c>
      <c r="V457" t="s">
        <v>55</v>
      </c>
    </row>
    <row r="458" spans="1:22" hidden="1">
      <c r="A458" t="s">
        <v>8563</v>
      </c>
      <c r="B458" t="s">
        <v>8625</v>
      </c>
      <c r="C458" t="s">
        <v>1</v>
      </c>
      <c r="D458" t="s">
        <v>7879</v>
      </c>
      <c r="E458" t="s">
        <v>7881</v>
      </c>
      <c r="F458" t="s">
        <v>7880</v>
      </c>
      <c r="G458">
        <v>1658</v>
      </c>
      <c r="H458">
        <v>1658</v>
      </c>
      <c r="I458">
        <v>1658</v>
      </c>
      <c r="J458">
        <v>1658</v>
      </c>
      <c r="K458">
        <v>0</v>
      </c>
      <c r="L458" s="2">
        <v>0</v>
      </c>
      <c r="M458" s="2">
        <v>0</v>
      </c>
      <c r="N458" s="2">
        <v>0</v>
      </c>
      <c r="O458" s="2">
        <v>67.8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67.8</v>
      </c>
      <c r="V458" t="s">
        <v>55</v>
      </c>
    </row>
    <row r="459" spans="1:22" hidden="1">
      <c r="A459" t="s">
        <v>8563</v>
      </c>
      <c r="B459" t="s">
        <v>8622</v>
      </c>
      <c r="C459" t="s">
        <v>1</v>
      </c>
      <c r="D459" t="s">
        <v>7879</v>
      </c>
      <c r="E459" t="s">
        <v>7881</v>
      </c>
      <c r="F459" t="s">
        <v>7880</v>
      </c>
      <c r="G459">
        <v>1659</v>
      </c>
      <c r="H459">
        <v>1659</v>
      </c>
      <c r="I459">
        <v>1659</v>
      </c>
      <c r="J459">
        <v>1659</v>
      </c>
      <c r="K459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t="s">
        <v>55</v>
      </c>
    </row>
    <row r="460" spans="1:22" hidden="1">
      <c r="A460" t="s">
        <v>8563</v>
      </c>
      <c r="B460" t="s">
        <v>8622</v>
      </c>
      <c r="C460" t="s">
        <v>1</v>
      </c>
      <c r="D460" t="s">
        <v>7879</v>
      </c>
      <c r="E460" t="s">
        <v>7881</v>
      </c>
      <c r="F460" t="s">
        <v>7880</v>
      </c>
      <c r="G460">
        <v>1660</v>
      </c>
      <c r="H460">
        <v>1660</v>
      </c>
      <c r="I460">
        <v>1660</v>
      </c>
      <c r="J460">
        <v>1660</v>
      </c>
      <c r="K460">
        <v>0</v>
      </c>
      <c r="L460" s="2">
        <v>0</v>
      </c>
      <c r="M460" s="2">
        <v>0</v>
      </c>
      <c r="N460" s="2">
        <v>0</v>
      </c>
      <c r="O460" s="2">
        <v>25.3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25.3</v>
      </c>
      <c r="V460" t="s">
        <v>55</v>
      </c>
    </row>
    <row r="461" spans="1:22" hidden="1">
      <c r="A461" t="s">
        <v>8563</v>
      </c>
      <c r="B461" t="s">
        <v>8622</v>
      </c>
      <c r="C461" t="s">
        <v>1</v>
      </c>
      <c r="D461" t="s">
        <v>7879</v>
      </c>
      <c r="E461" t="s">
        <v>7881</v>
      </c>
      <c r="F461" t="s">
        <v>7880</v>
      </c>
      <c r="G461">
        <v>1661</v>
      </c>
      <c r="H461">
        <v>1661</v>
      </c>
      <c r="I461">
        <v>1661</v>
      </c>
      <c r="J461">
        <v>1661</v>
      </c>
      <c r="K461">
        <v>0</v>
      </c>
      <c r="L461" s="2">
        <v>0</v>
      </c>
      <c r="M461" s="2">
        <v>0</v>
      </c>
      <c r="N461" s="2">
        <v>0</v>
      </c>
      <c r="O461" s="2">
        <v>517.13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517.13</v>
      </c>
      <c r="V461" t="s">
        <v>55</v>
      </c>
    </row>
    <row r="462" spans="1:22" hidden="1">
      <c r="A462" t="s">
        <v>8563</v>
      </c>
      <c r="B462" t="s">
        <v>8622</v>
      </c>
      <c r="C462" t="s">
        <v>1</v>
      </c>
      <c r="D462" t="s">
        <v>7879</v>
      </c>
      <c r="E462" t="s">
        <v>7881</v>
      </c>
      <c r="F462" t="s">
        <v>7880</v>
      </c>
      <c r="G462">
        <v>1662</v>
      </c>
      <c r="H462">
        <v>1662</v>
      </c>
      <c r="I462">
        <v>1662</v>
      </c>
      <c r="J462">
        <v>1662</v>
      </c>
      <c r="K462">
        <v>0</v>
      </c>
      <c r="L462" s="2">
        <v>0</v>
      </c>
      <c r="M462" s="2">
        <v>0</v>
      </c>
      <c r="N462" s="2">
        <v>0</v>
      </c>
      <c r="O462" s="2">
        <v>138.24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138.24</v>
      </c>
      <c r="V462" t="s">
        <v>55</v>
      </c>
    </row>
    <row r="463" spans="1:22" hidden="1">
      <c r="A463" t="s">
        <v>8563</v>
      </c>
      <c r="B463" t="s">
        <v>8622</v>
      </c>
      <c r="C463" t="s">
        <v>1</v>
      </c>
      <c r="D463" t="s">
        <v>7879</v>
      </c>
      <c r="E463" t="s">
        <v>7881</v>
      </c>
      <c r="F463" t="s">
        <v>7880</v>
      </c>
      <c r="G463">
        <v>1663</v>
      </c>
      <c r="H463">
        <v>1663</v>
      </c>
      <c r="I463">
        <v>1663</v>
      </c>
      <c r="J463">
        <v>1663</v>
      </c>
      <c r="K463">
        <v>0</v>
      </c>
      <c r="L463" s="2">
        <v>0</v>
      </c>
      <c r="M463" s="2">
        <v>0</v>
      </c>
      <c r="N463" s="2">
        <v>0</v>
      </c>
      <c r="O463" s="2">
        <v>1003.2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1003.2</v>
      </c>
      <c r="V463" t="s">
        <v>55</v>
      </c>
    </row>
    <row r="464" spans="1:22" hidden="1">
      <c r="A464" t="s">
        <v>8563</v>
      </c>
      <c r="B464" t="s">
        <v>8616</v>
      </c>
      <c r="C464" t="s">
        <v>1</v>
      </c>
      <c r="D464" t="s">
        <v>7879</v>
      </c>
      <c r="E464" t="s">
        <v>7881</v>
      </c>
      <c r="F464" t="s">
        <v>7880</v>
      </c>
      <c r="G464">
        <v>1664</v>
      </c>
      <c r="H464">
        <v>1664</v>
      </c>
      <c r="I464">
        <v>1664</v>
      </c>
      <c r="J464">
        <v>1664</v>
      </c>
      <c r="K464">
        <v>0</v>
      </c>
      <c r="L464" s="2">
        <v>0</v>
      </c>
      <c r="M464" s="2">
        <v>0</v>
      </c>
      <c r="N464" s="2">
        <v>0</v>
      </c>
      <c r="O464" s="2">
        <v>145.72999999999999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145.72999999999999</v>
      </c>
      <c r="V464" t="s">
        <v>55</v>
      </c>
    </row>
    <row r="465" spans="1:22" hidden="1">
      <c r="A465" t="s">
        <v>8563</v>
      </c>
      <c r="B465" t="s">
        <v>8616</v>
      </c>
      <c r="C465" t="s">
        <v>1</v>
      </c>
      <c r="D465" t="s">
        <v>7879</v>
      </c>
      <c r="E465" t="s">
        <v>7881</v>
      </c>
      <c r="F465" t="s">
        <v>7880</v>
      </c>
      <c r="G465">
        <v>1665</v>
      </c>
      <c r="H465">
        <v>1665</v>
      </c>
      <c r="I465">
        <v>1665</v>
      </c>
      <c r="J465">
        <v>1665</v>
      </c>
      <c r="K465">
        <v>0</v>
      </c>
      <c r="L465" s="2">
        <v>0</v>
      </c>
      <c r="M465" s="2">
        <v>0</v>
      </c>
      <c r="N465" s="2">
        <v>0</v>
      </c>
      <c r="O465" s="2">
        <v>107.86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107.86</v>
      </c>
      <c r="V465" t="s">
        <v>55</v>
      </c>
    </row>
    <row r="466" spans="1:22" hidden="1">
      <c r="A466" t="s">
        <v>8563</v>
      </c>
      <c r="B466" t="s">
        <v>8616</v>
      </c>
      <c r="C466" t="s">
        <v>1</v>
      </c>
      <c r="D466" t="s">
        <v>7879</v>
      </c>
      <c r="E466" t="s">
        <v>7881</v>
      </c>
      <c r="F466" t="s">
        <v>7880</v>
      </c>
      <c r="G466">
        <v>1666</v>
      </c>
      <c r="H466">
        <v>1666</v>
      </c>
      <c r="I466">
        <v>1666</v>
      </c>
      <c r="J466">
        <v>1666</v>
      </c>
      <c r="K466">
        <v>0</v>
      </c>
      <c r="L466" s="2">
        <v>0</v>
      </c>
      <c r="M466" s="2">
        <v>0</v>
      </c>
      <c r="N466" s="2">
        <v>0</v>
      </c>
      <c r="O466" s="2">
        <v>276.48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276.48</v>
      </c>
      <c r="V466" t="s">
        <v>55</v>
      </c>
    </row>
    <row r="467" spans="1:22" hidden="1">
      <c r="A467" t="s">
        <v>8563</v>
      </c>
      <c r="B467" t="s">
        <v>8616</v>
      </c>
      <c r="C467" t="s">
        <v>1</v>
      </c>
      <c r="D467" t="s">
        <v>7879</v>
      </c>
      <c r="E467" t="s">
        <v>7881</v>
      </c>
      <c r="F467" t="s">
        <v>7880</v>
      </c>
      <c r="G467">
        <v>1667</v>
      </c>
      <c r="H467">
        <v>1667</v>
      </c>
      <c r="I467">
        <v>1667</v>
      </c>
      <c r="J467">
        <v>1667</v>
      </c>
      <c r="K467">
        <v>0</v>
      </c>
      <c r="L467" s="2">
        <v>0</v>
      </c>
      <c r="M467" s="2">
        <v>0</v>
      </c>
      <c r="N467" s="2">
        <v>0</v>
      </c>
      <c r="O467" s="2">
        <v>29.28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29.28</v>
      </c>
      <c r="V467" t="s">
        <v>55</v>
      </c>
    </row>
    <row r="468" spans="1:22" hidden="1">
      <c r="A468" t="s">
        <v>8563</v>
      </c>
      <c r="B468" t="s">
        <v>8615</v>
      </c>
      <c r="C468" t="s">
        <v>1</v>
      </c>
      <c r="D468" t="s">
        <v>7879</v>
      </c>
      <c r="E468" t="s">
        <v>7881</v>
      </c>
      <c r="F468" t="s">
        <v>7880</v>
      </c>
      <c r="G468">
        <v>1668</v>
      </c>
      <c r="H468">
        <v>1668</v>
      </c>
      <c r="I468">
        <v>1668</v>
      </c>
      <c r="J468">
        <v>1668</v>
      </c>
      <c r="K468">
        <v>0</v>
      </c>
      <c r="L468" s="2">
        <v>0</v>
      </c>
      <c r="M468" s="2">
        <v>0</v>
      </c>
      <c r="N468" s="2">
        <v>0</v>
      </c>
      <c r="O468" s="2">
        <v>13.44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13.44</v>
      </c>
      <c r="V468" t="s">
        <v>55</v>
      </c>
    </row>
    <row r="469" spans="1:22" hidden="1">
      <c r="A469" t="s">
        <v>8563</v>
      </c>
      <c r="B469" t="s">
        <v>8615</v>
      </c>
      <c r="C469" t="s">
        <v>1</v>
      </c>
      <c r="D469" t="s">
        <v>7879</v>
      </c>
      <c r="E469" t="s">
        <v>7881</v>
      </c>
      <c r="F469" t="s">
        <v>7880</v>
      </c>
      <c r="G469">
        <v>1669</v>
      </c>
      <c r="H469">
        <v>1669</v>
      </c>
      <c r="I469">
        <v>1669</v>
      </c>
      <c r="J469">
        <v>1669</v>
      </c>
      <c r="K469">
        <v>0</v>
      </c>
      <c r="L469" s="2">
        <v>0</v>
      </c>
      <c r="M469" s="2">
        <v>0</v>
      </c>
      <c r="N469" s="2">
        <v>0</v>
      </c>
      <c r="O469" s="2">
        <v>36.82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36.82</v>
      </c>
      <c r="V469" t="s">
        <v>55</v>
      </c>
    </row>
    <row r="470" spans="1:22" hidden="1">
      <c r="A470" t="s">
        <v>8563</v>
      </c>
      <c r="B470" t="s">
        <v>8612</v>
      </c>
      <c r="C470" t="s">
        <v>1</v>
      </c>
      <c r="D470" t="s">
        <v>7879</v>
      </c>
      <c r="E470" t="s">
        <v>7881</v>
      </c>
      <c r="F470" t="s">
        <v>7880</v>
      </c>
      <c r="G470">
        <v>1670</v>
      </c>
      <c r="H470">
        <v>1670</v>
      </c>
      <c r="I470">
        <v>1670</v>
      </c>
      <c r="J470">
        <v>1670</v>
      </c>
      <c r="K470">
        <v>0</v>
      </c>
      <c r="L470" s="2">
        <v>0</v>
      </c>
      <c r="M470" s="2">
        <v>0</v>
      </c>
      <c r="N470" s="2">
        <v>0</v>
      </c>
      <c r="O470" s="2">
        <v>51.45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51.45</v>
      </c>
      <c r="V470" t="s">
        <v>55</v>
      </c>
    </row>
    <row r="471" spans="1:22" hidden="1">
      <c r="A471" t="s">
        <v>8563</v>
      </c>
      <c r="B471" t="s">
        <v>8612</v>
      </c>
      <c r="C471" t="s">
        <v>1</v>
      </c>
      <c r="D471" t="s">
        <v>7879</v>
      </c>
      <c r="E471" t="s">
        <v>7881</v>
      </c>
      <c r="F471" t="s">
        <v>7880</v>
      </c>
      <c r="G471">
        <v>1671</v>
      </c>
      <c r="H471">
        <v>1671</v>
      </c>
      <c r="I471">
        <v>1671</v>
      </c>
      <c r="J471">
        <v>1671</v>
      </c>
      <c r="K471">
        <v>0</v>
      </c>
      <c r="L471" s="2">
        <v>0</v>
      </c>
      <c r="M471" s="2">
        <v>0</v>
      </c>
      <c r="N471" s="2">
        <v>0</v>
      </c>
      <c r="O471" s="2">
        <v>63.28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63.28</v>
      </c>
      <c r="V471" t="s">
        <v>55</v>
      </c>
    </row>
    <row r="472" spans="1:22" hidden="1">
      <c r="A472" t="s">
        <v>8563</v>
      </c>
      <c r="B472" t="s">
        <v>8612</v>
      </c>
      <c r="C472" t="s">
        <v>1</v>
      </c>
      <c r="D472" t="s">
        <v>7879</v>
      </c>
      <c r="E472" t="s">
        <v>7881</v>
      </c>
      <c r="F472" t="s">
        <v>7880</v>
      </c>
      <c r="G472">
        <v>1672</v>
      </c>
      <c r="H472">
        <v>1672</v>
      </c>
      <c r="I472">
        <v>1672</v>
      </c>
      <c r="J472">
        <v>1672</v>
      </c>
      <c r="K472">
        <v>0</v>
      </c>
      <c r="L472" s="2">
        <v>0</v>
      </c>
      <c r="M472" s="2">
        <v>0</v>
      </c>
      <c r="N472" s="2">
        <v>0</v>
      </c>
      <c r="O472" s="2">
        <v>232.66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232.66</v>
      </c>
      <c r="V472" t="s">
        <v>55</v>
      </c>
    </row>
    <row r="473" spans="1:22" hidden="1">
      <c r="A473" t="s">
        <v>8563</v>
      </c>
      <c r="B473" t="s">
        <v>8612</v>
      </c>
      <c r="C473" t="s">
        <v>1</v>
      </c>
      <c r="D473" t="s">
        <v>7879</v>
      </c>
      <c r="E473" t="s">
        <v>7881</v>
      </c>
      <c r="F473" t="s">
        <v>7880</v>
      </c>
      <c r="G473">
        <v>1673</v>
      </c>
      <c r="H473">
        <v>1673</v>
      </c>
      <c r="I473">
        <v>1673</v>
      </c>
      <c r="J473">
        <v>1673</v>
      </c>
      <c r="K473">
        <v>0</v>
      </c>
      <c r="L473" s="2">
        <v>0</v>
      </c>
      <c r="M473" s="2">
        <v>0</v>
      </c>
      <c r="N473" s="2">
        <v>0</v>
      </c>
      <c r="O473" s="2">
        <v>50.64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50.64</v>
      </c>
      <c r="V473" t="s">
        <v>55</v>
      </c>
    </row>
    <row r="474" spans="1:22" hidden="1">
      <c r="A474" t="s">
        <v>8563</v>
      </c>
      <c r="B474" t="s">
        <v>8601</v>
      </c>
      <c r="C474" t="s">
        <v>1</v>
      </c>
      <c r="D474" t="s">
        <v>7879</v>
      </c>
      <c r="E474" t="s">
        <v>7881</v>
      </c>
      <c r="F474" t="s">
        <v>7880</v>
      </c>
      <c r="G474">
        <v>1674</v>
      </c>
      <c r="H474">
        <v>1674</v>
      </c>
      <c r="I474">
        <v>1674</v>
      </c>
      <c r="J474">
        <v>1674</v>
      </c>
      <c r="K474">
        <v>0</v>
      </c>
      <c r="L474" s="2">
        <v>0</v>
      </c>
      <c r="M474" s="2">
        <v>0</v>
      </c>
      <c r="N474" s="2">
        <v>0</v>
      </c>
      <c r="O474" s="2">
        <v>50.64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50.64</v>
      </c>
      <c r="V474" t="s">
        <v>55</v>
      </c>
    </row>
    <row r="475" spans="1:22" hidden="1">
      <c r="A475" t="s">
        <v>8563</v>
      </c>
      <c r="B475" t="s">
        <v>8601</v>
      </c>
      <c r="C475" t="s">
        <v>1</v>
      </c>
      <c r="D475" t="s">
        <v>7879</v>
      </c>
      <c r="E475" t="s">
        <v>7881</v>
      </c>
      <c r="F475" t="s">
        <v>7880</v>
      </c>
      <c r="G475">
        <v>1675</v>
      </c>
      <c r="H475">
        <v>1675</v>
      </c>
      <c r="I475">
        <v>1675</v>
      </c>
      <c r="J475">
        <v>1675</v>
      </c>
      <c r="K475">
        <v>0</v>
      </c>
      <c r="L475" s="2">
        <v>0</v>
      </c>
      <c r="M475" s="2">
        <v>0</v>
      </c>
      <c r="N475" s="2">
        <v>0</v>
      </c>
      <c r="O475" s="2">
        <v>738.26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738.26</v>
      </c>
      <c r="V475" t="s">
        <v>55</v>
      </c>
    </row>
    <row r="476" spans="1:22" hidden="1">
      <c r="A476" t="s">
        <v>8563</v>
      </c>
      <c r="B476" t="s">
        <v>8592</v>
      </c>
      <c r="C476" t="s">
        <v>1</v>
      </c>
      <c r="D476" t="s">
        <v>7879</v>
      </c>
      <c r="E476" t="s">
        <v>7881</v>
      </c>
      <c r="F476" t="s">
        <v>7880</v>
      </c>
      <c r="G476">
        <v>1676</v>
      </c>
      <c r="H476">
        <v>1676</v>
      </c>
      <c r="I476">
        <v>1676</v>
      </c>
      <c r="J476">
        <v>1676</v>
      </c>
      <c r="K476">
        <v>0</v>
      </c>
      <c r="L476" s="2">
        <v>0</v>
      </c>
      <c r="M476" s="2">
        <v>0</v>
      </c>
      <c r="N476" s="2">
        <v>0</v>
      </c>
      <c r="O476" s="2">
        <v>624.34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624.34</v>
      </c>
      <c r="V476" t="s">
        <v>55</v>
      </c>
    </row>
    <row r="477" spans="1:22" hidden="1">
      <c r="A477" t="s">
        <v>8563</v>
      </c>
      <c r="B477" t="s">
        <v>8592</v>
      </c>
      <c r="C477" t="s">
        <v>1</v>
      </c>
      <c r="D477" t="s">
        <v>7879</v>
      </c>
      <c r="E477" t="s">
        <v>7881</v>
      </c>
      <c r="F477" t="s">
        <v>7880</v>
      </c>
      <c r="G477">
        <v>1677</v>
      </c>
      <c r="H477">
        <v>1677</v>
      </c>
      <c r="I477">
        <v>1677</v>
      </c>
      <c r="J477">
        <v>1677</v>
      </c>
      <c r="K477">
        <v>0</v>
      </c>
      <c r="L477" s="2">
        <v>0</v>
      </c>
      <c r="M477" s="2">
        <v>0</v>
      </c>
      <c r="N477" s="2">
        <v>0</v>
      </c>
      <c r="O477" s="2">
        <v>105.94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105.94</v>
      </c>
      <c r="V477" t="s">
        <v>55</v>
      </c>
    </row>
    <row r="478" spans="1:22" hidden="1">
      <c r="A478" t="s">
        <v>8563</v>
      </c>
      <c r="B478" s="25" t="s">
        <v>8586</v>
      </c>
      <c r="C478" t="s">
        <v>1</v>
      </c>
      <c r="D478" t="s">
        <v>7879</v>
      </c>
      <c r="E478" t="s">
        <v>7881</v>
      </c>
      <c r="F478" t="s">
        <v>7880</v>
      </c>
      <c r="G478">
        <v>1678</v>
      </c>
      <c r="H478">
        <v>1678</v>
      </c>
      <c r="I478">
        <v>1678</v>
      </c>
      <c r="J478">
        <v>1678</v>
      </c>
      <c r="K478">
        <v>0</v>
      </c>
      <c r="L478" s="2">
        <v>0</v>
      </c>
      <c r="M478" s="2">
        <v>0</v>
      </c>
      <c r="N478" s="2">
        <v>0</v>
      </c>
      <c r="O478" s="2">
        <v>71.38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71.38</v>
      </c>
      <c r="V478" t="s">
        <v>55</v>
      </c>
    </row>
    <row r="479" spans="1:22" hidden="1">
      <c r="A479" t="s">
        <v>8563</v>
      </c>
      <c r="B479" s="25" t="s">
        <v>8586</v>
      </c>
      <c r="C479" t="s">
        <v>1</v>
      </c>
      <c r="D479" t="s">
        <v>7879</v>
      </c>
      <c r="E479" t="s">
        <v>7881</v>
      </c>
      <c r="F479" t="s">
        <v>7880</v>
      </c>
      <c r="G479">
        <v>1679</v>
      </c>
      <c r="H479">
        <v>1679</v>
      </c>
      <c r="I479">
        <v>1679</v>
      </c>
      <c r="J479">
        <v>1679</v>
      </c>
      <c r="K479">
        <v>0</v>
      </c>
      <c r="L479" s="2">
        <v>0</v>
      </c>
      <c r="M479" s="2">
        <v>0</v>
      </c>
      <c r="N479" s="2">
        <v>0</v>
      </c>
      <c r="O479" s="2">
        <v>264.91000000000003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264.91000000000003</v>
      </c>
      <c r="V479" t="s">
        <v>55</v>
      </c>
    </row>
    <row r="480" spans="1:22" hidden="1">
      <c r="A480" t="s">
        <v>8563</v>
      </c>
      <c r="B480" t="s">
        <v>8650</v>
      </c>
      <c r="C480" t="s">
        <v>1</v>
      </c>
      <c r="D480" t="s">
        <v>7879</v>
      </c>
      <c r="E480" t="s">
        <v>8046</v>
      </c>
      <c r="F480" t="s">
        <v>8047</v>
      </c>
      <c r="G480">
        <v>48</v>
      </c>
      <c r="H480">
        <v>48</v>
      </c>
      <c r="I480">
        <v>48</v>
      </c>
      <c r="J480">
        <v>48</v>
      </c>
      <c r="K480">
        <v>0</v>
      </c>
      <c r="L480" s="2">
        <v>0</v>
      </c>
      <c r="M480" s="2">
        <v>0</v>
      </c>
      <c r="N480" s="2">
        <v>0</v>
      </c>
      <c r="O480" s="2">
        <v>72.05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72.05</v>
      </c>
      <c r="V480" t="s">
        <v>55</v>
      </c>
    </row>
    <row r="481" spans="1:22" hidden="1">
      <c r="A481" t="s">
        <v>8563</v>
      </c>
      <c r="B481" t="s">
        <v>8629</v>
      </c>
      <c r="C481" t="s">
        <v>1</v>
      </c>
      <c r="D481" t="s">
        <v>7879</v>
      </c>
      <c r="E481" t="s">
        <v>8046</v>
      </c>
      <c r="F481" t="s">
        <v>8047</v>
      </c>
      <c r="G481">
        <v>49</v>
      </c>
      <c r="H481">
        <v>49</v>
      </c>
      <c r="I481">
        <v>49</v>
      </c>
      <c r="J481">
        <v>49</v>
      </c>
      <c r="K481">
        <v>0</v>
      </c>
      <c r="L481" s="2">
        <v>0</v>
      </c>
      <c r="M481" s="2">
        <v>0</v>
      </c>
      <c r="N481" s="2">
        <v>0</v>
      </c>
      <c r="O481" s="2">
        <v>140.57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140.57</v>
      </c>
      <c r="V481" t="s">
        <v>55</v>
      </c>
    </row>
    <row r="482" spans="1:22" hidden="1">
      <c r="A482" t="s">
        <v>8563</v>
      </c>
      <c r="B482" t="s">
        <v>8625</v>
      </c>
      <c r="C482" t="s">
        <v>1</v>
      </c>
      <c r="D482" t="s">
        <v>7879</v>
      </c>
      <c r="E482" t="s">
        <v>8046</v>
      </c>
      <c r="F482" t="s">
        <v>8047</v>
      </c>
      <c r="G482">
        <v>50</v>
      </c>
      <c r="H482">
        <v>50</v>
      </c>
      <c r="I482">
        <v>50</v>
      </c>
      <c r="J482">
        <v>50</v>
      </c>
      <c r="K482">
        <v>0</v>
      </c>
      <c r="L482" s="2">
        <v>0</v>
      </c>
      <c r="M482" s="2">
        <v>0</v>
      </c>
      <c r="N482" s="2">
        <v>0</v>
      </c>
      <c r="O482" s="2">
        <v>15.19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15.19</v>
      </c>
      <c r="V482" t="s">
        <v>55</v>
      </c>
    </row>
    <row r="483" spans="1:22" hidden="1">
      <c r="A483" t="s">
        <v>8563</v>
      </c>
      <c r="B483" t="s">
        <v>8625</v>
      </c>
      <c r="C483" t="s">
        <v>1</v>
      </c>
      <c r="D483" t="s">
        <v>7879</v>
      </c>
      <c r="E483" t="s">
        <v>8046</v>
      </c>
      <c r="F483" t="s">
        <v>8047</v>
      </c>
      <c r="G483">
        <v>51</v>
      </c>
      <c r="H483">
        <v>51</v>
      </c>
      <c r="I483">
        <v>51</v>
      </c>
      <c r="J483">
        <v>51</v>
      </c>
      <c r="K483">
        <v>0</v>
      </c>
      <c r="L483" s="2">
        <v>0</v>
      </c>
      <c r="M483" s="2">
        <v>0</v>
      </c>
      <c r="N483" s="2">
        <v>0</v>
      </c>
      <c r="O483" s="2">
        <v>20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20</v>
      </c>
      <c r="V483" t="s">
        <v>55</v>
      </c>
    </row>
    <row r="484" spans="1:22" hidden="1">
      <c r="A484" t="s">
        <v>8563</v>
      </c>
      <c r="B484" t="s">
        <v>8625</v>
      </c>
      <c r="C484" t="s">
        <v>1</v>
      </c>
      <c r="D484" t="s">
        <v>7879</v>
      </c>
      <c r="E484" t="s">
        <v>8046</v>
      </c>
      <c r="F484" t="s">
        <v>8047</v>
      </c>
      <c r="G484">
        <v>52</v>
      </c>
      <c r="H484">
        <v>52</v>
      </c>
      <c r="I484">
        <v>52</v>
      </c>
      <c r="J484">
        <v>52</v>
      </c>
      <c r="K484">
        <v>0</v>
      </c>
      <c r="L484" s="2">
        <v>0</v>
      </c>
      <c r="M484" s="2">
        <v>0</v>
      </c>
      <c r="N484" s="2">
        <v>0</v>
      </c>
      <c r="O484" s="2">
        <v>96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96</v>
      </c>
      <c r="V484" t="s">
        <v>55</v>
      </c>
    </row>
    <row r="485" spans="1:22" hidden="1">
      <c r="A485" t="s">
        <v>8563</v>
      </c>
      <c r="B485" t="s">
        <v>8601</v>
      </c>
      <c r="C485" t="s">
        <v>1</v>
      </c>
      <c r="D485" t="s">
        <v>7879</v>
      </c>
      <c r="E485" t="s">
        <v>8046</v>
      </c>
      <c r="F485" t="s">
        <v>8047</v>
      </c>
      <c r="G485">
        <v>53</v>
      </c>
      <c r="H485">
        <v>53</v>
      </c>
      <c r="I485">
        <v>53</v>
      </c>
      <c r="J485">
        <v>53</v>
      </c>
      <c r="K485">
        <v>0</v>
      </c>
      <c r="L485" s="2">
        <v>0</v>
      </c>
      <c r="M485" s="2">
        <v>0</v>
      </c>
      <c r="N485" s="2">
        <v>0</v>
      </c>
      <c r="O485" s="2">
        <v>191.06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191.06</v>
      </c>
      <c r="V485" t="s">
        <v>55</v>
      </c>
    </row>
    <row r="486" spans="1:22" hidden="1">
      <c r="A486" t="s">
        <v>8563</v>
      </c>
      <c r="B486" t="s">
        <v>8601</v>
      </c>
      <c r="C486" t="s">
        <v>1</v>
      </c>
      <c r="D486" t="s">
        <v>7879</v>
      </c>
      <c r="E486" t="s">
        <v>8046</v>
      </c>
      <c r="F486" t="s">
        <v>8047</v>
      </c>
      <c r="G486">
        <v>54</v>
      </c>
      <c r="H486">
        <v>54</v>
      </c>
      <c r="I486">
        <v>54</v>
      </c>
      <c r="J486">
        <v>54</v>
      </c>
      <c r="K486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t="s">
        <v>55</v>
      </c>
    </row>
    <row r="487" spans="1:22" hidden="1">
      <c r="A487" t="s">
        <v>8563</v>
      </c>
      <c r="B487" t="s">
        <v>8601</v>
      </c>
      <c r="C487" t="s">
        <v>1</v>
      </c>
      <c r="D487" t="s">
        <v>7879</v>
      </c>
      <c r="E487" t="s">
        <v>8046</v>
      </c>
      <c r="F487" t="s">
        <v>8047</v>
      </c>
      <c r="G487">
        <v>55</v>
      </c>
      <c r="H487">
        <v>55</v>
      </c>
      <c r="I487">
        <v>55</v>
      </c>
      <c r="J487">
        <v>55</v>
      </c>
      <c r="K487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t="s">
        <v>55</v>
      </c>
    </row>
    <row r="488" spans="1:22" hidden="1">
      <c r="A488" t="s">
        <v>8500</v>
      </c>
      <c r="B488" t="s">
        <v>8513</v>
      </c>
      <c r="C488" t="s">
        <v>1</v>
      </c>
      <c r="D488" t="s">
        <v>7879</v>
      </c>
      <c r="E488" t="s">
        <v>8226</v>
      </c>
      <c r="F488" t="s">
        <v>7880</v>
      </c>
      <c r="G488">
        <v>782</v>
      </c>
      <c r="H488">
        <v>782</v>
      </c>
      <c r="I488">
        <v>782</v>
      </c>
      <c r="J488">
        <v>782</v>
      </c>
      <c r="K488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t="s">
        <v>55</v>
      </c>
    </row>
    <row r="489" spans="1:22" hidden="1">
      <c r="A489" t="s">
        <v>8500</v>
      </c>
      <c r="B489" t="s">
        <v>8513</v>
      </c>
      <c r="C489" t="s">
        <v>1</v>
      </c>
      <c r="D489" t="s">
        <v>7879</v>
      </c>
      <c r="E489" t="s">
        <v>8226</v>
      </c>
      <c r="F489" t="s">
        <v>7880</v>
      </c>
      <c r="G489">
        <v>783</v>
      </c>
      <c r="H489">
        <v>783</v>
      </c>
      <c r="I489">
        <v>783</v>
      </c>
      <c r="J489">
        <v>783</v>
      </c>
      <c r="K489">
        <v>0</v>
      </c>
      <c r="L489" s="2">
        <v>0</v>
      </c>
      <c r="M489" s="2">
        <v>0</v>
      </c>
      <c r="N489" s="2">
        <v>0</v>
      </c>
      <c r="O489" s="2">
        <v>69.12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69.12</v>
      </c>
      <c r="V489" t="s">
        <v>55</v>
      </c>
    </row>
    <row r="490" spans="1:22" hidden="1">
      <c r="A490" t="s">
        <v>8500</v>
      </c>
      <c r="B490" t="s">
        <v>8513</v>
      </c>
      <c r="C490" t="s">
        <v>1</v>
      </c>
      <c r="D490" t="s">
        <v>7879</v>
      </c>
      <c r="E490" t="s">
        <v>8352</v>
      </c>
      <c r="F490" t="s">
        <v>8353</v>
      </c>
      <c r="G490">
        <v>113</v>
      </c>
      <c r="H490">
        <v>113</v>
      </c>
      <c r="I490">
        <v>113</v>
      </c>
      <c r="J490">
        <v>113</v>
      </c>
      <c r="K490">
        <v>0</v>
      </c>
      <c r="L490" s="2">
        <v>0</v>
      </c>
      <c r="M490" s="2">
        <v>0</v>
      </c>
      <c r="N490" s="2">
        <v>0</v>
      </c>
      <c r="O490" s="2">
        <v>26.65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26.65</v>
      </c>
      <c r="V490" t="s">
        <v>55</v>
      </c>
    </row>
    <row r="491" spans="1:22" hidden="1">
      <c r="A491" t="s">
        <v>8500</v>
      </c>
      <c r="B491" t="s">
        <v>8513</v>
      </c>
      <c r="C491" t="s">
        <v>1</v>
      </c>
      <c r="D491" t="s">
        <v>7879</v>
      </c>
      <c r="E491" t="s">
        <v>8352</v>
      </c>
      <c r="F491" t="s">
        <v>8353</v>
      </c>
      <c r="G491">
        <v>112</v>
      </c>
      <c r="H491">
        <v>112</v>
      </c>
      <c r="I491">
        <v>112</v>
      </c>
      <c r="J491">
        <v>112</v>
      </c>
      <c r="K491">
        <v>0</v>
      </c>
      <c r="L491" s="2">
        <v>0</v>
      </c>
      <c r="M491" s="2">
        <v>0</v>
      </c>
      <c r="N491" s="2">
        <v>0</v>
      </c>
      <c r="O491" s="2">
        <v>31.17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31.17</v>
      </c>
      <c r="V491" t="s">
        <v>55</v>
      </c>
    </row>
    <row r="492" spans="1:22" hidden="1">
      <c r="A492" t="s">
        <v>8500</v>
      </c>
      <c r="B492" t="s">
        <v>8513</v>
      </c>
      <c r="C492" t="s">
        <v>1</v>
      </c>
      <c r="D492" t="s">
        <v>7879</v>
      </c>
      <c r="E492" t="s">
        <v>8352</v>
      </c>
      <c r="F492" t="s">
        <v>8353</v>
      </c>
      <c r="G492">
        <v>111</v>
      </c>
      <c r="H492">
        <v>111</v>
      </c>
      <c r="I492">
        <v>111</v>
      </c>
      <c r="J492">
        <v>111</v>
      </c>
      <c r="K492">
        <v>0</v>
      </c>
      <c r="L492" s="2">
        <v>0</v>
      </c>
      <c r="M492" s="2">
        <v>0</v>
      </c>
      <c r="N492" s="2">
        <v>0</v>
      </c>
      <c r="O492" s="2">
        <v>76.650000000000006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76.650000000000006</v>
      </c>
      <c r="V492" t="s">
        <v>55</v>
      </c>
    </row>
    <row r="493" spans="1:22" hidden="1">
      <c r="A493" t="s">
        <v>8500</v>
      </c>
      <c r="B493" t="s">
        <v>8513</v>
      </c>
      <c r="C493" t="s">
        <v>1</v>
      </c>
      <c r="D493" t="s">
        <v>7879</v>
      </c>
      <c r="E493" t="s">
        <v>8352</v>
      </c>
      <c r="F493" t="s">
        <v>8353</v>
      </c>
      <c r="G493">
        <v>110</v>
      </c>
      <c r="H493">
        <v>110</v>
      </c>
      <c r="I493">
        <v>110</v>
      </c>
      <c r="J493">
        <v>110</v>
      </c>
      <c r="K493">
        <v>0</v>
      </c>
      <c r="L493" s="2">
        <v>0</v>
      </c>
      <c r="M493" s="2">
        <v>0</v>
      </c>
      <c r="N493" s="2">
        <v>0</v>
      </c>
      <c r="O493" s="2">
        <v>22.69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22.69</v>
      </c>
      <c r="V493" t="s">
        <v>55</v>
      </c>
    </row>
    <row r="494" spans="1:22" hidden="1">
      <c r="A494" t="s">
        <v>8500</v>
      </c>
      <c r="B494" t="s">
        <v>8513</v>
      </c>
      <c r="C494" t="s">
        <v>1</v>
      </c>
      <c r="D494" t="s">
        <v>7879</v>
      </c>
      <c r="E494" t="s">
        <v>8352</v>
      </c>
      <c r="F494" t="s">
        <v>8353</v>
      </c>
      <c r="G494">
        <v>109</v>
      </c>
      <c r="H494">
        <v>109</v>
      </c>
      <c r="I494">
        <v>109</v>
      </c>
      <c r="J494">
        <v>109</v>
      </c>
      <c r="K494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t="s">
        <v>55</v>
      </c>
    </row>
    <row r="495" spans="1:22" hidden="1">
      <c r="A495" t="s">
        <v>8500</v>
      </c>
      <c r="B495" t="s">
        <v>8513</v>
      </c>
      <c r="C495" t="s">
        <v>1</v>
      </c>
      <c r="D495" t="s">
        <v>7879</v>
      </c>
      <c r="E495" t="s">
        <v>8352</v>
      </c>
      <c r="F495" t="s">
        <v>8353</v>
      </c>
      <c r="G495">
        <v>108</v>
      </c>
      <c r="H495">
        <v>108</v>
      </c>
      <c r="I495">
        <v>108</v>
      </c>
      <c r="J495">
        <v>108</v>
      </c>
      <c r="K495">
        <v>0</v>
      </c>
      <c r="L495" s="2">
        <v>0</v>
      </c>
      <c r="M495" s="2">
        <v>0</v>
      </c>
      <c r="N495" s="2">
        <v>0</v>
      </c>
      <c r="O495" s="2">
        <v>88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88</v>
      </c>
      <c r="V495" t="s">
        <v>55</v>
      </c>
    </row>
    <row r="496" spans="1:22" hidden="1">
      <c r="A496" t="s">
        <v>8500</v>
      </c>
      <c r="B496" t="s">
        <v>8513</v>
      </c>
      <c r="C496" t="s">
        <v>1</v>
      </c>
      <c r="D496" t="s">
        <v>7879</v>
      </c>
      <c r="E496" t="s">
        <v>8352</v>
      </c>
      <c r="F496" t="s">
        <v>8353</v>
      </c>
      <c r="G496">
        <v>107</v>
      </c>
      <c r="H496">
        <v>107</v>
      </c>
      <c r="I496">
        <v>107</v>
      </c>
      <c r="J496">
        <v>107</v>
      </c>
      <c r="K496">
        <v>0</v>
      </c>
      <c r="L496" s="2">
        <v>0</v>
      </c>
      <c r="M496" s="2">
        <v>0</v>
      </c>
      <c r="N496" s="2">
        <v>0</v>
      </c>
      <c r="O496" s="2">
        <v>19.28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19.28</v>
      </c>
      <c r="V496" t="s">
        <v>55</v>
      </c>
    </row>
    <row r="497" spans="1:22" hidden="1">
      <c r="A497" t="s">
        <v>8500</v>
      </c>
      <c r="B497" t="s">
        <v>8513</v>
      </c>
      <c r="C497" t="s">
        <v>1</v>
      </c>
      <c r="D497" t="s">
        <v>7879</v>
      </c>
      <c r="E497" t="s">
        <v>8352</v>
      </c>
      <c r="F497" t="s">
        <v>8353</v>
      </c>
      <c r="G497">
        <v>106</v>
      </c>
      <c r="H497">
        <v>106</v>
      </c>
      <c r="I497">
        <v>106</v>
      </c>
      <c r="J497">
        <v>106</v>
      </c>
      <c r="K497">
        <v>0</v>
      </c>
      <c r="L497" s="2">
        <v>0</v>
      </c>
      <c r="M497" s="2">
        <v>0</v>
      </c>
      <c r="N497" s="2">
        <v>0</v>
      </c>
      <c r="O497" s="2">
        <v>30.35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30.35</v>
      </c>
      <c r="V497" t="s">
        <v>55</v>
      </c>
    </row>
    <row r="498" spans="1:22" hidden="1">
      <c r="A498" t="s">
        <v>8500</v>
      </c>
      <c r="B498" t="s">
        <v>8513</v>
      </c>
      <c r="C498" t="s">
        <v>1</v>
      </c>
      <c r="D498" t="s">
        <v>7879</v>
      </c>
      <c r="E498" t="s">
        <v>8352</v>
      </c>
      <c r="F498" t="s">
        <v>8353</v>
      </c>
      <c r="G498">
        <v>105</v>
      </c>
      <c r="H498">
        <v>105</v>
      </c>
      <c r="I498">
        <v>105</v>
      </c>
      <c r="J498">
        <v>105</v>
      </c>
      <c r="K498">
        <v>0</v>
      </c>
      <c r="L498" s="2">
        <v>0</v>
      </c>
      <c r="M498" s="2">
        <v>0</v>
      </c>
      <c r="N498" s="2">
        <v>0</v>
      </c>
      <c r="O498" s="2">
        <v>4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4</v>
      </c>
      <c r="V498" t="s">
        <v>55</v>
      </c>
    </row>
    <row r="499" spans="1:22" hidden="1">
      <c r="A499" t="s">
        <v>8500</v>
      </c>
      <c r="B499" t="s">
        <v>8513</v>
      </c>
      <c r="C499" t="s">
        <v>1</v>
      </c>
      <c r="D499" t="s">
        <v>7879</v>
      </c>
      <c r="E499" t="s">
        <v>8352</v>
      </c>
      <c r="F499" t="s">
        <v>8353</v>
      </c>
      <c r="G499">
        <v>104</v>
      </c>
      <c r="H499">
        <v>104</v>
      </c>
      <c r="I499">
        <v>104</v>
      </c>
      <c r="J499">
        <v>104</v>
      </c>
      <c r="K499">
        <v>0</v>
      </c>
      <c r="L499" s="2">
        <v>0</v>
      </c>
      <c r="M499" s="2">
        <v>0</v>
      </c>
      <c r="N499" s="2">
        <v>0</v>
      </c>
      <c r="O499" s="2">
        <v>6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6</v>
      </c>
      <c r="V499" t="s">
        <v>55</v>
      </c>
    </row>
    <row r="500" spans="1:22" hidden="1">
      <c r="A500" t="s">
        <v>8500</v>
      </c>
      <c r="B500" t="s">
        <v>8513</v>
      </c>
      <c r="C500" t="s">
        <v>1</v>
      </c>
      <c r="D500" t="s">
        <v>7879</v>
      </c>
      <c r="E500" t="s">
        <v>8352</v>
      </c>
      <c r="F500" t="s">
        <v>8353</v>
      </c>
      <c r="G500">
        <v>103</v>
      </c>
      <c r="H500">
        <v>103</v>
      </c>
      <c r="I500">
        <v>103</v>
      </c>
      <c r="J500">
        <v>103</v>
      </c>
      <c r="K500">
        <v>0</v>
      </c>
      <c r="L500" s="2">
        <v>0</v>
      </c>
      <c r="M500" s="2">
        <v>0</v>
      </c>
      <c r="N500" s="2">
        <v>0</v>
      </c>
      <c r="O500" s="2">
        <v>40.4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40.4</v>
      </c>
      <c r="V500" t="s">
        <v>55</v>
      </c>
    </row>
    <row r="501" spans="1:22" hidden="1">
      <c r="A501" t="s">
        <v>8500</v>
      </c>
      <c r="B501" t="s">
        <v>8513</v>
      </c>
      <c r="C501" t="s">
        <v>1</v>
      </c>
      <c r="D501" t="s">
        <v>7879</v>
      </c>
      <c r="E501" t="s">
        <v>8352</v>
      </c>
      <c r="F501" t="s">
        <v>8353</v>
      </c>
      <c r="G501">
        <v>102</v>
      </c>
      <c r="H501">
        <v>102</v>
      </c>
      <c r="I501">
        <v>102</v>
      </c>
      <c r="J501">
        <v>102</v>
      </c>
      <c r="K501">
        <v>0</v>
      </c>
      <c r="L501" s="2">
        <v>0</v>
      </c>
      <c r="M501" s="2">
        <v>0</v>
      </c>
      <c r="N501" s="2">
        <v>0</v>
      </c>
      <c r="O501" s="2">
        <v>22.29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22.29</v>
      </c>
      <c r="V501" t="s">
        <v>55</v>
      </c>
    </row>
    <row r="502" spans="1:22" hidden="1">
      <c r="A502" t="s">
        <v>8500</v>
      </c>
      <c r="B502" t="s">
        <v>8513</v>
      </c>
      <c r="C502" t="s">
        <v>1</v>
      </c>
      <c r="D502" t="s">
        <v>7879</v>
      </c>
      <c r="E502" t="s">
        <v>8352</v>
      </c>
      <c r="F502" t="s">
        <v>8353</v>
      </c>
      <c r="G502">
        <v>101</v>
      </c>
      <c r="H502">
        <v>101</v>
      </c>
      <c r="I502">
        <v>101</v>
      </c>
      <c r="J502">
        <v>101</v>
      </c>
      <c r="K502">
        <v>0</v>
      </c>
      <c r="L502" s="2">
        <v>0</v>
      </c>
      <c r="M502" s="2">
        <v>0</v>
      </c>
      <c r="N502" s="2">
        <v>0</v>
      </c>
      <c r="O502" s="2">
        <v>43.22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43.22</v>
      </c>
      <c r="V502" t="s">
        <v>55</v>
      </c>
    </row>
    <row r="503" spans="1:22" hidden="1">
      <c r="A503" t="s">
        <v>8500</v>
      </c>
      <c r="B503" t="s">
        <v>8513</v>
      </c>
      <c r="C503" t="s">
        <v>1</v>
      </c>
      <c r="D503" t="s">
        <v>7879</v>
      </c>
      <c r="E503" t="s">
        <v>8352</v>
      </c>
      <c r="F503" t="s">
        <v>8353</v>
      </c>
      <c r="G503">
        <v>100</v>
      </c>
      <c r="H503">
        <v>100</v>
      </c>
      <c r="I503">
        <v>100</v>
      </c>
      <c r="J503">
        <v>100</v>
      </c>
      <c r="K503">
        <v>0</v>
      </c>
      <c r="L503" s="2">
        <v>0</v>
      </c>
      <c r="M503" s="2">
        <v>0</v>
      </c>
      <c r="N503" s="2">
        <v>0</v>
      </c>
      <c r="O503" s="2">
        <v>11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11</v>
      </c>
      <c r="V503" t="s">
        <v>55</v>
      </c>
    </row>
    <row r="504" spans="1:22" hidden="1">
      <c r="A504" t="s">
        <v>8500</v>
      </c>
      <c r="B504" t="s">
        <v>8513</v>
      </c>
      <c r="C504" t="s">
        <v>1</v>
      </c>
      <c r="D504" t="s">
        <v>7879</v>
      </c>
      <c r="E504" t="s">
        <v>8352</v>
      </c>
      <c r="F504" t="s">
        <v>8353</v>
      </c>
      <c r="G504">
        <v>99</v>
      </c>
      <c r="H504">
        <v>99</v>
      </c>
      <c r="I504">
        <v>99</v>
      </c>
      <c r="J504">
        <v>99</v>
      </c>
      <c r="K504">
        <v>0</v>
      </c>
      <c r="L504" s="2">
        <v>0</v>
      </c>
      <c r="M504" s="2">
        <v>0</v>
      </c>
      <c r="N504" s="2">
        <v>0</v>
      </c>
      <c r="O504" s="2">
        <v>45.6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45.6</v>
      </c>
      <c r="V504" t="s">
        <v>55</v>
      </c>
    </row>
    <row r="505" spans="1:22" hidden="1">
      <c r="A505" t="s">
        <v>8500</v>
      </c>
      <c r="B505" t="s">
        <v>8513</v>
      </c>
      <c r="C505" t="s">
        <v>1</v>
      </c>
      <c r="D505" t="s">
        <v>7879</v>
      </c>
      <c r="E505" t="s">
        <v>8352</v>
      </c>
      <c r="F505" t="s">
        <v>8353</v>
      </c>
      <c r="G505">
        <v>98</v>
      </c>
      <c r="H505">
        <v>98</v>
      </c>
      <c r="I505">
        <v>98</v>
      </c>
      <c r="J505">
        <v>98</v>
      </c>
      <c r="K505">
        <v>0</v>
      </c>
      <c r="L505" s="2">
        <v>0</v>
      </c>
      <c r="M505" s="2">
        <v>0</v>
      </c>
      <c r="N505" s="2">
        <v>0</v>
      </c>
      <c r="O505" s="2">
        <v>20.2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20.2</v>
      </c>
      <c r="V505" t="s">
        <v>55</v>
      </c>
    </row>
    <row r="506" spans="1:22" hidden="1">
      <c r="A506" t="s">
        <v>8500</v>
      </c>
      <c r="B506" t="s">
        <v>8513</v>
      </c>
      <c r="C506" t="s">
        <v>1</v>
      </c>
      <c r="D506" t="s">
        <v>7879</v>
      </c>
      <c r="E506" t="s">
        <v>8352</v>
      </c>
      <c r="F506" t="s">
        <v>8353</v>
      </c>
      <c r="G506">
        <v>97</v>
      </c>
      <c r="H506">
        <v>97</v>
      </c>
      <c r="I506">
        <v>97</v>
      </c>
      <c r="J506">
        <v>97</v>
      </c>
      <c r="K506">
        <v>0</v>
      </c>
      <c r="L506" s="2">
        <v>0</v>
      </c>
      <c r="M506" s="2">
        <v>0</v>
      </c>
      <c r="N506" s="2">
        <v>0</v>
      </c>
      <c r="O506" s="2">
        <v>100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100</v>
      </c>
      <c r="V506" t="s">
        <v>55</v>
      </c>
    </row>
    <row r="507" spans="1:22" hidden="1">
      <c r="A507" t="s">
        <v>8500</v>
      </c>
      <c r="B507" t="s">
        <v>8513</v>
      </c>
      <c r="C507" t="s">
        <v>1</v>
      </c>
      <c r="D507" t="s">
        <v>7879</v>
      </c>
      <c r="E507" t="s">
        <v>8352</v>
      </c>
      <c r="F507" t="s">
        <v>8353</v>
      </c>
      <c r="G507">
        <v>96</v>
      </c>
      <c r="H507">
        <v>96</v>
      </c>
      <c r="I507">
        <v>96</v>
      </c>
      <c r="J507">
        <v>96</v>
      </c>
      <c r="K507">
        <v>0</v>
      </c>
      <c r="L507" s="2">
        <v>0</v>
      </c>
      <c r="M507" s="2">
        <v>0</v>
      </c>
      <c r="N507" s="2">
        <v>0</v>
      </c>
      <c r="O507" s="2">
        <v>58.1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58.1</v>
      </c>
      <c r="V507" t="s">
        <v>55</v>
      </c>
    </row>
    <row r="508" spans="1:22" hidden="1">
      <c r="A508" t="s">
        <v>8500</v>
      </c>
      <c r="B508" t="s">
        <v>8513</v>
      </c>
      <c r="C508" t="s">
        <v>1</v>
      </c>
      <c r="D508" t="s">
        <v>7879</v>
      </c>
      <c r="E508" t="s">
        <v>8352</v>
      </c>
      <c r="F508" t="s">
        <v>8353</v>
      </c>
      <c r="G508">
        <v>95</v>
      </c>
      <c r="H508">
        <v>95</v>
      </c>
      <c r="I508">
        <v>95</v>
      </c>
      <c r="J508">
        <v>95</v>
      </c>
      <c r="K508">
        <v>0</v>
      </c>
      <c r="L508" s="2">
        <v>0</v>
      </c>
      <c r="M508" s="2">
        <v>0</v>
      </c>
      <c r="N508" s="2">
        <v>0</v>
      </c>
      <c r="O508" s="2">
        <v>25.700000000000003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25.700000000000003</v>
      </c>
      <c r="V508" t="s">
        <v>55</v>
      </c>
    </row>
    <row r="509" spans="1:22" hidden="1">
      <c r="A509" t="s">
        <v>8500</v>
      </c>
      <c r="B509" t="s">
        <v>8513</v>
      </c>
      <c r="C509" t="s">
        <v>1</v>
      </c>
      <c r="D509" t="s">
        <v>7879</v>
      </c>
      <c r="E509" t="s">
        <v>8352</v>
      </c>
      <c r="F509" t="s">
        <v>8353</v>
      </c>
      <c r="G509">
        <v>94</v>
      </c>
      <c r="H509">
        <v>94</v>
      </c>
      <c r="I509">
        <v>94</v>
      </c>
      <c r="J509">
        <v>94</v>
      </c>
      <c r="K509">
        <v>0</v>
      </c>
      <c r="L509" s="2">
        <v>0</v>
      </c>
      <c r="M509" s="2">
        <v>0</v>
      </c>
      <c r="N509" s="2">
        <v>0</v>
      </c>
      <c r="O509" s="2">
        <v>26.119999999999997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26.119999999999997</v>
      </c>
      <c r="V509" t="s">
        <v>55</v>
      </c>
    </row>
    <row r="510" spans="1:22" hidden="1">
      <c r="A510" t="s">
        <v>8500</v>
      </c>
      <c r="B510" t="s">
        <v>8513</v>
      </c>
      <c r="C510" t="s">
        <v>1</v>
      </c>
      <c r="D510" t="s">
        <v>7879</v>
      </c>
      <c r="E510" t="s">
        <v>8352</v>
      </c>
      <c r="F510" t="s">
        <v>8353</v>
      </c>
      <c r="G510">
        <v>93</v>
      </c>
      <c r="H510">
        <v>93</v>
      </c>
      <c r="I510">
        <v>93</v>
      </c>
      <c r="J510">
        <v>93</v>
      </c>
      <c r="K510">
        <v>0</v>
      </c>
      <c r="L510" s="2">
        <v>0</v>
      </c>
      <c r="M510" s="2">
        <v>0</v>
      </c>
      <c r="N510" s="2">
        <v>0</v>
      </c>
      <c r="O510" s="2">
        <v>23.22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23.22</v>
      </c>
      <c r="V510" t="s">
        <v>55</v>
      </c>
    </row>
    <row r="511" spans="1:22" hidden="1">
      <c r="A511" t="s">
        <v>8500</v>
      </c>
      <c r="B511" t="s">
        <v>8513</v>
      </c>
      <c r="C511" t="s">
        <v>1</v>
      </c>
      <c r="D511" t="s">
        <v>7879</v>
      </c>
      <c r="E511" t="s">
        <v>8352</v>
      </c>
      <c r="F511" t="s">
        <v>8353</v>
      </c>
      <c r="G511">
        <v>92</v>
      </c>
      <c r="H511">
        <v>92</v>
      </c>
      <c r="I511">
        <v>92</v>
      </c>
      <c r="J511">
        <v>92</v>
      </c>
      <c r="K511">
        <v>0</v>
      </c>
      <c r="L511" s="2">
        <v>0</v>
      </c>
      <c r="M511" s="2">
        <v>0</v>
      </c>
      <c r="N511" s="2">
        <v>0</v>
      </c>
      <c r="O511" s="2">
        <v>30.1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30.1</v>
      </c>
      <c r="V511" t="s">
        <v>55</v>
      </c>
    </row>
    <row r="512" spans="1:22" hidden="1">
      <c r="A512" t="s">
        <v>8500</v>
      </c>
      <c r="B512" t="s">
        <v>8513</v>
      </c>
      <c r="C512" t="s">
        <v>1</v>
      </c>
      <c r="D512" t="s">
        <v>7879</v>
      </c>
      <c r="E512" t="s">
        <v>8352</v>
      </c>
      <c r="F512" t="s">
        <v>8353</v>
      </c>
      <c r="G512">
        <v>91</v>
      </c>
      <c r="H512">
        <v>91</v>
      </c>
      <c r="I512">
        <v>91</v>
      </c>
      <c r="J512">
        <v>91</v>
      </c>
      <c r="K512">
        <v>0</v>
      </c>
      <c r="L512" s="2">
        <v>0</v>
      </c>
      <c r="M512" s="2">
        <v>0</v>
      </c>
      <c r="N512" s="2">
        <v>0</v>
      </c>
      <c r="O512" s="2">
        <v>4.1900000000000004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4.1900000000000004</v>
      </c>
      <c r="V512" t="s">
        <v>55</v>
      </c>
    </row>
    <row r="513" spans="1:22" hidden="1">
      <c r="A513" t="s">
        <v>8500</v>
      </c>
      <c r="B513" t="s">
        <v>8513</v>
      </c>
      <c r="C513" t="s">
        <v>1</v>
      </c>
      <c r="D513" t="s">
        <v>7879</v>
      </c>
      <c r="E513" t="s">
        <v>8352</v>
      </c>
      <c r="F513" t="s">
        <v>8353</v>
      </c>
      <c r="G513">
        <v>90</v>
      </c>
      <c r="H513">
        <v>90</v>
      </c>
      <c r="I513">
        <v>90</v>
      </c>
      <c r="J513">
        <v>90</v>
      </c>
      <c r="K513">
        <v>0</v>
      </c>
      <c r="L513" s="2">
        <v>0</v>
      </c>
      <c r="M513" s="2">
        <v>0</v>
      </c>
      <c r="N513" s="2">
        <v>0</v>
      </c>
      <c r="O513" s="2">
        <v>32.6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32.6</v>
      </c>
      <c r="V513" t="s">
        <v>55</v>
      </c>
    </row>
    <row r="514" spans="1:22" hidden="1">
      <c r="A514" t="s">
        <v>8500</v>
      </c>
      <c r="B514" t="s">
        <v>8513</v>
      </c>
      <c r="C514" t="s">
        <v>1</v>
      </c>
      <c r="D514" t="s">
        <v>7879</v>
      </c>
      <c r="E514" t="s">
        <v>8352</v>
      </c>
      <c r="F514" t="s">
        <v>8353</v>
      </c>
      <c r="G514">
        <v>89</v>
      </c>
      <c r="H514">
        <v>89</v>
      </c>
      <c r="I514">
        <v>89</v>
      </c>
      <c r="J514">
        <v>89</v>
      </c>
      <c r="K514">
        <v>0</v>
      </c>
      <c r="L514" s="2">
        <v>0</v>
      </c>
      <c r="M514" s="2">
        <v>0</v>
      </c>
      <c r="N514" s="2">
        <v>0</v>
      </c>
      <c r="O514" s="2">
        <v>19.649999999999999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19.649999999999999</v>
      </c>
      <c r="V514" t="s">
        <v>55</v>
      </c>
    </row>
    <row r="515" spans="1:22" hidden="1">
      <c r="A515" t="s">
        <v>8500</v>
      </c>
      <c r="B515" t="s">
        <v>8513</v>
      </c>
      <c r="C515" t="s">
        <v>1</v>
      </c>
      <c r="D515" t="s">
        <v>7879</v>
      </c>
      <c r="E515" t="s">
        <v>8352</v>
      </c>
      <c r="F515" t="s">
        <v>8353</v>
      </c>
      <c r="G515">
        <v>88</v>
      </c>
      <c r="H515">
        <v>88</v>
      </c>
      <c r="I515">
        <v>88</v>
      </c>
      <c r="J515">
        <v>88</v>
      </c>
      <c r="K515">
        <v>0</v>
      </c>
      <c r="L515" s="2">
        <v>0</v>
      </c>
      <c r="M515" s="2">
        <v>0</v>
      </c>
      <c r="N515" s="2">
        <v>0</v>
      </c>
      <c r="O515" s="2">
        <v>62.88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62.88</v>
      </c>
      <c r="V515" t="s">
        <v>55</v>
      </c>
    </row>
    <row r="516" spans="1:22" hidden="1">
      <c r="A516" t="s">
        <v>8500</v>
      </c>
      <c r="B516" t="s">
        <v>8513</v>
      </c>
      <c r="C516" t="s">
        <v>1</v>
      </c>
      <c r="D516" t="s">
        <v>7879</v>
      </c>
      <c r="E516" t="s">
        <v>8352</v>
      </c>
      <c r="F516" t="s">
        <v>8353</v>
      </c>
      <c r="G516">
        <v>87</v>
      </c>
      <c r="H516">
        <v>87</v>
      </c>
      <c r="I516">
        <v>87</v>
      </c>
      <c r="J516">
        <v>87</v>
      </c>
      <c r="K516">
        <v>0</v>
      </c>
      <c r="L516" s="2">
        <v>0</v>
      </c>
      <c r="M516" s="2">
        <v>0</v>
      </c>
      <c r="N516" s="2">
        <v>0</v>
      </c>
      <c r="O516" s="2">
        <v>43.76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43.76</v>
      </c>
      <c r="V516" t="s">
        <v>55</v>
      </c>
    </row>
    <row r="517" spans="1:22" hidden="1">
      <c r="A517" t="s">
        <v>8500</v>
      </c>
      <c r="B517" t="s">
        <v>8513</v>
      </c>
      <c r="C517" t="s">
        <v>1</v>
      </c>
      <c r="D517" t="s">
        <v>7879</v>
      </c>
      <c r="E517" t="s">
        <v>8352</v>
      </c>
      <c r="F517" t="s">
        <v>8353</v>
      </c>
      <c r="G517">
        <v>86</v>
      </c>
      <c r="H517">
        <v>86</v>
      </c>
      <c r="I517">
        <v>86</v>
      </c>
      <c r="J517">
        <v>86</v>
      </c>
      <c r="K517">
        <v>0</v>
      </c>
      <c r="L517" s="2">
        <v>0</v>
      </c>
      <c r="M517" s="2">
        <v>0</v>
      </c>
      <c r="N517" s="2">
        <v>0</v>
      </c>
      <c r="O517" s="2">
        <v>41.25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41.25</v>
      </c>
      <c r="V517" t="s">
        <v>55</v>
      </c>
    </row>
    <row r="518" spans="1:22" hidden="1">
      <c r="A518" t="s">
        <v>8500</v>
      </c>
      <c r="B518" t="s">
        <v>8513</v>
      </c>
      <c r="C518" t="s">
        <v>1</v>
      </c>
      <c r="D518" t="s">
        <v>7879</v>
      </c>
      <c r="E518" t="s">
        <v>8352</v>
      </c>
      <c r="F518" t="s">
        <v>8353</v>
      </c>
      <c r="G518">
        <v>85</v>
      </c>
      <c r="H518">
        <v>85</v>
      </c>
      <c r="I518">
        <v>85</v>
      </c>
      <c r="J518">
        <v>85</v>
      </c>
      <c r="K518">
        <v>0</v>
      </c>
      <c r="L518" s="2">
        <v>0</v>
      </c>
      <c r="M518" s="2">
        <v>0</v>
      </c>
      <c r="N518" s="2">
        <v>0</v>
      </c>
      <c r="O518" s="2">
        <v>14.35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14.35</v>
      </c>
      <c r="V518" t="s">
        <v>55</v>
      </c>
    </row>
    <row r="519" spans="1:22" hidden="1">
      <c r="A519" t="s">
        <v>8500</v>
      </c>
      <c r="B519" t="s">
        <v>8513</v>
      </c>
      <c r="C519" t="s">
        <v>1</v>
      </c>
      <c r="D519" t="s">
        <v>7879</v>
      </c>
      <c r="E519" t="s">
        <v>8352</v>
      </c>
      <c r="F519" t="s">
        <v>8353</v>
      </c>
      <c r="G519">
        <v>84</v>
      </c>
      <c r="H519">
        <v>84</v>
      </c>
      <c r="I519">
        <v>84</v>
      </c>
      <c r="J519">
        <v>84</v>
      </c>
      <c r="K519">
        <v>0</v>
      </c>
      <c r="L519" s="2">
        <v>0</v>
      </c>
      <c r="M519" s="2">
        <v>0</v>
      </c>
      <c r="N519" s="2">
        <v>0</v>
      </c>
      <c r="O519" s="2">
        <v>29.06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29.06</v>
      </c>
      <c r="V519" t="s">
        <v>55</v>
      </c>
    </row>
    <row r="520" spans="1:22" hidden="1">
      <c r="A520" t="s">
        <v>8500</v>
      </c>
      <c r="B520" t="s">
        <v>8513</v>
      </c>
      <c r="C520" t="s">
        <v>1</v>
      </c>
      <c r="D520" t="s">
        <v>7879</v>
      </c>
      <c r="E520" t="s">
        <v>8352</v>
      </c>
      <c r="F520" t="s">
        <v>8353</v>
      </c>
      <c r="G520">
        <v>83</v>
      </c>
      <c r="H520">
        <v>83</v>
      </c>
      <c r="I520">
        <v>83</v>
      </c>
      <c r="J520">
        <v>83</v>
      </c>
      <c r="K520">
        <v>0</v>
      </c>
      <c r="L520" s="2">
        <v>0</v>
      </c>
      <c r="M520" s="2">
        <v>0</v>
      </c>
      <c r="N520" s="2">
        <v>0</v>
      </c>
      <c r="O520" s="2">
        <v>15.65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15.65</v>
      </c>
      <c r="V520" t="s">
        <v>55</v>
      </c>
    </row>
    <row r="521" spans="1:22" hidden="1">
      <c r="A521" t="s">
        <v>8500</v>
      </c>
      <c r="B521" t="s">
        <v>8513</v>
      </c>
      <c r="C521" t="s">
        <v>1</v>
      </c>
      <c r="D521" t="s">
        <v>7879</v>
      </c>
      <c r="E521" t="s">
        <v>8352</v>
      </c>
      <c r="F521" t="s">
        <v>8353</v>
      </c>
      <c r="G521">
        <v>82</v>
      </c>
      <c r="H521">
        <v>82</v>
      </c>
      <c r="I521">
        <v>82</v>
      </c>
      <c r="J521">
        <v>82</v>
      </c>
      <c r="K521">
        <v>0</v>
      </c>
      <c r="L521" s="2">
        <v>0</v>
      </c>
      <c r="M521" s="2">
        <v>0</v>
      </c>
      <c r="N521" s="2">
        <v>0</v>
      </c>
      <c r="O521" s="2">
        <v>43.81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43.81</v>
      </c>
      <c r="V521" t="s">
        <v>55</v>
      </c>
    </row>
    <row r="522" spans="1:22" hidden="1">
      <c r="A522" t="s">
        <v>8500</v>
      </c>
      <c r="B522" t="s">
        <v>8513</v>
      </c>
      <c r="C522" t="s">
        <v>1</v>
      </c>
      <c r="D522" t="s">
        <v>7879</v>
      </c>
      <c r="E522" t="s">
        <v>8352</v>
      </c>
      <c r="F522" t="s">
        <v>8353</v>
      </c>
      <c r="G522">
        <v>81</v>
      </c>
      <c r="H522">
        <v>81</v>
      </c>
      <c r="I522">
        <v>81</v>
      </c>
      <c r="J522">
        <v>81</v>
      </c>
      <c r="K522">
        <v>0</v>
      </c>
      <c r="L522" s="2">
        <v>0</v>
      </c>
      <c r="M522" s="2">
        <v>0</v>
      </c>
      <c r="N522" s="2">
        <v>0</v>
      </c>
      <c r="O522" s="2">
        <v>3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3</v>
      </c>
      <c r="V522" t="s">
        <v>55</v>
      </c>
    </row>
    <row r="523" spans="1:22" hidden="1">
      <c r="A523" t="s">
        <v>8500</v>
      </c>
      <c r="B523" t="s">
        <v>8513</v>
      </c>
      <c r="C523" t="s">
        <v>1</v>
      </c>
      <c r="D523" t="s">
        <v>7879</v>
      </c>
      <c r="E523" t="s">
        <v>7883</v>
      </c>
      <c r="F523" t="s">
        <v>7884</v>
      </c>
      <c r="G523">
        <v>872</v>
      </c>
      <c r="H523">
        <v>872</v>
      </c>
      <c r="I523">
        <v>872</v>
      </c>
      <c r="J523">
        <v>872</v>
      </c>
      <c r="K523">
        <v>0</v>
      </c>
      <c r="L523" s="2">
        <v>0</v>
      </c>
      <c r="M523" s="2">
        <v>0</v>
      </c>
      <c r="N523" s="2">
        <v>0</v>
      </c>
      <c r="O523" s="2">
        <v>5.0999999999999996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5.0999999999999996</v>
      </c>
      <c r="V523" t="s">
        <v>55</v>
      </c>
    </row>
    <row r="524" spans="1:22" hidden="1">
      <c r="A524" t="s">
        <v>8500</v>
      </c>
      <c r="B524" t="s">
        <v>8513</v>
      </c>
      <c r="C524" t="s">
        <v>1</v>
      </c>
      <c r="D524" t="s">
        <v>7879</v>
      </c>
      <c r="E524" t="s">
        <v>7883</v>
      </c>
      <c r="F524" t="s">
        <v>7884</v>
      </c>
      <c r="G524">
        <v>871</v>
      </c>
      <c r="H524">
        <v>871</v>
      </c>
      <c r="I524">
        <v>871</v>
      </c>
      <c r="J524">
        <v>871</v>
      </c>
      <c r="K524">
        <v>0</v>
      </c>
      <c r="L524" s="2">
        <v>0</v>
      </c>
      <c r="M524" s="2">
        <v>0</v>
      </c>
      <c r="N524" s="2">
        <v>0</v>
      </c>
      <c r="O524" s="2">
        <v>16.25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16.25</v>
      </c>
      <c r="V524" t="s">
        <v>55</v>
      </c>
    </row>
    <row r="525" spans="1:22" hidden="1">
      <c r="A525" t="s">
        <v>8500</v>
      </c>
      <c r="B525" t="s">
        <v>8513</v>
      </c>
      <c r="C525" t="s">
        <v>1</v>
      </c>
      <c r="D525" t="s">
        <v>7879</v>
      </c>
      <c r="E525" t="s">
        <v>7883</v>
      </c>
      <c r="F525" t="s">
        <v>7884</v>
      </c>
      <c r="G525">
        <v>870</v>
      </c>
      <c r="H525">
        <v>870</v>
      </c>
      <c r="I525">
        <v>870</v>
      </c>
      <c r="J525">
        <v>870</v>
      </c>
      <c r="K525">
        <v>0</v>
      </c>
      <c r="L525" s="2">
        <v>0</v>
      </c>
      <c r="M525" s="2">
        <v>0</v>
      </c>
      <c r="N525" s="2">
        <v>0</v>
      </c>
      <c r="O525" s="2">
        <v>10.050000000000001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10.050000000000001</v>
      </c>
      <c r="V525" t="s">
        <v>55</v>
      </c>
    </row>
    <row r="526" spans="1:22" hidden="1">
      <c r="A526" t="s">
        <v>8500</v>
      </c>
      <c r="B526" t="s">
        <v>8513</v>
      </c>
      <c r="C526" t="s">
        <v>1</v>
      </c>
      <c r="D526" t="s">
        <v>7879</v>
      </c>
      <c r="E526" t="s">
        <v>7883</v>
      </c>
      <c r="F526" t="s">
        <v>7884</v>
      </c>
      <c r="G526">
        <v>869</v>
      </c>
      <c r="H526">
        <v>869</v>
      </c>
      <c r="I526">
        <v>869</v>
      </c>
      <c r="J526">
        <v>869</v>
      </c>
      <c r="K526">
        <v>0</v>
      </c>
      <c r="L526" s="2">
        <v>0</v>
      </c>
      <c r="M526" s="2">
        <v>0</v>
      </c>
      <c r="N526" s="2">
        <v>0</v>
      </c>
      <c r="O526" s="2">
        <v>10.050000000000001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10.050000000000001</v>
      </c>
      <c r="V526" t="s">
        <v>55</v>
      </c>
    </row>
    <row r="527" spans="1:22" hidden="1">
      <c r="A527" t="s">
        <v>8500</v>
      </c>
      <c r="B527" t="s">
        <v>8513</v>
      </c>
      <c r="C527" t="s">
        <v>1</v>
      </c>
      <c r="D527" t="s">
        <v>7879</v>
      </c>
      <c r="E527" t="s">
        <v>7883</v>
      </c>
      <c r="F527" t="s">
        <v>7884</v>
      </c>
      <c r="G527">
        <v>868</v>
      </c>
      <c r="H527">
        <v>868</v>
      </c>
      <c r="I527">
        <v>868</v>
      </c>
      <c r="J527">
        <v>868</v>
      </c>
      <c r="K527">
        <v>0</v>
      </c>
      <c r="L527" s="2">
        <v>0</v>
      </c>
      <c r="M527" s="2">
        <v>0</v>
      </c>
      <c r="N527" s="2">
        <v>0</v>
      </c>
      <c r="O527" s="2">
        <v>18.350000000000001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18.350000000000001</v>
      </c>
      <c r="V527" t="s">
        <v>55</v>
      </c>
    </row>
    <row r="528" spans="1:22" hidden="1">
      <c r="A528" t="s">
        <v>8500</v>
      </c>
      <c r="B528" t="s">
        <v>8513</v>
      </c>
      <c r="C528" t="s">
        <v>1</v>
      </c>
      <c r="D528" t="s">
        <v>7879</v>
      </c>
      <c r="E528" t="s">
        <v>7883</v>
      </c>
      <c r="F528" t="s">
        <v>7884</v>
      </c>
      <c r="G528">
        <v>867</v>
      </c>
      <c r="H528">
        <v>867</v>
      </c>
      <c r="I528">
        <v>867</v>
      </c>
      <c r="J528">
        <v>867</v>
      </c>
      <c r="K528">
        <v>0</v>
      </c>
      <c r="L528" s="2">
        <v>0</v>
      </c>
      <c r="M528" s="2">
        <v>0</v>
      </c>
      <c r="N528" s="2">
        <v>0</v>
      </c>
      <c r="O528" s="2">
        <v>135.55000000000001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135.55000000000001</v>
      </c>
      <c r="V528" t="s">
        <v>55</v>
      </c>
    </row>
    <row r="529" spans="1:22" hidden="1">
      <c r="A529" t="s">
        <v>8500</v>
      </c>
      <c r="B529" t="s">
        <v>8513</v>
      </c>
      <c r="C529" t="s">
        <v>1</v>
      </c>
      <c r="D529" t="s">
        <v>7879</v>
      </c>
      <c r="E529" t="s">
        <v>7883</v>
      </c>
      <c r="F529" t="s">
        <v>7884</v>
      </c>
      <c r="G529">
        <v>866</v>
      </c>
      <c r="H529">
        <v>866</v>
      </c>
      <c r="I529">
        <v>866</v>
      </c>
      <c r="J529">
        <v>866</v>
      </c>
      <c r="K529">
        <v>0</v>
      </c>
      <c r="L529" s="2">
        <v>0</v>
      </c>
      <c r="M529" s="2">
        <v>0</v>
      </c>
      <c r="N529" s="2">
        <v>0</v>
      </c>
      <c r="O529" s="2">
        <v>58.27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58.27</v>
      </c>
      <c r="V529" t="s">
        <v>55</v>
      </c>
    </row>
    <row r="530" spans="1:22" hidden="1">
      <c r="A530" t="s">
        <v>8500</v>
      </c>
      <c r="B530" t="s">
        <v>8513</v>
      </c>
      <c r="C530" t="s">
        <v>1</v>
      </c>
      <c r="D530" t="s">
        <v>7879</v>
      </c>
      <c r="E530" t="s">
        <v>7883</v>
      </c>
      <c r="F530" t="s">
        <v>7884</v>
      </c>
      <c r="G530">
        <v>865</v>
      </c>
      <c r="H530">
        <v>865</v>
      </c>
      <c r="I530">
        <v>865</v>
      </c>
      <c r="J530">
        <v>865</v>
      </c>
      <c r="K530">
        <v>0</v>
      </c>
      <c r="L530" s="2">
        <v>0</v>
      </c>
      <c r="M530" s="2">
        <v>0</v>
      </c>
      <c r="N530" s="2">
        <v>0</v>
      </c>
      <c r="O530" s="2">
        <v>18.95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18.95</v>
      </c>
      <c r="V530" t="s">
        <v>55</v>
      </c>
    </row>
    <row r="531" spans="1:22" hidden="1">
      <c r="A531" t="s">
        <v>8500</v>
      </c>
      <c r="B531" t="s">
        <v>8513</v>
      </c>
      <c r="C531" t="s">
        <v>1</v>
      </c>
      <c r="D531" t="s">
        <v>7879</v>
      </c>
      <c r="E531" t="s">
        <v>7883</v>
      </c>
      <c r="F531" t="s">
        <v>7884</v>
      </c>
      <c r="G531">
        <v>864</v>
      </c>
      <c r="H531">
        <v>864</v>
      </c>
      <c r="I531">
        <v>864</v>
      </c>
      <c r="J531">
        <v>864</v>
      </c>
      <c r="K531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t="s">
        <v>55</v>
      </c>
    </row>
    <row r="532" spans="1:22" hidden="1">
      <c r="A532" t="s">
        <v>8500</v>
      </c>
      <c r="B532" t="s">
        <v>8513</v>
      </c>
      <c r="C532" t="s">
        <v>1</v>
      </c>
      <c r="D532" t="s">
        <v>7879</v>
      </c>
      <c r="E532" t="s">
        <v>7883</v>
      </c>
      <c r="F532" t="s">
        <v>7884</v>
      </c>
      <c r="G532">
        <v>863</v>
      </c>
      <c r="H532">
        <v>863</v>
      </c>
      <c r="I532">
        <v>863</v>
      </c>
      <c r="J532">
        <v>863</v>
      </c>
      <c r="K532">
        <v>0</v>
      </c>
      <c r="L532" s="2">
        <v>0</v>
      </c>
      <c r="M532" s="2">
        <v>0</v>
      </c>
      <c r="N532" s="2">
        <v>0</v>
      </c>
      <c r="O532" s="2">
        <v>21.98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21.98</v>
      </c>
      <c r="V532" t="s">
        <v>55</v>
      </c>
    </row>
    <row r="533" spans="1:22" hidden="1">
      <c r="A533" t="s">
        <v>8500</v>
      </c>
      <c r="B533" t="s">
        <v>8513</v>
      </c>
      <c r="C533" t="s">
        <v>1</v>
      </c>
      <c r="D533" t="s">
        <v>7879</v>
      </c>
      <c r="E533" t="s">
        <v>7883</v>
      </c>
      <c r="F533" t="s">
        <v>7884</v>
      </c>
      <c r="G533">
        <v>862</v>
      </c>
      <c r="H533">
        <v>862</v>
      </c>
      <c r="I533">
        <v>862</v>
      </c>
      <c r="J533">
        <v>862</v>
      </c>
      <c r="K533">
        <v>0</v>
      </c>
      <c r="L533" s="2">
        <v>0</v>
      </c>
      <c r="M533" s="2">
        <v>0</v>
      </c>
      <c r="N533" s="2">
        <v>0</v>
      </c>
      <c r="O533" s="2">
        <v>32.25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32.25</v>
      </c>
      <c r="V533" t="s">
        <v>55</v>
      </c>
    </row>
    <row r="534" spans="1:22" hidden="1">
      <c r="A534" t="s">
        <v>8500</v>
      </c>
      <c r="B534" t="s">
        <v>8513</v>
      </c>
      <c r="C534" t="s">
        <v>1</v>
      </c>
      <c r="D534" t="s">
        <v>7879</v>
      </c>
      <c r="E534" t="s">
        <v>7883</v>
      </c>
      <c r="F534" t="s">
        <v>7884</v>
      </c>
      <c r="G534">
        <v>861</v>
      </c>
      <c r="H534">
        <v>861</v>
      </c>
      <c r="I534">
        <v>861</v>
      </c>
      <c r="J534">
        <v>861</v>
      </c>
      <c r="K534">
        <v>0</v>
      </c>
      <c r="L534" s="2">
        <v>0</v>
      </c>
      <c r="M534" s="2">
        <v>0</v>
      </c>
      <c r="N534" s="2">
        <v>0</v>
      </c>
      <c r="O534" s="2">
        <v>16.8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16.8</v>
      </c>
      <c r="V534" t="s">
        <v>55</v>
      </c>
    </row>
    <row r="535" spans="1:22" hidden="1">
      <c r="A535" t="s">
        <v>8500</v>
      </c>
      <c r="B535" t="s">
        <v>8513</v>
      </c>
      <c r="C535" t="s">
        <v>1</v>
      </c>
      <c r="D535" t="s">
        <v>7879</v>
      </c>
      <c r="E535" t="s">
        <v>7883</v>
      </c>
      <c r="F535" t="s">
        <v>7884</v>
      </c>
      <c r="G535">
        <v>860</v>
      </c>
      <c r="H535">
        <v>860</v>
      </c>
      <c r="I535">
        <v>860</v>
      </c>
      <c r="J535">
        <v>860</v>
      </c>
      <c r="K535">
        <v>0</v>
      </c>
      <c r="L535" s="2">
        <v>0</v>
      </c>
      <c r="M535" s="2">
        <v>0</v>
      </c>
      <c r="N535" s="2">
        <v>0</v>
      </c>
      <c r="O535" s="2">
        <v>21.32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21.32</v>
      </c>
      <c r="V535" t="s">
        <v>55</v>
      </c>
    </row>
    <row r="536" spans="1:22" hidden="1">
      <c r="A536" t="s">
        <v>8500</v>
      </c>
      <c r="B536" t="s">
        <v>8513</v>
      </c>
      <c r="C536" t="s">
        <v>1</v>
      </c>
      <c r="D536" t="s">
        <v>7879</v>
      </c>
      <c r="E536" t="s">
        <v>7883</v>
      </c>
      <c r="F536" t="s">
        <v>7884</v>
      </c>
      <c r="G536">
        <v>859</v>
      </c>
      <c r="H536">
        <v>859</v>
      </c>
      <c r="I536">
        <v>859</v>
      </c>
      <c r="J536">
        <v>859</v>
      </c>
      <c r="K536">
        <v>0</v>
      </c>
      <c r="L536" s="2">
        <v>0</v>
      </c>
      <c r="M536" s="2">
        <v>0</v>
      </c>
      <c r="N536" s="2">
        <v>0</v>
      </c>
      <c r="O536" s="2">
        <v>26.5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26.5</v>
      </c>
      <c r="V536" t="s">
        <v>55</v>
      </c>
    </row>
    <row r="537" spans="1:22" hidden="1">
      <c r="A537" t="s">
        <v>8500</v>
      </c>
      <c r="B537" t="s">
        <v>8513</v>
      </c>
      <c r="C537" t="s">
        <v>1</v>
      </c>
      <c r="D537" t="s">
        <v>7879</v>
      </c>
      <c r="E537" t="s">
        <v>7883</v>
      </c>
      <c r="F537" t="s">
        <v>7884</v>
      </c>
      <c r="G537">
        <v>858</v>
      </c>
      <c r="H537">
        <v>858</v>
      </c>
      <c r="I537">
        <v>858</v>
      </c>
      <c r="J537">
        <v>858</v>
      </c>
      <c r="K537">
        <v>0</v>
      </c>
      <c r="L537" s="2">
        <v>0</v>
      </c>
      <c r="M537" s="2">
        <v>0</v>
      </c>
      <c r="N537" s="2">
        <v>0</v>
      </c>
      <c r="O537" s="2">
        <v>12.49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12.49</v>
      </c>
      <c r="V537" t="s">
        <v>55</v>
      </c>
    </row>
    <row r="538" spans="1:22" hidden="1">
      <c r="A538" t="s">
        <v>8500</v>
      </c>
      <c r="B538" t="s">
        <v>8513</v>
      </c>
      <c r="C538" t="s">
        <v>1</v>
      </c>
      <c r="D538" t="s">
        <v>7879</v>
      </c>
      <c r="E538" t="s">
        <v>7883</v>
      </c>
      <c r="F538" t="s">
        <v>7884</v>
      </c>
      <c r="G538">
        <v>857</v>
      </c>
      <c r="H538">
        <v>857</v>
      </c>
      <c r="I538">
        <v>857</v>
      </c>
      <c r="J538">
        <v>857</v>
      </c>
      <c r="K538">
        <v>0</v>
      </c>
      <c r="L538" s="2">
        <v>0</v>
      </c>
      <c r="M538" s="2">
        <v>0</v>
      </c>
      <c r="N538" s="2">
        <v>0</v>
      </c>
      <c r="O538" s="2">
        <v>9.5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9.5</v>
      </c>
      <c r="V538" t="s">
        <v>55</v>
      </c>
    </row>
    <row r="539" spans="1:22" hidden="1">
      <c r="A539" t="s">
        <v>8500</v>
      </c>
      <c r="B539" t="s">
        <v>8513</v>
      </c>
      <c r="C539" t="s">
        <v>1</v>
      </c>
      <c r="D539" t="s">
        <v>7879</v>
      </c>
      <c r="E539" t="s">
        <v>7883</v>
      </c>
      <c r="F539" t="s">
        <v>7884</v>
      </c>
      <c r="G539">
        <v>856</v>
      </c>
      <c r="H539">
        <v>856</v>
      </c>
      <c r="I539">
        <v>856</v>
      </c>
      <c r="J539">
        <v>856</v>
      </c>
      <c r="K539">
        <v>0</v>
      </c>
      <c r="L539" s="2">
        <v>0</v>
      </c>
      <c r="M539" s="2">
        <v>0</v>
      </c>
      <c r="N539" s="2">
        <v>0</v>
      </c>
      <c r="O539" s="2">
        <v>18.04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18.04</v>
      </c>
      <c r="V539" t="s">
        <v>55</v>
      </c>
    </row>
    <row r="540" spans="1:22" hidden="1">
      <c r="A540" t="s">
        <v>8500</v>
      </c>
      <c r="B540" t="s">
        <v>8513</v>
      </c>
      <c r="C540" t="s">
        <v>1</v>
      </c>
      <c r="D540" t="s">
        <v>7879</v>
      </c>
      <c r="E540" t="s">
        <v>7883</v>
      </c>
      <c r="F540" t="s">
        <v>7884</v>
      </c>
      <c r="G540">
        <v>855</v>
      </c>
      <c r="H540">
        <v>855</v>
      </c>
      <c r="I540">
        <v>855</v>
      </c>
      <c r="J540">
        <v>855</v>
      </c>
      <c r="K540">
        <v>0</v>
      </c>
      <c r="L540" s="2">
        <v>0</v>
      </c>
      <c r="M540" s="2">
        <v>0</v>
      </c>
      <c r="N540" s="2">
        <v>0</v>
      </c>
      <c r="O540" s="2">
        <v>2.95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2.95</v>
      </c>
      <c r="V540" t="s">
        <v>55</v>
      </c>
    </row>
    <row r="541" spans="1:22" hidden="1">
      <c r="A541" t="s">
        <v>8500</v>
      </c>
      <c r="B541" t="s">
        <v>8513</v>
      </c>
      <c r="C541" t="s">
        <v>1</v>
      </c>
      <c r="D541" t="s">
        <v>7879</v>
      </c>
      <c r="E541" t="s">
        <v>7883</v>
      </c>
      <c r="F541" t="s">
        <v>7884</v>
      </c>
      <c r="G541">
        <v>854</v>
      </c>
      <c r="H541">
        <v>854</v>
      </c>
      <c r="I541">
        <v>854</v>
      </c>
      <c r="J541">
        <v>854</v>
      </c>
      <c r="K541">
        <v>0</v>
      </c>
      <c r="L541" s="2">
        <v>0</v>
      </c>
      <c r="M541" s="2">
        <v>0</v>
      </c>
      <c r="N541" s="2">
        <v>0</v>
      </c>
      <c r="O541" s="2">
        <v>4.5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4.5</v>
      </c>
      <c r="V541" t="s">
        <v>55</v>
      </c>
    </row>
    <row r="542" spans="1:22" hidden="1">
      <c r="A542" t="s">
        <v>8500</v>
      </c>
      <c r="B542" t="s">
        <v>8513</v>
      </c>
      <c r="C542" t="s">
        <v>1</v>
      </c>
      <c r="D542" t="s">
        <v>7879</v>
      </c>
      <c r="E542" t="s">
        <v>7883</v>
      </c>
      <c r="F542" t="s">
        <v>7884</v>
      </c>
      <c r="G542">
        <v>853</v>
      </c>
      <c r="H542">
        <v>853</v>
      </c>
      <c r="I542">
        <v>853</v>
      </c>
      <c r="J542">
        <v>853</v>
      </c>
      <c r="K542">
        <v>0</v>
      </c>
      <c r="L542" s="2">
        <v>0</v>
      </c>
      <c r="M542" s="2">
        <v>0</v>
      </c>
      <c r="N542" s="2">
        <v>0</v>
      </c>
      <c r="O542" s="2">
        <v>25.73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25.73</v>
      </c>
      <c r="V542" t="s">
        <v>55</v>
      </c>
    </row>
    <row r="543" spans="1:22" hidden="1">
      <c r="A543" t="s">
        <v>8500</v>
      </c>
      <c r="B543" t="s">
        <v>8513</v>
      </c>
      <c r="C543" t="s">
        <v>1</v>
      </c>
      <c r="D543" t="s">
        <v>7879</v>
      </c>
      <c r="E543" t="s">
        <v>7883</v>
      </c>
      <c r="F543" t="s">
        <v>7884</v>
      </c>
      <c r="G543">
        <v>852</v>
      </c>
      <c r="H543">
        <v>852</v>
      </c>
      <c r="I543">
        <v>852</v>
      </c>
      <c r="J543">
        <v>852</v>
      </c>
      <c r="K543">
        <v>0</v>
      </c>
      <c r="L543" s="2">
        <v>0</v>
      </c>
      <c r="M543" s="2">
        <v>0</v>
      </c>
      <c r="N543" s="2">
        <v>0</v>
      </c>
      <c r="O543" s="2">
        <v>9.5500000000000007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9.5500000000000007</v>
      </c>
      <c r="V543" t="s">
        <v>55</v>
      </c>
    </row>
    <row r="544" spans="1:22" hidden="1">
      <c r="A544" t="s">
        <v>8500</v>
      </c>
      <c r="B544" t="s">
        <v>8513</v>
      </c>
      <c r="C544" t="s">
        <v>1</v>
      </c>
      <c r="D544" t="s">
        <v>7879</v>
      </c>
      <c r="E544" t="s">
        <v>7883</v>
      </c>
      <c r="F544" t="s">
        <v>7884</v>
      </c>
      <c r="G544">
        <v>851</v>
      </c>
      <c r="H544">
        <v>851</v>
      </c>
      <c r="I544">
        <v>851</v>
      </c>
      <c r="J544">
        <v>851</v>
      </c>
      <c r="K544">
        <v>0</v>
      </c>
      <c r="L544" s="2">
        <v>0</v>
      </c>
      <c r="M544" s="2">
        <v>0</v>
      </c>
      <c r="N544" s="2">
        <v>0</v>
      </c>
      <c r="O544" s="2">
        <v>7.65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7.65</v>
      </c>
      <c r="V544" t="s">
        <v>55</v>
      </c>
    </row>
    <row r="545" spans="1:22" hidden="1">
      <c r="A545" t="s">
        <v>8500</v>
      </c>
      <c r="B545" t="s">
        <v>8513</v>
      </c>
      <c r="C545" t="s">
        <v>1</v>
      </c>
      <c r="D545" t="s">
        <v>7879</v>
      </c>
      <c r="E545" t="s">
        <v>7883</v>
      </c>
      <c r="F545" t="s">
        <v>7884</v>
      </c>
      <c r="G545">
        <v>850</v>
      </c>
      <c r="H545">
        <v>850</v>
      </c>
      <c r="I545">
        <v>850</v>
      </c>
      <c r="J545">
        <v>850</v>
      </c>
      <c r="K545">
        <v>0</v>
      </c>
      <c r="L545" s="2">
        <v>0</v>
      </c>
      <c r="M545" s="2">
        <v>0</v>
      </c>
      <c r="N545" s="2">
        <v>0</v>
      </c>
      <c r="O545" s="2">
        <v>42.7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42.7</v>
      </c>
      <c r="V545" t="s">
        <v>55</v>
      </c>
    </row>
    <row r="546" spans="1:22" hidden="1">
      <c r="A546" t="s">
        <v>8500</v>
      </c>
      <c r="B546" t="s">
        <v>8513</v>
      </c>
      <c r="C546" t="s">
        <v>1</v>
      </c>
      <c r="D546" t="s">
        <v>7879</v>
      </c>
      <c r="E546" t="s">
        <v>7883</v>
      </c>
      <c r="F546" t="s">
        <v>7884</v>
      </c>
      <c r="G546">
        <v>849</v>
      </c>
      <c r="H546">
        <v>849</v>
      </c>
      <c r="I546">
        <v>849</v>
      </c>
      <c r="J546">
        <v>849</v>
      </c>
      <c r="K546">
        <v>0</v>
      </c>
      <c r="L546" s="2">
        <v>0</v>
      </c>
      <c r="M546" s="2">
        <v>0</v>
      </c>
      <c r="N546" s="2">
        <v>0</v>
      </c>
      <c r="O546" s="2">
        <v>11.2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11.2</v>
      </c>
      <c r="V546" t="s">
        <v>55</v>
      </c>
    </row>
    <row r="547" spans="1:22" hidden="1">
      <c r="A547" t="s">
        <v>8500</v>
      </c>
      <c r="B547" t="s">
        <v>8513</v>
      </c>
      <c r="C547" t="s">
        <v>1</v>
      </c>
      <c r="D547" t="s">
        <v>7879</v>
      </c>
      <c r="E547" t="s">
        <v>7883</v>
      </c>
      <c r="F547" t="s">
        <v>7884</v>
      </c>
      <c r="G547">
        <v>848</v>
      </c>
      <c r="H547">
        <v>848</v>
      </c>
      <c r="I547">
        <v>848</v>
      </c>
      <c r="J547">
        <v>848</v>
      </c>
      <c r="K547">
        <v>0</v>
      </c>
      <c r="L547" s="2">
        <v>0</v>
      </c>
      <c r="M547" s="2">
        <v>0</v>
      </c>
      <c r="N547" s="2">
        <v>0</v>
      </c>
      <c r="O547" s="2">
        <v>6.9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6.9</v>
      </c>
      <c r="V547" t="s">
        <v>55</v>
      </c>
    </row>
    <row r="548" spans="1:22" hidden="1">
      <c r="A548" t="s">
        <v>8500</v>
      </c>
      <c r="B548" t="s">
        <v>8513</v>
      </c>
      <c r="C548" t="s">
        <v>1</v>
      </c>
      <c r="D548" t="s">
        <v>7879</v>
      </c>
      <c r="E548" t="s">
        <v>7883</v>
      </c>
      <c r="F548" t="s">
        <v>7884</v>
      </c>
      <c r="G548">
        <v>847</v>
      </c>
      <c r="H548">
        <v>847</v>
      </c>
      <c r="I548">
        <v>847</v>
      </c>
      <c r="J548">
        <v>847</v>
      </c>
      <c r="K548">
        <v>0</v>
      </c>
      <c r="L548" s="2">
        <v>0</v>
      </c>
      <c r="M548" s="2">
        <v>0</v>
      </c>
      <c r="N548" s="2">
        <v>0</v>
      </c>
      <c r="O548" s="2">
        <v>14.9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14.9</v>
      </c>
      <c r="V548" t="s">
        <v>55</v>
      </c>
    </row>
    <row r="549" spans="1:22" hidden="1">
      <c r="A549" t="s">
        <v>8500</v>
      </c>
      <c r="B549" t="s">
        <v>8513</v>
      </c>
      <c r="C549" t="s">
        <v>1</v>
      </c>
      <c r="D549" t="s">
        <v>7879</v>
      </c>
      <c r="E549" t="s">
        <v>7883</v>
      </c>
      <c r="F549" t="s">
        <v>7884</v>
      </c>
      <c r="G549">
        <v>846</v>
      </c>
      <c r="H549">
        <v>846</v>
      </c>
      <c r="I549">
        <v>846</v>
      </c>
      <c r="J549">
        <v>846</v>
      </c>
      <c r="K549">
        <v>0</v>
      </c>
      <c r="L549" s="2">
        <v>0</v>
      </c>
      <c r="M549" s="2">
        <v>0</v>
      </c>
      <c r="N549" s="2">
        <v>0</v>
      </c>
      <c r="O549" s="2">
        <v>9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9</v>
      </c>
      <c r="V549" t="s">
        <v>55</v>
      </c>
    </row>
    <row r="550" spans="1:22" hidden="1">
      <c r="A550" t="s">
        <v>8500</v>
      </c>
      <c r="B550" t="s">
        <v>8513</v>
      </c>
      <c r="C550" t="s">
        <v>1</v>
      </c>
      <c r="D550" t="s">
        <v>7879</v>
      </c>
      <c r="E550" t="s">
        <v>7883</v>
      </c>
      <c r="F550" t="s">
        <v>7884</v>
      </c>
      <c r="G550">
        <v>845</v>
      </c>
      <c r="H550">
        <v>845</v>
      </c>
      <c r="I550">
        <v>845</v>
      </c>
      <c r="J550">
        <v>845</v>
      </c>
      <c r="K550">
        <v>0</v>
      </c>
      <c r="L550" s="2">
        <v>0</v>
      </c>
      <c r="M550" s="2">
        <v>0</v>
      </c>
      <c r="N550" s="2">
        <v>0</v>
      </c>
      <c r="O550" s="2">
        <v>18.059999999999999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18.059999999999999</v>
      </c>
      <c r="V550" t="s">
        <v>55</v>
      </c>
    </row>
    <row r="551" spans="1:22" hidden="1">
      <c r="A551" t="s">
        <v>8500</v>
      </c>
      <c r="B551" t="s">
        <v>8513</v>
      </c>
      <c r="C551" t="s">
        <v>1</v>
      </c>
      <c r="D551" t="s">
        <v>7879</v>
      </c>
      <c r="E551" t="s">
        <v>7883</v>
      </c>
      <c r="F551" t="s">
        <v>7884</v>
      </c>
      <c r="G551">
        <v>844</v>
      </c>
      <c r="H551">
        <v>844</v>
      </c>
      <c r="I551">
        <v>844</v>
      </c>
      <c r="J551">
        <v>844</v>
      </c>
      <c r="K551">
        <v>0</v>
      </c>
      <c r="L551" s="2">
        <v>0</v>
      </c>
      <c r="M551" s="2">
        <v>0</v>
      </c>
      <c r="N551" s="2">
        <v>0</v>
      </c>
      <c r="O551" s="2">
        <v>28.5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28.5</v>
      </c>
      <c r="V551" t="s">
        <v>55</v>
      </c>
    </row>
    <row r="552" spans="1:22" hidden="1">
      <c r="A552" t="s">
        <v>8500</v>
      </c>
      <c r="B552" t="s">
        <v>8513</v>
      </c>
      <c r="C552" t="s">
        <v>1</v>
      </c>
      <c r="D552" t="s">
        <v>7879</v>
      </c>
      <c r="E552" t="s">
        <v>7883</v>
      </c>
      <c r="F552" t="s">
        <v>7884</v>
      </c>
      <c r="G552">
        <v>843</v>
      </c>
      <c r="H552">
        <v>843</v>
      </c>
      <c r="I552">
        <v>843</v>
      </c>
      <c r="J552">
        <v>843</v>
      </c>
      <c r="K55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</row>
    <row r="553" spans="1:22" hidden="1">
      <c r="A553" t="s">
        <v>8500</v>
      </c>
      <c r="B553" t="s">
        <v>8513</v>
      </c>
      <c r="C553" t="s">
        <v>1</v>
      </c>
      <c r="D553" t="s">
        <v>7879</v>
      </c>
      <c r="E553" t="s">
        <v>7883</v>
      </c>
      <c r="F553" t="s">
        <v>7884</v>
      </c>
      <c r="G553">
        <v>842</v>
      </c>
      <c r="H553">
        <v>842</v>
      </c>
      <c r="I553">
        <v>842</v>
      </c>
      <c r="J553">
        <v>842</v>
      </c>
      <c r="K553">
        <v>0</v>
      </c>
      <c r="L553" s="2">
        <v>0</v>
      </c>
      <c r="M553" s="2">
        <v>0</v>
      </c>
      <c r="N553" s="2">
        <v>0</v>
      </c>
      <c r="O553" s="2">
        <v>34.020000000000003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34.020000000000003</v>
      </c>
      <c r="V553" t="s">
        <v>55</v>
      </c>
    </row>
    <row r="554" spans="1:22" hidden="1">
      <c r="A554" t="s">
        <v>8500</v>
      </c>
      <c r="B554" t="s">
        <v>8513</v>
      </c>
      <c r="C554" t="s">
        <v>1</v>
      </c>
      <c r="D554" t="s">
        <v>7879</v>
      </c>
      <c r="E554" t="s">
        <v>7883</v>
      </c>
      <c r="F554" t="s">
        <v>7884</v>
      </c>
      <c r="G554">
        <v>841</v>
      </c>
      <c r="H554">
        <v>841</v>
      </c>
      <c r="I554">
        <v>841</v>
      </c>
      <c r="J554">
        <v>841</v>
      </c>
      <c r="K554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</row>
    <row r="555" spans="1:22" hidden="1">
      <c r="A555" t="s">
        <v>8500</v>
      </c>
      <c r="B555" t="s">
        <v>8513</v>
      </c>
      <c r="C555" t="s">
        <v>1</v>
      </c>
      <c r="D555" t="s">
        <v>7879</v>
      </c>
      <c r="E555" t="s">
        <v>7883</v>
      </c>
      <c r="F555" t="s">
        <v>7884</v>
      </c>
      <c r="G555">
        <v>840</v>
      </c>
      <c r="H555">
        <v>840</v>
      </c>
      <c r="I555">
        <v>840</v>
      </c>
      <c r="J555">
        <v>840</v>
      </c>
      <c r="K555">
        <v>0</v>
      </c>
      <c r="L555" s="2">
        <v>0</v>
      </c>
      <c r="M555" s="2">
        <v>0</v>
      </c>
      <c r="N555" s="2">
        <v>0</v>
      </c>
      <c r="O555" s="2">
        <v>5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5</v>
      </c>
      <c r="V555" t="s">
        <v>55</v>
      </c>
    </row>
    <row r="556" spans="1:22" hidden="1">
      <c r="A556" t="s">
        <v>8500</v>
      </c>
      <c r="B556" t="s">
        <v>8513</v>
      </c>
      <c r="C556" t="s">
        <v>1</v>
      </c>
      <c r="D556" t="s">
        <v>7879</v>
      </c>
      <c r="E556" t="s">
        <v>7883</v>
      </c>
      <c r="F556" t="s">
        <v>7884</v>
      </c>
      <c r="G556">
        <v>839</v>
      </c>
      <c r="H556">
        <v>839</v>
      </c>
      <c r="I556">
        <v>839</v>
      </c>
      <c r="J556">
        <v>839</v>
      </c>
      <c r="K556">
        <v>0</v>
      </c>
      <c r="L556" s="2">
        <v>0</v>
      </c>
      <c r="M556" s="2">
        <v>0</v>
      </c>
      <c r="N556" s="2">
        <v>0</v>
      </c>
      <c r="O556" s="2">
        <v>24.62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24.62</v>
      </c>
      <c r="V556" t="s">
        <v>55</v>
      </c>
    </row>
    <row r="557" spans="1:22" hidden="1">
      <c r="A557" t="s">
        <v>8500</v>
      </c>
      <c r="B557" t="s">
        <v>8513</v>
      </c>
      <c r="C557" t="s">
        <v>1</v>
      </c>
      <c r="D557" t="s">
        <v>7879</v>
      </c>
      <c r="E557" t="s">
        <v>7883</v>
      </c>
      <c r="F557" t="s">
        <v>7884</v>
      </c>
      <c r="G557">
        <v>838</v>
      </c>
      <c r="H557">
        <v>838</v>
      </c>
      <c r="I557">
        <v>838</v>
      </c>
      <c r="J557">
        <v>838</v>
      </c>
      <c r="K557">
        <v>0</v>
      </c>
      <c r="L557" s="2">
        <v>0</v>
      </c>
      <c r="M557" s="2">
        <v>0</v>
      </c>
      <c r="N557" s="2">
        <v>0</v>
      </c>
      <c r="O557" s="2">
        <v>3.25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3.25</v>
      </c>
      <c r="V557" t="s">
        <v>55</v>
      </c>
    </row>
    <row r="558" spans="1:22" hidden="1">
      <c r="A558" t="s">
        <v>8500</v>
      </c>
      <c r="B558" t="s">
        <v>8513</v>
      </c>
      <c r="C558" t="s">
        <v>1</v>
      </c>
      <c r="D558" t="s">
        <v>7879</v>
      </c>
      <c r="E558" t="s">
        <v>7883</v>
      </c>
      <c r="F558" t="s">
        <v>7884</v>
      </c>
      <c r="G558">
        <v>837</v>
      </c>
      <c r="H558">
        <v>837</v>
      </c>
      <c r="I558">
        <v>837</v>
      </c>
      <c r="J558">
        <v>837</v>
      </c>
      <c r="K558">
        <v>0</v>
      </c>
      <c r="L558" s="2">
        <v>0</v>
      </c>
      <c r="M558" s="2">
        <v>0</v>
      </c>
      <c r="N558" s="2">
        <v>0</v>
      </c>
      <c r="O558" s="2">
        <v>8.34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8.34</v>
      </c>
      <c r="V558" t="s">
        <v>55</v>
      </c>
    </row>
    <row r="559" spans="1:22" hidden="1">
      <c r="A559" t="s">
        <v>8500</v>
      </c>
      <c r="B559" t="s">
        <v>8513</v>
      </c>
      <c r="C559" t="s">
        <v>1</v>
      </c>
      <c r="D559" t="s">
        <v>7879</v>
      </c>
      <c r="E559" t="s">
        <v>7883</v>
      </c>
      <c r="F559" t="s">
        <v>7884</v>
      </c>
      <c r="G559">
        <v>836</v>
      </c>
      <c r="H559">
        <v>836</v>
      </c>
      <c r="I559">
        <v>836</v>
      </c>
      <c r="J559">
        <v>836</v>
      </c>
      <c r="K559">
        <v>0</v>
      </c>
      <c r="L559" s="2">
        <v>0</v>
      </c>
      <c r="M559" s="2">
        <v>0</v>
      </c>
      <c r="N559" s="2">
        <v>0</v>
      </c>
      <c r="O559" s="2">
        <v>63.04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63.04</v>
      </c>
      <c r="V559" t="s">
        <v>55</v>
      </c>
    </row>
    <row r="560" spans="1:22" hidden="1">
      <c r="A560" t="s">
        <v>8500</v>
      </c>
      <c r="B560" t="s">
        <v>8513</v>
      </c>
      <c r="C560" t="s">
        <v>1</v>
      </c>
      <c r="D560" t="s">
        <v>7879</v>
      </c>
      <c r="E560" t="s">
        <v>7883</v>
      </c>
      <c r="F560" t="s">
        <v>7884</v>
      </c>
      <c r="G560">
        <v>835</v>
      </c>
      <c r="H560">
        <v>835</v>
      </c>
      <c r="I560">
        <v>835</v>
      </c>
      <c r="J560">
        <v>835</v>
      </c>
      <c r="K560">
        <v>0</v>
      </c>
      <c r="L560" s="2">
        <v>0</v>
      </c>
      <c r="M560" s="2">
        <v>0</v>
      </c>
      <c r="N560" s="2">
        <v>0</v>
      </c>
      <c r="O560" s="2">
        <v>6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6</v>
      </c>
      <c r="V560" t="s">
        <v>55</v>
      </c>
    </row>
    <row r="561" spans="1:22" hidden="1">
      <c r="A561" t="s">
        <v>8500</v>
      </c>
      <c r="B561" t="s">
        <v>8513</v>
      </c>
      <c r="C561" t="s">
        <v>1</v>
      </c>
      <c r="D561" t="s">
        <v>7879</v>
      </c>
      <c r="E561" t="s">
        <v>7883</v>
      </c>
      <c r="F561" t="s">
        <v>7884</v>
      </c>
      <c r="G561">
        <v>834</v>
      </c>
      <c r="H561">
        <v>834</v>
      </c>
      <c r="I561">
        <v>834</v>
      </c>
      <c r="J561">
        <v>834</v>
      </c>
      <c r="K561">
        <v>0</v>
      </c>
      <c r="L561" s="2">
        <v>0</v>
      </c>
      <c r="M561" s="2">
        <v>0</v>
      </c>
      <c r="N561" s="2">
        <v>0</v>
      </c>
      <c r="O561" s="2">
        <v>4.46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4.46</v>
      </c>
      <c r="V561" t="s">
        <v>55</v>
      </c>
    </row>
    <row r="562" spans="1:22" hidden="1">
      <c r="A562" t="s">
        <v>8500</v>
      </c>
      <c r="B562" t="s">
        <v>8511</v>
      </c>
      <c r="C562" t="s">
        <v>1</v>
      </c>
      <c r="D562" t="s">
        <v>7879</v>
      </c>
      <c r="E562" t="s">
        <v>8046</v>
      </c>
      <c r="F562" t="s">
        <v>8047</v>
      </c>
      <c r="G562">
        <v>44</v>
      </c>
      <c r="H562">
        <v>44</v>
      </c>
      <c r="I562">
        <v>44</v>
      </c>
      <c r="J562">
        <v>44</v>
      </c>
      <c r="K562">
        <v>0</v>
      </c>
      <c r="L562" s="2">
        <v>0</v>
      </c>
      <c r="M562" s="2">
        <v>0</v>
      </c>
      <c r="N562" s="2">
        <v>0</v>
      </c>
      <c r="O562" s="2">
        <v>198.43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198.43</v>
      </c>
      <c r="V562" t="s">
        <v>55</v>
      </c>
    </row>
    <row r="563" spans="1:22" hidden="1">
      <c r="A563" t="s">
        <v>8500</v>
      </c>
      <c r="B563" t="s">
        <v>8506</v>
      </c>
      <c r="C563" t="s">
        <v>1</v>
      </c>
      <c r="D563" t="s">
        <v>7879</v>
      </c>
      <c r="E563" t="s">
        <v>8046</v>
      </c>
      <c r="F563" t="s">
        <v>8047</v>
      </c>
      <c r="G563">
        <v>45</v>
      </c>
      <c r="H563">
        <v>45</v>
      </c>
      <c r="I563">
        <v>45</v>
      </c>
      <c r="J563">
        <v>45</v>
      </c>
      <c r="K563">
        <v>0</v>
      </c>
      <c r="L563" s="2">
        <v>0</v>
      </c>
      <c r="M563" s="2">
        <v>0</v>
      </c>
      <c r="N563" s="2">
        <v>0</v>
      </c>
      <c r="O563" s="2">
        <v>162.72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162.72</v>
      </c>
      <c r="V563" t="s">
        <v>55</v>
      </c>
    </row>
    <row r="564" spans="1:22" hidden="1">
      <c r="A564" t="s">
        <v>8500</v>
      </c>
      <c r="B564" t="s">
        <v>8506</v>
      </c>
      <c r="C564" t="s">
        <v>1</v>
      </c>
      <c r="D564" t="s">
        <v>7879</v>
      </c>
      <c r="E564" t="s">
        <v>8046</v>
      </c>
      <c r="F564" t="s">
        <v>8047</v>
      </c>
      <c r="G564">
        <v>46</v>
      </c>
      <c r="H564">
        <v>46</v>
      </c>
      <c r="I564">
        <v>46</v>
      </c>
      <c r="J564">
        <v>46</v>
      </c>
      <c r="K564">
        <v>0</v>
      </c>
      <c r="L564" s="2">
        <v>0</v>
      </c>
      <c r="M564" s="2">
        <v>0</v>
      </c>
      <c r="N564" s="2">
        <v>0</v>
      </c>
      <c r="O564" s="2">
        <v>96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96</v>
      </c>
      <c r="V564" t="s">
        <v>55</v>
      </c>
    </row>
    <row r="565" spans="1:22" hidden="1">
      <c r="A565" t="s">
        <v>8500</v>
      </c>
      <c r="B565" t="s">
        <v>8520</v>
      </c>
      <c r="C565" t="s">
        <v>1</v>
      </c>
      <c r="D565" t="s">
        <v>7879</v>
      </c>
      <c r="E565" t="s">
        <v>8046</v>
      </c>
      <c r="F565" t="s">
        <v>8047</v>
      </c>
      <c r="G565">
        <v>47</v>
      </c>
      <c r="H565">
        <v>47</v>
      </c>
      <c r="I565">
        <v>47</v>
      </c>
      <c r="J565">
        <v>47</v>
      </c>
      <c r="K565">
        <v>0</v>
      </c>
      <c r="L565" s="2">
        <v>0</v>
      </c>
      <c r="M565" s="2">
        <v>0</v>
      </c>
      <c r="N565" s="2">
        <v>0</v>
      </c>
      <c r="O565" s="2">
        <v>194.21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194.21</v>
      </c>
      <c r="V565" t="s">
        <v>55</v>
      </c>
    </row>
    <row r="566" spans="1:22" hidden="1">
      <c r="A566" t="s">
        <v>8500</v>
      </c>
      <c r="B566" t="s">
        <v>8513</v>
      </c>
      <c r="C566" t="s">
        <v>1</v>
      </c>
      <c r="D566" t="s">
        <v>7879</v>
      </c>
      <c r="E566" t="s">
        <v>7881</v>
      </c>
      <c r="F566" t="s">
        <v>7880</v>
      </c>
      <c r="G566">
        <v>1611</v>
      </c>
      <c r="H566">
        <v>1611</v>
      </c>
      <c r="I566">
        <v>1611</v>
      </c>
      <c r="J566">
        <v>1611</v>
      </c>
      <c r="K566">
        <v>0</v>
      </c>
      <c r="L566" s="2">
        <v>0</v>
      </c>
      <c r="M566" s="2">
        <v>0</v>
      </c>
      <c r="N566" s="2">
        <v>0</v>
      </c>
      <c r="O566" s="2">
        <v>383.1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383.1</v>
      </c>
      <c r="V566" t="s">
        <v>55</v>
      </c>
    </row>
    <row r="567" spans="1:22" hidden="1">
      <c r="A567" t="s">
        <v>8500</v>
      </c>
      <c r="B567" t="s">
        <v>8513</v>
      </c>
      <c r="C567" t="s">
        <v>1</v>
      </c>
      <c r="D567" t="s">
        <v>7879</v>
      </c>
      <c r="E567" t="s">
        <v>7881</v>
      </c>
      <c r="F567" t="s">
        <v>7880</v>
      </c>
      <c r="G567">
        <v>1612</v>
      </c>
      <c r="H567">
        <v>1612</v>
      </c>
      <c r="I567">
        <v>1612</v>
      </c>
      <c r="J567">
        <v>1612</v>
      </c>
      <c r="K567">
        <v>0</v>
      </c>
      <c r="L567" s="2">
        <v>0</v>
      </c>
      <c r="M567" s="2">
        <v>0</v>
      </c>
      <c r="N567" s="2">
        <v>0</v>
      </c>
      <c r="O567" s="2">
        <v>212.26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212.26</v>
      </c>
      <c r="V567" t="s">
        <v>55</v>
      </c>
    </row>
    <row r="568" spans="1:22" hidden="1">
      <c r="A568" t="s">
        <v>8500</v>
      </c>
      <c r="B568" t="s">
        <v>8513</v>
      </c>
      <c r="C568" t="s">
        <v>1</v>
      </c>
      <c r="D568" t="s">
        <v>7879</v>
      </c>
      <c r="E568" t="s">
        <v>7881</v>
      </c>
      <c r="F568" t="s">
        <v>7880</v>
      </c>
      <c r="G568">
        <v>1613</v>
      </c>
      <c r="H568">
        <v>1613</v>
      </c>
      <c r="I568">
        <v>1613</v>
      </c>
      <c r="J568">
        <v>1613</v>
      </c>
      <c r="K568">
        <v>0</v>
      </c>
      <c r="L568" s="2">
        <v>0</v>
      </c>
      <c r="M568" s="2">
        <v>0</v>
      </c>
      <c r="N568" s="2">
        <v>0</v>
      </c>
      <c r="O568" s="2">
        <v>40.26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40.26</v>
      </c>
      <c r="V568" t="s">
        <v>55</v>
      </c>
    </row>
    <row r="569" spans="1:22" hidden="1">
      <c r="A569" t="s">
        <v>8500</v>
      </c>
      <c r="B569" t="s">
        <v>8513</v>
      </c>
      <c r="C569" t="s">
        <v>1</v>
      </c>
      <c r="D569" t="s">
        <v>7879</v>
      </c>
      <c r="E569" t="s">
        <v>7881</v>
      </c>
      <c r="F569" t="s">
        <v>7880</v>
      </c>
      <c r="G569">
        <v>1614</v>
      </c>
      <c r="H569">
        <v>1614</v>
      </c>
      <c r="I569">
        <v>1614</v>
      </c>
      <c r="J569">
        <v>1614</v>
      </c>
      <c r="K569">
        <v>0</v>
      </c>
      <c r="L569" s="2">
        <v>0</v>
      </c>
      <c r="M569" s="2">
        <v>0</v>
      </c>
      <c r="N569" s="2">
        <v>0</v>
      </c>
      <c r="O569" s="2">
        <v>2.44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2.44</v>
      </c>
      <c r="V569" t="s">
        <v>55</v>
      </c>
    </row>
    <row r="570" spans="1:22" hidden="1">
      <c r="A570" t="s">
        <v>8500</v>
      </c>
      <c r="B570" t="s">
        <v>8513</v>
      </c>
      <c r="C570" t="s">
        <v>1</v>
      </c>
      <c r="D570" t="s">
        <v>7879</v>
      </c>
      <c r="E570" t="s">
        <v>7881</v>
      </c>
      <c r="F570" t="s">
        <v>7880</v>
      </c>
      <c r="G570">
        <v>1615</v>
      </c>
      <c r="H570">
        <v>1615</v>
      </c>
      <c r="I570">
        <v>1615</v>
      </c>
      <c r="J570">
        <v>1615</v>
      </c>
      <c r="K570">
        <v>0</v>
      </c>
      <c r="L570" s="2">
        <v>0</v>
      </c>
      <c r="M570" s="2">
        <v>0</v>
      </c>
      <c r="N570" s="2">
        <v>0</v>
      </c>
      <c r="O570" s="2">
        <v>157.91999999999999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157.91999999999999</v>
      </c>
      <c r="V570" t="s">
        <v>55</v>
      </c>
    </row>
    <row r="571" spans="1:22" hidden="1">
      <c r="A571" t="s">
        <v>8500</v>
      </c>
      <c r="B571" t="s">
        <v>8513</v>
      </c>
      <c r="C571" t="s">
        <v>1</v>
      </c>
      <c r="D571" t="s">
        <v>7879</v>
      </c>
      <c r="E571" t="s">
        <v>7881</v>
      </c>
      <c r="F571" t="s">
        <v>7880</v>
      </c>
      <c r="G571">
        <v>1616</v>
      </c>
      <c r="H571">
        <v>1616</v>
      </c>
      <c r="I571">
        <v>1616</v>
      </c>
      <c r="J571">
        <v>1616</v>
      </c>
      <c r="K571">
        <v>0</v>
      </c>
      <c r="L571" s="2">
        <v>0</v>
      </c>
      <c r="M571" s="2">
        <v>0</v>
      </c>
      <c r="N571" s="2">
        <v>0</v>
      </c>
      <c r="O571" s="2">
        <v>20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20</v>
      </c>
      <c r="V571" t="s">
        <v>55</v>
      </c>
    </row>
    <row r="572" spans="1:22" hidden="1">
      <c r="A572" t="s">
        <v>8500</v>
      </c>
      <c r="B572" t="s">
        <v>8512</v>
      </c>
      <c r="C572" t="s">
        <v>1</v>
      </c>
      <c r="D572" t="s">
        <v>7879</v>
      </c>
      <c r="E572" t="s">
        <v>7881</v>
      </c>
      <c r="F572" t="s">
        <v>7880</v>
      </c>
      <c r="G572">
        <v>1617</v>
      </c>
      <c r="H572">
        <v>1617</v>
      </c>
      <c r="I572">
        <v>1617</v>
      </c>
      <c r="J572">
        <v>1617</v>
      </c>
      <c r="K572">
        <v>0</v>
      </c>
      <c r="L572" s="2">
        <v>0</v>
      </c>
      <c r="M572" s="2">
        <v>0</v>
      </c>
      <c r="N572" s="2">
        <v>0</v>
      </c>
      <c r="O572" s="2">
        <v>117.46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117.46</v>
      </c>
      <c r="V572" t="s">
        <v>55</v>
      </c>
    </row>
    <row r="573" spans="1:22" hidden="1">
      <c r="A573" t="s">
        <v>8500</v>
      </c>
      <c r="B573" t="s">
        <v>8512</v>
      </c>
      <c r="C573" t="s">
        <v>1</v>
      </c>
      <c r="D573" t="s">
        <v>7879</v>
      </c>
      <c r="E573" t="s">
        <v>7881</v>
      </c>
      <c r="F573" t="s">
        <v>7880</v>
      </c>
      <c r="G573">
        <v>1618</v>
      </c>
      <c r="H573">
        <v>1618</v>
      </c>
      <c r="I573">
        <v>1618</v>
      </c>
      <c r="J573">
        <v>1618</v>
      </c>
      <c r="K573">
        <v>0</v>
      </c>
      <c r="L573" s="2">
        <v>0</v>
      </c>
      <c r="M573" s="2">
        <v>0</v>
      </c>
      <c r="N573" s="2">
        <v>0</v>
      </c>
      <c r="O573" s="2">
        <v>158.13999999999999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158.13999999999999</v>
      </c>
      <c r="V573" t="s">
        <v>55</v>
      </c>
    </row>
    <row r="574" spans="1:22" hidden="1">
      <c r="A574" t="s">
        <v>8500</v>
      </c>
      <c r="B574" t="s">
        <v>8511</v>
      </c>
      <c r="C574" t="s">
        <v>1</v>
      </c>
      <c r="D574" t="s">
        <v>7879</v>
      </c>
      <c r="E574" t="s">
        <v>7881</v>
      </c>
      <c r="F574" t="s">
        <v>7880</v>
      </c>
      <c r="G574">
        <v>1619</v>
      </c>
      <c r="H574">
        <v>1619</v>
      </c>
      <c r="I574">
        <v>1619</v>
      </c>
      <c r="J574">
        <v>1619</v>
      </c>
      <c r="K574">
        <v>0</v>
      </c>
      <c r="L574" s="2">
        <v>0</v>
      </c>
      <c r="M574" s="2">
        <v>0</v>
      </c>
      <c r="N574" s="2">
        <v>0</v>
      </c>
      <c r="O574" s="2">
        <v>882.26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882.26</v>
      </c>
      <c r="V574" t="s">
        <v>55</v>
      </c>
    </row>
    <row r="575" spans="1:22" hidden="1">
      <c r="A575" t="s">
        <v>8500</v>
      </c>
      <c r="B575" t="s">
        <v>8510</v>
      </c>
      <c r="C575" t="s">
        <v>1</v>
      </c>
      <c r="D575" t="s">
        <v>7879</v>
      </c>
      <c r="E575" t="s">
        <v>7881</v>
      </c>
      <c r="F575" t="s">
        <v>7880</v>
      </c>
      <c r="G575">
        <v>1620</v>
      </c>
      <c r="H575">
        <v>1620</v>
      </c>
      <c r="I575">
        <v>1620</v>
      </c>
      <c r="J575">
        <v>1620</v>
      </c>
      <c r="K575">
        <v>0</v>
      </c>
      <c r="L575" s="2">
        <v>0</v>
      </c>
      <c r="M575" s="2">
        <v>0</v>
      </c>
      <c r="N575" s="2">
        <v>0</v>
      </c>
      <c r="O575" s="2">
        <v>140.5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140.5</v>
      </c>
      <c r="V575" t="s">
        <v>55</v>
      </c>
    </row>
    <row r="576" spans="1:22" hidden="1">
      <c r="A576" t="s">
        <v>8500</v>
      </c>
      <c r="B576" t="s">
        <v>8510</v>
      </c>
      <c r="C576" t="s">
        <v>1</v>
      </c>
      <c r="D576" t="s">
        <v>7879</v>
      </c>
      <c r="E576" t="s">
        <v>7881</v>
      </c>
      <c r="F576" t="s">
        <v>7880</v>
      </c>
      <c r="G576">
        <v>1621</v>
      </c>
      <c r="H576">
        <v>1621</v>
      </c>
      <c r="I576">
        <v>1621</v>
      </c>
      <c r="J576">
        <v>1621</v>
      </c>
      <c r="K576">
        <v>0</v>
      </c>
      <c r="L576" s="2">
        <v>0</v>
      </c>
      <c r="M576" s="2">
        <v>0</v>
      </c>
      <c r="N576" s="2">
        <v>0</v>
      </c>
      <c r="O576" s="2">
        <v>107.86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107.86</v>
      </c>
      <c r="V576" t="s">
        <v>55</v>
      </c>
    </row>
    <row r="577" spans="1:22" hidden="1">
      <c r="A577" t="s">
        <v>8500</v>
      </c>
      <c r="B577" t="s">
        <v>8509</v>
      </c>
      <c r="C577" t="s">
        <v>1</v>
      </c>
      <c r="D577" t="s">
        <v>7879</v>
      </c>
      <c r="E577" t="s">
        <v>7881</v>
      </c>
      <c r="F577" t="s">
        <v>7880</v>
      </c>
      <c r="G577">
        <v>1622</v>
      </c>
      <c r="H577">
        <v>1622</v>
      </c>
      <c r="I577">
        <v>1622</v>
      </c>
      <c r="J577">
        <v>1622</v>
      </c>
      <c r="K577">
        <v>0</v>
      </c>
      <c r="L577" s="2">
        <v>0</v>
      </c>
      <c r="M577" s="2">
        <v>0</v>
      </c>
      <c r="N577" s="2">
        <v>0</v>
      </c>
      <c r="O577" s="2">
        <v>28.6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28.6</v>
      </c>
      <c r="V577" t="s">
        <v>55</v>
      </c>
    </row>
    <row r="578" spans="1:22" hidden="1">
      <c r="A578" t="s">
        <v>8500</v>
      </c>
      <c r="B578" t="s">
        <v>8508</v>
      </c>
      <c r="C578" t="s">
        <v>1</v>
      </c>
      <c r="D578" t="s">
        <v>7879</v>
      </c>
      <c r="E578" t="s">
        <v>7881</v>
      </c>
      <c r="F578" t="s">
        <v>7880</v>
      </c>
      <c r="G578">
        <v>1623</v>
      </c>
      <c r="H578">
        <v>1623</v>
      </c>
      <c r="I578">
        <v>1623</v>
      </c>
      <c r="J578">
        <v>1623</v>
      </c>
      <c r="K578">
        <v>0</v>
      </c>
      <c r="L578" s="2">
        <v>0</v>
      </c>
      <c r="M578" s="2">
        <v>0</v>
      </c>
      <c r="N578" s="2">
        <v>0</v>
      </c>
      <c r="O578" s="2">
        <v>20.260000000000002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20.260000000000002</v>
      </c>
      <c r="V578" t="s">
        <v>55</v>
      </c>
    </row>
    <row r="579" spans="1:22" hidden="1">
      <c r="A579" t="s">
        <v>8500</v>
      </c>
      <c r="B579" t="s">
        <v>8508</v>
      </c>
      <c r="C579" t="s">
        <v>1</v>
      </c>
      <c r="D579" t="s">
        <v>7879</v>
      </c>
      <c r="E579" t="s">
        <v>7881</v>
      </c>
      <c r="F579" t="s">
        <v>7880</v>
      </c>
      <c r="G579">
        <v>1624</v>
      </c>
      <c r="H579">
        <v>1624</v>
      </c>
      <c r="I579">
        <v>1624</v>
      </c>
      <c r="J579">
        <v>1624</v>
      </c>
      <c r="K579">
        <v>0</v>
      </c>
      <c r="L579" s="2">
        <v>0</v>
      </c>
      <c r="M579" s="2">
        <v>0</v>
      </c>
      <c r="N579" s="2">
        <v>0</v>
      </c>
      <c r="O579" s="2">
        <v>416.98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416.98</v>
      </c>
      <c r="V579" t="s">
        <v>55</v>
      </c>
    </row>
    <row r="580" spans="1:22" hidden="1">
      <c r="A580" t="s">
        <v>8500</v>
      </c>
      <c r="B580" t="s">
        <v>8507</v>
      </c>
      <c r="C580" t="s">
        <v>1</v>
      </c>
      <c r="D580" t="s">
        <v>7879</v>
      </c>
      <c r="E580" t="s">
        <v>7881</v>
      </c>
      <c r="F580" t="s">
        <v>7880</v>
      </c>
      <c r="G580">
        <v>1625</v>
      </c>
      <c r="H580">
        <v>1625</v>
      </c>
      <c r="I580">
        <v>1625</v>
      </c>
      <c r="J580">
        <v>1625</v>
      </c>
      <c r="K580">
        <v>0</v>
      </c>
      <c r="L580" s="2">
        <v>0</v>
      </c>
      <c r="M580" s="2">
        <v>0</v>
      </c>
      <c r="N580" s="2">
        <v>0</v>
      </c>
      <c r="O580" s="2">
        <v>416.98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416.98</v>
      </c>
      <c r="V580" t="s">
        <v>55</v>
      </c>
    </row>
    <row r="581" spans="1:22" hidden="1">
      <c r="A581" t="s">
        <v>8500</v>
      </c>
      <c r="B581" t="s">
        <v>8507</v>
      </c>
      <c r="C581" t="s">
        <v>1</v>
      </c>
      <c r="D581" t="s">
        <v>7879</v>
      </c>
      <c r="E581" t="s">
        <v>7881</v>
      </c>
      <c r="F581" t="s">
        <v>7880</v>
      </c>
      <c r="G581">
        <v>1626</v>
      </c>
      <c r="H581">
        <v>1626</v>
      </c>
      <c r="I581">
        <v>1626</v>
      </c>
      <c r="J581">
        <v>1626</v>
      </c>
      <c r="K581">
        <v>0</v>
      </c>
      <c r="L581" s="2">
        <v>0</v>
      </c>
      <c r="M581" s="2">
        <v>0</v>
      </c>
      <c r="N581" s="2">
        <v>0</v>
      </c>
      <c r="O581" s="2">
        <v>714.58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714.58</v>
      </c>
      <c r="V581" t="s">
        <v>55</v>
      </c>
    </row>
    <row r="582" spans="1:22" hidden="1">
      <c r="A582" t="s">
        <v>8500</v>
      </c>
      <c r="B582" t="s">
        <v>8507</v>
      </c>
      <c r="C582" t="s">
        <v>1</v>
      </c>
      <c r="D582" t="s">
        <v>7879</v>
      </c>
      <c r="E582" t="s">
        <v>7881</v>
      </c>
      <c r="F582" t="s">
        <v>7880</v>
      </c>
      <c r="G582">
        <v>1627</v>
      </c>
      <c r="H582">
        <v>1627</v>
      </c>
      <c r="I582">
        <v>1627</v>
      </c>
      <c r="J582">
        <v>1627</v>
      </c>
      <c r="K582">
        <v>0</v>
      </c>
      <c r="L582" s="2">
        <v>0</v>
      </c>
      <c r="M582" s="2">
        <v>0</v>
      </c>
      <c r="N582" s="2">
        <v>0</v>
      </c>
      <c r="O582" s="2">
        <v>117.46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117.46</v>
      </c>
      <c r="V582" t="s">
        <v>55</v>
      </c>
    </row>
    <row r="583" spans="1:22" hidden="1">
      <c r="A583" t="s">
        <v>8500</v>
      </c>
      <c r="B583" t="s">
        <v>8506</v>
      </c>
      <c r="C583" t="s">
        <v>1</v>
      </c>
      <c r="D583" t="s">
        <v>7879</v>
      </c>
      <c r="E583" t="s">
        <v>7881</v>
      </c>
      <c r="F583" t="s">
        <v>7880</v>
      </c>
      <c r="G583">
        <v>1628</v>
      </c>
      <c r="H583">
        <v>1628</v>
      </c>
      <c r="I583">
        <v>1628</v>
      </c>
      <c r="J583">
        <v>1628</v>
      </c>
      <c r="K583">
        <v>0</v>
      </c>
      <c r="L583" s="2">
        <v>0</v>
      </c>
      <c r="M583" s="2">
        <v>0</v>
      </c>
      <c r="N583" s="2">
        <v>0</v>
      </c>
      <c r="O583" s="2">
        <v>105.7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105.7</v>
      </c>
      <c r="V583" t="s">
        <v>55</v>
      </c>
    </row>
    <row r="584" spans="1:22" hidden="1">
      <c r="A584" t="s">
        <v>8500</v>
      </c>
      <c r="B584" t="s">
        <v>8506</v>
      </c>
      <c r="C584" t="s">
        <v>1</v>
      </c>
      <c r="D584" t="s">
        <v>7879</v>
      </c>
      <c r="E584" t="s">
        <v>7881</v>
      </c>
      <c r="F584" t="s">
        <v>7880</v>
      </c>
      <c r="G584">
        <v>1629</v>
      </c>
      <c r="H584">
        <v>1629</v>
      </c>
      <c r="I584">
        <v>1629</v>
      </c>
      <c r="J584">
        <v>1629</v>
      </c>
      <c r="K584">
        <v>0</v>
      </c>
      <c r="L584" s="2">
        <v>0</v>
      </c>
      <c r="M584" s="2">
        <v>0</v>
      </c>
      <c r="N584" s="2">
        <v>0</v>
      </c>
      <c r="O584" s="2">
        <v>252.62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252.62</v>
      </c>
      <c r="V584" t="s">
        <v>55</v>
      </c>
    </row>
    <row r="585" spans="1:22" hidden="1">
      <c r="A585" t="s">
        <v>8500</v>
      </c>
      <c r="B585" t="s">
        <v>8506</v>
      </c>
      <c r="C585" t="s">
        <v>1</v>
      </c>
      <c r="D585" t="s">
        <v>7879</v>
      </c>
      <c r="E585" t="s">
        <v>7881</v>
      </c>
      <c r="F585" t="s">
        <v>7880</v>
      </c>
      <c r="G585">
        <v>1630</v>
      </c>
      <c r="H585">
        <v>1630</v>
      </c>
      <c r="I585">
        <v>1630</v>
      </c>
      <c r="J585">
        <v>1630</v>
      </c>
      <c r="K585">
        <v>0</v>
      </c>
      <c r="L585" s="2">
        <v>0</v>
      </c>
      <c r="M585" s="2">
        <v>0</v>
      </c>
      <c r="N585" s="2">
        <v>0</v>
      </c>
      <c r="O585" s="2">
        <v>115.2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115.2</v>
      </c>
      <c r="V585" t="s">
        <v>55</v>
      </c>
    </row>
    <row r="586" spans="1:22" hidden="1">
      <c r="A586" t="s">
        <v>8500</v>
      </c>
      <c r="B586" t="s">
        <v>8506</v>
      </c>
      <c r="C586" t="s">
        <v>1</v>
      </c>
      <c r="D586" t="s">
        <v>7879</v>
      </c>
      <c r="E586" t="s">
        <v>7881</v>
      </c>
      <c r="F586" t="s">
        <v>7880</v>
      </c>
      <c r="G586">
        <v>1631</v>
      </c>
      <c r="H586">
        <v>1631</v>
      </c>
      <c r="I586">
        <v>1631</v>
      </c>
      <c r="J586">
        <v>1631</v>
      </c>
      <c r="K586">
        <v>0</v>
      </c>
      <c r="L586" s="2">
        <v>0</v>
      </c>
      <c r="M586" s="2">
        <v>0</v>
      </c>
      <c r="N586" s="2">
        <v>0</v>
      </c>
      <c r="O586" s="2">
        <v>464.5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464.5</v>
      </c>
      <c r="V586" t="s">
        <v>55</v>
      </c>
    </row>
    <row r="587" spans="1:22" hidden="1">
      <c r="A587" t="s">
        <v>8500</v>
      </c>
      <c r="B587" t="s">
        <v>8505</v>
      </c>
      <c r="C587" t="s">
        <v>1</v>
      </c>
      <c r="D587" t="s">
        <v>7879</v>
      </c>
      <c r="E587" t="s">
        <v>7881</v>
      </c>
      <c r="F587" t="s">
        <v>7880</v>
      </c>
      <c r="G587">
        <v>1632</v>
      </c>
      <c r="H587">
        <v>1632</v>
      </c>
      <c r="I587">
        <v>1632</v>
      </c>
      <c r="J587">
        <v>1632</v>
      </c>
      <c r="K587">
        <v>0</v>
      </c>
      <c r="L587" s="2">
        <v>0</v>
      </c>
      <c r="M587" s="2">
        <v>0</v>
      </c>
      <c r="N587" s="2">
        <v>0</v>
      </c>
      <c r="O587" s="2">
        <v>80.98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80.98</v>
      </c>
      <c r="V587" t="s">
        <v>55</v>
      </c>
    </row>
    <row r="588" spans="1:22" hidden="1">
      <c r="A588" t="s">
        <v>8500</v>
      </c>
      <c r="B588" t="s">
        <v>8505</v>
      </c>
      <c r="C588" t="s">
        <v>1</v>
      </c>
      <c r="D588" t="s">
        <v>7879</v>
      </c>
      <c r="E588" t="s">
        <v>7881</v>
      </c>
      <c r="F588" t="s">
        <v>7880</v>
      </c>
      <c r="G588">
        <v>1633</v>
      </c>
      <c r="H588">
        <v>1633</v>
      </c>
      <c r="I588">
        <v>1633</v>
      </c>
      <c r="J588">
        <v>1633</v>
      </c>
      <c r="K588">
        <v>0</v>
      </c>
      <c r="L588" s="2">
        <v>0</v>
      </c>
      <c r="M588" s="2">
        <v>0</v>
      </c>
      <c r="N588" s="2">
        <v>0</v>
      </c>
      <c r="O588" s="2">
        <v>51.98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51.98</v>
      </c>
      <c r="V588" t="s">
        <v>55</v>
      </c>
    </row>
    <row r="589" spans="1:22" hidden="1">
      <c r="A589" t="s">
        <v>8500</v>
      </c>
      <c r="B589" t="s">
        <v>8502</v>
      </c>
      <c r="C589" t="s">
        <v>1</v>
      </c>
      <c r="D589" t="s">
        <v>7879</v>
      </c>
      <c r="E589" t="s">
        <v>7881</v>
      </c>
      <c r="F589" t="s">
        <v>7880</v>
      </c>
      <c r="G589">
        <v>1634</v>
      </c>
      <c r="H589">
        <v>1634</v>
      </c>
      <c r="I589">
        <v>1634</v>
      </c>
      <c r="J589">
        <v>1634</v>
      </c>
      <c r="K589">
        <v>0</v>
      </c>
      <c r="L589" s="2">
        <v>0</v>
      </c>
      <c r="M589" s="2">
        <v>0</v>
      </c>
      <c r="N589" s="2">
        <v>0</v>
      </c>
      <c r="O589" s="2">
        <v>145.99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145.99</v>
      </c>
      <c r="V589" t="s">
        <v>55</v>
      </c>
    </row>
    <row r="590" spans="1:22" hidden="1">
      <c r="A590" t="s">
        <v>8500</v>
      </c>
      <c r="B590" t="s">
        <v>8502</v>
      </c>
      <c r="C590" t="s">
        <v>1</v>
      </c>
      <c r="D590" t="s">
        <v>7879</v>
      </c>
      <c r="E590" t="s">
        <v>7881</v>
      </c>
      <c r="F590" t="s">
        <v>7880</v>
      </c>
      <c r="G590">
        <v>1635</v>
      </c>
      <c r="H590">
        <v>1635</v>
      </c>
      <c r="I590">
        <v>1635</v>
      </c>
      <c r="J590">
        <v>1635</v>
      </c>
      <c r="K590">
        <v>0</v>
      </c>
      <c r="L590" s="2">
        <v>0</v>
      </c>
      <c r="M590" s="2">
        <v>0</v>
      </c>
      <c r="N590" s="2">
        <v>0</v>
      </c>
      <c r="O590" s="2">
        <v>255.7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255.7</v>
      </c>
      <c r="V590" t="s">
        <v>55</v>
      </c>
    </row>
    <row r="591" spans="1:22" hidden="1">
      <c r="A591" t="s">
        <v>8500</v>
      </c>
      <c r="B591" t="s">
        <v>8502</v>
      </c>
      <c r="C591" t="s">
        <v>1</v>
      </c>
      <c r="D591" t="s">
        <v>7879</v>
      </c>
      <c r="E591" t="s">
        <v>7881</v>
      </c>
      <c r="F591" t="s">
        <v>7880</v>
      </c>
      <c r="G591">
        <v>1636</v>
      </c>
      <c r="H591">
        <v>1636</v>
      </c>
      <c r="I591">
        <v>1636</v>
      </c>
      <c r="J591">
        <v>1636</v>
      </c>
      <c r="K591">
        <v>0</v>
      </c>
      <c r="L591" s="2">
        <v>0</v>
      </c>
      <c r="M591" s="2">
        <v>0</v>
      </c>
      <c r="N591" s="2">
        <v>0</v>
      </c>
      <c r="O591" s="2">
        <v>67.8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67.8</v>
      </c>
      <c r="V591" t="s">
        <v>55</v>
      </c>
    </row>
    <row r="592" spans="1:22" hidden="1">
      <c r="A592" t="s">
        <v>8500</v>
      </c>
      <c r="B592" s="25" t="s">
        <v>8504</v>
      </c>
      <c r="C592" t="s">
        <v>1</v>
      </c>
      <c r="D592" t="s">
        <v>7879</v>
      </c>
      <c r="E592" t="s">
        <v>7881</v>
      </c>
      <c r="F592" t="s">
        <v>7880</v>
      </c>
      <c r="G592">
        <v>1637</v>
      </c>
      <c r="H592">
        <v>1637</v>
      </c>
      <c r="I592">
        <v>1637</v>
      </c>
      <c r="J592">
        <v>1637</v>
      </c>
      <c r="K592">
        <v>0</v>
      </c>
      <c r="L592" s="2">
        <v>0</v>
      </c>
      <c r="M592" s="2">
        <v>0</v>
      </c>
      <c r="N592" s="2">
        <v>0</v>
      </c>
      <c r="O592" s="2">
        <v>50.64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50.64</v>
      </c>
      <c r="V592" t="s">
        <v>55</v>
      </c>
    </row>
    <row r="593" spans="1:22" hidden="1">
      <c r="A593" t="s">
        <v>8500</v>
      </c>
      <c r="B593" s="25" t="s">
        <v>8503</v>
      </c>
      <c r="C593" t="s">
        <v>1</v>
      </c>
      <c r="D593" t="s">
        <v>7879</v>
      </c>
      <c r="E593" t="s">
        <v>7881</v>
      </c>
      <c r="F593" t="s">
        <v>7880</v>
      </c>
      <c r="G593">
        <v>1638</v>
      </c>
      <c r="H593">
        <v>1638</v>
      </c>
      <c r="I593">
        <v>1638</v>
      </c>
      <c r="J593">
        <v>1638</v>
      </c>
      <c r="K593">
        <v>0</v>
      </c>
      <c r="L593" s="2">
        <v>0</v>
      </c>
      <c r="M593" s="2">
        <v>0</v>
      </c>
      <c r="N593" s="2">
        <v>0</v>
      </c>
      <c r="O593" s="2">
        <v>97.85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97.85</v>
      </c>
      <c r="V593" t="s">
        <v>55</v>
      </c>
    </row>
    <row r="594" spans="1:22" hidden="1">
      <c r="A594" t="s">
        <v>8500</v>
      </c>
      <c r="B594" s="25" t="s">
        <v>8503</v>
      </c>
      <c r="C594" t="s">
        <v>1</v>
      </c>
      <c r="D594" t="s">
        <v>7879</v>
      </c>
      <c r="E594" t="s">
        <v>7881</v>
      </c>
      <c r="F594" t="s">
        <v>7880</v>
      </c>
      <c r="G594">
        <v>1639</v>
      </c>
      <c r="H594">
        <v>1639</v>
      </c>
      <c r="I594">
        <v>1639</v>
      </c>
      <c r="J594">
        <v>1639</v>
      </c>
      <c r="K594">
        <v>0</v>
      </c>
      <c r="L594" s="2">
        <v>0</v>
      </c>
      <c r="M594" s="2">
        <v>0</v>
      </c>
      <c r="N594" s="2">
        <v>0</v>
      </c>
      <c r="O594" s="2">
        <v>414.72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414.72</v>
      </c>
      <c r="V594" t="s">
        <v>55</v>
      </c>
    </row>
    <row r="595" spans="1:22" hidden="1">
      <c r="A595" t="s">
        <v>8500</v>
      </c>
      <c r="B595" s="25" t="s">
        <v>8503</v>
      </c>
      <c r="C595" t="s">
        <v>1</v>
      </c>
      <c r="D595" t="s">
        <v>7879</v>
      </c>
      <c r="E595" t="s">
        <v>7881</v>
      </c>
      <c r="F595" t="s">
        <v>7880</v>
      </c>
      <c r="G595">
        <v>1640</v>
      </c>
      <c r="H595">
        <v>1640</v>
      </c>
      <c r="I595">
        <v>1640</v>
      </c>
      <c r="J595">
        <v>1640</v>
      </c>
      <c r="K595">
        <v>0</v>
      </c>
      <c r="L595" s="2">
        <v>0</v>
      </c>
      <c r="M595" s="2">
        <v>0</v>
      </c>
      <c r="N595" s="2">
        <v>0</v>
      </c>
      <c r="O595" s="2">
        <v>232.66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232.66</v>
      </c>
      <c r="V595" t="s">
        <v>55</v>
      </c>
    </row>
    <row r="596" spans="1:22" hidden="1">
      <c r="A596" t="s">
        <v>8500</v>
      </c>
      <c r="B596" t="s">
        <v>8501</v>
      </c>
      <c r="C596" t="s">
        <v>1</v>
      </c>
      <c r="D596" t="s">
        <v>7879</v>
      </c>
      <c r="E596" t="s">
        <v>7881</v>
      </c>
      <c r="F596" t="s">
        <v>7880</v>
      </c>
      <c r="G596">
        <v>1641</v>
      </c>
      <c r="H596">
        <v>1641</v>
      </c>
      <c r="I596">
        <v>1641</v>
      </c>
      <c r="J596">
        <v>1641</v>
      </c>
      <c r="K596">
        <v>0</v>
      </c>
      <c r="L596" s="2">
        <v>0</v>
      </c>
      <c r="M596" s="2">
        <v>0</v>
      </c>
      <c r="N596" s="2">
        <v>0</v>
      </c>
      <c r="O596" s="2">
        <v>11.52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11.52</v>
      </c>
      <c r="V596" t="s">
        <v>55</v>
      </c>
    </row>
    <row r="597" spans="1:22" hidden="1">
      <c r="A597" t="s">
        <v>8500</v>
      </c>
      <c r="B597" t="s">
        <v>8501</v>
      </c>
      <c r="C597" t="s">
        <v>1</v>
      </c>
      <c r="D597" t="s">
        <v>7879</v>
      </c>
      <c r="E597" t="s">
        <v>7881</v>
      </c>
      <c r="F597" t="s">
        <v>7880</v>
      </c>
      <c r="G597">
        <v>1642</v>
      </c>
      <c r="H597">
        <v>1642</v>
      </c>
      <c r="I597">
        <v>1642</v>
      </c>
      <c r="J597">
        <v>1642</v>
      </c>
      <c r="K597">
        <v>0</v>
      </c>
      <c r="L597" s="2">
        <v>0</v>
      </c>
      <c r="M597" s="2">
        <v>0</v>
      </c>
      <c r="N597" s="2">
        <v>0</v>
      </c>
      <c r="O597" s="2">
        <v>198.25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198.25</v>
      </c>
      <c r="V597" t="s">
        <v>55</v>
      </c>
    </row>
    <row r="598" spans="1:22" hidden="1">
      <c r="A598" t="s">
        <v>8374</v>
      </c>
      <c r="B598" t="s">
        <v>8419</v>
      </c>
      <c r="C598" t="s">
        <v>1</v>
      </c>
      <c r="D598" t="s">
        <v>7879</v>
      </c>
      <c r="E598" t="s">
        <v>8226</v>
      </c>
      <c r="F598" t="s">
        <v>7880</v>
      </c>
      <c r="G598">
        <v>781</v>
      </c>
      <c r="H598">
        <v>781</v>
      </c>
      <c r="I598">
        <v>781</v>
      </c>
      <c r="J598">
        <v>781</v>
      </c>
      <c r="L598" s="2">
        <v>0</v>
      </c>
      <c r="M598" s="2">
        <v>0</v>
      </c>
      <c r="N598" s="2">
        <v>0</v>
      </c>
      <c r="O598" s="2">
        <v>23.04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23.04</v>
      </c>
      <c r="V598" t="s">
        <v>55</v>
      </c>
    </row>
    <row r="599" spans="1:22" hidden="1">
      <c r="A599" t="s">
        <v>8374</v>
      </c>
      <c r="B599" t="s">
        <v>8419</v>
      </c>
      <c r="C599" t="s">
        <v>1</v>
      </c>
      <c r="D599" t="s">
        <v>7879</v>
      </c>
      <c r="E599" t="s">
        <v>8226</v>
      </c>
      <c r="F599" t="s">
        <v>7880</v>
      </c>
      <c r="G599">
        <v>780</v>
      </c>
      <c r="H599">
        <v>780</v>
      </c>
      <c r="I599">
        <v>780</v>
      </c>
      <c r="J599">
        <v>780</v>
      </c>
      <c r="L599" s="2">
        <v>0</v>
      </c>
      <c r="M599" s="2">
        <v>0</v>
      </c>
      <c r="N599" s="2">
        <v>0</v>
      </c>
      <c r="O599" s="2">
        <v>46.08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46.08</v>
      </c>
      <c r="V599" t="s">
        <v>55</v>
      </c>
    </row>
    <row r="600" spans="1:22" hidden="1">
      <c r="A600" t="s">
        <v>8374</v>
      </c>
      <c r="B600" t="s">
        <v>8419</v>
      </c>
      <c r="C600" t="s">
        <v>1</v>
      </c>
      <c r="D600" t="s">
        <v>7879</v>
      </c>
      <c r="E600" t="s">
        <v>7883</v>
      </c>
      <c r="F600" t="s">
        <v>7884</v>
      </c>
      <c r="G600">
        <v>801</v>
      </c>
      <c r="H600">
        <v>801</v>
      </c>
      <c r="I600">
        <v>801</v>
      </c>
      <c r="J600">
        <v>801</v>
      </c>
      <c r="L600" s="2">
        <v>0</v>
      </c>
      <c r="M600" s="2">
        <v>0</v>
      </c>
      <c r="N600" s="2">
        <v>0</v>
      </c>
      <c r="O600" s="2">
        <v>26.07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f>+Tabla3[[#This Row],[V GRAVADAS]]</f>
        <v>26.07</v>
      </c>
      <c r="V600" t="s">
        <v>55</v>
      </c>
    </row>
    <row r="601" spans="1:22" hidden="1">
      <c r="A601" t="s">
        <v>8374</v>
      </c>
      <c r="B601" t="s">
        <v>8419</v>
      </c>
      <c r="C601" t="s">
        <v>1</v>
      </c>
      <c r="D601" t="s">
        <v>7879</v>
      </c>
      <c r="E601" t="s">
        <v>7883</v>
      </c>
      <c r="F601" t="s">
        <v>7884</v>
      </c>
      <c r="G601">
        <v>802</v>
      </c>
      <c r="H601">
        <v>802</v>
      </c>
      <c r="I601">
        <v>802</v>
      </c>
      <c r="J601">
        <v>802</v>
      </c>
      <c r="L601" s="2">
        <v>0</v>
      </c>
      <c r="M601" s="2">
        <v>0</v>
      </c>
      <c r="N601" s="2">
        <v>0</v>
      </c>
      <c r="O601" s="2">
        <v>27.34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f>+Tabla3[[#This Row],[V GRAVADAS]]</f>
        <v>27.34</v>
      </c>
      <c r="V601" t="s">
        <v>55</v>
      </c>
    </row>
    <row r="602" spans="1:22" hidden="1">
      <c r="A602" t="s">
        <v>8374</v>
      </c>
      <c r="B602" t="s">
        <v>8419</v>
      </c>
      <c r="C602" t="s">
        <v>1</v>
      </c>
      <c r="D602" t="s">
        <v>7879</v>
      </c>
      <c r="E602" t="s">
        <v>7883</v>
      </c>
      <c r="F602" t="s">
        <v>7884</v>
      </c>
      <c r="G602">
        <v>803</v>
      </c>
      <c r="H602">
        <v>803</v>
      </c>
      <c r="I602">
        <v>803</v>
      </c>
      <c r="J602">
        <v>803</v>
      </c>
      <c r="L602" s="2">
        <v>0</v>
      </c>
      <c r="M602" s="2">
        <v>0</v>
      </c>
      <c r="N602" s="2">
        <v>0</v>
      </c>
      <c r="O602" s="2">
        <v>9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f>+Tabla3[[#This Row],[V GRAVADAS]]</f>
        <v>9</v>
      </c>
      <c r="V602" t="s">
        <v>55</v>
      </c>
    </row>
    <row r="603" spans="1:22" hidden="1">
      <c r="A603" t="s">
        <v>8374</v>
      </c>
      <c r="B603" t="s">
        <v>8419</v>
      </c>
      <c r="C603" t="s">
        <v>1</v>
      </c>
      <c r="D603" t="s">
        <v>7879</v>
      </c>
      <c r="E603" t="s">
        <v>7883</v>
      </c>
      <c r="F603" t="s">
        <v>7884</v>
      </c>
      <c r="G603">
        <v>804</v>
      </c>
      <c r="H603">
        <v>804</v>
      </c>
      <c r="I603">
        <v>804</v>
      </c>
      <c r="J603">
        <v>804</v>
      </c>
      <c r="L603" s="2">
        <v>0</v>
      </c>
      <c r="M603" s="2">
        <v>0</v>
      </c>
      <c r="N603" s="2">
        <v>0</v>
      </c>
      <c r="O603" s="2">
        <v>12.45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f>+Tabla3[[#This Row],[V GRAVADAS]]</f>
        <v>12.45</v>
      </c>
      <c r="V603" t="s">
        <v>55</v>
      </c>
    </row>
    <row r="604" spans="1:22" hidden="1">
      <c r="A604" t="s">
        <v>8374</v>
      </c>
      <c r="B604" t="s">
        <v>8419</v>
      </c>
      <c r="C604" t="s">
        <v>1</v>
      </c>
      <c r="D604" t="s">
        <v>7879</v>
      </c>
      <c r="E604" t="s">
        <v>7883</v>
      </c>
      <c r="F604" t="s">
        <v>7884</v>
      </c>
      <c r="G604">
        <v>805</v>
      </c>
      <c r="H604">
        <v>805</v>
      </c>
      <c r="I604">
        <v>805</v>
      </c>
      <c r="J604">
        <v>805</v>
      </c>
      <c r="L604" s="2">
        <v>0</v>
      </c>
      <c r="M604" s="2">
        <v>0</v>
      </c>
      <c r="N604" s="2">
        <v>0</v>
      </c>
      <c r="O604" s="2">
        <v>28.83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f>+Tabla3[[#This Row],[V GRAVADAS]]</f>
        <v>28.83</v>
      </c>
      <c r="V604" t="s">
        <v>55</v>
      </c>
    </row>
    <row r="605" spans="1:22" hidden="1">
      <c r="A605" t="s">
        <v>8374</v>
      </c>
      <c r="B605" t="s">
        <v>8419</v>
      </c>
      <c r="C605" t="s">
        <v>1</v>
      </c>
      <c r="D605" t="s">
        <v>7879</v>
      </c>
      <c r="E605" t="s">
        <v>7883</v>
      </c>
      <c r="F605" t="s">
        <v>7884</v>
      </c>
      <c r="G605">
        <v>806</v>
      </c>
      <c r="H605">
        <v>806</v>
      </c>
      <c r="I605">
        <v>806</v>
      </c>
      <c r="J605">
        <v>806</v>
      </c>
      <c r="L605" s="2">
        <v>0</v>
      </c>
      <c r="M605" s="2">
        <v>0</v>
      </c>
      <c r="N605" s="2">
        <v>0</v>
      </c>
      <c r="O605" s="2">
        <v>68.73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f>+Tabla3[[#This Row],[V GRAVADAS]]</f>
        <v>68.73</v>
      </c>
      <c r="V605" t="s">
        <v>55</v>
      </c>
    </row>
    <row r="606" spans="1:22" hidden="1">
      <c r="A606" t="s">
        <v>8374</v>
      </c>
      <c r="B606" t="s">
        <v>8419</v>
      </c>
      <c r="C606" t="s">
        <v>1</v>
      </c>
      <c r="D606" t="s">
        <v>7879</v>
      </c>
      <c r="E606" t="s">
        <v>7883</v>
      </c>
      <c r="F606" t="s">
        <v>7884</v>
      </c>
      <c r="G606">
        <v>807</v>
      </c>
      <c r="H606">
        <v>807</v>
      </c>
      <c r="I606">
        <v>807</v>
      </c>
      <c r="J606">
        <v>807</v>
      </c>
      <c r="L606" s="2">
        <v>0</v>
      </c>
      <c r="M606" s="2">
        <v>0</v>
      </c>
      <c r="N606" s="2">
        <v>0</v>
      </c>
      <c r="O606" s="2">
        <v>75.040000000000006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f>+Tabla3[[#This Row],[V GRAVADAS]]</f>
        <v>75.040000000000006</v>
      </c>
      <c r="V606" t="s">
        <v>55</v>
      </c>
    </row>
    <row r="607" spans="1:22" hidden="1">
      <c r="A607" t="s">
        <v>8374</v>
      </c>
      <c r="B607" t="s">
        <v>8419</v>
      </c>
      <c r="C607" t="s">
        <v>1</v>
      </c>
      <c r="D607" t="s">
        <v>7879</v>
      </c>
      <c r="E607" t="s">
        <v>7883</v>
      </c>
      <c r="F607" t="s">
        <v>7884</v>
      </c>
      <c r="G607">
        <v>808</v>
      </c>
      <c r="H607">
        <v>808</v>
      </c>
      <c r="I607">
        <v>808</v>
      </c>
      <c r="J607">
        <v>808</v>
      </c>
      <c r="L607" s="2">
        <v>0</v>
      </c>
      <c r="M607" s="2">
        <v>0</v>
      </c>
      <c r="N607" s="2">
        <v>0</v>
      </c>
      <c r="O607" s="2">
        <v>14.75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f>+Tabla3[[#This Row],[V GRAVADAS]]</f>
        <v>14.75</v>
      </c>
      <c r="V607" t="s">
        <v>55</v>
      </c>
    </row>
    <row r="608" spans="1:22" hidden="1">
      <c r="A608" t="s">
        <v>8374</v>
      </c>
      <c r="B608" t="s">
        <v>8419</v>
      </c>
      <c r="C608" t="s">
        <v>1</v>
      </c>
      <c r="D608" t="s">
        <v>7879</v>
      </c>
      <c r="E608" t="s">
        <v>7883</v>
      </c>
      <c r="F608" t="s">
        <v>7884</v>
      </c>
      <c r="G608">
        <v>809</v>
      </c>
      <c r="H608">
        <v>809</v>
      </c>
      <c r="I608">
        <v>809</v>
      </c>
      <c r="J608">
        <v>809</v>
      </c>
      <c r="L608" s="2">
        <v>0</v>
      </c>
      <c r="M608" s="2">
        <v>0</v>
      </c>
      <c r="N608" s="2">
        <v>0</v>
      </c>
      <c r="O608" s="2">
        <v>41.56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f>+Tabla3[[#This Row],[V GRAVADAS]]</f>
        <v>41.56</v>
      </c>
      <c r="V608" t="s">
        <v>55</v>
      </c>
    </row>
    <row r="609" spans="1:22" hidden="1">
      <c r="A609" t="s">
        <v>8374</v>
      </c>
      <c r="B609" t="s">
        <v>8419</v>
      </c>
      <c r="C609" t="s">
        <v>1</v>
      </c>
      <c r="D609" t="s">
        <v>7879</v>
      </c>
      <c r="E609" t="s">
        <v>7883</v>
      </c>
      <c r="F609" t="s">
        <v>7884</v>
      </c>
      <c r="G609">
        <v>810</v>
      </c>
      <c r="H609">
        <v>810</v>
      </c>
      <c r="I609">
        <v>810</v>
      </c>
      <c r="J609">
        <v>810</v>
      </c>
      <c r="L609" s="2">
        <v>0</v>
      </c>
      <c r="M609" s="2">
        <v>0</v>
      </c>
      <c r="N609" s="2">
        <v>0</v>
      </c>
      <c r="O609" s="2">
        <v>48.51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f>+Tabla3[[#This Row],[V GRAVADAS]]</f>
        <v>48.51</v>
      </c>
      <c r="V609" t="s">
        <v>55</v>
      </c>
    </row>
    <row r="610" spans="1:22" hidden="1">
      <c r="A610" t="s">
        <v>8374</v>
      </c>
      <c r="B610" t="s">
        <v>8419</v>
      </c>
      <c r="C610" t="s">
        <v>1</v>
      </c>
      <c r="D610" t="s">
        <v>7879</v>
      </c>
      <c r="E610" t="s">
        <v>7883</v>
      </c>
      <c r="F610" t="s">
        <v>7884</v>
      </c>
      <c r="G610">
        <v>811</v>
      </c>
      <c r="H610">
        <v>811</v>
      </c>
      <c r="I610">
        <v>811</v>
      </c>
      <c r="J610">
        <v>811</v>
      </c>
      <c r="L610" s="2">
        <v>0</v>
      </c>
      <c r="M610" s="2">
        <v>0</v>
      </c>
      <c r="N610" s="2">
        <v>0</v>
      </c>
      <c r="O610" s="2">
        <v>39.29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f>+Tabla3[[#This Row],[V GRAVADAS]]</f>
        <v>39.29</v>
      </c>
      <c r="V610" t="s">
        <v>55</v>
      </c>
    </row>
    <row r="611" spans="1:22" hidden="1">
      <c r="A611" t="s">
        <v>8374</v>
      </c>
      <c r="B611" t="s">
        <v>8419</v>
      </c>
      <c r="C611" t="s">
        <v>1</v>
      </c>
      <c r="D611" t="s">
        <v>7879</v>
      </c>
      <c r="E611" t="s">
        <v>7883</v>
      </c>
      <c r="F611" t="s">
        <v>7884</v>
      </c>
      <c r="G611">
        <v>812</v>
      </c>
      <c r="H611">
        <v>812</v>
      </c>
      <c r="I611">
        <v>812</v>
      </c>
      <c r="J611">
        <v>812</v>
      </c>
      <c r="L611" s="2">
        <v>0</v>
      </c>
      <c r="M611" s="2">
        <v>0</v>
      </c>
      <c r="N611" s="2">
        <v>0</v>
      </c>
      <c r="O611" s="2">
        <v>24.85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f>+Tabla3[[#This Row],[V GRAVADAS]]</f>
        <v>24.85</v>
      </c>
      <c r="V611" t="s">
        <v>55</v>
      </c>
    </row>
    <row r="612" spans="1:22" hidden="1">
      <c r="A612" t="s">
        <v>8374</v>
      </c>
      <c r="B612" t="s">
        <v>8419</v>
      </c>
      <c r="C612" t="s">
        <v>1</v>
      </c>
      <c r="D612" t="s">
        <v>7879</v>
      </c>
      <c r="E612" t="s">
        <v>7883</v>
      </c>
      <c r="F612" t="s">
        <v>7884</v>
      </c>
      <c r="G612">
        <v>813</v>
      </c>
      <c r="H612">
        <v>813</v>
      </c>
      <c r="I612">
        <v>813</v>
      </c>
      <c r="J612">
        <v>813</v>
      </c>
      <c r="L612" s="2">
        <v>0</v>
      </c>
      <c r="M612" s="2">
        <v>0</v>
      </c>
      <c r="N612" s="2">
        <v>0</v>
      </c>
      <c r="O612" s="2">
        <v>25.74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f>+Tabla3[[#This Row],[V GRAVADAS]]</f>
        <v>25.74</v>
      </c>
      <c r="V612" t="s">
        <v>55</v>
      </c>
    </row>
    <row r="613" spans="1:22" hidden="1">
      <c r="A613" t="s">
        <v>8374</v>
      </c>
      <c r="B613" t="s">
        <v>8419</v>
      </c>
      <c r="C613" t="s">
        <v>1</v>
      </c>
      <c r="D613" t="s">
        <v>7879</v>
      </c>
      <c r="E613" t="s">
        <v>7883</v>
      </c>
      <c r="F613" t="s">
        <v>7884</v>
      </c>
      <c r="G613">
        <v>814</v>
      </c>
      <c r="H613">
        <v>814</v>
      </c>
      <c r="I613">
        <v>814</v>
      </c>
      <c r="J613">
        <v>814</v>
      </c>
      <c r="L613" s="2">
        <v>0</v>
      </c>
      <c r="M613" s="2">
        <v>0</v>
      </c>
      <c r="N613" s="2">
        <v>0</v>
      </c>
      <c r="O613" s="2">
        <v>70.319999999999993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f>+Tabla3[[#This Row],[V GRAVADAS]]</f>
        <v>70.319999999999993</v>
      </c>
      <c r="V613" t="s">
        <v>55</v>
      </c>
    </row>
    <row r="614" spans="1:22" hidden="1">
      <c r="A614" t="s">
        <v>8374</v>
      </c>
      <c r="B614" t="s">
        <v>8419</v>
      </c>
      <c r="C614" t="s">
        <v>1</v>
      </c>
      <c r="D614" t="s">
        <v>7879</v>
      </c>
      <c r="E614" t="s">
        <v>7883</v>
      </c>
      <c r="F614" t="s">
        <v>7884</v>
      </c>
      <c r="G614">
        <v>815</v>
      </c>
      <c r="H614">
        <v>815</v>
      </c>
      <c r="I614">
        <v>815</v>
      </c>
      <c r="J614">
        <v>815</v>
      </c>
      <c r="L614" s="2">
        <v>0</v>
      </c>
      <c r="M614" s="2">
        <v>0</v>
      </c>
      <c r="N614" s="2">
        <v>0</v>
      </c>
      <c r="O614" s="2">
        <v>19.75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f>+Tabla3[[#This Row],[V GRAVADAS]]</f>
        <v>19.75</v>
      </c>
      <c r="V614" t="s">
        <v>55</v>
      </c>
    </row>
    <row r="615" spans="1:22" hidden="1">
      <c r="A615" t="s">
        <v>8374</v>
      </c>
      <c r="B615" t="s">
        <v>8419</v>
      </c>
      <c r="C615" t="s">
        <v>1</v>
      </c>
      <c r="D615" t="s">
        <v>7879</v>
      </c>
      <c r="E615" t="s">
        <v>7883</v>
      </c>
      <c r="F615" t="s">
        <v>7884</v>
      </c>
      <c r="G615">
        <v>816</v>
      </c>
      <c r="H615">
        <v>816</v>
      </c>
      <c r="I615">
        <v>816</v>
      </c>
      <c r="J615">
        <v>816</v>
      </c>
      <c r="L615" s="2">
        <v>0</v>
      </c>
      <c r="M615" s="2">
        <v>0</v>
      </c>
      <c r="N615" s="2">
        <v>0</v>
      </c>
      <c r="O615" s="2">
        <v>28.45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f>+Tabla3[[#This Row],[V GRAVADAS]]</f>
        <v>28.45</v>
      </c>
      <c r="V615" t="s">
        <v>55</v>
      </c>
    </row>
    <row r="616" spans="1:22" hidden="1">
      <c r="A616" t="s">
        <v>8374</v>
      </c>
      <c r="B616" t="s">
        <v>8419</v>
      </c>
      <c r="C616" t="s">
        <v>1</v>
      </c>
      <c r="D616" t="s">
        <v>7879</v>
      </c>
      <c r="E616" t="s">
        <v>7883</v>
      </c>
      <c r="F616" t="s">
        <v>7884</v>
      </c>
      <c r="G616">
        <v>817</v>
      </c>
      <c r="H616">
        <v>817</v>
      </c>
      <c r="I616">
        <v>817</v>
      </c>
      <c r="J616">
        <v>817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f>+Tabla3[[#This Row],[V GRAVADAS]]</f>
        <v>0</v>
      </c>
      <c r="V616" t="s">
        <v>55</v>
      </c>
    </row>
    <row r="617" spans="1:22" hidden="1">
      <c r="A617" t="s">
        <v>8374</v>
      </c>
      <c r="B617" t="s">
        <v>8419</v>
      </c>
      <c r="C617" t="s">
        <v>1</v>
      </c>
      <c r="D617" t="s">
        <v>7879</v>
      </c>
      <c r="E617" t="s">
        <v>7883</v>
      </c>
      <c r="F617" t="s">
        <v>7884</v>
      </c>
      <c r="G617">
        <v>818</v>
      </c>
      <c r="H617">
        <v>818</v>
      </c>
      <c r="I617">
        <v>818</v>
      </c>
      <c r="J617">
        <v>818</v>
      </c>
      <c r="L617" s="2">
        <v>0</v>
      </c>
      <c r="M617" s="2">
        <v>0</v>
      </c>
      <c r="N617" s="2">
        <v>0</v>
      </c>
      <c r="O617" s="2">
        <v>100.7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f>+Tabla3[[#This Row],[V GRAVADAS]]</f>
        <v>100.7</v>
      </c>
      <c r="V617" t="s">
        <v>55</v>
      </c>
    </row>
    <row r="618" spans="1:22" hidden="1">
      <c r="A618" t="s">
        <v>8374</v>
      </c>
      <c r="B618" t="s">
        <v>8419</v>
      </c>
      <c r="C618" t="s">
        <v>1</v>
      </c>
      <c r="D618" t="s">
        <v>7879</v>
      </c>
      <c r="E618" t="s">
        <v>7883</v>
      </c>
      <c r="F618" t="s">
        <v>7884</v>
      </c>
      <c r="G618">
        <v>819</v>
      </c>
      <c r="H618">
        <v>819</v>
      </c>
      <c r="I618">
        <v>819</v>
      </c>
      <c r="J618">
        <v>819</v>
      </c>
      <c r="L618" s="2">
        <v>0</v>
      </c>
      <c r="M618" s="2">
        <v>0</v>
      </c>
      <c r="N618" s="2">
        <v>0</v>
      </c>
      <c r="O618" s="2">
        <v>20.45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f>+Tabla3[[#This Row],[V GRAVADAS]]</f>
        <v>20.45</v>
      </c>
      <c r="V618" t="s">
        <v>55</v>
      </c>
    </row>
    <row r="619" spans="1:22" hidden="1">
      <c r="A619" t="s">
        <v>8374</v>
      </c>
      <c r="B619" t="s">
        <v>8419</v>
      </c>
      <c r="C619" t="s">
        <v>1</v>
      </c>
      <c r="D619" t="s">
        <v>7879</v>
      </c>
      <c r="E619" t="s">
        <v>7883</v>
      </c>
      <c r="F619" t="s">
        <v>7884</v>
      </c>
      <c r="G619">
        <v>820</v>
      </c>
      <c r="H619">
        <v>820</v>
      </c>
      <c r="I619">
        <v>820</v>
      </c>
      <c r="J619">
        <v>820</v>
      </c>
      <c r="L619" s="2">
        <v>0</v>
      </c>
      <c r="M619" s="2">
        <v>0</v>
      </c>
      <c r="N619" s="2">
        <v>0</v>
      </c>
      <c r="O619" s="2">
        <v>53.58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f>+Tabla3[[#This Row],[V GRAVADAS]]</f>
        <v>53.58</v>
      </c>
      <c r="V619" t="s">
        <v>55</v>
      </c>
    </row>
    <row r="620" spans="1:22" hidden="1">
      <c r="A620" t="s">
        <v>8374</v>
      </c>
      <c r="B620" t="s">
        <v>8419</v>
      </c>
      <c r="C620" t="s">
        <v>1</v>
      </c>
      <c r="D620" t="s">
        <v>7879</v>
      </c>
      <c r="E620" t="s">
        <v>7883</v>
      </c>
      <c r="F620" t="s">
        <v>7884</v>
      </c>
      <c r="G620">
        <v>821</v>
      </c>
      <c r="H620">
        <v>821</v>
      </c>
      <c r="I620">
        <v>821</v>
      </c>
      <c r="J620">
        <v>821</v>
      </c>
      <c r="L620" s="2">
        <v>0</v>
      </c>
      <c r="M620" s="2">
        <v>0</v>
      </c>
      <c r="N620" s="2">
        <v>0</v>
      </c>
      <c r="O620" s="2">
        <v>62.85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f>+Tabla3[[#This Row],[V GRAVADAS]]</f>
        <v>62.85</v>
      </c>
      <c r="V620" t="s">
        <v>55</v>
      </c>
    </row>
    <row r="621" spans="1:22" hidden="1">
      <c r="A621" t="s">
        <v>8374</v>
      </c>
      <c r="B621" t="s">
        <v>8419</v>
      </c>
      <c r="C621" t="s">
        <v>1</v>
      </c>
      <c r="D621" t="s">
        <v>7879</v>
      </c>
      <c r="E621" t="s">
        <v>7883</v>
      </c>
      <c r="F621" t="s">
        <v>7884</v>
      </c>
      <c r="G621">
        <v>822</v>
      </c>
      <c r="H621">
        <v>822</v>
      </c>
      <c r="I621">
        <v>822</v>
      </c>
      <c r="J621">
        <v>822</v>
      </c>
      <c r="L621" s="2">
        <v>0</v>
      </c>
      <c r="M621" s="2">
        <v>0</v>
      </c>
      <c r="N621" s="2">
        <v>0</v>
      </c>
      <c r="O621" s="2">
        <v>56.8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f>+Tabla3[[#This Row],[V GRAVADAS]]</f>
        <v>56.8</v>
      </c>
      <c r="V621" t="s">
        <v>55</v>
      </c>
    </row>
    <row r="622" spans="1:22" hidden="1">
      <c r="A622" t="s">
        <v>8374</v>
      </c>
      <c r="B622" t="s">
        <v>8419</v>
      </c>
      <c r="C622" t="s">
        <v>1</v>
      </c>
      <c r="D622" t="s">
        <v>7879</v>
      </c>
      <c r="E622" t="s">
        <v>7883</v>
      </c>
      <c r="F622" t="s">
        <v>7884</v>
      </c>
      <c r="G622">
        <v>823</v>
      </c>
      <c r="H622">
        <v>823</v>
      </c>
      <c r="I622">
        <v>823</v>
      </c>
      <c r="J622">
        <v>823</v>
      </c>
      <c r="L622" s="2">
        <v>0</v>
      </c>
      <c r="M622" s="2">
        <v>0</v>
      </c>
      <c r="N622" s="2">
        <v>0</v>
      </c>
      <c r="O622" s="2">
        <v>68.53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f>+Tabla3[[#This Row],[V GRAVADAS]]</f>
        <v>68.53</v>
      </c>
      <c r="V622" t="s">
        <v>55</v>
      </c>
    </row>
    <row r="623" spans="1:22" hidden="1">
      <c r="A623" t="s">
        <v>8374</v>
      </c>
      <c r="B623" t="s">
        <v>8419</v>
      </c>
      <c r="C623" t="s">
        <v>1</v>
      </c>
      <c r="D623" t="s">
        <v>7879</v>
      </c>
      <c r="E623" t="s">
        <v>7883</v>
      </c>
      <c r="F623" t="s">
        <v>7884</v>
      </c>
      <c r="G623">
        <v>824</v>
      </c>
      <c r="H623">
        <v>824</v>
      </c>
      <c r="I623">
        <v>824</v>
      </c>
      <c r="J623">
        <v>824</v>
      </c>
      <c r="L623" s="2">
        <v>0</v>
      </c>
      <c r="M623" s="2">
        <v>0</v>
      </c>
      <c r="N623" s="2">
        <v>0</v>
      </c>
      <c r="O623" s="2">
        <v>14.98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f>+Tabla3[[#This Row],[V GRAVADAS]]</f>
        <v>14.98</v>
      </c>
      <c r="V623" t="s">
        <v>55</v>
      </c>
    </row>
    <row r="624" spans="1:22" hidden="1">
      <c r="A624" t="s">
        <v>8374</v>
      </c>
      <c r="B624" t="s">
        <v>8405</v>
      </c>
      <c r="C624" t="s">
        <v>1</v>
      </c>
      <c r="D624" t="s">
        <v>7879</v>
      </c>
      <c r="E624" t="s">
        <v>7883</v>
      </c>
      <c r="F624" t="s">
        <v>7884</v>
      </c>
      <c r="G624">
        <v>825</v>
      </c>
      <c r="H624">
        <v>825</v>
      </c>
      <c r="I624">
        <v>825</v>
      </c>
      <c r="J624">
        <v>825</v>
      </c>
      <c r="L624" s="2">
        <v>0</v>
      </c>
      <c r="M624" s="2">
        <v>0</v>
      </c>
      <c r="N624" s="2">
        <v>0</v>
      </c>
      <c r="O624" s="2">
        <v>30.62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f>+Tabla3[[#This Row],[V GRAVADAS]]</f>
        <v>30.62</v>
      </c>
      <c r="V624" t="s">
        <v>55</v>
      </c>
    </row>
    <row r="625" spans="1:22" hidden="1">
      <c r="A625" t="s">
        <v>8374</v>
      </c>
      <c r="B625" t="s">
        <v>8401</v>
      </c>
      <c r="C625" t="s">
        <v>1</v>
      </c>
      <c r="D625" t="s">
        <v>7879</v>
      </c>
      <c r="E625" t="s">
        <v>7883</v>
      </c>
      <c r="F625" t="s">
        <v>7884</v>
      </c>
      <c r="G625">
        <v>826</v>
      </c>
      <c r="H625">
        <v>826</v>
      </c>
      <c r="I625">
        <v>826</v>
      </c>
      <c r="J625">
        <v>826</v>
      </c>
      <c r="L625" s="2">
        <v>0</v>
      </c>
      <c r="M625" s="2">
        <v>0</v>
      </c>
      <c r="N625" s="2">
        <v>0</v>
      </c>
      <c r="O625" s="2">
        <v>20.95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f>+Tabla3[[#This Row],[V GRAVADAS]]</f>
        <v>20.95</v>
      </c>
      <c r="V625" t="s">
        <v>55</v>
      </c>
    </row>
    <row r="626" spans="1:22" hidden="1">
      <c r="A626" t="s">
        <v>8374</v>
      </c>
      <c r="B626" t="s">
        <v>8401</v>
      </c>
      <c r="C626" t="s">
        <v>1</v>
      </c>
      <c r="D626" t="s">
        <v>7879</v>
      </c>
      <c r="E626" t="s">
        <v>7883</v>
      </c>
      <c r="F626" t="s">
        <v>7884</v>
      </c>
      <c r="G626">
        <v>827</v>
      </c>
      <c r="H626">
        <v>827</v>
      </c>
      <c r="I626">
        <v>827</v>
      </c>
      <c r="J626">
        <v>827</v>
      </c>
      <c r="L626" s="2">
        <v>0</v>
      </c>
      <c r="M626" s="2">
        <v>0</v>
      </c>
      <c r="N626" s="2">
        <v>0</v>
      </c>
      <c r="O626" s="2">
        <v>8.3699999999999992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f>+Tabla3[[#This Row],[V GRAVADAS]]</f>
        <v>8.3699999999999992</v>
      </c>
      <c r="V626" t="s">
        <v>55</v>
      </c>
    </row>
    <row r="627" spans="1:22" hidden="1">
      <c r="A627" t="s">
        <v>8374</v>
      </c>
      <c r="B627" t="s">
        <v>8401</v>
      </c>
      <c r="C627" t="s">
        <v>1</v>
      </c>
      <c r="D627" t="s">
        <v>7879</v>
      </c>
      <c r="E627" t="s">
        <v>7883</v>
      </c>
      <c r="F627" t="s">
        <v>7884</v>
      </c>
      <c r="G627">
        <v>828</v>
      </c>
      <c r="H627">
        <v>828</v>
      </c>
      <c r="I627">
        <v>828</v>
      </c>
      <c r="J627">
        <v>828</v>
      </c>
      <c r="L627" s="2">
        <v>0</v>
      </c>
      <c r="M627" s="2">
        <v>0</v>
      </c>
      <c r="N627" s="2">
        <v>0</v>
      </c>
      <c r="O627" s="2">
        <v>25.25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f>+Tabla3[[#This Row],[V GRAVADAS]]</f>
        <v>25.25</v>
      </c>
      <c r="V627" t="s">
        <v>55</v>
      </c>
    </row>
    <row r="628" spans="1:22" hidden="1">
      <c r="A628" t="s">
        <v>8374</v>
      </c>
      <c r="B628" t="s">
        <v>8393</v>
      </c>
      <c r="C628" t="s">
        <v>1</v>
      </c>
      <c r="D628" t="s">
        <v>7879</v>
      </c>
      <c r="E628" t="s">
        <v>7883</v>
      </c>
      <c r="F628" t="s">
        <v>7884</v>
      </c>
      <c r="G628">
        <v>829</v>
      </c>
      <c r="H628">
        <v>829</v>
      </c>
      <c r="I628">
        <v>829</v>
      </c>
      <c r="J628">
        <v>829</v>
      </c>
      <c r="L628" s="2">
        <v>0</v>
      </c>
      <c r="M628" s="2">
        <v>0</v>
      </c>
      <c r="N628" s="2">
        <v>0</v>
      </c>
      <c r="O628" s="2">
        <v>11.87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f>+Tabla3[[#This Row],[V GRAVADAS]]</f>
        <v>11.87</v>
      </c>
      <c r="V628" t="s">
        <v>55</v>
      </c>
    </row>
    <row r="629" spans="1:22" hidden="1">
      <c r="A629" t="s">
        <v>8374</v>
      </c>
      <c r="B629" t="s">
        <v>8390</v>
      </c>
      <c r="C629" t="s">
        <v>1</v>
      </c>
      <c r="D629" t="s">
        <v>7879</v>
      </c>
      <c r="E629" t="s">
        <v>7883</v>
      </c>
      <c r="F629" t="s">
        <v>7884</v>
      </c>
      <c r="G629">
        <v>830</v>
      </c>
      <c r="H629">
        <v>830</v>
      </c>
      <c r="I629">
        <v>830</v>
      </c>
      <c r="J629">
        <v>830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f>+Tabla3[[#This Row],[V GRAVADAS]]</f>
        <v>0</v>
      </c>
      <c r="V629" t="s">
        <v>55</v>
      </c>
    </row>
    <row r="630" spans="1:22" hidden="1">
      <c r="A630" t="s">
        <v>8374</v>
      </c>
      <c r="B630" t="s">
        <v>8390</v>
      </c>
      <c r="C630" t="s">
        <v>1</v>
      </c>
      <c r="D630" t="s">
        <v>7879</v>
      </c>
      <c r="E630" t="s">
        <v>7883</v>
      </c>
      <c r="F630" t="s">
        <v>7884</v>
      </c>
      <c r="G630">
        <v>831</v>
      </c>
      <c r="H630">
        <v>831</v>
      </c>
      <c r="I630">
        <v>831</v>
      </c>
      <c r="J630">
        <v>831</v>
      </c>
      <c r="L630" s="2">
        <v>0</v>
      </c>
      <c r="M630" s="2">
        <v>0</v>
      </c>
      <c r="N630" s="2">
        <v>0</v>
      </c>
      <c r="O630" s="2">
        <v>23.04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f>+Tabla3[[#This Row],[V GRAVADAS]]</f>
        <v>23.04</v>
      </c>
      <c r="V630" t="s">
        <v>55</v>
      </c>
    </row>
    <row r="631" spans="1:22" hidden="1">
      <c r="A631" t="s">
        <v>8374</v>
      </c>
      <c r="B631" t="s">
        <v>8487</v>
      </c>
      <c r="C631" t="s">
        <v>1</v>
      </c>
      <c r="D631" t="s">
        <v>7879</v>
      </c>
      <c r="E631" t="s">
        <v>7883</v>
      </c>
      <c r="F631" t="s">
        <v>7884</v>
      </c>
      <c r="G631">
        <v>832</v>
      </c>
      <c r="H631">
        <v>832</v>
      </c>
      <c r="I631">
        <v>832</v>
      </c>
      <c r="J631">
        <v>832</v>
      </c>
      <c r="L631" s="2">
        <v>0</v>
      </c>
      <c r="M631" s="2">
        <v>0</v>
      </c>
      <c r="N631" s="2">
        <v>0</v>
      </c>
      <c r="O631" s="2">
        <v>34.81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f>+Tabla3[[#This Row],[V GRAVADAS]]</f>
        <v>34.81</v>
      </c>
      <c r="V631" t="s">
        <v>55</v>
      </c>
    </row>
    <row r="632" spans="1:22" hidden="1">
      <c r="A632" t="s">
        <v>8374</v>
      </c>
      <c r="B632" t="s">
        <v>8487</v>
      </c>
      <c r="C632" t="s">
        <v>1</v>
      </c>
      <c r="D632" t="s">
        <v>7879</v>
      </c>
      <c r="E632" t="s">
        <v>7883</v>
      </c>
      <c r="F632" t="s">
        <v>7884</v>
      </c>
      <c r="G632">
        <v>833</v>
      </c>
      <c r="H632">
        <v>833</v>
      </c>
      <c r="I632">
        <v>833</v>
      </c>
      <c r="J632">
        <v>833</v>
      </c>
      <c r="L632" s="2">
        <v>0</v>
      </c>
      <c r="M632" s="2">
        <v>0</v>
      </c>
      <c r="N632" s="2">
        <v>0</v>
      </c>
      <c r="O632" s="2">
        <v>7.15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f>+Tabla3[[#This Row],[V GRAVADAS]]</f>
        <v>7.15</v>
      </c>
      <c r="V632" t="s">
        <v>55</v>
      </c>
    </row>
    <row r="633" spans="1:22" hidden="1">
      <c r="A633" t="s">
        <v>8374</v>
      </c>
      <c r="B633" t="s">
        <v>8487</v>
      </c>
      <c r="C633" t="s">
        <v>1</v>
      </c>
      <c r="D633" t="s">
        <v>7879</v>
      </c>
      <c r="E633" t="s">
        <v>7883</v>
      </c>
      <c r="F633" t="s">
        <v>7884</v>
      </c>
      <c r="G633">
        <v>691</v>
      </c>
      <c r="H633">
        <v>691</v>
      </c>
      <c r="I633">
        <v>691</v>
      </c>
      <c r="J633">
        <v>691</v>
      </c>
      <c r="L633" s="2">
        <v>0</v>
      </c>
      <c r="M633" s="2">
        <v>0</v>
      </c>
      <c r="N633" s="2">
        <v>0</v>
      </c>
      <c r="O633" s="2">
        <v>31.65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f>+Tabla3[[#This Row],[V GRAVADAS]]</f>
        <v>31.65</v>
      </c>
      <c r="V633" t="s">
        <v>55</v>
      </c>
    </row>
    <row r="634" spans="1:22" hidden="1">
      <c r="A634" t="s">
        <v>8374</v>
      </c>
      <c r="B634" t="s">
        <v>8487</v>
      </c>
      <c r="C634" t="s">
        <v>1</v>
      </c>
      <c r="D634" t="s">
        <v>7879</v>
      </c>
      <c r="E634" t="s">
        <v>7883</v>
      </c>
      <c r="F634" t="s">
        <v>7884</v>
      </c>
      <c r="G634">
        <v>692</v>
      </c>
      <c r="H634">
        <v>692</v>
      </c>
      <c r="I634">
        <v>692</v>
      </c>
      <c r="J634">
        <v>692</v>
      </c>
      <c r="L634" s="2">
        <v>0</v>
      </c>
      <c r="M634" s="2">
        <v>0</v>
      </c>
      <c r="N634" s="2">
        <v>0</v>
      </c>
      <c r="O634" s="2">
        <v>12.86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f>+Tabla3[[#This Row],[V GRAVADAS]]</f>
        <v>12.86</v>
      </c>
      <c r="V634" t="s">
        <v>55</v>
      </c>
    </row>
    <row r="635" spans="1:22" hidden="1">
      <c r="A635" t="s">
        <v>8374</v>
      </c>
      <c r="B635" t="s">
        <v>8487</v>
      </c>
      <c r="C635" t="s">
        <v>1</v>
      </c>
      <c r="D635" t="s">
        <v>7879</v>
      </c>
      <c r="E635" t="s">
        <v>7883</v>
      </c>
      <c r="F635" t="s">
        <v>7884</v>
      </c>
      <c r="G635">
        <v>693</v>
      </c>
      <c r="H635">
        <v>693</v>
      </c>
      <c r="I635">
        <v>693</v>
      </c>
      <c r="J635">
        <v>693</v>
      </c>
      <c r="L635" s="2">
        <v>0</v>
      </c>
      <c r="M635" s="2">
        <v>0</v>
      </c>
      <c r="N635" s="2">
        <v>0</v>
      </c>
      <c r="O635" s="2">
        <v>15.93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f>+Tabla3[[#This Row],[V GRAVADAS]]</f>
        <v>15.93</v>
      </c>
      <c r="V635" t="s">
        <v>55</v>
      </c>
    </row>
    <row r="636" spans="1:22" hidden="1">
      <c r="A636" t="s">
        <v>8374</v>
      </c>
      <c r="B636" t="s">
        <v>8385</v>
      </c>
      <c r="C636" t="s">
        <v>1</v>
      </c>
      <c r="D636" t="s">
        <v>7879</v>
      </c>
      <c r="E636" t="s">
        <v>7883</v>
      </c>
      <c r="F636" t="s">
        <v>7884</v>
      </c>
      <c r="G636">
        <v>694</v>
      </c>
      <c r="H636">
        <v>694</v>
      </c>
      <c r="I636">
        <v>694</v>
      </c>
      <c r="J636">
        <v>694</v>
      </c>
      <c r="L636" s="2">
        <v>0</v>
      </c>
      <c r="M636" s="2">
        <v>0</v>
      </c>
      <c r="N636" s="2">
        <v>0</v>
      </c>
      <c r="O636" s="2">
        <v>8.06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f>+Tabla3[[#This Row],[V GRAVADAS]]</f>
        <v>8.06</v>
      </c>
      <c r="V636" t="s">
        <v>55</v>
      </c>
    </row>
    <row r="637" spans="1:22" hidden="1">
      <c r="A637" t="s">
        <v>8374</v>
      </c>
      <c r="B637" t="s">
        <v>8385</v>
      </c>
      <c r="C637" t="s">
        <v>1</v>
      </c>
      <c r="D637" t="s">
        <v>7879</v>
      </c>
      <c r="E637" t="s">
        <v>7883</v>
      </c>
      <c r="F637" t="s">
        <v>7884</v>
      </c>
      <c r="G637">
        <v>695</v>
      </c>
      <c r="H637">
        <v>695</v>
      </c>
      <c r="I637">
        <v>695</v>
      </c>
      <c r="J637">
        <v>695</v>
      </c>
      <c r="L637" s="2">
        <v>0</v>
      </c>
      <c r="M637" s="2">
        <v>0</v>
      </c>
      <c r="N637" s="2">
        <v>0</v>
      </c>
      <c r="O637" s="2">
        <v>91.12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f>+Tabla3[[#This Row],[V GRAVADAS]]</f>
        <v>91.12</v>
      </c>
      <c r="V637" t="s">
        <v>55</v>
      </c>
    </row>
    <row r="638" spans="1:22" hidden="1">
      <c r="A638" t="s">
        <v>8374</v>
      </c>
      <c r="B638" t="s">
        <v>8385</v>
      </c>
      <c r="C638" t="s">
        <v>1</v>
      </c>
      <c r="D638" t="s">
        <v>7879</v>
      </c>
      <c r="E638" t="s">
        <v>7883</v>
      </c>
      <c r="F638" t="s">
        <v>7884</v>
      </c>
      <c r="G638">
        <v>696</v>
      </c>
      <c r="H638">
        <v>696</v>
      </c>
      <c r="I638">
        <v>696</v>
      </c>
      <c r="J638">
        <v>696</v>
      </c>
      <c r="L638" s="2">
        <v>0</v>
      </c>
      <c r="M638" s="2">
        <v>0</v>
      </c>
      <c r="N638" s="2">
        <v>0</v>
      </c>
      <c r="O638" s="2">
        <v>14.9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f>+Tabla3[[#This Row],[V GRAVADAS]]</f>
        <v>14.9</v>
      </c>
      <c r="V638" t="s">
        <v>55</v>
      </c>
    </row>
    <row r="639" spans="1:22" hidden="1">
      <c r="A639" t="s">
        <v>8374</v>
      </c>
      <c r="B639" t="s">
        <v>8379</v>
      </c>
      <c r="C639" t="s">
        <v>1</v>
      </c>
      <c r="D639" t="s">
        <v>7879</v>
      </c>
      <c r="E639" t="s">
        <v>7883</v>
      </c>
      <c r="F639" t="s">
        <v>7884</v>
      </c>
      <c r="G639">
        <v>697</v>
      </c>
      <c r="H639">
        <v>697</v>
      </c>
      <c r="I639">
        <v>697</v>
      </c>
      <c r="J639">
        <v>697</v>
      </c>
      <c r="L639" s="2">
        <v>0</v>
      </c>
      <c r="M639" s="2">
        <v>0</v>
      </c>
      <c r="N639" s="2">
        <v>0</v>
      </c>
      <c r="O639" s="2">
        <v>28.5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f>+Tabla3[[#This Row],[V GRAVADAS]]</f>
        <v>28.5</v>
      </c>
      <c r="V639" t="s">
        <v>55</v>
      </c>
    </row>
    <row r="640" spans="1:22" hidden="1">
      <c r="A640" t="s">
        <v>8374</v>
      </c>
      <c r="B640" t="s">
        <v>8379</v>
      </c>
      <c r="C640" t="s">
        <v>1</v>
      </c>
      <c r="D640" t="s">
        <v>7879</v>
      </c>
      <c r="E640" t="s">
        <v>7883</v>
      </c>
      <c r="F640" t="s">
        <v>7884</v>
      </c>
      <c r="G640">
        <v>698</v>
      </c>
      <c r="H640">
        <v>698</v>
      </c>
      <c r="I640">
        <v>698</v>
      </c>
      <c r="J640">
        <v>698</v>
      </c>
      <c r="L640" s="2">
        <v>0</v>
      </c>
      <c r="M640" s="2">
        <v>0</v>
      </c>
      <c r="N640" s="2">
        <v>0</v>
      </c>
      <c r="O640" s="2">
        <v>766.92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f>+Tabla3[[#This Row],[V GRAVADAS]]</f>
        <v>766.92</v>
      </c>
      <c r="V640" t="s">
        <v>55</v>
      </c>
    </row>
    <row r="641" spans="1:22" hidden="1">
      <c r="A641" t="s">
        <v>8374</v>
      </c>
      <c r="B641" t="s">
        <v>8379</v>
      </c>
      <c r="C641" t="s">
        <v>1</v>
      </c>
      <c r="D641" t="s">
        <v>7879</v>
      </c>
      <c r="E641" t="s">
        <v>7883</v>
      </c>
      <c r="F641" t="s">
        <v>7884</v>
      </c>
      <c r="G641">
        <v>699</v>
      </c>
      <c r="H641">
        <v>699</v>
      </c>
      <c r="I641">
        <v>699</v>
      </c>
      <c r="J641">
        <v>699</v>
      </c>
      <c r="L641" s="2">
        <v>0</v>
      </c>
      <c r="M641" s="2">
        <v>0</v>
      </c>
      <c r="N641" s="2">
        <v>0</v>
      </c>
      <c r="O641" s="2">
        <v>21.97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f>+Tabla3[[#This Row],[V GRAVADAS]]</f>
        <v>21.97</v>
      </c>
      <c r="V641" t="s">
        <v>55</v>
      </c>
    </row>
    <row r="642" spans="1:22" hidden="1">
      <c r="A642" t="s">
        <v>8374</v>
      </c>
      <c r="B642" t="s">
        <v>8468</v>
      </c>
      <c r="C642" t="s">
        <v>1</v>
      </c>
      <c r="D642" t="s">
        <v>7879</v>
      </c>
      <c r="E642" t="s">
        <v>7883</v>
      </c>
      <c r="F642" t="s">
        <v>7884</v>
      </c>
      <c r="G642">
        <v>700</v>
      </c>
      <c r="H642">
        <v>700</v>
      </c>
      <c r="I642">
        <v>700</v>
      </c>
      <c r="J642">
        <v>700</v>
      </c>
      <c r="L642" s="2">
        <v>0</v>
      </c>
      <c r="M642" s="2">
        <v>0</v>
      </c>
      <c r="N642" s="2">
        <v>0</v>
      </c>
      <c r="O642" s="2">
        <v>8.5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f>+Tabla3[[#This Row],[V GRAVADAS]]</f>
        <v>8.5</v>
      </c>
      <c r="V642" t="s">
        <v>55</v>
      </c>
    </row>
    <row r="643" spans="1:22" hidden="1">
      <c r="A643" t="s">
        <v>8374</v>
      </c>
      <c r="B643" t="s">
        <v>8468</v>
      </c>
      <c r="C643" t="s">
        <v>1</v>
      </c>
      <c r="D643" t="s">
        <v>7879</v>
      </c>
      <c r="E643" t="s">
        <v>8352</v>
      </c>
      <c r="F643" t="s">
        <v>8353</v>
      </c>
      <c r="G643">
        <v>38</v>
      </c>
      <c r="H643">
        <v>38</v>
      </c>
      <c r="I643">
        <v>38</v>
      </c>
      <c r="J643">
        <v>38</v>
      </c>
      <c r="L643" s="2">
        <v>0</v>
      </c>
      <c r="M643" s="2">
        <v>0</v>
      </c>
      <c r="N643" s="2">
        <v>0</v>
      </c>
      <c r="O643" s="2">
        <v>27.97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f>+Tabla3[[#This Row],[V GRAVADAS]]</f>
        <v>27.97</v>
      </c>
      <c r="V643" t="s">
        <v>55</v>
      </c>
    </row>
    <row r="644" spans="1:22" hidden="1">
      <c r="A644" t="s">
        <v>8374</v>
      </c>
      <c r="B644" t="s">
        <v>8468</v>
      </c>
      <c r="C644" t="s">
        <v>1</v>
      </c>
      <c r="D644" t="s">
        <v>7879</v>
      </c>
      <c r="E644" t="s">
        <v>8352</v>
      </c>
      <c r="F644" t="s">
        <v>8353</v>
      </c>
      <c r="G644">
        <v>39</v>
      </c>
      <c r="H644">
        <v>39</v>
      </c>
      <c r="I644">
        <v>39</v>
      </c>
      <c r="J644">
        <v>39</v>
      </c>
      <c r="L644" s="2">
        <v>0</v>
      </c>
      <c r="M644" s="2">
        <v>0</v>
      </c>
      <c r="N644" s="2">
        <v>0</v>
      </c>
      <c r="O644" s="2">
        <v>37.35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f>+Tabla3[[#This Row],[V GRAVADAS]]</f>
        <v>37.35</v>
      </c>
      <c r="V644" t="s">
        <v>55</v>
      </c>
    </row>
    <row r="645" spans="1:22" hidden="1">
      <c r="A645" t="s">
        <v>8374</v>
      </c>
      <c r="B645" t="s">
        <v>8467</v>
      </c>
      <c r="C645" t="s">
        <v>1</v>
      </c>
      <c r="D645" t="s">
        <v>7879</v>
      </c>
      <c r="E645" t="s">
        <v>8352</v>
      </c>
      <c r="F645" t="s">
        <v>8353</v>
      </c>
      <c r="G645">
        <v>40</v>
      </c>
      <c r="H645">
        <v>40</v>
      </c>
      <c r="I645">
        <v>40</v>
      </c>
      <c r="J645">
        <v>40</v>
      </c>
      <c r="L645" s="2">
        <v>0</v>
      </c>
      <c r="M645" s="2">
        <v>0</v>
      </c>
      <c r="N645" s="2">
        <v>0</v>
      </c>
      <c r="O645" s="2">
        <v>6.05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f>+Tabla3[[#This Row],[V GRAVADAS]]</f>
        <v>6.05</v>
      </c>
      <c r="V645" t="s">
        <v>55</v>
      </c>
    </row>
    <row r="646" spans="1:22" hidden="1">
      <c r="A646" t="s">
        <v>8374</v>
      </c>
      <c r="B646" t="s">
        <v>8467</v>
      </c>
      <c r="C646" t="s">
        <v>1</v>
      </c>
      <c r="D646" t="s">
        <v>7879</v>
      </c>
      <c r="E646" t="s">
        <v>8352</v>
      </c>
      <c r="F646" t="s">
        <v>8353</v>
      </c>
      <c r="G646">
        <v>41</v>
      </c>
      <c r="H646">
        <v>41</v>
      </c>
      <c r="I646">
        <v>41</v>
      </c>
      <c r="J646">
        <v>41</v>
      </c>
      <c r="L646" s="2">
        <v>0</v>
      </c>
      <c r="M646" s="2">
        <v>0</v>
      </c>
      <c r="N646" s="2">
        <v>0</v>
      </c>
      <c r="O646" s="2">
        <v>18.190000000000001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f>+Tabla3[[#This Row],[V GRAVADAS]]</f>
        <v>18.190000000000001</v>
      </c>
      <c r="V646" t="s">
        <v>55</v>
      </c>
    </row>
    <row r="647" spans="1:22" hidden="1">
      <c r="A647" t="s">
        <v>8374</v>
      </c>
      <c r="B647" t="s">
        <v>8467</v>
      </c>
      <c r="C647" t="s">
        <v>1</v>
      </c>
      <c r="D647" t="s">
        <v>7879</v>
      </c>
      <c r="E647" t="s">
        <v>8352</v>
      </c>
      <c r="F647" t="s">
        <v>8353</v>
      </c>
      <c r="G647">
        <v>42</v>
      </c>
      <c r="H647">
        <v>42</v>
      </c>
      <c r="I647">
        <v>42</v>
      </c>
      <c r="J647">
        <v>42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f>+Tabla3[[#This Row],[V GRAVADAS]]</f>
        <v>0</v>
      </c>
      <c r="V647" t="s">
        <v>55</v>
      </c>
    </row>
    <row r="648" spans="1:22" hidden="1">
      <c r="A648" t="s">
        <v>8374</v>
      </c>
      <c r="B648" t="s">
        <v>8465</v>
      </c>
      <c r="C648" t="s">
        <v>1</v>
      </c>
      <c r="D648" t="s">
        <v>7879</v>
      </c>
      <c r="E648" t="s">
        <v>8352</v>
      </c>
      <c r="F648" t="s">
        <v>8353</v>
      </c>
      <c r="G648">
        <v>43</v>
      </c>
      <c r="H648">
        <v>43</v>
      </c>
      <c r="I648">
        <v>43</v>
      </c>
      <c r="J648">
        <v>43</v>
      </c>
      <c r="L648" s="2">
        <v>0</v>
      </c>
      <c r="M648" s="2">
        <v>0</v>
      </c>
      <c r="N648" s="2">
        <v>0</v>
      </c>
      <c r="O648" s="2">
        <v>38.54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f>+Tabla3[[#This Row],[V GRAVADAS]]</f>
        <v>38.54</v>
      </c>
      <c r="V648" t="s">
        <v>55</v>
      </c>
    </row>
    <row r="649" spans="1:22" hidden="1">
      <c r="A649" t="s">
        <v>8374</v>
      </c>
      <c r="B649" t="s">
        <v>8456</v>
      </c>
      <c r="C649" t="s">
        <v>1</v>
      </c>
      <c r="D649" t="s">
        <v>7879</v>
      </c>
      <c r="E649" t="s">
        <v>8352</v>
      </c>
      <c r="F649" t="s">
        <v>8353</v>
      </c>
      <c r="G649">
        <v>44</v>
      </c>
      <c r="H649">
        <v>44</v>
      </c>
      <c r="I649">
        <v>44</v>
      </c>
      <c r="J649">
        <v>44</v>
      </c>
      <c r="L649" s="2">
        <v>0</v>
      </c>
      <c r="M649" s="2">
        <v>0</v>
      </c>
      <c r="N649" s="2">
        <v>0</v>
      </c>
      <c r="O649" s="2">
        <v>6.95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f>+Tabla3[[#This Row],[V GRAVADAS]]</f>
        <v>6.95</v>
      </c>
      <c r="V649" t="s">
        <v>55</v>
      </c>
    </row>
    <row r="650" spans="1:22" hidden="1">
      <c r="A650" t="s">
        <v>8374</v>
      </c>
      <c r="B650" t="s">
        <v>8456</v>
      </c>
      <c r="C650" t="s">
        <v>1</v>
      </c>
      <c r="D650" t="s">
        <v>7879</v>
      </c>
      <c r="E650" t="s">
        <v>8352</v>
      </c>
      <c r="F650" t="s">
        <v>8353</v>
      </c>
      <c r="G650">
        <v>45</v>
      </c>
      <c r="H650">
        <v>45</v>
      </c>
      <c r="I650">
        <v>45</v>
      </c>
      <c r="J650">
        <v>45</v>
      </c>
      <c r="L650" s="2">
        <v>0</v>
      </c>
      <c r="M650" s="2">
        <v>0</v>
      </c>
      <c r="N650" s="2">
        <v>0</v>
      </c>
      <c r="O650" s="2">
        <v>47.45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f>+Tabla3[[#This Row],[V GRAVADAS]]</f>
        <v>47.45</v>
      </c>
      <c r="V650" t="s">
        <v>55</v>
      </c>
    </row>
    <row r="651" spans="1:22" hidden="1">
      <c r="A651" t="s">
        <v>8374</v>
      </c>
      <c r="B651" t="s">
        <v>8450</v>
      </c>
      <c r="C651" t="s">
        <v>1</v>
      </c>
      <c r="D651" t="s">
        <v>7879</v>
      </c>
      <c r="E651" t="s">
        <v>8352</v>
      </c>
      <c r="F651" t="s">
        <v>8353</v>
      </c>
      <c r="G651">
        <v>46</v>
      </c>
      <c r="H651">
        <v>46</v>
      </c>
      <c r="I651">
        <v>46</v>
      </c>
      <c r="J651">
        <v>46</v>
      </c>
      <c r="L651" s="2">
        <v>0</v>
      </c>
      <c r="M651" s="2">
        <v>0</v>
      </c>
      <c r="N651" s="2">
        <v>0</v>
      </c>
      <c r="O651" s="2">
        <v>39.299999999999997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f>+Tabla3[[#This Row],[V GRAVADAS]]</f>
        <v>39.299999999999997</v>
      </c>
      <c r="V651" t="s">
        <v>55</v>
      </c>
    </row>
    <row r="652" spans="1:22" hidden="1">
      <c r="A652" t="s">
        <v>8374</v>
      </c>
      <c r="B652" t="s">
        <v>8450</v>
      </c>
      <c r="C652" t="s">
        <v>1</v>
      </c>
      <c r="D652" t="s">
        <v>7879</v>
      </c>
      <c r="E652" t="s">
        <v>8352</v>
      </c>
      <c r="F652" t="s">
        <v>8353</v>
      </c>
      <c r="G652">
        <v>47</v>
      </c>
      <c r="H652">
        <v>47</v>
      </c>
      <c r="I652">
        <v>47</v>
      </c>
      <c r="J652">
        <v>47</v>
      </c>
      <c r="L652" s="2">
        <v>0</v>
      </c>
      <c r="M652" s="2">
        <v>0</v>
      </c>
      <c r="N652" s="2">
        <v>0</v>
      </c>
      <c r="O652" s="2">
        <v>4.3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f>+Tabla3[[#This Row],[V GRAVADAS]]</f>
        <v>4.3</v>
      </c>
      <c r="V652" t="s">
        <v>55</v>
      </c>
    </row>
    <row r="653" spans="1:22" hidden="1">
      <c r="A653" t="s">
        <v>8374</v>
      </c>
      <c r="B653" t="s">
        <v>8489</v>
      </c>
      <c r="C653" t="s">
        <v>1</v>
      </c>
      <c r="D653" t="s">
        <v>7879</v>
      </c>
      <c r="E653" t="s">
        <v>8352</v>
      </c>
      <c r="F653" t="s">
        <v>8353</v>
      </c>
      <c r="G653">
        <v>48</v>
      </c>
      <c r="H653">
        <v>48</v>
      </c>
      <c r="I653">
        <v>48</v>
      </c>
      <c r="J653">
        <v>48</v>
      </c>
      <c r="L653" s="2">
        <v>0</v>
      </c>
      <c r="M653" s="2">
        <v>0</v>
      </c>
      <c r="N653" s="2">
        <v>0</v>
      </c>
      <c r="O653" s="2">
        <v>70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f>+Tabla3[[#This Row],[V GRAVADAS]]</f>
        <v>70</v>
      </c>
      <c r="V653" t="s">
        <v>55</v>
      </c>
    </row>
    <row r="654" spans="1:22" hidden="1">
      <c r="A654" t="s">
        <v>8374</v>
      </c>
      <c r="B654" t="s">
        <v>8489</v>
      </c>
      <c r="C654" t="s">
        <v>1</v>
      </c>
      <c r="D654" t="s">
        <v>7879</v>
      </c>
      <c r="E654" t="s">
        <v>8352</v>
      </c>
      <c r="F654" t="s">
        <v>8353</v>
      </c>
      <c r="G654">
        <v>49</v>
      </c>
      <c r="H654">
        <v>49</v>
      </c>
      <c r="I654">
        <v>49</v>
      </c>
      <c r="J654">
        <v>49</v>
      </c>
      <c r="L654" s="2">
        <v>0</v>
      </c>
      <c r="M654" s="2">
        <v>0</v>
      </c>
      <c r="N654" s="2">
        <v>0</v>
      </c>
      <c r="O654" s="2">
        <v>16.3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f>+Tabla3[[#This Row],[V GRAVADAS]]</f>
        <v>16.3</v>
      </c>
      <c r="V654" t="s">
        <v>55</v>
      </c>
    </row>
    <row r="655" spans="1:22" hidden="1">
      <c r="A655" t="s">
        <v>8374</v>
      </c>
      <c r="B655" t="s">
        <v>8489</v>
      </c>
      <c r="C655" t="s">
        <v>1</v>
      </c>
      <c r="D655" t="s">
        <v>7879</v>
      </c>
      <c r="E655" t="s">
        <v>8352</v>
      </c>
      <c r="F655" t="s">
        <v>8353</v>
      </c>
      <c r="G655">
        <v>50</v>
      </c>
      <c r="H655">
        <v>50</v>
      </c>
      <c r="I655">
        <v>50</v>
      </c>
      <c r="J655">
        <v>50</v>
      </c>
      <c r="L655" s="2">
        <v>0</v>
      </c>
      <c r="M655" s="2">
        <v>0</v>
      </c>
      <c r="N655" s="2">
        <v>0</v>
      </c>
      <c r="O655" s="2">
        <v>38.549999999999997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f>+Tabla3[[#This Row],[V GRAVADAS]]</f>
        <v>38.549999999999997</v>
      </c>
      <c r="V655" t="s">
        <v>55</v>
      </c>
    </row>
    <row r="656" spans="1:22" hidden="1">
      <c r="A656" t="s">
        <v>8374</v>
      </c>
      <c r="B656" t="s">
        <v>8446</v>
      </c>
      <c r="C656" t="s">
        <v>1</v>
      </c>
      <c r="D656" t="s">
        <v>7879</v>
      </c>
      <c r="E656" t="s">
        <v>8352</v>
      </c>
      <c r="F656" t="s">
        <v>8353</v>
      </c>
      <c r="G656">
        <v>51</v>
      </c>
      <c r="H656">
        <v>51</v>
      </c>
      <c r="I656">
        <v>51</v>
      </c>
      <c r="J656">
        <v>51</v>
      </c>
      <c r="L656" s="2">
        <v>0</v>
      </c>
      <c r="M656" s="2">
        <v>0</v>
      </c>
      <c r="N656" s="2">
        <v>0</v>
      </c>
      <c r="O656" s="2">
        <v>21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f>+Tabla3[[#This Row],[V GRAVADAS]]</f>
        <v>21</v>
      </c>
      <c r="V656" t="s">
        <v>55</v>
      </c>
    </row>
    <row r="657" spans="1:22" hidden="1">
      <c r="A657" t="s">
        <v>8374</v>
      </c>
      <c r="B657" t="s">
        <v>8446</v>
      </c>
      <c r="C657" t="s">
        <v>1</v>
      </c>
      <c r="D657" t="s">
        <v>7879</v>
      </c>
      <c r="E657" t="s">
        <v>8352</v>
      </c>
      <c r="F657" t="s">
        <v>8353</v>
      </c>
      <c r="G657">
        <v>52</v>
      </c>
      <c r="H657">
        <v>52</v>
      </c>
      <c r="I657">
        <v>52</v>
      </c>
      <c r="J657">
        <v>52</v>
      </c>
      <c r="L657" s="2">
        <v>0</v>
      </c>
      <c r="M657" s="2">
        <v>0</v>
      </c>
      <c r="N657" s="2">
        <v>0</v>
      </c>
      <c r="O657" s="2">
        <v>60.54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f>+Tabla3[[#This Row],[V GRAVADAS]]</f>
        <v>60.54</v>
      </c>
      <c r="V657" t="s">
        <v>55</v>
      </c>
    </row>
    <row r="658" spans="1:22" hidden="1">
      <c r="A658" t="s">
        <v>8374</v>
      </c>
      <c r="B658" t="s">
        <v>8436</v>
      </c>
      <c r="C658" t="s">
        <v>1</v>
      </c>
      <c r="D658" t="s">
        <v>7879</v>
      </c>
      <c r="E658" t="s">
        <v>8352</v>
      </c>
      <c r="F658" t="s">
        <v>8353</v>
      </c>
      <c r="G658">
        <v>53</v>
      </c>
      <c r="H658">
        <v>53</v>
      </c>
      <c r="I658">
        <v>53</v>
      </c>
      <c r="J658">
        <v>53</v>
      </c>
      <c r="L658" s="2">
        <v>0</v>
      </c>
      <c r="M658" s="2">
        <v>0</v>
      </c>
      <c r="N658" s="2">
        <v>0</v>
      </c>
      <c r="O658" s="2">
        <v>64.319999999999993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f>+Tabla3[[#This Row],[V GRAVADAS]]</f>
        <v>64.319999999999993</v>
      </c>
      <c r="V658" t="s">
        <v>55</v>
      </c>
    </row>
    <row r="659" spans="1:22" hidden="1">
      <c r="A659" t="s">
        <v>8374</v>
      </c>
      <c r="B659" t="s">
        <v>8436</v>
      </c>
      <c r="C659" t="s">
        <v>1</v>
      </c>
      <c r="D659" t="s">
        <v>7879</v>
      </c>
      <c r="E659" t="s">
        <v>8352</v>
      </c>
      <c r="F659" t="s">
        <v>8353</v>
      </c>
      <c r="G659">
        <v>54</v>
      </c>
      <c r="H659">
        <v>54</v>
      </c>
      <c r="I659">
        <v>54</v>
      </c>
      <c r="J659">
        <v>54</v>
      </c>
      <c r="L659" s="2">
        <v>0</v>
      </c>
      <c r="M659" s="2">
        <v>0</v>
      </c>
      <c r="N659" s="2">
        <v>0</v>
      </c>
      <c r="O659" s="2">
        <v>35.61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f>+Tabla3[[#This Row],[V GRAVADAS]]</f>
        <v>35.61</v>
      </c>
      <c r="V659" t="s">
        <v>55</v>
      </c>
    </row>
    <row r="660" spans="1:22" hidden="1">
      <c r="A660" t="s">
        <v>8374</v>
      </c>
      <c r="B660" t="s">
        <v>8432</v>
      </c>
      <c r="C660" t="s">
        <v>1</v>
      </c>
      <c r="D660" t="s">
        <v>7879</v>
      </c>
      <c r="E660" t="s">
        <v>8352</v>
      </c>
      <c r="F660" t="s">
        <v>8353</v>
      </c>
      <c r="G660">
        <v>55</v>
      </c>
      <c r="H660">
        <v>55</v>
      </c>
      <c r="I660">
        <v>55</v>
      </c>
      <c r="J660">
        <v>55</v>
      </c>
      <c r="L660" s="2">
        <v>0</v>
      </c>
      <c r="M660" s="2">
        <v>0</v>
      </c>
      <c r="N660" s="2">
        <v>0</v>
      </c>
      <c r="O660" s="2">
        <v>36.450000000000003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f>+Tabla3[[#This Row],[V GRAVADAS]]</f>
        <v>36.450000000000003</v>
      </c>
      <c r="V660" t="s">
        <v>55</v>
      </c>
    </row>
    <row r="661" spans="1:22" hidden="1">
      <c r="A661" t="s">
        <v>8374</v>
      </c>
      <c r="B661" t="s">
        <v>8432</v>
      </c>
      <c r="C661" t="s">
        <v>1</v>
      </c>
      <c r="D661" t="s">
        <v>7879</v>
      </c>
      <c r="E661" t="s">
        <v>8352</v>
      </c>
      <c r="F661" t="s">
        <v>8353</v>
      </c>
      <c r="G661">
        <v>56</v>
      </c>
      <c r="H661">
        <v>56</v>
      </c>
      <c r="I661">
        <v>56</v>
      </c>
      <c r="J661">
        <v>56</v>
      </c>
      <c r="L661" s="2">
        <v>0</v>
      </c>
      <c r="M661" s="2">
        <v>0</v>
      </c>
      <c r="N661" s="2">
        <v>0</v>
      </c>
      <c r="O661" s="2">
        <v>39.4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f>+Tabla3[[#This Row],[V GRAVADAS]]</f>
        <v>39.4</v>
      </c>
      <c r="V661" t="s">
        <v>55</v>
      </c>
    </row>
    <row r="662" spans="1:22" hidden="1">
      <c r="A662" t="s">
        <v>8374</v>
      </c>
      <c r="B662" t="s">
        <v>8419</v>
      </c>
      <c r="C662" t="s">
        <v>1</v>
      </c>
      <c r="D662" t="s">
        <v>7879</v>
      </c>
      <c r="E662" t="s">
        <v>8352</v>
      </c>
      <c r="F662" t="s">
        <v>8353</v>
      </c>
      <c r="G662">
        <v>57</v>
      </c>
      <c r="H662">
        <v>57</v>
      </c>
      <c r="I662">
        <v>57</v>
      </c>
      <c r="J662">
        <v>57</v>
      </c>
      <c r="L662" s="2">
        <v>0</v>
      </c>
      <c r="M662" s="2">
        <v>0</v>
      </c>
      <c r="N662" s="2">
        <v>0</v>
      </c>
      <c r="O662" s="2">
        <v>27.6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f>+Tabla3[[#This Row],[V GRAVADAS]]</f>
        <v>27.6</v>
      </c>
      <c r="V662" t="s">
        <v>55</v>
      </c>
    </row>
    <row r="663" spans="1:22" hidden="1">
      <c r="A663" t="s">
        <v>8374</v>
      </c>
      <c r="B663" t="s">
        <v>8419</v>
      </c>
      <c r="C663" t="s">
        <v>1</v>
      </c>
      <c r="D663" t="s">
        <v>7879</v>
      </c>
      <c r="E663" t="s">
        <v>8352</v>
      </c>
      <c r="F663" t="s">
        <v>8353</v>
      </c>
      <c r="G663">
        <v>58</v>
      </c>
      <c r="H663">
        <v>58</v>
      </c>
      <c r="I663">
        <v>58</v>
      </c>
      <c r="J663">
        <v>58</v>
      </c>
      <c r="L663" s="2">
        <v>0</v>
      </c>
      <c r="M663" s="2">
        <v>0</v>
      </c>
      <c r="N663" s="2">
        <v>0</v>
      </c>
      <c r="O663" s="2">
        <v>51.55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f>+Tabla3[[#This Row],[V GRAVADAS]]</f>
        <v>51.55</v>
      </c>
      <c r="V663" t="s">
        <v>55</v>
      </c>
    </row>
    <row r="664" spans="1:22" hidden="1">
      <c r="A664" t="s">
        <v>8374</v>
      </c>
      <c r="B664" t="s">
        <v>8419</v>
      </c>
      <c r="C664" t="s">
        <v>1</v>
      </c>
      <c r="D664" t="s">
        <v>7879</v>
      </c>
      <c r="E664" t="s">
        <v>8352</v>
      </c>
      <c r="F664" t="s">
        <v>8353</v>
      </c>
      <c r="G664">
        <v>59</v>
      </c>
      <c r="H664">
        <v>59</v>
      </c>
      <c r="I664">
        <v>59</v>
      </c>
      <c r="J664">
        <v>59</v>
      </c>
      <c r="L664" s="2">
        <v>0</v>
      </c>
      <c r="M664" s="2">
        <v>0</v>
      </c>
      <c r="N664" s="2">
        <v>0</v>
      </c>
      <c r="O664" s="2">
        <v>18.190000000000001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f>+Tabla3[[#This Row],[V GRAVADAS]]</f>
        <v>18.190000000000001</v>
      </c>
      <c r="V664" t="s">
        <v>55</v>
      </c>
    </row>
    <row r="665" spans="1:22" hidden="1">
      <c r="A665" t="s">
        <v>8374</v>
      </c>
      <c r="B665" t="s">
        <v>8419</v>
      </c>
      <c r="C665" t="s">
        <v>1</v>
      </c>
      <c r="D665" t="s">
        <v>7879</v>
      </c>
      <c r="E665" t="s">
        <v>8352</v>
      </c>
      <c r="F665" t="s">
        <v>8353</v>
      </c>
      <c r="G665">
        <v>60</v>
      </c>
      <c r="H665">
        <v>60</v>
      </c>
      <c r="I665">
        <v>60</v>
      </c>
      <c r="J665">
        <v>60</v>
      </c>
      <c r="L665" s="2">
        <v>0</v>
      </c>
      <c r="M665" s="2">
        <v>0</v>
      </c>
      <c r="N665" s="2">
        <v>0</v>
      </c>
      <c r="O665" s="2">
        <v>330.08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f>+Tabla3[[#This Row],[V GRAVADAS]]</f>
        <v>330.08</v>
      </c>
      <c r="V665" t="s">
        <v>55</v>
      </c>
    </row>
    <row r="666" spans="1:22" hidden="1">
      <c r="A666" t="s">
        <v>8374</v>
      </c>
      <c r="B666" t="s">
        <v>8419</v>
      </c>
      <c r="C666" t="s">
        <v>1</v>
      </c>
      <c r="D666" t="s">
        <v>7879</v>
      </c>
      <c r="E666" t="s">
        <v>8352</v>
      </c>
      <c r="F666" t="s">
        <v>8353</v>
      </c>
      <c r="G666">
        <v>61</v>
      </c>
      <c r="H666">
        <v>61</v>
      </c>
      <c r="I666">
        <v>61</v>
      </c>
      <c r="J666">
        <v>61</v>
      </c>
      <c r="L666" s="2">
        <v>0</v>
      </c>
      <c r="M666" s="2">
        <v>0</v>
      </c>
      <c r="N666" s="2">
        <v>0</v>
      </c>
      <c r="O666" s="2">
        <v>212.23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f>+Tabla3[[#This Row],[V GRAVADAS]]</f>
        <v>212.23</v>
      </c>
      <c r="V666" t="s">
        <v>55</v>
      </c>
    </row>
    <row r="667" spans="1:22" hidden="1">
      <c r="A667" t="s">
        <v>8374</v>
      </c>
      <c r="B667" t="s">
        <v>8419</v>
      </c>
      <c r="C667" t="s">
        <v>1</v>
      </c>
      <c r="D667" t="s">
        <v>7879</v>
      </c>
      <c r="E667" t="s">
        <v>8352</v>
      </c>
      <c r="F667" t="s">
        <v>8353</v>
      </c>
      <c r="G667">
        <v>62</v>
      </c>
      <c r="H667">
        <v>62</v>
      </c>
      <c r="I667">
        <v>62</v>
      </c>
      <c r="J667">
        <v>62</v>
      </c>
      <c r="L667" s="2">
        <v>0</v>
      </c>
      <c r="M667" s="2">
        <v>0</v>
      </c>
      <c r="N667" s="2">
        <v>0</v>
      </c>
      <c r="O667" s="2">
        <v>5.16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f>+Tabla3[[#This Row],[V GRAVADAS]]</f>
        <v>5.16</v>
      </c>
      <c r="V667" t="s">
        <v>55</v>
      </c>
    </row>
    <row r="668" spans="1:22" hidden="1">
      <c r="A668" t="s">
        <v>8374</v>
      </c>
      <c r="B668" t="s">
        <v>8405</v>
      </c>
      <c r="C668" t="s">
        <v>1</v>
      </c>
      <c r="D668" t="s">
        <v>7879</v>
      </c>
      <c r="E668" t="s">
        <v>8352</v>
      </c>
      <c r="F668" t="s">
        <v>8353</v>
      </c>
      <c r="G668">
        <v>63</v>
      </c>
      <c r="H668">
        <v>63</v>
      </c>
      <c r="I668">
        <v>63</v>
      </c>
      <c r="J668">
        <v>63</v>
      </c>
      <c r="L668" s="2">
        <v>0</v>
      </c>
      <c r="M668" s="2">
        <v>0</v>
      </c>
      <c r="N668" s="2">
        <v>0</v>
      </c>
      <c r="O668" s="2">
        <v>22.58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f>+Tabla3[[#This Row],[V GRAVADAS]]</f>
        <v>22.58</v>
      </c>
      <c r="V668" t="s">
        <v>55</v>
      </c>
    </row>
    <row r="669" spans="1:22" hidden="1">
      <c r="A669" t="s">
        <v>8374</v>
      </c>
      <c r="B669" t="s">
        <v>8401</v>
      </c>
      <c r="C669" t="s">
        <v>1</v>
      </c>
      <c r="D669" t="s">
        <v>7879</v>
      </c>
      <c r="E669" t="s">
        <v>8352</v>
      </c>
      <c r="F669" t="s">
        <v>8353</v>
      </c>
      <c r="G669">
        <v>64</v>
      </c>
      <c r="H669">
        <v>64</v>
      </c>
      <c r="I669">
        <v>64</v>
      </c>
      <c r="J669">
        <v>64</v>
      </c>
      <c r="L669" s="2">
        <v>0</v>
      </c>
      <c r="M669" s="2">
        <v>0</v>
      </c>
      <c r="N669" s="2">
        <v>0</v>
      </c>
      <c r="O669" s="2">
        <v>56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f>+Tabla3[[#This Row],[V GRAVADAS]]</f>
        <v>56</v>
      </c>
      <c r="V669" t="s">
        <v>55</v>
      </c>
    </row>
    <row r="670" spans="1:22" hidden="1">
      <c r="A670" t="s">
        <v>8374</v>
      </c>
      <c r="B670" t="s">
        <v>8401</v>
      </c>
      <c r="C670" t="s">
        <v>1</v>
      </c>
      <c r="D670" t="s">
        <v>7879</v>
      </c>
      <c r="E670" t="s">
        <v>8352</v>
      </c>
      <c r="F670" t="s">
        <v>8353</v>
      </c>
      <c r="G670">
        <v>65</v>
      </c>
      <c r="H670">
        <v>65</v>
      </c>
      <c r="I670">
        <v>65</v>
      </c>
      <c r="J670">
        <v>65</v>
      </c>
      <c r="L670" s="2">
        <v>0</v>
      </c>
      <c r="M670" s="2">
        <v>0</v>
      </c>
      <c r="N670" s="2">
        <v>0</v>
      </c>
      <c r="O670" s="2">
        <v>37.85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f>+Tabla3[[#This Row],[V GRAVADAS]]</f>
        <v>37.85</v>
      </c>
      <c r="V670" t="s">
        <v>55</v>
      </c>
    </row>
    <row r="671" spans="1:22" hidden="1">
      <c r="A671" t="s">
        <v>8374</v>
      </c>
      <c r="B671" t="s">
        <v>8401</v>
      </c>
      <c r="C671" t="s">
        <v>1</v>
      </c>
      <c r="D671" t="s">
        <v>7879</v>
      </c>
      <c r="E671" t="s">
        <v>8352</v>
      </c>
      <c r="F671" t="s">
        <v>8353</v>
      </c>
      <c r="G671">
        <v>66</v>
      </c>
      <c r="H671">
        <v>66</v>
      </c>
      <c r="I671">
        <v>66</v>
      </c>
      <c r="J671">
        <v>66</v>
      </c>
      <c r="L671" s="2">
        <v>0</v>
      </c>
      <c r="M671" s="2">
        <v>0</v>
      </c>
      <c r="N671" s="2">
        <v>0</v>
      </c>
      <c r="O671" s="2">
        <v>42.52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f>+Tabla3[[#This Row],[V GRAVADAS]]</f>
        <v>42.52</v>
      </c>
      <c r="V671" t="s">
        <v>55</v>
      </c>
    </row>
    <row r="672" spans="1:22" hidden="1">
      <c r="A672" t="s">
        <v>8374</v>
      </c>
      <c r="B672" t="s">
        <v>8393</v>
      </c>
      <c r="C672" t="s">
        <v>1</v>
      </c>
      <c r="D672" t="s">
        <v>7879</v>
      </c>
      <c r="E672" t="s">
        <v>8352</v>
      </c>
      <c r="F672" t="s">
        <v>8353</v>
      </c>
      <c r="G672">
        <v>67</v>
      </c>
      <c r="H672">
        <v>67</v>
      </c>
      <c r="I672">
        <v>67</v>
      </c>
      <c r="J672">
        <v>67</v>
      </c>
      <c r="L672" s="2">
        <v>0</v>
      </c>
      <c r="M672" s="2">
        <v>0</v>
      </c>
      <c r="N672" s="2">
        <v>0</v>
      </c>
      <c r="O672" s="2">
        <v>39.56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f>+Tabla3[[#This Row],[V GRAVADAS]]</f>
        <v>39.56</v>
      </c>
      <c r="V672" t="s">
        <v>55</v>
      </c>
    </row>
    <row r="673" spans="1:22" hidden="1">
      <c r="A673" t="s">
        <v>8374</v>
      </c>
      <c r="B673" t="s">
        <v>8390</v>
      </c>
      <c r="C673" t="s">
        <v>1</v>
      </c>
      <c r="D673" t="s">
        <v>7879</v>
      </c>
      <c r="E673" t="s">
        <v>8352</v>
      </c>
      <c r="F673" t="s">
        <v>8353</v>
      </c>
      <c r="G673">
        <v>68</v>
      </c>
      <c r="H673">
        <v>68</v>
      </c>
      <c r="I673">
        <v>68</v>
      </c>
      <c r="J673">
        <v>68</v>
      </c>
      <c r="L673" s="2">
        <v>0</v>
      </c>
      <c r="M673" s="2">
        <v>0</v>
      </c>
      <c r="N673" s="2">
        <v>0</v>
      </c>
      <c r="O673" s="2">
        <v>21.51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f>+Tabla3[[#This Row],[V GRAVADAS]]</f>
        <v>21.51</v>
      </c>
      <c r="V673" t="s">
        <v>55</v>
      </c>
    </row>
    <row r="674" spans="1:22" hidden="1">
      <c r="A674" t="s">
        <v>8374</v>
      </c>
      <c r="B674" t="s">
        <v>8390</v>
      </c>
      <c r="C674" t="s">
        <v>1</v>
      </c>
      <c r="D674" t="s">
        <v>7879</v>
      </c>
      <c r="E674" t="s">
        <v>8352</v>
      </c>
      <c r="F674" t="s">
        <v>8353</v>
      </c>
      <c r="G674">
        <v>69</v>
      </c>
      <c r="H674">
        <v>69</v>
      </c>
      <c r="I674">
        <v>69</v>
      </c>
      <c r="J674">
        <v>69</v>
      </c>
      <c r="L674" s="2">
        <v>0</v>
      </c>
      <c r="M674" s="2">
        <v>0</v>
      </c>
      <c r="N674" s="2">
        <v>0</v>
      </c>
      <c r="O674" s="2">
        <v>37.299999999999997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f>+Tabla3[[#This Row],[V GRAVADAS]]</f>
        <v>37.299999999999997</v>
      </c>
      <c r="V674" t="s">
        <v>55</v>
      </c>
    </row>
    <row r="675" spans="1:22" hidden="1">
      <c r="A675" t="s">
        <v>8374</v>
      </c>
      <c r="B675" t="s">
        <v>8487</v>
      </c>
      <c r="C675" t="s">
        <v>1</v>
      </c>
      <c r="D675" t="s">
        <v>7879</v>
      </c>
      <c r="E675" t="s">
        <v>8352</v>
      </c>
      <c r="F675" t="s">
        <v>8353</v>
      </c>
      <c r="G675">
        <v>70</v>
      </c>
      <c r="H675">
        <v>70</v>
      </c>
      <c r="I675">
        <v>70</v>
      </c>
      <c r="J675">
        <v>70</v>
      </c>
      <c r="L675" s="2">
        <v>0</v>
      </c>
      <c r="M675" s="2">
        <v>0</v>
      </c>
      <c r="N675" s="2">
        <v>0</v>
      </c>
      <c r="O675" s="2">
        <v>18.05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f>+Tabla3[[#This Row],[V GRAVADAS]]</f>
        <v>18.05</v>
      </c>
      <c r="V675" t="s">
        <v>55</v>
      </c>
    </row>
    <row r="676" spans="1:22" hidden="1">
      <c r="A676" t="s">
        <v>8374</v>
      </c>
      <c r="B676" t="s">
        <v>8487</v>
      </c>
      <c r="C676" t="s">
        <v>1</v>
      </c>
      <c r="D676" t="s">
        <v>7879</v>
      </c>
      <c r="E676" t="s">
        <v>8352</v>
      </c>
      <c r="F676" t="s">
        <v>8353</v>
      </c>
      <c r="G676">
        <v>71</v>
      </c>
      <c r="H676">
        <v>71</v>
      </c>
      <c r="I676">
        <v>71</v>
      </c>
      <c r="J676">
        <v>71</v>
      </c>
      <c r="L676" s="2">
        <v>0</v>
      </c>
      <c r="M676" s="2">
        <v>0</v>
      </c>
      <c r="N676" s="2">
        <v>0</v>
      </c>
      <c r="O676" s="2">
        <v>27.1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f>+Tabla3[[#This Row],[V GRAVADAS]]</f>
        <v>27.1</v>
      </c>
      <c r="V676" t="s">
        <v>55</v>
      </c>
    </row>
    <row r="677" spans="1:22" hidden="1">
      <c r="A677" t="s">
        <v>8374</v>
      </c>
      <c r="B677" t="s">
        <v>8487</v>
      </c>
      <c r="C677" t="s">
        <v>1</v>
      </c>
      <c r="D677" t="s">
        <v>7879</v>
      </c>
      <c r="E677" t="s">
        <v>8352</v>
      </c>
      <c r="F677" t="s">
        <v>8353</v>
      </c>
      <c r="G677">
        <v>72</v>
      </c>
      <c r="H677">
        <v>72</v>
      </c>
      <c r="I677">
        <v>72</v>
      </c>
      <c r="J677">
        <v>72</v>
      </c>
      <c r="L677" s="2">
        <v>0</v>
      </c>
      <c r="M677" s="2">
        <v>0</v>
      </c>
      <c r="N677" s="2">
        <v>0</v>
      </c>
      <c r="O677" s="2">
        <v>17.75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f>+Tabla3[[#This Row],[V GRAVADAS]]</f>
        <v>17.75</v>
      </c>
      <c r="V677" t="s">
        <v>55</v>
      </c>
    </row>
    <row r="678" spans="1:22" hidden="1">
      <c r="A678" t="s">
        <v>8374</v>
      </c>
      <c r="B678" t="s">
        <v>8487</v>
      </c>
      <c r="C678" t="s">
        <v>1</v>
      </c>
      <c r="D678" t="s">
        <v>7879</v>
      </c>
      <c r="E678" t="s">
        <v>8352</v>
      </c>
      <c r="F678" t="s">
        <v>8353</v>
      </c>
      <c r="G678">
        <v>73</v>
      </c>
      <c r="H678">
        <v>73</v>
      </c>
      <c r="I678">
        <v>73</v>
      </c>
      <c r="J678">
        <v>73</v>
      </c>
      <c r="L678" s="2">
        <v>0</v>
      </c>
      <c r="M678" s="2">
        <v>0</v>
      </c>
      <c r="N678" s="2">
        <v>0</v>
      </c>
      <c r="O678" s="2">
        <v>25.1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f>+Tabla3[[#This Row],[V GRAVADAS]]</f>
        <v>25.1</v>
      </c>
      <c r="V678" t="s">
        <v>55</v>
      </c>
    </row>
    <row r="679" spans="1:22" hidden="1">
      <c r="A679" t="s">
        <v>8374</v>
      </c>
      <c r="B679" t="s">
        <v>8487</v>
      </c>
      <c r="C679" t="s">
        <v>1</v>
      </c>
      <c r="D679" t="s">
        <v>7879</v>
      </c>
      <c r="E679" t="s">
        <v>8352</v>
      </c>
      <c r="F679" t="s">
        <v>8353</v>
      </c>
      <c r="G679">
        <v>74</v>
      </c>
      <c r="H679">
        <v>74</v>
      </c>
      <c r="I679">
        <v>74</v>
      </c>
      <c r="J679">
        <v>74</v>
      </c>
      <c r="L679" s="2">
        <v>0</v>
      </c>
      <c r="M679" s="2">
        <v>0</v>
      </c>
      <c r="N679" s="2">
        <v>0</v>
      </c>
      <c r="O679" s="2">
        <v>26.11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f>+Tabla3[[#This Row],[V GRAVADAS]]</f>
        <v>26.11</v>
      </c>
      <c r="V679" t="s">
        <v>55</v>
      </c>
    </row>
    <row r="680" spans="1:22" hidden="1">
      <c r="A680" t="s">
        <v>8374</v>
      </c>
      <c r="B680" t="s">
        <v>8385</v>
      </c>
      <c r="C680" t="s">
        <v>1</v>
      </c>
      <c r="D680" t="s">
        <v>7879</v>
      </c>
      <c r="E680" t="s">
        <v>8352</v>
      </c>
      <c r="F680" t="s">
        <v>8353</v>
      </c>
      <c r="G680">
        <v>75</v>
      </c>
      <c r="H680">
        <v>75</v>
      </c>
      <c r="I680">
        <v>75</v>
      </c>
      <c r="J680">
        <v>75</v>
      </c>
      <c r="L680" s="2">
        <v>0</v>
      </c>
      <c r="M680" s="2">
        <v>0</v>
      </c>
      <c r="N680" s="2">
        <v>0</v>
      </c>
      <c r="O680" s="2">
        <v>27.1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f>+Tabla3[[#This Row],[V GRAVADAS]]</f>
        <v>27.1</v>
      </c>
      <c r="V680" t="s">
        <v>55</v>
      </c>
    </row>
    <row r="681" spans="1:22" hidden="1">
      <c r="A681" t="s">
        <v>8374</v>
      </c>
      <c r="B681" t="s">
        <v>8385</v>
      </c>
      <c r="C681" t="s">
        <v>1</v>
      </c>
      <c r="D681" t="s">
        <v>7879</v>
      </c>
      <c r="E681" t="s">
        <v>8352</v>
      </c>
      <c r="F681" t="s">
        <v>8353</v>
      </c>
      <c r="G681">
        <v>76</v>
      </c>
      <c r="H681">
        <v>76</v>
      </c>
      <c r="I681">
        <v>76</v>
      </c>
      <c r="J681">
        <v>76</v>
      </c>
      <c r="L681" s="2">
        <v>0</v>
      </c>
      <c r="M681" s="2">
        <v>0</v>
      </c>
      <c r="N681" s="2">
        <v>0</v>
      </c>
      <c r="O681" s="2">
        <v>21.1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f>+Tabla3[[#This Row],[V GRAVADAS]]</f>
        <v>21.1</v>
      </c>
      <c r="V681" t="s">
        <v>55</v>
      </c>
    </row>
    <row r="682" spans="1:22" hidden="1">
      <c r="A682" t="s">
        <v>8374</v>
      </c>
      <c r="B682" t="s">
        <v>8385</v>
      </c>
      <c r="C682" t="s">
        <v>1</v>
      </c>
      <c r="D682" t="s">
        <v>7879</v>
      </c>
      <c r="E682" t="s">
        <v>8352</v>
      </c>
      <c r="F682" t="s">
        <v>8353</v>
      </c>
      <c r="G682">
        <v>77</v>
      </c>
      <c r="H682">
        <v>77</v>
      </c>
      <c r="I682">
        <v>77</v>
      </c>
      <c r="J682">
        <v>77</v>
      </c>
      <c r="L682" s="2">
        <v>0</v>
      </c>
      <c r="M682" s="2">
        <v>0</v>
      </c>
      <c r="N682" s="2">
        <v>0</v>
      </c>
      <c r="O682" s="2">
        <v>18.649999999999999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f>+Tabla3[[#This Row],[V GRAVADAS]]</f>
        <v>18.649999999999999</v>
      </c>
      <c r="V682" t="s">
        <v>55</v>
      </c>
    </row>
    <row r="683" spans="1:22" hidden="1">
      <c r="A683" t="s">
        <v>8374</v>
      </c>
      <c r="B683" t="s">
        <v>8379</v>
      </c>
      <c r="C683" t="s">
        <v>1</v>
      </c>
      <c r="D683" t="s">
        <v>7879</v>
      </c>
      <c r="E683" t="s">
        <v>8352</v>
      </c>
      <c r="F683" t="s">
        <v>8353</v>
      </c>
      <c r="G683">
        <v>78</v>
      </c>
      <c r="H683">
        <v>78</v>
      </c>
      <c r="I683">
        <v>78</v>
      </c>
      <c r="J683">
        <v>78</v>
      </c>
      <c r="L683" s="2">
        <v>0</v>
      </c>
      <c r="M683" s="2">
        <v>0</v>
      </c>
      <c r="N683" s="2">
        <v>0</v>
      </c>
      <c r="O683" s="2">
        <v>48.46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f>+Tabla3[[#This Row],[V GRAVADAS]]</f>
        <v>48.46</v>
      </c>
      <c r="V683" t="s">
        <v>55</v>
      </c>
    </row>
    <row r="684" spans="1:22" hidden="1">
      <c r="A684" t="s">
        <v>8374</v>
      </c>
      <c r="B684" t="s">
        <v>8379</v>
      </c>
      <c r="C684" t="s">
        <v>1</v>
      </c>
      <c r="D684" t="s">
        <v>7879</v>
      </c>
      <c r="E684" t="s">
        <v>8352</v>
      </c>
      <c r="F684" t="s">
        <v>8353</v>
      </c>
      <c r="G684">
        <v>79</v>
      </c>
      <c r="H684">
        <v>79</v>
      </c>
      <c r="I684">
        <v>79</v>
      </c>
      <c r="J684">
        <v>79</v>
      </c>
      <c r="L684" s="2">
        <v>0</v>
      </c>
      <c r="M684" s="2">
        <v>0</v>
      </c>
      <c r="N684" s="2">
        <v>0</v>
      </c>
      <c r="O684" s="2">
        <v>45.18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f>+Tabla3[[#This Row],[V GRAVADAS]]</f>
        <v>45.18</v>
      </c>
      <c r="V684" t="s">
        <v>55</v>
      </c>
    </row>
    <row r="685" spans="1:22" hidden="1">
      <c r="A685" t="s">
        <v>8374</v>
      </c>
      <c r="B685" t="s">
        <v>8379</v>
      </c>
      <c r="C685" t="s">
        <v>1</v>
      </c>
      <c r="D685" t="s">
        <v>7879</v>
      </c>
      <c r="E685" t="s">
        <v>8352</v>
      </c>
      <c r="F685" t="s">
        <v>8353</v>
      </c>
      <c r="G685">
        <v>80</v>
      </c>
      <c r="H685">
        <v>80</v>
      </c>
      <c r="I685">
        <v>80</v>
      </c>
      <c r="J685">
        <v>80</v>
      </c>
      <c r="L685" s="2">
        <v>0</v>
      </c>
      <c r="M685" s="2">
        <v>0</v>
      </c>
      <c r="N685" s="2">
        <v>0</v>
      </c>
      <c r="O685" s="2">
        <v>37.89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f>+Tabla3[[#This Row],[V GRAVADAS]]</f>
        <v>37.89</v>
      </c>
      <c r="V685" t="s">
        <v>55</v>
      </c>
    </row>
    <row r="686" spans="1:22" hidden="1">
      <c r="A686" t="s">
        <v>8374</v>
      </c>
      <c r="B686" t="s">
        <v>8379</v>
      </c>
      <c r="C686" t="s">
        <v>1</v>
      </c>
      <c r="D686" t="s">
        <v>7879</v>
      </c>
      <c r="E686" t="s">
        <v>7881</v>
      </c>
      <c r="F686" t="s">
        <v>7880</v>
      </c>
      <c r="G686">
        <v>1610</v>
      </c>
      <c r="H686">
        <v>1610</v>
      </c>
      <c r="I686">
        <v>1610</v>
      </c>
      <c r="J686">
        <v>1610</v>
      </c>
      <c r="L686" s="2">
        <v>0</v>
      </c>
      <c r="M686" s="2">
        <v>0</v>
      </c>
      <c r="N686" s="2">
        <v>0</v>
      </c>
      <c r="O686" s="2">
        <v>50.64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f>+Tabla3[[#This Row],[V GRAVADAS]]</f>
        <v>50.64</v>
      </c>
      <c r="V686" t="s">
        <v>55</v>
      </c>
    </row>
    <row r="687" spans="1:22" hidden="1">
      <c r="A687" t="s">
        <v>8374</v>
      </c>
      <c r="B687" t="s">
        <v>8379</v>
      </c>
      <c r="C687" t="s">
        <v>1</v>
      </c>
      <c r="D687" t="s">
        <v>7879</v>
      </c>
      <c r="E687" t="s">
        <v>7881</v>
      </c>
      <c r="F687" t="s">
        <v>7880</v>
      </c>
      <c r="G687">
        <v>1609</v>
      </c>
      <c r="H687">
        <v>1609</v>
      </c>
      <c r="I687">
        <v>1609</v>
      </c>
      <c r="J687">
        <v>1609</v>
      </c>
      <c r="L687" s="2">
        <v>0</v>
      </c>
      <c r="M687" s="2">
        <v>0</v>
      </c>
      <c r="N687" s="2">
        <v>0</v>
      </c>
      <c r="O687" s="2">
        <v>48.34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f>+Tabla3[[#This Row],[V GRAVADAS]]</f>
        <v>48.34</v>
      </c>
      <c r="V687" t="s">
        <v>55</v>
      </c>
    </row>
    <row r="688" spans="1:22" hidden="1">
      <c r="A688" t="s">
        <v>8374</v>
      </c>
      <c r="B688" t="s">
        <v>8379</v>
      </c>
      <c r="C688" t="s">
        <v>1</v>
      </c>
      <c r="D688" t="s">
        <v>7879</v>
      </c>
      <c r="E688" t="s">
        <v>7881</v>
      </c>
      <c r="F688" t="s">
        <v>7880</v>
      </c>
      <c r="G688">
        <v>1608</v>
      </c>
      <c r="H688">
        <v>1608</v>
      </c>
      <c r="I688">
        <v>1608</v>
      </c>
      <c r="J688">
        <v>1608</v>
      </c>
      <c r="L688" s="2">
        <v>0</v>
      </c>
      <c r="M688" s="2">
        <v>0</v>
      </c>
      <c r="N688" s="2">
        <v>0</v>
      </c>
      <c r="O688" s="2">
        <v>34.67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f>+Tabla3[[#This Row],[V GRAVADAS]]</f>
        <v>34.67</v>
      </c>
      <c r="V688" t="s">
        <v>55</v>
      </c>
    </row>
    <row r="689" spans="1:22" hidden="1">
      <c r="A689" t="s">
        <v>8374</v>
      </c>
      <c r="B689" t="s">
        <v>8385</v>
      </c>
      <c r="C689" t="s">
        <v>1</v>
      </c>
      <c r="D689" t="s">
        <v>7879</v>
      </c>
      <c r="E689" t="s">
        <v>7881</v>
      </c>
      <c r="F689" t="s">
        <v>7880</v>
      </c>
      <c r="G689">
        <v>1607</v>
      </c>
      <c r="H689">
        <v>1607</v>
      </c>
      <c r="I689">
        <v>1607</v>
      </c>
      <c r="J689">
        <v>1607</v>
      </c>
      <c r="L689" s="2">
        <v>0</v>
      </c>
      <c r="M689" s="2">
        <v>0</v>
      </c>
      <c r="N689" s="2">
        <v>0</v>
      </c>
      <c r="O689" s="2">
        <v>92.16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f>+Tabla3[[#This Row],[V GRAVADAS]]</f>
        <v>92.16</v>
      </c>
      <c r="V689" t="s">
        <v>55</v>
      </c>
    </row>
    <row r="690" spans="1:22" hidden="1">
      <c r="A690" t="s">
        <v>8374</v>
      </c>
      <c r="B690" t="s">
        <v>8385</v>
      </c>
      <c r="C690" t="s">
        <v>1</v>
      </c>
      <c r="D690" t="s">
        <v>7879</v>
      </c>
      <c r="E690" t="s">
        <v>7881</v>
      </c>
      <c r="F690" t="s">
        <v>7880</v>
      </c>
      <c r="G690">
        <v>1606</v>
      </c>
      <c r="H690">
        <v>1606</v>
      </c>
      <c r="I690">
        <v>1606</v>
      </c>
      <c r="J690">
        <v>1606</v>
      </c>
      <c r="L690" s="2">
        <v>0</v>
      </c>
      <c r="M690" s="2">
        <v>0</v>
      </c>
      <c r="N690" s="2">
        <v>0</v>
      </c>
      <c r="O690" s="2">
        <v>108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f>+Tabla3[[#This Row],[V GRAVADAS]]</f>
        <v>108</v>
      </c>
      <c r="V690" t="s">
        <v>55</v>
      </c>
    </row>
    <row r="691" spans="1:22" hidden="1">
      <c r="A691" t="s">
        <v>8374</v>
      </c>
      <c r="B691" t="s">
        <v>8385</v>
      </c>
      <c r="C691" t="s">
        <v>1</v>
      </c>
      <c r="D691" t="s">
        <v>7879</v>
      </c>
      <c r="E691" t="s">
        <v>7881</v>
      </c>
      <c r="F691" t="s">
        <v>7880</v>
      </c>
      <c r="G691">
        <v>1605</v>
      </c>
      <c r="H691">
        <v>1605</v>
      </c>
      <c r="I691">
        <v>1605</v>
      </c>
      <c r="J691">
        <v>1605</v>
      </c>
      <c r="L691" s="2">
        <v>0</v>
      </c>
      <c r="M691" s="2">
        <v>0</v>
      </c>
      <c r="N691" s="2">
        <v>0</v>
      </c>
      <c r="O691" s="2">
        <v>86.4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f>+Tabla3[[#This Row],[V GRAVADAS]]</f>
        <v>86.4</v>
      </c>
      <c r="V691" t="s">
        <v>55</v>
      </c>
    </row>
    <row r="692" spans="1:22" hidden="1">
      <c r="A692" t="s">
        <v>8374</v>
      </c>
      <c r="B692" t="s">
        <v>8487</v>
      </c>
      <c r="C692" t="s">
        <v>1</v>
      </c>
      <c r="D692" t="s">
        <v>7879</v>
      </c>
      <c r="E692" t="s">
        <v>7881</v>
      </c>
      <c r="F692" t="s">
        <v>7880</v>
      </c>
      <c r="G692">
        <v>1604</v>
      </c>
      <c r="H692">
        <v>1604</v>
      </c>
      <c r="I692">
        <v>1604</v>
      </c>
      <c r="J692">
        <v>1604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f>+Tabla3[[#This Row],[V GRAVADAS]]</f>
        <v>0</v>
      </c>
      <c r="V692" t="s">
        <v>55</v>
      </c>
    </row>
    <row r="693" spans="1:22" hidden="1">
      <c r="A693" t="s">
        <v>8374</v>
      </c>
      <c r="B693" t="s">
        <v>8487</v>
      </c>
      <c r="C693" t="s">
        <v>1</v>
      </c>
      <c r="D693" t="s">
        <v>7879</v>
      </c>
      <c r="E693" t="s">
        <v>7881</v>
      </c>
      <c r="F693" t="s">
        <v>7880</v>
      </c>
      <c r="G693">
        <v>1603</v>
      </c>
      <c r="H693">
        <v>1603</v>
      </c>
      <c r="I693">
        <v>1603</v>
      </c>
      <c r="J693">
        <v>1603</v>
      </c>
      <c r="L693" s="2">
        <v>0</v>
      </c>
      <c r="M693" s="2">
        <v>0</v>
      </c>
      <c r="N693" s="2">
        <v>0</v>
      </c>
      <c r="O693" s="2">
        <v>98.99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f>+Tabla3[[#This Row],[V GRAVADAS]]</f>
        <v>98.99</v>
      </c>
      <c r="V693" t="s">
        <v>55</v>
      </c>
    </row>
    <row r="694" spans="1:22" hidden="1">
      <c r="A694" t="s">
        <v>8374</v>
      </c>
      <c r="B694" t="s">
        <v>8487</v>
      </c>
      <c r="C694" t="s">
        <v>1</v>
      </c>
      <c r="D694" t="s">
        <v>7879</v>
      </c>
      <c r="E694" t="s">
        <v>7881</v>
      </c>
      <c r="F694" t="s">
        <v>7880</v>
      </c>
      <c r="G694">
        <v>1602</v>
      </c>
      <c r="H694">
        <v>1602</v>
      </c>
      <c r="I694">
        <v>1602</v>
      </c>
      <c r="J694">
        <v>1602</v>
      </c>
      <c r="L694" s="2">
        <v>0</v>
      </c>
      <c r="M694" s="2">
        <v>0</v>
      </c>
      <c r="N694" s="2">
        <v>0</v>
      </c>
      <c r="O694" s="2">
        <v>100.66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f>+Tabla3[[#This Row],[V GRAVADAS]]</f>
        <v>100.66</v>
      </c>
      <c r="V694" t="s">
        <v>55</v>
      </c>
    </row>
    <row r="695" spans="1:22" hidden="1">
      <c r="A695" t="s">
        <v>8374</v>
      </c>
      <c r="B695" t="s">
        <v>8487</v>
      </c>
      <c r="C695" t="s">
        <v>1</v>
      </c>
      <c r="D695" t="s">
        <v>7879</v>
      </c>
      <c r="E695" t="s">
        <v>7881</v>
      </c>
      <c r="F695" t="s">
        <v>7880</v>
      </c>
      <c r="G695">
        <v>1601</v>
      </c>
      <c r="H695">
        <v>1601</v>
      </c>
      <c r="I695">
        <v>1601</v>
      </c>
      <c r="J695">
        <v>1601</v>
      </c>
      <c r="L695" s="2">
        <v>0</v>
      </c>
      <c r="M695" s="2">
        <v>0</v>
      </c>
      <c r="N695" s="2">
        <v>0</v>
      </c>
      <c r="O695" s="2">
        <v>1390.83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f>+Tabla3[[#This Row],[V GRAVADAS]]</f>
        <v>1390.83</v>
      </c>
      <c r="V695" t="s">
        <v>55</v>
      </c>
    </row>
    <row r="696" spans="1:22" hidden="1">
      <c r="A696" t="s">
        <v>8374</v>
      </c>
      <c r="B696" t="s">
        <v>8487</v>
      </c>
      <c r="C696" t="s">
        <v>1</v>
      </c>
      <c r="D696" t="s">
        <v>7879</v>
      </c>
      <c r="E696" t="s">
        <v>7881</v>
      </c>
      <c r="F696" t="s">
        <v>7880</v>
      </c>
      <c r="G696">
        <v>1600</v>
      </c>
      <c r="H696">
        <v>1600</v>
      </c>
      <c r="I696">
        <v>1600</v>
      </c>
      <c r="J696">
        <v>1600</v>
      </c>
      <c r="L696" s="2">
        <v>0</v>
      </c>
      <c r="M696" s="2">
        <v>0</v>
      </c>
      <c r="N696" s="2">
        <v>0</v>
      </c>
      <c r="O696" s="2">
        <v>946.9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f>+Tabla3[[#This Row],[V GRAVADAS]]</f>
        <v>946.9</v>
      </c>
      <c r="V696" t="s">
        <v>55</v>
      </c>
    </row>
    <row r="697" spans="1:22" hidden="1">
      <c r="A697" t="s">
        <v>8374</v>
      </c>
      <c r="B697" t="s">
        <v>8390</v>
      </c>
      <c r="C697" t="s">
        <v>1</v>
      </c>
      <c r="D697" t="s">
        <v>7879</v>
      </c>
      <c r="E697" t="s">
        <v>7881</v>
      </c>
      <c r="F697" t="s">
        <v>7880</v>
      </c>
      <c r="G697">
        <v>1599</v>
      </c>
      <c r="H697">
        <v>1599</v>
      </c>
      <c r="I697">
        <v>1599</v>
      </c>
      <c r="J697">
        <v>1599</v>
      </c>
      <c r="L697" s="2">
        <v>0</v>
      </c>
      <c r="M697" s="2">
        <v>0</v>
      </c>
      <c r="N697" s="2">
        <v>0</v>
      </c>
      <c r="O697" s="2">
        <v>234.48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f>+Tabla3[[#This Row],[V GRAVADAS]]</f>
        <v>234.48</v>
      </c>
      <c r="V697" t="s">
        <v>55</v>
      </c>
    </row>
    <row r="698" spans="1:22" hidden="1">
      <c r="A698" t="s">
        <v>8374</v>
      </c>
      <c r="B698" t="s">
        <v>8390</v>
      </c>
      <c r="C698" t="s">
        <v>1</v>
      </c>
      <c r="D698" t="s">
        <v>7879</v>
      </c>
      <c r="E698" t="s">
        <v>7881</v>
      </c>
      <c r="F698" t="s">
        <v>7880</v>
      </c>
      <c r="G698">
        <v>1598</v>
      </c>
      <c r="H698">
        <v>1598</v>
      </c>
      <c r="I698">
        <v>1598</v>
      </c>
      <c r="J698">
        <v>1598</v>
      </c>
      <c r="L698" s="2">
        <v>0</v>
      </c>
      <c r="M698" s="2">
        <v>0</v>
      </c>
      <c r="N698" s="2">
        <v>0</v>
      </c>
      <c r="O698" s="2">
        <v>30.38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f>+Tabla3[[#This Row],[V GRAVADAS]]</f>
        <v>30.38</v>
      </c>
      <c r="V698" t="s">
        <v>55</v>
      </c>
    </row>
    <row r="699" spans="1:22" hidden="1">
      <c r="A699" t="s">
        <v>8374</v>
      </c>
      <c r="B699" t="s">
        <v>8393</v>
      </c>
      <c r="C699" t="s">
        <v>1</v>
      </c>
      <c r="D699" t="s">
        <v>7879</v>
      </c>
      <c r="E699" t="s">
        <v>7881</v>
      </c>
      <c r="F699" t="s">
        <v>7880</v>
      </c>
      <c r="G699">
        <v>1597</v>
      </c>
      <c r="H699">
        <v>1597</v>
      </c>
      <c r="I699">
        <v>1597</v>
      </c>
      <c r="J699">
        <v>1597</v>
      </c>
      <c r="L699" s="2">
        <v>0</v>
      </c>
      <c r="M699" s="2">
        <v>0</v>
      </c>
      <c r="N699" s="2">
        <v>0</v>
      </c>
      <c r="O699" s="2">
        <v>101.26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f>+Tabla3[[#This Row],[V GRAVADAS]]</f>
        <v>101.26</v>
      </c>
      <c r="V699" t="s">
        <v>55</v>
      </c>
    </row>
    <row r="700" spans="1:22" hidden="1">
      <c r="A700" t="s">
        <v>8374</v>
      </c>
      <c r="B700" t="s">
        <v>8401</v>
      </c>
      <c r="C700" t="s">
        <v>1</v>
      </c>
      <c r="D700" t="s">
        <v>7879</v>
      </c>
      <c r="E700" t="s">
        <v>7881</v>
      </c>
      <c r="F700" t="s">
        <v>7880</v>
      </c>
      <c r="G700">
        <v>1596</v>
      </c>
      <c r="H700">
        <v>1596</v>
      </c>
      <c r="I700">
        <v>1596</v>
      </c>
      <c r="J700">
        <v>1596</v>
      </c>
      <c r="L700" s="2">
        <v>0</v>
      </c>
      <c r="M700" s="2">
        <v>0</v>
      </c>
      <c r="N700" s="2">
        <v>0</v>
      </c>
      <c r="O700" s="2">
        <v>117.46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f>+Tabla3[[#This Row],[V GRAVADAS]]</f>
        <v>117.46</v>
      </c>
      <c r="V700" t="s">
        <v>55</v>
      </c>
    </row>
    <row r="701" spans="1:22" hidden="1">
      <c r="A701" t="s">
        <v>8374</v>
      </c>
      <c r="B701" t="s">
        <v>8401</v>
      </c>
      <c r="C701" t="s">
        <v>1</v>
      </c>
      <c r="D701" t="s">
        <v>7879</v>
      </c>
      <c r="E701" t="s">
        <v>7881</v>
      </c>
      <c r="F701" t="s">
        <v>7880</v>
      </c>
      <c r="G701">
        <v>1595</v>
      </c>
      <c r="H701">
        <v>1595</v>
      </c>
      <c r="I701">
        <v>1595</v>
      </c>
      <c r="J701">
        <v>1595</v>
      </c>
      <c r="L701" s="2">
        <v>0</v>
      </c>
      <c r="M701" s="2">
        <v>0</v>
      </c>
      <c r="N701" s="2">
        <v>0</v>
      </c>
      <c r="O701" s="2">
        <v>60.64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f>+Tabla3[[#This Row],[V GRAVADAS]]</f>
        <v>60.64</v>
      </c>
      <c r="V701" t="s">
        <v>55</v>
      </c>
    </row>
    <row r="702" spans="1:22" hidden="1">
      <c r="A702" t="s">
        <v>8374</v>
      </c>
      <c r="B702" t="s">
        <v>8401</v>
      </c>
      <c r="C702" t="s">
        <v>1</v>
      </c>
      <c r="D702" t="s">
        <v>7879</v>
      </c>
      <c r="E702" t="s">
        <v>7881</v>
      </c>
      <c r="F702" t="s">
        <v>7880</v>
      </c>
      <c r="G702">
        <v>1594</v>
      </c>
      <c r="H702">
        <v>1594</v>
      </c>
      <c r="I702">
        <v>1594</v>
      </c>
      <c r="J702">
        <v>1594</v>
      </c>
      <c r="L702" s="2">
        <v>0</v>
      </c>
      <c r="M702" s="2">
        <v>0</v>
      </c>
      <c r="N702" s="2">
        <v>0</v>
      </c>
      <c r="O702" s="2">
        <v>100.64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f>+Tabla3[[#This Row],[V GRAVADAS]]</f>
        <v>100.64</v>
      </c>
      <c r="V702" t="s">
        <v>55</v>
      </c>
    </row>
    <row r="703" spans="1:22" hidden="1">
      <c r="A703" t="s">
        <v>8374</v>
      </c>
      <c r="B703" t="s">
        <v>8405</v>
      </c>
      <c r="C703" t="s">
        <v>1</v>
      </c>
      <c r="D703" t="s">
        <v>7879</v>
      </c>
      <c r="E703" t="s">
        <v>7881</v>
      </c>
      <c r="F703" t="s">
        <v>7880</v>
      </c>
      <c r="G703">
        <v>1593</v>
      </c>
      <c r="H703">
        <v>1593</v>
      </c>
      <c r="I703">
        <v>1593</v>
      </c>
      <c r="J703">
        <v>1593</v>
      </c>
      <c r="L703" s="2">
        <v>0</v>
      </c>
      <c r="M703" s="2">
        <v>0</v>
      </c>
      <c r="N703" s="2">
        <v>0</v>
      </c>
      <c r="O703" s="2">
        <v>504.34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f>+Tabla3[[#This Row],[V GRAVADAS]]</f>
        <v>504.34</v>
      </c>
      <c r="V703" t="s">
        <v>55</v>
      </c>
    </row>
    <row r="704" spans="1:22" hidden="1">
      <c r="A704" t="s">
        <v>8374</v>
      </c>
      <c r="B704" t="s">
        <v>8419</v>
      </c>
      <c r="C704" t="s">
        <v>1</v>
      </c>
      <c r="D704" t="s">
        <v>7879</v>
      </c>
      <c r="E704" t="s">
        <v>7881</v>
      </c>
      <c r="F704" t="s">
        <v>7880</v>
      </c>
      <c r="G704">
        <v>1592</v>
      </c>
      <c r="H704">
        <v>1592</v>
      </c>
      <c r="I704">
        <v>1592</v>
      </c>
      <c r="J704">
        <v>1592</v>
      </c>
      <c r="L704" s="2">
        <v>0</v>
      </c>
      <c r="M704" s="2">
        <v>0</v>
      </c>
      <c r="N704" s="2">
        <v>0</v>
      </c>
      <c r="O704" s="2">
        <v>209.62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f>+Tabla3[[#This Row],[V GRAVADAS]]</f>
        <v>209.62</v>
      </c>
      <c r="V704" t="s">
        <v>55</v>
      </c>
    </row>
    <row r="705" spans="1:22" hidden="1">
      <c r="A705" t="s">
        <v>8374</v>
      </c>
      <c r="B705" t="s">
        <v>8419</v>
      </c>
      <c r="C705" t="s">
        <v>1</v>
      </c>
      <c r="D705" t="s">
        <v>7879</v>
      </c>
      <c r="E705" t="s">
        <v>7881</v>
      </c>
      <c r="F705" t="s">
        <v>7880</v>
      </c>
      <c r="G705">
        <v>1591</v>
      </c>
      <c r="H705">
        <v>1591</v>
      </c>
      <c r="I705">
        <v>1591</v>
      </c>
      <c r="J705">
        <v>1591</v>
      </c>
      <c r="L705" s="2">
        <v>0</v>
      </c>
      <c r="M705" s="2">
        <v>0</v>
      </c>
      <c r="N705" s="2">
        <v>0</v>
      </c>
      <c r="O705" s="2">
        <v>137.52000000000001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f>+Tabla3[[#This Row],[V GRAVADAS]]</f>
        <v>137.52000000000001</v>
      </c>
      <c r="V705" t="s">
        <v>55</v>
      </c>
    </row>
    <row r="706" spans="1:22" hidden="1">
      <c r="A706" t="s">
        <v>8374</v>
      </c>
      <c r="B706" t="s">
        <v>8419</v>
      </c>
      <c r="C706" t="s">
        <v>1</v>
      </c>
      <c r="D706" t="s">
        <v>7879</v>
      </c>
      <c r="E706" t="s">
        <v>7881</v>
      </c>
      <c r="F706" t="s">
        <v>7880</v>
      </c>
      <c r="G706">
        <v>1590</v>
      </c>
      <c r="H706">
        <v>1590</v>
      </c>
      <c r="I706">
        <v>1590</v>
      </c>
      <c r="J706">
        <v>1590</v>
      </c>
      <c r="L706" s="2">
        <v>0</v>
      </c>
      <c r="M706" s="2">
        <v>0</v>
      </c>
      <c r="N706" s="2">
        <v>0</v>
      </c>
      <c r="O706" s="2">
        <v>1420.56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f>+Tabla3[[#This Row],[V GRAVADAS]]</f>
        <v>1420.56</v>
      </c>
      <c r="V706" t="s">
        <v>55</v>
      </c>
    </row>
    <row r="707" spans="1:22" hidden="1">
      <c r="A707" t="s">
        <v>8374</v>
      </c>
      <c r="B707" t="s">
        <v>8419</v>
      </c>
      <c r="C707" t="s">
        <v>1</v>
      </c>
      <c r="D707" t="s">
        <v>7879</v>
      </c>
      <c r="E707" t="s">
        <v>7881</v>
      </c>
      <c r="F707" t="s">
        <v>7880</v>
      </c>
      <c r="G707">
        <v>1589</v>
      </c>
      <c r="H707">
        <v>1589</v>
      </c>
      <c r="I707">
        <v>1589</v>
      </c>
      <c r="J707">
        <v>1589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f>+Tabla3[[#This Row],[V GRAVADAS]]</f>
        <v>0</v>
      </c>
      <c r="V707" t="s">
        <v>55</v>
      </c>
    </row>
    <row r="708" spans="1:22" hidden="1">
      <c r="A708" t="s">
        <v>8374</v>
      </c>
      <c r="B708" t="s">
        <v>8419</v>
      </c>
      <c r="C708" t="s">
        <v>1</v>
      </c>
      <c r="D708" t="s">
        <v>7879</v>
      </c>
      <c r="E708" t="s">
        <v>7881</v>
      </c>
      <c r="F708" t="s">
        <v>7880</v>
      </c>
      <c r="G708">
        <v>1588</v>
      </c>
      <c r="H708">
        <v>1588</v>
      </c>
      <c r="I708">
        <v>1588</v>
      </c>
      <c r="J708">
        <v>1588</v>
      </c>
      <c r="L708" s="2">
        <v>0</v>
      </c>
      <c r="M708" s="2">
        <v>0</v>
      </c>
      <c r="N708" s="2">
        <v>0</v>
      </c>
      <c r="O708" s="2">
        <v>115.26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f>+Tabla3[[#This Row],[V GRAVADAS]]</f>
        <v>115.26</v>
      </c>
      <c r="V708" t="s">
        <v>55</v>
      </c>
    </row>
    <row r="709" spans="1:22" hidden="1">
      <c r="A709" t="s">
        <v>8374</v>
      </c>
      <c r="B709" t="s">
        <v>8419</v>
      </c>
      <c r="C709" t="s">
        <v>1</v>
      </c>
      <c r="D709" t="s">
        <v>7879</v>
      </c>
      <c r="E709" t="s">
        <v>7881</v>
      </c>
      <c r="F709" t="s">
        <v>7880</v>
      </c>
      <c r="G709">
        <v>1587</v>
      </c>
      <c r="H709">
        <v>1587</v>
      </c>
      <c r="I709">
        <v>1587</v>
      </c>
      <c r="J709">
        <v>1587</v>
      </c>
      <c r="L709" s="2">
        <v>0</v>
      </c>
      <c r="M709" s="2">
        <v>0</v>
      </c>
      <c r="N709" s="2">
        <v>0</v>
      </c>
      <c r="O709" s="2">
        <v>416.98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f>+Tabla3[[#This Row],[V GRAVADAS]]</f>
        <v>416.98</v>
      </c>
      <c r="V709" t="s">
        <v>55</v>
      </c>
    </row>
    <row r="710" spans="1:22" hidden="1">
      <c r="A710" t="s">
        <v>8374</v>
      </c>
      <c r="B710" t="s">
        <v>8432</v>
      </c>
      <c r="C710" t="s">
        <v>1</v>
      </c>
      <c r="D710" t="s">
        <v>7879</v>
      </c>
      <c r="E710" t="s">
        <v>7881</v>
      </c>
      <c r="F710" t="s">
        <v>7880</v>
      </c>
      <c r="G710">
        <v>1586</v>
      </c>
      <c r="H710">
        <v>1586</v>
      </c>
      <c r="I710">
        <v>1586</v>
      </c>
      <c r="J710">
        <v>1586</v>
      </c>
      <c r="L710" s="2">
        <v>0</v>
      </c>
      <c r="M710" s="2">
        <v>0</v>
      </c>
      <c r="N710" s="2">
        <v>0</v>
      </c>
      <c r="O710" s="2">
        <v>8.77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f>+Tabla3[[#This Row],[V GRAVADAS]]</f>
        <v>8.77</v>
      </c>
      <c r="V710" t="s">
        <v>55</v>
      </c>
    </row>
    <row r="711" spans="1:22" hidden="1">
      <c r="A711" t="s">
        <v>8374</v>
      </c>
      <c r="B711" t="s">
        <v>8432</v>
      </c>
      <c r="C711" t="s">
        <v>1</v>
      </c>
      <c r="D711" t="s">
        <v>7879</v>
      </c>
      <c r="E711" t="s">
        <v>7881</v>
      </c>
      <c r="F711" t="s">
        <v>7880</v>
      </c>
      <c r="G711">
        <v>1585</v>
      </c>
      <c r="H711">
        <v>1585</v>
      </c>
      <c r="I711">
        <v>1585</v>
      </c>
      <c r="J711">
        <v>1585</v>
      </c>
      <c r="L711" s="2">
        <v>0</v>
      </c>
      <c r="M711" s="2">
        <v>0</v>
      </c>
      <c r="N711" s="2">
        <v>0</v>
      </c>
      <c r="O711" s="2">
        <v>30.38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f>+Tabla3[[#This Row],[V GRAVADAS]]</f>
        <v>30.38</v>
      </c>
      <c r="V711" t="s">
        <v>55</v>
      </c>
    </row>
    <row r="712" spans="1:22" hidden="1">
      <c r="A712" t="s">
        <v>8374</v>
      </c>
      <c r="B712" t="s">
        <v>8436</v>
      </c>
      <c r="C712" t="s">
        <v>1</v>
      </c>
      <c r="D712" t="s">
        <v>7879</v>
      </c>
      <c r="E712" t="s">
        <v>7881</v>
      </c>
      <c r="F712" t="s">
        <v>7880</v>
      </c>
      <c r="G712">
        <v>1584</v>
      </c>
      <c r="H712">
        <v>1584</v>
      </c>
      <c r="I712">
        <v>1584</v>
      </c>
      <c r="J712">
        <v>1584</v>
      </c>
      <c r="L712" s="2">
        <v>0</v>
      </c>
      <c r="M712" s="2">
        <v>0</v>
      </c>
      <c r="N712" s="2">
        <v>0</v>
      </c>
      <c r="O712" s="2">
        <v>555.22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f>+Tabla3[[#This Row],[V GRAVADAS]]</f>
        <v>555.22</v>
      </c>
      <c r="V712" t="s">
        <v>55</v>
      </c>
    </row>
    <row r="713" spans="1:22" hidden="1">
      <c r="A713" t="s">
        <v>8374</v>
      </c>
      <c r="B713" t="s">
        <v>8436</v>
      </c>
      <c r="C713" t="s">
        <v>1</v>
      </c>
      <c r="D713" t="s">
        <v>7879</v>
      </c>
      <c r="E713" t="s">
        <v>7881</v>
      </c>
      <c r="F713" t="s">
        <v>7880</v>
      </c>
      <c r="G713">
        <v>1583</v>
      </c>
      <c r="H713">
        <v>1583</v>
      </c>
      <c r="I713">
        <v>1583</v>
      </c>
      <c r="J713">
        <v>1583</v>
      </c>
      <c r="L713" s="2">
        <v>0</v>
      </c>
      <c r="M713" s="2">
        <v>0</v>
      </c>
      <c r="N713" s="2">
        <v>0</v>
      </c>
      <c r="O713" s="2">
        <v>188.86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f>+Tabla3[[#This Row],[V GRAVADAS]]</f>
        <v>188.86</v>
      </c>
      <c r="V713" t="s">
        <v>55</v>
      </c>
    </row>
    <row r="714" spans="1:22" hidden="1">
      <c r="A714" t="s">
        <v>8374</v>
      </c>
      <c r="B714" t="s">
        <v>8446</v>
      </c>
      <c r="C714" t="s">
        <v>1</v>
      </c>
      <c r="D714" t="s">
        <v>7879</v>
      </c>
      <c r="E714" t="s">
        <v>7881</v>
      </c>
      <c r="F714" t="s">
        <v>7880</v>
      </c>
      <c r="G714">
        <v>1582</v>
      </c>
      <c r="H714">
        <v>1582</v>
      </c>
      <c r="I714">
        <v>1582</v>
      </c>
      <c r="J714">
        <v>1582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f>+Tabla3[[#This Row],[V GRAVADAS]]</f>
        <v>0</v>
      </c>
      <c r="V714" t="s">
        <v>55</v>
      </c>
    </row>
    <row r="715" spans="1:22" hidden="1">
      <c r="A715" t="s">
        <v>8374</v>
      </c>
      <c r="B715" t="s">
        <v>8446</v>
      </c>
      <c r="C715" t="s">
        <v>1</v>
      </c>
      <c r="D715" t="s">
        <v>7879</v>
      </c>
      <c r="E715" t="s">
        <v>7881</v>
      </c>
      <c r="F715" t="s">
        <v>7880</v>
      </c>
      <c r="G715">
        <v>1581</v>
      </c>
      <c r="H715">
        <v>1581</v>
      </c>
      <c r="I715">
        <v>1581</v>
      </c>
      <c r="J715">
        <v>1581</v>
      </c>
      <c r="L715" s="2">
        <v>0</v>
      </c>
      <c r="M715" s="2">
        <v>0</v>
      </c>
      <c r="N715" s="2">
        <v>0</v>
      </c>
      <c r="O715" s="2">
        <v>59.86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f>+Tabla3[[#This Row],[V GRAVADAS]]</f>
        <v>59.86</v>
      </c>
      <c r="V715" t="s">
        <v>55</v>
      </c>
    </row>
    <row r="716" spans="1:22" hidden="1">
      <c r="A716" t="s">
        <v>8374</v>
      </c>
      <c r="B716" t="s">
        <v>8489</v>
      </c>
      <c r="C716" t="s">
        <v>1</v>
      </c>
      <c r="D716" t="s">
        <v>7879</v>
      </c>
      <c r="E716" t="s">
        <v>7881</v>
      </c>
      <c r="F716" t="s">
        <v>7880</v>
      </c>
      <c r="G716">
        <v>1580</v>
      </c>
      <c r="H716">
        <v>1580</v>
      </c>
      <c r="I716">
        <v>1580</v>
      </c>
      <c r="J716">
        <v>1580</v>
      </c>
      <c r="L716" s="2">
        <v>0</v>
      </c>
      <c r="M716" s="2">
        <v>0</v>
      </c>
      <c r="N716" s="2">
        <v>0</v>
      </c>
      <c r="O716" s="2">
        <v>221.01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f>+Tabla3[[#This Row],[V GRAVADAS]]</f>
        <v>221.01</v>
      </c>
      <c r="V716" t="s">
        <v>55</v>
      </c>
    </row>
    <row r="717" spans="1:22" hidden="1">
      <c r="A717" t="s">
        <v>8374</v>
      </c>
      <c r="B717" t="s">
        <v>8489</v>
      </c>
      <c r="C717" t="s">
        <v>1</v>
      </c>
      <c r="D717" t="s">
        <v>7879</v>
      </c>
      <c r="E717" t="s">
        <v>7881</v>
      </c>
      <c r="F717" t="s">
        <v>7880</v>
      </c>
      <c r="G717">
        <v>1579</v>
      </c>
      <c r="H717">
        <v>1579</v>
      </c>
      <c r="I717">
        <v>1579</v>
      </c>
      <c r="J717">
        <v>1579</v>
      </c>
      <c r="L717" s="2">
        <v>0</v>
      </c>
      <c r="M717" s="2">
        <v>0</v>
      </c>
      <c r="N717" s="2">
        <v>0</v>
      </c>
      <c r="O717" s="2">
        <v>3.96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f>+Tabla3[[#This Row],[V GRAVADAS]]</f>
        <v>3.96</v>
      </c>
      <c r="V717" t="s">
        <v>55</v>
      </c>
    </row>
    <row r="718" spans="1:22" hidden="1">
      <c r="A718" t="s">
        <v>8374</v>
      </c>
      <c r="B718" t="s">
        <v>8489</v>
      </c>
      <c r="C718" t="s">
        <v>1</v>
      </c>
      <c r="D718" t="s">
        <v>7879</v>
      </c>
      <c r="E718" t="s">
        <v>7881</v>
      </c>
      <c r="F718" t="s">
        <v>7880</v>
      </c>
      <c r="G718">
        <v>1578</v>
      </c>
      <c r="H718">
        <v>1578</v>
      </c>
      <c r="I718">
        <v>1578</v>
      </c>
      <c r="J718">
        <v>1578</v>
      </c>
      <c r="L718" s="2">
        <v>0</v>
      </c>
      <c r="M718" s="2">
        <v>0</v>
      </c>
      <c r="N718" s="2">
        <v>0</v>
      </c>
      <c r="O718" s="2">
        <v>7.61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f>+Tabla3[[#This Row],[V GRAVADAS]]</f>
        <v>7.61</v>
      </c>
      <c r="V718" t="s">
        <v>55</v>
      </c>
    </row>
    <row r="719" spans="1:22" hidden="1">
      <c r="A719" t="s">
        <v>8374</v>
      </c>
      <c r="B719" t="s">
        <v>8450</v>
      </c>
      <c r="C719" t="s">
        <v>1</v>
      </c>
      <c r="D719" t="s">
        <v>7879</v>
      </c>
      <c r="E719" t="s">
        <v>7881</v>
      </c>
      <c r="F719" t="s">
        <v>7880</v>
      </c>
      <c r="G719">
        <v>1577</v>
      </c>
      <c r="H719">
        <v>1577</v>
      </c>
      <c r="I719">
        <v>1577</v>
      </c>
      <c r="J719">
        <v>1577</v>
      </c>
      <c r="L719" s="2">
        <v>0</v>
      </c>
      <c r="M719" s="2">
        <v>0</v>
      </c>
      <c r="N719" s="2">
        <v>0</v>
      </c>
      <c r="O719" s="2">
        <v>87.5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f>+Tabla3[[#This Row],[V GRAVADAS]]</f>
        <v>87.5</v>
      </c>
      <c r="V719" t="s">
        <v>55</v>
      </c>
    </row>
    <row r="720" spans="1:22" hidden="1">
      <c r="A720" t="s">
        <v>8374</v>
      </c>
      <c r="B720" t="s">
        <v>8450</v>
      </c>
      <c r="C720" t="s">
        <v>1</v>
      </c>
      <c r="D720" t="s">
        <v>7879</v>
      </c>
      <c r="E720" t="s">
        <v>7881</v>
      </c>
      <c r="F720" t="s">
        <v>7880</v>
      </c>
      <c r="G720">
        <v>1576</v>
      </c>
      <c r="H720">
        <v>1576</v>
      </c>
      <c r="I720">
        <v>1576</v>
      </c>
      <c r="J720">
        <v>1576</v>
      </c>
      <c r="L720" s="2">
        <v>0</v>
      </c>
      <c r="M720" s="2">
        <v>0</v>
      </c>
      <c r="N720" s="2">
        <v>0</v>
      </c>
      <c r="O720" s="2">
        <v>47.42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f>+Tabla3[[#This Row],[V GRAVADAS]]</f>
        <v>47.42</v>
      </c>
      <c r="V720" t="s">
        <v>55</v>
      </c>
    </row>
    <row r="721" spans="1:22" hidden="1">
      <c r="A721" t="s">
        <v>8374</v>
      </c>
      <c r="B721" t="s">
        <v>8456</v>
      </c>
      <c r="C721" t="s">
        <v>1</v>
      </c>
      <c r="D721" t="s">
        <v>7879</v>
      </c>
      <c r="E721" t="s">
        <v>7881</v>
      </c>
      <c r="F721" t="s">
        <v>7880</v>
      </c>
      <c r="G721">
        <v>1575</v>
      </c>
      <c r="H721">
        <v>1575</v>
      </c>
      <c r="I721">
        <v>1575</v>
      </c>
      <c r="J721">
        <v>1575</v>
      </c>
      <c r="L721" s="2">
        <v>0</v>
      </c>
      <c r="M721" s="2">
        <v>0</v>
      </c>
      <c r="N721" s="2">
        <v>0</v>
      </c>
      <c r="O721" s="2">
        <v>11.3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f>+Tabla3[[#This Row],[V GRAVADAS]]</f>
        <v>11.3</v>
      </c>
      <c r="V721" t="s">
        <v>55</v>
      </c>
    </row>
    <row r="722" spans="1:22" hidden="1">
      <c r="A722" t="s">
        <v>8374</v>
      </c>
      <c r="B722" t="s">
        <v>8456</v>
      </c>
      <c r="C722" t="s">
        <v>1</v>
      </c>
      <c r="D722" t="s">
        <v>7879</v>
      </c>
      <c r="E722" t="s">
        <v>7881</v>
      </c>
      <c r="F722" t="s">
        <v>7880</v>
      </c>
      <c r="G722">
        <v>1574</v>
      </c>
      <c r="H722">
        <v>1574</v>
      </c>
      <c r="I722">
        <v>1574</v>
      </c>
      <c r="J722">
        <v>1574</v>
      </c>
      <c r="L722" s="2">
        <v>0</v>
      </c>
      <c r="M722" s="2">
        <v>0</v>
      </c>
      <c r="N722" s="2">
        <v>0</v>
      </c>
      <c r="O722" s="2">
        <v>3.05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f>+Tabla3[[#This Row],[V GRAVADAS]]</f>
        <v>3.05</v>
      </c>
      <c r="V722" t="s">
        <v>55</v>
      </c>
    </row>
    <row r="723" spans="1:22" hidden="1">
      <c r="A723" t="s">
        <v>8374</v>
      </c>
      <c r="B723" t="s">
        <v>8465</v>
      </c>
      <c r="C723" t="s">
        <v>1</v>
      </c>
      <c r="D723" t="s">
        <v>7879</v>
      </c>
      <c r="E723" t="s">
        <v>7881</v>
      </c>
      <c r="F723" t="s">
        <v>7880</v>
      </c>
      <c r="G723">
        <v>1573</v>
      </c>
      <c r="H723">
        <v>1573</v>
      </c>
      <c r="I723">
        <v>1573</v>
      </c>
      <c r="J723">
        <v>1573</v>
      </c>
      <c r="L723" s="2">
        <v>0</v>
      </c>
      <c r="M723" s="2">
        <v>0</v>
      </c>
      <c r="N723" s="2">
        <v>0</v>
      </c>
      <c r="O723" s="2">
        <v>124.6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f>+Tabla3[[#This Row],[V GRAVADAS]]</f>
        <v>124.6</v>
      </c>
      <c r="V723" t="s">
        <v>55</v>
      </c>
    </row>
    <row r="724" spans="1:22" hidden="1">
      <c r="A724" t="s">
        <v>8374</v>
      </c>
      <c r="B724" t="s">
        <v>8467</v>
      </c>
      <c r="C724" t="s">
        <v>1</v>
      </c>
      <c r="D724" t="s">
        <v>7879</v>
      </c>
      <c r="E724" t="s">
        <v>7881</v>
      </c>
      <c r="F724" t="s">
        <v>7880</v>
      </c>
      <c r="G724">
        <v>1572</v>
      </c>
      <c r="H724">
        <v>1572</v>
      </c>
      <c r="I724">
        <v>1572</v>
      </c>
      <c r="J724">
        <v>1572</v>
      </c>
      <c r="L724" s="2">
        <v>0</v>
      </c>
      <c r="M724" s="2">
        <v>0</v>
      </c>
      <c r="N724" s="2">
        <v>0</v>
      </c>
      <c r="O724" s="2">
        <v>216.57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f>+Tabla3[[#This Row],[V GRAVADAS]]</f>
        <v>216.57</v>
      </c>
      <c r="V724" t="s">
        <v>55</v>
      </c>
    </row>
    <row r="725" spans="1:22" hidden="1">
      <c r="A725" t="s">
        <v>8374</v>
      </c>
      <c r="B725" t="s">
        <v>8467</v>
      </c>
      <c r="C725" t="s">
        <v>1</v>
      </c>
      <c r="D725" t="s">
        <v>7879</v>
      </c>
      <c r="E725" t="s">
        <v>7881</v>
      </c>
      <c r="F725" t="s">
        <v>7880</v>
      </c>
      <c r="G725">
        <v>1571</v>
      </c>
      <c r="H725">
        <v>1571</v>
      </c>
      <c r="I725">
        <v>1571</v>
      </c>
      <c r="J725">
        <v>1571</v>
      </c>
      <c r="L725" s="2">
        <v>0</v>
      </c>
      <c r="M725" s="2">
        <v>0</v>
      </c>
      <c r="N725" s="2">
        <v>0</v>
      </c>
      <c r="O725" s="2">
        <v>87.5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f>+Tabla3[[#This Row],[V GRAVADAS]]</f>
        <v>87.5</v>
      </c>
      <c r="V725" t="s">
        <v>55</v>
      </c>
    </row>
    <row r="726" spans="1:22" hidden="1">
      <c r="A726" t="s">
        <v>8374</v>
      </c>
      <c r="B726" t="s">
        <v>8467</v>
      </c>
      <c r="C726" t="s">
        <v>1</v>
      </c>
      <c r="D726" t="s">
        <v>7879</v>
      </c>
      <c r="E726" t="s">
        <v>7881</v>
      </c>
      <c r="F726" t="s">
        <v>7880</v>
      </c>
      <c r="G726">
        <v>1570</v>
      </c>
      <c r="H726">
        <v>1570</v>
      </c>
      <c r="I726">
        <v>1570</v>
      </c>
      <c r="J726">
        <v>1570</v>
      </c>
      <c r="L726" s="2">
        <v>0</v>
      </c>
      <c r="M726" s="2">
        <v>0</v>
      </c>
      <c r="N726" s="2">
        <v>0</v>
      </c>
      <c r="O726" s="2">
        <v>107.86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f>+Tabla3[[#This Row],[V GRAVADAS]]</f>
        <v>107.86</v>
      </c>
      <c r="V726" t="s">
        <v>55</v>
      </c>
    </row>
    <row r="727" spans="1:22" hidden="1">
      <c r="A727" t="s">
        <v>8374</v>
      </c>
      <c r="B727" t="s">
        <v>8468</v>
      </c>
      <c r="C727" t="s">
        <v>1</v>
      </c>
      <c r="D727" t="s">
        <v>7879</v>
      </c>
      <c r="E727" t="s">
        <v>7881</v>
      </c>
      <c r="F727" t="s">
        <v>7880</v>
      </c>
      <c r="G727">
        <v>1569</v>
      </c>
      <c r="H727">
        <v>1569</v>
      </c>
      <c r="I727">
        <v>1569</v>
      </c>
      <c r="J727">
        <v>1569</v>
      </c>
      <c r="L727" s="2">
        <v>0</v>
      </c>
      <c r="M727" s="2">
        <v>0</v>
      </c>
      <c r="N727" s="2">
        <v>0</v>
      </c>
      <c r="O727" s="2">
        <v>439.76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f>+Tabla3[[#This Row],[V GRAVADAS]]</f>
        <v>439.76</v>
      </c>
      <c r="V727" t="s">
        <v>55</v>
      </c>
    </row>
    <row r="728" spans="1:22" hidden="1">
      <c r="A728" t="s">
        <v>8374</v>
      </c>
      <c r="B728" t="s">
        <v>8468</v>
      </c>
      <c r="C728" t="s">
        <v>1</v>
      </c>
      <c r="D728" t="s">
        <v>7879</v>
      </c>
      <c r="E728" t="s">
        <v>7881</v>
      </c>
      <c r="F728" t="s">
        <v>7880</v>
      </c>
      <c r="G728">
        <v>1568</v>
      </c>
      <c r="H728">
        <v>1568</v>
      </c>
      <c r="I728">
        <v>1568</v>
      </c>
      <c r="J728">
        <v>1568</v>
      </c>
      <c r="L728" s="2">
        <v>0</v>
      </c>
      <c r="M728" s="2">
        <v>0</v>
      </c>
      <c r="N728" s="2">
        <v>0</v>
      </c>
      <c r="O728" s="2">
        <v>381.06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f>+Tabla3[[#This Row],[V GRAVADAS]]</f>
        <v>381.06</v>
      </c>
      <c r="V728" t="s">
        <v>55</v>
      </c>
    </row>
    <row r="729" spans="1:22" hidden="1">
      <c r="A729" t="s">
        <v>8374</v>
      </c>
      <c r="B729" t="s">
        <v>8468</v>
      </c>
      <c r="C729" t="s">
        <v>1</v>
      </c>
      <c r="D729" t="s">
        <v>7879</v>
      </c>
      <c r="E729" t="s">
        <v>7881</v>
      </c>
      <c r="F729" t="s">
        <v>7880</v>
      </c>
      <c r="G729">
        <v>1567</v>
      </c>
      <c r="H729">
        <v>1567</v>
      </c>
      <c r="I729">
        <v>1567</v>
      </c>
      <c r="J729">
        <v>1567</v>
      </c>
      <c r="L729" s="2">
        <v>0</v>
      </c>
      <c r="M729" s="2">
        <v>0</v>
      </c>
      <c r="N729" s="2">
        <v>0</v>
      </c>
      <c r="O729" s="2">
        <v>31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f>+Tabla3[[#This Row],[V GRAVADAS]]</f>
        <v>31</v>
      </c>
      <c r="V729" t="s">
        <v>55</v>
      </c>
    </row>
    <row r="730" spans="1:22" hidden="1">
      <c r="A730" t="s">
        <v>8374</v>
      </c>
      <c r="B730" t="s">
        <v>8468</v>
      </c>
      <c r="C730" t="s">
        <v>1</v>
      </c>
      <c r="D730" t="s">
        <v>7879</v>
      </c>
      <c r="E730" t="s">
        <v>8046</v>
      </c>
      <c r="F730" t="s">
        <v>8047</v>
      </c>
      <c r="G730">
        <v>29</v>
      </c>
      <c r="H730">
        <v>29</v>
      </c>
      <c r="I730">
        <v>29</v>
      </c>
      <c r="J730">
        <v>29</v>
      </c>
      <c r="L730" s="2">
        <v>0</v>
      </c>
      <c r="M730" s="2">
        <v>0</v>
      </c>
      <c r="N730" s="2">
        <v>0</v>
      </c>
      <c r="O730" s="2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t="s">
        <v>55</v>
      </c>
    </row>
    <row r="731" spans="1:22" hidden="1">
      <c r="A731" t="s">
        <v>8374</v>
      </c>
      <c r="B731" t="s">
        <v>8468</v>
      </c>
      <c r="C731" t="s">
        <v>1</v>
      </c>
      <c r="D731" t="s">
        <v>7879</v>
      </c>
      <c r="E731" t="s">
        <v>8046</v>
      </c>
      <c r="F731" t="s">
        <v>8047</v>
      </c>
      <c r="G731">
        <v>30</v>
      </c>
      <c r="H731">
        <v>30</v>
      </c>
      <c r="I731">
        <v>30</v>
      </c>
      <c r="J731">
        <v>30</v>
      </c>
      <c r="L731" s="2">
        <v>0</v>
      </c>
      <c r="M731" s="2">
        <v>0</v>
      </c>
      <c r="N731" s="2">
        <v>0</v>
      </c>
      <c r="O731" s="22">
        <v>19.899999999999999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f>+Tabla3[[#This Row],[V GRAVADAS]]</f>
        <v>19.899999999999999</v>
      </c>
      <c r="V731" t="s">
        <v>55</v>
      </c>
    </row>
    <row r="732" spans="1:22" hidden="1">
      <c r="A732" t="s">
        <v>8374</v>
      </c>
      <c r="B732" t="s">
        <v>8468</v>
      </c>
      <c r="C732" t="s">
        <v>1</v>
      </c>
      <c r="D732" t="s">
        <v>7879</v>
      </c>
      <c r="E732" t="s">
        <v>8046</v>
      </c>
      <c r="F732" t="s">
        <v>8047</v>
      </c>
      <c r="G732">
        <v>31</v>
      </c>
      <c r="H732">
        <v>31</v>
      </c>
      <c r="I732">
        <v>31</v>
      </c>
      <c r="J732">
        <v>31</v>
      </c>
      <c r="L732" s="2">
        <v>0</v>
      </c>
      <c r="M732" s="2">
        <v>0</v>
      </c>
      <c r="N732" s="2">
        <v>0</v>
      </c>
      <c r="O732" s="22">
        <v>96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f>+Tabla3[[#This Row],[V GRAVADAS]]</f>
        <v>96</v>
      </c>
      <c r="V732" t="s">
        <v>55</v>
      </c>
    </row>
    <row r="733" spans="1:22" hidden="1">
      <c r="A733" t="s">
        <v>8374</v>
      </c>
      <c r="B733" t="s">
        <v>8467</v>
      </c>
      <c r="C733" t="s">
        <v>1</v>
      </c>
      <c r="D733" t="s">
        <v>7879</v>
      </c>
      <c r="E733" t="s">
        <v>8046</v>
      </c>
      <c r="F733" t="s">
        <v>8047</v>
      </c>
      <c r="G733">
        <v>32</v>
      </c>
      <c r="H733">
        <v>32</v>
      </c>
      <c r="I733">
        <v>32</v>
      </c>
      <c r="J733">
        <v>32</v>
      </c>
      <c r="L733" s="2">
        <v>0</v>
      </c>
      <c r="M733" s="2">
        <v>0</v>
      </c>
      <c r="N733" s="2">
        <v>0</v>
      </c>
      <c r="O733" s="22">
        <v>261.48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f>+Tabla3[[#This Row],[V GRAVADAS]]</f>
        <v>261.48</v>
      </c>
      <c r="V733" t="s">
        <v>55</v>
      </c>
    </row>
    <row r="734" spans="1:22" hidden="1">
      <c r="A734" t="s">
        <v>8374</v>
      </c>
      <c r="B734" t="s">
        <v>8465</v>
      </c>
      <c r="C734" t="s">
        <v>1</v>
      </c>
      <c r="D734" t="s">
        <v>7879</v>
      </c>
      <c r="E734" t="s">
        <v>8046</v>
      </c>
      <c r="F734" t="s">
        <v>8047</v>
      </c>
      <c r="G734">
        <v>33</v>
      </c>
      <c r="H734">
        <v>33</v>
      </c>
      <c r="I734">
        <v>33</v>
      </c>
      <c r="J734">
        <v>33</v>
      </c>
      <c r="L734" s="2">
        <v>0</v>
      </c>
      <c r="M734" s="2">
        <v>0</v>
      </c>
      <c r="N734" s="2">
        <v>0</v>
      </c>
      <c r="O734" s="22">
        <v>315.63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f>+Tabla3[[#This Row],[V GRAVADAS]]</f>
        <v>315.63</v>
      </c>
      <c r="V734" t="s">
        <v>55</v>
      </c>
    </row>
    <row r="735" spans="1:22" hidden="1">
      <c r="A735" t="s">
        <v>8374</v>
      </c>
      <c r="B735" t="s">
        <v>8456</v>
      </c>
      <c r="C735" t="s">
        <v>1</v>
      </c>
      <c r="D735" t="s">
        <v>7879</v>
      </c>
      <c r="E735" t="s">
        <v>8046</v>
      </c>
      <c r="F735" t="s">
        <v>8047</v>
      </c>
      <c r="G735">
        <v>34</v>
      </c>
      <c r="H735">
        <v>34</v>
      </c>
      <c r="I735">
        <v>34</v>
      </c>
      <c r="J735">
        <v>34</v>
      </c>
      <c r="L735" s="2">
        <v>0</v>
      </c>
      <c r="M735" s="2">
        <v>0</v>
      </c>
      <c r="N735" s="2">
        <v>0</v>
      </c>
      <c r="O735" s="22">
        <v>23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f>+Tabla3[[#This Row],[V GRAVADAS]]</f>
        <v>23</v>
      </c>
      <c r="V735" t="s">
        <v>55</v>
      </c>
    </row>
    <row r="736" spans="1:22" hidden="1">
      <c r="A736" t="s">
        <v>8374</v>
      </c>
      <c r="B736" t="s">
        <v>8446</v>
      </c>
      <c r="C736" t="s">
        <v>1</v>
      </c>
      <c r="D736" t="s">
        <v>7879</v>
      </c>
      <c r="E736" t="s">
        <v>8046</v>
      </c>
      <c r="F736" t="s">
        <v>8047</v>
      </c>
      <c r="G736">
        <v>35</v>
      </c>
      <c r="H736">
        <v>35</v>
      </c>
      <c r="I736">
        <v>35</v>
      </c>
      <c r="J736">
        <v>35</v>
      </c>
      <c r="L736" s="2">
        <v>0</v>
      </c>
      <c r="M736" s="2">
        <v>0</v>
      </c>
      <c r="N736" s="2">
        <v>0</v>
      </c>
      <c r="O736" s="22">
        <v>19.899999999999999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f>+Tabla3[[#This Row],[V GRAVADAS]]</f>
        <v>19.899999999999999</v>
      </c>
      <c r="V736" t="s">
        <v>55</v>
      </c>
    </row>
    <row r="737" spans="1:22" hidden="1">
      <c r="A737" t="s">
        <v>8374</v>
      </c>
      <c r="B737" t="s">
        <v>8419</v>
      </c>
      <c r="C737" t="s">
        <v>1</v>
      </c>
      <c r="D737" t="s">
        <v>7879</v>
      </c>
      <c r="E737" t="s">
        <v>8046</v>
      </c>
      <c r="F737" t="s">
        <v>8047</v>
      </c>
      <c r="G737">
        <v>36</v>
      </c>
      <c r="H737">
        <v>36</v>
      </c>
      <c r="I737">
        <v>36</v>
      </c>
      <c r="J737">
        <v>36</v>
      </c>
      <c r="L737" s="2">
        <v>0</v>
      </c>
      <c r="M737" s="2">
        <v>0</v>
      </c>
      <c r="N737" s="2">
        <v>0</v>
      </c>
      <c r="O737" s="22">
        <v>19.899999999999999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f>+Tabla3[[#This Row],[V GRAVADAS]]</f>
        <v>19.899999999999999</v>
      </c>
      <c r="V737" t="s">
        <v>55</v>
      </c>
    </row>
    <row r="738" spans="1:22" hidden="1">
      <c r="A738" t="s">
        <v>8374</v>
      </c>
      <c r="B738" t="s">
        <v>8409</v>
      </c>
      <c r="C738" t="s">
        <v>1</v>
      </c>
      <c r="D738" t="s">
        <v>7879</v>
      </c>
      <c r="E738" t="s">
        <v>8046</v>
      </c>
      <c r="F738" t="s">
        <v>8047</v>
      </c>
      <c r="G738">
        <v>37</v>
      </c>
      <c r="H738">
        <v>37</v>
      </c>
      <c r="I738">
        <v>37</v>
      </c>
      <c r="J738">
        <v>37</v>
      </c>
      <c r="L738" s="2">
        <v>0</v>
      </c>
      <c r="M738" s="2">
        <v>0</v>
      </c>
      <c r="N738" s="2">
        <v>0</v>
      </c>
      <c r="O738" s="22">
        <v>157.69999999999999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f>+Tabla3[[#This Row],[V GRAVADAS]]</f>
        <v>157.69999999999999</v>
      </c>
      <c r="V738" t="s">
        <v>55</v>
      </c>
    </row>
    <row r="739" spans="1:22" hidden="1">
      <c r="A739" t="s">
        <v>8374</v>
      </c>
      <c r="B739" t="s">
        <v>8393</v>
      </c>
      <c r="C739" t="s">
        <v>1</v>
      </c>
      <c r="D739" t="s">
        <v>7879</v>
      </c>
      <c r="E739" t="s">
        <v>8046</v>
      </c>
      <c r="F739" t="s">
        <v>8047</v>
      </c>
      <c r="G739">
        <v>38</v>
      </c>
      <c r="H739">
        <v>38</v>
      </c>
      <c r="I739">
        <v>38</v>
      </c>
      <c r="J739">
        <v>38</v>
      </c>
      <c r="L739" s="2">
        <v>0</v>
      </c>
      <c r="M739" s="2">
        <v>0</v>
      </c>
      <c r="N739" s="2">
        <v>0</v>
      </c>
      <c r="O739" s="22">
        <v>79.599999999999994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f>+Tabla3[[#This Row],[V GRAVADAS]]</f>
        <v>79.599999999999994</v>
      </c>
      <c r="V739" t="s">
        <v>55</v>
      </c>
    </row>
    <row r="740" spans="1:22" hidden="1">
      <c r="A740" t="s">
        <v>8374</v>
      </c>
      <c r="B740" t="s">
        <v>8390</v>
      </c>
      <c r="C740" t="s">
        <v>1</v>
      </c>
      <c r="D740" t="s">
        <v>7879</v>
      </c>
      <c r="E740" t="s">
        <v>8046</v>
      </c>
      <c r="F740" t="s">
        <v>8047</v>
      </c>
      <c r="G740">
        <v>39</v>
      </c>
      <c r="H740">
        <v>39</v>
      </c>
      <c r="I740">
        <v>39</v>
      </c>
      <c r="J740">
        <v>39</v>
      </c>
      <c r="L740" s="2">
        <v>0</v>
      </c>
      <c r="M740" s="2">
        <v>0</v>
      </c>
      <c r="N740" s="2">
        <v>0</v>
      </c>
      <c r="O740" s="22">
        <v>96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f>+Tabla3[[#This Row],[V GRAVADAS]]</f>
        <v>96</v>
      </c>
      <c r="V740" t="s">
        <v>55</v>
      </c>
    </row>
    <row r="741" spans="1:22" hidden="1">
      <c r="A741" t="s">
        <v>8374</v>
      </c>
      <c r="B741" t="s">
        <v>8487</v>
      </c>
      <c r="C741" t="s">
        <v>1</v>
      </c>
      <c r="D741" t="s">
        <v>7879</v>
      </c>
      <c r="E741" t="s">
        <v>8046</v>
      </c>
      <c r="F741" t="s">
        <v>8047</v>
      </c>
      <c r="G741">
        <v>40</v>
      </c>
      <c r="H741">
        <v>40</v>
      </c>
      <c r="I741">
        <v>40</v>
      </c>
      <c r="J741">
        <v>40</v>
      </c>
      <c r="L741" s="2">
        <v>0</v>
      </c>
      <c r="M741" s="2">
        <v>0</v>
      </c>
      <c r="N741" s="2">
        <v>0</v>
      </c>
      <c r="O741" s="22">
        <v>10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f>+Tabla3[[#This Row],[V GRAVADAS]]</f>
        <v>10</v>
      </c>
      <c r="V741" t="s">
        <v>55</v>
      </c>
    </row>
    <row r="742" spans="1:22" hidden="1">
      <c r="A742" t="s">
        <v>8374</v>
      </c>
      <c r="B742" t="s">
        <v>8379</v>
      </c>
      <c r="C742" t="s">
        <v>1</v>
      </c>
      <c r="D742" t="s">
        <v>7879</v>
      </c>
      <c r="E742" t="s">
        <v>8046</v>
      </c>
      <c r="F742" t="s">
        <v>8047</v>
      </c>
      <c r="G742">
        <v>41</v>
      </c>
      <c r="H742">
        <v>41</v>
      </c>
      <c r="I742">
        <v>41</v>
      </c>
      <c r="J742">
        <v>41</v>
      </c>
      <c r="L742" s="2">
        <v>0</v>
      </c>
      <c r="M742" s="2">
        <v>0</v>
      </c>
      <c r="N742" s="2">
        <v>0</v>
      </c>
      <c r="O742" s="22">
        <v>113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f>+Tabla3[[#This Row],[V GRAVADAS]]</f>
        <v>113</v>
      </c>
      <c r="V742" t="s">
        <v>55</v>
      </c>
    </row>
    <row r="743" spans="1:22" hidden="1">
      <c r="A743" t="s">
        <v>8374</v>
      </c>
      <c r="B743" t="s">
        <v>8375</v>
      </c>
      <c r="C743" t="s">
        <v>1</v>
      </c>
      <c r="D743" t="s">
        <v>7879</v>
      </c>
      <c r="E743" t="s">
        <v>8046</v>
      </c>
      <c r="F743" t="s">
        <v>8047</v>
      </c>
      <c r="G743">
        <v>42</v>
      </c>
      <c r="H743">
        <v>42</v>
      </c>
      <c r="I743">
        <v>42</v>
      </c>
      <c r="J743">
        <v>42</v>
      </c>
      <c r="L743" s="2">
        <v>0</v>
      </c>
      <c r="M743" s="2">
        <v>0</v>
      </c>
      <c r="N743" s="2">
        <v>0</v>
      </c>
      <c r="O743" s="22">
        <v>294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f>+Tabla3[[#This Row],[V GRAVADAS]]</f>
        <v>294</v>
      </c>
      <c r="V743" t="s">
        <v>55</v>
      </c>
    </row>
    <row r="744" spans="1:22" hidden="1">
      <c r="A744" t="s">
        <v>8374</v>
      </c>
      <c r="B744" t="s">
        <v>8375</v>
      </c>
      <c r="C744" t="s">
        <v>1</v>
      </c>
      <c r="D744" t="s">
        <v>7879</v>
      </c>
      <c r="E744" t="s">
        <v>8046</v>
      </c>
      <c r="F744" t="s">
        <v>8047</v>
      </c>
      <c r="G744">
        <v>43</v>
      </c>
      <c r="H744">
        <v>43</v>
      </c>
      <c r="I744">
        <v>43</v>
      </c>
      <c r="J744">
        <v>43</v>
      </c>
      <c r="L744" s="2">
        <v>0</v>
      </c>
      <c r="M744" s="2">
        <v>0</v>
      </c>
      <c r="N744" s="2">
        <v>0</v>
      </c>
      <c r="O744" s="22">
        <v>190.63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f>+Tabla3[[#This Row],[V GRAVADAS]]</f>
        <v>190.63</v>
      </c>
      <c r="V744" t="s">
        <v>55</v>
      </c>
    </row>
    <row r="745" spans="1:22" hidden="1">
      <c r="A745" t="s">
        <v>8160</v>
      </c>
      <c r="B745" t="s">
        <v>8269</v>
      </c>
      <c r="C745" t="s">
        <v>1</v>
      </c>
      <c r="D745" t="s">
        <v>7879</v>
      </c>
      <c r="E745" t="s">
        <v>8352</v>
      </c>
      <c r="F745" t="s">
        <v>8353</v>
      </c>
      <c r="G745">
        <v>37</v>
      </c>
      <c r="H745">
        <v>37</v>
      </c>
      <c r="I745">
        <v>37</v>
      </c>
      <c r="J745">
        <v>37</v>
      </c>
      <c r="L745" s="2">
        <v>0</v>
      </c>
      <c r="M745" s="2">
        <v>0</v>
      </c>
      <c r="N745" s="2">
        <v>0</v>
      </c>
      <c r="O745" s="2">
        <v>71.2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71.2</v>
      </c>
      <c r="V745" t="s">
        <v>55</v>
      </c>
    </row>
    <row r="746" spans="1:22" hidden="1">
      <c r="A746" t="s">
        <v>8160</v>
      </c>
      <c r="B746" t="s">
        <v>8269</v>
      </c>
      <c r="C746" t="s">
        <v>1</v>
      </c>
      <c r="D746" t="s">
        <v>7879</v>
      </c>
      <c r="E746" t="s">
        <v>8352</v>
      </c>
      <c r="F746" t="s">
        <v>8353</v>
      </c>
      <c r="G746">
        <v>36</v>
      </c>
      <c r="H746">
        <v>36</v>
      </c>
      <c r="I746">
        <v>36</v>
      </c>
      <c r="J746">
        <v>36</v>
      </c>
      <c r="L746" s="2">
        <v>0</v>
      </c>
      <c r="M746" s="2">
        <v>0</v>
      </c>
      <c r="N746" s="2">
        <v>0</v>
      </c>
      <c r="O746" s="2">
        <v>51.2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51.2</v>
      </c>
      <c r="V746" t="s">
        <v>55</v>
      </c>
    </row>
    <row r="747" spans="1:22" hidden="1">
      <c r="A747" t="s">
        <v>8160</v>
      </c>
      <c r="B747" t="s">
        <v>8270</v>
      </c>
      <c r="C747" t="s">
        <v>1</v>
      </c>
      <c r="D747" t="s">
        <v>7879</v>
      </c>
      <c r="E747" t="s">
        <v>8352</v>
      </c>
      <c r="F747" t="s">
        <v>8353</v>
      </c>
      <c r="G747">
        <v>35</v>
      </c>
      <c r="H747">
        <v>35</v>
      </c>
      <c r="I747">
        <v>35</v>
      </c>
      <c r="J747">
        <v>35</v>
      </c>
      <c r="L747" s="2">
        <v>0</v>
      </c>
      <c r="M747" s="2">
        <v>0</v>
      </c>
      <c r="N747" s="2">
        <v>0</v>
      </c>
      <c r="O747" s="2">
        <v>65.849999999999994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65.849999999999994</v>
      </c>
      <c r="V747" t="s">
        <v>55</v>
      </c>
    </row>
    <row r="748" spans="1:22" hidden="1">
      <c r="A748" t="s">
        <v>8160</v>
      </c>
      <c r="B748" t="s">
        <v>8271</v>
      </c>
      <c r="C748" t="s">
        <v>1</v>
      </c>
      <c r="D748" t="s">
        <v>7879</v>
      </c>
      <c r="E748" t="s">
        <v>8352</v>
      </c>
      <c r="F748" t="s">
        <v>8353</v>
      </c>
      <c r="G748">
        <v>34</v>
      </c>
      <c r="H748">
        <v>34</v>
      </c>
      <c r="I748">
        <v>34</v>
      </c>
      <c r="J748">
        <v>34</v>
      </c>
      <c r="L748" s="2">
        <v>0</v>
      </c>
      <c r="M748" s="2">
        <v>0</v>
      </c>
      <c r="N748" s="2">
        <v>0</v>
      </c>
      <c r="O748" s="2">
        <v>35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35</v>
      </c>
      <c r="V748" t="s">
        <v>55</v>
      </c>
    </row>
    <row r="749" spans="1:22" hidden="1">
      <c r="A749" t="s">
        <v>8160</v>
      </c>
      <c r="B749" t="s">
        <v>8271</v>
      </c>
      <c r="C749" t="s">
        <v>1</v>
      </c>
      <c r="D749" t="s">
        <v>7879</v>
      </c>
      <c r="E749" t="s">
        <v>8352</v>
      </c>
      <c r="F749" t="s">
        <v>8353</v>
      </c>
      <c r="G749">
        <v>33</v>
      </c>
      <c r="H749">
        <v>33</v>
      </c>
      <c r="I749">
        <v>33</v>
      </c>
      <c r="J749">
        <v>33</v>
      </c>
      <c r="L749" s="2">
        <v>0</v>
      </c>
      <c r="M749" s="2">
        <v>0</v>
      </c>
      <c r="N749" s="2">
        <v>0</v>
      </c>
      <c r="O749" s="2">
        <v>50.85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50.85</v>
      </c>
      <c r="V749" t="s">
        <v>55</v>
      </c>
    </row>
    <row r="750" spans="1:22" hidden="1">
      <c r="A750" t="s">
        <v>8160</v>
      </c>
      <c r="B750" t="s">
        <v>8271</v>
      </c>
      <c r="C750" t="s">
        <v>1</v>
      </c>
      <c r="D750" t="s">
        <v>7879</v>
      </c>
      <c r="E750" t="s">
        <v>8352</v>
      </c>
      <c r="F750" t="s">
        <v>8353</v>
      </c>
      <c r="G750">
        <v>32</v>
      </c>
      <c r="H750">
        <v>32</v>
      </c>
      <c r="I750">
        <v>32</v>
      </c>
      <c r="J750">
        <v>32</v>
      </c>
      <c r="L750" s="2">
        <v>0</v>
      </c>
      <c r="M750" s="2">
        <v>0</v>
      </c>
      <c r="N750" s="2">
        <v>0</v>
      </c>
      <c r="O750" s="2">
        <v>29.4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29.4</v>
      </c>
      <c r="V750" t="s">
        <v>55</v>
      </c>
    </row>
    <row r="751" spans="1:22" hidden="1">
      <c r="A751" t="s">
        <v>8160</v>
      </c>
      <c r="B751" t="s">
        <v>8272</v>
      </c>
      <c r="C751" t="s">
        <v>1</v>
      </c>
      <c r="D751" t="s">
        <v>7879</v>
      </c>
      <c r="E751" t="s">
        <v>8352</v>
      </c>
      <c r="F751" t="s">
        <v>8353</v>
      </c>
      <c r="G751">
        <v>31</v>
      </c>
      <c r="H751">
        <v>31</v>
      </c>
      <c r="I751">
        <v>31</v>
      </c>
      <c r="J751">
        <v>31</v>
      </c>
      <c r="L751" s="2">
        <v>0</v>
      </c>
      <c r="M751" s="2">
        <v>0</v>
      </c>
      <c r="N751" s="2">
        <v>0</v>
      </c>
      <c r="O751" s="2">
        <v>45.2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45.2</v>
      </c>
      <c r="V751" t="s">
        <v>55</v>
      </c>
    </row>
    <row r="752" spans="1:22" hidden="1">
      <c r="A752" t="s">
        <v>8160</v>
      </c>
      <c r="B752" t="s">
        <v>8273</v>
      </c>
      <c r="C752" t="s">
        <v>1</v>
      </c>
      <c r="D752" t="s">
        <v>7879</v>
      </c>
      <c r="E752" t="s">
        <v>8352</v>
      </c>
      <c r="F752" t="s">
        <v>8353</v>
      </c>
      <c r="G752">
        <v>30</v>
      </c>
      <c r="H752">
        <v>30</v>
      </c>
      <c r="I752">
        <v>30</v>
      </c>
      <c r="J752">
        <v>30</v>
      </c>
      <c r="L752" s="2">
        <v>0</v>
      </c>
      <c r="M752" s="2">
        <v>0</v>
      </c>
      <c r="N752" s="2">
        <v>0</v>
      </c>
      <c r="O752" s="2">
        <v>53.5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53.5</v>
      </c>
      <c r="V752" t="s">
        <v>55</v>
      </c>
    </row>
    <row r="753" spans="1:22" hidden="1">
      <c r="A753" t="s">
        <v>8160</v>
      </c>
      <c r="B753" t="s">
        <v>8298</v>
      </c>
      <c r="C753" t="s">
        <v>1</v>
      </c>
      <c r="D753" t="s">
        <v>7879</v>
      </c>
      <c r="E753" t="s">
        <v>8352</v>
      </c>
      <c r="F753" t="s">
        <v>8353</v>
      </c>
      <c r="G753">
        <v>29</v>
      </c>
      <c r="H753">
        <v>29</v>
      </c>
      <c r="I753">
        <v>29</v>
      </c>
      <c r="J753">
        <v>29</v>
      </c>
      <c r="L753" s="2">
        <v>0</v>
      </c>
      <c r="M753" s="2">
        <v>0</v>
      </c>
      <c r="N753" s="2">
        <v>0</v>
      </c>
      <c r="O753" s="2">
        <v>25.8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25.8</v>
      </c>
      <c r="V753" t="s">
        <v>55</v>
      </c>
    </row>
    <row r="754" spans="1:22" hidden="1">
      <c r="A754" t="s">
        <v>8160</v>
      </c>
      <c r="B754" t="s">
        <v>8298</v>
      </c>
      <c r="C754" t="s">
        <v>1</v>
      </c>
      <c r="D754" t="s">
        <v>7879</v>
      </c>
      <c r="E754" t="s">
        <v>8352</v>
      </c>
      <c r="F754" t="s">
        <v>8353</v>
      </c>
      <c r="G754">
        <v>28</v>
      </c>
      <c r="H754">
        <v>28</v>
      </c>
      <c r="I754">
        <v>28</v>
      </c>
      <c r="J754">
        <v>28</v>
      </c>
      <c r="L754" s="2">
        <v>0</v>
      </c>
      <c r="M754" s="2">
        <v>0</v>
      </c>
      <c r="N754" s="2">
        <v>0</v>
      </c>
      <c r="O754" s="2">
        <v>33.6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33.6</v>
      </c>
      <c r="V754" t="s">
        <v>55</v>
      </c>
    </row>
    <row r="755" spans="1:22" hidden="1">
      <c r="A755" t="s">
        <v>8160</v>
      </c>
      <c r="B755" t="s">
        <v>8274</v>
      </c>
      <c r="C755" t="s">
        <v>1</v>
      </c>
      <c r="D755" t="s">
        <v>7879</v>
      </c>
      <c r="E755" t="s">
        <v>8352</v>
      </c>
      <c r="F755" t="s">
        <v>8353</v>
      </c>
      <c r="G755">
        <v>27</v>
      </c>
      <c r="H755">
        <v>27</v>
      </c>
      <c r="I755">
        <v>27</v>
      </c>
      <c r="J755">
        <v>27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t="s">
        <v>55</v>
      </c>
    </row>
    <row r="756" spans="1:22" hidden="1">
      <c r="A756" t="s">
        <v>8160</v>
      </c>
      <c r="B756" t="s">
        <v>8274</v>
      </c>
      <c r="C756" t="s">
        <v>1</v>
      </c>
      <c r="D756" t="s">
        <v>7879</v>
      </c>
      <c r="E756" t="s">
        <v>8352</v>
      </c>
      <c r="F756" t="s">
        <v>8353</v>
      </c>
      <c r="G756">
        <v>26</v>
      </c>
      <c r="H756">
        <v>26</v>
      </c>
      <c r="I756">
        <v>26</v>
      </c>
      <c r="J756">
        <v>26</v>
      </c>
      <c r="L756" s="2">
        <v>0</v>
      </c>
      <c r="M756" s="2">
        <v>0</v>
      </c>
      <c r="N756" s="2">
        <v>0</v>
      </c>
      <c r="O756" s="2">
        <v>39.549999999999997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39.549999999999997</v>
      </c>
      <c r="V756" t="s">
        <v>55</v>
      </c>
    </row>
    <row r="757" spans="1:22" hidden="1">
      <c r="A757" t="s">
        <v>8160</v>
      </c>
      <c r="B757" t="s">
        <v>8274</v>
      </c>
      <c r="C757" t="s">
        <v>1</v>
      </c>
      <c r="D757" t="s">
        <v>7879</v>
      </c>
      <c r="E757" t="s">
        <v>8352</v>
      </c>
      <c r="F757" t="s">
        <v>8353</v>
      </c>
      <c r="G757">
        <v>25</v>
      </c>
      <c r="H757">
        <v>25</v>
      </c>
      <c r="I757">
        <v>25</v>
      </c>
      <c r="J757">
        <v>25</v>
      </c>
      <c r="L757" s="2">
        <v>0</v>
      </c>
      <c r="M757" s="2">
        <v>0</v>
      </c>
      <c r="N757" s="2">
        <v>0</v>
      </c>
      <c r="O757" s="2">
        <v>29.95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29.95</v>
      </c>
      <c r="V757" t="s">
        <v>55</v>
      </c>
    </row>
    <row r="758" spans="1:22" hidden="1">
      <c r="A758" t="s">
        <v>8160</v>
      </c>
      <c r="B758" t="s">
        <v>8274</v>
      </c>
      <c r="C758" t="s">
        <v>1</v>
      </c>
      <c r="D758" t="s">
        <v>7879</v>
      </c>
      <c r="E758" t="s">
        <v>8352</v>
      </c>
      <c r="F758" t="s">
        <v>8353</v>
      </c>
      <c r="G758">
        <v>24</v>
      </c>
      <c r="H758">
        <v>24</v>
      </c>
      <c r="I758">
        <v>24</v>
      </c>
      <c r="J758">
        <v>24</v>
      </c>
      <c r="L758" s="2">
        <v>0</v>
      </c>
      <c r="M758" s="2">
        <v>0</v>
      </c>
      <c r="N758" s="2">
        <v>0</v>
      </c>
      <c r="O758" s="2">
        <v>3.2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3.2</v>
      </c>
      <c r="V758" t="s">
        <v>55</v>
      </c>
    </row>
    <row r="759" spans="1:22" hidden="1">
      <c r="A759" t="s">
        <v>8160</v>
      </c>
      <c r="B759" t="s">
        <v>8331</v>
      </c>
      <c r="C759" t="s">
        <v>1</v>
      </c>
      <c r="D759" t="s">
        <v>7879</v>
      </c>
      <c r="E759" t="s">
        <v>8352</v>
      </c>
      <c r="F759" t="s">
        <v>8353</v>
      </c>
      <c r="G759">
        <v>23</v>
      </c>
      <c r="H759">
        <v>23</v>
      </c>
      <c r="I759">
        <v>23</v>
      </c>
      <c r="J759">
        <v>23</v>
      </c>
      <c r="L759" s="2">
        <v>0</v>
      </c>
      <c r="M759" s="2">
        <v>0</v>
      </c>
      <c r="N759" s="2">
        <v>0</v>
      </c>
      <c r="O759" s="2">
        <v>49.35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49.35</v>
      </c>
      <c r="V759" t="s">
        <v>55</v>
      </c>
    </row>
    <row r="760" spans="1:22" hidden="1">
      <c r="A760" t="s">
        <v>8160</v>
      </c>
      <c r="B760" t="s">
        <v>8304</v>
      </c>
      <c r="C760" t="s">
        <v>1</v>
      </c>
      <c r="D760" t="s">
        <v>7879</v>
      </c>
      <c r="E760" t="s">
        <v>8352</v>
      </c>
      <c r="F760" t="s">
        <v>8353</v>
      </c>
      <c r="G760">
        <v>22</v>
      </c>
      <c r="H760">
        <v>22</v>
      </c>
      <c r="I760">
        <v>22</v>
      </c>
      <c r="J760">
        <v>22</v>
      </c>
      <c r="L760" s="2">
        <v>0</v>
      </c>
      <c r="M760" s="2">
        <v>0</v>
      </c>
      <c r="N760" s="2">
        <v>0</v>
      </c>
      <c r="O760" s="2">
        <v>51.9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51.9</v>
      </c>
      <c r="V760" t="s">
        <v>55</v>
      </c>
    </row>
    <row r="761" spans="1:22" hidden="1">
      <c r="A761" t="s">
        <v>8160</v>
      </c>
      <c r="B761" t="s">
        <v>8304</v>
      </c>
      <c r="C761" t="s">
        <v>1</v>
      </c>
      <c r="D761" t="s">
        <v>7879</v>
      </c>
      <c r="E761" t="s">
        <v>8352</v>
      </c>
      <c r="F761" t="s">
        <v>8353</v>
      </c>
      <c r="G761">
        <v>21</v>
      </c>
      <c r="H761">
        <v>21</v>
      </c>
      <c r="I761">
        <v>21</v>
      </c>
      <c r="J761">
        <v>21</v>
      </c>
      <c r="L761" s="2">
        <v>0</v>
      </c>
      <c r="M761" s="2">
        <v>0</v>
      </c>
      <c r="N761" s="2">
        <v>0</v>
      </c>
      <c r="O761" s="2">
        <v>3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3</v>
      </c>
      <c r="V761" t="s">
        <v>55</v>
      </c>
    </row>
    <row r="762" spans="1:22" hidden="1">
      <c r="A762" t="s">
        <v>8160</v>
      </c>
      <c r="B762" t="s">
        <v>8304</v>
      </c>
      <c r="C762" t="s">
        <v>1</v>
      </c>
      <c r="D762" t="s">
        <v>7879</v>
      </c>
      <c r="E762" t="s">
        <v>8352</v>
      </c>
      <c r="F762" t="s">
        <v>8353</v>
      </c>
      <c r="G762">
        <v>20</v>
      </c>
      <c r="H762">
        <v>20</v>
      </c>
      <c r="I762">
        <v>20</v>
      </c>
      <c r="J762">
        <v>20</v>
      </c>
      <c r="L762" s="2">
        <v>0</v>
      </c>
      <c r="M762" s="2">
        <v>0</v>
      </c>
      <c r="N762" s="2">
        <v>0</v>
      </c>
      <c r="O762" s="2">
        <v>55.42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55.42</v>
      </c>
      <c r="V762" t="s">
        <v>55</v>
      </c>
    </row>
    <row r="763" spans="1:22" hidden="1">
      <c r="A763" t="s">
        <v>8160</v>
      </c>
      <c r="B763" t="s">
        <v>8304</v>
      </c>
      <c r="C763" t="s">
        <v>1</v>
      </c>
      <c r="D763" t="s">
        <v>7879</v>
      </c>
      <c r="E763" t="s">
        <v>8352</v>
      </c>
      <c r="F763" t="s">
        <v>8353</v>
      </c>
      <c r="G763">
        <v>19</v>
      </c>
      <c r="H763">
        <v>19</v>
      </c>
      <c r="I763">
        <v>19</v>
      </c>
      <c r="J763">
        <v>19</v>
      </c>
      <c r="L763" s="2">
        <v>0</v>
      </c>
      <c r="M763" s="2">
        <v>0</v>
      </c>
      <c r="N763" s="2">
        <v>0</v>
      </c>
      <c r="O763" s="2">
        <v>38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38</v>
      </c>
      <c r="V763" t="s">
        <v>55</v>
      </c>
    </row>
    <row r="764" spans="1:22" hidden="1">
      <c r="A764" t="s">
        <v>8160</v>
      </c>
      <c r="B764" t="s">
        <v>8308</v>
      </c>
      <c r="C764" t="s">
        <v>1</v>
      </c>
      <c r="D764" t="s">
        <v>7879</v>
      </c>
      <c r="E764" t="s">
        <v>8352</v>
      </c>
      <c r="F764" t="s">
        <v>8353</v>
      </c>
      <c r="G764">
        <v>18</v>
      </c>
      <c r="H764">
        <v>18</v>
      </c>
      <c r="I764">
        <v>18</v>
      </c>
      <c r="J764">
        <v>18</v>
      </c>
      <c r="L764" s="2">
        <v>0</v>
      </c>
      <c r="M764" s="2">
        <v>0</v>
      </c>
      <c r="N764" s="2">
        <v>0</v>
      </c>
      <c r="O764" s="2">
        <v>97.25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97.25</v>
      </c>
      <c r="V764" t="s">
        <v>55</v>
      </c>
    </row>
    <row r="765" spans="1:22" hidden="1">
      <c r="A765" t="s">
        <v>8160</v>
      </c>
      <c r="B765" t="s">
        <v>8313</v>
      </c>
      <c r="C765" t="s">
        <v>1</v>
      </c>
      <c r="D765" t="s">
        <v>7879</v>
      </c>
      <c r="E765" t="s">
        <v>8352</v>
      </c>
      <c r="F765" t="s">
        <v>8353</v>
      </c>
      <c r="G765">
        <v>17</v>
      </c>
      <c r="H765">
        <v>17</v>
      </c>
      <c r="I765">
        <v>17</v>
      </c>
      <c r="J765">
        <v>17</v>
      </c>
      <c r="L765" s="2">
        <v>0</v>
      </c>
      <c r="M765" s="2">
        <v>0</v>
      </c>
      <c r="N765" s="2">
        <v>0</v>
      </c>
      <c r="O765" s="2">
        <v>113.61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113.61</v>
      </c>
      <c r="V765" t="s">
        <v>55</v>
      </c>
    </row>
    <row r="766" spans="1:22" hidden="1">
      <c r="A766" t="s">
        <v>8160</v>
      </c>
      <c r="B766" t="s">
        <v>8313</v>
      </c>
      <c r="C766" t="s">
        <v>1</v>
      </c>
      <c r="D766" t="s">
        <v>7879</v>
      </c>
      <c r="E766" t="s">
        <v>8352</v>
      </c>
      <c r="F766" t="s">
        <v>8353</v>
      </c>
      <c r="G766">
        <v>16</v>
      </c>
      <c r="H766">
        <v>16</v>
      </c>
      <c r="I766">
        <v>16</v>
      </c>
      <c r="J766">
        <v>16</v>
      </c>
      <c r="L766" s="2">
        <v>0</v>
      </c>
      <c r="M766" s="2">
        <v>0</v>
      </c>
      <c r="N766" s="2">
        <v>0</v>
      </c>
      <c r="O766" s="2">
        <v>24.9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24.9</v>
      </c>
      <c r="V766" t="s">
        <v>55</v>
      </c>
    </row>
    <row r="767" spans="1:22" hidden="1">
      <c r="A767" t="s">
        <v>8160</v>
      </c>
      <c r="B767" t="s">
        <v>8276</v>
      </c>
      <c r="C767" t="s">
        <v>1</v>
      </c>
      <c r="D767" t="s">
        <v>7879</v>
      </c>
      <c r="E767" t="s">
        <v>8352</v>
      </c>
      <c r="F767" t="s">
        <v>8353</v>
      </c>
      <c r="G767">
        <v>15</v>
      </c>
      <c r="H767">
        <v>15</v>
      </c>
      <c r="I767">
        <v>15</v>
      </c>
      <c r="J767">
        <v>15</v>
      </c>
      <c r="L767" s="2">
        <v>0</v>
      </c>
      <c r="M767" s="2">
        <v>0</v>
      </c>
      <c r="N767" s="2">
        <v>0</v>
      </c>
      <c r="O767" s="2">
        <v>45.05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45.05</v>
      </c>
      <c r="V767" t="s">
        <v>55</v>
      </c>
    </row>
    <row r="768" spans="1:22" hidden="1">
      <c r="A768" t="s">
        <v>8160</v>
      </c>
      <c r="B768" t="s">
        <v>8316</v>
      </c>
      <c r="C768" t="s">
        <v>1</v>
      </c>
      <c r="D768" t="s">
        <v>7879</v>
      </c>
      <c r="E768" t="s">
        <v>8352</v>
      </c>
      <c r="F768" t="s">
        <v>8353</v>
      </c>
      <c r="G768">
        <v>14</v>
      </c>
      <c r="H768">
        <v>14</v>
      </c>
      <c r="I768">
        <v>14</v>
      </c>
      <c r="J768">
        <v>14</v>
      </c>
      <c r="L768" s="2">
        <v>0</v>
      </c>
      <c r="M768" s="2">
        <v>0</v>
      </c>
      <c r="N768" s="2">
        <v>0</v>
      </c>
      <c r="O768" s="2">
        <v>13.35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13.35</v>
      </c>
      <c r="V768" t="s">
        <v>55</v>
      </c>
    </row>
    <row r="769" spans="1:22" hidden="1">
      <c r="A769" t="s">
        <v>8160</v>
      </c>
      <c r="B769" t="s">
        <v>8316</v>
      </c>
      <c r="C769" t="s">
        <v>1</v>
      </c>
      <c r="D769" t="s">
        <v>7879</v>
      </c>
      <c r="E769" t="s">
        <v>8352</v>
      </c>
      <c r="F769" t="s">
        <v>8353</v>
      </c>
      <c r="G769">
        <v>13</v>
      </c>
      <c r="H769">
        <v>13</v>
      </c>
      <c r="I769">
        <v>13</v>
      </c>
      <c r="J769">
        <v>13</v>
      </c>
      <c r="L769" s="2">
        <v>0</v>
      </c>
      <c r="M769" s="2">
        <v>0</v>
      </c>
      <c r="N769" s="2">
        <v>0</v>
      </c>
      <c r="O769" s="2">
        <v>102.14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102.14</v>
      </c>
      <c r="V769" t="s">
        <v>55</v>
      </c>
    </row>
    <row r="770" spans="1:22" hidden="1">
      <c r="A770" t="s">
        <v>8160</v>
      </c>
      <c r="B770" t="s">
        <v>8277</v>
      </c>
      <c r="C770" t="s">
        <v>1</v>
      </c>
      <c r="D770" t="s">
        <v>7879</v>
      </c>
      <c r="E770" t="s">
        <v>8352</v>
      </c>
      <c r="F770" t="s">
        <v>8353</v>
      </c>
      <c r="G770">
        <v>12</v>
      </c>
      <c r="H770">
        <v>12</v>
      </c>
      <c r="I770">
        <v>12</v>
      </c>
      <c r="J770">
        <v>12</v>
      </c>
      <c r="L770" s="2">
        <v>0</v>
      </c>
      <c r="M770" s="2">
        <v>0</v>
      </c>
      <c r="N770" s="2">
        <v>0</v>
      </c>
      <c r="O770" s="2">
        <v>31.2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31.2</v>
      </c>
      <c r="V770" t="s">
        <v>55</v>
      </c>
    </row>
    <row r="771" spans="1:22" hidden="1">
      <c r="A771" t="s">
        <v>8160</v>
      </c>
      <c r="B771" t="s">
        <v>8277</v>
      </c>
      <c r="C771" t="s">
        <v>1</v>
      </c>
      <c r="D771" t="s">
        <v>7879</v>
      </c>
      <c r="E771" t="s">
        <v>8352</v>
      </c>
      <c r="F771" t="s">
        <v>8353</v>
      </c>
      <c r="G771">
        <v>11</v>
      </c>
      <c r="H771">
        <v>11</v>
      </c>
      <c r="I771">
        <v>11</v>
      </c>
      <c r="J771">
        <v>11</v>
      </c>
      <c r="L771" s="2">
        <v>0</v>
      </c>
      <c r="M771" s="2">
        <v>0</v>
      </c>
      <c r="N771" s="2">
        <v>0</v>
      </c>
      <c r="O771" s="2">
        <v>63.21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63.21</v>
      </c>
      <c r="V771" t="s">
        <v>55</v>
      </c>
    </row>
    <row r="772" spans="1:22" hidden="1">
      <c r="A772" t="s">
        <v>8160</v>
      </c>
      <c r="B772" t="s">
        <v>8279</v>
      </c>
      <c r="C772" t="s">
        <v>1</v>
      </c>
      <c r="D772" t="s">
        <v>7879</v>
      </c>
      <c r="E772" t="s">
        <v>8352</v>
      </c>
      <c r="F772" t="s">
        <v>8353</v>
      </c>
      <c r="G772">
        <v>10</v>
      </c>
      <c r="H772">
        <v>10</v>
      </c>
      <c r="I772">
        <v>10</v>
      </c>
      <c r="J772">
        <v>10</v>
      </c>
      <c r="L772" s="2">
        <v>0</v>
      </c>
      <c r="M772" s="2">
        <v>0</v>
      </c>
      <c r="N772" s="2">
        <v>0</v>
      </c>
      <c r="O772" s="2">
        <v>54.75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54.75</v>
      </c>
      <c r="V772" t="s">
        <v>55</v>
      </c>
    </row>
    <row r="773" spans="1:22" hidden="1">
      <c r="A773" t="s">
        <v>8160</v>
      </c>
      <c r="B773" t="s">
        <v>8278</v>
      </c>
      <c r="C773" t="s">
        <v>1</v>
      </c>
      <c r="D773" t="s">
        <v>7879</v>
      </c>
      <c r="E773" t="s">
        <v>8352</v>
      </c>
      <c r="F773" t="s">
        <v>8353</v>
      </c>
      <c r="G773">
        <v>9</v>
      </c>
      <c r="H773">
        <v>9</v>
      </c>
      <c r="I773">
        <v>9</v>
      </c>
      <c r="J773">
        <v>9</v>
      </c>
      <c r="L773" s="2">
        <v>0</v>
      </c>
      <c r="M773" s="2">
        <v>0</v>
      </c>
      <c r="N773" s="2">
        <v>0</v>
      </c>
      <c r="O773" s="2">
        <v>58.72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58.72</v>
      </c>
      <c r="V773" t="s">
        <v>55</v>
      </c>
    </row>
    <row r="774" spans="1:22" hidden="1">
      <c r="A774" t="s">
        <v>8160</v>
      </c>
      <c r="B774" t="s">
        <v>8280</v>
      </c>
      <c r="C774" t="s">
        <v>1</v>
      </c>
      <c r="D774" t="s">
        <v>7879</v>
      </c>
      <c r="E774" t="s">
        <v>8352</v>
      </c>
      <c r="F774" t="s">
        <v>8353</v>
      </c>
      <c r="G774">
        <v>8</v>
      </c>
      <c r="H774">
        <v>8</v>
      </c>
      <c r="I774">
        <v>8</v>
      </c>
      <c r="J774">
        <v>8</v>
      </c>
      <c r="L774" s="2">
        <v>0</v>
      </c>
      <c r="M774" s="2">
        <v>0</v>
      </c>
      <c r="N774" s="2">
        <v>0</v>
      </c>
      <c r="O774" s="2">
        <v>8.15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8.15</v>
      </c>
      <c r="V774" t="s">
        <v>55</v>
      </c>
    </row>
    <row r="775" spans="1:22" hidden="1">
      <c r="A775" t="s">
        <v>8160</v>
      </c>
      <c r="B775" t="s">
        <v>8280</v>
      </c>
      <c r="C775" t="s">
        <v>1</v>
      </c>
      <c r="D775" t="s">
        <v>7879</v>
      </c>
      <c r="E775" t="s">
        <v>8352</v>
      </c>
      <c r="F775" t="s">
        <v>8353</v>
      </c>
      <c r="G775">
        <v>7</v>
      </c>
      <c r="H775">
        <v>7</v>
      </c>
      <c r="I775">
        <v>7</v>
      </c>
      <c r="J775">
        <v>7</v>
      </c>
      <c r="L775" s="2">
        <v>0</v>
      </c>
      <c r="M775" s="2">
        <v>0</v>
      </c>
      <c r="N775" s="2">
        <v>0</v>
      </c>
      <c r="O775" s="2">
        <v>33.72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33.72</v>
      </c>
      <c r="V775" t="s">
        <v>55</v>
      </c>
    </row>
    <row r="776" spans="1:22" hidden="1">
      <c r="A776" t="s">
        <v>8160</v>
      </c>
      <c r="B776" t="s">
        <v>8323</v>
      </c>
      <c r="C776" t="s">
        <v>1</v>
      </c>
      <c r="D776" t="s">
        <v>7879</v>
      </c>
      <c r="E776" t="s">
        <v>8352</v>
      </c>
      <c r="F776" t="s">
        <v>8353</v>
      </c>
      <c r="G776">
        <v>6</v>
      </c>
      <c r="H776">
        <v>6</v>
      </c>
      <c r="I776">
        <v>6</v>
      </c>
      <c r="J776">
        <v>6</v>
      </c>
      <c r="L776" s="2">
        <v>0</v>
      </c>
      <c r="M776" s="2">
        <v>0</v>
      </c>
      <c r="N776" s="2">
        <v>0</v>
      </c>
      <c r="O776" s="2">
        <v>23.63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23.63</v>
      </c>
      <c r="V776" t="s">
        <v>55</v>
      </c>
    </row>
    <row r="777" spans="1:22" hidden="1">
      <c r="A777" t="s">
        <v>8160</v>
      </c>
      <c r="B777" t="s">
        <v>8281</v>
      </c>
      <c r="C777" t="s">
        <v>1</v>
      </c>
      <c r="D777" t="s">
        <v>7879</v>
      </c>
      <c r="E777" t="s">
        <v>8352</v>
      </c>
      <c r="F777" t="s">
        <v>8353</v>
      </c>
      <c r="G777">
        <v>5</v>
      </c>
      <c r="H777">
        <v>5</v>
      </c>
      <c r="I777">
        <v>5</v>
      </c>
      <c r="J777">
        <v>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t="s">
        <v>55</v>
      </c>
    </row>
    <row r="778" spans="1:22" hidden="1">
      <c r="A778" t="s">
        <v>8160</v>
      </c>
      <c r="B778" t="s">
        <v>8281</v>
      </c>
      <c r="C778" t="s">
        <v>1</v>
      </c>
      <c r="D778" t="s">
        <v>7879</v>
      </c>
      <c r="E778" t="s">
        <v>8352</v>
      </c>
      <c r="F778" t="s">
        <v>8353</v>
      </c>
      <c r="G778">
        <v>4</v>
      </c>
      <c r="H778">
        <v>4</v>
      </c>
      <c r="I778">
        <v>4</v>
      </c>
      <c r="J778">
        <v>4</v>
      </c>
      <c r="L778" s="2">
        <v>0</v>
      </c>
      <c r="M778" s="2">
        <v>0</v>
      </c>
      <c r="N778" s="2">
        <v>0</v>
      </c>
      <c r="O778" s="2">
        <v>9.85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9.85</v>
      </c>
      <c r="V778" t="s">
        <v>55</v>
      </c>
    </row>
    <row r="779" spans="1:22" hidden="1">
      <c r="A779" t="s">
        <v>8160</v>
      </c>
      <c r="B779" t="s">
        <v>8281</v>
      </c>
      <c r="C779" t="s">
        <v>1</v>
      </c>
      <c r="D779" t="s">
        <v>7879</v>
      </c>
      <c r="E779" t="s">
        <v>8352</v>
      </c>
      <c r="F779" t="s">
        <v>8353</v>
      </c>
      <c r="G779">
        <v>3</v>
      </c>
      <c r="H779">
        <v>3</v>
      </c>
      <c r="I779">
        <v>3</v>
      </c>
      <c r="J779">
        <v>3</v>
      </c>
      <c r="L779" s="2">
        <v>0</v>
      </c>
      <c r="M779" s="2">
        <v>0</v>
      </c>
      <c r="N779" s="2">
        <v>0</v>
      </c>
      <c r="O779" s="2">
        <v>41.7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41.7</v>
      </c>
      <c r="V779" t="s">
        <v>55</v>
      </c>
    </row>
    <row r="780" spans="1:22" hidden="1">
      <c r="A780" t="s">
        <v>8160</v>
      </c>
      <c r="B780" t="s">
        <v>8161</v>
      </c>
      <c r="C780" t="s">
        <v>1</v>
      </c>
      <c r="D780" t="s">
        <v>7879</v>
      </c>
      <c r="E780" t="s">
        <v>8352</v>
      </c>
      <c r="F780" t="s">
        <v>8353</v>
      </c>
      <c r="G780">
        <v>2</v>
      </c>
      <c r="H780">
        <v>2</v>
      </c>
      <c r="I780">
        <v>2</v>
      </c>
      <c r="J780">
        <v>2</v>
      </c>
      <c r="L780" s="2">
        <v>0</v>
      </c>
      <c r="M780" s="2">
        <v>0</v>
      </c>
      <c r="N780" s="2">
        <v>0</v>
      </c>
      <c r="O780" s="2">
        <v>38.25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38.25</v>
      </c>
      <c r="V780" t="s">
        <v>55</v>
      </c>
    </row>
    <row r="781" spans="1:22" hidden="1">
      <c r="A781" t="s">
        <v>8160</v>
      </c>
      <c r="B781" t="s">
        <v>8161</v>
      </c>
      <c r="C781" t="s">
        <v>1</v>
      </c>
      <c r="D781" t="s">
        <v>7879</v>
      </c>
      <c r="E781" t="s">
        <v>8352</v>
      </c>
      <c r="F781" t="s">
        <v>8353</v>
      </c>
      <c r="G781">
        <v>1</v>
      </c>
      <c r="H781">
        <v>1</v>
      </c>
      <c r="I781">
        <v>1</v>
      </c>
      <c r="J781">
        <v>1</v>
      </c>
      <c r="L781" s="2">
        <v>0</v>
      </c>
      <c r="M781" s="2">
        <v>0</v>
      </c>
      <c r="N781" s="2">
        <v>0</v>
      </c>
      <c r="O781" s="2">
        <v>28.85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28.85</v>
      </c>
      <c r="V781" t="s">
        <v>55</v>
      </c>
    </row>
    <row r="782" spans="1:22" hidden="1">
      <c r="A782" t="s">
        <v>8160</v>
      </c>
      <c r="B782" t="s">
        <v>8161</v>
      </c>
      <c r="C782" t="s">
        <v>1</v>
      </c>
      <c r="D782" t="s">
        <v>7879</v>
      </c>
      <c r="E782" t="s">
        <v>8046</v>
      </c>
      <c r="F782" t="s">
        <v>8047</v>
      </c>
      <c r="G782">
        <v>22</v>
      </c>
      <c r="H782">
        <v>22</v>
      </c>
      <c r="I782">
        <v>22</v>
      </c>
      <c r="J782">
        <v>22</v>
      </c>
      <c r="L782" s="2">
        <v>0</v>
      </c>
      <c r="M782" s="2">
        <v>0</v>
      </c>
      <c r="N782" s="2">
        <v>0</v>
      </c>
      <c r="O782" s="2">
        <v>66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66</v>
      </c>
      <c r="V782" t="s">
        <v>55</v>
      </c>
    </row>
    <row r="783" spans="1:22" hidden="1">
      <c r="A783" t="s">
        <v>8160</v>
      </c>
      <c r="B783" t="s">
        <v>8276</v>
      </c>
      <c r="C783" t="s">
        <v>1</v>
      </c>
      <c r="D783" t="s">
        <v>7879</v>
      </c>
      <c r="E783" t="s">
        <v>8046</v>
      </c>
      <c r="F783" t="s">
        <v>8047</v>
      </c>
      <c r="G783">
        <v>23</v>
      </c>
      <c r="H783">
        <v>23</v>
      </c>
      <c r="I783">
        <v>23</v>
      </c>
      <c r="J783">
        <v>23</v>
      </c>
      <c r="L783" s="2">
        <v>0</v>
      </c>
      <c r="M783" s="2">
        <v>0</v>
      </c>
      <c r="N783" s="2">
        <v>0</v>
      </c>
      <c r="O783" s="2">
        <v>95.51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95.51</v>
      </c>
      <c r="V783" t="s">
        <v>55</v>
      </c>
    </row>
    <row r="784" spans="1:22" hidden="1">
      <c r="A784" t="s">
        <v>8160</v>
      </c>
      <c r="B784" t="s">
        <v>8331</v>
      </c>
      <c r="C784" t="s">
        <v>1</v>
      </c>
      <c r="D784" t="s">
        <v>7879</v>
      </c>
      <c r="E784" t="s">
        <v>8046</v>
      </c>
      <c r="F784" t="s">
        <v>8047</v>
      </c>
      <c r="G784">
        <v>24</v>
      </c>
      <c r="H784">
        <v>24</v>
      </c>
      <c r="I784">
        <v>24</v>
      </c>
      <c r="J784">
        <v>24</v>
      </c>
      <c r="L784" s="2">
        <v>0</v>
      </c>
      <c r="M784" s="2">
        <v>0</v>
      </c>
      <c r="N784" s="2">
        <v>0</v>
      </c>
      <c r="O784" s="2">
        <v>41.43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41.43</v>
      </c>
      <c r="V784" t="s">
        <v>55</v>
      </c>
    </row>
    <row r="785" spans="1:22" hidden="1">
      <c r="A785" t="s">
        <v>8160</v>
      </c>
      <c r="B785" t="s">
        <v>8270</v>
      </c>
      <c r="C785" t="s">
        <v>1</v>
      </c>
      <c r="D785" t="s">
        <v>7879</v>
      </c>
      <c r="E785" t="s">
        <v>8046</v>
      </c>
      <c r="F785" t="s">
        <v>8047</v>
      </c>
      <c r="G785">
        <v>25</v>
      </c>
      <c r="H785">
        <v>25</v>
      </c>
      <c r="I785">
        <v>25</v>
      </c>
      <c r="J785">
        <v>25</v>
      </c>
      <c r="L785" s="2">
        <v>0</v>
      </c>
      <c r="M785" s="2">
        <v>0</v>
      </c>
      <c r="N785" s="2">
        <v>0</v>
      </c>
      <c r="O785" s="2">
        <v>66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66</v>
      </c>
      <c r="V785" t="s">
        <v>55</v>
      </c>
    </row>
    <row r="786" spans="1:22" hidden="1">
      <c r="A786" t="s">
        <v>8160</v>
      </c>
      <c r="B786" t="s">
        <v>8270</v>
      </c>
      <c r="C786" t="s">
        <v>1</v>
      </c>
      <c r="D786" t="s">
        <v>7879</v>
      </c>
      <c r="E786" t="s">
        <v>8046</v>
      </c>
      <c r="F786" t="s">
        <v>8047</v>
      </c>
      <c r="G786">
        <v>26</v>
      </c>
      <c r="H786">
        <v>26</v>
      </c>
      <c r="I786">
        <v>26</v>
      </c>
      <c r="J786">
        <v>26</v>
      </c>
      <c r="L786" s="2">
        <v>0</v>
      </c>
      <c r="M786" s="2">
        <v>0</v>
      </c>
      <c r="N786" s="2">
        <v>0</v>
      </c>
      <c r="O786" s="2">
        <v>66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66</v>
      </c>
      <c r="V786" t="s">
        <v>55</v>
      </c>
    </row>
    <row r="787" spans="1:22" hidden="1">
      <c r="A787" t="s">
        <v>8160</v>
      </c>
      <c r="B787" t="s">
        <v>8270</v>
      </c>
      <c r="C787" t="s">
        <v>1</v>
      </c>
      <c r="D787" t="s">
        <v>7879</v>
      </c>
      <c r="E787" t="s">
        <v>8046</v>
      </c>
      <c r="F787" t="s">
        <v>8047</v>
      </c>
      <c r="G787">
        <v>27</v>
      </c>
      <c r="H787">
        <v>27</v>
      </c>
      <c r="I787">
        <v>27</v>
      </c>
      <c r="J787">
        <v>27</v>
      </c>
      <c r="L787" s="2">
        <v>0</v>
      </c>
      <c r="M787" s="2">
        <v>0</v>
      </c>
      <c r="N787" s="2">
        <v>0</v>
      </c>
      <c r="O787" s="2">
        <v>178.5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178.5</v>
      </c>
      <c r="V787" t="s">
        <v>55</v>
      </c>
    </row>
    <row r="788" spans="1:22" hidden="1">
      <c r="A788" t="s">
        <v>8160</v>
      </c>
      <c r="B788" s="25" t="s">
        <v>8269</v>
      </c>
      <c r="C788" t="s">
        <v>1</v>
      </c>
      <c r="D788" t="s">
        <v>7879</v>
      </c>
      <c r="E788" t="s">
        <v>8046</v>
      </c>
      <c r="F788" t="s">
        <v>8047</v>
      </c>
      <c r="G788">
        <v>28</v>
      </c>
      <c r="H788">
        <v>28</v>
      </c>
      <c r="I788">
        <v>28</v>
      </c>
      <c r="J788">
        <v>28</v>
      </c>
      <c r="L788" s="2">
        <v>0</v>
      </c>
      <c r="M788" s="2">
        <v>0</v>
      </c>
      <c r="N788" s="2">
        <v>0</v>
      </c>
      <c r="O788" s="2">
        <v>183.5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183.5</v>
      </c>
      <c r="V788" t="s">
        <v>55</v>
      </c>
    </row>
    <row r="789" spans="1:22" hidden="1">
      <c r="A789" t="s">
        <v>8160</v>
      </c>
      <c r="B789" t="s">
        <v>8331</v>
      </c>
      <c r="C789" t="s">
        <v>1</v>
      </c>
      <c r="D789" t="s">
        <v>7879</v>
      </c>
      <c r="E789" t="s">
        <v>8226</v>
      </c>
      <c r="F789" t="s">
        <v>7880</v>
      </c>
      <c r="G789">
        <v>778</v>
      </c>
      <c r="H789">
        <v>778</v>
      </c>
      <c r="I789">
        <v>778</v>
      </c>
      <c r="J789">
        <v>778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t="s">
        <v>55</v>
      </c>
    </row>
    <row r="790" spans="1:22" hidden="1">
      <c r="A790" t="s">
        <v>8160</v>
      </c>
      <c r="B790" t="s">
        <v>8331</v>
      </c>
      <c r="C790" t="s">
        <v>1</v>
      </c>
      <c r="D790" t="s">
        <v>7879</v>
      </c>
      <c r="E790" t="s">
        <v>8226</v>
      </c>
      <c r="F790" t="s">
        <v>7880</v>
      </c>
      <c r="G790">
        <v>779</v>
      </c>
      <c r="H790">
        <v>779</v>
      </c>
      <c r="I790">
        <v>779</v>
      </c>
      <c r="J790">
        <v>779</v>
      </c>
      <c r="L790" s="2">
        <v>0</v>
      </c>
      <c r="M790" s="2">
        <v>0</v>
      </c>
      <c r="N790" s="2">
        <v>0</v>
      </c>
      <c r="O790" s="2">
        <v>63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63</v>
      </c>
      <c r="V790" t="s">
        <v>55</v>
      </c>
    </row>
    <row r="791" spans="1:22" hidden="1">
      <c r="A791" t="s">
        <v>8160</v>
      </c>
      <c r="B791" t="s">
        <v>8269</v>
      </c>
      <c r="C791" t="s">
        <v>1</v>
      </c>
      <c r="D791" t="s">
        <v>7879</v>
      </c>
      <c r="E791" t="s">
        <v>7883</v>
      </c>
      <c r="F791" t="s">
        <v>7884</v>
      </c>
      <c r="G791">
        <v>690</v>
      </c>
      <c r="H791">
        <v>690</v>
      </c>
      <c r="I791">
        <v>690</v>
      </c>
      <c r="J791">
        <v>690</v>
      </c>
      <c r="L791" s="2">
        <v>0</v>
      </c>
      <c r="M791" s="2">
        <v>0</v>
      </c>
      <c r="N791" s="2">
        <v>0</v>
      </c>
      <c r="O791" s="2">
        <v>20.440000000000001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20.440000000000001</v>
      </c>
      <c r="V791" t="s">
        <v>55</v>
      </c>
    </row>
    <row r="792" spans="1:22" hidden="1">
      <c r="A792" t="s">
        <v>8160</v>
      </c>
      <c r="B792" t="s">
        <v>8333</v>
      </c>
      <c r="C792" t="s">
        <v>1</v>
      </c>
      <c r="D792" t="s">
        <v>7879</v>
      </c>
      <c r="E792" t="s">
        <v>7883</v>
      </c>
      <c r="F792" t="s">
        <v>7884</v>
      </c>
      <c r="G792">
        <v>689</v>
      </c>
      <c r="H792">
        <v>689</v>
      </c>
      <c r="I792">
        <v>689</v>
      </c>
      <c r="J792">
        <v>689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t="s">
        <v>55</v>
      </c>
    </row>
    <row r="793" spans="1:22" hidden="1">
      <c r="A793" t="s">
        <v>8160</v>
      </c>
      <c r="B793" t="s">
        <v>8333</v>
      </c>
      <c r="C793" t="s">
        <v>1</v>
      </c>
      <c r="D793" t="s">
        <v>7879</v>
      </c>
      <c r="E793" t="s">
        <v>7883</v>
      </c>
      <c r="F793" t="s">
        <v>7884</v>
      </c>
      <c r="G793">
        <v>688</v>
      </c>
      <c r="H793">
        <v>688</v>
      </c>
      <c r="I793">
        <v>688</v>
      </c>
      <c r="J793">
        <v>688</v>
      </c>
      <c r="L793" s="2">
        <v>0</v>
      </c>
      <c r="M793" s="2">
        <v>0</v>
      </c>
      <c r="N793" s="2">
        <v>0</v>
      </c>
      <c r="O793" s="2">
        <v>123.07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123.07</v>
      </c>
      <c r="V793" t="s">
        <v>55</v>
      </c>
    </row>
    <row r="794" spans="1:22" hidden="1">
      <c r="A794" t="s">
        <v>8160</v>
      </c>
      <c r="B794" t="s">
        <v>8270</v>
      </c>
      <c r="C794" t="s">
        <v>1</v>
      </c>
      <c r="D794" t="s">
        <v>7879</v>
      </c>
      <c r="E794" t="s">
        <v>7883</v>
      </c>
      <c r="F794" t="s">
        <v>7884</v>
      </c>
      <c r="G794">
        <v>687</v>
      </c>
      <c r="H794">
        <v>687</v>
      </c>
      <c r="I794">
        <v>687</v>
      </c>
      <c r="J794">
        <v>687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t="s">
        <v>55</v>
      </c>
    </row>
    <row r="795" spans="1:22" hidden="1">
      <c r="A795" t="s">
        <v>8160</v>
      </c>
      <c r="B795" t="s">
        <v>8270</v>
      </c>
      <c r="C795" t="s">
        <v>1</v>
      </c>
      <c r="D795" t="s">
        <v>7879</v>
      </c>
      <c r="E795" t="s">
        <v>7883</v>
      </c>
      <c r="F795" t="s">
        <v>7884</v>
      </c>
      <c r="G795">
        <v>686</v>
      </c>
      <c r="H795">
        <v>686</v>
      </c>
      <c r="I795">
        <v>686</v>
      </c>
      <c r="J795">
        <v>686</v>
      </c>
      <c r="L795" s="2">
        <v>0</v>
      </c>
      <c r="M795" s="2">
        <v>0</v>
      </c>
      <c r="N795" s="2">
        <v>0</v>
      </c>
      <c r="O795" s="2">
        <v>19.190000000000001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19.190000000000001</v>
      </c>
      <c r="V795" t="s">
        <v>55</v>
      </c>
    </row>
    <row r="796" spans="1:22" hidden="1">
      <c r="A796" t="s">
        <v>8160</v>
      </c>
      <c r="B796" t="s">
        <v>8270</v>
      </c>
      <c r="C796" t="s">
        <v>1</v>
      </c>
      <c r="D796" t="s">
        <v>7879</v>
      </c>
      <c r="E796" t="s">
        <v>7883</v>
      </c>
      <c r="F796" t="s">
        <v>7884</v>
      </c>
      <c r="G796">
        <v>685</v>
      </c>
      <c r="H796">
        <v>685</v>
      </c>
      <c r="I796">
        <v>685</v>
      </c>
      <c r="J796">
        <v>685</v>
      </c>
      <c r="L796" s="2">
        <v>0</v>
      </c>
      <c r="M796" s="2">
        <v>0</v>
      </c>
      <c r="N796" s="2">
        <v>0</v>
      </c>
      <c r="O796" s="2">
        <v>25.03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25.03</v>
      </c>
      <c r="V796" t="s">
        <v>55</v>
      </c>
    </row>
    <row r="797" spans="1:22" hidden="1">
      <c r="A797" t="s">
        <v>8160</v>
      </c>
      <c r="B797" t="s">
        <v>8270</v>
      </c>
      <c r="C797" t="s">
        <v>1</v>
      </c>
      <c r="D797" t="s">
        <v>7879</v>
      </c>
      <c r="E797" t="s">
        <v>7883</v>
      </c>
      <c r="F797" t="s">
        <v>7884</v>
      </c>
      <c r="G797">
        <v>684</v>
      </c>
      <c r="H797">
        <v>684</v>
      </c>
      <c r="I797">
        <v>684</v>
      </c>
      <c r="J797">
        <v>684</v>
      </c>
      <c r="L797" s="2">
        <v>0</v>
      </c>
      <c r="M797" s="2">
        <v>0</v>
      </c>
      <c r="N797" s="2">
        <v>0</v>
      </c>
      <c r="O797" s="2">
        <v>17.850000000000001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17.850000000000001</v>
      </c>
      <c r="V797" t="s">
        <v>55</v>
      </c>
    </row>
    <row r="798" spans="1:22" hidden="1">
      <c r="A798" t="s">
        <v>8160</v>
      </c>
      <c r="B798" t="s">
        <v>8270</v>
      </c>
      <c r="C798" t="s">
        <v>1</v>
      </c>
      <c r="D798" t="s">
        <v>7879</v>
      </c>
      <c r="E798" t="s">
        <v>7883</v>
      </c>
      <c r="F798" t="s">
        <v>7884</v>
      </c>
      <c r="G798">
        <v>683</v>
      </c>
      <c r="H798">
        <v>683</v>
      </c>
      <c r="I798">
        <v>683</v>
      </c>
      <c r="J798">
        <v>683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t="s">
        <v>55</v>
      </c>
    </row>
    <row r="799" spans="1:22" hidden="1">
      <c r="A799" t="s">
        <v>8160</v>
      </c>
      <c r="B799" t="s">
        <v>8270</v>
      </c>
      <c r="C799" t="s">
        <v>1</v>
      </c>
      <c r="D799" t="s">
        <v>7879</v>
      </c>
      <c r="E799" t="s">
        <v>7883</v>
      </c>
      <c r="F799" t="s">
        <v>7884</v>
      </c>
      <c r="G799">
        <v>682</v>
      </c>
      <c r="H799">
        <v>682</v>
      </c>
      <c r="I799">
        <v>682</v>
      </c>
      <c r="J799">
        <v>682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t="s">
        <v>55</v>
      </c>
    </row>
    <row r="800" spans="1:22" hidden="1">
      <c r="A800" t="s">
        <v>8160</v>
      </c>
      <c r="B800" t="s">
        <v>8270</v>
      </c>
      <c r="C800" t="s">
        <v>1</v>
      </c>
      <c r="D800" t="s">
        <v>7879</v>
      </c>
      <c r="E800" t="s">
        <v>7883</v>
      </c>
      <c r="F800" t="s">
        <v>7884</v>
      </c>
      <c r="G800">
        <v>681</v>
      </c>
      <c r="H800">
        <v>681</v>
      </c>
      <c r="I800">
        <v>681</v>
      </c>
      <c r="J800">
        <v>681</v>
      </c>
      <c r="L800" s="2">
        <v>0</v>
      </c>
      <c r="M800" s="2">
        <v>0</v>
      </c>
      <c r="N800" s="2">
        <v>0</v>
      </c>
      <c r="O800" s="2">
        <v>27.93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27.93</v>
      </c>
      <c r="V800" t="s">
        <v>55</v>
      </c>
    </row>
    <row r="801" spans="1:22" hidden="1">
      <c r="A801" t="s">
        <v>8160</v>
      </c>
      <c r="B801" t="s">
        <v>8272</v>
      </c>
      <c r="C801" t="s">
        <v>1</v>
      </c>
      <c r="D801" t="s">
        <v>7879</v>
      </c>
      <c r="E801" t="s">
        <v>7883</v>
      </c>
      <c r="F801" t="s">
        <v>7884</v>
      </c>
      <c r="G801">
        <v>680</v>
      </c>
      <c r="H801">
        <v>680</v>
      </c>
      <c r="I801">
        <v>680</v>
      </c>
      <c r="J801">
        <v>680</v>
      </c>
      <c r="L801" s="2">
        <v>0</v>
      </c>
      <c r="M801" s="2">
        <v>0</v>
      </c>
      <c r="N801" s="2">
        <v>0</v>
      </c>
      <c r="O801" s="2">
        <v>36.25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36.25</v>
      </c>
      <c r="V801" t="s">
        <v>55</v>
      </c>
    </row>
    <row r="802" spans="1:22" hidden="1">
      <c r="A802" t="s">
        <v>8160</v>
      </c>
      <c r="B802" t="s">
        <v>8272</v>
      </c>
      <c r="C802" t="s">
        <v>1</v>
      </c>
      <c r="D802" t="s">
        <v>7879</v>
      </c>
      <c r="E802" t="s">
        <v>7883</v>
      </c>
      <c r="F802" t="s">
        <v>7884</v>
      </c>
      <c r="G802">
        <v>679</v>
      </c>
      <c r="H802">
        <v>679</v>
      </c>
      <c r="I802">
        <v>679</v>
      </c>
      <c r="J802">
        <v>679</v>
      </c>
      <c r="L802" s="2">
        <v>0</v>
      </c>
      <c r="M802" s="2">
        <v>0</v>
      </c>
      <c r="N802" s="2">
        <v>0</v>
      </c>
      <c r="O802" s="2">
        <v>20.41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20.41</v>
      </c>
      <c r="V802" t="s">
        <v>55</v>
      </c>
    </row>
    <row r="803" spans="1:22" hidden="1">
      <c r="A803" t="s">
        <v>8160</v>
      </c>
      <c r="B803" t="s">
        <v>8272</v>
      </c>
      <c r="C803" t="s">
        <v>1</v>
      </c>
      <c r="D803" t="s">
        <v>7879</v>
      </c>
      <c r="E803" t="s">
        <v>7883</v>
      </c>
      <c r="F803" t="s">
        <v>7884</v>
      </c>
      <c r="G803">
        <v>678</v>
      </c>
      <c r="H803">
        <v>678</v>
      </c>
      <c r="I803">
        <v>678</v>
      </c>
      <c r="J803">
        <v>678</v>
      </c>
      <c r="L803" s="2">
        <v>0</v>
      </c>
      <c r="M803" s="2">
        <v>0</v>
      </c>
      <c r="N803" s="2">
        <v>0</v>
      </c>
      <c r="O803" s="2">
        <v>32.85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32.85</v>
      </c>
      <c r="V803" t="s">
        <v>55</v>
      </c>
    </row>
    <row r="804" spans="1:22" hidden="1">
      <c r="A804" t="s">
        <v>8160</v>
      </c>
      <c r="B804" t="s">
        <v>8272</v>
      </c>
      <c r="C804" t="s">
        <v>1</v>
      </c>
      <c r="D804" t="s">
        <v>7879</v>
      </c>
      <c r="E804" t="s">
        <v>7883</v>
      </c>
      <c r="F804" t="s">
        <v>7884</v>
      </c>
      <c r="G804">
        <v>677</v>
      </c>
      <c r="H804">
        <v>677</v>
      </c>
      <c r="I804">
        <v>677</v>
      </c>
      <c r="J804">
        <v>677</v>
      </c>
      <c r="L804" s="2">
        <v>0</v>
      </c>
      <c r="M804" s="2">
        <v>0</v>
      </c>
      <c r="N804" s="2">
        <v>0</v>
      </c>
      <c r="O804" s="2">
        <v>11.35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11.35</v>
      </c>
      <c r="V804" t="s">
        <v>55</v>
      </c>
    </row>
    <row r="805" spans="1:22" hidden="1">
      <c r="A805" t="s">
        <v>8160</v>
      </c>
      <c r="B805" t="s">
        <v>8272</v>
      </c>
      <c r="C805" t="s">
        <v>1</v>
      </c>
      <c r="D805" t="s">
        <v>7879</v>
      </c>
      <c r="E805" t="s">
        <v>7883</v>
      </c>
      <c r="F805" t="s">
        <v>7884</v>
      </c>
      <c r="G805">
        <v>676</v>
      </c>
      <c r="H805">
        <v>676</v>
      </c>
      <c r="I805">
        <v>676</v>
      </c>
      <c r="J805">
        <v>676</v>
      </c>
      <c r="L805" s="2">
        <v>0</v>
      </c>
      <c r="M805" s="2">
        <v>0</v>
      </c>
      <c r="N805" s="2">
        <v>0</v>
      </c>
      <c r="O805" s="2">
        <v>68.08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68.08</v>
      </c>
      <c r="V805" t="s">
        <v>55</v>
      </c>
    </row>
    <row r="806" spans="1:22" hidden="1">
      <c r="A806" t="s">
        <v>8160</v>
      </c>
      <c r="B806" t="s">
        <v>8272</v>
      </c>
      <c r="C806" t="s">
        <v>1</v>
      </c>
      <c r="D806" t="s">
        <v>7879</v>
      </c>
      <c r="E806" t="s">
        <v>7883</v>
      </c>
      <c r="F806" t="s">
        <v>7884</v>
      </c>
      <c r="G806">
        <v>675</v>
      </c>
      <c r="H806">
        <v>675</v>
      </c>
      <c r="I806">
        <v>675</v>
      </c>
      <c r="J806">
        <v>675</v>
      </c>
      <c r="L806" s="2">
        <v>0</v>
      </c>
      <c r="M806" s="2">
        <v>0</v>
      </c>
      <c r="N806" s="2">
        <v>0</v>
      </c>
      <c r="O806" s="2">
        <v>4.2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4.2</v>
      </c>
      <c r="V806" t="s">
        <v>55</v>
      </c>
    </row>
    <row r="807" spans="1:22" hidden="1">
      <c r="A807" t="s">
        <v>8160</v>
      </c>
      <c r="B807" t="s">
        <v>8272</v>
      </c>
      <c r="C807" t="s">
        <v>1</v>
      </c>
      <c r="D807" t="s">
        <v>7879</v>
      </c>
      <c r="E807" t="s">
        <v>7883</v>
      </c>
      <c r="F807" t="s">
        <v>7884</v>
      </c>
      <c r="G807">
        <v>674</v>
      </c>
      <c r="H807">
        <v>674</v>
      </c>
      <c r="I807">
        <v>674</v>
      </c>
      <c r="J807">
        <v>674</v>
      </c>
      <c r="L807" s="2">
        <v>0</v>
      </c>
      <c r="M807" s="2">
        <v>0</v>
      </c>
      <c r="N807" s="2">
        <v>0</v>
      </c>
      <c r="O807" s="2">
        <v>11.1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11.1</v>
      </c>
      <c r="V807" t="s">
        <v>55</v>
      </c>
    </row>
    <row r="808" spans="1:22" hidden="1">
      <c r="A808" t="s">
        <v>8160</v>
      </c>
      <c r="B808" t="s">
        <v>8272</v>
      </c>
      <c r="C808" t="s">
        <v>1</v>
      </c>
      <c r="D808" t="s">
        <v>7879</v>
      </c>
      <c r="E808" t="s">
        <v>7883</v>
      </c>
      <c r="F808" t="s">
        <v>7884</v>
      </c>
      <c r="G808">
        <v>673</v>
      </c>
      <c r="H808">
        <v>673</v>
      </c>
      <c r="I808">
        <v>673</v>
      </c>
      <c r="J808">
        <v>673</v>
      </c>
      <c r="L808" s="2">
        <v>0</v>
      </c>
      <c r="M808" s="2">
        <v>0</v>
      </c>
      <c r="N808" s="2">
        <v>0</v>
      </c>
      <c r="O808" s="2">
        <v>30.4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30.4</v>
      </c>
      <c r="V808" t="s">
        <v>55</v>
      </c>
    </row>
    <row r="809" spans="1:22" hidden="1">
      <c r="A809" t="s">
        <v>8160</v>
      </c>
      <c r="B809" t="s">
        <v>8272</v>
      </c>
      <c r="C809" t="s">
        <v>1</v>
      </c>
      <c r="D809" t="s">
        <v>7879</v>
      </c>
      <c r="E809" t="s">
        <v>7883</v>
      </c>
      <c r="F809" t="s">
        <v>7884</v>
      </c>
      <c r="G809">
        <v>672</v>
      </c>
      <c r="H809">
        <v>672</v>
      </c>
      <c r="I809">
        <v>672</v>
      </c>
      <c r="J809">
        <v>672</v>
      </c>
      <c r="L809" s="2">
        <v>0</v>
      </c>
      <c r="M809" s="2">
        <v>0</v>
      </c>
      <c r="N809" s="2">
        <v>0</v>
      </c>
      <c r="O809" s="2">
        <v>417.92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417.92</v>
      </c>
      <c r="V809" t="s">
        <v>55</v>
      </c>
    </row>
    <row r="810" spans="1:22" hidden="1">
      <c r="A810" t="s">
        <v>8160</v>
      </c>
      <c r="B810" t="s">
        <v>8332</v>
      </c>
      <c r="C810" t="s">
        <v>1</v>
      </c>
      <c r="D810" t="s">
        <v>7879</v>
      </c>
      <c r="E810" t="s">
        <v>7883</v>
      </c>
      <c r="F810" t="s">
        <v>7884</v>
      </c>
      <c r="G810">
        <v>671</v>
      </c>
      <c r="H810">
        <v>671</v>
      </c>
      <c r="I810">
        <v>671</v>
      </c>
      <c r="J810">
        <v>671</v>
      </c>
      <c r="L810" s="2">
        <v>0</v>
      </c>
      <c r="M810" s="2">
        <v>0</v>
      </c>
      <c r="N810" s="2">
        <v>0</v>
      </c>
      <c r="O810" s="2">
        <v>5.25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5.25</v>
      </c>
      <c r="V810" t="s">
        <v>55</v>
      </c>
    </row>
    <row r="811" spans="1:22" hidden="1">
      <c r="A811" t="s">
        <v>8160</v>
      </c>
      <c r="B811" t="s">
        <v>8332</v>
      </c>
      <c r="C811" t="s">
        <v>1</v>
      </c>
      <c r="D811" t="s">
        <v>7879</v>
      </c>
      <c r="E811" t="s">
        <v>7883</v>
      </c>
      <c r="F811" t="s">
        <v>7884</v>
      </c>
      <c r="G811">
        <v>670</v>
      </c>
      <c r="H811">
        <v>670</v>
      </c>
      <c r="I811">
        <v>670</v>
      </c>
      <c r="J811">
        <v>670</v>
      </c>
      <c r="L811" s="2">
        <v>0</v>
      </c>
      <c r="M811" s="2">
        <v>0</v>
      </c>
      <c r="N811" s="2">
        <v>0</v>
      </c>
      <c r="O811" s="2">
        <v>104.48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104.48</v>
      </c>
      <c r="V811" t="s">
        <v>55</v>
      </c>
    </row>
    <row r="812" spans="1:22" hidden="1">
      <c r="A812" t="s">
        <v>8160</v>
      </c>
      <c r="B812" t="s">
        <v>8332</v>
      </c>
      <c r="C812" t="s">
        <v>1</v>
      </c>
      <c r="D812" t="s">
        <v>7879</v>
      </c>
      <c r="E812" t="s">
        <v>7883</v>
      </c>
      <c r="F812" t="s">
        <v>7884</v>
      </c>
      <c r="G812">
        <v>669</v>
      </c>
      <c r="H812">
        <v>669</v>
      </c>
      <c r="I812">
        <v>669</v>
      </c>
      <c r="J812">
        <v>669</v>
      </c>
      <c r="L812" s="2">
        <v>0</v>
      </c>
      <c r="M812" s="2">
        <v>0</v>
      </c>
      <c r="N812" s="2">
        <v>0</v>
      </c>
      <c r="O812" s="2">
        <v>28.41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28.41</v>
      </c>
      <c r="V812" t="s">
        <v>55</v>
      </c>
    </row>
    <row r="813" spans="1:22" hidden="1">
      <c r="A813" t="s">
        <v>8160</v>
      </c>
      <c r="B813" t="s">
        <v>8332</v>
      </c>
      <c r="C813" t="s">
        <v>1</v>
      </c>
      <c r="D813" t="s">
        <v>7879</v>
      </c>
      <c r="E813" t="s">
        <v>7883</v>
      </c>
      <c r="F813" t="s">
        <v>7884</v>
      </c>
      <c r="G813">
        <v>668</v>
      </c>
      <c r="H813">
        <v>668</v>
      </c>
      <c r="I813">
        <v>668</v>
      </c>
      <c r="J813">
        <v>668</v>
      </c>
      <c r="L813" s="2">
        <v>0</v>
      </c>
      <c r="M813" s="2">
        <v>0</v>
      </c>
      <c r="N813" s="2">
        <v>0</v>
      </c>
      <c r="O813" s="2">
        <v>5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5</v>
      </c>
      <c r="V813" t="s">
        <v>55</v>
      </c>
    </row>
    <row r="814" spans="1:22" hidden="1">
      <c r="A814" t="s">
        <v>8160</v>
      </c>
      <c r="B814" t="s">
        <v>8331</v>
      </c>
      <c r="C814" t="s">
        <v>1</v>
      </c>
      <c r="D814" t="s">
        <v>7879</v>
      </c>
      <c r="E814" t="s">
        <v>7883</v>
      </c>
      <c r="F814" t="s">
        <v>7884</v>
      </c>
      <c r="G814">
        <v>667</v>
      </c>
      <c r="H814">
        <v>667</v>
      </c>
      <c r="I814">
        <v>667</v>
      </c>
      <c r="J814">
        <v>667</v>
      </c>
      <c r="L814" s="2">
        <v>0</v>
      </c>
      <c r="M814" s="2">
        <v>0</v>
      </c>
      <c r="N814" s="2">
        <v>0</v>
      </c>
      <c r="O814" s="2">
        <v>23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23</v>
      </c>
      <c r="V814" t="s">
        <v>55</v>
      </c>
    </row>
    <row r="815" spans="1:22" hidden="1">
      <c r="A815" t="s">
        <v>8160</v>
      </c>
      <c r="B815" t="s">
        <v>8331</v>
      </c>
      <c r="C815" t="s">
        <v>1</v>
      </c>
      <c r="D815" t="s">
        <v>7879</v>
      </c>
      <c r="E815" t="s">
        <v>7883</v>
      </c>
      <c r="F815" t="s">
        <v>7884</v>
      </c>
      <c r="G815">
        <v>666</v>
      </c>
      <c r="H815">
        <v>666</v>
      </c>
      <c r="I815">
        <v>666</v>
      </c>
      <c r="J815">
        <v>666</v>
      </c>
      <c r="L815" s="2">
        <v>0</v>
      </c>
      <c r="M815" s="2">
        <v>0</v>
      </c>
      <c r="N815" s="2">
        <v>0</v>
      </c>
      <c r="O815" s="2">
        <v>57.75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57.75</v>
      </c>
      <c r="V815" t="s">
        <v>55</v>
      </c>
    </row>
    <row r="816" spans="1:22" hidden="1">
      <c r="A816" t="s">
        <v>8160</v>
      </c>
      <c r="B816" t="s">
        <v>8331</v>
      </c>
      <c r="C816" t="s">
        <v>1</v>
      </c>
      <c r="D816" t="s">
        <v>7879</v>
      </c>
      <c r="E816" t="s">
        <v>7883</v>
      </c>
      <c r="F816" t="s">
        <v>7884</v>
      </c>
      <c r="G816">
        <v>665</v>
      </c>
      <c r="H816">
        <v>665</v>
      </c>
      <c r="I816">
        <v>665</v>
      </c>
      <c r="J816">
        <v>665</v>
      </c>
      <c r="L816" s="2">
        <v>0</v>
      </c>
      <c r="M816" s="2">
        <v>0</v>
      </c>
      <c r="N816" s="2">
        <v>0</v>
      </c>
      <c r="O816" s="2">
        <v>9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9</v>
      </c>
      <c r="V816" t="s">
        <v>55</v>
      </c>
    </row>
    <row r="817" spans="1:22" hidden="1">
      <c r="A817" t="s">
        <v>8160</v>
      </c>
      <c r="B817" t="s">
        <v>8304</v>
      </c>
      <c r="C817" t="s">
        <v>1</v>
      </c>
      <c r="D817" t="s">
        <v>7879</v>
      </c>
      <c r="E817" t="s">
        <v>7883</v>
      </c>
      <c r="F817" t="s">
        <v>7884</v>
      </c>
      <c r="G817">
        <v>664</v>
      </c>
      <c r="H817">
        <v>664</v>
      </c>
      <c r="I817">
        <v>664</v>
      </c>
      <c r="J817">
        <v>664</v>
      </c>
      <c r="L817" s="2">
        <v>0</v>
      </c>
      <c r="M817" s="2">
        <v>0</v>
      </c>
      <c r="N817" s="2">
        <v>0</v>
      </c>
      <c r="O817" s="2">
        <v>209.38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209.38</v>
      </c>
      <c r="V817" t="s">
        <v>55</v>
      </c>
    </row>
    <row r="818" spans="1:22" hidden="1">
      <c r="A818" t="s">
        <v>8160</v>
      </c>
      <c r="B818" t="s">
        <v>8304</v>
      </c>
      <c r="C818" t="s">
        <v>1</v>
      </c>
      <c r="D818" t="s">
        <v>7879</v>
      </c>
      <c r="E818" t="s">
        <v>7883</v>
      </c>
      <c r="F818" t="s">
        <v>7884</v>
      </c>
      <c r="G818">
        <v>663</v>
      </c>
      <c r="H818">
        <v>663</v>
      </c>
      <c r="I818">
        <v>663</v>
      </c>
      <c r="J818">
        <v>663</v>
      </c>
      <c r="L818" s="2">
        <v>0</v>
      </c>
      <c r="M818" s="2">
        <v>0</v>
      </c>
      <c r="N818" s="2">
        <v>0</v>
      </c>
      <c r="O818" s="2">
        <v>2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2</v>
      </c>
      <c r="V818" t="s">
        <v>55</v>
      </c>
    </row>
    <row r="819" spans="1:22" hidden="1">
      <c r="A819" t="s">
        <v>8160</v>
      </c>
      <c r="B819" t="s">
        <v>8304</v>
      </c>
      <c r="C819" t="s">
        <v>1</v>
      </c>
      <c r="D819" t="s">
        <v>7879</v>
      </c>
      <c r="E819" t="s">
        <v>7883</v>
      </c>
      <c r="F819" t="s">
        <v>7884</v>
      </c>
      <c r="G819">
        <v>662</v>
      </c>
      <c r="H819">
        <v>662</v>
      </c>
      <c r="I819">
        <v>662</v>
      </c>
      <c r="J819">
        <v>662</v>
      </c>
      <c r="L819" s="2">
        <v>0</v>
      </c>
      <c r="M819" s="2">
        <v>0</v>
      </c>
      <c r="N819" s="2">
        <v>0</v>
      </c>
      <c r="O819" s="2">
        <v>9.9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9.9</v>
      </c>
      <c r="V819" t="s">
        <v>55</v>
      </c>
    </row>
    <row r="820" spans="1:22" hidden="1">
      <c r="A820" t="s">
        <v>8160</v>
      </c>
      <c r="B820" t="s">
        <v>8308</v>
      </c>
      <c r="C820" t="s">
        <v>1</v>
      </c>
      <c r="D820" t="s">
        <v>7879</v>
      </c>
      <c r="E820" t="s">
        <v>7883</v>
      </c>
      <c r="F820" t="s">
        <v>7884</v>
      </c>
      <c r="G820">
        <v>661</v>
      </c>
      <c r="H820">
        <v>661</v>
      </c>
      <c r="I820">
        <v>661</v>
      </c>
      <c r="J820">
        <v>661</v>
      </c>
      <c r="L820" s="2">
        <v>0</v>
      </c>
      <c r="M820" s="2">
        <v>0</v>
      </c>
      <c r="N820" s="2">
        <v>0</v>
      </c>
      <c r="O820" s="2">
        <v>12.66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12.66</v>
      </c>
      <c r="V820" t="s">
        <v>55</v>
      </c>
    </row>
    <row r="821" spans="1:22" hidden="1">
      <c r="A821" t="s">
        <v>8160</v>
      </c>
      <c r="B821" t="s">
        <v>8276</v>
      </c>
      <c r="C821" t="s">
        <v>1</v>
      </c>
      <c r="D821" t="s">
        <v>7879</v>
      </c>
      <c r="E821" t="s">
        <v>7883</v>
      </c>
      <c r="F821" t="s">
        <v>7884</v>
      </c>
      <c r="G821">
        <v>660</v>
      </c>
      <c r="H821">
        <v>660</v>
      </c>
      <c r="I821">
        <v>660</v>
      </c>
      <c r="J821">
        <v>660</v>
      </c>
      <c r="L821" s="2">
        <v>0</v>
      </c>
      <c r="M821" s="2">
        <v>0</v>
      </c>
      <c r="N821" s="2">
        <v>0</v>
      </c>
      <c r="O821" s="2">
        <v>35.1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35.1</v>
      </c>
      <c r="V821" t="s">
        <v>55</v>
      </c>
    </row>
    <row r="822" spans="1:22" hidden="1">
      <c r="A822" t="s">
        <v>8160</v>
      </c>
      <c r="B822" t="s">
        <v>8276</v>
      </c>
      <c r="C822" t="s">
        <v>1</v>
      </c>
      <c r="D822" t="s">
        <v>7879</v>
      </c>
      <c r="E822" t="s">
        <v>7883</v>
      </c>
      <c r="F822" t="s">
        <v>7884</v>
      </c>
      <c r="G822">
        <v>659</v>
      </c>
      <c r="H822">
        <v>659</v>
      </c>
      <c r="I822">
        <v>659</v>
      </c>
      <c r="J822">
        <v>659</v>
      </c>
      <c r="L822" s="2">
        <v>0</v>
      </c>
      <c r="M822" s="2">
        <v>0</v>
      </c>
      <c r="N822" s="2">
        <v>0</v>
      </c>
      <c r="O822" s="2">
        <v>96.85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96.85</v>
      </c>
      <c r="V822" t="s">
        <v>55</v>
      </c>
    </row>
    <row r="823" spans="1:22" hidden="1">
      <c r="A823" t="s">
        <v>8160</v>
      </c>
      <c r="B823" t="s">
        <v>8276</v>
      </c>
      <c r="C823" t="s">
        <v>1</v>
      </c>
      <c r="D823" t="s">
        <v>7879</v>
      </c>
      <c r="E823" t="s">
        <v>7883</v>
      </c>
      <c r="F823" t="s">
        <v>7884</v>
      </c>
      <c r="G823">
        <v>658</v>
      </c>
      <c r="H823">
        <v>658</v>
      </c>
      <c r="I823">
        <v>658</v>
      </c>
      <c r="J823">
        <v>658</v>
      </c>
      <c r="L823" s="2">
        <v>0</v>
      </c>
      <c r="M823" s="2">
        <v>0</v>
      </c>
      <c r="N823" s="2">
        <v>0</v>
      </c>
      <c r="O823" s="2">
        <v>21.41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21.41</v>
      </c>
      <c r="V823" t="s">
        <v>55</v>
      </c>
    </row>
    <row r="824" spans="1:22" hidden="1">
      <c r="A824" t="s">
        <v>8160</v>
      </c>
      <c r="B824" t="s">
        <v>8277</v>
      </c>
      <c r="C824" t="s">
        <v>1</v>
      </c>
      <c r="D824" t="s">
        <v>7879</v>
      </c>
      <c r="E824" t="s">
        <v>7883</v>
      </c>
      <c r="F824" t="s">
        <v>7884</v>
      </c>
      <c r="G824">
        <v>657</v>
      </c>
      <c r="H824">
        <v>657</v>
      </c>
      <c r="I824">
        <v>657</v>
      </c>
      <c r="J824">
        <v>657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t="s">
        <v>55</v>
      </c>
    </row>
    <row r="825" spans="1:22" hidden="1">
      <c r="A825" t="s">
        <v>8160</v>
      </c>
      <c r="B825" t="s">
        <v>8277</v>
      </c>
      <c r="C825" t="s">
        <v>1</v>
      </c>
      <c r="D825" t="s">
        <v>7879</v>
      </c>
      <c r="E825" t="s">
        <v>7883</v>
      </c>
      <c r="F825" t="s">
        <v>7884</v>
      </c>
      <c r="G825">
        <v>656</v>
      </c>
      <c r="H825">
        <v>656</v>
      </c>
      <c r="I825">
        <v>656</v>
      </c>
      <c r="J825">
        <v>656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t="s">
        <v>55</v>
      </c>
    </row>
    <row r="826" spans="1:22" hidden="1">
      <c r="A826" t="s">
        <v>8160</v>
      </c>
      <c r="B826" t="s">
        <v>8277</v>
      </c>
      <c r="C826" t="s">
        <v>1</v>
      </c>
      <c r="D826" t="s">
        <v>7879</v>
      </c>
      <c r="E826" t="s">
        <v>7883</v>
      </c>
      <c r="F826" t="s">
        <v>7884</v>
      </c>
      <c r="G826">
        <v>655</v>
      </c>
      <c r="H826">
        <v>655</v>
      </c>
      <c r="I826">
        <v>655</v>
      </c>
      <c r="J826">
        <v>655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t="s">
        <v>55</v>
      </c>
    </row>
    <row r="827" spans="1:22" hidden="1">
      <c r="A827" t="s">
        <v>8160</v>
      </c>
      <c r="B827" t="s">
        <v>8277</v>
      </c>
      <c r="C827" t="s">
        <v>1</v>
      </c>
      <c r="D827" t="s">
        <v>7879</v>
      </c>
      <c r="E827" t="s">
        <v>7883</v>
      </c>
      <c r="F827" t="s">
        <v>7884</v>
      </c>
      <c r="G827">
        <v>654</v>
      </c>
      <c r="H827">
        <v>654</v>
      </c>
      <c r="I827">
        <v>654</v>
      </c>
      <c r="J827">
        <v>654</v>
      </c>
      <c r="L827" s="2">
        <v>0</v>
      </c>
      <c r="M827" s="2">
        <v>0</v>
      </c>
      <c r="N827" s="2">
        <v>0</v>
      </c>
      <c r="O827" s="2">
        <v>28.5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28.5</v>
      </c>
      <c r="V827" t="s">
        <v>55</v>
      </c>
    </row>
    <row r="828" spans="1:22" hidden="1">
      <c r="A828" t="s">
        <v>8160</v>
      </c>
      <c r="B828" t="s">
        <v>8277</v>
      </c>
      <c r="C828" t="s">
        <v>1</v>
      </c>
      <c r="D828" t="s">
        <v>7879</v>
      </c>
      <c r="E828" t="s">
        <v>7883</v>
      </c>
      <c r="F828" t="s">
        <v>7884</v>
      </c>
      <c r="G828">
        <v>653</v>
      </c>
      <c r="H828">
        <v>653</v>
      </c>
      <c r="I828">
        <v>653</v>
      </c>
      <c r="J828">
        <v>653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t="s">
        <v>55</v>
      </c>
    </row>
    <row r="829" spans="1:22" hidden="1">
      <c r="A829" t="s">
        <v>8160</v>
      </c>
      <c r="B829" t="s">
        <v>8277</v>
      </c>
      <c r="C829" t="s">
        <v>1</v>
      </c>
      <c r="D829" t="s">
        <v>7879</v>
      </c>
      <c r="E829" t="s">
        <v>7883</v>
      </c>
      <c r="F829" t="s">
        <v>7884</v>
      </c>
      <c r="G829">
        <v>652</v>
      </c>
      <c r="H829">
        <v>652</v>
      </c>
      <c r="I829">
        <v>652</v>
      </c>
      <c r="J829">
        <v>652</v>
      </c>
      <c r="L829" s="2">
        <v>0</v>
      </c>
      <c r="M829" s="2">
        <v>0</v>
      </c>
      <c r="N829" s="2">
        <v>0</v>
      </c>
      <c r="O829" s="2">
        <v>50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50</v>
      </c>
      <c r="V829" t="s">
        <v>55</v>
      </c>
    </row>
    <row r="830" spans="1:22" hidden="1">
      <c r="A830" t="s">
        <v>8160</v>
      </c>
      <c r="B830" t="s">
        <v>8279</v>
      </c>
      <c r="C830" t="s">
        <v>1</v>
      </c>
      <c r="D830" t="s">
        <v>7879</v>
      </c>
      <c r="E830" t="s">
        <v>7883</v>
      </c>
      <c r="F830" t="s">
        <v>7884</v>
      </c>
      <c r="G830">
        <v>651</v>
      </c>
      <c r="H830">
        <v>651</v>
      </c>
      <c r="I830">
        <v>651</v>
      </c>
      <c r="J830">
        <v>651</v>
      </c>
      <c r="L830" s="2">
        <v>0</v>
      </c>
      <c r="M830" s="2">
        <v>0</v>
      </c>
      <c r="N830" s="2">
        <v>0</v>
      </c>
      <c r="O830" s="2">
        <v>46.15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46.15</v>
      </c>
      <c r="V830" t="s">
        <v>55</v>
      </c>
    </row>
    <row r="831" spans="1:22" hidden="1">
      <c r="A831" t="s">
        <v>8160</v>
      </c>
      <c r="B831" t="s">
        <v>8279</v>
      </c>
      <c r="C831" t="s">
        <v>1</v>
      </c>
      <c r="D831" t="s">
        <v>7879</v>
      </c>
      <c r="E831" t="s">
        <v>7883</v>
      </c>
      <c r="F831" t="s">
        <v>7884</v>
      </c>
      <c r="G831">
        <v>650</v>
      </c>
      <c r="H831">
        <v>650</v>
      </c>
      <c r="I831">
        <v>650</v>
      </c>
      <c r="J831">
        <v>650</v>
      </c>
      <c r="L831" s="2">
        <v>0</v>
      </c>
      <c r="M831" s="2">
        <v>0</v>
      </c>
      <c r="N831" s="2">
        <v>0</v>
      </c>
      <c r="O831" s="2">
        <v>15.18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15.18</v>
      </c>
      <c r="V831" t="s">
        <v>55</v>
      </c>
    </row>
    <row r="832" spans="1:22" hidden="1">
      <c r="A832" t="s">
        <v>8160</v>
      </c>
      <c r="B832" t="s">
        <v>8279</v>
      </c>
      <c r="C832" t="s">
        <v>1</v>
      </c>
      <c r="D832" t="s">
        <v>7879</v>
      </c>
      <c r="E832" t="s">
        <v>7883</v>
      </c>
      <c r="F832" t="s">
        <v>7884</v>
      </c>
      <c r="G832">
        <v>649</v>
      </c>
      <c r="H832">
        <v>649</v>
      </c>
      <c r="I832">
        <v>649</v>
      </c>
      <c r="J832">
        <v>649</v>
      </c>
      <c r="L832" s="2">
        <v>0</v>
      </c>
      <c r="M832" s="2">
        <v>0</v>
      </c>
      <c r="N832" s="2">
        <v>0</v>
      </c>
      <c r="O832" s="2">
        <v>13.5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13.5</v>
      </c>
      <c r="V832" t="s">
        <v>55</v>
      </c>
    </row>
    <row r="833" spans="1:22" hidden="1">
      <c r="A833" t="s">
        <v>8160</v>
      </c>
      <c r="B833" t="s">
        <v>8330</v>
      </c>
      <c r="C833" t="s">
        <v>1</v>
      </c>
      <c r="D833" t="s">
        <v>7879</v>
      </c>
      <c r="E833" t="s">
        <v>7883</v>
      </c>
      <c r="F833" t="s">
        <v>7884</v>
      </c>
      <c r="G833">
        <v>648</v>
      </c>
      <c r="H833">
        <v>648</v>
      </c>
      <c r="I833">
        <v>648</v>
      </c>
      <c r="J833">
        <v>648</v>
      </c>
      <c r="L833" s="2">
        <v>0</v>
      </c>
      <c r="M833" s="2">
        <v>0</v>
      </c>
      <c r="N833" s="2">
        <v>0</v>
      </c>
      <c r="O833" s="2">
        <v>61.2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61.2</v>
      </c>
      <c r="V833" t="s">
        <v>55</v>
      </c>
    </row>
    <row r="834" spans="1:22" hidden="1">
      <c r="A834" t="s">
        <v>8160</v>
      </c>
      <c r="B834" t="s">
        <v>8330</v>
      </c>
      <c r="C834" t="s">
        <v>1</v>
      </c>
      <c r="D834" t="s">
        <v>7879</v>
      </c>
      <c r="E834" t="s">
        <v>7883</v>
      </c>
      <c r="F834" t="s">
        <v>7884</v>
      </c>
      <c r="G834">
        <v>647</v>
      </c>
      <c r="H834">
        <v>647</v>
      </c>
      <c r="I834">
        <v>647</v>
      </c>
      <c r="J834">
        <v>647</v>
      </c>
      <c r="L834" s="2">
        <v>0</v>
      </c>
      <c r="M834" s="2">
        <v>0</v>
      </c>
      <c r="N834" s="2">
        <v>0</v>
      </c>
      <c r="O834" s="2">
        <v>2.5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2.5</v>
      </c>
      <c r="V834" t="s">
        <v>55</v>
      </c>
    </row>
    <row r="835" spans="1:22" hidden="1">
      <c r="A835" t="s">
        <v>8160</v>
      </c>
      <c r="B835" t="s">
        <v>8330</v>
      </c>
      <c r="C835" t="s">
        <v>1</v>
      </c>
      <c r="D835" t="s">
        <v>7879</v>
      </c>
      <c r="E835" t="s">
        <v>7883</v>
      </c>
      <c r="F835" t="s">
        <v>7884</v>
      </c>
      <c r="G835">
        <v>646</v>
      </c>
      <c r="H835">
        <v>646</v>
      </c>
      <c r="I835">
        <v>646</v>
      </c>
      <c r="J835">
        <v>646</v>
      </c>
      <c r="L835" s="2">
        <v>0</v>
      </c>
      <c r="M835" s="2">
        <v>0</v>
      </c>
      <c r="N835" s="2">
        <v>0</v>
      </c>
      <c r="O835" s="2">
        <v>23.7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23.7</v>
      </c>
      <c r="V835" t="s">
        <v>55</v>
      </c>
    </row>
    <row r="836" spans="1:22" hidden="1">
      <c r="A836" t="s">
        <v>8160</v>
      </c>
      <c r="B836" t="s">
        <v>8330</v>
      </c>
      <c r="C836" t="s">
        <v>1</v>
      </c>
      <c r="D836" t="s">
        <v>7879</v>
      </c>
      <c r="E836" t="s">
        <v>7883</v>
      </c>
      <c r="F836" t="s">
        <v>7884</v>
      </c>
      <c r="G836">
        <v>645</v>
      </c>
      <c r="H836">
        <v>645</v>
      </c>
      <c r="I836">
        <v>645</v>
      </c>
      <c r="J836">
        <v>645</v>
      </c>
      <c r="L836" s="2">
        <v>0</v>
      </c>
      <c r="M836" s="2">
        <v>0</v>
      </c>
      <c r="N836" s="2">
        <v>0</v>
      </c>
      <c r="O836" s="2">
        <v>7.65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7.65</v>
      </c>
      <c r="V836" t="s">
        <v>55</v>
      </c>
    </row>
    <row r="837" spans="1:22" hidden="1">
      <c r="A837" t="s">
        <v>8160</v>
      </c>
      <c r="B837" t="s">
        <v>8280</v>
      </c>
      <c r="C837" t="s">
        <v>1</v>
      </c>
      <c r="D837" t="s">
        <v>7879</v>
      </c>
      <c r="E837" t="s">
        <v>7883</v>
      </c>
      <c r="F837" t="s">
        <v>7884</v>
      </c>
      <c r="G837">
        <v>644</v>
      </c>
      <c r="H837">
        <v>644</v>
      </c>
      <c r="I837">
        <v>644</v>
      </c>
      <c r="J837">
        <v>644</v>
      </c>
      <c r="L837" s="2">
        <v>0</v>
      </c>
      <c r="M837" s="2">
        <v>0</v>
      </c>
      <c r="N837" s="2">
        <v>0</v>
      </c>
      <c r="O837" s="2">
        <v>51.39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51.39</v>
      </c>
      <c r="V837" t="s">
        <v>55</v>
      </c>
    </row>
    <row r="838" spans="1:22" hidden="1">
      <c r="A838" t="s">
        <v>8160</v>
      </c>
      <c r="B838" t="s">
        <v>8280</v>
      </c>
      <c r="C838" t="s">
        <v>1</v>
      </c>
      <c r="D838" t="s">
        <v>7879</v>
      </c>
      <c r="E838" t="s">
        <v>7883</v>
      </c>
      <c r="F838" t="s">
        <v>7884</v>
      </c>
      <c r="G838">
        <v>643</v>
      </c>
      <c r="H838">
        <v>643</v>
      </c>
      <c r="I838">
        <v>643</v>
      </c>
      <c r="J838">
        <v>643</v>
      </c>
      <c r="L838" s="2">
        <v>0</v>
      </c>
      <c r="M838" s="2">
        <v>0</v>
      </c>
      <c r="N838" s="2">
        <v>0</v>
      </c>
      <c r="O838" s="2">
        <v>116.55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116.55</v>
      </c>
      <c r="V838" t="s">
        <v>55</v>
      </c>
    </row>
    <row r="839" spans="1:22" hidden="1">
      <c r="A839" t="s">
        <v>8160</v>
      </c>
      <c r="B839" t="s">
        <v>8280</v>
      </c>
      <c r="C839" t="s">
        <v>1</v>
      </c>
      <c r="D839" t="s">
        <v>7879</v>
      </c>
      <c r="E839" t="s">
        <v>7883</v>
      </c>
      <c r="F839" t="s">
        <v>7884</v>
      </c>
      <c r="G839">
        <v>642</v>
      </c>
      <c r="H839">
        <v>642</v>
      </c>
      <c r="I839">
        <v>642</v>
      </c>
      <c r="J839">
        <v>642</v>
      </c>
      <c r="L839" s="2">
        <v>0</v>
      </c>
      <c r="M839" s="2">
        <v>0</v>
      </c>
      <c r="N839" s="2">
        <v>0</v>
      </c>
      <c r="O839" s="2">
        <v>1.5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1.5</v>
      </c>
      <c r="V839" t="s">
        <v>55</v>
      </c>
    </row>
    <row r="840" spans="1:22" hidden="1">
      <c r="A840" t="s">
        <v>8160</v>
      </c>
      <c r="B840" t="s">
        <v>8280</v>
      </c>
      <c r="C840" t="s">
        <v>1</v>
      </c>
      <c r="D840" t="s">
        <v>7879</v>
      </c>
      <c r="E840" t="s">
        <v>7883</v>
      </c>
      <c r="F840" t="s">
        <v>7884</v>
      </c>
      <c r="G840">
        <v>641</v>
      </c>
      <c r="H840">
        <v>641</v>
      </c>
      <c r="I840">
        <v>641</v>
      </c>
      <c r="J840">
        <v>641</v>
      </c>
      <c r="L840" s="2">
        <v>0</v>
      </c>
      <c r="M840" s="2">
        <v>0</v>
      </c>
      <c r="N840" s="2">
        <v>0</v>
      </c>
      <c r="O840" s="2">
        <v>3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3</v>
      </c>
      <c r="V840" t="s">
        <v>55</v>
      </c>
    </row>
    <row r="841" spans="1:22" hidden="1">
      <c r="A841" t="s">
        <v>8160</v>
      </c>
      <c r="B841" t="s">
        <v>8281</v>
      </c>
      <c r="C841" t="s">
        <v>1</v>
      </c>
      <c r="D841" t="s">
        <v>7879</v>
      </c>
      <c r="E841" t="s">
        <v>7883</v>
      </c>
      <c r="F841" t="s">
        <v>7884</v>
      </c>
      <c r="G841">
        <v>640</v>
      </c>
      <c r="H841">
        <v>640</v>
      </c>
      <c r="I841">
        <v>640</v>
      </c>
      <c r="J841">
        <v>640</v>
      </c>
      <c r="L841" s="2">
        <v>0</v>
      </c>
      <c r="M841" s="2">
        <v>0</v>
      </c>
      <c r="N841" s="2">
        <v>0</v>
      </c>
      <c r="O841" s="2">
        <v>23.45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23.45</v>
      </c>
      <c r="V841" t="s">
        <v>55</v>
      </c>
    </row>
    <row r="842" spans="1:22" hidden="1">
      <c r="A842" t="s">
        <v>8160</v>
      </c>
      <c r="B842" t="s">
        <v>8281</v>
      </c>
      <c r="C842" t="s">
        <v>1</v>
      </c>
      <c r="D842" t="s">
        <v>7879</v>
      </c>
      <c r="E842" t="s">
        <v>7883</v>
      </c>
      <c r="F842" t="s">
        <v>7884</v>
      </c>
      <c r="G842">
        <v>639</v>
      </c>
      <c r="H842">
        <v>639</v>
      </c>
      <c r="I842">
        <v>639</v>
      </c>
      <c r="J842">
        <v>639</v>
      </c>
      <c r="L842" s="2">
        <v>0</v>
      </c>
      <c r="M842" s="2">
        <v>0</v>
      </c>
      <c r="N842" s="2">
        <v>0</v>
      </c>
      <c r="O842" s="2">
        <v>3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3</v>
      </c>
      <c r="V842" t="s">
        <v>55</v>
      </c>
    </row>
    <row r="843" spans="1:22" hidden="1">
      <c r="A843" t="s">
        <v>8160</v>
      </c>
      <c r="B843" t="s">
        <v>8281</v>
      </c>
      <c r="C843" t="s">
        <v>1</v>
      </c>
      <c r="D843" t="s">
        <v>7879</v>
      </c>
      <c r="E843" t="s">
        <v>7883</v>
      </c>
      <c r="F843" t="s">
        <v>7884</v>
      </c>
      <c r="G843">
        <v>638</v>
      </c>
      <c r="H843">
        <v>638</v>
      </c>
      <c r="I843">
        <v>638</v>
      </c>
      <c r="J843">
        <v>638</v>
      </c>
      <c r="L843" s="2">
        <v>0</v>
      </c>
      <c r="M843" s="2">
        <v>0</v>
      </c>
      <c r="N843" s="2">
        <v>0</v>
      </c>
      <c r="O843" s="2">
        <v>144.25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144.25</v>
      </c>
      <c r="V843" t="s">
        <v>55</v>
      </c>
    </row>
    <row r="844" spans="1:22" hidden="1">
      <c r="A844" t="s">
        <v>8160</v>
      </c>
      <c r="B844" t="s">
        <v>8161</v>
      </c>
      <c r="C844" t="s">
        <v>1</v>
      </c>
      <c r="D844" t="s">
        <v>7879</v>
      </c>
      <c r="E844" t="s">
        <v>7883</v>
      </c>
      <c r="F844" t="s">
        <v>7884</v>
      </c>
      <c r="G844">
        <v>637</v>
      </c>
      <c r="H844">
        <v>637</v>
      </c>
      <c r="I844">
        <v>637</v>
      </c>
      <c r="J844">
        <v>637</v>
      </c>
      <c r="L844" s="2">
        <v>0</v>
      </c>
      <c r="M844" s="2">
        <v>0</v>
      </c>
      <c r="N844" s="2">
        <v>0</v>
      </c>
      <c r="O844" s="2">
        <v>15.52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15.52</v>
      </c>
      <c r="V844" t="s">
        <v>55</v>
      </c>
    </row>
    <row r="845" spans="1:22" hidden="1">
      <c r="A845" t="s">
        <v>8160</v>
      </c>
      <c r="B845" t="s">
        <v>8161</v>
      </c>
      <c r="C845" t="s">
        <v>1</v>
      </c>
      <c r="D845" t="s">
        <v>7879</v>
      </c>
      <c r="E845" t="s">
        <v>7883</v>
      </c>
      <c r="F845" t="s">
        <v>7884</v>
      </c>
      <c r="G845">
        <v>636</v>
      </c>
      <c r="H845">
        <v>636</v>
      </c>
      <c r="I845">
        <v>636</v>
      </c>
      <c r="J845">
        <v>636</v>
      </c>
      <c r="L845" s="2">
        <v>0</v>
      </c>
      <c r="M845" s="2">
        <v>0</v>
      </c>
      <c r="N845" s="2">
        <v>0</v>
      </c>
      <c r="O845" s="2">
        <v>12.06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12.06</v>
      </c>
      <c r="V845" t="s">
        <v>55</v>
      </c>
    </row>
    <row r="846" spans="1:22" hidden="1">
      <c r="A846" t="s">
        <v>8160</v>
      </c>
      <c r="B846" t="s">
        <v>8161</v>
      </c>
      <c r="C846" t="s">
        <v>1</v>
      </c>
      <c r="D846" t="s">
        <v>7879</v>
      </c>
      <c r="E846" t="s">
        <v>7881</v>
      </c>
      <c r="F846" t="s">
        <v>7880</v>
      </c>
      <c r="G846">
        <v>1527</v>
      </c>
      <c r="H846">
        <v>1527</v>
      </c>
      <c r="I846">
        <v>1527</v>
      </c>
      <c r="J846">
        <v>1527</v>
      </c>
      <c r="L846" s="2">
        <v>0</v>
      </c>
      <c r="M846" s="2">
        <v>0</v>
      </c>
      <c r="N846" s="2">
        <v>0</v>
      </c>
      <c r="O846" s="2">
        <v>78.75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78.75</v>
      </c>
      <c r="V846" t="s">
        <v>55</v>
      </c>
    </row>
    <row r="847" spans="1:22" hidden="1">
      <c r="A847" t="s">
        <v>8160</v>
      </c>
      <c r="B847" t="s">
        <v>8161</v>
      </c>
      <c r="C847" t="s">
        <v>1</v>
      </c>
      <c r="D847" t="s">
        <v>7879</v>
      </c>
      <c r="E847" t="s">
        <v>7881</v>
      </c>
      <c r="F847" t="s">
        <v>7880</v>
      </c>
      <c r="G847">
        <v>1528</v>
      </c>
      <c r="H847">
        <v>1528</v>
      </c>
      <c r="I847">
        <v>1528</v>
      </c>
      <c r="J847">
        <v>1528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t="s">
        <v>55</v>
      </c>
    </row>
    <row r="848" spans="1:22" hidden="1">
      <c r="A848" t="s">
        <v>8160</v>
      </c>
      <c r="B848" t="s">
        <v>8161</v>
      </c>
      <c r="C848" t="s">
        <v>1</v>
      </c>
      <c r="D848" t="s">
        <v>7879</v>
      </c>
      <c r="E848" t="s">
        <v>7881</v>
      </c>
      <c r="F848" t="s">
        <v>7880</v>
      </c>
      <c r="G848">
        <v>1529</v>
      </c>
      <c r="H848">
        <v>1529</v>
      </c>
      <c r="I848">
        <v>1529</v>
      </c>
      <c r="J848">
        <v>1529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t="s">
        <v>55</v>
      </c>
    </row>
    <row r="849" spans="1:22" hidden="1">
      <c r="A849" t="s">
        <v>8160</v>
      </c>
      <c r="B849" t="s">
        <v>8161</v>
      </c>
      <c r="C849" t="s">
        <v>1</v>
      </c>
      <c r="D849" t="s">
        <v>7879</v>
      </c>
      <c r="E849" t="s">
        <v>7881</v>
      </c>
      <c r="F849" t="s">
        <v>7880</v>
      </c>
      <c r="G849">
        <v>1530</v>
      </c>
      <c r="H849">
        <v>1530</v>
      </c>
      <c r="I849">
        <v>1530</v>
      </c>
      <c r="J849">
        <v>1530</v>
      </c>
      <c r="L849" s="2">
        <v>0</v>
      </c>
      <c r="M849" s="2">
        <v>0</v>
      </c>
      <c r="N849" s="2">
        <v>0</v>
      </c>
      <c r="O849" s="2">
        <v>3.72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3.72</v>
      </c>
      <c r="V849" t="s">
        <v>55</v>
      </c>
    </row>
    <row r="850" spans="1:22" hidden="1">
      <c r="A850" t="s">
        <v>8160</v>
      </c>
      <c r="B850" t="s">
        <v>8161</v>
      </c>
      <c r="C850" t="s">
        <v>1</v>
      </c>
      <c r="D850" t="s">
        <v>7879</v>
      </c>
      <c r="E850" t="s">
        <v>7881</v>
      </c>
      <c r="F850" t="s">
        <v>7880</v>
      </c>
      <c r="G850">
        <v>1531</v>
      </c>
      <c r="H850">
        <v>1531</v>
      </c>
      <c r="I850">
        <v>1531</v>
      </c>
      <c r="J850">
        <v>1531</v>
      </c>
      <c r="L850" s="2">
        <v>0</v>
      </c>
      <c r="M850" s="2">
        <v>0</v>
      </c>
      <c r="N850" s="2">
        <v>0</v>
      </c>
      <c r="O850" s="2">
        <v>50.62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50.62</v>
      </c>
      <c r="V850" t="s">
        <v>55</v>
      </c>
    </row>
    <row r="851" spans="1:22" hidden="1">
      <c r="A851" t="s">
        <v>8160</v>
      </c>
      <c r="B851" t="s">
        <v>8161</v>
      </c>
      <c r="C851" t="s">
        <v>1</v>
      </c>
      <c r="D851" t="s">
        <v>7879</v>
      </c>
      <c r="E851" t="s">
        <v>7881</v>
      </c>
      <c r="F851" t="s">
        <v>7880</v>
      </c>
      <c r="G851">
        <v>1532</v>
      </c>
      <c r="H851">
        <v>1532</v>
      </c>
      <c r="I851">
        <v>1532</v>
      </c>
      <c r="J851">
        <v>1532</v>
      </c>
      <c r="L851" s="2">
        <v>0</v>
      </c>
      <c r="M851" s="2">
        <v>0</v>
      </c>
      <c r="N851" s="2">
        <v>0</v>
      </c>
      <c r="O851" s="2">
        <v>63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63</v>
      </c>
      <c r="V851" t="s">
        <v>55</v>
      </c>
    </row>
    <row r="852" spans="1:22" hidden="1">
      <c r="A852" t="s">
        <v>8160</v>
      </c>
      <c r="B852" t="s">
        <v>8161</v>
      </c>
      <c r="C852" t="s">
        <v>1</v>
      </c>
      <c r="D852" t="s">
        <v>7879</v>
      </c>
      <c r="E852" t="s">
        <v>7881</v>
      </c>
      <c r="F852" t="s">
        <v>7880</v>
      </c>
      <c r="G852">
        <v>1533</v>
      </c>
      <c r="H852">
        <v>1533</v>
      </c>
      <c r="I852">
        <v>1533</v>
      </c>
      <c r="J852">
        <v>1533</v>
      </c>
      <c r="L852" s="2">
        <v>0</v>
      </c>
      <c r="M852" s="2">
        <v>0</v>
      </c>
      <c r="N852" s="2">
        <v>0</v>
      </c>
      <c r="O852" s="2">
        <v>161.28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161.28</v>
      </c>
      <c r="V852" t="s">
        <v>55</v>
      </c>
    </row>
    <row r="853" spans="1:22" hidden="1">
      <c r="A853" t="s">
        <v>8160</v>
      </c>
      <c r="B853" t="s">
        <v>8281</v>
      </c>
      <c r="C853" t="s">
        <v>1</v>
      </c>
      <c r="D853" t="s">
        <v>7879</v>
      </c>
      <c r="E853" t="s">
        <v>7881</v>
      </c>
      <c r="F853" t="s">
        <v>7880</v>
      </c>
      <c r="G853">
        <v>1534</v>
      </c>
      <c r="H853">
        <v>1534</v>
      </c>
      <c r="I853">
        <v>1534</v>
      </c>
      <c r="J853">
        <v>1534</v>
      </c>
      <c r="L853" s="2">
        <v>0</v>
      </c>
      <c r="M853" s="2">
        <v>0</v>
      </c>
      <c r="N853" s="2">
        <v>0</v>
      </c>
      <c r="O853" s="2">
        <v>131.01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131.01</v>
      </c>
      <c r="V853" t="s">
        <v>55</v>
      </c>
    </row>
    <row r="854" spans="1:22" hidden="1">
      <c r="A854" t="s">
        <v>8160</v>
      </c>
      <c r="B854" t="s">
        <v>8281</v>
      </c>
      <c r="C854" t="s">
        <v>1</v>
      </c>
      <c r="D854" t="s">
        <v>7879</v>
      </c>
      <c r="E854" t="s">
        <v>7881</v>
      </c>
      <c r="F854" t="s">
        <v>7880</v>
      </c>
      <c r="G854">
        <v>1535</v>
      </c>
      <c r="H854">
        <v>1535</v>
      </c>
      <c r="I854">
        <v>1535</v>
      </c>
      <c r="J854">
        <v>1535</v>
      </c>
      <c r="L854" s="2">
        <v>0</v>
      </c>
      <c r="M854" s="2">
        <v>0</v>
      </c>
      <c r="N854" s="2">
        <v>0</v>
      </c>
      <c r="O854" s="2">
        <v>15.34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15.34</v>
      </c>
      <c r="V854" t="s">
        <v>55</v>
      </c>
    </row>
    <row r="855" spans="1:22" hidden="1">
      <c r="A855" t="s">
        <v>8160</v>
      </c>
      <c r="B855" t="s">
        <v>8281</v>
      </c>
      <c r="C855" t="s">
        <v>1</v>
      </c>
      <c r="D855" t="s">
        <v>7879</v>
      </c>
      <c r="E855" t="s">
        <v>7881</v>
      </c>
      <c r="F855" t="s">
        <v>7880</v>
      </c>
      <c r="G855">
        <v>1536</v>
      </c>
      <c r="H855">
        <v>1536</v>
      </c>
      <c r="I855">
        <v>1536</v>
      </c>
      <c r="J855">
        <v>1536</v>
      </c>
      <c r="L855" s="2">
        <v>0</v>
      </c>
      <c r="M855" s="2">
        <v>0</v>
      </c>
      <c r="N855" s="2">
        <v>0</v>
      </c>
      <c r="O855" s="2">
        <v>188.03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188.03</v>
      </c>
      <c r="V855" t="s">
        <v>55</v>
      </c>
    </row>
    <row r="856" spans="1:22" hidden="1">
      <c r="A856" t="s">
        <v>8160</v>
      </c>
      <c r="B856" t="s">
        <v>8281</v>
      </c>
      <c r="C856" t="s">
        <v>1</v>
      </c>
      <c r="D856" t="s">
        <v>7879</v>
      </c>
      <c r="E856" t="s">
        <v>7881</v>
      </c>
      <c r="F856" t="s">
        <v>7880</v>
      </c>
      <c r="G856">
        <v>1537</v>
      </c>
      <c r="H856">
        <v>1537</v>
      </c>
      <c r="I856">
        <v>1537</v>
      </c>
      <c r="J856">
        <v>1537</v>
      </c>
      <c r="L856" s="2">
        <v>0</v>
      </c>
      <c r="M856" s="2">
        <v>0</v>
      </c>
      <c r="N856" s="2">
        <v>0</v>
      </c>
      <c r="O856" s="2">
        <v>228.26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228.26</v>
      </c>
      <c r="V856" t="s">
        <v>55</v>
      </c>
    </row>
    <row r="857" spans="1:22" hidden="1">
      <c r="A857" t="s">
        <v>8160</v>
      </c>
      <c r="B857" t="s">
        <v>8280</v>
      </c>
      <c r="C857" t="s">
        <v>1</v>
      </c>
      <c r="D857" t="s">
        <v>7879</v>
      </c>
      <c r="E857" t="s">
        <v>7881</v>
      </c>
      <c r="F857" t="s">
        <v>7880</v>
      </c>
      <c r="G857">
        <v>1538</v>
      </c>
      <c r="H857">
        <v>1538</v>
      </c>
      <c r="I857">
        <v>1538</v>
      </c>
      <c r="J857">
        <v>1538</v>
      </c>
      <c r="L857" s="2">
        <v>0</v>
      </c>
      <c r="M857" s="2">
        <v>0</v>
      </c>
      <c r="N857" s="2">
        <v>0</v>
      </c>
      <c r="O857" s="2">
        <v>56.5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56.5</v>
      </c>
      <c r="V857" t="s">
        <v>55</v>
      </c>
    </row>
    <row r="858" spans="1:22" hidden="1">
      <c r="A858" t="s">
        <v>8160</v>
      </c>
      <c r="B858" t="s">
        <v>8280</v>
      </c>
      <c r="C858" t="s">
        <v>1</v>
      </c>
      <c r="D858" t="s">
        <v>7879</v>
      </c>
      <c r="E858" t="s">
        <v>7881</v>
      </c>
      <c r="F858" t="s">
        <v>7880</v>
      </c>
      <c r="G858">
        <v>1539</v>
      </c>
      <c r="H858">
        <v>1539</v>
      </c>
      <c r="I858">
        <v>1539</v>
      </c>
      <c r="J858">
        <v>1539</v>
      </c>
      <c r="L858" s="2">
        <v>0</v>
      </c>
      <c r="M858" s="2">
        <v>0</v>
      </c>
      <c r="N858" s="2">
        <v>0</v>
      </c>
      <c r="O858" s="2">
        <v>46.7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46.7</v>
      </c>
      <c r="V858" t="s">
        <v>55</v>
      </c>
    </row>
    <row r="859" spans="1:22" hidden="1">
      <c r="A859" t="s">
        <v>8160</v>
      </c>
      <c r="B859" t="s">
        <v>8279</v>
      </c>
      <c r="C859" t="s">
        <v>1</v>
      </c>
      <c r="D859" t="s">
        <v>7879</v>
      </c>
      <c r="E859" t="s">
        <v>7881</v>
      </c>
      <c r="F859" t="s">
        <v>7880</v>
      </c>
      <c r="G859">
        <v>1540</v>
      </c>
      <c r="H859">
        <v>1540</v>
      </c>
      <c r="I859">
        <v>1540</v>
      </c>
      <c r="J859">
        <v>1540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t="s">
        <v>55</v>
      </c>
    </row>
    <row r="860" spans="1:22" hidden="1">
      <c r="A860" t="s">
        <v>8160</v>
      </c>
      <c r="B860" t="s">
        <v>8278</v>
      </c>
      <c r="C860" t="s">
        <v>1</v>
      </c>
      <c r="D860" t="s">
        <v>7879</v>
      </c>
      <c r="E860" t="s">
        <v>7881</v>
      </c>
      <c r="F860" t="s">
        <v>7880</v>
      </c>
      <c r="G860">
        <v>1541</v>
      </c>
      <c r="H860">
        <v>1541</v>
      </c>
      <c r="I860">
        <v>1541</v>
      </c>
      <c r="J860">
        <v>1541</v>
      </c>
      <c r="L860" s="2">
        <v>0</v>
      </c>
      <c r="M860" s="2">
        <v>0</v>
      </c>
      <c r="N860" s="2">
        <v>0</v>
      </c>
      <c r="O860" s="2">
        <v>74.16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74.16</v>
      </c>
      <c r="V860" t="s">
        <v>55</v>
      </c>
    </row>
    <row r="861" spans="1:22" hidden="1">
      <c r="A861" t="s">
        <v>8160</v>
      </c>
      <c r="B861" t="s">
        <v>8277</v>
      </c>
      <c r="C861" t="s">
        <v>1</v>
      </c>
      <c r="D861" t="s">
        <v>7879</v>
      </c>
      <c r="E861" t="s">
        <v>7881</v>
      </c>
      <c r="F861" t="s">
        <v>7880</v>
      </c>
      <c r="G861">
        <v>1542</v>
      </c>
      <c r="H861">
        <v>1542</v>
      </c>
      <c r="I861">
        <v>1542</v>
      </c>
      <c r="J861">
        <v>1542</v>
      </c>
      <c r="L861" s="2">
        <v>0</v>
      </c>
      <c r="M861" s="2">
        <v>0</v>
      </c>
      <c r="N861" s="2">
        <v>0</v>
      </c>
      <c r="O861" s="2">
        <v>229.45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229.45</v>
      </c>
      <c r="V861" t="s">
        <v>55</v>
      </c>
    </row>
    <row r="862" spans="1:22" hidden="1">
      <c r="A862" t="s">
        <v>8160</v>
      </c>
      <c r="B862" t="s">
        <v>8277</v>
      </c>
      <c r="C862" t="s">
        <v>1</v>
      </c>
      <c r="D862" t="s">
        <v>7879</v>
      </c>
      <c r="E862" t="s">
        <v>7881</v>
      </c>
      <c r="F862" t="s">
        <v>7880</v>
      </c>
      <c r="G862">
        <v>1543</v>
      </c>
      <c r="H862">
        <v>1543</v>
      </c>
      <c r="I862">
        <v>1543</v>
      </c>
      <c r="J862">
        <v>1543</v>
      </c>
      <c r="L862" s="2">
        <v>0</v>
      </c>
      <c r="M862" s="2">
        <v>0</v>
      </c>
      <c r="N862" s="2">
        <v>0</v>
      </c>
      <c r="O862" s="2">
        <v>266.79000000000002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266.79000000000002</v>
      </c>
      <c r="V862" t="s">
        <v>55</v>
      </c>
    </row>
    <row r="863" spans="1:22" hidden="1">
      <c r="A863" t="s">
        <v>8160</v>
      </c>
      <c r="B863" t="s">
        <v>8276</v>
      </c>
      <c r="C863" t="s">
        <v>1</v>
      </c>
      <c r="D863" t="s">
        <v>7879</v>
      </c>
      <c r="E863" t="s">
        <v>7881</v>
      </c>
      <c r="F863" t="s">
        <v>7880</v>
      </c>
      <c r="G863">
        <v>1544</v>
      </c>
      <c r="H863">
        <v>1544</v>
      </c>
      <c r="I863">
        <v>1544</v>
      </c>
      <c r="J863">
        <v>1544</v>
      </c>
      <c r="L863" s="2">
        <v>0</v>
      </c>
      <c r="M863" s="2">
        <v>0</v>
      </c>
      <c r="N863" s="2">
        <v>0</v>
      </c>
      <c r="O863" s="2">
        <v>179.14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179.14</v>
      </c>
      <c r="V863" t="s">
        <v>55</v>
      </c>
    </row>
    <row r="864" spans="1:22" hidden="1">
      <c r="A864" t="s">
        <v>8160</v>
      </c>
      <c r="B864" t="s">
        <v>8275</v>
      </c>
      <c r="C864" t="s">
        <v>1</v>
      </c>
      <c r="D864" t="s">
        <v>7879</v>
      </c>
      <c r="E864" t="s">
        <v>7881</v>
      </c>
      <c r="F864" t="s">
        <v>7880</v>
      </c>
      <c r="G864">
        <v>1545</v>
      </c>
      <c r="H864">
        <v>1545</v>
      </c>
      <c r="I864">
        <v>1545</v>
      </c>
      <c r="J864">
        <v>1545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t="s">
        <v>55</v>
      </c>
    </row>
    <row r="865" spans="1:22" hidden="1">
      <c r="A865" t="s">
        <v>8160</v>
      </c>
      <c r="B865" s="25" t="s">
        <v>8313</v>
      </c>
      <c r="C865" t="s">
        <v>1</v>
      </c>
      <c r="D865" t="s">
        <v>7879</v>
      </c>
      <c r="E865" t="s">
        <v>7881</v>
      </c>
      <c r="F865" t="s">
        <v>7880</v>
      </c>
      <c r="G865">
        <v>1546</v>
      </c>
      <c r="H865">
        <v>1546</v>
      </c>
      <c r="I865">
        <v>1546</v>
      </c>
      <c r="J865">
        <v>1546</v>
      </c>
      <c r="L865" s="2">
        <v>0</v>
      </c>
      <c r="M865" s="2">
        <v>0</v>
      </c>
      <c r="N865" s="2">
        <v>0</v>
      </c>
      <c r="O865" s="2">
        <v>6930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6930</v>
      </c>
      <c r="V865" t="s">
        <v>55</v>
      </c>
    </row>
    <row r="866" spans="1:22" hidden="1">
      <c r="A866" t="s">
        <v>8160</v>
      </c>
      <c r="B866" s="25" t="s">
        <v>8313</v>
      </c>
      <c r="C866" t="s">
        <v>1</v>
      </c>
      <c r="D866" t="s">
        <v>7879</v>
      </c>
      <c r="E866" t="s">
        <v>7881</v>
      </c>
      <c r="F866" t="s">
        <v>7880</v>
      </c>
      <c r="G866">
        <v>1547</v>
      </c>
      <c r="H866">
        <v>1547</v>
      </c>
      <c r="I866">
        <v>1547</v>
      </c>
      <c r="J866">
        <v>1547</v>
      </c>
      <c r="L866" s="2">
        <v>0</v>
      </c>
      <c r="M866" s="2">
        <v>0</v>
      </c>
      <c r="N866" s="2">
        <v>0</v>
      </c>
      <c r="O866" s="2">
        <v>1681.92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1681.92</v>
      </c>
      <c r="V866" t="s">
        <v>55</v>
      </c>
    </row>
    <row r="867" spans="1:22" hidden="1">
      <c r="A867" t="s">
        <v>8160</v>
      </c>
      <c r="B867" s="25" t="s">
        <v>8313</v>
      </c>
      <c r="C867" t="s">
        <v>1</v>
      </c>
      <c r="D867" t="s">
        <v>7879</v>
      </c>
      <c r="E867" t="s">
        <v>7881</v>
      </c>
      <c r="F867" t="s">
        <v>7880</v>
      </c>
      <c r="G867">
        <v>1548</v>
      </c>
      <c r="H867">
        <v>1548</v>
      </c>
      <c r="I867">
        <v>1548</v>
      </c>
      <c r="J867">
        <v>1548</v>
      </c>
      <c r="L867" s="2">
        <v>0</v>
      </c>
      <c r="M867" s="2">
        <v>0</v>
      </c>
      <c r="N867" s="2">
        <v>0</v>
      </c>
      <c r="O867" s="2">
        <v>352.26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352.26</v>
      </c>
      <c r="V867" t="s">
        <v>55</v>
      </c>
    </row>
    <row r="868" spans="1:22" hidden="1">
      <c r="A868" t="s">
        <v>8160</v>
      </c>
      <c r="B868" s="25" t="s">
        <v>8313</v>
      </c>
      <c r="C868" t="s">
        <v>1</v>
      </c>
      <c r="D868" t="s">
        <v>7879</v>
      </c>
      <c r="E868" t="s">
        <v>7881</v>
      </c>
      <c r="F868" t="s">
        <v>7880</v>
      </c>
      <c r="G868">
        <v>1549</v>
      </c>
      <c r="H868">
        <v>1549</v>
      </c>
      <c r="I868">
        <v>1549</v>
      </c>
      <c r="J868">
        <v>1549</v>
      </c>
      <c r="L868" s="2">
        <v>0</v>
      </c>
      <c r="M868" s="2">
        <v>0</v>
      </c>
      <c r="N868" s="2">
        <v>0</v>
      </c>
      <c r="O868" s="2">
        <v>265.11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265.11</v>
      </c>
      <c r="V868" t="s">
        <v>55</v>
      </c>
    </row>
    <row r="869" spans="1:22" hidden="1">
      <c r="A869" t="s">
        <v>8160</v>
      </c>
      <c r="B869" s="25" t="s">
        <v>8313</v>
      </c>
      <c r="C869" t="s">
        <v>1</v>
      </c>
      <c r="D869" t="s">
        <v>7879</v>
      </c>
      <c r="E869" t="s">
        <v>7881</v>
      </c>
      <c r="F869" t="s">
        <v>7880</v>
      </c>
      <c r="G869">
        <v>1550</v>
      </c>
      <c r="H869">
        <v>1550</v>
      </c>
      <c r="I869">
        <v>1550</v>
      </c>
      <c r="J869">
        <v>1550</v>
      </c>
      <c r="L869" s="2">
        <v>0</v>
      </c>
      <c r="M869" s="2">
        <v>0</v>
      </c>
      <c r="N869" s="2">
        <v>0</v>
      </c>
      <c r="O869" s="2">
        <v>3360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3360</v>
      </c>
      <c r="V869" t="s">
        <v>55</v>
      </c>
    </row>
    <row r="870" spans="1:22" hidden="1">
      <c r="A870" t="s">
        <v>8160</v>
      </c>
      <c r="B870" t="s">
        <v>8274</v>
      </c>
      <c r="C870" t="s">
        <v>1</v>
      </c>
      <c r="D870" t="s">
        <v>7879</v>
      </c>
      <c r="E870" t="s">
        <v>7881</v>
      </c>
      <c r="F870" t="s">
        <v>7880</v>
      </c>
      <c r="G870">
        <v>1551</v>
      </c>
      <c r="H870">
        <v>1551</v>
      </c>
      <c r="I870">
        <v>1551</v>
      </c>
      <c r="J870">
        <v>1551</v>
      </c>
      <c r="L870" s="2">
        <v>0</v>
      </c>
      <c r="M870" s="2">
        <v>0</v>
      </c>
      <c r="N870" s="2">
        <v>0</v>
      </c>
      <c r="O870" s="2">
        <v>15.19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15.19</v>
      </c>
      <c r="V870" t="s">
        <v>55</v>
      </c>
    </row>
    <row r="871" spans="1:22" hidden="1">
      <c r="A871" t="s">
        <v>8160</v>
      </c>
      <c r="B871" t="s">
        <v>8274</v>
      </c>
      <c r="C871" t="s">
        <v>1</v>
      </c>
      <c r="D871" t="s">
        <v>7879</v>
      </c>
      <c r="E871" t="s">
        <v>7881</v>
      </c>
      <c r="F871" t="s">
        <v>7880</v>
      </c>
      <c r="G871">
        <v>1552</v>
      </c>
      <c r="H871">
        <v>1552</v>
      </c>
      <c r="I871">
        <v>1552</v>
      </c>
      <c r="J871">
        <v>1552</v>
      </c>
      <c r="L871" s="2">
        <v>0</v>
      </c>
      <c r="M871" s="2">
        <v>0</v>
      </c>
      <c r="N871" s="2">
        <v>0</v>
      </c>
      <c r="O871" s="2">
        <v>20.260000000000002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20.260000000000002</v>
      </c>
      <c r="V871" t="s">
        <v>55</v>
      </c>
    </row>
    <row r="872" spans="1:22" hidden="1">
      <c r="A872" t="s">
        <v>8160</v>
      </c>
      <c r="B872" t="s">
        <v>8274</v>
      </c>
      <c r="C872" t="s">
        <v>1</v>
      </c>
      <c r="D872" t="s">
        <v>7879</v>
      </c>
      <c r="E872" t="s">
        <v>7881</v>
      </c>
      <c r="F872" t="s">
        <v>7880</v>
      </c>
      <c r="G872">
        <v>1553</v>
      </c>
      <c r="H872">
        <v>1553</v>
      </c>
      <c r="I872">
        <v>1553</v>
      </c>
      <c r="J872">
        <v>1553</v>
      </c>
      <c r="L872" s="2">
        <v>0</v>
      </c>
      <c r="M872" s="2">
        <v>0</v>
      </c>
      <c r="N872" s="2">
        <v>0</v>
      </c>
      <c r="O872" s="2">
        <v>5.0599999999999996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5.0599999999999996</v>
      </c>
      <c r="V872" t="s">
        <v>55</v>
      </c>
    </row>
    <row r="873" spans="1:22" hidden="1">
      <c r="A873" t="s">
        <v>8160</v>
      </c>
      <c r="B873" t="s">
        <v>8274</v>
      </c>
      <c r="C873" t="s">
        <v>1</v>
      </c>
      <c r="D873" t="s">
        <v>7879</v>
      </c>
      <c r="E873" t="s">
        <v>7881</v>
      </c>
      <c r="F873" t="s">
        <v>7880</v>
      </c>
      <c r="G873">
        <v>1554</v>
      </c>
      <c r="H873">
        <v>1554</v>
      </c>
      <c r="I873">
        <v>1554</v>
      </c>
      <c r="J873">
        <v>1554</v>
      </c>
      <c r="L873" s="2">
        <v>0</v>
      </c>
      <c r="M873" s="2">
        <v>0</v>
      </c>
      <c r="N873" s="2">
        <v>0</v>
      </c>
      <c r="O873" s="2">
        <v>54.76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54.76</v>
      </c>
      <c r="V873" t="s">
        <v>55</v>
      </c>
    </row>
    <row r="874" spans="1:22" hidden="1">
      <c r="A874" t="s">
        <v>8160</v>
      </c>
      <c r="B874" t="s">
        <v>8274</v>
      </c>
      <c r="C874" t="s">
        <v>1</v>
      </c>
      <c r="D874" t="s">
        <v>7879</v>
      </c>
      <c r="E874" t="s">
        <v>7881</v>
      </c>
      <c r="F874" t="s">
        <v>7880</v>
      </c>
      <c r="G874">
        <v>1555</v>
      </c>
      <c r="H874">
        <v>1555</v>
      </c>
      <c r="I874">
        <v>1555</v>
      </c>
      <c r="J874">
        <v>1555</v>
      </c>
      <c r="L874" s="2">
        <v>0</v>
      </c>
      <c r="M874" s="2">
        <v>0</v>
      </c>
      <c r="N874" s="2">
        <v>0</v>
      </c>
      <c r="O874" s="2">
        <v>288.83999999999997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288.83999999999997</v>
      </c>
      <c r="V874" t="s">
        <v>55</v>
      </c>
    </row>
    <row r="875" spans="1:22" hidden="1">
      <c r="A875" t="s">
        <v>8160</v>
      </c>
      <c r="B875" t="s">
        <v>8274</v>
      </c>
      <c r="C875" t="s">
        <v>1</v>
      </c>
      <c r="D875" t="s">
        <v>7879</v>
      </c>
      <c r="E875" t="s">
        <v>7881</v>
      </c>
      <c r="F875" t="s">
        <v>7880</v>
      </c>
      <c r="G875">
        <v>1556</v>
      </c>
      <c r="H875">
        <v>1556</v>
      </c>
      <c r="I875">
        <v>1556</v>
      </c>
      <c r="J875">
        <v>1556</v>
      </c>
      <c r="L875" s="2">
        <v>0</v>
      </c>
      <c r="M875" s="2">
        <v>0</v>
      </c>
      <c r="N875" s="2">
        <v>0</v>
      </c>
      <c r="O875" s="2">
        <v>77.14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77.14</v>
      </c>
      <c r="V875" t="s">
        <v>55</v>
      </c>
    </row>
    <row r="876" spans="1:22" hidden="1">
      <c r="A876" t="s">
        <v>8160</v>
      </c>
      <c r="B876" t="s">
        <v>8273</v>
      </c>
      <c r="C876" t="s">
        <v>1</v>
      </c>
      <c r="D876" t="s">
        <v>7879</v>
      </c>
      <c r="E876" t="s">
        <v>7881</v>
      </c>
      <c r="F876" t="s">
        <v>7880</v>
      </c>
      <c r="G876">
        <v>1557</v>
      </c>
      <c r="H876">
        <v>1557</v>
      </c>
      <c r="I876">
        <v>1557</v>
      </c>
      <c r="J876">
        <v>1557</v>
      </c>
      <c r="L876" s="2">
        <v>0</v>
      </c>
      <c r="M876" s="2">
        <v>0</v>
      </c>
      <c r="N876" s="2">
        <v>0</v>
      </c>
      <c r="O876" s="2">
        <v>117.46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117.46</v>
      </c>
      <c r="V876" t="s">
        <v>55</v>
      </c>
    </row>
    <row r="877" spans="1:22" hidden="1">
      <c r="A877" t="s">
        <v>8160</v>
      </c>
      <c r="B877" t="s">
        <v>8273</v>
      </c>
      <c r="C877" t="s">
        <v>1</v>
      </c>
      <c r="D877" t="s">
        <v>7879</v>
      </c>
      <c r="E877" t="s">
        <v>7881</v>
      </c>
      <c r="F877" t="s">
        <v>7880</v>
      </c>
      <c r="G877">
        <v>1558</v>
      </c>
      <c r="H877">
        <v>1558</v>
      </c>
      <c r="I877">
        <v>1558</v>
      </c>
      <c r="J877">
        <v>1558</v>
      </c>
      <c r="L877" s="2">
        <v>0</v>
      </c>
      <c r="M877" s="2">
        <v>0</v>
      </c>
      <c r="N877" s="2">
        <v>0</v>
      </c>
      <c r="O877" s="2">
        <v>32.5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32.5</v>
      </c>
      <c r="V877" t="s">
        <v>55</v>
      </c>
    </row>
    <row r="878" spans="1:22" hidden="1">
      <c r="A878" t="s">
        <v>8160</v>
      </c>
      <c r="B878" t="s">
        <v>8273</v>
      </c>
      <c r="C878" t="s">
        <v>1</v>
      </c>
      <c r="D878" t="s">
        <v>7879</v>
      </c>
      <c r="E878" t="s">
        <v>7881</v>
      </c>
      <c r="F878" t="s">
        <v>7880</v>
      </c>
      <c r="G878">
        <v>1559</v>
      </c>
      <c r="H878">
        <v>1559</v>
      </c>
      <c r="I878">
        <v>1559</v>
      </c>
      <c r="J878">
        <v>1559</v>
      </c>
      <c r="L878" s="2">
        <v>0</v>
      </c>
      <c r="M878" s="2">
        <v>0</v>
      </c>
      <c r="N878" s="2">
        <v>0</v>
      </c>
      <c r="O878" s="2">
        <v>86.4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86.4</v>
      </c>
      <c r="V878" t="s">
        <v>55</v>
      </c>
    </row>
    <row r="879" spans="1:22" hidden="1">
      <c r="A879" t="s">
        <v>8160</v>
      </c>
      <c r="B879" t="s">
        <v>8272</v>
      </c>
      <c r="C879" t="s">
        <v>1</v>
      </c>
      <c r="D879" t="s">
        <v>7879</v>
      </c>
      <c r="E879" t="s">
        <v>7881</v>
      </c>
      <c r="F879" t="s">
        <v>7880</v>
      </c>
      <c r="G879">
        <v>1560</v>
      </c>
      <c r="H879">
        <v>1560</v>
      </c>
      <c r="I879">
        <v>1560</v>
      </c>
      <c r="J879">
        <v>1560</v>
      </c>
      <c r="L879" s="2">
        <v>0</v>
      </c>
      <c r="M879" s="2">
        <v>0</v>
      </c>
      <c r="N879" s="2">
        <v>0</v>
      </c>
      <c r="O879" s="2">
        <v>50.64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50.64</v>
      </c>
      <c r="V879" t="s">
        <v>55</v>
      </c>
    </row>
    <row r="880" spans="1:22" hidden="1">
      <c r="A880" t="s">
        <v>8160</v>
      </c>
      <c r="B880" t="s">
        <v>8271</v>
      </c>
      <c r="C880" t="s">
        <v>1</v>
      </c>
      <c r="D880" t="s">
        <v>7879</v>
      </c>
      <c r="E880" t="s">
        <v>7881</v>
      </c>
      <c r="F880" t="s">
        <v>7880</v>
      </c>
      <c r="G880">
        <v>1562</v>
      </c>
      <c r="H880">
        <v>1562</v>
      </c>
      <c r="I880">
        <v>1562</v>
      </c>
      <c r="J880">
        <v>1562</v>
      </c>
      <c r="L880" s="2">
        <v>0</v>
      </c>
      <c r="M880" s="2">
        <v>0</v>
      </c>
      <c r="N880" s="2">
        <v>0</v>
      </c>
      <c r="O880" s="2">
        <v>378.9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378.9</v>
      </c>
      <c r="V880" t="s">
        <v>55</v>
      </c>
    </row>
    <row r="881" spans="1:22" hidden="1">
      <c r="A881" t="s">
        <v>8160</v>
      </c>
      <c r="B881" t="s">
        <v>8271</v>
      </c>
      <c r="C881" t="s">
        <v>1</v>
      </c>
      <c r="D881" t="s">
        <v>7879</v>
      </c>
      <c r="E881" t="s">
        <v>7881</v>
      </c>
      <c r="F881" t="s">
        <v>7880</v>
      </c>
      <c r="G881">
        <v>1561</v>
      </c>
      <c r="H881">
        <v>1561</v>
      </c>
      <c r="I881">
        <v>1561</v>
      </c>
      <c r="J881">
        <v>1561</v>
      </c>
      <c r="L881" s="2">
        <v>0</v>
      </c>
      <c r="M881" s="2">
        <v>0</v>
      </c>
      <c r="N881" s="2">
        <v>0</v>
      </c>
      <c r="O881" s="2">
        <v>26.26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26.26</v>
      </c>
      <c r="V881" t="s">
        <v>55</v>
      </c>
    </row>
    <row r="882" spans="1:22" hidden="1">
      <c r="A882" t="s">
        <v>8160</v>
      </c>
      <c r="B882" t="s">
        <v>8271</v>
      </c>
      <c r="C882" t="s">
        <v>1</v>
      </c>
      <c r="D882" t="s">
        <v>7879</v>
      </c>
      <c r="E882" t="s">
        <v>7881</v>
      </c>
      <c r="F882" t="s">
        <v>7880</v>
      </c>
      <c r="G882">
        <v>1563</v>
      </c>
      <c r="H882">
        <v>1563</v>
      </c>
      <c r="I882">
        <v>1563</v>
      </c>
      <c r="J882">
        <v>1563</v>
      </c>
      <c r="L882" s="2">
        <v>0</v>
      </c>
      <c r="M882" s="2">
        <v>0</v>
      </c>
      <c r="N882" s="2">
        <v>0</v>
      </c>
      <c r="O882" s="2">
        <v>277.10000000000002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277.10000000000002</v>
      </c>
      <c r="V882" t="s">
        <v>55</v>
      </c>
    </row>
    <row r="883" spans="1:22" hidden="1">
      <c r="A883" t="s">
        <v>8160</v>
      </c>
      <c r="B883" t="s">
        <v>8270</v>
      </c>
      <c r="C883" t="s">
        <v>1</v>
      </c>
      <c r="D883" t="s">
        <v>7879</v>
      </c>
      <c r="E883" t="s">
        <v>7881</v>
      </c>
      <c r="F883" t="s">
        <v>7880</v>
      </c>
      <c r="G883">
        <v>1564</v>
      </c>
      <c r="H883">
        <v>1564</v>
      </c>
      <c r="I883">
        <v>1564</v>
      </c>
      <c r="J883">
        <v>1564</v>
      </c>
      <c r="L883" s="2">
        <v>0</v>
      </c>
      <c r="M883" s="2">
        <v>0</v>
      </c>
      <c r="N883" s="2">
        <v>0</v>
      </c>
      <c r="O883" s="2">
        <v>21.52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21.52</v>
      </c>
      <c r="V883" t="s">
        <v>55</v>
      </c>
    </row>
    <row r="884" spans="1:22" hidden="1">
      <c r="A884" t="s">
        <v>8160</v>
      </c>
      <c r="B884" t="s">
        <v>8269</v>
      </c>
      <c r="C884" t="s">
        <v>1</v>
      </c>
      <c r="D884" t="s">
        <v>7879</v>
      </c>
      <c r="E884" t="s">
        <v>7881</v>
      </c>
      <c r="F884" t="s">
        <v>7880</v>
      </c>
      <c r="G884">
        <v>1565</v>
      </c>
      <c r="H884">
        <v>1565</v>
      </c>
      <c r="I884">
        <v>1565</v>
      </c>
      <c r="J884">
        <v>1565</v>
      </c>
      <c r="L884" s="2">
        <v>0</v>
      </c>
      <c r="M884" s="2">
        <v>0</v>
      </c>
      <c r="N884" s="2">
        <v>0</v>
      </c>
      <c r="O884" s="2">
        <v>46.08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46.08</v>
      </c>
      <c r="V884" t="s">
        <v>55</v>
      </c>
    </row>
    <row r="885" spans="1:22" hidden="1">
      <c r="A885" t="s">
        <v>8160</v>
      </c>
      <c r="B885" t="s">
        <v>8269</v>
      </c>
      <c r="C885" t="s">
        <v>1</v>
      </c>
      <c r="D885" t="s">
        <v>7879</v>
      </c>
      <c r="E885" t="s">
        <v>7881</v>
      </c>
      <c r="F885" t="s">
        <v>7880</v>
      </c>
      <c r="G885">
        <v>1566</v>
      </c>
      <c r="H885">
        <v>1566</v>
      </c>
      <c r="I885">
        <v>1566</v>
      </c>
      <c r="J885">
        <v>1566</v>
      </c>
      <c r="L885" s="2">
        <v>0</v>
      </c>
      <c r="M885" s="2">
        <v>0</v>
      </c>
      <c r="N885" s="2">
        <v>0</v>
      </c>
      <c r="O885" s="2">
        <v>128.97999999999999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128.97999999999999</v>
      </c>
      <c r="V885" t="s">
        <v>55</v>
      </c>
    </row>
    <row r="886" spans="1:22" hidden="1">
      <c r="A886" t="s">
        <v>8160</v>
      </c>
      <c r="B886" t="s">
        <v>8161</v>
      </c>
      <c r="C886" t="s">
        <v>1</v>
      </c>
      <c r="D886" t="s">
        <v>7879</v>
      </c>
      <c r="E886" t="s">
        <v>7881</v>
      </c>
      <c r="F886" t="s">
        <v>7880</v>
      </c>
      <c r="G886">
        <v>1529</v>
      </c>
      <c r="H886">
        <v>1529</v>
      </c>
      <c r="I886">
        <v>1529</v>
      </c>
      <c r="J886">
        <v>1529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t="s">
        <v>55</v>
      </c>
    </row>
    <row r="887" spans="1:22" hidden="1">
      <c r="A887" t="s">
        <v>8120</v>
      </c>
      <c r="B887" t="s">
        <v>8122</v>
      </c>
      <c r="C887" t="s">
        <v>1</v>
      </c>
      <c r="D887" t="s">
        <v>7879</v>
      </c>
      <c r="E887" t="s">
        <v>7881</v>
      </c>
      <c r="F887" t="s">
        <v>7880</v>
      </c>
      <c r="G887">
        <v>1416</v>
      </c>
      <c r="H887">
        <v>1416</v>
      </c>
      <c r="I887">
        <v>1416</v>
      </c>
      <c r="J887">
        <v>1416</v>
      </c>
      <c r="L887" s="2">
        <v>0</v>
      </c>
      <c r="M887" s="2">
        <v>0</v>
      </c>
      <c r="N887" s="2">
        <v>0</v>
      </c>
      <c r="O887" s="2">
        <v>36.75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36.75</v>
      </c>
      <c r="V887" t="s">
        <v>55</v>
      </c>
    </row>
    <row r="888" spans="1:22" hidden="1">
      <c r="A888" t="s">
        <v>8120</v>
      </c>
      <c r="B888" t="s">
        <v>8124</v>
      </c>
      <c r="C888" t="s">
        <v>1</v>
      </c>
      <c r="D888" t="s">
        <v>7879</v>
      </c>
      <c r="E888" t="s">
        <v>7881</v>
      </c>
      <c r="F888" t="s">
        <v>7880</v>
      </c>
      <c r="G888">
        <v>1417</v>
      </c>
      <c r="H888">
        <v>1417</v>
      </c>
      <c r="I888">
        <v>1417</v>
      </c>
      <c r="J888">
        <v>1417</v>
      </c>
      <c r="L888" s="2">
        <v>0</v>
      </c>
      <c r="M888" s="2">
        <v>0</v>
      </c>
      <c r="N888" s="2">
        <v>0</v>
      </c>
      <c r="O888" s="2">
        <v>211.99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211.99</v>
      </c>
      <c r="V888" t="s">
        <v>55</v>
      </c>
    </row>
    <row r="889" spans="1:22" hidden="1">
      <c r="A889" t="s">
        <v>8120</v>
      </c>
      <c r="B889" t="s">
        <v>8124</v>
      </c>
      <c r="C889" t="s">
        <v>1</v>
      </c>
      <c r="D889" t="s">
        <v>7879</v>
      </c>
      <c r="E889" t="s">
        <v>7881</v>
      </c>
      <c r="F889" t="s">
        <v>7880</v>
      </c>
      <c r="G889">
        <v>1418</v>
      </c>
      <c r="H889">
        <v>1418</v>
      </c>
      <c r="I889">
        <v>1418</v>
      </c>
      <c r="J889">
        <v>1418</v>
      </c>
      <c r="L889" s="2">
        <v>0</v>
      </c>
      <c r="M889" s="2">
        <v>0</v>
      </c>
      <c r="N889" s="2">
        <v>0</v>
      </c>
      <c r="O889" s="2">
        <v>58.76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58.76</v>
      </c>
      <c r="V889" t="s">
        <v>55</v>
      </c>
    </row>
    <row r="890" spans="1:22" hidden="1">
      <c r="A890" t="s">
        <v>8120</v>
      </c>
      <c r="B890" t="s">
        <v>8124</v>
      </c>
      <c r="C890" t="s">
        <v>1</v>
      </c>
      <c r="D890" t="s">
        <v>7879</v>
      </c>
      <c r="E890" t="s">
        <v>7881</v>
      </c>
      <c r="F890" t="s">
        <v>7880</v>
      </c>
      <c r="G890">
        <v>1419</v>
      </c>
      <c r="H890">
        <v>1419</v>
      </c>
      <c r="I890">
        <v>1419</v>
      </c>
      <c r="J890">
        <v>1419</v>
      </c>
      <c r="L890" s="2">
        <v>0</v>
      </c>
      <c r="M890" s="2">
        <v>0</v>
      </c>
      <c r="N890" s="2">
        <v>0</v>
      </c>
      <c r="O890" s="2">
        <v>18.48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18.48</v>
      </c>
      <c r="V890" t="s">
        <v>55</v>
      </c>
    </row>
    <row r="891" spans="1:22" hidden="1">
      <c r="A891" t="s">
        <v>8120</v>
      </c>
      <c r="B891" t="s">
        <v>8138</v>
      </c>
      <c r="C891" t="s">
        <v>1</v>
      </c>
      <c r="D891" t="s">
        <v>7879</v>
      </c>
      <c r="E891" t="s">
        <v>7881</v>
      </c>
      <c r="F891" t="s">
        <v>7880</v>
      </c>
      <c r="G891">
        <v>1420</v>
      </c>
      <c r="H891">
        <v>1420</v>
      </c>
      <c r="I891">
        <v>1420</v>
      </c>
      <c r="J891">
        <v>1420</v>
      </c>
      <c r="L891" s="2">
        <v>0</v>
      </c>
      <c r="M891" s="2">
        <v>0</v>
      </c>
      <c r="N891" s="2">
        <v>0</v>
      </c>
      <c r="O891" s="2">
        <v>10.75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10.75</v>
      </c>
      <c r="V891" t="s">
        <v>55</v>
      </c>
    </row>
    <row r="892" spans="1:22" hidden="1">
      <c r="A892" t="s">
        <v>8120</v>
      </c>
      <c r="B892" t="s">
        <v>8138</v>
      </c>
      <c r="C892" t="s">
        <v>1</v>
      </c>
      <c r="D892" t="s">
        <v>7879</v>
      </c>
      <c r="E892" t="s">
        <v>7881</v>
      </c>
      <c r="F892" t="s">
        <v>7880</v>
      </c>
      <c r="G892">
        <v>1421</v>
      </c>
      <c r="H892">
        <v>1421</v>
      </c>
      <c r="I892">
        <v>1421</v>
      </c>
      <c r="J892">
        <v>1421</v>
      </c>
      <c r="L892" s="2">
        <v>0</v>
      </c>
      <c r="M892" s="2">
        <v>0</v>
      </c>
      <c r="N892" s="2">
        <v>0</v>
      </c>
      <c r="O892" s="2">
        <v>5.16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5.16</v>
      </c>
      <c r="V892" t="s">
        <v>55</v>
      </c>
    </row>
    <row r="893" spans="1:22" hidden="1">
      <c r="A893" t="s">
        <v>8120</v>
      </c>
      <c r="B893" t="s">
        <v>8138</v>
      </c>
      <c r="C893" t="s">
        <v>1</v>
      </c>
      <c r="D893" t="s">
        <v>7879</v>
      </c>
      <c r="E893" t="s">
        <v>7881</v>
      </c>
      <c r="F893" t="s">
        <v>7880</v>
      </c>
      <c r="G893">
        <v>1422</v>
      </c>
      <c r="H893">
        <v>1422</v>
      </c>
      <c r="I893">
        <v>1422</v>
      </c>
      <c r="J893">
        <v>1422</v>
      </c>
      <c r="L893" s="2">
        <v>0</v>
      </c>
      <c r="M893" s="2">
        <v>0</v>
      </c>
      <c r="N893" s="2">
        <v>0</v>
      </c>
      <c r="O893" s="2">
        <v>18.350000000000001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18.350000000000001</v>
      </c>
      <c r="V893" t="s">
        <v>55</v>
      </c>
    </row>
    <row r="894" spans="1:22" hidden="1">
      <c r="A894" t="s">
        <v>8120</v>
      </c>
      <c r="B894" t="s">
        <v>8138</v>
      </c>
      <c r="C894" t="s">
        <v>1</v>
      </c>
      <c r="D894" t="s">
        <v>7879</v>
      </c>
      <c r="E894" t="s">
        <v>7881</v>
      </c>
      <c r="F894" t="s">
        <v>7880</v>
      </c>
      <c r="G894">
        <v>1423</v>
      </c>
      <c r="H894">
        <v>1423</v>
      </c>
      <c r="I894">
        <v>1423</v>
      </c>
      <c r="J894">
        <v>1423</v>
      </c>
      <c r="L894" s="2">
        <v>0</v>
      </c>
      <c r="M894" s="2">
        <v>0</v>
      </c>
      <c r="N894" s="2">
        <v>0</v>
      </c>
      <c r="O894" s="2">
        <v>3.72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3.72</v>
      </c>
      <c r="V894" t="s">
        <v>55</v>
      </c>
    </row>
    <row r="895" spans="1:22" hidden="1">
      <c r="A895" t="s">
        <v>8120</v>
      </c>
      <c r="B895" t="s">
        <v>8138</v>
      </c>
      <c r="C895" t="s">
        <v>1</v>
      </c>
      <c r="D895" t="s">
        <v>7879</v>
      </c>
      <c r="E895" t="s">
        <v>7881</v>
      </c>
      <c r="F895" t="s">
        <v>7880</v>
      </c>
      <c r="G895">
        <v>1424</v>
      </c>
      <c r="H895">
        <v>1424</v>
      </c>
      <c r="I895">
        <v>1424</v>
      </c>
      <c r="J895">
        <v>1424</v>
      </c>
      <c r="L895" s="2">
        <v>0</v>
      </c>
      <c r="M895" s="2">
        <v>0</v>
      </c>
      <c r="N895" s="2">
        <v>0</v>
      </c>
      <c r="O895" s="2">
        <v>12.72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12.72</v>
      </c>
      <c r="V895" t="s">
        <v>55</v>
      </c>
    </row>
    <row r="896" spans="1:22" hidden="1">
      <c r="A896" t="s">
        <v>8120</v>
      </c>
      <c r="B896" t="s">
        <v>8138</v>
      </c>
      <c r="C896" t="s">
        <v>1</v>
      </c>
      <c r="D896" t="s">
        <v>7879</v>
      </c>
      <c r="E896" t="s">
        <v>7881</v>
      </c>
      <c r="F896" t="s">
        <v>7880</v>
      </c>
      <c r="G896">
        <v>1425</v>
      </c>
      <c r="H896">
        <v>1425</v>
      </c>
      <c r="I896">
        <v>1425</v>
      </c>
      <c r="J896">
        <v>1425</v>
      </c>
      <c r="L896" s="2">
        <v>0</v>
      </c>
      <c r="M896" s="2">
        <v>0</v>
      </c>
      <c r="N896" s="2">
        <v>0</v>
      </c>
      <c r="O896" s="2">
        <v>5.16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5.16</v>
      </c>
      <c r="V896" t="s">
        <v>55</v>
      </c>
    </row>
    <row r="897" spans="1:22" hidden="1">
      <c r="A897" t="s">
        <v>8120</v>
      </c>
      <c r="B897" t="s">
        <v>8138</v>
      </c>
      <c r="C897" t="s">
        <v>1</v>
      </c>
      <c r="D897" t="s">
        <v>7879</v>
      </c>
      <c r="E897" t="s">
        <v>7881</v>
      </c>
      <c r="F897" t="s">
        <v>7880</v>
      </c>
      <c r="G897">
        <v>1426</v>
      </c>
      <c r="H897">
        <v>1426</v>
      </c>
      <c r="I897">
        <v>1426</v>
      </c>
      <c r="J897">
        <v>1426</v>
      </c>
      <c r="L897" s="2">
        <v>0</v>
      </c>
      <c r="M897" s="2">
        <v>0</v>
      </c>
      <c r="N897" s="2">
        <v>0</v>
      </c>
      <c r="O897" s="2">
        <v>199.26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199.26</v>
      </c>
      <c r="V897" t="s">
        <v>55</v>
      </c>
    </row>
    <row r="898" spans="1:22" hidden="1">
      <c r="A898" t="s">
        <v>8120</v>
      </c>
      <c r="B898" t="s">
        <v>8138</v>
      </c>
      <c r="C898" t="s">
        <v>1</v>
      </c>
      <c r="D898" t="s">
        <v>7879</v>
      </c>
      <c r="E898" t="s">
        <v>7881</v>
      </c>
      <c r="F898" t="s">
        <v>7880</v>
      </c>
      <c r="G898">
        <v>1427</v>
      </c>
      <c r="H898">
        <v>1427</v>
      </c>
      <c r="I898">
        <v>1427</v>
      </c>
      <c r="J898">
        <v>1427</v>
      </c>
      <c r="L898" s="2">
        <v>0</v>
      </c>
      <c r="M898" s="2">
        <v>0</v>
      </c>
      <c r="N898" s="2">
        <v>0</v>
      </c>
      <c r="O898" s="2">
        <v>6.56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6.56</v>
      </c>
      <c r="V898" t="s">
        <v>55</v>
      </c>
    </row>
    <row r="899" spans="1:22" hidden="1">
      <c r="A899" t="s">
        <v>8120</v>
      </c>
      <c r="B899" t="s">
        <v>8138</v>
      </c>
      <c r="C899" t="s">
        <v>1</v>
      </c>
      <c r="D899" t="s">
        <v>7879</v>
      </c>
      <c r="E899" t="s">
        <v>7881</v>
      </c>
      <c r="F899" t="s">
        <v>7880</v>
      </c>
      <c r="G899">
        <v>1428</v>
      </c>
      <c r="H899">
        <v>1428</v>
      </c>
      <c r="I899">
        <v>1428</v>
      </c>
      <c r="J899">
        <v>1428</v>
      </c>
      <c r="L899" s="2">
        <v>0</v>
      </c>
      <c r="M899" s="2">
        <v>0</v>
      </c>
      <c r="N899" s="2">
        <v>0</v>
      </c>
      <c r="O899" s="2">
        <v>7.44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7.44</v>
      </c>
      <c r="V899" t="s">
        <v>55</v>
      </c>
    </row>
    <row r="900" spans="1:22" hidden="1">
      <c r="A900" t="s">
        <v>8120</v>
      </c>
      <c r="B900" t="s">
        <v>8138</v>
      </c>
      <c r="C900" t="s">
        <v>1</v>
      </c>
      <c r="D900" t="s">
        <v>7879</v>
      </c>
      <c r="E900" t="s">
        <v>7881</v>
      </c>
      <c r="F900" t="s">
        <v>7880</v>
      </c>
      <c r="G900">
        <v>1429</v>
      </c>
      <c r="H900">
        <v>1429</v>
      </c>
      <c r="I900">
        <v>1429</v>
      </c>
      <c r="J900">
        <v>1429</v>
      </c>
      <c r="L900" s="2">
        <v>0</v>
      </c>
      <c r="M900" s="2">
        <v>0</v>
      </c>
      <c r="N900" s="2">
        <v>0</v>
      </c>
      <c r="O900" s="2">
        <v>7.44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7.44</v>
      </c>
      <c r="V900" t="s">
        <v>55</v>
      </c>
    </row>
    <row r="901" spans="1:22" hidden="1">
      <c r="A901" t="s">
        <v>8120</v>
      </c>
      <c r="B901" t="s">
        <v>8138</v>
      </c>
      <c r="C901" t="s">
        <v>1</v>
      </c>
      <c r="D901" t="s">
        <v>7879</v>
      </c>
      <c r="E901" t="s">
        <v>7881</v>
      </c>
      <c r="F901" t="s">
        <v>7880</v>
      </c>
      <c r="G901">
        <v>1430</v>
      </c>
      <c r="H901">
        <v>1430</v>
      </c>
      <c r="I901">
        <v>1430</v>
      </c>
      <c r="J901">
        <v>1430</v>
      </c>
      <c r="L901" s="2">
        <v>0</v>
      </c>
      <c r="M901" s="2">
        <v>0</v>
      </c>
      <c r="N901" s="2">
        <v>0</v>
      </c>
      <c r="O901" s="2">
        <v>20.56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20.56</v>
      </c>
      <c r="V901" t="s">
        <v>55</v>
      </c>
    </row>
    <row r="902" spans="1:22" hidden="1">
      <c r="A902" t="s">
        <v>8120</v>
      </c>
      <c r="B902" t="s">
        <v>8139</v>
      </c>
      <c r="C902" t="s">
        <v>1</v>
      </c>
      <c r="D902" t="s">
        <v>7879</v>
      </c>
      <c r="E902" t="s">
        <v>7881</v>
      </c>
      <c r="F902" t="s">
        <v>7880</v>
      </c>
      <c r="G902">
        <v>1431</v>
      </c>
      <c r="H902">
        <v>1431</v>
      </c>
      <c r="I902">
        <v>1431</v>
      </c>
      <c r="J902">
        <v>1431</v>
      </c>
      <c r="L902" s="2">
        <v>0</v>
      </c>
      <c r="M902" s="2">
        <v>0</v>
      </c>
      <c r="N902" s="2">
        <v>0</v>
      </c>
      <c r="O902" s="2">
        <v>32.26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32.26</v>
      </c>
      <c r="V902" t="s">
        <v>55</v>
      </c>
    </row>
    <row r="903" spans="1:22" hidden="1">
      <c r="A903" t="s">
        <v>8120</v>
      </c>
      <c r="B903" t="s">
        <v>8139</v>
      </c>
      <c r="C903" t="s">
        <v>1</v>
      </c>
      <c r="D903" t="s">
        <v>7879</v>
      </c>
      <c r="E903" t="s">
        <v>7881</v>
      </c>
      <c r="F903" t="s">
        <v>7880</v>
      </c>
      <c r="G903">
        <v>1432</v>
      </c>
      <c r="H903">
        <v>1432</v>
      </c>
      <c r="I903">
        <v>1432</v>
      </c>
      <c r="J903">
        <v>1432</v>
      </c>
      <c r="L903" s="2">
        <v>0</v>
      </c>
      <c r="M903" s="2">
        <v>0</v>
      </c>
      <c r="N903" s="2">
        <v>0</v>
      </c>
      <c r="O903" s="2">
        <v>230.66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230.66</v>
      </c>
      <c r="V903" t="s">
        <v>55</v>
      </c>
    </row>
    <row r="904" spans="1:22" hidden="1">
      <c r="A904" t="s">
        <v>8120</v>
      </c>
      <c r="B904" t="s">
        <v>8148</v>
      </c>
      <c r="C904" t="s">
        <v>1</v>
      </c>
      <c r="D904" t="s">
        <v>7879</v>
      </c>
      <c r="E904" t="s">
        <v>7881</v>
      </c>
      <c r="F904" t="s">
        <v>7880</v>
      </c>
      <c r="G904">
        <v>1433</v>
      </c>
      <c r="H904">
        <v>1433</v>
      </c>
      <c r="I904">
        <v>1433</v>
      </c>
      <c r="J904">
        <v>1433</v>
      </c>
      <c r="L904" s="2">
        <v>0</v>
      </c>
      <c r="M904" s="2">
        <v>0</v>
      </c>
      <c r="N904" s="2">
        <v>0</v>
      </c>
      <c r="O904" s="2">
        <v>42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42</v>
      </c>
      <c r="V904" t="s">
        <v>55</v>
      </c>
    </row>
    <row r="905" spans="1:22" hidden="1">
      <c r="A905" t="s">
        <v>8120</v>
      </c>
      <c r="B905" t="s">
        <v>8148</v>
      </c>
      <c r="C905" t="s">
        <v>1</v>
      </c>
      <c r="D905" t="s">
        <v>7879</v>
      </c>
      <c r="E905" t="s">
        <v>7881</v>
      </c>
      <c r="F905" t="s">
        <v>7880</v>
      </c>
      <c r="G905">
        <v>1434</v>
      </c>
      <c r="H905">
        <v>1434</v>
      </c>
      <c r="I905">
        <v>1434</v>
      </c>
      <c r="J905">
        <v>1434</v>
      </c>
      <c r="L905" s="2">
        <v>0</v>
      </c>
      <c r="M905" s="2">
        <v>0</v>
      </c>
      <c r="N905" s="2">
        <v>0</v>
      </c>
      <c r="O905" s="2">
        <v>153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153</v>
      </c>
      <c r="V905" t="s">
        <v>55</v>
      </c>
    </row>
    <row r="906" spans="1:22" hidden="1">
      <c r="A906" t="s">
        <v>8120</v>
      </c>
      <c r="B906" t="s">
        <v>8148</v>
      </c>
      <c r="C906" t="s">
        <v>1</v>
      </c>
      <c r="D906" t="s">
        <v>7879</v>
      </c>
      <c r="E906" t="s">
        <v>7881</v>
      </c>
      <c r="F906" t="s">
        <v>7880</v>
      </c>
      <c r="G906">
        <v>1435</v>
      </c>
      <c r="H906">
        <v>1435</v>
      </c>
      <c r="I906">
        <v>1435</v>
      </c>
      <c r="J906">
        <v>1435</v>
      </c>
      <c r="L906" s="2">
        <v>0</v>
      </c>
      <c r="M906" s="2">
        <v>0</v>
      </c>
      <c r="N906" s="2">
        <v>0</v>
      </c>
      <c r="O906" s="2">
        <v>87.5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87.5</v>
      </c>
      <c r="V906" t="s">
        <v>55</v>
      </c>
    </row>
    <row r="907" spans="1:22" hidden="1">
      <c r="A907" t="s">
        <v>8120</v>
      </c>
      <c r="B907" t="s">
        <v>8148</v>
      </c>
      <c r="C907" t="s">
        <v>1</v>
      </c>
      <c r="D907" t="s">
        <v>7879</v>
      </c>
      <c r="E907" t="s">
        <v>7881</v>
      </c>
      <c r="F907" t="s">
        <v>7880</v>
      </c>
      <c r="G907">
        <v>1436</v>
      </c>
      <c r="H907">
        <v>1436</v>
      </c>
      <c r="I907">
        <v>1436</v>
      </c>
      <c r="J907">
        <v>1436</v>
      </c>
      <c r="L907" s="2">
        <v>0</v>
      </c>
      <c r="M907" s="2">
        <v>0</v>
      </c>
      <c r="N907" s="2">
        <v>0</v>
      </c>
      <c r="O907" s="2">
        <v>33.25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33.25</v>
      </c>
      <c r="V907" t="s">
        <v>55</v>
      </c>
    </row>
    <row r="908" spans="1:22" hidden="1">
      <c r="A908" t="s">
        <v>8120</v>
      </c>
      <c r="B908" t="s">
        <v>8148</v>
      </c>
      <c r="C908" t="s">
        <v>1</v>
      </c>
      <c r="D908" t="s">
        <v>7879</v>
      </c>
      <c r="E908" t="s">
        <v>7881</v>
      </c>
      <c r="F908" t="s">
        <v>7880</v>
      </c>
      <c r="G908">
        <v>1437</v>
      </c>
      <c r="H908">
        <v>1437</v>
      </c>
      <c r="I908">
        <v>1437</v>
      </c>
      <c r="J908">
        <v>1437</v>
      </c>
      <c r="L908" s="2">
        <v>0</v>
      </c>
      <c r="M908" s="2">
        <v>0</v>
      </c>
      <c r="N908" s="2">
        <v>0</v>
      </c>
      <c r="O908" s="2">
        <v>44.07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44.07</v>
      </c>
      <c r="V908" t="s">
        <v>55</v>
      </c>
    </row>
    <row r="909" spans="1:22" hidden="1">
      <c r="A909" t="s">
        <v>8120</v>
      </c>
      <c r="B909" t="s">
        <v>8148</v>
      </c>
      <c r="C909" t="s">
        <v>1</v>
      </c>
      <c r="D909" t="s">
        <v>7879</v>
      </c>
      <c r="E909" t="s">
        <v>7881</v>
      </c>
      <c r="F909" t="s">
        <v>7880</v>
      </c>
      <c r="G909">
        <v>1438</v>
      </c>
      <c r="H909">
        <v>1438</v>
      </c>
      <c r="I909">
        <v>1438</v>
      </c>
      <c r="J909">
        <v>1438</v>
      </c>
      <c r="L909" s="2">
        <v>0</v>
      </c>
      <c r="M909" s="2">
        <v>0</v>
      </c>
      <c r="N909" s="2">
        <v>0</v>
      </c>
      <c r="O909" s="2">
        <v>20.72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20.72</v>
      </c>
      <c r="V909" t="s">
        <v>55</v>
      </c>
    </row>
    <row r="910" spans="1:22" hidden="1">
      <c r="A910" t="s">
        <v>8120</v>
      </c>
      <c r="B910" t="s">
        <v>8127</v>
      </c>
      <c r="C910" t="s">
        <v>1</v>
      </c>
      <c r="D910" t="s">
        <v>7879</v>
      </c>
      <c r="E910" t="s">
        <v>7881</v>
      </c>
      <c r="F910" t="s">
        <v>7880</v>
      </c>
      <c r="G910">
        <v>1439</v>
      </c>
      <c r="H910">
        <v>1439</v>
      </c>
      <c r="I910">
        <v>1439</v>
      </c>
      <c r="J910">
        <v>1439</v>
      </c>
      <c r="L910" s="2">
        <v>0</v>
      </c>
      <c r="M910" s="2">
        <v>0</v>
      </c>
      <c r="N910" s="2">
        <v>0</v>
      </c>
      <c r="O910" s="2">
        <v>16.38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16.38</v>
      </c>
      <c r="V910" t="s">
        <v>55</v>
      </c>
    </row>
    <row r="911" spans="1:22" hidden="1">
      <c r="A911" t="s">
        <v>8120</v>
      </c>
      <c r="B911" t="s">
        <v>8127</v>
      </c>
      <c r="C911" t="s">
        <v>1</v>
      </c>
      <c r="D911" t="s">
        <v>7879</v>
      </c>
      <c r="E911" t="s">
        <v>7881</v>
      </c>
      <c r="F911" t="s">
        <v>7880</v>
      </c>
      <c r="G911">
        <v>1440</v>
      </c>
      <c r="H911">
        <v>1440</v>
      </c>
      <c r="I911">
        <v>1440</v>
      </c>
      <c r="J911">
        <v>1440</v>
      </c>
      <c r="L911" s="2">
        <v>0</v>
      </c>
      <c r="M911" s="2">
        <v>0</v>
      </c>
      <c r="N911" s="2">
        <v>0</v>
      </c>
      <c r="O911" s="2">
        <v>211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211</v>
      </c>
      <c r="V911" t="s">
        <v>55</v>
      </c>
    </row>
    <row r="912" spans="1:22" hidden="1">
      <c r="A912" t="s">
        <v>8120</v>
      </c>
      <c r="B912" t="s">
        <v>8140</v>
      </c>
      <c r="C912" t="s">
        <v>1</v>
      </c>
      <c r="D912" t="s">
        <v>7879</v>
      </c>
      <c r="E912" t="s">
        <v>7881</v>
      </c>
      <c r="F912" t="s">
        <v>7880</v>
      </c>
      <c r="G912">
        <v>1441</v>
      </c>
      <c r="H912">
        <v>1441</v>
      </c>
      <c r="I912">
        <v>1441</v>
      </c>
      <c r="J912">
        <v>1441</v>
      </c>
      <c r="L912" s="2">
        <v>0</v>
      </c>
      <c r="M912" s="2">
        <v>0</v>
      </c>
      <c r="N912" s="2">
        <v>0</v>
      </c>
      <c r="O912" s="2">
        <v>7.44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7.44</v>
      </c>
      <c r="V912" t="s">
        <v>55</v>
      </c>
    </row>
    <row r="913" spans="1:22" hidden="1">
      <c r="A913" t="s">
        <v>8120</v>
      </c>
      <c r="B913" t="s">
        <v>8140</v>
      </c>
      <c r="C913" t="s">
        <v>1</v>
      </c>
      <c r="D913" t="s">
        <v>7879</v>
      </c>
      <c r="E913" t="s">
        <v>7881</v>
      </c>
      <c r="F913" t="s">
        <v>7880</v>
      </c>
      <c r="G913">
        <v>1442</v>
      </c>
      <c r="H913">
        <v>1442</v>
      </c>
      <c r="I913">
        <v>1442</v>
      </c>
      <c r="J913">
        <v>1442</v>
      </c>
      <c r="L913" s="2">
        <v>0</v>
      </c>
      <c r="M913" s="2">
        <v>0</v>
      </c>
      <c r="N913" s="2">
        <v>0</v>
      </c>
      <c r="O913" s="2">
        <v>10.5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10.5</v>
      </c>
      <c r="V913" t="s">
        <v>55</v>
      </c>
    </row>
    <row r="914" spans="1:22" hidden="1">
      <c r="A914" t="s">
        <v>8120</v>
      </c>
      <c r="B914" t="s">
        <v>8140</v>
      </c>
      <c r="C914" t="s">
        <v>1</v>
      </c>
      <c r="D914" t="s">
        <v>7879</v>
      </c>
      <c r="E914" t="s">
        <v>7881</v>
      </c>
      <c r="F914" t="s">
        <v>7880</v>
      </c>
      <c r="G914">
        <v>1443</v>
      </c>
      <c r="H914">
        <v>1443</v>
      </c>
      <c r="I914">
        <v>1443</v>
      </c>
      <c r="J914">
        <v>1443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t="s">
        <v>55</v>
      </c>
    </row>
    <row r="915" spans="1:22" hidden="1">
      <c r="A915" t="s">
        <v>8120</v>
      </c>
      <c r="B915" t="s">
        <v>8141</v>
      </c>
      <c r="C915" t="s">
        <v>1</v>
      </c>
      <c r="D915" t="s">
        <v>7879</v>
      </c>
      <c r="E915" t="s">
        <v>7881</v>
      </c>
      <c r="F915" t="s">
        <v>7880</v>
      </c>
      <c r="G915">
        <v>1444</v>
      </c>
      <c r="H915">
        <v>1444</v>
      </c>
      <c r="I915">
        <v>1444</v>
      </c>
      <c r="J915">
        <v>1444</v>
      </c>
      <c r="L915" s="2">
        <v>0</v>
      </c>
      <c r="M915" s="2">
        <v>0</v>
      </c>
      <c r="N915" s="2">
        <v>0</v>
      </c>
      <c r="O915" s="2">
        <v>22.71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22.71</v>
      </c>
      <c r="V915" t="s">
        <v>55</v>
      </c>
    </row>
    <row r="916" spans="1:22" hidden="1">
      <c r="A916" t="s">
        <v>8120</v>
      </c>
      <c r="B916" t="s">
        <v>8141</v>
      </c>
      <c r="C916" t="s">
        <v>1</v>
      </c>
      <c r="D916" t="s">
        <v>7879</v>
      </c>
      <c r="E916" t="s">
        <v>7881</v>
      </c>
      <c r="F916" t="s">
        <v>7880</v>
      </c>
      <c r="G916">
        <v>1445</v>
      </c>
      <c r="H916">
        <v>1445</v>
      </c>
      <c r="I916">
        <v>1445</v>
      </c>
      <c r="J916">
        <v>1445</v>
      </c>
      <c r="L916" s="2">
        <v>0</v>
      </c>
      <c r="M916" s="2">
        <v>0</v>
      </c>
      <c r="N916" s="2">
        <v>0</v>
      </c>
      <c r="O916" s="2">
        <v>105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105</v>
      </c>
      <c r="V916" t="s">
        <v>55</v>
      </c>
    </row>
    <row r="917" spans="1:22" hidden="1">
      <c r="A917" t="s">
        <v>8120</v>
      </c>
      <c r="B917" t="s">
        <v>8141</v>
      </c>
      <c r="C917" t="s">
        <v>1</v>
      </c>
      <c r="D917" t="s">
        <v>7879</v>
      </c>
      <c r="E917" t="s">
        <v>7881</v>
      </c>
      <c r="F917" t="s">
        <v>7880</v>
      </c>
      <c r="G917">
        <v>1446</v>
      </c>
      <c r="H917">
        <v>1446</v>
      </c>
      <c r="I917">
        <v>1446</v>
      </c>
      <c r="J917">
        <v>1446</v>
      </c>
      <c r="L917" s="2">
        <v>0</v>
      </c>
      <c r="M917" s="2">
        <v>0</v>
      </c>
      <c r="N917" s="2">
        <v>0</v>
      </c>
      <c r="O917" s="2">
        <v>35.22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35.22</v>
      </c>
      <c r="V917" t="s">
        <v>55</v>
      </c>
    </row>
    <row r="918" spans="1:22" hidden="1">
      <c r="A918" t="s">
        <v>8120</v>
      </c>
      <c r="B918" t="s">
        <v>8141</v>
      </c>
      <c r="C918" t="s">
        <v>1</v>
      </c>
      <c r="D918" t="s">
        <v>7879</v>
      </c>
      <c r="E918" t="s">
        <v>7881</v>
      </c>
      <c r="F918" t="s">
        <v>7880</v>
      </c>
      <c r="G918">
        <v>1447</v>
      </c>
      <c r="H918">
        <v>1447</v>
      </c>
      <c r="I918">
        <v>1447</v>
      </c>
      <c r="J918">
        <v>1447</v>
      </c>
      <c r="L918" s="2">
        <v>0</v>
      </c>
      <c r="M918" s="2">
        <v>0</v>
      </c>
      <c r="N918" s="2">
        <v>0</v>
      </c>
      <c r="O918" s="2">
        <v>21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21</v>
      </c>
      <c r="V918" t="s">
        <v>55</v>
      </c>
    </row>
    <row r="919" spans="1:22" hidden="1">
      <c r="A919" t="s">
        <v>8120</v>
      </c>
      <c r="B919" t="s">
        <v>8141</v>
      </c>
      <c r="C919" t="s">
        <v>1</v>
      </c>
      <c r="D919" t="s">
        <v>7879</v>
      </c>
      <c r="E919" t="s">
        <v>7881</v>
      </c>
      <c r="F919" t="s">
        <v>7880</v>
      </c>
      <c r="G919">
        <v>1448</v>
      </c>
      <c r="H919">
        <v>1448</v>
      </c>
      <c r="I919">
        <v>1448</v>
      </c>
      <c r="J919">
        <v>1448</v>
      </c>
      <c r="L919" s="2">
        <v>0</v>
      </c>
      <c r="M919" s="2">
        <v>0</v>
      </c>
      <c r="N919" s="2">
        <v>0</v>
      </c>
      <c r="O919" s="2">
        <v>12.88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12.88</v>
      </c>
      <c r="V919" t="s">
        <v>55</v>
      </c>
    </row>
    <row r="920" spans="1:22" hidden="1">
      <c r="A920" t="s">
        <v>8120</v>
      </c>
      <c r="B920" t="s">
        <v>8141</v>
      </c>
      <c r="C920" t="s">
        <v>1</v>
      </c>
      <c r="D920" t="s">
        <v>7879</v>
      </c>
      <c r="E920" t="s">
        <v>7881</v>
      </c>
      <c r="F920" t="s">
        <v>7880</v>
      </c>
      <c r="G920">
        <v>1449</v>
      </c>
      <c r="H920">
        <v>1449</v>
      </c>
      <c r="I920">
        <v>1449</v>
      </c>
      <c r="J920">
        <v>1449</v>
      </c>
      <c r="L920" s="2">
        <v>0</v>
      </c>
      <c r="M920" s="2">
        <v>0</v>
      </c>
      <c r="N920" s="2">
        <v>0</v>
      </c>
      <c r="O920" s="2">
        <v>63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63</v>
      </c>
      <c r="V920" t="s">
        <v>55</v>
      </c>
    </row>
    <row r="921" spans="1:22" hidden="1">
      <c r="A921" t="s">
        <v>8120</v>
      </c>
      <c r="B921" t="s">
        <v>8141</v>
      </c>
      <c r="C921" t="s">
        <v>1</v>
      </c>
      <c r="D921" t="s">
        <v>7879</v>
      </c>
      <c r="E921" t="s">
        <v>7881</v>
      </c>
      <c r="F921" t="s">
        <v>7880</v>
      </c>
      <c r="G921">
        <v>1450</v>
      </c>
      <c r="H921">
        <v>1450</v>
      </c>
      <c r="I921">
        <v>1450</v>
      </c>
      <c r="J921">
        <v>1450</v>
      </c>
      <c r="L921" s="2">
        <v>0</v>
      </c>
      <c r="M921" s="2">
        <v>0</v>
      </c>
      <c r="N921" s="2">
        <v>0</v>
      </c>
      <c r="O921" s="2">
        <v>22.29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22.29</v>
      </c>
      <c r="V921" t="s">
        <v>55</v>
      </c>
    </row>
    <row r="922" spans="1:22" hidden="1">
      <c r="A922" t="s">
        <v>8120</v>
      </c>
      <c r="B922" t="s">
        <v>8142</v>
      </c>
      <c r="C922" t="s">
        <v>1</v>
      </c>
      <c r="D922" t="s">
        <v>7879</v>
      </c>
      <c r="E922" t="s">
        <v>7881</v>
      </c>
      <c r="F922" t="s">
        <v>7880</v>
      </c>
      <c r="G922">
        <v>1451</v>
      </c>
      <c r="H922">
        <v>1451</v>
      </c>
      <c r="I922">
        <v>1451</v>
      </c>
      <c r="J922">
        <v>1451</v>
      </c>
      <c r="L922" s="2">
        <v>0</v>
      </c>
      <c r="M922" s="2">
        <v>0</v>
      </c>
      <c r="N922" s="2">
        <v>0</v>
      </c>
      <c r="O922" s="2">
        <v>52.5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52.5</v>
      </c>
      <c r="V922" t="s">
        <v>55</v>
      </c>
    </row>
    <row r="923" spans="1:22" hidden="1">
      <c r="A923" t="s">
        <v>8120</v>
      </c>
      <c r="B923" t="s">
        <v>8142</v>
      </c>
      <c r="C923" t="s">
        <v>1</v>
      </c>
      <c r="D923" t="s">
        <v>7879</v>
      </c>
      <c r="E923" t="s">
        <v>7881</v>
      </c>
      <c r="F923" t="s">
        <v>7880</v>
      </c>
      <c r="G923">
        <v>1452</v>
      </c>
      <c r="H923">
        <v>1452</v>
      </c>
      <c r="I923">
        <v>1452</v>
      </c>
      <c r="J923">
        <v>1452</v>
      </c>
      <c r="L923" s="2">
        <v>0</v>
      </c>
      <c r="M923" s="2">
        <v>0</v>
      </c>
      <c r="N923" s="2">
        <v>0</v>
      </c>
      <c r="O923" s="2">
        <v>3.5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3.5</v>
      </c>
      <c r="V923" t="s">
        <v>55</v>
      </c>
    </row>
    <row r="924" spans="1:22" hidden="1">
      <c r="A924" t="s">
        <v>8120</v>
      </c>
      <c r="B924" t="s">
        <v>8142</v>
      </c>
      <c r="C924" t="s">
        <v>1</v>
      </c>
      <c r="D924" t="s">
        <v>7879</v>
      </c>
      <c r="E924" t="s">
        <v>7881</v>
      </c>
      <c r="F924" t="s">
        <v>7880</v>
      </c>
      <c r="G924">
        <v>1453</v>
      </c>
      <c r="H924">
        <v>1453</v>
      </c>
      <c r="I924">
        <v>1453</v>
      </c>
      <c r="J924">
        <v>1453</v>
      </c>
      <c r="L924" s="2">
        <v>0</v>
      </c>
      <c r="M924" s="2">
        <v>0</v>
      </c>
      <c r="N924" s="2">
        <v>0</v>
      </c>
      <c r="O924" s="2">
        <v>139.09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139.09</v>
      </c>
      <c r="V924" t="s">
        <v>55</v>
      </c>
    </row>
    <row r="925" spans="1:22" hidden="1">
      <c r="A925" t="s">
        <v>8120</v>
      </c>
      <c r="B925" t="s">
        <v>8142</v>
      </c>
      <c r="C925" t="s">
        <v>1</v>
      </c>
      <c r="D925" t="s">
        <v>7879</v>
      </c>
      <c r="E925" t="s">
        <v>7881</v>
      </c>
      <c r="F925" t="s">
        <v>7880</v>
      </c>
      <c r="G925">
        <v>1454</v>
      </c>
      <c r="H925">
        <v>1454</v>
      </c>
      <c r="I925">
        <v>1454</v>
      </c>
      <c r="J925">
        <v>1454</v>
      </c>
      <c r="L925" s="2">
        <v>0</v>
      </c>
      <c r="M925" s="2">
        <v>0</v>
      </c>
      <c r="N925" s="2">
        <v>0</v>
      </c>
      <c r="O925" s="2">
        <v>10.5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10.5</v>
      </c>
      <c r="V925" t="s">
        <v>55</v>
      </c>
    </row>
    <row r="926" spans="1:22" hidden="1">
      <c r="A926" t="s">
        <v>8120</v>
      </c>
      <c r="B926" t="s">
        <v>8142</v>
      </c>
      <c r="C926" t="s">
        <v>1</v>
      </c>
      <c r="D926" t="s">
        <v>7879</v>
      </c>
      <c r="E926" t="s">
        <v>7881</v>
      </c>
      <c r="F926" t="s">
        <v>7880</v>
      </c>
      <c r="G926">
        <v>1455</v>
      </c>
      <c r="H926">
        <v>1455</v>
      </c>
      <c r="I926">
        <v>1455</v>
      </c>
      <c r="J926">
        <v>1455</v>
      </c>
      <c r="L926" s="2">
        <v>0</v>
      </c>
      <c r="M926" s="2">
        <v>0</v>
      </c>
      <c r="N926" s="2">
        <v>0</v>
      </c>
      <c r="O926" s="2">
        <v>63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63</v>
      </c>
      <c r="V926" t="s">
        <v>55</v>
      </c>
    </row>
    <row r="927" spans="1:22" hidden="1">
      <c r="A927" t="s">
        <v>8120</v>
      </c>
      <c r="B927" t="s">
        <v>8142</v>
      </c>
      <c r="C927" t="s">
        <v>1</v>
      </c>
      <c r="D927" t="s">
        <v>7879</v>
      </c>
      <c r="E927" t="s">
        <v>7881</v>
      </c>
      <c r="F927" t="s">
        <v>7880</v>
      </c>
      <c r="G927">
        <v>1456</v>
      </c>
      <c r="H927">
        <v>1456</v>
      </c>
      <c r="I927">
        <v>1456</v>
      </c>
      <c r="J927">
        <v>1456</v>
      </c>
      <c r="L927" s="2">
        <v>0</v>
      </c>
      <c r="M927" s="2">
        <v>0</v>
      </c>
      <c r="N927" s="2">
        <v>0</v>
      </c>
      <c r="O927" s="2">
        <v>105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105</v>
      </c>
      <c r="V927" t="s">
        <v>55</v>
      </c>
    </row>
    <row r="928" spans="1:22" hidden="1">
      <c r="A928" t="s">
        <v>8120</v>
      </c>
      <c r="B928" t="s">
        <v>8143</v>
      </c>
      <c r="C928" t="s">
        <v>1</v>
      </c>
      <c r="D928" t="s">
        <v>7879</v>
      </c>
      <c r="E928" t="s">
        <v>7881</v>
      </c>
      <c r="F928" t="s">
        <v>7880</v>
      </c>
      <c r="G928">
        <v>1457</v>
      </c>
      <c r="H928">
        <v>1457</v>
      </c>
      <c r="I928">
        <v>1457</v>
      </c>
      <c r="J928">
        <v>1457</v>
      </c>
      <c r="L928" s="2">
        <v>0</v>
      </c>
      <c r="M928" s="2">
        <v>0</v>
      </c>
      <c r="N928" s="2">
        <v>0</v>
      </c>
      <c r="O928" s="2">
        <v>233.26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233.26</v>
      </c>
      <c r="V928" t="s">
        <v>55</v>
      </c>
    </row>
    <row r="929" spans="1:22" hidden="1">
      <c r="A929" t="s">
        <v>8120</v>
      </c>
      <c r="B929" t="s">
        <v>8143</v>
      </c>
      <c r="C929" t="s">
        <v>1</v>
      </c>
      <c r="D929" t="s">
        <v>7879</v>
      </c>
      <c r="E929" t="s">
        <v>7881</v>
      </c>
      <c r="F929" t="s">
        <v>7880</v>
      </c>
      <c r="G929">
        <v>1458</v>
      </c>
      <c r="H929">
        <v>1458</v>
      </c>
      <c r="I929">
        <v>1458</v>
      </c>
      <c r="J929">
        <v>1458</v>
      </c>
      <c r="L929" s="2">
        <v>0</v>
      </c>
      <c r="M929" s="2">
        <v>0</v>
      </c>
      <c r="N929" s="2">
        <v>0</v>
      </c>
      <c r="O929" s="2">
        <v>101.25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101.25</v>
      </c>
      <c r="V929" t="s">
        <v>55</v>
      </c>
    </row>
    <row r="930" spans="1:22" hidden="1">
      <c r="A930" t="s">
        <v>8120</v>
      </c>
      <c r="B930" t="s">
        <v>8143</v>
      </c>
      <c r="C930" t="s">
        <v>1</v>
      </c>
      <c r="D930" t="s">
        <v>7879</v>
      </c>
      <c r="E930" t="s">
        <v>7881</v>
      </c>
      <c r="F930" t="s">
        <v>7880</v>
      </c>
      <c r="G930">
        <v>1459</v>
      </c>
      <c r="H930">
        <v>1459</v>
      </c>
      <c r="I930">
        <v>1459</v>
      </c>
      <c r="J930">
        <v>1459</v>
      </c>
      <c r="L930" s="2">
        <v>0</v>
      </c>
      <c r="M930" s="2">
        <v>0</v>
      </c>
      <c r="N930" s="2">
        <v>0</v>
      </c>
      <c r="O930" s="2">
        <v>115.26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115.26</v>
      </c>
      <c r="V930" t="s">
        <v>55</v>
      </c>
    </row>
    <row r="931" spans="1:22" hidden="1">
      <c r="A931" t="s">
        <v>8120</v>
      </c>
      <c r="B931" t="s">
        <v>8144</v>
      </c>
      <c r="C931" t="s">
        <v>1</v>
      </c>
      <c r="D931" t="s">
        <v>7879</v>
      </c>
      <c r="E931" t="s">
        <v>7881</v>
      </c>
      <c r="F931" t="s">
        <v>7880</v>
      </c>
      <c r="G931">
        <v>1460</v>
      </c>
      <c r="H931">
        <v>1460</v>
      </c>
      <c r="I931">
        <v>1460</v>
      </c>
      <c r="J931">
        <v>1460</v>
      </c>
      <c r="L931" s="2">
        <v>0</v>
      </c>
      <c r="M931" s="2">
        <v>0</v>
      </c>
      <c r="N931" s="2">
        <v>0</v>
      </c>
      <c r="O931" s="2">
        <v>10.5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10.5</v>
      </c>
      <c r="V931" t="s">
        <v>55</v>
      </c>
    </row>
    <row r="932" spans="1:22" hidden="1">
      <c r="A932" t="s">
        <v>8120</v>
      </c>
      <c r="B932" t="s">
        <v>8144</v>
      </c>
      <c r="C932" t="s">
        <v>1</v>
      </c>
      <c r="D932" t="s">
        <v>7879</v>
      </c>
      <c r="E932" t="s">
        <v>7881</v>
      </c>
      <c r="F932" t="s">
        <v>7880</v>
      </c>
      <c r="G932">
        <v>1461</v>
      </c>
      <c r="H932">
        <v>1461</v>
      </c>
      <c r="I932">
        <v>1461</v>
      </c>
      <c r="J932">
        <v>1461</v>
      </c>
      <c r="L932" s="2">
        <v>0</v>
      </c>
      <c r="M932" s="2">
        <v>0</v>
      </c>
      <c r="N932" s="2">
        <v>0</v>
      </c>
      <c r="O932" s="2">
        <v>3.72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3.72</v>
      </c>
      <c r="V932" t="s">
        <v>55</v>
      </c>
    </row>
    <row r="933" spans="1:22" hidden="1">
      <c r="A933" t="s">
        <v>8120</v>
      </c>
      <c r="B933" t="s">
        <v>8144</v>
      </c>
      <c r="C933" t="s">
        <v>1</v>
      </c>
      <c r="D933" t="s">
        <v>7879</v>
      </c>
      <c r="E933" t="s">
        <v>7881</v>
      </c>
      <c r="F933" t="s">
        <v>7880</v>
      </c>
      <c r="G933">
        <v>1462</v>
      </c>
      <c r="H933">
        <v>1462</v>
      </c>
      <c r="I933">
        <v>1462</v>
      </c>
      <c r="J933">
        <v>1462</v>
      </c>
      <c r="L933" s="2">
        <v>0</v>
      </c>
      <c r="M933" s="2">
        <v>0</v>
      </c>
      <c r="N933" s="2">
        <v>0</v>
      </c>
      <c r="O933" s="2">
        <v>7.44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7.44</v>
      </c>
      <c r="V933" t="s">
        <v>55</v>
      </c>
    </row>
    <row r="934" spans="1:22" hidden="1">
      <c r="A934" t="s">
        <v>8120</v>
      </c>
      <c r="B934" t="s">
        <v>8144</v>
      </c>
      <c r="C934" t="s">
        <v>1</v>
      </c>
      <c r="D934" t="s">
        <v>7879</v>
      </c>
      <c r="E934" t="s">
        <v>7881</v>
      </c>
      <c r="F934" t="s">
        <v>7880</v>
      </c>
      <c r="G934">
        <v>1463</v>
      </c>
      <c r="H934">
        <v>1463</v>
      </c>
      <c r="I934">
        <v>1463</v>
      </c>
      <c r="J934">
        <v>1463</v>
      </c>
      <c r="L934" s="2">
        <v>0</v>
      </c>
      <c r="M934" s="2">
        <v>0</v>
      </c>
      <c r="N934" s="2">
        <v>0</v>
      </c>
      <c r="O934" s="2">
        <v>7.44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7.44</v>
      </c>
      <c r="V934" t="s">
        <v>55</v>
      </c>
    </row>
    <row r="935" spans="1:22" hidden="1">
      <c r="A935" t="s">
        <v>8120</v>
      </c>
      <c r="B935" t="s">
        <v>8144</v>
      </c>
      <c r="C935" t="s">
        <v>1</v>
      </c>
      <c r="D935" t="s">
        <v>7879</v>
      </c>
      <c r="E935" t="s">
        <v>7881</v>
      </c>
      <c r="F935" t="s">
        <v>7880</v>
      </c>
      <c r="G935">
        <v>1464</v>
      </c>
      <c r="H935">
        <v>1464</v>
      </c>
      <c r="I935">
        <v>1464</v>
      </c>
      <c r="J935">
        <v>1464</v>
      </c>
      <c r="L935" s="2">
        <v>0</v>
      </c>
      <c r="M935" s="2">
        <v>0</v>
      </c>
      <c r="N935" s="2">
        <v>0</v>
      </c>
      <c r="O935" s="2">
        <v>7.44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7.44</v>
      </c>
      <c r="V935" t="s">
        <v>55</v>
      </c>
    </row>
    <row r="936" spans="1:22" hidden="1">
      <c r="A936" t="s">
        <v>8120</v>
      </c>
      <c r="B936" t="s">
        <v>8144</v>
      </c>
      <c r="C936" t="s">
        <v>1</v>
      </c>
      <c r="D936" t="s">
        <v>7879</v>
      </c>
      <c r="E936" t="s">
        <v>7881</v>
      </c>
      <c r="F936" t="s">
        <v>7880</v>
      </c>
      <c r="G936">
        <v>1465</v>
      </c>
      <c r="H936">
        <v>1465</v>
      </c>
      <c r="I936">
        <v>1465</v>
      </c>
      <c r="J936">
        <v>1465</v>
      </c>
      <c r="L936" s="2">
        <v>0</v>
      </c>
      <c r="M936" s="2">
        <v>0</v>
      </c>
      <c r="N936" s="2">
        <v>0</v>
      </c>
      <c r="O936" s="2">
        <v>7.44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7.44</v>
      </c>
      <c r="V936" t="s">
        <v>55</v>
      </c>
    </row>
    <row r="937" spans="1:22" hidden="1">
      <c r="A937" t="s">
        <v>8120</v>
      </c>
      <c r="B937" t="s">
        <v>8144</v>
      </c>
      <c r="C937" t="s">
        <v>1</v>
      </c>
      <c r="D937" t="s">
        <v>7879</v>
      </c>
      <c r="E937" t="s">
        <v>7881</v>
      </c>
      <c r="F937" t="s">
        <v>7880</v>
      </c>
      <c r="G937">
        <v>1466</v>
      </c>
      <c r="H937">
        <v>1466</v>
      </c>
      <c r="I937">
        <v>1466</v>
      </c>
      <c r="J937">
        <v>1466</v>
      </c>
      <c r="L937" s="2">
        <v>0</v>
      </c>
      <c r="M937" s="2">
        <v>0</v>
      </c>
      <c r="N937" s="2">
        <v>0</v>
      </c>
      <c r="O937" s="2">
        <v>216.65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216.65</v>
      </c>
      <c r="V937" t="s">
        <v>55</v>
      </c>
    </row>
    <row r="938" spans="1:22" hidden="1">
      <c r="A938" t="s">
        <v>8120</v>
      </c>
      <c r="B938" t="s">
        <v>8128</v>
      </c>
      <c r="C938" t="s">
        <v>1</v>
      </c>
      <c r="D938" t="s">
        <v>7879</v>
      </c>
      <c r="E938" t="s">
        <v>7881</v>
      </c>
      <c r="F938" t="s">
        <v>7880</v>
      </c>
      <c r="G938">
        <v>1467</v>
      </c>
      <c r="H938">
        <v>1467</v>
      </c>
      <c r="I938">
        <v>1467</v>
      </c>
      <c r="J938">
        <v>1467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t="s">
        <v>55</v>
      </c>
    </row>
    <row r="939" spans="1:22" hidden="1">
      <c r="A939" t="s">
        <v>8120</v>
      </c>
      <c r="B939" t="s">
        <v>8128</v>
      </c>
      <c r="C939" t="s">
        <v>1</v>
      </c>
      <c r="D939" t="s">
        <v>7879</v>
      </c>
      <c r="E939" t="s">
        <v>7881</v>
      </c>
      <c r="F939" t="s">
        <v>7880</v>
      </c>
      <c r="G939">
        <v>1468</v>
      </c>
      <c r="H939">
        <v>1468</v>
      </c>
      <c r="I939">
        <v>1468</v>
      </c>
      <c r="J939">
        <v>1468</v>
      </c>
      <c r="L939" s="2">
        <v>0</v>
      </c>
      <c r="M939" s="2">
        <v>0</v>
      </c>
      <c r="N939" s="2">
        <v>0</v>
      </c>
      <c r="O939" s="2">
        <v>22.71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22.71</v>
      </c>
      <c r="V939" t="s">
        <v>55</v>
      </c>
    </row>
    <row r="940" spans="1:22" hidden="1">
      <c r="A940" t="s">
        <v>8120</v>
      </c>
      <c r="B940" t="s">
        <v>8128</v>
      </c>
      <c r="C940" t="s">
        <v>1</v>
      </c>
      <c r="D940" t="s">
        <v>7879</v>
      </c>
      <c r="E940" t="s">
        <v>7881</v>
      </c>
      <c r="F940" t="s">
        <v>7880</v>
      </c>
      <c r="G940">
        <v>1469</v>
      </c>
      <c r="H940">
        <v>1469</v>
      </c>
      <c r="I940">
        <v>1469</v>
      </c>
      <c r="J940">
        <v>1469</v>
      </c>
      <c r="L940" s="2">
        <v>0</v>
      </c>
      <c r="M940" s="2">
        <v>0</v>
      </c>
      <c r="N940" s="2">
        <v>0</v>
      </c>
      <c r="O940" s="2">
        <v>14.87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14.87</v>
      </c>
      <c r="V940" t="s">
        <v>55</v>
      </c>
    </row>
    <row r="941" spans="1:22" hidden="1">
      <c r="A941" t="s">
        <v>8120</v>
      </c>
      <c r="B941" t="s">
        <v>8128</v>
      </c>
      <c r="C941" t="s">
        <v>1</v>
      </c>
      <c r="D941" t="s">
        <v>7879</v>
      </c>
      <c r="E941" t="s">
        <v>7881</v>
      </c>
      <c r="F941" t="s">
        <v>7880</v>
      </c>
      <c r="G941">
        <v>1470</v>
      </c>
      <c r="H941">
        <v>1470</v>
      </c>
      <c r="I941">
        <v>1470</v>
      </c>
      <c r="J941">
        <v>1470</v>
      </c>
      <c r="L941" s="2">
        <v>0</v>
      </c>
      <c r="M941" s="2">
        <v>0</v>
      </c>
      <c r="N941" s="2">
        <v>0</v>
      </c>
      <c r="O941" s="2">
        <v>10.5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10.5</v>
      </c>
      <c r="V941" t="s">
        <v>55</v>
      </c>
    </row>
    <row r="942" spans="1:22" hidden="1">
      <c r="A942" t="s">
        <v>8120</v>
      </c>
      <c r="B942" t="s">
        <v>8128</v>
      </c>
      <c r="C942" t="s">
        <v>1</v>
      </c>
      <c r="D942" t="s">
        <v>7879</v>
      </c>
      <c r="E942" t="s">
        <v>7881</v>
      </c>
      <c r="F942" t="s">
        <v>7880</v>
      </c>
      <c r="G942">
        <v>1471</v>
      </c>
      <c r="H942">
        <v>1471</v>
      </c>
      <c r="I942">
        <v>1471</v>
      </c>
      <c r="J942">
        <v>1471</v>
      </c>
      <c r="L942" s="2">
        <v>0</v>
      </c>
      <c r="M942" s="2">
        <v>0</v>
      </c>
      <c r="N942" s="2">
        <v>0</v>
      </c>
      <c r="O942" s="2">
        <v>7.44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7.44</v>
      </c>
      <c r="V942" t="s">
        <v>55</v>
      </c>
    </row>
    <row r="943" spans="1:22" hidden="1">
      <c r="A943" t="s">
        <v>8120</v>
      </c>
      <c r="B943" t="s">
        <v>8128</v>
      </c>
      <c r="C943" t="s">
        <v>1</v>
      </c>
      <c r="D943" t="s">
        <v>7879</v>
      </c>
      <c r="E943" t="s">
        <v>7881</v>
      </c>
      <c r="F943" t="s">
        <v>7880</v>
      </c>
      <c r="G943">
        <v>1472</v>
      </c>
      <c r="H943">
        <v>1472</v>
      </c>
      <c r="I943">
        <v>1472</v>
      </c>
      <c r="J943">
        <v>1472</v>
      </c>
      <c r="L943" s="2">
        <v>0</v>
      </c>
      <c r="M943" s="2">
        <v>0</v>
      </c>
      <c r="N943" s="2">
        <v>0</v>
      </c>
      <c r="O943" s="2">
        <v>232.83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232.83</v>
      </c>
      <c r="V943" t="s">
        <v>55</v>
      </c>
    </row>
    <row r="944" spans="1:22" hidden="1">
      <c r="A944" t="s">
        <v>8120</v>
      </c>
      <c r="B944" t="s">
        <v>8128</v>
      </c>
      <c r="C944" t="s">
        <v>1</v>
      </c>
      <c r="D944" t="s">
        <v>7879</v>
      </c>
      <c r="E944" t="s">
        <v>7881</v>
      </c>
      <c r="F944" t="s">
        <v>7880</v>
      </c>
      <c r="G944">
        <v>1473</v>
      </c>
      <c r="H944">
        <v>1473</v>
      </c>
      <c r="I944">
        <v>1473</v>
      </c>
      <c r="J944">
        <v>1473</v>
      </c>
      <c r="L944" s="2">
        <v>0</v>
      </c>
      <c r="M944" s="2">
        <v>0</v>
      </c>
      <c r="N944" s="2">
        <v>0</v>
      </c>
      <c r="O944" s="2">
        <v>61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61</v>
      </c>
      <c r="V944" t="s">
        <v>55</v>
      </c>
    </row>
    <row r="945" spans="1:22" hidden="1">
      <c r="A945" t="s">
        <v>8120</v>
      </c>
      <c r="B945" t="s">
        <v>8128</v>
      </c>
      <c r="C945" t="s">
        <v>1</v>
      </c>
      <c r="D945" t="s">
        <v>7879</v>
      </c>
      <c r="E945" t="s">
        <v>7881</v>
      </c>
      <c r="F945" t="s">
        <v>7880</v>
      </c>
      <c r="G945">
        <v>1474</v>
      </c>
      <c r="H945">
        <v>1474</v>
      </c>
      <c r="I945">
        <v>1474</v>
      </c>
      <c r="J945">
        <v>1474</v>
      </c>
      <c r="L945" s="2">
        <v>0</v>
      </c>
      <c r="M945" s="2">
        <v>0</v>
      </c>
      <c r="N945" s="2">
        <v>0</v>
      </c>
      <c r="O945" s="2">
        <v>50.62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50.62</v>
      </c>
      <c r="V945" t="s">
        <v>55</v>
      </c>
    </row>
    <row r="946" spans="1:22" hidden="1">
      <c r="A946" t="s">
        <v>8120</v>
      </c>
      <c r="B946" t="s">
        <v>8129</v>
      </c>
      <c r="C946" t="s">
        <v>1</v>
      </c>
      <c r="D946" t="s">
        <v>7879</v>
      </c>
      <c r="E946" t="s">
        <v>7881</v>
      </c>
      <c r="F946" t="s">
        <v>7880</v>
      </c>
      <c r="G946">
        <v>1475</v>
      </c>
      <c r="H946">
        <v>1475</v>
      </c>
      <c r="I946">
        <v>1475</v>
      </c>
      <c r="J946">
        <v>1475</v>
      </c>
      <c r="L946" s="2">
        <v>0</v>
      </c>
      <c r="M946" s="2">
        <v>0</v>
      </c>
      <c r="N946" s="2">
        <v>0</v>
      </c>
      <c r="O946" s="2">
        <v>56.96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56.96</v>
      </c>
      <c r="V946" t="s">
        <v>55</v>
      </c>
    </row>
    <row r="947" spans="1:22" hidden="1">
      <c r="A947" t="s">
        <v>8120</v>
      </c>
      <c r="B947" t="s">
        <v>8129</v>
      </c>
      <c r="C947" t="s">
        <v>1</v>
      </c>
      <c r="D947" t="s">
        <v>7879</v>
      </c>
      <c r="E947" t="s">
        <v>7881</v>
      </c>
      <c r="F947" t="s">
        <v>7880</v>
      </c>
      <c r="G947">
        <v>1476</v>
      </c>
      <c r="H947">
        <v>1476</v>
      </c>
      <c r="I947">
        <v>1476</v>
      </c>
      <c r="J947">
        <v>1476</v>
      </c>
      <c r="L947" s="2">
        <v>0</v>
      </c>
      <c r="M947" s="2">
        <v>0</v>
      </c>
      <c r="N947" s="2">
        <v>0</v>
      </c>
      <c r="O947" s="2">
        <v>26.16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26.16</v>
      </c>
      <c r="V947" t="s">
        <v>55</v>
      </c>
    </row>
    <row r="948" spans="1:22" hidden="1">
      <c r="A948" t="s">
        <v>8120</v>
      </c>
      <c r="B948" t="s">
        <v>8129</v>
      </c>
      <c r="C948" t="s">
        <v>1</v>
      </c>
      <c r="D948" t="s">
        <v>7879</v>
      </c>
      <c r="E948" t="s">
        <v>7881</v>
      </c>
      <c r="F948" t="s">
        <v>7880</v>
      </c>
      <c r="G948">
        <v>1477</v>
      </c>
      <c r="H948">
        <v>1477</v>
      </c>
      <c r="I948">
        <v>1477</v>
      </c>
      <c r="J948">
        <v>1477</v>
      </c>
      <c r="L948" s="2">
        <v>0</v>
      </c>
      <c r="M948" s="2">
        <v>0</v>
      </c>
      <c r="N948" s="2">
        <v>0</v>
      </c>
      <c r="O948" s="2">
        <v>42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42</v>
      </c>
      <c r="V948" t="s">
        <v>55</v>
      </c>
    </row>
    <row r="949" spans="1:22" hidden="1">
      <c r="A949" t="s">
        <v>8120</v>
      </c>
      <c r="B949" t="s">
        <v>8129</v>
      </c>
      <c r="C949" t="s">
        <v>1</v>
      </c>
      <c r="D949" t="s">
        <v>7879</v>
      </c>
      <c r="E949" t="s">
        <v>7881</v>
      </c>
      <c r="F949" t="s">
        <v>7880</v>
      </c>
      <c r="G949">
        <v>1478</v>
      </c>
      <c r="H949">
        <v>1478</v>
      </c>
      <c r="I949">
        <v>1478</v>
      </c>
      <c r="J949">
        <v>1478</v>
      </c>
      <c r="L949" s="2">
        <v>0</v>
      </c>
      <c r="M949" s="2">
        <v>0</v>
      </c>
      <c r="N949" s="2">
        <v>0</v>
      </c>
      <c r="O949" s="2">
        <v>21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21</v>
      </c>
      <c r="V949" t="s">
        <v>55</v>
      </c>
    </row>
    <row r="950" spans="1:22" hidden="1">
      <c r="A950" t="s">
        <v>8120</v>
      </c>
      <c r="B950" t="s">
        <v>8129</v>
      </c>
      <c r="C950" t="s">
        <v>1</v>
      </c>
      <c r="D950" t="s">
        <v>7879</v>
      </c>
      <c r="E950" t="s">
        <v>7881</v>
      </c>
      <c r="F950" t="s">
        <v>7880</v>
      </c>
      <c r="G950">
        <v>1479</v>
      </c>
      <c r="H950">
        <v>1479</v>
      </c>
      <c r="I950">
        <v>1479</v>
      </c>
      <c r="J950">
        <v>1479</v>
      </c>
      <c r="L950" s="2">
        <v>0</v>
      </c>
      <c r="M950" s="2">
        <v>0</v>
      </c>
      <c r="N950" s="2">
        <v>0</v>
      </c>
      <c r="O950" s="2">
        <v>10.5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10.5</v>
      </c>
      <c r="V950" t="s">
        <v>55</v>
      </c>
    </row>
    <row r="951" spans="1:22" hidden="1">
      <c r="A951" t="s">
        <v>8120</v>
      </c>
      <c r="B951" t="s">
        <v>8129</v>
      </c>
      <c r="C951" t="s">
        <v>1</v>
      </c>
      <c r="D951" t="s">
        <v>7879</v>
      </c>
      <c r="E951" t="s">
        <v>7881</v>
      </c>
      <c r="F951" t="s">
        <v>7880</v>
      </c>
      <c r="G951">
        <v>1480</v>
      </c>
      <c r="H951">
        <v>1480</v>
      </c>
      <c r="I951">
        <v>1480</v>
      </c>
      <c r="J951">
        <v>1480</v>
      </c>
      <c r="L951" s="2">
        <v>0</v>
      </c>
      <c r="M951" s="2">
        <v>0</v>
      </c>
      <c r="N951" s="2">
        <v>0</v>
      </c>
      <c r="O951" s="2">
        <v>7.44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7.44</v>
      </c>
      <c r="V951" t="s">
        <v>55</v>
      </c>
    </row>
    <row r="952" spans="1:22" hidden="1">
      <c r="A952" t="s">
        <v>8120</v>
      </c>
      <c r="B952" t="s">
        <v>8129</v>
      </c>
      <c r="C952" t="s">
        <v>1</v>
      </c>
      <c r="D952" t="s">
        <v>7879</v>
      </c>
      <c r="E952" t="s">
        <v>7881</v>
      </c>
      <c r="F952" t="s">
        <v>7880</v>
      </c>
      <c r="G952">
        <v>1481</v>
      </c>
      <c r="H952">
        <v>1481</v>
      </c>
      <c r="I952">
        <v>1481</v>
      </c>
      <c r="J952">
        <v>1481</v>
      </c>
      <c r="L952" s="2">
        <v>0</v>
      </c>
      <c r="M952" s="2">
        <v>0</v>
      </c>
      <c r="N952" s="2">
        <v>0</v>
      </c>
      <c r="O952" s="2">
        <v>63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63</v>
      </c>
      <c r="V952" t="s">
        <v>55</v>
      </c>
    </row>
    <row r="953" spans="1:22" hidden="1">
      <c r="A953" t="s">
        <v>8120</v>
      </c>
      <c r="B953" t="s">
        <v>8129</v>
      </c>
      <c r="C953" t="s">
        <v>1</v>
      </c>
      <c r="D953" t="s">
        <v>7879</v>
      </c>
      <c r="E953" t="s">
        <v>7881</v>
      </c>
      <c r="F953" t="s">
        <v>7880</v>
      </c>
      <c r="G953">
        <v>1482</v>
      </c>
      <c r="H953">
        <v>1482</v>
      </c>
      <c r="I953">
        <v>1482</v>
      </c>
      <c r="J953">
        <v>1482</v>
      </c>
      <c r="L953" s="2">
        <v>0</v>
      </c>
      <c r="M953" s="2">
        <v>0</v>
      </c>
      <c r="N953" s="2">
        <v>0</v>
      </c>
      <c r="O953" s="2">
        <v>43.5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43.5</v>
      </c>
      <c r="V953" t="s">
        <v>55</v>
      </c>
    </row>
    <row r="954" spans="1:22" hidden="1">
      <c r="A954" t="s">
        <v>8120</v>
      </c>
      <c r="B954" t="s">
        <v>8129</v>
      </c>
      <c r="C954" t="s">
        <v>1</v>
      </c>
      <c r="D954" t="s">
        <v>7879</v>
      </c>
      <c r="E954" t="s">
        <v>7881</v>
      </c>
      <c r="F954" t="s">
        <v>7880</v>
      </c>
      <c r="G954">
        <v>1483</v>
      </c>
      <c r="H954">
        <v>1483</v>
      </c>
      <c r="I954">
        <v>1483</v>
      </c>
      <c r="J954">
        <v>1483</v>
      </c>
      <c r="L954" s="2">
        <v>0</v>
      </c>
      <c r="M954" s="2">
        <v>0</v>
      </c>
      <c r="N954" s="2">
        <v>0</v>
      </c>
      <c r="O954" s="2">
        <v>38.26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38.26</v>
      </c>
      <c r="V954" t="s">
        <v>55</v>
      </c>
    </row>
    <row r="955" spans="1:22" hidden="1">
      <c r="A955" t="s">
        <v>8120</v>
      </c>
      <c r="B955" t="s">
        <v>8129</v>
      </c>
      <c r="C955" t="s">
        <v>1</v>
      </c>
      <c r="D955" t="s">
        <v>7879</v>
      </c>
      <c r="E955" t="s">
        <v>7881</v>
      </c>
      <c r="F955" t="s">
        <v>7880</v>
      </c>
      <c r="G955">
        <v>1484</v>
      </c>
      <c r="H955">
        <v>1484</v>
      </c>
      <c r="I955">
        <v>1484</v>
      </c>
      <c r="J955">
        <v>1484</v>
      </c>
      <c r="L955" s="2">
        <v>0</v>
      </c>
      <c r="M955" s="2">
        <v>0</v>
      </c>
      <c r="N955" s="2">
        <v>0</v>
      </c>
      <c r="O955" s="2">
        <v>61.02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61.02</v>
      </c>
      <c r="V955" t="s">
        <v>55</v>
      </c>
    </row>
    <row r="956" spans="1:22" hidden="1">
      <c r="A956" t="s">
        <v>8120</v>
      </c>
      <c r="B956" t="s">
        <v>8129</v>
      </c>
      <c r="C956" t="s">
        <v>1</v>
      </c>
      <c r="D956" t="s">
        <v>7879</v>
      </c>
      <c r="E956" t="s">
        <v>7881</v>
      </c>
      <c r="F956" t="s">
        <v>7880</v>
      </c>
      <c r="G956">
        <v>1485</v>
      </c>
      <c r="H956">
        <v>1485</v>
      </c>
      <c r="I956">
        <v>1485</v>
      </c>
      <c r="J956">
        <v>1485</v>
      </c>
      <c r="L956" s="2">
        <v>0</v>
      </c>
      <c r="M956" s="2">
        <v>0</v>
      </c>
      <c r="N956" s="2">
        <v>0</v>
      </c>
      <c r="O956" s="2">
        <v>25.32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25.32</v>
      </c>
      <c r="V956" t="s">
        <v>55</v>
      </c>
    </row>
    <row r="957" spans="1:22" hidden="1">
      <c r="A957" t="s">
        <v>8120</v>
      </c>
      <c r="B957" t="s">
        <v>8130</v>
      </c>
      <c r="C957" t="s">
        <v>1</v>
      </c>
      <c r="D957" t="s">
        <v>7879</v>
      </c>
      <c r="E957" t="s">
        <v>7881</v>
      </c>
      <c r="F957" t="s">
        <v>7880</v>
      </c>
      <c r="G957">
        <v>1486</v>
      </c>
      <c r="H957">
        <v>1486</v>
      </c>
      <c r="I957">
        <v>1486</v>
      </c>
      <c r="J957">
        <v>1486</v>
      </c>
      <c r="L957" s="2">
        <v>0</v>
      </c>
      <c r="M957" s="2">
        <v>0</v>
      </c>
      <c r="N957" s="2">
        <v>0</v>
      </c>
      <c r="O957" s="2">
        <v>320.76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320.76</v>
      </c>
      <c r="V957" t="s">
        <v>55</v>
      </c>
    </row>
    <row r="958" spans="1:22" hidden="1">
      <c r="A958" t="s">
        <v>8120</v>
      </c>
      <c r="B958" t="s">
        <v>8130</v>
      </c>
      <c r="C958" t="s">
        <v>1</v>
      </c>
      <c r="D958" t="s">
        <v>7879</v>
      </c>
      <c r="E958" t="s">
        <v>7881</v>
      </c>
      <c r="F958" t="s">
        <v>7880</v>
      </c>
      <c r="G958">
        <v>1487</v>
      </c>
      <c r="H958">
        <v>1487</v>
      </c>
      <c r="I958">
        <v>1487</v>
      </c>
      <c r="J958">
        <v>1487</v>
      </c>
      <c r="L958" s="2">
        <v>0</v>
      </c>
      <c r="M958" s="2">
        <v>0</v>
      </c>
      <c r="N958" s="2">
        <v>0</v>
      </c>
      <c r="O958" s="2">
        <v>42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42</v>
      </c>
      <c r="V958" t="s">
        <v>55</v>
      </c>
    </row>
    <row r="959" spans="1:22" hidden="1">
      <c r="A959" t="s">
        <v>8120</v>
      </c>
      <c r="B959" t="s">
        <v>8130</v>
      </c>
      <c r="C959" t="s">
        <v>1</v>
      </c>
      <c r="D959" t="s">
        <v>7879</v>
      </c>
      <c r="E959" t="s">
        <v>7881</v>
      </c>
      <c r="F959" t="s">
        <v>7880</v>
      </c>
      <c r="G959">
        <v>1488</v>
      </c>
      <c r="H959">
        <v>1488</v>
      </c>
      <c r="I959">
        <v>1488</v>
      </c>
      <c r="J959">
        <v>1488</v>
      </c>
      <c r="L959" s="2">
        <v>0</v>
      </c>
      <c r="M959" s="2">
        <v>0</v>
      </c>
      <c r="N959" s="2">
        <v>0</v>
      </c>
      <c r="O959" s="2">
        <v>21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21</v>
      </c>
      <c r="V959" t="s">
        <v>55</v>
      </c>
    </row>
    <row r="960" spans="1:22" hidden="1">
      <c r="A960" t="s">
        <v>8120</v>
      </c>
      <c r="B960" t="s">
        <v>8130</v>
      </c>
      <c r="C960" t="s">
        <v>1</v>
      </c>
      <c r="D960" t="s">
        <v>7879</v>
      </c>
      <c r="E960" t="s">
        <v>7881</v>
      </c>
      <c r="F960" t="s">
        <v>7880</v>
      </c>
      <c r="G960">
        <v>1489</v>
      </c>
      <c r="H960">
        <v>1489</v>
      </c>
      <c r="I960">
        <v>1489</v>
      </c>
      <c r="J960">
        <v>1489</v>
      </c>
      <c r="L960" s="2">
        <v>0</v>
      </c>
      <c r="M960" s="2">
        <v>0</v>
      </c>
      <c r="N960" s="2">
        <v>0</v>
      </c>
      <c r="O960" s="2">
        <v>1593.6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1593.6</v>
      </c>
      <c r="V960" t="s">
        <v>55</v>
      </c>
    </row>
    <row r="961" spans="1:22" hidden="1">
      <c r="A961" t="s">
        <v>8120</v>
      </c>
      <c r="B961" t="s">
        <v>8130</v>
      </c>
      <c r="C961" t="s">
        <v>1</v>
      </c>
      <c r="D961" t="s">
        <v>7879</v>
      </c>
      <c r="E961" t="s">
        <v>7881</v>
      </c>
      <c r="F961" t="s">
        <v>7880</v>
      </c>
      <c r="G961">
        <v>1490</v>
      </c>
      <c r="H961">
        <v>1490</v>
      </c>
      <c r="I961">
        <v>1490</v>
      </c>
      <c r="J961">
        <v>1490</v>
      </c>
      <c r="L961" s="2">
        <v>0</v>
      </c>
      <c r="M961" s="2">
        <v>0</v>
      </c>
      <c r="N961" s="2">
        <v>0</v>
      </c>
      <c r="O961" s="2">
        <v>105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105</v>
      </c>
      <c r="V961" t="s">
        <v>55</v>
      </c>
    </row>
    <row r="962" spans="1:22" hidden="1">
      <c r="A962" t="s">
        <v>8120</v>
      </c>
      <c r="B962" t="s">
        <v>8131</v>
      </c>
      <c r="C962" t="s">
        <v>1</v>
      </c>
      <c r="D962" t="s">
        <v>7879</v>
      </c>
      <c r="E962" t="s">
        <v>7881</v>
      </c>
      <c r="F962" t="s">
        <v>7880</v>
      </c>
      <c r="G962">
        <v>1491</v>
      </c>
      <c r="H962">
        <v>1491</v>
      </c>
      <c r="I962">
        <v>1491</v>
      </c>
      <c r="J962">
        <v>1491</v>
      </c>
      <c r="L962" s="2">
        <v>0</v>
      </c>
      <c r="M962" s="2">
        <v>0</v>
      </c>
      <c r="N962" s="2">
        <v>0</v>
      </c>
      <c r="O962" s="2">
        <v>189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189</v>
      </c>
      <c r="V962" t="s">
        <v>55</v>
      </c>
    </row>
    <row r="963" spans="1:22" hidden="1">
      <c r="A963" t="s">
        <v>8120</v>
      </c>
      <c r="B963" t="s">
        <v>8131</v>
      </c>
      <c r="C963" t="s">
        <v>1</v>
      </c>
      <c r="D963" t="s">
        <v>7879</v>
      </c>
      <c r="E963" t="s">
        <v>7881</v>
      </c>
      <c r="F963" t="s">
        <v>7880</v>
      </c>
      <c r="G963">
        <v>1492</v>
      </c>
      <c r="H963">
        <v>1492</v>
      </c>
      <c r="I963">
        <v>1492</v>
      </c>
      <c r="J963">
        <v>1492</v>
      </c>
      <c r="L963" s="2">
        <v>0</v>
      </c>
      <c r="M963" s="2">
        <v>0</v>
      </c>
      <c r="N963" s="2">
        <v>0</v>
      </c>
      <c r="O963" s="2">
        <v>127.36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127.36</v>
      </c>
      <c r="V963" t="s">
        <v>55</v>
      </c>
    </row>
    <row r="964" spans="1:22" hidden="1">
      <c r="A964" t="s">
        <v>8120</v>
      </c>
      <c r="B964" t="s">
        <v>8131</v>
      </c>
      <c r="C964" t="s">
        <v>1</v>
      </c>
      <c r="D964" t="s">
        <v>7879</v>
      </c>
      <c r="E964" t="s">
        <v>7881</v>
      </c>
      <c r="F964" t="s">
        <v>7880</v>
      </c>
      <c r="G964">
        <v>1493</v>
      </c>
      <c r="H964">
        <v>1493</v>
      </c>
      <c r="I964">
        <v>1493</v>
      </c>
      <c r="J964">
        <v>1493</v>
      </c>
      <c r="L964" s="2">
        <v>0</v>
      </c>
      <c r="M964" s="2">
        <v>0</v>
      </c>
      <c r="N964" s="2">
        <v>0</v>
      </c>
      <c r="O964" s="2">
        <v>77.25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77.25</v>
      </c>
      <c r="V964" t="s">
        <v>55</v>
      </c>
    </row>
    <row r="965" spans="1:22" hidden="1">
      <c r="A965" t="s">
        <v>8120</v>
      </c>
      <c r="B965" t="s">
        <v>8131</v>
      </c>
      <c r="C965" t="s">
        <v>1</v>
      </c>
      <c r="D965" t="s">
        <v>7879</v>
      </c>
      <c r="E965" t="s">
        <v>7881</v>
      </c>
      <c r="F965" t="s">
        <v>7880</v>
      </c>
      <c r="G965">
        <v>1494</v>
      </c>
      <c r="H965">
        <v>1494</v>
      </c>
      <c r="I965">
        <v>1494</v>
      </c>
      <c r="J965">
        <v>1494</v>
      </c>
      <c r="L965" s="2">
        <v>0</v>
      </c>
      <c r="M965" s="2">
        <v>0</v>
      </c>
      <c r="N965" s="2">
        <v>0</v>
      </c>
      <c r="O965" s="2">
        <v>716.26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716.26</v>
      </c>
      <c r="V965" t="s">
        <v>55</v>
      </c>
    </row>
    <row r="966" spans="1:22" hidden="1">
      <c r="A966" t="s">
        <v>8120</v>
      </c>
      <c r="B966" t="s">
        <v>8145</v>
      </c>
      <c r="C966" t="s">
        <v>1</v>
      </c>
      <c r="D966" t="s">
        <v>7879</v>
      </c>
      <c r="E966" t="s">
        <v>7881</v>
      </c>
      <c r="F966" t="s">
        <v>7880</v>
      </c>
      <c r="G966">
        <v>1495</v>
      </c>
      <c r="H966">
        <v>1495</v>
      </c>
      <c r="I966">
        <v>1495</v>
      </c>
      <c r="J966">
        <v>1495</v>
      </c>
      <c r="L966" s="2">
        <v>0</v>
      </c>
      <c r="M966" s="2">
        <v>0</v>
      </c>
      <c r="N966" s="2">
        <v>0</v>
      </c>
      <c r="O966" s="2">
        <v>26.15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26.15</v>
      </c>
      <c r="V966" t="s">
        <v>55</v>
      </c>
    </row>
    <row r="967" spans="1:22" hidden="1">
      <c r="A967" t="s">
        <v>8120</v>
      </c>
      <c r="B967" t="s">
        <v>8145</v>
      </c>
      <c r="C967" t="s">
        <v>1</v>
      </c>
      <c r="D967" t="s">
        <v>7879</v>
      </c>
      <c r="E967" t="s">
        <v>7881</v>
      </c>
      <c r="F967" t="s">
        <v>7880</v>
      </c>
      <c r="G967">
        <v>1496</v>
      </c>
      <c r="H967">
        <v>1496</v>
      </c>
      <c r="I967">
        <v>1496</v>
      </c>
      <c r="J967">
        <v>1496</v>
      </c>
      <c r="L967" s="2">
        <v>0</v>
      </c>
      <c r="M967" s="2">
        <v>0</v>
      </c>
      <c r="N967" s="2">
        <v>0</v>
      </c>
      <c r="O967" s="2">
        <v>590.26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590.26</v>
      </c>
      <c r="V967" t="s">
        <v>55</v>
      </c>
    </row>
    <row r="968" spans="1:22" hidden="1">
      <c r="A968" t="s">
        <v>8120</v>
      </c>
      <c r="B968" t="s">
        <v>8145</v>
      </c>
      <c r="C968" t="s">
        <v>1</v>
      </c>
      <c r="D968" t="s">
        <v>7879</v>
      </c>
      <c r="E968" t="s">
        <v>7881</v>
      </c>
      <c r="F968" t="s">
        <v>7880</v>
      </c>
      <c r="G968">
        <v>1497</v>
      </c>
      <c r="H968">
        <v>1497</v>
      </c>
      <c r="I968">
        <v>1497</v>
      </c>
      <c r="J968">
        <v>1497</v>
      </c>
      <c r="L968" s="2">
        <v>0</v>
      </c>
      <c r="M968" s="2">
        <v>0</v>
      </c>
      <c r="N968" s="2">
        <v>0</v>
      </c>
      <c r="O968" s="2">
        <v>87.5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87.5</v>
      </c>
      <c r="V968" t="s">
        <v>55</v>
      </c>
    </row>
    <row r="969" spans="1:22" hidden="1">
      <c r="A969" t="s">
        <v>8120</v>
      </c>
      <c r="B969" t="s">
        <v>8145</v>
      </c>
      <c r="C969" t="s">
        <v>1</v>
      </c>
      <c r="D969" t="s">
        <v>7879</v>
      </c>
      <c r="E969" t="s">
        <v>7881</v>
      </c>
      <c r="F969" t="s">
        <v>7880</v>
      </c>
      <c r="G969">
        <v>1498</v>
      </c>
      <c r="H969">
        <v>1498</v>
      </c>
      <c r="I969">
        <v>1498</v>
      </c>
      <c r="J969">
        <v>1498</v>
      </c>
      <c r="L969" s="2">
        <v>0</v>
      </c>
      <c r="M969" s="2">
        <v>0</v>
      </c>
      <c r="N969" s="2">
        <v>0</v>
      </c>
      <c r="O969" s="2">
        <v>63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63</v>
      </c>
      <c r="V969" t="s">
        <v>55</v>
      </c>
    </row>
    <row r="970" spans="1:22" hidden="1">
      <c r="A970" t="s">
        <v>8120</v>
      </c>
      <c r="B970" t="s">
        <v>8145</v>
      </c>
      <c r="C970" t="s">
        <v>1</v>
      </c>
      <c r="D970" t="s">
        <v>7879</v>
      </c>
      <c r="E970" t="s">
        <v>7881</v>
      </c>
      <c r="F970" t="s">
        <v>7880</v>
      </c>
      <c r="G970">
        <v>1499</v>
      </c>
      <c r="H970">
        <v>1499</v>
      </c>
      <c r="I970">
        <v>1499</v>
      </c>
      <c r="J970">
        <v>1499</v>
      </c>
      <c r="L970" s="2">
        <v>0</v>
      </c>
      <c r="M970" s="2">
        <v>0</v>
      </c>
      <c r="N970" s="2">
        <v>0</v>
      </c>
      <c r="O970" s="2">
        <v>695.26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695.26</v>
      </c>
      <c r="V970" t="s">
        <v>55</v>
      </c>
    </row>
    <row r="971" spans="1:22" hidden="1">
      <c r="A971" t="s">
        <v>8120</v>
      </c>
      <c r="B971" t="s">
        <v>8133</v>
      </c>
      <c r="C971" t="s">
        <v>1</v>
      </c>
      <c r="D971" t="s">
        <v>7879</v>
      </c>
      <c r="E971" t="s">
        <v>7881</v>
      </c>
      <c r="F971" t="s">
        <v>7880</v>
      </c>
      <c r="G971">
        <v>1500</v>
      </c>
      <c r="H971">
        <v>1500</v>
      </c>
      <c r="I971">
        <v>1500</v>
      </c>
      <c r="J971">
        <v>1500</v>
      </c>
      <c r="L971" s="2">
        <v>0</v>
      </c>
      <c r="M971" s="2">
        <v>0</v>
      </c>
      <c r="N971" s="2">
        <v>0</v>
      </c>
      <c r="O971" s="2">
        <v>42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42</v>
      </c>
      <c r="V971" t="s">
        <v>55</v>
      </c>
    </row>
    <row r="972" spans="1:22" hidden="1">
      <c r="A972" t="s">
        <v>8120</v>
      </c>
      <c r="B972" t="s">
        <v>8133</v>
      </c>
      <c r="C972" t="s">
        <v>1</v>
      </c>
      <c r="D972" t="s">
        <v>7879</v>
      </c>
      <c r="E972" t="s">
        <v>7881</v>
      </c>
      <c r="F972" t="s">
        <v>7880</v>
      </c>
      <c r="G972">
        <v>1501</v>
      </c>
      <c r="H972">
        <v>1501</v>
      </c>
      <c r="I972">
        <v>1501</v>
      </c>
      <c r="J972">
        <v>1501</v>
      </c>
      <c r="L972" s="2">
        <v>0</v>
      </c>
      <c r="M972" s="2">
        <v>0</v>
      </c>
      <c r="N972" s="2">
        <v>0</v>
      </c>
      <c r="O972" s="2">
        <v>14.16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14.16</v>
      </c>
      <c r="V972" t="s">
        <v>55</v>
      </c>
    </row>
    <row r="973" spans="1:22" hidden="1">
      <c r="A973" t="s">
        <v>8120</v>
      </c>
      <c r="B973" t="s">
        <v>8134</v>
      </c>
      <c r="C973" t="s">
        <v>1</v>
      </c>
      <c r="D973" t="s">
        <v>7879</v>
      </c>
      <c r="E973" t="s">
        <v>7881</v>
      </c>
      <c r="F973" t="s">
        <v>7880</v>
      </c>
      <c r="G973">
        <v>1502</v>
      </c>
      <c r="H973">
        <v>1502</v>
      </c>
      <c r="I973">
        <v>1502</v>
      </c>
      <c r="J973">
        <v>1502</v>
      </c>
      <c r="L973" s="2">
        <v>0</v>
      </c>
      <c r="M973" s="2">
        <v>0</v>
      </c>
      <c r="N973" s="2">
        <v>0</v>
      </c>
      <c r="O973" s="2">
        <v>170.26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170.26</v>
      </c>
      <c r="V973" t="s">
        <v>55</v>
      </c>
    </row>
    <row r="974" spans="1:22" hidden="1">
      <c r="A974" t="s">
        <v>8120</v>
      </c>
      <c r="B974" t="s">
        <v>8134</v>
      </c>
      <c r="C974" t="s">
        <v>1</v>
      </c>
      <c r="D974" t="s">
        <v>7879</v>
      </c>
      <c r="E974" t="s">
        <v>7881</v>
      </c>
      <c r="F974" t="s">
        <v>7880</v>
      </c>
      <c r="G974">
        <v>1503</v>
      </c>
      <c r="H974">
        <v>1503</v>
      </c>
      <c r="I974">
        <v>1503</v>
      </c>
      <c r="J974">
        <v>1503</v>
      </c>
      <c r="L974" s="2">
        <v>0</v>
      </c>
      <c r="M974" s="2">
        <v>0</v>
      </c>
      <c r="N974" s="2">
        <v>0</v>
      </c>
      <c r="O974" s="2">
        <v>212.26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212.26</v>
      </c>
      <c r="V974" t="s">
        <v>55</v>
      </c>
    </row>
    <row r="975" spans="1:22" hidden="1">
      <c r="A975" t="s">
        <v>8120</v>
      </c>
      <c r="B975" t="s">
        <v>8134</v>
      </c>
      <c r="C975" t="s">
        <v>1</v>
      </c>
      <c r="D975" t="s">
        <v>7879</v>
      </c>
      <c r="E975" t="s">
        <v>7881</v>
      </c>
      <c r="F975" t="s">
        <v>7880</v>
      </c>
      <c r="G975">
        <v>1504</v>
      </c>
      <c r="H975">
        <v>1504</v>
      </c>
      <c r="I975">
        <v>1504</v>
      </c>
      <c r="J975">
        <v>1504</v>
      </c>
      <c r="L975" s="2">
        <v>0</v>
      </c>
      <c r="M975" s="2">
        <v>0</v>
      </c>
      <c r="N975" s="2">
        <v>0</v>
      </c>
      <c r="O975" s="2">
        <v>702.26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702.26</v>
      </c>
      <c r="V975" t="s">
        <v>55</v>
      </c>
    </row>
    <row r="976" spans="1:22" hidden="1">
      <c r="A976" t="s">
        <v>8120</v>
      </c>
      <c r="B976" t="s">
        <v>8134</v>
      </c>
      <c r="C976" t="s">
        <v>1</v>
      </c>
      <c r="D976" t="s">
        <v>7879</v>
      </c>
      <c r="E976" t="s">
        <v>7881</v>
      </c>
      <c r="F976" t="s">
        <v>7880</v>
      </c>
      <c r="G976">
        <v>1505</v>
      </c>
      <c r="H976">
        <v>1505</v>
      </c>
      <c r="I976">
        <v>1505</v>
      </c>
      <c r="J976">
        <v>1505</v>
      </c>
      <c r="L976" s="2">
        <v>0</v>
      </c>
      <c r="M976" s="2">
        <v>0</v>
      </c>
      <c r="N976" s="2">
        <v>0</v>
      </c>
      <c r="O976" s="2">
        <v>756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756</v>
      </c>
      <c r="V976" t="s">
        <v>55</v>
      </c>
    </row>
    <row r="977" spans="1:22" hidden="1">
      <c r="A977" t="s">
        <v>8120</v>
      </c>
      <c r="B977" t="s">
        <v>8135</v>
      </c>
      <c r="C977" t="s">
        <v>1</v>
      </c>
      <c r="D977" t="s">
        <v>7879</v>
      </c>
      <c r="E977" t="s">
        <v>7881</v>
      </c>
      <c r="F977" t="s">
        <v>7880</v>
      </c>
      <c r="G977">
        <v>1506</v>
      </c>
      <c r="H977">
        <v>1506</v>
      </c>
      <c r="I977">
        <v>1506</v>
      </c>
      <c r="J977">
        <v>1506</v>
      </c>
      <c r="L977" s="2">
        <v>0</v>
      </c>
      <c r="M977" s="2">
        <v>0</v>
      </c>
      <c r="N977" s="2">
        <v>0</v>
      </c>
      <c r="O977" s="2">
        <v>7.44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7.44</v>
      </c>
      <c r="V977" t="s">
        <v>55</v>
      </c>
    </row>
    <row r="978" spans="1:22" hidden="1">
      <c r="A978" t="s">
        <v>8120</v>
      </c>
      <c r="B978" t="s">
        <v>8135</v>
      </c>
      <c r="C978" t="s">
        <v>1</v>
      </c>
      <c r="D978" t="s">
        <v>7879</v>
      </c>
      <c r="E978" t="s">
        <v>7881</v>
      </c>
      <c r="F978" t="s">
        <v>7880</v>
      </c>
      <c r="G978">
        <v>1508</v>
      </c>
      <c r="H978">
        <v>1508</v>
      </c>
      <c r="I978">
        <v>1508</v>
      </c>
      <c r="J978">
        <v>1508</v>
      </c>
      <c r="L978" s="2">
        <v>0</v>
      </c>
      <c r="M978" s="2">
        <v>0</v>
      </c>
      <c r="N978" s="2">
        <v>0</v>
      </c>
      <c r="O978" s="2">
        <v>42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42</v>
      </c>
      <c r="V978" t="s">
        <v>55</v>
      </c>
    </row>
    <row r="979" spans="1:22" hidden="1">
      <c r="A979" t="s">
        <v>8120</v>
      </c>
      <c r="B979" t="s">
        <v>8135</v>
      </c>
      <c r="C979" t="s">
        <v>1</v>
      </c>
      <c r="D979" t="s">
        <v>7879</v>
      </c>
      <c r="E979" t="s">
        <v>7881</v>
      </c>
      <c r="F979" t="s">
        <v>7880</v>
      </c>
      <c r="G979">
        <v>1509</v>
      </c>
      <c r="H979">
        <v>1509</v>
      </c>
      <c r="I979">
        <v>1509</v>
      </c>
      <c r="J979">
        <v>1509</v>
      </c>
      <c r="L979" s="2">
        <v>0</v>
      </c>
      <c r="M979" s="2">
        <v>0</v>
      </c>
      <c r="N979" s="2">
        <v>0</v>
      </c>
      <c r="O979" s="2">
        <v>100.06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100.06</v>
      </c>
      <c r="V979" t="s">
        <v>55</v>
      </c>
    </row>
    <row r="980" spans="1:22" hidden="1">
      <c r="A980" t="s">
        <v>8120</v>
      </c>
      <c r="B980" t="s">
        <v>8135</v>
      </c>
      <c r="C980" t="s">
        <v>1</v>
      </c>
      <c r="D980" t="s">
        <v>7879</v>
      </c>
      <c r="E980" t="s">
        <v>7881</v>
      </c>
      <c r="F980" t="s">
        <v>7880</v>
      </c>
      <c r="G980">
        <v>1510</v>
      </c>
      <c r="H980">
        <v>1510</v>
      </c>
      <c r="I980">
        <v>1510</v>
      </c>
      <c r="J980">
        <v>1510</v>
      </c>
      <c r="L980" s="2">
        <v>0</v>
      </c>
      <c r="M980" s="2">
        <v>0</v>
      </c>
      <c r="N980" s="2">
        <v>0</v>
      </c>
      <c r="O980" s="2">
        <v>674.26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674.26</v>
      </c>
      <c r="V980" t="s">
        <v>55</v>
      </c>
    </row>
    <row r="981" spans="1:22" hidden="1">
      <c r="A981" t="s">
        <v>8120</v>
      </c>
      <c r="B981" t="s">
        <v>8146</v>
      </c>
      <c r="C981" t="s">
        <v>1</v>
      </c>
      <c r="D981" t="s">
        <v>7879</v>
      </c>
      <c r="E981" t="s">
        <v>7881</v>
      </c>
      <c r="F981" t="s">
        <v>7880</v>
      </c>
      <c r="G981">
        <v>1511</v>
      </c>
      <c r="H981">
        <v>1511</v>
      </c>
      <c r="I981">
        <v>1511</v>
      </c>
      <c r="J981">
        <v>1511</v>
      </c>
      <c r="L981" s="2">
        <v>0</v>
      </c>
      <c r="M981" s="2">
        <v>0</v>
      </c>
      <c r="N981" s="2">
        <v>0</v>
      </c>
      <c r="O981" s="2">
        <v>10.72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10.72</v>
      </c>
      <c r="V981" t="s">
        <v>55</v>
      </c>
    </row>
    <row r="982" spans="1:22" hidden="1">
      <c r="A982" t="s">
        <v>8120</v>
      </c>
      <c r="B982" t="s">
        <v>8146</v>
      </c>
      <c r="C982" t="s">
        <v>1</v>
      </c>
      <c r="D982" t="s">
        <v>7879</v>
      </c>
      <c r="E982" t="s">
        <v>7881</v>
      </c>
      <c r="F982" t="s">
        <v>7880</v>
      </c>
      <c r="G982">
        <v>1512</v>
      </c>
      <c r="H982">
        <v>1512</v>
      </c>
      <c r="I982">
        <v>1512</v>
      </c>
      <c r="J982">
        <v>1512</v>
      </c>
      <c r="L982" s="2">
        <v>0</v>
      </c>
      <c r="M982" s="2">
        <v>0</v>
      </c>
      <c r="N982" s="2">
        <v>0</v>
      </c>
      <c r="O982" s="2">
        <v>7.44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7.44</v>
      </c>
      <c r="V982" t="s">
        <v>55</v>
      </c>
    </row>
    <row r="983" spans="1:22" hidden="1">
      <c r="A983" t="s">
        <v>8120</v>
      </c>
      <c r="B983" t="s">
        <v>8146</v>
      </c>
      <c r="C983" t="s">
        <v>1</v>
      </c>
      <c r="D983" t="s">
        <v>7879</v>
      </c>
      <c r="E983" t="s">
        <v>7881</v>
      </c>
      <c r="F983" t="s">
        <v>7880</v>
      </c>
      <c r="G983">
        <v>1513</v>
      </c>
      <c r="H983">
        <v>1513</v>
      </c>
      <c r="I983">
        <v>1513</v>
      </c>
      <c r="J983">
        <v>1513</v>
      </c>
      <c r="L983" s="2">
        <v>0</v>
      </c>
      <c r="M983" s="2">
        <v>0</v>
      </c>
      <c r="N983" s="2">
        <v>0</v>
      </c>
      <c r="O983" s="2">
        <v>7.44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7.44</v>
      </c>
      <c r="V983" t="s">
        <v>55</v>
      </c>
    </row>
    <row r="984" spans="1:22" hidden="1">
      <c r="A984" t="s">
        <v>8120</v>
      </c>
      <c r="B984" t="s">
        <v>8146</v>
      </c>
      <c r="C984" t="s">
        <v>1</v>
      </c>
      <c r="D984" t="s">
        <v>7879</v>
      </c>
      <c r="E984" t="s">
        <v>7881</v>
      </c>
      <c r="F984" t="s">
        <v>7880</v>
      </c>
      <c r="G984">
        <v>1511</v>
      </c>
      <c r="H984">
        <v>1511</v>
      </c>
      <c r="I984">
        <v>1511</v>
      </c>
      <c r="J984">
        <v>1511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t="s">
        <v>55</v>
      </c>
    </row>
    <row r="985" spans="1:22" hidden="1">
      <c r="A985" t="s">
        <v>8120</v>
      </c>
      <c r="B985" t="s">
        <v>8146</v>
      </c>
      <c r="C985" t="s">
        <v>1</v>
      </c>
      <c r="D985" t="s">
        <v>7879</v>
      </c>
      <c r="E985" t="s">
        <v>7881</v>
      </c>
      <c r="F985" t="s">
        <v>7880</v>
      </c>
      <c r="G985">
        <v>1512</v>
      </c>
      <c r="H985">
        <v>1512</v>
      </c>
      <c r="I985">
        <v>1512</v>
      </c>
      <c r="J985">
        <v>1512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t="s">
        <v>55</v>
      </c>
    </row>
    <row r="986" spans="1:22" hidden="1">
      <c r="A986" t="s">
        <v>8120</v>
      </c>
      <c r="B986" t="s">
        <v>8146</v>
      </c>
      <c r="C986" t="s">
        <v>1</v>
      </c>
      <c r="D986" t="s">
        <v>7879</v>
      </c>
      <c r="E986" t="s">
        <v>7881</v>
      </c>
      <c r="F986" t="s">
        <v>7880</v>
      </c>
      <c r="G986">
        <v>1513</v>
      </c>
      <c r="H986">
        <v>1513</v>
      </c>
      <c r="I986">
        <v>1513</v>
      </c>
      <c r="J986">
        <v>1513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t="s">
        <v>55</v>
      </c>
    </row>
    <row r="987" spans="1:22" hidden="1">
      <c r="A987" t="s">
        <v>8120</v>
      </c>
      <c r="B987" t="s">
        <v>8146</v>
      </c>
      <c r="C987" t="s">
        <v>1</v>
      </c>
      <c r="D987" t="s">
        <v>7879</v>
      </c>
      <c r="E987" t="s">
        <v>7881</v>
      </c>
      <c r="F987" t="s">
        <v>7880</v>
      </c>
      <c r="G987">
        <v>1514</v>
      </c>
      <c r="H987">
        <v>1514</v>
      </c>
      <c r="I987">
        <v>1514</v>
      </c>
      <c r="J987">
        <v>1514</v>
      </c>
      <c r="L987" s="2">
        <v>0</v>
      </c>
      <c r="M987" s="2">
        <v>0</v>
      </c>
      <c r="N987" s="2">
        <v>0</v>
      </c>
      <c r="O987" s="2">
        <v>101.28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101.28</v>
      </c>
      <c r="V987" t="s">
        <v>55</v>
      </c>
    </row>
    <row r="988" spans="1:22" hidden="1">
      <c r="A988" t="s">
        <v>8120</v>
      </c>
      <c r="B988" t="s">
        <v>8146</v>
      </c>
      <c r="C988" t="s">
        <v>1</v>
      </c>
      <c r="D988" t="s">
        <v>7879</v>
      </c>
      <c r="E988" t="s">
        <v>7881</v>
      </c>
      <c r="F988" t="s">
        <v>7880</v>
      </c>
      <c r="G988">
        <v>1515</v>
      </c>
      <c r="H988">
        <v>1515</v>
      </c>
      <c r="I988">
        <v>1515</v>
      </c>
      <c r="J988">
        <v>1515</v>
      </c>
      <c r="L988" s="2">
        <v>0</v>
      </c>
      <c r="M988" s="2">
        <v>0</v>
      </c>
      <c r="N988" s="2">
        <v>0</v>
      </c>
      <c r="O988" s="2">
        <v>52.5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52.5</v>
      </c>
      <c r="V988" t="s">
        <v>55</v>
      </c>
    </row>
    <row r="989" spans="1:22" hidden="1">
      <c r="A989" t="s">
        <v>8120</v>
      </c>
      <c r="B989" t="s">
        <v>8147</v>
      </c>
      <c r="C989" t="s">
        <v>1</v>
      </c>
      <c r="D989" t="s">
        <v>7879</v>
      </c>
      <c r="E989" t="s">
        <v>7881</v>
      </c>
      <c r="F989" t="s">
        <v>7880</v>
      </c>
      <c r="G989">
        <v>1516</v>
      </c>
      <c r="H989">
        <v>1516</v>
      </c>
      <c r="I989">
        <v>1516</v>
      </c>
      <c r="J989">
        <v>1516</v>
      </c>
      <c r="L989" s="2">
        <v>0</v>
      </c>
      <c r="M989" s="2">
        <v>0</v>
      </c>
      <c r="N989" s="2">
        <v>0</v>
      </c>
      <c r="O989" s="2">
        <v>77.95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77.95</v>
      </c>
      <c r="V989" t="s">
        <v>55</v>
      </c>
    </row>
    <row r="990" spans="1:22" hidden="1">
      <c r="A990" t="s">
        <v>8120</v>
      </c>
      <c r="B990" t="s">
        <v>8137</v>
      </c>
      <c r="C990" t="s">
        <v>1</v>
      </c>
      <c r="D990" t="s">
        <v>7879</v>
      </c>
      <c r="E990" t="s">
        <v>7881</v>
      </c>
      <c r="F990" t="s">
        <v>7880</v>
      </c>
      <c r="G990">
        <v>1517</v>
      </c>
      <c r="H990">
        <v>1517</v>
      </c>
      <c r="I990">
        <v>1517</v>
      </c>
      <c r="J990">
        <v>1517</v>
      </c>
      <c r="L990" s="2">
        <v>0</v>
      </c>
      <c r="M990" s="2">
        <v>0</v>
      </c>
      <c r="N990" s="2">
        <v>0</v>
      </c>
      <c r="O990" s="2">
        <v>28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28</v>
      </c>
      <c r="V990" t="s">
        <v>55</v>
      </c>
    </row>
    <row r="991" spans="1:22" hidden="1">
      <c r="A991" t="s">
        <v>8120</v>
      </c>
      <c r="B991" t="s">
        <v>8137</v>
      </c>
      <c r="C991" t="s">
        <v>1</v>
      </c>
      <c r="D991" t="s">
        <v>7879</v>
      </c>
      <c r="E991" t="s">
        <v>7881</v>
      </c>
      <c r="F991" t="s">
        <v>7880</v>
      </c>
      <c r="G991">
        <v>1518</v>
      </c>
      <c r="H991">
        <v>1518</v>
      </c>
      <c r="I991">
        <v>1518</v>
      </c>
      <c r="J991">
        <v>1518</v>
      </c>
      <c r="L991" s="2">
        <v>0</v>
      </c>
      <c r="M991" s="2">
        <v>0</v>
      </c>
      <c r="N991" s="2">
        <v>0</v>
      </c>
      <c r="O991" s="2">
        <v>84.52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84.52</v>
      </c>
      <c r="V991" t="s">
        <v>55</v>
      </c>
    </row>
    <row r="992" spans="1:22" hidden="1">
      <c r="A992" t="s">
        <v>8120</v>
      </c>
      <c r="B992" t="s">
        <v>8137</v>
      </c>
      <c r="C992" t="s">
        <v>1</v>
      </c>
      <c r="D992" t="s">
        <v>7879</v>
      </c>
      <c r="E992" t="s">
        <v>7881</v>
      </c>
      <c r="F992" t="s">
        <v>7880</v>
      </c>
      <c r="G992">
        <v>1519</v>
      </c>
      <c r="H992">
        <v>1519</v>
      </c>
      <c r="I992">
        <v>1519</v>
      </c>
      <c r="J992">
        <v>1519</v>
      </c>
      <c r="L992" s="2">
        <v>0</v>
      </c>
      <c r="M992" s="2">
        <v>0</v>
      </c>
      <c r="N992" s="2">
        <v>0</v>
      </c>
      <c r="O992" s="2">
        <v>7.44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7.44</v>
      </c>
      <c r="V992" t="s">
        <v>55</v>
      </c>
    </row>
    <row r="993" spans="1:22" hidden="1">
      <c r="A993" t="s">
        <v>8120</v>
      </c>
      <c r="B993" t="s">
        <v>8137</v>
      </c>
      <c r="C993" t="s">
        <v>1</v>
      </c>
      <c r="D993" t="s">
        <v>7879</v>
      </c>
      <c r="E993" t="s">
        <v>7881</v>
      </c>
      <c r="F993" t="s">
        <v>7880</v>
      </c>
      <c r="G993">
        <v>1520</v>
      </c>
      <c r="H993">
        <v>1520</v>
      </c>
      <c r="I993">
        <v>1520</v>
      </c>
      <c r="J993">
        <v>1520</v>
      </c>
      <c r="L993" s="2">
        <v>0</v>
      </c>
      <c r="M993" s="2">
        <v>0</v>
      </c>
      <c r="N993" s="2">
        <v>0</v>
      </c>
      <c r="O993" s="2">
        <v>10.72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10.72</v>
      </c>
      <c r="V993" t="s">
        <v>55</v>
      </c>
    </row>
    <row r="994" spans="1:22" hidden="1">
      <c r="A994" t="s">
        <v>8120</v>
      </c>
      <c r="B994" t="s">
        <v>8137</v>
      </c>
      <c r="C994" t="s">
        <v>1</v>
      </c>
      <c r="D994" t="s">
        <v>7879</v>
      </c>
      <c r="E994" t="s">
        <v>7881</v>
      </c>
      <c r="F994" t="s">
        <v>7880</v>
      </c>
      <c r="G994">
        <v>1521</v>
      </c>
      <c r="H994">
        <v>1521</v>
      </c>
      <c r="I994">
        <v>1521</v>
      </c>
      <c r="J994">
        <v>1521</v>
      </c>
      <c r="L994" s="2">
        <v>0</v>
      </c>
      <c r="M994" s="2">
        <v>0</v>
      </c>
      <c r="N994" s="2">
        <v>0</v>
      </c>
      <c r="O994" s="2">
        <v>7.44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7.44</v>
      </c>
      <c r="V994" t="s">
        <v>55</v>
      </c>
    </row>
    <row r="995" spans="1:22" hidden="1">
      <c r="A995" t="s">
        <v>8120</v>
      </c>
      <c r="B995" t="s">
        <v>8137</v>
      </c>
      <c r="C995" t="s">
        <v>1</v>
      </c>
      <c r="D995" t="s">
        <v>7879</v>
      </c>
      <c r="E995" t="s">
        <v>7881</v>
      </c>
      <c r="F995" t="s">
        <v>7880</v>
      </c>
      <c r="G995">
        <v>1522</v>
      </c>
      <c r="H995">
        <v>1522</v>
      </c>
      <c r="I995">
        <v>1522</v>
      </c>
      <c r="J995">
        <v>1522</v>
      </c>
      <c r="L995" s="2">
        <v>0</v>
      </c>
      <c r="M995" s="2">
        <v>0</v>
      </c>
      <c r="N995" s="2">
        <v>0</v>
      </c>
      <c r="O995" s="2">
        <v>296.26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296.26</v>
      </c>
      <c r="V995" t="s">
        <v>55</v>
      </c>
    </row>
    <row r="996" spans="1:22" hidden="1">
      <c r="A996" t="s">
        <v>8120</v>
      </c>
      <c r="B996" t="s">
        <v>8137</v>
      </c>
      <c r="C996" t="s">
        <v>1</v>
      </c>
      <c r="D996" t="s">
        <v>7879</v>
      </c>
      <c r="E996" t="s">
        <v>7881</v>
      </c>
      <c r="F996" t="s">
        <v>7880</v>
      </c>
      <c r="G996">
        <v>1523</v>
      </c>
      <c r="H996">
        <v>1523</v>
      </c>
      <c r="I996">
        <v>1523</v>
      </c>
      <c r="J996">
        <v>1523</v>
      </c>
      <c r="L996" s="2">
        <v>0</v>
      </c>
      <c r="M996" s="2">
        <v>0</v>
      </c>
      <c r="N996" s="2">
        <v>0</v>
      </c>
      <c r="O996" s="2">
        <v>63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63</v>
      </c>
      <c r="V996" t="s">
        <v>55</v>
      </c>
    </row>
    <row r="997" spans="1:22" hidden="1">
      <c r="A997" t="s">
        <v>8120</v>
      </c>
      <c r="B997" t="s">
        <v>8137</v>
      </c>
      <c r="C997" t="s">
        <v>1</v>
      </c>
      <c r="D997" t="s">
        <v>7879</v>
      </c>
      <c r="E997" t="s">
        <v>7881</v>
      </c>
      <c r="F997" t="s">
        <v>7880</v>
      </c>
      <c r="G997">
        <v>1524</v>
      </c>
      <c r="H997">
        <v>1524</v>
      </c>
      <c r="I997">
        <v>1524</v>
      </c>
      <c r="J997">
        <v>1524</v>
      </c>
      <c r="L997" s="2">
        <v>0</v>
      </c>
      <c r="M997" s="2">
        <v>0</v>
      </c>
      <c r="N997" s="2">
        <v>0</v>
      </c>
      <c r="O997" s="2">
        <v>275.26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275.26</v>
      </c>
      <c r="V997" t="s">
        <v>55</v>
      </c>
    </row>
    <row r="998" spans="1:22" hidden="1">
      <c r="A998" t="s">
        <v>8120</v>
      </c>
      <c r="B998" t="s">
        <v>8137</v>
      </c>
      <c r="C998" t="s">
        <v>1</v>
      </c>
      <c r="D998" t="s">
        <v>7879</v>
      </c>
      <c r="E998" t="s">
        <v>7881</v>
      </c>
      <c r="F998" t="s">
        <v>7880</v>
      </c>
      <c r="G998">
        <v>1525</v>
      </c>
      <c r="H998">
        <v>1525</v>
      </c>
      <c r="I998">
        <v>1525</v>
      </c>
      <c r="J998">
        <v>1525</v>
      </c>
      <c r="L998" s="2">
        <v>0</v>
      </c>
      <c r="M998" s="2">
        <v>0</v>
      </c>
      <c r="N998" s="2">
        <v>0</v>
      </c>
      <c r="O998" s="2">
        <v>168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168</v>
      </c>
      <c r="V998" t="s">
        <v>55</v>
      </c>
    </row>
    <row r="999" spans="1:22" hidden="1">
      <c r="A999" t="s">
        <v>8120</v>
      </c>
      <c r="B999" t="s">
        <v>8137</v>
      </c>
      <c r="C999" t="s">
        <v>1</v>
      </c>
      <c r="D999" t="s">
        <v>7879</v>
      </c>
      <c r="E999" t="s">
        <v>7881</v>
      </c>
      <c r="F999" t="s">
        <v>7880</v>
      </c>
      <c r="G999">
        <v>1526</v>
      </c>
      <c r="H999">
        <v>1526</v>
      </c>
      <c r="I999">
        <v>1526</v>
      </c>
      <c r="J999">
        <v>1526</v>
      </c>
      <c r="L999" s="2">
        <v>0</v>
      </c>
      <c r="M999" s="2">
        <v>0</v>
      </c>
      <c r="N999" s="2">
        <v>0</v>
      </c>
      <c r="O999" s="2">
        <v>67.239999999999995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67.239999999999995</v>
      </c>
      <c r="V999" t="s">
        <v>55</v>
      </c>
    </row>
    <row r="1000" spans="1:22" hidden="1">
      <c r="A1000" t="s">
        <v>8120</v>
      </c>
      <c r="B1000" t="s">
        <v>8137</v>
      </c>
      <c r="C1000" t="s">
        <v>1</v>
      </c>
      <c r="D1000" t="s">
        <v>7879</v>
      </c>
      <c r="E1000" t="s">
        <v>7881</v>
      </c>
      <c r="F1000" t="s">
        <v>7880</v>
      </c>
      <c r="G1000">
        <v>1532</v>
      </c>
      <c r="H1000">
        <v>1532</v>
      </c>
      <c r="I1000">
        <v>1532</v>
      </c>
      <c r="J1000">
        <v>1532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t="s">
        <v>55</v>
      </c>
    </row>
    <row r="1001" spans="1:22" hidden="1">
      <c r="A1001" t="s">
        <v>8120</v>
      </c>
      <c r="B1001" t="s">
        <v>8141</v>
      </c>
      <c r="C1001" t="s">
        <v>1</v>
      </c>
      <c r="D1001" t="s">
        <v>7879</v>
      </c>
      <c r="E1001" t="s">
        <v>8046</v>
      </c>
      <c r="F1001" t="s">
        <v>8047</v>
      </c>
      <c r="G1001">
        <v>15</v>
      </c>
      <c r="H1001">
        <v>15</v>
      </c>
      <c r="I1001">
        <v>15</v>
      </c>
      <c r="J1001">
        <v>15</v>
      </c>
      <c r="L1001" s="2">
        <v>0</v>
      </c>
      <c r="M1001" s="2">
        <v>0</v>
      </c>
      <c r="N1001" s="2">
        <v>0</v>
      </c>
      <c r="O1001" s="2">
        <v>165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165</v>
      </c>
      <c r="V1001" t="s">
        <v>55</v>
      </c>
    </row>
    <row r="1002" spans="1:22" hidden="1">
      <c r="A1002" t="s">
        <v>8120</v>
      </c>
      <c r="B1002" t="s">
        <v>8143</v>
      </c>
      <c r="C1002" t="s">
        <v>1</v>
      </c>
      <c r="D1002" t="s">
        <v>7879</v>
      </c>
      <c r="E1002" t="s">
        <v>8046</v>
      </c>
      <c r="F1002" t="s">
        <v>8047</v>
      </c>
      <c r="G1002">
        <v>16</v>
      </c>
      <c r="H1002">
        <v>16</v>
      </c>
      <c r="I1002">
        <v>16</v>
      </c>
      <c r="J1002">
        <v>16</v>
      </c>
      <c r="L1002" s="2">
        <v>0</v>
      </c>
      <c r="M1002" s="2">
        <v>0</v>
      </c>
      <c r="N1002" s="2">
        <v>0</v>
      </c>
      <c r="O1002" s="2">
        <v>9.6999999999999993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9.6999999999999993</v>
      </c>
      <c r="V1002" t="s">
        <v>55</v>
      </c>
    </row>
    <row r="1003" spans="1:22" hidden="1">
      <c r="A1003" t="s">
        <v>8120</v>
      </c>
      <c r="B1003" t="s">
        <v>8131</v>
      </c>
      <c r="C1003" t="s">
        <v>1</v>
      </c>
      <c r="D1003" t="s">
        <v>7879</v>
      </c>
      <c r="E1003" t="s">
        <v>8046</v>
      </c>
      <c r="F1003" t="s">
        <v>8047</v>
      </c>
      <c r="G1003">
        <v>17</v>
      </c>
      <c r="H1003">
        <v>17</v>
      </c>
      <c r="I1003">
        <v>17</v>
      </c>
      <c r="J1003">
        <v>17</v>
      </c>
      <c r="L1003" s="2">
        <v>0</v>
      </c>
      <c r="M1003" s="2">
        <v>0</v>
      </c>
      <c r="N1003" s="2">
        <v>0</v>
      </c>
      <c r="O1003" s="2">
        <v>600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600</v>
      </c>
      <c r="V1003" t="s">
        <v>55</v>
      </c>
    </row>
    <row r="1004" spans="1:22" hidden="1">
      <c r="A1004" t="s">
        <v>8120</v>
      </c>
      <c r="B1004" t="s">
        <v>8131</v>
      </c>
      <c r="C1004" t="s">
        <v>1</v>
      </c>
      <c r="D1004" t="s">
        <v>7879</v>
      </c>
      <c r="E1004" t="s">
        <v>8046</v>
      </c>
      <c r="F1004" t="s">
        <v>8047</v>
      </c>
      <c r="G1004">
        <v>18</v>
      </c>
      <c r="H1004">
        <v>18</v>
      </c>
      <c r="I1004">
        <v>18</v>
      </c>
      <c r="J1004">
        <v>18</v>
      </c>
      <c r="L1004" s="2">
        <v>0</v>
      </c>
      <c r="M1004" s="2">
        <v>0</v>
      </c>
      <c r="N1004" s="2">
        <v>0</v>
      </c>
      <c r="O1004" s="2">
        <v>29.84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29.84</v>
      </c>
      <c r="V1004" t="s">
        <v>55</v>
      </c>
    </row>
    <row r="1005" spans="1:22" hidden="1">
      <c r="A1005" t="s">
        <v>8120</v>
      </c>
      <c r="B1005" t="s">
        <v>8131</v>
      </c>
      <c r="C1005" t="s">
        <v>1</v>
      </c>
      <c r="D1005" t="s">
        <v>7879</v>
      </c>
      <c r="E1005" t="s">
        <v>8046</v>
      </c>
      <c r="F1005" t="s">
        <v>8047</v>
      </c>
      <c r="G1005">
        <v>19</v>
      </c>
      <c r="H1005">
        <v>19</v>
      </c>
      <c r="I1005">
        <v>19</v>
      </c>
      <c r="J1005">
        <v>19</v>
      </c>
      <c r="L1005" s="2">
        <v>0</v>
      </c>
      <c r="M1005" s="2">
        <v>0</v>
      </c>
      <c r="N1005" s="2">
        <v>0</v>
      </c>
      <c r="O1005" s="2">
        <v>160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160</v>
      </c>
      <c r="V1005" t="s">
        <v>55</v>
      </c>
    </row>
    <row r="1006" spans="1:22" hidden="1">
      <c r="A1006" t="s">
        <v>8120</v>
      </c>
      <c r="B1006" t="s">
        <v>8133</v>
      </c>
      <c r="C1006" t="s">
        <v>1</v>
      </c>
      <c r="D1006" t="s">
        <v>7879</v>
      </c>
      <c r="E1006" t="s">
        <v>8046</v>
      </c>
      <c r="F1006" t="s">
        <v>8047</v>
      </c>
      <c r="G1006">
        <v>20</v>
      </c>
      <c r="H1006">
        <v>20</v>
      </c>
      <c r="I1006">
        <v>20</v>
      </c>
      <c r="J1006">
        <v>20</v>
      </c>
      <c r="L1006" s="2">
        <v>0</v>
      </c>
      <c r="M1006" s="2">
        <v>0</v>
      </c>
      <c r="N1006" s="2">
        <v>0</v>
      </c>
      <c r="O1006" s="2">
        <v>110.1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110.1</v>
      </c>
      <c r="V1006" t="s">
        <v>55</v>
      </c>
    </row>
    <row r="1007" spans="1:22" hidden="1">
      <c r="A1007" t="s">
        <v>8120</v>
      </c>
      <c r="B1007" t="s">
        <v>8146</v>
      </c>
      <c r="C1007" t="s">
        <v>1</v>
      </c>
      <c r="D1007" t="s">
        <v>7879</v>
      </c>
      <c r="E1007" t="s">
        <v>8046</v>
      </c>
      <c r="F1007" t="s">
        <v>8047</v>
      </c>
      <c r="G1007">
        <v>21</v>
      </c>
      <c r="H1007">
        <v>21</v>
      </c>
      <c r="I1007">
        <v>21</v>
      </c>
      <c r="J1007">
        <v>21</v>
      </c>
      <c r="L1007" s="2">
        <v>0</v>
      </c>
      <c r="M1007" s="2">
        <v>0</v>
      </c>
      <c r="N1007" s="2">
        <v>0</v>
      </c>
      <c r="O1007" s="2">
        <v>89.25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89.25</v>
      </c>
      <c r="V1007" t="s">
        <v>55</v>
      </c>
    </row>
    <row r="1008" spans="1:22" hidden="1">
      <c r="A1008" t="s">
        <v>8120</v>
      </c>
      <c r="B1008" t="s">
        <v>8137</v>
      </c>
      <c r="C1008" t="s">
        <v>1</v>
      </c>
      <c r="D1008" t="s">
        <v>7879</v>
      </c>
      <c r="E1008" t="s">
        <v>7864</v>
      </c>
      <c r="F1008" t="s">
        <v>7882</v>
      </c>
      <c r="G1008">
        <v>1500</v>
      </c>
      <c r="H1008">
        <v>1500</v>
      </c>
      <c r="I1008">
        <v>1500</v>
      </c>
      <c r="J1008">
        <v>1500</v>
      </c>
      <c r="L1008" s="2">
        <v>0</v>
      </c>
      <c r="M1008" s="2">
        <v>0</v>
      </c>
      <c r="N1008" s="2">
        <v>0</v>
      </c>
      <c r="O1008" s="2">
        <v>59.17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59.17</v>
      </c>
      <c r="V1008" t="s">
        <v>55</v>
      </c>
    </row>
    <row r="1009" spans="1:22" hidden="1">
      <c r="A1009" t="s">
        <v>8120</v>
      </c>
      <c r="B1009" t="s">
        <v>8146</v>
      </c>
      <c r="C1009" t="s">
        <v>1</v>
      </c>
      <c r="D1009" t="s">
        <v>7879</v>
      </c>
      <c r="E1009" t="s">
        <v>7864</v>
      </c>
      <c r="F1009" t="s">
        <v>7882</v>
      </c>
      <c r="G1009">
        <v>1499</v>
      </c>
      <c r="H1009">
        <v>1499</v>
      </c>
      <c r="I1009">
        <v>1499</v>
      </c>
      <c r="J1009">
        <v>1499</v>
      </c>
      <c r="L1009" s="2">
        <v>0</v>
      </c>
      <c r="M1009" s="2">
        <v>0</v>
      </c>
      <c r="N1009" s="2">
        <v>0</v>
      </c>
      <c r="O1009" s="2">
        <v>37.35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37.35</v>
      </c>
      <c r="V1009" t="s">
        <v>55</v>
      </c>
    </row>
    <row r="1010" spans="1:22" hidden="1">
      <c r="A1010" t="s">
        <v>8120</v>
      </c>
      <c r="B1010" t="s">
        <v>8135</v>
      </c>
      <c r="C1010" t="s">
        <v>1</v>
      </c>
      <c r="D1010" t="s">
        <v>7879</v>
      </c>
      <c r="E1010" t="s">
        <v>7864</v>
      </c>
      <c r="F1010" t="s">
        <v>7882</v>
      </c>
      <c r="G1010">
        <v>1498</v>
      </c>
      <c r="H1010">
        <v>1498</v>
      </c>
      <c r="I1010">
        <v>1498</v>
      </c>
      <c r="J1010">
        <v>1498</v>
      </c>
      <c r="L1010" s="2">
        <v>0</v>
      </c>
      <c r="M1010" s="2">
        <v>0</v>
      </c>
      <c r="N1010" s="2">
        <v>0</v>
      </c>
      <c r="O1010" s="2">
        <v>361.62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361.62</v>
      </c>
      <c r="V1010" t="s">
        <v>55</v>
      </c>
    </row>
    <row r="1011" spans="1:22" hidden="1">
      <c r="A1011" t="s">
        <v>8120</v>
      </c>
      <c r="B1011" t="s">
        <v>8135</v>
      </c>
      <c r="C1011" t="s">
        <v>1</v>
      </c>
      <c r="D1011" t="s">
        <v>7879</v>
      </c>
      <c r="E1011" t="s">
        <v>7864</v>
      </c>
      <c r="F1011" t="s">
        <v>7882</v>
      </c>
      <c r="G1011">
        <v>1497</v>
      </c>
      <c r="H1011">
        <v>1497</v>
      </c>
      <c r="I1011">
        <v>1497</v>
      </c>
      <c r="J1011">
        <v>1497</v>
      </c>
      <c r="L1011" s="2">
        <v>0</v>
      </c>
      <c r="M1011" s="2">
        <v>0</v>
      </c>
      <c r="N1011" s="2">
        <v>0</v>
      </c>
      <c r="O1011" s="2">
        <v>9.1999999999999993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9.1999999999999993</v>
      </c>
      <c r="V1011" t="s">
        <v>55</v>
      </c>
    </row>
    <row r="1012" spans="1:22" hidden="1">
      <c r="A1012" t="s">
        <v>8120</v>
      </c>
      <c r="B1012" t="s">
        <v>8134</v>
      </c>
      <c r="C1012" t="s">
        <v>1</v>
      </c>
      <c r="D1012" t="s">
        <v>7879</v>
      </c>
      <c r="E1012" t="s">
        <v>7864</v>
      </c>
      <c r="F1012" t="s">
        <v>7882</v>
      </c>
      <c r="G1012">
        <v>1496</v>
      </c>
      <c r="H1012">
        <v>1496</v>
      </c>
      <c r="I1012">
        <v>1496</v>
      </c>
      <c r="J1012">
        <v>1496</v>
      </c>
      <c r="L1012" s="2">
        <v>0</v>
      </c>
      <c r="M1012" s="2">
        <v>0</v>
      </c>
      <c r="N1012" s="2">
        <v>0</v>
      </c>
      <c r="O1012" s="2">
        <v>6.4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6.4</v>
      </c>
      <c r="V1012" t="s">
        <v>55</v>
      </c>
    </row>
    <row r="1013" spans="1:22" hidden="1">
      <c r="A1013" t="s">
        <v>8120</v>
      </c>
      <c r="B1013" t="s">
        <v>8134</v>
      </c>
      <c r="C1013" t="s">
        <v>1</v>
      </c>
      <c r="D1013" t="s">
        <v>7879</v>
      </c>
      <c r="E1013" t="s">
        <v>7864</v>
      </c>
      <c r="F1013" t="s">
        <v>7882</v>
      </c>
      <c r="G1013">
        <v>1495</v>
      </c>
      <c r="H1013">
        <v>1495</v>
      </c>
      <c r="I1013">
        <v>1495</v>
      </c>
      <c r="J1013">
        <v>1495</v>
      </c>
      <c r="L1013" s="2">
        <v>0</v>
      </c>
      <c r="M1013" s="2">
        <v>0</v>
      </c>
      <c r="N1013" s="2">
        <v>0</v>
      </c>
      <c r="O1013" s="2">
        <v>39.6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39.6</v>
      </c>
      <c r="V1013" t="s">
        <v>55</v>
      </c>
    </row>
    <row r="1014" spans="1:22" hidden="1">
      <c r="A1014" t="s">
        <v>8120</v>
      </c>
      <c r="B1014" t="s">
        <v>8133</v>
      </c>
      <c r="C1014" t="s">
        <v>1</v>
      </c>
      <c r="D1014" t="s">
        <v>7879</v>
      </c>
      <c r="E1014" t="s">
        <v>7864</v>
      </c>
      <c r="F1014" t="s">
        <v>7882</v>
      </c>
      <c r="G1014">
        <v>1494</v>
      </c>
      <c r="H1014">
        <v>1494</v>
      </c>
      <c r="I1014">
        <v>1494</v>
      </c>
      <c r="J1014">
        <v>1494</v>
      </c>
      <c r="L1014" s="2">
        <v>0</v>
      </c>
      <c r="M1014" s="2">
        <v>0</v>
      </c>
      <c r="N1014" s="2">
        <v>0</v>
      </c>
      <c r="O1014" s="2">
        <v>29.82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29.82</v>
      </c>
      <c r="V1014" t="s">
        <v>55</v>
      </c>
    </row>
    <row r="1015" spans="1:22" hidden="1">
      <c r="A1015" t="s">
        <v>8120</v>
      </c>
      <c r="B1015" t="s">
        <v>8133</v>
      </c>
      <c r="C1015" t="s">
        <v>1</v>
      </c>
      <c r="D1015" t="s">
        <v>7879</v>
      </c>
      <c r="E1015" t="s">
        <v>7864</v>
      </c>
      <c r="F1015" t="s">
        <v>7882</v>
      </c>
      <c r="G1015">
        <v>1493</v>
      </c>
      <c r="H1015">
        <v>1493</v>
      </c>
      <c r="I1015">
        <v>1493</v>
      </c>
      <c r="J1015">
        <v>1493</v>
      </c>
      <c r="L1015" s="2">
        <v>0</v>
      </c>
      <c r="M1015" s="2">
        <v>0</v>
      </c>
      <c r="N1015" s="2">
        <v>0</v>
      </c>
      <c r="O1015" s="2">
        <v>38.15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38.15</v>
      </c>
      <c r="V1015" t="s">
        <v>55</v>
      </c>
    </row>
    <row r="1016" spans="1:22" hidden="1">
      <c r="A1016" t="s">
        <v>8120</v>
      </c>
      <c r="B1016" t="s">
        <v>8145</v>
      </c>
      <c r="C1016" t="s">
        <v>1</v>
      </c>
      <c r="D1016" t="s">
        <v>7879</v>
      </c>
      <c r="E1016" t="s">
        <v>7864</v>
      </c>
      <c r="F1016" t="s">
        <v>7882</v>
      </c>
      <c r="G1016">
        <v>1492</v>
      </c>
      <c r="H1016">
        <v>1492</v>
      </c>
      <c r="I1016">
        <v>1492</v>
      </c>
      <c r="J1016">
        <v>1492</v>
      </c>
      <c r="L1016" s="2">
        <v>0</v>
      </c>
      <c r="M1016" s="2">
        <v>0</v>
      </c>
      <c r="N1016" s="2">
        <v>0</v>
      </c>
      <c r="O1016" s="2">
        <v>19.25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19.25</v>
      </c>
      <c r="V1016" t="s">
        <v>55</v>
      </c>
    </row>
    <row r="1017" spans="1:22" hidden="1">
      <c r="A1017" t="s">
        <v>8120</v>
      </c>
      <c r="B1017" t="s">
        <v>8145</v>
      </c>
      <c r="C1017" t="s">
        <v>1</v>
      </c>
      <c r="D1017" t="s">
        <v>7879</v>
      </c>
      <c r="E1017" t="s">
        <v>7864</v>
      </c>
      <c r="F1017" t="s">
        <v>7882</v>
      </c>
      <c r="G1017">
        <v>1491</v>
      </c>
      <c r="H1017">
        <v>1491</v>
      </c>
      <c r="I1017">
        <v>1491</v>
      </c>
      <c r="J1017">
        <v>1491</v>
      </c>
      <c r="L1017" s="2">
        <v>0</v>
      </c>
      <c r="M1017" s="2">
        <v>0</v>
      </c>
      <c r="N1017" s="2">
        <v>0</v>
      </c>
      <c r="O1017" s="2">
        <v>60.95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60.95</v>
      </c>
      <c r="V1017" t="s">
        <v>55</v>
      </c>
    </row>
    <row r="1018" spans="1:22" hidden="1">
      <c r="A1018" t="s">
        <v>8120</v>
      </c>
      <c r="B1018" t="s">
        <v>8145</v>
      </c>
      <c r="C1018" t="s">
        <v>1</v>
      </c>
      <c r="D1018" t="s">
        <v>7879</v>
      </c>
      <c r="E1018" t="s">
        <v>7864</v>
      </c>
      <c r="F1018" t="s">
        <v>7882</v>
      </c>
      <c r="G1018">
        <v>1490</v>
      </c>
      <c r="H1018">
        <v>1490</v>
      </c>
      <c r="I1018">
        <v>1490</v>
      </c>
      <c r="J1018">
        <v>1490</v>
      </c>
      <c r="L1018" s="2">
        <v>0</v>
      </c>
      <c r="M1018" s="2">
        <v>0</v>
      </c>
      <c r="N1018" s="2">
        <v>0</v>
      </c>
      <c r="O1018" s="2">
        <v>34.1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34.1</v>
      </c>
      <c r="V1018" t="s">
        <v>55</v>
      </c>
    </row>
    <row r="1019" spans="1:22" hidden="1">
      <c r="A1019" t="s">
        <v>8120</v>
      </c>
      <c r="B1019" t="s">
        <v>8131</v>
      </c>
      <c r="C1019" t="s">
        <v>1</v>
      </c>
      <c r="D1019" t="s">
        <v>7879</v>
      </c>
      <c r="E1019" t="s">
        <v>7864</v>
      </c>
      <c r="F1019" t="s">
        <v>7882</v>
      </c>
      <c r="G1019">
        <v>1498</v>
      </c>
      <c r="H1019">
        <v>1498</v>
      </c>
      <c r="I1019">
        <v>1498</v>
      </c>
      <c r="J1019">
        <v>1498</v>
      </c>
      <c r="L1019" s="2">
        <v>0</v>
      </c>
      <c r="M1019" s="2">
        <v>0</v>
      </c>
      <c r="N1019" s="2">
        <v>0</v>
      </c>
      <c r="O1019" s="2">
        <v>52.92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52.92</v>
      </c>
      <c r="V1019" t="s">
        <v>55</v>
      </c>
    </row>
    <row r="1020" spans="1:22" hidden="1">
      <c r="A1020" t="s">
        <v>8120</v>
      </c>
      <c r="B1020" t="s">
        <v>8131</v>
      </c>
      <c r="C1020" t="s">
        <v>1</v>
      </c>
      <c r="D1020" t="s">
        <v>7879</v>
      </c>
      <c r="E1020" t="s">
        <v>7864</v>
      </c>
      <c r="F1020" t="s">
        <v>7882</v>
      </c>
      <c r="G1020">
        <v>1488</v>
      </c>
      <c r="H1020">
        <v>1488</v>
      </c>
      <c r="I1020">
        <v>1488</v>
      </c>
      <c r="J1020">
        <v>1488</v>
      </c>
      <c r="L1020" s="2">
        <v>0</v>
      </c>
      <c r="M1020" s="2">
        <v>0</v>
      </c>
      <c r="N1020" s="2">
        <v>0</v>
      </c>
      <c r="O1020" s="2">
        <v>20.55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20.55</v>
      </c>
      <c r="V1020" t="s">
        <v>55</v>
      </c>
    </row>
    <row r="1021" spans="1:22" hidden="1">
      <c r="A1021" t="s">
        <v>8120</v>
      </c>
      <c r="B1021" t="s">
        <v>8130</v>
      </c>
      <c r="C1021" t="s">
        <v>1</v>
      </c>
      <c r="D1021" t="s">
        <v>7879</v>
      </c>
      <c r="E1021" t="s">
        <v>7864</v>
      </c>
      <c r="F1021" t="s">
        <v>7882</v>
      </c>
      <c r="G1021">
        <v>1487</v>
      </c>
      <c r="H1021">
        <v>1487</v>
      </c>
      <c r="I1021">
        <v>1487</v>
      </c>
      <c r="J1021">
        <v>1487</v>
      </c>
      <c r="L1021" s="2">
        <v>0</v>
      </c>
      <c r="M1021" s="2">
        <v>0</v>
      </c>
      <c r="N1021" s="2">
        <v>0</v>
      </c>
      <c r="O1021" s="2">
        <v>36.42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36.42</v>
      </c>
      <c r="V1021" t="s">
        <v>55</v>
      </c>
    </row>
    <row r="1022" spans="1:22" hidden="1">
      <c r="A1022" t="s">
        <v>8120</v>
      </c>
      <c r="B1022" t="s">
        <v>8130</v>
      </c>
      <c r="C1022" t="s">
        <v>1</v>
      </c>
      <c r="D1022" t="s">
        <v>7879</v>
      </c>
      <c r="E1022" t="s">
        <v>7864</v>
      </c>
      <c r="F1022" t="s">
        <v>7882</v>
      </c>
      <c r="G1022">
        <v>1486</v>
      </c>
      <c r="H1022">
        <v>1486</v>
      </c>
      <c r="I1022">
        <v>1486</v>
      </c>
      <c r="J1022">
        <v>1486</v>
      </c>
      <c r="L1022" s="2">
        <v>0</v>
      </c>
      <c r="M1022" s="2">
        <v>0</v>
      </c>
      <c r="N1022" s="2">
        <v>0</v>
      </c>
      <c r="O1022" s="2">
        <v>89.45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89.45</v>
      </c>
      <c r="V1022" t="s">
        <v>55</v>
      </c>
    </row>
    <row r="1023" spans="1:22" hidden="1">
      <c r="A1023" t="s">
        <v>8120</v>
      </c>
      <c r="B1023" t="s">
        <v>8129</v>
      </c>
      <c r="C1023" t="s">
        <v>1</v>
      </c>
      <c r="D1023" t="s">
        <v>7879</v>
      </c>
      <c r="E1023" t="s">
        <v>7864</v>
      </c>
      <c r="F1023" t="s">
        <v>7882</v>
      </c>
      <c r="G1023">
        <v>1485</v>
      </c>
      <c r="H1023">
        <v>1485</v>
      </c>
      <c r="I1023">
        <v>1485</v>
      </c>
      <c r="J1023">
        <v>1485</v>
      </c>
      <c r="L1023" s="2">
        <v>0</v>
      </c>
      <c r="M1023" s="2">
        <v>0</v>
      </c>
      <c r="N1023" s="2">
        <v>0</v>
      </c>
      <c r="O1023" s="2">
        <v>49.35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49.35</v>
      </c>
      <c r="V1023" t="s">
        <v>55</v>
      </c>
    </row>
    <row r="1024" spans="1:22" hidden="1">
      <c r="A1024" t="s">
        <v>8120</v>
      </c>
      <c r="B1024" t="s">
        <v>8129</v>
      </c>
      <c r="C1024" t="s">
        <v>1</v>
      </c>
      <c r="D1024" t="s">
        <v>7879</v>
      </c>
      <c r="E1024" t="s">
        <v>7864</v>
      </c>
      <c r="F1024" t="s">
        <v>7882</v>
      </c>
      <c r="G1024">
        <v>1484</v>
      </c>
      <c r="H1024">
        <v>1484</v>
      </c>
      <c r="I1024">
        <v>1484</v>
      </c>
      <c r="J1024">
        <v>1484</v>
      </c>
      <c r="L1024" s="2">
        <v>0</v>
      </c>
      <c r="M1024" s="2">
        <v>0</v>
      </c>
      <c r="N1024" s="2">
        <v>0</v>
      </c>
      <c r="O1024" s="2">
        <v>27.95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27.95</v>
      </c>
      <c r="V1024" t="s">
        <v>55</v>
      </c>
    </row>
    <row r="1025" spans="1:22" hidden="1">
      <c r="A1025" t="s">
        <v>8120</v>
      </c>
      <c r="B1025" t="s">
        <v>8128</v>
      </c>
      <c r="C1025" t="s">
        <v>1</v>
      </c>
      <c r="D1025" t="s">
        <v>7879</v>
      </c>
      <c r="E1025" t="s">
        <v>7864</v>
      </c>
      <c r="F1025" t="s">
        <v>7882</v>
      </c>
      <c r="G1025">
        <v>1483</v>
      </c>
      <c r="H1025">
        <v>1483</v>
      </c>
      <c r="I1025">
        <v>1483</v>
      </c>
      <c r="J1025">
        <v>1483</v>
      </c>
      <c r="L1025" s="2">
        <v>0</v>
      </c>
      <c r="M1025" s="2">
        <v>0</v>
      </c>
      <c r="N1025" s="2">
        <v>0</v>
      </c>
      <c r="O1025" s="2">
        <v>71.2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71.2</v>
      </c>
      <c r="V1025" t="s">
        <v>55</v>
      </c>
    </row>
    <row r="1026" spans="1:22" hidden="1">
      <c r="A1026" t="s">
        <v>8120</v>
      </c>
      <c r="B1026" t="s">
        <v>8128</v>
      </c>
      <c r="C1026" t="s">
        <v>1</v>
      </c>
      <c r="D1026" t="s">
        <v>7879</v>
      </c>
      <c r="E1026" t="s">
        <v>7864</v>
      </c>
      <c r="F1026" t="s">
        <v>7882</v>
      </c>
      <c r="G1026">
        <v>1482</v>
      </c>
      <c r="H1026">
        <v>1482</v>
      </c>
      <c r="I1026">
        <v>1482</v>
      </c>
      <c r="J1026">
        <v>1482</v>
      </c>
      <c r="L1026" s="2">
        <v>0</v>
      </c>
      <c r="M1026" s="2">
        <v>0</v>
      </c>
      <c r="N1026" s="2">
        <v>0</v>
      </c>
      <c r="O1026" s="2">
        <v>36.450000000000003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36.450000000000003</v>
      </c>
      <c r="V1026" t="s">
        <v>55</v>
      </c>
    </row>
    <row r="1027" spans="1:22" hidden="1">
      <c r="A1027" t="s">
        <v>8120</v>
      </c>
      <c r="B1027" t="s">
        <v>8144</v>
      </c>
      <c r="C1027" t="s">
        <v>1</v>
      </c>
      <c r="D1027" t="s">
        <v>7879</v>
      </c>
      <c r="E1027" t="s">
        <v>7864</v>
      </c>
      <c r="F1027" t="s">
        <v>7882</v>
      </c>
      <c r="G1027">
        <v>1481</v>
      </c>
      <c r="H1027">
        <v>1481</v>
      </c>
      <c r="I1027">
        <v>1481</v>
      </c>
      <c r="J1027">
        <v>1481</v>
      </c>
      <c r="L1027" s="2">
        <v>0</v>
      </c>
      <c r="M1027" s="2">
        <v>0</v>
      </c>
      <c r="N1027" s="2">
        <v>0</v>
      </c>
      <c r="O1027" s="2">
        <v>200.16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200.16</v>
      </c>
      <c r="V1027" t="s">
        <v>55</v>
      </c>
    </row>
    <row r="1028" spans="1:22" hidden="1">
      <c r="A1028" t="s">
        <v>8120</v>
      </c>
      <c r="B1028" t="s">
        <v>8144</v>
      </c>
      <c r="C1028" t="s">
        <v>1</v>
      </c>
      <c r="D1028" t="s">
        <v>7879</v>
      </c>
      <c r="E1028" t="s">
        <v>7864</v>
      </c>
      <c r="F1028" t="s">
        <v>7882</v>
      </c>
      <c r="G1028">
        <v>1480</v>
      </c>
      <c r="H1028">
        <v>1480</v>
      </c>
      <c r="I1028">
        <v>1480</v>
      </c>
      <c r="J1028">
        <v>1480</v>
      </c>
      <c r="L1028" s="2">
        <v>0</v>
      </c>
      <c r="M1028" s="2">
        <v>0</v>
      </c>
      <c r="N1028" s="2">
        <v>0</v>
      </c>
      <c r="O1028" s="2">
        <v>33.6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33.6</v>
      </c>
      <c r="V1028" t="s">
        <v>55</v>
      </c>
    </row>
    <row r="1029" spans="1:22" hidden="1">
      <c r="A1029" t="s">
        <v>8120</v>
      </c>
      <c r="B1029" t="s">
        <v>8144</v>
      </c>
      <c r="C1029" t="s">
        <v>1</v>
      </c>
      <c r="D1029" t="s">
        <v>7879</v>
      </c>
      <c r="E1029" t="s">
        <v>7864</v>
      </c>
      <c r="F1029" t="s">
        <v>7882</v>
      </c>
      <c r="G1029">
        <v>1479</v>
      </c>
      <c r="H1029">
        <v>1479</v>
      </c>
      <c r="I1029">
        <v>1479</v>
      </c>
      <c r="J1029">
        <v>1479</v>
      </c>
      <c r="L1029" s="2">
        <v>0</v>
      </c>
      <c r="M1029" s="2">
        <v>0</v>
      </c>
      <c r="N1029" s="2">
        <v>0</v>
      </c>
      <c r="O1029" s="2">
        <v>45.65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45.65</v>
      </c>
      <c r="V1029" t="s">
        <v>55</v>
      </c>
    </row>
    <row r="1030" spans="1:22" hidden="1">
      <c r="A1030" t="s">
        <v>8120</v>
      </c>
      <c r="B1030" t="s">
        <v>8143</v>
      </c>
      <c r="C1030" t="s">
        <v>1</v>
      </c>
      <c r="D1030" t="s">
        <v>7879</v>
      </c>
      <c r="E1030" t="s">
        <v>7864</v>
      </c>
      <c r="F1030" t="s">
        <v>7882</v>
      </c>
      <c r="G1030">
        <v>1478</v>
      </c>
      <c r="H1030">
        <v>1478</v>
      </c>
      <c r="I1030">
        <v>1478</v>
      </c>
      <c r="J1030">
        <v>1478</v>
      </c>
      <c r="L1030" s="2">
        <v>0</v>
      </c>
      <c r="M1030" s="2">
        <v>0</v>
      </c>
      <c r="N1030" s="2">
        <v>0</v>
      </c>
      <c r="O1030" s="2">
        <v>16.8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16.8</v>
      </c>
      <c r="V1030" t="s">
        <v>55</v>
      </c>
    </row>
    <row r="1031" spans="1:22" hidden="1">
      <c r="A1031" t="s">
        <v>8120</v>
      </c>
      <c r="B1031" t="s">
        <v>8143</v>
      </c>
      <c r="C1031" t="s">
        <v>1</v>
      </c>
      <c r="D1031" t="s">
        <v>7879</v>
      </c>
      <c r="E1031" t="s">
        <v>7864</v>
      </c>
      <c r="F1031" t="s">
        <v>7882</v>
      </c>
      <c r="G1031">
        <v>1477</v>
      </c>
      <c r="H1031">
        <v>1477</v>
      </c>
      <c r="I1031">
        <v>1477</v>
      </c>
      <c r="J1031">
        <v>1477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t="s">
        <v>55</v>
      </c>
    </row>
    <row r="1032" spans="1:22" hidden="1">
      <c r="A1032" t="s">
        <v>8120</v>
      </c>
      <c r="B1032" t="s">
        <v>8143</v>
      </c>
      <c r="C1032" t="s">
        <v>1</v>
      </c>
      <c r="D1032" t="s">
        <v>7879</v>
      </c>
      <c r="E1032" t="s">
        <v>7864</v>
      </c>
      <c r="F1032" t="s">
        <v>7882</v>
      </c>
      <c r="G1032">
        <v>1476</v>
      </c>
      <c r="H1032">
        <v>1476</v>
      </c>
      <c r="I1032">
        <v>1476</v>
      </c>
      <c r="J1032">
        <v>1476</v>
      </c>
      <c r="L1032" s="2">
        <v>0</v>
      </c>
      <c r="M1032" s="2">
        <v>0</v>
      </c>
      <c r="N1032" s="2">
        <v>0</v>
      </c>
      <c r="O1032" s="2">
        <v>18.2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18.2</v>
      </c>
      <c r="V1032" t="s">
        <v>55</v>
      </c>
    </row>
    <row r="1033" spans="1:22" hidden="1">
      <c r="A1033" t="s">
        <v>8120</v>
      </c>
      <c r="B1033" t="s">
        <v>8143</v>
      </c>
      <c r="C1033" t="s">
        <v>1</v>
      </c>
      <c r="D1033" t="s">
        <v>7879</v>
      </c>
      <c r="E1033" t="s">
        <v>7864</v>
      </c>
      <c r="F1033" t="s">
        <v>7882</v>
      </c>
      <c r="G1033">
        <v>1475</v>
      </c>
      <c r="H1033">
        <v>1475</v>
      </c>
      <c r="I1033">
        <v>1475</v>
      </c>
      <c r="J1033">
        <v>1475</v>
      </c>
      <c r="L1033" s="2">
        <v>0</v>
      </c>
      <c r="M1033" s="2">
        <v>0</v>
      </c>
      <c r="N1033" s="2">
        <v>0</v>
      </c>
      <c r="O1033" s="2">
        <v>62.15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62.15</v>
      </c>
      <c r="V1033" t="s">
        <v>55</v>
      </c>
    </row>
    <row r="1034" spans="1:22" hidden="1">
      <c r="A1034" t="s">
        <v>8120</v>
      </c>
      <c r="B1034" t="s">
        <v>8142</v>
      </c>
      <c r="C1034" t="s">
        <v>1</v>
      </c>
      <c r="D1034" t="s">
        <v>7879</v>
      </c>
      <c r="E1034" t="s">
        <v>7864</v>
      </c>
      <c r="F1034" t="s">
        <v>7882</v>
      </c>
      <c r="G1034">
        <v>1474</v>
      </c>
      <c r="H1034">
        <v>1474</v>
      </c>
      <c r="I1034">
        <v>1474</v>
      </c>
      <c r="J1034">
        <v>1474</v>
      </c>
      <c r="L1034" s="2">
        <v>0</v>
      </c>
      <c r="M1034" s="2">
        <v>0</v>
      </c>
      <c r="N1034" s="2">
        <v>0</v>
      </c>
      <c r="O1034" s="2">
        <v>41.55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41.55</v>
      </c>
      <c r="V1034" t="s">
        <v>55</v>
      </c>
    </row>
    <row r="1035" spans="1:22" hidden="1">
      <c r="A1035" t="s">
        <v>8120</v>
      </c>
      <c r="B1035" t="s">
        <v>8142</v>
      </c>
      <c r="C1035" t="s">
        <v>1</v>
      </c>
      <c r="D1035" t="s">
        <v>7879</v>
      </c>
      <c r="E1035" t="s">
        <v>7864</v>
      </c>
      <c r="F1035" t="s">
        <v>7882</v>
      </c>
      <c r="G1035">
        <v>1473</v>
      </c>
      <c r="H1035">
        <v>1473</v>
      </c>
      <c r="I1035">
        <v>1473</v>
      </c>
      <c r="J1035">
        <v>1473</v>
      </c>
      <c r="L1035" s="2">
        <v>0</v>
      </c>
      <c r="M1035" s="2">
        <v>0</v>
      </c>
      <c r="N1035" s="2">
        <v>0</v>
      </c>
      <c r="O1035" s="2">
        <v>29.3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29.3</v>
      </c>
      <c r="V1035" t="s">
        <v>55</v>
      </c>
    </row>
    <row r="1036" spans="1:22" hidden="1">
      <c r="A1036" t="s">
        <v>8120</v>
      </c>
      <c r="B1036" t="s">
        <v>8141</v>
      </c>
      <c r="C1036" t="s">
        <v>1</v>
      </c>
      <c r="D1036" t="s">
        <v>7879</v>
      </c>
      <c r="E1036" t="s">
        <v>7864</v>
      </c>
      <c r="F1036" t="s">
        <v>7882</v>
      </c>
      <c r="G1036">
        <v>1472</v>
      </c>
      <c r="H1036">
        <v>1472</v>
      </c>
      <c r="I1036">
        <v>1472</v>
      </c>
      <c r="J1036">
        <v>1472</v>
      </c>
      <c r="L1036" s="2">
        <v>0</v>
      </c>
      <c r="M1036" s="2">
        <v>0</v>
      </c>
      <c r="N1036" s="2">
        <v>0</v>
      </c>
      <c r="O1036" s="2">
        <v>15.6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15.6</v>
      </c>
      <c r="V1036" t="s">
        <v>55</v>
      </c>
    </row>
    <row r="1037" spans="1:22" hidden="1">
      <c r="A1037" t="s">
        <v>8120</v>
      </c>
      <c r="B1037" t="s">
        <v>8141</v>
      </c>
      <c r="C1037" t="s">
        <v>1</v>
      </c>
      <c r="D1037" t="s">
        <v>7879</v>
      </c>
      <c r="E1037" t="s">
        <v>7864</v>
      </c>
      <c r="F1037" t="s">
        <v>7882</v>
      </c>
      <c r="G1037">
        <v>1471</v>
      </c>
      <c r="H1037">
        <v>1471</v>
      </c>
      <c r="I1037">
        <v>1471</v>
      </c>
      <c r="J1037">
        <v>1471</v>
      </c>
      <c r="L1037" s="2">
        <v>0</v>
      </c>
      <c r="M1037" s="2">
        <v>0</v>
      </c>
      <c r="N1037" s="2">
        <v>0</v>
      </c>
      <c r="O1037" s="2">
        <v>27.8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27.8</v>
      </c>
      <c r="V1037" t="s">
        <v>55</v>
      </c>
    </row>
    <row r="1038" spans="1:22" hidden="1">
      <c r="A1038" t="s">
        <v>8120</v>
      </c>
      <c r="B1038" t="s">
        <v>8140</v>
      </c>
      <c r="C1038" t="s">
        <v>1</v>
      </c>
      <c r="D1038" t="s">
        <v>7879</v>
      </c>
      <c r="E1038" t="s">
        <v>7864</v>
      </c>
      <c r="F1038" t="s">
        <v>7882</v>
      </c>
      <c r="G1038">
        <v>1470</v>
      </c>
      <c r="H1038">
        <v>1470</v>
      </c>
      <c r="I1038">
        <v>1470</v>
      </c>
      <c r="J1038">
        <v>1470</v>
      </c>
      <c r="L1038" s="2">
        <v>0</v>
      </c>
      <c r="M1038" s="2">
        <v>0</v>
      </c>
      <c r="N1038" s="2">
        <v>0</v>
      </c>
      <c r="O1038" s="2">
        <v>5.05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5.05</v>
      </c>
      <c r="V1038" t="s">
        <v>55</v>
      </c>
    </row>
    <row r="1039" spans="1:22" hidden="1">
      <c r="A1039" t="s">
        <v>8120</v>
      </c>
      <c r="B1039" t="s">
        <v>8140</v>
      </c>
      <c r="C1039" t="s">
        <v>1</v>
      </c>
      <c r="D1039" t="s">
        <v>7879</v>
      </c>
      <c r="E1039" t="s">
        <v>7864</v>
      </c>
      <c r="F1039" t="s">
        <v>7882</v>
      </c>
      <c r="G1039">
        <v>1469</v>
      </c>
      <c r="H1039">
        <v>1469</v>
      </c>
      <c r="I1039">
        <v>1469</v>
      </c>
      <c r="J1039">
        <v>1469</v>
      </c>
      <c r="L1039" s="2">
        <v>0</v>
      </c>
      <c r="M1039" s="2">
        <v>0</v>
      </c>
      <c r="N1039" s="2">
        <v>0</v>
      </c>
      <c r="O1039" s="2">
        <v>33.15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33.15</v>
      </c>
      <c r="V1039" t="s">
        <v>55</v>
      </c>
    </row>
    <row r="1040" spans="1:22" hidden="1">
      <c r="A1040" t="s">
        <v>8120</v>
      </c>
      <c r="B1040" t="s">
        <v>8127</v>
      </c>
      <c r="C1040" t="s">
        <v>1</v>
      </c>
      <c r="D1040" t="s">
        <v>7879</v>
      </c>
      <c r="E1040" t="s">
        <v>7864</v>
      </c>
      <c r="F1040" t="s">
        <v>7882</v>
      </c>
      <c r="G1040">
        <v>1468</v>
      </c>
      <c r="H1040">
        <v>1468</v>
      </c>
      <c r="I1040">
        <v>1468</v>
      </c>
      <c r="J1040">
        <v>1468</v>
      </c>
      <c r="L1040" s="2">
        <v>0</v>
      </c>
      <c r="M1040" s="2">
        <v>0</v>
      </c>
      <c r="N1040" s="2">
        <v>0</v>
      </c>
      <c r="O1040" s="2">
        <v>13.2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13.2</v>
      </c>
      <c r="V1040" t="s">
        <v>55</v>
      </c>
    </row>
    <row r="1041" spans="1:22" hidden="1">
      <c r="A1041" t="s">
        <v>8120</v>
      </c>
      <c r="B1041" t="s">
        <v>8127</v>
      </c>
      <c r="C1041" t="s">
        <v>1</v>
      </c>
      <c r="D1041" t="s">
        <v>7879</v>
      </c>
      <c r="E1041" t="s">
        <v>7864</v>
      </c>
      <c r="F1041" t="s">
        <v>7882</v>
      </c>
      <c r="G1041">
        <v>1467</v>
      </c>
      <c r="H1041">
        <v>1467</v>
      </c>
      <c r="I1041">
        <v>1467</v>
      </c>
      <c r="J1041">
        <v>1467</v>
      </c>
      <c r="L1041" s="2">
        <v>0</v>
      </c>
      <c r="M1041" s="2">
        <v>0</v>
      </c>
      <c r="N1041" s="2">
        <v>0</v>
      </c>
      <c r="O1041" s="2">
        <v>38.5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38.5</v>
      </c>
      <c r="V1041" t="s">
        <v>55</v>
      </c>
    </row>
    <row r="1042" spans="1:22" hidden="1">
      <c r="A1042" t="s">
        <v>8120</v>
      </c>
      <c r="B1042" t="s">
        <v>8139</v>
      </c>
      <c r="C1042" t="s">
        <v>1</v>
      </c>
      <c r="D1042" t="s">
        <v>7879</v>
      </c>
      <c r="E1042" t="s">
        <v>7864</v>
      </c>
      <c r="F1042" t="s">
        <v>7882</v>
      </c>
      <c r="G1042">
        <v>1466</v>
      </c>
      <c r="H1042">
        <v>1466</v>
      </c>
      <c r="I1042">
        <v>1466</v>
      </c>
      <c r="J1042">
        <v>1466</v>
      </c>
      <c r="L1042" s="2">
        <v>0</v>
      </c>
      <c r="M1042" s="2">
        <v>0</v>
      </c>
      <c r="N1042" s="2">
        <v>0</v>
      </c>
      <c r="O1042" s="2">
        <v>8.6999999999999993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8.6999999999999993</v>
      </c>
      <c r="V1042" t="s">
        <v>55</v>
      </c>
    </row>
    <row r="1043" spans="1:22" hidden="1">
      <c r="A1043" t="s">
        <v>8120</v>
      </c>
      <c r="B1043" t="s">
        <v>8139</v>
      </c>
      <c r="C1043" t="s">
        <v>1</v>
      </c>
      <c r="D1043" t="s">
        <v>7879</v>
      </c>
      <c r="E1043" t="s">
        <v>7864</v>
      </c>
      <c r="F1043" t="s">
        <v>7882</v>
      </c>
      <c r="G1043">
        <v>1465</v>
      </c>
      <c r="H1043">
        <v>1465</v>
      </c>
      <c r="I1043">
        <v>1465</v>
      </c>
      <c r="J1043">
        <v>1465</v>
      </c>
      <c r="L1043" s="2">
        <v>0</v>
      </c>
      <c r="M1043" s="2">
        <v>0</v>
      </c>
      <c r="N1043" s="2">
        <v>0</v>
      </c>
      <c r="O1043" s="2">
        <v>30.99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30.99</v>
      </c>
      <c r="V1043" t="s">
        <v>55</v>
      </c>
    </row>
    <row r="1044" spans="1:22" hidden="1">
      <c r="A1044" t="s">
        <v>8120</v>
      </c>
      <c r="B1044" t="s">
        <v>8139</v>
      </c>
      <c r="C1044" t="s">
        <v>1</v>
      </c>
      <c r="D1044" t="s">
        <v>7879</v>
      </c>
      <c r="E1044" t="s">
        <v>7864</v>
      </c>
      <c r="F1044" t="s">
        <v>7882</v>
      </c>
      <c r="G1044">
        <v>1464</v>
      </c>
      <c r="H1044">
        <v>1464</v>
      </c>
      <c r="I1044">
        <v>1464</v>
      </c>
      <c r="J1044">
        <v>1464</v>
      </c>
      <c r="L1044" s="2">
        <v>0</v>
      </c>
      <c r="M1044" s="2">
        <v>0</v>
      </c>
      <c r="N1044" s="2">
        <v>0</v>
      </c>
      <c r="O1044" s="2">
        <v>41.7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41.7</v>
      </c>
      <c r="V1044" t="s">
        <v>55</v>
      </c>
    </row>
    <row r="1045" spans="1:22" hidden="1">
      <c r="A1045" t="s">
        <v>8120</v>
      </c>
      <c r="B1045" t="s">
        <v>8139</v>
      </c>
      <c r="C1045" t="s">
        <v>1</v>
      </c>
      <c r="D1045" t="s">
        <v>7879</v>
      </c>
      <c r="E1045" t="s">
        <v>7864</v>
      </c>
      <c r="F1045" t="s">
        <v>7882</v>
      </c>
      <c r="G1045">
        <v>1463</v>
      </c>
      <c r="H1045">
        <v>1463</v>
      </c>
      <c r="I1045">
        <v>1463</v>
      </c>
      <c r="J1045">
        <v>1463</v>
      </c>
      <c r="L1045" s="2">
        <v>0</v>
      </c>
      <c r="M1045" s="2">
        <v>0</v>
      </c>
      <c r="N1045" s="2">
        <v>0</v>
      </c>
      <c r="O1045" s="2">
        <v>27.85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27.85</v>
      </c>
      <c r="V1045" t="s">
        <v>55</v>
      </c>
    </row>
    <row r="1046" spans="1:22" hidden="1">
      <c r="A1046" t="s">
        <v>8120</v>
      </c>
      <c r="B1046" t="s">
        <v>8138</v>
      </c>
      <c r="C1046" t="s">
        <v>1</v>
      </c>
      <c r="D1046" t="s">
        <v>7879</v>
      </c>
      <c r="E1046" t="s">
        <v>7864</v>
      </c>
      <c r="F1046" t="s">
        <v>7882</v>
      </c>
      <c r="G1046">
        <v>1462</v>
      </c>
      <c r="H1046">
        <v>1462</v>
      </c>
      <c r="I1046">
        <v>1462</v>
      </c>
      <c r="J1046">
        <v>1462</v>
      </c>
      <c r="L1046" s="2">
        <v>0</v>
      </c>
      <c r="M1046" s="2">
        <v>0</v>
      </c>
      <c r="N1046" s="2">
        <v>0</v>
      </c>
      <c r="O1046" s="2">
        <v>28.61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28.61</v>
      </c>
      <c r="V1046" t="s">
        <v>55</v>
      </c>
    </row>
    <row r="1047" spans="1:22" hidden="1">
      <c r="A1047" t="s">
        <v>8120</v>
      </c>
      <c r="B1047" t="s">
        <v>8138</v>
      </c>
      <c r="C1047" t="s">
        <v>1</v>
      </c>
      <c r="D1047" t="s">
        <v>7879</v>
      </c>
      <c r="E1047" t="s">
        <v>7864</v>
      </c>
      <c r="F1047" t="s">
        <v>7882</v>
      </c>
      <c r="G1047">
        <v>1461</v>
      </c>
      <c r="H1047">
        <v>1461</v>
      </c>
      <c r="I1047">
        <v>1461</v>
      </c>
      <c r="J1047">
        <v>1461</v>
      </c>
      <c r="L1047" s="2">
        <v>0</v>
      </c>
      <c r="M1047" s="2">
        <v>0</v>
      </c>
      <c r="N1047" s="2">
        <v>0</v>
      </c>
      <c r="O1047" s="2">
        <v>33.6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33.6</v>
      </c>
      <c r="V1047" t="s">
        <v>55</v>
      </c>
    </row>
    <row r="1048" spans="1:22" hidden="1">
      <c r="A1048" t="s">
        <v>8120</v>
      </c>
      <c r="B1048" t="s">
        <v>8138</v>
      </c>
      <c r="C1048" t="s">
        <v>1</v>
      </c>
      <c r="D1048" t="s">
        <v>7879</v>
      </c>
      <c r="E1048" t="s">
        <v>7864</v>
      </c>
      <c r="F1048" t="s">
        <v>7882</v>
      </c>
      <c r="G1048">
        <v>1460</v>
      </c>
      <c r="H1048">
        <v>1460</v>
      </c>
      <c r="I1048">
        <v>1460</v>
      </c>
      <c r="J1048">
        <v>1460</v>
      </c>
      <c r="L1048" s="2">
        <v>0</v>
      </c>
      <c r="M1048" s="2">
        <v>0</v>
      </c>
      <c r="N1048" s="2">
        <v>0</v>
      </c>
      <c r="O1048" s="2">
        <v>119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119</v>
      </c>
      <c r="V1048" t="s">
        <v>55</v>
      </c>
    </row>
    <row r="1049" spans="1:22" hidden="1">
      <c r="A1049" t="s">
        <v>8120</v>
      </c>
      <c r="B1049" t="s">
        <v>8138</v>
      </c>
      <c r="C1049" t="s">
        <v>1</v>
      </c>
      <c r="D1049" t="s">
        <v>7879</v>
      </c>
      <c r="E1049" t="s">
        <v>7864</v>
      </c>
      <c r="F1049" t="s">
        <v>7882</v>
      </c>
      <c r="G1049">
        <v>1459</v>
      </c>
      <c r="H1049">
        <v>1459</v>
      </c>
      <c r="I1049">
        <v>1459</v>
      </c>
      <c r="J1049">
        <v>1459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t="s">
        <v>55</v>
      </c>
    </row>
    <row r="1050" spans="1:22" hidden="1">
      <c r="A1050" t="s">
        <v>8120</v>
      </c>
      <c r="B1050" t="s">
        <v>8123</v>
      </c>
      <c r="C1050" t="s">
        <v>1</v>
      </c>
      <c r="D1050" t="s">
        <v>7879</v>
      </c>
      <c r="E1050" t="s">
        <v>7864</v>
      </c>
      <c r="F1050" t="s">
        <v>7882</v>
      </c>
      <c r="G1050">
        <v>1458</v>
      </c>
      <c r="H1050">
        <v>1458</v>
      </c>
      <c r="I1050">
        <v>1458</v>
      </c>
      <c r="J1050">
        <v>1458</v>
      </c>
      <c r="L1050" s="2">
        <v>0</v>
      </c>
      <c r="M1050" s="2">
        <v>0</v>
      </c>
      <c r="N1050" s="2">
        <v>0</v>
      </c>
      <c r="O1050" s="2">
        <v>20.880000000000003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20.880000000000003</v>
      </c>
      <c r="V1050" t="s">
        <v>55</v>
      </c>
    </row>
    <row r="1051" spans="1:22" hidden="1">
      <c r="A1051" t="s">
        <v>8120</v>
      </c>
      <c r="B1051" t="s">
        <v>8123</v>
      </c>
      <c r="C1051" t="s">
        <v>1</v>
      </c>
      <c r="D1051" t="s">
        <v>7879</v>
      </c>
      <c r="E1051" t="s">
        <v>7864</v>
      </c>
      <c r="F1051" t="s">
        <v>7882</v>
      </c>
      <c r="G1051">
        <v>1457</v>
      </c>
      <c r="H1051">
        <v>1457</v>
      </c>
      <c r="I1051">
        <v>1457</v>
      </c>
      <c r="J1051">
        <v>1457</v>
      </c>
      <c r="L1051" s="2">
        <v>0</v>
      </c>
      <c r="M1051" s="2">
        <v>0</v>
      </c>
      <c r="N1051" s="2">
        <v>0</v>
      </c>
      <c r="O1051" s="2">
        <v>17.5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17.5</v>
      </c>
      <c r="V1051" t="s">
        <v>55</v>
      </c>
    </row>
    <row r="1052" spans="1:22" hidden="1">
      <c r="A1052" t="s">
        <v>8120</v>
      </c>
      <c r="B1052" t="s">
        <v>8137</v>
      </c>
      <c r="C1052" t="s">
        <v>1</v>
      </c>
      <c r="D1052" t="s">
        <v>7879</v>
      </c>
      <c r="E1052" t="s">
        <v>7883</v>
      </c>
      <c r="F1052" t="s">
        <v>7884</v>
      </c>
      <c r="G1052">
        <v>635</v>
      </c>
      <c r="H1052">
        <v>635</v>
      </c>
      <c r="I1052">
        <v>635</v>
      </c>
      <c r="J1052">
        <v>635</v>
      </c>
      <c r="L1052" s="2">
        <v>0</v>
      </c>
      <c r="M1052" s="2">
        <v>0</v>
      </c>
      <c r="N1052" s="2">
        <v>0</v>
      </c>
      <c r="O1052" s="2">
        <v>34.97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34.97</v>
      </c>
      <c r="V1052" t="s">
        <v>55</v>
      </c>
    </row>
    <row r="1053" spans="1:22" hidden="1">
      <c r="A1053" t="s">
        <v>8120</v>
      </c>
      <c r="B1053" t="s">
        <v>8136</v>
      </c>
      <c r="C1053" t="s">
        <v>1</v>
      </c>
      <c r="D1053" t="s">
        <v>7879</v>
      </c>
      <c r="E1053" t="s">
        <v>7883</v>
      </c>
      <c r="F1053" t="s">
        <v>7884</v>
      </c>
      <c r="G1053">
        <v>634</v>
      </c>
      <c r="H1053">
        <v>634</v>
      </c>
      <c r="I1053">
        <v>634</v>
      </c>
      <c r="J1053">
        <v>634</v>
      </c>
      <c r="L1053" s="2">
        <v>0</v>
      </c>
      <c r="M1053" s="2">
        <v>0</v>
      </c>
      <c r="N1053" s="2">
        <v>0</v>
      </c>
      <c r="O1053" s="2">
        <v>2.85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2.85</v>
      </c>
      <c r="V1053" t="s">
        <v>55</v>
      </c>
    </row>
    <row r="1054" spans="1:22" hidden="1">
      <c r="A1054" t="s">
        <v>8120</v>
      </c>
      <c r="B1054" t="s">
        <v>8136</v>
      </c>
      <c r="C1054" t="s">
        <v>1</v>
      </c>
      <c r="D1054" t="s">
        <v>7879</v>
      </c>
      <c r="E1054" t="s">
        <v>7883</v>
      </c>
      <c r="F1054" t="s">
        <v>7884</v>
      </c>
      <c r="G1054">
        <v>633</v>
      </c>
      <c r="H1054">
        <v>633</v>
      </c>
      <c r="I1054">
        <v>633</v>
      </c>
      <c r="J1054">
        <v>633</v>
      </c>
      <c r="L1054" s="2">
        <v>0</v>
      </c>
      <c r="M1054" s="2">
        <v>0</v>
      </c>
      <c r="N1054" s="2">
        <v>0</v>
      </c>
      <c r="O1054" s="2">
        <v>20.07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20.07</v>
      </c>
      <c r="V1054" t="s">
        <v>55</v>
      </c>
    </row>
    <row r="1055" spans="1:22" hidden="1">
      <c r="A1055" t="s">
        <v>8120</v>
      </c>
      <c r="B1055" t="s">
        <v>8136</v>
      </c>
      <c r="C1055" t="s">
        <v>1</v>
      </c>
      <c r="D1055" t="s">
        <v>7879</v>
      </c>
      <c r="E1055" t="s">
        <v>7883</v>
      </c>
      <c r="F1055" t="s">
        <v>7884</v>
      </c>
      <c r="G1055">
        <v>632</v>
      </c>
      <c r="H1055">
        <v>632</v>
      </c>
      <c r="I1055">
        <v>632</v>
      </c>
      <c r="J1055">
        <v>632</v>
      </c>
      <c r="L1055" s="2">
        <v>0</v>
      </c>
      <c r="M1055" s="2">
        <v>0</v>
      </c>
      <c r="N1055" s="2">
        <v>0</v>
      </c>
      <c r="O1055" s="2">
        <v>34.979999999999997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34.979999999999997</v>
      </c>
      <c r="V1055" t="s">
        <v>55</v>
      </c>
    </row>
    <row r="1056" spans="1:22" hidden="1">
      <c r="A1056" t="s">
        <v>8120</v>
      </c>
      <c r="B1056" t="s">
        <v>8136</v>
      </c>
      <c r="C1056" t="s">
        <v>1</v>
      </c>
      <c r="D1056" t="s">
        <v>7879</v>
      </c>
      <c r="E1056" t="s">
        <v>7883</v>
      </c>
      <c r="F1056" t="s">
        <v>7884</v>
      </c>
      <c r="G1056">
        <v>631</v>
      </c>
      <c r="H1056">
        <v>631</v>
      </c>
      <c r="I1056">
        <v>631</v>
      </c>
      <c r="J1056">
        <v>631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t="s">
        <v>55</v>
      </c>
    </row>
    <row r="1057" spans="1:22" hidden="1">
      <c r="A1057" t="s">
        <v>8120</v>
      </c>
      <c r="B1057" t="s">
        <v>8136</v>
      </c>
      <c r="C1057" t="s">
        <v>1</v>
      </c>
      <c r="D1057" t="s">
        <v>7879</v>
      </c>
      <c r="E1057" t="s">
        <v>7883</v>
      </c>
      <c r="F1057" t="s">
        <v>7884</v>
      </c>
      <c r="G1057">
        <v>630</v>
      </c>
      <c r="H1057">
        <v>630</v>
      </c>
      <c r="I1057">
        <v>630</v>
      </c>
      <c r="J1057">
        <v>630</v>
      </c>
      <c r="L1057" s="2">
        <v>0</v>
      </c>
      <c r="M1057" s="2">
        <v>0</v>
      </c>
      <c r="N1057" s="2">
        <v>0</v>
      </c>
      <c r="O1057" s="2">
        <v>55.02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55.02</v>
      </c>
      <c r="V1057" t="s">
        <v>55</v>
      </c>
    </row>
    <row r="1058" spans="1:22" hidden="1">
      <c r="A1058" t="s">
        <v>8120</v>
      </c>
      <c r="B1058" t="s">
        <v>8136</v>
      </c>
      <c r="C1058" t="s">
        <v>1</v>
      </c>
      <c r="D1058" t="s">
        <v>7879</v>
      </c>
      <c r="E1058" t="s">
        <v>7883</v>
      </c>
      <c r="F1058" t="s">
        <v>7884</v>
      </c>
      <c r="G1058">
        <v>629</v>
      </c>
      <c r="H1058">
        <v>629</v>
      </c>
      <c r="I1058">
        <v>629</v>
      </c>
      <c r="J1058">
        <v>629</v>
      </c>
      <c r="L1058" s="2">
        <v>0</v>
      </c>
      <c r="M1058" s="2">
        <v>0</v>
      </c>
      <c r="N1058" s="2">
        <v>0</v>
      </c>
      <c r="O1058" s="2">
        <v>62.32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62.32</v>
      </c>
      <c r="V1058" t="s">
        <v>55</v>
      </c>
    </row>
    <row r="1059" spans="1:22" hidden="1">
      <c r="A1059" t="s">
        <v>8120</v>
      </c>
      <c r="B1059" t="s">
        <v>8136</v>
      </c>
      <c r="C1059" t="s">
        <v>1</v>
      </c>
      <c r="D1059" t="s">
        <v>7879</v>
      </c>
      <c r="E1059" t="s">
        <v>7883</v>
      </c>
      <c r="F1059" t="s">
        <v>7884</v>
      </c>
      <c r="G1059">
        <v>628</v>
      </c>
      <c r="H1059">
        <v>628</v>
      </c>
      <c r="I1059">
        <v>628</v>
      </c>
      <c r="J1059">
        <v>628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t="s">
        <v>55</v>
      </c>
    </row>
    <row r="1060" spans="1:22" hidden="1">
      <c r="A1060" t="s">
        <v>8120</v>
      </c>
      <c r="B1060" t="s">
        <v>8136</v>
      </c>
      <c r="C1060" t="s">
        <v>1</v>
      </c>
      <c r="D1060" t="s">
        <v>7879</v>
      </c>
      <c r="E1060" t="s">
        <v>7883</v>
      </c>
      <c r="F1060" t="s">
        <v>7884</v>
      </c>
      <c r="G1060">
        <v>627</v>
      </c>
      <c r="H1060">
        <v>627</v>
      </c>
      <c r="I1060">
        <v>627</v>
      </c>
      <c r="J1060">
        <v>627</v>
      </c>
      <c r="L1060" s="2">
        <v>0</v>
      </c>
      <c r="M1060" s="2">
        <v>0</v>
      </c>
      <c r="N1060" s="2">
        <v>0</v>
      </c>
      <c r="O1060" s="2">
        <v>20.05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20.05</v>
      </c>
      <c r="V1060" t="s">
        <v>55</v>
      </c>
    </row>
    <row r="1061" spans="1:22" hidden="1">
      <c r="A1061" t="s">
        <v>8120</v>
      </c>
      <c r="B1061" t="s">
        <v>8136</v>
      </c>
      <c r="C1061" t="s">
        <v>1</v>
      </c>
      <c r="D1061" t="s">
        <v>7879</v>
      </c>
      <c r="E1061" t="s">
        <v>7883</v>
      </c>
      <c r="F1061" t="s">
        <v>7884</v>
      </c>
      <c r="G1061">
        <v>626</v>
      </c>
      <c r="H1061">
        <v>626</v>
      </c>
      <c r="I1061">
        <v>626</v>
      </c>
      <c r="J1061">
        <v>626</v>
      </c>
      <c r="L1061" s="2">
        <v>0</v>
      </c>
      <c r="M1061" s="2">
        <v>0</v>
      </c>
      <c r="N1061" s="2">
        <v>0</v>
      </c>
      <c r="O1061" s="2">
        <v>3.05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3.05</v>
      </c>
      <c r="V1061" t="s">
        <v>55</v>
      </c>
    </row>
    <row r="1062" spans="1:22" hidden="1">
      <c r="A1062" t="s">
        <v>8120</v>
      </c>
      <c r="B1062" t="s">
        <v>8136</v>
      </c>
      <c r="C1062" t="s">
        <v>1</v>
      </c>
      <c r="D1062" t="s">
        <v>7879</v>
      </c>
      <c r="E1062" t="s">
        <v>7883</v>
      </c>
      <c r="F1062" t="s">
        <v>7884</v>
      </c>
      <c r="G1062">
        <v>625</v>
      </c>
      <c r="H1062">
        <v>625</v>
      </c>
      <c r="I1062">
        <v>625</v>
      </c>
      <c r="J1062">
        <v>625</v>
      </c>
      <c r="L1062" s="2">
        <v>0</v>
      </c>
      <c r="M1062" s="2">
        <v>0</v>
      </c>
      <c r="N1062" s="2">
        <v>0</v>
      </c>
      <c r="O1062" s="2">
        <v>6.65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6.65</v>
      </c>
      <c r="V1062" t="s">
        <v>55</v>
      </c>
    </row>
    <row r="1063" spans="1:22" hidden="1">
      <c r="A1063" t="s">
        <v>8120</v>
      </c>
      <c r="B1063" t="s">
        <v>8135</v>
      </c>
      <c r="C1063" t="s">
        <v>1</v>
      </c>
      <c r="D1063" t="s">
        <v>7879</v>
      </c>
      <c r="E1063" t="s">
        <v>7883</v>
      </c>
      <c r="F1063" t="s">
        <v>7884</v>
      </c>
      <c r="G1063">
        <v>624</v>
      </c>
      <c r="H1063">
        <v>624</v>
      </c>
      <c r="I1063">
        <v>624</v>
      </c>
      <c r="J1063">
        <v>624</v>
      </c>
      <c r="L1063" s="2">
        <v>0</v>
      </c>
      <c r="M1063" s="2">
        <v>0</v>
      </c>
      <c r="N1063" s="2">
        <v>0</v>
      </c>
      <c r="O1063" s="2">
        <v>13.38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13.38</v>
      </c>
      <c r="V1063" t="s">
        <v>55</v>
      </c>
    </row>
    <row r="1064" spans="1:22" hidden="1">
      <c r="A1064" t="s">
        <v>8120</v>
      </c>
      <c r="B1064" t="s">
        <v>8135</v>
      </c>
      <c r="C1064" t="s">
        <v>1</v>
      </c>
      <c r="D1064" t="s">
        <v>7879</v>
      </c>
      <c r="E1064" t="s">
        <v>7883</v>
      </c>
      <c r="F1064" t="s">
        <v>7884</v>
      </c>
      <c r="G1064">
        <v>623</v>
      </c>
      <c r="H1064">
        <v>623</v>
      </c>
      <c r="I1064">
        <v>623</v>
      </c>
      <c r="J1064">
        <v>623</v>
      </c>
      <c r="L1064" s="2">
        <v>0</v>
      </c>
      <c r="M1064" s="2">
        <v>0</v>
      </c>
      <c r="N1064" s="2">
        <v>0</v>
      </c>
      <c r="O1064" s="2">
        <v>22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22</v>
      </c>
      <c r="V1064" t="s">
        <v>55</v>
      </c>
    </row>
    <row r="1065" spans="1:22" hidden="1">
      <c r="A1065" t="s">
        <v>8120</v>
      </c>
      <c r="B1065" t="s">
        <v>8134</v>
      </c>
      <c r="C1065" t="s">
        <v>1</v>
      </c>
      <c r="D1065" t="s">
        <v>7879</v>
      </c>
      <c r="E1065" t="s">
        <v>7883</v>
      </c>
      <c r="F1065" t="s">
        <v>7884</v>
      </c>
      <c r="G1065">
        <v>622</v>
      </c>
      <c r="H1065">
        <v>622</v>
      </c>
      <c r="I1065">
        <v>622</v>
      </c>
      <c r="J1065">
        <v>622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t="s">
        <v>55</v>
      </c>
    </row>
    <row r="1066" spans="1:22" hidden="1">
      <c r="A1066" t="s">
        <v>8120</v>
      </c>
      <c r="B1066" t="s">
        <v>8134</v>
      </c>
      <c r="C1066" t="s">
        <v>1</v>
      </c>
      <c r="D1066" t="s">
        <v>7879</v>
      </c>
      <c r="E1066" t="s">
        <v>7883</v>
      </c>
      <c r="F1066" t="s">
        <v>7884</v>
      </c>
      <c r="G1066">
        <v>621</v>
      </c>
      <c r="H1066">
        <v>621</v>
      </c>
      <c r="I1066">
        <v>621</v>
      </c>
      <c r="J1066">
        <v>621</v>
      </c>
      <c r="L1066" s="2">
        <v>0</v>
      </c>
      <c r="M1066" s="2">
        <v>0</v>
      </c>
      <c r="N1066" s="2">
        <v>0</v>
      </c>
      <c r="O1066" s="2">
        <v>9.25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9.25</v>
      </c>
      <c r="V1066" t="s">
        <v>55</v>
      </c>
    </row>
    <row r="1067" spans="1:22" hidden="1">
      <c r="A1067" t="s">
        <v>8120</v>
      </c>
      <c r="B1067" t="s">
        <v>8133</v>
      </c>
      <c r="C1067" t="s">
        <v>1</v>
      </c>
      <c r="D1067" t="s">
        <v>7879</v>
      </c>
      <c r="E1067" t="s">
        <v>7883</v>
      </c>
      <c r="F1067" t="s">
        <v>7884</v>
      </c>
      <c r="G1067">
        <v>620</v>
      </c>
      <c r="H1067">
        <v>620</v>
      </c>
      <c r="I1067">
        <v>620</v>
      </c>
      <c r="J1067">
        <v>620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t="s">
        <v>55</v>
      </c>
    </row>
    <row r="1068" spans="1:22" hidden="1">
      <c r="A1068" t="s">
        <v>8120</v>
      </c>
      <c r="B1068" t="s">
        <v>8133</v>
      </c>
      <c r="C1068" t="s">
        <v>1</v>
      </c>
      <c r="D1068" t="s">
        <v>7879</v>
      </c>
      <c r="E1068" t="s">
        <v>7883</v>
      </c>
      <c r="F1068" t="s">
        <v>7884</v>
      </c>
      <c r="G1068">
        <v>619</v>
      </c>
      <c r="H1068">
        <v>619</v>
      </c>
      <c r="I1068">
        <v>619</v>
      </c>
      <c r="J1068">
        <v>619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t="s">
        <v>55</v>
      </c>
    </row>
    <row r="1069" spans="1:22" hidden="1">
      <c r="A1069" t="s">
        <v>8120</v>
      </c>
      <c r="B1069" t="s">
        <v>8132</v>
      </c>
      <c r="C1069" t="s">
        <v>1</v>
      </c>
      <c r="D1069" t="s">
        <v>7879</v>
      </c>
      <c r="E1069" t="s">
        <v>7883</v>
      </c>
      <c r="F1069" t="s">
        <v>7884</v>
      </c>
      <c r="G1069">
        <v>618</v>
      </c>
      <c r="H1069">
        <v>618</v>
      </c>
      <c r="I1069">
        <v>618</v>
      </c>
      <c r="J1069">
        <v>618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t="s">
        <v>55</v>
      </c>
    </row>
    <row r="1070" spans="1:22" hidden="1">
      <c r="A1070" t="s">
        <v>8120</v>
      </c>
      <c r="B1070" t="s">
        <v>8132</v>
      </c>
      <c r="C1070" t="s">
        <v>1</v>
      </c>
      <c r="D1070" t="s">
        <v>7879</v>
      </c>
      <c r="E1070" t="s">
        <v>7883</v>
      </c>
      <c r="F1070" t="s">
        <v>7884</v>
      </c>
      <c r="G1070">
        <v>617</v>
      </c>
      <c r="H1070">
        <v>617</v>
      </c>
      <c r="I1070">
        <v>617</v>
      </c>
      <c r="J1070">
        <v>617</v>
      </c>
      <c r="L1070" s="2">
        <v>0</v>
      </c>
      <c r="M1070" s="2">
        <v>0</v>
      </c>
      <c r="N1070" s="2">
        <v>0</v>
      </c>
      <c r="O1070" s="2">
        <v>43.47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t="s">
        <v>55</v>
      </c>
    </row>
    <row r="1071" spans="1:22" hidden="1">
      <c r="A1071" t="s">
        <v>8120</v>
      </c>
      <c r="B1071" t="s">
        <v>8131</v>
      </c>
      <c r="C1071" t="s">
        <v>1</v>
      </c>
      <c r="D1071" t="s">
        <v>7879</v>
      </c>
      <c r="E1071" t="s">
        <v>7883</v>
      </c>
      <c r="F1071" t="s">
        <v>7884</v>
      </c>
      <c r="G1071">
        <v>616</v>
      </c>
      <c r="H1071">
        <v>616</v>
      </c>
      <c r="I1071">
        <v>616</v>
      </c>
      <c r="J1071">
        <v>616</v>
      </c>
      <c r="L1071" s="2">
        <v>0</v>
      </c>
      <c r="M1071" s="2">
        <v>0</v>
      </c>
      <c r="N1071" s="2">
        <v>0</v>
      </c>
      <c r="O1071" s="2">
        <v>27.84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t="s">
        <v>55</v>
      </c>
    </row>
    <row r="1072" spans="1:22" hidden="1">
      <c r="A1072" t="s">
        <v>8120</v>
      </c>
      <c r="B1072" t="s">
        <v>8130</v>
      </c>
      <c r="C1072" t="s">
        <v>1</v>
      </c>
      <c r="D1072" t="s">
        <v>7879</v>
      </c>
      <c r="E1072" t="s">
        <v>7883</v>
      </c>
      <c r="F1072" t="s">
        <v>7884</v>
      </c>
      <c r="G1072">
        <v>615</v>
      </c>
      <c r="H1072">
        <v>615</v>
      </c>
      <c r="I1072">
        <v>615</v>
      </c>
      <c r="J1072">
        <v>615</v>
      </c>
      <c r="L1072" s="2">
        <v>0</v>
      </c>
      <c r="M1072" s="2">
        <v>0</v>
      </c>
      <c r="N1072" s="2">
        <v>0</v>
      </c>
      <c r="O1072" s="2">
        <v>28.74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t="s">
        <v>55</v>
      </c>
    </row>
    <row r="1073" spans="1:22" hidden="1">
      <c r="A1073" t="s">
        <v>8120</v>
      </c>
      <c r="B1073" t="s">
        <v>8129</v>
      </c>
      <c r="C1073" t="s">
        <v>1</v>
      </c>
      <c r="D1073" t="s">
        <v>7879</v>
      </c>
      <c r="E1073" t="s">
        <v>7883</v>
      </c>
      <c r="F1073" t="s">
        <v>7884</v>
      </c>
      <c r="G1073">
        <v>614</v>
      </c>
      <c r="H1073">
        <v>614</v>
      </c>
      <c r="I1073">
        <v>614</v>
      </c>
      <c r="J1073">
        <v>614</v>
      </c>
      <c r="L1073" s="2">
        <v>0</v>
      </c>
      <c r="M1073" s="2">
        <v>0</v>
      </c>
      <c r="N1073" s="2">
        <v>0</v>
      </c>
      <c r="O1073" s="2">
        <v>8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8</v>
      </c>
      <c r="V1073" t="s">
        <v>55</v>
      </c>
    </row>
    <row r="1074" spans="1:22" hidden="1">
      <c r="A1074" t="s">
        <v>8120</v>
      </c>
      <c r="B1074" t="s">
        <v>8128</v>
      </c>
      <c r="C1074" t="s">
        <v>1</v>
      </c>
      <c r="D1074" t="s">
        <v>7879</v>
      </c>
      <c r="E1074" t="s">
        <v>7883</v>
      </c>
      <c r="F1074" t="s">
        <v>7884</v>
      </c>
      <c r="G1074">
        <v>613</v>
      </c>
      <c r="H1074">
        <v>613</v>
      </c>
      <c r="I1074">
        <v>613</v>
      </c>
      <c r="J1074">
        <v>613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t="s">
        <v>55</v>
      </c>
    </row>
    <row r="1075" spans="1:22" hidden="1">
      <c r="A1075" t="s">
        <v>8120</v>
      </c>
      <c r="B1075" t="s">
        <v>8128</v>
      </c>
      <c r="C1075" t="s">
        <v>1</v>
      </c>
      <c r="D1075" t="s">
        <v>7879</v>
      </c>
      <c r="E1075" t="s">
        <v>7883</v>
      </c>
      <c r="F1075" t="s">
        <v>7884</v>
      </c>
      <c r="G1075">
        <v>612</v>
      </c>
      <c r="H1075">
        <v>612</v>
      </c>
      <c r="I1075">
        <v>612</v>
      </c>
      <c r="J1075">
        <v>612</v>
      </c>
      <c r="L1075" s="2">
        <v>0</v>
      </c>
      <c r="M1075" s="2">
        <v>0</v>
      </c>
      <c r="N1075" s="2">
        <v>0</v>
      </c>
      <c r="O1075" s="2">
        <v>4.55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4.55</v>
      </c>
      <c r="V1075" t="s">
        <v>55</v>
      </c>
    </row>
    <row r="1076" spans="1:22" hidden="1">
      <c r="A1076" t="s">
        <v>8120</v>
      </c>
      <c r="B1076" t="s">
        <v>8128</v>
      </c>
      <c r="C1076" t="s">
        <v>1</v>
      </c>
      <c r="D1076" t="s">
        <v>7879</v>
      </c>
      <c r="E1076" t="s">
        <v>7883</v>
      </c>
      <c r="F1076" t="s">
        <v>7884</v>
      </c>
      <c r="G1076">
        <v>611</v>
      </c>
      <c r="H1076">
        <v>611</v>
      </c>
      <c r="I1076">
        <v>611</v>
      </c>
      <c r="J1076">
        <v>611</v>
      </c>
      <c r="L1076" s="2">
        <v>0</v>
      </c>
      <c r="M1076" s="2">
        <v>0</v>
      </c>
      <c r="N1076" s="2">
        <v>0</v>
      </c>
      <c r="O1076" s="2">
        <v>31.79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31.79</v>
      </c>
      <c r="V1076" t="s">
        <v>55</v>
      </c>
    </row>
    <row r="1077" spans="1:22" hidden="1">
      <c r="A1077" t="s">
        <v>8120</v>
      </c>
      <c r="B1077" t="s">
        <v>8128</v>
      </c>
      <c r="C1077" t="s">
        <v>1</v>
      </c>
      <c r="D1077" t="s">
        <v>7879</v>
      </c>
      <c r="E1077" t="s">
        <v>7883</v>
      </c>
      <c r="F1077" t="s">
        <v>7884</v>
      </c>
      <c r="G1077">
        <v>610</v>
      </c>
      <c r="H1077">
        <v>610</v>
      </c>
      <c r="I1077">
        <v>610</v>
      </c>
      <c r="J1077">
        <v>610</v>
      </c>
      <c r="L1077" s="2">
        <v>0</v>
      </c>
      <c r="M1077" s="2">
        <v>0</v>
      </c>
      <c r="N1077" s="2">
        <v>0</v>
      </c>
      <c r="O1077" s="2">
        <v>12.4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12.4</v>
      </c>
      <c r="V1077" t="s">
        <v>55</v>
      </c>
    </row>
    <row r="1078" spans="1:22" hidden="1">
      <c r="A1078" t="s">
        <v>8120</v>
      </c>
      <c r="B1078" t="s">
        <v>8128</v>
      </c>
      <c r="C1078" t="s">
        <v>1</v>
      </c>
      <c r="D1078" t="s">
        <v>7879</v>
      </c>
      <c r="E1078" t="s">
        <v>7883</v>
      </c>
      <c r="F1078" t="s">
        <v>7884</v>
      </c>
      <c r="G1078">
        <v>609</v>
      </c>
      <c r="H1078">
        <v>609</v>
      </c>
      <c r="I1078">
        <v>609</v>
      </c>
      <c r="J1078">
        <v>609</v>
      </c>
      <c r="L1078" s="2">
        <v>0</v>
      </c>
      <c r="M1078" s="2">
        <v>0</v>
      </c>
      <c r="N1078" s="2">
        <v>0</v>
      </c>
      <c r="O1078" s="2">
        <v>22.23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22.23</v>
      </c>
      <c r="V1078" t="s">
        <v>55</v>
      </c>
    </row>
    <row r="1079" spans="1:22" hidden="1">
      <c r="A1079" t="s">
        <v>8120</v>
      </c>
      <c r="B1079" t="s">
        <v>8128</v>
      </c>
      <c r="C1079" t="s">
        <v>1</v>
      </c>
      <c r="D1079" t="s">
        <v>7879</v>
      </c>
      <c r="E1079" t="s">
        <v>7883</v>
      </c>
      <c r="F1079" t="s">
        <v>7884</v>
      </c>
      <c r="G1079">
        <v>608</v>
      </c>
      <c r="H1079">
        <v>608</v>
      </c>
      <c r="I1079">
        <v>608</v>
      </c>
      <c r="J1079">
        <v>608</v>
      </c>
      <c r="L1079" s="2">
        <v>0</v>
      </c>
      <c r="M1079" s="2">
        <v>0</v>
      </c>
      <c r="N1079" s="2">
        <v>0</v>
      </c>
      <c r="O1079" s="2">
        <v>48.31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48.31</v>
      </c>
      <c r="V1079" t="s">
        <v>55</v>
      </c>
    </row>
    <row r="1080" spans="1:22" hidden="1">
      <c r="A1080" t="s">
        <v>8120</v>
      </c>
      <c r="B1080" t="s">
        <v>8128</v>
      </c>
      <c r="C1080" t="s">
        <v>1</v>
      </c>
      <c r="D1080" t="s">
        <v>7879</v>
      </c>
      <c r="E1080" t="s">
        <v>7883</v>
      </c>
      <c r="F1080" t="s">
        <v>7884</v>
      </c>
      <c r="G1080">
        <v>607</v>
      </c>
      <c r="H1080">
        <v>607</v>
      </c>
      <c r="I1080">
        <v>607</v>
      </c>
      <c r="J1080">
        <v>607</v>
      </c>
      <c r="L1080" s="2">
        <v>0</v>
      </c>
      <c r="M1080" s="2">
        <v>0</v>
      </c>
      <c r="N1080" s="2">
        <v>0</v>
      </c>
      <c r="O1080" s="2">
        <v>10.199999999999999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10.199999999999999</v>
      </c>
      <c r="V1080" t="s">
        <v>55</v>
      </c>
    </row>
    <row r="1081" spans="1:22" hidden="1">
      <c r="A1081" t="s">
        <v>8120</v>
      </c>
      <c r="B1081" t="s">
        <v>8128</v>
      </c>
      <c r="C1081" t="s">
        <v>1</v>
      </c>
      <c r="D1081" t="s">
        <v>7879</v>
      </c>
      <c r="E1081" t="s">
        <v>7883</v>
      </c>
      <c r="F1081" t="s">
        <v>7884</v>
      </c>
      <c r="G1081">
        <v>606</v>
      </c>
      <c r="H1081">
        <v>606</v>
      </c>
      <c r="I1081">
        <v>606</v>
      </c>
      <c r="J1081">
        <v>606</v>
      </c>
      <c r="L1081" s="2">
        <v>0</v>
      </c>
      <c r="M1081" s="2">
        <v>0</v>
      </c>
      <c r="N1081" s="2">
        <v>0</v>
      </c>
      <c r="O1081" s="2">
        <v>6.65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6.65</v>
      </c>
      <c r="V1081" t="s">
        <v>55</v>
      </c>
    </row>
    <row r="1082" spans="1:22" hidden="1">
      <c r="A1082" t="s">
        <v>8120</v>
      </c>
      <c r="B1082" t="s">
        <v>8128</v>
      </c>
      <c r="C1082" t="s">
        <v>1</v>
      </c>
      <c r="D1082" t="s">
        <v>7879</v>
      </c>
      <c r="E1082" t="s">
        <v>7883</v>
      </c>
      <c r="F1082" t="s">
        <v>7884</v>
      </c>
      <c r="G1082">
        <v>605</v>
      </c>
      <c r="H1082">
        <v>605</v>
      </c>
      <c r="I1082">
        <v>605</v>
      </c>
      <c r="J1082">
        <v>605</v>
      </c>
      <c r="L1082" s="2">
        <v>0</v>
      </c>
      <c r="M1082" s="2">
        <v>0</v>
      </c>
      <c r="N1082" s="2">
        <v>0</v>
      </c>
      <c r="O1082" s="2">
        <v>43.42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43.42</v>
      </c>
      <c r="V1082" t="s">
        <v>55</v>
      </c>
    </row>
    <row r="1083" spans="1:22" hidden="1">
      <c r="A1083" t="s">
        <v>8120</v>
      </c>
      <c r="B1083" t="s">
        <v>8128</v>
      </c>
      <c r="C1083" t="s">
        <v>1</v>
      </c>
      <c r="D1083" t="s">
        <v>7879</v>
      </c>
      <c r="E1083" t="s">
        <v>7883</v>
      </c>
      <c r="F1083" t="s">
        <v>7884</v>
      </c>
      <c r="G1083">
        <v>604</v>
      </c>
      <c r="H1083">
        <v>604</v>
      </c>
      <c r="I1083">
        <v>604</v>
      </c>
      <c r="J1083">
        <v>604</v>
      </c>
      <c r="L1083" s="2">
        <v>0</v>
      </c>
      <c r="M1083" s="2">
        <v>0</v>
      </c>
      <c r="N1083" s="2">
        <v>0</v>
      </c>
      <c r="O1083" s="2">
        <v>25.46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25.46</v>
      </c>
      <c r="V1083" t="s">
        <v>55</v>
      </c>
    </row>
    <row r="1084" spans="1:22" hidden="1">
      <c r="A1084" t="s">
        <v>8120</v>
      </c>
      <c r="B1084" t="s">
        <v>8128</v>
      </c>
      <c r="C1084" t="s">
        <v>1</v>
      </c>
      <c r="D1084" t="s">
        <v>7879</v>
      </c>
      <c r="E1084" t="s">
        <v>7883</v>
      </c>
      <c r="F1084" t="s">
        <v>7884</v>
      </c>
      <c r="G1084">
        <v>603</v>
      </c>
      <c r="H1084">
        <v>603</v>
      </c>
      <c r="I1084">
        <v>603</v>
      </c>
      <c r="J1084">
        <v>603</v>
      </c>
      <c r="L1084" s="2">
        <v>0</v>
      </c>
      <c r="M1084" s="2">
        <v>0</v>
      </c>
      <c r="N1084" s="2">
        <v>0</v>
      </c>
      <c r="O1084" s="2">
        <v>16.559999999999999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16.559999999999999</v>
      </c>
      <c r="V1084" t="s">
        <v>55</v>
      </c>
    </row>
    <row r="1085" spans="1:22" hidden="1">
      <c r="A1085" t="s">
        <v>8120</v>
      </c>
      <c r="B1085" t="s">
        <v>8128</v>
      </c>
      <c r="C1085" t="s">
        <v>1</v>
      </c>
      <c r="D1085" t="s">
        <v>7879</v>
      </c>
      <c r="E1085" t="s">
        <v>7883</v>
      </c>
      <c r="F1085" t="s">
        <v>7884</v>
      </c>
      <c r="G1085">
        <v>602</v>
      </c>
      <c r="H1085">
        <v>602</v>
      </c>
      <c r="I1085">
        <v>602</v>
      </c>
      <c r="J1085">
        <v>602</v>
      </c>
      <c r="L1085" s="2">
        <v>0</v>
      </c>
      <c r="M1085" s="2">
        <v>0</v>
      </c>
      <c r="N1085" s="2">
        <v>0</v>
      </c>
      <c r="O1085" s="2">
        <v>30.65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30.65</v>
      </c>
      <c r="V1085" t="s">
        <v>55</v>
      </c>
    </row>
    <row r="1086" spans="1:22" hidden="1">
      <c r="A1086" t="s">
        <v>8120</v>
      </c>
      <c r="B1086" t="s">
        <v>8128</v>
      </c>
      <c r="C1086" t="s">
        <v>1</v>
      </c>
      <c r="D1086" t="s">
        <v>7879</v>
      </c>
      <c r="E1086" t="s">
        <v>7883</v>
      </c>
      <c r="F1086" t="s">
        <v>7884</v>
      </c>
      <c r="G1086">
        <v>601</v>
      </c>
      <c r="H1086">
        <v>601</v>
      </c>
      <c r="I1086">
        <v>601</v>
      </c>
      <c r="J1086">
        <v>601</v>
      </c>
      <c r="L1086" s="2">
        <v>0</v>
      </c>
      <c r="M1086" s="2">
        <v>0</v>
      </c>
      <c r="N1086" s="2">
        <v>0</v>
      </c>
      <c r="O1086" s="2">
        <v>3.75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3.75</v>
      </c>
      <c r="V1086" t="s">
        <v>55</v>
      </c>
    </row>
    <row r="1087" spans="1:22" hidden="1">
      <c r="A1087" t="s">
        <v>8120</v>
      </c>
      <c r="B1087" t="s">
        <v>8126</v>
      </c>
      <c r="C1087" t="s">
        <v>1</v>
      </c>
      <c r="D1087" t="s">
        <v>7879</v>
      </c>
      <c r="E1087" t="s">
        <v>7883</v>
      </c>
      <c r="F1087" t="s">
        <v>7884</v>
      </c>
      <c r="G1087">
        <v>600</v>
      </c>
      <c r="H1087">
        <v>600</v>
      </c>
      <c r="I1087">
        <v>600</v>
      </c>
      <c r="J1087">
        <v>600</v>
      </c>
      <c r="L1087" s="2">
        <v>0</v>
      </c>
      <c r="M1087" s="2">
        <v>0</v>
      </c>
      <c r="N1087" s="2">
        <v>0</v>
      </c>
      <c r="O1087" s="2">
        <v>37.56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37.56</v>
      </c>
      <c r="V1087" t="s">
        <v>55</v>
      </c>
    </row>
    <row r="1088" spans="1:22" hidden="1">
      <c r="A1088" t="s">
        <v>8120</v>
      </c>
      <c r="B1088" t="s">
        <v>8126</v>
      </c>
      <c r="C1088" t="s">
        <v>1</v>
      </c>
      <c r="D1088" t="s">
        <v>7879</v>
      </c>
      <c r="E1088" t="s">
        <v>7883</v>
      </c>
      <c r="F1088" t="s">
        <v>7884</v>
      </c>
      <c r="G1088">
        <v>599</v>
      </c>
      <c r="H1088">
        <v>599</v>
      </c>
      <c r="I1088">
        <v>599</v>
      </c>
      <c r="J1088">
        <v>599</v>
      </c>
      <c r="L1088" s="2">
        <v>0</v>
      </c>
      <c r="M1088" s="2">
        <v>0</v>
      </c>
      <c r="N1088" s="2">
        <v>0</v>
      </c>
      <c r="O1088" s="2">
        <v>3.75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3.75</v>
      </c>
      <c r="V1088" t="s">
        <v>55</v>
      </c>
    </row>
    <row r="1089" spans="1:22" hidden="1">
      <c r="A1089" t="s">
        <v>8120</v>
      </c>
      <c r="B1089" t="s">
        <v>8126</v>
      </c>
      <c r="C1089" t="s">
        <v>1</v>
      </c>
      <c r="D1089" t="s">
        <v>7879</v>
      </c>
      <c r="E1089" t="s">
        <v>7883</v>
      </c>
      <c r="F1089" t="s">
        <v>7884</v>
      </c>
      <c r="G1089">
        <v>598</v>
      </c>
      <c r="H1089">
        <v>598</v>
      </c>
      <c r="I1089">
        <v>598</v>
      </c>
      <c r="J1089">
        <v>598</v>
      </c>
      <c r="L1089" s="2">
        <v>0</v>
      </c>
      <c r="M1089" s="2">
        <v>0</v>
      </c>
      <c r="N1089" s="2">
        <v>0</v>
      </c>
      <c r="O1089" s="2">
        <v>32.090000000000003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32.090000000000003</v>
      </c>
      <c r="V1089" t="s">
        <v>55</v>
      </c>
    </row>
    <row r="1090" spans="1:22" hidden="1">
      <c r="A1090" t="s">
        <v>8120</v>
      </c>
      <c r="B1090" t="s">
        <v>8126</v>
      </c>
      <c r="C1090" t="s">
        <v>1</v>
      </c>
      <c r="D1090" t="s">
        <v>7879</v>
      </c>
      <c r="E1090" t="s">
        <v>7883</v>
      </c>
      <c r="F1090" t="s">
        <v>7884</v>
      </c>
      <c r="G1090">
        <v>597</v>
      </c>
      <c r="H1090">
        <v>597</v>
      </c>
      <c r="I1090">
        <v>597</v>
      </c>
      <c r="J1090">
        <v>597</v>
      </c>
      <c r="L1090" s="2">
        <v>0</v>
      </c>
      <c r="M1090" s="2">
        <v>0</v>
      </c>
      <c r="N1090" s="2">
        <v>0</v>
      </c>
      <c r="O1090" s="2">
        <v>13.3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13.3</v>
      </c>
      <c r="V1090" t="s">
        <v>55</v>
      </c>
    </row>
    <row r="1091" spans="1:22" hidden="1">
      <c r="A1091" t="s">
        <v>8120</v>
      </c>
      <c r="B1091" t="s">
        <v>8126</v>
      </c>
      <c r="C1091" t="s">
        <v>1</v>
      </c>
      <c r="D1091" t="s">
        <v>7879</v>
      </c>
      <c r="E1091" t="s">
        <v>7883</v>
      </c>
      <c r="F1091" t="s">
        <v>7884</v>
      </c>
      <c r="G1091">
        <v>596</v>
      </c>
      <c r="H1091">
        <v>596</v>
      </c>
      <c r="I1091">
        <v>596</v>
      </c>
      <c r="J1091">
        <v>596</v>
      </c>
      <c r="L1091" s="2">
        <v>0</v>
      </c>
      <c r="M1091" s="2">
        <v>0</v>
      </c>
      <c r="N1091" s="2">
        <v>0</v>
      </c>
      <c r="O1091" s="2">
        <v>27.26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27.26</v>
      </c>
      <c r="V1091" t="s">
        <v>55</v>
      </c>
    </row>
    <row r="1092" spans="1:22" hidden="1">
      <c r="A1092" t="s">
        <v>8120</v>
      </c>
      <c r="B1092" t="s">
        <v>8126</v>
      </c>
      <c r="C1092" t="s">
        <v>1</v>
      </c>
      <c r="D1092" t="s">
        <v>7879</v>
      </c>
      <c r="E1092" t="s">
        <v>7883</v>
      </c>
      <c r="F1092" t="s">
        <v>7884</v>
      </c>
      <c r="G1092">
        <v>595</v>
      </c>
      <c r="H1092">
        <v>595</v>
      </c>
      <c r="I1092">
        <v>595</v>
      </c>
      <c r="J1092">
        <v>595</v>
      </c>
      <c r="L1092" s="2">
        <v>0</v>
      </c>
      <c r="M1092" s="2">
        <v>0</v>
      </c>
      <c r="N1092" s="2">
        <v>0</v>
      </c>
      <c r="O1092" s="2">
        <v>21.58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21.58</v>
      </c>
      <c r="V1092" t="s">
        <v>55</v>
      </c>
    </row>
    <row r="1093" spans="1:22" hidden="1">
      <c r="A1093" t="s">
        <v>8120</v>
      </c>
      <c r="B1093" t="s">
        <v>8126</v>
      </c>
      <c r="C1093" t="s">
        <v>1</v>
      </c>
      <c r="D1093" t="s">
        <v>7879</v>
      </c>
      <c r="E1093" t="s">
        <v>7883</v>
      </c>
      <c r="F1093" t="s">
        <v>7884</v>
      </c>
      <c r="G1093">
        <v>594</v>
      </c>
      <c r="H1093">
        <v>594</v>
      </c>
      <c r="I1093">
        <v>594</v>
      </c>
      <c r="J1093">
        <v>594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t="s">
        <v>55</v>
      </c>
    </row>
    <row r="1094" spans="1:22" hidden="1">
      <c r="A1094" t="s">
        <v>8120</v>
      </c>
      <c r="B1094" t="s">
        <v>8126</v>
      </c>
      <c r="C1094" t="s">
        <v>1</v>
      </c>
      <c r="D1094" t="s">
        <v>7879</v>
      </c>
      <c r="E1094" t="s">
        <v>7883</v>
      </c>
      <c r="F1094" t="s">
        <v>7884</v>
      </c>
      <c r="G1094">
        <v>593</v>
      </c>
      <c r="H1094">
        <v>593</v>
      </c>
      <c r="I1094">
        <v>593</v>
      </c>
      <c r="J1094">
        <v>593</v>
      </c>
      <c r="L1094" s="2">
        <v>0</v>
      </c>
      <c r="M1094" s="2">
        <v>0</v>
      </c>
      <c r="N1094" s="2">
        <v>0</v>
      </c>
      <c r="O1094" s="2">
        <v>21.45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21.45</v>
      </c>
      <c r="V1094" t="s">
        <v>55</v>
      </c>
    </row>
    <row r="1095" spans="1:22" hidden="1">
      <c r="A1095" t="s">
        <v>8120</v>
      </c>
      <c r="B1095" t="s">
        <v>8126</v>
      </c>
      <c r="C1095" t="s">
        <v>1</v>
      </c>
      <c r="D1095" t="s">
        <v>7879</v>
      </c>
      <c r="E1095" t="s">
        <v>7883</v>
      </c>
      <c r="F1095" t="s">
        <v>7884</v>
      </c>
      <c r="G1095">
        <v>592</v>
      </c>
      <c r="H1095">
        <v>592</v>
      </c>
      <c r="I1095">
        <v>592</v>
      </c>
      <c r="J1095">
        <v>592</v>
      </c>
      <c r="L1095" s="2">
        <v>0</v>
      </c>
      <c r="M1095" s="2">
        <v>0</v>
      </c>
      <c r="N1095" s="2">
        <v>0</v>
      </c>
      <c r="O1095" s="2">
        <v>14.4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14.4</v>
      </c>
      <c r="V1095" t="s">
        <v>55</v>
      </c>
    </row>
    <row r="1096" spans="1:22" hidden="1">
      <c r="A1096" t="s">
        <v>8120</v>
      </c>
      <c r="B1096" t="s">
        <v>8126</v>
      </c>
      <c r="C1096" t="s">
        <v>1</v>
      </c>
      <c r="D1096" t="s">
        <v>7879</v>
      </c>
      <c r="E1096" t="s">
        <v>7883</v>
      </c>
      <c r="F1096" t="s">
        <v>7884</v>
      </c>
      <c r="G1096">
        <v>591</v>
      </c>
      <c r="H1096">
        <v>591</v>
      </c>
      <c r="I1096">
        <v>591</v>
      </c>
      <c r="J1096">
        <v>591</v>
      </c>
      <c r="L1096" s="2">
        <v>0</v>
      </c>
      <c r="M1096" s="2">
        <v>0</v>
      </c>
      <c r="N1096" s="2">
        <v>0</v>
      </c>
      <c r="O1096" s="2">
        <v>260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260</v>
      </c>
      <c r="V1096" t="s">
        <v>55</v>
      </c>
    </row>
    <row r="1097" spans="1:22" hidden="1">
      <c r="A1097" t="s">
        <v>8120</v>
      </c>
      <c r="B1097" t="s">
        <v>8127</v>
      </c>
      <c r="C1097" t="s">
        <v>1</v>
      </c>
      <c r="D1097" t="s">
        <v>7879</v>
      </c>
      <c r="E1097" t="s">
        <v>7883</v>
      </c>
      <c r="F1097" t="s">
        <v>7884</v>
      </c>
      <c r="G1097">
        <v>590</v>
      </c>
      <c r="H1097">
        <v>590</v>
      </c>
      <c r="I1097">
        <v>590</v>
      </c>
      <c r="J1097">
        <v>590</v>
      </c>
      <c r="L1097" s="2">
        <v>0</v>
      </c>
      <c r="M1097" s="2">
        <v>0</v>
      </c>
      <c r="N1097" s="2">
        <v>0</v>
      </c>
      <c r="O1097" s="2">
        <v>10.24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10.24</v>
      </c>
      <c r="V1097" t="s">
        <v>55</v>
      </c>
    </row>
    <row r="1098" spans="1:22" hidden="1">
      <c r="A1098" t="s">
        <v>8120</v>
      </c>
      <c r="B1098" t="s">
        <v>8125</v>
      </c>
      <c r="C1098" t="s">
        <v>1</v>
      </c>
      <c r="D1098" t="s">
        <v>7879</v>
      </c>
      <c r="E1098" t="s">
        <v>7883</v>
      </c>
      <c r="F1098" t="s">
        <v>7884</v>
      </c>
      <c r="G1098">
        <v>589</v>
      </c>
      <c r="H1098">
        <v>589</v>
      </c>
      <c r="I1098">
        <v>589</v>
      </c>
      <c r="J1098">
        <v>589</v>
      </c>
      <c r="L1098" s="2">
        <v>0</v>
      </c>
      <c r="M1098" s="2">
        <v>0</v>
      </c>
      <c r="N1098" s="2">
        <v>0</v>
      </c>
      <c r="O1098" s="2">
        <v>68.12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68.12</v>
      </c>
      <c r="V1098" t="s">
        <v>55</v>
      </c>
    </row>
    <row r="1099" spans="1:22" hidden="1">
      <c r="A1099" t="s">
        <v>8120</v>
      </c>
      <c r="B1099" t="s">
        <v>8124</v>
      </c>
      <c r="C1099" t="s">
        <v>1</v>
      </c>
      <c r="D1099" t="s">
        <v>7879</v>
      </c>
      <c r="E1099" t="s">
        <v>7883</v>
      </c>
      <c r="F1099" t="s">
        <v>7884</v>
      </c>
      <c r="G1099">
        <v>588</v>
      </c>
      <c r="H1099">
        <v>588</v>
      </c>
      <c r="I1099">
        <v>588</v>
      </c>
      <c r="J1099">
        <v>588</v>
      </c>
      <c r="L1099" s="2">
        <v>0</v>
      </c>
      <c r="M1099" s="2">
        <v>0</v>
      </c>
      <c r="N1099" s="2">
        <v>0</v>
      </c>
      <c r="O1099" s="2">
        <v>25.26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25.26</v>
      </c>
      <c r="V1099" t="s">
        <v>55</v>
      </c>
    </row>
    <row r="1100" spans="1:22" hidden="1">
      <c r="A1100" t="s">
        <v>8120</v>
      </c>
      <c r="B1100" t="s">
        <v>8124</v>
      </c>
      <c r="C1100" t="s">
        <v>1</v>
      </c>
      <c r="D1100" t="s">
        <v>7879</v>
      </c>
      <c r="E1100" t="s">
        <v>7883</v>
      </c>
      <c r="F1100" t="s">
        <v>7884</v>
      </c>
      <c r="G1100">
        <v>587</v>
      </c>
      <c r="H1100">
        <v>587</v>
      </c>
      <c r="I1100">
        <v>587</v>
      </c>
      <c r="J1100">
        <v>587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t="s">
        <v>55</v>
      </c>
    </row>
    <row r="1101" spans="1:22" hidden="1">
      <c r="A1101" t="s">
        <v>8120</v>
      </c>
      <c r="B1101" t="s">
        <v>8124</v>
      </c>
      <c r="C1101" t="s">
        <v>1</v>
      </c>
      <c r="D1101" t="s">
        <v>7879</v>
      </c>
      <c r="E1101" t="s">
        <v>7883</v>
      </c>
      <c r="F1101" t="s">
        <v>7884</v>
      </c>
      <c r="G1101">
        <v>586</v>
      </c>
      <c r="H1101">
        <v>586</v>
      </c>
      <c r="I1101">
        <v>586</v>
      </c>
      <c r="J1101">
        <v>586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t="s">
        <v>55</v>
      </c>
    </row>
    <row r="1102" spans="1:22" hidden="1">
      <c r="A1102" t="s">
        <v>8120</v>
      </c>
      <c r="B1102" t="s">
        <v>8124</v>
      </c>
      <c r="C1102" t="s">
        <v>1</v>
      </c>
      <c r="D1102" t="s">
        <v>7879</v>
      </c>
      <c r="E1102" t="s">
        <v>7883</v>
      </c>
      <c r="F1102" t="s">
        <v>7884</v>
      </c>
      <c r="G1102">
        <v>585</v>
      </c>
      <c r="H1102">
        <v>585</v>
      </c>
      <c r="I1102">
        <v>585</v>
      </c>
      <c r="J1102">
        <v>585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t="s">
        <v>55</v>
      </c>
    </row>
    <row r="1103" spans="1:22" hidden="1">
      <c r="A1103" t="s">
        <v>8120</v>
      </c>
      <c r="B1103" t="s">
        <v>8124</v>
      </c>
      <c r="C1103" t="s">
        <v>1</v>
      </c>
      <c r="D1103" t="s">
        <v>7879</v>
      </c>
      <c r="E1103" t="s">
        <v>7883</v>
      </c>
      <c r="F1103" t="s">
        <v>7884</v>
      </c>
      <c r="G1103">
        <v>584</v>
      </c>
      <c r="H1103">
        <v>584</v>
      </c>
      <c r="I1103">
        <v>584</v>
      </c>
      <c r="J1103">
        <v>584</v>
      </c>
      <c r="L1103" s="2">
        <v>0</v>
      </c>
      <c r="M1103" s="2">
        <v>0</v>
      </c>
      <c r="N1103" s="2">
        <v>0</v>
      </c>
      <c r="O1103" s="2">
        <v>14.9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14.9</v>
      </c>
      <c r="V1103" t="s">
        <v>55</v>
      </c>
    </row>
    <row r="1104" spans="1:22" hidden="1">
      <c r="A1104" t="s">
        <v>8120</v>
      </c>
      <c r="B1104" t="s">
        <v>8124</v>
      </c>
      <c r="C1104" t="s">
        <v>1</v>
      </c>
      <c r="D1104" t="s">
        <v>7879</v>
      </c>
      <c r="E1104" t="s">
        <v>7883</v>
      </c>
      <c r="F1104" t="s">
        <v>7884</v>
      </c>
      <c r="G1104">
        <v>583</v>
      </c>
      <c r="H1104">
        <v>583</v>
      </c>
      <c r="I1104">
        <v>583</v>
      </c>
      <c r="J1104">
        <v>583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t="s">
        <v>55</v>
      </c>
    </row>
    <row r="1105" spans="1:22" hidden="1">
      <c r="A1105" t="s">
        <v>8120</v>
      </c>
      <c r="B1105" t="s">
        <v>8124</v>
      </c>
      <c r="C1105" t="s">
        <v>1</v>
      </c>
      <c r="D1105" t="s">
        <v>7879</v>
      </c>
      <c r="E1105" t="s">
        <v>7883</v>
      </c>
      <c r="F1105" t="s">
        <v>7884</v>
      </c>
      <c r="G1105">
        <v>582</v>
      </c>
      <c r="H1105">
        <v>582</v>
      </c>
      <c r="I1105">
        <v>582</v>
      </c>
      <c r="J1105">
        <v>582</v>
      </c>
      <c r="L1105" s="2">
        <v>0</v>
      </c>
      <c r="M1105" s="2">
        <v>0</v>
      </c>
      <c r="N1105" s="2">
        <v>0</v>
      </c>
      <c r="O1105" s="2">
        <v>6.16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6.16</v>
      </c>
      <c r="V1105" t="s">
        <v>55</v>
      </c>
    </row>
    <row r="1106" spans="1:22" hidden="1">
      <c r="A1106" t="s">
        <v>8120</v>
      </c>
      <c r="B1106" t="s">
        <v>8122</v>
      </c>
      <c r="C1106" t="s">
        <v>1</v>
      </c>
      <c r="D1106" t="s">
        <v>7879</v>
      </c>
      <c r="E1106" t="s">
        <v>7883</v>
      </c>
      <c r="F1106" t="s">
        <v>7884</v>
      </c>
      <c r="G1106">
        <v>581</v>
      </c>
      <c r="H1106">
        <v>581</v>
      </c>
      <c r="I1106">
        <v>581</v>
      </c>
      <c r="J1106">
        <v>581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t="s">
        <v>55</v>
      </c>
    </row>
    <row r="1107" spans="1:22" hidden="1">
      <c r="A1107" t="s">
        <v>8120</v>
      </c>
      <c r="B1107" t="s">
        <v>8122</v>
      </c>
      <c r="C1107" t="s">
        <v>1</v>
      </c>
      <c r="D1107" t="s">
        <v>7879</v>
      </c>
      <c r="E1107" t="s">
        <v>7883</v>
      </c>
      <c r="F1107" t="s">
        <v>7884</v>
      </c>
      <c r="G1107">
        <v>580</v>
      </c>
      <c r="H1107">
        <v>580</v>
      </c>
      <c r="I1107">
        <v>580</v>
      </c>
      <c r="J1107">
        <v>580</v>
      </c>
      <c r="L1107" s="2">
        <v>0</v>
      </c>
      <c r="M1107" s="2">
        <v>0</v>
      </c>
      <c r="N1107" s="2">
        <v>0</v>
      </c>
      <c r="O1107" s="2">
        <v>23.25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23.25</v>
      </c>
      <c r="V1107" t="s">
        <v>55</v>
      </c>
    </row>
    <row r="1108" spans="1:22" hidden="1">
      <c r="A1108" t="s">
        <v>8120</v>
      </c>
      <c r="B1108" t="s">
        <v>8122</v>
      </c>
      <c r="C1108" t="s">
        <v>1</v>
      </c>
      <c r="D1108" t="s">
        <v>7879</v>
      </c>
      <c r="E1108" t="s">
        <v>7883</v>
      </c>
      <c r="F1108" t="s">
        <v>7884</v>
      </c>
      <c r="G1108">
        <v>579</v>
      </c>
      <c r="H1108">
        <v>579</v>
      </c>
      <c r="I1108">
        <v>579</v>
      </c>
      <c r="J1108">
        <v>579</v>
      </c>
      <c r="L1108" s="2">
        <v>0</v>
      </c>
      <c r="M1108" s="2">
        <v>0</v>
      </c>
      <c r="N1108" s="2">
        <v>0</v>
      </c>
      <c r="O1108" s="2">
        <v>20.7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20.7</v>
      </c>
      <c r="V1108" t="s">
        <v>55</v>
      </c>
    </row>
    <row r="1109" spans="1:22" hidden="1">
      <c r="A1109" t="s">
        <v>8120</v>
      </c>
      <c r="B1109" t="s">
        <v>8122</v>
      </c>
      <c r="C1109" t="s">
        <v>1</v>
      </c>
      <c r="D1109" t="s">
        <v>7879</v>
      </c>
      <c r="E1109" t="s">
        <v>7883</v>
      </c>
      <c r="F1109" t="s">
        <v>7884</v>
      </c>
      <c r="G1109">
        <v>578</v>
      </c>
      <c r="H1109">
        <v>578</v>
      </c>
      <c r="I1109">
        <v>578</v>
      </c>
      <c r="J1109">
        <v>578</v>
      </c>
      <c r="L1109" s="2">
        <v>0</v>
      </c>
      <c r="M1109" s="2">
        <v>0</v>
      </c>
      <c r="N1109" s="2">
        <v>0</v>
      </c>
      <c r="O1109" s="2">
        <v>60.58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60.58</v>
      </c>
      <c r="V1109" t="s">
        <v>55</v>
      </c>
    </row>
    <row r="1110" spans="1:22" hidden="1">
      <c r="A1110" t="s">
        <v>8120</v>
      </c>
      <c r="B1110" t="s">
        <v>8122</v>
      </c>
      <c r="C1110" t="s">
        <v>1</v>
      </c>
      <c r="D1110" t="s">
        <v>7879</v>
      </c>
      <c r="E1110" t="s">
        <v>7883</v>
      </c>
      <c r="F1110" t="s">
        <v>7884</v>
      </c>
      <c r="G1110">
        <v>577</v>
      </c>
      <c r="H1110">
        <v>577</v>
      </c>
      <c r="I1110">
        <v>577</v>
      </c>
      <c r="J1110">
        <v>577</v>
      </c>
      <c r="L1110" s="2">
        <v>0</v>
      </c>
      <c r="M1110" s="2">
        <v>0</v>
      </c>
      <c r="N1110" s="2">
        <v>0</v>
      </c>
      <c r="O1110" s="2">
        <v>9.1999999999999993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9.1999999999999993</v>
      </c>
      <c r="V1110" t="s">
        <v>55</v>
      </c>
    </row>
    <row r="1111" spans="1:22" hidden="1"/>
    <row r="1112" spans="1:22">
      <c r="A1112" t="s">
        <v>7891</v>
      </c>
      <c r="L1112" s="22">
        <f>SUBTOTAL(109,Tabla3[V EXENTA])</f>
        <v>0</v>
      </c>
      <c r="M1112"/>
      <c r="N1112"/>
      <c r="O1112" s="22">
        <f>SUBTOTAL(109,Tabla3[V GRAVADAS])</f>
        <v>15805.010000000004</v>
      </c>
      <c r="P1112"/>
      <c r="Q1112"/>
      <c r="R1112"/>
      <c r="S1112"/>
      <c r="T1112"/>
      <c r="U1112" s="22">
        <f>SUBTOTAL(109,Tabla3[TOTAL VENTA])</f>
        <v>15805.010000000004</v>
      </c>
      <c r="V1112">
        <f>SUBTOTAL(103,Tabla3[ANEXO])</f>
        <v>127</v>
      </c>
    </row>
  </sheetData>
  <phoneticPr fontId="8" type="noConversion"/>
  <pageMargins left="0.7" right="0.7" top="0.75" bottom="0.75" header="0.3" footer="0.3"/>
  <pageSetup orientation="landscape" horizontalDpi="4294967294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/>
  <dimension ref="A1:F127"/>
  <sheetViews>
    <sheetView workbookViewId="0"/>
  </sheetViews>
  <sheetFormatPr baseColWidth="10" defaultRowHeight="15"/>
  <cols>
    <col min="5" max="6" width="11.42578125" style="2"/>
  </cols>
  <sheetData>
    <row r="1" spans="1:6" ht="30">
      <c r="A1" s="73" t="s">
        <v>8751</v>
      </c>
      <c r="B1" s="74" t="s">
        <v>8752</v>
      </c>
      <c r="C1" s="74" t="s">
        <v>8753</v>
      </c>
      <c r="D1" s="75" t="s">
        <v>8754</v>
      </c>
      <c r="E1" s="77" t="s">
        <v>8755</v>
      </c>
      <c r="F1" s="78" t="s">
        <v>7906</v>
      </c>
    </row>
    <row r="2" spans="1:6">
      <c r="A2" t="s">
        <v>8122</v>
      </c>
      <c r="B2" t="s">
        <v>8749</v>
      </c>
      <c r="C2">
        <v>2022</v>
      </c>
      <c r="D2" t="s">
        <v>1</v>
      </c>
      <c r="E2" s="2">
        <v>133.17000000000002</v>
      </c>
      <c r="F2" s="2">
        <v>17.319999999999997</v>
      </c>
    </row>
    <row r="3" spans="1:6">
      <c r="A3" t="s">
        <v>8123</v>
      </c>
      <c r="B3" t="s">
        <v>8749</v>
      </c>
      <c r="C3">
        <v>2022</v>
      </c>
      <c r="D3" t="s">
        <v>1</v>
      </c>
      <c r="E3" s="2">
        <v>33.97</v>
      </c>
      <c r="F3" s="2">
        <v>4.41</v>
      </c>
    </row>
    <row r="4" spans="1:6">
      <c r="A4" t="s">
        <v>8124</v>
      </c>
      <c r="B4" t="s">
        <v>8749</v>
      </c>
      <c r="C4">
        <v>2022</v>
      </c>
      <c r="D4" t="s">
        <v>1</v>
      </c>
      <c r="E4" s="2">
        <v>109.33999999999999</v>
      </c>
      <c r="F4" s="2">
        <v>14.220000000000002</v>
      </c>
    </row>
    <row r="5" spans="1:6">
      <c r="A5" t="s">
        <v>8138</v>
      </c>
      <c r="B5" t="s">
        <v>8749</v>
      </c>
      <c r="C5">
        <v>2022</v>
      </c>
      <c r="D5" t="s">
        <v>1</v>
      </c>
      <c r="E5" s="2">
        <v>423.30000000000007</v>
      </c>
      <c r="F5" s="2">
        <v>55.02</v>
      </c>
    </row>
    <row r="6" spans="1:6">
      <c r="A6" t="s">
        <v>8139</v>
      </c>
      <c r="B6" t="s">
        <v>8749</v>
      </c>
      <c r="C6">
        <v>2022</v>
      </c>
      <c r="D6" t="s">
        <v>1</v>
      </c>
      <c r="E6" s="2">
        <v>125.22</v>
      </c>
      <c r="F6" s="2">
        <v>16.27</v>
      </c>
    </row>
    <row r="7" spans="1:6">
      <c r="A7" t="s">
        <v>8148</v>
      </c>
      <c r="B7" t="s">
        <v>8749</v>
      </c>
      <c r="C7">
        <v>2022</v>
      </c>
      <c r="D7" t="s">
        <v>1</v>
      </c>
      <c r="E7" s="2">
        <v>336.76</v>
      </c>
      <c r="F7" s="2">
        <v>43.77</v>
      </c>
    </row>
    <row r="8" spans="1:6">
      <c r="A8" t="s">
        <v>8125</v>
      </c>
      <c r="B8" t="s">
        <v>8749</v>
      </c>
      <c r="C8">
        <v>2022</v>
      </c>
      <c r="D8" t="s">
        <v>1</v>
      </c>
      <c r="E8" s="2">
        <v>60.28</v>
      </c>
      <c r="F8" s="2">
        <v>7.84</v>
      </c>
    </row>
    <row r="9" spans="1:6">
      <c r="A9" t="s">
        <v>8127</v>
      </c>
      <c r="B9" t="s">
        <v>8749</v>
      </c>
      <c r="C9">
        <v>2022</v>
      </c>
      <c r="D9" t="s">
        <v>1</v>
      </c>
      <c r="E9" s="2">
        <v>69.31</v>
      </c>
      <c r="F9" s="2">
        <v>9.02</v>
      </c>
    </row>
    <row r="10" spans="1:6">
      <c r="A10" t="s">
        <v>8140</v>
      </c>
      <c r="B10" t="s">
        <v>8749</v>
      </c>
      <c r="C10">
        <v>2022</v>
      </c>
      <c r="D10" t="s">
        <v>1</v>
      </c>
      <c r="E10" s="2">
        <v>49.68</v>
      </c>
      <c r="F10" s="2">
        <v>6.46</v>
      </c>
    </row>
    <row r="11" spans="1:6">
      <c r="A11" t="s">
        <v>8141</v>
      </c>
      <c r="B11" t="s">
        <v>8749</v>
      </c>
      <c r="C11">
        <v>2022</v>
      </c>
      <c r="D11" t="s">
        <v>1</v>
      </c>
      <c r="E11" s="2">
        <v>434.08</v>
      </c>
      <c r="F11" s="2">
        <v>56.429999999999993</v>
      </c>
    </row>
    <row r="12" spans="1:6">
      <c r="A12" t="s">
        <v>8142</v>
      </c>
      <c r="B12" t="s">
        <v>8749</v>
      </c>
      <c r="C12">
        <v>2022</v>
      </c>
      <c r="D12" t="s">
        <v>1</v>
      </c>
      <c r="E12" s="2">
        <v>393.31</v>
      </c>
      <c r="F12" s="2">
        <v>51.13</v>
      </c>
    </row>
    <row r="13" spans="1:6">
      <c r="A13" t="s">
        <v>8143</v>
      </c>
      <c r="B13" t="s">
        <v>8749</v>
      </c>
      <c r="C13">
        <v>2022</v>
      </c>
      <c r="D13" t="s">
        <v>1</v>
      </c>
      <c r="E13" s="2">
        <v>286.16000000000003</v>
      </c>
      <c r="F13" s="2">
        <v>37.200000000000003</v>
      </c>
    </row>
    <row r="14" spans="1:6">
      <c r="A14" t="s">
        <v>8126</v>
      </c>
      <c r="B14" t="s">
        <v>8749</v>
      </c>
      <c r="C14">
        <v>2022</v>
      </c>
      <c r="D14" t="s">
        <v>1</v>
      </c>
      <c r="E14" s="2">
        <v>151.67000000000002</v>
      </c>
      <c r="F14" s="2">
        <v>19.72</v>
      </c>
    </row>
    <row r="15" spans="1:6">
      <c r="A15" t="s">
        <v>8144</v>
      </c>
      <c r="B15" t="s">
        <v>8749</v>
      </c>
      <c r="C15">
        <v>2022</v>
      </c>
      <c r="D15" t="s">
        <v>1</v>
      </c>
      <c r="E15" s="2">
        <v>109.03</v>
      </c>
      <c r="F15" s="2">
        <v>14.19</v>
      </c>
    </row>
    <row r="16" spans="1:6">
      <c r="A16" t="s">
        <v>8128</v>
      </c>
      <c r="B16" t="s">
        <v>8749</v>
      </c>
      <c r="C16">
        <v>2022</v>
      </c>
      <c r="D16" t="s">
        <v>1</v>
      </c>
      <c r="E16" s="2">
        <v>469.68</v>
      </c>
      <c r="F16" s="2">
        <v>61.050000000000011</v>
      </c>
    </row>
    <row r="17" spans="1:6">
      <c r="A17" t="s">
        <v>8129</v>
      </c>
      <c r="B17" t="s">
        <v>8749</v>
      </c>
      <c r="C17">
        <v>2022</v>
      </c>
      <c r="D17" t="s">
        <v>1</v>
      </c>
      <c r="E17" s="2">
        <v>425.18000000000006</v>
      </c>
      <c r="F17" s="2">
        <v>55.28</v>
      </c>
    </row>
    <row r="18" spans="1:6">
      <c r="A18" t="s">
        <v>8130</v>
      </c>
      <c r="B18" t="s">
        <v>8749</v>
      </c>
      <c r="C18">
        <v>2022</v>
      </c>
      <c r="D18" t="s">
        <v>1</v>
      </c>
      <c r="E18" s="2">
        <v>285.49</v>
      </c>
      <c r="F18" s="2">
        <v>37.120000000000005</v>
      </c>
    </row>
    <row r="19" spans="1:6">
      <c r="A19" t="s">
        <v>8131</v>
      </c>
      <c r="B19" t="s">
        <v>8749</v>
      </c>
      <c r="C19">
        <v>2022</v>
      </c>
      <c r="D19" t="s">
        <v>1</v>
      </c>
      <c r="E19" s="2">
        <v>605.99000000000012</v>
      </c>
      <c r="F19" s="2">
        <v>78.77000000000001</v>
      </c>
    </row>
    <row r="20" spans="1:6">
      <c r="A20" t="s">
        <v>8132</v>
      </c>
      <c r="B20" t="s">
        <v>8749</v>
      </c>
      <c r="C20">
        <v>2022</v>
      </c>
      <c r="D20" t="s">
        <v>1</v>
      </c>
      <c r="E20" s="2">
        <v>38.47</v>
      </c>
      <c r="F20" s="2">
        <v>5</v>
      </c>
    </row>
    <row r="21" spans="1:6">
      <c r="A21" t="s">
        <v>8145</v>
      </c>
      <c r="B21" t="s">
        <v>8749</v>
      </c>
      <c r="C21">
        <v>2022</v>
      </c>
      <c r="D21" t="s">
        <v>1</v>
      </c>
      <c r="E21" s="2">
        <v>257.47999999999996</v>
      </c>
      <c r="F21" s="2">
        <v>33.479999999999997</v>
      </c>
    </row>
    <row r="22" spans="1:6">
      <c r="A22" t="s">
        <v>8133</v>
      </c>
      <c r="B22" t="s">
        <v>8749</v>
      </c>
      <c r="C22">
        <v>2022</v>
      </c>
      <c r="D22" t="s">
        <v>1</v>
      </c>
      <c r="E22" s="2">
        <v>207.27999999999997</v>
      </c>
      <c r="F22" s="2">
        <v>26.95</v>
      </c>
    </row>
    <row r="23" spans="1:6">
      <c r="A23" t="s">
        <v>8134</v>
      </c>
      <c r="B23" t="s">
        <v>8749</v>
      </c>
      <c r="C23">
        <v>2022</v>
      </c>
      <c r="D23" t="s">
        <v>1</v>
      </c>
      <c r="E23" s="2">
        <v>199.55999999999997</v>
      </c>
      <c r="F23" s="2">
        <v>25.949999999999996</v>
      </c>
    </row>
    <row r="24" spans="1:6">
      <c r="A24" t="s">
        <v>8135</v>
      </c>
      <c r="B24" t="s">
        <v>8749</v>
      </c>
      <c r="C24">
        <v>2022</v>
      </c>
      <c r="D24" t="s">
        <v>1</v>
      </c>
      <c r="E24" s="2">
        <v>171.75</v>
      </c>
      <c r="F24" s="2">
        <v>22.33</v>
      </c>
    </row>
    <row r="25" spans="1:6">
      <c r="A25" t="s">
        <v>8146</v>
      </c>
      <c r="B25" t="s">
        <v>8749</v>
      </c>
      <c r="C25">
        <v>2022</v>
      </c>
      <c r="D25" t="s">
        <v>1</v>
      </c>
      <c r="E25" s="2">
        <v>270.77000000000004</v>
      </c>
      <c r="F25" s="2">
        <v>35.21</v>
      </c>
    </row>
    <row r="26" spans="1:6">
      <c r="A26" t="s">
        <v>8136</v>
      </c>
      <c r="B26" t="s">
        <v>8749</v>
      </c>
      <c r="C26">
        <v>2022</v>
      </c>
      <c r="D26" t="s">
        <v>1</v>
      </c>
      <c r="E26" s="2">
        <v>181.4</v>
      </c>
      <c r="F26" s="2">
        <v>23.580000000000002</v>
      </c>
    </row>
    <row r="27" spans="1:6">
      <c r="A27" t="s">
        <v>8147</v>
      </c>
      <c r="B27" t="s">
        <v>8749</v>
      </c>
      <c r="C27">
        <v>2022</v>
      </c>
      <c r="D27" t="s">
        <v>1</v>
      </c>
      <c r="E27" s="2">
        <v>68.98</v>
      </c>
      <c r="F27" s="2">
        <v>8.9700000000000006</v>
      </c>
    </row>
    <row r="28" spans="1:6">
      <c r="A28" t="s">
        <v>8137</v>
      </c>
      <c r="B28" t="s">
        <v>8749</v>
      </c>
      <c r="C28">
        <v>2022</v>
      </c>
      <c r="D28" t="s">
        <v>1</v>
      </c>
      <c r="E28" s="2">
        <v>469.46</v>
      </c>
      <c r="F28" s="2">
        <v>61.040000000000006</v>
      </c>
    </row>
    <row r="29" spans="1:6">
      <c r="A29" t="s">
        <v>8161</v>
      </c>
      <c r="B29" t="s">
        <v>8744</v>
      </c>
      <c r="C29">
        <v>2022</v>
      </c>
      <c r="D29" t="s">
        <v>1</v>
      </c>
      <c r="E29" s="2">
        <v>458.44999999999993</v>
      </c>
      <c r="F29" s="2">
        <v>59.59</v>
      </c>
    </row>
    <row r="30" spans="1:6">
      <c r="A30" t="s">
        <v>8281</v>
      </c>
      <c r="B30" t="s">
        <v>8744</v>
      </c>
      <c r="C30">
        <v>2022</v>
      </c>
      <c r="D30" t="s">
        <v>1</v>
      </c>
      <c r="E30" s="2">
        <v>492.59000000000003</v>
      </c>
      <c r="F30" s="2">
        <v>64.03</v>
      </c>
    </row>
    <row r="31" spans="1:6">
      <c r="A31" t="s">
        <v>8323</v>
      </c>
      <c r="B31" t="s">
        <v>8744</v>
      </c>
      <c r="C31">
        <v>2022</v>
      </c>
      <c r="D31" t="s">
        <v>1</v>
      </c>
      <c r="E31" s="2">
        <v>20.91</v>
      </c>
      <c r="F31" s="2">
        <v>2.72</v>
      </c>
    </row>
    <row r="32" spans="1:6">
      <c r="A32" t="s">
        <v>8280</v>
      </c>
      <c r="B32" t="s">
        <v>8744</v>
      </c>
      <c r="C32">
        <v>2022</v>
      </c>
      <c r="D32" t="s">
        <v>1</v>
      </c>
      <c r="E32" s="2">
        <v>280.98</v>
      </c>
      <c r="F32" s="2">
        <v>36.520000000000003</v>
      </c>
    </row>
    <row r="33" spans="1:6">
      <c r="A33" t="s">
        <v>8330</v>
      </c>
      <c r="B33" t="s">
        <v>8744</v>
      </c>
      <c r="C33">
        <v>2022</v>
      </c>
      <c r="D33" t="s">
        <v>1</v>
      </c>
      <c r="E33" s="2">
        <v>84.11</v>
      </c>
      <c r="F33" s="2">
        <v>10.940000000000001</v>
      </c>
    </row>
    <row r="34" spans="1:6">
      <c r="A34" t="s">
        <v>8278</v>
      </c>
      <c r="B34" t="s">
        <v>8744</v>
      </c>
      <c r="C34">
        <v>2022</v>
      </c>
      <c r="D34" t="s">
        <v>1</v>
      </c>
      <c r="E34" s="2">
        <v>117.59</v>
      </c>
      <c r="F34" s="2">
        <v>15.28</v>
      </c>
    </row>
    <row r="35" spans="1:6">
      <c r="A35" t="s">
        <v>8279</v>
      </c>
      <c r="B35" t="s">
        <v>8744</v>
      </c>
      <c r="C35">
        <v>2022</v>
      </c>
      <c r="D35" t="s">
        <v>1</v>
      </c>
      <c r="E35" s="2">
        <v>114.67</v>
      </c>
      <c r="F35" s="2">
        <v>14.91</v>
      </c>
    </row>
    <row r="36" spans="1:6">
      <c r="A36" t="s">
        <v>8277</v>
      </c>
      <c r="B36" t="s">
        <v>8744</v>
      </c>
      <c r="C36">
        <v>2022</v>
      </c>
      <c r="D36" t="s">
        <v>1</v>
      </c>
      <c r="E36" s="2">
        <v>153.01999999999998</v>
      </c>
      <c r="F36" s="2">
        <v>19.89</v>
      </c>
    </row>
    <row r="37" spans="1:6">
      <c r="A37" t="s">
        <v>8316</v>
      </c>
      <c r="B37" t="s">
        <v>8744</v>
      </c>
      <c r="C37">
        <v>2022</v>
      </c>
      <c r="D37" t="s">
        <v>1</v>
      </c>
      <c r="E37" s="2">
        <v>102.2</v>
      </c>
      <c r="F37" s="2">
        <v>13.29</v>
      </c>
    </row>
    <row r="38" spans="1:6">
      <c r="A38" t="s">
        <v>8276</v>
      </c>
      <c r="B38" t="s">
        <v>8744</v>
      </c>
      <c r="C38">
        <v>2022</v>
      </c>
      <c r="D38" t="s">
        <v>1</v>
      </c>
      <c r="E38" s="2">
        <v>418.64</v>
      </c>
      <c r="F38" s="2">
        <v>54.42</v>
      </c>
    </row>
    <row r="39" spans="1:6">
      <c r="A39" t="s">
        <v>8313</v>
      </c>
      <c r="B39" t="s">
        <v>8744</v>
      </c>
      <c r="C39">
        <v>2022</v>
      </c>
      <c r="D39" t="s">
        <v>1</v>
      </c>
      <c r="E39" s="2">
        <v>122.58000000000001</v>
      </c>
      <c r="F39" s="2">
        <v>15.940000000000001</v>
      </c>
    </row>
    <row r="40" spans="1:6">
      <c r="A40" t="s">
        <v>8308</v>
      </c>
      <c r="B40" t="s">
        <v>8744</v>
      </c>
      <c r="C40">
        <v>2022</v>
      </c>
      <c r="D40" t="s">
        <v>1</v>
      </c>
      <c r="E40" s="2">
        <v>97.26</v>
      </c>
      <c r="F40" s="2">
        <v>12.649999999999999</v>
      </c>
    </row>
    <row r="41" spans="1:6">
      <c r="A41" t="s">
        <v>8304</v>
      </c>
      <c r="B41" t="s">
        <v>8744</v>
      </c>
      <c r="C41">
        <v>2022</v>
      </c>
      <c r="D41" t="s">
        <v>1</v>
      </c>
      <c r="E41" s="2">
        <v>141.78</v>
      </c>
      <c r="F41" s="2">
        <v>18.43</v>
      </c>
    </row>
    <row r="42" spans="1:6">
      <c r="A42" t="s">
        <v>8331</v>
      </c>
      <c r="B42" t="s">
        <v>8744</v>
      </c>
      <c r="C42">
        <v>2022</v>
      </c>
      <c r="D42" t="s">
        <v>1</v>
      </c>
      <c r="E42" s="2">
        <v>215.49999999999997</v>
      </c>
      <c r="F42" s="2">
        <v>28.02</v>
      </c>
    </row>
    <row r="43" spans="1:6">
      <c r="A43" t="s">
        <v>8274</v>
      </c>
      <c r="B43" t="s">
        <v>8744</v>
      </c>
      <c r="C43">
        <v>2022</v>
      </c>
      <c r="D43" t="s">
        <v>1</v>
      </c>
      <c r="E43" s="2">
        <v>216.90999999999997</v>
      </c>
      <c r="F43" s="2">
        <v>28.21</v>
      </c>
    </row>
    <row r="44" spans="1:6">
      <c r="A44" t="s">
        <v>8332</v>
      </c>
      <c r="B44" t="s">
        <v>8744</v>
      </c>
      <c r="C44">
        <v>2022</v>
      </c>
      <c r="D44" t="s">
        <v>1</v>
      </c>
      <c r="E44" s="2">
        <v>126.67</v>
      </c>
      <c r="F44" s="2">
        <v>16.459999999999997</v>
      </c>
    </row>
    <row r="45" spans="1:6">
      <c r="A45" t="s">
        <v>8298</v>
      </c>
      <c r="B45" t="s">
        <v>8744</v>
      </c>
      <c r="C45">
        <v>2022</v>
      </c>
      <c r="D45" t="s">
        <v>1</v>
      </c>
      <c r="E45" s="2">
        <v>52.56</v>
      </c>
      <c r="F45" s="2">
        <v>6.83</v>
      </c>
    </row>
    <row r="46" spans="1:6">
      <c r="A46" t="s">
        <v>8273</v>
      </c>
      <c r="B46" t="s">
        <v>8744</v>
      </c>
      <c r="C46">
        <v>2022</v>
      </c>
      <c r="D46" t="s">
        <v>1</v>
      </c>
      <c r="E46" s="2">
        <v>256.52</v>
      </c>
      <c r="F46" s="2">
        <v>33.35</v>
      </c>
    </row>
    <row r="47" spans="1:6">
      <c r="A47" t="s">
        <v>8272</v>
      </c>
      <c r="B47" t="s">
        <v>8744</v>
      </c>
      <c r="C47">
        <v>2022</v>
      </c>
      <c r="D47" t="s">
        <v>1</v>
      </c>
      <c r="E47" s="2">
        <v>274.75</v>
      </c>
      <c r="F47" s="2">
        <v>35.730000000000004</v>
      </c>
    </row>
    <row r="48" spans="1:6">
      <c r="A48" t="s">
        <v>8271</v>
      </c>
      <c r="B48" t="s">
        <v>8744</v>
      </c>
      <c r="C48">
        <v>2022</v>
      </c>
      <c r="D48" t="s">
        <v>1</v>
      </c>
      <c r="E48" s="2">
        <v>125.22999999999999</v>
      </c>
      <c r="F48" s="2">
        <v>16.279999999999998</v>
      </c>
    </row>
    <row r="49" spans="1:6">
      <c r="A49" t="s">
        <v>8270</v>
      </c>
      <c r="B49" t="s">
        <v>8744</v>
      </c>
      <c r="C49">
        <v>2022</v>
      </c>
      <c r="D49" t="s">
        <v>1</v>
      </c>
      <c r="E49" s="2">
        <v>431.74000000000007</v>
      </c>
      <c r="F49" s="2">
        <v>56.12</v>
      </c>
    </row>
    <row r="50" spans="1:6">
      <c r="A50" t="s">
        <v>8333</v>
      </c>
      <c r="B50" t="s">
        <v>8744</v>
      </c>
      <c r="C50">
        <v>2022</v>
      </c>
      <c r="D50" t="s">
        <v>1</v>
      </c>
      <c r="E50" s="2">
        <v>108.91</v>
      </c>
      <c r="F50" s="2">
        <v>14.16</v>
      </c>
    </row>
    <row r="51" spans="1:6">
      <c r="A51" t="s">
        <v>8269</v>
      </c>
      <c r="B51" t="s">
        <v>8744</v>
      </c>
      <c r="C51">
        <v>2022</v>
      </c>
      <c r="D51" t="s">
        <v>1</v>
      </c>
      <c r="E51" s="2">
        <v>443.71999999999991</v>
      </c>
      <c r="F51" s="2">
        <v>57.679999999999993</v>
      </c>
    </row>
    <row r="52" spans="1:6">
      <c r="A52" t="s">
        <v>8468</v>
      </c>
      <c r="B52" t="s">
        <v>8745</v>
      </c>
      <c r="C52">
        <v>2022</v>
      </c>
      <c r="D52" t="s">
        <v>1</v>
      </c>
      <c r="E52" s="2">
        <v>195.32</v>
      </c>
      <c r="F52" s="2">
        <v>25.4</v>
      </c>
    </row>
    <row r="53" spans="1:6">
      <c r="A53" t="s">
        <v>8467</v>
      </c>
      <c r="B53" t="s">
        <v>8745</v>
      </c>
      <c r="C53">
        <v>2022</v>
      </c>
      <c r="D53" t="s">
        <v>1</v>
      </c>
      <c r="E53" s="2">
        <v>194.33</v>
      </c>
      <c r="F53" s="2">
        <v>25.27</v>
      </c>
    </row>
    <row r="54" spans="1:6">
      <c r="A54" t="s">
        <v>8465</v>
      </c>
      <c r="B54" t="s">
        <v>8745</v>
      </c>
      <c r="C54">
        <v>2022</v>
      </c>
      <c r="D54" t="s">
        <v>1</v>
      </c>
      <c r="E54" s="2">
        <v>144.38</v>
      </c>
      <c r="F54" s="2">
        <v>18.77</v>
      </c>
    </row>
    <row r="55" spans="1:6">
      <c r="A55" t="s">
        <v>8456</v>
      </c>
      <c r="B55" t="s">
        <v>8745</v>
      </c>
      <c r="C55">
        <v>2022</v>
      </c>
      <c r="D55" t="s">
        <v>1</v>
      </c>
      <c r="E55" s="2">
        <v>81.19</v>
      </c>
      <c r="F55" s="2">
        <v>10.559999999999999</v>
      </c>
    </row>
    <row r="56" spans="1:6">
      <c r="A56" t="s">
        <v>8450</v>
      </c>
      <c r="B56" t="s">
        <v>8745</v>
      </c>
      <c r="C56">
        <v>2022</v>
      </c>
      <c r="D56" t="s">
        <v>1</v>
      </c>
      <c r="E56" s="2">
        <v>157.98000000000002</v>
      </c>
      <c r="F56" s="2">
        <v>20.54</v>
      </c>
    </row>
    <row r="57" spans="1:6">
      <c r="A57" t="s">
        <v>8489</v>
      </c>
      <c r="B57" t="s">
        <v>8745</v>
      </c>
      <c r="C57">
        <v>2022</v>
      </c>
      <c r="D57" t="s">
        <v>1</v>
      </c>
      <c r="E57" s="2">
        <v>120.72000000000001</v>
      </c>
      <c r="F57" s="2">
        <v>15.690000000000003</v>
      </c>
    </row>
    <row r="58" spans="1:6">
      <c r="A58" t="s">
        <v>8446</v>
      </c>
      <c r="B58" t="s">
        <v>8745</v>
      </c>
      <c r="C58">
        <v>2022</v>
      </c>
      <c r="D58" t="s">
        <v>1</v>
      </c>
      <c r="E58" s="2">
        <v>142.74</v>
      </c>
      <c r="F58" s="2">
        <v>18.57</v>
      </c>
    </row>
    <row r="59" spans="1:6">
      <c r="A59" t="s">
        <v>8436</v>
      </c>
      <c r="B59" t="s">
        <v>8745</v>
      </c>
      <c r="C59">
        <v>2022</v>
      </c>
      <c r="D59" t="s">
        <v>1</v>
      </c>
      <c r="E59" s="2">
        <v>255.56</v>
      </c>
      <c r="F59" s="2">
        <v>33.230000000000004</v>
      </c>
    </row>
    <row r="60" spans="1:6">
      <c r="A60" t="s">
        <v>8432</v>
      </c>
      <c r="B60" t="s">
        <v>8745</v>
      </c>
      <c r="C60">
        <v>2022</v>
      </c>
      <c r="D60" t="s">
        <v>1</v>
      </c>
      <c r="E60" s="2">
        <v>101.77</v>
      </c>
      <c r="F60" s="2">
        <v>13.22</v>
      </c>
    </row>
    <row r="61" spans="1:6">
      <c r="A61" t="s">
        <v>8419</v>
      </c>
      <c r="B61" t="s">
        <v>8745</v>
      </c>
      <c r="C61">
        <v>2022</v>
      </c>
      <c r="D61" t="s">
        <v>1</v>
      </c>
      <c r="E61" s="2">
        <v>1223.8</v>
      </c>
      <c r="F61" s="2">
        <v>159.05999999999997</v>
      </c>
    </row>
    <row r="62" spans="1:6">
      <c r="A62" t="s">
        <v>8409</v>
      </c>
      <c r="B62" t="s">
        <v>8745</v>
      </c>
      <c r="C62">
        <v>2022</v>
      </c>
      <c r="D62" t="s">
        <v>1</v>
      </c>
      <c r="E62" s="2">
        <v>139.56</v>
      </c>
      <c r="F62" s="2">
        <v>18.14</v>
      </c>
    </row>
    <row r="63" spans="1:6">
      <c r="A63" t="s">
        <v>8405</v>
      </c>
      <c r="B63" t="s">
        <v>8745</v>
      </c>
      <c r="C63">
        <v>2022</v>
      </c>
      <c r="D63" t="s">
        <v>1</v>
      </c>
      <c r="E63" s="2">
        <v>47.08</v>
      </c>
      <c r="F63" s="2">
        <v>6.12</v>
      </c>
    </row>
    <row r="64" spans="1:6">
      <c r="A64" t="s">
        <v>8401</v>
      </c>
      <c r="B64" t="s">
        <v>8745</v>
      </c>
      <c r="C64">
        <v>2022</v>
      </c>
      <c r="D64" t="s">
        <v>1</v>
      </c>
      <c r="E64" s="2">
        <v>415.66</v>
      </c>
      <c r="F64" s="2">
        <v>54.040000000000006</v>
      </c>
    </row>
    <row r="65" spans="1:6">
      <c r="A65" t="s">
        <v>8393</v>
      </c>
      <c r="B65" t="s">
        <v>8745</v>
      </c>
      <c r="C65">
        <v>2022</v>
      </c>
      <c r="D65" t="s">
        <v>1</v>
      </c>
      <c r="E65" s="2">
        <v>205.56</v>
      </c>
      <c r="F65" s="2">
        <v>26.73</v>
      </c>
    </row>
    <row r="66" spans="1:6">
      <c r="A66" t="s">
        <v>8390</v>
      </c>
      <c r="B66" t="s">
        <v>8745</v>
      </c>
      <c r="C66">
        <v>2022</v>
      </c>
      <c r="D66" t="s">
        <v>1</v>
      </c>
      <c r="E66" s="2">
        <v>184.27999999999997</v>
      </c>
      <c r="F66" s="2">
        <v>23.95</v>
      </c>
    </row>
    <row r="67" spans="1:6">
      <c r="A67" t="s">
        <v>8487</v>
      </c>
      <c r="B67" t="s">
        <v>8745</v>
      </c>
      <c r="C67">
        <v>2022</v>
      </c>
      <c r="D67" t="s">
        <v>1</v>
      </c>
      <c r="E67" s="2">
        <v>377.14000000000004</v>
      </c>
      <c r="F67" s="2">
        <v>49.029999999999994</v>
      </c>
    </row>
    <row r="68" spans="1:6">
      <c r="A68" t="s">
        <v>8385</v>
      </c>
      <c r="B68" t="s">
        <v>8745</v>
      </c>
      <c r="C68">
        <v>2022</v>
      </c>
      <c r="D68" t="s">
        <v>1</v>
      </c>
      <c r="E68" s="2">
        <v>413.71</v>
      </c>
      <c r="F68" s="2">
        <v>53.79</v>
      </c>
    </row>
    <row r="69" spans="1:6">
      <c r="A69" t="s">
        <v>8379</v>
      </c>
      <c r="B69" t="s">
        <v>8745</v>
      </c>
      <c r="C69">
        <v>2022</v>
      </c>
      <c r="D69" t="s">
        <v>1</v>
      </c>
      <c r="E69" s="2">
        <v>379.32</v>
      </c>
      <c r="F69" s="2">
        <v>49.32</v>
      </c>
    </row>
    <row r="70" spans="1:6">
      <c r="A70" t="s">
        <v>8375</v>
      </c>
      <c r="B70" t="s">
        <v>8745</v>
      </c>
      <c r="C70">
        <v>2022</v>
      </c>
      <c r="D70" t="s">
        <v>1</v>
      </c>
      <c r="E70" s="2">
        <v>168.7</v>
      </c>
      <c r="F70" s="2">
        <v>21.93</v>
      </c>
    </row>
    <row r="71" spans="1:6">
      <c r="A71" t="s">
        <v>8513</v>
      </c>
      <c r="B71" t="s">
        <v>8746</v>
      </c>
      <c r="C71">
        <v>2022</v>
      </c>
      <c r="D71" t="s">
        <v>1</v>
      </c>
      <c r="E71" s="2">
        <v>1869.4900000000005</v>
      </c>
      <c r="F71" s="2">
        <v>242.98000000000008</v>
      </c>
    </row>
    <row r="72" spans="1:6">
      <c r="A72" t="s">
        <v>8512</v>
      </c>
      <c r="B72" t="s">
        <v>8746</v>
      </c>
      <c r="C72">
        <v>2022</v>
      </c>
      <c r="D72" t="s">
        <v>1</v>
      </c>
      <c r="E72" s="2">
        <v>243.89999999999998</v>
      </c>
      <c r="F72" s="2">
        <v>31.700000000000003</v>
      </c>
    </row>
    <row r="73" spans="1:6">
      <c r="A73" t="s">
        <v>8511</v>
      </c>
      <c r="B73" t="s">
        <v>8746</v>
      </c>
      <c r="C73">
        <v>2022</v>
      </c>
      <c r="D73" t="s">
        <v>1</v>
      </c>
      <c r="E73" s="2">
        <v>175.6</v>
      </c>
      <c r="F73" s="2">
        <v>22.83</v>
      </c>
    </row>
    <row r="74" spans="1:6">
      <c r="A74" t="s">
        <v>8510</v>
      </c>
      <c r="B74" t="s">
        <v>8746</v>
      </c>
      <c r="C74">
        <v>2022</v>
      </c>
      <c r="D74" t="s">
        <v>1</v>
      </c>
      <c r="E74" s="2">
        <v>219.79000000000002</v>
      </c>
      <c r="F74" s="2">
        <v>28.57</v>
      </c>
    </row>
    <row r="75" spans="1:6">
      <c r="A75" t="s">
        <v>8509</v>
      </c>
      <c r="B75" t="s">
        <v>8746</v>
      </c>
      <c r="C75">
        <v>2022</v>
      </c>
      <c r="D75" t="s">
        <v>1</v>
      </c>
      <c r="E75" s="2">
        <v>25.31</v>
      </c>
      <c r="F75" s="2">
        <v>3.29</v>
      </c>
    </row>
    <row r="76" spans="1:6">
      <c r="A76" t="s">
        <v>8508</v>
      </c>
      <c r="B76" t="s">
        <v>8746</v>
      </c>
      <c r="C76">
        <v>2022</v>
      </c>
      <c r="D76" t="s">
        <v>1</v>
      </c>
      <c r="E76" s="2">
        <v>17.93</v>
      </c>
      <c r="F76" s="2">
        <v>2.33</v>
      </c>
    </row>
    <row r="77" spans="1:6">
      <c r="A77" t="s">
        <v>8507</v>
      </c>
      <c r="B77" t="s">
        <v>8746</v>
      </c>
      <c r="C77">
        <v>2022</v>
      </c>
      <c r="D77" t="s">
        <v>1</v>
      </c>
      <c r="E77" s="2">
        <v>103.95</v>
      </c>
      <c r="F77" s="2">
        <v>13.51</v>
      </c>
    </row>
    <row r="78" spans="1:6">
      <c r="A78" t="s">
        <v>8506</v>
      </c>
      <c r="B78" t="s">
        <v>8746</v>
      </c>
      <c r="C78">
        <v>2022</v>
      </c>
      <c r="D78" t="s">
        <v>1</v>
      </c>
      <c r="E78" s="2">
        <v>424.45</v>
      </c>
      <c r="F78" s="2">
        <v>55.17</v>
      </c>
    </row>
    <row r="79" spans="1:6">
      <c r="A79" t="s">
        <v>8505</v>
      </c>
      <c r="B79" t="s">
        <v>8746</v>
      </c>
      <c r="C79">
        <v>2022</v>
      </c>
      <c r="D79" t="s">
        <v>1</v>
      </c>
      <c r="E79" s="2">
        <v>117.66</v>
      </c>
      <c r="F79" s="2">
        <v>15.3</v>
      </c>
    </row>
    <row r="80" spans="1:6">
      <c r="A80" t="s">
        <v>8502</v>
      </c>
      <c r="B80" t="s">
        <v>8746</v>
      </c>
      <c r="C80">
        <v>2022</v>
      </c>
      <c r="D80" t="s">
        <v>1</v>
      </c>
      <c r="E80" s="2">
        <v>189.19</v>
      </c>
      <c r="F80" s="2">
        <v>24.59</v>
      </c>
    </row>
    <row r="81" spans="1:6">
      <c r="A81" t="s">
        <v>8504</v>
      </c>
      <c r="B81" t="s">
        <v>8746</v>
      </c>
      <c r="C81">
        <v>2022</v>
      </c>
      <c r="D81" t="s">
        <v>1</v>
      </c>
      <c r="E81" s="2">
        <v>44.81</v>
      </c>
      <c r="F81" s="2">
        <v>5.83</v>
      </c>
    </row>
    <row r="82" spans="1:6">
      <c r="A82" t="s">
        <v>8520</v>
      </c>
      <c r="B82" t="s">
        <v>8746</v>
      </c>
      <c r="C82">
        <v>2022</v>
      </c>
      <c r="D82" t="s">
        <v>1</v>
      </c>
      <c r="E82" s="2">
        <v>171.87</v>
      </c>
      <c r="F82" s="2">
        <v>22.34</v>
      </c>
    </row>
    <row r="83" spans="1:6">
      <c r="A83" t="s">
        <v>8503</v>
      </c>
      <c r="B83" t="s">
        <v>8746</v>
      </c>
      <c r="C83">
        <v>2022</v>
      </c>
      <c r="D83" t="s">
        <v>1</v>
      </c>
      <c r="E83" s="2">
        <v>86.59</v>
      </c>
      <c r="F83" s="2">
        <v>11.26</v>
      </c>
    </row>
    <row r="84" spans="1:6">
      <c r="A84" t="s">
        <v>8501</v>
      </c>
      <c r="B84" t="s">
        <v>8746</v>
      </c>
      <c r="C84">
        <v>2022</v>
      </c>
      <c r="D84" t="s">
        <v>1</v>
      </c>
      <c r="E84" s="2">
        <v>185.63</v>
      </c>
      <c r="F84" s="2">
        <v>24.13</v>
      </c>
    </row>
    <row r="85" spans="1:6">
      <c r="A85" t="s">
        <v>8641</v>
      </c>
      <c r="B85" t="s">
        <v>8748</v>
      </c>
      <c r="C85">
        <v>2022</v>
      </c>
      <c r="D85" t="s">
        <v>1</v>
      </c>
      <c r="E85" s="2">
        <v>157</v>
      </c>
      <c r="F85" s="2">
        <v>20.41</v>
      </c>
    </row>
    <row r="86" spans="1:6">
      <c r="A86" t="s">
        <v>8640</v>
      </c>
      <c r="B86" t="s">
        <v>8748</v>
      </c>
      <c r="C86">
        <v>2022</v>
      </c>
      <c r="D86" t="s">
        <v>1</v>
      </c>
      <c r="E86" s="2">
        <v>242.21</v>
      </c>
      <c r="F86" s="2">
        <v>31.49</v>
      </c>
    </row>
    <row r="87" spans="1:6">
      <c r="A87" t="s">
        <v>8639</v>
      </c>
      <c r="B87" t="s">
        <v>8748</v>
      </c>
      <c r="C87">
        <v>2022</v>
      </c>
      <c r="D87" t="s">
        <v>1</v>
      </c>
      <c r="E87" s="2">
        <v>29.480000000000004</v>
      </c>
      <c r="F87" s="2">
        <v>3.83</v>
      </c>
    </row>
    <row r="88" spans="1:6">
      <c r="A88" t="s">
        <v>8650</v>
      </c>
      <c r="B88" t="s">
        <v>8748</v>
      </c>
      <c r="C88">
        <v>2022</v>
      </c>
      <c r="D88" t="s">
        <v>1</v>
      </c>
      <c r="E88" s="2">
        <v>188.84</v>
      </c>
      <c r="F88" s="2">
        <v>24.549999999999997</v>
      </c>
    </row>
    <row r="89" spans="1:6">
      <c r="A89" t="s">
        <v>8635</v>
      </c>
      <c r="B89" t="s">
        <v>8748</v>
      </c>
      <c r="C89">
        <v>2022</v>
      </c>
      <c r="D89" t="s">
        <v>1</v>
      </c>
      <c r="E89" s="2">
        <v>9.66</v>
      </c>
      <c r="F89" s="2">
        <v>1.26</v>
      </c>
    </row>
    <row r="90" spans="1:6">
      <c r="A90" t="s">
        <v>8634</v>
      </c>
      <c r="B90" t="s">
        <v>8748</v>
      </c>
      <c r="C90">
        <v>2022</v>
      </c>
      <c r="D90" t="s">
        <v>1</v>
      </c>
      <c r="E90" s="2">
        <v>113.41</v>
      </c>
      <c r="F90" s="2">
        <v>14.75</v>
      </c>
    </row>
    <row r="91" spans="1:6">
      <c r="A91" t="s">
        <v>8629</v>
      </c>
      <c r="B91" t="s">
        <v>8748</v>
      </c>
      <c r="C91">
        <v>2022</v>
      </c>
      <c r="D91" t="s">
        <v>1</v>
      </c>
      <c r="E91" s="2">
        <v>412.73</v>
      </c>
      <c r="F91" s="2">
        <v>53.660000000000004</v>
      </c>
    </row>
    <row r="92" spans="1:6">
      <c r="A92" t="s">
        <v>8627</v>
      </c>
      <c r="B92" t="s">
        <v>8748</v>
      </c>
      <c r="C92">
        <v>2022</v>
      </c>
      <c r="D92" t="s">
        <v>1</v>
      </c>
      <c r="E92" s="2">
        <v>40.78</v>
      </c>
      <c r="F92" s="2">
        <v>5.3</v>
      </c>
    </row>
    <row r="93" spans="1:6">
      <c r="A93" t="s">
        <v>8651</v>
      </c>
      <c r="B93" t="s">
        <v>8748</v>
      </c>
      <c r="C93">
        <v>2022</v>
      </c>
      <c r="D93" t="s">
        <v>1</v>
      </c>
      <c r="E93" s="2">
        <v>92.74</v>
      </c>
      <c r="F93" s="2">
        <v>12.06</v>
      </c>
    </row>
    <row r="94" spans="1:6">
      <c r="A94" t="s">
        <v>8625</v>
      </c>
      <c r="B94" t="s">
        <v>8748</v>
      </c>
      <c r="C94">
        <v>2022</v>
      </c>
      <c r="D94" t="s">
        <v>1</v>
      </c>
      <c r="E94" s="2">
        <v>244.95</v>
      </c>
      <c r="F94" s="2">
        <v>31.84</v>
      </c>
    </row>
    <row r="95" spans="1:6">
      <c r="A95" t="s">
        <v>8622</v>
      </c>
      <c r="B95" t="s">
        <v>8748</v>
      </c>
      <c r="C95">
        <v>2022</v>
      </c>
      <c r="D95" t="s">
        <v>1</v>
      </c>
      <c r="E95" s="2">
        <v>144.73000000000002</v>
      </c>
      <c r="F95" s="2">
        <v>18.810000000000002</v>
      </c>
    </row>
    <row r="96" spans="1:6">
      <c r="A96" t="s">
        <v>8616</v>
      </c>
      <c r="B96" t="s">
        <v>8748</v>
      </c>
      <c r="C96">
        <v>2022</v>
      </c>
      <c r="D96" t="s">
        <v>1</v>
      </c>
      <c r="E96" s="2">
        <v>272.73</v>
      </c>
      <c r="F96" s="2">
        <v>35.449999999999996</v>
      </c>
    </row>
    <row r="97" spans="1:6">
      <c r="A97" t="s">
        <v>8615</v>
      </c>
      <c r="B97" t="s">
        <v>8748</v>
      </c>
      <c r="C97">
        <v>2022</v>
      </c>
      <c r="D97" t="s">
        <v>1</v>
      </c>
      <c r="E97" s="2">
        <v>44.47</v>
      </c>
      <c r="F97" s="2">
        <v>5.79</v>
      </c>
    </row>
    <row r="98" spans="1:6">
      <c r="A98" t="s">
        <v>8652</v>
      </c>
      <c r="B98" t="s">
        <v>8748</v>
      </c>
      <c r="C98">
        <v>2022</v>
      </c>
      <c r="D98" t="s">
        <v>1</v>
      </c>
      <c r="E98" s="2">
        <v>2.65</v>
      </c>
      <c r="F98" s="2">
        <v>0.34</v>
      </c>
    </row>
    <row r="99" spans="1:6">
      <c r="A99" t="s">
        <v>8612</v>
      </c>
      <c r="B99" t="s">
        <v>8748</v>
      </c>
      <c r="C99">
        <v>2022</v>
      </c>
      <c r="D99" t="s">
        <v>1</v>
      </c>
      <c r="E99" s="2">
        <v>156.07</v>
      </c>
      <c r="F99" s="2">
        <v>20.29</v>
      </c>
    </row>
    <row r="100" spans="1:6">
      <c r="A100" t="s">
        <v>8601</v>
      </c>
      <c r="B100" t="s">
        <v>8748</v>
      </c>
      <c r="C100">
        <v>2022</v>
      </c>
      <c r="D100" t="s">
        <v>1</v>
      </c>
      <c r="E100" s="2">
        <v>228.82000000000002</v>
      </c>
      <c r="F100" s="2">
        <v>29.75</v>
      </c>
    </row>
    <row r="101" spans="1:6">
      <c r="A101" t="s">
        <v>8600</v>
      </c>
      <c r="B101" t="s">
        <v>8748</v>
      </c>
      <c r="C101">
        <v>2022</v>
      </c>
      <c r="D101" t="s">
        <v>1</v>
      </c>
      <c r="E101" s="2">
        <v>4.42</v>
      </c>
      <c r="F101" s="2">
        <v>0.56999999999999995</v>
      </c>
    </row>
    <row r="102" spans="1:6">
      <c r="A102" t="s">
        <v>8592</v>
      </c>
      <c r="B102" t="s">
        <v>8748</v>
      </c>
      <c r="C102">
        <v>2022</v>
      </c>
      <c r="D102" t="s">
        <v>1</v>
      </c>
      <c r="E102" s="2">
        <v>1743.4000000000005</v>
      </c>
      <c r="F102" s="2">
        <v>226.68</v>
      </c>
    </row>
    <row r="103" spans="1:6">
      <c r="A103" t="s">
        <v>8586</v>
      </c>
      <c r="B103" t="s">
        <v>8748</v>
      </c>
      <c r="C103">
        <v>2022</v>
      </c>
      <c r="D103" t="s">
        <v>1</v>
      </c>
      <c r="E103" s="2">
        <v>63.17</v>
      </c>
      <c r="F103" s="2">
        <v>8.2100000000000009</v>
      </c>
    </row>
    <row r="104" spans="1:6">
      <c r="A104" t="s">
        <v>8698</v>
      </c>
      <c r="B104" t="s">
        <v>8747</v>
      </c>
      <c r="C104">
        <v>2022</v>
      </c>
      <c r="D104" t="s">
        <v>1</v>
      </c>
      <c r="E104" s="2">
        <v>274.43</v>
      </c>
      <c r="F104" s="2">
        <v>35.68</v>
      </c>
    </row>
    <row r="105" spans="1:6">
      <c r="A105" t="s">
        <v>8697</v>
      </c>
      <c r="B105" t="s">
        <v>8747</v>
      </c>
      <c r="C105">
        <v>2022</v>
      </c>
      <c r="D105" t="s">
        <v>1</v>
      </c>
      <c r="E105" s="2">
        <v>67.099999999999994</v>
      </c>
      <c r="F105" s="2">
        <v>8.7199999999999989</v>
      </c>
    </row>
    <row r="106" spans="1:6">
      <c r="A106" t="s">
        <v>8709</v>
      </c>
      <c r="B106" t="s">
        <v>8747</v>
      </c>
      <c r="C106">
        <v>2022</v>
      </c>
      <c r="D106" t="s">
        <v>1</v>
      </c>
      <c r="E106" s="2">
        <v>256.52000000000004</v>
      </c>
      <c r="F106" s="2">
        <v>33.35</v>
      </c>
    </row>
    <row r="107" spans="1:6">
      <c r="A107" t="s">
        <v>8734</v>
      </c>
      <c r="B107" t="s">
        <v>8747</v>
      </c>
      <c r="C107">
        <v>2022</v>
      </c>
      <c r="D107" t="s">
        <v>1</v>
      </c>
      <c r="E107" s="2">
        <v>15.66</v>
      </c>
      <c r="F107" s="2">
        <v>2.04</v>
      </c>
    </row>
    <row r="108" spans="1:6">
      <c r="A108" t="s">
        <v>8708</v>
      </c>
      <c r="B108" t="s">
        <v>8747</v>
      </c>
      <c r="C108">
        <v>2022</v>
      </c>
      <c r="D108" t="s">
        <v>1</v>
      </c>
      <c r="E108" s="2">
        <v>240.54</v>
      </c>
      <c r="F108" s="2">
        <v>31.290000000000003</v>
      </c>
    </row>
    <row r="109" spans="1:6">
      <c r="A109" t="s">
        <v>8707</v>
      </c>
      <c r="B109" t="s">
        <v>8747</v>
      </c>
      <c r="C109">
        <v>2022</v>
      </c>
      <c r="D109" t="s">
        <v>1</v>
      </c>
      <c r="E109" s="2">
        <v>199.66000000000003</v>
      </c>
      <c r="F109" s="2">
        <v>25.949999999999996</v>
      </c>
    </row>
    <row r="110" spans="1:6">
      <c r="A110" t="s">
        <v>8706</v>
      </c>
      <c r="B110" t="s">
        <v>8747</v>
      </c>
      <c r="C110">
        <v>2022</v>
      </c>
      <c r="D110" t="s">
        <v>1</v>
      </c>
      <c r="E110" s="2">
        <v>90.68</v>
      </c>
      <c r="F110" s="2">
        <v>11.79</v>
      </c>
    </row>
    <row r="111" spans="1:6">
      <c r="A111" t="s">
        <v>8696</v>
      </c>
      <c r="B111" t="s">
        <v>8747</v>
      </c>
      <c r="C111">
        <v>2022</v>
      </c>
      <c r="D111" t="s">
        <v>1</v>
      </c>
      <c r="E111" s="2">
        <v>386.40999999999997</v>
      </c>
      <c r="F111" s="2">
        <v>50.220000000000006</v>
      </c>
    </row>
    <row r="112" spans="1:6">
      <c r="A112" t="s">
        <v>8705</v>
      </c>
      <c r="B112" t="s">
        <v>8747</v>
      </c>
      <c r="C112">
        <v>2022</v>
      </c>
      <c r="D112" t="s">
        <v>1</v>
      </c>
      <c r="E112" s="2">
        <v>210.14</v>
      </c>
      <c r="F112" s="2">
        <v>27.32</v>
      </c>
    </row>
    <row r="113" spans="1:6">
      <c r="A113" t="s">
        <v>8735</v>
      </c>
      <c r="B113" t="s">
        <v>8747</v>
      </c>
      <c r="C113">
        <v>2022</v>
      </c>
      <c r="D113" t="s">
        <v>1</v>
      </c>
      <c r="E113" s="2">
        <v>202.39000000000001</v>
      </c>
      <c r="F113" s="2">
        <v>26.310000000000002</v>
      </c>
    </row>
    <row r="114" spans="1:6">
      <c r="A114" t="s">
        <v>8704</v>
      </c>
      <c r="B114" t="s">
        <v>8747</v>
      </c>
      <c r="C114">
        <v>2022</v>
      </c>
      <c r="D114" t="s">
        <v>1</v>
      </c>
      <c r="E114" s="2">
        <v>298.18</v>
      </c>
      <c r="F114" s="2">
        <v>38.779999999999994</v>
      </c>
    </row>
    <row r="115" spans="1:6">
      <c r="A115" t="s">
        <v>8721</v>
      </c>
      <c r="B115" t="s">
        <v>8747</v>
      </c>
      <c r="C115">
        <v>2022</v>
      </c>
      <c r="D115" t="s">
        <v>1</v>
      </c>
      <c r="E115" s="2">
        <v>32.520000000000003</v>
      </c>
      <c r="F115" s="2">
        <v>4.2300000000000004</v>
      </c>
    </row>
    <row r="116" spans="1:6">
      <c r="A116" t="s">
        <v>8703</v>
      </c>
      <c r="B116" t="s">
        <v>8747</v>
      </c>
      <c r="C116">
        <v>2022</v>
      </c>
      <c r="D116" t="s">
        <v>1</v>
      </c>
      <c r="E116" s="2">
        <v>28.4</v>
      </c>
      <c r="F116" s="2">
        <v>3.6900000000000004</v>
      </c>
    </row>
    <row r="117" spans="1:6">
      <c r="A117" t="s">
        <v>8702</v>
      </c>
      <c r="B117" t="s">
        <v>8747</v>
      </c>
      <c r="C117">
        <v>2022</v>
      </c>
      <c r="D117" t="s">
        <v>1</v>
      </c>
      <c r="E117" s="2">
        <v>107.89</v>
      </c>
      <c r="F117" s="2">
        <v>14.02</v>
      </c>
    </row>
    <row r="118" spans="1:6">
      <c r="A118" t="s">
        <v>8701</v>
      </c>
      <c r="B118" t="s">
        <v>8747</v>
      </c>
      <c r="C118">
        <v>2022</v>
      </c>
      <c r="D118" t="s">
        <v>1</v>
      </c>
      <c r="E118" s="2">
        <v>808.86</v>
      </c>
      <c r="F118" s="2">
        <v>105.17</v>
      </c>
    </row>
    <row r="119" spans="1:6">
      <c r="A119" t="s">
        <v>8725</v>
      </c>
      <c r="B119" t="s">
        <v>8747</v>
      </c>
      <c r="C119">
        <v>2022</v>
      </c>
      <c r="D119" t="s">
        <v>1</v>
      </c>
      <c r="E119" s="2">
        <v>192.11999999999998</v>
      </c>
      <c r="F119" s="2">
        <v>24.990000000000002</v>
      </c>
    </row>
    <row r="120" spans="1:6">
      <c r="A120" t="s">
        <v>8700</v>
      </c>
      <c r="B120" t="s">
        <v>8747</v>
      </c>
      <c r="C120">
        <v>2022</v>
      </c>
      <c r="D120" t="s">
        <v>1</v>
      </c>
      <c r="E120" s="2">
        <v>12.61</v>
      </c>
      <c r="F120" s="2">
        <v>1.64</v>
      </c>
    </row>
    <row r="121" spans="1:6">
      <c r="A121" t="s">
        <v>8695</v>
      </c>
      <c r="B121" t="s">
        <v>8747</v>
      </c>
      <c r="C121">
        <v>2022</v>
      </c>
      <c r="D121" t="s">
        <v>1</v>
      </c>
      <c r="E121" s="2">
        <v>228.64000000000001</v>
      </c>
      <c r="F121" s="2">
        <v>29.720000000000002</v>
      </c>
    </row>
    <row r="122" spans="1:6">
      <c r="A122" t="s">
        <v>8726</v>
      </c>
      <c r="B122" t="s">
        <v>8747</v>
      </c>
      <c r="C122">
        <v>2022</v>
      </c>
      <c r="D122" t="s">
        <v>1</v>
      </c>
      <c r="E122" s="2">
        <v>93.610000000000014</v>
      </c>
      <c r="F122" s="2">
        <v>12.16</v>
      </c>
    </row>
    <row r="123" spans="1:6">
      <c r="A123" t="s">
        <v>8736</v>
      </c>
      <c r="B123" t="s">
        <v>8747</v>
      </c>
      <c r="C123">
        <v>2022</v>
      </c>
      <c r="D123" t="s">
        <v>1</v>
      </c>
      <c r="E123" s="2">
        <v>5.55</v>
      </c>
      <c r="F123" s="2">
        <v>0.72</v>
      </c>
    </row>
    <row r="124" spans="1:6">
      <c r="A124" t="s">
        <v>8699</v>
      </c>
      <c r="B124" t="s">
        <v>8747</v>
      </c>
      <c r="C124">
        <v>2022</v>
      </c>
      <c r="D124" t="s">
        <v>1</v>
      </c>
      <c r="E124" s="2">
        <v>60.22</v>
      </c>
      <c r="F124" s="2">
        <v>7.82</v>
      </c>
    </row>
    <row r="125" spans="1:6">
      <c r="A125" t="s">
        <v>8685</v>
      </c>
      <c r="B125" t="s">
        <v>8747</v>
      </c>
      <c r="C125">
        <v>2022</v>
      </c>
      <c r="D125" t="s">
        <v>1</v>
      </c>
      <c r="E125" s="2">
        <v>171.89999999999998</v>
      </c>
      <c r="F125" s="2">
        <v>22.35</v>
      </c>
    </row>
    <row r="126" spans="1:6">
      <c r="A126" t="s">
        <v>8694</v>
      </c>
      <c r="B126" t="s">
        <v>8747</v>
      </c>
      <c r="C126">
        <v>2022</v>
      </c>
      <c r="D126" t="s">
        <v>1</v>
      </c>
      <c r="E126" s="2">
        <v>146.64999999999998</v>
      </c>
      <c r="F126" s="2">
        <v>19.059999999999999</v>
      </c>
    </row>
    <row r="127" spans="1:6">
      <c r="A127" t="s">
        <v>8693</v>
      </c>
      <c r="B127" t="s">
        <v>8747</v>
      </c>
      <c r="C127">
        <v>2022</v>
      </c>
      <c r="D127" t="s">
        <v>1</v>
      </c>
      <c r="E127" s="2">
        <v>113.32</v>
      </c>
      <c r="F127" s="2">
        <v>14.739999999999998</v>
      </c>
    </row>
  </sheetData>
  <autoFilter ref="A1:F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/>
  <dimension ref="A1:K89"/>
  <sheetViews>
    <sheetView workbookViewId="0">
      <selection activeCell="I8" sqref="I8"/>
    </sheetView>
  </sheetViews>
  <sheetFormatPr baseColWidth="10" defaultRowHeight="15"/>
  <sheetData>
    <row r="1" spans="1:11" ht="30">
      <c r="A1" s="79" t="s">
        <v>8758</v>
      </c>
      <c r="B1" s="74" t="s">
        <v>8759</v>
      </c>
      <c r="C1" s="74" t="s">
        <v>8760</v>
      </c>
      <c r="D1" s="74" t="s">
        <v>8761</v>
      </c>
      <c r="E1" s="74" t="s">
        <v>8762</v>
      </c>
      <c r="F1" s="80" t="s">
        <v>8763</v>
      </c>
      <c r="G1" s="74" t="s">
        <v>8752</v>
      </c>
      <c r="H1" s="75" t="s">
        <v>8754</v>
      </c>
      <c r="I1" s="75" t="s">
        <v>14</v>
      </c>
      <c r="J1" s="76" t="s">
        <v>7906</v>
      </c>
      <c r="K1" s="76" t="s">
        <v>7906</v>
      </c>
    </row>
    <row r="2" spans="1:11">
      <c r="E2">
        <v>17</v>
      </c>
      <c r="F2" t="s">
        <v>8131</v>
      </c>
      <c r="G2" t="s">
        <v>8749</v>
      </c>
      <c r="H2">
        <v>2022</v>
      </c>
      <c r="I2">
        <v>600</v>
      </c>
      <c r="J2">
        <v>69.03</v>
      </c>
    </row>
    <row r="3" spans="1:11">
      <c r="E3">
        <v>591</v>
      </c>
      <c r="F3" t="s">
        <v>8126</v>
      </c>
      <c r="G3" t="s">
        <v>8749</v>
      </c>
      <c r="H3">
        <v>2022</v>
      </c>
      <c r="I3">
        <v>260</v>
      </c>
      <c r="J3">
        <v>29.91</v>
      </c>
    </row>
    <row r="4" spans="1:11">
      <c r="E4">
        <v>1417</v>
      </c>
      <c r="F4" t="s">
        <v>8124</v>
      </c>
      <c r="G4" t="s">
        <v>8749</v>
      </c>
      <c r="H4">
        <v>2022</v>
      </c>
      <c r="I4">
        <v>211.99</v>
      </c>
      <c r="J4">
        <v>24.39</v>
      </c>
    </row>
    <row r="5" spans="1:11">
      <c r="E5">
        <v>1432</v>
      </c>
      <c r="F5" t="s">
        <v>8139</v>
      </c>
      <c r="G5" t="s">
        <v>8749</v>
      </c>
      <c r="H5">
        <v>2022</v>
      </c>
      <c r="I5">
        <v>230.66</v>
      </c>
      <c r="J5">
        <v>26.54</v>
      </c>
    </row>
    <row r="6" spans="1:11">
      <c r="E6">
        <v>1440</v>
      </c>
      <c r="F6" t="s">
        <v>8127</v>
      </c>
      <c r="G6" t="s">
        <v>8749</v>
      </c>
      <c r="H6">
        <v>2022</v>
      </c>
      <c r="I6">
        <v>211</v>
      </c>
      <c r="J6">
        <v>24.27</v>
      </c>
    </row>
    <row r="7" spans="1:11">
      <c r="E7">
        <v>1457</v>
      </c>
      <c r="F7" t="s">
        <v>8143</v>
      </c>
      <c r="G7" t="s">
        <v>8749</v>
      </c>
      <c r="H7">
        <v>2022</v>
      </c>
      <c r="I7">
        <v>233.26</v>
      </c>
      <c r="J7">
        <v>26.83</v>
      </c>
    </row>
    <row r="8" spans="1:11">
      <c r="E8">
        <v>1466</v>
      </c>
      <c r="F8" t="s">
        <v>8144</v>
      </c>
      <c r="G8" t="s">
        <v>8749</v>
      </c>
      <c r="H8">
        <v>2022</v>
      </c>
      <c r="I8">
        <v>216.65</v>
      </c>
      <c r="J8">
        <v>24.92</v>
      </c>
    </row>
    <row r="9" spans="1:11">
      <c r="E9">
        <v>1472</v>
      </c>
      <c r="F9" t="s">
        <v>8128</v>
      </c>
      <c r="G9" t="s">
        <v>8749</v>
      </c>
      <c r="H9">
        <v>2022</v>
      </c>
      <c r="I9">
        <v>232.83</v>
      </c>
      <c r="J9">
        <v>26.79</v>
      </c>
    </row>
    <row r="10" spans="1:11">
      <c r="E10">
        <v>1481</v>
      </c>
      <c r="F10" t="s">
        <v>8144</v>
      </c>
      <c r="G10" t="s">
        <v>8749</v>
      </c>
      <c r="H10">
        <v>2022</v>
      </c>
      <c r="I10">
        <v>200.16</v>
      </c>
      <c r="J10">
        <v>23.03</v>
      </c>
    </row>
    <row r="11" spans="1:11">
      <c r="E11">
        <v>1486</v>
      </c>
      <c r="F11" t="s">
        <v>8130</v>
      </c>
      <c r="G11" t="s">
        <v>8749</v>
      </c>
      <c r="H11">
        <v>2022</v>
      </c>
      <c r="I11">
        <v>320.76</v>
      </c>
      <c r="J11">
        <v>36.9</v>
      </c>
    </row>
    <row r="12" spans="1:11">
      <c r="E12">
        <v>1489</v>
      </c>
      <c r="F12" t="s">
        <v>8130</v>
      </c>
      <c r="G12" t="s">
        <v>8749</v>
      </c>
      <c r="H12">
        <v>2022</v>
      </c>
      <c r="I12">
        <v>1593.6</v>
      </c>
      <c r="J12">
        <v>183.34</v>
      </c>
    </row>
    <row r="13" spans="1:11">
      <c r="E13">
        <v>1494</v>
      </c>
      <c r="F13" t="s">
        <v>8131</v>
      </c>
      <c r="G13" t="s">
        <v>8749</v>
      </c>
      <c r="H13">
        <v>2022</v>
      </c>
      <c r="I13">
        <v>716.26</v>
      </c>
      <c r="J13">
        <v>82.4</v>
      </c>
    </row>
    <row r="14" spans="1:11">
      <c r="E14">
        <v>1496</v>
      </c>
      <c r="F14" t="s">
        <v>8145</v>
      </c>
      <c r="G14" t="s">
        <v>8749</v>
      </c>
      <c r="H14">
        <v>2022</v>
      </c>
      <c r="I14">
        <v>590.26</v>
      </c>
      <c r="J14">
        <v>67.91</v>
      </c>
    </row>
    <row r="15" spans="1:11">
      <c r="E15">
        <v>1498</v>
      </c>
      <c r="F15" t="s">
        <v>8135</v>
      </c>
      <c r="G15" t="s">
        <v>8749</v>
      </c>
      <c r="H15">
        <v>2022</v>
      </c>
      <c r="I15">
        <v>361.62</v>
      </c>
      <c r="J15">
        <v>41.6</v>
      </c>
    </row>
    <row r="16" spans="1:11">
      <c r="E16">
        <v>1499</v>
      </c>
      <c r="F16" t="s">
        <v>8145</v>
      </c>
      <c r="G16" t="s">
        <v>8749</v>
      </c>
      <c r="H16">
        <v>2022</v>
      </c>
      <c r="I16">
        <v>695.26</v>
      </c>
      <c r="J16">
        <v>79.989999999999995</v>
      </c>
    </row>
    <row r="17" spans="5:10">
      <c r="E17">
        <v>1503</v>
      </c>
      <c r="F17" t="s">
        <v>8134</v>
      </c>
      <c r="G17" t="s">
        <v>8749</v>
      </c>
      <c r="H17">
        <v>2022</v>
      </c>
      <c r="I17">
        <v>212.26</v>
      </c>
      <c r="J17">
        <v>24.42</v>
      </c>
    </row>
    <row r="18" spans="5:10">
      <c r="E18">
        <v>1504</v>
      </c>
      <c r="F18" t="s">
        <v>8134</v>
      </c>
      <c r="G18" t="s">
        <v>8749</v>
      </c>
      <c r="H18">
        <v>2022</v>
      </c>
      <c r="I18">
        <v>702.26</v>
      </c>
      <c r="J18">
        <v>80.790000000000006</v>
      </c>
    </row>
    <row r="19" spans="5:10">
      <c r="E19">
        <v>1505</v>
      </c>
      <c r="F19" t="s">
        <v>8134</v>
      </c>
      <c r="G19" t="s">
        <v>8749</v>
      </c>
      <c r="H19">
        <v>2022</v>
      </c>
      <c r="I19">
        <v>756</v>
      </c>
      <c r="J19">
        <v>86.97</v>
      </c>
    </row>
    <row r="20" spans="5:10">
      <c r="E20">
        <v>1510</v>
      </c>
      <c r="F20" t="s">
        <v>8135</v>
      </c>
      <c r="G20" t="s">
        <v>8749</v>
      </c>
      <c r="H20">
        <v>2022</v>
      </c>
      <c r="I20">
        <v>674.26</v>
      </c>
      <c r="J20">
        <v>77.569999999999993</v>
      </c>
    </row>
    <row r="21" spans="5:10">
      <c r="E21">
        <v>1522</v>
      </c>
      <c r="F21" t="s">
        <v>8137</v>
      </c>
      <c r="G21" t="s">
        <v>8749</v>
      </c>
      <c r="H21">
        <v>2022</v>
      </c>
      <c r="I21">
        <v>296.26</v>
      </c>
      <c r="J21">
        <v>34.08</v>
      </c>
    </row>
    <row r="22" spans="5:10">
      <c r="E22">
        <v>1524</v>
      </c>
      <c r="F22" t="s">
        <v>8137</v>
      </c>
      <c r="G22" t="s">
        <v>8749</v>
      </c>
      <c r="H22">
        <v>2022</v>
      </c>
      <c r="I22">
        <v>275.26</v>
      </c>
      <c r="J22">
        <v>31.67</v>
      </c>
    </row>
    <row r="23" spans="5:10">
      <c r="E23">
        <v>664</v>
      </c>
      <c r="F23" t="s">
        <v>8304</v>
      </c>
      <c r="G23" t="s">
        <v>8744</v>
      </c>
      <c r="H23">
        <v>2022</v>
      </c>
      <c r="I23">
        <v>209.38</v>
      </c>
      <c r="J23">
        <v>24.09</v>
      </c>
    </row>
    <row r="24" spans="5:10">
      <c r="E24">
        <v>672</v>
      </c>
      <c r="F24" t="s">
        <v>8272</v>
      </c>
      <c r="G24" t="s">
        <v>8744</v>
      </c>
      <c r="H24">
        <v>2022</v>
      </c>
      <c r="I24">
        <v>417.92</v>
      </c>
      <c r="J24">
        <v>48.08</v>
      </c>
    </row>
    <row r="25" spans="5:10">
      <c r="E25">
        <v>1537</v>
      </c>
      <c r="F25" t="s">
        <v>8281</v>
      </c>
      <c r="G25" t="s">
        <v>8744</v>
      </c>
      <c r="H25">
        <v>2022</v>
      </c>
      <c r="I25">
        <v>228.26</v>
      </c>
      <c r="J25">
        <v>26.26</v>
      </c>
    </row>
    <row r="26" spans="5:10">
      <c r="E26">
        <v>1542</v>
      </c>
      <c r="F26" t="s">
        <v>8277</v>
      </c>
      <c r="G26" t="s">
        <v>8744</v>
      </c>
      <c r="H26">
        <v>2022</v>
      </c>
      <c r="I26">
        <v>229.45</v>
      </c>
      <c r="J26">
        <v>26.4</v>
      </c>
    </row>
    <row r="27" spans="5:10">
      <c r="E27">
        <v>1543</v>
      </c>
      <c r="F27" t="s">
        <v>8277</v>
      </c>
      <c r="G27" t="s">
        <v>8744</v>
      </c>
      <c r="H27">
        <v>2022</v>
      </c>
      <c r="I27">
        <v>266.79000000000002</v>
      </c>
      <c r="J27">
        <v>30.69</v>
      </c>
    </row>
    <row r="28" spans="5:10">
      <c r="E28">
        <v>1546</v>
      </c>
      <c r="F28" t="s">
        <v>8313</v>
      </c>
      <c r="G28" t="s">
        <v>8744</v>
      </c>
      <c r="H28">
        <v>2022</v>
      </c>
      <c r="I28">
        <v>6930</v>
      </c>
      <c r="J28">
        <v>797.26</v>
      </c>
    </row>
    <row r="29" spans="5:10">
      <c r="E29">
        <v>1547</v>
      </c>
      <c r="F29" t="s">
        <v>8313</v>
      </c>
      <c r="G29" t="s">
        <v>8744</v>
      </c>
      <c r="H29">
        <v>2022</v>
      </c>
      <c r="I29">
        <v>1681.92</v>
      </c>
      <c r="J29">
        <v>193.49</v>
      </c>
    </row>
    <row r="30" spans="5:10">
      <c r="E30">
        <v>1548</v>
      </c>
      <c r="F30" t="s">
        <v>8313</v>
      </c>
      <c r="G30" t="s">
        <v>8744</v>
      </c>
      <c r="H30">
        <v>2022</v>
      </c>
      <c r="I30">
        <v>352.26</v>
      </c>
      <c r="J30">
        <v>40.520000000000003</v>
      </c>
    </row>
    <row r="31" spans="5:10">
      <c r="E31">
        <v>1549</v>
      </c>
      <c r="F31" t="s">
        <v>8313</v>
      </c>
      <c r="G31" t="s">
        <v>8744</v>
      </c>
      <c r="H31">
        <v>2022</v>
      </c>
      <c r="I31">
        <v>265.11</v>
      </c>
      <c r="J31">
        <v>30.5</v>
      </c>
    </row>
    <row r="32" spans="5:10">
      <c r="E32">
        <v>1550</v>
      </c>
      <c r="F32" t="s">
        <v>8313</v>
      </c>
      <c r="G32" t="s">
        <v>8744</v>
      </c>
      <c r="H32">
        <v>2022</v>
      </c>
      <c r="I32">
        <v>3360</v>
      </c>
      <c r="J32">
        <v>386.55</v>
      </c>
    </row>
    <row r="33" spans="5:10">
      <c r="E33">
        <v>1555</v>
      </c>
      <c r="F33" t="s">
        <v>8274</v>
      </c>
      <c r="G33" t="s">
        <v>8744</v>
      </c>
      <c r="H33">
        <v>2022</v>
      </c>
      <c r="I33">
        <v>288.83999999999997</v>
      </c>
      <c r="J33">
        <v>33.229999999999997</v>
      </c>
    </row>
    <row r="34" spans="5:10">
      <c r="E34">
        <v>1562</v>
      </c>
      <c r="F34" t="s">
        <v>8271</v>
      </c>
      <c r="G34" t="s">
        <v>8744</v>
      </c>
      <c r="H34">
        <v>2022</v>
      </c>
      <c r="I34">
        <v>378.9</v>
      </c>
      <c r="J34">
        <v>43.59</v>
      </c>
    </row>
    <row r="35" spans="5:10">
      <c r="E35">
        <v>1563</v>
      </c>
      <c r="F35" t="s">
        <v>8271</v>
      </c>
      <c r="G35" t="s">
        <v>8744</v>
      </c>
      <c r="H35">
        <v>2022</v>
      </c>
      <c r="I35">
        <v>277.10000000000002</v>
      </c>
      <c r="J35">
        <v>31.88</v>
      </c>
    </row>
    <row r="36" spans="5:10">
      <c r="E36">
        <v>32</v>
      </c>
      <c r="F36" t="s">
        <v>8467</v>
      </c>
      <c r="G36" t="s">
        <v>8745</v>
      </c>
      <c r="H36">
        <v>2022</v>
      </c>
      <c r="I36">
        <v>261.48</v>
      </c>
      <c r="J36">
        <v>30.08</v>
      </c>
    </row>
    <row r="37" spans="5:10">
      <c r="E37">
        <v>33</v>
      </c>
      <c r="F37" t="s">
        <v>8465</v>
      </c>
      <c r="G37" t="s">
        <v>8745</v>
      </c>
      <c r="H37">
        <v>2022</v>
      </c>
      <c r="I37">
        <v>315.63</v>
      </c>
      <c r="J37">
        <v>36.31</v>
      </c>
    </row>
    <row r="38" spans="5:10">
      <c r="E38">
        <v>42</v>
      </c>
      <c r="F38" t="s">
        <v>8375</v>
      </c>
      <c r="G38" t="s">
        <v>8745</v>
      </c>
      <c r="H38">
        <v>2022</v>
      </c>
      <c r="I38">
        <v>294</v>
      </c>
      <c r="J38">
        <v>33.82</v>
      </c>
    </row>
    <row r="39" spans="5:10">
      <c r="E39">
        <v>60</v>
      </c>
      <c r="F39" t="s">
        <v>8419</v>
      </c>
      <c r="G39" t="s">
        <v>8745</v>
      </c>
      <c r="H39">
        <v>2022</v>
      </c>
      <c r="I39">
        <v>330.08</v>
      </c>
      <c r="J39">
        <v>37.97</v>
      </c>
    </row>
    <row r="40" spans="5:10">
      <c r="E40">
        <v>61</v>
      </c>
      <c r="F40" t="s">
        <v>8419</v>
      </c>
      <c r="G40" t="s">
        <v>8745</v>
      </c>
      <c r="H40">
        <v>2022</v>
      </c>
      <c r="I40">
        <v>212.23</v>
      </c>
      <c r="J40">
        <v>24.42</v>
      </c>
    </row>
    <row r="41" spans="5:10">
      <c r="E41">
        <v>698</v>
      </c>
      <c r="F41" t="s">
        <v>8379</v>
      </c>
      <c r="G41" t="s">
        <v>8745</v>
      </c>
      <c r="H41">
        <v>2022</v>
      </c>
      <c r="I41">
        <v>766.92</v>
      </c>
      <c r="J41">
        <v>88.23</v>
      </c>
    </row>
    <row r="42" spans="5:10">
      <c r="E42">
        <v>1568</v>
      </c>
      <c r="F42" t="s">
        <v>8468</v>
      </c>
      <c r="G42" t="s">
        <v>8745</v>
      </c>
      <c r="H42">
        <v>2022</v>
      </c>
      <c r="I42">
        <v>381.06</v>
      </c>
      <c r="J42">
        <v>43.84</v>
      </c>
    </row>
    <row r="43" spans="5:10">
      <c r="E43">
        <v>1569</v>
      </c>
      <c r="F43" t="s">
        <v>8468</v>
      </c>
      <c r="G43" t="s">
        <v>8745</v>
      </c>
      <c r="H43">
        <v>2022</v>
      </c>
      <c r="I43">
        <v>439.76</v>
      </c>
      <c r="J43">
        <v>50.59</v>
      </c>
    </row>
    <row r="44" spans="5:10">
      <c r="E44">
        <v>1572</v>
      </c>
      <c r="F44" t="s">
        <v>8467</v>
      </c>
      <c r="G44" t="s">
        <v>8745</v>
      </c>
      <c r="H44">
        <v>2022</v>
      </c>
      <c r="I44">
        <v>216.57</v>
      </c>
      <c r="J44">
        <v>24.91</v>
      </c>
    </row>
    <row r="45" spans="5:10">
      <c r="E45">
        <v>1580</v>
      </c>
      <c r="F45" t="s">
        <v>8489</v>
      </c>
      <c r="G45" t="s">
        <v>8745</v>
      </c>
      <c r="H45">
        <v>2022</v>
      </c>
      <c r="I45">
        <v>221.01</v>
      </c>
      <c r="J45">
        <v>25.43</v>
      </c>
    </row>
    <row r="46" spans="5:10">
      <c r="E46">
        <v>1584</v>
      </c>
      <c r="F46" t="s">
        <v>8436</v>
      </c>
      <c r="G46" t="s">
        <v>8745</v>
      </c>
      <c r="H46">
        <v>2022</v>
      </c>
      <c r="I46">
        <v>555.22</v>
      </c>
      <c r="J46">
        <v>63.88</v>
      </c>
    </row>
    <row r="47" spans="5:10">
      <c r="E47">
        <v>1587</v>
      </c>
      <c r="F47" t="s">
        <v>8419</v>
      </c>
      <c r="G47" t="s">
        <v>8745</v>
      </c>
      <c r="H47">
        <v>2022</v>
      </c>
      <c r="I47">
        <v>416.98</v>
      </c>
      <c r="J47">
        <v>47.97</v>
      </c>
    </row>
    <row r="48" spans="5:10">
      <c r="E48">
        <v>1590</v>
      </c>
      <c r="F48" t="s">
        <v>8419</v>
      </c>
      <c r="G48" t="s">
        <v>8745</v>
      </c>
      <c r="H48">
        <v>2022</v>
      </c>
      <c r="I48">
        <v>1420.56</v>
      </c>
      <c r="J48">
        <v>163.43</v>
      </c>
    </row>
    <row r="49" spans="5:10">
      <c r="E49">
        <v>1592</v>
      </c>
      <c r="F49" t="s">
        <v>8419</v>
      </c>
      <c r="G49" t="s">
        <v>8745</v>
      </c>
      <c r="H49">
        <v>2022</v>
      </c>
      <c r="I49">
        <v>209.62</v>
      </c>
      <c r="J49">
        <v>24.12</v>
      </c>
    </row>
    <row r="50" spans="5:10">
      <c r="E50">
        <v>1593</v>
      </c>
      <c r="F50" t="s">
        <v>8405</v>
      </c>
      <c r="G50" t="s">
        <v>8745</v>
      </c>
      <c r="H50">
        <v>2022</v>
      </c>
      <c r="I50">
        <v>504.34</v>
      </c>
      <c r="J50">
        <v>58.02</v>
      </c>
    </row>
    <row r="51" spans="5:10">
      <c r="E51">
        <v>1599</v>
      </c>
      <c r="F51" t="s">
        <v>8390</v>
      </c>
      <c r="G51" t="s">
        <v>8745</v>
      </c>
      <c r="H51">
        <v>2022</v>
      </c>
      <c r="I51">
        <v>234.48</v>
      </c>
      <c r="J51">
        <v>26.98</v>
      </c>
    </row>
    <row r="52" spans="5:10">
      <c r="E52">
        <v>1600</v>
      </c>
      <c r="F52" t="s">
        <v>8487</v>
      </c>
      <c r="G52" t="s">
        <v>8745</v>
      </c>
      <c r="H52">
        <v>2022</v>
      </c>
      <c r="I52">
        <v>946.9</v>
      </c>
      <c r="J52">
        <v>108.93</v>
      </c>
    </row>
    <row r="53" spans="5:10">
      <c r="E53">
        <v>1601</v>
      </c>
      <c r="F53" t="s">
        <v>8487</v>
      </c>
      <c r="G53" t="s">
        <v>8745</v>
      </c>
      <c r="H53">
        <v>2022</v>
      </c>
      <c r="I53">
        <v>1390.83</v>
      </c>
      <c r="J53">
        <v>160.01</v>
      </c>
    </row>
    <row r="54" spans="5:10">
      <c r="E54">
        <v>1611</v>
      </c>
      <c r="F54" t="s">
        <v>8513</v>
      </c>
      <c r="G54" t="s">
        <v>8746</v>
      </c>
      <c r="H54">
        <v>2022</v>
      </c>
      <c r="I54">
        <v>383.1</v>
      </c>
      <c r="J54">
        <v>44.07</v>
      </c>
    </row>
    <row r="55" spans="5:10">
      <c r="E55">
        <v>1612</v>
      </c>
      <c r="F55" t="s">
        <v>8513</v>
      </c>
      <c r="G55" t="s">
        <v>8746</v>
      </c>
      <c r="H55">
        <v>2022</v>
      </c>
      <c r="I55">
        <v>212.26</v>
      </c>
      <c r="J55">
        <v>24.42</v>
      </c>
    </row>
    <row r="56" spans="5:10">
      <c r="E56">
        <v>1619</v>
      </c>
      <c r="F56" t="s">
        <v>8511</v>
      </c>
      <c r="G56" t="s">
        <v>8746</v>
      </c>
      <c r="H56">
        <v>2022</v>
      </c>
      <c r="I56">
        <v>882.26</v>
      </c>
      <c r="J56">
        <v>101.5</v>
      </c>
    </row>
    <row r="57" spans="5:10">
      <c r="E57">
        <v>1624</v>
      </c>
      <c r="F57" t="s">
        <v>8508</v>
      </c>
      <c r="G57" t="s">
        <v>8746</v>
      </c>
      <c r="H57">
        <v>2022</v>
      </c>
      <c r="I57">
        <v>416.98</v>
      </c>
      <c r="J57">
        <v>47.97</v>
      </c>
    </row>
    <row r="58" spans="5:10">
      <c r="E58">
        <v>1625</v>
      </c>
      <c r="F58" t="s">
        <v>8507</v>
      </c>
      <c r="G58" t="s">
        <v>8746</v>
      </c>
      <c r="H58">
        <v>2022</v>
      </c>
      <c r="I58">
        <v>416.98</v>
      </c>
      <c r="J58">
        <v>47.97</v>
      </c>
    </row>
    <row r="59" spans="5:10">
      <c r="E59">
        <v>1626</v>
      </c>
      <c r="F59" t="s">
        <v>8507</v>
      </c>
      <c r="G59" t="s">
        <v>8746</v>
      </c>
      <c r="H59">
        <v>2022</v>
      </c>
      <c r="I59">
        <v>714.58</v>
      </c>
      <c r="J59">
        <v>82.21</v>
      </c>
    </row>
    <row r="60" spans="5:10">
      <c r="E60">
        <v>1629</v>
      </c>
      <c r="F60" t="s">
        <v>8506</v>
      </c>
      <c r="G60" t="s">
        <v>8746</v>
      </c>
      <c r="H60">
        <v>2022</v>
      </c>
      <c r="I60">
        <v>252.62</v>
      </c>
      <c r="J60">
        <v>29.06</v>
      </c>
    </row>
    <row r="61" spans="5:10">
      <c r="E61">
        <v>1631</v>
      </c>
      <c r="F61" t="s">
        <v>8506</v>
      </c>
      <c r="G61" t="s">
        <v>8746</v>
      </c>
      <c r="H61">
        <v>2022</v>
      </c>
      <c r="I61">
        <v>464.5</v>
      </c>
      <c r="J61">
        <v>53.44</v>
      </c>
    </row>
    <row r="62" spans="5:10">
      <c r="E62">
        <v>1635</v>
      </c>
      <c r="F62" t="s">
        <v>8502</v>
      </c>
      <c r="G62" t="s">
        <v>8746</v>
      </c>
      <c r="H62">
        <v>2022</v>
      </c>
      <c r="I62">
        <v>255.7</v>
      </c>
      <c r="J62">
        <v>29.42</v>
      </c>
    </row>
    <row r="63" spans="5:10">
      <c r="E63">
        <v>1639</v>
      </c>
      <c r="F63" t="s">
        <v>8503</v>
      </c>
      <c r="G63" t="s">
        <v>8746</v>
      </c>
      <c r="H63">
        <v>2022</v>
      </c>
      <c r="I63">
        <v>414.72</v>
      </c>
      <c r="J63">
        <v>47.71</v>
      </c>
    </row>
    <row r="64" spans="5:10">
      <c r="E64">
        <v>1640</v>
      </c>
      <c r="F64" t="s">
        <v>8503</v>
      </c>
      <c r="G64" t="s">
        <v>8746</v>
      </c>
      <c r="H64">
        <v>2022</v>
      </c>
      <c r="I64">
        <v>232.66</v>
      </c>
      <c r="J64">
        <v>26.77</v>
      </c>
    </row>
    <row r="65" spans="5:10">
      <c r="E65">
        <v>877</v>
      </c>
      <c r="F65" t="s">
        <v>8650</v>
      </c>
      <c r="G65" t="s">
        <v>8748</v>
      </c>
      <c r="H65">
        <v>2022</v>
      </c>
      <c r="I65">
        <v>2743.24</v>
      </c>
      <c r="J65">
        <v>315.58999999999997</v>
      </c>
    </row>
    <row r="66" spans="5:10">
      <c r="E66">
        <v>1644</v>
      </c>
      <c r="F66" t="s">
        <v>8640</v>
      </c>
      <c r="G66" t="s">
        <v>8748</v>
      </c>
      <c r="H66">
        <v>2022</v>
      </c>
      <c r="I66">
        <v>370.9</v>
      </c>
      <c r="J66">
        <v>42.67</v>
      </c>
    </row>
    <row r="67" spans="5:10">
      <c r="E67">
        <v>1649</v>
      </c>
      <c r="F67" t="s">
        <v>8634</v>
      </c>
      <c r="G67" t="s">
        <v>8748</v>
      </c>
      <c r="H67">
        <v>2022</v>
      </c>
      <c r="I67">
        <v>648.41</v>
      </c>
      <c r="J67">
        <v>74.599999999999994</v>
      </c>
    </row>
    <row r="68" spans="5:10">
      <c r="E68">
        <v>1655</v>
      </c>
      <c r="F68" t="s">
        <v>8625</v>
      </c>
      <c r="G68" t="s">
        <v>8748</v>
      </c>
      <c r="H68">
        <v>2022</v>
      </c>
      <c r="I68">
        <v>429.97</v>
      </c>
      <c r="J68">
        <v>49.47</v>
      </c>
    </row>
    <row r="69" spans="5:10">
      <c r="E69">
        <v>1661</v>
      </c>
      <c r="F69" t="s">
        <v>8622</v>
      </c>
      <c r="G69" t="s">
        <v>8748</v>
      </c>
      <c r="H69">
        <v>2022</v>
      </c>
      <c r="I69">
        <v>517.13</v>
      </c>
      <c r="J69">
        <v>59.49</v>
      </c>
    </row>
    <row r="70" spans="5:10">
      <c r="E70">
        <v>1663</v>
      </c>
      <c r="F70" t="s">
        <v>8622</v>
      </c>
      <c r="G70" t="s">
        <v>8748</v>
      </c>
      <c r="H70">
        <v>2022</v>
      </c>
      <c r="I70">
        <v>1003.2</v>
      </c>
      <c r="J70">
        <v>115.41</v>
      </c>
    </row>
    <row r="71" spans="5:10">
      <c r="E71">
        <v>1666</v>
      </c>
      <c r="F71" t="s">
        <v>8616</v>
      </c>
      <c r="G71" t="s">
        <v>8748</v>
      </c>
      <c r="H71">
        <v>2022</v>
      </c>
      <c r="I71">
        <v>276.48</v>
      </c>
      <c r="J71">
        <v>31.81</v>
      </c>
    </row>
    <row r="72" spans="5:10">
      <c r="E72">
        <v>1672</v>
      </c>
      <c r="F72" t="s">
        <v>8612</v>
      </c>
      <c r="G72" t="s">
        <v>8748</v>
      </c>
      <c r="H72">
        <v>2022</v>
      </c>
      <c r="I72">
        <v>232.66</v>
      </c>
      <c r="J72">
        <v>26.77</v>
      </c>
    </row>
    <row r="73" spans="5:10">
      <c r="E73">
        <v>1675</v>
      </c>
      <c r="F73" t="s">
        <v>8601</v>
      </c>
      <c r="G73" t="s">
        <v>8748</v>
      </c>
      <c r="H73">
        <v>2022</v>
      </c>
      <c r="I73">
        <v>738.26</v>
      </c>
      <c r="J73">
        <v>84.93</v>
      </c>
    </row>
    <row r="74" spans="5:10">
      <c r="E74">
        <v>1676</v>
      </c>
      <c r="F74" t="s">
        <v>8592</v>
      </c>
      <c r="G74" t="s">
        <v>8748</v>
      </c>
      <c r="H74">
        <v>2022</v>
      </c>
      <c r="I74">
        <v>624.34</v>
      </c>
      <c r="J74">
        <v>71.83</v>
      </c>
    </row>
    <row r="75" spans="5:10">
      <c r="E75">
        <v>1679</v>
      </c>
      <c r="F75" t="s">
        <v>8586</v>
      </c>
      <c r="G75" t="s">
        <v>8748</v>
      </c>
      <c r="H75">
        <v>2022</v>
      </c>
      <c r="I75">
        <v>264.91000000000003</v>
      </c>
      <c r="J75">
        <v>30.48</v>
      </c>
    </row>
    <row r="76" spans="5:10">
      <c r="E76">
        <v>157</v>
      </c>
      <c r="F76" t="s">
        <v>8707</v>
      </c>
      <c r="G76" t="s">
        <v>8747</v>
      </c>
      <c r="H76">
        <v>2022</v>
      </c>
      <c r="I76">
        <v>333.71</v>
      </c>
      <c r="J76">
        <v>38.39</v>
      </c>
    </row>
    <row r="77" spans="5:10">
      <c r="E77">
        <v>933</v>
      </c>
      <c r="F77" t="s">
        <v>8726</v>
      </c>
      <c r="G77" t="s">
        <v>8747</v>
      </c>
      <c r="H77">
        <v>2022</v>
      </c>
      <c r="I77">
        <v>490</v>
      </c>
      <c r="J77">
        <v>56.37</v>
      </c>
    </row>
    <row r="78" spans="5:10">
      <c r="E78">
        <v>1680</v>
      </c>
      <c r="F78" t="s">
        <v>8697</v>
      </c>
      <c r="G78" t="s">
        <v>8747</v>
      </c>
      <c r="H78">
        <v>2022</v>
      </c>
      <c r="I78">
        <v>416.98</v>
      </c>
      <c r="J78">
        <v>47.97</v>
      </c>
    </row>
    <row r="79" spans="5:10">
      <c r="E79">
        <v>1688</v>
      </c>
      <c r="F79" t="s">
        <v>8708</v>
      </c>
      <c r="G79" t="s">
        <v>8747</v>
      </c>
      <c r="H79">
        <v>2022</v>
      </c>
      <c r="I79">
        <v>247.11</v>
      </c>
      <c r="J79">
        <v>28.43</v>
      </c>
    </row>
    <row r="80" spans="5:10">
      <c r="E80">
        <v>1690</v>
      </c>
      <c r="F80" t="s">
        <v>8706</v>
      </c>
      <c r="G80" t="s">
        <v>8747</v>
      </c>
      <c r="H80">
        <v>2022</v>
      </c>
      <c r="I80">
        <v>323.7</v>
      </c>
      <c r="J80">
        <v>37.24</v>
      </c>
    </row>
    <row r="81" spans="5:10">
      <c r="E81">
        <v>1691</v>
      </c>
      <c r="F81" t="s">
        <v>8706</v>
      </c>
      <c r="G81" t="s">
        <v>8747</v>
      </c>
      <c r="H81">
        <v>2022</v>
      </c>
      <c r="I81">
        <v>416.98</v>
      </c>
      <c r="J81">
        <v>47.97</v>
      </c>
    </row>
    <row r="82" spans="5:10">
      <c r="E82">
        <v>1694</v>
      </c>
      <c r="F82" t="s">
        <v>8705</v>
      </c>
      <c r="G82" t="s">
        <v>8747</v>
      </c>
      <c r="H82">
        <v>2022</v>
      </c>
      <c r="I82">
        <v>501.14</v>
      </c>
      <c r="J82">
        <v>57.65</v>
      </c>
    </row>
    <row r="83" spans="5:10">
      <c r="E83">
        <v>1697</v>
      </c>
      <c r="F83" t="s">
        <v>8704</v>
      </c>
      <c r="G83" t="s">
        <v>8747</v>
      </c>
      <c r="H83">
        <v>2022</v>
      </c>
      <c r="I83">
        <v>3002.4</v>
      </c>
      <c r="J83">
        <v>345.41</v>
      </c>
    </row>
    <row r="84" spans="5:10">
      <c r="E84">
        <v>1705</v>
      </c>
      <c r="F84" t="s">
        <v>8701</v>
      </c>
      <c r="G84" t="s">
        <v>8747</v>
      </c>
      <c r="H84">
        <v>2022</v>
      </c>
      <c r="I84">
        <v>397.76</v>
      </c>
      <c r="J84">
        <v>45.76</v>
      </c>
    </row>
    <row r="85" spans="5:10">
      <c r="E85">
        <v>1707</v>
      </c>
      <c r="F85" t="s">
        <v>8701</v>
      </c>
      <c r="G85" t="s">
        <v>8747</v>
      </c>
      <c r="H85">
        <v>2022</v>
      </c>
      <c r="I85">
        <v>229.28</v>
      </c>
      <c r="J85">
        <v>26.38</v>
      </c>
    </row>
    <row r="86" spans="5:10">
      <c r="E86">
        <v>1709</v>
      </c>
      <c r="F86" t="s">
        <v>8700</v>
      </c>
      <c r="G86" t="s">
        <v>8747</v>
      </c>
      <c r="H86">
        <v>2022</v>
      </c>
      <c r="I86">
        <v>209.62</v>
      </c>
      <c r="J86">
        <v>24.12</v>
      </c>
    </row>
    <row r="87" spans="5:10">
      <c r="E87">
        <v>1710</v>
      </c>
      <c r="F87" t="s">
        <v>8699</v>
      </c>
      <c r="G87" t="s">
        <v>8747</v>
      </c>
      <c r="H87">
        <v>2022</v>
      </c>
      <c r="I87">
        <v>1145.2</v>
      </c>
      <c r="J87">
        <v>131.75</v>
      </c>
    </row>
    <row r="88" spans="5:10">
      <c r="E88">
        <v>1712</v>
      </c>
      <c r="F88" t="s">
        <v>8685</v>
      </c>
      <c r="G88" t="s">
        <v>8747</v>
      </c>
      <c r="H88">
        <v>2022</v>
      </c>
      <c r="I88">
        <v>624.34</v>
      </c>
      <c r="J88">
        <v>71.83</v>
      </c>
    </row>
    <row r="89" spans="5:10">
      <c r="E89">
        <v>1713</v>
      </c>
      <c r="F89" t="s">
        <v>8693</v>
      </c>
      <c r="G89" t="s">
        <v>8747</v>
      </c>
      <c r="H89">
        <v>2022</v>
      </c>
      <c r="I89">
        <v>363.82</v>
      </c>
      <c r="J89">
        <v>41.85</v>
      </c>
    </row>
  </sheetData>
  <autoFilter ref="A1:K89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B2:H94"/>
  <sheetViews>
    <sheetView workbookViewId="0">
      <selection activeCell="D22" sqref="D6:D93"/>
    </sheetView>
  </sheetViews>
  <sheetFormatPr baseColWidth="10" defaultRowHeight="15"/>
  <cols>
    <col min="2" max="2" width="17.5703125" bestFit="1" customWidth="1"/>
    <col min="3" max="3" width="13.140625" bestFit="1" customWidth="1"/>
    <col min="4" max="5" width="15.5703125" bestFit="1" customWidth="1"/>
    <col min="6" max="6" width="7.42578125" bestFit="1" customWidth="1"/>
    <col min="7" max="7" width="20.85546875" bestFit="1" customWidth="1"/>
    <col min="8" max="9" width="18.42578125" bestFit="1" customWidth="1"/>
  </cols>
  <sheetData>
    <row r="2" spans="2:8">
      <c r="B2" s="24" t="s">
        <v>8739</v>
      </c>
      <c r="C2" t="s">
        <v>8756</v>
      </c>
    </row>
    <row r="4" spans="2:8">
      <c r="G4" s="24" t="s">
        <v>8741</v>
      </c>
    </row>
    <row r="5" spans="2:8">
      <c r="B5" s="24" t="s">
        <v>67</v>
      </c>
      <c r="C5" s="24" t="s">
        <v>2</v>
      </c>
      <c r="D5" s="24" t="s">
        <v>8750</v>
      </c>
      <c r="E5" s="24" t="s">
        <v>8743</v>
      </c>
      <c r="F5" s="24" t="s">
        <v>8740</v>
      </c>
      <c r="G5" t="s">
        <v>8757</v>
      </c>
      <c r="H5" t="s">
        <v>8742</v>
      </c>
    </row>
    <row r="6" spans="2:8">
      <c r="B6">
        <v>17</v>
      </c>
      <c r="C6" t="s">
        <v>8131</v>
      </c>
      <c r="D6">
        <v>1</v>
      </c>
      <c r="E6" t="s">
        <v>8749</v>
      </c>
      <c r="F6">
        <v>2022</v>
      </c>
      <c r="G6">
        <v>600</v>
      </c>
      <c r="H6">
        <v>69.03</v>
      </c>
    </row>
    <row r="7" spans="2:8">
      <c r="B7">
        <v>32</v>
      </c>
      <c r="C7" t="s">
        <v>8467</v>
      </c>
      <c r="D7">
        <v>3</v>
      </c>
      <c r="E7" t="s">
        <v>8745</v>
      </c>
      <c r="F7">
        <v>2022</v>
      </c>
      <c r="G7">
        <v>261.48</v>
      </c>
      <c r="H7">
        <v>30.08</v>
      </c>
    </row>
    <row r="8" spans="2:8">
      <c r="B8">
        <v>33</v>
      </c>
      <c r="C8" t="s">
        <v>8465</v>
      </c>
      <c r="D8">
        <v>3</v>
      </c>
      <c r="E8" t="s">
        <v>8745</v>
      </c>
      <c r="F8">
        <v>2022</v>
      </c>
      <c r="G8">
        <v>315.63</v>
      </c>
      <c r="H8">
        <v>36.31</v>
      </c>
    </row>
    <row r="9" spans="2:8">
      <c r="B9">
        <v>42</v>
      </c>
      <c r="C9" t="s">
        <v>8375</v>
      </c>
      <c r="D9">
        <v>3</v>
      </c>
      <c r="E9" t="s">
        <v>8745</v>
      </c>
      <c r="F9">
        <v>2022</v>
      </c>
      <c r="G9">
        <v>294</v>
      </c>
      <c r="H9">
        <v>33.82</v>
      </c>
    </row>
    <row r="10" spans="2:8">
      <c r="B10">
        <v>60</v>
      </c>
      <c r="C10" t="s">
        <v>8419</v>
      </c>
      <c r="D10">
        <v>3</v>
      </c>
      <c r="E10" t="s">
        <v>8745</v>
      </c>
      <c r="F10">
        <v>2022</v>
      </c>
      <c r="G10">
        <v>330.08</v>
      </c>
      <c r="H10">
        <v>37.97</v>
      </c>
    </row>
    <row r="11" spans="2:8">
      <c r="B11">
        <v>61</v>
      </c>
      <c r="C11" t="s">
        <v>8419</v>
      </c>
      <c r="D11">
        <v>3</v>
      </c>
      <c r="E11" t="s">
        <v>8745</v>
      </c>
      <c r="F11">
        <v>2022</v>
      </c>
      <c r="G11">
        <v>212.23</v>
      </c>
      <c r="H11">
        <v>24.42</v>
      </c>
    </row>
    <row r="12" spans="2:8">
      <c r="B12">
        <v>157</v>
      </c>
      <c r="C12" t="s">
        <v>8707</v>
      </c>
      <c r="D12">
        <v>6</v>
      </c>
      <c r="E12" t="s">
        <v>8747</v>
      </c>
      <c r="F12">
        <v>2022</v>
      </c>
      <c r="G12">
        <v>333.71</v>
      </c>
      <c r="H12">
        <v>38.39</v>
      </c>
    </row>
    <row r="13" spans="2:8">
      <c r="B13">
        <v>591</v>
      </c>
      <c r="C13" t="s">
        <v>8126</v>
      </c>
      <c r="D13">
        <v>1</v>
      </c>
      <c r="E13" t="s">
        <v>8749</v>
      </c>
      <c r="F13">
        <v>2022</v>
      </c>
      <c r="G13">
        <v>260</v>
      </c>
      <c r="H13">
        <v>29.91</v>
      </c>
    </row>
    <row r="14" spans="2:8">
      <c r="B14">
        <v>664</v>
      </c>
      <c r="C14" t="s">
        <v>8304</v>
      </c>
      <c r="D14">
        <v>2</v>
      </c>
      <c r="E14" t="s">
        <v>8744</v>
      </c>
      <c r="F14">
        <v>2022</v>
      </c>
      <c r="G14">
        <v>209.38</v>
      </c>
      <c r="H14">
        <v>24.09</v>
      </c>
    </row>
    <row r="15" spans="2:8">
      <c r="B15">
        <v>672</v>
      </c>
      <c r="C15" t="s">
        <v>8272</v>
      </c>
      <c r="D15">
        <v>2</v>
      </c>
      <c r="E15" t="s">
        <v>8744</v>
      </c>
      <c r="F15">
        <v>2022</v>
      </c>
      <c r="G15">
        <v>417.92</v>
      </c>
      <c r="H15">
        <v>48.08</v>
      </c>
    </row>
    <row r="16" spans="2:8">
      <c r="B16">
        <v>698</v>
      </c>
      <c r="C16" t="s">
        <v>8379</v>
      </c>
      <c r="D16">
        <v>3</v>
      </c>
      <c r="E16" t="s">
        <v>8745</v>
      </c>
      <c r="F16">
        <v>2022</v>
      </c>
      <c r="G16">
        <v>766.92</v>
      </c>
      <c r="H16">
        <v>88.23</v>
      </c>
    </row>
    <row r="17" spans="2:8">
      <c r="B17">
        <v>877</v>
      </c>
      <c r="C17" t="s">
        <v>8650</v>
      </c>
      <c r="D17">
        <v>5</v>
      </c>
      <c r="E17" t="s">
        <v>8748</v>
      </c>
      <c r="F17">
        <v>2022</v>
      </c>
      <c r="G17">
        <v>2743.24</v>
      </c>
      <c r="H17">
        <v>315.58999999999997</v>
      </c>
    </row>
    <row r="18" spans="2:8">
      <c r="B18">
        <v>933</v>
      </c>
      <c r="C18" t="s">
        <v>8726</v>
      </c>
      <c r="D18">
        <v>6</v>
      </c>
      <c r="E18" t="s">
        <v>8747</v>
      </c>
      <c r="F18">
        <v>2022</v>
      </c>
      <c r="G18">
        <v>490</v>
      </c>
      <c r="H18">
        <v>56.37</v>
      </c>
    </row>
    <row r="19" spans="2:8">
      <c r="B19">
        <v>1417</v>
      </c>
      <c r="C19" t="s">
        <v>8124</v>
      </c>
      <c r="D19">
        <v>1</v>
      </c>
      <c r="E19" t="s">
        <v>8749</v>
      </c>
      <c r="F19">
        <v>2022</v>
      </c>
      <c r="G19">
        <v>211.99</v>
      </c>
      <c r="H19">
        <v>24.39</v>
      </c>
    </row>
    <row r="20" spans="2:8">
      <c r="B20">
        <v>1432</v>
      </c>
      <c r="C20" t="s">
        <v>8139</v>
      </c>
      <c r="D20">
        <v>1</v>
      </c>
      <c r="E20" t="s">
        <v>8749</v>
      </c>
      <c r="F20">
        <v>2022</v>
      </c>
      <c r="G20">
        <v>230.66</v>
      </c>
      <c r="H20">
        <v>26.54</v>
      </c>
    </row>
    <row r="21" spans="2:8">
      <c r="B21">
        <v>1440</v>
      </c>
      <c r="C21" t="s">
        <v>8127</v>
      </c>
      <c r="D21">
        <v>1</v>
      </c>
      <c r="E21" t="s">
        <v>8749</v>
      </c>
      <c r="F21">
        <v>2022</v>
      </c>
      <c r="G21">
        <v>211</v>
      </c>
      <c r="H21">
        <v>24.27</v>
      </c>
    </row>
    <row r="22" spans="2:8">
      <c r="B22">
        <v>1457</v>
      </c>
      <c r="C22" t="s">
        <v>8143</v>
      </c>
      <c r="D22">
        <v>1</v>
      </c>
      <c r="E22" t="s">
        <v>8749</v>
      </c>
      <c r="F22">
        <v>2022</v>
      </c>
      <c r="G22">
        <v>233.26</v>
      </c>
      <c r="H22">
        <v>26.83</v>
      </c>
    </row>
    <row r="23" spans="2:8">
      <c r="B23">
        <v>1466</v>
      </c>
      <c r="C23" t="s">
        <v>8144</v>
      </c>
      <c r="D23">
        <v>1</v>
      </c>
      <c r="E23" t="s">
        <v>8749</v>
      </c>
      <c r="F23">
        <v>2022</v>
      </c>
      <c r="G23">
        <v>216.65</v>
      </c>
      <c r="H23">
        <v>24.92</v>
      </c>
    </row>
    <row r="24" spans="2:8">
      <c r="B24">
        <v>1472</v>
      </c>
      <c r="C24" t="s">
        <v>8128</v>
      </c>
      <c r="D24">
        <v>1</v>
      </c>
      <c r="E24" t="s">
        <v>8749</v>
      </c>
      <c r="F24">
        <v>2022</v>
      </c>
      <c r="G24">
        <v>232.83</v>
      </c>
      <c r="H24">
        <v>26.79</v>
      </c>
    </row>
    <row r="25" spans="2:8">
      <c r="B25">
        <v>1481</v>
      </c>
      <c r="C25" t="s">
        <v>8144</v>
      </c>
      <c r="D25">
        <v>1</v>
      </c>
      <c r="E25" t="s">
        <v>8749</v>
      </c>
      <c r="F25">
        <v>2022</v>
      </c>
      <c r="G25">
        <v>200.16</v>
      </c>
      <c r="H25">
        <v>23.03</v>
      </c>
    </row>
    <row r="26" spans="2:8">
      <c r="B26">
        <v>1486</v>
      </c>
      <c r="C26" t="s">
        <v>8130</v>
      </c>
      <c r="D26">
        <v>1</v>
      </c>
      <c r="E26" t="s">
        <v>8749</v>
      </c>
      <c r="F26">
        <v>2022</v>
      </c>
      <c r="G26">
        <v>320.76</v>
      </c>
      <c r="H26">
        <v>36.9</v>
      </c>
    </row>
    <row r="27" spans="2:8">
      <c r="B27">
        <v>1489</v>
      </c>
      <c r="C27" t="s">
        <v>8130</v>
      </c>
      <c r="D27">
        <v>1</v>
      </c>
      <c r="E27" t="s">
        <v>8749</v>
      </c>
      <c r="F27">
        <v>2022</v>
      </c>
      <c r="G27">
        <v>1593.6</v>
      </c>
      <c r="H27">
        <v>183.34</v>
      </c>
    </row>
    <row r="28" spans="2:8">
      <c r="B28">
        <v>1494</v>
      </c>
      <c r="C28" t="s">
        <v>8131</v>
      </c>
      <c r="D28">
        <v>1</v>
      </c>
      <c r="E28" t="s">
        <v>8749</v>
      </c>
      <c r="F28">
        <v>2022</v>
      </c>
      <c r="G28">
        <v>716.26</v>
      </c>
      <c r="H28">
        <v>82.4</v>
      </c>
    </row>
    <row r="29" spans="2:8">
      <c r="B29">
        <v>1496</v>
      </c>
      <c r="C29" t="s">
        <v>8145</v>
      </c>
      <c r="D29">
        <v>1</v>
      </c>
      <c r="E29" t="s">
        <v>8749</v>
      </c>
      <c r="F29">
        <v>2022</v>
      </c>
      <c r="G29">
        <v>590.26</v>
      </c>
      <c r="H29">
        <v>67.91</v>
      </c>
    </row>
    <row r="30" spans="2:8">
      <c r="B30">
        <v>1498</v>
      </c>
      <c r="C30" t="s">
        <v>8135</v>
      </c>
      <c r="D30">
        <v>1</v>
      </c>
      <c r="E30" t="s">
        <v>8749</v>
      </c>
      <c r="F30">
        <v>2022</v>
      </c>
      <c r="G30">
        <v>361.62</v>
      </c>
      <c r="H30">
        <v>41.6</v>
      </c>
    </row>
    <row r="31" spans="2:8">
      <c r="B31">
        <v>1499</v>
      </c>
      <c r="C31" t="s">
        <v>8145</v>
      </c>
      <c r="D31">
        <v>1</v>
      </c>
      <c r="E31" t="s">
        <v>8749</v>
      </c>
      <c r="F31">
        <v>2022</v>
      </c>
      <c r="G31">
        <v>695.26</v>
      </c>
      <c r="H31">
        <v>79.989999999999995</v>
      </c>
    </row>
    <row r="32" spans="2:8">
      <c r="B32">
        <v>1503</v>
      </c>
      <c r="C32" t="s">
        <v>8134</v>
      </c>
      <c r="D32">
        <v>1</v>
      </c>
      <c r="E32" t="s">
        <v>8749</v>
      </c>
      <c r="F32">
        <v>2022</v>
      </c>
      <c r="G32">
        <v>212.26</v>
      </c>
      <c r="H32">
        <v>24.42</v>
      </c>
    </row>
    <row r="33" spans="2:8">
      <c r="B33">
        <v>1504</v>
      </c>
      <c r="C33" t="s">
        <v>8134</v>
      </c>
      <c r="D33">
        <v>1</v>
      </c>
      <c r="E33" t="s">
        <v>8749</v>
      </c>
      <c r="F33">
        <v>2022</v>
      </c>
      <c r="G33">
        <v>702.26</v>
      </c>
      <c r="H33">
        <v>80.790000000000006</v>
      </c>
    </row>
    <row r="34" spans="2:8">
      <c r="B34">
        <v>1505</v>
      </c>
      <c r="C34" t="s">
        <v>8134</v>
      </c>
      <c r="D34">
        <v>1</v>
      </c>
      <c r="E34" t="s">
        <v>8749</v>
      </c>
      <c r="F34">
        <v>2022</v>
      </c>
      <c r="G34">
        <v>756</v>
      </c>
      <c r="H34">
        <v>86.97</v>
      </c>
    </row>
    <row r="35" spans="2:8">
      <c r="B35">
        <v>1510</v>
      </c>
      <c r="C35" t="s">
        <v>8135</v>
      </c>
      <c r="D35">
        <v>1</v>
      </c>
      <c r="E35" t="s">
        <v>8749</v>
      </c>
      <c r="F35">
        <v>2022</v>
      </c>
      <c r="G35">
        <v>674.26</v>
      </c>
      <c r="H35">
        <v>77.569999999999993</v>
      </c>
    </row>
    <row r="36" spans="2:8">
      <c r="B36">
        <v>1522</v>
      </c>
      <c r="C36" t="s">
        <v>8137</v>
      </c>
      <c r="D36">
        <v>1</v>
      </c>
      <c r="E36" t="s">
        <v>8749</v>
      </c>
      <c r="F36">
        <v>2022</v>
      </c>
      <c r="G36">
        <v>296.26</v>
      </c>
      <c r="H36">
        <v>34.08</v>
      </c>
    </row>
    <row r="37" spans="2:8">
      <c r="B37">
        <v>1524</v>
      </c>
      <c r="C37" t="s">
        <v>8137</v>
      </c>
      <c r="D37">
        <v>1</v>
      </c>
      <c r="E37" t="s">
        <v>8749</v>
      </c>
      <c r="F37">
        <v>2022</v>
      </c>
      <c r="G37">
        <v>275.26</v>
      </c>
      <c r="H37">
        <v>31.67</v>
      </c>
    </row>
    <row r="38" spans="2:8">
      <c r="B38">
        <v>1537</v>
      </c>
      <c r="C38" t="s">
        <v>8281</v>
      </c>
      <c r="D38">
        <v>2</v>
      </c>
      <c r="E38" t="s">
        <v>8744</v>
      </c>
      <c r="F38">
        <v>2022</v>
      </c>
      <c r="G38">
        <v>228.26</v>
      </c>
      <c r="H38">
        <v>26.26</v>
      </c>
    </row>
    <row r="39" spans="2:8">
      <c r="B39">
        <v>1542</v>
      </c>
      <c r="C39" t="s">
        <v>8277</v>
      </c>
      <c r="D39">
        <v>2</v>
      </c>
      <c r="E39" t="s">
        <v>8744</v>
      </c>
      <c r="F39">
        <v>2022</v>
      </c>
      <c r="G39">
        <v>229.45</v>
      </c>
      <c r="H39">
        <v>26.4</v>
      </c>
    </row>
    <row r="40" spans="2:8">
      <c r="B40">
        <v>1543</v>
      </c>
      <c r="C40" t="s">
        <v>8277</v>
      </c>
      <c r="D40">
        <v>2</v>
      </c>
      <c r="E40" t="s">
        <v>8744</v>
      </c>
      <c r="F40">
        <v>2022</v>
      </c>
      <c r="G40">
        <v>266.79000000000002</v>
      </c>
      <c r="H40">
        <v>30.69</v>
      </c>
    </row>
    <row r="41" spans="2:8">
      <c r="B41">
        <v>1546</v>
      </c>
      <c r="C41" t="s">
        <v>8313</v>
      </c>
      <c r="D41">
        <v>2</v>
      </c>
      <c r="E41" t="s">
        <v>8744</v>
      </c>
      <c r="F41">
        <v>2022</v>
      </c>
      <c r="G41">
        <v>6930</v>
      </c>
      <c r="H41">
        <v>797.26</v>
      </c>
    </row>
    <row r="42" spans="2:8">
      <c r="B42">
        <v>1547</v>
      </c>
      <c r="C42" t="s">
        <v>8313</v>
      </c>
      <c r="D42">
        <v>2</v>
      </c>
      <c r="E42" t="s">
        <v>8744</v>
      </c>
      <c r="F42">
        <v>2022</v>
      </c>
      <c r="G42">
        <v>1681.92</v>
      </c>
      <c r="H42">
        <v>193.49</v>
      </c>
    </row>
    <row r="43" spans="2:8">
      <c r="B43">
        <v>1548</v>
      </c>
      <c r="C43" t="s">
        <v>8313</v>
      </c>
      <c r="D43">
        <v>2</v>
      </c>
      <c r="E43" t="s">
        <v>8744</v>
      </c>
      <c r="F43">
        <v>2022</v>
      </c>
      <c r="G43">
        <v>352.26</v>
      </c>
      <c r="H43">
        <v>40.520000000000003</v>
      </c>
    </row>
    <row r="44" spans="2:8">
      <c r="B44">
        <v>1549</v>
      </c>
      <c r="C44" t="s">
        <v>8313</v>
      </c>
      <c r="D44">
        <v>2</v>
      </c>
      <c r="E44" t="s">
        <v>8744</v>
      </c>
      <c r="F44">
        <v>2022</v>
      </c>
      <c r="G44">
        <v>265.11</v>
      </c>
      <c r="H44">
        <v>30.5</v>
      </c>
    </row>
    <row r="45" spans="2:8">
      <c r="B45">
        <v>1550</v>
      </c>
      <c r="C45" t="s">
        <v>8313</v>
      </c>
      <c r="D45">
        <v>2</v>
      </c>
      <c r="E45" t="s">
        <v>8744</v>
      </c>
      <c r="F45">
        <v>2022</v>
      </c>
      <c r="G45">
        <v>3360</v>
      </c>
      <c r="H45">
        <v>386.55</v>
      </c>
    </row>
    <row r="46" spans="2:8">
      <c r="B46">
        <v>1555</v>
      </c>
      <c r="C46" t="s">
        <v>8274</v>
      </c>
      <c r="D46">
        <v>2</v>
      </c>
      <c r="E46" t="s">
        <v>8744</v>
      </c>
      <c r="F46">
        <v>2022</v>
      </c>
      <c r="G46">
        <v>288.83999999999997</v>
      </c>
      <c r="H46">
        <v>33.229999999999997</v>
      </c>
    </row>
    <row r="47" spans="2:8">
      <c r="B47">
        <v>1562</v>
      </c>
      <c r="C47" t="s">
        <v>8271</v>
      </c>
      <c r="D47">
        <v>2</v>
      </c>
      <c r="E47" t="s">
        <v>8744</v>
      </c>
      <c r="F47">
        <v>2022</v>
      </c>
      <c r="G47">
        <v>378.9</v>
      </c>
      <c r="H47">
        <v>43.59</v>
      </c>
    </row>
    <row r="48" spans="2:8">
      <c r="B48">
        <v>1563</v>
      </c>
      <c r="C48" t="s">
        <v>8271</v>
      </c>
      <c r="D48">
        <v>2</v>
      </c>
      <c r="E48" t="s">
        <v>8744</v>
      </c>
      <c r="F48">
        <v>2022</v>
      </c>
      <c r="G48">
        <v>277.10000000000002</v>
      </c>
      <c r="H48">
        <v>31.88</v>
      </c>
    </row>
    <row r="49" spans="2:8">
      <c r="B49">
        <v>1568</v>
      </c>
      <c r="C49" t="s">
        <v>8468</v>
      </c>
      <c r="D49">
        <v>3</v>
      </c>
      <c r="E49" t="s">
        <v>8745</v>
      </c>
      <c r="F49">
        <v>2022</v>
      </c>
      <c r="G49">
        <v>381.06</v>
      </c>
      <c r="H49">
        <v>43.84</v>
      </c>
    </row>
    <row r="50" spans="2:8">
      <c r="B50">
        <v>1569</v>
      </c>
      <c r="C50" t="s">
        <v>8468</v>
      </c>
      <c r="D50">
        <v>3</v>
      </c>
      <c r="E50" t="s">
        <v>8745</v>
      </c>
      <c r="F50">
        <v>2022</v>
      </c>
      <c r="G50">
        <v>439.76</v>
      </c>
      <c r="H50">
        <v>50.59</v>
      </c>
    </row>
    <row r="51" spans="2:8">
      <c r="B51">
        <v>1572</v>
      </c>
      <c r="C51" t="s">
        <v>8467</v>
      </c>
      <c r="D51">
        <v>3</v>
      </c>
      <c r="E51" t="s">
        <v>8745</v>
      </c>
      <c r="F51">
        <v>2022</v>
      </c>
      <c r="G51">
        <v>216.57</v>
      </c>
      <c r="H51">
        <v>24.91</v>
      </c>
    </row>
    <row r="52" spans="2:8">
      <c r="B52">
        <v>1580</v>
      </c>
      <c r="C52" t="s">
        <v>8489</v>
      </c>
      <c r="D52">
        <v>3</v>
      </c>
      <c r="E52" t="s">
        <v>8745</v>
      </c>
      <c r="F52">
        <v>2022</v>
      </c>
      <c r="G52">
        <v>221.01</v>
      </c>
      <c r="H52">
        <v>25.43</v>
      </c>
    </row>
    <row r="53" spans="2:8">
      <c r="B53">
        <v>1584</v>
      </c>
      <c r="C53" t="s">
        <v>8436</v>
      </c>
      <c r="D53">
        <v>3</v>
      </c>
      <c r="E53" t="s">
        <v>8745</v>
      </c>
      <c r="F53">
        <v>2022</v>
      </c>
      <c r="G53">
        <v>555.22</v>
      </c>
      <c r="H53">
        <v>63.88</v>
      </c>
    </row>
    <row r="54" spans="2:8">
      <c r="B54">
        <v>1587</v>
      </c>
      <c r="C54" t="s">
        <v>8419</v>
      </c>
      <c r="D54">
        <v>3</v>
      </c>
      <c r="E54" t="s">
        <v>8745</v>
      </c>
      <c r="F54">
        <v>2022</v>
      </c>
      <c r="G54">
        <v>416.98</v>
      </c>
      <c r="H54">
        <v>47.97</v>
      </c>
    </row>
    <row r="55" spans="2:8">
      <c r="B55">
        <v>1590</v>
      </c>
      <c r="C55" t="s">
        <v>8419</v>
      </c>
      <c r="D55">
        <v>3</v>
      </c>
      <c r="E55" t="s">
        <v>8745</v>
      </c>
      <c r="F55">
        <v>2022</v>
      </c>
      <c r="G55">
        <v>1420.56</v>
      </c>
      <c r="H55">
        <v>163.43</v>
      </c>
    </row>
    <row r="56" spans="2:8">
      <c r="B56">
        <v>1592</v>
      </c>
      <c r="C56" t="s">
        <v>8419</v>
      </c>
      <c r="D56">
        <v>3</v>
      </c>
      <c r="E56" t="s">
        <v>8745</v>
      </c>
      <c r="F56">
        <v>2022</v>
      </c>
      <c r="G56">
        <v>209.62</v>
      </c>
      <c r="H56">
        <v>24.12</v>
      </c>
    </row>
    <row r="57" spans="2:8">
      <c r="B57">
        <v>1593</v>
      </c>
      <c r="C57" t="s">
        <v>8405</v>
      </c>
      <c r="D57">
        <v>3</v>
      </c>
      <c r="E57" t="s">
        <v>8745</v>
      </c>
      <c r="F57">
        <v>2022</v>
      </c>
      <c r="G57">
        <v>504.34</v>
      </c>
      <c r="H57">
        <v>58.02</v>
      </c>
    </row>
    <row r="58" spans="2:8">
      <c r="B58">
        <v>1599</v>
      </c>
      <c r="C58" t="s">
        <v>8390</v>
      </c>
      <c r="D58">
        <v>3</v>
      </c>
      <c r="E58" t="s">
        <v>8745</v>
      </c>
      <c r="F58">
        <v>2022</v>
      </c>
      <c r="G58">
        <v>234.48</v>
      </c>
      <c r="H58">
        <v>26.98</v>
      </c>
    </row>
    <row r="59" spans="2:8">
      <c r="B59">
        <v>1600</v>
      </c>
      <c r="C59" t="s">
        <v>8487</v>
      </c>
      <c r="D59">
        <v>3</v>
      </c>
      <c r="E59" t="s">
        <v>8745</v>
      </c>
      <c r="F59">
        <v>2022</v>
      </c>
      <c r="G59">
        <v>946.9</v>
      </c>
      <c r="H59">
        <v>108.93</v>
      </c>
    </row>
    <row r="60" spans="2:8">
      <c r="B60">
        <v>1601</v>
      </c>
      <c r="C60" t="s">
        <v>8487</v>
      </c>
      <c r="D60">
        <v>3</v>
      </c>
      <c r="E60" t="s">
        <v>8745</v>
      </c>
      <c r="F60">
        <v>2022</v>
      </c>
      <c r="G60">
        <v>1390.83</v>
      </c>
      <c r="H60">
        <v>160.01</v>
      </c>
    </row>
    <row r="61" spans="2:8">
      <c r="B61">
        <v>1611</v>
      </c>
      <c r="C61" t="s">
        <v>8513</v>
      </c>
      <c r="D61">
        <v>4</v>
      </c>
      <c r="E61" t="s">
        <v>8746</v>
      </c>
      <c r="F61">
        <v>2022</v>
      </c>
      <c r="G61">
        <v>383.1</v>
      </c>
      <c r="H61">
        <v>44.07</v>
      </c>
    </row>
    <row r="62" spans="2:8">
      <c r="B62">
        <v>1612</v>
      </c>
      <c r="C62" t="s">
        <v>8513</v>
      </c>
      <c r="D62">
        <v>4</v>
      </c>
      <c r="E62" t="s">
        <v>8746</v>
      </c>
      <c r="F62">
        <v>2022</v>
      </c>
      <c r="G62">
        <v>212.26</v>
      </c>
      <c r="H62">
        <v>24.42</v>
      </c>
    </row>
    <row r="63" spans="2:8">
      <c r="B63">
        <v>1619</v>
      </c>
      <c r="C63" t="s">
        <v>8511</v>
      </c>
      <c r="D63">
        <v>4</v>
      </c>
      <c r="E63" t="s">
        <v>8746</v>
      </c>
      <c r="F63">
        <v>2022</v>
      </c>
      <c r="G63">
        <v>882.26</v>
      </c>
      <c r="H63">
        <v>101.5</v>
      </c>
    </row>
    <row r="64" spans="2:8">
      <c r="B64">
        <v>1624</v>
      </c>
      <c r="C64" t="s">
        <v>8508</v>
      </c>
      <c r="D64">
        <v>4</v>
      </c>
      <c r="E64" t="s">
        <v>8746</v>
      </c>
      <c r="F64">
        <v>2022</v>
      </c>
      <c r="G64">
        <v>416.98</v>
      </c>
      <c r="H64">
        <v>47.97</v>
      </c>
    </row>
    <row r="65" spans="2:8">
      <c r="B65">
        <v>1625</v>
      </c>
      <c r="C65" t="s">
        <v>8507</v>
      </c>
      <c r="D65">
        <v>4</v>
      </c>
      <c r="E65" t="s">
        <v>8746</v>
      </c>
      <c r="F65">
        <v>2022</v>
      </c>
      <c r="G65">
        <v>416.98</v>
      </c>
      <c r="H65">
        <v>47.97</v>
      </c>
    </row>
    <row r="66" spans="2:8">
      <c r="B66">
        <v>1626</v>
      </c>
      <c r="C66" t="s">
        <v>8507</v>
      </c>
      <c r="D66">
        <v>4</v>
      </c>
      <c r="E66" t="s">
        <v>8746</v>
      </c>
      <c r="F66">
        <v>2022</v>
      </c>
      <c r="G66">
        <v>714.58</v>
      </c>
      <c r="H66">
        <v>82.21</v>
      </c>
    </row>
    <row r="67" spans="2:8">
      <c r="B67">
        <v>1629</v>
      </c>
      <c r="C67" t="s">
        <v>8506</v>
      </c>
      <c r="D67">
        <v>4</v>
      </c>
      <c r="E67" t="s">
        <v>8746</v>
      </c>
      <c r="F67">
        <v>2022</v>
      </c>
      <c r="G67">
        <v>252.62</v>
      </c>
      <c r="H67">
        <v>29.06</v>
      </c>
    </row>
    <row r="68" spans="2:8">
      <c r="B68">
        <v>1631</v>
      </c>
      <c r="C68" t="s">
        <v>8506</v>
      </c>
      <c r="D68">
        <v>4</v>
      </c>
      <c r="E68" t="s">
        <v>8746</v>
      </c>
      <c r="F68">
        <v>2022</v>
      </c>
      <c r="G68">
        <v>464.5</v>
      </c>
      <c r="H68">
        <v>53.44</v>
      </c>
    </row>
    <row r="69" spans="2:8">
      <c r="B69">
        <v>1635</v>
      </c>
      <c r="C69" t="s">
        <v>8502</v>
      </c>
      <c r="D69">
        <v>4</v>
      </c>
      <c r="E69" t="s">
        <v>8746</v>
      </c>
      <c r="F69">
        <v>2022</v>
      </c>
      <c r="G69">
        <v>255.7</v>
      </c>
      <c r="H69">
        <v>29.42</v>
      </c>
    </row>
    <row r="70" spans="2:8">
      <c r="B70">
        <v>1639</v>
      </c>
      <c r="C70" t="s">
        <v>8503</v>
      </c>
      <c r="D70">
        <v>4</v>
      </c>
      <c r="E70" t="s">
        <v>8746</v>
      </c>
      <c r="F70">
        <v>2022</v>
      </c>
      <c r="G70">
        <v>414.72</v>
      </c>
      <c r="H70">
        <v>47.71</v>
      </c>
    </row>
    <row r="71" spans="2:8">
      <c r="B71">
        <v>1640</v>
      </c>
      <c r="C71" t="s">
        <v>8503</v>
      </c>
      <c r="D71">
        <v>4</v>
      </c>
      <c r="E71" t="s">
        <v>8746</v>
      </c>
      <c r="F71">
        <v>2022</v>
      </c>
      <c r="G71">
        <v>232.66</v>
      </c>
      <c r="H71">
        <v>26.77</v>
      </c>
    </row>
    <row r="72" spans="2:8">
      <c r="B72">
        <v>1644</v>
      </c>
      <c r="C72" t="s">
        <v>8640</v>
      </c>
      <c r="D72">
        <v>5</v>
      </c>
      <c r="E72" t="s">
        <v>8748</v>
      </c>
      <c r="F72">
        <v>2022</v>
      </c>
      <c r="G72">
        <v>370.9</v>
      </c>
      <c r="H72">
        <v>42.67</v>
      </c>
    </row>
    <row r="73" spans="2:8">
      <c r="B73">
        <v>1649</v>
      </c>
      <c r="C73" t="s">
        <v>8634</v>
      </c>
      <c r="D73">
        <v>5</v>
      </c>
      <c r="E73" t="s">
        <v>8748</v>
      </c>
      <c r="F73">
        <v>2022</v>
      </c>
      <c r="G73">
        <v>648.41</v>
      </c>
      <c r="H73">
        <v>74.599999999999994</v>
      </c>
    </row>
    <row r="74" spans="2:8">
      <c r="B74">
        <v>1655</v>
      </c>
      <c r="C74" t="s">
        <v>8625</v>
      </c>
      <c r="D74">
        <v>5</v>
      </c>
      <c r="E74" t="s">
        <v>8748</v>
      </c>
      <c r="F74">
        <v>2022</v>
      </c>
      <c r="G74">
        <v>429.97</v>
      </c>
      <c r="H74">
        <v>49.47</v>
      </c>
    </row>
    <row r="75" spans="2:8">
      <c r="B75">
        <v>1661</v>
      </c>
      <c r="C75" t="s">
        <v>8622</v>
      </c>
      <c r="D75">
        <v>5</v>
      </c>
      <c r="E75" t="s">
        <v>8748</v>
      </c>
      <c r="F75">
        <v>2022</v>
      </c>
      <c r="G75">
        <v>517.13</v>
      </c>
      <c r="H75">
        <v>59.49</v>
      </c>
    </row>
    <row r="76" spans="2:8">
      <c r="B76">
        <v>1663</v>
      </c>
      <c r="C76" t="s">
        <v>8622</v>
      </c>
      <c r="D76">
        <v>5</v>
      </c>
      <c r="E76" t="s">
        <v>8748</v>
      </c>
      <c r="F76">
        <v>2022</v>
      </c>
      <c r="G76">
        <v>1003.2</v>
      </c>
      <c r="H76">
        <v>115.41</v>
      </c>
    </row>
    <row r="77" spans="2:8">
      <c r="B77">
        <v>1666</v>
      </c>
      <c r="C77" t="s">
        <v>8616</v>
      </c>
      <c r="D77">
        <v>5</v>
      </c>
      <c r="E77" t="s">
        <v>8748</v>
      </c>
      <c r="F77">
        <v>2022</v>
      </c>
      <c r="G77">
        <v>276.48</v>
      </c>
      <c r="H77">
        <v>31.81</v>
      </c>
    </row>
    <row r="78" spans="2:8">
      <c r="B78">
        <v>1672</v>
      </c>
      <c r="C78" t="s">
        <v>8612</v>
      </c>
      <c r="D78">
        <v>5</v>
      </c>
      <c r="E78" t="s">
        <v>8748</v>
      </c>
      <c r="F78">
        <v>2022</v>
      </c>
      <c r="G78">
        <v>232.66</v>
      </c>
      <c r="H78">
        <v>26.77</v>
      </c>
    </row>
    <row r="79" spans="2:8">
      <c r="B79">
        <v>1675</v>
      </c>
      <c r="C79" t="s">
        <v>8601</v>
      </c>
      <c r="D79">
        <v>5</v>
      </c>
      <c r="E79" t="s">
        <v>8748</v>
      </c>
      <c r="F79">
        <v>2022</v>
      </c>
      <c r="G79">
        <v>738.26</v>
      </c>
      <c r="H79">
        <v>84.93</v>
      </c>
    </row>
    <row r="80" spans="2:8">
      <c r="B80">
        <v>1676</v>
      </c>
      <c r="C80" t="s">
        <v>8592</v>
      </c>
      <c r="D80">
        <v>5</v>
      </c>
      <c r="E80" t="s">
        <v>8748</v>
      </c>
      <c r="F80">
        <v>2022</v>
      </c>
      <c r="G80">
        <v>624.34</v>
      </c>
      <c r="H80">
        <v>71.83</v>
      </c>
    </row>
    <row r="81" spans="2:8">
      <c r="B81">
        <v>1679</v>
      </c>
      <c r="C81" t="s">
        <v>8586</v>
      </c>
      <c r="D81">
        <v>5</v>
      </c>
      <c r="E81" t="s">
        <v>8748</v>
      </c>
      <c r="F81">
        <v>2022</v>
      </c>
      <c r="G81">
        <v>264.91000000000003</v>
      </c>
      <c r="H81">
        <v>30.48</v>
      </c>
    </row>
    <row r="82" spans="2:8">
      <c r="B82">
        <v>1680</v>
      </c>
      <c r="C82" t="s">
        <v>8697</v>
      </c>
      <c r="D82">
        <v>6</v>
      </c>
      <c r="E82" t="s">
        <v>8747</v>
      </c>
      <c r="F82">
        <v>2022</v>
      </c>
      <c r="G82">
        <v>416.98</v>
      </c>
      <c r="H82">
        <v>47.97</v>
      </c>
    </row>
    <row r="83" spans="2:8">
      <c r="B83">
        <v>1688</v>
      </c>
      <c r="C83" t="s">
        <v>8708</v>
      </c>
      <c r="D83">
        <v>6</v>
      </c>
      <c r="E83" t="s">
        <v>8747</v>
      </c>
      <c r="F83">
        <v>2022</v>
      </c>
      <c r="G83">
        <v>247.11</v>
      </c>
      <c r="H83">
        <v>28.43</v>
      </c>
    </row>
    <row r="84" spans="2:8">
      <c r="B84">
        <v>1690</v>
      </c>
      <c r="C84" t="s">
        <v>8706</v>
      </c>
      <c r="D84">
        <v>6</v>
      </c>
      <c r="E84" t="s">
        <v>8747</v>
      </c>
      <c r="F84">
        <v>2022</v>
      </c>
      <c r="G84">
        <v>323.7</v>
      </c>
      <c r="H84">
        <v>37.24</v>
      </c>
    </row>
    <row r="85" spans="2:8">
      <c r="B85">
        <v>1691</v>
      </c>
      <c r="C85" t="s">
        <v>8706</v>
      </c>
      <c r="D85">
        <v>6</v>
      </c>
      <c r="E85" t="s">
        <v>8747</v>
      </c>
      <c r="F85">
        <v>2022</v>
      </c>
      <c r="G85">
        <v>416.98</v>
      </c>
      <c r="H85">
        <v>47.97</v>
      </c>
    </row>
    <row r="86" spans="2:8">
      <c r="B86">
        <v>1694</v>
      </c>
      <c r="C86" t="s">
        <v>8705</v>
      </c>
      <c r="D86">
        <v>6</v>
      </c>
      <c r="E86" t="s">
        <v>8747</v>
      </c>
      <c r="F86">
        <v>2022</v>
      </c>
      <c r="G86">
        <v>501.14</v>
      </c>
      <c r="H86">
        <v>57.65</v>
      </c>
    </row>
    <row r="87" spans="2:8">
      <c r="B87">
        <v>1697</v>
      </c>
      <c r="C87" t="s">
        <v>8704</v>
      </c>
      <c r="D87">
        <v>6</v>
      </c>
      <c r="E87" t="s">
        <v>8747</v>
      </c>
      <c r="F87">
        <v>2022</v>
      </c>
      <c r="G87">
        <v>3002.4</v>
      </c>
      <c r="H87">
        <v>345.41</v>
      </c>
    </row>
    <row r="88" spans="2:8">
      <c r="B88">
        <v>1705</v>
      </c>
      <c r="C88" t="s">
        <v>8701</v>
      </c>
      <c r="D88">
        <v>6</v>
      </c>
      <c r="E88" t="s">
        <v>8747</v>
      </c>
      <c r="F88">
        <v>2022</v>
      </c>
      <c r="G88">
        <v>397.76</v>
      </c>
      <c r="H88">
        <v>45.76</v>
      </c>
    </row>
    <row r="89" spans="2:8">
      <c r="B89">
        <v>1707</v>
      </c>
      <c r="C89" t="s">
        <v>8701</v>
      </c>
      <c r="D89">
        <v>6</v>
      </c>
      <c r="E89" t="s">
        <v>8747</v>
      </c>
      <c r="F89">
        <v>2022</v>
      </c>
      <c r="G89">
        <v>229.28</v>
      </c>
      <c r="H89">
        <v>26.38</v>
      </c>
    </row>
    <row r="90" spans="2:8">
      <c r="B90">
        <v>1709</v>
      </c>
      <c r="C90" t="s">
        <v>8700</v>
      </c>
      <c r="D90">
        <v>6</v>
      </c>
      <c r="E90" t="s">
        <v>8747</v>
      </c>
      <c r="F90">
        <v>2022</v>
      </c>
      <c r="G90">
        <v>209.62</v>
      </c>
      <c r="H90">
        <v>24.12</v>
      </c>
    </row>
    <row r="91" spans="2:8">
      <c r="B91">
        <v>1710</v>
      </c>
      <c r="C91" t="s">
        <v>8699</v>
      </c>
      <c r="D91">
        <v>6</v>
      </c>
      <c r="E91" t="s">
        <v>8747</v>
      </c>
      <c r="F91">
        <v>2022</v>
      </c>
      <c r="G91">
        <v>1145.2</v>
      </c>
      <c r="H91">
        <v>131.75</v>
      </c>
    </row>
    <row r="92" spans="2:8">
      <c r="B92">
        <v>1712</v>
      </c>
      <c r="C92" t="s">
        <v>8685</v>
      </c>
      <c r="D92">
        <v>6</v>
      </c>
      <c r="E92" t="s">
        <v>8747</v>
      </c>
      <c r="F92">
        <v>2022</v>
      </c>
      <c r="G92">
        <v>624.34</v>
      </c>
      <c r="H92">
        <v>71.83</v>
      </c>
    </row>
    <row r="93" spans="2:8">
      <c r="B93">
        <v>1713</v>
      </c>
      <c r="C93" t="s">
        <v>8693</v>
      </c>
      <c r="D93">
        <v>6</v>
      </c>
      <c r="E93" t="s">
        <v>8747</v>
      </c>
      <c r="F93">
        <v>2022</v>
      </c>
      <c r="G93">
        <v>363.82</v>
      </c>
      <c r="H93">
        <v>41.85</v>
      </c>
    </row>
    <row r="94" spans="2:8">
      <c r="B94" t="s">
        <v>8040</v>
      </c>
      <c r="G94">
        <v>54792.11000000003</v>
      </c>
      <c r="H94">
        <v>6303.5400000000027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Z812"/>
  <sheetViews>
    <sheetView workbookViewId="0">
      <selection activeCell="G21" sqref="G21"/>
    </sheetView>
  </sheetViews>
  <sheetFormatPr baseColWidth="10" defaultRowHeight="15"/>
  <cols>
    <col min="3" max="3" width="11.85546875" bestFit="1" customWidth="1"/>
    <col min="4" max="4" width="11.85546875" customWidth="1"/>
  </cols>
  <sheetData>
    <row r="1" spans="1:26">
      <c r="A1" s="68" t="s">
        <v>8740</v>
      </c>
      <c r="B1" s="68" t="s">
        <v>17</v>
      </c>
      <c r="C1" s="69" t="s">
        <v>8743</v>
      </c>
      <c r="D1" s="69" t="s">
        <v>8750</v>
      </c>
      <c r="E1" s="69" t="s">
        <v>2</v>
      </c>
      <c r="F1" s="69" t="s">
        <v>3</v>
      </c>
      <c r="G1" s="69" t="s">
        <v>4</v>
      </c>
      <c r="H1" s="69" t="s">
        <v>69</v>
      </c>
      <c r="I1" s="69" t="s">
        <v>68</v>
      </c>
      <c r="J1" s="69" t="s">
        <v>67</v>
      </c>
      <c r="K1" s="69" t="s">
        <v>66</v>
      </c>
      <c r="L1" s="69" t="s">
        <v>75</v>
      </c>
      <c r="M1" s="69" t="s">
        <v>76</v>
      </c>
      <c r="N1" s="69" t="s">
        <v>65</v>
      </c>
      <c r="O1" s="72" t="s">
        <v>64</v>
      </c>
      <c r="P1" s="72" t="s">
        <v>63</v>
      </c>
      <c r="Q1" s="72" t="s">
        <v>62</v>
      </c>
      <c r="R1" s="72" t="s">
        <v>61</v>
      </c>
      <c r="S1" s="72" t="s">
        <v>60</v>
      </c>
      <c r="T1" s="72" t="s">
        <v>59</v>
      </c>
      <c r="U1" s="72" t="s">
        <v>58</v>
      </c>
      <c r="V1" s="72" t="s">
        <v>57</v>
      </c>
      <c r="W1" s="72" t="s">
        <v>56</v>
      </c>
      <c r="X1" s="72" t="s">
        <v>19</v>
      </c>
      <c r="Y1" s="70" t="s">
        <v>18</v>
      </c>
      <c r="Z1" s="70">
        <v>200</v>
      </c>
    </row>
    <row r="2" spans="1:26">
      <c r="A2">
        <v>2022</v>
      </c>
      <c r="B2" t="s">
        <v>8120</v>
      </c>
      <c r="C2" t="str">
        <f t="shared" ref="C2:C65" si="0">REPLACE(B2,2,6,"nero")</f>
        <v>Enero</v>
      </c>
      <c r="D2">
        <f t="shared" ref="D2:D65" si="1">MONTH(E2)</f>
        <v>1</v>
      </c>
      <c r="E2" t="s">
        <v>8122</v>
      </c>
      <c r="F2" t="s">
        <v>1</v>
      </c>
      <c r="G2" t="s">
        <v>7879</v>
      </c>
      <c r="H2" t="s">
        <v>7881</v>
      </c>
      <c r="I2" t="s">
        <v>7880</v>
      </c>
      <c r="J2">
        <v>1416</v>
      </c>
      <c r="K2">
        <v>1416</v>
      </c>
      <c r="L2">
        <v>1416</v>
      </c>
      <c r="M2">
        <v>1416</v>
      </c>
      <c r="O2">
        <v>0</v>
      </c>
      <c r="P2">
        <v>0</v>
      </c>
      <c r="Q2">
        <v>0</v>
      </c>
      <c r="R2">
        <v>36.75</v>
      </c>
      <c r="S2" s="71">
        <f t="shared" ref="S2:S65" si="2">ROUND(R2/1.13,2)</f>
        <v>32.520000000000003</v>
      </c>
      <c r="T2">
        <f t="shared" ref="T2:T65" si="3">ROUND(S2*0.13,2)</f>
        <v>4.2300000000000004</v>
      </c>
      <c r="U2" s="71">
        <f t="shared" ref="U2:U65" si="4">ROUND(S2+T2,2)</f>
        <v>36.75</v>
      </c>
      <c r="V2">
        <v>0</v>
      </c>
      <c r="W2">
        <v>0</v>
      </c>
      <c r="X2">
        <v>36.75</v>
      </c>
      <c r="Y2" s="25" t="s">
        <v>8738</v>
      </c>
      <c r="Z2" t="str">
        <f t="shared" ref="Z2:Z65" si="5">IF(U2&lt;=200,"menor a 200","mayor a 200")</f>
        <v>menor a 200</v>
      </c>
    </row>
    <row r="3" spans="1:26">
      <c r="A3">
        <v>2022</v>
      </c>
      <c r="B3" t="s">
        <v>8120</v>
      </c>
      <c r="C3" t="str">
        <f t="shared" si="0"/>
        <v>Enero</v>
      </c>
      <c r="D3">
        <f t="shared" si="1"/>
        <v>1</v>
      </c>
      <c r="E3" t="s">
        <v>8124</v>
      </c>
      <c r="F3" t="s">
        <v>1</v>
      </c>
      <c r="G3" t="s">
        <v>7879</v>
      </c>
      <c r="H3" t="s">
        <v>7881</v>
      </c>
      <c r="I3" t="s">
        <v>7880</v>
      </c>
      <c r="J3">
        <v>1417</v>
      </c>
      <c r="K3">
        <v>1417</v>
      </c>
      <c r="L3">
        <v>1417</v>
      </c>
      <c r="M3">
        <v>1417</v>
      </c>
      <c r="O3">
        <v>0</v>
      </c>
      <c r="P3">
        <v>0</v>
      </c>
      <c r="Q3">
        <v>0</v>
      </c>
      <c r="R3">
        <v>211.99</v>
      </c>
      <c r="S3" s="71">
        <f t="shared" si="2"/>
        <v>187.6</v>
      </c>
      <c r="T3">
        <f t="shared" si="3"/>
        <v>24.39</v>
      </c>
      <c r="U3" s="71">
        <f t="shared" si="4"/>
        <v>211.99</v>
      </c>
      <c r="V3">
        <v>0</v>
      </c>
      <c r="W3">
        <v>0</v>
      </c>
      <c r="X3">
        <v>211.99</v>
      </c>
      <c r="Y3" s="25" t="s">
        <v>8738</v>
      </c>
      <c r="Z3" t="str">
        <f t="shared" si="5"/>
        <v>mayor a 200</v>
      </c>
    </row>
    <row r="4" spans="1:26">
      <c r="A4">
        <v>2022</v>
      </c>
      <c r="B4" t="s">
        <v>8120</v>
      </c>
      <c r="C4" t="str">
        <f t="shared" si="0"/>
        <v>Enero</v>
      </c>
      <c r="D4">
        <f t="shared" si="1"/>
        <v>1</v>
      </c>
      <c r="E4" t="s">
        <v>8124</v>
      </c>
      <c r="F4" t="s">
        <v>1</v>
      </c>
      <c r="G4" t="s">
        <v>7879</v>
      </c>
      <c r="H4" t="s">
        <v>7881</v>
      </c>
      <c r="I4" t="s">
        <v>7880</v>
      </c>
      <c r="J4">
        <v>1418</v>
      </c>
      <c r="K4">
        <v>1418</v>
      </c>
      <c r="L4">
        <v>1418</v>
      </c>
      <c r="M4">
        <v>1418</v>
      </c>
      <c r="O4">
        <v>0</v>
      </c>
      <c r="P4">
        <v>0</v>
      </c>
      <c r="Q4">
        <v>0</v>
      </c>
      <c r="R4">
        <v>58.76</v>
      </c>
      <c r="S4" s="71">
        <f t="shared" si="2"/>
        <v>52</v>
      </c>
      <c r="T4">
        <f t="shared" si="3"/>
        <v>6.76</v>
      </c>
      <c r="U4" s="71">
        <f t="shared" si="4"/>
        <v>58.76</v>
      </c>
      <c r="V4">
        <v>0</v>
      </c>
      <c r="W4">
        <v>0</v>
      </c>
      <c r="X4">
        <v>58.76</v>
      </c>
      <c r="Y4" s="25" t="s">
        <v>8738</v>
      </c>
      <c r="Z4" t="str">
        <f t="shared" si="5"/>
        <v>menor a 200</v>
      </c>
    </row>
    <row r="5" spans="1:26">
      <c r="A5">
        <v>2022</v>
      </c>
      <c r="B5" t="s">
        <v>8120</v>
      </c>
      <c r="C5" t="str">
        <f t="shared" si="0"/>
        <v>Enero</v>
      </c>
      <c r="D5">
        <f t="shared" si="1"/>
        <v>1</v>
      </c>
      <c r="E5" t="s">
        <v>8124</v>
      </c>
      <c r="F5" t="s">
        <v>1</v>
      </c>
      <c r="G5" t="s">
        <v>7879</v>
      </c>
      <c r="H5" t="s">
        <v>7881</v>
      </c>
      <c r="I5" t="s">
        <v>7880</v>
      </c>
      <c r="J5">
        <v>1419</v>
      </c>
      <c r="K5">
        <v>1419</v>
      </c>
      <c r="L5">
        <v>1419</v>
      </c>
      <c r="M5">
        <v>1419</v>
      </c>
      <c r="O5">
        <v>0</v>
      </c>
      <c r="P5">
        <v>0</v>
      </c>
      <c r="Q5">
        <v>0</v>
      </c>
      <c r="R5">
        <v>18.48</v>
      </c>
      <c r="S5" s="71">
        <f t="shared" si="2"/>
        <v>16.350000000000001</v>
      </c>
      <c r="T5">
        <f t="shared" si="3"/>
        <v>2.13</v>
      </c>
      <c r="U5" s="71">
        <f t="shared" si="4"/>
        <v>18.48</v>
      </c>
      <c r="V5">
        <v>0</v>
      </c>
      <c r="W5">
        <v>0</v>
      </c>
      <c r="X5">
        <v>18.48</v>
      </c>
      <c r="Y5" s="25" t="s">
        <v>8738</v>
      </c>
      <c r="Z5" t="str">
        <f t="shared" si="5"/>
        <v>menor a 200</v>
      </c>
    </row>
    <row r="6" spans="1:26">
      <c r="A6">
        <v>2022</v>
      </c>
      <c r="B6" t="s">
        <v>8120</v>
      </c>
      <c r="C6" t="str">
        <f t="shared" si="0"/>
        <v>Enero</v>
      </c>
      <c r="D6">
        <f t="shared" si="1"/>
        <v>1</v>
      </c>
      <c r="E6" t="s">
        <v>8138</v>
      </c>
      <c r="F6" t="s">
        <v>1</v>
      </c>
      <c r="G6" t="s">
        <v>7879</v>
      </c>
      <c r="H6" t="s">
        <v>7881</v>
      </c>
      <c r="I6" t="s">
        <v>7880</v>
      </c>
      <c r="J6">
        <v>1420</v>
      </c>
      <c r="K6">
        <v>1420</v>
      </c>
      <c r="L6">
        <v>1420</v>
      </c>
      <c r="M6">
        <v>1420</v>
      </c>
      <c r="O6">
        <v>0</v>
      </c>
      <c r="P6">
        <v>0</v>
      </c>
      <c r="Q6">
        <v>0</v>
      </c>
      <c r="R6">
        <v>10.75</v>
      </c>
      <c r="S6" s="71">
        <f t="shared" si="2"/>
        <v>9.51</v>
      </c>
      <c r="T6">
        <f t="shared" si="3"/>
        <v>1.24</v>
      </c>
      <c r="U6" s="71">
        <f t="shared" si="4"/>
        <v>10.75</v>
      </c>
      <c r="V6">
        <v>0</v>
      </c>
      <c r="W6">
        <v>0</v>
      </c>
      <c r="X6">
        <v>10.75</v>
      </c>
      <c r="Y6" s="25" t="s">
        <v>8738</v>
      </c>
      <c r="Z6" t="str">
        <f t="shared" si="5"/>
        <v>menor a 200</v>
      </c>
    </row>
    <row r="7" spans="1:26">
      <c r="A7">
        <v>2022</v>
      </c>
      <c r="B7" t="s">
        <v>8120</v>
      </c>
      <c r="C7" t="str">
        <f t="shared" si="0"/>
        <v>Enero</v>
      </c>
      <c r="D7">
        <f t="shared" si="1"/>
        <v>1</v>
      </c>
      <c r="E7" t="s">
        <v>8138</v>
      </c>
      <c r="F7" t="s">
        <v>1</v>
      </c>
      <c r="G7" t="s">
        <v>7879</v>
      </c>
      <c r="H7" t="s">
        <v>7881</v>
      </c>
      <c r="I7" t="s">
        <v>7880</v>
      </c>
      <c r="J7">
        <v>1421</v>
      </c>
      <c r="K7">
        <v>1421</v>
      </c>
      <c r="L7">
        <v>1421</v>
      </c>
      <c r="M7">
        <v>1421</v>
      </c>
      <c r="O7">
        <v>0</v>
      </c>
      <c r="P7">
        <v>0</v>
      </c>
      <c r="Q7">
        <v>0</v>
      </c>
      <c r="R7">
        <v>5.16</v>
      </c>
      <c r="S7" s="71">
        <f t="shared" si="2"/>
        <v>4.57</v>
      </c>
      <c r="T7">
        <f t="shared" si="3"/>
        <v>0.59</v>
      </c>
      <c r="U7" s="71">
        <f t="shared" si="4"/>
        <v>5.16</v>
      </c>
      <c r="V7">
        <v>0</v>
      </c>
      <c r="W7">
        <v>0</v>
      </c>
      <c r="X7">
        <v>5.16</v>
      </c>
      <c r="Y7" s="25" t="s">
        <v>8738</v>
      </c>
      <c r="Z7" t="str">
        <f t="shared" si="5"/>
        <v>menor a 200</v>
      </c>
    </row>
    <row r="8" spans="1:26">
      <c r="A8">
        <v>2022</v>
      </c>
      <c r="B8" t="s">
        <v>8120</v>
      </c>
      <c r="C8" t="str">
        <f t="shared" si="0"/>
        <v>Enero</v>
      </c>
      <c r="D8">
        <f t="shared" si="1"/>
        <v>1</v>
      </c>
      <c r="E8" t="s">
        <v>8138</v>
      </c>
      <c r="F8" t="s">
        <v>1</v>
      </c>
      <c r="G8" t="s">
        <v>7879</v>
      </c>
      <c r="H8" t="s">
        <v>7881</v>
      </c>
      <c r="I8" t="s">
        <v>7880</v>
      </c>
      <c r="J8">
        <v>1422</v>
      </c>
      <c r="K8">
        <v>1422</v>
      </c>
      <c r="L8">
        <v>1422</v>
      </c>
      <c r="M8">
        <v>1422</v>
      </c>
      <c r="O8">
        <v>0</v>
      </c>
      <c r="P8">
        <v>0</v>
      </c>
      <c r="Q8">
        <v>0</v>
      </c>
      <c r="R8">
        <v>18.350000000000001</v>
      </c>
      <c r="S8" s="71">
        <f t="shared" si="2"/>
        <v>16.239999999999998</v>
      </c>
      <c r="T8">
        <f t="shared" si="3"/>
        <v>2.11</v>
      </c>
      <c r="U8" s="71">
        <f t="shared" si="4"/>
        <v>18.350000000000001</v>
      </c>
      <c r="V8">
        <v>0</v>
      </c>
      <c r="W8">
        <v>0</v>
      </c>
      <c r="X8">
        <v>18.350000000000001</v>
      </c>
      <c r="Y8" s="25" t="s">
        <v>8738</v>
      </c>
      <c r="Z8" t="str">
        <f t="shared" si="5"/>
        <v>menor a 200</v>
      </c>
    </row>
    <row r="9" spans="1:26">
      <c r="A9">
        <v>2022</v>
      </c>
      <c r="B9" t="s">
        <v>8120</v>
      </c>
      <c r="C9" t="str">
        <f t="shared" si="0"/>
        <v>Enero</v>
      </c>
      <c r="D9">
        <f t="shared" si="1"/>
        <v>1</v>
      </c>
      <c r="E9" t="s">
        <v>8138</v>
      </c>
      <c r="F9" t="s">
        <v>1</v>
      </c>
      <c r="G9" t="s">
        <v>7879</v>
      </c>
      <c r="H9" t="s">
        <v>7881</v>
      </c>
      <c r="I9" t="s">
        <v>7880</v>
      </c>
      <c r="J9">
        <v>1423</v>
      </c>
      <c r="K9">
        <v>1423</v>
      </c>
      <c r="L9">
        <v>1423</v>
      </c>
      <c r="M9">
        <v>1423</v>
      </c>
      <c r="O9">
        <v>0</v>
      </c>
      <c r="P9">
        <v>0</v>
      </c>
      <c r="Q9">
        <v>0</v>
      </c>
      <c r="R9">
        <v>3.72</v>
      </c>
      <c r="S9" s="71">
        <f t="shared" si="2"/>
        <v>3.29</v>
      </c>
      <c r="T9">
        <f t="shared" si="3"/>
        <v>0.43</v>
      </c>
      <c r="U9" s="71">
        <f t="shared" si="4"/>
        <v>3.72</v>
      </c>
      <c r="V9">
        <v>0</v>
      </c>
      <c r="W9">
        <v>0</v>
      </c>
      <c r="X9">
        <v>3.72</v>
      </c>
      <c r="Y9" s="25" t="s">
        <v>8738</v>
      </c>
      <c r="Z9" t="str">
        <f t="shared" si="5"/>
        <v>menor a 200</v>
      </c>
    </row>
    <row r="10" spans="1:26">
      <c r="A10">
        <v>2022</v>
      </c>
      <c r="B10" t="s">
        <v>8120</v>
      </c>
      <c r="C10" t="str">
        <f t="shared" si="0"/>
        <v>Enero</v>
      </c>
      <c r="D10">
        <f t="shared" si="1"/>
        <v>1</v>
      </c>
      <c r="E10" t="s">
        <v>8138</v>
      </c>
      <c r="F10" t="s">
        <v>1</v>
      </c>
      <c r="G10" t="s">
        <v>7879</v>
      </c>
      <c r="H10" t="s">
        <v>7881</v>
      </c>
      <c r="I10" t="s">
        <v>7880</v>
      </c>
      <c r="J10">
        <v>1424</v>
      </c>
      <c r="K10">
        <v>1424</v>
      </c>
      <c r="L10">
        <v>1424</v>
      </c>
      <c r="M10">
        <v>1424</v>
      </c>
      <c r="O10">
        <v>0</v>
      </c>
      <c r="P10">
        <v>0</v>
      </c>
      <c r="Q10">
        <v>0</v>
      </c>
      <c r="R10">
        <v>12.72</v>
      </c>
      <c r="S10" s="71">
        <f t="shared" si="2"/>
        <v>11.26</v>
      </c>
      <c r="T10">
        <f t="shared" si="3"/>
        <v>1.46</v>
      </c>
      <c r="U10" s="71">
        <f t="shared" si="4"/>
        <v>12.72</v>
      </c>
      <c r="V10">
        <v>0</v>
      </c>
      <c r="W10">
        <v>0</v>
      </c>
      <c r="X10">
        <v>12.72</v>
      </c>
      <c r="Y10" s="25" t="s">
        <v>8738</v>
      </c>
      <c r="Z10" t="str">
        <f t="shared" si="5"/>
        <v>menor a 200</v>
      </c>
    </row>
    <row r="11" spans="1:26">
      <c r="A11">
        <v>2022</v>
      </c>
      <c r="B11" t="s">
        <v>8120</v>
      </c>
      <c r="C11" t="str">
        <f t="shared" si="0"/>
        <v>Enero</v>
      </c>
      <c r="D11">
        <f t="shared" si="1"/>
        <v>1</v>
      </c>
      <c r="E11" t="s">
        <v>8138</v>
      </c>
      <c r="F11" t="s">
        <v>1</v>
      </c>
      <c r="G11" t="s">
        <v>7879</v>
      </c>
      <c r="H11" t="s">
        <v>7881</v>
      </c>
      <c r="I11" t="s">
        <v>7880</v>
      </c>
      <c r="J11">
        <v>1425</v>
      </c>
      <c r="K11">
        <v>1425</v>
      </c>
      <c r="L11">
        <v>1425</v>
      </c>
      <c r="M11">
        <v>1425</v>
      </c>
      <c r="O11">
        <v>0</v>
      </c>
      <c r="P11">
        <v>0</v>
      </c>
      <c r="Q11">
        <v>0</v>
      </c>
      <c r="R11">
        <v>5.16</v>
      </c>
      <c r="S11" s="71">
        <f t="shared" si="2"/>
        <v>4.57</v>
      </c>
      <c r="T11">
        <f t="shared" si="3"/>
        <v>0.59</v>
      </c>
      <c r="U11" s="71">
        <f t="shared" si="4"/>
        <v>5.16</v>
      </c>
      <c r="V11">
        <v>0</v>
      </c>
      <c r="W11">
        <v>0</v>
      </c>
      <c r="X11">
        <v>5.16</v>
      </c>
      <c r="Y11" s="25" t="s">
        <v>8738</v>
      </c>
      <c r="Z11" t="str">
        <f t="shared" si="5"/>
        <v>menor a 200</v>
      </c>
    </row>
    <row r="12" spans="1:26">
      <c r="A12">
        <v>2022</v>
      </c>
      <c r="B12" t="s">
        <v>8120</v>
      </c>
      <c r="C12" t="str">
        <f t="shared" si="0"/>
        <v>Enero</v>
      </c>
      <c r="D12">
        <f t="shared" si="1"/>
        <v>1</v>
      </c>
      <c r="E12" t="s">
        <v>8138</v>
      </c>
      <c r="F12" t="s">
        <v>1</v>
      </c>
      <c r="G12" t="s">
        <v>7879</v>
      </c>
      <c r="H12" t="s">
        <v>7881</v>
      </c>
      <c r="I12" t="s">
        <v>7880</v>
      </c>
      <c r="J12">
        <v>1426</v>
      </c>
      <c r="K12">
        <v>1426</v>
      </c>
      <c r="L12">
        <v>1426</v>
      </c>
      <c r="M12">
        <v>1426</v>
      </c>
      <c r="O12">
        <v>0</v>
      </c>
      <c r="P12">
        <v>0</v>
      </c>
      <c r="Q12">
        <v>0</v>
      </c>
      <c r="R12">
        <v>199.26</v>
      </c>
      <c r="S12" s="71">
        <f t="shared" si="2"/>
        <v>176.34</v>
      </c>
      <c r="T12">
        <f t="shared" si="3"/>
        <v>22.92</v>
      </c>
      <c r="U12" s="71">
        <f t="shared" si="4"/>
        <v>199.26</v>
      </c>
      <c r="V12">
        <v>0</v>
      </c>
      <c r="W12">
        <v>0</v>
      </c>
      <c r="X12">
        <v>199.26</v>
      </c>
      <c r="Y12" s="25" t="s">
        <v>8738</v>
      </c>
      <c r="Z12" t="str">
        <f t="shared" si="5"/>
        <v>menor a 200</v>
      </c>
    </row>
    <row r="13" spans="1:26">
      <c r="A13">
        <v>2022</v>
      </c>
      <c r="B13" t="s">
        <v>8120</v>
      </c>
      <c r="C13" t="str">
        <f t="shared" si="0"/>
        <v>Enero</v>
      </c>
      <c r="D13">
        <f t="shared" si="1"/>
        <v>1</v>
      </c>
      <c r="E13" t="s">
        <v>8138</v>
      </c>
      <c r="F13" t="s">
        <v>1</v>
      </c>
      <c r="G13" t="s">
        <v>7879</v>
      </c>
      <c r="H13" t="s">
        <v>7881</v>
      </c>
      <c r="I13" t="s">
        <v>7880</v>
      </c>
      <c r="J13">
        <v>1427</v>
      </c>
      <c r="K13">
        <v>1427</v>
      </c>
      <c r="L13">
        <v>1427</v>
      </c>
      <c r="M13">
        <v>1427</v>
      </c>
      <c r="O13">
        <v>0</v>
      </c>
      <c r="P13">
        <v>0</v>
      </c>
      <c r="Q13">
        <v>0</v>
      </c>
      <c r="R13">
        <v>6.56</v>
      </c>
      <c r="S13" s="71">
        <f t="shared" si="2"/>
        <v>5.81</v>
      </c>
      <c r="T13">
        <f t="shared" si="3"/>
        <v>0.76</v>
      </c>
      <c r="U13" s="71">
        <f t="shared" si="4"/>
        <v>6.57</v>
      </c>
      <c r="V13">
        <v>0</v>
      </c>
      <c r="W13">
        <v>0</v>
      </c>
      <c r="X13">
        <v>6.56</v>
      </c>
      <c r="Y13" s="25" t="s">
        <v>8738</v>
      </c>
      <c r="Z13" t="str">
        <f t="shared" si="5"/>
        <v>menor a 200</v>
      </c>
    </row>
    <row r="14" spans="1:26">
      <c r="A14">
        <v>2022</v>
      </c>
      <c r="B14" t="s">
        <v>8120</v>
      </c>
      <c r="C14" t="str">
        <f t="shared" si="0"/>
        <v>Enero</v>
      </c>
      <c r="D14">
        <f t="shared" si="1"/>
        <v>1</v>
      </c>
      <c r="E14" t="s">
        <v>8138</v>
      </c>
      <c r="F14" t="s">
        <v>1</v>
      </c>
      <c r="G14" t="s">
        <v>7879</v>
      </c>
      <c r="H14" t="s">
        <v>7881</v>
      </c>
      <c r="I14" t="s">
        <v>7880</v>
      </c>
      <c r="J14">
        <v>1428</v>
      </c>
      <c r="K14">
        <v>1428</v>
      </c>
      <c r="L14">
        <v>1428</v>
      </c>
      <c r="M14">
        <v>1428</v>
      </c>
      <c r="O14">
        <v>0</v>
      </c>
      <c r="P14">
        <v>0</v>
      </c>
      <c r="Q14">
        <v>0</v>
      </c>
      <c r="R14">
        <v>7.44</v>
      </c>
      <c r="S14" s="71">
        <f t="shared" si="2"/>
        <v>6.58</v>
      </c>
      <c r="T14">
        <f t="shared" si="3"/>
        <v>0.86</v>
      </c>
      <c r="U14" s="71">
        <f t="shared" si="4"/>
        <v>7.44</v>
      </c>
      <c r="V14">
        <v>0</v>
      </c>
      <c r="W14">
        <v>0</v>
      </c>
      <c r="X14">
        <v>7.44</v>
      </c>
      <c r="Y14" s="25" t="s">
        <v>8738</v>
      </c>
      <c r="Z14" t="str">
        <f t="shared" si="5"/>
        <v>menor a 200</v>
      </c>
    </row>
    <row r="15" spans="1:26">
      <c r="A15">
        <v>2022</v>
      </c>
      <c r="B15" t="s">
        <v>8120</v>
      </c>
      <c r="C15" t="str">
        <f t="shared" si="0"/>
        <v>Enero</v>
      </c>
      <c r="D15">
        <f t="shared" si="1"/>
        <v>1</v>
      </c>
      <c r="E15" t="s">
        <v>8138</v>
      </c>
      <c r="F15" t="s">
        <v>1</v>
      </c>
      <c r="G15" t="s">
        <v>7879</v>
      </c>
      <c r="H15" t="s">
        <v>7881</v>
      </c>
      <c r="I15" t="s">
        <v>7880</v>
      </c>
      <c r="J15">
        <v>1429</v>
      </c>
      <c r="K15">
        <v>1429</v>
      </c>
      <c r="L15">
        <v>1429</v>
      </c>
      <c r="M15">
        <v>1429</v>
      </c>
      <c r="O15">
        <v>0</v>
      </c>
      <c r="P15">
        <v>0</v>
      </c>
      <c r="Q15">
        <v>0</v>
      </c>
      <c r="R15">
        <v>7.44</v>
      </c>
      <c r="S15" s="71">
        <f t="shared" si="2"/>
        <v>6.58</v>
      </c>
      <c r="T15">
        <f t="shared" si="3"/>
        <v>0.86</v>
      </c>
      <c r="U15" s="71">
        <f t="shared" si="4"/>
        <v>7.44</v>
      </c>
      <c r="V15">
        <v>0</v>
      </c>
      <c r="W15">
        <v>0</v>
      </c>
      <c r="X15">
        <v>7.44</v>
      </c>
      <c r="Y15" s="25" t="s">
        <v>8738</v>
      </c>
      <c r="Z15" t="str">
        <f t="shared" si="5"/>
        <v>menor a 200</v>
      </c>
    </row>
    <row r="16" spans="1:26">
      <c r="A16">
        <v>2022</v>
      </c>
      <c r="B16" t="s">
        <v>8120</v>
      </c>
      <c r="C16" t="str">
        <f t="shared" si="0"/>
        <v>Enero</v>
      </c>
      <c r="D16">
        <f t="shared" si="1"/>
        <v>1</v>
      </c>
      <c r="E16" t="s">
        <v>8138</v>
      </c>
      <c r="F16" t="s">
        <v>1</v>
      </c>
      <c r="G16" t="s">
        <v>7879</v>
      </c>
      <c r="H16" t="s">
        <v>7881</v>
      </c>
      <c r="I16" t="s">
        <v>7880</v>
      </c>
      <c r="J16">
        <v>1430</v>
      </c>
      <c r="K16">
        <v>1430</v>
      </c>
      <c r="L16">
        <v>1430</v>
      </c>
      <c r="M16">
        <v>1430</v>
      </c>
      <c r="O16">
        <v>0</v>
      </c>
      <c r="P16">
        <v>0</v>
      </c>
      <c r="Q16">
        <v>0</v>
      </c>
      <c r="R16">
        <v>20.56</v>
      </c>
      <c r="S16" s="71">
        <f t="shared" si="2"/>
        <v>18.190000000000001</v>
      </c>
      <c r="T16">
        <f t="shared" si="3"/>
        <v>2.36</v>
      </c>
      <c r="U16" s="71">
        <f t="shared" si="4"/>
        <v>20.55</v>
      </c>
      <c r="V16">
        <v>0</v>
      </c>
      <c r="W16">
        <v>0</v>
      </c>
      <c r="X16">
        <v>20.56</v>
      </c>
      <c r="Y16" s="25" t="s">
        <v>8738</v>
      </c>
      <c r="Z16" t="str">
        <f t="shared" si="5"/>
        <v>menor a 200</v>
      </c>
    </row>
    <row r="17" spans="1:26">
      <c r="A17">
        <v>2022</v>
      </c>
      <c r="B17" t="s">
        <v>8120</v>
      </c>
      <c r="C17" t="str">
        <f t="shared" si="0"/>
        <v>Enero</v>
      </c>
      <c r="D17">
        <f t="shared" si="1"/>
        <v>1</v>
      </c>
      <c r="E17" t="s">
        <v>8139</v>
      </c>
      <c r="F17" t="s">
        <v>1</v>
      </c>
      <c r="G17" t="s">
        <v>7879</v>
      </c>
      <c r="H17" t="s">
        <v>7881</v>
      </c>
      <c r="I17" t="s">
        <v>7880</v>
      </c>
      <c r="J17">
        <v>1431</v>
      </c>
      <c r="K17">
        <v>1431</v>
      </c>
      <c r="L17">
        <v>1431</v>
      </c>
      <c r="M17">
        <v>1431</v>
      </c>
      <c r="O17">
        <v>0</v>
      </c>
      <c r="P17">
        <v>0</v>
      </c>
      <c r="Q17">
        <v>0</v>
      </c>
      <c r="R17">
        <v>32.26</v>
      </c>
      <c r="S17" s="71">
        <f t="shared" si="2"/>
        <v>28.55</v>
      </c>
      <c r="T17">
        <f t="shared" si="3"/>
        <v>3.71</v>
      </c>
      <c r="U17" s="71">
        <f t="shared" si="4"/>
        <v>32.26</v>
      </c>
      <c r="V17">
        <v>0</v>
      </c>
      <c r="W17">
        <v>0</v>
      </c>
      <c r="X17">
        <v>32.26</v>
      </c>
      <c r="Y17" s="25" t="s">
        <v>8738</v>
      </c>
      <c r="Z17" t="str">
        <f t="shared" si="5"/>
        <v>menor a 200</v>
      </c>
    </row>
    <row r="18" spans="1:26">
      <c r="A18">
        <v>2022</v>
      </c>
      <c r="B18" t="s">
        <v>8120</v>
      </c>
      <c r="C18" t="str">
        <f t="shared" si="0"/>
        <v>Enero</v>
      </c>
      <c r="D18">
        <f t="shared" si="1"/>
        <v>1</v>
      </c>
      <c r="E18" t="s">
        <v>8139</v>
      </c>
      <c r="F18" t="s">
        <v>1</v>
      </c>
      <c r="G18" t="s">
        <v>7879</v>
      </c>
      <c r="H18" t="s">
        <v>7881</v>
      </c>
      <c r="I18" t="s">
        <v>7880</v>
      </c>
      <c r="J18">
        <v>1432</v>
      </c>
      <c r="K18">
        <v>1432</v>
      </c>
      <c r="L18">
        <v>1432</v>
      </c>
      <c r="M18">
        <v>1432</v>
      </c>
      <c r="O18">
        <v>0</v>
      </c>
      <c r="P18">
        <v>0</v>
      </c>
      <c r="Q18">
        <v>0</v>
      </c>
      <c r="R18">
        <v>230.66</v>
      </c>
      <c r="S18" s="71">
        <f t="shared" si="2"/>
        <v>204.12</v>
      </c>
      <c r="T18">
        <f t="shared" si="3"/>
        <v>26.54</v>
      </c>
      <c r="U18" s="71">
        <f t="shared" si="4"/>
        <v>230.66</v>
      </c>
      <c r="V18">
        <v>0</v>
      </c>
      <c r="W18">
        <v>0</v>
      </c>
      <c r="X18">
        <v>230.66</v>
      </c>
      <c r="Y18" s="25" t="s">
        <v>8738</v>
      </c>
      <c r="Z18" t="str">
        <f t="shared" si="5"/>
        <v>mayor a 200</v>
      </c>
    </row>
    <row r="19" spans="1:26">
      <c r="A19">
        <v>2022</v>
      </c>
      <c r="B19" t="s">
        <v>8120</v>
      </c>
      <c r="C19" t="str">
        <f t="shared" si="0"/>
        <v>Enero</v>
      </c>
      <c r="D19">
        <f t="shared" si="1"/>
        <v>1</v>
      </c>
      <c r="E19" t="s">
        <v>8148</v>
      </c>
      <c r="F19" t="s">
        <v>1</v>
      </c>
      <c r="G19" t="s">
        <v>7879</v>
      </c>
      <c r="H19" t="s">
        <v>7881</v>
      </c>
      <c r="I19" t="s">
        <v>7880</v>
      </c>
      <c r="J19">
        <v>1433</v>
      </c>
      <c r="K19">
        <v>1433</v>
      </c>
      <c r="L19">
        <v>1433</v>
      </c>
      <c r="M19">
        <v>1433</v>
      </c>
      <c r="O19">
        <v>0</v>
      </c>
      <c r="P19">
        <v>0</v>
      </c>
      <c r="Q19">
        <v>0</v>
      </c>
      <c r="R19">
        <v>42</v>
      </c>
      <c r="S19" s="71">
        <f t="shared" si="2"/>
        <v>37.17</v>
      </c>
      <c r="T19">
        <f t="shared" si="3"/>
        <v>4.83</v>
      </c>
      <c r="U19" s="71">
        <f t="shared" si="4"/>
        <v>42</v>
      </c>
      <c r="V19">
        <v>0</v>
      </c>
      <c r="W19">
        <v>0</v>
      </c>
      <c r="X19">
        <v>42</v>
      </c>
      <c r="Y19" s="25" t="s">
        <v>8738</v>
      </c>
      <c r="Z19" t="str">
        <f t="shared" si="5"/>
        <v>menor a 200</v>
      </c>
    </row>
    <row r="20" spans="1:26">
      <c r="A20">
        <v>2022</v>
      </c>
      <c r="B20" t="s">
        <v>8120</v>
      </c>
      <c r="C20" t="str">
        <f t="shared" si="0"/>
        <v>Enero</v>
      </c>
      <c r="D20">
        <f t="shared" si="1"/>
        <v>1</v>
      </c>
      <c r="E20" t="s">
        <v>8148</v>
      </c>
      <c r="F20" t="s">
        <v>1</v>
      </c>
      <c r="G20" t="s">
        <v>7879</v>
      </c>
      <c r="H20" t="s">
        <v>7881</v>
      </c>
      <c r="I20" t="s">
        <v>7880</v>
      </c>
      <c r="J20">
        <v>1434</v>
      </c>
      <c r="K20">
        <v>1434</v>
      </c>
      <c r="L20">
        <v>1434</v>
      </c>
      <c r="M20">
        <v>1434</v>
      </c>
      <c r="O20">
        <v>0</v>
      </c>
      <c r="P20">
        <v>0</v>
      </c>
      <c r="Q20">
        <v>0</v>
      </c>
      <c r="R20">
        <v>153</v>
      </c>
      <c r="S20" s="71">
        <f t="shared" si="2"/>
        <v>135.4</v>
      </c>
      <c r="T20">
        <f t="shared" si="3"/>
        <v>17.600000000000001</v>
      </c>
      <c r="U20" s="71">
        <f t="shared" si="4"/>
        <v>153</v>
      </c>
      <c r="V20">
        <v>0</v>
      </c>
      <c r="W20">
        <v>0</v>
      </c>
      <c r="X20">
        <v>153</v>
      </c>
      <c r="Y20" s="25" t="s">
        <v>8738</v>
      </c>
      <c r="Z20" t="str">
        <f t="shared" si="5"/>
        <v>menor a 200</v>
      </c>
    </row>
    <row r="21" spans="1:26">
      <c r="A21">
        <v>2022</v>
      </c>
      <c r="B21" t="s">
        <v>8120</v>
      </c>
      <c r="C21" t="str">
        <f t="shared" si="0"/>
        <v>Enero</v>
      </c>
      <c r="D21">
        <f t="shared" si="1"/>
        <v>1</v>
      </c>
      <c r="E21" t="s">
        <v>8148</v>
      </c>
      <c r="F21" t="s">
        <v>1</v>
      </c>
      <c r="G21" t="s">
        <v>7879</v>
      </c>
      <c r="H21" t="s">
        <v>7881</v>
      </c>
      <c r="I21" t="s">
        <v>7880</v>
      </c>
      <c r="J21">
        <v>1435</v>
      </c>
      <c r="K21">
        <v>1435</v>
      </c>
      <c r="L21">
        <v>1435</v>
      </c>
      <c r="M21">
        <v>1435</v>
      </c>
      <c r="O21">
        <v>0</v>
      </c>
      <c r="P21">
        <v>0</v>
      </c>
      <c r="Q21">
        <v>0</v>
      </c>
      <c r="R21">
        <v>87.5</v>
      </c>
      <c r="S21" s="71">
        <f t="shared" si="2"/>
        <v>77.430000000000007</v>
      </c>
      <c r="T21">
        <f t="shared" si="3"/>
        <v>10.07</v>
      </c>
      <c r="U21" s="71">
        <f t="shared" si="4"/>
        <v>87.5</v>
      </c>
      <c r="V21">
        <v>0</v>
      </c>
      <c r="W21">
        <v>0</v>
      </c>
      <c r="X21">
        <v>87.5</v>
      </c>
      <c r="Y21" s="25" t="s">
        <v>8738</v>
      </c>
      <c r="Z21" t="str">
        <f t="shared" si="5"/>
        <v>menor a 200</v>
      </c>
    </row>
    <row r="22" spans="1:26">
      <c r="A22">
        <v>2022</v>
      </c>
      <c r="B22" t="s">
        <v>8120</v>
      </c>
      <c r="C22" t="str">
        <f t="shared" si="0"/>
        <v>Enero</v>
      </c>
      <c r="D22">
        <f t="shared" si="1"/>
        <v>1</v>
      </c>
      <c r="E22" t="s">
        <v>8148</v>
      </c>
      <c r="F22" t="s">
        <v>1</v>
      </c>
      <c r="G22" t="s">
        <v>7879</v>
      </c>
      <c r="H22" t="s">
        <v>7881</v>
      </c>
      <c r="I22" t="s">
        <v>7880</v>
      </c>
      <c r="J22">
        <v>1436</v>
      </c>
      <c r="K22">
        <v>1436</v>
      </c>
      <c r="L22">
        <v>1436</v>
      </c>
      <c r="M22">
        <v>1436</v>
      </c>
      <c r="O22">
        <v>0</v>
      </c>
      <c r="P22">
        <v>0</v>
      </c>
      <c r="Q22">
        <v>0</v>
      </c>
      <c r="R22">
        <v>33.25</v>
      </c>
      <c r="S22" s="71">
        <f t="shared" si="2"/>
        <v>29.42</v>
      </c>
      <c r="T22">
        <f t="shared" si="3"/>
        <v>3.82</v>
      </c>
      <c r="U22" s="71">
        <f t="shared" si="4"/>
        <v>33.24</v>
      </c>
      <c r="V22">
        <v>0</v>
      </c>
      <c r="W22">
        <v>0</v>
      </c>
      <c r="X22">
        <v>33.25</v>
      </c>
      <c r="Y22" s="25" t="s">
        <v>8738</v>
      </c>
      <c r="Z22" t="str">
        <f t="shared" si="5"/>
        <v>menor a 200</v>
      </c>
    </row>
    <row r="23" spans="1:26">
      <c r="A23">
        <v>2022</v>
      </c>
      <c r="B23" t="s">
        <v>8120</v>
      </c>
      <c r="C23" t="str">
        <f t="shared" si="0"/>
        <v>Enero</v>
      </c>
      <c r="D23">
        <f t="shared" si="1"/>
        <v>1</v>
      </c>
      <c r="E23" t="s">
        <v>8148</v>
      </c>
      <c r="F23" t="s">
        <v>1</v>
      </c>
      <c r="G23" t="s">
        <v>7879</v>
      </c>
      <c r="H23" t="s">
        <v>7881</v>
      </c>
      <c r="I23" t="s">
        <v>7880</v>
      </c>
      <c r="J23">
        <v>1437</v>
      </c>
      <c r="K23">
        <v>1437</v>
      </c>
      <c r="L23">
        <v>1437</v>
      </c>
      <c r="M23">
        <v>1437</v>
      </c>
      <c r="O23">
        <v>0</v>
      </c>
      <c r="P23">
        <v>0</v>
      </c>
      <c r="Q23">
        <v>0</v>
      </c>
      <c r="R23">
        <v>44.07</v>
      </c>
      <c r="S23" s="71">
        <f t="shared" si="2"/>
        <v>39</v>
      </c>
      <c r="T23">
        <f t="shared" si="3"/>
        <v>5.07</v>
      </c>
      <c r="U23" s="71">
        <f t="shared" si="4"/>
        <v>44.07</v>
      </c>
      <c r="V23">
        <v>0</v>
      </c>
      <c r="W23">
        <v>0</v>
      </c>
      <c r="X23">
        <v>44.07</v>
      </c>
      <c r="Y23" s="25" t="s">
        <v>8738</v>
      </c>
      <c r="Z23" t="str">
        <f t="shared" si="5"/>
        <v>menor a 200</v>
      </c>
    </row>
    <row r="24" spans="1:26">
      <c r="A24">
        <v>2022</v>
      </c>
      <c r="B24" t="s">
        <v>8120</v>
      </c>
      <c r="C24" t="str">
        <f t="shared" si="0"/>
        <v>Enero</v>
      </c>
      <c r="D24">
        <f t="shared" si="1"/>
        <v>1</v>
      </c>
      <c r="E24" t="s">
        <v>8148</v>
      </c>
      <c r="F24" t="s">
        <v>1</v>
      </c>
      <c r="G24" t="s">
        <v>7879</v>
      </c>
      <c r="H24" t="s">
        <v>7881</v>
      </c>
      <c r="I24" t="s">
        <v>7880</v>
      </c>
      <c r="J24">
        <v>1438</v>
      </c>
      <c r="K24">
        <v>1438</v>
      </c>
      <c r="L24">
        <v>1438</v>
      </c>
      <c r="M24">
        <v>1438</v>
      </c>
      <c r="O24">
        <v>0</v>
      </c>
      <c r="P24">
        <v>0</v>
      </c>
      <c r="Q24">
        <v>0</v>
      </c>
      <c r="R24">
        <v>20.72</v>
      </c>
      <c r="S24" s="71">
        <f t="shared" si="2"/>
        <v>18.34</v>
      </c>
      <c r="T24">
        <f t="shared" si="3"/>
        <v>2.38</v>
      </c>
      <c r="U24" s="71">
        <f t="shared" si="4"/>
        <v>20.72</v>
      </c>
      <c r="V24">
        <v>0</v>
      </c>
      <c r="W24">
        <v>0</v>
      </c>
      <c r="X24">
        <v>20.72</v>
      </c>
      <c r="Y24" s="25" t="s">
        <v>8738</v>
      </c>
      <c r="Z24" t="str">
        <f t="shared" si="5"/>
        <v>menor a 200</v>
      </c>
    </row>
    <row r="25" spans="1:26">
      <c r="A25">
        <v>2022</v>
      </c>
      <c r="B25" t="s">
        <v>8120</v>
      </c>
      <c r="C25" t="str">
        <f t="shared" si="0"/>
        <v>Enero</v>
      </c>
      <c r="D25">
        <f t="shared" si="1"/>
        <v>1</v>
      </c>
      <c r="E25" t="s">
        <v>8127</v>
      </c>
      <c r="F25" t="s">
        <v>1</v>
      </c>
      <c r="G25" t="s">
        <v>7879</v>
      </c>
      <c r="H25" t="s">
        <v>7881</v>
      </c>
      <c r="I25" t="s">
        <v>7880</v>
      </c>
      <c r="J25">
        <v>1439</v>
      </c>
      <c r="K25">
        <v>1439</v>
      </c>
      <c r="L25">
        <v>1439</v>
      </c>
      <c r="M25">
        <v>1439</v>
      </c>
      <c r="O25">
        <v>0</v>
      </c>
      <c r="P25">
        <v>0</v>
      </c>
      <c r="Q25">
        <v>0</v>
      </c>
      <c r="R25">
        <v>16.38</v>
      </c>
      <c r="S25" s="71">
        <f t="shared" si="2"/>
        <v>14.5</v>
      </c>
      <c r="T25">
        <f t="shared" si="3"/>
        <v>1.89</v>
      </c>
      <c r="U25" s="71">
        <f t="shared" si="4"/>
        <v>16.39</v>
      </c>
      <c r="V25">
        <v>0</v>
      </c>
      <c r="W25">
        <v>0</v>
      </c>
      <c r="X25">
        <v>16.38</v>
      </c>
      <c r="Y25" s="25" t="s">
        <v>8738</v>
      </c>
      <c r="Z25" t="str">
        <f t="shared" si="5"/>
        <v>menor a 200</v>
      </c>
    </row>
    <row r="26" spans="1:26">
      <c r="A26">
        <v>2022</v>
      </c>
      <c r="B26" t="s">
        <v>8120</v>
      </c>
      <c r="C26" t="str">
        <f t="shared" si="0"/>
        <v>Enero</v>
      </c>
      <c r="D26">
        <f t="shared" si="1"/>
        <v>1</v>
      </c>
      <c r="E26" t="s">
        <v>8127</v>
      </c>
      <c r="F26" t="s">
        <v>1</v>
      </c>
      <c r="G26" t="s">
        <v>7879</v>
      </c>
      <c r="H26" t="s">
        <v>7881</v>
      </c>
      <c r="I26" t="s">
        <v>7880</v>
      </c>
      <c r="J26">
        <v>1440</v>
      </c>
      <c r="K26">
        <v>1440</v>
      </c>
      <c r="L26">
        <v>1440</v>
      </c>
      <c r="M26">
        <v>1440</v>
      </c>
      <c r="O26">
        <v>0</v>
      </c>
      <c r="P26">
        <v>0</v>
      </c>
      <c r="Q26">
        <v>0</v>
      </c>
      <c r="R26">
        <v>211</v>
      </c>
      <c r="S26" s="71">
        <f t="shared" si="2"/>
        <v>186.73</v>
      </c>
      <c r="T26">
        <f t="shared" si="3"/>
        <v>24.27</v>
      </c>
      <c r="U26" s="71">
        <f t="shared" si="4"/>
        <v>211</v>
      </c>
      <c r="V26">
        <v>0</v>
      </c>
      <c r="W26">
        <v>0</v>
      </c>
      <c r="X26">
        <v>211</v>
      </c>
      <c r="Y26" s="25" t="s">
        <v>8738</v>
      </c>
      <c r="Z26" t="str">
        <f t="shared" si="5"/>
        <v>mayor a 200</v>
      </c>
    </row>
    <row r="27" spans="1:26">
      <c r="A27">
        <v>2022</v>
      </c>
      <c r="B27" t="s">
        <v>8120</v>
      </c>
      <c r="C27" t="str">
        <f t="shared" si="0"/>
        <v>Enero</v>
      </c>
      <c r="D27">
        <f t="shared" si="1"/>
        <v>1</v>
      </c>
      <c r="E27" t="s">
        <v>8140</v>
      </c>
      <c r="F27" t="s">
        <v>1</v>
      </c>
      <c r="G27" t="s">
        <v>7879</v>
      </c>
      <c r="H27" t="s">
        <v>7881</v>
      </c>
      <c r="I27" t="s">
        <v>7880</v>
      </c>
      <c r="J27">
        <v>1441</v>
      </c>
      <c r="K27">
        <v>1441</v>
      </c>
      <c r="L27">
        <v>1441</v>
      </c>
      <c r="M27">
        <v>1441</v>
      </c>
      <c r="O27">
        <v>0</v>
      </c>
      <c r="P27">
        <v>0</v>
      </c>
      <c r="Q27">
        <v>0</v>
      </c>
      <c r="R27">
        <v>7.44</v>
      </c>
      <c r="S27" s="71">
        <f t="shared" si="2"/>
        <v>6.58</v>
      </c>
      <c r="T27">
        <f t="shared" si="3"/>
        <v>0.86</v>
      </c>
      <c r="U27" s="71">
        <f t="shared" si="4"/>
        <v>7.44</v>
      </c>
      <c r="V27">
        <v>0</v>
      </c>
      <c r="W27">
        <v>0</v>
      </c>
      <c r="X27">
        <v>7.44</v>
      </c>
      <c r="Y27" s="25" t="s">
        <v>8738</v>
      </c>
      <c r="Z27" t="str">
        <f t="shared" si="5"/>
        <v>menor a 200</v>
      </c>
    </row>
    <row r="28" spans="1:26">
      <c r="A28">
        <v>2022</v>
      </c>
      <c r="B28" t="s">
        <v>8120</v>
      </c>
      <c r="C28" t="str">
        <f t="shared" si="0"/>
        <v>Enero</v>
      </c>
      <c r="D28">
        <f t="shared" si="1"/>
        <v>1</v>
      </c>
      <c r="E28" t="s">
        <v>8140</v>
      </c>
      <c r="F28" t="s">
        <v>1</v>
      </c>
      <c r="G28" t="s">
        <v>7879</v>
      </c>
      <c r="H28" t="s">
        <v>7881</v>
      </c>
      <c r="I28" t="s">
        <v>7880</v>
      </c>
      <c r="J28">
        <v>1442</v>
      </c>
      <c r="K28">
        <v>1442</v>
      </c>
      <c r="L28">
        <v>1442</v>
      </c>
      <c r="M28">
        <v>1442</v>
      </c>
      <c r="O28">
        <v>0</v>
      </c>
      <c r="P28">
        <v>0</v>
      </c>
      <c r="Q28">
        <v>0</v>
      </c>
      <c r="R28">
        <v>10.5</v>
      </c>
      <c r="S28" s="71">
        <f t="shared" si="2"/>
        <v>9.2899999999999991</v>
      </c>
      <c r="T28">
        <f t="shared" si="3"/>
        <v>1.21</v>
      </c>
      <c r="U28" s="71">
        <f t="shared" si="4"/>
        <v>10.5</v>
      </c>
      <c r="V28">
        <v>0</v>
      </c>
      <c r="W28">
        <v>0</v>
      </c>
      <c r="X28">
        <v>10.5</v>
      </c>
      <c r="Y28" s="25" t="s">
        <v>8738</v>
      </c>
      <c r="Z28" t="str">
        <f t="shared" si="5"/>
        <v>menor a 200</v>
      </c>
    </row>
    <row r="29" spans="1:26">
      <c r="A29">
        <v>2022</v>
      </c>
      <c r="B29" t="s">
        <v>8120</v>
      </c>
      <c r="C29" t="str">
        <f t="shared" si="0"/>
        <v>Enero</v>
      </c>
      <c r="D29">
        <f t="shared" si="1"/>
        <v>1</v>
      </c>
      <c r="E29" t="s">
        <v>8141</v>
      </c>
      <c r="F29" t="s">
        <v>1</v>
      </c>
      <c r="G29" t="s">
        <v>7879</v>
      </c>
      <c r="H29" t="s">
        <v>7881</v>
      </c>
      <c r="I29" t="s">
        <v>7880</v>
      </c>
      <c r="J29">
        <v>1444</v>
      </c>
      <c r="K29">
        <v>1444</v>
      </c>
      <c r="L29">
        <v>1444</v>
      </c>
      <c r="M29">
        <v>1444</v>
      </c>
      <c r="O29">
        <v>0</v>
      </c>
      <c r="P29">
        <v>0</v>
      </c>
      <c r="Q29">
        <v>0</v>
      </c>
      <c r="R29">
        <v>22.71</v>
      </c>
      <c r="S29" s="71">
        <f t="shared" si="2"/>
        <v>20.100000000000001</v>
      </c>
      <c r="T29">
        <f t="shared" si="3"/>
        <v>2.61</v>
      </c>
      <c r="U29" s="71">
        <f t="shared" si="4"/>
        <v>22.71</v>
      </c>
      <c r="V29">
        <v>0</v>
      </c>
      <c r="W29">
        <v>0</v>
      </c>
      <c r="X29">
        <v>22.71</v>
      </c>
      <c r="Y29" s="25" t="s">
        <v>8738</v>
      </c>
      <c r="Z29" t="str">
        <f t="shared" si="5"/>
        <v>menor a 200</v>
      </c>
    </row>
    <row r="30" spans="1:26">
      <c r="A30">
        <v>2022</v>
      </c>
      <c r="B30" t="s">
        <v>8120</v>
      </c>
      <c r="C30" t="str">
        <f t="shared" si="0"/>
        <v>Enero</v>
      </c>
      <c r="D30">
        <f t="shared" si="1"/>
        <v>1</v>
      </c>
      <c r="E30" t="s">
        <v>8141</v>
      </c>
      <c r="F30" t="s">
        <v>1</v>
      </c>
      <c r="G30" t="s">
        <v>7879</v>
      </c>
      <c r="H30" t="s">
        <v>7881</v>
      </c>
      <c r="I30" t="s">
        <v>7880</v>
      </c>
      <c r="J30">
        <v>1445</v>
      </c>
      <c r="K30">
        <v>1445</v>
      </c>
      <c r="L30">
        <v>1445</v>
      </c>
      <c r="M30">
        <v>1445</v>
      </c>
      <c r="O30">
        <v>0</v>
      </c>
      <c r="P30">
        <v>0</v>
      </c>
      <c r="Q30">
        <v>0</v>
      </c>
      <c r="R30">
        <v>105</v>
      </c>
      <c r="S30" s="71">
        <f t="shared" si="2"/>
        <v>92.92</v>
      </c>
      <c r="T30">
        <f t="shared" si="3"/>
        <v>12.08</v>
      </c>
      <c r="U30" s="71">
        <f t="shared" si="4"/>
        <v>105</v>
      </c>
      <c r="V30">
        <v>0</v>
      </c>
      <c r="W30">
        <v>0</v>
      </c>
      <c r="X30">
        <v>105</v>
      </c>
      <c r="Y30" s="25" t="s">
        <v>8738</v>
      </c>
      <c r="Z30" t="str">
        <f t="shared" si="5"/>
        <v>menor a 200</v>
      </c>
    </row>
    <row r="31" spans="1:26">
      <c r="A31">
        <v>2022</v>
      </c>
      <c r="B31" t="s">
        <v>8120</v>
      </c>
      <c r="C31" t="str">
        <f t="shared" si="0"/>
        <v>Enero</v>
      </c>
      <c r="D31">
        <f t="shared" si="1"/>
        <v>1</v>
      </c>
      <c r="E31" t="s">
        <v>8141</v>
      </c>
      <c r="F31" t="s">
        <v>1</v>
      </c>
      <c r="G31" t="s">
        <v>7879</v>
      </c>
      <c r="H31" t="s">
        <v>7881</v>
      </c>
      <c r="I31" t="s">
        <v>7880</v>
      </c>
      <c r="J31">
        <v>1446</v>
      </c>
      <c r="K31">
        <v>1446</v>
      </c>
      <c r="L31">
        <v>1446</v>
      </c>
      <c r="M31">
        <v>1446</v>
      </c>
      <c r="O31">
        <v>0</v>
      </c>
      <c r="P31">
        <v>0</v>
      </c>
      <c r="Q31">
        <v>0</v>
      </c>
      <c r="R31">
        <v>35.22</v>
      </c>
      <c r="S31" s="71">
        <f t="shared" si="2"/>
        <v>31.17</v>
      </c>
      <c r="T31">
        <f t="shared" si="3"/>
        <v>4.05</v>
      </c>
      <c r="U31" s="71">
        <f t="shared" si="4"/>
        <v>35.22</v>
      </c>
      <c r="V31">
        <v>0</v>
      </c>
      <c r="W31">
        <v>0</v>
      </c>
      <c r="X31">
        <v>35.22</v>
      </c>
      <c r="Y31" s="25" t="s">
        <v>8738</v>
      </c>
      <c r="Z31" t="str">
        <f t="shared" si="5"/>
        <v>menor a 200</v>
      </c>
    </row>
    <row r="32" spans="1:26">
      <c r="A32">
        <v>2022</v>
      </c>
      <c r="B32" t="s">
        <v>8120</v>
      </c>
      <c r="C32" t="str">
        <f t="shared" si="0"/>
        <v>Enero</v>
      </c>
      <c r="D32">
        <f t="shared" si="1"/>
        <v>1</v>
      </c>
      <c r="E32" t="s">
        <v>8141</v>
      </c>
      <c r="F32" t="s">
        <v>1</v>
      </c>
      <c r="G32" t="s">
        <v>7879</v>
      </c>
      <c r="H32" t="s">
        <v>7881</v>
      </c>
      <c r="I32" t="s">
        <v>7880</v>
      </c>
      <c r="J32">
        <v>1447</v>
      </c>
      <c r="K32">
        <v>1447</v>
      </c>
      <c r="L32">
        <v>1447</v>
      </c>
      <c r="M32">
        <v>1447</v>
      </c>
      <c r="O32">
        <v>0</v>
      </c>
      <c r="P32">
        <v>0</v>
      </c>
      <c r="Q32">
        <v>0</v>
      </c>
      <c r="R32">
        <v>21</v>
      </c>
      <c r="S32" s="71">
        <f t="shared" si="2"/>
        <v>18.579999999999998</v>
      </c>
      <c r="T32">
        <f t="shared" si="3"/>
        <v>2.42</v>
      </c>
      <c r="U32" s="71">
        <f t="shared" si="4"/>
        <v>21</v>
      </c>
      <c r="V32">
        <v>0</v>
      </c>
      <c r="W32">
        <v>0</v>
      </c>
      <c r="X32">
        <v>21</v>
      </c>
      <c r="Y32" s="25" t="s">
        <v>8738</v>
      </c>
      <c r="Z32" t="str">
        <f t="shared" si="5"/>
        <v>menor a 200</v>
      </c>
    </row>
    <row r="33" spans="1:26">
      <c r="A33">
        <v>2022</v>
      </c>
      <c r="B33" t="s">
        <v>8120</v>
      </c>
      <c r="C33" t="str">
        <f t="shared" si="0"/>
        <v>Enero</v>
      </c>
      <c r="D33">
        <f t="shared" si="1"/>
        <v>1</v>
      </c>
      <c r="E33" t="s">
        <v>8141</v>
      </c>
      <c r="F33" t="s">
        <v>1</v>
      </c>
      <c r="G33" t="s">
        <v>7879</v>
      </c>
      <c r="H33" t="s">
        <v>7881</v>
      </c>
      <c r="I33" t="s">
        <v>7880</v>
      </c>
      <c r="J33">
        <v>1448</v>
      </c>
      <c r="K33">
        <v>1448</v>
      </c>
      <c r="L33">
        <v>1448</v>
      </c>
      <c r="M33">
        <v>1448</v>
      </c>
      <c r="O33">
        <v>0</v>
      </c>
      <c r="P33">
        <v>0</v>
      </c>
      <c r="Q33">
        <v>0</v>
      </c>
      <c r="R33">
        <v>12.88</v>
      </c>
      <c r="S33" s="71">
        <f t="shared" si="2"/>
        <v>11.4</v>
      </c>
      <c r="T33">
        <f t="shared" si="3"/>
        <v>1.48</v>
      </c>
      <c r="U33" s="71">
        <f t="shared" si="4"/>
        <v>12.88</v>
      </c>
      <c r="V33">
        <v>0</v>
      </c>
      <c r="W33">
        <v>0</v>
      </c>
      <c r="X33">
        <v>12.88</v>
      </c>
      <c r="Y33" s="25" t="s">
        <v>8738</v>
      </c>
      <c r="Z33" t="str">
        <f t="shared" si="5"/>
        <v>menor a 200</v>
      </c>
    </row>
    <row r="34" spans="1:26">
      <c r="A34">
        <v>2022</v>
      </c>
      <c r="B34" t="s">
        <v>8120</v>
      </c>
      <c r="C34" t="str">
        <f t="shared" si="0"/>
        <v>Enero</v>
      </c>
      <c r="D34">
        <f t="shared" si="1"/>
        <v>1</v>
      </c>
      <c r="E34" t="s">
        <v>8141</v>
      </c>
      <c r="F34" t="s">
        <v>1</v>
      </c>
      <c r="G34" t="s">
        <v>7879</v>
      </c>
      <c r="H34" t="s">
        <v>7881</v>
      </c>
      <c r="I34" t="s">
        <v>7880</v>
      </c>
      <c r="J34">
        <v>1449</v>
      </c>
      <c r="K34">
        <v>1449</v>
      </c>
      <c r="L34">
        <v>1449</v>
      </c>
      <c r="M34">
        <v>1449</v>
      </c>
      <c r="O34">
        <v>0</v>
      </c>
      <c r="P34">
        <v>0</v>
      </c>
      <c r="Q34">
        <v>0</v>
      </c>
      <c r="R34">
        <v>63</v>
      </c>
      <c r="S34" s="71">
        <f t="shared" si="2"/>
        <v>55.75</v>
      </c>
      <c r="T34">
        <f t="shared" si="3"/>
        <v>7.25</v>
      </c>
      <c r="U34" s="71">
        <f t="shared" si="4"/>
        <v>63</v>
      </c>
      <c r="V34">
        <v>0</v>
      </c>
      <c r="W34">
        <v>0</v>
      </c>
      <c r="X34">
        <v>63</v>
      </c>
      <c r="Y34" s="25" t="s">
        <v>8738</v>
      </c>
      <c r="Z34" t="str">
        <f t="shared" si="5"/>
        <v>menor a 200</v>
      </c>
    </row>
    <row r="35" spans="1:26">
      <c r="A35">
        <v>2022</v>
      </c>
      <c r="B35" t="s">
        <v>8120</v>
      </c>
      <c r="C35" t="str">
        <f t="shared" si="0"/>
        <v>Enero</v>
      </c>
      <c r="D35">
        <f t="shared" si="1"/>
        <v>1</v>
      </c>
      <c r="E35" t="s">
        <v>8141</v>
      </c>
      <c r="F35" t="s">
        <v>1</v>
      </c>
      <c r="G35" t="s">
        <v>7879</v>
      </c>
      <c r="H35" t="s">
        <v>7881</v>
      </c>
      <c r="I35" t="s">
        <v>7880</v>
      </c>
      <c r="J35">
        <v>1450</v>
      </c>
      <c r="K35">
        <v>1450</v>
      </c>
      <c r="L35">
        <v>1450</v>
      </c>
      <c r="M35">
        <v>1450</v>
      </c>
      <c r="O35">
        <v>0</v>
      </c>
      <c r="P35">
        <v>0</v>
      </c>
      <c r="Q35">
        <v>0</v>
      </c>
      <c r="R35">
        <v>22.29</v>
      </c>
      <c r="S35" s="71">
        <f t="shared" si="2"/>
        <v>19.73</v>
      </c>
      <c r="T35">
        <f t="shared" si="3"/>
        <v>2.56</v>
      </c>
      <c r="U35" s="71">
        <f t="shared" si="4"/>
        <v>22.29</v>
      </c>
      <c r="V35">
        <v>0</v>
      </c>
      <c r="W35">
        <v>0</v>
      </c>
      <c r="X35">
        <v>22.29</v>
      </c>
      <c r="Y35" s="25" t="s">
        <v>8738</v>
      </c>
      <c r="Z35" t="str">
        <f t="shared" si="5"/>
        <v>menor a 200</v>
      </c>
    </row>
    <row r="36" spans="1:26">
      <c r="A36">
        <v>2022</v>
      </c>
      <c r="B36" t="s">
        <v>8120</v>
      </c>
      <c r="C36" t="str">
        <f t="shared" si="0"/>
        <v>Enero</v>
      </c>
      <c r="D36">
        <f t="shared" si="1"/>
        <v>1</v>
      </c>
      <c r="E36" t="s">
        <v>8142</v>
      </c>
      <c r="F36" t="s">
        <v>1</v>
      </c>
      <c r="G36" t="s">
        <v>7879</v>
      </c>
      <c r="H36" t="s">
        <v>7881</v>
      </c>
      <c r="I36" t="s">
        <v>7880</v>
      </c>
      <c r="J36">
        <v>1451</v>
      </c>
      <c r="K36">
        <v>1451</v>
      </c>
      <c r="L36">
        <v>1451</v>
      </c>
      <c r="M36">
        <v>1451</v>
      </c>
      <c r="O36">
        <v>0</v>
      </c>
      <c r="P36">
        <v>0</v>
      </c>
      <c r="Q36">
        <v>0</v>
      </c>
      <c r="R36">
        <v>52.5</v>
      </c>
      <c r="S36" s="71">
        <f t="shared" si="2"/>
        <v>46.46</v>
      </c>
      <c r="T36">
        <f t="shared" si="3"/>
        <v>6.04</v>
      </c>
      <c r="U36" s="71">
        <f t="shared" si="4"/>
        <v>52.5</v>
      </c>
      <c r="V36">
        <v>0</v>
      </c>
      <c r="W36">
        <v>0</v>
      </c>
      <c r="X36">
        <v>52.5</v>
      </c>
      <c r="Y36" s="25" t="s">
        <v>8738</v>
      </c>
      <c r="Z36" t="str">
        <f t="shared" si="5"/>
        <v>menor a 200</v>
      </c>
    </row>
    <row r="37" spans="1:26">
      <c r="A37">
        <v>2022</v>
      </c>
      <c r="B37" t="s">
        <v>8120</v>
      </c>
      <c r="C37" t="str">
        <f t="shared" si="0"/>
        <v>Enero</v>
      </c>
      <c r="D37">
        <f t="shared" si="1"/>
        <v>1</v>
      </c>
      <c r="E37" t="s">
        <v>8142</v>
      </c>
      <c r="F37" t="s">
        <v>1</v>
      </c>
      <c r="G37" t="s">
        <v>7879</v>
      </c>
      <c r="H37" t="s">
        <v>7881</v>
      </c>
      <c r="I37" t="s">
        <v>7880</v>
      </c>
      <c r="J37">
        <v>1452</v>
      </c>
      <c r="K37">
        <v>1452</v>
      </c>
      <c r="L37">
        <v>1452</v>
      </c>
      <c r="M37">
        <v>1452</v>
      </c>
      <c r="O37">
        <v>0</v>
      </c>
      <c r="P37">
        <v>0</v>
      </c>
      <c r="Q37">
        <v>0</v>
      </c>
      <c r="R37">
        <v>3.5</v>
      </c>
      <c r="S37" s="71">
        <f t="shared" si="2"/>
        <v>3.1</v>
      </c>
      <c r="T37">
        <f t="shared" si="3"/>
        <v>0.4</v>
      </c>
      <c r="U37" s="71">
        <f t="shared" si="4"/>
        <v>3.5</v>
      </c>
      <c r="V37">
        <v>0</v>
      </c>
      <c r="W37">
        <v>0</v>
      </c>
      <c r="X37">
        <v>3.5</v>
      </c>
      <c r="Y37" s="25" t="s">
        <v>8738</v>
      </c>
      <c r="Z37" t="str">
        <f t="shared" si="5"/>
        <v>menor a 200</v>
      </c>
    </row>
    <row r="38" spans="1:26">
      <c r="A38">
        <v>2022</v>
      </c>
      <c r="B38" t="s">
        <v>8120</v>
      </c>
      <c r="C38" t="str">
        <f t="shared" si="0"/>
        <v>Enero</v>
      </c>
      <c r="D38">
        <f t="shared" si="1"/>
        <v>1</v>
      </c>
      <c r="E38" t="s">
        <v>8142</v>
      </c>
      <c r="F38" t="s">
        <v>1</v>
      </c>
      <c r="G38" t="s">
        <v>7879</v>
      </c>
      <c r="H38" t="s">
        <v>7881</v>
      </c>
      <c r="I38" t="s">
        <v>7880</v>
      </c>
      <c r="J38">
        <v>1453</v>
      </c>
      <c r="K38">
        <v>1453</v>
      </c>
      <c r="L38">
        <v>1453</v>
      </c>
      <c r="M38">
        <v>1453</v>
      </c>
      <c r="O38">
        <v>0</v>
      </c>
      <c r="P38">
        <v>0</v>
      </c>
      <c r="Q38">
        <v>0</v>
      </c>
      <c r="R38">
        <v>139.09</v>
      </c>
      <c r="S38" s="71">
        <f t="shared" si="2"/>
        <v>123.09</v>
      </c>
      <c r="T38">
        <f t="shared" si="3"/>
        <v>16</v>
      </c>
      <c r="U38" s="71">
        <f t="shared" si="4"/>
        <v>139.09</v>
      </c>
      <c r="V38">
        <v>0</v>
      </c>
      <c r="W38">
        <v>0</v>
      </c>
      <c r="X38">
        <v>139.09</v>
      </c>
      <c r="Y38" s="25" t="s">
        <v>8738</v>
      </c>
      <c r="Z38" t="str">
        <f t="shared" si="5"/>
        <v>menor a 200</v>
      </c>
    </row>
    <row r="39" spans="1:26">
      <c r="A39">
        <v>2022</v>
      </c>
      <c r="B39" t="s">
        <v>8120</v>
      </c>
      <c r="C39" t="str">
        <f t="shared" si="0"/>
        <v>Enero</v>
      </c>
      <c r="D39">
        <f t="shared" si="1"/>
        <v>1</v>
      </c>
      <c r="E39" t="s">
        <v>8142</v>
      </c>
      <c r="F39" t="s">
        <v>1</v>
      </c>
      <c r="G39" t="s">
        <v>7879</v>
      </c>
      <c r="H39" t="s">
        <v>7881</v>
      </c>
      <c r="I39" t="s">
        <v>7880</v>
      </c>
      <c r="J39">
        <v>1454</v>
      </c>
      <c r="K39">
        <v>1454</v>
      </c>
      <c r="L39">
        <v>1454</v>
      </c>
      <c r="M39">
        <v>1454</v>
      </c>
      <c r="O39">
        <v>0</v>
      </c>
      <c r="P39">
        <v>0</v>
      </c>
      <c r="Q39">
        <v>0</v>
      </c>
      <c r="R39">
        <v>10.5</v>
      </c>
      <c r="S39" s="71">
        <f t="shared" si="2"/>
        <v>9.2899999999999991</v>
      </c>
      <c r="T39">
        <f t="shared" si="3"/>
        <v>1.21</v>
      </c>
      <c r="U39" s="71">
        <f t="shared" si="4"/>
        <v>10.5</v>
      </c>
      <c r="V39">
        <v>0</v>
      </c>
      <c r="W39">
        <v>0</v>
      </c>
      <c r="X39">
        <v>10.5</v>
      </c>
      <c r="Y39" s="25" t="s">
        <v>8738</v>
      </c>
      <c r="Z39" t="str">
        <f t="shared" si="5"/>
        <v>menor a 200</v>
      </c>
    </row>
    <row r="40" spans="1:26">
      <c r="A40">
        <v>2022</v>
      </c>
      <c r="B40" t="s">
        <v>8120</v>
      </c>
      <c r="C40" t="str">
        <f t="shared" si="0"/>
        <v>Enero</v>
      </c>
      <c r="D40">
        <f t="shared" si="1"/>
        <v>1</v>
      </c>
      <c r="E40" t="s">
        <v>8142</v>
      </c>
      <c r="F40" t="s">
        <v>1</v>
      </c>
      <c r="G40" t="s">
        <v>7879</v>
      </c>
      <c r="H40" t="s">
        <v>7881</v>
      </c>
      <c r="I40" t="s">
        <v>7880</v>
      </c>
      <c r="J40">
        <v>1455</v>
      </c>
      <c r="K40">
        <v>1455</v>
      </c>
      <c r="L40">
        <v>1455</v>
      </c>
      <c r="M40">
        <v>1455</v>
      </c>
      <c r="O40">
        <v>0</v>
      </c>
      <c r="P40">
        <v>0</v>
      </c>
      <c r="Q40">
        <v>0</v>
      </c>
      <c r="R40">
        <v>63</v>
      </c>
      <c r="S40" s="71">
        <f t="shared" si="2"/>
        <v>55.75</v>
      </c>
      <c r="T40">
        <f t="shared" si="3"/>
        <v>7.25</v>
      </c>
      <c r="U40" s="71">
        <f t="shared" si="4"/>
        <v>63</v>
      </c>
      <c r="V40">
        <v>0</v>
      </c>
      <c r="W40">
        <v>0</v>
      </c>
      <c r="X40">
        <v>63</v>
      </c>
      <c r="Y40" s="25" t="s">
        <v>8738</v>
      </c>
      <c r="Z40" t="str">
        <f t="shared" si="5"/>
        <v>menor a 200</v>
      </c>
    </row>
    <row r="41" spans="1:26">
      <c r="A41">
        <v>2022</v>
      </c>
      <c r="B41" t="s">
        <v>8120</v>
      </c>
      <c r="C41" t="str">
        <f t="shared" si="0"/>
        <v>Enero</v>
      </c>
      <c r="D41">
        <f t="shared" si="1"/>
        <v>1</v>
      </c>
      <c r="E41" t="s">
        <v>8142</v>
      </c>
      <c r="F41" t="s">
        <v>1</v>
      </c>
      <c r="G41" t="s">
        <v>7879</v>
      </c>
      <c r="H41" t="s">
        <v>7881</v>
      </c>
      <c r="I41" t="s">
        <v>7880</v>
      </c>
      <c r="J41">
        <v>1456</v>
      </c>
      <c r="K41">
        <v>1456</v>
      </c>
      <c r="L41">
        <v>1456</v>
      </c>
      <c r="M41">
        <v>1456</v>
      </c>
      <c r="O41">
        <v>0</v>
      </c>
      <c r="P41">
        <v>0</v>
      </c>
      <c r="Q41">
        <v>0</v>
      </c>
      <c r="R41">
        <v>105</v>
      </c>
      <c r="S41" s="71">
        <f t="shared" si="2"/>
        <v>92.92</v>
      </c>
      <c r="T41">
        <f t="shared" si="3"/>
        <v>12.08</v>
      </c>
      <c r="U41" s="71">
        <f t="shared" si="4"/>
        <v>105</v>
      </c>
      <c r="V41">
        <v>0</v>
      </c>
      <c r="W41">
        <v>0</v>
      </c>
      <c r="X41">
        <v>105</v>
      </c>
      <c r="Y41" s="25" t="s">
        <v>8738</v>
      </c>
      <c r="Z41" t="str">
        <f t="shared" si="5"/>
        <v>menor a 200</v>
      </c>
    </row>
    <row r="42" spans="1:26">
      <c r="A42">
        <v>2022</v>
      </c>
      <c r="B42" t="s">
        <v>8120</v>
      </c>
      <c r="C42" t="str">
        <f t="shared" si="0"/>
        <v>Enero</v>
      </c>
      <c r="D42">
        <f t="shared" si="1"/>
        <v>1</v>
      </c>
      <c r="E42" t="s">
        <v>8143</v>
      </c>
      <c r="F42" t="s">
        <v>1</v>
      </c>
      <c r="G42" t="s">
        <v>7879</v>
      </c>
      <c r="H42" t="s">
        <v>7881</v>
      </c>
      <c r="I42" t="s">
        <v>7880</v>
      </c>
      <c r="J42">
        <v>1457</v>
      </c>
      <c r="K42">
        <v>1457</v>
      </c>
      <c r="L42">
        <v>1457</v>
      </c>
      <c r="M42">
        <v>1457</v>
      </c>
      <c r="O42">
        <v>0</v>
      </c>
      <c r="P42">
        <v>0</v>
      </c>
      <c r="Q42">
        <v>0</v>
      </c>
      <c r="R42">
        <v>233.26</v>
      </c>
      <c r="S42" s="71">
        <f t="shared" si="2"/>
        <v>206.42</v>
      </c>
      <c r="T42">
        <f t="shared" si="3"/>
        <v>26.83</v>
      </c>
      <c r="U42" s="71">
        <f t="shared" si="4"/>
        <v>233.25</v>
      </c>
      <c r="V42">
        <v>0</v>
      </c>
      <c r="W42">
        <v>0</v>
      </c>
      <c r="X42">
        <v>233.26</v>
      </c>
      <c r="Y42" s="25" t="s">
        <v>8738</v>
      </c>
      <c r="Z42" t="str">
        <f t="shared" si="5"/>
        <v>mayor a 200</v>
      </c>
    </row>
    <row r="43" spans="1:26">
      <c r="A43">
        <v>2022</v>
      </c>
      <c r="B43" t="s">
        <v>8120</v>
      </c>
      <c r="C43" t="str">
        <f t="shared" si="0"/>
        <v>Enero</v>
      </c>
      <c r="D43">
        <f t="shared" si="1"/>
        <v>1</v>
      </c>
      <c r="E43" t="s">
        <v>8143</v>
      </c>
      <c r="F43" t="s">
        <v>1</v>
      </c>
      <c r="G43" t="s">
        <v>7879</v>
      </c>
      <c r="H43" t="s">
        <v>7881</v>
      </c>
      <c r="I43" t="s">
        <v>7880</v>
      </c>
      <c r="J43">
        <v>1458</v>
      </c>
      <c r="K43">
        <v>1458</v>
      </c>
      <c r="L43">
        <v>1458</v>
      </c>
      <c r="M43">
        <v>1458</v>
      </c>
      <c r="O43">
        <v>0</v>
      </c>
      <c r="P43">
        <v>0</v>
      </c>
      <c r="Q43">
        <v>0</v>
      </c>
      <c r="R43">
        <v>101.25</v>
      </c>
      <c r="S43" s="71">
        <f t="shared" si="2"/>
        <v>89.6</v>
      </c>
      <c r="T43">
        <f t="shared" si="3"/>
        <v>11.65</v>
      </c>
      <c r="U43" s="71">
        <f t="shared" si="4"/>
        <v>101.25</v>
      </c>
      <c r="V43">
        <v>0</v>
      </c>
      <c r="W43">
        <v>0</v>
      </c>
      <c r="X43">
        <v>101.25</v>
      </c>
      <c r="Y43" s="25" t="s">
        <v>8738</v>
      </c>
      <c r="Z43" t="str">
        <f t="shared" si="5"/>
        <v>menor a 200</v>
      </c>
    </row>
    <row r="44" spans="1:26">
      <c r="A44">
        <v>2022</v>
      </c>
      <c r="B44" t="s">
        <v>8120</v>
      </c>
      <c r="C44" t="str">
        <f t="shared" si="0"/>
        <v>Enero</v>
      </c>
      <c r="D44">
        <f t="shared" si="1"/>
        <v>1</v>
      </c>
      <c r="E44" t="s">
        <v>8143</v>
      </c>
      <c r="F44" t="s">
        <v>1</v>
      </c>
      <c r="G44" t="s">
        <v>7879</v>
      </c>
      <c r="H44" t="s">
        <v>7881</v>
      </c>
      <c r="I44" t="s">
        <v>7880</v>
      </c>
      <c r="J44">
        <v>1459</v>
      </c>
      <c r="K44">
        <v>1459</v>
      </c>
      <c r="L44">
        <v>1459</v>
      </c>
      <c r="M44">
        <v>1459</v>
      </c>
      <c r="O44">
        <v>0</v>
      </c>
      <c r="P44">
        <v>0</v>
      </c>
      <c r="Q44">
        <v>0</v>
      </c>
      <c r="R44">
        <v>115.26</v>
      </c>
      <c r="S44" s="71">
        <f t="shared" si="2"/>
        <v>102</v>
      </c>
      <c r="T44">
        <f t="shared" si="3"/>
        <v>13.26</v>
      </c>
      <c r="U44" s="71">
        <f t="shared" si="4"/>
        <v>115.26</v>
      </c>
      <c r="V44">
        <v>0</v>
      </c>
      <c r="W44">
        <v>0</v>
      </c>
      <c r="X44">
        <v>115.26</v>
      </c>
      <c r="Y44" s="25" t="s">
        <v>8738</v>
      </c>
      <c r="Z44" t="str">
        <f t="shared" si="5"/>
        <v>menor a 200</v>
      </c>
    </row>
    <row r="45" spans="1:26">
      <c r="A45">
        <v>2022</v>
      </c>
      <c r="B45" t="s">
        <v>8120</v>
      </c>
      <c r="C45" t="str">
        <f t="shared" si="0"/>
        <v>Enero</v>
      </c>
      <c r="D45">
        <f t="shared" si="1"/>
        <v>1</v>
      </c>
      <c r="E45" t="s">
        <v>8144</v>
      </c>
      <c r="F45" t="s">
        <v>1</v>
      </c>
      <c r="G45" t="s">
        <v>7879</v>
      </c>
      <c r="H45" t="s">
        <v>7881</v>
      </c>
      <c r="I45" t="s">
        <v>7880</v>
      </c>
      <c r="J45">
        <v>1460</v>
      </c>
      <c r="K45">
        <v>1460</v>
      </c>
      <c r="L45">
        <v>1460</v>
      </c>
      <c r="M45">
        <v>1460</v>
      </c>
      <c r="O45">
        <v>0</v>
      </c>
      <c r="P45">
        <v>0</v>
      </c>
      <c r="Q45">
        <v>0</v>
      </c>
      <c r="R45">
        <v>10.5</v>
      </c>
      <c r="S45" s="71">
        <f t="shared" si="2"/>
        <v>9.2899999999999991</v>
      </c>
      <c r="T45">
        <f t="shared" si="3"/>
        <v>1.21</v>
      </c>
      <c r="U45" s="71">
        <f t="shared" si="4"/>
        <v>10.5</v>
      </c>
      <c r="V45">
        <v>0</v>
      </c>
      <c r="W45">
        <v>0</v>
      </c>
      <c r="X45">
        <v>10.5</v>
      </c>
      <c r="Y45" s="25" t="s">
        <v>8738</v>
      </c>
      <c r="Z45" t="str">
        <f t="shared" si="5"/>
        <v>menor a 200</v>
      </c>
    </row>
    <row r="46" spans="1:26">
      <c r="A46">
        <v>2022</v>
      </c>
      <c r="B46" t="s">
        <v>8120</v>
      </c>
      <c r="C46" t="str">
        <f t="shared" si="0"/>
        <v>Enero</v>
      </c>
      <c r="D46">
        <f t="shared" si="1"/>
        <v>1</v>
      </c>
      <c r="E46" t="s">
        <v>8144</v>
      </c>
      <c r="F46" t="s">
        <v>1</v>
      </c>
      <c r="G46" t="s">
        <v>7879</v>
      </c>
      <c r="H46" t="s">
        <v>7881</v>
      </c>
      <c r="I46" t="s">
        <v>7880</v>
      </c>
      <c r="J46">
        <v>1461</v>
      </c>
      <c r="K46">
        <v>1461</v>
      </c>
      <c r="L46">
        <v>1461</v>
      </c>
      <c r="M46">
        <v>1461</v>
      </c>
      <c r="O46">
        <v>0</v>
      </c>
      <c r="P46">
        <v>0</v>
      </c>
      <c r="Q46">
        <v>0</v>
      </c>
      <c r="R46">
        <v>3.72</v>
      </c>
      <c r="S46" s="71">
        <f t="shared" si="2"/>
        <v>3.29</v>
      </c>
      <c r="T46">
        <f t="shared" si="3"/>
        <v>0.43</v>
      </c>
      <c r="U46" s="71">
        <f t="shared" si="4"/>
        <v>3.72</v>
      </c>
      <c r="V46">
        <v>0</v>
      </c>
      <c r="W46">
        <v>0</v>
      </c>
      <c r="X46">
        <v>3.72</v>
      </c>
      <c r="Y46" s="25" t="s">
        <v>8738</v>
      </c>
      <c r="Z46" t="str">
        <f t="shared" si="5"/>
        <v>menor a 200</v>
      </c>
    </row>
    <row r="47" spans="1:26">
      <c r="A47">
        <v>2022</v>
      </c>
      <c r="B47" t="s">
        <v>8120</v>
      </c>
      <c r="C47" t="str">
        <f t="shared" si="0"/>
        <v>Enero</v>
      </c>
      <c r="D47">
        <f t="shared" si="1"/>
        <v>1</v>
      </c>
      <c r="E47" t="s">
        <v>8144</v>
      </c>
      <c r="F47" t="s">
        <v>1</v>
      </c>
      <c r="G47" t="s">
        <v>7879</v>
      </c>
      <c r="H47" t="s">
        <v>7881</v>
      </c>
      <c r="I47" t="s">
        <v>7880</v>
      </c>
      <c r="J47">
        <v>1462</v>
      </c>
      <c r="K47">
        <v>1462</v>
      </c>
      <c r="L47">
        <v>1462</v>
      </c>
      <c r="M47">
        <v>1462</v>
      </c>
      <c r="O47">
        <v>0</v>
      </c>
      <c r="P47">
        <v>0</v>
      </c>
      <c r="Q47">
        <v>0</v>
      </c>
      <c r="R47">
        <v>7.44</v>
      </c>
      <c r="S47" s="71">
        <f t="shared" si="2"/>
        <v>6.58</v>
      </c>
      <c r="T47">
        <f t="shared" si="3"/>
        <v>0.86</v>
      </c>
      <c r="U47" s="71">
        <f t="shared" si="4"/>
        <v>7.44</v>
      </c>
      <c r="V47">
        <v>0</v>
      </c>
      <c r="W47">
        <v>0</v>
      </c>
      <c r="X47">
        <v>7.44</v>
      </c>
      <c r="Y47" s="25" t="s">
        <v>8738</v>
      </c>
      <c r="Z47" t="str">
        <f t="shared" si="5"/>
        <v>menor a 200</v>
      </c>
    </row>
    <row r="48" spans="1:26">
      <c r="A48">
        <v>2022</v>
      </c>
      <c r="B48" t="s">
        <v>8120</v>
      </c>
      <c r="C48" t="str">
        <f t="shared" si="0"/>
        <v>Enero</v>
      </c>
      <c r="D48">
        <f t="shared" si="1"/>
        <v>1</v>
      </c>
      <c r="E48" t="s">
        <v>8144</v>
      </c>
      <c r="F48" t="s">
        <v>1</v>
      </c>
      <c r="G48" t="s">
        <v>7879</v>
      </c>
      <c r="H48" t="s">
        <v>7881</v>
      </c>
      <c r="I48" t="s">
        <v>7880</v>
      </c>
      <c r="J48">
        <v>1463</v>
      </c>
      <c r="K48">
        <v>1463</v>
      </c>
      <c r="L48">
        <v>1463</v>
      </c>
      <c r="M48">
        <v>1463</v>
      </c>
      <c r="O48">
        <v>0</v>
      </c>
      <c r="P48">
        <v>0</v>
      </c>
      <c r="Q48">
        <v>0</v>
      </c>
      <c r="R48">
        <v>7.44</v>
      </c>
      <c r="S48" s="71">
        <f t="shared" si="2"/>
        <v>6.58</v>
      </c>
      <c r="T48">
        <f t="shared" si="3"/>
        <v>0.86</v>
      </c>
      <c r="U48" s="71">
        <f t="shared" si="4"/>
        <v>7.44</v>
      </c>
      <c r="V48">
        <v>0</v>
      </c>
      <c r="W48">
        <v>0</v>
      </c>
      <c r="X48">
        <v>7.44</v>
      </c>
      <c r="Y48" s="25" t="s">
        <v>8738</v>
      </c>
      <c r="Z48" t="str">
        <f t="shared" si="5"/>
        <v>menor a 200</v>
      </c>
    </row>
    <row r="49" spans="1:26">
      <c r="A49">
        <v>2022</v>
      </c>
      <c r="B49" t="s">
        <v>8120</v>
      </c>
      <c r="C49" t="str">
        <f t="shared" si="0"/>
        <v>Enero</v>
      </c>
      <c r="D49">
        <f t="shared" si="1"/>
        <v>1</v>
      </c>
      <c r="E49" t="s">
        <v>8144</v>
      </c>
      <c r="F49" t="s">
        <v>1</v>
      </c>
      <c r="G49" t="s">
        <v>7879</v>
      </c>
      <c r="H49" t="s">
        <v>7881</v>
      </c>
      <c r="I49" t="s">
        <v>7880</v>
      </c>
      <c r="J49">
        <v>1464</v>
      </c>
      <c r="K49">
        <v>1464</v>
      </c>
      <c r="L49">
        <v>1464</v>
      </c>
      <c r="M49">
        <v>1464</v>
      </c>
      <c r="O49">
        <v>0</v>
      </c>
      <c r="P49">
        <v>0</v>
      </c>
      <c r="Q49">
        <v>0</v>
      </c>
      <c r="R49">
        <v>7.44</v>
      </c>
      <c r="S49" s="71">
        <f t="shared" si="2"/>
        <v>6.58</v>
      </c>
      <c r="T49">
        <f t="shared" si="3"/>
        <v>0.86</v>
      </c>
      <c r="U49" s="71">
        <f t="shared" si="4"/>
        <v>7.44</v>
      </c>
      <c r="V49">
        <v>0</v>
      </c>
      <c r="W49">
        <v>0</v>
      </c>
      <c r="X49">
        <v>7.44</v>
      </c>
      <c r="Y49" s="25" t="s">
        <v>8738</v>
      </c>
      <c r="Z49" t="str">
        <f t="shared" si="5"/>
        <v>menor a 200</v>
      </c>
    </row>
    <row r="50" spans="1:26">
      <c r="A50">
        <v>2022</v>
      </c>
      <c r="B50" t="s">
        <v>8120</v>
      </c>
      <c r="C50" t="str">
        <f t="shared" si="0"/>
        <v>Enero</v>
      </c>
      <c r="D50">
        <f t="shared" si="1"/>
        <v>1</v>
      </c>
      <c r="E50" t="s">
        <v>8144</v>
      </c>
      <c r="F50" t="s">
        <v>1</v>
      </c>
      <c r="G50" t="s">
        <v>7879</v>
      </c>
      <c r="H50" t="s">
        <v>7881</v>
      </c>
      <c r="I50" t="s">
        <v>7880</v>
      </c>
      <c r="J50">
        <v>1465</v>
      </c>
      <c r="K50">
        <v>1465</v>
      </c>
      <c r="L50">
        <v>1465</v>
      </c>
      <c r="M50">
        <v>1465</v>
      </c>
      <c r="O50">
        <v>0</v>
      </c>
      <c r="P50">
        <v>0</v>
      </c>
      <c r="Q50">
        <v>0</v>
      </c>
      <c r="R50">
        <v>7.44</v>
      </c>
      <c r="S50" s="71">
        <f t="shared" si="2"/>
        <v>6.58</v>
      </c>
      <c r="T50">
        <f t="shared" si="3"/>
        <v>0.86</v>
      </c>
      <c r="U50" s="71">
        <f t="shared" si="4"/>
        <v>7.44</v>
      </c>
      <c r="V50">
        <v>0</v>
      </c>
      <c r="W50">
        <v>0</v>
      </c>
      <c r="X50">
        <v>7.44</v>
      </c>
      <c r="Y50" s="25" t="s">
        <v>8738</v>
      </c>
      <c r="Z50" t="str">
        <f t="shared" si="5"/>
        <v>menor a 200</v>
      </c>
    </row>
    <row r="51" spans="1:26">
      <c r="A51">
        <v>2022</v>
      </c>
      <c r="B51" t="s">
        <v>8120</v>
      </c>
      <c r="C51" t="str">
        <f t="shared" si="0"/>
        <v>Enero</v>
      </c>
      <c r="D51">
        <f t="shared" si="1"/>
        <v>1</v>
      </c>
      <c r="E51" t="s">
        <v>8144</v>
      </c>
      <c r="F51" t="s">
        <v>1</v>
      </c>
      <c r="G51" t="s">
        <v>7879</v>
      </c>
      <c r="H51" t="s">
        <v>7881</v>
      </c>
      <c r="I51" t="s">
        <v>7880</v>
      </c>
      <c r="J51">
        <v>1466</v>
      </c>
      <c r="K51">
        <v>1466</v>
      </c>
      <c r="L51">
        <v>1466</v>
      </c>
      <c r="M51">
        <v>1466</v>
      </c>
      <c r="O51">
        <v>0</v>
      </c>
      <c r="P51">
        <v>0</v>
      </c>
      <c r="Q51">
        <v>0</v>
      </c>
      <c r="R51">
        <v>216.65</v>
      </c>
      <c r="S51" s="71">
        <f t="shared" si="2"/>
        <v>191.73</v>
      </c>
      <c r="T51">
        <f t="shared" si="3"/>
        <v>24.92</v>
      </c>
      <c r="U51" s="71">
        <f t="shared" si="4"/>
        <v>216.65</v>
      </c>
      <c r="V51">
        <v>0</v>
      </c>
      <c r="W51">
        <v>0</v>
      </c>
      <c r="X51">
        <v>216.65</v>
      </c>
      <c r="Y51" s="25" t="s">
        <v>8738</v>
      </c>
      <c r="Z51" t="str">
        <f t="shared" si="5"/>
        <v>mayor a 200</v>
      </c>
    </row>
    <row r="52" spans="1:26">
      <c r="A52">
        <v>2022</v>
      </c>
      <c r="B52" t="s">
        <v>8120</v>
      </c>
      <c r="C52" t="str">
        <f t="shared" si="0"/>
        <v>Enero</v>
      </c>
      <c r="D52">
        <f t="shared" si="1"/>
        <v>1</v>
      </c>
      <c r="E52" t="s">
        <v>8128</v>
      </c>
      <c r="F52" t="s">
        <v>1</v>
      </c>
      <c r="G52" t="s">
        <v>7879</v>
      </c>
      <c r="H52" t="s">
        <v>7881</v>
      </c>
      <c r="I52" t="s">
        <v>7880</v>
      </c>
      <c r="J52">
        <v>1468</v>
      </c>
      <c r="K52">
        <v>1468</v>
      </c>
      <c r="L52">
        <v>1468</v>
      </c>
      <c r="M52">
        <v>1468</v>
      </c>
      <c r="O52">
        <v>0</v>
      </c>
      <c r="P52">
        <v>0</v>
      </c>
      <c r="Q52">
        <v>0</v>
      </c>
      <c r="R52">
        <v>22.71</v>
      </c>
      <c r="S52" s="71">
        <f t="shared" si="2"/>
        <v>20.100000000000001</v>
      </c>
      <c r="T52">
        <f t="shared" si="3"/>
        <v>2.61</v>
      </c>
      <c r="U52" s="71">
        <f t="shared" si="4"/>
        <v>22.71</v>
      </c>
      <c r="V52">
        <v>0</v>
      </c>
      <c r="W52">
        <v>0</v>
      </c>
      <c r="X52">
        <v>22.71</v>
      </c>
      <c r="Y52" s="25" t="s">
        <v>8738</v>
      </c>
      <c r="Z52" t="str">
        <f t="shared" si="5"/>
        <v>menor a 200</v>
      </c>
    </row>
    <row r="53" spans="1:26">
      <c r="A53">
        <v>2022</v>
      </c>
      <c r="B53" t="s">
        <v>8120</v>
      </c>
      <c r="C53" t="str">
        <f t="shared" si="0"/>
        <v>Enero</v>
      </c>
      <c r="D53">
        <f t="shared" si="1"/>
        <v>1</v>
      </c>
      <c r="E53" t="s">
        <v>8128</v>
      </c>
      <c r="F53" t="s">
        <v>1</v>
      </c>
      <c r="G53" t="s">
        <v>7879</v>
      </c>
      <c r="H53" t="s">
        <v>7881</v>
      </c>
      <c r="I53" t="s">
        <v>7880</v>
      </c>
      <c r="J53">
        <v>1469</v>
      </c>
      <c r="K53">
        <v>1469</v>
      </c>
      <c r="L53">
        <v>1469</v>
      </c>
      <c r="M53">
        <v>1469</v>
      </c>
      <c r="O53">
        <v>0</v>
      </c>
      <c r="P53">
        <v>0</v>
      </c>
      <c r="Q53">
        <v>0</v>
      </c>
      <c r="R53">
        <v>14.87</v>
      </c>
      <c r="S53" s="71">
        <f t="shared" si="2"/>
        <v>13.16</v>
      </c>
      <c r="T53">
        <f t="shared" si="3"/>
        <v>1.71</v>
      </c>
      <c r="U53" s="71">
        <f t="shared" si="4"/>
        <v>14.87</v>
      </c>
      <c r="V53">
        <v>0</v>
      </c>
      <c r="W53">
        <v>0</v>
      </c>
      <c r="X53">
        <v>14.87</v>
      </c>
      <c r="Y53" s="25" t="s">
        <v>8738</v>
      </c>
      <c r="Z53" t="str">
        <f t="shared" si="5"/>
        <v>menor a 200</v>
      </c>
    </row>
    <row r="54" spans="1:26">
      <c r="A54">
        <v>2022</v>
      </c>
      <c r="B54" t="s">
        <v>8120</v>
      </c>
      <c r="C54" t="str">
        <f t="shared" si="0"/>
        <v>Enero</v>
      </c>
      <c r="D54">
        <f t="shared" si="1"/>
        <v>1</v>
      </c>
      <c r="E54" t="s">
        <v>8128</v>
      </c>
      <c r="F54" t="s">
        <v>1</v>
      </c>
      <c r="G54" t="s">
        <v>7879</v>
      </c>
      <c r="H54" t="s">
        <v>7881</v>
      </c>
      <c r="I54" t="s">
        <v>7880</v>
      </c>
      <c r="J54">
        <v>1470</v>
      </c>
      <c r="K54">
        <v>1470</v>
      </c>
      <c r="L54">
        <v>1470</v>
      </c>
      <c r="M54">
        <v>1470</v>
      </c>
      <c r="O54">
        <v>0</v>
      </c>
      <c r="P54">
        <v>0</v>
      </c>
      <c r="Q54">
        <v>0</v>
      </c>
      <c r="R54">
        <v>10.5</v>
      </c>
      <c r="S54" s="71">
        <f t="shared" si="2"/>
        <v>9.2899999999999991</v>
      </c>
      <c r="T54">
        <f t="shared" si="3"/>
        <v>1.21</v>
      </c>
      <c r="U54" s="71">
        <f t="shared" si="4"/>
        <v>10.5</v>
      </c>
      <c r="V54">
        <v>0</v>
      </c>
      <c r="W54">
        <v>0</v>
      </c>
      <c r="X54">
        <v>10.5</v>
      </c>
      <c r="Y54" s="25" t="s">
        <v>8738</v>
      </c>
      <c r="Z54" t="str">
        <f t="shared" si="5"/>
        <v>menor a 200</v>
      </c>
    </row>
    <row r="55" spans="1:26">
      <c r="A55">
        <v>2022</v>
      </c>
      <c r="B55" t="s">
        <v>8120</v>
      </c>
      <c r="C55" t="str">
        <f t="shared" si="0"/>
        <v>Enero</v>
      </c>
      <c r="D55">
        <f t="shared" si="1"/>
        <v>1</v>
      </c>
      <c r="E55" t="s">
        <v>8128</v>
      </c>
      <c r="F55" t="s">
        <v>1</v>
      </c>
      <c r="G55" t="s">
        <v>7879</v>
      </c>
      <c r="H55" t="s">
        <v>7881</v>
      </c>
      <c r="I55" t="s">
        <v>7880</v>
      </c>
      <c r="J55">
        <v>1471</v>
      </c>
      <c r="K55">
        <v>1471</v>
      </c>
      <c r="L55">
        <v>1471</v>
      </c>
      <c r="M55">
        <v>1471</v>
      </c>
      <c r="O55">
        <v>0</v>
      </c>
      <c r="P55">
        <v>0</v>
      </c>
      <c r="Q55">
        <v>0</v>
      </c>
      <c r="R55">
        <v>7.44</v>
      </c>
      <c r="S55" s="71">
        <f t="shared" si="2"/>
        <v>6.58</v>
      </c>
      <c r="T55">
        <f t="shared" si="3"/>
        <v>0.86</v>
      </c>
      <c r="U55" s="71">
        <f t="shared" si="4"/>
        <v>7.44</v>
      </c>
      <c r="V55">
        <v>0</v>
      </c>
      <c r="W55">
        <v>0</v>
      </c>
      <c r="X55">
        <v>7.44</v>
      </c>
      <c r="Y55" s="25" t="s">
        <v>8738</v>
      </c>
      <c r="Z55" t="str">
        <f t="shared" si="5"/>
        <v>menor a 200</v>
      </c>
    </row>
    <row r="56" spans="1:26">
      <c r="A56">
        <v>2022</v>
      </c>
      <c r="B56" t="s">
        <v>8120</v>
      </c>
      <c r="C56" t="str">
        <f t="shared" si="0"/>
        <v>Enero</v>
      </c>
      <c r="D56">
        <f t="shared" si="1"/>
        <v>1</v>
      </c>
      <c r="E56" t="s">
        <v>8128</v>
      </c>
      <c r="F56" t="s">
        <v>1</v>
      </c>
      <c r="G56" t="s">
        <v>7879</v>
      </c>
      <c r="H56" t="s">
        <v>7881</v>
      </c>
      <c r="I56" t="s">
        <v>7880</v>
      </c>
      <c r="J56">
        <v>1472</v>
      </c>
      <c r="K56">
        <v>1472</v>
      </c>
      <c r="L56">
        <v>1472</v>
      </c>
      <c r="M56">
        <v>1472</v>
      </c>
      <c r="O56">
        <v>0</v>
      </c>
      <c r="P56">
        <v>0</v>
      </c>
      <c r="Q56">
        <v>0</v>
      </c>
      <c r="R56">
        <v>232.83</v>
      </c>
      <c r="S56" s="71">
        <f t="shared" si="2"/>
        <v>206.04</v>
      </c>
      <c r="T56">
        <f t="shared" si="3"/>
        <v>26.79</v>
      </c>
      <c r="U56" s="71">
        <f t="shared" si="4"/>
        <v>232.83</v>
      </c>
      <c r="V56">
        <v>0</v>
      </c>
      <c r="W56">
        <v>0</v>
      </c>
      <c r="X56">
        <v>232.83</v>
      </c>
      <c r="Y56" s="25" t="s">
        <v>8738</v>
      </c>
      <c r="Z56" t="str">
        <f t="shared" si="5"/>
        <v>mayor a 200</v>
      </c>
    </row>
    <row r="57" spans="1:26">
      <c r="A57">
        <v>2022</v>
      </c>
      <c r="B57" t="s">
        <v>8120</v>
      </c>
      <c r="C57" t="str">
        <f t="shared" si="0"/>
        <v>Enero</v>
      </c>
      <c r="D57">
        <f t="shared" si="1"/>
        <v>1</v>
      </c>
      <c r="E57" t="s">
        <v>8128</v>
      </c>
      <c r="F57" t="s">
        <v>1</v>
      </c>
      <c r="G57" t="s">
        <v>7879</v>
      </c>
      <c r="H57" t="s">
        <v>7881</v>
      </c>
      <c r="I57" t="s">
        <v>7880</v>
      </c>
      <c r="J57">
        <v>1473</v>
      </c>
      <c r="K57">
        <v>1473</v>
      </c>
      <c r="L57">
        <v>1473</v>
      </c>
      <c r="M57">
        <v>1473</v>
      </c>
      <c r="O57">
        <v>0</v>
      </c>
      <c r="P57">
        <v>0</v>
      </c>
      <c r="Q57">
        <v>0</v>
      </c>
      <c r="R57">
        <v>61</v>
      </c>
      <c r="S57" s="71">
        <f t="shared" si="2"/>
        <v>53.98</v>
      </c>
      <c r="T57">
        <f t="shared" si="3"/>
        <v>7.02</v>
      </c>
      <c r="U57" s="71">
        <f t="shared" si="4"/>
        <v>61</v>
      </c>
      <c r="V57">
        <v>0</v>
      </c>
      <c r="W57">
        <v>0</v>
      </c>
      <c r="X57">
        <v>61</v>
      </c>
      <c r="Y57" s="25" t="s">
        <v>8738</v>
      </c>
      <c r="Z57" t="str">
        <f t="shared" si="5"/>
        <v>menor a 200</v>
      </c>
    </row>
    <row r="58" spans="1:26">
      <c r="A58">
        <v>2022</v>
      </c>
      <c r="B58" t="s">
        <v>8120</v>
      </c>
      <c r="C58" t="str">
        <f t="shared" si="0"/>
        <v>Enero</v>
      </c>
      <c r="D58">
        <f t="shared" si="1"/>
        <v>1</v>
      </c>
      <c r="E58" t="s">
        <v>8128</v>
      </c>
      <c r="F58" t="s">
        <v>1</v>
      </c>
      <c r="G58" t="s">
        <v>7879</v>
      </c>
      <c r="H58" t="s">
        <v>7881</v>
      </c>
      <c r="I58" t="s">
        <v>7880</v>
      </c>
      <c r="J58">
        <v>1474</v>
      </c>
      <c r="K58">
        <v>1474</v>
      </c>
      <c r="L58">
        <v>1474</v>
      </c>
      <c r="M58">
        <v>1474</v>
      </c>
      <c r="O58">
        <v>0</v>
      </c>
      <c r="P58">
        <v>0</v>
      </c>
      <c r="Q58">
        <v>0</v>
      </c>
      <c r="R58">
        <v>50.62</v>
      </c>
      <c r="S58" s="71">
        <f t="shared" si="2"/>
        <v>44.8</v>
      </c>
      <c r="T58">
        <f t="shared" si="3"/>
        <v>5.82</v>
      </c>
      <c r="U58" s="71">
        <f t="shared" si="4"/>
        <v>50.62</v>
      </c>
      <c r="V58">
        <v>0</v>
      </c>
      <c r="W58">
        <v>0</v>
      </c>
      <c r="X58">
        <v>50.62</v>
      </c>
      <c r="Y58" s="25" t="s">
        <v>8738</v>
      </c>
      <c r="Z58" t="str">
        <f t="shared" si="5"/>
        <v>menor a 200</v>
      </c>
    </row>
    <row r="59" spans="1:26">
      <c r="A59">
        <v>2022</v>
      </c>
      <c r="B59" t="s">
        <v>8120</v>
      </c>
      <c r="C59" t="str">
        <f t="shared" si="0"/>
        <v>Enero</v>
      </c>
      <c r="D59">
        <f t="shared" si="1"/>
        <v>1</v>
      </c>
      <c r="E59" t="s">
        <v>8129</v>
      </c>
      <c r="F59" t="s">
        <v>1</v>
      </c>
      <c r="G59" t="s">
        <v>7879</v>
      </c>
      <c r="H59" t="s">
        <v>7881</v>
      </c>
      <c r="I59" t="s">
        <v>7880</v>
      </c>
      <c r="J59">
        <v>1475</v>
      </c>
      <c r="K59">
        <v>1475</v>
      </c>
      <c r="L59">
        <v>1475</v>
      </c>
      <c r="M59">
        <v>1475</v>
      </c>
      <c r="O59">
        <v>0</v>
      </c>
      <c r="P59">
        <v>0</v>
      </c>
      <c r="Q59">
        <v>0</v>
      </c>
      <c r="R59">
        <v>56.96</v>
      </c>
      <c r="S59" s="71">
        <f t="shared" si="2"/>
        <v>50.41</v>
      </c>
      <c r="T59">
        <f t="shared" si="3"/>
        <v>6.55</v>
      </c>
      <c r="U59" s="71">
        <f t="shared" si="4"/>
        <v>56.96</v>
      </c>
      <c r="V59">
        <v>0</v>
      </c>
      <c r="W59">
        <v>0</v>
      </c>
      <c r="X59">
        <v>56.96</v>
      </c>
      <c r="Y59" s="25" t="s">
        <v>8738</v>
      </c>
      <c r="Z59" t="str">
        <f t="shared" si="5"/>
        <v>menor a 200</v>
      </c>
    </row>
    <row r="60" spans="1:26">
      <c r="A60">
        <v>2022</v>
      </c>
      <c r="B60" t="s">
        <v>8120</v>
      </c>
      <c r="C60" t="str">
        <f t="shared" si="0"/>
        <v>Enero</v>
      </c>
      <c r="D60">
        <f t="shared" si="1"/>
        <v>1</v>
      </c>
      <c r="E60" t="s">
        <v>8129</v>
      </c>
      <c r="F60" t="s">
        <v>1</v>
      </c>
      <c r="G60" t="s">
        <v>7879</v>
      </c>
      <c r="H60" t="s">
        <v>7881</v>
      </c>
      <c r="I60" t="s">
        <v>7880</v>
      </c>
      <c r="J60">
        <v>1476</v>
      </c>
      <c r="K60">
        <v>1476</v>
      </c>
      <c r="L60">
        <v>1476</v>
      </c>
      <c r="M60">
        <v>1476</v>
      </c>
      <c r="O60">
        <v>0</v>
      </c>
      <c r="P60">
        <v>0</v>
      </c>
      <c r="Q60">
        <v>0</v>
      </c>
      <c r="R60">
        <v>26.16</v>
      </c>
      <c r="S60" s="71">
        <f t="shared" si="2"/>
        <v>23.15</v>
      </c>
      <c r="T60">
        <f t="shared" si="3"/>
        <v>3.01</v>
      </c>
      <c r="U60" s="71">
        <f t="shared" si="4"/>
        <v>26.16</v>
      </c>
      <c r="V60">
        <v>0</v>
      </c>
      <c r="W60">
        <v>0</v>
      </c>
      <c r="X60">
        <v>26.16</v>
      </c>
      <c r="Y60" s="25" t="s">
        <v>8738</v>
      </c>
      <c r="Z60" t="str">
        <f t="shared" si="5"/>
        <v>menor a 200</v>
      </c>
    </row>
    <row r="61" spans="1:26">
      <c r="A61">
        <v>2022</v>
      </c>
      <c r="B61" t="s">
        <v>8120</v>
      </c>
      <c r="C61" t="str">
        <f t="shared" si="0"/>
        <v>Enero</v>
      </c>
      <c r="D61">
        <f t="shared" si="1"/>
        <v>1</v>
      </c>
      <c r="E61" t="s">
        <v>8129</v>
      </c>
      <c r="F61" t="s">
        <v>1</v>
      </c>
      <c r="G61" t="s">
        <v>7879</v>
      </c>
      <c r="H61" t="s">
        <v>7881</v>
      </c>
      <c r="I61" t="s">
        <v>7880</v>
      </c>
      <c r="J61">
        <v>1477</v>
      </c>
      <c r="K61">
        <v>1477</v>
      </c>
      <c r="L61">
        <v>1477</v>
      </c>
      <c r="M61">
        <v>1477</v>
      </c>
      <c r="O61">
        <v>0</v>
      </c>
      <c r="P61">
        <v>0</v>
      </c>
      <c r="Q61">
        <v>0</v>
      </c>
      <c r="R61">
        <v>42</v>
      </c>
      <c r="S61" s="71">
        <f t="shared" si="2"/>
        <v>37.17</v>
      </c>
      <c r="T61">
        <f t="shared" si="3"/>
        <v>4.83</v>
      </c>
      <c r="U61" s="71">
        <f t="shared" si="4"/>
        <v>42</v>
      </c>
      <c r="V61">
        <v>0</v>
      </c>
      <c r="W61">
        <v>0</v>
      </c>
      <c r="X61">
        <v>42</v>
      </c>
      <c r="Y61" s="25" t="s">
        <v>8738</v>
      </c>
      <c r="Z61" t="str">
        <f t="shared" si="5"/>
        <v>menor a 200</v>
      </c>
    </row>
    <row r="62" spans="1:26">
      <c r="A62">
        <v>2022</v>
      </c>
      <c r="B62" t="s">
        <v>8120</v>
      </c>
      <c r="C62" t="str">
        <f t="shared" si="0"/>
        <v>Enero</v>
      </c>
      <c r="D62">
        <f t="shared" si="1"/>
        <v>1</v>
      </c>
      <c r="E62" t="s">
        <v>8129</v>
      </c>
      <c r="F62" t="s">
        <v>1</v>
      </c>
      <c r="G62" t="s">
        <v>7879</v>
      </c>
      <c r="H62" t="s">
        <v>7881</v>
      </c>
      <c r="I62" t="s">
        <v>7880</v>
      </c>
      <c r="J62">
        <v>1478</v>
      </c>
      <c r="K62">
        <v>1478</v>
      </c>
      <c r="L62">
        <v>1478</v>
      </c>
      <c r="M62">
        <v>1478</v>
      </c>
      <c r="O62">
        <v>0</v>
      </c>
      <c r="P62">
        <v>0</v>
      </c>
      <c r="Q62">
        <v>0</v>
      </c>
      <c r="R62">
        <v>21</v>
      </c>
      <c r="S62" s="71">
        <f t="shared" si="2"/>
        <v>18.579999999999998</v>
      </c>
      <c r="T62">
        <f t="shared" si="3"/>
        <v>2.42</v>
      </c>
      <c r="U62" s="71">
        <f t="shared" si="4"/>
        <v>21</v>
      </c>
      <c r="V62">
        <v>0</v>
      </c>
      <c r="W62">
        <v>0</v>
      </c>
      <c r="X62">
        <v>21</v>
      </c>
      <c r="Y62" s="25" t="s">
        <v>8738</v>
      </c>
      <c r="Z62" t="str">
        <f t="shared" si="5"/>
        <v>menor a 200</v>
      </c>
    </row>
    <row r="63" spans="1:26">
      <c r="A63">
        <v>2022</v>
      </c>
      <c r="B63" t="s">
        <v>8120</v>
      </c>
      <c r="C63" t="str">
        <f t="shared" si="0"/>
        <v>Enero</v>
      </c>
      <c r="D63">
        <f t="shared" si="1"/>
        <v>1</v>
      </c>
      <c r="E63" t="s">
        <v>8129</v>
      </c>
      <c r="F63" t="s">
        <v>1</v>
      </c>
      <c r="G63" t="s">
        <v>7879</v>
      </c>
      <c r="H63" t="s">
        <v>7881</v>
      </c>
      <c r="I63" t="s">
        <v>7880</v>
      </c>
      <c r="J63">
        <v>1479</v>
      </c>
      <c r="K63">
        <v>1479</v>
      </c>
      <c r="L63">
        <v>1479</v>
      </c>
      <c r="M63">
        <v>1479</v>
      </c>
      <c r="O63">
        <v>0</v>
      </c>
      <c r="P63">
        <v>0</v>
      </c>
      <c r="Q63">
        <v>0</v>
      </c>
      <c r="R63">
        <v>10.5</v>
      </c>
      <c r="S63" s="71">
        <f t="shared" si="2"/>
        <v>9.2899999999999991</v>
      </c>
      <c r="T63">
        <f t="shared" si="3"/>
        <v>1.21</v>
      </c>
      <c r="U63" s="71">
        <f t="shared" si="4"/>
        <v>10.5</v>
      </c>
      <c r="V63">
        <v>0</v>
      </c>
      <c r="W63">
        <v>0</v>
      </c>
      <c r="X63">
        <v>10.5</v>
      </c>
      <c r="Y63" s="25" t="s">
        <v>8738</v>
      </c>
      <c r="Z63" t="str">
        <f t="shared" si="5"/>
        <v>menor a 200</v>
      </c>
    </row>
    <row r="64" spans="1:26">
      <c r="A64">
        <v>2022</v>
      </c>
      <c r="B64" t="s">
        <v>8120</v>
      </c>
      <c r="C64" t="str">
        <f t="shared" si="0"/>
        <v>Enero</v>
      </c>
      <c r="D64">
        <f t="shared" si="1"/>
        <v>1</v>
      </c>
      <c r="E64" t="s">
        <v>8129</v>
      </c>
      <c r="F64" t="s">
        <v>1</v>
      </c>
      <c r="G64" t="s">
        <v>7879</v>
      </c>
      <c r="H64" t="s">
        <v>7881</v>
      </c>
      <c r="I64" t="s">
        <v>7880</v>
      </c>
      <c r="J64">
        <v>1480</v>
      </c>
      <c r="K64">
        <v>1480</v>
      </c>
      <c r="L64">
        <v>1480</v>
      </c>
      <c r="M64">
        <v>1480</v>
      </c>
      <c r="O64">
        <v>0</v>
      </c>
      <c r="P64">
        <v>0</v>
      </c>
      <c r="Q64">
        <v>0</v>
      </c>
      <c r="R64">
        <v>7.44</v>
      </c>
      <c r="S64" s="71">
        <f t="shared" si="2"/>
        <v>6.58</v>
      </c>
      <c r="T64">
        <f t="shared" si="3"/>
        <v>0.86</v>
      </c>
      <c r="U64" s="71">
        <f t="shared" si="4"/>
        <v>7.44</v>
      </c>
      <c r="V64">
        <v>0</v>
      </c>
      <c r="W64">
        <v>0</v>
      </c>
      <c r="X64">
        <v>7.44</v>
      </c>
      <c r="Y64" s="25" t="s">
        <v>8738</v>
      </c>
      <c r="Z64" t="str">
        <f t="shared" si="5"/>
        <v>menor a 200</v>
      </c>
    </row>
    <row r="65" spans="1:26">
      <c r="A65">
        <v>2022</v>
      </c>
      <c r="B65" t="s">
        <v>8120</v>
      </c>
      <c r="C65" t="str">
        <f t="shared" si="0"/>
        <v>Enero</v>
      </c>
      <c r="D65">
        <f t="shared" si="1"/>
        <v>1</v>
      </c>
      <c r="E65" t="s">
        <v>8129</v>
      </c>
      <c r="F65" t="s">
        <v>1</v>
      </c>
      <c r="G65" t="s">
        <v>7879</v>
      </c>
      <c r="H65" t="s">
        <v>7881</v>
      </c>
      <c r="I65" t="s">
        <v>7880</v>
      </c>
      <c r="J65">
        <v>1481</v>
      </c>
      <c r="K65">
        <v>1481</v>
      </c>
      <c r="L65">
        <v>1481</v>
      </c>
      <c r="M65">
        <v>1481</v>
      </c>
      <c r="O65">
        <v>0</v>
      </c>
      <c r="P65">
        <v>0</v>
      </c>
      <c r="Q65">
        <v>0</v>
      </c>
      <c r="R65">
        <v>63</v>
      </c>
      <c r="S65" s="71">
        <f t="shared" si="2"/>
        <v>55.75</v>
      </c>
      <c r="T65">
        <f t="shared" si="3"/>
        <v>7.25</v>
      </c>
      <c r="U65" s="71">
        <f t="shared" si="4"/>
        <v>63</v>
      </c>
      <c r="V65">
        <v>0</v>
      </c>
      <c r="W65">
        <v>0</v>
      </c>
      <c r="X65">
        <v>63</v>
      </c>
      <c r="Y65" s="25" t="s">
        <v>8738</v>
      </c>
      <c r="Z65" t="str">
        <f t="shared" si="5"/>
        <v>menor a 200</v>
      </c>
    </row>
    <row r="66" spans="1:26">
      <c r="A66">
        <v>2022</v>
      </c>
      <c r="B66" t="s">
        <v>8120</v>
      </c>
      <c r="C66" t="str">
        <f t="shared" ref="C66:C129" si="6">REPLACE(B66,2,6,"nero")</f>
        <v>Enero</v>
      </c>
      <c r="D66">
        <f t="shared" ref="D66:D129" si="7">MONTH(E66)</f>
        <v>1</v>
      </c>
      <c r="E66" t="s">
        <v>8129</v>
      </c>
      <c r="F66" t="s">
        <v>1</v>
      </c>
      <c r="G66" t="s">
        <v>7879</v>
      </c>
      <c r="H66" t="s">
        <v>7881</v>
      </c>
      <c r="I66" t="s">
        <v>7880</v>
      </c>
      <c r="J66">
        <v>1482</v>
      </c>
      <c r="K66">
        <v>1482</v>
      </c>
      <c r="L66">
        <v>1482</v>
      </c>
      <c r="M66">
        <v>1482</v>
      </c>
      <c r="O66">
        <v>0</v>
      </c>
      <c r="P66">
        <v>0</v>
      </c>
      <c r="Q66">
        <v>0</v>
      </c>
      <c r="R66">
        <v>43.5</v>
      </c>
      <c r="S66" s="71">
        <f t="shared" ref="S66:S129" si="8">ROUND(R66/1.13,2)</f>
        <v>38.5</v>
      </c>
      <c r="T66">
        <f t="shared" ref="T66:T129" si="9">ROUND(S66*0.13,2)</f>
        <v>5.01</v>
      </c>
      <c r="U66" s="71">
        <f t="shared" ref="U66:U129" si="10">ROUND(S66+T66,2)</f>
        <v>43.51</v>
      </c>
      <c r="V66">
        <v>0</v>
      </c>
      <c r="W66">
        <v>0</v>
      </c>
      <c r="X66">
        <v>43.5</v>
      </c>
      <c r="Y66" s="25" t="s">
        <v>8738</v>
      </c>
      <c r="Z66" t="str">
        <f t="shared" ref="Z66:Z129" si="11">IF(U66&lt;=200,"menor a 200","mayor a 200")</f>
        <v>menor a 200</v>
      </c>
    </row>
    <row r="67" spans="1:26">
      <c r="A67">
        <v>2022</v>
      </c>
      <c r="B67" t="s">
        <v>8120</v>
      </c>
      <c r="C67" t="str">
        <f t="shared" si="6"/>
        <v>Enero</v>
      </c>
      <c r="D67">
        <f t="shared" si="7"/>
        <v>1</v>
      </c>
      <c r="E67" t="s">
        <v>8129</v>
      </c>
      <c r="F67" t="s">
        <v>1</v>
      </c>
      <c r="G67" t="s">
        <v>7879</v>
      </c>
      <c r="H67" t="s">
        <v>7881</v>
      </c>
      <c r="I67" t="s">
        <v>7880</v>
      </c>
      <c r="J67">
        <v>1483</v>
      </c>
      <c r="K67">
        <v>1483</v>
      </c>
      <c r="L67">
        <v>1483</v>
      </c>
      <c r="M67">
        <v>1483</v>
      </c>
      <c r="O67">
        <v>0</v>
      </c>
      <c r="P67">
        <v>0</v>
      </c>
      <c r="Q67">
        <v>0</v>
      </c>
      <c r="R67">
        <v>38.26</v>
      </c>
      <c r="S67" s="71">
        <f t="shared" si="8"/>
        <v>33.86</v>
      </c>
      <c r="T67">
        <f t="shared" si="9"/>
        <v>4.4000000000000004</v>
      </c>
      <c r="U67" s="71">
        <f t="shared" si="10"/>
        <v>38.26</v>
      </c>
      <c r="V67">
        <v>0</v>
      </c>
      <c r="W67">
        <v>0</v>
      </c>
      <c r="X67">
        <v>38.26</v>
      </c>
      <c r="Y67" s="25" t="s">
        <v>8738</v>
      </c>
      <c r="Z67" t="str">
        <f t="shared" si="11"/>
        <v>menor a 200</v>
      </c>
    </row>
    <row r="68" spans="1:26">
      <c r="A68">
        <v>2022</v>
      </c>
      <c r="B68" t="s">
        <v>8120</v>
      </c>
      <c r="C68" t="str">
        <f t="shared" si="6"/>
        <v>Enero</v>
      </c>
      <c r="D68">
        <f t="shared" si="7"/>
        <v>1</v>
      </c>
      <c r="E68" t="s">
        <v>8129</v>
      </c>
      <c r="F68" t="s">
        <v>1</v>
      </c>
      <c r="G68" t="s">
        <v>7879</v>
      </c>
      <c r="H68" t="s">
        <v>7881</v>
      </c>
      <c r="I68" t="s">
        <v>7880</v>
      </c>
      <c r="J68">
        <v>1484</v>
      </c>
      <c r="K68">
        <v>1484</v>
      </c>
      <c r="L68">
        <v>1484</v>
      </c>
      <c r="M68">
        <v>1484</v>
      </c>
      <c r="O68">
        <v>0</v>
      </c>
      <c r="P68">
        <v>0</v>
      </c>
      <c r="Q68">
        <v>0</v>
      </c>
      <c r="R68">
        <v>61.02</v>
      </c>
      <c r="S68" s="71">
        <f t="shared" si="8"/>
        <v>54</v>
      </c>
      <c r="T68">
        <f t="shared" si="9"/>
        <v>7.02</v>
      </c>
      <c r="U68" s="71">
        <f t="shared" si="10"/>
        <v>61.02</v>
      </c>
      <c r="V68">
        <v>0</v>
      </c>
      <c r="W68">
        <v>0</v>
      </c>
      <c r="X68">
        <v>61.02</v>
      </c>
      <c r="Y68" s="25" t="s">
        <v>8738</v>
      </c>
      <c r="Z68" t="str">
        <f t="shared" si="11"/>
        <v>menor a 200</v>
      </c>
    </row>
    <row r="69" spans="1:26">
      <c r="A69">
        <v>2022</v>
      </c>
      <c r="B69" t="s">
        <v>8120</v>
      </c>
      <c r="C69" t="str">
        <f t="shared" si="6"/>
        <v>Enero</v>
      </c>
      <c r="D69">
        <f t="shared" si="7"/>
        <v>1</v>
      </c>
      <c r="E69" t="s">
        <v>8129</v>
      </c>
      <c r="F69" t="s">
        <v>1</v>
      </c>
      <c r="G69" t="s">
        <v>7879</v>
      </c>
      <c r="H69" t="s">
        <v>7881</v>
      </c>
      <c r="I69" t="s">
        <v>7880</v>
      </c>
      <c r="J69">
        <v>1485</v>
      </c>
      <c r="K69">
        <v>1485</v>
      </c>
      <c r="L69">
        <v>1485</v>
      </c>
      <c r="M69">
        <v>1485</v>
      </c>
      <c r="O69">
        <v>0</v>
      </c>
      <c r="P69">
        <v>0</v>
      </c>
      <c r="Q69">
        <v>0</v>
      </c>
      <c r="R69">
        <v>25.32</v>
      </c>
      <c r="S69" s="71">
        <f t="shared" si="8"/>
        <v>22.41</v>
      </c>
      <c r="T69">
        <f t="shared" si="9"/>
        <v>2.91</v>
      </c>
      <c r="U69" s="71">
        <f t="shared" si="10"/>
        <v>25.32</v>
      </c>
      <c r="V69">
        <v>0</v>
      </c>
      <c r="W69">
        <v>0</v>
      </c>
      <c r="X69">
        <v>25.32</v>
      </c>
      <c r="Y69" s="25" t="s">
        <v>8738</v>
      </c>
      <c r="Z69" t="str">
        <f t="shared" si="11"/>
        <v>menor a 200</v>
      </c>
    </row>
    <row r="70" spans="1:26">
      <c r="A70">
        <v>2022</v>
      </c>
      <c r="B70" t="s">
        <v>8120</v>
      </c>
      <c r="C70" t="str">
        <f t="shared" si="6"/>
        <v>Enero</v>
      </c>
      <c r="D70">
        <f t="shared" si="7"/>
        <v>1</v>
      </c>
      <c r="E70" t="s">
        <v>8130</v>
      </c>
      <c r="F70" t="s">
        <v>1</v>
      </c>
      <c r="G70" t="s">
        <v>7879</v>
      </c>
      <c r="H70" t="s">
        <v>7881</v>
      </c>
      <c r="I70" t="s">
        <v>7880</v>
      </c>
      <c r="J70">
        <v>1486</v>
      </c>
      <c r="K70">
        <v>1486</v>
      </c>
      <c r="L70">
        <v>1486</v>
      </c>
      <c r="M70">
        <v>1486</v>
      </c>
      <c r="O70">
        <v>0</v>
      </c>
      <c r="P70">
        <v>0</v>
      </c>
      <c r="Q70">
        <v>0</v>
      </c>
      <c r="R70">
        <v>320.76</v>
      </c>
      <c r="S70" s="71">
        <f t="shared" si="8"/>
        <v>283.86</v>
      </c>
      <c r="T70">
        <f t="shared" si="9"/>
        <v>36.9</v>
      </c>
      <c r="U70" s="71">
        <f t="shared" si="10"/>
        <v>320.76</v>
      </c>
      <c r="V70">
        <v>0</v>
      </c>
      <c r="W70">
        <v>0</v>
      </c>
      <c r="X70">
        <v>320.76</v>
      </c>
      <c r="Y70" s="25" t="s">
        <v>8738</v>
      </c>
      <c r="Z70" t="str">
        <f t="shared" si="11"/>
        <v>mayor a 200</v>
      </c>
    </row>
    <row r="71" spans="1:26">
      <c r="A71">
        <v>2022</v>
      </c>
      <c r="B71" t="s">
        <v>8120</v>
      </c>
      <c r="C71" t="str">
        <f t="shared" si="6"/>
        <v>Enero</v>
      </c>
      <c r="D71">
        <f t="shared" si="7"/>
        <v>1</v>
      </c>
      <c r="E71" t="s">
        <v>8130</v>
      </c>
      <c r="F71" t="s">
        <v>1</v>
      </c>
      <c r="G71" t="s">
        <v>7879</v>
      </c>
      <c r="H71" t="s">
        <v>7881</v>
      </c>
      <c r="I71" t="s">
        <v>7880</v>
      </c>
      <c r="J71">
        <v>1487</v>
      </c>
      <c r="K71">
        <v>1487</v>
      </c>
      <c r="L71">
        <v>1487</v>
      </c>
      <c r="M71">
        <v>1487</v>
      </c>
      <c r="O71">
        <v>0</v>
      </c>
      <c r="P71">
        <v>0</v>
      </c>
      <c r="Q71">
        <v>0</v>
      </c>
      <c r="R71">
        <v>42</v>
      </c>
      <c r="S71" s="71">
        <f t="shared" si="8"/>
        <v>37.17</v>
      </c>
      <c r="T71">
        <f t="shared" si="9"/>
        <v>4.83</v>
      </c>
      <c r="U71" s="71">
        <f t="shared" si="10"/>
        <v>42</v>
      </c>
      <c r="V71">
        <v>0</v>
      </c>
      <c r="W71">
        <v>0</v>
      </c>
      <c r="X71">
        <v>42</v>
      </c>
      <c r="Y71" s="25" t="s">
        <v>8738</v>
      </c>
      <c r="Z71" t="str">
        <f t="shared" si="11"/>
        <v>menor a 200</v>
      </c>
    </row>
    <row r="72" spans="1:26">
      <c r="A72">
        <v>2022</v>
      </c>
      <c r="B72" t="s">
        <v>8120</v>
      </c>
      <c r="C72" t="str">
        <f t="shared" si="6"/>
        <v>Enero</v>
      </c>
      <c r="D72">
        <f t="shared" si="7"/>
        <v>1</v>
      </c>
      <c r="E72" t="s">
        <v>8130</v>
      </c>
      <c r="F72" t="s">
        <v>1</v>
      </c>
      <c r="G72" t="s">
        <v>7879</v>
      </c>
      <c r="H72" t="s">
        <v>7881</v>
      </c>
      <c r="I72" t="s">
        <v>7880</v>
      </c>
      <c r="J72">
        <v>1488</v>
      </c>
      <c r="K72">
        <v>1488</v>
      </c>
      <c r="L72">
        <v>1488</v>
      </c>
      <c r="M72">
        <v>1488</v>
      </c>
      <c r="O72">
        <v>0</v>
      </c>
      <c r="P72">
        <v>0</v>
      </c>
      <c r="Q72">
        <v>0</v>
      </c>
      <c r="R72">
        <v>21</v>
      </c>
      <c r="S72" s="71">
        <f t="shared" si="8"/>
        <v>18.579999999999998</v>
      </c>
      <c r="T72">
        <f t="shared" si="9"/>
        <v>2.42</v>
      </c>
      <c r="U72" s="71">
        <f t="shared" si="10"/>
        <v>21</v>
      </c>
      <c r="V72">
        <v>0</v>
      </c>
      <c r="W72">
        <v>0</v>
      </c>
      <c r="X72">
        <v>21</v>
      </c>
      <c r="Y72" s="25" t="s">
        <v>8738</v>
      </c>
      <c r="Z72" t="str">
        <f t="shared" si="11"/>
        <v>menor a 200</v>
      </c>
    </row>
    <row r="73" spans="1:26">
      <c r="A73">
        <v>2022</v>
      </c>
      <c r="B73" t="s">
        <v>8120</v>
      </c>
      <c r="C73" t="str">
        <f t="shared" si="6"/>
        <v>Enero</v>
      </c>
      <c r="D73">
        <f t="shared" si="7"/>
        <v>1</v>
      </c>
      <c r="E73" t="s">
        <v>8130</v>
      </c>
      <c r="F73" t="s">
        <v>1</v>
      </c>
      <c r="G73" t="s">
        <v>7879</v>
      </c>
      <c r="H73" t="s">
        <v>7881</v>
      </c>
      <c r="I73" t="s">
        <v>7880</v>
      </c>
      <c r="J73">
        <v>1489</v>
      </c>
      <c r="K73">
        <v>1489</v>
      </c>
      <c r="L73">
        <v>1489</v>
      </c>
      <c r="M73">
        <v>1489</v>
      </c>
      <c r="O73">
        <v>0</v>
      </c>
      <c r="P73">
        <v>0</v>
      </c>
      <c r="Q73">
        <v>0</v>
      </c>
      <c r="R73">
        <v>1593.6</v>
      </c>
      <c r="S73" s="71">
        <f t="shared" si="8"/>
        <v>1410.27</v>
      </c>
      <c r="T73">
        <f t="shared" si="9"/>
        <v>183.34</v>
      </c>
      <c r="U73" s="71">
        <f t="shared" si="10"/>
        <v>1593.61</v>
      </c>
      <c r="V73">
        <v>0</v>
      </c>
      <c r="W73">
        <v>0</v>
      </c>
      <c r="X73">
        <v>1593.6</v>
      </c>
      <c r="Y73" s="25" t="s">
        <v>8738</v>
      </c>
      <c r="Z73" t="str">
        <f t="shared" si="11"/>
        <v>mayor a 200</v>
      </c>
    </row>
    <row r="74" spans="1:26">
      <c r="A74">
        <v>2022</v>
      </c>
      <c r="B74" t="s">
        <v>8120</v>
      </c>
      <c r="C74" t="str">
        <f t="shared" si="6"/>
        <v>Enero</v>
      </c>
      <c r="D74">
        <f t="shared" si="7"/>
        <v>1</v>
      </c>
      <c r="E74" t="s">
        <v>8130</v>
      </c>
      <c r="F74" t="s">
        <v>1</v>
      </c>
      <c r="G74" t="s">
        <v>7879</v>
      </c>
      <c r="H74" t="s">
        <v>7881</v>
      </c>
      <c r="I74" t="s">
        <v>7880</v>
      </c>
      <c r="J74">
        <v>1490</v>
      </c>
      <c r="K74">
        <v>1490</v>
      </c>
      <c r="L74">
        <v>1490</v>
      </c>
      <c r="M74">
        <v>1490</v>
      </c>
      <c r="O74">
        <v>0</v>
      </c>
      <c r="P74">
        <v>0</v>
      </c>
      <c r="Q74">
        <v>0</v>
      </c>
      <c r="R74">
        <v>105</v>
      </c>
      <c r="S74" s="71">
        <f t="shared" si="8"/>
        <v>92.92</v>
      </c>
      <c r="T74">
        <f t="shared" si="9"/>
        <v>12.08</v>
      </c>
      <c r="U74" s="71">
        <f t="shared" si="10"/>
        <v>105</v>
      </c>
      <c r="V74">
        <v>0</v>
      </c>
      <c r="W74">
        <v>0</v>
      </c>
      <c r="X74">
        <v>105</v>
      </c>
      <c r="Y74" s="25" t="s">
        <v>8738</v>
      </c>
      <c r="Z74" t="str">
        <f t="shared" si="11"/>
        <v>menor a 200</v>
      </c>
    </row>
    <row r="75" spans="1:26">
      <c r="A75">
        <v>2022</v>
      </c>
      <c r="B75" t="s">
        <v>8120</v>
      </c>
      <c r="C75" t="str">
        <f t="shared" si="6"/>
        <v>Enero</v>
      </c>
      <c r="D75">
        <f t="shared" si="7"/>
        <v>1</v>
      </c>
      <c r="E75" t="s">
        <v>8131</v>
      </c>
      <c r="F75" t="s">
        <v>1</v>
      </c>
      <c r="G75" t="s">
        <v>7879</v>
      </c>
      <c r="H75" t="s">
        <v>7881</v>
      </c>
      <c r="I75" t="s">
        <v>7880</v>
      </c>
      <c r="J75">
        <v>1491</v>
      </c>
      <c r="K75">
        <v>1491</v>
      </c>
      <c r="L75">
        <v>1491</v>
      </c>
      <c r="M75">
        <v>1491</v>
      </c>
      <c r="O75">
        <v>0</v>
      </c>
      <c r="P75">
        <v>0</v>
      </c>
      <c r="Q75">
        <v>0</v>
      </c>
      <c r="R75">
        <v>189</v>
      </c>
      <c r="S75" s="71">
        <f t="shared" si="8"/>
        <v>167.26</v>
      </c>
      <c r="T75">
        <f t="shared" si="9"/>
        <v>21.74</v>
      </c>
      <c r="U75" s="71">
        <f t="shared" si="10"/>
        <v>189</v>
      </c>
      <c r="V75">
        <v>0</v>
      </c>
      <c r="W75">
        <v>0</v>
      </c>
      <c r="X75">
        <v>189</v>
      </c>
      <c r="Y75" s="25" t="s">
        <v>8738</v>
      </c>
      <c r="Z75" t="str">
        <f t="shared" si="11"/>
        <v>menor a 200</v>
      </c>
    </row>
    <row r="76" spans="1:26">
      <c r="A76">
        <v>2022</v>
      </c>
      <c r="B76" t="s">
        <v>8120</v>
      </c>
      <c r="C76" t="str">
        <f t="shared" si="6"/>
        <v>Enero</v>
      </c>
      <c r="D76">
        <f t="shared" si="7"/>
        <v>1</v>
      </c>
      <c r="E76" t="s">
        <v>8131</v>
      </c>
      <c r="F76" t="s">
        <v>1</v>
      </c>
      <c r="G76" t="s">
        <v>7879</v>
      </c>
      <c r="H76" t="s">
        <v>7881</v>
      </c>
      <c r="I76" t="s">
        <v>7880</v>
      </c>
      <c r="J76">
        <v>1492</v>
      </c>
      <c r="K76">
        <v>1492</v>
      </c>
      <c r="L76">
        <v>1492</v>
      </c>
      <c r="M76">
        <v>1492</v>
      </c>
      <c r="O76">
        <v>0</v>
      </c>
      <c r="P76">
        <v>0</v>
      </c>
      <c r="Q76">
        <v>0</v>
      </c>
      <c r="R76">
        <v>127.36</v>
      </c>
      <c r="S76" s="71">
        <f t="shared" si="8"/>
        <v>112.71</v>
      </c>
      <c r="T76">
        <f t="shared" si="9"/>
        <v>14.65</v>
      </c>
      <c r="U76" s="71">
        <f t="shared" si="10"/>
        <v>127.36</v>
      </c>
      <c r="V76">
        <v>0</v>
      </c>
      <c r="W76">
        <v>0</v>
      </c>
      <c r="X76">
        <v>127.36</v>
      </c>
      <c r="Y76" s="25" t="s">
        <v>8738</v>
      </c>
      <c r="Z76" t="str">
        <f t="shared" si="11"/>
        <v>menor a 200</v>
      </c>
    </row>
    <row r="77" spans="1:26">
      <c r="A77">
        <v>2022</v>
      </c>
      <c r="B77" t="s">
        <v>8120</v>
      </c>
      <c r="C77" t="str">
        <f t="shared" si="6"/>
        <v>Enero</v>
      </c>
      <c r="D77">
        <f t="shared" si="7"/>
        <v>1</v>
      </c>
      <c r="E77" t="s">
        <v>8131</v>
      </c>
      <c r="F77" t="s">
        <v>1</v>
      </c>
      <c r="G77" t="s">
        <v>7879</v>
      </c>
      <c r="H77" t="s">
        <v>7881</v>
      </c>
      <c r="I77" t="s">
        <v>7880</v>
      </c>
      <c r="J77">
        <v>1493</v>
      </c>
      <c r="K77">
        <v>1493</v>
      </c>
      <c r="L77">
        <v>1493</v>
      </c>
      <c r="M77">
        <v>1493</v>
      </c>
      <c r="O77">
        <v>0</v>
      </c>
      <c r="P77">
        <v>0</v>
      </c>
      <c r="Q77">
        <v>0</v>
      </c>
      <c r="R77">
        <v>77.25</v>
      </c>
      <c r="S77" s="71">
        <f t="shared" si="8"/>
        <v>68.36</v>
      </c>
      <c r="T77">
        <f t="shared" si="9"/>
        <v>8.89</v>
      </c>
      <c r="U77" s="71">
        <f t="shared" si="10"/>
        <v>77.25</v>
      </c>
      <c r="V77">
        <v>0</v>
      </c>
      <c r="W77">
        <v>0</v>
      </c>
      <c r="X77">
        <v>77.25</v>
      </c>
      <c r="Y77" s="25" t="s">
        <v>8738</v>
      </c>
      <c r="Z77" t="str">
        <f t="shared" si="11"/>
        <v>menor a 200</v>
      </c>
    </row>
    <row r="78" spans="1:26">
      <c r="A78">
        <v>2022</v>
      </c>
      <c r="B78" t="s">
        <v>8120</v>
      </c>
      <c r="C78" t="str">
        <f t="shared" si="6"/>
        <v>Enero</v>
      </c>
      <c r="D78">
        <f t="shared" si="7"/>
        <v>1</v>
      </c>
      <c r="E78" t="s">
        <v>8131</v>
      </c>
      <c r="F78" t="s">
        <v>1</v>
      </c>
      <c r="G78" t="s">
        <v>7879</v>
      </c>
      <c r="H78" t="s">
        <v>7881</v>
      </c>
      <c r="I78" t="s">
        <v>7880</v>
      </c>
      <c r="J78">
        <v>1494</v>
      </c>
      <c r="K78">
        <v>1494</v>
      </c>
      <c r="L78">
        <v>1494</v>
      </c>
      <c r="M78">
        <v>1494</v>
      </c>
      <c r="O78">
        <v>0</v>
      </c>
      <c r="P78">
        <v>0</v>
      </c>
      <c r="Q78">
        <v>0</v>
      </c>
      <c r="R78">
        <v>716.26</v>
      </c>
      <c r="S78" s="71">
        <f t="shared" si="8"/>
        <v>633.86</v>
      </c>
      <c r="T78">
        <f t="shared" si="9"/>
        <v>82.4</v>
      </c>
      <c r="U78" s="71">
        <f t="shared" si="10"/>
        <v>716.26</v>
      </c>
      <c r="V78">
        <v>0</v>
      </c>
      <c r="W78">
        <v>0</v>
      </c>
      <c r="X78">
        <v>716.26</v>
      </c>
      <c r="Y78" s="25" t="s">
        <v>8738</v>
      </c>
      <c r="Z78" t="str">
        <f t="shared" si="11"/>
        <v>mayor a 200</v>
      </c>
    </row>
    <row r="79" spans="1:26">
      <c r="A79">
        <v>2022</v>
      </c>
      <c r="B79" t="s">
        <v>8120</v>
      </c>
      <c r="C79" t="str">
        <f t="shared" si="6"/>
        <v>Enero</v>
      </c>
      <c r="D79">
        <f t="shared" si="7"/>
        <v>1</v>
      </c>
      <c r="E79" t="s">
        <v>8145</v>
      </c>
      <c r="F79" t="s">
        <v>1</v>
      </c>
      <c r="G79" t="s">
        <v>7879</v>
      </c>
      <c r="H79" t="s">
        <v>7881</v>
      </c>
      <c r="I79" t="s">
        <v>7880</v>
      </c>
      <c r="J79">
        <v>1495</v>
      </c>
      <c r="K79">
        <v>1495</v>
      </c>
      <c r="L79">
        <v>1495</v>
      </c>
      <c r="M79">
        <v>1495</v>
      </c>
      <c r="O79">
        <v>0</v>
      </c>
      <c r="P79">
        <v>0</v>
      </c>
      <c r="Q79">
        <v>0</v>
      </c>
      <c r="R79">
        <v>26.15</v>
      </c>
      <c r="S79" s="71">
        <f t="shared" si="8"/>
        <v>23.14</v>
      </c>
      <c r="T79">
        <f t="shared" si="9"/>
        <v>3.01</v>
      </c>
      <c r="U79" s="71">
        <f t="shared" si="10"/>
        <v>26.15</v>
      </c>
      <c r="V79">
        <v>0</v>
      </c>
      <c r="W79">
        <v>0</v>
      </c>
      <c r="X79">
        <v>26.15</v>
      </c>
      <c r="Y79" s="25" t="s">
        <v>8738</v>
      </c>
      <c r="Z79" t="str">
        <f t="shared" si="11"/>
        <v>menor a 200</v>
      </c>
    </row>
    <row r="80" spans="1:26">
      <c r="A80">
        <v>2022</v>
      </c>
      <c r="B80" t="s">
        <v>8120</v>
      </c>
      <c r="C80" t="str">
        <f t="shared" si="6"/>
        <v>Enero</v>
      </c>
      <c r="D80">
        <f t="shared" si="7"/>
        <v>1</v>
      </c>
      <c r="E80" t="s">
        <v>8145</v>
      </c>
      <c r="F80" t="s">
        <v>1</v>
      </c>
      <c r="G80" t="s">
        <v>7879</v>
      </c>
      <c r="H80" t="s">
        <v>7881</v>
      </c>
      <c r="I80" t="s">
        <v>7880</v>
      </c>
      <c r="J80">
        <v>1496</v>
      </c>
      <c r="K80">
        <v>1496</v>
      </c>
      <c r="L80">
        <v>1496</v>
      </c>
      <c r="M80">
        <v>1496</v>
      </c>
      <c r="O80">
        <v>0</v>
      </c>
      <c r="P80">
        <v>0</v>
      </c>
      <c r="Q80">
        <v>0</v>
      </c>
      <c r="R80">
        <v>590.26</v>
      </c>
      <c r="S80" s="71">
        <f t="shared" si="8"/>
        <v>522.35</v>
      </c>
      <c r="T80">
        <f t="shared" si="9"/>
        <v>67.91</v>
      </c>
      <c r="U80" s="71">
        <f t="shared" si="10"/>
        <v>590.26</v>
      </c>
      <c r="V80">
        <v>0</v>
      </c>
      <c r="W80">
        <v>0</v>
      </c>
      <c r="X80">
        <v>590.26</v>
      </c>
      <c r="Y80" s="25" t="s">
        <v>8738</v>
      </c>
      <c r="Z80" t="str">
        <f t="shared" si="11"/>
        <v>mayor a 200</v>
      </c>
    </row>
    <row r="81" spans="1:26">
      <c r="A81">
        <v>2022</v>
      </c>
      <c r="B81" t="s">
        <v>8120</v>
      </c>
      <c r="C81" t="str">
        <f t="shared" si="6"/>
        <v>Enero</v>
      </c>
      <c r="D81">
        <f t="shared" si="7"/>
        <v>1</v>
      </c>
      <c r="E81" t="s">
        <v>8145</v>
      </c>
      <c r="F81" t="s">
        <v>1</v>
      </c>
      <c r="G81" t="s">
        <v>7879</v>
      </c>
      <c r="H81" t="s">
        <v>7881</v>
      </c>
      <c r="I81" t="s">
        <v>7880</v>
      </c>
      <c r="J81">
        <v>1497</v>
      </c>
      <c r="K81">
        <v>1497</v>
      </c>
      <c r="L81">
        <v>1497</v>
      </c>
      <c r="M81">
        <v>1497</v>
      </c>
      <c r="O81">
        <v>0</v>
      </c>
      <c r="P81">
        <v>0</v>
      </c>
      <c r="Q81">
        <v>0</v>
      </c>
      <c r="R81">
        <v>87.5</v>
      </c>
      <c r="S81" s="71">
        <f t="shared" si="8"/>
        <v>77.430000000000007</v>
      </c>
      <c r="T81">
        <f t="shared" si="9"/>
        <v>10.07</v>
      </c>
      <c r="U81" s="71">
        <f t="shared" si="10"/>
        <v>87.5</v>
      </c>
      <c r="V81">
        <v>0</v>
      </c>
      <c r="W81">
        <v>0</v>
      </c>
      <c r="X81">
        <v>87.5</v>
      </c>
      <c r="Y81" s="25" t="s">
        <v>8738</v>
      </c>
      <c r="Z81" t="str">
        <f t="shared" si="11"/>
        <v>menor a 200</v>
      </c>
    </row>
    <row r="82" spans="1:26">
      <c r="A82">
        <v>2022</v>
      </c>
      <c r="B82" t="s">
        <v>8120</v>
      </c>
      <c r="C82" t="str">
        <f t="shared" si="6"/>
        <v>Enero</v>
      </c>
      <c r="D82">
        <f t="shared" si="7"/>
        <v>1</v>
      </c>
      <c r="E82" t="s">
        <v>8145</v>
      </c>
      <c r="F82" t="s">
        <v>1</v>
      </c>
      <c r="G82" t="s">
        <v>7879</v>
      </c>
      <c r="H82" t="s">
        <v>7881</v>
      </c>
      <c r="I82" t="s">
        <v>7880</v>
      </c>
      <c r="J82">
        <v>1498</v>
      </c>
      <c r="K82">
        <v>1498</v>
      </c>
      <c r="L82">
        <v>1498</v>
      </c>
      <c r="M82">
        <v>1498</v>
      </c>
      <c r="O82">
        <v>0</v>
      </c>
      <c r="P82">
        <v>0</v>
      </c>
      <c r="Q82">
        <v>0</v>
      </c>
      <c r="R82">
        <v>63</v>
      </c>
      <c r="S82" s="71">
        <f t="shared" si="8"/>
        <v>55.75</v>
      </c>
      <c r="T82">
        <f t="shared" si="9"/>
        <v>7.25</v>
      </c>
      <c r="U82" s="71">
        <f t="shared" si="10"/>
        <v>63</v>
      </c>
      <c r="V82">
        <v>0</v>
      </c>
      <c r="W82">
        <v>0</v>
      </c>
      <c r="X82">
        <v>63</v>
      </c>
      <c r="Y82" s="25" t="s">
        <v>8738</v>
      </c>
      <c r="Z82" t="str">
        <f t="shared" si="11"/>
        <v>menor a 200</v>
      </c>
    </row>
    <row r="83" spans="1:26">
      <c r="A83">
        <v>2022</v>
      </c>
      <c r="B83" t="s">
        <v>8120</v>
      </c>
      <c r="C83" t="str">
        <f t="shared" si="6"/>
        <v>Enero</v>
      </c>
      <c r="D83">
        <f t="shared" si="7"/>
        <v>1</v>
      </c>
      <c r="E83" t="s">
        <v>8145</v>
      </c>
      <c r="F83" t="s">
        <v>1</v>
      </c>
      <c r="G83" t="s">
        <v>7879</v>
      </c>
      <c r="H83" t="s">
        <v>7881</v>
      </c>
      <c r="I83" t="s">
        <v>7880</v>
      </c>
      <c r="J83">
        <v>1499</v>
      </c>
      <c r="K83">
        <v>1499</v>
      </c>
      <c r="L83">
        <v>1499</v>
      </c>
      <c r="M83">
        <v>1499</v>
      </c>
      <c r="O83">
        <v>0</v>
      </c>
      <c r="P83">
        <v>0</v>
      </c>
      <c r="Q83">
        <v>0</v>
      </c>
      <c r="R83">
        <v>695.26</v>
      </c>
      <c r="S83" s="71">
        <f t="shared" si="8"/>
        <v>615.27</v>
      </c>
      <c r="T83">
        <f t="shared" si="9"/>
        <v>79.989999999999995</v>
      </c>
      <c r="U83" s="71">
        <f t="shared" si="10"/>
        <v>695.26</v>
      </c>
      <c r="V83">
        <v>0</v>
      </c>
      <c r="W83">
        <v>0</v>
      </c>
      <c r="X83">
        <v>695.26</v>
      </c>
      <c r="Y83" s="25" t="s">
        <v>8738</v>
      </c>
      <c r="Z83" t="str">
        <f t="shared" si="11"/>
        <v>mayor a 200</v>
      </c>
    </row>
    <row r="84" spans="1:26">
      <c r="A84">
        <v>2022</v>
      </c>
      <c r="B84" t="s">
        <v>8120</v>
      </c>
      <c r="C84" t="str">
        <f t="shared" si="6"/>
        <v>Enero</v>
      </c>
      <c r="D84">
        <f t="shared" si="7"/>
        <v>1</v>
      </c>
      <c r="E84" t="s">
        <v>8133</v>
      </c>
      <c r="F84" t="s">
        <v>1</v>
      </c>
      <c r="G84" t="s">
        <v>7879</v>
      </c>
      <c r="H84" t="s">
        <v>7881</v>
      </c>
      <c r="I84" t="s">
        <v>7880</v>
      </c>
      <c r="J84">
        <v>1500</v>
      </c>
      <c r="K84">
        <v>1500</v>
      </c>
      <c r="L84">
        <v>1500</v>
      </c>
      <c r="M84">
        <v>1500</v>
      </c>
      <c r="O84">
        <v>0</v>
      </c>
      <c r="P84">
        <v>0</v>
      </c>
      <c r="Q84">
        <v>0</v>
      </c>
      <c r="R84">
        <v>42</v>
      </c>
      <c r="S84" s="71">
        <f t="shared" si="8"/>
        <v>37.17</v>
      </c>
      <c r="T84">
        <f t="shared" si="9"/>
        <v>4.83</v>
      </c>
      <c r="U84" s="71">
        <f t="shared" si="10"/>
        <v>42</v>
      </c>
      <c r="V84">
        <v>0</v>
      </c>
      <c r="W84">
        <v>0</v>
      </c>
      <c r="X84">
        <v>42</v>
      </c>
      <c r="Y84" s="25" t="s">
        <v>8738</v>
      </c>
      <c r="Z84" t="str">
        <f t="shared" si="11"/>
        <v>menor a 200</v>
      </c>
    </row>
    <row r="85" spans="1:26">
      <c r="A85">
        <v>2022</v>
      </c>
      <c r="B85" t="s">
        <v>8120</v>
      </c>
      <c r="C85" t="str">
        <f t="shared" si="6"/>
        <v>Enero</v>
      </c>
      <c r="D85">
        <f t="shared" si="7"/>
        <v>1</v>
      </c>
      <c r="E85" t="s">
        <v>8133</v>
      </c>
      <c r="F85" t="s">
        <v>1</v>
      </c>
      <c r="G85" t="s">
        <v>7879</v>
      </c>
      <c r="H85" t="s">
        <v>7881</v>
      </c>
      <c r="I85" t="s">
        <v>7880</v>
      </c>
      <c r="J85">
        <v>1501</v>
      </c>
      <c r="K85">
        <v>1501</v>
      </c>
      <c r="L85">
        <v>1501</v>
      </c>
      <c r="M85">
        <v>1501</v>
      </c>
      <c r="O85">
        <v>0</v>
      </c>
      <c r="P85">
        <v>0</v>
      </c>
      <c r="Q85">
        <v>0</v>
      </c>
      <c r="R85">
        <v>14.16</v>
      </c>
      <c r="S85" s="71">
        <f t="shared" si="8"/>
        <v>12.53</v>
      </c>
      <c r="T85">
        <f t="shared" si="9"/>
        <v>1.63</v>
      </c>
      <c r="U85" s="71">
        <f t="shared" si="10"/>
        <v>14.16</v>
      </c>
      <c r="V85">
        <v>0</v>
      </c>
      <c r="W85">
        <v>0</v>
      </c>
      <c r="X85">
        <v>14.16</v>
      </c>
      <c r="Y85" s="25" t="s">
        <v>8738</v>
      </c>
      <c r="Z85" t="str">
        <f t="shared" si="11"/>
        <v>menor a 200</v>
      </c>
    </row>
    <row r="86" spans="1:26">
      <c r="A86">
        <v>2022</v>
      </c>
      <c r="B86" t="s">
        <v>8120</v>
      </c>
      <c r="C86" t="str">
        <f t="shared" si="6"/>
        <v>Enero</v>
      </c>
      <c r="D86">
        <f t="shared" si="7"/>
        <v>1</v>
      </c>
      <c r="E86" t="s">
        <v>8134</v>
      </c>
      <c r="F86" t="s">
        <v>1</v>
      </c>
      <c r="G86" t="s">
        <v>7879</v>
      </c>
      <c r="H86" t="s">
        <v>7881</v>
      </c>
      <c r="I86" t="s">
        <v>7880</v>
      </c>
      <c r="J86">
        <v>1502</v>
      </c>
      <c r="K86">
        <v>1502</v>
      </c>
      <c r="L86">
        <v>1502</v>
      </c>
      <c r="M86">
        <v>1502</v>
      </c>
      <c r="O86">
        <v>0</v>
      </c>
      <c r="P86">
        <v>0</v>
      </c>
      <c r="Q86">
        <v>0</v>
      </c>
      <c r="R86">
        <v>170.26</v>
      </c>
      <c r="S86" s="71">
        <f t="shared" si="8"/>
        <v>150.66999999999999</v>
      </c>
      <c r="T86">
        <f t="shared" si="9"/>
        <v>19.59</v>
      </c>
      <c r="U86" s="71">
        <f t="shared" si="10"/>
        <v>170.26</v>
      </c>
      <c r="V86">
        <v>0</v>
      </c>
      <c r="W86">
        <v>0</v>
      </c>
      <c r="X86">
        <v>170.26</v>
      </c>
      <c r="Y86" s="25" t="s">
        <v>8738</v>
      </c>
      <c r="Z86" t="str">
        <f t="shared" si="11"/>
        <v>menor a 200</v>
      </c>
    </row>
    <row r="87" spans="1:26">
      <c r="A87">
        <v>2022</v>
      </c>
      <c r="B87" t="s">
        <v>8120</v>
      </c>
      <c r="C87" t="str">
        <f t="shared" si="6"/>
        <v>Enero</v>
      </c>
      <c r="D87">
        <f t="shared" si="7"/>
        <v>1</v>
      </c>
      <c r="E87" t="s">
        <v>8134</v>
      </c>
      <c r="F87" t="s">
        <v>1</v>
      </c>
      <c r="G87" t="s">
        <v>7879</v>
      </c>
      <c r="H87" t="s">
        <v>7881</v>
      </c>
      <c r="I87" t="s">
        <v>7880</v>
      </c>
      <c r="J87">
        <v>1503</v>
      </c>
      <c r="K87">
        <v>1503</v>
      </c>
      <c r="L87">
        <v>1503</v>
      </c>
      <c r="M87">
        <v>1503</v>
      </c>
      <c r="O87">
        <v>0</v>
      </c>
      <c r="P87">
        <v>0</v>
      </c>
      <c r="Q87">
        <v>0</v>
      </c>
      <c r="R87">
        <v>212.26</v>
      </c>
      <c r="S87" s="71">
        <f t="shared" si="8"/>
        <v>187.84</v>
      </c>
      <c r="T87">
        <f t="shared" si="9"/>
        <v>24.42</v>
      </c>
      <c r="U87" s="71">
        <f t="shared" si="10"/>
        <v>212.26</v>
      </c>
      <c r="V87">
        <v>0</v>
      </c>
      <c r="W87">
        <v>0</v>
      </c>
      <c r="X87">
        <v>212.26</v>
      </c>
      <c r="Y87" s="25" t="s">
        <v>8738</v>
      </c>
      <c r="Z87" t="str">
        <f t="shared" si="11"/>
        <v>mayor a 200</v>
      </c>
    </row>
    <row r="88" spans="1:26">
      <c r="A88">
        <v>2022</v>
      </c>
      <c r="B88" t="s">
        <v>8120</v>
      </c>
      <c r="C88" t="str">
        <f t="shared" si="6"/>
        <v>Enero</v>
      </c>
      <c r="D88">
        <f t="shared" si="7"/>
        <v>1</v>
      </c>
      <c r="E88" t="s">
        <v>8134</v>
      </c>
      <c r="F88" t="s">
        <v>1</v>
      </c>
      <c r="G88" t="s">
        <v>7879</v>
      </c>
      <c r="H88" t="s">
        <v>7881</v>
      </c>
      <c r="I88" t="s">
        <v>7880</v>
      </c>
      <c r="J88">
        <v>1504</v>
      </c>
      <c r="K88">
        <v>1504</v>
      </c>
      <c r="L88">
        <v>1504</v>
      </c>
      <c r="M88">
        <v>1504</v>
      </c>
      <c r="O88">
        <v>0</v>
      </c>
      <c r="P88">
        <v>0</v>
      </c>
      <c r="Q88">
        <v>0</v>
      </c>
      <c r="R88">
        <v>702.26</v>
      </c>
      <c r="S88" s="71">
        <f t="shared" si="8"/>
        <v>621.47</v>
      </c>
      <c r="T88">
        <f t="shared" si="9"/>
        <v>80.790000000000006</v>
      </c>
      <c r="U88" s="71">
        <f t="shared" si="10"/>
        <v>702.26</v>
      </c>
      <c r="V88">
        <v>0</v>
      </c>
      <c r="W88">
        <v>0</v>
      </c>
      <c r="X88">
        <v>702.26</v>
      </c>
      <c r="Y88" s="25" t="s">
        <v>8738</v>
      </c>
      <c r="Z88" t="str">
        <f t="shared" si="11"/>
        <v>mayor a 200</v>
      </c>
    </row>
    <row r="89" spans="1:26">
      <c r="A89">
        <v>2022</v>
      </c>
      <c r="B89" t="s">
        <v>8120</v>
      </c>
      <c r="C89" t="str">
        <f t="shared" si="6"/>
        <v>Enero</v>
      </c>
      <c r="D89">
        <f t="shared" si="7"/>
        <v>1</v>
      </c>
      <c r="E89" t="s">
        <v>8134</v>
      </c>
      <c r="F89" t="s">
        <v>1</v>
      </c>
      <c r="G89" t="s">
        <v>7879</v>
      </c>
      <c r="H89" t="s">
        <v>7881</v>
      </c>
      <c r="I89" t="s">
        <v>7880</v>
      </c>
      <c r="J89">
        <v>1505</v>
      </c>
      <c r="K89">
        <v>1505</v>
      </c>
      <c r="L89">
        <v>1505</v>
      </c>
      <c r="M89">
        <v>1505</v>
      </c>
      <c r="O89">
        <v>0</v>
      </c>
      <c r="P89">
        <v>0</v>
      </c>
      <c r="Q89">
        <v>0</v>
      </c>
      <c r="R89">
        <v>756</v>
      </c>
      <c r="S89" s="71">
        <f t="shared" si="8"/>
        <v>669.03</v>
      </c>
      <c r="T89">
        <f t="shared" si="9"/>
        <v>86.97</v>
      </c>
      <c r="U89" s="71">
        <f t="shared" si="10"/>
        <v>756</v>
      </c>
      <c r="V89">
        <v>0</v>
      </c>
      <c r="W89">
        <v>0</v>
      </c>
      <c r="X89">
        <v>756</v>
      </c>
      <c r="Y89" s="25" t="s">
        <v>8738</v>
      </c>
      <c r="Z89" t="str">
        <f t="shared" si="11"/>
        <v>mayor a 200</v>
      </c>
    </row>
    <row r="90" spans="1:26">
      <c r="A90">
        <v>2022</v>
      </c>
      <c r="B90" t="s">
        <v>8120</v>
      </c>
      <c r="C90" t="str">
        <f t="shared" si="6"/>
        <v>Enero</v>
      </c>
      <c r="D90">
        <f t="shared" si="7"/>
        <v>1</v>
      </c>
      <c r="E90" t="s">
        <v>8135</v>
      </c>
      <c r="F90" t="s">
        <v>1</v>
      </c>
      <c r="G90" t="s">
        <v>7879</v>
      </c>
      <c r="H90" t="s">
        <v>7881</v>
      </c>
      <c r="I90" t="s">
        <v>7880</v>
      </c>
      <c r="J90">
        <v>1506</v>
      </c>
      <c r="K90">
        <v>1506</v>
      </c>
      <c r="L90">
        <v>1506</v>
      </c>
      <c r="M90">
        <v>1506</v>
      </c>
      <c r="O90">
        <v>0</v>
      </c>
      <c r="P90">
        <v>0</v>
      </c>
      <c r="Q90">
        <v>0</v>
      </c>
      <c r="R90">
        <v>7.44</v>
      </c>
      <c r="S90" s="71">
        <f t="shared" si="8"/>
        <v>6.58</v>
      </c>
      <c r="T90">
        <f t="shared" si="9"/>
        <v>0.86</v>
      </c>
      <c r="U90" s="71">
        <f t="shared" si="10"/>
        <v>7.44</v>
      </c>
      <c r="V90">
        <v>0</v>
      </c>
      <c r="W90">
        <v>0</v>
      </c>
      <c r="X90">
        <v>7.44</v>
      </c>
      <c r="Y90" s="25" t="s">
        <v>8738</v>
      </c>
      <c r="Z90" t="str">
        <f t="shared" si="11"/>
        <v>menor a 200</v>
      </c>
    </row>
    <row r="91" spans="1:26">
      <c r="A91">
        <v>2022</v>
      </c>
      <c r="B91" t="s">
        <v>8120</v>
      </c>
      <c r="C91" t="str">
        <f t="shared" si="6"/>
        <v>Enero</v>
      </c>
      <c r="D91">
        <f t="shared" si="7"/>
        <v>1</v>
      </c>
      <c r="E91" t="s">
        <v>8135</v>
      </c>
      <c r="F91" t="s">
        <v>1</v>
      </c>
      <c r="G91" t="s">
        <v>7879</v>
      </c>
      <c r="H91" t="s">
        <v>7881</v>
      </c>
      <c r="I91" t="s">
        <v>7880</v>
      </c>
      <c r="J91">
        <v>1508</v>
      </c>
      <c r="K91">
        <v>1508</v>
      </c>
      <c r="L91">
        <v>1508</v>
      </c>
      <c r="M91">
        <v>1508</v>
      </c>
      <c r="O91">
        <v>0</v>
      </c>
      <c r="P91">
        <v>0</v>
      </c>
      <c r="Q91">
        <v>0</v>
      </c>
      <c r="R91">
        <v>42</v>
      </c>
      <c r="S91" s="71">
        <f t="shared" si="8"/>
        <v>37.17</v>
      </c>
      <c r="T91">
        <f t="shared" si="9"/>
        <v>4.83</v>
      </c>
      <c r="U91" s="71">
        <f t="shared" si="10"/>
        <v>42</v>
      </c>
      <c r="V91">
        <v>0</v>
      </c>
      <c r="W91">
        <v>0</v>
      </c>
      <c r="X91">
        <v>42</v>
      </c>
      <c r="Y91" s="25" t="s">
        <v>8738</v>
      </c>
      <c r="Z91" t="str">
        <f t="shared" si="11"/>
        <v>menor a 200</v>
      </c>
    </row>
    <row r="92" spans="1:26">
      <c r="A92">
        <v>2022</v>
      </c>
      <c r="B92" t="s">
        <v>8120</v>
      </c>
      <c r="C92" t="str">
        <f t="shared" si="6"/>
        <v>Enero</v>
      </c>
      <c r="D92">
        <f t="shared" si="7"/>
        <v>1</v>
      </c>
      <c r="E92" t="s">
        <v>8135</v>
      </c>
      <c r="F92" t="s">
        <v>1</v>
      </c>
      <c r="G92" t="s">
        <v>7879</v>
      </c>
      <c r="H92" t="s">
        <v>7881</v>
      </c>
      <c r="I92" t="s">
        <v>7880</v>
      </c>
      <c r="J92">
        <v>1509</v>
      </c>
      <c r="K92">
        <v>1509</v>
      </c>
      <c r="L92">
        <v>1509</v>
      </c>
      <c r="M92">
        <v>1509</v>
      </c>
      <c r="O92">
        <v>0</v>
      </c>
      <c r="P92">
        <v>0</v>
      </c>
      <c r="Q92">
        <v>0</v>
      </c>
      <c r="R92">
        <v>100.06</v>
      </c>
      <c r="S92" s="71">
        <f t="shared" si="8"/>
        <v>88.55</v>
      </c>
      <c r="T92">
        <f t="shared" si="9"/>
        <v>11.51</v>
      </c>
      <c r="U92" s="71">
        <f t="shared" si="10"/>
        <v>100.06</v>
      </c>
      <c r="V92">
        <v>0</v>
      </c>
      <c r="W92">
        <v>0</v>
      </c>
      <c r="X92">
        <v>100.06</v>
      </c>
      <c r="Y92" s="25" t="s">
        <v>8738</v>
      </c>
      <c r="Z92" t="str">
        <f t="shared" si="11"/>
        <v>menor a 200</v>
      </c>
    </row>
    <row r="93" spans="1:26">
      <c r="A93">
        <v>2022</v>
      </c>
      <c r="B93" t="s">
        <v>8120</v>
      </c>
      <c r="C93" t="str">
        <f t="shared" si="6"/>
        <v>Enero</v>
      </c>
      <c r="D93">
        <f t="shared" si="7"/>
        <v>1</v>
      </c>
      <c r="E93" t="s">
        <v>8135</v>
      </c>
      <c r="F93" t="s">
        <v>1</v>
      </c>
      <c r="G93" t="s">
        <v>7879</v>
      </c>
      <c r="H93" t="s">
        <v>7881</v>
      </c>
      <c r="I93" t="s">
        <v>7880</v>
      </c>
      <c r="J93">
        <v>1510</v>
      </c>
      <c r="K93">
        <v>1510</v>
      </c>
      <c r="L93">
        <v>1510</v>
      </c>
      <c r="M93">
        <v>1510</v>
      </c>
      <c r="O93">
        <v>0</v>
      </c>
      <c r="P93">
        <v>0</v>
      </c>
      <c r="Q93">
        <v>0</v>
      </c>
      <c r="R93">
        <v>674.26</v>
      </c>
      <c r="S93" s="71">
        <f t="shared" si="8"/>
        <v>596.69000000000005</v>
      </c>
      <c r="T93">
        <f t="shared" si="9"/>
        <v>77.569999999999993</v>
      </c>
      <c r="U93" s="71">
        <f t="shared" si="10"/>
        <v>674.26</v>
      </c>
      <c r="V93">
        <v>0</v>
      </c>
      <c r="W93">
        <v>0</v>
      </c>
      <c r="X93">
        <v>674.26</v>
      </c>
      <c r="Y93" s="25" t="s">
        <v>8738</v>
      </c>
      <c r="Z93" t="str">
        <f t="shared" si="11"/>
        <v>mayor a 200</v>
      </c>
    </row>
    <row r="94" spans="1:26">
      <c r="A94">
        <v>2022</v>
      </c>
      <c r="B94" t="s">
        <v>8120</v>
      </c>
      <c r="C94" t="str">
        <f t="shared" si="6"/>
        <v>Enero</v>
      </c>
      <c r="D94">
        <f t="shared" si="7"/>
        <v>1</v>
      </c>
      <c r="E94" t="s">
        <v>8146</v>
      </c>
      <c r="F94" t="s">
        <v>1</v>
      </c>
      <c r="G94" t="s">
        <v>7879</v>
      </c>
      <c r="H94" t="s">
        <v>7881</v>
      </c>
      <c r="I94" t="s">
        <v>7880</v>
      </c>
      <c r="J94">
        <v>1511</v>
      </c>
      <c r="K94">
        <v>1511</v>
      </c>
      <c r="L94">
        <v>1511</v>
      </c>
      <c r="M94">
        <v>1511</v>
      </c>
      <c r="O94">
        <v>0</v>
      </c>
      <c r="P94">
        <v>0</v>
      </c>
      <c r="Q94">
        <v>0</v>
      </c>
      <c r="R94">
        <v>10.72</v>
      </c>
      <c r="S94" s="71">
        <f t="shared" si="8"/>
        <v>9.49</v>
      </c>
      <c r="T94">
        <f t="shared" si="9"/>
        <v>1.23</v>
      </c>
      <c r="U94" s="71">
        <f t="shared" si="10"/>
        <v>10.72</v>
      </c>
      <c r="V94">
        <v>0</v>
      </c>
      <c r="W94">
        <v>0</v>
      </c>
      <c r="X94">
        <v>10.72</v>
      </c>
      <c r="Y94" s="25" t="s">
        <v>8738</v>
      </c>
      <c r="Z94" t="str">
        <f t="shared" si="11"/>
        <v>menor a 200</v>
      </c>
    </row>
    <row r="95" spans="1:26">
      <c r="A95">
        <v>2022</v>
      </c>
      <c r="B95" t="s">
        <v>8120</v>
      </c>
      <c r="C95" t="str">
        <f t="shared" si="6"/>
        <v>Enero</v>
      </c>
      <c r="D95">
        <f t="shared" si="7"/>
        <v>1</v>
      </c>
      <c r="E95" t="s">
        <v>8146</v>
      </c>
      <c r="F95" t="s">
        <v>1</v>
      </c>
      <c r="G95" t="s">
        <v>7879</v>
      </c>
      <c r="H95" t="s">
        <v>7881</v>
      </c>
      <c r="I95" t="s">
        <v>7880</v>
      </c>
      <c r="J95">
        <v>1512</v>
      </c>
      <c r="K95">
        <v>1512</v>
      </c>
      <c r="L95">
        <v>1512</v>
      </c>
      <c r="M95">
        <v>1512</v>
      </c>
      <c r="O95">
        <v>0</v>
      </c>
      <c r="P95">
        <v>0</v>
      </c>
      <c r="Q95">
        <v>0</v>
      </c>
      <c r="R95">
        <v>7.44</v>
      </c>
      <c r="S95" s="71">
        <f t="shared" si="8"/>
        <v>6.58</v>
      </c>
      <c r="T95">
        <f t="shared" si="9"/>
        <v>0.86</v>
      </c>
      <c r="U95" s="71">
        <f t="shared" si="10"/>
        <v>7.44</v>
      </c>
      <c r="V95">
        <v>0</v>
      </c>
      <c r="W95">
        <v>0</v>
      </c>
      <c r="X95">
        <v>7.44</v>
      </c>
      <c r="Y95" s="25" t="s">
        <v>8738</v>
      </c>
      <c r="Z95" t="str">
        <f t="shared" si="11"/>
        <v>menor a 200</v>
      </c>
    </row>
    <row r="96" spans="1:26">
      <c r="A96">
        <v>2022</v>
      </c>
      <c r="B96" t="s">
        <v>8120</v>
      </c>
      <c r="C96" t="str">
        <f t="shared" si="6"/>
        <v>Enero</v>
      </c>
      <c r="D96">
        <f t="shared" si="7"/>
        <v>1</v>
      </c>
      <c r="E96" t="s">
        <v>8146</v>
      </c>
      <c r="F96" t="s">
        <v>1</v>
      </c>
      <c r="G96" t="s">
        <v>7879</v>
      </c>
      <c r="H96" t="s">
        <v>7881</v>
      </c>
      <c r="I96" t="s">
        <v>7880</v>
      </c>
      <c r="J96">
        <v>1513</v>
      </c>
      <c r="K96">
        <v>1513</v>
      </c>
      <c r="L96">
        <v>1513</v>
      </c>
      <c r="M96">
        <v>1513</v>
      </c>
      <c r="O96">
        <v>0</v>
      </c>
      <c r="P96">
        <v>0</v>
      </c>
      <c r="Q96">
        <v>0</v>
      </c>
      <c r="R96">
        <v>7.44</v>
      </c>
      <c r="S96" s="71">
        <f t="shared" si="8"/>
        <v>6.58</v>
      </c>
      <c r="T96">
        <f t="shared" si="9"/>
        <v>0.86</v>
      </c>
      <c r="U96" s="71">
        <f t="shared" si="10"/>
        <v>7.44</v>
      </c>
      <c r="V96">
        <v>0</v>
      </c>
      <c r="W96">
        <v>0</v>
      </c>
      <c r="X96">
        <v>7.44</v>
      </c>
      <c r="Y96" s="25" t="s">
        <v>8738</v>
      </c>
      <c r="Z96" t="str">
        <f t="shared" si="11"/>
        <v>menor a 200</v>
      </c>
    </row>
    <row r="97" spans="1:26">
      <c r="A97">
        <v>2022</v>
      </c>
      <c r="B97" t="s">
        <v>8120</v>
      </c>
      <c r="C97" t="str">
        <f t="shared" si="6"/>
        <v>Enero</v>
      </c>
      <c r="D97">
        <f t="shared" si="7"/>
        <v>1</v>
      </c>
      <c r="E97" t="s">
        <v>8146</v>
      </c>
      <c r="F97" t="s">
        <v>1</v>
      </c>
      <c r="G97" t="s">
        <v>7879</v>
      </c>
      <c r="H97" t="s">
        <v>7881</v>
      </c>
      <c r="I97" t="s">
        <v>7880</v>
      </c>
      <c r="J97">
        <v>1514</v>
      </c>
      <c r="K97">
        <v>1514</v>
      </c>
      <c r="L97">
        <v>1514</v>
      </c>
      <c r="M97">
        <v>1514</v>
      </c>
      <c r="O97">
        <v>0</v>
      </c>
      <c r="P97">
        <v>0</v>
      </c>
      <c r="Q97">
        <v>0</v>
      </c>
      <c r="R97">
        <v>101.28</v>
      </c>
      <c r="S97" s="71">
        <f t="shared" si="8"/>
        <v>89.63</v>
      </c>
      <c r="T97">
        <f t="shared" si="9"/>
        <v>11.65</v>
      </c>
      <c r="U97" s="71">
        <f t="shared" si="10"/>
        <v>101.28</v>
      </c>
      <c r="V97">
        <v>0</v>
      </c>
      <c r="W97">
        <v>0</v>
      </c>
      <c r="X97">
        <v>101.28</v>
      </c>
      <c r="Y97" s="25" t="s">
        <v>8738</v>
      </c>
      <c r="Z97" t="str">
        <f t="shared" si="11"/>
        <v>menor a 200</v>
      </c>
    </row>
    <row r="98" spans="1:26">
      <c r="A98">
        <v>2022</v>
      </c>
      <c r="B98" t="s">
        <v>8120</v>
      </c>
      <c r="C98" t="str">
        <f t="shared" si="6"/>
        <v>Enero</v>
      </c>
      <c r="D98">
        <f t="shared" si="7"/>
        <v>1</v>
      </c>
      <c r="E98" t="s">
        <v>8146</v>
      </c>
      <c r="F98" t="s">
        <v>1</v>
      </c>
      <c r="G98" t="s">
        <v>7879</v>
      </c>
      <c r="H98" t="s">
        <v>7881</v>
      </c>
      <c r="I98" t="s">
        <v>7880</v>
      </c>
      <c r="J98">
        <v>1515</v>
      </c>
      <c r="K98">
        <v>1515</v>
      </c>
      <c r="L98">
        <v>1515</v>
      </c>
      <c r="M98">
        <v>1515</v>
      </c>
      <c r="O98">
        <v>0</v>
      </c>
      <c r="P98">
        <v>0</v>
      </c>
      <c r="Q98">
        <v>0</v>
      </c>
      <c r="R98">
        <v>52.5</v>
      </c>
      <c r="S98" s="71">
        <f t="shared" si="8"/>
        <v>46.46</v>
      </c>
      <c r="T98">
        <f t="shared" si="9"/>
        <v>6.04</v>
      </c>
      <c r="U98" s="71">
        <f t="shared" si="10"/>
        <v>52.5</v>
      </c>
      <c r="V98">
        <v>0</v>
      </c>
      <c r="W98">
        <v>0</v>
      </c>
      <c r="X98">
        <v>52.5</v>
      </c>
      <c r="Y98" s="25" t="s">
        <v>8738</v>
      </c>
      <c r="Z98" t="str">
        <f t="shared" si="11"/>
        <v>menor a 200</v>
      </c>
    </row>
    <row r="99" spans="1:26">
      <c r="A99">
        <v>2022</v>
      </c>
      <c r="B99" t="s">
        <v>8120</v>
      </c>
      <c r="C99" t="str">
        <f t="shared" si="6"/>
        <v>Enero</v>
      </c>
      <c r="D99">
        <f t="shared" si="7"/>
        <v>1</v>
      </c>
      <c r="E99" t="s">
        <v>8147</v>
      </c>
      <c r="F99" t="s">
        <v>1</v>
      </c>
      <c r="G99" t="s">
        <v>7879</v>
      </c>
      <c r="H99" t="s">
        <v>7881</v>
      </c>
      <c r="I99" t="s">
        <v>7880</v>
      </c>
      <c r="J99">
        <v>1516</v>
      </c>
      <c r="K99">
        <v>1516</v>
      </c>
      <c r="L99">
        <v>1516</v>
      </c>
      <c r="M99">
        <v>1516</v>
      </c>
      <c r="O99">
        <v>0</v>
      </c>
      <c r="P99">
        <v>0</v>
      </c>
      <c r="Q99">
        <v>0</v>
      </c>
      <c r="R99">
        <v>77.95</v>
      </c>
      <c r="S99" s="71">
        <f t="shared" si="8"/>
        <v>68.98</v>
      </c>
      <c r="T99">
        <f t="shared" si="9"/>
        <v>8.9700000000000006</v>
      </c>
      <c r="U99" s="71">
        <f t="shared" si="10"/>
        <v>77.95</v>
      </c>
      <c r="V99">
        <v>0</v>
      </c>
      <c r="W99">
        <v>0</v>
      </c>
      <c r="X99">
        <v>77.95</v>
      </c>
      <c r="Y99" s="25" t="s">
        <v>8738</v>
      </c>
      <c r="Z99" t="str">
        <f t="shared" si="11"/>
        <v>menor a 200</v>
      </c>
    </row>
    <row r="100" spans="1:26">
      <c r="A100">
        <v>2022</v>
      </c>
      <c r="B100" t="s">
        <v>8120</v>
      </c>
      <c r="C100" t="str">
        <f t="shared" si="6"/>
        <v>Enero</v>
      </c>
      <c r="D100">
        <f t="shared" si="7"/>
        <v>1</v>
      </c>
      <c r="E100" t="s">
        <v>8137</v>
      </c>
      <c r="F100" t="s">
        <v>1</v>
      </c>
      <c r="G100" t="s">
        <v>7879</v>
      </c>
      <c r="H100" t="s">
        <v>7881</v>
      </c>
      <c r="I100" t="s">
        <v>7880</v>
      </c>
      <c r="J100">
        <v>1517</v>
      </c>
      <c r="K100">
        <v>1517</v>
      </c>
      <c r="L100">
        <v>1517</v>
      </c>
      <c r="M100">
        <v>1517</v>
      </c>
      <c r="O100">
        <v>0</v>
      </c>
      <c r="P100">
        <v>0</v>
      </c>
      <c r="Q100">
        <v>0</v>
      </c>
      <c r="R100">
        <v>28</v>
      </c>
      <c r="S100" s="71">
        <f t="shared" si="8"/>
        <v>24.78</v>
      </c>
      <c r="T100">
        <f t="shared" si="9"/>
        <v>3.22</v>
      </c>
      <c r="U100" s="71">
        <f t="shared" si="10"/>
        <v>28</v>
      </c>
      <c r="V100">
        <v>0</v>
      </c>
      <c r="W100">
        <v>0</v>
      </c>
      <c r="X100">
        <v>28</v>
      </c>
      <c r="Y100" s="25" t="s">
        <v>8738</v>
      </c>
      <c r="Z100" t="str">
        <f t="shared" si="11"/>
        <v>menor a 200</v>
      </c>
    </row>
    <row r="101" spans="1:26">
      <c r="A101">
        <v>2022</v>
      </c>
      <c r="B101" t="s">
        <v>8120</v>
      </c>
      <c r="C101" t="str">
        <f t="shared" si="6"/>
        <v>Enero</v>
      </c>
      <c r="D101">
        <f t="shared" si="7"/>
        <v>1</v>
      </c>
      <c r="E101" t="s">
        <v>8137</v>
      </c>
      <c r="F101" t="s">
        <v>1</v>
      </c>
      <c r="G101" t="s">
        <v>7879</v>
      </c>
      <c r="H101" t="s">
        <v>7881</v>
      </c>
      <c r="I101" t="s">
        <v>7880</v>
      </c>
      <c r="J101">
        <v>1518</v>
      </c>
      <c r="K101">
        <v>1518</v>
      </c>
      <c r="L101">
        <v>1518</v>
      </c>
      <c r="M101">
        <v>1518</v>
      </c>
      <c r="O101">
        <v>0</v>
      </c>
      <c r="P101">
        <v>0</v>
      </c>
      <c r="Q101">
        <v>0</v>
      </c>
      <c r="R101">
        <v>84.52</v>
      </c>
      <c r="S101" s="71">
        <f t="shared" si="8"/>
        <v>74.8</v>
      </c>
      <c r="T101">
        <f t="shared" si="9"/>
        <v>9.7200000000000006</v>
      </c>
      <c r="U101" s="71">
        <f t="shared" si="10"/>
        <v>84.52</v>
      </c>
      <c r="V101">
        <v>0</v>
      </c>
      <c r="W101">
        <v>0</v>
      </c>
      <c r="X101">
        <v>84.52</v>
      </c>
      <c r="Y101" s="25" t="s">
        <v>8738</v>
      </c>
      <c r="Z101" t="str">
        <f t="shared" si="11"/>
        <v>menor a 200</v>
      </c>
    </row>
    <row r="102" spans="1:26">
      <c r="A102">
        <v>2022</v>
      </c>
      <c r="B102" t="s">
        <v>8120</v>
      </c>
      <c r="C102" t="str">
        <f t="shared" si="6"/>
        <v>Enero</v>
      </c>
      <c r="D102">
        <f t="shared" si="7"/>
        <v>1</v>
      </c>
      <c r="E102" t="s">
        <v>8137</v>
      </c>
      <c r="F102" t="s">
        <v>1</v>
      </c>
      <c r="G102" t="s">
        <v>7879</v>
      </c>
      <c r="H102" t="s">
        <v>7881</v>
      </c>
      <c r="I102" t="s">
        <v>7880</v>
      </c>
      <c r="J102">
        <v>1519</v>
      </c>
      <c r="K102">
        <v>1519</v>
      </c>
      <c r="L102">
        <v>1519</v>
      </c>
      <c r="M102">
        <v>1519</v>
      </c>
      <c r="O102">
        <v>0</v>
      </c>
      <c r="P102">
        <v>0</v>
      </c>
      <c r="Q102">
        <v>0</v>
      </c>
      <c r="R102">
        <v>7.44</v>
      </c>
      <c r="S102" s="71">
        <f t="shared" si="8"/>
        <v>6.58</v>
      </c>
      <c r="T102">
        <f t="shared" si="9"/>
        <v>0.86</v>
      </c>
      <c r="U102" s="71">
        <f t="shared" si="10"/>
        <v>7.44</v>
      </c>
      <c r="V102">
        <v>0</v>
      </c>
      <c r="W102">
        <v>0</v>
      </c>
      <c r="X102">
        <v>7.44</v>
      </c>
      <c r="Y102" s="25" t="s">
        <v>8738</v>
      </c>
      <c r="Z102" t="str">
        <f t="shared" si="11"/>
        <v>menor a 200</v>
      </c>
    </row>
    <row r="103" spans="1:26">
      <c r="A103">
        <v>2022</v>
      </c>
      <c r="B103" t="s">
        <v>8120</v>
      </c>
      <c r="C103" t="str">
        <f t="shared" si="6"/>
        <v>Enero</v>
      </c>
      <c r="D103">
        <f t="shared" si="7"/>
        <v>1</v>
      </c>
      <c r="E103" t="s">
        <v>8137</v>
      </c>
      <c r="F103" t="s">
        <v>1</v>
      </c>
      <c r="G103" t="s">
        <v>7879</v>
      </c>
      <c r="H103" t="s">
        <v>7881</v>
      </c>
      <c r="I103" t="s">
        <v>7880</v>
      </c>
      <c r="J103">
        <v>1520</v>
      </c>
      <c r="K103">
        <v>1520</v>
      </c>
      <c r="L103">
        <v>1520</v>
      </c>
      <c r="M103">
        <v>1520</v>
      </c>
      <c r="O103">
        <v>0</v>
      </c>
      <c r="P103">
        <v>0</v>
      </c>
      <c r="Q103">
        <v>0</v>
      </c>
      <c r="R103">
        <v>10.72</v>
      </c>
      <c r="S103" s="71">
        <f t="shared" si="8"/>
        <v>9.49</v>
      </c>
      <c r="T103">
        <f t="shared" si="9"/>
        <v>1.23</v>
      </c>
      <c r="U103" s="71">
        <f t="shared" si="10"/>
        <v>10.72</v>
      </c>
      <c r="V103">
        <v>0</v>
      </c>
      <c r="W103">
        <v>0</v>
      </c>
      <c r="X103">
        <v>10.72</v>
      </c>
      <c r="Y103" s="25" t="s">
        <v>8738</v>
      </c>
      <c r="Z103" t="str">
        <f t="shared" si="11"/>
        <v>menor a 200</v>
      </c>
    </row>
    <row r="104" spans="1:26">
      <c r="A104">
        <v>2022</v>
      </c>
      <c r="B104" t="s">
        <v>8120</v>
      </c>
      <c r="C104" t="str">
        <f t="shared" si="6"/>
        <v>Enero</v>
      </c>
      <c r="D104">
        <f t="shared" si="7"/>
        <v>1</v>
      </c>
      <c r="E104" t="s">
        <v>8137</v>
      </c>
      <c r="F104" t="s">
        <v>1</v>
      </c>
      <c r="G104" t="s">
        <v>7879</v>
      </c>
      <c r="H104" t="s">
        <v>7881</v>
      </c>
      <c r="I104" t="s">
        <v>7880</v>
      </c>
      <c r="J104">
        <v>1521</v>
      </c>
      <c r="K104">
        <v>1521</v>
      </c>
      <c r="L104">
        <v>1521</v>
      </c>
      <c r="M104">
        <v>1521</v>
      </c>
      <c r="O104">
        <v>0</v>
      </c>
      <c r="P104">
        <v>0</v>
      </c>
      <c r="Q104">
        <v>0</v>
      </c>
      <c r="R104">
        <v>7.44</v>
      </c>
      <c r="S104" s="71">
        <f t="shared" si="8"/>
        <v>6.58</v>
      </c>
      <c r="T104">
        <f t="shared" si="9"/>
        <v>0.86</v>
      </c>
      <c r="U104" s="71">
        <f t="shared" si="10"/>
        <v>7.44</v>
      </c>
      <c r="V104">
        <v>0</v>
      </c>
      <c r="W104">
        <v>0</v>
      </c>
      <c r="X104">
        <v>7.44</v>
      </c>
      <c r="Y104" s="25" t="s">
        <v>8738</v>
      </c>
      <c r="Z104" t="str">
        <f t="shared" si="11"/>
        <v>menor a 200</v>
      </c>
    </row>
    <row r="105" spans="1:26">
      <c r="A105">
        <v>2022</v>
      </c>
      <c r="B105" t="s">
        <v>8120</v>
      </c>
      <c r="C105" t="str">
        <f t="shared" si="6"/>
        <v>Enero</v>
      </c>
      <c r="D105">
        <f t="shared" si="7"/>
        <v>1</v>
      </c>
      <c r="E105" t="s">
        <v>8137</v>
      </c>
      <c r="F105" t="s">
        <v>1</v>
      </c>
      <c r="G105" t="s">
        <v>7879</v>
      </c>
      <c r="H105" t="s">
        <v>7881</v>
      </c>
      <c r="I105" t="s">
        <v>7880</v>
      </c>
      <c r="J105">
        <v>1522</v>
      </c>
      <c r="K105">
        <v>1522</v>
      </c>
      <c r="L105">
        <v>1522</v>
      </c>
      <c r="M105">
        <v>1522</v>
      </c>
      <c r="O105">
        <v>0</v>
      </c>
      <c r="P105">
        <v>0</v>
      </c>
      <c r="Q105">
        <v>0</v>
      </c>
      <c r="R105">
        <v>296.26</v>
      </c>
      <c r="S105" s="71">
        <f t="shared" si="8"/>
        <v>262.18</v>
      </c>
      <c r="T105">
        <f t="shared" si="9"/>
        <v>34.08</v>
      </c>
      <c r="U105" s="71">
        <f t="shared" si="10"/>
        <v>296.26</v>
      </c>
      <c r="V105">
        <v>0</v>
      </c>
      <c r="W105">
        <v>0</v>
      </c>
      <c r="X105">
        <v>296.26</v>
      </c>
      <c r="Y105" s="25" t="s">
        <v>8738</v>
      </c>
      <c r="Z105" t="str">
        <f t="shared" si="11"/>
        <v>mayor a 200</v>
      </c>
    </row>
    <row r="106" spans="1:26">
      <c r="A106">
        <v>2022</v>
      </c>
      <c r="B106" t="s">
        <v>8120</v>
      </c>
      <c r="C106" t="str">
        <f t="shared" si="6"/>
        <v>Enero</v>
      </c>
      <c r="D106">
        <f t="shared" si="7"/>
        <v>1</v>
      </c>
      <c r="E106" t="s">
        <v>8137</v>
      </c>
      <c r="F106" t="s">
        <v>1</v>
      </c>
      <c r="G106" t="s">
        <v>7879</v>
      </c>
      <c r="H106" t="s">
        <v>7881</v>
      </c>
      <c r="I106" t="s">
        <v>7880</v>
      </c>
      <c r="J106">
        <v>1523</v>
      </c>
      <c r="K106">
        <v>1523</v>
      </c>
      <c r="L106">
        <v>1523</v>
      </c>
      <c r="M106">
        <v>1523</v>
      </c>
      <c r="O106">
        <v>0</v>
      </c>
      <c r="P106">
        <v>0</v>
      </c>
      <c r="Q106">
        <v>0</v>
      </c>
      <c r="R106">
        <v>63</v>
      </c>
      <c r="S106" s="71">
        <f t="shared" si="8"/>
        <v>55.75</v>
      </c>
      <c r="T106">
        <f t="shared" si="9"/>
        <v>7.25</v>
      </c>
      <c r="U106" s="71">
        <f t="shared" si="10"/>
        <v>63</v>
      </c>
      <c r="V106">
        <v>0</v>
      </c>
      <c r="W106">
        <v>0</v>
      </c>
      <c r="X106">
        <v>63</v>
      </c>
      <c r="Y106" s="25" t="s">
        <v>8738</v>
      </c>
      <c r="Z106" t="str">
        <f t="shared" si="11"/>
        <v>menor a 200</v>
      </c>
    </row>
    <row r="107" spans="1:26">
      <c r="A107">
        <v>2022</v>
      </c>
      <c r="B107" t="s">
        <v>8120</v>
      </c>
      <c r="C107" t="str">
        <f t="shared" si="6"/>
        <v>Enero</v>
      </c>
      <c r="D107">
        <f t="shared" si="7"/>
        <v>1</v>
      </c>
      <c r="E107" t="s">
        <v>8137</v>
      </c>
      <c r="F107" t="s">
        <v>1</v>
      </c>
      <c r="G107" t="s">
        <v>7879</v>
      </c>
      <c r="H107" t="s">
        <v>7881</v>
      </c>
      <c r="I107" t="s">
        <v>7880</v>
      </c>
      <c r="J107">
        <v>1524</v>
      </c>
      <c r="K107">
        <v>1524</v>
      </c>
      <c r="L107">
        <v>1524</v>
      </c>
      <c r="M107">
        <v>1524</v>
      </c>
      <c r="O107">
        <v>0</v>
      </c>
      <c r="P107">
        <v>0</v>
      </c>
      <c r="Q107">
        <v>0</v>
      </c>
      <c r="R107">
        <v>275.26</v>
      </c>
      <c r="S107" s="71">
        <f t="shared" si="8"/>
        <v>243.59</v>
      </c>
      <c r="T107">
        <f t="shared" si="9"/>
        <v>31.67</v>
      </c>
      <c r="U107" s="71">
        <f t="shared" si="10"/>
        <v>275.26</v>
      </c>
      <c r="V107">
        <v>0</v>
      </c>
      <c r="W107">
        <v>0</v>
      </c>
      <c r="X107">
        <v>275.26</v>
      </c>
      <c r="Y107" s="25" t="s">
        <v>8738</v>
      </c>
      <c r="Z107" t="str">
        <f t="shared" si="11"/>
        <v>mayor a 200</v>
      </c>
    </row>
    <row r="108" spans="1:26">
      <c r="A108">
        <v>2022</v>
      </c>
      <c r="B108" t="s">
        <v>8120</v>
      </c>
      <c r="C108" t="str">
        <f t="shared" si="6"/>
        <v>Enero</v>
      </c>
      <c r="D108">
        <f t="shared" si="7"/>
        <v>1</v>
      </c>
      <c r="E108" t="s">
        <v>8137</v>
      </c>
      <c r="F108" t="s">
        <v>1</v>
      </c>
      <c r="G108" t="s">
        <v>7879</v>
      </c>
      <c r="H108" t="s">
        <v>7881</v>
      </c>
      <c r="I108" t="s">
        <v>7880</v>
      </c>
      <c r="J108">
        <v>1525</v>
      </c>
      <c r="K108">
        <v>1525</v>
      </c>
      <c r="L108">
        <v>1525</v>
      </c>
      <c r="M108">
        <v>1525</v>
      </c>
      <c r="O108">
        <v>0</v>
      </c>
      <c r="P108">
        <v>0</v>
      </c>
      <c r="Q108">
        <v>0</v>
      </c>
      <c r="R108">
        <v>168</v>
      </c>
      <c r="S108" s="71">
        <f t="shared" si="8"/>
        <v>148.66999999999999</v>
      </c>
      <c r="T108">
        <f t="shared" si="9"/>
        <v>19.329999999999998</v>
      </c>
      <c r="U108" s="71">
        <f t="shared" si="10"/>
        <v>168</v>
      </c>
      <c r="V108">
        <v>0</v>
      </c>
      <c r="W108">
        <v>0</v>
      </c>
      <c r="X108">
        <v>168</v>
      </c>
      <c r="Y108" s="25" t="s">
        <v>8738</v>
      </c>
      <c r="Z108" t="str">
        <f t="shared" si="11"/>
        <v>menor a 200</v>
      </c>
    </row>
    <row r="109" spans="1:26">
      <c r="A109">
        <v>2022</v>
      </c>
      <c r="B109" t="s">
        <v>8120</v>
      </c>
      <c r="C109" t="str">
        <f t="shared" si="6"/>
        <v>Enero</v>
      </c>
      <c r="D109">
        <f t="shared" si="7"/>
        <v>1</v>
      </c>
      <c r="E109" t="s">
        <v>8137</v>
      </c>
      <c r="F109" t="s">
        <v>1</v>
      </c>
      <c r="G109" t="s">
        <v>7879</v>
      </c>
      <c r="H109" t="s">
        <v>7881</v>
      </c>
      <c r="I109" t="s">
        <v>7880</v>
      </c>
      <c r="J109">
        <v>1526</v>
      </c>
      <c r="K109">
        <v>1526</v>
      </c>
      <c r="L109">
        <v>1526</v>
      </c>
      <c r="M109">
        <v>1526</v>
      </c>
      <c r="O109">
        <v>0</v>
      </c>
      <c r="P109">
        <v>0</v>
      </c>
      <c r="Q109">
        <v>0</v>
      </c>
      <c r="R109">
        <v>67.239999999999995</v>
      </c>
      <c r="S109" s="71">
        <f t="shared" si="8"/>
        <v>59.5</v>
      </c>
      <c r="T109">
        <f t="shared" si="9"/>
        <v>7.74</v>
      </c>
      <c r="U109" s="71">
        <f t="shared" si="10"/>
        <v>67.239999999999995</v>
      </c>
      <c r="V109">
        <v>0</v>
      </c>
      <c r="W109">
        <v>0</v>
      </c>
      <c r="X109">
        <v>67.239999999999995</v>
      </c>
      <c r="Y109" s="25" t="s">
        <v>8738</v>
      </c>
      <c r="Z109" t="str">
        <f t="shared" si="11"/>
        <v>menor a 200</v>
      </c>
    </row>
    <row r="110" spans="1:26">
      <c r="A110">
        <v>2022</v>
      </c>
      <c r="B110" t="s">
        <v>8120</v>
      </c>
      <c r="C110" t="str">
        <f t="shared" si="6"/>
        <v>Enero</v>
      </c>
      <c r="D110">
        <f t="shared" si="7"/>
        <v>1</v>
      </c>
      <c r="E110" t="s">
        <v>8141</v>
      </c>
      <c r="F110" t="s">
        <v>1</v>
      </c>
      <c r="G110" t="s">
        <v>7879</v>
      </c>
      <c r="H110" t="s">
        <v>8046</v>
      </c>
      <c r="I110" t="s">
        <v>8047</v>
      </c>
      <c r="J110">
        <v>15</v>
      </c>
      <c r="K110">
        <v>15</v>
      </c>
      <c r="L110">
        <v>15</v>
      </c>
      <c r="M110">
        <v>15</v>
      </c>
      <c r="O110">
        <v>0</v>
      </c>
      <c r="P110">
        <v>0</v>
      </c>
      <c r="Q110">
        <v>0</v>
      </c>
      <c r="R110">
        <v>165</v>
      </c>
      <c r="S110" s="71">
        <f t="shared" si="8"/>
        <v>146.02000000000001</v>
      </c>
      <c r="T110">
        <f t="shared" si="9"/>
        <v>18.98</v>
      </c>
      <c r="U110" s="71">
        <f t="shared" si="10"/>
        <v>165</v>
      </c>
      <c r="V110">
        <v>0</v>
      </c>
      <c r="W110">
        <v>0</v>
      </c>
      <c r="X110">
        <v>165</v>
      </c>
      <c r="Y110" s="25" t="s">
        <v>8738</v>
      </c>
      <c r="Z110" t="str">
        <f t="shared" si="11"/>
        <v>menor a 200</v>
      </c>
    </row>
    <row r="111" spans="1:26">
      <c r="A111">
        <v>2022</v>
      </c>
      <c r="B111" t="s">
        <v>8120</v>
      </c>
      <c r="C111" t="str">
        <f t="shared" si="6"/>
        <v>Enero</v>
      </c>
      <c r="D111">
        <f t="shared" si="7"/>
        <v>1</v>
      </c>
      <c r="E111" t="s">
        <v>8143</v>
      </c>
      <c r="F111" t="s">
        <v>1</v>
      </c>
      <c r="G111" t="s">
        <v>7879</v>
      </c>
      <c r="H111" t="s">
        <v>8046</v>
      </c>
      <c r="I111" t="s">
        <v>8047</v>
      </c>
      <c r="J111">
        <v>16</v>
      </c>
      <c r="K111">
        <v>16</v>
      </c>
      <c r="L111">
        <v>16</v>
      </c>
      <c r="M111">
        <v>16</v>
      </c>
      <c r="O111">
        <v>0</v>
      </c>
      <c r="P111">
        <v>0</v>
      </c>
      <c r="Q111">
        <v>0</v>
      </c>
      <c r="R111">
        <v>9.6999999999999993</v>
      </c>
      <c r="S111" s="71">
        <f t="shared" si="8"/>
        <v>8.58</v>
      </c>
      <c r="T111">
        <f t="shared" si="9"/>
        <v>1.1200000000000001</v>
      </c>
      <c r="U111" s="71">
        <f t="shared" si="10"/>
        <v>9.6999999999999993</v>
      </c>
      <c r="V111">
        <v>0</v>
      </c>
      <c r="W111">
        <v>0</v>
      </c>
      <c r="X111">
        <v>9.6999999999999993</v>
      </c>
      <c r="Y111" s="25" t="s">
        <v>8738</v>
      </c>
      <c r="Z111" t="str">
        <f t="shared" si="11"/>
        <v>menor a 200</v>
      </c>
    </row>
    <row r="112" spans="1:26">
      <c r="A112">
        <v>2022</v>
      </c>
      <c r="B112" t="s">
        <v>8120</v>
      </c>
      <c r="C112" t="str">
        <f t="shared" si="6"/>
        <v>Enero</v>
      </c>
      <c r="D112">
        <f t="shared" si="7"/>
        <v>1</v>
      </c>
      <c r="E112" t="s">
        <v>8131</v>
      </c>
      <c r="F112" t="s">
        <v>1</v>
      </c>
      <c r="G112" t="s">
        <v>7879</v>
      </c>
      <c r="H112" t="s">
        <v>8046</v>
      </c>
      <c r="I112" t="s">
        <v>8047</v>
      </c>
      <c r="J112">
        <v>17</v>
      </c>
      <c r="K112">
        <v>17</v>
      </c>
      <c r="L112">
        <v>17</v>
      </c>
      <c r="M112">
        <v>17</v>
      </c>
      <c r="O112">
        <v>0</v>
      </c>
      <c r="P112">
        <v>0</v>
      </c>
      <c r="Q112">
        <v>0</v>
      </c>
      <c r="R112">
        <v>600</v>
      </c>
      <c r="S112" s="71">
        <f t="shared" si="8"/>
        <v>530.97</v>
      </c>
      <c r="T112">
        <f t="shared" si="9"/>
        <v>69.03</v>
      </c>
      <c r="U112" s="71">
        <f t="shared" si="10"/>
        <v>600</v>
      </c>
      <c r="V112">
        <v>0</v>
      </c>
      <c r="W112">
        <v>0</v>
      </c>
      <c r="X112">
        <v>600</v>
      </c>
      <c r="Y112" s="25" t="s">
        <v>8738</v>
      </c>
      <c r="Z112" t="str">
        <f t="shared" si="11"/>
        <v>mayor a 200</v>
      </c>
    </row>
    <row r="113" spans="1:26">
      <c r="A113">
        <v>2022</v>
      </c>
      <c r="B113" t="s">
        <v>8120</v>
      </c>
      <c r="C113" t="str">
        <f t="shared" si="6"/>
        <v>Enero</v>
      </c>
      <c r="D113">
        <f t="shared" si="7"/>
        <v>1</v>
      </c>
      <c r="E113" t="s">
        <v>8131</v>
      </c>
      <c r="F113" t="s">
        <v>1</v>
      </c>
      <c r="G113" t="s">
        <v>7879</v>
      </c>
      <c r="H113" t="s">
        <v>8046</v>
      </c>
      <c r="I113" t="s">
        <v>8047</v>
      </c>
      <c r="J113">
        <v>18</v>
      </c>
      <c r="K113">
        <v>18</v>
      </c>
      <c r="L113">
        <v>18</v>
      </c>
      <c r="M113">
        <v>18</v>
      </c>
      <c r="O113">
        <v>0</v>
      </c>
      <c r="P113">
        <v>0</v>
      </c>
      <c r="Q113">
        <v>0</v>
      </c>
      <c r="R113">
        <v>29.84</v>
      </c>
      <c r="S113" s="71">
        <f t="shared" si="8"/>
        <v>26.41</v>
      </c>
      <c r="T113">
        <f t="shared" si="9"/>
        <v>3.43</v>
      </c>
      <c r="U113" s="71">
        <f t="shared" si="10"/>
        <v>29.84</v>
      </c>
      <c r="V113">
        <v>0</v>
      </c>
      <c r="W113">
        <v>0</v>
      </c>
      <c r="X113">
        <v>29.84</v>
      </c>
      <c r="Y113" s="25" t="s">
        <v>8738</v>
      </c>
      <c r="Z113" t="str">
        <f t="shared" si="11"/>
        <v>menor a 200</v>
      </c>
    </row>
    <row r="114" spans="1:26">
      <c r="A114">
        <v>2022</v>
      </c>
      <c r="B114" t="s">
        <v>8120</v>
      </c>
      <c r="C114" t="str">
        <f t="shared" si="6"/>
        <v>Enero</v>
      </c>
      <c r="D114">
        <f t="shared" si="7"/>
        <v>1</v>
      </c>
      <c r="E114" t="s">
        <v>8131</v>
      </c>
      <c r="F114" t="s">
        <v>1</v>
      </c>
      <c r="G114" t="s">
        <v>7879</v>
      </c>
      <c r="H114" t="s">
        <v>8046</v>
      </c>
      <c r="I114" t="s">
        <v>8047</v>
      </c>
      <c r="J114">
        <v>19</v>
      </c>
      <c r="K114">
        <v>19</v>
      </c>
      <c r="L114">
        <v>19</v>
      </c>
      <c r="M114">
        <v>19</v>
      </c>
      <c r="O114">
        <v>0</v>
      </c>
      <c r="P114">
        <v>0</v>
      </c>
      <c r="Q114">
        <v>0</v>
      </c>
      <c r="R114">
        <v>160</v>
      </c>
      <c r="S114" s="71">
        <f t="shared" si="8"/>
        <v>141.59</v>
      </c>
      <c r="T114">
        <f t="shared" si="9"/>
        <v>18.41</v>
      </c>
      <c r="U114" s="71">
        <f t="shared" si="10"/>
        <v>160</v>
      </c>
      <c r="V114">
        <v>0</v>
      </c>
      <c r="W114">
        <v>0</v>
      </c>
      <c r="X114">
        <v>160</v>
      </c>
      <c r="Y114" s="25" t="s">
        <v>8738</v>
      </c>
      <c r="Z114" t="str">
        <f t="shared" si="11"/>
        <v>menor a 200</v>
      </c>
    </row>
    <row r="115" spans="1:26">
      <c r="A115">
        <v>2022</v>
      </c>
      <c r="B115" t="s">
        <v>8120</v>
      </c>
      <c r="C115" t="str">
        <f t="shared" si="6"/>
        <v>Enero</v>
      </c>
      <c r="D115">
        <f t="shared" si="7"/>
        <v>1</v>
      </c>
      <c r="E115" t="s">
        <v>8133</v>
      </c>
      <c r="F115" t="s">
        <v>1</v>
      </c>
      <c r="G115" t="s">
        <v>7879</v>
      </c>
      <c r="H115" t="s">
        <v>8046</v>
      </c>
      <c r="I115" t="s">
        <v>8047</v>
      </c>
      <c r="J115">
        <v>20</v>
      </c>
      <c r="K115">
        <v>20</v>
      </c>
      <c r="L115">
        <v>20</v>
      </c>
      <c r="M115">
        <v>20</v>
      </c>
      <c r="O115">
        <v>0</v>
      </c>
      <c r="P115">
        <v>0</v>
      </c>
      <c r="Q115">
        <v>0</v>
      </c>
      <c r="R115">
        <v>110.1</v>
      </c>
      <c r="S115" s="71">
        <f t="shared" si="8"/>
        <v>97.43</v>
      </c>
      <c r="T115">
        <f t="shared" si="9"/>
        <v>12.67</v>
      </c>
      <c r="U115" s="71">
        <f t="shared" si="10"/>
        <v>110.1</v>
      </c>
      <c r="V115">
        <v>0</v>
      </c>
      <c r="W115">
        <v>0</v>
      </c>
      <c r="X115">
        <v>110.1</v>
      </c>
      <c r="Y115" s="25" t="s">
        <v>8738</v>
      </c>
      <c r="Z115" t="str">
        <f t="shared" si="11"/>
        <v>menor a 200</v>
      </c>
    </row>
    <row r="116" spans="1:26">
      <c r="A116">
        <v>2022</v>
      </c>
      <c r="B116" t="s">
        <v>8120</v>
      </c>
      <c r="C116" t="str">
        <f t="shared" si="6"/>
        <v>Enero</v>
      </c>
      <c r="D116">
        <f t="shared" si="7"/>
        <v>1</v>
      </c>
      <c r="E116" t="s">
        <v>8146</v>
      </c>
      <c r="F116" t="s">
        <v>1</v>
      </c>
      <c r="G116" t="s">
        <v>7879</v>
      </c>
      <c r="H116" t="s">
        <v>8046</v>
      </c>
      <c r="I116" t="s">
        <v>8047</v>
      </c>
      <c r="J116">
        <v>21</v>
      </c>
      <c r="K116">
        <v>21</v>
      </c>
      <c r="L116">
        <v>21</v>
      </c>
      <c r="M116">
        <v>21</v>
      </c>
      <c r="O116">
        <v>0</v>
      </c>
      <c r="P116">
        <v>0</v>
      </c>
      <c r="Q116">
        <v>0</v>
      </c>
      <c r="R116">
        <v>89.25</v>
      </c>
      <c r="S116" s="71">
        <f t="shared" si="8"/>
        <v>78.98</v>
      </c>
      <c r="T116">
        <f t="shared" si="9"/>
        <v>10.27</v>
      </c>
      <c r="U116" s="71">
        <f t="shared" si="10"/>
        <v>89.25</v>
      </c>
      <c r="V116">
        <v>0</v>
      </c>
      <c r="W116">
        <v>0</v>
      </c>
      <c r="X116">
        <v>89.25</v>
      </c>
      <c r="Y116" s="25" t="s">
        <v>8738</v>
      </c>
      <c r="Z116" t="str">
        <f t="shared" si="11"/>
        <v>menor a 200</v>
      </c>
    </row>
    <row r="117" spans="1:26">
      <c r="A117">
        <v>2022</v>
      </c>
      <c r="B117" t="s">
        <v>8120</v>
      </c>
      <c r="C117" t="str">
        <f t="shared" si="6"/>
        <v>Enero</v>
      </c>
      <c r="D117">
        <f t="shared" si="7"/>
        <v>1</v>
      </c>
      <c r="E117" t="s">
        <v>8137</v>
      </c>
      <c r="F117" t="s">
        <v>1</v>
      </c>
      <c r="G117" t="s">
        <v>7879</v>
      </c>
      <c r="H117" t="s">
        <v>7864</v>
      </c>
      <c r="I117" t="s">
        <v>7882</v>
      </c>
      <c r="J117">
        <v>1500</v>
      </c>
      <c r="K117">
        <v>1500</v>
      </c>
      <c r="L117">
        <v>1500</v>
      </c>
      <c r="M117">
        <v>1500</v>
      </c>
      <c r="O117">
        <v>0</v>
      </c>
      <c r="P117">
        <v>0</v>
      </c>
      <c r="Q117">
        <v>0</v>
      </c>
      <c r="R117">
        <v>59.17</v>
      </c>
      <c r="S117" s="71">
        <f t="shared" si="8"/>
        <v>52.36</v>
      </c>
      <c r="T117">
        <f t="shared" si="9"/>
        <v>6.81</v>
      </c>
      <c r="U117" s="71">
        <f t="shared" si="10"/>
        <v>59.17</v>
      </c>
      <c r="V117">
        <v>0</v>
      </c>
      <c r="W117">
        <v>0</v>
      </c>
      <c r="X117">
        <v>59.17</v>
      </c>
      <c r="Y117" s="25" t="s">
        <v>8738</v>
      </c>
      <c r="Z117" t="str">
        <f t="shared" si="11"/>
        <v>menor a 200</v>
      </c>
    </row>
    <row r="118" spans="1:26">
      <c r="A118">
        <v>2022</v>
      </c>
      <c r="B118" t="s">
        <v>8120</v>
      </c>
      <c r="C118" t="str">
        <f t="shared" si="6"/>
        <v>Enero</v>
      </c>
      <c r="D118">
        <f t="shared" si="7"/>
        <v>1</v>
      </c>
      <c r="E118" t="s">
        <v>8146</v>
      </c>
      <c r="F118" t="s">
        <v>1</v>
      </c>
      <c r="G118" t="s">
        <v>7879</v>
      </c>
      <c r="H118" t="s">
        <v>7864</v>
      </c>
      <c r="I118" t="s">
        <v>7882</v>
      </c>
      <c r="J118">
        <v>1499</v>
      </c>
      <c r="K118">
        <v>1499</v>
      </c>
      <c r="L118">
        <v>1499</v>
      </c>
      <c r="M118">
        <v>1499</v>
      </c>
      <c r="O118">
        <v>0</v>
      </c>
      <c r="P118">
        <v>0</v>
      </c>
      <c r="Q118">
        <v>0</v>
      </c>
      <c r="R118">
        <v>37.35</v>
      </c>
      <c r="S118" s="71">
        <f t="shared" si="8"/>
        <v>33.049999999999997</v>
      </c>
      <c r="T118">
        <f t="shared" si="9"/>
        <v>4.3</v>
      </c>
      <c r="U118" s="71">
        <f t="shared" si="10"/>
        <v>37.35</v>
      </c>
      <c r="V118">
        <v>0</v>
      </c>
      <c r="W118">
        <v>0</v>
      </c>
      <c r="X118">
        <v>37.35</v>
      </c>
      <c r="Y118" s="25" t="s">
        <v>8738</v>
      </c>
      <c r="Z118" t="str">
        <f t="shared" si="11"/>
        <v>menor a 200</v>
      </c>
    </row>
    <row r="119" spans="1:26">
      <c r="A119">
        <v>2022</v>
      </c>
      <c r="B119" t="s">
        <v>8120</v>
      </c>
      <c r="C119" t="str">
        <f t="shared" si="6"/>
        <v>Enero</v>
      </c>
      <c r="D119">
        <f t="shared" si="7"/>
        <v>1</v>
      </c>
      <c r="E119" t="s">
        <v>8135</v>
      </c>
      <c r="F119" t="s">
        <v>1</v>
      </c>
      <c r="G119" t="s">
        <v>7879</v>
      </c>
      <c r="H119" t="s">
        <v>7864</v>
      </c>
      <c r="I119" t="s">
        <v>7882</v>
      </c>
      <c r="J119">
        <v>1498</v>
      </c>
      <c r="K119">
        <v>1498</v>
      </c>
      <c r="L119">
        <v>1498</v>
      </c>
      <c r="M119">
        <v>1498</v>
      </c>
      <c r="O119">
        <v>0</v>
      </c>
      <c r="P119">
        <v>0</v>
      </c>
      <c r="Q119">
        <v>0</v>
      </c>
      <c r="R119">
        <v>361.62</v>
      </c>
      <c r="S119" s="71">
        <f t="shared" si="8"/>
        <v>320.02</v>
      </c>
      <c r="T119">
        <f t="shared" si="9"/>
        <v>41.6</v>
      </c>
      <c r="U119" s="71">
        <f t="shared" si="10"/>
        <v>361.62</v>
      </c>
      <c r="V119">
        <v>0</v>
      </c>
      <c r="W119">
        <v>0</v>
      </c>
      <c r="X119">
        <v>361.62</v>
      </c>
      <c r="Y119" s="25" t="s">
        <v>8738</v>
      </c>
      <c r="Z119" t="str">
        <f t="shared" si="11"/>
        <v>mayor a 200</v>
      </c>
    </row>
    <row r="120" spans="1:26">
      <c r="A120">
        <v>2022</v>
      </c>
      <c r="B120" t="s">
        <v>8120</v>
      </c>
      <c r="C120" t="str">
        <f t="shared" si="6"/>
        <v>Enero</v>
      </c>
      <c r="D120">
        <f t="shared" si="7"/>
        <v>1</v>
      </c>
      <c r="E120" t="s">
        <v>8135</v>
      </c>
      <c r="F120" t="s">
        <v>1</v>
      </c>
      <c r="G120" t="s">
        <v>7879</v>
      </c>
      <c r="H120" t="s">
        <v>7864</v>
      </c>
      <c r="I120" t="s">
        <v>7882</v>
      </c>
      <c r="J120">
        <v>1497</v>
      </c>
      <c r="K120">
        <v>1497</v>
      </c>
      <c r="L120">
        <v>1497</v>
      </c>
      <c r="M120">
        <v>1497</v>
      </c>
      <c r="O120">
        <v>0</v>
      </c>
      <c r="P120">
        <v>0</v>
      </c>
      <c r="Q120">
        <v>0</v>
      </c>
      <c r="R120">
        <v>9.1999999999999993</v>
      </c>
      <c r="S120" s="71">
        <f t="shared" si="8"/>
        <v>8.14</v>
      </c>
      <c r="T120">
        <f t="shared" si="9"/>
        <v>1.06</v>
      </c>
      <c r="U120" s="71">
        <f t="shared" si="10"/>
        <v>9.1999999999999993</v>
      </c>
      <c r="V120">
        <v>0</v>
      </c>
      <c r="W120">
        <v>0</v>
      </c>
      <c r="X120">
        <v>9.1999999999999993</v>
      </c>
      <c r="Y120" s="25" t="s">
        <v>8738</v>
      </c>
      <c r="Z120" t="str">
        <f t="shared" si="11"/>
        <v>menor a 200</v>
      </c>
    </row>
    <row r="121" spans="1:26">
      <c r="A121">
        <v>2022</v>
      </c>
      <c r="B121" t="s">
        <v>8120</v>
      </c>
      <c r="C121" t="str">
        <f t="shared" si="6"/>
        <v>Enero</v>
      </c>
      <c r="D121">
        <f t="shared" si="7"/>
        <v>1</v>
      </c>
      <c r="E121" t="s">
        <v>8134</v>
      </c>
      <c r="F121" t="s">
        <v>1</v>
      </c>
      <c r="G121" t="s">
        <v>7879</v>
      </c>
      <c r="H121" t="s">
        <v>7864</v>
      </c>
      <c r="I121" t="s">
        <v>7882</v>
      </c>
      <c r="J121">
        <v>1496</v>
      </c>
      <c r="K121">
        <v>1496</v>
      </c>
      <c r="L121">
        <v>1496</v>
      </c>
      <c r="M121">
        <v>1496</v>
      </c>
      <c r="O121">
        <v>0</v>
      </c>
      <c r="P121">
        <v>0</v>
      </c>
      <c r="Q121">
        <v>0</v>
      </c>
      <c r="R121">
        <v>6.4</v>
      </c>
      <c r="S121" s="71">
        <f t="shared" si="8"/>
        <v>5.66</v>
      </c>
      <c r="T121">
        <f t="shared" si="9"/>
        <v>0.74</v>
      </c>
      <c r="U121" s="71">
        <f t="shared" si="10"/>
        <v>6.4</v>
      </c>
      <c r="V121">
        <v>0</v>
      </c>
      <c r="W121">
        <v>0</v>
      </c>
      <c r="X121">
        <v>6.4</v>
      </c>
      <c r="Y121" s="25" t="s">
        <v>8738</v>
      </c>
      <c r="Z121" t="str">
        <f t="shared" si="11"/>
        <v>menor a 200</v>
      </c>
    </row>
    <row r="122" spans="1:26">
      <c r="A122">
        <v>2022</v>
      </c>
      <c r="B122" t="s">
        <v>8120</v>
      </c>
      <c r="C122" t="str">
        <f t="shared" si="6"/>
        <v>Enero</v>
      </c>
      <c r="D122">
        <f t="shared" si="7"/>
        <v>1</v>
      </c>
      <c r="E122" t="s">
        <v>8134</v>
      </c>
      <c r="F122" t="s">
        <v>1</v>
      </c>
      <c r="G122" t="s">
        <v>7879</v>
      </c>
      <c r="H122" t="s">
        <v>7864</v>
      </c>
      <c r="I122" t="s">
        <v>7882</v>
      </c>
      <c r="J122">
        <v>1495</v>
      </c>
      <c r="K122">
        <v>1495</v>
      </c>
      <c r="L122">
        <v>1495</v>
      </c>
      <c r="M122">
        <v>1495</v>
      </c>
      <c r="O122">
        <v>0</v>
      </c>
      <c r="P122">
        <v>0</v>
      </c>
      <c r="Q122">
        <v>0</v>
      </c>
      <c r="R122">
        <v>39.6</v>
      </c>
      <c r="S122" s="71">
        <f t="shared" si="8"/>
        <v>35.04</v>
      </c>
      <c r="T122">
        <f t="shared" si="9"/>
        <v>4.5599999999999996</v>
      </c>
      <c r="U122" s="71">
        <f t="shared" si="10"/>
        <v>39.6</v>
      </c>
      <c r="V122">
        <v>0</v>
      </c>
      <c r="W122">
        <v>0</v>
      </c>
      <c r="X122">
        <v>39.6</v>
      </c>
      <c r="Y122" s="25" t="s">
        <v>8738</v>
      </c>
      <c r="Z122" t="str">
        <f t="shared" si="11"/>
        <v>menor a 200</v>
      </c>
    </row>
    <row r="123" spans="1:26">
      <c r="A123">
        <v>2022</v>
      </c>
      <c r="B123" t="s">
        <v>8120</v>
      </c>
      <c r="C123" t="str">
        <f t="shared" si="6"/>
        <v>Enero</v>
      </c>
      <c r="D123">
        <f t="shared" si="7"/>
        <v>1</v>
      </c>
      <c r="E123" t="s">
        <v>8133</v>
      </c>
      <c r="F123" t="s">
        <v>1</v>
      </c>
      <c r="G123" t="s">
        <v>7879</v>
      </c>
      <c r="H123" t="s">
        <v>7864</v>
      </c>
      <c r="I123" t="s">
        <v>7882</v>
      </c>
      <c r="J123">
        <v>1494</v>
      </c>
      <c r="K123">
        <v>1494</v>
      </c>
      <c r="L123">
        <v>1494</v>
      </c>
      <c r="M123">
        <v>1494</v>
      </c>
      <c r="O123">
        <v>0</v>
      </c>
      <c r="P123">
        <v>0</v>
      </c>
      <c r="Q123">
        <v>0</v>
      </c>
      <c r="R123">
        <v>29.82</v>
      </c>
      <c r="S123" s="71">
        <f t="shared" si="8"/>
        <v>26.39</v>
      </c>
      <c r="T123">
        <f t="shared" si="9"/>
        <v>3.43</v>
      </c>
      <c r="U123" s="71">
        <f t="shared" si="10"/>
        <v>29.82</v>
      </c>
      <c r="V123">
        <v>0</v>
      </c>
      <c r="W123">
        <v>0</v>
      </c>
      <c r="X123">
        <v>29.82</v>
      </c>
      <c r="Y123" s="25" t="s">
        <v>8738</v>
      </c>
      <c r="Z123" t="str">
        <f t="shared" si="11"/>
        <v>menor a 200</v>
      </c>
    </row>
    <row r="124" spans="1:26">
      <c r="A124">
        <v>2022</v>
      </c>
      <c r="B124" t="s">
        <v>8120</v>
      </c>
      <c r="C124" t="str">
        <f t="shared" si="6"/>
        <v>Enero</v>
      </c>
      <c r="D124">
        <f t="shared" si="7"/>
        <v>1</v>
      </c>
      <c r="E124" t="s">
        <v>8133</v>
      </c>
      <c r="F124" t="s">
        <v>1</v>
      </c>
      <c r="G124" t="s">
        <v>7879</v>
      </c>
      <c r="H124" t="s">
        <v>7864</v>
      </c>
      <c r="I124" t="s">
        <v>7882</v>
      </c>
      <c r="J124">
        <v>1493</v>
      </c>
      <c r="K124">
        <v>1493</v>
      </c>
      <c r="L124">
        <v>1493</v>
      </c>
      <c r="M124">
        <v>1493</v>
      </c>
      <c r="O124">
        <v>0</v>
      </c>
      <c r="P124">
        <v>0</v>
      </c>
      <c r="Q124">
        <v>0</v>
      </c>
      <c r="R124">
        <v>38.15</v>
      </c>
      <c r="S124" s="71">
        <f t="shared" si="8"/>
        <v>33.76</v>
      </c>
      <c r="T124">
        <f t="shared" si="9"/>
        <v>4.3899999999999997</v>
      </c>
      <c r="U124" s="71">
        <f t="shared" si="10"/>
        <v>38.15</v>
      </c>
      <c r="V124">
        <v>0</v>
      </c>
      <c r="W124">
        <v>0</v>
      </c>
      <c r="X124">
        <v>38.15</v>
      </c>
      <c r="Y124" s="25" t="s">
        <v>8738</v>
      </c>
      <c r="Z124" t="str">
        <f t="shared" si="11"/>
        <v>menor a 200</v>
      </c>
    </row>
    <row r="125" spans="1:26">
      <c r="A125">
        <v>2022</v>
      </c>
      <c r="B125" t="s">
        <v>8120</v>
      </c>
      <c r="C125" t="str">
        <f t="shared" si="6"/>
        <v>Enero</v>
      </c>
      <c r="D125">
        <f t="shared" si="7"/>
        <v>1</v>
      </c>
      <c r="E125" t="s">
        <v>8145</v>
      </c>
      <c r="F125" t="s">
        <v>1</v>
      </c>
      <c r="G125" t="s">
        <v>7879</v>
      </c>
      <c r="H125" t="s">
        <v>7864</v>
      </c>
      <c r="I125" t="s">
        <v>7882</v>
      </c>
      <c r="J125">
        <v>1492</v>
      </c>
      <c r="K125">
        <v>1492</v>
      </c>
      <c r="L125">
        <v>1492</v>
      </c>
      <c r="M125">
        <v>1492</v>
      </c>
      <c r="O125">
        <v>0</v>
      </c>
      <c r="P125">
        <v>0</v>
      </c>
      <c r="Q125">
        <v>0</v>
      </c>
      <c r="R125">
        <v>19.25</v>
      </c>
      <c r="S125" s="71">
        <f t="shared" si="8"/>
        <v>17.04</v>
      </c>
      <c r="T125">
        <f t="shared" si="9"/>
        <v>2.2200000000000002</v>
      </c>
      <c r="U125" s="71">
        <f t="shared" si="10"/>
        <v>19.260000000000002</v>
      </c>
      <c r="V125">
        <v>0</v>
      </c>
      <c r="W125">
        <v>0</v>
      </c>
      <c r="X125">
        <v>19.25</v>
      </c>
      <c r="Y125" s="25" t="s">
        <v>8738</v>
      </c>
      <c r="Z125" t="str">
        <f t="shared" si="11"/>
        <v>menor a 200</v>
      </c>
    </row>
    <row r="126" spans="1:26">
      <c r="A126">
        <v>2022</v>
      </c>
      <c r="B126" t="s">
        <v>8120</v>
      </c>
      <c r="C126" t="str">
        <f t="shared" si="6"/>
        <v>Enero</v>
      </c>
      <c r="D126">
        <f t="shared" si="7"/>
        <v>1</v>
      </c>
      <c r="E126" t="s">
        <v>8145</v>
      </c>
      <c r="F126" t="s">
        <v>1</v>
      </c>
      <c r="G126" t="s">
        <v>7879</v>
      </c>
      <c r="H126" t="s">
        <v>7864</v>
      </c>
      <c r="I126" t="s">
        <v>7882</v>
      </c>
      <c r="J126">
        <v>1491</v>
      </c>
      <c r="K126">
        <v>1491</v>
      </c>
      <c r="L126">
        <v>1491</v>
      </c>
      <c r="M126">
        <v>1491</v>
      </c>
      <c r="O126">
        <v>0</v>
      </c>
      <c r="P126">
        <v>0</v>
      </c>
      <c r="Q126">
        <v>0</v>
      </c>
      <c r="R126">
        <v>60.95</v>
      </c>
      <c r="S126" s="71">
        <f t="shared" si="8"/>
        <v>53.94</v>
      </c>
      <c r="T126">
        <f t="shared" si="9"/>
        <v>7.01</v>
      </c>
      <c r="U126" s="71">
        <f t="shared" si="10"/>
        <v>60.95</v>
      </c>
      <c r="V126">
        <v>0</v>
      </c>
      <c r="W126">
        <v>0</v>
      </c>
      <c r="X126">
        <v>60.95</v>
      </c>
      <c r="Y126" s="25" t="s">
        <v>8738</v>
      </c>
      <c r="Z126" t="str">
        <f t="shared" si="11"/>
        <v>menor a 200</v>
      </c>
    </row>
    <row r="127" spans="1:26">
      <c r="A127">
        <v>2022</v>
      </c>
      <c r="B127" t="s">
        <v>8120</v>
      </c>
      <c r="C127" t="str">
        <f t="shared" si="6"/>
        <v>Enero</v>
      </c>
      <c r="D127">
        <f t="shared" si="7"/>
        <v>1</v>
      </c>
      <c r="E127" t="s">
        <v>8145</v>
      </c>
      <c r="F127" t="s">
        <v>1</v>
      </c>
      <c r="G127" t="s">
        <v>7879</v>
      </c>
      <c r="H127" t="s">
        <v>7864</v>
      </c>
      <c r="I127" t="s">
        <v>7882</v>
      </c>
      <c r="J127">
        <v>1490</v>
      </c>
      <c r="K127">
        <v>1490</v>
      </c>
      <c r="L127">
        <v>1490</v>
      </c>
      <c r="M127">
        <v>1490</v>
      </c>
      <c r="O127">
        <v>0</v>
      </c>
      <c r="P127">
        <v>0</v>
      </c>
      <c r="Q127">
        <v>0</v>
      </c>
      <c r="R127">
        <v>34.1</v>
      </c>
      <c r="S127" s="71">
        <f t="shared" si="8"/>
        <v>30.18</v>
      </c>
      <c r="T127">
        <f t="shared" si="9"/>
        <v>3.92</v>
      </c>
      <c r="U127" s="71">
        <f t="shared" si="10"/>
        <v>34.1</v>
      </c>
      <c r="V127">
        <v>0</v>
      </c>
      <c r="W127">
        <v>0</v>
      </c>
      <c r="X127">
        <v>34.1</v>
      </c>
      <c r="Y127" s="25" t="s">
        <v>8738</v>
      </c>
      <c r="Z127" t="str">
        <f t="shared" si="11"/>
        <v>menor a 200</v>
      </c>
    </row>
    <row r="128" spans="1:26">
      <c r="A128">
        <v>2022</v>
      </c>
      <c r="B128" t="s">
        <v>8120</v>
      </c>
      <c r="C128" t="str">
        <f t="shared" si="6"/>
        <v>Enero</v>
      </c>
      <c r="D128">
        <f t="shared" si="7"/>
        <v>1</v>
      </c>
      <c r="E128" t="s">
        <v>8131</v>
      </c>
      <c r="F128" t="s">
        <v>1</v>
      </c>
      <c r="G128" t="s">
        <v>7879</v>
      </c>
      <c r="H128" t="s">
        <v>7864</v>
      </c>
      <c r="I128" t="s">
        <v>7882</v>
      </c>
      <c r="J128">
        <v>1498</v>
      </c>
      <c r="K128">
        <v>1498</v>
      </c>
      <c r="L128">
        <v>1498</v>
      </c>
      <c r="M128">
        <v>1498</v>
      </c>
      <c r="O128">
        <v>0</v>
      </c>
      <c r="P128">
        <v>0</v>
      </c>
      <c r="Q128">
        <v>0</v>
      </c>
      <c r="R128">
        <v>52.92</v>
      </c>
      <c r="S128" s="71">
        <f t="shared" si="8"/>
        <v>46.83</v>
      </c>
      <c r="T128">
        <f t="shared" si="9"/>
        <v>6.09</v>
      </c>
      <c r="U128" s="71">
        <f t="shared" si="10"/>
        <v>52.92</v>
      </c>
      <c r="V128">
        <v>0</v>
      </c>
      <c r="W128">
        <v>0</v>
      </c>
      <c r="X128">
        <v>52.92</v>
      </c>
      <c r="Y128" s="25" t="s">
        <v>8738</v>
      </c>
      <c r="Z128" t="str">
        <f t="shared" si="11"/>
        <v>menor a 200</v>
      </c>
    </row>
    <row r="129" spans="1:26">
      <c r="A129">
        <v>2022</v>
      </c>
      <c r="B129" t="s">
        <v>8120</v>
      </c>
      <c r="C129" t="str">
        <f t="shared" si="6"/>
        <v>Enero</v>
      </c>
      <c r="D129">
        <f t="shared" si="7"/>
        <v>1</v>
      </c>
      <c r="E129" t="s">
        <v>8131</v>
      </c>
      <c r="F129" t="s">
        <v>1</v>
      </c>
      <c r="G129" t="s">
        <v>7879</v>
      </c>
      <c r="H129" t="s">
        <v>7864</v>
      </c>
      <c r="I129" t="s">
        <v>7882</v>
      </c>
      <c r="J129">
        <v>1488</v>
      </c>
      <c r="K129">
        <v>1488</v>
      </c>
      <c r="L129">
        <v>1488</v>
      </c>
      <c r="M129">
        <v>1488</v>
      </c>
      <c r="O129">
        <v>0</v>
      </c>
      <c r="P129">
        <v>0</v>
      </c>
      <c r="Q129">
        <v>0</v>
      </c>
      <c r="R129">
        <v>20.55</v>
      </c>
      <c r="S129" s="71">
        <f t="shared" si="8"/>
        <v>18.190000000000001</v>
      </c>
      <c r="T129">
        <f t="shared" si="9"/>
        <v>2.36</v>
      </c>
      <c r="U129" s="71">
        <f t="shared" si="10"/>
        <v>20.55</v>
      </c>
      <c r="V129">
        <v>0</v>
      </c>
      <c r="W129">
        <v>0</v>
      </c>
      <c r="X129">
        <v>20.55</v>
      </c>
      <c r="Y129" s="25" t="s">
        <v>8738</v>
      </c>
      <c r="Z129" t="str">
        <f t="shared" si="11"/>
        <v>menor a 200</v>
      </c>
    </row>
    <row r="130" spans="1:26">
      <c r="A130">
        <v>2022</v>
      </c>
      <c r="B130" t="s">
        <v>8120</v>
      </c>
      <c r="C130" t="str">
        <f t="shared" ref="C130:C193" si="12">REPLACE(B130,2,6,"nero")</f>
        <v>Enero</v>
      </c>
      <c r="D130">
        <f t="shared" ref="D130:D193" si="13">MONTH(E130)</f>
        <v>1</v>
      </c>
      <c r="E130" t="s">
        <v>8130</v>
      </c>
      <c r="F130" t="s">
        <v>1</v>
      </c>
      <c r="G130" t="s">
        <v>7879</v>
      </c>
      <c r="H130" t="s">
        <v>7864</v>
      </c>
      <c r="I130" t="s">
        <v>7882</v>
      </c>
      <c r="J130">
        <v>1487</v>
      </c>
      <c r="K130">
        <v>1487</v>
      </c>
      <c r="L130">
        <v>1487</v>
      </c>
      <c r="M130">
        <v>1487</v>
      </c>
      <c r="O130">
        <v>0</v>
      </c>
      <c r="P130">
        <v>0</v>
      </c>
      <c r="Q130">
        <v>0</v>
      </c>
      <c r="R130">
        <v>36.42</v>
      </c>
      <c r="S130" s="71">
        <f t="shared" ref="S130:S193" si="14">ROUND(R130/1.13,2)</f>
        <v>32.229999999999997</v>
      </c>
      <c r="T130">
        <f t="shared" ref="T130:T193" si="15">ROUND(S130*0.13,2)</f>
        <v>4.1900000000000004</v>
      </c>
      <c r="U130" s="71">
        <f t="shared" ref="U130:U193" si="16">ROUND(S130+T130,2)</f>
        <v>36.42</v>
      </c>
      <c r="V130">
        <v>0</v>
      </c>
      <c r="W130">
        <v>0</v>
      </c>
      <c r="X130">
        <v>36.42</v>
      </c>
      <c r="Y130" s="25" t="s">
        <v>8738</v>
      </c>
      <c r="Z130" t="str">
        <f t="shared" ref="Z130:Z193" si="17">IF(U130&lt;=200,"menor a 200","mayor a 200")</f>
        <v>menor a 200</v>
      </c>
    </row>
    <row r="131" spans="1:26">
      <c r="A131">
        <v>2022</v>
      </c>
      <c r="B131" t="s">
        <v>8120</v>
      </c>
      <c r="C131" t="str">
        <f t="shared" si="12"/>
        <v>Enero</v>
      </c>
      <c r="D131">
        <f t="shared" si="13"/>
        <v>1</v>
      </c>
      <c r="E131" t="s">
        <v>8130</v>
      </c>
      <c r="F131" t="s">
        <v>1</v>
      </c>
      <c r="G131" t="s">
        <v>7879</v>
      </c>
      <c r="H131" t="s">
        <v>7864</v>
      </c>
      <c r="I131" t="s">
        <v>7882</v>
      </c>
      <c r="J131">
        <v>1486</v>
      </c>
      <c r="K131">
        <v>1486</v>
      </c>
      <c r="L131">
        <v>1486</v>
      </c>
      <c r="M131">
        <v>1486</v>
      </c>
      <c r="O131">
        <v>0</v>
      </c>
      <c r="P131">
        <v>0</v>
      </c>
      <c r="Q131">
        <v>0</v>
      </c>
      <c r="R131">
        <v>89.45</v>
      </c>
      <c r="S131" s="71">
        <f t="shared" si="14"/>
        <v>79.16</v>
      </c>
      <c r="T131">
        <f t="shared" si="15"/>
        <v>10.29</v>
      </c>
      <c r="U131" s="71">
        <f t="shared" si="16"/>
        <v>89.45</v>
      </c>
      <c r="V131">
        <v>0</v>
      </c>
      <c r="W131">
        <v>0</v>
      </c>
      <c r="X131">
        <v>89.45</v>
      </c>
      <c r="Y131" s="25" t="s">
        <v>8738</v>
      </c>
      <c r="Z131" t="str">
        <f t="shared" si="17"/>
        <v>menor a 200</v>
      </c>
    </row>
    <row r="132" spans="1:26">
      <c r="A132">
        <v>2022</v>
      </c>
      <c r="B132" t="s">
        <v>8120</v>
      </c>
      <c r="C132" t="str">
        <f t="shared" si="12"/>
        <v>Enero</v>
      </c>
      <c r="D132">
        <f t="shared" si="13"/>
        <v>1</v>
      </c>
      <c r="E132" t="s">
        <v>8129</v>
      </c>
      <c r="F132" t="s">
        <v>1</v>
      </c>
      <c r="G132" t="s">
        <v>7879</v>
      </c>
      <c r="H132" t="s">
        <v>7864</v>
      </c>
      <c r="I132" t="s">
        <v>7882</v>
      </c>
      <c r="J132">
        <v>1485</v>
      </c>
      <c r="K132">
        <v>1485</v>
      </c>
      <c r="L132">
        <v>1485</v>
      </c>
      <c r="M132">
        <v>1485</v>
      </c>
      <c r="O132">
        <v>0</v>
      </c>
      <c r="P132">
        <v>0</v>
      </c>
      <c r="Q132">
        <v>0</v>
      </c>
      <c r="R132">
        <v>49.35</v>
      </c>
      <c r="S132" s="71">
        <f t="shared" si="14"/>
        <v>43.67</v>
      </c>
      <c r="T132">
        <f t="shared" si="15"/>
        <v>5.68</v>
      </c>
      <c r="U132" s="71">
        <f t="shared" si="16"/>
        <v>49.35</v>
      </c>
      <c r="V132">
        <v>0</v>
      </c>
      <c r="W132">
        <v>0</v>
      </c>
      <c r="X132">
        <v>49.35</v>
      </c>
      <c r="Y132" s="25" t="s">
        <v>8738</v>
      </c>
      <c r="Z132" t="str">
        <f t="shared" si="17"/>
        <v>menor a 200</v>
      </c>
    </row>
    <row r="133" spans="1:26">
      <c r="A133">
        <v>2022</v>
      </c>
      <c r="B133" t="s">
        <v>8120</v>
      </c>
      <c r="C133" t="str">
        <f t="shared" si="12"/>
        <v>Enero</v>
      </c>
      <c r="D133">
        <f t="shared" si="13"/>
        <v>1</v>
      </c>
      <c r="E133" t="s">
        <v>8129</v>
      </c>
      <c r="F133" t="s">
        <v>1</v>
      </c>
      <c r="G133" t="s">
        <v>7879</v>
      </c>
      <c r="H133" t="s">
        <v>7864</v>
      </c>
      <c r="I133" t="s">
        <v>7882</v>
      </c>
      <c r="J133">
        <v>1484</v>
      </c>
      <c r="K133">
        <v>1484</v>
      </c>
      <c r="L133">
        <v>1484</v>
      </c>
      <c r="M133">
        <v>1484</v>
      </c>
      <c r="O133">
        <v>0</v>
      </c>
      <c r="P133">
        <v>0</v>
      </c>
      <c r="Q133">
        <v>0</v>
      </c>
      <c r="R133">
        <v>27.95</v>
      </c>
      <c r="S133" s="71">
        <f t="shared" si="14"/>
        <v>24.73</v>
      </c>
      <c r="T133">
        <f t="shared" si="15"/>
        <v>3.21</v>
      </c>
      <c r="U133" s="71">
        <f t="shared" si="16"/>
        <v>27.94</v>
      </c>
      <c r="V133">
        <v>0</v>
      </c>
      <c r="W133">
        <v>0</v>
      </c>
      <c r="X133">
        <v>27.95</v>
      </c>
      <c r="Y133" s="25" t="s">
        <v>8738</v>
      </c>
      <c r="Z133" t="str">
        <f t="shared" si="17"/>
        <v>menor a 200</v>
      </c>
    </row>
    <row r="134" spans="1:26">
      <c r="A134">
        <v>2022</v>
      </c>
      <c r="B134" t="s">
        <v>8120</v>
      </c>
      <c r="C134" t="str">
        <f t="shared" si="12"/>
        <v>Enero</v>
      </c>
      <c r="D134">
        <f t="shared" si="13"/>
        <v>1</v>
      </c>
      <c r="E134" t="s">
        <v>8128</v>
      </c>
      <c r="F134" t="s">
        <v>1</v>
      </c>
      <c r="G134" t="s">
        <v>7879</v>
      </c>
      <c r="H134" t="s">
        <v>7864</v>
      </c>
      <c r="I134" t="s">
        <v>7882</v>
      </c>
      <c r="J134">
        <v>1483</v>
      </c>
      <c r="K134">
        <v>1483</v>
      </c>
      <c r="L134">
        <v>1483</v>
      </c>
      <c r="M134">
        <v>1483</v>
      </c>
      <c r="O134">
        <v>0</v>
      </c>
      <c r="P134">
        <v>0</v>
      </c>
      <c r="Q134">
        <v>0</v>
      </c>
      <c r="R134">
        <v>71.2</v>
      </c>
      <c r="S134" s="71">
        <f t="shared" si="14"/>
        <v>63.01</v>
      </c>
      <c r="T134">
        <f t="shared" si="15"/>
        <v>8.19</v>
      </c>
      <c r="U134" s="71">
        <f t="shared" si="16"/>
        <v>71.2</v>
      </c>
      <c r="V134">
        <v>0</v>
      </c>
      <c r="W134">
        <v>0</v>
      </c>
      <c r="X134">
        <v>71.2</v>
      </c>
      <c r="Y134" s="25" t="s">
        <v>8738</v>
      </c>
      <c r="Z134" t="str">
        <f t="shared" si="17"/>
        <v>menor a 200</v>
      </c>
    </row>
    <row r="135" spans="1:26">
      <c r="A135">
        <v>2022</v>
      </c>
      <c r="B135" t="s">
        <v>8120</v>
      </c>
      <c r="C135" t="str">
        <f t="shared" si="12"/>
        <v>Enero</v>
      </c>
      <c r="D135">
        <f t="shared" si="13"/>
        <v>1</v>
      </c>
      <c r="E135" t="s">
        <v>8128</v>
      </c>
      <c r="F135" t="s">
        <v>1</v>
      </c>
      <c r="G135" t="s">
        <v>7879</v>
      </c>
      <c r="H135" t="s">
        <v>7864</v>
      </c>
      <c r="I135" t="s">
        <v>7882</v>
      </c>
      <c r="J135">
        <v>1482</v>
      </c>
      <c r="K135">
        <v>1482</v>
      </c>
      <c r="L135">
        <v>1482</v>
      </c>
      <c r="M135">
        <v>1482</v>
      </c>
      <c r="O135">
        <v>0</v>
      </c>
      <c r="P135">
        <v>0</v>
      </c>
      <c r="Q135">
        <v>0</v>
      </c>
      <c r="R135">
        <v>36.450000000000003</v>
      </c>
      <c r="S135" s="71">
        <f t="shared" si="14"/>
        <v>32.26</v>
      </c>
      <c r="T135">
        <f t="shared" si="15"/>
        <v>4.1900000000000004</v>
      </c>
      <c r="U135" s="71">
        <f t="shared" si="16"/>
        <v>36.450000000000003</v>
      </c>
      <c r="V135">
        <v>0</v>
      </c>
      <c r="W135">
        <v>0</v>
      </c>
      <c r="X135">
        <v>36.450000000000003</v>
      </c>
      <c r="Y135" s="25" t="s">
        <v>8738</v>
      </c>
      <c r="Z135" t="str">
        <f t="shared" si="17"/>
        <v>menor a 200</v>
      </c>
    </row>
    <row r="136" spans="1:26">
      <c r="A136">
        <v>2022</v>
      </c>
      <c r="B136" t="s">
        <v>8120</v>
      </c>
      <c r="C136" t="str">
        <f t="shared" si="12"/>
        <v>Enero</v>
      </c>
      <c r="D136">
        <f t="shared" si="13"/>
        <v>1</v>
      </c>
      <c r="E136" t="s">
        <v>8144</v>
      </c>
      <c r="F136" t="s">
        <v>1</v>
      </c>
      <c r="G136" t="s">
        <v>7879</v>
      </c>
      <c r="H136" t="s">
        <v>7864</v>
      </c>
      <c r="I136" t="s">
        <v>7882</v>
      </c>
      <c r="J136">
        <v>1481</v>
      </c>
      <c r="K136">
        <v>1481</v>
      </c>
      <c r="L136">
        <v>1481</v>
      </c>
      <c r="M136">
        <v>1481</v>
      </c>
      <c r="O136">
        <v>0</v>
      </c>
      <c r="P136">
        <v>0</v>
      </c>
      <c r="Q136">
        <v>0</v>
      </c>
      <c r="R136">
        <v>200.16</v>
      </c>
      <c r="S136" s="71">
        <f t="shared" si="14"/>
        <v>177.13</v>
      </c>
      <c r="T136">
        <f t="shared" si="15"/>
        <v>23.03</v>
      </c>
      <c r="U136" s="71">
        <f t="shared" si="16"/>
        <v>200.16</v>
      </c>
      <c r="V136">
        <v>0</v>
      </c>
      <c r="W136">
        <v>0</v>
      </c>
      <c r="X136">
        <v>200.16</v>
      </c>
      <c r="Y136" s="25" t="s">
        <v>8738</v>
      </c>
      <c r="Z136" t="str">
        <f t="shared" si="17"/>
        <v>mayor a 200</v>
      </c>
    </row>
    <row r="137" spans="1:26">
      <c r="A137">
        <v>2022</v>
      </c>
      <c r="B137" t="s">
        <v>8120</v>
      </c>
      <c r="C137" t="str">
        <f t="shared" si="12"/>
        <v>Enero</v>
      </c>
      <c r="D137">
        <f t="shared" si="13"/>
        <v>1</v>
      </c>
      <c r="E137" t="s">
        <v>8144</v>
      </c>
      <c r="F137" t="s">
        <v>1</v>
      </c>
      <c r="G137" t="s">
        <v>7879</v>
      </c>
      <c r="H137" t="s">
        <v>7864</v>
      </c>
      <c r="I137" t="s">
        <v>7882</v>
      </c>
      <c r="J137">
        <v>1480</v>
      </c>
      <c r="K137">
        <v>1480</v>
      </c>
      <c r="L137">
        <v>1480</v>
      </c>
      <c r="M137">
        <v>1480</v>
      </c>
      <c r="O137">
        <v>0</v>
      </c>
      <c r="P137">
        <v>0</v>
      </c>
      <c r="Q137">
        <v>0</v>
      </c>
      <c r="R137">
        <v>33.6</v>
      </c>
      <c r="S137" s="71">
        <f t="shared" si="14"/>
        <v>29.73</v>
      </c>
      <c r="T137">
        <f t="shared" si="15"/>
        <v>3.86</v>
      </c>
      <c r="U137" s="71">
        <f t="shared" si="16"/>
        <v>33.590000000000003</v>
      </c>
      <c r="V137">
        <v>0</v>
      </c>
      <c r="W137">
        <v>0</v>
      </c>
      <c r="X137">
        <v>33.6</v>
      </c>
      <c r="Y137" s="25" t="s">
        <v>8738</v>
      </c>
      <c r="Z137" t="str">
        <f t="shared" si="17"/>
        <v>menor a 200</v>
      </c>
    </row>
    <row r="138" spans="1:26">
      <c r="A138">
        <v>2022</v>
      </c>
      <c r="B138" t="s">
        <v>8120</v>
      </c>
      <c r="C138" t="str">
        <f t="shared" si="12"/>
        <v>Enero</v>
      </c>
      <c r="D138">
        <f t="shared" si="13"/>
        <v>1</v>
      </c>
      <c r="E138" t="s">
        <v>8144</v>
      </c>
      <c r="F138" t="s">
        <v>1</v>
      </c>
      <c r="G138" t="s">
        <v>7879</v>
      </c>
      <c r="H138" t="s">
        <v>7864</v>
      </c>
      <c r="I138" t="s">
        <v>7882</v>
      </c>
      <c r="J138">
        <v>1479</v>
      </c>
      <c r="K138">
        <v>1479</v>
      </c>
      <c r="L138">
        <v>1479</v>
      </c>
      <c r="M138">
        <v>1479</v>
      </c>
      <c r="O138">
        <v>0</v>
      </c>
      <c r="P138">
        <v>0</v>
      </c>
      <c r="Q138">
        <v>0</v>
      </c>
      <c r="R138">
        <v>45.65</v>
      </c>
      <c r="S138" s="71">
        <f t="shared" si="14"/>
        <v>40.4</v>
      </c>
      <c r="T138">
        <f t="shared" si="15"/>
        <v>5.25</v>
      </c>
      <c r="U138" s="71">
        <f t="shared" si="16"/>
        <v>45.65</v>
      </c>
      <c r="V138">
        <v>0</v>
      </c>
      <c r="W138">
        <v>0</v>
      </c>
      <c r="X138">
        <v>45.65</v>
      </c>
      <c r="Y138" s="25" t="s">
        <v>8738</v>
      </c>
      <c r="Z138" t="str">
        <f t="shared" si="17"/>
        <v>menor a 200</v>
      </c>
    </row>
    <row r="139" spans="1:26">
      <c r="A139">
        <v>2022</v>
      </c>
      <c r="B139" t="s">
        <v>8120</v>
      </c>
      <c r="C139" t="str">
        <f t="shared" si="12"/>
        <v>Enero</v>
      </c>
      <c r="D139">
        <f t="shared" si="13"/>
        <v>1</v>
      </c>
      <c r="E139" t="s">
        <v>8143</v>
      </c>
      <c r="F139" t="s">
        <v>1</v>
      </c>
      <c r="G139" t="s">
        <v>7879</v>
      </c>
      <c r="H139" t="s">
        <v>7864</v>
      </c>
      <c r="I139" t="s">
        <v>7882</v>
      </c>
      <c r="J139">
        <v>1478</v>
      </c>
      <c r="K139">
        <v>1478</v>
      </c>
      <c r="L139">
        <v>1478</v>
      </c>
      <c r="M139">
        <v>1478</v>
      </c>
      <c r="O139">
        <v>0</v>
      </c>
      <c r="P139">
        <v>0</v>
      </c>
      <c r="Q139">
        <v>0</v>
      </c>
      <c r="R139">
        <v>16.8</v>
      </c>
      <c r="S139" s="71">
        <f t="shared" si="14"/>
        <v>14.87</v>
      </c>
      <c r="T139">
        <f t="shared" si="15"/>
        <v>1.93</v>
      </c>
      <c r="U139" s="71">
        <f t="shared" si="16"/>
        <v>16.8</v>
      </c>
      <c r="V139">
        <v>0</v>
      </c>
      <c r="W139">
        <v>0</v>
      </c>
      <c r="X139">
        <v>16.8</v>
      </c>
      <c r="Y139" s="25" t="s">
        <v>8738</v>
      </c>
      <c r="Z139" t="str">
        <f t="shared" si="17"/>
        <v>menor a 200</v>
      </c>
    </row>
    <row r="140" spans="1:26">
      <c r="A140">
        <v>2022</v>
      </c>
      <c r="B140" t="s">
        <v>8120</v>
      </c>
      <c r="C140" t="str">
        <f t="shared" si="12"/>
        <v>Enero</v>
      </c>
      <c r="D140">
        <f t="shared" si="13"/>
        <v>1</v>
      </c>
      <c r="E140" t="s">
        <v>8143</v>
      </c>
      <c r="F140" t="s">
        <v>1</v>
      </c>
      <c r="G140" t="s">
        <v>7879</v>
      </c>
      <c r="H140" t="s">
        <v>7864</v>
      </c>
      <c r="I140" t="s">
        <v>7882</v>
      </c>
      <c r="J140">
        <v>1476</v>
      </c>
      <c r="K140">
        <v>1476</v>
      </c>
      <c r="L140">
        <v>1476</v>
      </c>
      <c r="M140">
        <v>1476</v>
      </c>
      <c r="O140">
        <v>0</v>
      </c>
      <c r="P140">
        <v>0</v>
      </c>
      <c r="Q140">
        <v>0</v>
      </c>
      <c r="R140">
        <v>18.2</v>
      </c>
      <c r="S140" s="71">
        <f t="shared" si="14"/>
        <v>16.11</v>
      </c>
      <c r="T140">
        <f t="shared" si="15"/>
        <v>2.09</v>
      </c>
      <c r="U140" s="71">
        <f t="shared" si="16"/>
        <v>18.2</v>
      </c>
      <c r="V140">
        <v>0</v>
      </c>
      <c r="W140">
        <v>0</v>
      </c>
      <c r="X140">
        <v>18.2</v>
      </c>
      <c r="Y140" s="25" t="s">
        <v>8738</v>
      </c>
      <c r="Z140" t="str">
        <f t="shared" si="17"/>
        <v>menor a 200</v>
      </c>
    </row>
    <row r="141" spans="1:26">
      <c r="A141">
        <v>2022</v>
      </c>
      <c r="B141" t="s">
        <v>8120</v>
      </c>
      <c r="C141" t="str">
        <f t="shared" si="12"/>
        <v>Enero</v>
      </c>
      <c r="D141">
        <f t="shared" si="13"/>
        <v>1</v>
      </c>
      <c r="E141" t="s">
        <v>8143</v>
      </c>
      <c r="F141" t="s">
        <v>1</v>
      </c>
      <c r="G141" t="s">
        <v>7879</v>
      </c>
      <c r="H141" t="s">
        <v>7864</v>
      </c>
      <c r="I141" t="s">
        <v>7882</v>
      </c>
      <c r="J141">
        <v>1475</v>
      </c>
      <c r="K141">
        <v>1475</v>
      </c>
      <c r="L141">
        <v>1475</v>
      </c>
      <c r="M141">
        <v>1475</v>
      </c>
      <c r="O141">
        <v>0</v>
      </c>
      <c r="P141">
        <v>0</v>
      </c>
      <c r="Q141">
        <v>0</v>
      </c>
      <c r="R141">
        <v>62.15</v>
      </c>
      <c r="S141" s="71">
        <f t="shared" si="14"/>
        <v>55</v>
      </c>
      <c r="T141">
        <f t="shared" si="15"/>
        <v>7.15</v>
      </c>
      <c r="U141" s="71">
        <f t="shared" si="16"/>
        <v>62.15</v>
      </c>
      <c r="V141">
        <v>0</v>
      </c>
      <c r="W141">
        <v>0</v>
      </c>
      <c r="X141">
        <v>62.15</v>
      </c>
      <c r="Y141" s="25" t="s">
        <v>8738</v>
      </c>
      <c r="Z141" t="str">
        <f t="shared" si="17"/>
        <v>menor a 200</v>
      </c>
    </row>
    <row r="142" spans="1:26">
      <c r="A142">
        <v>2022</v>
      </c>
      <c r="B142" t="s">
        <v>8120</v>
      </c>
      <c r="C142" t="str">
        <f t="shared" si="12"/>
        <v>Enero</v>
      </c>
      <c r="D142">
        <f t="shared" si="13"/>
        <v>1</v>
      </c>
      <c r="E142" t="s">
        <v>8142</v>
      </c>
      <c r="F142" t="s">
        <v>1</v>
      </c>
      <c r="G142" t="s">
        <v>7879</v>
      </c>
      <c r="H142" t="s">
        <v>7864</v>
      </c>
      <c r="I142" t="s">
        <v>7882</v>
      </c>
      <c r="J142">
        <v>1474</v>
      </c>
      <c r="K142">
        <v>1474</v>
      </c>
      <c r="L142">
        <v>1474</v>
      </c>
      <c r="M142">
        <v>1474</v>
      </c>
      <c r="O142">
        <v>0</v>
      </c>
      <c r="P142">
        <v>0</v>
      </c>
      <c r="Q142">
        <v>0</v>
      </c>
      <c r="R142">
        <v>41.55</v>
      </c>
      <c r="S142" s="71">
        <f t="shared" si="14"/>
        <v>36.770000000000003</v>
      </c>
      <c r="T142">
        <f t="shared" si="15"/>
        <v>4.78</v>
      </c>
      <c r="U142" s="71">
        <f t="shared" si="16"/>
        <v>41.55</v>
      </c>
      <c r="V142">
        <v>0</v>
      </c>
      <c r="W142">
        <v>0</v>
      </c>
      <c r="X142">
        <v>41.55</v>
      </c>
      <c r="Y142" s="25" t="s">
        <v>8738</v>
      </c>
      <c r="Z142" t="str">
        <f t="shared" si="17"/>
        <v>menor a 200</v>
      </c>
    </row>
    <row r="143" spans="1:26">
      <c r="A143">
        <v>2022</v>
      </c>
      <c r="B143" t="s">
        <v>8120</v>
      </c>
      <c r="C143" t="str">
        <f t="shared" si="12"/>
        <v>Enero</v>
      </c>
      <c r="D143">
        <f t="shared" si="13"/>
        <v>1</v>
      </c>
      <c r="E143" t="s">
        <v>8142</v>
      </c>
      <c r="F143" t="s">
        <v>1</v>
      </c>
      <c r="G143" t="s">
        <v>7879</v>
      </c>
      <c r="H143" t="s">
        <v>7864</v>
      </c>
      <c r="I143" t="s">
        <v>7882</v>
      </c>
      <c r="J143">
        <v>1473</v>
      </c>
      <c r="K143">
        <v>1473</v>
      </c>
      <c r="L143">
        <v>1473</v>
      </c>
      <c r="M143">
        <v>1473</v>
      </c>
      <c r="O143">
        <v>0</v>
      </c>
      <c r="P143">
        <v>0</v>
      </c>
      <c r="Q143">
        <v>0</v>
      </c>
      <c r="R143">
        <v>29.3</v>
      </c>
      <c r="S143" s="71">
        <f t="shared" si="14"/>
        <v>25.93</v>
      </c>
      <c r="T143">
        <f t="shared" si="15"/>
        <v>3.37</v>
      </c>
      <c r="U143" s="71">
        <f t="shared" si="16"/>
        <v>29.3</v>
      </c>
      <c r="V143">
        <v>0</v>
      </c>
      <c r="W143">
        <v>0</v>
      </c>
      <c r="X143">
        <v>29.3</v>
      </c>
      <c r="Y143" s="25" t="s">
        <v>8738</v>
      </c>
      <c r="Z143" t="str">
        <f t="shared" si="17"/>
        <v>menor a 200</v>
      </c>
    </row>
    <row r="144" spans="1:26">
      <c r="A144">
        <v>2022</v>
      </c>
      <c r="B144" t="s">
        <v>8120</v>
      </c>
      <c r="C144" t="str">
        <f t="shared" si="12"/>
        <v>Enero</v>
      </c>
      <c r="D144">
        <f t="shared" si="13"/>
        <v>1</v>
      </c>
      <c r="E144" t="s">
        <v>8141</v>
      </c>
      <c r="F144" t="s">
        <v>1</v>
      </c>
      <c r="G144" t="s">
        <v>7879</v>
      </c>
      <c r="H144" t="s">
        <v>7864</v>
      </c>
      <c r="I144" t="s">
        <v>7882</v>
      </c>
      <c r="J144">
        <v>1472</v>
      </c>
      <c r="K144">
        <v>1472</v>
      </c>
      <c r="L144">
        <v>1472</v>
      </c>
      <c r="M144">
        <v>1472</v>
      </c>
      <c r="O144">
        <v>0</v>
      </c>
      <c r="P144">
        <v>0</v>
      </c>
      <c r="Q144">
        <v>0</v>
      </c>
      <c r="R144">
        <v>15.6</v>
      </c>
      <c r="S144" s="71">
        <f t="shared" si="14"/>
        <v>13.81</v>
      </c>
      <c r="T144">
        <f t="shared" si="15"/>
        <v>1.8</v>
      </c>
      <c r="U144" s="71">
        <f t="shared" si="16"/>
        <v>15.61</v>
      </c>
      <c r="V144">
        <v>0</v>
      </c>
      <c r="W144">
        <v>0</v>
      </c>
      <c r="X144">
        <v>15.6</v>
      </c>
      <c r="Y144" s="25" t="s">
        <v>8738</v>
      </c>
      <c r="Z144" t="str">
        <f t="shared" si="17"/>
        <v>menor a 200</v>
      </c>
    </row>
    <row r="145" spans="1:26">
      <c r="A145">
        <v>2022</v>
      </c>
      <c r="B145" t="s">
        <v>8120</v>
      </c>
      <c r="C145" t="str">
        <f t="shared" si="12"/>
        <v>Enero</v>
      </c>
      <c r="D145">
        <f t="shared" si="13"/>
        <v>1</v>
      </c>
      <c r="E145" t="s">
        <v>8141</v>
      </c>
      <c r="F145" t="s">
        <v>1</v>
      </c>
      <c r="G145" t="s">
        <v>7879</v>
      </c>
      <c r="H145" t="s">
        <v>7864</v>
      </c>
      <c r="I145" t="s">
        <v>7882</v>
      </c>
      <c r="J145">
        <v>1471</v>
      </c>
      <c r="K145">
        <v>1471</v>
      </c>
      <c r="L145">
        <v>1471</v>
      </c>
      <c r="M145">
        <v>1471</v>
      </c>
      <c r="O145">
        <v>0</v>
      </c>
      <c r="P145">
        <v>0</v>
      </c>
      <c r="Q145">
        <v>0</v>
      </c>
      <c r="R145">
        <v>27.8</v>
      </c>
      <c r="S145" s="71">
        <f t="shared" si="14"/>
        <v>24.6</v>
      </c>
      <c r="T145">
        <f t="shared" si="15"/>
        <v>3.2</v>
      </c>
      <c r="U145" s="71">
        <f t="shared" si="16"/>
        <v>27.8</v>
      </c>
      <c r="V145">
        <v>0</v>
      </c>
      <c r="W145">
        <v>0</v>
      </c>
      <c r="X145">
        <v>27.8</v>
      </c>
      <c r="Y145" s="25" t="s">
        <v>8738</v>
      </c>
      <c r="Z145" t="str">
        <f t="shared" si="17"/>
        <v>menor a 200</v>
      </c>
    </row>
    <row r="146" spans="1:26">
      <c r="A146">
        <v>2022</v>
      </c>
      <c r="B146" t="s">
        <v>8120</v>
      </c>
      <c r="C146" t="str">
        <f t="shared" si="12"/>
        <v>Enero</v>
      </c>
      <c r="D146">
        <f t="shared" si="13"/>
        <v>1</v>
      </c>
      <c r="E146" t="s">
        <v>8140</v>
      </c>
      <c r="F146" t="s">
        <v>1</v>
      </c>
      <c r="G146" t="s">
        <v>7879</v>
      </c>
      <c r="H146" t="s">
        <v>7864</v>
      </c>
      <c r="I146" t="s">
        <v>7882</v>
      </c>
      <c r="J146">
        <v>1470</v>
      </c>
      <c r="K146">
        <v>1470</v>
      </c>
      <c r="L146">
        <v>1470</v>
      </c>
      <c r="M146">
        <v>1470</v>
      </c>
      <c r="O146">
        <v>0</v>
      </c>
      <c r="P146">
        <v>0</v>
      </c>
      <c r="Q146">
        <v>0</v>
      </c>
      <c r="R146">
        <v>5.05</v>
      </c>
      <c r="S146" s="71">
        <f t="shared" si="14"/>
        <v>4.47</v>
      </c>
      <c r="T146">
        <f t="shared" si="15"/>
        <v>0.57999999999999996</v>
      </c>
      <c r="U146" s="71">
        <f t="shared" si="16"/>
        <v>5.05</v>
      </c>
      <c r="V146">
        <v>0</v>
      </c>
      <c r="W146">
        <v>0</v>
      </c>
      <c r="X146">
        <v>5.05</v>
      </c>
      <c r="Y146" s="25" t="s">
        <v>8738</v>
      </c>
      <c r="Z146" t="str">
        <f t="shared" si="17"/>
        <v>menor a 200</v>
      </c>
    </row>
    <row r="147" spans="1:26">
      <c r="A147">
        <v>2022</v>
      </c>
      <c r="B147" t="s">
        <v>8120</v>
      </c>
      <c r="C147" t="str">
        <f t="shared" si="12"/>
        <v>Enero</v>
      </c>
      <c r="D147">
        <f t="shared" si="13"/>
        <v>1</v>
      </c>
      <c r="E147" t="s">
        <v>8140</v>
      </c>
      <c r="F147" t="s">
        <v>1</v>
      </c>
      <c r="G147" t="s">
        <v>7879</v>
      </c>
      <c r="H147" t="s">
        <v>7864</v>
      </c>
      <c r="I147" t="s">
        <v>7882</v>
      </c>
      <c r="J147">
        <v>1469</v>
      </c>
      <c r="K147">
        <v>1469</v>
      </c>
      <c r="L147">
        <v>1469</v>
      </c>
      <c r="M147">
        <v>1469</v>
      </c>
      <c r="O147">
        <v>0</v>
      </c>
      <c r="P147">
        <v>0</v>
      </c>
      <c r="Q147">
        <v>0</v>
      </c>
      <c r="R147">
        <v>33.15</v>
      </c>
      <c r="S147" s="71">
        <f t="shared" si="14"/>
        <v>29.34</v>
      </c>
      <c r="T147">
        <f t="shared" si="15"/>
        <v>3.81</v>
      </c>
      <c r="U147" s="71">
        <f t="shared" si="16"/>
        <v>33.15</v>
      </c>
      <c r="V147">
        <v>0</v>
      </c>
      <c r="W147">
        <v>0</v>
      </c>
      <c r="X147">
        <v>33.15</v>
      </c>
      <c r="Y147" s="25" t="s">
        <v>8738</v>
      </c>
      <c r="Z147" t="str">
        <f t="shared" si="17"/>
        <v>menor a 200</v>
      </c>
    </row>
    <row r="148" spans="1:26">
      <c r="A148">
        <v>2022</v>
      </c>
      <c r="B148" t="s">
        <v>8120</v>
      </c>
      <c r="C148" t="str">
        <f t="shared" si="12"/>
        <v>Enero</v>
      </c>
      <c r="D148">
        <f t="shared" si="13"/>
        <v>1</v>
      </c>
      <c r="E148" t="s">
        <v>8127</v>
      </c>
      <c r="F148" t="s">
        <v>1</v>
      </c>
      <c r="G148" t="s">
        <v>7879</v>
      </c>
      <c r="H148" t="s">
        <v>7864</v>
      </c>
      <c r="I148" t="s">
        <v>7882</v>
      </c>
      <c r="J148">
        <v>1468</v>
      </c>
      <c r="K148">
        <v>1468</v>
      </c>
      <c r="L148">
        <v>1468</v>
      </c>
      <c r="M148">
        <v>1468</v>
      </c>
      <c r="O148">
        <v>0</v>
      </c>
      <c r="P148">
        <v>0</v>
      </c>
      <c r="Q148">
        <v>0</v>
      </c>
      <c r="R148">
        <v>13.2</v>
      </c>
      <c r="S148" s="71">
        <f t="shared" si="14"/>
        <v>11.68</v>
      </c>
      <c r="T148">
        <f t="shared" si="15"/>
        <v>1.52</v>
      </c>
      <c r="U148" s="71">
        <f t="shared" si="16"/>
        <v>13.2</v>
      </c>
      <c r="V148">
        <v>0</v>
      </c>
      <c r="W148">
        <v>0</v>
      </c>
      <c r="X148">
        <v>13.2</v>
      </c>
      <c r="Y148" s="25" t="s">
        <v>8738</v>
      </c>
      <c r="Z148" t="str">
        <f t="shared" si="17"/>
        <v>menor a 200</v>
      </c>
    </row>
    <row r="149" spans="1:26">
      <c r="A149">
        <v>2022</v>
      </c>
      <c r="B149" t="s">
        <v>8120</v>
      </c>
      <c r="C149" t="str">
        <f t="shared" si="12"/>
        <v>Enero</v>
      </c>
      <c r="D149">
        <f t="shared" si="13"/>
        <v>1</v>
      </c>
      <c r="E149" t="s">
        <v>8127</v>
      </c>
      <c r="F149" t="s">
        <v>1</v>
      </c>
      <c r="G149" t="s">
        <v>7879</v>
      </c>
      <c r="H149" t="s">
        <v>7864</v>
      </c>
      <c r="I149" t="s">
        <v>7882</v>
      </c>
      <c r="J149">
        <v>1467</v>
      </c>
      <c r="K149">
        <v>1467</v>
      </c>
      <c r="L149">
        <v>1467</v>
      </c>
      <c r="M149">
        <v>1467</v>
      </c>
      <c r="O149">
        <v>0</v>
      </c>
      <c r="P149">
        <v>0</v>
      </c>
      <c r="Q149">
        <v>0</v>
      </c>
      <c r="R149">
        <v>38.5</v>
      </c>
      <c r="S149" s="71">
        <f t="shared" si="14"/>
        <v>34.07</v>
      </c>
      <c r="T149">
        <f t="shared" si="15"/>
        <v>4.43</v>
      </c>
      <c r="U149" s="71">
        <f t="shared" si="16"/>
        <v>38.5</v>
      </c>
      <c r="V149">
        <v>0</v>
      </c>
      <c r="W149">
        <v>0</v>
      </c>
      <c r="X149">
        <v>38.5</v>
      </c>
      <c r="Y149" s="25" t="s">
        <v>8738</v>
      </c>
      <c r="Z149" t="str">
        <f t="shared" si="17"/>
        <v>menor a 200</v>
      </c>
    </row>
    <row r="150" spans="1:26">
      <c r="A150">
        <v>2022</v>
      </c>
      <c r="B150" t="s">
        <v>8120</v>
      </c>
      <c r="C150" t="str">
        <f t="shared" si="12"/>
        <v>Enero</v>
      </c>
      <c r="D150">
        <f t="shared" si="13"/>
        <v>1</v>
      </c>
      <c r="E150" t="s">
        <v>8139</v>
      </c>
      <c r="F150" t="s">
        <v>1</v>
      </c>
      <c r="G150" t="s">
        <v>7879</v>
      </c>
      <c r="H150" t="s">
        <v>7864</v>
      </c>
      <c r="I150" t="s">
        <v>7882</v>
      </c>
      <c r="J150">
        <v>1466</v>
      </c>
      <c r="K150">
        <v>1466</v>
      </c>
      <c r="L150">
        <v>1466</v>
      </c>
      <c r="M150">
        <v>1466</v>
      </c>
      <c r="O150">
        <v>0</v>
      </c>
      <c r="P150">
        <v>0</v>
      </c>
      <c r="Q150">
        <v>0</v>
      </c>
      <c r="R150">
        <v>8.6999999999999993</v>
      </c>
      <c r="S150" s="71">
        <f t="shared" si="14"/>
        <v>7.7</v>
      </c>
      <c r="T150">
        <f t="shared" si="15"/>
        <v>1</v>
      </c>
      <c r="U150" s="71">
        <f t="shared" si="16"/>
        <v>8.6999999999999993</v>
      </c>
      <c r="V150">
        <v>0</v>
      </c>
      <c r="W150">
        <v>0</v>
      </c>
      <c r="X150">
        <v>8.6999999999999993</v>
      </c>
      <c r="Y150" s="25" t="s">
        <v>8738</v>
      </c>
      <c r="Z150" t="str">
        <f t="shared" si="17"/>
        <v>menor a 200</v>
      </c>
    </row>
    <row r="151" spans="1:26">
      <c r="A151">
        <v>2022</v>
      </c>
      <c r="B151" t="s">
        <v>8120</v>
      </c>
      <c r="C151" t="str">
        <f t="shared" si="12"/>
        <v>Enero</v>
      </c>
      <c r="D151">
        <f t="shared" si="13"/>
        <v>1</v>
      </c>
      <c r="E151" t="s">
        <v>8139</v>
      </c>
      <c r="F151" t="s">
        <v>1</v>
      </c>
      <c r="G151" t="s">
        <v>7879</v>
      </c>
      <c r="H151" t="s">
        <v>7864</v>
      </c>
      <c r="I151" t="s">
        <v>7882</v>
      </c>
      <c r="J151">
        <v>1465</v>
      </c>
      <c r="K151">
        <v>1465</v>
      </c>
      <c r="L151">
        <v>1465</v>
      </c>
      <c r="M151">
        <v>1465</v>
      </c>
      <c r="O151">
        <v>0</v>
      </c>
      <c r="P151">
        <v>0</v>
      </c>
      <c r="Q151">
        <v>0</v>
      </c>
      <c r="R151">
        <v>30.99</v>
      </c>
      <c r="S151" s="71">
        <f t="shared" si="14"/>
        <v>27.42</v>
      </c>
      <c r="T151">
        <f t="shared" si="15"/>
        <v>3.56</v>
      </c>
      <c r="U151" s="71">
        <f t="shared" si="16"/>
        <v>30.98</v>
      </c>
      <c r="V151">
        <v>0</v>
      </c>
      <c r="W151">
        <v>0</v>
      </c>
      <c r="X151">
        <v>30.99</v>
      </c>
      <c r="Y151" s="25" t="s">
        <v>8738</v>
      </c>
      <c r="Z151" t="str">
        <f t="shared" si="17"/>
        <v>menor a 200</v>
      </c>
    </row>
    <row r="152" spans="1:26">
      <c r="A152">
        <v>2022</v>
      </c>
      <c r="B152" t="s">
        <v>8120</v>
      </c>
      <c r="C152" t="str">
        <f t="shared" si="12"/>
        <v>Enero</v>
      </c>
      <c r="D152">
        <f t="shared" si="13"/>
        <v>1</v>
      </c>
      <c r="E152" t="s">
        <v>8139</v>
      </c>
      <c r="F152" t="s">
        <v>1</v>
      </c>
      <c r="G152" t="s">
        <v>7879</v>
      </c>
      <c r="H152" t="s">
        <v>7864</v>
      </c>
      <c r="I152" t="s">
        <v>7882</v>
      </c>
      <c r="J152">
        <v>1464</v>
      </c>
      <c r="K152">
        <v>1464</v>
      </c>
      <c r="L152">
        <v>1464</v>
      </c>
      <c r="M152">
        <v>1464</v>
      </c>
      <c r="O152">
        <v>0</v>
      </c>
      <c r="P152">
        <v>0</v>
      </c>
      <c r="Q152">
        <v>0</v>
      </c>
      <c r="R152">
        <v>41.7</v>
      </c>
      <c r="S152" s="71">
        <f t="shared" si="14"/>
        <v>36.9</v>
      </c>
      <c r="T152">
        <f t="shared" si="15"/>
        <v>4.8</v>
      </c>
      <c r="U152" s="71">
        <f t="shared" si="16"/>
        <v>41.7</v>
      </c>
      <c r="V152">
        <v>0</v>
      </c>
      <c r="W152">
        <v>0</v>
      </c>
      <c r="X152">
        <v>41.7</v>
      </c>
      <c r="Y152" s="25" t="s">
        <v>8738</v>
      </c>
      <c r="Z152" t="str">
        <f t="shared" si="17"/>
        <v>menor a 200</v>
      </c>
    </row>
    <row r="153" spans="1:26">
      <c r="A153">
        <v>2022</v>
      </c>
      <c r="B153" t="s">
        <v>8120</v>
      </c>
      <c r="C153" t="str">
        <f t="shared" si="12"/>
        <v>Enero</v>
      </c>
      <c r="D153">
        <f t="shared" si="13"/>
        <v>1</v>
      </c>
      <c r="E153" t="s">
        <v>8139</v>
      </c>
      <c r="F153" t="s">
        <v>1</v>
      </c>
      <c r="G153" t="s">
        <v>7879</v>
      </c>
      <c r="H153" t="s">
        <v>7864</v>
      </c>
      <c r="I153" t="s">
        <v>7882</v>
      </c>
      <c r="J153">
        <v>1463</v>
      </c>
      <c r="K153">
        <v>1463</v>
      </c>
      <c r="L153">
        <v>1463</v>
      </c>
      <c r="M153">
        <v>1463</v>
      </c>
      <c r="O153">
        <v>0</v>
      </c>
      <c r="P153">
        <v>0</v>
      </c>
      <c r="Q153">
        <v>0</v>
      </c>
      <c r="R153">
        <v>27.85</v>
      </c>
      <c r="S153" s="71">
        <f t="shared" si="14"/>
        <v>24.65</v>
      </c>
      <c r="T153">
        <f t="shared" si="15"/>
        <v>3.2</v>
      </c>
      <c r="U153" s="71">
        <f t="shared" si="16"/>
        <v>27.85</v>
      </c>
      <c r="V153">
        <v>0</v>
      </c>
      <c r="W153">
        <v>0</v>
      </c>
      <c r="X153">
        <v>27.85</v>
      </c>
      <c r="Y153" s="25" t="s">
        <v>8738</v>
      </c>
      <c r="Z153" t="str">
        <f t="shared" si="17"/>
        <v>menor a 200</v>
      </c>
    </row>
    <row r="154" spans="1:26">
      <c r="A154">
        <v>2022</v>
      </c>
      <c r="B154" t="s">
        <v>8120</v>
      </c>
      <c r="C154" t="str">
        <f t="shared" si="12"/>
        <v>Enero</v>
      </c>
      <c r="D154">
        <f t="shared" si="13"/>
        <v>1</v>
      </c>
      <c r="E154" t="s">
        <v>8138</v>
      </c>
      <c r="F154" t="s">
        <v>1</v>
      </c>
      <c r="G154" t="s">
        <v>7879</v>
      </c>
      <c r="H154" t="s">
        <v>7864</v>
      </c>
      <c r="I154" t="s">
        <v>7882</v>
      </c>
      <c r="J154">
        <v>1462</v>
      </c>
      <c r="K154">
        <v>1462</v>
      </c>
      <c r="L154">
        <v>1462</v>
      </c>
      <c r="M154">
        <v>1462</v>
      </c>
      <c r="O154">
        <v>0</v>
      </c>
      <c r="P154">
        <v>0</v>
      </c>
      <c r="Q154">
        <v>0</v>
      </c>
      <c r="R154">
        <v>28.61</v>
      </c>
      <c r="S154" s="71">
        <f t="shared" si="14"/>
        <v>25.32</v>
      </c>
      <c r="T154">
        <f t="shared" si="15"/>
        <v>3.29</v>
      </c>
      <c r="U154" s="71">
        <f t="shared" si="16"/>
        <v>28.61</v>
      </c>
      <c r="V154">
        <v>0</v>
      </c>
      <c r="W154">
        <v>0</v>
      </c>
      <c r="X154">
        <v>28.61</v>
      </c>
      <c r="Y154" s="25" t="s">
        <v>8738</v>
      </c>
      <c r="Z154" t="str">
        <f t="shared" si="17"/>
        <v>menor a 200</v>
      </c>
    </row>
    <row r="155" spans="1:26">
      <c r="A155">
        <v>2022</v>
      </c>
      <c r="B155" t="s">
        <v>8120</v>
      </c>
      <c r="C155" t="str">
        <f t="shared" si="12"/>
        <v>Enero</v>
      </c>
      <c r="D155">
        <f t="shared" si="13"/>
        <v>1</v>
      </c>
      <c r="E155" t="s">
        <v>8138</v>
      </c>
      <c r="F155" t="s">
        <v>1</v>
      </c>
      <c r="G155" t="s">
        <v>7879</v>
      </c>
      <c r="H155" t="s">
        <v>7864</v>
      </c>
      <c r="I155" t="s">
        <v>7882</v>
      </c>
      <c r="J155">
        <v>1461</v>
      </c>
      <c r="K155">
        <v>1461</v>
      </c>
      <c r="L155">
        <v>1461</v>
      </c>
      <c r="M155">
        <v>1461</v>
      </c>
      <c r="O155">
        <v>0</v>
      </c>
      <c r="P155">
        <v>0</v>
      </c>
      <c r="Q155">
        <v>0</v>
      </c>
      <c r="R155">
        <v>33.6</v>
      </c>
      <c r="S155" s="71">
        <f t="shared" si="14"/>
        <v>29.73</v>
      </c>
      <c r="T155">
        <f t="shared" si="15"/>
        <v>3.86</v>
      </c>
      <c r="U155" s="71">
        <f t="shared" si="16"/>
        <v>33.590000000000003</v>
      </c>
      <c r="V155">
        <v>0</v>
      </c>
      <c r="W155">
        <v>0</v>
      </c>
      <c r="X155">
        <v>33.6</v>
      </c>
      <c r="Y155" s="25" t="s">
        <v>8738</v>
      </c>
      <c r="Z155" t="str">
        <f t="shared" si="17"/>
        <v>menor a 200</v>
      </c>
    </row>
    <row r="156" spans="1:26">
      <c r="A156">
        <v>2022</v>
      </c>
      <c r="B156" t="s">
        <v>8120</v>
      </c>
      <c r="C156" t="str">
        <f t="shared" si="12"/>
        <v>Enero</v>
      </c>
      <c r="D156">
        <f t="shared" si="13"/>
        <v>1</v>
      </c>
      <c r="E156" t="s">
        <v>8138</v>
      </c>
      <c r="F156" t="s">
        <v>1</v>
      </c>
      <c r="G156" t="s">
        <v>7879</v>
      </c>
      <c r="H156" t="s">
        <v>7864</v>
      </c>
      <c r="I156" t="s">
        <v>7882</v>
      </c>
      <c r="J156">
        <v>1460</v>
      </c>
      <c r="K156">
        <v>1460</v>
      </c>
      <c r="L156">
        <v>1460</v>
      </c>
      <c r="M156">
        <v>1460</v>
      </c>
      <c r="O156">
        <v>0</v>
      </c>
      <c r="P156">
        <v>0</v>
      </c>
      <c r="Q156">
        <v>0</v>
      </c>
      <c r="R156">
        <v>119</v>
      </c>
      <c r="S156" s="71">
        <f t="shared" si="14"/>
        <v>105.31</v>
      </c>
      <c r="T156">
        <f t="shared" si="15"/>
        <v>13.69</v>
      </c>
      <c r="U156" s="71">
        <f t="shared" si="16"/>
        <v>119</v>
      </c>
      <c r="V156">
        <v>0</v>
      </c>
      <c r="W156">
        <v>0</v>
      </c>
      <c r="X156">
        <v>119</v>
      </c>
      <c r="Y156" s="25" t="s">
        <v>8738</v>
      </c>
      <c r="Z156" t="str">
        <f t="shared" si="17"/>
        <v>menor a 200</v>
      </c>
    </row>
    <row r="157" spans="1:26">
      <c r="A157">
        <v>2022</v>
      </c>
      <c r="B157" t="s">
        <v>8120</v>
      </c>
      <c r="C157" t="str">
        <f t="shared" si="12"/>
        <v>Enero</v>
      </c>
      <c r="D157">
        <f t="shared" si="13"/>
        <v>1</v>
      </c>
      <c r="E157" t="s">
        <v>8123</v>
      </c>
      <c r="F157" t="s">
        <v>1</v>
      </c>
      <c r="G157" t="s">
        <v>7879</v>
      </c>
      <c r="H157" t="s">
        <v>7864</v>
      </c>
      <c r="I157" t="s">
        <v>7882</v>
      </c>
      <c r="J157">
        <v>1458</v>
      </c>
      <c r="K157">
        <v>1458</v>
      </c>
      <c r="L157">
        <v>1458</v>
      </c>
      <c r="M157">
        <v>1458</v>
      </c>
      <c r="O157">
        <v>0</v>
      </c>
      <c r="P157">
        <v>0</v>
      </c>
      <c r="Q157">
        <v>0</v>
      </c>
      <c r="R157">
        <v>20.880000000000003</v>
      </c>
      <c r="S157" s="71">
        <f t="shared" si="14"/>
        <v>18.48</v>
      </c>
      <c r="T157">
        <f t="shared" si="15"/>
        <v>2.4</v>
      </c>
      <c r="U157" s="71">
        <f t="shared" si="16"/>
        <v>20.88</v>
      </c>
      <c r="V157">
        <v>0</v>
      </c>
      <c r="W157">
        <v>0</v>
      </c>
      <c r="X157">
        <v>20.880000000000003</v>
      </c>
      <c r="Y157" s="25" t="s">
        <v>8738</v>
      </c>
      <c r="Z157" t="str">
        <f t="shared" si="17"/>
        <v>menor a 200</v>
      </c>
    </row>
    <row r="158" spans="1:26">
      <c r="A158">
        <v>2022</v>
      </c>
      <c r="B158" t="s">
        <v>8120</v>
      </c>
      <c r="C158" t="str">
        <f t="shared" si="12"/>
        <v>Enero</v>
      </c>
      <c r="D158">
        <f t="shared" si="13"/>
        <v>1</v>
      </c>
      <c r="E158" t="s">
        <v>8123</v>
      </c>
      <c r="F158" t="s">
        <v>1</v>
      </c>
      <c r="G158" t="s">
        <v>7879</v>
      </c>
      <c r="H158" t="s">
        <v>7864</v>
      </c>
      <c r="I158" t="s">
        <v>7882</v>
      </c>
      <c r="J158">
        <v>1457</v>
      </c>
      <c r="K158">
        <v>1457</v>
      </c>
      <c r="L158">
        <v>1457</v>
      </c>
      <c r="M158">
        <v>1457</v>
      </c>
      <c r="O158">
        <v>0</v>
      </c>
      <c r="P158">
        <v>0</v>
      </c>
      <c r="Q158">
        <v>0</v>
      </c>
      <c r="R158">
        <v>17.5</v>
      </c>
      <c r="S158" s="71">
        <f t="shared" si="14"/>
        <v>15.49</v>
      </c>
      <c r="T158">
        <f t="shared" si="15"/>
        <v>2.0099999999999998</v>
      </c>
      <c r="U158" s="71">
        <f t="shared" si="16"/>
        <v>17.5</v>
      </c>
      <c r="V158">
        <v>0</v>
      </c>
      <c r="W158">
        <v>0</v>
      </c>
      <c r="X158">
        <v>17.5</v>
      </c>
      <c r="Y158" s="25" t="s">
        <v>8738</v>
      </c>
      <c r="Z158" t="str">
        <f t="shared" si="17"/>
        <v>menor a 200</v>
      </c>
    </row>
    <row r="159" spans="1:26">
      <c r="A159">
        <v>2022</v>
      </c>
      <c r="B159" t="s">
        <v>8120</v>
      </c>
      <c r="C159" t="str">
        <f t="shared" si="12"/>
        <v>Enero</v>
      </c>
      <c r="D159">
        <f t="shared" si="13"/>
        <v>1</v>
      </c>
      <c r="E159" t="s">
        <v>8137</v>
      </c>
      <c r="F159" t="s">
        <v>1</v>
      </c>
      <c r="G159" t="s">
        <v>7879</v>
      </c>
      <c r="H159" t="s">
        <v>7883</v>
      </c>
      <c r="I159" t="s">
        <v>7884</v>
      </c>
      <c r="J159">
        <v>635</v>
      </c>
      <c r="K159">
        <v>635</v>
      </c>
      <c r="L159">
        <v>635</v>
      </c>
      <c r="M159">
        <v>635</v>
      </c>
      <c r="O159">
        <v>0</v>
      </c>
      <c r="P159">
        <v>0</v>
      </c>
      <c r="Q159">
        <v>0</v>
      </c>
      <c r="R159">
        <v>34.97</v>
      </c>
      <c r="S159" s="71">
        <f t="shared" si="14"/>
        <v>30.95</v>
      </c>
      <c r="T159">
        <f t="shared" si="15"/>
        <v>4.0199999999999996</v>
      </c>
      <c r="U159" s="71">
        <f t="shared" si="16"/>
        <v>34.97</v>
      </c>
      <c r="V159">
        <v>0</v>
      </c>
      <c r="W159">
        <v>0</v>
      </c>
      <c r="X159">
        <v>34.97</v>
      </c>
      <c r="Y159" s="25" t="s">
        <v>8738</v>
      </c>
      <c r="Z159" t="str">
        <f t="shared" si="17"/>
        <v>menor a 200</v>
      </c>
    </row>
    <row r="160" spans="1:26">
      <c r="A160">
        <v>2022</v>
      </c>
      <c r="B160" t="s">
        <v>8120</v>
      </c>
      <c r="C160" t="str">
        <f t="shared" si="12"/>
        <v>Enero</v>
      </c>
      <c r="D160">
        <f t="shared" si="13"/>
        <v>1</v>
      </c>
      <c r="E160" t="s">
        <v>8136</v>
      </c>
      <c r="F160" t="s">
        <v>1</v>
      </c>
      <c r="G160" t="s">
        <v>7879</v>
      </c>
      <c r="H160" t="s">
        <v>7883</v>
      </c>
      <c r="I160" t="s">
        <v>7884</v>
      </c>
      <c r="J160">
        <v>634</v>
      </c>
      <c r="K160">
        <v>634</v>
      </c>
      <c r="L160">
        <v>634</v>
      </c>
      <c r="M160">
        <v>634</v>
      </c>
      <c r="O160">
        <v>0</v>
      </c>
      <c r="P160">
        <v>0</v>
      </c>
      <c r="Q160">
        <v>0</v>
      </c>
      <c r="R160">
        <v>2.85</v>
      </c>
      <c r="S160" s="71">
        <f t="shared" si="14"/>
        <v>2.52</v>
      </c>
      <c r="T160">
        <f t="shared" si="15"/>
        <v>0.33</v>
      </c>
      <c r="U160" s="71">
        <f t="shared" si="16"/>
        <v>2.85</v>
      </c>
      <c r="V160">
        <v>0</v>
      </c>
      <c r="W160">
        <v>0</v>
      </c>
      <c r="X160">
        <v>2.85</v>
      </c>
      <c r="Y160" s="25" t="s">
        <v>8738</v>
      </c>
      <c r="Z160" t="str">
        <f t="shared" si="17"/>
        <v>menor a 200</v>
      </c>
    </row>
    <row r="161" spans="1:26">
      <c r="A161">
        <v>2022</v>
      </c>
      <c r="B161" t="s">
        <v>8120</v>
      </c>
      <c r="C161" t="str">
        <f t="shared" si="12"/>
        <v>Enero</v>
      </c>
      <c r="D161">
        <f t="shared" si="13"/>
        <v>1</v>
      </c>
      <c r="E161" t="s">
        <v>8136</v>
      </c>
      <c r="F161" t="s">
        <v>1</v>
      </c>
      <c r="G161" t="s">
        <v>7879</v>
      </c>
      <c r="H161" t="s">
        <v>7883</v>
      </c>
      <c r="I161" t="s">
        <v>7884</v>
      </c>
      <c r="J161">
        <v>633</v>
      </c>
      <c r="K161">
        <v>633</v>
      </c>
      <c r="L161">
        <v>633</v>
      </c>
      <c r="M161">
        <v>633</v>
      </c>
      <c r="O161">
        <v>0</v>
      </c>
      <c r="P161">
        <v>0</v>
      </c>
      <c r="Q161">
        <v>0</v>
      </c>
      <c r="R161">
        <v>20.07</v>
      </c>
      <c r="S161" s="71">
        <f t="shared" si="14"/>
        <v>17.760000000000002</v>
      </c>
      <c r="T161">
        <f t="shared" si="15"/>
        <v>2.31</v>
      </c>
      <c r="U161" s="71">
        <f t="shared" si="16"/>
        <v>20.07</v>
      </c>
      <c r="V161">
        <v>0</v>
      </c>
      <c r="W161">
        <v>0</v>
      </c>
      <c r="X161">
        <v>20.07</v>
      </c>
      <c r="Y161" s="25" t="s">
        <v>8738</v>
      </c>
      <c r="Z161" t="str">
        <f t="shared" si="17"/>
        <v>menor a 200</v>
      </c>
    </row>
    <row r="162" spans="1:26">
      <c r="A162">
        <v>2022</v>
      </c>
      <c r="B162" t="s">
        <v>8120</v>
      </c>
      <c r="C162" t="str">
        <f t="shared" si="12"/>
        <v>Enero</v>
      </c>
      <c r="D162">
        <f t="shared" si="13"/>
        <v>1</v>
      </c>
      <c r="E162" t="s">
        <v>8136</v>
      </c>
      <c r="F162" t="s">
        <v>1</v>
      </c>
      <c r="G162" t="s">
        <v>7879</v>
      </c>
      <c r="H162" t="s">
        <v>7883</v>
      </c>
      <c r="I162" t="s">
        <v>7884</v>
      </c>
      <c r="J162">
        <v>632</v>
      </c>
      <c r="K162">
        <v>632</v>
      </c>
      <c r="L162">
        <v>632</v>
      </c>
      <c r="M162">
        <v>632</v>
      </c>
      <c r="O162">
        <v>0</v>
      </c>
      <c r="P162">
        <v>0</v>
      </c>
      <c r="Q162">
        <v>0</v>
      </c>
      <c r="R162">
        <v>34.979999999999997</v>
      </c>
      <c r="S162" s="71">
        <f t="shared" si="14"/>
        <v>30.96</v>
      </c>
      <c r="T162">
        <f t="shared" si="15"/>
        <v>4.0199999999999996</v>
      </c>
      <c r="U162" s="71">
        <f t="shared" si="16"/>
        <v>34.979999999999997</v>
      </c>
      <c r="V162">
        <v>0</v>
      </c>
      <c r="W162">
        <v>0</v>
      </c>
      <c r="X162">
        <v>34.979999999999997</v>
      </c>
      <c r="Y162" s="25" t="s">
        <v>8738</v>
      </c>
      <c r="Z162" t="str">
        <f t="shared" si="17"/>
        <v>menor a 200</v>
      </c>
    </row>
    <row r="163" spans="1:26">
      <c r="A163">
        <v>2022</v>
      </c>
      <c r="B163" t="s">
        <v>8120</v>
      </c>
      <c r="C163" t="str">
        <f t="shared" si="12"/>
        <v>Enero</v>
      </c>
      <c r="D163">
        <f t="shared" si="13"/>
        <v>1</v>
      </c>
      <c r="E163" t="s">
        <v>8136</v>
      </c>
      <c r="F163" t="s">
        <v>1</v>
      </c>
      <c r="G163" t="s">
        <v>7879</v>
      </c>
      <c r="H163" t="s">
        <v>7883</v>
      </c>
      <c r="I163" t="s">
        <v>7884</v>
      </c>
      <c r="J163">
        <v>630</v>
      </c>
      <c r="K163">
        <v>630</v>
      </c>
      <c r="L163">
        <v>630</v>
      </c>
      <c r="M163">
        <v>630</v>
      </c>
      <c r="O163">
        <v>0</v>
      </c>
      <c r="P163">
        <v>0</v>
      </c>
      <c r="Q163">
        <v>0</v>
      </c>
      <c r="R163">
        <v>55.02</v>
      </c>
      <c r="S163" s="71">
        <f t="shared" si="14"/>
        <v>48.69</v>
      </c>
      <c r="T163">
        <f t="shared" si="15"/>
        <v>6.33</v>
      </c>
      <c r="U163" s="71">
        <f t="shared" si="16"/>
        <v>55.02</v>
      </c>
      <c r="V163">
        <v>0</v>
      </c>
      <c r="W163">
        <v>0</v>
      </c>
      <c r="X163">
        <v>55.02</v>
      </c>
      <c r="Y163" s="25" t="s">
        <v>8738</v>
      </c>
      <c r="Z163" t="str">
        <f t="shared" si="17"/>
        <v>menor a 200</v>
      </c>
    </row>
    <row r="164" spans="1:26">
      <c r="A164">
        <v>2022</v>
      </c>
      <c r="B164" t="s">
        <v>8120</v>
      </c>
      <c r="C164" t="str">
        <f t="shared" si="12"/>
        <v>Enero</v>
      </c>
      <c r="D164">
        <f t="shared" si="13"/>
        <v>1</v>
      </c>
      <c r="E164" t="s">
        <v>8136</v>
      </c>
      <c r="F164" t="s">
        <v>1</v>
      </c>
      <c r="G164" t="s">
        <v>7879</v>
      </c>
      <c r="H164" t="s">
        <v>7883</v>
      </c>
      <c r="I164" t="s">
        <v>7884</v>
      </c>
      <c r="J164">
        <v>629</v>
      </c>
      <c r="K164">
        <v>629</v>
      </c>
      <c r="L164">
        <v>629</v>
      </c>
      <c r="M164">
        <v>629</v>
      </c>
      <c r="O164">
        <v>0</v>
      </c>
      <c r="P164">
        <v>0</v>
      </c>
      <c r="Q164">
        <v>0</v>
      </c>
      <c r="R164">
        <v>62.32</v>
      </c>
      <c r="S164" s="71">
        <f t="shared" si="14"/>
        <v>55.15</v>
      </c>
      <c r="T164">
        <f t="shared" si="15"/>
        <v>7.17</v>
      </c>
      <c r="U164" s="71">
        <f t="shared" si="16"/>
        <v>62.32</v>
      </c>
      <c r="V164">
        <v>0</v>
      </c>
      <c r="W164">
        <v>0</v>
      </c>
      <c r="X164">
        <v>62.32</v>
      </c>
      <c r="Y164" s="25" t="s">
        <v>8738</v>
      </c>
      <c r="Z164" t="str">
        <f t="shared" si="17"/>
        <v>menor a 200</v>
      </c>
    </row>
    <row r="165" spans="1:26">
      <c r="A165">
        <v>2022</v>
      </c>
      <c r="B165" t="s">
        <v>8120</v>
      </c>
      <c r="C165" t="str">
        <f t="shared" si="12"/>
        <v>Enero</v>
      </c>
      <c r="D165">
        <f t="shared" si="13"/>
        <v>1</v>
      </c>
      <c r="E165" t="s">
        <v>8136</v>
      </c>
      <c r="F165" t="s">
        <v>1</v>
      </c>
      <c r="G165" t="s">
        <v>7879</v>
      </c>
      <c r="H165" t="s">
        <v>7883</v>
      </c>
      <c r="I165" t="s">
        <v>7884</v>
      </c>
      <c r="J165">
        <v>627</v>
      </c>
      <c r="K165">
        <v>627</v>
      </c>
      <c r="L165">
        <v>627</v>
      </c>
      <c r="M165">
        <v>627</v>
      </c>
      <c r="O165">
        <v>0</v>
      </c>
      <c r="P165">
        <v>0</v>
      </c>
      <c r="Q165">
        <v>0</v>
      </c>
      <c r="R165">
        <v>20.05</v>
      </c>
      <c r="S165" s="71">
        <f t="shared" si="14"/>
        <v>17.739999999999998</v>
      </c>
      <c r="T165">
        <f t="shared" si="15"/>
        <v>2.31</v>
      </c>
      <c r="U165" s="71">
        <f t="shared" si="16"/>
        <v>20.05</v>
      </c>
      <c r="V165">
        <v>0</v>
      </c>
      <c r="W165">
        <v>0</v>
      </c>
      <c r="X165">
        <v>20.05</v>
      </c>
      <c r="Y165" s="25" t="s">
        <v>8738</v>
      </c>
      <c r="Z165" t="str">
        <f t="shared" si="17"/>
        <v>menor a 200</v>
      </c>
    </row>
    <row r="166" spans="1:26">
      <c r="A166">
        <v>2022</v>
      </c>
      <c r="B166" t="s">
        <v>8120</v>
      </c>
      <c r="C166" t="str">
        <f t="shared" si="12"/>
        <v>Enero</v>
      </c>
      <c r="D166">
        <f t="shared" si="13"/>
        <v>1</v>
      </c>
      <c r="E166" t="s">
        <v>8136</v>
      </c>
      <c r="F166" t="s">
        <v>1</v>
      </c>
      <c r="G166" t="s">
        <v>7879</v>
      </c>
      <c r="H166" t="s">
        <v>7883</v>
      </c>
      <c r="I166" t="s">
        <v>7884</v>
      </c>
      <c r="J166">
        <v>626</v>
      </c>
      <c r="K166">
        <v>626</v>
      </c>
      <c r="L166">
        <v>626</v>
      </c>
      <c r="M166">
        <v>626</v>
      </c>
      <c r="O166">
        <v>0</v>
      </c>
      <c r="P166">
        <v>0</v>
      </c>
      <c r="Q166">
        <v>0</v>
      </c>
      <c r="R166">
        <v>3.05</v>
      </c>
      <c r="S166" s="71">
        <f t="shared" si="14"/>
        <v>2.7</v>
      </c>
      <c r="T166">
        <f t="shared" si="15"/>
        <v>0.35</v>
      </c>
      <c r="U166" s="71">
        <f t="shared" si="16"/>
        <v>3.05</v>
      </c>
      <c r="V166">
        <v>0</v>
      </c>
      <c r="W166">
        <v>0</v>
      </c>
      <c r="X166">
        <v>3.05</v>
      </c>
      <c r="Y166" s="25" t="s">
        <v>8738</v>
      </c>
      <c r="Z166" t="str">
        <f t="shared" si="17"/>
        <v>menor a 200</v>
      </c>
    </row>
    <row r="167" spans="1:26">
      <c r="A167">
        <v>2022</v>
      </c>
      <c r="B167" t="s">
        <v>8120</v>
      </c>
      <c r="C167" t="str">
        <f t="shared" si="12"/>
        <v>Enero</v>
      </c>
      <c r="D167">
        <f t="shared" si="13"/>
        <v>1</v>
      </c>
      <c r="E167" t="s">
        <v>8136</v>
      </c>
      <c r="F167" t="s">
        <v>1</v>
      </c>
      <c r="G167" t="s">
        <v>7879</v>
      </c>
      <c r="H167" t="s">
        <v>7883</v>
      </c>
      <c r="I167" t="s">
        <v>7884</v>
      </c>
      <c r="J167">
        <v>625</v>
      </c>
      <c r="K167">
        <v>625</v>
      </c>
      <c r="L167">
        <v>625</v>
      </c>
      <c r="M167">
        <v>625</v>
      </c>
      <c r="O167">
        <v>0</v>
      </c>
      <c r="P167">
        <v>0</v>
      </c>
      <c r="Q167">
        <v>0</v>
      </c>
      <c r="R167">
        <v>6.65</v>
      </c>
      <c r="S167" s="71">
        <f t="shared" si="14"/>
        <v>5.88</v>
      </c>
      <c r="T167">
        <f t="shared" si="15"/>
        <v>0.76</v>
      </c>
      <c r="U167" s="71">
        <f t="shared" si="16"/>
        <v>6.64</v>
      </c>
      <c r="V167">
        <v>0</v>
      </c>
      <c r="W167">
        <v>0</v>
      </c>
      <c r="X167">
        <v>6.65</v>
      </c>
      <c r="Y167" s="25" t="s">
        <v>8738</v>
      </c>
      <c r="Z167" t="str">
        <f t="shared" si="17"/>
        <v>menor a 200</v>
      </c>
    </row>
    <row r="168" spans="1:26">
      <c r="A168">
        <v>2022</v>
      </c>
      <c r="B168" t="s">
        <v>8120</v>
      </c>
      <c r="C168" t="str">
        <f t="shared" si="12"/>
        <v>Enero</v>
      </c>
      <c r="D168">
        <f t="shared" si="13"/>
        <v>1</v>
      </c>
      <c r="E168" t="s">
        <v>8135</v>
      </c>
      <c r="F168" t="s">
        <v>1</v>
      </c>
      <c r="G168" t="s">
        <v>7879</v>
      </c>
      <c r="H168" t="s">
        <v>7883</v>
      </c>
      <c r="I168" t="s">
        <v>7884</v>
      </c>
      <c r="J168">
        <v>624</v>
      </c>
      <c r="K168">
        <v>624</v>
      </c>
      <c r="L168">
        <v>624</v>
      </c>
      <c r="M168">
        <v>624</v>
      </c>
      <c r="O168">
        <v>0</v>
      </c>
      <c r="P168">
        <v>0</v>
      </c>
      <c r="Q168">
        <v>0</v>
      </c>
      <c r="R168">
        <v>13.38</v>
      </c>
      <c r="S168" s="71">
        <f t="shared" si="14"/>
        <v>11.84</v>
      </c>
      <c r="T168">
        <f t="shared" si="15"/>
        <v>1.54</v>
      </c>
      <c r="U168" s="71">
        <f t="shared" si="16"/>
        <v>13.38</v>
      </c>
      <c r="V168">
        <v>0</v>
      </c>
      <c r="W168">
        <v>0</v>
      </c>
      <c r="X168">
        <v>13.38</v>
      </c>
      <c r="Y168" s="25" t="s">
        <v>8738</v>
      </c>
      <c r="Z168" t="str">
        <f t="shared" si="17"/>
        <v>menor a 200</v>
      </c>
    </row>
    <row r="169" spans="1:26">
      <c r="A169">
        <v>2022</v>
      </c>
      <c r="B169" t="s">
        <v>8120</v>
      </c>
      <c r="C169" t="str">
        <f t="shared" si="12"/>
        <v>Enero</v>
      </c>
      <c r="D169">
        <f t="shared" si="13"/>
        <v>1</v>
      </c>
      <c r="E169" t="s">
        <v>8135</v>
      </c>
      <c r="F169" t="s">
        <v>1</v>
      </c>
      <c r="G169" t="s">
        <v>7879</v>
      </c>
      <c r="H169" t="s">
        <v>7883</v>
      </c>
      <c r="I169" t="s">
        <v>7884</v>
      </c>
      <c r="J169">
        <v>623</v>
      </c>
      <c r="K169">
        <v>623</v>
      </c>
      <c r="L169">
        <v>623</v>
      </c>
      <c r="M169">
        <v>623</v>
      </c>
      <c r="O169">
        <v>0</v>
      </c>
      <c r="P169">
        <v>0</v>
      </c>
      <c r="Q169">
        <v>0</v>
      </c>
      <c r="R169">
        <v>22</v>
      </c>
      <c r="S169" s="71">
        <f t="shared" si="14"/>
        <v>19.47</v>
      </c>
      <c r="T169">
        <f t="shared" si="15"/>
        <v>2.5299999999999998</v>
      </c>
      <c r="U169" s="71">
        <f t="shared" si="16"/>
        <v>22</v>
      </c>
      <c r="V169">
        <v>0</v>
      </c>
      <c r="W169">
        <v>0</v>
      </c>
      <c r="X169">
        <v>22</v>
      </c>
      <c r="Y169" s="25" t="s">
        <v>8738</v>
      </c>
      <c r="Z169" t="str">
        <f t="shared" si="17"/>
        <v>menor a 200</v>
      </c>
    </row>
    <row r="170" spans="1:26">
      <c r="A170">
        <v>2022</v>
      </c>
      <c r="B170" t="s">
        <v>8120</v>
      </c>
      <c r="C170" t="str">
        <f t="shared" si="12"/>
        <v>Enero</v>
      </c>
      <c r="D170">
        <f t="shared" si="13"/>
        <v>1</v>
      </c>
      <c r="E170" t="s">
        <v>8134</v>
      </c>
      <c r="F170" t="s">
        <v>1</v>
      </c>
      <c r="G170" t="s">
        <v>7879</v>
      </c>
      <c r="H170" t="s">
        <v>7883</v>
      </c>
      <c r="I170" t="s">
        <v>7884</v>
      </c>
      <c r="J170">
        <v>621</v>
      </c>
      <c r="K170">
        <v>621</v>
      </c>
      <c r="L170">
        <v>621</v>
      </c>
      <c r="M170">
        <v>621</v>
      </c>
      <c r="O170">
        <v>0</v>
      </c>
      <c r="P170">
        <v>0</v>
      </c>
      <c r="Q170">
        <v>0</v>
      </c>
      <c r="R170">
        <v>9.25</v>
      </c>
      <c r="S170" s="71">
        <f t="shared" si="14"/>
        <v>8.19</v>
      </c>
      <c r="T170">
        <f t="shared" si="15"/>
        <v>1.06</v>
      </c>
      <c r="U170" s="71">
        <f t="shared" si="16"/>
        <v>9.25</v>
      </c>
      <c r="V170">
        <v>0</v>
      </c>
      <c r="W170">
        <v>0</v>
      </c>
      <c r="X170">
        <v>9.25</v>
      </c>
      <c r="Y170" s="25" t="s">
        <v>8738</v>
      </c>
      <c r="Z170" t="str">
        <f t="shared" si="17"/>
        <v>menor a 200</v>
      </c>
    </row>
    <row r="171" spans="1:26">
      <c r="A171">
        <v>2022</v>
      </c>
      <c r="B171" t="s">
        <v>8120</v>
      </c>
      <c r="C171" t="str">
        <f t="shared" si="12"/>
        <v>Enero</v>
      </c>
      <c r="D171">
        <f t="shared" si="13"/>
        <v>1</v>
      </c>
      <c r="E171" t="s">
        <v>8132</v>
      </c>
      <c r="F171" t="s">
        <v>1</v>
      </c>
      <c r="G171" t="s">
        <v>7879</v>
      </c>
      <c r="H171" t="s">
        <v>7883</v>
      </c>
      <c r="I171" t="s">
        <v>7884</v>
      </c>
      <c r="J171">
        <v>617</v>
      </c>
      <c r="K171">
        <v>617</v>
      </c>
      <c r="L171">
        <v>617</v>
      </c>
      <c r="M171">
        <v>617</v>
      </c>
      <c r="O171">
        <v>0</v>
      </c>
      <c r="P171">
        <v>0</v>
      </c>
      <c r="Q171">
        <v>0</v>
      </c>
      <c r="R171">
        <v>43.47</v>
      </c>
      <c r="S171" s="71">
        <f t="shared" si="14"/>
        <v>38.47</v>
      </c>
      <c r="T171">
        <f t="shared" si="15"/>
        <v>5</v>
      </c>
      <c r="U171" s="71">
        <f t="shared" si="16"/>
        <v>43.47</v>
      </c>
      <c r="V171">
        <v>0</v>
      </c>
      <c r="W171">
        <v>0</v>
      </c>
      <c r="X171">
        <v>0</v>
      </c>
      <c r="Y171" s="25" t="s">
        <v>8738</v>
      </c>
      <c r="Z171" t="str">
        <f t="shared" si="17"/>
        <v>menor a 200</v>
      </c>
    </row>
    <row r="172" spans="1:26">
      <c r="A172">
        <v>2022</v>
      </c>
      <c r="B172" t="s">
        <v>8120</v>
      </c>
      <c r="C172" t="str">
        <f t="shared" si="12"/>
        <v>Enero</v>
      </c>
      <c r="D172">
        <f t="shared" si="13"/>
        <v>1</v>
      </c>
      <c r="E172" t="s">
        <v>8131</v>
      </c>
      <c r="F172" t="s">
        <v>1</v>
      </c>
      <c r="G172" t="s">
        <v>7879</v>
      </c>
      <c r="H172" t="s">
        <v>7883</v>
      </c>
      <c r="I172" t="s">
        <v>7884</v>
      </c>
      <c r="J172">
        <v>616</v>
      </c>
      <c r="K172">
        <v>616</v>
      </c>
      <c r="L172">
        <v>616</v>
      </c>
      <c r="M172">
        <v>616</v>
      </c>
      <c r="O172">
        <v>0</v>
      </c>
      <c r="P172">
        <v>0</v>
      </c>
      <c r="Q172">
        <v>0</v>
      </c>
      <c r="R172">
        <v>27.84</v>
      </c>
      <c r="S172" s="71">
        <f t="shared" si="14"/>
        <v>24.64</v>
      </c>
      <c r="T172">
        <f t="shared" si="15"/>
        <v>3.2</v>
      </c>
      <c r="U172" s="71">
        <f t="shared" si="16"/>
        <v>27.84</v>
      </c>
      <c r="V172">
        <v>0</v>
      </c>
      <c r="W172">
        <v>0</v>
      </c>
      <c r="X172">
        <v>0</v>
      </c>
      <c r="Y172" s="25" t="s">
        <v>8738</v>
      </c>
      <c r="Z172" t="str">
        <f t="shared" si="17"/>
        <v>menor a 200</v>
      </c>
    </row>
    <row r="173" spans="1:26">
      <c r="A173">
        <v>2022</v>
      </c>
      <c r="B173" t="s">
        <v>8120</v>
      </c>
      <c r="C173" t="str">
        <f t="shared" si="12"/>
        <v>Enero</v>
      </c>
      <c r="D173">
        <f t="shared" si="13"/>
        <v>1</v>
      </c>
      <c r="E173" t="s">
        <v>8130</v>
      </c>
      <c r="F173" t="s">
        <v>1</v>
      </c>
      <c r="G173" t="s">
        <v>7879</v>
      </c>
      <c r="H173" t="s">
        <v>7883</v>
      </c>
      <c r="I173" t="s">
        <v>7884</v>
      </c>
      <c r="J173">
        <v>615</v>
      </c>
      <c r="K173">
        <v>615</v>
      </c>
      <c r="L173">
        <v>615</v>
      </c>
      <c r="M173">
        <v>615</v>
      </c>
      <c r="O173">
        <v>0</v>
      </c>
      <c r="P173">
        <v>0</v>
      </c>
      <c r="Q173">
        <v>0</v>
      </c>
      <c r="R173">
        <v>28.74</v>
      </c>
      <c r="S173" s="71">
        <f t="shared" si="14"/>
        <v>25.43</v>
      </c>
      <c r="T173">
        <f t="shared" si="15"/>
        <v>3.31</v>
      </c>
      <c r="U173" s="71">
        <f t="shared" si="16"/>
        <v>28.74</v>
      </c>
      <c r="V173">
        <v>0</v>
      </c>
      <c r="W173">
        <v>0</v>
      </c>
      <c r="X173">
        <v>0</v>
      </c>
      <c r="Y173" s="25" t="s">
        <v>8738</v>
      </c>
      <c r="Z173" t="str">
        <f t="shared" si="17"/>
        <v>menor a 200</v>
      </c>
    </row>
    <row r="174" spans="1:26">
      <c r="A174">
        <v>2022</v>
      </c>
      <c r="B174" t="s">
        <v>8120</v>
      </c>
      <c r="C174" t="str">
        <f t="shared" si="12"/>
        <v>Enero</v>
      </c>
      <c r="D174">
        <f t="shared" si="13"/>
        <v>1</v>
      </c>
      <c r="E174" t="s">
        <v>8129</v>
      </c>
      <c r="F174" t="s">
        <v>1</v>
      </c>
      <c r="G174" t="s">
        <v>7879</v>
      </c>
      <c r="H174" t="s">
        <v>7883</v>
      </c>
      <c r="I174" t="s">
        <v>7884</v>
      </c>
      <c r="J174">
        <v>614</v>
      </c>
      <c r="K174">
        <v>614</v>
      </c>
      <c r="L174">
        <v>614</v>
      </c>
      <c r="M174">
        <v>614</v>
      </c>
      <c r="O174">
        <v>0</v>
      </c>
      <c r="P174">
        <v>0</v>
      </c>
      <c r="Q174">
        <v>0</v>
      </c>
      <c r="R174">
        <v>8</v>
      </c>
      <c r="S174" s="71">
        <f t="shared" si="14"/>
        <v>7.08</v>
      </c>
      <c r="T174">
        <f t="shared" si="15"/>
        <v>0.92</v>
      </c>
      <c r="U174" s="71">
        <f t="shared" si="16"/>
        <v>8</v>
      </c>
      <c r="V174">
        <v>0</v>
      </c>
      <c r="W174">
        <v>0</v>
      </c>
      <c r="X174">
        <v>8</v>
      </c>
      <c r="Y174" s="25" t="s">
        <v>8738</v>
      </c>
      <c r="Z174" t="str">
        <f t="shared" si="17"/>
        <v>menor a 200</v>
      </c>
    </row>
    <row r="175" spans="1:26">
      <c r="A175">
        <v>2022</v>
      </c>
      <c r="B175" t="s">
        <v>8120</v>
      </c>
      <c r="C175" t="str">
        <f t="shared" si="12"/>
        <v>Enero</v>
      </c>
      <c r="D175">
        <f t="shared" si="13"/>
        <v>1</v>
      </c>
      <c r="E175" t="s">
        <v>8128</v>
      </c>
      <c r="F175" t="s">
        <v>1</v>
      </c>
      <c r="G175" t="s">
        <v>7879</v>
      </c>
      <c r="H175" t="s">
        <v>7883</v>
      </c>
      <c r="I175" t="s">
        <v>7884</v>
      </c>
      <c r="J175">
        <v>612</v>
      </c>
      <c r="K175">
        <v>612</v>
      </c>
      <c r="L175">
        <v>612</v>
      </c>
      <c r="M175">
        <v>612</v>
      </c>
      <c r="O175">
        <v>0</v>
      </c>
      <c r="P175">
        <v>0</v>
      </c>
      <c r="Q175">
        <v>0</v>
      </c>
      <c r="R175">
        <v>4.55</v>
      </c>
      <c r="S175" s="71">
        <f t="shared" si="14"/>
        <v>4.03</v>
      </c>
      <c r="T175">
        <f t="shared" si="15"/>
        <v>0.52</v>
      </c>
      <c r="U175" s="71">
        <f t="shared" si="16"/>
        <v>4.55</v>
      </c>
      <c r="V175">
        <v>0</v>
      </c>
      <c r="W175">
        <v>0</v>
      </c>
      <c r="X175">
        <v>4.55</v>
      </c>
      <c r="Y175" s="25" t="s">
        <v>8738</v>
      </c>
      <c r="Z175" t="str">
        <f t="shared" si="17"/>
        <v>menor a 200</v>
      </c>
    </row>
    <row r="176" spans="1:26">
      <c r="A176">
        <v>2022</v>
      </c>
      <c r="B176" t="s">
        <v>8120</v>
      </c>
      <c r="C176" t="str">
        <f t="shared" si="12"/>
        <v>Enero</v>
      </c>
      <c r="D176">
        <f t="shared" si="13"/>
        <v>1</v>
      </c>
      <c r="E176" t="s">
        <v>8128</v>
      </c>
      <c r="F176" t="s">
        <v>1</v>
      </c>
      <c r="G176" t="s">
        <v>7879</v>
      </c>
      <c r="H176" t="s">
        <v>7883</v>
      </c>
      <c r="I176" t="s">
        <v>7884</v>
      </c>
      <c r="J176">
        <v>611</v>
      </c>
      <c r="K176">
        <v>611</v>
      </c>
      <c r="L176">
        <v>611</v>
      </c>
      <c r="M176">
        <v>611</v>
      </c>
      <c r="O176">
        <v>0</v>
      </c>
      <c r="P176">
        <v>0</v>
      </c>
      <c r="Q176">
        <v>0</v>
      </c>
      <c r="R176">
        <v>31.79</v>
      </c>
      <c r="S176" s="71">
        <f t="shared" si="14"/>
        <v>28.13</v>
      </c>
      <c r="T176">
        <f t="shared" si="15"/>
        <v>3.66</v>
      </c>
      <c r="U176" s="71">
        <f t="shared" si="16"/>
        <v>31.79</v>
      </c>
      <c r="V176">
        <v>0</v>
      </c>
      <c r="W176">
        <v>0</v>
      </c>
      <c r="X176">
        <v>31.79</v>
      </c>
      <c r="Y176" s="25" t="s">
        <v>8738</v>
      </c>
      <c r="Z176" t="str">
        <f t="shared" si="17"/>
        <v>menor a 200</v>
      </c>
    </row>
    <row r="177" spans="1:26">
      <c r="A177">
        <v>2022</v>
      </c>
      <c r="B177" t="s">
        <v>8120</v>
      </c>
      <c r="C177" t="str">
        <f t="shared" si="12"/>
        <v>Enero</v>
      </c>
      <c r="D177">
        <f t="shared" si="13"/>
        <v>1</v>
      </c>
      <c r="E177" t="s">
        <v>8128</v>
      </c>
      <c r="F177" t="s">
        <v>1</v>
      </c>
      <c r="G177" t="s">
        <v>7879</v>
      </c>
      <c r="H177" t="s">
        <v>7883</v>
      </c>
      <c r="I177" t="s">
        <v>7884</v>
      </c>
      <c r="J177">
        <v>610</v>
      </c>
      <c r="K177">
        <v>610</v>
      </c>
      <c r="L177">
        <v>610</v>
      </c>
      <c r="M177">
        <v>610</v>
      </c>
      <c r="O177">
        <v>0</v>
      </c>
      <c r="P177">
        <v>0</v>
      </c>
      <c r="Q177">
        <v>0</v>
      </c>
      <c r="R177">
        <v>12.4</v>
      </c>
      <c r="S177" s="71">
        <f t="shared" si="14"/>
        <v>10.97</v>
      </c>
      <c r="T177">
        <f t="shared" si="15"/>
        <v>1.43</v>
      </c>
      <c r="U177" s="71">
        <f t="shared" si="16"/>
        <v>12.4</v>
      </c>
      <c r="V177">
        <v>0</v>
      </c>
      <c r="W177">
        <v>0</v>
      </c>
      <c r="X177">
        <v>12.4</v>
      </c>
      <c r="Y177" s="25" t="s">
        <v>8738</v>
      </c>
      <c r="Z177" t="str">
        <f t="shared" si="17"/>
        <v>menor a 200</v>
      </c>
    </row>
    <row r="178" spans="1:26">
      <c r="A178">
        <v>2022</v>
      </c>
      <c r="B178" t="s">
        <v>8120</v>
      </c>
      <c r="C178" t="str">
        <f t="shared" si="12"/>
        <v>Enero</v>
      </c>
      <c r="D178">
        <f t="shared" si="13"/>
        <v>1</v>
      </c>
      <c r="E178" t="s">
        <v>8128</v>
      </c>
      <c r="F178" t="s">
        <v>1</v>
      </c>
      <c r="G178" t="s">
        <v>7879</v>
      </c>
      <c r="H178" t="s">
        <v>7883</v>
      </c>
      <c r="I178" t="s">
        <v>7884</v>
      </c>
      <c r="J178">
        <v>609</v>
      </c>
      <c r="K178">
        <v>609</v>
      </c>
      <c r="L178">
        <v>609</v>
      </c>
      <c r="M178">
        <v>609</v>
      </c>
      <c r="O178">
        <v>0</v>
      </c>
      <c r="P178">
        <v>0</v>
      </c>
      <c r="Q178">
        <v>0</v>
      </c>
      <c r="R178">
        <v>22.23</v>
      </c>
      <c r="S178" s="71">
        <f t="shared" si="14"/>
        <v>19.670000000000002</v>
      </c>
      <c r="T178">
        <f t="shared" si="15"/>
        <v>2.56</v>
      </c>
      <c r="U178" s="71">
        <f t="shared" si="16"/>
        <v>22.23</v>
      </c>
      <c r="V178">
        <v>0</v>
      </c>
      <c r="W178">
        <v>0</v>
      </c>
      <c r="X178">
        <v>22.23</v>
      </c>
      <c r="Y178" s="25" t="s">
        <v>8738</v>
      </c>
      <c r="Z178" t="str">
        <f t="shared" si="17"/>
        <v>menor a 200</v>
      </c>
    </row>
    <row r="179" spans="1:26">
      <c r="A179">
        <v>2022</v>
      </c>
      <c r="B179" t="s">
        <v>8120</v>
      </c>
      <c r="C179" t="str">
        <f t="shared" si="12"/>
        <v>Enero</v>
      </c>
      <c r="D179">
        <f t="shared" si="13"/>
        <v>1</v>
      </c>
      <c r="E179" t="s">
        <v>8128</v>
      </c>
      <c r="F179" t="s">
        <v>1</v>
      </c>
      <c r="G179" t="s">
        <v>7879</v>
      </c>
      <c r="H179" t="s">
        <v>7883</v>
      </c>
      <c r="I179" t="s">
        <v>7884</v>
      </c>
      <c r="J179">
        <v>608</v>
      </c>
      <c r="K179">
        <v>608</v>
      </c>
      <c r="L179">
        <v>608</v>
      </c>
      <c r="M179">
        <v>608</v>
      </c>
      <c r="O179">
        <v>0</v>
      </c>
      <c r="P179">
        <v>0</v>
      </c>
      <c r="Q179">
        <v>0</v>
      </c>
      <c r="R179">
        <v>48.31</v>
      </c>
      <c r="S179" s="71">
        <f t="shared" si="14"/>
        <v>42.75</v>
      </c>
      <c r="T179">
        <f t="shared" si="15"/>
        <v>5.56</v>
      </c>
      <c r="U179" s="71">
        <f t="shared" si="16"/>
        <v>48.31</v>
      </c>
      <c r="V179">
        <v>0</v>
      </c>
      <c r="W179">
        <v>0</v>
      </c>
      <c r="X179">
        <v>48.31</v>
      </c>
      <c r="Y179" s="25" t="s">
        <v>8738</v>
      </c>
      <c r="Z179" t="str">
        <f t="shared" si="17"/>
        <v>menor a 200</v>
      </c>
    </row>
    <row r="180" spans="1:26">
      <c r="A180">
        <v>2022</v>
      </c>
      <c r="B180" t="s">
        <v>8120</v>
      </c>
      <c r="C180" t="str">
        <f t="shared" si="12"/>
        <v>Enero</v>
      </c>
      <c r="D180">
        <f t="shared" si="13"/>
        <v>1</v>
      </c>
      <c r="E180" t="s">
        <v>8128</v>
      </c>
      <c r="F180" t="s">
        <v>1</v>
      </c>
      <c r="G180" t="s">
        <v>7879</v>
      </c>
      <c r="H180" t="s">
        <v>7883</v>
      </c>
      <c r="I180" t="s">
        <v>7884</v>
      </c>
      <c r="J180">
        <v>607</v>
      </c>
      <c r="K180">
        <v>607</v>
      </c>
      <c r="L180">
        <v>607</v>
      </c>
      <c r="M180">
        <v>607</v>
      </c>
      <c r="O180">
        <v>0</v>
      </c>
      <c r="P180">
        <v>0</v>
      </c>
      <c r="Q180">
        <v>0</v>
      </c>
      <c r="R180">
        <v>10.199999999999999</v>
      </c>
      <c r="S180" s="71">
        <f t="shared" si="14"/>
        <v>9.0299999999999994</v>
      </c>
      <c r="T180">
        <f t="shared" si="15"/>
        <v>1.17</v>
      </c>
      <c r="U180" s="71">
        <f t="shared" si="16"/>
        <v>10.199999999999999</v>
      </c>
      <c r="V180">
        <v>0</v>
      </c>
      <c r="W180">
        <v>0</v>
      </c>
      <c r="X180">
        <v>10.199999999999999</v>
      </c>
      <c r="Y180" s="25" t="s">
        <v>8738</v>
      </c>
      <c r="Z180" t="str">
        <f t="shared" si="17"/>
        <v>menor a 200</v>
      </c>
    </row>
    <row r="181" spans="1:26">
      <c r="A181">
        <v>2022</v>
      </c>
      <c r="B181" t="s">
        <v>8120</v>
      </c>
      <c r="C181" t="str">
        <f t="shared" si="12"/>
        <v>Enero</v>
      </c>
      <c r="D181">
        <f t="shared" si="13"/>
        <v>1</v>
      </c>
      <c r="E181" t="s">
        <v>8128</v>
      </c>
      <c r="F181" t="s">
        <v>1</v>
      </c>
      <c r="G181" t="s">
        <v>7879</v>
      </c>
      <c r="H181" t="s">
        <v>7883</v>
      </c>
      <c r="I181" t="s">
        <v>7884</v>
      </c>
      <c r="J181">
        <v>606</v>
      </c>
      <c r="K181">
        <v>606</v>
      </c>
      <c r="L181">
        <v>606</v>
      </c>
      <c r="M181">
        <v>606</v>
      </c>
      <c r="O181">
        <v>0</v>
      </c>
      <c r="P181">
        <v>0</v>
      </c>
      <c r="Q181">
        <v>0</v>
      </c>
      <c r="R181">
        <v>6.65</v>
      </c>
      <c r="S181" s="71">
        <f t="shared" si="14"/>
        <v>5.88</v>
      </c>
      <c r="T181">
        <f t="shared" si="15"/>
        <v>0.76</v>
      </c>
      <c r="U181" s="71">
        <f t="shared" si="16"/>
        <v>6.64</v>
      </c>
      <c r="V181">
        <v>0</v>
      </c>
      <c r="W181">
        <v>0</v>
      </c>
      <c r="X181">
        <v>6.65</v>
      </c>
      <c r="Y181" s="25" t="s">
        <v>8738</v>
      </c>
      <c r="Z181" t="str">
        <f t="shared" si="17"/>
        <v>menor a 200</v>
      </c>
    </row>
    <row r="182" spans="1:26">
      <c r="A182">
        <v>2022</v>
      </c>
      <c r="B182" t="s">
        <v>8120</v>
      </c>
      <c r="C182" t="str">
        <f t="shared" si="12"/>
        <v>Enero</v>
      </c>
      <c r="D182">
        <f t="shared" si="13"/>
        <v>1</v>
      </c>
      <c r="E182" t="s">
        <v>8128</v>
      </c>
      <c r="F182" t="s">
        <v>1</v>
      </c>
      <c r="G182" t="s">
        <v>7879</v>
      </c>
      <c r="H182" t="s">
        <v>7883</v>
      </c>
      <c r="I182" t="s">
        <v>7884</v>
      </c>
      <c r="J182">
        <v>605</v>
      </c>
      <c r="K182">
        <v>605</v>
      </c>
      <c r="L182">
        <v>605</v>
      </c>
      <c r="M182">
        <v>605</v>
      </c>
      <c r="O182">
        <v>0</v>
      </c>
      <c r="P182">
        <v>0</v>
      </c>
      <c r="Q182">
        <v>0</v>
      </c>
      <c r="R182">
        <v>43.42</v>
      </c>
      <c r="S182" s="71">
        <f t="shared" si="14"/>
        <v>38.42</v>
      </c>
      <c r="T182">
        <f t="shared" si="15"/>
        <v>4.99</v>
      </c>
      <c r="U182" s="71">
        <f t="shared" si="16"/>
        <v>43.41</v>
      </c>
      <c r="V182">
        <v>0</v>
      </c>
      <c r="W182">
        <v>0</v>
      </c>
      <c r="X182">
        <v>43.42</v>
      </c>
      <c r="Y182" s="25" t="s">
        <v>8738</v>
      </c>
      <c r="Z182" t="str">
        <f t="shared" si="17"/>
        <v>menor a 200</v>
      </c>
    </row>
    <row r="183" spans="1:26">
      <c r="A183">
        <v>2022</v>
      </c>
      <c r="B183" t="s">
        <v>8120</v>
      </c>
      <c r="C183" t="str">
        <f t="shared" si="12"/>
        <v>Enero</v>
      </c>
      <c r="D183">
        <f t="shared" si="13"/>
        <v>1</v>
      </c>
      <c r="E183" t="s">
        <v>8128</v>
      </c>
      <c r="F183" t="s">
        <v>1</v>
      </c>
      <c r="G183" t="s">
        <v>7879</v>
      </c>
      <c r="H183" t="s">
        <v>7883</v>
      </c>
      <c r="I183" t="s">
        <v>7884</v>
      </c>
      <c r="J183">
        <v>604</v>
      </c>
      <c r="K183">
        <v>604</v>
      </c>
      <c r="L183">
        <v>604</v>
      </c>
      <c r="M183">
        <v>604</v>
      </c>
      <c r="O183">
        <v>0</v>
      </c>
      <c r="P183">
        <v>0</v>
      </c>
      <c r="Q183">
        <v>0</v>
      </c>
      <c r="R183">
        <v>25.46</v>
      </c>
      <c r="S183" s="71">
        <f t="shared" si="14"/>
        <v>22.53</v>
      </c>
      <c r="T183">
        <f t="shared" si="15"/>
        <v>2.93</v>
      </c>
      <c r="U183" s="71">
        <f t="shared" si="16"/>
        <v>25.46</v>
      </c>
      <c r="V183">
        <v>0</v>
      </c>
      <c r="W183">
        <v>0</v>
      </c>
      <c r="X183">
        <v>25.46</v>
      </c>
      <c r="Y183" s="25" t="s">
        <v>8738</v>
      </c>
      <c r="Z183" t="str">
        <f t="shared" si="17"/>
        <v>menor a 200</v>
      </c>
    </row>
    <row r="184" spans="1:26">
      <c r="A184">
        <v>2022</v>
      </c>
      <c r="B184" t="s">
        <v>8120</v>
      </c>
      <c r="C184" t="str">
        <f t="shared" si="12"/>
        <v>Enero</v>
      </c>
      <c r="D184">
        <f t="shared" si="13"/>
        <v>1</v>
      </c>
      <c r="E184" t="s">
        <v>8128</v>
      </c>
      <c r="F184" t="s">
        <v>1</v>
      </c>
      <c r="G184" t="s">
        <v>7879</v>
      </c>
      <c r="H184" t="s">
        <v>7883</v>
      </c>
      <c r="I184" t="s">
        <v>7884</v>
      </c>
      <c r="J184">
        <v>603</v>
      </c>
      <c r="K184">
        <v>603</v>
      </c>
      <c r="L184">
        <v>603</v>
      </c>
      <c r="M184">
        <v>603</v>
      </c>
      <c r="O184">
        <v>0</v>
      </c>
      <c r="P184">
        <v>0</v>
      </c>
      <c r="Q184">
        <v>0</v>
      </c>
      <c r="R184">
        <v>16.559999999999999</v>
      </c>
      <c r="S184" s="71">
        <f t="shared" si="14"/>
        <v>14.65</v>
      </c>
      <c r="T184">
        <f t="shared" si="15"/>
        <v>1.9</v>
      </c>
      <c r="U184" s="71">
        <f t="shared" si="16"/>
        <v>16.55</v>
      </c>
      <c r="V184">
        <v>0</v>
      </c>
      <c r="W184">
        <v>0</v>
      </c>
      <c r="X184">
        <v>16.559999999999999</v>
      </c>
      <c r="Y184" s="25" t="s">
        <v>8738</v>
      </c>
      <c r="Z184" t="str">
        <f t="shared" si="17"/>
        <v>menor a 200</v>
      </c>
    </row>
    <row r="185" spans="1:26">
      <c r="A185">
        <v>2022</v>
      </c>
      <c r="B185" t="s">
        <v>8120</v>
      </c>
      <c r="C185" t="str">
        <f t="shared" si="12"/>
        <v>Enero</v>
      </c>
      <c r="D185">
        <f t="shared" si="13"/>
        <v>1</v>
      </c>
      <c r="E185" t="s">
        <v>8128</v>
      </c>
      <c r="F185" t="s">
        <v>1</v>
      </c>
      <c r="G185" t="s">
        <v>7879</v>
      </c>
      <c r="H185" t="s">
        <v>7883</v>
      </c>
      <c r="I185" t="s">
        <v>7884</v>
      </c>
      <c r="J185">
        <v>602</v>
      </c>
      <c r="K185">
        <v>602</v>
      </c>
      <c r="L185">
        <v>602</v>
      </c>
      <c r="M185">
        <v>602</v>
      </c>
      <c r="O185">
        <v>0</v>
      </c>
      <c r="P185">
        <v>0</v>
      </c>
      <c r="Q185">
        <v>0</v>
      </c>
      <c r="R185">
        <v>30.65</v>
      </c>
      <c r="S185" s="71">
        <f t="shared" si="14"/>
        <v>27.12</v>
      </c>
      <c r="T185">
        <f t="shared" si="15"/>
        <v>3.53</v>
      </c>
      <c r="U185" s="71">
        <f t="shared" si="16"/>
        <v>30.65</v>
      </c>
      <c r="V185">
        <v>0</v>
      </c>
      <c r="W185">
        <v>0</v>
      </c>
      <c r="X185">
        <v>30.65</v>
      </c>
      <c r="Y185" s="25" t="s">
        <v>8738</v>
      </c>
      <c r="Z185" t="str">
        <f t="shared" si="17"/>
        <v>menor a 200</v>
      </c>
    </row>
    <row r="186" spans="1:26">
      <c r="A186">
        <v>2022</v>
      </c>
      <c r="B186" t="s">
        <v>8120</v>
      </c>
      <c r="C186" t="str">
        <f t="shared" si="12"/>
        <v>Enero</v>
      </c>
      <c r="D186">
        <f t="shared" si="13"/>
        <v>1</v>
      </c>
      <c r="E186" t="s">
        <v>8128</v>
      </c>
      <c r="F186" t="s">
        <v>1</v>
      </c>
      <c r="G186" t="s">
        <v>7879</v>
      </c>
      <c r="H186" t="s">
        <v>7883</v>
      </c>
      <c r="I186" t="s">
        <v>7884</v>
      </c>
      <c r="J186">
        <v>601</v>
      </c>
      <c r="K186">
        <v>601</v>
      </c>
      <c r="L186">
        <v>601</v>
      </c>
      <c r="M186">
        <v>601</v>
      </c>
      <c r="O186">
        <v>0</v>
      </c>
      <c r="P186">
        <v>0</v>
      </c>
      <c r="Q186">
        <v>0</v>
      </c>
      <c r="R186">
        <v>3.75</v>
      </c>
      <c r="S186" s="71">
        <f t="shared" si="14"/>
        <v>3.32</v>
      </c>
      <c r="T186">
        <f t="shared" si="15"/>
        <v>0.43</v>
      </c>
      <c r="U186" s="71">
        <f t="shared" si="16"/>
        <v>3.75</v>
      </c>
      <c r="V186">
        <v>0</v>
      </c>
      <c r="W186">
        <v>0</v>
      </c>
      <c r="X186">
        <v>3.75</v>
      </c>
      <c r="Y186" s="25" t="s">
        <v>8738</v>
      </c>
      <c r="Z186" t="str">
        <f t="shared" si="17"/>
        <v>menor a 200</v>
      </c>
    </row>
    <row r="187" spans="1:26">
      <c r="A187">
        <v>2022</v>
      </c>
      <c r="B187" t="s">
        <v>8120</v>
      </c>
      <c r="C187" t="str">
        <f t="shared" si="12"/>
        <v>Enero</v>
      </c>
      <c r="D187">
        <f t="shared" si="13"/>
        <v>1</v>
      </c>
      <c r="E187" t="s">
        <v>8126</v>
      </c>
      <c r="F187" t="s">
        <v>1</v>
      </c>
      <c r="G187" t="s">
        <v>7879</v>
      </c>
      <c r="H187" t="s">
        <v>7883</v>
      </c>
      <c r="I187" t="s">
        <v>7884</v>
      </c>
      <c r="J187">
        <v>600</v>
      </c>
      <c r="K187">
        <v>600</v>
      </c>
      <c r="L187">
        <v>600</v>
      </c>
      <c r="M187">
        <v>600</v>
      </c>
      <c r="O187">
        <v>0</v>
      </c>
      <c r="P187">
        <v>0</v>
      </c>
      <c r="Q187">
        <v>0</v>
      </c>
      <c r="R187">
        <v>37.56</v>
      </c>
      <c r="S187" s="71">
        <f t="shared" si="14"/>
        <v>33.24</v>
      </c>
      <c r="T187">
        <f t="shared" si="15"/>
        <v>4.32</v>
      </c>
      <c r="U187" s="71">
        <f t="shared" si="16"/>
        <v>37.56</v>
      </c>
      <c r="V187">
        <v>0</v>
      </c>
      <c r="W187">
        <v>0</v>
      </c>
      <c r="X187">
        <v>37.56</v>
      </c>
      <c r="Y187" s="25" t="s">
        <v>8738</v>
      </c>
      <c r="Z187" t="str">
        <f t="shared" si="17"/>
        <v>menor a 200</v>
      </c>
    </row>
    <row r="188" spans="1:26">
      <c r="A188">
        <v>2022</v>
      </c>
      <c r="B188" t="s">
        <v>8120</v>
      </c>
      <c r="C188" t="str">
        <f t="shared" si="12"/>
        <v>Enero</v>
      </c>
      <c r="D188">
        <f t="shared" si="13"/>
        <v>1</v>
      </c>
      <c r="E188" t="s">
        <v>8126</v>
      </c>
      <c r="F188" t="s">
        <v>1</v>
      </c>
      <c r="G188" t="s">
        <v>7879</v>
      </c>
      <c r="H188" t="s">
        <v>7883</v>
      </c>
      <c r="I188" t="s">
        <v>7884</v>
      </c>
      <c r="J188">
        <v>599</v>
      </c>
      <c r="K188">
        <v>599</v>
      </c>
      <c r="L188">
        <v>599</v>
      </c>
      <c r="M188">
        <v>599</v>
      </c>
      <c r="O188">
        <v>0</v>
      </c>
      <c r="P188">
        <v>0</v>
      </c>
      <c r="Q188">
        <v>0</v>
      </c>
      <c r="R188">
        <v>3.75</v>
      </c>
      <c r="S188" s="71">
        <f t="shared" si="14"/>
        <v>3.32</v>
      </c>
      <c r="T188">
        <f t="shared" si="15"/>
        <v>0.43</v>
      </c>
      <c r="U188" s="71">
        <f t="shared" si="16"/>
        <v>3.75</v>
      </c>
      <c r="V188">
        <v>0</v>
      </c>
      <c r="W188">
        <v>0</v>
      </c>
      <c r="X188">
        <v>3.75</v>
      </c>
      <c r="Y188" s="25" t="s">
        <v>8738</v>
      </c>
      <c r="Z188" t="str">
        <f t="shared" si="17"/>
        <v>menor a 200</v>
      </c>
    </row>
    <row r="189" spans="1:26">
      <c r="A189">
        <v>2022</v>
      </c>
      <c r="B189" t="s">
        <v>8120</v>
      </c>
      <c r="C189" t="str">
        <f t="shared" si="12"/>
        <v>Enero</v>
      </c>
      <c r="D189">
        <f t="shared" si="13"/>
        <v>1</v>
      </c>
      <c r="E189" t="s">
        <v>8126</v>
      </c>
      <c r="F189" t="s">
        <v>1</v>
      </c>
      <c r="G189" t="s">
        <v>7879</v>
      </c>
      <c r="H189" t="s">
        <v>7883</v>
      </c>
      <c r="I189" t="s">
        <v>7884</v>
      </c>
      <c r="J189">
        <v>598</v>
      </c>
      <c r="K189">
        <v>598</v>
      </c>
      <c r="L189">
        <v>598</v>
      </c>
      <c r="M189">
        <v>598</v>
      </c>
      <c r="O189">
        <v>0</v>
      </c>
      <c r="P189">
        <v>0</v>
      </c>
      <c r="Q189">
        <v>0</v>
      </c>
      <c r="R189">
        <v>32.090000000000003</v>
      </c>
      <c r="S189" s="71">
        <f t="shared" si="14"/>
        <v>28.4</v>
      </c>
      <c r="T189">
        <f t="shared" si="15"/>
        <v>3.69</v>
      </c>
      <c r="U189" s="71">
        <f t="shared" si="16"/>
        <v>32.090000000000003</v>
      </c>
      <c r="V189">
        <v>0</v>
      </c>
      <c r="W189">
        <v>0</v>
      </c>
      <c r="X189">
        <v>32.090000000000003</v>
      </c>
      <c r="Y189" s="25" t="s">
        <v>8738</v>
      </c>
      <c r="Z189" t="str">
        <f t="shared" si="17"/>
        <v>menor a 200</v>
      </c>
    </row>
    <row r="190" spans="1:26">
      <c r="A190">
        <v>2022</v>
      </c>
      <c r="B190" t="s">
        <v>8120</v>
      </c>
      <c r="C190" t="str">
        <f t="shared" si="12"/>
        <v>Enero</v>
      </c>
      <c r="D190">
        <f t="shared" si="13"/>
        <v>1</v>
      </c>
      <c r="E190" t="s">
        <v>8126</v>
      </c>
      <c r="F190" t="s">
        <v>1</v>
      </c>
      <c r="G190" t="s">
        <v>7879</v>
      </c>
      <c r="H190" t="s">
        <v>7883</v>
      </c>
      <c r="I190" t="s">
        <v>7884</v>
      </c>
      <c r="J190">
        <v>597</v>
      </c>
      <c r="K190">
        <v>597</v>
      </c>
      <c r="L190">
        <v>597</v>
      </c>
      <c r="M190">
        <v>597</v>
      </c>
      <c r="O190">
        <v>0</v>
      </c>
      <c r="P190">
        <v>0</v>
      </c>
      <c r="Q190">
        <v>0</v>
      </c>
      <c r="R190">
        <v>13.3</v>
      </c>
      <c r="S190" s="71">
        <f t="shared" si="14"/>
        <v>11.77</v>
      </c>
      <c r="T190">
        <f t="shared" si="15"/>
        <v>1.53</v>
      </c>
      <c r="U190" s="71">
        <f t="shared" si="16"/>
        <v>13.3</v>
      </c>
      <c r="V190">
        <v>0</v>
      </c>
      <c r="W190">
        <v>0</v>
      </c>
      <c r="X190">
        <v>13.3</v>
      </c>
      <c r="Y190" s="25" t="s">
        <v>8738</v>
      </c>
      <c r="Z190" t="str">
        <f t="shared" si="17"/>
        <v>menor a 200</v>
      </c>
    </row>
    <row r="191" spans="1:26">
      <c r="A191">
        <v>2022</v>
      </c>
      <c r="B191" t="s">
        <v>8120</v>
      </c>
      <c r="C191" t="str">
        <f t="shared" si="12"/>
        <v>Enero</v>
      </c>
      <c r="D191">
        <f t="shared" si="13"/>
        <v>1</v>
      </c>
      <c r="E191" t="s">
        <v>8126</v>
      </c>
      <c r="F191" t="s">
        <v>1</v>
      </c>
      <c r="G191" t="s">
        <v>7879</v>
      </c>
      <c r="H191" t="s">
        <v>7883</v>
      </c>
      <c r="I191" t="s">
        <v>7884</v>
      </c>
      <c r="J191">
        <v>596</v>
      </c>
      <c r="K191">
        <v>596</v>
      </c>
      <c r="L191">
        <v>596</v>
      </c>
      <c r="M191">
        <v>596</v>
      </c>
      <c r="O191">
        <v>0</v>
      </c>
      <c r="P191">
        <v>0</v>
      </c>
      <c r="Q191">
        <v>0</v>
      </c>
      <c r="R191">
        <v>27.26</v>
      </c>
      <c r="S191" s="71">
        <f t="shared" si="14"/>
        <v>24.12</v>
      </c>
      <c r="T191">
        <f t="shared" si="15"/>
        <v>3.14</v>
      </c>
      <c r="U191" s="71">
        <f t="shared" si="16"/>
        <v>27.26</v>
      </c>
      <c r="V191">
        <v>0</v>
      </c>
      <c r="W191">
        <v>0</v>
      </c>
      <c r="X191">
        <v>27.26</v>
      </c>
      <c r="Y191" s="25" t="s">
        <v>8738</v>
      </c>
      <c r="Z191" t="str">
        <f t="shared" si="17"/>
        <v>menor a 200</v>
      </c>
    </row>
    <row r="192" spans="1:26">
      <c r="A192">
        <v>2022</v>
      </c>
      <c r="B192" t="s">
        <v>8120</v>
      </c>
      <c r="C192" t="str">
        <f t="shared" si="12"/>
        <v>Enero</v>
      </c>
      <c r="D192">
        <f t="shared" si="13"/>
        <v>1</v>
      </c>
      <c r="E192" t="s">
        <v>8126</v>
      </c>
      <c r="F192" t="s">
        <v>1</v>
      </c>
      <c r="G192" t="s">
        <v>7879</v>
      </c>
      <c r="H192" t="s">
        <v>7883</v>
      </c>
      <c r="I192" t="s">
        <v>7884</v>
      </c>
      <c r="J192">
        <v>595</v>
      </c>
      <c r="K192">
        <v>595</v>
      </c>
      <c r="L192">
        <v>595</v>
      </c>
      <c r="M192">
        <v>595</v>
      </c>
      <c r="O192">
        <v>0</v>
      </c>
      <c r="P192">
        <v>0</v>
      </c>
      <c r="Q192">
        <v>0</v>
      </c>
      <c r="R192">
        <v>21.58</v>
      </c>
      <c r="S192" s="71">
        <f t="shared" si="14"/>
        <v>19.100000000000001</v>
      </c>
      <c r="T192">
        <f t="shared" si="15"/>
        <v>2.48</v>
      </c>
      <c r="U192" s="71">
        <f t="shared" si="16"/>
        <v>21.58</v>
      </c>
      <c r="V192">
        <v>0</v>
      </c>
      <c r="W192">
        <v>0</v>
      </c>
      <c r="X192">
        <v>21.58</v>
      </c>
      <c r="Y192" s="25" t="s">
        <v>8738</v>
      </c>
      <c r="Z192" t="str">
        <f t="shared" si="17"/>
        <v>menor a 200</v>
      </c>
    </row>
    <row r="193" spans="1:26">
      <c r="A193">
        <v>2022</v>
      </c>
      <c r="B193" t="s">
        <v>8120</v>
      </c>
      <c r="C193" t="str">
        <f t="shared" si="12"/>
        <v>Enero</v>
      </c>
      <c r="D193">
        <f t="shared" si="13"/>
        <v>1</v>
      </c>
      <c r="E193" t="s">
        <v>8126</v>
      </c>
      <c r="F193" t="s">
        <v>1</v>
      </c>
      <c r="G193" t="s">
        <v>7879</v>
      </c>
      <c r="H193" t="s">
        <v>7883</v>
      </c>
      <c r="I193" t="s">
        <v>7884</v>
      </c>
      <c r="J193">
        <v>593</v>
      </c>
      <c r="K193">
        <v>593</v>
      </c>
      <c r="L193">
        <v>593</v>
      </c>
      <c r="M193">
        <v>593</v>
      </c>
      <c r="O193">
        <v>0</v>
      </c>
      <c r="P193">
        <v>0</v>
      </c>
      <c r="Q193">
        <v>0</v>
      </c>
      <c r="R193">
        <v>21.45</v>
      </c>
      <c r="S193" s="71">
        <f t="shared" si="14"/>
        <v>18.98</v>
      </c>
      <c r="T193">
        <f t="shared" si="15"/>
        <v>2.4700000000000002</v>
      </c>
      <c r="U193" s="71">
        <f t="shared" si="16"/>
        <v>21.45</v>
      </c>
      <c r="V193">
        <v>0</v>
      </c>
      <c r="W193">
        <v>0</v>
      </c>
      <c r="X193">
        <v>21.45</v>
      </c>
      <c r="Y193" s="25" t="s">
        <v>8738</v>
      </c>
      <c r="Z193" t="str">
        <f t="shared" si="17"/>
        <v>menor a 200</v>
      </c>
    </row>
    <row r="194" spans="1:26">
      <c r="A194">
        <v>2022</v>
      </c>
      <c r="B194" t="s">
        <v>8120</v>
      </c>
      <c r="C194" t="str">
        <f t="shared" ref="C194:C204" si="18">REPLACE(B194,2,6,"nero")</f>
        <v>Enero</v>
      </c>
      <c r="D194">
        <f t="shared" ref="D194:D257" si="19">MONTH(E194)</f>
        <v>1</v>
      </c>
      <c r="E194" t="s">
        <v>8126</v>
      </c>
      <c r="F194" t="s">
        <v>1</v>
      </c>
      <c r="G194" t="s">
        <v>7879</v>
      </c>
      <c r="H194" t="s">
        <v>7883</v>
      </c>
      <c r="I194" t="s">
        <v>7884</v>
      </c>
      <c r="J194">
        <v>592</v>
      </c>
      <c r="K194">
        <v>592</v>
      </c>
      <c r="L194">
        <v>592</v>
      </c>
      <c r="M194">
        <v>592</v>
      </c>
      <c r="O194">
        <v>0</v>
      </c>
      <c r="P194">
        <v>0</v>
      </c>
      <c r="Q194">
        <v>0</v>
      </c>
      <c r="R194">
        <v>14.4</v>
      </c>
      <c r="S194" s="71">
        <f t="shared" ref="S194:S257" si="20">ROUND(R194/1.13,2)</f>
        <v>12.74</v>
      </c>
      <c r="T194">
        <f t="shared" ref="T194:T257" si="21">ROUND(S194*0.13,2)</f>
        <v>1.66</v>
      </c>
      <c r="U194" s="71">
        <f t="shared" ref="U194:U257" si="22">ROUND(S194+T194,2)</f>
        <v>14.4</v>
      </c>
      <c r="V194">
        <v>0</v>
      </c>
      <c r="W194">
        <v>0</v>
      </c>
      <c r="X194">
        <v>14.4</v>
      </c>
      <c r="Y194" s="25" t="s">
        <v>8738</v>
      </c>
      <c r="Z194" t="str">
        <f t="shared" ref="Z194:Z257" si="23">IF(U194&lt;=200,"menor a 200","mayor a 200")</f>
        <v>menor a 200</v>
      </c>
    </row>
    <row r="195" spans="1:26">
      <c r="A195">
        <v>2022</v>
      </c>
      <c r="B195" t="s">
        <v>8120</v>
      </c>
      <c r="C195" t="str">
        <f t="shared" si="18"/>
        <v>Enero</v>
      </c>
      <c r="D195">
        <f t="shared" si="19"/>
        <v>1</v>
      </c>
      <c r="E195" t="s">
        <v>8126</v>
      </c>
      <c r="F195" t="s">
        <v>1</v>
      </c>
      <c r="G195" t="s">
        <v>7879</v>
      </c>
      <c r="H195" t="s">
        <v>7883</v>
      </c>
      <c r="I195" t="s">
        <v>7884</v>
      </c>
      <c r="J195">
        <v>591</v>
      </c>
      <c r="K195">
        <v>591</v>
      </c>
      <c r="L195">
        <v>591</v>
      </c>
      <c r="M195">
        <v>591</v>
      </c>
      <c r="O195">
        <v>0</v>
      </c>
      <c r="P195">
        <v>0</v>
      </c>
      <c r="Q195">
        <v>0</v>
      </c>
      <c r="R195">
        <v>260</v>
      </c>
      <c r="S195" s="71">
        <f t="shared" si="20"/>
        <v>230.09</v>
      </c>
      <c r="T195">
        <f t="shared" si="21"/>
        <v>29.91</v>
      </c>
      <c r="U195" s="71">
        <f t="shared" si="22"/>
        <v>260</v>
      </c>
      <c r="V195">
        <v>0</v>
      </c>
      <c r="W195">
        <v>0</v>
      </c>
      <c r="X195">
        <v>260</v>
      </c>
      <c r="Y195" s="25" t="s">
        <v>8738</v>
      </c>
      <c r="Z195" t="str">
        <f t="shared" si="23"/>
        <v>mayor a 200</v>
      </c>
    </row>
    <row r="196" spans="1:26">
      <c r="A196">
        <v>2022</v>
      </c>
      <c r="B196" t="s">
        <v>8120</v>
      </c>
      <c r="C196" t="str">
        <f t="shared" si="18"/>
        <v>Enero</v>
      </c>
      <c r="D196">
        <f t="shared" si="19"/>
        <v>1</v>
      </c>
      <c r="E196" t="s">
        <v>8127</v>
      </c>
      <c r="F196" t="s">
        <v>1</v>
      </c>
      <c r="G196" t="s">
        <v>7879</v>
      </c>
      <c r="H196" t="s">
        <v>7883</v>
      </c>
      <c r="I196" t="s">
        <v>7884</v>
      </c>
      <c r="J196">
        <v>590</v>
      </c>
      <c r="K196">
        <v>590</v>
      </c>
      <c r="L196">
        <v>590</v>
      </c>
      <c r="M196">
        <v>590</v>
      </c>
      <c r="O196">
        <v>0</v>
      </c>
      <c r="P196">
        <v>0</v>
      </c>
      <c r="Q196">
        <v>0</v>
      </c>
      <c r="R196">
        <v>10.24</v>
      </c>
      <c r="S196" s="71">
        <f t="shared" si="20"/>
        <v>9.06</v>
      </c>
      <c r="T196">
        <f t="shared" si="21"/>
        <v>1.18</v>
      </c>
      <c r="U196" s="71">
        <f t="shared" si="22"/>
        <v>10.24</v>
      </c>
      <c r="V196">
        <v>0</v>
      </c>
      <c r="W196">
        <v>0</v>
      </c>
      <c r="X196">
        <v>10.24</v>
      </c>
      <c r="Y196" s="25" t="s">
        <v>8738</v>
      </c>
      <c r="Z196" t="str">
        <f t="shared" si="23"/>
        <v>menor a 200</v>
      </c>
    </row>
    <row r="197" spans="1:26">
      <c r="A197">
        <v>2022</v>
      </c>
      <c r="B197" t="s">
        <v>8120</v>
      </c>
      <c r="C197" t="str">
        <f t="shared" si="18"/>
        <v>Enero</v>
      </c>
      <c r="D197">
        <f t="shared" si="19"/>
        <v>1</v>
      </c>
      <c r="E197" t="s">
        <v>8125</v>
      </c>
      <c r="F197" t="s">
        <v>1</v>
      </c>
      <c r="G197" t="s">
        <v>7879</v>
      </c>
      <c r="H197" t="s">
        <v>7883</v>
      </c>
      <c r="I197" t="s">
        <v>7884</v>
      </c>
      <c r="J197">
        <v>589</v>
      </c>
      <c r="K197">
        <v>589</v>
      </c>
      <c r="L197">
        <v>589</v>
      </c>
      <c r="M197">
        <v>589</v>
      </c>
      <c r="O197">
        <v>0</v>
      </c>
      <c r="P197">
        <v>0</v>
      </c>
      <c r="Q197">
        <v>0</v>
      </c>
      <c r="R197">
        <v>68.12</v>
      </c>
      <c r="S197" s="71">
        <f t="shared" si="20"/>
        <v>60.28</v>
      </c>
      <c r="T197">
        <f t="shared" si="21"/>
        <v>7.84</v>
      </c>
      <c r="U197" s="71">
        <f t="shared" si="22"/>
        <v>68.12</v>
      </c>
      <c r="V197">
        <v>0</v>
      </c>
      <c r="W197">
        <v>0</v>
      </c>
      <c r="X197">
        <v>68.12</v>
      </c>
      <c r="Y197" s="25" t="s">
        <v>8738</v>
      </c>
      <c r="Z197" t="str">
        <f t="shared" si="23"/>
        <v>menor a 200</v>
      </c>
    </row>
    <row r="198" spans="1:26">
      <c r="A198">
        <v>2022</v>
      </c>
      <c r="B198" t="s">
        <v>8120</v>
      </c>
      <c r="C198" t="str">
        <f t="shared" si="18"/>
        <v>Enero</v>
      </c>
      <c r="D198">
        <f t="shared" si="19"/>
        <v>1</v>
      </c>
      <c r="E198" t="s">
        <v>8124</v>
      </c>
      <c r="F198" t="s">
        <v>1</v>
      </c>
      <c r="G198" t="s">
        <v>7879</v>
      </c>
      <c r="H198" t="s">
        <v>7883</v>
      </c>
      <c r="I198" t="s">
        <v>7884</v>
      </c>
      <c r="J198">
        <v>588</v>
      </c>
      <c r="K198">
        <v>588</v>
      </c>
      <c r="L198">
        <v>588</v>
      </c>
      <c r="M198">
        <v>588</v>
      </c>
      <c r="O198">
        <v>0</v>
      </c>
      <c r="P198">
        <v>0</v>
      </c>
      <c r="Q198">
        <v>0</v>
      </c>
      <c r="R198">
        <v>25.26</v>
      </c>
      <c r="S198" s="71">
        <f t="shared" si="20"/>
        <v>22.35</v>
      </c>
      <c r="T198">
        <f t="shared" si="21"/>
        <v>2.91</v>
      </c>
      <c r="U198" s="71">
        <f t="shared" si="22"/>
        <v>25.26</v>
      </c>
      <c r="V198">
        <v>0</v>
      </c>
      <c r="W198">
        <v>0</v>
      </c>
      <c r="X198">
        <v>25.26</v>
      </c>
      <c r="Y198" s="25" t="s">
        <v>8738</v>
      </c>
      <c r="Z198" t="str">
        <f t="shared" si="23"/>
        <v>menor a 200</v>
      </c>
    </row>
    <row r="199" spans="1:26">
      <c r="A199">
        <v>2022</v>
      </c>
      <c r="B199" t="s">
        <v>8120</v>
      </c>
      <c r="C199" t="str">
        <f t="shared" si="18"/>
        <v>Enero</v>
      </c>
      <c r="D199">
        <f t="shared" si="19"/>
        <v>1</v>
      </c>
      <c r="E199" t="s">
        <v>8124</v>
      </c>
      <c r="F199" t="s">
        <v>1</v>
      </c>
      <c r="G199" t="s">
        <v>7879</v>
      </c>
      <c r="H199" t="s">
        <v>7883</v>
      </c>
      <c r="I199" t="s">
        <v>7884</v>
      </c>
      <c r="J199">
        <v>584</v>
      </c>
      <c r="K199">
        <v>584</v>
      </c>
      <c r="L199">
        <v>584</v>
      </c>
      <c r="M199">
        <v>584</v>
      </c>
      <c r="O199">
        <v>0</v>
      </c>
      <c r="P199">
        <v>0</v>
      </c>
      <c r="Q199">
        <v>0</v>
      </c>
      <c r="R199">
        <v>14.9</v>
      </c>
      <c r="S199" s="71">
        <f t="shared" si="20"/>
        <v>13.19</v>
      </c>
      <c r="T199">
        <f t="shared" si="21"/>
        <v>1.71</v>
      </c>
      <c r="U199" s="71">
        <f t="shared" si="22"/>
        <v>14.9</v>
      </c>
      <c r="V199">
        <v>0</v>
      </c>
      <c r="W199">
        <v>0</v>
      </c>
      <c r="X199">
        <v>14.9</v>
      </c>
      <c r="Y199" s="25" t="s">
        <v>8738</v>
      </c>
      <c r="Z199" t="str">
        <f t="shared" si="23"/>
        <v>menor a 200</v>
      </c>
    </row>
    <row r="200" spans="1:26">
      <c r="A200">
        <v>2022</v>
      </c>
      <c r="B200" t="s">
        <v>8120</v>
      </c>
      <c r="C200" t="str">
        <f t="shared" si="18"/>
        <v>Enero</v>
      </c>
      <c r="D200">
        <f t="shared" si="19"/>
        <v>1</v>
      </c>
      <c r="E200" t="s">
        <v>8124</v>
      </c>
      <c r="F200" t="s">
        <v>1</v>
      </c>
      <c r="G200" t="s">
        <v>7879</v>
      </c>
      <c r="H200" t="s">
        <v>7883</v>
      </c>
      <c r="I200" t="s">
        <v>7884</v>
      </c>
      <c r="J200">
        <v>582</v>
      </c>
      <c r="K200">
        <v>582</v>
      </c>
      <c r="L200">
        <v>582</v>
      </c>
      <c r="M200">
        <v>582</v>
      </c>
      <c r="O200">
        <v>0</v>
      </c>
      <c r="P200">
        <v>0</v>
      </c>
      <c r="Q200">
        <v>0</v>
      </c>
      <c r="R200">
        <v>6.16</v>
      </c>
      <c r="S200" s="71">
        <f t="shared" si="20"/>
        <v>5.45</v>
      </c>
      <c r="T200">
        <f t="shared" si="21"/>
        <v>0.71</v>
      </c>
      <c r="U200" s="71">
        <f t="shared" si="22"/>
        <v>6.16</v>
      </c>
      <c r="V200">
        <v>0</v>
      </c>
      <c r="W200">
        <v>0</v>
      </c>
      <c r="X200">
        <v>6.16</v>
      </c>
      <c r="Y200" s="25" t="s">
        <v>8738</v>
      </c>
      <c r="Z200" t="str">
        <f t="shared" si="23"/>
        <v>menor a 200</v>
      </c>
    </row>
    <row r="201" spans="1:26">
      <c r="A201">
        <v>2022</v>
      </c>
      <c r="B201" t="s">
        <v>8120</v>
      </c>
      <c r="C201" t="str">
        <f t="shared" si="18"/>
        <v>Enero</v>
      </c>
      <c r="D201">
        <f t="shared" si="19"/>
        <v>1</v>
      </c>
      <c r="E201" t="s">
        <v>8122</v>
      </c>
      <c r="F201" t="s">
        <v>1</v>
      </c>
      <c r="G201" t="s">
        <v>7879</v>
      </c>
      <c r="H201" t="s">
        <v>7883</v>
      </c>
      <c r="I201" t="s">
        <v>7884</v>
      </c>
      <c r="J201">
        <v>580</v>
      </c>
      <c r="K201">
        <v>580</v>
      </c>
      <c r="L201">
        <v>580</v>
      </c>
      <c r="M201">
        <v>580</v>
      </c>
      <c r="O201">
        <v>0</v>
      </c>
      <c r="P201">
        <v>0</v>
      </c>
      <c r="Q201">
        <v>0</v>
      </c>
      <c r="R201">
        <v>23.25</v>
      </c>
      <c r="S201" s="71">
        <f t="shared" si="20"/>
        <v>20.58</v>
      </c>
      <c r="T201">
        <f t="shared" si="21"/>
        <v>2.68</v>
      </c>
      <c r="U201" s="71">
        <f t="shared" si="22"/>
        <v>23.26</v>
      </c>
      <c r="V201">
        <v>0</v>
      </c>
      <c r="W201">
        <v>0</v>
      </c>
      <c r="X201">
        <v>23.25</v>
      </c>
      <c r="Y201" s="25" t="s">
        <v>8738</v>
      </c>
      <c r="Z201" t="str">
        <f t="shared" si="23"/>
        <v>menor a 200</v>
      </c>
    </row>
    <row r="202" spans="1:26">
      <c r="A202">
        <v>2022</v>
      </c>
      <c r="B202" t="s">
        <v>8120</v>
      </c>
      <c r="C202" t="str">
        <f t="shared" si="18"/>
        <v>Enero</v>
      </c>
      <c r="D202">
        <f t="shared" si="19"/>
        <v>1</v>
      </c>
      <c r="E202" t="s">
        <v>8122</v>
      </c>
      <c r="F202" t="s">
        <v>1</v>
      </c>
      <c r="G202" t="s">
        <v>7879</v>
      </c>
      <c r="H202" t="s">
        <v>7883</v>
      </c>
      <c r="I202" t="s">
        <v>7884</v>
      </c>
      <c r="J202">
        <v>579</v>
      </c>
      <c r="K202">
        <v>579</v>
      </c>
      <c r="L202">
        <v>579</v>
      </c>
      <c r="M202">
        <v>579</v>
      </c>
      <c r="O202">
        <v>0</v>
      </c>
      <c r="P202">
        <v>0</v>
      </c>
      <c r="Q202">
        <v>0</v>
      </c>
      <c r="R202">
        <v>20.7</v>
      </c>
      <c r="S202" s="71">
        <f t="shared" si="20"/>
        <v>18.32</v>
      </c>
      <c r="T202">
        <f t="shared" si="21"/>
        <v>2.38</v>
      </c>
      <c r="U202" s="71">
        <f t="shared" si="22"/>
        <v>20.7</v>
      </c>
      <c r="V202">
        <v>0</v>
      </c>
      <c r="W202">
        <v>0</v>
      </c>
      <c r="X202">
        <v>20.7</v>
      </c>
      <c r="Y202" s="25" t="s">
        <v>8738</v>
      </c>
      <c r="Z202" t="str">
        <f t="shared" si="23"/>
        <v>menor a 200</v>
      </c>
    </row>
    <row r="203" spans="1:26">
      <c r="A203">
        <v>2022</v>
      </c>
      <c r="B203" t="s">
        <v>8120</v>
      </c>
      <c r="C203" t="str">
        <f t="shared" si="18"/>
        <v>Enero</v>
      </c>
      <c r="D203">
        <f t="shared" si="19"/>
        <v>1</v>
      </c>
      <c r="E203" t="s">
        <v>8122</v>
      </c>
      <c r="F203" t="s">
        <v>1</v>
      </c>
      <c r="G203" t="s">
        <v>7879</v>
      </c>
      <c r="H203" t="s">
        <v>7883</v>
      </c>
      <c r="I203" t="s">
        <v>7884</v>
      </c>
      <c r="J203">
        <v>578</v>
      </c>
      <c r="K203">
        <v>578</v>
      </c>
      <c r="L203">
        <v>578</v>
      </c>
      <c r="M203">
        <v>578</v>
      </c>
      <c r="O203">
        <v>0</v>
      </c>
      <c r="P203">
        <v>0</v>
      </c>
      <c r="Q203">
        <v>0</v>
      </c>
      <c r="R203">
        <v>60.58</v>
      </c>
      <c r="S203" s="71">
        <f t="shared" si="20"/>
        <v>53.61</v>
      </c>
      <c r="T203">
        <f t="shared" si="21"/>
        <v>6.97</v>
      </c>
      <c r="U203" s="71">
        <f t="shared" si="22"/>
        <v>60.58</v>
      </c>
      <c r="V203">
        <v>0</v>
      </c>
      <c r="W203">
        <v>0</v>
      </c>
      <c r="X203">
        <v>60.58</v>
      </c>
      <c r="Y203" s="25" t="s">
        <v>8738</v>
      </c>
      <c r="Z203" t="str">
        <f t="shared" si="23"/>
        <v>menor a 200</v>
      </c>
    </row>
    <row r="204" spans="1:26">
      <c r="A204">
        <v>2022</v>
      </c>
      <c r="B204" t="s">
        <v>8120</v>
      </c>
      <c r="C204" t="str">
        <f t="shared" si="18"/>
        <v>Enero</v>
      </c>
      <c r="D204">
        <f t="shared" si="19"/>
        <v>1</v>
      </c>
      <c r="E204" t="s">
        <v>8122</v>
      </c>
      <c r="F204" t="s">
        <v>1</v>
      </c>
      <c r="G204" t="s">
        <v>7879</v>
      </c>
      <c r="H204" t="s">
        <v>7883</v>
      </c>
      <c r="I204" t="s">
        <v>7884</v>
      </c>
      <c r="J204">
        <v>577</v>
      </c>
      <c r="K204">
        <v>577</v>
      </c>
      <c r="L204">
        <v>577</v>
      </c>
      <c r="M204">
        <v>577</v>
      </c>
      <c r="O204">
        <v>0</v>
      </c>
      <c r="P204">
        <v>0</v>
      </c>
      <c r="Q204">
        <v>0</v>
      </c>
      <c r="R204">
        <v>9.1999999999999993</v>
      </c>
      <c r="S204" s="71">
        <f t="shared" si="20"/>
        <v>8.14</v>
      </c>
      <c r="T204">
        <f t="shared" si="21"/>
        <v>1.06</v>
      </c>
      <c r="U204" s="71">
        <f t="shared" si="22"/>
        <v>9.1999999999999993</v>
      </c>
      <c r="V204">
        <v>0</v>
      </c>
      <c r="W204">
        <v>0</v>
      </c>
      <c r="X204">
        <v>9.1999999999999993</v>
      </c>
      <c r="Y204" s="25" t="s">
        <v>8738</v>
      </c>
      <c r="Z204" t="str">
        <f t="shared" si="23"/>
        <v>menor a 200</v>
      </c>
    </row>
    <row r="205" spans="1:26">
      <c r="A205">
        <v>2022</v>
      </c>
      <c r="B205" t="s">
        <v>8160</v>
      </c>
      <c r="C205" t="str">
        <f t="shared" ref="C205:C236" si="24">REPLACE(B205,2,6,"ebrero")</f>
        <v>Febrero</v>
      </c>
      <c r="D205">
        <f t="shared" si="19"/>
        <v>2</v>
      </c>
      <c r="E205" t="s">
        <v>8269</v>
      </c>
      <c r="F205" t="s">
        <v>1</v>
      </c>
      <c r="G205" t="s">
        <v>7879</v>
      </c>
      <c r="H205" t="s">
        <v>8352</v>
      </c>
      <c r="I205" t="s">
        <v>8353</v>
      </c>
      <c r="J205">
        <v>37</v>
      </c>
      <c r="K205">
        <v>37</v>
      </c>
      <c r="L205">
        <v>37</v>
      </c>
      <c r="M205">
        <v>37</v>
      </c>
      <c r="O205">
        <v>0</v>
      </c>
      <c r="P205">
        <v>0</v>
      </c>
      <c r="Q205">
        <v>0</v>
      </c>
      <c r="R205">
        <v>71.2</v>
      </c>
      <c r="S205" s="71">
        <f t="shared" si="20"/>
        <v>63.01</v>
      </c>
      <c r="T205">
        <f t="shared" si="21"/>
        <v>8.19</v>
      </c>
      <c r="U205" s="71">
        <f t="shared" si="22"/>
        <v>71.2</v>
      </c>
      <c r="V205">
        <v>0</v>
      </c>
      <c r="W205">
        <v>0</v>
      </c>
      <c r="X205">
        <v>71.2</v>
      </c>
      <c r="Y205" s="25" t="s">
        <v>8738</v>
      </c>
      <c r="Z205" t="str">
        <f t="shared" si="23"/>
        <v>menor a 200</v>
      </c>
    </row>
    <row r="206" spans="1:26">
      <c r="A206">
        <v>2022</v>
      </c>
      <c r="B206" t="s">
        <v>8160</v>
      </c>
      <c r="C206" t="str">
        <f t="shared" si="24"/>
        <v>Febrero</v>
      </c>
      <c r="D206">
        <f t="shared" si="19"/>
        <v>2</v>
      </c>
      <c r="E206" t="s">
        <v>8269</v>
      </c>
      <c r="F206" t="s">
        <v>1</v>
      </c>
      <c r="G206" t="s">
        <v>7879</v>
      </c>
      <c r="H206" t="s">
        <v>8352</v>
      </c>
      <c r="I206" t="s">
        <v>8353</v>
      </c>
      <c r="J206">
        <v>36</v>
      </c>
      <c r="K206">
        <v>36</v>
      </c>
      <c r="L206">
        <v>36</v>
      </c>
      <c r="M206">
        <v>36</v>
      </c>
      <c r="O206">
        <v>0</v>
      </c>
      <c r="P206">
        <v>0</v>
      </c>
      <c r="Q206">
        <v>0</v>
      </c>
      <c r="R206">
        <v>51.2</v>
      </c>
      <c r="S206" s="71">
        <f t="shared" si="20"/>
        <v>45.31</v>
      </c>
      <c r="T206">
        <f t="shared" si="21"/>
        <v>5.89</v>
      </c>
      <c r="U206" s="71">
        <f t="shared" si="22"/>
        <v>51.2</v>
      </c>
      <c r="V206">
        <v>0</v>
      </c>
      <c r="W206">
        <v>0</v>
      </c>
      <c r="X206">
        <v>51.2</v>
      </c>
      <c r="Y206" s="25" t="s">
        <v>8738</v>
      </c>
      <c r="Z206" t="str">
        <f t="shared" si="23"/>
        <v>menor a 200</v>
      </c>
    </row>
    <row r="207" spans="1:26">
      <c r="A207">
        <v>2022</v>
      </c>
      <c r="B207" t="s">
        <v>8160</v>
      </c>
      <c r="C207" t="str">
        <f t="shared" si="24"/>
        <v>Febrero</v>
      </c>
      <c r="D207">
        <f t="shared" si="19"/>
        <v>2</v>
      </c>
      <c r="E207" t="s">
        <v>8270</v>
      </c>
      <c r="F207" t="s">
        <v>1</v>
      </c>
      <c r="G207" t="s">
        <v>7879</v>
      </c>
      <c r="H207" t="s">
        <v>8352</v>
      </c>
      <c r="I207" t="s">
        <v>8353</v>
      </c>
      <c r="J207">
        <v>35</v>
      </c>
      <c r="K207">
        <v>35</v>
      </c>
      <c r="L207">
        <v>35</v>
      </c>
      <c r="M207">
        <v>35</v>
      </c>
      <c r="O207">
        <v>0</v>
      </c>
      <c r="P207">
        <v>0</v>
      </c>
      <c r="Q207">
        <v>0</v>
      </c>
      <c r="R207">
        <v>65.849999999999994</v>
      </c>
      <c r="S207" s="71">
        <f t="shared" si="20"/>
        <v>58.27</v>
      </c>
      <c r="T207">
        <f t="shared" si="21"/>
        <v>7.58</v>
      </c>
      <c r="U207" s="71">
        <f t="shared" si="22"/>
        <v>65.849999999999994</v>
      </c>
      <c r="V207">
        <v>0</v>
      </c>
      <c r="W207">
        <v>0</v>
      </c>
      <c r="X207">
        <v>65.849999999999994</v>
      </c>
      <c r="Y207" s="25" t="s">
        <v>8738</v>
      </c>
      <c r="Z207" t="str">
        <f t="shared" si="23"/>
        <v>menor a 200</v>
      </c>
    </row>
    <row r="208" spans="1:26">
      <c r="A208">
        <v>2022</v>
      </c>
      <c r="B208" t="s">
        <v>8160</v>
      </c>
      <c r="C208" t="str">
        <f t="shared" si="24"/>
        <v>Febrero</v>
      </c>
      <c r="D208">
        <f t="shared" si="19"/>
        <v>2</v>
      </c>
      <c r="E208" t="s">
        <v>8271</v>
      </c>
      <c r="F208" t="s">
        <v>1</v>
      </c>
      <c r="G208" t="s">
        <v>7879</v>
      </c>
      <c r="H208" t="s">
        <v>8352</v>
      </c>
      <c r="I208" t="s">
        <v>8353</v>
      </c>
      <c r="J208">
        <v>34</v>
      </c>
      <c r="K208">
        <v>34</v>
      </c>
      <c r="L208">
        <v>34</v>
      </c>
      <c r="M208">
        <v>34</v>
      </c>
      <c r="O208">
        <v>0</v>
      </c>
      <c r="P208">
        <v>0</v>
      </c>
      <c r="Q208">
        <v>0</v>
      </c>
      <c r="R208">
        <v>35</v>
      </c>
      <c r="S208" s="71">
        <f t="shared" si="20"/>
        <v>30.97</v>
      </c>
      <c r="T208">
        <f t="shared" si="21"/>
        <v>4.03</v>
      </c>
      <c r="U208" s="71">
        <f t="shared" si="22"/>
        <v>35</v>
      </c>
      <c r="V208">
        <v>0</v>
      </c>
      <c r="W208">
        <v>0</v>
      </c>
      <c r="X208">
        <v>35</v>
      </c>
      <c r="Y208" s="25" t="s">
        <v>8738</v>
      </c>
      <c r="Z208" t="str">
        <f t="shared" si="23"/>
        <v>menor a 200</v>
      </c>
    </row>
    <row r="209" spans="1:26">
      <c r="A209">
        <v>2022</v>
      </c>
      <c r="B209" t="s">
        <v>8160</v>
      </c>
      <c r="C209" t="str">
        <f t="shared" si="24"/>
        <v>Febrero</v>
      </c>
      <c r="D209">
        <f t="shared" si="19"/>
        <v>2</v>
      </c>
      <c r="E209" t="s">
        <v>8271</v>
      </c>
      <c r="F209" t="s">
        <v>1</v>
      </c>
      <c r="G209" t="s">
        <v>7879</v>
      </c>
      <c r="H209" t="s">
        <v>8352</v>
      </c>
      <c r="I209" t="s">
        <v>8353</v>
      </c>
      <c r="J209">
        <v>33</v>
      </c>
      <c r="K209">
        <v>33</v>
      </c>
      <c r="L209">
        <v>33</v>
      </c>
      <c r="M209">
        <v>33</v>
      </c>
      <c r="O209">
        <v>0</v>
      </c>
      <c r="P209">
        <v>0</v>
      </c>
      <c r="Q209">
        <v>0</v>
      </c>
      <c r="R209">
        <v>50.85</v>
      </c>
      <c r="S209" s="71">
        <f t="shared" si="20"/>
        <v>45</v>
      </c>
      <c r="T209">
        <f t="shared" si="21"/>
        <v>5.85</v>
      </c>
      <c r="U209" s="71">
        <f t="shared" si="22"/>
        <v>50.85</v>
      </c>
      <c r="V209">
        <v>0</v>
      </c>
      <c r="W209">
        <v>0</v>
      </c>
      <c r="X209">
        <v>50.85</v>
      </c>
      <c r="Y209" s="25" t="s">
        <v>8738</v>
      </c>
      <c r="Z209" t="str">
        <f t="shared" si="23"/>
        <v>menor a 200</v>
      </c>
    </row>
    <row r="210" spans="1:26">
      <c r="A210">
        <v>2022</v>
      </c>
      <c r="B210" t="s">
        <v>8160</v>
      </c>
      <c r="C210" t="str">
        <f t="shared" si="24"/>
        <v>Febrero</v>
      </c>
      <c r="D210">
        <f t="shared" si="19"/>
        <v>2</v>
      </c>
      <c r="E210" t="s">
        <v>8271</v>
      </c>
      <c r="F210" t="s">
        <v>1</v>
      </c>
      <c r="G210" t="s">
        <v>7879</v>
      </c>
      <c r="H210" t="s">
        <v>8352</v>
      </c>
      <c r="I210" t="s">
        <v>8353</v>
      </c>
      <c r="J210">
        <v>32</v>
      </c>
      <c r="K210">
        <v>32</v>
      </c>
      <c r="L210">
        <v>32</v>
      </c>
      <c r="M210">
        <v>32</v>
      </c>
      <c r="O210">
        <v>0</v>
      </c>
      <c r="P210">
        <v>0</v>
      </c>
      <c r="Q210">
        <v>0</v>
      </c>
      <c r="R210">
        <v>29.4</v>
      </c>
      <c r="S210" s="71">
        <f t="shared" si="20"/>
        <v>26.02</v>
      </c>
      <c r="T210">
        <f t="shared" si="21"/>
        <v>3.38</v>
      </c>
      <c r="U210" s="71">
        <f t="shared" si="22"/>
        <v>29.4</v>
      </c>
      <c r="V210">
        <v>0</v>
      </c>
      <c r="W210">
        <v>0</v>
      </c>
      <c r="X210">
        <v>29.4</v>
      </c>
      <c r="Y210" s="25" t="s">
        <v>8738</v>
      </c>
      <c r="Z210" t="str">
        <f t="shared" si="23"/>
        <v>menor a 200</v>
      </c>
    </row>
    <row r="211" spans="1:26">
      <c r="A211">
        <v>2022</v>
      </c>
      <c r="B211" t="s">
        <v>8160</v>
      </c>
      <c r="C211" t="str">
        <f t="shared" si="24"/>
        <v>Febrero</v>
      </c>
      <c r="D211">
        <f t="shared" si="19"/>
        <v>2</v>
      </c>
      <c r="E211" t="s">
        <v>8272</v>
      </c>
      <c r="F211" t="s">
        <v>1</v>
      </c>
      <c r="G211" t="s">
        <v>7879</v>
      </c>
      <c r="H211" t="s">
        <v>8352</v>
      </c>
      <c r="I211" t="s">
        <v>8353</v>
      </c>
      <c r="J211">
        <v>31</v>
      </c>
      <c r="K211">
        <v>31</v>
      </c>
      <c r="L211">
        <v>31</v>
      </c>
      <c r="M211">
        <v>31</v>
      </c>
      <c r="O211">
        <v>0</v>
      </c>
      <c r="P211">
        <v>0</v>
      </c>
      <c r="Q211">
        <v>0</v>
      </c>
      <c r="R211">
        <v>45.2</v>
      </c>
      <c r="S211" s="71">
        <f t="shared" si="20"/>
        <v>40</v>
      </c>
      <c r="T211">
        <f t="shared" si="21"/>
        <v>5.2</v>
      </c>
      <c r="U211" s="71">
        <f t="shared" si="22"/>
        <v>45.2</v>
      </c>
      <c r="V211">
        <v>0</v>
      </c>
      <c r="W211">
        <v>0</v>
      </c>
      <c r="X211">
        <v>45.2</v>
      </c>
      <c r="Y211" s="25" t="s">
        <v>8738</v>
      </c>
      <c r="Z211" t="str">
        <f t="shared" si="23"/>
        <v>menor a 200</v>
      </c>
    </row>
    <row r="212" spans="1:26">
      <c r="A212">
        <v>2022</v>
      </c>
      <c r="B212" t="s">
        <v>8160</v>
      </c>
      <c r="C212" t="str">
        <f t="shared" si="24"/>
        <v>Febrero</v>
      </c>
      <c r="D212">
        <f t="shared" si="19"/>
        <v>2</v>
      </c>
      <c r="E212" t="s">
        <v>8273</v>
      </c>
      <c r="F212" t="s">
        <v>1</v>
      </c>
      <c r="G212" t="s">
        <v>7879</v>
      </c>
      <c r="H212" t="s">
        <v>8352</v>
      </c>
      <c r="I212" t="s">
        <v>8353</v>
      </c>
      <c r="J212">
        <v>30</v>
      </c>
      <c r="K212">
        <v>30</v>
      </c>
      <c r="L212">
        <v>30</v>
      </c>
      <c r="M212">
        <v>30</v>
      </c>
      <c r="O212">
        <v>0</v>
      </c>
      <c r="P212">
        <v>0</v>
      </c>
      <c r="Q212">
        <v>0</v>
      </c>
      <c r="R212">
        <v>53.5</v>
      </c>
      <c r="S212" s="71">
        <f t="shared" si="20"/>
        <v>47.35</v>
      </c>
      <c r="T212">
        <f t="shared" si="21"/>
        <v>6.16</v>
      </c>
      <c r="U212" s="71">
        <f t="shared" si="22"/>
        <v>53.51</v>
      </c>
      <c r="V212">
        <v>0</v>
      </c>
      <c r="W212">
        <v>0</v>
      </c>
      <c r="X212">
        <v>53.5</v>
      </c>
      <c r="Y212" s="25" t="s">
        <v>8738</v>
      </c>
      <c r="Z212" t="str">
        <f t="shared" si="23"/>
        <v>menor a 200</v>
      </c>
    </row>
    <row r="213" spans="1:26">
      <c r="A213">
        <v>2022</v>
      </c>
      <c r="B213" t="s">
        <v>8160</v>
      </c>
      <c r="C213" t="str">
        <f t="shared" si="24"/>
        <v>Febrero</v>
      </c>
      <c r="D213">
        <f t="shared" si="19"/>
        <v>2</v>
      </c>
      <c r="E213" t="s">
        <v>8298</v>
      </c>
      <c r="F213" t="s">
        <v>1</v>
      </c>
      <c r="G213" t="s">
        <v>7879</v>
      </c>
      <c r="H213" t="s">
        <v>8352</v>
      </c>
      <c r="I213" t="s">
        <v>8353</v>
      </c>
      <c r="J213">
        <v>29</v>
      </c>
      <c r="K213">
        <v>29</v>
      </c>
      <c r="L213">
        <v>29</v>
      </c>
      <c r="M213">
        <v>29</v>
      </c>
      <c r="O213">
        <v>0</v>
      </c>
      <c r="P213">
        <v>0</v>
      </c>
      <c r="Q213">
        <v>0</v>
      </c>
      <c r="R213">
        <v>25.8</v>
      </c>
      <c r="S213" s="71">
        <f t="shared" si="20"/>
        <v>22.83</v>
      </c>
      <c r="T213">
        <f t="shared" si="21"/>
        <v>2.97</v>
      </c>
      <c r="U213" s="71">
        <f t="shared" si="22"/>
        <v>25.8</v>
      </c>
      <c r="V213">
        <v>0</v>
      </c>
      <c r="W213">
        <v>0</v>
      </c>
      <c r="X213">
        <v>25.8</v>
      </c>
      <c r="Y213" s="25" t="s">
        <v>8738</v>
      </c>
      <c r="Z213" t="str">
        <f t="shared" si="23"/>
        <v>menor a 200</v>
      </c>
    </row>
    <row r="214" spans="1:26">
      <c r="A214">
        <v>2022</v>
      </c>
      <c r="B214" t="s">
        <v>8160</v>
      </c>
      <c r="C214" t="str">
        <f t="shared" si="24"/>
        <v>Febrero</v>
      </c>
      <c r="D214">
        <f t="shared" si="19"/>
        <v>2</v>
      </c>
      <c r="E214" t="s">
        <v>8298</v>
      </c>
      <c r="F214" t="s">
        <v>1</v>
      </c>
      <c r="G214" t="s">
        <v>7879</v>
      </c>
      <c r="H214" t="s">
        <v>8352</v>
      </c>
      <c r="I214" t="s">
        <v>8353</v>
      </c>
      <c r="J214">
        <v>28</v>
      </c>
      <c r="K214">
        <v>28</v>
      </c>
      <c r="L214">
        <v>28</v>
      </c>
      <c r="M214">
        <v>28</v>
      </c>
      <c r="O214">
        <v>0</v>
      </c>
      <c r="P214">
        <v>0</v>
      </c>
      <c r="Q214">
        <v>0</v>
      </c>
      <c r="R214">
        <v>33.6</v>
      </c>
      <c r="S214" s="71">
        <f t="shared" si="20"/>
        <v>29.73</v>
      </c>
      <c r="T214">
        <f t="shared" si="21"/>
        <v>3.86</v>
      </c>
      <c r="U214" s="71">
        <f t="shared" si="22"/>
        <v>33.590000000000003</v>
      </c>
      <c r="V214">
        <v>0</v>
      </c>
      <c r="W214">
        <v>0</v>
      </c>
      <c r="X214">
        <v>33.6</v>
      </c>
      <c r="Y214" s="25" t="s">
        <v>8738</v>
      </c>
      <c r="Z214" t="str">
        <f t="shared" si="23"/>
        <v>menor a 200</v>
      </c>
    </row>
    <row r="215" spans="1:26">
      <c r="A215">
        <v>2022</v>
      </c>
      <c r="B215" t="s">
        <v>8160</v>
      </c>
      <c r="C215" t="str">
        <f t="shared" si="24"/>
        <v>Febrero</v>
      </c>
      <c r="D215">
        <f t="shared" si="19"/>
        <v>2</v>
      </c>
      <c r="E215" t="s">
        <v>8274</v>
      </c>
      <c r="F215" t="s">
        <v>1</v>
      </c>
      <c r="G215" t="s">
        <v>7879</v>
      </c>
      <c r="H215" t="s">
        <v>8352</v>
      </c>
      <c r="I215" t="s">
        <v>8353</v>
      </c>
      <c r="J215">
        <v>26</v>
      </c>
      <c r="K215">
        <v>26</v>
      </c>
      <c r="L215">
        <v>26</v>
      </c>
      <c r="M215">
        <v>26</v>
      </c>
      <c r="O215">
        <v>0</v>
      </c>
      <c r="P215">
        <v>0</v>
      </c>
      <c r="Q215">
        <v>0</v>
      </c>
      <c r="R215">
        <v>39.549999999999997</v>
      </c>
      <c r="S215" s="71">
        <f t="shared" si="20"/>
        <v>35</v>
      </c>
      <c r="T215">
        <f t="shared" si="21"/>
        <v>4.55</v>
      </c>
      <c r="U215" s="71">
        <f t="shared" si="22"/>
        <v>39.549999999999997</v>
      </c>
      <c r="V215">
        <v>0</v>
      </c>
      <c r="W215">
        <v>0</v>
      </c>
      <c r="X215">
        <v>39.549999999999997</v>
      </c>
      <c r="Y215" s="25" t="s">
        <v>8738</v>
      </c>
      <c r="Z215" t="str">
        <f t="shared" si="23"/>
        <v>menor a 200</v>
      </c>
    </row>
    <row r="216" spans="1:26">
      <c r="A216">
        <v>2022</v>
      </c>
      <c r="B216" t="s">
        <v>8160</v>
      </c>
      <c r="C216" t="str">
        <f t="shared" si="24"/>
        <v>Febrero</v>
      </c>
      <c r="D216">
        <f t="shared" si="19"/>
        <v>2</v>
      </c>
      <c r="E216" t="s">
        <v>8274</v>
      </c>
      <c r="F216" t="s">
        <v>1</v>
      </c>
      <c r="G216" t="s">
        <v>7879</v>
      </c>
      <c r="H216" t="s">
        <v>8352</v>
      </c>
      <c r="I216" t="s">
        <v>8353</v>
      </c>
      <c r="J216">
        <v>25</v>
      </c>
      <c r="K216">
        <v>25</v>
      </c>
      <c r="L216">
        <v>25</v>
      </c>
      <c r="M216">
        <v>25</v>
      </c>
      <c r="O216">
        <v>0</v>
      </c>
      <c r="P216">
        <v>0</v>
      </c>
      <c r="Q216">
        <v>0</v>
      </c>
      <c r="R216">
        <v>29.95</v>
      </c>
      <c r="S216" s="71">
        <f t="shared" si="20"/>
        <v>26.5</v>
      </c>
      <c r="T216">
        <f t="shared" si="21"/>
        <v>3.45</v>
      </c>
      <c r="U216" s="71">
        <f t="shared" si="22"/>
        <v>29.95</v>
      </c>
      <c r="V216">
        <v>0</v>
      </c>
      <c r="W216">
        <v>0</v>
      </c>
      <c r="X216">
        <v>29.95</v>
      </c>
      <c r="Y216" s="25" t="s">
        <v>8738</v>
      </c>
      <c r="Z216" t="str">
        <f t="shared" si="23"/>
        <v>menor a 200</v>
      </c>
    </row>
    <row r="217" spans="1:26">
      <c r="A217">
        <v>2022</v>
      </c>
      <c r="B217" t="s">
        <v>8160</v>
      </c>
      <c r="C217" t="str">
        <f t="shared" si="24"/>
        <v>Febrero</v>
      </c>
      <c r="D217">
        <f t="shared" si="19"/>
        <v>2</v>
      </c>
      <c r="E217" t="s">
        <v>8274</v>
      </c>
      <c r="F217" t="s">
        <v>1</v>
      </c>
      <c r="G217" t="s">
        <v>7879</v>
      </c>
      <c r="H217" t="s">
        <v>8352</v>
      </c>
      <c r="I217" t="s">
        <v>8353</v>
      </c>
      <c r="J217">
        <v>24</v>
      </c>
      <c r="K217">
        <v>24</v>
      </c>
      <c r="L217">
        <v>24</v>
      </c>
      <c r="M217">
        <v>24</v>
      </c>
      <c r="O217">
        <v>0</v>
      </c>
      <c r="P217">
        <v>0</v>
      </c>
      <c r="Q217">
        <v>0</v>
      </c>
      <c r="R217">
        <v>3.2</v>
      </c>
      <c r="S217" s="71">
        <f t="shared" si="20"/>
        <v>2.83</v>
      </c>
      <c r="T217">
        <f t="shared" si="21"/>
        <v>0.37</v>
      </c>
      <c r="U217" s="71">
        <f t="shared" si="22"/>
        <v>3.2</v>
      </c>
      <c r="V217">
        <v>0</v>
      </c>
      <c r="W217">
        <v>0</v>
      </c>
      <c r="X217">
        <v>3.2</v>
      </c>
      <c r="Y217" s="25" t="s">
        <v>8738</v>
      </c>
      <c r="Z217" t="str">
        <f t="shared" si="23"/>
        <v>menor a 200</v>
      </c>
    </row>
    <row r="218" spans="1:26">
      <c r="A218">
        <v>2022</v>
      </c>
      <c r="B218" t="s">
        <v>8160</v>
      </c>
      <c r="C218" t="str">
        <f t="shared" si="24"/>
        <v>Febrero</v>
      </c>
      <c r="D218">
        <f t="shared" si="19"/>
        <v>2</v>
      </c>
      <c r="E218" t="s">
        <v>8331</v>
      </c>
      <c r="F218" t="s">
        <v>1</v>
      </c>
      <c r="G218" t="s">
        <v>7879</v>
      </c>
      <c r="H218" t="s">
        <v>8352</v>
      </c>
      <c r="I218" t="s">
        <v>8353</v>
      </c>
      <c r="J218">
        <v>23</v>
      </c>
      <c r="K218">
        <v>23</v>
      </c>
      <c r="L218">
        <v>23</v>
      </c>
      <c r="M218">
        <v>23</v>
      </c>
      <c r="O218">
        <v>0</v>
      </c>
      <c r="P218">
        <v>0</v>
      </c>
      <c r="Q218">
        <v>0</v>
      </c>
      <c r="R218">
        <v>49.35</v>
      </c>
      <c r="S218" s="71">
        <f t="shared" si="20"/>
        <v>43.67</v>
      </c>
      <c r="T218">
        <f t="shared" si="21"/>
        <v>5.68</v>
      </c>
      <c r="U218" s="71">
        <f t="shared" si="22"/>
        <v>49.35</v>
      </c>
      <c r="V218">
        <v>0</v>
      </c>
      <c r="W218">
        <v>0</v>
      </c>
      <c r="X218">
        <v>49.35</v>
      </c>
      <c r="Y218" s="25" t="s">
        <v>8738</v>
      </c>
      <c r="Z218" t="str">
        <f t="shared" si="23"/>
        <v>menor a 200</v>
      </c>
    </row>
    <row r="219" spans="1:26">
      <c r="A219">
        <v>2022</v>
      </c>
      <c r="B219" t="s">
        <v>8160</v>
      </c>
      <c r="C219" t="str">
        <f t="shared" si="24"/>
        <v>Febrero</v>
      </c>
      <c r="D219">
        <f t="shared" si="19"/>
        <v>2</v>
      </c>
      <c r="E219" t="s">
        <v>8304</v>
      </c>
      <c r="F219" t="s">
        <v>1</v>
      </c>
      <c r="G219" t="s">
        <v>7879</v>
      </c>
      <c r="H219" t="s">
        <v>8352</v>
      </c>
      <c r="I219" t="s">
        <v>8353</v>
      </c>
      <c r="J219">
        <v>22</v>
      </c>
      <c r="K219">
        <v>22</v>
      </c>
      <c r="L219">
        <v>22</v>
      </c>
      <c r="M219">
        <v>22</v>
      </c>
      <c r="O219">
        <v>0</v>
      </c>
      <c r="P219">
        <v>0</v>
      </c>
      <c r="Q219">
        <v>0</v>
      </c>
      <c r="R219">
        <v>51.9</v>
      </c>
      <c r="S219" s="71">
        <f t="shared" si="20"/>
        <v>45.93</v>
      </c>
      <c r="T219">
        <f t="shared" si="21"/>
        <v>5.97</v>
      </c>
      <c r="U219" s="71">
        <f t="shared" si="22"/>
        <v>51.9</v>
      </c>
      <c r="V219">
        <v>0</v>
      </c>
      <c r="W219">
        <v>0</v>
      </c>
      <c r="X219">
        <v>51.9</v>
      </c>
      <c r="Y219" s="25" t="s">
        <v>8738</v>
      </c>
      <c r="Z219" t="str">
        <f t="shared" si="23"/>
        <v>menor a 200</v>
      </c>
    </row>
    <row r="220" spans="1:26">
      <c r="A220">
        <v>2022</v>
      </c>
      <c r="B220" t="s">
        <v>8160</v>
      </c>
      <c r="C220" t="str">
        <f t="shared" si="24"/>
        <v>Febrero</v>
      </c>
      <c r="D220">
        <f t="shared" si="19"/>
        <v>2</v>
      </c>
      <c r="E220" t="s">
        <v>8304</v>
      </c>
      <c r="F220" t="s">
        <v>1</v>
      </c>
      <c r="G220" t="s">
        <v>7879</v>
      </c>
      <c r="H220" t="s">
        <v>8352</v>
      </c>
      <c r="I220" t="s">
        <v>8353</v>
      </c>
      <c r="J220">
        <v>21</v>
      </c>
      <c r="K220">
        <v>21</v>
      </c>
      <c r="L220">
        <v>21</v>
      </c>
      <c r="M220">
        <v>21</v>
      </c>
      <c r="O220">
        <v>0</v>
      </c>
      <c r="P220">
        <v>0</v>
      </c>
      <c r="Q220">
        <v>0</v>
      </c>
      <c r="R220">
        <v>3</v>
      </c>
      <c r="S220" s="71">
        <f t="shared" si="20"/>
        <v>2.65</v>
      </c>
      <c r="T220">
        <f t="shared" si="21"/>
        <v>0.34</v>
      </c>
      <c r="U220" s="71">
        <f t="shared" si="22"/>
        <v>2.99</v>
      </c>
      <c r="V220">
        <v>0</v>
      </c>
      <c r="W220">
        <v>0</v>
      </c>
      <c r="X220">
        <v>3</v>
      </c>
      <c r="Y220" s="25" t="s">
        <v>8738</v>
      </c>
      <c r="Z220" t="str">
        <f t="shared" si="23"/>
        <v>menor a 200</v>
      </c>
    </row>
    <row r="221" spans="1:26">
      <c r="A221">
        <v>2022</v>
      </c>
      <c r="B221" t="s">
        <v>8160</v>
      </c>
      <c r="C221" t="str">
        <f t="shared" si="24"/>
        <v>Febrero</v>
      </c>
      <c r="D221">
        <f t="shared" si="19"/>
        <v>2</v>
      </c>
      <c r="E221" t="s">
        <v>8304</v>
      </c>
      <c r="F221" t="s">
        <v>1</v>
      </c>
      <c r="G221" t="s">
        <v>7879</v>
      </c>
      <c r="H221" t="s">
        <v>8352</v>
      </c>
      <c r="I221" t="s">
        <v>8353</v>
      </c>
      <c r="J221">
        <v>20</v>
      </c>
      <c r="K221">
        <v>20</v>
      </c>
      <c r="L221">
        <v>20</v>
      </c>
      <c r="M221">
        <v>20</v>
      </c>
      <c r="O221">
        <v>0</v>
      </c>
      <c r="P221">
        <v>0</v>
      </c>
      <c r="Q221">
        <v>0</v>
      </c>
      <c r="R221">
        <v>55.42</v>
      </c>
      <c r="S221" s="71">
        <f t="shared" si="20"/>
        <v>49.04</v>
      </c>
      <c r="T221">
        <f t="shared" si="21"/>
        <v>6.38</v>
      </c>
      <c r="U221" s="71">
        <f t="shared" si="22"/>
        <v>55.42</v>
      </c>
      <c r="V221">
        <v>0</v>
      </c>
      <c r="W221">
        <v>0</v>
      </c>
      <c r="X221">
        <v>55.42</v>
      </c>
      <c r="Y221" s="25" t="s">
        <v>8738</v>
      </c>
      <c r="Z221" t="str">
        <f t="shared" si="23"/>
        <v>menor a 200</v>
      </c>
    </row>
    <row r="222" spans="1:26">
      <c r="A222">
        <v>2022</v>
      </c>
      <c r="B222" t="s">
        <v>8160</v>
      </c>
      <c r="C222" t="str">
        <f t="shared" si="24"/>
        <v>Febrero</v>
      </c>
      <c r="D222">
        <f t="shared" si="19"/>
        <v>2</v>
      </c>
      <c r="E222" t="s">
        <v>8304</v>
      </c>
      <c r="F222" t="s">
        <v>1</v>
      </c>
      <c r="G222" t="s">
        <v>7879</v>
      </c>
      <c r="H222" t="s">
        <v>8352</v>
      </c>
      <c r="I222" t="s">
        <v>8353</v>
      </c>
      <c r="J222">
        <v>19</v>
      </c>
      <c r="K222">
        <v>19</v>
      </c>
      <c r="L222">
        <v>19</v>
      </c>
      <c r="M222">
        <v>19</v>
      </c>
      <c r="O222">
        <v>0</v>
      </c>
      <c r="P222">
        <v>0</v>
      </c>
      <c r="Q222">
        <v>0</v>
      </c>
      <c r="R222">
        <v>38</v>
      </c>
      <c r="S222" s="71">
        <f t="shared" si="20"/>
        <v>33.630000000000003</v>
      </c>
      <c r="T222">
        <f t="shared" si="21"/>
        <v>4.37</v>
      </c>
      <c r="U222" s="71">
        <f t="shared" si="22"/>
        <v>38</v>
      </c>
      <c r="V222">
        <v>0</v>
      </c>
      <c r="W222">
        <v>0</v>
      </c>
      <c r="X222">
        <v>38</v>
      </c>
      <c r="Y222" s="25" t="s">
        <v>8738</v>
      </c>
      <c r="Z222" t="str">
        <f t="shared" si="23"/>
        <v>menor a 200</v>
      </c>
    </row>
    <row r="223" spans="1:26">
      <c r="A223">
        <v>2022</v>
      </c>
      <c r="B223" t="s">
        <v>8160</v>
      </c>
      <c r="C223" t="str">
        <f t="shared" si="24"/>
        <v>Febrero</v>
      </c>
      <c r="D223">
        <f t="shared" si="19"/>
        <v>2</v>
      </c>
      <c r="E223" t="s">
        <v>8308</v>
      </c>
      <c r="F223" t="s">
        <v>1</v>
      </c>
      <c r="G223" t="s">
        <v>7879</v>
      </c>
      <c r="H223" t="s">
        <v>8352</v>
      </c>
      <c r="I223" t="s">
        <v>8353</v>
      </c>
      <c r="J223">
        <v>18</v>
      </c>
      <c r="K223">
        <v>18</v>
      </c>
      <c r="L223">
        <v>18</v>
      </c>
      <c r="M223">
        <v>18</v>
      </c>
      <c r="O223">
        <v>0</v>
      </c>
      <c r="P223">
        <v>0</v>
      </c>
      <c r="Q223">
        <v>0</v>
      </c>
      <c r="R223">
        <v>97.25</v>
      </c>
      <c r="S223" s="71">
        <f t="shared" si="20"/>
        <v>86.06</v>
      </c>
      <c r="T223">
        <f t="shared" si="21"/>
        <v>11.19</v>
      </c>
      <c r="U223" s="71">
        <f t="shared" si="22"/>
        <v>97.25</v>
      </c>
      <c r="V223">
        <v>0</v>
      </c>
      <c r="W223">
        <v>0</v>
      </c>
      <c r="X223">
        <v>97.25</v>
      </c>
      <c r="Y223" s="25" t="s">
        <v>8738</v>
      </c>
      <c r="Z223" t="str">
        <f t="shared" si="23"/>
        <v>menor a 200</v>
      </c>
    </row>
    <row r="224" spans="1:26">
      <c r="A224">
        <v>2022</v>
      </c>
      <c r="B224" t="s">
        <v>8160</v>
      </c>
      <c r="C224" t="str">
        <f t="shared" si="24"/>
        <v>Febrero</v>
      </c>
      <c r="D224">
        <f t="shared" si="19"/>
        <v>2</v>
      </c>
      <c r="E224" t="s">
        <v>8313</v>
      </c>
      <c r="F224" t="s">
        <v>1</v>
      </c>
      <c r="G224" t="s">
        <v>7879</v>
      </c>
      <c r="H224" t="s">
        <v>8352</v>
      </c>
      <c r="I224" t="s">
        <v>8353</v>
      </c>
      <c r="J224">
        <v>17</v>
      </c>
      <c r="K224">
        <v>17</v>
      </c>
      <c r="L224">
        <v>17</v>
      </c>
      <c r="M224">
        <v>17</v>
      </c>
      <c r="O224">
        <v>0</v>
      </c>
      <c r="P224">
        <v>0</v>
      </c>
      <c r="Q224">
        <v>0</v>
      </c>
      <c r="R224">
        <v>113.61</v>
      </c>
      <c r="S224" s="71">
        <f t="shared" si="20"/>
        <v>100.54</v>
      </c>
      <c r="T224">
        <f t="shared" si="21"/>
        <v>13.07</v>
      </c>
      <c r="U224" s="71">
        <f t="shared" si="22"/>
        <v>113.61</v>
      </c>
      <c r="V224">
        <v>0</v>
      </c>
      <c r="W224">
        <v>0</v>
      </c>
      <c r="X224">
        <v>113.61</v>
      </c>
      <c r="Y224" s="25" t="s">
        <v>8738</v>
      </c>
      <c r="Z224" t="str">
        <f t="shared" si="23"/>
        <v>menor a 200</v>
      </c>
    </row>
    <row r="225" spans="1:26">
      <c r="A225">
        <v>2022</v>
      </c>
      <c r="B225" t="s">
        <v>8160</v>
      </c>
      <c r="C225" t="str">
        <f t="shared" si="24"/>
        <v>Febrero</v>
      </c>
      <c r="D225">
        <f t="shared" si="19"/>
        <v>2</v>
      </c>
      <c r="E225" t="s">
        <v>8313</v>
      </c>
      <c r="F225" t="s">
        <v>1</v>
      </c>
      <c r="G225" t="s">
        <v>7879</v>
      </c>
      <c r="H225" t="s">
        <v>8352</v>
      </c>
      <c r="I225" t="s">
        <v>8353</v>
      </c>
      <c r="J225">
        <v>16</v>
      </c>
      <c r="K225">
        <v>16</v>
      </c>
      <c r="L225">
        <v>16</v>
      </c>
      <c r="M225">
        <v>16</v>
      </c>
      <c r="O225">
        <v>0</v>
      </c>
      <c r="P225">
        <v>0</v>
      </c>
      <c r="Q225">
        <v>0</v>
      </c>
      <c r="R225">
        <v>24.9</v>
      </c>
      <c r="S225" s="71">
        <f t="shared" si="20"/>
        <v>22.04</v>
      </c>
      <c r="T225">
        <f t="shared" si="21"/>
        <v>2.87</v>
      </c>
      <c r="U225" s="71">
        <f t="shared" si="22"/>
        <v>24.91</v>
      </c>
      <c r="V225">
        <v>0</v>
      </c>
      <c r="W225">
        <v>0</v>
      </c>
      <c r="X225">
        <v>24.9</v>
      </c>
      <c r="Y225" s="25" t="s">
        <v>8738</v>
      </c>
      <c r="Z225" t="str">
        <f t="shared" si="23"/>
        <v>menor a 200</v>
      </c>
    </row>
    <row r="226" spans="1:26">
      <c r="A226">
        <v>2022</v>
      </c>
      <c r="B226" t="s">
        <v>8160</v>
      </c>
      <c r="C226" t="str">
        <f t="shared" si="24"/>
        <v>Febrero</v>
      </c>
      <c r="D226">
        <f t="shared" si="19"/>
        <v>2</v>
      </c>
      <c r="E226" t="s">
        <v>8276</v>
      </c>
      <c r="F226" t="s">
        <v>1</v>
      </c>
      <c r="G226" t="s">
        <v>7879</v>
      </c>
      <c r="H226" t="s">
        <v>8352</v>
      </c>
      <c r="I226" t="s">
        <v>8353</v>
      </c>
      <c r="J226">
        <v>15</v>
      </c>
      <c r="K226">
        <v>15</v>
      </c>
      <c r="L226">
        <v>15</v>
      </c>
      <c r="M226">
        <v>15</v>
      </c>
      <c r="O226">
        <v>0</v>
      </c>
      <c r="P226">
        <v>0</v>
      </c>
      <c r="Q226">
        <v>0</v>
      </c>
      <c r="R226">
        <v>45.05</v>
      </c>
      <c r="S226" s="71">
        <f t="shared" si="20"/>
        <v>39.869999999999997</v>
      </c>
      <c r="T226">
        <f t="shared" si="21"/>
        <v>5.18</v>
      </c>
      <c r="U226" s="71">
        <f t="shared" si="22"/>
        <v>45.05</v>
      </c>
      <c r="V226">
        <v>0</v>
      </c>
      <c r="W226">
        <v>0</v>
      </c>
      <c r="X226">
        <v>45.05</v>
      </c>
      <c r="Y226" s="25" t="s">
        <v>8738</v>
      </c>
      <c r="Z226" t="str">
        <f t="shared" si="23"/>
        <v>menor a 200</v>
      </c>
    </row>
    <row r="227" spans="1:26">
      <c r="A227">
        <v>2022</v>
      </c>
      <c r="B227" t="s">
        <v>8160</v>
      </c>
      <c r="C227" t="str">
        <f t="shared" si="24"/>
        <v>Febrero</v>
      </c>
      <c r="D227">
        <f t="shared" si="19"/>
        <v>2</v>
      </c>
      <c r="E227" t="s">
        <v>8316</v>
      </c>
      <c r="F227" t="s">
        <v>1</v>
      </c>
      <c r="G227" t="s">
        <v>7879</v>
      </c>
      <c r="H227" t="s">
        <v>8352</v>
      </c>
      <c r="I227" t="s">
        <v>8353</v>
      </c>
      <c r="J227">
        <v>14</v>
      </c>
      <c r="K227">
        <v>14</v>
      </c>
      <c r="L227">
        <v>14</v>
      </c>
      <c r="M227">
        <v>14</v>
      </c>
      <c r="O227">
        <v>0</v>
      </c>
      <c r="P227">
        <v>0</v>
      </c>
      <c r="Q227">
        <v>0</v>
      </c>
      <c r="R227">
        <v>13.35</v>
      </c>
      <c r="S227" s="71">
        <f t="shared" si="20"/>
        <v>11.81</v>
      </c>
      <c r="T227">
        <f t="shared" si="21"/>
        <v>1.54</v>
      </c>
      <c r="U227" s="71">
        <f t="shared" si="22"/>
        <v>13.35</v>
      </c>
      <c r="V227">
        <v>0</v>
      </c>
      <c r="W227">
        <v>0</v>
      </c>
      <c r="X227">
        <v>13.35</v>
      </c>
      <c r="Y227" s="25" t="s">
        <v>8738</v>
      </c>
      <c r="Z227" t="str">
        <f t="shared" si="23"/>
        <v>menor a 200</v>
      </c>
    </row>
    <row r="228" spans="1:26">
      <c r="A228">
        <v>2022</v>
      </c>
      <c r="B228" t="s">
        <v>8160</v>
      </c>
      <c r="C228" t="str">
        <f t="shared" si="24"/>
        <v>Febrero</v>
      </c>
      <c r="D228">
        <f t="shared" si="19"/>
        <v>2</v>
      </c>
      <c r="E228" t="s">
        <v>8316</v>
      </c>
      <c r="F228" t="s">
        <v>1</v>
      </c>
      <c r="G228" t="s">
        <v>7879</v>
      </c>
      <c r="H228" t="s">
        <v>8352</v>
      </c>
      <c r="I228" t="s">
        <v>8353</v>
      </c>
      <c r="J228">
        <v>13</v>
      </c>
      <c r="K228">
        <v>13</v>
      </c>
      <c r="L228">
        <v>13</v>
      </c>
      <c r="M228">
        <v>13</v>
      </c>
      <c r="O228">
        <v>0</v>
      </c>
      <c r="P228">
        <v>0</v>
      </c>
      <c r="Q228">
        <v>0</v>
      </c>
      <c r="R228">
        <v>102.14</v>
      </c>
      <c r="S228" s="71">
        <f t="shared" si="20"/>
        <v>90.39</v>
      </c>
      <c r="T228">
        <f t="shared" si="21"/>
        <v>11.75</v>
      </c>
      <c r="U228" s="71">
        <f t="shared" si="22"/>
        <v>102.14</v>
      </c>
      <c r="V228">
        <v>0</v>
      </c>
      <c r="W228">
        <v>0</v>
      </c>
      <c r="X228">
        <v>102.14</v>
      </c>
      <c r="Y228" s="25" t="s">
        <v>8738</v>
      </c>
      <c r="Z228" t="str">
        <f t="shared" si="23"/>
        <v>menor a 200</v>
      </c>
    </row>
    <row r="229" spans="1:26">
      <c r="A229">
        <v>2022</v>
      </c>
      <c r="B229" t="s">
        <v>8160</v>
      </c>
      <c r="C229" t="str">
        <f t="shared" si="24"/>
        <v>Febrero</v>
      </c>
      <c r="D229">
        <f t="shared" si="19"/>
        <v>2</v>
      </c>
      <c r="E229" t="s">
        <v>8277</v>
      </c>
      <c r="F229" t="s">
        <v>1</v>
      </c>
      <c r="G229" t="s">
        <v>7879</v>
      </c>
      <c r="H229" t="s">
        <v>8352</v>
      </c>
      <c r="I229" t="s">
        <v>8353</v>
      </c>
      <c r="J229">
        <v>12</v>
      </c>
      <c r="K229">
        <v>12</v>
      </c>
      <c r="L229">
        <v>12</v>
      </c>
      <c r="M229">
        <v>12</v>
      </c>
      <c r="O229">
        <v>0</v>
      </c>
      <c r="P229">
        <v>0</v>
      </c>
      <c r="Q229">
        <v>0</v>
      </c>
      <c r="R229">
        <v>31.2</v>
      </c>
      <c r="S229" s="71">
        <f t="shared" si="20"/>
        <v>27.61</v>
      </c>
      <c r="T229">
        <f t="shared" si="21"/>
        <v>3.59</v>
      </c>
      <c r="U229" s="71">
        <f t="shared" si="22"/>
        <v>31.2</v>
      </c>
      <c r="V229">
        <v>0</v>
      </c>
      <c r="W229">
        <v>0</v>
      </c>
      <c r="X229">
        <v>31.2</v>
      </c>
      <c r="Y229" s="25" t="s">
        <v>8738</v>
      </c>
      <c r="Z229" t="str">
        <f t="shared" si="23"/>
        <v>menor a 200</v>
      </c>
    </row>
    <row r="230" spans="1:26">
      <c r="A230">
        <v>2022</v>
      </c>
      <c r="B230" t="s">
        <v>8160</v>
      </c>
      <c r="C230" t="str">
        <f t="shared" si="24"/>
        <v>Febrero</v>
      </c>
      <c r="D230">
        <f t="shared" si="19"/>
        <v>2</v>
      </c>
      <c r="E230" t="s">
        <v>8277</v>
      </c>
      <c r="F230" t="s">
        <v>1</v>
      </c>
      <c r="G230" t="s">
        <v>7879</v>
      </c>
      <c r="H230" t="s">
        <v>8352</v>
      </c>
      <c r="I230" t="s">
        <v>8353</v>
      </c>
      <c r="J230">
        <v>11</v>
      </c>
      <c r="K230">
        <v>11</v>
      </c>
      <c r="L230">
        <v>11</v>
      </c>
      <c r="M230">
        <v>11</v>
      </c>
      <c r="O230">
        <v>0</v>
      </c>
      <c r="P230">
        <v>0</v>
      </c>
      <c r="Q230">
        <v>0</v>
      </c>
      <c r="R230">
        <v>63.21</v>
      </c>
      <c r="S230" s="71">
        <f t="shared" si="20"/>
        <v>55.94</v>
      </c>
      <c r="T230">
        <f t="shared" si="21"/>
        <v>7.27</v>
      </c>
      <c r="U230" s="71">
        <f t="shared" si="22"/>
        <v>63.21</v>
      </c>
      <c r="V230">
        <v>0</v>
      </c>
      <c r="W230">
        <v>0</v>
      </c>
      <c r="X230">
        <v>63.21</v>
      </c>
      <c r="Y230" s="25" t="s">
        <v>8738</v>
      </c>
      <c r="Z230" t="str">
        <f t="shared" si="23"/>
        <v>menor a 200</v>
      </c>
    </row>
    <row r="231" spans="1:26">
      <c r="A231">
        <v>2022</v>
      </c>
      <c r="B231" t="s">
        <v>8160</v>
      </c>
      <c r="C231" t="str">
        <f t="shared" si="24"/>
        <v>Febrero</v>
      </c>
      <c r="D231">
        <f t="shared" si="19"/>
        <v>2</v>
      </c>
      <c r="E231" t="s">
        <v>8279</v>
      </c>
      <c r="F231" t="s">
        <v>1</v>
      </c>
      <c r="G231" t="s">
        <v>7879</v>
      </c>
      <c r="H231" t="s">
        <v>8352</v>
      </c>
      <c r="I231" t="s">
        <v>8353</v>
      </c>
      <c r="J231">
        <v>10</v>
      </c>
      <c r="K231">
        <v>10</v>
      </c>
      <c r="L231">
        <v>10</v>
      </c>
      <c r="M231">
        <v>10</v>
      </c>
      <c r="O231">
        <v>0</v>
      </c>
      <c r="P231">
        <v>0</v>
      </c>
      <c r="Q231">
        <v>0</v>
      </c>
      <c r="R231">
        <v>54.75</v>
      </c>
      <c r="S231" s="71">
        <f t="shared" si="20"/>
        <v>48.45</v>
      </c>
      <c r="T231">
        <f t="shared" si="21"/>
        <v>6.3</v>
      </c>
      <c r="U231" s="71">
        <f t="shared" si="22"/>
        <v>54.75</v>
      </c>
      <c r="V231">
        <v>0</v>
      </c>
      <c r="W231">
        <v>0</v>
      </c>
      <c r="X231">
        <v>54.75</v>
      </c>
      <c r="Y231" s="25" t="s">
        <v>8738</v>
      </c>
      <c r="Z231" t="str">
        <f t="shared" si="23"/>
        <v>menor a 200</v>
      </c>
    </row>
    <row r="232" spans="1:26">
      <c r="A232">
        <v>2022</v>
      </c>
      <c r="B232" t="s">
        <v>8160</v>
      </c>
      <c r="C232" t="str">
        <f t="shared" si="24"/>
        <v>Febrero</v>
      </c>
      <c r="D232">
        <f t="shared" si="19"/>
        <v>2</v>
      </c>
      <c r="E232" t="s">
        <v>8278</v>
      </c>
      <c r="F232" t="s">
        <v>1</v>
      </c>
      <c r="G232" t="s">
        <v>7879</v>
      </c>
      <c r="H232" t="s">
        <v>8352</v>
      </c>
      <c r="I232" t="s">
        <v>8353</v>
      </c>
      <c r="J232">
        <v>9</v>
      </c>
      <c r="K232">
        <v>9</v>
      </c>
      <c r="L232">
        <v>9</v>
      </c>
      <c r="M232">
        <v>9</v>
      </c>
      <c r="O232">
        <v>0</v>
      </c>
      <c r="P232">
        <v>0</v>
      </c>
      <c r="Q232">
        <v>0</v>
      </c>
      <c r="R232">
        <v>58.72</v>
      </c>
      <c r="S232" s="71">
        <f t="shared" si="20"/>
        <v>51.96</v>
      </c>
      <c r="T232">
        <f t="shared" si="21"/>
        <v>6.75</v>
      </c>
      <c r="U232" s="71">
        <f t="shared" si="22"/>
        <v>58.71</v>
      </c>
      <c r="V232">
        <v>0</v>
      </c>
      <c r="W232">
        <v>0</v>
      </c>
      <c r="X232">
        <v>58.72</v>
      </c>
      <c r="Y232" s="25" t="s">
        <v>8738</v>
      </c>
      <c r="Z232" t="str">
        <f t="shared" si="23"/>
        <v>menor a 200</v>
      </c>
    </row>
    <row r="233" spans="1:26">
      <c r="A233">
        <v>2022</v>
      </c>
      <c r="B233" t="s">
        <v>8160</v>
      </c>
      <c r="C233" t="str">
        <f t="shared" si="24"/>
        <v>Febrero</v>
      </c>
      <c r="D233">
        <f t="shared" si="19"/>
        <v>2</v>
      </c>
      <c r="E233" t="s">
        <v>8280</v>
      </c>
      <c r="F233" t="s">
        <v>1</v>
      </c>
      <c r="G233" t="s">
        <v>7879</v>
      </c>
      <c r="H233" t="s">
        <v>8352</v>
      </c>
      <c r="I233" t="s">
        <v>8353</v>
      </c>
      <c r="J233">
        <v>8</v>
      </c>
      <c r="K233">
        <v>8</v>
      </c>
      <c r="L233">
        <v>8</v>
      </c>
      <c r="M233">
        <v>8</v>
      </c>
      <c r="O233">
        <v>0</v>
      </c>
      <c r="P233">
        <v>0</v>
      </c>
      <c r="Q233">
        <v>0</v>
      </c>
      <c r="R233">
        <v>8.15</v>
      </c>
      <c r="S233" s="71">
        <f t="shared" si="20"/>
        <v>7.21</v>
      </c>
      <c r="T233">
        <f t="shared" si="21"/>
        <v>0.94</v>
      </c>
      <c r="U233" s="71">
        <f t="shared" si="22"/>
        <v>8.15</v>
      </c>
      <c r="V233">
        <v>0</v>
      </c>
      <c r="W233">
        <v>0</v>
      </c>
      <c r="X233">
        <v>8.15</v>
      </c>
      <c r="Y233" s="25" t="s">
        <v>8738</v>
      </c>
      <c r="Z233" t="str">
        <f t="shared" si="23"/>
        <v>menor a 200</v>
      </c>
    </row>
    <row r="234" spans="1:26">
      <c r="A234">
        <v>2022</v>
      </c>
      <c r="B234" t="s">
        <v>8160</v>
      </c>
      <c r="C234" t="str">
        <f t="shared" si="24"/>
        <v>Febrero</v>
      </c>
      <c r="D234">
        <f t="shared" si="19"/>
        <v>2</v>
      </c>
      <c r="E234" t="s">
        <v>8280</v>
      </c>
      <c r="F234" t="s">
        <v>1</v>
      </c>
      <c r="G234" t="s">
        <v>7879</v>
      </c>
      <c r="H234" t="s">
        <v>8352</v>
      </c>
      <c r="I234" t="s">
        <v>8353</v>
      </c>
      <c r="J234">
        <v>7</v>
      </c>
      <c r="K234">
        <v>7</v>
      </c>
      <c r="L234">
        <v>7</v>
      </c>
      <c r="M234">
        <v>7</v>
      </c>
      <c r="O234">
        <v>0</v>
      </c>
      <c r="P234">
        <v>0</v>
      </c>
      <c r="Q234">
        <v>0</v>
      </c>
      <c r="R234">
        <v>33.72</v>
      </c>
      <c r="S234" s="71">
        <f t="shared" si="20"/>
        <v>29.84</v>
      </c>
      <c r="T234">
        <f t="shared" si="21"/>
        <v>3.88</v>
      </c>
      <c r="U234" s="71">
        <f t="shared" si="22"/>
        <v>33.72</v>
      </c>
      <c r="V234">
        <v>0</v>
      </c>
      <c r="W234">
        <v>0</v>
      </c>
      <c r="X234">
        <v>33.72</v>
      </c>
      <c r="Y234" s="25" t="s">
        <v>8738</v>
      </c>
      <c r="Z234" t="str">
        <f t="shared" si="23"/>
        <v>menor a 200</v>
      </c>
    </row>
    <row r="235" spans="1:26">
      <c r="A235">
        <v>2022</v>
      </c>
      <c r="B235" t="s">
        <v>8160</v>
      </c>
      <c r="C235" t="str">
        <f t="shared" si="24"/>
        <v>Febrero</v>
      </c>
      <c r="D235">
        <f t="shared" si="19"/>
        <v>2</v>
      </c>
      <c r="E235" t="s">
        <v>8323</v>
      </c>
      <c r="F235" t="s">
        <v>1</v>
      </c>
      <c r="G235" t="s">
        <v>7879</v>
      </c>
      <c r="H235" t="s">
        <v>8352</v>
      </c>
      <c r="I235" t="s">
        <v>8353</v>
      </c>
      <c r="J235">
        <v>6</v>
      </c>
      <c r="K235">
        <v>6</v>
      </c>
      <c r="L235">
        <v>6</v>
      </c>
      <c r="M235">
        <v>6</v>
      </c>
      <c r="O235">
        <v>0</v>
      </c>
      <c r="P235">
        <v>0</v>
      </c>
      <c r="Q235">
        <v>0</v>
      </c>
      <c r="R235">
        <v>23.63</v>
      </c>
      <c r="S235" s="71">
        <f t="shared" si="20"/>
        <v>20.91</v>
      </c>
      <c r="T235">
        <f t="shared" si="21"/>
        <v>2.72</v>
      </c>
      <c r="U235" s="71">
        <f t="shared" si="22"/>
        <v>23.63</v>
      </c>
      <c r="V235">
        <v>0</v>
      </c>
      <c r="W235">
        <v>0</v>
      </c>
      <c r="X235">
        <v>23.63</v>
      </c>
      <c r="Y235" s="25" t="s">
        <v>8738</v>
      </c>
      <c r="Z235" t="str">
        <f t="shared" si="23"/>
        <v>menor a 200</v>
      </c>
    </row>
    <row r="236" spans="1:26">
      <c r="A236">
        <v>2022</v>
      </c>
      <c r="B236" t="s">
        <v>8160</v>
      </c>
      <c r="C236" t="str">
        <f t="shared" si="24"/>
        <v>Febrero</v>
      </c>
      <c r="D236">
        <f t="shared" si="19"/>
        <v>2</v>
      </c>
      <c r="E236" t="s">
        <v>8281</v>
      </c>
      <c r="F236" t="s">
        <v>1</v>
      </c>
      <c r="G236" t="s">
        <v>7879</v>
      </c>
      <c r="H236" t="s">
        <v>8352</v>
      </c>
      <c r="I236" t="s">
        <v>8353</v>
      </c>
      <c r="J236">
        <v>4</v>
      </c>
      <c r="K236">
        <v>4</v>
      </c>
      <c r="L236">
        <v>4</v>
      </c>
      <c r="M236">
        <v>4</v>
      </c>
      <c r="O236">
        <v>0</v>
      </c>
      <c r="P236">
        <v>0</v>
      </c>
      <c r="Q236">
        <v>0</v>
      </c>
      <c r="R236">
        <v>9.85</v>
      </c>
      <c r="S236" s="71">
        <f t="shared" si="20"/>
        <v>8.7200000000000006</v>
      </c>
      <c r="T236">
        <f t="shared" si="21"/>
        <v>1.1299999999999999</v>
      </c>
      <c r="U236" s="71">
        <f t="shared" si="22"/>
        <v>9.85</v>
      </c>
      <c r="V236">
        <v>0</v>
      </c>
      <c r="W236">
        <v>0</v>
      </c>
      <c r="X236">
        <v>9.85</v>
      </c>
      <c r="Y236" s="25" t="s">
        <v>8738</v>
      </c>
      <c r="Z236" t="str">
        <f t="shared" si="23"/>
        <v>menor a 200</v>
      </c>
    </row>
    <row r="237" spans="1:26">
      <c r="A237">
        <v>2022</v>
      </c>
      <c r="B237" t="s">
        <v>8160</v>
      </c>
      <c r="C237" t="str">
        <f t="shared" ref="C237:C268" si="25">REPLACE(B237,2,6,"ebrero")</f>
        <v>Febrero</v>
      </c>
      <c r="D237">
        <f t="shared" si="19"/>
        <v>2</v>
      </c>
      <c r="E237" t="s">
        <v>8281</v>
      </c>
      <c r="F237" t="s">
        <v>1</v>
      </c>
      <c r="G237" t="s">
        <v>7879</v>
      </c>
      <c r="H237" t="s">
        <v>8352</v>
      </c>
      <c r="I237" t="s">
        <v>8353</v>
      </c>
      <c r="J237">
        <v>3</v>
      </c>
      <c r="K237">
        <v>3</v>
      </c>
      <c r="L237">
        <v>3</v>
      </c>
      <c r="M237">
        <v>3</v>
      </c>
      <c r="O237">
        <v>0</v>
      </c>
      <c r="P237">
        <v>0</v>
      </c>
      <c r="Q237">
        <v>0</v>
      </c>
      <c r="R237">
        <v>41.7</v>
      </c>
      <c r="S237" s="71">
        <f t="shared" si="20"/>
        <v>36.9</v>
      </c>
      <c r="T237">
        <f t="shared" si="21"/>
        <v>4.8</v>
      </c>
      <c r="U237" s="71">
        <f t="shared" si="22"/>
        <v>41.7</v>
      </c>
      <c r="V237">
        <v>0</v>
      </c>
      <c r="W237">
        <v>0</v>
      </c>
      <c r="X237">
        <v>41.7</v>
      </c>
      <c r="Y237" s="25" t="s">
        <v>8738</v>
      </c>
      <c r="Z237" t="str">
        <f t="shared" si="23"/>
        <v>menor a 200</v>
      </c>
    </row>
    <row r="238" spans="1:26">
      <c r="A238">
        <v>2022</v>
      </c>
      <c r="B238" t="s">
        <v>8160</v>
      </c>
      <c r="C238" t="str">
        <f t="shared" si="25"/>
        <v>Febrero</v>
      </c>
      <c r="D238">
        <f t="shared" si="19"/>
        <v>2</v>
      </c>
      <c r="E238" t="s">
        <v>8161</v>
      </c>
      <c r="F238" t="s">
        <v>1</v>
      </c>
      <c r="G238" t="s">
        <v>7879</v>
      </c>
      <c r="H238" t="s">
        <v>8352</v>
      </c>
      <c r="I238" t="s">
        <v>8353</v>
      </c>
      <c r="J238">
        <v>2</v>
      </c>
      <c r="K238">
        <v>2</v>
      </c>
      <c r="L238">
        <v>2</v>
      </c>
      <c r="M238">
        <v>2</v>
      </c>
      <c r="O238">
        <v>0</v>
      </c>
      <c r="P238">
        <v>0</v>
      </c>
      <c r="Q238">
        <v>0</v>
      </c>
      <c r="R238">
        <v>38.25</v>
      </c>
      <c r="S238" s="71">
        <f t="shared" si="20"/>
        <v>33.85</v>
      </c>
      <c r="T238">
        <f t="shared" si="21"/>
        <v>4.4000000000000004</v>
      </c>
      <c r="U238" s="71">
        <f t="shared" si="22"/>
        <v>38.25</v>
      </c>
      <c r="V238">
        <v>0</v>
      </c>
      <c r="W238">
        <v>0</v>
      </c>
      <c r="X238">
        <v>38.25</v>
      </c>
      <c r="Y238" s="25" t="s">
        <v>8738</v>
      </c>
      <c r="Z238" t="str">
        <f t="shared" si="23"/>
        <v>menor a 200</v>
      </c>
    </row>
    <row r="239" spans="1:26">
      <c r="A239">
        <v>2022</v>
      </c>
      <c r="B239" t="s">
        <v>8160</v>
      </c>
      <c r="C239" t="str">
        <f t="shared" si="25"/>
        <v>Febrero</v>
      </c>
      <c r="D239">
        <f t="shared" si="19"/>
        <v>2</v>
      </c>
      <c r="E239" t="s">
        <v>8161</v>
      </c>
      <c r="F239" t="s">
        <v>1</v>
      </c>
      <c r="G239" t="s">
        <v>7879</v>
      </c>
      <c r="H239" t="s">
        <v>8352</v>
      </c>
      <c r="I239" t="s">
        <v>8353</v>
      </c>
      <c r="J239">
        <v>1</v>
      </c>
      <c r="K239">
        <v>1</v>
      </c>
      <c r="L239">
        <v>1</v>
      </c>
      <c r="M239">
        <v>1</v>
      </c>
      <c r="O239">
        <v>0</v>
      </c>
      <c r="P239">
        <v>0</v>
      </c>
      <c r="Q239">
        <v>0</v>
      </c>
      <c r="R239">
        <v>28.85</v>
      </c>
      <c r="S239" s="71">
        <f t="shared" si="20"/>
        <v>25.53</v>
      </c>
      <c r="T239">
        <f t="shared" si="21"/>
        <v>3.32</v>
      </c>
      <c r="U239" s="71">
        <f t="shared" si="22"/>
        <v>28.85</v>
      </c>
      <c r="V239">
        <v>0</v>
      </c>
      <c r="W239">
        <v>0</v>
      </c>
      <c r="X239">
        <v>28.85</v>
      </c>
      <c r="Y239" s="25" t="s">
        <v>8738</v>
      </c>
      <c r="Z239" t="str">
        <f t="shared" si="23"/>
        <v>menor a 200</v>
      </c>
    </row>
    <row r="240" spans="1:26">
      <c r="A240">
        <v>2022</v>
      </c>
      <c r="B240" t="s">
        <v>8160</v>
      </c>
      <c r="C240" t="str">
        <f t="shared" si="25"/>
        <v>Febrero</v>
      </c>
      <c r="D240">
        <f t="shared" si="19"/>
        <v>2</v>
      </c>
      <c r="E240" t="s">
        <v>8161</v>
      </c>
      <c r="F240" t="s">
        <v>1</v>
      </c>
      <c r="G240" t="s">
        <v>7879</v>
      </c>
      <c r="H240" t="s">
        <v>8046</v>
      </c>
      <c r="I240" t="s">
        <v>8047</v>
      </c>
      <c r="J240">
        <v>22</v>
      </c>
      <c r="K240">
        <v>22</v>
      </c>
      <c r="L240">
        <v>22</v>
      </c>
      <c r="M240">
        <v>22</v>
      </c>
      <c r="O240">
        <v>0</v>
      </c>
      <c r="P240">
        <v>0</v>
      </c>
      <c r="Q240">
        <v>0</v>
      </c>
      <c r="R240">
        <v>66</v>
      </c>
      <c r="S240" s="71">
        <f t="shared" si="20"/>
        <v>58.41</v>
      </c>
      <c r="T240">
        <f t="shared" si="21"/>
        <v>7.59</v>
      </c>
      <c r="U240" s="71">
        <f t="shared" si="22"/>
        <v>66</v>
      </c>
      <c r="V240">
        <v>0</v>
      </c>
      <c r="W240">
        <v>0</v>
      </c>
      <c r="X240">
        <v>66</v>
      </c>
      <c r="Y240" s="25" t="s">
        <v>8738</v>
      </c>
      <c r="Z240" t="str">
        <f t="shared" si="23"/>
        <v>menor a 200</v>
      </c>
    </row>
    <row r="241" spans="1:26">
      <c r="A241">
        <v>2022</v>
      </c>
      <c r="B241" t="s">
        <v>8160</v>
      </c>
      <c r="C241" t="str">
        <f t="shared" si="25"/>
        <v>Febrero</v>
      </c>
      <c r="D241">
        <f t="shared" si="19"/>
        <v>2</v>
      </c>
      <c r="E241" t="s">
        <v>8276</v>
      </c>
      <c r="F241" t="s">
        <v>1</v>
      </c>
      <c r="G241" t="s">
        <v>7879</v>
      </c>
      <c r="H241" t="s">
        <v>8046</v>
      </c>
      <c r="I241" t="s">
        <v>8047</v>
      </c>
      <c r="J241">
        <v>23</v>
      </c>
      <c r="K241">
        <v>23</v>
      </c>
      <c r="L241">
        <v>23</v>
      </c>
      <c r="M241">
        <v>23</v>
      </c>
      <c r="O241">
        <v>0</v>
      </c>
      <c r="P241">
        <v>0</v>
      </c>
      <c r="Q241">
        <v>0</v>
      </c>
      <c r="R241">
        <v>95.51</v>
      </c>
      <c r="S241" s="71">
        <f t="shared" si="20"/>
        <v>84.52</v>
      </c>
      <c r="T241">
        <f t="shared" si="21"/>
        <v>10.99</v>
      </c>
      <c r="U241" s="71">
        <f t="shared" si="22"/>
        <v>95.51</v>
      </c>
      <c r="V241">
        <v>0</v>
      </c>
      <c r="W241">
        <v>0</v>
      </c>
      <c r="X241">
        <v>95.51</v>
      </c>
      <c r="Y241" s="25" t="s">
        <v>8738</v>
      </c>
      <c r="Z241" t="str">
        <f t="shared" si="23"/>
        <v>menor a 200</v>
      </c>
    </row>
    <row r="242" spans="1:26">
      <c r="A242">
        <v>2022</v>
      </c>
      <c r="B242" t="s">
        <v>8160</v>
      </c>
      <c r="C242" t="str">
        <f t="shared" si="25"/>
        <v>Febrero</v>
      </c>
      <c r="D242">
        <f t="shared" si="19"/>
        <v>2</v>
      </c>
      <c r="E242" t="s">
        <v>8331</v>
      </c>
      <c r="F242" t="s">
        <v>1</v>
      </c>
      <c r="G242" t="s">
        <v>7879</v>
      </c>
      <c r="H242" t="s">
        <v>8046</v>
      </c>
      <c r="I242" t="s">
        <v>8047</v>
      </c>
      <c r="J242">
        <v>24</v>
      </c>
      <c r="K242">
        <v>24</v>
      </c>
      <c r="L242">
        <v>24</v>
      </c>
      <c r="M242">
        <v>24</v>
      </c>
      <c r="O242">
        <v>0</v>
      </c>
      <c r="P242">
        <v>0</v>
      </c>
      <c r="Q242">
        <v>0</v>
      </c>
      <c r="R242">
        <v>41.43</v>
      </c>
      <c r="S242" s="71">
        <f t="shared" si="20"/>
        <v>36.659999999999997</v>
      </c>
      <c r="T242">
        <f t="shared" si="21"/>
        <v>4.7699999999999996</v>
      </c>
      <c r="U242" s="71">
        <f t="shared" si="22"/>
        <v>41.43</v>
      </c>
      <c r="V242">
        <v>0</v>
      </c>
      <c r="W242">
        <v>0</v>
      </c>
      <c r="X242">
        <v>41.43</v>
      </c>
      <c r="Y242" s="25" t="s">
        <v>8738</v>
      </c>
      <c r="Z242" t="str">
        <f t="shared" si="23"/>
        <v>menor a 200</v>
      </c>
    </row>
    <row r="243" spans="1:26">
      <c r="A243">
        <v>2022</v>
      </c>
      <c r="B243" t="s">
        <v>8160</v>
      </c>
      <c r="C243" t="str">
        <f t="shared" si="25"/>
        <v>Febrero</v>
      </c>
      <c r="D243">
        <f t="shared" si="19"/>
        <v>2</v>
      </c>
      <c r="E243" t="s">
        <v>8270</v>
      </c>
      <c r="F243" t="s">
        <v>1</v>
      </c>
      <c r="G243" t="s">
        <v>7879</v>
      </c>
      <c r="H243" t="s">
        <v>8046</v>
      </c>
      <c r="I243" t="s">
        <v>8047</v>
      </c>
      <c r="J243">
        <v>25</v>
      </c>
      <c r="K243">
        <v>25</v>
      </c>
      <c r="L243">
        <v>25</v>
      </c>
      <c r="M243">
        <v>25</v>
      </c>
      <c r="O243">
        <v>0</v>
      </c>
      <c r="P243">
        <v>0</v>
      </c>
      <c r="Q243">
        <v>0</v>
      </c>
      <c r="R243">
        <v>66</v>
      </c>
      <c r="S243" s="71">
        <f t="shared" si="20"/>
        <v>58.41</v>
      </c>
      <c r="T243">
        <f t="shared" si="21"/>
        <v>7.59</v>
      </c>
      <c r="U243" s="71">
        <f t="shared" si="22"/>
        <v>66</v>
      </c>
      <c r="V243">
        <v>0</v>
      </c>
      <c r="W243">
        <v>0</v>
      </c>
      <c r="X243">
        <v>66</v>
      </c>
      <c r="Y243" s="25" t="s">
        <v>8738</v>
      </c>
      <c r="Z243" t="str">
        <f t="shared" si="23"/>
        <v>menor a 200</v>
      </c>
    </row>
    <row r="244" spans="1:26">
      <c r="A244">
        <v>2022</v>
      </c>
      <c r="B244" t="s">
        <v>8160</v>
      </c>
      <c r="C244" t="str">
        <f t="shared" si="25"/>
        <v>Febrero</v>
      </c>
      <c r="D244">
        <f t="shared" si="19"/>
        <v>2</v>
      </c>
      <c r="E244" t="s">
        <v>8270</v>
      </c>
      <c r="F244" t="s">
        <v>1</v>
      </c>
      <c r="G244" t="s">
        <v>7879</v>
      </c>
      <c r="H244" t="s">
        <v>8046</v>
      </c>
      <c r="I244" t="s">
        <v>8047</v>
      </c>
      <c r="J244">
        <v>26</v>
      </c>
      <c r="K244">
        <v>26</v>
      </c>
      <c r="L244">
        <v>26</v>
      </c>
      <c r="M244">
        <v>26</v>
      </c>
      <c r="O244">
        <v>0</v>
      </c>
      <c r="P244">
        <v>0</v>
      </c>
      <c r="Q244">
        <v>0</v>
      </c>
      <c r="R244">
        <v>66</v>
      </c>
      <c r="S244" s="71">
        <f t="shared" si="20"/>
        <v>58.41</v>
      </c>
      <c r="T244">
        <f t="shared" si="21"/>
        <v>7.59</v>
      </c>
      <c r="U244" s="71">
        <f t="shared" si="22"/>
        <v>66</v>
      </c>
      <c r="V244">
        <v>0</v>
      </c>
      <c r="W244">
        <v>0</v>
      </c>
      <c r="X244">
        <v>66</v>
      </c>
      <c r="Y244" s="25" t="s">
        <v>8738</v>
      </c>
      <c r="Z244" t="str">
        <f t="shared" si="23"/>
        <v>menor a 200</v>
      </c>
    </row>
    <row r="245" spans="1:26">
      <c r="A245">
        <v>2022</v>
      </c>
      <c r="B245" t="s">
        <v>8160</v>
      </c>
      <c r="C245" t="str">
        <f t="shared" si="25"/>
        <v>Febrero</v>
      </c>
      <c r="D245">
        <f t="shared" si="19"/>
        <v>2</v>
      </c>
      <c r="E245" t="s">
        <v>8270</v>
      </c>
      <c r="F245" t="s">
        <v>1</v>
      </c>
      <c r="G245" t="s">
        <v>7879</v>
      </c>
      <c r="H245" t="s">
        <v>8046</v>
      </c>
      <c r="I245" t="s">
        <v>8047</v>
      </c>
      <c r="J245">
        <v>27</v>
      </c>
      <c r="K245">
        <v>27</v>
      </c>
      <c r="L245">
        <v>27</v>
      </c>
      <c r="M245">
        <v>27</v>
      </c>
      <c r="O245">
        <v>0</v>
      </c>
      <c r="P245">
        <v>0</v>
      </c>
      <c r="Q245">
        <v>0</v>
      </c>
      <c r="R245">
        <v>178.5</v>
      </c>
      <c r="S245" s="71">
        <f t="shared" si="20"/>
        <v>157.96</v>
      </c>
      <c r="T245">
        <f t="shared" si="21"/>
        <v>20.53</v>
      </c>
      <c r="U245" s="71">
        <f t="shared" si="22"/>
        <v>178.49</v>
      </c>
      <c r="V245">
        <v>0</v>
      </c>
      <c r="W245">
        <v>0</v>
      </c>
      <c r="X245">
        <v>178.5</v>
      </c>
      <c r="Y245" s="25" t="s">
        <v>8738</v>
      </c>
      <c r="Z245" t="str">
        <f t="shared" si="23"/>
        <v>menor a 200</v>
      </c>
    </row>
    <row r="246" spans="1:26">
      <c r="A246">
        <v>2022</v>
      </c>
      <c r="B246" t="s">
        <v>8160</v>
      </c>
      <c r="C246" t="str">
        <f t="shared" si="25"/>
        <v>Febrero</v>
      </c>
      <c r="D246">
        <f t="shared" si="19"/>
        <v>2</v>
      </c>
      <c r="E246" t="s">
        <v>8269</v>
      </c>
      <c r="F246" t="s">
        <v>1</v>
      </c>
      <c r="G246" t="s">
        <v>7879</v>
      </c>
      <c r="H246" t="s">
        <v>8046</v>
      </c>
      <c r="I246" t="s">
        <v>8047</v>
      </c>
      <c r="J246">
        <v>28</v>
      </c>
      <c r="K246">
        <v>28</v>
      </c>
      <c r="L246">
        <v>28</v>
      </c>
      <c r="M246">
        <v>28</v>
      </c>
      <c r="O246">
        <v>0</v>
      </c>
      <c r="P246">
        <v>0</v>
      </c>
      <c r="Q246">
        <v>0</v>
      </c>
      <c r="R246">
        <v>183.5</v>
      </c>
      <c r="S246" s="71">
        <f t="shared" si="20"/>
        <v>162.38999999999999</v>
      </c>
      <c r="T246">
        <f t="shared" si="21"/>
        <v>21.11</v>
      </c>
      <c r="U246" s="71">
        <f t="shared" si="22"/>
        <v>183.5</v>
      </c>
      <c r="V246">
        <v>0</v>
      </c>
      <c r="W246">
        <v>0</v>
      </c>
      <c r="X246">
        <v>183.5</v>
      </c>
      <c r="Y246" s="25" t="s">
        <v>8738</v>
      </c>
      <c r="Z246" t="str">
        <f t="shared" si="23"/>
        <v>menor a 200</v>
      </c>
    </row>
    <row r="247" spans="1:26">
      <c r="A247">
        <v>2022</v>
      </c>
      <c r="B247" t="s">
        <v>8160</v>
      </c>
      <c r="C247" t="str">
        <f t="shared" si="25"/>
        <v>Febrero</v>
      </c>
      <c r="D247">
        <f t="shared" si="19"/>
        <v>2</v>
      </c>
      <c r="E247" t="s">
        <v>8331</v>
      </c>
      <c r="F247" t="s">
        <v>1</v>
      </c>
      <c r="G247" t="s">
        <v>7879</v>
      </c>
      <c r="H247" t="s">
        <v>8226</v>
      </c>
      <c r="I247" t="s">
        <v>7880</v>
      </c>
      <c r="J247">
        <v>779</v>
      </c>
      <c r="K247">
        <v>779</v>
      </c>
      <c r="L247">
        <v>779</v>
      </c>
      <c r="M247">
        <v>779</v>
      </c>
      <c r="O247">
        <v>0</v>
      </c>
      <c r="P247">
        <v>0</v>
      </c>
      <c r="Q247">
        <v>0</v>
      </c>
      <c r="R247">
        <v>63</v>
      </c>
      <c r="S247" s="71">
        <f t="shared" si="20"/>
        <v>55.75</v>
      </c>
      <c r="T247">
        <f t="shared" si="21"/>
        <v>7.25</v>
      </c>
      <c r="U247" s="71">
        <f t="shared" si="22"/>
        <v>63</v>
      </c>
      <c r="V247">
        <v>0</v>
      </c>
      <c r="W247">
        <v>0</v>
      </c>
      <c r="X247">
        <v>63</v>
      </c>
      <c r="Y247" s="25" t="s">
        <v>8738</v>
      </c>
      <c r="Z247" t="str">
        <f t="shared" si="23"/>
        <v>menor a 200</v>
      </c>
    </row>
    <row r="248" spans="1:26">
      <c r="A248">
        <v>2022</v>
      </c>
      <c r="B248" t="s">
        <v>8160</v>
      </c>
      <c r="C248" t="str">
        <f t="shared" si="25"/>
        <v>Febrero</v>
      </c>
      <c r="D248">
        <f t="shared" si="19"/>
        <v>2</v>
      </c>
      <c r="E248" t="s">
        <v>8269</v>
      </c>
      <c r="F248" t="s">
        <v>1</v>
      </c>
      <c r="G248" t="s">
        <v>7879</v>
      </c>
      <c r="H248" t="s">
        <v>7883</v>
      </c>
      <c r="I248" t="s">
        <v>7884</v>
      </c>
      <c r="J248">
        <v>690</v>
      </c>
      <c r="K248">
        <v>690</v>
      </c>
      <c r="L248">
        <v>690</v>
      </c>
      <c r="M248">
        <v>690</v>
      </c>
      <c r="O248">
        <v>0</v>
      </c>
      <c r="P248">
        <v>0</v>
      </c>
      <c r="Q248">
        <v>0</v>
      </c>
      <c r="R248">
        <v>20.440000000000001</v>
      </c>
      <c r="S248" s="71">
        <f t="shared" si="20"/>
        <v>18.09</v>
      </c>
      <c r="T248">
        <f t="shared" si="21"/>
        <v>2.35</v>
      </c>
      <c r="U248" s="71">
        <f t="shared" si="22"/>
        <v>20.440000000000001</v>
      </c>
      <c r="V248">
        <v>0</v>
      </c>
      <c r="W248">
        <v>0</v>
      </c>
      <c r="X248">
        <v>20.440000000000001</v>
      </c>
      <c r="Y248" s="25" t="s">
        <v>8738</v>
      </c>
      <c r="Z248" t="str">
        <f t="shared" si="23"/>
        <v>menor a 200</v>
      </c>
    </row>
    <row r="249" spans="1:26">
      <c r="A249">
        <v>2022</v>
      </c>
      <c r="B249" t="s">
        <v>8160</v>
      </c>
      <c r="C249" t="str">
        <f t="shared" si="25"/>
        <v>Febrero</v>
      </c>
      <c r="D249">
        <f t="shared" si="19"/>
        <v>2</v>
      </c>
      <c r="E249" t="s">
        <v>8333</v>
      </c>
      <c r="F249" t="s">
        <v>1</v>
      </c>
      <c r="G249" t="s">
        <v>7879</v>
      </c>
      <c r="H249" t="s">
        <v>7883</v>
      </c>
      <c r="I249" t="s">
        <v>7884</v>
      </c>
      <c r="J249">
        <v>688</v>
      </c>
      <c r="K249">
        <v>688</v>
      </c>
      <c r="L249">
        <v>688</v>
      </c>
      <c r="M249">
        <v>688</v>
      </c>
      <c r="O249">
        <v>0</v>
      </c>
      <c r="P249">
        <v>0</v>
      </c>
      <c r="Q249">
        <v>0</v>
      </c>
      <c r="R249">
        <v>123.07</v>
      </c>
      <c r="S249" s="71">
        <f t="shared" si="20"/>
        <v>108.91</v>
      </c>
      <c r="T249">
        <f t="shared" si="21"/>
        <v>14.16</v>
      </c>
      <c r="U249" s="71">
        <f t="shared" si="22"/>
        <v>123.07</v>
      </c>
      <c r="V249">
        <v>0</v>
      </c>
      <c r="W249">
        <v>0</v>
      </c>
      <c r="X249">
        <v>123.07</v>
      </c>
      <c r="Y249" s="25" t="s">
        <v>8738</v>
      </c>
      <c r="Z249" t="str">
        <f t="shared" si="23"/>
        <v>menor a 200</v>
      </c>
    </row>
    <row r="250" spans="1:26">
      <c r="A250">
        <v>2022</v>
      </c>
      <c r="B250" t="s">
        <v>8160</v>
      </c>
      <c r="C250" t="str">
        <f t="shared" si="25"/>
        <v>Febrero</v>
      </c>
      <c r="D250">
        <f t="shared" si="19"/>
        <v>2</v>
      </c>
      <c r="E250" t="s">
        <v>8270</v>
      </c>
      <c r="F250" t="s">
        <v>1</v>
      </c>
      <c r="G250" t="s">
        <v>7879</v>
      </c>
      <c r="H250" t="s">
        <v>7883</v>
      </c>
      <c r="I250" t="s">
        <v>7884</v>
      </c>
      <c r="J250">
        <v>686</v>
      </c>
      <c r="K250">
        <v>686</v>
      </c>
      <c r="L250">
        <v>686</v>
      </c>
      <c r="M250">
        <v>686</v>
      </c>
      <c r="O250">
        <v>0</v>
      </c>
      <c r="P250">
        <v>0</v>
      </c>
      <c r="Q250">
        <v>0</v>
      </c>
      <c r="R250">
        <v>19.190000000000001</v>
      </c>
      <c r="S250" s="71">
        <f t="shared" si="20"/>
        <v>16.98</v>
      </c>
      <c r="T250">
        <f t="shared" si="21"/>
        <v>2.21</v>
      </c>
      <c r="U250" s="71">
        <f t="shared" si="22"/>
        <v>19.190000000000001</v>
      </c>
      <c r="V250">
        <v>0</v>
      </c>
      <c r="W250">
        <v>0</v>
      </c>
      <c r="X250">
        <v>19.190000000000001</v>
      </c>
      <c r="Y250" s="25" t="s">
        <v>8738</v>
      </c>
      <c r="Z250" t="str">
        <f t="shared" si="23"/>
        <v>menor a 200</v>
      </c>
    </row>
    <row r="251" spans="1:26">
      <c r="A251">
        <v>2022</v>
      </c>
      <c r="B251" t="s">
        <v>8160</v>
      </c>
      <c r="C251" t="str">
        <f t="shared" si="25"/>
        <v>Febrero</v>
      </c>
      <c r="D251">
        <f t="shared" si="19"/>
        <v>2</v>
      </c>
      <c r="E251" t="s">
        <v>8270</v>
      </c>
      <c r="F251" t="s">
        <v>1</v>
      </c>
      <c r="G251" t="s">
        <v>7879</v>
      </c>
      <c r="H251" t="s">
        <v>7883</v>
      </c>
      <c r="I251" t="s">
        <v>7884</v>
      </c>
      <c r="J251">
        <v>685</v>
      </c>
      <c r="K251">
        <v>685</v>
      </c>
      <c r="L251">
        <v>685</v>
      </c>
      <c r="M251">
        <v>685</v>
      </c>
      <c r="O251">
        <v>0</v>
      </c>
      <c r="P251">
        <v>0</v>
      </c>
      <c r="Q251">
        <v>0</v>
      </c>
      <c r="R251">
        <v>25.03</v>
      </c>
      <c r="S251" s="71">
        <f t="shared" si="20"/>
        <v>22.15</v>
      </c>
      <c r="T251">
        <f t="shared" si="21"/>
        <v>2.88</v>
      </c>
      <c r="U251" s="71">
        <f t="shared" si="22"/>
        <v>25.03</v>
      </c>
      <c r="V251">
        <v>0</v>
      </c>
      <c r="W251">
        <v>0</v>
      </c>
      <c r="X251">
        <v>25.03</v>
      </c>
      <c r="Y251" s="25" t="s">
        <v>8738</v>
      </c>
      <c r="Z251" t="str">
        <f t="shared" si="23"/>
        <v>menor a 200</v>
      </c>
    </row>
    <row r="252" spans="1:26">
      <c r="A252">
        <v>2022</v>
      </c>
      <c r="B252" t="s">
        <v>8160</v>
      </c>
      <c r="C252" t="str">
        <f t="shared" si="25"/>
        <v>Febrero</v>
      </c>
      <c r="D252">
        <f t="shared" si="19"/>
        <v>2</v>
      </c>
      <c r="E252" t="s">
        <v>8270</v>
      </c>
      <c r="F252" t="s">
        <v>1</v>
      </c>
      <c r="G252" t="s">
        <v>7879</v>
      </c>
      <c r="H252" t="s">
        <v>7883</v>
      </c>
      <c r="I252" t="s">
        <v>7884</v>
      </c>
      <c r="J252">
        <v>684</v>
      </c>
      <c r="K252">
        <v>684</v>
      </c>
      <c r="L252">
        <v>684</v>
      </c>
      <c r="M252">
        <v>684</v>
      </c>
      <c r="O252">
        <v>0</v>
      </c>
      <c r="P252">
        <v>0</v>
      </c>
      <c r="Q252">
        <v>0</v>
      </c>
      <c r="R252">
        <v>17.850000000000001</v>
      </c>
      <c r="S252" s="71">
        <f t="shared" si="20"/>
        <v>15.8</v>
      </c>
      <c r="T252">
        <f t="shared" si="21"/>
        <v>2.0499999999999998</v>
      </c>
      <c r="U252" s="71">
        <f t="shared" si="22"/>
        <v>17.850000000000001</v>
      </c>
      <c r="V252">
        <v>0</v>
      </c>
      <c r="W252">
        <v>0</v>
      </c>
      <c r="X252">
        <v>17.850000000000001</v>
      </c>
      <c r="Y252" s="25" t="s">
        <v>8738</v>
      </c>
      <c r="Z252" t="str">
        <f t="shared" si="23"/>
        <v>menor a 200</v>
      </c>
    </row>
    <row r="253" spans="1:26">
      <c r="A253">
        <v>2022</v>
      </c>
      <c r="B253" t="s">
        <v>8160</v>
      </c>
      <c r="C253" t="str">
        <f t="shared" si="25"/>
        <v>Febrero</v>
      </c>
      <c r="D253">
        <f t="shared" si="19"/>
        <v>2</v>
      </c>
      <c r="E253" t="s">
        <v>8270</v>
      </c>
      <c r="F253" t="s">
        <v>1</v>
      </c>
      <c r="G253" t="s">
        <v>7879</v>
      </c>
      <c r="H253" t="s">
        <v>7883</v>
      </c>
      <c r="I253" t="s">
        <v>7884</v>
      </c>
      <c r="J253">
        <v>681</v>
      </c>
      <c r="K253">
        <v>681</v>
      </c>
      <c r="L253">
        <v>681</v>
      </c>
      <c r="M253">
        <v>681</v>
      </c>
      <c r="O253">
        <v>0</v>
      </c>
      <c r="P253">
        <v>0</v>
      </c>
      <c r="Q253">
        <v>0</v>
      </c>
      <c r="R253">
        <v>27.93</v>
      </c>
      <c r="S253" s="71">
        <f t="shared" si="20"/>
        <v>24.72</v>
      </c>
      <c r="T253">
        <f t="shared" si="21"/>
        <v>3.21</v>
      </c>
      <c r="U253" s="71">
        <f t="shared" si="22"/>
        <v>27.93</v>
      </c>
      <c r="V253">
        <v>0</v>
      </c>
      <c r="W253">
        <v>0</v>
      </c>
      <c r="X253">
        <v>27.93</v>
      </c>
      <c r="Y253" s="25" t="s">
        <v>8738</v>
      </c>
      <c r="Z253" t="str">
        <f t="shared" si="23"/>
        <v>menor a 200</v>
      </c>
    </row>
    <row r="254" spans="1:26">
      <c r="A254">
        <v>2022</v>
      </c>
      <c r="B254" t="s">
        <v>8160</v>
      </c>
      <c r="C254" t="str">
        <f t="shared" si="25"/>
        <v>Febrero</v>
      </c>
      <c r="D254">
        <f t="shared" si="19"/>
        <v>2</v>
      </c>
      <c r="E254" t="s">
        <v>8272</v>
      </c>
      <c r="F254" t="s">
        <v>1</v>
      </c>
      <c r="G254" t="s">
        <v>7879</v>
      </c>
      <c r="H254" t="s">
        <v>7883</v>
      </c>
      <c r="I254" t="s">
        <v>7884</v>
      </c>
      <c r="J254">
        <v>680</v>
      </c>
      <c r="K254">
        <v>680</v>
      </c>
      <c r="L254">
        <v>680</v>
      </c>
      <c r="M254">
        <v>680</v>
      </c>
      <c r="O254">
        <v>0</v>
      </c>
      <c r="P254">
        <v>0</v>
      </c>
      <c r="Q254">
        <v>0</v>
      </c>
      <c r="R254">
        <v>36.25</v>
      </c>
      <c r="S254" s="71">
        <f t="shared" si="20"/>
        <v>32.08</v>
      </c>
      <c r="T254">
        <f t="shared" si="21"/>
        <v>4.17</v>
      </c>
      <c r="U254" s="71">
        <f t="shared" si="22"/>
        <v>36.25</v>
      </c>
      <c r="V254">
        <v>0</v>
      </c>
      <c r="W254">
        <v>0</v>
      </c>
      <c r="X254">
        <v>36.25</v>
      </c>
      <c r="Y254" s="25" t="s">
        <v>8738</v>
      </c>
      <c r="Z254" t="str">
        <f t="shared" si="23"/>
        <v>menor a 200</v>
      </c>
    </row>
    <row r="255" spans="1:26">
      <c r="A255">
        <v>2022</v>
      </c>
      <c r="B255" t="s">
        <v>8160</v>
      </c>
      <c r="C255" t="str">
        <f t="shared" si="25"/>
        <v>Febrero</v>
      </c>
      <c r="D255">
        <f t="shared" si="19"/>
        <v>2</v>
      </c>
      <c r="E255" t="s">
        <v>8272</v>
      </c>
      <c r="F255" t="s">
        <v>1</v>
      </c>
      <c r="G255" t="s">
        <v>7879</v>
      </c>
      <c r="H255" t="s">
        <v>7883</v>
      </c>
      <c r="I255" t="s">
        <v>7884</v>
      </c>
      <c r="J255">
        <v>679</v>
      </c>
      <c r="K255">
        <v>679</v>
      </c>
      <c r="L255">
        <v>679</v>
      </c>
      <c r="M255">
        <v>679</v>
      </c>
      <c r="O255">
        <v>0</v>
      </c>
      <c r="P255">
        <v>0</v>
      </c>
      <c r="Q255">
        <v>0</v>
      </c>
      <c r="R255">
        <v>20.41</v>
      </c>
      <c r="S255" s="71">
        <f t="shared" si="20"/>
        <v>18.059999999999999</v>
      </c>
      <c r="T255">
        <f t="shared" si="21"/>
        <v>2.35</v>
      </c>
      <c r="U255" s="71">
        <f t="shared" si="22"/>
        <v>20.41</v>
      </c>
      <c r="V255">
        <v>0</v>
      </c>
      <c r="W255">
        <v>0</v>
      </c>
      <c r="X255">
        <v>20.41</v>
      </c>
      <c r="Y255" s="25" t="s">
        <v>8738</v>
      </c>
      <c r="Z255" t="str">
        <f t="shared" si="23"/>
        <v>menor a 200</v>
      </c>
    </row>
    <row r="256" spans="1:26">
      <c r="A256">
        <v>2022</v>
      </c>
      <c r="B256" t="s">
        <v>8160</v>
      </c>
      <c r="C256" t="str">
        <f t="shared" si="25"/>
        <v>Febrero</v>
      </c>
      <c r="D256">
        <f t="shared" si="19"/>
        <v>2</v>
      </c>
      <c r="E256" t="s">
        <v>8272</v>
      </c>
      <c r="F256" t="s">
        <v>1</v>
      </c>
      <c r="G256" t="s">
        <v>7879</v>
      </c>
      <c r="H256" t="s">
        <v>7883</v>
      </c>
      <c r="I256" t="s">
        <v>7884</v>
      </c>
      <c r="J256">
        <v>678</v>
      </c>
      <c r="K256">
        <v>678</v>
      </c>
      <c r="L256">
        <v>678</v>
      </c>
      <c r="M256">
        <v>678</v>
      </c>
      <c r="O256">
        <v>0</v>
      </c>
      <c r="P256">
        <v>0</v>
      </c>
      <c r="Q256">
        <v>0</v>
      </c>
      <c r="R256">
        <v>32.85</v>
      </c>
      <c r="S256" s="71">
        <f t="shared" si="20"/>
        <v>29.07</v>
      </c>
      <c r="T256">
        <f t="shared" si="21"/>
        <v>3.78</v>
      </c>
      <c r="U256" s="71">
        <f t="shared" si="22"/>
        <v>32.85</v>
      </c>
      <c r="V256">
        <v>0</v>
      </c>
      <c r="W256">
        <v>0</v>
      </c>
      <c r="X256">
        <v>32.85</v>
      </c>
      <c r="Y256" s="25" t="s">
        <v>8738</v>
      </c>
      <c r="Z256" t="str">
        <f t="shared" si="23"/>
        <v>menor a 200</v>
      </c>
    </row>
    <row r="257" spans="1:26">
      <c r="A257">
        <v>2022</v>
      </c>
      <c r="B257" t="s">
        <v>8160</v>
      </c>
      <c r="C257" t="str">
        <f t="shared" si="25"/>
        <v>Febrero</v>
      </c>
      <c r="D257">
        <f t="shared" si="19"/>
        <v>2</v>
      </c>
      <c r="E257" t="s">
        <v>8272</v>
      </c>
      <c r="F257" t="s">
        <v>1</v>
      </c>
      <c r="G257" t="s">
        <v>7879</v>
      </c>
      <c r="H257" t="s">
        <v>7883</v>
      </c>
      <c r="I257" t="s">
        <v>7884</v>
      </c>
      <c r="J257">
        <v>677</v>
      </c>
      <c r="K257">
        <v>677</v>
      </c>
      <c r="L257">
        <v>677</v>
      </c>
      <c r="M257">
        <v>677</v>
      </c>
      <c r="O257">
        <v>0</v>
      </c>
      <c r="P257">
        <v>0</v>
      </c>
      <c r="Q257">
        <v>0</v>
      </c>
      <c r="R257">
        <v>11.35</v>
      </c>
      <c r="S257" s="71">
        <f t="shared" si="20"/>
        <v>10.039999999999999</v>
      </c>
      <c r="T257">
        <f t="shared" si="21"/>
        <v>1.31</v>
      </c>
      <c r="U257" s="71">
        <f t="shared" si="22"/>
        <v>11.35</v>
      </c>
      <c r="V257">
        <v>0</v>
      </c>
      <c r="W257">
        <v>0</v>
      </c>
      <c r="X257">
        <v>11.35</v>
      </c>
      <c r="Y257" s="25" t="s">
        <v>8738</v>
      </c>
      <c r="Z257" t="str">
        <f t="shared" si="23"/>
        <v>menor a 200</v>
      </c>
    </row>
    <row r="258" spans="1:26">
      <c r="A258">
        <v>2022</v>
      </c>
      <c r="B258" t="s">
        <v>8160</v>
      </c>
      <c r="C258" t="str">
        <f t="shared" si="25"/>
        <v>Febrero</v>
      </c>
      <c r="D258">
        <f t="shared" ref="D258:D321" si="26">MONTH(E258)</f>
        <v>2</v>
      </c>
      <c r="E258" t="s">
        <v>8272</v>
      </c>
      <c r="F258" t="s">
        <v>1</v>
      </c>
      <c r="G258" t="s">
        <v>7879</v>
      </c>
      <c r="H258" t="s">
        <v>7883</v>
      </c>
      <c r="I258" t="s">
        <v>7884</v>
      </c>
      <c r="J258">
        <v>676</v>
      </c>
      <c r="K258">
        <v>676</v>
      </c>
      <c r="L258">
        <v>676</v>
      </c>
      <c r="M258">
        <v>676</v>
      </c>
      <c r="O258">
        <v>0</v>
      </c>
      <c r="P258">
        <v>0</v>
      </c>
      <c r="Q258">
        <v>0</v>
      </c>
      <c r="R258">
        <v>68.08</v>
      </c>
      <c r="S258" s="71">
        <f t="shared" ref="S258:S321" si="27">ROUND(R258/1.13,2)</f>
        <v>60.25</v>
      </c>
      <c r="T258">
        <f t="shared" ref="T258:T321" si="28">ROUND(S258*0.13,2)</f>
        <v>7.83</v>
      </c>
      <c r="U258" s="71">
        <f t="shared" ref="U258:U321" si="29">ROUND(S258+T258,2)</f>
        <v>68.08</v>
      </c>
      <c r="V258">
        <v>0</v>
      </c>
      <c r="W258">
        <v>0</v>
      </c>
      <c r="X258">
        <v>68.08</v>
      </c>
      <c r="Y258" s="25" t="s">
        <v>8738</v>
      </c>
      <c r="Z258" t="str">
        <f t="shared" ref="Z258:Z321" si="30">IF(U258&lt;=200,"menor a 200","mayor a 200")</f>
        <v>menor a 200</v>
      </c>
    </row>
    <row r="259" spans="1:26">
      <c r="A259">
        <v>2022</v>
      </c>
      <c r="B259" t="s">
        <v>8160</v>
      </c>
      <c r="C259" t="str">
        <f t="shared" si="25"/>
        <v>Febrero</v>
      </c>
      <c r="D259">
        <f t="shared" si="26"/>
        <v>2</v>
      </c>
      <c r="E259" t="s">
        <v>8272</v>
      </c>
      <c r="F259" t="s">
        <v>1</v>
      </c>
      <c r="G259" t="s">
        <v>7879</v>
      </c>
      <c r="H259" t="s">
        <v>7883</v>
      </c>
      <c r="I259" t="s">
        <v>7884</v>
      </c>
      <c r="J259">
        <v>675</v>
      </c>
      <c r="K259">
        <v>675</v>
      </c>
      <c r="L259">
        <v>675</v>
      </c>
      <c r="M259">
        <v>675</v>
      </c>
      <c r="O259">
        <v>0</v>
      </c>
      <c r="P259">
        <v>0</v>
      </c>
      <c r="Q259">
        <v>0</v>
      </c>
      <c r="R259">
        <v>4.2</v>
      </c>
      <c r="S259" s="71">
        <f t="shared" si="27"/>
        <v>3.72</v>
      </c>
      <c r="T259">
        <f t="shared" si="28"/>
        <v>0.48</v>
      </c>
      <c r="U259" s="71">
        <f t="shared" si="29"/>
        <v>4.2</v>
      </c>
      <c r="V259">
        <v>0</v>
      </c>
      <c r="W259">
        <v>0</v>
      </c>
      <c r="X259">
        <v>4.2</v>
      </c>
      <c r="Y259" s="25" t="s">
        <v>8738</v>
      </c>
      <c r="Z259" t="str">
        <f t="shared" si="30"/>
        <v>menor a 200</v>
      </c>
    </row>
    <row r="260" spans="1:26">
      <c r="A260">
        <v>2022</v>
      </c>
      <c r="B260" t="s">
        <v>8160</v>
      </c>
      <c r="C260" t="str">
        <f t="shared" si="25"/>
        <v>Febrero</v>
      </c>
      <c r="D260">
        <f t="shared" si="26"/>
        <v>2</v>
      </c>
      <c r="E260" t="s">
        <v>8272</v>
      </c>
      <c r="F260" t="s">
        <v>1</v>
      </c>
      <c r="G260" t="s">
        <v>7879</v>
      </c>
      <c r="H260" t="s">
        <v>7883</v>
      </c>
      <c r="I260" t="s">
        <v>7884</v>
      </c>
      <c r="J260">
        <v>674</v>
      </c>
      <c r="K260">
        <v>674</v>
      </c>
      <c r="L260">
        <v>674</v>
      </c>
      <c r="M260">
        <v>674</v>
      </c>
      <c r="O260">
        <v>0</v>
      </c>
      <c r="P260">
        <v>0</v>
      </c>
      <c r="Q260">
        <v>0</v>
      </c>
      <c r="R260">
        <v>11.1</v>
      </c>
      <c r="S260" s="71">
        <f t="shared" si="27"/>
        <v>9.82</v>
      </c>
      <c r="T260">
        <f t="shared" si="28"/>
        <v>1.28</v>
      </c>
      <c r="U260" s="71">
        <f t="shared" si="29"/>
        <v>11.1</v>
      </c>
      <c r="V260">
        <v>0</v>
      </c>
      <c r="W260">
        <v>0</v>
      </c>
      <c r="X260">
        <v>11.1</v>
      </c>
      <c r="Y260" s="25" t="s">
        <v>8738</v>
      </c>
      <c r="Z260" t="str">
        <f t="shared" si="30"/>
        <v>menor a 200</v>
      </c>
    </row>
    <row r="261" spans="1:26">
      <c r="A261">
        <v>2022</v>
      </c>
      <c r="B261" t="s">
        <v>8160</v>
      </c>
      <c r="C261" t="str">
        <f t="shared" si="25"/>
        <v>Febrero</v>
      </c>
      <c r="D261">
        <f t="shared" si="26"/>
        <v>2</v>
      </c>
      <c r="E261" t="s">
        <v>8272</v>
      </c>
      <c r="F261" t="s">
        <v>1</v>
      </c>
      <c r="G261" t="s">
        <v>7879</v>
      </c>
      <c r="H261" t="s">
        <v>7883</v>
      </c>
      <c r="I261" t="s">
        <v>7884</v>
      </c>
      <c r="J261">
        <v>673</v>
      </c>
      <c r="K261">
        <v>673</v>
      </c>
      <c r="L261">
        <v>673</v>
      </c>
      <c r="M261">
        <v>673</v>
      </c>
      <c r="O261">
        <v>0</v>
      </c>
      <c r="P261">
        <v>0</v>
      </c>
      <c r="Q261">
        <v>0</v>
      </c>
      <c r="R261">
        <v>30.4</v>
      </c>
      <c r="S261" s="71">
        <f t="shared" si="27"/>
        <v>26.9</v>
      </c>
      <c r="T261">
        <f t="shared" si="28"/>
        <v>3.5</v>
      </c>
      <c r="U261" s="71">
        <f t="shared" si="29"/>
        <v>30.4</v>
      </c>
      <c r="V261">
        <v>0</v>
      </c>
      <c r="W261">
        <v>0</v>
      </c>
      <c r="X261">
        <v>30.4</v>
      </c>
      <c r="Y261" s="25" t="s">
        <v>8738</v>
      </c>
      <c r="Z261" t="str">
        <f t="shared" si="30"/>
        <v>menor a 200</v>
      </c>
    </row>
    <row r="262" spans="1:26">
      <c r="A262">
        <v>2022</v>
      </c>
      <c r="B262" t="s">
        <v>8160</v>
      </c>
      <c r="C262" t="str">
        <f t="shared" si="25"/>
        <v>Febrero</v>
      </c>
      <c r="D262">
        <f t="shared" si="26"/>
        <v>2</v>
      </c>
      <c r="E262" t="s">
        <v>8272</v>
      </c>
      <c r="F262" t="s">
        <v>1</v>
      </c>
      <c r="G262" t="s">
        <v>7879</v>
      </c>
      <c r="H262" t="s">
        <v>7883</v>
      </c>
      <c r="I262" t="s">
        <v>7884</v>
      </c>
      <c r="J262">
        <v>672</v>
      </c>
      <c r="K262">
        <v>672</v>
      </c>
      <c r="L262">
        <v>672</v>
      </c>
      <c r="M262">
        <v>672</v>
      </c>
      <c r="O262">
        <v>0</v>
      </c>
      <c r="P262">
        <v>0</v>
      </c>
      <c r="Q262">
        <v>0</v>
      </c>
      <c r="R262">
        <v>417.92</v>
      </c>
      <c r="S262" s="71">
        <f t="shared" si="27"/>
        <v>369.84</v>
      </c>
      <c r="T262">
        <f t="shared" si="28"/>
        <v>48.08</v>
      </c>
      <c r="U262" s="71">
        <f t="shared" si="29"/>
        <v>417.92</v>
      </c>
      <c r="V262">
        <v>0</v>
      </c>
      <c r="W262">
        <v>0</v>
      </c>
      <c r="X262">
        <v>417.92</v>
      </c>
      <c r="Y262" s="25" t="s">
        <v>8738</v>
      </c>
      <c r="Z262" t="str">
        <f t="shared" si="30"/>
        <v>mayor a 200</v>
      </c>
    </row>
    <row r="263" spans="1:26">
      <c r="A263">
        <v>2022</v>
      </c>
      <c r="B263" t="s">
        <v>8160</v>
      </c>
      <c r="C263" t="str">
        <f t="shared" si="25"/>
        <v>Febrero</v>
      </c>
      <c r="D263">
        <f t="shared" si="26"/>
        <v>2</v>
      </c>
      <c r="E263" t="s">
        <v>8332</v>
      </c>
      <c r="F263" t="s">
        <v>1</v>
      </c>
      <c r="G263" t="s">
        <v>7879</v>
      </c>
      <c r="H263" t="s">
        <v>7883</v>
      </c>
      <c r="I263" t="s">
        <v>7884</v>
      </c>
      <c r="J263">
        <v>671</v>
      </c>
      <c r="K263">
        <v>671</v>
      </c>
      <c r="L263">
        <v>671</v>
      </c>
      <c r="M263">
        <v>671</v>
      </c>
      <c r="O263">
        <v>0</v>
      </c>
      <c r="P263">
        <v>0</v>
      </c>
      <c r="Q263">
        <v>0</v>
      </c>
      <c r="R263">
        <v>5.25</v>
      </c>
      <c r="S263" s="71">
        <f t="shared" si="27"/>
        <v>4.6500000000000004</v>
      </c>
      <c r="T263">
        <f t="shared" si="28"/>
        <v>0.6</v>
      </c>
      <c r="U263" s="71">
        <f t="shared" si="29"/>
        <v>5.25</v>
      </c>
      <c r="V263">
        <v>0</v>
      </c>
      <c r="W263">
        <v>0</v>
      </c>
      <c r="X263">
        <v>5.25</v>
      </c>
      <c r="Y263" s="25" t="s">
        <v>8738</v>
      </c>
      <c r="Z263" t="str">
        <f t="shared" si="30"/>
        <v>menor a 200</v>
      </c>
    </row>
    <row r="264" spans="1:26">
      <c r="A264">
        <v>2022</v>
      </c>
      <c r="B264" t="s">
        <v>8160</v>
      </c>
      <c r="C264" t="str">
        <f t="shared" si="25"/>
        <v>Febrero</v>
      </c>
      <c r="D264">
        <f t="shared" si="26"/>
        <v>2</v>
      </c>
      <c r="E264" t="s">
        <v>8332</v>
      </c>
      <c r="F264" t="s">
        <v>1</v>
      </c>
      <c r="G264" t="s">
        <v>7879</v>
      </c>
      <c r="H264" t="s">
        <v>7883</v>
      </c>
      <c r="I264" t="s">
        <v>7884</v>
      </c>
      <c r="J264">
        <v>670</v>
      </c>
      <c r="K264">
        <v>670</v>
      </c>
      <c r="L264">
        <v>670</v>
      </c>
      <c r="M264">
        <v>670</v>
      </c>
      <c r="O264">
        <v>0</v>
      </c>
      <c r="P264">
        <v>0</v>
      </c>
      <c r="Q264">
        <v>0</v>
      </c>
      <c r="R264">
        <v>104.48</v>
      </c>
      <c r="S264" s="71">
        <f t="shared" si="27"/>
        <v>92.46</v>
      </c>
      <c r="T264">
        <f t="shared" si="28"/>
        <v>12.02</v>
      </c>
      <c r="U264" s="71">
        <f t="shared" si="29"/>
        <v>104.48</v>
      </c>
      <c r="V264">
        <v>0</v>
      </c>
      <c r="W264">
        <v>0</v>
      </c>
      <c r="X264">
        <v>104.48</v>
      </c>
      <c r="Y264" s="25" t="s">
        <v>8738</v>
      </c>
      <c r="Z264" t="str">
        <f t="shared" si="30"/>
        <v>menor a 200</v>
      </c>
    </row>
    <row r="265" spans="1:26">
      <c r="A265">
        <v>2022</v>
      </c>
      <c r="B265" t="s">
        <v>8160</v>
      </c>
      <c r="C265" t="str">
        <f t="shared" si="25"/>
        <v>Febrero</v>
      </c>
      <c r="D265">
        <f t="shared" si="26"/>
        <v>2</v>
      </c>
      <c r="E265" t="s">
        <v>8332</v>
      </c>
      <c r="F265" t="s">
        <v>1</v>
      </c>
      <c r="G265" t="s">
        <v>7879</v>
      </c>
      <c r="H265" t="s">
        <v>7883</v>
      </c>
      <c r="I265" t="s">
        <v>7884</v>
      </c>
      <c r="J265">
        <v>669</v>
      </c>
      <c r="K265">
        <v>669</v>
      </c>
      <c r="L265">
        <v>669</v>
      </c>
      <c r="M265">
        <v>669</v>
      </c>
      <c r="O265">
        <v>0</v>
      </c>
      <c r="P265">
        <v>0</v>
      </c>
      <c r="Q265">
        <v>0</v>
      </c>
      <c r="R265">
        <v>28.41</v>
      </c>
      <c r="S265" s="71">
        <f t="shared" si="27"/>
        <v>25.14</v>
      </c>
      <c r="T265">
        <f t="shared" si="28"/>
        <v>3.27</v>
      </c>
      <c r="U265" s="71">
        <f t="shared" si="29"/>
        <v>28.41</v>
      </c>
      <c r="V265">
        <v>0</v>
      </c>
      <c r="W265">
        <v>0</v>
      </c>
      <c r="X265">
        <v>28.41</v>
      </c>
      <c r="Y265" s="25" t="s">
        <v>8738</v>
      </c>
      <c r="Z265" t="str">
        <f t="shared" si="30"/>
        <v>menor a 200</v>
      </c>
    </row>
    <row r="266" spans="1:26">
      <c r="A266">
        <v>2022</v>
      </c>
      <c r="B266" t="s">
        <v>8160</v>
      </c>
      <c r="C266" t="str">
        <f t="shared" si="25"/>
        <v>Febrero</v>
      </c>
      <c r="D266">
        <f t="shared" si="26"/>
        <v>2</v>
      </c>
      <c r="E266" t="s">
        <v>8332</v>
      </c>
      <c r="F266" t="s">
        <v>1</v>
      </c>
      <c r="G266" t="s">
        <v>7879</v>
      </c>
      <c r="H266" t="s">
        <v>7883</v>
      </c>
      <c r="I266" t="s">
        <v>7884</v>
      </c>
      <c r="J266">
        <v>668</v>
      </c>
      <c r="K266">
        <v>668</v>
      </c>
      <c r="L266">
        <v>668</v>
      </c>
      <c r="M266">
        <v>668</v>
      </c>
      <c r="O266">
        <v>0</v>
      </c>
      <c r="P266">
        <v>0</v>
      </c>
      <c r="Q266">
        <v>0</v>
      </c>
      <c r="R266">
        <v>5</v>
      </c>
      <c r="S266" s="71">
        <f t="shared" si="27"/>
        <v>4.42</v>
      </c>
      <c r="T266">
        <f t="shared" si="28"/>
        <v>0.56999999999999995</v>
      </c>
      <c r="U266" s="71">
        <f t="shared" si="29"/>
        <v>4.99</v>
      </c>
      <c r="V266">
        <v>0</v>
      </c>
      <c r="W266">
        <v>0</v>
      </c>
      <c r="X266">
        <v>5</v>
      </c>
      <c r="Y266" s="25" t="s">
        <v>8738</v>
      </c>
      <c r="Z266" t="str">
        <f t="shared" si="30"/>
        <v>menor a 200</v>
      </c>
    </row>
    <row r="267" spans="1:26">
      <c r="A267">
        <v>2022</v>
      </c>
      <c r="B267" t="s">
        <v>8160</v>
      </c>
      <c r="C267" t="str">
        <f t="shared" si="25"/>
        <v>Febrero</v>
      </c>
      <c r="D267">
        <f t="shared" si="26"/>
        <v>2</v>
      </c>
      <c r="E267" t="s">
        <v>8331</v>
      </c>
      <c r="F267" t="s">
        <v>1</v>
      </c>
      <c r="G267" t="s">
        <v>7879</v>
      </c>
      <c r="H267" t="s">
        <v>7883</v>
      </c>
      <c r="I267" t="s">
        <v>7884</v>
      </c>
      <c r="J267">
        <v>667</v>
      </c>
      <c r="K267">
        <v>667</v>
      </c>
      <c r="L267">
        <v>667</v>
      </c>
      <c r="M267">
        <v>667</v>
      </c>
      <c r="O267">
        <v>0</v>
      </c>
      <c r="P267">
        <v>0</v>
      </c>
      <c r="Q267">
        <v>0</v>
      </c>
      <c r="R267">
        <v>23</v>
      </c>
      <c r="S267" s="71">
        <f t="shared" si="27"/>
        <v>20.350000000000001</v>
      </c>
      <c r="T267">
        <f t="shared" si="28"/>
        <v>2.65</v>
      </c>
      <c r="U267" s="71">
        <f t="shared" si="29"/>
        <v>23</v>
      </c>
      <c r="V267">
        <v>0</v>
      </c>
      <c r="W267">
        <v>0</v>
      </c>
      <c r="X267">
        <v>23</v>
      </c>
      <c r="Y267" s="25" t="s">
        <v>8738</v>
      </c>
      <c r="Z267" t="str">
        <f t="shared" si="30"/>
        <v>menor a 200</v>
      </c>
    </row>
    <row r="268" spans="1:26">
      <c r="A268">
        <v>2022</v>
      </c>
      <c r="B268" t="s">
        <v>8160</v>
      </c>
      <c r="C268" t="str">
        <f t="shared" si="25"/>
        <v>Febrero</v>
      </c>
      <c r="D268">
        <f t="shared" si="26"/>
        <v>2</v>
      </c>
      <c r="E268" t="s">
        <v>8331</v>
      </c>
      <c r="F268" t="s">
        <v>1</v>
      </c>
      <c r="G268" t="s">
        <v>7879</v>
      </c>
      <c r="H268" t="s">
        <v>7883</v>
      </c>
      <c r="I268" t="s">
        <v>7884</v>
      </c>
      <c r="J268">
        <v>666</v>
      </c>
      <c r="K268">
        <v>666</v>
      </c>
      <c r="L268">
        <v>666</v>
      </c>
      <c r="M268">
        <v>666</v>
      </c>
      <c r="O268">
        <v>0</v>
      </c>
      <c r="P268">
        <v>0</v>
      </c>
      <c r="Q268">
        <v>0</v>
      </c>
      <c r="R268">
        <v>57.75</v>
      </c>
      <c r="S268" s="71">
        <f t="shared" si="27"/>
        <v>51.11</v>
      </c>
      <c r="T268">
        <f t="shared" si="28"/>
        <v>6.64</v>
      </c>
      <c r="U268" s="71">
        <f t="shared" si="29"/>
        <v>57.75</v>
      </c>
      <c r="V268">
        <v>0</v>
      </c>
      <c r="W268">
        <v>0</v>
      </c>
      <c r="X268">
        <v>57.75</v>
      </c>
      <c r="Y268" s="25" t="s">
        <v>8738</v>
      </c>
      <c r="Z268" t="str">
        <f t="shared" si="30"/>
        <v>menor a 200</v>
      </c>
    </row>
    <row r="269" spans="1:26">
      <c r="A269">
        <v>2022</v>
      </c>
      <c r="B269" t="s">
        <v>8160</v>
      </c>
      <c r="C269" t="str">
        <f t="shared" ref="C269:C300" si="31">REPLACE(B269,2,6,"ebrero")</f>
        <v>Febrero</v>
      </c>
      <c r="D269">
        <f t="shared" si="26"/>
        <v>2</v>
      </c>
      <c r="E269" t="s">
        <v>8331</v>
      </c>
      <c r="F269" t="s">
        <v>1</v>
      </c>
      <c r="G269" t="s">
        <v>7879</v>
      </c>
      <c r="H269" t="s">
        <v>7883</v>
      </c>
      <c r="I269" t="s">
        <v>7884</v>
      </c>
      <c r="J269">
        <v>665</v>
      </c>
      <c r="K269">
        <v>665</v>
      </c>
      <c r="L269">
        <v>665</v>
      </c>
      <c r="M269">
        <v>665</v>
      </c>
      <c r="O269">
        <v>0</v>
      </c>
      <c r="P269">
        <v>0</v>
      </c>
      <c r="Q269">
        <v>0</v>
      </c>
      <c r="R269">
        <v>9</v>
      </c>
      <c r="S269" s="71">
        <f t="shared" si="27"/>
        <v>7.96</v>
      </c>
      <c r="T269">
        <f t="shared" si="28"/>
        <v>1.03</v>
      </c>
      <c r="U269" s="71">
        <f t="shared" si="29"/>
        <v>8.99</v>
      </c>
      <c r="V269">
        <v>0</v>
      </c>
      <c r="W269">
        <v>0</v>
      </c>
      <c r="X269">
        <v>9</v>
      </c>
      <c r="Y269" s="25" t="s">
        <v>8738</v>
      </c>
      <c r="Z269" t="str">
        <f t="shared" si="30"/>
        <v>menor a 200</v>
      </c>
    </row>
    <row r="270" spans="1:26">
      <c r="A270">
        <v>2022</v>
      </c>
      <c r="B270" t="s">
        <v>8160</v>
      </c>
      <c r="C270" t="str">
        <f t="shared" si="31"/>
        <v>Febrero</v>
      </c>
      <c r="D270">
        <f t="shared" si="26"/>
        <v>2</v>
      </c>
      <c r="E270" t="s">
        <v>8304</v>
      </c>
      <c r="F270" t="s">
        <v>1</v>
      </c>
      <c r="G270" t="s">
        <v>7879</v>
      </c>
      <c r="H270" t="s">
        <v>7883</v>
      </c>
      <c r="I270" t="s">
        <v>7884</v>
      </c>
      <c r="J270">
        <v>664</v>
      </c>
      <c r="K270">
        <v>664</v>
      </c>
      <c r="L270">
        <v>664</v>
      </c>
      <c r="M270">
        <v>664</v>
      </c>
      <c r="O270">
        <v>0</v>
      </c>
      <c r="P270">
        <v>0</v>
      </c>
      <c r="Q270">
        <v>0</v>
      </c>
      <c r="R270">
        <v>209.38</v>
      </c>
      <c r="S270" s="71">
        <f t="shared" si="27"/>
        <v>185.29</v>
      </c>
      <c r="T270">
        <f t="shared" si="28"/>
        <v>24.09</v>
      </c>
      <c r="U270" s="71">
        <f t="shared" si="29"/>
        <v>209.38</v>
      </c>
      <c r="V270">
        <v>0</v>
      </c>
      <c r="W270">
        <v>0</v>
      </c>
      <c r="X270">
        <v>209.38</v>
      </c>
      <c r="Y270" s="25" t="s">
        <v>8738</v>
      </c>
      <c r="Z270" t="str">
        <f t="shared" si="30"/>
        <v>mayor a 200</v>
      </c>
    </row>
    <row r="271" spans="1:26">
      <c r="A271">
        <v>2022</v>
      </c>
      <c r="B271" t="s">
        <v>8160</v>
      </c>
      <c r="C271" t="str">
        <f t="shared" si="31"/>
        <v>Febrero</v>
      </c>
      <c r="D271">
        <f t="shared" si="26"/>
        <v>2</v>
      </c>
      <c r="E271" t="s">
        <v>8304</v>
      </c>
      <c r="F271" t="s">
        <v>1</v>
      </c>
      <c r="G271" t="s">
        <v>7879</v>
      </c>
      <c r="H271" t="s">
        <v>7883</v>
      </c>
      <c r="I271" t="s">
        <v>7884</v>
      </c>
      <c r="J271">
        <v>663</v>
      </c>
      <c r="K271">
        <v>663</v>
      </c>
      <c r="L271">
        <v>663</v>
      </c>
      <c r="M271">
        <v>663</v>
      </c>
      <c r="O271">
        <v>0</v>
      </c>
      <c r="P271">
        <v>0</v>
      </c>
      <c r="Q271">
        <v>0</v>
      </c>
      <c r="R271">
        <v>2</v>
      </c>
      <c r="S271" s="71">
        <f t="shared" si="27"/>
        <v>1.77</v>
      </c>
      <c r="T271">
        <f t="shared" si="28"/>
        <v>0.23</v>
      </c>
      <c r="U271" s="71">
        <f t="shared" si="29"/>
        <v>2</v>
      </c>
      <c r="V271">
        <v>0</v>
      </c>
      <c r="W271">
        <v>0</v>
      </c>
      <c r="X271">
        <v>2</v>
      </c>
      <c r="Y271" s="25" t="s">
        <v>8738</v>
      </c>
      <c r="Z271" t="str">
        <f t="shared" si="30"/>
        <v>menor a 200</v>
      </c>
    </row>
    <row r="272" spans="1:26">
      <c r="A272">
        <v>2022</v>
      </c>
      <c r="B272" t="s">
        <v>8160</v>
      </c>
      <c r="C272" t="str">
        <f t="shared" si="31"/>
        <v>Febrero</v>
      </c>
      <c r="D272">
        <f t="shared" si="26"/>
        <v>2</v>
      </c>
      <c r="E272" t="s">
        <v>8304</v>
      </c>
      <c r="F272" t="s">
        <v>1</v>
      </c>
      <c r="G272" t="s">
        <v>7879</v>
      </c>
      <c r="H272" t="s">
        <v>7883</v>
      </c>
      <c r="I272" t="s">
        <v>7884</v>
      </c>
      <c r="J272">
        <v>662</v>
      </c>
      <c r="K272">
        <v>662</v>
      </c>
      <c r="L272">
        <v>662</v>
      </c>
      <c r="M272">
        <v>662</v>
      </c>
      <c r="O272">
        <v>0</v>
      </c>
      <c r="P272">
        <v>0</v>
      </c>
      <c r="Q272">
        <v>0</v>
      </c>
      <c r="R272">
        <v>9.9</v>
      </c>
      <c r="S272" s="71">
        <f t="shared" si="27"/>
        <v>8.76</v>
      </c>
      <c r="T272">
        <f t="shared" si="28"/>
        <v>1.1399999999999999</v>
      </c>
      <c r="U272" s="71">
        <f t="shared" si="29"/>
        <v>9.9</v>
      </c>
      <c r="V272">
        <v>0</v>
      </c>
      <c r="W272">
        <v>0</v>
      </c>
      <c r="X272">
        <v>9.9</v>
      </c>
      <c r="Y272" s="25" t="s">
        <v>8738</v>
      </c>
      <c r="Z272" t="str">
        <f t="shared" si="30"/>
        <v>menor a 200</v>
      </c>
    </row>
    <row r="273" spans="1:26">
      <c r="A273">
        <v>2022</v>
      </c>
      <c r="B273" t="s">
        <v>8160</v>
      </c>
      <c r="C273" t="str">
        <f t="shared" si="31"/>
        <v>Febrero</v>
      </c>
      <c r="D273">
        <f t="shared" si="26"/>
        <v>2</v>
      </c>
      <c r="E273" t="s">
        <v>8308</v>
      </c>
      <c r="F273" t="s">
        <v>1</v>
      </c>
      <c r="G273" t="s">
        <v>7879</v>
      </c>
      <c r="H273" t="s">
        <v>7883</v>
      </c>
      <c r="I273" t="s">
        <v>7884</v>
      </c>
      <c r="J273">
        <v>661</v>
      </c>
      <c r="K273">
        <v>661</v>
      </c>
      <c r="L273">
        <v>661</v>
      </c>
      <c r="M273">
        <v>661</v>
      </c>
      <c r="O273">
        <v>0</v>
      </c>
      <c r="P273">
        <v>0</v>
      </c>
      <c r="Q273">
        <v>0</v>
      </c>
      <c r="R273">
        <v>12.66</v>
      </c>
      <c r="S273" s="71">
        <f t="shared" si="27"/>
        <v>11.2</v>
      </c>
      <c r="T273">
        <f t="shared" si="28"/>
        <v>1.46</v>
      </c>
      <c r="U273" s="71">
        <f t="shared" si="29"/>
        <v>12.66</v>
      </c>
      <c r="V273">
        <v>0</v>
      </c>
      <c r="W273">
        <v>0</v>
      </c>
      <c r="X273">
        <v>12.66</v>
      </c>
      <c r="Y273" s="25" t="s">
        <v>8738</v>
      </c>
      <c r="Z273" t="str">
        <f t="shared" si="30"/>
        <v>menor a 200</v>
      </c>
    </row>
    <row r="274" spans="1:26">
      <c r="A274">
        <v>2022</v>
      </c>
      <c r="B274" t="s">
        <v>8160</v>
      </c>
      <c r="C274" t="str">
        <f t="shared" si="31"/>
        <v>Febrero</v>
      </c>
      <c r="D274">
        <f t="shared" si="26"/>
        <v>2</v>
      </c>
      <c r="E274" t="s">
        <v>8276</v>
      </c>
      <c r="F274" t="s">
        <v>1</v>
      </c>
      <c r="G274" t="s">
        <v>7879</v>
      </c>
      <c r="H274" t="s">
        <v>7883</v>
      </c>
      <c r="I274" t="s">
        <v>7884</v>
      </c>
      <c r="J274">
        <v>660</v>
      </c>
      <c r="K274">
        <v>660</v>
      </c>
      <c r="L274">
        <v>660</v>
      </c>
      <c r="M274">
        <v>660</v>
      </c>
      <c r="O274">
        <v>0</v>
      </c>
      <c r="P274">
        <v>0</v>
      </c>
      <c r="Q274">
        <v>0</v>
      </c>
      <c r="R274">
        <v>35.1</v>
      </c>
      <c r="S274" s="71">
        <f t="shared" si="27"/>
        <v>31.06</v>
      </c>
      <c r="T274">
        <f t="shared" si="28"/>
        <v>4.04</v>
      </c>
      <c r="U274" s="71">
        <f t="shared" si="29"/>
        <v>35.1</v>
      </c>
      <c r="V274">
        <v>0</v>
      </c>
      <c r="W274">
        <v>0</v>
      </c>
      <c r="X274">
        <v>35.1</v>
      </c>
      <c r="Y274" s="25" t="s">
        <v>8738</v>
      </c>
      <c r="Z274" t="str">
        <f t="shared" si="30"/>
        <v>menor a 200</v>
      </c>
    </row>
    <row r="275" spans="1:26">
      <c r="A275">
        <v>2022</v>
      </c>
      <c r="B275" t="s">
        <v>8160</v>
      </c>
      <c r="C275" t="str">
        <f t="shared" si="31"/>
        <v>Febrero</v>
      </c>
      <c r="D275">
        <f t="shared" si="26"/>
        <v>2</v>
      </c>
      <c r="E275" t="s">
        <v>8276</v>
      </c>
      <c r="F275" t="s">
        <v>1</v>
      </c>
      <c r="G275" t="s">
        <v>7879</v>
      </c>
      <c r="H275" t="s">
        <v>7883</v>
      </c>
      <c r="I275" t="s">
        <v>7884</v>
      </c>
      <c r="J275">
        <v>659</v>
      </c>
      <c r="K275">
        <v>659</v>
      </c>
      <c r="L275">
        <v>659</v>
      </c>
      <c r="M275">
        <v>659</v>
      </c>
      <c r="O275">
        <v>0</v>
      </c>
      <c r="P275">
        <v>0</v>
      </c>
      <c r="Q275">
        <v>0</v>
      </c>
      <c r="R275">
        <v>96.85</v>
      </c>
      <c r="S275" s="71">
        <f t="shared" si="27"/>
        <v>85.71</v>
      </c>
      <c r="T275">
        <f t="shared" si="28"/>
        <v>11.14</v>
      </c>
      <c r="U275" s="71">
        <f t="shared" si="29"/>
        <v>96.85</v>
      </c>
      <c r="V275">
        <v>0</v>
      </c>
      <c r="W275">
        <v>0</v>
      </c>
      <c r="X275">
        <v>96.85</v>
      </c>
      <c r="Y275" s="25" t="s">
        <v>8738</v>
      </c>
      <c r="Z275" t="str">
        <f t="shared" si="30"/>
        <v>menor a 200</v>
      </c>
    </row>
    <row r="276" spans="1:26">
      <c r="A276">
        <v>2022</v>
      </c>
      <c r="B276" t="s">
        <v>8160</v>
      </c>
      <c r="C276" t="str">
        <f t="shared" si="31"/>
        <v>Febrero</v>
      </c>
      <c r="D276">
        <f t="shared" si="26"/>
        <v>2</v>
      </c>
      <c r="E276" t="s">
        <v>8276</v>
      </c>
      <c r="F276" t="s">
        <v>1</v>
      </c>
      <c r="G276" t="s">
        <v>7879</v>
      </c>
      <c r="H276" t="s">
        <v>7883</v>
      </c>
      <c r="I276" t="s">
        <v>7884</v>
      </c>
      <c r="J276">
        <v>658</v>
      </c>
      <c r="K276">
        <v>658</v>
      </c>
      <c r="L276">
        <v>658</v>
      </c>
      <c r="M276">
        <v>658</v>
      </c>
      <c r="O276">
        <v>0</v>
      </c>
      <c r="P276">
        <v>0</v>
      </c>
      <c r="Q276">
        <v>0</v>
      </c>
      <c r="R276">
        <v>21.41</v>
      </c>
      <c r="S276" s="71">
        <f t="shared" si="27"/>
        <v>18.95</v>
      </c>
      <c r="T276">
        <f t="shared" si="28"/>
        <v>2.46</v>
      </c>
      <c r="U276" s="71">
        <f t="shared" si="29"/>
        <v>21.41</v>
      </c>
      <c r="V276">
        <v>0</v>
      </c>
      <c r="W276">
        <v>0</v>
      </c>
      <c r="X276">
        <v>21.41</v>
      </c>
      <c r="Y276" s="25" t="s">
        <v>8738</v>
      </c>
      <c r="Z276" t="str">
        <f t="shared" si="30"/>
        <v>menor a 200</v>
      </c>
    </row>
    <row r="277" spans="1:26">
      <c r="A277">
        <v>2022</v>
      </c>
      <c r="B277" t="s">
        <v>8160</v>
      </c>
      <c r="C277" t="str">
        <f t="shared" si="31"/>
        <v>Febrero</v>
      </c>
      <c r="D277">
        <f t="shared" si="26"/>
        <v>2</v>
      </c>
      <c r="E277" t="s">
        <v>8277</v>
      </c>
      <c r="F277" t="s">
        <v>1</v>
      </c>
      <c r="G277" t="s">
        <v>7879</v>
      </c>
      <c r="H277" t="s">
        <v>7883</v>
      </c>
      <c r="I277" t="s">
        <v>7884</v>
      </c>
      <c r="J277">
        <v>654</v>
      </c>
      <c r="K277">
        <v>654</v>
      </c>
      <c r="L277">
        <v>654</v>
      </c>
      <c r="M277">
        <v>654</v>
      </c>
      <c r="O277">
        <v>0</v>
      </c>
      <c r="P277">
        <v>0</v>
      </c>
      <c r="Q277">
        <v>0</v>
      </c>
      <c r="R277">
        <v>28.5</v>
      </c>
      <c r="S277" s="71">
        <f t="shared" si="27"/>
        <v>25.22</v>
      </c>
      <c r="T277">
        <f t="shared" si="28"/>
        <v>3.28</v>
      </c>
      <c r="U277" s="71">
        <f t="shared" si="29"/>
        <v>28.5</v>
      </c>
      <c r="V277">
        <v>0</v>
      </c>
      <c r="W277">
        <v>0</v>
      </c>
      <c r="X277">
        <v>28.5</v>
      </c>
      <c r="Y277" s="25" t="s">
        <v>8738</v>
      </c>
      <c r="Z277" t="str">
        <f t="shared" si="30"/>
        <v>menor a 200</v>
      </c>
    </row>
    <row r="278" spans="1:26">
      <c r="A278">
        <v>2022</v>
      </c>
      <c r="B278" t="s">
        <v>8160</v>
      </c>
      <c r="C278" t="str">
        <f t="shared" si="31"/>
        <v>Febrero</v>
      </c>
      <c r="D278">
        <f t="shared" si="26"/>
        <v>2</v>
      </c>
      <c r="E278" t="s">
        <v>8277</v>
      </c>
      <c r="F278" t="s">
        <v>1</v>
      </c>
      <c r="G278" t="s">
        <v>7879</v>
      </c>
      <c r="H278" t="s">
        <v>7883</v>
      </c>
      <c r="I278" t="s">
        <v>7884</v>
      </c>
      <c r="J278">
        <v>652</v>
      </c>
      <c r="K278">
        <v>652</v>
      </c>
      <c r="L278">
        <v>652</v>
      </c>
      <c r="M278">
        <v>652</v>
      </c>
      <c r="O278">
        <v>0</v>
      </c>
      <c r="P278">
        <v>0</v>
      </c>
      <c r="Q278">
        <v>0</v>
      </c>
      <c r="R278">
        <v>50</v>
      </c>
      <c r="S278" s="71">
        <f t="shared" si="27"/>
        <v>44.25</v>
      </c>
      <c r="T278">
        <f t="shared" si="28"/>
        <v>5.75</v>
      </c>
      <c r="U278" s="71">
        <f t="shared" si="29"/>
        <v>50</v>
      </c>
      <c r="V278">
        <v>0</v>
      </c>
      <c r="W278">
        <v>0</v>
      </c>
      <c r="X278">
        <v>50</v>
      </c>
      <c r="Y278" s="25" t="s">
        <v>8738</v>
      </c>
      <c r="Z278" t="str">
        <f t="shared" si="30"/>
        <v>menor a 200</v>
      </c>
    </row>
    <row r="279" spans="1:26">
      <c r="A279">
        <v>2022</v>
      </c>
      <c r="B279" t="s">
        <v>8160</v>
      </c>
      <c r="C279" t="str">
        <f t="shared" si="31"/>
        <v>Febrero</v>
      </c>
      <c r="D279">
        <f t="shared" si="26"/>
        <v>2</v>
      </c>
      <c r="E279" t="s">
        <v>8279</v>
      </c>
      <c r="F279" t="s">
        <v>1</v>
      </c>
      <c r="G279" t="s">
        <v>7879</v>
      </c>
      <c r="H279" t="s">
        <v>7883</v>
      </c>
      <c r="I279" t="s">
        <v>7884</v>
      </c>
      <c r="J279">
        <v>651</v>
      </c>
      <c r="K279">
        <v>651</v>
      </c>
      <c r="L279">
        <v>651</v>
      </c>
      <c r="M279">
        <v>651</v>
      </c>
      <c r="O279">
        <v>0</v>
      </c>
      <c r="P279">
        <v>0</v>
      </c>
      <c r="Q279">
        <v>0</v>
      </c>
      <c r="R279">
        <v>46.15</v>
      </c>
      <c r="S279" s="71">
        <f t="shared" si="27"/>
        <v>40.840000000000003</v>
      </c>
      <c r="T279">
        <f t="shared" si="28"/>
        <v>5.31</v>
      </c>
      <c r="U279" s="71">
        <f t="shared" si="29"/>
        <v>46.15</v>
      </c>
      <c r="V279">
        <v>0</v>
      </c>
      <c r="W279">
        <v>0</v>
      </c>
      <c r="X279">
        <v>46.15</v>
      </c>
      <c r="Y279" s="25" t="s">
        <v>8738</v>
      </c>
      <c r="Z279" t="str">
        <f t="shared" si="30"/>
        <v>menor a 200</v>
      </c>
    </row>
    <row r="280" spans="1:26">
      <c r="A280">
        <v>2022</v>
      </c>
      <c r="B280" t="s">
        <v>8160</v>
      </c>
      <c r="C280" t="str">
        <f t="shared" si="31"/>
        <v>Febrero</v>
      </c>
      <c r="D280">
        <f t="shared" si="26"/>
        <v>2</v>
      </c>
      <c r="E280" t="s">
        <v>8279</v>
      </c>
      <c r="F280" t="s">
        <v>1</v>
      </c>
      <c r="G280" t="s">
        <v>7879</v>
      </c>
      <c r="H280" t="s">
        <v>7883</v>
      </c>
      <c r="I280" t="s">
        <v>7884</v>
      </c>
      <c r="J280">
        <v>650</v>
      </c>
      <c r="K280">
        <v>650</v>
      </c>
      <c r="L280">
        <v>650</v>
      </c>
      <c r="M280">
        <v>650</v>
      </c>
      <c r="O280">
        <v>0</v>
      </c>
      <c r="P280">
        <v>0</v>
      </c>
      <c r="Q280">
        <v>0</v>
      </c>
      <c r="R280">
        <v>15.18</v>
      </c>
      <c r="S280" s="71">
        <f t="shared" si="27"/>
        <v>13.43</v>
      </c>
      <c r="T280">
        <f t="shared" si="28"/>
        <v>1.75</v>
      </c>
      <c r="U280" s="71">
        <f t="shared" si="29"/>
        <v>15.18</v>
      </c>
      <c r="V280">
        <v>0</v>
      </c>
      <c r="W280">
        <v>0</v>
      </c>
      <c r="X280">
        <v>15.18</v>
      </c>
      <c r="Y280" s="25" t="s">
        <v>8738</v>
      </c>
      <c r="Z280" t="str">
        <f t="shared" si="30"/>
        <v>menor a 200</v>
      </c>
    </row>
    <row r="281" spans="1:26">
      <c r="A281">
        <v>2022</v>
      </c>
      <c r="B281" t="s">
        <v>8160</v>
      </c>
      <c r="C281" t="str">
        <f t="shared" si="31"/>
        <v>Febrero</v>
      </c>
      <c r="D281">
        <f t="shared" si="26"/>
        <v>2</v>
      </c>
      <c r="E281" t="s">
        <v>8279</v>
      </c>
      <c r="F281" t="s">
        <v>1</v>
      </c>
      <c r="G281" t="s">
        <v>7879</v>
      </c>
      <c r="H281" t="s">
        <v>7883</v>
      </c>
      <c r="I281" t="s">
        <v>7884</v>
      </c>
      <c r="J281">
        <v>649</v>
      </c>
      <c r="K281">
        <v>649</v>
      </c>
      <c r="L281">
        <v>649</v>
      </c>
      <c r="M281">
        <v>649</v>
      </c>
      <c r="O281">
        <v>0</v>
      </c>
      <c r="P281">
        <v>0</v>
      </c>
      <c r="Q281">
        <v>0</v>
      </c>
      <c r="R281">
        <v>13.5</v>
      </c>
      <c r="S281" s="71">
        <f t="shared" si="27"/>
        <v>11.95</v>
      </c>
      <c r="T281">
        <f t="shared" si="28"/>
        <v>1.55</v>
      </c>
      <c r="U281" s="71">
        <f t="shared" si="29"/>
        <v>13.5</v>
      </c>
      <c r="V281">
        <v>0</v>
      </c>
      <c r="W281">
        <v>0</v>
      </c>
      <c r="X281">
        <v>13.5</v>
      </c>
      <c r="Y281" s="25" t="s">
        <v>8738</v>
      </c>
      <c r="Z281" t="str">
        <f t="shared" si="30"/>
        <v>menor a 200</v>
      </c>
    </row>
    <row r="282" spans="1:26">
      <c r="A282">
        <v>2022</v>
      </c>
      <c r="B282" t="s">
        <v>8160</v>
      </c>
      <c r="C282" t="str">
        <f t="shared" si="31"/>
        <v>Febrero</v>
      </c>
      <c r="D282">
        <f t="shared" si="26"/>
        <v>2</v>
      </c>
      <c r="E282" t="s">
        <v>8330</v>
      </c>
      <c r="F282" t="s">
        <v>1</v>
      </c>
      <c r="G282" t="s">
        <v>7879</v>
      </c>
      <c r="H282" t="s">
        <v>7883</v>
      </c>
      <c r="I282" t="s">
        <v>7884</v>
      </c>
      <c r="J282">
        <v>648</v>
      </c>
      <c r="K282">
        <v>648</v>
      </c>
      <c r="L282">
        <v>648</v>
      </c>
      <c r="M282">
        <v>648</v>
      </c>
      <c r="O282">
        <v>0</v>
      </c>
      <c r="P282">
        <v>0</v>
      </c>
      <c r="Q282">
        <v>0</v>
      </c>
      <c r="R282">
        <v>61.2</v>
      </c>
      <c r="S282" s="71">
        <f t="shared" si="27"/>
        <v>54.16</v>
      </c>
      <c r="T282">
        <f t="shared" si="28"/>
        <v>7.04</v>
      </c>
      <c r="U282" s="71">
        <f t="shared" si="29"/>
        <v>61.2</v>
      </c>
      <c r="V282">
        <v>0</v>
      </c>
      <c r="W282">
        <v>0</v>
      </c>
      <c r="X282">
        <v>61.2</v>
      </c>
      <c r="Y282" s="25" t="s">
        <v>8738</v>
      </c>
      <c r="Z282" t="str">
        <f t="shared" si="30"/>
        <v>menor a 200</v>
      </c>
    </row>
    <row r="283" spans="1:26">
      <c r="A283">
        <v>2022</v>
      </c>
      <c r="B283" t="s">
        <v>8160</v>
      </c>
      <c r="C283" t="str">
        <f t="shared" si="31"/>
        <v>Febrero</v>
      </c>
      <c r="D283">
        <f t="shared" si="26"/>
        <v>2</v>
      </c>
      <c r="E283" t="s">
        <v>8330</v>
      </c>
      <c r="F283" t="s">
        <v>1</v>
      </c>
      <c r="G283" t="s">
        <v>7879</v>
      </c>
      <c r="H283" t="s">
        <v>7883</v>
      </c>
      <c r="I283" t="s">
        <v>7884</v>
      </c>
      <c r="J283">
        <v>647</v>
      </c>
      <c r="K283">
        <v>647</v>
      </c>
      <c r="L283">
        <v>647</v>
      </c>
      <c r="M283">
        <v>647</v>
      </c>
      <c r="O283">
        <v>0</v>
      </c>
      <c r="P283">
        <v>0</v>
      </c>
      <c r="Q283">
        <v>0</v>
      </c>
      <c r="R283">
        <v>2.5</v>
      </c>
      <c r="S283" s="71">
        <f t="shared" si="27"/>
        <v>2.21</v>
      </c>
      <c r="T283">
        <f t="shared" si="28"/>
        <v>0.28999999999999998</v>
      </c>
      <c r="U283" s="71">
        <f t="shared" si="29"/>
        <v>2.5</v>
      </c>
      <c r="V283">
        <v>0</v>
      </c>
      <c r="W283">
        <v>0</v>
      </c>
      <c r="X283">
        <v>2.5</v>
      </c>
      <c r="Y283" s="25" t="s">
        <v>8738</v>
      </c>
      <c r="Z283" t="str">
        <f t="shared" si="30"/>
        <v>menor a 200</v>
      </c>
    </row>
    <row r="284" spans="1:26">
      <c r="A284">
        <v>2022</v>
      </c>
      <c r="B284" t="s">
        <v>8160</v>
      </c>
      <c r="C284" t="str">
        <f t="shared" si="31"/>
        <v>Febrero</v>
      </c>
      <c r="D284">
        <f t="shared" si="26"/>
        <v>2</v>
      </c>
      <c r="E284" t="s">
        <v>8330</v>
      </c>
      <c r="F284" t="s">
        <v>1</v>
      </c>
      <c r="G284" t="s">
        <v>7879</v>
      </c>
      <c r="H284" t="s">
        <v>7883</v>
      </c>
      <c r="I284" t="s">
        <v>7884</v>
      </c>
      <c r="J284">
        <v>646</v>
      </c>
      <c r="K284">
        <v>646</v>
      </c>
      <c r="L284">
        <v>646</v>
      </c>
      <c r="M284">
        <v>646</v>
      </c>
      <c r="O284">
        <v>0</v>
      </c>
      <c r="P284">
        <v>0</v>
      </c>
      <c r="Q284">
        <v>0</v>
      </c>
      <c r="R284">
        <v>23.7</v>
      </c>
      <c r="S284" s="71">
        <f t="shared" si="27"/>
        <v>20.97</v>
      </c>
      <c r="T284">
        <f t="shared" si="28"/>
        <v>2.73</v>
      </c>
      <c r="U284" s="71">
        <f t="shared" si="29"/>
        <v>23.7</v>
      </c>
      <c r="V284">
        <v>0</v>
      </c>
      <c r="W284">
        <v>0</v>
      </c>
      <c r="X284">
        <v>23.7</v>
      </c>
      <c r="Y284" s="25" t="s">
        <v>8738</v>
      </c>
      <c r="Z284" t="str">
        <f t="shared" si="30"/>
        <v>menor a 200</v>
      </c>
    </row>
    <row r="285" spans="1:26">
      <c r="A285">
        <v>2022</v>
      </c>
      <c r="B285" t="s">
        <v>8160</v>
      </c>
      <c r="C285" t="str">
        <f t="shared" si="31"/>
        <v>Febrero</v>
      </c>
      <c r="D285">
        <f t="shared" si="26"/>
        <v>2</v>
      </c>
      <c r="E285" t="s">
        <v>8330</v>
      </c>
      <c r="F285" t="s">
        <v>1</v>
      </c>
      <c r="G285" t="s">
        <v>7879</v>
      </c>
      <c r="H285" t="s">
        <v>7883</v>
      </c>
      <c r="I285" t="s">
        <v>7884</v>
      </c>
      <c r="J285">
        <v>645</v>
      </c>
      <c r="K285">
        <v>645</v>
      </c>
      <c r="L285">
        <v>645</v>
      </c>
      <c r="M285">
        <v>645</v>
      </c>
      <c r="O285">
        <v>0</v>
      </c>
      <c r="P285">
        <v>0</v>
      </c>
      <c r="Q285">
        <v>0</v>
      </c>
      <c r="R285">
        <v>7.65</v>
      </c>
      <c r="S285" s="71">
        <f t="shared" si="27"/>
        <v>6.77</v>
      </c>
      <c r="T285">
        <f t="shared" si="28"/>
        <v>0.88</v>
      </c>
      <c r="U285" s="71">
        <f t="shared" si="29"/>
        <v>7.65</v>
      </c>
      <c r="V285">
        <v>0</v>
      </c>
      <c r="W285">
        <v>0</v>
      </c>
      <c r="X285">
        <v>7.65</v>
      </c>
      <c r="Y285" s="25" t="s">
        <v>8738</v>
      </c>
      <c r="Z285" t="str">
        <f t="shared" si="30"/>
        <v>menor a 200</v>
      </c>
    </row>
    <row r="286" spans="1:26">
      <c r="A286">
        <v>2022</v>
      </c>
      <c r="B286" t="s">
        <v>8160</v>
      </c>
      <c r="C286" t="str">
        <f t="shared" si="31"/>
        <v>Febrero</v>
      </c>
      <c r="D286">
        <f t="shared" si="26"/>
        <v>2</v>
      </c>
      <c r="E286" t="s">
        <v>8280</v>
      </c>
      <c r="F286" t="s">
        <v>1</v>
      </c>
      <c r="G286" t="s">
        <v>7879</v>
      </c>
      <c r="H286" t="s">
        <v>7883</v>
      </c>
      <c r="I286" t="s">
        <v>7884</v>
      </c>
      <c r="J286">
        <v>644</v>
      </c>
      <c r="K286">
        <v>644</v>
      </c>
      <c r="L286">
        <v>644</v>
      </c>
      <c r="M286">
        <v>644</v>
      </c>
      <c r="O286">
        <v>0</v>
      </c>
      <c r="P286">
        <v>0</v>
      </c>
      <c r="Q286">
        <v>0</v>
      </c>
      <c r="R286">
        <v>51.39</v>
      </c>
      <c r="S286" s="71">
        <f t="shared" si="27"/>
        <v>45.48</v>
      </c>
      <c r="T286">
        <f t="shared" si="28"/>
        <v>5.91</v>
      </c>
      <c r="U286" s="71">
        <f t="shared" si="29"/>
        <v>51.39</v>
      </c>
      <c r="V286">
        <v>0</v>
      </c>
      <c r="W286">
        <v>0</v>
      </c>
      <c r="X286">
        <v>51.39</v>
      </c>
      <c r="Y286" s="25" t="s">
        <v>8738</v>
      </c>
      <c r="Z286" t="str">
        <f t="shared" si="30"/>
        <v>menor a 200</v>
      </c>
    </row>
    <row r="287" spans="1:26">
      <c r="A287">
        <v>2022</v>
      </c>
      <c r="B287" t="s">
        <v>8160</v>
      </c>
      <c r="C287" t="str">
        <f t="shared" si="31"/>
        <v>Febrero</v>
      </c>
      <c r="D287">
        <f t="shared" si="26"/>
        <v>2</v>
      </c>
      <c r="E287" t="s">
        <v>8280</v>
      </c>
      <c r="F287" t="s">
        <v>1</v>
      </c>
      <c r="G287" t="s">
        <v>7879</v>
      </c>
      <c r="H287" t="s">
        <v>7883</v>
      </c>
      <c r="I287" t="s">
        <v>7884</v>
      </c>
      <c r="J287">
        <v>643</v>
      </c>
      <c r="K287">
        <v>643</v>
      </c>
      <c r="L287">
        <v>643</v>
      </c>
      <c r="M287">
        <v>643</v>
      </c>
      <c r="O287">
        <v>0</v>
      </c>
      <c r="P287">
        <v>0</v>
      </c>
      <c r="Q287">
        <v>0</v>
      </c>
      <c r="R287">
        <v>116.55</v>
      </c>
      <c r="S287" s="71">
        <f t="shared" si="27"/>
        <v>103.14</v>
      </c>
      <c r="T287">
        <f t="shared" si="28"/>
        <v>13.41</v>
      </c>
      <c r="U287" s="71">
        <f t="shared" si="29"/>
        <v>116.55</v>
      </c>
      <c r="V287">
        <v>0</v>
      </c>
      <c r="W287">
        <v>0</v>
      </c>
      <c r="X287">
        <v>116.55</v>
      </c>
      <c r="Y287" s="25" t="s">
        <v>8738</v>
      </c>
      <c r="Z287" t="str">
        <f t="shared" si="30"/>
        <v>menor a 200</v>
      </c>
    </row>
    <row r="288" spans="1:26">
      <c r="A288">
        <v>2022</v>
      </c>
      <c r="B288" t="s">
        <v>8160</v>
      </c>
      <c r="C288" t="str">
        <f t="shared" si="31"/>
        <v>Febrero</v>
      </c>
      <c r="D288">
        <f t="shared" si="26"/>
        <v>2</v>
      </c>
      <c r="E288" t="s">
        <v>8280</v>
      </c>
      <c r="F288" t="s">
        <v>1</v>
      </c>
      <c r="G288" t="s">
        <v>7879</v>
      </c>
      <c r="H288" t="s">
        <v>7883</v>
      </c>
      <c r="I288" t="s">
        <v>7884</v>
      </c>
      <c r="J288">
        <v>642</v>
      </c>
      <c r="K288">
        <v>642</v>
      </c>
      <c r="L288">
        <v>642</v>
      </c>
      <c r="M288">
        <v>642</v>
      </c>
      <c r="O288">
        <v>0</v>
      </c>
      <c r="P288">
        <v>0</v>
      </c>
      <c r="Q288">
        <v>0</v>
      </c>
      <c r="R288">
        <v>1.5</v>
      </c>
      <c r="S288" s="71">
        <f t="shared" si="27"/>
        <v>1.33</v>
      </c>
      <c r="T288">
        <f t="shared" si="28"/>
        <v>0.17</v>
      </c>
      <c r="U288" s="71">
        <f t="shared" si="29"/>
        <v>1.5</v>
      </c>
      <c r="V288">
        <v>0</v>
      </c>
      <c r="W288">
        <v>0</v>
      </c>
      <c r="X288">
        <v>1.5</v>
      </c>
      <c r="Y288" s="25" t="s">
        <v>8738</v>
      </c>
      <c r="Z288" t="str">
        <f t="shared" si="30"/>
        <v>menor a 200</v>
      </c>
    </row>
    <row r="289" spans="1:26">
      <c r="A289">
        <v>2022</v>
      </c>
      <c r="B289" t="s">
        <v>8160</v>
      </c>
      <c r="C289" t="str">
        <f t="shared" si="31"/>
        <v>Febrero</v>
      </c>
      <c r="D289">
        <f t="shared" si="26"/>
        <v>2</v>
      </c>
      <c r="E289" t="s">
        <v>8280</v>
      </c>
      <c r="F289" t="s">
        <v>1</v>
      </c>
      <c r="G289" t="s">
        <v>7879</v>
      </c>
      <c r="H289" t="s">
        <v>7883</v>
      </c>
      <c r="I289" t="s">
        <v>7884</v>
      </c>
      <c r="J289">
        <v>641</v>
      </c>
      <c r="K289">
        <v>641</v>
      </c>
      <c r="L289">
        <v>641</v>
      </c>
      <c r="M289">
        <v>641</v>
      </c>
      <c r="O289">
        <v>0</v>
      </c>
      <c r="P289">
        <v>0</v>
      </c>
      <c r="Q289">
        <v>0</v>
      </c>
      <c r="R289">
        <v>3</v>
      </c>
      <c r="S289" s="71">
        <f t="shared" si="27"/>
        <v>2.65</v>
      </c>
      <c r="T289">
        <f t="shared" si="28"/>
        <v>0.34</v>
      </c>
      <c r="U289" s="71">
        <f t="shared" si="29"/>
        <v>2.99</v>
      </c>
      <c r="V289">
        <v>0</v>
      </c>
      <c r="W289">
        <v>0</v>
      </c>
      <c r="X289">
        <v>3</v>
      </c>
      <c r="Y289" s="25" t="s">
        <v>8738</v>
      </c>
      <c r="Z289" t="str">
        <f t="shared" si="30"/>
        <v>menor a 200</v>
      </c>
    </row>
    <row r="290" spans="1:26">
      <c r="A290">
        <v>2022</v>
      </c>
      <c r="B290" t="s">
        <v>8160</v>
      </c>
      <c r="C290" t="str">
        <f t="shared" si="31"/>
        <v>Febrero</v>
      </c>
      <c r="D290">
        <f t="shared" si="26"/>
        <v>2</v>
      </c>
      <c r="E290" t="s">
        <v>8281</v>
      </c>
      <c r="F290" t="s">
        <v>1</v>
      </c>
      <c r="G290" t="s">
        <v>7879</v>
      </c>
      <c r="H290" t="s">
        <v>7883</v>
      </c>
      <c r="I290" t="s">
        <v>7884</v>
      </c>
      <c r="J290">
        <v>640</v>
      </c>
      <c r="K290">
        <v>640</v>
      </c>
      <c r="L290">
        <v>640</v>
      </c>
      <c r="M290">
        <v>640</v>
      </c>
      <c r="O290">
        <v>0</v>
      </c>
      <c r="P290">
        <v>0</v>
      </c>
      <c r="Q290">
        <v>0</v>
      </c>
      <c r="R290">
        <v>23.45</v>
      </c>
      <c r="S290" s="71">
        <f t="shared" si="27"/>
        <v>20.75</v>
      </c>
      <c r="T290">
        <f t="shared" si="28"/>
        <v>2.7</v>
      </c>
      <c r="U290" s="71">
        <f t="shared" si="29"/>
        <v>23.45</v>
      </c>
      <c r="V290">
        <v>0</v>
      </c>
      <c r="W290">
        <v>0</v>
      </c>
      <c r="X290">
        <v>23.45</v>
      </c>
      <c r="Y290" s="25" t="s">
        <v>8738</v>
      </c>
      <c r="Z290" t="str">
        <f t="shared" si="30"/>
        <v>menor a 200</v>
      </c>
    </row>
    <row r="291" spans="1:26">
      <c r="A291">
        <v>2022</v>
      </c>
      <c r="B291" t="s">
        <v>8160</v>
      </c>
      <c r="C291" t="str">
        <f t="shared" si="31"/>
        <v>Febrero</v>
      </c>
      <c r="D291">
        <f t="shared" si="26"/>
        <v>2</v>
      </c>
      <c r="E291" t="s">
        <v>8281</v>
      </c>
      <c r="F291" t="s">
        <v>1</v>
      </c>
      <c r="G291" t="s">
        <v>7879</v>
      </c>
      <c r="H291" t="s">
        <v>7883</v>
      </c>
      <c r="I291" t="s">
        <v>7884</v>
      </c>
      <c r="J291">
        <v>639</v>
      </c>
      <c r="K291">
        <v>639</v>
      </c>
      <c r="L291">
        <v>639</v>
      </c>
      <c r="M291">
        <v>639</v>
      </c>
      <c r="O291">
        <v>0</v>
      </c>
      <c r="P291">
        <v>0</v>
      </c>
      <c r="Q291">
        <v>0</v>
      </c>
      <c r="R291">
        <v>3</v>
      </c>
      <c r="S291" s="71">
        <f t="shared" si="27"/>
        <v>2.65</v>
      </c>
      <c r="T291">
        <f t="shared" si="28"/>
        <v>0.34</v>
      </c>
      <c r="U291" s="71">
        <f t="shared" si="29"/>
        <v>2.99</v>
      </c>
      <c r="V291">
        <v>0</v>
      </c>
      <c r="W291">
        <v>0</v>
      </c>
      <c r="X291">
        <v>3</v>
      </c>
      <c r="Y291" s="25" t="s">
        <v>8738</v>
      </c>
      <c r="Z291" t="str">
        <f t="shared" si="30"/>
        <v>menor a 200</v>
      </c>
    </row>
    <row r="292" spans="1:26">
      <c r="A292">
        <v>2022</v>
      </c>
      <c r="B292" t="s">
        <v>8160</v>
      </c>
      <c r="C292" t="str">
        <f t="shared" si="31"/>
        <v>Febrero</v>
      </c>
      <c r="D292">
        <f t="shared" si="26"/>
        <v>2</v>
      </c>
      <c r="E292" t="s">
        <v>8281</v>
      </c>
      <c r="F292" t="s">
        <v>1</v>
      </c>
      <c r="G292" t="s">
        <v>7879</v>
      </c>
      <c r="H292" t="s">
        <v>7883</v>
      </c>
      <c r="I292" t="s">
        <v>7884</v>
      </c>
      <c r="J292">
        <v>638</v>
      </c>
      <c r="K292">
        <v>638</v>
      </c>
      <c r="L292">
        <v>638</v>
      </c>
      <c r="M292">
        <v>638</v>
      </c>
      <c r="O292">
        <v>0</v>
      </c>
      <c r="P292">
        <v>0</v>
      </c>
      <c r="Q292">
        <v>0</v>
      </c>
      <c r="R292">
        <v>144.25</v>
      </c>
      <c r="S292" s="71">
        <f t="shared" si="27"/>
        <v>127.65</v>
      </c>
      <c r="T292">
        <f t="shared" si="28"/>
        <v>16.59</v>
      </c>
      <c r="U292" s="71">
        <f t="shared" si="29"/>
        <v>144.24</v>
      </c>
      <c r="V292">
        <v>0</v>
      </c>
      <c r="W292">
        <v>0</v>
      </c>
      <c r="X292">
        <v>144.25</v>
      </c>
      <c r="Y292" s="25" t="s">
        <v>8738</v>
      </c>
      <c r="Z292" t="str">
        <f t="shared" si="30"/>
        <v>menor a 200</v>
      </c>
    </row>
    <row r="293" spans="1:26">
      <c r="A293">
        <v>2022</v>
      </c>
      <c r="B293" t="s">
        <v>8160</v>
      </c>
      <c r="C293" t="str">
        <f t="shared" si="31"/>
        <v>Febrero</v>
      </c>
      <c r="D293">
        <f t="shared" si="26"/>
        <v>2</v>
      </c>
      <c r="E293" t="s">
        <v>8161</v>
      </c>
      <c r="F293" t="s">
        <v>1</v>
      </c>
      <c r="G293" t="s">
        <v>7879</v>
      </c>
      <c r="H293" t="s">
        <v>7883</v>
      </c>
      <c r="I293" t="s">
        <v>7884</v>
      </c>
      <c r="J293">
        <v>637</v>
      </c>
      <c r="K293">
        <v>637</v>
      </c>
      <c r="L293">
        <v>637</v>
      </c>
      <c r="M293">
        <v>637</v>
      </c>
      <c r="O293">
        <v>0</v>
      </c>
      <c r="P293">
        <v>0</v>
      </c>
      <c r="Q293">
        <v>0</v>
      </c>
      <c r="R293">
        <v>15.52</v>
      </c>
      <c r="S293" s="71">
        <f t="shared" si="27"/>
        <v>13.73</v>
      </c>
      <c r="T293">
        <f t="shared" si="28"/>
        <v>1.78</v>
      </c>
      <c r="U293" s="71">
        <f t="shared" si="29"/>
        <v>15.51</v>
      </c>
      <c r="V293">
        <v>0</v>
      </c>
      <c r="W293">
        <v>0</v>
      </c>
      <c r="X293">
        <v>15.52</v>
      </c>
      <c r="Y293" s="25" t="s">
        <v>8738</v>
      </c>
      <c r="Z293" t="str">
        <f t="shared" si="30"/>
        <v>menor a 200</v>
      </c>
    </row>
    <row r="294" spans="1:26">
      <c r="A294">
        <v>2022</v>
      </c>
      <c r="B294" t="s">
        <v>8160</v>
      </c>
      <c r="C294" t="str">
        <f t="shared" si="31"/>
        <v>Febrero</v>
      </c>
      <c r="D294">
        <f t="shared" si="26"/>
        <v>2</v>
      </c>
      <c r="E294" t="s">
        <v>8161</v>
      </c>
      <c r="F294" t="s">
        <v>1</v>
      </c>
      <c r="G294" t="s">
        <v>7879</v>
      </c>
      <c r="H294" t="s">
        <v>7883</v>
      </c>
      <c r="I294" t="s">
        <v>7884</v>
      </c>
      <c r="J294">
        <v>636</v>
      </c>
      <c r="K294">
        <v>636</v>
      </c>
      <c r="L294">
        <v>636</v>
      </c>
      <c r="M294">
        <v>636</v>
      </c>
      <c r="O294">
        <v>0</v>
      </c>
      <c r="P294">
        <v>0</v>
      </c>
      <c r="Q294">
        <v>0</v>
      </c>
      <c r="R294">
        <v>12.06</v>
      </c>
      <c r="S294" s="71">
        <f t="shared" si="27"/>
        <v>10.67</v>
      </c>
      <c r="T294">
        <f t="shared" si="28"/>
        <v>1.39</v>
      </c>
      <c r="U294" s="71">
        <f t="shared" si="29"/>
        <v>12.06</v>
      </c>
      <c r="V294">
        <v>0</v>
      </c>
      <c r="W294">
        <v>0</v>
      </c>
      <c r="X294">
        <v>12.06</v>
      </c>
      <c r="Y294" s="25" t="s">
        <v>8738</v>
      </c>
      <c r="Z294" t="str">
        <f t="shared" si="30"/>
        <v>menor a 200</v>
      </c>
    </row>
    <row r="295" spans="1:26">
      <c r="A295">
        <v>2022</v>
      </c>
      <c r="B295" t="s">
        <v>8160</v>
      </c>
      <c r="C295" t="str">
        <f t="shared" si="31"/>
        <v>Febrero</v>
      </c>
      <c r="D295">
        <f t="shared" si="26"/>
        <v>2</v>
      </c>
      <c r="E295" t="s">
        <v>8161</v>
      </c>
      <c r="F295" t="s">
        <v>1</v>
      </c>
      <c r="G295" t="s">
        <v>7879</v>
      </c>
      <c r="H295" t="s">
        <v>7881</v>
      </c>
      <c r="I295" t="s">
        <v>7880</v>
      </c>
      <c r="J295">
        <v>1527</v>
      </c>
      <c r="K295">
        <v>1527</v>
      </c>
      <c r="L295">
        <v>1527</v>
      </c>
      <c r="M295">
        <v>1527</v>
      </c>
      <c r="O295">
        <v>0</v>
      </c>
      <c r="P295">
        <v>0</v>
      </c>
      <c r="Q295">
        <v>0</v>
      </c>
      <c r="R295">
        <v>78.75</v>
      </c>
      <c r="S295" s="71">
        <f t="shared" si="27"/>
        <v>69.69</v>
      </c>
      <c r="T295">
        <f t="shared" si="28"/>
        <v>9.06</v>
      </c>
      <c r="U295" s="71">
        <f t="shared" si="29"/>
        <v>78.75</v>
      </c>
      <c r="V295">
        <v>0</v>
      </c>
      <c r="W295">
        <v>0</v>
      </c>
      <c r="X295">
        <v>78.75</v>
      </c>
      <c r="Y295" s="25" t="s">
        <v>8738</v>
      </c>
      <c r="Z295" t="str">
        <f t="shared" si="30"/>
        <v>menor a 200</v>
      </c>
    </row>
    <row r="296" spans="1:26">
      <c r="A296">
        <v>2022</v>
      </c>
      <c r="B296" t="s">
        <v>8160</v>
      </c>
      <c r="C296" t="str">
        <f t="shared" si="31"/>
        <v>Febrero</v>
      </c>
      <c r="D296">
        <f t="shared" si="26"/>
        <v>2</v>
      </c>
      <c r="E296" t="s">
        <v>8161</v>
      </c>
      <c r="F296" t="s">
        <v>1</v>
      </c>
      <c r="G296" t="s">
        <v>7879</v>
      </c>
      <c r="H296" t="s">
        <v>7881</v>
      </c>
      <c r="I296" t="s">
        <v>7880</v>
      </c>
      <c r="J296">
        <v>1530</v>
      </c>
      <c r="K296">
        <v>1530</v>
      </c>
      <c r="L296">
        <v>1530</v>
      </c>
      <c r="M296">
        <v>1530</v>
      </c>
      <c r="O296">
        <v>0</v>
      </c>
      <c r="P296">
        <v>0</v>
      </c>
      <c r="Q296">
        <v>0</v>
      </c>
      <c r="R296">
        <v>3.72</v>
      </c>
      <c r="S296" s="71">
        <f t="shared" si="27"/>
        <v>3.29</v>
      </c>
      <c r="T296">
        <f t="shared" si="28"/>
        <v>0.43</v>
      </c>
      <c r="U296" s="71">
        <f t="shared" si="29"/>
        <v>3.72</v>
      </c>
      <c r="V296">
        <v>0</v>
      </c>
      <c r="W296">
        <v>0</v>
      </c>
      <c r="X296">
        <v>3.72</v>
      </c>
      <c r="Y296" s="25" t="s">
        <v>8738</v>
      </c>
      <c r="Z296" t="str">
        <f t="shared" si="30"/>
        <v>menor a 200</v>
      </c>
    </row>
    <row r="297" spans="1:26">
      <c r="A297">
        <v>2022</v>
      </c>
      <c r="B297" t="s">
        <v>8160</v>
      </c>
      <c r="C297" t="str">
        <f t="shared" si="31"/>
        <v>Febrero</v>
      </c>
      <c r="D297">
        <f t="shared" si="26"/>
        <v>2</v>
      </c>
      <c r="E297" t="s">
        <v>8161</v>
      </c>
      <c r="F297" t="s">
        <v>1</v>
      </c>
      <c r="G297" t="s">
        <v>7879</v>
      </c>
      <c r="H297" t="s">
        <v>7881</v>
      </c>
      <c r="I297" t="s">
        <v>7880</v>
      </c>
      <c r="J297">
        <v>1531</v>
      </c>
      <c r="K297">
        <v>1531</v>
      </c>
      <c r="L297">
        <v>1531</v>
      </c>
      <c r="M297">
        <v>1531</v>
      </c>
      <c r="O297">
        <v>0</v>
      </c>
      <c r="P297">
        <v>0</v>
      </c>
      <c r="Q297">
        <v>0</v>
      </c>
      <c r="R297">
        <v>50.62</v>
      </c>
      <c r="S297" s="71">
        <f t="shared" si="27"/>
        <v>44.8</v>
      </c>
      <c r="T297">
        <f t="shared" si="28"/>
        <v>5.82</v>
      </c>
      <c r="U297" s="71">
        <f t="shared" si="29"/>
        <v>50.62</v>
      </c>
      <c r="V297">
        <v>0</v>
      </c>
      <c r="W297">
        <v>0</v>
      </c>
      <c r="X297">
        <v>50.62</v>
      </c>
      <c r="Y297" s="25" t="s">
        <v>8738</v>
      </c>
      <c r="Z297" t="str">
        <f t="shared" si="30"/>
        <v>menor a 200</v>
      </c>
    </row>
    <row r="298" spans="1:26">
      <c r="A298">
        <v>2022</v>
      </c>
      <c r="B298" t="s">
        <v>8160</v>
      </c>
      <c r="C298" t="str">
        <f t="shared" si="31"/>
        <v>Febrero</v>
      </c>
      <c r="D298">
        <f t="shared" si="26"/>
        <v>2</v>
      </c>
      <c r="E298" t="s">
        <v>8161</v>
      </c>
      <c r="F298" t="s">
        <v>1</v>
      </c>
      <c r="G298" t="s">
        <v>7879</v>
      </c>
      <c r="H298" t="s">
        <v>7881</v>
      </c>
      <c r="I298" t="s">
        <v>7880</v>
      </c>
      <c r="J298">
        <v>1532</v>
      </c>
      <c r="K298">
        <v>1532</v>
      </c>
      <c r="L298">
        <v>1532</v>
      </c>
      <c r="M298">
        <v>1532</v>
      </c>
      <c r="O298">
        <v>0</v>
      </c>
      <c r="P298">
        <v>0</v>
      </c>
      <c r="Q298">
        <v>0</v>
      </c>
      <c r="R298">
        <v>63</v>
      </c>
      <c r="S298" s="71">
        <f t="shared" si="27"/>
        <v>55.75</v>
      </c>
      <c r="T298">
        <f t="shared" si="28"/>
        <v>7.25</v>
      </c>
      <c r="U298" s="71">
        <f t="shared" si="29"/>
        <v>63</v>
      </c>
      <c r="V298">
        <v>0</v>
      </c>
      <c r="W298">
        <v>0</v>
      </c>
      <c r="X298">
        <v>63</v>
      </c>
      <c r="Y298" s="25" t="s">
        <v>8738</v>
      </c>
      <c r="Z298" t="str">
        <f t="shared" si="30"/>
        <v>menor a 200</v>
      </c>
    </row>
    <row r="299" spans="1:26">
      <c r="A299">
        <v>2022</v>
      </c>
      <c r="B299" t="s">
        <v>8160</v>
      </c>
      <c r="C299" t="str">
        <f t="shared" si="31"/>
        <v>Febrero</v>
      </c>
      <c r="D299">
        <f t="shared" si="26"/>
        <v>2</v>
      </c>
      <c r="E299" t="s">
        <v>8161</v>
      </c>
      <c r="F299" t="s">
        <v>1</v>
      </c>
      <c r="G299" t="s">
        <v>7879</v>
      </c>
      <c r="H299" t="s">
        <v>7881</v>
      </c>
      <c r="I299" t="s">
        <v>7880</v>
      </c>
      <c r="J299">
        <v>1533</v>
      </c>
      <c r="K299">
        <v>1533</v>
      </c>
      <c r="L299">
        <v>1533</v>
      </c>
      <c r="M299">
        <v>1533</v>
      </c>
      <c r="O299">
        <v>0</v>
      </c>
      <c r="P299">
        <v>0</v>
      </c>
      <c r="Q299">
        <v>0</v>
      </c>
      <c r="R299">
        <v>161.28</v>
      </c>
      <c r="S299" s="71">
        <f t="shared" si="27"/>
        <v>142.72999999999999</v>
      </c>
      <c r="T299">
        <f t="shared" si="28"/>
        <v>18.55</v>
      </c>
      <c r="U299" s="71">
        <f t="shared" si="29"/>
        <v>161.28</v>
      </c>
      <c r="V299">
        <v>0</v>
      </c>
      <c r="W299">
        <v>0</v>
      </c>
      <c r="X299">
        <v>161.28</v>
      </c>
      <c r="Y299" s="25" t="s">
        <v>8738</v>
      </c>
      <c r="Z299" t="str">
        <f t="shared" si="30"/>
        <v>menor a 200</v>
      </c>
    </row>
    <row r="300" spans="1:26">
      <c r="A300">
        <v>2022</v>
      </c>
      <c r="B300" t="s">
        <v>8160</v>
      </c>
      <c r="C300" t="str">
        <f t="shared" si="31"/>
        <v>Febrero</v>
      </c>
      <c r="D300">
        <f t="shared" si="26"/>
        <v>2</v>
      </c>
      <c r="E300" t="s">
        <v>8281</v>
      </c>
      <c r="F300" t="s">
        <v>1</v>
      </c>
      <c r="G300" t="s">
        <v>7879</v>
      </c>
      <c r="H300" t="s">
        <v>7881</v>
      </c>
      <c r="I300" t="s">
        <v>7880</v>
      </c>
      <c r="J300">
        <v>1534</v>
      </c>
      <c r="K300">
        <v>1534</v>
      </c>
      <c r="L300">
        <v>1534</v>
      </c>
      <c r="M300">
        <v>1534</v>
      </c>
      <c r="O300">
        <v>0</v>
      </c>
      <c r="P300">
        <v>0</v>
      </c>
      <c r="Q300">
        <v>0</v>
      </c>
      <c r="R300">
        <v>131.01</v>
      </c>
      <c r="S300" s="71">
        <f t="shared" si="27"/>
        <v>115.94</v>
      </c>
      <c r="T300">
        <f t="shared" si="28"/>
        <v>15.07</v>
      </c>
      <c r="U300" s="71">
        <f t="shared" si="29"/>
        <v>131.01</v>
      </c>
      <c r="V300">
        <v>0</v>
      </c>
      <c r="W300">
        <v>0</v>
      </c>
      <c r="X300">
        <v>131.01</v>
      </c>
      <c r="Y300" s="25" t="s">
        <v>8738</v>
      </c>
      <c r="Z300" t="str">
        <f t="shared" si="30"/>
        <v>menor a 200</v>
      </c>
    </row>
    <row r="301" spans="1:26">
      <c r="A301">
        <v>2022</v>
      </c>
      <c r="B301" t="s">
        <v>8160</v>
      </c>
      <c r="C301" t="str">
        <f t="shared" ref="C301:C330" si="32">REPLACE(B301,2,6,"ebrero")</f>
        <v>Febrero</v>
      </c>
      <c r="D301">
        <f t="shared" si="26"/>
        <v>2</v>
      </c>
      <c r="E301" t="s">
        <v>8281</v>
      </c>
      <c r="F301" t="s">
        <v>1</v>
      </c>
      <c r="G301" t="s">
        <v>7879</v>
      </c>
      <c r="H301" t="s">
        <v>7881</v>
      </c>
      <c r="I301" t="s">
        <v>7880</v>
      </c>
      <c r="J301">
        <v>1535</v>
      </c>
      <c r="K301">
        <v>1535</v>
      </c>
      <c r="L301">
        <v>1535</v>
      </c>
      <c r="M301">
        <v>1535</v>
      </c>
      <c r="O301">
        <v>0</v>
      </c>
      <c r="P301">
        <v>0</v>
      </c>
      <c r="Q301">
        <v>0</v>
      </c>
      <c r="R301">
        <v>15.34</v>
      </c>
      <c r="S301" s="71">
        <f t="shared" si="27"/>
        <v>13.58</v>
      </c>
      <c r="T301">
        <f t="shared" si="28"/>
        <v>1.77</v>
      </c>
      <c r="U301" s="71">
        <f t="shared" si="29"/>
        <v>15.35</v>
      </c>
      <c r="V301">
        <v>0</v>
      </c>
      <c r="W301">
        <v>0</v>
      </c>
      <c r="X301">
        <v>15.34</v>
      </c>
      <c r="Y301" s="25" t="s">
        <v>8738</v>
      </c>
      <c r="Z301" t="str">
        <f t="shared" si="30"/>
        <v>menor a 200</v>
      </c>
    </row>
    <row r="302" spans="1:26">
      <c r="A302">
        <v>2022</v>
      </c>
      <c r="B302" t="s">
        <v>8160</v>
      </c>
      <c r="C302" t="str">
        <f t="shared" si="32"/>
        <v>Febrero</v>
      </c>
      <c r="D302">
        <f t="shared" si="26"/>
        <v>2</v>
      </c>
      <c r="E302" t="s">
        <v>8281</v>
      </c>
      <c r="F302" t="s">
        <v>1</v>
      </c>
      <c r="G302" t="s">
        <v>7879</v>
      </c>
      <c r="H302" t="s">
        <v>7881</v>
      </c>
      <c r="I302" t="s">
        <v>7880</v>
      </c>
      <c r="J302">
        <v>1536</v>
      </c>
      <c r="K302">
        <v>1536</v>
      </c>
      <c r="L302">
        <v>1536</v>
      </c>
      <c r="M302">
        <v>1536</v>
      </c>
      <c r="O302">
        <v>0</v>
      </c>
      <c r="P302">
        <v>0</v>
      </c>
      <c r="Q302">
        <v>0</v>
      </c>
      <c r="R302">
        <v>188.03</v>
      </c>
      <c r="S302" s="71">
        <f t="shared" si="27"/>
        <v>166.4</v>
      </c>
      <c r="T302">
        <f t="shared" si="28"/>
        <v>21.63</v>
      </c>
      <c r="U302" s="71">
        <f t="shared" si="29"/>
        <v>188.03</v>
      </c>
      <c r="V302">
        <v>0</v>
      </c>
      <c r="W302">
        <v>0</v>
      </c>
      <c r="X302">
        <v>188.03</v>
      </c>
      <c r="Y302" s="25" t="s">
        <v>8738</v>
      </c>
      <c r="Z302" t="str">
        <f t="shared" si="30"/>
        <v>menor a 200</v>
      </c>
    </row>
    <row r="303" spans="1:26">
      <c r="A303">
        <v>2022</v>
      </c>
      <c r="B303" t="s">
        <v>8160</v>
      </c>
      <c r="C303" t="str">
        <f t="shared" si="32"/>
        <v>Febrero</v>
      </c>
      <c r="D303">
        <f t="shared" si="26"/>
        <v>2</v>
      </c>
      <c r="E303" t="s">
        <v>8281</v>
      </c>
      <c r="F303" t="s">
        <v>1</v>
      </c>
      <c r="G303" t="s">
        <v>7879</v>
      </c>
      <c r="H303" t="s">
        <v>7881</v>
      </c>
      <c r="I303" t="s">
        <v>7880</v>
      </c>
      <c r="J303">
        <v>1537</v>
      </c>
      <c r="K303">
        <v>1537</v>
      </c>
      <c r="L303">
        <v>1537</v>
      </c>
      <c r="M303">
        <v>1537</v>
      </c>
      <c r="O303">
        <v>0</v>
      </c>
      <c r="P303">
        <v>0</v>
      </c>
      <c r="Q303">
        <v>0</v>
      </c>
      <c r="R303">
        <v>228.26</v>
      </c>
      <c r="S303" s="71">
        <f t="shared" si="27"/>
        <v>202</v>
      </c>
      <c r="T303">
        <f t="shared" si="28"/>
        <v>26.26</v>
      </c>
      <c r="U303" s="71">
        <f t="shared" si="29"/>
        <v>228.26</v>
      </c>
      <c r="V303">
        <v>0</v>
      </c>
      <c r="W303">
        <v>0</v>
      </c>
      <c r="X303">
        <v>228.26</v>
      </c>
      <c r="Y303" s="25" t="s">
        <v>8738</v>
      </c>
      <c r="Z303" t="str">
        <f t="shared" si="30"/>
        <v>mayor a 200</v>
      </c>
    </row>
    <row r="304" spans="1:26">
      <c r="A304">
        <v>2022</v>
      </c>
      <c r="B304" t="s">
        <v>8160</v>
      </c>
      <c r="C304" t="str">
        <f t="shared" si="32"/>
        <v>Febrero</v>
      </c>
      <c r="D304">
        <f t="shared" si="26"/>
        <v>2</v>
      </c>
      <c r="E304" t="s">
        <v>8280</v>
      </c>
      <c r="F304" t="s">
        <v>1</v>
      </c>
      <c r="G304" t="s">
        <v>7879</v>
      </c>
      <c r="H304" t="s">
        <v>7881</v>
      </c>
      <c r="I304" t="s">
        <v>7880</v>
      </c>
      <c r="J304">
        <v>1538</v>
      </c>
      <c r="K304">
        <v>1538</v>
      </c>
      <c r="L304">
        <v>1538</v>
      </c>
      <c r="M304">
        <v>1538</v>
      </c>
      <c r="O304">
        <v>0</v>
      </c>
      <c r="P304">
        <v>0</v>
      </c>
      <c r="Q304">
        <v>0</v>
      </c>
      <c r="R304">
        <v>56.5</v>
      </c>
      <c r="S304" s="71">
        <f t="shared" si="27"/>
        <v>50</v>
      </c>
      <c r="T304">
        <f t="shared" si="28"/>
        <v>6.5</v>
      </c>
      <c r="U304" s="71">
        <f t="shared" si="29"/>
        <v>56.5</v>
      </c>
      <c r="V304">
        <v>0</v>
      </c>
      <c r="W304">
        <v>0</v>
      </c>
      <c r="X304">
        <v>56.5</v>
      </c>
      <c r="Y304" s="25" t="s">
        <v>8738</v>
      </c>
      <c r="Z304" t="str">
        <f t="shared" si="30"/>
        <v>menor a 200</v>
      </c>
    </row>
    <row r="305" spans="1:26">
      <c r="A305">
        <v>2022</v>
      </c>
      <c r="B305" t="s">
        <v>8160</v>
      </c>
      <c r="C305" t="str">
        <f t="shared" si="32"/>
        <v>Febrero</v>
      </c>
      <c r="D305">
        <f t="shared" si="26"/>
        <v>2</v>
      </c>
      <c r="E305" t="s">
        <v>8280</v>
      </c>
      <c r="F305" t="s">
        <v>1</v>
      </c>
      <c r="G305" t="s">
        <v>7879</v>
      </c>
      <c r="H305" t="s">
        <v>7881</v>
      </c>
      <c r="I305" t="s">
        <v>7880</v>
      </c>
      <c r="J305">
        <v>1539</v>
      </c>
      <c r="K305">
        <v>1539</v>
      </c>
      <c r="L305">
        <v>1539</v>
      </c>
      <c r="M305">
        <v>1539</v>
      </c>
      <c r="O305">
        <v>0</v>
      </c>
      <c r="P305">
        <v>0</v>
      </c>
      <c r="Q305">
        <v>0</v>
      </c>
      <c r="R305">
        <v>46.7</v>
      </c>
      <c r="S305" s="71">
        <f t="shared" si="27"/>
        <v>41.33</v>
      </c>
      <c r="T305">
        <f t="shared" si="28"/>
        <v>5.37</v>
      </c>
      <c r="U305" s="71">
        <f t="shared" si="29"/>
        <v>46.7</v>
      </c>
      <c r="V305">
        <v>0</v>
      </c>
      <c r="W305">
        <v>0</v>
      </c>
      <c r="X305">
        <v>46.7</v>
      </c>
      <c r="Y305" s="25" t="s">
        <v>8738</v>
      </c>
      <c r="Z305" t="str">
        <f t="shared" si="30"/>
        <v>menor a 200</v>
      </c>
    </row>
    <row r="306" spans="1:26">
      <c r="A306">
        <v>2022</v>
      </c>
      <c r="B306" t="s">
        <v>8160</v>
      </c>
      <c r="C306" t="str">
        <f t="shared" si="32"/>
        <v>Febrero</v>
      </c>
      <c r="D306">
        <f t="shared" si="26"/>
        <v>2</v>
      </c>
      <c r="E306" t="s">
        <v>8278</v>
      </c>
      <c r="F306" t="s">
        <v>1</v>
      </c>
      <c r="G306" t="s">
        <v>7879</v>
      </c>
      <c r="H306" t="s">
        <v>7881</v>
      </c>
      <c r="I306" t="s">
        <v>7880</v>
      </c>
      <c r="J306">
        <v>1541</v>
      </c>
      <c r="K306">
        <v>1541</v>
      </c>
      <c r="L306">
        <v>1541</v>
      </c>
      <c r="M306">
        <v>1541</v>
      </c>
      <c r="O306">
        <v>0</v>
      </c>
      <c r="P306">
        <v>0</v>
      </c>
      <c r="Q306">
        <v>0</v>
      </c>
      <c r="R306">
        <v>74.16</v>
      </c>
      <c r="S306" s="71">
        <f t="shared" si="27"/>
        <v>65.63</v>
      </c>
      <c r="T306">
        <f t="shared" si="28"/>
        <v>8.5299999999999994</v>
      </c>
      <c r="U306" s="71">
        <f t="shared" si="29"/>
        <v>74.16</v>
      </c>
      <c r="V306">
        <v>0</v>
      </c>
      <c r="W306">
        <v>0</v>
      </c>
      <c r="X306">
        <v>74.16</v>
      </c>
      <c r="Y306" s="25" t="s">
        <v>8738</v>
      </c>
      <c r="Z306" t="str">
        <f t="shared" si="30"/>
        <v>menor a 200</v>
      </c>
    </row>
    <row r="307" spans="1:26">
      <c r="A307">
        <v>2022</v>
      </c>
      <c r="B307" t="s">
        <v>8160</v>
      </c>
      <c r="C307" t="str">
        <f t="shared" si="32"/>
        <v>Febrero</v>
      </c>
      <c r="D307">
        <f t="shared" si="26"/>
        <v>2</v>
      </c>
      <c r="E307" t="s">
        <v>8277</v>
      </c>
      <c r="F307" t="s">
        <v>1</v>
      </c>
      <c r="G307" t="s">
        <v>7879</v>
      </c>
      <c r="H307" t="s">
        <v>7881</v>
      </c>
      <c r="I307" t="s">
        <v>7880</v>
      </c>
      <c r="J307">
        <v>1542</v>
      </c>
      <c r="K307">
        <v>1542</v>
      </c>
      <c r="L307">
        <v>1542</v>
      </c>
      <c r="M307">
        <v>1542</v>
      </c>
      <c r="O307">
        <v>0</v>
      </c>
      <c r="P307">
        <v>0</v>
      </c>
      <c r="Q307">
        <v>0</v>
      </c>
      <c r="R307">
        <v>229.45</v>
      </c>
      <c r="S307" s="71">
        <f t="shared" si="27"/>
        <v>203.05</v>
      </c>
      <c r="T307">
        <f t="shared" si="28"/>
        <v>26.4</v>
      </c>
      <c r="U307" s="71">
        <f t="shared" si="29"/>
        <v>229.45</v>
      </c>
      <c r="V307">
        <v>0</v>
      </c>
      <c r="W307">
        <v>0</v>
      </c>
      <c r="X307">
        <v>229.45</v>
      </c>
      <c r="Y307" s="25" t="s">
        <v>8738</v>
      </c>
      <c r="Z307" t="str">
        <f t="shared" si="30"/>
        <v>mayor a 200</v>
      </c>
    </row>
    <row r="308" spans="1:26">
      <c r="A308">
        <v>2022</v>
      </c>
      <c r="B308" t="s">
        <v>8160</v>
      </c>
      <c r="C308" t="str">
        <f t="shared" si="32"/>
        <v>Febrero</v>
      </c>
      <c r="D308">
        <f t="shared" si="26"/>
        <v>2</v>
      </c>
      <c r="E308" t="s">
        <v>8277</v>
      </c>
      <c r="F308" t="s">
        <v>1</v>
      </c>
      <c r="G308" t="s">
        <v>7879</v>
      </c>
      <c r="H308" t="s">
        <v>7881</v>
      </c>
      <c r="I308" t="s">
        <v>7880</v>
      </c>
      <c r="J308">
        <v>1543</v>
      </c>
      <c r="K308">
        <v>1543</v>
      </c>
      <c r="L308">
        <v>1543</v>
      </c>
      <c r="M308">
        <v>1543</v>
      </c>
      <c r="O308">
        <v>0</v>
      </c>
      <c r="P308">
        <v>0</v>
      </c>
      <c r="Q308">
        <v>0</v>
      </c>
      <c r="R308">
        <v>266.79000000000002</v>
      </c>
      <c r="S308" s="71">
        <f t="shared" si="27"/>
        <v>236.1</v>
      </c>
      <c r="T308">
        <f t="shared" si="28"/>
        <v>30.69</v>
      </c>
      <c r="U308" s="71">
        <f t="shared" si="29"/>
        <v>266.79000000000002</v>
      </c>
      <c r="V308">
        <v>0</v>
      </c>
      <c r="W308">
        <v>0</v>
      </c>
      <c r="X308">
        <v>266.79000000000002</v>
      </c>
      <c r="Y308" s="25" t="s">
        <v>8738</v>
      </c>
      <c r="Z308" t="str">
        <f t="shared" si="30"/>
        <v>mayor a 200</v>
      </c>
    </row>
    <row r="309" spans="1:26">
      <c r="A309">
        <v>2022</v>
      </c>
      <c r="B309" t="s">
        <v>8160</v>
      </c>
      <c r="C309" t="str">
        <f t="shared" si="32"/>
        <v>Febrero</v>
      </c>
      <c r="D309">
        <f t="shared" si="26"/>
        <v>2</v>
      </c>
      <c r="E309" t="s">
        <v>8276</v>
      </c>
      <c r="F309" t="s">
        <v>1</v>
      </c>
      <c r="G309" t="s">
        <v>7879</v>
      </c>
      <c r="H309" t="s">
        <v>7881</v>
      </c>
      <c r="I309" t="s">
        <v>7880</v>
      </c>
      <c r="J309">
        <v>1544</v>
      </c>
      <c r="K309">
        <v>1544</v>
      </c>
      <c r="L309">
        <v>1544</v>
      </c>
      <c r="M309">
        <v>1544</v>
      </c>
      <c r="O309">
        <v>0</v>
      </c>
      <c r="P309">
        <v>0</v>
      </c>
      <c r="Q309">
        <v>0</v>
      </c>
      <c r="R309">
        <v>179.14</v>
      </c>
      <c r="S309" s="71">
        <f t="shared" si="27"/>
        <v>158.53</v>
      </c>
      <c r="T309">
        <f t="shared" si="28"/>
        <v>20.61</v>
      </c>
      <c r="U309" s="71">
        <f t="shared" si="29"/>
        <v>179.14</v>
      </c>
      <c r="V309">
        <v>0</v>
      </c>
      <c r="W309">
        <v>0</v>
      </c>
      <c r="X309">
        <v>179.14</v>
      </c>
      <c r="Y309" s="25" t="s">
        <v>8738</v>
      </c>
      <c r="Z309" t="str">
        <f t="shared" si="30"/>
        <v>menor a 200</v>
      </c>
    </row>
    <row r="310" spans="1:26">
      <c r="A310">
        <v>2022</v>
      </c>
      <c r="B310" t="s">
        <v>8160</v>
      </c>
      <c r="C310" t="str">
        <f t="shared" si="32"/>
        <v>Febrero</v>
      </c>
      <c r="D310">
        <f t="shared" si="26"/>
        <v>2</v>
      </c>
      <c r="E310" t="s">
        <v>8313</v>
      </c>
      <c r="F310" t="s">
        <v>1</v>
      </c>
      <c r="G310" t="s">
        <v>7879</v>
      </c>
      <c r="H310" t="s">
        <v>7881</v>
      </c>
      <c r="I310" t="s">
        <v>7880</v>
      </c>
      <c r="J310">
        <v>1546</v>
      </c>
      <c r="K310">
        <v>1546</v>
      </c>
      <c r="L310">
        <v>1546</v>
      </c>
      <c r="M310">
        <v>1546</v>
      </c>
      <c r="O310">
        <v>0</v>
      </c>
      <c r="P310">
        <v>0</v>
      </c>
      <c r="Q310">
        <v>0</v>
      </c>
      <c r="R310">
        <v>6930</v>
      </c>
      <c r="S310" s="71">
        <f t="shared" si="27"/>
        <v>6132.74</v>
      </c>
      <c r="T310">
        <f t="shared" si="28"/>
        <v>797.26</v>
      </c>
      <c r="U310" s="71">
        <f t="shared" si="29"/>
        <v>6930</v>
      </c>
      <c r="V310">
        <v>0</v>
      </c>
      <c r="W310">
        <v>0</v>
      </c>
      <c r="X310">
        <v>6930</v>
      </c>
      <c r="Y310" s="25" t="s">
        <v>8738</v>
      </c>
      <c r="Z310" t="str">
        <f t="shared" si="30"/>
        <v>mayor a 200</v>
      </c>
    </row>
    <row r="311" spans="1:26">
      <c r="A311">
        <v>2022</v>
      </c>
      <c r="B311" t="s">
        <v>8160</v>
      </c>
      <c r="C311" t="str">
        <f t="shared" si="32"/>
        <v>Febrero</v>
      </c>
      <c r="D311">
        <f t="shared" si="26"/>
        <v>2</v>
      </c>
      <c r="E311" t="s">
        <v>8313</v>
      </c>
      <c r="F311" t="s">
        <v>1</v>
      </c>
      <c r="G311" t="s">
        <v>7879</v>
      </c>
      <c r="H311" t="s">
        <v>7881</v>
      </c>
      <c r="I311" t="s">
        <v>7880</v>
      </c>
      <c r="J311">
        <v>1547</v>
      </c>
      <c r="K311">
        <v>1547</v>
      </c>
      <c r="L311">
        <v>1547</v>
      </c>
      <c r="M311">
        <v>1547</v>
      </c>
      <c r="O311">
        <v>0</v>
      </c>
      <c r="P311">
        <v>0</v>
      </c>
      <c r="Q311">
        <v>0</v>
      </c>
      <c r="R311">
        <v>1681.92</v>
      </c>
      <c r="S311" s="71">
        <f t="shared" si="27"/>
        <v>1488.42</v>
      </c>
      <c r="T311">
        <f t="shared" si="28"/>
        <v>193.49</v>
      </c>
      <c r="U311" s="71">
        <f t="shared" si="29"/>
        <v>1681.91</v>
      </c>
      <c r="V311">
        <v>0</v>
      </c>
      <c r="W311">
        <v>0</v>
      </c>
      <c r="X311">
        <v>1681.92</v>
      </c>
      <c r="Y311" s="25" t="s">
        <v>8738</v>
      </c>
      <c r="Z311" t="str">
        <f t="shared" si="30"/>
        <v>mayor a 200</v>
      </c>
    </row>
    <row r="312" spans="1:26">
      <c r="A312">
        <v>2022</v>
      </c>
      <c r="B312" t="s">
        <v>8160</v>
      </c>
      <c r="C312" t="str">
        <f t="shared" si="32"/>
        <v>Febrero</v>
      </c>
      <c r="D312">
        <f t="shared" si="26"/>
        <v>2</v>
      </c>
      <c r="E312" t="s">
        <v>8313</v>
      </c>
      <c r="F312" t="s">
        <v>1</v>
      </c>
      <c r="G312" t="s">
        <v>7879</v>
      </c>
      <c r="H312" t="s">
        <v>7881</v>
      </c>
      <c r="I312" t="s">
        <v>7880</v>
      </c>
      <c r="J312">
        <v>1548</v>
      </c>
      <c r="K312">
        <v>1548</v>
      </c>
      <c r="L312">
        <v>1548</v>
      </c>
      <c r="M312">
        <v>1548</v>
      </c>
      <c r="O312">
        <v>0</v>
      </c>
      <c r="P312">
        <v>0</v>
      </c>
      <c r="Q312">
        <v>0</v>
      </c>
      <c r="R312">
        <v>352.26</v>
      </c>
      <c r="S312" s="71">
        <f t="shared" si="27"/>
        <v>311.73</v>
      </c>
      <c r="T312">
        <f t="shared" si="28"/>
        <v>40.520000000000003</v>
      </c>
      <c r="U312" s="71">
        <f t="shared" si="29"/>
        <v>352.25</v>
      </c>
      <c r="V312">
        <v>0</v>
      </c>
      <c r="W312">
        <v>0</v>
      </c>
      <c r="X312">
        <v>352.26</v>
      </c>
      <c r="Y312" s="25" t="s">
        <v>8738</v>
      </c>
      <c r="Z312" t="str">
        <f t="shared" si="30"/>
        <v>mayor a 200</v>
      </c>
    </row>
    <row r="313" spans="1:26">
      <c r="A313">
        <v>2022</v>
      </c>
      <c r="B313" t="s">
        <v>8160</v>
      </c>
      <c r="C313" t="str">
        <f t="shared" si="32"/>
        <v>Febrero</v>
      </c>
      <c r="D313">
        <f t="shared" si="26"/>
        <v>2</v>
      </c>
      <c r="E313" t="s">
        <v>8313</v>
      </c>
      <c r="F313" t="s">
        <v>1</v>
      </c>
      <c r="G313" t="s">
        <v>7879</v>
      </c>
      <c r="H313" t="s">
        <v>7881</v>
      </c>
      <c r="I313" t="s">
        <v>7880</v>
      </c>
      <c r="J313">
        <v>1549</v>
      </c>
      <c r="K313">
        <v>1549</v>
      </c>
      <c r="L313">
        <v>1549</v>
      </c>
      <c r="M313">
        <v>1549</v>
      </c>
      <c r="O313">
        <v>0</v>
      </c>
      <c r="P313">
        <v>0</v>
      </c>
      <c r="Q313">
        <v>0</v>
      </c>
      <c r="R313">
        <v>265.11</v>
      </c>
      <c r="S313" s="71">
        <f t="shared" si="27"/>
        <v>234.61</v>
      </c>
      <c r="T313">
        <f t="shared" si="28"/>
        <v>30.5</v>
      </c>
      <c r="U313" s="71">
        <f t="shared" si="29"/>
        <v>265.11</v>
      </c>
      <c r="V313">
        <v>0</v>
      </c>
      <c r="W313">
        <v>0</v>
      </c>
      <c r="X313">
        <v>265.11</v>
      </c>
      <c r="Y313" s="25" t="s">
        <v>8738</v>
      </c>
      <c r="Z313" t="str">
        <f t="shared" si="30"/>
        <v>mayor a 200</v>
      </c>
    </row>
    <row r="314" spans="1:26">
      <c r="A314">
        <v>2022</v>
      </c>
      <c r="B314" t="s">
        <v>8160</v>
      </c>
      <c r="C314" t="str">
        <f t="shared" si="32"/>
        <v>Febrero</v>
      </c>
      <c r="D314">
        <f t="shared" si="26"/>
        <v>2</v>
      </c>
      <c r="E314" t="s">
        <v>8313</v>
      </c>
      <c r="F314" t="s">
        <v>1</v>
      </c>
      <c r="G314" t="s">
        <v>7879</v>
      </c>
      <c r="H314" t="s">
        <v>7881</v>
      </c>
      <c r="I314" t="s">
        <v>7880</v>
      </c>
      <c r="J314">
        <v>1550</v>
      </c>
      <c r="K314">
        <v>1550</v>
      </c>
      <c r="L314">
        <v>1550</v>
      </c>
      <c r="M314">
        <v>1550</v>
      </c>
      <c r="O314">
        <v>0</v>
      </c>
      <c r="P314">
        <v>0</v>
      </c>
      <c r="Q314">
        <v>0</v>
      </c>
      <c r="R314">
        <v>3360</v>
      </c>
      <c r="S314" s="71">
        <f t="shared" si="27"/>
        <v>2973.45</v>
      </c>
      <c r="T314">
        <f t="shared" si="28"/>
        <v>386.55</v>
      </c>
      <c r="U314" s="71">
        <f t="shared" si="29"/>
        <v>3360</v>
      </c>
      <c r="V314">
        <v>0</v>
      </c>
      <c r="W314">
        <v>0</v>
      </c>
      <c r="X314">
        <v>3360</v>
      </c>
      <c r="Y314" s="25" t="s">
        <v>8738</v>
      </c>
      <c r="Z314" t="str">
        <f t="shared" si="30"/>
        <v>mayor a 200</v>
      </c>
    </row>
    <row r="315" spans="1:26">
      <c r="A315">
        <v>2022</v>
      </c>
      <c r="B315" t="s">
        <v>8160</v>
      </c>
      <c r="C315" t="str">
        <f t="shared" si="32"/>
        <v>Febrero</v>
      </c>
      <c r="D315">
        <f t="shared" si="26"/>
        <v>2</v>
      </c>
      <c r="E315" t="s">
        <v>8274</v>
      </c>
      <c r="F315" t="s">
        <v>1</v>
      </c>
      <c r="G315" t="s">
        <v>7879</v>
      </c>
      <c r="H315" t="s">
        <v>7881</v>
      </c>
      <c r="I315" t="s">
        <v>7880</v>
      </c>
      <c r="J315">
        <v>1551</v>
      </c>
      <c r="K315">
        <v>1551</v>
      </c>
      <c r="L315">
        <v>1551</v>
      </c>
      <c r="M315">
        <v>1551</v>
      </c>
      <c r="O315">
        <v>0</v>
      </c>
      <c r="P315">
        <v>0</v>
      </c>
      <c r="Q315">
        <v>0</v>
      </c>
      <c r="R315">
        <v>15.19</v>
      </c>
      <c r="S315" s="71">
        <f t="shared" si="27"/>
        <v>13.44</v>
      </c>
      <c r="T315">
        <f t="shared" si="28"/>
        <v>1.75</v>
      </c>
      <c r="U315" s="71">
        <f t="shared" si="29"/>
        <v>15.19</v>
      </c>
      <c r="V315">
        <v>0</v>
      </c>
      <c r="W315">
        <v>0</v>
      </c>
      <c r="X315">
        <v>15.19</v>
      </c>
      <c r="Y315" s="25" t="s">
        <v>8738</v>
      </c>
      <c r="Z315" t="str">
        <f t="shared" si="30"/>
        <v>menor a 200</v>
      </c>
    </row>
    <row r="316" spans="1:26">
      <c r="A316">
        <v>2022</v>
      </c>
      <c r="B316" t="s">
        <v>8160</v>
      </c>
      <c r="C316" t="str">
        <f t="shared" si="32"/>
        <v>Febrero</v>
      </c>
      <c r="D316">
        <f t="shared" si="26"/>
        <v>2</v>
      </c>
      <c r="E316" t="s">
        <v>8274</v>
      </c>
      <c r="F316" t="s">
        <v>1</v>
      </c>
      <c r="G316" t="s">
        <v>7879</v>
      </c>
      <c r="H316" t="s">
        <v>7881</v>
      </c>
      <c r="I316" t="s">
        <v>7880</v>
      </c>
      <c r="J316">
        <v>1552</v>
      </c>
      <c r="K316">
        <v>1552</v>
      </c>
      <c r="L316">
        <v>1552</v>
      </c>
      <c r="M316">
        <v>1552</v>
      </c>
      <c r="O316">
        <v>0</v>
      </c>
      <c r="P316">
        <v>0</v>
      </c>
      <c r="Q316">
        <v>0</v>
      </c>
      <c r="R316">
        <v>20.260000000000002</v>
      </c>
      <c r="S316" s="71">
        <f t="shared" si="27"/>
        <v>17.93</v>
      </c>
      <c r="T316">
        <f t="shared" si="28"/>
        <v>2.33</v>
      </c>
      <c r="U316" s="71">
        <f t="shared" si="29"/>
        <v>20.260000000000002</v>
      </c>
      <c r="V316">
        <v>0</v>
      </c>
      <c r="W316">
        <v>0</v>
      </c>
      <c r="X316">
        <v>20.260000000000002</v>
      </c>
      <c r="Y316" s="25" t="s">
        <v>8738</v>
      </c>
      <c r="Z316" t="str">
        <f t="shared" si="30"/>
        <v>menor a 200</v>
      </c>
    </row>
    <row r="317" spans="1:26">
      <c r="A317">
        <v>2022</v>
      </c>
      <c r="B317" t="s">
        <v>8160</v>
      </c>
      <c r="C317" t="str">
        <f t="shared" si="32"/>
        <v>Febrero</v>
      </c>
      <c r="D317">
        <f t="shared" si="26"/>
        <v>2</v>
      </c>
      <c r="E317" t="s">
        <v>8274</v>
      </c>
      <c r="F317" t="s">
        <v>1</v>
      </c>
      <c r="G317" t="s">
        <v>7879</v>
      </c>
      <c r="H317" t="s">
        <v>7881</v>
      </c>
      <c r="I317" t="s">
        <v>7880</v>
      </c>
      <c r="J317">
        <v>1553</v>
      </c>
      <c r="K317">
        <v>1553</v>
      </c>
      <c r="L317">
        <v>1553</v>
      </c>
      <c r="M317">
        <v>1553</v>
      </c>
      <c r="O317">
        <v>0</v>
      </c>
      <c r="P317">
        <v>0</v>
      </c>
      <c r="Q317">
        <v>0</v>
      </c>
      <c r="R317">
        <v>5.0599999999999996</v>
      </c>
      <c r="S317" s="71">
        <f t="shared" si="27"/>
        <v>4.4800000000000004</v>
      </c>
      <c r="T317">
        <f t="shared" si="28"/>
        <v>0.57999999999999996</v>
      </c>
      <c r="U317" s="71">
        <f t="shared" si="29"/>
        <v>5.0599999999999996</v>
      </c>
      <c r="V317">
        <v>0</v>
      </c>
      <c r="W317">
        <v>0</v>
      </c>
      <c r="X317">
        <v>5.0599999999999996</v>
      </c>
      <c r="Y317" s="25" t="s">
        <v>8738</v>
      </c>
      <c r="Z317" t="str">
        <f t="shared" si="30"/>
        <v>menor a 200</v>
      </c>
    </row>
    <row r="318" spans="1:26">
      <c r="A318">
        <v>2022</v>
      </c>
      <c r="B318" t="s">
        <v>8160</v>
      </c>
      <c r="C318" t="str">
        <f t="shared" si="32"/>
        <v>Febrero</v>
      </c>
      <c r="D318">
        <f t="shared" si="26"/>
        <v>2</v>
      </c>
      <c r="E318" t="s">
        <v>8274</v>
      </c>
      <c r="F318" t="s">
        <v>1</v>
      </c>
      <c r="G318" t="s">
        <v>7879</v>
      </c>
      <c r="H318" t="s">
        <v>7881</v>
      </c>
      <c r="I318" t="s">
        <v>7880</v>
      </c>
      <c r="J318">
        <v>1554</v>
      </c>
      <c r="K318">
        <v>1554</v>
      </c>
      <c r="L318">
        <v>1554</v>
      </c>
      <c r="M318">
        <v>1554</v>
      </c>
      <c r="O318">
        <v>0</v>
      </c>
      <c r="P318">
        <v>0</v>
      </c>
      <c r="Q318">
        <v>0</v>
      </c>
      <c r="R318">
        <v>54.76</v>
      </c>
      <c r="S318" s="71">
        <f t="shared" si="27"/>
        <v>48.46</v>
      </c>
      <c r="T318">
        <f t="shared" si="28"/>
        <v>6.3</v>
      </c>
      <c r="U318" s="71">
        <f t="shared" si="29"/>
        <v>54.76</v>
      </c>
      <c r="V318">
        <v>0</v>
      </c>
      <c r="W318">
        <v>0</v>
      </c>
      <c r="X318">
        <v>54.76</v>
      </c>
      <c r="Y318" s="25" t="s">
        <v>8738</v>
      </c>
      <c r="Z318" t="str">
        <f t="shared" si="30"/>
        <v>menor a 200</v>
      </c>
    </row>
    <row r="319" spans="1:26">
      <c r="A319">
        <v>2022</v>
      </c>
      <c r="B319" t="s">
        <v>8160</v>
      </c>
      <c r="C319" t="str">
        <f t="shared" si="32"/>
        <v>Febrero</v>
      </c>
      <c r="D319">
        <f t="shared" si="26"/>
        <v>2</v>
      </c>
      <c r="E319" t="s">
        <v>8274</v>
      </c>
      <c r="F319" t="s">
        <v>1</v>
      </c>
      <c r="G319" t="s">
        <v>7879</v>
      </c>
      <c r="H319" t="s">
        <v>7881</v>
      </c>
      <c r="I319" t="s">
        <v>7880</v>
      </c>
      <c r="J319">
        <v>1555</v>
      </c>
      <c r="K319">
        <v>1555</v>
      </c>
      <c r="L319">
        <v>1555</v>
      </c>
      <c r="M319">
        <v>1555</v>
      </c>
      <c r="O319">
        <v>0</v>
      </c>
      <c r="P319">
        <v>0</v>
      </c>
      <c r="Q319">
        <v>0</v>
      </c>
      <c r="R319">
        <v>288.83999999999997</v>
      </c>
      <c r="S319" s="71">
        <f t="shared" si="27"/>
        <v>255.61</v>
      </c>
      <c r="T319">
        <f t="shared" si="28"/>
        <v>33.229999999999997</v>
      </c>
      <c r="U319" s="71">
        <f t="shared" si="29"/>
        <v>288.83999999999997</v>
      </c>
      <c r="V319">
        <v>0</v>
      </c>
      <c r="W319">
        <v>0</v>
      </c>
      <c r="X319">
        <v>288.83999999999997</v>
      </c>
      <c r="Y319" s="25" t="s">
        <v>8738</v>
      </c>
      <c r="Z319" t="str">
        <f t="shared" si="30"/>
        <v>mayor a 200</v>
      </c>
    </row>
    <row r="320" spans="1:26">
      <c r="A320">
        <v>2022</v>
      </c>
      <c r="B320" t="s">
        <v>8160</v>
      </c>
      <c r="C320" t="str">
        <f t="shared" si="32"/>
        <v>Febrero</v>
      </c>
      <c r="D320">
        <f t="shared" si="26"/>
        <v>2</v>
      </c>
      <c r="E320" t="s">
        <v>8274</v>
      </c>
      <c r="F320" t="s">
        <v>1</v>
      </c>
      <c r="G320" t="s">
        <v>7879</v>
      </c>
      <c r="H320" t="s">
        <v>7881</v>
      </c>
      <c r="I320" t="s">
        <v>7880</v>
      </c>
      <c r="J320">
        <v>1556</v>
      </c>
      <c r="K320">
        <v>1556</v>
      </c>
      <c r="L320">
        <v>1556</v>
      </c>
      <c r="M320">
        <v>1556</v>
      </c>
      <c r="O320">
        <v>0</v>
      </c>
      <c r="P320">
        <v>0</v>
      </c>
      <c r="Q320">
        <v>0</v>
      </c>
      <c r="R320">
        <v>77.14</v>
      </c>
      <c r="S320" s="71">
        <f t="shared" si="27"/>
        <v>68.27</v>
      </c>
      <c r="T320">
        <f t="shared" si="28"/>
        <v>8.8800000000000008</v>
      </c>
      <c r="U320" s="71">
        <f t="shared" si="29"/>
        <v>77.150000000000006</v>
      </c>
      <c r="V320">
        <v>0</v>
      </c>
      <c r="W320">
        <v>0</v>
      </c>
      <c r="X320">
        <v>77.14</v>
      </c>
      <c r="Y320" s="25" t="s">
        <v>8738</v>
      </c>
      <c r="Z320" t="str">
        <f t="shared" si="30"/>
        <v>menor a 200</v>
      </c>
    </row>
    <row r="321" spans="1:26">
      <c r="A321">
        <v>2022</v>
      </c>
      <c r="B321" t="s">
        <v>8160</v>
      </c>
      <c r="C321" t="str">
        <f t="shared" si="32"/>
        <v>Febrero</v>
      </c>
      <c r="D321">
        <f t="shared" si="26"/>
        <v>2</v>
      </c>
      <c r="E321" t="s">
        <v>8273</v>
      </c>
      <c r="F321" t="s">
        <v>1</v>
      </c>
      <c r="G321" t="s">
        <v>7879</v>
      </c>
      <c r="H321" t="s">
        <v>7881</v>
      </c>
      <c r="I321" t="s">
        <v>7880</v>
      </c>
      <c r="J321">
        <v>1557</v>
      </c>
      <c r="K321">
        <v>1557</v>
      </c>
      <c r="L321">
        <v>1557</v>
      </c>
      <c r="M321">
        <v>1557</v>
      </c>
      <c r="O321">
        <v>0</v>
      </c>
      <c r="P321">
        <v>0</v>
      </c>
      <c r="Q321">
        <v>0</v>
      </c>
      <c r="R321">
        <v>117.46</v>
      </c>
      <c r="S321" s="71">
        <f t="shared" si="27"/>
        <v>103.95</v>
      </c>
      <c r="T321">
        <f t="shared" si="28"/>
        <v>13.51</v>
      </c>
      <c r="U321" s="71">
        <f t="shared" si="29"/>
        <v>117.46</v>
      </c>
      <c r="V321">
        <v>0</v>
      </c>
      <c r="W321">
        <v>0</v>
      </c>
      <c r="X321">
        <v>117.46</v>
      </c>
      <c r="Y321" s="25" t="s">
        <v>8738</v>
      </c>
      <c r="Z321" t="str">
        <f t="shared" si="30"/>
        <v>menor a 200</v>
      </c>
    </row>
    <row r="322" spans="1:26">
      <c r="A322">
        <v>2022</v>
      </c>
      <c r="B322" t="s">
        <v>8160</v>
      </c>
      <c r="C322" t="str">
        <f t="shared" si="32"/>
        <v>Febrero</v>
      </c>
      <c r="D322">
        <f t="shared" ref="D322:D385" si="33">MONTH(E322)</f>
        <v>2</v>
      </c>
      <c r="E322" t="s">
        <v>8273</v>
      </c>
      <c r="F322" t="s">
        <v>1</v>
      </c>
      <c r="G322" t="s">
        <v>7879</v>
      </c>
      <c r="H322" t="s">
        <v>7881</v>
      </c>
      <c r="I322" t="s">
        <v>7880</v>
      </c>
      <c r="J322">
        <v>1558</v>
      </c>
      <c r="K322">
        <v>1558</v>
      </c>
      <c r="L322">
        <v>1558</v>
      </c>
      <c r="M322">
        <v>1558</v>
      </c>
      <c r="O322">
        <v>0</v>
      </c>
      <c r="P322">
        <v>0</v>
      </c>
      <c r="Q322">
        <v>0</v>
      </c>
      <c r="R322">
        <v>32.5</v>
      </c>
      <c r="S322" s="71">
        <f t="shared" ref="S322:S385" si="34">ROUND(R322/1.13,2)</f>
        <v>28.76</v>
      </c>
      <c r="T322">
        <f t="shared" ref="T322:T385" si="35">ROUND(S322*0.13,2)</f>
        <v>3.74</v>
      </c>
      <c r="U322" s="71">
        <f t="shared" ref="U322:U385" si="36">ROUND(S322+T322,2)</f>
        <v>32.5</v>
      </c>
      <c r="V322">
        <v>0</v>
      </c>
      <c r="W322">
        <v>0</v>
      </c>
      <c r="X322">
        <v>32.5</v>
      </c>
      <c r="Y322" s="25" t="s">
        <v>8738</v>
      </c>
      <c r="Z322" t="str">
        <f t="shared" ref="Z322:Z385" si="37">IF(U322&lt;=200,"menor a 200","mayor a 200")</f>
        <v>menor a 200</v>
      </c>
    </row>
    <row r="323" spans="1:26">
      <c r="A323">
        <v>2022</v>
      </c>
      <c r="B323" t="s">
        <v>8160</v>
      </c>
      <c r="C323" t="str">
        <f t="shared" si="32"/>
        <v>Febrero</v>
      </c>
      <c r="D323">
        <f t="shared" si="33"/>
        <v>2</v>
      </c>
      <c r="E323" t="s">
        <v>8273</v>
      </c>
      <c r="F323" t="s">
        <v>1</v>
      </c>
      <c r="G323" t="s">
        <v>7879</v>
      </c>
      <c r="H323" t="s">
        <v>7881</v>
      </c>
      <c r="I323" t="s">
        <v>7880</v>
      </c>
      <c r="J323">
        <v>1559</v>
      </c>
      <c r="K323">
        <v>1559</v>
      </c>
      <c r="L323">
        <v>1559</v>
      </c>
      <c r="M323">
        <v>1559</v>
      </c>
      <c r="O323">
        <v>0</v>
      </c>
      <c r="P323">
        <v>0</v>
      </c>
      <c r="Q323">
        <v>0</v>
      </c>
      <c r="R323">
        <v>86.4</v>
      </c>
      <c r="S323" s="71">
        <f t="shared" si="34"/>
        <v>76.459999999999994</v>
      </c>
      <c r="T323">
        <f t="shared" si="35"/>
        <v>9.94</v>
      </c>
      <c r="U323" s="71">
        <f t="shared" si="36"/>
        <v>86.4</v>
      </c>
      <c r="V323">
        <v>0</v>
      </c>
      <c r="W323">
        <v>0</v>
      </c>
      <c r="X323">
        <v>86.4</v>
      </c>
      <c r="Y323" s="25" t="s">
        <v>8738</v>
      </c>
      <c r="Z323" t="str">
        <f t="shared" si="37"/>
        <v>menor a 200</v>
      </c>
    </row>
    <row r="324" spans="1:26">
      <c r="A324">
        <v>2022</v>
      </c>
      <c r="B324" t="s">
        <v>8160</v>
      </c>
      <c r="C324" t="str">
        <f t="shared" si="32"/>
        <v>Febrero</v>
      </c>
      <c r="D324">
        <f t="shared" si="33"/>
        <v>2</v>
      </c>
      <c r="E324" t="s">
        <v>8272</v>
      </c>
      <c r="F324" t="s">
        <v>1</v>
      </c>
      <c r="G324" t="s">
        <v>7879</v>
      </c>
      <c r="H324" t="s">
        <v>7881</v>
      </c>
      <c r="I324" t="s">
        <v>7880</v>
      </c>
      <c r="J324">
        <v>1560</v>
      </c>
      <c r="K324">
        <v>1560</v>
      </c>
      <c r="L324">
        <v>1560</v>
      </c>
      <c r="M324">
        <v>1560</v>
      </c>
      <c r="O324">
        <v>0</v>
      </c>
      <c r="P324">
        <v>0</v>
      </c>
      <c r="Q324">
        <v>0</v>
      </c>
      <c r="R324">
        <v>50.64</v>
      </c>
      <c r="S324" s="71">
        <f t="shared" si="34"/>
        <v>44.81</v>
      </c>
      <c r="T324">
        <f t="shared" si="35"/>
        <v>5.83</v>
      </c>
      <c r="U324" s="71">
        <f t="shared" si="36"/>
        <v>50.64</v>
      </c>
      <c r="V324">
        <v>0</v>
      </c>
      <c r="W324">
        <v>0</v>
      </c>
      <c r="X324">
        <v>50.64</v>
      </c>
      <c r="Y324" s="25" t="s">
        <v>8738</v>
      </c>
      <c r="Z324" t="str">
        <f t="shared" si="37"/>
        <v>menor a 200</v>
      </c>
    </row>
    <row r="325" spans="1:26">
      <c r="A325">
        <v>2022</v>
      </c>
      <c r="B325" t="s">
        <v>8160</v>
      </c>
      <c r="C325" t="str">
        <f t="shared" si="32"/>
        <v>Febrero</v>
      </c>
      <c r="D325">
        <f t="shared" si="33"/>
        <v>2</v>
      </c>
      <c r="E325" t="s">
        <v>8271</v>
      </c>
      <c r="F325" t="s">
        <v>1</v>
      </c>
      <c r="G325" t="s">
        <v>7879</v>
      </c>
      <c r="H325" t="s">
        <v>7881</v>
      </c>
      <c r="I325" t="s">
        <v>7880</v>
      </c>
      <c r="J325">
        <v>1562</v>
      </c>
      <c r="K325">
        <v>1562</v>
      </c>
      <c r="L325">
        <v>1562</v>
      </c>
      <c r="M325">
        <v>1562</v>
      </c>
      <c r="O325">
        <v>0</v>
      </c>
      <c r="P325">
        <v>0</v>
      </c>
      <c r="Q325">
        <v>0</v>
      </c>
      <c r="R325">
        <v>378.9</v>
      </c>
      <c r="S325" s="71">
        <f t="shared" si="34"/>
        <v>335.31</v>
      </c>
      <c r="T325">
        <f t="shared" si="35"/>
        <v>43.59</v>
      </c>
      <c r="U325" s="71">
        <f t="shared" si="36"/>
        <v>378.9</v>
      </c>
      <c r="V325">
        <v>0</v>
      </c>
      <c r="W325">
        <v>0</v>
      </c>
      <c r="X325">
        <v>378.9</v>
      </c>
      <c r="Y325" s="25" t="s">
        <v>8738</v>
      </c>
      <c r="Z325" t="str">
        <f t="shared" si="37"/>
        <v>mayor a 200</v>
      </c>
    </row>
    <row r="326" spans="1:26">
      <c r="A326">
        <v>2022</v>
      </c>
      <c r="B326" t="s">
        <v>8160</v>
      </c>
      <c r="C326" t="str">
        <f t="shared" si="32"/>
        <v>Febrero</v>
      </c>
      <c r="D326">
        <f t="shared" si="33"/>
        <v>2</v>
      </c>
      <c r="E326" t="s">
        <v>8271</v>
      </c>
      <c r="F326" t="s">
        <v>1</v>
      </c>
      <c r="G326" t="s">
        <v>7879</v>
      </c>
      <c r="H326" t="s">
        <v>7881</v>
      </c>
      <c r="I326" t="s">
        <v>7880</v>
      </c>
      <c r="J326">
        <v>1561</v>
      </c>
      <c r="K326">
        <v>1561</v>
      </c>
      <c r="L326">
        <v>1561</v>
      </c>
      <c r="M326">
        <v>1561</v>
      </c>
      <c r="O326">
        <v>0</v>
      </c>
      <c r="P326">
        <v>0</v>
      </c>
      <c r="Q326">
        <v>0</v>
      </c>
      <c r="R326">
        <v>26.26</v>
      </c>
      <c r="S326" s="71">
        <f t="shared" si="34"/>
        <v>23.24</v>
      </c>
      <c r="T326">
        <f t="shared" si="35"/>
        <v>3.02</v>
      </c>
      <c r="U326" s="71">
        <f t="shared" si="36"/>
        <v>26.26</v>
      </c>
      <c r="V326">
        <v>0</v>
      </c>
      <c r="W326">
        <v>0</v>
      </c>
      <c r="X326">
        <v>26.26</v>
      </c>
      <c r="Y326" s="25" t="s">
        <v>8738</v>
      </c>
      <c r="Z326" t="str">
        <f t="shared" si="37"/>
        <v>menor a 200</v>
      </c>
    </row>
    <row r="327" spans="1:26">
      <c r="A327">
        <v>2022</v>
      </c>
      <c r="B327" t="s">
        <v>8160</v>
      </c>
      <c r="C327" t="str">
        <f t="shared" si="32"/>
        <v>Febrero</v>
      </c>
      <c r="D327">
        <f t="shared" si="33"/>
        <v>2</v>
      </c>
      <c r="E327" t="s">
        <v>8271</v>
      </c>
      <c r="F327" t="s">
        <v>1</v>
      </c>
      <c r="G327" t="s">
        <v>7879</v>
      </c>
      <c r="H327" t="s">
        <v>7881</v>
      </c>
      <c r="I327" t="s">
        <v>7880</v>
      </c>
      <c r="J327">
        <v>1563</v>
      </c>
      <c r="K327">
        <v>1563</v>
      </c>
      <c r="L327">
        <v>1563</v>
      </c>
      <c r="M327">
        <v>1563</v>
      </c>
      <c r="O327">
        <v>0</v>
      </c>
      <c r="P327">
        <v>0</v>
      </c>
      <c r="Q327">
        <v>0</v>
      </c>
      <c r="R327">
        <v>277.10000000000002</v>
      </c>
      <c r="S327" s="71">
        <f t="shared" si="34"/>
        <v>245.22</v>
      </c>
      <c r="T327">
        <f t="shared" si="35"/>
        <v>31.88</v>
      </c>
      <c r="U327" s="71">
        <f t="shared" si="36"/>
        <v>277.10000000000002</v>
      </c>
      <c r="V327">
        <v>0</v>
      </c>
      <c r="W327">
        <v>0</v>
      </c>
      <c r="X327">
        <v>277.10000000000002</v>
      </c>
      <c r="Y327" s="25" t="s">
        <v>8738</v>
      </c>
      <c r="Z327" t="str">
        <f t="shared" si="37"/>
        <v>mayor a 200</v>
      </c>
    </row>
    <row r="328" spans="1:26">
      <c r="A328">
        <v>2022</v>
      </c>
      <c r="B328" t="s">
        <v>8160</v>
      </c>
      <c r="C328" t="str">
        <f t="shared" si="32"/>
        <v>Febrero</v>
      </c>
      <c r="D328">
        <f t="shared" si="33"/>
        <v>2</v>
      </c>
      <c r="E328" t="s">
        <v>8270</v>
      </c>
      <c r="F328" t="s">
        <v>1</v>
      </c>
      <c r="G328" t="s">
        <v>7879</v>
      </c>
      <c r="H328" t="s">
        <v>7881</v>
      </c>
      <c r="I328" t="s">
        <v>7880</v>
      </c>
      <c r="J328">
        <v>1564</v>
      </c>
      <c r="K328">
        <v>1564</v>
      </c>
      <c r="L328">
        <v>1564</v>
      </c>
      <c r="M328">
        <v>1564</v>
      </c>
      <c r="O328">
        <v>0</v>
      </c>
      <c r="P328">
        <v>0</v>
      </c>
      <c r="Q328">
        <v>0</v>
      </c>
      <c r="R328">
        <v>21.52</v>
      </c>
      <c r="S328" s="71">
        <f t="shared" si="34"/>
        <v>19.04</v>
      </c>
      <c r="T328">
        <f t="shared" si="35"/>
        <v>2.48</v>
      </c>
      <c r="U328" s="71">
        <f t="shared" si="36"/>
        <v>21.52</v>
      </c>
      <c r="V328">
        <v>0</v>
      </c>
      <c r="W328">
        <v>0</v>
      </c>
      <c r="X328">
        <v>21.52</v>
      </c>
      <c r="Y328" s="25" t="s">
        <v>8738</v>
      </c>
      <c r="Z328" t="str">
        <f t="shared" si="37"/>
        <v>menor a 200</v>
      </c>
    </row>
    <row r="329" spans="1:26">
      <c r="A329">
        <v>2022</v>
      </c>
      <c r="B329" t="s">
        <v>8160</v>
      </c>
      <c r="C329" t="str">
        <f t="shared" si="32"/>
        <v>Febrero</v>
      </c>
      <c r="D329">
        <f t="shared" si="33"/>
        <v>2</v>
      </c>
      <c r="E329" t="s">
        <v>8269</v>
      </c>
      <c r="F329" t="s">
        <v>1</v>
      </c>
      <c r="G329" t="s">
        <v>7879</v>
      </c>
      <c r="H329" t="s">
        <v>7881</v>
      </c>
      <c r="I329" t="s">
        <v>7880</v>
      </c>
      <c r="J329">
        <v>1565</v>
      </c>
      <c r="K329">
        <v>1565</v>
      </c>
      <c r="L329">
        <v>1565</v>
      </c>
      <c r="M329">
        <v>1565</v>
      </c>
      <c r="O329">
        <v>0</v>
      </c>
      <c r="P329">
        <v>0</v>
      </c>
      <c r="Q329">
        <v>0</v>
      </c>
      <c r="R329">
        <v>46.08</v>
      </c>
      <c r="S329" s="71">
        <f t="shared" si="34"/>
        <v>40.78</v>
      </c>
      <c r="T329">
        <f t="shared" si="35"/>
        <v>5.3</v>
      </c>
      <c r="U329" s="71">
        <f t="shared" si="36"/>
        <v>46.08</v>
      </c>
      <c r="V329">
        <v>0</v>
      </c>
      <c r="W329">
        <v>0</v>
      </c>
      <c r="X329">
        <v>46.08</v>
      </c>
      <c r="Y329" s="25" t="s">
        <v>8738</v>
      </c>
      <c r="Z329" t="str">
        <f t="shared" si="37"/>
        <v>menor a 200</v>
      </c>
    </row>
    <row r="330" spans="1:26">
      <c r="A330">
        <v>2022</v>
      </c>
      <c r="B330" t="s">
        <v>8160</v>
      </c>
      <c r="C330" t="str">
        <f t="shared" si="32"/>
        <v>Febrero</v>
      </c>
      <c r="D330">
        <f t="shared" si="33"/>
        <v>2</v>
      </c>
      <c r="E330" t="s">
        <v>8269</v>
      </c>
      <c r="F330" t="s">
        <v>1</v>
      </c>
      <c r="G330" t="s">
        <v>7879</v>
      </c>
      <c r="H330" t="s">
        <v>7881</v>
      </c>
      <c r="I330" t="s">
        <v>7880</v>
      </c>
      <c r="J330">
        <v>1566</v>
      </c>
      <c r="K330">
        <v>1566</v>
      </c>
      <c r="L330">
        <v>1566</v>
      </c>
      <c r="M330">
        <v>1566</v>
      </c>
      <c r="O330">
        <v>0</v>
      </c>
      <c r="P330">
        <v>0</v>
      </c>
      <c r="Q330">
        <v>0</v>
      </c>
      <c r="R330">
        <v>128.97999999999999</v>
      </c>
      <c r="S330" s="71">
        <f t="shared" si="34"/>
        <v>114.14</v>
      </c>
      <c r="T330">
        <f t="shared" si="35"/>
        <v>14.84</v>
      </c>
      <c r="U330" s="71">
        <f t="shared" si="36"/>
        <v>128.97999999999999</v>
      </c>
      <c r="V330">
        <v>0</v>
      </c>
      <c r="W330">
        <v>0</v>
      </c>
      <c r="X330">
        <v>128.97999999999999</v>
      </c>
      <c r="Y330" s="25" t="s">
        <v>8738</v>
      </c>
      <c r="Z330" t="str">
        <f t="shared" si="37"/>
        <v>menor a 200</v>
      </c>
    </row>
    <row r="331" spans="1:26">
      <c r="A331">
        <v>2022</v>
      </c>
      <c r="B331" t="s">
        <v>8374</v>
      </c>
      <c r="C331" t="str">
        <f t="shared" ref="C331:C362" si="38">REPLACE(B331,2,4,"arzo")</f>
        <v>Marzo</v>
      </c>
      <c r="D331">
        <f t="shared" si="33"/>
        <v>3</v>
      </c>
      <c r="E331" t="s">
        <v>8419</v>
      </c>
      <c r="F331" t="s">
        <v>1</v>
      </c>
      <c r="G331" t="s">
        <v>7879</v>
      </c>
      <c r="H331" t="s">
        <v>8226</v>
      </c>
      <c r="I331" t="s">
        <v>7880</v>
      </c>
      <c r="J331">
        <v>781</v>
      </c>
      <c r="K331">
        <v>781</v>
      </c>
      <c r="L331">
        <v>781</v>
      </c>
      <c r="M331">
        <v>781</v>
      </c>
      <c r="O331">
        <v>0</v>
      </c>
      <c r="P331">
        <v>0</v>
      </c>
      <c r="Q331">
        <v>0</v>
      </c>
      <c r="R331">
        <v>23.04</v>
      </c>
      <c r="S331" s="71">
        <f t="shared" si="34"/>
        <v>20.39</v>
      </c>
      <c r="T331">
        <f t="shared" si="35"/>
        <v>2.65</v>
      </c>
      <c r="U331" s="71">
        <f t="shared" si="36"/>
        <v>23.04</v>
      </c>
      <c r="V331">
        <v>0</v>
      </c>
      <c r="W331">
        <v>0</v>
      </c>
      <c r="X331">
        <v>23.04</v>
      </c>
      <c r="Y331" s="25" t="s">
        <v>8738</v>
      </c>
      <c r="Z331" t="str">
        <f t="shared" si="37"/>
        <v>menor a 200</v>
      </c>
    </row>
    <row r="332" spans="1:26">
      <c r="A332">
        <v>2022</v>
      </c>
      <c r="B332" t="s">
        <v>8374</v>
      </c>
      <c r="C332" t="str">
        <f t="shared" si="38"/>
        <v>Marzo</v>
      </c>
      <c r="D332">
        <f t="shared" si="33"/>
        <v>3</v>
      </c>
      <c r="E332" t="s">
        <v>8419</v>
      </c>
      <c r="F332" t="s">
        <v>1</v>
      </c>
      <c r="G332" t="s">
        <v>7879</v>
      </c>
      <c r="H332" t="s">
        <v>8226</v>
      </c>
      <c r="I332" t="s">
        <v>7880</v>
      </c>
      <c r="J332">
        <v>780</v>
      </c>
      <c r="K332">
        <v>780</v>
      </c>
      <c r="L332">
        <v>780</v>
      </c>
      <c r="M332">
        <v>780</v>
      </c>
      <c r="O332">
        <v>0</v>
      </c>
      <c r="P332">
        <v>0</v>
      </c>
      <c r="Q332">
        <v>0</v>
      </c>
      <c r="R332">
        <v>46.08</v>
      </c>
      <c r="S332" s="71">
        <f t="shared" si="34"/>
        <v>40.78</v>
      </c>
      <c r="T332">
        <f t="shared" si="35"/>
        <v>5.3</v>
      </c>
      <c r="U332" s="71">
        <f t="shared" si="36"/>
        <v>46.08</v>
      </c>
      <c r="V332">
        <v>0</v>
      </c>
      <c r="W332">
        <v>0</v>
      </c>
      <c r="X332">
        <v>46.08</v>
      </c>
      <c r="Y332" s="25" t="s">
        <v>8738</v>
      </c>
      <c r="Z332" t="str">
        <f t="shared" si="37"/>
        <v>menor a 200</v>
      </c>
    </row>
    <row r="333" spans="1:26">
      <c r="A333">
        <v>2022</v>
      </c>
      <c r="B333" t="s">
        <v>8374</v>
      </c>
      <c r="C333" t="str">
        <f t="shared" si="38"/>
        <v>Marzo</v>
      </c>
      <c r="D333">
        <f t="shared" si="33"/>
        <v>3</v>
      </c>
      <c r="E333" t="s">
        <v>8419</v>
      </c>
      <c r="F333" t="s">
        <v>1</v>
      </c>
      <c r="G333" t="s">
        <v>7879</v>
      </c>
      <c r="H333" t="s">
        <v>7883</v>
      </c>
      <c r="I333" t="s">
        <v>7884</v>
      </c>
      <c r="J333">
        <v>801</v>
      </c>
      <c r="K333">
        <v>801</v>
      </c>
      <c r="L333">
        <v>801</v>
      </c>
      <c r="M333">
        <v>801</v>
      </c>
      <c r="O333">
        <v>0</v>
      </c>
      <c r="P333">
        <v>0</v>
      </c>
      <c r="Q333">
        <v>0</v>
      </c>
      <c r="R333">
        <v>26.07</v>
      </c>
      <c r="S333" s="71">
        <f t="shared" si="34"/>
        <v>23.07</v>
      </c>
      <c r="T333">
        <f t="shared" si="35"/>
        <v>3</v>
      </c>
      <c r="U333" s="71">
        <f t="shared" si="36"/>
        <v>26.07</v>
      </c>
      <c r="V333">
        <v>0</v>
      </c>
      <c r="W333">
        <v>0</v>
      </c>
      <c r="X333">
        <v>26.07</v>
      </c>
      <c r="Y333" s="25" t="s">
        <v>8738</v>
      </c>
      <c r="Z333" t="str">
        <f t="shared" si="37"/>
        <v>menor a 200</v>
      </c>
    </row>
    <row r="334" spans="1:26">
      <c r="A334">
        <v>2022</v>
      </c>
      <c r="B334" t="s">
        <v>8374</v>
      </c>
      <c r="C334" t="str">
        <f t="shared" si="38"/>
        <v>Marzo</v>
      </c>
      <c r="D334">
        <f t="shared" si="33"/>
        <v>3</v>
      </c>
      <c r="E334" t="s">
        <v>8419</v>
      </c>
      <c r="F334" t="s">
        <v>1</v>
      </c>
      <c r="G334" t="s">
        <v>7879</v>
      </c>
      <c r="H334" t="s">
        <v>7883</v>
      </c>
      <c r="I334" t="s">
        <v>7884</v>
      </c>
      <c r="J334">
        <v>802</v>
      </c>
      <c r="K334">
        <v>802</v>
      </c>
      <c r="L334">
        <v>802</v>
      </c>
      <c r="M334">
        <v>802</v>
      </c>
      <c r="O334">
        <v>0</v>
      </c>
      <c r="P334">
        <v>0</v>
      </c>
      <c r="Q334">
        <v>0</v>
      </c>
      <c r="R334">
        <v>27.34</v>
      </c>
      <c r="S334" s="71">
        <f t="shared" si="34"/>
        <v>24.19</v>
      </c>
      <c r="T334">
        <f t="shared" si="35"/>
        <v>3.14</v>
      </c>
      <c r="U334" s="71">
        <f t="shared" si="36"/>
        <v>27.33</v>
      </c>
      <c r="V334">
        <v>0</v>
      </c>
      <c r="W334">
        <v>0</v>
      </c>
      <c r="X334">
        <v>27.34</v>
      </c>
      <c r="Y334" s="25" t="s">
        <v>8738</v>
      </c>
      <c r="Z334" t="str">
        <f t="shared" si="37"/>
        <v>menor a 200</v>
      </c>
    </row>
    <row r="335" spans="1:26">
      <c r="A335">
        <v>2022</v>
      </c>
      <c r="B335" t="s">
        <v>8374</v>
      </c>
      <c r="C335" t="str">
        <f t="shared" si="38"/>
        <v>Marzo</v>
      </c>
      <c r="D335">
        <f t="shared" si="33"/>
        <v>3</v>
      </c>
      <c r="E335" t="s">
        <v>8419</v>
      </c>
      <c r="F335" t="s">
        <v>1</v>
      </c>
      <c r="G335" t="s">
        <v>7879</v>
      </c>
      <c r="H335" t="s">
        <v>7883</v>
      </c>
      <c r="I335" t="s">
        <v>7884</v>
      </c>
      <c r="J335">
        <v>803</v>
      </c>
      <c r="K335">
        <v>803</v>
      </c>
      <c r="L335">
        <v>803</v>
      </c>
      <c r="M335">
        <v>803</v>
      </c>
      <c r="O335">
        <v>0</v>
      </c>
      <c r="P335">
        <v>0</v>
      </c>
      <c r="Q335">
        <v>0</v>
      </c>
      <c r="R335">
        <v>9</v>
      </c>
      <c r="S335" s="71">
        <f t="shared" si="34"/>
        <v>7.96</v>
      </c>
      <c r="T335">
        <f t="shared" si="35"/>
        <v>1.03</v>
      </c>
      <c r="U335" s="71">
        <f t="shared" si="36"/>
        <v>8.99</v>
      </c>
      <c r="V335">
        <v>0</v>
      </c>
      <c r="W335">
        <v>0</v>
      </c>
      <c r="X335">
        <v>9</v>
      </c>
      <c r="Y335" s="25" t="s">
        <v>8738</v>
      </c>
      <c r="Z335" t="str">
        <f t="shared" si="37"/>
        <v>menor a 200</v>
      </c>
    </row>
    <row r="336" spans="1:26">
      <c r="A336">
        <v>2022</v>
      </c>
      <c r="B336" t="s">
        <v>8374</v>
      </c>
      <c r="C336" t="str">
        <f t="shared" si="38"/>
        <v>Marzo</v>
      </c>
      <c r="D336">
        <f t="shared" si="33"/>
        <v>3</v>
      </c>
      <c r="E336" t="s">
        <v>8419</v>
      </c>
      <c r="F336" t="s">
        <v>1</v>
      </c>
      <c r="G336" t="s">
        <v>7879</v>
      </c>
      <c r="H336" t="s">
        <v>7883</v>
      </c>
      <c r="I336" t="s">
        <v>7884</v>
      </c>
      <c r="J336">
        <v>804</v>
      </c>
      <c r="K336">
        <v>804</v>
      </c>
      <c r="L336">
        <v>804</v>
      </c>
      <c r="M336">
        <v>804</v>
      </c>
      <c r="O336">
        <v>0</v>
      </c>
      <c r="P336">
        <v>0</v>
      </c>
      <c r="Q336">
        <v>0</v>
      </c>
      <c r="R336">
        <v>12.45</v>
      </c>
      <c r="S336" s="71">
        <f t="shared" si="34"/>
        <v>11.02</v>
      </c>
      <c r="T336">
        <f t="shared" si="35"/>
        <v>1.43</v>
      </c>
      <c r="U336" s="71">
        <f t="shared" si="36"/>
        <v>12.45</v>
      </c>
      <c r="V336">
        <v>0</v>
      </c>
      <c r="W336">
        <v>0</v>
      </c>
      <c r="X336">
        <v>12.45</v>
      </c>
      <c r="Y336" s="25" t="s">
        <v>8738</v>
      </c>
      <c r="Z336" t="str">
        <f t="shared" si="37"/>
        <v>menor a 200</v>
      </c>
    </row>
    <row r="337" spans="1:26">
      <c r="A337">
        <v>2022</v>
      </c>
      <c r="B337" t="s">
        <v>8374</v>
      </c>
      <c r="C337" t="str">
        <f t="shared" si="38"/>
        <v>Marzo</v>
      </c>
      <c r="D337">
        <f t="shared" si="33"/>
        <v>3</v>
      </c>
      <c r="E337" t="s">
        <v>8419</v>
      </c>
      <c r="F337" t="s">
        <v>1</v>
      </c>
      <c r="G337" t="s">
        <v>7879</v>
      </c>
      <c r="H337" t="s">
        <v>7883</v>
      </c>
      <c r="I337" t="s">
        <v>7884</v>
      </c>
      <c r="J337">
        <v>805</v>
      </c>
      <c r="K337">
        <v>805</v>
      </c>
      <c r="L337">
        <v>805</v>
      </c>
      <c r="M337">
        <v>805</v>
      </c>
      <c r="O337">
        <v>0</v>
      </c>
      <c r="P337">
        <v>0</v>
      </c>
      <c r="Q337">
        <v>0</v>
      </c>
      <c r="R337">
        <v>28.83</v>
      </c>
      <c r="S337" s="71">
        <f t="shared" si="34"/>
        <v>25.51</v>
      </c>
      <c r="T337">
        <f t="shared" si="35"/>
        <v>3.32</v>
      </c>
      <c r="U337" s="71">
        <f t="shared" si="36"/>
        <v>28.83</v>
      </c>
      <c r="V337">
        <v>0</v>
      </c>
      <c r="W337">
        <v>0</v>
      </c>
      <c r="X337">
        <v>28.83</v>
      </c>
      <c r="Y337" s="25" t="s">
        <v>8738</v>
      </c>
      <c r="Z337" t="str">
        <f t="shared" si="37"/>
        <v>menor a 200</v>
      </c>
    </row>
    <row r="338" spans="1:26">
      <c r="A338">
        <v>2022</v>
      </c>
      <c r="B338" t="s">
        <v>8374</v>
      </c>
      <c r="C338" t="str">
        <f t="shared" si="38"/>
        <v>Marzo</v>
      </c>
      <c r="D338">
        <f t="shared" si="33"/>
        <v>3</v>
      </c>
      <c r="E338" t="s">
        <v>8419</v>
      </c>
      <c r="F338" t="s">
        <v>1</v>
      </c>
      <c r="G338" t="s">
        <v>7879</v>
      </c>
      <c r="H338" t="s">
        <v>7883</v>
      </c>
      <c r="I338" t="s">
        <v>7884</v>
      </c>
      <c r="J338">
        <v>806</v>
      </c>
      <c r="K338">
        <v>806</v>
      </c>
      <c r="L338">
        <v>806</v>
      </c>
      <c r="M338">
        <v>806</v>
      </c>
      <c r="O338">
        <v>0</v>
      </c>
      <c r="P338">
        <v>0</v>
      </c>
      <c r="Q338">
        <v>0</v>
      </c>
      <c r="R338">
        <v>68.73</v>
      </c>
      <c r="S338" s="71">
        <f t="shared" si="34"/>
        <v>60.82</v>
      </c>
      <c r="T338">
        <f t="shared" si="35"/>
        <v>7.91</v>
      </c>
      <c r="U338" s="71">
        <f t="shared" si="36"/>
        <v>68.73</v>
      </c>
      <c r="V338">
        <v>0</v>
      </c>
      <c r="W338">
        <v>0</v>
      </c>
      <c r="X338">
        <v>68.73</v>
      </c>
      <c r="Y338" s="25" t="s">
        <v>8738</v>
      </c>
      <c r="Z338" t="str">
        <f t="shared" si="37"/>
        <v>menor a 200</v>
      </c>
    </row>
    <row r="339" spans="1:26">
      <c r="A339">
        <v>2022</v>
      </c>
      <c r="B339" t="s">
        <v>8374</v>
      </c>
      <c r="C339" t="str">
        <f t="shared" si="38"/>
        <v>Marzo</v>
      </c>
      <c r="D339">
        <f t="shared" si="33"/>
        <v>3</v>
      </c>
      <c r="E339" t="s">
        <v>8419</v>
      </c>
      <c r="F339" t="s">
        <v>1</v>
      </c>
      <c r="G339" t="s">
        <v>7879</v>
      </c>
      <c r="H339" t="s">
        <v>7883</v>
      </c>
      <c r="I339" t="s">
        <v>7884</v>
      </c>
      <c r="J339">
        <v>807</v>
      </c>
      <c r="K339">
        <v>807</v>
      </c>
      <c r="L339">
        <v>807</v>
      </c>
      <c r="M339">
        <v>807</v>
      </c>
      <c r="O339">
        <v>0</v>
      </c>
      <c r="P339">
        <v>0</v>
      </c>
      <c r="Q339">
        <v>0</v>
      </c>
      <c r="R339">
        <v>75.040000000000006</v>
      </c>
      <c r="S339" s="71">
        <f t="shared" si="34"/>
        <v>66.41</v>
      </c>
      <c r="T339">
        <f t="shared" si="35"/>
        <v>8.6300000000000008</v>
      </c>
      <c r="U339" s="71">
        <f t="shared" si="36"/>
        <v>75.040000000000006</v>
      </c>
      <c r="V339">
        <v>0</v>
      </c>
      <c r="W339">
        <v>0</v>
      </c>
      <c r="X339">
        <v>75.040000000000006</v>
      </c>
      <c r="Y339" s="25" t="s">
        <v>8738</v>
      </c>
      <c r="Z339" t="str">
        <f t="shared" si="37"/>
        <v>menor a 200</v>
      </c>
    </row>
    <row r="340" spans="1:26">
      <c r="A340">
        <v>2022</v>
      </c>
      <c r="B340" t="s">
        <v>8374</v>
      </c>
      <c r="C340" t="str">
        <f t="shared" si="38"/>
        <v>Marzo</v>
      </c>
      <c r="D340">
        <f t="shared" si="33"/>
        <v>3</v>
      </c>
      <c r="E340" t="s">
        <v>8419</v>
      </c>
      <c r="F340" t="s">
        <v>1</v>
      </c>
      <c r="G340" t="s">
        <v>7879</v>
      </c>
      <c r="H340" t="s">
        <v>7883</v>
      </c>
      <c r="I340" t="s">
        <v>7884</v>
      </c>
      <c r="J340">
        <v>808</v>
      </c>
      <c r="K340">
        <v>808</v>
      </c>
      <c r="L340">
        <v>808</v>
      </c>
      <c r="M340">
        <v>808</v>
      </c>
      <c r="O340">
        <v>0</v>
      </c>
      <c r="P340">
        <v>0</v>
      </c>
      <c r="Q340">
        <v>0</v>
      </c>
      <c r="R340">
        <v>14.75</v>
      </c>
      <c r="S340" s="71">
        <f t="shared" si="34"/>
        <v>13.05</v>
      </c>
      <c r="T340">
        <f t="shared" si="35"/>
        <v>1.7</v>
      </c>
      <c r="U340" s="71">
        <f t="shared" si="36"/>
        <v>14.75</v>
      </c>
      <c r="V340">
        <v>0</v>
      </c>
      <c r="W340">
        <v>0</v>
      </c>
      <c r="X340">
        <v>14.75</v>
      </c>
      <c r="Y340" s="25" t="s">
        <v>8738</v>
      </c>
      <c r="Z340" t="str">
        <f t="shared" si="37"/>
        <v>menor a 200</v>
      </c>
    </row>
    <row r="341" spans="1:26">
      <c r="A341">
        <v>2022</v>
      </c>
      <c r="B341" t="s">
        <v>8374</v>
      </c>
      <c r="C341" t="str">
        <f t="shared" si="38"/>
        <v>Marzo</v>
      </c>
      <c r="D341">
        <f t="shared" si="33"/>
        <v>3</v>
      </c>
      <c r="E341" t="s">
        <v>8419</v>
      </c>
      <c r="F341" t="s">
        <v>1</v>
      </c>
      <c r="G341" t="s">
        <v>7879</v>
      </c>
      <c r="H341" t="s">
        <v>7883</v>
      </c>
      <c r="I341" t="s">
        <v>7884</v>
      </c>
      <c r="J341">
        <v>809</v>
      </c>
      <c r="K341">
        <v>809</v>
      </c>
      <c r="L341">
        <v>809</v>
      </c>
      <c r="M341">
        <v>809</v>
      </c>
      <c r="O341">
        <v>0</v>
      </c>
      <c r="P341">
        <v>0</v>
      </c>
      <c r="Q341">
        <v>0</v>
      </c>
      <c r="R341">
        <v>41.56</v>
      </c>
      <c r="S341" s="71">
        <f t="shared" si="34"/>
        <v>36.78</v>
      </c>
      <c r="T341">
        <f t="shared" si="35"/>
        <v>4.78</v>
      </c>
      <c r="U341" s="71">
        <f t="shared" si="36"/>
        <v>41.56</v>
      </c>
      <c r="V341">
        <v>0</v>
      </c>
      <c r="W341">
        <v>0</v>
      </c>
      <c r="X341">
        <v>41.56</v>
      </c>
      <c r="Y341" s="25" t="s">
        <v>8738</v>
      </c>
      <c r="Z341" t="str">
        <f t="shared" si="37"/>
        <v>menor a 200</v>
      </c>
    </row>
    <row r="342" spans="1:26">
      <c r="A342">
        <v>2022</v>
      </c>
      <c r="B342" t="s">
        <v>8374</v>
      </c>
      <c r="C342" t="str">
        <f t="shared" si="38"/>
        <v>Marzo</v>
      </c>
      <c r="D342">
        <f t="shared" si="33"/>
        <v>3</v>
      </c>
      <c r="E342" t="s">
        <v>8419</v>
      </c>
      <c r="F342" t="s">
        <v>1</v>
      </c>
      <c r="G342" t="s">
        <v>7879</v>
      </c>
      <c r="H342" t="s">
        <v>7883</v>
      </c>
      <c r="I342" t="s">
        <v>7884</v>
      </c>
      <c r="J342">
        <v>810</v>
      </c>
      <c r="K342">
        <v>810</v>
      </c>
      <c r="L342">
        <v>810</v>
      </c>
      <c r="M342">
        <v>810</v>
      </c>
      <c r="O342">
        <v>0</v>
      </c>
      <c r="P342">
        <v>0</v>
      </c>
      <c r="Q342">
        <v>0</v>
      </c>
      <c r="R342">
        <v>48.51</v>
      </c>
      <c r="S342" s="71">
        <f t="shared" si="34"/>
        <v>42.93</v>
      </c>
      <c r="T342">
        <f t="shared" si="35"/>
        <v>5.58</v>
      </c>
      <c r="U342" s="71">
        <f t="shared" si="36"/>
        <v>48.51</v>
      </c>
      <c r="V342">
        <v>0</v>
      </c>
      <c r="W342">
        <v>0</v>
      </c>
      <c r="X342">
        <v>48.51</v>
      </c>
      <c r="Y342" s="25" t="s">
        <v>8738</v>
      </c>
      <c r="Z342" t="str">
        <f t="shared" si="37"/>
        <v>menor a 200</v>
      </c>
    </row>
    <row r="343" spans="1:26">
      <c r="A343">
        <v>2022</v>
      </c>
      <c r="B343" t="s">
        <v>8374</v>
      </c>
      <c r="C343" t="str">
        <f t="shared" si="38"/>
        <v>Marzo</v>
      </c>
      <c r="D343">
        <f t="shared" si="33"/>
        <v>3</v>
      </c>
      <c r="E343" t="s">
        <v>8419</v>
      </c>
      <c r="F343" t="s">
        <v>1</v>
      </c>
      <c r="G343" t="s">
        <v>7879</v>
      </c>
      <c r="H343" t="s">
        <v>7883</v>
      </c>
      <c r="I343" t="s">
        <v>7884</v>
      </c>
      <c r="J343">
        <v>811</v>
      </c>
      <c r="K343">
        <v>811</v>
      </c>
      <c r="L343">
        <v>811</v>
      </c>
      <c r="M343">
        <v>811</v>
      </c>
      <c r="O343">
        <v>0</v>
      </c>
      <c r="P343">
        <v>0</v>
      </c>
      <c r="Q343">
        <v>0</v>
      </c>
      <c r="R343">
        <v>39.29</v>
      </c>
      <c r="S343" s="71">
        <f t="shared" si="34"/>
        <v>34.770000000000003</v>
      </c>
      <c r="T343">
        <f t="shared" si="35"/>
        <v>4.5199999999999996</v>
      </c>
      <c r="U343" s="71">
        <f t="shared" si="36"/>
        <v>39.29</v>
      </c>
      <c r="V343">
        <v>0</v>
      </c>
      <c r="W343">
        <v>0</v>
      </c>
      <c r="X343">
        <v>39.29</v>
      </c>
      <c r="Y343" s="25" t="s">
        <v>8738</v>
      </c>
      <c r="Z343" t="str">
        <f t="shared" si="37"/>
        <v>menor a 200</v>
      </c>
    </row>
    <row r="344" spans="1:26">
      <c r="A344">
        <v>2022</v>
      </c>
      <c r="B344" t="s">
        <v>8374</v>
      </c>
      <c r="C344" t="str">
        <f t="shared" si="38"/>
        <v>Marzo</v>
      </c>
      <c r="D344">
        <f t="shared" si="33"/>
        <v>3</v>
      </c>
      <c r="E344" t="s">
        <v>8419</v>
      </c>
      <c r="F344" t="s">
        <v>1</v>
      </c>
      <c r="G344" t="s">
        <v>7879</v>
      </c>
      <c r="H344" t="s">
        <v>7883</v>
      </c>
      <c r="I344" t="s">
        <v>7884</v>
      </c>
      <c r="J344">
        <v>812</v>
      </c>
      <c r="K344">
        <v>812</v>
      </c>
      <c r="L344">
        <v>812</v>
      </c>
      <c r="M344">
        <v>812</v>
      </c>
      <c r="O344">
        <v>0</v>
      </c>
      <c r="P344">
        <v>0</v>
      </c>
      <c r="Q344">
        <v>0</v>
      </c>
      <c r="R344">
        <v>24.85</v>
      </c>
      <c r="S344" s="71">
        <f t="shared" si="34"/>
        <v>21.99</v>
      </c>
      <c r="T344">
        <f t="shared" si="35"/>
        <v>2.86</v>
      </c>
      <c r="U344" s="71">
        <f t="shared" si="36"/>
        <v>24.85</v>
      </c>
      <c r="V344">
        <v>0</v>
      </c>
      <c r="W344">
        <v>0</v>
      </c>
      <c r="X344">
        <v>24.85</v>
      </c>
      <c r="Y344" s="25" t="s">
        <v>8738</v>
      </c>
      <c r="Z344" t="str">
        <f t="shared" si="37"/>
        <v>menor a 200</v>
      </c>
    </row>
    <row r="345" spans="1:26">
      <c r="A345">
        <v>2022</v>
      </c>
      <c r="B345" t="s">
        <v>8374</v>
      </c>
      <c r="C345" t="str">
        <f t="shared" si="38"/>
        <v>Marzo</v>
      </c>
      <c r="D345">
        <f t="shared" si="33"/>
        <v>3</v>
      </c>
      <c r="E345" t="s">
        <v>8419</v>
      </c>
      <c r="F345" t="s">
        <v>1</v>
      </c>
      <c r="G345" t="s">
        <v>7879</v>
      </c>
      <c r="H345" t="s">
        <v>7883</v>
      </c>
      <c r="I345" t="s">
        <v>7884</v>
      </c>
      <c r="J345">
        <v>813</v>
      </c>
      <c r="K345">
        <v>813</v>
      </c>
      <c r="L345">
        <v>813</v>
      </c>
      <c r="M345">
        <v>813</v>
      </c>
      <c r="O345">
        <v>0</v>
      </c>
      <c r="P345">
        <v>0</v>
      </c>
      <c r="Q345">
        <v>0</v>
      </c>
      <c r="R345">
        <v>25.74</v>
      </c>
      <c r="S345" s="71">
        <f t="shared" si="34"/>
        <v>22.78</v>
      </c>
      <c r="T345">
        <f t="shared" si="35"/>
        <v>2.96</v>
      </c>
      <c r="U345" s="71">
        <f t="shared" si="36"/>
        <v>25.74</v>
      </c>
      <c r="V345">
        <v>0</v>
      </c>
      <c r="W345">
        <v>0</v>
      </c>
      <c r="X345">
        <v>25.74</v>
      </c>
      <c r="Y345" s="25" t="s">
        <v>8738</v>
      </c>
      <c r="Z345" t="str">
        <f t="shared" si="37"/>
        <v>menor a 200</v>
      </c>
    </row>
    <row r="346" spans="1:26">
      <c r="A346">
        <v>2022</v>
      </c>
      <c r="B346" t="s">
        <v>8374</v>
      </c>
      <c r="C346" t="str">
        <f t="shared" si="38"/>
        <v>Marzo</v>
      </c>
      <c r="D346">
        <f t="shared" si="33"/>
        <v>3</v>
      </c>
      <c r="E346" t="s">
        <v>8419</v>
      </c>
      <c r="F346" t="s">
        <v>1</v>
      </c>
      <c r="G346" t="s">
        <v>7879</v>
      </c>
      <c r="H346" t="s">
        <v>7883</v>
      </c>
      <c r="I346" t="s">
        <v>7884</v>
      </c>
      <c r="J346">
        <v>814</v>
      </c>
      <c r="K346">
        <v>814</v>
      </c>
      <c r="L346">
        <v>814</v>
      </c>
      <c r="M346">
        <v>814</v>
      </c>
      <c r="O346">
        <v>0</v>
      </c>
      <c r="P346">
        <v>0</v>
      </c>
      <c r="Q346">
        <v>0</v>
      </c>
      <c r="R346">
        <v>70.319999999999993</v>
      </c>
      <c r="S346" s="71">
        <f t="shared" si="34"/>
        <v>62.23</v>
      </c>
      <c r="T346">
        <f t="shared" si="35"/>
        <v>8.09</v>
      </c>
      <c r="U346" s="71">
        <f t="shared" si="36"/>
        <v>70.319999999999993</v>
      </c>
      <c r="V346">
        <v>0</v>
      </c>
      <c r="W346">
        <v>0</v>
      </c>
      <c r="X346">
        <v>70.319999999999993</v>
      </c>
      <c r="Y346" s="25" t="s">
        <v>8738</v>
      </c>
      <c r="Z346" t="str">
        <f t="shared" si="37"/>
        <v>menor a 200</v>
      </c>
    </row>
    <row r="347" spans="1:26">
      <c r="A347">
        <v>2022</v>
      </c>
      <c r="B347" t="s">
        <v>8374</v>
      </c>
      <c r="C347" t="str">
        <f t="shared" si="38"/>
        <v>Marzo</v>
      </c>
      <c r="D347">
        <f t="shared" si="33"/>
        <v>3</v>
      </c>
      <c r="E347" t="s">
        <v>8419</v>
      </c>
      <c r="F347" t="s">
        <v>1</v>
      </c>
      <c r="G347" t="s">
        <v>7879</v>
      </c>
      <c r="H347" t="s">
        <v>7883</v>
      </c>
      <c r="I347" t="s">
        <v>7884</v>
      </c>
      <c r="J347">
        <v>815</v>
      </c>
      <c r="K347">
        <v>815</v>
      </c>
      <c r="L347">
        <v>815</v>
      </c>
      <c r="M347">
        <v>815</v>
      </c>
      <c r="O347">
        <v>0</v>
      </c>
      <c r="P347">
        <v>0</v>
      </c>
      <c r="Q347">
        <v>0</v>
      </c>
      <c r="R347">
        <v>19.75</v>
      </c>
      <c r="S347" s="71">
        <f t="shared" si="34"/>
        <v>17.48</v>
      </c>
      <c r="T347">
        <f t="shared" si="35"/>
        <v>2.27</v>
      </c>
      <c r="U347" s="71">
        <f t="shared" si="36"/>
        <v>19.75</v>
      </c>
      <c r="V347">
        <v>0</v>
      </c>
      <c r="W347">
        <v>0</v>
      </c>
      <c r="X347">
        <v>19.75</v>
      </c>
      <c r="Y347" s="25" t="s">
        <v>8738</v>
      </c>
      <c r="Z347" t="str">
        <f t="shared" si="37"/>
        <v>menor a 200</v>
      </c>
    </row>
    <row r="348" spans="1:26">
      <c r="A348">
        <v>2022</v>
      </c>
      <c r="B348" t="s">
        <v>8374</v>
      </c>
      <c r="C348" t="str">
        <f t="shared" si="38"/>
        <v>Marzo</v>
      </c>
      <c r="D348">
        <f t="shared" si="33"/>
        <v>3</v>
      </c>
      <c r="E348" t="s">
        <v>8419</v>
      </c>
      <c r="F348" t="s">
        <v>1</v>
      </c>
      <c r="G348" t="s">
        <v>7879</v>
      </c>
      <c r="H348" t="s">
        <v>7883</v>
      </c>
      <c r="I348" t="s">
        <v>7884</v>
      </c>
      <c r="J348">
        <v>816</v>
      </c>
      <c r="K348">
        <v>816</v>
      </c>
      <c r="L348">
        <v>816</v>
      </c>
      <c r="M348">
        <v>816</v>
      </c>
      <c r="O348">
        <v>0</v>
      </c>
      <c r="P348">
        <v>0</v>
      </c>
      <c r="Q348">
        <v>0</v>
      </c>
      <c r="R348">
        <v>28.45</v>
      </c>
      <c r="S348" s="71">
        <f t="shared" si="34"/>
        <v>25.18</v>
      </c>
      <c r="T348">
        <f t="shared" si="35"/>
        <v>3.27</v>
      </c>
      <c r="U348" s="71">
        <f t="shared" si="36"/>
        <v>28.45</v>
      </c>
      <c r="V348">
        <v>0</v>
      </c>
      <c r="W348">
        <v>0</v>
      </c>
      <c r="X348">
        <v>28.45</v>
      </c>
      <c r="Y348" s="25" t="s">
        <v>8738</v>
      </c>
      <c r="Z348" t="str">
        <f t="shared" si="37"/>
        <v>menor a 200</v>
      </c>
    </row>
    <row r="349" spans="1:26">
      <c r="A349">
        <v>2022</v>
      </c>
      <c r="B349" t="s">
        <v>8374</v>
      </c>
      <c r="C349" t="str">
        <f t="shared" si="38"/>
        <v>Marzo</v>
      </c>
      <c r="D349">
        <f t="shared" si="33"/>
        <v>3</v>
      </c>
      <c r="E349" t="s">
        <v>8419</v>
      </c>
      <c r="F349" t="s">
        <v>1</v>
      </c>
      <c r="G349" t="s">
        <v>7879</v>
      </c>
      <c r="H349" t="s">
        <v>7883</v>
      </c>
      <c r="I349" t="s">
        <v>7884</v>
      </c>
      <c r="J349">
        <v>818</v>
      </c>
      <c r="K349">
        <v>818</v>
      </c>
      <c r="L349">
        <v>818</v>
      </c>
      <c r="M349">
        <v>818</v>
      </c>
      <c r="O349">
        <v>0</v>
      </c>
      <c r="P349">
        <v>0</v>
      </c>
      <c r="Q349">
        <v>0</v>
      </c>
      <c r="R349">
        <v>100.7</v>
      </c>
      <c r="S349" s="71">
        <f t="shared" si="34"/>
        <v>89.12</v>
      </c>
      <c r="T349">
        <f t="shared" si="35"/>
        <v>11.59</v>
      </c>
      <c r="U349" s="71">
        <f t="shared" si="36"/>
        <v>100.71</v>
      </c>
      <c r="V349">
        <v>0</v>
      </c>
      <c r="W349">
        <v>0</v>
      </c>
      <c r="X349">
        <v>100.7</v>
      </c>
      <c r="Y349" s="25" t="s">
        <v>8738</v>
      </c>
      <c r="Z349" t="str">
        <f t="shared" si="37"/>
        <v>menor a 200</v>
      </c>
    </row>
    <row r="350" spans="1:26">
      <c r="A350">
        <v>2022</v>
      </c>
      <c r="B350" t="s">
        <v>8374</v>
      </c>
      <c r="C350" t="str">
        <f t="shared" si="38"/>
        <v>Marzo</v>
      </c>
      <c r="D350">
        <f t="shared" si="33"/>
        <v>3</v>
      </c>
      <c r="E350" t="s">
        <v>8419</v>
      </c>
      <c r="F350" t="s">
        <v>1</v>
      </c>
      <c r="G350" t="s">
        <v>7879</v>
      </c>
      <c r="H350" t="s">
        <v>7883</v>
      </c>
      <c r="I350" t="s">
        <v>7884</v>
      </c>
      <c r="J350">
        <v>819</v>
      </c>
      <c r="K350">
        <v>819</v>
      </c>
      <c r="L350">
        <v>819</v>
      </c>
      <c r="M350">
        <v>819</v>
      </c>
      <c r="O350">
        <v>0</v>
      </c>
      <c r="P350">
        <v>0</v>
      </c>
      <c r="Q350">
        <v>0</v>
      </c>
      <c r="R350">
        <v>20.45</v>
      </c>
      <c r="S350" s="71">
        <f t="shared" si="34"/>
        <v>18.100000000000001</v>
      </c>
      <c r="T350">
        <f t="shared" si="35"/>
        <v>2.35</v>
      </c>
      <c r="U350" s="71">
        <f t="shared" si="36"/>
        <v>20.45</v>
      </c>
      <c r="V350">
        <v>0</v>
      </c>
      <c r="W350">
        <v>0</v>
      </c>
      <c r="X350">
        <v>20.45</v>
      </c>
      <c r="Y350" s="25" t="s">
        <v>8738</v>
      </c>
      <c r="Z350" t="str">
        <f t="shared" si="37"/>
        <v>menor a 200</v>
      </c>
    </row>
    <row r="351" spans="1:26">
      <c r="A351">
        <v>2022</v>
      </c>
      <c r="B351" t="s">
        <v>8374</v>
      </c>
      <c r="C351" t="str">
        <f t="shared" si="38"/>
        <v>Marzo</v>
      </c>
      <c r="D351">
        <f t="shared" si="33"/>
        <v>3</v>
      </c>
      <c r="E351" t="s">
        <v>8419</v>
      </c>
      <c r="F351" t="s">
        <v>1</v>
      </c>
      <c r="G351" t="s">
        <v>7879</v>
      </c>
      <c r="H351" t="s">
        <v>7883</v>
      </c>
      <c r="I351" t="s">
        <v>7884</v>
      </c>
      <c r="J351">
        <v>820</v>
      </c>
      <c r="K351">
        <v>820</v>
      </c>
      <c r="L351">
        <v>820</v>
      </c>
      <c r="M351">
        <v>820</v>
      </c>
      <c r="O351">
        <v>0</v>
      </c>
      <c r="P351">
        <v>0</v>
      </c>
      <c r="Q351">
        <v>0</v>
      </c>
      <c r="R351">
        <v>53.58</v>
      </c>
      <c r="S351" s="71">
        <f t="shared" si="34"/>
        <v>47.42</v>
      </c>
      <c r="T351">
        <f t="shared" si="35"/>
        <v>6.16</v>
      </c>
      <c r="U351" s="71">
        <f t="shared" si="36"/>
        <v>53.58</v>
      </c>
      <c r="V351">
        <v>0</v>
      </c>
      <c r="W351">
        <v>0</v>
      </c>
      <c r="X351">
        <v>53.58</v>
      </c>
      <c r="Y351" s="25" t="s">
        <v>8738</v>
      </c>
      <c r="Z351" t="str">
        <f t="shared" si="37"/>
        <v>menor a 200</v>
      </c>
    </row>
    <row r="352" spans="1:26">
      <c r="A352">
        <v>2022</v>
      </c>
      <c r="B352" t="s">
        <v>8374</v>
      </c>
      <c r="C352" t="str">
        <f t="shared" si="38"/>
        <v>Marzo</v>
      </c>
      <c r="D352">
        <f t="shared" si="33"/>
        <v>3</v>
      </c>
      <c r="E352" t="s">
        <v>8419</v>
      </c>
      <c r="F352" t="s">
        <v>1</v>
      </c>
      <c r="G352" t="s">
        <v>7879</v>
      </c>
      <c r="H352" t="s">
        <v>7883</v>
      </c>
      <c r="I352" t="s">
        <v>7884</v>
      </c>
      <c r="J352">
        <v>821</v>
      </c>
      <c r="K352">
        <v>821</v>
      </c>
      <c r="L352">
        <v>821</v>
      </c>
      <c r="M352">
        <v>821</v>
      </c>
      <c r="O352">
        <v>0</v>
      </c>
      <c r="P352">
        <v>0</v>
      </c>
      <c r="Q352">
        <v>0</v>
      </c>
      <c r="R352">
        <v>62.85</v>
      </c>
      <c r="S352" s="71">
        <f t="shared" si="34"/>
        <v>55.62</v>
      </c>
      <c r="T352">
        <f t="shared" si="35"/>
        <v>7.23</v>
      </c>
      <c r="U352" s="71">
        <f t="shared" si="36"/>
        <v>62.85</v>
      </c>
      <c r="V352">
        <v>0</v>
      </c>
      <c r="W352">
        <v>0</v>
      </c>
      <c r="X352">
        <v>62.85</v>
      </c>
      <c r="Y352" s="25" t="s">
        <v>8738</v>
      </c>
      <c r="Z352" t="str">
        <f t="shared" si="37"/>
        <v>menor a 200</v>
      </c>
    </row>
    <row r="353" spans="1:26">
      <c r="A353">
        <v>2022</v>
      </c>
      <c r="B353" t="s">
        <v>8374</v>
      </c>
      <c r="C353" t="str">
        <f t="shared" si="38"/>
        <v>Marzo</v>
      </c>
      <c r="D353">
        <f t="shared" si="33"/>
        <v>3</v>
      </c>
      <c r="E353" t="s">
        <v>8419</v>
      </c>
      <c r="F353" t="s">
        <v>1</v>
      </c>
      <c r="G353" t="s">
        <v>7879</v>
      </c>
      <c r="H353" t="s">
        <v>7883</v>
      </c>
      <c r="I353" t="s">
        <v>7884</v>
      </c>
      <c r="J353">
        <v>822</v>
      </c>
      <c r="K353">
        <v>822</v>
      </c>
      <c r="L353">
        <v>822</v>
      </c>
      <c r="M353">
        <v>822</v>
      </c>
      <c r="O353">
        <v>0</v>
      </c>
      <c r="P353">
        <v>0</v>
      </c>
      <c r="Q353">
        <v>0</v>
      </c>
      <c r="R353">
        <v>56.8</v>
      </c>
      <c r="S353" s="71">
        <f t="shared" si="34"/>
        <v>50.27</v>
      </c>
      <c r="T353">
        <f t="shared" si="35"/>
        <v>6.54</v>
      </c>
      <c r="U353" s="71">
        <f t="shared" si="36"/>
        <v>56.81</v>
      </c>
      <c r="V353">
        <v>0</v>
      </c>
      <c r="W353">
        <v>0</v>
      </c>
      <c r="X353">
        <v>56.8</v>
      </c>
      <c r="Y353" s="25" t="s">
        <v>8738</v>
      </c>
      <c r="Z353" t="str">
        <f t="shared" si="37"/>
        <v>menor a 200</v>
      </c>
    </row>
    <row r="354" spans="1:26">
      <c r="A354">
        <v>2022</v>
      </c>
      <c r="B354" t="s">
        <v>8374</v>
      </c>
      <c r="C354" t="str">
        <f t="shared" si="38"/>
        <v>Marzo</v>
      </c>
      <c r="D354">
        <f t="shared" si="33"/>
        <v>3</v>
      </c>
      <c r="E354" t="s">
        <v>8419</v>
      </c>
      <c r="F354" t="s">
        <v>1</v>
      </c>
      <c r="G354" t="s">
        <v>7879</v>
      </c>
      <c r="H354" t="s">
        <v>7883</v>
      </c>
      <c r="I354" t="s">
        <v>7884</v>
      </c>
      <c r="J354">
        <v>823</v>
      </c>
      <c r="K354">
        <v>823</v>
      </c>
      <c r="L354">
        <v>823</v>
      </c>
      <c r="M354">
        <v>823</v>
      </c>
      <c r="O354">
        <v>0</v>
      </c>
      <c r="P354">
        <v>0</v>
      </c>
      <c r="Q354">
        <v>0</v>
      </c>
      <c r="R354">
        <v>68.53</v>
      </c>
      <c r="S354" s="71">
        <f t="shared" si="34"/>
        <v>60.65</v>
      </c>
      <c r="T354">
        <f t="shared" si="35"/>
        <v>7.88</v>
      </c>
      <c r="U354" s="71">
        <f t="shared" si="36"/>
        <v>68.53</v>
      </c>
      <c r="V354">
        <v>0</v>
      </c>
      <c r="W354">
        <v>0</v>
      </c>
      <c r="X354">
        <v>68.53</v>
      </c>
      <c r="Y354" s="25" t="s">
        <v>8738</v>
      </c>
      <c r="Z354" t="str">
        <f t="shared" si="37"/>
        <v>menor a 200</v>
      </c>
    </row>
    <row r="355" spans="1:26">
      <c r="A355">
        <v>2022</v>
      </c>
      <c r="B355" t="s">
        <v>8374</v>
      </c>
      <c r="C355" t="str">
        <f t="shared" si="38"/>
        <v>Marzo</v>
      </c>
      <c r="D355">
        <f t="shared" si="33"/>
        <v>3</v>
      </c>
      <c r="E355" t="s">
        <v>8419</v>
      </c>
      <c r="F355" t="s">
        <v>1</v>
      </c>
      <c r="G355" t="s">
        <v>7879</v>
      </c>
      <c r="H355" t="s">
        <v>7883</v>
      </c>
      <c r="I355" t="s">
        <v>7884</v>
      </c>
      <c r="J355">
        <v>824</v>
      </c>
      <c r="K355">
        <v>824</v>
      </c>
      <c r="L355">
        <v>824</v>
      </c>
      <c r="M355">
        <v>824</v>
      </c>
      <c r="O355">
        <v>0</v>
      </c>
      <c r="P355">
        <v>0</v>
      </c>
      <c r="Q355">
        <v>0</v>
      </c>
      <c r="R355">
        <v>14.98</v>
      </c>
      <c r="S355" s="71">
        <f t="shared" si="34"/>
        <v>13.26</v>
      </c>
      <c r="T355">
        <f t="shared" si="35"/>
        <v>1.72</v>
      </c>
      <c r="U355" s="71">
        <f t="shared" si="36"/>
        <v>14.98</v>
      </c>
      <c r="V355">
        <v>0</v>
      </c>
      <c r="W355">
        <v>0</v>
      </c>
      <c r="X355">
        <v>14.98</v>
      </c>
      <c r="Y355" s="25" t="s">
        <v>8738</v>
      </c>
      <c r="Z355" t="str">
        <f t="shared" si="37"/>
        <v>menor a 200</v>
      </c>
    </row>
    <row r="356" spans="1:26">
      <c r="A356">
        <v>2022</v>
      </c>
      <c r="B356" t="s">
        <v>8374</v>
      </c>
      <c r="C356" t="str">
        <f t="shared" si="38"/>
        <v>Marzo</v>
      </c>
      <c r="D356">
        <f t="shared" si="33"/>
        <v>3</v>
      </c>
      <c r="E356" t="s">
        <v>8405</v>
      </c>
      <c r="F356" t="s">
        <v>1</v>
      </c>
      <c r="G356" t="s">
        <v>7879</v>
      </c>
      <c r="H356" t="s">
        <v>7883</v>
      </c>
      <c r="I356" t="s">
        <v>7884</v>
      </c>
      <c r="J356">
        <v>825</v>
      </c>
      <c r="K356">
        <v>825</v>
      </c>
      <c r="L356">
        <v>825</v>
      </c>
      <c r="M356">
        <v>825</v>
      </c>
      <c r="O356">
        <v>0</v>
      </c>
      <c r="P356">
        <v>0</v>
      </c>
      <c r="Q356">
        <v>0</v>
      </c>
      <c r="R356">
        <v>30.62</v>
      </c>
      <c r="S356" s="71">
        <f t="shared" si="34"/>
        <v>27.1</v>
      </c>
      <c r="T356">
        <f t="shared" si="35"/>
        <v>3.52</v>
      </c>
      <c r="U356" s="71">
        <f t="shared" si="36"/>
        <v>30.62</v>
      </c>
      <c r="V356">
        <v>0</v>
      </c>
      <c r="W356">
        <v>0</v>
      </c>
      <c r="X356">
        <v>30.62</v>
      </c>
      <c r="Y356" s="25" t="s">
        <v>8738</v>
      </c>
      <c r="Z356" t="str">
        <f t="shared" si="37"/>
        <v>menor a 200</v>
      </c>
    </row>
    <row r="357" spans="1:26">
      <c r="A357">
        <v>2022</v>
      </c>
      <c r="B357" t="s">
        <v>8374</v>
      </c>
      <c r="C357" t="str">
        <f t="shared" si="38"/>
        <v>Marzo</v>
      </c>
      <c r="D357">
        <f t="shared" si="33"/>
        <v>3</v>
      </c>
      <c r="E357" t="s">
        <v>8401</v>
      </c>
      <c r="F357" t="s">
        <v>1</v>
      </c>
      <c r="G357" t="s">
        <v>7879</v>
      </c>
      <c r="H357" t="s">
        <v>7883</v>
      </c>
      <c r="I357" t="s">
        <v>7884</v>
      </c>
      <c r="J357">
        <v>826</v>
      </c>
      <c r="K357">
        <v>826</v>
      </c>
      <c r="L357">
        <v>826</v>
      </c>
      <c r="M357">
        <v>826</v>
      </c>
      <c r="O357">
        <v>0</v>
      </c>
      <c r="P357">
        <v>0</v>
      </c>
      <c r="Q357">
        <v>0</v>
      </c>
      <c r="R357">
        <v>20.95</v>
      </c>
      <c r="S357" s="71">
        <f t="shared" si="34"/>
        <v>18.54</v>
      </c>
      <c r="T357">
        <f t="shared" si="35"/>
        <v>2.41</v>
      </c>
      <c r="U357" s="71">
        <f t="shared" si="36"/>
        <v>20.95</v>
      </c>
      <c r="V357">
        <v>0</v>
      </c>
      <c r="W357">
        <v>0</v>
      </c>
      <c r="X357">
        <v>20.95</v>
      </c>
      <c r="Y357" s="25" t="s">
        <v>8738</v>
      </c>
      <c r="Z357" t="str">
        <f t="shared" si="37"/>
        <v>menor a 200</v>
      </c>
    </row>
    <row r="358" spans="1:26">
      <c r="A358">
        <v>2022</v>
      </c>
      <c r="B358" t="s">
        <v>8374</v>
      </c>
      <c r="C358" t="str">
        <f t="shared" si="38"/>
        <v>Marzo</v>
      </c>
      <c r="D358">
        <f t="shared" si="33"/>
        <v>3</v>
      </c>
      <c r="E358" t="s">
        <v>8401</v>
      </c>
      <c r="F358" t="s">
        <v>1</v>
      </c>
      <c r="G358" t="s">
        <v>7879</v>
      </c>
      <c r="H358" t="s">
        <v>7883</v>
      </c>
      <c r="I358" t="s">
        <v>7884</v>
      </c>
      <c r="J358">
        <v>827</v>
      </c>
      <c r="K358">
        <v>827</v>
      </c>
      <c r="L358">
        <v>827</v>
      </c>
      <c r="M358">
        <v>827</v>
      </c>
      <c r="O358">
        <v>0</v>
      </c>
      <c r="P358">
        <v>0</v>
      </c>
      <c r="Q358">
        <v>0</v>
      </c>
      <c r="R358">
        <v>8.3699999999999992</v>
      </c>
      <c r="S358" s="71">
        <f t="shared" si="34"/>
        <v>7.41</v>
      </c>
      <c r="T358">
        <f t="shared" si="35"/>
        <v>0.96</v>
      </c>
      <c r="U358" s="71">
        <f t="shared" si="36"/>
        <v>8.3699999999999992</v>
      </c>
      <c r="V358">
        <v>0</v>
      </c>
      <c r="W358">
        <v>0</v>
      </c>
      <c r="X358">
        <v>8.3699999999999992</v>
      </c>
      <c r="Y358" s="25" t="s">
        <v>8738</v>
      </c>
      <c r="Z358" t="str">
        <f t="shared" si="37"/>
        <v>menor a 200</v>
      </c>
    </row>
    <row r="359" spans="1:26">
      <c r="A359">
        <v>2022</v>
      </c>
      <c r="B359" t="s">
        <v>8374</v>
      </c>
      <c r="C359" t="str">
        <f t="shared" si="38"/>
        <v>Marzo</v>
      </c>
      <c r="D359">
        <f t="shared" si="33"/>
        <v>3</v>
      </c>
      <c r="E359" t="s">
        <v>8401</v>
      </c>
      <c r="F359" t="s">
        <v>1</v>
      </c>
      <c r="G359" t="s">
        <v>7879</v>
      </c>
      <c r="H359" t="s">
        <v>7883</v>
      </c>
      <c r="I359" t="s">
        <v>7884</v>
      </c>
      <c r="J359">
        <v>828</v>
      </c>
      <c r="K359">
        <v>828</v>
      </c>
      <c r="L359">
        <v>828</v>
      </c>
      <c r="M359">
        <v>828</v>
      </c>
      <c r="O359">
        <v>0</v>
      </c>
      <c r="P359">
        <v>0</v>
      </c>
      <c r="Q359">
        <v>0</v>
      </c>
      <c r="R359">
        <v>25.25</v>
      </c>
      <c r="S359" s="71">
        <f t="shared" si="34"/>
        <v>22.35</v>
      </c>
      <c r="T359">
        <f t="shared" si="35"/>
        <v>2.91</v>
      </c>
      <c r="U359" s="71">
        <f t="shared" si="36"/>
        <v>25.26</v>
      </c>
      <c r="V359">
        <v>0</v>
      </c>
      <c r="W359">
        <v>0</v>
      </c>
      <c r="X359">
        <v>25.25</v>
      </c>
      <c r="Y359" s="25" t="s">
        <v>8738</v>
      </c>
      <c r="Z359" t="str">
        <f t="shared" si="37"/>
        <v>menor a 200</v>
      </c>
    </row>
    <row r="360" spans="1:26">
      <c r="A360">
        <v>2022</v>
      </c>
      <c r="B360" t="s">
        <v>8374</v>
      </c>
      <c r="C360" t="str">
        <f t="shared" si="38"/>
        <v>Marzo</v>
      </c>
      <c r="D360">
        <f t="shared" si="33"/>
        <v>3</v>
      </c>
      <c r="E360" t="s">
        <v>8393</v>
      </c>
      <c r="F360" t="s">
        <v>1</v>
      </c>
      <c r="G360" t="s">
        <v>7879</v>
      </c>
      <c r="H360" t="s">
        <v>7883</v>
      </c>
      <c r="I360" t="s">
        <v>7884</v>
      </c>
      <c r="J360">
        <v>829</v>
      </c>
      <c r="K360">
        <v>829</v>
      </c>
      <c r="L360">
        <v>829</v>
      </c>
      <c r="M360">
        <v>829</v>
      </c>
      <c r="O360">
        <v>0</v>
      </c>
      <c r="P360">
        <v>0</v>
      </c>
      <c r="Q360">
        <v>0</v>
      </c>
      <c r="R360">
        <v>11.87</v>
      </c>
      <c r="S360" s="71">
        <f t="shared" si="34"/>
        <v>10.5</v>
      </c>
      <c r="T360">
        <f t="shared" si="35"/>
        <v>1.37</v>
      </c>
      <c r="U360" s="71">
        <f t="shared" si="36"/>
        <v>11.87</v>
      </c>
      <c r="V360">
        <v>0</v>
      </c>
      <c r="W360">
        <v>0</v>
      </c>
      <c r="X360">
        <v>11.87</v>
      </c>
      <c r="Y360" s="25" t="s">
        <v>8738</v>
      </c>
      <c r="Z360" t="str">
        <f t="shared" si="37"/>
        <v>menor a 200</v>
      </c>
    </row>
    <row r="361" spans="1:26">
      <c r="A361">
        <v>2022</v>
      </c>
      <c r="B361" t="s">
        <v>8374</v>
      </c>
      <c r="C361" t="str">
        <f t="shared" si="38"/>
        <v>Marzo</v>
      </c>
      <c r="D361">
        <f t="shared" si="33"/>
        <v>3</v>
      </c>
      <c r="E361" t="s">
        <v>8390</v>
      </c>
      <c r="F361" t="s">
        <v>1</v>
      </c>
      <c r="G361" t="s">
        <v>7879</v>
      </c>
      <c r="H361" t="s">
        <v>7883</v>
      </c>
      <c r="I361" t="s">
        <v>7884</v>
      </c>
      <c r="J361">
        <v>831</v>
      </c>
      <c r="K361">
        <v>831</v>
      </c>
      <c r="L361">
        <v>831</v>
      </c>
      <c r="M361">
        <v>831</v>
      </c>
      <c r="O361">
        <v>0</v>
      </c>
      <c r="P361">
        <v>0</v>
      </c>
      <c r="Q361">
        <v>0</v>
      </c>
      <c r="R361">
        <v>23.04</v>
      </c>
      <c r="S361" s="71">
        <f t="shared" si="34"/>
        <v>20.39</v>
      </c>
      <c r="T361">
        <f t="shared" si="35"/>
        <v>2.65</v>
      </c>
      <c r="U361" s="71">
        <f t="shared" si="36"/>
        <v>23.04</v>
      </c>
      <c r="V361">
        <v>0</v>
      </c>
      <c r="W361">
        <v>0</v>
      </c>
      <c r="X361">
        <v>23.04</v>
      </c>
      <c r="Y361" s="25" t="s">
        <v>8738</v>
      </c>
      <c r="Z361" t="str">
        <f t="shared" si="37"/>
        <v>menor a 200</v>
      </c>
    </row>
    <row r="362" spans="1:26">
      <c r="A362">
        <v>2022</v>
      </c>
      <c r="B362" t="s">
        <v>8374</v>
      </c>
      <c r="C362" t="str">
        <f t="shared" si="38"/>
        <v>Marzo</v>
      </c>
      <c r="D362">
        <f t="shared" si="33"/>
        <v>3</v>
      </c>
      <c r="E362" t="s">
        <v>8487</v>
      </c>
      <c r="F362" t="s">
        <v>1</v>
      </c>
      <c r="G362" t="s">
        <v>7879</v>
      </c>
      <c r="H362" t="s">
        <v>7883</v>
      </c>
      <c r="I362" t="s">
        <v>7884</v>
      </c>
      <c r="J362">
        <v>832</v>
      </c>
      <c r="K362">
        <v>832</v>
      </c>
      <c r="L362">
        <v>832</v>
      </c>
      <c r="M362">
        <v>832</v>
      </c>
      <c r="O362">
        <v>0</v>
      </c>
      <c r="P362">
        <v>0</v>
      </c>
      <c r="Q362">
        <v>0</v>
      </c>
      <c r="R362">
        <v>34.81</v>
      </c>
      <c r="S362" s="71">
        <f t="shared" si="34"/>
        <v>30.81</v>
      </c>
      <c r="T362">
        <f t="shared" si="35"/>
        <v>4.01</v>
      </c>
      <c r="U362" s="71">
        <f t="shared" si="36"/>
        <v>34.82</v>
      </c>
      <c r="V362">
        <v>0</v>
      </c>
      <c r="W362">
        <v>0</v>
      </c>
      <c r="X362">
        <v>34.81</v>
      </c>
      <c r="Y362" s="25" t="s">
        <v>8738</v>
      </c>
      <c r="Z362" t="str">
        <f t="shared" si="37"/>
        <v>menor a 200</v>
      </c>
    </row>
    <row r="363" spans="1:26">
      <c r="A363">
        <v>2022</v>
      </c>
      <c r="B363" t="s">
        <v>8374</v>
      </c>
      <c r="C363" t="str">
        <f t="shared" ref="C363:C394" si="39">REPLACE(B363,2,4,"arzo")</f>
        <v>Marzo</v>
      </c>
      <c r="D363">
        <f t="shared" si="33"/>
        <v>3</v>
      </c>
      <c r="E363" t="s">
        <v>8487</v>
      </c>
      <c r="F363" t="s">
        <v>1</v>
      </c>
      <c r="G363" t="s">
        <v>7879</v>
      </c>
      <c r="H363" t="s">
        <v>7883</v>
      </c>
      <c r="I363" t="s">
        <v>7884</v>
      </c>
      <c r="J363">
        <v>833</v>
      </c>
      <c r="K363">
        <v>833</v>
      </c>
      <c r="L363">
        <v>833</v>
      </c>
      <c r="M363">
        <v>833</v>
      </c>
      <c r="O363">
        <v>0</v>
      </c>
      <c r="P363">
        <v>0</v>
      </c>
      <c r="Q363">
        <v>0</v>
      </c>
      <c r="R363">
        <v>7.15</v>
      </c>
      <c r="S363" s="71">
        <f t="shared" si="34"/>
        <v>6.33</v>
      </c>
      <c r="T363">
        <f t="shared" si="35"/>
        <v>0.82</v>
      </c>
      <c r="U363" s="71">
        <f t="shared" si="36"/>
        <v>7.15</v>
      </c>
      <c r="V363">
        <v>0</v>
      </c>
      <c r="W363">
        <v>0</v>
      </c>
      <c r="X363">
        <v>7.15</v>
      </c>
      <c r="Y363" s="25" t="s">
        <v>8738</v>
      </c>
      <c r="Z363" t="str">
        <f t="shared" si="37"/>
        <v>menor a 200</v>
      </c>
    </row>
    <row r="364" spans="1:26">
      <c r="A364">
        <v>2022</v>
      </c>
      <c r="B364" t="s">
        <v>8374</v>
      </c>
      <c r="C364" t="str">
        <f t="shared" si="39"/>
        <v>Marzo</v>
      </c>
      <c r="D364">
        <f t="shared" si="33"/>
        <v>3</v>
      </c>
      <c r="E364" t="s">
        <v>8487</v>
      </c>
      <c r="F364" t="s">
        <v>1</v>
      </c>
      <c r="G364" t="s">
        <v>7879</v>
      </c>
      <c r="H364" t="s">
        <v>7883</v>
      </c>
      <c r="I364" t="s">
        <v>7884</v>
      </c>
      <c r="J364">
        <v>691</v>
      </c>
      <c r="K364">
        <v>691</v>
      </c>
      <c r="L364">
        <v>691</v>
      </c>
      <c r="M364">
        <v>691</v>
      </c>
      <c r="O364">
        <v>0</v>
      </c>
      <c r="P364">
        <v>0</v>
      </c>
      <c r="Q364">
        <v>0</v>
      </c>
      <c r="R364">
        <v>31.65</v>
      </c>
      <c r="S364" s="71">
        <f t="shared" si="34"/>
        <v>28.01</v>
      </c>
      <c r="T364">
        <f t="shared" si="35"/>
        <v>3.64</v>
      </c>
      <c r="U364" s="71">
        <f t="shared" si="36"/>
        <v>31.65</v>
      </c>
      <c r="V364">
        <v>0</v>
      </c>
      <c r="W364">
        <v>0</v>
      </c>
      <c r="X364">
        <v>31.65</v>
      </c>
      <c r="Y364" s="25" t="s">
        <v>8738</v>
      </c>
      <c r="Z364" t="str">
        <f t="shared" si="37"/>
        <v>menor a 200</v>
      </c>
    </row>
    <row r="365" spans="1:26">
      <c r="A365">
        <v>2022</v>
      </c>
      <c r="B365" t="s">
        <v>8374</v>
      </c>
      <c r="C365" t="str">
        <f t="shared" si="39"/>
        <v>Marzo</v>
      </c>
      <c r="D365">
        <f t="shared" si="33"/>
        <v>3</v>
      </c>
      <c r="E365" t="s">
        <v>8487</v>
      </c>
      <c r="F365" t="s">
        <v>1</v>
      </c>
      <c r="G365" t="s">
        <v>7879</v>
      </c>
      <c r="H365" t="s">
        <v>7883</v>
      </c>
      <c r="I365" t="s">
        <v>7884</v>
      </c>
      <c r="J365">
        <v>692</v>
      </c>
      <c r="K365">
        <v>692</v>
      </c>
      <c r="L365">
        <v>692</v>
      </c>
      <c r="M365">
        <v>692</v>
      </c>
      <c r="O365">
        <v>0</v>
      </c>
      <c r="P365">
        <v>0</v>
      </c>
      <c r="Q365">
        <v>0</v>
      </c>
      <c r="R365">
        <v>12.86</v>
      </c>
      <c r="S365" s="71">
        <f t="shared" si="34"/>
        <v>11.38</v>
      </c>
      <c r="T365">
        <f t="shared" si="35"/>
        <v>1.48</v>
      </c>
      <c r="U365" s="71">
        <f t="shared" si="36"/>
        <v>12.86</v>
      </c>
      <c r="V365">
        <v>0</v>
      </c>
      <c r="W365">
        <v>0</v>
      </c>
      <c r="X365">
        <v>12.86</v>
      </c>
      <c r="Y365" s="25" t="s">
        <v>8738</v>
      </c>
      <c r="Z365" t="str">
        <f t="shared" si="37"/>
        <v>menor a 200</v>
      </c>
    </row>
    <row r="366" spans="1:26">
      <c r="A366">
        <v>2022</v>
      </c>
      <c r="B366" t="s">
        <v>8374</v>
      </c>
      <c r="C366" t="str">
        <f t="shared" si="39"/>
        <v>Marzo</v>
      </c>
      <c r="D366">
        <f t="shared" si="33"/>
        <v>3</v>
      </c>
      <c r="E366" t="s">
        <v>8487</v>
      </c>
      <c r="F366" t="s">
        <v>1</v>
      </c>
      <c r="G366" t="s">
        <v>7879</v>
      </c>
      <c r="H366" t="s">
        <v>7883</v>
      </c>
      <c r="I366" t="s">
        <v>7884</v>
      </c>
      <c r="J366">
        <v>693</v>
      </c>
      <c r="K366">
        <v>693</v>
      </c>
      <c r="L366">
        <v>693</v>
      </c>
      <c r="M366">
        <v>693</v>
      </c>
      <c r="O366">
        <v>0</v>
      </c>
      <c r="P366">
        <v>0</v>
      </c>
      <c r="Q366">
        <v>0</v>
      </c>
      <c r="R366">
        <v>15.93</v>
      </c>
      <c r="S366" s="71">
        <f t="shared" si="34"/>
        <v>14.1</v>
      </c>
      <c r="T366">
        <f t="shared" si="35"/>
        <v>1.83</v>
      </c>
      <c r="U366" s="71">
        <f t="shared" si="36"/>
        <v>15.93</v>
      </c>
      <c r="V366">
        <v>0</v>
      </c>
      <c r="W366">
        <v>0</v>
      </c>
      <c r="X366">
        <v>15.93</v>
      </c>
      <c r="Y366" s="25" t="s">
        <v>8738</v>
      </c>
      <c r="Z366" t="str">
        <f t="shared" si="37"/>
        <v>menor a 200</v>
      </c>
    </row>
    <row r="367" spans="1:26">
      <c r="A367">
        <v>2022</v>
      </c>
      <c r="B367" t="s">
        <v>8374</v>
      </c>
      <c r="C367" t="str">
        <f t="shared" si="39"/>
        <v>Marzo</v>
      </c>
      <c r="D367">
        <f t="shared" si="33"/>
        <v>3</v>
      </c>
      <c r="E367" t="s">
        <v>8385</v>
      </c>
      <c r="F367" t="s">
        <v>1</v>
      </c>
      <c r="G367" t="s">
        <v>7879</v>
      </c>
      <c r="H367" t="s">
        <v>7883</v>
      </c>
      <c r="I367" t="s">
        <v>7884</v>
      </c>
      <c r="J367">
        <v>694</v>
      </c>
      <c r="K367">
        <v>694</v>
      </c>
      <c r="L367">
        <v>694</v>
      </c>
      <c r="M367">
        <v>694</v>
      </c>
      <c r="O367">
        <v>0</v>
      </c>
      <c r="P367">
        <v>0</v>
      </c>
      <c r="Q367">
        <v>0</v>
      </c>
      <c r="R367">
        <v>8.06</v>
      </c>
      <c r="S367" s="71">
        <f t="shared" si="34"/>
        <v>7.13</v>
      </c>
      <c r="T367">
        <f t="shared" si="35"/>
        <v>0.93</v>
      </c>
      <c r="U367" s="71">
        <f t="shared" si="36"/>
        <v>8.06</v>
      </c>
      <c r="V367">
        <v>0</v>
      </c>
      <c r="W367">
        <v>0</v>
      </c>
      <c r="X367">
        <v>8.06</v>
      </c>
      <c r="Y367" s="25" t="s">
        <v>8738</v>
      </c>
      <c r="Z367" t="str">
        <f t="shared" si="37"/>
        <v>menor a 200</v>
      </c>
    </row>
    <row r="368" spans="1:26">
      <c r="A368">
        <v>2022</v>
      </c>
      <c r="B368" t="s">
        <v>8374</v>
      </c>
      <c r="C368" t="str">
        <f t="shared" si="39"/>
        <v>Marzo</v>
      </c>
      <c r="D368">
        <f t="shared" si="33"/>
        <v>3</v>
      </c>
      <c r="E368" t="s">
        <v>8385</v>
      </c>
      <c r="F368" t="s">
        <v>1</v>
      </c>
      <c r="G368" t="s">
        <v>7879</v>
      </c>
      <c r="H368" t="s">
        <v>7883</v>
      </c>
      <c r="I368" t="s">
        <v>7884</v>
      </c>
      <c r="J368">
        <v>695</v>
      </c>
      <c r="K368">
        <v>695</v>
      </c>
      <c r="L368">
        <v>695</v>
      </c>
      <c r="M368">
        <v>695</v>
      </c>
      <c r="O368">
        <v>0</v>
      </c>
      <c r="P368">
        <v>0</v>
      </c>
      <c r="Q368">
        <v>0</v>
      </c>
      <c r="R368">
        <v>91.12</v>
      </c>
      <c r="S368" s="71">
        <f t="shared" si="34"/>
        <v>80.64</v>
      </c>
      <c r="T368">
        <f t="shared" si="35"/>
        <v>10.48</v>
      </c>
      <c r="U368" s="71">
        <f t="shared" si="36"/>
        <v>91.12</v>
      </c>
      <c r="V368">
        <v>0</v>
      </c>
      <c r="W368">
        <v>0</v>
      </c>
      <c r="X368">
        <v>91.12</v>
      </c>
      <c r="Y368" s="25" t="s">
        <v>8738</v>
      </c>
      <c r="Z368" t="str">
        <f t="shared" si="37"/>
        <v>menor a 200</v>
      </c>
    </row>
    <row r="369" spans="1:26">
      <c r="A369">
        <v>2022</v>
      </c>
      <c r="B369" t="s">
        <v>8374</v>
      </c>
      <c r="C369" t="str">
        <f t="shared" si="39"/>
        <v>Marzo</v>
      </c>
      <c r="D369">
        <f t="shared" si="33"/>
        <v>3</v>
      </c>
      <c r="E369" t="s">
        <v>8385</v>
      </c>
      <c r="F369" t="s">
        <v>1</v>
      </c>
      <c r="G369" t="s">
        <v>7879</v>
      </c>
      <c r="H369" t="s">
        <v>7883</v>
      </c>
      <c r="I369" t="s">
        <v>7884</v>
      </c>
      <c r="J369">
        <v>696</v>
      </c>
      <c r="K369">
        <v>696</v>
      </c>
      <c r="L369">
        <v>696</v>
      </c>
      <c r="M369">
        <v>696</v>
      </c>
      <c r="O369">
        <v>0</v>
      </c>
      <c r="P369">
        <v>0</v>
      </c>
      <c r="Q369">
        <v>0</v>
      </c>
      <c r="R369">
        <v>14.9</v>
      </c>
      <c r="S369" s="71">
        <f t="shared" si="34"/>
        <v>13.19</v>
      </c>
      <c r="T369">
        <f t="shared" si="35"/>
        <v>1.71</v>
      </c>
      <c r="U369" s="71">
        <f t="shared" si="36"/>
        <v>14.9</v>
      </c>
      <c r="V369">
        <v>0</v>
      </c>
      <c r="W369">
        <v>0</v>
      </c>
      <c r="X369">
        <v>14.9</v>
      </c>
      <c r="Y369" s="25" t="s">
        <v>8738</v>
      </c>
      <c r="Z369" t="str">
        <f t="shared" si="37"/>
        <v>menor a 200</v>
      </c>
    </row>
    <row r="370" spans="1:26">
      <c r="A370">
        <v>2022</v>
      </c>
      <c r="B370" t="s">
        <v>8374</v>
      </c>
      <c r="C370" t="str">
        <f t="shared" si="39"/>
        <v>Marzo</v>
      </c>
      <c r="D370">
        <f t="shared" si="33"/>
        <v>3</v>
      </c>
      <c r="E370" t="s">
        <v>8379</v>
      </c>
      <c r="F370" t="s">
        <v>1</v>
      </c>
      <c r="G370" t="s">
        <v>7879</v>
      </c>
      <c r="H370" t="s">
        <v>7883</v>
      </c>
      <c r="I370" t="s">
        <v>7884</v>
      </c>
      <c r="J370">
        <v>697</v>
      </c>
      <c r="K370">
        <v>697</v>
      </c>
      <c r="L370">
        <v>697</v>
      </c>
      <c r="M370">
        <v>697</v>
      </c>
      <c r="O370">
        <v>0</v>
      </c>
      <c r="P370">
        <v>0</v>
      </c>
      <c r="Q370">
        <v>0</v>
      </c>
      <c r="R370">
        <v>28.5</v>
      </c>
      <c r="S370" s="71">
        <f t="shared" si="34"/>
        <v>25.22</v>
      </c>
      <c r="T370">
        <f t="shared" si="35"/>
        <v>3.28</v>
      </c>
      <c r="U370" s="71">
        <f t="shared" si="36"/>
        <v>28.5</v>
      </c>
      <c r="V370">
        <v>0</v>
      </c>
      <c r="W370">
        <v>0</v>
      </c>
      <c r="X370">
        <v>28.5</v>
      </c>
      <c r="Y370" s="25" t="s">
        <v>8738</v>
      </c>
      <c r="Z370" t="str">
        <f t="shared" si="37"/>
        <v>menor a 200</v>
      </c>
    </row>
    <row r="371" spans="1:26">
      <c r="A371">
        <v>2022</v>
      </c>
      <c r="B371" t="s">
        <v>8374</v>
      </c>
      <c r="C371" t="str">
        <f t="shared" si="39"/>
        <v>Marzo</v>
      </c>
      <c r="D371">
        <f t="shared" si="33"/>
        <v>3</v>
      </c>
      <c r="E371" t="s">
        <v>8379</v>
      </c>
      <c r="F371" t="s">
        <v>1</v>
      </c>
      <c r="G371" t="s">
        <v>7879</v>
      </c>
      <c r="H371" t="s">
        <v>7883</v>
      </c>
      <c r="I371" t="s">
        <v>7884</v>
      </c>
      <c r="J371">
        <v>698</v>
      </c>
      <c r="K371">
        <v>698</v>
      </c>
      <c r="L371">
        <v>698</v>
      </c>
      <c r="M371">
        <v>698</v>
      </c>
      <c r="O371">
        <v>0</v>
      </c>
      <c r="P371">
        <v>0</v>
      </c>
      <c r="Q371">
        <v>0</v>
      </c>
      <c r="R371">
        <v>766.92</v>
      </c>
      <c r="S371" s="71">
        <f t="shared" si="34"/>
        <v>678.69</v>
      </c>
      <c r="T371">
        <f t="shared" si="35"/>
        <v>88.23</v>
      </c>
      <c r="U371" s="71">
        <f t="shared" si="36"/>
        <v>766.92</v>
      </c>
      <c r="V371">
        <v>0</v>
      </c>
      <c r="W371">
        <v>0</v>
      </c>
      <c r="X371">
        <v>766.92</v>
      </c>
      <c r="Y371" s="25" t="s">
        <v>8738</v>
      </c>
      <c r="Z371" t="str">
        <f t="shared" si="37"/>
        <v>mayor a 200</v>
      </c>
    </row>
    <row r="372" spans="1:26">
      <c r="A372">
        <v>2022</v>
      </c>
      <c r="B372" t="s">
        <v>8374</v>
      </c>
      <c r="C372" t="str">
        <f t="shared" si="39"/>
        <v>Marzo</v>
      </c>
      <c r="D372">
        <f t="shared" si="33"/>
        <v>3</v>
      </c>
      <c r="E372" t="s">
        <v>8379</v>
      </c>
      <c r="F372" t="s">
        <v>1</v>
      </c>
      <c r="G372" t="s">
        <v>7879</v>
      </c>
      <c r="H372" t="s">
        <v>7883</v>
      </c>
      <c r="I372" t="s">
        <v>7884</v>
      </c>
      <c r="J372">
        <v>699</v>
      </c>
      <c r="K372">
        <v>699</v>
      </c>
      <c r="L372">
        <v>699</v>
      </c>
      <c r="M372">
        <v>699</v>
      </c>
      <c r="O372">
        <v>0</v>
      </c>
      <c r="P372">
        <v>0</v>
      </c>
      <c r="Q372">
        <v>0</v>
      </c>
      <c r="R372">
        <v>21.97</v>
      </c>
      <c r="S372" s="71">
        <f t="shared" si="34"/>
        <v>19.440000000000001</v>
      </c>
      <c r="T372">
        <f t="shared" si="35"/>
        <v>2.5299999999999998</v>
      </c>
      <c r="U372" s="71">
        <f t="shared" si="36"/>
        <v>21.97</v>
      </c>
      <c r="V372">
        <v>0</v>
      </c>
      <c r="W372">
        <v>0</v>
      </c>
      <c r="X372">
        <v>21.97</v>
      </c>
      <c r="Y372" s="25" t="s">
        <v>8738</v>
      </c>
      <c r="Z372" t="str">
        <f t="shared" si="37"/>
        <v>menor a 200</v>
      </c>
    </row>
    <row r="373" spans="1:26">
      <c r="A373">
        <v>2022</v>
      </c>
      <c r="B373" t="s">
        <v>8374</v>
      </c>
      <c r="C373" t="str">
        <f t="shared" si="39"/>
        <v>Marzo</v>
      </c>
      <c r="D373">
        <f t="shared" si="33"/>
        <v>3</v>
      </c>
      <c r="E373" t="s">
        <v>8468</v>
      </c>
      <c r="F373" t="s">
        <v>1</v>
      </c>
      <c r="G373" t="s">
        <v>7879</v>
      </c>
      <c r="H373" t="s">
        <v>7883</v>
      </c>
      <c r="I373" t="s">
        <v>7884</v>
      </c>
      <c r="J373">
        <v>700</v>
      </c>
      <c r="K373">
        <v>700</v>
      </c>
      <c r="L373">
        <v>700</v>
      </c>
      <c r="M373">
        <v>700</v>
      </c>
      <c r="O373">
        <v>0</v>
      </c>
      <c r="P373">
        <v>0</v>
      </c>
      <c r="Q373">
        <v>0</v>
      </c>
      <c r="R373">
        <v>8.5</v>
      </c>
      <c r="S373" s="71">
        <f t="shared" si="34"/>
        <v>7.52</v>
      </c>
      <c r="T373">
        <f t="shared" si="35"/>
        <v>0.98</v>
      </c>
      <c r="U373" s="71">
        <f t="shared" si="36"/>
        <v>8.5</v>
      </c>
      <c r="V373">
        <v>0</v>
      </c>
      <c r="W373">
        <v>0</v>
      </c>
      <c r="X373">
        <v>8.5</v>
      </c>
      <c r="Y373" s="25" t="s">
        <v>8738</v>
      </c>
      <c r="Z373" t="str">
        <f t="shared" si="37"/>
        <v>menor a 200</v>
      </c>
    </row>
    <row r="374" spans="1:26">
      <c r="A374">
        <v>2022</v>
      </c>
      <c r="B374" t="s">
        <v>8374</v>
      </c>
      <c r="C374" t="str">
        <f t="shared" si="39"/>
        <v>Marzo</v>
      </c>
      <c r="D374">
        <f t="shared" si="33"/>
        <v>3</v>
      </c>
      <c r="E374" t="s">
        <v>8468</v>
      </c>
      <c r="F374" t="s">
        <v>1</v>
      </c>
      <c r="G374" t="s">
        <v>7879</v>
      </c>
      <c r="H374" t="s">
        <v>8352</v>
      </c>
      <c r="I374" t="s">
        <v>8353</v>
      </c>
      <c r="J374">
        <v>38</v>
      </c>
      <c r="K374">
        <v>38</v>
      </c>
      <c r="L374">
        <v>38</v>
      </c>
      <c r="M374">
        <v>38</v>
      </c>
      <c r="O374">
        <v>0</v>
      </c>
      <c r="P374">
        <v>0</v>
      </c>
      <c r="Q374">
        <v>0</v>
      </c>
      <c r="R374">
        <v>27.97</v>
      </c>
      <c r="S374" s="71">
        <f t="shared" si="34"/>
        <v>24.75</v>
      </c>
      <c r="T374">
        <f t="shared" si="35"/>
        <v>3.22</v>
      </c>
      <c r="U374" s="71">
        <f t="shared" si="36"/>
        <v>27.97</v>
      </c>
      <c r="V374">
        <v>0</v>
      </c>
      <c r="W374">
        <v>0</v>
      </c>
      <c r="X374">
        <v>27.97</v>
      </c>
      <c r="Y374" s="25" t="s">
        <v>8738</v>
      </c>
      <c r="Z374" t="str">
        <f t="shared" si="37"/>
        <v>menor a 200</v>
      </c>
    </row>
    <row r="375" spans="1:26">
      <c r="A375">
        <v>2022</v>
      </c>
      <c r="B375" t="s">
        <v>8374</v>
      </c>
      <c r="C375" t="str">
        <f t="shared" si="39"/>
        <v>Marzo</v>
      </c>
      <c r="D375">
        <f t="shared" si="33"/>
        <v>3</v>
      </c>
      <c r="E375" t="s">
        <v>8468</v>
      </c>
      <c r="F375" t="s">
        <v>1</v>
      </c>
      <c r="G375" t="s">
        <v>7879</v>
      </c>
      <c r="H375" t="s">
        <v>8352</v>
      </c>
      <c r="I375" t="s">
        <v>8353</v>
      </c>
      <c r="J375">
        <v>39</v>
      </c>
      <c r="K375">
        <v>39</v>
      </c>
      <c r="L375">
        <v>39</v>
      </c>
      <c r="M375">
        <v>39</v>
      </c>
      <c r="O375">
        <v>0</v>
      </c>
      <c r="P375">
        <v>0</v>
      </c>
      <c r="Q375">
        <v>0</v>
      </c>
      <c r="R375">
        <v>37.35</v>
      </c>
      <c r="S375" s="71">
        <f t="shared" si="34"/>
        <v>33.049999999999997</v>
      </c>
      <c r="T375">
        <f t="shared" si="35"/>
        <v>4.3</v>
      </c>
      <c r="U375" s="71">
        <f t="shared" si="36"/>
        <v>37.35</v>
      </c>
      <c r="V375">
        <v>0</v>
      </c>
      <c r="W375">
        <v>0</v>
      </c>
      <c r="X375">
        <v>37.35</v>
      </c>
      <c r="Y375" s="25" t="s">
        <v>8738</v>
      </c>
      <c r="Z375" t="str">
        <f t="shared" si="37"/>
        <v>menor a 200</v>
      </c>
    </row>
    <row r="376" spans="1:26">
      <c r="A376">
        <v>2022</v>
      </c>
      <c r="B376" t="s">
        <v>8374</v>
      </c>
      <c r="C376" t="str">
        <f t="shared" si="39"/>
        <v>Marzo</v>
      </c>
      <c r="D376">
        <f t="shared" si="33"/>
        <v>3</v>
      </c>
      <c r="E376" t="s">
        <v>8467</v>
      </c>
      <c r="F376" t="s">
        <v>1</v>
      </c>
      <c r="G376" t="s">
        <v>7879</v>
      </c>
      <c r="H376" t="s">
        <v>8352</v>
      </c>
      <c r="I376" t="s">
        <v>8353</v>
      </c>
      <c r="J376">
        <v>40</v>
      </c>
      <c r="K376">
        <v>40</v>
      </c>
      <c r="L376">
        <v>40</v>
      </c>
      <c r="M376">
        <v>40</v>
      </c>
      <c r="O376">
        <v>0</v>
      </c>
      <c r="P376">
        <v>0</v>
      </c>
      <c r="Q376">
        <v>0</v>
      </c>
      <c r="R376">
        <v>6.05</v>
      </c>
      <c r="S376" s="71">
        <f t="shared" si="34"/>
        <v>5.35</v>
      </c>
      <c r="T376">
        <f t="shared" si="35"/>
        <v>0.7</v>
      </c>
      <c r="U376" s="71">
        <f t="shared" si="36"/>
        <v>6.05</v>
      </c>
      <c r="V376">
        <v>0</v>
      </c>
      <c r="W376">
        <v>0</v>
      </c>
      <c r="X376">
        <v>6.05</v>
      </c>
      <c r="Y376" s="25" t="s">
        <v>8738</v>
      </c>
      <c r="Z376" t="str">
        <f t="shared" si="37"/>
        <v>menor a 200</v>
      </c>
    </row>
    <row r="377" spans="1:26">
      <c r="A377">
        <v>2022</v>
      </c>
      <c r="B377" t="s">
        <v>8374</v>
      </c>
      <c r="C377" t="str">
        <f t="shared" si="39"/>
        <v>Marzo</v>
      </c>
      <c r="D377">
        <f t="shared" si="33"/>
        <v>3</v>
      </c>
      <c r="E377" t="s">
        <v>8467</v>
      </c>
      <c r="F377" t="s">
        <v>1</v>
      </c>
      <c r="G377" t="s">
        <v>7879</v>
      </c>
      <c r="H377" t="s">
        <v>8352</v>
      </c>
      <c r="I377" t="s">
        <v>8353</v>
      </c>
      <c r="J377">
        <v>41</v>
      </c>
      <c r="K377">
        <v>41</v>
      </c>
      <c r="L377">
        <v>41</v>
      </c>
      <c r="M377">
        <v>41</v>
      </c>
      <c r="O377">
        <v>0</v>
      </c>
      <c r="P377">
        <v>0</v>
      </c>
      <c r="Q377">
        <v>0</v>
      </c>
      <c r="R377">
        <v>18.190000000000001</v>
      </c>
      <c r="S377" s="71">
        <f t="shared" si="34"/>
        <v>16.100000000000001</v>
      </c>
      <c r="T377">
        <f t="shared" si="35"/>
        <v>2.09</v>
      </c>
      <c r="U377" s="71">
        <f t="shared" si="36"/>
        <v>18.190000000000001</v>
      </c>
      <c r="V377">
        <v>0</v>
      </c>
      <c r="W377">
        <v>0</v>
      </c>
      <c r="X377">
        <v>18.190000000000001</v>
      </c>
      <c r="Y377" s="25" t="s">
        <v>8738</v>
      </c>
      <c r="Z377" t="str">
        <f t="shared" si="37"/>
        <v>menor a 200</v>
      </c>
    </row>
    <row r="378" spans="1:26">
      <c r="A378">
        <v>2022</v>
      </c>
      <c r="B378" t="s">
        <v>8374</v>
      </c>
      <c r="C378" t="str">
        <f t="shared" si="39"/>
        <v>Marzo</v>
      </c>
      <c r="D378">
        <f t="shared" si="33"/>
        <v>3</v>
      </c>
      <c r="E378" t="s">
        <v>8465</v>
      </c>
      <c r="F378" t="s">
        <v>1</v>
      </c>
      <c r="G378" t="s">
        <v>7879</v>
      </c>
      <c r="H378" t="s">
        <v>8352</v>
      </c>
      <c r="I378" t="s">
        <v>8353</v>
      </c>
      <c r="J378">
        <v>43</v>
      </c>
      <c r="K378">
        <v>43</v>
      </c>
      <c r="L378">
        <v>43</v>
      </c>
      <c r="M378">
        <v>43</v>
      </c>
      <c r="O378">
        <v>0</v>
      </c>
      <c r="P378">
        <v>0</v>
      </c>
      <c r="Q378">
        <v>0</v>
      </c>
      <c r="R378">
        <v>38.54</v>
      </c>
      <c r="S378" s="71">
        <f t="shared" si="34"/>
        <v>34.11</v>
      </c>
      <c r="T378">
        <f t="shared" si="35"/>
        <v>4.43</v>
      </c>
      <c r="U378" s="71">
        <f t="shared" si="36"/>
        <v>38.54</v>
      </c>
      <c r="V378">
        <v>0</v>
      </c>
      <c r="W378">
        <v>0</v>
      </c>
      <c r="X378">
        <v>38.54</v>
      </c>
      <c r="Y378" s="25" t="s">
        <v>8738</v>
      </c>
      <c r="Z378" t="str">
        <f t="shared" si="37"/>
        <v>menor a 200</v>
      </c>
    </row>
    <row r="379" spans="1:26">
      <c r="A379">
        <v>2022</v>
      </c>
      <c r="B379" t="s">
        <v>8374</v>
      </c>
      <c r="C379" t="str">
        <f t="shared" si="39"/>
        <v>Marzo</v>
      </c>
      <c r="D379">
        <f t="shared" si="33"/>
        <v>3</v>
      </c>
      <c r="E379" t="s">
        <v>8456</v>
      </c>
      <c r="F379" t="s">
        <v>1</v>
      </c>
      <c r="G379" t="s">
        <v>7879</v>
      </c>
      <c r="H379" t="s">
        <v>8352</v>
      </c>
      <c r="I379" t="s">
        <v>8353</v>
      </c>
      <c r="J379">
        <v>44</v>
      </c>
      <c r="K379">
        <v>44</v>
      </c>
      <c r="L379">
        <v>44</v>
      </c>
      <c r="M379">
        <v>44</v>
      </c>
      <c r="O379">
        <v>0</v>
      </c>
      <c r="P379">
        <v>0</v>
      </c>
      <c r="Q379">
        <v>0</v>
      </c>
      <c r="R379">
        <v>6.95</v>
      </c>
      <c r="S379" s="71">
        <f t="shared" si="34"/>
        <v>6.15</v>
      </c>
      <c r="T379">
        <f t="shared" si="35"/>
        <v>0.8</v>
      </c>
      <c r="U379" s="71">
        <f t="shared" si="36"/>
        <v>6.95</v>
      </c>
      <c r="V379">
        <v>0</v>
      </c>
      <c r="W379">
        <v>0</v>
      </c>
      <c r="X379">
        <v>6.95</v>
      </c>
      <c r="Y379" s="25" t="s">
        <v>8738</v>
      </c>
      <c r="Z379" t="str">
        <f t="shared" si="37"/>
        <v>menor a 200</v>
      </c>
    </row>
    <row r="380" spans="1:26">
      <c r="A380">
        <v>2022</v>
      </c>
      <c r="B380" t="s">
        <v>8374</v>
      </c>
      <c r="C380" t="str">
        <f t="shared" si="39"/>
        <v>Marzo</v>
      </c>
      <c r="D380">
        <f t="shared" si="33"/>
        <v>3</v>
      </c>
      <c r="E380" t="s">
        <v>8456</v>
      </c>
      <c r="F380" t="s">
        <v>1</v>
      </c>
      <c r="G380" t="s">
        <v>7879</v>
      </c>
      <c r="H380" t="s">
        <v>8352</v>
      </c>
      <c r="I380" t="s">
        <v>8353</v>
      </c>
      <c r="J380">
        <v>45</v>
      </c>
      <c r="K380">
        <v>45</v>
      </c>
      <c r="L380">
        <v>45</v>
      </c>
      <c r="M380">
        <v>45</v>
      </c>
      <c r="O380">
        <v>0</v>
      </c>
      <c r="P380">
        <v>0</v>
      </c>
      <c r="Q380">
        <v>0</v>
      </c>
      <c r="R380">
        <v>47.45</v>
      </c>
      <c r="S380" s="71">
        <f t="shared" si="34"/>
        <v>41.99</v>
      </c>
      <c r="T380">
        <f t="shared" si="35"/>
        <v>5.46</v>
      </c>
      <c r="U380" s="71">
        <f t="shared" si="36"/>
        <v>47.45</v>
      </c>
      <c r="V380">
        <v>0</v>
      </c>
      <c r="W380">
        <v>0</v>
      </c>
      <c r="X380">
        <v>47.45</v>
      </c>
      <c r="Y380" s="25" t="s">
        <v>8738</v>
      </c>
      <c r="Z380" t="str">
        <f t="shared" si="37"/>
        <v>menor a 200</v>
      </c>
    </row>
    <row r="381" spans="1:26">
      <c r="A381">
        <v>2022</v>
      </c>
      <c r="B381" t="s">
        <v>8374</v>
      </c>
      <c r="C381" t="str">
        <f t="shared" si="39"/>
        <v>Marzo</v>
      </c>
      <c r="D381">
        <f t="shared" si="33"/>
        <v>3</v>
      </c>
      <c r="E381" t="s">
        <v>8450</v>
      </c>
      <c r="F381" t="s">
        <v>1</v>
      </c>
      <c r="G381" t="s">
        <v>7879</v>
      </c>
      <c r="H381" t="s">
        <v>8352</v>
      </c>
      <c r="I381" t="s">
        <v>8353</v>
      </c>
      <c r="J381">
        <v>46</v>
      </c>
      <c r="K381">
        <v>46</v>
      </c>
      <c r="L381">
        <v>46</v>
      </c>
      <c r="M381">
        <v>46</v>
      </c>
      <c r="O381">
        <v>0</v>
      </c>
      <c r="P381">
        <v>0</v>
      </c>
      <c r="Q381">
        <v>0</v>
      </c>
      <c r="R381">
        <v>39.299999999999997</v>
      </c>
      <c r="S381" s="71">
        <f t="shared" si="34"/>
        <v>34.78</v>
      </c>
      <c r="T381">
        <f t="shared" si="35"/>
        <v>4.5199999999999996</v>
      </c>
      <c r="U381" s="71">
        <f t="shared" si="36"/>
        <v>39.299999999999997</v>
      </c>
      <c r="V381">
        <v>0</v>
      </c>
      <c r="W381">
        <v>0</v>
      </c>
      <c r="X381">
        <v>39.299999999999997</v>
      </c>
      <c r="Y381" s="25" t="s">
        <v>8738</v>
      </c>
      <c r="Z381" t="str">
        <f t="shared" si="37"/>
        <v>menor a 200</v>
      </c>
    </row>
    <row r="382" spans="1:26">
      <c r="A382">
        <v>2022</v>
      </c>
      <c r="B382" t="s">
        <v>8374</v>
      </c>
      <c r="C382" t="str">
        <f t="shared" si="39"/>
        <v>Marzo</v>
      </c>
      <c r="D382">
        <f t="shared" si="33"/>
        <v>3</v>
      </c>
      <c r="E382" t="s">
        <v>8450</v>
      </c>
      <c r="F382" t="s">
        <v>1</v>
      </c>
      <c r="G382" t="s">
        <v>7879</v>
      </c>
      <c r="H382" t="s">
        <v>8352</v>
      </c>
      <c r="I382" t="s">
        <v>8353</v>
      </c>
      <c r="J382">
        <v>47</v>
      </c>
      <c r="K382">
        <v>47</v>
      </c>
      <c r="L382">
        <v>47</v>
      </c>
      <c r="M382">
        <v>47</v>
      </c>
      <c r="O382">
        <v>0</v>
      </c>
      <c r="P382">
        <v>0</v>
      </c>
      <c r="Q382">
        <v>0</v>
      </c>
      <c r="R382">
        <v>4.3</v>
      </c>
      <c r="S382" s="71">
        <f t="shared" si="34"/>
        <v>3.81</v>
      </c>
      <c r="T382">
        <f t="shared" si="35"/>
        <v>0.5</v>
      </c>
      <c r="U382" s="71">
        <f t="shared" si="36"/>
        <v>4.3099999999999996</v>
      </c>
      <c r="V382">
        <v>0</v>
      </c>
      <c r="W382">
        <v>0</v>
      </c>
      <c r="X382">
        <v>4.3</v>
      </c>
      <c r="Y382" s="25" t="s">
        <v>8738</v>
      </c>
      <c r="Z382" t="str">
        <f t="shared" si="37"/>
        <v>menor a 200</v>
      </c>
    </row>
    <row r="383" spans="1:26">
      <c r="A383">
        <v>2022</v>
      </c>
      <c r="B383" t="s">
        <v>8374</v>
      </c>
      <c r="C383" t="str">
        <f t="shared" si="39"/>
        <v>Marzo</v>
      </c>
      <c r="D383">
        <f t="shared" si="33"/>
        <v>3</v>
      </c>
      <c r="E383" t="s">
        <v>8489</v>
      </c>
      <c r="F383" t="s">
        <v>1</v>
      </c>
      <c r="G383" t="s">
        <v>7879</v>
      </c>
      <c r="H383" t="s">
        <v>8352</v>
      </c>
      <c r="I383" t="s">
        <v>8353</v>
      </c>
      <c r="J383">
        <v>48</v>
      </c>
      <c r="K383">
        <v>48</v>
      </c>
      <c r="L383">
        <v>48</v>
      </c>
      <c r="M383">
        <v>48</v>
      </c>
      <c r="O383">
        <v>0</v>
      </c>
      <c r="P383">
        <v>0</v>
      </c>
      <c r="Q383">
        <v>0</v>
      </c>
      <c r="R383">
        <v>70</v>
      </c>
      <c r="S383" s="71">
        <f t="shared" si="34"/>
        <v>61.95</v>
      </c>
      <c r="T383">
        <f t="shared" si="35"/>
        <v>8.0500000000000007</v>
      </c>
      <c r="U383" s="71">
        <f t="shared" si="36"/>
        <v>70</v>
      </c>
      <c r="V383">
        <v>0</v>
      </c>
      <c r="W383">
        <v>0</v>
      </c>
      <c r="X383">
        <v>70</v>
      </c>
      <c r="Y383" s="25" t="s">
        <v>8738</v>
      </c>
      <c r="Z383" t="str">
        <f t="shared" si="37"/>
        <v>menor a 200</v>
      </c>
    </row>
    <row r="384" spans="1:26">
      <c r="A384">
        <v>2022</v>
      </c>
      <c r="B384" t="s">
        <v>8374</v>
      </c>
      <c r="C384" t="str">
        <f t="shared" si="39"/>
        <v>Marzo</v>
      </c>
      <c r="D384">
        <f t="shared" si="33"/>
        <v>3</v>
      </c>
      <c r="E384" t="s">
        <v>8489</v>
      </c>
      <c r="F384" t="s">
        <v>1</v>
      </c>
      <c r="G384" t="s">
        <v>7879</v>
      </c>
      <c r="H384" t="s">
        <v>8352</v>
      </c>
      <c r="I384" t="s">
        <v>8353</v>
      </c>
      <c r="J384">
        <v>49</v>
      </c>
      <c r="K384">
        <v>49</v>
      </c>
      <c r="L384">
        <v>49</v>
      </c>
      <c r="M384">
        <v>49</v>
      </c>
      <c r="O384">
        <v>0</v>
      </c>
      <c r="P384">
        <v>0</v>
      </c>
      <c r="Q384">
        <v>0</v>
      </c>
      <c r="R384">
        <v>16.3</v>
      </c>
      <c r="S384" s="71">
        <f t="shared" si="34"/>
        <v>14.42</v>
      </c>
      <c r="T384">
        <f t="shared" si="35"/>
        <v>1.87</v>
      </c>
      <c r="U384" s="71">
        <f t="shared" si="36"/>
        <v>16.29</v>
      </c>
      <c r="V384">
        <v>0</v>
      </c>
      <c r="W384">
        <v>0</v>
      </c>
      <c r="X384">
        <v>16.3</v>
      </c>
      <c r="Y384" s="25" t="s">
        <v>8738</v>
      </c>
      <c r="Z384" t="str">
        <f t="shared" si="37"/>
        <v>menor a 200</v>
      </c>
    </row>
    <row r="385" spans="1:26">
      <c r="A385">
        <v>2022</v>
      </c>
      <c r="B385" t="s">
        <v>8374</v>
      </c>
      <c r="C385" t="str">
        <f t="shared" si="39"/>
        <v>Marzo</v>
      </c>
      <c r="D385">
        <f t="shared" si="33"/>
        <v>3</v>
      </c>
      <c r="E385" t="s">
        <v>8489</v>
      </c>
      <c r="F385" t="s">
        <v>1</v>
      </c>
      <c r="G385" t="s">
        <v>7879</v>
      </c>
      <c r="H385" t="s">
        <v>8352</v>
      </c>
      <c r="I385" t="s">
        <v>8353</v>
      </c>
      <c r="J385">
        <v>50</v>
      </c>
      <c r="K385">
        <v>50</v>
      </c>
      <c r="L385">
        <v>50</v>
      </c>
      <c r="M385">
        <v>50</v>
      </c>
      <c r="O385">
        <v>0</v>
      </c>
      <c r="P385">
        <v>0</v>
      </c>
      <c r="Q385">
        <v>0</v>
      </c>
      <c r="R385">
        <v>38.549999999999997</v>
      </c>
      <c r="S385" s="71">
        <f t="shared" si="34"/>
        <v>34.119999999999997</v>
      </c>
      <c r="T385">
        <f t="shared" si="35"/>
        <v>4.4400000000000004</v>
      </c>
      <c r="U385" s="71">
        <f t="shared" si="36"/>
        <v>38.56</v>
      </c>
      <c r="V385">
        <v>0</v>
      </c>
      <c r="W385">
        <v>0</v>
      </c>
      <c r="X385">
        <v>38.549999999999997</v>
      </c>
      <c r="Y385" s="25" t="s">
        <v>8738</v>
      </c>
      <c r="Z385" t="str">
        <f t="shared" si="37"/>
        <v>menor a 200</v>
      </c>
    </row>
    <row r="386" spans="1:26">
      <c r="A386">
        <v>2022</v>
      </c>
      <c r="B386" t="s">
        <v>8374</v>
      </c>
      <c r="C386" t="str">
        <f t="shared" si="39"/>
        <v>Marzo</v>
      </c>
      <c r="D386">
        <f t="shared" ref="D386:D449" si="40">MONTH(E386)</f>
        <v>3</v>
      </c>
      <c r="E386" t="s">
        <v>8446</v>
      </c>
      <c r="F386" t="s">
        <v>1</v>
      </c>
      <c r="G386" t="s">
        <v>7879</v>
      </c>
      <c r="H386" t="s">
        <v>8352</v>
      </c>
      <c r="I386" t="s">
        <v>8353</v>
      </c>
      <c r="J386">
        <v>51</v>
      </c>
      <c r="K386">
        <v>51</v>
      </c>
      <c r="L386">
        <v>51</v>
      </c>
      <c r="M386">
        <v>51</v>
      </c>
      <c r="O386">
        <v>0</v>
      </c>
      <c r="P386">
        <v>0</v>
      </c>
      <c r="Q386">
        <v>0</v>
      </c>
      <c r="R386">
        <v>21</v>
      </c>
      <c r="S386" s="71">
        <f t="shared" ref="S386:S449" si="41">ROUND(R386/1.13,2)</f>
        <v>18.579999999999998</v>
      </c>
      <c r="T386">
        <f t="shared" ref="T386:T449" si="42">ROUND(S386*0.13,2)</f>
        <v>2.42</v>
      </c>
      <c r="U386" s="71">
        <f t="shared" ref="U386:U449" si="43">ROUND(S386+T386,2)</f>
        <v>21</v>
      </c>
      <c r="V386">
        <v>0</v>
      </c>
      <c r="W386">
        <v>0</v>
      </c>
      <c r="X386">
        <v>21</v>
      </c>
      <c r="Y386" s="25" t="s">
        <v>8738</v>
      </c>
      <c r="Z386" t="str">
        <f t="shared" ref="Z386:Z449" si="44">IF(U386&lt;=200,"menor a 200","mayor a 200")</f>
        <v>menor a 200</v>
      </c>
    </row>
    <row r="387" spans="1:26">
      <c r="A387">
        <v>2022</v>
      </c>
      <c r="B387" t="s">
        <v>8374</v>
      </c>
      <c r="C387" t="str">
        <f t="shared" si="39"/>
        <v>Marzo</v>
      </c>
      <c r="D387">
        <f t="shared" si="40"/>
        <v>3</v>
      </c>
      <c r="E387" t="s">
        <v>8446</v>
      </c>
      <c r="F387" t="s">
        <v>1</v>
      </c>
      <c r="G387" t="s">
        <v>7879</v>
      </c>
      <c r="H387" t="s">
        <v>8352</v>
      </c>
      <c r="I387" t="s">
        <v>8353</v>
      </c>
      <c r="J387">
        <v>52</v>
      </c>
      <c r="K387">
        <v>52</v>
      </c>
      <c r="L387">
        <v>52</v>
      </c>
      <c r="M387">
        <v>52</v>
      </c>
      <c r="O387">
        <v>0</v>
      </c>
      <c r="P387">
        <v>0</v>
      </c>
      <c r="Q387">
        <v>0</v>
      </c>
      <c r="R387">
        <v>60.54</v>
      </c>
      <c r="S387" s="71">
        <f t="shared" si="41"/>
        <v>53.58</v>
      </c>
      <c r="T387">
        <f t="shared" si="42"/>
        <v>6.97</v>
      </c>
      <c r="U387" s="71">
        <f t="shared" si="43"/>
        <v>60.55</v>
      </c>
      <c r="V387">
        <v>0</v>
      </c>
      <c r="W387">
        <v>0</v>
      </c>
      <c r="X387">
        <v>60.54</v>
      </c>
      <c r="Y387" s="25" t="s">
        <v>8738</v>
      </c>
      <c r="Z387" t="str">
        <f t="shared" si="44"/>
        <v>menor a 200</v>
      </c>
    </row>
    <row r="388" spans="1:26">
      <c r="A388">
        <v>2022</v>
      </c>
      <c r="B388" t="s">
        <v>8374</v>
      </c>
      <c r="C388" t="str">
        <f t="shared" si="39"/>
        <v>Marzo</v>
      </c>
      <c r="D388">
        <f t="shared" si="40"/>
        <v>3</v>
      </c>
      <c r="E388" t="s">
        <v>8436</v>
      </c>
      <c r="F388" t="s">
        <v>1</v>
      </c>
      <c r="G388" t="s">
        <v>7879</v>
      </c>
      <c r="H388" t="s">
        <v>8352</v>
      </c>
      <c r="I388" t="s">
        <v>8353</v>
      </c>
      <c r="J388">
        <v>53</v>
      </c>
      <c r="K388">
        <v>53</v>
      </c>
      <c r="L388">
        <v>53</v>
      </c>
      <c r="M388">
        <v>53</v>
      </c>
      <c r="O388">
        <v>0</v>
      </c>
      <c r="P388">
        <v>0</v>
      </c>
      <c r="Q388">
        <v>0</v>
      </c>
      <c r="R388">
        <v>64.319999999999993</v>
      </c>
      <c r="S388" s="71">
        <f t="shared" si="41"/>
        <v>56.92</v>
      </c>
      <c r="T388">
        <f t="shared" si="42"/>
        <v>7.4</v>
      </c>
      <c r="U388" s="71">
        <f t="shared" si="43"/>
        <v>64.319999999999993</v>
      </c>
      <c r="V388">
        <v>0</v>
      </c>
      <c r="W388">
        <v>0</v>
      </c>
      <c r="X388">
        <v>64.319999999999993</v>
      </c>
      <c r="Y388" s="25" t="s">
        <v>8738</v>
      </c>
      <c r="Z388" t="str">
        <f t="shared" si="44"/>
        <v>menor a 200</v>
      </c>
    </row>
    <row r="389" spans="1:26">
      <c r="A389">
        <v>2022</v>
      </c>
      <c r="B389" t="s">
        <v>8374</v>
      </c>
      <c r="C389" t="str">
        <f t="shared" si="39"/>
        <v>Marzo</v>
      </c>
      <c r="D389">
        <f t="shared" si="40"/>
        <v>3</v>
      </c>
      <c r="E389" t="s">
        <v>8436</v>
      </c>
      <c r="F389" t="s">
        <v>1</v>
      </c>
      <c r="G389" t="s">
        <v>7879</v>
      </c>
      <c r="H389" t="s">
        <v>8352</v>
      </c>
      <c r="I389" t="s">
        <v>8353</v>
      </c>
      <c r="J389">
        <v>54</v>
      </c>
      <c r="K389">
        <v>54</v>
      </c>
      <c r="L389">
        <v>54</v>
      </c>
      <c r="M389">
        <v>54</v>
      </c>
      <c r="O389">
        <v>0</v>
      </c>
      <c r="P389">
        <v>0</v>
      </c>
      <c r="Q389">
        <v>0</v>
      </c>
      <c r="R389">
        <v>35.61</v>
      </c>
      <c r="S389" s="71">
        <f t="shared" si="41"/>
        <v>31.51</v>
      </c>
      <c r="T389">
        <f t="shared" si="42"/>
        <v>4.0999999999999996</v>
      </c>
      <c r="U389" s="71">
        <f t="shared" si="43"/>
        <v>35.61</v>
      </c>
      <c r="V389">
        <v>0</v>
      </c>
      <c r="W389">
        <v>0</v>
      </c>
      <c r="X389">
        <v>35.61</v>
      </c>
      <c r="Y389" s="25" t="s">
        <v>8738</v>
      </c>
      <c r="Z389" t="str">
        <f t="shared" si="44"/>
        <v>menor a 200</v>
      </c>
    </row>
    <row r="390" spans="1:26">
      <c r="A390">
        <v>2022</v>
      </c>
      <c r="B390" t="s">
        <v>8374</v>
      </c>
      <c r="C390" t="str">
        <f t="shared" si="39"/>
        <v>Marzo</v>
      </c>
      <c r="D390">
        <f t="shared" si="40"/>
        <v>3</v>
      </c>
      <c r="E390" t="s">
        <v>8432</v>
      </c>
      <c r="F390" t="s">
        <v>1</v>
      </c>
      <c r="G390" t="s">
        <v>7879</v>
      </c>
      <c r="H390" t="s">
        <v>8352</v>
      </c>
      <c r="I390" t="s">
        <v>8353</v>
      </c>
      <c r="J390">
        <v>55</v>
      </c>
      <c r="K390">
        <v>55</v>
      </c>
      <c r="L390">
        <v>55</v>
      </c>
      <c r="M390">
        <v>55</v>
      </c>
      <c r="O390">
        <v>0</v>
      </c>
      <c r="P390">
        <v>0</v>
      </c>
      <c r="Q390">
        <v>0</v>
      </c>
      <c r="R390">
        <v>36.450000000000003</v>
      </c>
      <c r="S390" s="71">
        <f t="shared" si="41"/>
        <v>32.26</v>
      </c>
      <c r="T390">
        <f t="shared" si="42"/>
        <v>4.1900000000000004</v>
      </c>
      <c r="U390" s="71">
        <f t="shared" si="43"/>
        <v>36.450000000000003</v>
      </c>
      <c r="V390">
        <v>0</v>
      </c>
      <c r="W390">
        <v>0</v>
      </c>
      <c r="X390">
        <v>36.450000000000003</v>
      </c>
      <c r="Y390" s="25" t="s">
        <v>8738</v>
      </c>
      <c r="Z390" t="str">
        <f t="shared" si="44"/>
        <v>menor a 200</v>
      </c>
    </row>
    <row r="391" spans="1:26">
      <c r="A391">
        <v>2022</v>
      </c>
      <c r="B391" t="s">
        <v>8374</v>
      </c>
      <c r="C391" t="str">
        <f t="shared" si="39"/>
        <v>Marzo</v>
      </c>
      <c r="D391">
        <f t="shared" si="40"/>
        <v>3</v>
      </c>
      <c r="E391" t="s">
        <v>8432</v>
      </c>
      <c r="F391" t="s">
        <v>1</v>
      </c>
      <c r="G391" t="s">
        <v>7879</v>
      </c>
      <c r="H391" t="s">
        <v>8352</v>
      </c>
      <c r="I391" t="s">
        <v>8353</v>
      </c>
      <c r="J391">
        <v>56</v>
      </c>
      <c r="K391">
        <v>56</v>
      </c>
      <c r="L391">
        <v>56</v>
      </c>
      <c r="M391">
        <v>56</v>
      </c>
      <c r="O391">
        <v>0</v>
      </c>
      <c r="P391">
        <v>0</v>
      </c>
      <c r="Q391">
        <v>0</v>
      </c>
      <c r="R391">
        <v>39.4</v>
      </c>
      <c r="S391" s="71">
        <f t="shared" si="41"/>
        <v>34.869999999999997</v>
      </c>
      <c r="T391">
        <f t="shared" si="42"/>
        <v>4.53</v>
      </c>
      <c r="U391" s="71">
        <f t="shared" si="43"/>
        <v>39.4</v>
      </c>
      <c r="V391">
        <v>0</v>
      </c>
      <c r="W391">
        <v>0</v>
      </c>
      <c r="X391">
        <v>39.4</v>
      </c>
      <c r="Y391" s="25" t="s">
        <v>8738</v>
      </c>
      <c r="Z391" t="str">
        <f t="shared" si="44"/>
        <v>menor a 200</v>
      </c>
    </row>
    <row r="392" spans="1:26">
      <c r="A392">
        <v>2022</v>
      </c>
      <c r="B392" t="s">
        <v>8374</v>
      </c>
      <c r="C392" t="str">
        <f t="shared" si="39"/>
        <v>Marzo</v>
      </c>
      <c r="D392">
        <f t="shared" si="40"/>
        <v>3</v>
      </c>
      <c r="E392" t="s">
        <v>8419</v>
      </c>
      <c r="F392" t="s">
        <v>1</v>
      </c>
      <c r="G392" t="s">
        <v>7879</v>
      </c>
      <c r="H392" t="s">
        <v>8352</v>
      </c>
      <c r="I392" t="s">
        <v>8353</v>
      </c>
      <c r="J392">
        <v>57</v>
      </c>
      <c r="K392">
        <v>57</v>
      </c>
      <c r="L392">
        <v>57</v>
      </c>
      <c r="M392">
        <v>57</v>
      </c>
      <c r="O392">
        <v>0</v>
      </c>
      <c r="P392">
        <v>0</v>
      </c>
      <c r="Q392">
        <v>0</v>
      </c>
      <c r="R392">
        <v>27.6</v>
      </c>
      <c r="S392" s="71">
        <f t="shared" si="41"/>
        <v>24.42</v>
      </c>
      <c r="T392">
        <f t="shared" si="42"/>
        <v>3.17</v>
      </c>
      <c r="U392" s="71">
        <f t="shared" si="43"/>
        <v>27.59</v>
      </c>
      <c r="V392">
        <v>0</v>
      </c>
      <c r="W392">
        <v>0</v>
      </c>
      <c r="X392">
        <v>27.6</v>
      </c>
      <c r="Y392" s="25" t="s">
        <v>8738</v>
      </c>
      <c r="Z392" t="str">
        <f t="shared" si="44"/>
        <v>menor a 200</v>
      </c>
    </row>
    <row r="393" spans="1:26">
      <c r="A393">
        <v>2022</v>
      </c>
      <c r="B393" t="s">
        <v>8374</v>
      </c>
      <c r="C393" t="str">
        <f t="shared" si="39"/>
        <v>Marzo</v>
      </c>
      <c r="D393">
        <f t="shared" si="40"/>
        <v>3</v>
      </c>
      <c r="E393" t="s">
        <v>8419</v>
      </c>
      <c r="F393" t="s">
        <v>1</v>
      </c>
      <c r="G393" t="s">
        <v>7879</v>
      </c>
      <c r="H393" t="s">
        <v>8352</v>
      </c>
      <c r="I393" t="s">
        <v>8353</v>
      </c>
      <c r="J393">
        <v>58</v>
      </c>
      <c r="K393">
        <v>58</v>
      </c>
      <c r="L393">
        <v>58</v>
      </c>
      <c r="M393">
        <v>58</v>
      </c>
      <c r="O393">
        <v>0</v>
      </c>
      <c r="P393">
        <v>0</v>
      </c>
      <c r="Q393">
        <v>0</v>
      </c>
      <c r="R393">
        <v>51.55</v>
      </c>
      <c r="S393" s="71">
        <f t="shared" si="41"/>
        <v>45.62</v>
      </c>
      <c r="T393">
        <f t="shared" si="42"/>
        <v>5.93</v>
      </c>
      <c r="U393" s="71">
        <f t="shared" si="43"/>
        <v>51.55</v>
      </c>
      <c r="V393">
        <v>0</v>
      </c>
      <c r="W393">
        <v>0</v>
      </c>
      <c r="X393">
        <v>51.55</v>
      </c>
      <c r="Y393" s="25" t="s">
        <v>8738</v>
      </c>
      <c r="Z393" t="str">
        <f t="shared" si="44"/>
        <v>menor a 200</v>
      </c>
    </row>
    <row r="394" spans="1:26">
      <c r="A394">
        <v>2022</v>
      </c>
      <c r="B394" t="s">
        <v>8374</v>
      </c>
      <c r="C394" t="str">
        <f t="shared" si="39"/>
        <v>Marzo</v>
      </c>
      <c r="D394">
        <f t="shared" si="40"/>
        <v>3</v>
      </c>
      <c r="E394" t="s">
        <v>8419</v>
      </c>
      <c r="F394" t="s">
        <v>1</v>
      </c>
      <c r="G394" t="s">
        <v>7879</v>
      </c>
      <c r="H394" t="s">
        <v>8352</v>
      </c>
      <c r="I394" t="s">
        <v>8353</v>
      </c>
      <c r="J394">
        <v>59</v>
      </c>
      <c r="K394">
        <v>59</v>
      </c>
      <c r="L394">
        <v>59</v>
      </c>
      <c r="M394">
        <v>59</v>
      </c>
      <c r="O394">
        <v>0</v>
      </c>
      <c r="P394">
        <v>0</v>
      </c>
      <c r="Q394">
        <v>0</v>
      </c>
      <c r="R394">
        <v>18.190000000000001</v>
      </c>
      <c r="S394" s="71">
        <f t="shared" si="41"/>
        <v>16.100000000000001</v>
      </c>
      <c r="T394">
        <f t="shared" si="42"/>
        <v>2.09</v>
      </c>
      <c r="U394" s="71">
        <f t="shared" si="43"/>
        <v>18.190000000000001</v>
      </c>
      <c r="V394">
        <v>0</v>
      </c>
      <c r="W394">
        <v>0</v>
      </c>
      <c r="X394">
        <v>18.190000000000001</v>
      </c>
      <c r="Y394" s="25" t="s">
        <v>8738</v>
      </c>
      <c r="Z394" t="str">
        <f t="shared" si="44"/>
        <v>menor a 200</v>
      </c>
    </row>
    <row r="395" spans="1:26">
      <c r="A395">
        <v>2022</v>
      </c>
      <c r="B395" t="s">
        <v>8374</v>
      </c>
      <c r="C395" t="str">
        <f t="shared" ref="C395:C426" si="45">REPLACE(B395,2,4,"arzo")</f>
        <v>Marzo</v>
      </c>
      <c r="D395">
        <f t="shared" si="40"/>
        <v>3</v>
      </c>
      <c r="E395" t="s">
        <v>8419</v>
      </c>
      <c r="F395" t="s">
        <v>1</v>
      </c>
      <c r="G395" t="s">
        <v>7879</v>
      </c>
      <c r="H395" t="s">
        <v>8352</v>
      </c>
      <c r="I395" t="s">
        <v>8353</v>
      </c>
      <c r="J395">
        <v>60</v>
      </c>
      <c r="K395">
        <v>60</v>
      </c>
      <c r="L395">
        <v>60</v>
      </c>
      <c r="M395">
        <v>60</v>
      </c>
      <c r="O395">
        <v>0</v>
      </c>
      <c r="P395">
        <v>0</v>
      </c>
      <c r="Q395">
        <v>0</v>
      </c>
      <c r="R395">
        <v>330.08</v>
      </c>
      <c r="S395" s="71">
        <f t="shared" si="41"/>
        <v>292.11</v>
      </c>
      <c r="T395">
        <f t="shared" si="42"/>
        <v>37.97</v>
      </c>
      <c r="U395" s="71">
        <f t="shared" si="43"/>
        <v>330.08</v>
      </c>
      <c r="V395">
        <v>0</v>
      </c>
      <c r="W395">
        <v>0</v>
      </c>
      <c r="X395">
        <v>330.08</v>
      </c>
      <c r="Y395" s="25" t="s">
        <v>8738</v>
      </c>
      <c r="Z395" t="str">
        <f t="shared" si="44"/>
        <v>mayor a 200</v>
      </c>
    </row>
    <row r="396" spans="1:26">
      <c r="A396">
        <v>2022</v>
      </c>
      <c r="B396" t="s">
        <v>8374</v>
      </c>
      <c r="C396" t="str">
        <f t="shared" si="45"/>
        <v>Marzo</v>
      </c>
      <c r="D396">
        <f t="shared" si="40"/>
        <v>3</v>
      </c>
      <c r="E396" t="s">
        <v>8419</v>
      </c>
      <c r="F396" t="s">
        <v>1</v>
      </c>
      <c r="G396" t="s">
        <v>7879</v>
      </c>
      <c r="H396" t="s">
        <v>8352</v>
      </c>
      <c r="I396" t="s">
        <v>8353</v>
      </c>
      <c r="J396">
        <v>61</v>
      </c>
      <c r="K396">
        <v>61</v>
      </c>
      <c r="L396">
        <v>61</v>
      </c>
      <c r="M396">
        <v>61</v>
      </c>
      <c r="O396">
        <v>0</v>
      </c>
      <c r="P396">
        <v>0</v>
      </c>
      <c r="Q396">
        <v>0</v>
      </c>
      <c r="R396">
        <v>212.23</v>
      </c>
      <c r="S396" s="71">
        <f t="shared" si="41"/>
        <v>187.81</v>
      </c>
      <c r="T396">
        <f t="shared" si="42"/>
        <v>24.42</v>
      </c>
      <c r="U396" s="71">
        <f t="shared" si="43"/>
        <v>212.23</v>
      </c>
      <c r="V396">
        <v>0</v>
      </c>
      <c r="W396">
        <v>0</v>
      </c>
      <c r="X396">
        <v>212.23</v>
      </c>
      <c r="Y396" s="25" t="s">
        <v>8738</v>
      </c>
      <c r="Z396" t="str">
        <f t="shared" si="44"/>
        <v>mayor a 200</v>
      </c>
    </row>
    <row r="397" spans="1:26">
      <c r="A397">
        <v>2022</v>
      </c>
      <c r="B397" t="s">
        <v>8374</v>
      </c>
      <c r="C397" t="str">
        <f t="shared" si="45"/>
        <v>Marzo</v>
      </c>
      <c r="D397">
        <f t="shared" si="40"/>
        <v>3</v>
      </c>
      <c r="E397" t="s">
        <v>8419</v>
      </c>
      <c r="F397" t="s">
        <v>1</v>
      </c>
      <c r="G397" t="s">
        <v>7879</v>
      </c>
      <c r="H397" t="s">
        <v>8352</v>
      </c>
      <c r="I397" t="s">
        <v>8353</v>
      </c>
      <c r="J397">
        <v>62</v>
      </c>
      <c r="K397">
        <v>62</v>
      </c>
      <c r="L397">
        <v>62</v>
      </c>
      <c r="M397">
        <v>62</v>
      </c>
      <c r="O397">
        <v>0</v>
      </c>
      <c r="P397">
        <v>0</v>
      </c>
      <c r="Q397">
        <v>0</v>
      </c>
      <c r="R397">
        <v>5.16</v>
      </c>
      <c r="S397" s="71">
        <f t="shared" si="41"/>
        <v>4.57</v>
      </c>
      <c r="T397">
        <f t="shared" si="42"/>
        <v>0.59</v>
      </c>
      <c r="U397" s="71">
        <f t="shared" si="43"/>
        <v>5.16</v>
      </c>
      <c r="V397">
        <v>0</v>
      </c>
      <c r="W397">
        <v>0</v>
      </c>
      <c r="X397">
        <v>5.16</v>
      </c>
      <c r="Y397" s="25" t="s">
        <v>8738</v>
      </c>
      <c r="Z397" t="str">
        <f t="shared" si="44"/>
        <v>menor a 200</v>
      </c>
    </row>
    <row r="398" spans="1:26">
      <c r="A398">
        <v>2022</v>
      </c>
      <c r="B398" t="s">
        <v>8374</v>
      </c>
      <c r="C398" t="str">
        <f t="shared" si="45"/>
        <v>Marzo</v>
      </c>
      <c r="D398">
        <f t="shared" si="40"/>
        <v>3</v>
      </c>
      <c r="E398" t="s">
        <v>8405</v>
      </c>
      <c r="F398" t="s">
        <v>1</v>
      </c>
      <c r="G398" t="s">
        <v>7879</v>
      </c>
      <c r="H398" t="s">
        <v>8352</v>
      </c>
      <c r="I398" t="s">
        <v>8353</v>
      </c>
      <c r="J398">
        <v>63</v>
      </c>
      <c r="K398">
        <v>63</v>
      </c>
      <c r="L398">
        <v>63</v>
      </c>
      <c r="M398">
        <v>63</v>
      </c>
      <c r="O398">
        <v>0</v>
      </c>
      <c r="P398">
        <v>0</v>
      </c>
      <c r="Q398">
        <v>0</v>
      </c>
      <c r="R398">
        <v>22.58</v>
      </c>
      <c r="S398" s="71">
        <f t="shared" si="41"/>
        <v>19.98</v>
      </c>
      <c r="T398">
        <f t="shared" si="42"/>
        <v>2.6</v>
      </c>
      <c r="U398" s="71">
        <f t="shared" si="43"/>
        <v>22.58</v>
      </c>
      <c r="V398">
        <v>0</v>
      </c>
      <c r="W398">
        <v>0</v>
      </c>
      <c r="X398">
        <v>22.58</v>
      </c>
      <c r="Y398" s="25" t="s">
        <v>8738</v>
      </c>
      <c r="Z398" t="str">
        <f t="shared" si="44"/>
        <v>menor a 200</v>
      </c>
    </row>
    <row r="399" spans="1:26">
      <c r="A399">
        <v>2022</v>
      </c>
      <c r="B399" t="s">
        <v>8374</v>
      </c>
      <c r="C399" t="str">
        <f t="shared" si="45"/>
        <v>Marzo</v>
      </c>
      <c r="D399">
        <f t="shared" si="40"/>
        <v>3</v>
      </c>
      <c r="E399" t="s">
        <v>8401</v>
      </c>
      <c r="F399" t="s">
        <v>1</v>
      </c>
      <c r="G399" t="s">
        <v>7879</v>
      </c>
      <c r="H399" t="s">
        <v>8352</v>
      </c>
      <c r="I399" t="s">
        <v>8353</v>
      </c>
      <c r="J399">
        <v>64</v>
      </c>
      <c r="K399">
        <v>64</v>
      </c>
      <c r="L399">
        <v>64</v>
      </c>
      <c r="M399">
        <v>64</v>
      </c>
      <c r="O399">
        <v>0</v>
      </c>
      <c r="P399">
        <v>0</v>
      </c>
      <c r="Q399">
        <v>0</v>
      </c>
      <c r="R399">
        <v>56</v>
      </c>
      <c r="S399" s="71">
        <f t="shared" si="41"/>
        <v>49.56</v>
      </c>
      <c r="T399">
        <f t="shared" si="42"/>
        <v>6.44</v>
      </c>
      <c r="U399" s="71">
        <f t="shared" si="43"/>
        <v>56</v>
      </c>
      <c r="V399">
        <v>0</v>
      </c>
      <c r="W399">
        <v>0</v>
      </c>
      <c r="X399">
        <v>56</v>
      </c>
      <c r="Y399" s="25" t="s">
        <v>8738</v>
      </c>
      <c r="Z399" t="str">
        <f t="shared" si="44"/>
        <v>menor a 200</v>
      </c>
    </row>
    <row r="400" spans="1:26">
      <c r="A400">
        <v>2022</v>
      </c>
      <c r="B400" t="s">
        <v>8374</v>
      </c>
      <c r="C400" t="str">
        <f t="shared" si="45"/>
        <v>Marzo</v>
      </c>
      <c r="D400">
        <f t="shared" si="40"/>
        <v>3</v>
      </c>
      <c r="E400" t="s">
        <v>8401</v>
      </c>
      <c r="F400" t="s">
        <v>1</v>
      </c>
      <c r="G400" t="s">
        <v>7879</v>
      </c>
      <c r="H400" t="s">
        <v>8352</v>
      </c>
      <c r="I400" t="s">
        <v>8353</v>
      </c>
      <c r="J400">
        <v>65</v>
      </c>
      <c r="K400">
        <v>65</v>
      </c>
      <c r="L400">
        <v>65</v>
      </c>
      <c r="M400">
        <v>65</v>
      </c>
      <c r="O400">
        <v>0</v>
      </c>
      <c r="P400">
        <v>0</v>
      </c>
      <c r="Q400">
        <v>0</v>
      </c>
      <c r="R400">
        <v>37.85</v>
      </c>
      <c r="S400" s="71">
        <f t="shared" si="41"/>
        <v>33.5</v>
      </c>
      <c r="T400">
        <f t="shared" si="42"/>
        <v>4.3600000000000003</v>
      </c>
      <c r="U400" s="71">
        <f t="shared" si="43"/>
        <v>37.86</v>
      </c>
      <c r="V400">
        <v>0</v>
      </c>
      <c r="W400">
        <v>0</v>
      </c>
      <c r="X400">
        <v>37.85</v>
      </c>
      <c r="Y400" s="25" t="s">
        <v>8738</v>
      </c>
      <c r="Z400" t="str">
        <f t="shared" si="44"/>
        <v>menor a 200</v>
      </c>
    </row>
    <row r="401" spans="1:26">
      <c r="A401">
        <v>2022</v>
      </c>
      <c r="B401" t="s">
        <v>8374</v>
      </c>
      <c r="C401" t="str">
        <f t="shared" si="45"/>
        <v>Marzo</v>
      </c>
      <c r="D401">
        <f t="shared" si="40"/>
        <v>3</v>
      </c>
      <c r="E401" t="s">
        <v>8401</v>
      </c>
      <c r="F401" t="s">
        <v>1</v>
      </c>
      <c r="G401" t="s">
        <v>7879</v>
      </c>
      <c r="H401" t="s">
        <v>8352</v>
      </c>
      <c r="I401" t="s">
        <v>8353</v>
      </c>
      <c r="J401">
        <v>66</v>
      </c>
      <c r="K401">
        <v>66</v>
      </c>
      <c r="L401">
        <v>66</v>
      </c>
      <c r="M401">
        <v>66</v>
      </c>
      <c r="O401">
        <v>0</v>
      </c>
      <c r="P401">
        <v>0</v>
      </c>
      <c r="Q401">
        <v>0</v>
      </c>
      <c r="R401">
        <v>42.52</v>
      </c>
      <c r="S401" s="71">
        <f t="shared" si="41"/>
        <v>37.630000000000003</v>
      </c>
      <c r="T401">
        <f t="shared" si="42"/>
        <v>4.8899999999999997</v>
      </c>
      <c r="U401" s="71">
        <f t="shared" si="43"/>
        <v>42.52</v>
      </c>
      <c r="V401">
        <v>0</v>
      </c>
      <c r="W401">
        <v>0</v>
      </c>
      <c r="X401">
        <v>42.52</v>
      </c>
      <c r="Y401" s="25" t="s">
        <v>8738</v>
      </c>
      <c r="Z401" t="str">
        <f t="shared" si="44"/>
        <v>menor a 200</v>
      </c>
    </row>
    <row r="402" spans="1:26">
      <c r="A402">
        <v>2022</v>
      </c>
      <c r="B402" t="s">
        <v>8374</v>
      </c>
      <c r="C402" t="str">
        <f t="shared" si="45"/>
        <v>Marzo</v>
      </c>
      <c r="D402">
        <f t="shared" si="40"/>
        <v>3</v>
      </c>
      <c r="E402" t="s">
        <v>8393</v>
      </c>
      <c r="F402" t="s">
        <v>1</v>
      </c>
      <c r="G402" t="s">
        <v>7879</v>
      </c>
      <c r="H402" t="s">
        <v>8352</v>
      </c>
      <c r="I402" t="s">
        <v>8353</v>
      </c>
      <c r="J402">
        <v>67</v>
      </c>
      <c r="K402">
        <v>67</v>
      </c>
      <c r="L402">
        <v>67</v>
      </c>
      <c r="M402">
        <v>67</v>
      </c>
      <c r="O402">
        <v>0</v>
      </c>
      <c r="P402">
        <v>0</v>
      </c>
      <c r="Q402">
        <v>0</v>
      </c>
      <c r="R402">
        <v>39.56</v>
      </c>
      <c r="S402" s="71">
        <f t="shared" si="41"/>
        <v>35.01</v>
      </c>
      <c r="T402">
        <f t="shared" si="42"/>
        <v>4.55</v>
      </c>
      <c r="U402" s="71">
        <f t="shared" si="43"/>
        <v>39.56</v>
      </c>
      <c r="V402">
        <v>0</v>
      </c>
      <c r="W402">
        <v>0</v>
      </c>
      <c r="X402">
        <v>39.56</v>
      </c>
      <c r="Y402" s="25" t="s">
        <v>8738</v>
      </c>
      <c r="Z402" t="str">
        <f t="shared" si="44"/>
        <v>menor a 200</v>
      </c>
    </row>
    <row r="403" spans="1:26">
      <c r="A403">
        <v>2022</v>
      </c>
      <c r="B403" t="s">
        <v>8374</v>
      </c>
      <c r="C403" t="str">
        <f t="shared" si="45"/>
        <v>Marzo</v>
      </c>
      <c r="D403">
        <f t="shared" si="40"/>
        <v>3</v>
      </c>
      <c r="E403" t="s">
        <v>8390</v>
      </c>
      <c r="F403" t="s">
        <v>1</v>
      </c>
      <c r="G403" t="s">
        <v>7879</v>
      </c>
      <c r="H403" t="s">
        <v>8352</v>
      </c>
      <c r="I403" t="s">
        <v>8353</v>
      </c>
      <c r="J403">
        <v>68</v>
      </c>
      <c r="K403">
        <v>68</v>
      </c>
      <c r="L403">
        <v>68</v>
      </c>
      <c r="M403">
        <v>68</v>
      </c>
      <c r="O403">
        <v>0</v>
      </c>
      <c r="P403">
        <v>0</v>
      </c>
      <c r="Q403">
        <v>0</v>
      </c>
      <c r="R403">
        <v>21.51</v>
      </c>
      <c r="S403" s="71">
        <f t="shared" si="41"/>
        <v>19.04</v>
      </c>
      <c r="T403">
        <f t="shared" si="42"/>
        <v>2.48</v>
      </c>
      <c r="U403" s="71">
        <f t="shared" si="43"/>
        <v>21.52</v>
      </c>
      <c r="V403">
        <v>0</v>
      </c>
      <c r="W403">
        <v>0</v>
      </c>
      <c r="X403">
        <v>21.51</v>
      </c>
      <c r="Y403" s="25" t="s">
        <v>8738</v>
      </c>
      <c r="Z403" t="str">
        <f t="shared" si="44"/>
        <v>menor a 200</v>
      </c>
    </row>
    <row r="404" spans="1:26">
      <c r="A404">
        <v>2022</v>
      </c>
      <c r="B404" t="s">
        <v>8374</v>
      </c>
      <c r="C404" t="str">
        <f t="shared" si="45"/>
        <v>Marzo</v>
      </c>
      <c r="D404">
        <f t="shared" si="40"/>
        <v>3</v>
      </c>
      <c r="E404" t="s">
        <v>8390</v>
      </c>
      <c r="F404" t="s">
        <v>1</v>
      </c>
      <c r="G404" t="s">
        <v>7879</v>
      </c>
      <c r="H404" t="s">
        <v>8352</v>
      </c>
      <c r="I404" t="s">
        <v>8353</v>
      </c>
      <c r="J404">
        <v>69</v>
      </c>
      <c r="K404">
        <v>69</v>
      </c>
      <c r="L404">
        <v>69</v>
      </c>
      <c r="M404">
        <v>69</v>
      </c>
      <c r="O404">
        <v>0</v>
      </c>
      <c r="P404">
        <v>0</v>
      </c>
      <c r="Q404">
        <v>0</v>
      </c>
      <c r="R404">
        <v>37.299999999999997</v>
      </c>
      <c r="S404" s="71">
        <f t="shared" si="41"/>
        <v>33.01</v>
      </c>
      <c r="T404">
        <f t="shared" si="42"/>
        <v>4.29</v>
      </c>
      <c r="U404" s="71">
        <f t="shared" si="43"/>
        <v>37.299999999999997</v>
      </c>
      <c r="V404">
        <v>0</v>
      </c>
      <c r="W404">
        <v>0</v>
      </c>
      <c r="X404">
        <v>37.299999999999997</v>
      </c>
      <c r="Y404" s="25" t="s">
        <v>8738</v>
      </c>
      <c r="Z404" t="str">
        <f t="shared" si="44"/>
        <v>menor a 200</v>
      </c>
    </row>
    <row r="405" spans="1:26">
      <c r="A405">
        <v>2022</v>
      </c>
      <c r="B405" t="s">
        <v>8374</v>
      </c>
      <c r="C405" t="str">
        <f t="shared" si="45"/>
        <v>Marzo</v>
      </c>
      <c r="D405">
        <f t="shared" si="40"/>
        <v>3</v>
      </c>
      <c r="E405" t="s">
        <v>8487</v>
      </c>
      <c r="F405" t="s">
        <v>1</v>
      </c>
      <c r="G405" t="s">
        <v>7879</v>
      </c>
      <c r="H405" t="s">
        <v>8352</v>
      </c>
      <c r="I405" t="s">
        <v>8353</v>
      </c>
      <c r="J405">
        <v>70</v>
      </c>
      <c r="K405">
        <v>70</v>
      </c>
      <c r="L405">
        <v>70</v>
      </c>
      <c r="M405">
        <v>70</v>
      </c>
      <c r="O405">
        <v>0</v>
      </c>
      <c r="P405">
        <v>0</v>
      </c>
      <c r="Q405">
        <v>0</v>
      </c>
      <c r="R405">
        <v>18.05</v>
      </c>
      <c r="S405" s="71">
        <f t="shared" si="41"/>
        <v>15.97</v>
      </c>
      <c r="T405">
        <f t="shared" si="42"/>
        <v>2.08</v>
      </c>
      <c r="U405" s="71">
        <f t="shared" si="43"/>
        <v>18.05</v>
      </c>
      <c r="V405">
        <v>0</v>
      </c>
      <c r="W405">
        <v>0</v>
      </c>
      <c r="X405">
        <v>18.05</v>
      </c>
      <c r="Y405" s="25" t="s">
        <v>8738</v>
      </c>
      <c r="Z405" t="str">
        <f t="shared" si="44"/>
        <v>menor a 200</v>
      </c>
    </row>
    <row r="406" spans="1:26">
      <c r="A406">
        <v>2022</v>
      </c>
      <c r="B406" t="s">
        <v>8374</v>
      </c>
      <c r="C406" t="str">
        <f t="shared" si="45"/>
        <v>Marzo</v>
      </c>
      <c r="D406">
        <f t="shared" si="40"/>
        <v>3</v>
      </c>
      <c r="E406" t="s">
        <v>8487</v>
      </c>
      <c r="F406" t="s">
        <v>1</v>
      </c>
      <c r="G406" t="s">
        <v>7879</v>
      </c>
      <c r="H406" t="s">
        <v>8352</v>
      </c>
      <c r="I406" t="s">
        <v>8353</v>
      </c>
      <c r="J406">
        <v>71</v>
      </c>
      <c r="K406">
        <v>71</v>
      </c>
      <c r="L406">
        <v>71</v>
      </c>
      <c r="M406">
        <v>71</v>
      </c>
      <c r="O406">
        <v>0</v>
      </c>
      <c r="P406">
        <v>0</v>
      </c>
      <c r="Q406">
        <v>0</v>
      </c>
      <c r="R406">
        <v>27.1</v>
      </c>
      <c r="S406" s="71">
        <f t="shared" si="41"/>
        <v>23.98</v>
      </c>
      <c r="T406">
        <f t="shared" si="42"/>
        <v>3.12</v>
      </c>
      <c r="U406" s="71">
        <f t="shared" si="43"/>
        <v>27.1</v>
      </c>
      <c r="V406">
        <v>0</v>
      </c>
      <c r="W406">
        <v>0</v>
      </c>
      <c r="X406">
        <v>27.1</v>
      </c>
      <c r="Y406" s="25" t="s">
        <v>8738</v>
      </c>
      <c r="Z406" t="str">
        <f t="shared" si="44"/>
        <v>menor a 200</v>
      </c>
    </row>
    <row r="407" spans="1:26">
      <c r="A407">
        <v>2022</v>
      </c>
      <c r="B407" t="s">
        <v>8374</v>
      </c>
      <c r="C407" t="str">
        <f t="shared" si="45"/>
        <v>Marzo</v>
      </c>
      <c r="D407">
        <f t="shared" si="40"/>
        <v>3</v>
      </c>
      <c r="E407" t="s">
        <v>8487</v>
      </c>
      <c r="F407" t="s">
        <v>1</v>
      </c>
      <c r="G407" t="s">
        <v>7879</v>
      </c>
      <c r="H407" t="s">
        <v>8352</v>
      </c>
      <c r="I407" t="s">
        <v>8353</v>
      </c>
      <c r="J407">
        <v>72</v>
      </c>
      <c r="K407">
        <v>72</v>
      </c>
      <c r="L407">
        <v>72</v>
      </c>
      <c r="M407">
        <v>72</v>
      </c>
      <c r="O407">
        <v>0</v>
      </c>
      <c r="P407">
        <v>0</v>
      </c>
      <c r="Q407">
        <v>0</v>
      </c>
      <c r="R407">
        <v>17.75</v>
      </c>
      <c r="S407" s="71">
        <f t="shared" si="41"/>
        <v>15.71</v>
      </c>
      <c r="T407">
        <f t="shared" si="42"/>
        <v>2.04</v>
      </c>
      <c r="U407" s="71">
        <f t="shared" si="43"/>
        <v>17.75</v>
      </c>
      <c r="V407">
        <v>0</v>
      </c>
      <c r="W407">
        <v>0</v>
      </c>
      <c r="X407">
        <v>17.75</v>
      </c>
      <c r="Y407" s="25" t="s">
        <v>8738</v>
      </c>
      <c r="Z407" t="str">
        <f t="shared" si="44"/>
        <v>menor a 200</v>
      </c>
    </row>
    <row r="408" spans="1:26">
      <c r="A408">
        <v>2022</v>
      </c>
      <c r="B408" t="s">
        <v>8374</v>
      </c>
      <c r="C408" t="str">
        <f t="shared" si="45"/>
        <v>Marzo</v>
      </c>
      <c r="D408">
        <f t="shared" si="40"/>
        <v>3</v>
      </c>
      <c r="E408" t="s">
        <v>8487</v>
      </c>
      <c r="F408" t="s">
        <v>1</v>
      </c>
      <c r="G408" t="s">
        <v>7879</v>
      </c>
      <c r="H408" t="s">
        <v>8352</v>
      </c>
      <c r="I408" t="s">
        <v>8353</v>
      </c>
      <c r="J408">
        <v>73</v>
      </c>
      <c r="K408">
        <v>73</v>
      </c>
      <c r="L408">
        <v>73</v>
      </c>
      <c r="M408">
        <v>73</v>
      </c>
      <c r="O408">
        <v>0</v>
      </c>
      <c r="P408">
        <v>0</v>
      </c>
      <c r="Q408">
        <v>0</v>
      </c>
      <c r="R408">
        <v>25.1</v>
      </c>
      <c r="S408" s="71">
        <f t="shared" si="41"/>
        <v>22.21</v>
      </c>
      <c r="T408">
        <f t="shared" si="42"/>
        <v>2.89</v>
      </c>
      <c r="U408" s="71">
        <f t="shared" si="43"/>
        <v>25.1</v>
      </c>
      <c r="V408">
        <v>0</v>
      </c>
      <c r="W408">
        <v>0</v>
      </c>
      <c r="X408">
        <v>25.1</v>
      </c>
      <c r="Y408" s="25" t="s">
        <v>8738</v>
      </c>
      <c r="Z408" t="str">
        <f t="shared" si="44"/>
        <v>menor a 200</v>
      </c>
    </row>
    <row r="409" spans="1:26">
      <c r="A409">
        <v>2022</v>
      </c>
      <c r="B409" t="s">
        <v>8374</v>
      </c>
      <c r="C409" t="str">
        <f t="shared" si="45"/>
        <v>Marzo</v>
      </c>
      <c r="D409">
        <f t="shared" si="40"/>
        <v>3</v>
      </c>
      <c r="E409" t="s">
        <v>8487</v>
      </c>
      <c r="F409" t="s">
        <v>1</v>
      </c>
      <c r="G409" t="s">
        <v>7879</v>
      </c>
      <c r="H409" t="s">
        <v>8352</v>
      </c>
      <c r="I409" t="s">
        <v>8353</v>
      </c>
      <c r="J409">
        <v>74</v>
      </c>
      <c r="K409">
        <v>74</v>
      </c>
      <c r="L409">
        <v>74</v>
      </c>
      <c r="M409">
        <v>74</v>
      </c>
      <c r="O409">
        <v>0</v>
      </c>
      <c r="P409">
        <v>0</v>
      </c>
      <c r="Q409">
        <v>0</v>
      </c>
      <c r="R409">
        <v>26.11</v>
      </c>
      <c r="S409" s="71">
        <f t="shared" si="41"/>
        <v>23.11</v>
      </c>
      <c r="T409">
        <f t="shared" si="42"/>
        <v>3</v>
      </c>
      <c r="U409" s="71">
        <f t="shared" si="43"/>
        <v>26.11</v>
      </c>
      <c r="V409">
        <v>0</v>
      </c>
      <c r="W409">
        <v>0</v>
      </c>
      <c r="X409">
        <v>26.11</v>
      </c>
      <c r="Y409" s="25" t="s">
        <v>8738</v>
      </c>
      <c r="Z409" t="str">
        <f t="shared" si="44"/>
        <v>menor a 200</v>
      </c>
    </row>
    <row r="410" spans="1:26">
      <c r="A410">
        <v>2022</v>
      </c>
      <c r="B410" t="s">
        <v>8374</v>
      </c>
      <c r="C410" t="str">
        <f t="shared" si="45"/>
        <v>Marzo</v>
      </c>
      <c r="D410">
        <f t="shared" si="40"/>
        <v>3</v>
      </c>
      <c r="E410" t="s">
        <v>8385</v>
      </c>
      <c r="F410" t="s">
        <v>1</v>
      </c>
      <c r="G410" t="s">
        <v>7879</v>
      </c>
      <c r="H410" t="s">
        <v>8352</v>
      </c>
      <c r="I410" t="s">
        <v>8353</v>
      </c>
      <c r="J410">
        <v>75</v>
      </c>
      <c r="K410">
        <v>75</v>
      </c>
      <c r="L410">
        <v>75</v>
      </c>
      <c r="M410">
        <v>75</v>
      </c>
      <c r="O410">
        <v>0</v>
      </c>
      <c r="P410">
        <v>0</v>
      </c>
      <c r="Q410">
        <v>0</v>
      </c>
      <c r="R410">
        <v>27.1</v>
      </c>
      <c r="S410" s="71">
        <f t="shared" si="41"/>
        <v>23.98</v>
      </c>
      <c r="T410">
        <f t="shared" si="42"/>
        <v>3.12</v>
      </c>
      <c r="U410" s="71">
        <f t="shared" si="43"/>
        <v>27.1</v>
      </c>
      <c r="V410">
        <v>0</v>
      </c>
      <c r="W410">
        <v>0</v>
      </c>
      <c r="X410">
        <v>27.1</v>
      </c>
      <c r="Y410" s="25" t="s">
        <v>8738</v>
      </c>
      <c r="Z410" t="str">
        <f t="shared" si="44"/>
        <v>menor a 200</v>
      </c>
    </row>
    <row r="411" spans="1:26">
      <c r="A411">
        <v>2022</v>
      </c>
      <c r="B411" t="s">
        <v>8374</v>
      </c>
      <c r="C411" t="str">
        <f t="shared" si="45"/>
        <v>Marzo</v>
      </c>
      <c r="D411">
        <f t="shared" si="40"/>
        <v>3</v>
      </c>
      <c r="E411" t="s">
        <v>8385</v>
      </c>
      <c r="F411" t="s">
        <v>1</v>
      </c>
      <c r="G411" t="s">
        <v>7879</v>
      </c>
      <c r="H411" t="s">
        <v>8352</v>
      </c>
      <c r="I411" t="s">
        <v>8353</v>
      </c>
      <c r="J411">
        <v>76</v>
      </c>
      <c r="K411">
        <v>76</v>
      </c>
      <c r="L411">
        <v>76</v>
      </c>
      <c r="M411">
        <v>76</v>
      </c>
      <c r="O411">
        <v>0</v>
      </c>
      <c r="P411">
        <v>0</v>
      </c>
      <c r="Q411">
        <v>0</v>
      </c>
      <c r="R411">
        <v>21.1</v>
      </c>
      <c r="S411" s="71">
        <f t="shared" si="41"/>
        <v>18.670000000000002</v>
      </c>
      <c r="T411">
        <f t="shared" si="42"/>
        <v>2.4300000000000002</v>
      </c>
      <c r="U411" s="71">
        <f t="shared" si="43"/>
        <v>21.1</v>
      </c>
      <c r="V411">
        <v>0</v>
      </c>
      <c r="W411">
        <v>0</v>
      </c>
      <c r="X411">
        <v>21.1</v>
      </c>
      <c r="Y411" s="25" t="s">
        <v>8738</v>
      </c>
      <c r="Z411" t="str">
        <f t="shared" si="44"/>
        <v>menor a 200</v>
      </c>
    </row>
    <row r="412" spans="1:26">
      <c r="A412">
        <v>2022</v>
      </c>
      <c r="B412" t="s">
        <v>8374</v>
      </c>
      <c r="C412" t="str">
        <f t="shared" si="45"/>
        <v>Marzo</v>
      </c>
      <c r="D412">
        <f t="shared" si="40"/>
        <v>3</v>
      </c>
      <c r="E412" t="s">
        <v>8385</v>
      </c>
      <c r="F412" t="s">
        <v>1</v>
      </c>
      <c r="G412" t="s">
        <v>7879</v>
      </c>
      <c r="H412" t="s">
        <v>8352</v>
      </c>
      <c r="I412" t="s">
        <v>8353</v>
      </c>
      <c r="J412">
        <v>77</v>
      </c>
      <c r="K412">
        <v>77</v>
      </c>
      <c r="L412">
        <v>77</v>
      </c>
      <c r="M412">
        <v>77</v>
      </c>
      <c r="O412">
        <v>0</v>
      </c>
      <c r="P412">
        <v>0</v>
      </c>
      <c r="Q412">
        <v>0</v>
      </c>
      <c r="R412">
        <v>18.649999999999999</v>
      </c>
      <c r="S412" s="71">
        <f t="shared" si="41"/>
        <v>16.5</v>
      </c>
      <c r="T412">
        <f t="shared" si="42"/>
        <v>2.15</v>
      </c>
      <c r="U412" s="71">
        <f t="shared" si="43"/>
        <v>18.649999999999999</v>
      </c>
      <c r="V412">
        <v>0</v>
      </c>
      <c r="W412">
        <v>0</v>
      </c>
      <c r="X412">
        <v>18.649999999999999</v>
      </c>
      <c r="Y412" s="25" t="s">
        <v>8738</v>
      </c>
      <c r="Z412" t="str">
        <f t="shared" si="44"/>
        <v>menor a 200</v>
      </c>
    </row>
    <row r="413" spans="1:26">
      <c r="A413">
        <v>2022</v>
      </c>
      <c r="B413" t="s">
        <v>8374</v>
      </c>
      <c r="C413" t="str">
        <f t="shared" si="45"/>
        <v>Marzo</v>
      </c>
      <c r="D413">
        <f t="shared" si="40"/>
        <v>3</v>
      </c>
      <c r="E413" t="s">
        <v>8379</v>
      </c>
      <c r="F413" t="s">
        <v>1</v>
      </c>
      <c r="G413" t="s">
        <v>7879</v>
      </c>
      <c r="H413" t="s">
        <v>8352</v>
      </c>
      <c r="I413" t="s">
        <v>8353</v>
      </c>
      <c r="J413">
        <v>78</v>
      </c>
      <c r="K413">
        <v>78</v>
      </c>
      <c r="L413">
        <v>78</v>
      </c>
      <c r="M413">
        <v>78</v>
      </c>
      <c r="O413">
        <v>0</v>
      </c>
      <c r="P413">
        <v>0</v>
      </c>
      <c r="Q413">
        <v>0</v>
      </c>
      <c r="R413">
        <v>48.46</v>
      </c>
      <c r="S413" s="71">
        <f t="shared" si="41"/>
        <v>42.88</v>
      </c>
      <c r="T413">
        <f t="shared" si="42"/>
        <v>5.57</v>
      </c>
      <c r="U413" s="71">
        <f t="shared" si="43"/>
        <v>48.45</v>
      </c>
      <c r="V413">
        <v>0</v>
      </c>
      <c r="W413">
        <v>0</v>
      </c>
      <c r="X413">
        <v>48.46</v>
      </c>
      <c r="Y413" s="25" t="s">
        <v>8738</v>
      </c>
      <c r="Z413" t="str">
        <f t="shared" si="44"/>
        <v>menor a 200</v>
      </c>
    </row>
    <row r="414" spans="1:26">
      <c r="A414">
        <v>2022</v>
      </c>
      <c r="B414" t="s">
        <v>8374</v>
      </c>
      <c r="C414" t="str">
        <f t="shared" si="45"/>
        <v>Marzo</v>
      </c>
      <c r="D414">
        <f t="shared" si="40"/>
        <v>3</v>
      </c>
      <c r="E414" t="s">
        <v>8379</v>
      </c>
      <c r="F414" t="s">
        <v>1</v>
      </c>
      <c r="G414" t="s">
        <v>7879</v>
      </c>
      <c r="H414" t="s">
        <v>8352</v>
      </c>
      <c r="I414" t="s">
        <v>8353</v>
      </c>
      <c r="J414">
        <v>79</v>
      </c>
      <c r="K414">
        <v>79</v>
      </c>
      <c r="L414">
        <v>79</v>
      </c>
      <c r="M414">
        <v>79</v>
      </c>
      <c r="O414">
        <v>0</v>
      </c>
      <c r="P414">
        <v>0</v>
      </c>
      <c r="Q414">
        <v>0</v>
      </c>
      <c r="R414">
        <v>45.18</v>
      </c>
      <c r="S414" s="71">
        <f t="shared" si="41"/>
        <v>39.979999999999997</v>
      </c>
      <c r="T414">
        <f t="shared" si="42"/>
        <v>5.2</v>
      </c>
      <c r="U414" s="71">
        <f t="shared" si="43"/>
        <v>45.18</v>
      </c>
      <c r="V414">
        <v>0</v>
      </c>
      <c r="W414">
        <v>0</v>
      </c>
      <c r="X414">
        <v>45.18</v>
      </c>
      <c r="Y414" s="25" t="s">
        <v>8738</v>
      </c>
      <c r="Z414" t="str">
        <f t="shared" si="44"/>
        <v>menor a 200</v>
      </c>
    </row>
    <row r="415" spans="1:26">
      <c r="A415">
        <v>2022</v>
      </c>
      <c r="B415" t="s">
        <v>8374</v>
      </c>
      <c r="C415" t="str">
        <f t="shared" si="45"/>
        <v>Marzo</v>
      </c>
      <c r="D415">
        <f t="shared" si="40"/>
        <v>3</v>
      </c>
      <c r="E415" t="s">
        <v>8379</v>
      </c>
      <c r="F415" t="s">
        <v>1</v>
      </c>
      <c r="G415" t="s">
        <v>7879</v>
      </c>
      <c r="H415" t="s">
        <v>8352</v>
      </c>
      <c r="I415" t="s">
        <v>8353</v>
      </c>
      <c r="J415">
        <v>80</v>
      </c>
      <c r="K415">
        <v>80</v>
      </c>
      <c r="L415">
        <v>80</v>
      </c>
      <c r="M415">
        <v>80</v>
      </c>
      <c r="O415">
        <v>0</v>
      </c>
      <c r="P415">
        <v>0</v>
      </c>
      <c r="Q415">
        <v>0</v>
      </c>
      <c r="R415">
        <v>37.89</v>
      </c>
      <c r="S415" s="71">
        <f t="shared" si="41"/>
        <v>33.53</v>
      </c>
      <c r="T415">
        <f t="shared" si="42"/>
        <v>4.3600000000000003</v>
      </c>
      <c r="U415" s="71">
        <f t="shared" si="43"/>
        <v>37.89</v>
      </c>
      <c r="V415">
        <v>0</v>
      </c>
      <c r="W415">
        <v>0</v>
      </c>
      <c r="X415">
        <v>37.89</v>
      </c>
      <c r="Y415" s="25" t="s">
        <v>8738</v>
      </c>
      <c r="Z415" t="str">
        <f t="shared" si="44"/>
        <v>menor a 200</v>
      </c>
    </row>
    <row r="416" spans="1:26">
      <c r="A416">
        <v>2022</v>
      </c>
      <c r="B416" t="s">
        <v>8374</v>
      </c>
      <c r="C416" t="str">
        <f t="shared" si="45"/>
        <v>Marzo</v>
      </c>
      <c r="D416">
        <f t="shared" si="40"/>
        <v>3</v>
      </c>
      <c r="E416" t="s">
        <v>8379</v>
      </c>
      <c r="F416" t="s">
        <v>1</v>
      </c>
      <c r="G416" t="s">
        <v>7879</v>
      </c>
      <c r="H416" t="s">
        <v>7881</v>
      </c>
      <c r="I416" t="s">
        <v>7880</v>
      </c>
      <c r="J416">
        <v>1610</v>
      </c>
      <c r="K416">
        <v>1610</v>
      </c>
      <c r="L416">
        <v>1610</v>
      </c>
      <c r="M416">
        <v>1610</v>
      </c>
      <c r="O416">
        <v>0</v>
      </c>
      <c r="P416">
        <v>0</v>
      </c>
      <c r="Q416">
        <v>0</v>
      </c>
      <c r="R416">
        <v>50.64</v>
      </c>
      <c r="S416" s="71">
        <f t="shared" si="41"/>
        <v>44.81</v>
      </c>
      <c r="T416">
        <f t="shared" si="42"/>
        <v>5.83</v>
      </c>
      <c r="U416" s="71">
        <f t="shared" si="43"/>
        <v>50.64</v>
      </c>
      <c r="V416">
        <v>0</v>
      </c>
      <c r="W416">
        <v>0</v>
      </c>
      <c r="X416">
        <v>50.64</v>
      </c>
      <c r="Y416" s="25" t="s">
        <v>8738</v>
      </c>
      <c r="Z416" t="str">
        <f t="shared" si="44"/>
        <v>menor a 200</v>
      </c>
    </row>
    <row r="417" spans="1:26">
      <c r="A417">
        <v>2022</v>
      </c>
      <c r="B417" t="s">
        <v>8374</v>
      </c>
      <c r="C417" t="str">
        <f t="shared" si="45"/>
        <v>Marzo</v>
      </c>
      <c r="D417">
        <f t="shared" si="40"/>
        <v>3</v>
      </c>
      <c r="E417" t="s">
        <v>8379</v>
      </c>
      <c r="F417" t="s">
        <v>1</v>
      </c>
      <c r="G417" t="s">
        <v>7879</v>
      </c>
      <c r="H417" t="s">
        <v>7881</v>
      </c>
      <c r="I417" t="s">
        <v>7880</v>
      </c>
      <c r="J417">
        <v>1609</v>
      </c>
      <c r="K417">
        <v>1609</v>
      </c>
      <c r="L417">
        <v>1609</v>
      </c>
      <c r="M417">
        <v>1609</v>
      </c>
      <c r="O417">
        <v>0</v>
      </c>
      <c r="P417">
        <v>0</v>
      </c>
      <c r="Q417">
        <v>0</v>
      </c>
      <c r="R417">
        <v>48.34</v>
      </c>
      <c r="S417" s="71">
        <f t="shared" si="41"/>
        <v>42.78</v>
      </c>
      <c r="T417">
        <f t="shared" si="42"/>
        <v>5.56</v>
      </c>
      <c r="U417" s="71">
        <f t="shared" si="43"/>
        <v>48.34</v>
      </c>
      <c r="V417">
        <v>0</v>
      </c>
      <c r="W417">
        <v>0</v>
      </c>
      <c r="X417">
        <v>48.34</v>
      </c>
      <c r="Y417" s="25" t="s">
        <v>8738</v>
      </c>
      <c r="Z417" t="str">
        <f t="shared" si="44"/>
        <v>menor a 200</v>
      </c>
    </row>
    <row r="418" spans="1:26">
      <c r="A418">
        <v>2022</v>
      </c>
      <c r="B418" t="s">
        <v>8374</v>
      </c>
      <c r="C418" t="str">
        <f t="shared" si="45"/>
        <v>Marzo</v>
      </c>
      <c r="D418">
        <f t="shared" si="40"/>
        <v>3</v>
      </c>
      <c r="E418" t="s">
        <v>8379</v>
      </c>
      <c r="F418" t="s">
        <v>1</v>
      </c>
      <c r="G418" t="s">
        <v>7879</v>
      </c>
      <c r="H418" t="s">
        <v>7881</v>
      </c>
      <c r="I418" t="s">
        <v>7880</v>
      </c>
      <c r="J418">
        <v>1608</v>
      </c>
      <c r="K418">
        <v>1608</v>
      </c>
      <c r="L418">
        <v>1608</v>
      </c>
      <c r="M418">
        <v>1608</v>
      </c>
      <c r="O418">
        <v>0</v>
      </c>
      <c r="P418">
        <v>0</v>
      </c>
      <c r="Q418">
        <v>0</v>
      </c>
      <c r="R418">
        <v>34.67</v>
      </c>
      <c r="S418" s="71">
        <f t="shared" si="41"/>
        <v>30.68</v>
      </c>
      <c r="T418">
        <f t="shared" si="42"/>
        <v>3.99</v>
      </c>
      <c r="U418" s="71">
        <f t="shared" si="43"/>
        <v>34.67</v>
      </c>
      <c r="V418">
        <v>0</v>
      </c>
      <c r="W418">
        <v>0</v>
      </c>
      <c r="X418">
        <v>34.67</v>
      </c>
      <c r="Y418" s="25" t="s">
        <v>8738</v>
      </c>
      <c r="Z418" t="str">
        <f t="shared" si="44"/>
        <v>menor a 200</v>
      </c>
    </row>
    <row r="419" spans="1:26">
      <c r="A419">
        <v>2022</v>
      </c>
      <c r="B419" t="s">
        <v>8374</v>
      </c>
      <c r="C419" t="str">
        <f t="shared" si="45"/>
        <v>Marzo</v>
      </c>
      <c r="D419">
        <f t="shared" si="40"/>
        <v>3</v>
      </c>
      <c r="E419" t="s">
        <v>8385</v>
      </c>
      <c r="F419" t="s">
        <v>1</v>
      </c>
      <c r="G419" t="s">
        <v>7879</v>
      </c>
      <c r="H419" t="s">
        <v>7881</v>
      </c>
      <c r="I419" t="s">
        <v>7880</v>
      </c>
      <c r="J419">
        <v>1607</v>
      </c>
      <c r="K419">
        <v>1607</v>
      </c>
      <c r="L419">
        <v>1607</v>
      </c>
      <c r="M419">
        <v>1607</v>
      </c>
      <c r="O419">
        <v>0</v>
      </c>
      <c r="P419">
        <v>0</v>
      </c>
      <c r="Q419">
        <v>0</v>
      </c>
      <c r="R419">
        <v>92.16</v>
      </c>
      <c r="S419" s="71">
        <f t="shared" si="41"/>
        <v>81.56</v>
      </c>
      <c r="T419">
        <f t="shared" si="42"/>
        <v>10.6</v>
      </c>
      <c r="U419" s="71">
        <f t="shared" si="43"/>
        <v>92.16</v>
      </c>
      <c r="V419">
        <v>0</v>
      </c>
      <c r="W419">
        <v>0</v>
      </c>
      <c r="X419">
        <v>92.16</v>
      </c>
      <c r="Y419" s="25" t="s">
        <v>8738</v>
      </c>
      <c r="Z419" t="str">
        <f t="shared" si="44"/>
        <v>menor a 200</v>
      </c>
    </row>
    <row r="420" spans="1:26">
      <c r="A420">
        <v>2022</v>
      </c>
      <c r="B420" t="s">
        <v>8374</v>
      </c>
      <c r="C420" t="str">
        <f t="shared" si="45"/>
        <v>Marzo</v>
      </c>
      <c r="D420">
        <f t="shared" si="40"/>
        <v>3</v>
      </c>
      <c r="E420" t="s">
        <v>8385</v>
      </c>
      <c r="F420" t="s">
        <v>1</v>
      </c>
      <c r="G420" t="s">
        <v>7879</v>
      </c>
      <c r="H420" t="s">
        <v>7881</v>
      </c>
      <c r="I420" t="s">
        <v>7880</v>
      </c>
      <c r="J420">
        <v>1606</v>
      </c>
      <c r="K420">
        <v>1606</v>
      </c>
      <c r="L420">
        <v>1606</v>
      </c>
      <c r="M420">
        <v>1606</v>
      </c>
      <c r="O420">
        <v>0</v>
      </c>
      <c r="P420">
        <v>0</v>
      </c>
      <c r="Q420">
        <v>0</v>
      </c>
      <c r="R420">
        <v>108</v>
      </c>
      <c r="S420" s="71">
        <f t="shared" si="41"/>
        <v>95.58</v>
      </c>
      <c r="T420">
        <f t="shared" si="42"/>
        <v>12.43</v>
      </c>
      <c r="U420" s="71">
        <f t="shared" si="43"/>
        <v>108.01</v>
      </c>
      <c r="V420">
        <v>0</v>
      </c>
      <c r="W420">
        <v>0</v>
      </c>
      <c r="X420">
        <v>108</v>
      </c>
      <c r="Y420" s="25" t="s">
        <v>8738</v>
      </c>
      <c r="Z420" t="str">
        <f t="shared" si="44"/>
        <v>menor a 200</v>
      </c>
    </row>
    <row r="421" spans="1:26">
      <c r="A421">
        <v>2022</v>
      </c>
      <c r="B421" t="s">
        <v>8374</v>
      </c>
      <c r="C421" t="str">
        <f t="shared" si="45"/>
        <v>Marzo</v>
      </c>
      <c r="D421">
        <f t="shared" si="40"/>
        <v>3</v>
      </c>
      <c r="E421" t="s">
        <v>8385</v>
      </c>
      <c r="F421" t="s">
        <v>1</v>
      </c>
      <c r="G421" t="s">
        <v>7879</v>
      </c>
      <c r="H421" t="s">
        <v>7881</v>
      </c>
      <c r="I421" t="s">
        <v>7880</v>
      </c>
      <c r="J421">
        <v>1605</v>
      </c>
      <c r="K421">
        <v>1605</v>
      </c>
      <c r="L421">
        <v>1605</v>
      </c>
      <c r="M421">
        <v>1605</v>
      </c>
      <c r="O421">
        <v>0</v>
      </c>
      <c r="P421">
        <v>0</v>
      </c>
      <c r="Q421">
        <v>0</v>
      </c>
      <c r="R421">
        <v>86.4</v>
      </c>
      <c r="S421" s="71">
        <f t="shared" si="41"/>
        <v>76.459999999999994</v>
      </c>
      <c r="T421">
        <f t="shared" si="42"/>
        <v>9.94</v>
      </c>
      <c r="U421" s="71">
        <f t="shared" si="43"/>
        <v>86.4</v>
      </c>
      <c r="V421">
        <v>0</v>
      </c>
      <c r="W421">
        <v>0</v>
      </c>
      <c r="X421">
        <v>86.4</v>
      </c>
      <c r="Y421" s="25" t="s">
        <v>8738</v>
      </c>
      <c r="Z421" t="str">
        <f t="shared" si="44"/>
        <v>menor a 200</v>
      </c>
    </row>
    <row r="422" spans="1:26">
      <c r="A422">
        <v>2022</v>
      </c>
      <c r="B422" t="s">
        <v>8374</v>
      </c>
      <c r="C422" t="str">
        <f t="shared" si="45"/>
        <v>Marzo</v>
      </c>
      <c r="D422">
        <f t="shared" si="40"/>
        <v>3</v>
      </c>
      <c r="E422" t="s">
        <v>8487</v>
      </c>
      <c r="F422" t="s">
        <v>1</v>
      </c>
      <c r="G422" t="s">
        <v>7879</v>
      </c>
      <c r="H422" t="s">
        <v>7881</v>
      </c>
      <c r="I422" t="s">
        <v>7880</v>
      </c>
      <c r="J422">
        <v>1603</v>
      </c>
      <c r="K422">
        <v>1603</v>
      </c>
      <c r="L422">
        <v>1603</v>
      </c>
      <c r="M422">
        <v>1603</v>
      </c>
      <c r="O422">
        <v>0</v>
      </c>
      <c r="P422">
        <v>0</v>
      </c>
      <c r="Q422">
        <v>0</v>
      </c>
      <c r="R422">
        <v>98.99</v>
      </c>
      <c r="S422" s="71">
        <f t="shared" si="41"/>
        <v>87.6</v>
      </c>
      <c r="T422">
        <f t="shared" si="42"/>
        <v>11.39</v>
      </c>
      <c r="U422" s="71">
        <f t="shared" si="43"/>
        <v>98.99</v>
      </c>
      <c r="V422">
        <v>0</v>
      </c>
      <c r="W422">
        <v>0</v>
      </c>
      <c r="X422">
        <v>98.99</v>
      </c>
      <c r="Y422" s="25" t="s">
        <v>8738</v>
      </c>
      <c r="Z422" t="str">
        <f t="shared" si="44"/>
        <v>menor a 200</v>
      </c>
    </row>
    <row r="423" spans="1:26">
      <c r="A423">
        <v>2022</v>
      </c>
      <c r="B423" t="s">
        <v>8374</v>
      </c>
      <c r="C423" t="str">
        <f t="shared" si="45"/>
        <v>Marzo</v>
      </c>
      <c r="D423">
        <f t="shared" si="40"/>
        <v>3</v>
      </c>
      <c r="E423" t="s">
        <v>8487</v>
      </c>
      <c r="F423" t="s">
        <v>1</v>
      </c>
      <c r="G423" t="s">
        <v>7879</v>
      </c>
      <c r="H423" t="s">
        <v>7881</v>
      </c>
      <c r="I423" t="s">
        <v>7880</v>
      </c>
      <c r="J423">
        <v>1602</v>
      </c>
      <c r="K423">
        <v>1602</v>
      </c>
      <c r="L423">
        <v>1602</v>
      </c>
      <c r="M423">
        <v>1602</v>
      </c>
      <c r="O423">
        <v>0</v>
      </c>
      <c r="P423">
        <v>0</v>
      </c>
      <c r="Q423">
        <v>0</v>
      </c>
      <c r="R423">
        <v>100.66</v>
      </c>
      <c r="S423" s="71">
        <f t="shared" si="41"/>
        <v>89.08</v>
      </c>
      <c r="T423">
        <f t="shared" si="42"/>
        <v>11.58</v>
      </c>
      <c r="U423" s="71">
        <f t="shared" si="43"/>
        <v>100.66</v>
      </c>
      <c r="V423">
        <v>0</v>
      </c>
      <c r="W423">
        <v>0</v>
      </c>
      <c r="X423">
        <v>100.66</v>
      </c>
      <c r="Y423" s="25" t="s">
        <v>8738</v>
      </c>
      <c r="Z423" t="str">
        <f t="shared" si="44"/>
        <v>menor a 200</v>
      </c>
    </row>
    <row r="424" spans="1:26">
      <c r="A424">
        <v>2022</v>
      </c>
      <c r="B424" t="s">
        <v>8374</v>
      </c>
      <c r="C424" t="str">
        <f t="shared" si="45"/>
        <v>Marzo</v>
      </c>
      <c r="D424">
        <f t="shared" si="40"/>
        <v>3</v>
      </c>
      <c r="E424" t="s">
        <v>8487</v>
      </c>
      <c r="F424" t="s">
        <v>1</v>
      </c>
      <c r="G424" t="s">
        <v>7879</v>
      </c>
      <c r="H424" t="s">
        <v>7881</v>
      </c>
      <c r="I424" t="s">
        <v>7880</v>
      </c>
      <c r="J424">
        <v>1601</v>
      </c>
      <c r="K424">
        <v>1601</v>
      </c>
      <c r="L424">
        <v>1601</v>
      </c>
      <c r="M424">
        <v>1601</v>
      </c>
      <c r="O424">
        <v>0</v>
      </c>
      <c r="P424">
        <v>0</v>
      </c>
      <c r="Q424">
        <v>0</v>
      </c>
      <c r="R424">
        <v>1390.83</v>
      </c>
      <c r="S424" s="71">
        <f t="shared" si="41"/>
        <v>1230.82</v>
      </c>
      <c r="T424">
        <f t="shared" si="42"/>
        <v>160.01</v>
      </c>
      <c r="U424" s="71">
        <f t="shared" si="43"/>
        <v>1390.83</v>
      </c>
      <c r="V424">
        <v>0</v>
      </c>
      <c r="W424">
        <v>0</v>
      </c>
      <c r="X424">
        <v>1390.83</v>
      </c>
      <c r="Y424" s="25" t="s">
        <v>8738</v>
      </c>
      <c r="Z424" t="str">
        <f t="shared" si="44"/>
        <v>mayor a 200</v>
      </c>
    </row>
    <row r="425" spans="1:26">
      <c r="A425">
        <v>2022</v>
      </c>
      <c r="B425" t="s">
        <v>8374</v>
      </c>
      <c r="C425" t="str">
        <f t="shared" si="45"/>
        <v>Marzo</v>
      </c>
      <c r="D425">
        <f t="shared" si="40"/>
        <v>3</v>
      </c>
      <c r="E425" t="s">
        <v>8487</v>
      </c>
      <c r="F425" t="s">
        <v>1</v>
      </c>
      <c r="G425" t="s">
        <v>7879</v>
      </c>
      <c r="H425" t="s">
        <v>7881</v>
      </c>
      <c r="I425" t="s">
        <v>7880</v>
      </c>
      <c r="J425">
        <v>1600</v>
      </c>
      <c r="K425">
        <v>1600</v>
      </c>
      <c r="L425">
        <v>1600</v>
      </c>
      <c r="M425">
        <v>1600</v>
      </c>
      <c r="O425">
        <v>0</v>
      </c>
      <c r="P425">
        <v>0</v>
      </c>
      <c r="Q425">
        <v>0</v>
      </c>
      <c r="R425">
        <v>946.9</v>
      </c>
      <c r="S425" s="71">
        <f t="shared" si="41"/>
        <v>837.96</v>
      </c>
      <c r="T425">
        <f t="shared" si="42"/>
        <v>108.93</v>
      </c>
      <c r="U425" s="71">
        <f t="shared" si="43"/>
        <v>946.89</v>
      </c>
      <c r="V425">
        <v>0</v>
      </c>
      <c r="W425">
        <v>0</v>
      </c>
      <c r="X425">
        <v>946.9</v>
      </c>
      <c r="Y425" s="25" t="s">
        <v>8738</v>
      </c>
      <c r="Z425" t="str">
        <f t="shared" si="44"/>
        <v>mayor a 200</v>
      </c>
    </row>
    <row r="426" spans="1:26">
      <c r="A426">
        <v>2022</v>
      </c>
      <c r="B426" t="s">
        <v>8374</v>
      </c>
      <c r="C426" t="str">
        <f t="shared" si="45"/>
        <v>Marzo</v>
      </c>
      <c r="D426">
        <f t="shared" si="40"/>
        <v>3</v>
      </c>
      <c r="E426" t="s">
        <v>8390</v>
      </c>
      <c r="F426" t="s">
        <v>1</v>
      </c>
      <c r="G426" t="s">
        <v>7879</v>
      </c>
      <c r="H426" t="s">
        <v>7881</v>
      </c>
      <c r="I426" t="s">
        <v>7880</v>
      </c>
      <c r="J426">
        <v>1599</v>
      </c>
      <c r="K426">
        <v>1599</v>
      </c>
      <c r="L426">
        <v>1599</v>
      </c>
      <c r="M426">
        <v>1599</v>
      </c>
      <c r="O426">
        <v>0</v>
      </c>
      <c r="P426">
        <v>0</v>
      </c>
      <c r="Q426">
        <v>0</v>
      </c>
      <c r="R426">
        <v>234.48</v>
      </c>
      <c r="S426" s="71">
        <f t="shared" si="41"/>
        <v>207.5</v>
      </c>
      <c r="T426">
        <f t="shared" si="42"/>
        <v>26.98</v>
      </c>
      <c r="U426" s="71">
        <f t="shared" si="43"/>
        <v>234.48</v>
      </c>
      <c r="V426">
        <v>0</v>
      </c>
      <c r="W426">
        <v>0</v>
      </c>
      <c r="X426">
        <v>234.48</v>
      </c>
      <c r="Y426" s="25" t="s">
        <v>8738</v>
      </c>
      <c r="Z426" t="str">
        <f t="shared" si="44"/>
        <v>mayor a 200</v>
      </c>
    </row>
    <row r="427" spans="1:26">
      <c r="A427">
        <v>2022</v>
      </c>
      <c r="B427" t="s">
        <v>8374</v>
      </c>
      <c r="C427" t="str">
        <f t="shared" ref="C427:C458" si="46">REPLACE(B427,2,4,"arzo")</f>
        <v>Marzo</v>
      </c>
      <c r="D427">
        <f t="shared" si="40"/>
        <v>3</v>
      </c>
      <c r="E427" t="s">
        <v>8390</v>
      </c>
      <c r="F427" t="s">
        <v>1</v>
      </c>
      <c r="G427" t="s">
        <v>7879</v>
      </c>
      <c r="H427" t="s">
        <v>7881</v>
      </c>
      <c r="I427" t="s">
        <v>7880</v>
      </c>
      <c r="J427">
        <v>1598</v>
      </c>
      <c r="K427">
        <v>1598</v>
      </c>
      <c r="L427">
        <v>1598</v>
      </c>
      <c r="M427">
        <v>1598</v>
      </c>
      <c r="O427">
        <v>0</v>
      </c>
      <c r="P427">
        <v>0</v>
      </c>
      <c r="Q427">
        <v>0</v>
      </c>
      <c r="R427">
        <v>30.38</v>
      </c>
      <c r="S427" s="71">
        <f t="shared" si="41"/>
        <v>26.88</v>
      </c>
      <c r="T427">
        <f t="shared" si="42"/>
        <v>3.49</v>
      </c>
      <c r="U427" s="71">
        <f t="shared" si="43"/>
        <v>30.37</v>
      </c>
      <c r="V427">
        <v>0</v>
      </c>
      <c r="W427">
        <v>0</v>
      </c>
      <c r="X427">
        <v>30.38</v>
      </c>
      <c r="Y427" s="25" t="s">
        <v>8738</v>
      </c>
      <c r="Z427" t="str">
        <f t="shared" si="44"/>
        <v>menor a 200</v>
      </c>
    </row>
    <row r="428" spans="1:26">
      <c r="A428">
        <v>2022</v>
      </c>
      <c r="B428" t="s">
        <v>8374</v>
      </c>
      <c r="C428" t="str">
        <f t="shared" si="46"/>
        <v>Marzo</v>
      </c>
      <c r="D428">
        <f t="shared" si="40"/>
        <v>3</v>
      </c>
      <c r="E428" t="s">
        <v>8393</v>
      </c>
      <c r="F428" t="s">
        <v>1</v>
      </c>
      <c r="G428" t="s">
        <v>7879</v>
      </c>
      <c r="H428" t="s">
        <v>7881</v>
      </c>
      <c r="I428" t="s">
        <v>7880</v>
      </c>
      <c r="J428">
        <v>1597</v>
      </c>
      <c r="K428">
        <v>1597</v>
      </c>
      <c r="L428">
        <v>1597</v>
      </c>
      <c r="M428">
        <v>1597</v>
      </c>
      <c r="O428">
        <v>0</v>
      </c>
      <c r="P428">
        <v>0</v>
      </c>
      <c r="Q428">
        <v>0</v>
      </c>
      <c r="R428">
        <v>101.26</v>
      </c>
      <c r="S428" s="71">
        <f t="shared" si="41"/>
        <v>89.61</v>
      </c>
      <c r="T428">
        <f t="shared" si="42"/>
        <v>11.65</v>
      </c>
      <c r="U428" s="71">
        <f t="shared" si="43"/>
        <v>101.26</v>
      </c>
      <c r="V428">
        <v>0</v>
      </c>
      <c r="W428">
        <v>0</v>
      </c>
      <c r="X428">
        <v>101.26</v>
      </c>
      <c r="Y428" s="25" t="s">
        <v>8738</v>
      </c>
      <c r="Z428" t="str">
        <f t="shared" si="44"/>
        <v>menor a 200</v>
      </c>
    </row>
    <row r="429" spans="1:26">
      <c r="A429">
        <v>2022</v>
      </c>
      <c r="B429" t="s">
        <v>8374</v>
      </c>
      <c r="C429" t="str">
        <f t="shared" si="46"/>
        <v>Marzo</v>
      </c>
      <c r="D429">
        <f t="shared" si="40"/>
        <v>3</v>
      </c>
      <c r="E429" t="s">
        <v>8401</v>
      </c>
      <c r="F429" t="s">
        <v>1</v>
      </c>
      <c r="G429" t="s">
        <v>7879</v>
      </c>
      <c r="H429" t="s">
        <v>7881</v>
      </c>
      <c r="I429" t="s">
        <v>7880</v>
      </c>
      <c r="J429">
        <v>1596</v>
      </c>
      <c r="K429">
        <v>1596</v>
      </c>
      <c r="L429">
        <v>1596</v>
      </c>
      <c r="M429">
        <v>1596</v>
      </c>
      <c r="O429">
        <v>0</v>
      </c>
      <c r="P429">
        <v>0</v>
      </c>
      <c r="Q429">
        <v>0</v>
      </c>
      <c r="R429">
        <v>117.46</v>
      </c>
      <c r="S429" s="71">
        <f t="shared" si="41"/>
        <v>103.95</v>
      </c>
      <c r="T429">
        <f t="shared" si="42"/>
        <v>13.51</v>
      </c>
      <c r="U429" s="71">
        <f t="shared" si="43"/>
        <v>117.46</v>
      </c>
      <c r="V429">
        <v>0</v>
      </c>
      <c r="W429">
        <v>0</v>
      </c>
      <c r="X429">
        <v>117.46</v>
      </c>
      <c r="Y429" s="25" t="s">
        <v>8738</v>
      </c>
      <c r="Z429" t="str">
        <f t="shared" si="44"/>
        <v>menor a 200</v>
      </c>
    </row>
    <row r="430" spans="1:26">
      <c r="A430">
        <v>2022</v>
      </c>
      <c r="B430" t="s">
        <v>8374</v>
      </c>
      <c r="C430" t="str">
        <f t="shared" si="46"/>
        <v>Marzo</v>
      </c>
      <c r="D430">
        <f t="shared" si="40"/>
        <v>3</v>
      </c>
      <c r="E430" t="s">
        <v>8401</v>
      </c>
      <c r="F430" t="s">
        <v>1</v>
      </c>
      <c r="G430" t="s">
        <v>7879</v>
      </c>
      <c r="H430" t="s">
        <v>7881</v>
      </c>
      <c r="I430" t="s">
        <v>7880</v>
      </c>
      <c r="J430">
        <v>1595</v>
      </c>
      <c r="K430">
        <v>1595</v>
      </c>
      <c r="L430">
        <v>1595</v>
      </c>
      <c r="M430">
        <v>1595</v>
      </c>
      <c r="O430">
        <v>0</v>
      </c>
      <c r="P430">
        <v>0</v>
      </c>
      <c r="Q430">
        <v>0</v>
      </c>
      <c r="R430">
        <v>60.64</v>
      </c>
      <c r="S430" s="71">
        <f t="shared" si="41"/>
        <v>53.66</v>
      </c>
      <c r="T430">
        <f t="shared" si="42"/>
        <v>6.98</v>
      </c>
      <c r="U430" s="71">
        <f t="shared" si="43"/>
        <v>60.64</v>
      </c>
      <c r="V430">
        <v>0</v>
      </c>
      <c r="W430">
        <v>0</v>
      </c>
      <c r="X430">
        <v>60.64</v>
      </c>
      <c r="Y430" s="25" t="s">
        <v>8738</v>
      </c>
      <c r="Z430" t="str">
        <f t="shared" si="44"/>
        <v>menor a 200</v>
      </c>
    </row>
    <row r="431" spans="1:26">
      <c r="A431">
        <v>2022</v>
      </c>
      <c r="B431" t="s">
        <v>8374</v>
      </c>
      <c r="C431" t="str">
        <f t="shared" si="46"/>
        <v>Marzo</v>
      </c>
      <c r="D431">
        <f t="shared" si="40"/>
        <v>3</v>
      </c>
      <c r="E431" t="s">
        <v>8401</v>
      </c>
      <c r="F431" t="s">
        <v>1</v>
      </c>
      <c r="G431" t="s">
        <v>7879</v>
      </c>
      <c r="H431" t="s">
        <v>7881</v>
      </c>
      <c r="I431" t="s">
        <v>7880</v>
      </c>
      <c r="J431">
        <v>1594</v>
      </c>
      <c r="K431">
        <v>1594</v>
      </c>
      <c r="L431">
        <v>1594</v>
      </c>
      <c r="M431">
        <v>1594</v>
      </c>
      <c r="O431">
        <v>0</v>
      </c>
      <c r="P431">
        <v>0</v>
      </c>
      <c r="Q431">
        <v>0</v>
      </c>
      <c r="R431">
        <v>100.64</v>
      </c>
      <c r="S431" s="71">
        <f t="shared" si="41"/>
        <v>89.06</v>
      </c>
      <c r="T431">
        <f t="shared" si="42"/>
        <v>11.58</v>
      </c>
      <c r="U431" s="71">
        <f t="shared" si="43"/>
        <v>100.64</v>
      </c>
      <c r="V431">
        <v>0</v>
      </c>
      <c r="W431">
        <v>0</v>
      </c>
      <c r="X431">
        <v>100.64</v>
      </c>
      <c r="Y431" s="25" t="s">
        <v>8738</v>
      </c>
      <c r="Z431" t="str">
        <f t="shared" si="44"/>
        <v>menor a 200</v>
      </c>
    </row>
    <row r="432" spans="1:26">
      <c r="A432">
        <v>2022</v>
      </c>
      <c r="B432" t="s">
        <v>8374</v>
      </c>
      <c r="C432" t="str">
        <f t="shared" si="46"/>
        <v>Marzo</v>
      </c>
      <c r="D432">
        <f t="shared" si="40"/>
        <v>3</v>
      </c>
      <c r="E432" t="s">
        <v>8405</v>
      </c>
      <c r="F432" t="s">
        <v>1</v>
      </c>
      <c r="G432" t="s">
        <v>7879</v>
      </c>
      <c r="H432" t="s">
        <v>7881</v>
      </c>
      <c r="I432" t="s">
        <v>7880</v>
      </c>
      <c r="J432">
        <v>1593</v>
      </c>
      <c r="K432">
        <v>1593</v>
      </c>
      <c r="L432">
        <v>1593</v>
      </c>
      <c r="M432">
        <v>1593</v>
      </c>
      <c r="O432">
        <v>0</v>
      </c>
      <c r="P432">
        <v>0</v>
      </c>
      <c r="Q432">
        <v>0</v>
      </c>
      <c r="R432">
        <v>504.34</v>
      </c>
      <c r="S432" s="71">
        <f t="shared" si="41"/>
        <v>446.32</v>
      </c>
      <c r="T432">
        <f t="shared" si="42"/>
        <v>58.02</v>
      </c>
      <c r="U432" s="71">
        <f t="shared" si="43"/>
        <v>504.34</v>
      </c>
      <c r="V432">
        <v>0</v>
      </c>
      <c r="W432">
        <v>0</v>
      </c>
      <c r="X432">
        <v>504.34</v>
      </c>
      <c r="Y432" s="25" t="s">
        <v>8738</v>
      </c>
      <c r="Z432" t="str">
        <f t="shared" si="44"/>
        <v>mayor a 200</v>
      </c>
    </row>
    <row r="433" spans="1:26">
      <c r="A433">
        <v>2022</v>
      </c>
      <c r="B433" t="s">
        <v>8374</v>
      </c>
      <c r="C433" t="str">
        <f t="shared" si="46"/>
        <v>Marzo</v>
      </c>
      <c r="D433">
        <f t="shared" si="40"/>
        <v>3</v>
      </c>
      <c r="E433" t="s">
        <v>8419</v>
      </c>
      <c r="F433" t="s">
        <v>1</v>
      </c>
      <c r="G433" t="s">
        <v>7879</v>
      </c>
      <c r="H433" t="s">
        <v>7881</v>
      </c>
      <c r="I433" t="s">
        <v>7880</v>
      </c>
      <c r="J433">
        <v>1592</v>
      </c>
      <c r="K433">
        <v>1592</v>
      </c>
      <c r="L433">
        <v>1592</v>
      </c>
      <c r="M433">
        <v>1592</v>
      </c>
      <c r="O433">
        <v>0</v>
      </c>
      <c r="P433">
        <v>0</v>
      </c>
      <c r="Q433">
        <v>0</v>
      </c>
      <c r="R433">
        <v>209.62</v>
      </c>
      <c r="S433" s="71">
        <f t="shared" si="41"/>
        <v>185.5</v>
      </c>
      <c r="T433">
        <f t="shared" si="42"/>
        <v>24.12</v>
      </c>
      <c r="U433" s="71">
        <f t="shared" si="43"/>
        <v>209.62</v>
      </c>
      <c r="V433">
        <v>0</v>
      </c>
      <c r="W433">
        <v>0</v>
      </c>
      <c r="X433">
        <v>209.62</v>
      </c>
      <c r="Y433" s="25" t="s">
        <v>8738</v>
      </c>
      <c r="Z433" t="str">
        <f t="shared" si="44"/>
        <v>mayor a 200</v>
      </c>
    </row>
    <row r="434" spans="1:26">
      <c r="A434">
        <v>2022</v>
      </c>
      <c r="B434" t="s">
        <v>8374</v>
      </c>
      <c r="C434" t="str">
        <f t="shared" si="46"/>
        <v>Marzo</v>
      </c>
      <c r="D434">
        <f t="shared" si="40"/>
        <v>3</v>
      </c>
      <c r="E434" t="s">
        <v>8419</v>
      </c>
      <c r="F434" t="s">
        <v>1</v>
      </c>
      <c r="G434" t="s">
        <v>7879</v>
      </c>
      <c r="H434" t="s">
        <v>7881</v>
      </c>
      <c r="I434" t="s">
        <v>7880</v>
      </c>
      <c r="J434">
        <v>1591</v>
      </c>
      <c r="K434">
        <v>1591</v>
      </c>
      <c r="L434">
        <v>1591</v>
      </c>
      <c r="M434">
        <v>1591</v>
      </c>
      <c r="O434">
        <v>0</v>
      </c>
      <c r="P434">
        <v>0</v>
      </c>
      <c r="Q434">
        <v>0</v>
      </c>
      <c r="R434">
        <v>137.52000000000001</v>
      </c>
      <c r="S434" s="71">
        <f t="shared" si="41"/>
        <v>121.7</v>
      </c>
      <c r="T434">
        <f t="shared" si="42"/>
        <v>15.82</v>
      </c>
      <c r="U434" s="71">
        <f t="shared" si="43"/>
        <v>137.52000000000001</v>
      </c>
      <c r="V434">
        <v>0</v>
      </c>
      <c r="W434">
        <v>0</v>
      </c>
      <c r="X434">
        <v>137.52000000000001</v>
      </c>
      <c r="Y434" s="25" t="s">
        <v>8738</v>
      </c>
      <c r="Z434" t="str">
        <f t="shared" si="44"/>
        <v>menor a 200</v>
      </c>
    </row>
    <row r="435" spans="1:26">
      <c r="A435">
        <v>2022</v>
      </c>
      <c r="B435" t="s">
        <v>8374</v>
      </c>
      <c r="C435" t="str">
        <f t="shared" si="46"/>
        <v>Marzo</v>
      </c>
      <c r="D435">
        <f t="shared" si="40"/>
        <v>3</v>
      </c>
      <c r="E435" t="s">
        <v>8419</v>
      </c>
      <c r="F435" t="s">
        <v>1</v>
      </c>
      <c r="G435" t="s">
        <v>7879</v>
      </c>
      <c r="H435" t="s">
        <v>7881</v>
      </c>
      <c r="I435" t="s">
        <v>7880</v>
      </c>
      <c r="J435">
        <v>1590</v>
      </c>
      <c r="K435">
        <v>1590</v>
      </c>
      <c r="L435">
        <v>1590</v>
      </c>
      <c r="M435">
        <v>1590</v>
      </c>
      <c r="O435">
        <v>0</v>
      </c>
      <c r="P435">
        <v>0</v>
      </c>
      <c r="Q435">
        <v>0</v>
      </c>
      <c r="R435">
        <v>1420.56</v>
      </c>
      <c r="S435" s="71">
        <f t="shared" si="41"/>
        <v>1257.1300000000001</v>
      </c>
      <c r="T435">
        <f t="shared" si="42"/>
        <v>163.43</v>
      </c>
      <c r="U435" s="71">
        <f t="shared" si="43"/>
        <v>1420.56</v>
      </c>
      <c r="V435">
        <v>0</v>
      </c>
      <c r="W435">
        <v>0</v>
      </c>
      <c r="X435">
        <v>1420.56</v>
      </c>
      <c r="Y435" s="25" t="s">
        <v>8738</v>
      </c>
      <c r="Z435" t="str">
        <f t="shared" si="44"/>
        <v>mayor a 200</v>
      </c>
    </row>
    <row r="436" spans="1:26">
      <c r="A436">
        <v>2022</v>
      </c>
      <c r="B436" t="s">
        <v>8374</v>
      </c>
      <c r="C436" t="str">
        <f t="shared" si="46"/>
        <v>Marzo</v>
      </c>
      <c r="D436">
        <f t="shared" si="40"/>
        <v>3</v>
      </c>
      <c r="E436" t="s">
        <v>8419</v>
      </c>
      <c r="F436" t="s">
        <v>1</v>
      </c>
      <c r="G436" t="s">
        <v>7879</v>
      </c>
      <c r="H436" t="s">
        <v>7881</v>
      </c>
      <c r="I436" t="s">
        <v>7880</v>
      </c>
      <c r="J436">
        <v>1588</v>
      </c>
      <c r="K436">
        <v>1588</v>
      </c>
      <c r="L436">
        <v>1588</v>
      </c>
      <c r="M436">
        <v>1588</v>
      </c>
      <c r="O436">
        <v>0</v>
      </c>
      <c r="P436">
        <v>0</v>
      </c>
      <c r="Q436">
        <v>0</v>
      </c>
      <c r="R436">
        <v>115.26</v>
      </c>
      <c r="S436" s="71">
        <f t="shared" si="41"/>
        <v>102</v>
      </c>
      <c r="T436">
        <f t="shared" si="42"/>
        <v>13.26</v>
      </c>
      <c r="U436" s="71">
        <f t="shared" si="43"/>
        <v>115.26</v>
      </c>
      <c r="V436">
        <v>0</v>
      </c>
      <c r="W436">
        <v>0</v>
      </c>
      <c r="X436">
        <v>115.26</v>
      </c>
      <c r="Y436" s="25" t="s">
        <v>8738</v>
      </c>
      <c r="Z436" t="str">
        <f t="shared" si="44"/>
        <v>menor a 200</v>
      </c>
    </row>
    <row r="437" spans="1:26">
      <c r="A437">
        <v>2022</v>
      </c>
      <c r="B437" t="s">
        <v>8374</v>
      </c>
      <c r="C437" t="str">
        <f t="shared" si="46"/>
        <v>Marzo</v>
      </c>
      <c r="D437">
        <f t="shared" si="40"/>
        <v>3</v>
      </c>
      <c r="E437" t="s">
        <v>8419</v>
      </c>
      <c r="F437" t="s">
        <v>1</v>
      </c>
      <c r="G437" t="s">
        <v>7879</v>
      </c>
      <c r="H437" t="s">
        <v>7881</v>
      </c>
      <c r="I437" t="s">
        <v>7880</v>
      </c>
      <c r="J437">
        <v>1587</v>
      </c>
      <c r="K437">
        <v>1587</v>
      </c>
      <c r="L437">
        <v>1587</v>
      </c>
      <c r="M437">
        <v>1587</v>
      </c>
      <c r="O437">
        <v>0</v>
      </c>
      <c r="P437">
        <v>0</v>
      </c>
      <c r="Q437">
        <v>0</v>
      </c>
      <c r="R437">
        <v>416.98</v>
      </c>
      <c r="S437" s="71">
        <f t="shared" si="41"/>
        <v>369.01</v>
      </c>
      <c r="T437">
        <f t="shared" si="42"/>
        <v>47.97</v>
      </c>
      <c r="U437" s="71">
        <f t="shared" si="43"/>
        <v>416.98</v>
      </c>
      <c r="V437">
        <v>0</v>
      </c>
      <c r="W437">
        <v>0</v>
      </c>
      <c r="X437">
        <v>416.98</v>
      </c>
      <c r="Y437" s="25" t="s">
        <v>8738</v>
      </c>
      <c r="Z437" t="str">
        <f t="shared" si="44"/>
        <v>mayor a 200</v>
      </c>
    </row>
    <row r="438" spans="1:26">
      <c r="A438">
        <v>2022</v>
      </c>
      <c r="B438" t="s">
        <v>8374</v>
      </c>
      <c r="C438" t="str">
        <f t="shared" si="46"/>
        <v>Marzo</v>
      </c>
      <c r="D438">
        <f t="shared" si="40"/>
        <v>3</v>
      </c>
      <c r="E438" t="s">
        <v>8432</v>
      </c>
      <c r="F438" t="s">
        <v>1</v>
      </c>
      <c r="G438" t="s">
        <v>7879</v>
      </c>
      <c r="H438" t="s">
        <v>7881</v>
      </c>
      <c r="I438" t="s">
        <v>7880</v>
      </c>
      <c r="J438">
        <v>1586</v>
      </c>
      <c r="K438">
        <v>1586</v>
      </c>
      <c r="L438">
        <v>1586</v>
      </c>
      <c r="M438">
        <v>1586</v>
      </c>
      <c r="O438">
        <v>0</v>
      </c>
      <c r="P438">
        <v>0</v>
      </c>
      <c r="Q438">
        <v>0</v>
      </c>
      <c r="R438">
        <v>8.77</v>
      </c>
      <c r="S438" s="71">
        <f t="shared" si="41"/>
        <v>7.76</v>
      </c>
      <c r="T438">
        <f t="shared" si="42"/>
        <v>1.01</v>
      </c>
      <c r="U438" s="71">
        <f t="shared" si="43"/>
        <v>8.77</v>
      </c>
      <c r="V438">
        <v>0</v>
      </c>
      <c r="W438">
        <v>0</v>
      </c>
      <c r="X438">
        <v>8.77</v>
      </c>
      <c r="Y438" s="25" t="s">
        <v>8738</v>
      </c>
      <c r="Z438" t="str">
        <f t="shared" si="44"/>
        <v>menor a 200</v>
      </c>
    </row>
    <row r="439" spans="1:26">
      <c r="A439">
        <v>2022</v>
      </c>
      <c r="B439" t="s">
        <v>8374</v>
      </c>
      <c r="C439" t="str">
        <f t="shared" si="46"/>
        <v>Marzo</v>
      </c>
      <c r="D439">
        <f t="shared" si="40"/>
        <v>3</v>
      </c>
      <c r="E439" t="s">
        <v>8432</v>
      </c>
      <c r="F439" t="s">
        <v>1</v>
      </c>
      <c r="G439" t="s">
        <v>7879</v>
      </c>
      <c r="H439" t="s">
        <v>7881</v>
      </c>
      <c r="I439" t="s">
        <v>7880</v>
      </c>
      <c r="J439">
        <v>1585</v>
      </c>
      <c r="K439">
        <v>1585</v>
      </c>
      <c r="L439">
        <v>1585</v>
      </c>
      <c r="M439">
        <v>1585</v>
      </c>
      <c r="O439">
        <v>0</v>
      </c>
      <c r="P439">
        <v>0</v>
      </c>
      <c r="Q439">
        <v>0</v>
      </c>
      <c r="R439">
        <v>30.38</v>
      </c>
      <c r="S439" s="71">
        <f t="shared" si="41"/>
        <v>26.88</v>
      </c>
      <c r="T439">
        <f t="shared" si="42"/>
        <v>3.49</v>
      </c>
      <c r="U439" s="71">
        <f t="shared" si="43"/>
        <v>30.37</v>
      </c>
      <c r="V439">
        <v>0</v>
      </c>
      <c r="W439">
        <v>0</v>
      </c>
      <c r="X439">
        <v>30.38</v>
      </c>
      <c r="Y439" s="25" t="s">
        <v>8738</v>
      </c>
      <c r="Z439" t="str">
        <f t="shared" si="44"/>
        <v>menor a 200</v>
      </c>
    </row>
    <row r="440" spans="1:26">
      <c r="A440">
        <v>2022</v>
      </c>
      <c r="B440" t="s">
        <v>8374</v>
      </c>
      <c r="C440" t="str">
        <f t="shared" si="46"/>
        <v>Marzo</v>
      </c>
      <c r="D440">
        <f t="shared" si="40"/>
        <v>3</v>
      </c>
      <c r="E440" t="s">
        <v>8436</v>
      </c>
      <c r="F440" t="s">
        <v>1</v>
      </c>
      <c r="G440" t="s">
        <v>7879</v>
      </c>
      <c r="H440" t="s">
        <v>7881</v>
      </c>
      <c r="I440" t="s">
        <v>7880</v>
      </c>
      <c r="J440">
        <v>1584</v>
      </c>
      <c r="K440">
        <v>1584</v>
      </c>
      <c r="L440">
        <v>1584</v>
      </c>
      <c r="M440">
        <v>1584</v>
      </c>
      <c r="O440">
        <v>0</v>
      </c>
      <c r="P440">
        <v>0</v>
      </c>
      <c r="Q440">
        <v>0</v>
      </c>
      <c r="R440">
        <v>555.22</v>
      </c>
      <c r="S440" s="71">
        <f t="shared" si="41"/>
        <v>491.35</v>
      </c>
      <c r="T440">
        <f t="shared" si="42"/>
        <v>63.88</v>
      </c>
      <c r="U440" s="71">
        <f t="shared" si="43"/>
        <v>555.23</v>
      </c>
      <c r="V440">
        <v>0</v>
      </c>
      <c r="W440">
        <v>0</v>
      </c>
      <c r="X440">
        <v>555.22</v>
      </c>
      <c r="Y440" s="25" t="s">
        <v>8738</v>
      </c>
      <c r="Z440" t="str">
        <f t="shared" si="44"/>
        <v>mayor a 200</v>
      </c>
    </row>
    <row r="441" spans="1:26">
      <c r="A441">
        <v>2022</v>
      </c>
      <c r="B441" t="s">
        <v>8374</v>
      </c>
      <c r="C441" t="str">
        <f t="shared" si="46"/>
        <v>Marzo</v>
      </c>
      <c r="D441">
        <f t="shared" si="40"/>
        <v>3</v>
      </c>
      <c r="E441" t="s">
        <v>8436</v>
      </c>
      <c r="F441" t="s">
        <v>1</v>
      </c>
      <c r="G441" t="s">
        <v>7879</v>
      </c>
      <c r="H441" t="s">
        <v>7881</v>
      </c>
      <c r="I441" t="s">
        <v>7880</v>
      </c>
      <c r="J441">
        <v>1583</v>
      </c>
      <c r="K441">
        <v>1583</v>
      </c>
      <c r="L441">
        <v>1583</v>
      </c>
      <c r="M441">
        <v>1583</v>
      </c>
      <c r="O441">
        <v>0</v>
      </c>
      <c r="P441">
        <v>0</v>
      </c>
      <c r="Q441">
        <v>0</v>
      </c>
      <c r="R441">
        <v>188.86</v>
      </c>
      <c r="S441" s="71">
        <f t="shared" si="41"/>
        <v>167.13</v>
      </c>
      <c r="T441">
        <f t="shared" si="42"/>
        <v>21.73</v>
      </c>
      <c r="U441" s="71">
        <f t="shared" si="43"/>
        <v>188.86</v>
      </c>
      <c r="V441">
        <v>0</v>
      </c>
      <c r="W441">
        <v>0</v>
      </c>
      <c r="X441">
        <v>188.86</v>
      </c>
      <c r="Y441" s="25" t="s">
        <v>8738</v>
      </c>
      <c r="Z441" t="str">
        <f t="shared" si="44"/>
        <v>menor a 200</v>
      </c>
    </row>
    <row r="442" spans="1:26">
      <c r="A442">
        <v>2022</v>
      </c>
      <c r="B442" t="s">
        <v>8374</v>
      </c>
      <c r="C442" t="str">
        <f t="shared" si="46"/>
        <v>Marzo</v>
      </c>
      <c r="D442">
        <f t="shared" si="40"/>
        <v>3</v>
      </c>
      <c r="E442" t="s">
        <v>8446</v>
      </c>
      <c r="F442" t="s">
        <v>1</v>
      </c>
      <c r="G442" t="s">
        <v>7879</v>
      </c>
      <c r="H442" t="s">
        <v>7881</v>
      </c>
      <c r="I442" t="s">
        <v>7880</v>
      </c>
      <c r="J442">
        <v>1581</v>
      </c>
      <c r="K442">
        <v>1581</v>
      </c>
      <c r="L442">
        <v>1581</v>
      </c>
      <c r="M442">
        <v>1581</v>
      </c>
      <c r="O442">
        <v>0</v>
      </c>
      <c r="P442">
        <v>0</v>
      </c>
      <c r="Q442">
        <v>0</v>
      </c>
      <c r="R442">
        <v>59.86</v>
      </c>
      <c r="S442" s="71">
        <f t="shared" si="41"/>
        <v>52.97</v>
      </c>
      <c r="T442">
        <f t="shared" si="42"/>
        <v>6.89</v>
      </c>
      <c r="U442" s="71">
        <f t="shared" si="43"/>
        <v>59.86</v>
      </c>
      <c r="V442">
        <v>0</v>
      </c>
      <c r="W442">
        <v>0</v>
      </c>
      <c r="X442">
        <v>59.86</v>
      </c>
      <c r="Y442" s="25" t="s">
        <v>8738</v>
      </c>
      <c r="Z442" t="str">
        <f t="shared" si="44"/>
        <v>menor a 200</v>
      </c>
    </row>
    <row r="443" spans="1:26">
      <c r="A443">
        <v>2022</v>
      </c>
      <c r="B443" t="s">
        <v>8374</v>
      </c>
      <c r="C443" t="str">
        <f t="shared" si="46"/>
        <v>Marzo</v>
      </c>
      <c r="D443">
        <f t="shared" si="40"/>
        <v>3</v>
      </c>
      <c r="E443" t="s">
        <v>8489</v>
      </c>
      <c r="F443" t="s">
        <v>1</v>
      </c>
      <c r="G443" t="s">
        <v>7879</v>
      </c>
      <c r="H443" t="s">
        <v>7881</v>
      </c>
      <c r="I443" t="s">
        <v>7880</v>
      </c>
      <c r="J443">
        <v>1580</v>
      </c>
      <c r="K443">
        <v>1580</v>
      </c>
      <c r="L443">
        <v>1580</v>
      </c>
      <c r="M443">
        <v>1580</v>
      </c>
      <c r="O443">
        <v>0</v>
      </c>
      <c r="P443">
        <v>0</v>
      </c>
      <c r="Q443">
        <v>0</v>
      </c>
      <c r="R443">
        <v>221.01</v>
      </c>
      <c r="S443" s="71">
        <f t="shared" si="41"/>
        <v>195.58</v>
      </c>
      <c r="T443">
        <f t="shared" si="42"/>
        <v>25.43</v>
      </c>
      <c r="U443" s="71">
        <f t="shared" si="43"/>
        <v>221.01</v>
      </c>
      <c r="V443">
        <v>0</v>
      </c>
      <c r="W443">
        <v>0</v>
      </c>
      <c r="X443">
        <v>221.01</v>
      </c>
      <c r="Y443" s="25" t="s">
        <v>8738</v>
      </c>
      <c r="Z443" t="str">
        <f t="shared" si="44"/>
        <v>mayor a 200</v>
      </c>
    </row>
    <row r="444" spans="1:26">
      <c r="A444">
        <v>2022</v>
      </c>
      <c r="B444" t="s">
        <v>8374</v>
      </c>
      <c r="C444" t="str">
        <f t="shared" si="46"/>
        <v>Marzo</v>
      </c>
      <c r="D444">
        <f t="shared" si="40"/>
        <v>3</v>
      </c>
      <c r="E444" t="s">
        <v>8489</v>
      </c>
      <c r="F444" t="s">
        <v>1</v>
      </c>
      <c r="G444" t="s">
        <v>7879</v>
      </c>
      <c r="H444" t="s">
        <v>7881</v>
      </c>
      <c r="I444" t="s">
        <v>7880</v>
      </c>
      <c r="J444">
        <v>1579</v>
      </c>
      <c r="K444">
        <v>1579</v>
      </c>
      <c r="L444">
        <v>1579</v>
      </c>
      <c r="M444">
        <v>1579</v>
      </c>
      <c r="O444">
        <v>0</v>
      </c>
      <c r="P444">
        <v>0</v>
      </c>
      <c r="Q444">
        <v>0</v>
      </c>
      <c r="R444">
        <v>3.96</v>
      </c>
      <c r="S444" s="71">
        <f t="shared" si="41"/>
        <v>3.5</v>
      </c>
      <c r="T444">
        <f t="shared" si="42"/>
        <v>0.46</v>
      </c>
      <c r="U444" s="71">
        <f t="shared" si="43"/>
        <v>3.96</v>
      </c>
      <c r="V444">
        <v>0</v>
      </c>
      <c r="W444">
        <v>0</v>
      </c>
      <c r="X444">
        <v>3.96</v>
      </c>
      <c r="Y444" s="25" t="s">
        <v>8738</v>
      </c>
      <c r="Z444" t="str">
        <f t="shared" si="44"/>
        <v>menor a 200</v>
      </c>
    </row>
    <row r="445" spans="1:26">
      <c r="A445">
        <v>2022</v>
      </c>
      <c r="B445" t="s">
        <v>8374</v>
      </c>
      <c r="C445" t="str">
        <f t="shared" si="46"/>
        <v>Marzo</v>
      </c>
      <c r="D445">
        <f t="shared" si="40"/>
        <v>3</v>
      </c>
      <c r="E445" t="s">
        <v>8489</v>
      </c>
      <c r="F445" t="s">
        <v>1</v>
      </c>
      <c r="G445" t="s">
        <v>7879</v>
      </c>
      <c r="H445" t="s">
        <v>7881</v>
      </c>
      <c r="I445" t="s">
        <v>7880</v>
      </c>
      <c r="J445">
        <v>1578</v>
      </c>
      <c r="K445">
        <v>1578</v>
      </c>
      <c r="L445">
        <v>1578</v>
      </c>
      <c r="M445">
        <v>1578</v>
      </c>
      <c r="O445">
        <v>0</v>
      </c>
      <c r="P445">
        <v>0</v>
      </c>
      <c r="Q445">
        <v>0</v>
      </c>
      <c r="R445">
        <v>7.61</v>
      </c>
      <c r="S445" s="71">
        <f t="shared" si="41"/>
        <v>6.73</v>
      </c>
      <c r="T445">
        <f t="shared" si="42"/>
        <v>0.87</v>
      </c>
      <c r="U445" s="71">
        <f t="shared" si="43"/>
        <v>7.6</v>
      </c>
      <c r="V445">
        <v>0</v>
      </c>
      <c r="W445">
        <v>0</v>
      </c>
      <c r="X445">
        <v>7.61</v>
      </c>
      <c r="Y445" s="25" t="s">
        <v>8738</v>
      </c>
      <c r="Z445" t="str">
        <f t="shared" si="44"/>
        <v>menor a 200</v>
      </c>
    </row>
    <row r="446" spans="1:26">
      <c r="A446">
        <v>2022</v>
      </c>
      <c r="B446" t="s">
        <v>8374</v>
      </c>
      <c r="C446" t="str">
        <f t="shared" si="46"/>
        <v>Marzo</v>
      </c>
      <c r="D446">
        <f t="shared" si="40"/>
        <v>3</v>
      </c>
      <c r="E446" t="s">
        <v>8450</v>
      </c>
      <c r="F446" t="s">
        <v>1</v>
      </c>
      <c r="G446" t="s">
        <v>7879</v>
      </c>
      <c r="H446" t="s">
        <v>7881</v>
      </c>
      <c r="I446" t="s">
        <v>7880</v>
      </c>
      <c r="J446">
        <v>1577</v>
      </c>
      <c r="K446">
        <v>1577</v>
      </c>
      <c r="L446">
        <v>1577</v>
      </c>
      <c r="M446">
        <v>1577</v>
      </c>
      <c r="O446">
        <v>0</v>
      </c>
      <c r="P446">
        <v>0</v>
      </c>
      <c r="Q446">
        <v>0</v>
      </c>
      <c r="R446">
        <v>87.5</v>
      </c>
      <c r="S446" s="71">
        <f t="shared" si="41"/>
        <v>77.430000000000007</v>
      </c>
      <c r="T446">
        <f t="shared" si="42"/>
        <v>10.07</v>
      </c>
      <c r="U446" s="71">
        <f t="shared" si="43"/>
        <v>87.5</v>
      </c>
      <c r="V446">
        <v>0</v>
      </c>
      <c r="W446">
        <v>0</v>
      </c>
      <c r="X446">
        <v>87.5</v>
      </c>
      <c r="Y446" s="25" t="s">
        <v>8738</v>
      </c>
      <c r="Z446" t="str">
        <f t="shared" si="44"/>
        <v>menor a 200</v>
      </c>
    </row>
    <row r="447" spans="1:26">
      <c r="A447">
        <v>2022</v>
      </c>
      <c r="B447" t="s">
        <v>8374</v>
      </c>
      <c r="C447" t="str">
        <f t="shared" si="46"/>
        <v>Marzo</v>
      </c>
      <c r="D447">
        <f t="shared" si="40"/>
        <v>3</v>
      </c>
      <c r="E447" t="s">
        <v>8450</v>
      </c>
      <c r="F447" t="s">
        <v>1</v>
      </c>
      <c r="G447" t="s">
        <v>7879</v>
      </c>
      <c r="H447" t="s">
        <v>7881</v>
      </c>
      <c r="I447" t="s">
        <v>7880</v>
      </c>
      <c r="J447">
        <v>1576</v>
      </c>
      <c r="K447">
        <v>1576</v>
      </c>
      <c r="L447">
        <v>1576</v>
      </c>
      <c r="M447">
        <v>1576</v>
      </c>
      <c r="O447">
        <v>0</v>
      </c>
      <c r="P447">
        <v>0</v>
      </c>
      <c r="Q447">
        <v>0</v>
      </c>
      <c r="R447">
        <v>47.42</v>
      </c>
      <c r="S447" s="71">
        <f t="shared" si="41"/>
        <v>41.96</v>
      </c>
      <c r="T447">
        <f t="shared" si="42"/>
        <v>5.45</v>
      </c>
      <c r="U447" s="71">
        <f t="shared" si="43"/>
        <v>47.41</v>
      </c>
      <c r="V447">
        <v>0</v>
      </c>
      <c r="W447">
        <v>0</v>
      </c>
      <c r="X447">
        <v>47.42</v>
      </c>
      <c r="Y447" s="25" t="s">
        <v>8738</v>
      </c>
      <c r="Z447" t="str">
        <f t="shared" si="44"/>
        <v>menor a 200</v>
      </c>
    </row>
    <row r="448" spans="1:26">
      <c r="A448">
        <v>2022</v>
      </c>
      <c r="B448" t="s">
        <v>8374</v>
      </c>
      <c r="C448" t="str">
        <f t="shared" si="46"/>
        <v>Marzo</v>
      </c>
      <c r="D448">
        <f t="shared" si="40"/>
        <v>3</v>
      </c>
      <c r="E448" t="s">
        <v>8456</v>
      </c>
      <c r="F448" t="s">
        <v>1</v>
      </c>
      <c r="G448" t="s">
        <v>7879</v>
      </c>
      <c r="H448" t="s">
        <v>7881</v>
      </c>
      <c r="I448" t="s">
        <v>7880</v>
      </c>
      <c r="J448">
        <v>1575</v>
      </c>
      <c r="K448">
        <v>1575</v>
      </c>
      <c r="L448">
        <v>1575</v>
      </c>
      <c r="M448">
        <v>1575</v>
      </c>
      <c r="O448">
        <v>0</v>
      </c>
      <c r="P448">
        <v>0</v>
      </c>
      <c r="Q448">
        <v>0</v>
      </c>
      <c r="R448">
        <v>11.3</v>
      </c>
      <c r="S448" s="71">
        <f t="shared" si="41"/>
        <v>10</v>
      </c>
      <c r="T448">
        <f t="shared" si="42"/>
        <v>1.3</v>
      </c>
      <c r="U448" s="71">
        <f t="shared" si="43"/>
        <v>11.3</v>
      </c>
      <c r="V448">
        <v>0</v>
      </c>
      <c r="W448">
        <v>0</v>
      </c>
      <c r="X448">
        <v>11.3</v>
      </c>
      <c r="Y448" s="25" t="s">
        <v>8738</v>
      </c>
      <c r="Z448" t="str">
        <f t="shared" si="44"/>
        <v>menor a 200</v>
      </c>
    </row>
    <row r="449" spans="1:26">
      <c r="A449">
        <v>2022</v>
      </c>
      <c r="B449" t="s">
        <v>8374</v>
      </c>
      <c r="C449" t="str">
        <f t="shared" si="46"/>
        <v>Marzo</v>
      </c>
      <c r="D449">
        <f t="shared" si="40"/>
        <v>3</v>
      </c>
      <c r="E449" t="s">
        <v>8456</v>
      </c>
      <c r="F449" t="s">
        <v>1</v>
      </c>
      <c r="G449" t="s">
        <v>7879</v>
      </c>
      <c r="H449" t="s">
        <v>7881</v>
      </c>
      <c r="I449" t="s">
        <v>7880</v>
      </c>
      <c r="J449">
        <v>1574</v>
      </c>
      <c r="K449">
        <v>1574</v>
      </c>
      <c r="L449">
        <v>1574</v>
      </c>
      <c r="M449">
        <v>1574</v>
      </c>
      <c r="O449">
        <v>0</v>
      </c>
      <c r="P449">
        <v>0</v>
      </c>
      <c r="Q449">
        <v>0</v>
      </c>
      <c r="R449">
        <v>3.05</v>
      </c>
      <c r="S449" s="71">
        <f t="shared" si="41"/>
        <v>2.7</v>
      </c>
      <c r="T449">
        <f t="shared" si="42"/>
        <v>0.35</v>
      </c>
      <c r="U449" s="71">
        <f t="shared" si="43"/>
        <v>3.05</v>
      </c>
      <c r="V449">
        <v>0</v>
      </c>
      <c r="W449">
        <v>0</v>
      </c>
      <c r="X449">
        <v>3.05</v>
      </c>
      <c r="Y449" s="25" t="s">
        <v>8738</v>
      </c>
      <c r="Z449" t="str">
        <f t="shared" si="44"/>
        <v>menor a 200</v>
      </c>
    </row>
    <row r="450" spans="1:26">
      <c r="A450">
        <v>2022</v>
      </c>
      <c r="B450" t="s">
        <v>8374</v>
      </c>
      <c r="C450" t="str">
        <f t="shared" si="46"/>
        <v>Marzo</v>
      </c>
      <c r="D450">
        <f t="shared" ref="D450:D513" si="47">MONTH(E450)</f>
        <v>3</v>
      </c>
      <c r="E450" t="s">
        <v>8465</v>
      </c>
      <c r="F450" t="s">
        <v>1</v>
      </c>
      <c r="G450" t="s">
        <v>7879</v>
      </c>
      <c r="H450" t="s">
        <v>7881</v>
      </c>
      <c r="I450" t="s">
        <v>7880</v>
      </c>
      <c r="J450">
        <v>1573</v>
      </c>
      <c r="K450">
        <v>1573</v>
      </c>
      <c r="L450">
        <v>1573</v>
      </c>
      <c r="M450">
        <v>1573</v>
      </c>
      <c r="O450">
        <v>0</v>
      </c>
      <c r="P450">
        <v>0</v>
      </c>
      <c r="Q450">
        <v>0</v>
      </c>
      <c r="R450">
        <v>124.6</v>
      </c>
      <c r="S450" s="71">
        <f t="shared" ref="S450:S513" si="48">ROUND(R450/1.13,2)</f>
        <v>110.27</v>
      </c>
      <c r="T450">
        <f t="shared" ref="T450:T513" si="49">ROUND(S450*0.13,2)</f>
        <v>14.34</v>
      </c>
      <c r="U450" s="71">
        <f t="shared" ref="U450:U513" si="50">ROUND(S450+T450,2)</f>
        <v>124.61</v>
      </c>
      <c r="V450">
        <v>0</v>
      </c>
      <c r="W450">
        <v>0</v>
      </c>
      <c r="X450">
        <v>124.6</v>
      </c>
      <c r="Y450" s="25" t="s">
        <v>8738</v>
      </c>
      <c r="Z450" t="str">
        <f t="shared" ref="Z450:Z513" si="51">IF(U450&lt;=200,"menor a 200","mayor a 200")</f>
        <v>menor a 200</v>
      </c>
    </row>
    <row r="451" spans="1:26">
      <c r="A451">
        <v>2022</v>
      </c>
      <c r="B451" t="s">
        <v>8374</v>
      </c>
      <c r="C451" t="str">
        <f t="shared" si="46"/>
        <v>Marzo</v>
      </c>
      <c r="D451">
        <f t="shared" si="47"/>
        <v>3</v>
      </c>
      <c r="E451" t="s">
        <v>8467</v>
      </c>
      <c r="F451" t="s">
        <v>1</v>
      </c>
      <c r="G451" t="s">
        <v>7879</v>
      </c>
      <c r="H451" t="s">
        <v>7881</v>
      </c>
      <c r="I451" t="s">
        <v>7880</v>
      </c>
      <c r="J451">
        <v>1572</v>
      </c>
      <c r="K451">
        <v>1572</v>
      </c>
      <c r="L451">
        <v>1572</v>
      </c>
      <c r="M451">
        <v>1572</v>
      </c>
      <c r="O451">
        <v>0</v>
      </c>
      <c r="P451">
        <v>0</v>
      </c>
      <c r="Q451">
        <v>0</v>
      </c>
      <c r="R451">
        <v>216.57</v>
      </c>
      <c r="S451" s="71">
        <f t="shared" si="48"/>
        <v>191.65</v>
      </c>
      <c r="T451">
        <f t="shared" si="49"/>
        <v>24.91</v>
      </c>
      <c r="U451" s="71">
        <f t="shared" si="50"/>
        <v>216.56</v>
      </c>
      <c r="V451">
        <v>0</v>
      </c>
      <c r="W451">
        <v>0</v>
      </c>
      <c r="X451">
        <v>216.57</v>
      </c>
      <c r="Y451" s="25" t="s">
        <v>8738</v>
      </c>
      <c r="Z451" t="str">
        <f t="shared" si="51"/>
        <v>mayor a 200</v>
      </c>
    </row>
    <row r="452" spans="1:26">
      <c r="A452">
        <v>2022</v>
      </c>
      <c r="B452" t="s">
        <v>8374</v>
      </c>
      <c r="C452" t="str">
        <f t="shared" si="46"/>
        <v>Marzo</v>
      </c>
      <c r="D452">
        <f t="shared" si="47"/>
        <v>3</v>
      </c>
      <c r="E452" t="s">
        <v>8467</v>
      </c>
      <c r="F452" t="s">
        <v>1</v>
      </c>
      <c r="G452" t="s">
        <v>7879</v>
      </c>
      <c r="H452" t="s">
        <v>7881</v>
      </c>
      <c r="I452" t="s">
        <v>7880</v>
      </c>
      <c r="J452">
        <v>1571</v>
      </c>
      <c r="K452">
        <v>1571</v>
      </c>
      <c r="L452">
        <v>1571</v>
      </c>
      <c r="M452">
        <v>1571</v>
      </c>
      <c r="O452">
        <v>0</v>
      </c>
      <c r="P452">
        <v>0</v>
      </c>
      <c r="Q452">
        <v>0</v>
      </c>
      <c r="R452">
        <v>87.5</v>
      </c>
      <c r="S452" s="71">
        <f t="shared" si="48"/>
        <v>77.430000000000007</v>
      </c>
      <c r="T452">
        <f t="shared" si="49"/>
        <v>10.07</v>
      </c>
      <c r="U452" s="71">
        <f t="shared" si="50"/>
        <v>87.5</v>
      </c>
      <c r="V452">
        <v>0</v>
      </c>
      <c r="W452">
        <v>0</v>
      </c>
      <c r="X452">
        <v>87.5</v>
      </c>
      <c r="Y452" s="25" t="s">
        <v>8738</v>
      </c>
      <c r="Z452" t="str">
        <f t="shared" si="51"/>
        <v>menor a 200</v>
      </c>
    </row>
    <row r="453" spans="1:26">
      <c r="A453">
        <v>2022</v>
      </c>
      <c r="B453" t="s">
        <v>8374</v>
      </c>
      <c r="C453" t="str">
        <f t="shared" si="46"/>
        <v>Marzo</v>
      </c>
      <c r="D453">
        <f t="shared" si="47"/>
        <v>3</v>
      </c>
      <c r="E453" t="s">
        <v>8467</v>
      </c>
      <c r="F453" t="s">
        <v>1</v>
      </c>
      <c r="G453" t="s">
        <v>7879</v>
      </c>
      <c r="H453" t="s">
        <v>7881</v>
      </c>
      <c r="I453" t="s">
        <v>7880</v>
      </c>
      <c r="J453">
        <v>1570</v>
      </c>
      <c r="K453">
        <v>1570</v>
      </c>
      <c r="L453">
        <v>1570</v>
      </c>
      <c r="M453">
        <v>1570</v>
      </c>
      <c r="O453">
        <v>0</v>
      </c>
      <c r="P453">
        <v>0</v>
      </c>
      <c r="Q453">
        <v>0</v>
      </c>
      <c r="R453">
        <v>107.86</v>
      </c>
      <c r="S453" s="71">
        <f t="shared" si="48"/>
        <v>95.45</v>
      </c>
      <c r="T453">
        <f t="shared" si="49"/>
        <v>12.41</v>
      </c>
      <c r="U453" s="71">
        <f t="shared" si="50"/>
        <v>107.86</v>
      </c>
      <c r="V453">
        <v>0</v>
      </c>
      <c r="W453">
        <v>0</v>
      </c>
      <c r="X453">
        <v>107.86</v>
      </c>
      <c r="Y453" s="25" t="s">
        <v>8738</v>
      </c>
      <c r="Z453" t="str">
        <f t="shared" si="51"/>
        <v>menor a 200</v>
      </c>
    </row>
    <row r="454" spans="1:26">
      <c r="A454">
        <v>2022</v>
      </c>
      <c r="B454" t="s">
        <v>8374</v>
      </c>
      <c r="C454" t="str">
        <f t="shared" si="46"/>
        <v>Marzo</v>
      </c>
      <c r="D454">
        <f t="shared" si="47"/>
        <v>3</v>
      </c>
      <c r="E454" t="s">
        <v>8468</v>
      </c>
      <c r="F454" t="s">
        <v>1</v>
      </c>
      <c r="G454" t="s">
        <v>7879</v>
      </c>
      <c r="H454" t="s">
        <v>7881</v>
      </c>
      <c r="I454" t="s">
        <v>7880</v>
      </c>
      <c r="J454">
        <v>1569</v>
      </c>
      <c r="K454">
        <v>1569</v>
      </c>
      <c r="L454">
        <v>1569</v>
      </c>
      <c r="M454">
        <v>1569</v>
      </c>
      <c r="O454">
        <v>0</v>
      </c>
      <c r="P454">
        <v>0</v>
      </c>
      <c r="Q454">
        <v>0</v>
      </c>
      <c r="R454">
        <v>439.76</v>
      </c>
      <c r="S454" s="71">
        <f t="shared" si="48"/>
        <v>389.17</v>
      </c>
      <c r="T454">
        <f t="shared" si="49"/>
        <v>50.59</v>
      </c>
      <c r="U454" s="71">
        <f t="shared" si="50"/>
        <v>439.76</v>
      </c>
      <c r="V454">
        <v>0</v>
      </c>
      <c r="W454">
        <v>0</v>
      </c>
      <c r="X454">
        <v>439.76</v>
      </c>
      <c r="Y454" s="25" t="s">
        <v>8738</v>
      </c>
      <c r="Z454" t="str">
        <f t="shared" si="51"/>
        <v>mayor a 200</v>
      </c>
    </row>
    <row r="455" spans="1:26">
      <c r="A455">
        <v>2022</v>
      </c>
      <c r="B455" t="s">
        <v>8374</v>
      </c>
      <c r="C455" t="str">
        <f t="shared" si="46"/>
        <v>Marzo</v>
      </c>
      <c r="D455">
        <f t="shared" si="47"/>
        <v>3</v>
      </c>
      <c r="E455" t="s">
        <v>8468</v>
      </c>
      <c r="F455" t="s">
        <v>1</v>
      </c>
      <c r="G455" t="s">
        <v>7879</v>
      </c>
      <c r="H455" t="s">
        <v>7881</v>
      </c>
      <c r="I455" t="s">
        <v>7880</v>
      </c>
      <c r="J455">
        <v>1568</v>
      </c>
      <c r="K455">
        <v>1568</v>
      </c>
      <c r="L455">
        <v>1568</v>
      </c>
      <c r="M455">
        <v>1568</v>
      </c>
      <c r="O455">
        <v>0</v>
      </c>
      <c r="P455">
        <v>0</v>
      </c>
      <c r="Q455">
        <v>0</v>
      </c>
      <c r="R455">
        <v>381.06</v>
      </c>
      <c r="S455" s="71">
        <f t="shared" si="48"/>
        <v>337.22</v>
      </c>
      <c r="T455">
        <f t="shared" si="49"/>
        <v>43.84</v>
      </c>
      <c r="U455" s="71">
        <f t="shared" si="50"/>
        <v>381.06</v>
      </c>
      <c r="V455">
        <v>0</v>
      </c>
      <c r="W455">
        <v>0</v>
      </c>
      <c r="X455">
        <v>381.06</v>
      </c>
      <c r="Y455" s="25" t="s">
        <v>8738</v>
      </c>
      <c r="Z455" t="str">
        <f t="shared" si="51"/>
        <v>mayor a 200</v>
      </c>
    </row>
    <row r="456" spans="1:26">
      <c r="A456">
        <v>2022</v>
      </c>
      <c r="B456" t="s">
        <v>8374</v>
      </c>
      <c r="C456" t="str">
        <f t="shared" si="46"/>
        <v>Marzo</v>
      </c>
      <c r="D456">
        <f t="shared" si="47"/>
        <v>3</v>
      </c>
      <c r="E456" t="s">
        <v>8468</v>
      </c>
      <c r="F456" t="s">
        <v>1</v>
      </c>
      <c r="G456" t="s">
        <v>7879</v>
      </c>
      <c r="H456" t="s">
        <v>7881</v>
      </c>
      <c r="I456" t="s">
        <v>7880</v>
      </c>
      <c r="J456">
        <v>1567</v>
      </c>
      <c r="K456">
        <v>1567</v>
      </c>
      <c r="L456">
        <v>1567</v>
      </c>
      <c r="M456">
        <v>1567</v>
      </c>
      <c r="O456">
        <v>0</v>
      </c>
      <c r="P456">
        <v>0</v>
      </c>
      <c r="Q456">
        <v>0</v>
      </c>
      <c r="R456">
        <v>31</v>
      </c>
      <c r="S456" s="71">
        <f t="shared" si="48"/>
        <v>27.43</v>
      </c>
      <c r="T456">
        <f t="shared" si="49"/>
        <v>3.57</v>
      </c>
      <c r="U456" s="71">
        <f t="shared" si="50"/>
        <v>31</v>
      </c>
      <c r="V456">
        <v>0</v>
      </c>
      <c r="W456">
        <v>0</v>
      </c>
      <c r="X456">
        <v>31</v>
      </c>
      <c r="Y456" s="25" t="s">
        <v>8738</v>
      </c>
      <c r="Z456" t="str">
        <f t="shared" si="51"/>
        <v>menor a 200</v>
      </c>
    </row>
    <row r="457" spans="1:26">
      <c r="A457">
        <v>2022</v>
      </c>
      <c r="B457" t="s">
        <v>8374</v>
      </c>
      <c r="C457" t="str">
        <f t="shared" si="46"/>
        <v>Marzo</v>
      </c>
      <c r="D457">
        <f t="shared" si="47"/>
        <v>3</v>
      </c>
      <c r="E457" t="s">
        <v>8468</v>
      </c>
      <c r="F457" t="s">
        <v>1</v>
      </c>
      <c r="G457" t="s">
        <v>7879</v>
      </c>
      <c r="H457" t="s">
        <v>8046</v>
      </c>
      <c r="I457" t="s">
        <v>8047</v>
      </c>
      <c r="J457">
        <v>30</v>
      </c>
      <c r="K457">
        <v>30</v>
      </c>
      <c r="L457">
        <v>30</v>
      </c>
      <c r="M457">
        <v>30</v>
      </c>
      <c r="O457">
        <v>0</v>
      </c>
      <c r="P457">
        <v>0</v>
      </c>
      <c r="Q457">
        <v>0</v>
      </c>
      <c r="R457">
        <v>19.899999999999999</v>
      </c>
      <c r="S457" s="71">
        <f t="shared" si="48"/>
        <v>17.61</v>
      </c>
      <c r="T457">
        <f t="shared" si="49"/>
        <v>2.29</v>
      </c>
      <c r="U457" s="71">
        <f t="shared" si="50"/>
        <v>19.899999999999999</v>
      </c>
      <c r="V457">
        <v>0</v>
      </c>
      <c r="W457">
        <v>0</v>
      </c>
      <c r="X457">
        <v>19.899999999999999</v>
      </c>
      <c r="Y457" s="25" t="s">
        <v>8738</v>
      </c>
      <c r="Z457" t="str">
        <f t="shared" si="51"/>
        <v>menor a 200</v>
      </c>
    </row>
    <row r="458" spans="1:26">
      <c r="A458">
        <v>2022</v>
      </c>
      <c r="B458" t="s">
        <v>8374</v>
      </c>
      <c r="C458" t="str">
        <f t="shared" si="46"/>
        <v>Marzo</v>
      </c>
      <c r="D458">
        <f t="shared" si="47"/>
        <v>3</v>
      </c>
      <c r="E458" t="s">
        <v>8468</v>
      </c>
      <c r="F458" t="s">
        <v>1</v>
      </c>
      <c r="G458" t="s">
        <v>7879</v>
      </c>
      <c r="H458" t="s">
        <v>8046</v>
      </c>
      <c r="I458" t="s">
        <v>8047</v>
      </c>
      <c r="J458">
        <v>31</v>
      </c>
      <c r="K458">
        <v>31</v>
      </c>
      <c r="L458">
        <v>31</v>
      </c>
      <c r="M458">
        <v>31</v>
      </c>
      <c r="O458">
        <v>0</v>
      </c>
      <c r="P458">
        <v>0</v>
      </c>
      <c r="Q458">
        <v>0</v>
      </c>
      <c r="R458">
        <v>96</v>
      </c>
      <c r="S458" s="71">
        <f t="shared" si="48"/>
        <v>84.96</v>
      </c>
      <c r="T458">
        <f t="shared" si="49"/>
        <v>11.04</v>
      </c>
      <c r="U458" s="71">
        <f t="shared" si="50"/>
        <v>96</v>
      </c>
      <c r="V458">
        <v>0</v>
      </c>
      <c r="W458">
        <v>0</v>
      </c>
      <c r="X458">
        <v>96</v>
      </c>
      <c r="Y458" s="25" t="s">
        <v>8738</v>
      </c>
      <c r="Z458" t="str">
        <f t="shared" si="51"/>
        <v>menor a 200</v>
      </c>
    </row>
    <row r="459" spans="1:26">
      <c r="A459">
        <v>2022</v>
      </c>
      <c r="B459" t="s">
        <v>8374</v>
      </c>
      <c r="C459" t="str">
        <f t="shared" ref="C459:C470" si="52">REPLACE(B459,2,4,"arzo")</f>
        <v>Marzo</v>
      </c>
      <c r="D459">
        <f t="shared" si="47"/>
        <v>3</v>
      </c>
      <c r="E459" t="s">
        <v>8467</v>
      </c>
      <c r="F459" t="s">
        <v>1</v>
      </c>
      <c r="G459" t="s">
        <v>7879</v>
      </c>
      <c r="H459" t="s">
        <v>8046</v>
      </c>
      <c r="I459" t="s">
        <v>8047</v>
      </c>
      <c r="J459">
        <v>32</v>
      </c>
      <c r="K459">
        <v>32</v>
      </c>
      <c r="L459">
        <v>32</v>
      </c>
      <c r="M459">
        <v>32</v>
      </c>
      <c r="O459">
        <v>0</v>
      </c>
      <c r="P459">
        <v>0</v>
      </c>
      <c r="Q459">
        <v>0</v>
      </c>
      <c r="R459">
        <v>261.48</v>
      </c>
      <c r="S459" s="71">
        <f t="shared" si="48"/>
        <v>231.4</v>
      </c>
      <c r="T459">
        <f t="shared" si="49"/>
        <v>30.08</v>
      </c>
      <c r="U459" s="71">
        <f t="shared" si="50"/>
        <v>261.48</v>
      </c>
      <c r="V459">
        <v>0</v>
      </c>
      <c r="W459">
        <v>0</v>
      </c>
      <c r="X459">
        <v>261.48</v>
      </c>
      <c r="Y459" s="25" t="s">
        <v>8738</v>
      </c>
      <c r="Z459" t="str">
        <f t="shared" si="51"/>
        <v>mayor a 200</v>
      </c>
    </row>
    <row r="460" spans="1:26">
      <c r="A460">
        <v>2022</v>
      </c>
      <c r="B460" t="s">
        <v>8374</v>
      </c>
      <c r="C460" t="str">
        <f t="shared" si="52"/>
        <v>Marzo</v>
      </c>
      <c r="D460">
        <f t="shared" si="47"/>
        <v>3</v>
      </c>
      <c r="E460" t="s">
        <v>8465</v>
      </c>
      <c r="F460" t="s">
        <v>1</v>
      </c>
      <c r="G460" t="s">
        <v>7879</v>
      </c>
      <c r="H460" t="s">
        <v>8046</v>
      </c>
      <c r="I460" t="s">
        <v>8047</v>
      </c>
      <c r="J460">
        <v>33</v>
      </c>
      <c r="K460">
        <v>33</v>
      </c>
      <c r="L460">
        <v>33</v>
      </c>
      <c r="M460">
        <v>33</v>
      </c>
      <c r="O460">
        <v>0</v>
      </c>
      <c r="P460">
        <v>0</v>
      </c>
      <c r="Q460">
        <v>0</v>
      </c>
      <c r="R460">
        <v>315.63</v>
      </c>
      <c r="S460" s="71">
        <f t="shared" si="48"/>
        <v>279.32</v>
      </c>
      <c r="T460">
        <f t="shared" si="49"/>
        <v>36.31</v>
      </c>
      <c r="U460" s="71">
        <f t="shared" si="50"/>
        <v>315.63</v>
      </c>
      <c r="V460">
        <v>0</v>
      </c>
      <c r="W460">
        <v>0</v>
      </c>
      <c r="X460">
        <v>315.63</v>
      </c>
      <c r="Y460" s="25" t="s">
        <v>8738</v>
      </c>
      <c r="Z460" t="str">
        <f t="shared" si="51"/>
        <v>mayor a 200</v>
      </c>
    </row>
    <row r="461" spans="1:26">
      <c r="A461">
        <v>2022</v>
      </c>
      <c r="B461" t="s">
        <v>8374</v>
      </c>
      <c r="C461" t="str">
        <f t="shared" si="52"/>
        <v>Marzo</v>
      </c>
      <c r="D461">
        <f t="shared" si="47"/>
        <v>3</v>
      </c>
      <c r="E461" t="s">
        <v>8456</v>
      </c>
      <c r="F461" t="s">
        <v>1</v>
      </c>
      <c r="G461" t="s">
        <v>7879</v>
      </c>
      <c r="H461" t="s">
        <v>8046</v>
      </c>
      <c r="I461" t="s">
        <v>8047</v>
      </c>
      <c r="J461">
        <v>34</v>
      </c>
      <c r="K461">
        <v>34</v>
      </c>
      <c r="L461">
        <v>34</v>
      </c>
      <c r="M461">
        <v>34</v>
      </c>
      <c r="O461">
        <v>0</v>
      </c>
      <c r="P461">
        <v>0</v>
      </c>
      <c r="Q461">
        <v>0</v>
      </c>
      <c r="R461">
        <v>23</v>
      </c>
      <c r="S461" s="71">
        <f t="shared" si="48"/>
        <v>20.350000000000001</v>
      </c>
      <c r="T461">
        <f t="shared" si="49"/>
        <v>2.65</v>
      </c>
      <c r="U461" s="71">
        <f t="shared" si="50"/>
        <v>23</v>
      </c>
      <c r="V461">
        <v>0</v>
      </c>
      <c r="W461">
        <v>0</v>
      </c>
      <c r="X461">
        <v>23</v>
      </c>
      <c r="Y461" s="25" t="s">
        <v>8738</v>
      </c>
      <c r="Z461" t="str">
        <f t="shared" si="51"/>
        <v>menor a 200</v>
      </c>
    </row>
    <row r="462" spans="1:26">
      <c r="A462">
        <v>2022</v>
      </c>
      <c r="B462" t="s">
        <v>8374</v>
      </c>
      <c r="C462" t="str">
        <f t="shared" si="52"/>
        <v>Marzo</v>
      </c>
      <c r="D462">
        <f t="shared" si="47"/>
        <v>3</v>
      </c>
      <c r="E462" t="s">
        <v>8446</v>
      </c>
      <c r="F462" t="s">
        <v>1</v>
      </c>
      <c r="G462" t="s">
        <v>7879</v>
      </c>
      <c r="H462" t="s">
        <v>8046</v>
      </c>
      <c r="I462" t="s">
        <v>8047</v>
      </c>
      <c r="J462">
        <v>35</v>
      </c>
      <c r="K462">
        <v>35</v>
      </c>
      <c r="L462">
        <v>35</v>
      </c>
      <c r="M462">
        <v>35</v>
      </c>
      <c r="O462">
        <v>0</v>
      </c>
      <c r="P462">
        <v>0</v>
      </c>
      <c r="Q462">
        <v>0</v>
      </c>
      <c r="R462">
        <v>19.899999999999999</v>
      </c>
      <c r="S462" s="71">
        <f t="shared" si="48"/>
        <v>17.61</v>
      </c>
      <c r="T462">
        <f t="shared" si="49"/>
        <v>2.29</v>
      </c>
      <c r="U462" s="71">
        <f t="shared" si="50"/>
        <v>19.899999999999999</v>
      </c>
      <c r="V462">
        <v>0</v>
      </c>
      <c r="W462">
        <v>0</v>
      </c>
      <c r="X462">
        <v>19.899999999999999</v>
      </c>
      <c r="Y462" s="25" t="s">
        <v>8738</v>
      </c>
      <c r="Z462" t="str">
        <f t="shared" si="51"/>
        <v>menor a 200</v>
      </c>
    </row>
    <row r="463" spans="1:26">
      <c r="A463">
        <v>2022</v>
      </c>
      <c r="B463" t="s">
        <v>8374</v>
      </c>
      <c r="C463" t="str">
        <f t="shared" si="52"/>
        <v>Marzo</v>
      </c>
      <c r="D463">
        <f t="shared" si="47"/>
        <v>3</v>
      </c>
      <c r="E463" t="s">
        <v>8419</v>
      </c>
      <c r="F463" t="s">
        <v>1</v>
      </c>
      <c r="G463" t="s">
        <v>7879</v>
      </c>
      <c r="H463" t="s">
        <v>8046</v>
      </c>
      <c r="I463" t="s">
        <v>8047</v>
      </c>
      <c r="J463">
        <v>36</v>
      </c>
      <c r="K463">
        <v>36</v>
      </c>
      <c r="L463">
        <v>36</v>
      </c>
      <c r="M463">
        <v>36</v>
      </c>
      <c r="O463">
        <v>0</v>
      </c>
      <c r="P463">
        <v>0</v>
      </c>
      <c r="Q463">
        <v>0</v>
      </c>
      <c r="R463">
        <v>19.899999999999999</v>
      </c>
      <c r="S463" s="71">
        <f t="shared" si="48"/>
        <v>17.61</v>
      </c>
      <c r="T463">
        <f t="shared" si="49"/>
        <v>2.29</v>
      </c>
      <c r="U463" s="71">
        <f t="shared" si="50"/>
        <v>19.899999999999999</v>
      </c>
      <c r="V463">
        <v>0</v>
      </c>
      <c r="W463">
        <v>0</v>
      </c>
      <c r="X463">
        <v>19.899999999999999</v>
      </c>
      <c r="Y463" s="25" t="s">
        <v>8738</v>
      </c>
      <c r="Z463" t="str">
        <f t="shared" si="51"/>
        <v>menor a 200</v>
      </c>
    </row>
    <row r="464" spans="1:26">
      <c r="A464">
        <v>2022</v>
      </c>
      <c r="B464" t="s">
        <v>8374</v>
      </c>
      <c r="C464" t="str">
        <f t="shared" si="52"/>
        <v>Marzo</v>
      </c>
      <c r="D464">
        <f t="shared" si="47"/>
        <v>3</v>
      </c>
      <c r="E464" t="s">
        <v>8409</v>
      </c>
      <c r="F464" t="s">
        <v>1</v>
      </c>
      <c r="G464" t="s">
        <v>7879</v>
      </c>
      <c r="H464" t="s">
        <v>8046</v>
      </c>
      <c r="I464" t="s">
        <v>8047</v>
      </c>
      <c r="J464">
        <v>37</v>
      </c>
      <c r="K464">
        <v>37</v>
      </c>
      <c r="L464">
        <v>37</v>
      </c>
      <c r="M464">
        <v>37</v>
      </c>
      <c r="O464">
        <v>0</v>
      </c>
      <c r="P464">
        <v>0</v>
      </c>
      <c r="Q464">
        <v>0</v>
      </c>
      <c r="R464">
        <v>157.69999999999999</v>
      </c>
      <c r="S464" s="71">
        <f t="shared" si="48"/>
        <v>139.56</v>
      </c>
      <c r="T464">
        <f t="shared" si="49"/>
        <v>18.14</v>
      </c>
      <c r="U464" s="71">
        <f t="shared" si="50"/>
        <v>157.69999999999999</v>
      </c>
      <c r="V464">
        <v>0</v>
      </c>
      <c r="W464">
        <v>0</v>
      </c>
      <c r="X464">
        <v>157.69999999999999</v>
      </c>
      <c r="Y464" s="25" t="s">
        <v>8738</v>
      </c>
      <c r="Z464" t="str">
        <f t="shared" si="51"/>
        <v>menor a 200</v>
      </c>
    </row>
    <row r="465" spans="1:26">
      <c r="A465">
        <v>2022</v>
      </c>
      <c r="B465" t="s">
        <v>8374</v>
      </c>
      <c r="C465" t="str">
        <f t="shared" si="52"/>
        <v>Marzo</v>
      </c>
      <c r="D465">
        <f t="shared" si="47"/>
        <v>3</v>
      </c>
      <c r="E465" t="s">
        <v>8393</v>
      </c>
      <c r="F465" t="s">
        <v>1</v>
      </c>
      <c r="G465" t="s">
        <v>7879</v>
      </c>
      <c r="H465" t="s">
        <v>8046</v>
      </c>
      <c r="I465" t="s">
        <v>8047</v>
      </c>
      <c r="J465">
        <v>38</v>
      </c>
      <c r="K465">
        <v>38</v>
      </c>
      <c r="L465">
        <v>38</v>
      </c>
      <c r="M465">
        <v>38</v>
      </c>
      <c r="O465">
        <v>0</v>
      </c>
      <c r="P465">
        <v>0</v>
      </c>
      <c r="Q465">
        <v>0</v>
      </c>
      <c r="R465">
        <v>79.599999999999994</v>
      </c>
      <c r="S465" s="71">
        <f t="shared" si="48"/>
        <v>70.44</v>
      </c>
      <c r="T465">
        <f t="shared" si="49"/>
        <v>9.16</v>
      </c>
      <c r="U465" s="71">
        <f t="shared" si="50"/>
        <v>79.599999999999994</v>
      </c>
      <c r="V465">
        <v>0</v>
      </c>
      <c r="W465">
        <v>0</v>
      </c>
      <c r="X465">
        <v>79.599999999999994</v>
      </c>
      <c r="Y465" s="25" t="s">
        <v>8738</v>
      </c>
      <c r="Z465" t="str">
        <f t="shared" si="51"/>
        <v>menor a 200</v>
      </c>
    </row>
    <row r="466" spans="1:26">
      <c r="A466">
        <v>2022</v>
      </c>
      <c r="B466" t="s">
        <v>8374</v>
      </c>
      <c r="C466" t="str">
        <f t="shared" si="52"/>
        <v>Marzo</v>
      </c>
      <c r="D466">
        <f t="shared" si="47"/>
        <v>3</v>
      </c>
      <c r="E466" t="s">
        <v>8390</v>
      </c>
      <c r="F466" t="s">
        <v>1</v>
      </c>
      <c r="G466" t="s">
        <v>7879</v>
      </c>
      <c r="H466" t="s">
        <v>8046</v>
      </c>
      <c r="I466" t="s">
        <v>8047</v>
      </c>
      <c r="J466">
        <v>39</v>
      </c>
      <c r="K466">
        <v>39</v>
      </c>
      <c r="L466">
        <v>39</v>
      </c>
      <c r="M466">
        <v>39</v>
      </c>
      <c r="O466">
        <v>0</v>
      </c>
      <c r="P466">
        <v>0</v>
      </c>
      <c r="Q466">
        <v>0</v>
      </c>
      <c r="R466">
        <v>96</v>
      </c>
      <c r="S466" s="71">
        <f t="shared" si="48"/>
        <v>84.96</v>
      </c>
      <c r="T466">
        <f t="shared" si="49"/>
        <v>11.04</v>
      </c>
      <c r="U466" s="71">
        <f t="shared" si="50"/>
        <v>96</v>
      </c>
      <c r="V466">
        <v>0</v>
      </c>
      <c r="W466">
        <v>0</v>
      </c>
      <c r="X466">
        <v>96</v>
      </c>
      <c r="Y466" s="25" t="s">
        <v>8738</v>
      </c>
      <c r="Z466" t="str">
        <f t="shared" si="51"/>
        <v>menor a 200</v>
      </c>
    </row>
    <row r="467" spans="1:26">
      <c r="A467">
        <v>2022</v>
      </c>
      <c r="B467" t="s">
        <v>8374</v>
      </c>
      <c r="C467" t="str">
        <f t="shared" si="52"/>
        <v>Marzo</v>
      </c>
      <c r="D467">
        <f t="shared" si="47"/>
        <v>3</v>
      </c>
      <c r="E467" t="s">
        <v>8487</v>
      </c>
      <c r="F467" t="s">
        <v>1</v>
      </c>
      <c r="G467" t="s">
        <v>7879</v>
      </c>
      <c r="H467" t="s">
        <v>8046</v>
      </c>
      <c r="I467" t="s">
        <v>8047</v>
      </c>
      <c r="J467">
        <v>40</v>
      </c>
      <c r="K467">
        <v>40</v>
      </c>
      <c r="L467">
        <v>40</v>
      </c>
      <c r="M467">
        <v>40</v>
      </c>
      <c r="O467">
        <v>0</v>
      </c>
      <c r="P467">
        <v>0</v>
      </c>
      <c r="Q467">
        <v>0</v>
      </c>
      <c r="R467">
        <v>10</v>
      </c>
      <c r="S467" s="71">
        <f t="shared" si="48"/>
        <v>8.85</v>
      </c>
      <c r="T467">
        <f t="shared" si="49"/>
        <v>1.1499999999999999</v>
      </c>
      <c r="U467" s="71">
        <f t="shared" si="50"/>
        <v>10</v>
      </c>
      <c r="V467">
        <v>0</v>
      </c>
      <c r="W467">
        <v>0</v>
      </c>
      <c r="X467">
        <v>10</v>
      </c>
      <c r="Y467" s="25" t="s">
        <v>8738</v>
      </c>
      <c r="Z467" t="str">
        <f t="shared" si="51"/>
        <v>menor a 200</v>
      </c>
    </row>
    <row r="468" spans="1:26">
      <c r="A468">
        <v>2022</v>
      </c>
      <c r="B468" t="s">
        <v>8374</v>
      </c>
      <c r="C468" t="str">
        <f t="shared" si="52"/>
        <v>Marzo</v>
      </c>
      <c r="D468">
        <f t="shared" si="47"/>
        <v>3</v>
      </c>
      <c r="E468" t="s">
        <v>8379</v>
      </c>
      <c r="F468" t="s">
        <v>1</v>
      </c>
      <c r="G468" t="s">
        <v>7879</v>
      </c>
      <c r="H468" t="s">
        <v>8046</v>
      </c>
      <c r="I468" t="s">
        <v>8047</v>
      </c>
      <c r="J468">
        <v>41</v>
      </c>
      <c r="K468">
        <v>41</v>
      </c>
      <c r="L468">
        <v>41</v>
      </c>
      <c r="M468">
        <v>41</v>
      </c>
      <c r="O468">
        <v>0</v>
      </c>
      <c r="P468">
        <v>0</v>
      </c>
      <c r="Q468">
        <v>0</v>
      </c>
      <c r="R468">
        <v>113</v>
      </c>
      <c r="S468" s="71">
        <f t="shared" si="48"/>
        <v>100</v>
      </c>
      <c r="T468">
        <f t="shared" si="49"/>
        <v>13</v>
      </c>
      <c r="U468" s="71">
        <f t="shared" si="50"/>
        <v>113</v>
      </c>
      <c r="V468">
        <v>0</v>
      </c>
      <c r="W468">
        <v>0</v>
      </c>
      <c r="X468">
        <v>113</v>
      </c>
      <c r="Y468" s="25" t="s">
        <v>8738</v>
      </c>
      <c r="Z468" t="str">
        <f t="shared" si="51"/>
        <v>menor a 200</v>
      </c>
    </row>
    <row r="469" spans="1:26">
      <c r="A469">
        <v>2022</v>
      </c>
      <c r="B469" t="s">
        <v>8374</v>
      </c>
      <c r="C469" t="str">
        <f t="shared" si="52"/>
        <v>Marzo</v>
      </c>
      <c r="D469">
        <f t="shared" si="47"/>
        <v>3</v>
      </c>
      <c r="E469" t="s">
        <v>8375</v>
      </c>
      <c r="F469" t="s">
        <v>1</v>
      </c>
      <c r="G469" t="s">
        <v>7879</v>
      </c>
      <c r="H469" t="s">
        <v>8046</v>
      </c>
      <c r="I469" t="s">
        <v>8047</v>
      </c>
      <c r="J469">
        <v>42</v>
      </c>
      <c r="K469">
        <v>42</v>
      </c>
      <c r="L469">
        <v>42</v>
      </c>
      <c r="M469">
        <v>42</v>
      </c>
      <c r="O469">
        <v>0</v>
      </c>
      <c r="P469">
        <v>0</v>
      </c>
      <c r="Q469">
        <v>0</v>
      </c>
      <c r="R469">
        <v>294</v>
      </c>
      <c r="S469" s="71">
        <f t="shared" si="48"/>
        <v>260.18</v>
      </c>
      <c r="T469">
        <f t="shared" si="49"/>
        <v>33.82</v>
      </c>
      <c r="U469" s="71">
        <f t="shared" si="50"/>
        <v>294</v>
      </c>
      <c r="V469">
        <v>0</v>
      </c>
      <c r="W469">
        <v>0</v>
      </c>
      <c r="X469">
        <v>294</v>
      </c>
      <c r="Y469" s="25" t="s">
        <v>8738</v>
      </c>
      <c r="Z469" t="str">
        <f t="shared" si="51"/>
        <v>mayor a 200</v>
      </c>
    </row>
    <row r="470" spans="1:26">
      <c r="A470">
        <v>2022</v>
      </c>
      <c r="B470" t="s">
        <v>8374</v>
      </c>
      <c r="C470" t="str">
        <f t="shared" si="52"/>
        <v>Marzo</v>
      </c>
      <c r="D470">
        <f t="shared" si="47"/>
        <v>3</v>
      </c>
      <c r="E470" t="s">
        <v>8375</v>
      </c>
      <c r="F470" t="s">
        <v>1</v>
      </c>
      <c r="G470" t="s">
        <v>7879</v>
      </c>
      <c r="H470" t="s">
        <v>8046</v>
      </c>
      <c r="I470" t="s">
        <v>8047</v>
      </c>
      <c r="J470">
        <v>43</v>
      </c>
      <c r="K470">
        <v>43</v>
      </c>
      <c r="L470">
        <v>43</v>
      </c>
      <c r="M470">
        <v>43</v>
      </c>
      <c r="O470">
        <v>0</v>
      </c>
      <c r="P470">
        <v>0</v>
      </c>
      <c r="Q470">
        <v>0</v>
      </c>
      <c r="R470">
        <v>190.63</v>
      </c>
      <c r="S470" s="71">
        <f t="shared" si="48"/>
        <v>168.7</v>
      </c>
      <c r="T470">
        <f t="shared" si="49"/>
        <v>21.93</v>
      </c>
      <c r="U470" s="71">
        <f t="shared" si="50"/>
        <v>190.63</v>
      </c>
      <c r="V470">
        <v>0</v>
      </c>
      <c r="W470">
        <v>0</v>
      </c>
      <c r="X470">
        <v>190.63</v>
      </c>
      <c r="Y470" s="25" t="s">
        <v>8738</v>
      </c>
      <c r="Z470" t="str">
        <f t="shared" si="51"/>
        <v>menor a 200</v>
      </c>
    </row>
    <row r="471" spans="1:26">
      <c r="A471">
        <v>2022</v>
      </c>
      <c r="B471" t="s">
        <v>8500</v>
      </c>
      <c r="C471" t="str">
        <f t="shared" ref="C471:C502" si="53">REPLACE(B471,2,4,"bril")</f>
        <v>Abril</v>
      </c>
      <c r="D471">
        <f t="shared" si="47"/>
        <v>4</v>
      </c>
      <c r="E471" t="s">
        <v>8513</v>
      </c>
      <c r="F471" t="s">
        <v>1</v>
      </c>
      <c r="G471" t="s">
        <v>7879</v>
      </c>
      <c r="H471" t="s">
        <v>8226</v>
      </c>
      <c r="I471" t="s">
        <v>7880</v>
      </c>
      <c r="J471">
        <v>783</v>
      </c>
      <c r="K471">
        <v>783</v>
      </c>
      <c r="L471">
        <v>783</v>
      </c>
      <c r="M471">
        <v>783</v>
      </c>
      <c r="N471">
        <v>0</v>
      </c>
      <c r="O471">
        <v>0</v>
      </c>
      <c r="P471">
        <v>0</v>
      </c>
      <c r="Q471">
        <v>0</v>
      </c>
      <c r="R471">
        <v>69.12</v>
      </c>
      <c r="S471" s="71">
        <f t="shared" si="48"/>
        <v>61.17</v>
      </c>
      <c r="T471">
        <f t="shared" si="49"/>
        <v>7.95</v>
      </c>
      <c r="U471" s="71">
        <f t="shared" si="50"/>
        <v>69.12</v>
      </c>
      <c r="V471">
        <v>0</v>
      </c>
      <c r="W471">
        <v>0</v>
      </c>
      <c r="X471">
        <v>69.12</v>
      </c>
      <c r="Y471" s="25" t="s">
        <v>8738</v>
      </c>
      <c r="Z471" t="str">
        <f t="shared" si="51"/>
        <v>menor a 200</v>
      </c>
    </row>
    <row r="472" spans="1:26">
      <c r="A472">
        <v>2022</v>
      </c>
      <c r="B472" t="s">
        <v>8500</v>
      </c>
      <c r="C472" t="str">
        <f t="shared" si="53"/>
        <v>Abril</v>
      </c>
      <c r="D472">
        <f t="shared" si="47"/>
        <v>4</v>
      </c>
      <c r="E472" t="s">
        <v>8513</v>
      </c>
      <c r="F472" t="s">
        <v>1</v>
      </c>
      <c r="G472" t="s">
        <v>7879</v>
      </c>
      <c r="H472" t="s">
        <v>8352</v>
      </c>
      <c r="I472" t="s">
        <v>8353</v>
      </c>
      <c r="J472">
        <v>113</v>
      </c>
      <c r="K472">
        <v>113</v>
      </c>
      <c r="L472">
        <v>113</v>
      </c>
      <c r="M472">
        <v>113</v>
      </c>
      <c r="N472">
        <v>0</v>
      </c>
      <c r="O472">
        <v>0</v>
      </c>
      <c r="P472">
        <v>0</v>
      </c>
      <c r="Q472">
        <v>0</v>
      </c>
      <c r="R472">
        <v>26.65</v>
      </c>
      <c r="S472" s="71">
        <f t="shared" si="48"/>
        <v>23.58</v>
      </c>
      <c r="T472">
        <f t="shared" si="49"/>
        <v>3.07</v>
      </c>
      <c r="U472" s="71">
        <f t="shared" si="50"/>
        <v>26.65</v>
      </c>
      <c r="V472">
        <v>0</v>
      </c>
      <c r="W472">
        <v>0</v>
      </c>
      <c r="X472">
        <v>26.65</v>
      </c>
      <c r="Y472" s="25" t="s">
        <v>8738</v>
      </c>
      <c r="Z472" t="str">
        <f t="shared" si="51"/>
        <v>menor a 200</v>
      </c>
    </row>
    <row r="473" spans="1:26">
      <c r="A473">
        <v>2022</v>
      </c>
      <c r="B473" t="s">
        <v>8500</v>
      </c>
      <c r="C473" t="str">
        <f t="shared" si="53"/>
        <v>Abril</v>
      </c>
      <c r="D473">
        <f t="shared" si="47"/>
        <v>4</v>
      </c>
      <c r="E473" t="s">
        <v>8513</v>
      </c>
      <c r="F473" t="s">
        <v>1</v>
      </c>
      <c r="G473" t="s">
        <v>7879</v>
      </c>
      <c r="H473" t="s">
        <v>8352</v>
      </c>
      <c r="I473" t="s">
        <v>8353</v>
      </c>
      <c r="J473">
        <v>112</v>
      </c>
      <c r="K473">
        <v>112</v>
      </c>
      <c r="L473">
        <v>112</v>
      </c>
      <c r="M473">
        <v>112</v>
      </c>
      <c r="N473">
        <v>0</v>
      </c>
      <c r="O473">
        <v>0</v>
      </c>
      <c r="P473">
        <v>0</v>
      </c>
      <c r="Q473">
        <v>0</v>
      </c>
      <c r="R473">
        <v>31.17</v>
      </c>
      <c r="S473" s="71">
        <f t="shared" si="48"/>
        <v>27.58</v>
      </c>
      <c r="T473">
        <f t="shared" si="49"/>
        <v>3.59</v>
      </c>
      <c r="U473" s="71">
        <f t="shared" si="50"/>
        <v>31.17</v>
      </c>
      <c r="V473">
        <v>0</v>
      </c>
      <c r="W473">
        <v>0</v>
      </c>
      <c r="X473">
        <v>31.17</v>
      </c>
      <c r="Y473" s="25" t="s">
        <v>8738</v>
      </c>
      <c r="Z473" t="str">
        <f t="shared" si="51"/>
        <v>menor a 200</v>
      </c>
    </row>
    <row r="474" spans="1:26">
      <c r="A474">
        <v>2022</v>
      </c>
      <c r="B474" t="s">
        <v>8500</v>
      </c>
      <c r="C474" t="str">
        <f t="shared" si="53"/>
        <v>Abril</v>
      </c>
      <c r="D474">
        <f t="shared" si="47"/>
        <v>4</v>
      </c>
      <c r="E474" t="s">
        <v>8513</v>
      </c>
      <c r="F474" t="s">
        <v>1</v>
      </c>
      <c r="G474" t="s">
        <v>7879</v>
      </c>
      <c r="H474" t="s">
        <v>8352</v>
      </c>
      <c r="I474" t="s">
        <v>8353</v>
      </c>
      <c r="J474">
        <v>111</v>
      </c>
      <c r="K474">
        <v>111</v>
      </c>
      <c r="L474">
        <v>111</v>
      </c>
      <c r="M474">
        <v>111</v>
      </c>
      <c r="N474">
        <v>0</v>
      </c>
      <c r="O474">
        <v>0</v>
      </c>
      <c r="P474">
        <v>0</v>
      </c>
      <c r="Q474">
        <v>0</v>
      </c>
      <c r="R474">
        <v>76.650000000000006</v>
      </c>
      <c r="S474" s="71">
        <f t="shared" si="48"/>
        <v>67.83</v>
      </c>
      <c r="T474">
        <f t="shared" si="49"/>
        <v>8.82</v>
      </c>
      <c r="U474" s="71">
        <f t="shared" si="50"/>
        <v>76.650000000000006</v>
      </c>
      <c r="V474">
        <v>0</v>
      </c>
      <c r="W474">
        <v>0</v>
      </c>
      <c r="X474">
        <v>76.650000000000006</v>
      </c>
      <c r="Y474" s="25" t="s">
        <v>8738</v>
      </c>
      <c r="Z474" t="str">
        <f t="shared" si="51"/>
        <v>menor a 200</v>
      </c>
    </row>
    <row r="475" spans="1:26">
      <c r="A475">
        <v>2022</v>
      </c>
      <c r="B475" t="s">
        <v>8500</v>
      </c>
      <c r="C475" t="str">
        <f t="shared" si="53"/>
        <v>Abril</v>
      </c>
      <c r="D475">
        <f t="shared" si="47"/>
        <v>4</v>
      </c>
      <c r="E475" t="s">
        <v>8513</v>
      </c>
      <c r="F475" t="s">
        <v>1</v>
      </c>
      <c r="G475" t="s">
        <v>7879</v>
      </c>
      <c r="H475" t="s">
        <v>8352</v>
      </c>
      <c r="I475" t="s">
        <v>8353</v>
      </c>
      <c r="J475">
        <v>110</v>
      </c>
      <c r="K475">
        <v>110</v>
      </c>
      <c r="L475">
        <v>110</v>
      </c>
      <c r="M475">
        <v>110</v>
      </c>
      <c r="N475">
        <v>0</v>
      </c>
      <c r="O475">
        <v>0</v>
      </c>
      <c r="P475">
        <v>0</v>
      </c>
      <c r="Q475">
        <v>0</v>
      </c>
      <c r="R475">
        <v>22.69</v>
      </c>
      <c r="S475" s="71">
        <f t="shared" si="48"/>
        <v>20.079999999999998</v>
      </c>
      <c r="T475">
        <f t="shared" si="49"/>
        <v>2.61</v>
      </c>
      <c r="U475" s="71">
        <f t="shared" si="50"/>
        <v>22.69</v>
      </c>
      <c r="V475">
        <v>0</v>
      </c>
      <c r="W475">
        <v>0</v>
      </c>
      <c r="X475">
        <v>22.69</v>
      </c>
      <c r="Y475" s="25" t="s">
        <v>8738</v>
      </c>
      <c r="Z475" t="str">
        <f t="shared" si="51"/>
        <v>menor a 200</v>
      </c>
    </row>
    <row r="476" spans="1:26">
      <c r="A476">
        <v>2022</v>
      </c>
      <c r="B476" t="s">
        <v>8500</v>
      </c>
      <c r="C476" t="str">
        <f t="shared" si="53"/>
        <v>Abril</v>
      </c>
      <c r="D476">
        <f t="shared" si="47"/>
        <v>4</v>
      </c>
      <c r="E476" t="s">
        <v>8513</v>
      </c>
      <c r="F476" t="s">
        <v>1</v>
      </c>
      <c r="G476" t="s">
        <v>7879</v>
      </c>
      <c r="H476" t="s">
        <v>8352</v>
      </c>
      <c r="I476" t="s">
        <v>8353</v>
      </c>
      <c r="J476">
        <v>108</v>
      </c>
      <c r="K476">
        <v>108</v>
      </c>
      <c r="L476">
        <v>108</v>
      </c>
      <c r="M476">
        <v>108</v>
      </c>
      <c r="N476">
        <v>0</v>
      </c>
      <c r="O476">
        <v>0</v>
      </c>
      <c r="P476">
        <v>0</v>
      </c>
      <c r="Q476">
        <v>0</v>
      </c>
      <c r="R476">
        <v>88</v>
      </c>
      <c r="S476" s="71">
        <f t="shared" si="48"/>
        <v>77.88</v>
      </c>
      <c r="T476">
        <f t="shared" si="49"/>
        <v>10.119999999999999</v>
      </c>
      <c r="U476" s="71">
        <f t="shared" si="50"/>
        <v>88</v>
      </c>
      <c r="V476">
        <v>0</v>
      </c>
      <c r="W476">
        <v>0</v>
      </c>
      <c r="X476">
        <v>88</v>
      </c>
      <c r="Y476" s="25" t="s">
        <v>8738</v>
      </c>
      <c r="Z476" t="str">
        <f t="shared" si="51"/>
        <v>menor a 200</v>
      </c>
    </row>
    <row r="477" spans="1:26">
      <c r="A477">
        <v>2022</v>
      </c>
      <c r="B477" t="s">
        <v>8500</v>
      </c>
      <c r="C477" t="str">
        <f t="shared" si="53"/>
        <v>Abril</v>
      </c>
      <c r="D477">
        <f t="shared" si="47"/>
        <v>4</v>
      </c>
      <c r="E477" t="s">
        <v>8513</v>
      </c>
      <c r="F477" t="s">
        <v>1</v>
      </c>
      <c r="G477" t="s">
        <v>7879</v>
      </c>
      <c r="H477" t="s">
        <v>8352</v>
      </c>
      <c r="I477" t="s">
        <v>8353</v>
      </c>
      <c r="J477">
        <v>107</v>
      </c>
      <c r="K477">
        <v>107</v>
      </c>
      <c r="L477">
        <v>107</v>
      </c>
      <c r="M477">
        <v>107</v>
      </c>
      <c r="N477">
        <v>0</v>
      </c>
      <c r="O477">
        <v>0</v>
      </c>
      <c r="P477">
        <v>0</v>
      </c>
      <c r="Q477">
        <v>0</v>
      </c>
      <c r="R477">
        <v>19.28</v>
      </c>
      <c r="S477" s="71">
        <f t="shared" si="48"/>
        <v>17.059999999999999</v>
      </c>
      <c r="T477">
        <f t="shared" si="49"/>
        <v>2.2200000000000002</v>
      </c>
      <c r="U477" s="71">
        <f t="shared" si="50"/>
        <v>19.28</v>
      </c>
      <c r="V477">
        <v>0</v>
      </c>
      <c r="W477">
        <v>0</v>
      </c>
      <c r="X477">
        <v>19.28</v>
      </c>
      <c r="Y477" s="25" t="s">
        <v>8738</v>
      </c>
      <c r="Z477" t="str">
        <f t="shared" si="51"/>
        <v>menor a 200</v>
      </c>
    </row>
    <row r="478" spans="1:26">
      <c r="A478">
        <v>2022</v>
      </c>
      <c r="B478" t="s">
        <v>8500</v>
      </c>
      <c r="C478" t="str">
        <f t="shared" si="53"/>
        <v>Abril</v>
      </c>
      <c r="D478">
        <f t="shared" si="47"/>
        <v>4</v>
      </c>
      <c r="E478" t="s">
        <v>8513</v>
      </c>
      <c r="F478" t="s">
        <v>1</v>
      </c>
      <c r="G478" t="s">
        <v>7879</v>
      </c>
      <c r="H478" t="s">
        <v>8352</v>
      </c>
      <c r="I478" t="s">
        <v>8353</v>
      </c>
      <c r="J478">
        <v>106</v>
      </c>
      <c r="K478">
        <v>106</v>
      </c>
      <c r="L478">
        <v>106</v>
      </c>
      <c r="M478">
        <v>106</v>
      </c>
      <c r="N478">
        <v>0</v>
      </c>
      <c r="O478">
        <v>0</v>
      </c>
      <c r="P478">
        <v>0</v>
      </c>
      <c r="Q478">
        <v>0</v>
      </c>
      <c r="R478">
        <v>30.35</v>
      </c>
      <c r="S478" s="71">
        <f t="shared" si="48"/>
        <v>26.86</v>
      </c>
      <c r="T478">
        <f t="shared" si="49"/>
        <v>3.49</v>
      </c>
      <c r="U478" s="71">
        <f t="shared" si="50"/>
        <v>30.35</v>
      </c>
      <c r="V478">
        <v>0</v>
      </c>
      <c r="W478">
        <v>0</v>
      </c>
      <c r="X478">
        <v>30.35</v>
      </c>
      <c r="Y478" s="25" t="s">
        <v>8738</v>
      </c>
      <c r="Z478" t="str">
        <f t="shared" si="51"/>
        <v>menor a 200</v>
      </c>
    </row>
    <row r="479" spans="1:26">
      <c r="A479">
        <v>2022</v>
      </c>
      <c r="B479" t="s">
        <v>8500</v>
      </c>
      <c r="C479" t="str">
        <f t="shared" si="53"/>
        <v>Abril</v>
      </c>
      <c r="D479">
        <f t="shared" si="47"/>
        <v>4</v>
      </c>
      <c r="E479" t="s">
        <v>8513</v>
      </c>
      <c r="F479" t="s">
        <v>1</v>
      </c>
      <c r="G479" t="s">
        <v>7879</v>
      </c>
      <c r="H479" t="s">
        <v>8352</v>
      </c>
      <c r="I479" t="s">
        <v>8353</v>
      </c>
      <c r="J479">
        <v>105</v>
      </c>
      <c r="K479">
        <v>105</v>
      </c>
      <c r="L479">
        <v>105</v>
      </c>
      <c r="M479">
        <v>105</v>
      </c>
      <c r="N479">
        <v>0</v>
      </c>
      <c r="O479">
        <v>0</v>
      </c>
      <c r="P479">
        <v>0</v>
      </c>
      <c r="Q479">
        <v>0</v>
      </c>
      <c r="R479">
        <v>4</v>
      </c>
      <c r="S479" s="71">
        <f t="shared" si="48"/>
        <v>3.54</v>
      </c>
      <c r="T479">
        <f t="shared" si="49"/>
        <v>0.46</v>
      </c>
      <c r="U479" s="71">
        <f t="shared" si="50"/>
        <v>4</v>
      </c>
      <c r="V479">
        <v>0</v>
      </c>
      <c r="W479">
        <v>0</v>
      </c>
      <c r="X479">
        <v>4</v>
      </c>
      <c r="Y479" s="25" t="s">
        <v>8738</v>
      </c>
      <c r="Z479" t="str">
        <f t="shared" si="51"/>
        <v>menor a 200</v>
      </c>
    </row>
    <row r="480" spans="1:26">
      <c r="A480">
        <v>2022</v>
      </c>
      <c r="B480" t="s">
        <v>8500</v>
      </c>
      <c r="C480" t="str">
        <f t="shared" si="53"/>
        <v>Abril</v>
      </c>
      <c r="D480">
        <f t="shared" si="47"/>
        <v>4</v>
      </c>
      <c r="E480" t="s">
        <v>8513</v>
      </c>
      <c r="F480" t="s">
        <v>1</v>
      </c>
      <c r="G480" t="s">
        <v>7879</v>
      </c>
      <c r="H480" t="s">
        <v>8352</v>
      </c>
      <c r="I480" t="s">
        <v>8353</v>
      </c>
      <c r="J480">
        <v>104</v>
      </c>
      <c r="K480">
        <v>104</v>
      </c>
      <c r="L480">
        <v>104</v>
      </c>
      <c r="M480">
        <v>104</v>
      </c>
      <c r="N480">
        <v>0</v>
      </c>
      <c r="O480">
        <v>0</v>
      </c>
      <c r="P480">
        <v>0</v>
      </c>
      <c r="Q480">
        <v>0</v>
      </c>
      <c r="R480">
        <v>6</v>
      </c>
      <c r="S480" s="71">
        <f t="shared" si="48"/>
        <v>5.31</v>
      </c>
      <c r="T480">
        <f t="shared" si="49"/>
        <v>0.69</v>
      </c>
      <c r="U480" s="71">
        <f t="shared" si="50"/>
        <v>6</v>
      </c>
      <c r="V480">
        <v>0</v>
      </c>
      <c r="W480">
        <v>0</v>
      </c>
      <c r="X480">
        <v>6</v>
      </c>
      <c r="Y480" s="25" t="s">
        <v>8738</v>
      </c>
      <c r="Z480" t="str">
        <f t="shared" si="51"/>
        <v>menor a 200</v>
      </c>
    </row>
    <row r="481" spans="1:26">
      <c r="A481">
        <v>2022</v>
      </c>
      <c r="B481" t="s">
        <v>8500</v>
      </c>
      <c r="C481" t="str">
        <f t="shared" si="53"/>
        <v>Abril</v>
      </c>
      <c r="D481">
        <f t="shared" si="47"/>
        <v>4</v>
      </c>
      <c r="E481" t="s">
        <v>8513</v>
      </c>
      <c r="F481" t="s">
        <v>1</v>
      </c>
      <c r="G481" t="s">
        <v>7879</v>
      </c>
      <c r="H481" t="s">
        <v>8352</v>
      </c>
      <c r="I481" t="s">
        <v>8353</v>
      </c>
      <c r="J481">
        <v>103</v>
      </c>
      <c r="K481">
        <v>103</v>
      </c>
      <c r="L481">
        <v>103</v>
      </c>
      <c r="M481">
        <v>103</v>
      </c>
      <c r="N481">
        <v>0</v>
      </c>
      <c r="O481">
        <v>0</v>
      </c>
      <c r="P481">
        <v>0</v>
      </c>
      <c r="Q481">
        <v>0</v>
      </c>
      <c r="R481">
        <v>40.4</v>
      </c>
      <c r="S481" s="71">
        <f t="shared" si="48"/>
        <v>35.75</v>
      </c>
      <c r="T481">
        <f t="shared" si="49"/>
        <v>4.6500000000000004</v>
      </c>
      <c r="U481" s="71">
        <f t="shared" si="50"/>
        <v>40.4</v>
      </c>
      <c r="V481">
        <v>0</v>
      </c>
      <c r="W481">
        <v>0</v>
      </c>
      <c r="X481">
        <v>40.4</v>
      </c>
      <c r="Y481" s="25" t="s">
        <v>8738</v>
      </c>
      <c r="Z481" t="str">
        <f t="shared" si="51"/>
        <v>menor a 200</v>
      </c>
    </row>
    <row r="482" spans="1:26">
      <c r="A482">
        <v>2022</v>
      </c>
      <c r="B482" t="s">
        <v>8500</v>
      </c>
      <c r="C482" t="str">
        <f t="shared" si="53"/>
        <v>Abril</v>
      </c>
      <c r="D482">
        <f t="shared" si="47"/>
        <v>4</v>
      </c>
      <c r="E482" t="s">
        <v>8513</v>
      </c>
      <c r="F482" t="s">
        <v>1</v>
      </c>
      <c r="G482" t="s">
        <v>7879</v>
      </c>
      <c r="H482" t="s">
        <v>8352</v>
      </c>
      <c r="I482" t="s">
        <v>8353</v>
      </c>
      <c r="J482">
        <v>102</v>
      </c>
      <c r="K482">
        <v>102</v>
      </c>
      <c r="L482">
        <v>102</v>
      </c>
      <c r="M482">
        <v>102</v>
      </c>
      <c r="N482">
        <v>0</v>
      </c>
      <c r="O482">
        <v>0</v>
      </c>
      <c r="P482">
        <v>0</v>
      </c>
      <c r="Q482">
        <v>0</v>
      </c>
      <c r="R482">
        <v>22.29</v>
      </c>
      <c r="S482" s="71">
        <f t="shared" si="48"/>
        <v>19.73</v>
      </c>
      <c r="T482">
        <f t="shared" si="49"/>
        <v>2.56</v>
      </c>
      <c r="U482" s="71">
        <f t="shared" si="50"/>
        <v>22.29</v>
      </c>
      <c r="V482">
        <v>0</v>
      </c>
      <c r="W482">
        <v>0</v>
      </c>
      <c r="X482">
        <v>22.29</v>
      </c>
      <c r="Y482" s="25" t="s">
        <v>8738</v>
      </c>
      <c r="Z482" t="str">
        <f t="shared" si="51"/>
        <v>menor a 200</v>
      </c>
    </row>
    <row r="483" spans="1:26">
      <c r="A483">
        <v>2022</v>
      </c>
      <c r="B483" t="s">
        <v>8500</v>
      </c>
      <c r="C483" t="str">
        <f t="shared" si="53"/>
        <v>Abril</v>
      </c>
      <c r="D483">
        <f t="shared" si="47"/>
        <v>4</v>
      </c>
      <c r="E483" t="s">
        <v>8513</v>
      </c>
      <c r="F483" t="s">
        <v>1</v>
      </c>
      <c r="G483" t="s">
        <v>7879</v>
      </c>
      <c r="H483" t="s">
        <v>8352</v>
      </c>
      <c r="I483" t="s">
        <v>8353</v>
      </c>
      <c r="J483">
        <v>101</v>
      </c>
      <c r="K483">
        <v>101</v>
      </c>
      <c r="L483">
        <v>101</v>
      </c>
      <c r="M483">
        <v>101</v>
      </c>
      <c r="N483">
        <v>0</v>
      </c>
      <c r="O483">
        <v>0</v>
      </c>
      <c r="P483">
        <v>0</v>
      </c>
      <c r="Q483">
        <v>0</v>
      </c>
      <c r="R483">
        <v>43.22</v>
      </c>
      <c r="S483" s="71">
        <f t="shared" si="48"/>
        <v>38.25</v>
      </c>
      <c r="T483">
        <f t="shared" si="49"/>
        <v>4.97</v>
      </c>
      <c r="U483" s="71">
        <f t="shared" si="50"/>
        <v>43.22</v>
      </c>
      <c r="V483">
        <v>0</v>
      </c>
      <c r="W483">
        <v>0</v>
      </c>
      <c r="X483">
        <v>43.22</v>
      </c>
      <c r="Y483" s="25" t="s">
        <v>8738</v>
      </c>
      <c r="Z483" t="str">
        <f t="shared" si="51"/>
        <v>menor a 200</v>
      </c>
    </row>
    <row r="484" spans="1:26">
      <c r="A484">
        <v>2022</v>
      </c>
      <c r="B484" t="s">
        <v>8500</v>
      </c>
      <c r="C484" t="str">
        <f t="shared" si="53"/>
        <v>Abril</v>
      </c>
      <c r="D484">
        <f t="shared" si="47"/>
        <v>4</v>
      </c>
      <c r="E484" t="s">
        <v>8513</v>
      </c>
      <c r="F484" t="s">
        <v>1</v>
      </c>
      <c r="G484" t="s">
        <v>7879</v>
      </c>
      <c r="H484" t="s">
        <v>8352</v>
      </c>
      <c r="I484" t="s">
        <v>8353</v>
      </c>
      <c r="J484">
        <v>100</v>
      </c>
      <c r="K484">
        <v>100</v>
      </c>
      <c r="L484">
        <v>100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11</v>
      </c>
      <c r="S484" s="71">
        <f t="shared" si="48"/>
        <v>9.73</v>
      </c>
      <c r="T484">
        <f t="shared" si="49"/>
        <v>1.26</v>
      </c>
      <c r="U484" s="71">
        <f t="shared" si="50"/>
        <v>10.99</v>
      </c>
      <c r="V484">
        <v>0</v>
      </c>
      <c r="W484">
        <v>0</v>
      </c>
      <c r="X484">
        <v>11</v>
      </c>
      <c r="Y484" s="25" t="s">
        <v>8738</v>
      </c>
      <c r="Z484" t="str">
        <f t="shared" si="51"/>
        <v>menor a 200</v>
      </c>
    </row>
    <row r="485" spans="1:26">
      <c r="A485">
        <v>2022</v>
      </c>
      <c r="B485" t="s">
        <v>8500</v>
      </c>
      <c r="C485" t="str">
        <f t="shared" si="53"/>
        <v>Abril</v>
      </c>
      <c r="D485">
        <f t="shared" si="47"/>
        <v>4</v>
      </c>
      <c r="E485" t="s">
        <v>8513</v>
      </c>
      <c r="F485" t="s">
        <v>1</v>
      </c>
      <c r="G485" t="s">
        <v>7879</v>
      </c>
      <c r="H485" t="s">
        <v>8352</v>
      </c>
      <c r="I485" t="s">
        <v>8353</v>
      </c>
      <c r="J485">
        <v>99</v>
      </c>
      <c r="K485">
        <v>99</v>
      </c>
      <c r="L485">
        <v>99</v>
      </c>
      <c r="M485">
        <v>99</v>
      </c>
      <c r="N485">
        <v>0</v>
      </c>
      <c r="O485">
        <v>0</v>
      </c>
      <c r="P485">
        <v>0</v>
      </c>
      <c r="Q485">
        <v>0</v>
      </c>
      <c r="R485">
        <v>45.6</v>
      </c>
      <c r="S485" s="71">
        <f t="shared" si="48"/>
        <v>40.35</v>
      </c>
      <c r="T485">
        <f t="shared" si="49"/>
        <v>5.25</v>
      </c>
      <c r="U485" s="71">
        <f t="shared" si="50"/>
        <v>45.6</v>
      </c>
      <c r="V485">
        <v>0</v>
      </c>
      <c r="W485">
        <v>0</v>
      </c>
      <c r="X485">
        <v>45.6</v>
      </c>
      <c r="Y485" s="25" t="s">
        <v>8738</v>
      </c>
      <c r="Z485" t="str">
        <f t="shared" si="51"/>
        <v>menor a 200</v>
      </c>
    </row>
    <row r="486" spans="1:26">
      <c r="A486">
        <v>2022</v>
      </c>
      <c r="B486" t="s">
        <v>8500</v>
      </c>
      <c r="C486" t="str">
        <f t="shared" si="53"/>
        <v>Abril</v>
      </c>
      <c r="D486">
        <f t="shared" si="47"/>
        <v>4</v>
      </c>
      <c r="E486" t="s">
        <v>8513</v>
      </c>
      <c r="F486" t="s">
        <v>1</v>
      </c>
      <c r="G486" t="s">
        <v>7879</v>
      </c>
      <c r="H486" t="s">
        <v>8352</v>
      </c>
      <c r="I486" t="s">
        <v>8353</v>
      </c>
      <c r="J486">
        <v>98</v>
      </c>
      <c r="K486">
        <v>98</v>
      </c>
      <c r="L486">
        <v>98</v>
      </c>
      <c r="M486">
        <v>98</v>
      </c>
      <c r="N486">
        <v>0</v>
      </c>
      <c r="O486">
        <v>0</v>
      </c>
      <c r="P486">
        <v>0</v>
      </c>
      <c r="Q486">
        <v>0</v>
      </c>
      <c r="R486">
        <v>20.2</v>
      </c>
      <c r="S486" s="71">
        <f t="shared" si="48"/>
        <v>17.88</v>
      </c>
      <c r="T486">
        <f t="shared" si="49"/>
        <v>2.3199999999999998</v>
      </c>
      <c r="U486" s="71">
        <f t="shared" si="50"/>
        <v>20.2</v>
      </c>
      <c r="V486">
        <v>0</v>
      </c>
      <c r="W486">
        <v>0</v>
      </c>
      <c r="X486">
        <v>20.2</v>
      </c>
      <c r="Y486" s="25" t="s">
        <v>8738</v>
      </c>
      <c r="Z486" t="str">
        <f t="shared" si="51"/>
        <v>menor a 200</v>
      </c>
    </row>
    <row r="487" spans="1:26">
      <c r="A487">
        <v>2022</v>
      </c>
      <c r="B487" t="s">
        <v>8500</v>
      </c>
      <c r="C487" t="str">
        <f t="shared" si="53"/>
        <v>Abril</v>
      </c>
      <c r="D487">
        <f t="shared" si="47"/>
        <v>4</v>
      </c>
      <c r="E487" t="s">
        <v>8513</v>
      </c>
      <c r="F487" t="s">
        <v>1</v>
      </c>
      <c r="G487" t="s">
        <v>7879</v>
      </c>
      <c r="H487" t="s">
        <v>8352</v>
      </c>
      <c r="I487" t="s">
        <v>8353</v>
      </c>
      <c r="J487">
        <v>97</v>
      </c>
      <c r="K487">
        <v>97</v>
      </c>
      <c r="L487">
        <v>97</v>
      </c>
      <c r="M487">
        <v>97</v>
      </c>
      <c r="N487">
        <v>0</v>
      </c>
      <c r="O487">
        <v>0</v>
      </c>
      <c r="P487">
        <v>0</v>
      </c>
      <c r="Q487">
        <v>0</v>
      </c>
      <c r="R487">
        <v>100</v>
      </c>
      <c r="S487" s="71">
        <f t="shared" si="48"/>
        <v>88.5</v>
      </c>
      <c r="T487">
        <f t="shared" si="49"/>
        <v>11.51</v>
      </c>
      <c r="U487" s="71">
        <f t="shared" si="50"/>
        <v>100.01</v>
      </c>
      <c r="V487">
        <v>0</v>
      </c>
      <c r="W487">
        <v>0</v>
      </c>
      <c r="X487">
        <v>100</v>
      </c>
      <c r="Y487" s="25" t="s">
        <v>8738</v>
      </c>
      <c r="Z487" t="str">
        <f t="shared" si="51"/>
        <v>menor a 200</v>
      </c>
    </row>
    <row r="488" spans="1:26">
      <c r="A488">
        <v>2022</v>
      </c>
      <c r="B488" t="s">
        <v>8500</v>
      </c>
      <c r="C488" t="str">
        <f t="shared" si="53"/>
        <v>Abril</v>
      </c>
      <c r="D488">
        <f t="shared" si="47"/>
        <v>4</v>
      </c>
      <c r="E488" t="s">
        <v>8513</v>
      </c>
      <c r="F488" t="s">
        <v>1</v>
      </c>
      <c r="G488" t="s">
        <v>7879</v>
      </c>
      <c r="H488" t="s">
        <v>8352</v>
      </c>
      <c r="I488" t="s">
        <v>8353</v>
      </c>
      <c r="J488">
        <v>96</v>
      </c>
      <c r="K488">
        <v>96</v>
      </c>
      <c r="L488">
        <v>96</v>
      </c>
      <c r="M488">
        <v>96</v>
      </c>
      <c r="N488">
        <v>0</v>
      </c>
      <c r="O488">
        <v>0</v>
      </c>
      <c r="P488">
        <v>0</v>
      </c>
      <c r="Q488">
        <v>0</v>
      </c>
      <c r="R488">
        <v>58.1</v>
      </c>
      <c r="S488" s="71">
        <f t="shared" si="48"/>
        <v>51.42</v>
      </c>
      <c r="T488">
        <f t="shared" si="49"/>
        <v>6.68</v>
      </c>
      <c r="U488" s="71">
        <f t="shared" si="50"/>
        <v>58.1</v>
      </c>
      <c r="V488">
        <v>0</v>
      </c>
      <c r="W488">
        <v>0</v>
      </c>
      <c r="X488">
        <v>58.1</v>
      </c>
      <c r="Y488" s="25" t="s">
        <v>8738</v>
      </c>
      <c r="Z488" t="str">
        <f t="shared" si="51"/>
        <v>menor a 200</v>
      </c>
    </row>
    <row r="489" spans="1:26">
      <c r="A489">
        <v>2022</v>
      </c>
      <c r="B489" t="s">
        <v>8500</v>
      </c>
      <c r="C489" t="str">
        <f t="shared" si="53"/>
        <v>Abril</v>
      </c>
      <c r="D489">
        <f t="shared" si="47"/>
        <v>4</v>
      </c>
      <c r="E489" t="s">
        <v>8513</v>
      </c>
      <c r="F489" t="s">
        <v>1</v>
      </c>
      <c r="G489" t="s">
        <v>7879</v>
      </c>
      <c r="H489" t="s">
        <v>8352</v>
      </c>
      <c r="I489" t="s">
        <v>8353</v>
      </c>
      <c r="J489">
        <v>95</v>
      </c>
      <c r="K489">
        <v>95</v>
      </c>
      <c r="L489">
        <v>95</v>
      </c>
      <c r="M489">
        <v>95</v>
      </c>
      <c r="N489">
        <v>0</v>
      </c>
      <c r="O489">
        <v>0</v>
      </c>
      <c r="P489">
        <v>0</v>
      </c>
      <c r="Q489">
        <v>0</v>
      </c>
      <c r="R489">
        <v>25.700000000000003</v>
      </c>
      <c r="S489" s="71">
        <f t="shared" si="48"/>
        <v>22.74</v>
      </c>
      <c r="T489">
        <f t="shared" si="49"/>
        <v>2.96</v>
      </c>
      <c r="U489" s="71">
        <f t="shared" si="50"/>
        <v>25.7</v>
      </c>
      <c r="V489">
        <v>0</v>
      </c>
      <c r="W489">
        <v>0</v>
      </c>
      <c r="X489">
        <v>25.700000000000003</v>
      </c>
      <c r="Y489" s="25" t="s">
        <v>8738</v>
      </c>
      <c r="Z489" t="str">
        <f t="shared" si="51"/>
        <v>menor a 200</v>
      </c>
    </row>
    <row r="490" spans="1:26">
      <c r="A490">
        <v>2022</v>
      </c>
      <c r="B490" t="s">
        <v>8500</v>
      </c>
      <c r="C490" t="str">
        <f t="shared" si="53"/>
        <v>Abril</v>
      </c>
      <c r="D490">
        <f t="shared" si="47"/>
        <v>4</v>
      </c>
      <c r="E490" t="s">
        <v>8513</v>
      </c>
      <c r="F490" t="s">
        <v>1</v>
      </c>
      <c r="G490" t="s">
        <v>7879</v>
      </c>
      <c r="H490" t="s">
        <v>8352</v>
      </c>
      <c r="I490" t="s">
        <v>8353</v>
      </c>
      <c r="J490">
        <v>94</v>
      </c>
      <c r="K490">
        <v>94</v>
      </c>
      <c r="L490">
        <v>94</v>
      </c>
      <c r="M490">
        <v>94</v>
      </c>
      <c r="N490">
        <v>0</v>
      </c>
      <c r="O490">
        <v>0</v>
      </c>
      <c r="P490">
        <v>0</v>
      </c>
      <c r="Q490">
        <v>0</v>
      </c>
      <c r="R490">
        <v>26.119999999999997</v>
      </c>
      <c r="S490" s="71">
        <f t="shared" si="48"/>
        <v>23.12</v>
      </c>
      <c r="T490">
        <f t="shared" si="49"/>
        <v>3.01</v>
      </c>
      <c r="U490" s="71">
        <f t="shared" si="50"/>
        <v>26.13</v>
      </c>
      <c r="V490">
        <v>0</v>
      </c>
      <c r="W490">
        <v>0</v>
      </c>
      <c r="X490">
        <v>26.119999999999997</v>
      </c>
      <c r="Y490" s="25" t="s">
        <v>8738</v>
      </c>
      <c r="Z490" t="str">
        <f t="shared" si="51"/>
        <v>menor a 200</v>
      </c>
    </row>
    <row r="491" spans="1:26">
      <c r="A491">
        <v>2022</v>
      </c>
      <c r="B491" t="s">
        <v>8500</v>
      </c>
      <c r="C491" t="str">
        <f t="shared" si="53"/>
        <v>Abril</v>
      </c>
      <c r="D491">
        <f t="shared" si="47"/>
        <v>4</v>
      </c>
      <c r="E491" t="s">
        <v>8513</v>
      </c>
      <c r="F491" t="s">
        <v>1</v>
      </c>
      <c r="G491" t="s">
        <v>7879</v>
      </c>
      <c r="H491" t="s">
        <v>8352</v>
      </c>
      <c r="I491" t="s">
        <v>8353</v>
      </c>
      <c r="J491">
        <v>93</v>
      </c>
      <c r="K491">
        <v>93</v>
      </c>
      <c r="L491">
        <v>93</v>
      </c>
      <c r="M491">
        <v>93</v>
      </c>
      <c r="N491">
        <v>0</v>
      </c>
      <c r="O491">
        <v>0</v>
      </c>
      <c r="P491">
        <v>0</v>
      </c>
      <c r="Q491">
        <v>0</v>
      </c>
      <c r="R491">
        <v>23.22</v>
      </c>
      <c r="S491" s="71">
        <f t="shared" si="48"/>
        <v>20.55</v>
      </c>
      <c r="T491">
        <f t="shared" si="49"/>
        <v>2.67</v>
      </c>
      <c r="U491" s="71">
        <f t="shared" si="50"/>
        <v>23.22</v>
      </c>
      <c r="V491">
        <v>0</v>
      </c>
      <c r="W491">
        <v>0</v>
      </c>
      <c r="X491">
        <v>23.22</v>
      </c>
      <c r="Y491" s="25" t="s">
        <v>8738</v>
      </c>
      <c r="Z491" t="str">
        <f t="shared" si="51"/>
        <v>menor a 200</v>
      </c>
    </row>
    <row r="492" spans="1:26">
      <c r="A492">
        <v>2022</v>
      </c>
      <c r="B492" t="s">
        <v>8500</v>
      </c>
      <c r="C492" t="str">
        <f t="shared" si="53"/>
        <v>Abril</v>
      </c>
      <c r="D492">
        <f t="shared" si="47"/>
        <v>4</v>
      </c>
      <c r="E492" t="s">
        <v>8513</v>
      </c>
      <c r="F492" t="s">
        <v>1</v>
      </c>
      <c r="G492" t="s">
        <v>7879</v>
      </c>
      <c r="H492" t="s">
        <v>8352</v>
      </c>
      <c r="I492" t="s">
        <v>8353</v>
      </c>
      <c r="J492">
        <v>92</v>
      </c>
      <c r="K492">
        <v>92</v>
      </c>
      <c r="L492">
        <v>92</v>
      </c>
      <c r="M492">
        <v>92</v>
      </c>
      <c r="N492">
        <v>0</v>
      </c>
      <c r="O492">
        <v>0</v>
      </c>
      <c r="P492">
        <v>0</v>
      </c>
      <c r="Q492">
        <v>0</v>
      </c>
      <c r="R492">
        <v>30.1</v>
      </c>
      <c r="S492" s="71">
        <f t="shared" si="48"/>
        <v>26.64</v>
      </c>
      <c r="T492">
        <f t="shared" si="49"/>
        <v>3.46</v>
      </c>
      <c r="U492" s="71">
        <f t="shared" si="50"/>
        <v>30.1</v>
      </c>
      <c r="V492">
        <v>0</v>
      </c>
      <c r="W492">
        <v>0</v>
      </c>
      <c r="X492">
        <v>30.1</v>
      </c>
      <c r="Y492" s="25" t="s">
        <v>8738</v>
      </c>
      <c r="Z492" t="str">
        <f t="shared" si="51"/>
        <v>menor a 200</v>
      </c>
    </row>
    <row r="493" spans="1:26">
      <c r="A493">
        <v>2022</v>
      </c>
      <c r="B493" t="s">
        <v>8500</v>
      </c>
      <c r="C493" t="str">
        <f t="shared" si="53"/>
        <v>Abril</v>
      </c>
      <c r="D493">
        <f t="shared" si="47"/>
        <v>4</v>
      </c>
      <c r="E493" t="s">
        <v>8513</v>
      </c>
      <c r="F493" t="s">
        <v>1</v>
      </c>
      <c r="G493" t="s">
        <v>7879</v>
      </c>
      <c r="H493" t="s">
        <v>8352</v>
      </c>
      <c r="I493" t="s">
        <v>8353</v>
      </c>
      <c r="J493">
        <v>91</v>
      </c>
      <c r="K493">
        <v>91</v>
      </c>
      <c r="L493">
        <v>91</v>
      </c>
      <c r="M493">
        <v>91</v>
      </c>
      <c r="N493">
        <v>0</v>
      </c>
      <c r="O493">
        <v>0</v>
      </c>
      <c r="P493">
        <v>0</v>
      </c>
      <c r="Q493">
        <v>0</v>
      </c>
      <c r="R493">
        <v>4.1900000000000004</v>
      </c>
      <c r="S493" s="71">
        <f t="shared" si="48"/>
        <v>3.71</v>
      </c>
      <c r="T493">
        <f t="shared" si="49"/>
        <v>0.48</v>
      </c>
      <c r="U493" s="71">
        <f t="shared" si="50"/>
        <v>4.1900000000000004</v>
      </c>
      <c r="V493">
        <v>0</v>
      </c>
      <c r="W493">
        <v>0</v>
      </c>
      <c r="X493">
        <v>4.1900000000000004</v>
      </c>
      <c r="Y493" s="25" t="s">
        <v>8738</v>
      </c>
      <c r="Z493" t="str">
        <f t="shared" si="51"/>
        <v>menor a 200</v>
      </c>
    </row>
    <row r="494" spans="1:26">
      <c r="A494">
        <v>2022</v>
      </c>
      <c r="B494" t="s">
        <v>8500</v>
      </c>
      <c r="C494" t="str">
        <f t="shared" si="53"/>
        <v>Abril</v>
      </c>
      <c r="D494">
        <f t="shared" si="47"/>
        <v>4</v>
      </c>
      <c r="E494" t="s">
        <v>8513</v>
      </c>
      <c r="F494" t="s">
        <v>1</v>
      </c>
      <c r="G494" t="s">
        <v>7879</v>
      </c>
      <c r="H494" t="s">
        <v>8352</v>
      </c>
      <c r="I494" t="s">
        <v>8353</v>
      </c>
      <c r="J494">
        <v>90</v>
      </c>
      <c r="K494">
        <v>90</v>
      </c>
      <c r="L494">
        <v>90</v>
      </c>
      <c r="M494">
        <v>90</v>
      </c>
      <c r="N494">
        <v>0</v>
      </c>
      <c r="O494">
        <v>0</v>
      </c>
      <c r="P494">
        <v>0</v>
      </c>
      <c r="Q494">
        <v>0</v>
      </c>
      <c r="R494">
        <v>32.6</v>
      </c>
      <c r="S494" s="71">
        <f t="shared" si="48"/>
        <v>28.85</v>
      </c>
      <c r="T494">
        <f t="shared" si="49"/>
        <v>3.75</v>
      </c>
      <c r="U494" s="71">
        <f t="shared" si="50"/>
        <v>32.6</v>
      </c>
      <c r="V494">
        <v>0</v>
      </c>
      <c r="W494">
        <v>0</v>
      </c>
      <c r="X494">
        <v>32.6</v>
      </c>
      <c r="Y494" s="25" t="s">
        <v>8738</v>
      </c>
      <c r="Z494" t="str">
        <f t="shared" si="51"/>
        <v>menor a 200</v>
      </c>
    </row>
    <row r="495" spans="1:26">
      <c r="A495">
        <v>2022</v>
      </c>
      <c r="B495" t="s">
        <v>8500</v>
      </c>
      <c r="C495" t="str">
        <f t="shared" si="53"/>
        <v>Abril</v>
      </c>
      <c r="D495">
        <f t="shared" si="47"/>
        <v>4</v>
      </c>
      <c r="E495" t="s">
        <v>8513</v>
      </c>
      <c r="F495" t="s">
        <v>1</v>
      </c>
      <c r="G495" t="s">
        <v>7879</v>
      </c>
      <c r="H495" t="s">
        <v>8352</v>
      </c>
      <c r="I495" t="s">
        <v>8353</v>
      </c>
      <c r="J495">
        <v>89</v>
      </c>
      <c r="K495">
        <v>89</v>
      </c>
      <c r="L495">
        <v>89</v>
      </c>
      <c r="M495">
        <v>89</v>
      </c>
      <c r="N495">
        <v>0</v>
      </c>
      <c r="O495">
        <v>0</v>
      </c>
      <c r="P495">
        <v>0</v>
      </c>
      <c r="Q495">
        <v>0</v>
      </c>
      <c r="R495">
        <v>19.649999999999999</v>
      </c>
      <c r="S495" s="71">
        <f t="shared" si="48"/>
        <v>17.39</v>
      </c>
      <c r="T495">
        <f t="shared" si="49"/>
        <v>2.2599999999999998</v>
      </c>
      <c r="U495" s="71">
        <f t="shared" si="50"/>
        <v>19.649999999999999</v>
      </c>
      <c r="V495">
        <v>0</v>
      </c>
      <c r="W495">
        <v>0</v>
      </c>
      <c r="X495">
        <v>19.649999999999999</v>
      </c>
      <c r="Y495" s="25" t="s">
        <v>8738</v>
      </c>
      <c r="Z495" t="str">
        <f t="shared" si="51"/>
        <v>menor a 200</v>
      </c>
    </row>
    <row r="496" spans="1:26">
      <c r="A496">
        <v>2022</v>
      </c>
      <c r="B496" t="s">
        <v>8500</v>
      </c>
      <c r="C496" t="str">
        <f t="shared" si="53"/>
        <v>Abril</v>
      </c>
      <c r="D496">
        <f t="shared" si="47"/>
        <v>4</v>
      </c>
      <c r="E496" t="s">
        <v>8513</v>
      </c>
      <c r="F496" t="s">
        <v>1</v>
      </c>
      <c r="G496" t="s">
        <v>7879</v>
      </c>
      <c r="H496" t="s">
        <v>8352</v>
      </c>
      <c r="I496" t="s">
        <v>8353</v>
      </c>
      <c r="J496">
        <v>88</v>
      </c>
      <c r="K496">
        <v>88</v>
      </c>
      <c r="L496">
        <v>88</v>
      </c>
      <c r="M496">
        <v>88</v>
      </c>
      <c r="N496">
        <v>0</v>
      </c>
      <c r="O496">
        <v>0</v>
      </c>
      <c r="P496">
        <v>0</v>
      </c>
      <c r="Q496">
        <v>0</v>
      </c>
      <c r="R496">
        <v>62.88</v>
      </c>
      <c r="S496" s="71">
        <f t="shared" si="48"/>
        <v>55.65</v>
      </c>
      <c r="T496">
        <f t="shared" si="49"/>
        <v>7.23</v>
      </c>
      <c r="U496" s="71">
        <f t="shared" si="50"/>
        <v>62.88</v>
      </c>
      <c r="V496">
        <v>0</v>
      </c>
      <c r="W496">
        <v>0</v>
      </c>
      <c r="X496">
        <v>62.88</v>
      </c>
      <c r="Y496" s="25" t="s">
        <v>8738</v>
      </c>
      <c r="Z496" t="str">
        <f t="shared" si="51"/>
        <v>menor a 200</v>
      </c>
    </row>
    <row r="497" spans="1:26">
      <c r="A497">
        <v>2022</v>
      </c>
      <c r="B497" t="s">
        <v>8500</v>
      </c>
      <c r="C497" t="str">
        <f t="shared" si="53"/>
        <v>Abril</v>
      </c>
      <c r="D497">
        <f t="shared" si="47"/>
        <v>4</v>
      </c>
      <c r="E497" t="s">
        <v>8513</v>
      </c>
      <c r="F497" t="s">
        <v>1</v>
      </c>
      <c r="G497" t="s">
        <v>7879</v>
      </c>
      <c r="H497" t="s">
        <v>8352</v>
      </c>
      <c r="I497" t="s">
        <v>8353</v>
      </c>
      <c r="J497">
        <v>87</v>
      </c>
      <c r="K497">
        <v>87</v>
      </c>
      <c r="L497">
        <v>87</v>
      </c>
      <c r="M497">
        <v>87</v>
      </c>
      <c r="N497">
        <v>0</v>
      </c>
      <c r="O497">
        <v>0</v>
      </c>
      <c r="P497">
        <v>0</v>
      </c>
      <c r="Q497">
        <v>0</v>
      </c>
      <c r="R497">
        <v>43.76</v>
      </c>
      <c r="S497" s="71">
        <f t="shared" si="48"/>
        <v>38.729999999999997</v>
      </c>
      <c r="T497">
        <f t="shared" si="49"/>
        <v>5.03</v>
      </c>
      <c r="U497" s="71">
        <f t="shared" si="50"/>
        <v>43.76</v>
      </c>
      <c r="V497">
        <v>0</v>
      </c>
      <c r="W497">
        <v>0</v>
      </c>
      <c r="X497">
        <v>43.76</v>
      </c>
      <c r="Y497" s="25" t="s">
        <v>8738</v>
      </c>
      <c r="Z497" t="str">
        <f t="shared" si="51"/>
        <v>menor a 200</v>
      </c>
    </row>
    <row r="498" spans="1:26">
      <c r="A498">
        <v>2022</v>
      </c>
      <c r="B498" t="s">
        <v>8500</v>
      </c>
      <c r="C498" t="str">
        <f t="shared" si="53"/>
        <v>Abril</v>
      </c>
      <c r="D498">
        <f t="shared" si="47"/>
        <v>4</v>
      </c>
      <c r="E498" t="s">
        <v>8513</v>
      </c>
      <c r="F498" t="s">
        <v>1</v>
      </c>
      <c r="G498" t="s">
        <v>7879</v>
      </c>
      <c r="H498" t="s">
        <v>8352</v>
      </c>
      <c r="I498" t="s">
        <v>8353</v>
      </c>
      <c r="J498">
        <v>86</v>
      </c>
      <c r="K498">
        <v>86</v>
      </c>
      <c r="L498">
        <v>86</v>
      </c>
      <c r="M498">
        <v>86</v>
      </c>
      <c r="N498">
        <v>0</v>
      </c>
      <c r="O498">
        <v>0</v>
      </c>
      <c r="P498">
        <v>0</v>
      </c>
      <c r="Q498">
        <v>0</v>
      </c>
      <c r="R498">
        <v>41.25</v>
      </c>
      <c r="S498" s="71">
        <f t="shared" si="48"/>
        <v>36.5</v>
      </c>
      <c r="T498">
        <f t="shared" si="49"/>
        <v>4.75</v>
      </c>
      <c r="U498" s="71">
        <f t="shared" si="50"/>
        <v>41.25</v>
      </c>
      <c r="V498">
        <v>0</v>
      </c>
      <c r="W498">
        <v>0</v>
      </c>
      <c r="X498">
        <v>41.25</v>
      </c>
      <c r="Y498" s="25" t="s">
        <v>8738</v>
      </c>
      <c r="Z498" t="str">
        <f t="shared" si="51"/>
        <v>menor a 200</v>
      </c>
    </row>
    <row r="499" spans="1:26">
      <c r="A499">
        <v>2022</v>
      </c>
      <c r="B499" t="s">
        <v>8500</v>
      </c>
      <c r="C499" t="str">
        <f t="shared" si="53"/>
        <v>Abril</v>
      </c>
      <c r="D499">
        <f t="shared" si="47"/>
        <v>4</v>
      </c>
      <c r="E499" t="s">
        <v>8513</v>
      </c>
      <c r="F499" t="s">
        <v>1</v>
      </c>
      <c r="G499" t="s">
        <v>7879</v>
      </c>
      <c r="H499" t="s">
        <v>8352</v>
      </c>
      <c r="I499" t="s">
        <v>8353</v>
      </c>
      <c r="J499">
        <v>85</v>
      </c>
      <c r="K499">
        <v>85</v>
      </c>
      <c r="L499">
        <v>85</v>
      </c>
      <c r="M499">
        <v>85</v>
      </c>
      <c r="N499">
        <v>0</v>
      </c>
      <c r="O499">
        <v>0</v>
      </c>
      <c r="P499">
        <v>0</v>
      </c>
      <c r="Q499">
        <v>0</v>
      </c>
      <c r="R499">
        <v>14.35</v>
      </c>
      <c r="S499" s="71">
        <f t="shared" si="48"/>
        <v>12.7</v>
      </c>
      <c r="T499">
        <f t="shared" si="49"/>
        <v>1.65</v>
      </c>
      <c r="U499" s="71">
        <f t="shared" si="50"/>
        <v>14.35</v>
      </c>
      <c r="V499">
        <v>0</v>
      </c>
      <c r="W499">
        <v>0</v>
      </c>
      <c r="X499">
        <v>14.35</v>
      </c>
      <c r="Y499" s="25" t="s">
        <v>8738</v>
      </c>
      <c r="Z499" t="str">
        <f t="shared" si="51"/>
        <v>menor a 200</v>
      </c>
    </row>
    <row r="500" spans="1:26">
      <c r="A500">
        <v>2022</v>
      </c>
      <c r="B500" t="s">
        <v>8500</v>
      </c>
      <c r="C500" t="str">
        <f t="shared" si="53"/>
        <v>Abril</v>
      </c>
      <c r="D500">
        <f t="shared" si="47"/>
        <v>4</v>
      </c>
      <c r="E500" t="s">
        <v>8513</v>
      </c>
      <c r="F500" t="s">
        <v>1</v>
      </c>
      <c r="G500" t="s">
        <v>7879</v>
      </c>
      <c r="H500" t="s">
        <v>8352</v>
      </c>
      <c r="I500" t="s">
        <v>8353</v>
      </c>
      <c r="J500">
        <v>84</v>
      </c>
      <c r="K500">
        <v>84</v>
      </c>
      <c r="L500">
        <v>84</v>
      </c>
      <c r="M500">
        <v>84</v>
      </c>
      <c r="N500">
        <v>0</v>
      </c>
      <c r="O500">
        <v>0</v>
      </c>
      <c r="P500">
        <v>0</v>
      </c>
      <c r="Q500">
        <v>0</v>
      </c>
      <c r="R500">
        <v>29.06</v>
      </c>
      <c r="S500" s="71">
        <f t="shared" si="48"/>
        <v>25.72</v>
      </c>
      <c r="T500">
        <f t="shared" si="49"/>
        <v>3.34</v>
      </c>
      <c r="U500" s="71">
        <f t="shared" si="50"/>
        <v>29.06</v>
      </c>
      <c r="V500">
        <v>0</v>
      </c>
      <c r="W500">
        <v>0</v>
      </c>
      <c r="X500">
        <v>29.06</v>
      </c>
      <c r="Y500" s="25" t="s">
        <v>8738</v>
      </c>
      <c r="Z500" t="str">
        <f t="shared" si="51"/>
        <v>menor a 200</v>
      </c>
    </row>
    <row r="501" spans="1:26">
      <c r="A501">
        <v>2022</v>
      </c>
      <c r="B501" t="s">
        <v>8500</v>
      </c>
      <c r="C501" t="str">
        <f t="shared" si="53"/>
        <v>Abril</v>
      </c>
      <c r="D501">
        <f t="shared" si="47"/>
        <v>4</v>
      </c>
      <c r="E501" t="s">
        <v>8513</v>
      </c>
      <c r="F501" t="s">
        <v>1</v>
      </c>
      <c r="G501" t="s">
        <v>7879</v>
      </c>
      <c r="H501" t="s">
        <v>8352</v>
      </c>
      <c r="I501" t="s">
        <v>8353</v>
      </c>
      <c r="J501">
        <v>83</v>
      </c>
      <c r="K501">
        <v>83</v>
      </c>
      <c r="L501">
        <v>83</v>
      </c>
      <c r="M501">
        <v>83</v>
      </c>
      <c r="N501">
        <v>0</v>
      </c>
      <c r="O501">
        <v>0</v>
      </c>
      <c r="P501">
        <v>0</v>
      </c>
      <c r="Q501">
        <v>0</v>
      </c>
      <c r="R501">
        <v>15.65</v>
      </c>
      <c r="S501" s="71">
        <f t="shared" si="48"/>
        <v>13.85</v>
      </c>
      <c r="T501">
        <f t="shared" si="49"/>
        <v>1.8</v>
      </c>
      <c r="U501" s="71">
        <f t="shared" si="50"/>
        <v>15.65</v>
      </c>
      <c r="V501">
        <v>0</v>
      </c>
      <c r="W501">
        <v>0</v>
      </c>
      <c r="X501">
        <v>15.65</v>
      </c>
      <c r="Y501" s="25" t="s">
        <v>8738</v>
      </c>
      <c r="Z501" t="str">
        <f t="shared" si="51"/>
        <v>menor a 200</v>
      </c>
    </row>
    <row r="502" spans="1:26">
      <c r="A502">
        <v>2022</v>
      </c>
      <c r="B502" t="s">
        <v>8500</v>
      </c>
      <c r="C502" t="str">
        <f t="shared" si="53"/>
        <v>Abril</v>
      </c>
      <c r="D502">
        <f t="shared" si="47"/>
        <v>4</v>
      </c>
      <c r="E502" t="s">
        <v>8513</v>
      </c>
      <c r="F502" t="s">
        <v>1</v>
      </c>
      <c r="G502" t="s">
        <v>7879</v>
      </c>
      <c r="H502" t="s">
        <v>8352</v>
      </c>
      <c r="I502" t="s">
        <v>8353</v>
      </c>
      <c r="J502">
        <v>82</v>
      </c>
      <c r="K502">
        <v>82</v>
      </c>
      <c r="L502">
        <v>82</v>
      </c>
      <c r="M502">
        <v>82</v>
      </c>
      <c r="N502">
        <v>0</v>
      </c>
      <c r="O502">
        <v>0</v>
      </c>
      <c r="P502">
        <v>0</v>
      </c>
      <c r="Q502">
        <v>0</v>
      </c>
      <c r="R502">
        <v>43.81</v>
      </c>
      <c r="S502" s="71">
        <f t="shared" si="48"/>
        <v>38.770000000000003</v>
      </c>
      <c r="T502">
        <f t="shared" si="49"/>
        <v>5.04</v>
      </c>
      <c r="U502" s="71">
        <f t="shared" si="50"/>
        <v>43.81</v>
      </c>
      <c r="V502">
        <v>0</v>
      </c>
      <c r="W502">
        <v>0</v>
      </c>
      <c r="X502">
        <v>43.81</v>
      </c>
      <c r="Y502" s="25" t="s">
        <v>8738</v>
      </c>
      <c r="Z502" t="str">
        <f t="shared" si="51"/>
        <v>menor a 200</v>
      </c>
    </row>
    <row r="503" spans="1:26">
      <c r="A503">
        <v>2022</v>
      </c>
      <c r="B503" t="s">
        <v>8500</v>
      </c>
      <c r="C503" t="str">
        <f t="shared" ref="C503:C534" si="54">REPLACE(B503,2,4,"bril")</f>
        <v>Abril</v>
      </c>
      <c r="D503">
        <f t="shared" si="47"/>
        <v>4</v>
      </c>
      <c r="E503" t="s">
        <v>8513</v>
      </c>
      <c r="F503" t="s">
        <v>1</v>
      </c>
      <c r="G503" t="s">
        <v>7879</v>
      </c>
      <c r="H503" t="s">
        <v>8352</v>
      </c>
      <c r="I503" t="s">
        <v>8353</v>
      </c>
      <c r="J503">
        <v>81</v>
      </c>
      <c r="K503">
        <v>81</v>
      </c>
      <c r="L503">
        <v>81</v>
      </c>
      <c r="M503">
        <v>81</v>
      </c>
      <c r="N503">
        <v>0</v>
      </c>
      <c r="O503">
        <v>0</v>
      </c>
      <c r="P503">
        <v>0</v>
      </c>
      <c r="Q503">
        <v>0</v>
      </c>
      <c r="R503">
        <v>3</v>
      </c>
      <c r="S503" s="71">
        <f t="shared" si="48"/>
        <v>2.65</v>
      </c>
      <c r="T503">
        <f t="shared" si="49"/>
        <v>0.34</v>
      </c>
      <c r="U503" s="71">
        <f t="shared" si="50"/>
        <v>2.99</v>
      </c>
      <c r="V503">
        <v>0</v>
      </c>
      <c r="W503">
        <v>0</v>
      </c>
      <c r="X503">
        <v>3</v>
      </c>
      <c r="Y503" s="25" t="s">
        <v>8738</v>
      </c>
      <c r="Z503" t="str">
        <f t="shared" si="51"/>
        <v>menor a 200</v>
      </c>
    </row>
    <row r="504" spans="1:26">
      <c r="A504">
        <v>2022</v>
      </c>
      <c r="B504" t="s">
        <v>8500</v>
      </c>
      <c r="C504" t="str">
        <f t="shared" si="54"/>
        <v>Abril</v>
      </c>
      <c r="D504">
        <f t="shared" si="47"/>
        <v>4</v>
      </c>
      <c r="E504" t="s">
        <v>8513</v>
      </c>
      <c r="F504" t="s">
        <v>1</v>
      </c>
      <c r="G504" t="s">
        <v>7879</v>
      </c>
      <c r="H504" t="s">
        <v>7883</v>
      </c>
      <c r="I504" t="s">
        <v>7884</v>
      </c>
      <c r="J504">
        <v>872</v>
      </c>
      <c r="K504">
        <v>872</v>
      </c>
      <c r="L504">
        <v>872</v>
      </c>
      <c r="M504">
        <v>872</v>
      </c>
      <c r="N504">
        <v>0</v>
      </c>
      <c r="O504">
        <v>0</v>
      </c>
      <c r="P504">
        <v>0</v>
      </c>
      <c r="Q504">
        <v>0</v>
      </c>
      <c r="R504">
        <v>5.0999999999999996</v>
      </c>
      <c r="S504" s="71">
        <f t="shared" si="48"/>
        <v>4.51</v>
      </c>
      <c r="T504">
        <f t="shared" si="49"/>
        <v>0.59</v>
      </c>
      <c r="U504" s="71">
        <f t="shared" si="50"/>
        <v>5.0999999999999996</v>
      </c>
      <c r="V504">
        <v>0</v>
      </c>
      <c r="W504">
        <v>0</v>
      </c>
      <c r="X504">
        <v>5.0999999999999996</v>
      </c>
      <c r="Y504" s="25" t="s">
        <v>8738</v>
      </c>
      <c r="Z504" t="str">
        <f t="shared" si="51"/>
        <v>menor a 200</v>
      </c>
    </row>
    <row r="505" spans="1:26">
      <c r="A505">
        <v>2022</v>
      </c>
      <c r="B505" t="s">
        <v>8500</v>
      </c>
      <c r="C505" t="str">
        <f t="shared" si="54"/>
        <v>Abril</v>
      </c>
      <c r="D505">
        <f t="shared" si="47"/>
        <v>4</v>
      </c>
      <c r="E505" t="s">
        <v>8513</v>
      </c>
      <c r="F505" t="s">
        <v>1</v>
      </c>
      <c r="G505" t="s">
        <v>7879</v>
      </c>
      <c r="H505" t="s">
        <v>7883</v>
      </c>
      <c r="I505" t="s">
        <v>7884</v>
      </c>
      <c r="J505">
        <v>871</v>
      </c>
      <c r="K505">
        <v>871</v>
      </c>
      <c r="L505">
        <v>871</v>
      </c>
      <c r="M505">
        <v>871</v>
      </c>
      <c r="N505">
        <v>0</v>
      </c>
      <c r="O505">
        <v>0</v>
      </c>
      <c r="P505">
        <v>0</v>
      </c>
      <c r="Q505">
        <v>0</v>
      </c>
      <c r="R505">
        <v>16.25</v>
      </c>
      <c r="S505" s="71">
        <f t="shared" si="48"/>
        <v>14.38</v>
      </c>
      <c r="T505">
        <f t="shared" si="49"/>
        <v>1.87</v>
      </c>
      <c r="U505" s="71">
        <f t="shared" si="50"/>
        <v>16.25</v>
      </c>
      <c r="V505">
        <v>0</v>
      </c>
      <c r="W505">
        <v>0</v>
      </c>
      <c r="X505">
        <v>16.25</v>
      </c>
      <c r="Y505" s="25" t="s">
        <v>8738</v>
      </c>
      <c r="Z505" t="str">
        <f t="shared" si="51"/>
        <v>menor a 200</v>
      </c>
    </row>
    <row r="506" spans="1:26">
      <c r="A506">
        <v>2022</v>
      </c>
      <c r="B506" t="s">
        <v>8500</v>
      </c>
      <c r="C506" t="str">
        <f t="shared" si="54"/>
        <v>Abril</v>
      </c>
      <c r="D506">
        <f t="shared" si="47"/>
        <v>4</v>
      </c>
      <c r="E506" t="s">
        <v>8513</v>
      </c>
      <c r="F506" t="s">
        <v>1</v>
      </c>
      <c r="G506" t="s">
        <v>7879</v>
      </c>
      <c r="H506" t="s">
        <v>7883</v>
      </c>
      <c r="I506" t="s">
        <v>7884</v>
      </c>
      <c r="J506">
        <v>870</v>
      </c>
      <c r="K506">
        <v>870</v>
      </c>
      <c r="L506">
        <v>870</v>
      </c>
      <c r="M506">
        <v>870</v>
      </c>
      <c r="N506">
        <v>0</v>
      </c>
      <c r="O506">
        <v>0</v>
      </c>
      <c r="P506">
        <v>0</v>
      </c>
      <c r="Q506">
        <v>0</v>
      </c>
      <c r="R506">
        <v>10.050000000000001</v>
      </c>
      <c r="S506" s="71">
        <f t="shared" si="48"/>
        <v>8.89</v>
      </c>
      <c r="T506">
        <f t="shared" si="49"/>
        <v>1.1599999999999999</v>
      </c>
      <c r="U506" s="71">
        <f t="shared" si="50"/>
        <v>10.050000000000001</v>
      </c>
      <c r="V506">
        <v>0</v>
      </c>
      <c r="W506">
        <v>0</v>
      </c>
      <c r="X506">
        <v>10.050000000000001</v>
      </c>
      <c r="Y506" s="25" t="s">
        <v>8738</v>
      </c>
      <c r="Z506" t="str">
        <f t="shared" si="51"/>
        <v>menor a 200</v>
      </c>
    </row>
    <row r="507" spans="1:26">
      <c r="A507">
        <v>2022</v>
      </c>
      <c r="B507" t="s">
        <v>8500</v>
      </c>
      <c r="C507" t="str">
        <f t="shared" si="54"/>
        <v>Abril</v>
      </c>
      <c r="D507">
        <f t="shared" si="47"/>
        <v>4</v>
      </c>
      <c r="E507" t="s">
        <v>8513</v>
      </c>
      <c r="F507" t="s">
        <v>1</v>
      </c>
      <c r="G507" t="s">
        <v>7879</v>
      </c>
      <c r="H507" t="s">
        <v>7883</v>
      </c>
      <c r="I507" t="s">
        <v>7884</v>
      </c>
      <c r="J507">
        <v>869</v>
      </c>
      <c r="K507">
        <v>869</v>
      </c>
      <c r="L507">
        <v>869</v>
      </c>
      <c r="M507">
        <v>869</v>
      </c>
      <c r="N507">
        <v>0</v>
      </c>
      <c r="O507">
        <v>0</v>
      </c>
      <c r="P507">
        <v>0</v>
      </c>
      <c r="Q507">
        <v>0</v>
      </c>
      <c r="R507">
        <v>10.050000000000001</v>
      </c>
      <c r="S507" s="71">
        <f t="shared" si="48"/>
        <v>8.89</v>
      </c>
      <c r="T507">
        <f t="shared" si="49"/>
        <v>1.1599999999999999</v>
      </c>
      <c r="U507" s="71">
        <f t="shared" si="50"/>
        <v>10.050000000000001</v>
      </c>
      <c r="V507">
        <v>0</v>
      </c>
      <c r="W507">
        <v>0</v>
      </c>
      <c r="X507">
        <v>10.050000000000001</v>
      </c>
      <c r="Y507" s="25" t="s">
        <v>8738</v>
      </c>
      <c r="Z507" t="str">
        <f t="shared" si="51"/>
        <v>menor a 200</v>
      </c>
    </row>
    <row r="508" spans="1:26">
      <c r="A508">
        <v>2022</v>
      </c>
      <c r="B508" t="s">
        <v>8500</v>
      </c>
      <c r="C508" t="str">
        <f t="shared" si="54"/>
        <v>Abril</v>
      </c>
      <c r="D508">
        <f t="shared" si="47"/>
        <v>4</v>
      </c>
      <c r="E508" t="s">
        <v>8513</v>
      </c>
      <c r="F508" t="s">
        <v>1</v>
      </c>
      <c r="G508" t="s">
        <v>7879</v>
      </c>
      <c r="H508" t="s">
        <v>7883</v>
      </c>
      <c r="I508" t="s">
        <v>7884</v>
      </c>
      <c r="J508">
        <v>868</v>
      </c>
      <c r="K508">
        <v>868</v>
      </c>
      <c r="L508">
        <v>868</v>
      </c>
      <c r="M508">
        <v>868</v>
      </c>
      <c r="N508">
        <v>0</v>
      </c>
      <c r="O508">
        <v>0</v>
      </c>
      <c r="P508">
        <v>0</v>
      </c>
      <c r="Q508">
        <v>0</v>
      </c>
      <c r="R508">
        <v>18.350000000000001</v>
      </c>
      <c r="S508" s="71">
        <f t="shared" si="48"/>
        <v>16.239999999999998</v>
      </c>
      <c r="T508">
        <f t="shared" si="49"/>
        <v>2.11</v>
      </c>
      <c r="U508" s="71">
        <f t="shared" si="50"/>
        <v>18.350000000000001</v>
      </c>
      <c r="V508">
        <v>0</v>
      </c>
      <c r="W508">
        <v>0</v>
      </c>
      <c r="X508">
        <v>18.350000000000001</v>
      </c>
      <c r="Y508" s="25" t="s">
        <v>8738</v>
      </c>
      <c r="Z508" t="str">
        <f t="shared" si="51"/>
        <v>menor a 200</v>
      </c>
    </row>
    <row r="509" spans="1:26">
      <c r="A509">
        <v>2022</v>
      </c>
      <c r="B509" t="s">
        <v>8500</v>
      </c>
      <c r="C509" t="str">
        <f t="shared" si="54"/>
        <v>Abril</v>
      </c>
      <c r="D509">
        <f t="shared" si="47"/>
        <v>4</v>
      </c>
      <c r="E509" t="s">
        <v>8513</v>
      </c>
      <c r="F509" t="s">
        <v>1</v>
      </c>
      <c r="G509" t="s">
        <v>7879</v>
      </c>
      <c r="H509" t="s">
        <v>7883</v>
      </c>
      <c r="I509" t="s">
        <v>7884</v>
      </c>
      <c r="J509">
        <v>867</v>
      </c>
      <c r="K509">
        <v>867</v>
      </c>
      <c r="L509">
        <v>867</v>
      </c>
      <c r="M509">
        <v>867</v>
      </c>
      <c r="N509">
        <v>0</v>
      </c>
      <c r="O509">
        <v>0</v>
      </c>
      <c r="P509">
        <v>0</v>
      </c>
      <c r="Q509">
        <v>0</v>
      </c>
      <c r="R509">
        <v>135.55000000000001</v>
      </c>
      <c r="S509" s="71">
        <f t="shared" si="48"/>
        <v>119.96</v>
      </c>
      <c r="T509">
        <f t="shared" si="49"/>
        <v>15.59</v>
      </c>
      <c r="U509" s="71">
        <f t="shared" si="50"/>
        <v>135.55000000000001</v>
      </c>
      <c r="V509">
        <v>0</v>
      </c>
      <c r="W509">
        <v>0</v>
      </c>
      <c r="X509">
        <v>135.55000000000001</v>
      </c>
      <c r="Y509" s="25" t="s">
        <v>8738</v>
      </c>
      <c r="Z509" t="str">
        <f t="shared" si="51"/>
        <v>menor a 200</v>
      </c>
    </row>
    <row r="510" spans="1:26">
      <c r="A510">
        <v>2022</v>
      </c>
      <c r="B510" t="s">
        <v>8500</v>
      </c>
      <c r="C510" t="str">
        <f t="shared" si="54"/>
        <v>Abril</v>
      </c>
      <c r="D510">
        <f t="shared" si="47"/>
        <v>4</v>
      </c>
      <c r="E510" t="s">
        <v>8513</v>
      </c>
      <c r="F510" t="s">
        <v>1</v>
      </c>
      <c r="G510" t="s">
        <v>7879</v>
      </c>
      <c r="H510" t="s">
        <v>7883</v>
      </c>
      <c r="I510" t="s">
        <v>7884</v>
      </c>
      <c r="J510">
        <v>866</v>
      </c>
      <c r="K510">
        <v>866</v>
      </c>
      <c r="L510">
        <v>866</v>
      </c>
      <c r="M510">
        <v>866</v>
      </c>
      <c r="N510">
        <v>0</v>
      </c>
      <c r="O510">
        <v>0</v>
      </c>
      <c r="P510">
        <v>0</v>
      </c>
      <c r="Q510">
        <v>0</v>
      </c>
      <c r="R510">
        <v>58.27</v>
      </c>
      <c r="S510" s="71">
        <f t="shared" si="48"/>
        <v>51.57</v>
      </c>
      <c r="T510">
        <f t="shared" si="49"/>
        <v>6.7</v>
      </c>
      <c r="U510" s="71">
        <f t="shared" si="50"/>
        <v>58.27</v>
      </c>
      <c r="V510">
        <v>0</v>
      </c>
      <c r="W510">
        <v>0</v>
      </c>
      <c r="X510">
        <v>58.27</v>
      </c>
      <c r="Y510" s="25" t="s">
        <v>8738</v>
      </c>
      <c r="Z510" t="str">
        <f t="shared" si="51"/>
        <v>menor a 200</v>
      </c>
    </row>
    <row r="511" spans="1:26">
      <c r="A511">
        <v>2022</v>
      </c>
      <c r="B511" t="s">
        <v>8500</v>
      </c>
      <c r="C511" t="str">
        <f t="shared" si="54"/>
        <v>Abril</v>
      </c>
      <c r="D511">
        <f t="shared" si="47"/>
        <v>4</v>
      </c>
      <c r="E511" t="s">
        <v>8513</v>
      </c>
      <c r="F511" t="s">
        <v>1</v>
      </c>
      <c r="G511" t="s">
        <v>7879</v>
      </c>
      <c r="H511" t="s">
        <v>7883</v>
      </c>
      <c r="I511" t="s">
        <v>7884</v>
      </c>
      <c r="J511">
        <v>865</v>
      </c>
      <c r="K511">
        <v>865</v>
      </c>
      <c r="L511">
        <v>865</v>
      </c>
      <c r="M511">
        <v>865</v>
      </c>
      <c r="N511">
        <v>0</v>
      </c>
      <c r="O511">
        <v>0</v>
      </c>
      <c r="P511">
        <v>0</v>
      </c>
      <c r="Q511">
        <v>0</v>
      </c>
      <c r="R511">
        <v>18.95</v>
      </c>
      <c r="S511" s="71">
        <f t="shared" si="48"/>
        <v>16.77</v>
      </c>
      <c r="T511">
        <f t="shared" si="49"/>
        <v>2.1800000000000002</v>
      </c>
      <c r="U511" s="71">
        <f t="shared" si="50"/>
        <v>18.95</v>
      </c>
      <c r="V511">
        <v>0</v>
      </c>
      <c r="W511">
        <v>0</v>
      </c>
      <c r="X511">
        <v>18.95</v>
      </c>
      <c r="Y511" s="25" t="s">
        <v>8738</v>
      </c>
      <c r="Z511" t="str">
        <f t="shared" si="51"/>
        <v>menor a 200</v>
      </c>
    </row>
    <row r="512" spans="1:26">
      <c r="A512">
        <v>2022</v>
      </c>
      <c r="B512" t="s">
        <v>8500</v>
      </c>
      <c r="C512" t="str">
        <f t="shared" si="54"/>
        <v>Abril</v>
      </c>
      <c r="D512">
        <f t="shared" si="47"/>
        <v>4</v>
      </c>
      <c r="E512" t="s">
        <v>8513</v>
      </c>
      <c r="F512" t="s">
        <v>1</v>
      </c>
      <c r="G512" t="s">
        <v>7879</v>
      </c>
      <c r="H512" t="s">
        <v>7883</v>
      </c>
      <c r="I512" t="s">
        <v>7884</v>
      </c>
      <c r="J512">
        <v>863</v>
      </c>
      <c r="K512">
        <v>863</v>
      </c>
      <c r="L512">
        <v>863</v>
      </c>
      <c r="M512">
        <v>863</v>
      </c>
      <c r="N512">
        <v>0</v>
      </c>
      <c r="O512">
        <v>0</v>
      </c>
      <c r="P512">
        <v>0</v>
      </c>
      <c r="Q512">
        <v>0</v>
      </c>
      <c r="R512">
        <v>21.98</v>
      </c>
      <c r="S512" s="71">
        <f t="shared" si="48"/>
        <v>19.45</v>
      </c>
      <c r="T512">
        <f t="shared" si="49"/>
        <v>2.5299999999999998</v>
      </c>
      <c r="U512" s="71">
        <f t="shared" si="50"/>
        <v>21.98</v>
      </c>
      <c r="V512">
        <v>0</v>
      </c>
      <c r="W512">
        <v>0</v>
      </c>
      <c r="X512">
        <v>21.98</v>
      </c>
      <c r="Y512" s="25" t="s">
        <v>8738</v>
      </c>
      <c r="Z512" t="str">
        <f t="shared" si="51"/>
        <v>menor a 200</v>
      </c>
    </row>
    <row r="513" spans="1:26">
      <c r="A513">
        <v>2022</v>
      </c>
      <c r="B513" t="s">
        <v>8500</v>
      </c>
      <c r="C513" t="str">
        <f t="shared" si="54"/>
        <v>Abril</v>
      </c>
      <c r="D513">
        <f t="shared" si="47"/>
        <v>4</v>
      </c>
      <c r="E513" t="s">
        <v>8513</v>
      </c>
      <c r="F513" t="s">
        <v>1</v>
      </c>
      <c r="G513" t="s">
        <v>7879</v>
      </c>
      <c r="H513" t="s">
        <v>7883</v>
      </c>
      <c r="I513" t="s">
        <v>7884</v>
      </c>
      <c r="J513">
        <v>862</v>
      </c>
      <c r="K513">
        <v>862</v>
      </c>
      <c r="L513">
        <v>862</v>
      </c>
      <c r="M513">
        <v>862</v>
      </c>
      <c r="N513">
        <v>0</v>
      </c>
      <c r="O513">
        <v>0</v>
      </c>
      <c r="P513">
        <v>0</v>
      </c>
      <c r="Q513">
        <v>0</v>
      </c>
      <c r="R513">
        <v>32.25</v>
      </c>
      <c r="S513" s="71">
        <f t="shared" si="48"/>
        <v>28.54</v>
      </c>
      <c r="T513">
        <f t="shared" si="49"/>
        <v>3.71</v>
      </c>
      <c r="U513" s="71">
        <f t="shared" si="50"/>
        <v>32.25</v>
      </c>
      <c r="V513">
        <v>0</v>
      </c>
      <c r="W513">
        <v>0</v>
      </c>
      <c r="X513">
        <v>32.25</v>
      </c>
      <c r="Y513" s="25" t="s">
        <v>8738</v>
      </c>
      <c r="Z513" t="str">
        <f t="shared" si="51"/>
        <v>menor a 200</v>
      </c>
    </row>
    <row r="514" spans="1:26">
      <c r="A514">
        <v>2022</v>
      </c>
      <c r="B514" t="s">
        <v>8500</v>
      </c>
      <c r="C514" t="str">
        <f t="shared" si="54"/>
        <v>Abril</v>
      </c>
      <c r="D514">
        <f t="shared" ref="D514:D577" si="55">MONTH(E514)</f>
        <v>4</v>
      </c>
      <c r="E514" t="s">
        <v>8513</v>
      </c>
      <c r="F514" t="s">
        <v>1</v>
      </c>
      <c r="G514" t="s">
        <v>7879</v>
      </c>
      <c r="H514" t="s">
        <v>7883</v>
      </c>
      <c r="I514" t="s">
        <v>7884</v>
      </c>
      <c r="J514">
        <v>861</v>
      </c>
      <c r="K514">
        <v>861</v>
      </c>
      <c r="L514">
        <v>861</v>
      </c>
      <c r="M514">
        <v>861</v>
      </c>
      <c r="N514">
        <v>0</v>
      </c>
      <c r="O514">
        <v>0</v>
      </c>
      <c r="P514">
        <v>0</v>
      </c>
      <c r="Q514">
        <v>0</v>
      </c>
      <c r="R514">
        <v>16.8</v>
      </c>
      <c r="S514" s="71">
        <f t="shared" ref="S514:S577" si="56">ROUND(R514/1.13,2)</f>
        <v>14.87</v>
      </c>
      <c r="T514">
        <f t="shared" ref="T514:T577" si="57">ROUND(S514*0.13,2)</f>
        <v>1.93</v>
      </c>
      <c r="U514" s="71">
        <f t="shared" ref="U514:U577" si="58">ROUND(S514+T514,2)</f>
        <v>16.8</v>
      </c>
      <c r="V514">
        <v>0</v>
      </c>
      <c r="W514">
        <v>0</v>
      </c>
      <c r="X514">
        <v>16.8</v>
      </c>
      <c r="Y514" s="25" t="s">
        <v>8738</v>
      </c>
      <c r="Z514" t="str">
        <f t="shared" ref="Z514:Z577" si="59">IF(U514&lt;=200,"menor a 200","mayor a 200")</f>
        <v>menor a 200</v>
      </c>
    </row>
    <row r="515" spans="1:26">
      <c r="A515">
        <v>2022</v>
      </c>
      <c r="B515" t="s">
        <v>8500</v>
      </c>
      <c r="C515" t="str">
        <f t="shared" si="54"/>
        <v>Abril</v>
      </c>
      <c r="D515">
        <f t="shared" si="55"/>
        <v>4</v>
      </c>
      <c r="E515" t="s">
        <v>8513</v>
      </c>
      <c r="F515" t="s">
        <v>1</v>
      </c>
      <c r="G515" t="s">
        <v>7879</v>
      </c>
      <c r="H515" t="s">
        <v>7883</v>
      </c>
      <c r="I515" t="s">
        <v>7884</v>
      </c>
      <c r="J515">
        <v>860</v>
      </c>
      <c r="K515">
        <v>860</v>
      </c>
      <c r="L515">
        <v>860</v>
      </c>
      <c r="M515">
        <v>860</v>
      </c>
      <c r="N515">
        <v>0</v>
      </c>
      <c r="O515">
        <v>0</v>
      </c>
      <c r="P515">
        <v>0</v>
      </c>
      <c r="Q515">
        <v>0</v>
      </c>
      <c r="R515">
        <v>21.32</v>
      </c>
      <c r="S515" s="71">
        <f t="shared" si="56"/>
        <v>18.87</v>
      </c>
      <c r="T515">
        <f t="shared" si="57"/>
        <v>2.4500000000000002</v>
      </c>
      <c r="U515" s="71">
        <f t="shared" si="58"/>
        <v>21.32</v>
      </c>
      <c r="V515">
        <v>0</v>
      </c>
      <c r="W515">
        <v>0</v>
      </c>
      <c r="X515">
        <v>21.32</v>
      </c>
      <c r="Y515" s="25" t="s">
        <v>8738</v>
      </c>
      <c r="Z515" t="str">
        <f t="shared" si="59"/>
        <v>menor a 200</v>
      </c>
    </row>
    <row r="516" spans="1:26">
      <c r="A516">
        <v>2022</v>
      </c>
      <c r="B516" t="s">
        <v>8500</v>
      </c>
      <c r="C516" t="str">
        <f t="shared" si="54"/>
        <v>Abril</v>
      </c>
      <c r="D516">
        <f t="shared" si="55"/>
        <v>4</v>
      </c>
      <c r="E516" t="s">
        <v>8513</v>
      </c>
      <c r="F516" t="s">
        <v>1</v>
      </c>
      <c r="G516" t="s">
        <v>7879</v>
      </c>
      <c r="H516" t="s">
        <v>7883</v>
      </c>
      <c r="I516" t="s">
        <v>7884</v>
      </c>
      <c r="J516">
        <v>859</v>
      </c>
      <c r="K516">
        <v>859</v>
      </c>
      <c r="L516">
        <v>859</v>
      </c>
      <c r="M516">
        <v>859</v>
      </c>
      <c r="N516">
        <v>0</v>
      </c>
      <c r="O516">
        <v>0</v>
      </c>
      <c r="P516">
        <v>0</v>
      </c>
      <c r="Q516">
        <v>0</v>
      </c>
      <c r="R516">
        <v>26.5</v>
      </c>
      <c r="S516" s="71">
        <f t="shared" si="56"/>
        <v>23.45</v>
      </c>
      <c r="T516">
        <f t="shared" si="57"/>
        <v>3.05</v>
      </c>
      <c r="U516" s="71">
        <f t="shared" si="58"/>
        <v>26.5</v>
      </c>
      <c r="V516">
        <v>0</v>
      </c>
      <c r="W516">
        <v>0</v>
      </c>
      <c r="X516">
        <v>26.5</v>
      </c>
      <c r="Y516" s="25" t="s">
        <v>8738</v>
      </c>
      <c r="Z516" t="str">
        <f t="shared" si="59"/>
        <v>menor a 200</v>
      </c>
    </row>
    <row r="517" spans="1:26">
      <c r="A517">
        <v>2022</v>
      </c>
      <c r="B517" t="s">
        <v>8500</v>
      </c>
      <c r="C517" t="str">
        <f t="shared" si="54"/>
        <v>Abril</v>
      </c>
      <c r="D517">
        <f t="shared" si="55"/>
        <v>4</v>
      </c>
      <c r="E517" t="s">
        <v>8513</v>
      </c>
      <c r="F517" t="s">
        <v>1</v>
      </c>
      <c r="G517" t="s">
        <v>7879</v>
      </c>
      <c r="H517" t="s">
        <v>7883</v>
      </c>
      <c r="I517" t="s">
        <v>7884</v>
      </c>
      <c r="J517">
        <v>858</v>
      </c>
      <c r="K517">
        <v>858</v>
      </c>
      <c r="L517">
        <v>858</v>
      </c>
      <c r="M517">
        <v>858</v>
      </c>
      <c r="N517">
        <v>0</v>
      </c>
      <c r="O517">
        <v>0</v>
      </c>
      <c r="P517">
        <v>0</v>
      </c>
      <c r="Q517">
        <v>0</v>
      </c>
      <c r="R517">
        <v>12.49</v>
      </c>
      <c r="S517" s="71">
        <f t="shared" si="56"/>
        <v>11.05</v>
      </c>
      <c r="T517">
        <f t="shared" si="57"/>
        <v>1.44</v>
      </c>
      <c r="U517" s="71">
        <f t="shared" si="58"/>
        <v>12.49</v>
      </c>
      <c r="V517">
        <v>0</v>
      </c>
      <c r="W517">
        <v>0</v>
      </c>
      <c r="X517">
        <v>12.49</v>
      </c>
      <c r="Y517" s="25" t="s">
        <v>8738</v>
      </c>
      <c r="Z517" t="str">
        <f t="shared" si="59"/>
        <v>menor a 200</v>
      </c>
    </row>
    <row r="518" spans="1:26">
      <c r="A518">
        <v>2022</v>
      </c>
      <c r="B518" t="s">
        <v>8500</v>
      </c>
      <c r="C518" t="str">
        <f t="shared" si="54"/>
        <v>Abril</v>
      </c>
      <c r="D518">
        <f t="shared" si="55"/>
        <v>4</v>
      </c>
      <c r="E518" t="s">
        <v>8513</v>
      </c>
      <c r="F518" t="s">
        <v>1</v>
      </c>
      <c r="G518" t="s">
        <v>7879</v>
      </c>
      <c r="H518" t="s">
        <v>7883</v>
      </c>
      <c r="I518" t="s">
        <v>7884</v>
      </c>
      <c r="J518">
        <v>857</v>
      </c>
      <c r="K518">
        <v>857</v>
      </c>
      <c r="L518">
        <v>857</v>
      </c>
      <c r="M518">
        <v>857</v>
      </c>
      <c r="N518">
        <v>0</v>
      </c>
      <c r="O518">
        <v>0</v>
      </c>
      <c r="P518">
        <v>0</v>
      </c>
      <c r="Q518">
        <v>0</v>
      </c>
      <c r="R518">
        <v>9.5</v>
      </c>
      <c r="S518" s="71">
        <f t="shared" si="56"/>
        <v>8.41</v>
      </c>
      <c r="T518">
        <f t="shared" si="57"/>
        <v>1.0900000000000001</v>
      </c>
      <c r="U518" s="71">
        <f t="shared" si="58"/>
        <v>9.5</v>
      </c>
      <c r="V518">
        <v>0</v>
      </c>
      <c r="W518">
        <v>0</v>
      </c>
      <c r="X518">
        <v>9.5</v>
      </c>
      <c r="Y518" s="25" t="s">
        <v>8738</v>
      </c>
      <c r="Z518" t="str">
        <f t="shared" si="59"/>
        <v>menor a 200</v>
      </c>
    </row>
    <row r="519" spans="1:26">
      <c r="A519">
        <v>2022</v>
      </c>
      <c r="B519" t="s">
        <v>8500</v>
      </c>
      <c r="C519" t="str">
        <f t="shared" si="54"/>
        <v>Abril</v>
      </c>
      <c r="D519">
        <f t="shared" si="55"/>
        <v>4</v>
      </c>
      <c r="E519" t="s">
        <v>8513</v>
      </c>
      <c r="F519" t="s">
        <v>1</v>
      </c>
      <c r="G519" t="s">
        <v>7879</v>
      </c>
      <c r="H519" t="s">
        <v>7883</v>
      </c>
      <c r="I519" t="s">
        <v>7884</v>
      </c>
      <c r="J519">
        <v>856</v>
      </c>
      <c r="K519">
        <v>856</v>
      </c>
      <c r="L519">
        <v>856</v>
      </c>
      <c r="M519">
        <v>856</v>
      </c>
      <c r="N519">
        <v>0</v>
      </c>
      <c r="O519">
        <v>0</v>
      </c>
      <c r="P519">
        <v>0</v>
      </c>
      <c r="Q519">
        <v>0</v>
      </c>
      <c r="R519">
        <v>18.04</v>
      </c>
      <c r="S519" s="71">
        <f t="shared" si="56"/>
        <v>15.96</v>
      </c>
      <c r="T519">
        <f t="shared" si="57"/>
        <v>2.0699999999999998</v>
      </c>
      <c r="U519" s="71">
        <f t="shared" si="58"/>
        <v>18.03</v>
      </c>
      <c r="V519">
        <v>0</v>
      </c>
      <c r="W519">
        <v>0</v>
      </c>
      <c r="X519">
        <v>18.04</v>
      </c>
      <c r="Y519" s="25" t="s">
        <v>8738</v>
      </c>
      <c r="Z519" t="str">
        <f t="shared" si="59"/>
        <v>menor a 200</v>
      </c>
    </row>
    <row r="520" spans="1:26">
      <c r="A520">
        <v>2022</v>
      </c>
      <c r="B520" t="s">
        <v>8500</v>
      </c>
      <c r="C520" t="str">
        <f t="shared" si="54"/>
        <v>Abril</v>
      </c>
      <c r="D520">
        <f t="shared" si="55"/>
        <v>4</v>
      </c>
      <c r="E520" t="s">
        <v>8513</v>
      </c>
      <c r="F520" t="s">
        <v>1</v>
      </c>
      <c r="G520" t="s">
        <v>7879</v>
      </c>
      <c r="H520" t="s">
        <v>7883</v>
      </c>
      <c r="I520" t="s">
        <v>7884</v>
      </c>
      <c r="J520">
        <v>855</v>
      </c>
      <c r="K520">
        <v>855</v>
      </c>
      <c r="L520">
        <v>855</v>
      </c>
      <c r="M520">
        <v>855</v>
      </c>
      <c r="N520">
        <v>0</v>
      </c>
      <c r="O520">
        <v>0</v>
      </c>
      <c r="P520">
        <v>0</v>
      </c>
      <c r="Q520">
        <v>0</v>
      </c>
      <c r="R520">
        <v>2.95</v>
      </c>
      <c r="S520" s="71">
        <f t="shared" si="56"/>
        <v>2.61</v>
      </c>
      <c r="T520">
        <f t="shared" si="57"/>
        <v>0.34</v>
      </c>
      <c r="U520" s="71">
        <f t="shared" si="58"/>
        <v>2.95</v>
      </c>
      <c r="V520">
        <v>0</v>
      </c>
      <c r="W520">
        <v>0</v>
      </c>
      <c r="X520">
        <v>2.95</v>
      </c>
      <c r="Y520" s="25" t="s">
        <v>8738</v>
      </c>
      <c r="Z520" t="str">
        <f t="shared" si="59"/>
        <v>menor a 200</v>
      </c>
    </row>
    <row r="521" spans="1:26">
      <c r="A521">
        <v>2022</v>
      </c>
      <c r="B521" t="s">
        <v>8500</v>
      </c>
      <c r="C521" t="str">
        <f t="shared" si="54"/>
        <v>Abril</v>
      </c>
      <c r="D521">
        <f t="shared" si="55"/>
        <v>4</v>
      </c>
      <c r="E521" t="s">
        <v>8513</v>
      </c>
      <c r="F521" t="s">
        <v>1</v>
      </c>
      <c r="G521" t="s">
        <v>7879</v>
      </c>
      <c r="H521" t="s">
        <v>7883</v>
      </c>
      <c r="I521" t="s">
        <v>7884</v>
      </c>
      <c r="J521">
        <v>854</v>
      </c>
      <c r="K521">
        <v>854</v>
      </c>
      <c r="L521">
        <v>854</v>
      </c>
      <c r="M521">
        <v>854</v>
      </c>
      <c r="N521">
        <v>0</v>
      </c>
      <c r="O521">
        <v>0</v>
      </c>
      <c r="P521">
        <v>0</v>
      </c>
      <c r="Q521">
        <v>0</v>
      </c>
      <c r="R521">
        <v>4.5</v>
      </c>
      <c r="S521" s="71">
        <f t="shared" si="56"/>
        <v>3.98</v>
      </c>
      <c r="T521">
        <f t="shared" si="57"/>
        <v>0.52</v>
      </c>
      <c r="U521" s="71">
        <f t="shared" si="58"/>
        <v>4.5</v>
      </c>
      <c r="V521">
        <v>0</v>
      </c>
      <c r="W521">
        <v>0</v>
      </c>
      <c r="X521">
        <v>4.5</v>
      </c>
      <c r="Y521" s="25" t="s">
        <v>8738</v>
      </c>
      <c r="Z521" t="str">
        <f t="shared" si="59"/>
        <v>menor a 200</v>
      </c>
    </row>
    <row r="522" spans="1:26">
      <c r="A522">
        <v>2022</v>
      </c>
      <c r="B522" t="s">
        <v>8500</v>
      </c>
      <c r="C522" t="str">
        <f t="shared" si="54"/>
        <v>Abril</v>
      </c>
      <c r="D522">
        <f t="shared" si="55"/>
        <v>4</v>
      </c>
      <c r="E522" t="s">
        <v>8513</v>
      </c>
      <c r="F522" t="s">
        <v>1</v>
      </c>
      <c r="G522" t="s">
        <v>7879</v>
      </c>
      <c r="H522" t="s">
        <v>7883</v>
      </c>
      <c r="I522" t="s">
        <v>7884</v>
      </c>
      <c r="J522">
        <v>853</v>
      </c>
      <c r="K522">
        <v>853</v>
      </c>
      <c r="L522">
        <v>853</v>
      </c>
      <c r="M522">
        <v>853</v>
      </c>
      <c r="N522">
        <v>0</v>
      </c>
      <c r="O522">
        <v>0</v>
      </c>
      <c r="P522">
        <v>0</v>
      </c>
      <c r="Q522">
        <v>0</v>
      </c>
      <c r="R522">
        <v>25.73</v>
      </c>
      <c r="S522" s="71">
        <f t="shared" si="56"/>
        <v>22.77</v>
      </c>
      <c r="T522">
        <f t="shared" si="57"/>
        <v>2.96</v>
      </c>
      <c r="U522" s="71">
        <f t="shared" si="58"/>
        <v>25.73</v>
      </c>
      <c r="V522">
        <v>0</v>
      </c>
      <c r="W522">
        <v>0</v>
      </c>
      <c r="X522">
        <v>25.73</v>
      </c>
      <c r="Y522" s="25" t="s">
        <v>8738</v>
      </c>
      <c r="Z522" t="str">
        <f t="shared" si="59"/>
        <v>menor a 200</v>
      </c>
    </row>
    <row r="523" spans="1:26">
      <c r="A523">
        <v>2022</v>
      </c>
      <c r="B523" t="s">
        <v>8500</v>
      </c>
      <c r="C523" t="str">
        <f t="shared" si="54"/>
        <v>Abril</v>
      </c>
      <c r="D523">
        <f t="shared" si="55"/>
        <v>4</v>
      </c>
      <c r="E523" t="s">
        <v>8513</v>
      </c>
      <c r="F523" t="s">
        <v>1</v>
      </c>
      <c r="G523" t="s">
        <v>7879</v>
      </c>
      <c r="H523" t="s">
        <v>7883</v>
      </c>
      <c r="I523" t="s">
        <v>7884</v>
      </c>
      <c r="J523">
        <v>852</v>
      </c>
      <c r="K523">
        <v>852</v>
      </c>
      <c r="L523">
        <v>852</v>
      </c>
      <c r="M523">
        <v>852</v>
      </c>
      <c r="N523">
        <v>0</v>
      </c>
      <c r="O523">
        <v>0</v>
      </c>
      <c r="P523">
        <v>0</v>
      </c>
      <c r="Q523">
        <v>0</v>
      </c>
      <c r="R523">
        <v>9.5500000000000007</v>
      </c>
      <c r="S523" s="71">
        <f t="shared" si="56"/>
        <v>8.4499999999999993</v>
      </c>
      <c r="T523">
        <f t="shared" si="57"/>
        <v>1.1000000000000001</v>
      </c>
      <c r="U523" s="71">
        <f t="shared" si="58"/>
        <v>9.5500000000000007</v>
      </c>
      <c r="V523">
        <v>0</v>
      </c>
      <c r="W523">
        <v>0</v>
      </c>
      <c r="X523">
        <v>9.5500000000000007</v>
      </c>
      <c r="Y523" s="25" t="s">
        <v>8738</v>
      </c>
      <c r="Z523" t="str">
        <f t="shared" si="59"/>
        <v>menor a 200</v>
      </c>
    </row>
    <row r="524" spans="1:26">
      <c r="A524">
        <v>2022</v>
      </c>
      <c r="B524" t="s">
        <v>8500</v>
      </c>
      <c r="C524" t="str">
        <f t="shared" si="54"/>
        <v>Abril</v>
      </c>
      <c r="D524">
        <f t="shared" si="55"/>
        <v>4</v>
      </c>
      <c r="E524" t="s">
        <v>8513</v>
      </c>
      <c r="F524" t="s">
        <v>1</v>
      </c>
      <c r="G524" t="s">
        <v>7879</v>
      </c>
      <c r="H524" t="s">
        <v>7883</v>
      </c>
      <c r="I524" t="s">
        <v>7884</v>
      </c>
      <c r="J524">
        <v>851</v>
      </c>
      <c r="K524">
        <v>851</v>
      </c>
      <c r="L524">
        <v>851</v>
      </c>
      <c r="M524">
        <v>851</v>
      </c>
      <c r="N524">
        <v>0</v>
      </c>
      <c r="O524">
        <v>0</v>
      </c>
      <c r="P524">
        <v>0</v>
      </c>
      <c r="Q524">
        <v>0</v>
      </c>
      <c r="R524">
        <v>7.65</v>
      </c>
      <c r="S524" s="71">
        <f t="shared" si="56"/>
        <v>6.77</v>
      </c>
      <c r="T524">
        <f t="shared" si="57"/>
        <v>0.88</v>
      </c>
      <c r="U524" s="71">
        <f t="shared" si="58"/>
        <v>7.65</v>
      </c>
      <c r="V524">
        <v>0</v>
      </c>
      <c r="W524">
        <v>0</v>
      </c>
      <c r="X524">
        <v>7.65</v>
      </c>
      <c r="Y524" s="25" t="s">
        <v>8738</v>
      </c>
      <c r="Z524" t="str">
        <f t="shared" si="59"/>
        <v>menor a 200</v>
      </c>
    </row>
    <row r="525" spans="1:26">
      <c r="A525">
        <v>2022</v>
      </c>
      <c r="B525" t="s">
        <v>8500</v>
      </c>
      <c r="C525" t="str">
        <f t="shared" si="54"/>
        <v>Abril</v>
      </c>
      <c r="D525">
        <f t="shared" si="55"/>
        <v>4</v>
      </c>
      <c r="E525" t="s">
        <v>8513</v>
      </c>
      <c r="F525" t="s">
        <v>1</v>
      </c>
      <c r="G525" t="s">
        <v>7879</v>
      </c>
      <c r="H525" t="s">
        <v>7883</v>
      </c>
      <c r="I525" t="s">
        <v>7884</v>
      </c>
      <c r="J525">
        <v>850</v>
      </c>
      <c r="K525">
        <v>850</v>
      </c>
      <c r="L525">
        <v>850</v>
      </c>
      <c r="M525">
        <v>850</v>
      </c>
      <c r="N525">
        <v>0</v>
      </c>
      <c r="O525">
        <v>0</v>
      </c>
      <c r="P525">
        <v>0</v>
      </c>
      <c r="Q525">
        <v>0</v>
      </c>
      <c r="R525">
        <v>42.7</v>
      </c>
      <c r="S525" s="71">
        <f t="shared" si="56"/>
        <v>37.79</v>
      </c>
      <c r="T525">
        <f t="shared" si="57"/>
        <v>4.91</v>
      </c>
      <c r="U525" s="71">
        <f t="shared" si="58"/>
        <v>42.7</v>
      </c>
      <c r="V525">
        <v>0</v>
      </c>
      <c r="W525">
        <v>0</v>
      </c>
      <c r="X525">
        <v>42.7</v>
      </c>
      <c r="Y525" s="25" t="s">
        <v>8738</v>
      </c>
      <c r="Z525" t="str">
        <f t="shared" si="59"/>
        <v>menor a 200</v>
      </c>
    </row>
    <row r="526" spans="1:26">
      <c r="A526">
        <v>2022</v>
      </c>
      <c r="B526" t="s">
        <v>8500</v>
      </c>
      <c r="C526" t="str">
        <f t="shared" si="54"/>
        <v>Abril</v>
      </c>
      <c r="D526">
        <f t="shared" si="55"/>
        <v>4</v>
      </c>
      <c r="E526" t="s">
        <v>8513</v>
      </c>
      <c r="F526" t="s">
        <v>1</v>
      </c>
      <c r="G526" t="s">
        <v>7879</v>
      </c>
      <c r="H526" t="s">
        <v>7883</v>
      </c>
      <c r="I526" t="s">
        <v>7884</v>
      </c>
      <c r="J526">
        <v>849</v>
      </c>
      <c r="K526">
        <v>849</v>
      </c>
      <c r="L526">
        <v>849</v>
      </c>
      <c r="M526">
        <v>849</v>
      </c>
      <c r="N526">
        <v>0</v>
      </c>
      <c r="O526">
        <v>0</v>
      </c>
      <c r="P526">
        <v>0</v>
      </c>
      <c r="Q526">
        <v>0</v>
      </c>
      <c r="R526">
        <v>11.2</v>
      </c>
      <c r="S526" s="71">
        <f t="shared" si="56"/>
        <v>9.91</v>
      </c>
      <c r="T526">
        <f t="shared" si="57"/>
        <v>1.29</v>
      </c>
      <c r="U526" s="71">
        <f t="shared" si="58"/>
        <v>11.2</v>
      </c>
      <c r="V526">
        <v>0</v>
      </c>
      <c r="W526">
        <v>0</v>
      </c>
      <c r="X526">
        <v>11.2</v>
      </c>
      <c r="Y526" s="25" t="s">
        <v>8738</v>
      </c>
      <c r="Z526" t="str">
        <f t="shared" si="59"/>
        <v>menor a 200</v>
      </c>
    </row>
    <row r="527" spans="1:26">
      <c r="A527">
        <v>2022</v>
      </c>
      <c r="B527" t="s">
        <v>8500</v>
      </c>
      <c r="C527" t="str">
        <f t="shared" si="54"/>
        <v>Abril</v>
      </c>
      <c r="D527">
        <f t="shared" si="55"/>
        <v>4</v>
      </c>
      <c r="E527" t="s">
        <v>8513</v>
      </c>
      <c r="F527" t="s">
        <v>1</v>
      </c>
      <c r="G527" t="s">
        <v>7879</v>
      </c>
      <c r="H527" t="s">
        <v>7883</v>
      </c>
      <c r="I527" t="s">
        <v>7884</v>
      </c>
      <c r="J527">
        <v>848</v>
      </c>
      <c r="K527">
        <v>848</v>
      </c>
      <c r="L527">
        <v>848</v>
      </c>
      <c r="M527">
        <v>848</v>
      </c>
      <c r="N527">
        <v>0</v>
      </c>
      <c r="O527">
        <v>0</v>
      </c>
      <c r="P527">
        <v>0</v>
      </c>
      <c r="Q527">
        <v>0</v>
      </c>
      <c r="R527">
        <v>6.9</v>
      </c>
      <c r="S527" s="71">
        <f t="shared" si="56"/>
        <v>6.11</v>
      </c>
      <c r="T527">
        <f t="shared" si="57"/>
        <v>0.79</v>
      </c>
      <c r="U527" s="71">
        <f t="shared" si="58"/>
        <v>6.9</v>
      </c>
      <c r="V527">
        <v>0</v>
      </c>
      <c r="W527">
        <v>0</v>
      </c>
      <c r="X527">
        <v>6.9</v>
      </c>
      <c r="Y527" s="25" t="s">
        <v>8738</v>
      </c>
      <c r="Z527" t="str">
        <f t="shared" si="59"/>
        <v>menor a 200</v>
      </c>
    </row>
    <row r="528" spans="1:26">
      <c r="A528">
        <v>2022</v>
      </c>
      <c r="B528" t="s">
        <v>8500</v>
      </c>
      <c r="C528" t="str">
        <f t="shared" si="54"/>
        <v>Abril</v>
      </c>
      <c r="D528">
        <f t="shared" si="55"/>
        <v>4</v>
      </c>
      <c r="E528" t="s">
        <v>8513</v>
      </c>
      <c r="F528" t="s">
        <v>1</v>
      </c>
      <c r="G528" t="s">
        <v>7879</v>
      </c>
      <c r="H528" t="s">
        <v>7883</v>
      </c>
      <c r="I528" t="s">
        <v>7884</v>
      </c>
      <c r="J528">
        <v>847</v>
      </c>
      <c r="K528">
        <v>847</v>
      </c>
      <c r="L528">
        <v>847</v>
      </c>
      <c r="M528">
        <v>847</v>
      </c>
      <c r="N528">
        <v>0</v>
      </c>
      <c r="O528">
        <v>0</v>
      </c>
      <c r="P528">
        <v>0</v>
      </c>
      <c r="Q528">
        <v>0</v>
      </c>
      <c r="R528">
        <v>14.9</v>
      </c>
      <c r="S528" s="71">
        <f t="shared" si="56"/>
        <v>13.19</v>
      </c>
      <c r="T528">
        <f t="shared" si="57"/>
        <v>1.71</v>
      </c>
      <c r="U528" s="71">
        <f t="shared" si="58"/>
        <v>14.9</v>
      </c>
      <c r="V528">
        <v>0</v>
      </c>
      <c r="W528">
        <v>0</v>
      </c>
      <c r="X528">
        <v>14.9</v>
      </c>
      <c r="Y528" s="25" t="s">
        <v>8738</v>
      </c>
      <c r="Z528" t="str">
        <f t="shared" si="59"/>
        <v>menor a 200</v>
      </c>
    </row>
    <row r="529" spans="1:26">
      <c r="A529">
        <v>2022</v>
      </c>
      <c r="B529" t="s">
        <v>8500</v>
      </c>
      <c r="C529" t="str">
        <f t="shared" si="54"/>
        <v>Abril</v>
      </c>
      <c r="D529">
        <f t="shared" si="55"/>
        <v>4</v>
      </c>
      <c r="E529" t="s">
        <v>8513</v>
      </c>
      <c r="F529" t="s">
        <v>1</v>
      </c>
      <c r="G529" t="s">
        <v>7879</v>
      </c>
      <c r="H529" t="s">
        <v>7883</v>
      </c>
      <c r="I529" t="s">
        <v>7884</v>
      </c>
      <c r="J529">
        <v>846</v>
      </c>
      <c r="K529">
        <v>846</v>
      </c>
      <c r="L529">
        <v>846</v>
      </c>
      <c r="M529">
        <v>846</v>
      </c>
      <c r="N529">
        <v>0</v>
      </c>
      <c r="O529">
        <v>0</v>
      </c>
      <c r="P529">
        <v>0</v>
      </c>
      <c r="Q529">
        <v>0</v>
      </c>
      <c r="R529">
        <v>9</v>
      </c>
      <c r="S529" s="71">
        <f t="shared" si="56"/>
        <v>7.96</v>
      </c>
      <c r="T529">
        <f t="shared" si="57"/>
        <v>1.03</v>
      </c>
      <c r="U529" s="71">
        <f t="shared" si="58"/>
        <v>8.99</v>
      </c>
      <c r="V529">
        <v>0</v>
      </c>
      <c r="W529">
        <v>0</v>
      </c>
      <c r="X529">
        <v>9</v>
      </c>
      <c r="Y529" s="25" t="s">
        <v>8738</v>
      </c>
      <c r="Z529" t="str">
        <f t="shared" si="59"/>
        <v>menor a 200</v>
      </c>
    </row>
    <row r="530" spans="1:26">
      <c r="A530">
        <v>2022</v>
      </c>
      <c r="B530" t="s">
        <v>8500</v>
      </c>
      <c r="C530" t="str">
        <f t="shared" si="54"/>
        <v>Abril</v>
      </c>
      <c r="D530">
        <f t="shared" si="55"/>
        <v>4</v>
      </c>
      <c r="E530" t="s">
        <v>8513</v>
      </c>
      <c r="F530" t="s">
        <v>1</v>
      </c>
      <c r="G530" t="s">
        <v>7879</v>
      </c>
      <c r="H530" t="s">
        <v>7883</v>
      </c>
      <c r="I530" t="s">
        <v>7884</v>
      </c>
      <c r="J530">
        <v>845</v>
      </c>
      <c r="K530">
        <v>845</v>
      </c>
      <c r="L530">
        <v>845</v>
      </c>
      <c r="M530">
        <v>845</v>
      </c>
      <c r="N530">
        <v>0</v>
      </c>
      <c r="O530">
        <v>0</v>
      </c>
      <c r="P530">
        <v>0</v>
      </c>
      <c r="Q530">
        <v>0</v>
      </c>
      <c r="R530">
        <v>18.059999999999999</v>
      </c>
      <c r="S530" s="71">
        <f t="shared" si="56"/>
        <v>15.98</v>
      </c>
      <c r="T530">
        <f t="shared" si="57"/>
        <v>2.08</v>
      </c>
      <c r="U530" s="71">
        <f t="shared" si="58"/>
        <v>18.059999999999999</v>
      </c>
      <c r="V530">
        <v>0</v>
      </c>
      <c r="W530">
        <v>0</v>
      </c>
      <c r="X530">
        <v>18.059999999999999</v>
      </c>
      <c r="Y530" s="25" t="s">
        <v>8738</v>
      </c>
      <c r="Z530" t="str">
        <f t="shared" si="59"/>
        <v>menor a 200</v>
      </c>
    </row>
    <row r="531" spans="1:26">
      <c r="A531">
        <v>2022</v>
      </c>
      <c r="B531" t="s">
        <v>8500</v>
      </c>
      <c r="C531" t="str">
        <f t="shared" si="54"/>
        <v>Abril</v>
      </c>
      <c r="D531">
        <f t="shared" si="55"/>
        <v>4</v>
      </c>
      <c r="E531" t="s">
        <v>8513</v>
      </c>
      <c r="F531" t="s">
        <v>1</v>
      </c>
      <c r="G531" t="s">
        <v>7879</v>
      </c>
      <c r="H531" t="s">
        <v>7883</v>
      </c>
      <c r="I531" t="s">
        <v>7884</v>
      </c>
      <c r="J531">
        <v>844</v>
      </c>
      <c r="K531">
        <v>844</v>
      </c>
      <c r="L531">
        <v>844</v>
      </c>
      <c r="M531">
        <v>844</v>
      </c>
      <c r="N531">
        <v>0</v>
      </c>
      <c r="O531">
        <v>0</v>
      </c>
      <c r="P531">
        <v>0</v>
      </c>
      <c r="Q531">
        <v>0</v>
      </c>
      <c r="R531">
        <v>28.5</v>
      </c>
      <c r="S531" s="71">
        <f t="shared" si="56"/>
        <v>25.22</v>
      </c>
      <c r="T531">
        <f t="shared" si="57"/>
        <v>3.28</v>
      </c>
      <c r="U531" s="71">
        <f t="shared" si="58"/>
        <v>28.5</v>
      </c>
      <c r="V531">
        <v>0</v>
      </c>
      <c r="W531">
        <v>0</v>
      </c>
      <c r="X531">
        <v>28.5</v>
      </c>
      <c r="Y531" s="25" t="s">
        <v>8738</v>
      </c>
      <c r="Z531" t="str">
        <f t="shared" si="59"/>
        <v>menor a 200</v>
      </c>
    </row>
    <row r="532" spans="1:26">
      <c r="A532">
        <v>2022</v>
      </c>
      <c r="B532" t="s">
        <v>8500</v>
      </c>
      <c r="C532" t="str">
        <f t="shared" si="54"/>
        <v>Abril</v>
      </c>
      <c r="D532">
        <f t="shared" si="55"/>
        <v>4</v>
      </c>
      <c r="E532" t="s">
        <v>8513</v>
      </c>
      <c r="F532" t="s">
        <v>1</v>
      </c>
      <c r="G532" t="s">
        <v>7879</v>
      </c>
      <c r="H532" t="s">
        <v>7883</v>
      </c>
      <c r="I532" t="s">
        <v>7884</v>
      </c>
      <c r="J532">
        <v>842</v>
      </c>
      <c r="K532">
        <v>842</v>
      </c>
      <c r="L532">
        <v>842</v>
      </c>
      <c r="M532">
        <v>842</v>
      </c>
      <c r="N532">
        <v>0</v>
      </c>
      <c r="O532">
        <v>0</v>
      </c>
      <c r="P532">
        <v>0</v>
      </c>
      <c r="Q532">
        <v>0</v>
      </c>
      <c r="R532">
        <v>34.020000000000003</v>
      </c>
      <c r="S532" s="71">
        <f t="shared" si="56"/>
        <v>30.11</v>
      </c>
      <c r="T532">
        <f t="shared" si="57"/>
        <v>3.91</v>
      </c>
      <c r="U532" s="71">
        <f t="shared" si="58"/>
        <v>34.020000000000003</v>
      </c>
      <c r="V532">
        <v>0</v>
      </c>
      <c r="W532">
        <v>0</v>
      </c>
      <c r="X532">
        <v>34.020000000000003</v>
      </c>
      <c r="Y532" s="25" t="s">
        <v>8738</v>
      </c>
      <c r="Z532" t="str">
        <f t="shared" si="59"/>
        <v>menor a 200</v>
      </c>
    </row>
    <row r="533" spans="1:26">
      <c r="A533">
        <v>2022</v>
      </c>
      <c r="B533" t="s">
        <v>8500</v>
      </c>
      <c r="C533" t="str">
        <f t="shared" si="54"/>
        <v>Abril</v>
      </c>
      <c r="D533">
        <f t="shared" si="55"/>
        <v>4</v>
      </c>
      <c r="E533" t="s">
        <v>8513</v>
      </c>
      <c r="F533" t="s">
        <v>1</v>
      </c>
      <c r="G533" t="s">
        <v>7879</v>
      </c>
      <c r="H533" t="s">
        <v>7883</v>
      </c>
      <c r="I533" t="s">
        <v>7884</v>
      </c>
      <c r="J533">
        <v>840</v>
      </c>
      <c r="K533">
        <v>840</v>
      </c>
      <c r="L533">
        <v>840</v>
      </c>
      <c r="M533">
        <v>840</v>
      </c>
      <c r="N533">
        <v>0</v>
      </c>
      <c r="O533">
        <v>0</v>
      </c>
      <c r="P533">
        <v>0</v>
      </c>
      <c r="Q533">
        <v>0</v>
      </c>
      <c r="R533">
        <v>5</v>
      </c>
      <c r="S533" s="71">
        <f t="shared" si="56"/>
        <v>4.42</v>
      </c>
      <c r="T533">
        <f t="shared" si="57"/>
        <v>0.56999999999999995</v>
      </c>
      <c r="U533" s="71">
        <f t="shared" si="58"/>
        <v>4.99</v>
      </c>
      <c r="V533">
        <v>0</v>
      </c>
      <c r="W533">
        <v>0</v>
      </c>
      <c r="X533">
        <v>5</v>
      </c>
      <c r="Y533" s="25" t="s">
        <v>8738</v>
      </c>
      <c r="Z533" t="str">
        <f t="shared" si="59"/>
        <v>menor a 200</v>
      </c>
    </row>
    <row r="534" spans="1:26">
      <c r="A534">
        <v>2022</v>
      </c>
      <c r="B534" t="s">
        <v>8500</v>
      </c>
      <c r="C534" t="str">
        <f t="shared" si="54"/>
        <v>Abril</v>
      </c>
      <c r="D534">
        <f t="shared" si="55"/>
        <v>4</v>
      </c>
      <c r="E534" t="s">
        <v>8513</v>
      </c>
      <c r="F534" t="s">
        <v>1</v>
      </c>
      <c r="G534" t="s">
        <v>7879</v>
      </c>
      <c r="H534" t="s">
        <v>7883</v>
      </c>
      <c r="I534" t="s">
        <v>7884</v>
      </c>
      <c r="J534">
        <v>839</v>
      </c>
      <c r="K534">
        <v>839</v>
      </c>
      <c r="L534">
        <v>839</v>
      </c>
      <c r="M534">
        <v>839</v>
      </c>
      <c r="N534">
        <v>0</v>
      </c>
      <c r="O534">
        <v>0</v>
      </c>
      <c r="P534">
        <v>0</v>
      </c>
      <c r="Q534">
        <v>0</v>
      </c>
      <c r="R534">
        <v>24.62</v>
      </c>
      <c r="S534" s="71">
        <f t="shared" si="56"/>
        <v>21.79</v>
      </c>
      <c r="T534">
        <f t="shared" si="57"/>
        <v>2.83</v>
      </c>
      <c r="U534" s="71">
        <f t="shared" si="58"/>
        <v>24.62</v>
      </c>
      <c r="V534">
        <v>0</v>
      </c>
      <c r="W534">
        <v>0</v>
      </c>
      <c r="X534">
        <v>24.62</v>
      </c>
      <c r="Y534" s="25" t="s">
        <v>8738</v>
      </c>
      <c r="Z534" t="str">
        <f t="shared" si="59"/>
        <v>menor a 200</v>
      </c>
    </row>
    <row r="535" spans="1:26">
      <c r="A535">
        <v>2022</v>
      </c>
      <c r="B535" t="s">
        <v>8500</v>
      </c>
      <c r="C535" t="str">
        <f t="shared" ref="C535:C566" si="60">REPLACE(B535,2,4,"bril")</f>
        <v>Abril</v>
      </c>
      <c r="D535">
        <f t="shared" si="55"/>
        <v>4</v>
      </c>
      <c r="E535" t="s">
        <v>8513</v>
      </c>
      <c r="F535" t="s">
        <v>1</v>
      </c>
      <c r="G535" t="s">
        <v>7879</v>
      </c>
      <c r="H535" t="s">
        <v>7883</v>
      </c>
      <c r="I535" t="s">
        <v>7884</v>
      </c>
      <c r="J535">
        <v>838</v>
      </c>
      <c r="K535">
        <v>838</v>
      </c>
      <c r="L535">
        <v>838</v>
      </c>
      <c r="M535">
        <v>838</v>
      </c>
      <c r="N535">
        <v>0</v>
      </c>
      <c r="O535">
        <v>0</v>
      </c>
      <c r="P535">
        <v>0</v>
      </c>
      <c r="Q535">
        <v>0</v>
      </c>
      <c r="R535">
        <v>3.25</v>
      </c>
      <c r="S535" s="71">
        <f t="shared" si="56"/>
        <v>2.88</v>
      </c>
      <c r="T535">
        <f t="shared" si="57"/>
        <v>0.37</v>
      </c>
      <c r="U535" s="71">
        <f t="shared" si="58"/>
        <v>3.25</v>
      </c>
      <c r="V535">
        <v>0</v>
      </c>
      <c r="W535">
        <v>0</v>
      </c>
      <c r="X535">
        <v>3.25</v>
      </c>
      <c r="Y535" s="25" t="s">
        <v>8738</v>
      </c>
      <c r="Z535" t="str">
        <f t="shared" si="59"/>
        <v>menor a 200</v>
      </c>
    </row>
    <row r="536" spans="1:26">
      <c r="A536">
        <v>2022</v>
      </c>
      <c r="B536" t="s">
        <v>8500</v>
      </c>
      <c r="C536" t="str">
        <f t="shared" si="60"/>
        <v>Abril</v>
      </c>
      <c r="D536">
        <f t="shared" si="55"/>
        <v>4</v>
      </c>
      <c r="E536" t="s">
        <v>8513</v>
      </c>
      <c r="F536" t="s">
        <v>1</v>
      </c>
      <c r="G536" t="s">
        <v>7879</v>
      </c>
      <c r="H536" t="s">
        <v>7883</v>
      </c>
      <c r="I536" t="s">
        <v>7884</v>
      </c>
      <c r="J536">
        <v>837</v>
      </c>
      <c r="K536">
        <v>837</v>
      </c>
      <c r="L536">
        <v>837</v>
      </c>
      <c r="M536">
        <v>837</v>
      </c>
      <c r="N536">
        <v>0</v>
      </c>
      <c r="O536">
        <v>0</v>
      </c>
      <c r="P536">
        <v>0</v>
      </c>
      <c r="Q536">
        <v>0</v>
      </c>
      <c r="R536">
        <v>8.34</v>
      </c>
      <c r="S536" s="71">
        <f t="shared" si="56"/>
        <v>7.38</v>
      </c>
      <c r="T536">
        <f t="shared" si="57"/>
        <v>0.96</v>
      </c>
      <c r="U536" s="71">
        <f t="shared" si="58"/>
        <v>8.34</v>
      </c>
      <c r="V536">
        <v>0</v>
      </c>
      <c r="W536">
        <v>0</v>
      </c>
      <c r="X536">
        <v>8.34</v>
      </c>
      <c r="Y536" s="25" t="s">
        <v>8738</v>
      </c>
      <c r="Z536" t="str">
        <f t="shared" si="59"/>
        <v>menor a 200</v>
      </c>
    </row>
    <row r="537" spans="1:26">
      <c r="A537">
        <v>2022</v>
      </c>
      <c r="B537" t="s">
        <v>8500</v>
      </c>
      <c r="C537" t="str">
        <f t="shared" si="60"/>
        <v>Abril</v>
      </c>
      <c r="D537">
        <f t="shared" si="55"/>
        <v>4</v>
      </c>
      <c r="E537" t="s">
        <v>8513</v>
      </c>
      <c r="F537" t="s">
        <v>1</v>
      </c>
      <c r="G537" t="s">
        <v>7879</v>
      </c>
      <c r="H537" t="s">
        <v>7883</v>
      </c>
      <c r="I537" t="s">
        <v>7884</v>
      </c>
      <c r="J537">
        <v>836</v>
      </c>
      <c r="K537">
        <v>836</v>
      </c>
      <c r="L537">
        <v>836</v>
      </c>
      <c r="M537">
        <v>836</v>
      </c>
      <c r="N537">
        <v>0</v>
      </c>
      <c r="O537">
        <v>0</v>
      </c>
      <c r="P537">
        <v>0</v>
      </c>
      <c r="Q537">
        <v>0</v>
      </c>
      <c r="R537">
        <v>63.04</v>
      </c>
      <c r="S537" s="71">
        <f t="shared" si="56"/>
        <v>55.79</v>
      </c>
      <c r="T537">
        <f t="shared" si="57"/>
        <v>7.25</v>
      </c>
      <c r="U537" s="71">
        <f t="shared" si="58"/>
        <v>63.04</v>
      </c>
      <c r="V537">
        <v>0</v>
      </c>
      <c r="W537">
        <v>0</v>
      </c>
      <c r="X537">
        <v>63.04</v>
      </c>
      <c r="Y537" s="25" t="s">
        <v>8738</v>
      </c>
      <c r="Z537" t="str">
        <f t="shared" si="59"/>
        <v>menor a 200</v>
      </c>
    </row>
    <row r="538" spans="1:26">
      <c r="A538">
        <v>2022</v>
      </c>
      <c r="B538" t="s">
        <v>8500</v>
      </c>
      <c r="C538" t="str">
        <f t="shared" si="60"/>
        <v>Abril</v>
      </c>
      <c r="D538">
        <f t="shared" si="55"/>
        <v>4</v>
      </c>
      <c r="E538" t="s">
        <v>8513</v>
      </c>
      <c r="F538" t="s">
        <v>1</v>
      </c>
      <c r="G538" t="s">
        <v>7879</v>
      </c>
      <c r="H538" t="s">
        <v>7883</v>
      </c>
      <c r="I538" t="s">
        <v>7884</v>
      </c>
      <c r="J538">
        <v>835</v>
      </c>
      <c r="K538">
        <v>835</v>
      </c>
      <c r="L538">
        <v>835</v>
      </c>
      <c r="M538">
        <v>835</v>
      </c>
      <c r="N538">
        <v>0</v>
      </c>
      <c r="O538">
        <v>0</v>
      </c>
      <c r="P538">
        <v>0</v>
      </c>
      <c r="Q538">
        <v>0</v>
      </c>
      <c r="R538">
        <v>6</v>
      </c>
      <c r="S538" s="71">
        <f t="shared" si="56"/>
        <v>5.31</v>
      </c>
      <c r="T538">
        <f t="shared" si="57"/>
        <v>0.69</v>
      </c>
      <c r="U538" s="71">
        <f t="shared" si="58"/>
        <v>6</v>
      </c>
      <c r="V538">
        <v>0</v>
      </c>
      <c r="W538">
        <v>0</v>
      </c>
      <c r="X538">
        <v>6</v>
      </c>
      <c r="Y538" s="25" t="s">
        <v>8738</v>
      </c>
      <c r="Z538" t="str">
        <f t="shared" si="59"/>
        <v>menor a 200</v>
      </c>
    </row>
    <row r="539" spans="1:26">
      <c r="A539">
        <v>2022</v>
      </c>
      <c r="B539" t="s">
        <v>8500</v>
      </c>
      <c r="C539" t="str">
        <f t="shared" si="60"/>
        <v>Abril</v>
      </c>
      <c r="D539">
        <f t="shared" si="55"/>
        <v>4</v>
      </c>
      <c r="E539" t="s">
        <v>8513</v>
      </c>
      <c r="F539" t="s">
        <v>1</v>
      </c>
      <c r="G539" t="s">
        <v>7879</v>
      </c>
      <c r="H539" t="s">
        <v>7883</v>
      </c>
      <c r="I539" t="s">
        <v>7884</v>
      </c>
      <c r="J539">
        <v>834</v>
      </c>
      <c r="K539">
        <v>834</v>
      </c>
      <c r="L539">
        <v>834</v>
      </c>
      <c r="M539">
        <v>834</v>
      </c>
      <c r="N539">
        <v>0</v>
      </c>
      <c r="O539">
        <v>0</v>
      </c>
      <c r="P539">
        <v>0</v>
      </c>
      <c r="Q539">
        <v>0</v>
      </c>
      <c r="R539">
        <v>4.46</v>
      </c>
      <c r="S539" s="71">
        <f t="shared" si="56"/>
        <v>3.95</v>
      </c>
      <c r="T539">
        <f t="shared" si="57"/>
        <v>0.51</v>
      </c>
      <c r="U539" s="71">
        <f t="shared" si="58"/>
        <v>4.46</v>
      </c>
      <c r="V539">
        <v>0</v>
      </c>
      <c r="W539">
        <v>0</v>
      </c>
      <c r="X539">
        <v>4.46</v>
      </c>
      <c r="Y539" s="25" t="s">
        <v>8738</v>
      </c>
      <c r="Z539" t="str">
        <f t="shared" si="59"/>
        <v>menor a 200</v>
      </c>
    </row>
    <row r="540" spans="1:26">
      <c r="A540">
        <v>2022</v>
      </c>
      <c r="B540" t="s">
        <v>8500</v>
      </c>
      <c r="C540" t="str">
        <f t="shared" si="60"/>
        <v>Abril</v>
      </c>
      <c r="D540">
        <f t="shared" si="55"/>
        <v>4</v>
      </c>
      <c r="E540" t="s">
        <v>8511</v>
      </c>
      <c r="F540" t="s">
        <v>1</v>
      </c>
      <c r="G540" t="s">
        <v>7879</v>
      </c>
      <c r="H540" t="s">
        <v>8046</v>
      </c>
      <c r="I540" t="s">
        <v>8047</v>
      </c>
      <c r="J540">
        <v>44</v>
      </c>
      <c r="K540">
        <v>44</v>
      </c>
      <c r="L540">
        <v>44</v>
      </c>
      <c r="M540">
        <v>44</v>
      </c>
      <c r="N540">
        <v>0</v>
      </c>
      <c r="O540">
        <v>0</v>
      </c>
      <c r="P540">
        <v>0</v>
      </c>
      <c r="Q540">
        <v>0</v>
      </c>
      <c r="R540">
        <v>198.43</v>
      </c>
      <c r="S540" s="71">
        <f t="shared" si="56"/>
        <v>175.6</v>
      </c>
      <c r="T540">
        <f t="shared" si="57"/>
        <v>22.83</v>
      </c>
      <c r="U540" s="71">
        <f t="shared" si="58"/>
        <v>198.43</v>
      </c>
      <c r="V540">
        <v>0</v>
      </c>
      <c r="W540">
        <v>0</v>
      </c>
      <c r="X540">
        <v>198.43</v>
      </c>
      <c r="Y540" s="25" t="s">
        <v>8738</v>
      </c>
      <c r="Z540" t="str">
        <f t="shared" si="59"/>
        <v>menor a 200</v>
      </c>
    </row>
    <row r="541" spans="1:26">
      <c r="A541">
        <v>2022</v>
      </c>
      <c r="B541" t="s">
        <v>8500</v>
      </c>
      <c r="C541" t="str">
        <f t="shared" si="60"/>
        <v>Abril</v>
      </c>
      <c r="D541">
        <f t="shared" si="55"/>
        <v>4</v>
      </c>
      <c r="E541" t="s">
        <v>8506</v>
      </c>
      <c r="F541" t="s">
        <v>1</v>
      </c>
      <c r="G541" t="s">
        <v>7879</v>
      </c>
      <c r="H541" t="s">
        <v>8046</v>
      </c>
      <c r="I541" t="s">
        <v>8047</v>
      </c>
      <c r="J541">
        <v>45</v>
      </c>
      <c r="K541">
        <v>45</v>
      </c>
      <c r="L541">
        <v>45</v>
      </c>
      <c r="M541">
        <v>45</v>
      </c>
      <c r="N541">
        <v>0</v>
      </c>
      <c r="O541">
        <v>0</v>
      </c>
      <c r="P541">
        <v>0</v>
      </c>
      <c r="Q541">
        <v>0</v>
      </c>
      <c r="R541">
        <v>162.72</v>
      </c>
      <c r="S541" s="71">
        <f t="shared" si="56"/>
        <v>144</v>
      </c>
      <c r="T541">
        <f t="shared" si="57"/>
        <v>18.72</v>
      </c>
      <c r="U541" s="71">
        <f t="shared" si="58"/>
        <v>162.72</v>
      </c>
      <c r="V541">
        <v>0</v>
      </c>
      <c r="W541">
        <v>0</v>
      </c>
      <c r="X541">
        <v>162.72</v>
      </c>
      <c r="Y541" s="25" t="s">
        <v>8738</v>
      </c>
      <c r="Z541" t="str">
        <f t="shared" si="59"/>
        <v>menor a 200</v>
      </c>
    </row>
    <row r="542" spans="1:26">
      <c r="A542">
        <v>2022</v>
      </c>
      <c r="B542" t="s">
        <v>8500</v>
      </c>
      <c r="C542" t="str">
        <f t="shared" si="60"/>
        <v>Abril</v>
      </c>
      <c r="D542">
        <f t="shared" si="55"/>
        <v>4</v>
      </c>
      <c r="E542" t="s">
        <v>8506</v>
      </c>
      <c r="F542" t="s">
        <v>1</v>
      </c>
      <c r="G542" t="s">
        <v>7879</v>
      </c>
      <c r="H542" t="s">
        <v>8046</v>
      </c>
      <c r="I542" t="s">
        <v>8047</v>
      </c>
      <c r="J542">
        <v>46</v>
      </c>
      <c r="K542">
        <v>46</v>
      </c>
      <c r="L542">
        <v>46</v>
      </c>
      <c r="M542">
        <v>46</v>
      </c>
      <c r="N542">
        <v>0</v>
      </c>
      <c r="O542">
        <v>0</v>
      </c>
      <c r="P542">
        <v>0</v>
      </c>
      <c r="Q542">
        <v>0</v>
      </c>
      <c r="R542">
        <v>96</v>
      </c>
      <c r="S542" s="71">
        <f t="shared" si="56"/>
        <v>84.96</v>
      </c>
      <c r="T542">
        <f t="shared" si="57"/>
        <v>11.04</v>
      </c>
      <c r="U542" s="71">
        <f t="shared" si="58"/>
        <v>96</v>
      </c>
      <c r="V542">
        <v>0</v>
      </c>
      <c r="W542">
        <v>0</v>
      </c>
      <c r="X542">
        <v>96</v>
      </c>
      <c r="Y542" s="25" t="s">
        <v>8738</v>
      </c>
      <c r="Z542" t="str">
        <f t="shared" si="59"/>
        <v>menor a 200</v>
      </c>
    </row>
    <row r="543" spans="1:26">
      <c r="A543">
        <v>2022</v>
      </c>
      <c r="B543" t="s">
        <v>8500</v>
      </c>
      <c r="C543" t="str">
        <f t="shared" si="60"/>
        <v>Abril</v>
      </c>
      <c r="D543">
        <f t="shared" si="55"/>
        <v>4</v>
      </c>
      <c r="E543" t="s">
        <v>8520</v>
      </c>
      <c r="F543" t="s">
        <v>1</v>
      </c>
      <c r="G543" t="s">
        <v>7879</v>
      </c>
      <c r="H543" t="s">
        <v>8046</v>
      </c>
      <c r="I543" t="s">
        <v>8047</v>
      </c>
      <c r="J543">
        <v>47</v>
      </c>
      <c r="K543">
        <v>47</v>
      </c>
      <c r="L543">
        <v>47</v>
      </c>
      <c r="M543">
        <v>47</v>
      </c>
      <c r="N543">
        <v>0</v>
      </c>
      <c r="O543">
        <v>0</v>
      </c>
      <c r="P543">
        <v>0</v>
      </c>
      <c r="Q543">
        <v>0</v>
      </c>
      <c r="R543">
        <v>194.21</v>
      </c>
      <c r="S543" s="71">
        <f t="shared" si="56"/>
        <v>171.87</v>
      </c>
      <c r="T543">
        <f t="shared" si="57"/>
        <v>22.34</v>
      </c>
      <c r="U543" s="71">
        <f t="shared" si="58"/>
        <v>194.21</v>
      </c>
      <c r="V543">
        <v>0</v>
      </c>
      <c r="W543">
        <v>0</v>
      </c>
      <c r="X543">
        <v>194.21</v>
      </c>
      <c r="Y543" s="25" t="s">
        <v>8738</v>
      </c>
      <c r="Z543" t="str">
        <f t="shared" si="59"/>
        <v>menor a 200</v>
      </c>
    </row>
    <row r="544" spans="1:26">
      <c r="A544">
        <v>2022</v>
      </c>
      <c r="B544" t="s">
        <v>8500</v>
      </c>
      <c r="C544" t="str">
        <f t="shared" si="60"/>
        <v>Abril</v>
      </c>
      <c r="D544">
        <f t="shared" si="55"/>
        <v>4</v>
      </c>
      <c r="E544" t="s">
        <v>8513</v>
      </c>
      <c r="F544" t="s">
        <v>1</v>
      </c>
      <c r="G544" t="s">
        <v>7879</v>
      </c>
      <c r="H544" t="s">
        <v>7881</v>
      </c>
      <c r="I544" t="s">
        <v>7880</v>
      </c>
      <c r="J544">
        <v>1611</v>
      </c>
      <c r="K544">
        <v>1611</v>
      </c>
      <c r="L544">
        <v>1611</v>
      </c>
      <c r="M544">
        <v>1611</v>
      </c>
      <c r="N544">
        <v>0</v>
      </c>
      <c r="O544">
        <v>0</v>
      </c>
      <c r="P544">
        <v>0</v>
      </c>
      <c r="Q544">
        <v>0</v>
      </c>
      <c r="R544">
        <v>383.1</v>
      </c>
      <c r="S544" s="71">
        <f t="shared" si="56"/>
        <v>339.03</v>
      </c>
      <c r="T544">
        <f t="shared" si="57"/>
        <v>44.07</v>
      </c>
      <c r="U544" s="71">
        <f t="shared" si="58"/>
        <v>383.1</v>
      </c>
      <c r="V544">
        <v>0</v>
      </c>
      <c r="W544">
        <v>0</v>
      </c>
      <c r="X544">
        <v>383.1</v>
      </c>
      <c r="Y544" s="25" t="s">
        <v>8738</v>
      </c>
      <c r="Z544" t="str">
        <f t="shared" si="59"/>
        <v>mayor a 200</v>
      </c>
    </row>
    <row r="545" spans="1:26">
      <c r="A545">
        <v>2022</v>
      </c>
      <c r="B545" t="s">
        <v>8500</v>
      </c>
      <c r="C545" t="str">
        <f t="shared" si="60"/>
        <v>Abril</v>
      </c>
      <c r="D545">
        <f t="shared" si="55"/>
        <v>4</v>
      </c>
      <c r="E545" t="s">
        <v>8513</v>
      </c>
      <c r="F545" t="s">
        <v>1</v>
      </c>
      <c r="G545" t="s">
        <v>7879</v>
      </c>
      <c r="H545" t="s">
        <v>7881</v>
      </c>
      <c r="I545" t="s">
        <v>7880</v>
      </c>
      <c r="J545">
        <v>1612</v>
      </c>
      <c r="K545">
        <v>1612</v>
      </c>
      <c r="L545">
        <v>1612</v>
      </c>
      <c r="M545">
        <v>1612</v>
      </c>
      <c r="N545">
        <v>0</v>
      </c>
      <c r="O545">
        <v>0</v>
      </c>
      <c r="P545">
        <v>0</v>
      </c>
      <c r="Q545">
        <v>0</v>
      </c>
      <c r="R545">
        <v>212.26</v>
      </c>
      <c r="S545" s="71">
        <f t="shared" si="56"/>
        <v>187.84</v>
      </c>
      <c r="T545">
        <f t="shared" si="57"/>
        <v>24.42</v>
      </c>
      <c r="U545" s="71">
        <f t="shared" si="58"/>
        <v>212.26</v>
      </c>
      <c r="V545">
        <v>0</v>
      </c>
      <c r="W545">
        <v>0</v>
      </c>
      <c r="X545">
        <v>212.26</v>
      </c>
      <c r="Y545" s="25" t="s">
        <v>8738</v>
      </c>
      <c r="Z545" t="str">
        <f t="shared" si="59"/>
        <v>mayor a 200</v>
      </c>
    </row>
    <row r="546" spans="1:26">
      <c r="A546">
        <v>2022</v>
      </c>
      <c r="B546" t="s">
        <v>8500</v>
      </c>
      <c r="C546" t="str">
        <f t="shared" si="60"/>
        <v>Abril</v>
      </c>
      <c r="D546">
        <f t="shared" si="55"/>
        <v>4</v>
      </c>
      <c r="E546" t="s">
        <v>8513</v>
      </c>
      <c r="F546" t="s">
        <v>1</v>
      </c>
      <c r="G546" t="s">
        <v>7879</v>
      </c>
      <c r="H546" t="s">
        <v>7881</v>
      </c>
      <c r="I546" t="s">
        <v>7880</v>
      </c>
      <c r="J546">
        <v>1613</v>
      </c>
      <c r="K546">
        <v>1613</v>
      </c>
      <c r="L546">
        <v>1613</v>
      </c>
      <c r="M546">
        <v>1613</v>
      </c>
      <c r="N546">
        <v>0</v>
      </c>
      <c r="O546">
        <v>0</v>
      </c>
      <c r="P546">
        <v>0</v>
      </c>
      <c r="Q546">
        <v>0</v>
      </c>
      <c r="R546">
        <v>40.26</v>
      </c>
      <c r="S546" s="71">
        <f t="shared" si="56"/>
        <v>35.630000000000003</v>
      </c>
      <c r="T546">
        <f t="shared" si="57"/>
        <v>4.63</v>
      </c>
      <c r="U546" s="71">
        <f t="shared" si="58"/>
        <v>40.26</v>
      </c>
      <c r="V546">
        <v>0</v>
      </c>
      <c r="W546">
        <v>0</v>
      </c>
      <c r="X546">
        <v>40.26</v>
      </c>
      <c r="Y546" s="25" t="s">
        <v>8738</v>
      </c>
      <c r="Z546" t="str">
        <f t="shared" si="59"/>
        <v>menor a 200</v>
      </c>
    </row>
    <row r="547" spans="1:26">
      <c r="A547">
        <v>2022</v>
      </c>
      <c r="B547" t="s">
        <v>8500</v>
      </c>
      <c r="C547" t="str">
        <f t="shared" si="60"/>
        <v>Abril</v>
      </c>
      <c r="D547">
        <f t="shared" si="55"/>
        <v>4</v>
      </c>
      <c r="E547" t="s">
        <v>8513</v>
      </c>
      <c r="F547" t="s">
        <v>1</v>
      </c>
      <c r="G547" t="s">
        <v>7879</v>
      </c>
      <c r="H547" t="s">
        <v>7881</v>
      </c>
      <c r="I547" t="s">
        <v>7880</v>
      </c>
      <c r="J547">
        <v>1614</v>
      </c>
      <c r="K547">
        <v>1614</v>
      </c>
      <c r="L547">
        <v>1614</v>
      </c>
      <c r="M547">
        <v>1614</v>
      </c>
      <c r="N547">
        <v>0</v>
      </c>
      <c r="O547">
        <v>0</v>
      </c>
      <c r="P547">
        <v>0</v>
      </c>
      <c r="Q547">
        <v>0</v>
      </c>
      <c r="R547">
        <v>2.44</v>
      </c>
      <c r="S547" s="71">
        <f t="shared" si="56"/>
        <v>2.16</v>
      </c>
      <c r="T547">
        <f t="shared" si="57"/>
        <v>0.28000000000000003</v>
      </c>
      <c r="U547" s="71">
        <f t="shared" si="58"/>
        <v>2.44</v>
      </c>
      <c r="V547">
        <v>0</v>
      </c>
      <c r="W547">
        <v>0</v>
      </c>
      <c r="X547">
        <v>2.44</v>
      </c>
      <c r="Y547" s="25" t="s">
        <v>8738</v>
      </c>
      <c r="Z547" t="str">
        <f t="shared" si="59"/>
        <v>menor a 200</v>
      </c>
    </row>
    <row r="548" spans="1:26">
      <c r="A548">
        <v>2022</v>
      </c>
      <c r="B548" t="s">
        <v>8500</v>
      </c>
      <c r="C548" t="str">
        <f t="shared" si="60"/>
        <v>Abril</v>
      </c>
      <c r="D548">
        <f t="shared" si="55"/>
        <v>4</v>
      </c>
      <c r="E548" t="s">
        <v>8513</v>
      </c>
      <c r="F548" t="s">
        <v>1</v>
      </c>
      <c r="G548" t="s">
        <v>7879</v>
      </c>
      <c r="H548" t="s">
        <v>7881</v>
      </c>
      <c r="I548" t="s">
        <v>7880</v>
      </c>
      <c r="J548">
        <v>1615</v>
      </c>
      <c r="K548">
        <v>1615</v>
      </c>
      <c r="L548">
        <v>1615</v>
      </c>
      <c r="M548">
        <v>1615</v>
      </c>
      <c r="N548">
        <v>0</v>
      </c>
      <c r="O548">
        <v>0</v>
      </c>
      <c r="P548">
        <v>0</v>
      </c>
      <c r="Q548">
        <v>0</v>
      </c>
      <c r="R548">
        <v>157.91999999999999</v>
      </c>
      <c r="S548" s="71">
        <f t="shared" si="56"/>
        <v>139.75</v>
      </c>
      <c r="T548">
        <f t="shared" si="57"/>
        <v>18.170000000000002</v>
      </c>
      <c r="U548" s="71">
        <f t="shared" si="58"/>
        <v>157.91999999999999</v>
      </c>
      <c r="V548">
        <v>0</v>
      </c>
      <c r="W548">
        <v>0</v>
      </c>
      <c r="X548">
        <v>157.91999999999999</v>
      </c>
      <c r="Y548" s="25" t="s">
        <v>8738</v>
      </c>
      <c r="Z548" t="str">
        <f t="shared" si="59"/>
        <v>menor a 200</v>
      </c>
    </row>
    <row r="549" spans="1:26">
      <c r="A549">
        <v>2022</v>
      </c>
      <c r="B549" t="s">
        <v>8500</v>
      </c>
      <c r="C549" t="str">
        <f t="shared" si="60"/>
        <v>Abril</v>
      </c>
      <c r="D549">
        <f t="shared" si="55"/>
        <v>4</v>
      </c>
      <c r="E549" t="s">
        <v>8513</v>
      </c>
      <c r="F549" t="s">
        <v>1</v>
      </c>
      <c r="G549" t="s">
        <v>7879</v>
      </c>
      <c r="H549" t="s">
        <v>7881</v>
      </c>
      <c r="I549" t="s">
        <v>7880</v>
      </c>
      <c r="J549">
        <v>1616</v>
      </c>
      <c r="K549">
        <v>1616</v>
      </c>
      <c r="L549">
        <v>1616</v>
      </c>
      <c r="M549">
        <v>1616</v>
      </c>
      <c r="N549">
        <v>0</v>
      </c>
      <c r="O549">
        <v>0</v>
      </c>
      <c r="P549">
        <v>0</v>
      </c>
      <c r="Q549">
        <v>0</v>
      </c>
      <c r="R549">
        <v>20</v>
      </c>
      <c r="S549" s="71">
        <f t="shared" si="56"/>
        <v>17.7</v>
      </c>
      <c r="T549">
        <f t="shared" si="57"/>
        <v>2.2999999999999998</v>
      </c>
      <c r="U549" s="71">
        <f t="shared" si="58"/>
        <v>20</v>
      </c>
      <c r="V549">
        <v>0</v>
      </c>
      <c r="W549">
        <v>0</v>
      </c>
      <c r="X549">
        <v>20</v>
      </c>
      <c r="Y549" s="25" t="s">
        <v>8738</v>
      </c>
      <c r="Z549" t="str">
        <f t="shared" si="59"/>
        <v>menor a 200</v>
      </c>
    </row>
    <row r="550" spans="1:26">
      <c r="A550">
        <v>2022</v>
      </c>
      <c r="B550" t="s">
        <v>8500</v>
      </c>
      <c r="C550" t="str">
        <f t="shared" si="60"/>
        <v>Abril</v>
      </c>
      <c r="D550">
        <f t="shared" si="55"/>
        <v>4</v>
      </c>
      <c r="E550" t="s">
        <v>8512</v>
      </c>
      <c r="F550" t="s">
        <v>1</v>
      </c>
      <c r="G550" t="s">
        <v>7879</v>
      </c>
      <c r="H550" t="s">
        <v>7881</v>
      </c>
      <c r="I550" t="s">
        <v>7880</v>
      </c>
      <c r="J550">
        <v>1617</v>
      </c>
      <c r="K550">
        <v>1617</v>
      </c>
      <c r="L550">
        <v>1617</v>
      </c>
      <c r="M550">
        <v>1617</v>
      </c>
      <c r="N550">
        <v>0</v>
      </c>
      <c r="O550">
        <v>0</v>
      </c>
      <c r="P550">
        <v>0</v>
      </c>
      <c r="Q550">
        <v>0</v>
      </c>
      <c r="R550">
        <v>117.46</v>
      </c>
      <c r="S550" s="71">
        <f t="shared" si="56"/>
        <v>103.95</v>
      </c>
      <c r="T550">
        <f t="shared" si="57"/>
        <v>13.51</v>
      </c>
      <c r="U550" s="71">
        <f t="shared" si="58"/>
        <v>117.46</v>
      </c>
      <c r="V550">
        <v>0</v>
      </c>
      <c r="W550">
        <v>0</v>
      </c>
      <c r="X550">
        <v>117.46</v>
      </c>
      <c r="Y550" s="25" t="s">
        <v>8738</v>
      </c>
      <c r="Z550" t="str">
        <f t="shared" si="59"/>
        <v>menor a 200</v>
      </c>
    </row>
    <row r="551" spans="1:26">
      <c r="A551">
        <v>2022</v>
      </c>
      <c r="B551" t="s">
        <v>8500</v>
      </c>
      <c r="C551" t="str">
        <f t="shared" si="60"/>
        <v>Abril</v>
      </c>
      <c r="D551">
        <f t="shared" si="55"/>
        <v>4</v>
      </c>
      <c r="E551" t="s">
        <v>8512</v>
      </c>
      <c r="F551" t="s">
        <v>1</v>
      </c>
      <c r="G551" t="s">
        <v>7879</v>
      </c>
      <c r="H551" t="s">
        <v>7881</v>
      </c>
      <c r="I551" t="s">
        <v>7880</v>
      </c>
      <c r="J551">
        <v>1618</v>
      </c>
      <c r="K551">
        <v>1618</v>
      </c>
      <c r="L551">
        <v>1618</v>
      </c>
      <c r="M551">
        <v>1618</v>
      </c>
      <c r="N551">
        <v>0</v>
      </c>
      <c r="O551">
        <v>0</v>
      </c>
      <c r="P551">
        <v>0</v>
      </c>
      <c r="Q551">
        <v>0</v>
      </c>
      <c r="R551">
        <v>158.13999999999999</v>
      </c>
      <c r="S551" s="71">
        <f t="shared" si="56"/>
        <v>139.94999999999999</v>
      </c>
      <c r="T551">
        <f t="shared" si="57"/>
        <v>18.190000000000001</v>
      </c>
      <c r="U551" s="71">
        <f t="shared" si="58"/>
        <v>158.13999999999999</v>
      </c>
      <c r="V551">
        <v>0</v>
      </c>
      <c r="W551">
        <v>0</v>
      </c>
      <c r="X551">
        <v>158.13999999999999</v>
      </c>
      <c r="Y551" s="25" t="s">
        <v>8738</v>
      </c>
      <c r="Z551" t="str">
        <f t="shared" si="59"/>
        <v>menor a 200</v>
      </c>
    </row>
    <row r="552" spans="1:26">
      <c r="A552">
        <v>2022</v>
      </c>
      <c r="B552" t="s">
        <v>8500</v>
      </c>
      <c r="C552" t="str">
        <f t="shared" si="60"/>
        <v>Abril</v>
      </c>
      <c r="D552">
        <f t="shared" si="55"/>
        <v>4</v>
      </c>
      <c r="E552" t="s">
        <v>8511</v>
      </c>
      <c r="F552" t="s">
        <v>1</v>
      </c>
      <c r="G552" t="s">
        <v>7879</v>
      </c>
      <c r="H552" t="s">
        <v>7881</v>
      </c>
      <c r="I552" t="s">
        <v>7880</v>
      </c>
      <c r="J552">
        <v>1619</v>
      </c>
      <c r="K552">
        <v>1619</v>
      </c>
      <c r="L552">
        <v>1619</v>
      </c>
      <c r="M552">
        <v>1619</v>
      </c>
      <c r="N552">
        <v>0</v>
      </c>
      <c r="O552">
        <v>0</v>
      </c>
      <c r="P552">
        <v>0</v>
      </c>
      <c r="Q552">
        <v>0</v>
      </c>
      <c r="R552">
        <v>882.26</v>
      </c>
      <c r="S552" s="71">
        <f t="shared" si="56"/>
        <v>780.76</v>
      </c>
      <c r="T552">
        <f t="shared" si="57"/>
        <v>101.5</v>
      </c>
      <c r="U552" s="71">
        <f t="shared" si="58"/>
        <v>882.26</v>
      </c>
      <c r="V552">
        <v>0</v>
      </c>
      <c r="W552">
        <v>0</v>
      </c>
      <c r="X552">
        <v>882.26</v>
      </c>
      <c r="Y552" s="25" t="s">
        <v>8738</v>
      </c>
      <c r="Z552" t="str">
        <f t="shared" si="59"/>
        <v>mayor a 200</v>
      </c>
    </row>
    <row r="553" spans="1:26">
      <c r="A553">
        <v>2022</v>
      </c>
      <c r="B553" t="s">
        <v>8500</v>
      </c>
      <c r="C553" t="str">
        <f t="shared" si="60"/>
        <v>Abril</v>
      </c>
      <c r="D553">
        <f t="shared" si="55"/>
        <v>4</v>
      </c>
      <c r="E553" t="s">
        <v>8510</v>
      </c>
      <c r="F553" t="s">
        <v>1</v>
      </c>
      <c r="G553" t="s">
        <v>7879</v>
      </c>
      <c r="H553" t="s">
        <v>7881</v>
      </c>
      <c r="I553" t="s">
        <v>7880</v>
      </c>
      <c r="J553">
        <v>1620</v>
      </c>
      <c r="K553">
        <v>1620</v>
      </c>
      <c r="L553">
        <v>1620</v>
      </c>
      <c r="M553">
        <v>1620</v>
      </c>
      <c r="N553">
        <v>0</v>
      </c>
      <c r="O553">
        <v>0</v>
      </c>
      <c r="P553">
        <v>0</v>
      </c>
      <c r="Q553">
        <v>0</v>
      </c>
      <c r="R553">
        <v>140.5</v>
      </c>
      <c r="S553" s="71">
        <f t="shared" si="56"/>
        <v>124.34</v>
      </c>
      <c r="T553">
        <f t="shared" si="57"/>
        <v>16.16</v>
      </c>
      <c r="U553" s="71">
        <f t="shared" si="58"/>
        <v>140.5</v>
      </c>
      <c r="V553">
        <v>0</v>
      </c>
      <c r="W553">
        <v>0</v>
      </c>
      <c r="X553">
        <v>140.5</v>
      </c>
      <c r="Y553" s="25" t="s">
        <v>8738</v>
      </c>
      <c r="Z553" t="str">
        <f t="shared" si="59"/>
        <v>menor a 200</v>
      </c>
    </row>
    <row r="554" spans="1:26">
      <c r="A554">
        <v>2022</v>
      </c>
      <c r="B554" t="s">
        <v>8500</v>
      </c>
      <c r="C554" t="str">
        <f t="shared" si="60"/>
        <v>Abril</v>
      </c>
      <c r="D554">
        <f t="shared" si="55"/>
        <v>4</v>
      </c>
      <c r="E554" t="s">
        <v>8510</v>
      </c>
      <c r="F554" t="s">
        <v>1</v>
      </c>
      <c r="G554" t="s">
        <v>7879</v>
      </c>
      <c r="H554" t="s">
        <v>7881</v>
      </c>
      <c r="I554" t="s">
        <v>7880</v>
      </c>
      <c r="J554">
        <v>1621</v>
      </c>
      <c r="K554">
        <v>1621</v>
      </c>
      <c r="L554">
        <v>1621</v>
      </c>
      <c r="M554">
        <v>1621</v>
      </c>
      <c r="N554">
        <v>0</v>
      </c>
      <c r="O554">
        <v>0</v>
      </c>
      <c r="P554">
        <v>0</v>
      </c>
      <c r="Q554">
        <v>0</v>
      </c>
      <c r="R554">
        <v>107.86</v>
      </c>
      <c r="S554" s="71">
        <f t="shared" si="56"/>
        <v>95.45</v>
      </c>
      <c r="T554">
        <f t="shared" si="57"/>
        <v>12.41</v>
      </c>
      <c r="U554" s="71">
        <f t="shared" si="58"/>
        <v>107.86</v>
      </c>
      <c r="V554">
        <v>0</v>
      </c>
      <c r="W554">
        <v>0</v>
      </c>
      <c r="X554">
        <v>107.86</v>
      </c>
      <c r="Y554" s="25" t="s">
        <v>8738</v>
      </c>
      <c r="Z554" t="str">
        <f t="shared" si="59"/>
        <v>menor a 200</v>
      </c>
    </row>
    <row r="555" spans="1:26">
      <c r="A555">
        <v>2022</v>
      </c>
      <c r="B555" t="s">
        <v>8500</v>
      </c>
      <c r="C555" t="str">
        <f t="shared" si="60"/>
        <v>Abril</v>
      </c>
      <c r="D555">
        <f t="shared" si="55"/>
        <v>4</v>
      </c>
      <c r="E555" t="s">
        <v>8509</v>
      </c>
      <c r="F555" t="s">
        <v>1</v>
      </c>
      <c r="G555" t="s">
        <v>7879</v>
      </c>
      <c r="H555" t="s">
        <v>7881</v>
      </c>
      <c r="I555" t="s">
        <v>7880</v>
      </c>
      <c r="J555">
        <v>1622</v>
      </c>
      <c r="K555">
        <v>1622</v>
      </c>
      <c r="L555">
        <v>1622</v>
      </c>
      <c r="M555">
        <v>1622</v>
      </c>
      <c r="N555">
        <v>0</v>
      </c>
      <c r="O555">
        <v>0</v>
      </c>
      <c r="P555">
        <v>0</v>
      </c>
      <c r="Q555">
        <v>0</v>
      </c>
      <c r="R555">
        <v>28.6</v>
      </c>
      <c r="S555" s="71">
        <f t="shared" si="56"/>
        <v>25.31</v>
      </c>
      <c r="T555">
        <f t="shared" si="57"/>
        <v>3.29</v>
      </c>
      <c r="U555" s="71">
        <f t="shared" si="58"/>
        <v>28.6</v>
      </c>
      <c r="V555">
        <v>0</v>
      </c>
      <c r="W555">
        <v>0</v>
      </c>
      <c r="X555">
        <v>28.6</v>
      </c>
      <c r="Y555" s="25" t="s">
        <v>8738</v>
      </c>
      <c r="Z555" t="str">
        <f t="shared" si="59"/>
        <v>menor a 200</v>
      </c>
    </row>
    <row r="556" spans="1:26">
      <c r="A556">
        <v>2022</v>
      </c>
      <c r="B556" t="s">
        <v>8500</v>
      </c>
      <c r="C556" t="str">
        <f t="shared" si="60"/>
        <v>Abril</v>
      </c>
      <c r="D556">
        <f t="shared" si="55"/>
        <v>4</v>
      </c>
      <c r="E556" t="s">
        <v>8508</v>
      </c>
      <c r="F556" t="s">
        <v>1</v>
      </c>
      <c r="G556" t="s">
        <v>7879</v>
      </c>
      <c r="H556" t="s">
        <v>7881</v>
      </c>
      <c r="I556" t="s">
        <v>7880</v>
      </c>
      <c r="J556">
        <v>1623</v>
      </c>
      <c r="K556">
        <v>1623</v>
      </c>
      <c r="L556">
        <v>1623</v>
      </c>
      <c r="M556">
        <v>1623</v>
      </c>
      <c r="N556">
        <v>0</v>
      </c>
      <c r="O556">
        <v>0</v>
      </c>
      <c r="P556">
        <v>0</v>
      </c>
      <c r="Q556">
        <v>0</v>
      </c>
      <c r="R556">
        <v>20.260000000000002</v>
      </c>
      <c r="S556" s="71">
        <f t="shared" si="56"/>
        <v>17.93</v>
      </c>
      <c r="T556">
        <f t="shared" si="57"/>
        <v>2.33</v>
      </c>
      <c r="U556" s="71">
        <f t="shared" si="58"/>
        <v>20.260000000000002</v>
      </c>
      <c r="V556">
        <v>0</v>
      </c>
      <c r="W556">
        <v>0</v>
      </c>
      <c r="X556">
        <v>20.260000000000002</v>
      </c>
      <c r="Y556" s="25" t="s">
        <v>8738</v>
      </c>
      <c r="Z556" t="str">
        <f t="shared" si="59"/>
        <v>menor a 200</v>
      </c>
    </row>
    <row r="557" spans="1:26">
      <c r="A557">
        <v>2022</v>
      </c>
      <c r="B557" t="s">
        <v>8500</v>
      </c>
      <c r="C557" t="str">
        <f t="shared" si="60"/>
        <v>Abril</v>
      </c>
      <c r="D557">
        <f t="shared" si="55"/>
        <v>4</v>
      </c>
      <c r="E557" t="s">
        <v>8508</v>
      </c>
      <c r="F557" t="s">
        <v>1</v>
      </c>
      <c r="G557" t="s">
        <v>7879</v>
      </c>
      <c r="H557" t="s">
        <v>7881</v>
      </c>
      <c r="I557" t="s">
        <v>7880</v>
      </c>
      <c r="J557">
        <v>1624</v>
      </c>
      <c r="K557">
        <v>1624</v>
      </c>
      <c r="L557">
        <v>1624</v>
      </c>
      <c r="M557">
        <v>1624</v>
      </c>
      <c r="N557">
        <v>0</v>
      </c>
      <c r="O557">
        <v>0</v>
      </c>
      <c r="P557">
        <v>0</v>
      </c>
      <c r="Q557">
        <v>0</v>
      </c>
      <c r="R557">
        <v>416.98</v>
      </c>
      <c r="S557" s="71">
        <f t="shared" si="56"/>
        <v>369.01</v>
      </c>
      <c r="T557">
        <f t="shared" si="57"/>
        <v>47.97</v>
      </c>
      <c r="U557" s="71">
        <f t="shared" si="58"/>
        <v>416.98</v>
      </c>
      <c r="V557">
        <v>0</v>
      </c>
      <c r="W557">
        <v>0</v>
      </c>
      <c r="X557">
        <v>416.98</v>
      </c>
      <c r="Y557" s="25" t="s">
        <v>8738</v>
      </c>
      <c r="Z557" t="str">
        <f t="shared" si="59"/>
        <v>mayor a 200</v>
      </c>
    </row>
    <row r="558" spans="1:26">
      <c r="A558">
        <v>2022</v>
      </c>
      <c r="B558" t="s">
        <v>8500</v>
      </c>
      <c r="C558" t="str">
        <f t="shared" si="60"/>
        <v>Abril</v>
      </c>
      <c r="D558">
        <f t="shared" si="55"/>
        <v>4</v>
      </c>
      <c r="E558" t="s">
        <v>8507</v>
      </c>
      <c r="F558" t="s">
        <v>1</v>
      </c>
      <c r="G558" t="s">
        <v>7879</v>
      </c>
      <c r="H558" t="s">
        <v>7881</v>
      </c>
      <c r="I558" t="s">
        <v>7880</v>
      </c>
      <c r="J558">
        <v>1625</v>
      </c>
      <c r="K558">
        <v>1625</v>
      </c>
      <c r="L558">
        <v>1625</v>
      </c>
      <c r="M558">
        <v>1625</v>
      </c>
      <c r="N558">
        <v>0</v>
      </c>
      <c r="O558">
        <v>0</v>
      </c>
      <c r="P558">
        <v>0</v>
      </c>
      <c r="Q558">
        <v>0</v>
      </c>
      <c r="R558">
        <v>416.98</v>
      </c>
      <c r="S558" s="71">
        <f t="shared" si="56"/>
        <v>369.01</v>
      </c>
      <c r="T558">
        <f t="shared" si="57"/>
        <v>47.97</v>
      </c>
      <c r="U558" s="71">
        <f t="shared" si="58"/>
        <v>416.98</v>
      </c>
      <c r="V558">
        <v>0</v>
      </c>
      <c r="W558">
        <v>0</v>
      </c>
      <c r="X558">
        <v>416.98</v>
      </c>
      <c r="Y558" s="25" t="s">
        <v>8738</v>
      </c>
      <c r="Z558" t="str">
        <f t="shared" si="59"/>
        <v>mayor a 200</v>
      </c>
    </row>
    <row r="559" spans="1:26">
      <c r="A559">
        <v>2022</v>
      </c>
      <c r="B559" t="s">
        <v>8500</v>
      </c>
      <c r="C559" t="str">
        <f t="shared" si="60"/>
        <v>Abril</v>
      </c>
      <c r="D559">
        <f t="shared" si="55"/>
        <v>4</v>
      </c>
      <c r="E559" t="s">
        <v>8507</v>
      </c>
      <c r="F559" t="s">
        <v>1</v>
      </c>
      <c r="G559" t="s">
        <v>7879</v>
      </c>
      <c r="H559" t="s">
        <v>7881</v>
      </c>
      <c r="I559" t="s">
        <v>7880</v>
      </c>
      <c r="J559">
        <v>1626</v>
      </c>
      <c r="K559">
        <v>1626</v>
      </c>
      <c r="L559">
        <v>1626</v>
      </c>
      <c r="M559">
        <v>1626</v>
      </c>
      <c r="N559">
        <v>0</v>
      </c>
      <c r="O559">
        <v>0</v>
      </c>
      <c r="P559">
        <v>0</v>
      </c>
      <c r="Q559">
        <v>0</v>
      </c>
      <c r="R559">
        <v>714.58</v>
      </c>
      <c r="S559" s="71">
        <f t="shared" si="56"/>
        <v>632.37</v>
      </c>
      <c r="T559">
        <f t="shared" si="57"/>
        <v>82.21</v>
      </c>
      <c r="U559" s="71">
        <f t="shared" si="58"/>
        <v>714.58</v>
      </c>
      <c r="V559">
        <v>0</v>
      </c>
      <c r="W559">
        <v>0</v>
      </c>
      <c r="X559">
        <v>714.58</v>
      </c>
      <c r="Y559" s="25" t="s">
        <v>8738</v>
      </c>
      <c r="Z559" t="str">
        <f t="shared" si="59"/>
        <v>mayor a 200</v>
      </c>
    </row>
    <row r="560" spans="1:26">
      <c r="A560">
        <v>2022</v>
      </c>
      <c r="B560" t="s">
        <v>8500</v>
      </c>
      <c r="C560" t="str">
        <f t="shared" si="60"/>
        <v>Abril</v>
      </c>
      <c r="D560">
        <f t="shared" si="55"/>
        <v>4</v>
      </c>
      <c r="E560" t="s">
        <v>8507</v>
      </c>
      <c r="F560" t="s">
        <v>1</v>
      </c>
      <c r="G560" t="s">
        <v>7879</v>
      </c>
      <c r="H560" t="s">
        <v>7881</v>
      </c>
      <c r="I560" t="s">
        <v>7880</v>
      </c>
      <c r="J560">
        <v>1627</v>
      </c>
      <c r="K560">
        <v>1627</v>
      </c>
      <c r="L560">
        <v>1627</v>
      </c>
      <c r="M560">
        <v>1627</v>
      </c>
      <c r="N560">
        <v>0</v>
      </c>
      <c r="O560">
        <v>0</v>
      </c>
      <c r="P560">
        <v>0</v>
      </c>
      <c r="Q560">
        <v>0</v>
      </c>
      <c r="R560">
        <v>117.46</v>
      </c>
      <c r="S560" s="71">
        <f t="shared" si="56"/>
        <v>103.95</v>
      </c>
      <c r="T560">
        <f t="shared" si="57"/>
        <v>13.51</v>
      </c>
      <c r="U560" s="71">
        <f t="shared" si="58"/>
        <v>117.46</v>
      </c>
      <c r="V560">
        <v>0</v>
      </c>
      <c r="W560">
        <v>0</v>
      </c>
      <c r="X560">
        <v>117.46</v>
      </c>
      <c r="Y560" s="25" t="s">
        <v>8738</v>
      </c>
      <c r="Z560" t="str">
        <f t="shared" si="59"/>
        <v>menor a 200</v>
      </c>
    </row>
    <row r="561" spans="1:26">
      <c r="A561">
        <v>2022</v>
      </c>
      <c r="B561" t="s">
        <v>8500</v>
      </c>
      <c r="C561" t="str">
        <f t="shared" si="60"/>
        <v>Abril</v>
      </c>
      <c r="D561">
        <f t="shared" si="55"/>
        <v>4</v>
      </c>
      <c r="E561" t="s">
        <v>8506</v>
      </c>
      <c r="F561" t="s">
        <v>1</v>
      </c>
      <c r="G561" t="s">
        <v>7879</v>
      </c>
      <c r="H561" t="s">
        <v>7881</v>
      </c>
      <c r="I561" t="s">
        <v>7880</v>
      </c>
      <c r="J561">
        <v>1628</v>
      </c>
      <c r="K561">
        <v>1628</v>
      </c>
      <c r="L561">
        <v>1628</v>
      </c>
      <c r="M561">
        <v>1628</v>
      </c>
      <c r="N561">
        <v>0</v>
      </c>
      <c r="O561">
        <v>0</v>
      </c>
      <c r="P561">
        <v>0</v>
      </c>
      <c r="Q561">
        <v>0</v>
      </c>
      <c r="R561">
        <v>105.7</v>
      </c>
      <c r="S561" s="71">
        <f t="shared" si="56"/>
        <v>93.54</v>
      </c>
      <c r="T561">
        <f t="shared" si="57"/>
        <v>12.16</v>
      </c>
      <c r="U561" s="71">
        <f t="shared" si="58"/>
        <v>105.7</v>
      </c>
      <c r="V561">
        <v>0</v>
      </c>
      <c r="W561">
        <v>0</v>
      </c>
      <c r="X561">
        <v>105.7</v>
      </c>
      <c r="Y561" s="25" t="s">
        <v>8738</v>
      </c>
      <c r="Z561" t="str">
        <f t="shared" si="59"/>
        <v>menor a 200</v>
      </c>
    </row>
    <row r="562" spans="1:26">
      <c r="A562">
        <v>2022</v>
      </c>
      <c r="B562" t="s">
        <v>8500</v>
      </c>
      <c r="C562" t="str">
        <f t="shared" si="60"/>
        <v>Abril</v>
      </c>
      <c r="D562">
        <f t="shared" si="55"/>
        <v>4</v>
      </c>
      <c r="E562" t="s">
        <v>8506</v>
      </c>
      <c r="F562" t="s">
        <v>1</v>
      </c>
      <c r="G562" t="s">
        <v>7879</v>
      </c>
      <c r="H562" t="s">
        <v>7881</v>
      </c>
      <c r="I562" t="s">
        <v>7880</v>
      </c>
      <c r="J562">
        <v>1629</v>
      </c>
      <c r="K562">
        <v>1629</v>
      </c>
      <c r="L562">
        <v>1629</v>
      </c>
      <c r="M562">
        <v>1629</v>
      </c>
      <c r="N562">
        <v>0</v>
      </c>
      <c r="O562">
        <v>0</v>
      </c>
      <c r="P562">
        <v>0</v>
      </c>
      <c r="Q562">
        <v>0</v>
      </c>
      <c r="R562">
        <v>252.62</v>
      </c>
      <c r="S562" s="71">
        <f t="shared" si="56"/>
        <v>223.56</v>
      </c>
      <c r="T562">
        <f t="shared" si="57"/>
        <v>29.06</v>
      </c>
      <c r="U562" s="71">
        <f t="shared" si="58"/>
        <v>252.62</v>
      </c>
      <c r="V562">
        <v>0</v>
      </c>
      <c r="W562">
        <v>0</v>
      </c>
      <c r="X562">
        <v>252.62</v>
      </c>
      <c r="Y562" s="25" t="s">
        <v>8738</v>
      </c>
      <c r="Z562" t="str">
        <f t="shared" si="59"/>
        <v>mayor a 200</v>
      </c>
    </row>
    <row r="563" spans="1:26">
      <c r="A563">
        <v>2022</v>
      </c>
      <c r="B563" t="s">
        <v>8500</v>
      </c>
      <c r="C563" t="str">
        <f t="shared" si="60"/>
        <v>Abril</v>
      </c>
      <c r="D563">
        <f t="shared" si="55"/>
        <v>4</v>
      </c>
      <c r="E563" t="s">
        <v>8506</v>
      </c>
      <c r="F563" t="s">
        <v>1</v>
      </c>
      <c r="G563" t="s">
        <v>7879</v>
      </c>
      <c r="H563" t="s">
        <v>7881</v>
      </c>
      <c r="I563" t="s">
        <v>7880</v>
      </c>
      <c r="J563">
        <v>1630</v>
      </c>
      <c r="K563">
        <v>1630</v>
      </c>
      <c r="L563">
        <v>1630</v>
      </c>
      <c r="M563">
        <v>1630</v>
      </c>
      <c r="N563">
        <v>0</v>
      </c>
      <c r="O563">
        <v>0</v>
      </c>
      <c r="P563">
        <v>0</v>
      </c>
      <c r="Q563">
        <v>0</v>
      </c>
      <c r="R563">
        <v>115.2</v>
      </c>
      <c r="S563" s="71">
        <f t="shared" si="56"/>
        <v>101.95</v>
      </c>
      <c r="T563">
        <f t="shared" si="57"/>
        <v>13.25</v>
      </c>
      <c r="U563" s="71">
        <f t="shared" si="58"/>
        <v>115.2</v>
      </c>
      <c r="V563">
        <v>0</v>
      </c>
      <c r="W563">
        <v>0</v>
      </c>
      <c r="X563">
        <v>115.2</v>
      </c>
      <c r="Y563" s="25" t="s">
        <v>8738</v>
      </c>
      <c r="Z563" t="str">
        <f t="shared" si="59"/>
        <v>menor a 200</v>
      </c>
    </row>
    <row r="564" spans="1:26">
      <c r="A564">
        <v>2022</v>
      </c>
      <c r="B564" t="s">
        <v>8500</v>
      </c>
      <c r="C564" t="str">
        <f t="shared" si="60"/>
        <v>Abril</v>
      </c>
      <c r="D564">
        <f t="shared" si="55"/>
        <v>4</v>
      </c>
      <c r="E564" t="s">
        <v>8506</v>
      </c>
      <c r="F564" t="s">
        <v>1</v>
      </c>
      <c r="G564" t="s">
        <v>7879</v>
      </c>
      <c r="H564" t="s">
        <v>7881</v>
      </c>
      <c r="I564" t="s">
        <v>7880</v>
      </c>
      <c r="J564">
        <v>1631</v>
      </c>
      <c r="K564">
        <v>1631</v>
      </c>
      <c r="L564">
        <v>1631</v>
      </c>
      <c r="M564">
        <v>1631</v>
      </c>
      <c r="N564">
        <v>0</v>
      </c>
      <c r="O564">
        <v>0</v>
      </c>
      <c r="P564">
        <v>0</v>
      </c>
      <c r="Q564">
        <v>0</v>
      </c>
      <c r="R564">
        <v>464.5</v>
      </c>
      <c r="S564" s="71">
        <f t="shared" si="56"/>
        <v>411.06</v>
      </c>
      <c r="T564">
        <f t="shared" si="57"/>
        <v>53.44</v>
      </c>
      <c r="U564" s="71">
        <f t="shared" si="58"/>
        <v>464.5</v>
      </c>
      <c r="V564">
        <v>0</v>
      </c>
      <c r="W564">
        <v>0</v>
      </c>
      <c r="X564">
        <v>464.5</v>
      </c>
      <c r="Y564" s="25" t="s">
        <v>8738</v>
      </c>
      <c r="Z564" t="str">
        <f t="shared" si="59"/>
        <v>mayor a 200</v>
      </c>
    </row>
    <row r="565" spans="1:26">
      <c r="A565">
        <v>2022</v>
      </c>
      <c r="B565" t="s">
        <v>8500</v>
      </c>
      <c r="C565" t="str">
        <f t="shared" si="60"/>
        <v>Abril</v>
      </c>
      <c r="D565">
        <f t="shared" si="55"/>
        <v>4</v>
      </c>
      <c r="E565" t="s">
        <v>8505</v>
      </c>
      <c r="F565" t="s">
        <v>1</v>
      </c>
      <c r="G565" t="s">
        <v>7879</v>
      </c>
      <c r="H565" t="s">
        <v>7881</v>
      </c>
      <c r="I565" t="s">
        <v>7880</v>
      </c>
      <c r="J565">
        <v>1632</v>
      </c>
      <c r="K565">
        <v>1632</v>
      </c>
      <c r="L565">
        <v>1632</v>
      </c>
      <c r="M565">
        <v>1632</v>
      </c>
      <c r="N565">
        <v>0</v>
      </c>
      <c r="O565">
        <v>0</v>
      </c>
      <c r="P565">
        <v>0</v>
      </c>
      <c r="Q565">
        <v>0</v>
      </c>
      <c r="R565">
        <v>80.98</v>
      </c>
      <c r="S565" s="71">
        <f t="shared" si="56"/>
        <v>71.66</v>
      </c>
      <c r="T565">
        <f t="shared" si="57"/>
        <v>9.32</v>
      </c>
      <c r="U565" s="71">
        <f t="shared" si="58"/>
        <v>80.98</v>
      </c>
      <c r="V565">
        <v>0</v>
      </c>
      <c r="W565">
        <v>0</v>
      </c>
      <c r="X565">
        <v>80.98</v>
      </c>
      <c r="Y565" s="25" t="s">
        <v>8738</v>
      </c>
      <c r="Z565" t="str">
        <f t="shared" si="59"/>
        <v>menor a 200</v>
      </c>
    </row>
    <row r="566" spans="1:26">
      <c r="A566">
        <v>2022</v>
      </c>
      <c r="B566" t="s">
        <v>8500</v>
      </c>
      <c r="C566" t="str">
        <f t="shared" si="60"/>
        <v>Abril</v>
      </c>
      <c r="D566">
        <f t="shared" si="55"/>
        <v>4</v>
      </c>
      <c r="E566" t="s">
        <v>8505</v>
      </c>
      <c r="F566" t="s">
        <v>1</v>
      </c>
      <c r="G566" t="s">
        <v>7879</v>
      </c>
      <c r="H566" t="s">
        <v>7881</v>
      </c>
      <c r="I566" t="s">
        <v>7880</v>
      </c>
      <c r="J566">
        <v>1633</v>
      </c>
      <c r="K566">
        <v>1633</v>
      </c>
      <c r="L566">
        <v>1633</v>
      </c>
      <c r="M566">
        <v>1633</v>
      </c>
      <c r="N566">
        <v>0</v>
      </c>
      <c r="O566">
        <v>0</v>
      </c>
      <c r="P566">
        <v>0</v>
      </c>
      <c r="Q566">
        <v>0</v>
      </c>
      <c r="R566">
        <v>51.98</v>
      </c>
      <c r="S566" s="71">
        <f t="shared" si="56"/>
        <v>46</v>
      </c>
      <c r="T566">
        <f t="shared" si="57"/>
        <v>5.98</v>
      </c>
      <c r="U566" s="71">
        <f t="shared" si="58"/>
        <v>51.98</v>
      </c>
      <c r="V566">
        <v>0</v>
      </c>
      <c r="W566">
        <v>0</v>
      </c>
      <c r="X566">
        <v>51.98</v>
      </c>
      <c r="Y566" s="25" t="s">
        <v>8738</v>
      </c>
      <c r="Z566" t="str">
        <f t="shared" si="59"/>
        <v>menor a 200</v>
      </c>
    </row>
    <row r="567" spans="1:26">
      <c r="A567">
        <v>2022</v>
      </c>
      <c r="B567" t="s">
        <v>8500</v>
      </c>
      <c r="C567" t="str">
        <f t="shared" ref="C567:C575" si="61">REPLACE(B567,2,4,"bril")</f>
        <v>Abril</v>
      </c>
      <c r="D567">
        <f t="shared" si="55"/>
        <v>4</v>
      </c>
      <c r="E567" t="s">
        <v>8502</v>
      </c>
      <c r="F567" t="s">
        <v>1</v>
      </c>
      <c r="G567" t="s">
        <v>7879</v>
      </c>
      <c r="H567" t="s">
        <v>7881</v>
      </c>
      <c r="I567" t="s">
        <v>7880</v>
      </c>
      <c r="J567">
        <v>1634</v>
      </c>
      <c r="K567">
        <v>1634</v>
      </c>
      <c r="L567">
        <v>1634</v>
      </c>
      <c r="M567">
        <v>1634</v>
      </c>
      <c r="N567">
        <v>0</v>
      </c>
      <c r="O567">
        <v>0</v>
      </c>
      <c r="P567">
        <v>0</v>
      </c>
      <c r="Q567">
        <v>0</v>
      </c>
      <c r="R567">
        <v>145.99</v>
      </c>
      <c r="S567" s="71">
        <f t="shared" si="56"/>
        <v>129.19</v>
      </c>
      <c r="T567">
        <f t="shared" si="57"/>
        <v>16.79</v>
      </c>
      <c r="U567" s="71">
        <f t="shared" si="58"/>
        <v>145.97999999999999</v>
      </c>
      <c r="V567">
        <v>0</v>
      </c>
      <c r="W567">
        <v>0</v>
      </c>
      <c r="X567">
        <v>145.99</v>
      </c>
      <c r="Y567" s="25" t="s">
        <v>8738</v>
      </c>
      <c r="Z567" t="str">
        <f t="shared" si="59"/>
        <v>menor a 200</v>
      </c>
    </row>
    <row r="568" spans="1:26">
      <c r="A568">
        <v>2022</v>
      </c>
      <c r="B568" t="s">
        <v>8500</v>
      </c>
      <c r="C568" t="str">
        <f t="shared" si="61"/>
        <v>Abril</v>
      </c>
      <c r="D568">
        <f t="shared" si="55"/>
        <v>4</v>
      </c>
      <c r="E568" t="s">
        <v>8502</v>
      </c>
      <c r="F568" t="s">
        <v>1</v>
      </c>
      <c r="G568" t="s">
        <v>7879</v>
      </c>
      <c r="H568" t="s">
        <v>7881</v>
      </c>
      <c r="I568" t="s">
        <v>7880</v>
      </c>
      <c r="J568">
        <v>1635</v>
      </c>
      <c r="K568">
        <v>1635</v>
      </c>
      <c r="L568">
        <v>1635</v>
      </c>
      <c r="M568">
        <v>1635</v>
      </c>
      <c r="N568">
        <v>0</v>
      </c>
      <c r="O568">
        <v>0</v>
      </c>
      <c r="P568">
        <v>0</v>
      </c>
      <c r="Q568">
        <v>0</v>
      </c>
      <c r="R568">
        <v>255.7</v>
      </c>
      <c r="S568" s="71">
        <f t="shared" si="56"/>
        <v>226.28</v>
      </c>
      <c r="T568">
        <f t="shared" si="57"/>
        <v>29.42</v>
      </c>
      <c r="U568" s="71">
        <f t="shared" si="58"/>
        <v>255.7</v>
      </c>
      <c r="V568">
        <v>0</v>
      </c>
      <c r="W568">
        <v>0</v>
      </c>
      <c r="X568">
        <v>255.7</v>
      </c>
      <c r="Y568" s="25" t="s">
        <v>8738</v>
      </c>
      <c r="Z568" t="str">
        <f t="shared" si="59"/>
        <v>mayor a 200</v>
      </c>
    </row>
    <row r="569" spans="1:26">
      <c r="A569">
        <v>2022</v>
      </c>
      <c r="B569" t="s">
        <v>8500</v>
      </c>
      <c r="C569" t="str">
        <f t="shared" si="61"/>
        <v>Abril</v>
      </c>
      <c r="D569">
        <f t="shared" si="55"/>
        <v>4</v>
      </c>
      <c r="E569" t="s">
        <v>8502</v>
      </c>
      <c r="F569" t="s">
        <v>1</v>
      </c>
      <c r="G569" t="s">
        <v>7879</v>
      </c>
      <c r="H569" t="s">
        <v>7881</v>
      </c>
      <c r="I569" t="s">
        <v>7880</v>
      </c>
      <c r="J569">
        <v>1636</v>
      </c>
      <c r="K569">
        <v>1636</v>
      </c>
      <c r="L569">
        <v>1636</v>
      </c>
      <c r="M569">
        <v>1636</v>
      </c>
      <c r="N569">
        <v>0</v>
      </c>
      <c r="O569">
        <v>0</v>
      </c>
      <c r="P569">
        <v>0</v>
      </c>
      <c r="Q569">
        <v>0</v>
      </c>
      <c r="R569">
        <v>67.8</v>
      </c>
      <c r="S569" s="71">
        <f t="shared" si="56"/>
        <v>60</v>
      </c>
      <c r="T569">
        <f t="shared" si="57"/>
        <v>7.8</v>
      </c>
      <c r="U569" s="71">
        <f t="shared" si="58"/>
        <v>67.8</v>
      </c>
      <c r="V569">
        <v>0</v>
      </c>
      <c r="W569">
        <v>0</v>
      </c>
      <c r="X569">
        <v>67.8</v>
      </c>
      <c r="Y569" s="25" t="s">
        <v>8738</v>
      </c>
      <c r="Z569" t="str">
        <f t="shared" si="59"/>
        <v>menor a 200</v>
      </c>
    </row>
    <row r="570" spans="1:26">
      <c r="A570">
        <v>2022</v>
      </c>
      <c r="B570" t="s">
        <v>8500</v>
      </c>
      <c r="C570" t="str">
        <f t="shared" si="61"/>
        <v>Abril</v>
      </c>
      <c r="D570">
        <f t="shared" si="55"/>
        <v>4</v>
      </c>
      <c r="E570" t="s">
        <v>8504</v>
      </c>
      <c r="F570" t="s">
        <v>1</v>
      </c>
      <c r="G570" t="s">
        <v>7879</v>
      </c>
      <c r="H570" t="s">
        <v>7881</v>
      </c>
      <c r="I570" t="s">
        <v>7880</v>
      </c>
      <c r="J570">
        <v>1637</v>
      </c>
      <c r="K570">
        <v>1637</v>
      </c>
      <c r="L570">
        <v>1637</v>
      </c>
      <c r="M570">
        <v>1637</v>
      </c>
      <c r="N570">
        <v>0</v>
      </c>
      <c r="O570">
        <v>0</v>
      </c>
      <c r="P570">
        <v>0</v>
      </c>
      <c r="Q570">
        <v>0</v>
      </c>
      <c r="R570">
        <v>50.64</v>
      </c>
      <c r="S570" s="71">
        <f t="shared" si="56"/>
        <v>44.81</v>
      </c>
      <c r="T570">
        <f t="shared" si="57"/>
        <v>5.83</v>
      </c>
      <c r="U570" s="71">
        <f t="shared" si="58"/>
        <v>50.64</v>
      </c>
      <c r="V570">
        <v>0</v>
      </c>
      <c r="W570">
        <v>0</v>
      </c>
      <c r="X570">
        <v>50.64</v>
      </c>
      <c r="Y570" s="25" t="s">
        <v>8738</v>
      </c>
      <c r="Z570" t="str">
        <f t="shared" si="59"/>
        <v>menor a 200</v>
      </c>
    </row>
    <row r="571" spans="1:26">
      <c r="A571">
        <v>2022</v>
      </c>
      <c r="B571" t="s">
        <v>8500</v>
      </c>
      <c r="C571" t="str">
        <f t="shared" si="61"/>
        <v>Abril</v>
      </c>
      <c r="D571">
        <f t="shared" si="55"/>
        <v>4</v>
      </c>
      <c r="E571" t="s">
        <v>8503</v>
      </c>
      <c r="F571" t="s">
        <v>1</v>
      </c>
      <c r="G571" t="s">
        <v>7879</v>
      </c>
      <c r="H571" t="s">
        <v>7881</v>
      </c>
      <c r="I571" t="s">
        <v>7880</v>
      </c>
      <c r="J571">
        <v>1638</v>
      </c>
      <c r="K571">
        <v>1638</v>
      </c>
      <c r="L571">
        <v>1638</v>
      </c>
      <c r="M571">
        <v>1638</v>
      </c>
      <c r="N571">
        <v>0</v>
      </c>
      <c r="O571">
        <v>0</v>
      </c>
      <c r="P571">
        <v>0</v>
      </c>
      <c r="Q571">
        <v>0</v>
      </c>
      <c r="R571">
        <v>97.85</v>
      </c>
      <c r="S571" s="71">
        <f t="shared" si="56"/>
        <v>86.59</v>
      </c>
      <c r="T571">
        <f t="shared" si="57"/>
        <v>11.26</v>
      </c>
      <c r="U571" s="71">
        <f t="shared" si="58"/>
        <v>97.85</v>
      </c>
      <c r="V571">
        <v>0</v>
      </c>
      <c r="W571">
        <v>0</v>
      </c>
      <c r="X571">
        <v>97.85</v>
      </c>
      <c r="Y571" s="25" t="s">
        <v>8738</v>
      </c>
      <c r="Z571" t="str">
        <f t="shared" si="59"/>
        <v>menor a 200</v>
      </c>
    </row>
    <row r="572" spans="1:26">
      <c r="A572">
        <v>2022</v>
      </c>
      <c r="B572" t="s">
        <v>8500</v>
      </c>
      <c r="C572" t="str">
        <f t="shared" si="61"/>
        <v>Abril</v>
      </c>
      <c r="D572">
        <f t="shared" si="55"/>
        <v>4</v>
      </c>
      <c r="E572" t="s">
        <v>8503</v>
      </c>
      <c r="F572" t="s">
        <v>1</v>
      </c>
      <c r="G572" t="s">
        <v>7879</v>
      </c>
      <c r="H572" t="s">
        <v>7881</v>
      </c>
      <c r="I572" t="s">
        <v>7880</v>
      </c>
      <c r="J572">
        <v>1639</v>
      </c>
      <c r="K572">
        <v>1639</v>
      </c>
      <c r="L572">
        <v>1639</v>
      </c>
      <c r="M572">
        <v>1639</v>
      </c>
      <c r="N572">
        <v>0</v>
      </c>
      <c r="O572">
        <v>0</v>
      </c>
      <c r="P572">
        <v>0</v>
      </c>
      <c r="Q572">
        <v>0</v>
      </c>
      <c r="R572">
        <v>414.72</v>
      </c>
      <c r="S572" s="71">
        <f t="shared" si="56"/>
        <v>367.01</v>
      </c>
      <c r="T572">
        <f t="shared" si="57"/>
        <v>47.71</v>
      </c>
      <c r="U572" s="71">
        <f t="shared" si="58"/>
        <v>414.72</v>
      </c>
      <c r="V572">
        <v>0</v>
      </c>
      <c r="W572">
        <v>0</v>
      </c>
      <c r="X572">
        <v>414.72</v>
      </c>
      <c r="Y572" s="25" t="s">
        <v>8738</v>
      </c>
      <c r="Z572" t="str">
        <f t="shared" si="59"/>
        <v>mayor a 200</v>
      </c>
    </row>
    <row r="573" spans="1:26">
      <c r="A573">
        <v>2022</v>
      </c>
      <c r="B573" t="s">
        <v>8500</v>
      </c>
      <c r="C573" t="str">
        <f t="shared" si="61"/>
        <v>Abril</v>
      </c>
      <c r="D573">
        <f t="shared" si="55"/>
        <v>4</v>
      </c>
      <c r="E573" t="s">
        <v>8503</v>
      </c>
      <c r="F573" t="s">
        <v>1</v>
      </c>
      <c r="G573" t="s">
        <v>7879</v>
      </c>
      <c r="H573" t="s">
        <v>7881</v>
      </c>
      <c r="I573" t="s">
        <v>7880</v>
      </c>
      <c r="J573">
        <v>1640</v>
      </c>
      <c r="K573">
        <v>1640</v>
      </c>
      <c r="L573">
        <v>1640</v>
      </c>
      <c r="M573">
        <v>1640</v>
      </c>
      <c r="N573">
        <v>0</v>
      </c>
      <c r="O573">
        <v>0</v>
      </c>
      <c r="P573">
        <v>0</v>
      </c>
      <c r="Q573">
        <v>0</v>
      </c>
      <c r="R573">
        <v>232.66</v>
      </c>
      <c r="S573" s="71">
        <f t="shared" si="56"/>
        <v>205.89</v>
      </c>
      <c r="T573">
        <f t="shared" si="57"/>
        <v>26.77</v>
      </c>
      <c r="U573" s="71">
        <f t="shared" si="58"/>
        <v>232.66</v>
      </c>
      <c r="V573">
        <v>0</v>
      </c>
      <c r="W573">
        <v>0</v>
      </c>
      <c r="X573">
        <v>232.66</v>
      </c>
      <c r="Y573" s="25" t="s">
        <v>8738</v>
      </c>
      <c r="Z573" t="str">
        <f t="shared" si="59"/>
        <v>mayor a 200</v>
      </c>
    </row>
    <row r="574" spans="1:26">
      <c r="A574">
        <v>2022</v>
      </c>
      <c r="B574" t="s">
        <v>8500</v>
      </c>
      <c r="C574" t="str">
        <f t="shared" si="61"/>
        <v>Abril</v>
      </c>
      <c r="D574">
        <f t="shared" si="55"/>
        <v>4</v>
      </c>
      <c r="E574" t="s">
        <v>8501</v>
      </c>
      <c r="F574" t="s">
        <v>1</v>
      </c>
      <c r="G574" t="s">
        <v>7879</v>
      </c>
      <c r="H574" t="s">
        <v>7881</v>
      </c>
      <c r="I574" t="s">
        <v>7880</v>
      </c>
      <c r="J574">
        <v>1641</v>
      </c>
      <c r="K574">
        <v>1641</v>
      </c>
      <c r="L574">
        <v>1641</v>
      </c>
      <c r="M574">
        <v>1641</v>
      </c>
      <c r="N574">
        <v>0</v>
      </c>
      <c r="O574">
        <v>0</v>
      </c>
      <c r="P574">
        <v>0</v>
      </c>
      <c r="Q574">
        <v>0</v>
      </c>
      <c r="R574">
        <v>11.52</v>
      </c>
      <c r="S574" s="71">
        <f t="shared" si="56"/>
        <v>10.19</v>
      </c>
      <c r="T574">
        <f t="shared" si="57"/>
        <v>1.32</v>
      </c>
      <c r="U574" s="71">
        <f t="shared" si="58"/>
        <v>11.51</v>
      </c>
      <c r="V574">
        <v>0</v>
      </c>
      <c r="W574">
        <v>0</v>
      </c>
      <c r="X574">
        <v>11.52</v>
      </c>
      <c r="Y574" s="25" t="s">
        <v>8738</v>
      </c>
      <c r="Z574" t="str">
        <f t="shared" si="59"/>
        <v>menor a 200</v>
      </c>
    </row>
    <row r="575" spans="1:26">
      <c r="A575">
        <v>2022</v>
      </c>
      <c r="B575" t="s">
        <v>8500</v>
      </c>
      <c r="C575" t="str">
        <f t="shared" si="61"/>
        <v>Abril</v>
      </c>
      <c r="D575">
        <f t="shared" si="55"/>
        <v>4</v>
      </c>
      <c r="E575" t="s">
        <v>8501</v>
      </c>
      <c r="F575" t="s">
        <v>1</v>
      </c>
      <c r="G575" t="s">
        <v>7879</v>
      </c>
      <c r="H575" t="s">
        <v>7881</v>
      </c>
      <c r="I575" t="s">
        <v>7880</v>
      </c>
      <c r="J575">
        <v>1642</v>
      </c>
      <c r="K575">
        <v>1642</v>
      </c>
      <c r="L575">
        <v>1642</v>
      </c>
      <c r="M575">
        <v>1642</v>
      </c>
      <c r="N575">
        <v>0</v>
      </c>
      <c r="O575">
        <v>0</v>
      </c>
      <c r="P575">
        <v>0</v>
      </c>
      <c r="Q575">
        <v>0</v>
      </c>
      <c r="R575">
        <v>198.25</v>
      </c>
      <c r="S575" s="71">
        <f t="shared" si="56"/>
        <v>175.44</v>
      </c>
      <c r="T575">
        <f t="shared" si="57"/>
        <v>22.81</v>
      </c>
      <c r="U575" s="71">
        <f t="shared" si="58"/>
        <v>198.25</v>
      </c>
      <c r="V575">
        <v>0</v>
      </c>
      <c r="W575">
        <v>0</v>
      </c>
      <c r="X575">
        <v>198.25</v>
      </c>
      <c r="Y575" s="25" t="s">
        <v>8738</v>
      </c>
      <c r="Z575" t="str">
        <f t="shared" si="59"/>
        <v>menor a 200</v>
      </c>
    </row>
    <row r="576" spans="1:26">
      <c r="A576">
        <v>2022</v>
      </c>
      <c r="B576" t="s">
        <v>8563</v>
      </c>
      <c r="C576" t="str">
        <f t="shared" ref="C576:C607" si="62">REPLACE(B576,2,4,"ayo")</f>
        <v>Mayo</v>
      </c>
      <c r="D576">
        <f t="shared" si="55"/>
        <v>5</v>
      </c>
      <c r="E576" t="s">
        <v>8592</v>
      </c>
      <c r="F576" t="s">
        <v>1</v>
      </c>
      <c r="G576" t="s">
        <v>7879</v>
      </c>
      <c r="H576" t="s">
        <v>8352</v>
      </c>
      <c r="I576" t="s">
        <v>8353</v>
      </c>
      <c r="J576">
        <v>149</v>
      </c>
      <c r="K576">
        <v>149</v>
      </c>
      <c r="L576">
        <v>149</v>
      </c>
      <c r="M576">
        <v>149</v>
      </c>
      <c r="N576">
        <v>0</v>
      </c>
      <c r="O576">
        <v>0</v>
      </c>
      <c r="P576">
        <v>0</v>
      </c>
      <c r="Q576">
        <v>0</v>
      </c>
      <c r="R576">
        <v>26.5</v>
      </c>
      <c r="S576" s="71">
        <f t="shared" si="56"/>
        <v>23.45</v>
      </c>
      <c r="T576">
        <f t="shared" si="57"/>
        <v>3.05</v>
      </c>
      <c r="U576" s="71">
        <f t="shared" si="58"/>
        <v>26.5</v>
      </c>
      <c r="V576">
        <v>0</v>
      </c>
      <c r="W576">
        <v>0</v>
      </c>
      <c r="X576">
        <v>26.5</v>
      </c>
      <c r="Y576" s="25" t="s">
        <v>8738</v>
      </c>
      <c r="Z576" t="str">
        <f t="shared" si="59"/>
        <v>menor a 200</v>
      </c>
    </row>
    <row r="577" spans="1:26">
      <c r="A577">
        <v>2022</v>
      </c>
      <c r="B577" t="s">
        <v>8563</v>
      </c>
      <c r="C577" t="str">
        <f t="shared" si="62"/>
        <v>Mayo</v>
      </c>
      <c r="D577">
        <f t="shared" si="55"/>
        <v>5</v>
      </c>
      <c r="E577" t="s">
        <v>8592</v>
      </c>
      <c r="F577" t="s">
        <v>1</v>
      </c>
      <c r="G577" t="s">
        <v>7879</v>
      </c>
      <c r="H577" t="s">
        <v>8352</v>
      </c>
      <c r="I577" t="s">
        <v>8353</v>
      </c>
      <c r="J577">
        <v>148</v>
      </c>
      <c r="K577">
        <v>148</v>
      </c>
      <c r="L577">
        <v>148</v>
      </c>
      <c r="M577">
        <v>148</v>
      </c>
      <c r="N577">
        <v>0</v>
      </c>
      <c r="O577">
        <v>0</v>
      </c>
      <c r="P577">
        <v>0</v>
      </c>
      <c r="Q577">
        <v>0</v>
      </c>
      <c r="R577">
        <v>48.2</v>
      </c>
      <c r="S577" s="71">
        <f t="shared" si="56"/>
        <v>42.65</v>
      </c>
      <c r="T577">
        <f t="shared" si="57"/>
        <v>5.54</v>
      </c>
      <c r="U577" s="71">
        <f t="shared" si="58"/>
        <v>48.19</v>
      </c>
      <c r="V577">
        <v>0</v>
      </c>
      <c r="W577">
        <v>0</v>
      </c>
      <c r="X577">
        <v>48.2</v>
      </c>
      <c r="Y577" s="25" t="s">
        <v>8738</v>
      </c>
      <c r="Z577" t="str">
        <f t="shared" si="59"/>
        <v>menor a 200</v>
      </c>
    </row>
    <row r="578" spans="1:26">
      <c r="A578">
        <v>2022</v>
      </c>
      <c r="B578" t="s">
        <v>8563</v>
      </c>
      <c r="C578" t="str">
        <f t="shared" si="62"/>
        <v>Mayo</v>
      </c>
      <c r="D578">
        <f t="shared" ref="D578:D641" si="63">MONTH(E578)</f>
        <v>5</v>
      </c>
      <c r="E578" t="s">
        <v>8592</v>
      </c>
      <c r="F578" t="s">
        <v>1</v>
      </c>
      <c r="G578" t="s">
        <v>7879</v>
      </c>
      <c r="H578" t="s">
        <v>8352</v>
      </c>
      <c r="I578" t="s">
        <v>8353</v>
      </c>
      <c r="J578">
        <v>147</v>
      </c>
      <c r="K578">
        <v>147</v>
      </c>
      <c r="L578">
        <v>147</v>
      </c>
      <c r="M578">
        <v>147</v>
      </c>
      <c r="N578">
        <v>0</v>
      </c>
      <c r="O578">
        <v>0</v>
      </c>
      <c r="P578">
        <v>0</v>
      </c>
      <c r="Q578">
        <v>0</v>
      </c>
      <c r="R578">
        <v>14.4</v>
      </c>
      <c r="S578" s="71">
        <f t="shared" ref="S578:S641" si="64">ROUND(R578/1.13,2)</f>
        <v>12.74</v>
      </c>
      <c r="T578">
        <f t="shared" ref="T578:T641" si="65">ROUND(S578*0.13,2)</f>
        <v>1.66</v>
      </c>
      <c r="U578" s="71">
        <f t="shared" ref="U578:U641" si="66">ROUND(S578+T578,2)</f>
        <v>14.4</v>
      </c>
      <c r="V578">
        <v>0</v>
      </c>
      <c r="W578">
        <v>0</v>
      </c>
      <c r="X578">
        <v>14.4</v>
      </c>
      <c r="Y578" s="25" t="s">
        <v>8738</v>
      </c>
      <c r="Z578" t="str">
        <f t="shared" ref="Z578:Z641" si="67">IF(U578&lt;=200,"menor a 200","mayor a 200")</f>
        <v>menor a 200</v>
      </c>
    </row>
    <row r="579" spans="1:26">
      <c r="A579">
        <v>2022</v>
      </c>
      <c r="B579" t="s">
        <v>8563</v>
      </c>
      <c r="C579" t="str">
        <f t="shared" si="62"/>
        <v>Mayo</v>
      </c>
      <c r="D579">
        <f t="shared" si="63"/>
        <v>5</v>
      </c>
      <c r="E579" t="s">
        <v>8592</v>
      </c>
      <c r="F579" t="s">
        <v>1</v>
      </c>
      <c r="G579" t="s">
        <v>7879</v>
      </c>
      <c r="H579" t="s">
        <v>8352</v>
      </c>
      <c r="I579" t="s">
        <v>8353</v>
      </c>
      <c r="J579">
        <v>146</v>
      </c>
      <c r="K579">
        <v>146</v>
      </c>
      <c r="L579">
        <v>146</v>
      </c>
      <c r="M579">
        <v>146</v>
      </c>
      <c r="N579">
        <v>0</v>
      </c>
      <c r="O579">
        <v>0</v>
      </c>
      <c r="P579">
        <v>0</v>
      </c>
      <c r="Q579">
        <v>0</v>
      </c>
      <c r="R579">
        <v>53.3</v>
      </c>
      <c r="S579" s="71">
        <f t="shared" si="64"/>
        <v>47.17</v>
      </c>
      <c r="T579">
        <f t="shared" si="65"/>
        <v>6.13</v>
      </c>
      <c r="U579" s="71">
        <f t="shared" si="66"/>
        <v>53.3</v>
      </c>
      <c r="V579">
        <v>0</v>
      </c>
      <c r="W579">
        <v>0</v>
      </c>
      <c r="X579">
        <v>53.3</v>
      </c>
      <c r="Y579" s="25" t="s">
        <v>8738</v>
      </c>
      <c r="Z579" t="str">
        <f t="shared" si="67"/>
        <v>menor a 200</v>
      </c>
    </row>
    <row r="580" spans="1:26">
      <c r="A580">
        <v>2022</v>
      </c>
      <c r="B580" t="s">
        <v>8563</v>
      </c>
      <c r="C580" t="str">
        <f t="shared" si="62"/>
        <v>Mayo</v>
      </c>
      <c r="D580">
        <f t="shared" si="63"/>
        <v>5</v>
      </c>
      <c r="E580" t="s">
        <v>8592</v>
      </c>
      <c r="F580" t="s">
        <v>1</v>
      </c>
      <c r="G580" t="s">
        <v>7879</v>
      </c>
      <c r="H580" t="s">
        <v>8352</v>
      </c>
      <c r="I580" t="s">
        <v>8353</v>
      </c>
      <c r="J580">
        <v>145</v>
      </c>
      <c r="K580">
        <v>145</v>
      </c>
      <c r="L580">
        <v>145</v>
      </c>
      <c r="M580">
        <v>145</v>
      </c>
      <c r="N580">
        <v>0</v>
      </c>
      <c r="O580">
        <v>0</v>
      </c>
      <c r="P580">
        <v>0</v>
      </c>
      <c r="Q580">
        <v>0</v>
      </c>
      <c r="R580">
        <v>14.55</v>
      </c>
      <c r="S580" s="71">
        <f t="shared" si="64"/>
        <v>12.88</v>
      </c>
      <c r="T580">
        <f t="shared" si="65"/>
        <v>1.67</v>
      </c>
      <c r="U580" s="71">
        <f t="shared" si="66"/>
        <v>14.55</v>
      </c>
      <c r="V580">
        <v>0</v>
      </c>
      <c r="W580">
        <v>0</v>
      </c>
      <c r="X580">
        <v>14.55</v>
      </c>
      <c r="Y580" s="25" t="s">
        <v>8738</v>
      </c>
      <c r="Z580" t="str">
        <f t="shared" si="67"/>
        <v>menor a 200</v>
      </c>
    </row>
    <row r="581" spans="1:26">
      <c r="A581">
        <v>2022</v>
      </c>
      <c r="B581" t="s">
        <v>8563</v>
      </c>
      <c r="C581" t="str">
        <f t="shared" si="62"/>
        <v>Mayo</v>
      </c>
      <c r="D581">
        <f t="shared" si="63"/>
        <v>5</v>
      </c>
      <c r="E581" t="s">
        <v>8592</v>
      </c>
      <c r="F581" t="s">
        <v>1</v>
      </c>
      <c r="G581" t="s">
        <v>7879</v>
      </c>
      <c r="H581" t="s">
        <v>8352</v>
      </c>
      <c r="I581" t="s">
        <v>8353</v>
      </c>
      <c r="J581">
        <v>144</v>
      </c>
      <c r="K581">
        <v>144</v>
      </c>
      <c r="L581">
        <v>144</v>
      </c>
      <c r="M581">
        <v>144</v>
      </c>
      <c r="N581">
        <v>0</v>
      </c>
      <c r="O581">
        <v>0</v>
      </c>
      <c r="P581">
        <v>0</v>
      </c>
      <c r="Q581">
        <v>0</v>
      </c>
      <c r="R581">
        <v>36.205000000000005</v>
      </c>
      <c r="S581" s="71">
        <f t="shared" si="64"/>
        <v>32.04</v>
      </c>
      <c r="T581">
        <f t="shared" si="65"/>
        <v>4.17</v>
      </c>
      <c r="U581" s="71">
        <f t="shared" si="66"/>
        <v>36.21</v>
      </c>
      <c r="V581">
        <v>0</v>
      </c>
      <c r="W581">
        <v>0</v>
      </c>
      <c r="X581">
        <v>36.205000000000005</v>
      </c>
      <c r="Y581" s="25" t="s">
        <v>8738</v>
      </c>
      <c r="Z581" t="str">
        <f t="shared" si="67"/>
        <v>menor a 200</v>
      </c>
    </row>
    <row r="582" spans="1:26">
      <c r="A582">
        <v>2022</v>
      </c>
      <c r="B582" t="s">
        <v>8563</v>
      </c>
      <c r="C582" t="str">
        <f t="shared" si="62"/>
        <v>Mayo</v>
      </c>
      <c r="D582">
        <f t="shared" si="63"/>
        <v>5</v>
      </c>
      <c r="E582" t="s">
        <v>8592</v>
      </c>
      <c r="F582" t="s">
        <v>1</v>
      </c>
      <c r="G582" t="s">
        <v>7879</v>
      </c>
      <c r="H582" t="s">
        <v>8352</v>
      </c>
      <c r="I582" t="s">
        <v>8353</v>
      </c>
      <c r="J582">
        <v>143</v>
      </c>
      <c r="K582">
        <v>143</v>
      </c>
      <c r="L582">
        <v>143</v>
      </c>
      <c r="M582">
        <v>143</v>
      </c>
      <c r="N582">
        <v>0</v>
      </c>
      <c r="O582">
        <v>0</v>
      </c>
      <c r="P582">
        <v>0</v>
      </c>
      <c r="Q582">
        <v>0</v>
      </c>
      <c r="R582">
        <v>3.5</v>
      </c>
      <c r="S582" s="71">
        <f t="shared" si="64"/>
        <v>3.1</v>
      </c>
      <c r="T582">
        <f t="shared" si="65"/>
        <v>0.4</v>
      </c>
      <c r="U582" s="71">
        <f t="shared" si="66"/>
        <v>3.5</v>
      </c>
      <c r="V582">
        <v>0</v>
      </c>
      <c r="W582">
        <v>0</v>
      </c>
      <c r="X582">
        <v>3.5</v>
      </c>
      <c r="Y582" s="25" t="s">
        <v>8738</v>
      </c>
      <c r="Z582" t="str">
        <f t="shared" si="67"/>
        <v>menor a 200</v>
      </c>
    </row>
    <row r="583" spans="1:26">
      <c r="A583">
        <v>2022</v>
      </c>
      <c r="B583" t="s">
        <v>8563</v>
      </c>
      <c r="C583" t="str">
        <f t="shared" si="62"/>
        <v>Mayo</v>
      </c>
      <c r="D583">
        <f t="shared" si="63"/>
        <v>5</v>
      </c>
      <c r="E583" t="s">
        <v>8592</v>
      </c>
      <c r="F583" t="s">
        <v>1</v>
      </c>
      <c r="G583" t="s">
        <v>7879</v>
      </c>
      <c r="H583" t="s">
        <v>8352</v>
      </c>
      <c r="I583" t="s">
        <v>8353</v>
      </c>
      <c r="J583">
        <v>142</v>
      </c>
      <c r="K583">
        <v>142</v>
      </c>
      <c r="L583">
        <v>142</v>
      </c>
      <c r="M583">
        <v>142</v>
      </c>
      <c r="N583">
        <v>0</v>
      </c>
      <c r="O583">
        <v>0</v>
      </c>
      <c r="P583">
        <v>0</v>
      </c>
      <c r="Q583">
        <v>0</v>
      </c>
      <c r="R583">
        <v>46.62</v>
      </c>
      <c r="S583" s="71">
        <f t="shared" si="64"/>
        <v>41.26</v>
      </c>
      <c r="T583">
        <f t="shared" si="65"/>
        <v>5.36</v>
      </c>
      <c r="U583" s="71">
        <f t="shared" si="66"/>
        <v>46.62</v>
      </c>
      <c r="V583">
        <v>0</v>
      </c>
      <c r="W583">
        <v>0</v>
      </c>
      <c r="X583">
        <v>46.62</v>
      </c>
      <c r="Y583" s="25" t="s">
        <v>8738</v>
      </c>
      <c r="Z583" t="str">
        <f t="shared" si="67"/>
        <v>menor a 200</v>
      </c>
    </row>
    <row r="584" spans="1:26">
      <c r="A584">
        <v>2022</v>
      </c>
      <c r="B584" t="s">
        <v>8563</v>
      </c>
      <c r="C584" t="str">
        <f t="shared" si="62"/>
        <v>Mayo</v>
      </c>
      <c r="D584">
        <f t="shared" si="63"/>
        <v>5</v>
      </c>
      <c r="E584" t="s">
        <v>8592</v>
      </c>
      <c r="F584" t="s">
        <v>1</v>
      </c>
      <c r="G584" t="s">
        <v>7879</v>
      </c>
      <c r="H584" t="s">
        <v>8352</v>
      </c>
      <c r="I584" t="s">
        <v>8353</v>
      </c>
      <c r="J584">
        <v>141</v>
      </c>
      <c r="K584">
        <v>141</v>
      </c>
      <c r="L584">
        <v>141</v>
      </c>
      <c r="M584">
        <v>141</v>
      </c>
      <c r="N584">
        <v>0</v>
      </c>
      <c r="O584">
        <v>0</v>
      </c>
      <c r="P584">
        <v>0</v>
      </c>
      <c r="Q584">
        <v>0</v>
      </c>
      <c r="R584">
        <v>18.649999999999999</v>
      </c>
      <c r="S584" s="71">
        <f t="shared" si="64"/>
        <v>16.5</v>
      </c>
      <c r="T584">
        <f t="shared" si="65"/>
        <v>2.15</v>
      </c>
      <c r="U584" s="71">
        <f t="shared" si="66"/>
        <v>18.649999999999999</v>
      </c>
      <c r="V584">
        <v>0</v>
      </c>
      <c r="W584">
        <v>0</v>
      </c>
      <c r="X584">
        <v>18.649999999999999</v>
      </c>
      <c r="Y584" s="25" t="s">
        <v>8738</v>
      </c>
      <c r="Z584" t="str">
        <f t="shared" si="67"/>
        <v>menor a 200</v>
      </c>
    </row>
    <row r="585" spans="1:26">
      <c r="A585">
        <v>2022</v>
      </c>
      <c r="B585" t="s">
        <v>8563</v>
      </c>
      <c r="C585" t="str">
        <f t="shared" si="62"/>
        <v>Mayo</v>
      </c>
      <c r="D585">
        <f t="shared" si="63"/>
        <v>5</v>
      </c>
      <c r="E585" t="s">
        <v>8592</v>
      </c>
      <c r="F585" t="s">
        <v>1</v>
      </c>
      <c r="G585" t="s">
        <v>7879</v>
      </c>
      <c r="H585" t="s">
        <v>8352</v>
      </c>
      <c r="I585" t="s">
        <v>8353</v>
      </c>
      <c r="J585">
        <v>140</v>
      </c>
      <c r="K585">
        <v>140</v>
      </c>
      <c r="L585">
        <v>140</v>
      </c>
      <c r="M585">
        <v>140</v>
      </c>
      <c r="N585">
        <v>0</v>
      </c>
      <c r="O585">
        <v>0</v>
      </c>
      <c r="P585">
        <v>0</v>
      </c>
      <c r="Q585">
        <v>0</v>
      </c>
      <c r="R585">
        <v>34.19</v>
      </c>
      <c r="S585" s="71">
        <f t="shared" si="64"/>
        <v>30.26</v>
      </c>
      <c r="T585">
        <f t="shared" si="65"/>
        <v>3.93</v>
      </c>
      <c r="U585" s="71">
        <f t="shared" si="66"/>
        <v>34.19</v>
      </c>
      <c r="V585">
        <v>0</v>
      </c>
      <c r="W585">
        <v>0</v>
      </c>
      <c r="X585">
        <v>34.19</v>
      </c>
      <c r="Y585" s="25" t="s">
        <v>8738</v>
      </c>
      <c r="Z585" t="str">
        <f t="shared" si="67"/>
        <v>menor a 200</v>
      </c>
    </row>
    <row r="586" spans="1:26">
      <c r="A586">
        <v>2022</v>
      </c>
      <c r="B586" t="s">
        <v>8563</v>
      </c>
      <c r="C586" t="str">
        <f t="shared" si="62"/>
        <v>Mayo</v>
      </c>
      <c r="D586">
        <f t="shared" si="63"/>
        <v>5</v>
      </c>
      <c r="E586" t="s">
        <v>8592</v>
      </c>
      <c r="F586" t="s">
        <v>1</v>
      </c>
      <c r="G586" t="s">
        <v>7879</v>
      </c>
      <c r="H586" t="s">
        <v>8352</v>
      </c>
      <c r="I586" t="s">
        <v>8353</v>
      </c>
      <c r="J586">
        <v>139</v>
      </c>
      <c r="K586">
        <v>139</v>
      </c>
      <c r="L586">
        <v>139</v>
      </c>
      <c r="M586">
        <v>139</v>
      </c>
      <c r="N586">
        <v>0</v>
      </c>
      <c r="O586">
        <v>0</v>
      </c>
      <c r="P586">
        <v>0</v>
      </c>
      <c r="Q586">
        <v>0</v>
      </c>
      <c r="R586">
        <v>32.74</v>
      </c>
      <c r="S586" s="71">
        <f t="shared" si="64"/>
        <v>28.97</v>
      </c>
      <c r="T586">
        <f t="shared" si="65"/>
        <v>3.77</v>
      </c>
      <c r="U586" s="71">
        <f t="shared" si="66"/>
        <v>32.74</v>
      </c>
      <c r="V586">
        <v>0</v>
      </c>
      <c r="W586">
        <v>0</v>
      </c>
      <c r="X586">
        <v>32.74</v>
      </c>
      <c r="Y586" s="25" t="s">
        <v>8738</v>
      </c>
      <c r="Z586" t="str">
        <f t="shared" si="67"/>
        <v>menor a 200</v>
      </c>
    </row>
    <row r="587" spans="1:26">
      <c r="A587">
        <v>2022</v>
      </c>
      <c r="B587" t="s">
        <v>8563</v>
      </c>
      <c r="C587" t="str">
        <f t="shared" si="62"/>
        <v>Mayo</v>
      </c>
      <c r="D587">
        <f t="shared" si="63"/>
        <v>5</v>
      </c>
      <c r="E587" t="s">
        <v>8592</v>
      </c>
      <c r="F587" t="s">
        <v>1</v>
      </c>
      <c r="G587" t="s">
        <v>7879</v>
      </c>
      <c r="H587" t="s">
        <v>8352</v>
      </c>
      <c r="I587" t="s">
        <v>8353</v>
      </c>
      <c r="J587">
        <v>138</v>
      </c>
      <c r="K587">
        <v>138</v>
      </c>
      <c r="L587">
        <v>138</v>
      </c>
      <c r="M587">
        <v>138</v>
      </c>
      <c r="N587">
        <v>0</v>
      </c>
      <c r="O587">
        <v>0</v>
      </c>
      <c r="P587">
        <v>0</v>
      </c>
      <c r="Q587">
        <v>0</v>
      </c>
      <c r="R587">
        <v>62.6</v>
      </c>
      <c r="S587" s="71">
        <f t="shared" si="64"/>
        <v>55.4</v>
      </c>
      <c r="T587">
        <f t="shared" si="65"/>
        <v>7.2</v>
      </c>
      <c r="U587" s="71">
        <f t="shared" si="66"/>
        <v>62.6</v>
      </c>
      <c r="V587">
        <v>0</v>
      </c>
      <c r="W587">
        <v>0</v>
      </c>
      <c r="X587">
        <v>62.6</v>
      </c>
      <c r="Y587" s="25" t="s">
        <v>8738</v>
      </c>
      <c r="Z587" t="str">
        <f t="shared" si="67"/>
        <v>menor a 200</v>
      </c>
    </row>
    <row r="588" spans="1:26">
      <c r="A588">
        <v>2022</v>
      </c>
      <c r="B588" t="s">
        <v>8563</v>
      </c>
      <c r="C588" t="str">
        <f t="shared" si="62"/>
        <v>Mayo</v>
      </c>
      <c r="D588">
        <f t="shared" si="63"/>
        <v>5</v>
      </c>
      <c r="E588" t="s">
        <v>8592</v>
      </c>
      <c r="F588" t="s">
        <v>1</v>
      </c>
      <c r="G588" t="s">
        <v>7879</v>
      </c>
      <c r="H588" t="s">
        <v>8352</v>
      </c>
      <c r="I588" t="s">
        <v>8353</v>
      </c>
      <c r="J588">
        <v>137</v>
      </c>
      <c r="K588">
        <v>137</v>
      </c>
      <c r="L588">
        <v>137</v>
      </c>
      <c r="M588">
        <v>137</v>
      </c>
      <c r="N588">
        <v>0</v>
      </c>
      <c r="O588">
        <v>0</v>
      </c>
      <c r="P588">
        <v>0</v>
      </c>
      <c r="Q588">
        <v>0</v>
      </c>
      <c r="R588">
        <v>54.35</v>
      </c>
      <c r="S588" s="71">
        <f t="shared" si="64"/>
        <v>48.1</v>
      </c>
      <c r="T588">
        <f t="shared" si="65"/>
        <v>6.25</v>
      </c>
      <c r="U588" s="71">
        <f t="shared" si="66"/>
        <v>54.35</v>
      </c>
      <c r="V588">
        <v>0</v>
      </c>
      <c r="W588">
        <v>0</v>
      </c>
      <c r="X588">
        <v>54.35</v>
      </c>
      <c r="Y588" s="25" t="s">
        <v>8738</v>
      </c>
      <c r="Z588" t="str">
        <f t="shared" si="67"/>
        <v>menor a 200</v>
      </c>
    </row>
    <row r="589" spans="1:26">
      <c r="A589">
        <v>2022</v>
      </c>
      <c r="B589" t="s">
        <v>8563</v>
      </c>
      <c r="C589" t="str">
        <f t="shared" si="62"/>
        <v>Mayo</v>
      </c>
      <c r="D589">
        <f t="shared" si="63"/>
        <v>5</v>
      </c>
      <c r="E589" t="s">
        <v>8592</v>
      </c>
      <c r="F589" t="s">
        <v>1</v>
      </c>
      <c r="G589" t="s">
        <v>7879</v>
      </c>
      <c r="H589" t="s">
        <v>8352</v>
      </c>
      <c r="I589" t="s">
        <v>8353</v>
      </c>
      <c r="J589">
        <v>136</v>
      </c>
      <c r="K589">
        <v>136</v>
      </c>
      <c r="L589">
        <v>136</v>
      </c>
      <c r="M589">
        <v>136</v>
      </c>
      <c r="N589">
        <v>0</v>
      </c>
      <c r="O589">
        <v>0</v>
      </c>
      <c r="P589">
        <v>0</v>
      </c>
      <c r="Q589">
        <v>0</v>
      </c>
      <c r="R589">
        <v>10.15</v>
      </c>
      <c r="S589" s="71">
        <f t="shared" si="64"/>
        <v>8.98</v>
      </c>
      <c r="T589">
        <f t="shared" si="65"/>
        <v>1.17</v>
      </c>
      <c r="U589" s="71">
        <f t="shared" si="66"/>
        <v>10.15</v>
      </c>
      <c r="V589">
        <v>0</v>
      </c>
      <c r="W589">
        <v>0</v>
      </c>
      <c r="X589">
        <v>10.15</v>
      </c>
      <c r="Y589" s="25" t="s">
        <v>8738</v>
      </c>
      <c r="Z589" t="str">
        <f t="shared" si="67"/>
        <v>menor a 200</v>
      </c>
    </row>
    <row r="590" spans="1:26">
      <c r="A590">
        <v>2022</v>
      </c>
      <c r="B590" t="s">
        <v>8563</v>
      </c>
      <c r="C590" t="str">
        <f t="shared" si="62"/>
        <v>Mayo</v>
      </c>
      <c r="D590">
        <f t="shared" si="63"/>
        <v>5</v>
      </c>
      <c r="E590" t="s">
        <v>8592</v>
      </c>
      <c r="F590" t="s">
        <v>1</v>
      </c>
      <c r="G590" t="s">
        <v>7879</v>
      </c>
      <c r="H590" t="s">
        <v>8352</v>
      </c>
      <c r="I590" t="s">
        <v>8353</v>
      </c>
      <c r="J590">
        <v>135</v>
      </c>
      <c r="K590">
        <v>135</v>
      </c>
      <c r="L590">
        <v>135</v>
      </c>
      <c r="M590">
        <v>135</v>
      </c>
      <c r="N590">
        <v>0</v>
      </c>
      <c r="O590">
        <v>0</v>
      </c>
      <c r="P590">
        <v>0</v>
      </c>
      <c r="Q590">
        <v>0</v>
      </c>
      <c r="R590">
        <v>47.68</v>
      </c>
      <c r="S590" s="71">
        <f t="shared" si="64"/>
        <v>42.19</v>
      </c>
      <c r="T590">
        <f t="shared" si="65"/>
        <v>5.48</v>
      </c>
      <c r="U590" s="71">
        <f t="shared" si="66"/>
        <v>47.67</v>
      </c>
      <c r="V590">
        <v>0</v>
      </c>
      <c r="W590">
        <v>0</v>
      </c>
      <c r="X590">
        <v>47.68</v>
      </c>
      <c r="Y590" s="25" t="s">
        <v>8738</v>
      </c>
      <c r="Z590" t="str">
        <f t="shared" si="67"/>
        <v>menor a 200</v>
      </c>
    </row>
    <row r="591" spans="1:26">
      <c r="A591">
        <v>2022</v>
      </c>
      <c r="B591" t="s">
        <v>8563</v>
      </c>
      <c r="C591" t="str">
        <f t="shared" si="62"/>
        <v>Mayo</v>
      </c>
      <c r="D591">
        <f t="shared" si="63"/>
        <v>5</v>
      </c>
      <c r="E591" t="s">
        <v>8592</v>
      </c>
      <c r="F591" t="s">
        <v>1</v>
      </c>
      <c r="G591" t="s">
        <v>7879</v>
      </c>
      <c r="H591" t="s">
        <v>8352</v>
      </c>
      <c r="I591" t="s">
        <v>8353</v>
      </c>
      <c r="J591">
        <v>134</v>
      </c>
      <c r="K591">
        <v>134</v>
      </c>
      <c r="L591">
        <v>134</v>
      </c>
      <c r="M591">
        <v>134</v>
      </c>
      <c r="N591">
        <v>0</v>
      </c>
      <c r="O591">
        <v>0</v>
      </c>
      <c r="P591">
        <v>0</v>
      </c>
      <c r="Q591">
        <v>0</v>
      </c>
      <c r="R591">
        <v>21.2</v>
      </c>
      <c r="S591" s="71">
        <f t="shared" si="64"/>
        <v>18.760000000000002</v>
      </c>
      <c r="T591">
        <f t="shared" si="65"/>
        <v>2.44</v>
      </c>
      <c r="U591" s="71">
        <f t="shared" si="66"/>
        <v>21.2</v>
      </c>
      <c r="V591">
        <v>0</v>
      </c>
      <c r="W591">
        <v>0</v>
      </c>
      <c r="X591">
        <v>21.2</v>
      </c>
      <c r="Y591" s="25" t="s">
        <v>8738</v>
      </c>
      <c r="Z591" t="str">
        <f t="shared" si="67"/>
        <v>menor a 200</v>
      </c>
    </row>
    <row r="592" spans="1:26">
      <c r="A592">
        <v>2022</v>
      </c>
      <c r="B592" t="s">
        <v>8563</v>
      </c>
      <c r="C592" t="str">
        <f t="shared" si="62"/>
        <v>Mayo</v>
      </c>
      <c r="D592">
        <f t="shared" si="63"/>
        <v>5</v>
      </c>
      <c r="E592" t="s">
        <v>8592</v>
      </c>
      <c r="F592" t="s">
        <v>1</v>
      </c>
      <c r="G592" t="s">
        <v>7879</v>
      </c>
      <c r="H592" t="s">
        <v>8352</v>
      </c>
      <c r="I592" t="s">
        <v>8353</v>
      </c>
      <c r="J592">
        <v>133</v>
      </c>
      <c r="K592">
        <v>133</v>
      </c>
      <c r="L592">
        <v>133</v>
      </c>
      <c r="M592">
        <v>133</v>
      </c>
      <c r="N592">
        <v>0</v>
      </c>
      <c r="O592">
        <v>0</v>
      </c>
      <c r="P592">
        <v>0</v>
      </c>
      <c r="Q592">
        <v>0</v>
      </c>
      <c r="R592">
        <v>57.45</v>
      </c>
      <c r="S592" s="71">
        <f t="shared" si="64"/>
        <v>50.84</v>
      </c>
      <c r="T592">
        <f t="shared" si="65"/>
        <v>6.61</v>
      </c>
      <c r="U592" s="71">
        <f t="shared" si="66"/>
        <v>57.45</v>
      </c>
      <c r="V592">
        <v>0</v>
      </c>
      <c r="W592">
        <v>0</v>
      </c>
      <c r="X592">
        <v>57.45</v>
      </c>
      <c r="Y592" s="25" t="s">
        <v>8738</v>
      </c>
      <c r="Z592" t="str">
        <f t="shared" si="67"/>
        <v>menor a 200</v>
      </c>
    </row>
    <row r="593" spans="1:26">
      <c r="A593">
        <v>2022</v>
      </c>
      <c r="B593" t="s">
        <v>8563</v>
      </c>
      <c r="C593" t="str">
        <f t="shared" si="62"/>
        <v>Mayo</v>
      </c>
      <c r="D593">
        <f t="shared" si="63"/>
        <v>5</v>
      </c>
      <c r="E593" t="s">
        <v>8592</v>
      </c>
      <c r="F593" t="s">
        <v>1</v>
      </c>
      <c r="G593" t="s">
        <v>7879</v>
      </c>
      <c r="H593" t="s">
        <v>8352</v>
      </c>
      <c r="I593" t="s">
        <v>8353</v>
      </c>
      <c r="J593">
        <v>132</v>
      </c>
      <c r="K593">
        <v>132</v>
      </c>
      <c r="L593">
        <v>132</v>
      </c>
      <c r="M593">
        <v>132</v>
      </c>
      <c r="N593">
        <v>0</v>
      </c>
      <c r="O593">
        <v>0</v>
      </c>
      <c r="P593">
        <v>0</v>
      </c>
      <c r="Q593">
        <v>0</v>
      </c>
      <c r="R593">
        <v>72.45</v>
      </c>
      <c r="S593" s="71">
        <f t="shared" si="64"/>
        <v>64.12</v>
      </c>
      <c r="T593">
        <f t="shared" si="65"/>
        <v>8.34</v>
      </c>
      <c r="U593" s="71">
        <f t="shared" si="66"/>
        <v>72.459999999999994</v>
      </c>
      <c r="V593">
        <v>0</v>
      </c>
      <c r="W593">
        <v>0</v>
      </c>
      <c r="X593">
        <v>72.45</v>
      </c>
      <c r="Y593" s="25" t="s">
        <v>8738</v>
      </c>
      <c r="Z593" t="str">
        <f t="shared" si="67"/>
        <v>menor a 200</v>
      </c>
    </row>
    <row r="594" spans="1:26">
      <c r="A594">
        <v>2022</v>
      </c>
      <c r="B594" t="s">
        <v>8563</v>
      </c>
      <c r="C594" t="str">
        <f t="shared" si="62"/>
        <v>Mayo</v>
      </c>
      <c r="D594">
        <f t="shared" si="63"/>
        <v>5</v>
      </c>
      <c r="E594" t="s">
        <v>8592</v>
      </c>
      <c r="F594" t="s">
        <v>1</v>
      </c>
      <c r="G594" t="s">
        <v>7879</v>
      </c>
      <c r="H594" t="s">
        <v>8352</v>
      </c>
      <c r="I594" t="s">
        <v>8353</v>
      </c>
      <c r="J594">
        <v>131</v>
      </c>
      <c r="K594">
        <v>131</v>
      </c>
      <c r="L594">
        <v>131</v>
      </c>
      <c r="M594">
        <v>131</v>
      </c>
      <c r="N594">
        <v>0</v>
      </c>
      <c r="O594">
        <v>0</v>
      </c>
      <c r="P594">
        <v>0</v>
      </c>
      <c r="Q594">
        <v>0</v>
      </c>
      <c r="R594">
        <v>27.67</v>
      </c>
      <c r="S594" s="71">
        <f t="shared" si="64"/>
        <v>24.49</v>
      </c>
      <c r="T594">
        <f t="shared" si="65"/>
        <v>3.18</v>
      </c>
      <c r="U594" s="71">
        <f t="shared" si="66"/>
        <v>27.67</v>
      </c>
      <c r="V594">
        <v>0</v>
      </c>
      <c r="W594">
        <v>0</v>
      </c>
      <c r="X594">
        <v>27.67</v>
      </c>
      <c r="Y594" s="25" t="s">
        <v>8738</v>
      </c>
      <c r="Z594" t="str">
        <f t="shared" si="67"/>
        <v>menor a 200</v>
      </c>
    </row>
    <row r="595" spans="1:26">
      <c r="A595">
        <v>2022</v>
      </c>
      <c r="B595" t="s">
        <v>8563</v>
      </c>
      <c r="C595" t="str">
        <f t="shared" si="62"/>
        <v>Mayo</v>
      </c>
      <c r="D595">
        <f t="shared" si="63"/>
        <v>5</v>
      </c>
      <c r="E595" t="s">
        <v>8592</v>
      </c>
      <c r="F595" t="s">
        <v>1</v>
      </c>
      <c r="G595" t="s">
        <v>7879</v>
      </c>
      <c r="H595" t="s">
        <v>8352</v>
      </c>
      <c r="I595" t="s">
        <v>8353</v>
      </c>
      <c r="J595">
        <v>129</v>
      </c>
      <c r="K595">
        <v>129</v>
      </c>
      <c r="L595">
        <v>129</v>
      </c>
      <c r="M595">
        <v>129</v>
      </c>
      <c r="N595">
        <v>0</v>
      </c>
      <c r="O595">
        <v>0</v>
      </c>
      <c r="P595">
        <v>0</v>
      </c>
      <c r="Q595">
        <v>0</v>
      </c>
      <c r="R595">
        <v>23.8</v>
      </c>
      <c r="S595" s="71">
        <f t="shared" si="64"/>
        <v>21.06</v>
      </c>
      <c r="T595">
        <f t="shared" si="65"/>
        <v>2.74</v>
      </c>
      <c r="U595" s="71">
        <f t="shared" si="66"/>
        <v>23.8</v>
      </c>
      <c r="V595">
        <v>0</v>
      </c>
      <c r="W595">
        <v>0</v>
      </c>
      <c r="X595">
        <v>23.8</v>
      </c>
      <c r="Y595" s="25" t="s">
        <v>8738</v>
      </c>
      <c r="Z595" t="str">
        <f t="shared" si="67"/>
        <v>menor a 200</v>
      </c>
    </row>
    <row r="596" spans="1:26">
      <c r="A596">
        <v>2022</v>
      </c>
      <c r="B596" t="s">
        <v>8563</v>
      </c>
      <c r="C596" t="str">
        <f t="shared" si="62"/>
        <v>Mayo</v>
      </c>
      <c r="D596">
        <f t="shared" si="63"/>
        <v>5</v>
      </c>
      <c r="E596" t="s">
        <v>8592</v>
      </c>
      <c r="F596" t="s">
        <v>1</v>
      </c>
      <c r="G596" t="s">
        <v>7879</v>
      </c>
      <c r="H596" t="s">
        <v>8352</v>
      </c>
      <c r="I596" t="s">
        <v>8353</v>
      </c>
      <c r="J596">
        <v>128</v>
      </c>
      <c r="K596">
        <v>128</v>
      </c>
      <c r="L596">
        <v>128</v>
      </c>
      <c r="M596">
        <v>128</v>
      </c>
      <c r="N596">
        <v>0</v>
      </c>
      <c r="O596">
        <v>0</v>
      </c>
      <c r="P596">
        <v>0</v>
      </c>
      <c r="Q596">
        <v>0</v>
      </c>
      <c r="R596">
        <v>31.3</v>
      </c>
      <c r="S596" s="71">
        <f t="shared" si="64"/>
        <v>27.7</v>
      </c>
      <c r="T596">
        <f t="shared" si="65"/>
        <v>3.6</v>
      </c>
      <c r="U596" s="71">
        <f t="shared" si="66"/>
        <v>31.3</v>
      </c>
      <c r="V596">
        <v>0</v>
      </c>
      <c r="W596">
        <v>0</v>
      </c>
      <c r="X596">
        <v>31.3</v>
      </c>
      <c r="Y596" s="25" t="s">
        <v>8738</v>
      </c>
      <c r="Z596" t="str">
        <f t="shared" si="67"/>
        <v>menor a 200</v>
      </c>
    </row>
    <row r="597" spans="1:26">
      <c r="A597">
        <v>2022</v>
      </c>
      <c r="B597" t="s">
        <v>8563</v>
      </c>
      <c r="C597" t="str">
        <f t="shared" si="62"/>
        <v>Mayo</v>
      </c>
      <c r="D597">
        <f t="shared" si="63"/>
        <v>5</v>
      </c>
      <c r="E597" t="s">
        <v>8592</v>
      </c>
      <c r="F597" t="s">
        <v>1</v>
      </c>
      <c r="G597" t="s">
        <v>7879</v>
      </c>
      <c r="H597" t="s">
        <v>8352</v>
      </c>
      <c r="I597" t="s">
        <v>8353</v>
      </c>
      <c r="J597">
        <v>127</v>
      </c>
      <c r="K597">
        <v>127</v>
      </c>
      <c r="L597">
        <v>127</v>
      </c>
      <c r="M597">
        <v>127</v>
      </c>
      <c r="N597">
        <v>0</v>
      </c>
      <c r="O597">
        <v>0</v>
      </c>
      <c r="P597">
        <v>0</v>
      </c>
      <c r="Q597">
        <v>0</v>
      </c>
      <c r="R597">
        <v>34.51</v>
      </c>
      <c r="S597" s="71">
        <f t="shared" si="64"/>
        <v>30.54</v>
      </c>
      <c r="T597">
        <f t="shared" si="65"/>
        <v>3.97</v>
      </c>
      <c r="U597" s="71">
        <f t="shared" si="66"/>
        <v>34.51</v>
      </c>
      <c r="V597">
        <v>0</v>
      </c>
      <c r="W597">
        <v>0</v>
      </c>
      <c r="X597">
        <v>34.51</v>
      </c>
      <c r="Y597" s="25" t="s">
        <v>8738</v>
      </c>
      <c r="Z597" t="str">
        <f t="shared" si="67"/>
        <v>menor a 200</v>
      </c>
    </row>
    <row r="598" spans="1:26">
      <c r="A598">
        <v>2022</v>
      </c>
      <c r="B598" t="s">
        <v>8563</v>
      </c>
      <c r="C598" t="str">
        <f t="shared" si="62"/>
        <v>Mayo</v>
      </c>
      <c r="D598">
        <f t="shared" si="63"/>
        <v>5</v>
      </c>
      <c r="E598" t="s">
        <v>8592</v>
      </c>
      <c r="F598" t="s">
        <v>1</v>
      </c>
      <c r="G598" t="s">
        <v>7879</v>
      </c>
      <c r="H598" t="s">
        <v>8352</v>
      </c>
      <c r="I598" t="s">
        <v>8353</v>
      </c>
      <c r="J598">
        <v>126</v>
      </c>
      <c r="K598">
        <v>126</v>
      </c>
      <c r="L598">
        <v>126</v>
      </c>
      <c r="M598">
        <v>126</v>
      </c>
      <c r="N598">
        <v>0</v>
      </c>
      <c r="O598">
        <v>0</v>
      </c>
      <c r="P598">
        <v>0</v>
      </c>
      <c r="Q598">
        <v>0</v>
      </c>
      <c r="R598">
        <v>29.87</v>
      </c>
      <c r="S598" s="71">
        <f t="shared" si="64"/>
        <v>26.43</v>
      </c>
      <c r="T598">
        <f t="shared" si="65"/>
        <v>3.44</v>
      </c>
      <c r="U598" s="71">
        <f t="shared" si="66"/>
        <v>29.87</v>
      </c>
      <c r="V598">
        <v>0</v>
      </c>
      <c r="W598">
        <v>0</v>
      </c>
      <c r="X598">
        <v>29.87</v>
      </c>
      <c r="Y598" s="25" t="s">
        <v>8738</v>
      </c>
      <c r="Z598" t="str">
        <f t="shared" si="67"/>
        <v>menor a 200</v>
      </c>
    </row>
    <row r="599" spans="1:26">
      <c r="A599">
        <v>2022</v>
      </c>
      <c r="B599" t="s">
        <v>8563</v>
      </c>
      <c r="C599" t="str">
        <f t="shared" si="62"/>
        <v>Mayo</v>
      </c>
      <c r="D599">
        <f t="shared" si="63"/>
        <v>5</v>
      </c>
      <c r="E599" t="s">
        <v>8592</v>
      </c>
      <c r="F599" t="s">
        <v>1</v>
      </c>
      <c r="G599" t="s">
        <v>7879</v>
      </c>
      <c r="H599" t="s">
        <v>8352</v>
      </c>
      <c r="I599" t="s">
        <v>8353</v>
      </c>
      <c r="J599">
        <v>125</v>
      </c>
      <c r="K599">
        <v>125</v>
      </c>
      <c r="L599">
        <v>125</v>
      </c>
      <c r="M599">
        <v>125</v>
      </c>
      <c r="N599">
        <v>0</v>
      </c>
      <c r="O599">
        <v>0</v>
      </c>
      <c r="P599">
        <v>0</v>
      </c>
      <c r="Q599">
        <v>0</v>
      </c>
      <c r="R599">
        <v>7.15</v>
      </c>
      <c r="S599" s="71">
        <f t="shared" si="64"/>
        <v>6.33</v>
      </c>
      <c r="T599">
        <f t="shared" si="65"/>
        <v>0.82</v>
      </c>
      <c r="U599" s="71">
        <f t="shared" si="66"/>
        <v>7.15</v>
      </c>
      <c r="V599">
        <v>0</v>
      </c>
      <c r="W599">
        <v>0</v>
      </c>
      <c r="X599">
        <v>7.15</v>
      </c>
      <c r="Y599" s="25" t="s">
        <v>8738</v>
      </c>
      <c r="Z599" t="str">
        <f t="shared" si="67"/>
        <v>menor a 200</v>
      </c>
    </row>
    <row r="600" spans="1:26">
      <c r="A600">
        <v>2022</v>
      </c>
      <c r="B600" t="s">
        <v>8563</v>
      </c>
      <c r="C600" t="str">
        <f t="shared" si="62"/>
        <v>Mayo</v>
      </c>
      <c r="D600">
        <f t="shared" si="63"/>
        <v>5</v>
      </c>
      <c r="E600" t="s">
        <v>8592</v>
      </c>
      <c r="F600" t="s">
        <v>1</v>
      </c>
      <c r="G600" t="s">
        <v>7879</v>
      </c>
      <c r="H600" t="s">
        <v>8352</v>
      </c>
      <c r="I600" t="s">
        <v>8353</v>
      </c>
      <c r="J600">
        <v>124</v>
      </c>
      <c r="K600">
        <v>124</v>
      </c>
      <c r="L600">
        <v>124</v>
      </c>
      <c r="M600">
        <v>124</v>
      </c>
      <c r="N600">
        <v>0</v>
      </c>
      <c r="O600">
        <v>0</v>
      </c>
      <c r="P600">
        <v>0</v>
      </c>
      <c r="Q600">
        <v>0</v>
      </c>
      <c r="R600">
        <v>19.8</v>
      </c>
      <c r="S600" s="71">
        <f t="shared" si="64"/>
        <v>17.52</v>
      </c>
      <c r="T600">
        <f t="shared" si="65"/>
        <v>2.2799999999999998</v>
      </c>
      <c r="U600" s="71">
        <f t="shared" si="66"/>
        <v>19.8</v>
      </c>
      <c r="V600">
        <v>0</v>
      </c>
      <c r="W600">
        <v>0</v>
      </c>
      <c r="X600">
        <v>19.8</v>
      </c>
      <c r="Y600" s="25" t="s">
        <v>8738</v>
      </c>
      <c r="Z600" t="str">
        <f t="shared" si="67"/>
        <v>menor a 200</v>
      </c>
    </row>
    <row r="601" spans="1:26">
      <c r="A601">
        <v>2022</v>
      </c>
      <c r="B601" t="s">
        <v>8563</v>
      </c>
      <c r="C601" t="str">
        <f t="shared" si="62"/>
        <v>Mayo</v>
      </c>
      <c r="D601">
        <f t="shared" si="63"/>
        <v>5</v>
      </c>
      <c r="E601" t="s">
        <v>8592</v>
      </c>
      <c r="F601" t="s">
        <v>1</v>
      </c>
      <c r="G601" t="s">
        <v>7879</v>
      </c>
      <c r="H601" t="s">
        <v>8352</v>
      </c>
      <c r="I601" t="s">
        <v>8353</v>
      </c>
      <c r="J601">
        <v>123</v>
      </c>
      <c r="K601">
        <v>123</v>
      </c>
      <c r="L601">
        <v>123</v>
      </c>
      <c r="M601">
        <v>123</v>
      </c>
      <c r="N601">
        <v>0</v>
      </c>
      <c r="O601">
        <v>0</v>
      </c>
      <c r="P601">
        <v>0</v>
      </c>
      <c r="Q601">
        <v>0</v>
      </c>
      <c r="R601">
        <v>25.16</v>
      </c>
      <c r="S601" s="71">
        <f t="shared" si="64"/>
        <v>22.27</v>
      </c>
      <c r="T601">
        <f t="shared" si="65"/>
        <v>2.9</v>
      </c>
      <c r="U601" s="71">
        <f t="shared" si="66"/>
        <v>25.17</v>
      </c>
      <c r="V601">
        <v>0</v>
      </c>
      <c r="W601">
        <v>0</v>
      </c>
      <c r="X601">
        <v>25.16</v>
      </c>
      <c r="Y601" s="25" t="s">
        <v>8738</v>
      </c>
      <c r="Z601" t="str">
        <f t="shared" si="67"/>
        <v>menor a 200</v>
      </c>
    </row>
    <row r="602" spans="1:26">
      <c r="A602">
        <v>2022</v>
      </c>
      <c r="B602" t="s">
        <v>8563</v>
      </c>
      <c r="C602" t="str">
        <f t="shared" si="62"/>
        <v>Mayo</v>
      </c>
      <c r="D602">
        <f t="shared" si="63"/>
        <v>5</v>
      </c>
      <c r="E602" t="s">
        <v>8592</v>
      </c>
      <c r="F602" t="s">
        <v>1</v>
      </c>
      <c r="G602" t="s">
        <v>7879</v>
      </c>
      <c r="H602" t="s">
        <v>8352</v>
      </c>
      <c r="I602" t="s">
        <v>8353</v>
      </c>
      <c r="J602">
        <v>122</v>
      </c>
      <c r="K602">
        <v>122</v>
      </c>
      <c r="L602">
        <v>122</v>
      </c>
      <c r="M602">
        <v>122</v>
      </c>
      <c r="N602">
        <v>0</v>
      </c>
      <c r="O602">
        <v>0</v>
      </c>
      <c r="P602">
        <v>0</v>
      </c>
      <c r="Q602">
        <v>0</v>
      </c>
      <c r="R602">
        <v>27.9</v>
      </c>
      <c r="S602" s="71">
        <f t="shared" si="64"/>
        <v>24.69</v>
      </c>
      <c r="T602">
        <f t="shared" si="65"/>
        <v>3.21</v>
      </c>
      <c r="U602" s="71">
        <f t="shared" si="66"/>
        <v>27.9</v>
      </c>
      <c r="V602">
        <v>0</v>
      </c>
      <c r="W602">
        <v>0</v>
      </c>
      <c r="X602">
        <v>27.9</v>
      </c>
      <c r="Y602" s="25" t="s">
        <v>8738</v>
      </c>
      <c r="Z602" t="str">
        <f t="shared" si="67"/>
        <v>menor a 200</v>
      </c>
    </row>
    <row r="603" spans="1:26">
      <c r="A603">
        <v>2022</v>
      </c>
      <c r="B603" t="s">
        <v>8563</v>
      </c>
      <c r="C603" t="str">
        <f t="shared" si="62"/>
        <v>Mayo</v>
      </c>
      <c r="D603">
        <f t="shared" si="63"/>
        <v>5</v>
      </c>
      <c r="E603" t="s">
        <v>8592</v>
      </c>
      <c r="F603" t="s">
        <v>1</v>
      </c>
      <c r="G603" t="s">
        <v>7879</v>
      </c>
      <c r="H603" t="s">
        <v>8352</v>
      </c>
      <c r="I603" t="s">
        <v>8353</v>
      </c>
      <c r="J603">
        <v>121</v>
      </c>
      <c r="K603">
        <v>121</v>
      </c>
      <c r="L603">
        <v>121</v>
      </c>
      <c r="M603">
        <v>121</v>
      </c>
      <c r="N603">
        <v>0</v>
      </c>
      <c r="O603">
        <v>0</v>
      </c>
      <c r="P603">
        <v>0</v>
      </c>
      <c r="Q603">
        <v>0</v>
      </c>
      <c r="R603">
        <v>16.2</v>
      </c>
      <c r="S603" s="71">
        <f t="shared" si="64"/>
        <v>14.34</v>
      </c>
      <c r="T603">
        <f t="shared" si="65"/>
        <v>1.86</v>
      </c>
      <c r="U603" s="71">
        <f t="shared" si="66"/>
        <v>16.2</v>
      </c>
      <c r="V603">
        <v>0</v>
      </c>
      <c r="W603">
        <v>0</v>
      </c>
      <c r="X603">
        <v>16.2</v>
      </c>
      <c r="Y603" s="25" t="s">
        <v>8738</v>
      </c>
      <c r="Z603" t="str">
        <f t="shared" si="67"/>
        <v>menor a 200</v>
      </c>
    </row>
    <row r="604" spans="1:26">
      <c r="A604">
        <v>2022</v>
      </c>
      <c r="B604" t="s">
        <v>8563</v>
      </c>
      <c r="C604" t="str">
        <f t="shared" si="62"/>
        <v>Mayo</v>
      </c>
      <c r="D604">
        <f t="shared" si="63"/>
        <v>5</v>
      </c>
      <c r="E604" t="s">
        <v>8592</v>
      </c>
      <c r="F604" t="s">
        <v>1</v>
      </c>
      <c r="G604" t="s">
        <v>7879</v>
      </c>
      <c r="H604" t="s">
        <v>8352</v>
      </c>
      <c r="I604" t="s">
        <v>8353</v>
      </c>
      <c r="J604">
        <v>120</v>
      </c>
      <c r="K604">
        <v>120</v>
      </c>
      <c r="L604">
        <v>120</v>
      </c>
      <c r="M604">
        <v>120</v>
      </c>
      <c r="N604">
        <v>0</v>
      </c>
      <c r="O604">
        <v>0</v>
      </c>
      <c r="P604">
        <v>0</v>
      </c>
      <c r="Q604">
        <v>0</v>
      </c>
      <c r="R604">
        <v>33.299999999999997</v>
      </c>
      <c r="S604" s="71">
        <f t="shared" si="64"/>
        <v>29.47</v>
      </c>
      <c r="T604">
        <f t="shared" si="65"/>
        <v>3.83</v>
      </c>
      <c r="U604" s="71">
        <f t="shared" si="66"/>
        <v>33.299999999999997</v>
      </c>
      <c r="V604">
        <v>0</v>
      </c>
      <c r="W604">
        <v>0</v>
      </c>
      <c r="X604">
        <v>33.299999999999997</v>
      </c>
      <c r="Y604" s="25" t="s">
        <v>8738</v>
      </c>
      <c r="Z604" t="str">
        <f t="shared" si="67"/>
        <v>menor a 200</v>
      </c>
    </row>
    <row r="605" spans="1:26">
      <c r="A605">
        <v>2022</v>
      </c>
      <c r="B605" t="s">
        <v>8563</v>
      </c>
      <c r="C605" t="str">
        <f t="shared" si="62"/>
        <v>Mayo</v>
      </c>
      <c r="D605">
        <f t="shared" si="63"/>
        <v>5</v>
      </c>
      <c r="E605" t="s">
        <v>8592</v>
      </c>
      <c r="F605" t="s">
        <v>1</v>
      </c>
      <c r="G605" t="s">
        <v>7879</v>
      </c>
      <c r="H605" t="s">
        <v>8352</v>
      </c>
      <c r="I605" t="s">
        <v>8353</v>
      </c>
      <c r="J605">
        <v>119</v>
      </c>
      <c r="K605">
        <v>119</v>
      </c>
      <c r="L605">
        <v>119</v>
      </c>
      <c r="M605">
        <v>119</v>
      </c>
      <c r="N605">
        <v>0</v>
      </c>
      <c r="O605">
        <v>0</v>
      </c>
      <c r="P605">
        <v>0</v>
      </c>
      <c r="Q605">
        <v>0</v>
      </c>
      <c r="R605">
        <v>13.3</v>
      </c>
      <c r="S605" s="71">
        <f t="shared" si="64"/>
        <v>11.77</v>
      </c>
      <c r="T605">
        <f t="shared" si="65"/>
        <v>1.53</v>
      </c>
      <c r="U605" s="71">
        <f t="shared" si="66"/>
        <v>13.3</v>
      </c>
      <c r="V605">
        <v>0</v>
      </c>
      <c r="W605">
        <v>0</v>
      </c>
      <c r="X605">
        <v>13.3</v>
      </c>
      <c r="Y605" s="25" t="s">
        <v>8738</v>
      </c>
      <c r="Z605" t="str">
        <f t="shared" si="67"/>
        <v>menor a 200</v>
      </c>
    </row>
    <row r="606" spans="1:26">
      <c r="A606">
        <v>2022</v>
      </c>
      <c r="B606" t="s">
        <v>8563</v>
      </c>
      <c r="C606" t="str">
        <f t="shared" si="62"/>
        <v>Mayo</v>
      </c>
      <c r="D606">
        <f t="shared" si="63"/>
        <v>5</v>
      </c>
      <c r="E606" t="s">
        <v>8592</v>
      </c>
      <c r="F606" t="s">
        <v>1</v>
      </c>
      <c r="G606" t="s">
        <v>7879</v>
      </c>
      <c r="H606" t="s">
        <v>8352</v>
      </c>
      <c r="I606" t="s">
        <v>8353</v>
      </c>
      <c r="J606">
        <v>118</v>
      </c>
      <c r="K606">
        <v>118</v>
      </c>
      <c r="L606">
        <v>118</v>
      </c>
      <c r="M606">
        <v>118</v>
      </c>
      <c r="N606">
        <v>0</v>
      </c>
      <c r="O606">
        <v>0</v>
      </c>
      <c r="P606">
        <v>0</v>
      </c>
      <c r="Q606">
        <v>0</v>
      </c>
      <c r="R606">
        <v>21.88</v>
      </c>
      <c r="S606" s="71">
        <f t="shared" si="64"/>
        <v>19.36</v>
      </c>
      <c r="T606">
        <f t="shared" si="65"/>
        <v>2.52</v>
      </c>
      <c r="U606" s="71">
        <f t="shared" si="66"/>
        <v>21.88</v>
      </c>
      <c r="V606">
        <v>0</v>
      </c>
      <c r="W606">
        <v>0</v>
      </c>
      <c r="X606">
        <v>21.88</v>
      </c>
      <c r="Y606" s="25" t="s">
        <v>8738</v>
      </c>
      <c r="Z606" t="str">
        <f t="shared" si="67"/>
        <v>menor a 200</v>
      </c>
    </row>
    <row r="607" spans="1:26">
      <c r="A607">
        <v>2022</v>
      </c>
      <c r="B607" t="s">
        <v>8563</v>
      </c>
      <c r="C607" t="str">
        <f t="shared" si="62"/>
        <v>Mayo</v>
      </c>
      <c r="D607">
        <f t="shared" si="63"/>
        <v>5</v>
      </c>
      <c r="E607" t="s">
        <v>8592</v>
      </c>
      <c r="F607" t="s">
        <v>1</v>
      </c>
      <c r="G607" t="s">
        <v>7879</v>
      </c>
      <c r="H607" t="s">
        <v>8352</v>
      </c>
      <c r="I607" t="s">
        <v>8353</v>
      </c>
      <c r="J607">
        <v>117</v>
      </c>
      <c r="K607">
        <v>117</v>
      </c>
      <c r="L607">
        <v>117</v>
      </c>
      <c r="M607">
        <v>117</v>
      </c>
      <c r="N607">
        <v>0</v>
      </c>
      <c r="O607">
        <v>0</v>
      </c>
      <c r="P607">
        <v>0</v>
      </c>
      <c r="Q607">
        <v>0</v>
      </c>
      <c r="R607">
        <v>11.78</v>
      </c>
      <c r="S607" s="71">
        <f t="shared" si="64"/>
        <v>10.42</v>
      </c>
      <c r="T607">
        <f t="shared" si="65"/>
        <v>1.35</v>
      </c>
      <c r="U607" s="71">
        <f t="shared" si="66"/>
        <v>11.77</v>
      </c>
      <c r="V607">
        <v>0</v>
      </c>
      <c r="W607">
        <v>0</v>
      </c>
      <c r="X607">
        <v>11.78</v>
      </c>
      <c r="Y607" s="25" t="s">
        <v>8738</v>
      </c>
      <c r="Z607" t="str">
        <f t="shared" si="67"/>
        <v>menor a 200</v>
      </c>
    </row>
    <row r="608" spans="1:26">
      <c r="A608">
        <v>2022</v>
      </c>
      <c r="B608" t="s">
        <v>8563</v>
      </c>
      <c r="C608" t="str">
        <f t="shared" ref="C608:C639" si="68">REPLACE(B608,2,4,"ayo")</f>
        <v>Mayo</v>
      </c>
      <c r="D608">
        <f t="shared" si="63"/>
        <v>5</v>
      </c>
      <c r="E608" t="s">
        <v>8592</v>
      </c>
      <c r="F608" t="s">
        <v>1</v>
      </c>
      <c r="G608" t="s">
        <v>7879</v>
      </c>
      <c r="H608" t="s">
        <v>8352</v>
      </c>
      <c r="I608" t="s">
        <v>8353</v>
      </c>
      <c r="J608">
        <v>116</v>
      </c>
      <c r="K608">
        <v>116</v>
      </c>
      <c r="L608">
        <v>116</v>
      </c>
      <c r="M608">
        <v>116</v>
      </c>
      <c r="N608">
        <v>0</v>
      </c>
      <c r="O608">
        <v>0</v>
      </c>
      <c r="P608">
        <v>0</v>
      </c>
      <c r="Q608">
        <v>0</v>
      </c>
      <c r="R608">
        <v>28.3</v>
      </c>
      <c r="S608" s="71">
        <f t="shared" si="64"/>
        <v>25.04</v>
      </c>
      <c r="T608">
        <f t="shared" si="65"/>
        <v>3.26</v>
      </c>
      <c r="U608" s="71">
        <f t="shared" si="66"/>
        <v>28.3</v>
      </c>
      <c r="V608">
        <v>0</v>
      </c>
      <c r="W608">
        <v>0</v>
      </c>
      <c r="X608">
        <v>28.3</v>
      </c>
      <c r="Y608" s="25" t="s">
        <v>8738</v>
      </c>
      <c r="Z608" t="str">
        <f t="shared" si="67"/>
        <v>menor a 200</v>
      </c>
    </row>
    <row r="609" spans="1:26">
      <c r="A609">
        <v>2022</v>
      </c>
      <c r="B609" t="s">
        <v>8563</v>
      </c>
      <c r="C609" t="str">
        <f t="shared" si="68"/>
        <v>Mayo</v>
      </c>
      <c r="D609">
        <f t="shared" si="63"/>
        <v>5</v>
      </c>
      <c r="E609" t="s">
        <v>8592</v>
      </c>
      <c r="F609" t="s">
        <v>1</v>
      </c>
      <c r="G609" t="s">
        <v>7879</v>
      </c>
      <c r="H609" t="s">
        <v>8352</v>
      </c>
      <c r="I609" t="s">
        <v>8353</v>
      </c>
      <c r="J609">
        <v>115</v>
      </c>
      <c r="K609">
        <v>115</v>
      </c>
      <c r="L609">
        <v>115</v>
      </c>
      <c r="M609">
        <v>115</v>
      </c>
      <c r="N609">
        <v>0</v>
      </c>
      <c r="O609">
        <v>0</v>
      </c>
      <c r="P609">
        <v>0</v>
      </c>
      <c r="Q609">
        <v>0</v>
      </c>
      <c r="R609">
        <v>23.75</v>
      </c>
      <c r="S609" s="71">
        <f t="shared" si="64"/>
        <v>21.02</v>
      </c>
      <c r="T609">
        <f t="shared" si="65"/>
        <v>2.73</v>
      </c>
      <c r="U609" s="71">
        <f t="shared" si="66"/>
        <v>23.75</v>
      </c>
      <c r="V609">
        <v>0</v>
      </c>
      <c r="W609">
        <v>0</v>
      </c>
      <c r="X609">
        <v>23.75</v>
      </c>
      <c r="Y609" s="25" t="s">
        <v>8738</v>
      </c>
      <c r="Z609" t="str">
        <f t="shared" si="67"/>
        <v>menor a 200</v>
      </c>
    </row>
    <row r="610" spans="1:26">
      <c r="A610">
        <v>2022</v>
      </c>
      <c r="B610" t="s">
        <v>8563</v>
      </c>
      <c r="C610" t="str">
        <f t="shared" si="68"/>
        <v>Mayo</v>
      </c>
      <c r="D610">
        <f t="shared" si="63"/>
        <v>5</v>
      </c>
      <c r="E610" t="s">
        <v>8592</v>
      </c>
      <c r="F610" t="s">
        <v>1</v>
      </c>
      <c r="G610" t="s">
        <v>7879</v>
      </c>
      <c r="H610" t="s">
        <v>8352</v>
      </c>
      <c r="I610" t="s">
        <v>8353</v>
      </c>
      <c r="J610">
        <v>114</v>
      </c>
      <c r="K610">
        <v>114</v>
      </c>
      <c r="L610">
        <v>114</v>
      </c>
      <c r="M610">
        <v>114</v>
      </c>
      <c r="N610">
        <v>0</v>
      </c>
      <c r="O610">
        <v>0</v>
      </c>
      <c r="P610">
        <v>0</v>
      </c>
      <c r="Q610">
        <v>0</v>
      </c>
      <c r="R610">
        <v>22.97</v>
      </c>
      <c r="S610" s="71">
        <f t="shared" si="64"/>
        <v>20.329999999999998</v>
      </c>
      <c r="T610">
        <f t="shared" si="65"/>
        <v>2.64</v>
      </c>
      <c r="U610" s="71">
        <f t="shared" si="66"/>
        <v>22.97</v>
      </c>
      <c r="V610">
        <v>0</v>
      </c>
      <c r="W610">
        <v>0</v>
      </c>
      <c r="X610">
        <v>22.97</v>
      </c>
      <c r="Y610" s="25" t="s">
        <v>8738</v>
      </c>
      <c r="Z610" t="str">
        <f t="shared" si="67"/>
        <v>menor a 200</v>
      </c>
    </row>
    <row r="611" spans="1:26">
      <c r="A611">
        <v>2022</v>
      </c>
      <c r="B611" t="s">
        <v>8563</v>
      </c>
      <c r="C611" t="str">
        <f t="shared" si="68"/>
        <v>Mayo</v>
      </c>
      <c r="D611">
        <f t="shared" si="63"/>
        <v>5</v>
      </c>
      <c r="E611" t="s">
        <v>8592</v>
      </c>
      <c r="F611" t="s">
        <v>1</v>
      </c>
      <c r="G611" t="s">
        <v>7879</v>
      </c>
      <c r="H611" t="s">
        <v>7883</v>
      </c>
      <c r="I611" t="s">
        <v>7884</v>
      </c>
      <c r="J611">
        <v>916</v>
      </c>
      <c r="K611">
        <v>916</v>
      </c>
      <c r="L611">
        <v>916</v>
      </c>
      <c r="M611">
        <v>916</v>
      </c>
      <c r="N611">
        <v>0</v>
      </c>
      <c r="O611">
        <v>0</v>
      </c>
      <c r="P611">
        <v>0</v>
      </c>
      <c r="Q611">
        <v>0</v>
      </c>
      <c r="R611">
        <v>37.94</v>
      </c>
      <c r="S611" s="71">
        <f t="shared" si="64"/>
        <v>33.58</v>
      </c>
      <c r="T611">
        <f t="shared" si="65"/>
        <v>4.37</v>
      </c>
      <c r="U611" s="71">
        <f t="shared" si="66"/>
        <v>37.950000000000003</v>
      </c>
      <c r="V611">
        <v>0</v>
      </c>
      <c r="W611">
        <v>0</v>
      </c>
      <c r="X611">
        <v>37.94</v>
      </c>
      <c r="Y611" s="25" t="s">
        <v>8738</v>
      </c>
      <c r="Z611" t="str">
        <f t="shared" si="67"/>
        <v>menor a 200</v>
      </c>
    </row>
    <row r="612" spans="1:26">
      <c r="A612">
        <v>2022</v>
      </c>
      <c r="B612" t="s">
        <v>8563</v>
      </c>
      <c r="C612" t="str">
        <f t="shared" si="68"/>
        <v>Mayo</v>
      </c>
      <c r="D612">
        <f t="shared" si="63"/>
        <v>5</v>
      </c>
      <c r="E612" t="s">
        <v>8592</v>
      </c>
      <c r="F612" t="s">
        <v>1</v>
      </c>
      <c r="G612" t="s">
        <v>7879</v>
      </c>
      <c r="H612" t="s">
        <v>7883</v>
      </c>
      <c r="I612" t="s">
        <v>7884</v>
      </c>
      <c r="J612">
        <v>915</v>
      </c>
      <c r="K612">
        <v>915</v>
      </c>
      <c r="L612">
        <v>915</v>
      </c>
      <c r="M612">
        <v>915</v>
      </c>
      <c r="N612">
        <v>0</v>
      </c>
      <c r="O612">
        <v>0</v>
      </c>
      <c r="P612">
        <v>0</v>
      </c>
      <c r="Q612">
        <v>0</v>
      </c>
      <c r="R612">
        <v>7.2</v>
      </c>
      <c r="S612" s="71">
        <f t="shared" si="64"/>
        <v>6.37</v>
      </c>
      <c r="T612">
        <f t="shared" si="65"/>
        <v>0.83</v>
      </c>
      <c r="U612" s="71">
        <f t="shared" si="66"/>
        <v>7.2</v>
      </c>
      <c r="V612">
        <v>0</v>
      </c>
      <c r="W612">
        <v>0</v>
      </c>
      <c r="X612">
        <v>7.2</v>
      </c>
      <c r="Y612" s="25" t="s">
        <v>8738</v>
      </c>
      <c r="Z612" t="str">
        <f t="shared" si="67"/>
        <v>menor a 200</v>
      </c>
    </row>
    <row r="613" spans="1:26">
      <c r="A613">
        <v>2022</v>
      </c>
      <c r="B613" t="s">
        <v>8563</v>
      </c>
      <c r="C613" t="str">
        <f t="shared" si="68"/>
        <v>Mayo</v>
      </c>
      <c r="D613">
        <f t="shared" si="63"/>
        <v>5</v>
      </c>
      <c r="E613" t="s">
        <v>8592</v>
      </c>
      <c r="F613" t="s">
        <v>1</v>
      </c>
      <c r="G613" t="s">
        <v>7879</v>
      </c>
      <c r="H613" t="s">
        <v>7883</v>
      </c>
      <c r="I613" t="s">
        <v>7884</v>
      </c>
      <c r="J613">
        <v>914</v>
      </c>
      <c r="K613">
        <v>914</v>
      </c>
      <c r="L613">
        <v>914</v>
      </c>
      <c r="M613">
        <v>914</v>
      </c>
      <c r="N613">
        <v>0</v>
      </c>
      <c r="O613">
        <v>0</v>
      </c>
      <c r="P613">
        <v>0</v>
      </c>
      <c r="Q613">
        <v>0</v>
      </c>
      <c r="R613">
        <v>15.2</v>
      </c>
      <c r="S613" s="71">
        <f t="shared" si="64"/>
        <v>13.45</v>
      </c>
      <c r="T613">
        <f t="shared" si="65"/>
        <v>1.75</v>
      </c>
      <c r="U613" s="71">
        <f t="shared" si="66"/>
        <v>15.2</v>
      </c>
      <c r="V613">
        <v>0</v>
      </c>
      <c r="W613">
        <v>0</v>
      </c>
      <c r="X613">
        <v>15.2</v>
      </c>
      <c r="Y613" s="25" t="s">
        <v>8738</v>
      </c>
      <c r="Z613" t="str">
        <f t="shared" si="67"/>
        <v>menor a 200</v>
      </c>
    </row>
    <row r="614" spans="1:26">
      <c r="A614">
        <v>2022</v>
      </c>
      <c r="B614" t="s">
        <v>8563</v>
      </c>
      <c r="C614" t="str">
        <f t="shared" si="68"/>
        <v>Mayo</v>
      </c>
      <c r="D614">
        <f t="shared" si="63"/>
        <v>5</v>
      </c>
      <c r="E614" t="s">
        <v>8592</v>
      </c>
      <c r="F614" t="s">
        <v>1</v>
      </c>
      <c r="G614" t="s">
        <v>7879</v>
      </c>
      <c r="H614" t="s">
        <v>7883</v>
      </c>
      <c r="I614" t="s">
        <v>7884</v>
      </c>
      <c r="J614">
        <v>913</v>
      </c>
      <c r="K614">
        <v>913</v>
      </c>
      <c r="L614">
        <v>913</v>
      </c>
      <c r="M614">
        <v>913</v>
      </c>
      <c r="N614">
        <v>0</v>
      </c>
      <c r="O614">
        <v>0</v>
      </c>
      <c r="P614">
        <v>0</v>
      </c>
      <c r="Q614">
        <v>0</v>
      </c>
      <c r="R614">
        <v>8.25</v>
      </c>
      <c r="S614" s="71">
        <f t="shared" si="64"/>
        <v>7.3</v>
      </c>
      <c r="T614">
        <f t="shared" si="65"/>
        <v>0.95</v>
      </c>
      <c r="U614" s="71">
        <f t="shared" si="66"/>
        <v>8.25</v>
      </c>
      <c r="V614">
        <v>0</v>
      </c>
      <c r="W614">
        <v>0</v>
      </c>
      <c r="X614">
        <v>8.25</v>
      </c>
      <c r="Y614" s="25" t="s">
        <v>8738</v>
      </c>
      <c r="Z614" t="str">
        <f t="shared" si="67"/>
        <v>menor a 200</v>
      </c>
    </row>
    <row r="615" spans="1:26">
      <c r="A615">
        <v>2022</v>
      </c>
      <c r="B615" t="s">
        <v>8563</v>
      </c>
      <c r="C615" t="str">
        <f t="shared" si="68"/>
        <v>Mayo</v>
      </c>
      <c r="D615">
        <f t="shared" si="63"/>
        <v>5</v>
      </c>
      <c r="E615" t="s">
        <v>8592</v>
      </c>
      <c r="F615" t="s">
        <v>1</v>
      </c>
      <c r="G615" t="s">
        <v>7879</v>
      </c>
      <c r="H615" t="s">
        <v>7883</v>
      </c>
      <c r="I615" t="s">
        <v>7884</v>
      </c>
      <c r="J615">
        <v>912</v>
      </c>
      <c r="K615">
        <v>912</v>
      </c>
      <c r="L615">
        <v>912</v>
      </c>
      <c r="M615">
        <v>912</v>
      </c>
      <c r="N615">
        <v>0</v>
      </c>
      <c r="O615">
        <v>0</v>
      </c>
      <c r="P615">
        <v>0</v>
      </c>
      <c r="Q615">
        <v>0</v>
      </c>
      <c r="R615">
        <v>46.21</v>
      </c>
      <c r="S615" s="71">
        <f t="shared" si="64"/>
        <v>40.89</v>
      </c>
      <c r="T615">
        <f t="shared" si="65"/>
        <v>5.32</v>
      </c>
      <c r="U615" s="71">
        <f t="shared" si="66"/>
        <v>46.21</v>
      </c>
      <c r="V615">
        <v>0</v>
      </c>
      <c r="W615">
        <v>0</v>
      </c>
      <c r="X615">
        <v>46.21</v>
      </c>
      <c r="Y615" s="25" t="s">
        <v>8738</v>
      </c>
      <c r="Z615" t="str">
        <f t="shared" si="67"/>
        <v>menor a 200</v>
      </c>
    </row>
    <row r="616" spans="1:26">
      <c r="A616">
        <v>2022</v>
      </c>
      <c r="B616" t="s">
        <v>8563</v>
      </c>
      <c r="C616" t="str">
        <f t="shared" si="68"/>
        <v>Mayo</v>
      </c>
      <c r="D616">
        <f t="shared" si="63"/>
        <v>5</v>
      </c>
      <c r="E616" t="s">
        <v>8592</v>
      </c>
      <c r="F616" t="s">
        <v>1</v>
      </c>
      <c r="G616" t="s">
        <v>7879</v>
      </c>
      <c r="H616" t="s">
        <v>7883</v>
      </c>
      <c r="I616" t="s">
        <v>7884</v>
      </c>
      <c r="J616">
        <v>911</v>
      </c>
      <c r="K616">
        <v>911</v>
      </c>
      <c r="L616">
        <v>911</v>
      </c>
      <c r="M616">
        <v>911</v>
      </c>
      <c r="N616">
        <v>0</v>
      </c>
      <c r="O616">
        <v>0</v>
      </c>
      <c r="P616">
        <v>0</v>
      </c>
      <c r="Q616">
        <v>0</v>
      </c>
      <c r="R616">
        <v>30.6</v>
      </c>
      <c r="S616" s="71">
        <f t="shared" si="64"/>
        <v>27.08</v>
      </c>
      <c r="T616">
        <f t="shared" si="65"/>
        <v>3.52</v>
      </c>
      <c r="U616" s="71">
        <f t="shared" si="66"/>
        <v>30.6</v>
      </c>
      <c r="V616">
        <v>0</v>
      </c>
      <c r="W616">
        <v>0</v>
      </c>
      <c r="X616">
        <v>30.6</v>
      </c>
      <c r="Y616" s="25" t="s">
        <v>8738</v>
      </c>
      <c r="Z616" t="str">
        <f t="shared" si="67"/>
        <v>menor a 200</v>
      </c>
    </row>
    <row r="617" spans="1:26">
      <c r="A617">
        <v>2022</v>
      </c>
      <c r="B617" t="s">
        <v>8563</v>
      </c>
      <c r="C617" t="str">
        <f t="shared" si="68"/>
        <v>Mayo</v>
      </c>
      <c r="D617">
        <f t="shared" si="63"/>
        <v>5</v>
      </c>
      <c r="E617" t="s">
        <v>8592</v>
      </c>
      <c r="F617" t="s">
        <v>1</v>
      </c>
      <c r="G617" t="s">
        <v>7879</v>
      </c>
      <c r="H617" t="s">
        <v>7883</v>
      </c>
      <c r="I617" t="s">
        <v>7884</v>
      </c>
      <c r="J617">
        <v>910</v>
      </c>
      <c r="K617">
        <v>910</v>
      </c>
      <c r="L617">
        <v>910</v>
      </c>
      <c r="M617">
        <v>910</v>
      </c>
      <c r="N617">
        <v>0</v>
      </c>
      <c r="O617">
        <v>0</v>
      </c>
      <c r="P617">
        <v>0</v>
      </c>
      <c r="Q617">
        <v>0</v>
      </c>
      <c r="R617">
        <v>37.86</v>
      </c>
      <c r="S617" s="71">
        <f t="shared" si="64"/>
        <v>33.5</v>
      </c>
      <c r="T617">
        <f t="shared" si="65"/>
        <v>4.3600000000000003</v>
      </c>
      <c r="U617" s="71">
        <f t="shared" si="66"/>
        <v>37.86</v>
      </c>
      <c r="V617">
        <v>0</v>
      </c>
      <c r="W617">
        <v>0</v>
      </c>
      <c r="X617">
        <v>37.86</v>
      </c>
      <c r="Y617" s="25" t="s">
        <v>8738</v>
      </c>
      <c r="Z617" t="str">
        <f t="shared" si="67"/>
        <v>menor a 200</v>
      </c>
    </row>
    <row r="618" spans="1:26">
      <c r="A618">
        <v>2022</v>
      </c>
      <c r="B618" t="s">
        <v>8563</v>
      </c>
      <c r="C618" t="str">
        <f t="shared" si="68"/>
        <v>Mayo</v>
      </c>
      <c r="D618">
        <f t="shared" si="63"/>
        <v>5</v>
      </c>
      <c r="E618" t="s">
        <v>8592</v>
      </c>
      <c r="F618" t="s">
        <v>1</v>
      </c>
      <c r="G618" t="s">
        <v>7879</v>
      </c>
      <c r="H618" t="s">
        <v>7883</v>
      </c>
      <c r="I618" t="s">
        <v>7884</v>
      </c>
      <c r="J618">
        <v>909</v>
      </c>
      <c r="K618">
        <v>909</v>
      </c>
      <c r="L618">
        <v>909</v>
      </c>
      <c r="M618">
        <v>909</v>
      </c>
      <c r="N618">
        <v>0</v>
      </c>
      <c r="O618">
        <v>0</v>
      </c>
      <c r="P618">
        <v>0</v>
      </c>
      <c r="Q618">
        <v>0</v>
      </c>
      <c r="R618">
        <v>76.55</v>
      </c>
      <c r="S618" s="71">
        <f t="shared" si="64"/>
        <v>67.739999999999995</v>
      </c>
      <c r="T618">
        <f t="shared" si="65"/>
        <v>8.81</v>
      </c>
      <c r="U618" s="71">
        <f t="shared" si="66"/>
        <v>76.55</v>
      </c>
      <c r="V618">
        <v>0</v>
      </c>
      <c r="W618">
        <v>0</v>
      </c>
      <c r="X618">
        <v>76.55</v>
      </c>
      <c r="Y618" s="25" t="s">
        <v>8738</v>
      </c>
      <c r="Z618" t="str">
        <f t="shared" si="67"/>
        <v>menor a 200</v>
      </c>
    </row>
    <row r="619" spans="1:26">
      <c r="A619">
        <v>2022</v>
      </c>
      <c r="B619" t="s">
        <v>8563</v>
      </c>
      <c r="C619" t="str">
        <f t="shared" si="68"/>
        <v>Mayo</v>
      </c>
      <c r="D619">
        <f t="shared" si="63"/>
        <v>5</v>
      </c>
      <c r="E619" t="s">
        <v>8592</v>
      </c>
      <c r="F619" t="s">
        <v>1</v>
      </c>
      <c r="G619" t="s">
        <v>7879</v>
      </c>
      <c r="H619" t="s">
        <v>7883</v>
      </c>
      <c r="I619" t="s">
        <v>7884</v>
      </c>
      <c r="J619">
        <v>908</v>
      </c>
      <c r="K619">
        <v>908</v>
      </c>
      <c r="L619">
        <v>908</v>
      </c>
      <c r="M619">
        <v>908</v>
      </c>
      <c r="N619">
        <v>0</v>
      </c>
      <c r="O619">
        <v>0</v>
      </c>
      <c r="P619">
        <v>0</v>
      </c>
      <c r="Q619">
        <v>0</v>
      </c>
      <c r="R619">
        <v>19.649999999999999</v>
      </c>
      <c r="S619" s="71">
        <f t="shared" si="64"/>
        <v>17.39</v>
      </c>
      <c r="T619">
        <f t="shared" si="65"/>
        <v>2.2599999999999998</v>
      </c>
      <c r="U619" s="71">
        <f t="shared" si="66"/>
        <v>19.649999999999999</v>
      </c>
      <c r="V619">
        <v>0</v>
      </c>
      <c r="W619">
        <v>0</v>
      </c>
      <c r="X619">
        <v>19.649999999999999</v>
      </c>
      <c r="Y619" s="25" t="s">
        <v>8738</v>
      </c>
      <c r="Z619" t="str">
        <f t="shared" si="67"/>
        <v>menor a 200</v>
      </c>
    </row>
    <row r="620" spans="1:26">
      <c r="A620">
        <v>2022</v>
      </c>
      <c r="B620" t="s">
        <v>8563</v>
      </c>
      <c r="C620" t="str">
        <f t="shared" si="68"/>
        <v>Mayo</v>
      </c>
      <c r="D620">
        <f t="shared" si="63"/>
        <v>5</v>
      </c>
      <c r="E620" t="s">
        <v>8592</v>
      </c>
      <c r="F620" t="s">
        <v>1</v>
      </c>
      <c r="G620" t="s">
        <v>7879</v>
      </c>
      <c r="H620" t="s">
        <v>7883</v>
      </c>
      <c r="I620" t="s">
        <v>7884</v>
      </c>
      <c r="J620">
        <v>907</v>
      </c>
      <c r="K620">
        <v>907</v>
      </c>
      <c r="L620">
        <v>907</v>
      </c>
      <c r="M620">
        <v>907</v>
      </c>
      <c r="N620">
        <v>0</v>
      </c>
      <c r="O620">
        <v>0</v>
      </c>
      <c r="P620">
        <v>0</v>
      </c>
      <c r="Q620">
        <v>0</v>
      </c>
      <c r="R620">
        <v>23.23</v>
      </c>
      <c r="S620" s="71">
        <f t="shared" si="64"/>
        <v>20.56</v>
      </c>
      <c r="T620">
        <f t="shared" si="65"/>
        <v>2.67</v>
      </c>
      <c r="U620" s="71">
        <f t="shared" si="66"/>
        <v>23.23</v>
      </c>
      <c r="V620">
        <v>0</v>
      </c>
      <c r="W620">
        <v>0</v>
      </c>
      <c r="X620">
        <v>23.23</v>
      </c>
      <c r="Y620" s="25" t="s">
        <v>8738</v>
      </c>
      <c r="Z620" t="str">
        <f t="shared" si="67"/>
        <v>menor a 200</v>
      </c>
    </row>
    <row r="621" spans="1:26">
      <c r="A621">
        <v>2022</v>
      </c>
      <c r="B621" t="s">
        <v>8563</v>
      </c>
      <c r="C621" t="str">
        <f t="shared" si="68"/>
        <v>Mayo</v>
      </c>
      <c r="D621">
        <f t="shared" si="63"/>
        <v>5</v>
      </c>
      <c r="E621" t="s">
        <v>8592</v>
      </c>
      <c r="F621" t="s">
        <v>1</v>
      </c>
      <c r="G621" t="s">
        <v>7879</v>
      </c>
      <c r="H621" t="s">
        <v>7883</v>
      </c>
      <c r="I621" t="s">
        <v>7884</v>
      </c>
      <c r="J621">
        <v>905</v>
      </c>
      <c r="K621">
        <v>905</v>
      </c>
      <c r="L621">
        <v>905</v>
      </c>
      <c r="M621">
        <v>905</v>
      </c>
      <c r="N621">
        <v>0</v>
      </c>
      <c r="O621">
        <v>0</v>
      </c>
      <c r="P621">
        <v>0</v>
      </c>
      <c r="Q621">
        <v>0</v>
      </c>
      <c r="R621">
        <v>26.55</v>
      </c>
      <c r="S621" s="71">
        <f t="shared" si="64"/>
        <v>23.5</v>
      </c>
      <c r="T621">
        <f t="shared" si="65"/>
        <v>3.06</v>
      </c>
      <c r="U621" s="71">
        <f t="shared" si="66"/>
        <v>26.56</v>
      </c>
      <c r="V621">
        <v>0</v>
      </c>
      <c r="W621">
        <v>0</v>
      </c>
      <c r="X621">
        <v>26.55</v>
      </c>
      <c r="Y621" s="25" t="s">
        <v>8738</v>
      </c>
      <c r="Z621" t="str">
        <f t="shared" si="67"/>
        <v>menor a 200</v>
      </c>
    </row>
    <row r="622" spans="1:26">
      <c r="A622">
        <v>2022</v>
      </c>
      <c r="B622" t="s">
        <v>8563</v>
      </c>
      <c r="C622" t="str">
        <f t="shared" si="68"/>
        <v>Mayo</v>
      </c>
      <c r="D622">
        <f t="shared" si="63"/>
        <v>5</v>
      </c>
      <c r="E622" t="s">
        <v>8592</v>
      </c>
      <c r="F622" t="s">
        <v>1</v>
      </c>
      <c r="G622" t="s">
        <v>7879</v>
      </c>
      <c r="H622" t="s">
        <v>7883</v>
      </c>
      <c r="I622" t="s">
        <v>7884</v>
      </c>
      <c r="J622">
        <v>904</v>
      </c>
      <c r="K622">
        <v>904</v>
      </c>
      <c r="L622">
        <v>904</v>
      </c>
      <c r="M622">
        <v>904</v>
      </c>
      <c r="N622">
        <v>0</v>
      </c>
      <c r="O622">
        <v>0</v>
      </c>
      <c r="P622">
        <v>0</v>
      </c>
      <c r="Q622">
        <v>0</v>
      </c>
      <c r="R622">
        <v>26.15</v>
      </c>
      <c r="S622" s="71">
        <f t="shared" si="64"/>
        <v>23.14</v>
      </c>
      <c r="T622">
        <f t="shared" si="65"/>
        <v>3.01</v>
      </c>
      <c r="U622" s="71">
        <f t="shared" si="66"/>
        <v>26.15</v>
      </c>
      <c r="V622">
        <v>0</v>
      </c>
      <c r="W622">
        <v>0</v>
      </c>
      <c r="X622">
        <v>26.15</v>
      </c>
      <c r="Y622" s="25" t="s">
        <v>8738</v>
      </c>
      <c r="Z622" t="str">
        <f t="shared" si="67"/>
        <v>menor a 200</v>
      </c>
    </row>
    <row r="623" spans="1:26">
      <c r="A623">
        <v>2022</v>
      </c>
      <c r="B623" t="s">
        <v>8563</v>
      </c>
      <c r="C623" t="str">
        <f t="shared" si="68"/>
        <v>Mayo</v>
      </c>
      <c r="D623">
        <f t="shared" si="63"/>
        <v>5</v>
      </c>
      <c r="E623" t="s">
        <v>8592</v>
      </c>
      <c r="F623" t="s">
        <v>1</v>
      </c>
      <c r="G623" t="s">
        <v>7879</v>
      </c>
      <c r="H623" t="s">
        <v>7883</v>
      </c>
      <c r="I623" t="s">
        <v>7884</v>
      </c>
      <c r="J623">
        <v>903</v>
      </c>
      <c r="K623">
        <v>903</v>
      </c>
      <c r="L623">
        <v>903</v>
      </c>
      <c r="M623">
        <v>903</v>
      </c>
      <c r="N623">
        <v>0</v>
      </c>
      <c r="O623">
        <v>0</v>
      </c>
      <c r="P623">
        <v>0</v>
      </c>
      <c r="Q623">
        <v>0</v>
      </c>
      <c r="R623">
        <v>17</v>
      </c>
      <c r="S623" s="71">
        <f t="shared" si="64"/>
        <v>15.04</v>
      </c>
      <c r="T623">
        <f t="shared" si="65"/>
        <v>1.96</v>
      </c>
      <c r="U623" s="71">
        <f t="shared" si="66"/>
        <v>17</v>
      </c>
      <c r="V623">
        <v>0</v>
      </c>
      <c r="W623">
        <v>0</v>
      </c>
      <c r="X623">
        <v>17</v>
      </c>
      <c r="Y623" s="25" t="s">
        <v>8738</v>
      </c>
      <c r="Z623" t="str">
        <f t="shared" si="67"/>
        <v>menor a 200</v>
      </c>
    </row>
    <row r="624" spans="1:26">
      <c r="A624">
        <v>2022</v>
      </c>
      <c r="B624" t="s">
        <v>8563</v>
      </c>
      <c r="C624" t="str">
        <f t="shared" si="68"/>
        <v>Mayo</v>
      </c>
      <c r="D624">
        <f t="shared" si="63"/>
        <v>5</v>
      </c>
      <c r="E624" t="s">
        <v>8592</v>
      </c>
      <c r="F624" t="s">
        <v>1</v>
      </c>
      <c r="G624" t="s">
        <v>7879</v>
      </c>
      <c r="H624" t="s">
        <v>7883</v>
      </c>
      <c r="I624" t="s">
        <v>7884</v>
      </c>
      <c r="J624">
        <v>902</v>
      </c>
      <c r="K624">
        <v>902</v>
      </c>
      <c r="L624">
        <v>902</v>
      </c>
      <c r="M624">
        <v>902</v>
      </c>
      <c r="N624">
        <v>0</v>
      </c>
      <c r="O624">
        <v>0</v>
      </c>
      <c r="P624">
        <v>0</v>
      </c>
      <c r="Q624">
        <v>0</v>
      </c>
      <c r="R624">
        <v>39.74</v>
      </c>
      <c r="S624" s="71">
        <f t="shared" si="64"/>
        <v>35.17</v>
      </c>
      <c r="T624">
        <f t="shared" si="65"/>
        <v>4.57</v>
      </c>
      <c r="U624" s="71">
        <f t="shared" si="66"/>
        <v>39.74</v>
      </c>
      <c r="V624">
        <v>0</v>
      </c>
      <c r="W624">
        <v>0</v>
      </c>
      <c r="X624">
        <v>39.74</v>
      </c>
      <c r="Y624" s="25" t="s">
        <v>8738</v>
      </c>
      <c r="Z624" t="str">
        <f t="shared" si="67"/>
        <v>menor a 200</v>
      </c>
    </row>
    <row r="625" spans="1:26">
      <c r="A625">
        <v>2022</v>
      </c>
      <c r="B625" t="s">
        <v>8563</v>
      </c>
      <c r="C625" t="str">
        <f t="shared" si="68"/>
        <v>Mayo</v>
      </c>
      <c r="D625">
        <f t="shared" si="63"/>
        <v>5</v>
      </c>
      <c r="E625" t="s">
        <v>8592</v>
      </c>
      <c r="F625" t="s">
        <v>1</v>
      </c>
      <c r="G625" t="s">
        <v>7879</v>
      </c>
      <c r="H625" t="s">
        <v>7883</v>
      </c>
      <c r="I625" t="s">
        <v>7884</v>
      </c>
      <c r="J625">
        <v>901</v>
      </c>
      <c r="K625">
        <v>901</v>
      </c>
      <c r="L625">
        <v>901</v>
      </c>
      <c r="M625">
        <v>901</v>
      </c>
      <c r="N625">
        <v>0</v>
      </c>
      <c r="O625">
        <v>0</v>
      </c>
      <c r="P625">
        <v>0</v>
      </c>
      <c r="Q625">
        <v>0</v>
      </c>
      <c r="R625">
        <v>28.4</v>
      </c>
      <c r="S625" s="71">
        <f t="shared" si="64"/>
        <v>25.13</v>
      </c>
      <c r="T625">
        <f t="shared" si="65"/>
        <v>3.27</v>
      </c>
      <c r="U625" s="71">
        <f t="shared" si="66"/>
        <v>28.4</v>
      </c>
      <c r="V625">
        <v>0</v>
      </c>
      <c r="W625">
        <v>0</v>
      </c>
      <c r="X625">
        <v>28.4</v>
      </c>
      <c r="Y625" s="25" t="s">
        <v>8738</v>
      </c>
      <c r="Z625" t="str">
        <f t="shared" si="67"/>
        <v>menor a 200</v>
      </c>
    </row>
    <row r="626" spans="1:26">
      <c r="A626">
        <v>2022</v>
      </c>
      <c r="B626" t="s">
        <v>8563</v>
      </c>
      <c r="C626" t="str">
        <f t="shared" si="68"/>
        <v>Mayo</v>
      </c>
      <c r="D626">
        <f t="shared" si="63"/>
        <v>5</v>
      </c>
      <c r="E626" t="s">
        <v>8592</v>
      </c>
      <c r="F626" t="s">
        <v>1</v>
      </c>
      <c r="G626" t="s">
        <v>7879</v>
      </c>
      <c r="H626" t="s">
        <v>7883</v>
      </c>
      <c r="I626" t="s">
        <v>7884</v>
      </c>
      <c r="J626">
        <v>900</v>
      </c>
      <c r="K626">
        <v>900</v>
      </c>
      <c r="L626">
        <v>900</v>
      </c>
      <c r="M626">
        <v>900</v>
      </c>
      <c r="N626">
        <v>0</v>
      </c>
      <c r="O626">
        <v>0</v>
      </c>
      <c r="P626">
        <v>0</v>
      </c>
      <c r="Q626">
        <v>0</v>
      </c>
      <c r="R626">
        <v>9.6</v>
      </c>
      <c r="S626" s="71">
        <f t="shared" si="64"/>
        <v>8.5</v>
      </c>
      <c r="T626">
        <f t="shared" si="65"/>
        <v>1.1100000000000001</v>
      </c>
      <c r="U626" s="71">
        <f t="shared" si="66"/>
        <v>9.61</v>
      </c>
      <c r="V626">
        <v>0</v>
      </c>
      <c r="W626">
        <v>0</v>
      </c>
      <c r="X626">
        <v>9.6</v>
      </c>
      <c r="Y626" s="25" t="s">
        <v>8738</v>
      </c>
      <c r="Z626" t="str">
        <f t="shared" si="67"/>
        <v>menor a 200</v>
      </c>
    </row>
    <row r="627" spans="1:26">
      <c r="A627">
        <v>2022</v>
      </c>
      <c r="B627" t="s">
        <v>8563</v>
      </c>
      <c r="C627" t="str">
        <f t="shared" si="68"/>
        <v>Mayo</v>
      </c>
      <c r="D627">
        <f t="shared" si="63"/>
        <v>5</v>
      </c>
      <c r="E627" t="s">
        <v>8592</v>
      </c>
      <c r="F627" t="s">
        <v>1</v>
      </c>
      <c r="G627" t="s">
        <v>7879</v>
      </c>
      <c r="H627" t="s">
        <v>7883</v>
      </c>
      <c r="I627" t="s">
        <v>7884</v>
      </c>
      <c r="J627">
        <v>899</v>
      </c>
      <c r="K627">
        <v>899</v>
      </c>
      <c r="L627">
        <v>899</v>
      </c>
      <c r="M627">
        <v>899</v>
      </c>
      <c r="N627">
        <v>0</v>
      </c>
      <c r="O627">
        <v>0</v>
      </c>
      <c r="P627">
        <v>0</v>
      </c>
      <c r="Q627">
        <v>0</v>
      </c>
      <c r="R627">
        <v>10.15</v>
      </c>
      <c r="S627" s="71">
        <f t="shared" si="64"/>
        <v>8.98</v>
      </c>
      <c r="T627">
        <f t="shared" si="65"/>
        <v>1.17</v>
      </c>
      <c r="U627" s="71">
        <f t="shared" si="66"/>
        <v>10.15</v>
      </c>
      <c r="V627">
        <v>0</v>
      </c>
      <c r="W627">
        <v>0</v>
      </c>
      <c r="X627">
        <v>10.15</v>
      </c>
      <c r="Y627" s="25" t="s">
        <v>8738</v>
      </c>
      <c r="Z627" t="str">
        <f t="shared" si="67"/>
        <v>menor a 200</v>
      </c>
    </row>
    <row r="628" spans="1:26">
      <c r="A628">
        <v>2022</v>
      </c>
      <c r="B628" t="s">
        <v>8563</v>
      </c>
      <c r="C628" t="str">
        <f t="shared" si="68"/>
        <v>Mayo</v>
      </c>
      <c r="D628">
        <f t="shared" si="63"/>
        <v>5</v>
      </c>
      <c r="E628" t="s">
        <v>8592</v>
      </c>
      <c r="F628" t="s">
        <v>1</v>
      </c>
      <c r="G628" t="s">
        <v>7879</v>
      </c>
      <c r="H628" t="s">
        <v>7883</v>
      </c>
      <c r="I628" t="s">
        <v>7884</v>
      </c>
      <c r="J628">
        <v>898</v>
      </c>
      <c r="K628">
        <v>898</v>
      </c>
      <c r="L628">
        <v>898</v>
      </c>
      <c r="M628">
        <v>898</v>
      </c>
      <c r="N628">
        <v>0</v>
      </c>
      <c r="O628">
        <v>0</v>
      </c>
      <c r="P628">
        <v>0</v>
      </c>
      <c r="Q628">
        <v>0</v>
      </c>
      <c r="R628">
        <v>40.85</v>
      </c>
      <c r="S628" s="71">
        <f t="shared" si="64"/>
        <v>36.15</v>
      </c>
      <c r="T628">
        <f t="shared" si="65"/>
        <v>4.7</v>
      </c>
      <c r="U628" s="71">
        <f t="shared" si="66"/>
        <v>40.85</v>
      </c>
      <c r="V628">
        <v>0</v>
      </c>
      <c r="W628">
        <v>0</v>
      </c>
      <c r="X628">
        <v>40.85</v>
      </c>
      <c r="Y628" s="25" t="s">
        <v>8738</v>
      </c>
      <c r="Z628" t="str">
        <f t="shared" si="67"/>
        <v>menor a 200</v>
      </c>
    </row>
    <row r="629" spans="1:26">
      <c r="A629">
        <v>2022</v>
      </c>
      <c r="B629" t="s">
        <v>8563</v>
      </c>
      <c r="C629" t="str">
        <f t="shared" si="68"/>
        <v>Mayo</v>
      </c>
      <c r="D629">
        <f t="shared" si="63"/>
        <v>5</v>
      </c>
      <c r="E629" t="s">
        <v>8592</v>
      </c>
      <c r="F629" t="s">
        <v>1</v>
      </c>
      <c r="G629" t="s">
        <v>7879</v>
      </c>
      <c r="H629" t="s">
        <v>7883</v>
      </c>
      <c r="I629" t="s">
        <v>7884</v>
      </c>
      <c r="J629">
        <v>897</v>
      </c>
      <c r="K629">
        <v>897</v>
      </c>
      <c r="L629">
        <v>897</v>
      </c>
      <c r="M629">
        <v>897</v>
      </c>
      <c r="N629">
        <v>0</v>
      </c>
      <c r="O629">
        <v>0</v>
      </c>
      <c r="P629">
        <v>0</v>
      </c>
      <c r="Q629">
        <v>0</v>
      </c>
      <c r="R629">
        <v>35.549999999999997</v>
      </c>
      <c r="S629" s="71">
        <f t="shared" si="64"/>
        <v>31.46</v>
      </c>
      <c r="T629">
        <f t="shared" si="65"/>
        <v>4.09</v>
      </c>
      <c r="U629" s="71">
        <f t="shared" si="66"/>
        <v>35.549999999999997</v>
      </c>
      <c r="V629">
        <v>0</v>
      </c>
      <c r="W629">
        <v>0</v>
      </c>
      <c r="X629">
        <v>35.549999999999997</v>
      </c>
      <c r="Y629" s="25" t="s">
        <v>8738</v>
      </c>
      <c r="Z629" t="str">
        <f t="shared" si="67"/>
        <v>menor a 200</v>
      </c>
    </row>
    <row r="630" spans="1:26">
      <c r="A630">
        <v>2022</v>
      </c>
      <c r="B630" t="s">
        <v>8563</v>
      </c>
      <c r="C630" t="str">
        <f t="shared" si="68"/>
        <v>Mayo</v>
      </c>
      <c r="D630">
        <f t="shared" si="63"/>
        <v>5</v>
      </c>
      <c r="E630" t="s">
        <v>8592</v>
      </c>
      <c r="F630" t="s">
        <v>1</v>
      </c>
      <c r="G630" t="s">
        <v>7879</v>
      </c>
      <c r="H630" t="s">
        <v>7883</v>
      </c>
      <c r="I630" t="s">
        <v>7884</v>
      </c>
      <c r="J630">
        <v>896</v>
      </c>
      <c r="K630">
        <v>896</v>
      </c>
      <c r="L630">
        <v>896</v>
      </c>
      <c r="M630">
        <v>896</v>
      </c>
      <c r="N630">
        <v>0</v>
      </c>
      <c r="O630">
        <v>0</v>
      </c>
      <c r="P630">
        <v>0</v>
      </c>
      <c r="Q630">
        <v>0</v>
      </c>
      <c r="R630">
        <v>20.61</v>
      </c>
      <c r="S630" s="71">
        <f t="shared" si="64"/>
        <v>18.239999999999998</v>
      </c>
      <c r="T630">
        <f t="shared" si="65"/>
        <v>2.37</v>
      </c>
      <c r="U630" s="71">
        <f t="shared" si="66"/>
        <v>20.61</v>
      </c>
      <c r="V630">
        <v>0</v>
      </c>
      <c r="W630">
        <v>0</v>
      </c>
      <c r="X630">
        <v>20.61</v>
      </c>
      <c r="Y630" s="25" t="s">
        <v>8738</v>
      </c>
      <c r="Z630" t="str">
        <f t="shared" si="67"/>
        <v>menor a 200</v>
      </c>
    </row>
    <row r="631" spans="1:26">
      <c r="A631">
        <v>2022</v>
      </c>
      <c r="B631" t="s">
        <v>8563</v>
      </c>
      <c r="C631" t="str">
        <f t="shared" si="68"/>
        <v>Mayo</v>
      </c>
      <c r="D631">
        <f t="shared" si="63"/>
        <v>5</v>
      </c>
      <c r="E631" t="s">
        <v>8592</v>
      </c>
      <c r="F631" t="s">
        <v>1</v>
      </c>
      <c r="G631" t="s">
        <v>7879</v>
      </c>
      <c r="H631" t="s">
        <v>7883</v>
      </c>
      <c r="I631" t="s">
        <v>7884</v>
      </c>
      <c r="J631">
        <v>895</v>
      </c>
      <c r="K631">
        <v>895</v>
      </c>
      <c r="L631">
        <v>895</v>
      </c>
      <c r="M631">
        <v>895</v>
      </c>
      <c r="N631">
        <v>0</v>
      </c>
      <c r="O631">
        <v>0</v>
      </c>
      <c r="P631">
        <v>0</v>
      </c>
      <c r="Q631">
        <v>0</v>
      </c>
      <c r="R631">
        <v>17.420000000000002</v>
      </c>
      <c r="S631" s="71">
        <f t="shared" si="64"/>
        <v>15.42</v>
      </c>
      <c r="T631">
        <f t="shared" si="65"/>
        <v>2</v>
      </c>
      <c r="U631" s="71">
        <f t="shared" si="66"/>
        <v>17.420000000000002</v>
      </c>
      <c r="V631">
        <v>0</v>
      </c>
      <c r="W631">
        <v>0</v>
      </c>
      <c r="X631">
        <v>17.420000000000002</v>
      </c>
      <c r="Y631" s="25" t="s">
        <v>8738</v>
      </c>
      <c r="Z631" t="str">
        <f t="shared" si="67"/>
        <v>menor a 200</v>
      </c>
    </row>
    <row r="632" spans="1:26">
      <c r="A632">
        <v>2022</v>
      </c>
      <c r="B632" t="s">
        <v>8563</v>
      </c>
      <c r="C632" t="str">
        <f t="shared" si="68"/>
        <v>Mayo</v>
      </c>
      <c r="D632">
        <f t="shared" si="63"/>
        <v>5</v>
      </c>
      <c r="E632" t="s">
        <v>8592</v>
      </c>
      <c r="F632" t="s">
        <v>1</v>
      </c>
      <c r="G632" t="s">
        <v>7879</v>
      </c>
      <c r="H632" t="s">
        <v>7883</v>
      </c>
      <c r="I632" t="s">
        <v>7884</v>
      </c>
      <c r="J632">
        <v>894</v>
      </c>
      <c r="K632">
        <v>894</v>
      </c>
      <c r="L632">
        <v>894</v>
      </c>
      <c r="M632">
        <v>894</v>
      </c>
      <c r="N632">
        <v>0</v>
      </c>
      <c r="O632">
        <v>0</v>
      </c>
      <c r="P632">
        <v>0</v>
      </c>
      <c r="Q632">
        <v>0</v>
      </c>
      <c r="R632">
        <v>53.95</v>
      </c>
      <c r="S632" s="71">
        <f t="shared" si="64"/>
        <v>47.74</v>
      </c>
      <c r="T632">
        <f t="shared" si="65"/>
        <v>6.21</v>
      </c>
      <c r="U632" s="71">
        <f t="shared" si="66"/>
        <v>53.95</v>
      </c>
      <c r="V632">
        <v>0</v>
      </c>
      <c r="W632">
        <v>0</v>
      </c>
      <c r="X632">
        <v>53.95</v>
      </c>
      <c r="Y632" s="25" t="s">
        <v>8738</v>
      </c>
      <c r="Z632" t="str">
        <f t="shared" si="67"/>
        <v>menor a 200</v>
      </c>
    </row>
    <row r="633" spans="1:26">
      <c r="A633">
        <v>2022</v>
      </c>
      <c r="B633" t="s">
        <v>8563</v>
      </c>
      <c r="C633" t="str">
        <f t="shared" si="68"/>
        <v>Mayo</v>
      </c>
      <c r="D633">
        <f t="shared" si="63"/>
        <v>5</v>
      </c>
      <c r="E633" t="s">
        <v>8592</v>
      </c>
      <c r="F633" t="s">
        <v>1</v>
      </c>
      <c r="G633" t="s">
        <v>7879</v>
      </c>
      <c r="H633" t="s">
        <v>7883</v>
      </c>
      <c r="I633" t="s">
        <v>7884</v>
      </c>
      <c r="J633">
        <v>893</v>
      </c>
      <c r="K633">
        <v>893</v>
      </c>
      <c r="L633">
        <v>893</v>
      </c>
      <c r="M633">
        <v>893</v>
      </c>
      <c r="N633">
        <v>0</v>
      </c>
      <c r="O633">
        <v>0</v>
      </c>
      <c r="P633">
        <v>0</v>
      </c>
      <c r="Q633">
        <v>0</v>
      </c>
      <c r="R633">
        <v>23.9</v>
      </c>
      <c r="S633" s="71">
        <f t="shared" si="64"/>
        <v>21.15</v>
      </c>
      <c r="T633">
        <f t="shared" si="65"/>
        <v>2.75</v>
      </c>
      <c r="U633" s="71">
        <f t="shared" si="66"/>
        <v>23.9</v>
      </c>
      <c r="V633">
        <v>0</v>
      </c>
      <c r="W633">
        <v>0</v>
      </c>
      <c r="X633">
        <v>23.9</v>
      </c>
      <c r="Y633" s="25" t="s">
        <v>8738</v>
      </c>
      <c r="Z633" t="str">
        <f t="shared" si="67"/>
        <v>menor a 200</v>
      </c>
    </row>
    <row r="634" spans="1:26">
      <c r="A634">
        <v>2022</v>
      </c>
      <c r="B634" t="s">
        <v>8563</v>
      </c>
      <c r="C634" t="str">
        <f t="shared" si="68"/>
        <v>Mayo</v>
      </c>
      <c r="D634">
        <f t="shared" si="63"/>
        <v>5</v>
      </c>
      <c r="E634" t="s">
        <v>8592</v>
      </c>
      <c r="F634" t="s">
        <v>1</v>
      </c>
      <c r="G634" t="s">
        <v>7879</v>
      </c>
      <c r="H634" t="s">
        <v>7883</v>
      </c>
      <c r="I634" t="s">
        <v>7884</v>
      </c>
      <c r="J634">
        <v>892</v>
      </c>
      <c r="K634">
        <v>892</v>
      </c>
      <c r="L634">
        <v>892</v>
      </c>
      <c r="M634">
        <v>892</v>
      </c>
      <c r="N634">
        <v>0</v>
      </c>
      <c r="O634">
        <v>0</v>
      </c>
      <c r="P634">
        <v>0</v>
      </c>
      <c r="Q634">
        <v>0</v>
      </c>
      <c r="R634">
        <v>17.63</v>
      </c>
      <c r="S634" s="71">
        <f t="shared" si="64"/>
        <v>15.6</v>
      </c>
      <c r="T634">
        <f t="shared" si="65"/>
        <v>2.0299999999999998</v>
      </c>
      <c r="U634" s="71">
        <f t="shared" si="66"/>
        <v>17.63</v>
      </c>
      <c r="V634">
        <v>0</v>
      </c>
      <c r="W634">
        <v>0</v>
      </c>
      <c r="X634">
        <v>17.63</v>
      </c>
      <c r="Y634" s="25" t="s">
        <v>8738</v>
      </c>
      <c r="Z634" t="str">
        <f t="shared" si="67"/>
        <v>menor a 200</v>
      </c>
    </row>
    <row r="635" spans="1:26">
      <c r="A635">
        <v>2022</v>
      </c>
      <c r="B635" t="s">
        <v>8563</v>
      </c>
      <c r="C635" t="str">
        <f t="shared" si="68"/>
        <v>Mayo</v>
      </c>
      <c r="D635">
        <f t="shared" si="63"/>
        <v>5</v>
      </c>
      <c r="E635" t="s">
        <v>8592</v>
      </c>
      <c r="F635" t="s">
        <v>1</v>
      </c>
      <c r="G635" t="s">
        <v>7879</v>
      </c>
      <c r="H635" t="s">
        <v>7883</v>
      </c>
      <c r="I635" t="s">
        <v>7884</v>
      </c>
      <c r="J635">
        <v>891</v>
      </c>
      <c r="K635">
        <v>891</v>
      </c>
      <c r="L635">
        <v>891</v>
      </c>
      <c r="M635">
        <v>891</v>
      </c>
      <c r="N635">
        <v>0</v>
      </c>
      <c r="O635">
        <v>0</v>
      </c>
      <c r="P635">
        <v>0</v>
      </c>
      <c r="Q635">
        <v>0</v>
      </c>
      <c r="R635">
        <v>48</v>
      </c>
      <c r="S635" s="71">
        <f t="shared" si="64"/>
        <v>42.48</v>
      </c>
      <c r="T635">
        <f t="shared" si="65"/>
        <v>5.52</v>
      </c>
      <c r="U635" s="71">
        <f t="shared" si="66"/>
        <v>48</v>
      </c>
      <c r="V635">
        <v>0</v>
      </c>
      <c r="W635">
        <v>0</v>
      </c>
      <c r="X635">
        <v>48</v>
      </c>
      <c r="Y635" s="25" t="s">
        <v>8738</v>
      </c>
      <c r="Z635" t="str">
        <f t="shared" si="67"/>
        <v>menor a 200</v>
      </c>
    </row>
    <row r="636" spans="1:26">
      <c r="A636">
        <v>2022</v>
      </c>
      <c r="B636" t="s">
        <v>8563</v>
      </c>
      <c r="C636" t="str">
        <f t="shared" si="68"/>
        <v>Mayo</v>
      </c>
      <c r="D636">
        <f t="shared" si="63"/>
        <v>5</v>
      </c>
      <c r="E636" t="s">
        <v>8592</v>
      </c>
      <c r="F636" t="s">
        <v>1</v>
      </c>
      <c r="G636" t="s">
        <v>7879</v>
      </c>
      <c r="H636" t="s">
        <v>7883</v>
      </c>
      <c r="I636" t="s">
        <v>7884</v>
      </c>
      <c r="J636">
        <v>890</v>
      </c>
      <c r="K636">
        <v>890</v>
      </c>
      <c r="L636">
        <v>890</v>
      </c>
      <c r="M636">
        <v>890</v>
      </c>
      <c r="N636">
        <v>0</v>
      </c>
      <c r="O636">
        <v>0</v>
      </c>
      <c r="P636">
        <v>0</v>
      </c>
      <c r="Q636">
        <v>0</v>
      </c>
      <c r="R636">
        <v>92.55</v>
      </c>
      <c r="S636" s="71">
        <f t="shared" si="64"/>
        <v>81.900000000000006</v>
      </c>
      <c r="T636">
        <f t="shared" si="65"/>
        <v>10.65</v>
      </c>
      <c r="U636" s="71">
        <f t="shared" si="66"/>
        <v>92.55</v>
      </c>
      <c r="V636">
        <v>0</v>
      </c>
      <c r="W636">
        <v>0</v>
      </c>
      <c r="X636">
        <v>92.55</v>
      </c>
      <c r="Y636" s="25" t="s">
        <v>8738</v>
      </c>
      <c r="Z636" t="str">
        <f t="shared" si="67"/>
        <v>menor a 200</v>
      </c>
    </row>
    <row r="637" spans="1:26">
      <c r="A637">
        <v>2022</v>
      </c>
      <c r="B637" t="s">
        <v>8563</v>
      </c>
      <c r="C637" t="str">
        <f t="shared" si="68"/>
        <v>Mayo</v>
      </c>
      <c r="D637">
        <f t="shared" si="63"/>
        <v>5</v>
      </c>
      <c r="E637" t="s">
        <v>8600</v>
      </c>
      <c r="F637" t="s">
        <v>1</v>
      </c>
      <c r="G637" t="s">
        <v>7879</v>
      </c>
      <c r="H637" t="s">
        <v>7883</v>
      </c>
      <c r="I637" t="s">
        <v>7884</v>
      </c>
      <c r="J637">
        <v>889</v>
      </c>
      <c r="K637">
        <v>889</v>
      </c>
      <c r="L637">
        <v>889</v>
      </c>
      <c r="M637">
        <v>889</v>
      </c>
      <c r="N637">
        <v>0</v>
      </c>
      <c r="O637">
        <v>0</v>
      </c>
      <c r="P637">
        <v>0</v>
      </c>
      <c r="Q637">
        <v>0</v>
      </c>
      <c r="R637">
        <v>5</v>
      </c>
      <c r="S637" s="71">
        <f t="shared" si="64"/>
        <v>4.42</v>
      </c>
      <c r="T637">
        <f t="shared" si="65"/>
        <v>0.56999999999999995</v>
      </c>
      <c r="U637" s="71">
        <f t="shared" si="66"/>
        <v>4.99</v>
      </c>
      <c r="V637">
        <v>0</v>
      </c>
      <c r="W637">
        <v>0</v>
      </c>
      <c r="X637">
        <v>5</v>
      </c>
      <c r="Y637" s="25" t="s">
        <v>8738</v>
      </c>
      <c r="Z637" t="str">
        <f t="shared" si="67"/>
        <v>menor a 200</v>
      </c>
    </row>
    <row r="638" spans="1:26">
      <c r="A638">
        <v>2022</v>
      </c>
      <c r="B638" t="s">
        <v>8563</v>
      </c>
      <c r="C638" t="str">
        <f t="shared" si="68"/>
        <v>Mayo</v>
      </c>
      <c r="D638">
        <f t="shared" si="63"/>
        <v>5</v>
      </c>
      <c r="E638" t="s">
        <v>8601</v>
      </c>
      <c r="F638" t="s">
        <v>1</v>
      </c>
      <c r="G638" t="s">
        <v>7879</v>
      </c>
      <c r="H638" t="s">
        <v>7883</v>
      </c>
      <c r="I638" t="s">
        <v>7884</v>
      </c>
      <c r="J638">
        <v>888</v>
      </c>
      <c r="K638">
        <v>888</v>
      </c>
      <c r="L638">
        <v>888</v>
      </c>
      <c r="M638">
        <v>888</v>
      </c>
      <c r="N638">
        <v>0</v>
      </c>
      <c r="O638">
        <v>0</v>
      </c>
      <c r="P638">
        <v>0</v>
      </c>
      <c r="Q638">
        <v>0</v>
      </c>
      <c r="R638">
        <v>5.0999999999999996</v>
      </c>
      <c r="S638" s="71">
        <f t="shared" si="64"/>
        <v>4.51</v>
      </c>
      <c r="T638">
        <f t="shared" si="65"/>
        <v>0.59</v>
      </c>
      <c r="U638" s="71">
        <f t="shared" si="66"/>
        <v>5.0999999999999996</v>
      </c>
      <c r="V638">
        <v>0</v>
      </c>
      <c r="W638">
        <v>0</v>
      </c>
      <c r="X638">
        <v>5.0999999999999996</v>
      </c>
      <c r="Y638" s="25" t="s">
        <v>8738</v>
      </c>
      <c r="Z638" t="str">
        <f t="shared" si="67"/>
        <v>menor a 200</v>
      </c>
    </row>
    <row r="639" spans="1:26">
      <c r="A639">
        <v>2022</v>
      </c>
      <c r="B639" t="s">
        <v>8563</v>
      </c>
      <c r="C639" t="str">
        <f t="shared" si="68"/>
        <v>Mayo</v>
      </c>
      <c r="D639">
        <f t="shared" si="63"/>
        <v>5</v>
      </c>
      <c r="E639" t="s">
        <v>8601</v>
      </c>
      <c r="F639" t="s">
        <v>1</v>
      </c>
      <c r="G639" t="s">
        <v>7879</v>
      </c>
      <c r="H639" t="s">
        <v>7883</v>
      </c>
      <c r="I639" t="s">
        <v>7884</v>
      </c>
      <c r="J639">
        <v>887</v>
      </c>
      <c r="K639">
        <v>887</v>
      </c>
      <c r="L639">
        <v>887</v>
      </c>
      <c r="M639">
        <v>887</v>
      </c>
      <c r="N639">
        <v>0</v>
      </c>
      <c r="O639">
        <v>0</v>
      </c>
      <c r="P639">
        <v>0</v>
      </c>
      <c r="Q639">
        <v>0</v>
      </c>
      <c r="R639">
        <v>11.77</v>
      </c>
      <c r="S639" s="71">
        <f t="shared" si="64"/>
        <v>10.42</v>
      </c>
      <c r="T639">
        <f t="shared" si="65"/>
        <v>1.35</v>
      </c>
      <c r="U639" s="71">
        <f t="shared" si="66"/>
        <v>11.77</v>
      </c>
      <c r="V639">
        <v>0</v>
      </c>
      <c r="W639">
        <v>0</v>
      </c>
      <c r="X639">
        <v>11.77</v>
      </c>
      <c r="Y639" s="25" t="s">
        <v>8738</v>
      </c>
      <c r="Z639" t="str">
        <f t="shared" si="67"/>
        <v>menor a 200</v>
      </c>
    </row>
    <row r="640" spans="1:26">
      <c r="A640">
        <v>2022</v>
      </c>
      <c r="B640" t="s">
        <v>8563</v>
      </c>
      <c r="C640" t="str">
        <f t="shared" ref="C640:C671" si="69">REPLACE(B640,2,4,"ayo")</f>
        <v>Mayo</v>
      </c>
      <c r="D640">
        <f t="shared" si="63"/>
        <v>5</v>
      </c>
      <c r="E640" t="s">
        <v>8612</v>
      </c>
      <c r="F640" t="s">
        <v>1</v>
      </c>
      <c r="G640" t="s">
        <v>7879</v>
      </c>
      <c r="H640" t="s">
        <v>7883</v>
      </c>
      <c r="I640" t="s">
        <v>7884</v>
      </c>
      <c r="J640">
        <v>886</v>
      </c>
      <c r="K640">
        <v>886</v>
      </c>
      <c r="L640">
        <v>886</v>
      </c>
      <c r="M640">
        <v>886</v>
      </c>
      <c r="N640">
        <v>0</v>
      </c>
      <c r="O640">
        <v>0</v>
      </c>
      <c r="P640">
        <v>0</v>
      </c>
      <c r="Q640">
        <v>0</v>
      </c>
      <c r="R640">
        <v>6</v>
      </c>
      <c r="S640" s="71">
        <f t="shared" si="64"/>
        <v>5.31</v>
      </c>
      <c r="T640">
        <f t="shared" si="65"/>
        <v>0.69</v>
      </c>
      <c r="U640" s="71">
        <f t="shared" si="66"/>
        <v>6</v>
      </c>
      <c r="V640">
        <v>0</v>
      </c>
      <c r="W640">
        <v>0</v>
      </c>
      <c r="X640">
        <v>6</v>
      </c>
      <c r="Y640" s="25" t="s">
        <v>8738</v>
      </c>
      <c r="Z640" t="str">
        <f t="shared" si="67"/>
        <v>menor a 200</v>
      </c>
    </row>
    <row r="641" spans="1:26">
      <c r="A641">
        <v>2022</v>
      </c>
      <c r="B641" t="s">
        <v>8563</v>
      </c>
      <c r="C641" t="str">
        <f t="shared" si="69"/>
        <v>Mayo</v>
      </c>
      <c r="D641">
        <f t="shared" si="63"/>
        <v>5</v>
      </c>
      <c r="E641" t="s">
        <v>8612</v>
      </c>
      <c r="F641" t="s">
        <v>1</v>
      </c>
      <c r="G641" t="s">
        <v>7879</v>
      </c>
      <c r="H641" t="s">
        <v>7883</v>
      </c>
      <c r="I641" t="s">
        <v>7884</v>
      </c>
      <c r="J641">
        <v>885</v>
      </c>
      <c r="K641">
        <v>885</v>
      </c>
      <c r="L641">
        <v>885</v>
      </c>
      <c r="M641">
        <v>885</v>
      </c>
      <c r="N641">
        <v>0</v>
      </c>
      <c r="O641">
        <v>0</v>
      </c>
      <c r="P641">
        <v>0</v>
      </c>
      <c r="Q641">
        <v>0</v>
      </c>
      <c r="R641">
        <v>5</v>
      </c>
      <c r="S641" s="71">
        <f t="shared" si="64"/>
        <v>4.42</v>
      </c>
      <c r="T641">
        <f t="shared" si="65"/>
        <v>0.56999999999999995</v>
      </c>
      <c r="U641" s="71">
        <f t="shared" si="66"/>
        <v>4.99</v>
      </c>
      <c r="V641">
        <v>0</v>
      </c>
      <c r="W641">
        <v>0</v>
      </c>
      <c r="X641">
        <v>5</v>
      </c>
      <c r="Y641" s="25" t="s">
        <v>8738</v>
      </c>
      <c r="Z641" t="str">
        <f t="shared" si="67"/>
        <v>menor a 200</v>
      </c>
    </row>
    <row r="642" spans="1:26">
      <c r="A642">
        <v>2022</v>
      </c>
      <c r="B642" t="s">
        <v>8563</v>
      </c>
      <c r="C642" t="str">
        <f t="shared" si="69"/>
        <v>Mayo</v>
      </c>
      <c r="D642">
        <f t="shared" ref="D642:D705" si="70">MONTH(E642)</f>
        <v>5</v>
      </c>
      <c r="E642" t="s">
        <v>8652</v>
      </c>
      <c r="F642" t="s">
        <v>1</v>
      </c>
      <c r="G642" t="s">
        <v>7879</v>
      </c>
      <c r="H642" t="s">
        <v>7883</v>
      </c>
      <c r="I642" t="s">
        <v>7884</v>
      </c>
      <c r="J642">
        <v>884</v>
      </c>
      <c r="K642">
        <v>884</v>
      </c>
      <c r="L642">
        <v>884</v>
      </c>
      <c r="M642">
        <v>884</v>
      </c>
      <c r="N642">
        <v>0</v>
      </c>
      <c r="O642">
        <v>0</v>
      </c>
      <c r="P642">
        <v>0</v>
      </c>
      <c r="Q642">
        <v>0</v>
      </c>
      <c r="R642">
        <v>3</v>
      </c>
      <c r="S642" s="71">
        <f t="shared" ref="S642:S705" si="71">ROUND(R642/1.13,2)</f>
        <v>2.65</v>
      </c>
      <c r="T642">
        <f t="shared" ref="T642:T705" si="72">ROUND(S642*0.13,2)</f>
        <v>0.34</v>
      </c>
      <c r="U642" s="71">
        <f t="shared" ref="U642:U705" si="73">ROUND(S642+T642,2)</f>
        <v>2.99</v>
      </c>
      <c r="V642">
        <v>0</v>
      </c>
      <c r="W642">
        <v>0</v>
      </c>
      <c r="X642">
        <v>3</v>
      </c>
      <c r="Y642" s="25" t="s">
        <v>8738</v>
      </c>
      <c r="Z642" t="str">
        <f t="shared" ref="Z642:Z705" si="74">IF(U642&lt;=200,"menor a 200","mayor a 200")</f>
        <v>menor a 200</v>
      </c>
    </row>
    <row r="643" spans="1:26">
      <c r="A643">
        <v>2022</v>
      </c>
      <c r="B643" t="s">
        <v>8563</v>
      </c>
      <c r="C643" t="str">
        <f t="shared" si="69"/>
        <v>Mayo</v>
      </c>
      <c r="D643">
        <f t="shared" si="70"/>
        <v>5</v>
      </c>
      <c r="E643" t="s">
        <v>8616</v>
      </c>
      <c r="F643" t="s">
        <v>1</v>
      </c>
      <c r="G643" t="s">
        <v>7879</v>
      </c>
      <c r="H643" t="s">
        <v>7883</v>
      </c>
      <c r="I643" t="s">
        <v>7884</v>
      </c>
      <c r="J643">
        <v>883</v>
      </c>
      <c r="K643">
        <v>883</v>
      </c>
      <c r="L643">
        <v>883</v>
      </c>
      <c r="M643">
        <v>883</v>
      </c>
      <c r="N643">
        <v>0</v>
      </c>
      <c r="O643">
        <v>0</v>
      </c>
      <c r="P643">
        <v>0</v>
      </c>
      <c r="Q643">
        <v>0</v>
      </c>
      <c r="R643">
        <v>25.32</v>
      </c>
      <c r="S643" s="71">
        <f t="shared" si="71"/>
        <v>22.41</v>
      </c>
      <c r="T643">
        <f t="shared" si="72"/>
        <v>2.91</v>
      </c>
      <c r="U643" s="71">
        <f t="shared" si="73"/>
        <v>25.32</v>
      </c>
      <c r="V643">
        <v>0</v>
      </c>
      <c r="W643">
        <v>0</v>
      </c>
      <c r="X643">
        <v>25.32</v>
      </c>
      <c r="Y643" s="25" t="s">
        <v>8738</v>
      </c>
      <c r="Z643" t="str">
        <f t="shared" si="74"/>
        <v>menor a 200</v>
      </c>
    </row>
    <row r="644" spans="1:26">
      <c r="A644">
        <v>2022</v>
      </c>
      <c r="B644" t="s">
        <v>8563</v>
      </c>
      <c r="C644" t="str">
        <f t="shared" si="69"/>
        <v>Mayo</v>
      </c>
      <c r="D644">
        <f t="shared" si="70"/>
        <v>5</v>
      </c>
      <c r="E644" t="s">
        <v>8651</v>
      </c>
      <c r="F644" t="s">
        <v>1</v>
      </c>
      <c r="G644" t="s">
        <v>7879</v>
      </c>
      <c r="H644" t="s">
        <v>7883</v>
      </c>
      <c r="I644" t="s">
        <v>7884</v>
      </c>
      <c r="J644">
        <v>882</v>
      </c>
      <c r="K644">
        <v>882</v>
      </c>
      <c r="L644">
        <v>882</v>
      </c>
      <c r="M644">
        <v>882</v>
      </c>
      <c r="N644">
        <v>0</v>
      </c>
      <c r="O644">
        <v>0</v>
      </c>
      <c r="P644">
        <v>0</v>
      </c>
      <c r="Q644">
        <v>0</v>
      </c>
      <c r="R644">
        <v>104.8</v>
      </c>
      <c r="S644" s="71">
        <f t="shared" si="71"/>
        <v>92.74</v>
      </c>
      <c r="T644">
        <f t="shared" si="72"/>
        <v>12.06</v>
      </c>
      <c r="U644" s="71">
        <f t="shared" si="73"/>
        <v>104.8</v>
      </c>
      <c r="V644">
        <v>0</v>
      </c>
      <c r="W644">
        <v>0</v>
      </c>
      <c r="X644">
        <v>104.8</v>
      </c>
      <c r="Y644" s="25" t="s">
        <v>8738</v>
      </c>
      <c r="Z644" t="str">
        <f t="shared" si="74"/>
        <v>menor a 200</v>
      </c>
    </row>
    <row r="645" spans="1:26">
      <c r="A645">
        <v>2022</v>
      </c>
      <c r="B645" t="s">
        <v>8563</v>
      </c>
      <c r="C645" t="str">
        <f t="shared" si="69"/>
        <v>Mayo</v>
      </c>
      <c r="D645">
        <f t="shared" si="70"/>
        <v>5</v>
      </c>
      <c r="E645" t="s">
        <v>8634</v>
      </c>
      <c r="F645" t="s">
        <v>1</v>
      </c>
      <c r="G645" t="s">
        <v>7879</v>
      </c>
      <c r="H645" t="s">
        <v>7883</v>
      </c>
      <c r="I645" t="s">
        <v>7884</v>
      </c>
      <c r="J645">
        <v>881</v>
      </c>
      <c r="K645">
        <v>881</v>
      </c>
      <c r="L645">
        <v>881</v>
      </c>
      <c r="M645">
        <v>881</v>
      </c>
      <c r="N645">
        <v>0</v>
      </c>
      <c r="O645">
        <v>0</v>
      </c>
      <c r="P645">
        <v>0</v>
      </c>
      <c r="Q645">
        <v>0</v>
      </c>
      <c r="R645">
        <v>21</v>
      </c>
      <c r="S645" s="71">
        <f t="shared" si="71"/>
        <v>18.579999999999998</v>
      </c>
      <c r="T645">
        <f t="shared" si="72"/>
        <v>2.42</v>
      </c>
      <c r="U645" s="71">
        <f t="shared" si="73"/>
        <v>21</v>
      </c>
      <c r="V645">
        <v>0</v>
      </c>
      <c r="W645">
        <v>0</v>
      </c>
      <c r="X645">
        <v>21</v>
      </c>
      <c r="Y645" s="25" t="s">
        <v>8738</v>
      </c>
      <c r="Z645" t="str">
        <f t="shared" si="74"/>
        <v>menor a 200</v>
      </c>
    </row>
    <row r="646" spans="1:26">
      <c r="A646">
        <v>2022</v>
      </c>
      <c r="B646" t="s">
        <v>8563</v>
      </c>
      <c r="C646" t="str">
        <f t="shared" si="69"/>
        <v>Mayo</v>
      </c>
      <c r="D646">
        <f t="shared" si="70"/>
        <v>5</v>
      </c>
      <c r="E646" t="s">
        <v>8635</v>
      </c>
      <c r="F646" t="s">
        <v>1</v>
      </c>
      <c r="G646" t="s">
        <v>7879</v>
      </c>
      <c r="H646" t="s">
        <v>7883</v>
      </c>
      <c r="I646" t="s">
        <v>7884</v>
      </c>
      <c r="J646">
        <v>880</v>
      </c>
      <c r="K646">
        <v>880</v>
      </c>
      <c r="L646">
        <v>880</v>
      </c>
      <c r="M646">
        <v>880</v>
      </c>
      <c r="N646">
        <v>0</v>
      </c>
      <c r="O646">
        <v>0</v>
      </c>
      <c r="P646">
        <v>0</v>
      </c>
      <c r="Q646">
        <v>0</v>
      </c>
      <c r="R646">
        <v>10.92</v>
      </c>
      <c r="S646" s="71">
        <f t="shared" si="71"/>
        <v>9.66</v>
      </c>
      <c r="T646">
        <f t="shared" si="72"/>
        <v>1.26</v>
      </c>
      <c r="U646" s="71">
        <f t="shared" si="73"/>
        <v>10.92</v>
      </c>
      <c r="V646">
        <v>0</v>
      </c>
      <c r="W646">
        <v>0</v>
      </c>
      <c r="X646">
        <v>10.92</v>
      </c>
      <c r="Y646" s="25" t="s">
        <v>8738</v>
      </c>
      <c r="Z646" t="str">
        <f t="shared" si="74"/>
        <v>menor a 200</v>
      </c>
    </row>
    <row r="647" spans="1:26">
      <c r="A647">
        <v>2022</v>
      </c>
      <c r="B647" t="s">
        <v>8563</v>
      </c>
      <c r="C647" t="str">
        <f t="shared" si="69"/>
        <v>Mayo</v>
      </c>
      <c r="D647">
        <f t="shared" si="70"/>
        <v>5</v>
      </c>
      <c r="E647" t="s">
        <v>8650</v>
      </c>
      <c r="F647" t="s">
        <v>1</v>
      </c>
      <c r="G647" t="s">
        <v>7879</v>
      </c>
      <c r="H647" t="s">
        <v>7883</v>
      </c>
      <c r="I647" t="s">
        <v>7884</v>
      </c>
      <c r="J647">
        <v>879</v>
      </c>
      <c r="K647">
        <v>879</v>
      </c>
      <c r="L647">
        <v>879</v>
      </c>
      <c r="M647">
        <v>879</v>
      </c>
      <c r="N647">
        <v>0</v>
      </c>
      <c r="O647">
        <v>0</v>
      </c>
      <c r="P647">
        <v>0</v>
      </c>
      <c r="Q647">
        <v>0</v>
      </c>
      <c r="R647">
        <v>15.85</v>
      </c>
      <c r="S647" s="71">
        <f t="shared" si="71"/>
        <v>14.03</v>
      </c>
      <c r="T647">
        <f t="shared" si="72"/>
        <v>1.82</v>
      </c>
      <c r="U647" s="71">
        <f t="shared" si="73"/>
        <v>15.85</v>
      </c>
      <c r="V647">
        <v>0</v>
      </c>
      <c r="W647">
        <v>0</v>
      </c>
      <c r="X647">
        <v>15.85</v>
      </c>
      <c r="Y647" s="25" t="s">
        <v>8738</v>
      </c>
      <c r="Z647" t="str">
        <f t="shared" si="74"/>
        <v>menor a 200</v>
      </c>
    </row>
    <row r="648" spans="1:26">
      <c r="A648">
        <v>2022</v>
      </c>
      <c r="B648" t="s">
        <v>8563</v>
      </c>
      <c r="C648" t="str">
        <f t="shared" si="69"/>
        <v>Mayo</v>
      </c>
      <c r="D648">
        <f t="shared" si="70"/>
        <v>5</v>
      </c>
      <c r="E648" t="s">
        <v>8650</v>
      </c>
      <c r="F648" t="s">
        <v>1</v>
      </c>
      <c r="G648" t="s">
        <v>7879</v>
      </c>
      <c r="H648" t="s">
        <v>7883</v>
      </c>
      <c r="I648" t="s">
        <v>7884</v>
      </c>
      <c r="J648">
        <v>877</v>
      </c>
      <c r="K648">
        <v>877</v>
      </c>
      <c r="L648">
        <v>877</v>
      </c>
      <c r="M648">
        <v>877</v>
      </c>
      <c r="N648">
        <v>0</v>
      </c>
      <c r="O648">
        <v>0</v>
      </c>
      <c r="P648">
        <v>0</v>
      </c>
      <c r="Q648">
        <v>0</v>
      </c>
      <c r="R648">
        <v>2743.24</v>
      </c>
      <c r="S648" s="71">
        <f t="shared" si="71"/>
        <v>2427.65</v>
      </c>
      <c r="T648">
        <f t="shared" si="72"/>
        <v>315.58999999999997</v>
      </c>
      <c r="U648" s="71">
        <f t="shared" si="73"/>
        <v>2743.24</v>
      </c>
      <c r="V648">
        <v>0</v>
      </c>
      <c r="W648">
        <v>0</v>
      </c>
      <c r="X648">
        <v>2743.24</v>
      </c>
      <c r="Y648" s="25" t="s">
        <v>8738</v>
      </c>
      <c r="Z648" t="str">
        <f t="shared" si="74"/>
        <v>mayor a 200</v>
      </c>
    </row>
    <row r="649" spans="1:26">
      <c r="A649">
        <v>2022</v>
      </c>
      <c r="B649" t="s">
        <v>8563</v>
      </c>
      <c r="C649" t="str">
        <f t="shared" si="69"/>
        <v>Mayo</v>
      </c>
      <c r="D649">
        <f t="shared" si="70"/>
        <v>5</v>
      </c>
      <c r="E649" t="s">
        <v>8650</v>
      </c>
      <c r="F649" t="s">
        <v>1</v>
      </c>
      <c r="G649" t="s">
        <v>7879</v>
      </c>
      <c r="H649" t="s">
        <v>7883</v>
      </c>
      <c r="I649" t="s">
        <v>7884</v>
      </c>
      <c r="J649">
        <v>875</v>
      </c>
      <c r="K649">
        <v>875</v>
      </c>
      <c r="L649">
        <v>875</v>
      </c>
      <c r="M649">
        <v>875</v>
      </c>
      <c r="N649">
        <v>0</v>
      </c>
      <c r="O649">
        <v>0</v>
      </c>
      <c r="P649">
        <v>0</v>
      </c>
      <c r="Q649">
        <v>0</v>
      </c>
      <c r="R649">
        <v>125.49</v>
      </c>
      <c r="S649" s="71">
        <f t="shared" si="71"/>
        <v>111.05</v>
      </c>
      <c r="T649">
        <f t="shared" si="72"/>
        <v>14.44</v>
      </c>
      <c r="U649" s="71">
        <f t="shared" si="73"/>
        <v>125.49</v>
      </c>
      <c r="V649">
        <v>0</v>
      </c>
      <c r="W649">
        <v>0</v>
      </c>
      <c r="X649">
        <v>125.49</v>
      </c>
      <c r="Y649" s="25" t="s">
        <v>8738</v>
      </c>
      <c r="Z649" t="str">
        <f t="shared" si="74"/>
        <v>menor a 200</v>
      </c>
    </row>
    <row r="650" spans="1:26">
      <c r="A650">
        <v>2022</v>
      </c>
      <c r="B650" t="s">
        <v>8563</v>
      </c>
      <c r="C650" t="str">
        <f t="shared" si="69"/>
        <v>Mayo</v>
      </c>
      <c r="D650">
        <f t="shared" si="70"/>
        <v>5</v>
      </c>
      <c r="E650" t="s">
        <v>8639</v>
      </c>
      <c r="F650" t="s">
        <v>1</v>
      </c>
      <c r="G650" t="s">
        <v>7879</v>
      </c>
      <c r="H650" t="s">
        <v>7883</v>
      </c>
      <c r="I650" t="s">
        <v>7884</v>
      </c>
      <c r="J650">
        <v>874</v>
      </c>
      <c r="K650">
        <v>874</v>
      </c>
      <c r="L650">
        <v>874</v>
      </c>
      <c r="M650">
        <v>874</v>
      </c>
      <c r="N650">
        <v>0</v>
      </c>
      <c r="O650">
        <v>0</v>
      </c>
      <c r="P650">
        <v>0</v>
      </c>
      <c r="Q650">
        <v>0</v>
      </c>
      <c r="R650">
        <v>13.43</v>
      </c>
      <c r="S650" s="71">
        <f t="shared" si="71"/>
        <v>11.88</v>
      </c>
      <c r="T650">
        <f t="shared" si="72"/>
        <v>1.54</v>
      </c>
      <c r="U650" s="71">
        <f t="shared" si="73"/>
        <v>13.42</v>
      </c>
      <c r="V650">
        <v>0</v>
      </c>
      <c r="W650">
        <v>0</v>
      </c>
      <c r="X650">
        <v>13.43</v>
      </c>
      <c r="Y650" s="25" t="s">
        <v>8738</v>
      </c>
      <c r="Z650" t="str">
        <f t="shared" si="74"/>
        <v>menor a 200</v>
      </c>
    </row>
    <row r="651" spans="1:26">
      <c r="A651">
        <v>2022</v>
      </c>
      <c r="B651" t="s">
        <v>8563</v>
      </c>
      <c r="C651" t="str">
        <f t="shared" si="69"/>
        <v>Mayo</v>
      </c>
      <c r="D651">
        <f t="shared" si="70"/>
        <v>5</v>
      </c>
      <c r="E651" t="s">
        <v>8640</v>
      </c>
      <c r="F651" t="s">
        <v>1</v>
      </c>
      <c r="G651" t="s">
        <v>7879</v>
      </c>
      <c r="H651" t="s">
        <v>7883</v>
      </c>
      <c r="I651" t="s">
        <v>7884</v>
      </c>
      <c r="J651">
        <v>873</v>
      </c>
      <c r="K651">
        <v>873</v>
      </c>
      <c r="L651">
        <v>873</v>
      </c>
      <c r="M651">
        <v>873</v>
      </c>
      <c r="N651">
        <v>0</v>
      </c>
      <c r="O651">
        <v>0</v>
      </c>
      <c r="P651">
        <v>0</v>
      </c>
      <c r="Q651">
        <v>0</v>
      </c>
      <c r="R651">
        <v>19</v>
      </c>
      <c r="S651" s="71">
        <f t="shared" si="71"/>
        <v>16.809999999999999</v>
      </c>
      <c r="T651">
        <f t="shared" si="72"/>
        <v>2.19</v>
      </c>
      <c r="U651" s="71">
        <f t="shared" si="73"/>
        <v>19</v>
      </c>
      <c r="V651">
        <v>0</v>
      </c>
      <c r="W651">
        <v>0</v>
      </c>
      <c r="X651">
        <v>19</v>
      </c>
      <c r="Y651" s="25" t="s">
        <v>8738</v>
      </c>
      <c r="Z651" t="str">
        <f t="shared" si="74"/>
        <v>menor a 200</v>
      </c>
    </row>
    <row r="652" spans="1:26">
      <c r="A652">
        <v>2022</v>
      </c>
      <c r="B652" t="s">
        <v>8563</v>
      </c>
      <c r="C652" t="str">
        <f t="shared" si="69"/>
        <v>Mayo</v>
      </c>
      <c r="D652">
        <f t="shared" si="70"/>
        <v>5</v>
      </c>
      <c r="E652" t="s">
        <v>8641</v>
      </c>
      <c r="F652" t="s">
        <v>1</v>
      </c>
      <c r="G652" t="s">
        <v>7879</v>
      </c>
      <c r="H652" t="s">
        <v>7881</v>
      </c>
      <c r="I652" t="s">
        <v>7880</v>
      </c>
      <c r="J652">
        <v>1643</v>
      </c>
      <c r="K652">
        <v>1643</v>
      </c>
      <c r="L652">
        <v>1643</v>
      </c>
      <c r="M652">
        <v>1643</v>
      </c>
      <c r="N652">
        <v>0</v>
      </c>
      <c r="O652">
        <v>0</v>
      </c>
      <c r="P652">
        <v>0</v>
      </c>
      <c r="Q652">
        <v>0</v>
      </c>
      <c r="R652">
        <v>177.41</v>
      </c>
      <c r="S652" s="71">
        <f t="shared" si="71"/>
        <v>157</v>
      </c>
      <c r="T652">
        <f t="shared" si="72"/>
        <v>20.41</v>
      </c>
      <c r="U652" s="71">
        <f t="shared" si="73"/>
        <v>177.41</v>
      </c>
      <c r="V652">
        <v>0</v>
      </c>
      <c r="W652">
        <v>0</v>
      </c>
      <c r="X652">
        <v>177.41</v>
      </c>
      <c r="Y652" s="25" t="s">
        <v>8738</v>
      </c>
      <c r="Z652" t="str">
        <f t="shared" si="74"/>
        <v>menor a 200</v>
      </c>
    </row>
    <row r="653" spans="1:26">
      <c r="A653">
        <v>2022</v>
      </c>
      <c r="B653" t="s">
        <v>8563</v>
      </c>
      <c r="C653" t="str">
        <f t="shared" si="69"/>
        <v>Mayo</v>
      </c>
      <c r="D653">
        <f t="shared" si="70"/>
        <v>5</v>
      </c>
      <c r="E653" t="s">
        <v>8640</v>
      </c>
      <c r="F653" t="s">
        <v>1</v>
      </c>
      <c r="G653" t="s">
        <v>7879</v>
      </c>
      <c r="H653" t="s">
        <v>7881</v>
      </c>
      <c r="I653" t="s">
        <v>7880</v>
      </c>
      <c r="J653">
        <v>1644</v>
      </c>
      <c r="K653">
        <v>1644</v>
      </c>
      <c r="L653">
        <v>1644</v>
      </c>
      <c r="M653">
        <v>1644</v>
      </c>
      <c r="N653">
        <v>0</v>
      </c>
      <c r="O653">
        <v>0</v>
      </c>
      <c r="P653">
        <v>0</v>
      </c>
      <c r="Q653">
        <v>0</v>
      </c>
      <c r="R653">
        <v>370.9</v>
      </c>
      <c r="S653" s="71">
        <f t="shared" si="71"/>
        <v>328.23</v>
      </c>
      <c r="T653">
        <f t="shared" si="72"/>
        <v>42.67</v>
      </c>
      <c r="U653" s="71">
        <f t="shared" si="73"/>
        <v>370.9</v>
      </c>
      <c r="V653">
        <v>0</v>
      </c>
      <c r="W653">
        <v>0</v>
      </c>
      <c r="X653">
        <v>370.9</v>
      </c>
      <c r="Y653" s="25" t="s">
        <v>8738</v>
      </c>
      <c r="Z653" t="str">
        <f t="shared" si="74"/>
        <v>mayor a 200</v>
      </c>
    </row>
    <row r="654" spans="1:26">
      <c r="A654">
        <v>2022</v>
      </c>
      <c r="B654" t="s">
        <v>8563</v>
      </c>
      <c r="C654" t="str">
        <f t="shared" si="69"/>
        <v>Mayo</v>
      </c>
      <c r="D654">
        <f t="shared" si="70"/>
        <v>5</v>
      </c>
      <c r="E654" t="s">
        <v>8640</v>
      </c>
      <c r="F654" t="s">
        <v>1</v>
      </c>
      <c r="G654" t="s">
        <v>7879</v>
      </c>
      <c r="H654" t="s">
        <v>7881</v>
      </c>
      <c r="I654" t="s">
        <v>7880</v>
      </c>
      <c r="J654">
        <v>1645</v>
      </c>
      <c r="K654">
        <v>1645</v>
      </c>
      <c r="L654">
        <v>1645</v>
      </c>
      <c r="M654">
        <v>1645</v>
      </c>
      <c r="N654">
        <v>0</v>
      </c>
      <c r="O654">
        <v>0</v>
      </c>
      <c r="P654">
        <v>0</v>
      </c>
      <c r="Q654">
        <v>0</v>
      </c>
      <c r="R654">
        <v>102.68</v>
      </c>
      <c r="S654" s="71">
        <f t="shared" si="71"/>
        <v>90.87</v>
      </c>
      <c r="T654">
        <f t="shared" si="72"/>
        <v>11.81</v>
      </c>
      <c r="U654" s="71">
        <f t="shared" si="73"/>
        <v>102.68</v>
      </c>
      <c r="V654">
        <v>0</v>
      </c>
      <c r="W654">
        <v>0</v>
      </c>
      <c r="X654">
        <v>102.68</v>
      </c>
      <c r="Y654" s="25" t="s">
        <v>8738</v>
      </c>
      <c r="Z654" t="str">
        <f t="shared" si="74"/>
        <v>menor a 200</v>
      </c>
    </row>
    <row r="655" spans="1:26">
      <c r="A655">
        <v>2022</v>
      </c>
      <c r="B655" t="s">
        <v>8563</v>
      </c>
      <c r="C655" t="str">
        <f t="shared" si="69"/>
        <v>Mayo</v>
      </c>
      <c r="D655">
        <f t="shared" si="70"/>
        <v>5</v>
      </c>
      <c r="E655" t="s">
        <v>8640</v>
      </c>
      <c r="F655" t="s">
        <v>1</v>
      </c>
      <c r="G655" t="s">
        <v>7879</v>
      </c>
      <c r="H655" t="s">
        <v>7881</v>
      </c>
      <c r="I655" t="s">
        <v>7880</v>
      </c>
      <c r="J655">
        <v>1646</v>
      </c>
      <c r="K655">
        <v>1646</v>
      </c>
      <c r="L655">
        <v>1646</v>
      </c>
      <c r="M655">
        <v>1646</v>
      </c>
      <c r="N655">
        <v>0</v>
      </c>
      <c r="O655">
        <v>0</v>
      </c>
      <c r="P655">
        <v>0</v>
      </c>
      <c r="Q655">
        <v>0</v>
      </c>
      <c r="R655">
        <v>152.02000000000001</v>
      </c>
      <c r="S655" s="71">
        <f t="shared" si="71"/>
        <v>134.53</v>
      </c>
      <c r="T655">
        <f t="shared" si="72"/>
        <v>17.489999999999998</v>
      </c>
      <c r="U655" s="71">
        <f t="shared" si="73"/>
        <v>152.02000000000001</v>
      </c>
      <c r="V655">
        <v>0</v>
      </c>
      <c r="W655">
        <v>0</v>
      </c>
      <c r="X655">
        <v>152.02000000000001</v>
      </c>
      <c r="Y655" s="25" t="s">
        <v>8738</v>
      </c>
      <c r="Z655" t="str">
        <f t="shared" si="74"/>
        <v>menor a 200</v>
      </c>
    </row>
    <row r="656" spans="1:26">
      <c r="A656">
        <v>2022</v>
      </c>
      <c r="B656" t="s">
        <v>8563</v>
      </c>
      <c r="C656" t="str">
        <f t="shared" si="69"/>
        <v>Mayo</v>
      </c>
      <c r="D656">
        <f t="shared" si="70"/>
        <v>5</v>
      </c>
      <c r="E656" t="s">
        <v>8639</v>
      </c>
      <c r="F656" t="s">
        <v>1</v>
      </c>
      <c r="G656" t="s">
        <v>7879</v>
      </c>
      <c r="H656" t="s">
        <v>7881</v>
      </c>
      <c r="I656" t="s">
        <v>7880</v>
      </c>
      <c r="J656">
        <v>1647</v>
      </c>
      <c r="K656">
        <v>1647</v>
      </c>
      <c r="L656">
        <v>1647</v>
      </c>
      <c r="M656">
        <v>1647</v>
      </c>
      <c r="N656">
        <v>0</v>
      </c>
      <c r="O656">
        <v>0</v>
      </c>
      <c r="P656">
        <v>0</v>
      </c>
      <c r="Q656">
        <v>0</v>
      </c>
      <c r="R656">
        <v>19.89</v>
      </c>
      <c r="S656" s="71">
        <f t="shared" si="71"/>
        <v>17.600000000000001</v>
      </c>
      <c r="T656">
        <f t="shared" si="72"/>
        <v>2.29</v>
      </c>
      <c r="U656" s="71">
        <f t="shared" si="73"/>
        <v>19.89</v>
      </c>
      <c r="V656">
        <v>0</v>
      </c>
      <c r="W656">
        <v>0</v>
      </c>
      <c r="X656">
        <v>19.89</v>
      </c>
      <c r="Y656" s="25" t="s">
        <v>8738</v>
      </c>
      <c r="Z656" t="str">
        <f t="shared" si="74"/>
        <v>menor a 200</v>
      </c>
    </row>
    <row r="657" spans="1:26">
      <c r="A657">
        <v>2022</v>
      </c>
      <c r="B657" t="s">
        <v>8563</v>
      </c>
      <c r="C657" t="str">
        <f t="shared" si="69"/>
        <v>Mayo</v>
      </c>
      <c r="D657">
        <f t="shared" si="70"/>
        <v>5</v>
      </c>
      <c r="E657" t="s">
        <v>8634</v>
      </c>
      <c r="F657" t="s">
        <v>1</v>
      </c>
      <c r="G657" t="s">
        <v>7879</v>
      </c>
      <c r="H657" t="s">
        <v>7881</v>
      </c>
      <c r="I657" t="s">
        <v>7880</v>
      </c>
      <c r="J657">
        <v>1649</v>
      </c>
      <c r="K657">
        <v>1649</v>
      </c>
      <c r="L657">
        <v>1649</v>
      </c>
      <c r="M657">
        <v>1649</v>
      </c>
      <c r="N657">
        <v>0</v>
      </c>
      <c r="O657">
        <v>0</v>
      </c>
      <c r="P657">
        <v>0</v>
      </c>
      <c r="Q657">
        <v>0</v>
      </c>
      <c r="R657">
        <v>648.41</v>
      </c>
      <c r="S657" s="71">
        <f t="shared" si="71"/>
        <v>573.80999999999995</v>
      </c>
      <c r="T657">
        <f t="shared" si="72"/>
        <v>74.599999999999994</v>
      </c>
      <c r="U657" s="71">
        <f t="shared" si="73"/>
        <v>648.41</v>
      </c>
      <c r="V657">
        <v>0</v>
      </c>
      <c r="W657">
        <v>0</v>
      </c>
      <c r="X657">
        <v>648.41</v>
      </c>
      <c r="Y657" s="25" t="s">
        <v>8738</v>
      </c>
      <c r="Z657" t="str">
        <f t="shared" si="74"/>
        <v>mayor a 200</v>
      </c>
    </row>
    <row r="658" spans="1:26">
      <c r="A658">
        <v>2022</v>
      </c>
      <c r="B658" t="s">
        <v>8563</v>
      </c>
      <c r="C658" t="str">
        <f t="shared" si="69"/>
        <v>Mayo</v>
      </c>
      <c r="D658">
        <f t="shared" si="70"/>
        <v>5</v>
      </c>
      <c r="E658" t="s">
        <v>8634</v>
      </c>
      <c r="F658" t="s">
        <v>1</v>
      </c>
      <c r="G658" t="s">
        <v>7879</v>
      </c>
      <c r="H658" t="s">
        <v>7881</v>
      </c>
      <c r="I658" t="s">
        <v>7880</v>
      </c>
      <c r="J658">
        <v>1650</v>
      </c>
      <c r="K658">
        <v>1650</v>
      </c>
      <c r="L658">
        <v>1650</v>
      </c>
      <c r="M658">
        <v>1650</v>
      </c>
      <c r="N658">
        <v>0</v>
      </c>
      <c r="O658">
        <v>0</v>
      </c>
      <c r="P658">
        <v>0</v>
      </c>
      <c r="Q658">
        <v>0</v>
      </c>
      <c r="R658">
        <v>107.16</v>
      </c>
      <c r="S658" s="71">
        <f t="shared" si="71"/>
        <v>94.83</v>
      </c>
      <c r="T658">
        <f t="shared" si="72"/>
        <v>12.33</v>
      </c>
      <c r="U658" s="71">
        <f t="shared" si="73"/>
        <v>107.16</v>
      </c>
      <c r="V658">
        <v>0</v>
      </c>
      <c r="W658">
        <v>0</v>
      </c>
      <c r="X658">
        <v>107.16</v>
      </c>
      <c r="Y658" s="25" t="s">
        <v>8738</v>
      </c>
      <c r="Z658" t="str">
        <f t="shared" si="74"/>
        <v>menor a 200</v>
      </c>
    </row>
    <row r="659" spans="1:26">
      <c r="A659">
        <v>2022</v>
      </c>
      <c r="B659" t="s">
        <v>8563</v>
      </c>
      <c r="C659" t="str">
        <f t="shared" si="69"/>
        <v>Mayo</v>
      </c>
      <c r="D659">
        <f t="shared" si="70"/>
        <v>5</v>
      </c>
      <c r="E659" t="s">
        <v>8629</v>
      </c>
      <c r="F659" t="s">
        <v>1</v>
      </c>
      <c r="G659" t="s">
        <v>7879</v>
      </c>
      <c r="H659" t="s">
        <v>7881</v>
      </c>
      <c r="I659" t="s">
        <v>7880</v>
      </c>
      <c r="J659">
        <v>1651</v>
      </c>
      <c r="K659">
        <v>1651</v>
      </c>
      <c r="L659">
        <v>1651</v>
      </c>
      <c r="M659">
        <v>1651</v>
      </c>
      <c r="N659">
        <v>0</v>
      </c>
      <c r="O659">
        <v>0</v>
      </c>
      <c r="P659">
        <v>0</v>
      </c>
      <c r="Q659">
        <v>0</v>
      </c>
      <c r="R659">
        <v>198.42</v>
      </c>
      <c r="S659" s="71">
        <f t="shared" si="71"/>
        <v>175.59</v>
      </c>
      <c r="T659">
        <f t="shared" si="72"/>
        <v>22.83</v>
      </c>
      <c r="U659" s="71">
        <f t="shared" si="73"/>
        <v>198.42</v>
      </c>
      <c r="V659">
        <v>0</v>
      </c>
      <c r="W659">
        <v>0</v>
      </c>
      <c r="X659">
        <v>198.42</v>
      </c>
      <c r="Y659" s="25" t="s">
        <v>8738</v>
      </c>
      <c r="Z659" t="str">
        <f t="shared" si="74"/>
        <v>menor a 200</v>
      </c>
    </row>
    <row r="660" spans="1:26">
      <c r="A660">
        <v>2022</v>
      </c>
      <c r="B660" t="s">
        <v>8563</v>
      </c>
      <c r="C660" t="str">
        <f t="shared" si="69"/>
        <v>Mayo</v>
      </c>
      <c r="D660">
        <f t="shared" si="70"/>
        <v>5</v>
      </c>
      <c r="E660" t="s">
        <v>8629</v>
      </c>
      <c r="F660" t="s">
        <v>1</v>
      </c>
      <c r="G660" t="s">
        <v>7879</v>
      </c>
      <c r="H660" t="s">
        <v>7881</v>
      </c>
      <c r="I660" t="s">
        <v>7880</v>
      </c>
      <c r="J660">
        <v>1652</v>
      </c>
      <c r="K660">
        <v>1652</v>
      </c>
      <c r="L660">
        <v>1652</v>
      </c>
      <c r="M660">
        <v>1652</v>
      </c>
      <c r="N660">
        <v>0</v>
      </c>
      <c r="O660">
        <v>0</v>
      </c>
      <c r="P660">
        <v>0</v>
      </c>
      <c r="Q660">
        <v>0</v>
      </c>
      <c r="R660">
        <v>75.7</v>
      </c>
      <c r="S660" s="71">
        <f t="shared" si="71"/>
        <v>66.989999999999995</v>
      </c>
      <c r="T660">
        <f t="shared" si="72"/>
        <v>8.7100000000000009</v>
      </c>
      <c r="U660" s="71">
        <f t="shared" si="73"/>
        <v>75.7</v>
      </c>
      <c r="V660">
        <v>0</v>
      </c>
      <c r="W660">
        <v>0</v>
      </c>
      <c r="X660">
        <v>75.7</v>
      </c>
      <c r="Y660" s="25" t="s">
        <v>8738</v>
      </c>
      <c r="Z660" t="str">
        <f t="shared" si="74"/>
        <v>menor a 200</v>
      </c>
    </row>
    <row r="661" spans="1:26">
      <c r="A661">
        <v>2022</v>
      </c>
      <c r="B661" t="s">
        <v>8563</v>
      </c>
      <c r="C661" t="str">
        <f t="shared" si="69"/>
        <v>Mayo</v>
      </c>
      <c r="D661">
        <f t="shared" si="70"/>
        <v>5</v>
      </c>
      <c r="E661" t="s">
        <v>8629</v>
      </c>
      <c r="F661" t="s">
        <v>1</v>
      </c>
      <c r="G661" t="s">
        <v>7879</v>
      </c>
      <c r="H661" t="s">
        <v>7881</v>
      </c>
      <c r="I661" t="s">
        <v>7880</v>
      </c>
      <c r="J661">
        <v>1653</v>
      </c>
      <c r="K661">
        <v>1653</v>
      </c>
      <c r="L661">
        <v>1653</v>
      </c>
      <c r="M661">
        <v>1653</v>
      </c>
      <c r="N661">
        <v>0</v>
      </c>
      <c r="O661">
        <v>0</v>
      </c>
      <c r="P661">
        <v>0</v>
      </c>
      <c r="Q661">
        <v>0</v>
      </c>
      <c r="R661">
        <v>51.7</v>
      </c>
      <c r="S661" s="71">
        <f t="shared" si="71"/>
        <v>45.75</v>
      </c>
      <c r="T661">
        <f t="shared" si="72"/>
        <v>5.95</v>
      </c>
      <c r="U661" s="71">
        <f t="shared" si="73"/>
        <v>51.7</v>
      </c>
      <c r="V661">
        <v>0</v>
      </c>
      <c r="W661">
        <v>0</v>
      </c>
      <c r="X661">
        <v>51.7</v>
      </c>
      <c r="Y661" s="25" t="s">
        <v>8738</v>
      </c>
      <c r="Z661" t="str">
        <f t="shared" si="74"/>
        <v>menor a 200</v>
      </c>
    </row>
    <row r="662" spans="1:26">
      <c r="A662">
        <v>2022</v>
      </c>
      <c r="B662" t="s">
        <v>8563</v>
      </c>
      <c r="C662" t="str">
        <f t="shared" si="69"/>
        <v>Mayo</v>
      </c>
      <c r="D662">
        <f t="shared" si="70"/>
        <v>5</v>
      </c>
      <c r="E662" t="s">
        <v>8627</v>
      </c>
      <c r="F662" t="s">
        <v>1</v>
      </c>
      <c r="G662" t="s">
        <v>7879</v>
      </c>
      <c r="H662" t="s">
        <v>7881</v>
      </c>
      <c r="I662" t="s">
        <v>7880</v>
      </c>
      <c r="J662">
        <v>1654</v>
      </c>
      <c r="K662">
        <v>1654</v>
      </c>
      <c r="L662">
        <v>1654</v>
      </c>
      <c r="M662">
        <v>1654</v>
      </c>
      <c r="N662">
        <v>0</v>
      </c>
      <c r="O662">
        <v>0</v>
      </c>
      <c r="P662">
        <v>0</v>
      </c>
      <c r="Q662">
        <v>0</v>
      </c>
      <c r="R662">
        <v>46.08</v>
      </c>
      <c r="S662" s="71">
        <f t="shared" si="71"/>
        <v>40.78</v>
      </c>
      <c r="T662">
        <f t="shared" si="72"/>
        <v>5.3</v>
      </c>
      <c r="U662" s="71">
        <f t="shared" si="73"/>
        <v>46.08</v>
      </c>
      <c r="V662">
        <v>0</v>
      </c>
      <c r="W662">
        <v>0</v>
      </c>
      <c r="X662">
        <v>46.08</v>
      </c>
      <c r="Y662" s="25" t="s">
        <v>8738</v>
      </c>
      <c r="Z662" t="str">
        <f t="shared" si="74"/>
        <v>menor a 200</v>
      </c>
    </row>
    <row r="663" spans="1:26">
      <c r="A663">
        <v>2022</v>
      </c>
      <c r="B663" t="s">
        <v>8563</v>
      </c>
      <c r="C663" t="str">
        <f t="shared" si="69"/>
        <v>Mayo</v>
      </c>
      <c r="D663">
        <f t="shared" si="70"/>
        <v>5</v>
      </c>
      <c r="E663" t="s">
        <v>8625</v>
      </c>
      <c r="F663" t="s">
        <v>1</v>
      </c>
      <c r="G663" t="s">
        <v>7879</v>
      </c>
      <c r="H663" t="s">
        <v>7881</v>
      </c>
      <c r="I663" t="s">
        <v>7880</v>
      </c>
      <c r="J663">
        <v>1655</v>
      </c>
      <c r="K663">
        <v>1655</v>
      </c>
      <c r="L663">
        <v>1655</v>
      </c>
      <c r="M663">
        <v>1655</v>
      </c>
      <c r="N663">
        <v>0</v>
      </c>
      <c r="O663">
        <v>0</v>
      </c>
      <c r="P663">
        <v>0</v>
      </c>
      <c r="Q663">
        <v>0</v>
      </c>
      <c r="R663">
        <v>429.97</v>
      </c>
      <c r="S663" s="71">
        <f t="shared" si="71"/>
        <v>380.5</v>
      </c>
      <c r="T663">
        <f t="shared" si="72"/>
        <v>49.47</v>
      </c>
      <c r="U663" s="71">
        <f t="shared" si="73"/>
        <v>429.97</v>
      </c>
      <c r="V663">
        <v>0</v>
      </c>
      <c r="W663">
        <v>0</v>
      </c>
      <c r="X663">
        <v>429.97</v>
      </c>
      <c r="Y663" s="25" t="s">
        <v>8738</v>
      </c>
      <c r="Z663" t="str">
        <f t="shared" si="74"/>
        <v>mayor a 200</v>
      </c>
    </row>
    <row r="664" spans="1:26">
      <c r="A664">
        <v>2022</v>
      </c>
      <c r="B664" t="s">
        <v>8563</v>
      </c>
      <c r="C664" t="str">
        <f t="shared" si="69"/>
        <v>Mayo</v>
      </c>
      <c r="D664">
        <f t="shared" si="70"/>
        <v>5</v>
      </c>
      <c r="E664" t="s">
        <v>8625</v>
      </c>
      <c r="F664" t="s">
        <v>1</v>
      </c>
      <c r="G664" t="s">
        <v>7879</v>
      </c>
      <c r="H664" t="s">
        <v>7881</v>
      </c>
      <c r="I664" t="s">
        <v>7880</v>
      </c>
      <c r="J664">
        <v>1656</v>
      </c>
      <c r="K664">
        <v>1656</v>
      </c>
      <c r="L664">
        <v>1656</v>
      </c>
      <c r="M664">
        <v>1656</v>
      </c>
      <c r="N664">
        <v>0</v>
      </c>
      <c r="O664">
        <v>0</v>
      </c>
      <c r="P664">
        <v>0</v>
      </c>
      <c r="Q664">
        <v>0</v>
      </c>
      <c r="R664">
        <v>23.04</v>
      </c>
      <c r="S664" s="71">
        <f t="shared" si="71"/>
        <v>20.39</v>
      </c>
      <c r="T664">
        <f t="shared" si="72"/>
        <v>2.65</v>
      </c>
      <c r="U664" s="71">
        <f t="shared" si="73"/>
        <v>23.04</v>
      </c>
      <c r="V664">
        <v>0</v>
      </c>
      <c r="W664">
        <v>0</v>
      </c>
      <c r="X664">
        <v>23.04</v>
      </c>
      <c r="Y664" s="25" t="s">
        <v>8738</v>
      </c>
      <c r="Z664" t="str">
        <f t="shared" si="74"/>
        <v>menor a 200</v>
      </c>
    </row>
    <row r="665" spans="1:26">
      <c r="A665">
        <v>2022</v>
      </c>
      <c r="B665" t="s">
        <v>8563</v>
      </c>
      <c r="C665" t="str">
        <f t="shared" si="69"/>
        <v>Mayo</v>
      </c>
      <c r="D665">
        <f t="shared" si="70"/>
        <v>5</v>
      </c>
      <c r="E665" t="s">
        <v>8625</v>
      </c>
      <c r="F665" t="s">
        <v>1</v>
      </c>
      <c r="G665" t="s">
        <v>7879</v>
      </c>
      <c r="H665" t="s">
        <v>7881</v>
      </c>
      <c r="I665" t="s">
        <v>7880</v>
      </c>
      <c r="J665">
        <v>1657</v>
      </c>
      <c r="K665">
        <v>1657</v>
      </c>
      <c r="L665">
        <v>1657</v>
      </c>
      <c r="M665">
        <v>1657</v>
      </c>
      <c r="N665">
        <v>0</v>
      </c>
      <c r="O665">
        <v>0</v>
      </c>
      <c r="P665">
        <v>0</v>
      </c>
      <c r="Q665">
        <v>0</v>
      </c>
      <c r="R665">
        <v>54.76</v>
      </c>
      <c r="S665" s="71">
        <f t="shared" si="71"/>
        <v>48.46</v>
      </c>
      <c r="T665">
        <f t="shared" si="72"/>
        <v>6.3</v>
      </c>
      <c r="U665" s="71">
        <f t="shared" si="73"/>
        <v>54.76</v>
      </c>
      <c r="V665">
        <v>0</v>
      </c>
      <c r="W665">
        <v>0</v>
      </c>
      <c r="X665">
        <v>54.76</v>
      </c>
      <c r="Y665" s="25" t="s">
        <v>8738</v>
      </c>
      <c r="Z665" t="str">
        <f t="shared" si="74"/>
        <v>menor a 200</v>
      </c>
    </row>
    <row r="666" spans="1:26">
      <c r="A666">
        <v>2022</v>
      </c>
      <c r="B666" t="s">
        <v>8563</v>
      </c>
      <c r="C666" t="str">
        <f t="shared" si="69"/>
        <v>Mayo</v>
      </c>
      <c r="D666">
        <f t="shared" si="70"/>
        <v>5</v>
      </c>
      <c r="E666" t="s">
        <v>8625</v>
      </c>
      <c r="F666" t="s">
        <v>1</v>
      </c>
      <c r="G666" t="s">
        <v>7879</v>
      </c>
      <c r="H666" t="s">
        <v>7881</v>
      </c>
      <c r="I666" t="s">
        <v>7880</v>
      </c>
      <c r="J666">
        <v>1658</v>
      </c>
      <c r="K666">
        <v>1658</v>
      </c>
      <c r="L666">
        <v>1658</v>
      </c>
      <c r="M666">
        <v>1658</v>
      </c>
      <c r="N666">
        <v>0</v>
      </c>
      <c r="O666">
        <v>0</v>
      </c>
      <c r="P666">
        <v>0</v>
      </c>
      <c r="Q666">
        <v>0</v>
      </c>
      <c r="R666">
        <v>67.8</v>
      </c>
      <c r="S666" s="71">
        <f t="shared" si="71"/>
        <v>60</v>
      </c>
      <c r="T666">
        <f t="shared" si="72"/>
        <v>7.8</v>
      </c>
      <c r="U666" s="71">
        <f t="shared" si="73"/>
        <v>67.8</v>
      </c>
      <c r="V666">
        <v>0</v>
      </c>
      <c r="W666">
        <v>0</v>
      </c>
      <c r="X666">
        <v>67.8</v>
      </c>
      <c r="Y666" s="25" t="s">
        <v>8738</v>
      </c>
      <c r="Z666" t="str">
        <f t="shared" si="74"/>
        <v>menor a 200</v>
      </c>
    </row>
    <row r="667" spans="1:26">
      <c r="A667">
        <v>2022</v>
      </c>
      <c r="B667" t="s">
        <v>8563</v>
      </c>
      <c r="C667" t="str">
        <f t="shared" si="69"/>
        <v>Mayo</v>
      </c>
      <c r="D667">
        <f t="shared" si="70"/>
        <v>5</v>
      </c>
      <c r="E667" t="s">
        <v>8622</v>
      </c>
      <c r="F667" t="s">
        <v>1</v>
      </c>
      <c r="G667" t="s">
        <v>7879</v>
      </c>
      <c r="H667" t="s">
        <v>7881</v>
      </c>
      <c r="I667" t="s">
        <v>7880</v>
      </c>
      <c r="J667">
        <v>1660</v>
      </c>
      <c r="K667">
        <v>1660</v>
      </c>
      <c r="L667">
        <v>1660</v>
      </c>
      <c r="M667">
        <v>1660</v>
      </c>
      <c r="N667">
        <v>0</v>
      </c>
      <c r="O667">
        <v>0</v>
      </c>
      <c r="P667">
        <v>0</v>
      </c>
      <c r="Q667">
        <v>0</v>
      </c>
      <c r="R667">
        <v>25.3</v>
      </c>
      <c r="S667" s="71">
        <f t="shared" si="71"/>
        <v>22.39</v>
      </c>
      <c r="T667">
        <f t="shared" si="72"/>
        <v>2.91</v>
      </c>
      <c r="U667" s="71">
        <f t="shared" si="73"/>
        <v>25.3</v>
      </c>
      <c r="V667">
        <v>0</v>
      </c>
      <c r="W667">
        <v>0</v>
      </c>
      <c r="X667">
        <v>25.3</v>
      </c>
      <c r="Y667" s="25" t="s">
        <v>8738</v>
      </c>
      <c r="Z667" t="str">
        <f t="shared" si="74"/>
        <v>menor a 200</v>
      </c>
    </row>
    <row r="668" spans="1:26">
      <c r="A668">
        <v>2022</v>
      </c>
      <c r="B668" t="s">
        <v>8563</v>
      </c>
      <c r="C668" t="str">
        <f t="shared" si="69"/>
        <v>Mayo</v>
      </c>
      <c r="D668">
        <f t="shared" si="70"/>
        <v>5</v>
      </c>
      <c r="E668" t="s">
        <v>8622</v>
      </c>
      <c r="F668" t="s">
        <v>1</v>
      </c>
      <c r="G668" t="s">
        <v>7879</v>
      </c>
      <c r="H668" t="s">
        <v>7881</v>
      </c>
      <c r="I668" t="s">
        <v>7880</v>
      </c>
      <c r="J668">
        <v>1661</v>
      </c>
      <c r="K668">
        <v>1661</v>
      </c>
      <c r="L668">
        <v>1661</v>
      </c>
      <c r="M668">
        <v>1661</v>
      </c>
      <c r="N668">
        <v>0</v>
      </c>
      <c r="O668">
        <v>0</v>
      </c>
      <c r="P668">
        <v>0</v>
      </c>
      <c r="Q668">
        <v>0</v>
      </c>
      <c r="R668">
        <v>517.13</v>
      </c>
      <c r="S668" s="71">
        <f t="shared" si="71"/>
        <v>457.64</v>
      </c>
      <c r="T668">
        <f t="shared" si="72"/>
        <v>59.49</v>
      </c>
      <c r="U668" s="71">
        <f t="shared" si="73"/>
        <v>517.13</v>
      </c>
      <c r="V668">
        <v>0</v>
      </c>
      <c r="W668">
        <v>0</v>
      </c>
      <c r="X668">
        <v>517.13</v>
      </c>
      <c r="Y668" s="25" t="s">
        <v>8738</v>
      </c>
      <c r="Z668" t="str">
        <f t="shared" si="74"/>
        <v>mayor a 200</v>
      </c>
    </row>
    <row r="669" spans="1:26">
      <c r="A669">
        <v>2022</v>
      </c>
      <c r="B669" t="s">
        <v>8563</v>
      </c>
      <c r="C669" t="str">
        <f t="shared" si="69"/>
        <v>Mayo</v>
      </c>
      <c r="D669">
        <f t="shared" si="70"/>
        <v>5</v>
      </c>
      <c r="E669" t="s">
        <v>8622</v>
      </c>
      <c r="F669" t="s">
        <v>1</v>
      </c>
      <c r="G669" t="s">
        <v>7879</v>
      </c>
      <c r="H669" t="s">
        <v>7881</v>
      </c>
      <c r="I669" t="s">
        <v>7880</v>
      </c>
      <c r="J669">
        <v>1662</v>
      </c>
      <c r="K669">
        <v>1662</v>
      </c>
      <c r="L669">
        <v>1662</v>
      </c>
      <c r="M669">
        <v>1662</v>
      </c>
      <c r="N669">
        <v>0</v>
      </c>
      <c r="O669">
        <v>0</v>
      </c>
      <c r="P669">
        <v>0</v>
      </c>
      <c r="Q669">
        <v>0</v>
      </c>
      <c r="R669">
        <v>138.24</v>
      </c>
      <c r="S669" s="71">
        <f t="shared" si="71"/>
        <v>122.34</v>
      </c>
      <c r="T669">
        <f t="shared" si="72"/>
        <v>15.9</v>
      </c>
      <c r="U669" s="71">
        <f t="shared" si="73"/>
        <v>138.24</v>
      </c>
      <c r="V669">
        <v>0</v>
      </c>
      <c r="W669">
        <v>0</v>
      </c>
      <c r="X669">
        <v>138.24</v>
      </c>
      <c r="Y669" s="25" t="s">
        <v>8738</v>
      </c>
      <c r="Z669" t="str">
        <f t="shared" si="74"/>
        <v>menor a 200</v>
      </c>
    </row>
    <row r="670" spans="1:26">
      <c r="A670">
        <v>2022</v>
      </c>
      <c r="B670" t="s">
        <v>8563</v>
      </c>
      <c r="C670" t="str">
        <f t="shared" si="69"/>
        <v>Mayo</v>
      </c>
      <c r="D670">
        <f t="shared" si="70"/>
        <v>5</v>
      </c>
      <c r="E670" t="s">
        <v>8622</v>
      </c>
      <c r="F670" t="s">
        <v>1</v>
      </c>
      <c r="G670" t="s">
        <v>7879</v>
      </c>
      <c r="H670" t="s">
        <v>7881</v>
      </c>
      <c r="I670" t="s">
        <v>7880</v>
      </c>
      <c r="J670">
        <v>1663</v>
      </c>
      <c r="K670">
        <v>1663</v>
      </c>
      <c r="L670">
        <v>1663</v>
      </c>
      <c r="M670">
        <v>1663</v>
      </c>
      <c r="N670">
        <v>0</v>
      </c>
      <c r="O670">
        <v>0</v>
      </c>
      <c r="P670">
        <v>0</v>
      </c>
      <c r="Q670">
        <v>0</v>
      </c>
      <c r="R670">
        <v>1003.2</v>
      </c>
      <c r="S670" s="71">
        <f t="shared" si="71"/>
        <v>887.79</v>
      </c>
      <c r="T670">
        <f t="shared" si="72"/>
        <v>115.41</v>
      </c>
      <c r="U670" s="71">
        <f t="shared" si="73"/>
        <v>1003.2</v>
      </c>
      <c r="V670">
        <v>0</v>
      </c>
      <c r="W670">
        <v>0</v>
      </c>
      <c r="X670">
        <v>1003.2</v>
      </c>
      <c r="Y670" s="25" t="s">
        <v>8738</v>
      </c>
      <c r="Z670" t="str">
        <f t="shared" si="74"/>
        <v>mayor a 200</v>
      </c>
    </row>
    <row r="671" spans="1:26">
      <c r="A671">
        <v>2022</v>
      </c>
      <c r="B671" t="s">
        <v>8563</v>
      </c>
      <c r="C671" t="str">
        <f t="shared" si="69"/>
        <v>Mayo</v>
      </c>
      <c r="D671">
        <f t="shared" si="70"/>
        <v>5</v>
      </c>
      <c r="E671" t="s">
        <v>8616</v>
      </c>
      <c r="F671" t="s">
        <v>1</v>
      </c>
      <c r="G671" t="s">
        <v>7879</v>
      </c>
      <c r="H671" t="s">
        <v>7881</v>
      </c>
      <c r="I671" t="s">
        <v>7880</v>
      </c>
      <c r="J671">
        <v>1664</v>
      </c>
      <c r="K671">
        <v>1664</v>
      </c>
      <c r="L671">
        <v>1664</v>
      </c>
      <c r="M671">
        <v>1664</v>
      </c>
      <c r="N671">
        <v>0</v>
      </c>
      <c r="O671">
        <v>0</v>
      </c>
      <c r="P671">
        <v>0</v>
      </c>
      <c r="Q671">
        <v>0</v>
      </c>
      <c r="R671">
        <v>145.72999999999999</v>
      </c>
      <c r="S671" s="71">
        <f t="shared" si="71"/>
        <v>128.96</v>
      </c>
      <c r="T671">
        <f t="shared" si="72"/>
        <v>16.760000000000002</v>
      </c>
      <c r="U671" s="71">
        <f t="shared" si="73"/>
        <v>145.72</v>
      </c>
      <c r="V671">
        <v>0</v>
      </c>
      <c r="W671">
        <v>0</v>
      </c>
      <c r="X671">
        <v>145.72999999999999</v>
      </c>
      <c r="Y671" s="25" t="s">
        <v>8738</v>
      </c>
      <c r="Z671" t="str">
        <f t="shared" si="74"/>
        <v>menor a 200</v>
      </c>
    </row>
    <row r="672" spans="1:26">
      <c r="A672">
        <v>2022</v>
      </c>
      <c r="B672" t="s">
        <v>8563</v>
      </c>
      <c r="C672" t="str">
        <f t="shared" ref="C672:C692" si="75">REPLACE(B672,2,4,"ayo")</f>
        <v>Mayo</v>
      </c>
      <c r="D672">
        <f t="shared" si="70"/>
        <v>5</v>
      </c>
      <c r="E672" t="s">
        <v>8616</v>
      </c>
      <c r="F672" t="s">
        <v>1</v>
      </c>
      <c r="G672" t="s">
        <v>7879</v>
      </c>
      <c r="H672" t="s">
        <v>7881</v>
      </c>
      <c r="I672" t="s">
        <v>7880</v>
      </c>
      <c r="J672">
        <v>1665</v>
      </c>
      <c r="K672">
        <v>1665</v>
      </c>
      <c r="L672">
        <v>1665</v>
      </c>
      <c r="M672">
        <v>1665</v>
      </c>
      <c r="N672">
        <v>0</v>
      </c>
      <c r="O672">
        <v>0</v>
      </c>
      <c r="P672">
        <v>0</v>
      </c>
      <c r="Q672">
        <v>0</v>
      </c>
      <c r="R672">
        <v>107.86</v>
      </c>
      <c r="S672" s="71">
        <f t="shared" si="71"/>
        <v>95.45</v>
      </c>
      <c r="T672">
        <f t="shared" si="72"/>
        <v>12.41</v>
      </c>
      <c r="U672" s="71">
        <f t="shared" si="73"/>
        <v>107.86</v>
      </c>
      <c r="V672">
        <v>0</v>
      </c>
      <c r="W672">
        <v>0</v>
      </c>
      <c r="X672">
        <v>107.86</v>
      </c>
      <c r="Y672" s="25" t="s">
        <v>8738</v>
      </c>
      <c r="Z672" t="str">
        <f t="shared" si="74"/>
        <v>menor a 200</v>
      </c>
    </row>
    <row r="673" spans="1:26">
      <c r="A673">
        <v>2022</v>
      </c>
      <c r="B673" t="s">
        <v>8563</v>
      </c>
      <c r="C673" t="str">
        <f t="shared" si="75"/>
        <v>Mayo</v>
      </c>
      <c r="D673">
        <f t="shared" si="70"/>
        <v>5</v>
      </c>
      <c r="E673" t="s">
        <v>8616</v>
      </c>
      <c r="F673" t="s">
        <v>1</v>
      </c>
      <c r="G673" t="s">
        <v>7879</v>
      </c>
      <c r="H673" t="s">
        <v>7881</v>
      </c>
      <c r="I673" t="s">
        <v>7880</v>
      </c>
      <c r="J673">
        <v>1666</v>
      </c>
      <c r="K673">
        <v>1666</v>
      </c>
      <c r="L673">
        <v>1666</v>
      </c>
      <c r="M673">
        <v>1666</v>
      </c>
      <c r="N673">
        <v>0</v>
      </c>
      <c r="O673">
        <v>0</v>
      </c>
      <c r="P673">
        <v>0</v>
      </c>
      <c r="Q673">
        <v>0</v>
      </c>
      <c r="R673">
        <v>276.48</v>
      </c>
      <c r="S673" s="71">
        <f t="shared" si="71"/>
        <v>244.67</v>
      </c>
      <c r="T673">
        <f t="shared" si="72"/>
        <v>31.81</v>
      </c>
      <c r="U673" s="71">
        <f t="shared" si="73"/>
        <v>276.48</v>
      </c>
      <c r="V673">
        <v>0</v>
      </c>
      <c r="W673">
        <v>0</v>
      </c>
      <c r="X673">
        <v>276.48</v>
      </c>
      <c r="Y673" s="25" t="s">
        <v>8738</v>
      </c>
      <c r="Z673" t="str">
        <f t="shared" si="74"/>
        <v>mayor a 200</v>
      </c>
    </row>
    <row r="674" spans="1:26">
      <c r="A674">
        <v>2022</v>
      </c>
      <c r="B674" t="s">
        <v>8563</v>
      </c>
      <c r="C674" t="str">
        <f t="shared" si="75"/>
        <v>Mayo</v>
      </c>
      <c r="D674">
        <f t="shared" si="70"/>
        <v>5</v>
      </c>
      <c r="E674" t="s">
        <v>8616</v>
      </c>
      <c r="F674" t="s">
        <v>1</v>
      </c>
      <c r="G674" t="s">
        <v>7879</v>
      </c>
      <c r="H674" t="s">
        <v>7881</v>
      </c>
      <c r="I674" t="s">
        <v>7880</v>
      </c>
      <c r="J674">
        <v>1667</v>
      </c>
      <c r="K674">
        <v>1667</v>
      </c>
      <c r="L674">
        <v>1667</v>
      </c>
      <c r="M674">
        <v>1667</v>
      </c>
      <c r="N674">
        <v>0</v>
      </c>
      <c r="O674">
        <v>0</v>
      </c>
      <c r="P674">
        <v>0</v>
      </c>
      <c r="Q674">
        <v>0</v>
      </c>
      <c r="R674">
        <v>29.28</v>
      </c>
      <c r="S674" s="71">
        <f t="shared" si="71"/>
        <v>25.91</v>
      </c>
      <c r="T674">
        <f t="shared" si="72"/>
        <v>3.37</v>
      </c>
      <c r="U674" s="71">
        <f t="shared" si="73"/>
        <v>29.28</v>
      </c>
      <c r="V674">
        <v>0</v>
      </c>
      <c r="W674">
        <v>0</v>
      </c>
      <c r="X674">
        <v>29.28</v>
      </c>
      <c r="Y674" s="25" t="s">
        <v>8738</v>
      </c>
      <c r="Z674" t="str">
        <f t="shared" si="74"/>
        <v>menor a 200</v>
      </c>
    </row>
    <row r="675" spans="1:26">
      <c r="A675">
        <v>2022</v>
      </c>
      <c r="B675" t="s">
        <v>8563</v>
      </c>
      <c r="C675" t="str">
        <f t="shared" si="75"/>
        <v>Mayo</v>
      </c>
      <c r="D675">
        <f t="shared" si="70"/>
        <v>5</v>
      </c>
      <c r="E675" t="s">
        <v>8615</v>
      </c>
      <c r="F675" t="s">
        <v>1</v>
      </c>
      <c r="G675" t="s">
        <v>7879</v>
      </c>
      <c r="H675" t="s">
        <v>7881</v>
      </c>
      <c r="I675" t="s">
        <v>7880</v>
      </c>
      <c r="J675">
        <v>1668</v>
      </c>
      <c r="K675">
        <v>1668</v>
      </c>
      <c r="L675">
        <v>1668</v>
      </c>
      <c r="M675">
        <v>1668</v>
      </c>
      <c r="N675">
        <v>0</v>
      </c>
      <c r="O675">
        <v>0</v>
      </c>
      <c r="P675">
        <v>0</v>
      </c>
      <c r="Q675">
        <v>0</v>
      </c>
      <c r="R675">
        <v>13.44</v>
      </c>
      <c r="S675" s="71">
        <f t="shared" si="71"/>
        <v>11.89</v>
      </c>
      <c r="T675">
        <f t="shared" si="72"/>
        <v>1.55</v>
      </c>
      <c r="U675" s="71">
        <f t="shared" si="73"/>
        <v>13.44</v>
      </c>
      <c r="V675">
        <v>0</v>
      </c>
      <c r="W675">
        <v>0</v>
      </c>
      <c r="X675">
        <v>13.44</v>
      </c>
      <c r="Y675" s="25" t="s">
        <v>8738</v>
      </c>
      <c r="Z675" t="str">
        <f t="shared" si="74"/>
        <v>menor a 200</v>
      </c>
    </row>
    <row r="676" spans="1:26">
      <c r="A676">
        <v>2022</v>
      </c>
      <c r="B676" t="s">
        <v>8563</v>
      </c>
      <c r="C676" t="str">
        <f t="shared" si="75"/>
        <v>Mayo</v>
      </c>
      <c r="D676">
        <f t="shared" si="70"/>
        <v>5</v>
      </c>
      <c r="E676" t="s">
        <v>8615</v>
      </c>
      <c r="F676" t="s">
        <v>1</v>
      </c>
      <c r="G676" t="s">
        <v>7879</v>
      </c>
      <c r="H676" t="s">
        <v>7881</v>
      </c>
      <c r="I676" t="s">
        <v>7880</v>
      </c>
      <c r="J676">
        <v>1669</v>
      </c>
      <c r="K676">
        <v>1669</v>
      </c>
      <c r="L676">
        <v>1669</v>
      </c>
      <c r="M676">
        <v>1669</v>
      </c>
      <c r="N676">
        <v>0</v>
      </c>
      <c r="O676">
        <v>0</v>
      </c>
      <c r="P676">
        <v>0</v>
      </c>
      <c r="Q676">
        <v>0</v>
      </c>
      <c r="R676">
        <v>36.82</v>
      </c>
      <c r="S676" s="71">
        <f t="shared" si="71"/>
        <v>32.58</v>
      </c>
      <c r="T676">
        <f t="shared" si="72"/>
        <v>4.24</v>
      </c>
      <c r="U676" s="71">
        <f t="shared" si="73"/>
        <v>36.82</v>
      </c>
      <c r="V676">
        <v>0</v>
      </c>
      <c r="W676">
        <v>0</v>
      </c>
      <c r="X676">
        <v>36.82</v>
      </c>
      <c r="Y676" s="25" t="s">
        <v>8738</v>
      </c>
      <c r="Z676" t="str">
        <f t="shared" si="74"/>
        <v>menor a 200</v>
      </c>
    </row>
    <row r="677" spans="1:26">
      <c r="A677">
        <v>2022</v>
      </c>
      <c r="B677" t="s">
        <v>8563</v>
      </c>
      <c r="C677" t="str">
        <f t="shared" si="75"/>
        <v>Mayo</v>
      </c>
      <c r="D677">
        <f t="shared" si="70"/>
        <v>5</v>
      </c>
      <c r="E677" t="s">
        <v>8612</v>
      </c>
      <c r="F677" t="s">
        <v>1</v>
      </c>
      <c r="G677" t="s">
        <v>7879</v>
      </c>
      <c r="H677" t="s">
        <v>7881</v>
      </c>
      <c r="I677" t="s">
        <v>7880</v>
      </c>
      <c r="J677">
        <v>1670</v>
      </c>
      <c r="K677">
        <v>1670</v>
      </c>
      <c r="L677">
        <v>1670</v>
      </c>
      <c r="M677">
        <v>1670</v>
      </c>
      <c r="N677">
        <v>0</v>
      </c>
      <c r="O677">
        <v>0</v>
      </c>
      <c r="P677">
        <v>0</v>
      </c>
      <c r="Q677">
        <v>0</v>
      </c>
      <c r="R677">
        <v>51.45</v>
      </c>
      <c r="S677" s="71">
        <f t="shared" si="71"/>
        <v>45.53</v>
      </c>
      <c r="T677">
        <f t="shared" si="72"/>
        <v>5.92</v>
      </c>
      <c r="U677" s="71">
        <f t="shared" si="73"/>
        <v>51.45</v>
      </c>
      <c r="V677">
        <v>0</v>
      </c>
      <c r="W677">
        <v>0</v>
      </c>
      <c r="X677">
        <v>51.45</v>
      </c>
      <c r="Y677" s="25" t="s">
        <v>8738</v>
      </c>
      <c r="Z677" t="str">
        <f t="shared" si="74"/>
        <v>menor a 200</v>
      </c>
    </row>
    <row r="678" spans="1:26">
      <c r="A678">
        <v>2022</v>
      </c>
      <c r="B678" t="s">
        <v>8563</v>
      </c>
      <c r="C678" t="str">
        <f t="shared" si="75"/>
        <v>Mayo</v>
      </c>
      <c r="D678">
        <f t="shared" si="70"/>
        <v>5</v>
      </c>
      <c r="E678" t="s">
        <v>8612</v>
      </c>
      <c r="F678" t="s">
        <v>1</v>
      </c>
      <c r="G678" t="s">
        <v>7879</v>
      </c>
      <c r="H678" t="s">
        <v>7881</v>
      </c>
      <c r="I678" t="s">
        <v>7880</v>
      </c>
      <c r="J678">
        <v>1671</v>
      </c>
      <c r="K678">
        <v>1671</v>
      </c>
      <c r="L678">
        <v>1671</v>
      </c>
      <c r="M678">
        <v>1671</v>
      </c>
      <c r="N678">
        <v>0</v>
      </c>
      <c r="O678">
        <v>0</v>
      </c>
      <c r="P678">
        <v>0</v>
      </c>
      <c r="Q678">
        <v>0</v>
      </c>
      <c r="R678">
        <v>63.28</v>
      </c>
      <c r="S678" s="71">
        <f t="shared" si="71"/>
        <v>56</v>
      </c>
      <c r="T678">
        <f t="shared" si="72"/>
        <v>7.28</v>
      </c>
      <c r="U678" s="71">
        <f t="shared" si="73"/>
        <v>63.28</v>
      </c>
      <c r="V678">
        <v>0</v>
      </c>
      <c r="W678">
        <v>0</v>
      </c>
      <c r="X678">
        <v>63.28</v>
      </c>
      <c r="Y678" s="25" t="s">
        <v>8738</v>
      </c>
      <c r="Z678" t="str">
        <f t="shared" si="74"/>
        <v>menor a 200</v>
      </c>
    </row>
    <row r="679" spans="1:26">
      <c r="A679">
        <v>2022</v>
      </c>
      <c r="B679" t="s">
        <v>8563</v>
      </c>
      <c r="C679" t="str">
        <f t="shared" si="75"/>
        <v>Mayo</v>
      </c>
      <c r="D679">
        <f t="shared" si="70"/>
        <v>5</v>
      </c>
      <c r="E679" t="s">
        <v>8612</v>
      </c>
      <c r="F679" t="s">
        <v>1</v>
      </c>
      <c r="G679" t="s">
        <v>7879</v>
      </c>
      <c r="H679" t="s">
        <v>7881</v>
      </c>
      <c r="I679" t="s">
        <v>7880</v>
      </c>
      <c r="J679">
        <v>1672</v>
      </c>
      <c r="K679">
        <v>1672</v>
      </c>
      <c r="L679">
        <v>1672</v>
      </c>
      <c r="M679">
        <v>1672</v>
      </c>
      <c r="N679">
        <v>0</v>
      </c>
      <c r="O679">
        <v>0</v>
      </c>
      <c r="P679">
        <v>0</v>
      </c>
      <c r="Q679">
        <v>0</v>
      </c>
      <c r="R679">
        <v>232.66</v>
      </c>
      <c r="S679" s="71">
        <f t="shared" si="71"/>
        <v>205.89</v>
      </c>
      <c r="T679">
        <f t="shared" si="72"/>
        <v>26.77</v>
      </c>
      <c r="U679" s="71">
        <f t="shared" si="73"/>
        <v>232.66</v>
      </c>
      <c r="V679">
        <v>0</v>
      </c>
      <c r="W679">
        <v>0</v>
      </c>
      <c r="X679">
        <v>232.66</v>
      </c>
      <c r="Y679" s="25" t="s">
        <v>8738</v>
      </c>
      <c r="Z679" t="str">
        <f t="shared" si="74"/>
        <v>mayor a 200</v>
      </c>
    </row>
    <row r="680" spans="1:26">
      <c r="A680">
        <v>2022</v>
      </c>
      <c r="B680" t="s">
        <v>8563</v>
      </c>
      <c r="C680" t="str">
        <f t="shared" si="75"/>
        <v>Mayo</v>
      </c>
      <c r="D680">
        <f t="shared" si="70"/>
        <v>5</v>
      </c>
      <c r="E680" t="s">
        <v>8612</v>
      </c>
      <c r="F680" t="s">
        <v>1</v>
      </c>
      <c r="G680" t="s">
        <v>7879</v>
      </c>
      <c r="H680" t="s">
        <v>7881</v>
      </c>
      <c r="I680" t="s">
        <v>7880</v>
      </c>
      <c r="J680">
        <v>1673</v>
      </c>
      <c r="K680">
        <v>1673</v>
      </c>
      <c r="L680">
        <v>1673</v>
      </c>
      <c r="M680">
        <v>1673</v>
      </c>
      <c r="N680">
        <v>0</v>
      </c>
      <c r="O680">
        <v>0</v>
      </c>
      <c r="P680">
        <v>0</v>
      </c>
      <c r="Q680">
        <v>0</v>
      </c>
      <c r="R680">
        <v>50.64</v>
      </c>
      <c r="S680" s="71">
        <f t="shared" si="71"/>
        <v>44.81</v>
      </c>
      <c r="T680">
        <f t="shared" si="72"/>
        <v>5.83</v>
      </c>
      <c r="U680" s="71">
        <f t="shared" si="73"/>
        <v>50.64</v>
      </c>
      <c r="V680">
        <v>0</v>
      </c>
      <c r="W680">
        <v>0</v>
      </c>
      <c r="X680">
        <v>50.64</v>
      </c>
      <c r="Y680" s="25" t="s">
        <v>8738</v>
      </c>
      <c r="Z680" t="str">
        <f t="shared" si="74"/>
        <v>menor a 200</v>
      </c>
    </row>
    <row r="681" spans="1:26">
      <c r="A681">
        <v>2022</v>
      </c>
      <c r="B681" t="s">
        <v>8563</v>
      </c>
      <c r="C681" t="str">
        <f t="shared" si="75"/>
        <v>Mayo</v>
      </c>
      <c r="D681">
        <f t="shared" si="70"/>
        <v>5</v>
      </c>
      <c r="E681" t="s">
        <v>8601</v>
      </c>
      <c r="F681" t="s">
        <v>1</v>
      </c>
      <c r="G681" t="s">
        <v>7879</v>
      </c>
      <c r="H681" t="s">
        <v>7881</v>
      </c>
      <c r="I681" t="s">
        <v>7880</v>
      </c>
      <c r="J681">
        <v>1674</v>
      </c>
      <c r="K681">
        <v>1674</v>
      </c>
      <c r="L681">
        <v>1674</v>
      </c>
      <c r="M681">
        <v>1674</v>
      </c>
      <c r="N681">
        <v>0</v>
      </c>
      <c r="O681">
        <v>0</v>
      </c>
      <c r="P681">
        <v>0</v>
      </c>
      <c r="Q681">
        <v>0</v>
      </c>
      <c r="R681">
        <v>50.64</v>
      </c>
      <c r="S681" s="71">
        <f t="shared" si="71"/>
        <v>44.81</v>
      </c>
      <c r="T681">
        <f t="shared" si="72"/>
        <v>5.83</v>
      </c>
      <c r="U681" s="71">
        <f t="shared" si="73"/>
        <v>50.64</v>
      </c>
      <c r="V681">
        <v>0</v>
      </c>
      <c r="W681">
        <v>0</v>
      </c>
      <c r="X681">
        <v>50.64</v>
      </c>
      <c r="Y681" s="25" t="s">
        <v>8738</v>
      </c>
      <c r="Z681" t="str">
        <f t="shared" si="74"/>
        <v>menor a 200</v>
      </c>
    </row>
    <row r="682" spans="1:26">
      <c r="A682">
        <v>2022</v>
      </c>
      <c r="B682" t="s">
        <v>8563</v>
      </c>
      <c r="C682" t="str">
        <f t="shared" si="75"/>
        <v>Mayo</v>
      </c>
      <c r="D682">
        <f t="shared" si="70"/>
        <v>5</v>
      </c>
      <c r="E682" t="s">
        <v>8601</v>
      </c>
      <c r="F682" t="s">
        <v>1</v>
      </c>
      <c r="G682" t="s">
        <v>7879</v>
      </c>
      <c r="H682" t="s">
        <v>7881</v>
      </c>
      <c r="I682" t="s">
        <v>7880</v>
      </c>
      <c r="J682">
        <v>1675</v>
      </c>
      <c r="K682">
        <v>1675</v>
      </c>
      <c r="L682">
        <v>1675</v>
      </c>
      <c r="M682">
        <v>1675</v>
      </c>
      <c r="N682">
        <v>0</v>
      </c>
      <c r="O682">
        <v>0</v>
      </c>
      <c r="P682">
        <v>0</v>
      </c>
      <c r="Q682">
        <v>0</v>
      </c>
      <c r="R682">
        <v>738.26</v>
      </c>
      <c r="S682" s="71">
        <f t="shared" si="71"/>
        <v>653.33000000000004</v>
      </c>
      <c r="T682">
        <f t="shared" si="72"/>
        <v>84.93</v>
      </c>
      <c r="U682" s="71">
        <f t="shared" si="73"/>
        <v>738.26</v>
      </c>
      <c r="V682">
        <v>0</v>
      </c>
      <c r="W682">
        <v>0</v>
      </c>
      <c r="X682">
        <v>738.26</v>
      </c>
      <c r="Y682" s="25" t="s">
        <v>8738</v>
      </c>
      <c r="Z682" t="str">
        <f t="shared" si="74"/>
        <v>mayor a 200</v>
      </c>
    </row>
    <row r="683" spans="1:26">
      <c r="A683">
        <v>2022</v>
      </c>
      <c r="B683" t="s">
        <v>8563</v>
      </c>
      <c r="C683" t="str">
        <f t="shared" si="75"/>
        <v>Mayo</v>
      </c>
      <c r="D683">
        <f t="shared" si="70"/>
        <v>5</v>
      </c>
      <c r="E683" t="s">
        <v>8592</v>
      </c>
      <c r="F683" t="s">
        <v>1</v>
      </c>
      <c r="G683" t="s">
        <v>7879</v>
      </c>
      <c r="H683" t="s">
        <v>7881</v>
      </c>
      <c r="I683" t="s">
        <v>7880</v>
      </c>
      <c r="J683">
        <v>1676</v>
      </c>
      <c r="K683">
        <v>1676</v>
      </c>
      <c r="L683">
        <v>1676</v>
      </c>
      <c r="M683">
        <v>1676</v>
      </c>
      <c r="N683">
        <v>0</v>
      </c>
      <c r="O683">
        <v>0</v>
      </c>
      <c r="P683">
        <v>0</v>
      </c>
      <c r="Q683">
        <v>0</v>
      </c>
      <c r="R683">
        <v>624.34</v>
      </c>
      <c r="S683" s="71">
        <f t="shared" si="71"/>
        <v>552.51</v>
      </c>
      <c r="T683">
        <f t="shared" si="72"/>
        <v>71.83</v>
      </c>
      <c r="U683" s="71">
        <f t="shared" si="73"/>
        <v>624.34</v>
      </c>
      <c r="V683">
        <v>0</v>
      </c>
      <c r="W683">
        <v>0</v>
      </c>
      <c r="X683">
        <v>624.34</v>
      </c>
      <c r="Y683" s="25" t="s">
        <v>8738</v>
      </c>
      <c r="Z683" t="str">
        <f t="shared" si="74"/>
        <v>mayor a 200</v>
      </c>
    </row>
    <row r="684" spans="1:26">
      <c r="A684">
        <v>2022</v>
      </c>
      <c r="B684" t="s">
        <v>8563</v>
      </c>
      <c r="C684" t="str">
        <f t="shared" si="75"/>
        <v>Mayo</v>
      </c>
      <c r="D684">
        <f t="shared" si="70"/>
        <v>5</v>
      </c>
      <c r="E684" t="s">
        <v>8592</v>
      </c>
      <c r="F684" t="s">
        <v>1</v>
      </c>
      <c r="G684" t="s">
        <v>7879</v>
      </c>
      <c r="H684" t="s">
        <v>7881</v>
      </c>
      <c r="I684" t="s">
        <v>7880</v>
      </c>
      <c r="J684">
        <v>1677</v>
      </c>
      <c r="K684">
        <v>1677</v>
      </c>
      <c r="L684">
        <v>1677</v>
      </c>
      <c r="M684">
        <v>1677</v>
      </c>
      <c r="N684">
        <v>0</v>
      </c>
      <c r="O684">
        <v>0</v>
      </c>
      <c r="P684">
        <v>0</v>
      </c>
      <c r="Q684">
        <v>0</v>
      </c>
      <c r="R684">
        <v>105.94</v>
      </c>
      <c r="S684" s="71">
        <f t="shared" si="71"/>
        <v>93.75</v>
      </c>
      <c r="T684">
        <f t="shared" si="72"/>
        <v>12.19</v>
      </c>
      <c r="U684" s="71">
        <f t="shared" si="73"/>
        <v>105.94</v>
      </c>
      <c r="V684">
        <v>0</v>
      </c>
      <c r="W684">
        <v>0</v>
      </c>
      <c r="X684">
        <v>105.94</v>
      </c>
      <c r="Y684" s="25" t="s">
        <v>8738</v>
      </c>
      <c r="Z684" t="str">
        <f t="shared" si="74"/>
        <v>menor a 200</v>
      </c>
    </row>
    <row r="685" spans="1:26">
      <c r="A685">
        <v>2022</v>
      </c>
      <c r="B685" t="s">
        <v>8563</v>
      </c>
      <c r="C685" t="str">
        <f t="shared" si="75"/>
        <v>Mayo</v>
      </c>
      <c r="D685">
        <f t="shared" si="70"/>
        <v>5</v>
      </c>
      <c r="E685" t="s">
        <v>8586</v>
      </c>
      <c r="F685" t="s">
        <v>1</v>
      </c>
      <c r="G685" t="s">
        <v>7879</v>
      </c>
      <c r="H685" t="s">
        <v>7881</v>
      </c>
      <c r="I685" t="s">
        <v>7880</v>
      </c>
      <c r="J685">
        <v>1678</v>
      </c>
      <c r="K685">
        <v>1678</v>
      </c>
      <c r="L685">
        <v>1678</v>
      </c>
      <c r="M685">
        <v>1678</v>
      </c>
      <c r="N685">
        <v>0</v>
      </c>
      <c r="O685">
        <v>0</v>
      </c>
      <c r="P685">
        <v>0</v>
      </c>
      <c r="Q685">
        <v>0</v>
      </c>
      <c r="R685">
        <v>71.38</v>
      </c>
      <c r="S685" s="71">
        <f t="shared" si="71"/>
        <v>63.17</v>
      </c>
      <c r="T685">
        <f t="shared" si="72"/>
        <v>8.2100000000000009</v>
      </c>
      <c r="U685" s="71">
        <f t="shared" si="73"/>
        <v>71.38</v>
      </c>
      <c r="V685">
        <v>0</v>
      </c>
      <c r="W685">
        <v>0</v>
      </c>
      <c r="X685">
        <v>71.38</v>
      </c>
      <c r="Y685" s="25" t="s">
        <v>8738</v>
      </c>
      <c r="Z685" t="str">
        <f t="shared" si="74"/>
        <v>menor a 200</v>
      </c>
    </row>
    <row r="686" spans="1:26">
      <c r="A686">
        <v>2022</v>
      </c>
      <c r="B686" t="s">
        <v>8563</v>
      </c>
      <c r="C686" t="str">
        <f t="shared" si="75"/>
        <v>Mayo</v>
      </c>
      <c r="D686">
        <f t="shared" si="70"/>
        <v>5</v>
      </c>
      <c r="E686" t="s">
        <v>8586</v>
      </c>
      <c r="F686" t="s">
        <v>1</v>
      </c>
      <c r="G686" t="s">
        <v>7879</v>
      </c>
      <c r="H686" t="s">
        <v>7881</v>
      </c>
      <c r="I686" t="s">
        <v>7880</v>
      </c>
      <c r="J686">
        <v>1679</v>
      </c>
      <c r="K686">
        <v>1679</v>
      </c>
      <c r="L686">
        <v>1679</v>
      </c>
      <c r="M686">
        <v>1679</v>
      </c>
      <c r="N686">
        <v>0</v>
      </c>
      <c r="O686">
        <v>0</v>
      </c>
      <c r="P686">
        <v>0</v>
      </c>
      <c r="Q686">
        <v>0</v>
      </c>
      <c r="R686">
        <v>264.91000000000003</v>
      </c>
      <c r="S686" s="71">
        <f t="shared" si="71"/>
        <v>234.43</v>
      </c>
      <c r="T686">
        <f t="shared" si="72"/>
        <v>30.48</v>
      </c>
      <c r="U686" s="71">
        <f t="shared" si="73"/>
        <v>264.91000000000003</v>
      </c>
      <c r="V686">
        <v>0</v>
      </c>
      <c r="W686">
        <v>0</v>
      </c>
      <c r="X686">
        <v>264.91000000000003</v>
      </c>
      <c r="Y686" s="25" t="s">
        <v>8738</v>
      </c>
      <c r="Z686" t="str">
        <f t="shared" si="74"/>
        <v>mayor a 200</v>
      </c>
    </row>
    <row r="687" spans="1:26">
      <c r="A687">
        <v>2022</v>
      </c>
      <c r="B687" t="s">
        <v>8563</v>
      </c>
      <c r="C687" t="str">
        <f t="shared" si="75"/>
        <v>Mayo</v>
      </c>
      <c r="D687">
        <f t="shared" si="70"/>
        <v>5</v>
      </c>
      <c r="E687" t="s">
        <v>8650</v>
      </c>
      <c r="F687" t="s">
        <v>1</v>
      </c>
      <c r="G687" t="s">
        <v>7879</v>
      </c>
      <c r="H687" t="s">
        <v>8046</v>
      </c>
      <c r="I687" t="s">
        <v>8047</v>
      </c>
      <c r="J687">
        <v>48</v>
      </c>
      <c r="K687">
        <v>48</v>
      </c>
      <c r="L687">
        <v>48</v>
      </c>
      <c r="M687">
        <v>48</v>
      </c>
      <c r="N687">
        <v>0</v>
      </c>
      <c r="O687">
        <v>0</v>
      </c>
      <c r="P687">
        <v>0</v>
      </c>
      <c r="Q687">
        <v>0</v>
      </c>
      <c r="R687">
        <v>72.05</v>
      </c>
      <c r="S687" s="71">
        <f t="shared" si="71"/>
        <v>63.76</v>
      </c>
      <c r="T687">
        <f t="shared" si="72"/>
        <v>8.2899999999999991</v>
      </c>
      <c r="U687" s="71">
        <f t="shared" si="73"/>
        <v>72.05</v>
      </c>
      <c r="V687">
        <v>0</v>
      </c>
      <c r="W687">
        <v>0</v>
      </c>
      <c r="X687">
        <v>72.05</v>
      </c>
      <c r="Y687" s="25" t="s">
        <v>8738</v>
      </c>
      <c r="Z687" t="str">
        <f t="shared" si="74"/>
        <v>menor a 200</v>
      </c>
    </row>
    <row r="688" spans="1:26">
      <c r="A688">
        <v>2022</v>
      </c>
      <c r="B688" t="s">
        <v>8563</v>
      </c>
      <c r="C688" t="str">
        <f t="shared" si="75"/>
        <v>Mayo</v>
      </c>
      <c r="D688">
        <f t="shared" si="70"/>
        <v>5</v>
      </c>
      <c r="E688" t="s">
        <v>8629</v>
      </c>
      <c r="F688" t="s">
        <v>1</v>
      </c>
      <c r="G688" t="s">
        <v>7879</v>
      </c>
      <c r="H688" t="s">
        <v>8046</v>
      </c>
      <c r="I688" t="s">
        <v>8047</v>
      </c>
      <c r="J688">
        <v>49</v>
      </c>
      <c r="K688">
        <v>49</v>
      </c>
      <c r="L688">
        <v>49</v>
      </c>
      <c r="M688">
        <v>49</v>
      </c>
      <c r="N688">
        <v>0</v>
      </c>
      <c r="O688">
        <v>0</v>
      </c>
      <c r="P688">
        <v>0</v>
      </c>
      <c r="Q688">
        <v>0</v>
      </c>
      <c r="R688">
        <v>140.57</v>
      </c>
      <c r="S688" s="71">
        <f t="shared" si="71"/>
        <v>124.4</v>
      </c>
      <c r="T688">
        <f t="shared" si="72"/>
        <v>16.170000000000002</v>
      </c>
      <c r="U688" s="71">
        <f t="shared" si="73"/>
        <v>140.57</v>
      </c>
      <c r="V688">
        <v>0</v>
      </c>
      <c r="W688">
        <v>0</v>
      </c>
      <c r="X688">
        <v>140.57</v>
      </c>
      <c r="Y688" s="25" t="s">
        <v>8738</v>
      </c>
      <c r="Z688" t="str">
        <f t="shared" si="74"/>
        <v>menor a 200</v>
      </c>
    </row>
    <row r="689" spans="1:26">
      <c r="A689">
        <v>2022</v>
      </c>
      <c r="B689" t="s">
        <v>8563</v>
      </c>
      <c r="C689" t="str">
        <f t="shared" si="75"/>
        <v>Mayo</v>
      </c>
      <c r="D689">
        <f t="shared" si="70"/>
        <v>5</v>
      </c>
      <c r="E689" t="s">
        <v>8625</v>
      </c>
      <c r="F689" t="s">
        <v>1</v>
      </c>
      <c r="G689" t="s">
        <v>7879</v>
      </c>
      <c r="H689" t="s">
        <v>8046</v>
      </c>
      <c r="I689" t="s">
        <v>8047</v>
      </c>
      <c r="J689">
        <v>50</v>
      </c>
      <c r="K689">
        <v>50</v>
      </c>
      <c r="L689">
        <v>50</v>
      </c>
      <c r="M689">
        <v>50</v>
      </c>
      <c r="N689">
        <v>0</v>
      </c>
      <c r="O689">
        <v>0</v>
      </c>
      <c r="P689">
        <v>0</v>
      </c>
      <c r="Q689">
        <v>0</v>
      </c>
      <c r="R689">
        <v>15.19</v>
      </c>
      <c r="S689" s="71">
        <f t="shared" si="71"/>
        <v>13.44</v>
      </c>
      <c r="T689">
        <f t="shared" si="72"/>
        <v>1.75</v>
      </c>
      <c r="U689" s="71">
        <f t="shared" si="73"/>
        <v>15.19</v>
      </c>
      <c r="V689">
        <v>0</v>
      </c>
      <c r="W689">
        <v>0</v>
      </c>
      <c r="X689">
        <v>15.19</v>
      </c>
      <c r="Y689" s="25" t="s">
        <v>8738</v>
      </c>
      <c r="Z689" t="str">
        <f t="shared" si="74"/>
        <v>menor a 200</v>
      </c>
    </row>
    <row r="690" spans="1:26">
      <c r="A690">
        <v>2022</v>
      </c>
      <c r="B690" t="s">
        <v>8563</v>
      </c>
      <c r="C690" t="str">
        <f t="shared" si="75"/>
        <v>Mayo</v>
      </c>
      <c r="D690">
        <f t="shared" si="70"/>
        <v>5</v>
      </c>
      <c r="E690" t="s">
        <v>8625</v>
      </c>
      <c r="F690" t="s">
        <v>1</v>
      </c>
      <c r="G690" t="s">
        <v>7879</v>
      </c>
      <c r="H690" t="s">
        <v>8046</v>
      </c>
      <c r="I690" t="s">
        <v>8047</v>
      </c>
      <c r="J690">
        <v>51</v>
      </c>
      <c r="K690">
        <v>51</v>
      </c>
      <c r="L690">
        <v>51</v>
      </c>
      <c r="M690">
        <v>51</v>
      </c>
      <c r="N690">
        <v>0</v>
      </c>
      <c r="O690">
        <v>0</v>
      </c>
      <c r="P690">
        <v>0</v>
      </c>
      <c r="Q690">
        <v>0</v>
      </c>
      <c r="R690">
        <v>20</v>
      </c>
      <c r="S690" s="71">
        <f t="shared" si="71"/>
        <v>17.7</v>
      </c>
      <c r="T690">
        <f t="shared" si="72"/>
        <v>2.2999999999999998</v>
      </c>
      <c r="U690" s="71">
        <f t="shared" si="73"/>
        <v>20</v>
      </c>
      <c r="V690">
        <v>0</v>
      </c>
      <c r="W690">
        <v>0</v>
      </c>
      <c r="X690">
        <v>20</v>
      </c>
      <c r="Y690" s="25" t="s">
        <v>8738</v>
      </c>
      <c r="Z690" t="str">
        <f t="shared" si="74"/>
        <v>menor a 200</v>
      </c>
    </row>
    <row r="691" spans="1:26">
      <c r="A691">
        <v>2022</v>
      </c>
      <c r="B691" t="s">
        <v>8563</v>
      </c>
      <c r="C691" t="str">
        <f t="shared" si="75"/>
        <v>Mayo</v>
      </c>
      <c r="D691">
        <f t="shared" si="70"/>
        <v>5</v>
      </c>
      <c r="E691" t="s">
        <v>8625</v>
      </c>
      <c r="F691" t="s">
        <v>1</v>
      </c>
      <c r="G691" t="s">
        <v>7879</v>
      </c>
      <c r="H691" t="s">
        <v>8046</v>
      </c>
      <c r="I691" t="s">
        <v>8047</v>
      </c>
      <c r="J691">
        <v>52</v>
      </c>
      <c r="K691">
        <v>52</v>
      </c>
      <c r="L691">
        <v>52</v>
      </c>
      <c r="M691">
        <v>52</v>
      </c>
      <c r="N691">
        <v>0</v>
      </c>
      <c r="O691">
        <v>0</v>
      </c>
      <c r="P691">
        <v>0</v>
      </c>
      <c r="Q691">
        <v>0</v>
      </c>
      <c r="R691">
        <v>96</v>
      </c>
      <c r="S691" s="71">
        <f t="shared" si="71"/>
        <v>84.96</v>
      </c>
      <c r="T691">
        <f t="shared" si="72"/>
        <v>11.04</v>
      </c>
      <c r="U691" s="71">
        <f t="shared" si="73"/>
        <v>96</v>
      </c>
      <c r="V691">
        <v>0</v>
      </c>
      <c r="W691">
        <v>0</v>
      </c>
      <c r="X691">
        <v>96</v>
      </c>
      <c r="Y691" s="25" t="s">
        <v>8738</v>
      </c>
      <c r="Z691" t="str">
        <f t="shared" si="74"/>
        <v>menor a 200</v>
      </c>
    </row>
    <row r="692" spans="1:26">
      <c r="A692">
        <v>2022</v>
      </c>
      <c r="B692" t="s">
        <v>8563</v>
      </c>
      <c r="C692" t="str">
        <f t="shared" si="75"/>
        <v>Mayo</v>
      </c>
      <c r="D692">
        <f t="shared" si="70"/>
        <v>5</v>
      </c>
      <c r="E692" t="s">
        <v>8601</v>
      </c>
      <c r="F692" t="s">
        <v>1</v>
      </c>
      <c r="G692" t="s">
        <v>7879</v>
      </c>
      <c r="H692" t="s">
        <v>8046</v>
      </c>
      <c r="I692" t="s">
        <v>8047</v>
      </c>
      <c r="J692">
        <v>53</v>
      </c>
      <c r="K692">
        <v>53</v>
      </c>
      <c r="L692">
        <v>53</v>
      </c>
      <c r="M692">
        <v>53</v>
      </c>
      <c r="N692">
        <v>0</v>
      </c>
      <c r="O692">
        <v>0</v>
      </c>
      <c r="P692">
        <v>0</v>
      </c>
      <c r="Q692">
        <v>0</v>
      </c>
      <c r="R692">
        <v>191.06</v>
      </c>
      <c r="S692" s="71">
        <f t="shared" si="71"/>
        <v>169.08</v>
      </c>
      <c r="T692">
        <f t="shared" si="72"/>
        <v>21.98</v>
      </c>
      <c r="U692" s="71">
        <f t="shared" si="73"/>
        <v>191.06</v>
      </c>
      <c r="V692">
        <v>0</v>
      </c>
      <c r="W692">
        <v>0</v>
      </c>
      <c r="X692">
        <v>191.06</v>
      </c>
      <c r="Y692" s="25" t="s">
        <v>8738</v>
      </c>
      <c r="Z692" t="str">
        <f t="shared" si="74"/>
        <v>menor a 200</v>
      </c>
    </row>
    <row r="693" spans="1:26">
      <c r="A693">
        <v>2022</v>
      </c>
      <c r="B693" t="s">
        <v>8564</v>
      </c>
      <c r="C693" t="str">
        <f t="shared" ref="C693:C724" si="76">REPLACE(B693,2,4,"unio")</f>
        <v>Junio</v>
      </c>
      <c r="D693">
        <f t="shared" si="70"/>
        <v>6</v>
      </c>
      <c r="E693" t="s">
        <v>8693</v>
      </c>
      <c r="F693" t="s">
        <v>1</v>
      </c>
      <c r="G693" t="s">
        <v>7879</v>
      </c>
      <c r="H693" t="s">
        <v>8352</v>
      </c>
      <c r="I693" t="s">
        <v>8353</v>
      </c>
      <c r="J693">
        <v>186</v>
      </c>
      <c r="K693">
        <v>186</v>
      </c>
      <c r="L693">
        <v>186</v>
      </c>
      <c r="M693">
        <v>186</v>
      </c>
      <c r="N693">
        <v>0</v>
      </c>
      <c r="O693">
        <v>0</v>
      </c>
      <c r="P693">
        <v>0</v>
      </c>
      <c r="Q693">
        <v>0</v>
      </c>
      <c r="R693">
        <v>34.200000000000003</v>
      </c>
      <c r="S693" s="71">
        <f t="shared" si="71"/>
        <v>30.27</v>
      </c>
      <c r="T693">
        <f t="shared" si="72"/>
        <v>3.94</v>
      </c>
      <c r="U693" s="71">
        <f t="shared" si="73"/>
        <v>34.21</v>
      </c>
      <c r="V693">
        <v>0</v>
      </c>
      <c r="W693">
        <v>0</v>
      </c>
      <c r="X693">
        <v>34.200000000000003</v>
      </c>
      <c r="Y693" s="25" t="s">
        <v>8738</v>
      </c>
      <c r="Z693" t="str">
        <f t="shared" si="74"/>
        <v>menor a 200</v>
      </c>
    </row>
    <row r="694" spans="1:26">
      <c r="A694">
        <v>2022</v>
      </c>
      <c r="B694" t="s">
        <v>8564</v>
      </c>
      <c r="C694" t="str">
        <f t="shared" si="76"/>
        <v>Junio</v>
      </c>
      <c r="D694">
        <f t="shared" si="70"/>
        <v>6</v>
      </c>
      <c r="E694" t="s">
        <v>8694</v>
      </c>
      <c r="F694" t="s">
        <v>1</v>
      </c>
      <c r="G694" t="s">
        <v>7879</v>
      </c>
      <c r="H694" t="s">
        <v>8352</v>
      </c>
      <c r="I694" t="s">
        <v>8353</v>
      </c>
      <c r="J694">
        <v>185</v>
      </c>
      <c r="K694">
        <v>185</v>
      </c>
      <c r="L694">
        <v>185</v>
      </c>
      <c r="M694">
        <v>185</v>
      </c>
      <c r="N694">
        <v>0</v>
      </c>
      <c r="O694">
        <v>0</v>
      </c>
      <c r="P694">
        <v>0</v>
      </c>
      <c r="Q694">
        <v>0</v>
      </c>
      <c r="R694">
        <v>73.36</v>
      </c>
      <c r="S694" s="71">
        <f t="shared" si="71"/>
        <v>64.92</v>
      </c>
      <c r="T694">
        <f t="shared" si="72"/>
        <v>8.44</v>
      </c>
      <c r="U694" s="71">
        <f t="shared" si="73"/>
        <v>73.36</v>
      </c>
      <c r="V694">
        <v>0</v>
      </c>
      <c r="W694">
        <v>0</v>
      </c>
      <c r="X694">
        <v>73.36</v>
      </c>
      <c r="Y694" s="25" t="s">
        <v>8738</v>
      </c>
      <c r="Z694" t="str">
        <f t="shared" si="74"/>
        <v>menor a 200</v>
      </c>
    </row>
    <row r="695" spans="1:26">
      <c r="A695">
        <v>2022</v>
      </c>
      <c r="B695" t="s">
        <v>8564</v>
      </c>
      <c r="C695" t="str">
        <f t="shared" si="76"/>
        <v>Junio</v>
      </c>
      <c r="D695">
        <f t="shared" si="70"/>
        <v>6</v>
      </c>
      <c r="E695" t="s">
        <v>8685</v>
      </c>
      <c r="F695" t="s">
        <v>1</v>
      </c>
      <c r="G695" t="s">
        <v>7879</v>
      </c>
      <c r="H695" t="s">
        <v>8352</v>
      </c>
      <c r="I695" t="s">
        <v>8353</v>
      </c>
      <c r="J695">
        <v>184</v>
      </c>
      <c r="K695">
        <v>184</v>
      </c>
      <c r="L695">
        <v>184</v>
      </c>
      <c r="M695">
        <v>184</v>
      </c>
      <c r="N695">
        <v>0</v>
      </c>
      <c r="O695">
        <v>0</v>
      </c>
      <c r="P695">
        <v>0</v>
      </c>
      <c r="Q695">
        <v>0</v>
      </c>
      <c r="R695">
        <v>110.26</v>
      </c>
      <c r="S695" s="71">
        <f t="shared" si="71"/>
        <v>97.58</v>
      </c>
      <c r="T695">
        <f t="shared" si="72"/>
        <v>12.69</v>
      </c>
      <c r="U695" s="71">
        <f t="shared" si="73"/>
        <v>110.27</v>
      </c>
      <c r="V695">
        <v>0</v>
      </c>
      <c r="W695">
        <v>0</v>
      </c>
      <c r="X695">
        <v>110.26</v>
      </c>
      <c r="Y695" s="25" t="s">
        <v>8738</v>
      </c>
      <c r="Z695" t="str">
        <f t="shared" si="74"/>
        <v>menor a 200</v>
      </c>
    </row>
    <row r="696" spans="1:26">
      <c r="A696">
        <v>2022</v>
      </c>
      <c r="B696" t="s">
        <v>8564</v>
      </c>
      <c r="C696" t="str">
        <f t="shared" si="76"/>
        <v>Junio</v>
      </c>
      <c r="D696">
        <f t="shared" si="70"/>
        <v>6</v>
      </c>
      <c r="E696" t="s">
        <v>8699</v>
      </c>
      <c r="F696" t="s">
        <v>1</v>
      </c>
      <c r="G696" t="s">
        <v>7879</v>
      </c>
      <c r="H696" t="s">
        <v>8352</v>
      </c>
      <c r="I696" t="s">
        <v>8353</v>
      </c>
      <c r="J696">
        <v>183</v>
      </c>
      <c r="K696">
        <v>183</v>
      </c>
      <c r="L696">
        <v>183</v>
      </c>
      <c r="M696">
        <v>183</v>
      </c>
      <c r="N696">
        <v>0</v>
      </c>
      <c r="O696">
        <v>0</v>
      </c>
      <c r="P696">
        <v>0</v>
      </c>
      <c r="Q696">
        <v>0</v>
      </c>
      <c r="R696">
        <v>58.79</v>
      </c>
      <c r="S696" s="71">
        <f t="shared" si="71"/>
        <v>52.03</v>
      </c>
      <c r="T696">
        <f t="shared" si="72"/>
        <v>6.76</v>
      </c>
      <c r="U696" s="71">
        <f t="shared" si="73"/>
        <v>58.79</v>
      </c>
      <c r="V696">
        <v>0</v>
      </c>
      <c r="W696">
        <v>0</v>
      </c>
      <c r="X696">
        <v>58.79</v>
      </c>
      <c r="Y696" s="25" t="s">
        <v>8738</v>
      </c>
      <c r="Z696" t="str">
        <f t="shared" si="74"/>
        <v>menor a 200</v>
      </c>
    </row>
    <row r="697" spans="1:26">
      <c r="A697">
        <v>2022</v>
      </c>
      <c r="B697" t="s">
        <v>8564</v>
      </c>
      <c r="C697" t="str">
        <f t="shared" si="76"/>
        <v>Junio</v>
      </c>
      <c r="D697">
        <f t="shared" si="70"/>
        <v>6</v>
      </c>
      <c r="E697" t="s">
        <v>8726</v>
      </c>
      <c r="F697" t="s">
        <v>1</v>
      </c>
      <c r="G697" t="s">
        <v>7879</v>
      </c>
      <c r="H697" t="s">
        <v>8352</v>
      </c>
      <c r="I697" t="s">
        <v>8353</v>
      </c>
      <c r="J697">
        <v>181</v>
      </c>
      <c r="K697">
        <v>181</v>
      </c>
      <c r="L697">
        <v>181</v>
      </c>
      <c r="M697">
        <v>181</v>
      </c>
      <c r="N697">
        <v>0</v>
      </c>
      <c r="O697">
        <v>0</v>
      </c>
      <c r="P697">
        <v>0</v>
      </c>
      <c r="Q697">
        <v>0</v>
      </c>
      <c r="R697">
        <v>37.15</v>
      </c>
      <c r="S697" s="71">
        <f t="shared" si="71"/>
        <v>32.880000000000003</v>
      </c>
      <c r="T697">
        <f t="shared" si="72"/>
        <v>4.2699999999999996</v>
      </c>
      <c r="U697" s="71">
        <f t="shared" si="73"/>
        <v>37.15</v>
      </c>
      <c r="V697">
        <v>0</v>
      </c>
      <c r="W697">
        <v>0</v>
      </c>
      <c r="X697">
        <v>37.15</v>
      </c>
      <c r="Y697" s="25" t="s">
        <v>8738</v>
      </c>
      <c r="Z697" t="str">
        <f t="shared" si="74"/>
        <v>menor a 200</v>
      </c>
    </row>
    <row r="698" spans="1:26">
      <c r="A698">
        <v>2022</v>
      </c>
      <c r="B698" t="s">
        <v>8564</v>
      </c>
      <c r="C698" t="str">
        <f t="shared" si="76"/>
        <v>Junio</v>
      </c>
      <c r="D698">
        <f t="shared" si="70"/>
        <v>6</v>
      </c>
      <c r="E698" t="s">
        <v>8695</v>
      </c>
      <c r="F698" t="s">
        <v>1</v>
      </c>
      <c r="G698" t="s">
        <v>7879</v>
      </c>
      <c r="H698" t="s">
        <v>8352</v>
      </c>
      <c r="I698" t="s">
        <v>8353</v>
      </c>
      <c r="J698">
        <v>180</v>
      </c>
      <c r="K698">
        <v>180</v>
      </c>
      <c r="L698">
        <v>180</v>
      </c>
      <c r="M698">
        <v>180</v>
      </c>
      <c r="N698">
        <v>0</v>
      </c>
      <c r="O698">
        <v>0</v>
      </c>
      <c r="P698">
        <v>0</v>
      </c>
      <c r="Q698">
        <v>0</v>
      </c>
      <c r="R698">
        <v>19.100000000000001</v>
      </c>
      <c r="S698" s="71">
        <f t="shared" si="71"/>
        <v>16.899999999999999</v>
      </c>
      <c r="T698">
        <f t="shared" si="72"/>
        <v>2.2000000000000002</v>
      </c>
      <c r="U698" s="71">
        <f t="shared" si="73"/>
        <v>19.100000000000001</v>
      </c>
      <c r="V698">
        <v>0</v>
      </c>
      <c r="W698">
        <v>0</v>
      </c>
      <c r="X698">
        <v>19.100000000000001</v>
      </c>
      <c r="Y698" s="25" t="s">
        <v>8738</v>
      </c>
      <c r="Z698" t="str">
        <f t="shared" si="74"/>
        <v>menor a 200</v>
      </c>
    </row>
    <row r="699" spans="1:26">
      <c r="A699">
        <v>2022</v>
      </c>
      <c r="B699" t="s">
        <v>8564</v>
      </c>
      <c r="C699" t="str">
        <f t="shared" si="76"/>
        <v>Junio</v>
      </c>
      <c r="D699">
        <f t="shared" si="70"/>
        <v>6</v>
      </c>
      <c r="E699" t="s">
        <v>8695</v>
      </c>
      <c r="F699" t="s">
        <v>1</v>
      </c>
      <c r="G699" t="s">
        <v>7879</v>
      </c>
      <c r="H699" t="s">
        <v>8352</v>
      </c>
      <c r="I699" t="s">
        <v>8353</v>
      </c>
      <c r="J699">
        <v>179</v>
      </c>
      <c r="K699">
        <v>179</v>
      </c>
      <c r="L699">
        <v>179</v>
      </c>
      <c r="M699">
        <v>179</v>
      </c>
      <c r="N699">
        <v>0</v>
      </c>
      <c r="O699">
        <v>0</v>
      </c>
      <c r="P699">
        <v>0</v>
      </c>
      <c r="Q699">
        <v>0</v>
      </c>
      <c r="R699">
        <v>34.6</v>
      </c>
      <c r="S699" s="71">
        <f t="shared" si="71"/>
        <v>30.62</v>
      </c>
      <c r="T699">
        <f t="shared" si="72"/>
        <v>3.98</v>
      </c>
      <c r="U699" s="71">
        <f t="shared" si="73"/>
        <v>34.6</v>
      </c>
      <c r="V699">
        <v>0</v>
      </c>
      <c r="W699">
        <v>0</v>
      </c>
      <c r="X699">
        <v>34.6</v>
      </c>
      <c r="Y699" s="25" t="s">
        <v>8738</v>
      </c>
      <c r="Z699" t="str">
        <f t="shared" si="74"/>
        <v>menor a 200</v>
      </c>
    </row>
    <row r="700" spans="1:26">
      <c r="A700">
        <v>2022</v>
      </c>
      <c r="B700" t="s">
        <v>8564</v>
      </c>
      <c r="C700" t="str">
        <f t="shared" si="76"/>
        <v>Junio</v>
      </c>
      <c r="D700">
        <f t="shared" si="70"/>
        <v>6</v>
      </c>
      <c r="E700" t="s">
        <v>8725</v>
      </c>
      <c r="F700" t="s">
        <v>1</v>
      </c>
      <c r="G700" t="s">
        <v>7879</v>
      </c>
      <c r="H700" t="s">
        <v>8352</v>
      </c>
      <c r="I700" t="s">
        <v>8353</v>
      </c>
      <c r="J700">
        <v>177</v>
      </c>
      <c r="K700">
        <v>177</v>
      </c>
      <c r="L700">
        <v>177</v>
      </c>
      <c r="M700">
        <v>177</v>
      </c>
      <c r="N700">
        <v>0</v>
      </c>
      <c r="O700">
        <v>0</v>
      </c>
      <c r="P700">
        <v>0</v>
      </c>
      <c r="Q700">
        <v>0</v>
      </c>
      <c r="R700">
        <v>42.99</v>
      </c>
      <c r="S700" s="71">
        <f t="shared" si="71"/>
        <v>38.04</v>
      </c>
      <c r="T700">
        <f t="shared" si="72"/>
        <v>4.95</v>
      </c>
      <c r="U700" s="71">
        <f t="shared" si="73"/>
        <v>42.99</v>
      </c>
      <c r="V700">
        <v>0</v>
      </c>
      <c r="W700">
        <v>0</v>
      </c>
      <c r="X700">
        <v>42.99</v>
      </c>
      <c r="Y700" s="25" t="s">
        <v>8738</v>
      </c>
      <c r="Z700" t="str">
        <f t="shared" si="74"/>
        <v>menor a 200</v>
      </c>
    </row>
    <row r="701" spans="1:26">
      <c r="A701">
        <v>2022</v>
      </c>
      <c r="B701" t="s">
        <v>8564</v>
      </c>
      <c r="C701" t="str">
        <f t="shared" si="76"/>
        <v>Junio</v>
      </c>
      <c r="D701">
        <f t="shared" si="70"/>
        <v>6</v>
      </c>
      <c r="E701" t="s">
        <v>8725</v>
      </c>
      <c r="F701" t="s">
        <v>1</v>
      </c>
      <c r="G701" t="s">
        <v>7879</v>
      </c>
      <c r="H701" t="s">
        <v>8352</v>
      </c>
      <c r="I701" t="s">
        <v>8353</v>
      </c>
      <c r="J701">
        <v>176</v>
      </c>
      <c r="K701">
        <v>176</v>
      </c>
      <c r="L701">
        <v>176</v>
      </c>
      <c r="M701">
        <v>176</v>
      </c>
      <c r="N701">
        <v>0</v>
      </c>
      <c r="O701">
        <v>0</v>
      </c>
      <c r="P701">
        <v>0</v>
      </c>
      <c r="Q701">
        <v>0</v>
      </c>
      <c r="R701">
        <v>16.57</v>
      </c>
      <c r="S701" s="71">
        <f t="shared" si="71"/>
        <v>14.66</v>
      </c>
      <c r="T701">
        <f t="shared" si="72"/>
        <v>1.91</v>
      </c>
      <c r="U701" s="71">
        <f t="shared" si="73"/>
        <v>16.57</v>
      </c>
      <c r="V701">
        <v>0</v>
      </c>
      <c r="W701">
        <v>0</v>
      </c>
      <c r="X701">
        <v>16.57</v>
      </c>
      <c r="Y701" s="25" t="s">
        <v>8738</v>
      </c>
      <c r="Z701" t="str">
        <f t="shared" si="74"/>
        <v>menor a 200</v>
      </c>
    </row>
    <row r="702" spans="1:26">
      <c r="A702">
        <v>2022</v>
      </c>
      <c r="B702" t="s">
        <v>8564</v>
      </c>
      <c r="C702" t="str">
        <f t="shared" si="76"/>
        <v>Junio</v>
      </c>
      <c r="D702">
        <f t="shared" si="70"/>
        <v>6</v>
      </c>
      <c r="E702" t="s">
        <v>8725</v>
      </c>
      <c r="F702" t="s">
        <v>1</v>
      </c>
      <c r="G702" t="s">
        <v>7879</v>
      </c>
      <c r="H702" t="s">
        <v>8352</v>
      </c>
      <c r="I702" t="s">
        <v>8353</v>
      </c>
      <c r="J702">
        <v>175</v>
      </c>
      <c r="K702">
        <v>175</v>
      </c>
      <c r="L702">
        <v>175</v>
      </c>
      <c r="M702">
        <v>175</v>
      </c>
      <c r="N702">
        <v>0</v>
      </c>
      <c r="O702">
        <v>0</v>
      </c>
      <c r="P702">
        <v>0</v>
      </c>
      <c r="Q702">
        <v>0</v>
      </c>
      <c r="R702">
        <v>44.7</v>
      </c>
      <c r="S702" s="71">
        <f t="shared" si="71"/>
        <v>39.56</v>
      </c>
      <c r="T702">
        <f t="shared" si="72"/>
        <v>5.14</v>
      </c>
      <c r="U702" s="71">
        <f t="shared" si="73"/>
        <v>44.7</v>
      </c>
      <c r="V702">
        <v>0</v>
      </c>
      <c r="W702">
        <v>0</v>
      </c>
      <c r="X702">
        <v>44.7</v>
      </c>
      <c r="Y702" s="25" t="s">
        <v>8738</v>
      </c>
      <c r="Z702" t="str">
        <f t="shared" si="74"/>
        <v>menor a 200</v>
      </c>
    </row>
    <row r="703" spans="1:26">
      <c r="A703">
        <v>2022</v>
      </c>
      <c r="B703" t="s">
        <v>8564</v>
      </c>
      <c r="C703" t="str">
        <f t="shared" si="76"/>
        <v>Junio</v>
      </c>
      <c r="D703">
        <f t="shared" si="70"/>
        <v>6</v>
      </c>
      <c r="E703" t="s">
        <v>8701</v>
      </c>
      <c r="F703" t="s">
        <v>1</v>
      </c>
      <c r="G703" t="s">
        <v>7879</v>
      </c>
      <c r="H703" t="s">
        <v>8352</v>
      </c>
      <c r="I703" t="s">
        <v>8353</v>
      </c>
      <c r="J703">
        <v>174</v>
      </c>
      <c r="K703">
        <v>174</v>
      </c>
      <c r="L703">
        <v>174</v>
      </c>
      <c r="M703">
        <v>174</v>
      </c>
      <c r="N703">
        <v>0</v>
      </c>
      <c r="O703">
        <v>0</v>
      </c>
      <c r="P703">
        <v>0</v>
      </c>
      <c r="Q703">
        <v>0</v>
      </c>
      <c r="R703">
        <v>60.4</v>
      </c>
      <c r="S703" s="71">
        <f t="shared" si="71"/>
        <v>53.45</v>
      </c>
      <c r="T703">
        <f t="shared" si="72"/>
        <v>6.95</v>
      </c>
      <c r="U703" s="71">
        <f t="shared" si="73"/>
        <v>60.4</v>
      </c>
      <c r="V703">
        <v>0</v>
      </c>
      <c r="W703">
        <v>0</v>
      </c>
      <c r="X703">
        <v>60.4</v>
      </c>
      <c r="Y703" s="25" t="s">
        <v>8738</v>
      </c>
      <c r="Z703" t="str">
        <f t="shared" si="74"/>
        <v>menor a 200</v>
      </c>
    </row>
    <row r="704" spans="1:26">
      <c r="A704">
        <v>2022</v>
      </c>
      <c r="B704" t="s">
        <v>8564</v>
      </c>
      <c r="C704" t="str">
        <f t="shared" si="76"/>
        <v>Junio</v>
      </c>
      <c r="D704">
        <f t="shared" si="70"/>
        <v>6</v>
      </c>
      <c r="E704" t="s">
        <v>8701</v>
      </c>
      <c r="F704" t="s">
        <v>1</v>
      </c>
      <c r="G704" t="s">
        <v>7879</v>
      </c>
      <c r="H704" t="s">
        <v>8352</v>
      </c>
      <c r="I704" t="s">
        <v>8353</v>
      </c>
      <c r="J704">
        <v>173</v>
      </c>
      <c r="K704">
        <v>173</v>
      </c>
      <c r="L704">
        <v>173</v>
      </c>
      <c r="M704">
        <v>173</v>
      </c>
      <c r="N704">
        <v>0</v>
      </c>
      <c r="O704">
        <v>0</v>
      </c>
      <c r="P704">
        <v>0</v>
      </c>
      <c r="Q704">
        <v>0</v>
      </c>
      <c r="R704">
        <v>11.2</v>
      </c>
      <c r="S704" s="71">
        <f t="shared" si="71"/>
        <v>9.91</v>
      </c>
      <c r="T704">
        <f t="shared" si="72"/>
        <v>1.29</v>
      </c>
      <c r="U704" s="71">
        <f t="shared" si="73"/>
        <v>11.2</v>
      </c>
      <c r="V704">
        <v>0</v>
      </c>
      <c r="W704">
        <v>0</v>
      </c>
      <c r="X704">
        <v>11.2</v>
      </c>
      <c r="Y704" s="25" t="s">
        <v>8738</v>
      </c>
      <c r="Z704" t="str">
        <f t="shared" si="74"/>
        <v>menor a 200</v>
      </c>
    </row>
    <row r="705" spans="1:26">
      <c r="A705">
        <v>2022</v>
      </c>
      <c r="B705" t="s">
        <v>8564</v>
      </c>
      <c r="C705" t="str">
        <f t="shared" si="76"/>
        <v>Junio</v>
      </c>
      <c r="D705">
        <f t="shared" si="70"/>
        <v>6</v>
      </c>
      <c r="E705" t="s">
        <v>8701</v>
      </c>
      <c r="F705" t="s">
        <v>1</v>
      </c>
      <c r="G705" t="s">
        <v>7879</v>
      </c>
      <c r="H705" t="s">
        <v>8352</v>
      </c>
      <c r="I705" t="s">
        <v>8353</v>
      </c>
      <c r="J705">
        <v>172</v>
      </c>
      <c r="K705">
        <v>172</v>
      </c>
      <c r="L705">
        <v>172</v>
      </c>
      <c r="M705">
        <v>172</v>
      </c>
      <c r="N705">
        <v>0</v>
      </c>
      <c r="O705">
        <v>0</v>
      </c>
      <c r="P705">
        <v>0</v>
      </c>
      <c r="Q705">
        <v>0</v>
      </c>
      <c r="R705">
        <v>34.79</v>
      </c>
      <c r="S705" s="71">
        <f t="shared" si="71"/>
        <v>30.79</v>
      </c>
      <c r="T705">
        <f t="shared" si="72"/>
        <v>4</v>
      </c>
      <c r="U705" s="71">
        <f t="shared" si="73"/>
        <v>34.79</v>
      </c>
      <c r="V705">
        <v>0</v>
      </c>
      <c r="W705">
        <v>0</v>
      </c>
      <c r="X705">
        <v>34.79</v>
      </c>
      <c r="Y705" s="25" t="s">
        <v>8738</v>
      </c>
      <c r="Z705" t="str">
        <f t="shared" si="74"/>
        <v>menor a 200</v>
      </c>
    </row>
    <row r="706" spans="1:26">
      <c r="A706">
        <v>2022</v>
      </c>
      <c r="B706" t="s">
        <v>8564</v>
      </c>
      <c r="C706" t="str">
        <f t="shared" si="76"/>
        <v>Junio</v>
      </c>
      <c r="D706">
        <f t="shared" ref="D706:D769" si="77">MONTH(E706)</f>
        <v>6</v>
      </c>
      <c r="E706" t="s">
        <v>8701</v>
      </c>
      <c r="F706" t="s">
        <v>1</v>
      </c>
      <c r="G706" t="s">
        <v>7879</v>
      </c>
      <c r="H706" t="s">
        <v>8352</v>
      </c>
      <c r="I706" t="s">
        <v>8353</v>
      </c>
      <c r="J706">
        <v>171</v>
      </c>
      <c r="K706">
        <v>171</v>
      </c>
      <c r="L706">
        <v>171</v>
      </c>
      <c r="M706">
        <v>171</v>
      </c>
      <c r="N706">
        <v>0</v>
      </c>
      <c r="O706">
        <v>0</v>
      </c>
      <c r="P706">
        <v>0</v>
      </c>
      <c r="Q706">
        <v>0</v>
      </c>
      <c r="R706">
        <v>59.91</v>
      </c>
      <c r="S706" s="71">
        <f t="shared" ref="S706:S769" si="78">ROUND(R706/1.13,2)</f>
        <v>53.02</v>
      </c>
      <c r="T706">
        <f t="shared" ref="T706:T769" si="79">ROUND(S706*0.13,2)</f>
        <v>6.89</v>
      </c>
      <c r="U706" s="71">
        <f t="shared" ref="U706:U769" si="80">ROUND(S706+T706,2)</f>
        <v>59.91</v>
      </c>
      <c r="V706">
        <v>0</v>
      </c>
      <c r="W706">
        <v>0</v>
      </c>
      <c r="X706">
        <v>59.91</v>
      </c>
      <c r="Y706" s="25" t="s">
        <v>8738</v>
      </c>
      <c r="Z706" t="str">
        <f t="shared" ref="Z706:Z769" si="81">IF(U706&lt;=200,"menor a 200","mayor a 200")</f>
        <v>menor a 200</v>
      </c>
    </row>
    <row r="707" spans="1:26">
      <c r="A707">
        <v>2022</v>
      </c>
      <c r="B707" t="s">
        <v>8564</v>
      </c>
      <c r="C707" t="str">
        <f t="shared" si="76"/>
        <v>Junio</v>
      </c>
      <c r="D707">
        <f t="shared" si="77"/>
        <v>6</v>
      </c>
      <c r="E707" t="s">
        <v>8721</v>
      </c>
      <c r="F707" t="s">
        <v>1</v>
      </c>
      <c r="G707" t="s">
        <v>7879</v>
      </c>
      <c r="H707" t="s">
        <v>8352</v>
      </c>
      <c r="I707" t="s">
        <v>8353</v>
      </c>
      <c r="J707">
        <v>169</v>
      </c>
      <c r="K707">
        <v>169</v>
      </c>
      <c r="L707">
        <v>169</v>
      </c>
      <c r="M707">
        <v>169</v>
      </c>
      <c r="N707">
        <v>0</v>
      </c>
      <c r="O707">
        <v>0</v>
      </c>
      <c r="P707">
        <v>0</v>
      </c>
      <c r="Q707">
        <v>0</v>
      </c>
      <c r="R707">
        <v>36.75</v>
      </c>
      <c r="S707" s="71">
        <f t="shared" si="78"/>
        <v>32.520000000000003</v>
      </c>
      <c r="T707">
        <f t="shared" si="79"/>
        <v>4.2300000000000004</v>
      </c>
      <c r="U707" s="71">
        <f t="shared" si="80"/>
        <v>36.75</v>
      </c>
      <c r="V707">
        <v>0</v>
      </c>
      <c r="W707">
        <v>0</v>
      </c>
      <c r="X707">
        <v>36.75</v>
      </c>
      <c r="Y707" s="25" t="s">
        <v>8738</v>
      </c>
      <c r="Z707" t="str">
        <f t="shared" si="81"/>
        <v>menor a 200</v>
      </c>
    </row>
    <row r="708" spans="1:26">
      <c r="A708">
        <v>2022</v>
      </c>
      <c r="B708" t="s">
        <v>8564</v>
      </c>
      <c r="C708" t="str">
        <f t="shared" si="76"/>
        <v>Junio</v>
      </c>
      <c r="D708">
        <f t="shared" si="77"/>
        <v>6</v>
      </c>
      <c r="E708" t="s">
        <v>8704</v>
      </c>
      <c r="F708" t="s">
        <v>1</v>
      </c>
      <c r="G708" t="s">
        <v>7879</v>
      </c>
      <c r="H708" t="s">
        <v>8352</v>
      </c>
      <c r="I708" t="s">
        <v>8353</v>
      </c>
      <c r="J708">
        <v>168</v>
      </c>
      <c r="K708">
        <v>168</v>
      </c>
      <c r="L708">
        <v>168</v>
      </c>
      <c r="M708">
        <v>168</v>
      </c>
      <c r="N708">
        <v>0</v>
      </c>
      <c r="O708">
        <v>0</v>
      </c>
      <c r="P708">
        <v>0</v>
      </c>
      <c r="Q708">
        <v>0</v>
      </c>
      <c r="R708">
        <v>12.8</v>
      </c>
      <c r="S708" s="71">
        <f t="shared" si="78"/>
        <v>11.33</v>
      </c>
      <c r="T708">
        <f t="shared" si="79"/>
        <v>1.47</v>
      </c>
      <c r="U708" s="71">
        <f t="shared" si="80"/>
        <v>12.8</v>
      </c>
      <c r="V708">
        <v>0</v>
      </c>
      <c r="W708">
        <v>0</v>
      </c>
      <c r="X708">
        <v>12.8</v>
      </c>
      <c r="Y708" s="25" t="s">
        <v>8738</v>
      </c>
      <c r="Z708" t="str">
        <f t="shared" si="81"/>
        <v>menor a 200</v>
      </c>
    </row>
    <row r="709" spans="1:26">
      <c r="A709">
        <v>2022</v>
      </c>
      <c r="B709" t="s">
        <v>8564</v>
      </c>
      <c r="C709" t="str">
        <f t="shared" si="76"/>
        <v>Junio</v>
      </c>
      <c r="D709">
        <f t="shared" si="77"/>
        <v>6</v>
      </c>
      <c r="E709" t="s">
        <v>8704</v>
      </c>
      <c r="F709" t="s">
        <v>1</v>
      </c>
      <c r="G709" t="s">
        <v>7879</v>
      </c>
      <c r="H709" t="s">
        <v>8352</v>
      </c>
      <c r="I709" t="s">
        <v>8353</v>
      </c>
      <c r="J709">
        <v>167</v>
      </c>
      <c r="K709">
        <v>167</v>
      </c>
      <c r="L709">
        <v>167</v>
      </c>
      <c r="M709">
        <v>167</v>
      </c>
      <c r="N709">
        <v>0</v>
      </c>
      <c r="O709">
        <v>0</v>
      </c>
      <c r="P709">
        <v>0</v>
      </c>
      <c r="Q709">
        <v>0</v>
      </c>
      <c r="R709">
        <v>34.200000000000003</v>
      </c>
      <c r="S709" s="71">
        <f t="shared" si="78"/>
        <v>30.27</v>
      </c>
      <c r="T709">
        <f t="shared" si="79"/>
        <v>3.94</v>
      </c>
      <c r="U709" s="71">
        <f t="shared" si="80"/>
        <v>34.21</v>
      </c>
      <c r="V709">
        <v>0</v>
      </c>
      <c r="W709">
        <v>0</v>
      </c>
      <c r="X709">
        <v>34.200000000000003</v>
      </c>
      <c r="Y709" s="25" t="s">
        <v>8738</v>
      </c>
      <c r="Z709" t="str">
        <f t="shared" si="81"/>
        <v>menor a 200</v>
      </c>
    </row>
    <row r="710" spans="1:26">
      <c r="A710">
        <v>2022</v>
      </c>
      <c r="B710" t="s">
        <v>8564</v>
      </c>
      <c r="C710" t="str">
        <f t="shared" si="76"/>
        <v>Junio</v>
      </c>
      <c r="D710">
        <f t="shared" si="77"/>
        <v>6</v>
      </c>
      <c r="E710" t="s">
        <v>8704</v>
      </c>
      <c r="F710" t="s">
        <v>1</v>
      </c>
      <c r="G710" t="s">
        <v>7879</v>
      </c>
      <c r="H710" t="s">
        <v>8352</v>
      </c>
      <c r="I710" t="s">
        <v>8353</v>
      </c>
      <c r="J710">
        <v>166</v>
      </c>
      <c r="K710">
        <v>166</v>
      </c>
      <c r="L710">
        <v>166</v>
      </c>
      <c r="M710">
        <v>166</v>
      </c>
      <c r="N710">
        <v>0</v>
      </c>
      <c r="O710">
        <v>0</v>
      </c>
      <c r="P710">
        <v>0</v>
      </c>
      <c r="Q710">
        <v>0</v>
      </c>
      <c r="R710">
        <v>3.5</v>
      </c>
      <c r="S710" s="71">
        <f t="shared" si="78"/>
        <v>3.1</v>
      </c>
      <c r="T710">
        <f t="shared" si="79"/>
        <v>0.4</v>
      </c>
      <c r="U710" s="71">
        <f t="shared" si="80"/>
        <v>3.5</v>
      </c>
      <c r="V710">
        <v>0</v>
      </c>
      <c r="W710">
        <v>0</v>
      </c>
      <c r="X710">
        <v>3.5</v>
      </c>
      <c r="Y710" s="25" t="s">
        <v>8738</v>
      </c>
      <c r="Z710" t="str">
        <f t="shared" si="81"/>
        <v>menor a 200</v>
      </c>
    </row>
    <row r="711" spans="1:26">
      <c r="A711">
        <v>2022</v>
      </c>
      <c r="B711" t="s">
        <v>8564</v>
      </c>
      <c r="C711" t="str">
        <f t="shared" si="76"/>
        <v>Junio</v>
      </c>
      <c r="D711">
        <f t="shared" si="77"/>
        <v>6</v>
      </c>
      <c r="E711" t="s">
        <v>8705</v>
      </c>
      <c r="F711" t="s">
        <v>1</v>
      </c>
      <c r="G711" t="s">
        <v>7879</v>
      </c>
      <c r="H711" t="s">
        <v>8352</v>
      </c>
      <c r="I711" t="s">
        <v>8353</v>
      </c>
      <c r="J711">
        <v>165</v>
      </c>
      <c r="K711">
        <v>165</v>
      </c>
      <c r="L711">
        <v>165</v>
      </c>
      <c r="M711">
        <v>165</v>
      </c>
      <c r="N711">
        <v>0</v>
      </c>
      <c r="O711">
        <v>0</v>
      </c>
      <c r="P711">
        <v>0</v>
      </c>
      <c r="Q711">
        <v>0</v>
      </c>
      <c r="R711">
        <v>82.35</v>
      </c>
      <c r="S711" s="71">
        <f t="shared" si="78"/>
        <v>72.88</v>
      </c>
      <c r="T711">
        <f t="shared" si="79"/>
        <v>9.4700000000000006</v>
      </c>
      <c r="U711" s="71">
        <f t="shared" si="80"/>
        <v>82.35</v>
      </c>
      <c r="V711">
        <v>0</v>
      </c>
      <c r="W711">
        <v>0</v>
      </c>
      <c r="X711">
        <v>82.35</v>
      </c>
      <c r="Y711" s="25" t="s">
        <v>8738</v>
      </c>
      <c r="Z711" t="str">
        <f t="shared" si="81"/>
        <v>menor a 200</v>
      </c>
    </row>
    <row r="712" spans="1:26">
      <c r="A712">
        <v>2022</v>
      </c>
      <c r="B712" t="s">
        <v>8564</v>
      </c>
      <c r="C712" t="str">
        <f t="shared" si="76"/>
        <v>Junio</v>
      </c>
      <c r="D712">
        <f t="shared" si="77"/>
        <v>6</v>
      </c>
      <c r="E712" t="s">
        <v>8696</v>
      </c>
      <c r="F712" t="s">
        <v>1</v>
      </c>
      <c r="G712" t="s">
        <v>7879</v>
      </c>
      <c r="H712" t="s">
        <v>8352</v>
      </c>
      <c r="I712" t="s">
        <v>8353</v>
      </c>
      <c r="J712">
        <v>164</v>
      </c>
      <c r="K712">
        <v>164</v>
      </c>
      <c r="L712">
        <v>164</v>
      </c>
      <c r="M712">
        <v>164</v>
      </c>
      <c r="N712">
        <v>0</v>
      </c>
      <c r="O712">
        <v>0</v>
      </c>
      <c r="P712">
        <v>0</v>
      </c>
      <c r="Q712">
        <v>0</v>
      </c>
      <c r="R712">
        <v>20.329999999999998</v>
      </c>
      <c r="S712" s="71">
        <f t="shared" si="78"/>
        <v>17.989999999999998</v>
      </c>
      <c r="T712">
        <f t="shared" si="79"/>
        <v>2.34</v>
      </c>
      <c r="U712" s="71">
        <f t="shared" si="80"/>
        <v>20.329999999999998</v>
      </c>
      <c r="V712">
        <v>0</v>
      </c>
      <c r="W712">
        <v>0</v>
      </c>
      <c r="X712">
        <v>20.329999999999998</v>
      </c>
      <c r="Y712" s="25" t="s">
        <v>8738</v>
      </c>
      <c r="Z712" t="str">
        <f t="shared" si="81"/>
        <v>menor a 200</v>
      </c>
    </row>
    <row r="713" spans="1:26">
      <c r="A713">
        <v>2022</v>
      </c>
      <c r="B713" t="s">
        <v>8564</v>
      </c>
      <c r="C713" t="str">
        <f t="shared" si="76"/>
        <v>Junio</v>
      </c>
      <c r="D713">
        <f t="shared" si="77"/>
        <v>6</v>
      </c>
      <c r="E713" t="s">
        <v>8696</v>
      </c>
      <c r="F713" t="s">
        <v>1</v>
      </c>
      <c r="G713" t="s">
        <v>7879</v>
      </c>
      <c r="H713" t="s">
        <v>8352</v>
      </c>
      <c r="I713" t="s">
        <v>8353</v>
      </c>
      <c r="J713">
        <v>163</v>
      </c>
      <c r="K713">
        <v>163</v>
      </c>
      <c r="L713">
        <v>163</v>
      </c>
      <c r="M713">
        <v>163</v>
      </c>
      <c r="N713">
        <v>0</v>
      </c>
      <c r="O713">
        <v>0</v>
      </c>
      <c r="P713">
        <v>0</v>
      </c>
      <c r="Q713">
        <v>0</v>
      </c>
      <c r="R713">
        <v>54.67</v>
      </c>
      <c r="S713" s="71">
        <f t="shared" si="78"/>
        <v>48.38</v>
      </c>
      <c r="T713">
        <f t="shared" si="79"/>
        <v>6.29</v>
      </c>
      <c r="U713" s="71">
        <f t="shared" si="80"/>
        <v>54.67</v>
      </c>
      <c r="V713">
        <v>0</v>
      </c>
      <c r="W713">
        <v>0</v>
      </c>
      <c r="X713">
        <v>54.67</v>
      </c>
      <c r="Y713" s="25" t="s">
        <v>8738</v>
      </c>
      <c r="Z713" t="str">
        <f t="shared" si="81"/>
        <v>menor a 200</v>
      </c>
    </row>
    <row r="714" spans="1:26">
      <c r="A714">
        <v>2022</v>
      </c>
      <c r="B714" t="s">
        <v>8564</v>
      </c>
      <c r="C714" t="str">
        <f t="shared" si="76"/>
        <v>Junio</v>
      </c>
      <c r="D714">
        <f t="shared" si="77"/>
        <v>6</v>
      </c>
      <c r="E714" t="s">
        <v>8706</v>
      </c>
      <c r="F714" t="s">
        <v>1</v>
      </c>
      <c r="G714" t="s">
        <v>7879</v>
      </c>
      <c r="H714" t="s">
        <v>8352</v>
      </c>
      <c r="I714" t="s">
        <v>8353</v>
      </c>
      <c r="J714">
        <v>162</v>
      </c>
      <c r="K714">
        <v>162</v>
      </c>
      <c r="L714">
        <v>162</v>
      </c>
      <c r="M714">
        <v>162</v>
      </c>
      <c r="N714">
        <v>0</v>
      </c>
      <c r="O714">
        <v>0</v>
      </c>
      <c r="P714">
        <v>0</v>
      </c>
      <c r="Q714">
        <v>0</v>
      </c>
      <c r="R714">
        <v>61.87</v>
      </c>
      <c r="S714" s="71">
        <f t="shared" si="78"/>
        <v>54.75</v>
      </c>
      <c r="T714">
        <f t="shared" si="79"/>
        <v>7.12</v>
      </c>
      <c r="U714" s="71">
        <f t="shared" si="80"/>
        <v>61.87</v>
      </c>
      <c r="V714">
        <v>0</v>
      </c>
      <c r="W714">
        <v>0</v>
      </c>
      <c r="X714">
        <v>61.87</v>
      </c>
      <c r="Y714" s="25" t="s">
        <v>8738</v>
      </c>
      <c r="Z714" t="str">
        <f t="shared" si="81"/>
        <v>menor a 200</v>
      </c>
    </row>
    <row r="715" spans="1:26">
      <c r="A715">
        <v>2022</v>
      </c>
      <c r="B715" t="s">
        <v>8564</v>
      </c>
      <c r="C715" t="str">
        <f t="shared" si="76"/>
        <v>Junio</v>
      </c>
      <c r="D715">
        <f t="shared" si="77"/>
        <v>6</v>
      </c>
      <c r="E715" t="s">
        <v>8706</v>
      </c>
      <c r="F715" t="s">
        <v>1</v>
      </c>
      <c r="G715" t="s">
        <v>7879</v>
      </c>
      <c r="H715" t="s">
        <v>8352</v>
      </c>
      <c r="I715" t="s">
        <v>8353</v>
      </c>
      <c r="J715">
        <v>161</v>
      </c>
      <c r="K715">
        <v>161</v>
      </c>
      <c r="L715">
        <v>161</v>
      </c>
      <c r="M715">
        <v>161</v>
      </c>
      <c r="N715">
        <v>0</v>
      </c>
      <c r="O715">
        <v>0</v>
      </c>
      <c r="P715">
        <v>0</v>
      </c>
      <c r="Q715">
        <v>0</v>
      </c>
      <c r="R715">
        <v>22.05</v>
      </c>
      <c r="S715" s="71">
        <f t="shared" si="78"/>
        <v>19.510000000000002</v>
      </c>
      <c r="T715">
        <f t="shared" si="79"/>
        <v>2.54</v>
      </c>
      <c r="U715" s="71">
        <f t="shared" si="80"/>
        <v>22.05</v>
      </c>
      <c r="V715">
        <v>0</v>
      </c>
      <c r="W715">
        <v>0</v>
      </c>
      <c r="X715">
        <v>22.05</v>
      </c>
      <c r="Y715" s="25" t="s">
        <v>8738</v>
      </c>
      <c r="Z715" t="str">
        <f t="shared" si="81"/>
        <v>menor a 200</v>
      </c>
    </row>
    <row r="716" spans="1:26">
      <c r="A716">
        <v>2022</v>
      </c>
      <c r="B716" t="s">
        <v>8564</v>
      </c>
      <c r="C716" t="str">
        <f t="shared" si="76"/>
        <v>Junio</v>
      </c>
      <c r="D716">
        <f t="shared" si="77"/>
        <v>6</v>
      </c>
      <c r="E716" t="s">
        <v>8707</v>
      </c>
      <c r="F716" t="s">
        <v>1</v>
      </c>
      <c r="G716" t="s">
        <v>7879</v>
      </c>
      <c r="H716" t="s">
        <v>8352</v>
      </c>
      <c r="I716" t="s">
        <v>8353</v>
      </c>
      <c r="J716">
        <v>160</v>
      </c>
      <c r="K716">
        <v>160</v>
      </c>
      <c r="L716">
        <v>160</v>
      </c>
      <c r="M716">
        <v>160</v>
      </c>
      <c r="N716">
        <v>0</v>
      </c>
      <c r="O716">
        <v>0</v>
      </c>
      <c r="P716">
        <v>0</v>
      </c>
      <c r="Q716">
        <v>0</v>
      </c>
      <c r="R716">
        <v>5.05</v>
      </c>
      <c r="S716" s="71">
        <f t="shared" si="78"/>
        <v>4.47</v>
      </c>
      <c r="T716">
        <f t="shared" si="79"/>
        <v>0.57999999999999996</v>
      </c>
      <c r="U716" s="71">
        <f t="shared" si="80"/>
        <v>5.05</v>
      </c>
      <c r="V716">
        <v>0</v>
      </c>
      <c r="W716">
        <v>0</v>
      </c>
      <c r="X716">
        <v>5.05</v>
      </c>
      <c r="Y716" s="25" t="s">
        <v>8738</v>
      </c>
      <c r="Z716" t="str">
        <f t="shared" si="81"/>
        <v>menor a 200</v>
      </c>
    </row>
    <row r="717" spans="1:26">
      <c r="A717">
        <v>2022</v>
      </c>
      <c r="B717" t="s">
        <v>8564</v>
      </c>
      <c r="C717" t="str">
        <f t="shared" si="76"/>
        <v>Junio</v>
      </c>
      <c r="D717">
        <f t="shared" si="77"/>
        <v>6</v>
      </c>
      <c r="E717" t="s">
        <v>8707</v>
      </c>
      <c r="F717" t="s">
        <v>1</v>
      </c>
      <c r="G717" t="s">
        <v>7879</v>
      </c>
      <c r="H717" t="s">
        <v>8352</v>
      </c>
      <c r="I717" t="s">
        <v>8353</v>
      </c>
      <c r="J717">
        <v>159</v>
      </c>
      <c r="K717">
        <v>159</v>
      </c>
      <c r="L717">
        <v>159</v>
      </c>
      <c r="M717">
        <v>159</v>
      </c>
      <c r="N717">
        <v>0</v>
      </c>
      <c r="O717">
        <v>0</v>
      </c>
      <c r="P717">
        <v>0</v>
      </c>
      <c r="Q717">
        <v>0</v>
      </c>
      <c r="R717">
        <v>37.049999999999997</v>
      </c>
      <c r="S717" s="71">
        <f t="shared" si="78"/>
        <v>32.79</v>
      </c>
      <c r="T717">
        <f t="shared" si="79"/>
        <v>4.26</v>
      </c>
      <c r="U717" s="71">
        <f t="shared" si="80"/>
        <v>37.049999999999997</v>
      </c>
      <c r="V717">
        <v>0</v>
      </c>
      <c r="W717">
        <v>0</v>
      </c>
      <c r="X717">
        <v>37.049999999999997</v>
      </c>
      <c r="Y717" s="25" t="s">
        <v>8738</v>
      </c>
      <c r="Z717" t="str">
        <f t="shared" si="81"/>
        <v>menor a 200</v>
      </c>
    </row>
    <row r="718" spans="1:26">
      <c r="A718">
        <v>2022</v>
      </c>
      <c r="B718" t="s">
        <v>8564</v>
      </c>
      <c r="C718" t="str">
        <f t="shared" si="76"/>
        <v>Junio</v>
      </c>
      <c r="D718">
        <f t="shared" si="77"/>
        <v>6</v>
      </c>
      <c r="E718" t="s">
        <v>8707</v>
      </c>
      <c r="F718" t="s">
        <v>1</v>
      </c>
      <c r="G718" t="s">
        <v>7879</v>
      </c>
      <c r="H718" t="s">
        <v>8352</v>
      </c>
      <c r="I718" t="s">
        <v>8353</v>
      </c>
      <c r="J718">
        <v>158</v>
      </c>
      <c r="K718">
        <v>158</v>
      </c>
      <c r="L718">
        <v>158</v>
      </c>
      <c r="M718">
        <v>158</v>
      </c>
      <c r="N718">
        <v>0</v>
      </c>
      <c r="O718">
        <v>0</v>
      </c>
      <c r="P718">
        <v>0</v>
      </c>
      <c r="Q718">
        <v>0</v>
      </c>
      <c r="R718">
        <v>66.34</v>
      </c>
      <c r="S718" s="71">
        <f t="shared" si="78"/>
        <v>58.71</v>
      </c>
      <c r="T718">
        <f t="shared" si="79"/>
        <v>7.63</v>
      </c>
      <c r="U718" s="71">
        <f t="shared" si="80"/>
        <v>66.34</v>
      </c>
      <c r="V718">
        <v>0</v>
      </c>
      <c r="W718">
        <v>0</v>
      </c>
      <c r="X718">
        <v>66.34</v>
      </c>
      <c r="Y718" s="25" t="s">
        <v>8738</v>
      </c>
      <c r="Z718" t="str">
        <f t="shared" si="81"/>
        <v>menor a 200</v>
      </c>
    </row>
    <row r="719" spans="1:26">
      <c r="A719">
        <v>2022</v>
      </c>
      <c r="B719" t="s">
        <v>8564</v>
      </c>
      <c r="C719" t="str">
        <f t="shared" si="76"/>
        <v>Junio</v>
      </c>
      <c r="D719">
        <f t="shared" si="77"/>
        <v>6</v>
      </c>
      <c r="E719" t="s">
        <v>8707</v>
      </c>
      <c r="F719" t="s">
        <v>1</v>
      </c>
      <c r="G719" t="s">
        <v>7879</v>
      </c>
      <c r="H719" t="s">
        <v>8352</v>
      </c>
      <c r="I719" t="s">
        <v>8353</v>
      </c>
      <c r="J719">
        <v>157</v>
      </c>
      <c r="K719">
        <v>157</v>
      </c>
      <c r="L719">
        <v>157</v>
      </c>
      <c r="M719">
        <v>157</v>
      </c>
      <c r="N719">
        <v>0</v>
      </c>
      <c r="O719">
        <v>0</v>
      </c>
      <c r="P719">
        <v>0</v>
      </c>
      <c r="Q719">
        <v>0</v>
      </c>
      <c r="R719">
        <v>333.71</v>
      </c>
      <c r="S719" s="71">
        <f t="shared" si="78"/>
        <v>295.32</v>
      </c>
      <c r="T719">
        <f t="shared" si="79"/>
        <v>38.39</v>
      </c>
      <c r="U719" s="71">
        <f t="shared" si="80"/>
        <v>333.71</v>
      </c>
      <c r="V719">
        <v>0</v>
      </c>
      <c r="W719">
        <v>0</v>
      </c>
      <c r="X719">
        <v>333.71</v>
      </c>
      <c r="Y719" s="25" t="s">
        <v>8738</v>
      </c>
      <c r="Z719" t="str">
        <f t="shared" si="81"/>
        <v>mayor a 200</v>
      </c>
    </row>
    <row r="720" spans="1:26">
      <c r="A720">
        <v>2022</v>
      </c>
      <c r="B720" t="s">
        <v>8564</v>
      </c>
      <c r="C720" t="str">
        <f t="shared" si="76"/>
        <v>Junio</v>
      </c>
      <c r="D720">
        <f t="shared" si="77"/>
        <v>6</v>
      </c>
      <c r="E720" t="s">
        <v>8707</v>
      </c>
      <c r="F720" t="s">
        <v>1</v>
      </c>
      <c r="G720" t="s">
        <v>7879</v>
      </c>
      <c r="H720" t="s">
        <v>8352</v>
      </c>
      <c r="I720" t="s">
        <v>8353</v>
      </c>
      <c r="J720">
        <v>156</v>
      </c>
      <c r="K720">
        <v>156</v>
      </c>
      <c r="L720">
        <v>156</v>
      </c>
      <c r="M720">
        <v>156</v>
      </c>
      <c r="N720">
        <v>0</v>
      </c>
      <c r="O720">
        <v>0</v>
      </c>
      <c r="P720">
        <v>0</v>
      </c>
      <c r="Q720">
        <v>0</v>
      </c>
      <c r="R720">
        <v>6.1</v>
      </c>
      <c r="S720" s="71">
        <f t="shared" si="78"/>
        <v>5.4</v>
      </c>
      <c r="T720">
        <f t="shared" si="79"/>
        <v>0.7</v>
      </c>
      <c r="U720" s="71">
        <f t="shared" si="80"/>
        <v>6.1</v>
      </c>
      <c r="V720">
        <v>0</v>
      </c>
      <c r="W720">
        <v>0</v>
      </c>
      <c r="X720">
        <v>6.1</v>
      </c>
      <c r="Y720" s="25" t="s">
        <v>8738</v>
      </c>
      <c r="Z720" t="str">
        <f t="shared" si="81"/>
        <v>menor a 200</v>
      </c>
    </row>
    <row r="721" spans="1:26">
      <c r="A721">
        <v>2022</v>
      </c>
      <c r="B721" t="s">
        <v>8564</v>
      </c>
      <c r="C721" t="str">
        <f t="shared" si="76"/>
        <v>Junio</v>
      </c>
      <c r="D721">
        <f t="shared" si="77"/>
        <v>6</v>
      </c>
      <c r="E721" t="s">
        <v>8708</v>
      </c>
      <c r="F721" t="s">
        <v>1</v>
      </c>
      <c r="G721" t="s">
        <v>7879</v>
      </c>
      <c r="H721" t="s">
        <v>8352</v>
      </c>
      <c r="I721" t="s">
        <v>8353</v>
      </c>
      <c r="J721">
        <v>155</v>
      </c>
      <c r="K721">
        <v>155</v>
      </c>
      <c r="L721">
        <v>155</v>
      </c>
      <c r="M721">
        <v>155</v>
      </c>
      <c r="N721">
        <v>0</v>
      </c>
      <c r="O721">
        <v>0</v>
      </c>
      <c r="P721">
        <v>0</v>
      </c>
      <c r="Q721">
        <v>0</v>
      </c>
      <c r="R721">
        <v>17.8</v>
      </c>
      <c r="S721" s="71">
        <f t="shared" si="78"/>
        <v>15.75</v>
      </c>
      <c r="T721">
        <f t="shared" si="79"/>
        <v>2.0499999999999998</v>
      </c>
      <c r="U721" s="71">
        <f t="shared" si="80"/>
        <v>17.8</v>
      </c>
      <c r="V721">
        <v>0</v>
      </c>
      <c r="W721">
        <v>0</v>
      </c>
      <c r="X721">
        <v>17.8</v>
      </c>
      <c r="Y721" s="25" t="s">
        <v>8738</v>
      </c>
      <c r="Z721" t="str">
        <f t="shared" si="81"/>
        <v>menor a 200</v>
      </c>
    </row>
    <row r="722" spans="1:26">
      <c r="A722">
        <v>2022</v>
      </c>
      <c r="B722" t="s">
        <v>8564</v>
      </c>
      <c r="C722" t="str">
        <f t="shared" si="76"/>
        <v>Junio</v>
      </c>
      <c r="D722">
        <f t="shared" si="77"/>
        <v>6</v>
      </c>
      <c r="E722" t="s">
        <v>8709</v>
      </c>
      <c r="F722" t="s">
        <v>1</v>
      </c>
      <c r="G722" t="s">
        <v>7879</v>
      </c>
      <c r="H722" t="s">
        <v>8352</v>
      </c>
      <c r="I722" t="s">
        <v>8353</v>
      </c>
      <c r="J722">
        <v>154</v>
      </c>
      <c r="K722">
        <v>154</v>
      </c>
      <c r="L722">
        <v>154</v>
      </c>
      <c r="M722">
        <v>154</v>
      </c>
      <c r="N722">
        <v>0</v>
      </c>
      <c r="O722">
        <v>0</v>
      </c>
      <c r="P722">
        <v>0</v>
      </c>
      <c r="Q722">
        <v>0</v>
      </c>
      <c r="R722">
        <v>63.47</v>
      </c>
      <c r="S722" s="71">
        <f t="shared" si="78"/>
        <v>56.17</v>
      </c>
      <c r="T722">
        <f t="shared" si="79"/>
        <v>7.3</v>
      </c>
      <c r="U722" s="71">
        <f t="shared" si="80"/>
        <v>63.47</v>
      </c>
      <c r="V722">
        <v>0</v>
      </c>
      <c r="W722">
        <v>0</v>
      </c>
      <c r="X722">
        <v>63.47</v>
      </c>
      <c r="Y722" s="25" t="s">
        <v>8738</v>
      </c>
      <c r="Z722" t="str">
        <f t="shared" si="81"/>
        <v>menor a 200</v>
      </c>
    </row>
    <row r="723" spans="1:26">
      <c r="A723">
        <v>2022</v>
      </c>
      <c r="B723" t="s">
        <v>8564</v>
      </c>
      <c r="C723" t="str">
        <f t="shared" si="76"/>
        <v>Junio</v>
      </c>
      <c r="D723">
        <f t="shared" si="77"/>
        <v>6</v>
      </c>
      <c r="E723" t="s">
        <v>8697</v>
      </c>
      <c r="F723" t="s">
        <v>1</v>
      </c>
      <c r="G723" t="s">
        <v>7879</v>
      </c>
      <c r="H723" t="s">
        <v>8352</v>
      </c>
      <c r="I723" t="s">
        <v>8353</v>
      </c>
      <c r="J723">
        <v>153</v>
      </c>
      <c r="K723">
        <v>153</v>
      </c>
      <c r="L723">
        <v>153</v>
      </c>
      <c r="M723">
        <v>153</v>
      </c>
      <c r="N723">
        <v>0</v>
      </c>
      <c r="O723">
        <v>0</v>
      </c>
      <c r="P723">
        <v>0</v>
      </c>
      <c r="Q723">
        <v>0</v>
      </c>
      <c r="R723">
        <v>17.5</v>
      </c>
      <c r="S723" s="71">
        <f t="shared" si="78"/>
        <v>15.49</v>
      </c>
      <c r="T723">
        <f t="shared" si="79"/>
        <v>2.0099999999999998</v>
      </c>
      <c r="U723" s="71">
        <f t="shared" si="80"/>
        <v>17.5</v>
      </c>
      <c r="V723">
        <v>0</v>
      </c>
      <c r="W723">
        <v>0</v>
      </c>
      <c r="X723">
        <v>17.5</v>
      </c>
      <c r="Y723" s="25" t="s">
        <v>8738</v>
      </c>
      <c r="Z723" t="str">
        <f t="shared" si="81"/>
        <v>menor a 200</v>
      </c>
    </row>
    <row r="724" spans="1:26">
      <c r="A724">
        <v>2022</v>
      </c>
      <c r="B724" t="s">
        <v>8564</v>
      </c>
      <c r="C724" t="str">
        <f t="shared" si="76"/>
        <v>Junio</v>
      </c>
      <c r="D724">
        <f t="shared" si="77"/>
        <v>6</v>
      </c>
      <c r="E724" t="s">
        <v>8697</v>
      </c>
      <c r="F724" t="s">
        <v>1</v>
      </c>
      <c r="G724" t="s">
        <v>7879</v>
      </c>
      <c r="H724" t="s">
        <v>8352</v>
      </c>
      <c r="I724" t="s">
        <v>8353</v>
      </c>
      <c r="J724">
        <v>152</v>
      </c>
      <c r="K724">
        <v>152</v>
      </c>
      <c r="L724">
        <v>152</v>
      </c>
      <c r="M724">
        <v>152</v>
      </c>
      <c r="N724">
        <v>0</v>
      </c>
      <c r="O724">
        <v>0</v>
      </c>
      <c r="P724">
        <v>0</v>
      </c>
      <c r="Q724">
        <v>0</v>
      </c>
      <c r="R724">
        <v>53.57</v>
      </c>
      <c r="S724" s="71">
        <f t="shared" si="78"/>
        <v>47.41</v>
      </c>
      <c r="T724">
        <f t="shared" si="79"/>
        <v>6.16</v>
      </c>
      <c r="U724" s="71">
        <f t="shared" si="80"/>
        <v>53.57</v>
      </c>
      <c r="V724">
        <v>0</v>
      </c>
      <c r="W724">
        <v>0</v>
      </c>
      <c r="X724">
        <v>53.57</v>
      </c>
      <c r="Y724" s="25" t="s">
        <v>8738</v>
      </c>
      <c r="Z724" t="str">
        <f t="shared" si="81"/>
        <v>menor a 200</v>
      </c>
    </row>
    <row r="725" spans="1:26">
      <c r="A725">
        <v>2022</v>
      </c>
      <c r="B725" t="s">
        <v>8564</v>
      </c>
      <c r="C725" t="str">
        <f t="shared" ref="C725:C756" si="82">REPLACE(B725,2,4,"unio")</f>
        <v>Junio</v>
      </c>
      <c r="D725">
        <f t="shared" si="77"/>
        <v>6</v>
      </c>
      <c r="E725" t="s">
        <v>8698</v>
      </c>
      <c r="F725" t="s">
        <v>1</v>
      </c>
      <c r="G725" t="s">
        <v>7879</v>
      </c>
      <c r="H725" t="s">
        <v>8352</v>
      </c>
      <c r="I725" t="s">
        <v>8353</v>
      </c>
      <c r="J725">
        <v>151</v>
      </c>
      <c r="K725">
        <v>151</v>
      </c>
      <c r="L725">
        <v>151</v>
      </c>
      <c r="M725">
        <v>151</v>
      </c>
      <c r="N725">
        <v>0</v>
      </c>
      <c r="O725">
        <v>0</v>
      </c>
      <c r="P725">
        <v>0</v>
      </c>
      <c r="Q725">
        <v>0</v>
      </c>
      <c r="R725">
        <v>9.4499999999999993</v>
      </c>
      <c r="S725" s="71">
        <f t="shared" si="78"/>
        <v>8.36</v>
      </c>
      <c r="T725">
        <f t="shared" si="79"/>
        <v>1.0900000000000001</v>
      </c>
      <c r="U725" s="71">
        <f t="shared" si="80"/>
        <v>9.4499999999999993</v>
      </c>
      <c r="V725">
        <v>0</v>
      </c>
      <c r="W725">
        <v>0</v>
      </c>
      <c r="X725">
        <v>9.4499999999999993</v>
      </c>
      <c r="Y725" s="25" t="s">
        <v>8738</v>
      </c>
      <c r="Z725" t="str">
        <f t="shared" si="81"/>
        <v>menor a 200</v>
      </c>
    </row>
    <row r="726" spans="1:26">
      <c r="A726">
        <v>2022</v>
      </c>
      <c r="B726" t="s">
        <v>8564</v>
      </c>
      <c r="C726" t="str">
        <f t="shared" si="82"/>
        <v>Junio</v>
      </c>
      <c r="D726">
        <f t="shared" si="77"/>
        <v>6</v>
      </c>
      <c r="E726" t="s">
        <v>8698</v>
      </c>
      <c r="F726" t="s">
        <v>1</v>
      </c>
      <c r="G726" t="s">
        <v>7879</v>
      </c>
      <c r="H726" t="s">
        <v>8352</v>
      </c>
      <c r="I726" t="s">
        <v>8353</v>
      </c>
      <c r="J726">
        <v>150</v>
      </c>
      <c r="K726">
        <v>150</v>
      </c>
      <c r="L726">
        <v>150</v>
      </c>
      <c r="M726">
        <v>150</v>
      </c>
      <c r="N726">
        <v>0</v>
      </c>
      <c r="O726">
        <v>0</v>
      </c>
      <c r="P726">
        <v>0</v>
      </c>
      <c r="Q726">
        <v>0</v>
      </c>
      <c r="R726">
        <v>57.97</v>
      </c>
      <c r="S726" s="71">
        <f t="shared" si="78"/>
        <v>51.3</v>
      </c>
      <c r="T726">
        <f t="shared" si="79"/>
        <v>6.67</v>
      </c>
      <c r="U726" s="71">
        <f t="shared" si="80"/>
        <v>57.97</v>
      </c>
      <c r="V726">
        <v>0</v>
      </c>
      <c r="W726">
        <v>0</v>
      </c>
      <c r="X726">
        <v>57.97</v>
      </c>
      <c r="Y726" s="25" t="s">
        <v>8738</v>
      </c>
      <c r="Z726" t="str">
        <f t="shared" si="81"/>
        <v>menor a 200</v>
      </c>
    </row>
    <row r="727" spans="1:26">
      <c r="A727">
        <v>2022</v>
      </c>
      <c r="B727" t="s">
        <v>8564</v>
      </c>
      <c r="C727" t="str">
        <f t="shared" si="82"/>
        <v>Junio</v>
      </c>
      <c r="D727">
        <f t="shared" si="77"/>
        <v>6</v>
      </c>
      <c r="E727" t="s">
        <v>8693</v>
      </c>
      <c r="F727" t="s">
        <v>1</v>
      </c>
      <c r="G727" t="s">
        <v>7879</v>
      </c>
      <c r="H727" t="s">
        <v>7883</v>
      </c>
      <c r="I727" t="s">
        <v>7884</v>
      </c>
      <c r="J727">
        <v>966</v>
      </c>
      <c r="K727">
        <v>966</v>
      </c>
      <c r="L727">
        <v>966</v>
      </c>
      <c r="M727">
        <v>966</v>
      </c>
      <c r="N727">
        <v>0</v>
      </c>
      <c r="O727">
        <v>0</v>
      </c>
      <c r="P727">
        <v>0</v>
      </c>
      <c r="Q727">
        <v>0</v>
      </c>
      <c r="R727">
        <v>16.850000000000001</v>
      </c>
      <c r="S727" s="71">
        <f t="shared" si="78"/>
        <v>14.91</v>
      </c>
      <c r="T727">
        <f t="shared" si="79"/>
        <v>1.94</v>
      </c>
      <c r="U727" s="71">
        <f t="shared" si="80"/>
        <v>16.850000000000001</v>
      </c>
      <c r="V727">
        <v>0</v>
      </c>
      <c r="W727">
        <v>0</v>
      </c>
      <c r="X727">
        <v>16.850000000000001</v>
      </c>
      <c r="Y727" s="25" t="s">
        <v>8738</v>
      </c>
      <c r="Z727" t="str">
        <f t="shared" si="81"/>
        <v>menor a 200</v>
      </c>
    </row>
    <row r="728" spans="1:26">
      <c r="A728">
        <v>2022</v>
      </c>
      <c r="B728" t="s">
        <v>8564</v>
      </c>
      <c r="C728" t="str">
        <f t="shared" si="82"/>
        <v>Junio</v>
      </c>
      <c r="D728">
        <f t="shared" si="77"/>
        <v>6</v>
      </c>
      <c r="E728" t="s">
        <v>8694</v>
      </c>
      <c r="F728" t="s">
        <v>1</v>
      </c>
      <c r="G728" t="s">
        <v>7879</v>
      </c>
      <c r="H728" t="s">
        <v>7883</v>
      </c>
      <c r="I728" t="s">
        <v>7884</v>
      </c>
      <c r="J728">
        <v>965</v>
      </c>
      <c r="K728">
        <v>965</v>
      </c>
      <c r="L728">
        <v>965</v>
      </c>
      <c r="M728">
        <v>965</v>
      </c>
      <c r="N728">
        <v>0</v>
      </c>
      <c r="O728">
        <v>0</v>
      </c>
      <c r="P728">
        <v>0</v>
      </c>
      <c r="Q728">
        <v>0</v>
      </c>
      <c r="R728">
        <v>26.35</v>
      </c>
      <c r="S728" s="71">
        <f t="shared" si="78"/>
        <v>23.32</v>
      </c>
      <c r="T728">
        <f t="shared" si="79"/>
        <v>3.03</v>
      </c>
      <c r="U728" s="71">
        <f t="shared" si="80"/>
        <v>26.35</v>
      </c>
      <c r="V728">
        <v>0</v>
      </c>
      <c r="W728">
        <v>0</v>
      </c>
      <c r="X728">
        <v>26.35</v>
      </c>
      <c r="Y728" s="25" t="s">
        <v>8738</v>
      </c>
      <c r="Z728" t="str">
        <f t="shared" si="81"/>
        <v>menor a 200</v>
      </c>
    </row>
    <row r="729" spans="1:26">
      <c r="A729">
        <v>2022</v>
      </c>
      <c r="B729" t="s">
        <v>8564</v>
      </c>
      <c r="C729" t="str">
        <f t="shared" si="82"/>
        <v>Junio</v>
      </c>
      <c r="D729">
        <f t="shared" si="77"/>
        <v>6</v>
      </c>
      <c r="E729" t="s">
        <v>8685</v>
      </c>
      <c r="F729" t="s">
        <v>1</v>
      </c>
      <c r="G729" t="s">
        <v>7879</v>
      </c>
      <c r="H729" t="s">
        <v>7883</v>
      </c>
      <c r="I729" t="s">
        <v>7884</v>
      </c>
      <c r="J729">
        <v>964</v>
      </c>
      <c r="K729">
        <v>964</v>
      </c>
      <c r="L729">
        <v>964</v>
      </c>
      <c r="M729">
        <v>964</v>
      </c>
      <c r="N729">
        <v>0</v>
      </c>
      <c r="O729">
        <v>0</v>
      </c>
      <c r="P729">
        <v>0</v>
      </c>
      <c r="Q729">
        <v>0</v>
      </c>
      <c r="R729">
        <v>9.4</v>
      </c>
      <c r="S729" s="71">
        <f t="shared" si="78"/>
        <v>8.32</v>
      </c>
      <c r="T729">
        <f t="shared" si="79"/>
        <v>1.08</v>
      </c>
      <c r="U729" s="71">
        <f t="shared" si="80"/>
        <v>9.4</v>
      </c>
      <c r="V729">
        <v>0</v>
      </c>
      <c r="W729">
        <v>0</v>
      </c>
      <c r="X729">
        <v>9.4</v>
      </c>
      <c r="Y729" s="25" t="s">
        <v>8738</v>
      </c>
      <c r="Z729" t="str">
        <f t="shared" si="81"/>
        <v>menor a 200</v>
      </c>
    </row>
    <row r="730" spans="1:26">
      <c r="A730">
        <v>2022</v>
      </c>
      <c r="B730" t="s">
        <v>8564</v>
      </c>
      <c r="C730" t="str">
        <f t="shared" si="82"/>
        <v>Junio</v>
      </c>
      <c r="D730">
        <f t="shared" si="77"/>
        <v>6</v>
      </c>
      <c r="E730" t="s">
        <v>8699</v>
      </c>
      <c r="F730" t="s">
        <v>1</v>
      </c>
      <c r="G730" t="s">
        <v>7879</v>
      </c>
      <c r="H730" t="s">
        <v>7883</v>
      </c>
      <c r="I730" t="s">
        <v>7884</v>
      </c>
      <c r="J730">
        <v>963</v>
      </c>
      <c r="K730">
        <v>963</v>
      </c>
      <c r="L730">
        <v>963</v>
      </c>
      <c r="M730">
        <v>963</v>
      </c>
      <c r="N730">
        <v>0</v>
      </c>
      <c r="O730">
        <v>0</v>
      </c>
      <c r="P730">
        <v>0</v>
      </c>
      <c r="Q730">
        <v>0</v>
      </c>
      <c r="R730">
        <v>9.25</v>
      </c>
      <c r="S730" s="71">
        <f t="shared" si="78"/>
        <v>8.19</v>
      </c>
      <c r="T730">
        <f t="shared" si="79"/>
        <v>1.06</v>
      </c>
      <c r="U730" s="71">
        <f t="shared" si="80"/>
        <v>9.25</v>
      </c>
      <c r="V730">
        <v>0</v>
      </c>
      <c r="W730">
        <v>0</v>
      </c>
      <c r="X730">
        <v>9.25</v>
      </c>
      <c r="Y730" s="25" t="s">
        <v>8738</v>
      </c>
      <c r="Z730" t="str">
        <f t="shared" si="81"/>
        <v>menor a 200</v>
      </c>
    </row>
    <row r="731" spans="1:26">
      <c r="A731">
        <v>2022</v>
      </c>
      <c r="B731" t="s">
        <v>8564</v>
      </c>
      <c r="C731" t="str">
        <f t="shared" si="82"/>
        <v>Junio</v>
      </c>
      <c r="D731">
        <f t="shared" si="77"/>
        <v>6</v>
      </c>
      <c r="E731" t="s">
        <v>8736</v>
      </c>
      <c r="F731" t="s">
        <v>1</v>
      </c>
      <c r="G731" t="s">
        <v>7879</v>
      </c>
      <c r="H731" t="s">
        <v>7883</v>
      </c>
      <c r="I731" t="s">
        <v>7884</v>
      </c>
      <c r="J731">
        <v>962</v>
      </c>
      <c r="K731">
        <v>962</v>
      </c>
      <c r="L731">
        <v>962</v>
      </c>
      <c r="M731">
        <v>962</v>
      </c>
      <c r="N731">
        <v>0</v>
      </c>
      <c r="O731">
        <v>0</v>
      </c>
      <c r="P731">
        <v>0</v>
      </c>
      <c r="Q731">
        <v>0</v>
      </c>
      <c r="R731">
        <v>6.27</v>
      </c>
      <c r="S731" s="71">
        <f t="shared" si="78"/>
        <v>5.55</v>
      </c>
      <c r="T731">
        <f t="shared" si="79"/>
        <v>0.72</v>
      </c>
      <c r="U731" s="71">
        <f t="shared" si="80"/>
        <v>6.27</v>
      </c>
      <c r="V731">
        <v>0</v>
      </c>
      <c r="W731">
        <v>0</v>
      </c>
      <c r="X731">
        <v>6.27</v>
      </c>
      <c r="Y731" s="25" t="s">
        <v>8738</v>
      </c>
      <c r="Z731" t="str">
        <f t="shared" si="81"/>
        <v>menor a 200</v>
      </c>
    </row>
    <row r="732" spans="1:26">
      <c r="A732">
        <v>2022</v>
      </c>
      <c r="B732" t="s">
        <v>8564</v>
      </c>
      <c r="C732" t="str">
        <f t="shared" si="82"/>
        <v>Junio</v>
      </c>
      <c r="D732">
        <f t="shared" si="77"/>
        <v>6</v>
      </c>
      <c r="E732" t="s">
        <v>8695</v>
      </c>
      <c r="F732" t="s">
        <v>1</v>
      </c>
      <c r="G732" t="s">
        <v>7879</v>
      </c>
      <c r="H732" t="s">
        <v>7883</v>
      </c>
      <c r="I732" t="s">
        <v>7884</v>
      </c>
      <c r="J732">
        <v>951</v>
      </c>
      <c r="K732">
        <v>951</v>
      </c>
      <c r="L732">
        <v>951</v>
      </c>
      <c r="M732">
        <v>951</v>
      </c>
      <c r="N732">
        <v>0</v>
      </c>
      <c r="O732">
        <v>0</v>
      </c>
      <c r="P732">
        <v>0</v>
      </c>
      <c r="Q732">
        <v>0</v>
      </c>
      <c r="R732">
        <v>9</v>
      </c>
      <c r="S732" s="71">
        <f t="shared" si="78"/>
        <v>7.96</v>
      </c>
      <c r="T732">
        <f t="shared" si="79"/>
        <v>1.03</v>
      </c>
      <c r="U732" s="71">
        <f t="shared" si="80"/>
        <v>8.99</v>
      </c>
      <c r="V732">
        <v>0</v>
      </c>
      <c r="W732">
        <v>0</v>
      </c>
      <c r="X732">
        <v>9</v>
      </c>
      <c r="Y732" s="25" t="s">
        <v>8738</v>
      </c>
      <c r="Z732" t="str">
        <f t="shared" si="81"/>
        <v>menor a 200</v>
      </c>
    </row>
    <row r="733" spans="1:26">
      <c r="A733">
        <v>2022</v>
      </c>
      <c r="B733" t="s">
        <v>8564</v>
      </c>
      <c r="C733" t="str">
        <f t="shared" si="82"/>
        <v>Junio</v>
      </c>
      <c r="D733">
        <f t="shared" si="77"/>
        <v>6</v>
      </c>
      <c r="E733" t="s">
        <v>8695</v>
      </c>
      <c r="F733" t="s">
        <v>1</v>
      </c>
      <c r="G733" t="s">
        <v>7879</v>
      </c>
      <c r="H733" t="s">
        <v>7883</v>
      </c>
      <c r="I733" t="s">
        <v>7884</v>
      </c>
      <c r="J733">
        <v>960</v>
      </c>
      <c r="K733">
        <v>960</v>
      </c>
      <c r="L733">
        <v>960</v>
      </c>
      <c r="M733">
        <v>960</v>
      </c>
      <c r="N733">
        <v>0</v>
      </c>
      <c r="O733">
        <v>0</v>
      </c>
      <c r="P733">
        <v>0</v>
      </c>
      <c r="Q733">
        <v>0</v>
      </c>
      <c r="R733">
        <v>18.02</v>
      </c>
      <c r="S733" s="71">
        <f t="shared" si="78"/>
        <v>15.95</v>
      </c>
      <c r="T733">
        <f t="shared" si="79"/>
        <v>2.0699999999999998</v>
      </c>
      <c r="U733" s="71">
        <f t="shared" si="80"/>
        <v>18.02</v>
      </c>
      <c r="V733">
        <v>0</v>
      </c>
      <c r="W733">
        <v>0</v>
      </c>
      <c r="X733">
        <v>18.02</v>
      </c>
      <c r="Y733" s="25" t="s">
        <v>8738</v>
      </c>
      <c r="Z733" t="str">
        <f t="shared" si="81"/>
        <v>menor a 200</v>
      </c>
    </row>
    <row r="734" spans="1:26">
      <c r="A734">
        <v>2022</v>
      </c>
      <c r="B734" t="s">
        <v>8564</v>
      </c>
      <c r="C734" t="str">
        <f t="shared" si="82"/>
        <v>Junio</v>
      </c>
      <c r="D734">
        <f t="shared" si="77"/>
        <v>6</v>
      </c>
      <c r="E734" t="s">
        <v>8700</v>
      </c>
      <c r="F734" t="s">
        <v>1</v>
      </c>
      <c r="G734" t="s">
        <v>7879</v>
      </c>
      <c r="H734" t="s">
        <v>7883</v>
      </c>
      <c r="I734" t="s">
        <v>7884</v>
      </c>
      <c r="J734">
        <v>959</v>
      </c>
      <c r="K734">
        <v>959</v>
      </c>
      <c r="L734">
        <v>959</v>
      </c>
      <c r="M734">
        <v>959</v>
      </c>
      <c r="N734">
        <v>0</v>
      </c>
      <c r="O734">
        <v>0</v>
      </c>
      <c r="P734">
        <v>0</v>
      </c>
      <c r="Q734">
        <v>0</v>
      </c>
      <c r="R734">
        <v>14.25</v>
      </c>
      <c r="S734" s="71">
        <f t="shared" si="78"/>
        <v>12.61</v>
      </c>
      <c r="T734">
        <f t="shared" si="79"/>
        <v>1.64</v>
      </c>
      <c r="U734" s="71">
        <f t="shared" si="80"/>
        <v>14.25</v>
      </c>
      <c r="V734">
        <v>0</v>
      </c>
      <c r="W734">
        <v>0</v>
      </c>
      <c r="X734">
        <v>14.25</v>
      </c>
      <c r="Y734" s="25" t="s">
        <v>8738</v>
      </c>
      <c r="Z734" t="str">
        <f t="shared" si="81"/>
        <v>menor a 200</v>
      </c>
    </row>
    <row r="735" spans="1:26">
      <c r="A735">
        <v>2022</v>
      </c>
      <c r="B735" t="s">
        <v>8564</v>
      </c>
      <c r="C735" t="str">
        <f t="shared" si="82"/>
        <v>Junio</v>
      </c>
      <c r="D735">
        <f t="shared" si="77"/>
        <v>6</v>
      </c>
      <c r="E735" t="s">
        <v>8725</v>
      </c>
      <c r="F735" t="s">
        <v>1</v>
      </c>
      <c r="G735" t="s">
        <v>7879</v>
      </c>
      <c r="H735" t="s">
        <v>7883</v>
      </c>
      <c r="I735" t="s">
        <v>7884</v>
      </c>
      <c r="J735">
        <v>958</v>
      </c>
      <c r="K735">
        <v>958</v>
      </c>
      <c r="L735">
        <v>958</v>
      </c>
      <c r="M735">
        <v>958</v>
      </c>
      <c r="N735">
        <v>0</v>
      </c>
      <c r="O735">
        <v>0</v>
      </c>
      <c r="P735">
        <v>0</v>
      </c>
      <c r="Q735">
        <v>0</v>
      </c>
      <c r="R735">
        <v>22.25</v>
      </c>
      <c r="S735" s="71">
        <f t="shared" si="78"/>
        <v>19.690000000000001</v>
      </c>
      <c r="T735">
        <f t="shared" si="79"/>
        <v>2.56</v>
      </c>
      <c r="U735" s="71">
        <f t="shared" si="80"/>
        <v>22.25</v>
      </c>
      <c r="V735">
        <v>0</v>
      </c>
      <c r="W735">
        <v>0</v>
      </c>
      <c r="X735">
        <v>22.25</v>
      </c>
      <c r="Y735" s="25" t="s">
        <v>8738</v>
      </c>
      <c r="Z735" t="str">
        <f t="shared" si="81"/>
        <v>menor a 200</v>
      </c>
    </row>
    <row r="736" spans="1:26">
      <c r="A736">
        <v>2022</v>
      </c>
      <c r="B736" t="s">
        <v>8564</v>
      </c>
      <c r="C736" t="str">
        <f t="shared" si="82"/>
        <v>Junio</v>
      </c>
      <c r="D736">
        <f t="shared" si="77"/>
        <v>6</v>
      </c>
      <c r="E736" t="s">
        <v>8725</v>
      </c>
      <c r="F736" t="s">
        <v>1</v>
      </c>
      <c r="G736" t="s">
        <v>7879</v>
      </c>
      <c r="H736" t="s">
        <v>7883</v>
      </c>
      <c r="I736" t="s">
        <v>7884</v>
      </c>
      <c r="J736">
        <v>957</v>
      </c>
      <c r="K736">
        <v>957</v>
      </c>
      <c r="L736">
        <v>957</v>
      </c>
      <c r="M736">
        <v>957</v>
      </c>
      <c r="N736">
        <v>0</v>
      </c>
      <c r="O736">
        <v>0</v>
      </c>
      <c r="P736">
        <v>0</v>
      </c>
      <c r="Q736">
        <v>0</v>
      </c>
      <c r="R736">
        <v>17.7</v>
      </c>
      <c r="S736" s="71">
        <f t="shared" si="78"/>
        <v>15.66</v>
      </c>
      <c r="T736">
        <f t="shared" si="79"/>
        <v>2.04</v>
      </c>
      <c r="U736" s="71">
        <f t="shared" si="80"/>
        <v>17.7</v>
      </c>
      <c r="V736">
        <v>0</v>
      </c>
      <c r="W736">
        <v>0</v>
      </c>
      <c r="X736">
        <v>17.7</v>
      </c>
      <c r="Y736" s="25" t="s">
        <v>8738</v>
      </c>
      <c r="Z736" t="str">
        <f t="shared" si="81"/>
        <v>menor a 200</v>
      </c>
    </row>
    <row r="737" spans="1:26">
      <c r="A737">
        <v>2022</v>
      </c>
      <c r="B737" t="s">
        <v>8564</v>
      </c>
      <c r="C737" t="str">
        <f t="shared" si="82"/>
        <v>Junio</v>
      </c>
      <c r="D737">
        <f t="shared" si="77"/>
        <v>6</v>
      </c>
      <c r="E737" t="s">
        <v>8725</v>
      </c>
      <c r="F737" t="s">
        <v>1</v>
      </c>
      <c r="G737" t="s">
        <v>7879</v>
      </c>
      <c r="H737" t="s">
        <v>7883</v>
      </c>
      <c r="I737" t="s">
        <v>7884</v>
      </c>
      <c r="J737">
        <v>856</v>
      </c>
      <c r="K737">
        <v>856</v>
      </c>
      <c r="L737">
        <v>856</v>
      </c>
      <c r="M737">
        <v>856</v>
      </c>
      <c r="N737">
        <v>0</v>
      </c>
      <c r="O737">
        <v>0</v>
      </c>
      <c r="P737">
        <v>0</v>
      </c>
      <c r="Q737">
        <v>0</v>
      </c>
      <c r="R737">
        <v>24.29</v>
      </c>
      <c r="S737" s="71">
        <f t="shared" si="78"/>
        <v>21.5</v>
      </c>
      <c r="T737">
        <f t="shared" si="79"/>
        <v>2.8</v>
      </c>
      <c r="U737" s="71">
        <f t="shared" si="80"/>
        <v>24.3</v>
      </c>
      <c r="V737">
        <v>0</v>
      </c>
      <c r="W737">
        <v>0</v>
      </c>
      <c r="X737">
        <v>24.29</v>
      </c>
      <c r="Y737" s="25" t="s">
        <v>8738</v>
      </c>
      <c r="Z737" t="str">
        <f t="shared" si="81"/>
        <v>menor a 200</v>
      </c>
    </row>
    <row r="738" spans="1:26">
      <c r="A738">
        <v>2022</v>
      </c>
      <c r="B738" t="s">
        <v>8564</v>
      </c>
      <c r="C738" t="str">
        <f t="shared" si="82"/>
        <v>Junio</v>
      </c>
      <c r="D738">
        <f t="shared" si="77"/>
        <v>6</v>
      </c>
      <c r="E738" t="s">
        <v>8725</v>
      </c>
      <c r="F738" t="s">
        <v>1</v>
      </c>
      <c r="G738" t="s">
        <v>7879</v>
      </c>
      <c r="H738" t="s">
        <v>7883</v>
      </c>
      <c r="I738" t="s">
        <v>7884</v>
      </c>
      <c r="J738">
        <v>955</v>
      </c>
      <c r="K738">
        <v>955</v>
      </c>
      <c r="L738">
        <v>955</v>
      </c>
      <c r="M738">
        <v>955</v>
      </c>
      <c r="N738">
        <v>0</v>
      </c>
      <c r="O738">
        <v>0</v>
      </c>
      <c r="P738">
        <v>0</v>
      </c>
      <c r="Q738">
        <v>0</v>
      </c>
      <c r="R738">
        <v>19.3</v>
      </c>
      <c r="S738" s="71">
        <f t="shared" si="78"/>
        <v>17.079999999999998</v>
      </c>
      <c r="T738">
        <f t="shared" si="79"/>
        <v>2.2200000000000002</v>
      </c>
      <c r="U738" s="71">
        <f t="shared" si="80"/>
        <v>19.3</v>
      </c>
      <c r="V738">
        <v>0</v>
      </c>
      <c r="W738">
        <v>0</v>
      </c>
      <c r="X738">
        <v>19.3</v>
      </c>
      <c r="Y738" s="25" t="s">
        <v>8738</v>
      </c>
      <c r="Z738" t="str">
        <f t="shared" si="81"/>
        <v>menor a 200</v>
      </c>
    </row>
    <row r="739" spans="1:26">
      <c r="A739">
        <v>2022</v>
      </c>
      <c r="B739" t="s">
        <v>8564</v>
      </c>
      <c r="C739" t="str">
        <f t="shared" si="82"/>
        <v>Junio</v>
      </c>
      <c r="D739">
        <f t="shared" si="77"/>
        <v>6</v>
      </c>
      <c r="E739" t="s">
        <v>8725</v>
      </c>
      <c r="F739" t="s">
        <v>1</v>
      </c>
      <c r="G739" t="s">
        <v>7879</v>
      </c>
      <c r="H739" t="s">
        <v>7883</v>
      </c>
      <c r="I739" t="s">
        <v>7884</v>
      </c>
      <c r="J739">
        <v>954</v>
      </c>
      <c r="K739">
        <v>954</v>
      </c>
      <c r="L739">
        <v>954</v>
      </c>
      <c r="M739">
        <v>954</v>
      </c>
      <c r="N739">
        <v>0</v>
      </c>
      <c r="O739">
        <v>0</v>
      </c>
      <c r="P739">
        <v>0</v>
      </c>
      <c r="Q739">
        <v>0</v>
      </c>
      <c r="R739">
        <v>8.1</v>
      </c>
      <c r="S739" s="71">
        <f t="shared" si="78"/>
        <v>7.17</v>
      </c>
      <c r="T739">
        <f t="shared" si="79"/>
        <v>0.93</v>
      </c>
      <c r="U739" s="71">
        <f t="shared" si="80"/>
        <v>8.1</v>
      </c>
      <c r="V739">
        <v>0</v>
      </c>
      <c r="W739">
        <v>0</v>
      </c>
      <c r="X739">
        <v>8.1</v>
      </c>
      <c r="Y739" s="25" t="s">
        <v>8738</v>
      </c>
      <c r="Z739" t="str">
        <f t="shared" si="81"/>
        <v>menor a 200</v>
      </c>
    </row>
    <row r="740" spans="1:26">
      <c r="A740">
        <v>2022</v>
      </c>
      <c r="B740" t="s">
        <v>8564</v>
      </c>
      <c r="C740" t="str">
        <f t="shared" si="82"/>
        <v>Junio</v>
      </c>
      <c r="D740">
        <f t="shared" si="77"/>
        <v>6</v>
      </c>
      <c r="E740" t="s">
        <v>8725</v>
      </c>
      <c r="F740" t="s">
        <v>1</v>
      </c>
      <c r="G740" t="s">
        <v>7879</v>
      </c>
      <c r="H740" t="s">
        <v>7883</v>
      </c>
      <c r="I740" t="s">
        <v>7884</v>
      </c>
      <c r="J740">
        <v>953</v>
      </c>
      <c r="K740">
        <v>953</v>
      </c>
      <c r="L740">
        <v>953</v>
      </c>
      <c r="M740">
        <v>953</v>
      </c>
      <c r="N740">
        <v>0</v>
      </c>
      <c r="O740">
        <v>0</v>
      </c>
      <c r="P740">
        <v>0</v>
      </c>
      <c r="Q740">
        <v>0</v>
      </c>
      <c r="R740">
        <v>16.25</v>
      </c>
      <c r="S740" s="71">
        <f t="shared" si="78"/>
        <v>14.38</v>
      </c>
      <c r="T740">
        <f t="shared" si="79"/>
        <v>1.87</v>
      </c>
      <c r="U740" s="71">
        <f t="shared" si="80"/>
        <v>16.25</v>
      </c>
      <c r="V740">
        <v>0</v>
      </c>
      <c r="W740">
        <v>0</v>
      </c>
      <c r="X740">
        <v>16.25</v>
      </c>
      <c r="Y740" s="25" t="s">
        <v>8738</v>
      </c>
      <c r="Z740" t="str">
        <f t="shared" si="81"/>
        <v>menor a 200</v>
      </c>
    </row>
    <row r="741" spans="1:26">
      <c r="A741">
        <v>2022</v>
      </c>
      <c r="B741" t="s">
        <v>8564</v>
      </c>
      <c r="C741" t="str">
        <f t="shared" si="82"/>
        <v>Junio</v>
      </c>
      <c r="D741">
        <f t="shared" si="77"/>
        <v>6</v>
      </c>
      <c r="E741" t="s">
        <v>8725</v>
      </c>
      <c r="F741" t="s">
        <v>1</v>
      </c>
      <c r="G741" t="s">
        <v>7879</v>
      </c>
      <c r="H741" t="s">
        <v>7883</v>
      </c>
      <c r="I741" t="s">
        <v>7884</v>
      </c>
      <c r="J741">
        <v>952</v>
      </c>
      <c r="K741">
        <v>952</v>
      </c>
      <c r="L741">
        <v>952</v>
      </c>
      <c r="M741">
        <v>952</v>
      </c>
      <c r="N741">
        <v>0</v>
      </c>
      <c r="O741">
        <v>0</v>
      </c>
      <c r="P741">
        <v>0</v>
      </c>
      <c r="Q741">
        <v>0</v>
      </c>
      <c r="R741">
        <v>4.95</v>
      </c>
      <c r="S741" s="71">
        <f t="shared" si="78"/>
        <v>4.38</v>
      </c>
      <c r="T741">
        <f t="shared" si="79"/>
        <v>0.56999999999999995</v>
      </c>
      <c r="U741" s="71">
        <f t="shared" si="80"/>
        <v>4.95</v>
      </c>
      <c r="V741">
        <v>0</v>
      </c>
      <c r="W741">
        <v>0</v>
      </c>
      <c r="X741">
        <v>4.95</v>
      </c>
      <c r="Y741" s="25" t="s">
        <v>8738</v>
      </c>
      <c r="Z741" t="str">
        <f t="shared" si="81"/>
        <v>menor a 200</v>
      </c>
    </row>
    <row r="742" spans="1:26">
      <c r="A742">
        <v>2022</v>
      </c>
      <c r="B742" t="s">
        <v>8564</v>
      </c>
      <c r="C742" t="str">
        <f t="shared" si="82"/>
        <v>Junio</v>
      </c>
      <c r="D742">
        <f t="shared" si="77"/>
        <v>6</v>
      </c>
      <c r="E742" t="s">
        <v>8702</v>
      </c>
      <c r="F742" t="s">
        <v>1</v>
      </c>
      <c r="G742" t="s">
        <v>7879</v>
      </c>
      <c r="H742" t="s">
        <v>7883</v>
      </c>
      <c r="I742" t="s">
        <v>7884</v>
      </c>
      <c r="J742">
        <v>951</v>
      </c>
      <c r="K742">
        <v>951</v>
      </c>
      <c r="L742">
        <v>951</v>
      </c>
      <c r="M742">
        <v>951</v>
      </c>
      <c r="N742">
        <v>0</v>
      </c>
      <c r="O742">
        <v>0</v>
      </c>
      <c r="P742">
        <v>0</v>
      </c>
      <c r="Q742">
        <v>0</v>
      </c>
      <c r="R742">
        <v>11.4</v>
      </c>
      <c r="S742" s="71">
        <f t="shared" si="78"/>
        <v>10.09</v>
      </c>
      <c r="T742">
        <f t="shared" si="79"/>
        <v>1.31</v>
      </c>
      <c r="U742" s="71">
        <f t="shared" si="80"/>
        <v>11.4</v>
      </c>
      <c r="V742">
        <v>0</v>
      </c>
      <c r="W742">
        <v>0</v>
      </c>
      <c r="X742">
        <v>11.4</v>
      </c>
      <c r="Y742" s="25" t="s">
        <v>8738</v>
      </c>
      <c r="Z742" t="str">
        <f t="shared" si="81"/>
        <v>menor a 200</v>
      </c>
    </row>
    <row r="743" spans="1:26">
      <c r="A743">
        <v>2022</v>
      </c>
      <c r="B743" t="s">
        <v>8564</v>
      </c>
      <c r="C743" t="str">
        <f t="shared" si="82"/>
        <v>Junio</v>
      </c>
      <c r="D743">
        <f t="shared" si="77"/>
        <v>6</v>
      </c>
      <c r="E743" t="s">
        <v>8702</v>
      </c>
      <c r="F743" t="s">
        <v>1</v>
      </c>
      <c r="G743" t="s">
        <v>7879</v>
      </c>
      <c r="H743" t="s">
        <v>7883</v>
      </c>
      <c r="I743" t="s">
        <v>7884</v>
      </c>
      <c r="J743">
        <v>950</v>
      </c>
      <c r="K743">
        <v>950</v>
      </c>
      <c r="L743">
        <v>950</v>
      </c>
      <c r="M743">
        <v>950</v>
      </c>
      <c r="N743">
        <v>0</v>
      </c>
      <c r="O743">
        <v>0</v>
      </c>
      <c r="P743">
        <v>0</v>
      </c>
      <c r="Q743">
        <v>0</v>
      </c>
      <c r="R743">
        <v>29.15</v>
      </c>
      <c r="S743" s="71">
        <f t="shared" si="78"/>
        <v>25.8</v>
      </c>
      <c r="T743">
        <f t="shared" si="79"/>
        <v>3.35</v>
      </c>
      <c r="U743" s="71">
        <f t="shared" si="80"/>
        <v>29.15</v>
      </c>
      <c r="V743">
        <v>0</v>
      </c>
      <c r="W743">
        <v>0</v>
      </c>
      <c r="X743">
        <v>29.15</v>
      </c>
      <c r="Y743" s="25" t="s">
        <v>8738</v>
      </c>
      <c r="Z743" t="str">
        <f t="shared" si="81"/>
        <v>menor a 200</v>
      </c>
    </row>
    <row r="744" spans="1:26">
      <c r="A744">
        <v>2022</v>
      </c>
      <c r="B744" t="s">
        <v>8564</v>
      </c>
      <c r="C744" t="str">
        <f t="shared" si="82"/>
        <v>Junio</v>
      </c>
      <c r="D744">
        <f t="shared" si="77"/>
        <v>6</v>
      </c>
      <c r="E744" t="s">
        <v>8703</v>
      </c>
      <c r="F744" t="s">
        <v>1</v>
      </c>
      <c r="G744" t="s">
        <v>7879</v>
      </c>
      <c r="H744" t="s">
        <v>7883</v>
      </c>
      <c r="I744" t="s">
        <v>7884</v>
      </c>
      <c r="J744">
        <v>949</v>
      </c>
      <c r="K744">
        <v>949</v>
      </c>
      <c r="L744">
        <v>949</v>
      </c>
      <c r="M744">
        <v>949</v>
      </c>
      <c r="N744">
        <v>0</v>
      </c>
      <c r="O744">
        <v>0</v>
      </c>
      <c r="P744">
        <v>0</v>
      </c>
      <c r="Q744">
        <v>0</v>
      </c>
      <c r="R744">
        <v>11.83</v>
      </c>
      <c r="S744" s="71">
        <f t="shared" si="78"/>
        <v>10.47</v>
      </c>
      <c r="T744">
        <f t="shared" si="79"/>
        <v>1.36</v>
      </c>
      <c r="U744" s="71">
        <f t="shared" si="80"/>
        <v>11.83</v>
      </c>
      <c r="V744">
        <v>0</v>
      </c>
      <c r="W744">
        <v>0</v>
      </c>
      <c r="X744">
        <v>11.83</v>
      </c>
      <c r="Y744" s="25" t="s">
        <v>8738</v>
      </c>
      <c r="Z744" t="str">
        <f t="shared" si="81"/>
        <v>menor a 200</v>
      </c>
    </row>
    <row r="745" spans="1:26">
      <c r="A745">
        <v>2022</v>
      </c>
      <c r="B745" t="s">
        <v>8564</v>
      </c>
      <c r="C745" t="str">
        <f t="shared" si="82"/>
        <v>Junio</v>
      </c>
      <c r="D745">
        <f t="shared" si="77"/>
        <v>6</v>
      </c>
      <c r="E745" t="s">
        <v>8704</v>
      </c>
      <c r="F745" t="s">
        <v>1</v>
      </c>
      <c r="G745" t="s">
        <v>7879</v>
      </c>
      <c r="H745" t="s">
        <v>7883</v>
      </c>
      <c r="I745" t="s">
        <v>7884</v>
      </c>
      <c r="J745">
        <v>948</v>
      </c>
      <c r="K745">
        <v>948</v>
      </c>
      <c r="L745">
        <v>948</v>
      </c>
      <c r="M745">
        <v>948</v>
      </c>
      <c r="N745">
        <v>0</v>
      </c>
      <c r="O745">
        <v>0</v>
      </c>
      <c r="P745">
        <v>0</v>
      </c>
      <c r="Q745">
        <v>0</v>
      </c>
      <c r="R745">
        <v>9.35</v>
      </c>
      <c r="S745" s="71">
        <f t="shared" si="78"/>
        <v>8.27</v>
      </c>
      <c r="T745">
        <f t="shared" si="79"/>
        <v>1.08</v>
      </c>
      <c r="U745" s="71">
        <f t="shared" si="80"/>
        <v>9.35</v>
      </c>
      <c r="V745">
        <v>0</v>
      </c>
      <c r="W745">
        <v>0</v>
      </c>
      <c r="X745">
        <v>9.35</v>
      </c>
      <c r="Y745" s="25" t="s">
        <v>8738</v>
      </c>
      <c r="Z745" t="str">
        <f t="shared" si="81"/>
        <v>menor a 200</v>
      </c>
    </row>
    <row r="746" spans="1:26">
      <c r="A746">
        <v>2022</v>
      </c>
      <c r="B746" t="s">
        <v>8564</v>
      </c>
      <c r="C746" t="str">
        <f t="shared" si="82"/>
        <v>Junio</v>
      </c>
      <c r="D746">
        <f t="shared" si="77"/>
        <v>6</v>
      </c>
      <c r="E746" t="s">
        <v>8704</v>
      </c>
      <c r="F746" t="s">
        <v>1</v>
      </c>
      <c r="G746" t="s">
        <v>7879</v>
      </c>
      <c r="H746" t="s">
        <v>7883</v>
      </c>
      <c r="I746" t="s">
        <v>7884</v>
      </c>
      <c r="J746">
        <v>947</v>
      </c>
      <c r="K746">
        <v>947</v>
      </c>
      <c r="L746">
        <v>947</v>
      </c>
      <c r="M746">
        <v>947</v>
      </c>
      <c r="N746">
        <v>0</v>
      </c>
      <c r="O746">
        <v>0</v>
      </c>
      <c r="P746">
        <v>0</v>
      </c>
      <c r="Q746">
        <v>0</v>
      </c>
      <c r="R746">
        <v>17.600000000000001</v>
      </c>
      <c r="S746" s="71">
        <f t="shared" si="78"/>
        <v>15.58</v>
      </c>
      <c r="T746">
        <f t="shared" si="79"/>
        <v>2.0299999999999998</v>
      </c>
      <c r="U746" s="71">
        <f t="shared" si="80"/>
        <v>17.61</v>
      </c>
      <c r="V746">
        <v>0</v>
      </c>
      <c r="W746">
        <v>0</v>
      </c>
      <c r="X746">
        <v>17.600000000000001</v>
      </c>
      <c r="Y746" s="25" t="s">
        <v>8738</v>
      </c>
      <c r="Z746" t="str">
        <f t="shared" si="81"/>
        <v>menor a 200</v>
      </c>
    </row>
    <row r="747" spans="1:26">
      <c r="A747">
        <v>2022</v>
      </c>
      <c r="B747" t="s">
        <v>8564</v>
      </c>
      <c r="C747" t="str">
        <f t="shared" si="82"/>
        <v>Junio</v>
      </c>
      <c r="D747">
        <f t="shared" si="77"/>
        <v>6</v>
      </c>
      <c r="E747" t="s">
        <v>8735</v>
      </c>
      <c r="F747" t="s">
        <v>1</v>
      </c>
      <c r="G747" t="s">
        <v>7879</v>
      </c>
      <c r="H747" t="s">
        <v>7883</v>
      </c>
      <c r="I747" t="s">
        <v>7884</v>
      </c>
      <c r="J747">
        <v>946</v>
      </c>
      <c r="K747">
        <v>946</v>
      </c>
      <c r="L747">
        <v>946</v>
      </c>
      <c r="M747">
        <v>946</v>
      </c>
      <c r="N747">
        <v>0</v>
      </c>
      <c r="O747">
        <v>0</v>
      </c>
      <c r="P747">
        <v>0</v>
      </c>
      <c r="Q747">
        <v>0</v>
      </c>
      <c r="R747">
        <v>72</v>
      </c>
      <c r="S747" s="71">
        <f t="shared" si="78"/>
        <v>63.72</v>
      </c>
      <c r="T747">
        <f t="shared" si="79"/>
        <v>8.2799999999999994</v>
      </c>
      <c r="U747" s="71">
        <f t="shared" si="80"/>
        <v>72</v>
      </c>
      <c r="V747">
        <v>0</v>
      </c>
      <c r="W747">
        <v>0</v>
      </c>
      <c r="X747">
        <v>72</v>
      </c>
      <c r="Y747" s="25" t="s">
        <v>8738</v>
      </c>
      <c r="Z747" t="str">
        <f t="shared" si="81"/>
        <v>menor a 200</v>
      </c>
    </row>
    <row r="748" spans="1:26">
      <c r="A748">
        <v>2022</v>
      </c>
      <c r="B748" t="s">
        <v>8564</v>
      </c>
      <c r="C748" t="str">
        <f t="shared" si="82"/>
        <v>Junio</v>
      </c>
      <c r="D748">
        <f t="shared" si="77"/>
        <v>6</v>
      </c>
      <c r="E748" t="s">
        <v>8735</v>
      </c>
      <c r="F748" t="s">
        <v>1</v>
      </c>
      <c r="G748" t="s">
        <v>7879</v>
      </c>
      <c r="H748" t="s">
        <v>7883</v>
      </c>
      <c r="I748" t="s">
        <v>7884</v>
      </c>
      <c r="J748">
        <v>945</v>
      </c>
      <c r="K748">
        <v>945</v>
      </c>
      <c r="L748">
        <v>945</v>
      </c>
      <c r="M748">
        <v>945</v>
      </c>
      <c r="N748">
        <v>0</v>
      </c>
      <c r="O748">
        <v>0</v>
      </c>
      <c r="P748">
        <v>0</v>
      </c>
      <c r="Q748">
        <v>0</v>
      </c>
      <c r="R748">
        <v>144</v>
      </c>
      <c r="S748" s="71">
        <f t="shared" si="78"/>
        <v>127.43</v>
      </c>
      <c r="T748">
        <f t="shared" si="79"/>
        <v>16.57</v>
      </c>
      <c r="U748" s="71">
        <f t="shared" si="80"/>
        <v>144</v>
      </c>
      <c r="V748">
        <v>0</v>
      </c>
      <c r="W748">
        <v>0</v>
      </c>
      <c r="X748">
        <v>144</v>
      </c>
      <c r="Y748" s="25" t="s">
        <v>8738</v>
      </c>
      <c r="Z748" t="str">
        <f t="shared" si="81"/>
        <v>menor a 200</v>
      </c>
    </row>
    <row r="749" spans="1:26">
      <c r="A749">
        <v>2022</v>
      </c>
      <c r="B749" t="s">
        <v>8564</v>
      </c>
      <c r="C749" t="str">
        <f t="shared" si="82"/>
        <v>Junio</v>
      </c>
      <c r="D749">
        <f t="shared" si="77"/>
        <v>6</v>
      </c>
      <c r="E749" t="s">
        <v>8735</v>
      </c>
      <c r="F749" t="s">
        <v>1</v>
      </c>
      <c r="G749" t="s">
        <v>7879</v>
      </c>
      <c r="H749" t="s">
        <v>7883</v>
      </c>
      <c r="I749" t="s">
        <v>7884</v>
      </c>
      <c r="J749">
        <v>944</v>
      </c>
      <c r="K749">
        <v>944</v>
      </c>
      <c r="L749">
        <v>944</v>
      </c>
      <c r="M749">
        <v>944</v>
      </c>
      <c r="N749">
        <v>0</v>
      </c>
      <c r="O749">
        <v>0</v>
      </c>
      <c r="P749">
        <v>0</v>
      </c>
      <c r="Q749">
        <v>0</v>
      </c>
      <c r="R749">
        <v>12.7</v>
      </c>
      <c r="S749" s="71">
        <f t="shared" si="78"/>
        <v>11.24</v>
      </c>
      <c r="T749">
        <f t="shared" si="79"/>
        <v>1.46</v>
      </c>
      <c r="U749" s="71">
        <f t="shared" si="80"/>
        <v>12.7</v>
      </c>
      <c r="V749">
        <v>0</v>
      </c>
      <c r="W749">
        <v>0</v>
      </c>
      <c r="X749">
        <v>12.7</v>
      </c>
      <c r="Y749" s="25" t="s">
        <v>8738</v>
      </c>
      <c r="Z749" t="str">
        <f t="shared" si="81"/>
        <v>menor a 200</v>
      </c>
    </row>
    <row r="750" spans="1:26">
      <c r="A750">
        <v>2022</v>
      </c>
      <c r="B750" t="s">
        <v>8564</v>
      </c>
      <c r="C750" t="str">
        <f t="shared" si="82"/>
        <v>Junio</v>
      </c>
      <c r="D750">
        <f t="shared" si="77"/>
        <v>6</v>
      </c>
      <c r="E750" t="s">
        <v>8705</v>
      </c>
      <c r="F750" t="s">
        <v>1</v>
      </c>
      <c r="G750" t="s">
        <v>7879</v>
      </c>
      <c r="H750" t="s">
        <v>7883</v>
      </c>
      <c r="I750" t="s">
        <v>7884</v>
      </c>
      <c r="J750">
        <v>943</v>
      </c>
      <c r="K750">
        <v>943</v>
      </c>
      <c r="L750">
        <v>943</v>
      </c>
      <c r="M750">
        <v>943</v>
      </c>
      <c r="N750">
        <v>0</v>
      </c>
      <c r="O750">
        <v>0</v>
      </c>
      <c r="P750">
        <v>0</v>
      </c>
      <c r="Q750">
        <v>0</v>
      </c>
      <c r="R750">
        <v>26.12</v>
      </c>
      <c r="S750" s="71">
        <f t="shared" si="78"/>
        <v>23.12</v>
      </c>
      <c r="T750">
        <f t="shared" si="79"/>
        <v>3.01</v>
      </c>
      <c r="U750" s="71">
        <f t="shared" si="80"/>
        <v>26.13</v>
      </c>
      <c r="V750">
        <v>0</v>
      </c>
      <c r="W750">
        <v>0</v>
      </c>
      <c r="X750">
        <v>26.12</v>
      </c>
      <c r="Y750" s="25" t="s">
        <v>8738</v>
      </c>
      <c r="Z750" t="str">
        <f t="shared" si="81"/>
        <v>menor a 200</v>
      </c>
    </row>
    <row r="751" spans="1:26">
      <c r="A751">
        <v>2022</v>
      </c>
      <c r="B751" t="s">
        <v>8564</v>
      </c>
      <c r="C751" t="str">
        <f t="shared" si="82"/>
        <v>Junio</v>
      </c>
      <c r="D751">
        <f t="shared" si="77"/>
        <v>6</v>
      </c>
      <c r="E751" t="s">
        <v>8696</v>
      </c>
      <c r="F751" t="s">
        <v>1</v>
      </c>
      <c r="G751" t="s">
        <v>7879</v>
      </c>
      <c r="H751" t="s">
        <v>7883</v>
      </c>
      <c r="I751" t="s">
        <v>7884</v>
      </c>
      <c r="J751">
        <v>942</v>
      </c>
      <c r="K751">
        <v>942</v>
      </c>
      <c r="L751">
        <v>942</v>
      </c>
      <c r="M751">
        <v>942</v>
      </c>
      <c r="N751">
        <v>0</v>
      </c>
      <c r="O751">
        <v>0</v>
      </c>
      <c r="P751">
        <v>0</v>
      </c>
      <c r="Q751">
        <v>0</v>
      </c>
      <c r="R751">
        <v>22</v>
      </c>
      <c r="S751" s="71">
        <f t="shared" si="78"/>
        <v>19.47</v>
      </c>
      <c r="T751">
        <f t="shared" si="79"/>
        <v>2.5299999999999998</v>
      </c>
      <c r="U751" s="71">
        <f t="shared" si="80"/>
        <v>22</v>
      </c>
      <c r="V751">
        <v>0</v>
      </c>
      <c r="W751">
        <v>0</v>
      </c>
      <c r="X751">
        <v>22</v>
      </c>
      <c r="Y751" s="25" t="s">
        <v>8738</v>
      </c>
      <c r="Z751" t="str">
        <f t="shared" si="81"/>
        <v>menor a 200</v>
      </c>
    </row>
    <row r="752" spans="1:26">
      <c r="A752">
        <v>2022</v>
      </c>
      <c r="B752" t="s">
        <v>8564</v>
      </c>
      <c r="C752" t="str">
        <f t="shared" si="82"/>
        <v>Junio</v>
      </c>
      <c r="D752">
        <f t="shared" si="77"/>
        <v>6</v>
      </c>
      <c r="E752" t="s">
        <v>8706</v>
      </c>
      <c r="F752" t="s">
        <v>1</v>
      </c>
      <c r="G752" t="s">
        <v>7879</v>
      </c>
      <c r="H752" t="s">
        <v>7883</v>
      </c>
      <c r="I752" t="s">
        <v>7884</v>
      </c>
      <c r="J752">
        <v>941</v>
      </c>
      <c r="K752">
        <v>941</v>
      </c>
      <c r="L752">
        <v>941</v>
      </c>
      <c r="M752">
        <v>941</v>
      </c>
      <c r="N752">
        <v>0</v>
      </c>
      <c r="O752">
        <v>0</v>
      </c>
      <c r="P752">
        <v>0</v>
      </c>
      <c r="Q752">
        <v>0</v>
      </c>
      <c r="R752">
        <v>18.55</v>
      </c>
      <c r="S752" s="71">
        <f t="shared" si="78"/>
        <v>16.420000000000002</v>
      </c>
      <c r="T752">
        <f t="shared" si="79"/>
        <v>2.13</v>
      </c>
      <c r="U752" s="71">
        <f t="shared" si="80"/>
        <v>18.55</v>
      </c>
      <c r="V752">
        <v>0</v>
      </c>
      <c r="W752">
        <v>0</v>
      </c>
      <c r="X752">
        <v>18.55</v>
      </c>
      <c r="Y752" s="25" t="s">
        <v>8738</v>
      </c>
      <c r="Z752" t="str">
        <f t="shared" si="81"/>
        <v>menor a 200</v>
      </c>
    </row>
    <row r="753" spans="1:26">
      <c r="A753">
        <v>2022</v>
      </c>
      <c r="B753" t="s">
        <v>8564</v>
      </c>
      <c r="C753" t="str">
        <f t="shared" si="82"/>
        <v>Junio</v>
      </c>
      <c r="D753">
        <f t="shared" si="77"/>
        <v>6</v>
      </c>
      <c r="E753" t="s">
        <v>8707</v>
      </c>
      <c r="F753" t="s">
        <v>1</v>
      </c>
      <c r="G753" t="s">
        <v>7879</v>
      </c>
      <c r="H753" t="s">
        <v>7883</v>
      </c>
      <c r="I753" t="s">
        <v>7884</v>
      </c>
      <c r="J753">
        <v>940</v>
      </c>
      <c r="K753">
        <v>940</v>
      </c>
      <c r="L753">
        <v>940</v>
      </c>
      <c r="M753">
        <v>940</v>
      </c>
      <c r="N753">
        <v>0</v>
      </c>
      <c r="O753">
        <v>0</v>
      </c>
      <c r="P753">
        <v>0</v>
      </c>
      <c r="Q753">
        <v>0</v>
      </c>
      <c r="R753">
        <v>26.25</v>
      </c>
      <c r="S753" s="71">
        <f t="shared" si="78"/>
        <v>23.23</v>
      </c>
      <c r="T753">
        <f t="shared" si="79"/>
        <v>3.02</v>
      </c>
      <c r="U753" s="71">
        <f t="shared" si="80"/>
        <v>26.25</v>
      </c>
      <c r="V753">
        <v>0</v>
      </c>
      <c r="W753">
        <v>0</v>
      </c>
      <c r="X753">
        <v>26.25</v>
      </c>
      <c r="Y753" s="25" t="s">
        <v>8738</v>
      </c>
      <c r="Z753" t="str">
        <f t="shared" si="81"/>
        <v>menor a 200</v>
      </c>
    </row>
    <row r="754" spans="1:26">
      <c r="A754">
        <v>2022</v>
      </c>
      <c r="B754" t="s">
        <v>8564</v>
      </c>
      <c r="C754" t="str">
        <f t="shared" si="82"/>
        <v>Junio</v>
      </c>
      <c r="D754">
        <f t="shared" si="77"/>
        <v>6</v>
      </c>
      <c r="E754" t="s">
        <v>8708</v>
      </c>
      <c r="F754" t="s">
        <v>1</v>
      </c>
      <c r="G754" t="s">
        <v>7879</v>
      </c>
      <c r="H754" t="s">
        <v>7883</v>
      </c>
      <c r="I754" t="s">
        <v>7884</v>
      </c>
      <c r="J754">
        <v>939</v>
      </c>
      <c r="K754">
        <v>939</v>
      </c>
      <c r="L754">
        <v>939</v>
      </c>
      <c r="M754">
        <v>939</v>
      </c>
      <c r="N754">
        <v>0</v>
      </c>
      <c r="O754">
        <v>0</v>
      </c>
      <c r="P754">
        <v>0</v>
      </c>
      <c r="Q754">
        <v>0</v>
      </c>
      <c r="R754">
        <v>10.220000000000001</v>
      </c>
      <c r="S754" s="71">
        <f t="shared" si="78"/>
        <v>9.0399999999999991</v>
      </c>
      <c r="T754">
        <f t="shared" si="79"/>
        <v>1.18</v>
      </c>
      <c r="U754" s="71">
        <f t="shared" si="80"/>
        <v>10.220000000000001</v>
      </c>
      <c r="V754">
        <v>0</v>
      </c>
      <c r="W754">
        <v>0</v>
      </c>
      <c r="X754">
        <v>10.220000000000001</v>
      </c>
      <c r="Y754" s="25" t="s">
        <v>8738</v>
      </c>
      <c r="Z754" t="str">
        <f t="shared" si="81"/>
        <v>menor a 200</v>
      </c>
    </row>
    <row r="755" spans="1:26">
      <c r="A755">
        <v>2022</v>
      </c>
      <c r="B755" t="s">
        <v>8564</v>
      </c>
      <c r="C755" t="str">
        <f t="shared" si="82"/>
        <v>Junio</v>
      </c>
      <c r="D755">
        <f t="shared" si="77"/>
        <v>6</v>
      </c>
      <c r="E755" t="s">
        <v>8734</v>
      </c>
      <c r="F755" t="s">
        <v>1</v>
      </c>
      <c r="G755" t="s">
        <v>7879</v>
      </c>
      <c r="H755" t="s">
        <v>7883</v>
      </c>
      <c r="I755" t="s">
        <v>7884</v>
      </c>
      <c r="J755">
        <v>938</v>
      </c>
      <c r="K755">
        <v>938</v>
      </c>
      <c r="L755">
        <v>938</v>
      </c>
      <c r="M755">
        <v>938</v>
      </c>
      <c r="N755">
        <v>0</v>
      </c>
      <c r="O755">
        <v>0</v>
      </c>
      <c r="P755">
        <v>0</v>
      </c>
      <c r="Q755">
        <v>0</v>
      </c>
      <c r="R755">
        <v>17.7</v>
      </c>
      <c r="S755" s="71">
        <f t="shared" si="78"/>
        <v>15.66</v>
      </c>
      <c r="T755">
        <f t="shared" si="79"/>
        <v>2.04</v>
      </c>
      <c r="U755" s="71">
        <f t="shared" si="80"/>
        <v>17.7</v>
      </c>
      <c r="V755">
        <v>0</v>
      </c>
      <c r="W755">
        <v>0</v>
      </c>
      <c r="X755">
        <v>17.7</v>
      </c>
      <c r="Y755" s="25" t="s">
        <v>8738</v>
      </c>
      <c r="Z755" t="str">
        <f t="shared" si="81"/>
        <v>menor a 200</v>
      </c>
    </row>
    <row r="756" spans="1:26">
      <c r="A756">
        <v>2022</v>
      </c>
      <c r="B756" t="s">
        <v>8564</v>
      </c>
      <c r="C756" t="str">
        <f t="shared" si="82"/>
        <v>Junio</v>
      </c>
      <c r="D756">
        <f t="shared" si="77"/>
        <v>6</v>
      </c>
      <c r="E756" t="s">
        <v>8709</v>
      </c>
      <c r="F756" t="s">
        <v>1</v>
      </c>
      <c r="G756" t="s">
        <v>7879</v>
      </c>
      <c r="H756" t="s">
        <v>7883</v>
      </c>
      <c r="I756" t="s">
        <v>7884</v>
      </c>
      <c r="J756">
        <v>937</v>
      </c>
      <c r="K756">
        <v>937</v>
      </c>
      <c r="L756">
        <v>937</v>
      </c>
      <c r="M756">
        <v>937</v>
      </c>
      <c r="N756">
        <v>0</v>
      </c>
      <c r="O756">
        <v>0</v>
      </c>
      <c r="P756">
        <v>0</v>
      </c>
      <c r="Q756">
        <v>0</v>
      </c>
      <c r="R756">
        <v>9.6999999999999993</v>
      </c>
      <c r="S756" s="71">
        <f t="shared" si="78"/>
        <v>8.58</v>
      </c>
      <c r="T756">
        <f t="shared" si="79"/>
        <v>1.1200000000000001</v>
      </c>
      <c r="U756" s="71">
        <f t="shared" si="80"/>
        <v>9.6999999999999993</v>
      </c>
      <c r="V756">
        <v>0</v>
      </c>
      <c r="W756">
        <v>0</v>
      </c>
      <c r="X756">
        <v>9.6999999999999993</v>
      </c>
      <c r="Y756" s="25" t="s">
        <v>8738</v>
      </c>
      <c r="Z756" t="str">
        <f t="shared" si="81"/>
        <v>menor a 200</v>
      </c>
    </row>
    <row r="757" spans="1:26">
      <c r="A757">
        <v>2022</v>
      </c>
      <c r="B757" t="s">
        <v>8564</v>
      </c>
      <c r="C757" t="str">
        <f t="shared" ref="C757:C788" si="83">REPLACE(B757,2,4,"unio")</f>
        <v>Junio</v>
      </c>
      <c r="D757">
        <f t="shared" si="77"/>
        <v>6</v>
      </c>
      <c r="E757" t="s">
        <v>8697</v>
      </c>
      <c r="F757" t="s">
        <v>1</v>
      </c>
      <c r="G757" t="s">
        <v>7879</v>
      </c>
      <c r="H757" t="s">
        <v>7883</v>
      </c>
      <c r="I757" t="s">
        <v>7884</v>
      </c>
      <c r="J757">
        <v>936</v>
      </c>
      <c r="K757">
        <v>936</v>
      </c>
      <c r="L757">
        <v>936</v>
      </c>
      <c r="M757">
        <v>936</v>
      </c>
      <c r="N757">
        <v>0</v>
      </c>
      <c r="O757">
        <v>0</v>
      </c>
      <c r="P757">
        <v>0</v>
      </c>
      <c r="Q757">
        <v>0</v>
      </c>
      <c r="R757">
        <v>4.75</v>
      </c>
      <c r="S757" s="71">
        <f t="shared" si="78"/>
        <v>4.2</v>
      </c>
      <c r="T757">
        <f t="shared" si="79"/>
        <v>0.55000000000000004</v>
      </c>
      <c r="U757" s="71">
        <f t="shared" si="80"/>
        <v>4.75</v>
      </c>
      <c r="V757">
        <v>0</v>
      </c>
      <c r="W757">
        <v>0</v>
      </c>
      <c r="X757">
        <v>4.75</v>
      </c>
      <c r="Y757" s="25" t="s">
        <v>8738</v>
      </c>
      <c r="Z757" t="str">
        <f t="shared" si="81"/>
        <v>menor a 200</v>
      </c>
    </row>
    <row r="758" spans="1:26">
      <c r="A758">
        <v>2022</v>
      </c>
      <c r="B758" t="s">
        <v>8564</v>
      </c>
      <c r="C758" t="str">
        <f t="shared" si="83"/>
        <v>Junio</v>
      </c>
      <c r="D758">
        <f t="shared" si="77"/>
        <v>6</v>
      </c>
      <c r="E758" t="s">
        <v>8698</v>
      </c>
      <c r="F758" t="s">
        <v>1</v>
      </c>
      <c r="G758" t="s">
        <v>7879</v>
      </c>
      <c r="H758" t="s">
        <v>7883</v>
      </c>
      <c r="I758" t="s">
        <v>7884</v>
      </c>
      <c r="J758">
        <v>935</v>
      </c>
      <c r="K758">
        <v>935</v>
      </c>
      <c r="L758">
        <v>935</v>
      </c>
      <c r="M758">
        <v>935</v>
      </c>
      <c r="N758">
        <v>0</v>
      </c>
      <c r="O758">
        <v>0</v>
      </c>
      <c r="P758">
        <v>0</v>
      </c>
      <c r="Q758">
        <v>0</v>
      </c>
      <c r="R758">
        <v>14.75</v>
      </c>
      <c r="S758" s="71">
        <f t="shared" si="78"/>
        <v>13.05</v>
      </c>
      <c r="T758">
        <f t="shared" si="79"/>
        <v>1.7</v>
      </c>
      <c r="U758" s="71">
        <f t="shared" si="80"/>
        <v>14.75</v>
      </c>
      <c r="V758">
        <v>0</v>
      </c>
      <c r="W758">
        <v>0</v>
      </c>
      <c r="X758">
        <v>14.75</v>
      </c>
      <c r="Y758" s="25" t="s">
        <v>8738</v>
      </c>
      <c r="Z758" t="str">
        <f t="shared" si="81"/>
        <v>menor a 200</v>
      </c>
    </row>
    <row r="759" spans="1:26">
      <c r="A759">
        <v>2022</v>
      </c>
      <c r="B759" t="s">
        <v>8564</v>
      </c>
      <c r="C759" t="str">
        <f t="shared" si="83"/>
        <v>Junio</v>
      </c>
      <c r="D759">
        <f t="shared" si="77"/>
        <v>6</v>
      </c>
      <c r="E759" t="s">
        <v>8726</v>
      </c>
      <c r="F759" t="s">
        <v>1</v>
      </c>
      <c r="G759" t="s">
        <v>7879</v>
      </c>
      <c r="H759" t="s">
        <v>7883</v>
      </c>
      <c r="I759" t="s">
        <v>7884</v>
      </c>
      <c r="J759">
        <v>934</v>
      </c>
      <c r="K759">
        <v>934</v>
      </c>
      <c r="L759">
        <v>934</v>
      </c>
      <c r="M759">
        <v>934</v>
      </c>
      <c r="N759">
        <v>0</v>
      </c>
      <c r="O759">
        <v>0</v>
      </c>
      <c r="P759">
        <v>0</v>
      </c>
      <c r="Q759">
        <v>0</v>
      </c>
      <c r="R759">
        <v>9.6</v>
      </c>
      <c r="S759" s="71">
        <f t="shared" si="78"/>
        <v>8.5</v>
      </c>
      <c r="T759">
        <f t="shared" si="79"/>
        <v>1.1100000000000001</v>
      </c>
      <c r="U759" s="71">
        <f t="shared" si="80"/>
        <v>9.61</v>
      </c>
      <c r="V759">
        <v>0</v>
      </c>
      <c r="W759">
        <v>0</v>
      </c>
      <c r="X759">
        <v>9.6</v>
      </c>
      <c r="Y759" s="25" t="s">
        <v>8738</v>
      </c>
      <c r="Z759" t="str">
        <f t="shared" si="81"/>
        <v>menor a 200</v>
      </c>
    </row>
    <row r="760" spans="1:26">
      <c r="A760">
        <v>2022</v>
      </c>
      <c r="B760" t="s">
        <v>8564</v>
      </c>
      <c r="C760" t="str">
        <f t="shared" si="83"/>
        <v>Junio</v>
      </c>
      <c r="D760">
        <f t="shared" si="77"/>
        <v>6</v>
      </c>
      <c r="E760" t="s">
        <v>8726</v>
      </c>
      <c r="F760" t="s">
        <v>1</v>
      </c>
      <c r="G760" t="s">
        <v>7879</v>
      </c>
      <c r="H760" t="s">
        <v>7883</v>
      </c>
      <c r="I760" t="s">
        <v>7884</v>
      </c>
      <c r="J760">
        <v>933</v>
      </c>
      <c r="K760">
        <v>933</v>
      </c>
      <c r="L760">
        <v>933</v>
      </c>
      <c r="M760">
        <v>933</v>
      </c>
      <c r="N760">
        <v>0</v>
      </c>
      <c r="O760">
        <v>0</v>
      </c>
      <c r="P760">
        <v>0</v>
      </c>
      <c r="Q760">
        <v>0</v>
      </c>
      <c r="R760">
        <v>490</v>
      </c>
      <c r="S760" s="71">
        <f t="shared" si="78"/>
        <v>433.63</v>
      </c>
      <c r="T760">
        <f t="shared" si="79"/>
        <v>56.37</v>
      </c>
      <c r="U760" s="71">
        <f t="shared" si="80"/>
        <v>490</v>
      </c>
      <c r="V760">
        <v>0</v>
      </c>
      <c r="W760">
        <v>0</v>
      </c>
      <c r="X760">
        <v>490</v>
      </c>
      <c r="Y760" s="25" t="s">
        <v>8738</v>
      </c>
      <c r="Z760" t="str">
        <f t="shared" si="81"/>
        <v>mayor a 200</v>
      </c>
    </row>
    <row r="761" spans="1:26">
      <c r="A761">
        <v>2022</v>
      </c>
      <c r="B761" t="s">
        <v>8564</v>
      </c>
      <c r="C761" t="str">
        <f t="shared" si="83"/>
        <v>Junio</v>
      </c>
      <c r="D761">
        <f t="shared" si="77"/>
        <v>6</v>
      </c>
      <c r="E761" t="s">
        <v>8726</v>
      </c>
      <c r="F761" t="s">
        <v>1</v>
      </c>
      <c r="G761" t="s">
        <v>7879</v>
      </c>
      <c r="H761" t="s">
        <v>7883</v>
      </c>
      <c r="I761" t="s">
        <v>7884</v>
      </c>
      <c r="J761">
        <v>932</v>
      </c>
      <c r="K761">
        <v>932</v>
      </c>
      <c r="L761">
        <v>932</v>
      </c>
      <c r="M761">
        <v>932</v>
      </c>
      <c r="N761">
        <v>0</v>
      </c>
      <c r="O761">
        <v>0</v>
      </c>
      <c r="P761">
        <v>0</v>
      </c>
      <c r="Q761">
        <v>0</v>
      </c>
      <c r="R761">
        <v>11.02</v>
      </c>
      <c r="S761" s="71">
        <f t="shared" si="78"/>
        <v>9.75</v>
      </c>
      <c r="T761">
        <f t="shared" si="79"/>
        <v>1.27</v>
      </c>
      <c r="U761" s="71">
        <f t="shared" si="80"/>
        <v>11.02</v>
      </c>
      <c r="V761">
        <v>0</v>
      </c>
      <c r="W761">
        <v>0</v>
      </c>
      <c r="X761">
        <v>11.02</v>
      </c>
      <c r="Y761" s="25" t="s">
        <v>8738</v>
      </c>
      <c r="Z761" t="str">
        <f t="shared" si="81"/>
        <v>menor a 200</v>
      </c>
    </row>
    <row r="762" spans="1:26">
      <c r="A762">
        <v>2022</v>
      </c>
      <c r="B762" t="s">
        <v>8564</v>
      </c>
      <c r="C762" t="str">
        <f t="shared" si="83"/>
        <v>Junio</v>
      </c>
      <c r="D762">
        <f t="shared" si="77"/>
        <v>6</v>
      </c>
      <c r="E762" t="s">
        <v>8726</v>
      </c>
      <c r="F762" t="s">
        <v>1</v>
      </c>
      <c r="G762" t="s">
        <v>7879</v>
      </c>
      <c r="H762" t="s">
        <v>7883</v>
      </c>
      <c r="I762" t="s">
        <v>7884</v>
      </c>
      <c r="J762">
        <v>930</v>
      </c>
      <c r="K762">
        <v>930</v>
      </c>
      <c r="L762">
        <v>930</v>
      </c>
      <c r="M762">
        <v>930</v>
      </c>
      <c r="N762">
        <v>0</v>
      </c>
      <c r="O762">
        <v>0</v>
      </c>
      <c r="P762">
        <v>0</v>
      </c>
      <c r="Q762">
        <v>0</v>
      </c>
      <c r="R762">
        <v>9.75</v>
      </c>
      <c r="S762" s="71">
        <f t="shared" si="78"/>
        <v>8.6300000000000008</v>
      </c>
      <c r="T762">
        <f t="shared" si="79"/>
        <v>1.1200000000000001</v>
      </c>
      <c r="U762" s="71">
        <f t="shared" si="80"/>
        <v>9.75</v>
      </c>
      <c r="V762">
        <v>0</v>
      </c>
      <c r="W762">
        <v>0</v>
      </c>
      <c r="X762">
        <v>9.75</v>
      </c>
      <c r="Y762" s="25" t="s">
        <v>8738</v>
      </c>
      <c r="Z762" t="str">
        <f t="shared" si="81"/>
        <v>menor a 200</v>
      </c>
    </row>
    <row r="763" spans="1:26">
      <c r="A763">
        <v>2022</v>
      </c>
      <c r="B763" t="s">
        <v>8564</v>
      </c>
      <c r="C763" t="str">
        <f t="shared" si="83"/>
        <v>Junio</v>
      </c>
      <c r="D763">
        <f t="shared" si="77"/>
        <v>6</v>
      </c>
      <c r="E763" t="s">
        <v>8726</v>
      </c>
      <c r="F763" t="s">
        <v>1</v>
      </c>
      <c r="G763" t="s">
        <v>7879</v>
      </c>
      <c r="H763" t="s">
        <v>7883</v>
      </c>
      <c r="I763" t="s">
        <v>7884</v>
      </c>
      <c r="J763">
        <v>929</v>
      </c>
      <c r="K763">
        <v>929</v>
      </c>
      <c r="L763">
        <v>929</v>
      </c>
      <c r="M763">
        <v>929</v>
      </c>
      <c r="N763">
        <v>0</v>
      </c>
      <c r="O763">
        <v>0</v>
      </c>
      <c r="P763">
        <v>0</v>
      </c>
      <c r="Q763">
        <v>0</v>
      </c>
      <c r="R763">
        <v>5</v>
      </c>
      <c r="S763" s="71">
        <f t="shared" si="78"/>
        <v>4.42</v>
      </c>
      <c r="T763">
        <f t="shared" si="79"/>
        <v>0.56999999999999995</v>
      </c>
      <c r="U763" s="71">
        <f t="shared" si="80"/>
        <v>4.99</v>
      </c>
      <c r="V763">
        <v>0</v>
      </c>
      <c r="W763">
        <v>0</v>
      </c>
      <c r="X763">
        <v>5</v>
      </c>
      <c r="Y763" s="25" t="s">
        <v>8738</v>
      </c>
      <c r="Z763" t="str">
        <f t="shared" si="81"/>
        <v>menor a 200</v>
      </c>
    </row>
    <row r="764" spans="1:26">
      <c r="A764">
        <v>2022</v>
      </c>
      <c r="B764" t="s">
        <v>8564</v>
      </c>
      <c r="C764" t="str">
        <f t="shared" si="83"/>
        <v>Junio</v>
      </c>
      <c r="D764">
        <f t="shared" si="77"/>
        <v>6</v>
      </c>
      <c r="E764" t="s">
        <v>8726</v>
      </c>
      <c r="F764" t="s">
        <v>1</v>
      </c>
      <c r="G764" t="s">
        <v>7879</v>
      </c>
      <c r="H764" t="s">
        <v>7883</v>
      </c>
      <c r="I764" t="s">
        <v>7884</v>
      </c>
      <c r="J764">
        <v>928</v>
      </c>
      <c r="K764">
        <v>928</v>
      </c>
      <c r="L764">
        <v>928</v>
      </c>
      <c r="M764">
        <v>928</v>
      </c>
      <c r="N764">
        <v>0</v>
      </c>
      <c r="O764">
        <v>0</v>
      </c>
      <c r="P764">
        <v>0</v>
      </c>
      <c r="Q764">
        <v>0</v>
      </c>
      <c r="R764">
        <v>15.4</v>
      </c>
      <c r="S764" s="71">
        <f t="shared" si="78"/>
        <v>13.63</v>
      </c>
      <c r="T764">
        <f t="shared" si="79"/>
        <v>1.77</v>
      </c>
      <c r="U764" s="71">
        <f t="shared" si="80"/>
        <v>15.4</v>
      </c>
      <c r="V764">
        <v>0</v>
      </c>
      <c r="W764">
        <v>0</v>
      </c>
      <c r="X764">
        <v>15.4</v>
      </c>
      <c r="Y764" s="25" t="s">
        <v>8738</v>
      </c>
      <c r="Z764" t="str">
        <f t="shared" si="81"/>
        <v>menor a 200</v>
      </c>
    </row>
    <row r="765" spans="1:26">
      <c r="A765">
        <v>2022</v>
      </c>
      <c r="B765" t="s">
        <v>8564</v>
      </c>
      <c r="C765" t="str">
        <f t="shared" si="83"/>
        <v>Junio</v>
      </c>
      <c r="D765">
        <f t="shared" si="77"/>
        <v>6</v>
      </c>
      <c r="E765" t="s">
        <v>8726</v>
      </c>
      <c r="F765" t="s">
        <v>1</v>
      </c>
      <c r="G765" t="s">
        <v>7879</v>
      </c>
      <c r="H765" t="s">
        <v>7883</v>
      </c>
      <c r="I765" t="s">
        <v>7884</v>
      </c>
      <c r="J765">
        <v>927</v>
      </c>
      <c r="K765">
        <v>927</v>
      </c>
      <c r="L765">
        <v>927</v>
      </c>
      <c r="M765">
        <v>927</v>
      </c>
      <c r="N765">
        <v>0</v>
      </c>
      <c r="O765">
        <v>0</v>
      </c>
      <c r="P765">
        <v>0</v>
      </c>
      <c r="Q765">
        <v>0</v>
      </c>
      <c r="R765">
        <v>11.85</v>
      </c>
      <c r="S765" s="71">
        <f t="shared" si="78"/>
        <v>10.49</v>
      </c>
      <c r="T765">
        <f t="shared" si="79"/>
        <v>1.36</v>
      </c>
      <c r="U765" s="71">
        <f t="shared" si="80"/>
        <v>11.85</v>
      </c>
      <c r="V765">
        <v>0</v>
      </c>
      <c r="W765">
        <v>0</v>
      </c>
      <c r="X765">
        <v>11.85</v>
      </c>
      <c r="Y765" s="25" t="s">
        <v>8738</v>
      </c>
      <c r="Z765" t="str">
        <f t="shared" si="81"/>
        <v>menor a 200</v>
      </c>
    </row>
    <row r="766" spans="1:26">
      <c r="A766">
        <v>2022</v>
      </c>
      <c r="B766" t="s">
        <v>8564</v>
      </c>
      <c r="C766" t="str">
        <f t="shared" si="83"/>
        <v>Junio</v>
      </c>
      <c r="D766">
        <f t="shared" si="77"/>
        <v>6</v>
      </c>
      <c r="E766" t="s">
        <v>8726</v>
      </c>
      <c r="F766" t="s">
        <v>1</v>
      </c>
      <c r="G766" t="s">
        <v>7879</v>
      </c>
      <c r="H766" t="s">
        <v>7883</v>
      </c>
      <c r="I766" t="s">
        <v>7884</v>
      </c>
      <c r="J766">
        <v>926</v>
      </c>
      <c r="K766">
        <v>926</v>
      </c>
      <c r="L766">
        <v>926</v>
      </c>
      <c r="M766">
        <v>926</v>
      </c>
      <c r="N766">
        <v>0</v>
      </c>
      <c r="O766">
        <v>0</v>
      </c>
      <c r="P766">
        <v>0</v>
      </c>
      <c r="Q766">
        <v>0</v>
      </c>
      <c r="R766">
        <v>6</v>
      </c>
      <c r="S766" s="71">
        <f t="shared" si="78"/>
        <v>5.31</v>
      </c>
      <c r="T766">
        <f t="shared" si="79"/>
        <v>0.69</v>
      </c>
      <c r="U766" s="71">
        <f t="shared" si="80"/>
        <v>6</v>
      </c>
      <c r="V766">
        <v>0</v>
      </c>
      <c r="W766">
        <v>0</v>
      </c>
      <c r="X766">
        <v>6</v>
      </c>
      <c r="Y766" s="25" t="s">
        <v>8738</v>
      </c>
      <c r="Z766" t="str">
        <f t="shared" si="81"/>
        <v>menor a 200</v>
      </c>
    </row>
    <row r="767" spans="1:26">
      <c r="A767">
        <v>2022</v>
      </c>
      <c r="B767" t="s">
        <v>8564</v>
      </c>
      <c r="C767" t="str">
        <f t="shared" si="83"/>
        <v>Junio</v>
      </c>
      <c r="D767">
        <f t="shared" si="77"/>
        <v>6</v>
      </c>
      <c r="E767" t="s">
        <v>8704</v>
      </c>
      <c r="F767" t="s">
        <v>1</v>
      </c>
      <c r="G767" t="s">
        <v>7879</v>
      </c>
      <c r="H767" t="s">
        <v>7883</v>
      </c>
      <c r="I767" t="s">
        <v>7884</v>
      </c>
      <c r="J767">
        <v>925</v>
      </c>
      <c r="K767">
        <v>925</v>
      </c>
      <c r="L767">
        <v>925</v>
      </c>
      <c r="M767">
        <v>925</v>
      </c>
      <c r="N767">
        <v>0</v>
      </c>
      <c r="O767">
        <v>0</v>
      </c>
      <c r="P767">
        <v>0</v>
      </c>
      <c r="Q767">
        <v>0</v>
      </c>
      <c r="R767">
        <v>10.6</v>
      </c>
      <c r="S767" s="71">
        <f t="shared" si="78"/>
        <v>9.3800000000000008</v>
      </c>
      <c r="T767">
        <f t="shared" si="79"/>
        <v>1.22</v>
      </c>
      <c r="U767" s="71">
        <f t="shared" si="80"/>
        <v>10.6</v>
      </c>
      <c r="V767">
        <v>0</v>
      </c>
      <c r="W767">
        <v>0</v>
      </c>
      <c r="X767">
        <v>10.6</v>
      </c>
      <c r="Y767" s="25" t="s">
        <v>8738</v>
      </c>
      <c r="Z767" t="str">
        <f t="shared" si="81"/>
        <v>menor a 200</v>
      </c>
    </row>
    <row r="768" spans="1:26">
      <c r="A768">
        <v>2022</v>
      </c>
      <c r="B768" t="s">
        <v>8564</v>
      </c>
      <c r="C768" t="str">
        <f t="shared" si="83"/>
        <v>Junio</v>
      </c>
      <c r="D768">
        <f t="shared" si="77"/>
        <v>6</v>
      </c>
      <c r="E768" t="s">
        <v>8696</v>
      </c>
      <c r="F768" t="s">
        <v>1</v>
      </c>
      <c r="G768" t="s">
        <v>7879</v>
      </c>
      <c r="H768" t="s">
        <v>7883</v>
      </c>
      <c r="I768" t="s">
        <v>7884</v>
      </c>
      <c r="J768">
        <v>924</v>
      </c>
      <c r="K768">
        <v>924</v>
      </c>
      <c r="L768">
        <v>924</v>
      </c>
      <c r="M768">
        <v>924</v>
      </c>
      <c r="N768">
        <v>0</v>
      </c>
      <c r="O768">
        <v>0</v>
      </c>
      <c r="P768">
        <v>0</v>
      </c>
      <c r="Q768">
        <v>0</v>
      </c>
      <c r="R768">
        <v>142.9</v>
      </c>
      <c r="S768" s="71">
        <f t="shared" si="78"/>
        <v>126.46</v>
      </c>
      <c r="T768">
        <f t="shared" si="79"/>
        <v>16.440000000000001</v>
      </c>
      <c r="U768" s="71">
        <f t="shared" si="80"/>
        <v>142.9</v>
      </c>
      <c r="V768">
        <v>0</v>
      </c>
      <c r="W768">
        <v>0</v>
      </c>
      <c r="X768">
        <v>142.9</v>
      </c>
      <c r="Y768" s="25" t="s">
        <v>8738</v>
      </c>
      <c r="Z768" t="str">
        <f t="shared" si="81"/>
        <v>menor a 200</v>
      </c>
    </row>
    <row r="769" spans="1:26">
      <c r="A769">
        <v>2022</v>
      </c>
      <c r="B769" t="s">
        <v>8564</v>
      </c>
      <c r="C769" t="str">
        <f t="shared" si="83"/>
        <v>Junio</v>
      </c>
      <c r="D769">
        <f t="shared" si="77"/>
        <v>6</v>
      </c>
      <c r="E769" t="s">
        <v>8696</v>
      </c>
      <c r="F769" t="s">
        <v>1</v>
      </c>
      <c r="G769" t="s">
        <v>7879</v>
      </c>
      <c r="H769" t="s">
        <v>7883</v>
      </c>
      <c r="I769" t="s">
        <v>7884</v>
      </c>
      <c r="J769">
        <v>923</v>
      </c>
      <c r="K769">
        <v>923</v>
      </c>
      <c r="L769">
        <v>923</v>
      </c>
      <c r="M769">
        <v>923</v>
      </c>
      <c r="N769">
        <v>0</v>
      </c>
      <c r="O769">
        <v>0</v>
      </c>
      <c r="P769">
        <v>0</v>
      </c>
      <c r="Q769">
        <v>0</v>
      </c>
      <c r="R769">
        <v>6.2</v>
      </c>
      <c r="S769" s="71">
        <f t="shared" si="78"/>
        <v>5.49</v>
      </c>
      <c r="T769">
        <f t="shared" si="79"/>
        <v>0.71</v>
      </c>
      <c r="U769" s="71">
        <f t="shared" si="80"/>
        <v>6.2</v>
      </c>
      <c r="V769">
        <v>0</v>
      </c>
      <c r="W769">
        <v>0</v>
      </c>
      <c r="X769">
        <v>6.2</v>
      </c>
      <c r="Y769" s="25" t="s">
        <v>8738</v>
      </c>
      <c r="Z769" t="str">
        <f t="shared" si="81"/>
        <v>menor a 200</v>
      </c>
    </row>
    <row r="770" spans="1:26">
      <c r="A770">
        <v>2022</v>
      </c>
      <c r="B770" t="s">
        <v>8564</v>
      </c>
      <c r="C770" t="str">
        <f t="shared" si="83"/>
        <v>Junio</v>
      </c>
      <c r="D770">
        <f t="shared" ref="D770:D812" si="84">MONTH(E770)</f>
        <v>6</v>
      </c>
      <c r="E770" t="s">
        <v>8696</v>
      </c>
      <c r="F770" t="s">
        <v>1</v>
      </c>
      <c r="G770" t="s">
        <v>7879</v>
      </c>
      <c r="H770" t="s">
        <v>7883</v>
      </c>
      <c r="I770" t="s">
        <v>7884</v>
      </c>
      <c r="J770">
        <v>922</v>
      </c>
      <c r="K770">
        <v>922</v>
      </c>
      <c r="L770">
        <v>922</v>
      </c>
      <c r="M770">
        <v>922</v>
      </c>
      <c r="N770">
        <v>0</v>
      </c>
      <c r="O770">
        <v>0</v>
      </c>
      <c r="P770">
        <v>0</v>
      </c>
      <c r="Q770">
        <v>0</v>
      </c>
      <c r="R770">
        <v>40.630000000000003</v>
      </c>
      <c r="S770" s="71">
        <f t="shared" ref="S770:S812" si="85">ROUND(R770/1.13,2)</f>
        <v>35.96</v>
      </c>
      <c r="T770">
        <f t="shared" ref="T770:T812" si="86">ROUND(S770*0.13,2)</f>
        <v>4.67</v>
      </c>
      <c r="U770" s="71">
        <f t="shared" ref="U770:U812" si="87">ROUND(S770+T770,2)</f>
        <v>40.630000000000003</v>
      </c>
      <c r="V770">
        <v>0</v>
      </c>
      <c r="W770">
        <v>0</v>
      </c>
      <c r="X770">
        <v>40.630000000000003</v>
      </c>
      <c r="Y770" s="25" t="s">
        <v>8738</v>
      </c>
      <c r="Z770" t="str">
        <f t="shared" ref="Z770:Z812" si="88">IF(U770&lt;=200,"menor a 200","mayor a 200")</f>
        <v>menor a 200</v>
      </c>
    </row>
    <row r="771" spans="1:26">
      <c r="A771">
        <v>2022</v>
      </c>
      <c r="B771" t="s">
        <v>8564</v>
      </c>
      <c r="C771" t="str">
        <f t="shared" si="83"/>
        <v>Junio</v>
      </c>
      <c r="D771">
        <f t="shared" si="84"/>
        <v>6</v>
      </c>
      <c r="E771" t="s">
        <v>8696</v>
      </c>
      <c r="F771" t="s">
        <v>1</v>
      </c>
      <c r="G771" t="s">
        <v>7879</v>
      </c>
      <c r="H771" t="s">
        <v>7883</v>
      </c>
      <c r="I771" t="s">
        <v>7884</v>
      </c>
      <c r="J771">
        <v>921</v>
      </c>
      <c r="K771">
        <v>921</v>
      </c>
      <c r="L771">
        <v>921</v>
      </c>
      <c r="M771">
        <v>921</v>
      </c>
      <c r="N771">
        <v>0</v>
      </c>
      <c r="O771">
        <v>0</v>
      </c>
      <c r="P771">
        <v>0</v>
      </c>
      <c r="Q771">
        <v>0</v>
      </c>
      <c r="R771">
        <v>11.52</v>
      </c>
      <c r="S771" s="71">
        <f t="shared" si="85"/>
        <v>10.19</v>
      </c>
      <c r="T771">
        <f t="shared" si="86"/>
        <v>1.32</v>
      </c>
      <c r="U771" s="71">
        <f t="shared" si="87"/>
        <v>11.51</v>
      </c>
      <c r="V771">
        <v>0</v>
      </c>
      <c r="W771">
        <v>0</v>
      </c>
      <c r="X771">
        <v>11.52</v>
      </c>
      <c r="Y771" s="25" t="s">
        <v>8738</v>
      </c>
      <c r="Z771" t="str">
        <f t="shared" si="88"/>
        <v>menor a 200</v>
      </c>
    </row>
    <row r="772" spans="1:26">
      <c r="A772">
        <v>2022</v>
      </c>
      <c r="B772" t="s">
        <v>8564</v>
      </c>
      <c r="C772" t="str">
        <f t="shared" si="83"/>
        <v>Junio</v>
      </c>
      <c r="D772">
        <f t="shared" si="84"/>
        <v>6</v>
      </c>
      <c r="E772" t="s">
        <v>8696</v>
      </c>
      <c r="F772" t="s">
        <v>1</v>
      </c>
      <c r="G772" t="s">
        <v>7879</v>
      </c>
      <c r="H772" t="s">
        <v>7883</v>
      </c>
      <c r="I772" t="s">
        <v>7884</v>
      </c>
      <c r="J772">
        <v>920</v>
      </c>
      <c r="K772">
        <v>920</v>
      </c>
      <c r="L772">
        <v>920</v>
      </c>
      <c r="M772">
        <v>920</v>
      </c>
      <c r="N772">
        <v>0</v>
      </c>
      <c r="O772">
        <v>0</v>
      </c>
      <c r="P772">
        <v>0</v>
      </c>
      <c r="Q772">
        <v>0</v>
      </c>
      <c r="R772">
        <v>20.59</v>
      </c>
      <c r="S772" s="71">
        <f t="shared" si="85"/>
        <v>18.22</v>
      </c>
      <c r="T772">
        <f t="shared" si="86"/>
        <v>2.37</v>
      </c>
      <c r="U772" s="71">
        <f t="shared" si="87"/>
        <v>20.59</v>
      </c>
      <c r="V772">
        <v>0</v>
      </c>
      <c r="W772">
        <v>0</v>
      </c>
      <c r="X772">
        <v>20.59</v>
      </c>
      <c r="Y772" s="25" t="s">
        <v>8738</v>
      </c>
      <c r="Z772" t="str">
        <f t="shared" si="88"/>
        <v>menor a 200</v>
      </c>
    </row>
    <row r="773" spans="1:26">
      <c r="A773">
        <v>2022</v>
      </c>
      <c r="B773" t="s">
        <v>8564</v>
      </c>
      <c r="C773" t="str">
        <f t="shared" si="83"/>
        <v>Junio</v>
      </c>
      <c r="D773">
        <f t="shared" si="84"/>
        <v>6</v>
      </c>
      <c r="E773" t="s">
        <v>8708</v>
      </c>
      <c r="F773" t="s">
        <v>1</v>
      </c>
      <c r="G773" t="s">
        <v>7879</v>
      </c>
      <c r="H773" t="s">
        <v>7883</v>
      </c>
      <c r="I773" t="s">
        <v>7884</v>
      </c>
      <c r="J773">
        <v>919</v>
      </c>
      <c r="K773">
        <v>919</v>
      </c>
      <c r="L773">
        <v>919</v>
      </c>
      <c r="M773">
        <v>919</v>
      </c>
      <c r="N773">
        <v>0</v>
      </c>
      <c r="O773">
        <v>0</v>
      </c>
      <c r="P773">
        <v>0</v>
      </c>
      <c r="Q773">
        <v>0</v>
      </c>
      <c r="R773">
        <v>81.41</v>
      </c>
      <c r="S773" s="71">
        <f t="shared" si="85"/>
        <v>72.040000000000006</v>
      </c>
      <c r="T773">
        <f t="shared" si="86"/>
        <v>9.3699999999999992</v>
      </c>
      <c r="U773" s="71">
        <f t="shared" si="87"/>
        <v>81.41</v>
      </c>
      <c r="V773">
        <v>0</v>
      </c>
      <c r="W773">
        <v>0</v>
      </c>
      <c r="X773">
        <v>81.41</v>
      </c>
      <c r="Y773" s="25" t="s">
        <v>8738</v>
      </c>
      <c r="Z773" t="str">
        <f t="shared" si="88"/>
        <v>menor a 200</v>
      </c>
    </row>
    <row r="774" spans="1:26">
      <c r="A774">
        <v>2022</v>
      </c>
      <c r="B774" t="s">
        <v>8564</v>
      </c>
      <c r="C774" t="str">
        <f t="shared" si="83"/>
        <v>Junio</v>
      </c>
      <c r="D774">
        <f t="shared" si="84"/>
        <v>6</v>
      </c>
      <c r="E774" t="s">
        <v>8708</v>
      </c>
      <c r="F774" t="s">
        <v>1</v>
      </c>
      <c r="G774" t="s">
        <v>7879</v>
      </c>
      <c r="H774" t="s">
        <v>7883</v>
      </c>
      <c r="I774" t="s">
        <v>7884</v>
      </c>
      <c r="J774">
        <v>918</v>
      </c>
      <c r="K774">
        <v>918</v>
      </c>
      <c r="L774">
        <v>918</v>
      </c>
      <c r="M774">
        <v>918</v>
      </c>
      <c r="N774">
        <v>0</v>
      </c>
      <c r="O774">
        <v>0</v>
      </c>
      <c r="P774">
        <v>0</v>
      </c>
      <c r="Q774">
        <v>0</v>
      </c>
      <c r="R774">
        <v>35.270000000000003</v>
      </c>
      <c r="S774" s="71">
        <f t="shared" si="85"/>
        <v>31.21</v>
      </c>
      <c r="T774">
        <f t="shared" si="86"/>
        <v>4.0599999999999996</v>
      </c>
      <c r="U774" s="71">
        <f t="shared" si="87"/>
        <v>35.270000000000003</v>
      </c>
      <c r="V774">
        <v>0</v>
      </c>
      <c r="W774">
        <v>0</v>
      </c>
      <c r="X774">
        <v>35.270000000000003</v>
      </c>
      <c r="Y774" s="25" t="s">
        <v>8738</v>
      </c>
      <c r="Z774" t="str">
        <f t="shared" si="88"/>
        <v>menor a 200</v>
      </c>
    </row>
    <row r="775" spans="1:26">
      <c r="A775">
        <v>2022</v>
      </c>
      <c r="B775" t="s">
        <v>8564</v>
      </c>
      <c r="C775" t="str">
        <f t="shared" si="83"/>
        <v>Junio</v>
      </c>
      <c r="D775">
        <f t="shared" si="84"/>
        <v>6</v>
      </c>
      <c r="E775" t="s">
        <v>8697</v>
      </c>
      <c r="F775" t="s">
        <v>1</v>
      </c>
      <c r="G775" t="s">
        <v>7879</v>
      </c>
      <c r="H775" t="s">
        <v>7881</v>
      </c>
      <c r="I775" t="s">
        <v>7880</v>
      </c>
      <c r="J775">
        <v>1680</v>
      </c>
      <c r="K775">
        <v>1680</v>
      </c>
      <c r="L775">
        <v>1680</v>
      </c>
      <c r="M775">
        <v>1680</v>
      </c>
      <c r="N775">
        <v>0</v>
      </c>
      <c r="O775">
        <v>0</v>
      </c>
      <c r="P775">
        <v>0</v>
      </c>
      <c r="Q775">
        <v>0</v>
      </c>
      <c r="R775">
        <v>416.98</v>
      </c>
      <c r="S775" s="71">
        <f t="shared" si="85"/>
        <v>369.01</v>
      </c>
      <c r="T775">
        <f t="shared" si="86"/>
        <v>47.97</v>
      </c>
      <c r="U775" s="71">
        <f t="shared" si="87"/>
        <v>416.98</v>
      </c>
      <c r="V775">
        <v>0</v>
      </c>
      <c r="W775">
        <v>0</v>
      </c>
      <c r="X775">
        <v>416.98</v>
      </c>
      <c r="Y775" s="25" t="s">
        <v>8738</v>
      </c>
      <c r="Z775" t="str">
        <f t="shared" si="88"/>
        <v>mayor a 200</v>
      </c>
    </row>
    <row r="776" spans="1:26">
      <c r="A776">
        <v>2022</v>
      </c>
      <c r="B776" t="s">
        <v>8564</v>
      </c>
      <c r="C776" t="str">
        <f t="shared" si="83"/>
        <v>Junio</v>
      </c>
      <c r="D776">
        <f t="shared" si="84"/>
        <v>6</v>
      </c>
      <c r="E776" t="s">
        <v>8709</v>
      </c>
      <c r="F776" t="s">
        <v>1</v>
      </c>
      <c r="G776" t="s">
        <v>7879</v>
      </c>
      <c r="H776" t="s">
        <v>7881</v>
      </c>
      <c r="I776" t="s">
        <v>7880</v>
      </c>
      <c r="J776">
        <v>1681</v>
      </c>
      <c r="K776">
        <v>1681</v>
      </c>
      <c r="L776">
        <v>1681</v>
      </c>
      <c r="M776">
        <v>1681</v>
      </c>
      <c r="N776">
        <v>0</v>
      </c>
      <c r="O776">
        <v>0</v>
      </c>
      <c r="P776">
        <v>0</v>
      </c>
      <c r="Q776">
        <v>0</v>
      </c>
      <c r="R776">
        <v>11.01</v>
      </c>
      <c r="S776" s="71">
        <f t="shared" si="85"/>
        <v>9.74</v>
      </c>
      <c r="T776">
        <f t="shared" si="86"/>
        <v>1.27</v>
      </c>
      <c r="U776" s="71">
        <f t="shared" si="87"/>
        <v>11.01</v>
      </c>
      <c r="V776">
        <v>0</v>
      </c>
      <c r="W776">
        <v>0</v>
      </c>
      <c r="X776">
        <v>11.01</v>
      </c>
      <c r="Y776" s="25" t="s">
        <v>8738</v>
      </c>
      <c r="Z776" t="str">
        <f t="shared" si="88"/>
        <v>menor a 200</v>
      </c>
    </row>
    <row r="777" spans="1:26">
      <c r="A777">
        <v>2022</v>
      </c>
      <c r="B777" t="s">
        <v>8564</v>
      </c>
      <c r="C777" t="str">
        <f t="shared" si="83"/>
        <v>Junio</v>
      </c>
      <c r="D777">
        <f t="shared" si="84"/>
        <v>6</v>
      </c>
      <c r="E777" t="s">
        <v>8709</v>
      </c>
      <c r="F777" t="s">
        <v>1</v>
      </c>
      <c r="G777" t="s">
        <v>7879</v>
      </c>
      <c r="H777" t="s">
        <v>7881</v>
      </c>
      <c r="I777" t="s">
        <v>7880</v>
      </c>
      <c r="J777">
        <v>1682</v>
      </c>
      <c r="K777">
        <v>1682</v>
      </c>
      <c r="L777">
        <v>1682</v>
      </c>
      <c r="M777">
        <v>1682</v>
      </c>
      <c r="N777">
        <v>0</v>
      </c>
      <c r="O777">
        <v>0</v>
      </c>
      <c r="P777">
        <v>0</v>
      </c>
      <c r="Q777">
        <v>0</v>
      </c>
      <c r="R777">
        <v>50.84</v>
      </c>
      <c r="S777" s="71">
        <f t="shared" si="85"/>
        <v>44.99</v>
      </c>
      <c r="T777">
        <f t="shared" si="86"/>
        <v>5.85</v>
      </c>
      <c r="U777" s="71">
        <f t="shared" si="87"/>
        <v>50.84</v>
      </c>
      <c r="V777">
        <v>0</v>
      </c>
      <c r="W777">
        <v>0</v>
      </c>
      <c r="X777">
        <v>50.84</v>
      </c>
      <c r="Y777" s="25" t="s">
        <v>8738</v>
      </c>
      <c r="Z777" t="str">
        <f t="shared" si="88"/>
        <v>menor a 200</v>
      </c>
    </row>
    <row r="778" spans="1:26">
      <c r="A778">
        <v>2022</v>
      </c>
      <c r="B778" t="s">
        <v>8564</v>
      </c>
      <c r="C778" t="str">
        <f t="shared" si="83"/>
        <v>Junio</v>
      </c>
      <c r="D778">
        <f t="shared" si="84"/>
        <v>6</v>
      </c>
      <c r="E778" t="s">
        <v>8709</v>
      </c>
      <c r="F778" t="s">
        <v>1</v>
      </c>
      <c r="G778" t="s">
        <v>7879</v>
      </c>
      <c r="H778" t="s">
        <v>7881</v>
      </c>
      <c r="I778" t="s">
        <v>7880</v>
      </c>
      <c r="J778">
        <v>1684</v>
      </c>
      <c r="K778">
        <v>1684</v>
      </c>
      <c r="L778">
        <v>1684</v>
      </c>
      <c r="M778">
        <v>1684</v>
      </c>
      <c r="N778">
        <v>0</v>
      </c>
      <c r="O778">
        <v>0</v>
      </c>
      <c r="P778">
        <v>0</v>
      </c>
      <c r="Q778">
        <v>0</v>
      </c>
      <c r="R778">
        <v>11.3</v>
      </c>
      <c r="S778" s="71">
        <f t="shared" si="85"/>
        <v>10</v>
      </c>
      <c r="T778">
        <f t="shared" si="86"/>
        <v>1.3</v>
      </c>
      <c r="U778" s="71">
        <f t="shared" si="87"/>
        <v>11.3</v>
      </c>
      <c r="V778">
        <v>0</v>
      </c>
      <c r="W778">
        <v>0</v>
      </c>
      <c r="X778">
        <v>11.3</v>
      </c>
      <c r="Y778" s="25" t="s">
        <v>8738</v>
      </c>
      <c r="Z778" t="str">
        <f t="shared" si="88"/>
        <v>menor a 200</v>
      </c>
    </row>
    <row r="779" spans="1:26">
      <c r="A779">
        <v>2022</v>
      </c>
      <c r="B779" t="s">
        <v>8564</v>
      </c>
      <c r="C779" t="str">
        <f t="shared" si="83"/>
        <v>Junio</v>
      </c>
      <c r="D779">
        <f t="shared" si="84"/>
        <v>6</v>
      </c>
      <c r="E779" t="s">
        <v>8709</v>
      </c>
      <c r="F779" t="s">
        <v>1</v>
      </c>
      <c r="G779" t="s">
        <v>7879</v>
      </c>
      <c r="H779" t="s">
        <v>7881</v>
      </c>
      <c r="I779" t="s">
        <v>7880</v>
      </c>
      <c r="J779">
        <v>1685</v>
      </c>
      <c r="K779">
        <v>1685</v>
      </c>
      <c r="L779">
        <v>1685</v>
      </c>
      <c r="M779">
        <v>1685</v>
      </c>
      <c r="N779">
        <v>0</v>
      </c>
      <c r="O779">
        <v>0</v>
      </c>
      <c r="P779">
        <v>0</v>
      </c>
      <c r="Q779">
        <v>0</v>
      </c>
      <c r="R779">
        <v>20</v>
      </c>
      <c r="S779" s="71">
        <f t="shared" si="85"/>
        <v>17.7</v>
      </c>
      <c r="T779">
        <f t="shared" si="86"/>
        <v>2.2999999999999998</v>
      </c>
      <c r="U779" s="71">
        <f t="shared" si="87"/>
        <v>20</v>
      </c>
      <c r="V779">
        <v>0</v>
      </c>
      <c r="W779">
        <v>0</v>
      </c>
      <c r="X779">
        <v>20</v>
      </c>
      <c r="Y779" s="25" t="s">
        <v>8738</v>
      </c>
      <c r="Z779" t="str">
        <f t="shared" si="88"/>
        <v>menor a 200</v>
      </c>
    </row>
    <row r="780" spans="1:26">
      <c r="A780">
        <v>2022</v>
      </c>
      <c r="B780" t="s">
        <v>8564</v>
      </c>
      <c r="C780" t="str">
        <f t="shared" si="83"/>
        <v>Junio</v>
      </c>
      <c r="D780">
        <f t="shared" si="84"/>
        <v>6</v>
      </c>
      <c r="E780" t="s">
        <v>8709</v>
      </c>
      <c r="F780" t="s">
        <v>1</v>
      </c>
      <c r="G780" t="s">
        <v>7879</v>
      </c>
      <c r="H780" t="s">
        <v>7881</v>
      </c>
      <c r="I780" t="s">
        <v>7880</v>
      </c>
      <c r="J780">
        <v>1686</v>
      </c>
      <c r="K780">
        <v>1686</v>
      </c>
      <c r="L780">
        <v>1686</v>
      </c>
      <c r="M780">
        <v>1686</v>
      </c>
      <c r="N780">
        <v>0</v>
      </c>
      <c r="O780">
        <v>0</v>
      </c>
      <c r="P780">
        <v>0</v>
      </c>
      <c r="Q780">
        <v>0</v>
      </c>
      <c r="R780">
        <v>123.55</v>
      </c>
      <c r="S780" s="71">
        <f t="shared" si="85"/>
        <v>109.34</v>
      </c>
      <c r="T780">
        <f t="shared" si="86"/>
        <v>14.21</v>
      </c>
      <c r="U780" s="71">
        <f t="shared" si="87"/>
        <v>123.55</v>
      </c>
      <c r="V780">
        <v>0</v>
      </c>
      <c r="W780">
        <v>0</v>
      </c>
      <c r="X780">
        <v>123.55</v>
      </c>
      <c r="Y780" s="25" t="s">
        <v>8738</v>
      </c>
      <c r="Z780" t="str">
        <f t="shared" si="88"/>
        <v>menor a 200</v>
      </c>
    </row>
    <row r="781" spans="1:26">
      <c r="A781">
        <v>2022</v>
      </c>
      <c r="B781" t="s">
        <v>8564</v>
      </c>
      <c r="C781" t="str">
        <f t="shared" si="83"/>
        <v>Junio</v>
      </c>
      <c r="D781">
        <f t="shared" si="84"/>
        <v>6</v>
      </c>
      <c r="E781" t="s">
        <v>8708</v>
      </c>
      <c r="F781" t="s">
        <v>1</v>
      </c>
      <c r="G781" t="s">
        <v>7879</v>
      </c>
      <c r="H781" t="s">
        <v>7881</v>
      </c>
      <c r="I781" t="s">
        <v>7880</v>
      </c>
      <c r="J781">
        <v>1687</v>
      </c>
      <c r="K781">
        <v>1687</v>
      </c>
      <c r="L781">
        <v>1687</v>
      </c>
      <c r="M781">
        <v>1687</v>
      </c>
      <c r="N781">
        <v>0</v>
      </c>
      <c r="O781">
        <v>0</v>
      </c>
      <c r="P781">
        <v>0</v>
      </c>
      <c r="Q781">
        <v>0</v>
      </c>
      <c r="R781">
        <v>127.13</v>
      </c>
      <c r="S781" s="71">
        <f t="shared" si="85"/>
        <v>112.5</v>
      </c>
      <c r="T781">
        <f t="shared" si="86"/>
        <v>14.63</v>
      </c>
      <c r="U781" s="71">
        <f t="shared" si="87"/>
        <v>127.13</v>
      </c>
      <c r="V781">
        <v>0</v>
      </c>
      <c r="W781">
        <v>0</v>
      </c>
      <c r="X781">
        <v>127.13</v>
      </c>
      <c r="Y781" s="25" t="s">
        <v>8738</v>
      </c>
      <c r="Z781" t="str">
        <f t="shared" si="88"/>
        <v>menor a 200</v>
      </c>
    </row>
    <row r="782" spans="1:26">
      <c r="A782">
        <v>2022</v>
      </c>
      <c r="B782" t="s">
        <v>8564</v>
      </c>
      <c r="C782" t="str">
        <f t="shared" si="83"/>
        <v>Junio</v>
      </c>
      <c r="D782">
        <f t="shared" si="84"/>
        <v>6</v>
      </c>
      <c r="E782" t="s">
        <v>8708</v>
      </c>
      <c r="F782" t="s">
        <v>1</v>
      </c>
      <c r="G782" t="s">
        <v>7879</v>
      </c>
      <c r="H782" t="s">
        <v>7881</v>
      </c>
      <c r="I782" t="s">
        <v>7880</v>
      </c>
      <c r="J782">
        <v>1688</v>
      </c>
      <c r="K782">
        <v>1688</v>
      </c>
      <c r="L782">
        <v>1688</v>
      </c>
      <c r="M782">
        <v>1688</v>
      </c>
      <c r="N782">
        <v>0</v>
      </c>
      <c r="O782">
        <v>0</v>
      </c>
      <c r="P782">
        <v>0</v>
      </c>
      <c r="Q782">
        <v>0</v>
      </c>
      <c r="R782">
        <v>247.11</v>
      </c>
      <c r="S782" s="71">
        <f t="shared" si="85"/>
        <v>218.68</v>
      </c>
      <c r="T782">
        <f t="shared" si="86"/>
        <v>28.43</v>
      </c>
      <c r="U782" s="71">
        <f t="shared" si="87"/>
        <v>247.11</v>
      </c>
      <c r="V782">
        <v>0</v>
      </c>
      <c r="W782">
        <v>0</v>
      </c>
      <c r="X782">
        <v>247.11</v>
      </c>
      <c r="Y782" s="25" t="s">
        <v>8738</v>
      </c>
      <c r="Z782" t="str">
        <f t="shared" si="88"/>
        <v>mayor a 200</v>
      </c>
    </row>
    <row r="783" spans="1:26">
      <c r="A783">
        <v>2022</v>
      </c>
      <c r="B783" t="s">
        <v>8564</v>
      </c>
      <c r="C783" t="str">
        <f t="shared" si="83"/>
        <v>Junio</v>
      </c>
      <c r="D783">
        <f t="shared" si="84"/>
        <v>6</v>
      </c>
      <c r="E783" t="s">
        <v>8707</v>
      </c>
      <c r="F783" t="s">
        <v>1</v>
      </c>
      <c r="G783" t="s">
        <v>7879</v>
      </c>
      <c r="H783" t="s">
        <v>7881</v>
      </c>
      <c r="I783" t="s">
        <v>7880</v>
      </c>
      <c r="J783">
        <v>1689</v>
      </c>
      <c r="K783">
        <v>1689</v>
      </c>
      <c r="L783">
        <v>1689</v>
      </c>
      <c r="M783">
        <v>1689</v>
      </c>
      <c r="N783">
        <v>0</v>
      </c>
      <c r="O783">
        <v>0</v>
      </c>
      <c r="P783">
        <v>0</v>
      </c>
      <c r="Q783">
        <v>0</v>
      </c>
      <c r="R783">
        <v>84.82</v>
      </c>
      <c r="S783" s="71">
        <f t="shared" si="85"/>
        <v>75.06</v>
      </c>
      <c r="T783">
        <f t="shared" si="86"/>
        <v>9.76</v>
      </c>
      <c r="U783" s="71">
        <f t="shared" si="87"/>
        <v>84.82</v>
      </c>
      <c r="V783">
        <v>0</v>
      </c>
      <c r="W783">
        <v>0</v>
      </c>
      <c r="X783">
        <v>84.82</v>
      </c>
      <c r="Y783" s="25" t="s">
        <v>8738</v>
      </c>
      <c r="Z783" t="str">
        <f t="shared" si="88"/>
        <v>menor a 200</v>
      </c>
    </row>
    <row r="784" spans="1:26">
      <c r="A784">
        <v>2022</v>
      </c>
      <c r="B784" t="s">
        <v>8564</v>
      </c>
      <c r="C784" t="str">
        <f t="shared" si="83"/>
        <v>Junio</v>
      </c>
      <c r="D784">
        <f t="shared" si="84"/>
        <v>6</v>
      </c>
      <c r="E784" t="s">
        <v>8706</v>
      </c>
      <c r="F784" t="s">
        <v>1</v>
      </c>
      <c r="G784" t="s">
        <v>7879</v>
      </c>
      <c r="H784" t="s">
        <v>7881</v>
      </c>
      <c r="I784" t="s">
        <v>7880</v>
      </c>
      <c r="J784">
        <v>1690</v>
      </c>
      <c r="K784">
        <v>1690</v>
      </c>
      <c r="L784">
        <v>1690</v>
      </c>
      <c r="M784">
        <v>1690</v>
      </c>
      <c r="N784">
        <v>0</v>
      </c>
      <c r="O784">
        <v>0</v>
      </c>
      <c r="P784">
        <v>0</v>
      </c>
      <c r="Q784">
        <v>0</v>
      </c>
      <c r="R784">
        <v>323.7</v>
      </c>
      <c r="S784" s="71">
        <f t="shared" si="85"/>
        <v>286.45999999999998</v>
      </c>
      <c r="T784">
        <f t="shared" si="86"/>
        <v>37.24</v>
      </c>
      <c r="U784" s="71">
        <f t="shared" si="87"/>
        <v>323.7</v>
      </c>
      <c r="V784">
        <v>0</v>
      </c>
      <c r="W784">
        <v>0</v>
      </c>
      <c r="X784">
        <v>323.7</v>
      </c>
      <c r="Y784" s="25" t="s">
        <v>8738</v>
      </c>
      <c r="Z784" t="str">
        <f t="shared" si="88"/>
        <v>mayor a 200</v>
      </c>
    </row>
    <row r="785" spans="1:26">
      <c r="A785">
        <v>2022</v>
      </c>
      <c r="B785" t="s">
        <v>8564</v>
      </c>
      <c r="C785" t="str">
        <f t="shared" si="83"/>
        <v>Junio</v>
      </c>
      <c r="D785">
        <f t="shared" si="84"/>
        <v>6</v>
      </c>
      <c r="E785" t="s">
        <v>8706</v>
      </c>
      <c r="F785" t="s">
        <v>1</v>
      </c>
      <c r="G785" t="s">
        <v>7879</v>
      </c>
      <c r="H785" t="s">
        <v>7881</v>
      </c>
      <c r="I785" t="s">
        <v>7880</v>
      </c>
      <c r="J785">
        <v>1691</v>
      </c>
      <c r="K785">
        <v>1691</v>
      </c>
      <c r="L785">
        <v>1691</v>
      </c>
      <c r="M785">
        <v>1691</v>
      </c>
      <c r="N785">
        <v>0</v>
      </c>
      <c r="O785">
        <v>0</v>
      </c>
      <c r="P785">
        <v>0</v>
      </c>
      <c r="Q785">
        <v>0</v>
      </c>
      <c r="R785">
        <v>416.98</v>
      </c>
      <c r="S785" s="71">
        <f t="shared" si="85"/>
        <v>369.01</v>
      </c>
      <c r="T785">
        <f t="shared" si="86"/>
        <v>47.97</v>
      </c>
      <c r="U785" s="71">
        <f t="shared" si="87"/>
        <v>416.98</v>
      </c>
      <c r="V785">
        <v>0</v>
      </c>
      <c r="W785">
        <v>0</v>
      </c>
      <c r="X785">
        <v>416.98</v>
      </c>
      <c r="Y785" s="25" t="s">
        <v>8738</v>
      </c>
      <c r="Z785" t="str">
        <f t="shared" si="88"/>
        <v>mayor a 200</v>
      </c>
    </row>
    <row r="786" spans="1:26">
      <c r="A786">
        <v>2022</v>
      </c>
      <c r="B786" t="s">
        <v>8564</v>
      </c>
      <c r="C786" t="str">
        <f t="shared" si="83"/>
        <v>Junio</v>
      </c>
      <c r="D786">
        <f t="shared" si="84"/>
        <v>6</v>
      </c>
      <c r="E786" t="s">
        <v>8705</v>
      </c>
      <c r="F786" t="s">
        <v>1</v>
      </c>
      <c r="G786" t="s">
        <v>7879</v>
      </c>
      <c r="H786" t="s">
        <v>7881</v>
      </c>
      <c r="I786" t="s">
        <v>7880</v>
      </c>
      <c r="J786">
        <v>1693</v>
      </c>
      <c r="K786">
        <v>1693</v>
      </c>
      <c r="L786">
        <v>1693</v>
      </c>
      <c r="M786">
        <v>1693</v>
      </c>
      <c r="N786">
        <v>0</v>
      </c>
      <c r="O786">
        <v>0</v>
      </c>
      <c r="P786">
        <v>0</v>
      </c>
      <c r="Q786">
        <v>0</v>
      </c>
      <c r="R786">
        <v>128.97999999999999</v>
      </c>
      <c r="S786" s="71">
        <f t="shared" si="85"/>
        <v>114.14</v>
      </c>
      <c r="T786">
        <f t="shared" si="86"/>
        <v>14.84</v>
      </c>
      <c r="U786" s="71">
        <f t="shared" si="87"/>
        <v>128.97999999999999</v>
      </c>
      <c r="V786">
        <v>0</v>
      </c>
      <c r="W786">
        <v>0</v>
      </c>
      <c r="X786">
        <v>128.97999999999999</v>
      </c>
      <c r="Y786" s="25" t="s">
        <v>8738</v>
      </c>
      <c r="Z786" t="str">
        <f t="shared" si="88"/>
        <v>menor a 200</v>
      </c>
    </row>
    <row r="787" spans="1:26">
      <c r="A787">
        <v>2022</v>
      </c>
      <c r="B787" t="s">
        <v>8564</v>
      </c>
      <c r="C787" t="str">
        <f t="shared" si="83"/>
        <v>Junio</v>
      </c>
      <c r="D787">
        <f t="shared" si="84"/>
        <v>6</v>
      </c>
      <c r="E787" t="s">
        <v>8705</v>
      </c>
      <c r="F787" t="s">
        <v>1</v>
      </c>
      <c r="G787" t="s">
        <v>7879</v>
      </c>
      <c r="H787" t="s">
        <v>7881</v>
      </c>
      <c r="I787" t="s">
        <v>7880</v>
      </c>
      <c r="J787">
        <v>1694</v>
      </c>
      <c r="K787">
        <v>1694</v>
      </c>
      <c r="L787">
        <v>1694</v>
      </c>
      <c r="M787">
        <v>1694</v>
      </c>
      <c r="N787">
        <v>0</v>
      </c>
      <c r="O787">
        <v>0</v>
      </c>
      <c r="P787">
        <v>0</v>
      </c>
      <c r="Q787">
        <v>0</v>
      </c>
      <c r="R787">
        <v>501.14</v>
      </c>
      <c r="S787" s="71">
        <f t="shared" si="85"/>
        <v>443.49</v>
      </c>
      <c r="T787">
        <f t="shared" si="86"/>
        <v>57.65</v>
      </c>
      <c r="U787" s="71">
        <f t="shared" si="87"/>
        <v>501.14</v>
      </c>
      <c r="V787">
        <v>0</v>
      </c>
      <c r="W787">
        <v>0</v>
      </c>
      <c r="X787">
        <v>501.14</v>
      </c>
      <c r="Y787" s="25" t="s">
        <v>8738</v>
      </c>
      <c r="Z787" t="str">
        <f t="shared" si="88"/>
        <v>mayor a 200</v>
      </c>
    </row>
    <row r="788" spans="1:26">
      <c r="A788">
        <v>2022</v>
      </c>
      <c r="B788" t="s">
        <v>8564</v>
      </c>
      <c r="C788" t="str">
        <f t="shared" si="83"/>
        <v>Junio</v>
      </c>
      <c r="D788">
        <f t="shared" si="84"/>
        <v>6</v>
      </c>
      <c r="E788" t="s">
        <v>8704</v>
      </c>
      <c r="F788" t="s">
        <v>1</v>
      </c>
      <c r="G788" t="s">
        <v>7879</v>
      </c>
      <c r="H788" t="s">
        <v>7881</v>
      </c>
      <c r="I788" t="s">
        <v>7880</v>
      </c>
      <c r="J788">
        <v>1695</v>
      </c>
      <c r="K788">
        <v>1695</v>
      </c>
      <c r="L788">
        <v>1695</v>
      </c>
      <c r="M788">
        <v>1695</v>
      </c>
      <c r="N788">
        <v>0</v>
      </c>
      <c r="O788">
        <v>0</v>
      </c>
      <c r="P788">
        <v>0</v>
      </c>
      <c r="Q788">
        <v>0</v>
      </c>
      <c r="R788">
        <v>198.25</v>
      </c>
      <c r="S788" s="71">
        <f t="shared" si="85"/>
        <v>175.44</v>
      </c>
      <c r="T788">
        <f t="shared" si="86"/>
        <v>22.81</v>
      </c>
      <c r="U788" s="71">
        <f t="shared" si="87"/>
        <v>198.25</v>
      </c>
      <c r="V788">
        <v>0</v>
      </c>
      <c r="W788">
        <v>0</v>
      </c>
      <c r="X788">
        <v>198.25</v>
      </c>
      <c r="Y788" s="25" t="s">
        <v>8738</v>
      </c>
      <c r="Z788" t="str">
        <f t="shared" si="88"/>
        <v>menor a 200</v>
      </c>
    </row>
    <row r="789" spans="1:26">
      <c r="A789">
        <v>2022</v>
      </c>
      <c r="B789" t="s">
        <v>8564</v>
      </c>
      <c r="C789" t="str">
        <f t="shared" ref="C789:C812" si="89">REPLACE(B789,2,4,"unio")</f>
        <v>Junio</v>
      </c>
      <c r="D789">
        <f t="shared" si="84"/>
        <v>6</v>
      </c>
      <c r="E789" t="s">
        <v>8704</v>
      </c>
      <c r="F789" t="s">
        <v>1</v>
      </c>
      <c r="G789" t="s">
        <v>7879</v>
      </c>
      <c r="H789" t="s">
        <v>7881</v>
      </c>
      <c r="I789" t="s">
        <v>7880</v>
      </c>
      <c r="J789">
        <v>1696</v>
      </c>
      <c r="K789">
        <v>1696</v>
      </c>
      <c r="L789">
        <v>1696</v>
      </c>
      <c r="M789">
        <v>1696</v>
      </c>
      <c r="N789">
        <v>0</v>
      </c>
      <c r="O789">
        <v>0</v>
      </c>
      <c r="P789">
        <v>0</v>
      </c>
      <c r="Q789">
        <v>0</v>
      </c>
      <c r="R789">
        <v>50.64</v>
      </c>
      <c r="S789" s="71">
        <f t="shared" si="85"/>
        <v>44.81</v>
      </c>
      <c r="T789">
        <f t="shared" si="86"/>
        <v>5.83</v>
      </c>
      <c r="U789" s="71">
        <f t="shared" si="87"/>
        <v>50.64</v>
      </c>
      <c r="V789">
        <v>0</v>
      </c>
      <c r="W789">
        <v>0</v>
      </c>
      <c r="X789">
        <v>50.64</v>
      </c>
      <c r="Y789" s="25" t="s">
        <v>8738</v>
      </c>
      <c r="Z789" t="str">
        <f t="shared" si="88"/>
        <v>menor a 200</v>
      </c>
    </row>
    <row r="790" spans="1:26">
      <c r="A790">
        <v>2022</v>
      </c>
      <c r="B790" t="s">
        <v>8564</v>
      </c>
      <c r="C790" t="str">
        <f t="shared" si="89"/>
        <v>Junio</v>
      </c>
      <c r="D790">
        <f t="shared" si="84"/>
        <v>6</v>
      </c>
      <c r="E790" t="s">
        <v>8704</v>
      </c>
      <c r="F790" t="s">
        <v>1</v>
      </c>
      <c r="G790" t="s">
        <v>7879</v>
      </c>
      <c r="H790" t="s">
        <v>7881</v>
      </c>
      <c r="I790" t="s">
        <v>7880</v>
      </c>
      <c r="J790">
        <v>1697</v>
      </c>
      <c r="K790">
        <v>1697</v>
      </c>
      <c r="L790">
        <v>1697</v>
      </c>
      <c r="M790">
        <v>1697</v>
      </c>
      <c r="N790">
        <v>0</v>
      </c>
      <c r="O790">
        <v>0</v>
      </c>
      <c r="P790">
        <v>0</v>
      </c>
      <c r="Q790">
        <v>0</v>
      </c>
      <c r="R790">
        <v>3002.4</v>
      </c>
      <c r="S790" s="71">
        <f t="shared" si="85"/>
        <v>2656.99</v>
      </c>
      <c r="T790">
        <f t="shared" si="86"/>
        <v>345.41</v>
      </c>
      <c r="U790" s="71">
        <f t="shared" si="87"/>
        <v>3002.4</v>
      </c>
      <c r="V790">
        <v>0</v>
      </c>
      <c r="W790">
        <v>0</v>
      </c>
      <c r="X790">
        <v>3002.4</v>
      </c>
      <c r="Y790" s="25" t="s">
        <v>8738</v>
      </c>
      <c r="Z790" t="str">
        <f t="shared" si="88"/>
        <v>mayor a 200</v>
      </c>
    </row>
    <row r="791" spans="1:26">
      <c r="A791">
        <v>2022</v>
      </c>
      <c r="B791" t="s">
        <v>8564</v>
      </c>
      <c r="C791" t="str">
        <f t="shared" si="89"/>
        <v>Junio</v>
      </c>
      <c r="D791">
        <f t="shared" si="84"/>
        <v>6</v>
      </c>
      <c r="E791" t="s">
        <v>8703</v>
      </c>
      <c r="F791" t="s">
        <v>1</v>
      </c>
      <c r="G791" t="s">
        <v>7879</v>
      </c>
      <c r="H791" t="s">
        <v>7881</v>
      </c>
      <c r="I791" t="s">
        <v>7880</v>
      </c>
      <c r="J791">
        <v>1698</v>
      </c>
      <c r="K791">
        <v>1698</v>
      </c>
      <c r="L791">
        <v>1698</v>
      </c>
      <c r="M791">
        <v>1698</v>
      </c>
      <c r="N791">
        <v>0</v>
      </c>
      <c r="O791">
        <v>0</v>
      </c>
      <c r="P791">
        <v>0</v>
      </c>
      <c r="Q791">
        <v>0</v>
      </c>
      <c r="R791">
        <v>20.260000000000002</v>
      </c>
      <c r="S791" s="71">
        <f t="shared" si="85"/>
        <v>17.93</v>
      </c>
      <c r="T791">
        <f t="shared" si="86"/>
        <v>2.33</v>
      </c>
      <c r="U791" s="71">
        <f t="shared" si="87"/>
        <v>20.260000000000002</v>
      </c>
      <c r="V791">
        <v>0</v>
      </c>
      <c r="W791">
        <v>0</v>
      </c>
      <c r="X791">
        <v>20.260000000000002</v>
      </c>
      <c r="Y791" s="25" t="s">
        <v>8738</v>
      </c>
      <c r="Z791" t="str">
        <f t="shared" si="88"/>
        <v>menor a 200</v>
      </c>
    </row>
    <row r="792" spans="1:26">
      <c r="A792">
        <v>2022</v>
      </c>
      <c r="B792" t="s">
        <v>8564</v>
      </c>
      <c r="C792" t="str">
        <f t="shared" si="89"/>
        <v>Junio</v>
      </c>
      <c r="D792">
        <f t="shared" si="84"/>
        <v>6</v>
      </c>
      <c r="E792" t="s">
        <v>8702</v>
      </c>
      <c r="F792" t="s">
        <v>1</v>
      </c>
      <c r="G792" t="s">
        <v>7879</v>
      </c>
      <c r="H792" t="s">
        <v>7881</v>
      </c>
      <c r="I792" t="s">
        <v>7880</v>
      </c>
      <c r="J792">
        <v>1699</v>
      </c>
      <c r="K792">
        <v>1699</v>
      </c>
      <c r="L792">
        <v>1699</v>
      </c>
      <c r="M792">
        <v>1699</v>
      </c>
      <c r="N792">
        <v>0</v>
      </c>
      <c r="O792">
        <v>0</v>
      </c>
      <c r="P792">
        <v>0</v>
      </c>
      <c r="Q792">
        <v>0</v>
      </c>
      <c r="R792">
        <v>81.36</v>
      </c>
      <c r="S792" s="71">
        <f t="shared" si="85"/>
        <v>72</v>
      </c>
      <c r="T792">
        <f t="shared" si="86"/>
        <v>9.36</v>
      </c>
      <c r="U792" s="71">
        <f t="shared" si="87"/>
        <v>81.36</v>
      </c>
      <c r="V792">
        <v>0</v>
      </c>
      <c r="W792">
        <v>0</v>
      </c>
      <c r="X792">
        <v>81.36</v>
      </c>
      <c r="Y792" s="25" t="s">
        <v>8738</v>
      </c>
      <c r="Z792" t="str">
        <f t="shared" si="88"/>
        <v>menor a 200</v>
      </c>
    </row>
    <row r="793" spans="1:26">
      <c r="A793">
        <v>2022</v>
      </c>
      <c r="B793" t="s">
        <v>8564</v>
      </c>
      <c r="C793" t="str">
        <f t="shared" si="89"/>
        <v>Junio</v>
      </c>
      <c r="D793">
        <f t="shared" si="84"/>
        <v>6</v>
      </c>
      <c r="E793" t="s">
        <v>8701</v>
      </c>
      <c r="F793" t="s">
        <v>1</v>
      </c>
      <c r="G793" t="s">
        <v>7879</v>
      </c>
      <c r="H793" t="s">
        <v>7881</v>
      </c>
      <c r="I793" t="s">
        <v>7880</v>
      </c>
      <c r="J793">
        <v>1700</v>
      </c>
      <c r="K793">
        <v>1700</v>
      </c>
      <c r="L793">
        <v>1700</v>
      </c>
      <c r="M793">
        <v>1700</v>
      </c>
      <c r="N793">
        <v>0</v>
      </c>
      <c r="O793">
        <v>0</v>
      </c>
      <c r="P793">
        <v>0</v>
      </c>
      <c r="Q793">
        <v>0</v>
      </c>
      <c r="R793">
        <v>50.64</v>
      </c>
      <c r="S793" s="71">
        <f t="shared" si="85"/>
        <v>44.81</v>
      </c>
      <c r="T793">
        <f t="shared" si="86"/>
        <v>5.83</v>
      </c>
      <c r="U793" s="71">
        <f t="shared" si="87"/>
        <v>50.64</v>
      </c>
      <c r="V793">
        <v>0</v>
      </c>
      <c r="W793">
        <v>0</v>
      </c>
      <c r="X793">
        <v>50.64</v>
      </c>
      <c r="Y793" s="25" t="s">
        <v>8738</v>
      </c>
      <c r="Z793" t="str">
        <f t="shared" si="88"/>
        <v>menor a 200</v>
      </c>
    </row>
    <row r="794" spans="1:26">
      <c r="A794">
        <v>2022</v>
      </c>
      <c r="B794" t="s">
        <v>8564</v>
      </c>
      <c r="C794" t="str">
        <f t="shared" si="89"/>
        <v>Junio</v>
      </c>
      <c r="D794">
        <f t="shared" si="84"/>
        <v>6</v>
      </c>
      <c r="E794" t="s">
        <v>8701</v>
      </c>
      <c r="F794" t="s">
        <v>1</v>
      </c>
      <c r="G794" t="s">
        <v>7879</v>
      </c>
      <c r="H794" t="s">
        <v>7881</v>
      </c>
      <c r="I794" t="s">
        <v>7880</v>
      </c>
      <c r="J794">
        <v>1701</v>
      </c>
      <c r="K794">
        <v>1701</v>
      </c>
      <c r="L794">
        <v>1701</v>
      </c>
      <c r="M794">
        <v>1701</v>
      </c>
      <c r="N794">
        <v>0</v>
      </c>
      <c r="O794">
        <v>0</v>
      </c>
      <c r="P794">
        <v>0</v>
      </c>
      <c r="Q794">
        <v>0</v>
      </c>
      <c r="R794">
        <v>153.72</v>
      </c>
      <c r="S794" s="71">
        <f t="shared" si="85"/>
        <v>136.04</v>
      </c>
      <c r="T794">
        <f t="shared" si="86"/>
        <v>17.690000000000001</v>
      </c>
      <c r="U794" s="71">
        <f t="shared" si="87"/>
        <v>153.72999999999999</v>
      </c>
      <c r="V794">
        <v>0</v>
      </c>
      <c r="W794">
        <v>0</v>
      </c>
      <c r="X794">
        <v>153.72</v>
      </c>
      <c r="Y794" s="25" t="s">
        <v>8738</v>
      </c>
      <c r="Z794" t="str">
        <f t="shared" si="88"/>
        <v>menor a 200</v>
      </c>
    </row>
    <row r="795" spans="1:26">
      <c r="A795">
        <v>2022</v>
      </c>
      <c r="B795" t="s">
        <v>8564</v>
      </c>
      <c r="C795" t="str">
        <f t="shared" si="89"/>
        <v>Junio</v>
      </c>
      <c r="D795">
        <f t="shared" si="84"/>
        <v>6</v>
      </c>
      <c r="E795" t="s">
        <v>8701</v>
      </c>
      <c r="F795" t="s">
        <v>1</v>
      </c>
      <c r="G795" t="s">
        <v>7879</v>
      </c>
      <c r="H795" t="s">
        <v>7881</v>
      </c>
      <c r="I795" t="s">
        <v>7880</v>
      </c>
      <c r="J795">
        <v>1702</v>
      </c>
      <c r="K795">
        <v>1702</v>
      </c>
      <c r="L795">
        <v>1702</v>
      </c>
      <c r="M795">
        <v>1702</v>
      </c>
      <c r="N795">
        <v>0</v>
      </c>
      <c r="O795">
        <v>0</v>
      </c>
      <c r="P795">
        <v>0</v>
      </c>
      <c r="Q795">
        <v>0</v>
      </c>
      <c r="R795">
        <v>50.64</v>
      </c>
      <c r="S795" s="71">
        <f t="shared" si="85"/>
        <v>44.81</v>
      </c>
      <c r="T795">
        <f t="shared" si="86"/>
        <v>5.83</v>
      </c>
      <c r="U795" s="71">
        <f t="shared" si="87"/>
        <v>50.64</v>
      </c>
      <c r="V795">
        <v>0</v>
      </c>
      <c r="W795">
        <v>0</v>
      </c>
      <c r="X795">
        <v>50.64</v>
      </c>
      <c r="Y795" s="25" t="s">
        <v>8738</v>
      </c>
      <c r="Z795" t="str">
        <f t="shared" si="88"/>
        <v>menor a 200</v>
      </c>
    </row>
    <row r="796" spans="1:26">
      <c r="A796">
        <v>2022</v>
      </c>
      <c r="B796" t="s">
        <v>8564</v>
      </c>
      <c r="C796" t="str">
        <f t="shared" si="89"/>
        <v>Junio</v>
      </c>
      <c r="D796">
        <f t="shared" si="84"/>
        <v>6</v>
      </c>
      <c r="E796" t="s">
        <v>8701</v>
      </c>
      <c r="F796" t="s">
        <v>1</v>
      </c>
      <c r="G796" t="s">
        <v>7879</v>
      </c>
      <c r="H796" t="s">
        <v>7881</v>
      </c>
      <c r="I796" t="s">
        <v>7880</v>
      </c>
      <c r="J796">
        <v>1703</v>
      </c>
      <c r="K796">
        <v>1703</v>
      </c>
      <c r="L796">
        <v>1703</v>
      </c>
      <c r="M796">
        <v>1703</v>
      </c>
      <c r="N796">
        <v>0</v>
      </c>
      <c r="O796">
        <v>0</v>
      </c>
      <c r="P796">
        <v>0</v>
      </c>
      <c r="Q796">
        <v>0</v>
      </c>
      <c r="R796">
        <v>117.46</v>
      </c>
      <c r="S796" s="71">
        <f t="shared" si="85"/>
        <v>103.95</v>
      </c>
      <c r="T796">
        <f t="shared" si="86"/>
        <v>13.51</v>
      </c>
      <c r="U796" s="71">
        <f t="shared" si="87"/>
        <v>117.46</v>
      </c>
      <c r="V796">
        <v>0</v>
      </c>
      <c r="W796">
        <v>0</v>
      </c>
      <c r="X796">
        <v>117.46</v>
      </c>
      <c r="Y796" s="25" t="s">
        <v>8738</v>
      </c>
      <c r="Z796" t="str">
        <f t="shared" si="88"/>
        <v>menor a 200</v>
      </c>
    </row>
    <row r="797" spans="1:26">
      <c r="A797">
        <v>2022</v>
      </c>
      <c r="B797" t="s">
        <v>8564</v>
      </c>
      <c r="C797" t="str">
        <f t="shared" si="89"/>
        <v>Junio</v>
      </c>
      <c r="D797">
        <f t="shared" si="84"/>
        <v>6</v>
      </c>
      <c r="E797" t="s">
        <v>8701</v>
      </c>
      <c r="F797" t="s">
        <v>1</v>
      </c>
      <c r="G797" t="s">
        <v>7879</v>
      </c>
      <c r="H797" t="s">
        <v>7881</v>
      </c>
      <c r="I797" t="s">
        <v>7880</v>
      </c>
      <c r="J797">
        <v>1704</v>
      </c>
      <c r="K797">
        <v>1704</v>
      </c>
      <c r="L797">
        <v>1704</v>
      </c>
      <c r="M797">
        <v>1704</v>
      </c>
      <c r="N797">
        <v>0</v>
      </c>
      <c r="O797">
        <v>0</v>
      </c>
      <c r="P797">
        <v>0</v>
      </c>
      <c r="Q797">
        <v>0</v>
      </c>
      <c r="R797">
        <v>50.64</v>
      </c>
      <c r="S797" s="71">
        <f t="shared" si="85"/>
        <v>44.81</v>
      </c>
      <c r="T797">
        <f t="shared" si="86"/>
        <v>5.83</v>
      </c>
      <c r="U797" s="71">
        <f t="shared" si="87"/>
        <v>50.64</v>
      </c>
      <c r="V797">
        <v>0</v>
      </c>
      <c r="W797">
        <v>0</v>
      </c>
      <c r="X797">
        <v>50.64</v>
      </c>
      <c r="Y797" s="25" t="s">
        <v>8738</v>
      </c>
      <c r="Z797" t="str">
        <f t="shared" si="88"/>
        <v>menor a 200</v>
      </c>
    </row>
    <row r="798" spans="1:26">
      <c r="A798">
        <v>2022</v>
      </c>
      <c r="B798" t="s">
        <v>8564</v>
      </c>
      <c r="C798" t="str">
        <f t="shared" si="89"/>
        <v>Junio</v>
      </c>
      <c r="D798">
        <f t="shared" si="84"/>
        <v>6</v>
      </c>
      <c r="E798" t="s">
        <v>8701</v>
      </c>
      <c r="F798" t="s">
        <v>1</v>
      </c>
      <c r="G798" t="s">
        <v>7879</v>
      </c>
      <c r="H798" t="s">
        <v>7881</v>
      </c>
      <c r="I798" t="s">
        <v>7880</v>
      </c>
      <c r="J798">
        <v>1705</v>
      </c>
      <c r="K798">
        <v>1705</v>
      </c>
      <c r="L798">
        <v>1705</v>
      </c>
      <c r="M798">
        <v>1705</v>
      </c>
      <c r="N798">
        <v>0</v>
      </c>
      <c r="O798">
        <v>0</v>
      </c>
      <c r="P798">
        <v>0</v>
      </c>
      <c r="Q798">
        <v>0</v>
      </c>
      <c r="R798">
        <v>397.76</v>
      </c>
      <c r="S798" s="71">
        <f t="shared" si="85"/>
        <v>352</v>
      </c>
      <c r="T798">
        <f t="shared" si="86"/>
        <v>45.76</v>
      </c>
      <c r="U798" s="71">
        <f t="shared" si="87"/>
        <v>397.76</v>
      </c>
      <c r="V798">
        <v>0</v>
      </c>
      <c r="W798">
        <v>0</v>
      </c>
      <c r="X798">
        <v>397.76</v>
      </c>
      <c r="Y798" s="25" t="s">
        <v>8738</v>
      </c>
      <c r="Z798" t="str">
        <f t="shared" si="88"/>
        <v>mayor a 200</v>
      </c>
    </row>
    <row r="799" spans="1:26">
      <c r="A799">
        <v>2022</v>
      </c>
      <c r="B799" t="s">
        <v>8564</v>
      </c>
      <c r="C799" t="str">
        <f t="shared" si="89"/>
        <v>Junio</v>
      </c>
      <c r="D799">
        <f t="shared" si="84"/>
        <v>6</v>
      </c>
      <c r="E799" t="s">
        <v>8701</v>
      </c>
      <c r="F799" t="s">
        <v>1</v>
      </c>
      <c r="G799" t="s">
        <v>7879</v>
      </c>
      <c r="H799" t="s">
        <v>7881</v>
      </c>
      <c r="I799" t="s">
        <v>7880</v>
      </c>
      <c r="J799">
        <v>1706</v>
      </c>
      <c r="K799">
        <v>1706</v>
      </c>
      <c r="L799">
        <v>1706</v>
      </c>
      <c r="M799">
        <v>1706</v>
      </c>
      <c r="N799">
        <v>0</v>
      </c>
      <c r="O799">
        <v>0</v>
      </c>
      <c r="P799">
        <v>0</v>
      </c>
      <c r="Q799">
        <v>0</v>
      </c>
      <c r="R799">
        <v>198</v>
      </c>
      <c r="S799" s="71">
        <f t="shared" si="85"/>
        <v>175.22</v>
      </c>
      <c r="T799">
        <f t="shared" si="86"/>
        <v>22.78</v>
      </c>
      <c r="U799" s="71">
        <f t="shared" si="87"/>
        <v>198</v>
      </c>
      <c r="V799">
        <v>0</v>
      </c>
      <c r="W799">
        <v>0</v>
      </c>
      <c r="X799">
        <v>198</v>
      </c>
      <c r="Y799" s="25" t="s">
        <v>8738</v>
      </c>
      <c r="Z799" t="str">
        <f t="shared" si="88"/>
        <v>menor a 200</v>
      </c>
    </row>
    <row r="800" spans="1:26">
      <c r="A800">
        <v>2022</v>
      </c>
      <c r="B800" t="s">
        <v>8564</v>
      </c>
      <c r="C800" t="str">
        <f t="shared" si="89"/>
        <v>Junio</v>
      </c>
      <c r="D800">
        <f t="shared" si="84"/>
        <v>6</v>
      </c>
      <c r="E800" t="s">
        <v>8701</v>
      </c>
      <c r="F800" t="s">
        <v>1</v>
      </c>
      <c r="G800" t="s">
        <v>7879</v>
      </c>
      <c r="H800" t="s">
        <v>7881</v>
      </c>
      <c r="I800" t="s">
        <v>7880</v>
      </c>
      <c r="J800">
        <v>1707</v>
      </c>
      <c r="K800">
        <v>1707</v>
      </c>
      <c r="L800">
        <v>1707</v>
      </c>
      <c r="M800">
        <v>1707</v>
      </c>
      <c r="N800">
        <v>0</v>
      </c>
      <c r="O800">
        <v>0</v>
      </c>
      <c r="P800">
        <v>0</v>
      </c>
      <c r="Q800">
        <v>0</v>
      </c>
      <c r="R800">
        <v>229.28</v>
      </c>
      <c r="S800" s="71">
        <f t="shared" si="85"/>
        <v>202.9</v>
      </c>
      <c r="T800">
        <f t="shared" si="86"/>
        <v>26.38</v>
      </c>
      <c r="U800" s="71">
        <f t="shared" si="87"/>
        <v>229.28</v>
      </c>
      <c r="V800">
        <v>0</v>
      </c>
      <c r="W800">
        <v>0</v>
      </c>
      <c r="X800">
        <v>229.28</v>
      </c>
      <c r="Y800" s="25" t="s">
        <v>8738</v>
      </c>
      <c r="Z800" t="str">
        <f t="shared" si="88"/>
        <v>mayor a 200</v>
      </c>
    </row>
    <row r="801" spans="1:26">
      <c r="A801">
        <v>2022</v>
      </c>
      <c r="B801" t="s">
        <v>8564</v>
      </c>
      <c r="C801" t="str">
        <f t="shared" si="89"/>
        <v>Junio</v>
      </c>
      <c r="D801">
        <f t="shared" si="84"/>
        <v>6</v>
      </c>
      <c r="E801" t="s">
        <v>8701</v>
      </c>
      <c r="F801" t="s">
        <v>1</v>
      </c>
      <c r="G801" t="s">
        <v>7879</v>
      </c>
      <c r="H801" t="s">
        <v>7881</v>
      </c>
      <c r="I801" t="s">
        <v>7880</v>
      </c>
      <c r="J801">
        <v>1708</v>
      </c>
      <c r="K801">
        <v>1708</v>
      </c>
      <c r="L801">
        <v>1708</v>
      </c>
      <c r="M801">
        <v>1708</v>
      </c>
      <c r="N801">
        <v>0</v>
      </c>
      <c r="O801">
        <v>0</v>
      </c>
      <c r="P801">
        <v>0</v>
      </c>
      <c r="Q801">
        <v>0</v>
      </c>
      <c r="R801">
        <v>126.62</v>
      </c>
      <c r="S801" s="71">
        <f t="shared" si="85"/>
        <v>112.05</v>
      </c>
      <c r="T801">
        <f t="shared" si="86"/>
        <v>14.57</v>
      </c>
      <c r="U801" s="71">
        <f t="shared" si="87"/>
        <v>126.62</v>
      </c>
      <c r="V801">
        <v>0</v>
      </c>
      <c r="W801">
        <v>0</v>
      </c>
      <c r="X801">
        <v>126.62</v>
      </c>
      <c r="Y801" s="25" t="s">
        <v>8738</v>
      </c>
      <c r="Z801" t="str">
        <f t="shared" si="88"/>
        <v>menor a 200</v>
      </c>
    </row>
    <row r="802" spans="1:26">
      <c r="A802">
        <v>2022</v>
      </c>
      <c r="B802" t="s">
        <v>8564</v>
      </c>
      <c r="C802" t="str">
        <f t="shared" si="89"/>
        <v>Junio</v>
      </c>
      <c r="D802">
        <f t="shared" si="84"/>
        <v>6</v>
      </c>
      <c r="E802" t="s">
        <v>8700</v>
      </c>
      <c r="F802" t="s">
        <v>1</v>
      </c>
      <c r="G802" t="s">
        <v>7879</v>
      </c>
      <c r="H802" t="s">
        <v>7881</v>
      </c>
      <c r="I802" t="s">
        <v>7880</v>
      </c>
      <c r="J802">
        <v>1709</v>
      </c>
      <c r="K802">
        <v>1709</v>
      </c>
      <c r="L802">
        <v>1709</v>
      </c>
      <c r="M802">
        <v>1709</v>
      </c>
      <c r="N802">
        <v>0</v>
      </c>
      <c r="O802">
        <v>0</v>
      </c>
      <c r="P802">
        <v>0</v>
      </c>
      <c r="Q802">
        <v>0</v>
      </c>
      <c r="R802">
        <v>209.62</v>
      </c>
      <c r="S802" s="71">
        <f t="shared" si="85"/>
        <v>185.5</v>
      </c>
      <c r="T802">
        <f t="shared" si="86"/>
        <v>24.12</v>
      </c>
      <c r="U802" s="71">
        <f t="shared" si="87"/>
        <v>209.62</v>
      </c>
      <c r="V802">
        <v>0</v>
      </c>
      <c r="W802">
        <v>0</v>
      </c>
      <c r="X802">
        <v>209.62</v>
      </c>
      <c r="Y802" s="25" t="s">
        <v>8738</v>
      </c>
      <c r="Z802" t="str">
        <f t="shared" si="88"/>
        <v>mayor a 200</v>
      </c>
    </row>
    <row r="803" spans="1:26">
      <c r="A803">
        <v>2022</v>
      </c>
      <c r="B803" t="s">
        <v>8564</v>
      </c>
      <c r="C803" t="str">
        <f t="shared" si="89"/>
        <v>Junio</v>
      </c>
      <c r="D803">
        <f t="shared" si="84"/>
        <v>6</v>
      </c>
      <c r="E803" t="s">
        <v>8699</v>
      </c>
      <c r="F803" t="s">
        <v>1</v>
      </c>
      <c r="G803" t="s">
        <v>7879</v>
      </c>
      <c r="H803" t="s">
        <v>7881</v>
      </c>
      <c r="I803" t="s">
        <v>7880</v>
      </c>
      <c r="J803">
        <v>1710</v>
      </c>
      <c r="K803">
        <v>1710</v>
      </c>
      <c r="L803">
        <v>1710</v>
      </c>
      <c r="M803">
        <v>1710</v>
      </c>
      <c r="N803">
        <v>0</v>
      </c>
      <c r="O803">
        <v>0</v>
      </c>
      <c r="P803">
        <v>0</v>
      </c>
      <c r="Q803">
        <v>0</v>
      </c>
      <c r="R803">
        <v>1145.2</v>
      </c>
      <c r="S803" s="71">
        <f t="shared" si="85"/>
        <v>1013.45</v>
      </c>
      <c r="T803">
        <f t="shared" si="86"/>
        <v>131.75</v>
      </c>
      <c r="U803" s="71">
        <f t="shared" si="87"/>
        <v>1145.2</v>
      </c>
      <c r="V803">
        <v>0</v>
      </c>
      <c r="W803">
        <v>0</v>
      </c>
      <c r="X803">
        <v>1145.2</v>
      </c>
      <c r="Y803" s="25" t="s">
        <v>8738</v>
      </c>
      <c r="Z803" t="str">
        <f t="shared" si="88"/>
        <v>mayor a 200</v>
      </c>
    </row>
    <row r="804" spans="1:26">
      <c r="A804">
        <v>2022</v>
      </c>
      <c r="B804" t="s">
        <v>8564</v>
      </c>
      <c r="C804" t="str">
        <f t="shared" si="89"/>
        <v>Junio</v>
      </c>
      <c r="D804">
        <f t="shared" si="84"/>
        <v>6</v>
      </c>
      <c r="E804" t="s">
        <v>8685</v>
      </c>
      <c r="F804" t="s">
        <v>1</v>
      </c>
      <c r="G804" t="s">
        <v>7879</v>
      </c>
      <c r="H804" t="s">
        <v>7881</v>
      </c>
      <c r="I804" t="s">
        <v>7880</v>
      </c>
      <c r="J804">
        <v>1712</v>
      </c>
      <c r="K804">
        <v>1712</v>
      </c>
      <c r="L804">
        <v>1712</v>
      </c>
      <c r="M804">
        <v>1712</v>
      </c>
      <c r="N804">
        <v>0</v>
      </c>
      <c r="O804">
        <v>0</v>
      </c>
      <c r="P804">
        <v>0</v>
      </c>
      <c r="Q804">
        <v>0</v>
      </c>
      <c r="R804">
        <v>624.34</v>
      </c>
      <c r="S804" s="71">
        <f t="shared" si="85"/>
        <v>552.51</v>
      </c>
      <c r="T804">
        <f t="shared" si="86"/>
        <v>71.83</v>
      </c>
      <c r="U804" s="71">
        <f t="shared" si="87"/>
        <v>624.34</v>
      </c>
      <c r="V804">
        <v>0</v>
      </c>
      <c r="W804">
        <v>0</v>
      </c>
      <c r="X804">
        <v>624.34</v>
      </c>
      <c r="Y804" s="25" t="s">
        <v>8738</v>
      </c>
      <c r="Z804" t="str">
        <f t="shared" si="88"/>
        <v>mayor a 200</v>
      </c>
    </row>
    <row r="805" spans="1:26">
      <c r="A805">
        <v>2022</v>
      </c>
      <c r="B805" t="s">
        <v>8564</v>
      </c>
      <c r="C805" t="str">
        <f t="shared" si="89"/>
        <v>Junio</v>
      </c>
      <c r="D805">
        <f t="shared" si="84"/>
        <v>6</v>
      </c>
      <c r="E805" t="s">
        <v>8693</v>
      </c>
      <c r="F805" t="s">
        <v>1</v>
      </c>
      <c r="G805" t="s">
        <v>7879</v>
      </c>
      <c r="H805" t="s">
        <v>7881</v>
      </c>
      <c r="I805" t="s">
        <v>7880</v>
      </c>
      <c r="J805">
        <v>1713</v>
      </c>
      <c r="K805">
        <v>1713</v>
      </c>
      <c r="L805">
        <v>1713</v>
      </c>
      <c r="M805">
        <v>1713</v>
      </c>
      <c r="N805">
        <v>0</v>
      </c>
      <c r="O805">
        <v>0</v>
      </c>
      <c r="P805">
        <v>0</v>
      </c>
      <c r="Q805">
        <v>0</v>
      </c>
      <c r="R805">
        <v>363.82</v>
      </c>
      <c r="S805" s="71">
        <f t="shared" si="85"/>
        <v>321.95999999999998</v>
      </c>
      <c r="T805">
        <f t="shared" si="86"/>
        <v>41.85</v>
      </c>
      <c r="U805" s="71">
        <f t="shared" si="87"/>
        <v>363.81</v>
      </c>
      <c r="V805">
        <v>0</v>
      </c>
      <c r="W805">
        <v>0</v>
      </c>
      <c r="X805">
        <v>363.82</v>
      </c>
      <c r="Y805" s="25" t="s">
        <v>8738</v>
      </c>
      <c r="Z805" t="str">
        <f t="shared" si="88"/>
        <v>mayor a 200</v>
      </c>
    </row>
    <row r="806" spans="1:26">
      <c r="A806">
        <v>2022</v>
      </c>
      <c r="B806" t="s">
        <v>8564</v>
      </c>
      <c r="C806" t="str">
        <f t="shared" si="89"/>
        <v>Junio</v>
      </c>
      <c r="D806">
        <f t="shared" si="84"/>
        <v>6</v>
      </c>
      <c r="E806" t="s">
        <v>8698</v>
      </c>
      <c r="F806" t="s">
        <v>1</v>
      </c>
      <c r="G806" t="s">
        <v>7879</v>
      </c>
      <c r="H806" t="s">
        <v>8046</v>
      </c>
      <c r="I806" t="s">
        <v>8047</v>
      </c>
      <c r="J806">
        <v>56</v>
      </c>
      <c r="K806">
        <v>56</v>
      </c>
      <c r="L806">
        <v>56</v>
      </c>
      <c r="M806">
        <v>56</v>
      </c>
      <c r="N806">
        <v>0</v>
      </c>
      <c r="O806">
        <v>0</v>
      </c>
      <c r="P806">
        <v>0</v>
      </c>
      <c r="Q806">
        <v>0</v>
      </c>
      <c r="R806">
        <v>153.34</v>
      </c>
      <c r="S806" s="71">
        <f t="shared" si="85"/>
        <v>135.69999999999999</v>
      </c>
      <c r="T806">
        <f t="shared" si="86"/>
        <v>17.64</v>
      </c>
      <c r="U806" s="71">
        <f t="shared" si="87"/>
        <v>153.34</v>
      </c>
      <c r="V806">
        <v>0</v>
      </c>
      <c r="W806">
        <v>0</v>
      </c>
      <c r="X806">
        <v>153.34</v>
      </c>
      <c r="Y806" s="25" t="s">
        <v>8738</v>
      </c>
      <c r="Z806" t="str">
        <f t="shared" si="88"/>
        <v>menor a 200</v>
      </c>
    </row>
    <row r="807" spans="1:26">
      <c r="A807">
        <v>2022</v>
      </c>
      <c r="B807" t="s">
        <v>8564</v>
      </c>
      <c r="C807" t="str">
        <f t="shared" si="89"/>
        <v>Junio</v>
      </c>
      <c r="D807">
        <f t="shared" si="84"/>
        <v>6</v>
      </c>
      <c r="E807" t="s">
        <v>8698</v>
      </c>
      <c r="F807" t="s">
        <v>1</v>
      </c>
      <c r="G807" t="s">
        <v>7879</v>
      </c>
      <c r="H807" t="s">
        <v>8046</v>
      </c>
      <c r="I807" t="s">
        <v>8047</v>
      </c>
      <c r="J807">
        <v>57</v>
      </c>
      <c r="K807">
        <v>57</v>
      </c>
      <c r="L807">
        <v>57</v>
      </c>
      <c r="M807">
        <v>57</v>
      </c>
      <c r="N807">
        <v>0</v>
      </c>
      <c r="O807">
        <v>0</v>
      </c>
      <c r="P807">
        <v>0</v>
      </c>
      <c r="Q807">
        <v>0</v>
      </c>
      <c r="R807">
        <v>74.599999999999994</v>
      </c>
      <c r="S807" s="71">
        <f t="shared" si="85"/>
        <v>66.02</v>
      </c>
      <c r="T807">
        <f t="shared" si="86"/>
        <v>8.58</v>
      </c>
      <c r="U807" s="71">
        <f t="shared" si="87"/>
        <v>74.599999999999994</v>
      </c>
      <c r="V807">
        <v>0</v>
      </c>
      <c r="W807">
        <v>0</v>
      </c>
      <c r="X807">
        <v>74.599999999999994</v>
      </c>
      <c r="Y807" s="25" t="s">
        <v>8738</v>
      </c>
      <c r="Z807" t="str">
        <f t="shared" si="88"/>
        <v>menor a 200</v>
      </c>
    </row>
    <row r="808" spans="1:26">
      <c r="A808">
        <v>2022</v>
      </c>
      <c r="B808" t="s">
        <v>8564</v>
      </c>
      <c r="C808" t="str">
        <f t="shared" si="89"/>
        <v>Junio</v>
      </c>
      <c r="D808">
        <f t="shared" si="84"/>
        <v>6</v>
      </c>
      <c r="E808" t="s">
        <v>8696</v>
      </c>
      <c r="F808" t="s">
        <v>1</v>
      </c>
      <c r="G808" t="s">
        <v>7879</v>
      </c>
      <c r="H808" t="s">
        <v>8046</v>
      </c>
      <c r="I808" t="s">
        <v>8047</v>
      </c>
      <c r="J808">
        <v>59</v>
      </c>
      <c r="K808">
        <v>59</v>
      </c>
      <c r="L808">
        <v>59</v>
      </c>
      <c r="M808">
        <v>59</v>
      </c>
      <c r="N808">
        <v>0</v>
      </c>
      <c r="O808">
        <v>0</v>
      </c>
      <c r="P808">
        <v>0</v>
      </c>
      <c r="Q808">
        <v>0</v>
      </c>
      <c r="R808">
        <v>117.8</v>
      </c>
      <c r="S808" s="71">
        <f t="shared" si="85"/>
        <v>104.25</v>
      </c>
      <c r="T808">
        <f t="shared" si="86"/>
        <v>13.55</v>
      </c>
      <c r="U808" s="71">
        <f t="shared" si="87"/>
        <v>117.8</v>
      </c>
      <c r="V808">
        <v>0</v>
      </c>
      <c r="W808">
        <v>0</v>
      </c>
      <c r="X808">
        <v>117.8</v>
      </c>
      <c r="Y808" s="25" t="s">
        <v>8738</v>
      </c>
      <c r="Z808" t="str">
        <f t="shared" si="88"/>
        <v>menor a 200</v>
      </c>
    </row>
    <row r="809" spans="1:26">
      <c r="A809">
        <v>2022</v>
      </c>
      <c r="B809" t="s">
        <v>8564</v>
      </c>
      <c r="C809" t="str">
        <f t="shared" si="89"/>
        <v>Junio</v>
      </c>
      <c r="D809">
        <f t="shared" si="84"/>
        <v>6</v>
      </c>
      <c r="E809" t="s">
        <v>8695</v>
      </c>
      <c r="F809" t="s">
        <v>1</v>
      </c>
      <c r="G809" t="s">
        <v>7879</v>
      </c>
      <c r="H809" t="s">
        <v>8046</v>
      </c>
      <c r="I809" t="s">
        <v>8047</v>
      </c>
      <c r="J809">
        <v>61</v>
      </c>
      <c r="K809">
        <v>61</v>
      </c>
      <c r="L809">
        <v>61</v>
      </c>
      <c r="M809">
        <v>61</v>
      </c>
      <c r="N809">
        <v>0</v>
      </c>
      <c r="O809">
        <v>0</v>
      </c>
      <c r="P809">
        <v>0</v>
      </c>
      <c r="Q809">
        <v>0</v>
      </c>
      <c r="R809">
        <v>177.65</v>
      </c>
      <c r="S809" s="71">
        <f t="shared" si="85"/>
        <v>157.21</v>
      </c>
      <c r="T809">
        <f t="shared" si="86"/>
        <v>20.440000000000001</v>
      </c>
      <c r="U809" s="71">
        <f t="shared" si="87"/>
        <v>177.65</v>
      </c>
      <c r="V809">
        <v>0</v>
      </c>
      <c r="W809">
        <v>0</v>
      </c>
      <c r="X809">
        <v>177.65</v>
      </c>
      <c r="Y809" s="25" t="s">
        <v>8738</v>
      </c>
      <c r="Z809" t="str">
        <f t="shared" si="88"/>
        <v>menor a 200</v>
      </c>
    </row>
    <row r="810" spans="1:26">
      <c r="A810">
        <v>2022</v>
      </c>
      <c r="B810" t="s">
        <v>8564</v>
      </c>
      <c r="C810" t="str">
        <f t="shared" si="89"/>
        <v>Junio</v>
      </c>
      <c r="D810">
        <f t="shared" si="84"/>
        <v>6</v>
      </c>
      <c r="E810" t="s">
        <v>8685</v>
      </c>
      <c r="F810" t="s">
        <v>1</v>
      </c>
      <c r="G810" t="s">
        <v>7879</v>
      </c>
      <c r="H810" t="s">
        <v>8046</v>
      </c>
      <c r="I810" t="s">
        <v>8047</v>
      </c>
      <c r="J810">
        <v>62</v>
      </c>
      <c r="K810">
        <v>62</v>
      </c>
      <c r="L810">
        <v>62</v>
      </c>
      <c r="M810">
        <v>62</v>
      </c>
      <c r="N810">
        <v>0</v>
      </c>
      <c r="O810">
        <v>0</v>
      </c>
      <c r="P810">
        <v>0</v>
      </c>
      <c r="Q810">
        <v>0</v>
      </c>
      <c r="R810">
        <v>74.58</v>
      </c>
      <c r="S810" s="71">
        <f t="shared" si="85"/>
        <v>66</v>
      </c>
      <c r="T810">
        <f t="shared" si="86"/>
        <v>8.58</v>
      </c>
      <c r="U810" s="71">
        <f t="shared" si="87"/>
        <v>74.58</v>
      </c>
      <c r="V810">
        <v>0</v>
      </c>
      <c r="W810">
        <v>0</v>
      </c>
      <c r="X810">
        <v>74.58</v>
      </c>
      <c r="Y810" s="25" t="s">
        <v>8738</v>
      </c>
      <c r="Z810" t="str">
        <f t="shared" si="88"/>
        <v>menor a 200</v>
      </c>
    </row>
    <row r="811" spans="1:26">
      <c r="A811">
        <v>2022</v>
      </c>
      <c r="B811" t="s">
        <v>8564</v>
      </c>
      <c r="C811" t="str">
        <f t="shared" si="89"/>
        <v>Junio</v>
      </c>
      <c r="D811">
        <f t="shared" si="84"/>
        <v>6</v>
      </c>
      <c r="E811" t="s">
        <v>8694</v>
      </c>
      <c r="F811" t="s">
        <v>1</v>
      </c>
      <c r="G811" t="s">
        <v>7879</v>
      </c>
      <c r="H811" t="s">
        <v>8046</v>
      </c>
      <c r="I811" t="s">
        <v>8047</v>
      </c>
      <c r="J811">
        <v>63</v>
      </c>
      <c r="K811">
        <v>63</v>
      </c>
      <c r="L811">
        <v>63</v>
      </c>
      <c r="M811">
        <v>63</v>
      </c>
      <c r="N811">
        <v>0</v>
      </c>
      <c r="O811">
        <v>0</v>
      </c>
      <c r="P811">
        <v>0</v>
      </c>
      <c r="Q811">
        <v>0</v>
      </c>
      <c r="R811">
        <v>66</v>
      </c>
      <c r="S811" s="71">
        <f t="shared" si="85"/>
        <v>58.41</v>
      </c>
      <c r="T811">
        <f t="shared" si="86"/>
        <v>7.59</v>
      </c>
      <c r="U811" s="71">
        <f t="shared" si="87"/>
        <v>66</v>
      </c>
      <c r="V811">
        <v>0</v>
      </c>
      <c r="W811">
        <v>0</v>
      </c>
      <c r="X811">
        <v>66</v>
      </c>
      <c r="Y811" s="25" t="s">
        <v>8738</v>
      </c>
      <c r="Z811" t="str">
        <f t="shared" si="88"/>
        <v>menor a 200</v>
      </c>
    </row>
    <row r="812" spans="1:26">
      <c r="A812">
        <v>2022</v>
      </c>
      <c r="B812" t="s">
        <v>8564</v>
      </c>
      <c r="C812" t="str">
        <f t="shared" si="89"/>
        <v>Junio</v>
      </c>
      <c r="D812">
        <f t="shared" si="84"/>
        <v>6</v>
      </c>
      <c r="E812" t="s">
        <v>8693</v>
      </c>
      <c r="F812" t="s">
        <v>1</v>
      </c>
      <c r="G812" t="s">
        <v>7879</v>
      </c>
      <c r="H812" t="s">
        <v>8046</v>
      </c>
      <c r="I812" t="s">
        <v>8047</v>
      </c>
      <c r="J812">
        <v>64</v>
      </c>
      <c r="K812">
        <v>64</v>
      </c>
      <c r="L812">
        <v>64</v>
      </c>
      <c r="M812">
        <v>64</v>
      </c>
      <c r="N812">
        <v>0</v>
      </c>
      <c r="O812">
        <v>0</v>
      </c>
      <c r="P812">
        <v>0</v>
      </c>
      <c r="Q812">
        <v>0</v>
      </c>
      <c r="R812">
        <v>77</v>
      </c>
      <c r="S812" s="71">
        <f t="shared" si="85"/>
        <v>68.14</v>
      </c>
      <c r="T812">
        <f t="shared" si="86"/>
        <v>8.86</v>
      </c>
      <c r="U812" s="71">
        <f t="shared" si="87"/>
        <v>77</v>
      </c>
      <c r="V812">
        <v>0</v>
      </c>
      <c r="W812">
        <v>0</v>
      </c>
      <c r="X812">
        <v>77</v>
      </c>
      <c r="Y812" s="25" t="s">
        <v>8738</v>
      </c>
      <c r="Z812" t="str">
        <f t="shared" si="88"/>
        <v>menor a 200</v>
      </c>
    </row>
  </sheetData>
  <autoFilter ref="A1:Z812">
    <sortState ref="A2:Z812">
      <sortCondition ref="D1:D81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75"/>
  <sheetViews>
    <sheetView zoomScaleNormal="100" workbookViewId="0">
      <selection activeCell="B2" sqref="B2:I18"/>
    </sheetView>
  </sheetViews>
  <sheetFormatPr baseColWidth="10" defaultRowHeight="15"/>
  <cols>
    <col min="2" max="2" width="15" style="1" bestFit="1" customWidth="1"/>
    <col min="3" max="6" width="11.42578125" style="1"/>
    <col min="7" max="7" width="11.42578125" style="71"/>
    <col min="8" max="8" width="13.28515625" style="71" customWidth="1"/>
    <col min="9" max="9" width="11.42578125" style="1"/>
  </cols>
  <sheetData>
    <row r="1" spans="1:9">
      <c r="A1" t="s">
        <v>17</v>
      </c>
      <c r="B1" s="1" t="s">
        <v>54</v>
      </c>
      <c r="C1" s="1" t="s">
        <v>2</v>
      </c>
      <c r="D1" s="1" t="s">
        <v>8930</v>
      </c>
      <c r="E1" s="1" t="s">
        <v>68</v>
      </c>
      <c r="F1" s="1" t="s">
        <v>8931</v>
      </c>
      <c r="G1" s="71" t="s">
        <v>8932</v>
      </c>
      <c r="H1" s="71" t="s">
        <v>8933</v>
      </c>
      <c r="I1" s="1" t="s">
        <v>18</v>
      </c>
    </row>
    <row r="2" spans="1:9">
      <c r="A2" t="s">
        <v>8566</v>
      </c>
      <c r="B2" s="1" t="s">
        <v>299</v>
      </c>
      <c r="C2" s="1" t="s">
        <v>8706</v>
      </c>
      <c r="D2" s="1" t="s">
        <v>8934</v>
      </c>
      <c r="E2" s="1" t="s">
        <v>8265</v>
      </c>
      <c r="F2" s="1" t="s">
        <v>8941</v>
      </c>
      <c r="G2" s="71">
        <v>373.8</v>
      </c>
      <c r="H2" s="71">
        <v>3.74</v>
      </c>
      <c r="I2" s="1" t="s">
        <v>8494</v>
      </c>
    </row>
    <row r="3" spans="1:9">
      <c r="A3" t="s">
        <v>8566</v>
      </c>
      <c r="B3" s="1" t="s">
        <v>81</v>
      </c>
      <c r="C3" s="1" t="s">
        <v>8942</v>
      </c>
      <c r="D3" s="1" t="s">
        <v>8934</v>
      </c>
      <c r="E3" s="1" t="s">
        <v>8732</v>
      </c>
      <c r="F3" s="1" t="s">
        <v>8943</v>
      </c>
      <c r="G3" s="71">
        <v>83782.240000000005</v>
      </c>
      <c r="H3" s="71">
        <v>837.82</v>
      </c>
      <c r="I3" s="1" t="s">
        <v>8494</v>
      </c>
    </row>
    <row r="4" spans="1:9">
      <c r="A4" t="s">
        <v>8566</v>
      </c>
      <c r="B4" s="1" t="s">
        <v>95</v>
      </c>
      <c r="C4" s="1" t="s">
        <v>8833</v>
      </c>
      <c r="D4" s="1" t="s">
        <v>8934</v>
      </c>
      <c r="E4" s="1" t="s">
        <v>8267</v>
      </c>
      <c r="F4" s="1" t="s">
        <v>8944</v>
      </c>
      <c r="G4" s="71">
        <v>104.78</v>
      </c>
      <c r="H4" s="71">
        <v>1.05</v>
      </c>
      <c r="I4" s="1" t="s">
        <v>8494</v>
      </c>
    </row>
    <row r="5" spans="1:9">
      <c r="A5" t="s">
        <v>8566</v>
      </c>
      <c r="B5" s="1" t="s">
        <v>755</v>
      </c>
      <c r="C5" s="1" t="s">
        <v>8774</v>
      </c>
      <c r="D5" s="1" t="s">
        <v>8934</v>
      </c>
      <c r="E5" s="1" t="s">
        <v>8268</v>
      </c>
      <c r="F5" s="1" t="s">
        <v>8945</v>
      </c>
      <c r="G5" s="71">
        <v>18541.36</v>
      </c>
      <c r="H5" s="71">
        <v>185.41</v>
      </c>
      <c r="I5" s="1" t="s">
        <v>8494</v>
      </c>
    </row>
    <row r="6" spans="1:9">
      <c r="A6" t="s">
        <v>8566</v>
      </c>
      <c r="B6" s="1" t="s">
        <v>755</v>
      </c>
      <c r="C6" s="1" t="s">
        <v>8774</v>
      </c>
      <c r="D6" s="1" t="s">
        <v>8934</v>
      </c>
      <c r="E6" s="1" t="s">
        <v>8268</v>
      </c>
      <c r="F6" s="1" t="s">
        <v>8946</v>
      </c>
      <c r="G6" s="71">
        <v>3631.8</v>
      </c>
      <c r="H6" s="71">
        <v>36.32</v>
      </c>
      <c r="I6" s="1" t="s">
        <v>8494</v>
      </c>
    </row>
    <row r="7" spans="1:9">
      <c r="A7" t="s">
        <v>8566</v>
      </c>
      <c r="B7" s="1" t="s">
        <v>755</v>
      </c>
      <c r="C7" s="1" t="s">
        <v>8704</v>
      </c>
      <c r="D7" s="1" t="s">
        <v>8934</v>
      </c>
      <c r="E7" s="1" t="s">
        <v>8268</v>
      </c>
      <c r="F7" s="1" t="s">
        <v>8947</v>
      </c>
      <c r="G7" s="71">
        <v>38796.65</v>
      </c>
      <c r="H7" s="71">
        <v>387.97</v>
      </c>
      <c r="I7" s="1" t="s">
        <v>8494</v>
      </c>
    </row>
    <row r="8" spans="1:9">
      <c r="A8" t="s">
        <v>8566</v>
      </c>
      <c r="B8" s="1" t="s">
        <v>755</v>
      </c>
      <c r="C8" s="1" t="s">
        <v>8948</v>
      </c>
      <c r="D8" s="1" t="s">
        <v>8934</v>
      </c>
      <c r="E8" s="1" t="s">
        <v>8268</v>
      </c>
      <c r="F8" s="1" t="s">
        <v>8949</v>
      </c>
      <c r="G8" s="71">
        <v>33833.19</v>
      </c>
      <c r="H8" s="71">
        <v>338.33</v>
      </c>
      <c r="I8" s="1" t="s">
        <v>8494</v>
      </c>
    </row>
    <row r="9" spans="1:9">
      <c r="A9" t="s">
        <v>8566</v>
      </c>
      <c r="B9" s="1" t="s">
        <v>528</v>
      </c>
      <c r="C9" s="1" t="s">
        <v>8903</v>
      </c>
      <c r="D9" s="1" t="s">
        <v>8934</v>
      </c>
      <c r="E9" s="1" t="s">
        <v>8950</v>
      </c>
      <c r="F9" s="1" t="s">
        <v>8951</v>
      </c>
      <c r="G9" s="71">
        <v>51371.59</v>
      </c>
      <c r="H9" s="71">
        <v>513.71</v>
      </c>
      <c r="I9" s="1" t="s">
        <v>8494</v>
      </c>
    </row>
    <row r="10" spans="1:9">
      <c r="A10" t="s">
        <v>8566</v>
      </c>
      <c r="B10" s="1" t="s">
        <v>550</v>
      </c>
      <c r="C10" s="1" t="s">
        <v>8833</v>
      </c>
      <c r="D10" s="1" t="s">
        <v>8934</v>
      </c>
      <c r="E10" s="1" t="s">
        <v>8265</v>
      </c>
      <c r="F10" s="1" t="s">
        <v>8952</v>
      </c>
      <c r="G10" s="71">
        <v>13520.24</v>
      </c>
      <c r="H10" s="71">
        <v>135.19999999999999</v>
      </c>
      <c r="I10" s="1" t="s">
        <v>8494</v>
      </c>
    </row>
    <row r="11" spans="1:9">
      <c r="A11" t="s">
        <v>8566</v>
      </c>
      <c r="B11" s="1" t="s">
        <v>574</v>
      </c>
      <c r="C11" s="1" t="s">
        <v>8903</v>
      </c>
      <c r="D11" s="1" t="s">
        <v>8934</v>
      </c>
      <c r="E11" s="1" t="s">
        <v>8266</v>
      </c>
      <c r="F11" s="1" t="s">
        <v>8953</v>
      </c>
      <c r="G11" s="71">
        <v>1610.4</v>
      </c>
      <c r="H11" s="71">
        <v>16.100000000000001</v>
      </c>
      <c r="I11" s="1" t="s">
        <v>8494</v>
      </c>
    </row>
    <row r="12" spans="1:9">
      <c r="A12" t="s">
        <v>8566</v>
      </c>
      <c r="B12" s="1" t="s">
        <v>574</v>
      </c>
      <c r="C12" s="1" t="s">
        <v>8908</v>
      </c>
      <c r="D12" s="1" t="s">
        <v>8934</v>
      </c>
      <c r="E12" s="1" t="s">
        <v>8266</v>
      </c>
      <c r="F12" s="1" t="s">
        <v>8954</v>
      </c>
      <c r="G12" s="71">
        <v>19114.8</v>
      </c>
      <c r="H12" s="71">
        <v>191.15</v>
      </c>
      <c r="I12" s="1" t="s">
        <v>8494</v>
      </c>
    </row>
    <row r="13" spans="1:9">
      <c r="A13" t="s">
        <v>8566</v>
      </c>
      <c r="B13" s="1" t="s">
        <v>574</v>
      </c>
      <c r="C13" s="1" t="s">
        <v>8908</v>
      </c>
      <c r="D13" s="1" t="s">
        <v>8934</v>
      </c>
      <c r="E13" s="1" t="s">
        <v>8266</v>
      </c>
      <c r="F13" s="1" t="s">
        <v>8955</v>
      </c>
      <c r="G13" s="71">
        <v>19114.8</v>
      </c>
      <c r="H13" s="71">
        <v>191.15</v>
      </c>
      <c r="I13" s="1" t="s">
        <v>8494</v>
      </c>
    </row>
    <row r="14" spans="1:9">
      <c r="A14" t="s">
        <v>8566</v>
      </c>
      <c r="B14" s="1" t="s">
        <v>574</v>
      </c>
      <c r="C14" s="1" t="s">
        <v>8908</v>
      </c>
      <c r="D14" s="1" t="s">
        <v>8934</v>
      </c>
      <c r="E14" s="1" t="s">
        <v>8266</v>
      </c>
      <c r="F14" s="1" t="s">
        <v>8956</v>
      </c>
      <c r="G14" s="71">
        <v>9557.4</v>
      </c>
      <c r="H14" s="71">
        <v>95.57</v>
      </c>
      <c r="I14" s="1" t="s">
        <v>8494</v>
      </c>
    </row>
    <row r="15" spans="1:9">
      <c r="A15" t="s">
        <v>8566</v>
      </c>
      <c r="B15" s="1" t="s">
        <v>574</v>
      </c>
      <c r="C15" s="1" t="s">
        <v>8908</v>
      </c>
      <c r="D15" s="1" t="s">
        <v>8934</v>
      </c>
      <c r="E15" s="1" t="s">
        <v>8266</v>
      </c>
      <c r="F15" s="1" t="s">
        <v>8957</v>
      </c>
      <c r="G15" s="71">
        <v>9366.25</v>
      </c>
      <c r="H15" s="71">
        <v>93.66</v>
      </c>
      <c r="I15" s="1" t="s">
        <v>8494</v>
      </c>
    </row>
    <row r="16" spans="1:9">
      <c r="A16" t="s">
        <v>8566</v>
      </c>
      <c r="B16" s="1" t="s">
        <v>620</v>
      </c>
      <c r="C16" s="1" t="s">
        <v>8935</v>
      </c>
      <c r="D16" s="1" t="s">
        <v>8934</v>
      </c>
      <c r="E16" s="1" t="s">
        <v>8265</v>
      </c>
      <c r="F16" s="1" t="s">
        <v>8958</v>
      </c>
      <c r="G16" s="71">
        <v>7645.94</v>
      </c>
      <c r="H16" s="71">
        <v>76.459999999999994</v>
      </c>
      <c r="I16" s="1" t="s">
        <v>8494</v>
      </c>
    </row>
    <row r="17" spans="1:9">
      <c r="A17" t="s">
        <v>8566</v>
      </c>
      <c r="B17" s="1" t="s">
        <v>303</v>
      </c>
      <c r="C17" s="1" t="s">
        <v>8908</v>
      </c>
      <c r="D17" s="1" t="s">
        <v>8934</v>
      </c>
      <c r="E17" s="1" t="s">
        <v>8267</v>
      </c>
      <c r="F17" s="1" t="s">
        <v>8959</v>
      </c>
      <c r="G17" s="71">
        <v>5373.03</v>
      </c>
      <c r="H17" s="71">
        <v>53.73</v>
      </c>
      <c r="I17" s="1" t="s">
        <v>8494</v>
      </c>
    </row>
    <row r="18" spans="1:9">
      <c r="A18" t="s">
        <v>8566</v>
      </c>
      <c r="B18" s="1" t="s">
        <v>303</v>
      </c>
      <c r="C18" s="1" t="s">
        <v>8906</v>
      </c>
      <c r="D18" s="1" t="s">
        <v>8934</v>
      </c>
      <c r="E18" s="1" t="s">
        <v>8267</v>
      </c>
      <c r="F18" s="1" t="s">
        <v>8960</v>
      </c>
      <c r="G18" s="71">
        <v>6764.6</v>
      </c>
      <c r="H18" s="71">
        <v>67.650000000000006</v>
      </c>
      <c r="I18" s="1" t="s">
        <v>8494</v>
      </c>
    </row>
    <row r="19" spans="1:9" hidden="1">
      <c r="A19" t="s">
        <v>8566</v>
      </c>
      <c r="D19" s="1" t="s">
        <v>8934</v>
      </c>
      <c r="I19" s="1" t="s">
        <v>8494</v>
      </c>
    </row>
    <row r="20" spans="1:9" hidden="1">
      <c r="A20" t="s">
        <v>8566</v>
      </c>
      <c r="D20" s="1" t="s">
        <v>8934</v>
      </c>
      <c r="I20" s="1" t="s">
        <v>8494</v>
      </c>
    </row>
    <row r="21" spans="1:9" hidden="1">
      <c r="A21" t="s">
        <v>8566</v>
      </c>
      <c r="D21" s="1" t="s">
        <v>8934</v>
      </c>
      <c r="I21" s="1" t="s">
        <v>8494</v>
      </c>
    </row>
    <row r="22" spans="1:9" hidden="1">
      <c r="A22" t="s">
        <v>8566</v>
      </c>
      <c r="D22" s="1" t="s">
        <v>8934</v>
      </c>
      <c r="I22" s="1" t="s">
        <v>8494</v>
      </c>
    </row>
    <row r="23" spans="1:9" hidden="1">
      <c r="A23" t="s">
        <v>8566</v>
      </c>
      <c r="D23" s="1" t="s">
        <v>8934</v>
      </c>
      <c r="I23" s="1" t="s">
        <v>8494</v>
      </c>
    </row>
    <row r="24" spans="1:9" hidden="1">
      <c r="A24" t="s">
        <v>8566</v>
      </c>
      <c r="D24" s="1" t="s">
        <v>8934</v>
      </c>
      <c r="I24" s="1" t="s">
        <v>8494</v>
      </c>
    </row>
    <row r="25" spans="1:9" hidden="1">
      <c r="A25" t="s">
        <v>8566</v>
      </c>
      <c r="D25" s="1" t="s">
        <v>8934</v>
      </c>
      <c r="I25" s="1" t="s">
        <v>8494</v>
      </c>
    </row>
    <row r="26" spans="1:9" hidden="1">
      <c r="A26" t="s">
        <v>8566</v>
      </c>
      <c r="D26" s="1" t="s">
        <v>8934</v>
      </c>
      <c r="I26" s="1" t="s">
        <v>8494</v>
      </c>
    </row>
    <row r="27" spans="1:9" hidden="1">
      <c r="A27" t="s">
        <v>8566</v>
      </c>
      <c r="D27" s="1" t="s">
        <v>8934</v>
      </c>
      <c r="I27" s="1" t="s">
        <v>8494</v>
      </c>
    </row>
    <row r="28" spans="1:9" hidden="1">
      <c r="A28" t="s">
        <v>8566</v>
      </c>
      <c r="D28" s="1" t="s">
        <v>8934</v>
      </c>
      <c r="I28" s="1" t="s">
        <v>8494</v>
      </c>
    </row>
    <row r="29" spans="1:9" hidden="1">
      <c r="A29" t="s">
        <v>8566</v>
      </c>
      <c r="D29" s="1" t="s">
        <v>8934</v>
      </c>
      <c r="I29" s="1" t="s">
        <v>8494</v>
      </c>
    </row>
    <row r="30" spans="1:9" hidden="1">
      <c r="A30" t="s">
        <v>8566</v>
      </c>
      <c r="D30" s="1" t="s">
        <v>8934</v>
      </c>
      <c r="I30" s="1" t="s">
        <v>8494</v>
      </c>
    </row>
    <row r="31" spans="1:9" hidden="1">
      <c r="A31" t="s">
        <v>8566</v>
      </c>
      <c r="D31" s="1" t="s">
        <v>8934</v>
      </c>
      <c r="I31" s="1" t="s">
        <v>8494</v>
      </c>
    </row>
    <row r="32" spans="1:9" hidden="1">
      <c r="A32" t="s">
        <v>8566</v>
      </c>
      <c r="D32" s="1" t="s">
        <v>8934</v>
      </c>
      <c r="I32" s="1" t="s">
        <v>8494</v>
      </c>
    </row>
    <row r="33" spans="1:9" hidden="1">
      <c r="A33" t="s">
        <v>8566</v>
      </c>
      <c r="D33" s="1" t="s">
        <v>8934</v>
      </c>
      <c r="I33" s="1" t="s">
        <v>8494</v>
      </c>
    </row>
    <row r="34" spans="1:9" hidden="1">
      <c r="A34" t="s">
        <v>8566</v>
      </c>
      <c r="D34" s="1" t="s">
        <v>8934</v>
      </c>
      <c r="I34" s="1" t="s">
        <v>8494</v>
      </c>
    </row>
    <row r="35" spans="1:9" hidden="1">
      <c r="A35" t="s">
        <v>8566</v>
      </c>
      <c r="D35" s="1" t="s">
        <v>8934</v>
      </c>
      <c r="I35" s="1" t="s">
        <v>8494</v>
      </c>
    </row>
    <row r="36" spans="1:9" hidden="1">
      <c r="A36" t="s">
        <v>8566</v>
      </c>
      <c r="D36" s="1" t="s">
        <v>8934</v>
      </c>
      <c r="I36" s="1" t="s">
        <v>8494</v>
      </c>
    </row>
    <row r="37" spans="1:9" hidden="1">
      <c r="A37" t="s">
        <v>8566</v>
      </c>
      <c r="D37" s="1" t="s">
        <v>8934</v>
      </c>
      <c r="I37" s="1" t="s">
        <v>8494</v>
      </c>
    </row>
    <row r="38" spans="1:9" hidden="1">
      <c r="A38" t="s">
        <v>8566</v>
      </c>
      <c r="D38" s="1" t="s">
        <v>8934</v>
      </c>
      <c r="I38" s="1" t="s">
        <v>8494</v>
      </c>
    </row>
    <row r="39" spans="1:9" hidden="1">
      <c r="A39" t="s">
        <v>8566</v>
      </c>
      <c r="D39" s="1" t="s">
        <v>8934</v>
      </c>
      <c r="I39" s="1" t="s">
        <v>8494</v>
      </c>
    </row>
    <row r="40" spans="1:9" hidden="1">
      <c r="A40" t="s">
        <v>8566</v>
      </c>
      <c r="D40" s="1" t="s">
        <v>8934</v>
      </c>
      <c r="I40" s="1" t="s">
        <v>8494</v>
      </c>
    </row>
    <row r="41" spans="1:9" hidden="1">
      <c r="A41" t="s">
        <v>8566</v>
      </c>
      <c r="D41" s="1" t="s">
        <v>8934</v>
      </c>
      <c r="I41" s="1" t="s">
        <v>8494</v>
      </c>
    </row>
    <row r="42" spans="1:9" hidden="1">
      <c r="A42" t="s">
        <v>8566</v>
      </c>
      <c r="D42" s="1" t="s">
        <v>8934</v>
      </c>
      <c r="I42" s="1" t="s">
        <v>8494</v>
      </c>
    </row>
    <row r="43" spans="1:9" hidden="1">
      <c r="A43" t="s">
        <v>8566</v>
      </c>
      <c r="D43" s="1" t="s">
        <v>8934</v>
      </c>
      <c r="I43" s="1" t="s">
        <v>8494</v>
      </c>
    </row>
    <row r="44" spans="1:9" hidden="1">
      <c r="A44" t="s">
        <v>8566</v>
      </c>
      <c r="D44" s="1" t="s">
        <v>8934</v>
      </c>
      <c r="I44" s="1" t="s">
        <v>8494</v>
      </c>
    </row>
    <row r="45" spans="1:9" hidden="1">
      <c r="A45" t="s">
        <v>8566</v>
      </c>
      <c r="D45" s="1" t="s">
        <v>8934</v>
      </c>
      <c r="I45" s="1" t="s">
        <v>8494</v>
      </c>
    </row>
    <row r="46" spans="1:9" hidden="1">
      <c r="A46" t="s">
        <v>8566</v>
      </c>
      <c r="D46" s="1" t="s">
        <v>8934</v>
      </c>
      <c r="I46" s="1" t="s">
        <v>8494</v>
      </c>
    </row>
    <row r="47" spans="1:9" hidden="1">
      <c r="A47" t="s">
        <v>8566</v>
      </c>
      <c r="D47" s="1" t="s">
        <v>8934</v>
      </c>
      <c r="I47" s="1" t="s">
        <v>8494</v>
      </c>
    </row>
    <row r="48" spans="1:9" hidden="1">
      <c r="A48" t="s">
        <v>8566</v>
      </c>
      <c r="D48" s="1" t="s">
        <v>8934</v>
      </c>
      <c r="I48" s="1" t="s">
        <v>8494</v>
      </c>
    </row>
    <row r="49" spans="1:9" hidden="1">
      <c r="A49" t="s">
        <v>8566</v>
      </c>
      <c r="D49" s="1" t="s">
        <v>8934</v>
      </c>
      <c r="I49" s="1" t="s">
        <v>8494</v>
      </c>
    </row>
    <row r="50" spans="1:9" hidden="1">
      <c r="A50" t="s">
        <v>8566</v>
      </c>
      <c r="D50" s="1" t="s">
        <v>8934</v>
      </c>
      <c r="I50" s="1" t="s">
        <v>8494</v>
      </c>
    </row>
    <row r="51" spans="1:9" hidden="1">
      <c r="A51" t="s">
        <v>8566</v>
      </c>
      <c r="D51" s="1" t="s">
        <v>8934</v>
      </c>
      <c r="I51" s="1" t="s">
        <v>8494</v>
      </c>
    </row>
    <row r="52" spans="1:9" hidden="1">
      <c r="A52" t="s">
        <v>8566</v>
      </c>
      <c r="D52" s="1" t="s">
        <v>8934</v>
      </c>
      <c r="I52" s="1" t="s">
        <v>8494</v>
      </c>
    </row>
    <row r="53" spans="1:9" hidden="1">
      <c r="A53" t="s">
        <v>8566</v>
      </c>
      <c r="D53" s="1" t="s">
        <v>8934</v>
      </c>
      <c r="I53" s="1" t="s">
        <v>8494</v>
      </c>
    </row>
    <row r="54" spans="1:9" hidden="1">
      <c r="A54" t="s">
        <v>8566</v>
      </c>
      <c r="D54" s="1" t="s">
        <v>8934</v>
      </c>
      <c r="I54" s="1" t="s">
        <v>8494</v>
      </c>
    </row>
    <row r="55" spans="1:9" hidden="1">
      <c r="A55" t="s">
        <v>8566</v>
      </c>
      <c r="D55" s="1" t="s">
        <v>8934</v>
      </c>
      <c r="I55" s="1" t="s">
        <v>8494</v>
      </c>
    </row>
    <row r="56" spans="1:9" hidden="1">
      <c r="A56" t="s">
        <v>8566</v>
      </c>
      <c r="D56" s="1" t="s">
        <v>8934</v>
      </c>
      <c r="I56" s="1" t="s">
        <v>8494</v>
      </c>
    </row>
    <row r="57" spans="1:9" hidden="1">
      <c r="A57" t="s">
        <v>8566</v>
      </c>
      <c r="D57" s="1" t="s">
        <v>8934</v>
      </c>
      <c r="I57" s="1" t="s">
        <v>8494</v>
      </c>
    </row>
    <row r="58" spans="1:9" hidden="1">
      <c r="A58" t="s">
        <v>8566</v>
      </c>
      <c r="D58" s="1" t="s">
        <v>8934</v>
      </c>
      <c r="I58" s="1" t="s">
        <v>8494</v>
      </c>
    </row>
    <row r="59" spans="1:9" hidden="1">
      <c r="A59" t="s">
        <v>8566</v>
      </c>
      <c r="D59" s="1" t="s">
        <v>8934</v>
      </c>
      <c r="I59" s="1" t="s">
        <v>8494</v>
      </c>
    </row>
    <row r="60" spans="1:9" hidden="1">
      <c r="A60" t="s">
        <v>8566</v>
      </c>
      <c r="D60" s="1" t="s">
        <v>8934</v>
      </c>
      <c r="I60" s="1" t="s">
        <v>8494</v>
      </c>
    </row>
    <row r="61" spans="1:9" hidden="1">
      <c r="A61" t="s">
        <v>8566</v>
      </c>
      <c r="D61" s="1" t="s">
        <v>8934</v>
      </c>
      <c r="I61" s="1" t="s">
        <v>8494</v>
      </c>
    </row>
    <row r="62" spans="1:9" hidden="1">
      <c r="A62" t="s">
        <v>8566</v>
      </c>
      <c r="D62" s="1" t="s">
        <v>8934</v>
      </c>
      <c r="I62" s="1" t="s">
        <v>8494</v>
      </c>
    </row>
    <row r="63" spans="1:9" hidden="1">
      <c r="A63" t="s">
        <v>8566</v>
      </c>
      <c r="D63" s="1" t="s">
        <v>8934</v>
      </c>
      <c r="I63" s="1" t="s">
        <v>8494</v>
      </c>
    </row>
    <row r="64" spans="1:9" hidden="1">
      <c r="A64" t="s">
        <v>8566</v>
      </c>
      <c r="D64" s="1" t="s">
        <v>8934</v>
      </c>
      <c r="I64" s="1" t="s">
        <v>8494</v>
      </c>
    </row>
    <row r="65" spans="1:9" hidden="1">
      <c r="A65" t="s">
        <v>8566</v>
      </c>
      <c r="D65" s="1" t="s">
        <v>8934</v>
      </c>
      <c r="I65" s="1" t="s">
        <v>8494</v>
      </c>
    </row>
    <row r="66" spans="1:9" hidden="1">
      <c r="A66" t="s">
        <v>8566</v>
      </c>
      <c r="D66" s="1" t="s">
        <v>8934</v>
      </c>
      <c r="I66" s="1" t="s">
        <v>8494</v>
      </c>
    </row>
    <row r="67" spans="1:9" hidden="1">
      <c r="A67" t="s">
        <v>8566</v>
      </c>
      <c r="D67" s="1" t="s">
        <v>8934</v>
      </c>
      <c r="I67" s="1" t="s">
        <v>8494</v>
      </c>
    </row>
    <row r="68" spans="1:9" hidden="1">
      <c r="A68" t="s">
        <v>8566</v>
      </c>
      <c r="D68" s="1" t="s">
        <v>8934</v>
      </c>
      <c r="I68" s="1" t="s">
        <v>8494</v>
      </c>
    </row>
    <row r="69" spans="1:9" hidden="1">
      <c r="A69" t="s">
        <v>8566</v>
      </c>
      <c r="D69" s="1" t="s">
        <v>8934</v>
      </c>
      <c r="I69" s="1" t="s">
        <v>8494</v>
      </c>
    </row>
    <row r="70" spans="1:9" hidden="1">
      <c r="A70" t="s">
        <v>8566</v>
      </c>
      <c r="D70" s="1" t="s">
        <v>8934</v>
      </c>
      <c r="I70" s="1" t="s">
        <v>8494</v>
      </c>
    </row>
    <row r="71" spans="1:9" hidden="1">
      <c r="A71" t="s">
        <v>8566</v>
      </c>
      <c r="D71" s="1" t="s">
        <v>8934</v>
      </c>
      <c r="I71" s="1" t="s">
        <v>8494</v>
      </c>
    </row>
    <row r="72" spans="1:9" hidden="1">
      <c r="A72" t="s">
        <v>8566</v>
      </c>
      <c r="D72" s="1" t="s">
        <v>8934</v>
      </c>
      <c r="I72" s="1" t="s">
        <v>8494</v>
      </c>
    </row>
    <row r="73" spans="1:9" hidden="1">
      <c r="A73" t="s">
        <v>8566</v>
      </c>
      <c r="D73" s="1" t="s">
        <v>8934</v>
      </c>
      <c r="I73" s="1" t="s">
        <v>8494</v>
      </c>
    </row>
    <row r="74" spans="1:9" hidden="1">
      <c r="A74" t="s">
        <v>8566</v>
      </c>
      <c r="D74" s="1" t="s">
        <v>8934</v>
      </c>
      <c r="I74" s="1" t="s">
        <v>8494</v>
      </c>
    </row>
    <row r="75" spans="1:9">
      <c r="A75" t="s">
        <v>7891</v>
      </c>
      <c r="B75"/>
      <c r="C75"/>
      <c r="D75"/>
      <c r="E75"/>
      <c r="F75"/>
      <c r="G75" s="71">
        <f>SUBTOTAL(109,Tabla46[MONTO])</f>
        <v>322502.87</v>
      </c>
      <c r="H75" s="71">
        <f>SUBTOTAL(109,Tabla46[RETENCION])</f>
        <v>3225.02</v>
      </c>
      <c r="I7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F0"/>
  </sheetPr>
  <dimension ref="A1:G5033"/>
  <sheetViews>
    <sheetView topLeftCell="A227" workbookViewId="0">
      <selection activeCell="A238" sqref="A238:B238"/>
    </sheetView>
  </sheetViews>
  <sheetFormatPr baseColWidth="10" defaultColWidth="11.42578125" defaultRowHeight="15"/>
  <cols>
    <col min="1" max="1" width="15" bestFit="1" customWidth="1"/>
    <col min="2" max="2" width="48" bestFit="1" customWidth="1"/>
    <col min="5" max="5" width="17.28515625" bestFit="1" customWidth="1"/>
  </cols>
  <sheetData>
    <row r="1" spans="1:7">
      <c r="A1" s="1" t="s">
        <v>54</v>
      </c>
      <c r="B1" t="s">
        <v>53</v>
      </c>
    </row>
    <row r="2" spans="1:7">
      <c r="A2" s="29" t="s">
        <v>77</v>
      </c>
      <c r="B2" t="s">
        <v>78</v>
      </c>
      <c r="D2" s="1"/>
      <c r="E2" s="1"/>
      <c r="F2" s="1"/>
      <c r="G2" s="1"/>
    </row>
    <row r="3" spans="1:7">
      <c r="A3" s="1" t="s">
        <v>79</v>
      </c>
      <c r="B3" t="s">
        <v>80</v>
      </c>
      <c r="D3" s="1"/>
      <c r="E3" s="1"/>
      <c r="F3" s="1"/>
      <c r="G3" s="1"/>
    </row>
    <row r="4" spans="1:7">
      <c r="A4" s="1" t="s">
        <v>81</v>
      </c>
      <c r="B4" t="s">
        <v>82</v>
      </c>
      <c r="D4" s="1"/>
      <c r="E4" s="1"/>
      <c r="F4" s="1"/>
      <c r="G4" s="1"/>
    </row>
    <row r="5" spans="1:7">
      <c r="A5" s="1" t="s">
        <v>83</v>
      </c>
      <c r="B5" t="s">
        <v>84</v>
      </c>
      <c r="D5" s="1"/>
      <c r="E5" s="1"/>
      <c r="F5" s="1"/>
      <c r="G5" s="1"/>
    </row>
    <row r="6" spans="1:7">
      <c r="A6" s="1" t="s">
        <v>85</v>
      </c>
      <c r="B6" t="s">
        <v>86</v>
      </c>
      <c r="D6" s="1"/>
      <c r="E6" s="1"/>
      <c r="F6" s="1"/>
      <c r="G6" s="1"/>
    </row>
    <row r="7" spans="1:7">
      <c r="A7" s="1" t="s">
        <v>87</v>
      </c>
      <c r="B7" t="s">
        <v>88</v>
      </c>
      <c r="D7" s="1"/>
      <c r="E7" s="1"/>
      <c r="F7" s="1"/>
      <c r="G7" s="1"/>
    </row>
    <row r="8" spans="1:7">
      <c r="A8" s="1" t="s">
        <v>89</v>
      </c>
      <c r="B8" t="s">
        <v>90</v>
      </c>
      <c r="D8" s="1"/>
      <c r="E8" s="1"/>
      <c r="F8" s="1"/>
      <c r="G8" s="1"/>
    </row>
    <row r="9" spans="1:7">
      <c r="A9" s="1" t="s">
        <v>91</v>
      </c>
      <c r="B9" t="s">
        <v>92</v>
      </c>
      <c r="D9" s="1"/>
      <c r="E9" s="1"/>
      <c r="F9" s="1"/>
      <c r="G9" s="1"/>
    </row>
    <row r="10" spans="1:7">
      <c r="A10" s="1" t="s">
        <v>93</v>
      </c>
      <c r="B10" t="s">
        <v>94</v>
      </c>
      <c r="D10" s="1"/>
      <c r="E10" s="1"/>
      <c r="F10" s="1"/>
      <c r="G10" s="1"/>
    </row>
    <row r="11" spans="1:7">
      <c r="A11" s="1" t="s">
        <v>95</v>
      </c>
      <c r="B11" t="s">
        <v>96</v>
      </c>
      <c r="D11" s="1"/>
      <c r="E11" s="1"/>
      <c r="F11" s="1"/>
      <c r="G11" s="1"/>
    </row>
    <row r="12" spans="1:7">
      <c r="A12" s="1" t="s">
        <v>97</v>
      </c>
      <c r="B12" t="s">
        <v>98</v>
      </c>
    </row>
    <row r="13" spans="1:7">
      <c r="A13" s="1" t="s">
        <v>99</v>
      </c>
      <c r="B13" t="s">
        <v>100</v>
      </c>
    </row>
    <row r="14" spans="1:7">
      <c r="A14" s="1" t="s">
        <v>101</v>
      </c>
      <c r="B14" t="s">
        <v>102</v>
      </c>
    </row>
    <row r="15" spans="1:7">
      <c r="A15" s="1" t="s">
        <v>8378</v>
      </c>
      <c r="B15" t="s">
        <v>103</v>
      </c>
    </row>
    <row r="16" spans="1:7">
      <c r="A16" s="1" t="s">
        <v>104</v>
      </c>
      <c r="B16" t="s">
        <v>105</v>
      </c>
    </row>
    <row r="17" spans="1:2">
      <c r="A17" s="1" t="s">
        <v>106</v>
      </c>
      <c r="B17" t="s">
        <v>107</v>
      </c>
    </row>
    <row r="18" spans="1:2">
      <c r="A18" s="1" t="s">
        <v>108</v>
      </c>
      <c r="B18" t="s">
        <v>109</v>
      </c>
    </row>
    <row r="19" spans="1:2">
      <c r="A19" s="1" t="s">
        <v>110</v>
      </c>
      <c r="B19" t="s">
        <v>111</v>
      </c>
    </row>
    <row r="20" spans="1:2">
      <c r="A20" s="1" t="s">
        <v>112</v>
      </c>
      <c r="B20" t="s">
        <v>113</v>
      </c>
    </row>
    <row r="21" spans="1:2">
      <c r="A21" s="1" t="s">
        <v>114</v>
      </c>
      <c r="B21" t="s">
        <v>115</v>
      </c>
    </row>
    <row r="22" spans="1:2">
      <c r="A22" s="1" t="s">
        <v>116</v>
      </c>
      <c r="B22" t="s">
        <v>117</v>
      </c>
    </row>
    <row r="23" spans="1:2">
      <c r="A23" s="1" t="s">
        <v>118</v>
      </c>
      <c r="B23" t="s">
        <v>119</v>
      </c>
    </row>
    <row r="24" spans="1:2">
      <c r="A24" s="1" t="s">
        <v>120</v>
      </c>
      <c r="B24" t="s">
        <v>121</v>
      </c>
    </row>
    <row r="25" spans="1:2">
      <c r="A25" s="1" t="s">
        <v>122</v>
      </c>
      <c r="B25" t="s">
        <v>123</v>
      </c>
    </row>
    <row r="26" spans="1:2">
      <c r="A26" s="1" t="s">
        <v>124</v>
      </c>
      <c r="B26" t="s">
        <v>125</v>
      </c>
    </row>
    <row r="27" spans="1:2">
      <c r="A27" s="1" t="s">
        <v>126</v>
      </c>
      <c r="B27" t="s">
        <v>127</v>
      </c>
    </row>
    <row r="28" spans="1:2">
      <c r="A28" s="1" t="s">
        <v>128</v>
      </c>
      <c r="B28" t="s">
        <v>129</v>
      </c>
    </row>
    <row r="29" spans="1:2">
      <c r="A29" s="1" t="s">
        <v>130</v>
      </c>
      <c r="B29" t="s">
        <v>131</v>
      </c>
    </row>
    <row r="30" spans="1:2">
      <c r="A30" s="1" t="s">
        <v>132</v>
      </c>
      <c r="B30" t="s">
        <v>133</v>
      </c>
    </row>
    <row r="31" spans="1:2">
      <c r="A31" s="1" t="s">
        <v>134</v>
      </c>
      <c r="B31" t="s">
        <v>135</v>
      </c>
    </row>
    <row r="32" spans="1:2">
      <c r="A32" s="1" t="s">
        <v>136</v>
      </c>
      <c r="B32" t="s">
        <v>137</v>
      </c>
    </row>
    <row r="33" spans="1:3">
      <c r="A33" s="1" t="s">
        <v>138</v>
      </c>
      <c r="B33" t="s">
        <v>139</v>
      </c>
    </row>
    <row r="34" spans="1:3">
      <c r="A34" s="1" t="s">
        <v>140</v>
      </c>
      <c r="B34" t="s">
        <v>141</v>
      </c>
    </row>
    <row r="35" spans="1:3">
      <c r="A35" s="1" t="s">
        <v>142</v>
      </c>
      <c r="B35" t="s">
        <v>143</v>
      </c>
    </row>
    <row r="36" spans="1:3">
      <c r="A36" s="1" t="s">
        <v>144</v>
      </c>
      <c r="B36" t="s">
        <v>145</v>
      </c>
    </row>
    <row r="37" spans="1:3">
      <c r="A37" s="1" t="s">
        <v>146</v>
      </c>
      <c r="B37" t="s">
        <v>147</v>
      </c>
    </row>
    <row r="38" spans="1:3">
      <c r="A38" s="1" t="s">
        <v>148</v>
      </c>
      <c r="B38" t="s">
        <v>149</v>
      </c>
    </row>
    <row r="39" spans="1:3">
      <c r="A39" s="1" t="s">
        <v>150</v>
      </c>
      <c r="B39" t="s">
        <v>151</v>
      </c>
    </row>
    <row r="40" spans="1:3">
      <c r="A40" s="1" t="s">
        <v>152</v>
      </c>
      <c r="B40" t="s">
        <v>153</v>
      </c>
    </row>
    <row r="41" spans="1:3">
      <c r="A41" s="1" t="s">
        <v>52</v>
      </c>
      <c r="B41" t="s">
        <v>154</v>
      </c>
    </row>
    <row r="42" spans="1:3">
      <c r="A42" s="1" t="s">
        <v>155</v>
      </c>
      <c r="B42" t="s">
        <v>156</v>
      </c>
    </row>
    <row r="43" spans="1:3">
      <c r="A43" s="1" t="s">
        <v>157</v>
      </c>
      <c r="B43" t="s">
        <v>158</v>
      </c>
    </row>
    <row r="44" spans="1:3" ht="16.5">
      <c r="A44" s="1" t="s">
        <v>159</v>
      </c>
      <c r="B44" t="s">
        <v>160</v>
      </c>
      <c r="C44" s="45" t="s">
        <v>8497</v>
      </c>
    </row>
    <row r="45" spans="1:3">
      <c r="A45" s="1" t="s">
        <v>161</v>
      </c>
      <c r="B45" t="s">
        <v>162</v>
      </c>
    </row>
    <row r="46" spans="1:3" ht="16.5">
      <c r="A46" s="1" t="s">
        <v>163</v>
      </c>
      <c r="B46" t="s">
        <v>164</v>
      </c>
      <c r="C46" s="45" t="s">
        <v>8498</v>
      </c>
    </row>
    <row r="47" spans="1:3">
      <c r="A47" s="1" t="s">
        <v>165</v>
      </c>
      <c r="B47" t="s">
        <v>166</v>
      </c>
    </row>
    <row r="48" spans="1:3">
      <c r="A48" s="1" t="s">
        <v>167</v>
      </c>
      <c r="B48" s="1" t="s">
        <v>168</v>
      </c>
    </row>
    <row r="49" spans="1:2">
      <c r="A49" s="1" t="s">
        <v>169</v>
      </c>
      <c r="B49" t="s">
        <v>170</v>
      </c>
    </row>
    <row r="50" spans="1:2">
      <c r="A50" s="1" t="s">
        <v>8521</v>
      </c>
      <c r="B50" t="s">
        <v>172</v>
      </c>
    </row>
    <row r="51" spans="1:2">
      <c r="A51" s="1" t="s">
        <v>173</v>
      </c>
      <c r="B51" t="s">
        <v>174</v>
      </c>
    </row>
    <row r="52" spans="1:2">
      <c r="A52" s="1" t="s">
        <v>175</v>
      </c>
      <c r="B52" t="s">
        <v>176</v>
      </c>
    </row>
    <row r="53" spans="1:2">
      <c r="A53" s="1" t="s">
        <v>177</v>
      </c>
      <c r="B53" t="s">
        <v>178</v>
      </c>
    </row>
    <row r="54" spans="1:2">
      <c r="A54" s="1" t="s">
        <v>179</v>
      </c>
      <c r="B54" t="s">
        <v>180</v>
      </c>
    </row>
    <row r="55" spans="1:2">
      <c r="A55" s="1" t="s">
        <v>181</v>
      </c>
      <c r="B55" t="s">
        <v>182</v>
      </c>
    </row>
    <row r="56" spans="1:2">
      <c r="A56" s="1" t="s">
        <v>183</v>
      </c>
      <c r="B56" t="s">
        <v>184</v>
      </c>
    </row>
    <row r="57" spans="1:2">
      <c r="A57" s="1" t="s">
        <v>185</v>
      </c>
      <c r="B57" t="s">
        <v>186</v>
      </c>
    </row>
    <row r="58" spans="1:2">
      <c r="A58" s="1" t="s">
        <v>187</v>
      </c>
      <c r="B58" t="s">
        <v>188</v>
      </c>
    </row>
    <row r="59" spans="1:2">
      <c r="A59" s="1" t="s">
        <v>189</v>
      </c>
      <c r="B59" t="s">
        <v>190</v>
      </c>
    </row>
    <row r="60" spans="1:2">
      <c r="A60" s="1" t="s">
        <v>191</v>
      </c>
      <c r="B60" t="s">
        <v>192</v>
      </c>
    </row>
    <row r="61" spans="1:2">
      <c r="A61" s="1" t="s">
        <v>193</v>
      </c>
      <c r="B61" t="s">
        <v>194</v>
      </c>
    </row>
    <row r="62" spans="1:2">
      <c r="A62" s="1" t="s">
        <v>195</v>
      </c>
      <c r="B62" t="s">
        <v>196</v>
      </c>
    </row>
    <row r="63" spans="1:2">
      <c r="A63" s="1" t="s">
        <v>197</v>
      </c>
      <c r="B63" t="s">
        <v>198</v>
      </c>
    </row>
    <row r="64" spans="1:2">
      <c r="A64" s="1" t="s">
        <v>199</v>
      </c>
      <c r="B64" t="s">
        <v>200</v>
      </c>
    </row>
    <row r="65" spans="1:2">
      <c r="A65" s="1" t="s">
        <v>201</v>
      </c>
      <c r="B65" t="s">
        <v>202</v>
      </c>
    </row>
    <row r="66" spans="1:2">
      <c r="A66" s="1" t="s">
        <v>203</v>
      </c>
      <c r="B66" t="s">
        <v>204</v>
      </c>
    </row>
    <row r="67" spans="1:2">
      <c r="A67" s="1" t="s">
        <v>205</v>
      </c>
      <c r="B67" t="s">
        <v>206</v>
      </c>
    </row>
    <row r="68" spans="1:2">
      <c r="A68" s="1" t="s">
        <v>207</v>
      </c>
      <c r="B68" t="s">
        <v>208</v>
      </c>
    </row>
    <row r="69" spans="1:2">
      <c r="A69" s="1" t="s">
        <v>209</v>
      </c>
      <c r="B69" t="s">
        <v>210</v>
      </c>
    </row>
    <row r="70" spans="1:2">
      <c r="A70" s="1" t="s">
        <v>211</v>
      </c>
      <c r="B70" t="s">
        <v>212</v>
      </c>
    </row>
    <row r="71" spans="1:2">
      <c r="A71" s="1" t="s">
        <v>213</v>
      </c>
      <c r="B71" t="s">
        <v>214</v>
      </c>
    </row>
    <row r="72" spans="1:2">
      <c r="A72" s="1" t="s">
        <v>215</v>
      </c>
      <c r="B72" t="s">
        <v>216</v>
      </c>
    </row>
    <row r="73" spans="1:2">
      <c r="A73" s="1" t="s">
        <v>217</v>
      </c>
      <c r="B73" t="s">
        <v>218</v>
      </c>
    </row>
    <row r="74" spans="1:2">
      <c r="A74" s="1" t="s">
        <v>219</v>
      </c>
      <c r="B74" t="s">
        <v>220</v>
      </c>
    </row>
    <row r="75" spans="1:2">
      <c r="A75" s="1" t="s">
        <v>221</v>
      </c>
      <c r="B75" t="s">
        <v>222</v>
      </c>
    </row>
    <row r="76" spans="1:2">
      <c r="A76" s="1" t="s">
        <v>223</v>
      </c>
      <c r="B76" t="s">
        <v>224</v>
      </c>
    </row>
    <row r="77" spans="1:2">
      <c r="A77" s="1" t="s">
        <v>225</v>
      </c>
      <c r="B77" t="s">
        <v>226</v>
      </c>
    </row>
    <row r="78" spans="1:2">
      <c r="A78" s="1" t="s">
        <v>227</v>
      </c>
      <c r="B78" t="s">
        <v>228</v>
      </c>
    </row>
    <row r="79" spans="1:2">
      <c r="A79" s="1" t="s">
        <v>229</v>
      </c>
      <c r="B79" t="s">
        <v>230</v>
      </c>
    </row>
    <row r="80" spans="1:2">
      <c r="A80" s="1" t="s">
        <v>231</v>
      </c>
      <c r="B80" t="s">
        <v>232</v>
      </c>
    </row>
    <row r="81" spans="1:2">
      <c r="A81" s="1" t="s">
        <v>233</v>
      </c>
      <c r="B81" t="s">
        <v>234</v>
      </c>
    </row>
    <row r="82" spans="1:2">
      <c r="A82" s="1" t="s">
        <v>235</v>
      </c>
      <c r="B82" t="s">
        <v>236</v>
      </c>
    </row>
    <row r="83" spans="1:2">
      <c r="A83" s="1" t="s">
        <v>237</v>
      </c>
      <c r="B83" t="s">
        <v>238</v>
      </c>
    </row>
    <row r="84" spans="1:2">
      <c r="A84" s="1" t="s">
        <v>239</v>
      </c>
      <c r="B84" t="s">
        <v>240</v>
      </c>
    </row>
    <row r="85" spans="1:2">
      <c r="A85" s="1" t="s">
        <v>241</v>
      </c>
      <c r="B85" t="s">
        <v>242</v>
      </c>
    </row>
    <row r="86" spans="1:2">
      <c r="A86" s="1" t="s">
        <v>243</v>
      </c>
      <c r="B86" t="s">
        <v>244</v>
      </c>
    </row>
    <row r="87" spans="1:2">
      <c r="A87" s="1" t="s">
        <v>245</v>
      </c>
      <c r="B87" t="s">
        <v>246</v>
      </c>
    </row>
    <row r="88" spans="1:2">
      <c r="A88" s="1" t="s">
        <v>247</v>
      </c>
      <c r="B88" t="s">
        <v>248</v>
      </c>
    </row>
    <row r="89" spans="1:2">
      <c r="A89" s="1" t="s">
        <v>249</v>
      </c>
      <c r="B89" t="s">
        <v>250</v>
      </c>
    </row>
    <row r="90" spans="1:2">
      <c r="A90" s="1" t="s">
        <v>251</v>
      </c>
      <c r="B90" t="s">
        <v>252</v>
      </c>
    </row>
    <row r="91" spans="1:2">
      <c r="A91" s="1" t="s">
        <v>253</v>
      </c>
      <c r="B91" t="s">
        <v>254</v>
      </c>
    </row>
    <row r="92" spans="1:2">
      <c r="A92" s="1" t="s">
        <v>255</v>
      </c>
      <c r="B92" t="s">
        <v>256</v>
      </c>
    </row>
    <row r="93" spans="1:2">
      <c r="A93" s="1" t="s">
        <v>257</v>
      </c>
      <c r="B93" t="s">
        <v>258</v>
      </c>
    </row>
    <row r="94" spans="1:2">
      <c r="A94" s="1" t="s">
        <v>259</v>
      </c>
      <c r="B94" t="s">
        <v>260</v>
      </c>
    </row>
    <row r="95" spans="1:2">
      <c r="A95" s="1" t="s">
        <v>261</v>
      </c>
      <c r="B95" t="s">
        <v>262</v>
      </c>
    </row>
    <row r="96" spans="1:2">
      <c r="A96" s="1" t="s">
        <v>263</v>
      </c>
      <c r="B96" t="s">
        <v>264</v>
      </c>
    </row>
    <row r="97" spans="1:2">
      <c r="A97" s="1" t="s">
        <v>265</v>
      </c>
      <c r="B97" t="s">
        <v>266</v>
      </c>
    </row>
    <row r="98" spans="1:2">
      <c r="A98" s="1" t="s">
        <v>267</v>
      </c>
      <c r="B98" t="s">
        <v>268</v>
      </c>
    </row>
    <row r="99" spans="1:2">
      <c r="A99" s="1" t="s">
        <v>269</v>
      </c>
      <c r="B99" t="s">
        <v>270</v>
      </c>
    </row>
    <row r="100" spans="1:2">
      <c r="A100" s="1" t="s">
        <v>271</v>
      </c>
      <c r="B100" t="s">
        <v>272</v>
      </c>
    </row>
    <row r="101" spans="1:2">
      <c r="A101" s="1" t="s">
        <v>273</v>
      </c>
      <c r="B101" t="s">
        <v>274</v>
      </c>
    </row>
    <row r="102" spans="1:2">
      <c r="A102" s="1" t="s">
        <v>275</v>
      </c>
      <c r="B102" t="s">
        <v>276</v>
      </c>
    </row>
    <row r="103" spans="1:2">
      <c r="A103" s="1" t="s">
        <v>277</v>
      </c>
      <c r="B103" t="s">
        <v>278</v>
      </c>
    </row>
    <row r="104" spans="1:2">
      <c r="A104" s="1" t="s">
        <v>279</v>
      </c>
      <c r="B104" t="s">
        <v>280</v>
      </c>
    </row>
    <row r="105" spans="1:2">
      <c r="A105" s="1" t="s">
        <v>281</v>
      </c>
      <c r="B105" t="s">
        <v>282</v>
      </c>
    </row>
    <row r="106" spans="1:2">
      <c r="A106" s="1" t="s">
        <v>283</v>
      </c>
      <c r="B106" t="s">
        <v>284</v>
      </c>
    </row>
    <row r="107" spans="1:2">
      <c r="A107" s="1" t="s">
        <v>285</v>
      </c>
      <c r="B107" t="s">
        <v>286</v>
      </c>
    </row>
    <row r="108" spans="1:2">
      <c r="A108" s="1" t="s">
        <v>287</v>
      </c>
      <c r="B108" t="s">
        <v>288</v>
      </c>
    </row>
    <row r="109" spans="1:2">
      <c r="A109" s="1" t="s">
        <v>289</v>
      </c>
      <c r="B109" t="s">
        <v>290</v>
      </c>
    </row>
    <row r="110" spans="1:2">
      <c r="A110" s="1" t="s">
        <v>291</v>
      </c>
      <c r="B110" t="s">
        <v>292</v>
      </c>
    </row>
    <row r="111" spans="1:2">
      <c r="A111" s="1" t="s">
        <v>293</v>
      </c>
      <c r="B111" t="s">
        <v>294</v>
      </c>
    </row>
    <row r="112" spans="1:2">
      <c r="A112" s="1" t="s">
        <v>295</v>
      </c>
      <c r="B112" t="s">
        <v>296</v>
      </c>
    </row>
    <row r="113" spans="1:2">
      <c r="A113" s="1" t="s">
        <v>297</v>
      </c>
      <c r="B113" t="s">
        <v>298</v>
      </c>
    </row>
    <row r="114" spans="1:2">
      <c r="A114" s="1" t="s">
        <v>299</v>
      </c>
      <c r="B114" t="s">
        <v>300</v>
      </c>
    </row>
    <row r="115" spans="1:2">
      <c r="A115" s="1" t="s">
        <v>301</v>
      </c>
      <c r="B115" t="s">
        <v>302</v>
      </c>
    </row>
    <row r="116" spans="1:2">
      <c r="A116" s="1" t="s">
        <v>303</v>
      </c>
      <c r="B116" t="s">
        <v>304</v>
      </c>
    </row>
    <row r="117" spans="1:2">
      <c r="A117" s="1" t="s">
        <v>305</v>
      </c>
      <c r="B117" t="s">
        <v>306</v>
      </c>
    </row>
    <row r="118" spans="1:2">
      <c r="A118" s="1" t="s">
        <v>307</v>
      </c>
      <c r="B118" t="s">
        <v>308</v>
      </c>
    </row>
    <row r="119" spans="1:2">
      <c r="A119" s="1" t="s">
        <v>309</v>
      </c>
      <c r="B119" t="s">
        <v>310</v>
      </c>
    </row>
    <row r="120" spans="1:2">
      <c r="A120" s="1" t="s">
        <v>311</v>
      </c>
      <c r="B120" t="s">
        <v>312</v>
      </c>
    </row>
    <row r="121" spans="1:2">
      <c r="A121" s="1" t="s">
        <v>313</v>
      </c>
      <c r="B121" t="s">
        <v>314</v>
      </c>
    </row>
    <row r="122" spans="1:2">
      <c r="A122" s="1" t="s">
        <v>315</v>
      </c>
      <c r="B122" t="s">
        <v>316</v>
      </c>
    </row>
    <row r="123" spans="1:2">
      <c r="A123" s="1" t="s">
        <v>317</v>
      </c>
      <c r="B123" t="s">
        <v>318</v>
      </c>
    </row>
    <row r="124" spans="1:2">
      <c r="A124" s="1" t="s">
        <v>319</v>
      </c>
      <c r="B124" t="s">
        <v>320</v>
      </c>
    </row>
    <row r="125" spans="1:2">
      <c r="A125" s="1" t="s">
        <v>8383</v>
      </c>
      <c r="B125" t="s">
        <v>322</v>
      </c>
    </row>
    <row r="126" spans="1:2">
      <c r="A126" s="1" t="s">
        <v>323</v>
      </c>
      <c r="B126" t="s">
        <v>324</v>
      </c>
    </row>
    <row r="127" spans="1:2">
      <c r="A127" s="1" t="s">
        <v>325</v>
      </c>
      <c r="B127" t="s">
        <v>326</v>
      </c>
    </row>
    <row r="128" spans="1:2">
      <c r="A128" s="1" t="s">
        <v>327</v>
      </c>
      <c r="B128" t="s">
        <v>328</v>
      </c>
    </row>
    <row r="129" spans="1:2">
      <c r="A129" s="1" t="s">
        <v>329</v>
      </c>
      <c r="B129" t="s">
        <v>330</v>
      </c>
    </row>
    <row r="130" spans="1:2">
      <c r="A130" s="1" t="s">
        <v>8428</v>
      </c>
      <c r="B130" t="s">
        <v>332</v>
      </c>
    </row>
    <row r="131" spans="1:2">
      <c r="A131" s="1" t="s">
        <v>333</v>
      </c>
      <c r="B131" t="s">
        <v>334</v>
      </c>
    </row>
    <row r="132" spans="1:2">
      <c r="A132" s="1" t="s">
        <v>335</v>
      </c>
      <c r="B132" t="s">
        <v>336</v>
      </c>
    </row>
    <row r="133" spans="1:2">
      <c r="A133" s="1" t="s">
        <v>337</v>
      </c>
      <c r="B133" t="s">
        <v>338</v>
      </c>
    </row>
    <row r="134" spans="1:2">
      <c r="A134" s="1" t="s">
        <v>339</v>
      </c>
      <c r="B134" t="s">
        <v>340</v>
      </c>
    </row>
    <row r="135" spans="1:2">
      <c r="A135" s="1" t="s">
        <v>341</v>
      </c>
      <c r="B135" t="s">
        <v>342</v>
      </c>
    </row>
    <row r="136" spans="1:2">
      <c r="A136" s="1" t="s">
        <v>343</v>
      </c>
      <c r="B136" t="s">
        <v>344</v>
      </c>
    </row>
    <row r="137" spans="1:2">
      <c r="A137" s="1" t="s">
        <v>8387</v>
      </c>
      <c r="B137" t="s">
        <v>346</v>
      </c>
    </row>
    <row r="138" spans="1:2">
      <c r="A138" s="1" t="s">
        <v>347</v>
      </c>
      <c r="B138" t="s">
        <v>348</v>
      </c>
    </row>
    <row r="139" spans="1:2">
      <c r="A139" s="1" t="s">
        <v>349</v>
      </c>
      <c r="B139" t="s">
        <v>350</v>
      </c>
    </row>
    <row r="140" spans="1:2">
      <c r="A140" s="1" t="s">
        <v>351</v>
      </c>
      <c r="B140" t="s">
        <v>352</v>
      </c>
    </row>
    <row r="141" spans="1:2">
      <c r="A141" s="1" t="s">
        <v>353</v>
      </c>
      <c r="B141" t="s">
        <v>354</v>
      </c>
    </row>
    <row r="142" spans="1:2">
      <c r="A142" s="1" t="s">
        <v>8410</v>
      </c>
      <c r="B142" t="s">
        <v>356</v>
      </c>
    </row>
    <row r="143" spans="1:2">
      <c r="A143" s="1" t="s">
        <v>357</v>
      </c>
      <c r="B143" t="s">
        <v>358</v>
      </c>
    </row>
    <row r="144" spans="1:2">
      <c r="A144" s="1" t="s">
        <v>359</v>
      </c>
      <c r="B144" t="s">
        <v>360</v>
      </c>
    </row>
    <row r="145" spans="1:2">
      <c r="A145" s="1" t="s">
        <v>361</v>
      </c>
      <c r="B145" t="s">
        <v>362</v>
      </c>
    </row>
    <row r="146" spans="1:2">
      <c r="A146" s="1" t="s">
        <v>363</v>
      </c>
      <c r="B146" t="s">
        <v>364</v>
      </c>
    </row>
    <row r="147" spans="1:2">
      <c r="A147" s="1" t="s">
        <v>365</v>
      </c>
      <c r="B147" t="s">
        <v>366</v>
      </c>
    </row>
    <row r="148" spans="1:2">
      <c r="A148" s="1" t="s">
        <v>367</v>
      </c>
      <c r="B148" t="s">
        <v>368</v>
      </c>
    </row>
    <row r="149" spans="1:2">
      <c r="A149" s="1" t="s">
        <v>369</v>
      </c>
      <c r="B149" t="s">
        <v>370</v>
      </c>
    </row>
    <row r="150" spans="1:2">
      <c r="A150" s="1" t="s">
        <v>371</v>
      </c>
      <c r="B150" t="s">
        <v>372</v>
      </c>
    </row>
    <row r="151" spans="1:2">
      <c r="A151" s="1" t="s">
        <v>373</v>
      </c>
      <c r="B151" t="s">
        <v>374</v>
      </c>
    </row>
    <row r="152" spans="1:2">
      <c r="A152" s="1" t="s">
        <v>375</v>
      </c>
      <c r="B152" t="s">
        <v>376</v>
      </c>
    </row>
    <row r="153" spans="1:2">
      <c r="A153" s="1" t="s">
        <v>377</v>
      </c>
      <c r="B153" t="s">
        <v>378</v>
      </c>
    </row>
    <row r="154" spans="1:2">
      <c r="A154" s="1" t="s">
        <v>379</v>
      </c>
      <c r="B154" t="s">
        <v>380</v>
      </c>
    </row>
    <row r="155" spans="1:2">
      <c r="A155" s="1" t="s">
        <v>381</v>
      </c>
      <c r="B155" t="s">
        <v>382</v>
      </c>
    </row>
    <row r="156" spans="1:2">
      <c r="A156" s="1" t="s">
        <v>383</v>
      </c>
      <c r="B156" t="s">
        <v>384</v>
      </c>
    </row>
    <row r="157" spans="1:2">
      <c r="A157" s="1" t="s">
        <v>385</v>
      </c>
      <c r="B157" t="s">
        <v>386</v>
      </c>
    </row>
    <row r="158" spans="1:2">
      <c r="A158" s="1" t="s">
        <v>387</v>
      </c>
      <c r="B158" t="s">
        <v>388</v>
      </c>
    </row>
    <row r="159" spans="1:2">
      <c r="A159" s="1" t="s">
        <v>389</v>
      </c>
      <c r="B159" t="s">
        <v>390</v>
      </c>
    </row>
    <row r="160" spans="1:2">
      <c r="A160" s="1" t="s">
        <v>391</v>
      </c>
      <c r="B160" t="s">
        <v>392</v>
      </c>
    </row>
    <row r="161" spans="1:2">
      <c r="A161" s="1" t="s">
        <v>393</v>
      </c>
      <c r="B161" t="s">
        <v>394</v>
      </c>
    </row>
    <row r="162" spans="1:2">
      <c r="A162" s="1" t="s">
        <v>395</v>
      </c>
      <c r="B162" t="s">
        <v>396</v>
      </c>
    </row>
    <row r="163" spans="1:2">
      <c r="A163" s="1" t="s">
        <v>397</v>
      </c>
      <c r="B163" t="s">
        <v>398</v>
      </c>
    </row>
    <row r="164" spans="1:2">
      <c r="A164" s="1" t="s">
        <v>399</v>
      </c>
      <c r="B164" t="s">
        <v>400</v>
      </c>
    </row>
    <row r="165" spans="1:2">
      <c r="A165" s="1" t="s">
        <v>401</v>
      </c>
      <c r="B165" t="s">
        <v>402</v>
      </c>
    </row>
    <row r="166" spans="1:2">
      <c r="A166" s="1" t="s">
        <v>403</v>
      </c>
      <c r="B166" t="s">
        <v>404</v>
      </c>
    </row>
    <row r="167" spans="1:2">
      <c r="A167" s="1" t="s">
        <v>405</v>
      </c>
      <c r="B167" t="s">
        <v>406</v>
      </c>
    </row>
    <row r="168" spans="1:2">
      <c r="A168" s="1" t="s">
        <v>407</v>
      </c>
      <c r="B168" t="s">
        <v>408</v>
      </c>
    </row>
    <row r="169" spans="1:2">
      <c r="A169" s="1" t="s">
        <v>409</v>
      </c>
      <c r="B169" t="s">
        <v>410</v>
      </c>
    </row>
    <row r="170" spans="1:2">
      <c r="A170" s="1" t="s">
        <v>411</v>
      </c>
      <c r="B170" t="s">
        <v>412</v>
      </c>
    </row>
    <row r="171" spans="1:2">
      <c r="A171" s="1" t="s">
        <v>413</v>
      </c>
      <c r="B171" t="s">
        <v>414</v>
      </c>
    </row>
    <row r="172" spans="1:2">
      <c r="A172" s="1" t="s">
        <v>415</v>
      </c>
      <c r="B172" t="s">
        <v>416</v>
      </c>
    </row>
    <row r="173" spans="1:2">
      <c r="A173" s="1" t="s">
        <v>417</v>
      </c>
      <c r="B173" t="s">
        <v>418</v>
      </c>
    </row>
    <row r="174" spans="1:2">
      <c r="A174" s="1" t="s">
        <v>419</v>
      </c>
      <c r="B174" t="s">
        <v>420</v>
      </c>
    </row>
    <row r="175" spans="1:2">
      <c r="A175" s="1" t="s">
        <v>421</v>
      </c>
      <c r="B175" t="s">
        <v>422</v>
      </c>
    </row>
    <row r="176" spans="1:2">
      <c r="A176" s="1" t="s">
        <v>423</v>
      </c>
      <c r="B176" t="s">
        <v>424</v>
      </c>
    </row>
    <row r="177" spans="1:2">
      <c r="A177" s="1" t="s">
        <v>425</v>
      </c>
      <c r="B177" t="s">
        <v>426</v>
      </c>
    </row>
    <row r="178" spans="1:2">
      <c r="A178" s="1" t="s">
        <v>8382</v>
      </c>
      <c r="B178" t="s">
        <v>428</v>
      </c>
    </row>
    <row r="179" spans="1:2">
      <c r="A179" s="1" t="s">
        <v>429</v>
      </c>
      <c r="B179" t="s">
        <v>430</v>
      </c>
    </row>
    <row r="180" spans="1:2">
      <c r="A180" s="1" t="s">
        <v>431</v>
      </c>
      <c r="B180" t="s">
        <v>432</v>
      </c>
    </row>
    <row r="181" spans="1:2">
      <c r="A181" s="1" t="s">
        <v>433</v>
      </c>
      <c r="B181" t="s">
        <v>434</v>
      </c>
    </row>
    <row r="182" spans="1:2">
      <c r="A182" s="1" t="s">
        <v>435</v>
      </c>
      <c r="B182" t="s">
        <v>436</v>
      </c>
    </row>
    <row r="183" spans="1:2">
      <c r="A183" s="1" t="s">
        <v>437</v>
      </c>
      <c r="B183" t="s">
        <v>438</v>
      </c>
    </row>
    <row r="184" spans="1:2">
      <c r="A184" s="1" t="s">
        <v>439</v>
      </c>
      <c r="B184" t="s">
        <v>440</v>
      </c>
    </row>
    <row r="185" spans="1:2">
      <c r="A185" s="1" t="s">
        <v>441</v>
      </c>
      <c r="B185" t="s">
        <v>442</v>
      </c>
    </row>
    <row r="186" spans="1:2">
      <c r="A186" s="1" t="s">
        <v>443</v>
      </c>
      <c r="B186" t="s">
        <v>444</v>
      </c>
    </row>
    <row r="187" spans="1:2">
      <c r="A187" s="1" t="s">
        <v>445</v>
      </c>
      <c r="B187" t="s">
        <v>446</v>
      </c>
    </row>
    <row r="188" spans="1:2">
      <c r="A188" s="1" t="s">
        <v>447</v>
      </c>
      <c r="B188" t="s">
        <v>448</v>
      </c>
    </row>
    <row r="189" spans="1:2">
      <c r="A189" s="1" t="s">
        <v>449</v>
      </c>
      <c r="B189" t="s">
        <v>450</v>
      </c>
    </row>
    <row r="190" spans="1:2">
      <c r="A190" s="1" t="s">
        <v>451</v>
      </c>
      <c r="B190" t="s">
        <v>452</v>
      </c>
    </row>
    <row r="191" spans="1:2">
      <c r="A191" s="1" t="s">
        <v>453</v>
      </c>
      <c r="B191" t="s">
        <v>454</v>
      </c>
    </row>
    <row r="192" spans="1:2">
      <c r="A192" s="1" t="s">
        <v>455</v>
      </c>
      <c r="B192" t="s">
        <v>456</v>
      </c>
    </row>
    <row r="193" spans="1:2">
      <c r="A193" s="1" t="s">
        <v>457</v>
      </c>
      <c r="B193" t="s">
        <v>458</v>
      </c>
    </row>
    <row r="194" spans="1:2">
      <c r="A194" s="1" t="s">
        <v>459</v>
      </c>
      <c r="B194" t="s">
        <v>460</v>
      </c>
    </row>
    <row r="195" spans="1:2">
      <c r="A195" s="1" t="s">
        <v>461</v>
      </c>
      <c r="B195" t="s">
        <v>462</v>
      </c>
    </row>
    <row r="196" spans="1:2">
      <c r="A196" s="1" t="s">
        <v>8408</v>
      </c>
      <c r="B196" t="s">
        <v>464</v>
      </c>
    </row>
    <row r="197" spans="1:2">
      <c r="A197" s="1" t="s">
        <v>465</v>
      </c>
      <c r="B197" t="s">
        <v>466</v>
      </c>
    </row>
    <row r="198" spans="1:2">
      <c r="A198" s="1" t="s">
        <v>467</v>
      </c>
      <c r="B198" t="s">
        <v>468</v>
      </c>
    </row>
    <row r="199" spans="1:2">
      <c r="A199" s="1" t="s">
        <v>469</v>
      </c>
      <c r="B199" t="s">
        <v>470</v>
      </c>
    </row>
    <row r="200" spans="1:2">
      <c r="A200" s="1" t="s">
        <v>471</v>
      </c>
      <c r="B200" t="s">
        <v>472</v>
      </c>
    </row>
    <row r="201" spans="1:2">
      <c r="A201" s="1" t="s">
        <v>473</v>
      </c>
      <c r="B201" t="s">
        <v>474</v>
      </c>
    </row>
    <row r="202" spans="1:2">
      <c r="A202" s="1" t="s">
        <v>475</v>
      </c>
      <c r="B202" t="s">
        <v>476</v>
      </c>
    </row>
    <row r="203" spans="1:2">
      <c r="A203" s="1" t="s">
        <v>477</v>
      </c>
      <c r="B203" t="s">
        <v>478</v>
      </c>
    </row>
    <row r="204" spans="1:2">
      <c r="A204" s="1" t="s">
        <v>479</v>
      </c>
      <c r="B204" t="s">
        <v>480</v>
      </c>
    </row>
    <row r="205" spans="1:2">
      <c r="A205" s="1" t="s">
        <v>8398</v>
      </c>
      <c r="B205" t="s">
        <v>482</v>
      </c>
    </row>
    <row r="206" spans="1:2">
      <c r="A206" s="1" t="s">
        <v>483</v>
      </c>
      <c r="B206" t="s">
        <v>484</v>
      </c>
    </row>
    <row r="207" spans="1:2">
      <c r="A207" s="1" t="s">
        <v>485</v>
      </c>
      <c r="B207" t="s">
        <v>486</v>
      </c>
    </row>
    <row r="208" spans="1:2">
      <c r="A208" s="1" t="s">
        <v>487</v>
      </c>
      <c r="B208" t="s">
        <v>488</v>
      </c>
    </row>
    <row r="209" spans="1:2">
      <c r="A209" s="1" t="s">
        <v>489</v>
      </c>
      <c r="B209" t="s">
        <v>490</v>
      </c>
    </row>
    <row r="210" spans="1:2">
      <c r="A210" s="1" t="s">
        <v>8420</v>
      </c>
      <c r="B210" t="s">
        <v>492</v>
      </c>
    </row>
    <row r="211" spans="1:2">
      <c r="A211" s="1" t="s">
        <v>493</v>
      </c>
      <c r="B211" t="s">
        <v>494</v>
      </c>
    </row>
    <row r="212" spans="1:2">
      <c r="A212" s="1" t="s">
        <v>495</v>
      </c>
      <c r="B212" t="s">
        <v>496</v>
      </c>
    </row>
    <row r="213" spans="1:2">
      <c r="A213" s="1" t="s">
        <v>497</v>
      </c>
      <c r="B213" t="s">
        <v>498</v>
      </c>
    </row>
    <row r="214" spans="1:2">
      <c r="A214" s="1" t="s">
        <v>499</v>
      </c>
      <c r="B214" t="s">
        <v>500</v>
      </c>
    </row>
    <row r="215" spans="1:2">
      <c r="A215" s="1" t="s">
        <v>501</v>
      </c>
      <c r="B215" t="s">
        <v>502</v>
      </c>
    </row>
    <row r="216" spans="1:2">
      <c r="A216" s="1" t="s">
        <v>503</v>
      </c>
      <c r="B216" t="s">
        <v>504</v>
      </c>
    </row>
    <row r="217" spans="1:2">
      <c r="A217" s="1" t="s">
        <v>505</v>
      </c>
      <c r="B217" t="s">
        <v>506</v>
      </c>
    </row>
    <row r="218" spans="1:2">
      <c r="A218" s="1" t="s">
        <v>507</v>
      </c>
      <c r="B218" t="s">
        <v>508</v>
      </c>
    </row>
    <row r="219" spans="1:2">
      <c r="A219" s="1" t="s">
        <v>509</v>
      </c>
      <c r="B219" t="s">
        <v>510</v>
      </c>
    </row>
    <row r="220" spans="1:2">
      <c r="A220" s="1" t="s">
        <v>511</v>
      </c>
      <c r="B220" t="s">
        <v>8042</v>
      </c>
    </row>
    <row r="221" spans="1:2">
      <c r="A221" s="1" t="s">
        <v>512</v>
      </c>
      <c r="B221" t="s">
        <v>513</v>
      </c>
    </row>
    <row r="222" spans="1:2">
      <c r="A222" s="1" t="s">
        <v>514</v>
      </c>
      <c r="B222" t="s">
        <v>515</v>
      </c>
    </row>
    <row r="223" spans="1:2">
      <c r="A223" s="1" t="s">
        <v>516</v>
      </c>
      <c r="B223" t="s">
        <v>517</v>
      </c>
    </row>
    <row r="224" spans="1:2">
      <c r="A224" s="1" t="s">
        <v>518</v>
      </c>
      <c r="B224" t="s">
        <v>519</v>
      </c>
    </row>
    <row r="225" spans="1:2">
      <c r="A225" s="1" t="s">
        <v>520</v>
      </c>
      <c r="B225" t="s">
        <v>521</v>
      </c>
    </row>
    <row r="226" spans="1:2">
      <c r="A226" s="1" t="s">
        <v>522</v>
      </c>
      <c r="B226" t="s">
        <v>523</v>
      </c>
    </row>
    <row r="227" spans="1:2">
      <c r="A227" s="1" t="s">
        <v>524</v>
      </c>
      <c r="B227" t="s">
        <v>525</v>
      </c>
    </row>
    <row r="228" spans="1:2">
      <c r="A228" s="1" t="s">
        <v>526</v>
      </c>
      <c r="B228" t="s">
        <v>527</v>
      </c>
    </row>
    <row r="229" spans="1:2">
      <c r="A229" s="1" t="s">
        <v>528</v>
      </c>
      <c r="B229" t="s">
        <v>529</v>
      </c>
    </row>
    <row r="230" spans="1:2">
      <c r="A230" s="1" t="s">
        <v>530</v>
      </c>
      <c r="B230" t="s">
        <v>531</v>
      </c>
    </row>
    <row r="231" spans="1:2">
      <c r="A231" s="1" t="s">
        <v>532</v>
      </c>
      <c r="B231" t="s">
        <v>533</v>
      </c>
    </row>
    <row r="232" spans="1:2">
      <c r="A232" s="1" t="s">
        <v>534</v>
      </c>
      <c r="B232" t="s">
        <v>535</v>
      </c>
    </row>
    <row r="233" spans="1:2">
      <c r="A233" s="1" t="s">
        <v>536</v>
      </c>
      <c r="B233" t="s">
        <v>537</v>
      </c>
    </row>
    <row r="234" spans="1:2">
      <c r="A234" s="1" t="s">
        <v>538</v>
      </c>
      <c r="B234" t="s">
        <v>539</v>
      </c>
    </row>
    <row r="235" spans="1:2">
      <c r="A235" s="1" t="s">
        <v>540</v>
      </c>
      <c r="B235" t="s">
        <v>541</v>
      </c>
    </row>
    <row r="236" spans="1:2">
      <c r="A236" s="1" t="s">
        <v>542</v>
      </c>
      <c r="B236" t="s">
        <v>543</v>
      </c>
    </row>
    <row r="237" spans="1:2">
      <c r="A237" s="1" t="s">
        <v>544</v>
      </c>
      <c r="B237" t="s">
        <v>545</v>
      </c>
    </row>
    <row r="238" spans="1:2">
      <c r="A238" s="1" t="s">
        <v>546</v>
      </c>
      <c r="B238" t="s">
        <v>547</v>
      </c>
    </row>
    <row r="239" spans="1:2">
      <c r="A239" s="1" t="s">
        <v>8388</v>
      </c>
      <c r="B239" t="s">
        <v>549</v>
      </c>
    </row>
    <row r="240" spans="1:2">
      <c r="A240" s="1" t="s">
        <v>550</v>
      </c>
      <c r="B240" t="s">
        <v>551</v>
      </c>
    </row>
    <row r="241" spans="1:2">
      <c r="A241" s="1" t="s">
        <v>552</v>
      </c>
      <c r="B241" t="s">
        <v>553</v>
      </c>
    </row>
    <row r="242" spans="1:2">
      <c r="A242" s="1" t="s">
        <v>554</v>
      </c>
      <c r="B242" t="s">
        <v>555</v>
      </c>
    </row>
    <row r="243" spans="1:2">
      <c r="A243" s="1" t="s">
        <v>556</v>
      </c>
      <c r="B243" t="s">
        <v>557</v>
      </c>
    </row>
    <row r="244" spans="1:2">
      <c r="A244" s="1" t="s">
        <v>558</v>
      </c>
      <c r="B244" t="s">
        <v>559</v>
      </c>
    </row>
    <row r="245" spans="1:2">
      <c r="A245" s="1" t="s">
        <v>560</v>
      </c>
      <c r="B245" t="s">
        <v>561</v>
      </c>
    </row>
    <row r="246" spans="1:2">
      <c r="A246" s="1" t="s">
        <v>562</v>
      </c>
      <c r="B246" t="s">
        <v>563</v>
      </c>
    </row>
    <row r="247" spans="1:2">
      <c r="A247" s="1" t="s">
        <v>564</v>
      </c>
      <c r="B247" t="s">
        <v>565</v>
      </c>
    </row>
    <row r="248" spans="1:2">
      <c r="A248" s="1" t="s">
        <v>566</v>
      </c>
      <c r="B248" t="s">
        <v>567</v>
      </c>
    </row>
    <row r="249" spans="1:2">
      <c r="A249" s="1" t="s">
        <v>8445</v>
      </c>
      <c r="B249" t="s">
        <v>569</v>
      </c>
    </row>
    <row r="250" spans="1:2">
      <c r="A250" s="1" t="s">
        <v>173</v>
      </c>
      <c r="B250" t="s">
        <v>174</v>
      </c>
    </row>
    <row r="251" spans="1:2">
      <c r="A251" s="1" t="s">
        <v>570</v>
      </c>
      <c r="B251" t="s">
        <v>571</v>
      </c>
    </row>
    <row r="252" spans="1:2">
      <c r="A252" s="1" t="s">
        <v>572</v>
      </c>
      <c r="B252" t="s">
        <v>573</v>
      </c>
    </row>
    <row r="253" spans="1:2">
      <c r="A253" s="1" t="s">
        <v>574</v>
      </c>
      <c r="B253" t="s">
        <v>575</v>
      </c>
    </row>
    <row r="254" spans="1:2">
      <c r="A254" s="1" t="s">
        <v>576</v>
      </c>
      <c r="B254" t="s">
        <v>577</v>
      </c>
    </row>
    <row r="255" spans="1:2">
      <c r="A255" s="1" t="s">
        <v>578</v>
      </c>
      <c r="B255" t="s">
        <v>579</v>
      </c>
    </row>
    <row r="256" spans="1:2">
      <c r="A256" s="1" t="s">
        <v>580</v>
      </c>
      <c r="B256" t="s">
        <v>581</v>
      </c>
    </row>
    <row r="257" spans="1:2">
      <c r="A257" s="1" t="s">
        <v>582</v>
      </c>
      <c r="B257" t="s">
        <v>583</v>
      </c>
    </row>
    <row r="258" spans="1:2">
      <c r="A258" s="1" t="s">
        <v>584</v>
      </c>
      <c r="B258" t="s">
        <v>585</v>
      </c>
    </row>
    <row r="259" spans="1:2">
      <c r="A259" s="1" t="s">
        <v>586</v>
      </c>
      <c r="B259" t="s">
        <v>587</v>
      </c>
    </row>
    <row r="260" spans="1:2">
      <c r="A260" s="1" t="s">
        <v>588</v>
      </c>
      <c r="B260" t="s">
        <v>589</v>
      </c>
    </row>
    <row r="261" spans="1:2">
      <c r="A261" s="1" t="s">
        <v>590</v>
      </c>
      <c r="B261" t="s">
        <v>591</v>
      </c>
    </row>
    <row r="262" spans="1:2">
      <c r="A262" s="1" t="s">
        <v>8386</v>
      </c>
      <c r="B262" t="s">
        <v>593</v>
      </c>
    </row>
    <row r="263" spans="1:2">
      <c r="A263" s="1" t="s">
        <v>594</v>
      </c>
      <c r="B263" t="s">
        <v>595</v>
      </c>
    </row>
    <row r="264" spans="1:2">
      <c r="A264" s="1" t="s">
        <v>596</v>
      </c>
      <c r="B264" t="s">
        <v>597</v>
      </c>
    </row>
    <row r="265" spans="1:2">
      <c r="A265" s="1" t="s">
        <v>598</v>
      </c>
      <c r="B265" t="s">
        <v>599</v>
      </c>
    </row>
    <row r="266" spans="1:2">
      <c r="A266" s="1" t="s">
        <v>600</v>
      </c>
      <c r="B266" t="s">
        <v>601</v>
      </c>
    </row>
    <row r="267" spans="1:2">
      <c r="A267" s="1" t="s">
        <v>602</v>
      </c>
      <c r="B267" t="s">
        <v>603</v>
      </c>
    </row>
    <row r="268" spans="1:2">
      <c r="A268" s="1" t="s">
        <v>604</v>
      </c>
      <c r="B268" t="s">
        <v>605</v>
      </c>
    </row>
    <row r="269" spans="1:2">
      <c r="A269" s="1" t="s">
        <v>606</v>
      </c>
      <c r="B269" t="s">
        <v>607</v>
      </c>
    </row>
    <row r="270" spans="1:2">
      <c r="A270" s="1" t="s">
        <v>608</v>
      </c>
      <c r="B270" t="s">
        <v>609</v>
      </c>
    </row>
    <row r="271" spans="1:2">
      <c r="A271" s="1" t="s">
        <v>610</v>
      </c>
      <c r="B271" t="s">
        <v>611</v>
      </c>
    </row>
    <row r="272" spans="1:2">
      <c r="A272" s="1" t="s">
        <v>612</v>
      </c>
      <c r="B272" t="s">
        <v>613</v>
      </c>
    </row>
    <row r="273" spans="1:2">
      <c r="A273" s="1" t="s">
        <v>614</v>
      </c>
      <c r="B273" t="s">
        <v>615</v>
      </c>
    </row>
    <row r="274" spans="1:2">
      <c r="A274" s="1" t="s">
        <v>616</v>
      </c>
      <c r="B274" t="s">
        <v>617</v>
      </c>
    </row>
    <row r="275" spans="1:2">
      <c r="A275" s="1" t="s">
        <v>8525</v>
      </c>
      <c r="B275" t="s">
        <v>619</v>
      </c>
    </row>
    <row r="276" spans="1:2">
      <c r="A276" s="1" t="s">
        <v>620</v>
      </c>
      <c r="B276" t="s">
        <v>621</v>
      </c>
    </row>
    <row r="277" spans="1:2">
      <c r="A277" s="1" t="s">
        <v>622</v>
      </c>
      <c r="B277" t="s">
        <v>623</v>
      </c>
    </row>
    <row r="278" spans="1:2">
      <c r="A278" s="1" t="s">
        <v>624</v>
      </c>
      <c r="B278" t="s">
        <v>625</v>
      </c>
    </row>
    <row r="279" spans="1:2">
      <c r="A279" s="1" t="s">
        <v>626</v>
      </c>
      <c r="B279" t="s">
        <v>627</v>
      </c>
    </row>
    <row r="280" spans="1:2">
      <c r="A280" s="1" t="s">
        <v>628</v>
      </c>
      <c r="B280" t="s">
        <v>629</v>
      </c>
    </row>
    <row r="281" spans="1:2">
      <c r="A281" s="1" t="s">
        <v>8384</v>
      </c>
      <c r="B281" t="s">
        <v>631</v>
      </c>
    </row>
    <row r="282" spans="1:2">
      <c r="A282" s="1" t="s">
        <v>632</v>
      </c>
      <c r="B282" t="s">
        <v>633</v>
      </c>
    </row>
    <row r="283" spans="1:2">
      <c r="A283" s="1" t="s">
        <v>634</v>
      </c>
      <c r="B283" t="s">
        <v>635</v>
      </c>
    </row>
    <row r="284" spans="1:2">
      <c r="A284" s="1" t="s">
        <v>8431</v>
      </c>
      <c r="B284" t="s">
        <v>637</v>
      </c>
    </row>
    <row r="285" spans="1:2">
      <c r="A285" s="26" t="s">
        <v>8593</v>
      </c>
      <c r="B285" t="s">
        <v>638</v>
      </c>
    </row>
    <row r="286" spans="1:2">
      <c r="A286" s="1" t="s">
        <v>639</v>
      </c>
      <c r="B286" t="s">
        <v>640</v>
      </c>
    </row>
    <row r="287" spans="1:2">
      <c r="A287" s="1" t="s">
        <v>8402</v>
      </c>
      <c r="B287" t="s">
        <v>642</v>
      </c>
    </row>
    <row r="288" spans="1:2">
      <c r="A288" s="1" t="s">
        <v>643</v>
      </c>
      <c r="B288" t="s">
        <v>644</v>
      </c>
    </row>
    <row r="289" spans="1:2">
      <c r="A289" s="1" t="s">
        <v>645</v>
      </c>
      <c r="B289" t="s">
        <v>646</v>
      </c>
    </row>
    <row r="290" spans="1:2">
      <c r="A290" s="1" t="s">
        <v>647</v>
      </c>
      <c r="B290" t="s">
        <v>648</v>
      </c>
    </row>
    <row r="291" spans="1:2">
      <c r="A291" s="1" t="s">
        <v>649</v>
      </c>
      <c r="B291" t="s">
        <v>650</v>
      </c>
    </row>
    <row r="292" spans="1:2">
      <c r="A292" s="1" t="s">
        <v>651</v>
      </c>
      <c r="B292" t="s">
        <v>652</v>
      </c>
    </row>
    <row r="293" spans="1:2">
      <c r="A293" s="1" t="s">
        <v>653</v>
      </c>
      <c r="B293" t="s">
        <v>654</v>
      </c>
    </row>
    <row r="294" spans="1:2">
      <c r="A294" s="1" t="s">
        <v>655</v>
      </c>
      <c r="B294" t="s">
        <v>656</v>
      </c>
    </row>
    <row r="295" spans="1:2">
      <c r="A295" s="1" t="s">
        <v>8440</v>
      </c>
      <c r="B295" t="s">
        <v>658</v>
      </c>
    </row>
    <row r="296" spans="1:2">
      <c r="A296" s="1" t="s">
        <v>659</v>
      </c>
      <c r="B296" t="s">
        <v>660</v>
      </c>
    </row>
    <row r="297" spans="1:2">
      <c r="A297" s="1" t="s">
        <v>661</v>
      </c>
      <c r="B297" t="s">
        <v>662</v>
      </c>
    </row>
    <row r="298" spans="1:2">
      <c r="A298" s="1" t="s">
        <v>663</v>
      </c>
      <c r="B298" t="s">
        <v>664</v>
      </c>
    </row>
    <row r="299" spans="1:2">
      <c r="A299" s="1" t="s">
        <v>665</v>
      </c>
      <c r="B299" t="s">
        <v>666</v>
      </c>
    </row>
    <row r="300" spans="1:2">
      <c r="A300" s="1" t="s">
        <v>667</v>
      </c>
      <c r="B300" t="s">
        <v>668</v>
      </c>
    </row>
    <row r="301" spans="1:2">
      <c r="A301" s="1" t="s">
        <v>669</v>
      </c>
      <c r="B301" t="s">
        <v>670</v>
      </c>
    </row>
    <row r="302" spans="1:2">
      <c r="A302" s="1" t="s">
        <v>671</v>
      </c>
      <c r="B302" t="s">
        <v>672</v>
      </c>
    </row>
    <row r="303" spans="1:2">
      <c r="A303" s="1" t="s">
        <v>673</v>
      </c>
      <c r="B303" t="s">
        <v>674</v>
      </c>
    </row>
    <row r="304" spans="1:2">
      <c r="A304" s="1" t="s">
        <v>675</v>
      </c>
      <c r="B304" t="s">
        <v>676</v>
      </c>
    </row>
    <row r="305" spans="1:2">
      <c r="A305" s="1" t="s">
        <v>677</v>
      </c>
      <c r="B305" t="s">
        <v>678</v>
      </c>
    </row>
    <row r="306" spans="1:2">
      <c r="A306" s="1" t="s">
        <v>679</v>
      </c>
      <c r="B306" t="s">
        <v>680</v>
      </c>
    </row>
    <row r="307" spans="1:2">
      <c r="A307" s="1" t="s">
        <v>681</v>
      </c>
      <c r="B307" t="s">
        <v>682</v>
      </c>
    </row>
    <row r="308" spans="1:2">
      <c r="A308" s="1" t="s">
        <v>683</v>
      </c>
      <c r="B308" t="s">
        <v>684</v>
      </c>
    </row>
    <row r="309" spans="1:2">
      <c r="A309" s="1" t="s">
        <v>685</v>
      </c>
      <c r="B309" t="s">
        <v>686</v>
      </c>
    </row>
    <row r="310" spans="1:2">
      <c r="A310" s="1" t="s">
        <v>687</v>
      </c>
      <c r="B310" t="s">
        <v>688</v>
      </c>
    </row>
    <row r="311" spans="1:2">
      <c r="A311" s="1" t="s">
        <v>689</v>
      </c>
      <c r="B311" t="s">
        <v>690</v>
      </c>
    </row>
    <row r="312" spans="1:2">
      <c r="A312" s="1" t="s">
        <v>691</v>
      </c>
      <c r="B312" t="s">
        <v>692</v>
      </c>
    </row>
    <row r="313" spans="1:2">
      <c r="A313" s="1" t="s">
        <v>693</v>
      </c>
      <c r="B313" t="s">
        <v>694</v>
      </c>
    </row>
    <row r="314" spans="1:2">
      <c r="A314" s="1" t="s">
        <v>695</v>
      </c>
      <c r="B314" t="s">
        <v>696</v>
      </c>
    </row>
    <row r="315" spans="1:2">
      <c r="A315" s="1" t="s">
        <v>697</v>
      </c>
      <c r="B315" t="s">
        <v>698</v>
      </c>
    </row>
    <row r="316" spans="1:2">
      <c r="A316" s="1" t="s">
        <v>699</v>
      </c>
      <c r="B316" t="s">
        <v>700</v>
      </c>
    </row>
    <row r="317" spans="1:2">
      <c r="A317" s="1" t="s">
        <v>701</v>
      </c>
      <c r="B317" t="s">
        <v>702</v>
      </c>
    </row>
    <row r="318" spans="1:2">
      <c r="A318" s="1" t="s">
        <v>703</v>
      </c>
      <c r="B318" t="s">
        <v>704</v>
      </c>
    </row>
    <row r="319" spans="1:2">
      <c r="A319" s="1" t="s">
        <v>705</v>
      </c>
      <c r="B319" t="s">
        <v>706</v>
      </c>
    </row>
    <row r="320" spans="1:2">
      <c r="A320" s="1" t="s">
        <v>707</v>
      </c>
      <c r="B320" t="s">
        <v>708</v>
      </c>
    </row>
    <row r="321" spans="1:2">
      <c r="A321" s="1" t="s">
        <v>709</v>
      </c>
      <c r="B321" t="s">
        <v>710</v>
      </c>
    </row>
    <row r="322" spans="1:2">
      <c r="A322" s="1" t="s">
        <v>711</v>
      </c>
      <c r="B322" t="s">
        <v>712</v>
      </c>
    </row>
    <row r="323" spans="1:2">
      <c r="A323" s="1" t="s">
        <v>8400</v>
      </c>
      <c r="B323" t="s">
        <v>714</v>
      </c>
    </row>
    <row r="324" spans="1:2">
      <c r="A324" s="1" t="s">
        <v>715</v>
      </c>
      <c r="B324" t="s">
        <v>716</v>
      </c>
    </row>
    <row r="325" spans="1:2">
      <c r="A325" s="1" t="s">
        <v>717</v>
      </c>
      <c r="B325" t="s">
        <v>718</v>
      </c>
    </row>
    <row r="326" spans="1:2">
      <c r="A326" s="1" t="s">
        <v>719</v>
      </c>
      <c r="B326" t="s">
        <v>720</v>
      </c>
    </row>
    <row r="327" spans="1:2">
      <c r="A327" s="1" t="s">
        <v>721</v>
      </c>
      <c r="B327" t="s">
        <v>722</v>
      </c>
    </row>
    <row r="328" spans="1:2">
      <c r="A328" s="1" t="s">
        <v>8462</v>
      </c>
      <c r="B328" t="s">
        <v>724</v>
      </c>
    </row>
    <row r="329" spans="1:2">
      <c r="A329" s="1" t="s">
        <v>725</v>
      </c>
      <c r="B329" t="s">
        <v>726</v>
      </c>
    </row>
    <row r="330" spans="1:2">
      <c r="A330" s="1" t="s">
        <v>727</v>
      </c>
      <c r="B330" t="s">
        <v>728</v>
      </c>
    </row>
    <row r="331" spans="1:2">
      <c r="A331" s="1" t="s">
        <v>729</v>
      </c>
      <c r="B331" t="s">
        <v>730</v>
      </c>
    </row>
    <row r="332" spans="1:2">
      <c r="A332" s="1" t="s">
        <v>731</v>
      </c>
      <c r="B332" t="s">
        <v>732</v>
      </c>
    </row>
    <row r="333" spans="1:2">
      <c r="A333" s="1" t="s">
        <v>733</v>
      </c>
      <c r="B333" t="s">
        <v>734</v>
      </c>
    </row>
    <row r="334" spans="1:2">
      <c r="A334" s="1" t="s">
        <v>735</v>
      </c>
      <c r="B334" t="s">
        <v>736</v>
      </c>
    </row>
    <row r="335" spans="1:2">
      <c r="A335" s="1" t="s">
        <v>737</v>
      </c>
      <c r="B335" t="s">
        <v>738</v>
      </c>
    </row>
    <row r="336" spans="1:2">
      <c r="A336" s="1" t="s">
        <v>739</v>
      </c>
      <c r="B336" t="s">
        <v>740</v>
      </c>
    </row>
    <row r="337" spans="1:2">
      <c r="A337" s="1" t="s">
        <v>741</v>
      </c>
      <c r="B337" t="s">
        <v>742</v>
      </c>
    </row>
    <row r="338" spans="1:2">
      <c r="A338" s="1" t="s">
        <v>743</v>
      </c>
      <c r="B338" t="s">
        <v>744</v>
      </c>
    </row>
    <row r="339" spans="1:2">
      <c r="A339" s="1" t="s">
        <v>745</v>
      </c>
      <c r="B339" t="s">
        <v>746</v>
      </c>
    </row>
    <row r="340" spans="1:2">
      <c r="A340" s="1" t="s">
        <v>747</v>
      </c>
      <c r="B340" t="s">
        <v>748</v>
      </c>
    </row>
    <row r="341" spans="1:2">
      <c r="A341" s="1" t="s">
        <v>749</v>
      </c>
      <c r="B341" t="s">
        <v>750</v>
      </c>
    </row>
    <row r="342" spans="1:2">
      <c r="A342" s="1" t="s">
        <v>8447</v>
      </c>
      <c r="B342" t="s">
        <v>752</v>
      </c>
    </row>
    <row r="343" spans="1:2">
      <c r="A343" s="1" t="s">
        <v>753</v>
      </c>
      <c r="B343" t="s">
        <v>754</v>
      </c>
    </row>
    <row r="344" spans="1:2">
      <c r="A344" s="1" t="s">
        <v>755</v>
      </c>
      <c r="B344" t="s">
        <v>756</v>
      </c>
    </row>
    <row r="345" spans="1:2">
      <c r="A345" s="1" t="s">
        <v>757</v>
      </c>
      <c r="B345" t="s">
        <v>758</v>
      </c>
    </row>
    <row r="346" spans="1:2">
      <c r="A346" s="1" t="s">
        <v>759</v>
      </c>
      <c r="B346" t="s">
        <v>760</v>
      </c>
    </row>
    <row r="347" spans="1:2">
      <c r="A347" s="1" t="s">
        <v>761</v>
      </c>
      <c r="B347" t="s">
        <v>762</v>
      </c>
    </row>
    <row r="348" spans="1:2">
      <c r="A348" s="1" t="s">
        <v>763</v>
      </c>
      <c r="B348" t="s">
        <v>764</v>
      </c>
    </row>
    <row r="349" spans="1:2">
      <c r="A349" s="1" t="s">
        <v>765</v>
      </c>
      <c r="B349" t="s">
        <v>766</v>
      </c>
    </row>
    <row r="350" spans="1:2">
      <c r="A350" s="1" t="s">
        <v>767</v>
      </c>
      <c r="B350" t="s">
        <v>768</v>
      </c>
    </row>
    <row r="351" spans="1:2">
      <c r="A351" s="1" t="s">
        <v>769</v>
      </c>
      <c r="B351" t="s">
        <v>770</v>
      </c>
    </row>
    <row r="352" spans="1:2">
      <c r="A352" s="1" t="s">
        <v>771</v>
      </c>
      <c r="B352" t="s">
        <v>772</v>
      </c>
    </row>
    <row r="353" spans="1:2">
      <c r="A353" s="1" t="s">
        <v>773</v>
      </c>
      <c r="B353" t="s">
        <v>774</v>
      </c>
    </row>
    <row r="354" spans="1:2">
      <c r="A354" s="1" t="s">
        <v>775</v>
      </c>
      <c r="B354" t="s">
        <v>776</v>
      </c>
    </row>
    <row r="355" spans="1:2">
      <c r="A355" s="1" t="s">
        <v>777</v>
      </c>
      <c r="B355" t="s">
        <v>778</v>
      </c>
    </row>
    <row r="356" spans="1:2">
      <c r="A356" s="1" t="s">
        <v>779</v>
      </c>
      <c r="B356" t="s">
        <v>780</v>
      </c>
    </row>
    <row r="357" spans="1:2">
      <c r="A357" s="1" t="s">
        <v>781</v>
      </c>
      <c r="B357" t="s">
        <v>782</v>
      </c>
    </row>
    <row r="358" spans="1:2">
      <c r="A358" s="1" t="s">
        <v>783</v>
      </c>
      <c r="B358" t="s">
        <v>784</v>
      </c>
    </row>
    <row r="359" spans="1:2">
      <c r="A359" s="1" t="s">
        <v>785</v>
      </c>
      <c r="B359" t="s">
        <v>786</v>
      </c>
    </row>
    <row r="360" spans="1:2">
      <c r="A360" s="1" t="s">
        <v>787</v>
      </c>
      <c r="B360" t="s">
        <v>788</v>
      </c>
    </row>
    <row r="361" spans="1:2">
      <c r="A361" s="1" t="s">
        <v>789</v>
      </c>
      <c r="B361" t="s">
        <v>790</v>
      </c>
    </row>
    <row r="362" spans="1:2">
      <c r="A362" s="1" t="s">
        <v>791</v>
      </c>
      <c r="B362" t="s">
        <v>792</v>
      </c>
    </row>
    <row r="363" spans="1:2">
      <c r="A363" s="1" t="s">
        <v>793</v>
      </c>
      <c r="B363" t="s">
        <v>794</v>
      </c>
    </row>
    <row r="364" spans="1:2">
      <c r="A364" s="1" t="s">
        <v>795</v>
      </c>
      <c r="B364" t="s">
        <v>796</v>
      </c>
    </row>
    <row r="365" spans="1:2">
      <c r="A365" s="1" t="s">
        <v>8051</v>
      </c>
      <c r="B365" t="s">
        <v>8052</v>
      </c>
    </row>
    <row r="366" spans="1:2">
      <c r="A366" s="1" t="s">
        <v>514</v>
      </c>
      <c r="B366" t="s">
        <v>8058</v>
      </c>
    </row>
    <row r="367" spans="1:2">
      <c r="A367" s="1"/>
      <c r="B367" t="s">
        <v>797</v>
      </c>
    </row>
    <row r="368" spans="1:2">
      <c r="A368" s="1"/>
      <c r="B368" t="s">
        <v>780</v>
      </c>
    </row>
    <row r="369" spans="1:2">
      <c r="A369" s="1"/>
      <c r="B369" t="s">
        <v>352</v>
      </c>
    </row>
    <row r="370" spans="1:2">
      <c r="A370" s="1"/>
      <c r="B370" t="s">
        <v>190</v>
      </c>
    </row>
    <row r="371" spans="1:2">
      <c r="A371" s="1"/>
      <c r="B371" t="s">
        <v>156</v>
      </c>
    </row>
    <row r="372" spans="1:2">
      <c r="A372" s="1" t="s">
        <v>41</v>
      </c>
      <c r="B372" t="s">
        <v>41</v>
      </c>
    </row>
    <row r="373" spans="1:2">
      <c r="A373" s="1" t="s">
        <v>77</v>
      </c>
      <c r="B373" t="s">
        <v>78</v>
      </c>
    </row>
    <row r="374" spans="1:2">
      <c r="A374" s="1"/>
      <c r="B374" t="s">
        <v>254</v>
      </c>
    </row>
    <row r="375" spans="1:2">
      <c r="A375" s="1" t="s">
        <v>798</v>
      </c>
      <c r="B375" t="s">
        <v>799</v>
      </c>
    </row>
    <row r="376" spans="1:2">
      <c r="A376" s="1"/>
      <c r="B376" t="s">
        <v>334</v>
      </c>
    </row>
    <row r="377" spans="1:2">
      <c r="A377" s="1"/>
      <c r="B377" t="s">
        <v>436</v>
      </c>
    </row>
    <row r="378" spans="1:2">
      <c r="A378" s="1"/>
      <c r="B378" t="s">
        <v>141</v>
      </c>
    </row>
    <row r="379" spans="1:2">
      <c r="A379" s="1"/>
      <c r="B379" t="s">
        <v>502</v>
      </c>
    </row>
    <row r="380" spans="1:2">
      <c r="A380" s="1"/>
      <c r="B380" t="s">
        <v>250</v>
      </c>
    </row>
    <row r="381" spans="1:2">
      <c r="A381" s="1"/>
      <c r="B381" t="s">
        <v>119</v>
      </c>
    </row>
    <row r="382" spans="1:2">
      <c r="A382" s="1"/>
      <c r="B382" t="s">
        <v>232</v>
      </c>
    </row>
    <row r="383" spans="1:2">
      <c r="A383" s="1"/>
      <c r="B383" t="s">
        <v>529</v>
      </c>
    </row>
    <row r="384" spans="1:2">
      <c r="A384" s="1"/>
      <c r="B384" t="s">
        <v>800</v>
      </c>
    </row>
    <row r="385" spans="1:2">
      <c r="A385" s="1"/>
      <c r="B385" t="s">
        <v>432</v>
      </c>
    </row>
    <row r="386" spans="1:2">
      <c r="A386" s="1"/>
      <c r="B386" t="s">
        <v>801</v>
      </c>
    </row>
    <row r="387" spans="1:2">
      <c r="A387" s="1" t="s">
        <v>7974</v>
      </c>
      <c r="B387" t="s">
        <v>7975</v>
      </c>
    </row>
    <row r="388" spans="1:2">
      <c r="A388" s="1"/>
      <c r="B388" t="s">
        <v>216</v>
      </c>
    </row>
    <row r="389" spans="1:2">
      <c r="A389" s="1"/>
      <c r="B389" t="s">
        <v>742</v>
      </c>
    </row>
    <row r="390" spans="1:2">
      <c r="A390" s="1"/>
      <c r="B390" t="s">
        <v>802</v>
      </c>
    </row>
    <row r="391" spans="1:2">
      <c r="A391" s="1"/>
      <c r="B391" t="s">
        <v>184</v>
      </c>
    </row>
    <row r="392" spans="1:2">
      <c r="A392" s="1"/>
      <c r="B392" t="s">
        <v>154</v>
      </c>
    </row>
    <row r="393" spans="1:2">
      <c r="A393" s="1" t="s">
        <v>803</v>
      </c>
      <c r="B393" t="s">
        <v>804</v>
      </c>
    </row>
    <row r="394" spans="1:2">
      <c r="A394" s="1"/>
      <c r="B394" t="s">
        <v>805</v>
      </c>
    </row>
    <row r="395" spans="1:2">
      <c r="A395" s="1"/>
      <c r="B395" t="s">
        <v>430</v>
      </c>
    </row>
    <row r="396" spans="1:2">
      <c r="A396" s="1"/>
      <c r="B396" t="s">
        <v>131</v>
      </c>
    </row>
    <row r="397" spans="1:2">
      <c r="A397" s="1"/>
      <c r="B397" t="s">
        <v>456</v>
      </c>
    </row>
    <row r="398" spans="1:2">
      <c r="A398" s="1" t="s">
        <v>806</v>
      </c>
      <c r="B398" t="s">
        <v>807</v>
      </c>
    </row>
    <row r="399" spans="1:2">
      <c r="A399" s="1" t="s">
        <v>808</v>
      </c>
      <c r="B399" t="s">
        <v>809</v>
      </c>
    </row>
    <row r="400" spans="1:2">
      <c r="A400" s="1"/>
      <c r="B400" t="s">
        <v>125</v>
      </c>
    </row>
    <row r="401" spans="1:2">
      <c r="A401" s="1"/>
      <c r="B401" t="s">
        <v>96</v>
      </c>
    </row>
    <row r="402" spans="1:2">
      <c r="A402" s="1"/>
      <c r="B402" t="s">
        <v>228</v>
      </c>
    </row>
    <row r="403" spans="1:2">
      <c r="A403" s="1"/>
      <c r="B403" t="s">
        <v>143</v>
      </c>
    </row>
    <row r="404" spans="1:2">
      <c r="A404" s="1"/>
      <c r="B404" t="s">
        <v>162</v>
      </c>
    </row>
    <row r="405" spans="1:2">
      <c r="A405" s="1"/>
      <c r="B405" t="s">
        <v>547</v>
      </c>
    </row>
    <row r="406" spans="1:2">
      <c r="A406" s="1"/>
      <c r="B406" t="s">
        <v>619</v>
      </c>
    </row>
    <row r="407" spans="1:2">
      <c r="A407" s="1"/>
      <c r="B407" t="s">
        <v>810</v>
      </c>
    </row>
    <row r="408" spans="1:2">
      <c r="A408" s="1"/>
      <c r="B408" t="s">
        <v>460</v>
      </c>
    </row>
    <row r="409" spans="1:2">
      <c r="A409" s="1"/>
      <c r="B409" t="s">
        <v>811</v>
      </c>
    </row>
    <row r="410" spans="1:2">
      <c r="A410" s="1"/>
      <c r="B410" t="s">
        <v>348</v>
      </c>
    </row>
    <row r="411" spans="1:2">
      <c r="A411" s="1" t="s">
        <v>812</v>
      </c>
      <c r="B411" t="s">
        <v>813</v>
      </c>
    </row>
    <row r="412" spans="1:2">
      <c r="A412" s="1"/>
      <c r="B412" t="s">
        <v>814</v>
      </c>
    </row>
    <row r="413" spans="1:2">
      <c r="A413" s="1"/>
      <c r="B413" t="s">
        <v>815</v>
      </c>
    </row>
    <row r="414" spans="1:2">
      <c r="A414" s="1"/>
      <c r="B414" t="s">
        <v>127</v>
      </c>
    </row>
    <row r="415" spans="1:2">
      <c r="A415" s="1"/>
      <c r="B415" t="s">
        <v>816</v>
      </c>
    </row>
    <row r="416" spans="1:2">
      <c r="A416" s="1" t="s">
        <v>817</v>
      </c>
      <c r="B416" t="s">
        <v>818</v>
      </c>
    </row>
    <row r="417" spans="1:2">
      <c r="A417" s="1"/>
      <c r="B417" t="s">
        <v>819</v>
      </c>
    </row>
    <row r="418" spans="1:2">
      <c r="A418" s="1"/>
      <c r="B418" t="s">
        <v>820</v>
      </c>
    </row>
    <row r="419" spans="1:2">
      <c r="A419" s="1"/>
      <c r="B419" t="s">
        <v>821</v>
      </c>
    </row>
    <row r="420" spans="1:2">
      <c r="A420" s="1"/>
      <c r="B420" t="s">
        <v>625</v>
      </c>
    </row>
    <row r="421" spans="1:2">
      <c r="A421" s="1"/>
      <c r="B421" t="s">
        <v>244</v>
      </c>
    </row>
    <row r="422" spans="1:2">
      <c r="A422" s="1"/>
      <c r="B422" t="s">
        <v>822</v>
      </c>
    </row>
    <row r="423" spans="1:2">
      <c r="A423" s="1"/>
      <c r="B423" t="s">
        <v>823</v>
      </c>
    </row>
    <row r="424" spans="1:2">
      <c r="A424" s="1" t="s">
        <v>824</v>
      </c>
      <c r="B424" t="s">
        <v>825</v>
      </c>
    </row>
    <row r="425" spans="1:2">
      <c r="A425" s="1" t="s">
        <v>826</v>
      </c>
      <c r="B425" t="s">
        <v>827</v>
      </c>
    </row>
    <row r="426" spans="1:2">
      <c r="A426" s="1"/>
      <c r="B426" t="s">
        <v>324</v>
      </c>
    </row>
    <row r="427" spans="1:2">
      <c r="A427" s="1"/>
      <c r="B427" t="s">
        <v>98</v>
      </c>
    </row>
    <row r="428" spans="1:2">
      <c r="A428" s="1"/>
      <c r="B428" t="s">
        <v>133</v>
      </c>
    </row>
    <row r="429" spans="1:2">
      <c r="A429" s="1"/>
      <c r="B429" t="s">
        <v>716</v>
      </c>
    </row>
    <row r="430" spans="1:2">
      <c r="A430" s="1" t="s">
        <v>828</v>
      </c>
      <c r="B430" t="s">
        <v>829</v>
      </c>
    </row>
    <row r="431" spans="1:2">
      <c r="A431" s="1"/>
      <c r="B431" t="s">
        <v>734</v>
      </c>
    </row>
    <row r="432" spans="1:2">
      <c r="A432" s="1"/>
      <c r="B432" t="s">
        <v>652</v>
      </c>
    </row>
    <row r="433" spans="1:2">
      <c r="A433" s="1" t="s">
        <v>830</v>
      </c>
      <c r="B433" t="s">
        <v>831</v>
      </c>
    </row>
    <row r="434" spans="1:2">
      <c r="A434" s="1" t="s">
        <v>832</v>
      </c>
      <c r="B434" t="s">
        <v>833</v>
      </c>
    </row>
    <row r="435" spans="1:2">
      <c r="A435" s="1"/>
      <c r="B435" t="s">
        <v>222</v>
      </c>
    </row>
    <row r="436" spans="1:2">
      <c r="A436" s="1"/>
      <c r="B436" t="s">
        <v>103</v>
      </c>
    </row>
    <row r="437" spans="1:2">
      <c r="A437" s="1" t="s">
        <v>834</v>
      </c>
      <c r="B437" t="s">
        <v>835</v>
      </c>
    </row>
    <row r="438" spans="1:2">
      <c r="A438" s="1"/>
      <c r="B438" t="s">
        <v>242</v>
      </c>
    </row>
    <row r="439" spans="1:2">
      <c r="A439" s="1" t="s">
        <v>836</v>
      </c>
      <c r="B439" t="s">
        <v>837</v>
      </c>
    </row>
    <row r="440" spans="1:2">
      <c r="A440" s="1"/>
      <c r="B440" t="s">
        <v>838</v>
      </c>
    </row>
    <row r="441" spans="1:2">
      <c r="A441" s="1"/>
      <c r="B441" t="s">
        <v>248</v>
      </c>
    </row>
    <row r="442" spans="1:2">
      <c r="A442" s="1" t="s">
        <v>839</v>
      </c>
      <c r="B442" t="s">
        <v>840</v>
      </c>
    </row>
    <row r="443" spans="1:2">
      <c r="A443" s="1"/>
      <c r="B443" t="s">
        <v>841</v>
      </c>
    </row>
    <row r="444" spans="1:2">
      <c r="A444" s="1"/>
      <c r="B444" t="s">
        <v>86</v>
      </c>
    </row>
    <row r="445" spans="1:2">
      <c r="A445" s="1"/>
      <c r="B445" t="s">
        <v>842</v>
      </c>
    </row>
    <row r="446" spans="1:2">
      <c r="A446" s="1" t="s">
        <v>8377</v>
      </c>
      <c r="B446" t="s">
        <v>844</v>
      </c>
    </row>
    <row r="447" spans="1:2">
      <c r="A447" s="1"/>
      <c r="B447" t="s">
        <v>702</v>
      </c>
    </row>
    <row r="448" spans="1:2">
      <c r="A448" s="1"/>
      <c r="B448" t="s">
        <v>617</v>
      </c>
    </row>
    <row r="449" spans="1:2">
      <c r="A449" s="1"/>
      <c r="B449" t="s">
        <v>571</v>
      </c>
    </row>
    <row r="450" spans="1:2">
      <c r="A450" s="1"/>
      <c r="B450" t="s">
        <v>304</v>
      </c>
    </row>
    <row r="451" spans="1:2">
      <c r="A451" s="1"/>
      <c r="B451" t="s">
        <v>704</v>
      </c>
    </row>
    <row r="452" spans="1:2">
      <c r="A452" s="1"/>
      <c r="B452" t="s">
        <v>845</v>
      </c>
    </row>
    <row r="453" spans="1:2">
      <c r="A453" s="1"/>
      <c r="B453" t="s">
        <v>504</v>
      </c>
    </row>
    <row r="454" spans="1:2">
      <c r="A454" s="1" t="s">
        <v>846</v>
      </c>
      <c r="B454" t="s">
        <v>847</v>
      </c>
    </row>
    <row r="455" spans="1:2">
      <c r="A455" s="1"/>
      <c r="B455" t="s">
        <v>848</v>
      </c>
    </row>
    <row r="456" spans="1:2">
      <c r="A456" s="1" t="s">
        <v>8455</v>
      </c>
      <c r="B456" t="s">
        <v>849</v>
      </c>
    </row>
    <row r="457" spans="1:2">
      <c r="A457" s="1"/>
      <c r="B457" t="s">
        <v>294</v>
      </c>
    </row>
    <row r="458" spans="1:2">
      <c r="A458" s="1"/>
      <c r="B458" t="s">
        <v>850</v>
      </c>
    </row>
    <row r="459" spans="1:2">
      <c r="A459" s="1"/>
      <c r="B459" t="s">
        <v>344</v>
      </c>
    </row>
    <row r="460" spans="1:2">
      <c r="A460" s="1" t="s">
        <v>851</v>
      </c>
      <c r="B460" t="s">
        <v>852</v>
      </c>
    </row>
    <row r="461" spans="1:2">
      <c r="A461" s="1"/>
      <c r="B461" t="s">
        <v>220</v>
      </c>
    </row>
    <row r="462" spans="1:2">
      <c r="A462" s="1"/>
      <c r="B462" t="s">
        <v>482</v>
      </c>
    </row>
    <row r="463" spans="1:2">
      <c r="A463" s="1"/>
      <c r="B463" t="s">
        <v>720</v>
      </c>
    </row>
    <row r="464" spans="1:2">
      <c r="A464" s="1"/>
      <c r="B464" t="s">
        <v>366</v>
      </c>
    </row>
    <row r="465" spans="1:2">
      <c r="A465" s="1"/>
      <c r="B465" t="s">
        <v>853</v>
      </c>
    </row>
    <row r="466" spans="1:2">
      <c r="A466" s="1"/>
      <c r="B466" t="s">
        <v>428</v>
      </c>
    </row>
    <row r="467" spans="1:2">
      <c r="A467" s="1"/>
      <c r="B467" t="s">
        <v>426</v>
      </c>
    </row>
    <row r="468" spans="1:2">
      <c r="A468" s="1"/>
      <c r="B468" t="s">
        <v>854</v>
      </c>
    </row>
    <row r="469" spans="1:2">
      <c r="A469" s="1"/>
      <c r="B469" t="s">
        <v>855</v>
      </c>
    </row>
    <row r="470" spans="1:2">
      <c r="A470" s="1"/>
      <c r="B470" t="s">
        <v>384</v>
      </c>
    </row>
    <row r="471" spans="1:2">
      <c r="A471" s="1"/>
      <c r="B471" t="s">
        <v>856</v>
      </c>
    </row>
    <row r="472" spans="1:2">
      <c r="A472" s="1"/>
      <c r="B472" t="s">
        <v>857</v>
      </c>
    </row>
    <row r="473" spans="1:2">
      <c r="A473" s="1"/>
      <c r="B473" t="s">
        <v>595</v>
      </c>
    </row>
    <row r="474" spans="1:2">
      <c r="A474" s="1" t="s">
        <v>858</v>
      </c>
      <c r="B474" t="s">
        <v>859</v>
      </c>
    </row>
    <row r="475" spans="1:2">
      <c r="A475" s="1" t="s">
        <v>860</v>
      </c>
      <c r="B475" t="s">
        <v>861</v>
      </c>
    </row>
    <row r="476" spans="1:2">
      <c r="A476" s="1"/>
      <c r="B476" t="s">
        <v>470</v>
      </c>
    </row>
    <row r="477" spans="1:2">
      <c r="A477" s="1"/>
      <c r="B477" t="s">
        <v>440</v>
      </c>
    </row>
    <row r="478" spans="1:2">
      <c r="A478" s="1"/>
      <c r="B478" t="s">
        <v>862</v>
      </c>
    </row>
    <row r="479" spans="1:2">
      <c r="A479" s="1"/>
      <c r="B479" t="s">
        <v>863</v>
      </c>
    </row>
    <row r="480" spans="1:2">
      <c r="A480" s="1"/>
      <c r="B480" t="s">
        <v>585</v>
      </c>
    </row>
    <row r="481" spans="1:2">
      <c r="A481" s="1"/>
      <c r="B481" t="s">
        <v>762</v>
      </c>
    </row>
    <row r="482" spans="1:2">
      <c r="A482" s="1"/>
      <c r="B482" t="s">
        <v>736</v>
      </c>
    </row>
    <row r="483" spans="1:2">
      <c r="A483" s="1"/>
      <c r="B483" t="s">
        <v>80</v>
      </c>
    </row>
    <row r="484" spans="1:2">
      <c r="A484" s="1" t="s">
        <v>864</v>
      </c>
      <c r="B484" t="s">
        <v>865</v>
      </c>
    </row>
    <row r="485" spans="1:2">
      <c r="A485" s="1"/>
      <c r="B485" t="s">
        <v>398</v>
      </c>
    </row>
    <row r="486" spans="1:2">
      <c r="A486" s="1"/>
      <c r="B486" t="s">
        <v>631</v>
      </c>
    </row>
    <row r="487" spans="1:2">
      <c r="A487" s="1"/>
      <c r="B487" t="s">
        <v>782</v>
      </c>
    </row>
    <row r="488" spans="1:2">
      <c r="A488" s="1"/>
      <c r="B488" t="s">
        <v>314</v>
      </c>
    </row>
    <row r="489" spans="1:2">
      <c r="A489" s="1"/>
      <c r="B489" t="s">
        <v>121</v>
      </c>
    </row>
    <row r="490" spans="1:2">
      <c r="A490" s="1"/>
      <c r="B490" t="s">
        <v>498</v>
      </c>
    </row>
    <row r="491" spans="1:2">
      <c r="A491" s="1" t="s">
        <v>866</v>
      </c>
      <c r="B491" t="s">
        <v>867</v>
      </c>
    </row>
    <row r="492" spans="1:2">
      <c r="A492" s="1"/>
      <c r="B492" t="s">
        <v>700</v>
      </c>
    </row>
    <row r="493" spans="1:2">
      <c r="A493" s="1"/>
      <c r="B493" t="s">
        <v>480</v>
      </c>
    </row>
    <row r="494" spans="1:2">
      <c r="A494" s="1"/>
      <c r="B494" t="s">
        <v>346</v>
      </c>
    </row>
    <row r="495" spans="1:2">
      <c r="A495" s="1"/>
      <c r="B495" t="s">
        <v>633</v>
      </c>
    </row>
    <row r="496" spans="1:2">
      <c r="A496" s="1"/>
      <c r="B496" t="s">
        <v>593</v>
      </c>
    </row>
    <row r="497" spans="1:2">
      <c r="A497" s="1"/>
      <c r="B497" t="s">
        <v>488</v>
      </c>
    </row>
    <row r="498" spans="1:2">
      <c r="A498" s="1" t="s">
        <v>868</v>
      </c>
      <c r="B498" t="s">
        <v>869</v>
      </c>
    </row>
    <row r="499" spans="1:2">
      <c r="A499" s="1" t="s">
        <v>870</v>
      </c>
      <c r="B499" t="s">
        <v>871</v>
      </c>
    </row>
    <row r="500" spans="1:2">
      <c r="A500" s="1"/>
      <c r="B500" t="s">
        <v>778</v>
      </c>
    </row>
    <row r="501" spans="1:2">
      <c r="A501" s="1"/>
      <c r="B501" t="s">
        <v>342</v>
      </c>
    </row>
    <row r="502" spans="1:2">
      <c r="A502" s="1"/>
      <c r="B502" t="s">
        <v>694</v>
      </c>
    </row>
    <row r="503" spans="1:2">
      <c r="A503" s="1"/>
      <c r="B503" t="s">
        <v>240</v>
      </c>
    </row>
    <row r="504" spans="1:2">
      <c r="A504" s="1"/>
      <c r="B504" t="s">
        <v>452</v>
      </c>
    </row>
    <row r="505" spans="1:2">
      <c r="A505" s="1"/>
      <c r="B505" t="s">
        <v>774</v>
      </c>
    </row>
    <row r="506" spans="1:2">
      <c r="A506" s="1" t="s">
        <v>872</v>
      </c>
      <c r="B506" t="s">
        <v>873</v>
      </c>
    </row>
    <row r="507" spans="1:2">
      <c r="A507" s="1"/>
      <c r="B507" t="s">
        <v>390</v>
      </c>
    </row>
    <row r="508" spans="1:2">
      <c r="A508" s="1"/>
      <c r="B508" t="s">
        <v>135</v>
      </c>
    </row>
    <row r="509" spans="1:2">
      <c r="A509" s="1"/>
      <c r="B509" t="s">
        <v>551</v>
      </c>
    </row>
    <row r="510" spans="1:2">
      <c r="A510" s="1"/>
      <c r="B510" t="s">
        <v>559</v>
      </c>
    </row>
    <row r="511" spans="1:2">
      <c r="A511" s="1" t="s">
        <v>874</v>
      </c>
      <c r="B511" t="s">
        <v>875</v>
      </c>
    </row>
    <row r="512" spans="1:2">
      <c r="A512" s="1"/>
      <c r="B512" t="s">
        <v>442</v>
      </c>
    </row>
    <row r="513" spans="1:2">
      <c r="A513" s="1" t="s">
        <v>8053</v>
      </c>
      <c r="B513" t="s">
        <v>8054</v>
      </c>
    </row>
    <row r="514" spans="1:2">
      <c r="A514" s="1"/>
      <c r="B514" t="s">
        <v>561</v>
      </c>
    </row>
    <row r="515" spans="1:2">
      <c r="A515" s="1"/>
      <c r="B515" t="s">
        <v>714</v>
      </c>
    </row>
    <row r="516" spans="1:2">
      <c r="A516" s="1"/>
      <c r="B516" t="s">
        <v>565</v>
      </c>
    </row>
    <row r="517" spans="1:2">
      <c r="A517" s="1"/>
      <c r="B517" t="s">
        <v>444</v>
      </c>
    </row>
    <row r="518" spans="1:2">
      <c r="A518" s="1"/>
      <c r="B518" t="s">
        <v>876</v>
      </c>
    </row>
    <row r="519" spans="1:2">
      <c r="A519" s="1" t="s">
        <v>877</v>
      </c>
      <c r="B519" t="s">
        <v>878</v>
      </c>
    </row>
    <row r="520" spans="1:2">
      <c r="A520" s="1" t="s">
        <v>879</v>
      </c>
      <c r="B520" t="s">
        <v>880</v>
      </c>
    </row>
    <row r="521" spans="1:2">
      <c r="A521" s="1"/>
      <c r="B521" t="s">
        <v>438</v>
      </c>
    </row>
    <row r="522" spans="1:2">
      <c r="A522" s="1" t="s">
        <v>881</v>
      </c>
      <c r="B522" t="s">
        <v>882</v>
      </c>
    </row>
    <row r="523" spans="1:2">
      <c r="A523" s="1"/>
      <c r="B523" t="s">
        <v>492</v>
      </c>
    </row>
    <row r="524" spans="1:2">
      <c r="A524" s="1"/>
      <c r="B524" t="s">
        <v>256</v>
      </c>
    </row>
    <row r="525" spans="1:2">
      <c r="A525" s="1"/>
      <c r="B525" t="s">
        <v>525</v>
      </c>
    </row>
    <row r="526" spans="1:2">
      <c r="A526" s="1" t="s">
        <v>7932</v>
      </c>
      <c r="B526" t="s">
        <v>358</v>
      </c>
    </row>
    <row r="527" spans="1:2">
      <c r="A527" s="1"/>
      <c r="B527" t="s">
        <v>328</v>
      </c>
    </row>
    <row r="528" spans="1:2">
      <c r="A528" s="1"/>
      <c r="B528" t="s">
        <v>88</v>
      </c>
    </row>
    <row r="529" spans="1:2">
      <c r="A529" s="1"/>
      <c r="B529" t="s">
        <v>486</v>
      </c>
    </row>
    <row r="530" spans="1:2">
      <c r="A530" s="1"/>
      <c r="B530" t="s">
        <v>82</v>
      </c>
    </row>
    <row r="531" spans="1:2">
      <c r="A531" s="1"/>
      <c r="B531" t="s">
        <v>883</v>
      </c>
    </row>
    <row r="532" spans="1:2">
      <c r="A532" s="1" t="s">
        <v>884</v>
      </c>
      <c r="B532" t="s">
        <v>885</v>
      </c>
    </row>
    <row r="533" spans="1:2">
      <c r="A533" s="1"/>
      <c r="B533" t="s">
        <v>308</v>
      </c>
    </row>
    <row r="534" spans="1:2">
      <c r="A534" s="1"/>
      <c r="B534" t="s">
        <v>236</v>
      </c>
    </row>
    <row r="535" spans="1:2">
      <c r="A535" s="1"/>
      <c r="B535" t="s">
        <v>886</v>
      </c>
    </row>
    <row r="536" spans="1:2">
      <c r="A536" s="1" t="s">
        <v>887</v>
      </c>
      <c r="B536" t="s">
        <v>888</v>
      </c>
    </row>
    <row r="537" spans="1:2">
      <c r="A537" s="1" t="s">
        <v>7959</v>
      </c>
      <c r="B537" t="s">
        <v>889</v>
      </c>
    </row>
    <row r="538" spans="1:2">
      <c r="A538" s="1" t="s">
        <v>7923</v>
      </c>
      <c r="B538" t="s">
        <v>784</v>
      </c>
    </row>
    <row r="539" spans="1:2">
      <c r="A539" s="1"/>
      <c r="B539" t="s">
        <v>392</v>
      </c>
    </row>
    <row r="540" spans="1:2">
      <c r="A540" s="1"/>
      <c r="B540" t="s">
        <v>310</v>
      </c>
    </row>
    <row r="541" spans="1:2">
      <c r="A541" s="1" t="s">
        <v>890</v>
      </c>
      <c r="B541" t="s">
        <v>891</v>
      </c>
    </row>
    <row r="542" spans="1:2">
      <c r="A542" s="1"/>
      <c r="B542" t="s">
        <v>494</v>
      </c>
    </row>
    <row r="543" spans="1:2">
      <c r="A543" s="1" t="s">
        <v>8043</v>
      </c>
      <c r="B543" t="s">
        <v>8063</v>
      </c>
    </row>
    <row r="544" spans="1:2">
      <c r="A544" s="1"/>
      <c r="B544" t="s">
        <v>402</v>
      </c>
    </row>
    <row r="545" spans="1:2">
      <c r="A545" s="1" t="s">
        <v>892</v>
      </c>
      <c r="B545" t="s">
        <v>893</v>
      </c>
    </row>
    <row r="546" spans="1:2">
      <c r="A546" s="1" t="s">
        <v>7999</v>
      </c>
      <c r="B546" t="s">
        <v>894</v>
      </c>
    </row>
    <row r="547" spans="1:2">
      <c r="A547" s="1"/>
      <c r="B547" t="s">
        <v>895</v>
      </c>
    </row>
    <row r="548" spans="1:2">
      <c r="A548" s="1"/>
      <c r="B548" t="s">
        <v>284</v>
      </c>
    </row>
    <row r="549" spans="1:2">
      <c r="A549" s="1" t="s">
        <v>896</v>
      </c>
      <c r="B549" t="s">
        <v>897</v>
      </c>
    </row>
    <row r="550" spans="1:2">
      <c r="A550" s="1"/>
      <c r="B550" t="s">
        <v>258</v>
      </c>
    </row>
    <row r="551" spans="1:2">
      <c r="A551" s="1"/>
      <c r="B551" t="s">
        <v>105</v>
      </c>
    </row>
    <row r="552" spans="1:2">
      <c r="A552" s="1" t="s">
        <v>898</v>
      </c>
      <c r="B552" t="s">
        <v>899</v>
      </c>
    </row>
    <row r="553" spans="1:2">
      <c r="A553" s="1"/>
      <c r="B553" t="s">
        <v>330</v>
      </c>
    </row>
    <row r="554" spans="1:2">
      <c r="A554" s="1" t="s">
        <v>900</v>
      </c>
      <c r="B554" t="s">
        <v>901</v>
      </c>
    </row>
    <row r="555" spans="1:2">
      <c r="A555" s="1" t="s">
        <v>902</v>
      </c>
      <c r="B555" t="s">
        <v>903</v>
      </c>
    </row>
    <row r="556" spans="1:2">
      <c r="A556" s="1"/>
      <c r="B556" t="s">
        <v>690</v>
      </c>
    </row>
    <row r="557" spans="1:2">
      <c r="A557" s="1"/>
      <c r="B557" t="s">
        <v>513</v>
      </c>
    </row>
    <row r="558" spans="1:2">
      <c r="A558" s="1"/>
      <c r="B558" t="s">
        <v>904</v>
      </c>
    </row>
    <row r="559" spans="1:2">
      <c r="A559" s="1"/>
      <c r="B559" t="s">
        <v>905</v>
      </c>
    </row>
    <row r="560" spans="1:2">
      <c r="A560" s="1"/>
      <c r="B560" t="s">
        <v>92</v>
      </c>
    </row>
    <row r="561" spans="1:2">
      <c r="A561" s="1"/>
      <c r="B561" t="s">
        <v>638</v>
      </c>
    </row>
    <row r="562" spans="1:2">
      <c r="A562" s="1"/>
      <c r="B562" t="s">
        <v>718</v>
      </c>
    </row>
    <row r="563" spans="1:2">
      <c r="A563" s="1" t="s">
        <v>906</v>
      </c>
      <c r="B563" t="s">
        <v>907</v>
      </c>
    </row>
    <row r="564" spans="1:2">
      <c r="A564" s="1" t="s">
        <v>908</v>
      </c>
      <c r="B564" t="s">
        <v>909</v>
      </c>
    </row>
    <row r="565" spans="1:2">
      <c r="A565" s="1" t="s">
        <v>910</v>
      </c>
      <c r="B565" t="s">
        <v>911</v>
      </c>
    </row>
    <row r="566" spans="1:2">
      <c r="A566" s="1"/>
      <c r="B566" t="s">
        <v>712</v>
      </c>
    </row>
    <row r="567" spans="1:2">
      <c r="A567" s="1"/>
      <c r="B567" t="s">
        <v>912</v>
      </c>
    </row>
    <row r="568" spans="1:2">
      <c r="A568" s="1" t="s">
        <v>913</v>
      </c>
      <c r="B568" t="s">
        <v>914</v>
      </c>
    </row>
    <row r="569" spans="1:2">
      <c r="A569" s="1"/>
      <c r="B569" t="s">
        <v>569</v>
      </c>
    </row>
    <row r="570" spans="1:2">
      <c r="A570" s="1"/>
      <c r="B570" t="s">
        <v>611</v>
      </c>
    </row>
    <row r="571" spans="1:2">
      <c r="A571" s="1" t="s">
        <v>915</v>
      </c>
      <c r="B571" t="s">
        <v>916</v>
      </c>
    </row>
    <row r="572" spans="1:2">
      <c r="A572" s="1"/>
      <c r="B572" t="s">
        <v>591</v>
      </c>
    </row>
    <row r="573" spans="1:2">
      <c r="A573" s="1"/>
      <c r="B573" t="s">
        <v>917</v>
      </c>
    </row>
    <row r="574" spans="1:2">
      <c r="A574" s="1"/>
      <c r="B574" t="s">
        <v>918</v>
      </c>
    </row>
    <row r="575" spans="1:2">
      <c r="A575" s="1"/>
      <c r="B575" t="s">
        <v>658</v>
      </c>
    </row>
    <row r="576" spans="1:2">
      <c r="A576" s="1"/>
      <c r="B576" t="s">
        <v>583</v>
      </c>
    </row>
    <row r="577" spans="1:2">
      <c r="A577" s="1"/>
      <c r="B577" t="s">
        <v>650</v>
      </c>
    </row>
    <row r="578" spans="1:2">
      <c r="A578" s="1"/>
      <c r="B578" t="s">
        <v>635</v>
      </c>
    </row>
    <row r="579" spans="1:2">
      <c r="A579" s="1" t="s">
        <v>919</v>
      </c>
      <c r="B579" t="s">
        <v>920</v>
      </c>
    </row>
    <row r="580" spans="1:2">
      <c r="A580" s="1"/>
      <c r="B580" t="s">
        <v>84</v>
      </c>
    </row>
    <row r="581" spans="1:2">
      <c r="A581" s="1"/>
      <c r="B581" t="s">
        <v>921</v>
      </c>
    </row>
    <row r="582" spans="1:2">
      <c r="A582" s="1" t="s">
        <v>922</v>
      </c>
      <c r="B582" t="s">
        <v>923</v>
      </c>
    </row>
    <row r="583" spans="1:2">
      <c r="A583" s="1" t="s">
        <v>924</v>
      </c>
      <c r="B583" t="s">
        <v>925</v>
      </c>
    </row>
    <row r="584" spans="1:2">
      <c r="A584" s="1" t="s">
        <v>926</v>
      </c>
      <c r="B584" t="s">
        <v>927</v>
      </c>
    </row>
    <row r="585" spans="1:2">
      <c r="A585" s="1"/>
      <c r="B585" t="s">
        <v>270</v>
      </c>
    </row>
    <row r="586" spans="1:2">
      <c r="A586" s="1"/>
      <c r="B586" t="s">
        <v>928</v>
      </c>
    </row>
    <row r="587" spans="1:2">
      <c r="A587" s="1" t="s">
        <v>929</v>
      </c>
      <c r="B587" t="s">
        <v>930</v>
      </c>
    </row>
    <row r="588" spans="1:2">
      <c r="A588" s="1"/>
      <c r="B588" t="s">
        <v>740</v>
      </c>
    </row>
    <row r="589" spans="1:2">
      <c r="A589" s="1"/>
      <c r="B589" t="s">
        <v>356</v>
      </c>
    </row>
    <row r="590" spans="1:2">
      <c r="A590" s="1"/>
      <c r="B590" t="s">
        <v>788</v>
      </c>
    </row>
    <row r="591" spans="1:2">
      <c r="A591" s="1"/>
      <c r="B591" t="s">
        <v>322</v>
      </c>
    </row>
    <row r="592" spans="1:2">
      <c r="A592" s="1"/>
      <c r="B592" t="s">
        <v>174</v>
      </c>
    </row>
    <row r="593" spans="1:2">
      <c r="A593" s="1" t="s">
        <v>931</v>
      </c>
      <c r="B593" t="s">
        <v>932</v>
      </c>
    </row>
    <row r="594" spans="1:2">
      <c r="A594" s="1"/>
      <c r="B594" t="s">
        <v>933</v>
      </c>
    </row>
    <row r="595" spans="1:2">
      <c r="A595" s="1"/>
      <c r="B595" t="s">
        <v>934</v>
      </c>
    </row>
    <row r="596" spans="1:2">
      <c r="A596" s="1" t="s">
        <v>935</v>
      </c>
      <c r="B596" t="s">
        <v>936</v>
      </c>
    </row>
    <row r="597" spans="1:2">
      <c r="A597" s="1" t="s">
        <v>937</v>
      </c>
      <c r="B597" t="s">
        <v>938</v>
      </c>
    </row>
    <row r="598" spans="1:2">
      <c r="A598" s="1" t="s">
        <v>939</v>
      </c>
      <c r="B598" t="s">
        <v>940</v>
      </c>
    </row>
    <row r="599" spans="1:2">
      <c r="A599" s="1"/>
      <c r="B599" t="s">
        <v>362</v>
      </c>
    </row>
    <row r="600" spans="1:2">
      <c r="A600" s="1"/>
      <c r="B600" t="s">
        <v>388</v>
      </c>
    </row>
    <row r="601" spans="1:2">
      <c r="A601" s="1"/>
      <c r="B601" t="s">
        <v>654</v>
      </c>
    </row>
    <row r="602" spans="1:2">
      <c r="A602" s="1"/>
      <c r="B602" t="s">
        <v>662</v>
      </c>
    </row>
    <row r="603" spans="1:2">
      <c r="A603" s="1"/>
      <c r="B603" t="s">
        <v>941</v>
      </c>
    </row>
    <row r="604" spans="1:2">
      <c r="A604" s="1"/>
      <c r="B604" t="s">
        <v>942</v>
      </c>
    </row>
    <row r="605" spans="1:2">
      <c r="A605" s="1"/>
      <c r="B605" t="s">
        <v>166</v>
      </c>
    </row>
    <row r="606" spans="1:2">
      <c r="A606" s="1" t="s">
        <v>943</v>
      </c>
      <c r="B606" t="s">
        <v>944</v>
      </c>
    </row>
    <row r="607" spans="1:2">
      <c r="A607" s="1"/>
      <c r="B607" t="s">
        <v>637</v>
      </c>
    </row>
    <row r="608" spans="1:2">
      <c r="A608" s="1"/>
      <c r="B608" t="s">
        <v>478</v>
      </c>
    </row>
    <row r="609" spans="1:2">
      <c r="A609" s="1" t="s">
        <v>945</v>
      </c>
      <c r="B609" t="s">
        <v>946</v>
      </c>
    </row>
    <row r="610" spans="1:2">
      <c r="A610" s="1" t="s">
        <v>947</v>
      </c>
      <c r="B610" t="s">
        <v>948</v>
      </c>
    </row>
    <row r="611" spans="1:2">
      <c r="A611" s="1"/>
      <c r="B611" t="s">
        <v>949</v>
      </c>
    </row>
    <row r="612" spans="1:2">
      <c r="A612" s="1"/>
      <c r="B612" t="s">
        <v>422</v>
      </c>
    </row>
    <row r="613" spans="1:2">
      <c r="A613" s="1"/>
      <c r="B613" t="s">
        <v>950</v>
      </c>
    </row>
    <row r="614" spans="1:2">
      <c r="A614" s="1" t="s">
        <v>951</v>
      </c>
      <c r="B614" t="s">
        <v>952</v>
      </c>
    </row>
    <row r="615" spans="1:2">
      <c r="A615" s="1"/>
      <c r="B615" t="s">
        <v>953</v>
      </c>
    </row>
    <row r="616" spans="1:2">
      <c r="A616" s="1"/>
      <c r="B616" t="s">
        <v>555</v>
      </c>
    </row>
    <row r="617" spans="1:2">
      <c r="A617" s="1"/>
      <c r="B617" t="s">
        <v>212</v>
      </c>
    </row>
    <row r="618" spans="1:2">
      <c r="A618" s="1"/>
      <c r="B618" t="s">
        <v>90</v>
      </c>
    </row>
    <row r="619" spans="1:2">
      <c r="A619" s="1"/>
      <c r="B619" t="s">
        <v>599</v>
      </c>
    </row>
    <row r="620" spans="1:2">
      <c r="A620" s="1"/>
      <c r="B620" t="s">
        <v>450</v>
      </c>
    </row>
    <row r="621" spans="1:2">
      <c r="A621" s="1"/>
      <c r="B621" t="s">
        <v>500</v>
      </c>
    </row>
    <row r="622" spans="1:2">
      <c r="A622" s="1"/>
      <c r="B622" t="s">
        <v>468</v>
      </c>
    </row>
    <row r="623" spans="1:2">
      <c r="A623" s="1" t="s">
        <v>954</v>
      </c>
      <c r="B623" t="s">
        <v>955</v>
      </c>
    </row>
    <row r="624" spans="1:2">
      <c r="A624" s="1" t="s">
        <v>956</v>
      </c>
      <c r="B624" t="s">
        <v>957</v>
      </c>
    </row>
    <row r="625" spans="1:2">
      <c r="A625" s="1" t="s">
        <v>958</v>
      </c>
      <c r="B625" t="s">
        <v>959</v>
      </c>
    </row>
    <row r="626" spans="1:2">
      <c r="A626" s="1"/>
      <c r="B626" t="s">
        <v>260</v>
      </c>
    </row>
    <row r="627" spans="1:2">
      <c r="A627" s="1" t="s">
        <v>960</v>
      </c>
      <c r="B627" t="s">
        <v>961</v>
      </c>
    </row>
    <row r="628" spans="1:2">
      <c r="A628" s="1"/>
      <c r="B628" t="s">
        <v>519</v>
      </c>
    </row>
    <row r="629" spans="1:2">
      <c r="A629" s="1" t="s">
        <v>962</v>
      </c>
      <c r="B629" t="s">
        <v>963</v>
      </c>
    </row>
    <row r="630" spans="1:2">
      <c r="A630" s="1" t="s">
        <v>964</v>
      </c>
      <c r="B630" t="s">
        <v>965</v>
      </c>
    </row>
    <row r="631" spans="1:2">
      <c r="A631" s="1"/>
      <c r="B631" t="s">
        <v>966</v>
      </c>
    </row>
    <row r="632" spans="1:2">
      <c r="A632" s="1"/>
      <c r="B632" t="s">
        <v>967</v>
      </c>
    </row>
    <row r="633" spans="1:2">
      <c r="A633" s="1" t="s">
        <v>968</v>
      </c>
      <c r="B633" t="s">
        <v>969</v>
      </c>
    </row>
    <row r="634" spans="1:2">
      <c r="A634" s="1"/>
      <c r="B634" t="s">
        <v>531</v>
      </c>
    </row>
    <row r="635" spans="1:2">
      <c r="A635" s="1"/>
      <c r="B635" t="s">
        <v>549</v>
      </c>
    </row>
    <row r="636" spans="1:2">
      <c r="A636" s="1" t="s">
        <v>7909</v>
      </c>
      <c r="B636" t="s">
        <v>7910</v>
      </c>
    </row>
    <row r="637" spans="1:2">
      <c r="A637" s="1" t="s">
        <v>8008</v>
      </c>
      <c r="B637" t="s">
        <v>970</v>
      </c>
    </row>
    <row r="638" spans="1:2">
      <c r="A638" s="1" t="s">
        <v>971</v>
      </c>
      <c r="B638" t="s">
        <v>972</v>
      </c>
    </row>
    <row r="639" spans="1:2">
      <c r="A639" s="1"/>
      <c r="B639" t="s">
        <v>464</v>
      </c>
    </row>
    <row r="640" spans="1:2">
      <c r="A640" s="1" t="s">
        <v>973</v>
      </c>
      <c r="B640" t="s">
        <v>974</v>
      </c>
    </row>
    <row r="641" spans="1:2">
      <c r="A641" s="1"/>
      <c r="B641" t="s">
        <v>111</v>
      </c>
    </row>
    <row r="642" spans="1:2">
      <c r="A642" s="1"/>
      <c r="B642" t="s">
        <v>975</v>
      </c>
    </row>
    <row r="643" spans="1:2">
      <c r="A643" s="1"/>
      <c r="B643" t="s">
        <v>194</v>
      </c>
    </row>
    <row r="644" spans="1:2">
      <c r="A644" s="1" t="s">
        <v>976</v>
      </c>
      <c r="B644" t="s">
        <v>977</v>
      </c>
    </row>
    <row r="645" spans="1:2">
      <c r="A645" s="1"/>
      <c r="B645" t="s">
        <v>182</v>
      </c>
    </row>
    <row r="646" spans="1:2">
      <c r="A646" s="1"/>
      <c r="B646" t="s">
        <v>214</v>
      </c>
    </row>
    <row r="647" spans="1:2">
      <c r="A647" s="1"/>
      <c r="B647" t="s">
        <v>168</v>
      </c>
    </row>
    <row r="648" spans="1:2">
      <c r="A648" s="1"/>
      <c r="B648" t="s">
        <v>978</v>
      </c>
    </row>
    <row r="649" spans="1:2">
      <c r="A649" s="1" t="s">
        <v>8451</v>
      </c>
      <c r="B649" t="s">
        <v>979</v>
      </c>
    </row>
    <row r="650" spans="1:2">
      <c r="A650" s="1"/>
      <c r="B650" t="s">
        <v>980</v>
      </c>
    </row>
    <row r="651" spans="1:2">
      <c r="A651" s="1" t="s">
        <v>981</v>
      </c>
      <c r="B651" t="s">
        <v>982</v>
      </c>
    </row>
    <row r="652" spans="1:2">
      <c r="A652" s="1"/>
      <c r="B652" t="s">
        <v>983</v>
      </c>
    </row>
    <row r="653" spans="1:2">
      <c r="A653" s="1"/>
      <c r="B653" t="s">
        <v>984</v>
      </c>
    </row>
    <row r="654" spans="1:2">
      <c r="A654" s="1" t="s">
        <v>985</v>
      </c>
      <c r="B654" t="s">
        <v>986</v>
      </c>
    </row>
    <row r="655" spans="1:2">
      <c r="A655" s="1"/>
      <c r="B655" t="s">
        <v>987</v>
      </c>
    </row>
    <row r="656" spans="1:2">
      <c r="A656" s="1" t="s">
        <v>8376</v>
      </c>
      <c r="B656" t="s">
        <v>7878</v>
      </c>
    </row>
    <row r="657" spans="1:2">
      <c r="A657" s="1"/>
      <c r="B657" t="s">
        <v>988</v>
      </c>
    </row>
    <row r="658" spans="1:2">
      <c r="A658" s="1"/>
      <c r="B658" t="s">
        <v>989</v>
      </c>
    </row>
    <row r="659" spans="1:2">
      <c r="A659" s="1" t="s">
        <v>990</v>
      </c>
      <c r="B659" t="s">
        <v>991</v>
      </c>
    </row>
    <row r="660" spans="1:2">
      <c r="A660" s="1" t="s">
        <v>992</v>
      </c>
      <c r="B660" t="s">
        <v>993</v>
      </c>
    </row>
    <row r="661" spans="1:2">
      <c r="A661" s="1"/>
      <c r="B661" t="s">
        <v>246</v>
      </c>
    </row>
    <row r="662" spans="1:2">
      <c r="A662" s="1"/>
      <c r="B662" t="s">
        <v>994</v>
      </c>
    </row>
    <row r="663" spans="1:2">
      <c r="A663" s="1" t="s">
        <v>7836</v>
      </c>
      <c r="B663" t="s">
        <v>7850</v>
      </c>
    </row>
    <row r="664" spans="1:2">
      <c r="A664" s="1"/>
      <c r="B664" t="s">
        <v>995</v>
      </c>
    </row>
    <row r="665" spans="1:2">
      <c r="A665" s="1" t="s">
        <v>996</v>
      </c>
      <c r="B665" t="s">
        <v>997</v>
      </c>
    </row>
    <row r="666" spans="1:2">
      <c r="A666" s="1"/>
      <c r="B666" t="s">
        <v>998</v>
      </c>
    </row>
    <row r="667" spans="1:2">
      <c r="A667" s="1" t="s">
        <v>999</v>
      </c>
      <c r="B667" t="s">
        <v>1000</v>
      </c>
    </row>
    <row r="668" spans="1:2">
      <c r="A668" s="1"/>
      <c r="B668" t="s">
        <v>1001</v>
      </c>
    </row>
    <row r="669" spans="1:2">
      <c r="A669" s="1"/>
      <c r="B669" t="s">
        <v>613</v>
      </c>
    </row>
    <row r="670" spans="1:2">
      <c r="A670" s="1" t="s">
        <v>1002</v>
      </c>
      <c r="B670" t="s">
        <v>1003</v>
      </c>
    </row>
    <row r="671" spans="1:2">
      <c r="A671" s="26" t="s">
        <v>8522</v>
      </c>
      <c r="B671" t="s">
        <v>8295</v>
      </c>
    </row>
    <row r="672" spans="1:2">
      <c r="A672" s="1" t="s">
        <v>8461</v>
      </c>
      <c r="B672" t="s">
        <v>1005</v>
      </c>
    </row>
    <row r="673" spans="1:2">
      <c r="A673" s="1"/>
      <c r="B673" t="s">
        <v>597</v>
      </c>
    </row>
    <row r="674" spans="1:2">
      <c r="A674" s="1" t="s">
        <v>8048</v>
      </c>
      <c r="B674" t="s">
        <v>8049</v>
      </c>
    </row>
    <row r="675" spans="1:2">
      <c r="A675" s="1"/>
      <c r="B675" t="s">
        <v>553</v>
      </c>
    </row>
    <row r="676" spans="1:2">
      <c r="A676" s="1" t="s">
        <v>1006</v>
      </c>
      <c r="B676" t="s">
        <v>1007</v>
      </c>
    </row>
    <row r="677" spans="1:2">
      <c r="A677" s="1" t="s">
        <v>1008</v>
      </c>
      <c r="B677" t="s">
        <v>1009</v>
      </c>
    </row>
    <row r="678" spans="1:2">
      <c r="A678" s="1"/>
      <c r="B678" t="s">
        <v>276</v>
      </c>
    </row>
    <row r="679" spans="1:2">
      <c r="A679" s="1"/>
      <c r="B679" t="s">
        <v>1010</v>
      </c>
    </row>
    <row r="680" spans="1:2">
      <c r="A680" s="1"/>
      <c r="B680" t="s">
        <v>226</v>
      </c>
    </row>
    <row r="681" spans="1:2">
      <c r="A681" s="1" t="s">
        <v>1011</v>
      </c>
      <c r="B681" t="s">
        <v>1012</v>
      </c>
    </row>
    <row r="682" spans="1:2">
      <c r="A682" s="1"/>
      <c r="B682" t="s">
        <v>160</v>
      </c>
    </row>
    <row r="683" spans="1:2">
      <c r="A683" s="1"/>
      <c r="B683" t="s">
        <v>928</v>
      </c>
    </row>
    <row r="684" spans="1:2">
      <c r="A684" s="1"/>
      <c r="B684" t="s">
        <v>490</v>
      </c>
    </row>
    <row r="685" spans="1:2">
      <c r="A685" s="1"/>
      <c r="B685" t="s">
        <v>575</v>
      </c>
    </row>
    <row r="686" spans="1:2">
      <c r="A686" s="1"/>
      <c r="B686" t="s">
        <v>1013</v>
      </c>
    </row>
    <row r="687" spans="1:2">
      <c r="A687" s="1"/>
      <c r="B687" t="s">
        <v>1014</v>
      </c>
    </row>
    <row r="688" spans="1:2">
      <c r="A688" s="1"/>
      <c r="B688" t="s">
        <v>1015</v>
      </c>
    </row>
    <row r="689" spans="1:2">
      <c r="A689" s="1" t="s">
        <v>1016</v>
      </c>
      <c r="B689" t="s">
        <v>1017</v>
      </c>
    </row>
    <row r="690" spans="1:2">
      <c r="A690" s="1"/>
      <c r="B690" t="s">
        <v>710</v>
      </c>
    </row>
    <row r="691" spans="1:2">
      <c r="A691" s="1" t="s">
        <v>1018</v>
      </c>
      <c r="B691" t="s">
        <v>1019</v>
      </c>
    </row>
    <row r="692" spans="1:2">
      <c r="A692" s="1"/>
      <c r="B692" t="s">
        <v>527</v>
      </c>
    </row>
    <row r="693" spans="1:2">
      <c r="A693" s="1" t="s">
        <v>1020</v>
      </c>
      <c r="B693" t="s">
        <v>1021</v>
      </c>
    </row>
    <row r="694" spans="1:2">
      <c r="A694" s="1"/>
      <c r="B694" t="s">
        <v>286</v>
      </c>
    </row>
    <row r="695" spans="1:2">
      <c r="A695" s="1"/>
      <c r="B695" t="s">
        <v>521</v>
      </c>
    </row>
    <row r="696" spans="1:2">
      <c r="A696" s="1"/>
      <c r="B696" t="s">
        <v>752</v>
      </c>
    </row>
    <row r="697" spans="1:2">
      <c r="A697" s="1"/>
      <c r="B697" t="s">
        <v>577</v>
      </c>
    </row>
    <row r="698" spans="1:2">
      <c r="A698" s="1"/>
      <c r="B698" t="s">
        <v>692</v>
      </c>
    </row>
    <row r="699" spans="1:2">
      <c r="A699" s="1"/>
      <c r="B699" t="s">
        <v>517</v>
      </c>
    </row>
    <row r="700" spans="1:2">
      <c r="A700" s="1"/>
      <c r="B700" t="s">
        <v>688</v>
      </c>
    </row>
    <row r="701" spans="1:2">
      <c r="A701" s="1"/>
      <c r="B701" t="s">
        <v>262</v>
      </c>
    </row>
    <row r="702" spans="1:2">
      <c r="A702" s="1"/>
      <c r="B702" t="s">
        <v>1014</v>
      </c>
    </row>
    <row r="703" spans="1:2">
      <c r="A703" s="1" t="s">
        <v>1022</v>
      </c>
      <c r="B703" t="s">
        <v>1023</v>
      </c>
    </row>
    <row r="704" spans="1:2">
      <c r="A704" s="1" t="s">
        <v>1024</v>
      </c>
      <c r="B704" t="s">
        <v>1025</v>
      </c>
    </row>
    <row r="705" spans="1:2">
      <c r="A705" s="1"/>
      <c r="B705" t="s">
        <v>1026</v>
      </c>
    </row>
    <row r="706" spans="1:2">
      <c r="A706" s="1"/>
      <c r="B706" t="s">
        <v>1027</v>
      </c>
    </row>
    <row r="707" spans="1:2">
      <c r="A707" s="1" t="s">
        <v>1028</v>
      </c>
      <c r="B707" t="s">
        <v>1029</v>
      </c>
    </row>
    <row r="708" spans="1:2">
      <c r="A708" s="1"/>
      <c r="B708" t="s">
        <v>1030</v>
      </c>
    </row>
    <row r="709" spans="1:2">
      <c r="A709" s="1" t="s">
        <v>1031</v>
      </c>
      <c r="B709" t="s">
        <v>1032</v>
      </c>
    </row>
    <row r="710" spans="1:2">
      <c r="A710" s="1" t="s">
        <v>1033</v>
      </c>
      <c r="B710" t="s">
        <v>1034</v>
      </c>
    </row>
    <row r="711" spans="1:2">
      <c r="A711" s="1"/>
      <c r="B711" t="s">
        <v>1035</v>
      </c>
    </row>
    <row r="712" spans="1:2">
      <c r="A712" s="1"/>
      <c r="B712" t="s">
        <v>1036</v>
      </c>
    </row>
    <row r="713" spans="1:2">
      <c r="A713" s="1"/>
      <c r="B713" t="s">
        <v>579</v>
      </c>
    </row>
    <row r="714" spans="1:2">
      <c r="A714" s="1"/>
      <c r="B714" t="s">
        <v>1037</v>
      </c>
    </row>
    <row r="715" spans="1:2">
      <c r="A715" s="1"/>
      <c r="B715" t="s">
        <v>754</v>
      </c>
    </row>
    <row r="716" spans="1:2">
      <c r="A716" s="1"/>
      <c r="B716" t="s">
        <v>1038</v>
      </c>
    </row>
    <row r="717" spans="1:2">
      <c r="A717" s="1"/>
      <c r="B717" t="s">
        <v>1039</v>
      </c>
    </row>
    <row r="718" spans="1:2">
      <c r="A718" s="1" t="s">
        <v>1040</v>
      </c>
      <c r="B718" t="s">
        <v>1041</v>
      </c>
    </row>
    <row r="719" spans="1:2">
      <c r="A719" s="1"/>
      <c r="B719" t="s">
        <v>1042</v>
      </c>
    </row>
    <row r="720" spans="1:2">
      <c r="A720" s="1" t="s">
        <v>1043</v>
      </c>
      <c r="B720" t="s">
        <v>1044</v>
      </c>
    </row>
    <row r="721" spans="1:2">
      <c r="A721" s="1"/>
      <c r="B721" t="s">
        <v>1045</v>
      </c>
    </row>
    <row r="722" spans="1:2">
      <c r="A722" s="1"/>
      <c r="B722" t="s">
        <v>541</v>
      </c>
    </row>
    <row r="723" spans="1:2">
      <c r="A723" s="1" t="s">
        <v>1046</v>
      </c>
      <c r="B723" t="s">
        <v>1047</v>
      </c>
    </row>
    <row r="724" spans="1:2">
      <c r="A724" s="1"/>
      <c r="B724" t="s">
        <v>326</v>
      </c>
    </row>
    <row r="725" spans="1:2">
      <c r="A725" s="1"/>
      <c r="B725" t="s">
        <v>1048</v>
      </c>
    </row>
    <row r="726" spans="1:2">
      <c r="A726" s="1"/>
      <c r="B726" t="s">
        <v>615</v>
      </c>
    </row>
    <row r="727" spans="1:2">
      <c r="A727" s="1"/>
      <c r="B727" t="s">
        <v>1049</v>
      </c>
    </row>
    <row r="728" spans="1:2">
      <c r="A728" s="1"/>
      <c r="B728" t="s">
        <v>1050</v>
      </c>
    </row>
    <row r="729" spans="1:2">
      <c r="A729" s="1"/>
      <c r="B729" t="s">
        <v>660</v>
      </c>
    </row>
    <row r="730" spans="1:2">
      <c r="A730" s="1"/>
      <c r="B730" t="s">
        <v>1051</v>
      </c>
    </row>
    <row r="731" spans="1:2">
      <c r="A731" s="1"/>
      <c r="B731" t="s">
        <v>274</v>
      </c>
    </row>
    <row r="732" spans="1:2">
      <c r="A732" s="1"/>
      <c r="B732" t="s">
        <v>515</v>
      </c>
    </row>
    <row r="733" spans="1:2">
      <c r="A733" s="1"/>
      <c r="B733" t="s">
        <v>758</v>
      </c>
    </row>
    <row r="734" spans="1:2">
      <c r="A734" s="1" t="s">
        <v>1052</v>
      </c>
      <c r="B734" t="s">
        <v>1053</v>
      </c>
    </row>
    <row r="735" spans="1:2">
      <c r="A735" s="1"/>
      <c r="B735" t="s">
        <v>1054</v>
      </c>
    </row>
    <row r="736" spans="1:2">
      <c r="A736" s="1"/>
      <c r="B736" t="s">
        <v>400</v>
      </c>
    </row>
    <row r="737" spans="1:2">
      <c r="A737" s="1" t="s">
        <v>8439</v>
      </c>
      <c r="B737" t="s">
        <v>1055</v>
      </c>
    </row>
    <row r="738" spans="1:2">
      <c r="A738" s="1"/>
      <c r="B738" t="s">
        <v>708</v>
      </c>
    </row>
    <row r="739" spans="1:2">
      <c r="A739" s="1"/>
      <c r="B739" t="s">
        <v>320</v>
      </c>
    </row>
    <row r="740" spans="1:2">
      <c r="A740" s="1"/>
      <c r="B740" t="s">
        <v>621</v>
      </c>
    </row>
    <row r="741" spans="1:2">
      <c r="A741" s="1"/>
      <c r="B741" t="s">
        <v>1056</v>
      </c>
    </row>
    <row r="742" spans="1:2">
      <c r="A742" s="1"/>
      <c r="B742" t="s">
        <v>164</v>
      </c>
    </row>
    <row r="743" spans="1:2">
      <c r="A743" s="1"/>
      <c r="B743" t="s">
        <v>147</v>
      </c>
    </row>
    <row r="744" spans="1:2">
      <c r="A744" s="1"/>
      <c r="B744" t="s">
        <v>1057</v>
      </c>
    </row>
    <row r="745" spans="1:2">
      <c r="A745" s="1"/>
      <c r="B745" t="s">
        <v>206</v>
      </c>
    </row>
    <row r="746" spans="1:2">
      <c r="A746" s="1"/>
      <c r="B746" t="s">
        <v>1058</v>
      </c>
    </row>
    <row r="747" spans="1:2">
      <c r="A747" s="1" t="s">
        <v>1059</v>
      </c>
      <c r="B747" t="s">
        <v>1060</v>
      </c>
    </row>
    <row r="748" spans="1:2">
      <c r="A748" s="1" t="s">
        <v>1061</v>
      </c>
      <c r="B748" t="s">
        <v>1062</v>
      </c>
    </row>
    <row r="749" spans="1:2">
      <c r="A749" s="1"/>
      <c r="B749" t="s">
        <v>1063</v>
      </c>
    </row>
    <row r="750" spans="1:2">
      <c r="A750" s="1"/>
      <c r="B750" t="s">
        <v>192</v>
      </c>
    </row>
    <row r="751" spans="1:2">
      <c r="A751" s="1" t="s">
        <v>1064</v>
      </c>
      <c r="B751" t="s">
        <v>1065</v>
      </c>
    </row>
    <row r="752" spans="1:2">
      <c r="A752" s="1" t="s">
        <v>1066</v>
      </c>
      <c r="B752" t="s">
        <v>1067</v>
      </c>
    </row>
    <row r="753" spans="1:2">
      <c r="A753" s="1"/>
      <c r="B753" t="s">
        <v>1068</v>
      </c>
    </row>
    <row r="754" spans="1:2">
      <c r="A754" s="1"/>
      <c r="B754" t="s">
        <v>268</v>
      </c>
    </row>
    <row r="755" spans="1:2">
      <c r="A755" s="1" t="s">
        <v>1069</v>
      </c>
      <c r="B755" t="s">
        <v>1070</v>
      </c>
    </row>
    <row r="756" spans="1:2">
      <c r="A756" s="1"/>
      <c r="B756" t="s">
        <v>1071</v>
      </c>
    </row>
    <row r="757" spans="1:2">
      <c r="A757" s="1"/>
      <c r="B757" t="s">
        <v>158</v>
      </c>
    </row>
    <row r="758" spans="1:2">
      <c r="A758" s="1"/>
      <c r="B758" t="s">
        <v>1072</v>
      </c>
    </row>
    <row r="759" spans="1:2">
      <c r="A759" s="1" t="s">
        <v>1073</v>
      </c>
      <c r="B759" t="s">
        <v>1074</v>
      </c>
    </row>
    <row r="760" spans="1:2">
      <c r="A760" s="1"/>
      <c r="B760" t="s">
        <v>282</v>
      </c>
    </row>
    <row r="761" spans="1:2">
      <c r="A761" s="1"/>
      <c r="B761" t="s">
        <v>607</v>
      </c>
    </row>
    <row r="762" spans="1:2">
      <c r="A762" s="1" t="s">
        <v>7960</v>
      </c>
      <c r="B762" t="s">
        <v>1075</v>
      </c>
    </row>
    <row r="763" spans="1:2">
      <c r="A763" s="1" t="s">
        <v>1076</v>
      </c>
      <c r="B763" t="s">
        <v>1077</v>
      </c>
    </row>
    <row r="764" spans="1:2">
      <c r="A764" s="1" t="s">
        <v>1078</v>
      </c>
      <c r="B764" t="s">
        <v>1079</v>
      </c>
    </row>
    <row r="765" spans="1:2">
      <c r="A765" s="1"/>
      <c r="B765" t="s">
        <v>224</v>
      </c>
    </row>
    <row r="766" spans="1:2">
      <c r="A766" s="1" t="s">
        <v>1080</v>
      </c>
      <c r="B766" t="s">
        <v>1081</v>
      </c>
    </row>
    <row r="767" spans="1:2">
      <c r="A767" s="1"/>
      <c r="B767" t="s">
        <v>1082</v>
      </c>
    </row>
    <row r="768" spans="1:2">
      <c r="A768" s="1"/>
      <c r="B768" t="s">
        <v>589</v>
      </c>
    </row>
    <row r="769" spans="1:2">
      <c r="A769" s="1"/>
      <c r="B769" t="s">
        <v>1083</v>
      </c>
    </row>
    <row r="770" spans="1:2">
      <c r="A770" s="1"/>
      <c r="B770" t="s">
        <v>1084</v>
      </c>
    </row>
    <row r="771" spans="1:2">
      <c r="A771" s="1"/>
      <c r="B771" t="s">
        <v>760</v>
      </c>
    </row>
    <row r="772" spans="1:2">
      <c r="A772" s="1" t="s">
        <v>8427</v>
      </c>
      <c r="B772" t="s">
        <v>1086</v>
      </c>
    </row>
    <row r="773" spans="1:2">
      <c r="A773" s="1" t="s">
        <v>1087</v>
      </c>
      <c r="B773" t="s">
        <v>186</v>
      </c>
    </row>
    <row r="774" spans="1:2">
      <c r="A774" s="1"/>
      <c r="B774" t="s">
        <v>416</v>
      </c>
    </row>
    <row r="775" spans="1:2">
      <c r="A775" s="1"/>
      <c r="B775" t="s">
        <v>1088</v>
      </c>
    </row>
    <row r="776" spans="1:2">
      <c r="A776" s="1"/>
      <c r="B776" t="s">
        <v>756</v>
      </c>
    </row>
    <row r="777" spans="1:2">
      <c r="A777" s="1"/>
      <c r="B777" t="s">
        <v>412</v>
      </c>
    </row>
    <row r="778" spans="1:2">
      <c r="A778" s="1"/>
      <c r="B778" t="s">
        <v>1089</v>
      </c>
    </row>
    <row r="779" spans="1:2">
      <c r="A779" s="1"/>
      <c r="B779" t="s">
        <v>1090</v>
      </c>
    </row>
    <row r="780" spans="1:2">
      <c r="A780" s="1"/>
      <c r="B780" t="s">
        <v>678</v>
      </c>
    </row>
    <row r="781" spans="1:2">
      <c r="A781" s="1"/>
      <c r="B781" t="s">
        <v>543</v>
      </c>
    </row>
    <row r="782" spans="1:2">
      <c r="A782" s="1"/>
      <c r="B782" t="s">
        <v>1091</v>
      </c>
    </row>
    <row r="783" spans="1:2">
      <c r="A783" s="1"/>
      <c r="B783" t="s">
        <v>664</v>
      </c>
    </row>
    <row r="784" spans="1:2">
      <c r="A784" s="1"/>
      <c r="B784" t="s">
        <v>350</v>
      </c>
    </row>
    <row r="785" spans="1:2">
      <c r="A785" s="1" t="s">
        <v>1092</v>
      </c>
      <c r="B785" t="s">
        <v>1093</v>
      </c>
    </row>
    <row r="786" spans="1:2">
      <c r="A786" s="1"/>
      <c r="B786" t="s">
        <v>360</v>
      </c>
    </row>
    <row r="787" spans="1:2">
      <c r="A787" s="1"/>
      <c r="B787" t="s">
        <v>266</v>
      </c>
    </row>
    <row r="788" spans="1:2">
      <c r="A788" s="1" t="s">
        <v>8443</v>
      </c>
      <c r="B788" t="s">
        <v>8444</v>
      </c>
    </row>
    <row r="789" spans="1:2">
      <c r="A789" s="1"/>
      <c r="B789" t="s">
        <v>535</v>
      </c>
    </row>
    <row r="790" spans="1:2">
      <c r="A790" s="1"/>
      <c r="B790" t="s">
        <v>1096</v>
      </c>
    </row>
    <row r="791" spans="1:2">
      <c r="A791" s="1"/>
      <c r="B791" t="s">
        <v>581</v>
      </c>
    </row>
    <row r="792" spans="1:2">
      <c r="A792" s="1" t="s">
        <v>1097</v>
      </c>
      <c r="B792" t="s">
        <v>1098</v>
      </c>
    </row>
    <row r="793" spans="1:2">
      <c r="A793" s="1"/>
      <c r="B793" t="s">
        <v>1099</v>
      </c>
    </row>
    <row r="794" spans="1:2">
      <c r="A794" s="1" t="s">
        <v>7939</v>
      </c>
      <c r="B794" t="s">
        <v>1100</v>
      </c>
    </row>
    <row r="795" spans="1:2">
      <c r="A795" s="1"/>
      <c r="B795" t="s">
        <v>1101</v>
      </c>
    </row>
    <row r="796" spans="1:2">
      <c r="A796" s="1" t="s">
        <v>1102</v>
      </c>
      <c r="B796" t="s">
        <v>1103</v>
      </c>
    </row>
    <row r="797" spans="1:2">
      <c r="A797" s="1" t="s">
        <v>1104</v>
      </c>
      <c r="B797" t="s">
        <v>1105</v>
      </c>
    </row>
    <row r="798" spans="1:2">
      <c r="A798" s="1" t="s">
        <v>1106</v>
      </c>
      <c r="B798" t="s">
        <v>1107</v>
      </c>
    </row>
    <row r="799" spans="1:2">
      <c r="A799" s="1"/>
      <c r="B799" t="s">
        <v>1108</v>
      </c>
    </row>
    <row r="800" spans="1:2">
      <c r="A800" s="1"/>
      <c r="B800" t="s">
        <v>298</v>
      </c>
    </row>
    <row r="801" spans="1:2">
      <c r="A801" s="1"/>
      <c r="B801" t="s">
        <v>1109</v>
      </c>
    </row>
    <row r="802" spans="1:2">
      <c r="A802" s="1"/>
      <c r="B802" t="s">
        <v>730</v>
      </c>
    </row>
    <row r="803" spans="1:2">
      <c r="A803" s="1" t="s">
        <v>1110</v>
      </c>
      <c r="B803" t="s">
        <v>1111</v>
      </c>
    </row>
    <row r="804" spans="1:2">
      <c r="A804" s="1"/>
      <c r="B804" t="s">
        <v>746</v>
      </c>
    </row>
    <row r="805" spans="1:2">
      <c r="A805" s="1"/>
      <c r="B805" t="s">
        <v>1112</v>
      </c>
    </row>
    <row r="806" spans="1:2">
      <c r="A806" s="1"/>
      <c r="B806" t="s">
        <v>1113</v>
      </c>
    </row>
    <row r="807" spans="1:2">
      <c r="A807" s="1"/>
      <c r="B807" t="s">
        <v>292</v>
      </c>
    </row>
    <row r="808" spans="1:2">
      <c r="A808" s="1" t="s">
        <v>1114</v>
      </c>
      <c r="B808" t="s">
        <v>1115</v>
      </c>
    </row>
    <row r="809" spans="1:2">
      <c r="A809" s="1"/>
      <c r="B809" t="s">
        <v>1116</v>
      </c>
    </row>
    <row r="810" spans="1:2">
      <c r="A810" s="1"/>
      <c r="B810" t="s">
        <v>272</v>
      </c>
    </row>
    <row r="811" spans="1:2">
      <c r="A811" s="1"/>
      <c r="B811" t="s">
        <v>1117</v>
      </c>
    </row>
    <row r="812" spans="1:2">
      <c r="A812" s="1"/>
      <c r="B812" t="s">
        <v>506</v>
      </c>
    </row>
    <row r="813" spans="1:2">
      <c r="A813" s="1"/>
      <c r="B813" t="s">
        <v>94</v>
      </c>
    </row>
    <row r="814" spans="1:2">
      <c r="A814" s="1"/>
      <c r="B814" t="s">
        <v>109</v>
      </c>
    </row>
    <row r="815" spans="1:2">
      <c r="A815" s="1" t="s">
        <v>7907</v>
      </c>
      <c r="B815" t="s">
        <v>115</v>
      </c>
    </row>
    <row r="816" spans="1:2">
      <c r="A816" s="1"/>
      <c r="B816" t="s">
        <v>188</v>
      </c>
    </row>
    <row r="817" spans="1:2">
      <c r="A817" s="1"/>
      <c r="B817" t="s">
        <v>1118</v>
      </c>
    </row>
    <row r="818" spans="1:2">
      <c r="A818" s="1"/>
      <c r="B818" t="s">
        <v>151</v>
      </c>
    </row>
    <row r="819" spans="1:2">
      <c r="A819" s="1"/>
      <c r="B819" t="s">
        <v>627</v>
      </c>
    </row>
    <row r="820" spans="1:2">
      <c r="A820" s="1" t="s">
        <v>1119</v>
      </c>
      <c r="B820" t="s">
        <v>1120</v>
      </c>
    </row>
    <row r="821" spans="1:2">
      <c r="A821" s="1"/>
      <c r="B821" t="s">
        <v>750</v>
      </c>
    </row>
    <row r="822" spans="1:2">
      <c r="A822" s="1"/>
      <c r="B822" t="s">
        <v>466</v>
      </c>
    </row>
    <row r="823" spans="1:2">
      <c r="A823" s="1" t="s">
        <v>1121</v>
      </c>
      <c r="B823" t="s">
        <v>1122</v>
      </c>
    </row>
    <row r="824" spans="1:2">
      <c r="A824" s="1"/>
      <c r="B824" t="s">
        <v>1123</v>
      </c>
    </row>
    <row r="825" spans="1:2">
      <c r="A825" s="1" t="s">
        <v>1124</v>
      </c>
      <c r="B825" t="s">
        <v>8737</v>
      </c>
    </row>
    <row r="826" spans="1:2">
      <c r="A826" s="1"/>
      <c r="B826" t="s">
        <v>418</v>
      </c>
    </row>
    <row r="827" spans="1:2">
      <c r="A827" s="1"/>
      <c r="B827" t="s">
        <v>776</v>
      </c>
    </row>
    <row r="828" spans="1:2">
      <c r="A828" s="1"/>
      <c r="B828" t="s">
        <v>1126</v>
      </c>
    </row>
    <row r="829" spans="1:2">
      <c r="A829" s="1"/>
      <c r="B829" t="s">
        <v>1127</v>
      </c>
    </row>
    <row r="830" spans="1:2">
      <c r="A830" s="1"/>
      <c r="B830" t="s">
        <v>1128</v>
      </c>
    </row>
    <row r="831" spans="1:2">
      <c r="A831" s="1" t="s">
        <v>1129</v>
      </c>
      <c r="B831" t="s">
        <v>1130</v>
      </c>
    </row>
    <row r="832" spans="1:2">
      <c r="A832" s="1"/>
      <c r="B832" t="s">
        <v>539</v>
      </c>
    </row>
    <row r="833" spans="1:2">
      <c r="A833" s="1"/>
      <c r="B833" t="s">
        <v>1131</v>
      </c>
    </row>
    <row r="834" spans="1:2">
      <c r="A834" s="1"/>
      <c r="B834" t="s">
        <v>1132</v>
      </c>
    </row>
    <row r="835" spans="1:2">
      <c r="A835" s="1"/>
      <c r="B835" t="s">
        <v>523</v>
      </c>
    </row>
    <row r="836" spans="1:2">
      <c r="A836" s="1"/>
      <c r="B836" t="s">
        <v>1133</v>
      </c>
    </row>
    <row r="837" spans="1:2">
      <c r="A837" s="1" t="s">
        <v>1134</v>
      </c>
      <c r="B837" t="s">
        <v>1135</v>
      </c>
    </row>
    <row r="838" spans="1:2">
      <c r="A838" s="1"/>
      <c r="B838" t="s">
        <v>1136</v>
      </c>
    </row>
    <row r="839" spans="1:2">
      <c r="A839" s="1"/>
      <c r="B839" t="s">
        <v>1137</v>
      </c>
    </row>
    <row r="840" spans="1:2">
      <c r="A840" s="1" t="s">
        <v>1138</v>
      </c>
      <c r="B840" t="s">
        <v>1139</v>
      </c>
    </row>
    <row r="841" spans="1:2">
      <c r="A841" s="1"/>
      <c r="B841" t="s">
        <v>672</v>
      </c>
    </row>
    <row r="842" spans="1:2">
      <c r="A842" s="1"/>
      <c r="B842" t="s">
        <v>1140</v>
      </c>
    </row>
    <row r="843" spans="1:2">
      <c r="A843" s="1"/>
      <c r="B843" t="s">
        <v>1141</v>
      </c>
    </row>
    <row r="844" spans="1:2">
      <c r="A844" s="1"/>
      <c r="B844" t="s">
        <v>1142</v>
      </c>
    </row>
    <row r="845" spans="1:2">
      <c r="A845" s="1" t="s">
        <v>1143</v>
      </c>
      <c r="B845" t="s">
        <v>1144</v>
      </c>
    </row>
    <row r="846" spans="1:2">
      <c r="A846" s="1"/>
      <c r="B846" t="s">
        <v>378</v>
      </c>
    </row>
    <row r="847" spans="1:2">
      <c r="A847" s="1"/>
      <c r="B847" t="s">
        <v>368</v>
      </c>
    </row>
    <row r="848" spans="1:2">
      <c r="A848" s="1"/>
      <c r="B848" t="s">
        <v>1145</v>
      </c>
    </row>
    <row r="849" spans="1:2">
      <c r="A849" s="1" t="s">
        <v>1146</v>
      </c>
      <c r="B849" t="s">
        <v>1147</v>
      </c>
    </row>
    <row r="850" spans="1:2">
      <c r="A850" s="1"/>
      <c r="B850" t="s">
        <v>370</v>
      </c>
    </row>
    <row r="851" spans="1:2">
      <c r="A851" s="1"/>
      <c r="B851" t="s">
        <v>372</v>
      </c>
    </row>
    <row r="852" spans="1:2">
      <c r="A852" s="1"/>
      <c r="B852" t="s">
        <v>380</v>
      </c>
    </row>
    <row r="853" spans="1:2">
      <c r="A853" s="1" t="s">
        <v>7912</v>
      </c>
      <c r="B853" t="s">
        <v>1148</v>
      </c>
    </row>
    <row r="854" spans="1:2">
      <c r="A854" s="1"/>
      <c r="B854" t="s">
        <v>1149</v>
      </c>
    </row>
    <row r="855" spans="1:2">
      <c r="A855" s="1"/>
      <c r="B855" t="s">
        <v>1150</v>
      </c>
    </row>
    <row r="856" spans="1:2">
      <c r="A856" s="1"/>
      <c r="B856" t="s">
        <v>1151</v>
      </c>
    </row>
    <row r="857" spans="1:2">
      <c r="A857" s="1"/>
      <c r="B857" t="s">
        <v>656</v>
      </c>
    </row>
    <row r="858" spans="1:2">
      <c r="A858" s="1" t="s">
        <v>1152</v>
      </c>
      <c r="B858" t="s">
        <v>1153</v>
      </c>
    </row>
    <row r="859" spans="1:2">
      <c r="A859" s="1" t="s">
        <v>1154</v>
      </c>
      <c r="B859" t="s">
        <v>666</v>
      </c>
    </row>
    <row r="860" spans="1:2">
      <c r="A860" s="1"/>
      <c r="B860" t="s">
        <v>642</v>
      </c>
    </row>
    <row r="861" spans="1:2">
      <c r="A861" s="1"/>
      <c r="B861" t="s">
        <v>180</v>
      </c>
    </row>
    <row r="862" spans="1:2">
      <c r="A862" s="1"/>
      <c r="B862" t="s">
        <v>318</v>
      </c>
    </row>
    <row r="863" spans="1:2">
      <c r="A863" s="1" t="s">
        <v>8191</v>
      </c>
      <c r="B863" t="s">
        <v>8192</v>
      </c>
    </row>
    <row r="864" spans="1:2">
      <c r="A864" s="1" t="s">
        <v>1155</v>
      </c>
      <c r="B864" t="s">
        <v>1156</v>
      </c>
    </row>
    <row r="865" spans="1:2">
      <c r="A865" s="1"/>
      <c r="B865" t="s">
        <v>790</v>
      </c>
    </row>
    <row r="866" spans="1:2">
      <c r="A866" s="1"/>
      <c r="B866" t="s">
        <v>1157</v>
      </c>
    </row>
    <row r="867" spans="1:2">
      <c r="A867" s="1"/>
      <c r="B867" t="s">
        <v>1158</v>
      </c>
    </row>
    <row r="868" spans="1:2">
      <c r="A868" s="1"/>
      <c r="B868" t="s">
        <v>278</v>
      </c>
    </row>
    <row r="869" spans="1:2">
      <c r="A869" s="1"/>
      <c r="B869" t="s">
        <v>129</v>
      </c>
    </row>
    <row r="870" spans="1:2">
      <c r="A870" s="1" t="s">
        <v>1159</v>
      </c>
      <c r="B870" t="s">
        <v>1160</v>
      </c>
    </row>
    <row r="871" spans="1:2">
      <c r="A871" s="1"/>
      <c r="B871" t="s">
        <v>117</v>
      </c>
    </row>
    <row r="872" spans="1:2">
      <c r="A872" s="1"/>
      <c r="B872" t="s">
        <v>1161</v>
      </c>
    </row>
    <row r="873" spans="1:2">
      <c r="A873" s="1"/>
      <c r="B873" t="s">
        <v>102</v>
      </c>
    </row>
    <row r="874" spans="1:2">
      <c r="A874" s="1"/>
      <c r="B874" t="s">
        <v>1162</v>
      </c>
    </row>
    <row r="875" spans="1:2">
      <c r="A875" s="1"/>
      <c r="B875" t="s">
        <v>1163</v>
      </c>
    </row>
    <row r="876" spans="1:2">
      <c r="A876" s="1"/>
      <c r="B876" t="s">
        <v>153</v>
      </c>
    </row>
    <row r="877" spans="1:2">
      <c r="A877" s="1" t="s">
        <v>7869</v>
      </c>
      <c r="B877" t="s">
        <v>1164</v>
      </c>
    </row>
    <row r="878" spans="1:2">
      <c r="A878" s="1" t="s">
        <v>1165</v>
      </c>
      <c r="B878" t="s">
        <v>1166</v>
      </c>
    </row>
    <row r="879" spans="1:2">
      <c r="A879" s="1" t="s">
        <v>1167</v>
      </c>
      <c r="B879" t="s">
        <v>1168</v>
      </c>
    </row>
    <row r="880" spans="1:2">
      <c r="A880" s="1"/>
      <c r="B880" t="s">
        <v>125</v>
      </c>
    </row>
    <row r="881" spans="1:2">
      <c r="A881" s="1" t="s">
        <v>1169</v>
      </c>
      <c r="B881" t="s">
        <v>1170</v>
      </c>
    </row>
    <row r="882" spans="1:2">
      <c r="A882" s="1"/>
      <c r="B882" t="s">
        <v>609</v>
      </c>
    </row>
    <row r="883" spans="1:2">
      <c r="A883" s="1"/>
      <c r="B883" t="s">
        <v>786</v>
      </c>
    </row>
    <row r="884" spans="1:2">
      <c r="A884" s="1" t="s">
        <v>7956</v>
      </c>
      <c r="B884" t="s">
        <v>1171</v>
      </c>
    </row>
    <row r="885" spans="1:2">
      <c r="A885" s="1"/>
      <c r="B885" t="s">
        <v>1172</v>
      </c>
    </row>
    <row r="886" spans="1:2">
      <c r="A886" s="1" t="s">
        <v>7863</v>
      </c>
      <c r="B886" t="s">
        <v>1173</v>
      </c>
    </row>
    <row r="887" spans="1:2">
      <c r="A887" s="1"/>
      <c r="B887" t="s">
        <v>682</v>
      </c>
    </row>
    <row r="888" spans="1:2">
      <c r="A888" s="1" t="s">
        <v>1174</v>
      </c>
      <c r="B888" t="s">
        <v>1175</v>
      </c>
    </row>
    <row r="889" spans="1:2">
      <c r="A889" s="1" t="s">
        <v>7929</v>
      </c>
      <c r="B889" t="s">
        <v>1176</v>
      </c>
    </row>
    <row r="890" spans="1:2">
      <c r="A890" s="1"/>
      <c r="B890" t="s">
        <v>1177</v>
      </c>
    </row>
    <row r="891" spans="1:2">
      <c r="A891" s="1"/>
      <c r="B891" t="s">
        <v>726</v>
      </c>
    </row>
    <row r="892" spans="1:2">
      <c r="A892" s="1"/>
      <c r="B892" t="s">
        <v>1178</v>
      </c>
    </row>
    <row r="893" spans="1:2">
      <c r="A893" s="1"/>
      <c r="B893" t="s">
        <v>1179</v>
      </c>
    </row>
    <row r="894" spans="1:2">
      <c r="A894" s="1"/>
      <c r="B894" t="s">
        <v>290</v>
      </c>
    </row>
    <row r="895" spans="1:2">
      <c r="A895" s="1"/>
      <c r="B895" t="s">
        <v>748</v>
      </c>
    </row>
    <row r="896" spans="1:2">
      <c r="A896" s="1"/>
      <c r="B896" t="s">
        <v>792</v>
      </c>
    </row>
    <row r="897" spans="1:2">
      <c r="A897" s="1"/>
      <c r="B897" t="s">
        <v>316</v>
      </c>
    </row>
    <row r="898" spans="1:2">
      <c r="A898" s="1"/>
      <c r="B898" t="s">
        <v>794</v>
      </c>
    </row>
    <row r="899" spans="1:2">
      <c r="A899" s="1"/>
      <c r="B899" t="s">
        <v>172</v>
      </c>
    </row>
    <row r="900" spans="1:2">
      <c r="A900" s="1"/>
      <c r="B900" t="s">
        <v>1180</v>
      </c>
    </row>
    <row r="901" spans="1:2">
      <c r="A901" s="1"/>
      <c r="B901" t="s">
        <v>1181</v>
      </c>
    </row>
    <row r="902" spans="1:2">
      <c r="A902" s="1"/>
      <c r="B902" t="s">
        <v>587</v>
      </c>
    </row>
    <row r="903" spans="1:2">
      <c r="A903" s="1"/>
      <c r="B903" t="s">
        <v>420</v>
      </c>
    </row>
    <row r="904" spans="1:2">
      <c r="A904" s="1" t="s">
        <v>1182</v>
      </c>
      <c r="B904" t="s">
        <v>1183</v>
      </c>
    </row>
    <row r="905" spans="1:2">
      <c r="A905" s="1"/>
      <c r="B905" t="s">
        <v>376</v>
      </c>
    </row>
    <row r="906" spans="1:2">
      <c r="A906" s="1" t="s">
        <v>7953</v>
      </c>
      <c r="B906" t="s">
        <v>1184</v>
      </c>
    </row>
    <row r="907" spans="1:2">
      <c r="A907" s="1"/>
      <c r="B907" t="s">
        <v>374</v>
      </c>
    </row>
    <row r="908" spans="1:2">
      <c r="A908" s="1" t="s">
        <v>1185</v>
      </c>
      <c r="B908" t="s">
        <v>1186</v>
      </c>
    </row>
    <row r="909" spans="1:2">
      <c r="A909" s="1"/>
      <c r="B909" t="s">
        <v>1187</v>
      </c>
    </row>
    <row r="910" spans="1:2">
      <c r="A910" s="1"/>
      <c r="B910" t="s">
        <v>1188</v>
      </c>
    </row>
    <row r="911" spans="1:2">
      <c r="A911" s="1" t="s">
        <v>7946</v>
      </c>
      <c r="B911" t="s">
        <v>1189</v>
      </c>
    </row>
    <row r="912" spans="1:2">
      <c r="A912" s="1"/>
      <c r="B912" t="s">
        <v>684</v>
      </c>
    </row>
    <row r="913" spans="1:2">
      <c r="A913" s="1" t="s">
        <v>423</v>
      </c>
      <c r="B913" t="s">
        <v>1190</v>
      </c>
    </row>
    <row r="914" spans="1:2">
      <c r="A914" s="1"/>
      <c r="B914" t="s">
        <v>404</v>
      </c>
    </row>
    <row r="915" spans="1:2">
      <c r="A915" s="1" t="s">
        <v>1191</v>
      </c>
      <c r="B915" t="s">
        <v>1192</v>
      </c>
    </row>
    <row r="916" spans="1:2">
      <c r="A916" s="1"/>
      <c r="B916" t="s">
        <v>1193</v>
      </c>
    </row>
    <row r="917" spans="1:2">
      <c r="A917" s="1"/>
      <c r="B917" t="s">
        <v>394</v>
      </c>
    </row>
    <row r="918" spans="1:2">
      <c r="A918" s="1"/>
      <c r="B918" t="s">
        <v>768</v>
      </c>
    </row>
    <row r="919" spans="1:2">
      <c r="A919" s="1"/>
      <c r="B919" t="s">
        <v>1194</v>
      </c>
    </row>
    <row r="920" spans="1:2">
      <c r="A920" s="1"/>
      <c r="B920" t="s">
        <v>145</v>
      </c>
    </row>
    <row r="921" spans="1:2">
      <c r="A921" s="1"/>
      <c r="B921" t="s">
        <v>1195</v>
      </c>
    </row>
    <row r="922" spans="1:2">
      <c r="A922" s="1" t="s">
        <v>1196</v>
      </c>
      <c r="B922" t="s">
        <v>1197</v>
      </c>
    </row>
    <row r="923" spans="1:2">
      <c r="A923" s="1" t="s">
        <v>1198</v>
      </c>
      <c r="B923" t="s">
        <v>1199</v>
      </c>
    </row>
    <row r="924" spans="1:2">
      <c r="A924" s="1"/>
      <c r="B924" t="s">
        <v>1200</v>
      </c>
    </row>
    <row r="925" spans="1:2">
      <c r="A925" s="1"/>
      <c r="B925" t="s">
        <v>1201</v>
      </c>
    </row>
    <row r="926" spans="1:2">
      <c r="A926" s="1" t="s">
        <v>8690</v>
      </c>
      <c r="B926" t="s">
        <v>1202</v>
      </c>
    </row>
    <row r="927" spans="1:2">
      <c r="A927" s="1"/>
      <c r="B927" t="s">
        <v>1203</v>
      </c>
    </row>
    <row r="928" spans="1:2">
      <c r="A928" s="1" t="s">
        <v>1204</v>
      </c>
      <c r="B928" t="s">
        <v>1205</v>
      </c>
    </row>
    <row r="929" spans="1:2">
      <c r="A929" s="1"/>
      <c r="B929" t="s">
        <v>1206</v>
      </c>
    </row>
    <row r="930" spans="1:2">
      <c r="A930" s="1" t="s">
        <v>8389</v>
      </c>
      <c r="B930" t="s">
        <v>8056</v>
      </c>
    </row>
    <row r="931" spans="1:2">
      <c r="A931" s="1"/>
      <c r="B931" t="s">
        <v>8057</v>
      </c>
    </row>
    <row r="932" spans="1:2">
      <c r="A932" s="1"/>
      <c r="B932" t="s">
        <v>338</v>
      </c>
    </row>
    <row r="933" spans="1:2">
      <c r="A933" s="1"/>
      <c r="B933" t="s">
        <v>1207</v>
      </c>
    </row>
    <row r="934" spans="1:2">
      <c r="A934" s="1" t="s">
        <v>1208</v>
      </c>
      <c r="B934" t="s">
        <v>1209</v>
      </c>
    </row>
    <row r="935" spans="1:2">
      <c r="A935" s="1"/>
      <c r="B935" t="s">
        <v>668</v>
      </c>
    </row>
    <row r="936" spans="1:2">
      <c r="A936" s="1"/>
      <c r="B936" t="s">
        <v>484</v>
      </c>
    </row>
    <row r="937" spans="1:2">
      <c r="A937" s="1"/>
      <c r="B937" t="s">
        <v>686</v>
      </c>
    </row>
    <row r="938" spans="1:2">
      <c r="A938" s="1"/>
      <c r="B938" t="s">
        <v>1210</v>
      </c>
    </row>
    <row r="939" spans="1:2">
      <c r="A939" s="1" t="s">
        <v>1211</v>
      </c>
      <c r="B939" t="s">
        <v>1212</v>
      </c>
    </row>
    <row r="940" spans="1:2">
      <c r="A940" s="1"/>
      <c r="B940" t="s">
        <v>1213</v>
      </c>
    </row>
    <row r="941" spans="1:2">
      <c r="A941" s="1"/>
      <c r="B941" t="s">
        <v>408</v>
      </c>
    </row>
    <row r="942" spans="1:2">
      <c r="A942" s="1"/>
      <c r="B942" t="s">
        <v>476</v>
      </c>
    </row>
    <row r="943" spans="1:2">
      <c r="A943" s="1" t="s">
        <v>1214</v>
      </c>
      <c r="B943" t="s">
        <v>1215</v>
      </c>
    </row>
    <row r="944" spans="1:2">
      <c r="A944" s="1" t="s">
        <v>1216</v>
      </c>
      <c r="B944" t="s">
        <v>1217</v>
      </c>
    </row>
    <row r="945" spans="1:2">
      <c r="A945" s="1"/>
      <c r="B945" t="s">
        <v>728</v>
      </c>
    </row>
    <row r="946" spans="1:2">
      <c r="A946" s="1"/>
      <c r="B946" t="s">
        <v>312</v>
      </c>
    </row>
    <row r="947" spans="1:2">
      <c r="A947" s="1"/>
      <c r="B947" t="s">
        <v>1218</v>
      </c>
    </row>
    <row r="948" spans="1:2">
      <c r="A948" s="1" t="s">
        <v>1219</v>
      </c>
      <c r="B948" t="s">
        <v>1220</v>
      </c>
    </row>
    <row r="949" spans="1:2">
      <c r="A949" s="1" t="s">
        <v>1221</v>
      </c>
      <c r="B949" t="s">
        <v>1222</v>
      </c>
    </row>
    <row r="950" spans="1:2">
      <c r="A950" s="1"/>
      <c r="B950" t="s">
        <v>198</v>
      </c>
    </row>
    <row r="951" spans="1:2">
      <c r="A951" s="1" t="s">
        <v>8793</v>
      </c>
      <c r="B951" t="s">
        <v>8794</v>
      </c>
    </row>
    <row r="952" spans="1:2">
      <c r="A952" s="1" t="s">
        <v>1223</v>
      </c>
      <c r="B952" t="s">
        <v>1224</v>
      </c>
    </row>
    <row r="953" spans="1:2">
      <c r="A953" s="1"/>
      <c r="B953" t="s">
        <v>218</v>
      </c>
    </row>
    <row r="954" spans="1:2">
      <c r="A954" s="1" t="s">
        <v>1225</v>
      </c>
      <c r="B954" t="s">
        <v>1226</v>
      </c>
    </row>
    <row r="955" spans="1:2">
      <c r="A955" s="1"/>
      <c r="B955" t="s">
        <v>364</v>
      </c>
    </row>
    <row r="956" spans="1:2">
      <c r="A956" s="1"/>
      <c r="B956" t="s">
        <v>508</v>
      </c>
    </row>
    <row r="957" spans="1:2">
      <c r="A957" s="1" t="s">
        <v>1227</v>
      </c>
      <c r="B957" t="s">
        <v>1228</v>
      </c>
    </row>
    <row r="958" spans="1:2">
      <c r="A958" s="1"/>
      <c r="B958" t="s">
        <v>1229</v>
      </c>
    </row>
    <row r="959" spans="1:2">
      <c r="A959" s="1"/>
      <c r="B959" t="s">
        <v>1230</v>
      </c>
    </row>
    <row r="960" spans="1:2">
      <c r="A960" s="1"/>
      <c r="B960" t="s">
        <v>338</v>
      </c>
    </row>
    <row r="961" spans="1:2">
      <c r="A961" s="1"/>
      <c r="B961" t="s">
        <v>1231</v>
      </c>
    </row>
    <row r="962" spans="1:2">
      <c r="A962" s="1"/>
      <c r="B962" t="s">
        <v>1232</v>
      </c>
    </row>
    <row r="963" spans="1:2">
      <c r="A963" s="1"/>
      <c r="B963" t="s">
        <v>406</v>
      </c>
    </row>
    <row r="964" spans="1:2">
      <c r="A964" s="1"/>
      <c r="B964" t="s">
        <v>533</v>
      </c>
    </row>
    <row r="965" spans="1:2">
      <c r="A965" s="1" t="s">
        <v>1233</v>
      </c>
      <c r="B965" t="s">
        <v>1234</v>
      </c>
    </row>
    <row r="966" spans="1:2">
      <c r="A966" s="1"/>
      <c r="B966" t="s">
        <v>629</v>
      </c>
    </row>
    <row r="967" spans="1:2">
      <c r="A967" s="1" t="s">
        <v>1235</v>
      </c>
      <c r="B967" t="s">
        <v>1236</v>
      </c>
    </row>
    <row r="968" spans="1:2">
      <c r="A968" s="1"/>
      <c r="B968" t="s">
        <v>1237</v>
      </c>
    </row>
    <row r="969" spans="1:2">
      <c r="A969" s="1"/>
      <c r="B969" t="s">
        <v>1238</v>
      </c>
    </row>
    <row r="970" spans="1:2">
      <c r="A970" s="1"/>
      <c r="B970" t="s">
        <v>1239</v>
      </c>
    </row>
    <row r="971" spans="1:2">
      <c r="A971" s="1"/>
      <c r="B971" t="s">
        <v>288</v>
      </c>
    </row>
    <row r="972" spans="1:2">
      <c r="A972" s="1"/>
      <c r="B972" t="s">
        <v>446</v>
      </c>
    </row>
    <row r="973" spans="1:2">
      <c r="A973" s="1"/>
      <c r="B973" t="s">
        <v>605</v>
      </c>
    </row>
    <row r="974" spans="1:2">
      <c r="A974" s="1"/>
      <c r="B974" t="s">
        <v>770</v>
      </c>
    </row>
    <row r="975" spans="1:2">
      <c r="A975" s="1"/>
      <c r="B975" t="s">
        <v>410</v>
      </c>
    </row>
    <row r="976" spans="1:2">
      <c r="A976" s="26" t="s">
        <v>8441</v>
      </c>
      <c r="B976" t="s">
        <v>296</v>
      </c>
    </row>
    <row r="977" spans="1:2">
      <c r="A977" s="1"/>
      <c r="B977" t="s">
        <v>1240</v>
      </c>
    </row>
    <row r="978" spans="1:2">
      <c r="A978" s="1" t="s">
        <v>1241</v>
      </c>
      <c r="B978" t="s">
        <v>1242</v>
      </c>
    </row>
    <row r="979" spans="1:2">
      <c r="A979" s="1"/>
      <c r="B979" t="s">
        <v>1243</v>
      </c>
    </row>
    <row r="980" spans="1:2">
      <c r="A980" s="1"/>
      <c r="B980" t="s">
        <v>8042</v>
      </c>
    </row>
    <row r="981" spans="1:2">
      <c r="A981" s="1"/>
      <c r="B981" t="s">
        <v>462</v>
      </c>
    </row>
    <row r="982" spans="1:2">
      <c r="A982" s="1"/>
      <c r="B982" t="s">
        <v>640</v>
      </c>
    </row>
    <row r="983" spans="1:2">
      <c r="A983" s="1"/>
      <c r="B983" t="s">
        <v>1244</v>
      </c>
    </row>
    <row r="984" spans="1:2">
      <c r="A984" s="1" t="s">
        <v>1245</v>
      </c>
      <c r="B984" t="s">
        <v>1246</v>
      </c>
    </row>
    <row r="985" spans="1:2">
      <c r="A985" s="1"/>
      <c r="B985" t="s">
        <v>448</v>
      </c>
    </row>
    <row r="986" spans="1:2">
      <c r="A986" s="1" t="s">
        <v>1247</v>
      </c>
      <c r="B986" t="s">
        <v>1248</v>
      </c>
    </row>
    <row r="987" spans="1:2">
      <c r="A987" s="1" t="s">
        <v>1249</v>
      </c>
      <c r="B987" t="s">
        <v>1250</v>
      </c>
    </row>
    <row r="988" spans="1:2">
      <c r="A988" s="1"/>
      <c r="B988" t="s">
        <v>340</v>
      </c>
    </row>
    <row r="989" spans="1:2">
      <c r="A989" s="1"/>
      <c r="B989" t="s">
        <v>680</v>
      </c>
    </row>
    <row r="990" spans="1:2">
      <c r="A990" s="1"/>
      <c r="B990" t="s">
        <v>414</v>
      </c>
    </row>
    <row r="991" spans="1:2">
      <c r="A991" s="1"/>
      <c r="B991" t="s">
        <v>567</v>
      </c>
    </row>
    <row r="992" spans="1:2">
      <c r="A992" s="1" t="s">
        <v>8015</v>
      </c>
      <c r="B992" t="s">
        <v>454</v>
      </c>
    </row>
    <row r="993" spans="1:2">
      <c r="A993" s="1" t="s">
        <v>8033</v>
      </c>
      <c r="B993" t="s">
        <v>8034</v>
      </c>
    </row>
    <row r="994" spans="1:2">
      <c r="A994" s="1"/>
      <c r="B994" t="s">
        <v>1251</v>
      </c>
    </row>
    <row r="995" spans="1:2">
      <c r="A995" s="1" t="s">
        <v>1252</v>
      </c>
      <c r="B995" t="s">
        <v>1253</v>
      </c>
    </row>
    <row r="996" spans="1:2">
      <c r="A996" s="1" t="s">
        <v>8059</v>
      </c>
      <c r="B996" t="s">
        <v>8060</v>
      </c>
    </row>
    <row r="997" spans="1:2">
      <c r="A997" s="1"/>
      <c r="B997" t="s">
        <v>772</v>
      </c>
    </row>
    <row r="998" spans="1:2">
      <c r="A998" s="1"/>
      <c r="B998" t="s">
        <v>1254</v>
      </c>
    </row>
    <row r="999" spans="1:2">
      <c r="A999" s="1"/>
      <c r="B999" t="s">
        <v>230</v>
      </c>
    </row>
    <row r="1000" spans="1:2">
      <c r="A1000" s="1"/>
      <c r="B1000" t="s">
        <v>1255</v>
      </c>
    </row>
    <row r="1001" spans="1:2">
      <c r="A1001" s="1"/>
      <c r="B1001" t="s">
        <v>573</v>
      </c>
    </row>
    <row r="1002" spans="1:2">
      <c r="A1002" s="1"/>
      <c r="B1002" t="s">
        <v>537</v>
      </c>
    </row>
    <row r="1003" spans="1:2">
      <c r="A1003" s="1"/>
      <c r="B1003" t="s">
        <v>1256</v>
      </c>
    </row>
    <row r="1004" spans="1:2">
      <c r="A1004" s="1"/>
      <c r="B1004" t="s">
        <v>510</v>
      </c>
    </row>
    <row r="1005" spans="1:2">
      <c r="A1005" s="1"/>
      <c r="B1005" t="s">
        <v>306</v>
      </c>
    </row>
    <row r="1006" spans="1:2">
      <c r="A1006" s="1"/>
      <c r="B1006" t="s">
        <v>312</v>
      </c>
    </row>
    <row r="1007" spans="1:2">
      <c r="A1007" s="1"/>
      <c r="B1007" t="s">
        <v>382</v>
      </c>
    </row>
    <row r="1008" spans="1:2">
      <c r="A1008" s="1"/>
      <c r="B1008" t="s">
        <v>113</v>
      </c>
    </row>
    <row r="1009" spans="1:2">
      <c r="A1009" s="1"/>
      <c r="B1009" t="s">
        <v>178</v>
      </c>
    </row>
    <row r="1010" spans="1:2">
      <c r="A1010" s="1"/>
      <c r="B1010" t="s">
        <v>796</v>
      </c>
    </row>
    <row r="1011" spans="1:2">
      <c r="A1011" s="1"/>
      <c r="B1011" t="s">
        <v>766</v>
      </c>
    </row>
    <row r="1012" spans="1:2">
      <c r="A1012" s="1"/>
      <c r="B1012" t="s">
        <v>764</v>
      </c>
    </row>
    <row r="1013" spans="1:2">
      <c r="A1013" s="1"/>
      <c r="B1013" t="s">
        <v>234</v>
      </c>
    </row>
    <row r="1014" spans="1:2">
      <c r="A1014" s="1"/>
      <c r="B1014" t="s">
        <v>732</v>
      </c>
    </row>
    <row r="1015" spans="1:2">
      <c r="A1015" s="1"/>
      <c r="B1015" t="s">
        <v>123</v>
      </c>
    </row>
    <row r="1016" spans="1:2">
      <c r="A1016" s="1"/>
      <c r="B1016" t="s">
        <v>738</v>
      </c>
    </row>
    <row r="1017" spans="1:2">
      <c r="A1017" s="1"/>
      <c r="B1017" t="s">
        <v>744</v>
      </c>
    </row>
    <row r="1018" spans="1:2">
      <c r="A1018" s="1"/>
      <c r="B1018" t="s">
        <v>474</v>
      </c>
    </row>
    <row r="1019" spans="1:2">
      <c r="A1019" s="1"/>
      <c r="B1019" t="s">
        <v>302</v>
      </c>
    </row>
    <row r="1020" spans="1:2">
      <c r="A1020" s="1"/>
      <c r="B1020" t="s">
        <v>644</v>
      </c>
    </row>
    <row r="1021" spans="1:2">
      <c r="A1021" s="1"/>
      <c r="B1021" t="s">
        <v>706</v>
      </c>
    </row>
    <row r="1022" spans="1:2">
      <c r="A1022" s="1"/>
      <c r="B1022" t="s">
        <v>698</v>
      </c>
    </row>
    <row r="1023" spans="1:2">
      <c r="A1023" s="1"/>
      <c r="B1023" t="s">
        <v>674</v>
      </c>
    </row>
    <row r="1024" spans="1:2">
      <c r="A1024" s="1"/>
      <c r="B1024" t="s">
        <v>670</v>
      </c>
    </row>
    <row r="1025" spans="1:2">
      <c r="A1025" s="1"/>
      <c r="B1025" t="s">
        <v>648</v>
      </c>
    </row>
    <row r="1026" spans="1:2">
      <c r="A1026" s="1" t="s">
        <v>8050</v>
      </c>
      <c r="B1026" t="s">
        <v>646</v>
      </c>
    </row>
    <row r="1027" spans="1:2">
      <c r="A1027" s="1"/>
      <c r="B1027" t="s">
        <v>623</v>
      </c>
    </row>
    <row r="1028" spans="1:2">
      <c r="A1028" s="1"/>
      <c r="B1028" t="s">
        <v>601</v>
      </c>
    </row>
    <row r="1029" spans="1:2">
      <c r="A1029" s="1"/>
      <c r="B1029" t="s">
        <v>557</v>
      </c>
    </row>
    <row r="1030" spans="1:2">
      <c r="A1030" s="1"/>
      <c r="B1030" t="s">
        <v>545</v>
      </c>
    </row>
    <row r="1031" spans="1:2">
      <c r="A1031" s="1"/>
      <c r="B1031" t="s">
        <v>496</v>
      </c>
    </row>
    <row r="1032" spans="1:2">
      <c r="A1032" s="1"/>
      <c r="B1032" t="s">
        <v>472</v>
      </c>
    </row>
    <row r="1033" spans="1:2">
      <c r="A1033" s="1"/>
      <c r="B1033" t="s">
        <v>434</v>
      </c>
    </row>
    <row r="1034" spans="1:2">
      <c r="A1034" s="1"/>
      <c r="B1034" t="s">
        <v>424</v>
      </c>
    </row>
    <row r="1035" spans="1:2">
      <c r="A1035" s="1"/>
      <c r="B1035" t="s">
        <v>386</v>
      </c>
    </row>
    <row r="1036" spans="1:2">
      <c r="A1036" s="1"/>
      <c r="B1036" t="s">
        <v>336</v>
      </c>
    </row>
    <row r="1037" spans="1:2">
      <c r="A1037" s="1"/>
      <c r="B1037" t="s">
        <v>332</v>
      </c>
    </row>
    <row r="1038" spans="1:2">
      <c r="A1038" s="1"/>
      <c r="B1038" t="s">
        <v>280</v>
      </c>
    </row>
    <row r="1039" spans="1:2">
      <c r="A1039" s="1"/>
      <c r="B1039" t="s">
        <v>264</v>
      </c>
    </row>
    <row r="1040" spans="1:2">
      <c r="A1040" s="1"/>
      <c r="B1040" t="s">
        <v>252</v>
      </c>
    </row>
    <row r="1041" spans="1:2">
      <c r="A1041" s="1"/>
      <c r="B1041" t="s">
        <v>210</v>
      </c>
    </row>
    <row r="1042" spans="1:2">
      <c r="A1042" s="1"/>
      <c r="B1042" t="s">
        <v>204</v>
      </c>
    </row>
    <row r="1043" spans="1:2">
      <c r="A1043" s="1"/>
      <c r="B1043" t="s">
        <v>202</v>
      </c>
    </row>
    <row r="1044" spans="1:2">
      <c r="A1044" s="1"/>
      <c r="B1044" t="s">
        <v>200</v>
      </c>
    </row>
    <row r="1045" spans="1:2">
      <c r="A1045" s="1"/>
      <c r="B1045" t="s">
        <v>196</v>
      </c>
    </row>
    <row r="1046" spans="1:2">
      <c r="A1046" s="1"/>
      <c r="B1046" t="s">
        <v>149</v>
      </c>
    </row>
    <row r="1047" spans="1:2">
      <c r="A1047" s="1"/>
      <c r="B1047" t="s">
        <v>176</v>
      </c>
    </row>
    <row r="1048" spans="1:2">
      <c r="A1048" s="1"/>
      <c r="B1048" t="s">
        <v>174</v>
      </c>
    </row>
    <row r="1049" spans="1:2">
      <c r="A1049" s="1"/>
      <c r="B1049" t="s">
        <v>170</v>
      </c>
    </row>
    <row r="1050" spans="1:2">
      <c r="A1050" s="1"/>
      <c r="B1050" t="s">
        <v>149</v>
      </c>
    </row>
    <row r="1051" spans="1:2">
      <c r="A1051" s="1"/>
      <c r="B1051" t="s">
        <v>137</v>
      </c>
    </row>
    <row r="1052" spans="1:2">
      <c r="A1052" s="1" t="s">
        <v>8061</v>
      </c>
      <c r="B1052" t="s">
        <v>8062</v>
      </c>
    </row>
    <row r="1053" spans="1:2">
      <c r="A1053" s="1" t="s">
        <v>1104</v>
      </c>
      <c r="B1053" t="s">
        <v>1105</v>
      </c>
    </row>
    <row r="1054" spans="1:2">
      <c r="A1054" s="1" t="s">
        <v>1257</v>
      </c>
      <c r="B1054" t="s">
        <v>1258</v>
      </c>
    </row>
    <row r="1055" spans="1:2">
      <c r="A1055" s="1" t="s">
        <v>1259</v>
      </c>
      <c r="B1055" t="s">
        <v>1260</v>
      </c>
    </row>
    <row r="1056" spans="1:2">
      <c r="A1056" s="1" t="s">
        <v>1261</v>
      </c>
      <c r="B1056" t="s">
        <v>1262</v>
      </c>
    </row>
    <row r="1057" spans="1:2">
      <c r="A1057" s="1" t="s">
        <v>1263</v>
      </c>
      <c r="B1057" t="s">
        <v>1264</v>
      </c>
    </row>
    <row r="1058" spans="1:2">
      <c r="A1058" s="1" t="s">
        <v>1265</v>
      </c>
      <c r="B1058" t="s">
        <v>1266</v>
      </c>
    </row>
    <row r="1059" spans="1:2">
      <c r="A1059" s="1" t="s">
        <v>1267</v>
      </c>
      <c r="B1059" t="s">
        <v>1268</v>
      </c>
    </row>
    <row r="1060" spans="1:2">
      <c r="A1060" s="1" t="s">
        <v>1269</v>
      </c>
      <c r="B1060" t="s">
        <v>1270</v>
      </c>
    </row>
    <row r="1061" spans="1:2">
      <c r="A1061" s="1" t="s">
        <v>1271</v>
      </c>
      <c r="B1061" t="s">
        <v>1272</v>
      </c>
    </row>
    <row r="1062" spans="1:2">
      <c r="A1062" s="1" t="s">
        <v>1273</v>
      </c>
      <c r="B1062" t="s">
        <v>1274</v>
      </c>
    </row>
    <row r="1063" spans="1:2">
      <c r="A1063" s="1" t="s">
        <v>1275</v>
      </c>
      <c r="B1063" t="s">
        <v>1276</v>
      </c>
    </row>
    <row r="1064" spans="1:2">
      <c r="A1064" s="1" t="s">
        <v>1277</v>
      </c>
      <c r="B1064" t="s">
        <v>1278</v>
      </c>
    </row>
    <row r="1065" spans="1:2">
      <c r="A1065" s="1" t="s">
        <v>1279</v>
      </c>
      <c r="B1065" t="s">
        <v>1280</v>
      </c>
    </row>
    <row r="1066" spans="1:2">
      <c r="A1066" s="1" t="s">
        <v>1281</v>
      </c>
      <c r="B1066" t="s">
        <v>1282</v>
      </c>
    </row>
    <row r="1067" spans="1:2">
      <c r="A1067" s="1" t="s">
        <v>1283</v>
      </c>
      <c r="B1067" t="s">
        <v>1284</v>
      </c>
    </row>
    <row r="1068" spans="1:2">
      <c r="A1068" s="1" t="s">
        <v>1285</v>
      </c>
      <c r="B1068" t="s">
        <v>1286</v>
      </c>
    </row>
    <row r="1069" spans="1:2">
      <c r="A1069" s="1" t="s">
        <v>1287</v>
      </c>
      <c r="B1069" t="s">
        <v>1288</v>
      </c>
    </row>
    <row r="1070" spans="1:2">
      <c r="A1070" s="1" t="s">
        <v>1289</v>
      </c>
      <c r="B1070" t="s">
        <v>1290</v>
      </c>
    </row>
    <row r="1071" spans="1:2">
      <c r="A1071" s="1" t="s">
        <v>1291</v>
      </c>
      <c r="B1071" t="s">
        <v>1292</v>
      </c>
    </row>
    <row r="1072" spans="1:2">
      <c r="A1072" s="1" t="s">
        <v>1293</v>
      </c>
      <c r="B1072" t="s">
        <v>1294</v>
      </c>
    </row>
    <row r="1073" spans="1:2">
      <c r="A1073" s="1" t="s">
        <v>1295</v>
      </c>
      <c r="B1073" t="s">
        <v>1296</v>
      </c>
    </row>
    <row r="1074" spans="1:2">
      <c r="A1074" s="1" t="s">
        <v>8416</v>
      </c>
      <c r="B1074" t="s">
        <v>1298</v>
      </c>
    </row>
    <row r="1075" spans="1:2">
      <c r="A1075" s="1" t="s">
        <v>1299</v>
      </c>
      <c r="B1075" t="s">
        <v>1300</v>
      </c>
    </row>
    <row r="1076" spans="1:2">
      <c r="A1076" s="1" t="s">
        <v>1301</v>
      </c>
      <c r="B1076" t="s">
        <v>1302</v>
      </c>
    </row>
    <row r="1077" spans="1:2">
      <c r="A1077" s="1" t="s">
        <v>469</v>
      </c>
      <c r="B1077" t="s">
        <v>1303</v>
      </c>
    </row>
    <row r="1078" spans="1:2">
      <c r="A1078" s="1" t="s">
        <v>1252</v>
      </c>
      <c r="B1078" t="s">
        <v>1304</v>
      </c>
    </row>
    <row r="1079" spans="1:2">
      <c r="A1079" s="1" t="s">
        <v>1305</v>
      </c>
      <c r="B1079" t="s">
        <v>1306</v>
      </c>
    </row>
    <row r="1080" spans="1:2">
      <c r="A1080" s="1" t="s">
        <v>1307</v>
      </c>
      <c r="B1080" t="s">
        <v>1308</v>
      </c>
    </row>
    <row r="1081" spans="1:2">
      <c r="A1081" s="1" t="s">
        <v>1309</v>
      </c>
      <c r="B1081" t="s">
        <v>1310</v>
      </c>
    </row>
    <row r="1082" spans="1:2">
      <c r="A1082" s="1" t="s">
        <v>1311</v>
      </c>
      <c r="B1082" t="s">
        <v>1312</v>
      </c>
    </row>
    <row r="1083" spans="1:2">
      <c r="A1083" s="1" t="s">
        <v>1313</v>
      </c>
      <c r="B1083" t="s">
        <v>1314</v>
      </c>
    </row>
    <row r="1084" spans="1:2">
      <c r="A1084" s="1" t="s">
        <v>1315</v>
      </c>
      <c r="B1084" t="s">
        <v>1316</v>
      </c>
    </row>
    <row r="1085" spans="1:2">
      <c r="A1085" s="1" t="s">
        <v>1317</v>
      </c>
      <c r="B1085" t="s">
        <v>1318</v>
      </c>
    </row>
    <row r="1086" spans="1:2">
      <c r="A1086" s="1" t="s">
        <v>1319</v>
      </c>
      <c r="B1086" t="s">
        <v>1320</v>
      </c>
    </row>
    <row r="1087" spans="1:2">
      <c r="A1087" s="1" t="s">
        <v>8466</v>
      </c>
      <c r="B1087" t="s">
        <v>1322</v>
      </c>
    </row>
    <row r="1088" spans="1:2">
      <c r="A1088" s="1" t="s">
        <v>1323</v>
      </c>
      <c r="B1088" t="s">
        <v>1324</v>
      </c>
    </row>
    <row r="1089" spans="1:2">
      <c r="A1089" s="1" t="s">
        <v>1325</v>
      </c>
      <c r="B1089" t="s">
        <v>1326</v>
      </c>
    </row>
    <row r="1090" spans="1:2">
      <c r="A1090" s="1" t="s">
        <v>1154</v>
      </c>
      <c r="B1090" t="s">
        <v>1327</v>
      </c>
    </row>
    <row r="1091" spans="1:2">
      <c r="A1091" s="1" t="s">
        <v>1328</v>
      </c>
      <c r="B1091" t="s">
        <v>1329</v>
      </c>
    </row>
    <row r="1092" spans="1:2">
      <c r="A1092" s="1" t="s">
        <v>1330</v>
      </c>
      <c r="B1092" t="s">
        <v>1331</v>
      </c>
    </row>
    <row r="1093" spans="1:2">
      <c r="A1093" s="1" t="s">
        <v>1332</v>
      </c>
      <c r="B1093" t="s">
        <v>1333</v>
      </c>
    </row>
    <row r="1094" spans="1:2">
      <c r="A1094" s="1" t="s">
        <v>8452</v>
      </c>
      <c r="B1094" t="s">
        <v>1335</v>
      </c>
    </row>
    <row r="1095" spans="1:2">
      <c r="A1095" s="1" t="s">
        <v>1336</v>
      </c>
      <c r="B1095" t="s">
        <v>1337</v>
      </c>
    </row>
    <row r="1096" spans="1:2">
      <c r="A1096" s="1" t="s">
        <v>1338</v>
      </c>
      <c r="B1096" t="s">
        <v>1339</v>
      </c>
    </row>
    <row r="1097" spans="1:2">
      <c r="A1097" s="1" t="s">
        <v>1340</v>
      </c>
      <c r="B1097" t="s">
        <v>1341</v>
      </c>
    </row>
    <row r="1098" spans="1:2">
      <c r="A1098" s="1" t="s">
        <v>1342</v>
      </c>
      <c r="B1098" t="s">
        <v>1343</v>
      </c>
    </row>
    <row r="1099" spans="1:2">
      <c r="A1099" s="1" t="s">
        <v>1344</v>
      </c>
      <c r="B1099" t="s">
        <v>1345</v>
      </c>
    </row>
    <row r="1100" spans="1:2">
      <c r="A1100" s="1" t="s">
        <v>1346</v>
      </c>
      <c r="B1100" t="s">
        <v>1347</v>
      </c>
    </row>
    <row r="1101" spans="1:2">
      <c r="A1101" s="1" t="s">
        <v>1348</v>
      </c>
      <c r="B1101" t="s">
        <v>1349</v>
      </c>
    </row>
    <row r="1102" spans="1:2">
      <c r="A1102" s="1" t="s">
        <v>1350</v>
      </c>
      <c r="B1102" t="s">
        <v>1351</v>
      </c>
    </row>
    <row r="1103" spans="1:2">
      <c r="A1103" s="1" t="s">
        <v>1352</v>
      </c>
      <c r="B1103" t="s">
        <v>1353</v>
      </c>
    </row>
    <row r="1104" spans="1:2">
      <c r="A1104" s="1" t="s">
        <v>1354</v>
      </c>
      <c r="B1104" t="s">
        <v>1355</v>
      </c>
    </row>
    <row r="1105" spans="1:2">
      <c r="A1105" s="1" t="s">
        <v>7985</v>
      </c>
      <c r="B1105" t="s">
        <v>8767</v>
      </c>
    </row>
    <row r="1106" spans="1:2">
      <c r="A1106" s="1" t="s">
        <v>7963</v>
      </c>
      <c r="B1106" t="s">
        <v>1357</v>
      </c>
    </row>
    <row r="1107" spans="1:2">
      <c r="A1107" s="1" t="s">
        <v>1358</v>
      </c>
      <c r="B1107" t="s">
        <v>1359</v>
      </c>
    </row>
    <row r="1108" spans="1:2">
      <c r="A1108" s="1" t="s">
        <v>1360</v>
      </c>
      <c r="B1108" t="s">
        <v>1361</v>
      </c>
    </row>
    <row r="1109" spans="1:2">
      <c r="A1109" s="29" t="s">
        <v>7908</v>
      </c>
      <c r="B1109" t="s">
        <v>1362</v>
      </c>
    </row>
    <row r="1110" spans="1:2">
      <c r="A1110" s="1" t="s">
        <v>1363</v>
      </c>
      <c r="B1110" t="s">
        <v>1364</v>
      </c>
    </row>
    <row r="1111" spans="1:2">
      <c r="A1111" s="1" t="s">
        <v>1365</v>
      </c>
      <c r="B1111" t="s">
        <v>1366</v>
      </c>
    </row>
    <row r="1112" spans="1:2">
      <c r="A1112" s="1" t="s">
        <v>1367</v>
      </c>
      <c r="B1112" t="s">
        <v>1368</v>
      </c>
    </row>
    <row r="1113" spans="1:2">
      <c r="A1113" s="1" t="s">
        <v>1369</v>
      </c>
      <c r="B1113" t="s">
        <v>1370</v>
      </c>
    </row>
    <row r="1114" spans="1:2">
      <c r="A1114" s="1" t="s">
        <v>1371</v>
      </c>
      <c r="B1114" t="s">
        <v>1372</v>
      </c>
    </row>
    <row r="1115" spans="1:2">
      <c r="A1115" s="1" t="s">
        <v>1373</v>
      </c>
      <c r="B1115" t="s">
        <v>1374</v>
      </c>
    </row>
    <row r="1116" spans="1:2">
      <c r="A1116" s="1" t="s">
        <v>1375</v>
      </c>
      <c r="B1116" t="s">
        <v>1376</v>
      </c>
    </row>
    <row r="1117" spans="1:2">
      <c r="A1117" s="1" t="s">
        <v>1377</v>
      </c>
      <c r="B1117" t="s">
        <v>1378</v>
      </c>
    </row>
    <row r="1118" spans="1:2">
      <c r="A1118" s="1" t="s">
        <v>1379</v>
      </c>
      <c r="B1118" t="s">
        <v>1380</v>
      </c>
    </row>
    <row r="1119" spans="1:2">
      <c r="A1119" s="1" t="s">
        <v>1381</v>
      </c>
      <c r="B1119" t="s">
        <v>1382</v>
      </c>
    </row>
    <row r="1120" spans="1:2">
      <c r="A1120" s="1" t="s">
        <v>1383</v>
      </c>
      <c r="B1120" t="s">
        <v>1384</v>
      </c>
    </row>
    <row r="1121" spans="1:2">
      <c r="A1121" s="1" t="s">
        <v>1385</v>
      </c>
      <c r="B1121" t="s">
        <v>1386</v>
      </c>
    </row>
    <row r="1122" spans="1:2">
      <c r="A1122" s="1" t="s">
        <v>1387</v>
      </c>
      <c r="B1122" t="s">
        <v>1388</v>
      </c>
    </row>
    <row r="1123" spans="1:2">
      <c r="A1123" s="1" t="s">
        <v>1389</v>
      </c>
      <c r="B1123" t="s">
        <v>1390</v>
      </c>
    </row>
    <row r="1124" spans="1:2">
      <c r="A1124" s="1" t="s">
        <v>1391</v>
      </c>
      <c r="B1124" t="s">
        <v>1392</v>
      </c>
    </row>
    <row r="1125" spans="1:2">
      <c r="A1125" s="1" t="s">
        <v>8399</v>
      </c>
      <c r="B1125" t="s">
        <v>1393</v>
      </c>
    </row>
    <row r="1126" spans="1:2">
      <c r="A1126" s="1" t="s">
        <v>1394</v>
      </c>
      <c r="B1126" t="s">
        <v>1395</v>
      </c>
    </row>
    <row r="1127" spans="1:2">
      <c r="A1127" s="1" t="s">
        <v>1396</v>
      </c>
      <c r="B1127" t="s">
        <v>1397</v>
      </c>
    </row>
    <row r="1128" spans="1:2">
      <c r="A1128" s="1" t="s">
        <v>1398</v>
      </c>
      <c r="B1128" t="s">
        <v>1399</v>
      </c>
    </row>
    <row r="1129" spans="1:2">
      <c r="A1129" s="1" t="s">
        <v>1400</v>
      </c>
      <c r="B1129" t="s">
        <v>1401</v>
      </c>
    </row>
    <row r="1130" spans="1:2">
      <c r="A1130" s="1" t="s">
        <v>1402</v>
      </c>
      <c r="B1130" t="s">
        <v>1403</v>
      </c>
    </row>
    <row r="1131" spans="1:2">
      <c r="A1131" s="1" t="s">
        <v>1404</v>
      </c>
      <c r="B1131" t="s">
        <v>1405</v>
      </c>
    </row>
    <row r="1132" spans="1:2">
      <c r="A1132" s="1" t="s">
        <v>1406</v>
      </c>
      <c r="B1132" t="s">
        <v>1407</v>
      </c>
    </row>
    <row r="1133" spans="1:2">
      <c r="A1133" s="1" t="s">
        <v>1408</v>
      </c>
      <c r="B1133" t="s">
        <v>1409</v>
      </c>
    </row>
    <row r="1134" spans="1:2">
      <c r="A1134" s="1" t="s">
        <v>1410</v>
      </c>
      <c r="B1134" t="s">
        <v>1411</v>
      </c>
    </row>
    <row r="1135" spans="1:2">
      <c r="A1135" s="1" t="s">
        <v>1412</v>
      </c>
      <c r="B1135" t="s">
        <v>1413</v>
      </c>
    </row>
    <row r="1136" spans="1:2">
      <c r="A1136" s="1" t="s">
        <v>1414</v>
      </c>
      <c r="B1136" t="s">
        <v>1415</v>
      </c>
    </row>
    <row r="1137" spans="1:2">
      <c r="A1137" s="1" t="s">
        <v>1416</v>
      </c>
      <c r="B1137" t="s">
        <v>1417</v>
      </c>
    </row>
    <row r="1138" spans="1:2">
      <c r="A1138" s="1" t="s">
        <v>1418</v>
      </c>
      <c r="B1138" t="s">
        <v>1419</v>
      </c>
    </row>
    <row r="1139" spans="1:2">
      <c r="A1139" s="1" t="s">
        <v>1420</v>
      </c>
      <c r="B1139" t="s">
        <v>1421</v>
      </c>
    </row>
    <row r="1140" spans="1:2">
      <c r="A1140" s="1" t="s">
        <v>1422</v>
      </c>
      <c r="B1140" t="s">
        <v>1423</v>
      </c>
    </row>
    <row r="1141" spans="1:2">
      <c r="A1141" s="1" t="s">
        <v>1424</v>
      </c>
      <c r="B1141" t="s">
        <v>1425</v>
      </c>
    </row>
    <row r="1142" spans="1:2">
      <c r="A1142" s="1" t="s">
        <v>1426</v>
      </c>
      <c r="B1142" t="s">
        <v>1427</v>
      </c>
    </row>
    <row r="1143" spans="1:2">
      <c r="A1143" s="1" t="s">
        <v>1428</v>
      </c>
      <c r="B1143" t="s">
        <v>1429</v>
      </c>
    </row>
    <row r="1144" spans="1:2">
      <c r="A1144" s="1" t="s">
        <v>1430</v>
      </c>
      <c r="B1144" t="s">
        <v>1431</v>
      </c>
    </row>
    <row r="1145" spans="1:2">
      <c r="A1145" s="1" t="s">
        <v>1432</v>
      </c>
      <c r="B1145" t="s">
        <v>1433</v>
      </c>
    </row>
    <row r="1146" spans="1:2">
      <c r="A1146" s="1" t="s">
        <v>1434</v>
      </c>
      <c r="B1146" t="s">
        <v>1435</v>
      </c>
    </row>
    <row r="1147" spans="1:2">
      <c r="A1147" s="1" t="s">
        <v>1436</v>
      </c>
      <c r="B1147" t="s">
        <v>1437</v>
      </c>
    </row>
    <row r="1148" spans="1:2">
      <c r="A1148" s="1" t="s">
        <v>1438</v>
      </c>
      <c r="B1148" t="s">
        <v>1439</v>
      </c>
    </row>
    <row r="1149" spans="1:2">
      <c r="A1149" s="1" t="s">
        <v>1440</v>
      </c>
      <c r="B1149" t="s">
        <v>1441</v>
      </c>
    </row>
    <row r="1150" spans="1:2">
      <c r="A1150" s="1" t="s">
        <v>1442</v>
      </c>
      <c r="B1150" t="s">
        <v>1443</v>
      </c>
    </row>
    <row r="1151" spans="1:2">
      <c r="A1151" s="1" t="s">
        <v>1444</v>
      </c>
      <c r="B1151" t="s">
        <v>1445</v>
      </c>
    </row>
    <row r="1152" spans="1:2">
      <c r="A1152" s="1" t="s">
        <v>1446</v>
      </c>
      <c r="B1152" t="s">
        <v>1447</v>
      </c>
    </row>
    <row r="1153" spans="1:2">
      <c r="A1153" s="1" t="s">
        <v>1448</v>
      </c>
      <c r="B1153" t="s">
        <v>1449</v>
      </c>
    </row>
    <row r="1154" spans="1:2">
      <c r="A1154" s="1" t="s">
        <v>1450</v>
      </c>
      <c r="B1154" t="s">
        <v>1451</v>
      </c>
    </row>
    <row r="1155" spans="1:2">
      <c r="A1155" s="1" t="s">
        <v>1452</v>
      </c>
      <c r="B1155" t="s">
        <v>1453</v>
      </c>
    </row>
    <row r="1156" spans="1:2">
      <c r="A1156" s="1" t="s">
        <v>1454</v>
      </c>
      <c r="B1156" t="s">
        <v>1455</v>
      </c>
    </row>
    <row r="1157" spans="1:2">
      <c r="A1157" s="1" t="s">
        <v>1456</v>
      </c>
      <c r="B1157" t="s">
        <v>1457</v>
      </c>
    </row>
    <row r="1158" spans="1:2">
      <c r="A1158" s="1" t="s">
        <v>1458</v>
      </c>
      <c r="B1158" t="s">
        <v>1459</v>
      </c>
    </row>
    <row r="1159" spans="1:2">
      <c r="A1159" s="1" t="s">
        <v>1460</v>
      </c>
      <c r="B1159" t="s">
        <v>1461</v>
      </c>
    </row>
    <row r="1160" spans="1:2">
      <c r="A1160" s="1" t="s">
        <v>1462</v>
      </c>
      <c r="B1160" t="s">
        <v>1463</v>
      </c>
    </row>
    <row r="1161" spans="1:2">
      <c r="A1161" s="1" t="s">
        <v>1464</v>
      </c>
      <c r="B1161" t="s">
        <v>1465</v>
      </c>
    </row>
    <row r="1162" spans="1:2">
      <c r="A1162" s="1" t="s">
        <v>1466</v>
      </c>
      <c r="B1162" t="s">
        <v>1467</v>
      </c>
    </row>
    <row r="1163" spans="1:2">
      <c r="A1163" s="1" t="s">
        <v>1468</v>
      </c>
      <c r="B1163" t="s">
        <v>1469</v>
      </c>
    </row>
    <row r="1164" spans="1:2">
      <c r="A1164" s="1" t="s">
        <v>1470</v>
      </c>
      <c r="B1164" t="s">
        <v>1471</v>
      </c>
    </row>
    <row r="1165" spans="1:2">
      <c r="A1165" s="1" t="s">
        <v>1472</v>
      </c>
      <c r="B1165" t="s">
        <v>1473</v>
      </c>
    </row>
    <row r="1166" spans="1:2">
      <c r="A1166" s="1" t="s">
        <v>1474</v>
      </c>
      <c r="B1166" t="s">
        <v>1475</v>
      </c>
    </row>
    <row r="1167" spans="1:2">
      <c r="A1167" s="1" t="s">
        <v>1476</v>
      </c>
      <c r="B1167" t="s">
        <v>1477</v>
      </c>
    </row>
    <row r="1168" spans="1:2">
      <c r="A1168" s="1" t="s">
        <v>1478</v>
      </c>
      <c r="B1168" t="s">
        <v>1479</v>
      </c>
    </row>
    <row r="1169" spans="1:2">
      <c r="A1169" s="1"/>
      <c r="B1169" t="s">
        <v>1362</v>
      </c>
    </row>
    <row r="1170" spans="1:2">
      <c r="A1170" s="1" t="s">
        <v>7845</v>
      </c>
      <c r="B1170" t="s">
        <v>7846</v>
      </c>
    </row>
    <row r="1171" spans="1:2">
      <c r="A1171" s="1" t="s">
        <v>7848</v>
      </c>
      <c r="B1171" t="s">
        <v>7847</v>
      </c>
    </row>
    <row r="1172" spans="1:2">
      <c r="A1172" s="1" t="s">
        <v>7851</v>
      </c>
      <c r="B1172" t="s">
        <v>7852</v>
      </c>
    </row>
    <row r="1173" spans="1:2">
      <c r="A1173" s="1" t="s">
        <v>7853</v>
      </c>
      <c r="B1173" t="s">
        <v>7854</v>
      </c>
    </row>
    <row r="1174" spans="1:2">
      <c r="A1174" s="1" t="s">
        <v>7855</v>
      </c>
      <c r="B1174" t="s">
        <v>7856</v>
      </c>
    </row>
    <row r="1175" spans="1:2">
      <c r="A1175" s="1" t="s">
        <v>7857</v>
      </c>
      <c r="B1175" t="s">
        <v>7858</v>
      </c>
    </row>
    <row r="1176" spans="1:2">
      <c r="A1176" s="26" t="s">
        <v>1402</v>
      </c>
      <c r="B1176" t="s">
        <v>1403</v>
      </c>
    </row>
    <row r="1177" spans="1:2">
      <c r="A1177" s="1" t="s">
        <v>7859</v>
      </c>
      <c r="B1177" t="s">
        <v>7860</v>
      </c>
    </row>
    <row r="1178" spans="1:2">
      <c r="A1178" s="1" t="s">
        <v>7861</v>
      </c>
      <c r="B1178" t="s">
        <v>7862</v>
      </c>
    </row>
    <row r="1179" spans="1:2">
      <c r="A1179" s="1" t="s">
        <v>7865</v>
      </c>
      <c r="B1179" t="s">
        <v>7866</v>
      </c>
    </row>
    <row r="1180" spans="1:2">
      <c r="A1180" s="1" t="s">
        <v>7867</v>
      </c>
      <c r="B1180" t="s">
        <v>7868</v>
      </c>
    </row>
    <row r="1181" spans="1:2">
      <c r="A1181" s="1"/>
      <c r="B1181" t="s">
        <v>7870</v>
      </c>
    </row>
    <row r="1182" spans="1:2">
      <c r="A1182" s="1" t="s">
        <v>7871</v>
      </c>
      <c r="B1182" t="s">
        <v>7872</v>
      </c>
    </row>
    <row r="1183" spans="1:2">
      <c r="A1183" s="1" t="s">
        <v>7873</v>
      </c>
      <c r="B1183" t="s">
        <v>7874</v>
      </c>
    </row>
    <row r="1184" spans="1:2">
      <c r="A1184" s="1" t="s">
        <v>7875</v>
      </c>
      <c r="B1184" t="s">
        <v>7876</v>
      </c>
    </row>
    <row r="1185" spans="1:2">
      <c r="A1185" s="26" t="s">
        <v>295</v>
      </c>
      <c r="B1185" t="s">
        <v>7911</v>
      </c>
    </row>
    <row r="1186" spans="1:2">
      <c r="A1186" s="1" t="s">
        <v>7913</v>
      </c>
      <c r="B1186" t="s">
        <v>7914</v>
      </c>
    </row>
    <row r="1187" spans="1:2">
      <c r="A1187" s="1" t="s">
        <v>7915</v>
      </c>
      <c r="B1187" t="s">
        <v>7916</v>
      </c>
    </row>
    <row r="1188" spans="1:2">
      <c r="A1188" s="1" t="s">
        <v>7917</v>
      </c>
      <c r="B1188" t="s">
        <v>7918</v>
      </c>
    </row>
    <row r="1189" spans="1:2">
      <c r="A1189" s="1" t="s">
        <v>7919</v>
      </c>
      <c r="B1189" t="s">
        <v>7920</v>
      </c>
    </row>
    <row r="1190" spans="1:2">
      <c r="A1190" s="1" t="s">
        <v>7921</v>
      </c>
      <c r="B1190" t="s">
        <v>7922</v>
      </c>
    </row>
    <row r="1191" spans="1:2">
      <c r="A1191" s="1" t="s">
        <v>7924</v>
      </c>
      <c r="B1191" t="s">
        <v>7925</v>
      </c>
    </row>
    <row r="1192" spans="1:2">
      <c r="A1192" s="1" t="s">
        <v>7926</v>
      </c>
      <c r="B1192" t="s">
        <v>8116</v>
      </c>
    </row>
    <row r="1193" spans="1:2">
      <c r="A1193" s="1" t="s">
        <v>7927</v>
      </c>
      <c r="B1193" t="s">
        <v>7928</v>
      </c>
    </row>
    <row r="1194" spans="1:2">
      <c r="A1194" s="1" t="s">
        <v>7930</v>
      </c>
      <c r="B1194" t="s">
        <v>7931</v>
      </c>
    </row>
    <row r="1195" spans="1:2">
      <c r="A1195" s="1" t="s">
        <v>7933</v>
      </c>
      <c r="B1195" t="s">
        <v>7934</v>
      </c>
    </row>
    <row r="1196" spans="1:2">
      <c r="A1196" s="26" t="s">
        <v>1185</v>
      </c>
      <c r="B1196" t="s">
        <v>7935</v>
      </c>
    </row>
    <row r="1197" spans="1:2">
      <c r="A1197" s="1" t="s">
        <v>7937</v>
      </c>
      <c r="B1197" t="s">
        <v>7938</v>
      </c>
    </row>
    <row r="1198" spans="1:2">
      <c r="A1198" s="1" t="s">
        <v>7940</v>
      </c>
      <c r="B1198" t="s">
        <v>7941</v>
      </c>
    </row>
    <row r="1199" spans="1:2">
      <c r="A1199" s="1" t="s">
        <v>7942</v>
      </c>
      <c r="B1199" t="s">
        <v>7943</v>
      </c>
    </row>
    <row r="1200" spans="1:2">
      <c r="A1200" s="1" t="s">
        <v>7944</v>
      </c>
      <c r="B1200" t="s">
        <v>7945</v>
      </c>
    </row>
    <row r="1201" spans="1:2">
      <c r="A1201" s="1" t="s">
        <v>7947</v>
      </c>
      <c r="B1201" t="s">
        <v>7948</v>
      </c>
    </row>
    <row r="1202" spans="1:2">
      <c r="A1202" s="1" t="s">
        <v>7949</v>
      </c>
      <c r="B1202" t="s">
        <v>7950</v>
      </c>
    </row>
    <row r="1203" spans="1:2">
      <c r="A1203" s="1" t="s">
        <v>8539</v>
      </c>
      <c r="B1203" t="s">
        <v>7952</v>
      </c>
    </row>
    <row r="1204" spans="1:2">
      <c r="A1204" s="1" t="s">
        <v>7954</v>
      </c>
      <c r="B1204" t="s">
        <v>7955</v>
      </c>
    </row>
    <row r="1205" spans="1:2">
      <c r="A1205" s="1" t="s">
        <v>7957</v>
      </c>
      <c r="B1205" t="s">
        <v>7958</v>
      </c>
    </row>
    <row r="1206" spans="1:2">
      <c r="A1206" s="1" t="s">
        <v>7964</v>
      </c>
      <c r="B1206" t="s">
        <v>7965</v>
      </c>
    </row>
    <row r="1207" spans="1:2">
      <c r="A1207" s="1" t="s">
        <v>7966</v>
      </c>
      <c r="B1207" t="s">
        <v>7967</v>
      </c>
    </row>
    <row r="1208" spans="1:2">
      <c r="A1208" s="1" t="s">
        <v>7968</v>
      </c>
      <c r="B1208" t="s">
        <v>7969</v>
      </c>
    </row>
    <row r="1209" spans="1:2">
      <c r="A1209" s="1" t="s">
        <v>7970</v>
      </c>
      <c r="B1209" t="s">
        <v>7971</v>
      </c>
    </row>
    <row r="1210" spans="1:2">
      <c r="A1210" s="1" t="s">
        <v>7972</v>
      </c>
      <c r="B1210" t="s">
        <v>7973</v>
      </c>
    </row>
    <row r="1211" spans="1:2">
      <c r="A1211" s="1" t="s">
        <v>7986</v>
      </c>
      <c r="B1211" t="s">
        <v>7987</v>
      </c>
    </row>
    <row r="1212" spans="1:2">
      <c r="A1212" s="1" t="s">
        <v>7988</v>
      </c>
      <c r="B1212" t="s">
        <v>7989</v>
      </c>
    </row>
    <row r="1213" spans="1:2">
      <c r="A1213" s="1" t="s">
        <v>7990</v>
      </c>
      <c r="B1213" t="s">
        <v>7991</v>
      </c>
    </row>
    <row r="1214" spans="1:2">
      <c r="A1214" s="1" t="s">
        <v>7976</v>
      </c>
      <c r="B1214" t="s">
        <v>7977</v>
      </c>
    </row>
    <row r="1215" spans="1:2">
      <c r="A1215" s="1" t="s">
        <v>7992</v>
      </c>
      <c r="B1215" t="s">
        <v>7993</v>
      </c>
    </row>
    <row r="1216" spans="1:2">
      <c r="A1216" s="1" t="s">
        <v>7994</v>
      </c>
      <c r="B1216" t="s">
        <v>7995</v>
      </c>
    </row>
    <row r="1217" spans="1:2">
      <c r="A1217" s="1" t="s">
        <v>7849</v>
      </c>
      <c r="B1217" t="s">
        <v>7996</v>
      </c>
    </row>
    <row r="1218" spans="1:2">
      <c r="A1218" s="1" t="s">
        <v>7997</v>
      </c>
      <c r="B1218" t="s">
        <v>7998</v>
      </c>
    </row>
    <row r="1219" spans="1:2">
      <c r="A1219" s="1" t="s">
        <v>8000</v>
      </c>
      <c r="B1219" t="s">
        <v>8001</v>
      </c>
    </row>
    <row r="1220" spans="1:2">
      <c r="A1220" s="1" t="s">
        <v>8002</v>
      </c>
      <c r="B1220" t="s">
        <v>8003</v>
      </c>
    </row>
    <row r="1221" spans="1:2">
      <c r="A1221" s="1" t="s">
        <v>8004</v>
      </c>
      <c r="B1221" t="s">
        <v>8005</v>
      </c>
    </row>
    <row r="1222" spans="1:2">
      <c r="A1222" s="1" t="s">
        <v>8006</v>
      </c>
      <c r="B1222" t="s">
        <v>8007</v>
      </c>
    </row>
    <row r="1223" spans="1:2">
      <c r="A1223" s="1" t="s">
        <v>8009</v>
      </c>
      <c r="B1223" t="s">
        <v>8010</v>
      </c>
    </row>
    <row r="1224" spans="1:2">
      <c r="A1224" s="1" t="s">
        <v>8011</v>
      </c>
      <c r="B1224" t="s">
        <v>8012</v>
      </c>
    </row>
    <row r="1225" spans="1:2">
      <c r="A1225" s="1" t="s">
        <v>8013</v>
      </c>
      <c r="B1225" t="s">
        <v>8014</v>
      </c>
    </row>
    <row r="1226" spans="1:2">
      <c r="A1226" s="1" t="s">
        <v>1519</v>
      </c>
      <c r="B1226" t="s">
        <v>7978</v>
      </c>
    </row>
    <row r="1227" spans="1:2">
      <c r="A1227" s="1" t="s">
        <v>8016</v>
      </c>
      <c r="B1227" t="s">
        <v>8017</v>
      </c>
    </row>
    <row r="1228" spans="1:2">
      <c r="A1228" s="1" t="s">
        <v>8018</v>
      </c>
      <c r="B1228" t="s">
        <v>8019</v>
      </c>
    </row>
    <row r="1229" spans="1:2">
      <c r="A1229" s="1" t="s">
        <v>8020</v>
      </c>
      <c r="B1229" t="s">
        <v>8021</v>
      </c>
    </row>
    <row r="1230" spans="1:2">
      <c r="A1230" s="1" t="s">
        <v>8022</v>
      </c>
      <c r="B1230" t="s">
        <v>8023</v>
      </c>
    </row>
    <row r="1231" spans="1:2">
      <c r="A1231" s="1" t="s">
        <v>8118</v>
      </c>
      <c r="B1231" t="s">
        <v>8024</v>
      </c>
    </row>
    <row r="1232" spans="1:2">
      <c r="A1232" s="1" t="s">
        <v>8025</v>
      </c>
      <c r="B1232" t="s">
        <v>8026</v>
      </c>
    </row>
    <row r="1233" spans="1:2">
      <c r="A1233" s="1" t="s">
        <v>8027</v>
      </c>
      <c r="B1233" t="s">
        <v>8028</v>
      </c>
    </row>
    <row r="1234" spans="1:2">
      <c r="A1234" s="1" t="s">
        <v>8029</v>
      </c>
      <c r="B1234" t="s">
        <v>916</v>
      </c>
    </row>
    <row r="1235" spans="1:2">
      <c r="A1235" s="1" t="s">
        <v>8030</v>
      </c>
      <c r="B1235" t="s">
        <v>8031</v>
      </c>
    </row>
    <row r="1236" spans="1:2">
      <c r="A1236" s="1" t="s">
        <v>8117</v>
      </c>
      <c r="B1236" t="s">
        <v>105</v>
      </c>
    </row>
    <row r="1237" spans="1:2">
      <c r="A1237" s="1" t="s">
        <v>8032</v>
      </c>
      <c r="B1237" t="s">
        <v>1062</v>
      </c>
    </row>
    <row r="1238" spans="1:2">
      <c r="A1238" s="1" t="s">
        <v>91</v>
      </c>
      <c r="B1238" t="s">
        <v>8075</v>
      </c>
    </row>
    <row r="1239" spans="1:2">
      <c r="A1239" s="1" t="s">
        <v>8076</v>
      </c>
      <c r="B1239" t="s">
        <v>8077</v>
      </c>
    </row>
    <row r="1240" spans="1:2">
      <c r="A1240" s="1" t="s">
        <v>8078</v>
      </c>
      <c r="B1240" t="s">
        <v>8079</v>
      </c>
    </row>
    <row r="1241" spans="1:2">
      <c r="A1241" s="1" t="s">
        <v>8080</v>
      </c>
      <c r="B1241" t="s">
        <v>8081</v>
      </c>
    </row>
    <row r="1242" spans="1:2">
      <c r="A1242" s="26" t="s">
        <v>8082</v>
      </c>
      <c r="B1242" t="s">
        <v>8083</v>
      </c>
    </row>
    <row r="1243" spans="1:2">
      <c r="A1243" s="1" t="s">
        <v>8084</v>
      </c>
      <c r="B1243" t="s">
        <v>8085</v>
      </c>
    </row>
    <row r="1244" spans="1:2">
      <c r="A1244" s="26"/>
      <c r="B1244" t="s">
        <v>8086</v>
      </c>
    </row>
    <row r="1245" spans="1:2">
      <c r="A1245" s="26" t="s">
        <v>8087</v>
      </c>
      <c r="B1245" t="s">
        <v>8088</v>
      </c>
    </row>
    <row r="1246" spans="1:2">
      <c r="A1246" s="26" t="s">
        <v>8089</v>
      </c>
      <c r="B1246" t="s">
        <v>8090</v>
      </c>
    </row>
    <row r="1247" spans="1:2">
      <c r="A1247" s="26" t="s">
        <v>8091</v>
      </c>
      <c r="B1247" t="s">
        <v>8092</v>
      </c>
    </row>
    <row r="1248" spans="1:2">
      <c r="A1248" s="26" t="s">
        <v>8093</v>
      </c>
      <c r="B1248" t="s">
        <v>8094</v>
      </c>
    </row>
    <row r="1249" spans="1:2">
      <c r="A1249" s="26" t="s">
        <v>8095</v>
      </c>
      <c r="B1249" t="s">
        <v>8096</v>
      </c>
    </row>
    <row r="1250" spans="1:2">
      <c r="A1250" s="26" t="s">
        <v>95</v>
      </c>
      <c r="B1250" t="s">
        <v>8097</v>
      </c>
    </row>
    <row r="1251" spans="1:2">
      <c r="A1251" s="1" t="s">
        <v>8098</v>
      </c>
      <c r="B1251" t="s">
        <v>8099</v>
      </c>
    </row>
    <row r="1252" spans="1:2">
      <c r="A1252" s="26" t="s">
        <v>1480</v>
      </c>
      <c r="B1252" t="s">
        <v>8100</v>
      </c>
    </row>
    <row r="1253" spans="1:2">
      <c r="A1253" s="1" t="s">
        <v>8101</v>
      </c>
      <c r="B1253" t="s">
        <v>8102</v>
      </c>
    </row>
    <row r="1254" spans="1:2">
      <c r="A1254" s="26" t="s">
        <v>8103</v>
      </c>
      <c r="B1254" t="s">
        <v>1357</v>
      </c>
    </row>
    <row r="1255" spans="1:2">
      <c r="A1255" s="26" t="s">
        <v>1356</v>
      </c>
      <c r="B1255" t="s">
        <v>8104</v>
      </c>
    </row>
    <row r="1256" spans="1:2">
      <c r="A1256" s="26" t="s">
        <v>259</v>
      </c>
      <c r="B1256" t="s">
        <v>8105</v>
      </c>
    </row>
    <row r="1257" spans="1:2">
      <c r="A1257" s="1" t="s">
        <v>8106</v>
      </c>
      <c r="B1257" t="s">
        <v>8107</v>
      </c>
    </row>
    <row r="1258" spans="1:2">
      <c r="A1258" s="26" t="s">
        <v>8035</v>
      </c>
      <c r="B1258" t="s">
        <v>8036</v>
      </c>
    </row>
    <row r="1259" spans="1:2">
      <c r="A1259" s="1" t="s">
        <v>8108</v>
      </c>
      <c r="B1259" t="s">
        <v>8109</v>
      </c>
    </row>
    <row r="1260" spans="1:2">
      <c r="A1260" s="1" t="s">
        <v>1252</v>
      </c>
      <c r="B1260" t="s">
        <v>1304</v>
      </c>
    </row>
    <row r="1261" spans="1:2">
      <c r="A1261" s="1" t="s">
        <v>1305</v>
      </c>
      <c r="B1261" t="s">
        <v>1306</v>
      </c>
    </row>
    <row r="1262" spans="1:2">
      <c r="A1262" s="1" t="s">
        <v>1481</v>
      </c>
      <c r="B1262" t="s">
        <v>1482</v>
      </c>
    </row>
    <row r="1263" spans="1:2">
      <c r="A1263" s="1" t="s">
        <v>1483</v>
      </c>
      <c r="B1263" t="s">
        <v>1484</v>
      </c>
    </row>
    <row r="1264" spans="1:2">
      <c r="A1264" s="26" t="s">
        <v>8066</v>
      </c>
      <c r="B1264" t="s">
        <v>8067</v>
      </c>
    </row>
    <row r="1265" spans="1:2">
      <c r="A1265" s="1" t="s">
        <v>1485</v>
      </c>
      <c r="B1265" t="s">
        <v>1486</v>
      </c>
    </row>
    <row r="1266" spans="1:2">
      <c r="A1266" s="1" t="s">
        <v>1487</v>
      </c>
      <c r="B1266" t="s">
        <v>1488</v>
      </c>
    </row>
    <row r="1267" spans="1:2">
      <c r="A1267" s="1" t="s">
        <v>1489</v>
      </c>
      <c r="B1267" t="s">
        <v>1490</v>
      </c>
    </row>
    <row r="1268" spans="1:2">
      <c r="A1268" s="1" t="s">
        <v>1485</v>
      </c>
      <c r="B1268" t="s">
        <v>1491</v>
      </c>
    </row>
    <row r="1269" spans="1:2">
      <c r="A1269" s="1" t="s">
        <v>1492</v>
      </c>
      <c r="B1269" t="s">
        <v>1493</v>
      </c>
    </row>
    <row r="1270" spans="1:2">
      <c r="A1270" s="1" t="s">
        <v>1494</v>
      </c>
      <c r="B1270" t="s">
        <v>1495</v>
      </c>
    </row>
    <row r="1271" spans="1:2">
      <c r="A1271" s="1" t="s">
        <v>1496</v>
      </c>
      <c r="B1271" t="s">
        <v>1497</v>
      </c>
    </row>
    <row r="1272" spans="1:2">
      <c r="A1272" s="1" t="s">
        <v>1498</v>
      </c>
      <c r="B1272" t="s">
        <v>1499</v>
      </c>
    </row>
    <row r="1273" spans="1:2">
      <c r="A1273" s="1" t="s">
        <v>761</v>
      </c>
      <c r="B1273" t="s">
        <v>762</v>
      </c>
    </row>
    <row r="1274" spans="1:2">
      <c r="A1274" s="1" t="s">
        <v>1485</v>
      </c>
      <c r="B1274" t="s">
        <v>1500</v>
      </c>
    </row>
    <row r="1275" spans="1:2">
      <c r="A1275" s="1" t="s">
        <v>789</v>
      </c>
      <c r="B1275" t="s">
        <v>790</v>
      </c>
    </row>
    <row r="1276" spans="1:2">
      <c r="A1276" s="1" t="s">
        <v>1501</v>
      </c>
      <c r="B1276" t="s">
        <v>1502</v>
      </c>
    </row>
    <row r="1277" spans="1:2">
      <c r="A1277" s="1" t="s">
        <v>1503</v>
      </c>
      <c r="B1277" t="s">
        <v>1504</v>
      </c>
    </row>
    <row r="1278" spans="1:2">
      <c r="A1278" s="1" t="s">
        <v>1196</v>
      </c>
      <c r="B1278" t="s">
        <v>1505</v>
      </c>
    </row>
    <row r="1279" spans="1:2">
      <c r="A1279" s="1" t="s">
        <v>1506</v>
      </c>
      <c r="B1279" t="s">
        <v>1507</v>
      </c>
    </row>
    <row r="1280" spans="1:2">
      <c r="A1280" s="1" t="s">
        <v>1485</v>
      </c>
      <c r="B1280" t="s">
        <v>1508</v>
      </c>
    </row>
    <row r="1281" spans="1:2">
      <c r="A1281" s="1" t="s">
        <v>1485</v>
      </c>
      <c r="B1281" t="s">
        <v>1509</v>
      </c>
    </row>
    <row r="1282" spans="1:2">
      <c r="A1282" s="1" t="s">
        <v>1510</v>
      </c>
      <c r="B1282" t="s">
        <v>1511</v>
      </c>
    </row>
    <row r="1283" spans="1:2">
      <c r="A1283" s="1" t="s">
        <v>1512</v>
      </c>
      <c r="B1283" t="s">
        <v>1513</v>
      </c>
    </row>
    <row r="1284" spans="1:2">
      <c r="A1284" s="1" t="s">
        <v>1514</v>
      </c>
      <c r="B1284" t="s">
        <v>1515</v>
      </c>
    </row>
    <row r="1285" spans="1:2">
      <c r="A1285" s="1" t="s">
        <v>1485</v>
      </c>
      <c r="B1285" t="s">
        <v>1516</v>
      </c>
    </row>
    <row r="1286" spans="1:2">
      <c r="A1286" s="1" t="s">
        <v>1517</v>
      </c>
      <c r="B1286" t="s">
        <v>1518</v>
      </c>
    </row>
    <row r="1287" spans="1:2">
      <c r="A1287" s="1" t="s">
        <v>1519</v>
      </c>
      <c r="B1287" t="s">
        <v>1520</v>
      </c>
    </row>
    <row r="1288" spans="1:2">
      <c r="A1288" s="1" t="s">
        <v>1485</v>
      </c>
      <c r="B1288" t="s">
        <v>1521</v>
      </c>
    </row>
    <row r="1289" spans="1:2">
      <c r="A1289" s="1" t="s">
        <v>1522</v>
      </c>
      <c r="B1289" t="s">
        <v>1523</v>
      </c>
    </row>
    <row r="1290" spans="1:2">
      <c r="A1290" s="1" t="s">
        <v>1524</v>
      </c>
      <c r="B1290" t="s">
        <v>1525</v>
      </c>
    </row>
    <row r="1291" spans="1:2">
      <c r="A1291" s="1" t="s">
        <v>1526</v>
      </c>
      <c r="B1291" t="s">
        <v>1527</v>
      </c>
    </row>
    <row r="1292" spans="1:2">
      <c r="A1292" s="1" t="s">
        <v>1485</v>
      </c>
      <c r="B1292" t="s">
        <v>1528</v>
      </c>
    </row>
    <row r="1293" spans="1:2">
      <c r="A1293" s="1" t="s">
        <v>1529</v>
      </c>
      <c r="B1293" t="s">
        <v>1530</v>
      </c>
    </row>
    <row r="1294" spans="1:2">
      <c r="A1294" s="1" t="s">
        <v>1531</v>
      </c>
      <c r="B1294" t="s">
        <v>1532</v>
      </c>
    </row>
    <row r="1295" spans="1:2">
      <c r="A1295" s="1" t="s">
        <v>1533</v>
      </c>
      <c r="B1295" t="s">
        <v>1534</v>
      </c>
    </row>
    <row r="1296" spans="1:2">
      <c r="A1296" s="1" t="s">
        <v>1535</v>
      </c>
      <c r="B1296" t="s">
        <v>1536</v>
      </c>
    </row>
    <row r="1297" spans="1:2">
      <c r="A1297" s="1" t="s">
        <v>1537</v>
      </c>
      <c r="B1297" t="s">
        <v>1538</v>
      </c>
    </row>
    <row r="1298" spans="1:2">
      <c r="A1298" s="1" t="s">
        <v>1539</v>
      </c>
      <c r="B1298" t="s">
        <v>1540</v>
      </c>
    </row>
    <row r="1299" spans="1:2">
      <c r="A1299" s="26" t="s">
        <v>8064</v>
      </c>
      <c r="B1299" t="s">
        <v>8065</v>
      </c>
    </row>
    <row r="1300" spans="1:2">
      <c r="A1300" s="1" t="s">
        <v>1541</v>
      </c>
      <c r="B1300" t="s">
        <v>1542</v>
      </c>
    </row>
    <row r="1301" spans="1:2">
      <c r="A1301" s="1" t="s">
        <v>1543</v>
      </c>
      <c r="B1301" t="s">
        <v>1544</v>
      </c>
    </row>
    <row r="1302" spans="1:2">
      <c r="A1302" s="1" t="s">
        <v>1545</v>
      </c>
      <c r="B1302" t="s">
        <v>1546</v>
      </c>
    </row>
    <row r="1303" spans="1:2">
      <c r="A1303" s="1" t="s">
        <v>1485</v>
      </c>
      <c r="B1303" t="s">
        <v>805</v>
      </c>
    </row>
    <row r="1304" spans="1:2">
      <c r="A1304" s="1" t="s">
        <v>1547</v>
      </c>
      <c r="B1304" t="s">
        <v>1548</v>
      </c>
    </row>
    <row r="1305" spans="1:2">
      <c r="A1305" s="1" t="s">
        <v>383</v>
      </c>
      <c r="B1305" t="s">
        <v>384</v>
      </c>
    </row>
    <row r="1306" spans="1:2">
      <c r="A1306" s="1" t="s">
        <v>1549</v>
      </c>
      <c r="B1306" t="s">
        <v>1550</v>
      </c>
    </row>
    <row r="1307" spans="1:2">
      <c r="A1307" s="1" t="s">
        <v>1485</v>
      </c>
      <c r="B1307" t="s">
        <v>1551</v>
      </c>
    </row>
    <row r="1308" spans="1:2">
      <c r="A1308" s="1" t="s">
        <v>1552</v>
      </c>
      <c r="B1308" t="s">
        <v>1553</v>
      </c>
    </row>
    <row r="1309" spans="1:2">
      <c r="A1309" s="1" t="s">
        <v>1554</v>
      </c>
      <c r="B1309" t="s">
        <v>1555</v>
      </c>
    </row>
    <row r="1310" spans="1:2">
      <c r="A1310" s="1" t="s">
        <v>1485</v>
      </c>
      <c r="B1310" t="s">
        <v>278</v>
      </c>
    </row>
    <row r="1311" spans="1:2">
      <c r="A1311" s="1" t="s">
        <v>1556</v>
      </c>
      <c r="B1311" t="s">
        <v>1557</v>
      </c>
    </row>
    <row r="1312" spans="1:2">
      <c r="A1312" s="1" t="s">
        <v>1485</v>
      </c>
      <c r="B1312" t="s">
        <v>1558</v>
      </c>
    </row>
    <row r="1313" spans="1:2">
      <c r="A1313" s="1" t="s">
        <v>1485</v>
      </c>
      <c r="B1313" t="s">
        <v>1559</v>
      </c>
    </row>
    <row r="1314" spans="1:2">
      <c r="A1314" s="1" t="s">
        <v>1560</v>
      </c>
      <c r="B1314" t="s">
        <v>1561</v>
      </c>
    </row>
    <row r="1315" spans="1:2">
      <c r="A1315" s="1" t="s">
        <v>1562</v>
      </c>
      <c r="B1315" t="s">
        <v>1563</v>
      </c>
    </row>
    <row r="1316" spans="1:2">
      <c r="A1316" s="1" t="s">
        <v>1485</v>
      </c>
      <c r="B1316" t="s">
        <v>1564</v>
      </c>
    </row>
    <row r="1317" spans="1:2">
      <c r="A1317" s="1" t="s">
        <v>1485</v>
      </c>
      <c r="B1317" t="s">
        <v>1565</v>
      </c>
    </row>
    <row r="1318" spans="1:2">
      <c r="A1318" s="1" t="s">
        <v>1566</v>
      </c>
      <c r="B1318" t="s">
        <v>1567</v>
      </c>
    </row>
    <row r="1319" spans="1:2">
      <c r="A1319" s="1" t="s">
        <v>1485</v>
      </c>
      <c r="B1319" t="s">
        <v>1568</v>
      </c>
    </row>
    <row r="1320" spans="1:2">
      <c r="A1320" s="1" t="s">
        <v>130</v>
      </c>
      <c r="B1320" t="s">
        <v>131</v>
      </c>
    </row>
    <row r="1321" spans="1:2">
      <c r="A1321" s="1" t="s">
        <v>1569</v>
      </c>
      <c r="B1321" t="s">
        <v>1570</v>
      </c>
    </row>
    <row r="1322" spans="1:2">
      <c r="A1322" s="1" t="s">
        <v>1571</v>
      </c>
      <c r="B1322" t="s">
        <v>1572</v>
      </c>
    </row>
    <row r="1323" spans="1:2">
      <c r="A1323" s="1" t="s">
        <v>1485</v>
      </c>
      <c r="B1323" t="s">
        <v>1573</v>
      </c>
    </row>
    <row r="1324" spans="1:2">
      <c r="A1324" s="1" t="s">
        <v>1485</v>
      </c>
      <c r="B1324" t="s">
        <v>1574</v>
      </c>
    </row>
    <row r="1325" spans="1:2">
      <c r="A1325" s="1" t="s">
        <v>1575</v>
      </c>
      <c r="B1325" t="s">
        <v>1576</v>
      </c>
    </row>
    <row r="1326" spans="1:2">
      <c r="A1326" s="1" t="s">
        <v>1577</v>
      </c>
      <c r="B1326" t="s">
        <v>1578</v>
      </c>
    </row>
    <row r="1327" spans="1:2">
      <c r="A1327" s="1" t="s">
        <v>1579</v>
      </c>
      <c r="B1327" t="s">
        <v>1580</v>
      </c>
    </row>
    <row r="1328" spans="1:2">
      <c r="A1328" s="1" t="s">
        <v>735</v>
      </c>
      <c r="B1328" t="s">
        <v>736</v>
      </c>
    </row>
    <row r="1329" spans="1:2">
      <c r="A1329" s="1" t="s">
        <v>1581</v>
      </c>
      <c r="B1329" t="s">
        <v>1582</v>
      </c>
    </row>
    <row r="1330" spans="1:2">
      <c r="A1330" s="1" t="s">
        <v>1485</v>
      </c>
      <c r="B1330" t="s">
        <v>1583</v>
      </c>
    </row>
    <row r="1331" spans="1:2">
      <c r="A1331" s="1" t="s">
        <v>1584</v>
      </c>
      <c r="B1331" t="s">
        <v>1585</v>
      </c>
    </row>
    <row r="1332" spans="1:2">
      <c r="A1332" s="1" t="s">
        <v>1586</v>
      </c>
      <c r="B1332" t="s">
        <v>1587</v>
      </c>
    </row>
    <row r="1333" spans="1:2">
      <c r="A1333" s="1" t="s">
        <v>1588</v>
      </c>
      <c r="B1333" t="s">
        <v>1589</v>
      </c>
    </row>
    <row r="1334" spans="1:2">
      <c r="A1334" s="1" t="s">
        <v>1485</v>
      </c>
      <c r="B1334" t="s">
        <v>1590</v>
      </c>
    </row>
    <row r="1335" spans="1:2">
      <c r="A1335" s="1" t="s">
        <v>39</v>
      </c>
      <c r="B1335" t="s">
        <v>1591</v>
      </c>
    </row>
    <row r="1336" spans="1:2">
      <c r="A1336" s="1" t="s">
        <v>1592</v>
      </c>
      <c r="B1336" t="s">
        <v>1593</v>
      </c>
    </row>
    <row r="1337" spans="1:2">
      <c r="A1337" s="1" t="s">
        <v>1594</v>
      </c>
      <c r="B1337" t="s">
        <v>1595</v>
      </c>
    </row>
    <row r="1338" spans="1:2">
      <c r="A1338" s="1" t="s">
        <v>1596</v>
      </c>
      <c r="B1338" t="s">
        <v>1597</v>
      </c>
    </row>
    <row r="1339" spans="1:2">
      <c r="A1339" s="1" t="s">
        <v>1485</v>
      </c>
      <c r="B1339" t="s">
        <v>502</v>
      </c>
    </row>
    <row r="1340" spans="1:2">
      <c r="A1340" s="1" t="s">
        <v>1485</v>
      </c>
      <c r="B1340" t="s">
        <v>1598</v>
      </c>
    </row>
    <row r="1341" spans="1:2">
      <c r="A1341" s="1" t="s">
        <v>1485</v>
      </c>
      <c r="B1341" t="s">
        <v>1599</v>
      </c>
    </row>
    <row r="1342" spans="1:2">
      <c r="A1342" s="26" t="s">
        <v>8112</v>
      </c>
      <c r="B1342" t="s">
        <v>1600</v>
      </c>
    </row>
    <row r="1343" spans="1:2">
      <c r="A1343" s="1" t="s">
        <v>1485</v>
      </c>
      <c r="B1343" t="s">
        <v>1601</v>
      </c>
    </row>
    <row r="1344" spans="1:2">
      <c r="A1344" s="1" t="s">
        <v>1602</v>
      </c>
      <c r="B1344" t="s">
        <v>1603</v>
      </c>
    </row>
    <row r="1345" spans="1:2">
      <c r="A1345" s="1" t="s">
        <v>1485</v>
      </c>
      <c r="B1345" t="s">
        <v>1604</v>
      </c>
    </row>
    <row r="1346" spans="1:2">
      <c r="A1346" s="1" t="s">
        <v>1485</v>
      </c>
      <c r="B1346" t="s">
        <v>490</v>
      </c>
    </row>
    <row r="1347" spans="1:2">
      <c r="A1347" s="1" t="s">
        <v>1605</v>
      </c>
      <c r="B1347" t="s">
        <v>1606</v>
      </c>
    </row>
    <row r="1348" spans="1:2">
      <c r="A1348" s="1" t="s">
        <v>1485</v>
      </c>
      <c r="B1348" t="s">
        <v>1607</v>
      </c>
    </row>
    <row r="1349" spans="1:2">
      <c r="A1349" s="1" t="s">
        <v>1485</v>
      </c>
      <c r="B1349" t="s">
        <v>811</v>
      </c>
    </row>
    <row r="1350" spans="1:2">
      <c r="A1350" s="1" t="s">
        <v>1485</v>
      </c>
      <c r="B1350" t="s">
        <v>1608</v>
      </c>
    </row>
    <row r="1351" spans="1:2">
      <c r="A1351" s="1" t="s">
        <v>1609</v>
      </c>
      <c r="B1351" t="s">
        <v>1610</v>
      </c>
    </row>
    <row r="1352" spans="1:2">
      <c r="A1352" s="1" t="s">
        <v>1611</v>
      </c>
      <c r="B1352" t="s">
        <v>1612</v>
      </c>
    </row>
    <row r="1353" spans="1:2">
      <c r="A1353" s="1" t="s">
        <v>1485</v>
      </c>
      <c r="B1353" t="s">
        <v>1613</v>
      </c>
    </row>
    <row r="1354" spans="1:2">
      <c r="A1354" s="1" t="s">
        <v>1485</v>
      </c>
      <c r="B1354" t="s">
        <v>1614</v>
      </c>
    </row>
    <row r="1355" spans="1:2">
      <c r="A1355" s="1" t="s">
        <v>1615</v>
      </c>
      <c r="B1355" t="s">
        <v>1616</v>
      </c>
    </row>
    <row r="1356" spans="1:2">
      <c r="A1356" s="1" t="s">
        <v>1617</v>
      </c>
      <c r="B1356" t="s">
        <v>1618</v>
      </c>
    </row>
    <row r="1357" spans="1:2">
      <c r="A1357" s="1" t="s">
        <v>1485</v>
      </c>
      <c r="B1357" t="s">
        <v>1619</v>
      </c>
    </row>
    <row r="1358" spans="1:2">
      <c r="A1358" s="1" t="s">
        <v>1485</v>
      </c>
      <c r="B1358" t="s">
        <v>1620</v>
      </c>
    </row>
    <row r="1359" spans="1:2">
      <c r="A1359" s="1" t="s">
        <v>1621</v>
      </c>
      <c r="B1359" t="s">
        <v>1622</v>
      </c>
    </row>
    <row r="1360" spans="1:2">
      <c r="A1360" s="1" t="s">
        <v>1485</v>
      </c>
      <c r="B1360" t="s">
        <v>1623</v>
      </c>
    </row>
    <row r="1361" spans="1:2">
      <c r="A1361" s="1" t="s">
        <v>1485</v>
      </c>
      <c r="B1361" t="s">
        <v>1624</v>
      </c>
    </row>
    <row r="1362" spans="1:2">
      <c r="A1362" s="1" t="s">
        <v>1625</v>
      </c>
      <c r="B1362" t="s">
        <v>1626</v>
      </c>
    </row>
    <row r="1363" spans="1:2">
      <c r="A1363" s="1" t="s">
        <v>1627</v>
      </c>
      <c r="B1363" t="s">
        <v>1628</v>
      </c>
    </row>
    <row r="1364" spans="1:2">
      <c r="A1364" s="1" t="s">
        <v>1485</v>
      </c>
      <c r="B1364" t="s">
        <v>1629</v>
      </c>
    </row>
    <row r="1365" spans="1:2">
      <c r="A1365" s="1" t="s">
        <v>1485</v>
      </c>
      <c r="B1365" t="s">
        <v>1630</v>
      </c>
    </row>
    <row r="1366" spans="1:2">
      <c r="A1366" s="1" t="s">
        <v>1631</v>
      </c>
      <c r="B1366" t="s">
        <v>1632</v>
      </c>
    </row>
    <row r="1367" spans="1:2">
      <c r="A1367" s="1" t="s">
        <v>1633</v>
      </c>
      <c r="B1367" t="s">
        <v>1634</v>
      </c>
    </row>
    <row r="1368" spans="1:2">
      <c r="A1368" s="1" t="s">
        <v>1635</v>
      </c>
      <c r="B1368" t="s">
        <v>1636</v>
      </c>
    </row>
    <row r="1369" spans="1:2">
      <c r="A1369" s="1" t="s">
        <v>1485</v>
      </c>
      <c r="B1369" t="s">
        <v>1637</v>
      </c>
    </row>
    <row r="1370" spans="1:2">
      <c r="A1370" s="1" t="s">
        <v>1485</v>
      </c>
      <c r="B1370" t="s">
        <v>1638</v>
      </c>
    </row>
    <row r="1371" spans="1:2">
      <c r="A1371" s="1" t="s">
        <v>1485</v>
      </c>
      <c r="B1371" t="s">
        <v>1639</v>
      </c>
    </row>
    <row r="1372" spans="1:2">
      <c r="A1372" s="1" t="s">
        <v>1485</v>
      </c>
      <c r="B1372" t="s">
        <v>1640</v>
      </c>
    </row>
    <row r="1373" spans="1:2">
      <c r="A1373" s="1" t="s">
        <v>1485</v>
      </c>
      <c r="B1373" t="s">
        <v>1641</v>
      </c>
    </row>
    <row r="1374" spans="1:2">
      <c r="A1374" s="1" t="s">
        <v>1642</v>
      </c>
      <c r="B1374" t="s">
        <v>1643</v>
      </c>
    </row>
    <row r="1375" spans="1:2">
      <c r="A1375" s="1" t="s">
        <v>1485</v>
      </c>
      <c r="B1375" t="s">
        <v>1644</v>
      </c>
    </row>
    <row r="1376" spans="1:2">
      <c r="A1376" s="1" t="s">
        <v>1485</v>
      </c>
      <c r="B1376" t="s">
        <v>1645</v>
      </c>
    </row>
    <row r="1377" spans="1:2">
      <c r="A1377" s="1" t="s">
        <v>1646</v>
      </c>
      <c r="B1377" t="s">
        <v>1647</v>
      </c>
    </row>
    <row r="1378" spans="1:2">
      <c r="A1378" s="1" t="s">
        <v>1485</v>
      </c>
      <c r="B1378" t="s">
        <v>1648</v>
      </c>
    </row>
    <row r="1379" spans="1:2">
      <c r="A1379" s="1" t="s">
        <v>1649</v>
      </c>
      <c r="B1379" t="s">
        <v>1650</v>
      </c>
    </row>
    <row r="1380" spans="1:2">
      <c r="A1380" s="1" t="s">
        <v>1651</v>
      </c>
      <c r="B1380" t="s">
        <v>1652</v>
      </c>
    </row>
    <row r="1381" spans="1:2">
      <c r="A1381" s="1" t="s">
        <v>1653</v>
      </c>
      <c r="B1381" t="s">
        <v>1654</v>
      </c>
    </row>
    <row r="1382" spans="1:2">
      <c r="A1382" s="1" t="s">
        <v>1485</v>
      </c>
      <c r="B1382" t="s">
        <v>1655</v>
      </c>
    </row>
    <row r="1383" spans="1:2">
      <c r="A1383" s="1" t="s">
        <v>1485</v>
      </c>
      <c r="B1383" t="s">
        <v>1656</v>
      </c>
    </row>
    <row r="1384" spans="1:2">
      <c r="A1384" s="1" t="s">
        <v>1657</v>
      </c>
      <c r="B1384" t="s">
        <v>1658</v>
      </c>
    </row>
    <row r="1385" spans="1:2">
      <c r="A1385" s="1" t="s">
        <v>1659</v>
      </c>
      <c r="B1385" t="s">
        <v>1660</v>
      </c>
    </row>
    <row r="1386" spans="1:2">
      <c r="A1386" s="1" t="s">
        <v>1661</v>
      </c>
      <c r="B1386" t="s">
        <v>1662</v>
      </c>
    </row>
    <row r="1387" spans="1:2">
      <c r="A1387" s="1" t="s">
        <v>1663</v>
      </c>
      <c r="B1387" t="s">
        <v>1664</v>
      </c>
    </row>
    <row r="1388" spans="1:2">
      <c r="A1388" s="1" t="s">
        <v>1485</v>
      </c>
      <c r="B1388" t="s">
        <v>1665</v>
      </c>
    </row>
    <row r="1389" spans="1:2">
      <c r="A1389" s="1" t="s">
        <v>1666</v>
      </c>
      <c r="B1389" t="s">
        <v>1667</v>
      </c>
    </row>
    <row r="1390" spans="1:2">
      <c r="A1390" s="1" t="s">
        <v>1668</v>
      </c>
      <c r="B1390" t="s">
        <v>1669</v>
      </c>
    </row>
    <row r="1391" spans="1:2">
      <c r="A1391" s="1" t="s">
        <v>1670</v>
      </c>
      <c r="B1391" t="s">
        <v>1671</v>
      </c>
    </row>
    <row r="1392" spans="1:2">
      <c r="A1392" s="1" t="s">
        <v>1672</v>
      </c>
      <c r="B1392" t="s">
        <v>1673</v>
      </c>
    </row>
    <row r="1393" spans="1:2">
      <c r="A1393" s="1" t="s">
        <v>1674</v>
      </c>
      <c r="B1393" t="s">
        <v>1675</v>
      </c>
    </row>
    <row r="1394" spans="1:2">
      <c r="A1394" s="1" t="s">
        <v>1503</v>
      </c>
      <c r="B1394" t="s">
        <v>1676</v>
      </c>
    </row>
    <row r="1395" spans="1:2">
      <c r="A1395" s="1" t="s">
        <v>1485</v>
      </c>
      <c r="B1395" t="s">
        <v>1677</v>
      </c>
    </row>
    <row r="1396" spans="1:2">
      <c r="A1396" s="1" t="s">
        <v>1678</v>
      </c>
      <c r="B1396" t="s">
        <v>1679</v>
      </c>
    </row>
    <row r="1397" spans="1:2">
      <c r="A1397" s="1" t="s">
        <v>1666</v>
      </c>
      <c r="B1397" t="s">
        <v>1667</v>
      </c>
    </row>
    <row r="1398" spans="1:2">
      <c r="A1398" s="1" t="s">
        <v>1680</v>
      </c>
      <c r="B1398" t="s">
        <v>1681</v>
      </c>
    </row>
    <row r="1399" spans="1:2">
      <c r="A1399" s="1" t="s">
        <v>1682</v>
      </c>
      <c r="B1399" t="s">
        <v>1683</v>
      </c>
    </row>
    <row r="1400" spans="1:2">
      <c r="A1400" s="1" t="s">
        <v>1684</v>
      </c>
      <c r="B1400" t="s">
        <v>1685</v>
      </c>
    </row>
    <row r="1401" spans="1:2">
      <c r="A1401" s="1" t="s">
        <v>1526</v>
      </c>
      <c r="B1401" t="s">
        <v>1686</v>
      </c>
    </row>
    <row r="1402" spans="1:2">
      <c r="A1402" s="1" t="s">
        <v>1549</v>
      </c>
      <c r="B1402" t="s">
        <v>1687</v>
      </c>
    </row>
    <row r="1403" spans="1:2">
      <c r="A1403" s="1" t="s">
        <v>130</v>
      </c>
      <c r="B1403" t="s">
        <v>1688</v>
      </c>
    </row>
    <row r="1404" spans="1:2">
      <c r="A1404" s="1" t="s">
        <v>1689</v>
      </c>
      <c r="B1404" t="s">
        <v>1690</v>
      </c>
    </row>
    <row r="1405" spans="1:2">
      <c r="A1405" s="1" t="s">
        <v>1691</v>
      </c>
      <c r="B1405" t="s">
        <v>1692</v>
      </c>
    </row>
    <row r="1406" spans="1:2">
      <c r="A1406" s="1" t="s">
        <v>1693</v>
      </c>
      <c r="B1406" t="s">
        <v>1694</v>
      </c>
    </row>
    <row r="1407" spans="1:2">
      <c r="A1407" s="1" t="s">
        <v>1695</v>
      </c>
      <c r="B1407" t="s">
        <v>1696</v>
      </c>
    </row>
    <row r="1408" spans="1:2">
      <c r="A1408" s="1" t="s">
        <v>1697</v>
      </c>
      <c r="B1408" t="s">
        <v>1698</v>
      </c>
    </row>
    <row r="1409" spans="1:2">
      <c r="A1409" s="1" t="s">
        <v>1699</v>
      </c>
      <c r="B1409" t="s">
        <v>1700</v>
      </c>
    </row>
    <row r="1410" spans="1:2">
      <c r="A1410" s="1" t="s">
        <v>1701</v>
      </c>
      <c r="B1410" t="s">
        <v>1702</v>
      </c>
    </row>
    <row r="1411" spans="1:2">
      <c r="A1411" s="1" t="s">
        <v>1703</v>
      </c>
      <c r="B1411" t="s">
        <v>1704</v>
      </c>
    </row>
    <row r="1412" spans="1:2">
      <c r="A1412" s="1" t="s">
        <v>1705</v>
      </c>
      <c r="B1412" t="s">
        <v>1706</v>
      </c>
    </row>
    <row r="1413" spans="1:2">
      <c r="A1413" s="1" t="s">
        <v>1707</v>
      </c>
      <c r="B1413" t="s">
        <v>1708</v>
      </c>
    </row>
    <row r="1414" spans="1:2">
      <c r="A1414" s="1" t="s">
        <v>1709</v>
      </c>
      <c r="B1414" t="s">
        <v>1710</v>
      </c>
    </row>
    <row r="1415" spans="1:2">
      <c r="A1415" s="1" t="s">
        <v>1711</v>
      </c>
      <c r="B1415" t="s">
        <v>1712</v>
      </c>
    </row>
    <row r="1416" spans="1:2">
      <c r="A1416" s="1" t="s">
        <v>126</v>
      </c>
      <c r="B1416" t="s">
        <v>1713</v>
      </c>
    </row>
    <row r="1417" spans="1:2">
      <c r="A1417" s="1" t="s">
        <v>1714</v>
      </c>
      <c r="B1417" t="s">
        <v>1715</v>
      </c>
    </row>
    <row r="1418" spans="1:2">
      <c r="A1418" s="1" t="s">
        <v>1375</v>
      </c>
      <c r="B1418" t="s">
        <v>1376</v>
      </c>
    </row>
    <row r="1419" spans="1:2">
      <c r="A1419" s="1" t="s">
        <v>81</v>
      </c>
      <c r="B1419" t="s">
        <v>82</v>
      </c>
    </row>
    <row r="1420" spans="1:2">
      <c r="A1420" s="1" t="s">
        <v>1716</v>
      </c>
      <c r="B1420" t="s">
        <v>1717</v>
      </c>
    </row>
    <row r="1421" spans="1:2">
      <c r="A1421" s="1" t="s">
        <v>1718</v>
      </c>
      <c r="B1421" t="s">
        <v>1719</v>
      </c>
    </row>
    <row r="1422" spans="1:2">
      <c r="A1422" s="1" t="s">
        <v>1720</v>
      </c>
      <c r="B1422" t="s">
        <v>1721</v>
      </c>
    </row>
    <row r="1423" spans="1:2">
      <c r="A1423" s="1" t="s">
        <v>1066</v>
      </c>
      <c r="B1423" t="s">
        <v>1067</v>
      </c>
    </row>
    <row r="1424" spans="1:2">
      <c r="A1424" s="1" t="s">
        <v>1722</v>
      </c>
      <c r="B1424" t="s">
        <v>1723</v>
      </c>
    </row>
    <row r="1425" spans="1:2">
      <c r="A1425" s="1" t="s">
        <v>1724</v>
      </c>
      <c r="B1425" t="s">
        <v>1725</v>
      </c>
    </row>
    <row r="1426" spans="1:2">
      <c r="A1426" s="1" t="s">
        <v>1726</v>
      </c>
      <c r="B1426" t="s">
        <v>1727</v>
      </c>
    </row>
    <row r="1427" spans="1:2">
      <c r="A1427" s="1" t="s">
        <v>1562</v>
      </c>
      <c r="B1427" t="s">
        <v>1563</v>
      </c>
    </row>
    <row r="1428" spans="1:2">
      <c r="A1428" s="1" t="s">
        <v>1728</v>
      </c>
      <c r="B1428" t="s">
        <v>1729</v>
      </c>
    </row>
    <row r="1429" spans="1:2">
      <c r="A1429" s="1" t="s">
        <v>1730</v>
      </c>
      <c r="B1429" t="s">
        <v>1731</v>
      </c>
    </row>
    <row r="1430" spans="1:2">
      <c r="A1430" s="1" t="s">
        <v>1732</v>
      </c>
      <c r="B1430" t="s">
        <v>1733</v>
      </c>
    </row>
    <row r="1431" spans="1:2">
      <c r="A1431" s="1" t="s">
        <v>1734</v>
      </c>
      <c r="B1431" t="s">
        <v>1735</v>
      </c>
    </row>
    <row r="1432" spans="1:2">
      <c r="A1432" s="1" t="s">
        <v>1736</v>
      </c>
      <c r="B1432" t="s">
        <v>1737</v>
      </c>
    </row>
    <row r="1433" spans="1:2">
      <c r="A1433" s="1" t="s">
        <v>1738</v>
      </c>
      <c r="B1433" t="s">
        <v>1739</v>
      </c>
    </row>
    <row r="1434" spans="1:2">
      <c r="A1434" s="1" t="s">
        <v>1740</v>
      </c>
      <c r="B1434" t="s">
        <v>1741</v>
      </c>
    </row>
    <row r="1435" spans="1:2">
      <c r="A1435" s="1" t="s">
        <v>1742</v>
      </c>
      <c r="B1435" t="s">
        <v>1743</v>
      </c>
    </row>
    <row r="1436" spans="1:2">
      <c r="A1436" s="1" t="s">
        <v>1744</v>
      </c>
      <c r="B1436" t="s">
        <v>1745</v>
      </c>
    </row>
    <row r="1437" spans="1:2">
      <c r="A1437" s="1" t="s">
        <v>1746</v>
      </c>
      <c r="B1437" t="s">
        <v>1747</v>
      </c>
    </row>
    <row r="1438" spans="1:2">
      <c r="A1438" s="1" t="s">
        <v>1748</v>
      </c>
      <c r="B1438" t="s">
        <v>1749</v>
      </c>
    </row>
    <row r="1439" spans="1:2">
      <c r="A1439" s="1" t="s">
        <v>1750</v>
      </c>
      <c r="B1439" t="s">
        <v>1751</v>
      </c>
    </row>
    <row r="1440" spans="1:2">
      <c r="A1440" s="1" t="s">
        <v>1752</v>
      </c>
      <c r="B1440" t="s">
        <v>1753</v>
      </c>
    </row>
    <row r="1441" spans="1:2">
      <c r="A1441" s="1" t="s">
        <v>1754</v>
      </c>
      <c r="B1441" t="s">
        <v>1755</v>
      </c>
    </row>
    <row r="1442" spans="1:2">
      <c r="A1442" s="1" t="s">
        <v>1756</v>
      </c>
      <c r="B1442" t="s">
        <v>1757</v>
      </c>
    </row>
    <row r="1443" spans="1:2">
      <c r="A1443" s="1" t="s">
        <v>1758</v>
      </c>
      <c r="B1443" t="s">
        <v>1759</v>
      </c>
    </row>
    <row r="1444" spans="1:2">
      <c r="A1444" s="1" t="s">
        <v>1760</v>
      </c>
      <c r="B1444" t="s">
        <v>1761</v>
      </c>
    </row>
    <row r="1445" spans="1:2">
      <c r="A1445" s="1" t="s">
        <v>1762</v>
      </c>
      <c r="B1445" t="s">
        <v>1763</v>
      </c>
    </row>
    <row r="1446" spans="1:2">
      <c r="A1446" s="1" t="s">
        <v>1764</v>
      </c>
      <c r="B1446" t="s">
        <v>1765</v>
      </c>
    </row>
    <row r="1447" spans="1:2">
      <c r="A1447" s="1" t="s">
        <v>1766</v>
      </c>
      <c r="B1447" t="s">
        <v>1767</v>
      </c>
    </row>
    <row r="1448" spans="1:2">
      <c r="A1448" s="1" t="s">
        <v>1768</v>
      </c>
      <c r="B1448" t="s">
        <v>1769</v>
      </c>
    </row>
    <row r="1449" spans="1:2">
      <c r="A1449" s="1" t="s">
        <v>1770</v>
      </c>
      <c r="B1449" t="s">
        <v>1771</v>
      </c>
    </row>
    <row r="1450" spans="1:2">
      <c r="A1450" s="1" t="s">
        <v>1772</v>
      </c>
      <c r="B1450" t="s">
        <v>1773</v>
      </c>
    </row>
    <row r="1451" spans="1:2">
      <c r="A1451" s="1" t="s">
        <v>1774</v>
      </c>
      <c r="B1451" t="s">
        <v>1775</v>
      </c>
    </row>
    <row r="1452" spans="1:2">
      <c r="A1452" s="1" t="s">
        <v>1631</v>
      </c>
      <c r="B1452" t="s">
        <v>1776</v>
      </c>
    </row>
    <row r="1453" spans="1:2">
      <c r="A1453" s="1" t="s">
        <v>1777</v>
      </c>
      <c r="B1453" t="s">
        <v>1778</v>
      </c>
    </row>
    <row r="1454" spans="1:2">
      <c r="A1454" s="1" t="s">
        <v>1779</v>
      </c>
      <c r="B1454" t="s">
        <v>1780</v>
      </c>
    </row>
    <row r="1455" spans="1:2">
      <c r="A1455" s="1" t="s">
        <v>1781</v>
      </c>
      <c r="B1455" t="s">
        <v>1782</v>
      </c>
    </row>
    <row r="1456" spans="1:2">
      <c r="A1456" s="1" t="s">
        <v>1783</v>
      </c>
      <c r="B1456" t="s">
        <v>1784</v>
      </c>
    </row>
    <row r="1457" spans="1:2">
      <c r="A1457" s="1" t="s">
        <v>1785</v>
      </c>
      <c r="B1457" t="s">
        <v>1786</v>
      </c>
    </row>
    <row r="1458" spans="1:2">
      <c r="A1458" s="1" t="s">
        <v>1787</v>
      </c>
      <c r="B1458" t="s">
        <v>1788</v>
      </c>
    </row>
    <row r="1459" spans="1:2">
      <c r="A1459" s="1" t="s">
        <v>1789</v>
      </c>
      <c r="B1459" t="s">
        <v>1790</v>
      </c>
    </row>
    <row r="1460" spans="1:2">
      <c r="A1460" s="1" t="s">
        <v>1791</v>
      </c>
      <c r="B1460" t="s">
        <v>1792</v>
      </c>
    </row>
    <row r="1461" spans="1:2">
      <c r="A1461" s="1" t="s">
        <v>1793</v>
      </c>
      <c r="B1461" t="s">
        <v>1794</v>
      </c>
    </row>
    <row r="1462" spans="1:2">
      <c r="A1462" s="1" t="s">
        <v>1795</v>
      </c>
      <c r="B1462" t="s">
        <v>1796</v>
      </c>
    </row>
    <row r="1463" spans="1:2">
      <c r="A1463" s="1" t="s">
        <v>1797</v>
      </c>
      <c r="B1463" t="s">
        <v>1798</v>
      </c>
    </row>
    <row r="1464" spans="1:2">
      <c r="A1464" s="1" t="s">
        <v>1799</v>
      </c>
      <c r="B1464" t="s">
        <v>1800</v>
      </c>
    </row>
    <row r="1465" spans="1:2">
      <c r="A1465" s="1" t="s">
        <v>1801</v>
      </c>
      <c r="B1465" t="s">
        <v>1802</v>
      </c>
    </row>
    <row r="1466" spans="1:2">
      <c r="A1466" s="1" t="s">
        <v>1803</v>
      </c>
      <c r="B1466" t="s">
        <v>1804</v>
      </c>
    </row>
    <row r="1467" spans="1:2">
      <c r="A1467" s="1" t="s">
        <v>1805</v>
      </c>
      <c r="B1467" t="s">
        <v>1806</v>
      </c>
    </row>
    <row r="1468" spans="1:2">
      <c r="A1468" s="1" t="s">
        <v>1807</v>
      </c>
      <c r="B1468" t="s">
        <v>1808</v>
      </c>
    </row>
    <row r="1469" spans="1:2">
      <c r="A1469" s="1" t="s">
        <v>1809</v>
      </c>
      <c r="B1469" t="s">
        <v>1810</v>
      </c>
    </row>
    <row r="1470" spans="1:2">
      <c r="A1470" s="1" t="s">
        <v>1811</v>
      </c>
      <c r="B1470" t="s">
        <v>1812</v>
      </c>
    </row>
    <row r="1471" spans="1:2">
      <c r="A1471" s="1" t="s">
        <v>1813</v>
      </c>
      <c r="B1471" t="s">
        <v>1814</v>
      </c>
    </row>
    <row r="1472" spans="1:2">
      <c r="A1472" s="1" t="s">
        <v>1815</v>
      </c>
      <c r="B1472" t="s">
        <v>1816</v>
      </c>
    </row>
    <row r="1473" spans="1:2">
      <c r="A1473" s="1" t="s">
        <v>1817</v>
      </c>
      <c r="B1473" t="s">
        <v>1818</v>
      </c>
    </row>
    <row r="1474" spans="1:2">
      <c r="A1474" s="1" t="s">
        <v>1819</v>
      </c>
      <c r="B1474" t="s">
        <v>1820</v>
      </c>
    </row>
    <row r="1475" spans="1:2">
      <c r="A1475" s="1" t="s">
        <v>1821</v>
      </c>
      <c r="B1475" t="s">
        <v>1822</v>
      </c>
    </row>
    <row r="1476" spans="1:2">
      <c r="A1476" s="1" t="s">
        <v>1823</v>
      </c>
      <c r="B1476" t="s">
        <v>1824</v>
      </c>
    </row>
    <row r="1477" spans="1:2">
      <c r="A1477" s="1" t="s">
        <v>1825</v>
      </c>
      <c r="B1477" t="s">
        <v>1826</v>
      </c>
    </row>
    <row r="1478" spans="1:2">
      <c r="A1478" s="1" t="s">
        <v>1827</v>
      </c>
      <c r="B1478" t="s">
        <v>1828</v>
      </c>
    </row>
    <row r="1479" spans="1:2">
      <c r="A1479" s="1" t="s">
        <v>1829</v>
      </c>
      <c r="B1479" t="s">
        <v>1830</v>
      </c>
    </row>
    <row r="1480" spans="1:2">
      <c r="A1480" s="1" t="s">
        <v>1831</v>
      </c>
      <c r="B1480" t="s">
        <v>1832</v>
      </c>
    </row>
    <row r="1481" spans="1:2">
      <c r="A1481" s="1" t="s">
        <v>1833</v>
      </c>
      <c r="B1481" t="s">
        <v>1834</v>
      </c>
    </row>
    <row r="1482" spans="1:2">
      <c r="A1482" s="1" t="s">
        <v>1835</v>
      </c>
      <c r="B1482" t="s">
        <v>1836</v>
      </c>
    </row>
    <row r="1483" spans="1:2">
      <c r="A1483" s="1" t="s">
        <v>1837</v>
      </c>
      <c r="B1483" t="s">
        <v>1838</v>
      </c>
    </row>
    <row r="1484" spans="1:2">
      <c r="A1484" s="1" t="s">
        <v>1839</v>
      </c>
      <c r="B1484" t="s">
        <v>1840</v>
      </c>
    </row>
    <row r="1485" spans="1:2">
      <c r="A1485" s="1" t="s">
        <v>1841</v>
      </c>
      <c r="B1485" t="s">
        <v>1842</v>
      </c>
    </row>
    <row r="1486" spans="1:2">
      <c r="A1486" s="1" t="s">
        <v>1734</v>
      </c>
      <c r="B1486" t="s">
        <v>1843</v>
      </c>
    </row>
    <row r="1487" spans="1:2">
      <c r="A1487" s="1" t="s">
        <v>1844</v>
      </c>
      <c r="B1487" t="s">
        <v>1845</v>
      </c>
    </row>
    <row r="1488" spans="1:2">
      <c r="A1488" s="1" t="s">
        <v>1846</v>
      </c>
      <c r="B1488" t="s">
        <v>1847</v>
      </c>
    </row>
    <row r="1489" spans="1:2">
      <c r="A1489" s="1" t="s">
        <v>1848</v>
      </c>
      <c r="B1489" t="s">
        <v>1849</v>
      </c>
    </row>
    <row r="1490" spans="1:2">
      <c r="A1490" s="1" t="s">
        <v>1850</v>
      </c>
      <c r="B1490" t="s">
        <v>1851</v>
      </c>
    </row>
    <row r="1491" spans="1:2">
      <c r="A1491" s="1" t="s">
        <v>1852</v>
      </c>
      <c r="B1491" t="s">
        <v>1853</v>
      </c>
    </row>
    <row r="1492" spans="1:2">
      <c r="A1492" s="1" t="s">
        <v>1854</v>
      </c>
      <c r="B1492" t="s">
        <v>1855</v>
      </c>
    </row>
    <row r="1493" spans="1:2">
      <c r="A1493" s="1" t="s">
        <v>1856</v>
      </c>
      <c r="B1493" t="s">
        <v>1857</v>
      </c>
    </row>
    <row r="1494" spans="1:2">
      <c r="A1494" s="1" t="s">
        <v>1858</v>
      </c>
      <c r="B1494" t="s">
        <v>1859</v>
      </c>
    </row>
    <row r="1495" spans="1:2">
      <c r="A1495" s="1" t="s">
        <v>1860</v>
      </c>
      <c r="B1495" t="s">
        <v>1861</v>
      </c>
    </row>
    <row r="1496" spans="1:2">
      <c r="A1496" s="1" t="s">
        <v>1862</v>
      </c>
      <c r="B1496" t="s">
        <v>1863</v>
      </c>
    </row>
    <row r="1497" spans="1:2">
      <c r="A1497" s="1" t="s">
        <v>1864</v>
      </c>
      <c r="B1497" t="s">
        <v>1865</v>
      </c>
    </row>
    <row r="1498" spans="1:2">
      <c r="A1498" s="1" t="s">
        <v>1866</v>
      </c>
      <c r="B1498" t="s">
        <v>1867</v>
      </c>
    </row>
    <row r="1499" spans="1:2">
      <c r="A1499" s="1" t="s">
        <v>1868</v>
      </c>
      <c r="B1499" t="s">
        <v>1869</v>
      </c>
    </row>
    <row r="1500" spans="1:2">
      <c r="A1500" s="1" t="s">
        <v>1870</v>
      </c>
      <c r="B1500" t="s">
        <v>1871</v>
      </c>
    </row>
    <row r="1501" spans="1:2">
      <c r="A1501" s="1" t="s">
        <v>1872</v>
      </c>
      <c r="B1501" t="s">
        <v>1873</v>
      </c>
    </row>
    <row r="1502" spans="1:2">
      <c r="A1502" s="1" t="s">
        <v>1874</v>
      </c>
      <c r="B1502" t="s">
        <v>1875</v>
      </c>
    </row>
    <row r="1503" spans="1:2">
      <c r="A1503" s="1" t="s">
        <v>1876</v>
      </c>
      <c r="B1503" t="s">
        <v>1877</v>
      </c>
    </row>
    <row r="1504" spans="1:2">
      <c r="A1504" s="1" t="s">
        <v>1878</v>
      </c>
      <c r="B1504" t="s">
        <v>1879</v>
      </c>
    </row>
    <row r="1505" spans="1:2">
      <c r="A1505" s="1" t="s">
        <v>1880</v>
      </c>
      <c r="B1505" t="s">
        <v>1881</v>
      </c>
    </row>
    <row r="1506" spans="1:2">
      <c r="A1506" s="1" t="s">
        <v>1728</v>
      </c>
      <c r="B1506" t="s">
        <v>1882</v>
      </c>
    </row>
    <row r="1507" spans="1:2">
      <c r="A1507" s="1" t="s">
        <v>1883</v>
      </c>
      <c r="B1507" t="s">
        <v>1884</v>
      </c>
    </row>
    <row r="1508" spans="1:2">
      <c r="A1508" s="1" t="s">
        <v>1885</v>
      </c>
      <c r="B1508" t="s">
        <v>1886</v>
      </c>
    </row>
    <row r="1509" spans="1:2">
      <c r="A1509" s="1" t="s">
        <v>1887</v>
      </c>
      <c r="B1509" t="s">
        <v>1888</v>
      </c>
    </row>
    <row r="1510" spans="1:2">
      <c r="A1510" s="1" t="s">
        <v>1889</v>
      </c>
      <c r="B1510" t="s">
        <v>1890</v>
      </c>
    </row>
    <row r="1511" spans="1:2">
      <c r="A1511" s="1" t="s">
        <v>1891</v>
      </c>
      <c r="B1511" t="s">
        <v>1892</v>
      </c>
    </row>
    <row r="1512" spans="1:2">
      <c r="A1512" s="1" t="s">
        <v>1893</v>
      </c>
      <c r="B1512" t="s">
        <v>1894</v>
      </c>
    </row>
    <row r="1513" spans="1:2">
      <c r="A1513" s="1" t="s">
        <v>1895</v>
      </c>
      <c r="B1513" t="s">
        <v>1896</v>
      </c>
    </row>
    <row r="1514" spans="1:2">
      <c r="A1514" s="1" t="s">
        <v>1897</v>
      </c>
      <c r="B1514" t="s">
        <v>1898</v>
      </c>
    </row>
    <row r="1515" spans="1:2">
      <c r="A1515" s="1" t="s">
        <v>1899</v>
      </c>
      <c r="B1515" t="s">
        <v>1900</v>
      </c>
    </row>
    <row r="1516" spans="1:2">
      <c r="A1516" s="1" t="s">
        <v>1901</v>
      </c>
      <c r="B1516" t="s">
        <v>1902</v>
      </c>
    </row>
    <row r="1517" spans="1:2">
      <c r="A1517" s="1" t="s">
        <v>1903</v>
      </c>
      <c r="B1517" t="s">
        <v>1904</v>
      </c>
    </row>
    <row r="1518" spans="1:2">
      <c r="A1518" s="1" t="s">
        <v>1905</v>
      </c>
      <c r="B1518" t="s">
        <v>1906</v>
      </c>
    </row>
    <row r="1519" spans="1:2">
      <c r="A1519" s="1" t="s">
        <v>1907</v>
      </c>
      <c r="B1519" t="s">
        <v>1908</v>
      </c>
    </row>
    <row r="1520" spans="1:2">
      <c r="A1520" s="1" t="s">
        <v>1909</v>
      </c>
      <c r="B1520" t="s">
        <v>1910</v>
      </c>
    </row>
    <row r="1521" spans="1:2">
      <c r="A1521" s="1" t="s">
        <v>1911</v>
      </c>
      <c r="B1521" t="s">
        <v>1912</v>
      </c>
    </row>
    <row r="1522" spans="1:2">
      <c r="A1522" s="1" t="s">
        <v>1913</v>
      </c>
      <c r="B1522" t="s">
        <v>1914</v>
      </c>
    </row>
    <row r="1523" spans="1:2">
      <c r="A1523" s="1" t="s">
        <v>1279</v>
      </c>
      <c r="B1523" t="s">
        <v>1915</v>
      </c>
    </row>
    <row r="1524" spans="1:2">
      <c r="A1524" s="1" t="s">
        <v>1916</v>
      </c>
      <c r="B1524" t="s">
        <v>1917</v>
      </c>
    </row>
    <row r="1525" spans="1:2">
      <c r="A1525" s="1" t="s">
        <v>1918</v>
      </c>
      <c r="B1525" t="s">
        <v>1919</v>
      </c>
    </row>
    <row r="1526" spans="1:2">
      <c r="A1526" s="1" t="s">
        <v>1920</v>
      </c>
      <c r="B1526" t="s">
        <v>1921</v>
      </c>
    </row>
    <row r="1527" spans="1:2">
      <c r="A1527" s="1" t="s">
        <v>1922</v>
      </c>
      <c r="B1527" t="s">
        <v>1923</v>
      </c>
    </row>
    <row r="1528" spans="1:2">
      <c r="A1528" s="1" t="s">
        <v>1924</v>
      </c>
      <c r="B1528" t="s">
        <v>1925</v>
      </c>
    </row>
    <row r="1529" spans="1:2">
      <c r="A1529" s="1" t="s">
        <v>1926</v>
      </c>
      <c r="B1529" t="s">
        <v>1927</v>
      </c>
    </row>
    <row r="1530" spans="1:2">
      <c r="A1530" s="1" t="s">
        <v>1928</v>
      </c>
      <c r="B1530" t="s">
        <v>1929</v>
      </c>
    </row>
    <row r="1531" spans="1:2">
      <c r="A1531" s="1" t="s">
        <v>1930</v>
      </c>
      <c r="B1531" t="s">
        <v>1931</v>
      </c>
    </row>
    <row r="1532" spans="1:2">
      <c r="A1532" s="1" t="s">
        <v>1932</v>
      </c>
      <c r="B1532" t="s">
        <v>1933</v>
      </c>
    </row>
    <row r="1533" spans="1:2">
      <c r="A1533" s="1" t="s">
        <v>1934</v>
      </c>
      <c r="B1533" t="s">
        <v>1935</v>
      </c>
    </row>
    <row r="1534" spans="1:2">
      <c r="A1534" s="1" t="s">
        <v>1936</v>
      </c>
      <c r="B1534" t="s">
        <v>1937</v>
      </c>
    </row>
    <row r="1535" spans="1:2">
      <c r="A1535" s="1" t="s">
        <v>1938</v>
      </c>
      <c r="B1535" t="s">
        <v>1939</v>
      </c>
    </row>
    <row r="1536" spans="1:2">
      <c r="A1536" s="1" t="s">
        <v>1940</v>
      </c>
      <c r="B1536" t="s">
        <v>1941</v>
      </c>
    </row>
    <row r="1537" spans="1:2">
      <c r="A1537" s="1" t="s">
        <v>1942</v>
      </c>
      <c r="B1537" t="s">
        <v>1943</v>
      </c>
    </row>
    <row r="1538" spans="1:2">
      <c r="A1538" s="1" t="s">
        <v>1944</v>
      </c>
      <c r="B1538" t="s">
        <v>1945</v>
      </c>
    </row>
    <row r="1539" spans="1:2">
      <c r="A1539" s="1" t="s">
        <v>1946</v>
      </c>
      <c r="B1539" t="s">
        <v>1947</v>
      </c>
    </row>
    <row r="1540" spans="1:2">
      <c r="A1540" s="1" t="s">
        <v>1948</v>
      </c>
      <c r="B1540" t="s">
        <v>1949</v>
      </c>
    </row>
    <row r="1541" spans="1:2">
      <c r="A1541" s="1" t="s">
        <v>1950</v>
      </c>
      <c r="B1541" t="s">
        <v>1951</v>
      </c>
    </row>
    <row r="1542" spans="1:2">
      <c r="A1542" s="1" t="s">
        <v>1952</v>
      </c>
      <c r="B1542" t="s">
        <v>1953</v>
      </c>
    </row>
    <row r="1543" spans="1:2">
      <c r="A1543" s="1" t="s">
        <v>1954</v>
      </c>
      <c r="B1543" t="s">
        <v>1955</v>
      </c>
    </row>
    <row r="1544" spans="1:2">
      <c r="A1544" s="1" t="s">
        <v>1956</v>
      </c>
      <c r="B1544" t="s">
        <v>1957</v>
      </c>
    </row>
    <row r="1545" spans="1:2">
      <c r="A1545" s="1" t="s">
        <v>1958</v>
      </c>
      <c r="B1545" t="s">
        <v>1959</v>
      </c>
    </row>
    <row r="1546" spans="1:2">
      <c r="A1546" s="1" t="s">
        <v>1960</v>
      </c>
      <c r="B1546" t="s">
        <v>1961</v>
      </c>
    </row>
    <row r="1547" spans="1:2">
      <c r="A1547" s="1" t="s">
        <v>1962</v>
      </c>
      <c r="B1547" t="s">
        <v>1963</v>
      </c>
    </row>
    <row r="1548" spans="1:2">
      <c r="A1548" s="1" t="s">
        <v>1964</v>
      </c>
      <c r="B1548" t="s">
        <v>1965</v>
      </c>
    </row>
    <row r="1549" spans="1:2">
      <c r="A1549" s="1" t="s">
        <v>1966</v>
      </c>
      <c r="B1549" t="s">
        <v>1967</v>
      </c>
    </row>
    <row r="1550" spans="1:2">
      <c r="A1550" s="1" t="s">
        <v>1968</v>
      </c>
      <c r="B1550" t="s">
        <v>1969</v>
      </c>
    </row>
    <row r="1551" spans="1:2">
      <c r="A1551" s="1" t="s">
        <v>1970</v>
      </c>
      <c r="B1551" t="s">
        <v>1971</v>
      </c>
    </row>
    <row r="1552" spans="1:2">
      <c r="A1552" s="1" t="s">
        <v>1972</v>
      </c>
      <c r="B1552" t="s">
        <v>1973</v>
      </c>
    </row>
    <row r="1553" spans="1:2">
      <c r="A1553" s="1" t="s">
        <v>1974</v>
      </c>
      <c r="B1553" t="s">
        <v>1975</v>
      </c>
    </row>
    <row r="1554" spans="1:2">
      <c r="A1554" s="1" t="s">
        <v>1976</v>
      </c>
      <c r="B1554" t="s">
        <v>1977</v>
      </c>
    </row>
    <row r="1555" spans="1:2">
      <c r="A1555" s="1" t="s">
        <v>1978</v>
      </c>
      <c r="B1555" t="s">
        <v>1979</v>
      </c>
    </row>
    <row r="1556" spans="1:2">
      <c r="A1556" s="1" t="s">
        <v>1980</v>
      </c>
      <c r="B1556" t="s">
        <v>1981</v>
      </c>
    </row>
    <row r="1557" spans="1:2">
      <c r="A1557" s="1" t="s">
        <v>1982</v>
      </c>
      <c r="B1557" t="s">
        <v>1983</v>
      </c>
    </row>
    <row r="1558" spans="1:2">
      <c r="A1558" s="1" t="s">
        <v>1984</v>
      </c>
      <c r="B1558" t="s">
        <v>1985</v>
      </c>
    </row>
    <row r="1559" spans="1:2">
      <c r="A1559" s="1" t="s">
        <v>1986</v>
      </c>
      <c r="B1559" t="s">
        <v>1987</v>
      </c>
    </row>
    <row r="1560" spans="1:2">
      <c r="A1560" s="1" t="s">
        <v>1988</v>
      </c>
      <c r="B1560" t="s">
        <v>1989</v>
      </c>
    </row>
    <row r="1561" spans="1:2">
      <c r="A1561" s="1" t="s">
        <v>1990</v>
      </c>
      <c r="B1561" t="s">
        <v>1991</v>
      </c>
    </row>
    <row r="1562" spans="1:2">
      <c r="A1562" s="1" t="s">
        <v>1992</v>
      </c>
      <c r="B1562" t="s">
        <v>1993</v>
      </c>
    </row>
    <row r="1563" spans="1:2">
      <c r="A1563" s="1" t="s">
        <v>1994</v>
      </c>
      <c r="B1563" t="s">
        <v>1995</v>
      </c>
    </row>
    <row r="1564" spans="1:2">
      <c r="A1564" s="1" t="s">
        <v>1996</v>
      </c>
      <c r="B1564" t="s">
        <v>1997</v>
      </c>
    </row>
    <row r="1565" spans="1:2">
      <c r="A1565" s="1" t="s">
        <v>1998</v>
      </c>
      <c r="B1565" t="s">
        <v>1999</v>
      </c>
    </row>
    <row r="1566" spans="1:2">
      <c r="A1566" s="1" t="s">
        <v>2000</v>
      </c>
      <c r="B1566" t="s">
        <v>2001</v>
      </c>
    </row>
    <row r="1567" spans="1:2">
      <c r="A1567" s="1" t="s">
        <v>2002</v>
      </c>
      <c r="B1567" t="s">
        <v>2003</v>
      </c>
    </row>
    <row r="1568" spans="1:2">
      <c r="A1568" s="1" t="s">
        <v>2004</v>
      </c>
      <c r="B1568" t="s">
        <v>2005</v>
      </c>
    </row>
    <row r="1569" spans="1:2">
      <c r="A1569" s="1" t="s">
        <v>2006</v>
      </c>
      <c r="B1569" t="s">
        <v>2007</v>
      </c>
    </row>
    <row r="1570" spans="1:2">
      <c r="A1570" s="1" t="s">
        <v>2008</v>
      </c>
      <c r="B1570" t="s">
        <v>2009</v>
      </c>
    </row>
    <row r="1571" spans="1:2">
      <c r="A1571" s="1" t="s">
        <v>2010</v>
      </c>
      <c r="B1571" t="s">
        <v>2011</v>
      </c>
    </row>
    <row r="1572" spans="1:2">
      <c r="A1572" s="1" t="s">
        <v>2012</v>
      </c>
      <c r="B1572" t="s">
        <v>2013</v>
      </c>
    </row>
    <row r="1573" spans="1:2">
      <c r="A1573" s="1" t="s">
        <v>2014</v>
      </c>
      <c r="B1573" t="s">
        <v>2015</v>
      </c>
    </row>
    <row r="1574" spans="1:2">
      <c r="A1574" s="1" t="s">
        <v>2016</v>
      </c>
      <c r="B1574" t="s">
        <v>2017</v>
      </c>
    </row>
    <row r="1575" spans="1:2">
      <c r="A1575" s="1" t="s">
        <v>2018</v>
      </c>
      <c r="B1575" t="s">
        <v>2019</v>
      </c>
    </row>
    <row r="1576" spans="1:2">
      <c r="A1576" s="1" t="s">
        <v>38</v>
      </c>
      <c r="B1576" t="s">
        <v>2020</v>
      </c>
    </row>
    <row r="1577" spans="1:2">
      <c r="A1577" s="1" t="s">
        <v>2021</v>
      </c>
      <c r="B1577" t="s">
        <v>2022</v>
      </c>
    </row>
    <row r="1578" spans="1:2">
      <c r="A1578" s="1" t="s">
        <v>2023</v>
      </c>
      <c r="B1578" t="s">
        <v>2024</v>
      </c>
    </row>
    <row r="1579" spans="1:2">
      <c r="A1579" s="1" t="s">
        <v>2025</v>
      </c>
      <c r="B1579" t="s">
        <v>2026</v>
      </c>
    </row>
    <row r="1580" spans="1:2">
      <c r="A1580" s="1" t="s">
        <v>2027</v>
      </c>
      <c r="B1580" t="s">
        <v>2028</v>
      </c>
    </row>
    <row r="1581" spans="1:2">
      <c r="A1581" s="1" t="s">
        <v>2029</v>
      </c>
      <c r="B1581" t="s">
        <v>2030</v>
      </c>
    </row>
    <row r="1582" spans="1:2">
      <c r="A1582" s="1" t="s">
        <v>1571</v>
      </c>
      <c r="B1582" t="s">
        <v>2031</v>
      </c>
    </row>
    <row r="1583" spans="1:2">
      <c r="A1583" s="1" t="s">
        <v>2032</v>
      </c>
      <c r="B1583" t="s">
        <v>2033</v>
      </c>
    </row>
    <row r="1584" spans="1:2">
      <c r="A1584" s="1" t="s">
        <v>2034</v>
      </c>
      <c r="B1584" t="s">
        <v>2035</v>
      </c>
    </row>
    <row r="1585" spans="1:2">
      <c r="A1585" s="1" t="s">
        <v>2036</v>
      </c>
      <c r="B1585" t="s">
        <v>2037</v>
      </c>
    </row>
    <row r="1586" spans="1:2">
      <c r="A1586" s="1" t="s">
        <v>2038</v>
      </c>
      <c r="B1586" t="s">
        <v>2039</v>
      </c>
    </row>
    <row r="1587" spans="1:2">
      <c r="A1587" s="1" t="s">
        <v>2040</v>
      </c>
      <c r="B1587" t="s">
        <v>2041</v>
      </c>
    </row>
    <row r="1588" spans="1:2">
      <c r="A1588" s="1" t="s">
        <v>2042</v>
      </c>
      <c r="B1588" t="s">
        <v>2043</v>
      </c>
    </row>
    <row r="1589" spans="1:2">
      <c r="A1589" s="1" t="s">
        <v>2044</v>
      </c>
      <c r="B1589" t="s">
        <v>2045</v>
      </c>
    </row>
    <row r="1590" spans="1:2">
      <c r="A1590" s="1" t="s">
        <v>2046</v>
      </c>
      <c r="B1590" t="s">
        <v>2047</v>
      </c>
    </row>
    <row r="1591" spans="1:2">
      <c r="A1591" s="1" t="s">
        <v>2048</v>
      </c>
      <c r="B1591" t="s">
        <v>2049</v>
      </c>
    </row>
    <row r="1592" spans="1:2">
      <c r="A1592" s="1" t="s">
        <v>2050</v>
      </c>
      <c r="B1592" t="s">
        <v>2051</v>
      </c>
    </row>
    <row r="1593" spans="1:2">
      <c r="A1593" s="1" t="s">
        <v>2052</v>
      </c>
      <c r="B1593" t="s">
        <v>2053</v>
      </c>
    </row>
    <row r="1594" spans="1:2">
      <c r="A1594" s="1" t="s">
        <v>2054</v>
      </c>
      <c r="B1594" t="s">
        <v>2055</v>
      </c>
    </row>
    <row r="1595" spans="1:2">
      <c r="A1595" s="1" t="s">
        <v>2056</v>
      </c>
      <c r="B1595" t="s">
        <v>2057</v>
      </c>
    </row>
    <row r="1596" spans="1:2">
      <c r="A1596" s="1" t="s">
        <v>2058</v>
      </c>
      <c r="B1596" t="s">
        <v>2059</v>
      </c>
    </row>
    <row r="1597" spans="1:2">
      <c r="A1597" s="1" t="s">
        <v>2060</v>
      </c>
      <c r="B1597" t="s">
        <v>2061</v>
      </c>
    </row>
    <row r="1598" spans="1:2">
      <c r="A1598" s="1" t="s">
        <v>2062</v>
      </c>
      <c r="B1598" t="s">
        <v>2063</v>
      </c>
    </row>
    <row r="1599" spans="1:2">
      <c r="A1599" s="1" t="s">
        <v>2064</v>
      </c>
      <c r="B1599" t="s">
        <v>2065</v>
      </c>
    </row>
    <row r="1600" spans="1:2">
      <c r="A1600" s="1" t="s">
        <v>2066</v>
      </c>
      <c r="B1600" t="s">
        <v>2067</v>
      </c>
    </row>
    <row r="1601" spans="1:2">
      <c r="A1601" s="1" t="s">
        <v>2068</v>
      </c>
      <c r="B1601" t="s">
        <v>2069</v>
      </c>
    </row>
    <row r="1602" spans="1:2">
      <c r="A1602" s="1" t="s">
        <v>2070</v>
      </c>
      <c r="B1602" t="s">
        <v>2071</v>
      </c>
    </row>
    <row r="1603" spans="1:2">
      <c r="A1603" s="1" t="s">
        <v>2072</v>
      </c>
      <c r="B1603" t="s">
        <v>2073</v>
      </c>
    </row>
    <row r="1604" spans="1:2">
      <c r="A1604" s="1" t="s">
        <v>2074</v>
      </c>
      <c r="B1604" t="s">
        <v>2075</v>
      </c>
    </row>
    <row r="1605" spans="1:2">
      <c r="A1605" s="1" t="s">
        <v>2076</v>
      </c>
      <c r="B1605" t="s">
        <v>2077</v>
      </c>
    </row>
    <row r="1606" spans="1:2">
      <c r="A1606" s="1" t="s">
        <v>2078</v>
      </c>
      <c r="B1606" t="s">
        <v>2079</v>
      </c>
    </row>
    <row r="1607" spans="1:2">
      <c r="A1607" s="1" t="s">
        <v>2080</v>
      </c>
      <c r="B1607" t="s">
        <v>2081</v>
      </c>
    </row>
    <row r="1608" spans="1:2">
      <c r="A1608" s="1" t="s">
        <v>2082</v>
      </c>
      <c r="B1608" t="s">
        <v>2083</v>
      </c>
    </row>
    <row r="1609" spans="1:2">
      <c r="A1609" s="1" t="s">
        <v>2084</v>
      </c>
      <c r="B1609" t="s">
        <v>2085</v>
      </c>
    </row>
    <row r="1610" spans="1:2">
      <c r="A1610" s="1" t="s">
        <v>1498</v>
      </c>
      <c r="B1610" t="s">
        <v>2086</v>
      </c>
    </row>
    <row r="1611" spans="1:2">
      <c r="A1611" s="1" t="s">
        <v>2087</v>
      </c>
      <c r="B1611" t="s">
        <v>2088</v>
      </c>
    </row>
    <row r="1612" spans="1:2">
      <c r="A1612" s="1" t="s">
        <v>2089</v>
      </c>
      <c r="B1612" t="s">
        <v>2090</v>
      </c>
    </row>
    <row r="1613" spans="1:2">
      <c r="A1613" s="1" t="s">
        <v>2091</v>
      </c>
      <c r="B1613" t="s">
        <v>2092</v>
      </c>
    </row>
    <row r="1614" spans="1:2">
      <c r="A1614" s="1" t="s">
        <v>2093</v>
      </c>
      <c r="B1614" t="s">
        <v>2094</v>
      </c>
    </row>
    <row r="1615" spans="1:2">
      <c r="A1615" s="1" t="s">
        <v>2095</v>
      </c>
      <c r="B1615" t="s">
        <v>2096</v>
      </c>
    </row>
    <row r="1616" spans="1:2">
      <c r="A1616" s="1" t="s">
        <v>2097</v>
      </c>
      <c r="B1616" t="s">
        <v>2098</v>
      </c>
    </row>
    <row r="1617" spans="1:2">
      <c r="A1617" s="1" t="s">
        <v>2099</v>
      </c>
      <c r="B1617" t="s">
        <v>2100</v>
      </c>
    </row>
    <row r="1618" spans="1:2">
      <c r="A1618" s="1" t="s">
        <v>1562</v>
      </c>
      <c r="B1618" t="s">
        <v>2101</v>
      </c>
    </row>
    <row r="1619" spans="1:2">
      <c r="A1619" s="1" t="s">
        <v>2102</v>
      </c>
      <c r="B1619" t="s">
        <v>2103</v>
      </c>
    </row>
    <row r="1620" spans="1:2">
      <c r="A1620" s="1" t="s">
        <v>2104</v>
      </c>
      <c r="B1620" t="s">
        <v>2105</v>
      </c>
    </row>
    <row r="1621" spans="1:2">
      <c r="A1621" s="1" t="s">
        <v>2106</v>
      </c>
      <c r="B1621" t="s">
        <v>2107</v>
      </c>
    </row>
    <row r="1622" spans="1:2">
      <c r="A1622" s="1" t="s">
        <v>2108</v>
      </c>
      <c r="B1622" t="s">
        <v>2109</v>
      </c>
    </row>
    <row r="1623" spans="1:2">
      <c r="A1623" s="1" t="s">
        <v>2110</v>
      </c>
      <c r="B1623" t="s">
        <v>2111</v>
      </c>
    </row>
    <row r="1624" spans="1:2">
      <c r="A1624" s="1" t="s">
        <v>2112</v>
      </c>
      <c r="B1624" t="s">
        <v>2113</v>
      </c>
    </row>
    <row r="1625" spans="1:2">
      <c r="A1625" s="1" t="s">
        <v>2114</v>
      </c>
      <c r="B1625" t="s">
        <v>2115</v>
      </c>
    </row>
    <row r="1626" spans="1:2">
      <c r="A1626" s="1" t="s">
        <v>2116</v>
      </c>
      <c r="B1626" t="s">
        <v>2117</v>
      </c>
    </row>
    <row r="1627" spans="1:2">
      <c r="A1627" s="1" t="s">
        <v>2118</v>
      </c>
      <c r="B1627" t="s">
        <v>2119</v>
      </c>
    </row>
    <row r="1628" spans="1:2">
      <c r="A1628" s="1" t="s">
        <v>2120</v>
      </c>
      <c r="B1628" t="s">
        <v>2121</v>
      </c>
    </row>
    <row r="1629" spans="1:2">
      <c r="A1629" s="1" t="s">
        <v>2122</v>
      </c>
      <c r="B1629" t="s">
        <v>2123</v>
      </c>
    </row>
    <row r="1630" spans="1:2">
      <c r="A1630" s="1" t="s">
        <v>2124</v>
      </c>
      <c r="B1630" t="s">
        <v>2125</v>
      </c>
    </row>
    <row r="1631" spans="1:2">
      <c r="A1631" s="1" t="s">
        <v>2126</v>
      </c>
      <c r="B1631" t="s">
        <v>2127</v>
      </c>
    </row>
    <row r="1632" spans="1:2">
      <c r="A1632" s="1" t="s">
        <v>2128</v>
      </c>
      <c r="B1632" t="s">
        <v>2129</v>
      </c>
    </row>
    <row r="1633" spans="1:2">
      <c r="A1633" s="1" t="s">
        <v>2130</v>
      </c>
      <c r="B1633" t="s">
        <v>2131</v>
      </c>
    </row>
    <row r="1634" spans="1:2">
      <c r="A1634" s="1" t="s">
        <v>697</v>
      </c>
      <c r="B1634" t="s">
        <v>2132</v>
      </c>
    </row>
    <row r="1635" spans="1:2">
      <c r="A1635" s="1" t="s">
        <v>2133</v>
      </c>
      <c r="B1635" t="s">
        <v>2134</v>
      </c>
    </row>
    <row r="1636" spans="1:2">
      <c r="A1636" s="1" t="s">
        <v>1510</v>
      </c>
      <c r="B1636" t="s">
        <v>2135</v>
      </c>
    </row>
    <row r="1637" spans="1:2">
      <c r="A1637" s="1" t="s">
        <v>2136</v>
      </c>
      <c r="B1637" t="s">
        <v>2137</v>
      </c>
    </row>
    <row r="1638" spans="1:2">
      <c r="A1638" s="1" t="s">
        <v>2138</v>
      </c>
      <c r="B1638" t="s">
        <v>2139</v>
      </c>
    </row>
    <row r="1639" spans="1:2">
      <c r="A1639" s="1" t="s">
        <v>2140</v>
      </c>
      <c r="B1639" t="s">
        <v>2141</v>
      </c>
    </row>
    <row r="1640" spans="1:2">
      <c r="A1640" s="1" t="s">
        <v>2142</v>
      </c>
      <c r="B1640" t="s">
        <v>2143</v>
      </c>
    </row>
    <row r="1641" spans="1:2">
      <c r="A1641" s="1" t="s">
        <v>2144</v>
      </c>
      <c r="B1641" t="s">
        <v>2145</v>
      </c>
    </row>
    <row r="1642" spans="1:2">
      <c r="A1642" s="1" t="s">
        <v>2146</v>
      </c>
      <c r="B1642" t="s">
        <v>2147</v>
      </c>
    </row>
    <row r="1643" spans="1:2">
      <c r="A1643" s="1" t="s">
        <v>2148</v>
      </c>
      <c r="B1643" t="s">
        <v>2149</v>
      </c>
    </row>
    <row r="1644" spans="1:2">
      <c r="A1644" s="1" t="s">
        <v>2150</v>
      </c>
      <c r="B1644" t="s">
        <v>2151</v>
      </c>
    </row>
    <row r="1645" spans="1:2">
      <c r="A1645" s="1" t="s">
        <v>2152</v>
      </c>
      <c r="B1645" t="s">
        <v>2153</v>
      </c>
    </row>
    <row r="1646" spans="1:2">
      <c r="A1646" s="1" t="s">
        <v>2154</v>
      </c>
      <c r="B1646" t="s">
        <v>2155</v>
      </c>
    </row>
    <row r="1647" spans="1:2">
      <c r="A1647" s="1" t="s">
        <v>2156</v>
      </c>
      <c r="B1647" t="s">
        <v>2157</v>
      </c>
    </row>
    <row r="1648" spans="1:2">
      <c r="A1648" s="1" t="s">
        <v>2158</v>
      </c>
      <c r="B1648" t="s">
        <v>2159</v>
      </c>
    </row>
    <row r="1649" spans="1:2">
      <c r="A1649" s="1" t="s">
        <v>2160</v>
      </c>
      <c r="B1649" t="s">
        <v>2161</v>
      </c>
    </row>
    <row r="1650" spans="1:2">
      <c r="A1650" s="1" t="s">
        <v>2162</v>
      </c>
      <c r="B1650" t="s">
        <v>2163</v>
      </c>
    </row>
    <row r="1651" spans="1:2">
      <c r="A1651" s="1" t="s">
        <v>2164</v>
      </c>
      <c r="B1651" t="s">
        <v>2165</v>
      </c>
    </row>
    <row r="1652" spans="1:2">
      <c r="A1652" s="1" t="s">
        <v>2166</v>
      </c>
      <c r="B1652" t="s">
        <v>2167</v>
      </c>
    </row>
    <row r="1653" spans="1:2">
      <c r="A1653" s="1" t="s">
        <v>620</v>
      </c>
      <c r="B1653" t="s">
        <v>2168</v>
      </c>
    </row>
    <row r="1654" spans="1:2">
      <c r="A1654" s="1" t="s">
        <v>2169</v>
      </c>
      <c r="B1654" t="s">
        <v>2170</v>
      </c>
    </row>
    <row r="1655" spans="1:2">
      <c r="A1655" s="1" t="s">
        <v>2171</v>
      </c>
      <c r="B1655" t="s">
        <v>2172</v>
      </c>
    </row>
    <row r="1656" spans="1:2">
      <c r="A1656" s="1" t="s">
        <v>2173</v>
      </c>
      <c r="B1656" t="s">
        <v>2174</v>
      </c>
    </row>
    <row r="1657" spans="1:2">
      <c r="A1657" s="1" t="s">
        <v>2175</v>
      </c>
      <c r="B1657" t="s">
        <v>2176</v>
      </c>
    </row>
    <row r="1658" spans="1:2">
      <c r="A1658" s="1" t="s">
        <v>1596</v>
      </c>
      <c r="B1658" t="s">
        <v>2177</v>
      </c>
    </row>
    <row r="1659" spans="1:2">
      <c r="A1659" s="1" t="s">
        <v>2178</v>
      </c>
      <c r="B1659" t="s">
        <v>2179</v>
      </c>
    </row>
    <row r="1660" spans="1:2">
      <c r="A1660" s="1" t="s">
        <v>2180</v>
      </c>
      <c r="B1660" t="s">
        <v>2181</v>
      </c>
    </row>
    <row r="1661" spans="1:2">
      <c r="A1661" s="1" t="s">
        <v>2182</v>
      </c>
      <c r="B1661" t="s">
        <v>2183</v>
      </c>
    </row>
    <row r="1662" spans="1:2">
      <c r="A1662" s="1" t="s">
        <v>2184</v>
      </c>
      <c r="B1662" t="s">
        <v>2185</v>
      </c>
    </row>
    <row r="1663" spans="1:2">
      <c r="A1663" s="1" t="s">
        <v>2186</v>
      </c>
      <c r="B1663" t="s">
        <v>2187</v>
      </c>
    </row>
    <row r="1664" spans="1:2">
      <c r="A1664" s="1" t="s">
        <v>1584</v>
      </c>
      <c r="B1664" t="s">
        <v>2188</v>
      </c>
    </row>
    <row r="1665" spans="1:2">
      <c r="A1665" s="1" t="s">
        <v>528</v>
      </c>
      <c r="B1665" t="s">
        <v>2189</v>
      </c>
    </row>
    <row r="1666" spans="1:2">
      <c r="A1666" s="1" t="s">
        <v>2190</v>
      </c>
      <c r="B1666" t="s">
        <v>2191</v>
      </c>
    </row>
    <row r="1667" spans="1:2">
      <c r="A1667" s="1" t="s">
        <v>2192</v>
      </c>
      <c r="B1667" t="s">
        <v>2193</v>
      </c>
    </row>
    <row r="1668" spans="1:2">
      <c r="A1668" s="1" t="s">
        <v>1531</v>
      </c>
      <c r="B1668" t="s">
        <v>2194</v>
      </c>
    </row>
    <row r="1669" spans="1:2">
      <c r="A1669" s="1" t="s">
        <v>2195</v>
      </c>
      <c r="B1669" t="s">
        <v>2196</v>
      </c>
    </row>
    <row r="1670" spans="1:2">
      <c r="A1670" s="1" t="s">
        <v>2197</v>
      </c>
      <c r="B1670" t="s">
        <v>2198</v>
      </c>
    </row>
    <row r="1671" spans="1:2">
      <c r="A1671" s="1" t="s">
        <v>2199</v>
      </c>
      <c r="B1671" t="s">
        <v>2200</v>
      </c>
    </row>
    <row r="1672" spans="1:2">
      <c r="A1672" s="1" t="s">
        <v>2201</v>
      </c>
      <c r="B1672" t="s">
        <v>2202</v>
      </c>
    </row>
    <row r="1673" spans="1:2">
      <c r="A1673" s="1" t="s">
        <v>2203</v>
      </c>
      <c r="B1673" t="s">
        <v>2204</v>
      </c>
    </row>
    <row r="1674" spans="1:2">
      <c r="A1674" s="1" t="s">
        <v>2205</v>
      </c>
      <c r="B1674" t="s">
        <v>2206</v>
      </c>
    </row>
    <row r="1675" spans="1:2">
      <c r="A1675" s="1" t="s">
        <v>2207</v>
      </c>
      <c r="B1675" t="s">
        <v>2208</v>
      </c>
    </row>
    <row r="1676" spans="1:2">
      <c r="A1676" s="1" t="s">
        <v>2209</v>
      </c>
      <c r="B1676" t="s">
        <v>2210</v>
      </c>
    </row>
    <row r="1677" spans="1:2">
      <c r="A1677" s="1" t="s">
        <v>2211</v>
      </c>
      <c r="B1677" t="s">
        <v>2212</v>
      </c>
    </row>
    <row r="1678" spans="1:2">
      <c r="A1678" s="1" t="s">
        <v>2213</v>
      </c>
      <c r="B1678" t="s">
        <v>2214</v>
      </c>
    </row>
    <row r="1679" spans="1:2">
      <c r="A1679" s="1" t="s">
        <v>2215</v>
      </c>
      <c r="B1679" t="s">
        <v>2216</v>
      </c>
    </row>
    <row r="1680" spans="1:2">
      <c r="A1680" s="1" t="s">
        <v>2217</v>
      </c>
      <c r="B1680" t="s">
        <v>2218</v>
      </c>
    </row>
    <row r="1681" spans="1:2">
      <c r="A1681" s="1" t="s">
        <v>2219</v>
      </c>
      <c r="B1681" t="s">
        <v>2220</v>
      </c>
    </row>
    <row r="1682" spans="1:2">
      <c r="A1682" s="1" t="s">
        <v>2221</v>
      </c>
      <c r="B1682" t="s">
        <v>2222</v>
      </c>
    </row>
    <row r="1683" spans="1:2">
      <c r="A1683" s="1" t="s">
        <v>2223</v>
      </c>
      <c r="B1683" t="s">
        <v>2224</v>
      </c>
    </row>
    <row r="1684" spans="1:2">
      <c r="A1684" s="1" t="s">
        <v>2225</v>
      </c>
      <c r="B1684" t="s">
        <v>2226</v>
      </c>
    </row>
    <row r="1685" spans="1:2">
      <c r="A1685" s="1" t="s">
        <v>2227</v>
      </c>
      <c r="B1685" t="s">
        <v>2228</v>
      </c>
    </row>
    <row r="1686" spans="1:2">
      <c r="A1686" s="1" t="s">
        <v>2229</v>
      </c>
      <c r="B1686" t="s">
        <v>2230</v>
      </c>
    </row>
    <row r="1687" spans="1:2">
      <c r="A1687" s="1" t="s">
        <v>2231</v>
      </c>
      <c r="B1687" t="s">
        <v>2232</v>
      </c>
    </row>
    <row r="1688" spans="1:2">
      <c r="A1688" s="1" t="s">
        <v>48</v>
      </c>
      <c r="B1688" t="s">
        <v>2233</v>
      </c>
    </row>
    <row r="1689" spans="1:2">
      <c r="A1689" s="1" t="s">
        <v>2234</v>
      </c>
      <c r="B1689" t="s">
        <v>2235</v>
      </c>
    </row>
    <row r="1690" spans="1:2">
      <c r="A1690" s="1" t="s">
        <v>2236</v>
      </c>
      <c r="B1690" t="s">
        <v>2237</v>
      </c>
    </row>
    <row r="1691" spans="1:2">
      <c r="A1691" s="1" t="s">
        <v>2238</v>
      </c>
      <c r="B1691" t="s">
        <v>2239</v>
      </c>
    </row>
    <row r="1692" spans="1:2">
      <c r="A1692" s="1" t="s">
        <v>2240</v>
      </c>
      <c r="B1692" t="s">
        <v>2241</v>
      </c>
    </row>
    <row r="1693" spans="1:2">
      <c r="A1693" s="1" t="s">
        <v>2242</v>
      </c>
      <c r="B1693" t="s">
        <v>2243</v>
      </c>
    </row>
    <row r="1694" spans="1:2">
      <c r="A1694" s="1" t="s">
        <v>2244</v>
      </c>
      <c r="B1694" t="s">
        <v>2245</v>
      </c>
    </row>
    <row r="1695" spans="1:2">
      <c r="A1695" s="1" t="s">
        <v>2246</v>
      </c>
      <c r="B1695" t="s">
        <v>2247</v>
      </c>
    </row>
    <row r="1696" spans="1:2">
      <c r="A1696" s="1" t="s">
        <v>2248</v>
      </c>
      <c r="B1696" t="s">
        <v>2249</v>
      </c>
    </row>
    <row r="1697" spans="1:2">
      <c r="A1697" s="1" t="s">
        <v>2250</v>
      </c>
      <c r="B1697" t="s">
        <v>2251</v>
      </c>
    </row>
    <row r="1698" spans="1:2">
      <c r="A1698" s="1" t="s">
        <v>2252</v>
      </c>
      <c r="B1698" t="s">
        <v>2253</v>
      </c>
    </row>
    <row r="1699" spans="1:2">
      <c r="A1699" s="1" t="s">
        <v>2254</v>
      </c>
      <c r="B1699" t="s">
        <v>2255</v>
      </c>
    </row>
    <row r="1700" spans="1:2">
      <c r="A1700" s="1" t="s">
        <v>2256</v>
      </c>
      <c r="B1700" t="s">
        <v>2257</v>
      </c>
    </row>
    <row r="1701" spans="1:2">
      <c r="A1701" s="1" t="s">
        <v>2258</v>
      </c>
      <c r="B1701" t="s">
        <v>2259</v>
      </c>
    </row>
    <row r="1702" spans="1:2">
      <c r="A1702" s="1" t="s">
        <v>2260</v>
      </c>
      <c r="B1702" t="s">
        <v>2261</v>
      </c>
    </row>
    <row r="1703" spans="1:2">
      <c r="A1703" s="1" t="s">
        <v>2262</v>
      </c>
      <c r="B1703" t="s">
        <v>2263</v>
      </c>
    </row>
    <row r="1704" spans="1:2">
      <c r="A1704" s="1" t="s">
        <v>2264</v>
      </c>
      <c r="B1704" t="s">
        <v>2265</v>
      </c>
    </row>
    <row r="1705" spans="1:2">
      <c r="A1705" s="1" t="s">
        <v>2266</v>
      </c>
      <c r="B1705" t="s">
        <v>2267</v>
      </c>
    </row>
    <row r="1706" spans="1:2">
      <c r="A1706" s="1" t="s">
        <v>2268</v>
      </c>
      <c r="B1706" t="s">
        <v>2269</v>
      </c>
    </row>
    <row r="1707" spans="1:2">
      <c r="A1707" s="1" t="s">
        <v>2270</v>
      </c>
      <c r="B1707" t="s">
        <v>2271</v>
      </c>
    </row>
    <row r="1708" spans="1:2">
      <c r="A1708" s="1" t="s">
        <v>2272</v>
      </c>
      <c r="B1708" t="s">
        <v>2273</v>
      </c>
    </row>
    <row r="1709" spans="1:2">
      <c r="A1709" s="1" t="s">
        <v>2274</v>
      </c>
      <c r="B1709" t="s">
        <v>2275</v>
      </c>
    </row>
    <row r="1710" spans="1:2">
      <c r="A1710" s="1" t="s">
        <v>2276</v>
      </c>
      <c r="B1710" t="s">
        <v>2277</v>
      </c>
    </row>
    <row r="1711" spans="1:2">
      <c r="A1711" s="1" t="s">
        <v>2278</v>
      </c>
      <c r="B1711" t="s">
        <v>2279</v>
      </c>
    </row>
    <row r="1712" spans="1:2">
      <c r="A1712" s="1" t="s">
        <v>2280</v>
      </c>
      <c r="B1712" t="s">
        <v>2281</v>
      </c>
    </row>
    <row r="1713" spans="1:2">
      <c r="A1713" s="1" t="s">
        <v>2282</v>
      </c>
      <c r="B1713" t="s">
        <v>2283</v>
      </c>
    </row>
    <row r="1714" spans="1:2">
      <c r="A1714" s="1" t="s">
        <v>2284</v>
      </c>
      <c r="B1714" t="s">
        <v>2285</v>
      </c>
    </row>
    <row r="1715" spans="1:2">
      <c r="A1715" s="1" t="s">
        <v>2286</v>
      </c>
      <c r="B1715" t="s">
        <v>2287</v>
      </c>
    </row>
    <row r="1716" spans="1:2">
      <c r="A1716" s="1" t="s">
        <v>2288</v>
      </c>
      <c r="B1716" t="s">
        <v>2289</v>
      </c>
    </row>
    <row r="1717" spans="1:2">
      <c r="A1717" s="1" t="s">
        <v>2290</v>
      </c>
      <c r="B1717" t="s">
        <v>2291</v>
      </c>
    </row>
    <row r="1718" spans="1:2">
      <c r="A1718" s="1" t="s">
        <v>2292</v>
      </c>
      <c r="B1718" t="s">
        <v>2293</v>
      </c>
    </row>
    <row r="1719" spans="1:2">
      <c r="A1719" s="1" t="s">
        <v>2294</v>
      </c>
      <c r="B1719" t="s">
        <v>2295</v>
      </c>
    </row>
    <row r="1720" spans="1:2">
      <c r="A1720" s="1" t="s">
        <v>2296</v>
      </c>
      <c r="B1720" t="s">
        <v>2297</v>
      </c>
    </row>
    <row r="1721" spans="1:2">
      <c r="A1721" s="1" t="s">
        <v>2298</v>
      </c>
      <c r="B1721" t="s">
        <v>2299</v>
      </c>
    </row>
    <row r="1722" spans="1:2">
      <c r="A1722" s="1" t="s">
        <v>2300</v>
      </c>
      <c r="B1722" t="s">
        <v>2301</v>
      </c>
    </row>
    <row r="1723" spans="1:2">
      <c r="A1723" s="1" t="s">
        <v>2302</v>
      </c>
      <c r="B1723" t="s">
        <v>2303</v>
      </c>
    </row>
    <row r="1724" spans="1:2">
      <c r="A1724" s="1" t="s">
        <v>2304</v>
      </c>
      <c r="B1724" t="s">
        <v>2305</v>
      </c>
    </row>
    <row r="1725" spans="1:2">
      <c r="A1725" s="1" t="s">
        <v>755</v>
      </c>
      <c r="B1725" t="s">
        <v>2306</v>
      </c>
    </row>
    <row r="1726" spans="1:2">
      <c r="A1726" s="1" t="s">
        <v>1678</v>
      </c>
      <c r="B1726" t="s">
        <v>1679</v>
      </c>
    </row>
    <row r="1727" spans="1:2">
      <c r="A1727" s="1" t="s">
        <v>2307</v>
      </c>
      <c r="B1727" t="s">
        <v>2308</v>
      </c>
    </row>
    <row r="1728" spans="1:2">
      <c r="A1728" s="1" t="s">
        <v>2309</v>
      </c>
      <c r="B1728" t="s">
        <v>2310</v>
      </c>
    </row>
    <row r="1729" spans="1:2">
      <c r="A1729" s="1" t="s">
        <v>2311</v>
      </c>
      <c r="B1729" t="s">
        <v>2312</v>
      </c>
    </row>
    <row r="1730" spans="1:2">
      <c r="A1730" s="1" t="s">
        <v>2313</v>
      </c>
      <c r="B1730" t="s">
        <v>2314</v>
      </c>
    </row>
    <row r="1731" spans="1:2">
      <c r="A1731" s="1" t="s">
        <v>2315</v>
      </c>
      <c r="B1731" t="s">
        <v>2316</v>
      </c>
    </row>
    <row r="1732" spans="1:2">
      <c r="A1732" s="1" t="s">
        <v>2317</v>
      </c>
      <c r="B1732" t="s">
        <v>2318</v>
      </c>
    </row>
    <row r="1733" spans="1:2">
      <c r="A1733" s="1" t="s">
        <v>2319</v>
      </c>
      <c r="B1733" t="s">
        <v>2320</v>
      </c>
    </row>
    <row r="1734" spans="1:2">
      <c r="A1734" s="1" t="s">
        <v>2321</v>
      </c>
      <c r="B1734" t="s">
        <v>2322</v>
      </c>
    </row>
    <row r="1735" spans="1:2">
      <c r="A1735" s="1" t="s">
        <v>2323</v>
      </c>
      <c r="B1735" t="s">
        <v>2324</v>
      </c>
    </row>
    <row r="1736" spans="1:2">
      <c r="A1736" s="1" t="s">
        <v>2325</v>
      </c>
      <c r="B1736" t="s">
        <v>2326</v>
      </c>
    </row>
    <row r="1737" spans="1:2">
      <c r="A1737" s="1" t="s">
        <v>2327</v>
      </c>
      <c r="B1737" t="s">
        <v>2328</v>
      </c>
    </row>
    <row r="1738" spans="1:2">
      <c r="A1738" s="1" t="s">
        <v>2329</v>
      </c>
      <c r="B1738" t="s">
        <v>2330</v>
      </c>
    </row>
    <row r="1739" spans="1:2">
      <c r="A1739" s="1" t="s">
        <v>2331</v>
      </c>
      <c r="B1739" t="s">
        <v>2332</v>
      </c>
    </row>
    <row r="1740" spans="1:2">
      <c r="A1740" s="1" t="s">
        <v>2333</v>
      </c>
      <c r="B1740" t="s">
        <v>2334</v>
      </c>
    </row>
    <row r="1741" spans="1:2">
      <c r="A1741" s="1" t="s">
        <v>2335</v>
      </c>
      <c r="B1741" t="s">
        <v>2336</v>
      </c>
    </row>
    <row r="1742" spans="1:2">
      <c r="A1742" s="1" t="s">
        <v>1684</v>
      </c>
      <c r="B1742" t="s">
        <v>2337</v>
      </c>
    </row>
    <row r="1743" spans="1:2">
      <c r="A1743" s="1" t="s">
        <v>2338</v>
      </c>
      <c r="B1743" t="s">
        <v>2339</v>
      </c>
    </row>
    <row r="1744" spans="1:2">
      <c r="A1744" s="1" t="s">
        <v>2340</v>
      </c>
      <c r="B1744" t="s">
        <v>2341</v>
      </c>
    </row>
    <row r="1745" spans="1:2">
      <c r="A1745" s="1" t="s">
        <v>2342</v>
      </c>
      <c r="B1745" t="s">
        <v>2343</v>
      </c>
    </row>
    <row r="1746" spans="1:2">
      <c r="A1746" s="1" t="s">
        <v>2344</v>
      </c>
      <c r="B1746" t="s">
        <v>2345</v>
      </c>
    </row>
    <row r="1747" spans="1:2">
      <c r="A1747" s="1" t="s">
        <v>2346</v>
      </c>
      <c r="B1747" t="s">
        <v>2347</v>
      </c>
    </row>
    <row r="1748" spans="1:2">
      <c r="A1748" s="1" t="s">
        <v>2348</v>
      </c>
      <c r="B1748" t="s">
        <v>2349</v>
      </c>
    </row>
    <row r="1749" spans="1:2">
      <c r="A1749" s="1" t="s">
        <v>2350</v>
      </c>
      <c r="B1749" t="s">
        <v>2351</v>
      </c>
    </row>
    <row r="1750" spans="1:2">
      <c r="A1750" s="1" t="s">
        <v>2352</v>
      </c>
      <c r="B1750" t="s">
        <v>2353</v>
      </c>
    </row>
    <row r="1751" spans="1:2">
      <c r="A1751" s="1" t="s">
        <v>2354</v>
      </c>
      <c r="B1751" t="s">
        <v>2355</v>
      </c>
    </row>
    <row r="1752" spans="1:2">
      <c r="A1752" s="1" t="s">
        <v>2356</v>
      </c>
      <c r="B1752" t="s">
        <v>2357</v>
      </c>
    </row>
    <row r="1753" spans="1:2">
      <c r="A1753" s="1" t="s">
        <v>2358</v>
      </c>
      <c r="B1753" t="s">
        <v>2359</v>
      </c>
    </row>
    <row r="1754" spans="1:2">
      <c r="A1754" s="1" t="s">
        <v>2360</v>
      </c>
      <c r="B1754" t="s">
        <v>2361</v>
      </c>
    </row>
    <row r="1755" spans="1:2">
      <c r="A1755" s="1" t="s">
        <v>2362</v>
      </c>
      <c r="B1755" t="s">
        <v>2363</v>
      </c>
    </row>
    <row r="1756" spans="1:2">
      <c r="A1756" s="1" t="s">
        <v>2364</v>
      </c>
      <c r="B1756" t="s">
        <v>2365</v>
      </c>
    </row>
    <row r="1757" spans="1:2">
      <c r="A1757" s="1" t="s">
        <v>2366</v>
      </c>
      <c r="B1757" t="s">
        <v>2367</v>
      </c>
    </row>
    <row r="1758" spans="1:2">
      <c r="A1758" s="1" t="s">
        <v>2368</v>
      </c>
      <c r="B1758" t="s">
        <v>2369</v>
      </c>
    </row>
    <row r="1759" spans="1:2">
      <c r="A1759" s="1" t="s">
        <v>2370</v>
      </c>
      <c r="B1759" t="s">
        <v>2371</v>
      </c>
    </row>
    <row r="1760" spans="1:2">
      <c r="A1760" s="1" t="s">
        <v>2372</v>
      </c>
      <c r="B1760" t="s">
        <v>2373</v>
      </c>
    </row>
    <row r="1761" spans="1:2">
      <c r="A1761" s="1" t="s">
        <v>2374</v>
      </c>
      <c r="B1761" t="s">
        <v>2375</v>
      </c>
    </row>
    <row r="1762" spans="1:2">
      <c r="A1762" s="1" t="s">
        <v>2376</v>
      </c>
      <c r="B1762" t="s">
        <v>2377</v>
      </c>
    </row>
    <row r="1763" spans="1:2">
      <c r="A1763" s="1" t="s">
        <v>2378</v>
      </c>
      <c r="B1763" t="s">
        <v>2379</v>
      </c>
    </row>
    <row r="1764" spans="1:2">
      <c r="A1764" s="1" t="s">
        <v>2380</v>
      </c>
      <c r="B1764" t="s">
        <v>2381</v>
      </c>
    </row>
    <row r="1765" spans="1:2">
      <c r="A1765" s="1" t="s">
        <v>2382</v>
      </c>
      <c r="B1765" t="s">
        <v>2383</v>
      </c>
    </row>
    <row r="1766" spans="1:2">
      <c r="A1766" s="1" t="s">
        <v>2384</v>
      </c>
      <c r="B1766" t="s">
        <v>2385</v>
      </c>
    </row>
    <row r="1767" spans="1:2">
      <c r="A1767" s="1" t="s">
        <v>2386</v>
      </c>
      <c r="B1767" t="s">
        <v>2387</v>
      </c>
    </row>
    <row r="1768" spans="1:2">
      <c r="A1768" s="1" t="s">
        <v>2388</v>
      </c>
      <c r="B1768" t="s">
        <v>2389</v>
      </c>
    </row>
    <row r="1769" spans="1:2">
      <c r="A1769" s="1" t="s">
        <v>2390</v>
      </c>
      <c r="B1769" t="s">
        <v>2391</v>
      </c>
    </row>
    <row r="1770" spans="1:2">
      <c r="A1770" s="1" t="s">
        <v>2392</v>
      </c>
      <c r="B1770" t="s">
        <v>2393</v>
      </c>
    </row>
    <row r="1771" spans="1:2">
      <c r="A1771" s="1" t="s">
        <v>2394</v>
      </c>
      <c r="B1771" t="s">
        <v>2395</v>
      </c>
    </row>
    <row r="1772" spans="1:2">
      <c r="A1772" s="1" t="s">
        <v>2396</v>
      </c>
      <c r="B1772" t="s">
        <v>2397</v>
      </c>
    </row>
    <row r="1773" spans="1:2">
      <c r="A1773" s="1" t="s">
        <v>2398</v>
      </c>
      <c r="B1773" t="s">
        <v>2399</v>
      </c>
    </row>
    <row r="1774" spans="1:2">
      <c r="A1774" s="1" t="s">
        <v>2400</v>
      </c>
      <c r="B1774" t="s">
        <v>2401</v>
      </c>
    </row>
    <row r="1775" spans="1:2">
      <c r="A1775" s="1" t="s">
        <v>2402</v>
      </c>
      <c r="B1775" t="s">
        <v>2403</v>
      </c>
    </row>
    <row r="1776" spans="1:2">
      <c r="A1776" s="1" t="s">
        <v>2404</v>
      </c>
      <c r="B1776" t="s">
        <v>2405</v>
      </c>
    </row>
    <row r="1777" spans="1:2">
      <c r="A1777" s="1" t="s">
        <v>2406</v>
      </c>
      <c r="B1777" t="s">
        <v>2407</v>
      </c>
    </row>
    <row r="1778" spans="1:2">
      <c r="A1778" s="1" t="s">
        <v>2408</v>
      </c>
      <c r="B1778" t="s">
        <v>2409</v>
      </c>
    </row>
    <row r="1779" spans="1:2">
      <c r="A1779" s="1" t="s">
        <v>2410</v>
      </c>
      <c r="B1779" t="s">
        <v>2411</v>
      </c>
    </row>
    <row r="1780" spans="1:2">
      <c r="A1780" s="1" t="s">
        <v>2412</v>
      </c>
      <c r="B1780" t="s">
        <v>2413</v>
      </c>
    </row>
    <row r="1781" spans="1:2">
      <c r="A1781" s="1" t="s">
        <v>2414</v>
      </c>
      <c r="B1781" t="s">
        <v>2415</v>
      </c>
    </row>
    <row r="1782" spans="1:2">
      <c r="A1782" s="1" t="s">
        <v>2416</v>
      </c>
      <c r="B1782" t="s">
        <v>2417</v>
      </c>
    </row>
    <row r="1783" spans="1:2">
      <c r="A1783" s="1" t="s">
        <v>2418</v>
      </c>
      <c r="B1783" t="s">
        <v>2419</v>
      </c>
    </row>
    <row r="1784" spans="1:2">
      <c r="A1784" s="1" t="s">
        <v>2420</v>
      </c>
      <c r="B1784" t="s">
        <v>2421</v>
      </c>
    </row>
    <row r="1785" spans="1:2">
      <c r="A1785" s="1" t="s">
        <v>2422</v>
      </c>
      <c r="B1785" t="s">
        <v>2423</v>
      </c>
    </row>
    <row r="1786" spans="1:2">
      <c r="A1786" s="1" t="s">
        <v>2424</v>
      </c>
      <c r="B1786" t="s">
        <v>2425</v>
      </c>
    </row>
    <row r="1787" spans="1:2">
      <c r="A1787" s="1" t="s">
        <v>1549</v>
      </c>
      <c r="B1787" t="s">
        <v>2426</v>
      </c>
    </row>
    <row r="1788" spans="1:2">
      <c r="A1788" s="1" t="s">
        <v>2427</v>
      </c>
      <c r="B1788" t="s">
        <v>2428</v>
      </c>
    </row>
    <row r="1789" spans="1:2">
      <c r="A1789" s="1" t="s">
        <v>2429</v>
      </c>
      <c r="B1789" t="s">
        <v>2430</v>
      </c>
    </row>
    <row r="1790" spans="1:2">
      <c r="A1790" s="1" t="s">
        <v>1579</v>
      </c>
      <c r="B1790" t="s">
        <v>2431</v>
      </c>
    </row>
    <row r="1791" spans="1:2">
      <c r="A1791" s="1" t="s">
        <v>2432</v>
      </c>
      <c r="B1791" t="s">
        <v>2433</v>
      </c>
    </row>
    <row r="1792" spans="1:2">
      <c r="A1792" s="1" t="s">
        <v>1196</v>
      </c>
      <c r="B1792" t="s">
        <v>1505</v>
      </c>
    </row>
    <row r="1793" spans="1:2">
      <c r="A1793" s="1" t="s">
        <v>2434</v>
      </c>
      <c r="B1793" t="s">
        <v>2435</v>
      </c>
    </row>
    <row r="1794" spans="1:2">
      <c r="A1794" s="1" t="s">
        <v>2436</v>
      </c>
      <c r="B1794" t="s">
        <v>2437</v>
      </c>
    </row>
    <row r="1795" spans="1:2">
      <c r="A1795" s="1" t="s">
        <v>2438</v>
      </c>
      <c r="B1795" t="s">
        <v>2439</v>
      </c>
    </row>
    <row r="1796" spans="1:2">
      <c r="A1796" s="1" t="s">
        <v>2440</v>
      </c>
      <c r="B1796" t="s">
        <v>2441</v>
      </c>
    </row>
    <row r="1797" spans="1:2">
      <c r="A1797" s="1" t="s">
        <v>2442</v>
      </c>
      <c r="B1797" t="s">
        <v>2443</v>
      </c>
    </row>
    <row r="1798" spans="1:2">
      <c r="A1798" s="1" t="s">
        <v>2444</v>
      </c>
      <c r="B1798" t="s">
        <v>2445</v>
      </c>
    </row>
    <row r="1799" spans="1:2">
      <c r="A1799" s="1" t="s">
        <v>2446</v>
      </c>
      <c r="B1799" t="s">
        <v>2447</v>
      </c>
    </row>
    <row r="1800" spans="1:2">
      <c r="A1800" s="1" t="s">
        <v>2448</v>
      </c>
      <c r="B1800" t="s">
        <v>2449</v>
      </c>
    </row>
    <row r="1801" spans="1:2">
      <c r="A1801" s="1" t="s">
        <v>2450</v>
      </c>
      <c r="B1801" t="s">
        <v>2451</v>
      </c>
    </row>
    <row r="1802" spans="1:2">
      <c r="A1802" s="1" t="s">
        <v>2452</v>
      </c>
      <c r="B1802" t="s">
        <v>2453</v>
      </c>
    </row>
    <row r="1803" spans="1:2">
      <c r="A1803" s="1" t="s">
        <v>2454</v>
      </c>
      <c r="B1803" t="s">
        <v>2455</v>
      </c>
    </row>
    <row r="1804" spans="1:2">
      <c r="A1804" s="1" t="s">
        <v>2456</v>
      </c>
      <c r="B1804" t="s">
        <v>2457</v>
      </c>
    </row>
    <row r="1805" spans="1:2">
      <c r="A1805" s="1" t="s">
        <v>2458</v>
      </c>
      <c r="B1805" t="s">
        <v>2459</v>
      </c>
    </row>
    <row r="1806" spans="1:2">
      <c r="A1806" s="1" t="s">
        <v>2460</v>
      </c>
      <c r="B1806" t="s">
        <v>2461</v>
      </c>
    </row>
    <row r="1807" spans="1:2">
      <c r="A1807" s="1" t="s">
        <v>2462</v>
      </c>
      <c r="B1807" t="s">
        <v>2463</v>
      </c>
    </row>
    <row r="1808" spans="1:2">
      <c r="A1808" s="1" t="s">
        <v>2464</v>
      </c>
      <c r="B1808" t="s">
        <v>2465</v>
      </c>
    </row>
    <row r="1809" spans="1:2">
      <c r="A1809" s="1" t="s">
        <v>1547</v>
      </c>
      <c r="B1809" t="s">
        <v>2466</v>
      </c>
    </row>
    <row r="1810" spans="1:2">
      <c r="A1810" s="1" t="s">
        <v>2467</v>
      </c>
      <c r="B1810" t="s">
        <v>2468</v>
      </c>
    </row>
    <row r="1811" spans="1:2">
      <c r="A1811" s="1" t="s">
        <v>2469</v>
      </c>
      <c r="B1811" t="s">
        <v>2470</v>
      </c>
    </row>
    <row r="1812" spans="1:2">
      <c r="A1812" s="1" t="s">
        <v>2471</v>
      </c>
      <c r="B1812" t="s">
        <v>2472</v>
      </c>
    </row>
    <row r="1813" spans="1:2">
      <c r="A1813" s="1" t="s">
        <v>2473</v>
      </c>
      <c r="B1813" t="s">
        <v>2474</v>
      </c>
    </row>
    <row r="1814" spans="1:2">
      <c r="A1814" s="1" t="s">
        <v>49</v>
      </c>
      <c r="B1814" t="s">
        <v>2475</v>
      </c>
    </row>
    <row r="1815" spans="1:2">
      <c r="A1815" s="1" t="s">
        <v>2476</v>
      </c>
      <c r="B1815" t="s">
        <v>2477</v>
      </c>
    </row>
    <row r="1816" spans="1:2">
      <c r="A1816" s="1" t="s">
        <v>2478</v>
      </c>
      <c r="B1816" t="s">
        <v>2479</v>
      </c>
    </row>
    <row r="1817" spans="1:2">
      <c r="A1817" s="1" t="s">
        <v>2480</v>
      </c>
      <c r="B1817" t="s">
        <v>2481</v>
      </c>
    </row>
    <row r="1818" spans="1:2">
      <c r="A1818" s="1" t="s">
        <v>2482</v>
      </c>
      <c r="B1818" t="s">
        <v>2483</v>
      </c>
    </row>
    <row r="1819" spans="1:2">
      <c r="A1819" s="1" t="s">
        <v>2484</v>
      </c>
      <c r="B1819" t="s">
        <v>2485</v>
      </c>
    </row>
    <row r="1820" spans="1:2">
      <c r="A1820" s="1" t="s">
        <v>2486</v>
      </c>
      <c r="B1820" t="s">
        <v>2487</v>
      </c>
    </row>
    <row r="1821" spans="1:2">
      <c r="A1821" s="1" t="s">
        <v>2488</v>
      </c>
      <c r="B1821" t="s">
        <v>2489</v>
      </c>
    </row>
    <row r="1822" spans="1:2">
      <c r="A1822" s="1" t="s">
        <v>2490</v>
      </c>
      <c r="B1822" t="s">
        <v>2491</v>
      </c>
    </row>
    <row r="1823" spans="1:2">
      <c r="A1823" s="1" t="s">
        <v>2492</v>
      </c>
      <c r="B1823" t="s">
        <v>2493</v>
      </c>
    </row>
    <row r="1824" spans="1:2">
      <c r="A1824" s="1" t="s">
        <v>2494</v>
      </c>
      <c r="B1824" t="s">
        <v>2495</v>
      </c>
    </row>
    <row r="1825" spans="1:2">
      <c r="A1825" s="1" t="s">
        <v>2496</v>
      </c>
      <c r="B1825" t="s">
        <v>2497</v>
      </c>
    </row>
    <row r="1826" spans="1:2">
      <c r="A1826" s="1" t="s">
        <v>2498</v>
      </c>
      <c r="B1826" t="s">
        <v>2499</v>
      </c>
    </row>
    <row r="1827" spans="1:2">
      <c r="A1827" s="1" t="s">
        <v>2500</v>
      </c>
      <c r="B1827" t="s">
        <v>2501</v>
      </c>
    </row>
    <row r="1828" spans="1:2">
      <c r="A1828" s="1" t="s">
        <v>2502</v>
      </c>
      <c r="B1828" t="s">
        <v>2503</v>
      </c>
    </row>
    <row r="1829" spans="1:2">
      <c r="A1829" s="1" t="s">
        <v>2504</v>
      </c>
      <c r="B1829" t="s">
        <v>2505</v>
      </c>
    </row>
    <row r="1830" spans="1:2">
      <c r="A1830" s="1" t="s">
        <v>2506</v>
      </c>
      <c r="B1830" t="s">
        <v>2507</v>
      </c>
    </row>
    <row r="1831" spans="1:2">
      <c r="A1831" s="1" t="s">
        <v>2508</v>
      </c>
      <c r="B1831" t="s">
        <v>2509</v>
      </c>
    </row>
    <row r="1832" spans="1:2">
      <c r="A1832" s="1" t="s">
        <v>2510</v>
      </c>
      <c r="B1832" t="s">
        <v>2511</v>
      </c>
    </row>
    <row r="1833" spans="1:2">
      <c r="A1833" s="1" t="s">
        <v>2512</v>
      </c>
      <c r="B1833" t="s">
        <v>2513</v>
      </c>
    </row>
    <row r="1834" spans="1:2">
      <c r="A1834" s="1" t="s">
        <v>2514</v>
      </c>
      <c r="B1834" t="s">
        <v>2515</v>
      </c>
    </row>
    <row r="1835" spans="1:2">
      <c r="A1835" s="1" t="s">
        <v>2516</v>
      </c>
      <c r="B1835" t="s">
        <v>2517</v>
      </c>
    </row>
    <row r="1836" spans="1:2">
      <c r="A1836" s="1" t="s">
        <v>2518</v>
      </c>
      <c r="B1836" t="s">
        <v>2519</v>
      </c>
    </row>
    <row r="1837" spans="1:2">
      <c r="A1837" s="1" t="s">
        <v>2520</v>
      </c>
      <c r="B1837" t="s">
        <v>2521</v>
      </c>
    </row>
    <row r="1838" spans="1:2">
      <c r="A1838" s="1" t="s">
        <v>2522</v>
      </c>
      <c r="B1838" t="s">
        <v>2523</v>
      </c>
    </row>
    <row r="1839" spans="1:2">
      <c r="A1839" s="1" t="s">
        <v>2524</v>
      </c>
      <c r="B1839" t="s">
        <v>2525</v>
      </c>
    </row>
    <row r="1840" spans="1:2">
      <c r="A1840" s="1" t="s">
        <v>1483</v>
      </c>
      <c r="B1840" t="s">
        <v>2526</v>
      </c>
    </row>
    <row r="1841" spans="1:2">
      <c r="A1841" s="1" t="s">
        <v>2527</v>
      </c>
      <c r="B1841" t="s">
        <v>2528</v>
      </c>
    </row>
    <row r="1842" spans="1:2">
      <c r="A1842" s="1" t="s">
        <v>2529</v>
      </c>
      <c r="B1842" t="s">
        <v>2530</v>
      </c>
    </row>
    <row r="1843" spans="1:2">
      <c r="A1843" s="1" t="s">
        <v>2531</v>
      </c>
      <c r="B1843" t="s">
        <v>2532</v>
      </c>
    </row>
    <row r="1844" spans="1:2">
      <c r="A1844" s="1" t="s">
        <v>2533</v>
      </c>
      <c r="B1844" t="s">
        <v>2534</v>
      </c>
    </row>
    <row r="1845" spans="1:2">
      <c r="A1845" s="1" t="s">
        <v>2535</v>
      </c>
      <c r="B1845" t="s">
        <v>2536</v>
      </c>
    </row>
    <row r="1846" spans="1:2">
      <c r="A1846" s="1" t="s">
        <v>2537</v>
      </c>
      <c r="B1846" t="s">
        <v>2538</v>
      </c>
    </row>
    <row r="1847" spans="1:2">
      <c r="A1847" s="1" t="s">
        <v>2539</v>
      </c>
      <c r="B1847" t="s">
        <v>2540</v>
      </c>
    </row>
    <row r="1848" spans="1:2">
      <c r="A1848" s="1" t="s">
        <v>2541</v>
      </c>
      <c r="B1848" t="s">
        <v>2542</v>
      </c>
    </row>
    <row r="1849" spans="1:2">
      <c r="A1849" s="1" t="s">
        <v>2543</v>
      </c>
      <c r="B1849" t="s">
        <v>2544</v>
      </c>
    </row>
    <row r="1850" spans="1:2">
      <c r="A1850" s="1" t="s">
        <v>2545</v>
      </c>
      <c r="B1850" t="s">
        <v>2546</v>
      </c>
    </row>
    <row r="1851" spans="1:2">
      <c r="A1851" s="1" t="s">
        <v>2547</v>
      </c>
      <c r="B1851" t="s">
        <v>2548</v>
      </c>
    </row>
    <row r="1852" spans="1:2">
      <c r="A1852" s="1" t="s">
        <v>2549</v>
      </c>
      <c r="B1852" t="s">
        <v>2550</v>
      </c>
    </row>
    <row r="1853" spans="1:2">
      <c r="A1853" s="1" t="s">
        <v>2551</v>
      </c>
      <c r="B1853" t="s">
        <v>2552</v>
      </c>
    </row>
    <row r="1854" spans="1:2">
      <c r="A1854" s="1" t="s">
        <v>2553</v>
      </c>
      <c r="B1854" t="s">
        <v>2554</v>
      </c>
    </row>
    <row r="1855" spans="1:2">
      <c r="A1855" s="1" t="s">
        <v>2555</v>
      </c>
      <c r="B1855" t="s">
        <v>2556</v>
      </c>
    </row>
    <row r="1856" spans="1:2">
      <c r="A1856" s="1" t="s">
        <v>2557</v>
      </c>
      <c r="B1856" t="s">
        <v>2558</v>
      </c>
    </row>
    <row r="1857" spans="1:2">
      <c r="A1857" s="1" t="s">
        <v>2559</v>
      </c>
      <c r="B1857" t="s">
        <v>2560</v>
      </c>
    </row>
    <row r="1858" spans="1:2">
      <c r="A1858" s="1" t="s">
        <v>303</v>
      </c>
      <c r="B1858" t="s">
        <v>2561</v>
      </c>
    </row>
    <row r="1859" spans="1:2">
      <c r="A1859" s="1" t="s">
        <v>95</v>
      </c>
      <c r="B1859" t="s">
        <v>2562</v>
      </c>
    </row>
    <row r="1860" spans="1:2">
      <c r="A1860" s="1" t="s">
        <v>457</v>
      </c>
      <c r="B1860" t="s">
        <v>458</v>
      </c>
    </row>
    <row r="1861" spans="1:2">
      <c r="A1861" s="1" t="s">
        <v>118</v>
      </c>
      <c r="B1861" t="s">
        <v>2563</v>
      </c>
    </row>
    <row r="1862" spans="1:2">
      <c r="A1862" s="1" t="s">
        <v>546</v>
      </c>
      <c r="B1862" t="s">
        <v>2564</v>
      </c>
    </row>
    <row r="1863" spans="1:2">
      <c r="A1863" s="1" t="s">
        <v>2565</v>
      </c>
      <c r="B1863" t="s">
        <v>2566</v>
      </c>
    </row>
    <row r="1864" spans="1:2">
      <c r="A1864" s="1" t="s">
        <v>2567</v>
      </c>
      <c r="B1864" t="s">
        <v>2568</v>
      </c>
    </row>
    <row r="1865" spans="1:2">
      <c r="A1865" s="1" t="s">
        <v>2569</v>
      </c>
      <c r="B1865" t="s">
        <v>2570</v>
      </c>
    </row>
    <row r="1866" spans="1:2">
      <c r="A1866" s="1" t="s">
        <v>2571</v>
      </c>
      <c r="B1866" t="s">
        <v>2572</v>
      </c>
    </row>
    <row r="1867" spans="1:2">
      <c r="A1867" s="1" t="s">
        <v>2573</v>
      </c>
      <c r="B1867" t="s">
        <v>2574</v>
      </c>
    </row>
    <row r="1868" spans="1:2">
      <c r="A1868" s="1" t="s">
        <v>1566</v>
      </c>
      <c r="B1868" t="s">
        <v>2575</v>
      </c>
    </row>
    <row r="1869" spans="1:2">
      <c r="A1869" s="1" t="s">
        <v>2576</v>
      </c>
      <c r="B1869" t="s">
        <v>2577</v>
      </c>
    </row>
    <row r="1870" spans="1:2">
      <c r="A1870" s="1" t="s">
        <v>2578</v>
      </c>
      <c r="B1870" t="s">
        <v>2579</v>
      </c>
    </row>
    <row r="1871" spans="1:2">
      <c r="A1871" s="1" t="s">
        <v>1517</v>
      </c>
      <c r="B1871" t="s">
        <v>2580</v>
      </c>
    </row>
    <row r="1872" spans="1:2">
      <c r="A1872" s="1" t="s">
        <v>2581</v>
      </c>
      <c r="B1872" t="s">
        <v>2582</v>
      </c>
    </row>
    <row r="1873" spans="1:2">
      <c r="A1873" s="1" t="s">
        <v>2583</v>
      </c>
      <c r="B1873" t="s">
        <v>2584</v>
      </c>
    </row>
    <row r="1874" spans="1:2">
      <c r="A1874" s="1" t="s">
        <v>2585</v>
      </c>
      <c r="B1874" t="s">
        <v>2586</v>
      </c>
    </row>
    <row r="1875" spans="1:2">
      <c r="A1875" s="1" t="s">
        <v>2587</v>
      </c>
      <c r="B1875" t="s">
        <v>2588</v>
      </c>
    </row>
    <row r="1876" spans="1:2">
      <c r="A1876" s="1" t="s">
        <v>2589</v>
      </c>
      <c r="B1876" t="s">
        <v>2590</v>
      </c>
    </row>
    <row r="1877" spans="1:2">
      <c r="A1877" s="1" t="s">
        <v>2591</v>
      </c>
      <c r="B1877" t="s">
        <v>2592</v>
      </c>
    </row>
    <row r="1878" spans="1:2">
      <c r="A1878" s="1" t="s">
        <v>2593</v>
      </c>
      <c r="B1878" t="s">
        <v>2594</v>
      </c>
    </row>
    <row r="1879" spans="1:2">
      <c r="A1879" s="1" t="s">
        <v>2595</v>
      </c>
      <c r="B1879" t="s">
        <v>2596</v>
      </c>
    </row>
    <row r="1880" spans="1:2">
      <c r="A1880" s="1" t="s">
        <v>2597</v>
      </c>
      <c r="B1880" t="s">
        <v>2598</v>
      </c>
    </row>
    <row r="1881" spans="1:2">
      <c r="A1881" s="1" t="s">
        <v>2599</v>
      </c>
      <c r="B1881" t="s">
        <v>2600</v>
      </c>
    </row>
    <row r="1882" spans="1:2">
      <c r="A1882" s="1" t="s">
        <v>1489</v>
      </c>
      <c r="B1882" t="s">
        <v>2601</v>
      </c>
    </row>
    <row r="1883" spans="1:2">
      <c r="A1883" s="1" t="s">
        <v>2602</v>
      </c>
      <c r="B1883" t="s">
        <v>2603</v>
      </c>
    </row>
    <row r="1884" spans="1:2">
      <c r="A1884" s="1" t="s">
        <v>2604</v>
      </c>
      <c r="B1884" t="s">
        <v>2605</v>
      </c>
    </row>
    <row r="1885" spans="1:2">
      <c r="A1885" s="1" t="s">
        <v>2606</v>
      </c>
      <c r="B1885" t="s">
        <v>2607</v>
      </c>
    </row>
    <row r="1886" spans="1:2">
      <c r="A1886" s="1" t="s">
        <v>2608</v>
      </c>
      <c r="B1886" t="s">
        <v>2609</v>
      </c>
    </row>
    <row r="1887" spans="1:2">
      <c r="A1887" s="1" t="s">
        <v>2610</v>
      </c>
      <c r="B1887" t="s">
        <v>2611</v>
      </c>
    </row>
    <row r="1888" spans="1:2">
      <c r="A1888" s="1" t="s">
        <v>2612</v>
      </c>
      <c r="B1888" t="s">
        <v>2613</v>
      </c>
    </row>
    <row r="1889" spans="1:2">
      <c r="A1889" s="1" t="s">
        <v>2614</v>
      </c>
      <c r="B1889" t="s">
        <v>2615</v>
      </c>
    </row>
    <row r="1890" spans="1:2">
      <c r="A1890" s="1" t="s">
        <v>197</v>
      </c>
      <c r="B1890" t="s">
        <v>2616</v>
      </c>
    </row>
    <row r="1891" spans="1:2">
      <c r="A1891" s="1" t="s">
        <v>2617</v>
      </c>
      <c r="B1891" t="s">
        <v>2618</v>
      </c>
    </row>
    <row r="1892" spans="1:2">
      <c r="A1892" s="1" t="s">
        <v>2619</v>
      </c>
      <c r="B1892" t="s">
        <v>2620</v>
      </c>
    </row>
    <row r="1893" spans="1:2">
      <c r="A1893" s="1" t="s">
        <v>2621</v>
      </c>
      <c r="B1893" t="s">
        <v>2622</v>
      </c>
    </row>
    <row r="1894" spans="1:2">
      <c r="A1894" s="1" t="s">
        <v>2623</v>
      </c>
      <c r="B1894" t="s">
        <v>2624</v>
      </c>
    </row>
    <row r="1895" spans="1:2">
      <c r="A1895" s="1" t="s">
        <v>2625</v>
      </c>
      <c r="B1895" t="s">
        <v>2626</v>
      </c>
    </row>
    <row r="1896" spans="1:2">
      <c r="A1896" s="1" t="s">
        <v>2627</v>
      </c>
      <c r="B1896" t="s">
        <v>2628</v>
      </c>
    </row>
    <row r="1897" spans="1:2">
      <c r="A1897" s="1" t="s">
        <v>2629</v>
      </c>
      <c r="B1897" t="s">
        <v>2630</v>
      </c>
    </row>
    <row r="1898" spans="1:2">
      <c r="A1898" s="1" t="s">
        <v>2631</v>
      </c>
      <c r="B1898" t="s">
        <v>2632</v>
      </c>
    </row>
    <row r="1899" spans="1:2">
      <c r="A1899" s="1" t="s">
        <v>2633</v>
      </c>
      <c r="B1899" t="s">
        <v>2634</v>
      </c>
    </row>
    <row r="1900" spans="1:2">
      <c r="A1900" s="1" t="s">
        <v>2635</v>
      </c>
      <c r="B1900" t="s">
        <v>2636</v>
      </c>
    </row>
    <row r="1901" spans="1:2">
      <c r="A1901" s="1" t="s">
        <v>2637</v>
      </c>
      <c r="B1901" t="s">
        <v>2638</v>
      </c>
    </row>
    <row r="1902" spans="1:2">
      <c r="A1902" s="1" t="s">
        <v>2639</v>
      </c>
      <c r="B1902" t="s">
        <v>2640</v>
      </c>
    </row>
    <row r="1903" spans="1:2">
      <c r="A1903" s="1" t="s">
        <v>2641</v>
      </c>
      <c r="B1903" t="s">
        <v>2642</v>
      </c>
    </row>
    <row r="1904" spans="1:2">
      <c r="A1904" s="1" t="s">
        <v>2643</v>
      </c>
      <c r="B1904" t="s">
        <v>2644</v>
      </c>
    </row>
    <row r="1905" spans="1:2">
      <c r="A1905" s="1" t="s">
        <v>2645</v>
      </c>
      <c r="B1905" t="s">
        <v>2646</v>
      </c>
    </row>
    <row r="1906" spans="1:2">
      <c r="A1906" s="1" t="s">
        <v>2647</v>
      </c>
      <c r="B1906" t="s">
        <v>2648</v>
      </c>
    </row>
    <row r="1907" spans="1:2">
      <c r="A1907" s="1" t="s">
        <v>2649</v>
      </c>
      <c r="B1907" t="s">
        <v>2650</v>
      </c>
    </row>
    <row r="1908" spans="1:2">
      <c r="A1908" s="1" t="s">
        <v>2651</v>
      </c>
      <c r="B1908" t="s">
        <v>2652</v>
      </c>
    </row>
    <row r="1909" spans="1:2">
      <c r="A1909" s="1" t="s">
        <v>2653</v>
      </c>
      <c r="B1909" t="s">
        <v>2654</v>
      </c>
    </row>
    <row r="1910" spans="1:2">
      <c r="A1910" s="1" t="s">
        <v>2655</v>
      </c>
      <c r="B1910" t="s">
        <v>2656</v>
      </c>
    </row>
    <row r="1911" spans="1:2">
      <c r="A1911" s="1" t="s">
        <v>2657</v>
      </c>
      <c r="B1911" t="s">
        <v>2658</v>
      </c>
    </row>
    <row r="1912" spans="1:2">
      <c r="A1912" s="1" t="s">
        <v>2659</v>
      </c>
      <c r="B1912" t="s">
        <v>2660</v>
      </c>
    </row>
    <row r="1913" spans="1:2">
      <c r="A1913" s="1" t="s">
        <v>2661</v>
      </c>
      <c r="B1913" t="s">
        <v>2662</v>
      </c>
    </row>
    <row r="1914" spans="1:2">
      <c r="A1914" s="1" t="s">
        <v>2663</v>
      </c>
      <c r="B1914" t="s">
        <v>2664</v>
      </c>
    </row>
    <row r="1915" spans="1:2">
      <c r="A1915" s="1" t="s">
        <v>2665</v>
      </c>
      <c r="B1915" t="s">
        <v>2666</v>
      </c>
    </row>
    <row r="1916" spans="1:2">
      <c r="A1916" s="1" t="s">
        <v>2667</v>
      </c>
      <c r="B1916" t="s">
        <v>2668</v>
      </c>
    </row>
    <row r="1917" spans="1:2">
      <c r="A1917" s="1" t="s">
        <v>2669</v>
      </c>
      <c r="B1917" t="s">
        <v>2670</v>
      </c>
    </row>
    <row r="1918" spans="1:2">
      <c r="A1918" s="1" t="s">
        <v>2671</v>
      </c>
      <c r="B1918" t="s">
        <v>2672</v>
      </c>
    </row>
    <row r="1919" spans="1:2">
      <c r="A1919" s="1" t="s">
        <v>2673</v>
      </c>
      <c r="B1919" t="s">
        <v>2674</v>
      </c>
    </row>
    <row r="1920" spans="1:2">
      <c r="A1920" s="1" t="s">
        <v>2675</v>
      </c>
      <c r="B1920" t="s">
        <v>2676</v>
      </c>
    </row>
    <row r="1921" spans="1:2">
      <c r="A1921" s="1" t="s">
        <v>1535</v>
      </c>
      <c r="B1921" t="s">
        <v>1536</v>
      </c>
    </row>
    <row r="1922" spans="1:2">
      <c r="A1922" s="1" t="s">
        <v>1649</v>
      </c>
      <c r="B1922" t="s">
        <v>2677</v>
      </c>
    </row>
    <row r="1923" spans="1:2">
      <c r="A1923" s="1" t="s">
        <v>2678</v>
      </c>
      <c r="B1923" t="s">
        <v>2679</v>
      </c>
    </row>
    <row r="1924" spans="1:2">
      <c r="A1924" s="1" t="s">
        <v>2680</v>
      </c>
      <c r="B1924" t="s">
        <v>2681</v>
      </c>
    </row>
    <row r="1925" spans="1:2">
      <c r="A1925" s="1" t="s">
        <v>2682</v>
      </c>
      <c r="B1925" t="s">
        <v>2683</v>
      </c>
    </row>
    <row r="1926" spans="1:2">
      <c r="A1926" s="1" t="s">
        <v>1526</v>
      </c>
      <c r="B1926" t="s">
        <v>2684</v>
      </c>
    </row>
    <row r="1927" spans="1:2">
      <c r="A1927" s="1" t="s">
        <v>1642</v>
      </c>
      <c r="B1927" t="s">
        <v>2685</v>
      </c>
    </row>
    <row r="1928" spans="1:2">
      <c r="A1928" s="1" t="s">
        <v>2686</v>
      </c>
      <c r="B1928" t="s">
        <v>2687</v>
      </c>
    </row>
    <row r="1929" spans="1:2">
      <c r="A1929" s="1" t="s">
        <v>1651</v>
      </c>
      <c r="B1929" t="s">
        <v>2688</v>
      </c>
    </row>
    <row r="1930" spans="1:2">
      <c r="A1930" s="1" t="s">
        <v>2689</v>
      </c>
      <c r="B1930" t="s">
        <v>2690</v>
      </c>
    </row>
    <row r="1931" spans="1:2">
      <c r="A1931" s="1" t="s">
        <v>2691</v>
      </c>
      <c r="B1931" t="s">
        <v>2692</v>
      </c>
    </row>
    <row r="1932" spans="1:2">
      <c r="A1932" s="1" t="s">
        <v>2693</v>
      </c>
      <c r="B1932" t="s">
        <v>2694</v>
      </c>
    </row>
    <row r="1933" spans="1:2">
      <c r="A1933" s="1" t="s">
        <v>2695</v>
      </c>
      <c r="B1933" t="s">
        <v>2696</v>
      </c>
    </row>
    <row r="1934" spans="1:2">
      <c r="A1934" s="1" t="s">
        <v>2697</v>
      </c>
      <c r="B1934" t="s">
        <v>2698</v>
      </c>
    </row>
    <row r="1935" spans="1:2">
      <c r="A1935" s="1" t="s">
        <v>2699</v>
      </c>
      <c r="B1935" t="s">
        <v>2700</v>
      </c>
    </row>
    <row r="1936" spans="1:2">
      <c r="A1936" s="1" t="s">
        <v>2701</v>
      </c>
      <c r="B1936" t="s">
        <v>2702</v>
      </c>
    </row>
    <row r="1937" spans="1:2">
      <c r="A1937" s="1" t="s">
        <v>2703</v>
      </c>
      <c r="B1937" t="s">
        <v>2704</v>
      </c>
    </row>
    <row r="1938" spans="1:2">
      <c r="A1938" s="1" t="s">
        <v>1674</v>
      </c>
      <c r="B1938" t="s">
        <v>2705</v>
      </c>
    </row>
    <row r="1939" spans="1:2">
      <c r="A1939" s="1" t="s">
        <v>2706</v>
      </c>
      <c r="B1939" t="s">
        <v>2707</v>
      </c>
    </row>
    <row r="1940" spans="1:2">
      <c r="A1940" s="1" t="s">
        <v>2708</v>
      </c>
      <c r="B1940" t="s">
        <v>2709</v>
      </c>
    </row>
    <row r="1941" spans="1:2">
      <c r="A1941" s="1" t="s">
        <v>2710</v>
      </c>
      <c r="B1941" t="s">
        <v>2711</v>
      </c>
    </row>
    <row r="1942" spans="1:2">
      <c r="A1942" s="1" t="s">
        <v>2712</v>
      </c>
      <c r="B1942" t="s">
        <v>2713</v>
      </c>
    </row>
    <row r="1943" spans="1:2">
      <c r="A1943" s="1" t="s">
        <v>2714</v>
      </c>
      <c r="B1943" t="s">
        <v>2715</v>
      </c>
    </row>
    <row r="1944" spans="1:2">
      <c r="A1944" s="1" t="s">
        <v>2716</v>
      </c>
      <c r="B1944" t="s">
        <v>2717</v>
      </c>
    </row>
    <row r="1945" spans="1:2">
      <c r="A1945" s="1" t="s">
        <v>2718</v>
      </c>
      <c r="B1945" t="s">
        <v>2719</v>
      </c>
    </row>
    <row r="1946" spans="1:2">
      <c r="A1946" s="1" t="s">
        <v>1481</v>
      </c>
      <c r="B1946" t="s">
        <v>1482</v>
      </c>
    </row>
    <row r="1947" spans="1:2">
      <c r="A1947" s="1" t="s">
        <v>2720</v>
      </c>
      <c r="B1947" t="s">
        <v>2721</v>
      </c>
    </row>
    <row r="1948" spans="1:2">
      <c r="A1948" s="1" t="s">
        <v>2722</v>
      </c>
      <c r="B1948" t="s">
        <v>2723</v>
      </c>
    </row>
    <row r="1949" spans="1:2">
      <c r="A1949" s="1" t="s">
        <v>2724</v>
      </c>
      <c r="B1949" t="s">
        <v>2725</v>
      </c>
    </row>
    <row r="1950" spans="1:2">
      <c r="A1950" s="1" t="s">
        <v>2726</v>
      </c>
      <c r="B1950" t="s">
        <v>2727</v>
      </c>
    </row>
    <row r="1951" spans="1:2">
      <c r="A1951" s="1" t="s">
        <v>2728</v>
      </c>
      <c r="B1951" t="s">
        <v>2729</v>
      </c>
    </row>
    <row r="1952" spans="1:2">
      <c r="A1952" s="1" t="s">
        <v>2730</v>
      </c>
      <c r="B1952" t="s">
        <v>2731</v>
      </c>
    </row>
    <row r="1953" spans="1:2">
      <c r="A1953" s="1" t="s">
        <v>2732</v>
      </c>
      <c r="B1953" t="s">
        <v>2733</v>
      </c>
    </row>
    <row r="1954" spans="1:2">
      <c r="A1954" s="1" t="s">
        <v>2734</v>
      </c>
      <c r="B1954" t="s">
        <v>2735</v>
      </c>
    </row>
    <row r="1955" spans="1:2">
      <c r="A1955" s="1" t="s">
        <v>2736</v>
      </c>
      <c r="B1955" t="s">
        <v>2737</v>
      </c>
    </row>
    <row r="1956" spans="1:2">
      <c r="A1956" s="1" t="s">
        <v>2738</v>
      </c>
      <c r="B1956" t="s">
        <v>2739</v>
      </c>
    </row>
    <row r="1957" spans="1:2">
      <c r="A1957" s="1" t="s">
        <v>2740</v>
      </c>
      <c r="B1957" t="s">
        <v>2741</v>
      </c>
    </row>
    <row r="1958" spans="1:2">
      <c r="A1958" s="1" t="s">
        <v>2742</v>
      </c>
      <c r="B1958" t="s">
        <v>2743</v>
      </c>
    </row>
    <row r="1959" spans="1:2">
      <c r="A1959" s="1" t="s">
        <v>2744</v>
      </c>
      <c r="B1959" t="s">
        <v>2745</v>
      </c>
    </row>
    <row r="1960" spans="1:2">
      <c r="A1960" s="1" t="s">
        <v>795</v>
      </c>
      <c r="B1960" t="s">
        <v>2746</v>
      </c>
    </row>
    <row r="1961" spans="1:2">
      <c r="A1961" s="1" t="s">
        <v>879</v>
      </c>
      <c r="B1961" t="s">
        <v>880</v>
      </c>
    </row>
    <row r="1962" spans="1:2">
      <c r="A1962" s="1" t="s">
        <v>2747</v>
      </c>
      <c r="B1962" t="s">
        <v>2748</v>
      </c>
    </row>
    <row r="1963" spans="1:2">
      <c r="A1963" s="1" t="s">
        <v>2749</v>
      </c>
      <c r="B1963" t="s">
        <v>2750</v>
      </c>
    </row>
    <row r="1964" spans="1:2">
      <c r="A1964" s="1" t="s">
        <v>2751</v>
      </c>
      <c r="B1964" t="s">
        <v>2752</v>
      </c>
    </row>
    <row r="1965" spans="1:2">
      <c r="A1965" s="1" t="s">
        <v>2753</v>
      </c>
      <c r="B1965" t="s">
        <v>2754</v>
      </c>
    </row>
    <row r="1966" spans="1:2">
      <c r="A1966" s="1" t="s">
        <v>2755</v>
      </c>
      <c r="B1966" t="s">
        <v>2756</v>
      </c>
    </row>
    <row r="1967" spans="1:2">
      <c r="A1967" s="1" t="s">
        <v>2757</v>
      </c>
      <c r="B1967" t="s">
        <v>2758</v>
      </c>
    </row>
    <row r="1968" spans="1:2">
      <c r="A1968" s="1" t="s">
        <v>2759</v>
      </c>
      <c r="B1968" t="s">
        <v>2760</v>
      </c>
    </row>
    <row r="1969" spans="1:2">
      <c r="A1969" s="1" t="s">
        <v>2761</v>
      </c>
      <c r="B1969" t="s">
        <v>2762</v>
      </c>
    </row>
    <row r="1970" spans="1:2">
      <c r="A1970" s="1" t="s">
        <v>2763</v>
      </c>
      <c r="B1970" t="s">
        <v>2764</v>
      </c>
    </row>
    <row r="1971" spans="1:2">
      <c r="A1971" s="1" t="s">
        <v>2765</v>
      </c>
      <c r="B1971" t="s">
        <v>2766</v>
      </c>
    </row>
    <row r="1972" spans="1:2">
      <c r="A1972" s="1" t="s">
        <v>2767</v>
      </c>
      <c r="B1972" t="s">
        <v>2768</v>
      </c>
    </row>
    <row r="1973" spans="1:2">
      <c r="A1973" s="1" t="s">
        <v>2769</v>
      </c>
      <c r="B1973" t="s">
        <v>2770</v>
      </c>
    </row>
    <row r="1974" spans="1:2">
      <c r="A1974" s="1" t="s">
        <v>2771</v>
      </c>
      <c r="B1974" t="s">
        <v>2772</v>
      </c>
    </row>
    <row r="1975" spans="1:2">
      <c r="A1975" s="1" t="s">
        <v>2773</v>
      </c>
      <c r="B1975" t="s">
        <v>2774</v>
      </c>
    </row>
    <row r="1976" spans="1:2">
      <c r="A1976" s="1" t="s">
        <v>2775</v>
      </c>
      <c r="B1976" t="s">
        <v>2776</v>
      </c>
    </row>
    <row r="1977" spans="1:2">
      <c r="A1977" s="1" t="s">
        <v>40</v>
      </c>
      <c r="B1977" t="s">
        <v>2777</v>
      </c>
    </row>
    <row r="1978" spans="1:2">
      <c r="A1978" s="1" t="s">
        <v>2778</v>
      </c>
      <c r="B1978" t="s">
        <v>2779</v>
      </c>
    </row>
    <row r="1979" spans="1:2">
      <c r="A1979" s="1" t="s">
        <v>2780</v>
      </c>
      <c r="B1979" t="s">
        <v>2781</v>
      </c>
    </row>
    <row r="1980" spans="1:2">
      <c r="A1980" s="1" t="s">
        <v>2782</v>
      </c>
      <c r="B1980" t="s">
        <v>2783</v>
      </c>
    </row>
    <row r="1981" spans="1:2">
      <c r="A1981" s="1" t="s">
        <v>2784</v>
      </c>
      <c r="B1981" t="s">
        <v>2785</v>
      </c>
    </row>
    <row r="1982" spans="1:2">
      <c r="A1982" s="1" t="s">
        <v>2786</v>
      </c>
      <c r="B1982" t="s">
        <v>2787</v>
      </c>
    </row>
    <row r="1983" spans="1:2">
      <c r="A1983" s="1" t="s">
        <v>2788</v>
      </c>
      <c r="B1983" t="s">
        <v>2789</v>
      </c>
    </row>
    <row r="1984" spans="1:2">
      <c r="A1984" s="1" t="s">
        <v>2790</v>
      </c>
      <c r="B1984" t="s">
        <v>2791</v>
      </c>
    </row>
    <row r="1985" spans="1:2">
      <c r="A1985" s="1" t="s">
        <v>2792</v>
      </c>
      <c r="B1985" t="s">
        <v>2793</v>
      </c>
    </row>
    <row r="1986" spans="1:2">
      <c r="A1986" s="1" t="s">
        <v>2794</v>
      </c>
      <c r="B1986" t="s">
        <v>2795</v>
      </c>
    </row>
    <row r="1987" spans="1:2">
      <c r="A1987" s="1" t="s">
        <v>2796</v>
      </c>
      <c r="B1987" t="s">
        <v>2797</v>
      </c>
    </row>
    <row r="1988" spans="1:2">
      <c r="A1988" s="1" t="s">
        <v>2798</v>
      </c>
      <c r="B1988" t="s">
        <v>2799</v>
      </c>
    </row>
    <row r="1989" spans="1:2">
      <c r="A1989" s="1" t="s">
        <v>2800</v>
      </c>
      <c r="B1989" t="s">
        <v>2801</v>
      </c>
    </row>
    <row r="1990" spans="1:2">
      <c r="A1990" s="1" t="s">
        <v>2802</v>
      </c>
      <c r="B1990" t="s">
        <v>2803</v>
      </c>
    </row>
    <row r="1991" spans="1:2">
      <c r="A1991" s="1" t="s">
        <v>2804</v>
      </c>
      <c r="B1991" t="s">
        <v>2805</v>
      </c>
    </row>
    <row r="1992" spans="1:2">
      <c r="A1992" s="1" t="s">
        <v>2806</v>
      </c>
      <c r="B1992" t="s">
        <v>2807</v>
      </c>
    </row>
    <row r="1993" spans="1:2">
      <c r="A1993" s="1" t="s">
        <v>2808</v>
      </c>
      <c r="B1993" t="s">
        <v>2809</v>
      </c>
    </row>
    <row r="1994" spans="1:2">
      <c r="A1994" s="1" t="s">
        <v>1277</v>
      </c>
      <c r="B1994" t="s">
        <v>2810</v>
      </c>
    </row>
    <row r="1995" spans="1:2">
      <c r="A1995" s="1" t="s">
        <v>2811</v>
      </c>
      <c r="B1995" t="s">
        <v>2812</v>
      </c>
    </row>
    <row r="1996" spans="1:2">
      <c r="A1996" s="1" t="s">
        <v>2813</v>
      </c>
      <c r="B1996" t="s">
        <v>2814</v>
      </c>
    </row>
    <row r="1997" spans="1:2">
      <c r="A1997" s="1" t="s">
        <v>2815</v>
      </c>
      <c r="B1997" t="s">
        <v>2816</v>
      </c>
    </row>
    <row r="1998" spans="1:2">
      <c r="A1998" s="1" t="s">
        <v>2817</v>
      </c>
      <c r="B1998" t="s">
        <v>2818</v>
      </c>
    </row>
    <row r="1999" spans="1:2">
      <c r="A1999" s="1" t="s">
        <v>2819</v>
      </c>
      <c r="B1999" t="s">
        <v>2820</v>
      </c>
    </row>
    <row r="2000" spans="1:2">
      <c r="A2000" s="1" t="s">
        <v>2821</v>
      </c>
      <c r="B2000" t="s">
        <v>2822</v>
      </c>
    </row>
    <row r="2001" spans="1:2">
      <c r="A2001" s="1" t="s">
        <v>2823</v>
      </c>
      <c r="B2001" t="s">
        <v>2824</v>
      </c>
    </row>
    <row r="2002" spans="1:2">
      <c r="A2002" s="1" t="s">
        <v>2825</v>
      </c>
      <c r="B2002" t="s">
        <v>2826</v>
      </c>
    </row>
    <row r="2003" spans="1:2">
      <c r="A2003" s="1" t="s">
        <v>2827</v>
      </c>
      <c r="B2003" t="s">
        <v>2828</v>
      </c>
    </row>
    <row r="2004" spans="1:2">
      <c r="A2004" s="1" t="s">
        <v>649</v>
      </c>
      <c r="B2004" t="s">
        <v>2829</v>
      </c>
    </row>
    <row r="2005" spans="1:2">
      <c r="A2005" s="1" t="s">
        <v>2830</v>
      </c>
      <c r="B2005" t="s">
        <v>2831</v>
      </c>
    </row>
    <row r="2006" spans="1:2">
      <c r="A2006" s="1" t="s">
        <v>2832</v>
      </c>
      <c r="B2006" t="s">
        <v>2833</v>
      </c>
    </row>
    <row r="2007" spans="1:2">
      <c r="A2007" s="1" t="s">
        <v>2834</v>
      </c>
      <c r="B2007" t="s">
        <v>2835</v>
      </c>
    </row>
    <row r="2008" spans="1:2">
      <c r="A2008" s="1" t="s">
        <v>2836</v>
      </c>
      <c r="B2008" t="s">
        <v>2837</v>
      </c>
    </row>
    <row r="2009" spans="1:2">
      <c r="A2009" s="1" t="s">
        <v>2838</v>
      </c>
      <c r="B2009" t="s">
        <v>2839</v>
      </c>
    </row>
    <row r="2010" spans="1:2">
      <c r="A2010" s="1" t="s">
        <v>2840</v>
      </c>
      <c r="B2010" t="s">
        <v>2841</v>
      </c>
    </row>
    <row r="2011" spans="1:2">
      <c r="A2011" s="1" t="s">
        <v>2842</v>
      </c>
      <c r="B2011" t="s">
        <v>2843</v>
      </c>
    </row>
    <row r="2012" spans="1:2">
      <c r="A2012" s="1" t="s">
        <v>2844</v>
      </c>
      <c r="B2012" t="s">
        <v>2845</v>
      </c>
    </row>
    <row r="2013" spans="1:2">
      <c r="A2013" s="1" t="s">
        <v>2846</v>
      </c>
      <c r="B2013" t="s">
        <v>2847</v>
      </c>
    </row>
    <row r="2014" spans="1:2">
      <c r="A2014" s="1" t="s">
        <v>30</v>
      </c>
      <c r="B2014" t="s">
        <v>2848</v>
      </c>
    </row>
    <row r="2015" spans="1:2">
      <c r="A2015" s="1" t="s">
        <v>2849</v>
      </c>
      <c r="B2015" t="s">
        <v>2850</v>
      </c>
    </row>
    <row r="2016" spans="1:2">
      <c r="A2016" s="1" t="s">
        <v>2851</v>
      </c>
      <c r="B2016" t="s">
        <v>2852</v>
      </c>
    </row>
    <row r="2017" spans="1:2">
      <c r="A2017" s="1" t="s">
        <v>2853</v>
      </c>
      <c r="B2017" t="s">
        <v>2854</v>
      </c>
    </row>
    <row r="2018" spans="1:2">
      <c r="A2018" s="1" t="s">
        <v>2855</v>
      </c>
      <c r="B2018" t="s">
        <v>2856</v>
      </c>
    </row>
    <row r="2019" spans="1:2">
      <c r="A2019" s="1" t="s">
        <v>2857</v>
      </c>
      <c r="B2019" t="s">
        <v>2858</v>
      </c>
    </row>
    <row r="2020" spans="1:2">
      <c r="A2020" s="1" t="s">
        <v>2859</v>
      </c>
      <c r="B2020" t="s">
        <v>2860</v>
      </c>
    </row>
    <row r="2021" spans="1:2">
      <c r="A2021" s="1" t="s">
        <v>2861</v>
      </c>
      <c r="B2021" t="s">
        <v>2862</v>
      </c>
    </row>
    <row r="2022" spans="1:2">
      <c r="A2022" s="1" t="s">
        <v>2863</v>
      </c>
      <c r="B2022" t="s">
        <v>2864</v>
      </c>
    </row>
    <row r="2023" spans="1:2">
      <c r="A2023" s="1" t="s">
        <v>2865</v>
      </c>
      <c r="B2023" t="s">
        <v>2866</v>
      </c>
    </row>
    <row r="2024" spans="1:2">
      <c r="A2024" s="1" t="s">
        <v>2867</v>
      </c>
      <c r="B2024" t="s">
        <v>2868</v>
      </c>
    </row>
    <row r="2025" spans="1:2">
      <c r="A2025" s="1" t="s">
        <v>2869</v>
      </c>
      <c r="B2025" t="s">
        <v>2870</v>
      </c>
    </row>
    <row r="2026" spans="1:2">
      <c r="A2026" s="1" t="s">
        <v>2871</v>
      </c>
      <c r="B2026" t="s">
        <v>2872</v>
      </c>
    </row>
    <row r="2027" spans="1:2">
      <c r="A2027" s="1" t="s">
        <v>2873</v>
      </c>
      <c r="B2027" t="s">
        <v>1604</v>
      </c>
    </row>
    <row r="2028" spans="1:2">
      <c r="A2028" s="1" t="s">
        <v>1718</v>
      </c>
      <c r="B2028" t="s">
        <v>2874</v>
      </c>
    </row>
    <row r="2029" spans="1:2">
      <c r="A2029" s="1" t="s">
        <v>2875</v>
      </c>
      <c r="B2029" t="s">
        <v>2876</v>
      </c>
    </row>
    <row r="2030" spans="1:2">
      <c r="A2030" s="1" t="s">
        <v>2877</v>
      </c>
      <c r="B2030" t="s">
        <v>2878</v>
      </c>
    </row>
    <row r="2031" spans="1:2">
      <c r="A2031" s="1" t="s">
        <v>2879</v>
      </c>
      <c r="B2031" t="s">
        <v>2880</v>
      </c>
    </row>
    <row r="2032" spans="1:2">
      <c r="A2032" s="1" t="s">
        <v>2881</v>
      </c>
      <c r="B2032" t="s">
        <v>2882</v>
      </c>
    </row>
    <row r="2033" spans="1:2">
      <c r="A2033" s="1" t="s">
        <v>2883</v>
      </c>
      <c r="B2033" t="s">
        <v>2884</v>
      </c>
    </row>
    <row r="2034" spans="1:2">
      <c r="A2034" s="1" t="s">
        <v>2885</v>
      </c>
      <c r="B2034" t="s">
        <v>2886</v>
      </c>
    </row>
    <row r="2035" spans="1:2">
      <c r="A2035" s="1" t="s">
        <v>2887</v>
      </c>
      <c r="B2035" t="s">
        <v>2888</v>
      </c>
    </row>
    <row r="2036" spans="1:2">
      <c r="A2036" s="1" t="s">
        <v>2889</v>
      </c>
      <c r="B2036" t="s">
        <v>2890</v>
      </c>
    </row>
    <row r="2037" spans="1:2">
      <c r="A2037" s="1" t="s">
        <v>2891</v>
      </c>
      <c r="B2037" t="s">
        <v>2892</v>
      </c>
    </row>
    <row r="2038" spans="1:2">
      <c r="A2038" s="1" t="s">
        <v>2893</v>
      </c>
      <c r="B2038" t="s">
        <v>2894</v>
      </c>
    </row>
    <row r="2039" spans="1:2">
      <c r="A2039" s="1" t="s">
        <v>2895</v>
      </c>
      <c r="B2039" t="s">
        <v>2896</v>
      </c>
    </row>
    <row r="2040" spans="1:2">
      <c r="A2040" s="1" t="s">
        <v>2897</v>
      </c>
      <c r="B2040" t="s">
        <v>2898</v>
      </c>
    </row>
    <row r="2041" spans="1:2">
      <c r="A2041" s="1" t="s">
        <v>2899</v>
      </c>
      <c r="B2041" t="s">
        <v>2900</v>
      </c>
    </row>
    <row r="2042" spans="1:2">
      <c r="A2042" s="1" t="s">
        <v>2901</v>
      </c>
      <c r="B2042" t="s">
        <v>2902</v>
      </c>
    </row>
    <row r="2043" spans="1:2">
      <c r="A2043" s="1" t="s">
        <v>2903</v>
      </c>
      <c r="B2043" t="s">
        <v>2904</v>
      </c>
    </row>
    <row r="2044" spans="1:2">
      <c r="A2044" s="1" t="s">
        <v>2905</v>
      </c>
      <c r="B2044" t="s">
        <v>2906</v>
      </c>
    </row>
    <row r="2045" spans="1:2">
      <c r="A2045" s="1" t="s">
        <v>2907</v>
      </c>
      <c r="B2045" t="s">
        <v>2908</v>
      </c>
    </row>
    <row r="2046" spans="1:2">
      <c r="A2046" s="1" t="s">
        <v>2909</v>
      </c>
      <c r="B2046" t="s">
        <v>2910</v>
      </c>
    </row>
    <row r="2047" spans="1:2">
      <c r="A2047" s="1" t="s">
        <v>1615</v>
      </c>
      <c r="B2047" t="s">
        <v>2911</v>
      </c>
    </row>
    <row r="2048" spans="1:2">
      <c r="A2048" s="1" t="s">
        <v>2912</v>
      </c>
      <c r="B2048" t="s">
        <v>2913</v>
      </c>
    </row>
    <row r="2049" spans="1:2">
      <c r="A2049" s="1" t="s">
        <v>2914</v>
      </c>
      <c r="B2049" t="s">
        <v>2915</v>
      </c>
    </row>
    <row r="2050" spans="1:2">
      <c r="A2050" s="1" t="s">
        <v>2916</v>
      </c>
      <c r="B2050" t="s">
        <v>2917</v>
      </c>
    </row>
    <row r="2051" spans="1:2">
      <c r="A2051" s="1" t="s">
        <v>2918</v>
      </c>
      <c r="B2051" t="s">
        <v>2919</v>
      </c>
    </row>
    <row r="2052" spans="1:2">
      <c r="A2052" s="1" t="s">
        <v>2920</v>
      </c>
      <c r="B2052" t="s">
        <v>2921</v>
      </c>
    </row>
    <row r="2053" spans="1:2">
      <c r="A2053" s="1" t="s">
        <v>2922</v>
      </c>
      <c r="B2053" t="s">
        <v>2923</v>
      </c>
    </row>
    <row r="2054" spans="1:2">
      <c r="A2054" s="1" t="s">
        <v>2924</v>
      </c>
      <c r="B2054" t="s">
        <v>2925</v>
      </c>
    </row>
    <row r="2055" spans="1:2">
      <c r="A2055" s="1" t="s">
        <v>2926</v>
      </c>
      <c r="B2055" t="s">
        <v>2927</v>
      </c>
    </row>
    <row r="2056" spans="1:2">
      <c r="A2056" s="1" t="s">
        <v>2928</v>
      </c>
      <c r="B2056" t="s">
        <v>2929</v>
      </c>
    </row>
    <row r="2057" spans="1:2">
      <c r="A2057" s="1" t="s">
        <v>2930</v>
      </c>
      <c r="B2057" t="s">
        <v>2931</v>
      </c>
    </row>
    <row r="2058" spans="1:2">
      <c r="A2058" s="1" t="s">
        <v>2932</v>
      </c>
      <c r="B2058" t="s">
        <v>2933</v>
      </c>
    </row>
    <row r="2059" spans="1:2">
      <c r="A2059" s="1" t="s">
        <v>2934</v>
      </c>
      <c r="B2059" t="s">
        <v>2935</v>
      </c>
    </row>
    <row r="2060" spans="1:2">
      <c r="A2060" s="1" t="s">
        <v>2936</v>
      </c>
      <c r="B2060" t="s">
        <v>2937</v>
      </c>
    </row>
    <row r="2061" spans="1:2">
      <c r="A2061" s="1" t="s">
        <v>2938</v>
      </c>
      <c r="B2061" t="s">
        <v>2939</v>
      </c>
    </row>
    <row r="2062" spans="1:2">
      <c r="A2062" s="1" t="s">
        <v>2940</v>
      </c>
      <c r="B2062" t="s">
        <v>2941</v>
      </c>
    </row>
    <row r="2063" spans="1:2">
      <c r="A2063" s="1" t="s">
        <v>874</v>
      </c>
      <c r="B2063" t="s">
        <v>2942</v>
      </c>
    </row>
    <row r="2064" spans="1:2">
      <c r="A2064" s="1" t="s">
        <v>2943</v>
      </c>
      <c r="B2064" t="s">
        <v>2944</v>
      </c>
    </row>
    <row r="2065" spans="1:2">
      <c r="A2065" s="1" t="s">
        <v>2945</v>
      </c>
      <c r="B2065" t="s">
        <v>2946</v>
      </c>
    </row>
    <row r="2066" spans="1:2">
      <c r="A2066" s="1" t="s">
        <v>2947</v>
      </c>
      <c r="B2066" t="s">
        <v>2948</v>
      </c>
    </row>
    <row r="2067" spans="1:2">
      <c r="A2067" s="1" t="s">
        <v>2949</v>
      </c>
      <c r="B2067" t="s">
        <v>2950</v>
      </c>
    </row>
    <row r="2068" spans="1:2">
      <c r="A2068" s="1" t="s">
        <v>2951</v>
      </c>
      <c r="B2068" t="s">
        <v>2952</v>
      </c>
    </row>
    <row r="2069" spans="1:2">
      <c r="A2069" s="1" t="s">
        <v>2953</v>
      </c>
      <c r="B2069" t="s">
        <v>2954</v>
      </c>
    </row>
    <row r="2070" spans="1:2">
      <c r="A2070" s="1" t="s">
        <v>2955</v>
      </c>
      <c r="B2070" t="s">
        <v>2956</v>
      </c>
    </row>
    <row r="2071" spans="1:2">
      <c r="A2071" s="1" t="s">
        <v>2957</v>
      </c>
      <c r="B2071" t="s">
        <v>2958</v>
      </c>
    </row>
    <row r="2072" spans="1:2">
      <c r="A2072" s="1" t="s">
        <v>2959</v>
      </c>
      <c r="B2072" t="s">
        <v>2960</v>
      </c>
    </row>
    <row r="2073" spans="1:2">
      <c r="A2073" s="1" t="s">
        <v>550</v>
      </c>
      <c r="B2073" t="s">
        <v>2961</v>
      </c>
    </row>
    <row r="2074" spans="1:2">
      <c r="A2074" s="1" t="s">
        <v>2962</v>
      </c>
      <c r="B2074" t="s">
        <v>2963</v>
      </c>
    </row>
    <row r="2075" spans="1:2">
      <c r="A2075" s="1" t="s">
        <v>2964</v>
      </c>
      <c r="B2075" t="s">
        <v>2965</v>
      </c>
    </row>
    <row r="2076" spans="1:2">
      <c r="A2076" s="1" t="s">
        <v>2966</v>
      </c>
      <c r="B2076" t="s">
        <v>2967</v>
      </c>
    </row>
    <row r="2077" spans="1:2">
      <c r="A2077" s="1" t="s">
        <v>2968</v>
      </c>
      <c r="B2077" t="s">
        <v>2969</v>
      </c>
    </row>
    <row r="2078" spans="1:2">
      <c r="A2078" s="1" t="s">
        <v>2970</v>
      </c>
      <c r="B2078" t="s">
        <v>2971</v>
      </c>
    </row>
    <row r="2079" spans="1:2">
      <c r="A2079" s="1" t="s">
        <v>2972</v>
      </c>
      <c r="B2079" t="s">
        <v>2973</v>
      </c>
    </row>
    <row r="2080" spans="1:2">
      <c r="A2080" s="1" t="s">
        <v>2974</v>
      </c>
      <c r="B2080" t="s">
        <v>2975</v>
      </c>
    </row>
    <row r="2081" spans="1:2">
      <c r="A2081" s="1" t="s">
        <v>2976</v>
      </c>
      <c r="B2081" t="s">
        <v>2977</v>
      </c>
    </row>
    <row r="2082" spans="1:2">
      <c r="A2082" s="1" t="s">
        <v>2978</v>
      </c>
      <c r="B2082" t="s">
        <v>2979</v>
      </c>
    </row>
    <row r="2083" spans="1:2">
      <c r="A2083" s="1" t="s">
        <v>2980</v>
      </c>
      <c r="B2083" t="s">
        <v>2981</v>
      </c>
    </row>
    <row r="2084" spans="1:2">
      <c r="A2084" s="1" t="s">
        <v>2982</v>
      </c>
      <c r="B2084" t="s">
        <v>2983</v>
      </c>
    </row>
    <row r="2085" spans="1:2">
      <c r="A2085" s="1" t="s">
        <v>2984</v>
      </c>
      <c r="B2085" t="s">
        <v>2985</v>
      </c>
    </row>
    <row r="2086" spans="1:2">
      <c r="A2086" s="1" t="s">
        <v>2986</v>
      </c>
      <c r="B2086" t="s">
        <v>2987</v>
      </c>
    </row>
    <row r="2087" spans="1:2">
      <c r="A2087" s="1" t="s">
        <v>2988</v>
      </c>
      <c r="B2087" t="s">
        <v>2989</v>
      </c>
    </row>
    <row r="2088" spans="1:2">
      <c r="A2088" s="1" t="s">
        <v>2990</v>
      </c>
      <c r="B2088" t="s">
        <v>2991</v>
      </c>
    </row>
    <row r="2089" spans="1:2">
      <c r="A2089" s="1" t="s">
        <v>2992</v>
      </c>
      <c r="B2089" t="s">
        <v>2993</v>
      </c>
    </row>
    <row r="2090" spans="1:2">
      <c r="A2090" s="1" t="s">
        <v>2994</v>
      </c>
      <c r="B2090" t="s">
        <v>2995</v>
      </c>
    </row>
    <row r="2091" spans="1:2">
      <c r="A2091" s="1" t="s">
        <v>2996</v>
      </c>
      <c r="B2091" t="s">
        <v>2997</v>
      </c>
    </row>
    <row r="2092" spans="1:2">
      <c r="A2092" s="1" t="s">
        <v>1514</v>
      </c>
      <c r="B2092" t="s">
        <v>2998</v>
      </c>
    </row>
    <row r="2093" spans="1:2">
      <c r="A2093" s="1" t="s">
        <v>2999</v>
      </c>
      <c r="B2093" t="s">
        <v>3000</v>
      </c>
    </row>
    <row r="2094" spans="1:2">
      <c r="A2094" s="1" t="s">
        <v>3001</v>
      </c>
      <c r="B2094" t="s">
        <v>3002</v>
      </c>
    </row>
    <row r="2095" spans="1:2">
      <c r="A2095" s="1" t="s">
        <v>3003</v>
      </c>
      <c r="B2095" t="s">
        <v>3004</v>
      </c>
    </row>
    <row r="2096" spans="1:2">
      <c r="A2096" s="1" t="s">
        <v>3005</v>
      </c>
      <c r="B2096" t="s">
        <v>3006</v>
      </c>
    </row>
    <row r="2097" spans="1:2">
      <c r="A2097" s="1" t="s">
        <v>3007</v>
      </c>
      <c r="B2097" t="s">
        <v>3008</v>
      </c>
    </row>
    <row r="2098" spans="1:2">
      <c r="A2098" s="1" t="s">
        <v>3009</v>
      </c>
      <c r="B2098" t="s">
        <v>3010</v>
      </c>
    </row>
    <row r="2099" spans="1:2">
      <c r="A2099" s="1" t="s">
        <v>3011</v>
      </c>
      <c r="B2099" t="s">
        <v>3012</v>
      </c>
    </row>
    <row r="2100" spans="1:2">
      <c r="A2100" s="1" t="s">
        <v>3013</v>
      </c>
      <c r="B2100" t="s">
        <v>3014</v>
      </c>
    </row>
    <row r="2101" spans="1:2">
      <c r="A2101" s="1" t="s">
        <v>3015</v>
      </c>
      <c r="B2101" t="s">
        <v>3016</v>
      </c>
    </row>
    <row r="2102" spans="1:2">
      <c r="A2102" s="1" t="s">
        <v>3017</v>
      </c>
      <c r="B2102" t="s">
        <v>3018</v>
      </c>
    </row>
    <row r="2103" spans="1:2">
      <c r="A2103" s="1" t="s">
        <v>3019</v>
      </c>
      <c r="B2103" t="s">
        <v>3020</v>
      </c>
    </row>
    <row r="2104" spans="1:2">
      <c r="A2104" s="1" t="s">
        <v>3021</v>
      </c>
      <c r="B2104" t="s">
        <v>3022</v>
      </c>
    </row>
    <row r="2105" spans="1:2">
      <c r="A2105" s="1" t="s">
        <v>3023</v>
      </c>
      <c r="B2105" t="s">
        <v>3024</v>
      </c>
    </row>
    <row r="2106" spans="1:2">
      <c r="A2106" s="1" t="s">
        <v>3025</v>
      </c>
      <c r="B2106" t="s">
        <v>3026</v>
      </c>
    </row>
    <row r="2107" spans="1:2">
      <c r="A2107" s="1" t="s">
        <v>3027</v>
      </c>
      <c r="B2107" t="s">
        <v>3028</v>
      </c>
    </row>
    <row r="2108" spans="1:2">
      <c r="A2108" s="1" t="s">
        <v>3029</v>
      </c>
      <c r="B2108" t="s">
        <v>3030</v>
      </c>
    </row>
    <row r="2109" spans="1:2">
      <c r="A2109" s="1" t="s">
        <v>3031</v>
      </c>
      <c r="B2109" t="s">
        <v>3032</v>
      </c>
    </row>
    <row r="2110" spans="1:2">
      <c r="A2110" s="1" t="s">
        <v>3033</v>
      </c>
      <c r="B2110" t="s">
        <v>3034</v>
      </c>
    </row>
    <row r="2111" spans="1:2">
      <c r="A2111" s="1" t="s">
        <v>3035</v>
      </c>
      <c r="B2111" t="s">
        <v>3036</v>
      </c>
    </row>
    <row r="2112" spans="1:2">
      <c r="A2112" s="1" t="s">
        <v>3037</v>
      </c>
      <c r="B2112" t="s">
        <v>3038</v>
      </c>
    </row>
    <row r="2113" spans="1:2">
      <c r="A2113" s="1" t="s">
        <v>1611</v>
      </c>
      <c r="B2113" t="s">
        <v>3039</v>
      </c>
    </row>
    <row r="2114" spans="1:2">
      <c r="A2114" s="1" t="s">
        <v>3040</v>
      </c>
      <c r="B2114" t="s">
        <v>3041</v>
      </c>
    </row>
    <row r="2115" spans="1:2">
      <c r="A2115" s="1" t="s">
        <v>3042</v>
      </c>
      <c r="B2115" t="s">
        <v>3043</v>
      </c>
    </row>
    <row r="2116" spans="1:2">
      <c r="A2116" s="1" t="s">
        <v>3044</v>
      </c>
      <c r="B2116" t="s">
        <v>3045</v>
      </c>
    </row>
    <row r="2117" spans="1:2">
      <c r="A2117" s="1" t="s">
        <v>3046</v>
      </c>
      <c r="B2117" t="s">
        <v>3047</v>
      </c>
    </row>
    <row r="2118" spans="1:2">
      <c r="A2118" s="1" t="s">
        <v>3048</v>
      </c>
      <c r="B2118" t="s">
        <v>3049</v>
      </c>
    </row>
    <row r="2119" spans="1:2">
      <c r="A2119" s="1" t="s">
        <v>3050</v>
      </c>
      <c r="B2119" t="s">
        <v>3051</v>
      </c>
    </row>
    <row r="2120" spans="1:2">
      <c r="A2120" s="1" t="s">
        <v>3052</v>
      </c>
      <c r="B2120" t="s">
        <v>3053</v>
      </c>
    </row>
    <row r="2121" spans="1:2">
      <c r="A2121" s="1" t="s">
        <v>3054</v>
      </c>
      <c r="B2121" t="s">
        <v>3055</v>
      </c>
    </row>
    <row r="2122" spans="1:2">
      <c r="A2122" s="1" t="s">
        <v>3056</v>
      </c>
      <c r="B2122" t="s">
        <v>3057</v>
      </c>
    </row>
    <row r="2123" spans="1:2">
      <c r="A2123" s="1" t="s">
        <v>3058</v>
      </c>
      <c r="B2123" t="s">
        <v>3059</v>
      </c>
    </row>
    <row r="2124" spans="1:2">
      <c r="A2124" s="1" t="s">
        <v>3060</v>
      </c>
      <c r="B2124" t="s">
        <v>3061</v>
      </c>
    </row>
    <row r="2125" spans="1:2">
      <c r="A2125" s="1" t="s">
        <v>3062</v>
      </c>
      <c r="B2125" t="s">
        <v>3063</v>
      </c>
    </row>
    <row r="2126" spans="1:2">
      <c r="A2126" s="1" t="s">
        <v>3064</v>
      </c>
      <c r="B2126" t="s">
        <v>3065</v>
      </c>
    </row>
    <row r="2127" spans="1:2">
      <c r="A2127" s="1" t="s">
        <v>3066</v>
      </c>
      <c r="B2127" t="s">
        <v>3067</v>
      </c>
    </row>
    <row r="2128" spans="1:2">
      <c r="A2128" s="1" t="s">
        <v>3068</v>
      </c>
      <c r="B2128" t="s">
        <v>3069</v>
      </c>
    </row>
    <row r="2129" spans="1:2">
      <c r="A2129" s="1" t="s">
        <v>3070</v>
      </c>
      <c r="B2129" t="s">
        <v>3071</v>
      </c>
    </row>
    <row r="2130" spans="1:2">
      <c r="A2130" s="1" t="s">
        <v>3072</v>
      </c>
      <c r="B2130" t="s">
        <v>3073</v>
      </c>
    </row>
    <row r="2131" spans="1:2">
      <c r="A2131" s="1" t="s">
        <v>3074</v>
      </c>
      <c r="B2131" t="s">
        <v>3075</v>
      </c>
    </row>
    <row r="2132" spans="1:2">
      <c r="A2132" s="1" t="s">
        <v>3076</v>
      </c>
      <c r="B2132" t="s">
        <v>3077</v>
      </c>
    </row>
    <row r="2133" spans="1:2">
      <c r="A2133" s="1" t="s">
        <v>47</v>
      </c>
      <c r="B2133" t="s">
        <v>3078</v>
      </c>
    </row>
    <row r="2134" spans="1:2">
      <c r="A2134" s="1" t="s">
        <v>3079</v>
      </c>
      <c r="B2134" t="s">
        <v>3080</v>
      </c>
    </row>
    <row r="2135" spans="1:2">
      <c r="A2135" s="1" t="s">
        <v>3081</v>
      </c>
      <c r="B2135" t="s">
        <v>3082</v>
      </c>
    </row>
    <row r="2136" spans="1:2">
      <c r="A2136" s="1" t="s">
        <v>3083</v>
      </c>
      <c r="B2136" t="s">
        <v>3084</v>
      </c>
    </row>
    <row r="2137" spans="1:2">
      <c r="A2137" s="1" t="s">
        <v>3085</v>
      </c>
      <c r="B2137" t="s">
        <v>3086</v>
      </c>
    </row>
    <row r="2138" spans="1:2">
      <c r="A2138" s="1" t="s">
        <v>3087</v>
      </c>
      <c r="B2138" t="s">
        <v>3088</v>
      </c>
    </row>
    <row r="2139" spans="1:2">
      <c r="A2139" s="1" t="s">
        <v>3089</v>
      </c>
      <c r="B2139" t="s">
        <v>3090</v>
      </c>
    </row>
    <row r="2140" spans="1:2">
      <c r="A2140" s="1" t="s">
        <v>3091</v>
      </c>
      <c r="B2140" t="s">
        <v>3092</v>
      </c>
    </row>
    <row r="2141" spans="1:2">
      <c r="A2141" s="1" t="s">
        <v>3093</v>
      </c>
      <c r="B2141" t="s">
        <v>3094</v>
      </c>
    </row>
    <row r="2142" spans="1:2">
      <c r="A2142" s="1" t="s">
        <v>3095</v>
      </c>
      <c r="B2142" t="s">
        <v>3096</v>
      </c>
    </row>
    <row r="2143" spans="1:2">
      <c r="A2143" s="1" t="s">
        <v>3097</v>
      </c>
      <c r="B2143" t="s">
        <v>3098</v>
      </c>
    </row>
    <row r="2144" spans="1:2">
      <c r="A2144" s="1" t="s">
        <v>1541</v>
      </c>
      <c r="B2144" t="s">
        <v>3099</v>
      </c>
    </row>
    <row r="2145" spans="1:2">
      <c r="A2145" s="1" t="s">
        <v>1621</v>
      </c>
      <c r="B2145" t="s">
        <v>3100</v>
      </c>
    </row>
    <row r="2146" spans="1:2">
      <c r="A2146" s="1" t="s">
        <v>1627</v>
      </c>
      <c r="B2146" t="s">
        <v>3101</v>
      </c>
    </row>
    <row r="2147" spans="1:2">
      <c r="A2147" s="1" t="s">
        <v>3102</v>
      </c>
      <c r="B2147" t="s">
        <v>3103</v>
      </c>
    </row>
    <row r="2148" spans="1:2">
      <c r="A2148" s="1" t="s">
        <v>3104</v>
      </c>
      <c r="B2148" t="s">
        <v>3105</v>
      </c>
    </row>
    <row r="2149" spans="1:2">
      <c r="A2149" s="1" t="s">
        <v>3106</v>
      </c>
      <c r="B2149" t="s">
        <v>3107</v>
      </c>
    </row>
    <row r="2150" spans="1:2">
      <c r="A2150" s="1" t="s">
        <v>3108</v>
      </c>
      <c r="B2150" t="s">
        <v>3109</v>
      </c>
    </row>
    <row r="2151" spans="1:2">
      <c r="A2151" s="1" t="s">
        <v>3110</v>
      </c>
      <c r="B2151" t="s">
        <v>3111</v>
      </c>
    </row>
    <row r="2152" spans="1:2">
      <c r="A2152" s="1" t="s">
        <v>3112</v>
      </c>
      <c r="B2152" t="s">
        <v>3113</v>
      </c>
    </row>
    <row r="2153" spans="1:2">
      <c r="A2153" s="1" t="s">
        <v>3114</v>
      </c>
      <c r="B2153" t="s">
        <v>3115</v>
      </c>
    </row>
    <row r="2154" spans="1:2">
      <c r="A2154" s="1" t="s">
        <v>3116</v>
      </c>
      <c r="B2154" t="s">
        <v>3117</v>
      </c>
    </row>
    <row r="2155" spans="1:2">
      <c r="A2155" s="1" t="s">
        <v>441</v>
      </c>
      <c r="B2155" t="s">
        <v>3118</v>
      </c>
    </row>
    <row r="2156" spans="1:2">
      <c r="A2156" s="1" t="s">
        <v>81</v>
      </c>
      <c r="B2156" t="s">
        <v>3119</v>
      </c>
    </row>
    <row r="2157" spans="1:2">
      <c r="A2157" s="1" t="s">
        <v>3120</v>
      </c>
      <c r="B2157" t="s">
        <v>3121</v>
      </c>
    </row>
    <row r="2158" spans="1:2">
      <c r="A2158" s="1" t="s">
        <v>3122</v>
      </c>
      <c r="B2158" t="s">
        <v>3123</v>
      </c>
    </row>
    <row r="2159" spans="1:2">
      <c r="A2159" s="1" t="s">
        <v>3124</v>
      </c>
      <c r="B2159" t="s">
        <v>3125</v>
      </c>
    </row>
    <row r="2160" spans="1:2">
      <c r="A2160" s="1" t="s">
        <v>3126</v>
      </c>
      <c r="B2160" t="s">
        <v>3127</v>
      </c>
    </row>
    <row r="2161" spans="1:2">
      <c r="A2161" s="1" t="s">
        <v>3128</v>
      </c>
      <c r="B2161" t="s">
        <v>3129</v>
      </c>
    </row>
    <row r="2162" spans="1:2">
      <c r="A2162" s="1" t="s">
        <v>3130</v>
      </c>
      <c r="B2162" t="s">
        <v>3131</v>
      </c>
    </row>
    <row r="2163" spans="1:2">
      <c r="A2163" s="1" t="s">
        <v>3132</v>
      </c>
      <c r="B2163" t="s">
        <v>3133</v>
      </c>
    </row>
    <row r="2164" spans="1:2">
      <c r="A2164" s="1" t="s">
        <v>3134</v>
      </c>
      <c r="B2164" t="s">
        <v>3135</v>
      </c>
    </row>
    <row r="2165" spans="1:2">
      <c r="A2165" s="1" t="s">
        <v>3136</v>
      </c>
      <c r="B2165" t="s">
        <v>3137</v>
      </c>
    </row>
    <row r="2166" spans="1:2">
      <c r="A2166" s="1" t="s">
        <v>3138</v>
      </c>
      <c r="B2166" t="s">
        <v>3139</v>
      </c>
    </row>
    <row r="2167" spans="1:2">
      <c r="A2167" s="1" t="s">
        <v>489</v>
      </c>
      <c r="B2167" t="s">
        <v>3140</v>
      </c>
    </row>
    <row r="2168" spans="1:2">
      <c r="A2168" s="1" t="s">
        <v>29</v>
      </c>
      <c r="B2168" t="s">
        <v>3141</v>
      </c>
    </row>
    <row r="2169" spans="1:2">
      <c r="A2169" s="1" t="s">
        <v>3142</v>
      </c>
      <c r="B2169" t="s">
        <v>3143</v>
      </c>
    </row>
    <row r="2170" spans="1:2">
      <c r="A2170" s="1" t="s">
        <v>1494</v>
      </c>
      <c r="B2170" t="s">
        <v>3144</v>
      </c>
    </row>
    <row r="2171" spans="1:2">
      <c r="A2171" s="1" t="s">
        <v>3145</v>
      </c>
      <c r="B2171" t="s">
        <v>3146</v>
      </c>
    </row>
    <row r="2172" spans="1:2">
      <c r="A2172" s="1" t="s">
        <v>3147</v>
      </c>
      <c r="B2172" t="s">
        <v>3148</v>
      </c>
    </row>
    <row r="2173" spans="1:2">
      <c r="A2173" s="1" t="s">
        <v>3149</v>
      </c>
      <c r="B2173" t="s">
        <v>3150</v>
      </c>
    </row>
    <row r="2174" spans="1:2">
      <c r="A2174" s="1" t="s">
        <v>1701</v>
      </c>
      <c r="B2174" t="s">
        <v>3151</v>
      </c>
    </row>
    <row r="2175" spans="1:2">
      <c r="A2175" s="1" t="s">
        <v>3152</v>
      </c>
      <c r="B2175" t="s">
        <v>3153</v>
      </c>
    </row>
    <row r="2176" spans="1:2">
      <c r="A2176" s="1" t="s">
        <v>3154</v>
      </c>
      <c r="B2176" t="s">
        <v>3155</v>
      </c>
    </row>
    <row r="2177" spans="1:2">
      <c r="A2177" s="1" t="s">
        <v>3156</v>
      </c>
      <c r="B2177" t="s">
        <v>3157</v>
      </c>
    </row>
    <row r="2178" spans="1:2">
      <c r="A2178" s="1" t="s">
        <v>3158</v>
      </c>
      <c r="B2178" t="s">
        <v>3159</v>
      </c>
    </row>
    <row r="2179" spans="1:2">
      <c r="A2179" s="1" t="s">
        <v>3160</v>
      </c>
      <c r="B2179" t="s">
        <v>3161</v>
      </c>
    </row>
    <row r="2180" spans="1:2">
      <c r="A2180" s="1" t="s">
        <v>3162</v>
      </c>
      <c r="B2180" t="s">
        <v>3163</v>
      </c>
    </row>
    <row r="2181" spans="1:2">
      <c r="A2181" s="1" t="s">
        <v>3164</v>
      </c>
      <c r="B2181" t="s">
        <v>3165</v>
      </c>
    </row>
    <row r="2182" spans="1:2">
      <c r="A2182" s="1" t="s">
        <v>3166</v>
      </c>
      <c r="B2182" t="s">
        <v>3167</v>
      </c>
    </row>
    <row r="2183" spans="1:2">
      <c r="A2183" s="1" t="s">
        <v>3168</v>
      </c>
      <c r="B2183" t="s">
        <v>3169</v>
      </c>
    </row>
    <row r="2184" spans="1:2">
      <c r="A2184" s="1" t="s">
        <v>3170</v>
      </c>
      <c r="B2184" t="s">
        <v>3171</v>
      </c>
    </row>
    <row r="2185" spans="1:2">
      <c r="A2185" s="1" t="s">
        <v>3172</v>
      </c>
      <c r="B2185" t="s">
        <v>3173</v>
      </c>
    </row>
    <row r="2186" spans="1:2">
      <c r="A2186" s="1" t="s">
        <v>3174</v>
      </c>
      <c r="B2186" t="s">
        <v>3175</v>
      </c>
    </row>
    <row r="2187" spans="1:2">
      <c r="A2187" s="1" t="s">
        <v>3176</v>
      </c>
      <c r="B2187" t="s">
        <v>3177</v>
      </c>
    </row>
    <row r="2188" spans="1:2">
      <c r="A2188" s="1" t="s">
        <v>3178</v>
      </c>
      <c r="B2188" t="s">
        <v>3179</v>
      </c>
    </row>
    <row r="2189" spans="1:2">
      <c r="A2189" s="1" t="s">
        <v>3180</v>
      </c>
      <c r="B2189" t="s">
        <v>3181</v>
      </c>
    </row>
    <row r="2190" spans="1:2">
      <c r="A2190" s="1" t="s">
        <v>3182</v>
      </c>
      <c r="B2190" t="s">
        <v>3183</v>
      </c>
    </row>
    <row r="2191" spans="1:2">
      <c r="A2191" s="1" t="s">
        <v>3184</v>
      </c>
      <c r="B2191" t="s">
        <v>3185</v>
      </c>
    </row>
    <row r="2192" spans="1:2">
      <c r="A2192" s="1" t="s">
        <v>3186</v>
      </c>
      <c r="B2192" t="s">
        <v>3187</v>
      </c>
    </row>
    <row r="2193" spans="1:2">
      <c r="A2193" s="1" t="s">
        <v>3188</v>
      </c>
      <c r="B2193" t="s">
        <v>3189</v>
      </c>
    </row>
    <row r="2194" spans="1:2">
      <c r="A2194" s="1" t="s">
        <v>3190</v>
      </c>
      <c r="B2194" t="s">
        <v>3191</v>
      </c>
    </row>
    <row r="2195" spans="1:2">
      <c r="A2195" s="1" t="s">
        <v>3192</v>
      </c>
      <c r="B2195" t="s">
        <v>3193</v>
      </c>
    </row>
    <row r="2196" spans="1:2">
      <c r="A2196" s="1" t="s">
        <v>3194</v>
      </c>
      <c r="B2196" t="s">
        <v>3195</v>
      </c>
    </row>
    <row r="2197" spans="1:2">
      <c r="A2197" s="1" t="s">
        <v>3196</v>
      </c>
      <c r="B2197" t="s">
        <v>3197</v>
      </c>
    </row>
    <row r="2198" spans="1:2">
      <c r="A2198" s="1" t="s">
        <v>3198</v>
      </c>
      <c r="B2198" t="s">
        <v>3199</v>
      </c>
    </row>
    <row r="2199" spans="1:2">
      <c r="A2199" s="1" t="s">
        <v>3200</v>
      </c>
      <c r="B2199" t="s">
        <v>3201</v>
      </c>
    </row>
    <row r="2200" spans="1:2">
      <c r="A2200" s="1" t="s">
        <v>3202</v>
      </c>
      <c r="B2200" t="s">
        <v>3203</v>
      </c>
    </row>
    <row r="2201" spans="1:2">
      <c r="A2201" s="1" t="s">
        <v>3204</v>
      </c>
      <c r="B2201" t="s">
        <v>3205</v>
      </c>
    </row>
    <row r="2202" spans="1:2">
      <c r="A2202" s="1" t="s">
        <v>3206</v>
      </c>
      <c r="B2202" t="s">
        <v>3207</v>
      </c>
    </row>
    <row r="2203" spans="1:2">
      <c r="A2203" s="1" t="s">
        <v>1730</v>
      </c>
      <c r="B2203" t="s">
        <v>3208</v>
      </c>
    </row>
    <row r="2204" spans="1:2">
      <c r="A2204" s="1" t="s">
        <v>3209</v>
      </c>
      <c r="B2204" t="s">
        <v>3210</v>
      </c>
    </row>
    <row r="2205" spans="1:2">
      <c r="A2205" s="1" t="s">
        <v>3211</v>
      </c>
      <c r="B2205" t="s">
        <v>3212</v>
      </c>
    </row>
    <row r="2206" spans="1:2">
      <c r="A2206" s="1" t="s">
        <v>3213</v>
      </c>
      <c r="B2206" t="s">
        <v>3214</v>
      </c>
    </row>
    <row r="2207" spans="1:2">
      <c r="A2207" s="1" t="s">
        <v>3215</v>
      </c>
      <c r="B2207" t="s">
        <v>3216</v>
      </c>
    </row>
    <row r="2208" spans="1:2">
      <c r="A2208" s="1" t="s">
        <v>3217</v>
      </c>
      <c r="B2208" t="s">
        <v>3218</v>
      </c>
    </row>
    <row r="2209" spans="1:2">
      <c r="A2209" s="1" t="s">
        <v>3219</v>
      </c>
      <c r="B2209" t="s">
        <v>3220</v>
      </c>
    </row>
    <row r="2210" spans="1:2">
      <c r="A2210" s="1" t="s">
        <v>3221</v>
      </c>
      <c r="B2210" t="s">
        <v>3222</v>
      </c>
    </row>
    <row r="2211" spans="1:2">
      <c r="A2211" s="1" t="s">
        <v>3223</v>
      </c>
      <c r="B2211" t="s">
        <v>3224</v>
      </c>
    </row>
    <row r="2212" spans="1:2">
      <c r="A2212" s="1" t="s">
        <v>3225</v>
      </c>
      <c r="B2212" t="s">
        <v>3226</v>
      </c>
    </row>
    <row r="2213" spans="1:2">
      <c r="A2213" s="1" t="s">
        <v>3227</v>
      </c>
      <c r="B2213" t="s">
        <v>3228</v>
      </c>
    </row>
    <row r="2214" spans="1:2">
      <c r="A2214" s="1" t="s">
        <v>3229</v>
      </c>
      <c r="B2214" t="s">
        <v>3230</v>
      </c>
    </row>
    <row r="2215" spans="1:2">
      <c r="A2215" s="1" t="s">
        <v>3231</v>
      </c>
      <c r="B2215" t="s">
        <v>3232</v>
      </c>
    </row>
    <row r="2216" spans="1:2">
      <c r="A2216" s="1" t="s">
        <v>3233</v>
      </c>
      <c r="B2216" t="s">
        <v>3234</v>
      </c>
    </row>
    <row r="2217" spans="1:2">
      <c r="A2217" s="1" t="s">
        <v>3235</v>
      </c>
      <c r="B2217" t="s">
        <v>3236</v>
      </c>
    </row>
    <row r="2218" spans="1:2">
      <c r="A2218" s="1" t="s">
        <v>3237</v>
      </c>
      <c r="B2218" t="s">
        <v>3238</v>
      </c>
    </row>
    <row r="2219" spans="1:2">
      <c r="A2219" s="1" t="s">
        <v>3239</v>
      </c>
      <c r="B2219" t="s">
        <v>3240</v>
      </c>
    </row>
    <row r="2220" spans="1:2">
      <c r="A2220" s="1" t="s">
        <v>3241</v>
      </c>
      <c r="B2220" t="s">
        <v>3242</v>
      </c>
    </row>
    <row r="2221" spans="1:2">
      <c r="A2221" s="1" t="s">
        <v>3243</v>
      </c>
      <c r="B2221" t="s">
        <v>3244</v>
      </c>
    </row>
    <row r="2222" spans="1:2">
      <c r="A2222" s="1" t="s">
        <v>3245</v>
      </c>
      <c r="B2222" t="s">
        <v>3246</v>
      </c>
    </row>
    <row r="2223" spans="1:2">
      <c r="A2223" s="1" t="s">
        <v>3247</v>
      </c>
      <c r="B2223" t="s">
        <v>3248</v>
      </c>
    </row>
    <row r="2224" spans="1:2">
      <c r="A2224" s="1" t="s">
        <v>3249</v>
      </c>
      <c r="B2224" t="s">
        <v>3250</v>
      </c>
    </row>
    <row r="2225" spans="1:2">
      <c r="A2225" s="1" t="s">
        <v>3251</v>
      </c>
      <c r="B2225" t="s">
        <v>3252</v>
      </c>
    </row>
    <row r="2226" spans="1:2">
      <c r="A2226" s="1" t="s">
        <v>3253</v>
      </c>
      <c r="B2226" t="s">
        <v>3254</v>
      </c>
    </row>
    <row r="2227" spans="1:2">
      <c r="A2227" s="1" t="s">
        <v>3255</v>
      </c>
      <c r="B2227" t="s">
        <v>3256</v>
      </c>
    </row>
    <row r="2228" spans="1:2">
      <c r="A2228" s="1" t="s">
        <v>3257</v>
      </c>
      <c r="B2228" t="s">
        <v>3258</v>
      </c>
    </row>
    <row r="2229" spans="1:2">
      <c r="A2229" s="1" t="s">
        <v>3259</v>
      </c>
      <c r="B2229" t="s">
        <v>3260</v>
      </c>
    </row>
    <row r="2230" spans="1:2">
      <c r="A2230" s="1" t="s">
        <v>3261</v>
      </c>
      <c r="B2230" t="s">
        <v>3262</v>
      </c>
    </row>
    <row r="2231" spans="1:2">
      <c r="A2231" s="1" t="s">
        <v>3263</v>
      </c>
      <c r="B2231" t="s">
        <v>3264</v>
      </c>
    </row>
    <row r="2232" spans="1:2">
      <c r="A2232" s="1" t="s">
        <v>3265</v>
      </c>
      <c r="B2232" t="s">
        <v>3266</v>
      </c>
    </row>
    <row r="2233" spans="1:2">
      <c r="A2233" s="1" t="s">
        <v>3267</v>
      </c>
      <c r="B2233" t="s">
        <v>3268</v>
      </c>
    </row>
    <row r="2234" spans="1:2">
      <c r="A2234" s="1" t="s">
        <v>3269</v>
      </c>
      <c r="B2234" t="s">
        <v>3270</v>
      </c>
    </row>
    <row r="2235" spans="1:2">
      <c r="A2235" s="1" t="s">
        <v>3271</v>
      </c>
      <c r="B2235" t="s">
        <v>3272</v>
      </c>
    </row>
    <row r="2236" spans="1:2">
      <c r="A2236" s="1" t="s">
        <v>3273</v>
      </c>
      <c r="B2236" t="s">
        <v>3274</v>
      </c>
    </row>
    <row r="2237" spans="1:2">
      <c r="A2237" s="1" t="s">
        <v>3275</v>
      </c>
      <c r="B2237" t="s">
        <v>3276</v>
      </c>
    </row>
    <row r="2238" spans="1:2">
      <c r="A2238" s="1" t="s">
        <v>333</v>
      </c>
      <c r="B2238" t="s">
        <v>3277</v>
      </c>
    </row>
    <row r="2239" spans="1:2">
      <c r="A2239" s="1" t="s">
        <v>3278</v>
      </c>
      <c r="B2239" t="s">
        <v>3279</v>
      </c>
    </row>
    <row r="2240" spans="1:2">
      <c r="A2240" s="1" t="s">
        <v>3280</v>
      </c>
      <c r="B2240" t="s">
        <v>3281</v>
      </c>
    </row>
    <row r="2241" spans="1:2">
      <c r="A2241" s="1" t="s">
        <v>253</v>
      </c>
      <c r="B2241" t="s">
        <v>3282</v>
      </c>
    </row>
    <row r="2242" spans="1:2">
      <c r="A2242" s="1" t="s">
        <v>3283</v>
      </c>
      <c r="B2242" t="s">
        <v>3284</v>
      </c>
    </row>
    <row r="2243" spans="1:2">
      <c r="A2243" s="1" t="s">
        <v>3285</v>
      </c>
      <c r="B2243" t="s">
        <v>3286</v>
      </c>
    </row>
    <row r="2244" spans="1:2">
      <c r="A2244" s="1" t="s">
        <v>3287</v>
      </c>
      <c r="B2244" t="s">
        <v>3288</v>
      </c>
    </row>
    <row r="2245" spans="1:2">
      <c r="A2245" s="1" t="s">
        <v>3289</v>
      </c>
      <c r="B2245" t="s">
        <v>3290</v>
      </c>
    </row>
    <row r="2246" spans="1:2">
      <c r="A2246" s="1" t="s">
        <v>3291</v>
      </c>
      <c r="B2246" t="s">
        <v>3292</v>
      </c>
    </row>
    <row r="2247" spans="1:2">
      <c r="A2247" s="1" t="s">
        <v>3293</v>
      </c>
      <c r="B2247" t="s">
        <v>3294</v>
      </c>
    </row>
    <row r="2248" spans="1:2">
      <c r="A2248" s="1" t="s">
        <v>3295</v>
      </c>
      <c r="B2248" t="s">
        <v>3296</v>
      </c>
    </row>
    <row r="2249" spans="1:2">
      <c r="A2249" s="1" t="s">
        <v>3297</v>
      </c>
      <c r="B2249" t="s">
        <v>3298</v>
      </c>
    </row>
    <row r="2250" spans="1:2">
      <c r="A2250" s="1" t="s">
        <v>3299</v>
      </c>
      <c r="B2250" t="s">
        <v>3300</v>
      </c>
    </row>
    <row r="2251" spans="1:2">
      <c r="A2251" s="1" t="s">
        <v>3301</v>
      </c>
      <c r="B2251" t="s">
        <v>3302</v>
      </c>
    </row>
    <row r="2252" spans="1:2">
      <c r="A2252" s="1" t="s">
        <v>3303</v>
      </c>
      <c r="B2252" t="s">
        <v>3304</v>
      </c>
    </row>
    <row r="2253" spans="1:2">
      <c r="A2253" s="1" t="s">
        <v>3305</v>
      </c>
      <c r="B2253" t="s">
        <v>3306</v>
      </c>
    </row>
    <row r="2254" spans="1:2">
      <c r="A2254" s="1" t="s">
        <v>3307</v>
      </c>
      <c r="B2254" t="s">
        <v>3308</v>
      </c>
    </row>
    <row r="2255" spans="1:2">
      <c r="A2255" s="1" t="s">
        <v>3309</v>
      </c>
      <c r="B2255" t="s">
        <v>3310</v>
      </c>
    </row>
    <row r="2256" spans="1:2">
      <c r="A2256" s="1" t="s">
        <v>3311</v>
      </c>
      <c r="B2256" t="s">
        <v>3312</v>
      </c>
    </row>
    <row r="2257" spans="1:2">
      <c r="A2257" s="1" t="s">
        <v>3313</v>
      </c>
      <c r="B2257" t="s">
        <v>3314</v>
      </c>
    </row>
    <row r="2258" spans="1:2">
      <c r="A2258" s="1" t="s">
        <v>3315</v>
      </c>
      <c r="B2258" t="s">
        <v>3316</v>
      </c>
    </row>
    <row r="2259" spans="1:2">
      <c r="A2259" s="1" t="s">
        <v>1496</v>
      </c>
      <c r="B2259" t="s">
        <v>3317</v>
      </c>
    </row>
    <row r="2260" spans="1:2">
      <c r="A2260" s="1" t="s">
        <v>39</v>
      </c>
      <c r="B2260" t="s">
        <v>3318</v>
      </c>
    </row>
    <row r="2261" spans="1:2">
      <c r="A2261" s="1" t="s">
        <v>3319</v>
      </c>
      <c r="B2261" t="s">
        <v>3320</v>
      </c>
    </row>
    <row r="2262" spans="1:2">
      <c r="A2262" s="1" t="s">
        <v>3321</v>
      </c>
      <c r="B2262" t="s">
        <v>3322</v>
      </c>
    </row>
    <row r="2263" spans="1:2">
      <c r="A2263" s="1" t="s">
        <v>3323</v>
      </c>
      <c r="B2263" t="s">
        <v>3324</v>
      </c>
    </row>
    <row r="2264" spans="1:2">
      <c r="A2264" s="1" t="s">
        <v>3325</v>
      </c>
      <c r="B2264" t="s">
        <v>3326</v>
      </c>
    </row>
    <row r="2265" spans="1:2">
      <c r="A2265" s="1" t="s">
        <v>1668</v>
      </c>
      <c r="B2265" t="s">
        <v>3327</v>
      </c>
    </row>
    <row r="2266" spans="1:2">
      <c r="A2266" s="1" t="s">
        <v>3328</v>
      </c>
      <c r="B2266" t="s">
        <v>3329</v>
      </c>
    </row>
    <row r="2267" spans="1:2">
      <c r="A2267" s="1" t="s">
        <v>3330</v>
      </c>
      <c r="B2267" t="s">
        <v>3331</v>
      </c>
    </row>
    <row r="2268" spans="1:2">
      <c r="A2268" s="1" t="s">
        <v>3332</v>
      </c>
      <c r="B2268" t="s">
        <v>3333</v>
      </c>
    </row>
    <row r="2269" spans="1:2">
      <c r="A2269" s="1" t="s">
        <v>3334</v>
      </c>
      <c r="B2269" t="s">
        <v>3335</v>
      </c>
    </row>
    <row r="2270" spans="1:2">
      <c r="A2270" s="1" t="s">
        <v>3336</v>
      </c>
      <c r="B2270" t="s">
        <v>3337</v>
      </c>
    </row>
    <row r="2271" spans="1:2">
      <c r="A2271" s="1" t="s">
        <v>3338</v>
      </c>
      <c r="B2271" t="s">
        <v>3339</v>
      </c>
    </row>
    <row r="2272" spans="1:2">
      <c r="A2272" s="1" t="s">
        <v>3340</v>
      </c>
      <c r="B2272" t="s">
        <v>1630</v>
      </c>
    </row>
    <row r="2273" spans="1:2">
      <c r="A2273" s="1" t="s">
        <v>3341</v>
      </c>
      <c r="B2273" t="s">
        <v>3342</v>
      </c>
    </row>
    <row r="2274" spans="1:2">
      <c r="A2274" s="1" t="s">
        <v>3343</v>
      </c>
      <c r="B2274" t="s">
        <v>3344</v>
      </c>
    </row>
    <row r="2275" spans="1:2">
      <c r="A2275" s="1" t="s">
        <v>3345</v>
      </c>
      <c r="B2275" t="s">
        <v>3346</v>
      </c>
    </row>
    <row r="2276" spans="1:2">
      <c r="A2276" s="1" t="s">
        <v>3347</v>
      </c>
      <c r="B2276" t="s">
        <v>3348</v>
      </c>
    </row>
    <row r="2277" spans="1:2">
      <c r="A2277" s="1" t="s">
        <v>3349</v>
      </c>
      <c r="B2277" t="s">
        <v>3350</v>
      </c>
    </row>
    <row r="2278" spans="1:2">
      <c r="A2278" s="1" t="s">
        <v>3351</v>
      </c>
      <c r="B2278" t="s">
        <v>3352</v>
      </c>
    </row>
    <row r="2279" spans="1:2">
      <c r="A2279" s="1" t="s">
        <v>1522</v>
      </c>
      <c r="B2279" t="s">
        <v>1523</v>
      </c>
    </row>
    <row r="2280" spans="1:2">
      <c r="A2280" s="1" t="s">
        <v>3353</v>
      </c>
      <c r="B2280" t="s">
        <v>3354</v>
      </c>
    </row>
    <row r="2281" spans="1:2">
      <c r="A2281" s="1" t="s">
        <v>3355</v>
      </c>
      <c r="B2281" t="s">
        <v>3356</v>
      </c>
    </row>
    <row r="2282" spans="1:2">
      <c r="A2282" s="1" t="s">
        <v>3357</v>
      </c>
      <c r="B2282" t="s">
        <v>3358</v>
      </c>
    </row>
    <row r="2283" spans="1:2">
      <c r="A2283" s="1" t="s">
        <v>3359</v>
      </c>
      <c r="B2283" t="s">
        <v>3360</v>
      </c>
    </row>
    <row r="2284" spans="1:2">
      <c r="A2284" s="1" t="s">
        <v>3361</v>
      </c>
      <c r="B2284" t="s">
        <v>3362</v>
      </c>
    </row>
    <row r="2285" spans="1:2">
      <c r="A2285" s="1" t="s">
        <v>3363</v>
      </c>
      <c r="B2285" t="s">
        <v>3364</v>
      </c>
    </row>
    <row r="2286" spans="1:2">
      <c r="A2286" s="1" t="s">
        <v>3365</v>
      </c>
      <c r="B2286" t="s">
        <v>3366</v>
      </c>
    </row>
    <row r="2287" spans="1:2">
      <c r="A2287" s="1" t="s">
        <v>1666</v>
      </c>
      <c r="B2287" t="s">
        <v>3367</v>
      </c>
    </row>
    <row r="2288" spans="1:2">
      <c r="A2288" s="1" t="s">
        <v>3368</v>
      </c>
      <c r="B2288" t="s">
        <v>3369</v>
      </c>
    </row>
    <row r="2289" spans="1:2">
      <c r="A2289" s="1" t="s">
        <v>3370</v>
      </c>
      <c r="B2289" t="s">
        <v>3371</v>
      </c>
    </row>
    <row r="2290" spans="1:2">
      <c r="A2290" s="1" t="s">
        <v>3372</v>
      </c>
      <c r="B2290" t="s">
        <v>3373</v>
      </c>
    </row>
    <row r="2291" spans="1:2">
      <c r="A2291" s="1" t="s">
        <v>3374</v>
      </c>
      <c r="B2291" t="s">
        <v>3375</v>
      </c>
    </row>
    <row r="2292" spans="1:2">
      <c r="A2292" s="1" t="s">
        <v>3376</v>
      </c>
      <c r="B2292" t="s">
        <v>3377</v>
      </c>
    </row>
    <row r="2293" spans="1:2">
      <c r="A2293" s="1" t="s">
        <v>3378</v>
      </c>
      <c r="B2293" t="s">
        <v>3379</v>
      </c>
    </row>
    <row r="2294" spans="1:2">
      <c r="A2294" s="1" t="s">
        <v>3380</v>
      </c>
      <c r="B2294" t="s">
        <v>3381</v>
      </c>
    </row>
    <row r="2295" spans="1:2">
      <c r="A2295" s="1" t="s">
        <v>3382</v>
      </c>
      <c r="B2295" t="s">
        <v>3383</v>
      </c>
    </row>
    <row r="2296" spans="1:2">
      <c r="A2296" s="1" t="s">
        <v>1537</v>
      </c>
      <c r="B2296" t="s">
        <v>3384</v>
      </c>
    </row>
    <row r="2297" spans="1:2">
      <c r="A2297" s="1" t="s">
        <v>3385</v>
      </c>
      <c r="B2297" t="s">
        <v>3386</v>
      </c>
    </row>
    <row r="2298" spans="1:2">
      <c r="A2298" s="1" t="s">
        <v>3387</v>
      </c>
      <c r="B2298" t="s">
        <v>3388</v>
      </c>
    </row>
    <row r="2299" spans="1:2">
      <c r="A2299" s="1" t="s">
        <v>3389</v>
      </c>
      <c r="B2299" t="s">
        <v>3390</v>
      </c>
    </row>
    <row r="2300" spans="1:2">
      <c r="A2300" s="1" t="s">
        <v>3391</v>
      </c>
      <c r="B2300" t="s">
        <v>3392</v>
      </c>
    </row>
    <row r="2301" spans="1:2">
      <c r="A2301" s="1" t="s">
        <v>3393</v>
      </c>
      <c r="B2301" t="s">
        <v>3394</v>
      </c>
    </row>
    <row r="2302" spans="1:2">
      <c r="A2302" s="1" t="s">
        <v>3395</v>
      </c>
      <c r="B2302" t="s">
        <v>3396</v>
      </c>
    </row>
    <row r="2303" spans="1:2">
      <c r="A2303" s="1" t="s">
        <v>3397</v>
      </c>
      <c r="B2303" t="s">
        <v>3398</v>
      </c>
    </row>
    <row r="2304" spans="1:2">
      <c r="A2304" s="1" t="s">
        <v>3399</v>
      </c>
      <c r="B2304" t="s">
        <v>3400</v>
      </c>
    </row>
    <row r="2305" spans="1:2">
      <c r="A2305" s="1" t="s">
        <v>3401</v>
      </c>
      <c r="B2305" t="s">
        <v>3402</v>
      </c>
    </row>
    <row r="2306" spans="1:2">
      <c r="A2306" s="1" t="s">
        <v>3403</v>
      </c>
      <c r="B2306" t="s">
        <v>3404</v>
      </c>
    </row>
    <row r="2307" spans="1:2">
      <c r="A2307" s="1" t="s">
        <v>3405</v>
      </c>
      <c r="B2307" t="s">
        <v>3406</v>
      </c>
    </row>
    <row r="2308" spans="1:2">
      <c r="A2308" s="1" t="s">
        <v>3407</v>
      </c>
      <c r="B2308" t="s">
        <v>3408</v>
      </c>
    </row>
    <row r="2309" spans="1:2">
      <c r="A2309" s="1" t="s">
        <v>3409</v>
      </c>
      <c r="B2309" t="s">
        <v>3410</v>
      </c>
    </row>
    <row r="2310" spans="1:2">
      <c r="A2310" s="1" t="s">
        <v>3411</v>
      </c>
      <c r="B2310" t="s">
        <v>3412</v>
      </c>
    </row>
    <row r="2311" spans="1:2">
      <c r="A2311" s="1" t="s">
        <v>3413</v>
      </c>
      <c r="B2311" t="s">
        <v>3414</v>
      </c>
    </row>
    <row r="2312" spans="1:2">
      <c r="A2312" s="1" t="s">
        <v>3415</v>
      </c>
      <c r="B2312" t="s">
        <v>3416</v>
      </c>
    </row>
    <row r="2313" spans="1:2">
      <c r="A2313" s="1" t="s">
        <v>3417</v>
      </c>
      <c r="B2313" t="s">
        <v>3418</v>
      </c>
    </row>
    <row r="2314" spans="1:2">
      <c r="A2314" s="1" t="s">
        <v>3419</v>
      </c>
      <c r="B2314" t="s">
        <v>3420</v>
      </c>
    </row>
    <row r="2315" spans="1:2">
      <c r="A2315" s="1" t="s">
        <v>45</v>
      </c>
      <c r="B2315" t="s">
        <v>3421</v>
      </c>
    </row>
    <row r="2316" spans="1:2">
      <c r="A2316" s="1" t="s">
        <v>3422</v>
      </c>
      <c r="B2316" t="s">
        <v>3423</v>
      </c>
    </row>
    <row r="2317" spans="1:2">
      <c r="A2317" s="1" t="s">
        <v>3424</v>
      </c>
      <c r="B2317" t="s">
        <v>3425</v>
      </c>
    </row>
    <row r="2318" spans="1:2">
      <c r="A2318" s="1" t="s">
        <v>3426</v>
      </c>
      <c r="B2318" t="s">
        <v>3427</v>
      </c>
    </row>
    <row r="2319" spans="1:2">
      <c r="A2319" s="1" t="s">
        <v>3428</v>
      </c>
      <c r="B2319" t="s">
        <v>3429</v>
      </c>
    </row>
    <row r="2320" spans="1:2">
      <c r="A2320" s="1" t="s">
        <v>3430</v>
      </c>
      <c r="B2320" t="s">
        <v>3431</v>
      </c>
    </row>
    <row r="2321" spans="1:2">
      <c r="A2321" s="1" t="s">
        <v>3432</v>
      </c>
      <c r="B2321" t="s">
        <v>3433</v>
      </c>
    </row>
    <row r="2322" spans="1:2">
      <c r="A2322" s="1" t="s">
        <v>3434</v>
      </c>
      <c r="B2322" t="s">
        <v>3435</v>
      </c>
    </row>
    <row r="2323" spans="1:2">
      <c r="A2323" s="1" t="s">
        <v>3436</v>
      </c>
      <c r="B2323" t="s">
        <v>3437</v>
      </c>
    </row>
    <row r="2324" spans="1:2">
      <c r="A2324" s="1" t="s">
        <v>3438</v>
      </c>
      <c r="B2324" t="s">
        <v>3439</v>
      </c>
    </row>
    <row r="2325" spans="1:2">
      <c r="A2325" s="1" t="s">
        <v>3440</v>
      </c>
      <c r="B2325" t="s">
        <v>3441</v>
      </c>
    </row>
    <row r="2326" spans="1:2">
      <c r="A2326" s="1" t="s">
        <v>3442</v>
      </c>
      <c r="B2326" t="s">
        <v>3443</v>
      </c>
    </row>
    <row r="2327" spans="1:2">
      <c r="A2327" s="1" t="s">
        <v>3444</v>
      </c>
      <c r="B2327" t="s">
        <v>3445</v>
      </c>
    </row>
    <row r="2328" spans="1:2">
      <c r="A2328" s="1" t="s">
        <v>3446</v>
      </c>
      <c r="B2328" t="s">
        <v>3447</v>
      </c>
    </row>
    <row r="2329" spans="1:2">
      <c r="A2329" s="1" t="s">
        <v>3448</v>
      </c>
      <c r="B2329" t="s">
        <v>3449</v>
      </c>
    </row>
    <row r="2330" spans="1:2">
      <c r="A2330" s="1" t="s">
        <v>1503</v>
      </c>
      <c r="B2330" t="s">
        <v>1676</v>
      </c>
    </row>
    <row r="2331" spans="1:2">
      <c r="A2331" s="1" t="s">
        <v>3450</v>
      </c>
      <c r="B2331" t="s">
        <v>3451</v>
      </c>
    </row>
    <row r="2332" spans="1:2">
      <c r="A2332" s="1" t="s">
        <v>3452</v>
      </c>
      <c r="B2332" t="s">
        <v>3453</v>
      </c>
    </row>
    <row r="2333" spans="1:2">
      <c r="A2333" s="1" t="s">
        <v>3454</v>
      </c>
      <c r="B2333" t="s">
        <v>3455</v>
      </c>
    </row>
    <row r="2334" spans="1:2">
      <c r="A2334" s="1" t="s">
        <v>3456</v>
      </c>
      <c r="B2334" t="s">
        <v>3457</v>
      </c>
    </row>
    <row r="2335" spans="1:2">
      <c r="A2335" s="1" t="s">
        <v>3458</v>
      </c>
      <c r="B2335" t="s">
        <v>3459</v>
      </c>
    </row>
    <row r="2336" spans="1:2">
      <c r="A2336" s="1" t="s">
        <v>3460</v>
      </c>
      <c r="B2336" t="s">
        <v>3461</v>
      </c>
    </row>
    <row r="2337" spans="1:2">
      <c r="A2337" s="1" t="s">
        <v>3462</v>
      </c>
      <c r="B2337" t="s">
        <v>3463</v>
      </c>
    </row>
    <row r="2338" spans="1:2">
      <c r="A2338" s="1" t="s">
        <v>3464</v>
      </c>
      <c r="B2338" t="s">
        <v>3465</v>
      </c>
    </row>
    <row r="2339" spans="1:2">
      <c r="A2339" s="1" t="s">
        <v>3466</v>
      </c>
      <c r="B2339" t="s">
        <v>3467</v>
      </c>
    </row>
    <row r="2340" spans="1:2">
      <c r="A2340" s="1" t="s">
        <v>3468</v>
      </c>
      <c r="B2340" t="s">
        <v>3469</v>
      </c>
    </row>
    <row r="2341" spans="1:2">
      <c r="A2341" s="1" t="s">
        <v>3470</v>
      </c>
      <c r="B2341" t="s">
        <v>3471</v>
      </c>
    </row>
    <row r="2342" spans="1:2">
      <c r="A2342" s="1" t="s">
        <v>3472</v>
      </c>
      <c r="B2342" t="s">
        <v>3473</v>
      </c>
    </row>
    <row r="2343" spans="1:2">
      <c r="A2343" s="1" t="s">
        <v>1556</v>
      </c>
      <c r="B2343" t="s">
        <v>1557</v>
      </c>
    </row>
    <row r="2344" spans="1:2">
      <c r="A2344" s="1" t="s">
        <v>3474</v>
      </c>
      <c r="B2344" t="s">
        <v>3475</v>
      </c>
    </row>
    <row r="2345" spans="1:2">
      <c r="A2345" s="1" t="s">
        <v>3476</v>
      </c>
      <c r="B2345" t="s">
        <v>3477</v>
      </c>
    </row>
    <row r="2346" spans="1:2">
      <c r="A2346" s="1" t="s">
        <v>3478</v>
      </c>
      <c r="B2346" t="s">
        <v>3479</v>
      </c>
    </row>
    <row r="2347" spans="1:2">
      <c r="A2347" s="1" t="s">
        <v>3480</v>
      </c>
      <c r="B2347" t="s">
        <v>3481</v>
      </c>
    </row>
    <row r="2348" spans="1:2">
      <c r="A2348" s="1" t="s">
        <v>3482</v>
      </c>
      <c r="B2348" t="s">
        <v>3483</v>
      </c>
    </row>
    <row r="2349" spans="1:2">
      <c r="A2349" s="1" t="s">
        <v>3484</v>
      </c>
      <c r="B2349" t="s">
        <v>3485</v>
      </c>
    </row>
    <row r="2350" spans="1:2">
      <c r="A2350" s="1" t="s">
        <v>3486</v>
      </c>
      <c r="B2350" t="s">
        <v>3487</v>
      </c>
    </row>
    <row r="2351" spans="1:2">
      <c r="A2351" s="1" t="s">
        <v>3488</v>
      </c>
      <c r="B2351" t="s">
        <v>3489</v>
      </c>
    </row>
    <row r="2352" spans="1:2">
      <c r="A2352" s="1" t="s">
        <v>3490</v>
      </c>
      <c r="B2352" t="s">
        <v>3491</v>
      </c>
    </row>
    <row r="2353" spans="1:2">
      <c r="A2353" s="1" t="s">
        <v>3492</v>
      </c>
      <c r="B2353" t="s">
        <v>3493</v>
      </c>
    </row>
    <row r="2354" spans="1:2">
      <c r="A2354" s="1" t="s">
        <v>3494</v>
      </c>
      <c r="B2354" t="s">
        <v>3495</v>
      </c>
    </row>
    <row r="2355" spans="1:2">
      <c r="A2355" s="1" t="s">
        <v>3496</v>
      </c>
      <c r="B2355" t="s">
        <v>3497</v>
      </c>
    </row>
    <row r="2356" spans="1:2">
      <c r="A2356" s="1" t="s">
        <v>3498</v>
      </c>
      <c r="B2356" t="s">
        <v>3499</v>
      </c>
    </row>
    <row r="2357" spans="1:2">
      <c r="A2357" s="1" t="s">
        <v>3500</v>
      </c>
      <c r="B2357" t="s">
        <v>3501</v>
      </c>
    </row>
    <row r="2358" spans="1:2">
      <c r="A2358" s="1" t="s">
        <v>3502</v>
      </c>
      <c r="B2358" t="s">
        <v>3503</v>
      </c>
    </row>
    <row r="2359" spans="1:2">
      <c r="A2359" s="1" t="s">
        <v>3504</v>
      </c>
      <c r="B2359" t="s">
        <v>3505</v>
      </c>
    </row>
    <row r="2360" spans="1:2">
      <c r="A2360" s="1" t="s">
        <v>3506</v>
      </c>
      <c r="B2360" t="s">
        <v>3507</v>
      </c>
    </row>
    <row r="2361" spans="1:2">
      <c r="A2361" s="1" t="s">
        <v>3508</v>
      </c>
      <c r="B2361" t="s">
        <v>3509</v>
      </c>
    </row>
    <row r="2362" spans="1:2">
      <c r="A2362" s="1" t="s">
        <v>3510</v>
      </c>
      <c r="B2362" t="s">
        <v>3511</v>
      </c>
    </row>
    <row r="2363" spans="1:2">
      <c r="A2363" s="1" t="s">
        <v>3512</v>
      </c>
      <c r="B2363" t="s">
        <v>3513</v>
      </c>
    </row>
    <row r="2364" spans="1:2">
      <c r="A2364" s="1" t="s">
        <v>3514</v>
      </c>
      <c r="B2364" t="s">
        <v>3515</v>
      </c>
    </row>
    <row r="2365" spans="1:2">
      <c r="A2365" s="1" t="s">
        <v>3516</v>
      </c>
      <c r="B2365" t="s">
        <v>3517</v>
      </c>
    </row>
    <row r="2366" spans="1:2">
      <c r="A2366" s="1" t="s">
        <v>3518</v>
      </c>
      <c r="B2366" t="s">
        <v>3519</v>
      </c>
    </row>
    <row r="2367" spans="1:2">
      <c r="A2367" s="1" t="s">
        <v>3520</v>
      </c>
      <c r="B2367" t="s">
        <v>3521</v>
      </c>
    </row>
    <row r="2368" spans="1:2">
      <c r="A2368" s="1" t="s">
        <v>3522</v>
      </c>
      <c r="B2368" t="s">
        <v>3523</v>
      </c>
    </row>
    <row r="2369" spans="1:2">
      <c r="A2369" s="1" t="s">
        <v>3524</v>
      </c>
      <c r="B2369" t="s">
        <v>3525</v>
      </c>
    </row>
    <row r="2370" spans="1:2">
      <c r="A2370" s="1" t="s">
        <v>3526</v>
      </c>
      <c r="B2370" t="s">
        <v>3527</v>
      </c>
    </row>
    <row r="2371" spans="1:2">
      <c r="A2371" s="1" t="s">
        <v>3528</v>
      </c>
      <c r="B2371" t="s">
        <v>3529</v>
      </c>
    </row>
    <row r="2372" spans="1:2">
      <c r="A2372" s="1" t="s">
        <v>3530</v>
      </c>
      <c r="B2372" t="s">
        <v>3531</v>
      </c>
    </row>
    <row r="2373" spans="1:2">
      <c r="A2373" s="1" t="s">
        <v>3532</v>
      </c>
      <c r="B2373" t="s">
        <v>3533</v>
      </c>
    </row>
    <row r="2374" spans="1:2">
      <c r="A2374" s="1" t="s">
        <v>3534</v>
      </c>
      <c r="B2374" t="s">
        <v>3535</v>
      </c>
    </row>
    <row r="2375" spans="1:2">
      <c r="A2375" s="1" t="s">
        <v>3536</v>
      </c>
      <c r="B2375" t="s">
        <v>3537</v>
      </c>
    </row>
    <row r="2376" spans="1:2">
      <c r="A2376" s="1" t="s">
        <v>3538</v>
      </c>
      <c r="B2376" t="s">
        <v>3539</v>
      </c>
    </row>
    <row r="2377" spans="1:2">
      <c r="A2377" s="1" t="s">
        <v>3540</v>
      </c>
      <c r="B2377" t="s">
        <v>3541</v>
      </c>
    </row>
    <row r="2378" spans="1:2">
      <c r="A2378" s="1" t="s">
        <v>3542</v>
      </c>
      <c r="B2378" t="s">
        <v>3543</v>
      </c>
    </row>
    <row r="2379" spans="1:2">
      <c r="A2379" s="1" t="s">
        <v>3544</v>
      </c>
      <c r="B2379" t="s">
        <v>3545</v>
      </c>
    </row>
    <row r="2380" spans="1:2">
      <c r="A2380" s="1" t="s">
        <v>3546</v>
      </c>
      <c r="B2380" t="s">
        <v>3547</v>
      </c>
    </row>
    <row r="2381" spans="1:2">
      <c r="A2381" s="1" t="s">
        <v>3548</v>
      </c>
      <c r="B2381" t="s">
        <v>3549</v>
      </c>
    </row>
    <row r="2382" spans="1:2">
      <c r="A2382" s="1" t="s">
        <v>3550</v>
      </c>
      <c r="B2382" t="s">
        <v>3551</v>
      </c>
    </row>
    <row r="2383" spans="1:2">
      <c r="A2383" s="1" t="s">
        <v>3552</v>
      </c>
      <c r="B2383" t="s">
        <v>3553</v>
      </c>
    </row>
    <row r="2384" spans="1:2">
      <c r="A2384" s="1" t="s">
        <v>3554</v>
      </c>
      <c r="B2384" t="s">
        <v>3555</v>
      </c>
    </row>
    <row r="2385" spans="1:2">
      <c r="A2385" s="1" t="s">
        <v>3556</v>
      </c>
      <c r="B2385" t="s">
        <v>3557</v>
      </c>
    </row>
    <row r="2386" spans="1:2">
      <c r="A2386" s="1" t="s">
        <v>3558</v>
      </c>
      <c r="B2386" t="s">
        <v>3559</v>
      </c>
    </row>
    <row r="2387" spans="1:2">
      <c r="A2387" s="1" t="s">
        <v>3560</v>
      </c>
      <c r="B2387" t="s">
        <v>3561</v>
      </c>
    </row>
    <row r="2388" spans="1:2">
      <c r="A2388" s="1" t="s">
        <v>3562</v>
      </c>
      <c r="B2388" t="s">
        <v>3563</v>
      </c>
    </row>
    <row r="2389" spans="1:2">
      <c r="A2389" s="1" t="s">
        <v>3564</v>
      </c>
      <c r="B2389" t="s">
        <v>3565</v>
      </c>
    </row>
    <row r="2390" spans="1:2">
      <c r="A2390" s="1" t="s">
        <v>1492</v>
      </c>
      <c r="B2390" t="s">
        <v>3566</v>
      </c>
    </row>
    <row r="2391" spans="1:2">
      <c r="A2391" s="1" t="s">
        <v>3567</v>
      </c>
      <c r="B2391" t="s">
        <v>3568</v>
      </c>
    </row>
    <row r="2392" spans="1:2">
      <c r="A2392" s="1" t="s">
        <v>3569</v>
      </c>
      <c r="B2392" t="s">
        <v>3570</v>
      </c>
    </row>
    <row r="2393" spans="1:2">
      <c r="A2393" s="1" t="s">
        <v>3571</v>
      </c>
      <c r="B2393" t="s">
        <v>3572</v>
      </c>
    </row>
    <row r="2394" spans="1:2">
      <c r="A2394" s="1" t="s">
        <v>3573</v>
      </c>
      <c r="B2394" t="s">
        <v>3574</v>
      </c>
    </row>
    <row r="2395" spans="1:2">
      <c r="A2395" s="1" t="s">
        <v>3575</v>
      </c>
      <c r="B2395" t="s">
        <v>3576</v>
      </c>
    </row>
    <row r="2396" spans="1:2">
      <c r="A2396" s="1" t="s">
        <v>3577</v>
      </c>
      <c r="B2396" t="s">
        <v>3578</v>
      </c>
    </row>
    <row r="2397" spans="1:2">
      <c r="A2397" s="1" t="s">
        <v>3579</v>
      </c>
      <c r="B2397" t="s">
        <v>3580</v>
      </c>
    </row>
    <row r="2398" spans="1:2">
      <c r="A2398" s="1" t="s">
        <v>3581</v>
      </c>
      <c r="B2398" t="s">
        <v>3582</v>
      </c>
    </row>
    <row r="2399" spans="1:2">
      <c r="A2399" s="1" t="s">
        <v>3583</v>
      </c>
      <c r="B2399" t="s">
        <v>3584</v>
      </c>
    </row>
    <row r="2400" spans="1:2">
      <c r="A2400" s="1" t="s">
        <v>3585</v>
      </c>
      <c r="B2400" t="s">
        <v>3586</v>
      </c>
    </row>
    <row r="2401" spans="1:2">
      <c r="A2401" s="1" t="s">
        <v>3587</v>
      </c>
      <c r="B2401" t="s">
        <v>3588</v>
      </c>
    </row>
    <row r="2402" spans="1:2">
      <c r="A2402" s="1" t="s">
        <v>3589</v>
      </c>
      <c r="B2402" t="s">
        <v>3590</v>
      </c>
    </row>
    <row r="2403" spans="1:2">
      <c r="A2403" s="1" t="s">
        <v>3591</v>
      </c>
      <c r="B2403" t="s">
        <v>3592</v>
      </c>
    </row>
    <row r="2404" spans="1:2">
      <c r="A2404" s="1" t="s">
        <v>3593</v>
      </c>
      <c r="B2404" t="s">
        <v>3594</v>
      </c>
    </row>
    <row r="2405" spans="1:2">
      <c r="A2405" s="1" t="s">
        <v>42</v>
      </c>
      <c r="B2405" t="s">
        <v>3595</v>
      </c>
    </row>
    <row r="2406" spans="1:2">
      <c r="A2406" s="1" t="s">
        <v>3596</v>
      </c>
      <c r="B2406" t="s">
        <v>3597</v>
      </c>
    </row>
    <row r="2407" spans="1:2">
      <c r="A2407" s="1" t="s">
        <v>3598</v>
      </c>
      <c r="B2407" t="s">
        <v>3599</v>
      </c>
    </row>
    <row r="2408" spans="1:2">
      <c r="A2408" s="1" t="s">
        <v>3600</v>
      </c>
      <c r="B2408" t="s">
        <v>3601</v>
      </c>
    </row>
    <row r="2409" spans="1:2">
      <c r="A2409" s="1" t="s">
        <v>3602</v>
      </c>
      <c r="B2409" t="s">
        <v>3603</v>
      </c>
    </row>
    <row r="2410" spans="1:2">
      <c r="A2410" s="1" t="s">
        <v>3604</v>
      </c>
      <c r="B2410" t="s">
        <v>3605</v>
      </c>
    </row>
    <row r="2411" spans="1:2">
      <c r="A2411" s="1" t="s">
        <v>3606</v>
      </c>
      <c r="B2411" t="s">
        <v>3607</v>
      </c>
    </row>
    <row r="2412" spans="1:2">
      <c r="A2412" s="1" t="s">
        <v>3608</v>
      </c>
      <c r="B2412" t="s">
        <v>3609</v>
      </c>
    </row>
    <row r="2413" spans="1:2">
      <c r="A2413" s="1" t="s">
        <v>3610</v>
      </c>
      <c r="B2413" t="s">
        <v>3611</v>
      </c>
    </row>
    <row r="2414" spans="1:2">
      <c r="A2414" s="1" t="s">
        <v>3612</v>
      </c>
      <c r="B2414" t="s">
        <v>3613</v>
      </c>
    </row>
    <row r="2415" spans="1:2">
      <c r="A2415" s="1" t="s">
        <v>3614</v>
      </c>
      <c r="B2415" t="s">
        <v>3615</v>
      </c>
    </row>
    <row r="2416" spans="1:2">
      <c r="A2416" s="1" t="s">
        <v>3616</v>
      </c>
      <c r="B2416" t="s">
        <v>3617</v>
      </c>
    </row>
    <row r="2417" spans="1:2">
      <c r="A2417" s="1" t="s">
        <v>3618</v>
      </c>
      <c r="B2417" t="s">
        <v>3619</v>
      </c>
    </row>
    <row r="2418" spans="1:2">
      <c r="A2418" s="1" t="s">
        <v>3620</v>
      </c>
      <c r="B2418" t="s">
        <v>3621</v>
      </c>
    </row>
    <row r="2419" spans="1:2">
      <c r="A2419" s="1" t="s">
        <v>3622</v>
      </c>
      <c r="B2419" t="s">
        <v>3623</v>
      </c>
    </row>
    <row r="2420" spans="1:2">
      <c r="A2420" s="1" t="s">
        <v>3624</v>
      </c>
      <c r="B2420" t="s">
        <v>3625</v>
      </c>
    </row>
    <row r="2421" spans="1:2">
      <c r="A2421" s="1" t="s">
        <v>3626</v>
      </c>
      <c r="B2421" t="s">
        <v>3627</v>
      </c>
    </row>
    <row r="2422" spans="1:2">
      <c r="A2422" s="1" t="s">
        <v>3628</v>
      </c>
      <c r="B2422" t="s">
        <v>3629</v>
      </c>
    </row>
    <row r="2423" spans="1:2">
      <c r="A2423" s="1" t="s">
        <v>3630</v>
      </c>
      <c r="B2423" t="s">
        <v>3631</v>
      </c>
    </row>
    <row r="2424" spans="1:2">
      <c r="A2424" s="1" t="s">
        <v>3632</v>
      </c>
      <c r="B2424" t="s">
        <v>3633</v>
      </c>
    </row>
    <row r="2425" spans="1:2">
      <c r="A2425" s="1" t="s">
        <v>3634</v>
      </c>
      <c r="B2425" t="s">
        <v>3635</v>
      </c>
    </row>
    <row r="2426" spans="1:2">
      <c r="A2426" s="1" t="s">
        <v>3636</v>
      </c>
      <c r="B2426" t="s">
        <v>3637</v>
      </c>
    </row>
    <row r="2427" spans="1:2">
      <c r="A2427" s="1" t="s">
        <v>3638</v>
      </c>
      <c r="B2427" t="s">
        <v>3639</v>
      </c>
    </row>
    <row r="2428" spans="1:2">
      <c r="A2428" s="1" t="s">
        <v>3640</v>
      </c>
      <c r="B2428" t="s">
        <v>3641</v>
      </c>
    </row>
    <row r="2429" spans="1:2">
      <c r="A2429" s="1" t="s">
        <v>3642</v>
      </c>
      <c r="B2429" t="s">
        <v>3643</v>
      </c>
    </row>
    <row r="2430" spans="1:2">
      <c r="A2430" s="1" t="s">
        <v>3644</v>
      </c>
      <c r="B2430" t="s">
        <v>3645</v>
      </c>
    </row>
    <row r="2431" spans="1:2">
      <c r="A2431" s="1" t="s">
        <v>3646</v>
      </c>
      <c r="B2431" t="s">
        <v>3647</v>
      </c>
    </row>
    <row r="2432" spans="1:2">
      <c r="A2432" s="1" t="s">
        <v>3648</v>
      </c>
      <c r="B2432" t="s">
        <v>3649</v>
      </c>
    </row>
    <row r="2433" spans="1:2">
      <c r="A2433" s="1" t="s">
        <v>3650</v>
      </c>
      <c r="B2433" t="s">
        <v>3651</v>
      </c>
    </row>
    <row r="2434" spans="1:2">
      <c r="A2434" s="1" t="s">
        <v>3652</v>
      </c>
      <c r="B2434" t="s">
        <v>3653</v>
      </c>
    </row>
    <row r="2435" spans="1:2">
      <c r="A2435" s="1" t="s">
        <v>3654</v>
      </c>
      <c r="B2435" t="s">
        <v>3655</v>
      </c>
    </row>
    <row r="2436" spans="1:2">
      <c r="A2436" s="1" t="s">
        <v>3656</v>
      </c>
      <c r="B2436" t="s">
        <v>3657</v>
      </c>
    </row>
    <row r="2437" spans="1:2">
      <c r="A2437" s="1" t="s">
        <v>3658</v>
      </c>
      <c r="B2437" t="s">
        <v>3659</v>
      </c>
    </row>
    <row r="2438" spans="1:2">
      <c r="A2438" s="1" t="s">
        <v>3660</v>
      </c>
      <c r="B2438" t="s">
        <v>3661</v>
      </c>
    </row>
    <row r="2439" spans="1:2">
      <c r="A2439" s="1" t="s">
        <v>3662</v>
      </c>
      <c r="B2439" t="s">
        <v>3663</v>
      </c>
    </row>
    <row r="2440" spans="1:2">
      <c r="A2440" s="1" t="s">
        <v>1602</v>
      </c>
      <c r="B2440" t="s">
        <v>3664</v>
      </c>
    </row>
    <row r="2441" spans="1:2">
      <c r="A2441" s="1" t="s">
        <v>3665</v>
      </c>
      <c r="B2441" t="s">
        <v>3666</v>
      </c>
    </row>
    <row r="2442" spans="1:2">
      <c r="A2442" s="1" t="s">
        <v>3667</v>
      </c>
      <c r="B2442" t="s">
        <v>3668</v>
      </c>
    </row>
    <row r="2443" spans="1:2">
      <c r="A2443" s="1" t="s">
        <v>3669</v>
      </c>
      <c r="B2443" t="s">
        <v>3670</v>
      </c>
    </row>
    <row r="2444" spans="1:2">
      <c r="A2444" s="1" t="s">
        <v>3671</v>
      </c>
      <c r="B2444" t="s">
        <v>3672</v>
      </c>
    </row>
    <row r="2445" spans="1:2">
      <c r="A2445" s="1" t="s">
        <v>3673</v>
      </c>
      <c r="B2445" t="s">
        <v>3674</v>
      </c>
    </row>
    <row r="2446" spans="1:2">
      <c r="A2446" s="1" t="s">
        <v>3675</v>
      </c>
      <c r="B2446" t="s">
        <v>3676</v>
      </c>
    </row>
    <row r="2447" spans="1:2">
      <c r="A2447" s="1" t="s">
        <v>3677</v>
      </c>
      <c r="B2447" t="s">
        <v>3678</v>
      </c>
    </row>
    <row r="2448" spans="1:2">
      <c r="A2448" s="1" t="s">
        <v>3679</v>
      </c>
      <c r="B2448" t="s">
        <v>3680</v>
      </c>
    </row>
    <row r="2449" spans="1:2">
      <c r="A2449" s="1" t="s">
        <v>3681</v>
      </c>
      <c r="B2449" t="s">
        <v>3682</v>
      </c>
    </row>
    <row r="2450" spans="1:2">
      <c r="A2450" s="1" t="s">
        <v>3683</v>
      </c>
      <c r="B2450" t="s">
        <v>3684</v>
      </c>
    </row>
    <row r="2451" spans="1:2">
      <c r="A2451" s="1" t="s">
        <v>3685</v>
      </c>
      <c r="B2451" t="s">
        <v>3686</v>
      </c>
    </row>
    <row r="2452" spans="1:2">
      <c r="A2452" s="1" t="s">
        <v>3687</v>
      </c>
      <c r="B2452" t="s">
        <v>3688</v>
      </c>
    </row>
    <row r="2453" spans="1:2">
      <c r="A2453" s="1" t="s">
        <v>3689</v>
      </c>
      <c r="B2453" t="s">
        <v>3690</v>
      </c>
    </row>
    <row r="2454" spans="1:2">
      <c r="A2454" s="1" t="s">
        <v>3691</v>
      </c>
      <c r="B2454" t="s">
        <v>3692</v>
      </c>
    </row>
    <row r="2455" spans="1:2">
      <c r="A2455" s="1" t="s">
        <v>3693</v>
      </c>
      <c r="B2455" t="s">
        <v>3694</v>
      </c>
    </row>
    <row r="2456" spans="1:2">
      <c r="A2456" s="1" t="s">
        <v>3695</v>
      </c>
      <c r="B2456" t="s">
        <v>3696</v>
      </c>
    </row>
    <row r="2457" spans="1:2">
      <c r="A2457" s="1" t="s">
        <v>3697</v>
      </c>
      <c r="B2457" t="s">
        <v>3698</v>
      </c>
    </row>
    <row r="2458" spans="1:2">
      <c r="A2458" s="1" t="s">
        <v>3699</v>
      </c>
      <c r="B2458" t="s">
        <v>3700</v>
      </c>
    </row>
    <row r="2459" spans="1:2">
      <c r="A2459" s="1" t="s">
        <v>3701</v>
      </c>
      <c r="B2459" t="s">
        <v>3702</v>
      </c>
    </row>
    <row r="2460" spans="1:2">
      <c r="A2460" s="1" t="s">
        <v>3703</v>
      </c>
      <c r="B2460" t="s">
        <v>3704</v>
      </c>
    </row>
    <row r="2461" spans="1:2">
      <c r="A2461" s="1" t="s">
        <v>1744</v>
      </c>
      <c r="B2461" t="s">
        <v>3705</v>
      </c>
    </row>
    <row r="2462" spans="1:2">
      <c r="A2462" s="1" t="s">
        <v>3706</v>
      </c>
      <c r="B2462" t="s">
        <v>3707</v>
      </c>
    </row>
    <row r="2463" spans="1:2">
      <c r="A2463" s="1" t="s">
        <v>3708</v>
      </c>
      <c r="B2463" t="s">
        <v>3709</v>
      </c>
    </row>
    <row r="2464" spans="1:2">
      <c r="A2464" s="1" t="s">
        <v>3710</v>
      </c>
      <c r="B2464" t="s">
        <v>3711</v>
      </c>
    </row>
    <row r="2465" spans="1:2">
      <c r="A2465" s="1" t="s">
        <v>574</v>
      </c>
      <c r="B2465" t="s">
        <v>575</v>
      </c>
    </row>
    <row r="2466" spans="1:2">
      <c r="A2466" s="1" t="s">
        <v>3712</v>
      </c>
      <c r="B2466" t="s">
        <v>3713</v>
      </c>
    </row>
    <row r="2467" spans="1:2">
      <c r="A2467" s="1" t="s">
        <v>3714</v>
      </c>
      <c r="B2467" t="s">
        <v>3715</v>
      </c>
    </row>
    <row r="2468" spans="1:2">
      <c r="A2468" s="1" t="s">
        <v>3716</v>
      </c>
      <c r="B2468" t="s">
        <v>3717</v>
      </c>
    </row>
    <row r="2469" spans="1:2">
      <c r="A2469" s="1" t="s">
        <v>3718</v>
      </c>
      <c r="B2469" t="s">
        <v>3719</v>
      </c>
    </row>
    <row r="2470" spans="1:2">
      <c r="A2470" s="1" t="s">
        <v>3720</v>
      </c>
      <c r="B2470" t="s">
        <v>3721</v>
      </c>
    </row>
    <row r="2471" spans="1:2">
      <c r="A2471" s="1" t="s">
        <v>3722</v>
      </c>
      <c r="B2471" t="s">
        <v>3723</v>
      </c>
    </row>
    <row r="2472" spans="1:2">
      <c r="A2472" s="1" t="s">
        <v>3724</v>
      </c>
      <c r="B2472" t="s">
        <v>3725</v>
      </c>
    </row>
    <row r="2473" spans="1:2">
      <c r="A2473" s="1" t="s">
        <v>3726</v>
      </c>
      <c r="B2473" t="s">
        <v>3727</v>
      </c>
    </row>
    <row r="2474" spans="1:2">
      <c r="A2474" s="1" t="s">
        <v>3728</v>
      </c>
      <c r="B2474" t="s">
        <v>3729</v>
      </c>
    </row>
    <row r="2475" spans="1:2">
      <c r="A2475" s="1" t="s">
        <v>191</v>
      </c>
      <c r="B2475" t="s">
        <v>3730</v>
      </c>
    </row>
    <row r="2476" spans="1:2">
      <c r="A2476" s="1" t="s">
        <v>3731</v>
      </c>
      <c r="B2476" t="s">
        <v>3732</v>
      </c>
    </row>
    <row r="2477" spans="1:2">
      <c r="A2477" s="1" t="s">
        <v>3733</v>
      </c>
      <c r="B2477" t="s">
        <v>3734</v>
      </c>
    </row>
    <row r="2478" spans="1:2">
      <c r="A2478" s="1" t="s">
        <v>3735</v>
      </c>
      <c r="B2478" t="s">
        <v>3736</v>
      </c>
    </row>
    <row r="2479" spans="1:2">
      <c r="A2479" s="1" t="s">
        <v>3737</v>
      </c>
      <c r="B2479" t="s">
        <v>3738</v>
      </c>
    </row>
    <row r="2480" spans="1:2">
      <c r="A2480" s="1" t="s">
        <v>3739</v>
      </c>
      <c r="B2480" t="s">
        <v>3740</v>
      </c>
    </row>
    <row r="2481" spans="1:2">
      <c r="A2481" s="1" t="s">
        <v>3741</v>
      </c>
      <c r="B2481" t="s">
        <v>3742</v>
      </c>
    </row>
    <row r="2482" spans="1:2">
      <c r="A2482" s="1" t="s">
        <v>3743</v>
      </c>
      <c r="B2482" t="s">
        <v>3744</v>
      </c>
    </row>
    <row r="2483" spans="1:2">
      <c r="A2483" s="1" t="s">
        <v>3745</v>
      </c>
      <c r="B2483" t="s">
        <v>3746</v>
      </c>
    </row>
    <row r="2484" spans="1:2">
      <c r="A2484" s="1" t="s">
        <v>3747</v>
      </c>
      <c r="B2484" t="s">
        <v>3748</v>
      </c>
    </row>
    <row r="2485" spans="1:2">
      <c r="A2485" s="1" t="s">
        <v>3749</v>
      </c>
      <c r="B2485" t="s">
        <v>3750</v>
      </c>
    </row>
    <row r="2486" spans="1:2">
      <c r="A2486" s="1" t="s">
        <v>3751</v>
      </c>
      <c r="B2486" t="s">
        <v>3752</v>
      </c>
    </row>
    <row r="2487" spans="1:2">
      <c r="A2487" s="1" t="s">
        <v>3753</v>
      </c>
      <c r="B2487" t="s">
        <v>3754</v>
      </c>
    </row>
    <row r="2488" spans="1:2">
      <c r="A2488" s="1" t="s">
        <v>3755</v>
      </c>
      <c r="B2488" t="s">
        <v>3756</v>
      </c>
    </row>
    <row r="2489" spans="1:2">
      <c r="A2489" s="1" t="s">
        <v>3757</v>
      </c>
      <c r="B2489" t="s">
        <v>3758</v>
      </c>
    </row>
    <row r="2490" spans="1:2">
      <c r="A2490" s="1" t="s">
        <v>3759</v>
      </c>
      <c r="B2490" t="s">
        <v>3760</v>
      </c>
    </row>
    <row r="2491" spans="1:2">
      <c r="A2491" s="1" t="s">
        <v>3761</v>
      </c>
      <c r="B2491" t="s">
        <v>3762</v>
      </c>
    </row>
    <row r="2492" spans="1:2">
      <c r="A2492" s="1" t="s">
        <v>1659</v>
      </c>
      <c r="B2492" t="s">
        <v>1660</v>
      </c>
    </row>
    <row r="2493" spans="1:2">
      <c r="A2493" s="1" t="s">
        <v>3763</v>
      </c>
      <c r="B2493" t="s">
        <v>3764</v>
      </c>
    </row>
    <row r="2494" spans="1:2">
      <c r="A2494" s="1" t="s">
        <v>3765</v>
      </c>
      <c r="B2494" t="s">
        <v>3766</v>
      </c>
    </row>
    <row r="2495" spans="1:2">
      <c r="A2495" s="1" t="s">
        <v>3767</v>
      </c>
      <c r="B2495" t="s">
        <v>3768</v>
      </c>
    </row>
    <row r="2496" spans="1:2">
      <c r="A2496" s="1" t="s">
        <v>3769</v>
      </c>
      <c r="B2496" t="s">
        <v>3770</v>
      </c>
    </row>
    <row r="2497" spans="1:2">
      <c r="A2497" s="1" t="s">
        <v>3771</v>
      </c>
      <c r="B2497" t="s">
        <v>3772</v>
      </c>
    </row>
    <row r="2498" spans="1:2">
      <c r="A2498" s="1" t="s">
        <v>3773</v>
      </c>
      <c r="B2498" t="s">
        <v>3774</v>
      </c>
    </row>
    <row r="2499" spans="1:2">
      <c r="A2499" s="1" t="s">
        <v>3775</v>
      </c>
      <c r="B2499" t="s">
        <v>3776</v>
      </c>
    </row>
    <row r="2500" spans="1:2">
      <c r="A2500" s="1" t="s">
        <v>3777</v>
      </c>
      <c r="B2500" t="s">
        <v>3778</v>
      </c>
    </row>
    <row r="2501" spans="1:2">
      <c r="A2501" s="1" t="s">
        <v>3779</v>
      </c>
      <c r="B2501" t="s">
        <v>3780</v>
      </c>
    </row>
    <row r="2502" spans="1:2">
      <c r="A2502" s="1" t="s">
        <v>3781</v>
      </c>
      <c r="B2502" t="s">
        <v>3782</v>
      </c>
    </row>
    <row r="2503" spans="1:2">
      <c r="A2503" s="1" t="s">
        <v>3783</v>
      </c>
      <c r="B2503" t="s">
        <v>3784</v>
      </c>
    </row>
    <row r="2504" spans="1:2">
      <c r="A2504" s="1" t="s">
        <v>3785</v>
      </c>
      <c r="B2504" t="s">
        <v>3786</v>
      </c>
    </row>
    <row r="2505" spans="1:2">
      <c r="A2505" s="1" t="s">
        <v>3787</v>
      </c>
      <c r="B2505" t="s">
        <v>3788</v>
      </c>
    </row>
    <row r="2506" spans="1:2">
      <c r="A2506" s="1" t="s">
        <v>3789</v>
      </c>
      <c r="B2506" t="s">
        <v>3790</v>
      </c>
    </row>
    <row r="2507" spans="1:2">
      <c r="A2507" s="1" t="s">
        <v>3791</v>
      </c>
      <c r="B2507" t="s">
        <v>3792</v>
      </c>
    </row>
    <row r="2508" spans="1:2">
      <c r="A2508" s="1" t="s">
        <v>3017</v>
      </c>
      <c r="B2508" t="s">
        <v>3793</v>
      </c>
    </row>
    <row r="2509" spans="1:2">
      <c r="A2509" s="1" t="s">
        <v>3794</v>
      </c>
      <c r="B2509" t="s">
        <v>3795</v>
      </c>
    </row>
    <row r="2510" spans="1:2">
      <c r="A2510" s="1" t="s">
        <v>3796</v>
      </c>
      <c r="B2510" t="s">
        <v>3797</v>
      </c>
    </row>
    <row r="2511" spans="1:2">
      <c r="A2511" s="1" t="s">
        <v>1695</v>
      </c>
      <c r="B2511" t="s">
        <v>3798</v>
      </c>
    </row>
    <row r="2512" spans="1:2">
      <c r="A2512" s="1" t="s">
        <v>3799</v>
      </c>
      <c r="B2512" t="s">
        <v>3800</v>
      </c>
    </row>
    <row r="2513" spans="1:2">
      <c r="A2513" s="1" t="s">
        <v>3801</v>
      </c>
      <c r="B2513" t="s">
        <v>3802</v>
      </c>
    </row>
    <row r="2514" spans="1:2">
      <c r="A2514" s="1" t="s">
        <v>3803</v>
      </c>
      <c r="B2514" t="s">
        <v>3804</v>
      </c>
    </row>
    <row r="2515" spans="1:2">
      <c r="A2515" s="1" t="s">
        <v>3805</v>
      </c>
      <c r="B2515" t="s">
        <v>3806</v>
      </c>
    </row>
    <row r="2516" spans="1:2">
      <c r="A2516" s="1" t="s">
        <v>3807</v>
      </c>
      <c r="B2516" t="s">
        <v>3808</v>
      </c>
    </row>
    <row r="2517" spans="1:2">
      <c r="A2517" s="1" t="s">
        <v>3809</v>
      </c>
      <c r="B2517" t="s">
        <v>3810</v>
      </c>
    </row>
    <row r="2518" spans="1:2">
      <c r="A2518" s="1" t="s">
        <v>3811</v>
      </c>
      <c r="B2518" t="s">
        <v>3812</v>
      </c>
    </row>
    <row r="2519" spans="1:2">
      <c r="A2519" s="1" t="s">
        <v>3813</v>
      </c>
      <c r="B2519" t="s">
        <v>3814</v>
      </c>
    </row>
    <row r="2520" spans="1:2">
      <c r="A2520" s="1" t="s">
        <v>3815</v>
      </c>
      <c r="B2520" t="s">
        <v>3816</v>
      </c>
    </row>
    <row r="2521" spans="1:2">
      <c r="A2521" s="1" t="s">
        <v>2649</v>
      </c>
      <c r="B2521" t="s">
        <v>3817</v>
      </c>
    </row>
    <row r="2522" spans="1:2">
      <c r="A2522" s="1" t="s">
        <v>3818</v>
      </c>
      <c r="B2522" t="s">
        <v>3819</v>
      </c>
    </row>
    <row r="2523" spans="1:2">
      <c r="A2523" s="1" t="s">
        <v>2659</v>
      </c>
      <c r="B2523" t="s">
        <v>3820</v>
      </c>
    </row>
    <row r="2524" spans="1:2">
      <c r="A2524" s="1" t="s">
        <v>3821</v>
      </c>
      <c r="B2524" t="s">
        <v>3822</v>
      </c>
    </row>
    <row r="2525" spans="1:2">
      <c r="A2525" s="1" t="s">
        <v>3823</v>
      </c>
      <c r="B2525" t="s">
        <v>3824</v>
      </c>
    </row>
    <row r="2526" spans="1:2">
      <c r="A2526" s="1" t="s">
        <v>2724</v>
      </c>
      <c r="B2526" t="s">
        <v>3825</v>
      </c>
    </row>
    <row r="2527" spans="1:2">
      <c r="A2527" s="1" t="s">
        <v>3826</v>
      </c>
      <c r="B2527" t="s">
        <v>3827</v>
      </c>
    </row>
    <row r="2528" spans="1:2">
      <c r="A2528" s="1" t="s">
        <v>3828</v>
      </c>
      <c r="B2528" t="s">
        <v>3829</v>
      </c>
    </row>
    <row r="2529" spans="1:2">
      <c r="A2529" s="1" t="s">
        <v>3830</v>
      </c>
      <c r="B2529" t="s">
        <v>3831</v>
      </c>
    </row>
    <row r="2530" spans="1:2">
      <c r="A2530" s="1" t="s">
        <v>3832</v>
      </c>
      <c r="B2530" t="s">
        <v>3833</v>
      </c>
    </row>
    <row r="2531" spans="1:2">
      <c r="A2531" s="1" t="s">
        <v>3834</v>
      </c>
      <c r="B2531" t="s">
        <v>3835</v>
      </c>
    </row>
    <row r="2532" spans="1:2">
      <c r="A2532" s="1" t="s">
        <v>2930</v>
      </c>
      <c r="B2532" t="s">
        <v>3836</v>
      </c>
    </row>
    <row r="2533" spans="1:2">
      <c r="A2533" s="1" t="s">
        <v>3837</v>
      </c>
      <c r="B2533" t="s">
        <v>3838</v>
      </c>
    </row>
    <row r="2534" spans="1:2">
      <c r="A2534" s="1" t="s">
        <v>3839</v>
      </c>
      <c r="B2534" t="s">
        <v>3840</v>
      </c>
    </row>
    <row r="2535" spans="1:2">
      <c r="A2535" s="1" t="s">
        <v>3841</v>
      </c>
      <c r="B2535" t="s">
        <v>3842</v>
      </c>
    </row>
    <row r="2536" spans="1:2">
      <c r="A2536" s="1" t="s">
        <v>3843</v>
      </c>
      <c r="B2536" t="s">
        <v>3844</v>
      </c>
    </row>
    <row r="2537" spans="1:2">
      <c r="A2537" s="1" t="s">
        <v>3845</v>
      </c>
      <c r="B2537" t="s">
        <v>3846</v>
      </c>
    </row>
    <row r="2538" spans="1:2">
      <c r="A2538" s="1" t="s">
        <v>3847</v>
      </c>
      <c r="B2538" t="s">
        <v>3848</v>
      </c>
    </row>
    <row r="2539" spans="1:2">
      <c r="A2539" s="1" t="s">
        <v>3849</v>
      </c>
      <c r="B2539" t="s">
        <v>3850</v>
      </c>
    </row>
    <row r="2540" spans="1:2">
      <c r="A2540" s="1" t="s">
        <v>3851</v>
      </c>
      <c r="B2540" t="s">
        <v>3852</v>
      </c>
    </row>
    <row r="2541" spans="1:2">
      <c r="A2541" s="1" t="s">
        <v>3853</v>
      </c>
      <c r="B2541" t="s">
        <v>3854</v>
      </c>
    </row>
    <row r="2542" spans="1:2">
      <c r="A2542" s="1" t="s">
        <v>3855</v>
      </c>
      <c r="B2542" t="s">
        <v>3856</v>
      </c>
    </row>
    <row r="2543" spans="1:2">
      <c r="A2543" s="1" t="s">
        <v>3474</v>
      </c>
      <c r="B2543" t="s">
        <v>3857</v>
      </c>
    </row>
    <row r="2544" spans="1:2">
      <c r="A2544" s="1" t="s">
        <v>3858</v>
      </c>
      <c r="B2544" t="s">
        <v>3859</v>
      </c>
    </row>
    <row r="2545" spans="1:2">
      <c r="A2545" s="1" t="s">
        <v>3860</v>
      </c>
      <c r="B2545" t="s">
        <v>3861</v>
      </c>
    </row>
    <row r="2546" spans="1:2">
      <c r="A2546" s="1" t="s">
        <v>3862</v>
      </c>
      <c r="B2546" t="s">
        <v>3863</v>
      </c>
    </row>
    <row r="2547" spans="1:2">
      <c r="A2547" s="1" t="s">
        <v>3864</v>
      </c>
      <c r="B2547" t="s">
        <v>3865</v>
      </c>
    </row>
    <row r="2548" spans="1:2">
      <c r="A2548" s="1" t="s">
        <v>3866</v>
      </c>
      <c r="B2548" t="s">
        <v>3867</v>
      </c>
    </row>
    <row r="2549" spans="1:2">
      <c r="A2549" s="1" t="s">
        <v>3868</v>
      </c>
      <c r="B2549" t="s">
        <v>3869</v>
      </c>
    </row>
    <row r="2550" spans="1:2">
      <c r="A2550" s="1" t="s">
        <v>3870</v>
      </c>
      <c r="B2550" t="s">
        <v>3871</v>
      </c>
    </row>
    <row r="2551" spans="1:2">
      <c r="A2551" s="1" t="s">
        <v>3872</v>
      </c>
      <c r="B2551" t="s">
        <v>3873</v>
      </c>
    </row>
    <row r="2552" spans="1:2">
      <c r="A2552" s="1" t="s">
        <v>3874</v>
      </c>
      <c r="B2552" t="s">
        <v>3875</v>
      </c>
    </row>
    <row r="2553" spans="1:2">
      <c r="A2553" s="1" t="s">
        <v>3876</v>
      </c>
      <c r="B2553" t="s">
        <v>3877</v>
      </c>
    </row>
    <row r="2554" spans="1:2">
      <c r="A2554" s="1" t="s">
        <v>2480</v>
      </c>
      <c r="B2554" t="s">
        <v>3878</v>
      </c>
    </row>
    <row r="2555" spans="1:2">
      <c r="A2555" s="1" t="s">
        <v>3879</v>
      </c>
      <c r="B2555" t="s">
        <v>3880</v>
      </c>
    </row>
    <row r="2556" spans="1:2">
      <c r="A2556" s="1" t="s">
        <v>2571</v>
      </c>
      <c r="B2556" t="s">
        <v>3881</v>
      </c>
    </row>
    <row r="2557" spans="1:2">
      <c r="A2557" s="1" t="s">
        <v>3882</v>
      </c>
      <c r="B2557" t="s">
        <v>3883</v>
      </c>
    </row>
    <row r="2558" spans="1:2">
      <c r="A2558" s="1" t="s">
        <v>3884</v>
      </c>
      <c r="B2558" t="s">
        <v>3885</v>
      </c>
    </row>
    <row r="2559" spans="1:2">
      <c r="A2559" s="1" t="s">
        <v>3886</v>
      </c>
      <c r="B2559" t="s">
        <v>3887</v>
      </c>
    </row>
    <row r="2560" spans="1:2">
      <c r="A2560" s="1" t="s">
        <v>3888</v>
      </c>
      <c r="B2560" t="s">
        <v>3889</v>
      </c>
    </row>
    <row r="2561" spans="1:2">
      <c r="A2561" s="1" t="s">
        <v>3890</v>
      </c>
      <c r="B2561" t="s">
        <v>3891</v>
      </c>
    </row>
    <row r="2562" spans="1:2">
      <c r="A2562" s="1" t="s">
        <v>3892</v>
      </c>
      <c r="B2562" t="s">
        <v>3893</v>
      </c>
    </row>
    <row r="2563" spans="1:2">
      <c r="A2563" s="1" t="s">
        <v>3894</v>
      </c>
      <c r="B2563" t="s">
        <v>3895</v>
      </c>
    </row>
    <row r="2564" spans="1:2">
      <c r="A2564" s="1" t="s">
        <v>3896</v>
      </c>
      <c r="B2564" t="s">
        <v>3897</v>
      </c>
    </row>
    <row r="2565" spans="1:2">
      <c r="A2565" s="1" t="s">
        <v>3898</v>
      </c>
      <c r="B2565" t="s">
        <v>3899</v>
      </c>
    </row>
    <row r="2566" spans="1:2">
      <c r="A2566" s="1" t="s">
        <v>3900</v>
      </c>
      <c r="B2566" t="s">
        <v>3901</v>
      </c>
    </row>
    <row r="2567" spans="1:2">
      <c r="A2567" s="1" t="s">
        <v>3902</v>
      </c>
      <c r="B2567" t="s">
        <v>3903</v>
      </c>
    </row>
    <row r="2568" spans="1:2">
      <c r="A2568" s="1" t="s">
        <v>3904</v>
      </c>
      <c r="B2568" t="s">
        <v>3905</v>
      </c>
    </row>
    <row r="2569" spans="1:2">
      <c r="A2569" s="1" t="s">
        <v>3906</v>
      </c>
      <c r="B2569" t="s">
        <v>3907</v>
      </c>
    </row>
    <row r="2570" spans="1:2">
      <c r="A2570" s="1" t="s">
        <v>3908</v>
      </c>
      <c r="B2570" t="s">
        <v>3909</v>
      </c>
    </row>
    <row r="2571" spans="1:2">
      <c r="A2571" s="1" t="s">
        <v>3910</v>
      </c>
      <c r="B2571" t="s">
        <v>3911</v>
      </c>
    </row>
    <row r="2572" spans="1:2">
      <c r="A2572" s="1" t="s">
        <v>3912</v>
      </c>
      <c r="B2572" t="s">
        <v>3913</v>
      </c>
    </row>
    <row r="2573" spans="1:2">
      <c r="A2573" s="1" t="s">
        <v>3914</v>
      </c>
      <c r="B2573" t="s">
        <v>3915</v>
      </c>
    </row>
    <row r="2574" spans="1:2">
      <c r="A2574" s="1" t="s">
        <v>3916</v>
      </c>
      <c r="B2574" t="s">
        <v>3917</v>
      </c>
    </row>
    <row r="2575" spans="1:2">
      <c r="A2575" s="1" t="s">
        <v>3918</v>
      </c>
      <c r="B2575" t="s">
        <v>3919</v>
      </c>
    </row>
    <row r="2576" spans="1:2">
      <c r="A2576" s="1" t="s">
        <v>3920</v>
      </c>
      <c r="B2576" t="s">
        <v>3921</v>
      </c>
    </row>
    <row r="2577" spans="1:2">
      <c r="A2577" s="1" t="s">
        <v>3922</v>
      </c>
      <c r="B2577" t="s">
        <v>3923</v>
      </c>
    </row>
    <row r="2578" spans="1:2">
      <c r="A2578" s="1" t="s">
        <v>3924</v>
      </c>
      <c r="B2578" t="s">
        <v>3925</v>
      </c>
    </row>
    <row r="2579" spans="1:2">
      <c r="A2579" s="1" t="s">
        <v>1754</v>
      </c>
      <c r="B2579" t="s">
        <v>1755</v>
      </c>
    </row>
    <row r="2580" spans="1:2">
      <c r="A2580" s="1" t="s">
        <v>3926</v>
      </c>
      <c r="B2580" t="s">
        <v>3927</v>
      </c>
    </row>
    <row r="2581" spans="1:2">
      <c r="A2581" s="1" t="s">
        <v>3928</v>
      </c>
      <c r="B2581" t="s">
        <v>3929</v>
      </c>
    </row>
    <row r="2582" spans="1:2">
      <c r="A2582" s="1" t="s">
        <v>1758</v>
      </c>
      <c r="B2582" t="s">
        <v>1759</v>
      </c>
    </row>
    <row r="2583" spans="1:2">
      <c r="A2583" s="1" t="s">
        <v>3930</v>
      </c>
      <c r="B2583" t="s">
        <v>3931</v>
      </c>
    </row>
    <row r="2584" spans="1:2">
      <c r="A2584" s="1" t="s">
        <v>3932</v>
      </c>
      <c r="B2584" t="s">
        <v>3933</v>
      </c>
    </row>
    <row r="2585" spans="1:2">
      <c r="A2585" s="1" t="s">
        <v>3934</v>
      </c>
      <c r="B2585" t="s">
        <v>3935</v>
      </c>
    </row>
    <row r="2586" spans="1:2">
      <c r="A2586" s="1" t="s">
        <v>3936</v>
      </c>
      <c r="B2586" t="s">
        <v>3937</v>
      </c>
    </row>
    <row r="2587" spans="1:2">
      <c r="A2587" s="1" t="s">
        <v>1766</v>
      </c>
      <c r="B2587" t="s">
        <v>1767</v>
      </c>
    </row>
    <row r="2588" spans="1:2">
      <c r="A2588" s="1" t="s">
        <v>1770</v>
      </c>
      <c r="B2588" t="s">
        <v>1771</v>
      </c>
    </row>
    <row r="2589" spans="1:2">
      <c r="A2589" s="1" t="s">
        <v>3938</v>
      </c>
      <c r="B2589" t="s">
        <v>3939</v>
      </c>
    </row>
    <row r="2590" spans="1:2">
      <c r="A2590" s="1" t="s">
        <v>3940</v>
      </c>
      <c r="B2590" t="s">
        <v>3941</v>
      </c>
    </row>
    <row r="2591" spans="1:2">
      <c r="A2591" s="1" t="s">
        <v>3942</v>
      </c>
      <c r="B2591" t="s">
        <v>3943</v>
      </c>
    </row>
    <row r="2592" spans="1:2">
      <c r="A2592" s="1" t="s">
        <v>3944</v>
      </c>
      <c r="B2592" t="s">
        <v>3945</v>
      </c>
    </row>
    <row r="2593" spans="1:2">
      <c r="A2593" s="1" t="s">
        <v>3946</v>
      </c>
      <c r="B2593" t="s">
        <v>3947</v>
      </c>
    </row>
    <row r="2594" spans="1:2">
      <c r="A2594" s="1" t="s">
        <v>3948</v>
      </c>
      <c r="B2594" t="s">
        <v>3949</v>
      </c>
    </row>
    <row r="2595" spans="1:2">
      <c r="A2595" s="1" t="s">
        <v>3950</v>
      </c>
      <c r="B2595" t="s">
        <v>3951</v>
      </c>
    </row>
    <row r="2596" spans="1:2">
      <c r="A2596" s="1" t="s">
        <v>3952</v>
      </c>
      <c r="B2596" t="s">
        <v>3953</v>
      </c>
    </row>
    <row r="2597" spans="1:2">
      <c r="A2597" s="1" t="s">
        <v>3954</v>
      </c>
      <c r="B2597" t="s">
        <v>3955</v>
      </c>
    </row>
    <row r="2598" spans="1:2">
      <c r="A2598" s="1" t="s">
        <v>3956</v>
      </c>
      <c r="B2598" t="s">
        <v>3957</v>
      </c>
    </row>
    <row r="2599" spans="1:2">
      <c r="A2599" s="1" t="s">
        <v>3958</v>
      </c>
      <c r="B2599" t="s">
        <v>3959</v>
      </c>
    </row>
    <row r="2600" spans="1:2">
      <c r="A2600" s="1" t="s">
        <v>31</v>
      </c>
      <c r="B2600" t="s">
        <v>3960</v>
      </c>
    </row>
    <row r="2601" spans="1:2">
      <c r="A2601" s="1" t="s">
        <v>3961</v>
      </c>
      <c r="B2601" t="s">
        <v>3962</v>
      </c>
    </row>
    <row r="2602" spans="1:2">
      <c r="A2602" s="1" t="s">
        <v>3963</v>
      </c>
      <c r="B2602" t="s">
        <v>3964</v>
      </c>
    </row>
    <row r="2603" spans="1:2">
      <c r="A2603" s="1" t="s">
        <v>3965</v>
      </c>
      <c r="B2603" t="s">
        <v>3966</v>
      </c>
    </row>
    <row r="2604" spans="1:2">
      <c r="A2604" s="1" t="s">
        <v>3967</v>
      </c>
      <c r="B2604" t="s">
        <v>3968</v>
      </c>
    </row>
    <row r="2605" spans="1:2">
      <c r="A2605" s="1" t="s">
        <v>3969</v>
      </c>
      <c r="B2605" t="s">
        <v>3970</v>
      </c>
    </row>
    <row r="2606" spans="1:2">
      <c r="A2606" s="1" t="s">
        <v>1785</v>
      </c>
      <c r="B2606" t="s">
        <v>1786</v>
      </c>
    </row>
    <row r="2607" spans="1:2">
      <c r="A2607" s="1" t="s">
        <v>3971</v>
      </c>
      <c r="B2607" t="s">
        <v>3972</v>
      </c>
    </row>
    <row r="2608" spans="1:2">
      <c r="A2608" s="1" t="s">
        <v>1793</v>
      </c>
      <c r="B2608" t="s">
        <v>1794</v>
      </c>
    </row>
    <row r="2609" spans="1:2">
      <c r="A2609" s="1" t="s">
        <v>3973</v>
      </c>
      <c r="B2609" t="s">
        <v>3974</v>
      </c>
    </row>
    <row r="2610" spans="1:2">
      <c r="A2610" s="1" t="s">
        <v>3975</v>
      </c>
      <c r="B2610" t="s">
        <v>3976</v>
      </c>
    </row>
    <row r="2611" spans="1:2">
      <c r="A2611" s="1" t="s">
        <v>3977</v>
      </c>
      <c r="B2611" t="s">
        <v>3978</v>
      </c>
    </row>
    <row r="2612" spans="1:2">
      <c r="A2612" s="1" t="s">
        <v>3979</v>
      </c>
      <c r="B2612" t="s">
        <v>3980</v>
      </c>
    </row>
    <row r="2613" spans="1:2">
      <c r="A2613" s="1" t="s">
        <v>3981</v>
      </c>
      <c r="B2613" t="s">
        <v>3982</v>
      </c>
    </row>
    <row r="2614" spans="1:2">
      <c r="A2614" s="1" t="s">
        <v>3983</v>
      </c>
      <c r="B2614" t="s">
        <v>3984</v>
      </c>
    </row>
    <row r="2615" spans="1:2">
      <c r="A2615" s="1" t="s">
        <v>1797</v>
      </c>
      <c r="B2615" t="s">
        <v>1798</v>
      </c>
    </row>
    <row r="2616" spans="1:2">
      <c r="A2616" s="1" t="s">
        <v>3985</v>
      </c>
      <c r="B2616" t="s">
        <v>3986</v>
      </c>
    </row>
    <row r="2617" spans="1:2">
      <c r="A2617" s="1" t="s">
        <v>1801</v>
      </c>
      <c r="B2617" t="s">
        <v>1802</v>
      </c>
    </row>
    <row r="2618" spans="1:2">
      <c r="A2618" s="1" t="s">
        <v>3987</v>
      </c>
      <c r="B2618" t="s">
        <v>3988</v>
      </c>
    </row>
    <row r="2619" spans="1:2">
      <c r="A2619" s="1" t="s">
        <v>3989</v>
      </c>
      <c r="B2619" t="s">
        <v>3990</v>
      </c>
    </row>
    <row r="2620" spans="1:2">
      <c r="A2620" s="1" t="s">
        <v>3991</v>
      </c>
      <c r="B2620" t="s">
        <v>3992</v>
      </c>
    </row>
    <row r="2621" spans="1:2">
      <c r="A2621" s="1" t="s">
        <v>3993</v>
      </c>
      <c r="B2621" t="s">
        <v>3994</v>
      </c>
    </row>
    <row r="2622" spans="1:2">
      <c r="A2622" s="1" t="s">
        <v>36</v>
      </c>
      <c r="B2622" t="s">
        <v>3995</v>
      </c>
    </row>
    <row r="2623" spans="1:2">
      <c r="A2623" s="1" t="s">
        <v>3996</v>
      </c>
      <c r="B2623" t="s">
        <v>3997</v>
      </c>
    </row>
    <row r="2624" spans="1:2">
      <c r="A2624" s="1" t="s">
        <v>3998</v>
      </c>
      <c r="B2624" t="s">
        <v>3999</v>
      </c>
    </row>
    <row r="2625" spans="1:2">
      <c r="A2625" s="1" t="s">
        <v>4000</v>
      </c>
      <c r="B2625" t="s">
        <v>4001</v>
      </c>
    </row>
    <row r="2626" spans="1:2">
      <c r="A2626" s="1" t="s">
        <v>1811</v>
      </c>
      <c r="B2626" t="s">
        <v>1812</v>
      </c>
    </row>
    <row r="2627" spans="1:2">
      <c r="A2627" s="1" t="s">
        <v>4002</v>
      </c>
      <c r="B2627" t="s">
        <v>4003</v>
      </c>
    </row>
    <row r="2628" spans="1:2">
      <c r="A2628" s="1" t="s">
        <v>4004</v>
      </c>
      <c r="B2628" t="s">
        <v>4005</v>
      </c>
    </row>
    <row r="2629" spans="1:2">
      <c r="A2629" s="1" t="s">
        <v>4006</v>
      </c>
      <c r="B2629" t="s">
        <v>4007</v>
      </c>
    </row>
    <row r="2630" spans="1:2">
      <c r="A2630" s="1" t="s">
        <v>4008</v>
      </c>
      <c r="B2630" t="s">
        <v>4009</v>
      </c>
    </row>
    <row r="2631" spans="1:2">
      <c r="A2631" s="1" t="s">
        <v>4010</v>
      </c>
      <c r="B2631" t="s">
        <v>4011</v>
      </c>
    </row>
    <row r="2632" spans="1:2">
      <c r="A2632" s="1" t="s">
        <v>4012</v>
      </c>
      <c r="B2632" t="s">
        <v>4013</v>
      </c>
    </row>
    <row r="2633" spans="1:2">
      <c r="A2633" s="1" t="s">
        <v>4014</v>
      </c>
      <c r="B2633" t="s">
        <v>4015</v>
      </c>
    </row>
    <row r="2634" spans="1:2">
      <c r="A2634" s="1" t="s">
        <v>4016</v>
      </c>
      <c r="B2634" t="s">
        <v>4017</v>
      </c>
    </row>
    <row r="2635" spans="1:2">
      <c r="A2635" s="1" t="s">
        <v>4018</v>
      </c>
      <c r="B2635" t="s">
        <v>4019</v>
      </c>
    </row>
    <row r="2636" spans="1:2">
      <c r="A2636" s="1" t="s">
        <v>4020</v>
      </c>
      <c r="B2636" t="s">
        <v>4021</v>
      </c>
    </row>
    <row r="2637" spans="1:2">
      <c r="A2637" s="1" t="s">
        <v>4022</v>
      </c>
      <c r="B2637" t="s">
        <v>4023</v>
      </c>
    </row>
    <row r="2638" spans="1:2">
      <c r="A2638" s="1" t="s">
        <v>4024</v>
      </c>
      <c r="B2638" t="s">
        <v>4025</v>
      </c>
    </row>
    <row r="2639" spans="1:2">
      <c r="A2639" s="1" t="s">
        <v>4026</v>
      </c>
      <c r="B2639" t="s">
        <v>4027</v>
      </c>
    </row>
    <row r="2640" spans="1:2">
      <c r="A2640" s="1" t="s">
        <v>4028</v>
      </c>
      <c r="B2640" t="s">
        <v>4029</v>
      </c>
    </row>
    <row r="2641" spans="1:2">
      <c r="A2641" s="1" t="s">
        <v>4030</v>
      </c>
      <c r="B2641" t="s">
        <v>4031</v>
      </c>
    </row>
    <row r="2642" spans="1:2">
      <c r="A2642" s="1" t="s">
        <v>4032</v>
      </c>
      <c r="B2642" t="s">
        <v>4033</v>
      </c>
    </row>
    <row r="2643" spans="1:2">
      <c r="A2643" s="1" t="s">
        <v>4034</v>
      </c>
      <c r="B2643" t="s">
        <v>4035</v>
      </c>
    </row>
    <row r="2644" spans="1:2">
      <c r="A2644" s="1" t="s">
        <v>4036</v>
      </c>
      <c r="B2644" t="s">
        <v>4037</v>
      </c>
    </row>
    <row r="2645" spans="1:2">
      <c r="A2645" s="1" t="s">
        <v>4038</v>
      </c>
      <c r="B2645" t="s">
        <v>4039</v>
      </c>
    </row>
    <row r="2646" spans="1:2">
      <c r="A2646" s="1" t="s">
        <v>4040</v>
      </c>
      <c r="B2646" t="s">
        <v>4041</v>
      </c>
    </row>
    <row r="2647" spans="1:2">
      <c r="A2647" s="1" t="s">
        <v>4042</v>
      </c>
      <c r="B2647" t="s">
        <v>4043</v>
      </c>
    </row>
    <row r="2648" spans="1:2">
      <c r="A2648" s="1" t="s">
        <v>1827</v>
      </c>
      <c r="B2648" t="s">
        <v>1828</v>
      </c>
    </row>
    <row r="2649" spans="1:2">
      <c r="A2649" s="1" t="s">
        <v>1829</v>
      </c>
      <c r="B2649" t="s">
        <v>1830</v>
      </c>
    </row>
    <row r="2650" spans="1:2">
      <c r="A2650" s="1" t="s">
        <v>4044</v>
      </c>
      <c r="B2650" t="s">
        <v>4045</v>
      </c>
    </row>
    <row r="2651" spans="1:2">
      <c r="A2651" s="1" t="s">
        <v>4046</v>
      </c>
      <c r="B2651" t="s">
        <v>4047</v>
      </c>
    </row>
    <row r="2652" spans="1:2">
      <c r="A2652" s="1" t="s">
        <v>4048</v>
      </c>
      <c r="B2652" t="s">
        <v>4049</v>
      </c>
    </row>
    <row r="2653" spans="1:2">
      <c r="A2653" s="1" t="s">
        <v>4050</v>
      </c>
      <c r="B2653" t="s">
        <v>4051</v>
      </c>
    </row>
    <row r="2654" spans="1:2">
      <c r="A2654" s="1" t="s">
        <v>4052</v>
      </c>
      <c r="B2654" t="s">
        <v>4053</v>
      </c>
    </row>
    <row r="2655" spans="1:2">
      <c r="A2655" s="1" t="s">
        <v>4054</v>
      </c>
      <c r="B2655" t="s">
        <v>4055</v>
      </c>
    </row>
    <row r="2656" spans="1:2">
      <c r="A2656" s="1" t="s">
        <v>4056</v>
      </c>
      <c r="B2656" t="s">
        <v>4057</v>
      </c>
    </row>
    <row r="2657" spans="1:2">
      <c r="A2657" s="1" t="s">
        <v>1841</v>
      </c>
      <c r="B2657" t="s">
        <v>1842</v>
      </c>
    </row>
    <row r="2658" spans="1:2">
      <c r="A2658" s="1" t="s">
        <v>4058</v>
      </c>
      <c r="B2658" t="s">
        <v>4059</v>
      </c>
    </row>
    <row r="2659" spans="1:2">
      <c r="A2659" s="1" t="s">
        <v>4060</v>
      </c>
      <c r="B2659" t="s">
        <v>4061</v>
      </c>
    </row>
    <row r="2660" spans="1:2">
      <c r="A2660" s="1" t="s">
        <v>4062</v>
      </c>
      <c r="B2660" t="s">
        <v>4063</v>
      </c>
    </row>
    <row r="2661" spans="1:2">
      <c r="A2661" s="1" t="s">
        <v>4064</v>
      </c>
      <c r="B2661" t="s">
        <v>4065</v>
      </c>
    </row>
    <row r="2662" spans="1:2">
      <c r="A2662" s="1" t="s">
        <v>4066</v>
      </c>
      <c r="B2662" t="s">
        <v>4067</v>
      </c>
    </row>
    <row r="2663" spans="1:2">
      <c r="A2663" s="1" t="s">
        <v>4068</v>
      </c>
      <c r="B2663" t="s">
        <v>4069</v>
      </c>
    </row>
    <row r="2664" spans="1:2">
      <c r="A2664" s="1" t="s">
        <v>4070</v>
      </c>
      <c r="B2664" t="s">
        <v>4071</v>
      </c>
    </row>
    <row r="2665" spans="1:2">
      <c r="A2665" s="1" t="s">
        <v>4072</v>
      </c>
      <c r="B2665" t="s">
        <v>4073</v>
      </c>
    </row>
    <row r="2666" spans="1:2">
      <c r="A2666" s="1" t="s">
        <v>4074</v>
      </c>
      <c r="B2666" t="s">
        <v>4075</v>
      </c>
    </row>
    <row r="2667" spans="1:2">
      <c r="A2667" s="1" t="s">
        <v>4076</v>
      </c>
      <c r="B2667" t="s">
        <v>4077</v>
      </c>
    </row>
    <row r="2668" spans="1:2">
      <c r="A2668" s="1" t="s">
        <v>4078</v>
      </c>
      <c r="B2668" t="s">
        <v>4079</v>
      </c>
    </row>
    <row r="2669" spans="1:2">
      <c r="A2669" s="1" t="s">
        <v>4080</v>
      </c>
      <c r="B2669" t="s">
        <v>4081</v>
      </c>
    </row>
    <row r="2670" spans="1:2">
      <c r="A2670" s="1" t="s">
        <v>4082</v>
      </c>
      <c r="B2670" t="s">
        <v>4083</v>
      </c>
    </row>
    <row r="2671" spans="1:2">
      <c r="A2671" s="1" t="s">
        <v>4084</v>
      </c>
      <c r="B2671" t="s">
        <v>4085</v>
      </c>
    </row>
    <row r="2672" spans="1:2">
      <c r="A2672" s="1" t="s">
        <v>4086</v>
      </c>
      <c r="B2672" t="s">
        <v>4087</v>
      </c>
    </row>
    <row r="2673" spans="1:2">
      <c r="A2673" s="1" t="s">
        <v>4088</v>
      </c>
      <c r="B2673" t="s">
        <v>4089</v>
      </c>
    </row>
    <row r="2674" spans="1:2">
      <c r="A2674" s="1" t="s">
        <v>4090</v>
      </c>
      <c r="B2674" t="s">
        <v>4091</v>
      </c>
    </row>
    <row r="2675" spans="1:2">
      <c r="A2675" s="1" t="s">
        <v>1866</v>
      </c>
      <c r="B2675" t="s">
        <v>1867</v>
      </c>
    </row>
    <row r="2676" spans="1:2">
      <c r="A2676" s="1" t="s">
        <v>4092</v>
      </c>
      <c r="B2676" t="s">
        <v>4093</v>
      </c>
    </row>
    <row r="2677" spans="1:2">
      <c r="A2677" s="1" t="s">
        <v>4094</v>
      </c>
      <c r="B2677" t="s">
        <v>4095</v>
      </c>
    </row>
    <row r="2678" spans="1:2">
      <c r="A2678" s="1" t="s">
        <v>4096</v>
      </c>
      <c r="B2678" t="s">
        <v>4097</v>
      </c>
    </row>
    <row r="2679" spans="1:2">
      <c r="A2679" s="1" t="s">
        <v>4098</v>
      </c>
      <c r="B2679" t="s">
        <v>4099</v>
      </c>
    </row>
    <row r="2680" spans="1:2">
      <c r="A2680" s="1" t="s">
        <v>4100</v>
      </c>
      <c r="B2680" t="s">
        <v>4101</v>
      </c>
    </row>
    <row r="2681" spans="1:2">
      <c r="A2681" s="1" t="s">
        <v>4102</v>
      </c>
      <c r="B2681" t="s">
        <v>4103</v>
      </c>
    </row>
    <row r="2682" spans="1:2">
      <c r="A2682" s="1" t="s">
        <v>4104</v>
      </c>
      <c r="B2682" t="s">
        <v>4105</v>
      </c>
    </row>
    <row r="2683" spans="1:2">
      <c r="A2683" s="1" t="s">
        <v>4106</v>
      </c>
      <c r="B2683" t="s">
        <v>4107</v>
      </c>
    </row>
    <row r="2684" spans="1:2">
      <c r="A2684" s="1" t="s">
        <v>4108</v>
      </c>
      <c r="B2684" t="s">
        <v>4109</v>
      </c>
    </row>
    <row r="2685" spans="1:2">
      <c r="A2685" s="1" t="s">
        <v>4110</v>
      </c>
      <c r="B2685" t="s">
        <v>4111</v>
      </c>
    </row>
    <row r="2686" spans="1:2">
      <c r="A2686" s="1" t="s">
        <v>4112</v>
      </c>
      <c r="B2686" t="s">
        <v>4113</v>
      </c>
    </row>
    <row r="2687" spans="1:2">
      <c r="A2687" s="1" t="s">
        <v>4114</v>
      </c>
      <c r="B2687" t="s">
        <v>4115</v>
      </c>
    </row>
    <row r="2688" spans="1:2">
      <c r="A2688" s="1" t="s">
        <v>4116</v>
      </c>
      <c r="B2688" t="s">
        <v>4117</v>
      </c>
    </row>
    <row r="2689" spans="1:2">
      <c r="A2689" s="1" t="s">
        <v>749</v>
      </c>
      <c r="B2689" t="s">
        <v>4118</v>
      </c>
    </row>
    <row r="2690" spans="1:2">
      <c r="A2690" s="1" t="s">
        <v>4119</v>
      </c>
      <c r="B2690" t="s">
        <v>4120</v>
      </c>
    </row>
    <row r="2691" spans="1:2">
      <c r="A2691" s="1" t="s">
        <v>4121</v>
      </c>
      <c r="B2691" t="s">
        <v>4122</v>
      </c>
    </row>
    <row r="2692" spans="1:2">
      <c r="A2692" s="1" t="s">
        <v>1560</v>
      </c>
      <c r="B2692" t="s">
        <v>4123</v>
      </c>
    </row>
    <row r="2693" spans="1:2">
      <c r="A2693" s="1" t="s">
        <v>4124</v>
      </c>
      <c r="B2693" t="s">
        <v>4125</v>
      </c>
    </row>
    <row r="2694" spans="1:2">
      <c r="A2694" s="1" t="s">
        <v>4126</v>
      </c>
      <c r="B2694" t="s">
        <v>4127</v>
      </c>
    </row>
    <row r="2695" spans="1:2">
      <c r="A2695" s="1" t="s">
        <v>4128</v>
      </c>
      <c r="B2695" t="s">
        <v>4129</v>
      </c>
    </row>
    <row r="2696" spans="1:2">
      <c r="A2696" s="1" t="s">
        <v>1876</v>
      </c>
      <c r="B2696" t="s">
        <v>1877</v>
      </c>
    </row>
    <row r="2697" spans="1:2">
      <c r="A2697" s="1" t="s">
        <v>4130</v>
      </c>
      <c r="B2697" t="s">
        <v>4131</v>
      </c>
    </row>
    <row r="2698" spans="1:2">
      <c r="A2698" s="1" t="s">
        <v>4132</v>
      </c>
      <c r="B2698" t="s">
        <v>4133</v>
      </c>
    </row>
    <row r="2699" spans="1:2">
      <c r="A2699" s="1" t="s">
        <v>4134</v>
      </c>
      <c r="B2699" t="s">
        <v>4135</v>
      </c>
    </row>
    <row r="2700" spans="1:2">
      <c r="A2700" s="1" t="s">
        <v>4136</v>
      </c>
      <c r="B2700" t="s">
        <v>4137</v>
      </c>
    </row>
    <row r="2701" spans="1:2">
      <c r="A2701" s="1" t="s">
        <v>4138</v>
      </c>
      <c r="B2701" t="s">
        <v>4139</v>
      </c>
    </row>
    <row r="2702" spans="1:2">
      <c r="A2702" s="1" t="s">
        <v>4140</v>
      </c>
      <c r="B2702" t="s">
        <v>4141</v>
      </c>
    </row>
    <row r="2703" spans="1:2">
      <c r="A2703" s="1" t="s">
        <v>4142</v>
      </c>
      <c r="B2703" t="s">
        <v>4143</v>
      </c>
    </row>
    <row r="2704" spans="1:2">
      <c r="A2704" s="1" t="s">
        <v>4144</v>
      </c>
      <c r="B2704" t="s">
        <v>4145</v>
      </c>
    </row>
    <row r="2705" spans="1:2">
      <c r="A2705" s="1" t="s">
        <v>4146</v>
      </c>
      <c r="B2705" t="s">
        <v>4147</v>
      </c>
    </row>
    <row r="2706" spans="1:2">
      <c r="A2706" s="1" t="s">
        <v>4148</v>
      </c>
      <c r="B2706" t="s">
        <v>4149</v>
      </c>
    </row>
    <row r="2707" spans="1:2">
      <c r="A2707" s="1" t="s">
        <v>4150</v>
      </c>
      <c r="B2707" t="s">
        <v>4151</v>
      </c>
    </row>
    <row r="2708" spans="1:2">
      <c r="A2708" s="1" t="s">
        <v>4152</v>
      </c>
      <c r="B2708" t="s">
        <v>4153</v>
      </c>
    </row>
    <row r="2709" spans="1:2">
      <c r="A2709" s="1" t="s">
        <v>4154</v>
      </c>
      <c r="B2709" t="s">
        <v>4155</v>
      </c>
    </row>
    <row r="2710" spans="1:2">
      <c r="A2710" s="1" t="s">
        <v>4156</v>
      </c>
      <c r="B2710" t="s">
        <v>4157</v>
      </c>
    </row>
    <row r="2711" spans="1:2">
      <c r="A2711" s="1" t="s">
        <v>4158</v>
      </c>
      <c r="B2711" t="s">
        <v>4159</v>
      </c>
    </row>
    <row r="2712" spans="1:2">
      <c r="A2712" s="1" t="s">
        <v>4160</v>
      </c>
      <c r="B2712" t="s">
        <v>4161</v>
      </c>
    </row>
    <row r="2713" spans="1:2">
      <c r="A2713" s="1" t="s">
        <v>3763</v>
      </c>
      <c r="B2713" t="s">
        <v>4162</v>
      </c>
    </row>
    <row r="2714" spans="1:2">
      <c r="A2714" s="1" t="s">
        <v>4163</v>
      </c>
      <c r="B2714" t="s">
        <v>4164</v>
      </c>
    </row>
    <row r="2715" spans="1:2">
      <c r="A2715" s="1" t="s">
        <v>4165</v>
      </c>
      <c r="B2715" t="s">
        <v>4166</v>
      </c>
    </row>
    <row r="2716" spans="1:2">
      <c r="A2716" s="1" t="s">
        <v>4167</v>
      </c>
      <c r="B2716" t="s">
        <v>4168</v>
      </c>
    </row>
    <row r="2717" spans="1:2">
      <c r="A2717" s="1" t="s">
        <v>4169</v>
      </c>
      <c r="B2717" t="s">
        <v>4170</v>
      </c>
    </row>
    <row r="2718" spans="1:2">
      <c r="A2718" s="1" t="s">
        <v>4171</v>
      </c>
      <c r="B2718" t="s">
        <v>4172</v>
      </c>
    </row>
    <row r="2719" spans="1:2">
      <c r="A2719" s="1" t="s">
        <v>4173</v>
      </c>
      <c r="B2719" t="s">
        <v>4174</v>
      </c>
    </row>
    <row r="2720" spans="1:2">
      <c r="A2720" s="1" t="s">
        <v>4175</v>
      </c>
      <c r="B2720" t="s">
        <v>4176</v>
      </c>
    </row>
    <row r="2721" spans="1:2">
      <c r="A2721" s="1" t="s">
        <v>4177</v>
      </c>
      <c r="B2721" t="s">
        <v>4178</v>
      </c>
    </row>
    <row r="2722" spans="1:2">
      <c r="A2722" s="1" t="s">
        <v>4179</v>
      </c>
      <c r="B2722" t="s">
        <v>4180</v>
      </c>
    </row>
    <row r="2723" spans="1:2">
      <c r="A2723" s="1" t="s">
        <v>4181</v>
      </c>
      <c r="B2723" t="s">
        <v>4182</v>
      </c>
    </row>
    <row r="2724" spans="1:2">
      <c r="A2724" s="1" t="s">
        <v>34</v>
      </c>
      <c r="B2724" t="s">
        <v>4183</v>
      </c>
    </row>
    <row r="2725" spans="1:2">
      <c r="A2725" s="1" t="s">
        <v>1895</v>
      </c>
      <c r="B2725" t="s">
        <v>1896</v>
      </c>
    </row>
    <row r="2726" spans="1:2">
      <c r="A2726" s="1" t="s">
        <v>4184</v>
      </c>
      <c r="B2726" t="s">
        <v>4185</v>
      </c>
    </row>
    <row r="2727" spans="1:2">
      <c r="A2727" s="1" t="s">
        <v>4186</v>
      </c>
      <c r="B2727" t="s">
        <v>4187</v>
      </c>
    </row>
    <row r="2728" spans="1:2">
      <c r="A2728" s="1" t="s">
        <v>4188</v>
      </c>
      <c r="B2728" t="s">
        <v>4189</v>
      </c>
    </row>
    <row r="2729" spans="1:2">
      <c r="A2729" s="1" t="s">
        <v>4190</v>
      </c>
      <c r="B2729" t="s">
        <v>4191</v>
      </c>
    </row>
    <row r="2730" spans="1:2">
      <c r="A2730" s="1" t="s">
        <v>4192</v>
      </c>
      <c r="B2730" t="s">
        <v>4193</v>
      </c>
    </row>
    <row r="2731" spans="1:2">
      <c r="A2731" s="1" t="s">
        <v>4194</v>
      </c>
      <c r="B2731" t="s">
        <v>4195</v>
      </c>
    </row>
    <row r="2732" spans="1:2">
      <c r="A2732" s="1" t="s">
        <v>4196</v>
      </c>
      <c r="B2732" t="s">
        <v>4197</v>
      </c>
    </row>
    <row r="2733" spans="1:2">
      <c r="A2733" s="1" t="s">
        <v>4198</v>
      </c>
      <c r="B2733" t="s">
        <v>4199</v>
      </c>
    </row>
    <row r="2734" spans="1:2">
      <c r="A2734" s="1" t="s">
        <v>4200</v>
      </c>
      <c r="B2734" t="s">
        <v>4201</v>
      </c>
    </row>
    <row r="2735" spans="1:2">
      <c r="A2735" s="1" t="s">
        <v>4202</v>
      </c>
      <c r="B2735" t="s">
        <v>4203</v>
      </c>
    </row>
    <row r="2736" spans="1:2">
      <c r="A2736" s="1" t="s">
        <v>4204</v>
      </c>
      <c r="B2736" t="s">
        <v>4205</v>
      </c>
    </row>
    <row r="2737" spans="1:2">
      <c r="A2737" s="1" t="s">
        <v>4206</v>
      </c>
      <c r="B2737" t="s">
        <v>4207</v>
      </c>
    </row>
    <row r="2738" spans="1:2">
      <c r="A2738" s="1" t="s">
        <v>4208</v>
      </c>
      <c r="B2738" t="s">
        <v>4209</v>
      </c>
    </row>
    <row r="2739" spans="1:2">
      <c r="A2739" s="1" t="s">
        <v>4210</v>
      </c>
      <c r="B2739" t="s">
        <v>4211</v>
      </c>
    </row>
    <row r="2740" spans="1:2">
      <c r="A2740" s="1" t="s">
        <v>4212</v>
      </c>
      <c r="B2740" t="s">
        <v>4213</v>
      </c>
    </row>
    <row r="2741" spans="1:2">
      <c r="A2741" s="1" t="s">
        <v>4214</v>
      </c>
      <c r="B2741" t="s">
        <v>4215</v>
      </c>
    </row>
    <row r="2742" spans="1:2">
      <c r="A2742" s="1" t="s">
        <v>4216</v>
      </c>
      <c r="B2742" t="s">
        <v>4217</v>
      </c>
    </row>
    <row r="2743" spans="1:2">
      <c r="A2743" s="1" t="s">
        <v>1899</v>
      </c>
      <c r="B2743" t="s">
        <v>1900</v>
      </c>
    </row>
    <row r="2744" spans="1:2">
      <c r="A2744" s="1" t="s">
        <v>4218</v>
      </c>
      <c r="B2744" t="s">
        <v>4219</v>
      </c>
    </row>
    <row r="2745" spans="1:2">
      <c r="A2745" s="1" t="s">
        <v>1966</v>
      </c>
      <c r="B2745" t="s">
        <v>4220</v>
      </c>
    </row>
    <row r="2746" spans="1:2">
      <c r="A2746" s="1" t="s">
        <v>4221</v>
      </c>
      <c r="B2746" t="s">
        <v>4222</v>
      </c>
    </row>
    <row r="2747" spans="1:2">
      <c r="A2747" s="1" t="s">
        <v>4223</v>
      </c>
      <c r="B2747" t="s">
        <v>4224</v>
      </c>
    </row>
    <row r="2748" spans="1:2">
      <c r="A2748" s="1" t="s">
        <v>4225</v>
      </c>
      <c r="B2748" t="s">
        <v>4226</v>
      </c>
    </row>
    <row r="2749" spans="1:2">
      <c r="A2749" s="1" t="s">
        <v>1901</v>
      </c>
      <c r="B2749" t="s">
        <v>1902</v>
      </c>
    </row>
    <row r="2750" spans="1:2">
      <c r="A2750" s="1" t="s">
        <v>1905</v>
      </c>
      <c r="B2750" t="s">
        <v>1906</v>
      </c>
    </row>
    <row r="2751" spans="1:2">
      <c r="A2751" s="1" t="s">
        <v>4227</v>
      </c>
      <c r="B2751" t="s">
        <v>4228</v>
      </c>
    </row>
    <row r="2752" spans="1:2">
      <c r="A2752" s="1" t="s">
        <v>4229</v>
      </c>
      <c r="B2752" t="s">
        <v>4230</v>
      </c>
    </row>
    <row r="2753" spans="1:2">
      <c r="A2753" s="1" t="s">
        <v>4231</v>
      </c>
      <c r="B2753" t="s">
        <v>4232</v>
      </c>
    </row>
    <row r="2754" spans="1:2">
      <c r="A2754" s="1" t="s">
        <v>4233</v>
      </c>
      <c r="B2754" t="s">
        <v>4234</v>
      </c>
    </row>
    <row r="2755" spans="1:2">
      <c r="A2755" s="1" t="s">
        <v>598</v>
      </c>
      <c r="B2755" t="s">
        <v>4235</v>
      </c>
    </row>
    <row r="2756" spans="1:2">
      <c r="A2756" s="1" t="s">
        <v>4236</v>
      </c>
      <c r="B2756" t="s">
        <v>4237</v>
      </c>
    </row>
    <row r="2757" spans="1:2">
      <c r="A2757" s="1" t="s">
        <v>4238</v>
      </c>
      <c r="B2757" t="s">
        <v>4239</v>
      </c>
    </row>
    <row r="2758" spans="1:2">
      <c r="A2758" s="1" t="s">
        <v>4240</v>
      </c>
      <c r="B2758" t="s">
        <v>4241</v>
      </c>
    </row>
    <row r="2759" spans="1:2">
      <c r="A2759" s="1" t="s">
        <v>731</v>
      </c>
      <c r="B2759" t="s">
        <v>4242</v>
      </c>
    </row>
    <row r="2760" spans="1:2">
      <c r="A2760" s="1" t="s">
        <v>1909</v>
      </c>
      <c r="B2760" t="s">
        <v>1910</v>
      </c>
    </row>
    <row r="2761" spans="1:2">
      <c r="A2761" s="1" t="s">
        <v>299</v>
      </c>
      <c r="B2761" t="s">
        <v>4243</v>
      </c>
    </row>
    <row r="2762" spans="1:2">
      <c r="A2762" s="1" t="s">
        <v>4244</v>
      </c>
      <c r="B2762" t="s">
        <v>4245</v>
      </c>
    </row>
    <row r="2763" spans="1:2">
      <c r="A2763" s="1" t="s">
        <v>4246</v>
      </c>
      <c r="B2763" t="s">
        <v>4247</v>
      </c>
    </row>
    <row r="2764" spans="1:2">
      <c r="A2764" s="1" t="s">
        <v>4248</v>
      </c>
      <c r="B2764" t="s">
        <v>4249</v>
      </c>
    </row>
    <row r="2765" spans="1:2">
      <c r="A2765" s="1" t="s">
        <v>1913</v>
      </c>
      <c r="B2765" t="s">
        <v>1914</v>
      </c>
    </row>
    <row r="2766" spans="1:2">
      <c r="A2766" s="1" t="s">
        <v>4250</v>
      </c>
      <c r="B2766" t="s">
        <v>4251</v>
      </c>
    </row>
    <row r="2767" spans="1:2">
      <c r="A2767" s="1" t="s">
        <v>4252</v>
      </c>
      <c r="B2767" t="s">
        <v>4253</v>
      </c>
    </row>
    <row r="2768" spans="1:2">
      <c r="A2768" s="1" t="s">
        <v>4254</v>
      </c>
      <c r="B2768" t="s">
        <v>4255</v>
      </c>
    </row>
    <row r="2769" spans="1:2">
      <c r="A2769" s="1" t="s">
        <v>4256</v>
      </c>
      <c r="B2769" t="s">
        <v>4257</v>
      </c>
    </row>
    <row r="2770" spans="1:2">
      <c r="A2770" s="1" t="s">
        <v>4258</v>
      </c>
      <c r="B2770" t="s">
        <v>4259</v>
      </c>
    </row>
    <row r="2771" spans="1:2">
      <c r="A2771" s="1" t="s">
        <v>4260</v>
      </c>
      <c r="B2771" t="s">
        <v>4261</v>
      </c>
    </row>
    <row r="2772" spans="1:2">
      <c r="A2772" s="1" t="s">
        <v>4262</v>
      </c>
      <c r="B2772" t="s">
        <v>4263</v>
      </c>
    </row>
    <row r="2773" spans="1:2">
      <c r="A2773" s="1" t="s">
        <v>4264</v>
      </c>
      <c r="B2773" t="s">
        <v>4265</v>
      </c>
    </row>
    <row r="2774" spans="1:2">
      <c r="A2774" s="1" t="s">
        <v>4266</v>
      </c>
      <c r="B2774" t="s">
        <v>4267</v>
      </c>
    </row>
    <row r="2775" spans="1:2">
      <c r="A2775" s="1" t="s">
        <v>4268</v>
      </c>
      <c r="B2775" t="s">
        <v>4269</v>
      </c>
    </row>
    <row r="2776" spans="1:2">
      <c r="A2776" s="1" t="s">
        <v>4270</v>
      </c>
      <c r="B2776" t="s">
        <v>4271</v>
      </c>
    </row>
    <row r="2777" spans="1:2">
      <c r="A2777" s="1" t="s">
        <v>4272</v>
      </c>
      <c r="B2777" t="s">
        <v>4273</v>
      </c>
    </row>
    <row r="2778" spans="1:2">
      <c r="A2778" s="1" t="s">
        <v>4274</v>
      </c>
      <c r="B2778" t="s">
        <v>4275</v>
      </c>
    </row>
    <row r="2779" spans="1:2">
      <c r="A2779" s="1" t="s">
        <v>4276</v>
      </c>
      <c r="B2779" t="s">
        <v>4277</v>
      </c>
    </row>
    <row r="2780" spans="1:2">
      <c r="A2780" s="1" t="s">
        <v>4278</v>
      </c>
      <c r="B2780" t="s">
        <v>4279</v>
      </c>
    </row>
    <row r="2781" spans="1:2">
      <c r="A2781" s="1" t="s">
        <v>4280</v>
      </c>
      <c r="B2781" t="s">
        <v>4281</v>
      </c>
    </row>
    <row r="2782" spans="1:2">
      <c r="A2782" s="1" t="s">
        <v>4282</v>
      </c>
      <c r="B2782" t="s">
        <v>4283</v>
      </c>
    </row>
    <row r="2783" spans="1:2">
      <c r="A2783" s="1" t="s">
        <v>4284</v>
      </c>
      <c r="B2783" t="s">
        <v>4285</v>
      </c>
    </row>
    <row r="2784" spans="1:2">
      <c r="A2784" s="1" t="s">
        <v>4286</v>
      </c>
      <c r="B2784" t="s">
        <v>4287</v>
      </c>
    </row>
    <row r="2785" spans="1:2">
      <c r="A2785" s="1" t="s">
        <v>4288</v>
      </c>
      <c r="B2785" t="s">
        <v>4289</v>
      </c>
    </row>
    <row r="2786" spans="1:2">
      <c r="A2786" s="1" t="s">
        <v>4290</v>
      </c>
      <c r="B2786" t="s">
        <v>4291</v>
      </c>
    </row>
    <row r="2787" spans="1:2">
      <c r="A2787" s="1" t="s">
        <v>4292</v>
      </c>
      <c r="B2787" t="s">
        <v>4293</v>
      </c>
    </row>
    <row r="2788" spans="1:2">
      <c r="A2788" s="1" t="s">
        <v>4294</v>
      </c>
      <c r="B2788" t="s">
        <v>4295</v>
      </c>
    </row>
    <row r="2789" spans="1:2">
      <c r="A2789" s="1" t="s">
        <v>4296</v>
      </c>
      <c r="B2789" t="s">
        <v>4297</v>
      </c>
    </row>
    <row r="2790" spans="1:2">
      <c r="A2790" s="1" t="s">
        <v>4298</v>
      </c>
      <c r="B2790" t="s">
        <v>4299</v>
      </c>
    </row>
    <row r="2791" spans="1:2">
      <c r="A2791" s="1" t="s">
        <v>1942</v>
      </c>
      <c r="B2791" t="s">
        <v>1943</v>
      </c>
    </row>
    <row r="2792" spans="1:2">
      <c r="A2792" s="1" t="s">
        <v>4300</v>
      </c>
      <c r="B2792" t="s">
        <v>4301</v>
      </c>
    </row>
    <row r="2793" spans="1:2">
      <c r="A2793" s="1" t="s">
        <v>4302</v>
      </c>
      <c r="B2793" t="s">
        <v>4303</v>
      </c>
    </row>
    <row r="2794" spans="1:2">
      <c r="A2794" s="1" t="s">
        <v>4304</v>
      </c>
      <c r="B2794" t="s">
        <v>4305</v>
      </c>
    </row>
    <row r="2795" spans="1:2">
      <c r="A2795" s="1" t="s">
        <v>4306</v>
      </c>
      <c r="B2795" t="s">
        <v>4307</v>
      </c>
    </row>
    <row r="2796" spans="1:2">
      <c r="A2796" s="1" t="s">
        <v>1950</v>
      </c>
      <c r="B2796" t="s">
        <v>1951</v>
      </c>
    </row>
    <row r="2797" spans="1:2">
      <c r="A2797" s="1" t="s">
        <v>4308</v>
      </c>
      <c r="B2797" t="s">
        <v>4309</v>
      </c>
    </row>
    <row r="2798" spans="1:2">
      <c r="A2798" s="1" t="s">
        <v>4310</v>
      </c>
      <c r="B2798" t="s">
        <v>4311</v>
      </c>
    </row>
    <row r="2799" spans="1:2">
      <c r="A2799" s="1" t="s">
        <v>4312</v>
      </c>
      <c r="B2799" t="s">
        <v>4313</v>
      </c>
    </row>
    <row r="2800" spans="1:2">
      <c r="A2800" s="1" t="s">
        <v>1952</v>
      </c>
      <c r="B2800" t="s">
        <v>1953</v>
      </c>
    </row>
    <row r="2801" spans="1:2">
      <c r="A2801" s="1" t="s">
        <v>4314</v>
      </c>
      <c r="B2801" t="s">
        <v>4315</v>
      </c>
    </row>
    <row r="2802" spans="1:2">
      <c r="A2802" s="1" t="s">
        <v>4316</v>
      </c>
      <c r="B2802" t="s">
        <v>4317</v>
      </c>
    </row>
    <row r="2803" spans="1:2">
      <c r="A2803" s="1" t="s">
        <v>4318</v>
      </c>
      <c r="B2803" t="s">
        <v>4319</v>
      </c>
    </row>
    <row r="2804" spans="1:2">
      <c r="A2804" s="1" t="s">
        <v>4320</v>
      </c>
      <c r="B2804" t="s">
        <v>4321</v>
      </c>
    </row>
    <row r="2805" spans="1:2">
      <c r="A2805" s="1" t="s">
        <v>4322</v>
      </c>
      <c r="B2805" t="s">
        <v>4323</v>
      </c>
    </row>
    <row r="2806" spans="1:2">
      <c r="A2806" s="1" t="s">
        <v>1954</v>
      </c>
      <c r="B2806" t="s">
        <v>1955</v>
      </c>
    </row>
    <row r="2807" spans="1:2">
      <c r="A2807" s="1" t="s">
        <v>1956</v>
      </c>
      <c r="B2807" t="s">
        <v>1957</v>
      </c>
    </row>
    <row r="2808" spans="1:2">
      <c r="A2808" s="1" t="s">
        <v>4324</v>
      </c>
      <c r="B2808" t="s">
        <v>4325</v>
      </c>
    </row>
    <row r="2809" spans="1:2">
      <c r="A2809" s="1" t="s">
        <v>1978</v>
      </c>
      <c r="B2809" t="s">
        <v>1979</v>
      </c>
    </row>
    <row r="2810" spans="1:2">
      <c r="A2810" s="1" t="s">
        <v>4326</v>
      </c>
      <c r="B2810" t="s">
        <v>4327</v>
      </c>
    </row>
    <row r="2811" spans="1:2">
      <c r="A2811" s="1" t="s">
        <v>4328</v>
      </c>
      <c r="B2811" t="s">
        <v>4329</v>
      </c>
    </row>
    <row r="2812" spans="1:2">
      <c r="A2812" s="1" t="s">
        <v>4330</v>
      </c>
      <c r="B2812" t="s">
        <v>4331</v>
      </c>
    </row>
    <row r="2813" spans="1:2">
      <c r="A2813" s="1" t="s">
        <v>1986</v>
      </c>
      <c r="B2813" t="s">
        <v>4332</v>
      </c>
    </row>
    <row r="2814" spans="1:2">
      <c r="A2814" s="1" t="s">
        <v>4333</v>
      </c>
      <c r="B2814" t="s">
        <v>4334</v>
      </c>
    </row>
    <row r="2815" spans="1:2">
      <c r="A2815" s="1" t="s">
        <v>4335</v>
      </c>
      <c r="B2815" t="s">
        <v>4336</v>
      </c>
    </row>
    <row r="2816" spans="1:2">
      <c r="A2816" s="1" t="s">
        <v>4337</v>
      </c>
      <c r="B2816" t="s">
        <v>4338</v>
      </c>
    </row>
    <row r="2817" spans="1:2">
      <c r="A2817" s="1" t="s">
        <v>4339</v>
      </c>
      <c r="B2817" t="s">
        <v>4340</v>
      </c>
    </row>
    <row r="2818" spans="1:2">
      <c r="A2818" s="1" t="s">
        <v>4341</v>
      </c>
      <c r="B2818" t="s">
        <v>4342</v>
      </c>
    </row>
    <row r="2819" spans="1:2">
      <c r="A2819" s="1" t="s">
        <v>4343</v>
      </c>
      <c r="B2819" t="s">
        <v>4344</v>
      </c>
    </row>
    <row r="2820" spans="1:2">
      <c r="A2820" s="1" t="s">
        <v>4345</v>
      </c>
      <c r="B2820" t="s">
        <v>4346</v>
      </c>
    </row>
    <row r="2821" spans="1:2">
      <c r="A2821" s="1" t="s">
        <v>4347</v>
      </c>
      <c r="B2821" t="s">
        <v>4348</v>
      </c>
    </row>
    <row r="2822" spans="1:2">
      <c r="A2822" s="1" t="s">
        <v>4349</v>
      </c>
      <c r="B2822" t="s">
        <v>4350</v>
      </c>
    </row>
    <row r="2823" spans="1:2">
      <c r="A2823" s="1" t="s">
        <v>4351</v>
      </c>
      <c r="B2823" t="s">
        <v>4352</v>
      </c>
    </row>
    <row r="2824" spans="1:2">
      <c r="A2824" s="1" t="s">
        <v>4353</v>
      </c>
      <c r="B2824" t="s">
        <v>4354</v>
      </c>
    </row>
    <row r="2825" spans="1:2">
      <c r="A2825" s="1" t="s">
        <v>4355</v>
      </c>
      <c r="B2825" t="s">
        <v>4356</v>
      </c>
    </row>
    <row r="2826" spans="1:2">
      <c r="A2826" s="1" t="s">
        <v>4357</v>
      </c>
      <c r="B2826" t="s">
        <v>4358</v>
      </c>
    </row>
    <row r="2827" spans="1:2">
      <c r="A2827" s="1" t="s">
        <v>4359</v>
      </c>
      <c r="B2827" t="s">
        <v>4360</v>
      </c>
    </row>
    <row r="2828" spans="1:2">
      <c r="A2828" s="1" t="s">
        <v>4361</v>
      </c>
      <c r="B2828" t="s">
        <v>4362</v>
      </c>
    </row>
    <row r="2829" spans="1:2">
      <c r="A2829" s="1" t="s">
        <v>4363</v>
      </c>
      <c r="B2829" t="s">
        <v>4364</v>
      </c>
    </row>
    <row r="2830" spans="1:2">
      <c r="A2830" s="1" t="s">
        <v>4365</v>
      </c>
      <c r="B2830" t="s">
        <v>4366</v>
      </c>
    </row>
    <row r="2831" spans="1:2">
      <c r="A2831" s="1" t="s">
        <v>4367</v>
      </c>
      <c r="B2831" t="s">
        <v>4368</v>
      </c>
    </row>
    <row r="2832" spans="1:2">
      <c r="A2832" s="1" t="s">
        <v>51</v>
      </c>
      <c r="B2832" t="s">
        <v>50</v>
      </c>
    </row>
    <row r="2833" spans="1:2">
      <c r="A2833" s="1" t="s">
        <v>2012</v>
      </c>
      <c r="B2833" t="s">
        <v>2013</v>
      </c>
    </row>
    <row r="2834" spans="1:2">
      <c r="A2834" s="1" t="s">
        <v>4369</v>
      </c>
      <c r="B2834" t="s">
        <v>4370</v>
      </c>
    </row>
    <row r="2835" spans="1:2">
      <c r="A2835" s="1" t="s">
        <v>4371</v>
      </c>
      <c r="B2835" t="s">
        <v>4372</v>
      </c>
    </row>
    <row r="2836" spans="1:2">
      <c r="A2836" s="1" t="s">
        <v>4373</v>
      </c>
      <c r="B2836" t="s">
        <v>4374</v>
      </c>
    </row>
    <row r="2837" spans="1:2">
      <c r="A2837" s="1" t="s">
        <v>4375</v>
      </c>
      <c r="B2837" t="s">
        <v>4376</v>
      </c>
    </row>
    <row r="2838" spans="1:2">
      <c r="A2838" s="1" t="s">
        <v>4377</v>
      </c>
      <c r="B2838" t="s">
        <v>4378</v>
      </c>
    </row>
    <row r="2839" spans="1:2">
      <c r="A2839" s="1" t="s">
        <v>4379</v>
      </c>
      <c r="B2839" t="s">
        <v>4380</v>
      </c>
    </row>
    <row r="2840" spans="1:2">
      <c r="A2840" s="1" t="s">
        <v>4381</v>
      </c>
      <c r="B2840" t="s">
        <v>4382</v>
      </c>
    </row>
    <row r="2841" spans="1:2">
      <c r="A2841" s="1" t="s">
        <v>4383</v>
      </c>
      <c r="B2841" t="s">
        <v>4384</v>
      </c>
    </row>
    <row r="2842" spans="1:2">
      <c r="A2842" s="1" t="s">
        <v>4385</v>
      </c>
      <c r="B2842" t="s">
        <v>4386</v>
      </c>
    </row>
    <row r="2843" spans="1:2">
      <c r="A2843" s="1" t="s">
        <v>4387</v>
      </c>
      <c r="B2843" t="s">
        <v>4388</v>
      </c>
    </row>
    <row r="2844" spans="1:2">
      <c r="A2844" s="1" t="s">
        <v>2027</v>
      </c>
      <c r="B2844" t="s">
        <v>2028</v>
      </c>
    </row>
    <row r="2845" spans="1:2">
      <c r="A2845" s="1" t="s">
        <v>4389</v>
      </c>
      <c r="B2845" t="s">
        <v>4390</v>
      </c>
    </row>
    <row r="2846" spans="1:2">
      <c r="A2846" s="1" t="s">
        <v>4391</v>
      </c>
      <c r="B2846" t="s">
        <v>4392</v>
      </c>
    </row>
    <row r="2847" spans="1:2">
      <c r="A2847" s="1" t="s">
        <v>4393</v>
      </c>
      <c r="B2847" t="s">
        <v>4394</v>
      </c>
    </row>
    <row r="2848" spans="1:2">
      <c r="A2848" s="1" t="s">
        <v>4395</v>
      </c>
      <c r="B2848" t="s">
        <v>4396</v>
      </c>
    </row>
    <row r="2849" spans="1:2">
      <c r="A2849" s="1" t="s">
        <v>4397</v>
      </c>
      <c r="B2849" t="s">
        <v>4398</v>
      </c>
    </row>
    <row r="2850" spans="1:2">
      <c r="A2850" s="1" t="s">
        <v>4399</v>
      </c>
      <c r="B2850" t="s">
        <v>4400</v>
      </c>
    </row>
    <row r="2851" spans="1:2">
      <c r="A2851" s="1" t="s">
        <v>4401</v>
      </c>
      <c r="B2851" t="s">
        <v>4402</v>
      </c>
    </row>
    <row r="2852" spans="1:2">
      <c r="A2852" s="1" t="s">
        <v>2034</v>
      </c>
      <c r="B2852" t="s">
        <v>2035</v>
      </c>
    </row>
    <row r="2853" spans="1:2">
      <c r="A2853" s="1" t="s">
        <v>4403</v>
      </c>
      <c r="B2853" t="s">
        <v>4404</v>
      </c>
    </row>
    <row r="2854" spans="1:2">
      <c r="A2854" s="1" t="s">
        <v>4405</v>
      </c>
      <c r="B2854" t="s">
        <v>4406</v>
      </c>
    </row>
    <row r="2855" spans="1:2">
      <c r="A2855" s="1" t="s">
        <v>4407</v>
      </c>
      <c r="B2855" t="s">
        <v>4408</v>
      </c>
    </row>
    <row r="2856" spans="1:2">
      <c r="A2856" s="1" t="s">
        <v>4409</v>
      </c>
      <c r="B2856" t="s">
        <v>4410</v>
      </c>
    </row>
    <row r="2857" spans="1:2">
      <c r="A2857" s="1" t="s">
        <v>4411</v>
      </c>
      <c r="B2857" t="s">
        <v>4412</v>
      </c>
    </row>
    <row r="2858" spans="1:2">
      <c r="A2858" s="1" t="s">
        <v>4413</v>
      </c>
      <c r="B2858" t="s">
        <v>4414</v>
      </c>
    </row>
    <row r="2859" spans="1:2">
      <c r="A2859" s="1" t="s">
        <v>4415</v>
      </c>
      <c r="B2859" t="s">
        <v>4416</v>
      </c>
    </row>
    <row r="2860" spans="1:2">
      <c r="A2860" s="1" t="s">
        <v>4417</v>
      </c>
      <c r="B2860" t="s">
        <v>4418</v>
      </c>
    </row>
    <row r="2861" spans="1:2">
      <c r="A2861" s="1" t="s">
        <v>4419</v>
      </c>
      <c r="B2861" t="s">
        <v>4420</v>
      </c>
    </row>
    <row r="2862" spans="1:2">
      <c r="A2862" s="1" t="s">
        <v>4421</v>
      </c>
      <c r="B2862" t="s">
        <v>4422</v>
      </c>
    </row>
    <row r="2863" spans="1:2">
      <c r="A2863" s="1" t="s">
        <v>4423</v>
      </c>
      <c r="B2863" t="s">
        <v>4424</v>
      </c>
    </row>
    <row r="2864" spans="1:2">
      <c r="A2864" s="1" t="s">
        <v>2050</v>
      </c>
      <c r="B2864" t="s">
        <v>2051</v>
      </c>
    </row>
    <row r="2865" spans="1:2">
      <c r="A2865" s="1" t="s">
        <v>4425</v>
      </c>
      <c r="B2865" t="s">
        <v>4426</v>
      </c>
    </row>
    <row r="2866" spans="1:2">
      <c r="A2866" s="1" t="s">
        <v>2054</v>
      </c>
      <c r="B2866" t="s">
        <v>2055</v>
      </c>
    </row>
    <row r="2867" spans="1:2">
      <c r="A2867" s="1" t="s">
        <v>4427</v>
      </c>
      <c r="B2867" t="s">
        <v>4428</v>
      </c>
    </row>
    <row r="2868" spans="1:2">
      <c r="A2868" s="1" t="s">
        <v>2066</v>
      </c>
      <c r="B2868" t="s">
        <v>2067</v>
      </c>
    </row>
    <row r="2869" spans="1:2">
      <c r="A2869" s="1" t="s">
        <v>4429</v>
      </c>
      <c r="B2869" t="s">
        <v>4430</v>
      </c>
    </row>
    <row r="2870" spans="1:2">
      <c r="A2870" s="1" t="s">
        <v>2068</v>
      </c>
      <c r="B2870" t="s">
        <v>2069</v>
      </c>
    </row>
    <row r="2871" spans="1:2">
      <c r="A2871" s="1" t="s">
        <v>2080</v>
      </c>
      <c r="B2871" t="s">
        <v>2081</v>
      </c>
    </row>
    <row r="2872" spans="1:2">
      <c r="A2872" s="1" t="s">
        <v>4431</v>
      </c>
      <c r="B2872" t="s">
        <v>4432</v>
      </c>
    </row>
    <row r="2873" spans="1:2">
      <c r="A2873" s="1" t="s">
        <v>4433</v>
      </c>
      <c r="B2873" t="s">
        <v>4434</v>
      </c>
    </row>
    <row r="2874" spans="1:2">
      <c r="A2874" s="1" t="s">
        <v>4435</v>
      </c>
      <c r="B2874" t="s">
        <v>4436</v>
      </c>
    </row>
    <row r="2875" spans="1:2">
      <c r="A2875" s="1" t="s">
        <v>4437</v>
      </c>
      <c r="B2875" t="s">
        <v>4438</v>
      </c>
    </row>
    <row r="2876" spans="1:2">
      <c r="A2876" s="1" t="s">
        <v>2089</v>
      </c>
      <c r="B2876" t="s">
        <v>2090</v>
      </c>
    </row>
    <row r="2877" spans="1:2">
      <c r="A2877" s="1" t="s">
        <v>2091</v>
      </c>
      <c r="B2877" t="s">
        <v>2092</v>
      </c>
    </row>
    <row r="2878" spans="1:2">
      <c r="A2878" s="1" t="s">
        <v>2093</v>
      </c>
      <c r="B2878" t="s">
        <v>2094</v>
      </c>
    </row>
    <row r="2879" spans="1:2">
      <c r="A2879" s="1" t="s">
        <v>4439</v>
      </c>
      <c r="B2879" t="s">
        <v>4440</v>
      </c>
    </row>
    <row r="2880" spans="1:2">
      <c r="A2880" s="1" t="s">
        <v>4441</v>
      </c>
      <c r="B2880" t="s">
        <v>4442</v>
      </c>
    </row>
    <row r="2881" spans="1:2">
      <c r="A2881" s="1" t="s">
        <v>4443</v>
      </c>
      <c r="B2881" t="s">
        <v>4444</v>
      </c>
    </row>
    <row r="2882" spans="1:2">
      <c r="A2882" s="1" t="s">
        <v>4445</v>
      </c>
      <c r="B2882" t="s">
        <v>4446</v>
      </c>
    </row>
    <row r="2883" spans="1:2">
      <c r="A2883" s="1" t="s">
        <v>4447</v>
      </c>
      <c r="B2883" t="s">
        <v>4448</v>
      </c>
    </row>
    <row r="2884" spans="1:2">
      <c r="A2884" s="1" t="s">
        <v>4449</v>
      </c>
      <c r="B2884" t="s">
        <v>4450</v>
      </c>
    </row>
    <row r="2885" spans="1:2">
      <c r="A2885" s="1" t="s">
        <v>2102</v>
      </c>
      <c r="B2885" t="s">
        <v>2103</v>
      </c>
    </row>
    <row r="2886" spans="1:2">
      <c r="A2886" s="1" t="s">
        <v>4451</v>
      </c>
      <c r="B2886" t="s">
        <v>4452</v>
      </c>
    </row>
    <row r="2887" spans="1:2">
      <c r="A2887" s="1" t="s">
        <v>4453</v>
      </c>
      <c r="B2887" t="s">
        <v>4454</v>
      </c>
    </row>
    <row r="2888" spans="1:2">
      <c r="A2888" s="1" t="s">
        <v>4455</v>
      </c>
      <c r="B2888" t="s">
        <v>4456</v>
      </c>
    </row>
    <row r="2889" spans="1:2">
      <c r="A2889" s="1" t="s">
        <v>4457</v>
      </c>
      <c r="B2889" t="s">
        <v>4458</v>
      </c>
    </row>
    <row r="2890" spans="1:2">
      <c r="A2890" s="1" t="s">
        <v>4459</v>
      </c>
      <c r="B2890" t="s">
        <v>4460</v>
      </c>
    </row>
    <row r="2891" spans="1:2">
      <c r="A2891" s="1" t="s">
        <v>4461</v>
      </c>
      <c r="B2891" t="s">
        <v>4462</v>
      </c>
    </row>
    <row r="2892" spans="1:2">
      <c r="A2892" s="1" t="s">
        <v>4463</v>
      </c>
      <c r="B2892" t="s">
        <v>4464</v>
      </c>
    </row>
    <row r="2893" spans="1:2">
      <c r="A2893" s="1" t="s">
        <v>4465</v>
      </c>
      <c r="B2893" t="s">
        <v>4466</v>
      </c>
    </row>
    <row r="2894" spans="1:2">
      <c r="A2894" s="1" t="s">
        <v>4467</v>
      </c>
      <c r="B2894" t="s">
        <v>4468</v>
      </c>
    </row>
    <row r="2895" spans="1:2">
      <c r="A2895" s="1" t="s">
        <v>4469</v>
      </c>
      <c r="B2895" t="s">
        <v>4470</v>
      </c>
    </row>
    <row r="2896" spans="1:2">
      <c r="A2896" s="1" t="s">
        <v>4471</v>
      </c>
      <c r="B2896" t="s">
        <v>4472</v>
      </c>
    </row>
    <row r="2897" spans="1:2">
      <c r="A2897" s="1" t="s">
        <v>4473</v>
      </c>
      <c r="B2897" t="s">
        <v>4474</v>
      </c>
    </row>
    <row r="2898" spans="1:2">
      <c r="A2898" s="1" t="s">
        <v>4475</v>
      </c>
      <c r="B2898" t="s">
        <v>4476</v>
      </c>
    </row>
    <row r="2899" spans="1:2">
      <c r="A2899" s="1" t="s">
        <v>4477</v>
      </c>
      <c r="B2899" t="s">
        <v>4478</v>
      </c>
    </row>
    <row r="2900" spans="1:2">
      <c r="A2900" s="1" t="s">
        <v>4479</v>
      </c>
      <c r="B2900" t="s">
        <v>4480</v>
      </c>
    </row>
    <row r="2901" spans="1:2">
      <c r="A2901" s="1" t="s">
        <v>4481</v>
      </c>
      <c r="B2901" t="s">
        <v>4482</v>
      </c>
    </row>
    <row r="2902" spans="1:2">
      <c r="A2902" s="1" t="s">
        <v>2110</v>
      </c>
      <c r="B2902" t="s">
        <v>2111</v>
      </c>
    </row>
    <row r="2903" spans="1:2">
      <c r="A2903" s="1" t="s">
        <v>4483</v>
      </c>
      <c r="B2903" t="s">
        <v>4484</v>
      </c>
    </row>
    <row r="2904" spans="1:2">
      <c r="A2904" s="1" t="s">
        <v>4485</v>
      </c>
      <c r="B2904" t="s">
        <v>4486</v>
      </c>
    </row>
    <row r="2905" spans="1:2">
      <c r="A2905" s="1" t="s">
        <v>4487</v>
      </c>
      <c r="B2905" t="s">
        <v>4488</v>
      </c>
    </row>
    <row r="2906" spans="1:2">
      <c r="A2906" s="1" t="s">
        <v>4489</v>
      </c>
      <c r="B2906" t="s">
        <v>4490</v>
      </c>
    </row>
    <row r="2907" spans="1:2">
      <c r="A2907" s="1" t="s">
        <v>32</v>
      </c>
      <c r="B2907" t="s">
        <v>4491</v>
      </c>
    </row>
    <row r="2908" spans="1:2">
      <c r="A2908" s="1" t="s">
        <v>2114</v>
      </c>
      <c r="B2908" t="s">
        <v>2115</v>
      </c>
    </row>
    <row r="2909" spans="1:2">
      <c r="A2909" s="1" t="s">
        <v>4492</v>
      </c>
      <c r="B2909" t="s">
        <v>4493</v>
      </c>
    </row>
    <row r="2910" spans="1:2">
      <c r="A2910" s="1" t="s">
        <v>4494</v>
      </c>
      <c r="B2910" t="s">
        <v>4495</v>
      </c>
    </row>
    <row r="2911" spans="1:2">
      <c r="A2911" s="1" t="s">
        <v>4496</v>
      </c>
      <c r="B2911" t="s">
        <v>4497</v>
      </c>
    </row>
    <row r="2912" spans="1:2">
      <c r="A2912" s="1" t="s">
        <v>4498</v>
      </c>
      <c r="B2912" t="s">
        <v>4499</v>
      </c>
    </row>
    <row r="2913" spans="1:2">
      <c r="A2913" s="1" t="s">
        <v>586</v>
      </c>
      <c r="B2913" t="s">
        <v>4500</v>
      </c>
    </row>
    <row r="2914" spans="1:2">
      <c r="A2914" s="1" t="s">
        <v>4501</v>
      </c>
      <c r="B2914" t="s">
        <v>4502</v>
      </c>
    </row>
    <row r="2915" spans="1:2">
      <c r="A2915" s="1" t="s">
        <v>4503</v>
      </c>
      <c r="B2915" t="s">
        <v>4504</v>
      </c>
    </row>
    <row r="2916" spans="1:2">
      <c r="A2916" s="1" t="s">
        <v>4505</v>
      </c>
      <c r="B2916" t="s">
        <v>4506</v>
      </c>
    </row>
    <row r="2917" spans="1:2">
      <c r="A2917" s="1" t="s">
        <v>4507</v>
      </c>
      <c r="B2917" t="s">
        <v>4508</v>
      </c>
    </row>
    <row r="2918" spans="1:2">
      <c r="A2918" s="1" t="s">
        <v>4509</v>
      </c>
      <c r="B2918" t="s">
        <v>4510</v>
      </c>
    </row>
    <row r="2919" spans="1:2">
      <c r="A2919" s="1" t="s">
        <v>4511</v>
      </c>
      <c r="B2919" t="s">
        <v>4512</v>
      </c>
    </row>
    <row r="2920" spans="1:2">
      <c r="A2920" s="1" t="s">
        <v>4513</v>
      </c>
      <c r="B2920" t="s">
        <v>4514</v>
      </c>
    </row>
    <row r="2921" spans="1:2">
      <c r="A2921" s="1" t="s">
        <v>4515</v>
      </c>
      <c r="B2921" t="s">
        <v>4516</v>
      </c>
    </row>
    <row r="2922" spans="1:2">
      <c r="A2922" s="1" t="s">
        <v>4517</v>
      </c>
      <c r="B2922" t="s">
        <v>4518</v>
      </c>
    </row>
    <row r="2923" spans="1:2">
      <c r="A2923" s="1" t="s">
        <v>4519</v>
      </c>
      <c r="B2923" t="s">
        <v>4520</v>
      </c>
    </row>
    <row r="2924" spans="1:2">
      <c r="A2924" s="1" t="s">
        <v>4521</v>
      </c>
      <c r="B2924" t="s">
        <v>4522</v>
      </c>
    </row>
    <row r="2925" spans="1:2">
      <c r="A2925" s="1" t="s">
        <v>4523</v>
      </c>
      <c r="B2925" t="s">
        <v>4524</v>
      </c>
    </row>
    <row r="2926" spans="1:2">
      <c r="A2926" s="1" t="s">
        <v>4525</v>
      </c>
      <c r="B2926" t="s">
        <v>4526</v>
      </c>
    </row>
    <row r="2927" spans="1:2">
      <c r="A2927" s="1" t="s">
        <v>4527</v>
      </c>
      <c r="B2927" t="s">
        <v>4528</v>
      </c>
    </row>
    <row r="2928" spans="1:2">
      <c r="A2928" s="1" t="s">
        <v>4529</v>
      </c>
      <c r="B2928" t="s">
        <v>4530</v>
      </c>
    </row>
    <row r="2929" spans="1:2">
      <c r="A2929" s="1" t="s">
        <v>4531</v>
      </c>
      <c r="B2929" t="s">
        <v>4532</v>
      </c>
    </row>
    <row r="2930" spans="1:2">
      <c r="A2930" s="1" t="s">
        <v>2128</v>
      </c>
      <c r="B2930" t="s">
        <v>2129</v>
      </c>
    </row>
    <row r="2931" spans="1:2">
      <c r="A2931" s="1" t="s">
        <v>4533</v>
      </c>
      <c r="B2931" t="s">
        <v>4534</v>
      </c>
    </row>
    <row r="2932" spans="1:2">
      <c r="A2932" s="1" t="s">
        <v>4535</v>
      </c>
      <c r="B2932" t="s">
        <v>4536</v>
      </c>
    </row>
    <row r="2933" spans="1:2">
      <c r="A2933" s="1" t="s">
        <v>4537</v>
      </c>
      <c r="B2933" t="s">
        <v>4538</v>
      </c>
    </row>
    <row r="2934" spans="1:2">
      <c r="A2934" s="1" t="s">
        <v>2130</v>
      </c>
      <c r="B2934" t="s">
        <v>2131</v>
      </c>
    </row>
    <row r="2935" spans="1:2">
      <c r="A2935" s="1" t="s">
        <v>4539</v>
      </c>
      <c r="B2935" t="s">
        <v>4540</v>
      </c>
    </row>
    <row r="2936" spans="1:2">
      <c r="A2936" s="1" t="s">
        <v>4541</v>
      </c>
      <c r="B2936" t="s">
        <v>4542</v>
      </c>
    </row>
    <row r="2937" spans="1:2">
      <c r="A2937" s="1" t="s">
        <v>4543</v>
      </c>
      <c r="B2937" t="s">
        <v>4544</v>
      </c>
    </row>
    <row r="2938" spans="1:2">
      <c r="A2938" s="1" t="s">
        <v>4545</v>
      </c>
      <c r="B2938" t="s">
        <v>4546</v>
      </c>
    </row>
    <row r="2939" spans="1:2">
      <c r="A2939" s="1" t="s">
        <v>4547</v>
      </c>
      <c r="B2939" t="s">
        <v>4548</v>
      </c>
    </row>
    <row r="2940" spans="1:2">
      <c r="A2940" s="1" t="s">
        <v>765</v>
      </c>
      <c r="B2940" t="s">
        <v>4549</v>
      </c>
    </row>
    <row r="2941" spans="1:2">
      <c r="A2941" s="1" t="s">
        <v>4550</v>
      </c>
      <c r="B2941" t="s">
        <v>4551</v>
      </c>
    </row>
    <row r="2942" spans="1:2">
      <c r="A2942" s="1" t="s">
        <v>4552</v>
      </c>
      <c r="B2942" t="s">
        <v>4553</v>
      </c>
    </row>
    <row r="2943" spans="1:2">
      <c r="A2943" s="1" t="s">
        <v>4554</v>
      </c>
      <c r="B2943" t="s">
        <v>4555</v>
      </c>
    </row>
    <row r="2944" spans="1:2">
      <c r="A2944" s="1" t="s">
        <v>4556</v>
      </c>
      <c r="B2944" t="s">
        <v>4557</v>
      </c>
    </row>
    <row r="2945" spans="1:2">
      <c r="A2945" s="1" t="s">
        <v>1424</v>
      </c>
      <c r="B2945" t="s">
        <v>4558</v>
      </c>
    </row>
    <row r="2946" spans="1:2">
      <c r="A2946" s="1" t="s">
        <v>4559</v>
      </c>
      <c r="B2946" t="s">
        <v>4560</v>
      </c>
    </row>
    <row r="2947" spans="1:2">
      <c r="A2947" s="1" t="s">
        <v>4561</v>
      </c>
      <c r="B2947" t="s">
        <v>4562</v>
      </c>
    </row>
    <row r="2948" spans="1:2">
      <c r="A2948" s="1" t="s">
        <v>4563</v>
      </c>
      <c r="B2948" t="s">
        <v>4564</v>
      </c>
    </row>
    <row r="2949" spans="1:2">
      <c r="A2949" s="1" t="s">
        <v>4565</v>
      </c>
      <c r="B2949" t="s">
        <v>4566</v>
      </c>
    </row>
    <row r="2950" spans="1:2">
      <c r="A2950" s="1" t="s">
        <v>4567</v>
      </c>
      <c r="B2950" t="s">
        <v>4568</v>
      </c>
    </row>
    <row r="2951" spans="1:2">
      <c r="A2951" s="1" t="s">
        <v>4569</v>
      </c>
      <c r="B2951" t="s">
        <v>4570</v>
      </c>
    </row>
    <row r="2952" spans="1:2">
      <c r="A2952" s="1" t="s">
        <v>4571</v>
      </c>
      <c r="B2952" t="s">
        <v>4572</v>
      </c>
    </row>
    <row r="2953" spans="1:2">
      <c r="A2953" s="1" t="s">
        <v>4573</v>
      </c>
      <c r="B2953" t="s">
        <v>4574</v>
      </c>
    </row>
    <row r="2954" spans="1:2">
      <c r="A2954" s="1" t="s">
        <v>4575</v>
      </c>
      <c r="B2954" t="s">
        <v>4576</v>
      </c>
    </row>
    <row r="2955" spans="1:2">
      <c r="A2955" s="1" t="s">
        <v>4577</v>
      </c>
      <c r="B2955" t="s">
        <v>4578</v>
      </c>
    </row>
    <row r="2956" spans="1:2">
      <c r="A2956" s="1" t="s">
        <v>4579</v>
      </c>
      <c r="B2956" t="s">
        <v>4580</v>
      </c>
    </row>
    <row r="2957" spans="1:2">
      <c r="A2957" s="1" t="s">
        <v>4581</v>
      </c>
      <c r="B2957" t="s">
        <v>4582</v>
      </c>
    </row>
    <row r="2958" spans="1:2">
      <c r="A2958" s="1" t="s">
        <v>2154</v>
      </c>
      <c r="B2958" t="s">
        <v>2155</v>
      </c>
    </row>
    <row r="2959" spans="1:2">
      <c r="A2959" s="1" t="s">
        <v>4583</v>
      </c>
      <c r="B2959" t="s">
        <v>4584</v>
      </c>
    </row>
    <row r="2960" spans="1:2">
      <c r="A2960" s="1" t="s">
        <v>4585</v>
      </c>
      <c r="B2960" t="s">
        <v>4586</v>
      </c>
    </row>
    <row r="2961" spans="1:2">
      <c r="A2961" s="1" t="s">
        <v>4587</v>
      </c>
      <c r="B2961" t="s">
        <v>4588</v>
      </c>
    </row>
    <row r="2962" spans="1:2">
      <c r="A2962" s="1" t="s">
        <v>4589</v>
      </c>
      <c r="B2962" t="s">
        <v>4590</v>
      </c>
    </row>
    <row r="2963" spans="1:2">
      <c r="A2963" s="1" t="s">
        <v>4591</v>
      </c>
      <c r="B2963" t="s">
        <v>4592</v>
      </c>
    </row>
    <row r="2964" spans="1:2">
      <c r="A2964" s="1" t="s">
        <v>4593</v>
      </c>
      <c r="B2964" t="s">
        <v>4594</v>
      </c>
    </row>
    <row r="2965" spans="1:2">
      <c r="A2965" s="1" t="s">
        <v>4595</v>
      </c>
      <c r="B2965" t="s">
        <v>4596</v>
      </c>
    </row>
    <row r="2966" spans="1:2">
      <c r="A2966" s="1" t="s">
        <v>4597</v>
      </c>
      <c r="B2966" t="s">
        <v>4598</v>
      </c>
    </row>
    <row r="2967" spans="1:2">
      <c r="A2967" s="1" t="s">
        <v>4599</v>
      </c>
      <c r="B2967" t="s">
        <v>4600</v>
      </c>
    </row>
    <row r="2968" spans="1:2">
      <c r="A2968" s="1" t="s">
        <v>4601</v>
      </c>
      <c r="B2968" t="s">
        <v>4602</v>
      </c>
    </row>
    <row r="2969" spans="1:2">
      <c r="A2969" s="1" t="s">
        <v>4603</v>
      </c>
      <c r="B2969" t="s">
        <v>4604</v>
      </c>
    </row>
    <row r="2970" spans="1:2">
      <c r="A2970" s="1" t="s">
        <v>4605</v>
      </c>
      <c r="B2970" t="s">
        <v>4606</v>
      </c>
    </row>
    <row r="2971" spans="1:2">
      <c r="A2971" s="1" t="s">
        <v>4607</v>
      </c>
      <c r="B2971" t="s">
        <v>4608</v>
      </c>
    </row>
    <row r="2972" spans="1:2">
      <c r="A2972" s="1" t="s">
        <v>999</v>
      </c>
      <c r="B2972" t="s">
        <v>4609</v>
      </c>
    </row>
    <row r="2973" spans="1:2">
      <c r="A2973" s="1" t="s">
        <v>4610</v>
      </c>
      <c r="B2973" t="s">
        <v>4611</v>
      </c>
    </row>
    <row r="2974" spans="1:2">
      <c r="A2974" s="1" t="s">
        <v>4612</v>
      </c>
      <c r="B2974" t="s">
        <v>4613</v>
      </c>
    </row>
    <row r="2975" spans="1:2">
      <c r="A2975" s="1" t="s">
        <v>4614</v>
      </c>
      <c r="B2975" t="s">
        <v>4615</v>
      </c>
    </row>
    <row r="2976" spans="1:2">
      <c r="A2976" s="1" t="s">
        <v>4616</v>
      </c>
      <c r="B2976" t="s">
        <v>4617</v>
      </c>
    </row>
    <row r="2977" spans="1:2">
      <c r="A2977" s="1" t="s">
        <v>4618</v>
      </c>
      <c r="B2977" t="s">
        <v>4619</v>
      </c>
    </row>
    <row r="2978" spans="1:2">
      <c r="A2978" s="1" t="s">
        <v>2166</v>
      </c>
      <c r="B2978" t="s">
        <v>2167</v>
      </c>
    </row>
    <row r="2979" spans="1:2">
      <c r="A2979" s="1" t="s">
        <v>4620</v>
      </c>
      <c r="B2979" t="s">
        <v>4621</v>
      </c>
    </row>
    <row r="2980" spans="1:2">
      <c r="A2980" s="1" t="s">
        <v>4622</v>
      </c>
      <c r="B2980" t="s">
        <v>4623</v>
      </c>
    </row>
    <row r="2981" spans="1:2">
      <c r="A2981" s="1" t="s">
        <v>620</v>
      </c>
      <c r="B2981" t="s">
        <v>2168</v>
      </c>
    </row>
    <row r="2982" spans="1:2">
      <c r="A2982" s="1" t="s">
        <v>4624</v>
      </c>
      <c r="B2982" t="s">
        <v>4625</v>
      </c>
    </row>
    <row r="2983" spans="1:2">
      <c r="A2983" s="1" t="s">
        <v>4626</v>
      </c>
      <c r="B2983" t="s">
        <v>4627</v>
      </c>
    </row>
    <row r="2984" spans="1:2">
      <c r="A2984" s="1" t="s">
        <v>4628</v>
      </c>
      <c r="B2984" t="s">
        <v>4629</v>
      </c>
    </row>
    <row r="2985" spans="1:2">
      <c r="A2985" s="1" t="s">
        <v>4630</v>
      </c>
      <c r="B2985" t="s">
        <v>4631</v>
      </c>
    </row>
    <row r="2986" spans="1:2">
      <c r="A2986" s="1" t="s">
        <v>4632</v>
      </c>
      <c r="B2986" t="s">
        <v>4633</v>
      </c>
    </row>
    <row r="2987" spans="1:2">
      <c r="A2987" s="1" t="s">
        <v>4634</v>
      </c>
      <c r="B2987" t="s">
        <v>4635</v>
      </c>
    </row>
    <row r="2988" spans="1:2">
      <c r="A2988" s="1" t="s">
        <v>4636</v>
      </c>
      <c r="B2988" t="s">
        <v>4637</v>
      </c>
    </row>
    <row r="2989" spans="1:2">
      <c r="A2989" s="1" t="s">
        <v>4638</v>
      </c>
      <c r="B2989" t="s">
        <v>4639</v>
      </c>
    </row>
    <row r="2990" spans="1:2">
      <c r="A2990" s="1" t="s">
        <v>4640</v>
      </c>
      <c r="B2990" t="s">
        <v>4641</v>
      </c>
    </row>
    <row r="2991" spans="1:2">
      <c r="A2991" s="1" t="s">
        <v>4642</v>
      </c>
      <c r="B2991" t="s">
        <v>4643</v>
      </c>
    </row>
    <row r="2992" spans="1:2">
      <c r="A2992" s="1" t="s">
        <v>4644</v>
      </c>
      <c r="B2992" t="s">
        <v>4645</v>
      </c>
    </row>
    <row r="2993" spans="1:2">
      <c r="A2993" s="1" t="s">
        <v>4646</v>
      </c>
      <c r="B2993" t="s">
        <v>4647</v>
      </c>
    </row>
    <row r="2994" spans="1:2">
      <c r="A2994" s="1" t="s">
        <v>4648</v>
      </c>
      <c r="B2994" t="s">
        <v>4649</v>
      </c>
    </row>
    <row r="2995" spans="1:2">
      <c r="A2995" s="1" t="s">
        <v>4650</v>
      </c>
      <c r="B2995" t="s">
        <v>4651</v>
      </c>
    </row>
    <row r="2996" spans="1:2">
      <c r="A2996" s="1" t="s">
        <v>4652</v>
      </c>
      <c r="B2996" t="s">
        <v>4653</v>
      </c>
    </row>
    <row r="2997" spans="1:2">
      <c r="A2997" s="1" t="s">
        <v>4654</v>
      </c>
      <c r="B2997" t="s">
        <v>4655</v>
      </c>
    </row>
    <row r="2998" spans="1:2">
      <c r="A2998" s="1" t="s">
        <v>4656</v>
      </c>
      <c r="B2998" t="s">
        <v>4657</v>
      </c>
    </row>
    <row r="2999" spans="1:2">
      <c r="A2999" s="1" t="s">
        <v>4658</v>
      </c>
      <c r="B2999" t="s">
        <v>4659</v>
      </c>
    </row>
    <row r="3000" spans="1:2">
      <c r="A3000" s="1" t="s">
        <v>4660</v>
      </c>
      <c r="B3000" t="s">
        <v>4661</v>
      </c>
    </row>
    <row r="3001" spans="1:2">
      <c r="A3001" s="1" t="s">
        <v>4662</v>
      </c>
      <c r="B3001" t="s">
        <v>4663</v>
      </c>
    </row>
    <row r="3002" spans="1:2">
      <c r="A3002" s="1" t="s">
        <v>4664</v>
      </c>
      <c r="B3002" t="s">
        <v>4665</v>
      </c>
    </row>
    <row r="3003" spans="1:2">
      <c r="A3003" s="1" t="s">
        <v>4666</v>
      </c>
      <c r="B3003" t="s">
        <v>4667</v>
      </c>
    </row>
    <row r="3004" spans="1:2">
      <c r="A3004" s="1" t="s">
        <v>4668</v>
      </c>
      <c r="B3004" t="s">
        <v>4669</v>
      </c>
    </row>
    <row r="3005" spans="1:2">
      <c r="A3005" s="1" t="s">
        <v>4670</v>
      </c>
      <c r="B3005" t="s">
        <v>4671</v>
      </c>
    </row>
    <row r="3006" spans="1:2">
      <c r="A3006" s="1" t="s">
        <v>4672</v>
      </c>
      <c r="B3006" t="s">
        <v>4673</v>
      </c>
    </row>
    <row r="3007" spans="1:2">
      <c r="A3007" s="1" t="s">
        <v>4674</v>
      </c>
      <c r="B3007" t="s">
        <v>4675</v>
      </c>
    </row>
    <row r="3008" spans="1:2">
      <c r="A3008" s="1" t="s">
        <v>4676</v>
      </c>
      <c r="B3008" t="s">
        <v>4677</v>
      </c>
    </row>
    <row r="3009" spans="1:2">
      <c r="A3009" s="1" t="s">
        <v>4678</v>
      </c>
      <c r="B3009" t="s">
        <v>4679</v>
      </c>
    </row>
    <row r="3010" spans="1:2">
      <c r="A3010" s="1" t="s">
        <v>4680</v>
      </c>
      <c r="B3010" t="s">
        <v>4681</v>
      </c>
    </row>
    <row r="3011" spans="1:2">
      <c r="A3011" s="1" t="s">
        <v>4682</v>
      </c>
      <c r="B3011" t="s">
        <v>4683</v>
      </c>
    </row>
    <row r="3012" spans="1:2">
      <c r="A3012" s="1" t="s">
        <v>4684</v>
      </c>
      <c r="B3012" t="s">
        <v>4685</v>
      </c>
    </row>
    <row r="3013" spans="1:2">
      <c r="A3013" s="1" t="s">
        <v>4686</v>
      </c>
      <c r="B3013" t="s">
        <v>4687</v>
      </c>
    </row>
    <row r="3014" spans="1:2">
      <c r="A3014" s="1" t="s">
        <v>4688</v>
      </c>
      <c r="B3014" t="s">
        <v>4689</v>
      </c>
    </row>
    <row r="3015" spans="1:2">
      <c r="A3015" s="1" t="s">
        <v>4690</v>
      </c>
      <c r="B3015" t="s">
        <v>4691</v>
      </c>
    </row>
    <row r="3016" spans="1:2">
      <c r="A3016" s="1" t="s">
        <v>4692</v>
      </c>
      <c r="B3016" t="s">
        <v>4693</v>
      </c>
    </row>
    <row r="3017" spans="1:2">
      <c r="A3017" s="1" t="s">
        <v>4694</v>
      </c>
      <c r="B3017" t="s">
        <v>4695</v>
      </c>
    </row>
    <row r="3018" spans="1:2">
      <c r="A3018" s="1" t="s">
        <v>4696</v>
      </c>
      <c r="B3018" t="s">
        <v>4697</v>
      </c>
    </row>
    <row r="3019" spans="1:2">
      <c r="A3019" s="1" t="s">
        <v>4698</v>
      </c>
      <c r="B3019" t="s">
        <v>4699</v>
      </c>
    </row>
    <row r="3020" spans="1:2">
      <c r="A3020" s="1" t="s">
        <v>4700</v>
      </c>
      <c r="B3020" t="s">
        <v>4701</v>
      </c>
    </row>
    <row r="3021" spans="1:2">
      <c r="A3021" s="1" t="s">
        <v>2209</v>
      </c>
      <c r="B3021" t="s">
        <v>2210</v>
      </c>
    </row>
    <row r="3022" spans="1:2">
      <c r="A3022" s="1" t="s">
        <v>4702</v>
      </c>
      <c r="B3022" t="s">
        <v>4703</v>
      </c>
    </row>
    <row r="3023" spans="1:2">
      <c r="A3023" s="1" t="s">
        <v>2211</v>
      </c>
      <c r="B3023" t="s">
        <v>2212</v>
      </c>
    </row>
    <row r="3024" spans="1:2">
      <c r="A3024" s="1" t="s">
        <v>4704</v>
      </c>
      <c r="B3024" t="s">
        <v>4705</v>
      </c>
    </row>
    <row r="3025" spans="1:2">
      <c r="A3025" s="1" t="s">
        <v>4706</v>
      </c>
      <c r="B3025" t="s">
        <v>4707</v>
      </c>
    </row>
    <row r="3026" spans="1:2">
      <c r="A3026" s="1" t="s">
        <v>4708</v>
      </c>
      <c r="B3026" t="s">
        <v>4709</v>
      </c>
    </row>
    <row r="3027" spans="1:2">
      <c r="A3027" s="1" t="s">
        <v>4710</v>
      </c>
      <c r="B3027" t="s">
        <v>4711</v>
      </c>
    </row>
    <row r="3028" spans="1:2">
      <c r="A3028" s="1" t="s">
        <v>4712</v>
      </c>
      <c r="B3028" t="s">
        <v>4713</v>
      </c>
    </row>
    <row r="3029" spans="1:2">
      <c r="A3029" s="1" t="s">
        <v>4714</v>
      </c>
      <c r="B3029" t="s">
        <v>4715</v>
      </c>
    </row>
    <row r="3030" spans="1:2">
      <c r="A3030" s="1" t="s">
        <v>4716</v>
      </c>
      <c r="B3030" t="s">
        <v>4717</v>
      </c>
    </row>
    <row r="3031" spans="1:2">
      <c r="A3031" s="1" t="s">
        <v>4718</v>
      </c>
      <c r="B3031" t="s">
        <v>4719</v>
      </c>
    </row>
    <row r="3032" spans="1:2">
      <c r="A3032" s="1" t="s">
        <v>2219</v>
      </c>
      <c r="B3032" t="s">
        <v>2220</v>
      </c>
    </row>
    <row r="3033" spans="1:2">
      <c r="A3033" s="1" t="s">
        <v>2221</v>
      </c>
      <c r="B3033" t="s">
        <v>2222</v>
      </c>
    </row>
    <row r="3034" spans="1:2">
      <c r="A3034" s="1" t="s">
        <v>2223</v>
      </c>
      <c r="B3034" t="s">
        <v>4720</v>
      </c>
    </row>
    <row r="3035" spans="1:2">
      <c r="A3035" s="1" t="s">
        <v>4721</v>
      </c>
      <c r="B3035" t="s">
        <v>4722</v>
      </c>
    </row>
    <row r="3036" spans="1:2">
      <c r="A3036" s="1" t="s">
        <v>4723</v>
      </c>
      <c r="B3036" t="s">
        <v>4724</v>
      </c>
    </row>
    <row r="3037" spans="1:2">
      <c r="A3037" s="1" t="s">
        <v>4725</v>
      </c>
      <c r="B3037" t="s">
        <v>4726</v>
      </c>
    </row>
    <row r="3038" spans="1:2">
      <c r="A3038" s="1" t="s">
        <v>4727</v>
      </c>
      <c r="B3038" t="s">
        <v>4728</v>
      </c>
    </row>
    <row r="3039" spans="1:2">
      <c r="A3039" s="1" t="s">
        <v>4729</v>
      </c>
      <c r="B3039" t="s">
        <v>4730</v>
      </c>
    </row>
    <row r="3040" spans="1:2">
      <c r="A3040" s="1" t="s">
        <v>4731</v>
      </c>
      <c r="B3040" t="s">
        <v>4732</v>
      </c>
    </row>
    <row r="3041" spans="1:2">
      <c r="A3041" s="1" t="s">
        <v>4733</v>
      </c>
      <c r="B3041" t="s">
        <v>4734</v>
      </c>
    </row>
    <row r="3042" spans="1:2">
      <c r="A3042" s="1" t="s">
        <v>4735</v>
      </c>
      <c r="B3042" t="s">
        <v>4736</v>
      </c>
    </row>
    <row r="3043" spans="1:2">
      <c r="A3043" s="1" t="s">
        <v>4737</v>
      </c>
      <c r="B3043" t="s">
        <v>4738</v>
      </c>
    </row>
    <row r="3044" spans="1:2">
      <c r="A3044" s="1" t="s">
        <v>2231</v>
      </c>
      <c r="B3044" t="s">
        <v>2232</v>
      </c>
    </row>
    <row r="3045" spans="1:2">
      <c r="A3045" s="1" t="s">
        <v>4739</v>
      </c>
      <c r="B3045" t="s">
        <v>4740</v>
      </c>
    </row>
    <row r="3046" spans="1:2">
      <c r="A3046" s="1" t="s">
        <v>4741</v>
      </c>
      <c r="B3046" t="s">
        <v>4742</v>
      </c>
    </row>
    <row r="3047" spans="1:2">
      <c r="A3047" s="1" t="s">
        <v>4743</v>
      </c>
      <c r="B3047" t="s">
        <v>4744</v>
      </c>
    </row>
    <row r="3048" spans="1:2">
      <c r="A3048" s="1" t="s">
        <v>4745</v>
      </c>
      <c r="B3048" t="s">
        <v>4746</v>
      </c>
    </row>
    <row r="3049" spans="1:2">
      <c r="A3049" s="1" t="s">
        <v>4747</v>
      </c>
      <c r="B3049" t="s">
        <v>4748</v>
      </c>
    </row>
    <row r="3050" spans="1:2">
      <c r="A3050" s="1" t="s">
        <v>4749</v>
      </c>
      <c r="B3050" t="s">
        <v>4750</v>
      </c>
    </row>
    <row r="3051" spans="1:2">
      <c r="A3051" s="1" t="s">
        <v>4751</v>
      </c>
      <c r="B3051" t="s">
        <v>4752</v>
      </c>
    </row>
    <row r="3052" spans="1:2">
      <c r="A3052" s="1" t="s">
        <v>48</v>
      </c>
      <c r="B3052" t="s">
        <v>2233</v>
      </c>
    </row>
    <row r="3053" spans="1:2">
      <c r="A3053" s="1" t="s">
        <v>4753</v>
      </c>
      <c r="B3053" t="s">
        <v>4754</v>
      </c>
    </row>
    <row r="3054" spans="1:2">
      <c r="A3054" s="1" t="s">
        <v>4755</v>
      </c>
      <c r="B3054" t="s">
        <v>4756</v>
      </c>
    </row>
    <row r="3055" spans="1:2">
      <c r="A3055" s="1" t="s">
        <v>4757</v>
      </c>
      <c r="B3055" t="s">
        <v>4758</v>
      </c>
    </row>
    <row r="3056" spans="1:2">
      <c r="A3056" s="1" t="s">
        <v>4759</v>
      </c>
      <c r="B3056" t="s">
        <v>4760</v>
      </c>
    </row>
    <row r="3057" spans="1:2">
      <c r="A3057" s="1" t="s">
        <v>4761</v>
      </c>
      <c r="B3057" t="s">
        <v>4762</v>
      </c>
    </row>
    <row r="3058" spans="1:2">
      <c r="A3058" s="1" t="s">
        <v>4763</v>
      </c>
      <c r="B3058" t="s">
        <v>4764</v>
      </c>
    </row>
    <row r="3059" spans="1:2">
      <c r="A3059" s="1" t="s">
        <v>4765</v>
      </c>
      <c r="B3059" t="s">
        <v>4766</v>
      </c>
    </row>
    <row r="3060" spans="1:2">
      <c r="A3060" s="1" t="s">
        <v>4767</v>
      </c>
      <c r="B3060" t="s">
        <v>4768</v>
      </c>
    </row>
    <row r="3061" spans="1:2">
      <c r="A3061" s="1" t="s">
        <v>3712</v>
      </c>
      <c r="B3061" t="s">
        <v>4769</v>
      </c>
    </row>
    <row r="3062" spans="1:2">
      <c r="A3062" s="1" t="s">
        <v>4770</v>
      </c>
      <c r="B3062" t="s">
        <v>4771</v>
      </c>
    </row>
    <row r="3063" spans="1:2">
      <c r="A3063" s="1" t="s">
        <v>4772</v>
      </c>
      <c r="B3063" t="s">
        <v>4773</v>
      </c>
    </row>
    <row r="3064" spans="1:2">
      <c r="A3064" s="1" t="s">
        <v>4774</v>
      </c>
      <c r="B3064" t="s">
        <v>4775</v>
      </c>
    </row>
    <row r="3065" spans="1:2">
      <c r="A3065" s="1" t="s">
        <v>4776</v>
      </c>
      <c r="B3065" t="s">
        <v>4777</v>
      </c>
    </row>
    <row r="3066" spans="1:2">
      <c r="A3066" s="1" t="s">
        <v>3506</v>
      </c>
      <c r="B3066" t="s">
        <v>4778</v>
      </c>
    </row>
    <row r="3067" spans="1:2">
      <c r="A3067" s="1" t="s">
        <v>4779</v>
      </c>
      <c r="B3067" t="s">
        <v>4780</v>
      </c>
    </row>
    <row r="3068" spans="1:2">
      <c r="A3068" s="1" t="s">
        <v>4781</v>
      </c>
      <c r="B3068" t="s">
        <v>4782</v>
      </c>
    </row>
    <row r="3069" spans="1:2">
      <c r="A3069" s="1" t="s">
        <v>4783</v>
      </c>
      <c r="B3069" t="s">
        <v>4784</v>
      </c>
    </row>
    <row r="3070" spans="1:2">
      <c r="A3070" s="1" t="s">
        <v>4785</v>
      </c>
      <c r="B3070" t="s">
        <v>4786</v>
      </c>
    </row>
    <row r="3071" spans="1:2">
      <c r="A3071" s="1" t="s">
        <v>2186</v>
      </c>
      <c r="B3071" t="s">
        <v>4787</v>
      </c>
    </row>
    <row r="3072" spans="1:2">
      <c r="A3072" s="1" t="s">
        <v>4788</v>
      </c>
      <c r="B3072" t="s">
        <v>4789</v>
      </c>
    </row>
    <row r="3073" spans="1:2">
      <c r="A3073" s="1" t="s">
        <v>4790</v>
      </c>
      <c r="B3073" t="s">
        <v>4791</v>
      </c>
    </row>
    <row r="3074" spans="1:2">
      <c r="A3074" s="1" t="s">
        <v>4792</v>
      </c>
      <c r="B3074" t="s">
        <v>4793</v>
      </c>
    </row>
    <row r="3075" spans="1:2">
      <c r="A3075" s="1" t="s">
        <v>4794</v>
      </c>
      <c r="B3075" t="s">
        <v>4795</v>
      </c>
    </row>
    <row r="3076" spans="1:2">
      <c r="A3076" s="1" t="s">
        <v>4796</v>
      </c>
      <c r="B3076" t="s">
        <v>4797</v>
      </c>
    </row>
    <row r="3077" spans="1:2">
      <c r="A3077" s="1" t="s">
        <v>4798</v>
      </c>
      <c r="B3077" t="s">
        <v>4799</v>
      </c>
    </row>
    <row r="3078" spans="1:2">
      <c r="A3078" s="1" t="s">
        <v>4800</v>
      </c>
      <c r="B3078" t="s">
        <v>4801</v>
      </c>
    </row>
    <row r="3079" spans="1:2">
      <c r="A3079" s="1" t="s">
        <v>4802</v>
      </c>
      <c r="B3079" t="s">
        <v>4803</v>
      </c>
    </row>
    <row r="3080" spans="1:2">
      <c r="A3080" s="1" t="s">
        <v>4804</v>
      </c>
      <c r="B3080" t="s">
        <v>4805</v>
      </c>
    </row>
    <row r="3081" spans="1:2">
      <c r="A3081" s="1" t="s">
        <v>4806</v>
      </c>
      <c r="B3081" t="s">
        <v>4807</v>
      </c>
    </row>
    <row r="3082" spans="1:2">
      <c r="A3082" s="1" t="s">
        <v>2264</v>
      </c>
      <c r="B3082" t="s">
        <v>4808</v>
      </c>
    </row>
    <row r="3083" spans="1:2">
      <c r="A3083" s="1" t="s">
        <v>4809</v>
      </c>
      <c r="B3083" t="s">
        <v>4810</v>
      </c>
    </row>
    <row r="3084" spans="1:2">
      <c r="A3084" s="1" t="s">
        <v>4811</v>
      </c>
      <c r="B3084" t="s">
        <v>4812</v>
      </c>
    </row>
    <row r="3085" spans="1:2">
      <c r="A3085" s="1" t="s">
        <v>4813</v>
      </c>
      <c r="B3085" t="s">
        <v>4814</v>
      </c>
    </row>
    <row r="3086" spans="1:2">
      <c r="A3086" s="1" t="s">
        <v>2270</v>
      </c>
      <c r="B3086" t="s">
        <v>2271</v>
      </c>
    </row>
    <row r="3087" spans="1:2">
      <c r="A3087" s="1" t="s">
        <v>4815</v>
      </c>
      <c r="B3087" t="s">
        <v>4816</v>
      </c>
    </row>
    <row r="3088" spans="1:2">
      <c r="A3088" s="1" t="s">
        <v>4817</v>
      </c>
      <c r="B3088" t="s">
        <v>4818</v>
      </c>
    </row>
    <row r="3089" spans="1:2">
      <c r="A3089" s="1" t="s">
        <v>2278</v>
      </c>
      <c r="B3089" t="s">
        <v>2279</v>
      </c>
    </row>
    <row r="3090" spans="1:2">
      <c r="A3090" s="1" t="s">
        <v>4819</v>
      </c>
      <c r="B3090" t="s">
        <v>4820</v>
      </c>
    </row>
    <row r="3091" spans="1:2">
      <c r="A3091" s="1" t="s">
        <v>4821</v>
      </c>
      <c r="B3091" t="s">
        <v>4822</v>
      </c>
    </row>
    <row r="3092" spans="1:2">
      <c r="A3092" s="1" t="s">
        <v>44</v>
      </c>
      <c r="B3092" t="s">
        <v>4823</v>
      </c>
    </row>
    <row r="3093" spans="1:2">
      <c r="A3093" s="1" t="s">
        <v>4824</v>
      </c>
      <c r="B3093" t="s">
        <v>4825</v>
      </c>
    </row>
    <row r="3094" spans="1:2">
      <c r="A3094" s="1" t="s">
        <v>4826</v>
      </c>
      <c r="B3094" t="s">
        <v>4827</v>
      </c>
    </row>
    <row r="3095" spans="1:2">
      <c r="A3095" s="1" t="s">
        <v>2282</v>
      </c>
      <c r="B3095" t="s">
        <v>4828</v>
      </c>
    </row>
    <row r="3096" spans="1:2">
      <c r="A3096" s="1" t="s">
        <v>4829</v>
      </c>
      <c r="B3096" t="s">
        <v>4830</v>
      </c>
    </row>
    <row r="3097" spans="1:2">
      <c r="A3097" s="1" t="s">
        <v>4831</v>
      </c>
      <c r="B3097" t="s">
        <v>4832</v>
      </c>
    </row>
    <row r="3098" spans="1:2">
      <c r="A3098" s="1" t="s">
        <v>4833</v>
      </c>
      <c r="B3098" t="s">
        <v>4834</v>
      </c>
    </row>
    <row r="3099" spans="1:2">
      <c r="A3099" s="1" t="s">
        <v>4835</v>
      </c>
      <c r="B3099" t="s">
        <v>4836</v>
      </c>
    </row>
    <row r="3100" spans="1:2">
      <c r="A3100" s="1" t="s">
        <v>4837</v>
      </c>
      <c r="B3100" t="s">
        <v>4838</v>
      </c>
    </row>
    <row r="3101" spans="1:2">
      <c r="A3101" s="1" t="s">
        <v>1705</v>
      </c>
      <c r="B3101" t="s">
        <v>4839</v>
      </c>
    </row>
    <row r="3102" spans="1:2">
      <c r="A3102" s="1" t="s">
        <v>4840</v>
      </c>
      <c r="B3102" t="s">
        <v>4841</v>
      </c>
    </row>
    <row r="3103" spans="1:2">
      <c r="A3103" s="1" t="s">
        <v>4842</v>
      </c>
      <c r="B3103" t="s">
        <v>4843</v>
      </c>
    </row>
    <row r="3104" spans="1:2">
      <c r="A3104" s="1" t="s">
        <v>4844</v>
      </c>
      <c r="B3104" t="s">
        <v>4845</v>
      </c>
    </row>
    <row r="3105" spans="1:2">
      <c r="A3105" s="1" t="s">
        <v>2290</v>
      </c>
      <c r="B3105" t="s">
        <v>2291</v>
      </c>
    </row>
    <row r="3106" spans="1:2">
      <c r="A3106" s="1" t="s">
        <v>2294</v>
      </c>
      <c r="B3106" t="s">
        <v>2295</v>
      </c>
    </row>
    <row r="3107" spans="1:2">
      <c r="A3107" s="1" t="s">
        <v>4846</v>
      </c>
      <c r="B3107" t="s">
        <v>4847</v>
      </c>
    </row>
    <row r="3108" spans="1:2">
      <c r="A3108" s="1" t="s">
        <v>4848</v>
      </c>
      <c r="B3108" t="s">
        <v>4849</v>
      </c>
    </row>
    <row r="3109" spans="1:2">
      <c r="A3109" s="1" t="s">
        <v>4850</v>
      </c>
      <c r="B3109" t="s">
        <v>4851</v>
      </c>
    </row>
    <row r="3110" spans="1:2">
      <c r="A3110" s="1" t="s">
        <v>4852</v>
      </c>
      <c r="B3110" t="s">
        <v>4853</v>
      </c>
    </row>
    <row r="3111" spans="1:2">
      <c r="A3111" s="1" t="s">
        <v>4854</v>
      </c>
      <c r="B3111" t="s">
        <v>4855</v>
      </c>
    </row>
    <row r="3112" spans="1:2">
      <c r="A3112" s="1" t="s">
        <v>4856</v>
      </c>
      <c r="B3112" t="s">
        <v>4857</v>
      </c>
    </row>
    <row r="3113" spans="1:2">
      <c r="A3113" s="1" t="s">
        <v>4858</v>
      </c>
      <c r="B3113" t="s">
        <v>4859</v>
      </c>
    </row>
    <row r="3114" spans="1:2">
      <c r="A3114" s="1" t="s">
        <v>4860</v>
      </c>
      <c r="B3114" t="s">
        <v>4861</v>
      </c>
    </row>
    <row r="3115" spans="1:2">
      <c r="A3115" s="1" t="s">
        <v>4862</v>
      </c>
      <c r="B3115" t="s">
        <v>4863</v>
      </c>
    </row>
    <row r="3116" spans="1:2">
      <c r="A3116" s="1" t="s">
        <v>4864</v>
      </c>
      <c r="B3116" t="s">
        <v>4865</v>
      </c>
    </row>
    <row r="3117" spans="1:2">
      <c r="A3117" s="1" t="s">
        <v>4866</v>
      </c>
      <c r="B3117" t="s">
        <v>4867</v>
      </c>
    </row>
    <row r="3118" spans="1:2">
      <c r="A3118" s="1" t="s">
        <v>4868</v>
      </c>
      <c r="B3118" t="s">
        <v>4869</v>
      </c>
    </row>
    <row r="3119" spans="1:2">
      <c r="A3119" s="1" t="s">
        <v>4870</v>
      </c>
      <c r="B3119" t="s">
        <v>4871</v>
      </c>
    </row>
    <row r="3120" spans="1:2">
      <c r="A3120" s="1" t="s">
        <v>4872</v>
      </c>
      <c r="B3120" t="s">
        <v>4873</v>
      </c>
    </row>
    <row r="3121" spans="1:2">
      <c r="A3121" s="1" t="s">
        <v>4874</v>
      </c>
      <c r="B3121" t="s">
        <v>4875</v>
      </c>
    </row>
    <row r="3122" spans="1:2">
      <c r="A3122" s="1" t="s">
        <v>4876</v>
      </c>
      <c r="B3122" t="s">
        <v>4877</v>
      </c>
    </row>
    <row r="3123" spans="1:2">
      <c r="A3123" s="1" t="s">
        <v>4878</v>
      </c>
      <c r="B3123" t="s">
        <v>4879</v>
      </c>
    </row>
    <row r="3124" spans="1:2">
      <c r="A3124" s="1" t="s">
        <v>4880</v>
      </c>
      <c r="B3124" t="s">
        <v>4881</v>
      </c>
    </row>
    <row r="3125" spans="1:2">
      <c r="A3125" s="1" t="s">
        <v>4882</v>
      </c>
      <c r="B3125" t="s">
        <v>4883</v>
      </c>
    </row>
    <row r="3126" spans="1:2">
      <c r="A3126" s="1" t="s">
        <v>4884</v>
      </c>
      <c r="B3126" t="s">
        <v>4885</v>
      </c>
    </row>
    <row r="3127" spans="1:2">
      <c r="A3127" s="1" t="s">
        <v>4886</v>
      </c>
      <c r="B3127" t="s">
        <v>4887</v>
      </c>
    </row>
    <row r="3128" spans="1:2">
      <c r="A3128" s="1" t="s">
        <v>4888</v>
      </c>
      <c r="B3128" t="s">
        <v>4889</v>
      </c>
    </row>
    <row r="3129" spans="1:2">
      <c r="A3129" s="1" t="s">
        <v>4890</v>
      </c>
      <c r="B3129" t="s">
        <v>4891</v>
      </c>
    </row>
    <row r="3130" spans="1:2">
      <c r="A3130" s="1" t="s">
        <v>4892</v>
      </c>
      <c r="B3130" t="s">
        <v>4893</v>
      </c>
    </row>
    <row r="3131" spans="1:2">
      <c r="A3131" s="1" t="s">
        <v>91</v>
      </c>
      <c r="B3131" t="s">
        <v>4894</v>
      </c>
    </row>
    <row r="3132" spans="1:2">
      <c r="A3132" s="1" t="s">
        <v>4895</v>
      </c>
      <c r="B3132" t="s">
        <v>4896</v>
      </c>
    </row>
    <row r="3133" spans="1:2">
      <c r="A3133" s="1" t="s">
        <v>2313</v>
      </c>
      <c r="B3133" t="s">
        <v>2314</v>
      </c>
    </row>
    <row r="3134" spans="1:2">
      <c r="A3134" s="1" t="s">
        <v>2317</v>
      </c>
      <c r="B3134" t="s">
        <v>2318</v>
      </c>
    </row>
    <row r="3135" spans="1:2">
      <c r="A3135" s="1" t="s">
        <v>4897</v>
      </c>
      <c r="B3135" t="s">
        <v>4898</v>
      </c>
    </row>
    <row r="3136" spans="1:2">
      <c r="A3136" s="1" t="s">
        <v>4899</v>
      </c>
      <c r="B3136" t="s">
        <v>4900</v>
      </c>
    </row>
    <row r="3137" spans="1:2">
      <c r="A3137" s="1" t="s">
        <v>37</v>
      </c>
      <c r="B3137" t="s">
        <v>4901</v>
      </c>
    </row>
    <row r="3138" spans="1:2">
      <c r="A3138" s="1" t="s">
        <v>4902</v>
      </c>
      <c r="B3138" t="s">
        <v>4903</v>
      </c>
    </row>
    <row r="3139" spans="1:2">
      <c r="A3139" s="1" t="s">
        <v>4904</v>
      </c>
      <c r="B3139" t="s">
        <v>4905</v>
      </c>
    </row>
    <row r="3140" spans="1:2">
      <c r="A3140" s="1" t="s">
        <v>1699</v>
      </c>
      <c r="B3140" t="s">
        <v>4906</v>
      </c>
    </row>
    <row r="3141" spans="1:2">
      <c r="A3141" s="1" t="s">
        <v>4907</v>
      </c>
      <c r="B3141" t="s">
        <v>4908</v>
      </c>
    </row>
    <row r="3142" spans="1:2">
      <c r="A3142" s="1" t="s">
        <v>4909</v>
      </c>
      <c r="B3142" t="s">
        <v>4910</v>
      </c>
    </row>
    <row r="3143" spans="1:2">
      <c r="A3143" s="1" t="s">
        <v>4911</v>
      </c>
      <c r="B3143" t="s">
        <v>4912</v>
      </c>
    </row>
    <row r="3144" spans="1:2">
      <c r="A3144" s="1" t="s">
        <v>4913</v>
      </c>
      <c r="B3144" t="s">
        <v>4914</v>
      </c>
    </row>
    <row r="3145" spans="1:2">
      <c r="A3145" s="1" t="s">
        <v>4915</v>
      </c>
      <c r="B3145" t="s">
        <v>4916</v>
      </c>
    </row>
    <row r="3146" spans="1:2">
      <c r="A3146" s="1" t="s">
        <v>4917</v>
      </c>
      <c r="B3146" t="s">
        <v>4918</v>
      </c>
    </row>
    <row r="3147" spans="1:2">
      <c r="A3147" s="1" t="s">
        <v>4919</v>
      </c>
      <c r="B3147" t="s">
        <v>4920</v>
      </c>
    </row>
    <row r="3148" spans="1:2">
      <c r="A3148" s="1" t="s">
        <v>4921</v>
      </c>
      <c r="B3148" t="s">
        <v>4922</v>
      </c>
    </row>
    <row r="3149" spans="1:2">
      <c r="A3149" s="1" t="s">
        <v>2338</v>
      </c>
      <c r="B3149" t="s">
        <v>2339</v>
      </c>
    </row>
    <row r="3150" spans="1:2">
      <c r="A3150" s="1" t="s">
        <v>4923</v>
      </c>
      <c r="B3150" t="s">
        <v>4924</v>
      </c>
    </row>
    <row r="3151" spans="1:2">
      <c r="A3151" s="1" t="s">
        <v>4925</v>
      </c>
      <c r="B3151" t="s">
        <v>4926</v>
      </c>
    </row>
    <row r="3152" spans="1:2">
      <c r="A3152" s="1" t="s">
        <v>4927</v>
      </c>
      <c r="B3152" t="s">
        <v>4928</v>
      </c>
    </row>
    <row r="3153" spans="1:2">
      <c r="A3153" s="1" t="s">
        <v>4929</v>
      </c>
      <c r="B3153" t="s">
        <v>4930</v>
      </c>
    </row>
    <row r="3154" spans="1:2">
      <c r="A3154" s="1" t="s">
        <v>4931</v>
      </c>
      <c r="B3154" t="s">
        <v>4932</v>
      </c>
    </row>
    <row r="3155" spans="1:2">
      <c r="A3155" s="1" t="s">
        <v>4933</v>
      </c>
      <c r="B3155" t="s">
        <v>4934</v>
      </c>
    </row>
    <row r="3156" spans="1:2">
      <c r="A3156" s="1" t="s">
        <v>4935</v>
      </c>
      <c r="B3156" t="s">
        <v>4936</v>
      </c>
    </row>
    <row r="3157" spans="1:2">
      <c r="A3157" s="1" t="s">
        <v>4937</v>
      </c>
      <c r="B3157" t="s">
        <v>4938</v>
      </c>
    </row>
    <row r="3158" spans="1:2">
      <c r="A3158" s="1" t="s">
        <v>2344</v>
      </c>
      <c r="B3158" t="s">
        <v>2345</v>
      </c>
    </row>
    <row r="3159" spans="1:2">
      <c r="A3159" s="1" t="s">
        <v>4939</v>
      </c>
      <c r="B3159" t="s">
        <v>4940</v>
      </c>
    </row>
    <row r="3160" spans="1:2">
      <c r="A3160" s="1" t="s">
        <v>4941</v>
      </c>
      <c r="B3160" t="s">
        <v>4942</v>
      </c>
    </row>
    <row r="3161" spans="1:2">
      <c r="A3161" s="1" t="s">
        <v>4943</v>
      </c>
      <c r="B3161" t="s">
        <v>4944</v>
      </c>
    </row>
    <row r="3162" spans="1:2">
      <c r="A3162" s="1" t="s">
        <v>4945</v>
      </c>
      <c r="B3162" t="s">
        <v>4946</v>
      </c>
    </row>
    <row r="3163" spans="1:2">
      <c r="A3163" s="1" t="s">
        <v>4947</v>
      </c>
      <c r="B3163" t="s">
        <v>4948</v>
      </c>
    </row>
    <row r="3164" spans="1:2">
      <c r="A3164" s="1" t="s">
        <v>4949</v>
      </c>
      <c r="B3164" t="s">
        <v>4950</v>
      </c>
    </row>
    <row r="3165" spans="1:2">
      <c r="A3165" s="1" t="s">
        <v>4951</v>
      </c>
      <c r="B3165" t="s">
        <v>4952</v>
      </c>
    </row>
    <row r="3166" spans="1:2">
      <c r="A3166" s="1" t="s">
        <v>4953</v>
      </c>
      <c r="B3166" t="s">
        <v>4954</v>
      </c>
    </row>
    <row r="3167" spans="1:2">
      <c r="A3167" s="1" t="s">
        <v>4955</v>
      </c>
      <c r="B3167" t="s">
        <v>4956</v>
      </c>
    </row>
    <row r="3168" spans="1:2">
      <c r="A3168" s="1" t="s">
        <v>4957</v>
      </c>
      <c r="B3168" t="s">
        <v>4958</v>
      </c>
    </row>
    <row r="3169" spans="1:2">
      <c r="A3169" s="1" t="s">
        <v>1592</v>
      </c>
      <c r="B3169" t="s">
        <v>4959</v>
      </c>
    </row>
    <row r="3170" spans="1:2">
      <c r="A3170" s="1" t="s">
        <v>4960</v>
      </c>
      <c r="B3170" t="s">
        <v>4961</v>
      </c>
    </row>
    <row r="3171" spans="1:2">
      <c r="A3171" s="1" t="s">
        <v>4962</v>
      </c>
      <c r="B3171" t="s">
        <v>4963</v>
      </c>
    </row>
    <row r="3172" spans="1:2">
      <c r="A3172" s="1" t="s">
        <v>4964</v>
      </c>
      <c r="B3172" t="s">
        <v>4965</v>
      </c>
    </row>
    <row r="3173" spans="1:2">
      <c r="A3173" s="1" t="s">
        <v>4966</v>
      </c>
      <c r="B3173" t="s">
        <v>4967</v>
      </c>
    </row>
    <row r="3174" spans="1:2">
      <c r="A3174" s="1" t="s">
        <v>4968</v>
      </c>
      <c r="B3174" t="s">
        <v>4969</v>
      </c>
    </row>
    <row r="3175" spans="1:2">
      <c r="A3175" s="1" t="s">
        <v>4970</v>
      </c>
      <c r="B3175" t="s">
        <v>4971</v>
      </c>
    </row>
    <row r="3176" spans="1:2">
      <c r="A3176" s="1" t="s">
        <v>4972</v>
      </c>
      <c r="B3176" t="s">
        <v>4973</v>
      </c>
    </row>
    <row r="3177" spans="1:2">
      <c r="A3177" s="1" t="s">
        <v>4974</v>
      </c>
      <c r="B3177" t="s">
        <v>4975</v>
      </c>
    </row>
    <row r="3178" spans="1:2">
      <c r="A3178" s="1" t="s">
        <v>4976</v>
      </c>
      <c r="B3178" t="s">
        <v>4977</v>
      </c>
    </row>
    <row r="3179" spans="1:2">
      <c r="A3179" s="1" t="s">
        <v>4978</v>
      </c>
      <c r="B3179" t="s">
        <v>4979</v>
      </c>
    </row>
    <row r="3180" spans="1:2">
      <c r="A3180" s="1" t="s">
        <v>4980</v>
      </c>
      <c r="B3180" t="s">
        <v>4981</v>
      </c>
    </row>
    <row r="3181" spans="1:2">
      <c r="A3181" s="1" t="s">
        <v>4982</v>
      </c>
      <c r="B3181" t="s">
        <v>4983</v>
      </c>
    </row>
    <row r="3182" spans="1:2">
      <c r="A3182" s="1" t="s">
        <v>4984</v>
      </c>
      <c r="B3182" t="s">
        <v>4985</v>
      </c>
    </row>
    <row r="3183" spans="1:2">
      <c r="A3183" s="1" t="s">
        <v>4986</v>
      </c>
      <c r="B3183" t="s">
        <v>4987</v>
      </c>
    </row>
    <row r="3184" spans="1:2">
      <c r="A3184" s="1" t="s">
        <v>4988</v>
      </c>
      <c r="B3184" t="s">
        <v>4989</v>
      </c>
    </row>
    <row r="3185" spans="1:2">
      <c r="A3185" s="1" t="s">
        <v>4990</v>
      </c>
      <c r="B3185" t="s">
        <v>4991</v>
      </c>
    </row>
    <row r="3186" spans="1:2">
      <c r="A3186" s="1" t="s">
        <v>4992</v>
      </c>
      <c r="B3186" t="s">
        <v>4993</v>
      </c>
    </row>
    <row r="3187" spans="1:2">
      <c r="A3187" s="1" t="s">
        <v>4994</v>
      </c>
      <c r="B3187" t="s">
        <v>4995</v>
      </c>
    </row>
    <row r="3188" spans="1:2">
      <c r="A3188" s="1" t="s">
        <v>4996</v>
      </c>
      <c r="B3188" t="s">
        <v>4997</v>
      </c>
    </row>
    <row r="3189" spans="1:2">
      <c r="A3189" s="1" t="s">
        <v>4998</v>
      </c>
      <c r="B3189" t="s">
        <v>4999</v>
      </c>
    </row>
    <row r="3190" spans="1:2">
      <c r="A3190" s="1" t="s">
        <v>5000</v>
      </c>
      <c r="B3190" t="s">
        <v>5001</v>
      </c>
    </row>
    <row r="3191" spans="1:2">
      <c r="A3191" s="1" t="s">
        <v>5002</v>
      </c>
      <c r="B3191" t="s">
        <v>5003</v>
      </c>
    </row>
    <row r="3192" spans="1:2">
      <c r="A3192" s="1" t="s">
        <v>5004</v>
      </c>
      <c r="B3192" t="s">
        <v>5005</v>
      </c>
    </row>
    <row r="3193" spans="1:2">
      <c r="A3193" s="1" t="s">
        <v>5006</v>
      </c>
      <c r="B3193" t="s">
        <v>5007</v>
      </c>
    </row>
    <row r="3194" spans="1:2">
      <c r="A3194" s="1" t="s">
        <v>5008</v>
      </c>
      <c r="B3194" t="s">
        <v>5009</v>
      </c>
    </row>
    <row r="3195" spans="1:2">
      <c r="A3195" s="1" t="s">
        <v>5010</v>
      </c>
      <c r="B3195" t="s">
        <v>5011</v>
      </c>
    </row>
    <row r="3196" spans="1:2">
      <c r="A3196" s="1" t="s">
        <v>5012</v>
      </c>
      <c r="B3196" t="s">
        <v>5013</v>
      </c>
    </row>
    <row r="3197" spans="1:2">
      <c r="A3197" s="1" t="s">
        <v>1680</v>
      </c>
      <c r="B3197" t="s">
        <v>5014</v>
      </c>
    </row>
    <row r="3198" spans="1:2">
      <c r="A3198" s="1" t="s">
        <v>5015</v>
      </c>
      <c r="B3198" t="s">
        <v>5016</v>
      </c>
    </row>
    <row r="3199" spans="1:2">
      <c r="A3199" s="1" t="s">
        <v>5017</v>
      </c>
      <c r="B3199" t="s">
        <v>5018</v>
      </c>
    </row>
    <row r="3200" spans="1:2">
      <c r="A3200" s="1" t="s">
        <v>2362</v>
      </c>
      <c r="B3200" t="s">
        <v>2363</v>
      </c>
    </row>
    <row r="3201" spans="1:2">
      <c r="A3201" s="1" t="s">
        <v>5019</v>
      </c>
      <c r="B3201" t="s">
        <v>5020</v>
      </c>
    </row>
    <row r="3202" spans="1:2">
      <c r="A3202" s="1" t="s">
        <v>5021</v>
      </c>
      <c r="B3202" t="s">
        <v>5022</v>
      </c>
    </row>
    <row r="3203" spans="1:2">
      <c r="A3203" s="1" t="s">
        <v>5023</v>
      </c>
      <c r="B3203" t="s">
        <v>5024</v>
      </c>
    </row>
    <row r="3204" spans="1:2">
      <c r="A3204" s="1" t="s">
        <v>5025</v>
      </c>
      <c r="B3204" t="s">
        <v>5026</v>
      </c>
    </row>
    <row r="3205" spans="1:2">
      <c r="A3205" s="1" t="s">
        <v>5027</v>
      </c>
      <c r="B3205" t="s">
        <v>5028</v>
      </c>
    </row>
    <row r="3206" spans="1:2">
      <c r="A3206" s="1" t="s">
        <v>5029</v>
      </c>
      <c r="B3206" t="s">
        <v>5030</v>
      </c>
    </row>
    <row r="3207" spans="1:2">
      <c r="A3207" s="1" t="s">
        <v>5031</v>
      </c>
      <c r="B3207" t="s">
        <v>5032</v>
      </c>
    </row>
    <row r="3208" spans="1:2">
      <c r="A3208" s="1" t="s">
        <v>5033</v>
      </c>
      <c r="B3208" t="s">
        <v>5034</v>
      </c>
    </row>
    <row r="3209" spans="1:2">
      <c r="A3209" s="1" t="s">
        <v>2376</v>
      </c>
      <c r="B3209" t="s">
        <v>2377</v>
      </c>
    </row>
    <row r="3210" spans="1:2">
      <c r="A3210" s="1" t="s">
        <v>5035</v>
      </c>
      <c r="B3210" t="s">
        <v>5036</v>
      </c>
    </row>
    <row r="3211" spans="1:2">
      <c r="A3211" s="1" t="s">
        <v>5037</v>
      </c>
      <c r="B3211" t="s">
        <v>5038</v>
      </c>
    </row>
    <row r="3212" spans="1:2">
      <c r="A3212" s="1" t="s">
        <v>5039</v>
      </c>
      <c r="B3212" t="s">
        <v>5040</v>
      </c>
    </row>
    <row r="3213" spans="1:2">
      <c r="A3213" s="1" t="s">
        <v>2380</v>
      </c>
      <c r="B3213" t="s">
        <v>2381</v>
      </c>
    </row>
    <row r="3214" spans="1:2">
      <c r="A3214" s="1" t="s">
        <v>5041</v>
      </c>
      <c r="B3214" t="s">
        <v>5042</v>
      </c>
    </row>
    <row r="3215" spans="1:2">
      <c r="A3215" s="1" t="s">
        <v>5043</v>
      </c>
      <c r="B3215" t="s">
        <v>5044</v>
      </c>
    </row>
    <row r="3216" spans="1:2">
      <c r="A3216" s="1" t="s">
        <v>2382</v>
      </c>
      <c r="B3216" t="s">
        <v>2383</v>
      </c>
    </row>
    <row r="3217" spans="1:2">
      <c r="A3217" s="1" t="s">
        <v>5045</v>
      </c>
      <c r="B3217" t="s">
        <v>5046</v>
      </c>
    </row>
    <row r="3218" spans="1:2">
      <c r="A3218" s="1" t="s">
        <v>5047</v>
      </c>
      <c r="B3218" t="s">
        <v>5048</v>
      </c>
    </row>
    <row r="3219" spans="1:2">
      <c r="A3219" s="1" t="s">
        <v>2386</v>
      </c>
      <c r="B3219" t="s">
        <v>2387</v>
      </c>
    </row>
    <row r="3220" spans="1:2">
      <c r="A3220" s="1" t="s">
        <v>5049</v>
      </c>
      <c r="B3220" t="s">
        <v>5050</v>
      </c>
    </row>
    <row r="3221" spans="1:2">
      <c r="A3221" s="1" t="s">
        <v>2388</v>
      </c>
      <c r="B3221" t="s">
        <v>2389</v>
      </c>
    </row>
    <row r="3222" spans="1:2">
      <c r="A3222" s="1" t="s">
        <v>5051</v>
      </c>
      <c r="B3222" t="s">
        <v>5052</v>
      </c>
    </row>
    <row r="3223" spans="1:2">
      <c r="A3223" s="1" t="s">
        <v>5053</v>
      </c>
      <c r="B3223" t="s">
        <v>5054</v>
      </c>
    </row>
    <row r="3224" spans="1:2">
      <c r="A3224" s="1" t="s">
        <v>5055</v>
      </c>
      <c r="B3224" t="s">
        <v>5056</v>
      </c>
    </row>
    <row r="3225" spans="1:2">
      <c r="A3225" s="1" t="s">
        <v>5057</v>
      </c>
      <c r="B3225" t="s">
        <v>5058</v>
      </c>
    </row>
    <row r="3226" spans="1:2">
      <c r="A3226" s="1" t="s">
        <v>5059</v>
      </c>
      <c r="B3226" t="s">
        <v>5060</v>
      </c>
    </row>
    <row r="3227" spans="1:2">
      <c r="A3227" s="1" t="s">
        <v>5061</v>
      </c>
      <c r="B3227" t="s">
        <v>5062</v>
      </c>
    </row>
    <row r="3228" spans="1:2">
      <c r="A3228" s="1" t="s">
        <v>5063</v>
      </c>
      <c r="B3228" t="s">
        <v>5064</v>
      </c>
    </row>
    <row r="3229" spans="1:2">
      <c r="A3229" s="1" t="s">
        <v>5065</v>
      </c>
      <c r="B3229" t="s">
        <v>5066</v>
      </c>
    </row>
    <row r="3230" spans="1:2">
      <c r="A3230" s="1" t="s">
        <v>5067</v>
      </c>
      <c r="B3230" t="s">
        <v>5068</v>
      </c>
    </row>
    <row r="3231" spans="1:2">
      <c r="A3231" s="1" t="s">
        <v>5069</v>
      </c>
      <c r="B3231" t="s">
        <v>5070</v>
      </c>
    </row>
    <row r="3232" spans="1:2">
      <c r="A3232" s="1" t="s">
        <v>5071</v>
      </c>
      <c r="B3232" t="s">
        <v>5072</v>
      </c>
    </row>
    <row r="3233" spans="1:2">
      <c r="A3233" s="1" t="s">
        <v>5073</v>
      </c>
      <c r="B3233" t="s">
        <v>5074</v>
      </c>
    </row>
    <row r="3234" spans="1:2">
      <c r="A3234" s="1" t="s">
        <v>5075</v>
      </c>
      <c r="B3234" t="s">
        <v>5076</v>
      </c>
    </row>
    <row r="3235" spans="1:2">
      <c r="A3235" s="1" t="s">
        <v>5077</v>
      </c>
      <c r="B3235" t="s">
        <v>5078</v>
      </c>
    </row>
    <row r="3236" spans="1:2">
      <c r="A3236" s="1" t="s">
        <v>5079</v>
      </c>
      <c r="B3236" t="s">
        <v>5080</v>
      </c>
    </row>
    <row r="3237" spans="1:2">
      <c r="A3237" s="1" t="s">
        <v>5081</v>
      </c>
      <c r="B3237" t="s">
        <v>5082</v>
      </c>
    </row>
    <row r="3238" spans="1:2">
      <c r="A3238" s="1" t="s">
        <v>5083</v>
      </c>
      <c r="B3238" t="s">
        <v>5084</v>
      </c>
    </row>
    <row r="3239" spans="1:2">
      <c r="A3239" s="1" t="s">
        <v>5085</v>
      </c>
      <c r="B3239" t="s">
        <v>5086</v>
      </c>
    </row>
    <row r="3240" spans="1:2">
      <c r="A3240" s="1" t="s">
        <v>5087</v>
      </c>
      <c r="B3240" t="s">
        <v>5088</v>
      </c>
    </row>
    <row r="3241" spans="1:2">
      <c r="A3241" s="1" t="s">
        <v>5089</v>
      </c>
      <c r="B3241" t="s">
        <v>5090</v>
      </c>
    </row>
    <row r="3242" spans="1:2">
      <c r="A3242" s="1" t="s">
        <v>2410</v>
      </c>
      <c r="B3242" t="s">
        <v>2411</v>
      </c>
    </row>
    <row r="3243" spans="1:2">
      <c r="A3243" s="1" t="s">
        <v>5091</v>
      </c>
      <c r="B3243" t="s">
        <v>5092</v>
      </c>
    </row>
    <row r="3244" spans="1:2">
      <c r="A3244" s="1" t="s">
        <v>5093</v>
      </c>
      <c r="B3244" t="s">
        <v>5094</v>
      </c>
    </row>
    <row r="3245" spans="1:2">
      <c r="A3245" s="1" t="s">
        <v>5095</v>
      </c>
      <c r="B3245" t="s">
        <v>5096</v>
      </c>
    </row>
    <row r="3246" spans="1:2">
      <c r="A3246" s="1" t="s">
        <v>5097</v>
      </c>
      <c r="B3246" t="s">
        <v>5098</v>
      </c>
    </row>
    <row r="3247" spans="1:2">
      <c r="A3247" s="1" t="s">
        <v>2418</v>
      </c>
      <c r="B3247" t="s">
        <v>2419</v>
      </c>
    </row>
    <row r="3248" spans="1:2">
      <c r="A3248" s="1" t="s">
        <v>5099</v>
      </c>
      <c r="B3248" t="s">
        <v>5100</v>
      </c>
    </row>
    <row r="3249" spans="1:2">
      <c r="A3249" s="1" t="s">
        <v>5101</v>
      </c>
      <c r="B3249" t="s">
        <v>5102</v>
      </c>
    </row>
    <row r="3250" spans="1:2">
      <c r="A3250" s="1" t="s">
        <v>5103</v>
      </c>
      <c r="B3250" t="s">
        <v>5104</v>
      </c>
    </row>
    <row r="3251" spans="1:2">
      <c r="A3251" s="1" t="s">
        <v>5105</v>
      </c>
      <c r="B3251" t="s">
        <v>5106</v>
      </c>
    </row>
    <row r="3252" spans="1:2">
      <c r="A3252" s="1" t="s">
        <v>5107</v>
      </c>
      <c r="B3252" t="s">
        <v>5108</v>
      </c>
    </row>
    <row r="3253" spans="1:2">
      <c r="A3253" s="1" t="s">
        <v>5109</v>
      </c>
      <c r="B3253" t="s">
        <v>5110</v>
      </c>
    </row>
    <row r="3254" spans="1:2">
      <c r="A3254" s="1" t="s">
        <v>5111</v>
      </c>
      <c r="B3254" t="s">
        <v>5112</v>
      </c>
    </row>
    <row r="3255" spans="1:2">
      <c r="A3255" s="1" t="s">
        <v>5113</v>
      </c>
      <c r="B3255" t="s">
        <v>5114</v>
      </c>
    </row>
    <row r="3256" spans="1:2">
      <c r="A3256" s="1" t="s">
        <v>5115</v>
      </c>
      <c r="B3256" t="s">
        <v>5116</v>
      </c>
    </row>
    <row r="3257" spans="1:2">
      <c r="A3257" s="1" t="s">
        <v>5117</v>
      </c>
      <c r="B3257" t="s">
        <v>5118</v>
      </c>
    </row>
    <row r="3258" spans="1:2">
      <c r="A3258" s="1" t="s">
        <v>5119</v>
      </c>
      <c r="B3258" t="s">
        <v>5120</v>
      </c>
    </row>
    <row r="3259" spans="1:2">
      <c r="A3259" s="1" t="s">
        <v>5121</v>
      </c>
      <c r="B3259" t="s">
        <v>5122</v>
      </c>
    </row>
    <row r="3260" spans="1:2">
      <c r="A3260" s="1" t="s">
        <v>5123</v>
      </c>
      <c r="B3260" t="s">
        <v>5124</v>
      </c>
    </row>
    <row r="3261" spans="1:2">
      <c r="A3261" s="1" t="s">
        <v>5125</v>
      </c>
      <c r="B3261" t="s">
        <v>5126</v>
      </c>
    </row>
    <row r="3262" spans="1:2">
      <c r="A3262" s="1" t="s">
        <v>1579</v>
      </c>
      <c r="B3262" t="s">
        <v>2431</v>
      </c>
    </row>
    <row r="3263" spans="1:2">
      <c r="A3263" s="1" t="s">
        <v>5127</v>
      </c>
      <c r="B3263" t="s">
        <v>5128</v>
      </c>
    </row>
    <row r="3264" spans="1:2">
      <c r="A3264" s="1" t="s">
        <v>5129</v>
      </c>
      <c r="B3264" t="s">
        <v>5130</v>
      </c>
    </row>
    <row r="3265" spans="1:2">
      <c r="A3265" s="1" t="s">
        <v>5131</v>
      </c>
      <c r="B3265" t="s">
        <v>5132</v>
      </c>
    </row>
    <row r="3266" spans="1:2">
      <c r="A3266" s="1" t="s">
        <v>2434</v>
      </c>
      <c r="B3266" t="s">
        <v>2435</v>
      </c>
    </row>
    <row r="3267" spans="1:2">
      <c r="A3267" s="1" t="s">
        <v>2438</v>
      </c>
      <c r="B3267" t="s">
        <v>2439</v>
      </c>
    </row>
    <row r="3268" spans="1:2">
      <c r="A3268" s="1" t="s">
        <v>5133</v>
      </c>
      <c r="B3268" t="s">
        <v>5134</v>
      </c>
    </row>
    <row r="3269" spans="1:2">
      <c r="A3269" s="1" t="s">
        <v>5135</v>
      </c>
      <c r="B3269" t="s">
        <v>5136</v>
      </c>
    </row>
    <row r="3270" spans="1:2">
      <c r="A3270" s="1" t="s">
        <v>5137</v>
      </c>
      <c r="B3270" t="s">
        <v>5138</v>
      </c>
    </row>
    <row r="3271" spans="1:2">
      <c r="A3271" s="1" t="s">
        <v>5139</v>
      </c>
      <c r="B3271" t="s">
        <v>5140</v>
      </c>
    </row>
    <row r="3272" spans="1:2">
      <c r="A3272" s="1" t="s">
        <v>5141</v>
      </c>
      <c r="B3272" t="s">
        <v>5142</v>
      </c>
    </row>
    <row r="3273" spans="1:2">
      <c r="A3273" s="1" t="s">
        <v>2448</v>
      </c>
      <c r="B3273" t="s">
        <v>5143</v>
      </c>
    </row>
    <row r="3274" spans="1:2">
      <c r="A3274" s="1" t="s">
        <v>5144</v>
      </c>
      <c r="B3274" t="s">
        <v>5145</v>
      </c>
    </row>
    <row r="3275" spans="1:2">
      <c r="A3275" s="1" t="s">
        <v>5146</v>
      </c>
      <c r="B3275" t="s">
        <v>5147</v>
      </c>
    </row>
    <row r="3276" spans="1:2">
      <c r="A3276" s="1" t="s">
        <v>3278</v>
      </c>
      <c r="B3276" t="s">
        <v>5148</v>
      </c>
    </row>
    <row r="3277" spans="1:2">
      <c r="A3277" s="1" t="s">
        <v>5149</v>
      </c>
      <c r="B3277" t="s">
        <v>5150</v>
      </c>
    </row>
    <row r="3278" spans="1:2">
      <c r="A3278" s="1" t="s">
        <v>2460</v>
      </c>
      <c r="B3278" t="s">
        <v>2461</v>
      </c>
    </row>
    <row r="3279" spans="1:2">
      <c r="A3279" s="1" t="s">
        <v>2464</v>
      </c>
      <c r="B3279" t="s">
        <v>2465</v>
      </c>
    </row>
    <row r="3280" spans="1:2">
      <c r="A3280" s="1" t="s">
        <v>5151</v>
      </c>
      <c r="B3280" t="s">
        <v>5152</v>
      </c>
    </row>
    <row r="3281" spans="1:2">
      <c r="A3281" s="1" t="s">
        <v>5153</v>
      </c>
      <c r="B3281" t="s">
        <v>5154</v>
      </c>
    </row>
    <row r="3282" spans="1:2">
      <c r="A3282" s="1" t="s">
        <v>5155</v>
      </c>
      <c r="B3282" t="s">
        <v>5156</v>
      </c>
    </row>
    <row r="3283" spans="1:2">
      <c r="A3283" s="1" t="s">
        <v>5157</v>
      </c>
      <c r="B3283" t="s">
        <v>5158</v>
      </c>
    </row>
    <row r="3284" spans="1:2">
      <c r="A3284" s="1" t="s">
        <v>5159</v>
      </c>
      <c r="B3284" t="s">
        <v>5160</v>
      </c>
    </row>
    <row r="3285" spans="1:2">
      <c r="A3285" s="1" t="s">
        <v>5161</v>
      </c>
      <c r="B3285" t="s">
        <v>5162</v>
      </c>
    </row>
    <row r="3286" spans="1:2">
      <c r="A3286" s="1" t="s">
        <v>5163</v>
      </c>
      <c r="B3286" t="s">
        <v>5164</v>
      </c>
    </row>
    <row r="3287" spans="1:2">
      <c r="A3287" s="1" t="s">
        <v>2469</v>
      </c>
      <c r="B3287" t="s">
        <v>2470</v>
      </c>
    </row>
    <row r="3288" spans="1:2">
      <c r="A3288" s="1" t="s">
        <v>5165</v>
      </c>
      <c r="B3288" t="s">
        <v>5166</v>
      </c>
    </row>
    <row r="3289" spans="1:2">
      <c r="A3289" s="1" t="s">
        <v>5167</v>
      </c>
      <c r="B3289" t="s">
        <v>5168</v>
      </c>
    </row>
    <row r="3290" spans="1:2">
      <c r="A3290" s="1" t="s">
        <v>5169</v>
      </c>
      <c r="B3290" t="s">
        <v>5170</v>
      </c>
    </row>
    <row r="3291" spans="1:2">
      <c r="A3291" s="1" t="s">
        <v>5171</v>
      </c>
      <c r="B3291" t="s">
        <v>5172</v>
      </c>
    </row>
    <row r="3292" spans="1:2">
      <c r="A3292" s="1" t="s">
        <v>5173</v>
      </c>
      <c r="B3292" t="s">
        <v>5174</v>
      </c>
    </row>
    <row r="3293" spans="1:2">
      <c r="A3293" s="1" t="s">
        <v>5175</v>
      </c>
      <c r="B3293" t="s">
        <v>5176</v>
      </c>
    </row>
    <row r="3294" spans="1:2">
      <c r="A3294" s="1" t="s">
        <v>5177</v>
      </c>
      <c r="B3294" t="s">
        <v>5178</v>
      </c>
    </row>
    <row r="3295" spans="1:2">
      <c r="A3295" s="1" t="s">
        <v>5179</v>
      </c>
      <c r="B3295" t="s">
        <v>5180</v>
      </c>
    </row>
    <row r="3296" spans="1:2">
      <c r="A3296" s="1" t="s">
        <v>5181</v>
      </c>
      <c r="B3296" t="s">
        <v>5182</v>
      </c>
    </row>
    <row r="3297" spans="1:2">
      <c r="A3297" s="1" t="s">
        <v>5183</v>
      </c>
      <c r="B3297" t="s">
        <v>5184</v>
      </c>
    </row>
    <row r="3298" spans="1:2">
      <c r="A3298" s="1" t="s">
        <v>5185</v>
      </c>
      <c r="B3298" t="s">
        <v>5186</v>
      </c>
    </row>
    <row r="3299" spans="1:2">
      <c r="A3299" s="1" t="s">
        <v>5187</v>
      </c>
      <c r="B3299" t="s">
        <v>5188</v>
      </c>
    </row>
    <row r="3300" spans="1:2">
      <c r="A3300" s="1" t="s">
        <v>5189</v>
      </c>
      <c r="B3300" t="s">
        <v>5190</v>
      </c>
    </row>
    <row r="3301" spans="1:2">
      <c r="A3301" s="1" t="s">
        <v>5191</v>
      </c>
      <c r="B3301" t="s">
        <v>5192</v>
      </c>
    </row>
    <row r="3302" spans="1:2">
      <c r="A3302" s="1" t="s">
        <v>5193</v>
      </c>
      <c r="B3302" t="s">
        <v>5194</v>
      </c>
    </row>
    <row r="3303" spans="1:2">
      <c r="A3303" s="1" t="s">
        <v>5195</v>
      </c>
      <c r="B3303" t="s">
        <v>5196</v>
      </c>
    </row>
    <row r="3304" spans="1:2">
      <c r="A3304" s="1" t="s">
        <v>2484</v>
      </c>
      <c r="B3304" t="s">
        <v>2485</v>
      </c>
    </row>
    <row r="3305" spans="1:2">
      <c r="A3305" s="1" t="s">
        <v>5197</v>
      </c>
      <c r="B3305" t="s">
        <v>5198</v>
      </c>
    </row>
    <row r="3306" spans="1:2">
      <c r="A3306" s="1" t="s">
        <v>5199</v>
      </c>
      <c r="B3306" t="s">
        <v>5200</v>
      </c>
    </row>
    <row r="3307" spans="1:2">
      <c r="A3307" s="1" t="s">
        <v>5201</v>
      </c>
      <c r="B3307" t="s">
        <v>5202</v>
      </c>
    </row>
    <row r="3308" spans="1:2">
      <c r="A3308" s="1" t="s">
        <v>5203</v>
      </c>
      <c r="B3308" t="s">
        <v>5204</v>
      </c>
    </row>
    <row r="3309" spans="1:2">
      <c r="A3309" s="1" t="s">
        <v>5205</v>
      </c>
      <c r="B3309" t="s">
        <v>5206</v>
      </c>
    </row>
    <row r="3310" spans="1:2">
      <c r="A3310" s="1" t="s">
        <v>5207</v>
      </c>
      <c r="B3310" t="s">
        <v>5208</v>
      </c>
    </row>
    <row r="3311" spans="1:2">
      <c r="A3311" s="1" t="s">
        <v>5209</v>
      </c>
      <c r="B3311" t="s">
        <v>5210</v>
      </c>
    </row>
    <row r="3312" spans="1:2">
      <c r="A3312" s="1" t="s">
        <v>5211</v>
      </c>
      <c r="B3312" t="s">
        <v>5212</v>
      </c>
    </row>
    <row r="3313" spans="1:2">
      <c r="A3313" s="1" t="s">
        <v>2486</v>
      </c>
      <c r="B3313" t="s">
        <v>2487</v>
      </c>
    </row>
    <row r="3314" spans="1:2">
      <c r="A3314" s="1" t="s">
        <v>2490</v>
      </c>
      <c r="B3314" t="s">
        <v>2491</v>
      </c>
    </row>
    <row r="3315" spans="1:2">
      <c r="A3315" s="1" t="s">
        <v>5213</v>
      </c>
      <c r="B3315" t="s">
        <v>5214</v>
      </c>
    </row>
    <row r="3316" spans="1:2">
      <c r="A3316" s="1" t="s">
        <v>5215</v>
      </c>
      <c r="B3316" t="s">
        <v>5216</v>
      </c>
    </row>
    <row r="3317" spans="1:2">
      <c r="A3317" s="1" t="s">
        <v>5217</v>
      </c>
      <c r="B3317" t="s">
        <v>5218</v>
      </c>
    </row>
    <row r="3318" spans="1:2">
      <c r="A3318" s="1" t="s">
        <v>5219</v>
      </c>
      <c r="B3318" t="s">
        <v>5220</v>
      </c>
    </row>
    <row r="3319" spans="1:2">
      <c r="A3319" s="1" t="s">
        <v>5221</v>
      </c>
      <c r="B3319" t="s">
        <v>5222</v>
      </c>
    </row>
    <row r="3320" spans="1:2">
      <c r="A3320" s="1" t="s">
        <v>5223</v>
      </c>
      <c r="B3320" t="s">
        <v>5224</v>
      </c>
    </row>
    <row r="3321" spans="1:2">
      <c r="A3321" s="1" t="s">
        <v>2500</v>
      </c>
      <c r="B3321" t="s">
        <v>2501</v>
      </c>
    </row>
    <row r="3322" spans="1:2">
      <c r="A3322" s="1" t="s">
        <v>5225</v>
      </c>
      <c r="B3322" t="s">
        <v>5226</v>
      </c>
    </row>
    <row r="3323" spans="1:2">
      <c r="A3323" s="1" t="s">
        <v>5227</v>
      </c>
      <c r="B3323" t="s">
        <v>5228</v>
      </c>
    </row>
    <row r="3324" spans="1:2">
      <c r="A3324" s="1" t="s">
        <v>5229</v>
      </c>
      <c r="B3324" t="s">
        <v>5230</v>
      </c>
    </row>
    <row r="3325" spans="1:2">
      <c r="A3325" s="1" t="s">
        <v>5231</v>
      </c>
      <c r="B3325" t="s">
        <v>5232</v>
      </c>
    </row>
    <row r="3326" spans="1:2">
      <c r="A3326" s="1" t="s">
        <v>5233</v>
      </c>
      <c r="B3326" t="s">
        <v>5234</v>
      </c>
    </row>
    <row r="3327" spans="1:2">
      <c r="A3327" s="1" t="s">
        <v>5235</v>
      </c>
      <c r="B3327" t="s">
        <v>5236</v>
      </c>
    </row>
    <row r="3328" spans="1:2">
      <c r="A3328" s="1" t="s">
        <v>5237</v>
      </c>
      <c r="B3328" t="s">
        <v>5238</v>
      </c>
    </row>
    <row r="3329" spans="1:2">
      <c r="A3329" s="1" t="s">
        <v>5239</v>
      </c>
      <c r="B3329" t="s">
        <v>5240</v>
      </c>
    </row>
    <row r="3330" spans="1:2">
      <c r="A3330" s="1" t="s">
        <v>5241</v>
      </c>
      <c r="B3330" t="s">
        <v>5242</v>
      </c>
    </row>
    <row r="3331" spans="1:2">
      <c r="A3331" s="1" t="s">
        <v>5243</v>
      </c>
      <c r="B3331" t="s">
        <v>5244</v>
      </c>
    </row>
    <row r="3332" spans="1:2">
      <c r="A3332" s="1" t="s">
        <v>5245</v>
      </c>
      <c r="B3332" t="s">
        <v>5246</v>
      </c>
    </row>
    <row r="3333" spans="1:2">
      <c r="A3333" s="1" t="s">
        <v>2516</v>
      </c>
      <c r="B3333" t="s">
        <v>2517</v>
      </c>
    </row>
    <row r="3334" spans="1:2">
      <c r="A3334" s="1" t="s">
        <v>5247</v>
      </c>
      <c r="B3334" t="s">
        <v>5248</v>
      </c>
    </row>
    <row r="3335" spans="1:2">
      <c r="A3335" s="1" t="s">
        <v>5249</v>
      </c>
      <c r="B3335" t="s">
        <v>5250</v>
      </c>
    </row>
    <row r="3336" spans="1:2">
      <c r="A3336" s="1" t="s">
        <v>5251</v>
      </c>
      <c r="B3336" t="s">
        <v>5252</v>
      </c>
    </row>
    <row r="3337" spans="1:2">
      <c r="A3337" s="1" t="s">
        <v>5253</v>
      </c>
      <c r="B3337" t="s">
        <v>5254</v>
      </c>
    </row>
    <row r="3338" spans="1:2">
      <c r="A3338" s="1" t="s">
        <v>5255</v>
      </c>
      <c r="B3338" t="s">
        <v>5256</v>
      </c>
    </row>
    <row r="3339" spans="1:2">
      <c r="A3339" s="1" t="s">
        <v>5257</v>
      </c>
      <c r="B3339" t="s">
        <v>5258</v>
      </c>
    </row>
    <row r="3340" spans="1:2">
      <c r="A3340" s="1" t="s">
        <v>5259</v>
      </c>
      <c r="B3340" t="s">
        <v>5260</v>
      </c>
    </row>
    <row r="3341" spans="1:2">
      <c r="A3341" s="1" t="s">
        <v>5261</v>
      </c>
      <c r="B3341" t="s">
        <v>5262</v>
      </c>
    </row>
    <row r="3342" spans="1:2">
      <c r="A3342" s="1" t="s">
        <v>5263</v>
      </c>
      <c r="B3342" t="s">
        <v>5264</v>
      </c>
    </row>
    <row r="3343" spans="1:2">
      <c r="A3343" s="1" t="s">
        <v>5265</v>
      </c>
      <c r="B3343" t="s">
        <v>5266</v>
      </c>
    </row>
    <row r="3344" spans="1:2">
      <c r="A3344" s="1" t="s">
        <v>5267</v>
      </c>
      <c r="B3344" t="s">
        <v>5268</v>
      </c>
    </row>
    <row r="3345" spans="1:2">
      <c r="A3345" s="1" t="s">
        <v>5269</v>
      </c>
      <c r="B3345" t="s">
        <v>5270</v>
      </c>
    </row>
    <row r="3346" spans="1:2">
      <c r="A3346" s="1" t="s">
        <v>5271</v>
      </c>
      <c r="B3346" t="s">
        <v>5272</v>
      </c>
    </row>
    <row r="3347" spans="1:2">
      <c r="A3347" s="1" t="s">
        <v>5273</v>
      </c>
      <c r="B3347" t="s">
        <v>5274</v>
      </c>
    </row>
    <row r="3348" spans="1:2">
      <c r="A3348" s="1" t="s">
        <v>5275</v>
      </c>
      <c r="B3348" t="s">
        <v>5276</v>
      </c>
    </row>
    <row r="3349" spans="1:2">
      <c r="A3349" s="1" t="s">
        <v>5277</v>
      </c>
      <c r="B3349" t="s">
        <v>5278</v>
      </c>
    </row>
    <row r="3350" spans="1:2">
      <c r="A3350" s="1" t="s">
        <v>5279</v>
      </c>
      <c r="B3350" t="s">
        <v>5280</v>
      </c>
    </row>
    <row r="3351" spans="1:2">
      <c r="A3351" s="1" t="s">
        <v>2527</v>
      </c>
      <c r="B3351" t="s">
        <v>2528</v>
      </c>
    </row>
    <row r="3352" spans="1:2">
      <c r="A3352" s="1" t="s">
        <v>5281</v>
      </c>
      <c r="B3352" t="s">
        <v>5282</v>
      </c>
    </row>
    <row r="3353" spans="1:2">
      <c r="A3353" s="1" t="s">
        <v>5283</v>
      </c>
      <c r="B3353" t="s">
        <v>5284</v>
      </c>
    </row>
    <row r="3354" spans="1:2">
      <c r="A3354" s="1" t="s">
        <v>5285</v>
      </c>
      <c r="B3354" t="s">
        <v>5286</v>
      </c>
    </row>
    <row r="3355" spans="1:2">
      <c r="A3355" s="1" t="s">
        <v>5287</v>
      </c>
      <c r="B3355" t="s">
        <v>5288</v>
      </c>
    </row>
    <row r="3356" spans="1:2">
      <c r="A3356" s="1" t="s">
        <v>5289</v>
      </c>
      <c r="B3356" t="s">
        <v>5290</v>
      </c>
    </row>
    <row r="3357" spans="1:2">
      <c r="A3357" s="1" t="s">
        <v>5291</v>
      </c>
      <c r="B3357" t="s">
        <v>5292</v>
      </c>
    </row>
    <row r="3358" spans="1:2">
      <c r="A3358" s="1" t="s">
        <v>5293</v>
      </c>
      <c r="B3358" t="s">
        <v>5294</v>
      </c>
    </row>
    <row r="3359" spans="1:2">
      <c r="A3359" s="1" t="s">
        <v>5295</v>
      </c>
      <c r="B3359" t="s">
        <v>5296</v>
      </c>
    </row>
    <row r="3360" spans="1:2">
      <c r="A3360" s="1" t="s">
        <v>5297</v>
      </c>
      <c r="B3360" t="s">
        <v>5298</v>
      </c>
    </row>
    <row r="3361" spans="1:2">
      <c r="A3361" s="1" t="s">
        <v>5299</v>
      </c>
      <c r="B3361" t="s">
        <v>5300</v>
      </c>
    </row>
    <row r="3362" spans="1:2">
      <c r="A3362" s="1" t="s">
        <v>5301</v>
      </c>
      <c r="B3362" t="s">
        <v>5302</v>
      </c>
    </row>
    <row r="3363" spans="1:2">
      <c r="A3363" s="1" t="s">
        <v>5303</v>
      </c>
      <c r="B3363" t="s">
        <v>5304</v>
      </c>
    </row>
    <row r="3364" spans="1:2">
      <c r="A3364" s="1" t="s">
        <v>5305</v>
      </c>
      <c r="B3364" t="s">
        <v>5306</v>
      </c>
    </row>
    <row r="3365" spans="1:2">
      <c r="A3365" s="1" t="s">
        <v>5307</v>
      </c>
      <c r="B3365" t="s">
        <v>5308</v>
      </c>
    </row>
    <row r="3366" spans="1:2">
      <c r="A3366" s="1" t="s">
        <v>5309</v>
      </c>
      <c r="B3366" t="s">
        <v>5310</v>
      </c>
    </row>
    <row r="3367" spans="1:2">
      <c r="A3367" s="1" t="s">
        <v>33</v>
      </c>
      <c r="B3367" t="s">
        <v>5311</v>
      </c>
    </row>
    <row r="3368" spans="1:2">
      <c r="A3368" s="1" t="s">
        <v>2551</v>
      </c>
      <c r="B3368" t="s">
        <v>2552</v>
      </c>
    </row>
    <row r="3369" spans="1:2">
      <c r="A3369" s="1" t="s">
        <v>5312</v>
      </c>
      <c r="B3369" t="s">
        <v>5313</v>
      </c>
    </row>
    <row r="3370" spans="1:2">
      <c r="A3370" s="1" t="s">
        <v>2553</v>
      </c>
      <c r="B3370" t="s">
        <v>2554</v>
      </c>
    </row>
    <row r="3371" spans="1:2">
      <c r="A3371" s="1" t="s">
        <v>5314</v>
      </c>
      <c r="B3371" t="s">
        <v>5315</v>
      </c>
    </row>
    <row r="3372" spans="1:2">
      <c r="A3372" s="1" t="s">
        <v>5316</v>
      </c>
      <c r="B3372" t="s">
        <v>5317</v>
      </c>
    </row>
    <row r="3373" spans="1:2">
      <c r="A3373" s="1" t="s">
        <v>5318</v>
      </c>
      <c r="B3373" t="s">
        <v>5319</v>
      </c>
    </row>
    <row r="3374" spans="1:2">
      <c r="A3374" s="1" t="s">
        <v>5320</v>
      </c>
      <c r="B3374" t="s">
        <v>5321</v>
      </c>
    </row>
    <row r="3375" spans="1:2">
      <c r="A3375" s="1" t="s">
        <v>5322</v>
      </c>
      <c r="B3375" t="s">
        <v>5323</v>
      </c>
    </row>
    <row r="3376" spans="1:2">
      <c r="A3376" s="1" t="s">
        <v>2557</v>
      </c>
      <c r="B3376" t="s">
        <v>5324</v>
      </c>
    </row>
    <row r="3377" spans="1:2">
      <c r="A3377" s="1" t="s">
        <v>5325</v>
      </c>
      <c r="B3377" t="s">
        <v>5326</v>
      </c>
    </row>
    <row r="3378" spans="1:2">
      <c r="A3378" s="1" t="s">
        <v>5327</v>
      </c>
      <c r="B3378" t="s">
        <v>5328</v>
      </c>
    </row>
    <row r="3379" spans="1:2">
      <c r="A3379" s="1" t="s">
        <v>5329</v>
      </c>
      <c r="B3379" t="s">
        <v>5330</v>
      </c>
    </row>
    <row r="3380" spans="1:2">
      <c r="A3380" s="1" t="s">
        <v>5331</v>
      </c>
      <c r="B3380" t="s">
        <v>5332</v>
      </c>
    </row>
    <row r="3381" spans="1:2">
      <c r="A3381" s="1" t="s">
        <v>5333</v>
      </c>
      <c r="B3381" t="s">
        <v>5334</v>
      </c>
    </row>
    <row r="3382" spans="1:2">
      <c r="A3382" s="1" t="s">
        <v>5335</v>
      </c>
      <c r="B3382" t="s">
        <v>5336</v>
      </c>
    </row>
    <row r="3383" spans="1:2">
      <c r="A3383" s="1" t="s">
        <v>5337</v>
      </c>
      <c r="B3383" t="s">
        <v>5338</v>
      </c>
    </row>
    <row r="3384" spans="1:2">
      <c r="A3384" s="1" t="s">
        <v>291</v>
      </c>
      <c r="B3384" t="s">
        <v>292</v>
      </c>
    </row>
    <row r="3385" spans="1:2">
      <c r="A3385" s="1" t="s">
        <v>5339</v>
      </c>
      <c r="B3385" t="s">
        <v>5340</v>
      </c>
    </row>
    <row r="3386" spans="1:2">
      <c r="A3386" s="1" t="s">
        <v>1043</v>
      </c>
      <c r="B3386" t="s">
        <v>5341</v>
      </c>
    </row>
    <row r="3387" spans="1:2">
      <c r="A3387" s="1" t="s">
        <v>5342</v>
      </c>
      <c r="B3387" t="s">
        <v>5343</v>
      </c>
    </row>
    <row r="3388" spans="1:2">
      <c r="A3388" s="1" t="s">
        <v>303</v>
      </c>
      <c r="B3388" t="s">
        <v>2561</v>
      </c>
    </row>
    <row r="3389" spans="1:2">
      <c r="A3389" s="1" t="s">
        <v>5344</v>
      </c>
      <c r="B3389" t="s">
        <v>5345</v>
      </c>
    </row>
    <row r="3390" spans="1:2">
      <c r="A3390" s="1" t="s">
        <v>1208</v>
      </c>
      <c r="B3390" t="s">
        <v>5346</v>
      </c>
    </row>
    <row r="3391" spans="1:2">
      <c r="A3391" s="1" t="s">
        <v>431</v>
      </c>
      <c r="B3391" t="s">
        <v>5347</v>
      </c>
    </row>
    <row r="3392" spans="1:2">
      <c r="A3392" s="1" t="s">
        <v>126</v>
      </c>
      <c r="B3392" t="s">
        <v>5348</v>
      </c>
    </row>
    <row r="3393" spans="1:2">
      <c r="A3393" s="1" t="s">
        <v>118</v>
      </c>
      <c r="B3393" t="s">
        <v>2563</v>
      </c>
    </row>
    <row r="3394" spans="1:2">
      <c r="A3394" s="1" t="s">
        <v>546</v>
      </c>
      <c r="B3394" t="s">
        <v>2564</v>
      </c>
    </row>
    <row r="3395" spans="1:2">
      <c r="A3395" s="1" t="s">
        <v>5349</v>
      </c>
      <c r="B3395" t="s">
        <v>5350</v>
      </c>
    </row>
    <row r="3396" spans="1:2">
      <c r="A3396" s="1" t="s">
        <v>5351</v>
      </c>
      <c r="B3396" t="s">
        <v>5352</v>
      </c>
    </row>
    <row r="3397" spans="1:2">
      <c r="A3397" s="1" t="s">
        <v>5353</v>
      </c>
      <c r="B3397" t="s">
        <v>5354</v>
      </c>
    </row>
    <row r="3398" spans="1:2">
      <c r="A3398" s="1" t="s">
        <v>5355</v>
      </c>
      <c r="B3398" t="s">
        <v>5356</v>
      </c>
    </row>
    <row r="3399" spans="1:2">
      <c r="A3399" s="1" t="s">
        <v>5357</v>
      </c>
      <c r="B3399" t="s">
        <v>5358</v>
      </c>
    </row>
    <row r="3400" spans="1:2">
      <c r="A3400" s="1" t="s">
        <v>5359</v>
      </c>
      <c r="B3400" t="s">
        <v>5360</v>
      </c>
    </row>
    <row r="3401" spans="1:2">
      <c r="A3401" s="1" t="s">
        <v>5361</v>
      </c>
      <c r="B3401" t="s">
        <v>5362</v>
      </c>
    </row>
    <row r="3402" spans="1:2">
      <c r="A3402" s="1" t="s">
        <v>5363</v>
      </c>
      <c r="B3402" t="s">
        <v>5364</v>
      </c>
    </row>
    <row r="3403" spans="1:2">
      <c r="A3403" s="1" t="s">
        <v>5365</v>
      </c>
      <c r="B3403" t="s">
        <v>5366</v>
      </c>
    </row>
    <row r="3404" spans="1:2">
      <c r="A3404" s="1" t="s">
        <v>5367</v>
      </c>
      <c r="B3404" t="s">
        <v>5368</v>
      </c>
    </row>
    <row r="3405" spans="1:2">
      <c r="A3405" s="1" t="s">
        <v>2573</v>
      </c>
      <c r="B3405" t="s">
        <v>2574</v>
      </c>
    </row>
    <row r="3406" spans="1:2">
      <c r="A3406" s="1" t="s">
        <v>1566</v>
      </c>
      <c r="B3406" t="s">
        <v>5369</v>
      </c>
    </row>
    <row r="3407" spans="1:2">
      <c r="A3407" s="1" t="s">
        <v>5370</v>
      </c>
      <c r="B3407" t="s">
        <v>5371</v>
      </c>
    </row>
    <row r="3408" spans="1:2">
      <c r="A3408" s="1" t="s">
        <v>5372</v>
      </c>
      <c r="B3408" t="s">
        <v>5373</v>
      </c>
    </row>
    <row r="3409" spans="1:2">
      <c r="A3409" s="1" t="s">
        <v>5374</v>
      </c>
      <c r="B3409" t="s">
        <v>5375</v>
      </c>
    </row>
    <row r="3410" spans="1:2">
      <c r="A3410" s="1" t="s">
        <v>5376</v>
      </c>
      <c r="B3410" t="s">
        <v>5377</v>
      </c>
    </row>
    <row r="3411" spans="1:2">
      <c r="A3411" s="1" t="s">
        <v>5378</v>
      </c>
      <c r="B3411" t="s">
        <v>5379</v>
      </c>
    </row>
    <row r="3412" spans="1:2">
      <c r="A3412" s="1" t="s">
        <v>5380</v>
      </c>
      <c r="B3412" t="s">
        <v>5381</v>
      </c>
    </row>
    <row r="3413" spans="1:2">
      <c r="A3413" s="1" t="s">
        <v>5382</v>
      </c>
      <c r="B3413" t="s">
        <v>5383</v>
      </c>
    </row>
    <row r="3414" spans="1:2">
      <c r="A3414" s="1" t="s">
        <v>5384</v>
      </c>
      <c r="B3414" t="s">
        <v>5385</v>
      </c>
    </row>
    <row r="3415" spans="1:2">
      <c r="A3415" s="1" t="s">
        <v>5386</v>
      </c>
      <c r="B3415" t="s">
        <v>5387</v>
      </c>
    </row>
    <row r="3416" spans="1:2">
      <c r="A3416" s="1" t="s">
        <v>5388</v>
      </c>
      <c r="B3416" t="s">
        <v>5389</v>
      </c>
    </row>
    <row r="3417" spans="1:2">
      <c r="A3417" s="1" t="s">
        <v>5390</v>
      </c>
      <c r="B3417" t="s">
        <v>5391</v>
      </c>
    </row>
    <row r="3418" spans="1:2">
      <c r="A3418" s="1" t="s">
        <v>5392</v>
      </c>
      <c r="B3418" t="s">
        <v>5393</v>
      </c>
    </row>
    <row r="3419" spans="1:2">
      <c r="A3419" s="1" t="s">
        <v>5394</v>
      </c>
      <c r="B3419" t="s">
        <v>5395</v>
      </c>
    </row>
    <row r="3420" spans="1:2">
      <c r="A3420" s="1" t="s">
        <v>5396</v>
      </c>
      <c r="B3420" t="s">
        <v>5397</v>
      </c>
    </row>
    <row r="3421" spans="1:2">
      <c r="A3421" s="1" t="s">
        <v>5398</v>
      </c>
      <c r="B3421" t="s">
        <v>5399</v>
      </c>
    </row>
    <row r="3422" spans="1:2">
      <c r="A3422" s="1" t="s">
        <v>5400</v>
      </c>
      <c r="B3422" t="s">
        <v>5401</v>
      </c>
    </row>
    <row r="3423" spans="1:2">
      <c r="A3423" s="1" t="s">
        <v>5402</v>
      </c>
      <c r="B3423" t="s">
        <v>5403</v>
      </c>
    </row>
    <row r="3424" spans="1:2">
      <c r="A3424" s="1" t="s">
        <v>5404</v>
      </c>
      <c r="B3424" t="s">
        <v>5405</v>
      </c>
    </row>
    <row r="3425" spans="1:2">
      <c r="A3425" s="1" t="s">
        <v>5406</v>
      </c>
      <c r="B3425" t="s">
        <v>5407</v>
      </c>
    </row>
    <row r="3426" spans="1:2">
      <c r="A3426" s="1" t="s">
        <v>2583</v>
      </c>
      <c r="B3426" t="s">
        <v>2584</v>
      </c>
    </row>
    <row r="3427" spans="1:2">
      <c r="A3427" s="1" t="s">
        <v>5408</v>
      </c>
      <c r="B3427" t="s">
        <v>5409</v>
      </c>
    </row>
    <row r="3428" spans="1:2">
      <c r="A3428" s="1" t="s">
        <v>5410</v>
      </c>
      <c r="B3428" t="s">
        <v>5411</v>
      </c>
    </row>
    <row r="3429" spans="1:2">
      <c r="A3429" s="1" t="s">
        <v>5412</v>
      </c>
      <c r="B3429" t="s">
        <v>5413</v>
      </c>
    </row>
    <row r="3430" spans="1:2">
      <c r="A3430" s="1" t="s">
        <v>5414</v>
      </c>
      <c r="B3430" t="s">
        <v>5415</v>
      </c>
    </row>
    <row r="3431" spans="1:2">
      <c r="A3431" s="1" t="s">
        <v>5416</v>
      </c>
      <c r="B3431" t="s">
        <v>5417</v>
      </c>
    </row>
    <row r="3432" spans="1:2">
      <c r="A3432" s="1" t="s">
        <v>5418</v>
      </c>
      <c r="B3432" t="s">
        <v>5419</v>
      </c>
    </row>
    <row r="3433" spans="1:2">
      <c r="A3433" s="1" t="s">
        <v>5420</v>
      </c>
      <c r="B3433" t="s">
        <v>5421</v>
      </c>
    </row>
    <row r="3434" spans="1:2">
      <c r="A3434" s="1" t="s">
        <v>5422</v>
      </c>
      <c r="B3434" t="s">
        <v>5423</v>
      </c>
    </row>
    <row r="3435" spans="1:2">
      <c r="A3435" s="1" t="s">
        <v>157</v>
      </c>
      <c r="B3435" t="s">
        <v>5424</v>
      </c>
    </row>
    <row r="3436" spans="1:2">
      <c r="A3436" s="1" t="s">
        <v>5425</v>
      </c>
      <c r="B3436" t="s">
        <v>5426</v>
      </c>
    </row>
    <row r="3437" spans="1:2">
      <c r="A3437" s="1" t="s">
        <v>5427</v>
      </c>
      <c r="B3437" t="s">
        <v>5428</v>
      </c>
    </row>
    <row r="3438" spans="1:2">
      <c r="A3438" s="1" t="s">
        <v>5429</v>
      </c>
      <c r="B3438" t="s">
        <v>5430</v>
      </c>
    </row>
    <row r="3439" spans="1:2">
      <c r="A3439" s="1" t="s">
        <v>5431</v>
      </c>
      <c r="B3439" t="s">
        <v>5432</v>
      </c>
    </row>
    <row r="3440" spans="1:2">
      <c r="A3440" s="1" t="s">
        <v>5433</v>
      </c>
      <c r="B3440" t="s">
        <v>5434</v>
      </c>
    </row>
    <row r="3441" spans="1:2">
      <c r="A3441" s="1" t="s">
        <v>5435</v>
      </c>
      <c r="B3441" t="s">
        <v>5436</v>
      </c>
    </row>
    <row r="3442" spans="1:2">
      <c r="A3442" s="1" t="s">
        <v>5437</v>
      </c>
      <c r="B3442" t="s">
        <v>5438</v>
      </c>
    </row>
    <row r="3443" spans="1:2">
      <c r="A3443" s="1" t="s">
        <v>5439</v>
      </c>
      <c r="B3443" t="s">
        <v>5440</v>
      </c>
    </row>
    <row r="3444" spans="1:2">
      <c r="A3444" s="1" t="s">
        <v>2595</v>
      </c>
      <c r="B3444" t="s">
        <v>2596</v>
      </c>
    </row>
    <row r="3445" spans="1:2">
      <c r="A3445" s="1" t="s">
        <v>5441</v>
      </c>
      <c r="B3445" t="s">
        <v>5442</v>
      </c>
    </row>
    <row r="3446" spans="1:2">
      <c r="A3446" s="1" t="s">
        <v>5443</v>
      </c>
      <c r="B3446" t="s">
        <v>5444</v>
      </c>
    </row>
    <row r="3447" spans="1:2">
      <c r="A3447" s="1" t="s">
        <v>5445</v>
      </c>
      <c r="B3447" t="s">
        <v>5446</v>
      </c>
    </row>
    <row r="3448" spans="1:2">
      <c r="A3448" s="1" t="s">
        <v>5447</v>
      </c>
      <c r="B3448" t="s">
        <v>5448</v>
      </c>
    </row>
    <row r="3449" spans="1:2">
      <c r="A3449" s="1" t="s">
        <v>5449</v>
      </c>
      <c r="B3449" t="s">
        <v>5450</v>
      </c>
    </row>
    <row r="3450" spans="1:2">
      <c r="A3450" s="1" t="s">
        <v>5451</v>
      </c>
      <c r="B3450" t="s">
        <v>5452</v>
      </c>
    </row>
    <row r="3451" spans="1:2">
      <c r="A3451" s="1" t="s">
        <v>5453</v>
      </c>
      <c r="B3451" t="s">
        <v>5454</v>
      </c>
    </row>
    <row r="3452" spans="1:2">
      <c r="A3452" s="1" t="s">
        <v>5455</v>
      </c>
      <c r="B3452" t="s">
        <v>5456</v>
      </c>
    </row>
    <row r="3453" spans="1:2">
      <c r="A3453" s="1" t="s">
        <v>5457</v>
      </c>
      <c r="B3453" t="s">
        <v>5458</v>
      </c>
    </row>
    <row r="3454" spans="1:2">
      <c r="A3454" s="1" t="s">
        <v>5459</v>
      </c>
      <c r="B3454" t="s">
        <v>5460</v>
      </c>
    </row>
    <row r="3455" spans="1:2">
      <c r="A3455" s="1" t="s">
        <v>2599</v>
      </c>
      <c r="B3455" t="s">
        <v>2600</v>
      </c>
    </row>
    <row r="3456" spans="1:2">
      <c r="A3456" s="1" t="s">
        <v>5461</v>
      </c>
      <c r="B3456" t="s">
        <v>5462</v>
      </c>
    </row>
    <row r="3457" spans="1:2">
      <c r="A3457" s="1" t="s">
        <v>5463</v>
      </c>
      <c r="B3457" t="s">
        <v>5464</v>
      </c>
    </row>
    <row r="3458" spans="1:2">
      <c r="A3458" s="1" t="s">
        <v>5465</v>
      </c>
      <c r="B3458" t="s">
        <v>5466</v>
      </c>
    </row>
    <row r="3459" spans="1:2">
      <c r="A3459" s="1" t="s">
        <v>5467</v>
      </c>
      <c r="B3459" t="s">
        <v>5468</v>
      </c>
    </row>
    <row r="3460" spans="1:2">
      <c r="A3460" s="1" t="s">
        <v>5469</v>
      </c>
      <c r="B3460" t="s">
        <v>5470</v>
      </c>
    </row>
    <row r="3461" spans="1:2">
      <c r="A3461" s="1" t="s">
        <v>5471</v>
      </c>
      <c r="B3461" t="s">
        <v>5472</v>
      </c>
    </row>
    <row r="3462" spans="1:2">
      <c r="A3462" s="1" t="s">
        <v>5473</v>
      </c>
      <c r="B3462" t="s">
        <v>5474</v>
      </c>
    </row>
    <row r="3463" spans="1:2">
      <c r="A3463" s="1" t="s">
        <v>5475</v>
      </c>
      <c r="B3463" t="s">
        <v>5476</v>
      </c>
    </row>
    <row r="3464" spans="1:2">
      <c r="A3464" s="1" t="s">
        <v>5477</v>
      </c>
      <c r="B3464" t="s">
        <v>5478</v>
      </c>
    </row>
    <row r="3465" spans="1:2">
      <c r="A3465" s="1" t="s">
        <v>2606</v>
      </c>
      <c r="B3465" t="s">
        <v>2607</v>
      </c>
    </row>
    <row r="3466" spans="1:2">
      <c r="A3466" s="1" t="s">
        <v>217</v>
      </c>
      <c r="B3466" t="s">
        <v>5479</v>
      </c>
    </row>
    <row r="3467" spans="1:2">
      <c r="A3467" s="1" t="s">
        <v>5480</v>
      </c>
      <c r="B3467" t="s">
        <v>5481</v>
      </c>
    </row>
    <row r="3468" spans="1:2">
      <c r="A3468" s="1" t="s">
        <v>2612</v>
      </c>
      <c r="B3468" t="s">
        <v>2613</v>
      </c>
    </row>
    <row r="3469" spans="1:2">
      <c r="A3469" s="1" t="s">
        <v>5482</v>
      </c>
      <c r="B3469" t="s">
        <v>5483</v>
      </c>
    </row>
    <row r="3470" spans="1:2">
      <c r="A3470" s="1" t="s">
        <v>5484</v>
      </c>
      <c r="B3470" t="s">
        <v>5485</v>
      </c>
    </row>
    <row r="3471" spans="1:2">
      <c r="A3471" s="1" t="s">
        <v>5486</v>
      </c>
      <c r="B3471" t="s">
        <v>5487</v>
      </c>
    </row>
    <row r="3472" spans="1:2">
      <c r="A3472" s="1" t="s">
        <v>5488</v>
      </c>
      <c r="B3472" t="s">
        <v>5489</v>
      </c>
    </row>
    <row r="3473" spans="1:2">
      <c r="A3473" s="1" t="s">
        <v>5490</v>
      </c>
      <c r="B3473" t="s">
        <v>5491</v>
      </c>
    </row>
    <row r="3474" spans="1:2">
      <c r="A3474" s="1" t="s">
        <v>5492</v>
      </c>
      <c r="B3474" t="s">
        <v>5493</v>
      </c>
    </row>
    <row r="3475" spans="1:2">
      <c r="A3475" s="1" t="s">
        <v>5494</v>
      </c>
      <c r="B3475" t="s">
        <v>5495</v>
      </c>
    </row>
    <row r="3476" spans="1:2">
      <c r="A3476" s="1" t="s">
        <v>5496</v>
      </c>
      <c r="B3476" t="s">
        <v>5497</v>
      </c>
    </row>
    <row r="3477" spans="1:2">
      <c r="A3477" s="1" t="s">
        <v>5498</v>
      </c>
      <c r="B3477" t="s">
        <v>5499</v>
      </c>
    </row>
    <row r="3478" spans="1:2">
      <c r="A3478" s="1" t="s">
        <v>5500</v>
      </c>
      <c r="B3478" t="s">
        <v>5501</v>
      </c>
    </row>
    <row r="3479" spans="1:2">
      <c r="A3479" s="1" t="s">
        <v>5502</v>
      </c>
      <c r="B3479" t="s">
        <v>5503</v>
      </c>
    </row>
    <row r="3480" spans="1:2">
      <c r="A3480" s="1" t="s">
        <v>5504</v>
      </c>
      <c r="B3480" t="s">
        <v>5505</v>
      </c>
    </row>
    <row r="3481" spans="1:2">
      <c r="A3481" s="1" t="s">
        <v>5506</v>
      </c>
      <c r="B3481" t="s">
        <v>5507</v>
      </c>
    </row>
    <row r="3482" spans="1:2">
      <c r="A3482" s="1" t="s">
        <v>5508</v>
      </c>
      <c r="B3482" t="s">
        <v>5509</v>
      </c>
    </row>
    <row r="3483" spans="1:2">
      <c r="A3483" s="1" t="s">
        <v>5510</v>
      </c>
      <c r="B3483" t="s">
        <v>5511</v>
      </c>
    </row>
    <row r="3484" spans="1:2">
      <c r="A3484" s="1" t="s">
        <v>5512</v>
      </c>
      <c r="B3484" t="s">
        <v>5513</v>
      </c>
    </row>
    <row r="3485" spans="1:2">
      <c r="A3485" s="1" t="s">
        <v>5514</v>
      </c>
      <c r="B3485" t="s">
        <v>5515</v>
      </c>
    </row>
    <row r="3486" spans="1:2">
      <c r="A3486" s="1" t="s">
        <v>5516</v>
      </c>
      <c r="B3486" t="s">
        <v>5517</v>
      </c>
    </row>
    <row r="3487" spans="1:2">
      <c r="A3487" s="1" t="s">
        <v>5518</v>
      </c>
      <c r="B3487" t="s">
        <v>5519</v>
      </c>
    </row>
    <row r="3488" spans="1:2">
      <c r="A3488" s="1" t="s">
        <v>5520</v>
      </c>
      <c r="B3488" t="s">
        <v>5521</v>
      </c>
    </row>
    <row r="3489" spans="1:2">
      <c r="A3489" s="1" t="s">
        <v>5522</v>
      </c>
      <c r="B3489" t="s">
        <v>5523</v>
      </c>
    </row>
    <row r="3490" spans="1:2">
      <c r="A3490" s="1" t="s">
        <v>5524</v>
      </c>
      <c r="B3490" t="s">
        <v>5525</v>
      </c>
    </row>
    <row r="3491" spans="1:2">
      <c r="A3491" s="1" t="s">
        <v>5526</v>
      </c>
      <c r="B3491" t="s">
        <v>5527</v>
      </c>
    </row>
    <row r="3492" spans="1:2">
      <c r="A3492" s="1" t="s">
        <v>2631</v>
      </c>
      <c r="B3492" t="s">
        <v>2632</v>
      </c>
    </row>
    <row r="3493" spans="1:2">
      <c r="A3493" s="1" t="s">
        <v>5528</v>
      </c>
      <c r="B3493" t="s">
        <v>5529</v>
      </c>
    </row>
    <row r="3494" spans="1:2">
      <c r="A3494" s="1" t="s">
        <v>2633</v>
      </c>
      <c r="B3494" t="s">
        <v>2634</v>
      </c>
    </row>
    <row r="3495" spans="1:2">
      <c r="A3495" s="1" t="s">
        <v>5530</v>
      </c>
      <c r="B3495" t="s">
        <v>5531</v>
      </c>
    </row>
    <row r="3496" spans="1:2">
      <c r="A3496" s="1" t="s">
        <v>5532</v>
      </c>
      <c r="B3496" t="s">
        <v>5533</v>
      </c>
    </row>
    <row r="3497" spans="1:2">
      <c r="A3497" s="1" t="s">
        <v>5534</v>
      </c>
      <c r="B3497" t="s">
        <v>5535</v>
      </c>
    </row>
    <row r="3498" spans="1:2">
      <c r="A3498" s="1" t="s">
        <v>2647</v>
      </c>
      <c r="B3498" t="s">
        <v>2648</v>
      </c>
    </row>
    <row r="3499" spans="1:2">
      <c r="A3499" s="1" t="s">
        <v>5536</v>
      </c>
      <c r="B3499" t="s">
        <v>5537</v>
      </c>
    </row>
    <row r="3500" spans="1:2">
      <c r="A3500" s="1" t="s">
        <v>5538</v>
      </c>
      <c r="B3500" t="s">
        <v>5539</v>
      </c>
    </row>
    <row r="3501" spans="1:2">
      <c r="A3501" s="1" t="s">
        <v>5540</v>
      </c>
      <c r="B3501" t="s">
        <v>5541</v>
      </c>
    </row>
    <row r="3502" spans="1:2">
      <c r="A3502" s="1" t="s">
        <v>5542</v>
      </c>
      <c r="B3502" t="s">
        <v>5543</v>
      </c>
    </row>
    <row r="3503" spans="1:2">
      <c r="A3503" s="1" t="s">
        <v>5544</v>
      </c>
      <c r="B3503" t="s">
        <v>5545</v>
      </c>
    </row>
    <row r="3504" spans="1:2">
      <c r="A3504" s="1" t="s">
        <v>2653</v>
      </c>
      <c r="B3504" t="s">
        <v>2654</v>
      </c>
    </row>
    <row r="3505" spans="1:2">
      <c r="A3505" s="1" t="s">
        <v>5546</v>
      </c>
      <c r="B3505" t="s">
        <v>5547</v>
      </c>
    </row>
    <row r="3506" spans="1:2">
      <c r="A3506" s="1" t="s">
        <v>5548</v>
      </c>
      <c r="B3506" t="s">
        <v>5549</v>
      </c>
    </row>
    <row r="3507" spans="1:2">
      <c r="A3507" s="1" t="s">
        <v>5550</v>
      </c>
      <c r="B3507" t="s">
        <v>5551</v>
      </c>
    </row>
    <row r="3508" spans="1:2">
      <c r="A3508" s="1" t="s">
        <v>5552</v>
      </c>
      <c r="B3508" t="s">
        <v>5553</v>
      </c>
    </row>
    <row r="3509" spans="1:2">
      <c r="A3509" s="1" t="s">
        <v>5554</v>
      </c>
      <c r="B3509" t="s">
        <v>5555</v>
      </c>
    </row>
    <row r="3510" spans="1:2">
      <c r="A3510" s="1" t="s">
        <v>5556</v>
      </c>
      <c r="B3510" t="s">
        <v>5557</v>
      </c>
    </row>
    <row r="3511" spans="1:2">
      <c r="A3511" s="1" t="s">
        <v>5558</v>
      </c>
      <c r="B3511" t="s">
        <v>5559</v>
      </c>
    </row>
    <row r="3512" spans="1:2">
      <c r="A3512" s="1" t="s">
        <v>5560</v>
      </c>
      <c r="B3512" t="s">
        <v>5561</v>
      </c>
    </row>
    <row r="3513" spans="1:2">
      <c r="A3513" s="1" t="s">
        <v>5562</v>
      </c>
      <c r="B3513" t="s">
        <v>5563</v>
      </c>
    </row>
    <row r="3514" spans="1:2">
      <c r="A3514" s="1" t="s">
        <v>5564</v>
      </c>
      <c r="B3514" t="s">
        <v>5565</v>
      </c>
    </row>
    <row r="3515" spans="1:2">
      <c r="A3515" s="1" t="s">
        <v>5566</v>
      </c>
      <c r="B3515" t="s">
        <v>5567</v>
      </c>
    </row>
    <row r="3516" spans="1:2">
      <c r="A3516" s="1" t="s">
        <v>5568</v>
      </c>
      <c r="B3516" t="s">
        <v>5569</v>
      </c>
    </row>
    <row r="3517" spans="1:2">
      <c r="A3517" s="1" t="s">
        <v>5570</v>
      </c>
      <c r="B3517" t="s">
        <v>5571</v>
      </c>
    </row>
    <row r="3518" spans="1:2">
      <c r="A3518" s="1" t="s">
        <v>5572</v>
      </c>
      <c r="B3518" t="s">
        <v>5573</v>
      </c>
    </row>
    <row r="3519" spans="1:2">
      <c r="A3519" s="1" t="s">
        <v>5574</v>
      </c>
      <c r="B3519" t="s">
        <v>5575</v>
      </c>
    </row>
    <row r="3520" spans="1:2">
      <c r="A3520" s="1" t="s">
        <v>5576</v>
      </c>
      <c r="B3520" t="s">
        <v>5577</v>
      </c>
    </row>
    <row r="3521" spans="1:2">
      <c r="A3521" s="1" t="s">
        <v>5578</v>
      </c>
      <c r="B3521" t="s">
        <v>5579</v>
      </c>
    </row>
    <row r="3522" spans="1:2">
      <c r="A3522" s="1" t="s">
        <v>5580</v>
      </c>
      <c r="B3522" t="s">
        <v>5581</v>
      </c>
    </row>
    <row r="3523" spans="1:2">
      <c r="A3523" s="1" t="s">
        <v>5582</v>
      </c>
      <c r="B3523" t="s">
        <v>5583</v>
      </c>
    </row>
    <row r="3524" spans="1:2">
      <c r="A3524" s="1" t="s">
        <v>5584</v>
      </c>
      <c r="B3524" t="s">
        <v>5585</v>
      </c>
    </row>
    <row r="3525" spans="1:2">
      <c r="A3525" s="1" t="s">
        <v>5586</v>
      </c>
      <c r="B3525" t="s">
        <v>5587</v>
      </c>
    </row>
    <row r="3526" spans="1:2">
      <c r="A3526" s="1" t="s">
        <v>5588</v>
      </c>
      <c r="B3526" t="s">
        <v>5589</v>
      </c>
    </row>
    <row r="3527" spans="1:2">
      <c r="A3527" s="1" t="s">
        <v>5590</v>
      </c>
      <c r="B3527" t="s">
        <v>5591</v>
      </c>
    </row>
    <row r="3528" spans="1:2">
      <c r="A3528" s="1" t="s">
        <v>5592</v>
      </c>
      <c r="B3528" t="s">
        <v>5593</v>
      </c>
    </row>
    <row r="3529" spans="1:2">
      <c r="A3529" s="1" t="s">
        <v>5594</v>
      </c>
      <c r="B3529" t="s">
        <v>5595</v>
      </c>
    </row>
    <row r="3530" spans="1:2">
      <c r="A3530" s="1" t="s">
        <v>5596</v>
      </c>
      <c r="B3530" t="s">
        <v>5597</v>
      </c>
    </row>
    <row r="3531" spans="1:2">
      <c r="A3531" s="1" t="s">
        <v>5598</v>
      </c>
      <c r="B3531" t="s">
        <v>5599</v>
      </c>
    </row>
    <row r="3532" spans="1:2">
      <c r="A3532" s="1" t="s">
        <v>5600</v>
      </c>
      <c r="B3532" t="s">
        <v>5601</v>
      </c>
    </row>
    <row r="3533" spans="1:2">
      <c r="A3533" s="1" t="s">
        <v>5602</v>
      </c>
      <c r="B3533" t="s">
        <v>5603</v>
      </c>
    </row>
    <row r="3534" spans="1:2">
      <c r="A3534" s="1" t="s">
        <v>5604</v>
      </c>
      <c r="B3534" t="s">
        <v>5605</v>
      </c>
    </row>
    <row r="3535" spans="1:2">
      <c r="A3535" s="1" t="s">
        <v>1535</v>
      </c>
      <c r="B3535" t="s">
        <v>1536</v>
      </c>
    </row>
    <row r="3536" spans="1:2">
      <c r="A3536" s="1" t="s">
        <v>5606</v>
      </c>
      <c r="B3536" t="s">
        <v>5607</v>
      </c>
    </row>
    <row r="3537" spans="1:2">
      <c r="A3537" s="1" t="s">
        <v>5608</v>
      </c>
      <c r="B3537" t="s">
        <v>5609</v>
      </c>
    </row>
    <row r="3538" spans="1:2">
      <c r="A3538" s="1" t="s">
        <v>2680</v>
      </c>
      <c r="B3538" t="s">
        <v>2681</v>
      </c>
    </row>
    <row r="3539" spans="1:2">
      <c r="A3539" s="1" t="s">
        <v>5610</v>
      </c>
      <c r="B3539" t="s">
        <v>5611</v>
      </c>
    </row>
    <row r="3540" spans="1:2">
      <c r="A3540" s="1" t="s">
        <v>5612</v>
      </c>
      <c r="B3540" t="s">
        <v>5613</v>
      </c>
    </row>
    <row r="3541" spans="1:2">
      <c r="A3541" s="1" t="s">
        <v>5614</v>
      </c>
      <c r="B3541" t="s">
        <v>5615</v>
      </c>
    </row>
    <row r="3542" spans="1:2">
      <c r="A3542" s="1" t="s">
        <v>5616</v>
      </c>
      <c r="B3542" t="s">
        <v>5617</v>
      </c>
    </row>
    <row r="3543" spans="1:2">
      <c r="A3543" s="1" t="s">
        <v>5618</v>
      </c>
      <c r="B3543" t="s">
        <v>5619</v>
      </c>
    </row>
    <row r="3544" spans="1:2">
      <c r="A3544" s="1" t="s">
        <v>5620</v>
      </c>
      <c r="B3544" t="s">
        <v>5621</v>
      </c>
    </row>
    <row r="3545" spans="1:2">
      <c r="A3545" s="1" t="s">
        <v>5622</v>
      </c>
      <c r="B3545" t="s">
        <v>5623</v>
      </c>
    </row>
    <row r="3546" spans="1:2">
      <c r="A3546" s="1" t="s">
        <v>5624</v>
      </c>
      <c r="B3546" t="s">
        <v>5625</v>
      </c>
    </row>
    <row r="3547" spans="1:2">
      <c r="A3547" s="1" t="s">
        <v>2682</v>
      </c>
      <c r="B3547" t="s">
        <v>2683</v>
      </c>
    </row>
    <row r="3548" spans="1:2">
      <c r="A3548" s="1" t="s">
        <v>5626</v>
      </c>
      <c r="B3548" t="s">
        <v>5627</v>
      </c>
    </row>
    <row r="3549" spans="1:2">
      <c r="A3549" s="1" t="s">
        <v>5628</v>
      </c>
      <c r="B3549" t="s">
        <v>5629</v>
      </c>
    </row>
    <row r="3550" spans="1:2">
      <c r="A3550" s="1" t="s">
        <v>5630</v>
      </c>
      <c r="B3550" t="s">
        <v>5631</v>
      </c>
    </row>
    <row r="3551" spans="1:2">
      <c r="A3551" s="1" t="s">
        <v>5632</v>
      </c>
      <c r="B3551" t="s">
        <v>5633</v>
      </c>
    </row>
    <row r="3552" spans="1:2">
      <c r="A3552" s="1" t="s">
        <v>5634</v>
      </c>
      <c r="B3552" t="s">
        <v>5635</v>
      </c>
    </row>
    <row r="3553" spans="1:2">
      <c r="A3553" s="1" t="s">
        <v>5636</v>
      </c>
      <c r="B3553" t="s">
        <v>5637</v>
      </c>
    </row>
    <row r="3554" spans="1:2">
      <c r="A3554" s="1" t="s">
        <v>5638</v>
      </c>
      <c r="B3554" t="s">
        <v>5639</v>
      </c>
    </row>
    <row r="3555" spans="1:2">
      <c r="A3555" s="1" t="s">
        <v>5640</v>
      </c>
      <c r="B3555" t="s">
        <v>5641</v>
      </c>
    </row>
    <row r="3556" spans="1:2">
      <c r="A3556" s="1" t="s">
        <v>5642</v>
      </c>
      <c r="B3556" t="s">
        <v>5643</v>
      </c>
    </row>
    <row r="3557" spans="1:2">
      <c r="A3557" s="1" t="s">
        <v>5644</v>
      </c>
      <c r="B3557" t="s">
        <v>5645</v>
      </c>
    </row>
    <row r="3558" spans="1:2">
      <c r="A3558" s="1" t="s">
        <v>2691</v>
      </c>
      <c r="B3558" t="s">
        <v>2692</v>
      </c>
    </row>
    <row r="3559" spans="1:2">
      <c r="A3559" s="1" t="s">
        <v>5646</v>
      </c>
      <c r="B3559" t="s">
        <v>5647</v>
      </c>
    </row>
    <row r="3560" spans="1:2">
      <c r="A3560" s="1" t="s">
        <v>5648</v>
      </c>
      <c r="B3560" t="s">
        <v>5649</v>
      </c>
    </row>
    <row r="3561" spans="1:2">
      <c r="A3561" s="1" t="s">
        <v>5650</v>
      </c>
      <c r="B3561" t="s">
        <v>5651</v>
      </c>
    </row>
    <row r="3562" spans="1:2">
      <c r="A3562" s="1" t="s">
        <v>5652</v>
      </c>
      <c r="B3562" t="s">
        <v>5653</v>
      </c>
    </row>
    <row r="3563" spans="1:2">
      <c r="A3563" s="1" t="s">
        <v>5654</v>
      </c>
      <c r="B3563" t="s">
        <v>5655</v>
      </c>
    </row>
    <row r="3564" spans="1:2">
      <c r="A3564" s="1" t="s">
        <v>5656</v>
      </c>
      <c r="B3564" t="s">
        <v>5657</v>
      </c>
    </row>
    <row r="3565" spans="1:2">
      <c r="A3565" s="1" t="s">
        <v>5658</v>
      </c>
      <c r="B3565" t="s">
        <v>5659</v>
      </c>
    </row>
    <row r="3566" spans="1:2">
      <c r="A3566" s="1" t="s">
        <v>2710</v>
      </c>
      <c r="B3566" t="s">
        <v>2711</v>
      </c>
    </row>
    <row r="3567" spans="1:2">
      <c r="A3567" s="1" t="s">
        <v>5660</v>
      </c>
      <c r="B3567" t="s">
        <v>5661</v>
      </c>
    </row>
    <row r="3568" spans="1:2">
      <c r="A3568" s="1" t="s">
        <v>5662</v>
      </c>
      <c r="B3568" t="s">
        <v>5663</v>
      </c>
    </row>
    <row r="3569" spans="1:2">
      <c r="A3569" s="1" t="s">
        <v>5664</v>
      </c>
      <c r="B3569" t="s">
        <v>5665</v>
      </c>
    </row>
    <row r="3570" spans="1:2">
      <c r="A3570" s="1" t="s">
        <v>2712</v>
      </c>
      <c r="B3570" t="s">
        <v>2713</v>
      </c>
    </row>
    <row r="3571" spans="1:2">
      <c r="A3571" s="1" t="s">
        <v>2714</v>
      </c>
      <c r="B3571" t="s">
        <v>2715</v>
      </c>
    </row>
    <row r="3572" spans="1:2">
      <c r="A3572" s="1" t="s">
        <v>5666</v>
      </c>
      <c r="B3572" t="s">
        <v>5667</v>
      </c>
    </row>
    <row r="3573" spans="1:2">
      <c r="A3573" s="1" t="s">
        <v>5668</v>
      </c>
      <c r="B3573" t="s">
        <v>5669</v>
      </c>
    </row>
    <row r="3574" spans="1:2">
      <c r="A3574" s="1" t="s">
        <v>5670</v>
      </c>
      <c r="B3574" t="s">
        <v>5671</v>
      </c>
    </row>
    <row r="3575" spans="1:2">
      <c r="A3575" s="1" t="s">
        <v>5672</v>
      </c>
      <c r="B3575" t="s">
        <v>5673</v>
      </c>
    </row>
    <row r="3576" spans="1:2">
      <c r="A3576" s="1" t="s">
        <v>2718</v>
      </c>
      <c r="B3576" t="s">
        <v>2719</v>
      </c>
    </row>
    <row r="3577" spans="1:2">
      <c r="A3577" s="1" t="s">
        <v>5674</v>
      </c>
      <c r="B3577" t="s">
        <v>5675</v>
      </c>
    </row>
    <row r="3578" spans="1:2">
      <c r="A3578" s="1" t="s">
        <v>2567</v>
      </c>
      <c r="B3578" t="s">
        <v>5676</v>
      </c>
    </row>
    <row r="3579" spans="1:2">
      <c r="A3579" s="1" t="s">
        <v>5677</v>
      </c>
      <c r="B3579" t="s">
        <v>5678</v>
      </c>
    </row>
    <row r="3580" spans="1:2">
      <c r="A3580" s="1" t="s">
        <v>5679</v>
      </c>
      <c r="B3580" t="s">
        <v>5680</v>
      </c>
    </row>
    <row r="3581" spans="1:2">
      <c r="A3581" s="1" t="s">
        <v>5681</v>
      </c>
      <c r="B3581" t="s">
        <v>5682</v>
      </c>
    </row>
    <row r="3582" spans="1:2">
      <c r="A3582" s="1" t="s">
        <v>5683</v>
      </c>
      <c r="B3582" t="s">
        <v>5684</v>
      </c>
    </row>
    <row r="3583" spans="1:2">
      <c r="A3583" s="1" t="s">
        <v>5685</v>
      </c>
      <c r="B3583" t="s">
        <v>5686</v>
      </c>
    </row>
    <row r="3584" spans="1:2">
      <c r="A3584" s="1" t="s">
        <v>5687</v>
      </c>
      <c r="B3584" t="s">
        <v>5688</v>
      </c>
    </row>
    <row r="3585" spans="1:2">
      <c r="A3585" s="1" t="s">
        <v>5689</v>
      </c>
      <c r="B3585" t="s">
        <v>5690</v>
      </c>
    </row>
    <row r="3586" spans="1:2">
      <c r="A3586" s="1" t="s">
        <v>5691</v>
      </c>
      <c r="B3586" t="s">
        <v>5692</v>
      </c>
    </row>
    <row r="3587" spans="1:2">
      <c r="A3587" s="1" t="s">
        <v>5693</v>
      </c>
      <c r="B3587" t="s">
        <v>5694</v>
      </c>
    </row>
    <row r="3588" spans="1:2">
      <c r="A3588" s="1" t="s">
        <v>1481</v>
      </c>
      <c r="B3588" t="s">
        <v>1482</v>
      </c>
    </row>
    <row r="3589" spans="1:2">
      <c r="A3589" s="1" t="s">
        <v>5695</v>
      </c>
      <c r="B3589" t="s">
        <v>5696</v>
      </c>
    </row>
    <row r="3590" spans="1:2">
      <c r="A3590" s="1" t="s">
        <v>5697</v>
      </c>
      <c r="B3590" t="s">
        <v>5698</v>
      </c>
    </row>
    <row r="3591" spans="1:2">
      <c r="A3591" s="1" t="s">
        <v>5699</v>
      </c>
      <c r="B3591" t="s">
        <v>5700</v>
      </c>
    </row>
    <row r="3592" spans="1:2">
      <c r="A3592" s="1" t="s">
        <v>5701</v>
      </c>
      <c r="B3592" t="s">
        <v>5702</v>
      </c>
    </row>
    <row r="3593" spans="1:2">
      <c r="A3593" s="1" t="s">
        <v>2730</v>
      </c>
      <c r="B3593" t="s">
        <v>2731</v>
      </c>
    </row>
    <row r="3594" spans="1:2">
      <c r="A3594" s="1" t="s">
        <v>5703</v>
      </c>
      <c r="B3594" t="s">
        <v>5704</v>
      </c>
    </row>
    <row r="3595" spans="1:2">
      <c r="A3595" s="1" t="s">
        <v>5705</v>
      </c>
      <c r="B3595" t="s">
        <v>5706</v>
      </c>
    </row>
    <row r="3596" spans="1:2">
      <c r="A3596" s="1" t="s">
        <v>5707</v>
      </c>
      <c r="B3596" t="s">
        <v>5708</v>
      </c>
    </row>
    <row r="3597" spans="1:2">
      <c r="A3597" s="1" t="s">
        <v>5709</v>
      </c>
      <c r="B3597" t="s">
        <v>5710</v>
      </c>
    </row>
    <row r="3598" spans="1:2">
      <c r="A3598" s="1" t="s">
        <v>5711</v>
      </c>
      <c r="B3598" t="s">
        <v>5712</v>
      </c>
    </row>
    <row r="3599" spans="1:2">
      <c r="A3599" s="1" t="s">
        <v>5713</v>
      </c>
      <c r="B3599" t="s">
        <v>5714</v>
      </c>
    </row>
    <row r="3600" spans="1:2">
      <c r="A3600" s="1" t="s">
        <v>2740</v>
      </c>
      <c r="B3600" t="s">
        <v>2741</v>
      </c>
    </row>
    <row r="3601" spans="1:2">
      <c r="A3601" s="1" t="s">
        <v>5715</v>
      </c>
      <c r="B3601" t="s">
        <v>5716</v>
      </c>
    </row>
    <row r="3602" spans="1:2">
      <c r="A3602" s="1" t="s">
        <v>5717</v>
      </c>
      <c r="B3602" t="s">
        <v>5718</v>
      </c>
    </row>
    <row r="3603" spans="1:2">
      <c r="A3603" s="1" t="s">
        <v>5719</v>
      </c>
      <c r="B3603" t="s">
        <v>5720</v>
      </c>
    </row>
    <row r="3604" spans="1:2">
      <c r="A3604" s="1" t="s">
        <v>5721</v>
      </c>
      <c r="B3604" t="s">
        <v>5722</v>
      </c>
    </row>
    <row r="3605" spans="1:2">
      <c r="A3605" s="1" t="s">
        <v>5723</v>
      </c>
      <c r="B3605" t="s">
        <v>5724</v>
      </c>
    </row>
    <row r="3606" spans="1:2">
      <c r="A3606" s="1" t="s">
        <v>5725</v>
      </c>
      <c r="B3606" t="s">
        <v>5726</v>
      </c>
    </row>
    <row r="3607" spans="1:2">
      <c r="A3607" s="1" t="s">
        <v>5727</v>
      </c>
      <c r="B3607" t="s">
        <v>5728</v>
      </c>
    </row>
    <row r="3608" spans="1:2">
      <c r="A3608" s="1" t="s">
        <v>5729</v>
      </c>
      <c r="B3608" t="s">
        <v>5730</v>
      </c>
    </row>
    <row r="3609" spans="1:2">
      <c r="A3609" s="1" t="s">
        <v>5731</v>
      </c>
      <c r="B3609" t="s">
        <v>5732</v>
      </c>
    </row>
    <row r="3610" spans="1:2">
      <c r="A3610" s="1" t="s">
        <v>5733</v>
      </c>
      <c r="B3610" t="s">
        <v>5734</v>
      </c>
    </row>
    <row r="3611" spans="1:2">
      <c r="A3611" s="1" t="s">
        <v>5735</v>
      </c>
      <c r="B3611" t="s">
        <v>5736</v>
      </c>
    </row>
    <row r="3612" spans="1:2">
      <c r="A3612" s="1" t="s">
        <v>5737</v>
      </c>
      <c r="B3612" t="s">
        <v>5738</v>
      </c>
    </row>
    <row r="3613" spans="1:2">
      <c r="A3613" s="1" t="s">
        <v>5739</v>
      </c>
      <c r="B3613" t="s">
        <v>5740</v>
      </c>
    </row>
    <row r="3614" spans="1:2">
      <c r="A3614" s="1" t="s">
        <v>5741</v>
      </c>
      <c r="B3614" t="s">
        <v>5742</v>
      </c>
    </row>
    <row r="3615" spans="1:2">
      <c r="A3615" s="1" t="s">
        <v>5743</v>
      </c>
      <c r="B3615" t="s">
        <v>5744</v>
      </c>
    </row>
    <row r="3616" spans="1:2">
      <c r="A3616" s="1" t="s">
        <v>5745</v>
      </c>
      <c r="B3616" t="s">
        <v>5746</v>
      </c>
    </row>
    <row r="3617" spans="1:2">
      <c r="A3617" s="1" t="s">
        <v>5747</v>
      </c>
      <c r="B3617" t="s">
        <v>5748</v>
      </c>
    </row>
    <row r="3618" spans="1:2">
      <c r="A3618" s="1" t="s">
        <v>5749</v>
      </c>
      <c r="B3618" t="s">
        <v>5750</v>
      </c>
    </row>
    <row r="3619" spans="1:2">
      <c r="A3619" s="1" t="s">
        <v>5751</v>
      </c>
      <c r="B3619" t="s">
        <v>5752</v>
      </c>
    </row>
    <row r="3620" spans="1:2">
      <c r="A3620" s="1" t="s">
        <v>5753</v>
      </c>
      <c r="B3620" t="s">
        <v>5754</v>
      </c>
    </row>
    <row r="3621" spans="1:2">
      <c r="A3621" s="1" t="s">
        <v>5755</v>
      </c>
      <c r="B3621" t="s">
        <v>5756</v>
      </c>
    </row>
    <row r="3622" spans="1:2">
      <c r="A3622" s="1" t="s">
        <v>5757</v>
      </c>
      <c r="B3622" t="s">
        <v>5758</v>
      </c>
    </row>
    <row r="3623" spans="1:2">
      <c r="A3623" s="1" t="s">
        <v>5759</v>
      </c>
      <c r="B3623" t="s">
        <v>5760</v>
      </c>
    </row>
    <row r="3624" spans="1:2">
      <c r="A3624" s="1" t="s">
        <v>5761</v>
      </c>
      <c r="B3624" t="s">
        <v>5762</v>
      </c>
    </row>
    <row r="3625" spans="1:2">
      <c r="A3625" s="1" t="s">
        <v>5763</v>
      </c>
      <c r="B3625" t="s">
        <v>5764</v>
      </c>
    </row>
    <row r="3626" spans="1:2">
      <c r="A3626" s="1" t="s">
        <v>5765</v>
      </c>
      <c r="B3626" t="s">
        <v>5766</v>
      </c>
    </row>
    <row r="3627" spans="1:2">
      <c r="A3627" s="1" t="s">
        <v>5767</v>
      </c>
      <c r="B3627" t="s">
        <v>5768</v>
      </c>
    </row>
    <row r="3628" spans="1:2">
      <c r="A3628" s="1" t="s">
        <v>5769</v>
      </c>
      <c r="B3628" t="s">
        <v>5770</v>
      </c>
    </row>
    <row r="3629" spans="1:2">
      <c r="A3629" s="1" t="s">
        <v>5771</v>
      </c>
      <c r="B3629" t="s">
        <v>5772</v>
      </c>
    </row>
    <row r="3630" spans="1:2">
      <c r="A3630" s="1" t="s">
        <v>5773</v>
      </c>
      <c r="B3630" t="s">
        <v>5774</v>
      </c>
    </row>
    <row r="3631" spans="1:2">
      <c r="A3631" s="1" t="s">
        <v>5775</v>
      </c>
      <c r="B3631" t="s">
        <v>5776</v>
      </c>
    </row>
    <row r="3632" spans="1:2">
      <c r="A3632" s="1" t="s">
        <v>5777</v>
      </c>
      <c r="B3632" t="s">
        <v>5778</v>
      </c>
    </row>
    <row r="3633" spans="1:2">
      <c r="A3633" s="1" t="s">
        <v>5779</v>
      </c>
      <c r="B3633" t="s">
        <v>5780</v>
      </c>
    </row>
    <row r="3634" spans="1:2">
      <c r="A3634" s="1" t="s">
        <v>5781</v>
      </c>
      <c r="B3634" t="s">
        <v>5782</v>
      </c>
    </row>
    <row r="3635" spans="1:2">
      <c r="A3635" s="1" t="s">
        <v>5783</v>
      </c>
      <c r="B3635" t="s">
        <v>5784</v>
      </c>
    </row>
    <row r="3636" spans="1:2">
      <c r="A3636" s="1" t="s">
        <v>5785</v>
      </c>
      <c r="B3636" t="s">
        <v>5786</v>
      </c>
    </row>
    <row r="3637" spans="1:2">
      <c r="A3637" s="1" t="s">
        <v>5787</v>
      </c>
      <c r="B3637" t="s">
        <v>5788</v>
      </c>
    </row>
    <row r="3638" spans="1:2">
      <c r="A3638" s="1" t="s">
        <v>5789</v>
      </c>
      <c r="B3638" t="s">
        <v>5790</v>
      </c>
    </row>
    <row r="3639" spans="1:2">
      <c r="A3639" s="1" t="s">
        <v>5791</v>
      </c>
      <c r="B3639" t="s">
        <v>5792</v>
      </c>
    </row>
    <row r="3640" spans="1:2">
      <c r="A3640" s="1" t="s">
        <v>5793</v>
      </c>
      <c r="B3640" t="s">
        <v>5794</v>
      </c>
    </row>
    <row r="3641" spans="1:2">
      <c r="A3641" s="1" t="s">
        <v>5795</v>
      </c>
      <c r="B3641" t="s">
        <v>5796</v>
      </c>
    </row>
    <row r="3642" spans="1:2">
      <c r="A3642" s="1" t="s">
        <v>5797</v>
      </c>
      <c r="B3642" t="s">
        <v>5798</v>
      </c>
    </row>
    <row r="3643" spans="1:2">
      <c r="A3643" s="1" t="s">
        <v>5799</v>
      </c>
      <c r="B3643" t="s">
        <v>5800</v>
      </c>
    </row>
    <row r="3644" spans="1:2">
      <c r="A3644" s="1" t="s">
        <v>2761</v>
      </c>
      <c r="B3644" t="s">
        <v>2762</v>
      </c>
    </row>
    <row r="3645" spans="1:2">
      <c r="A3645" s="1" t="s">
        <v>5801</v>
      </c>
      <c r="B3645" t="s">
        <v>5802</v>
      </c>
    </row>
    <row r="3646" spans="1:2">
      <c r="A3646" s="1" t="s">
        <v>5803</v>
      </c>
      <c r="B3646" t="s">
        <v>5804</v>
      </c>
    </row>
    <row r="3647" spans="1:2">
      <c r="A3647" s="1" t="s">
        <v>5805</v>
      </c>
      <c r="B3647" t="s">
        <v>5806</v>
      </c>
    </row>
    <row r="3648" spans="1:2">
      <c r="A3648" s="1" t="s">
        <v>5807</v>
      </c>
      <c r="B3648" t="s">
        <v>5808</v>
      </c>
    </row>
    <row r="3649" spans="1:2">
      <c r="A3649" s="1" t="s">
        <v>5809</v>
      </c>
      <c r="B3649" t="s">
        <v>5810</v>
      </c>
    </row>
    <row r="3650" spans="1:2">
      <c r="A3650" s="1" t="s">
        <v>5811</v>
      </c>
      <c r="B3650" t="s">
        <v>5812</v>
      </c>
    </row>
    <row r="3651" spans="1:2">
      <c r="A3651" s="1" t="s">
        <v>5813</v>
      </c>
      <c r="B3651" t="s">
        <v>5814</v>
      </c>
    </row>
    <row r="3652" spans="1:2">
      <c r="A3652" s="1" t="s">
        <v>5815</v>
      </c>
      <c r="B3652" t="s">
        <v>5816</v>
      </c>
    </row>
    <row r="3653" spans="1:2">
      <c r="A3653" s="1" t="s">
        <v>5817</v>
      </c>
      <c r="B3653" t="s">
        <v>5818</v>
      </c>
    </row>
    <row r="3654" spans="1:2">
      <c r="A3654" s="1" t="s">
        <v>5819</v>
      </c>
      <c r="B3654" t="s">
        <v>5820</v>
      </c>
    </row>
    <row r="3655" spans="1:2">
      <c r="A3655" s="1" t="s">
        <v>5821</v>
      </c>
      <c r="B3655" t="s">
        <v>5822</v>
      </c>
    </row>
    <row r="3656" spans="1:2">
      <c r="A3656" s="1" t="s">
        <v>5823</v>
      </c>
      <c r="B3656" t="s">
        <v>5824</v>
      </c>
    </row>
    <row r="3657" spans="1:2">
      <c r="A3657" s="1" t="s">
        <v>5825</v>
      </c>
      <c r="B3657" t="s">
        <v>5826</v>
      </c>
    </row>
    <row r="3658" spans="1:2">
      <c r="A3658" s="1" t="s">
        <v>5827</v>
      </c>
      <c r="B3658" t="s">
        <v>5828</v>
      </c>
    </row>
    <row r="3659" spans="1:2">
      <c r="A3659" s="1" t="s">
        <v>5829</v>
      </c>
      <c r="B3659" t="s">
        <v>5830</v>
      </c>
    </row>
    <row r="3660" spans="1:2">
      <c r="A3660" s="1" t="s">
        <v>5831</v>
      </c>
      <c r="B3660" t="s">
        <v>5832</v>
      </c>
    </row>
    <row r="3661" spans="1:2">
      <c r="A3661" s="1" t="s">
        <v>5833</v>
      </c>
      <c r="B3661" t="s">
        <v>5834</v>
      </c>
    </row>
    <row r="3662" spans="1:2">
      <c r="A3662" s="1" t="s">
        <v>2773</v>
      </c>
      <c r="B3662" t="s">
        <v>5835</v>
      </c>
    </row>
    <row r="3663" spans="1:2">
      <c r="A3663" s="1" t="s">
        <v>5836</v>
      </c>
      <c r="B3663" t="s">
        <v>5837</v>
      </c>
    </row>
    <row r="3664" spans="1:2">
      <c r="A3664" s="1" t="s">
        <v>5838</v>
      </c>
      <c r="B3664" t="s">
        <v>5839</v>
      </c>
    </row>
    <row r="3665" spans="1:2">
      <c r="A3665" s="1" t="s">
        <v>5840</v>
      </c>
      <c r="B3665" t="s">
        <v>5841</v>
      </c>
    </row>
    <row r="3666" spans="1:2">
      <c r="A3666" s="1" t="s">
        <v>5842</v>
      </c>
      <c r="B3666" t="s">
        <v>5843</v>
      </c>
    </row>
    <row r="3667" spans="1:2">
      <c r="A3667" s="1" t="s">
        <v>5844</v>
      </c>
      <c r="B3667" t="s">
        <v>5845</v>
      </c>
    </row>
    <row r="3668" spans="1:2">
      <c r="A3668" s="1" t="s">
        <v>5846</v>
      </c>
      <c r="B3668" t="s">
        <v>5847</v>
      </c>
    </row>
    <row r="3669" spans="1:2">
      <c r="A3669" s="1" t="s">
        <v>5848</v>
      </c>
      <c r="B3669" t="s">
        <v>5849</v>
      </c>
    </row>
    <row r="3670" spans="1:2">
      <c r="A3670" s="1" t="s">
        <v>5850</v>
      </c>
      <c r="B3670" t="s">
        <v>5851</v>
      </c>
    </row>
    <row r="3671" spans="1:2">
      <c r="A3671" s="1" t="s">
        <v>5852</v>
      </c>
      <c r="B3671" t="s">
        <v>5853</v>
      </c>
    </row>
    <row r="3672" spans="1:2">
      <c r="A3672" s="1" t="s">
        <v>1682</v>
      </c>
      <c r="B3672" t="s">
        <v>5854</v>
      </c>
    </row>
    <row r="3673" spans="1:2">
      <c r="A3673" s="1" t="s">
        <v>5855</v>
      </c>
      <c r="B3673" t="s">
        <v>5856</v>
      </c>
    </row>
    <row r="3674" spans="1:2">
      <c r="A3674" s="1" t="s">
        <v>5857</v>
      </c>
      <c r="B3674" t="s">
        <v>5858</v>
      </c>
    </row>
    <row r="3675" spans="1:2">
      <c r="A3675" s="1" t="s">
        <v>5859</v>
      </c>
      <c r="B3675" t="s">
        <v>5860</v>
      </c>
    </row>
    <row r="3676" spans="1:2">
      <c r="A3676" s="1" t="s">
        <v>5861</v>
      </c>
      <c r="B3676" t="s">
        <v>5862</v>
      </c>
    </row>
    <row r="3677" spans="1:2">
      <c r="A3677" s="1" t="s">
        <v>5863</v>
      </c>
      <c r="B3677" t="s">
        <v>5864</v>
      </c>
    </row>
    <row r="3678" spans="1:2">
      <c r="A3678" s="1" t="s">
        <v>5865</v>
      </c>
      <c r="B3678" t="s">
        <v>5866</v>
      </c>
    </row>
    <row r="3679" spans="1:2">
      <c r="A3679" s="1" t="s">
        <v>5867</v>
      </c>
      <c r="B3679" t="s">
        <v>5868</v>
      </c>
    </row>
    <row r="3680" spans="1:2">
      <c r="A3680" s="1" t="s">
        <v>5869</v>
      </c>
      <c r="B3680" t="s">
        <v>5870</v>
      </c>
    </row>
    <row r="3681" spans="1:2">
      <c r="A3681" s="1" t="s">
        <v>5871</v>
      </c>
      <c r="B3681" t="s">
        <v>5872</v>
      </c>
    </row>
    <row r="3682" spans="1:2">
      <c r="A3682" s="1" t="s">
        <v>5873</v>
      </c>
      <c r="B3682" t="s">
        <v>5874</v>
      </c>
    </row>
    <row r="3683" spans="1:2">
      <c r="A3683" s="1" t="s">
        <v>5875</v>
      </c>
      <c r="B3683" t="s">
        <v>5876</v>
      </c>
    </row>
    <row r="3684" spans="1:2">
      <c r="A3684" s="1" t="s">
        <v>5877</v>
      </c>
      <c r="B3684" t="s">
        <v>5878</v>
      </c>
    </row>
    <row r="3685" spans="1:2">
      <c r="A3685" s="1" t="s">
        <v>5879</v>
      </c>
      <c r="B3685" t="s">
        <v>5880</v>
      </c>
    </row>
    <row r="3686" spans="1:2">
      <c r="A3686" s="1" t="s">
        <v>5881</v>
      </c>
      <c r="B3686" t="s">
        <v>5882</v>
      </c>
    </row>
    <row r="3687" spans="1:2">
      <c r="A3687" s="1" t="s">
        <v>5883</v>
      </c>
      <c r="B3687" t="s">
        <v>5884</v>
      </c>
    </row>
    <row r="3688" spans="1:2">
      <c r="A3688" s="1" t="s">
        <v>5885</v>
      </c>
      <c r="B3688" t="s">
        <v>5886</v>
      </c>
    </row>
    <row r="3689" spans="1:2">
      <c r="A3689" s="1" t="s">
        <v>5887</v>
      </c>
      <c r="B3689" t="s">
        <v>5888</v>
      </c>
    </row>
    <row r="3690" spans="1:2">
      <c r="A3690" s="1" t="s">
        <v>2786</v>
      </c>
      <c r="B3690" t="s">
        <v>5889</v>
      </c>
    </row>
    <row r="3691" spans="1:2">
      <c r="A3691" s="1" t="s">
        <v>2788</v>
      </c>
      <c r="B3691" t="s">
        <v>2789</v>
      </c>
    </row>
    <row r="3692" spans="1:2">
      <c r="A3692" s="1" t="s">
        <v>5890</v>
      </c>
      <c r="B3692" t="s">
        <v>5891</v>
      </c>
    </row>
    <row r="3693" spans="1:2">
      <c r="A3693" s="1" t="s">
        <v>2792</v>
      </c>
      <c r="B3693" t="s">
        <v>2793</v>
      </c>
    </row>
    <row r="3694" spans="1:2">
      <c r="A3694" s="1" t="s">
        <v>2794</v>
      </c>
      <c r="B3694" t="s">
        <v>2795</v>
      </c>
    </row>
    <row r="3695" spans="1:2">
      <c r="A3695" s="1" t="s">
        <v>5892</v>
      </c>
      <c r="B3695" t="s">
        <v>5893</v>
      </c>
    </row>
    <row r="3696" spans="1:2">
      <c r="A3696" s="1" t="s">
        <v>5894</v>
      </c>
      <c r="B3696" t="s">
        <v>5895</v>
      </c>
    </row>
    <row r="3697" spans="1:2">
      <c r="A3697" s="1" t="s">
        <v>5896</v>
      </c>
      <c r="B3697" t="s">
        <v>5897</v>
      </c>
    </row>
    <row r="3698" spans="1:2">
      <c r="A3698" s="1" t="s">
        <v>5898</v>
      </c>
      <c r="B3698" t="s">
        <v>5899</v>
      </c>
    </row>
    <row r="3699" spans="1:2">
      <c r="A3699" s="1" t="s">
        <v>5900</v>
      </c>
      <c r="B3699" t="s">
        <v>5901</v>
      </c>
    </row>
    <row r="3700" spans="1:2">
      <c r="A3700" s="1" t="s">
        <v>5902</v>
      </c>
      <c r="B3700" t="s">
        <v>5903</v>
      </c>
    </row>
    <row r="3701" spans="1:2">
      <c r="A3701" s="1" t="s">
        <v>5904</v>
      </c>
      <c r="B3701" t="s">
        <v>5905</v>
      </c>
    </row>
    <row r="3702" spans="1:2">
      <c r="A3702" s="1" t="s">
        <v>2808</v>
      </c>
      <c r="B3702" t="s">
        <v>5906</v>
      </c>
    </row>
    <row r="3703" spans="1:2">
      <c r="A3703" s="1" t="s">
        <v>5907</v>
      </c>
      <c r="B3703" t="s">
        <v>5908</v>
      </c>
    </row>
    <row r="3704" spans="1:2">
      <c r="A3704" s="1" t="s">
        <v>5909</v>
      </c>
      <c r="B3704" t="s">
        <v>5910</v>
      </c>
    </row>
    <row r="3705" spans="1:2">
      <c r="A3705" s="1" t="s">
        <v>5911</v>
      </c>
      <c r="B3705" t="s">
        <v>5912</v>
      </c>
    </row>
    <row r="3706" spans="1:2">
      <c r="A3706" s="1" t="s">
        <v>2811</v>
      </c>
      <c r="B3706" t="s">
        <v>2812</v>
      </c>
    </row>
    <row r="3707" spans="1:2">
      <c r="A3707" s="1" t="s">
        <v>5913</v>
      </c>
      <c r="B3707" t="s">
        <v>5914</v>
      </c>
    </row>
    <row r="3708" spans="1:2">
      <c r="A3708" s="1" t="s">
        <v>2817</v>
      </c>
      <c r="B3708" t="s">
        <v>2818</v>
      </c>
    </row>
    <row r="3709" spans="1:2">
      <c r="A3709" s="1" t="s">
        <v>5915</v>
      </c>
      <c r="B3709" t="s">
        <v>5916</v>
      </c>
    </row>
    <row r="3710" spans="1:2">
      <c r="A3710" s="1" t="s">
        <v>2823</v>
      </c>
      <c r="B3710" t="s">
        <v>2824</v>
      </c>
    </row>
    <row r="3711" spans="1:2">
      <c r="A3711" s="1" t="s">
        <v>5917</v>
      </c>
      <c r="B3711" t="s">
        <v>5918</v>
      </c>
    </row>
    <row r="3712" spans="1:2">
      <c r="A3712" s="1" t="s">
        <v>459</v>
      </c>
      <c r="B3712" t="s">
        <v>460</v>
      </c>
    </row>
    <row r="3713" spans="1:2">
      <c r="A3713" s="1" t="s">
        <v>5919</v>
      </c>
      <c r="B3713" t="s">
        <v>5920</v>
      </c>
    </row>
    <row r="3714" spans="1:2">
      <c r="A3714" s="1" t="s">
        <v>5921</v>
      </c>
      <c r="B3714" t="s">
        <v>5922</v>
      </c>
    </row>
    <row r="3715" spans="1:2">
      <c r="A3715" s="1" t="s">
        <v>5923</v>
      </c>
      <c r="B3715" t="s">
        <v>5924</v>
      </c>
    </row>
    <row r="3716" spans="1:2">
      <c r="A3716" s="1" t="s">
        <v>5925</v>
      </c>
      <c r="B3716" t="s">
        <v>5926</v>
      </c>
    </row>
    <row r="3717" spans="1:2">
      <c r="A3717" s="1" t="s">
        <v>5927</v>
      </c>
      <c r="B3717" t="s">
        <v>5928</v>
      </c>
    </row>
    <row r="3718" spans="1:2">
      <c r="A3718" s="1" t="s">
        <v>5929</v>
      </c>
      <c r="B3718" t="s">
        <v>5930</v>
      </c>
    </row>
    <row r="3719" spans="1:2">
      <c r="A3719" s="1" t="s">
        <v>5931</v>
      </c>
      <c r="B3719" t="s">
        <v>5932</v>
      </c>
    </row>
    <row r="3720" spans="1:2">
      <c r="A3720" s="1" t="s">
        <v>5933</v>
      </c>
      <c r="B3720" t="s">
        <v>5934</v>
      </c>
    </row>
    <row r="3721" spans="1:2">
      <c r="A3721" s="1" t="s">
        <v>5935</v>
      </c>
      <c r="B3721" t="s">
        <v>5936</v>
      </c>
    </row>
    <row r="3722" spans="1:2">
      <c r="A3722" s="1" t="s">
        <v>2842</v>
      </c>
      <c r="B3722" t="s">
        <v>2843</v>
      </c>
    </row>
    <row r="3723" spans="1:2">
      <c r="A3723" s="1" t="s">
        <v>5937</v>
      </c>
      <c r="B3723" t="s">
        <v>5938</v>
      </c>
    </row>
    <row r="3724" spans="1:2">
      <c r="A3724" s="1" t="s">
        <v>5939</v>
      </c>
      <c r="B3724" t="s">
        <v>5940</v>
      </c>
    </row>
    <row r="3725" spans="1:2">
      <c r="A3725" s="1" t="s">
        <v>5941</v>
      </c>
      <c r="B3725" t="s">
        <v>5942</v>
      </c>
    </row>
    <row r="3726" spans="1:2">
      <c r="A3726" s="1" t="s">
        <v>5943</v>
      </c>
      <c r="B3726" t="s">
        <v>5944</v>
      </c>
    </row>
    <row r="3727" spans="1:2">
      <c r="A3727" s="1" t="s">
        <v>5945</v>
      </c>
      <c r="B3727" t="s">
        <v>5946</v>
      </c>
    </row>
    <row r="3728" spans="1:2">
      <c r="A3728" s="1" t="s">
        <v>5947</v>
      </c>
      <c r="B3728" t="s">
        <v>5948</v>
      </c>
    </row>
    <row r="3729" spans="1:2">
      <c r="A3729" s="1" t="s">
        <v>5949</v>
      </c>
      <c r="B3729" t="s">
        <v>5950</v>
      </c>
    </row>
    <row r="3730" spans="1:2">
      <c r="A3730" s="1" t="s">
        <v>5951</v>
      </c>
      <c r="B3730" t="s">
        <v>5952</v>
      </c>
    </row>
    <row r="3731" spans="1:2">
      <c r="A3731" s="1" t="s">
        <v>2849</v>
      </c>
      <c r="B3731" t="s">
        <v>2850</v>
      </c>
    </row>
    <row r="3732" spans="1:2">
      <c r="A3732" s="1" t="s">
        <v>5953</v>
      </c>
      <c r="B3732" t="s">
        <v>5954</v>
      </c>
    </row>
    <row r="3733" spans="1:2">
      <c r="A3733" s="1" t="s">
        <v>5955</v>
      </c>
      <c r="B3733" t="s">
        <v>5956</v>
      </c>
    </row>
    <row r="3734" spans="1:2">
      <c r="A3734" s="1" t="s">
        <v>5957</v>
      </c>
      <c r="B3734" t="s">
        <v>5958</v>
      </c>
    </row>
    <row r="3735" spans="1:2">
      <c r="A3735" s="1" t="s">
        <v>5959</v>
      </c>
      <c r="B3735" t="s">
        <v>5960</v>
      </c>
    </row>
    <row r="3736" spans="1:2">
      <c r="A3736" s="1" t="s">
        <v>5961</v>
      </c>
      <c r="B3736" t="s">
        <v>5962</v>
      </c>
    </row>
    <row r="3737" spans="1:2">
      <c r="A3737" s="1" t="s">
        <v>5963</v>
      </c>
      <c r="B3737" t="s">
        <v>5964</v>
      </c>
    </row>
    <row r="3738" spans="1:2">
      <c r="A3738" s="1" t="s">
        <v>5965</v>
      </c>
      <c r="B3738" t="s">
        <v>5966</v>
      </c>
    </row>
    <row r="3739" spans="1:2">
      <c r="A3739" s="1" t="s">
        <v>5967</v>
      </c>
      <c r="B3739" t="s">
        <v>5968</v>
      </c>
    </row>
    <row r="3740" spans="1:2">
      <c r="A3740" s="1" t="s">
        <v>5969</v>
      </c>
      <c r="B3740" t="s">
        <v>5970</v>
      </c>
    </row>
    <row r="3741" spans="1:2">
      <c r="A3741" s="1" t="s">
        <v>5971</v>
      </c>
      <c r="B3741" t="s">
        <v>5972</v>
      </c>
    </row>
    <row r="3742" spans="1:2">
      <c r="A3742" s="1" t="s">
        <v>5973</v>
      </c>
      <c r="B3742" t="s">
        <v>5974</v>
      </c>
    </row>
    <row r="3743" spans="1:2">
      <c r="A3743" s="1" t="s">
        <v>5975</v>
      </c>
      <c r="B3743" t="s">
        <v>5976</v>
      </c>
    </row>
    <row r="3744" spans="1:2">
      <c r="A3744" s="1" t="s">
        <v>5977</v>
      </c>
      <c r="B3744" t="s">
        <v>5978</v>
      </c>
    </row>
    <row r="3745" spans="1:2">
      <c r="A3745" s="1" t="s">
        <v>5979</v>
      </c>
      <c r="B3745" t="s">
        <v>5980</v>
      </c>
    </row>
    <row r="3746" spans="1:2">
      <c r="A3746" s="1" t="s">
        <v>5981</v>
      </c>
      <c r="B3746" t="s">
        <v>5982</v>
      </c>
    </row>
    <row r="3747" spans="1:2">
      <c r="A3747" s="1" t="s">
        <v>5983</v>
      </c>
      <c r="B3747" t="s">
        <v>5984</v>
      </c>
    </row>
    <row r="3748" spans="1:2">
      <c r="A3748" s="1" t="s">
        <v>2855</v>
      </c>
      <c r="B3748" t="s">
        <v>2856</v>
      </c>
    </row>
    <row r="3749" spans="1:2">
      <c r="A3749" s="1" t="s">
        <v>5985</v>
      </c>
      <c r="B3749" t="s">
        <v>5986</v>
      </c>
    </row>
    <row r="3750" spans="1:2">
      <c r="A3750" s="1" t="s">
        <v>5987</v>
      </c>
      <c r="B3750" t="s">
        <v>5988</v>
      </c>
    </row>
    <row r="3751" spans="1:2">
      <c r="A3751" s="1" t="s">
        <v>5989</v>
      </c>
      <c r="B3751" t="s">
        <v>5990</v>
      </c>
    </row>
    <row r="3752" spans="1:2">
      <c r="A3752" s="1" t="s">
        <v>5991</v>
      </c>
      <c r="B3752" t="s">
        <v>5992</v>
      </c>
    </row>
    <row r="3753" spans="1:2">
      <c r="A3753" s="1" t="s">
        <v>5993</v>
      </c>
      <c r="B3753" t="s">
        <v>5994</v>
      </c>
    </row>
    <row r="3754" spans="1:2">
      <c r="A3754" s="1" t="s">
        <v>5995</v>
      </c>
      <c r="B3754" t="s">
        <v>5996</v>
      </c>
    </row>
    <row r="3755" spans="1:2">
      <c r="A3755" s="1" t="s">
        <v>5997</v>
      </c>
      <c r="B3755" t="s">
        <v>5998</v>
      </c>
    </row>
    <row r="3756" spans="1:2">
      <c r="A3756" s="1" t="s">
        <v>5999</v>
      </c>
      <c r="B3756" t="s">
        <v>6000</v>
      </c>
    </row>
    <row r="3757" spans="1:2">
      <c r="A3757" s="1" t="s">
        <v>6001</v>
      </c>
      <c r="B3757" t="s">
        <v>6002</v>
      </c>
    </row>
    <row r="3758" spans="1:2">
      <c r="A3758" s="1" t="s">
        <v>2863</v>
      </c>
      <c r="B3758" t="s">
        <v>2864</v>
      </c>
    </row>
    <row r="3759" spans="1:2">
      <c r="A3759" s="1" t="s">
        <v>2865</v>
      </c>
      <c r="B3759" t="s">
        <v>2866</v>
      </c>
    </row>
    <row r="3760" spans="1:2">
      <c r="A3760" s="1" t="s">
        <v>6003</v>
      </c>
      <c r="B3760" t="s">
        <v>6004</v>
      </c>
    </row>
    <row r="3761" spans="1:2">
      <c r="A3761" s="1" t="s">
        <v>6005</v>
      </c>
      <c r="B3761" t="s">
        <v>6006</v>
      </c>
    </row>
    <row r="3762" spans="1:2">
      <c r="A3762" s="1" t="s">
        <v>6007</v>
      </c>
      <c r="B3762" t="s">
        <v>6008</v>
      </c>
    </row>
    <row r="3763" spans="1:2">
      <c r="A3763" s="1" t="s">
        <v>858</v>
      </c>
      <c r="B3763" t="s">
        <v>6009</v>
      </c>
    </row>
    <row r="3764" spans="1:2">
      <c r="A3764" s="1" t="s">
        <v>6010</v>
      </c>
      <c r="B3764" t="s">
        <v>6011</v>
      </c>
    </row>
    <row r="3765" spans="1:2">
      <c r="A3765" s="1" t="s">
        <v>6012</v>
      </c>
      <c r="B3765" t="s">
        <v>6013</v>
      </c>
    </row>
    <row r="3766" spans="1:2">
      <c r="A3766" s="1" t="s">
        <v>6014</v>
      </c>
      <c r="B3766" t="s">
        <v>6015</v>
      </c>
    </row>
    <row r="3767" spans="1:2">
      <c r="A3767" s="1" t="s">
        <v>6016</v>
      </c>
      <c r="B3767" t="s">
        <v>6017</v>
      </c>
    </row>
    <row r="3768" spans="1:2">
      <c r="A3768" s="1" t="s">
        <v>6018</v>
      </c>
      <c r="B3768" t="s">
        <v>6019</v>
      </c>
    </row>
    <row r="3769" spans="1:2">
      <c r="A3769" s="1" t="s">
        <v>6020</v>
      </c>
      <c r="B3769" t="s">
        <v>6021</v>
      </c>
    </row>
    <row r="3770" spans="1:2">
      <c r="A3770" s="1" t="s">
        <v>6022</v>
      </c>
      <c r="B3770" t="s">
        <v>6023</v>
      </c>
    </row>
    <row r="3771" spans="1:2">
      <c r="A3771" s="1" t="s">
        <v>6024</v>
      </c>
      <c r="B3771" t="s">
        <v>6025</v>
      </c>
    </row>
    <row r="3772" spans="1:2">
      <c r="A3772" s="1" t="s">
        <v>6026</v>
      </c>
      <c r="B3772" t="s">
        <v>6027</v>
      </c>
    </row>
    <row r="3773" spans="1:2">
      <c r="A3773" s="1" t="s">
        <v>6028</v>
      </c>
      <c r="B3773" t="s">
        <v>6029</v>
      </c>
    </row>
    <row r="3774" spans="1:2">
      <c r="A3774" s="1" t="s">
        <v>6030</v>
      </c>
      <c r="B3774" t="s">
        <v>6031</v>
      </c>
    </row>
    <row r="3775" spans="1:2">
      <c r="A3775" s="1" t="s">
        <v>6032</v>
      </c>
      <c r="B3775" t="s">
        <v>6033</v>
      </c>
    </row>
    <row r="3776" spans="1:2">
      <c r="A3776" s="1" t="s">
        <v>6034</v>
      </c>
      <c r="B3776" t="s">
        <v>6035</v>
      </c>
    </row>
    <row r="3777" spans="1:2">
      <c r="A3777" s="1" t="s">
        <v>6036</v>
      </c>
      <c r="B3777" t="s">
        <v>6037</v>
      </c>
    </row>
    <row r="3778" spans="1:2">
      <c r="A3778" s="1" t="s">
        <v>6038</v>
      </c>
      <c r="B3778" t="s">
        <v>6039</v>
      </c>
    </row>
    <row r="3779" spans="1:2">
      <c r="A3779" s="1" t="s">
        <v>6040</v>
      </c>
      <c r="B3779" t="s">
        <v>6041</v>
      </c>
    </row>
    <row r="3780" spans="1:2">
      <c r="A3780" s="1" t="s">
        <v>6042</v>
      </c>
      <c r="B3780" t="s">
        <v>6043</v>
      </c>
    </row>
    <row r="3781" spans="1:2">
      <c r="A3781" s="1" t="s">
        <v>6044</v>
      </c>
      <c r="B3781" t="s">
        <v>6045</v>
      </c>
    </row>
    <row r="3782" spans="1:2">
      <c r="A3782" s="1" t="s">
        <v>6046</v>
      </c>
      <c r="B3782" t="s">
        <v>6047</v>
      </c>
    </row>
    <row r="3783" spans="1:2">
      <c r="A3783" s="1" t="s">
        <v>6048</v>
      </c>
      <c r="B3783" t="s">
        <v>6049</v>
      </c>
    </row>
    <row r="3784" spans="1:2">
      <c r="A3784" s="1" t="s">
        <v>6050</v>
      </c>
      <c r="B3784" t="s">
        <v>6051</v>
      </c>
    </row>
    <row r="3785" spans="1:2">
      <c r="A3785" s="1" t="s">
        <v>6052</v>
      </c>
      <c r="B3785" t="s">
        <v>6053</v>
      </c>
    </row>
    <row r="3786" spans="1:2">
      <c r="A3786" s="1" t="s">
        <v>2899</v>
      </c>
      <c r="B3786" t="s">
        <v>6054</v>
      </c>
    </row>
    <row r="3787" spans="1:2">
      <c r="A3787" s="1" t="s">
        <v>2901</v>
      </c>
      <c r="B3787" t="s">
        <v>2902</v>
      </c>
    </row>
    <row r="3788" spans="1:2">
      <c r="A3788" s="1" t="s">
        <v>6055</v>
      </c>
      <c r="B3788" t="s">
        <v>6056</v>
      </c>
    </row>
    <row r="3789" spans="1:2">
      <c r="A3789" s="1" t="s">
        <v>2903</v>
      </c>
      <c r="B3789" t="s">
        <v>2904</v>
      </c>
    </row>
    <row r="3790" spans="1:2">
      <c r="A3790" s="1" t="s">
        <v>1428</v>
      </c>
      <c r="B3790" t="s">
        <v>6057</v>
      </c>
    </row>
    <row r="3791" spans="1:2">
      <c r="A3791" s="1" t="s">
        <v>6058</v>
      </c>
      <c r="B3791" t="s">
        <v>6059</v>
      </c>
    </row>
    <row r="3792" spans="1:2">
      <c r="A3792" s="1" t="s">
        <v>6060</v>
      </c>
      <c r="B3792" t="s">
        <v>6061</v>
      </c>
    </row>
    <row r="3793" spans="1:2">
      <c r="A3793" s="1" t="s">
        <v>6062</v>
      </c>
      <c r="B3793" t="s">
        <v>6063</v>
      </c>
    </row>
    <row r="3794" spans="1:2">
      <c r="A3794" s="1" t="s">
        <v>6064</v>
      </c>
      <c r="B3794" t="s">
        <v>6065</v>
      </c>
    </row>
    <row r="3795" spans="1:2">
      <c r="A3795" s="1" t="s">
        <v>6066</v>
      </c>
      <c r="B3795" t="s">
        <v>6067</v>
      </c>
    </row>
    <row r="3796" spans="1:2">
      <c r="A3796" s="1" t="s">
        <v>1615</v>
      </c>
      <c r="B3796" t="s">
        <v>2911</v>
      </c>
    </row>
    <row r="3797" spans="1:2">
      <c r="A3797" s="1" t="s">
        <v>6068</v>
      </c>
      <c r="B3797" t="s">
        <v>6069</v>
      </c>
    </row>
    <row r="3798" spans="1:2">
      <c r="A3798" s="1" t="s">
        <v>6070</v>
      </c>
      <c r="B3798" t="s">
        <v>6071</v>
      </c>
    </row>
    <row r="3799" spans="1:2">
      <c r="A3799" s="1" t="s">
        <v>6072</v>
      </c>
      <c r="B3799" t="s">
        <v>6073</v>
      </c>
    </row>
    <row r="3800" spans="1:2">
      <c r="A3800" s="1" t="s">
        <v>2918</v>
      </c>
      <c r="B3800" t="s">
        <v>2919</v>
      </c>
    </row>
    <row r="3801" spans="1:2">
      <c r="A3801" s="1" t="s">
        <v>2922</v>
      </c>
      <c r="B3801" t="s">
        <v>2923</v>
      </c>
    </row>
    <row r="3802" spans="1:2">
      <c r="A3802" s="1" t="s">
        <v>6074</v>
      </c>
      <c r="B3802" t="s">
        <v>6075</v>
      </c>
    </row>
    <row r="3803" spans="1:2">
      <c r="A3803" s="1" t="s">
        <v>6076</v>
      </c>
      <c r="B3803" t="s">
        <v>6077</v>
      </c>
    </row>
    <row r="3804" spans="1:2">
      <c r="A3804" s="1" t="s">
        <v>6078</v>
      </c>
      <c r="B3804" t="s">
        <v>6079</v>
      </c>
    </row>
    <row r="3805" spans="1:2">
      <c r="A3805" s="1" t="s">
        <v>6080</v>
      </c>
      <c r="B3805" t="s">
        <v>6081</v>
      </c>
    </row>
    <row r="3806" spans="1:2">
      <c r="A3806" s="1" t="s">
        <v>2928</v>
      </c>
      <c r="B3806" t="s">
        <v>2929</v>
      </c>
    </row>
    <row r="3807" spans="1:2">
      <c r="A3807" s="1" t="s">
        <v>6082</v>
      </c>
      <c r="B3807" t="s">
        <v>6083</v>
      </c>
    </row>
    <row r="3808" spans="1:2">
      <c r="A3808" s="1" t="s">
        <v>2932</v>
      </c>
      <c r="B3808" t="s">
        <v>2933</v>
      </c>
    </row>
    <row r="3809" spans="1:2">
      <c r="A3809" s="1" t="s">
        <v>6084</v>
      </c>
      <c r="B3809" t="s">
        <v>6085</v>
      </c>
    </row>
    <row r="3810" spans="1:2">
      <c r="A3810" s="1" t="s">
        <v>6086</v>
      </c>
      <c r="B3810" t="s">
        <v>6087</v>
      </c>
    </row>
    <row r="3811" spans="1:2">
      <c r="A3811" s="1" t="s">
        <v>6088</v>
      </c>
      <c r="B3811" t="s">
        <v>6089</v>
      </c>
    </row>
    <row r="3812" spans="1:2">
      <c r="A3812" s="1" t="s">
        <v>6090</v>
      </c>
      <c r="B3812" t="s">
        <v>6091</v>
      </c>
    </row>
    <row r="3813" spans="1:2">
      <c r="A3813" s="1" t="s">
        <v>6092</v>
      </c>
      <c r="B3813" t="s">
        <v>6093</v>
      </c>
    </row>
    <row r="3814" spans="1:2">
      <c r="A3814" s="1" t="s">
        <v>6094</v>
      </c>
      <c r="B3814" t="s">
        <v>6095</v>
      </c>
    </row>
    <row r="3815" spans="1:2">
      <c r="A3815" s="1" t="s">
        <v>6096</v>
      </c>
      <c r="B3815" t="s">
        <v>6097</v>
      </c>
    </row>
    <row r="3816" spans="1:2">
      <c r="A3816" s="1" t="s">
        <v>6098</v>
      </c>
      <c r="B3816" t="s">
        <v>6099</v>
      </c>
    </row>
    <row r="3817" spans="1:2">
      <c r="A3817" s="1" t="s">
        <v>6100</v>
      </c>
      <c r="B3817" t="s">
        <v>6101</v>
      </c>
    </row>
    <row r="3818" spans="1:2">
      <c r="A3818" s="1" t="s">
        <v>6102</v>
      </c>
      <c r="B3818" t="s">
        <v>6103</v>
      </c>
    </row>
    <row r="3819" spans="1:2">
      <c r="A3819" s="1" t="s">
        <v>6104</v>
      </c>
      <c r="B3819" t="s">
        <v>6105</v>
      </c>
    </row>
    <row r="3820" spans="1:2">
      <c r="A3820" s="1" t="s">
        <v>6106</v>
      </c>
      <c r="B3820" t="s">
        <v>6107</v>
      </c>
    </row>
    <row r="3821" spans="1:2">
      <c r="A3821" s="1" t="s">
        <v>6108</v>
      </c>
      <c r="B3821" t="s">
        <v>6109</v>
      </c>
    </row>
    <row r="3822" spans="1:2">
      <c r="A3822" s="1" t="s">
        <v>6110</v>
      </c>
      <c r="B3822" t="s">
        <v>6111</v>
      </c>
    </row>
    <row r="3823" spans="1:2">
      <c r="A3823" s="1" t="s">
        <v>6112</v>
      </c>
      <c r="B3823" t="s">
        <v>6113</v>
      </c>
    </row>
    <row r="3824" spans="1:2">
      <c r="A3824" s="1" t="s">
        <v>6114</v>
      </c>
      <c r="B3824" t="s">
        <v>6115</v>
      </c>
    </row>
    <row r="3825" spans="1:2">
      <c r="A3825" s="1" t="s">
        <v>6116</v>
      </c>
      <c r="B3825" t="s">
        <v>6117</v>
      </c>
    </row>
    <row r="3826" spans="1:2">
      <c r="A3826" s="1" t="s">
        <v>6118</v>
      </c>
      <c r="B3826" t="s">
        <v>6119</v>
      </c>
    </row>
    <row r="3827" spans="1:2">
      <c r="A3827" s="1" t="s">
        <v>6120</v>
      </c>
      <c r="B3827" t="s">
        <v>6121</v>
      </c>
    </row>
    <row r="3828" spans="1:2">
      <c r="A3828" s="1" t="s">
        <v>755</v>
      </c>
      <c r="B3828" t="s">
        <v>756</v>
      </c>
    </row>
    <row r="3829" spans="1:2">
      <c r="A3829" s="1" t="s">
        <v>6122</v>
      </c>
      <c r="B3829" t="s">
        <v>6123</v>
      </c>
    </row>
    <row r="3830" spans="1:2">
      <c r="A3830" s="1" t="s">
        <v>6124</v>
      </c>
      <c r="B3830" t="s">
        <v>6125</v>
      </c>
    </row>
    <row r="3831" spans="1:2">
      <c r="A3831" s="1" t="s">
        <v>6126</v>
      </c>
      <c r="B3831" t="s">
        <v>6127</v>
      </c>
    </row>
    <row r="3832" spans="1:2">
      <c r="A3832" s="1" t="s">
        <v>6128</v>
      </c>
      <c r="B3832" t="s">
        <v>6129</v>
      </c>
    </row>
    <row r="3833" spans="1:2">
      <c r="A3833" s="1" t="s">
        <v>6130</v>
      </c>
      <c r="B3833" t="s">
        <v>6131</v>
      </c>
    </row>
    <row r="3834" spans="1:2">
      <c r="A3834" s="1" t="s">
        <v>6132</v>
      </c>
      <c r="B3834" t="s">
        <v>6133</v>
      </c>
    </row>
    <row r="3835" spans="1:2">
      <c r="A3835" s="1" t="s">
        <v>6134</v>
      </c>
      <c r="B3835" t="s">
        <v>6135</v>
      </c>
    </row>
    <row r="3836" spans="1:2">
      <c r="A3836" s="1" t="s">
        <v>874</v>
      </c>
      <c r="B3836" t="s">
        <v>2942</v>
      </c>
    </row>
    <row r="3837" spans="1:2">
      <c r="A3837" s="1" t="s">
        <v>6136</v>
      </c>
      <c r="B3837" t="s">
        <v>6137</v>
      </c>
    </row>
    <row r="3838" spans="1:2">
      <c r="A3838" s="1" t="s">
        <v>6138</v>
      </c>
      <c r="B3838" t="s">
        <v>6139</v>
      </c>
    </row>
    <row r="3839" spans="1:2">
      <c r="A3839" s="1" t="s">
        <v>6140</v>
      </c>
      <c r="B3839" t="s">
        <v>6141</v>
      </c>
    </row>
    <row r="3840" spans="1:2">
      <c r="A3840" s="1" t="s">
        <v>6142</v>
      </c>
      <c r="B3840" t="s">
        <v>6143</v>
      </c>
    </row>
    <row r="3841" spans="1:2">
      <c r="A3841" s="1" t="s">
        <v>6144</v>
      </c>
      <c r="B3841" t="s">
        <v>6145</v>
      </c>
    </row>
    <row r="3842" spans="1:2">
      <c r="A3842" s="1" t="s">
        <v>6146</v>
      </c>
      <c r="B3842" t="s">
        <v>6147</v>
      </c>
    </row>
    <row r="3843" spans="1:2">
      <c r="A3843" s="1" t="s">
        <v>6148</v>
      </c>
      <c r="B3843" t="s">
        <v>6149</v>
      </c>
    </row>
    <row r="3844" spans="1:2">
      <c r="A3844" s="1" t="s">
        <v>6150</v>
      </c>
      <c r="B3844" t="s">
        <v>6151</v>
      </c>
    </row>
    <row r="3845" spans="1:2">
      <c r="A3845" s="1" t="s">
        <v>6152</v>
      </c>
      <c r="B3845" t="s">
        <v>6153</v>
      </c>
    </row>
    <row r="3846" spans="1:2">
      <c r="A3846" s="1" t="s">
        <v>6154</v>
      </c>
      <c r="B3846" t="s">
        <v>6155</v>
      </c>
    </row>
    <row r="3847" spans="1:2">
      <c r="A3847" s="1" t="s">
        <v>2589</v>
      </c>
      <c r="B3847" t="s">
        <v>6156</v>
      </c>
    </row>
    <row r="3848" spans="1:2">
      <c r="A3848" s="1" t="s">
        <v>6157</v>
      </c>
      <c r="B3848" t="s">
        <v>6158</v>
      </c>
    </row>
    <row r="3849" spans="1:2">
      <c r="A3849" s="1" t="s">
        <v>6159</v>
      </c>
      <c r="B3849" t="s">
        <v>6160</v>
      </c>
    </row>
    <row r="3850" spans="1:2">
      <c r="A3850" s="1" t="s">
        <v>6161</v>
      </c>
      <c r="B3850" t="s">
        <v>6162</v>
      </c>
    </row>
    <row r="3851" spans="1:2">
      <c r="A3851" s="1" t="s">
        <v>6163</v>
      </c>
      <c r="B3851" t="s">
        <v>6164</v>
      </c>
    </row>
    <row r="3852" spans="1:2">
      <c r="A3852" s="1" t="s">
        <v>6165</v>
      </c>
      <c r="B3852" t="s">
        <v>6166</v>
      </c>
    </row>
    <row r="3853" spans="1:2">
      <c r="A3853" s="1" t="s">
        <v>6167</v>
      </c>
      <c r="B3853" t="s">
        <v>6168</v>
      </c>
    </row>
    <row r="3854" spans="1:2">
      <c r="A3854" s="1" t="s">
        <v>6169</v>
      </c>
      <c r="B3854" t="s">
        <v>6170</v>
      </c>
    </row>
    <row r="3855" spans="1:2">
      <c r="A3855" s="1" t="s">
        <v>6171</v>
      </c>
      <c r="B3855" t="s">
        <v>6172</v>
      </c>
    </row>
    <row r="3856" spans="1:2">
      <c r="A3856" s="1" t="s">
        <v>6173</v>
      </c>
      <c r="B3856" t="s">
        <v>6174</v>
      </c>
    </row>
    <row r="3857" spans="1:2">
      <c r="A3857" s="1" t="s">
        <v>6175</v>
      </c>
      <c r="B3857" t="s">
        <v>6176</v>
      </c>
    </row>
    <row r="3858" spans="1:2">
      <c r="A3858" s="1" t="s">
        <v>6177</v>
      </c>
      <c r="B3858" t="s">
        <v>6178</v>
      </c>
    </row>
    <row r="3859" spans="1:2">
      <c r="A3859" s="1" t="s">
        <v>6179</v>
      </c>
      <c r="B3859" t="s">
        <v>6180</v>
      </c>
    </row>
    <row r="3860" spans="1:2">
      <c r="A3860" s="1" t="s">
        <v>6181</v>
      </c>
      <c r="B3860" t="s">
        <v>6182</v>
      </c>
    </row>
    <row r="3861" spans="1:2">
      <c r="A3861" s="1" t="s">
        <v>6183</v>
      </c>
      <c r="B3861" t="s">
        <v>6184</v>
      </c>
    </row>
    <row r="3862" spans="1:2">
      <c r="A3862" s="1" t="s">
        <v>6185</v>
      </c>
      <c r="B3862" t="s">
        <v>6186</v>
      </c>
    </row>
    <row r="3863" spans="1:2">
      <c r="A3863" s="1" t="s">
        <v>6187</v>
      </c>
      <c r="B3863" t="s">
        <v>6188</v>
      </c>
    </row>
    <row r="3864" spans="1:2">
      <c r="A3864" s="1" t="s">
        <v>6189</v>
      </c>
      <c r="B3864" t="s">
        <v>6190</v>
      </c>
    </row>
    <row r="3865" spans="1:2">
      <c r="A3865" s="1" t="s">
        <v>6191</v>
      </c>
      <c r="B3865" t="s">
        <v>6192</v>
      </c>
    </row>
    <row r="3866" spans="1:2">
      <c r="A3866" s="1" t="s">
        <v>6193</v>
      </c>
      <c r="B3866" t="s">
        <v>6194</v>
      </c>
    </row>
    <row r="3867" spans="1:2">
      <c r="A3867" s="1" t="s">
        <v>6195</v>
      </c>
      <c r="B3867" t="s">
        <v>6196</v>
      </c>
    </row>
    <row r="3868" spans="1:2">
      <c r="A3868" s="1" t="s">
        <v>6197</v>
      </c>
      <c r="B3868" t="s">
        <v>6198</v>
      </c>
    </row>
    <row r="3869" spans="1:2">
      <c r="A3869" s="1" t="s">
        <v>1545</v>
      </c>
      <c r="B3869" t="s">
        <v>6199</v>
      </c>
    </row>
    <row r="3870" spans="1:2">
      <c r="A3870" s="1" t="s">
        <v>6200</v>
      </c>
      <c r="B3870" t="s">
        <v>6201</v>
      </c>
    </row>
    <row r="3871" spans="1:2">
      <c r="A3871" s="1" t="s">
        <v>6202</v>
      </c>
      <c r="B3871" t="s">
        <v>6203</v>
      </c>
    </row>
    <row r="3872" spans="1:2">
      <c r="A3872" s="1" t="s">
        <v>6204</v>
      </c>
      <c r="B3872" t="s">
        <v>6205</v>
      </c>
    </row>
    <row r="3873" spans="1:2">
      <c r="A3873" s="1" t="s">
        <v>6206</v>
      </c>
      <c r="B3873" t="s">
        <v>6207</v>
      </c>
    </row>
    <row r="3874" spans="1:2">
      <c r="A3874" s="1" t="s">
        <v>6208</v>
      </c>
      <c r="B3874" t="s">
        <v>6209</v>
      </c>
    </row>
    <row r="3875" spans="1:2">
      <c r="A3875" s="1" t="s">
        <v>6210</v>
      </c>
      <c r="B3875" t="s">
        <v>6211</v>
      </c>
    </row>
    <row r="3876" spans="1:2">
      <c r="A3876" s="1" t="s">
        <v>6212</v>
      </c>
      <c r="B3876" t="s">
        <v>6213</v>
      </c>
    </row>
    <row r="3877" spans="1:2">
      <c r="A3877" s="1" t="s">
        <v>6214</v>
      </c>
      <c r="B3877" t="s">
        <v>6215</v>
      </c>
    </row>
    <row r="3878" spans="1:2">
      <c r="A3878" s="1" t="s">
        <v>6216</v>
      </c>
      <c r="B3878" t="s">
        <v>6217</v>
      </c>
    </row>
    <row r="3879" spans="1:2">
      <c r="A3879" s="1" t="s">
        <v>6218</v>
      </c>
      <c r="B3879" t="s">
        <v>6219</v>
      </c>
    </row>
    <row r="3880" spans="1:2">
      <c r="A3880" s="1" t="s">
        <v>6220</v>
      </c>
      <c r="B3880" t="s">
        <v>6221</v>
      </c>
    </row>
    <row r="3881" spans="1:2">
      <c r="A3881" s="1" t="s">
        <v>6222</v>
      </c>
      <c r="B3881" t="s">
        <v>6223</v>
      </c>
    </row>
    <row r="3882" spans="1:2">
      <c r="A3882" s="1" t="s">
        <v>3401</v>
      </c>
      <c r="B3882" t="s">
        <v>6224</v>
      </c>
    </row>
    <row r="3883" spans="1:2">
      <c r="A3883" s="1" t="s">
        <v>6225</v>
      </c>
      <c r="B3883" t="s">
        <v>6226</v>
      </c>
    </row>
    <row r="3884" spans="1:2">
      <c r="A3884" s="1" t="s">
        <v>6227</v>
      </c>
      <c r="B3884" t="s">
        <v>6228</v>
      </c>
    </row>
    <row r="3885" spans="1:2">
      <c r="A3885" s="1" t="s">
        <v>6229</v>
      </c>
      <c r="B3885" t="s">
        <v>6230</v>
      </c>
    </row>
    <row r="3886" spans="1:2">
      <c r="A3886" s="1" t="s">
        <v>6231</v>
      </c>
      <c r="B3886" t="s">
        <v>6232</v>
      </c>
    </row>
    <row r="3887" spans="1:2">
      <c r="A3887" s="1" t="s">
        <v>6233</v>
      </c>
      <c r="B3887" t="s">
        <v>6234</v>
      </c>
    </row>
    <row r="3888" spans="1:2">
      <c r="A3888" s="1" t="s">
        <v>6235</v>
      </c>
      <c r="B3888" t="s">
        <v>6236</v>
      </c>
    </row>
    <row r="3889" spans="1:2">
      <c r="A3889" s="1" t="s">
        <v>6237</v>
      </c>
      <c r="B3889" t="s">
        <v>6238</v>
      </c>
    </row>
    <row r="3890" spans="1:2">
      <c r="A3890" s="1" t="s">
        <v>6239</v>
      </c>
      <c r="B3890" t="s">
        <v>6240</v>
      </c>
    </row>
    <row r="3891" spans="1:2">
      <c r="A3891" s="1" t="s">
        <v>6241</v>
      </c>
      <c r="B3891" t="s">
        <v>6242</v>
      </c>
    </row>
    <row r="3892" spans="1:2">
      <c r="A3892" s="1" t="s">
        <v>6243</v>
      </c>
      <c r="B3892" t="s">
        <v>6244</v>
      </c>
    </row>
    <row r="3893" spans="1:2">
      <c r="A3893" s="1" t="s">
        <v>6245</v>
      </c>
      <c r="B3893" t="s">
        <v>6246</v>
      </c>
    </row>
    <row r="3894" spans="1:2">
      <c r="A3894" s="1" t="s">
        <v>6247</v>
      </c>
      <c r="B3894" t="s">
        <v>6248</v>
      </c>
    </row>
    <row r="3895" spans="1:2">
      <c r="A3895" s="1" t="s">
        <v>6249</v>
      </c>
      <c r="B3895" t="s">
        <v>6250</v>
      </c>
    </row>
    <row r="3896" spans="1:2">
      <c r="A3896" s="1" t="s">
        <v>6251</v>
      </c>
      <c r="B3896" t="s">
        <v>6252</v>
      </c>
    </row>
    <row r="3897" spans="1:2">
      <c r="A3897" s="1" t="s">
        <v>6253</v>
      </c>
      <c r="B3897" t="s">
        <v>6254</v>
      </c>
    </row>
    <row r="3898" spans="1:2">
      <c r="A3898" s="1" t="s">
        <v>6255</v>
      </c>
      <c r="B3898" t="s">
        <v>6256</v>
      </c>
    </row>
    <row r="3899" spans="1:2">
      <c r="A3899" s="1" t="s">
        <v>6257</v>
      </c>
      <c r="B3899" t="s">
        <v>6258</v>
      </c>
    </row>
    <row r="3900" spans="1:2">
      <c r="A3900" s="1" t="s">
        <v>6259</v>
      </c>
      <c r="B3900" t="s">
        <v>6260</v>
      </c>
    </row>
    <row r="3901" spans="1:2">
      <c r="A3901" s="1" t="s">
        <v>6261</v>
      </c>
      <c r="B3901" t="s">
        <v>6262</v>
      </c>
    </row>
    <row r="3902" spans="1:2">
      <c r="A3902" s="1" t="s">
        <v>6263</v>
      </c>
      <c r="B3902" t="s">
        <v>6264</v>
      </c>
    </row>
    <row r="3903" spans="1:2">
      <c r="A3903" s="1" t="s">
        <v>6265</v>
      </c>
      <c r="B3903" t="s">
        <v>6266</v>
      </c>
    </row>
    <row r="3904" spans="1:2">
      <c r="A3904" s="1" t="s">
        <v>6267</v>
      </c>
      <c r="B3904" t="s">
        <v>6268</v>
      </c>
    </row>
    <row r="3905" spans="1:2">
      <c r="A3905" s="1" t="s">
        <v>6269</v>
      </c>
      <c r="B3905" t="s">
        <v>6270</v>
      </c>
    </row>
    <row r="3906" spans="1:2">
      <c r="A3906" s="1" t="s">
        <v>1594</v>
      </c>
      <c r="B3906" t="s">
        <v>6271</v>
      </c>
    </row>
    <row r="3907" spans="1:2">
      <c r="A3907" s="1" t="s">
        <v>6272</v>
      </c>
      <c r="B3907" t="s">
        <v>6273</v>
      </c>
    </row>
    <row r="3908" spans="1:2">
      <c r="A3908" s="1" t="s">
        <v>6274</v>
      </c>
      <c r="B3908" t="s">
        <v>6275</v>
      </c>
    </row>
    <row r="3909" spans="1:2">
      <c r="A3909" s="1" t="s">
        <v>6276</v>
      </c>
      <c r="B3909" t="s">
        <v>6277</v>
      </c>
    </row>
    <row r="3910" spans="1:2">
      <c r="A3910" s="1" t="s">
        <v>6278</v>
      </c>
      <c r="B3910" t="s">
        <v>6279</v>
      </c>
    </row>
    <row r="3911" spans="1:2">
      <c r="A3911" s="1" t="s">
        <v>6280</v>
      </c>
      <c r="B3911" t="s">
        <v>6281</v>
      </c>
    </row>
    <row r="3912" spans="1:2">
      <c r="A3912" s="1" t="s">
        <v>6282</v>
      </c>
      <c r="B3912" t="s">
        <v>6283</v>
      </c>
    </row>
    <row r="3913" spans="1:2">
      <c r="A3913" s="1" t="s">
        <v>6284</v>
      </c>
      <c r="B3913" t="s">
        <v>6285</v>
      </c>
    </row>
    <row r="3914" spans="1:2">
      <c r="A3914" s="1" t="s">
        <v>2955</v>
      </c>
      <c r="B3914" t="s">
        <v>2956</v>
      </c>
    </row>
    <row r="3915" spans="1:2">
      <c r="A3915" s="1" t="s">
        <v>6286</v>
      </c>
      <c r="B3915" t="s">
        <v>6287</v>
      </c>
    </row>
    <row r="3916" spans="1:2">
      <c r="A3916" s="1" t="s">
        <v>6288</v>
      </c>
      <c r="B3916" t="s">
        <v>6289</v>
      </c>
    </row>
    <row r="3917" spans="1:2">
      <c r="A3917" s="1" t="s">
        <v>6290</v>
      </c>
      <c r="B3917" t="s">
        <v>6291</v>
      </c>
    </row>
    <row r="3918" spans="1:2">
      <c r="A3918" s="1" t="s">
        <v>6292</v>
      </c>
      <c r="B3918" t="s">
        <v>6293</v>
      </c>
    </row>
    <row r="3919" spans="1:2">
      <c r="A3919" s="1" t="s">
        <v>550</v>
      </c>
      <c r="B3919" t="s">
        <v>2961</v>
      </c>
    </row>
    <row r="3920" spans="1:2">
      <c r="A3920" s="1" t="s">
        <v>6294</v>
      </c>
      <c r="B3920" t="s">
        <v>6295</v>
      </c>
    </row>
    <row r="3921" spans="1:2">
      <c r="A3921" s="1" t="s">
        <v>6296</v>
      </c>
      <c r="B3921" t="s">
        <v>6297</v>
      </c>
    </row>
    <row r="3922" spans="1:2">
      <c r="A3922" s="1" t="s">
        <v>6298</v>
      </c>
      <c r="B3922" t="s">
        <v>6299</v>
      </c>
    </row>
    <row r="3923" spans="1:2">
      <c r="A3923" s="1" t="s">
        <v>6300</v>
      </c>
      <c r="B3923" t="s">
        <v>6301</v>
      </c>
    </row>
    <row r="3924" spans="1:2">
      <c r="A3924" s="1" t="s">
        <v>6302</v>
      </c>
      <c r="B3924" t="s">
        <v>6303</v>
      </c>
    </row>
    <row r="3925" spans="1:2">
      <c r="A3925" s="1" t="s">
        <v>6304</v>
      </c>
      <c r="B3925" t="s">
        <v>6305</v>
      </c>
    </row>
    <row r="3926" spans="1:2">
      <c r="A3926" s="1" t="s">
        <v>6306</v>
      </c>
      <c r="B3926" t="s">
        <v>6307</v>
      </c>
    </row>
    <row r="3927" spans="1:2">
      <c r="A3927" s="1" t="s">
        <v>3701</v>
      </c>
      <c r="B3927" t="s">
        <v>6308</v>
      </c>
    </row>
    <row r="3928" spans="1:2">
      <c r="A3928" s="1" t="s">
        <v>6309</v>
      </c>
      <c r="B3928" t="s">
        <v>6310</v>
      </c>
    </row>
    <row r="3929" spans="1:2">
      <c r="A3929" s="1" t="s">
        <v>6311</v>
      </c>
      <c r="B3929" t="s">
        <v>6312</v>
      </c>
    </row>
    <row r="3930" spans="1:2">
      <c r="A3930" s="1" t="s">
        <v>3025</v>
      </c>
      <c r="B3930" t="s">
        <v>6313</v>
      </c>
    </row>
    <row r="3931" spans="1:2">
      <c r="A3931" s="1" t="s">
        <v>6314</v>
      </c>
      <c r="B3931" t="s">
        <v>6315</v>
      </c>
    </row>
    <row r="3932" spans="1:2">
      <c r="A3932" s="1" t="s">
        <v>2990</v>
      </c>
      <c r="B3932" t="s">
        <v>2991</v>
      </c>
    </row>
    <row r="3933" spans="1:2">
      <c r="A3933" s="1" t="s">
        <v>6316</v>
      </c>
      <c r="B3933" t="s">
        <v>6317</v>
      </c>
    </row>
    <row r="3934" spans="1:2">
      <c r="A3934" s="1" t="s">
        <v>6318</v>
      </c>
      <c r="B3934" t="s">
        <v>6319</v>
      </c>
    </row>
    <row r="3935" spans="1:2">
      <c r="A3935" s="1" t="s">
        <v>6320</v>
      </c>
      <c r="B3935" t="s">
        <v>6321</v>
      </c>
    </row>
    <row r="3936" spans="1:2">
      <c r="A3936" s="1" t="s">
        <v>6322</v>
      </c>
      <c r="B3936" t="s">
        <v>6323</v>
      </c>
    </row>
    <row r="3937" spans="1:2">
      <c r="A3937" s="1" t="s">
        <v>3003</v>
      </c>
      <c r="B3937" t="s">
        <v>3004</v>
      </c>
    </row>
    <row r="3938" spans="1:2">
      <c r="A3938" s="1" t="s">
        <v>6324</v>
      </c>
      <c r="B3938" t="s">
        <v>6325</v>
      </c>
    </row>
    <row r="3939" spans="1:2">
      <c r="A3939" s="1" t="s">
        <v>6326</v>
      </c>
      <c r="B3939" t="s">
        <v>6327</v>
      </c>
    </row>
    <row r="3940" spans="1:2">
      <c r="A3940" s="1" t="s">
        <v>6328</v>
      </c>
      <c r="B3940" t="s">
        <v>6329</v>
      </c>
    </row>
    <row r="3941" spans="1:2">
      <c r="A3941" s="1" t="s">
        <v>6330</v>
      </c>
      <c r="B3941" t="s">
        <v>6331</v>
      </c>
    </row>
    <row r="3942" spans="1:2">
      <c r="A3942" s="1" t="s">
        <v>6332</v>
      </c>
      <c r="B3942" t="s">
        <v>6333</v>
      </c>
    </row>
    <row r="3943" spans="1:2">
      <c r="A3943" s="1" t="s">
        <v>6334</v>
      </c>
      <c r="B3943" t="s">
        <v>6335</v>
      </c>
    </row>
    <row r="3944" spans="1:2">
      <c r="A3944" s="1" t="s">
        <v>6336</v>
      </c>
      <c r="B3944" t="s">
        <v>6337</v>
      </c>
    </row>
    <row r="3945" spans="1:2">
      <c r="A3945" s="1" t="s">
        <v>6338</v>
      </c>
      <c r="B3945" t="s">
        <v>6339</v>
      </c>
    </row>
    <row r="3946" spans="1:2">
      <c r="A3946" s="1" t="s">
        <v>6340</v>
      </c>
      <c r="B3946" t="s">
        <v>6341</v>
      </c>
    </row>
    <row r="3947" spans="1:2">
      <c r="A3947" s="1" t="s">
        <v>6342</v>
      </c>
      <c r="B3947" t="s">
        <v>6343</v>
      </c>
    </row>
    <row r="3948" spans="1:2">
      <c r="A3948" s="1" t="s">
        <v>6344</v>
      </c>
      <c r="B3948" t="s">
        <v>6345</v>
      </c>
    </row>
    <row r="3949" spans="1:2">
      <c r="A3949" s="1" t="s">
        <v>3013</v>
      </c>
      <c r="B3949" t="s">
        <v>3014</v>
      </c>
    </row>
    <row r="3950" spans="1:2">
      <c r="A3950" s="1" t="s">
        <v>6346</v>
      </c>
      <c r="B3950" t="s">
        <v>6347</v>
      </c>
    </row>
    <row r="3951" spans="1:2">
      <c r="A3951" s="1" t="s">
        <v>6348</v>
      </c>
      <c r="B3951" t="s">
        <v>6349</v>
      </c>
    </row>
    <row r="3952" spans="1:2">
      <c r="A3952" s="1" t="s">
        <v>6350</v>
      </c>
      <c r="B3952" t="s">
        <v>6351</v>
      </c>
    </row>
    <row r="3953" spans="1:2">
      <c r="A3953" s="1" t="s">
        <v>6352</v>
      </c>
      <c r="B3953" t="s">
        <v>6353</v>
      </c>
    </row>
    <row r="3954" spans="1:2">
      <c r="A3954" s="1" t="s">
        <v>46</v>
      </c>
      <c r="B3954" t="s">
        <v>6354</v>
      </c>
    </row>
    <row r="3955" spans="1:2">
      <c r="A3955" s="1" t="s">
        <v>6355</v>
      </c>
      <c r="B3955" t="s">
        <v>6356</v>
      </c>
    </row>
    <row r="3956" spans="1:2">
      <c r="A3956" s="1" t="s">
        <v>6357</v>
      </c>
      <c r="B3956" t="s">
        <v>6358</v>
      </c>
    </row>
    <row r="3957" spans="1:2">
      <c r="A3957" s="1" t="s">
        <v>6359</v>
      </c>
      <c r="B3957" t="s">
        <v>6360</v>
      </c>
    </row>
    <row r="3958" spans="1:2">
      <c r="A3958" s="1" t="s">
        <v>6361</v>
      </c>
      <c r="B3958" t="s">
        <v>6362</v>
      </c>
    </row>
    <row r="3959" spans="1:2">
      <c r="A3959" s="1" t="s">
        <v>6363</v>
      </c>
      <c r="B3959" t="s">
        <v>6364</v>
      </c>
    </row>
    <row r="3960" spans="1:2">
      <c r="A3960" s="1" t="s">
        <v>6365</v>
      </c>
      <c r="B3960" t="s">
        <v>6366</v>
      </c>
    </row>
    <row r="3961" spans="1:2">
      <c r="A3961" s="1" t="s">
        <v>6367</v>
      </c>
      <c r="B3961" t="s">
        <v>6368</v>
      </c>
    </row>
    <row r="3962" spans="1:2">
      <c r="A3962" s="1" t="s">
        <v>6369</v>
      </c>
      <c r="B3962" t="s">
        <v>6370</v>
      </c>
    </row>
    <row r="3963" spans="1:2">
      <c r="A3963" s="1" t="s">
        <v>3031</v>
      </c>
      <c r="B3963" t="s">
        <v>3032</v>
      </c>
    </row>
    <row r="3964" spans="1:2">
      <c r="A3964" s="1" t="s">
        <v>6371</v>
      </c>
      <c r="B3964" t="s">
        <v>6372</v>
      </c>
    </row>
    <row r="3965" spans="1:2">
      <c r="A3965" s="1" t="s">
        <v>6373</v>
      </c>
      <c r="B3965" t="s">
        <v>6374</v>
      </c>
    </row>
    <row r="3966" spans="1:2">
      <c r="A3966" s="1" t="s">
        <v>6375</v>
      </c>
      <c r="B3966" t="s">
        <v>6376</v>
      </c>
    </row>
    <row r="3967" spans="1:2">
      <c r="A3967" s="1" t="s">
        <v>6377</v>
      </c>
      <c r="B3967" t="s">
        <v>6378</v>
      </c>
    </row>
    <row r="3968" spans="1:2">
      <c r="A3968" s="1" t="s">
        <v>6379</v>
      </c>
      <c r="B3968" t="s">
        <v>6380</v>
      </c>
    </row>
    <row r="3969" spans="1:2">
      <c r="A3969" s="1" t="s">
        <v>6381</v>
      </c>
      <c r="B3969" t="s">
        <v>6382</v>
      </c>
    </row>
    <row r="3970" spans="1:2">
      <c r="A3970" s="1" t="s">
        <v>3033</v>
      </c>
      <c r="B3970" t="s">
        <v>3034</v>
      </c>
    </row>
    <row r="3971" spans="1:2">
      <c r="A3971" s="1" t="s">
        <v>6383</v>
      </c>
      <c r="B3971" t="s">
        <v>6384</v>
      </c>
    </row>
    <row r="3972" spans="1:2">
      <c r="A3972" s="1" t="s">
        <v>6385</v>
      </c>
      <c r="B3972" t="s">
        <v>6386</v>
      </c>
    </row>
    <row r="3973" spans="1:2">
      <c r="A3973" s="1" t="s">
        <v>6387</v>
      </c>
      <c r="B3973" t="s">
        <v>6388</v>
      </c>
    </row>
    <row r="3974" spans="1:2">
      <c r="A3974" s="1" t="s">
        <v>6389</v>
      </c>
      <c r="B3974" t="s">
        <v>6390</v>
      </c>
    </row>
    <row r="3975" spans="1:2">
      <c r="A3975" s="1" t="s">
        <v>6391</v>
      </c>
      <c r="B3975" t="s">
        <v>6392</v>
      </c>
    </row>
    <row r="3976" spans="1:2">
      <c r="A3976" s="1" t="s">
        <v>6393</v>
      </c>
      <c r="B3976" t="s">
        <v>6394</v>
      </c>
    </row>
    <row r="3977" spans="1:2">
      <c r="A3977" s="1" t="s">
        <v>6395</v>
      </c>
      <c r="B3977" t="s">
        <v>6396</v>
      </c>
    </row>
    <row r="3978" spans="1:2">
      <c r="A3978" s="1" t="s">
        <v>2304</v>
      </c>
      <c r="B3978" t="s">
        <v>6397</v>
      </c>
    </row>
    <row r="3979" spans="1:2">
      <c r="A3979" s="1" t="s">
        <v>6398</v>
      </c>
      <c r="B3979" t="s">
        <v>6399</v>
      </c>
    </row>
    <row r="3980" spans="1:2">
      <c r="A3980" s="1" t="s">
        <v>6400</v>
      </c>
      <c r="B3980" t="s">
        <v>6401</v>
      </c>
    </row>
    <row r="3981" spans="1:2">
      <c r="A3981" s="1" t="s">
        <v>6402</v>
      </c>
      <c r="B3981" t="s">
        <v>6403</v>
      </c>
    </row>
    <row r="3982" spans="1:2">
      <c r="A3982" s="1" t="s">
        <v>6404</v>
      </c>
      <c r="B3982" t="s">
        <v>6405</v>
      </c>
    </row>
    <row r="3983" spans="1:2">
      <c r="A3983" s="1" t="s">
        <v>6406</v>
      </c>
      <c r="B3983" t="s">
        <v>6407</v>
      </c>
    </row>
    <row r="3984" spans="1:2">
      <c r="A3984" s="1" t="s">
        <v>6408</v>
      </c>
      <c r="B3984" t="s">
        <v>6409</v>
      </c>
    </row>
    <row r="3985" spans="1:2">
      <c r="A3985" s="1" t="s">
        <v>6410</v>
      </c>
      <c r="B3985" t="s">
        <v>6411</v>
      </c>
    </row>
    <row r="3986" spans="1:2">
      <c r="A3986" s="1" t="s">
        <v>6412</v>
      </c>
      <c r="B3986" t="s">
        <v>6413</v>
      </c>
    </row>
    <row r="3987" spans="1:2">
      <c r="A3987" s="1" t="s">
        <v>6414</v>
      </c>
      <c r="B3987" t="s">
        <v>6415</v>
      </c>
    </row>
    <row r="3988" spans="1:2">
      <c r="A3988" s="1" t="s">
        <v>6416</v>
      </c>
      <c r="B3988" t="s">
        <v>6417</v>
      </c>
    </row>
    <row r="3989" spans="1:2">
      <c r="A3989" s="1" t="s">
        <v>6418</v>
      </c>
      <c r="B3989" t="s">
        <v>6419</v>
      </c>
    </row>
    <row r="3990" spans="1:2">
      <c r="A3990" s="1" t="s">
        <v>6420</v>
      </c>
      <c r="B3990" t="s">
        <v>6421</v>
      </c>
    </row>
    <row r="3991" spans="1:2">
      <c r="A3991" s="1" t="s">
        <v>3083</v>
      </c>
      <c r="B3991" t="s">
        <v>6422</v>
      </c>
    </row>
    <row r="3992" spans="1:2">
      <c r="A3992" s="1" t="s">
        <v>6423</v>
      </c>
      <c r="B3992" t="s">
        <v>6424</v>
      </c>
    </row>
    <row r="3993" spans="1:2">
      <c r="A3993" s="1" t="s">
        <v>6425</v>
      </c>
      <c r="B3993" t="s">
        <v>6426</v>
      </c>
    </row>
    <row r="3994" spans="1:2">
      <c r="A3994" s="1" t="s">
        <v>6427</v>
      </c>
      <c r="B3994" t="s">
        <v>6428</v>
      </c>
    </row>
    <row r="3995" spans="1:2">
      <c r="A3995" s="1" t="s">
        <v>6429</v>
      </c>
      <c r="B3995" t="s">
        <v>6430</v>
      </c>
    </row>
    <row r="3996" spans="1:2">
      <c r="A3996" s="1" t="s">
        <v>6431</v>
      </c>
      <c r="B3996" t="s">
        <v>6432</v>
      </c>
    </row>
    <row r="3997" spans="1:2">
      <c r="A3997" s="1" t="s">
        <v>6433</v>
      </c>
      <c r="B3997" t="s">
        <v>6434</v>
      </c>
    </row>
    <row r="3998" spans="1:2">
      <c r="A3998" s="1" t="s">
        <v>6435</v>
      </c>
      <c r="B3998" t="s">
        <v>6436</v>
      </c>
    </row>
    <row r="3999" spans="1:2">
      <c r="A3999" s="1" t="s">
        <v>6437</v>
      </c>
      <c r="B3999" t="s">
        <v>6438</v>
      </c>
    </row>
    <row r="4000" spans="1:2">
      <c r="A4000" s="1" t="s">
        <v>6439</v>
      </c>
      <c r="B4000" t="s">
        <v>6440</v>
      </c>
    </row>
    <row r="4001" spans="1:2">
      <c r="A4001" s="1" t="s">
        <v>6441</v>
      </c>
      <c r="B4001" t="s">
        <v>6442</v>
      </c>
    </row>
    <row r="4002" spans="1:2">
      <c r="A4002" s="1" t="s">
        <v>6443</v>
      </c>
      <c r="B4002" t="s">
        <v>6444</v>
      </c>
    </row>
    <row r="4003" spans="1:2">
      <c r="A4003" s="1" t="s">
        <v>6445</v>
      </c>
      <c r="B4003" t="s">
        <v>6446</v>
      </c>
    </row>
    <row r="4004" spans="1:2">
      <c r="A4004" s="1" t="s">
        <v>6447</v>
      </c>
      <c r="B4004" t="s">
        <v>6448</v>
      </c>
    </row>
    <row r="4005" spans="1:2">
      <c r="A4005" s="1" t="s">
        <v>6449</v>
      </c>
      <c r="B4005" t="s">
        <v>6450</v>
      </c>
    </row>
    <row r="4006" spans="1:2">
      <c r="A4006" s="1" t="s">
        <v>6451</v>
      </c>
      <c r="B4006" t="s">
        <v>6452</v>
      </c>
    </row>
    <row r="4007" spans="1:2">
      <c r="A4007" s="1" t="s">
        <v>6453</v>
      </c>
      <c r="B4007" t="s">
        <v>6454</v>
      </c>
    </row>
    <row r="4008" spans="1:2">
      <c r="A4008" s="1" t="s">
        <v>6455</v>
      </c>
      <c r="B4008" t="s">
        <v>6456</v>
      </c>
    </row>
    <row r="4009" spans="1:2">
      <c r="A4009" s="1" t="s">
        <v>6457</v>
      </c>
      <c r="B4009" t="s">
        <v>6458</v>
      </c>
    </row>
    <row r="4010" spans="1:2">
      <c r="A4010" s="1" t="s">
        <v>6459</v>
      </c>
      <c r="B4010" t="s">
        <v>6460</v>
      </c>
    </row>
    <row r="4011" spans="1:2">
      <c r="A4011" s="1" t="s">
        <v>267</v>
      </c>
      <c r="B4011" t="s">
        <v>6461</v>
      </c>
    </row>
    <row r="4012" spans="1:2">
      <c r="A4012" s="1" t="s">
        <v>6462</v>
      </c>
      <c r="B4012" t="s">
        <v>6463</v>
      </c>
    </row>
    <row r="4013" spans="1:2">
      <c r="A4013" s="1" t="s">
        <v>6464</v>
      </c>
      <c r="B4013" t="s">
        <v>6465</v>
      </c>
    </row>
    <row r="4014" spans="1:2">
      <c r="A4014" s="1" t="s">
        <v>6466</v>
      </c>
      <c r="B4014" t="s">
        <v>6467</v>
      </c>
    </row>
    <row r="4015" spans="1:2">
      <c r="A4015" s="1" t="s">
        <v>6468</v>
      </c>
      <c r="B4015" t="s">
        <v>6469</v>
      </c>
    </row>
    <row r="4016" spans="1:2">
      <c r="A4016" s="1" t="s">
        <v>6470</v>
      </c>
      <c r="B4016" t="s">
        <v>6471</v>
      </c>
    </row>
    <row r="4017" spans="1:2">
      <c r="A4017" s="1" t="s">
        <v>6472</v>
      </c>
      <c r="B4017" t="s">
        <v>6473</v>
      </c>
    </row>
    <row r="4018" spans="1:2">
      <c r="A4018" s="1" t="s">
        <v>6474</v>
      </c>
      <c r="B4018" t="s">
        <v>6475</v>
      </c>
    </row>
    <row r="4019" spans="1:2">
      <c r="A4019" s="1" t="s">
        <v>6476</v>
      </c>
      <c r="B4019" t="s">
        <v>6477</v>
      </c>
    </row>
    <row r="4020" spans="1:2">
      <c r="A4020" s="1" t="s">
        <v>6478</v>
      </c>
      <c r="B4020" t="s">
        <v>6479</v>
      </c>
    </row>
    <row r="4021" spans="1:2">
      <c r="A4021" s="1" t="s">
        <v>6480</v>
      </c>
      <c r="B4021" t="s">
        <v>6481</v>
      </c>
    </row>
    <row r="4022" spans="1:2">
      <c r="A4022" s="1" t="s">
        <v>6482</v>
      </c>
      <c r="B4022" t="s">
        <v>6483</v>
      </c>
    </row>
    <row r="4023" spans="1:2">
      <c r="A4023" s="1" t="s">
        <v>6484</v>
      </c>
      <c r="B4023" t="s">
        <v>6485</v>
      </c>
    </row>
    <row r="4024" spans="1:2">
      <c r="A4024" s="1" t="s">
        <v>6486</v>
      </c>
      <c r="B4024" t="s">
        <v>6487</v>
      </c>
    </row>
    <row r="4025" spans="1:2">
      <c r="A4025" s="1" t="s">
        <v>3060</v>
      </c>
      <c r="B4025" t="s">
        <v>3061</v>
      </c>
    </row>
    <row r="4026" spans="1:2">
      <c r="A4026" s="1" t="s">
        <v>6488</v>
      </c>
      <c r="B4026" t="s">
        <v>6489</v>
      </c>
    </row>
    <row r="4027" spans="1:2">
      <c r="A4027" s="1" t="s">
        <v>6490</v>
      </c>
      <c r="B4027" t="s">
        <v>6491</v>
      </c>
    </row>
    <row r="4028" spans="1:2">
      <c r="A4028" s="1" t="s">
        <v>6492</v>
      </c>
      <c r="B4028" t="s">
        <v>6493</v>
      </c>
    </row>
    <row r="4029" spans="1:2">
      <c r="A4029" s="1" t="s">
        <v>6494</v>
      </c>
      <c r="B4029" t="s">
        <v>6495</v>
      </c>
    </row>
    <row r="4030" spans="1:2">
      <c r="A4030" s="1" t="s">
        <v>6496</v>
      </c>
      <c r="B4030" t="s">
        <v>6497</v>
      </c>
    </row>
    <row r="4031" spans="1:2">
      <c r="A4031" s="1" t="s">
        <v>6498</v>
      </c>
      <c r="B4031" t="s">
        <v>6499</v>
      </c>
    </row>
    <row r="4032" spans="1:2">
      <c r="A4032" s="1" t="s">
        <v>6500</v>
      </c>
      <c r="B4032" t="s">
        <v>6501</v>
      </c>
    </row>
    <row r="4033" spans="1:2">
      <c r="A4033" s="1" t="s">
        <v>6502</v>
      </c>
      <c r="B4033" t="s">
        <v>6503</v>
      </c>
    </row>
    <row r="4034" spans="1:2">
      <c r="A4034" s="1" t="s">
        <v>6504</v>
      </c>
      <c r="B4034" t="s">
        <v>6505</v>
      </c>
    </row>
    <row r="4035" spans="1:2">
      <c r="A4035" s="1" t="s">
        <v>6506</v>
      </c>
      <c r="B4035" t="s">
        <v>6507</v>
      </c>
    </row>
    <row r="4036" spans="1:2">
      <c r="A4036" s="1" t="s">
        <v>6508</v>
      </c>
      <c r="B4036" t="s">
        <v>6509</v>
      </c>
    </row>
    <row r="4037" spans="1:2">
      <c r="A4037" s="1" t="s">
        <v>6510</v>
      </c>
      <c r="B4037" t="s">
        <v>6511</v>
      </c>
    </row>
    <row r="4038" spans="1:2">
      <c r="A4038" s="1" t="s">
        <v>6512</v>
      </c>
      <c r="B4038" t="s">
        <v>6513</v>
      </c>
    </row>
    <row r="4039" spans="1:2">
      <c r="A4039" s="1" t="s">
        <v>6514</v>
      </c>
      <c r="B4039" t="s">
        <v>6515</v>
      </c>
    </row>
    <row r="4040" spans="1:2">
      <c r="A4040" s="1" t="s">
        <v>6516</v>
      </c>
      <c r="B4040" t="s">
        <v>6517</v>
      </c>
    </row>
    <row r="4041" spans="1:2">
      <c r="A4041" s="1" t="s">
        <v>6518</v>
      </c>
      <c r="B4041" t="s">
        <v>6519</v>
      </c>
    </row>
    <row r="4042" spans="1:2">
      <c r="A4042" s="1" t="s">
        <v>6520</v>
      </c>
      <c r="B4042" t="s">
        <v>6521</v>
      </c>
    </row>
    <row r="4043" spans="1:2">
      <c r="A4043" s="1" t="s">
        <v>6522</v>
      </c>
      <c r="B4043" t="s">
        <v>6523</v>
      </c>
    </row>
    <row r="4044" spans="1:2">
      <c r="A4044" s="1" t="s">
        <v>6524</v>
      </c>
      <c r="B4044" t="s">
        <v>6525</v>
      </c>
    </row>
    <row r="4045" spans="1:2">
      <c r="A4045" s="1" t="s">
        <v>6526</v>
      </c>
      <c r="B4045" t="s">
        <v>6527</v>
      </c>
    </row>
    <row r="4046" spans="1:2">
      <c r="A4046" s="1" t="s">
        <v>6528</v>
      </c>
      <c r="B4046" t="s">
        <v>6529</v>
      </c>
    </row>
    <row r="4047" spans="1:2">
      <c r="A4047" s="1" t="s">
        <v>6530</v>
      </c>
      <c r="B4047" t="s">
        <v>6531</v>
      </c>
    </row>
    <row r="4048" spans="1:2">
      <c r="A4048" s="1" t="s">
        <v>6532</v>
      </c>
      <c r="B4048" t="s">
        <v>6533</v>
      </c>
    </row>
    <row r="4049" spans="1:2">
      <c r="A4049" s="1" t="s">
        <v>6534</v>
      </c>
      <c r="B4049" t="s">
        <v>6535</v>
      </c>
    </row>
    <row r="4050" spans="1:2">
      <c r="A4050" s="1" t="s">
        <v>6536</v>
      </c>
      <c r="B4050" t="s">
        <v>6537</v>
      </c>
    </row>
    <row r="4051" spans="1:2">
      <c r="A4051" s="1" t="s">
        <v>47</v>
      </c>
      <c r="B4051" t="s">
        <v>3078</v>
      </c>
    </row>
    <row r="4052" spans="1:2">
      <c r="A4052" s="1" t="s">
        <v>6538</v>
      </c>
      <c r="B4052" t="s">
        <v>6539</v>
      </c>
    </row>
    <row r="4053" spans="1:2">
      <c r="A4053" s="1" t="s">
        <v>6540</v>
      </c>
      <c r="B4053" t="s">
        <v>6541</v>
      </c>
    </row>
    <row r="4054" spans="1:2">
      <c r="A4054" s="1" t="s">
        <v>3085</v>
      </c>
      <c r="B4054" t="s">
        <v>3086</v>
      </c>
    </row>
    <row r="4055" spans="1:2">
      <c r="A4055" s="1" t="s">
        <v>6542</v>
      </c>
      <c r="B4055" t="s">
        <v>6543</v>
      </c>
    </row>
    <row r="4056" spans="1:2">
      <c r="A4056" s="1" t="s">
        <v>1539</v>
      </c>
      <c r="B4056" t="s">
        <v>6544</v>
      </c>
    </row>
    <row r="4057" spans="1:2">
      <c r="A4057" s="1" t="s">
        <v>6545</v>
      </c>
      <c r="B4057" t="s">
        <v>6546</v>
      </c>
    </row>
    <row r="4058" spans="1:2">
      <c r="A4058" s="1" t="s">
        <v>6547</v>
      </c>
      <c r="B4058" t="s">
        <v>6548</v>
      </c>
    </row>
    <row r="4059" spans="1:2">
      <c r="A4059" s="1" t="s">
        <v>6549</v>
      </c>
      <c r="B4059" t="s">
        <v>6550</v>
      </c>
    </row>
    <row r="4060" spans="1:2">
      <c r="A4060" s="1" t="s">
        <v>6551</v>
      </c>
      <c r="B4060" t="s">
        <v>6552</v>
      </c>
    </row>
    <row r="4061" spans="1:2">
      <c r="A4061" s="1" t="s">
        <v>6553</v>
      </c>
      <c r="B4061" t="s">
        <v>6554</v>
      </c>
    </row>
    <row r="4062" spans="1:2">
      <c r="A4062" s="1" t="s">
        <v>3091</v>
      </c>
      <c r="B4062" t="s">
        <v>3092</v>
      </c>
    </row>
    <row r="4063" spans="1:2">
      <c r="A4063" s="1" t="s">
        <v>6555</v>
      </c>
      <c r="B4063" t="s">
        <v>6556</v>
      </c>
    </row>
    <row r="4064" spans="1:2">
      <c r="A4064" s="1" t="s">
        <v>6557</v>
      </c>
      <c r="B4064" t="s">
        <v>6558</v>
      </c>
    </row>
    <row r="4065" spans="1:2">
      <c r="A4065" s="1" t="s">
        <v>6559</v>
      </c>
      <c r="B4065" t="s">
        <v>6560</v>
      </c>
    </row>
    <row r="4066" spans="1:2">
      <c r="A4066" s="1" t="s">
        <v>6561</v>
      </c>
      <c r="B4066" t="s">
        <v>6562</v>
      </c>
    </row>
    <row r="4067" spans="1:2">
      <c r="A4067" s="1" t="s">
        <v>6563</v>
      </c>
      <c r="B4067" t="s">
        <v>6564</v>
      </c>
    </row>
    <row r="4068" spans="1:2">
      <c r="A4068" s="1" t="s">
        <v>6565</v>
      </c>
      <c r="B4068" t="s">
        <v>6566</v>
      </c>
    </row>
    <row r="4069" spans="1:2">
      <c r="A4069" s="1" t="s">
        <v>6567</v>
      </c>
      <c r="B4069" t="s">
        <v>6568</v>
      </c>
    </row>
    <row r="4070" spans="1:2">
      <c r="A4070" s="1" t="s">
        <v>6569</v>
      </c>
      <c r="B4070" t="s">
        <v>6570</v>
      </c>
    </row>
    <row r="4071" spans="1:2">
      <c r="A4071" s="1" t="s">
        <v>6571</v>
      </c>
      <c r="B4071" t="s">
        <v>6572</v>
      </c>
    </row>
    <row r="4072" spans="1:2">
      <c r="A4072" s="1" t="s">
        <v>6573</v>
      </c>
      <c r="B4072" t="s">
        <v>6574</v>
      </c>
    </row>
    <row r="4073" spans="1:2">
      <c r="A4073" s="1" t="s">
        <v>6575</v>
      </c>
      <c r="B4073" t="s">
        <v>6576</v>
      </c>
    </row>
    <row r="4074" spans="1:2">
      <c r="A4074" s="1" t="s">
        <v>6577</v>
      </c>
      <c r="B4074" t="s">
        <v>6578</v>
      </c>
    </row>
    <row r="4075" spans="1:2">
      <c r="A4075" s="1" t="s">
        <v>6579</v>
      </c>
      <c r="B4075" t="s">
        <v>6580</v>
      </c>
    </row>
    <row r="4076" spans="1:2">
      <c r="A4076" s="1" t="s">
        <v>6581</v>
      </c>
      <c r="B4076" t="s">
        <v>6582</v>
      </c>
    </row>
    <row r="4077" spans="1:2">
      <c r="A4077" s="1" t="s">
        <v>6583</v>
      </c>
      <c r="B4077" t="s">
        <v>6584</v>
      </c>
    </row>
    <row r="4078" spans="1:2">
      <c r="A4078" s="1" t="s">
        <v>6585</v>
      </c>
      <c r="B4078" t="s">
        <v>6586</v>
      </c>
    </row>
    <row r="4079" spans="1:2">
      <c r="A4079" s="1" t="s">
        <v>6587</v>
      </c>
      <c r="B4079" t="s">
        <v>6588</v>
      </c>
    </row>
    <row r="4080" spans="1:2">
      <c r="A4080" s="1" t="s">
        <v>6589</v>
      </c>
      <c r="B4080" t="s">
        <v>6590</v>
      </c>
    </row>
    <row r="4081" spans="1:2">
      <c r="A4081" s="1" t="s">
        <v>6591</v>
      </c>
      <c r="B4081" t="s">
        <v>6592</v>
      </c>
    </row>
    <row r="4082" spans="1:2">
      <c r="A4082" s="1" t="s">
        <v>6593</v>
      </c>
      <c r="B4082" t="s">
        <v>6594</v>
      </c>
    </row>
    <row r="4083" spans="1:2">
      <c r="A4083" s="1" t="s">
        <v>6595</v>
      </c>
      <c r="B4083" t="s">
        <v>6596</v>
      </c>
    </row>
    <row r="4084" spans="1:2">
      <c r="A4084" s="1" t="s">
        <v>6597</v>
      </c>
      <c r="B4084" t="s">
        <v>6598</v>
      </c>
    </row>
    <row r="4085" spans="1:2">
      <c r="A4085" s="1" t="s">
        <v>6599</v>
      </c>
      <c r="B4085" t="s">
        <v>6600</v>
      </c>
    </row>
    <row r="4086" spans="1:2">
      <c r="A4086" s="1" t="s">
        <v>6601</v>
      </c>
      <c r="B4086" t="s">
        <v>6602</v>
      </c>
    </row>
    <row r="4087" spans="1:2">
      <c r="A4087" s="1" t="s">
        <v>6603</v>
      </c>
      <c r="B4087" t="s">
        <v>6604</v>
      </c>
    </row>
    <row r="4088" spans="1:2">
      <c r="A4088" s="1" t="s">
        <v>6605</v>
      </c>
      <c r="B4088" t="s">
        <v>6606</v>
      </c>
    </row>
    <row r="4089" spans="1:2">
      <c r="A4089" s="1" t="s">
        <v>6607</v>
      </c>
      <c r="B4089" t="s">
        <v>6608</v>
      </c>
    </row>
    <row r="4090" spans="1:2">
      <c r="A4090" s="1" t="s">
        <v>6609</v>
      </c>
      <c r="B4090" t="s">
        <v>6610</v>
      </c>
    </row>
    <row r="4091" spans="1:2">
      <c r="A4091" s="1" t="s">
        <v>6611</v>
      </c>
      <c r="B4091" t="s">
        <v>6612</v>
      </c>
    </row>
    <row r="4092" spans="1:2">
      <c r="A4092" s="1" t="s">
        <v>6613</v>
      </c>
      <c r="B4092" t="s">
        <v>6614</v>
      </c>
    </row>
    <row r="4093" spans="1:2">
      <c r="A4093" s="1" t="s">
        <v>3112</v>
      </c>
      <c r="B4093" t="s">
        <v>3113</v>
      </c>
    </row>
    <row r="4094" spans="1:2">
      <c r="A4094" s="1" t="s">
        <v>6615</v>
      </c>
      <c r="B4094" t="s">
        <v>6616</v>
      </c>
    </row>
    <row r="4095" spans="1:2">
      <c r="A4095" s="1" t="s">
        <v>6617</v>
      </c>
      <c r="B4095" t="s">
        <v>6618</v>
      </c>
    </row>
    <row r="4096" spans="1:2">
      <c r="A4096" s="1" t="s">
        <v>6619</v>
      </c>
      <c r="B4096" t="s">
        <v>6620</v>
      </c>
    </row>
    <row r="4097" spans="1:2">
      <c r="A4097" s="1" t="s">
        <v>6621</v>
      </c>
      <c r="B4097" t="s">
        <v>6622</v>
      </c>
    </row>
    <row r="4098" spans="1:2">
      <c r="A4098" s="1" t="s">
        <v>6623</v>
      </c>
      <c r="B4098" t="s">
        <v>6624</v>
      </c>
    </row>
    <row r="4099" spans="1:2">
      <c r="A4099" s="1" t="s">
        <v>6625</v>
      </c>
      <c r="B4099" t="s">
        <v>6626</v>
      </c>
    </row>
    <row r="4100" spans="1:2">
      <c r="A4100" s="1" t="s">
        <v>6627</v>
      </c>
      <c r="B4100" t="s">
        <v>6628</v>
      </c>
    </row>
    <row r="4101" spans="1:2">
      <c r="A4101" s="1" t="s">
        <v>6629</v>
      </c>
      <c r="B4101" t="s">
        <v>6630</v>
      </c>
    </row>
    <row r="4102" spans="1:2">
      <c r="A4102" s="1" t="s">
        <v>6631</v>
      </c>
      <c r="B4102" t="s">
        <v>6632</v>
      </c>
    </row>
    <row r="4103" spans="1:2">
      <c r="A4103" s="1" t="s">
        <v>6633</v>
      </c>
      <c r="B4103" t="s">
        <v>6634</v>
      </c>
    </row>
    <row r="4104" spans="1:2">
      <c r="A4104" s="1" t="s">
        <v>6635</v>
      </c>
      <c r="B4104" t="s">
        <v>6636</v>
      </c>
    </row>
    <row r="4105" spans="1:2">
      <c r="A4105" s="1" t="s">
        <v>6637</v>
      </c>
      <c r="B4105" t="s">
        <v>6638</v>
      </c>
    </row>
    <row r="4106" spans="1:2">
      <c r="A4106" s="1" t="s">
        <v>6639</v>
      </c>
      <c r="B4106" t="s">
        <v>6640</v>
      </c>
    </row>
    <row r="4107" spans="1:2">
      <c r="A4107" s="1" t="s">
        <v>6641</v>
      </c>
      <c r="B4107" t="s">
        <v>6642</v>
      </c>
    </row>
    <row r="4108" spans="1:2">
      <c r="A4108" s="1" t="s">
        <v>6643</v>
      </c>
      <c r="B4108" t="s">
        <v>6644</v>
      </c>
    </row>
    <row r="4109" spans="1:2">
      <c r="A4109" s="1" t="s">
        <v>6645</v>
      </c>
      <c r="B4109" t="s">
        <v>6646</v>
      </c>
    </row>
    <row r="4110" spans="1:2">
      <c r="A4110" s="1" t="s">
        <v>6647</v>
      </c>
      <c r="B4110" t="s">
        <v>6648</v>
      </c>
    </row>
    <row r="4111" spans="1:2">
      <c r="A4111" s="1" t="s">
        <v>6649</v>
      </c>
      <c r="B4111" t="s">
        <v>6650</v>
      </c>
    </row>
    <row r="4112" spans="1:2">
      <c r="A4112" s="1" t="s">
        <v>6651</v>
      </c>
      <c r="B4112" t="s">
        <v>6652</v>
      </c>
    </row>
    <row r="4113" spans="1:2">
      <c r="A4113" s="1" t="s">
        <v>6653</v>
      </c>
      <c r="B4113" t="s">
        <v>6654</v>
      </c>
    </row>
    <row r="4114" spans="1:2">
      <c r="A4114" s="1" t="s">
        <v>6655</v>
      </c>
      <c r="B4114" t="s">
        <v>6656</v>
      </c>
    </row>
    <row r="4115" spans="1:2">
      <c r="A4115" s="1" t="s">
        <v>6657</v>
      </c>
      <c r="B4115" t="s">
        <v>6658</v>
      </c>
    </row>
    <row r="4116" spans="1:2">
      <c r="A4116" s="1" t="s">
        <v>6659</v>
      </c>
      <c r="B4116" t="s">
        <v>6660</v>
      </c>
    </row>
    <row r="4117" spans="1:2">
      <c r="A4117" s="1" t="s">
        <v>6661</v>
      </c>
      <c r="B4117" t="s">
        <v>6662</v>
      </c>
    </row>
    <row r="4118" spans="1:2">
      <c r="A4118" s="1" t="s">
        <v>6663</v>
      </c>
      <c r="B4118" t="s">
        <v>6664</v>
      </c>
    </row>
    <row r="4119" spans="1:2">
      <c r="A4119" s="1" t="s">
        <v>6665</v>
      </c>
      <c r="B4119" t="s">
        <v>6666</v>
      </c>
    </row>
    <row r="4120" spans="1:2">
      <c r="A4120" s="1" t="s">
        <v>6667</v>
      </c>
      <c r="B4120" t="s">
        <v>6668</v>
      </c>
    </row>
    <row r="4121" spans="1:2">
      <c r="A4121" s="1" t="s">
        <v>6669</v>
      </c>
      <c r="B4121" t="s">
        <v>6670</v>
      </c>
    </row>
    <row r="4122" spans="1:2">
      <c r="A4122" s="1" t="s">
        <v>6671</v>
      </c>
      <c r="B4122" t="s">
        <v>6672</v>
      </c>
    </row>
    <row r="4123" spans="1:2">
      <c r="A4123" s="1" t="s">
        <v>6673</v>
      </c>
      <c r="B4123" t="s">
        <v>6674</v>
      </c>
    </row>
    <row r="4124" spans="1:2">
      <c r="A4124" s="1" t="s">
        <v>6675</v>
      </c>
      <c r="B4124" t="s">
        <v>6676</v>
      </c>
    </row>
    <row r="4125" spans="1:2">
      <c r="A4125" s="1" t="s">
        <v>6677</v>
      </c>
      <c r="B4125" t="s">
        <v>6678</v>
      </c>
    </row>
    <row r="4126" spans="1:2">
      <c r="A4126" s="1" t="s">
        <v>6679</v>
      </c>
      <c r="B4126" t="s">
        <v>6680</v>
      </c>
    </row>
    <row r="4127" spans="1:2">
      <c r="A4127" s="1" t="s">
        <v>6681</v>
      </c>
      <c r="B4127" t="s">
        <v>6682</v>
      </c>
    </row>
    <row r="4128" spans="1:2">
      <c r="A4128" s="1" t="s">
        <v>6683</v>
      </c>
      <c r="B4128" t="s">
        <v>6684</v>
      </c>
    </row>
    <row r="4129" spans="1:2">
      <c r="A4129" s="1" t="s">
        <v>6685</v>
      </c>
      <c r="B4129" t="s">
        <v>6686</v>
      </c>
    </row>
    <row r="4130" spans="1:2">
      <c r="A4130" s="1" t="s">
        <v>6687</v>
      </c>
      <c r="B4130" t="s">
        <v>6688</v>
      </c>
    </row>
    <row r="4131" spans="1:2">
      <c r="A4131" s="1" t="s">
        <v>6689</v>
      </c>
      <c r="B4131" t="s">
        <v>6690</v>
      </c>
    </row>
    <row r="4132" spans="1:2">
      <c r="A4132" s="1" t="s">
        <v>6691</v>
      </c>
      <c r="B4132" t="s">
        <v>6692</v>
      </c>
    </row>
    <row r="4133" spans="1:2">
      <c r="A4133" s="1" t="s">
        <v>6693</v>
      </c>
      <c r="B4133" t="s">
        <v>6694</v>
      </c>
    </row>
    <row r="4134" spans="1:2">
      <c r="A4134" s="1" t="s">
        <v>3138</v>
      </c>
      <c r="B4134" t="s">
        <v>3139</v>
      </c>
    </row>
    <row r="4135" spans="1:2">
      <c r="A4135" s="1" t="s">
        <v>6695</v>
      </c>
      <c r="B4135" t="s">
        <v>6696</v>
      </c>
    </row>
    <row r="4136" spans="1:2">
      <c r="A4136" s="1" t="s">
        <v>489</v>
      </c>
      <c r="B4136" t="s">
        <v>736</v>
      </c>
    </row>
    <row r="4137" spans="1:2">
      <c r="A4137" s="1" t="s">
        <v>6697</v>
      </c>
      <c r="B4137" t="s">
        <v>6698</v>
      </c>
    </row>
    <row r="4138" spans="1:2">
      <c r="A4138" s="1" t="s">
        <v>6699</v>
      </c>
      <c r="B4138" t="s">
        <v>6700</v>
      </c>
    </row>
    <row r="4139" spans="1:2">
      <c r="A4139" s="1" t="s">
        <v>6701</v>
      </c>
      <c r="B4139" t="s">
        <v>6702</v>
      </c>
    </row>
    <row r="4140" spans="1:2">
      <c r="A4140" s="1" t="s">
        <v>6703</v>
      </c>
      <c r="B4140" t="s">
        <v>6704</v>
      </c>
    </row>
    <row r="4141" spans="1:2">
      <c r="A4141" s="1" t="s">
        <v>6705</v>
      </c>
      <c r="B4141" t="s">
        <v>6706</v>
      </c>
    </row>
    <row r="4142" spans="1:2">
      <c r="A4142" s="1" t="s">
        <v>6707</v>
      </c>
      <c r="B4142" t="s">
        <v>6708</v>
      </c>
    </row>
    <row r="4143" spans="1:2">
      <c r="A4143" s="1" t="s">
        <v>6709</v>
      </c>
      <c r="B4143" t="s">
        <v>6710</v>
      </c>
    </row>
    <row r="4144" spans="1:2">
      <c r="A4144" s="1" t="s">
        <v>6711</v>
      </c>
      <c r="B4144" t="s">
        <v>6712</v>
      </c>
    </row>
    <row r="4145" spans="1:2">
      <c r="A4145" s="1" t="s">
        <v>29</v>
      </c>
      <c r="B4145" t="s">
        <v>3141</v>
      </c>
    </row>
    <row r="4146" spans="1:2">
      <c r="A4146" s="1" t="s">
        <v>6713</v>
      </c>
      <c r="B4146" t="s">
        <v>6714</v>
      </c>
    </row>
    <row r="4147" spans="1:2">
      <c r="A4147" s="1" t="s">
        <v>6715</v>
      </c>
      <c r="B4147" t="s">
        <v>6716</v>
      </c>
    </row>
    <row r="4148" spans="1:2">
      <c r="A4148" s="1" t="s">
        <v>3145</v>
      </c>
      <c r="B4148" t="s">
        <v>6717</v>
      </c>
    </row>
    <row r="4149" spans="1:2">
      <c r="A4149" s="1" t="s">
        <v>6718</v>
      </c>
      <c r="B4149" t="s">
        <v>6719</v>
      </c>
    </row>
    <row r="4150" spans="1:2">
      <c r="A4150" s="1" t="s">
        <v>6720</v>
      </c>
      <c r="B4150" t="s">
        <v>6721</v>
      </c>
    </row>
    <row r="4151" spans="1:2">
      <c r="A4151" s="1" t="s">
        <v>6722</v>
      </c>
      <c r="B4151" t="s">
        <v>6723</v>
      </c>
    </row>
    <row r="4152" spans="1:2">
      <c r="A4152" s="1" t="s">
        <v>6724</v>
      </c>
      <c r="B4152" t="s">
        <v>6725</v>
      </c>
    </row>
    <row r="4153" spans="1:2">
      <c r="A4153" s="1" t="s">
        <v>6726</v>
      </c>
      <c r="B4153" t="s">
        <v>6727</v>
      </c>
    </row>
    <row r="4154" spans="1:2">
      <c r="A4154" s="1" t="s">
        <v>6728</v>
      </c>
      <c r="B4154" t="s">
        <v>6729</v>
      </c>
    </row>
    <row r="4155" spans="1:2">
      <c r="A4155" s="1" t="s">
        <v>6730</v>
      </c>
      <c r="B4155" t="s">
        <v>6731</v>
      </c>
    </row>
    <row r="4156" spans="1:2">
      <c r="A4156" s="1" t="s">
        <v>6732</v>
      </c>
      <c r="B4156" t="s">
        <v>6733</v>
      </c>
    </row>
    <row r="4157" spans="1:2">
      <c r="A4157" s="1" t="s">
        <v>6734</v>
      </c>
      <c r="B4157" t="s">
        <v>6735</v>
      </c>
    </row>
    <row r="4158" spans="1:2">
      <c r="A4158" s="1" t="s">
        <v>6736</v>
      </c>
      <c r="B4158" t="s">
        <v>6737</v>
      </c>
    </row>
    <row r="4159" spans="1:2">
      <c r="A4159" s="1" t="s">
        <v>6738</v>
      </c>
      <c r="B4159" t="s">
        <v>6739</v>
      </c>
    </row>
    <row r="4160" spans="1:2">
      <c r="A4160" s="1" t="s">
        <v>6740</v>
      </c>
      <c r="B4160" t="s">
        <v>6741</v>
      </c>
    </row>
    <row r="4161" spans="1:2">
      <c r="A4161" s="1" t="s">
        <v>6742</v>
      </c>
      <c r="B4161" t="s">
        <v>6743</v>
      </c>
    </row>
    <row r="4162" spans="1:2">
      <c r="A4162" s="1" t="s">
        <v>3152</v>
      </c>
      <c r="B4162" t="s">
        <v>3153</v>
      </c>
    </row>
    <row r="4163" spans="1:2">
      <c r="A4163" s="1" t="s">
        <v>6744</v>
      </c>
      <c r="B4163" t="s">
        <v>6745</v>
      </c>
    </row>
    <row r="4164" spans="1:2">
      <c r="A4164" s="1" t="s">
        <v>6746</v>
      </c>
      <c r="B4164" t="s">
        <v>6747</v>
      </c>
    </row>
    <row r="4165" spans="1:2">
      <c r="A4165" s="1" t="s">
        <v>6748</v>
      </c>
      <c r="B4165" t="s">
        <v>6749</v>
      </c>
    </row>
    <row r="4166" spans="1:2">
      <c r="A4166" s="1" t="s">
        <v>6750</v>
      </c>
      <c r="B4166" t="s">
        <v>6751</v>
      </c>
    </row>
    <row r="4167" spans="1:2">
      <c r="A4167" s="1" t="s">
        <v>6752</v>
      </c>
      <c r="B4167" t="s">
        <v>6753</v>
      </c>
    </row>
    <row r="4168" spans="1:2">
      <c r="A4168" s="1" t="s">
        <v>6754</v>
      </c>
      <c r="B4168" t="s">
        <v>6755</v>
      </c>
    </row>
    <row r="4169" spans="1:2">
      <c r="A4169" s="1" t="s">
        <v>6756</v>
      </c>
      <c r="B4169" t="s">
        <v>6757</v>
      </c>
    </row>
    <row r="4170" spans="1:2">
      <c r="A4170" s="1" t="s">
        <v>6758</v>
      </c>
      <c r="B4170" t="s">
        <v>6759</v>
      </c>
    </row>
    <row r="4171" spans="1:2">
      <c r="A4171" s="1" t="s">
        <v>6760</v>
      </c>
      <c r="B4171" t="s">
        <v>6761</v>
      </c>
    </row>
    <row r="4172" spans="1:2">
      <c r="A4172" s="1" t="s">
        <v>6762</v>
      </c>
      <c r="B4172" t="s">
        <v>6763</v>
      </c>
    </row>
    <row r="4173" spans="1:2">
      <c r="A4173" s="1" t="s">
        <v>2587</v>
      </c>
      <c r="B4173" t="s">
        <v>6764</v>
      </c>
    </row>
    <row r="4174" spans="1:2">
      <c r="A4174" s="1" t="s">
        <v>6765</v>
      </c>
      <c r="B4174" t="s">
        <v>6766</v>
      </c>
    </row>
    <row r="4175" spans="1:2">
      <c r="A4175" s="1" t="s">
        <v>6767</v>
      </c>
      <c r="B4175" t="s">
        <v>6768</v>
      </c>
    </row>
    <row r="4176" spans="1:2">
      <c r="A4176" s="1" t="s">
        <v>1487</v>
      </c>
      <c r="B4176" t="s">
        <v>1488</v>
      </c>
    </row>
    <row r="4177" spans="1:2">
      <c r="A4177" s="1" t="s">
        <v>6769</v>
      </c>
      <c r="B4177" t="s">
        <v>6770</v>
      </c>
    </row>
    <row r="4178" spans="1:2">
      <c r="A4178" s="1" t="s">
        <v>6771</v>
      </c>
      <c r="B4178" t="s">
        <v>6772</v>
      </c>
    </row>
    <row r="4179" spans="1:2">
      <c r="A4179" s="1" t="s">
        <v>6773</v>
      </c>
      <c r="B4179" t="s">
        <v>6774</v>
      </c>
    </row>
    <row r="4180" spans="1:2">
      <c r="A4180" s="1" t="s">
        <v>6775</v>
      </c>
      <c r="B4180" t="s">
        <v>6776</v>
      </c>
    </row>
    <row r="4181" spans="1:2">
      <c r="A4181" s="1" t="s">
        <v>2118</v>
      </c>
      <c r="B4181" t="s">
        <v>6777</v>
      </c>
    </row>
    <row r="4182" spans="1:2">
      <c r="A4182" s="1" t="s">
        <v>3172</v>
      </c>
      <c r="B4182" t="s">
        <v>3173</v>
      </c>
    </row>
    <row r="4183" spans="1:2">
      <c r="A4183" s="1" t="s">
        <v>6778</v>
      </c>
      <c r="B4183" t="s">
        <v>6779</v>
      </c>
    </row>
    <row r="4184" spans="1:2">
      <c r="A4184" s="1" t="s">
        <v>6780</v>
      </c>
      <c r="B4184" t="s">
        <v>6781</v>
      </c>
    </row>
    <row r="4185" spans="1:2">
      <c r="A4185" s="1" t="s">
        <v>6782</v>
      </c>
      <c r="B4185" t="s">
        <v>6783</v>
      </c>
    </row>
    <row r="4186" spans="1:2">
      <c r="A4186" s="1" t="s">
        <v>6784</v>
      </c>
      <c r="B4186" t="s">
        <v>6785</v>
      </c>
    </row>
    <row r="4187" spans="1:2">
      <c r="A4187" s="1" t="s">
        <v>6786</v>
      </c>
      <c r="B4187" t="s">
        <v>6787</v>
      </c>
    </row>
    <row r="4188" spans="1:2">
      <c r="A4188" s="1" t="s">
        <v>6788</v>
      </c>
      <c r="B4188" t="s">
        <v>6789</v>
      </c>
    </row>
    <row r="4189" spans="1:2">
      <c r="A4189" s="1" t="s">
        <v>6790</v>
      </c>
      <c r="B4189" t="s">
        <v>6791</v>
      </c>
    </row>
    <row r="4190" spans="1:2">
      <c r="A4190" s="1" t="s">
        <v>6792</v>
      </c>
      <c r="B4190" t="s">
        <v>6793</v>
      </c>
    </row>
    <row r="4191" spans="1:2">
      <c r="A4191" s="1" t="s">
        <v>6794</v>
      </c>
      <c r="B4191" t="s">
        <v>6795</v>
      </c>
    </row>
    <row r="4192" spans="1:2">
      <c r="A4192" s="1" t="s">
        <v>6796</v>
      </c>
      <c r="B4192" t="s">
        <v>6797</v>
      </c>
    </row>
    <row r="4193" spans="1:2">
      <c r="A4193" s="1" t="s">
        <v>6798</v>
      </c>
      <c r="B4193" t="s">
        <v>6799</v>
      </c>
    </row>
    <row r="4194" spans="1:2">
      <c r="A4194" s="1" t="s">
        <v>6800</v>
      </c>
      <c r="B4194" t="s">
        <v>6801</v>
      </c>
    </row>
    <row r="4195" spans="1:2">
      <c r="A4195" s="1" t="s">
        <v>6802</v>
      </c>
      <c r="B4195" t="s">
        <v>6803</v>
      </c>
    </row>
    <row r="4196" spans="1:2">
      <c r="A4196" s="1" t="s">
        <v>6804</v>
      </c>
      <c r="B4196" t="s">
        <v>6805</v>
      </c>
    </row>
    <row r="4197" spans="1:2">
      <c r="A4197" s="1" t="s">
        <v>6806</v>
      </c>
      <c r="B4197" t="s">
        <v>6807</v>
      </c>
    </row>
    <row r="4198" spans="1:2">
      <c r="A4198" s="1" t="s">
        <v>6808</v>
      </c>
      <c r="B4198" t="s">
        <v>6809</v>
      </c>
    </row>
    <row r="4199" spans="1:2">
      <c r="A4199" s="1" t="s">
        <v>6810</v>
      </c>
      <c r="B4199" t="s">
        <v>6811</v>
      </c>
    </row>
    <row r="4200" spans="1:2">
      <c r="A4200" s="1" t="s">
        <v>6812</v>
      </c>
      <c r="B4200" t="s">
        <v>6813</v>
      </c>
    </row>
    <row r="4201" spans="1:2">
      <c r="A4201" s="1" t="s">
        <v>6814</v>
      </c>
      <c r="B4201" t="s">
        <v>6815</v>
      </c>
    </row>
    <row r="4202" spans="1:2">
      <c r="A4202" s="1" t="s">
        <v>6816</v>
      </c>
      <c r="B4202" t="s">
        <v>6817</v>
      </c>
    </row>
    <row r="4203" spans="1:2">
      <c r="A4203" s="1" t="s">
        <v>6818</v>
      </c>
      <c r="B4203" t="s">
        <v>6819</v>
      </c>
    </row>
    <row r="4204" spans="1:2">
      <c r="A4204" s="1" t="s">
        <v>6820</v>
      </c>
      <c r="B4204" t="s">
        <v>6821</v>
      </c>
    </row>
    <row r="4205" spans="1:2">
      <c r="A4205" s="1" t="s">
        <v>6822</v>
      </c>
      <c r="B4205" t="s">
        <v>6823</v>
      </c>
    </row>
    <row r="4206" spans="1:2">
      <c r="A4206" s="1" t="s">
        <v>6824</v>
      </c>
      <c r="B4206" t="s">
        <v>6825</v>
      </c>
    </row>
    <row r="4207" spans="1:2">
      <c r="A4207" s="1" t="s">
        <v>3182</v>
      </c>
      <c r="B4207" t="s">
        <v>3183</v>
      </c>
    </row>
    <row r="4208" spans="1:2">
      <c r="A4208" s="1" t="s">
        <v>6826</v>
      </c>
      <c r="B4208" t="s">
        <v>6827</v>
      </c>
    </row>
    <row r="4209" spans="1:2">
      <c r="A4209" s="1" t="s">
        <v>6828</v>
      </c>
      <c r="B4209" t="s">
        <v>6829</v>
      </c>
    </row>
    <row r="4210" spans="1:2">
      <c r="A4210" s="1" t="s">
        <v>6830</v>
      </c>
      <c r="B4210" t="s">
        <v>6831</v>
      </c>
    </row>
    <row r="4211" spans="1:2">
      <c r="A4211" s="1" t="s">
        <v>6832</v>
      </c>
      <c r="B4211" t="s">
        <v>6833</v>
      </c>
    </row>
    <row r="4212" spans="1:2">
      <c r="A4212" s="1" t="s">
        <v>6834</v>
      </c>
      <c r="B4212" t="s">
        <v>6835</v>
      </c>
    </row>
    <row r="4213" spans="1:2">
      <c r="A4213" s="1" t="s">
        <v>6836</v>
      </c>
      <c r="B4213" t="s">
        <v>6837</v>
      </c>
    </row>
    <row r="4214" spans="1:2">
      <c r="A4214" s="1" t="s">
        <v>3188</v>
      </c>
      <c r="B4214" t="s">
        <v>6838</v>
      </c>
    </row>
    <row r="4215" spans="1:2">
      <c r="A4215" s="1" t="s">
        <v>6839</v>
      </c>
      <c r="B4215" t="s">
        <v>6840</v>
      </c>
    </row>
    <row r="4216" spans="1:2">
      <c r="A4216" s="1" t="s">
        <v>1633</v>
      </c>
      <c r="B4216" t="s">
        <v>6841</v>
      </c>
    </row>
    <row r="4217" spans="1:2">
      <c r="A4217" s="1" t="s">
        <v>6842</v>
      </c>
      <c r="B4217" t="s">
        <v>6843</v>
      </c>
    </row>
    <row r="4218" spans="1:2">
      <c r="A4218" s="1" t="s">
        <v>6844</v>
      </c>
      <c r="B4218" t="s">
        <v>6845</v>
      </c>
    </row>
    <row r="4219" spans="1:2">
      <c r="A4219" s="1" t="s">
        <v>3192</v>
      </c>
      <c r="B4219" t="s">
        <v>3193</v>
      </c>
    </row>
    <row r="4220" spans="1:2">
      <c r="A4220" s="1" t="s">
        <v>6846</v>
      </c>
      <c r="B4220" t="s">
        <v>6847</v>
      </c>
    </row>
    <row r="4221" spans="1:2">
      <c r="A4221" s="1" t="s">
        <v>6848</v>
      </c>
      <c r="B4221" t="s">
        <v>6849</v>
      </c>
    </row>
    <row r="4222" spans="1:2">
      <c r="A4222" s="1" t="s">
        <v>6850</v>
      </c>
      <c r="B4222" t="s">
        <v>6851</v>
      </c>
    </row>
    <row r="4223" spans="1:2">
      <c r="A4223" s="1" t="s">
        <v>6852</v>
      </c>
      <c r="B4223" t="s">
        <v>6853</v>
      </c>
    </row>
    <row r="4224" spans="1:2">
      <c r="A4224" s="1" t="s">
        <v>6854</v>
      </c>
      <c r="B4224" t="s">
        <v>6855</v>
      </c>
    </row>
    <row r="4225" spans="1:2">
      <c r="A4225" s="1" t="s">
        <v>6856</v>
      </c>
      <c r="B4225" t="s">
        <v>6857</v>
      </c>
    </row>
    <row r="4226" spans="1:2">
      <c r="A4226" s="1" t="s">
        <v>6858</v>
      </c>
      <c r="B4226" t="s">
        <v>6859</v>
      </c>
    </row>
    <row r="4227" spans="1:2">
      <c r="A4227" s="1" t="s">
        <v>6860</v>
      </c>
      <c r="B4227" t="s">
        <v>6861</v>
      </c>
    </row>
    <row r="4228" spans="1:2">
      <c r="A4228" s="1" t="s">
        <v>6862</v>
      </c>
      <c r="B4228" t="s">
        <v>6863</v>
      </c>
    </row>
    <row r="4229" spans="1:2">
      <c r="A4229" s="1" t="s">
        <v>35</v>
      </c>
      <c r="B4229" t="s">
        <v>6864</v>
      </c>
    </row>
    <row r="4230" spans="1:2">
      <c r="A4230" s="1" t="s">
        <v>6865</v>
      </c>
      <c r="B4230" t="s">
        <v>6866</v>
      </c>
    </row>
    <row r="4231" spans="1:2">
      <c r="A4231" s="1" t="s">
        <v>6867</v>
      </c>
      <c r="B4231" t="s">
        <v>6868</v>
      </c>
    </row>
    <row r="4232" spans="1:2">
      <c r="A4232" s="1" t="s">
        <v>6869</v>
      </c>
      <c r="B4232" t="s">
        <v>6870</v>
      </c>
    </row>
    <row r="4233" spans="1:2">
      <c r="A4233" s="1" t="s">
        <v>6871</v>
      </c>
      <c r="B4233" t="s">
        <v>6872</v>
      </c>
    </row>
    <row r="4234" spans="1:2">
      <c r="A4234" s="1" t="s">
        <v>6873</v>
      </c>
      <c r="B4234" t="s">
        <v>6874</v>
      </c>
    </row>
    <row r="4235" spans="1:2">
      <c r="A4235" s="1" t="s">
        <v>6875</v>
      </c>
      <c r="B4235" t="s">
        <v>6876</v>
      </c>
    </row>
    <row r="4236" spans="1:2">
      <c r="A4236" s="1" t="s">
        <v>6877</v>
      </c>
      <c r="B4236" t="s">
        <v>6878</v>
      </c>
    </row>
    <row r="4237" spans="1:2">
      <c r="A4237" s="1" t="s">
        <v>6879</v>
      </c>
      <c r="B4237" t="s">
        <v>6880</v>
      </c>
    </row>
    <row r="4238" spans="1:2">
      <c r="A4238" s="1" t="s">
        <v>6881</v>
      </c>
      <c r="B4238" t="s">
        <v>6882</v>
      </c>
    </row>
    <row r="4239" spans="1:2">
      <c r="A4239" s="1" t="s">
        <v>3211</v>
      </c>
      <c r="B4239" t="s">
        <v>3212</v>
      </c>
    </row>
    <row r="4240" spans="1:2">
      <c r="A4240" s="1" t="s">
        <v>6883</v>
      </c>
      <c r="B4240" t="s">
        <v>6884</v>
      </c>
    </row>
    <row r="4241" spans="1:2">
      <c r="A4241" s="1" t="s">
        <v>6885</v>
      </c>
      <c r="B4241" t="s">
        <v>6886</v>
      </c>
    </row>
    <row r="4242" spans="1:2">
      <c r="A4242" s="1" t="s">
        <v>3215</v>
      </c>
      <c r="B4242" t="s">
        <v>3216</v>
      </c>
    </row>
    <row r="4243" spans="1:2">
      <c r="A4243" s="1" t="s">
        <v>6887</v>
      </c>
      <c r="B4243" t="s">
        <v>6888</v>
      </c>
    </row>
    <row r="4244" spans="1:2">
      <c r="A4244" s="1" t="s">
        <v>3219</v>
      </c>
      <c r="B4244" t="s">
        <v>6889</v>
      </c>
    </row>
    <row r="4245" spans="1:2">
      <c r="A4245" s="1" t="s">
        <v>6890</v>
      </c>
      <c r="B4245" t="s">
        <v>6891</v>
      </c>
    </row>
    <row r="4246" spans="1:2">
      <c r="A4246" s="1" t="s">
        <v>6892</v>
      </c>
      <c r="B4246" t="s">
        <v>6893</v>
      </c>
    </row>
    <row r="4247" spans="1:2">
      <c r="A4247" s="1" t="s">
        <v>6894</v>
      </c>
      <c r="B4247" t="s">
        <v>6895</v>
      </c>
    </row>
    <row r="4248" spans="1:2">
      <c r="A4248" s="1" t="s">
        <v>6896</v>
      </c>
      <c r="B4248" t="s">
        <v>6897</v>
      </c>
    </row>
    <row r="4249" spans="1:2">
      <c r="A4249" s="1" t="s">
        <v>6898</v>
      </c>
      <c r="B4249" t="s">
        <v>6899</v>
      </c>
    </row>
    <row r="4250" spans="1:2">
      <c r="A4250" s="1" t="s">
        <v>6900</v>
      </c>
      <c r="B4250" t="s">
        <v>6901</v>
      </c>
    </row>
    <row r="4251" spans="1:2">
      <c r="A4251" s="1" t="s">
        <v>6902</v>
      </c>
      <c r="B4251" t="s">
        <v>6903</v>
      </c>
    </row>
    <row r="4252" spans="1:2">
      <c r="A4252" s="1" t="s">
        <v>3227</v>
      </c>
      <c r="B4252" t="s">
        <v>3228</v>
      </c>
    </row>
    <row r="4253" spans="1:2">
      <c r="A4253" s="1" t="s">
        <v>6904</v>
      </c>
      <c r="B4253" t="s">
        <v>6905</v>
      </c>
    </row>
    <row r="4254" spans="1:2">
      <c r="A4254" s="1" t="s">
        <v>6906</v>
      </c>
      <c r="B4254" t="s">
        <v>6907</v>
      </c>
    </row>
    <row r="4255" spans="1:2">
      <c r="A4255" s="1" t="s">
        <v>6908</v>
      </c>
      <c r="B4255" t="s">
        <v>6909</v>
      </c>
    </row>
    <row r="4256" spans="1:2">
      <c r="A4256" s="1" t="s">
        <v>6910</v>
      </c>
      <c r="B4256" t="s">
        <v>6911</v>
      </c>
    </row>
    <row r="4257" spans="1:2">
      <c r="A4257" s="1" t="s">
        <v>3498</v>
      </c>
      <c r="B4257" t="s">
        <v>6912</v>
      </c>
    </row>
    <row r="4258" spans="1:2">
      <c r="A4258" s="1" t="s">
        <v>6913</v>
      </c>
      <c r="B4258" t="s">
        <v>6914</v>
      </c>
    </row>
    <row r="4259" spans="1:2">
      <c r="A4259" s="1" t="s">
        <v>6915</v>
      </c>
      <c r="B4259" t="s">
        <v>6916</v>
      </c>
    </row>
    <row r="4260" spans="1:2">
      <c r="A4260" s="1" t="s">
        <v>6917</v>
      </c>
      <c r="B4260" t="s">
        <v>6918</v>
      </c>
    </row>
    <row r="4261" spans="1:2">
      <c r="A4261" s="1" t="s">
        <v>6919</v>
      </c>
      <c r="B4261" t="s">
        <v>6920</v>
      </c>
    </row>
    <row r="4262" spans="1:2">
      <c r="A4262" s="1" t="s">
        <v>6921</v>
      </c>
      <c r="B4262" t="s">
        <v>6922</v>
      </c>
    </row>
    <row r="4263" spans="1:2">
      <c r="A4263" s="1" t="s">
        <v>6923</v>
      </c>
      <c r="B4263" t="s">
        <v>6924</v>
      </c>
    </row>
    <row r="4264" spans="1:2">
      <c r="A4264" s="1" t="s">
        <v>114</v>
      </c>
      <c r="B4264" t="s">
        <v>6925</v>
      </c>
    </row>
    <row r="4265" spans="1:2">
      <c r="A4265" s="1" t="s">
        <v>6926</v>
      </c>
      <c r="B4265" t="s">
        <v>6927</v>
      </c>
    </row>
    <row r="4266" spans="1:2">
      <c r="A4266" s="1" t="s">
        <v>6928</v>
      </c>
      <c r="B4266" t="s">
        <v>6929</v>
      </c>
    </row>
    <row r="4267" spans="1:2">
      <c r="A4267" s="1" t="s">
        <v>6930</v>
      </c>
      <c r="B4267" t="s">
        <v>6931</v>
      </c>
    </row>
    <row r="4268" spans="1:2">
      <c r="A4268" s="1" t="s">
        <v>6932</v>
      </c>
      <c r="B4268" t="s">
        <v>6933</v>
      </c>
    </row>
    <row r="4269" spans="1:2">
      <c r="A4269" s="1" t="s">
        <v>6934</v>
      </c>
      <c r="B4269" t="s">
        <v>6935</v>
      </c>
    </row>
    <row r="4270" spans="1:2">
      <c r="A4270" s="1" t="s">
        <v>6936</v>
      </c>
      <c r="B4270" t="s">
        <v>6937</v>
      </c>
    </row>
    <row r="4271" spans="1:2">
      <c r="A4271" s="1" t="s">
        <v>6938</v>
      </c>
      <c r="B4271" t="s">
        <v>6939</v>
      </c>
    </row>
    <row r="4272" spans="1:2">
      <c r="A4272" s="1" t="s">
        <v>6940</v>
      </c>
      <c r="B4272" t="s">
        <v>6941</v>
      </c>
    </row>
    <row r="4273" spans="1:2">
      <c r="A4273" s="1" t="s">
        <v>6942</v>
      </c>
      <c r="B4273" t="s">
        <v>6943</v>
      </c>
    </row>
    <row r="4274" spans="1:2">
      <c r="A4274" s="1" t="s">
        <v>6944</v>
      </c>
      <c r="B4274" t="s">
        <v>6945</v>
      </c>
    </row>
    <row r="4275" spans="1:2">
      <c r="A4275" s="1" t="s">
        <v>6946</v>
      </c>
      <c r="B4275" t="s">
        <v>6947</v>
      </c>
    </row>
    <row r="4276" spans="1:2">
      <c r="A4276" s="1" t="s">
        <v>6948</v>
      </c>
      <c r="B4276" t="s">
        <v>6949</v>
      </c>
    </row>
    <row r="4277" spans="1:2">
      <c r="A4277" s="1" t="s">
        <v>6950</v>
      </c>
      <c r="B4277" t="s">
        <v>6951</v>
      </c>
    </row>
    <row r="4278" spans="1:2">
      <c r="A4278" s="1" t="s">
        <v>6952</v>
      </c>
      <c r="B4278" t="s">
        <v>6953</v>
      </c>
    </row>
    <row r="4279" spans="1:2">
      <c r="A4279" s="1" t="s">
        <v>6954</v>
      </c>
      <c r="B4279" t="s">
        <v>6955</v>
      </c>
    </row>
    <row r="4280" spans="1:2">
      <c r="A4280" s="1" t="s">
        <v>3243</v>
      </c>
      <c r="B4280" t="s">
        <v>3244</v>
      </c>
    </row>
    <row r="4281" spans="1:2">
      <c r="A4281" s="1" t="s">
        <v>6956</v>
      </c>
      <c r="B4281" t="s">
        <v>6957</v>
      </c>
    </row>
    <row r="4282" spans="1:2">
      <c r="A4282" s="1" t="s">
        <v>6958</v>
      </c>
      <c r="B4282" t="s">
        <v>6959</v>
      </c>
    </row>
    <row r="4283" spans="1:2">
      <c r="A4283" s="1" t="s">
        <v>6960</v>
      </c>
      <c r="B4283" t="s">
        <v>6961</v>
      </c>
    </row>
    <row r="4284" spans="1:2">
      <c r="A4284" s="1" t="s">
        <v>3249</v>
      </c>
      <c r="B4284" t="s">
        <v>3250</v>
      </c>
    </row>
    <row r="4285" spans="1:2">
      <c r="A4285" s="1" t="s">
        <v>6962</v>
      </c>
      <c r="B4285" t="s">
        <v>6963</v>
      </c>
    </row>
    <row r="4286" spans="1:2">
      <c r="A4286" s="1" t="s">
        <v>6964</v>
      </c>
      <c r="B4286" t="s">
        <v>6965</v>
      </c>
    </row>
    <row r="4287" spans="1:2">
      <c r="A4287" s="1" t="s">
        <v>3253</v>
      </c>
      <c r="B4287" t="s">
        <v>3254</v>
      </c>
    </row>
    <row r="4288" spans="1:2">
      <c r="A4288" s="1" t="s">
        <v>6966</v>
      </c>
      <c r="B4288" t="s">
        <v>6967</v>
      </c>
    </row>
    <row r="4289" spans="1:2">
      <c r="A4289" s="1" t="s">
        <v>6968</v>
      </c>
      <c r="B4289" t="s">
        <v>6969</v>
      </c>
    </row>
    <row r="4290" spans="1:2">
      <c r="A4290" s="1" t="s">
        <v>6970</v>
      </c>
      <c r="B4290" t="s">
        <v>6971</v>
      </c>
    </row>
    <row r="4291" spans="1:2">
      <c r="A4291" s="1" t="s">
        <v>6972</v>
      </c>
      <c r="B4291" t="s">
        <v>6973</v>
      </c>
    </row>
    <row r="4292" spans="1:2">
      <c r="A4292" s="1" t="s">
        <v>6974</v>
      </c>
      <c r="B4292" t="s">
        <v>6975</v>
      </c>
    </row>
    <row r="4293" spans="1:2">
      <c r="A4293" s="1" t="s">
        <v>6976</v>
      </c>
      <c r="B4293" t="s">
        <v>6977</v>
      </c>
    </row>
    <row r="4294" spans="1:2">
      <c r="A4294" s="1" t="s">
        <v>6978</v>
      </c>
      <c r="B4294" t="s">
        <v>6979</v>
      </c>
    </row>
    <row r="4295" spans="1:2">
      <c r="A4295" s="1" t="s">
        <v>3257</v>
      </c>
      <c r="B4295" t="s">
        <v>3258</v>
      </c>
    </row>
    <row r="4296" spans="1:2">
      <c r="A4296" s="1" t="s">
        <v>6980</v>
      </c>
      <c r="B4296" t="s">
        <v>6981</v>
      </c>
    </row>
    <row r="4297" spans="1:2">
      <c r="A4297" s="1" t="s">
        <v>6982</v>
      </c>
      <c r="B4297" t="s">
        <v>6983</v>
      </c>
    </row>
    <row r="4298" spans="1:2">
      <c r="A4298" s="1" t="s">
        <v>6984</v>
      </c>
      <c r="B4298" t="s">
        <v>6985</v>
      </c>
    </row>
    <row r="4299" spans="1:2">
      <c r="A4299" s="1" t="s">
        <v>6986</v>
      </c>
      <c r="B4299" t="s">
        <v>6987</v>
      </c>
    </row>
    <row r="4300" spans="1:2">
      <c r="A4300" s="1" t="s">
        <v>6988</v>
      </c>
      <c r="B4300" t="s">
        <v>6989</v>
      </c>
    </row>
    <row r="4301" spans="1:2">
      <c r="A4301" s="1" t="s">
        <v>6990</v>
      </c>
      <c r="B4301" t="s">
        <v>6991</v>
      </c>
    </row>
    <row r="4302" spans="1:2">
      <c r="A4302" s="1" t="s">
        <v>333</v>
      </c>
      <c r="B4302" t="s">
        <v>3277</v>
      </c>
    </row>
    <row r="4303" spans="1:2">
      <c r="A4303" s="1" t="s">
        <v>6992</v>
      </c>
      <c r="B4303" t="s">
        <v>6993</v>
      </c>
    </row>
    <row r="4304" spans="1:2">
      <c r="A4304" s="1" t="s">
        <v>6994</v>
      </c>
      <c r="B4304" t="s">
        <v>6995</v>
      </c>
    </row>
    <row r="4305" spans="1:2">
      <c r="A4305" s="1" t="s">
        <v>6996</v>
      </c>
      <c r="B4305" t="s">
        <v>6997</v>
      </c>
    </row>
    <row r="4306" spans="1:2">
      <c r="A4306" s="1" t="s">
        <v>6998</v>
      </c>
      <c r="B4306" t="s">
        <v>6999</v>
      </c>
    </row>
    <row r="4307" spans="1:2">
      <c r="A4307" s="1" t="s">
        <v>7000</v>
      </c>
      <c r="B4307" t="s">
        <v>7001</v>
      </c>
    </row>
    <row r="4308" spans="1:2">
      <c r="A4308" s="1" t="s">
        <v>7002</v>
      </c>
      <c r="B4308" t="s">
        <v>7003</v>
      </c>
    </row>
    <row r="4309" spans="1:2">
      <c r="A4309" s="1" t="s">
        <v>741</v>
      </c>
      <c r="B4309" t="s">
        <v>7004</v>
      </c>
    </row>
    <row r="4310" spans="1:2">
      <c r="A4310" s="1" t="s">
        <v>7005</v>
      </c>
      <c r="B4310" t="s">
        <v>7006</v>
      </c>
    </row>
    <row r="4311" spans="1:2">
      <c r="A4311" s="1" t="s">
        <v>7007</v>
      </c>
      <c r="B4311" t="s">
        <v>7008</v>
      </c>
    </row>
    <row r="4312" spans="1:2">
      <c r="A4312" s="1" t="s">
        <v>7009</v>
      </c>
      <c r="B4312" t="s">
        <v>7010</v>
      </c>
    </row>
    <row r="4313" spans="1:2">
      <c r="A4313" s="1" t="s">
        <v>7011</v>
      </c>
      <c r="B4313" t="s">
        <v>7012</v>
      </c>
    </row>
    <row r="4314" spans="1:2">
      <c r="A4314" s="1" t="s">
        <v>7013</v>
      </c>
      <c r="B4314" t="s">
        <v>7014</v>
      </c>
    </row>
    <row r="4315" spans="1:2">
      <c r="A4315" s="1" t="s">
        <v>7015</v>
      </c>
      <c r="B4315" t="s">
        <v>7016</v>
      </c>
    </row>
    <row r="4316" spans="1:2">
      <c r="A4316" s="1" t="s">
        <v>7017</v>
      </c>
      <c r="B4316" t="s">
        <v>7018</v>
      </c>
    </row>
    <row r="4317" spans="1:2">
      <c r="A4317" s="1" t="s">
        <v>7019</v>
      </c>
      <c r="B4317" t="s">
        <v>7020</v>
      </c>
    </row>
    <row r="4318" spans="1:2">
      <c r="A4318" s="1" t="s">
        <v>7021</v>
      </c>
      <c r="B4318" t="s">
        <v>7022</v>
      </c>
    </row>
    <row r="4319" spans="1:2">
      <c r="A4319" s="1" t="s">
        <v>7023</v>
      </c>
      <c r="B4319" t="s">
        <v>7024</v>
      </c>
    </row>
    <row r="4320" spans="1:2">
      <c r="A4320" s="1" t="s">
        <v>7025</v>
      </c>
      <c r="B4320" t="s">
        <v>7026</v>
      </c>
    </row>
    <row r="4321" spans="1:2">
      <c r="A4321" s="1" t="s">
        <v>7027</v>
      </c>
      <c r="B4321" t="s">
        <v>7028</v>
      </c>
    </row>
    <row r="4322" spans="1:2">
      <c r="A4322" s="1" t="s">
        <v>7029</v>
      </c>
      <c r="B4322" t="s">
        <v>7030</v>
      </c>
    </row>
    <row r="4323" spans="1:2">
      <c r="A4323" s="1" t="s">
        <v>7031</v>
      </c>
      <c r="B4323" t="s">
        <v>7032</v>
      </c>
    </row>
    <row r="4324" spans="1:2">
      <c r="A4324" s="1" t="s">
        <v>1529</v>
      </c>
      <c r="B4324" t="s">
        <v>7033</v>
      </c>
    </row>
    <row r="4325" spans="1:2">
      <c r="A4325" s="1" t="s">
        <v>7034</v>
      </c>
      <c r="B4325" t="s">
        <v>7035</v>
      </c>
    </row>
    <row r="4326" spans="1:2">
      <c r="A4326" s="1" t="s">
        <v>7036</v>
      </c>
      <c r="B4326" t="s">
        <v>7037</v>
      </c>
    </row>
    <row r="4327" spans="1:2">
      <c r="A4327" s="1" t="s">
        <v>253</v>
      </c>
      <c r="B4327" t="s">
        <v>3282</v>
      </c>
    </row>
    <row r="4328" spans="1:2">
      <c r="A4328" s="1" t="s">
        <v>7038</v>
      </c>
      <c r="B4328" t="s">
        <v>7039</v>
      </c>
    </row>
    <row r="4329" spans="1:2">
      <c r="A4329" s="1" t="s">
        <v>7040</v>
      </c>
      <c r="B4329" t="s">
        <v>7041</v>
      </c>
    </row>
    <row r="4330" spans="1:2">
      <c r="A4330" s="1" t="s">
        <v>7042</v>
      </c>
      <c r="B4330" t="s">
        <v>7043</v>
      </c>
    </row>
    <row r="4331" spans="1:2">
      <c r="A4331" s="1" t="s">
        <v>7044</v>
      </c>
      <c r="B4331" t="s">
        <v>7045</v>
      </c>
    </row>
    <row r="4332" spans="1:2">
      <c r="A4332" s="1" t="s">
        <v>3291</v>
      </c>
      <c r="B4332" t="s">
        <v>3292</v>
      </c>
    </row>
    <row r="4333" spans="1:2">
      <c r="A4333" s="1" t="s">
        <v>7046</v>
      </c>
      <c r="B4333" t="s">
        <v>7047</v>
      </c>
    </row>
    <row r="4334" spans="1:2">
      <c r="A4334" s="1" t="s">
        <v>7048</v>
      </c>
      <c r="B4334" t="s">
        <v>7049</v>
      </c>
    </row>
    <row r="4335" spans="1:2">
      <c r="A4335" s="1" t="s">
        <v>7050</v>
      </c>
      <c r="B4335" t="s">
        <v>7051</v>
      </c>
    </row>
    <row r="4336" spans="1:2">
      <c r="A4336" s="1" t="s">
        <v>7052</v>
      </c>
      <c r="B4336" t="s">
        <v>7053</v>
      </c>
    </row>
    <row r="4337" spans="1:2">
      <c r="A4337" s="1" t="s">
        <v>3293</v>
      </c>
      <c r="B4337" t="s">
        <v>7054</v>
      </c>
    </row>
    <row r="4338" spans="1:2">
      <c r="A4338" s="1" t="s">
        <v>7055</v>
      </c>
      <c r="B4338" t="s">
        <v>7056</v>
      </c>
    </row>
    <row r="4339" spans="1:2">
      <c r="A4339" s="1" t="s">
        <v>7057</v>
      </c>
      <c r="B4339" t="s">
        <v>7058</v>
      </c>
    </row>
    <row r="4340" spans="1:2">
      <c r="A4340" s="1" t="s">
        <v>7059</v>
      </c>
      <c r="B4340" t="s">
        <v>7060</v>
      </c>
    </row>
    <row r="4341" spans="1:2">
      <c r="A4341" s="1" t="s">
        <v>3303</v>
      </c>
      <c r="B4341" t="s">
        <v>7061</v>
      </c>
    </row>
    <row r="4342" spans="1:2">
      <c r="A4342" s="1" t="s">
        <v>3307</v>
      </c>
      <c r="B4342" t="s">
        <v>3308</v>
      </c>
    </row>
    <row r="4343" spans="1:2">
      <c r="A4343" s="1" t="s">
        <v>7062</v>
      </c>
      <c r="B4343" t="s">
        <v>7063</v>
      </c>
    </row>
    <row r="4344" spans="1:2">
      <c r="A4344" s="1" t="s">
        <v>7064</v>
      </c>
      <c r="B4344" t="s">
        <v>7065</v>
      </c>
    </row>
    <row r="4345" spans="1:2">
      <c r="A4345" s="1" t="s">
        <v>7066</v>
      </c>
      <c r="B4345" t="s">
        <v>7067</v>
      </c>
    </row>
    <row r="4346" spans="1:2">
      <c r="A4346" s="1" t="s">
        <v>7068</v>
      </c>
      <c r="B4346" t="s">
        <v>7069</v>
      </c>
    </row>
    <row r="4347" spans="1:2">
      <c r="A4347" s="1" t="s">
        <v>7070</v>
      </c>
      <c r="B4347" t="s">
        <v>7071</v>
      </c>
    </row>
    <row r="4348" spans="1:2">
      <c r="A4348" s="1" t="s">
        <v>7072</v>
      </c>
      <c r="B4348" t="s">
        <v>7073</v>
      </c>
    </row>
    <row r="4349" spans="1:2">
      <c r="A4349" s="1" t="s">
        <v>7074</v>
      </c>
      <c r="B4349" t="s">
        <v>7075</v>
      </c>
    </row>
    <row r="4350" spans="1:2">
      <c r="A4350" s="1" t="s">
        <v>7076</v>
      </c>
      <c r="B4350" t="s">
        <v>7077</v>
      </c>
    </row>
    <row r="4351" spans="1:2">
      <c r="A4351" s="1" t="s">
        <v>7078</v>
      </c>
      <c r="B4351" t="s">
        <v>7079</v>
      </c>
    </row>
    <row r="4352" spans="1:2">
      <c r="A4352" s="1" t="s">
        <v>7080</v>
      </c>
      <c r="B4352" t="s">
        <v>7081</v>
      </c>
    </row>
    <row r="4353" spans="1:2">
      <c r="A4353" s="1" t="s">
        <v>7082</v>
      </c>
      <c r="B4353" t="s">
        <v>7083</v>
      </c>
    </row>
    <row r="4354" spans="1:2">
      <c r="A4354" s="1" t="s">
        <v>2949</v>
      </c>
      <c r="B4354" t="s">
        <v>7084</v>
      </c>
    </row>
    <row r="4355" spans="1:2">
      <c r="A4355" s="1" t="s">
        <v>7085</v>
      </c>
      <c r="B4355" t="s">
        <v>7086</v>
      </c>
    </row>
    <row r="4356" spans="1:2">
      <c r="A4356" s="1" t="s">
        <v>7087</v>
      </c>
      <c r="B4356" t="s">
        <v>7088</v>
      </c>
    </row>
    <row r="4357" spans="1:2">
      <c r="A4357" s="1" t="s">
        <v>7089</v>
      </c>
      <c r="B4357" t="s">
        <v>7090</v>
      </c>
    </row>
    <row r="4358" spans="1:2">
      <c r="A4358" s="1" t="s">
        <v>7091</v>
      </c>
      <c r="B4358" t="s">
        <v>7092</v>
      </c>
    </row>
    <row r="4359" spans="1:2">
      <c r="A4359" s="1" t="s">
        <v>7093</v>
      </c>
      <c r="B4359" t="s">
        <v>7094</v>
      </c>
    </row>
    <row r="4360" spans="1:2">
      <c r="A4360" s="1" t="s">
        <v>7095</v>
      </c>
      <c r="B4360" t="s">
        <v>7096</v>
      </c>
    </row>
    <row r="4361" spans="1:2">
      <c r="A4361" s="1" t="s">
        <v>7097</v>
      </c>
      <c r="B4361" t="s">
        <v>7098</v>
      </c>
    </row>
    <row r="4362" spans="1:2">
      <c r="A4362" s="1" t="s">
        <v>7099</v>
      </c>
      <c r="B4362" t="s">
        <v>7100</v>
      </c>
    </row>
    <row r="4363" spans="1:2">
      <c r="A4363" s="1" t="s">
        <v>7101</v>
      </c>
      <c r="B4363" t="s">
        <v>7102</v>
      </c>
    </row>
    <row r="4364" spans="1:2">
      <c r="A4364" s="1" t="s">
        <v>7103</v>
      </c>
      <c r="B4364" t="s">
        <v>7104</v>
      </c>
    </row>
    <row r="4365" spans="1:2">
      <c r="A4365" s="1" t="s">
        <v>3328</v>
      </c>
      <c r="B4365" t="s">
        <v>3329</v>
      </c>
    </row>
    <row r="4366" spans="1:2">
      <c r="A4366" s="1" t="s">
        <v>7105</v>
      </c>
      <c r="B4366" t="s">
        <v>7106</v>
      </c>
    </row>
    <row r="4367" spans="1:2">
      <c r="A4367" s="1" t="s">
        <v>3334</v>
      </c>
      <c r="B4367" t="s">
        <v>3335</v>
      </c>
    </row>
    <row r="4368" spans="1:2">
      <c r="A4368" s="1" t="s">
        <v>7107</v>
      </c>
      <c r="B4368" t="s">
        <v>7108</v>
      </c>
    </row>
    <row r="4369" spans="1:2">
      <c r="A4369" s="1" t="s">
        <v>7109</v>
      </c>
      <c r="B4369" t="s">
        <v>7110</v>
      </c>
    </row>
    <row r="4370" spans="1:2">
      <c r="A4370" s="1" t="s">
        <v>7111</v>
      </c>
      <c r="B4370" t="s">
        <v>7112</v>
      </c>
    </row>
    <row r="4371" spans="1:2">
      <c r="A4371" s="1" t="s">
        <v>7113</v>
      </c>
      <c r="B4371" t="s">
        <v>7114</v>
      </c>
    </row>
    <row r="4372" spans="1:2">
      <c r="A4372" s="1" t="s">
        <v>7115</v>
      </c>
      <c r="B4372" t="s">
        <v>7116</v>
      </c>
    </row>
    <row r="4373" spans="1:2">
      <c r="A4373" s="1" t="s">
        <v>7117</v>
      </c>
      <c r="B4373" t="s">
        <v>7118</v>
      </c>
    </row>
    <row r="4374" spans="1:2">
      <c r="A4374" s="1" t="s">
        <v>7119</v>
      </c>
      <c r="B4374" t="s">
        <v>7120</v>
      </c>
    </row>
    <row r="4375" spans="1:2">
      <c r="A4375" s="1" t="s">
        <v>7121</v>
      </c>
      <c r="B4375" t="s">
        <v>7122</v>
      </c>
    </row>
    <row r="4376" spans="1:2">
      <c r="A4376" s="1" t="s">
        <v>7123</v>
      </c>
      <c r="B4376" t="s">
        <v>7124</v>
      </c>
    </row>
    <row r="4377" spans="1:2">
      <c r="A4377" s="1" t="s">
        <v>7125</v>
      </c>
      <c r="B4377" t="s">
        <v>7126</v>
      </c>
    </row>
    <row r="4378" spans="1:2">
      <c r="A4378" s="1" t="s">
        <v>7127</v>
      </c>
      <c r="B4378" t="s">
        <v>7128</v>
      </c>
    </row>
    <row r="4379" spans="1:2">
      <c r="A4379" s="1" t="s">
        <v>7129</v>
      </c>
      <c r="B4379" t="s">
        <v>7130</v>
      </c>
    </row>
    <row r="4380" spans="1:2">
      <c r="A4380" s="1" t="s">
        <v>7131</v>
      </c>
      <c r="B4380" t="s">
        <v>7132</v>
      </c>
    </row>
    <row r="4381" spans="1:2">
      <c r="A4381" s="1" t="s">
        <v>7133</v>
      </c>
      <c r="B4381" t="s">
        <v>7134</v>
      </c>
    </row>
    <row r="4382" spans="1:2">
      <c r="A4382" s="1" t="s">
        <v>7135</v>
      </c>
      <c r="B4382" t="s">
        <v>7136</v>
      </c>
    </row>
    <row r="4383" spans="1:2">
      <c r="A4383" s="1" t="s">
        <v>7137</v>
      </c>
      <c r="B4383" t="s">
        <v>7138</v>
      </c>
    </row>
    <row r="4384" spans="1:2">
      <c r="A4384" s="1" t="s">
        <v>7139</v>
      </c>
      <c r="B4384" t="s">
        <v>7140</v>
      </c>
    </row>
    <row r="4385" spans="1:2">
      <c r="A4385" s="1" t="s">
        <v>7141</v>
      </c>
      <c r="B4385" t="s">
        <v>7142</v>
      </c>
    </row>
    <row r="4386" spans="1:2">
      <c r="A4386" s="1" t="s">
        <v>7143</v>
      </c>
      <c r="B4386" t="s">
        <v>7144</v>
      </c>
    </row>
    <row r="4387" spans="1:2">
      <c r="A4387" s="1" t="s">
        <v>7145</v>
      </c>
      <c r="B4387" t="s">
        <v>7146</v>
      </c>
    </row>
    <row r="4388" spans="1:2">
      <c r="A4388" s="1" t="s">
        <v>7147</v>
      </c>
      <c r="B4388" t="s">
        <v>7148</v>
      </c>
    </row>
    <row r="4389" spans="1:2">
      <c r="A4389" s="1" t="s">
        <v>3345</v>
      </c>
      <c r="B4389" t="s">
        <v>3346</v>
      </c>
    </row>
    <row r="4390" spans="1:2">
      <c r="A4390" s="1" t="s">
        <v>7149</v>
      </c>
      <c r="B4390" t="s">
        <v>7150</v>
      </c>
    </row>
    <row r="4391" spans="1:2">
      <c r="A4391" s="1" t="s">
        <v>7151</v>
      </c>
      <c r="B4391" t="s">
        <v>7152</v>
      </c>
    </row>
    <row r="4392" spans="1:2">
      <c r="A4392" s="1" t="s">
        <v>7153</v>
      </c>
      <c r="B4392" t="s">
        <v>7154</v>
      </c>
    </row>
    <row r="4393" spans="1:2">
      <c r="A4393" s="1" t="s">
        <v>3351</v>
      </c>
      <c r="B4393" t="s">
        <v>3352</v>
      </c>
    </row>
    <row r="4394" spans="1:2">
      <c r="A4394" s="1" t="s">
        <v>7155</v>
      </c>
      <c r="B4394" t="s">
        <v>7156</v>
      </c>
    </row>
    <row r="4395" spans="1:2">
      <c r="A4395" s="1" t="s">
        <v>7157</v>
      </c>
      <c r="B4395" t="s">
        <v>7158</v>
      </c>
    </row>
    <row r="4396" spans="1:2">
      <c r="A4396" s="1" t="s">
        <v>7159</v>
      </c>
      <c r="B4396" t="s">
        <v>7160</v>
      </c>
    </row>
    <row r="4397" spans="1:2">
      <c r="A4397" s="1" t="s">
        <v>7161</v>
      </c>
      <c r="B4397" t="s">
        <v>7162</v>
      </c>
    </row>
    <row r="4398" spans="1:2">
      <c r="A4398" s="1" t="s">
        <v>7163</v>
      </c>
      <c r="B4398" t="s">
        <v>7164</v>
      </c>
    </row>
    <row r="4399" spans="1:2">
      <c r="A4399" s="1" t="s">
        <v>7165</v>
      </c>
      <c r="B4399" t="s">
        <v>7166</v>
      </c>
    </row>
    <row r="4400" spans="1:2">
      <c r="A4400" s="1" t="s">
        <v>7167</v>
      </c>
      <c r="B4400" t="s">
        <v>7168</v>
      </c>
    </row>
    <row r="4401" spans="1:2">
      <c r="A4401" s="1" t="s">
        <v>7169</v>
      </c>
      <c r="B4401" t="s">
        <v>7170</v>
      </c>
    </row>
    <row r="4402" spans="1:2">
      <c r="A4402" s="1" t="s">
        <v>7171</v>
      </c>
      <c r="B4402" t="s">
        <v>7172</v>
      </c>
    </row>
    <row r="4403" spans="1:2">
      <c r="A4403" s="1" t="s">
        <v>7173</v>
      </c>
      <c r="B4403" t="s">
        <v>7174</v>
      </c>
    </row>
    <row r="4404" spans="1:2">
      <c r="A4404" s="1" t="s">
        <v>3363</v>
      </c>
      <c r="B4404" t="s">
        <v>3364</v>
      </c>
    </row>
    <row r="4405" spans="1:2">
      <c r="A4405" s="1" t="s">
        <v>7175</v>
      </c>
      <c r="B4405" t="s">
        <v>7176</v>
      </c>
    </row>
    <row r="4406" spans="1:2">
      <c r="A4406" s="1" t="s">
        <v>7177</v>
      </c>
      <c r="B4406" t="s">
        <v>7178</v>
      </c>
    </row>
    <row r="4407" spans="1:2">
      <c r="A4407" s="1" t="s">
        <v>7179</v>
      </c>
      <c r="B4407" t="s">
        <v>7180</v>
      </c>
    </row>
    <row r="4408" spans="1:2">
      <c r="A4408" s="1" t="s">
        <v>7181</v>
      </c>
      <c r="B4408" t="s">
        <v>7182</v>
      </c>
    </row>
    <row r="4409" spans="1:2">
      <c r="A4409" s="1" t="s">
        <v>7183</v>
      </c>
      <c r="B4409" t="s">
        <v>7184</v>
      </c>
    </row>
    <row r="4410" spans="1:2">
      <c r="A4410" s="1" t="s">
        <v>7185</v>
      </c>
      <c r="B4410" t="s">
        <v>7186</v>
      </c>
    </row>
    <row r="4411" spans="1:2">
      <c r="A4411" s="1" t="s">
        <v>7187</v>
      </c>
      <c r="B4411" t="s">
        <v>7188</v>
      </c>
    </row>
    <row r="4412" spans="1:2">
      <c r="A4412" s="1" t="s">
        <v>7189</v>
      </c>
      <c r="B4412" t="s">
        <v>7190</v>
      </c>
    </row>
    <row r="4413" spans="1:2">
      <c r="A4413" s="1" t="s">
        <v>7191</v>
      </c>
      <c r="B4413" t="s">
        <v>7192</v>
      </c>
    </row>
    <row r="4414" spans="1:2">
      <c r="A4414" s="1" t="s">
        <v>7193</v>
      </c>
      <c r="B4414" t="s">
        <v>7194</v>
      </c>
    </row>
    <row r="4415" spans="1:2">
      <c r="A4415" s="1" t="s">
        <v>7195</v>
      </c>
      <c r="B4415" t="s">
        <v>7196</v>
      </c>
    </row>
    <row r="4416" spans="1:2">
      <c r="A4416" s="1" t="s">
        <v>7197</v>
      </c>
      <c r="B4416" t="s">
        <v>7198</v>
      </c>
    </row>
    <row r="4417" spans="1:2">
      <c r="A4417" s="1" t="s">
        <v>7199</v>
      </c>
      <c r="B4417" t="s">
        <v>7200</v>
      </c>
    </row>
    <row r="4418" spans="1:2">
      <c r="A4418" s="1" t="s">
        <v>7201</v>
      </c>
      <c r="B4418" t="s">
        <v>7202</v>
      </c>
    </row>
    <row r="4419" spans="1:2">
      <c r="A4419" s="1" t="s">
        <v>7203</v>
      </c>
      <c r="B4419" t="s">
        <v>7204</v>
      </c>
    </row>
    <row r="4420" spans="1:2">
      <c r="A4420" s="1" t="s">
        <v>7205</v>
      </c>
      <c r="B4420" t="s">
        <v>7206</v>
      </c>
    </row>
    <row r="4421" spans="1:2">
      <c r="A4421" s="1" t="s">
        <v>3380</v>
      </c>
      <c r="B4421" t="s">
        <v>3381</v>
      </c>
    </row>
    <row r="4422" spans="1:2">
      <c r="A4422" s="1" t="s">
        <v>7207</v>
      </c>
      <c r="B4422" t="s">
        <v>7208</v>
      </c>
    </row>
    <row r="4423" spans="1:2">
      <c r="A4423" s="1" t="s">
        <v>7209</v>
      </c>
      <c r="B4423" t="s">
        <v>7210</v>
      </c>
    </row>
    <row r="4424" spans="1:2">
      <c r="A4424" s="1" t="s">
        <v>3387</v>
      </c>
      <c r="B4424" t="s">
        <v>3388</v>
      </c>
    </row>
    <row r="4425" spans="1:2">
      <c r="A4425" s="1" t="s">
        <v>7211</v>
      </c>
      <c r="B4425" t="s">
        <v>7212</v>
      </c>
    </row>
    <row r="4426" spans="1:2">
      <c r="A4426" s="1" t="s">
        <v>3393</v>
      </c>
      <c r="B4426" t="s">
        <v>3394</v>
      </c>
    </row>
    <row r="4427" spans="1:2">
      <c r="A4427" s="1" t="s">
        <v>7213</v>
      </c>
      <c r="B4427" t="s">
        <v>7214</v>
      </c>
    </row>
    <row r="4428" spans="1:2">
      <c r="A4428" s="1" t="s">
        <v>7215</v>
      </c>
      <c r="B4428" t="s">
        <v>7216</v>
      </c>
    </row>
    <row r="4429" spans="1:2">
      <c r="A4429" s="1" t="s">
        <v>7217</v>
      </c>
      <c r="B4429" t="s">
        <v>7218</v>
      </c>
    </row>
    <row r="4430" spans="1:2">
      <c r="A4430" s="1" t="s">
        <v>7219</v>
      </c>
      <c r="B4430" t="s">
        <v>7220</v>
      </c>
    </row>
    <row r="4431" spans="1:2">
      <c r="A4431" s="1" t="s">
        <v>7221</v>
      </c>
      <c r="B4431" t="s">
        <v>7222</v>
      </c>
    </row>
    <row r="4432" spans="1:2">
      <c r="A4432" s="1" t="s">
        <v>7223</v>
      </c>
      <c r="B4432" t="s">
        <v>7224</v>
      </c>
    </row>
    <row r="4433" spans="1:2">
      <c r="A4433" s="1" t="s">
        <v>7225</v>
      </c>
      <c r="B4433" t="s">
        <v>7226</v>
      </c>
    </row>
    <row r="4434" spans="1:2">
      <c r="A4434" s="1" t="s">
        <v>7227</v>
      </c>
      <c r="B4434" t="s">
        <v>7228</v>
      </c>
    </row>
    <row r="4435" spans="1:2">
      <c r="A4435" s="1" t="s">
        <v>77</v>
      </c>
      <c r="B4435" t="s">
        <v>7229</v>
      </c>
    </row>
    <row r="4436" spans="1:2">
      <c r="A4436" s="1" t="s">
        <v>7230</v>
      </c>
      <c r="B4436" t="s">
        <v>7231</v>
      </c>
    </row>
    <row r="4437" spans="1:2">
      <c r="A4437" s="1" t="s">
        <v>7232</v>
      </c>
      <c r="B4437" t="s">
        <v>7233</v>
      </c>
    </row>
    <row r="4438" spans="1:2">
      <c r="A4438" s="1" t="s">
        <v>3405</v>
      </c>
      <c r="B4438" t="s">
        <v>3406</v>
      </c>
    </row>
    <row r="4439" spans="1:2">
      <c r="A4439" s="1" t="s">
        <v>7234</v>
      </c>
      <c r="B4439" t="s">
        <v>7235</v>
      </c>
    </row>
    <row r="4440" spans="1:2">
      <c r="A4440" s="1" t="s">
        <v>101</v>
      </c>
      <c r="B4440" t="s">
        <v>7236</v>
      </c>
    </row>
    <row r="4441" spans="1:2">
      <c r="A4441" s="1" t="s">
        <v>7237</v>
      </c>
      <c r="B4441" t="s">
        <v>7238</v>
      </c>
    </row>
    <row r="4442" spans="1:2">
      <c r="A4442" s="1" t="s">
        <v>7239</v>
      </c>
      <c r="B4442" t="s">
        <v>7240</v>
      </c>
    </row>
    <row r="4443" spans="1:2">
      <c r="A4443" s="1" t="s">
        <v>7241</v>
      </c>
      <c r="B4443" t="s">
        <v>7242</v>
      </c>
    </row>
    <row r="4444" spans="1:2">
      <c r="A4444" s="1" t="s">
        <v>7243</v>
      </c>
      <c r="B4444" t="s">
        <v>7244</v>
      </c>
    </row>
    <row r="4445" spans="1:2">
      <c r="A4445" s="1" t="s">
        <v>7245</v>
      </c>
      <c r="B4445" t="s">
        <v>7246</v>
      </c>
    </row>
    <row r="4446" spans="1:2">
      <c r="A4446" s="1" t="s">
        <v>7247</v>
      </c>
      <c r="B4446" t="s">
        <v>7248</v>
      </c>
    </row>
    <row r="4447" spans="1:2">
      <c r="A4447" s="1" t="s">
        <v>3419</v>
      </c>
      <c r="B4447" t="s">
        <v>3420</v>
      </c>
    </row>
    <row r="4448" spans="1:2">
      <c r="A4448" s="1" t="s">
        <v>7249</v>
      </c>
      <c r="B4448" t="s">
        <v>7250</v>
      </c>
    </row>
    <row r="4449" spans="1:2">
      <c r="A4449" s="1" t="s">
        <v>7251</v>
      </c>
      <c r="B4449" t="s">
        <v>7252</v>
      </c>
    </row>
    <row r="4450" spans="1:2">
      <c r="A4450" s="1" t="s">
        <v>7253</v>
      </c>
      <c r="B4450" t="s">
        <v>7254</v>
      </c>
    </row>
    <row r="4451" spans="1:2">
      <c r="A4451" s="1" t="s">
        <v>7255</v>
      </c>
      <c r="B4451" t="s">
        <v>7256</v>
      </c>
    </row>
    <row r="4452" spans="1:2">
      <c r="A4452" s="1" t="s">
        <v>7257</v>
      </c>
      <c r="B4452" t="s">
        <v>7258</v>
      </c>
    </row>
    <row r="4453" spans="1:2">
      <c r="A4453" s="1" t="s">
        <v>7259</v>
      </c>
      <c r="B4453" t="s">
        <v>7260</v>
      </c>
    </row>
    <row r="4454" spans="1:2">
      <c r="A4454" s="1" t="s">
        <v>7261</v>
      </c>
      <c r="B4454" t="s">
        <v>7262</v>
      </c>
    </row>
    <row r="4455" spans="1:2">
      <c r="A4455" s="1" t="s">
        <v>2701</v>
      </c>
      <c r="B4455" t="s">
        <v>7263</v>
      </c>
    </row>
    <row r="4456" spans="1:2">
      <c r="A4456" s="1" t="s">
        <v>7264</v>
      </c>
      <c r="B4456" t="s">
        <v>7265</v>
      </c>
    </row>
    <row r="4457" spans="1:2">
      <c r="A4457" s="1" t="s">
        <v>1581</v>
      </c>
      <c r="B4457" t="s">
        <v>1582</v>
      </c>
    </row>
    <row r="4458" spans="1:2">
      <c r="A4458" s="1" t="s">
        <v>7266</v>
      </c>
      <c r="B4458" t="s">
        <v>7267</v>
      </c>
    </row>
    <row r="4459" spans="1:2">
      <c r="A4459" s="1" t="s">
        <v>7268</v>
      </c>
      <c r="B4459" t="s">
        <v>7269</v>
      </c>
    </row>
    <row r="4460" spans="1:2">
      <c r="A4460" s="1" t="s">
        <v>7270</v>
      </c>
      <c r="B4460" t="s">
        <v>7271</v>
      </c>
    </row>
    <row r="4461" spans="1:2">
      <c r="A4461" s="1" t="s">
        <v>7272</v>
      </c>
      <c r="B4461" t="s">
        <v>7273</v>
      </c>
    </row>
    <row r="4462" spans="1:2">
      <c r="A4462" s="1" t="s">
        <v>7274</v>
      </c>
      <c r="B4462" t="s">
        <v>7275</v>
      </c>
    </row>
    <row r="4463" spans="1:2">
      <c r="A4463" s="1" t="s">
        <v>7276</v>
      </c>
      <c r="B4463" t="s">
        <v>7277</v>
      </c>
    </row>
    <row r="4464" spans="1:2">
      <c r="A4464" s="1" t="s">
        <v>7278</v>
      </c>
      <c r="B4464" t="s">
        <v>7279</v>
      </c>
    </row>
    <row r="4465" spans="1:2">
      <c r="A4465" s="1" t="s">
        <v>7280</v>
      </c>
      <c r="B4465" t="s">
        <v>7281</v>
      </c>
    </row>
    <row r="4466" spans="1:2">
      <c r="A4466" s="1" t="s">
        <v>7282</v>
      </c>
      <c r="B4466" t="s">
        <v>7283</v>
      </c>
    </row>
    <row r="4467" spans="1:2">
      <c r="A4467" s="1" t="s">
        <v>7284</v>
      </c>
      <c r="B4467" t="s">
        <v>7285</v>
      </c>
    </row>
    <row r="4468" spans="1:2">
      <c r="A4468" s="1" t="s">
        <v>7286</v>
      </c>
      <c r="B4468" t="s">
        <v>7287</v>
      </c>
    </row>
    <row r="4469" spans="1:2">
      <c r="A4469" s="1" t="s">
        <v>7288</v>
      </c>
      <c r="B4469" t="s">
        <v>7289</v>
      </c>
    </row>
    <row r="4470" spans="1:2">
      <c r="A4470" s="1" t="s">
        <v>7290</v>
      </c>
      <c r="B4470" t="s">
        <v>7291</v>
      </c>
    </row>
    <row r="4471" spans="1:2">
      <c r="A4471" s="1" t="s">
        <v>7292</v>
      </c>
      <c r="B4471" t="s">
        <v>7293</v>
      </c>
    </row>
    <row r="4472" spans="1:2">
      <c r="A4472" s="1" t="s">
        <v>7294</v>
      </c>
      <c r="B4472" t="s">
        <v>7295</v>
      </c>
    </row>
    <row r="4473" spans="1:2">
      <c r="A4473" s="1" t="s">
        <v>817</v>
      </c>
      <c r="B4473" t="s">
        <v>7296</v>
      </c>
    </row>
    <row r="4474" spans="1:2">
      <c r="A4474" s="1" t="s">
        <v>7297</v>
      </c>
      <c r="B4474" t="s">
        <v>7298</v>
      </c>
    </row>
    <row r="4475" spans="1:2">
      <c r="A4475" s="1" t="s">
        <v>7299</v>
      </c>
      <c r="B4475" t="s">
        <v>7300</v>
      </c>
    </row>
    <row r="4476" spans="1:2">
      <c r="A4476" s="1" t="s">
        <v>7301</v>
      </c>
      <c r="B4476" t="s">
        <v>7302</v>
      </c>
    </row>
    <row r="4477" spans="1:2">
      <c r="A4477" s="1" t="s">
        <v>7303</v>
      </c>
      <c r="B4477" t="s">
        <v>7304</v>
      </c>
    </row>
    <row r="4478" spans="1:2">
      <c r="A4478" s="1" t="s">
        <v>7305</v>
      </c>
      <c r="B4478" t="s">
        <v>7306</v>
      </c>
    </row>
    <row r="4479" spans="1:2">
      <c r="A4479" s="1" t="s">
        <v>7307</v>
      </c>
      <c r="B4479" t="s">
        <v>7308</v>
      </c>
    </row>
    <row r="4480" spans="1:2">
      <c r="A4480" s="1" t="s">
        <v>7309</v>
      </c>
      <c r="B4480" t="s">
        <v>7310</v>
      </c>
    </row>
    <row r="4481" spans="1:2">
      <c r="A4481" s="1" t="s">
        <v>7311</v>
      </c>
      <c r="B4481" t="s">
        <v>7312</v>
      </c>
    </row>
    <row r="4482" spans="1:2">
      <c r="A4482" s="1" t="s">
        <v>7313</v>
      </c>
      <c r="B4482" t="s">
        <v>7314</v>
      </c>
    </row>
    <row r="4483" spans="1:2">
      <c r="A4483" s="1" t="s">
        <v>7315</v>
      </c>
      <c r="B4483" t="s">
        <v>7316</v>
      </c>
    </row>
    <row r="4484" spans="1:2">
      <c r="A4484" s="1" t="s">
        <v>7317</v>
      </c>
      <c r="B4484" t="s">
        <v>7318</v>
      </c>
    </row>
    <row r="4485" spans="1:2">
      <c r="A4485" s="1" t="s">
        <v>7319</v>
      </c>
      <c r="B4485" t="s">
        <v>7320</v>
      </c>
    </row>
    <row r="4486" spans="1:2">
      <c r="A4486" s="1" t="s">
        <v>7321</v>
      </c>
      <c r="B4486" t="s">
        <v>7322</v>
      </c>
    </row>
    <row r="4487" spans="1:2">
      <c r="A4487" s="1" t="s">
        <v>7323</v>
      </c>
      <c r="B4487" t="s">
        <v>7324</v>
      </c>
    </row>
    <row r="4488" spans="1:2">
      <c r="A4488" s="1" t="s">
        <v>7325</v>
      </c>
      <c r="B4488" t="s">
        <v>7326</v>
      </c>
    </row>
    <row r="4489" spans="1:2">
      <c r="A4489" s="1" t="s">
        <v>7327</v>
      </c>
      <c r="B4489" t="s">
        <v>7328</v>
      </c>
    </row>
    <row r="4490" spans="1:2">
      <c r="A4490" s="1" t="s">
        <v>7329</v>
      </c>
      <c r="B4490" t="s">
        <v>7330</v>
      </c>
    </row>
    <row r="4491" spans="1:2">
      <c r="A4491" s="1" t="s">
        <v>7331</v>
      </c>
      <c r="B4491" t="s">
        <v>7332</v>
      </c>
    </row>
    <row r="4492" spans="1:2">
      <c r="A4492" s="1" t="s">
        <v>7333</v>
      </c>
      <c r="B4492" t="s">
        <v>7334</v>
      </c>
    </row>
    <row r="4493" spans="1:2">
      <c r="A4493" s="1" t="s">
        <v>7335</v>
      </c>
      <c r="B4493" t="s">
        <v>7336</v>
      </c>
    </row>
    <row r="4494" spans="1:2">
      <c r="A4494" s="1" t="s">
        <v>7337</v>
      </c>
      <c r="B4494" t="s">
        <v>7338</v>
      </c>
    </row>
    <row r="4495" spans="1:2">
      <c r="A4495" s="1" t="s">
        <v>3468</v>
      </c>
      <c r="B4495" t="s">
        <v>3469</v>
      </c>
    </row>
    <row r="4496" spans="1:2">
      <c r="A4496" s="1" t="s">
        <v>7339</v>
      </c>
      <c r="B4496" t="s">
        <v>7340</v>
      </c>
    </row>
    <row r="4497" spans="1:2">
      <c r="A4497" s="1" t="s">
        <v>7341</v>
      </c>
      <c r="B4497" t="s">
        <v>7342</v>
      </c>
    </row>
    <row r="4498" spans="1:2">
      <c r="A4498" s="1" t="s">
        <v>7343</v>
      </c>
      <c r="B4498" t="s">
        <v>7344</v>
      </c>
    </row>
    <row r="4499" spans="1:2">
      <c r="A4499" s="1" t="s">
        <v>7345</v>
      </c>
      <c r="B4499" t="s">
        <v>7346</v>
      </c>
    </row>
    <row r="4500" spans="1:2">
      <c r="A4500" s="1" t="s">
        <v>7347</v>
      </c>
      <c r="B4500" t="s">
        <v>7348</v>
      </c>
    </row>
    <row r="4501" spans="1:2">
      <c r="A4501" s="1" t="s">
        <v>7349</v>
      </c>
      <c r="B4501" t="s">
        <v>7350</v>
      </c>
    </row>
    <row r="4502" spans="1:2">
      <c r="A4502" s="1" t="s">
        <v>3472</v>
      </c>
      <c r="B4502" t="s">
        <v>3473</v>
      </c>
    </row>
    <row r="4503" spans="1:2">
      <c r="A4503" s="1" t="s">
        <v>7351</v>
      </c>
      <c r="B4503" t="s">
        <v>7352</v>
      </c>
    </row>
    <row r="4504" spans="1:2">
      <c r="A4504" s="1" t="s">
        <v>7353</v>
      </c>
      <c r="B4504" t="s">
        <v>7354</v>
      </c>
    </row>
    <row r="4505" spans="1:2">
      <c r="A4505" s="1" t="s">
        <v>7355</v>
      </c>
      <c r="B4505" t="s">
        <v>7356</v>
      </c>
    </row>
    <row r="4506" spans="1:2">
      <c r="A4506" s="1" t="s">
        <v>7357</v>
      </c>
      <c r="B4506" t="s">
        <v>7358</v>
      </c>
    </row>
    <row r="4507" spans="1:2">
      <c r="A4507" s="1" t="s">
        <v>7359</v>
      </c>
      <c r="B4507" t="s">
        <v>7360</v>
      </c>
    </row>
    <row r="4508" spans="1:2">
      <c r="A4508" s="1" t="s">
        <v>7361</v>
      </c>
      <c r="B4508" t="s">
        <v>7362</v>
      </c>
    </row>
    <row r="4509" spans="1:2">
      <c r="A4509" s="1" t="s">
        <v>7363</v>
      </c>
      <c r="B4509" t="s">
        <v>7364</v>
      </c>
    </row>
    <row r="4510" spans="1:2">
      <c r="A4510" s="1" t="s">
        <v>7365</v>
      </c>
      <c r="B4510" t="s">
        <v>7366</v>
      </c>
    </row>
    <row r="4511" spans="1:2">
      <c r="A4511" s="1" t="s">
        <v>7367</v>
      </c>
      <c r="B4511" t="s">
        <v>7368</v>
      </c>
    </row>
    <row r="4512" spans="1:2">
      <c r="A4512" s="1" t="s">
        <v>7369</v>
      </c>
      <c r="B4512" t="s">
        <v>7370</v>
      </c>
    </row>
    <row r="4513" spans="1:2">
      <c r="A4513" s="1" t="s">
        <v>7371</v>
      </c>
      <c r="B4513" t="s">
        <v>7372</v>
      </c>
    </row>
    <row r="4514" spans="1:2">
      <c r="A4514" s="1" t="s">
        <v>7373</v>
      </c>
      <c r="B4514" t="s">
        <v>7374</v>
      </c>
    </row>
    <row r="4515" spans="1:2">
      <c r="A4515" s="1" t="s">
        <v>7375</v>
      </c>
      <c r="B4515" t="s">
        <v>7376</v>
      </c>
    </row>
    <row r="4516" spans="1:2">
      <c r="A4516" s="1" t="s">
        <v>7377</v>
      </c>
      <c r="B4516" t="s">
        <v>7378</v>
      </c>
    </row>
    <row r="4517" spans="1:2">
      <c r="A4517" s="1" t="s">
        <v>7379</v>
      </c>
      <c r="B4517" t="s">
        <v>7380</v>
      </c>
    </row>
    <row r="4518" spans="1:2">
      <c r="A4518" s="1" t="s">
        <v>7381</v>
      </c>
      <c r="B4518" t="s">
        <v>7382</v>
      </c>
    </row>
    <row r="4519" spans="1:2">
      <c r="A4519" s="1" t="s">
        <v>7383</v>
      </c>
      <c r="B4519" t="s">
        <v>7384</v>
      </c>
    </row>
    <row r="4520" spans="1:2">
      <c r="A4520" s="1" t="s">
        <v>7385</v>
      </c>
      <c r="B4520" t="s">
        <v>7386</v>
      </c>
    </row>
    <row r="4521" spans="1:2">
      <c r="A4521" s="1" t="s">
        <v>7387</v>
      </c>
      <c r="B4521" t="s">
        <v>7388</v>
      </c>
    </row>
    <row r="4522" spans="1:2">
      <c r="A4522" s="1" t="s">
        <v>7389</v>
      </c>
      <c r="B4522" t="s">
        <v>7390</v>
      </c>
    </row>
    <row r="4523" spans="1:2">
      <c r="A4523" s="1" t="s">
        <v>7391</v>
      </c>
      <c r="B4523" t="s">
        <v>7392</v>
      </c>
    </row>
    <row r="4524" spans="1:2">
      <c r="A4524" s="1" t="s">
        <v>7393</v>
      </c>
      <c r="B4524" t="s">
        <v>7394</v>
      </c>
    </row>
    <row r="4525" spans="1:2">
      <c r="A4525" s="1" t="s">
        <v>7395</v>
      </c>
      <c r="B4525" t="s">
        <v>7396</v>
      </c>
    </row>
    <row r="4526" spans="1:2">
      <c r="A4526" s="1" t="s">
        <v>7397</v>
      </c>
      <c r="B4526" t="s">
        <v>7398</v>
      </c>
    </row>
    <row r="4527" spans="1:2">
      <c r="A4527" s="1" t="s">
        <v>7399</v>
      </c>
      <c r="B4527" t="s">
        <v>7400</v>
      </c>
    </row>
    <row r="4528" spans="1:2">
      <c r="A4528" s="1" t="s">
        <v>7401</v>
      </c>
      <c r="B4528" t="s">
        <v>7402</v>
      </c>
    </row>
    <row r="4529" spans="1:2">
      <c r="A4529" s="1" t="s">
        <v>7403</v>
      </c>
      <c r="B4529" t="s">
        <v>7404</v>
      </c>
    </row>
    <row r="4530" spans="1:2">
      <c r="A4530" s="1" t="s">
        <v>7405</v>
      </c>
      <c r="B4530" t="s">
        <v>7406</v>
      </c>
    </row>
    <row r="4531" spans="1:2">
      <c r="A4531" s="1" t="s">
        <v>7407</v>
      </c>
      <c r="B4531" t="s">
        <v>7408</v>
      </c>
    </row>
    <row r="4532" spans="1:2">
      <c r="A4532" s="1" t="s">
        <v>7409</v>
      </c>
      <c r="B4532" t="s">
        <v>7410</v>
      </c>
    </row>
    <row r="4533" spans="1:2">
      <c r="A4533" s="1" t="s">
        <v>7411</v>
      </c>
      <c r="B4533" t="s">
        <v>7412</v>
      </c>
    </row>
    <row r="4534" spans="1:2">
      <c r="A4534" s="1" t="s">
        <v>7413</v>
      </c>
      <c r="B4534" t="s">
        <v>7414</v>
      </c>
    </row>
    <row r="4535" spans="1:2">
      <c r="A4535" s="1" t="s">
        <v>7415</v>
      </c>
      <c r="B4535" t="s">
        <v>7416</v>
      </c>
    </row>
    <row r="4536" spans="1:2">
      <c r="A4536" s="1" t="s">
        <v>7417</v>
      </c>
      <c r="B4536" t="s">
        <v>7418</v>
      </c>
    </row>
    <row r="4537" spans="1:2">
      <c r="A4537" s="1" t="s">
        <v>7419</v>
      </c>
      <c r="B4537" t="s">
        <v>7420</v>
      </c>
    </row>
    <row r="4538" spans="1:2">
      <c r="A4538" s="1" t="s">
        <v>7421</v>
      </c>
      <c r="B4538" t="s">
        <v>7422</v>
      </c>
    </row>
    <row r="4539" spans="1:2">
      <c r="A4539" s="1" t="s">
        <v>7423</v>
      </c>
      <c r="B4539" t="s">
        <v>7424</v>
      </c>
    </row>
    <row r="4540" spans="1:2">
      <c r="A4540" s="1" t="s">
        <v>7425</v>
      </c>
      <c r="B4540" t="s">
        <v>7426</v>
      </c>
    </row>
    <row r="4541" spans="1:2">
      <c r="A4541" s="1" t="s">
        <v>7427</v>
      </c>
      <c r="B4541" t="s">
        <v>7428</v>
      </c>
    </row>
    <row r="4542" spans="1:2">
      <c r="A4542" s="1" t="s">
        <v>7429</v>
      </c>
      <c r="B4542" t="s">
        <v>7430</v>
      </c>
    </row>
    <row r="4543" spans="1:2">
      <c r="A4543" s="1" t="s">
        <v>3504</v>
      </c>
      <c r="B4543" t="s">
        <v>7431</v>
      </c>
    </row>
    <row r="4544" spans="1:2">
      <c r="A4544" s="1" t="s">
        <v>7432</v>
      </c>
      <c r="B4544" t="s">
        <v>7433</v>
      </c>
    </row>
    <row r="4545" spans="1:2">
      <c r="A4545" s="1" t="s">
        <v>7434</v>
      </c>
      <c r="B4545" t="s">
        <v>7435</v>
      </c>
    </row>
    <row r="4546" spans="1:2">
      <c r="A4546" s="1" t="s">
        <v>7436</v>
      </c>
      <c r="B4546" t="s">
        <v>7437</v>
      </c>
    </row>
    <row r="4547" spans="1:2">
      <c r="A4547" s="1" t="s">
        <v>7438</v>
      </c>
      <c r="B4547" t="s">
        <v>7439</v>
      </c>
    </row>
    <row r="4548" spans="1:2">
      <c r="A4548" s="1" t="s">
        <v>3516</v>
      </c>
      <c r="B4548" t="s">
        <v>3517</v>
      </c>
    </row>
    <row r="4549" spans="1:2">
      <c r="A4549" s="1" t="s">
        <v>7440</v>
      </c>
      <c r="B4549" t="s">
        <v>7441</v>
      </c>
    </row>
    <row r="4550" spans="1:2">
      <c r="A4550" s="1" t="s">
        <v>7442</v>
      </c>
      <c r="B4550" t="s">
        <v>7443</v>
      </c>
    </row>
    <row r="4551" spans="1:2">
      <c r="A4551" s="1" t="s">
        <v>7444</v>
      </c>
      <c r="B4551" t="s">
        <v>7445</v>
      </c>
    </row>
    <row r="4552" spans="1:2">
      <c r="A4552" s="1" t="s">
        <v>7446</v>
      </c>
      <c r="B4552" t="s">
        <v>7447</v>
      </c>
    </row>
    <row r="4553" spans="1:2">
      <c r="A4553" s="1" t="s">
        <v>3520</v>
      </c>
      <c r="B4553" t="s">
        <v>3521</v>
      </c>
    </row>
    <row r="4554" spans="1:2">
      <c r="A4554" s="1" t="s">
        <v>7448</v>
      </c>
      <c r="B4554" t="s">
        <v>7449</v>
      </c>
    </row>
    <row r="4555" spans="1:2">
      <c r="A4555" s="1" t="s">
        <v>7450</v>
      </c>
      <c r="B4555" t="s">
        <v>7451</v>
      </c>
    </row>
    <row r="4556" spans="1:2">
      <c r="A4556" s="1" t="s">
        <v>3524</v>
      </c>
      <c r="B4556" t="s">
        <v>7452</v>
      </c>
    </row>
    <row r="4557" spans="1:2">
      <c r="A4557" s="1" t="s">
        <v>7453</v>
      </c>
      <c r="B4557" t="s">
        <v>7454</v>
      </c>
    </row>
    <row r="4558" spans="1:2">
      <c r="A4558" s="1" t="s">
        <v>7455</v>
      </c>
      <c r="B4558" t="s">
        <v>7456</v>
      </c>
    </row>
    <row r="4559" spans="1:2">
      <c r="A4559" s="1" t="s">
        <v>7457</v>
      </c>
      <c r="B4559" t="s">
        <v>7458</v>
      </c>
    </row>
    <row r="4560" spans="1:2">
      <c r="A4560" s="1" t="s">
        <v>7459</v>
      </c>
      <c r="B4560" t="s">
        <v>7460</v>
      </c>
    </row>
    <row r="4561" spans="1:2">
      <c r="A4561" s="1" t="s">
        <v>7461</v>
      </c>
      <c r="B4561" t="s">
        <v>7462</v>
      </c>
    </row>
    <row r="4562" spans="1:2">
      <c r="A4562" s="1" t="s">
        <v>7463</v>
      </c>
      <c r="B4562" t="s">
        <v>7464</v>
      </c>
    </row>
    <row r="4563" spans="1:2">
      <c r="A4563" s="1" t="s">
        <v>3528</v>
      </c>
      <c r="B4563" t="s">
        <v>3529</v>
      </c>
    </row>
    <row r="4564" spans="1:2">
      <c r="A4564" s="1" t="s">
        <v>3530</v>
      </c>
      <c r="B4564" t="s">
        <v>3531</v>
      </c>
    </row>
    <row r="4565" spans="1:2">
      <c r="A4565" s="1" t="s">
        <v>7465</v>
      </c>
      <c r="B4565" t="s">
        <v>7466</v>
      </c>
    </row>
    <row r="4566" spans="1:2">
      <c r="A4566" s="1" t="s">
        <v>7467</v>
      </c>
      <c r="B4566" t="s">
        <v>7468</v>
      </c>
    </row>
    <row r="4567" spans="1:2">
      <c r="A4567" s="1" t="s">
        <v>7469</v>
      </c>
      <c r="B4567" t="s">
        <v>7470</v>
      </c>
    </row>
    <row r="4568" spans="1:2">
      <c r="A4568" s="1" t="s">
        <v>7471</v>
      </c>
      <c r="B4568" t="s">
        <v>7472</v>
      </c>
    </row>
    <row r="4569" spans="1:2">
      <c r="A4569" s="1" t="s">
        <v>3538</v>
      </c>
      <c r="B4569" t="s">
        <v>3539</v>
      </c>
    </row>
    <row r="4570" spans="1:2">
      <c r="A4570" s="1" t="s">
        <v>7473</v>
      </c>
      <c r="B4570" t="s">
        <v>7474</v>
      </c>
    </row>
    <row r="4571" spans="1:2">
      <c r="A4571" s="1" t="s">
        <v>7475</v>
      </c>
      <c r="B4571" t="s">
        <v>7476</v>
      </c>
    </row>
    <row r="4572" spans="1:2">
      <c r="A4572" s="1" t="s">
        <v>2240</v>
      </c>
      <c r="B4572" t="s">
        <v>7477</v>
      </c>
    </row>
    <row r="4573" spans="1:2">
      <c r="A4573" s="1" t="s">
        <v>7478</v>
      </c>
      <c r="B4573" t="s">
        <v>7479</v>
      </c>
    </row>
    <row r="4574" spans="1:2">
      <c r="A4574" s="1" t="s">
        <v>7480</v>
      </c>
      <c r="B4574" t="s">
        <v>7481</v>
      </c>
    </row>
    <row r="4575" spans="1:2">
      <c r="A4575" s="1" t="s">
        <v>7482</v>
      </c>
      <c r="B4575" t="s">
        <v>7483</v>
      </c>
    </row>
    <row r="4576" spans="1:2">
      <c r="A4576" s="1" t="s">
        <v>7484</v>
      </c>
      <c r="B4576" t="s">
        <v>7485</v>
      </c>
    </row>
    <row r="4577" spans="1:2">
      <c r="A4577" s="1" t="s">
        <v>3552</v>
      </c>
      <c r="B4577" t="s">
        <v>7486</v>
      </c>
    </row>
    <row r="4578" spans="1:2">
      <c r="A4578" s="1" t="s">
        <v>7487</v>
      </c>
      <c r="B4578" t="s">
        <v>7488</v>
      </c>
    </row>
    <row r="4579" spans="1:2">
      <c r="A4579" s="1" t="s">
        <v>7489</v>
      </c>
      <c r="B4579" t="s">
        <v>7490</v>
      </c>
    </row>
    <row r="4580" spans="1:2">
      <c r="A4580" s="1" t="s">
        <v>3554</v>
      </c>
      <c r="B4580" t="s">
        <v>3555</v>
      </c>
    </row>
    <row r="4581" spans="1:2">
      <c r="A4581" s="1" t="s">
        <v>7491</v>
      </c>
      <c r="B4581" t="s">
        <v>7492</v>
      </c>
    </row>
    <row r="4582" spans="1:2">
      <c r="A4582" s="1" t="s">
        <v>7493</v>
      </c>
      <c r="B4582" t="s">
        <v>7494</v>
      </c>
    </row>
    <row r="4583" spans="1:2">
      <c r="A4583" s="1" t="s">
        <v>7495</v>
      </c>
      <c r="B4583" t="s">
        <v>7496</v>
      </c>
    </row>
    <row r="4584" spans="1:2">
      <c r="A4584" s="1" t="s">
        <v>7497</v>
      </c>
      <c r="B4584" t="s">
        <v>7498</v>
      </c>
    </row>
    <row r="4585" spans="1:2">
      <c r="A4585" s="1" t="s">
        <v>7499</v>
      </c>
      <c r="B4585" t="s">
        <v>7500</v>
      </c>
    </row>
    <row r="4586" spans="1:2">
      <c r="A4586" s="1" t="s">
        <v>7501</v>
      </c>
      <c r="B4586" t="s">
        <v>7502</v>
      </c>
    </row>
    <row r="4587" spans="1:2">
      <c r="A4587" s="1" t="s">
        <v>7503</v>
      </c>
      <c r="B4587" t="s">
        <v>7504</v>
      </c>
    </row>
    <row r="4588" spans="1:2">
      <c r="A4588" s="1" t="s">
        <v>7505</v>
      </c>
      <c r="B4588" t="s">
        <v>7506</v>
      </c>
    </row>
    <row r="4589" spans="1:2">
      <c r="A4589" s="1" t="s">
        <v>7507</v>
      </c>
      <c r="B4589" t="s">
        <v>7508</v>
      </c>
    </row>
    <row r="4590" spans="1:2">
      <c r="A4590" s="1" t="s">
        <v>7509</v>
      </c>
      <c r="B4590" t="s">
        <v>7510</v>
      </c>
    </row>
    <row r="4591" spans="1:2">
      <c r="A4591" s="1" t="s">
        <v>7511</v>
      </c>
      <c r="B4591" t="s">
        <v>7512</v>
      </c>
    </row>
    <row r="4592" spans="1:2">
      <c r="A4592" s="1" t="s">
        <v>3567</v>
      </c>
      <c r="B4592" t="s">
        <v>3568</v>
      </c>
    </row>
    <row r="4593" spans="1:2">
      <c r="A4593" s="1" t="s">
        <v>7513</v>
      </c>
      <c r="B4593" t="s">
        <v>7514</v>
      </c>
    </row>
    <row r="4594" spans="1:2">
      <c r="A4594" s="1" t="s">
        <v>7515</v>
      </c>
      <c r="B4594" t="s">
        <v>7516</v>
      </c>
    </row>
    <row r="4595" spans="1:2">
      <c r="A4595" s="1" t="s">
        <v>7517</v>
      </c>
      <c r="B4595" t="s">
        <v>7518</v>
      </c>
    </row>
    <row r="4596" spans="1:2">
      <c r="A4596" s="1" t="s">
        <v>7519</v>
      </c>
      <c r="B4596" t="s">
        <v>7520</v>
      </c>
    </row>
    <row r="4597" spans="1:2">
      <c r="A4597" s="1" t="s">
        <v>7521</v>
      </c>
      <c r="B4597" t="s">
        <v>7522</v>
      </c>
    </row>
    <row r="4598" spans="1:2">
      <c r="A4598" s="1" t="s">
        <v>3575</v>
      </c>
      <c r="B4598" t="s">
        <v>3576</v>
      </c>
    </row>
    <row r="4599" spans="1:2">
      <c r="A4599" s="1" t="s">
        <v>3577</v>
      </c>
      <c r="B4599" t="s">
        <v>3578</v>
      </c>
    </row>
    <row r="4600" spans="1:2">
      <c r="A4600" s="1" t="s">
        <v>7523</v>
      </c>
      <c r="B4600" t="s">
        <v>7524</v>
      </c>
    </row>
    <row r="4601" spans="1:2">
      <c r="A4601" s="1" t="s">
        <v>7525</v>
      </c>
      <c r="B4601" t="s">
        <v>7526</v>
      </c>
    </row>
    <row r="4602" spans="1:2">
      <c r="A4602" s="1" t="s">
        <v>3579</v>
      </c>
      <c r="B4602" t="s">
        <v>3580</v>
      </c>
    </row>
    <row r="4603" spans="1:2">
      <c r="A4603" s="1" t="s">
        <v>7527</v>
      </c>
      <c r="B4603" t="s">
        <v>7528</v>
      </c>
    </row>
    <row r="4604" spans="1:2">
      <c r="A4604" s="1" t="s">
        <v>7529</v>
      </c>
      <c r="B4604" t="s">
        <v>7530</v>
      </c>
    </row>
    <row r="4605" spans="1:2">
      <c r="A4605" s="1" t="s">
        <v>7531</v>
      </c>
      <c r="B4605" t="s">
        <v>7532</v>
      </c>
    </row>
    <row r="4606" spans="1:2">
      <c r="A4606" s="1" t="s">
        <v>7533</v>
      </c>
      <c r="B4606" t="s">
        <v>7534</v>
      </c>
    </row>
    <row r="4607" spans="1:2">
      <c r="A4607" s="1" t="s">
        <v>7535</v>
      </c>
      <c r="B4607" t="s">
        <v>7536</v>
      </c>
    </row>
    <row r="4608" spans="1:2">
      <c r="A4608" s="1" t="s">
        <v>7537</v>
      </c>
      <c r="B4608" t="s">
        <v>7538</v>
      </c>
    </row>
    <row r="4609" spans="1:2">
      <c r="A4609" s="1" t="s">
        <v>3589</v>
      </c>
      <c r="B4609" t="s">
        <v>3590</v>
      </c>
    </row>
    <row r="4610" spans="1:2">
      <c r="A4610" s="1" t="s">
        <v>3591</v>
      </c>
      <c r="B4610" t="s">
        <v>3592</v>
      </c>
    </row>
    <row r="4611" spans="1:2">
      <c r="A4611" s="1" t="s">
        <v>7539</v>
      </c>
      <c r="B4611" t="s">
        <v>7540</v>
      </c>
    </row>
    <row r="4612" spans="1:2">
      <c r="A4612" s="1" t="s">
        <v>7541</v>
      </c>
      <c r="B4612" t="s">
        <v>7542</v>
      </c>
    </row>
    <row r="4613" spans="1:2">
      <c r="A4613" s="1" t="s">
        <v>7543</v>
      </c>
      <c r="B4613" t="s">
        <v>7544</v>
      </c>
    </row>
    <row r="4614" spans="1:2">
      <c r="A4614" s="1" t="s">
        <v>7545</v>
      </c>
      <c r="B4614" t="s">
        <v>7546</v>
      </c>
    </row>
    <row r="4615" spans="1:2">
      <c r="A4615" s="1" t="s">
        <v>7547</v>
      </c>
      <c r="B4615" t="s">
        <v>7548</v>
      </c>
    </row>
    <row r="4616" spans="1:2">
      <c r="A4616" s="1" t="s">
        <v>7549</v>
      </c>
      <c r="B4616" t="s">
        <v>7550</v>
      </c>
    </row>
    <row r="4617" spans="1:2">
      <c r="A4617" s="1" t="s">
        <v>7551</v>
      </c>
      <c r="B4617" t="s">
        <v>7552</v>
      </c>
    </row>
    <row r="4618" spans="1:2">
      <c r="A4618" s="1" t="s">
        <v>7553</v>
      </c>
      <c r="B4618" t="s">
        <v>7554</v>
      </c>
    </row>
    <row r="4619" spans="1:2">
      <c r="A4619" s="1" t="s">
        <v>7555</v>
      </c>
      <c r="B4619" t="s">
        <v>7556</v>
      </c>
    </row>
    <row r="4620" spans="1:2">
      <c r="A4620" s="1" t="s">
        <v>7557</v>
      </c>
      <c r="B4620" t="s">
        <v>7558</v>
      </c>
    </row>
    <row r="4621" spans="1:2">
      <c r="A4621" s="1" t="s">
        <v>7559</v>
      </c>
      <c r="B4621" t="s">
        <v>7560</v>
      </c>
    </row>
    <row r="4622" spans="1:2">
      <c r="A4622" s="1" t="s">
        <v>7561</v>
      </c>
      <c r="B4622" t="s">
        <v>7562</v>
      </c>
    </row>
    <row r="4623" spans="1:2">
      <c r="A4623" s="1" t="s">
        <v>7563</v>
      </c>
      <c r="B4623" t="s">
        <v>7564</v>
      </c>
    </row>
    <row r="4624" spans="1:2">
      <c r="A4624" s="1" t="s">
        <v>43</v>
      </c>
      <c r="B4624" t="s">
        <v>7565</v>
      </c>
    </row>
    <row r="4625" spans="1:2">
      <c r="A4625" s="1" t="s">
        <v>7566</v>
      </c>
      <c r="B4625" t="s">
        <v>7567</v>
      </c>
    </row>
    <row r="4626" spans="1:2">
      <c r="A4626" s="1" t="s">
        <v>7568</v>
      </c>
      <c r="B4626" t="s">
        <v>7569</v>
      </c>
    </row>
    <row r="4627" spans="1:2">
      <c r="A4627" s="1" t="s">
        <v>7570</v>
      </c>
      <c r="B4627" t="s">
        <v>7571</v>
      </c>
    </row>
    <row r="4628" spans="1:2">
      <c r="A4628" s="1" t="s">
        <v>3604</v>
      </c>
      <c r="B4628" t="s">
        <v>3605</v>
      </c>
    </row>
    <row r="4629" spans="1:2">
      <c r="A4629" s="1" t="s">
        <v>7572</v>
      </c>
      <c r="B4629" t="s">
        <v>7573</v>
      </c>
    </row>
    <row r="4630" spans="1:2">
      <c r="A4630" s="1" t="s">
        <v>7574</v>
      </c>
      <c r="B4630" t="s">
        <v>7575</v>
      </c>
    </row>
    <row r="4631" spans="1:2">
      <c r="A4631" s="1" t="s">
        <v>7576</v>
      </c>
      <c r="B4631" t="s">
        <v>7577</v>
      </c>
    </row>
    <row r="4632" spans="1:2">
      <c r="A4632" s="1" t="s">
        <v>7578</v>
      </c>
      <c r="B4632" t="s">
        <v>7579</v>
      </c>
    </row>
    <row r="4633" spans="1:2">
      <c r="A4633" s="1" t="s">
        <v>7580</v>
      </c>
      <c r="B4633" t="s">
        <v>7581</v>
      </c>
    </row>
    <row r="4634" spans="1:2">
      <c r="A4634" s="1" t="s">
        <v>7582</v>
      </c>
      <c r="B4634" t="s">
        <v>7583</v>
      </c>
    </row>
    <row r="4635" spans="1:2">
      <c r="A4635" s="1" t="s">
        <v>7584</v>
      </c>
      <c r="B4635" t="s">
        <v>7585</v>
      </c>
    </row>
    <row r="4636" spans="1:2">
      <c r="A4636" s="1" t="s">
        <v>3614</v>
      </c>
      <c r="B4636" t="s">
        <v>3615</v>
      </c>
    </row>
    <row r="4637" spans="1:2">
      <c r="A4637" s="1" t="s">
        <v>3618</v>
      </c>
      <c r="B4637" t="s">
        <v>3619</v>
      </c>
    </row>
    <row r="4638" spans="1:2">
      <c r="A4638" s="1" t="s">
        <v>7586</v>
      </c>
      <c r="B4638" t="s">
        <v>7587</v>
      </c>
    </row>
    <row r="4639" spans="1:2">
      <c r="A4639" s="1" t="s">
        <v>3622</v>
      </c>
      <c r="B4639" t="s">
        <v>3623</v>
      </c>
    </row>
    <row r="4640" spans="1:2">
      <c r="A4640" s="1" t="s">
        <v>3624</v>
      </c>
      <c r="B4640" t="s">
        <v>3625</v>
      </c>
    </row>
    <row r="4641" spans="1:2">
      <c r="A4641" s="1" t="s">
        <v>3626</v>
      </c>
      <c r="B4641" t="s">
        <v>3627</v>
      </c>
    </row>
    <row r="4642" spans="1:2">
      <c r="A4642" s="1" t="s">
        <v>7588</v>
      </c>
      <c r="B4642" t="s">
        <v>7589</v>
      </c>
    </row>
    <row r="4643" spans="1:2">
      <c r="A4643" s="1" t="s">
        <v>7590</v>
      </c>
      <c r="B4643" t="s">
        <v>7591</v>
      </c>
    </row>
    <row r="4644" spans="1:2">
      <c r="A4644" s="1" t="s">
        <v>3632</v>
      </c>
      <c r="B4644" t="s">
        <v>3633</v>
      </c>
    </row>
    <row r="4645" spans="1:2">
      <c r="A4645" s="1" t="s">
        <v>3634</v>
      </c>
      <c r="B4645" t="s">
        <v>3635</v>
      </c>
    </row>
    <row r="4646" spans="1:2">
      <c r="A4646" s="1" t="s">
        <v>7592</v>
      </c>
      <c r="B4646" t="s">
        <v>7593</v>
      </c>
    </row>
    <row r="4647" spans="1:2">
      <c r="A4647" s="1" t="s">
        <v>3636</v>
      </c>
      <c r="B4647" t="s">
        <v>3637</v>
      </c>
    </row>
    <row r="4648" spans="1:2">
      <c r="A4648" s="1" t="s">
        <v>7594</v>
      </c>
      <c r="B4648" t="s">
        <v>7595</v>
      </c>
    </row>
    <row r="4649" spans="1:2">
      <c r="A4649" s="1" t="s">
        <v>7596</v>
      </c>
      <c r="B4649" t="s">
        <v>7597</v>
      </c>
    </row>
    <row r="4650" spans="1:2">
      <c r="A4650" s="1" t="s">
        <v>7598</v>
      </c>
      <c r="B4650" t="s">
        <v>7599</v>
      </c>
    </row>
    <row r="4651" spans="1:2">
      <c r="A4651" s="1" t="s">
        <v>7600</v>
      </c>
      <c r="B4651" t="s">
        <v>7601</v>
      </c>
    </row>
    <row r="4652" spans="1:2">
      <c r="A4652" s="1" t="s">
        <v>7602</v>
      </c>
      <c r="B4652" t="s">
        <v>7603</v>
      </c>
    </row>
    <row r="4653" spans="1:2">
      <c r="A4653" s="1" t="s">
        <v>7604</v>
      </c>
      <c r="B4653" t="s">
        <v>7605</v>
      </c>
    </row>
    <row r="4654" spans="1:2">
      <c r="A4654" s="1" t="s">
        <v>7606</v>
      </c>
      <c r="B4654" t="s">
        <v>7607</v>
      </c>
    </row>
    <row r="4655" spans="1:2">
      <c r="A4655" s="1" t="s">
        <v>7608</v>
      </c>
      <c r="B4655" t="s">
        <v>7609</v>
      </c>
    </row>
    <row r="4656" spans="1:2">
      <c r="A4656" s="1" t="s">
        <v>7610</v>
      </c>
      <c r="B4656" t="s">
        <v>7611</v>
      </c>
    </row>
    <row r="4657" spans="1:2">
      <c r="A4657" s="1" t="s">
        <v>7612</v>
      </c>
      <c r="B4657" t="s">
        <v>7613</v>
      </c>
    </row>
    <row r="4658" spans="1:2">
      <c r="A4658" s="1" t="s">
        <v>7614</v>
      </c>
      <c r="B4658" t="s">
        <v>7615</v>
      </c>
    </row>
    <row r="4659" spans="1:2">
      <c r="A4659" s="1" t="s">
        <v>7616</v>
      </c>
      <c r="B4659" t="s">
        <v>7617</v>
      </c>
    </row>
    <row r="4660" spans="1:2">
      <c r="A4660" s="1" t="s">
        <v>7618</v>
      </c>
      <c r="B4660" t="s">
        <v>7619</v>
      </c>
    </row>
    <row r="4661" spans="1:2">
      <c r="A4661" s="1" t="s">
        <v>7620</v>
      </c>
      <c r="B4661" t="s">
        <v>7621</v>
      </c>
    </row>
    <row r="4662" spans="1:2">
      <c r="A4662" s="1" t="s">
        <v>7622</v>
      </c>
      <c r="B4662" t="s">
        <v>7623</v>
      </c>
    </row>
    <row r="4663" spans="1:2">
      <c r="A4663" s="1" t="s">
        <v>7624</v>
      </c>
      <c r="B4663" t="s">
        <v>7625</v>
      </c>
    </row>
    <row r="4664" spans="1:2">
      <c r="A4664" s="1" t="s">
        <v>3652</v>
      </c>
      <c r="B4664" t="s">
        <v>3653</v>
      </c>
    </row>
    <row r="4665" spans="1:2">
      <c r="A4665" s="1" t="s">
        <v>7626</v>
      </c>
      <c r="B4665" t="s">
        <v>7627</v>
      </c>
    </row>
    <row r="4666" spans="1:2">
      <c r="A4666" s="1" t="s">
        <v>7628</v>
      </c>
      <c r="B4666" t="s">
        <v>7629</v>
      </c>
    </row>
    <row r="4667" spans="1:2">
      <c r="A4667" s="1" t="s">
        <v>7630</v>
      </c>
      <c r="B4667" t="s">
        <v>7631</v>
      </c>
    </row>
    <row r="4668" spans="1:2">
      <c r="A4668" s="1" t="s">
        <v>7632</v>
      </c>
      <c r="B4668" t="s">
        <v>7633</v>
      </c>
    </row>
    <row r="4669" spans="1:2">
      <c r="A4669" s="1" t="s">
        <v>7634</v>
      </c>
      <c r="B4669" t="s">
        <v>7635</v>
      </c>
    </row>
    <row r="4670" spans="1:2">
      <c r="A4670" s="1" t="s">
        <v>7636</v>
      </c>
      <c r="B4670" t="s">
        <v>7637</v>
      </c>
    </row>
    <row r="4671" spans="1:2">
      <c r="A4671" s="1" t="s">
        <v>7638</v>
      </c>
      <c r="B4671" t="s">
        <v>7639</v>
      </c>
    </row>
    <row r="4672" spans="1:2">
      <c r="A4672" s="1" t="s">
        <v>7640</v>
      </c>
      <c r="B4672" t="s">
        <v>7641</v>
      </c>
    </row>
    <row r="4673" spans="1:2">
      <c r="A4673" s="1" t="s">
        <v>7642</v>
      </c>
      <c r="B4673" t="s">
        <v>7643</v>
      </c>
    </row>
    <row r="4674" spans="1:2">
      <c r="A4674" s="1" t="s">
        <v>7644</v>
      </c>
      <c r="B4674" t="s">
        <v>7645</v>
      </c>
    </row>
    <row r="4675" spans="1:2">
      <c r="A4675" s="1" t="s">
        <v>7646</v>
      </c>
      <c r="B4675" t="s">
        <v>7647</v>
      </c>
    </row>
    <row r="4676" spans="1:2">
      <c r="A4676" s="1" t="s">
        <v>7648</v>
      </c>
      <c r="B4676" t="s">
        <v>7649</v>
      </c>
    </row>
    <row r="4677" spans="1:2">
      <c r="A4677" s="1" t="s">
        <v>7650</v>
      </c>
      <c r="B4677" t="s">
        <v>7651</v>
      </c>
    </row>
    <row r="4678" spans="1:2">
      <c r="A4678" s="1" t="s">
        <v>7652</v>
      </c>
      <c r="B4678" t="s">
        <v>7653</v>
      </c>
    </row>
    <row r="4679" spans="1:2">
      <c r="A4679" s="1" t="s">
        <v>7654</v>
      </c>
      <c r="B4679" t="s">
        <v>7655</v>
      </c>
    </row>
    <row r="4680" spans="1:2">
      <c r="A4680" s="1" t="s">
        <v>7656</v>
      </c>
      <c r="B4680" t="s">
        <v>7657</v>
      </c>
    </row>
    <row r="4681" spans="1:2">
      <c r="A4681" s="1" t="s">
        <v>7658</v>
      </c>
      <c r="B4681" t="s">
        <v>7659</v>
      </c>
    </row>
    <row r="4682" spans="1:2">
      <c r="A4682" s="1" t="s">
        <v>7660</v>
      </c>
      <c r="B4682" t="s">
        <v>7661</v>
      </c>
    </row>
    <row r="4683" spans="1:2">
      <c r="A4683" s="1" t="s">
        <v>7662</v>
      </c>
      <c r="B4683" t="s">
        <v>7663</v>
      </c>
    </row>
    <row r="4684" spans="1:2">
      <c r="A4684" s="1" t="s">
        <v>7664</v>
      </c>
      <c r="B4684" t="s">
        <v>7665</v>
      </c>
    </row>
    <row r="4685" spans="1:2">
      <c r="A4685" s="1" t="s">
        <v>7666</v>
      </c>
      <c r="B4685" t="s">
        <v>7667</v>
      </c>
    </row>
    <row r="4686" spans="1:2">
      <c r="A4686" s="1" t="s">
        <v>7668</v>
      </c>
      <c r="B4686" t="s">
        <v>7669</v>
      </c>
    </row>
    <row r="4687" spans="1:2">
      <c r="A4687" s="1" t="s">
        <v>7670</v>
      </c>
      <c r="B4687" t="s">
        <v>7671</v>
      </c>
    </row>
    <row r="4688" spans="1:2">
      <c r="A4688" s="1" t="s">
        <v>7672</v>
      </c>
      <c r="B4688" t="s">
        <v>7673</v>
      </c>
    </row>
    <row r="4689" spans="1:2">
      <c r="A4689" s="1" t="s">
        <v>7674</v>
      </c>
      <c r="B4689" t="s">
        <v>7675</v>
      </c>
    </row>
    <row r="4690" spans="1:2">
      <c r="A4690" s="1" t="s">
        <v>7676</v>
      </c>
      <c r="B4690" t="s">
        <v>7677</v>
      </c>
    </row>
    <row r="4691" spans="1:2">
      <c r="A4691" s="1" t="s">
        <v>7678</v>
      </c>
      <c r="B4691" t="s">
        <v>7679</v>
      </c>
    </row>
    <row r="4692" spans="1:2">
      <c r="A4692" s="1" t="s">
        <v>7680</v>
      </c>
      <c r="B4692" t="s">
        <v>7681</v>
      </c>
    </row>
    <row r="4693" spans="1:2">
      <c r="A4693" s="1" t="s">
        <v>7682</v>
      </c>
      <c r="B4693" t="s">
        <v>7683</v>
      </c>
    </row>
    <row r="4694" spans="1:2">
      <c r="A4694" s="1" t="s">
        <v>7684</v>
      </c>
      <c r="B4694" t="s">
        <v>7685</v>
      </c>
    </row>
    <row r="4695" spans="1:2">
      <c r="A4695" s="1" t="s">
        <v>7686</v>
      </c>
      <c r="B4695" t="s">
        <v>7687</v>
      </c>
    </row>
    <row r="4696" spans="1:2">
      <c r="A4696" s="1" t="s">
        <v>7688</v>
      </c>
      <c r="B4696" t="s">
        <v>7689</v>
      </c>
    </row>
    <row r="4697" spans="1:2">
      <c r="A4697" s="1" t="s">
        <v>7690</v>
      </c>
      <c r="B4697" t="s">
        <v>7691</v>
      </c>
    </row>
    <row r="4698" spans="1:2">
      <c r="A4698" s="1" t="s">
        <v>7692</v>
      </c>
      <c r="B4698" t="s">
        <v>7693</v>
      </c>
    </row>
    <row r="4699" spans="1:2">
      <c r="A4699" s="1" t="s">
        <v>7694</v>
      </c>
      <c r="B4699" t="s">
        <v>7695</v>
      </c>
    </row>
    <row r="4700" spans="1:2">
      <c r="A4700" s="1" t="s">
        <v>7696</v>
      </c>
      <c r="B4700" t="s">
        <v>7697</v>
      </c>
    </row>
    <row r="4701" spans="1:2">
      <c r="A4701" s="1" t="s">
        <v>7698</v>
      </c>
      <c r="B4701" t="s">
        <v>7699</v>
      </c>
    </row>
    <row r="4702" spans="1:2">
      <c r="A4702" s="1" t="s">
        <v>7700</v>
      </c>
      <c r="B4702" t="s">
        <v>7701</v>
      </c>
    </row>
    <row r="4703" spans="1:2">
      <c r="A4703" s="1" t="s">
        <v>7702</v>
      </c>
      <c r="B4703" t="s">
        <v>7703</v>
      </c>
    </row>
    <row r="4704" spans="1:2">
      <c r="A4704" s="1" t="s">
        <v>7704</v>
      </c>
      <c r="B4704" t="s">
        <v>7705</v>
      </c>
    </row>
    <row r="4705" spans="1:2">
      <c r="A4705" s="1" t="s">
        <v>3745</v>
      </c>
      <c r="B4705" t="s">
        <v>7706</v>
      </c>
    </row>
    <row r="4706" spans="1:2">
      <c r="A4706" s="1" t="s">
        <v>7707</v>
      </c>
      <c r="B4706" t="s">
        <v>7708</v>
      </c>
    </row>
    <row r="4707" spans="1:2">
      <c r="A4707" s="1" t="s">
        <v>7709</v>
      </c>
      <c r="B4707" t="s">
        <v>7710</v>
      </c>
    </row>
    <row r="4708" spans="1:2">
      <c r="A4708" s="1" t="s">
        <v>3693</v>
      </c>
      <c r="B4708" t="s">
        <v>3694</v>
      </c>
    </row>
    <row r="4709" spans="1:2">
      <c r="A4709" s="1" t="s">
        <v>7711</v>
      </c>
      <c r="B4709" t="s">
        <v>7712</v>
      </c>
    </row>
    <row r="4710" spans="1:2">
      <c r="A4710" s="1" t="s">
        <v>7713</v>
      </c>
      <c r="B4710" t="s">
        <v>7714</v>
      </c>
    </row>
    <row r="4711" spans="1:2">
      <c r="A4711" s="1" t="s">
        <v>7715</v>
      </c>
      <c r="B4711" t="s">
        <v>7716</v>
      </c>
    </row>
    <row r="4712" spans="1:2">
      <c r="A4712" s="1" t="s">
        <v>574</v>
      </c>
      <c r="B4712" t="s">
        <v>575</v>
      </c>
    </row>
    <row r="4713" spans="1:2">
      <c r="A4713" s="1" t="s">
        <v>7717</v>
      </c>
      <c r="B4713" t="s">
        <v>7718</v>
      </c>
    </row>
    <row r="4714" spans="1:2">
      <c r="A4714" s="1" t="s">
        <v>7719</v>
      </c>
      <c r="B4714" t="s">
        <v>7720</v>
      </c>
    </row>
    <row r="4715" spans="1:2">
      <c r="A4715" s="1" t="s">
        <v>7721</v>
      </c>
      <c r="B4715" t="s">
        <v>7722</v>
      </c>
    </row>
    <row r="4716" spans="1:2">
      <c r="A4716" s="1" t="s">
        <v>7723</v>
      </c>
      <c r="B4716" t="s">
        <v>7724</v>
      </c>
    </row>
    <row r="4717" spans="1:2">
      <c r="A4717" s="1" t="s">
        <v>3714</v>
      </c>
      <c r="B4717" t="s">
        <v>7725</v>
      </c>
    </row>
    <row r="4718" spans="1:2">
      <c r="A4718" s="1" t="s">
        <v>7726</v>
      </c>
      <c r="B4718" t="s">
        <v>7727</v>
      </c>
    </row>
    <row r="4719" spans="1:2">
      <c r="A4719" s="1" t="s">
        <v>3716</v>
      </c>
      <c r="B4719" t="s">
        <v>3717</v>
      </c>
    </row>
    <row r="4720" spans="1:2">
      <c r="A4720" s="1" t="s">
        <v>7728</v>
      </c>
      <c r="B4720" t="s">
        <v>7729</v>
      </c>
    </row>
    <row r="4721" spans="1:2">
      <c r="A4721" s="1" t="s">
        <v>3718</v>
      </c>
      <c r="B4721" t="s">
        <v>3719</v>
      </c>
    </row>
    <row r="4722" spans="1:2">
      <c r="A4722" s="1" t="s">
        <v>3720</v>
      </c>
      <c r="B4722" t="s">
        <v>3721</v>
      </c>
    </row>
    <row r="4723" spans="1:2">
      <c r="A4723" s="1" t="s">
        <v>3728</v>
      </c>
      <c r="B4723" t="s">
        <v>3729</v>
      </c>
    </row>
    <row r="4724" spans="1:2">
      <c r="A4724" s="1" t="s">
        <v>7730</v>
      </c>
      <c r="B4724" t="s">
        <v>7731</v>
      </c>
    </row>
    <row r="4725" spans="1:2">
      <c r="A4725" s="1" t="s">
        <v>191</v>
      </c>
      <c r="B4725" t="s">
        <v>3730</v>
      </c>
    </row>
    <row r="4726" spans="1:2">
      <c r="A4726" s="1" t="s">
        <v>3731</v>
      </c>
      <c r="B4726" t="s">
        <v>3732</v>
      </c>
    </row>
    <row r="4727" spans="1:2">
      <c r="A4727" s="1" t="s">
        <v>7732</v>
      </c>
      <c r="B4727" t="s">
        <v>7733</v>
      </c>
    </row>
    <row r="4728" spans="1:2">
      <c r="A4728" s="1" t="s">
        <v>7734</v>
      </c>
      <c r="B4728" t="s">
        <v>7735</v>
      </c>
    </row>
    <row r="4729" spans="1:2">
      <c r="A4729" s="1" t="s">
        <v>7736</v>
      </c>
      <c r="B4729" t="s">
        <v>7737</v>
      </c>
    </row>
    <row r="4730" spans="1:2">
      <c r="A4730" s="1" t="s">
        <v>7738</v>
      </c>
      <c r="B4730" t="s">
        <v>7739</v>
      </c>
    </row>
    <row r="4731" spans="1:2">
      <c r="A4731" s="1" t="s">
        <v>7740</v>
      </c>
      <c r="B4731" t="s">
        <v>7741</v>
      </c>
    </row>
    <row r="4732" spans="1:2">
      <c r="A4732" s="1" t="s">
        <v>7742</v>
      </c>
      <c r="B4732" t="s">
        <v>7743</v>
      </c>
    </row>
    <row r="4733" spans="1:2">
      <c r="A4733" s="1" t="s">
        <v>7744</v>
      </c>
      <c r="B4733" t="s">
        <v>7745</v>
      </c>
    </row>
    <row r="4734" spans="1:2">
      <c r="A4734" s="1" t="s">
        <v>7746</v>
      </c>
      <c r="B4734" t="s">
        <v>7747</v>
      </c>
    </row>
    <row r="4735" spans="1:2">
      <c r="A4735" s="1" t="s">
        <v>7748</v>
      </c>
      <c r="B4735" t="s">
        <v>7749</v>
      </c>
    </row>
    <row r="4736" spans="1:2">
      <c r="A4736" s="1" t="s">
        <v>3743</v>
      </c>
      <c r="B4736" t="s">
        <v>7750</v>
      </c>
    </row>
    <row r="4737" spans="1:2">
      <c r="A4737" s="1" t="s">
        <v>7751</v>
      </c>
      <c r="B4737" t="s">
        <v>7752</v>
      </c>
    </row>
    <row r="4738" spans="1:2">
      <c r="A4738" s="1" t="s">
        <v>7753</v>
      </c>
      <c r="B4738" t="s">
        <v>7754</v>
      </c>
    </row>
    <row r="4739" spans="1:2">
      <c r="A4739" s="1" t="s">
        <v>7755</v>
      </c>
      <c r="B4739" t="s">
        <v>7756</v>
      </c>
    </row>
    <row r="4740" spans="1:2">
      <c r="A4740" s="1" t="s">
        <v>7757</v>
      </c>
      <c r="B4740" t="s">
        <v>7758</v>
      </c>
    </row>
    <row r="4741" spans="1:2">
      <c r="A4741" s="1" t="s">
        <v>7759</v>
      </c>
      <c r="B4741" t="s">
        <v>7760</v>
      </c>
    </row>
    <row r="4742" spans="1:2">
      <c r="A4742" s="1" t="s">
        <v>7761</v>
      </c>
      <c r="B4742" t="s">
        <v>7762</v>
      </c>
    </row>
    <row r="4743" spans="1:2">
      <c r="A4743" s="1" t="s">
        <v>7763</v>
      </c>
      <c r="B4743" t="s">
        <v>7764</v>
      </c>
    </row>
    <row r="4744" spans="1:2">
      <c r="A4744" s="1" t="s">
        <v>7765</v>
      </c>
      <c r="B4744" t="s">
        <v>7766</v>
      </c>
    </row>
    <row r="4745" spans="1:2">
      <c r="A4745" s="1" t="s">
        <v>7767</v>
      </c>
      <c r="B4745" t="s">
        <v>7768</v>
      </c>
    </row>
    <row r="4746" spans="1:2">
      <c r="A4746" s="1" t="s">
        <v>7769</v>
      </c>
      <c r="B4746" t="s">
        <v>7770</v>
      </c>
    </row>
    <row r="4747" spans="1:2">
      <c r="A4747" s="1" t="s">
        <v>7771</v>
      </c>
      <c r="B4747" t="s">
        <v>7772</v>
      </c>
    </row>
    <row r="4748" spans="1:2">
      <c r="A4748" s="1" t="s">
        <v>7773</v>
      </c>
      <c r="B4748" t="s">
        <v>7774</v>
      </c>
    </row>
    <row r="4749" spans="1:2">
      <c r="A4749" s="1" t="s">
        <v>7775</v>
      </c>
      <c r="B4749" t="s">
        <v>7776</v>
      </c>
    </row>
    <row r="4750" spans="1:2">
      <c r="A4750" s="1" t="s">
        <v>7777</v>
      </c>
      <c r="B4750" t="s">
        <v>7778</v>
      </c>
    </row>
    <row r="4751" spans="1:2">
      <c r="A4751" s="1" t="s">
        <v>7779</v>
      </c>
      <c r="B4751" t="s">
        <v>7780</v>
      </c>
    </row>
    <row r="4752" spans="1:2">
      <c r="A4752" s="1" t="s">
        <v>7781</v>
      </c>
      <c r="B4752" t="s">
        <v>7782</v>
      </c>
    </row>
    <row r="4753" spans="1:2">
      <c r="A4753" s="1" t="s">
        <v>7783</v>
      </c>
      <c r="B4753" t="s">
        <v>7784</v>
      </c>
    </row>
    <row r="4754" spans="1:2">
      <c r="A4754" s="1" t="s">
        <v>7785</v>
      </c>
      <c r="B4754" t="s">
        <v>7786</v>
      </c>
    </row>
    <row r="4755" spans="1:2">
      <c r="A4755" s="1" t="s">
        <v>7787</v>
      </c>
      <c r="B4755" t="s">
        <v>7788</v>
      </c>
    </row>
    <row r="4756" spans="1:2">
      <c r="A4756" s="1" t="s">
        <v>7789</v>
      </c>
      <c r="B4756" t="s">
        <v>7790</v>
      </c>
    </row>
    <row r="4757" spans="1:2">
      <c r="A4757" s="1" t="s">
        <v>7791</v>
      </c>
      <c r="B4757" t="s">
        <v>7792</v>
      </c>
    </row>
    <row r="4758" spans="1:2">
      <c r="A4758" s="1" t="s">
        <v>7793</v>
      </c>
      <c r="B4758" t="s">
        <v>7794</v>
      </c>
    </row>
    <row r="4759" spans="1:2">
      <c r="A4759" s="1" t="s">
        <v>7795</v>
      </c>
      <c r="B4759" t="s">
        <v>7796</v>
      </c>
    </row>
    <row r="4760" spans="1:2">
      <c r="A4760" s="1" t="s">
        <v>7797</v>
      </c>
      <c r="B4760" t="s">
        <v>7798</v>
      </c>
    </row>
    <row r="4761" spans="1:2">
      <c r="A4761" s="1" t="s">
        <v>7799</v>
      </c>
      <c r="B4761" t="s">
        <v>7800</v>
      </c>
    </row>
    <row r="4762" spans="1:2">
      <c r="A4762" s="1" t="s">
        <v>7801</v>
      </c>
      <c r="B4762" t="s">
        <v>7802</v>
      </c>
    </row>
    <row r="4763" spans="1:2">
      <c r="A4763" s="1" t="s">
        <v>7803</v>
      </c>
      <c r="B4763" t="s">
        <v>7804</v>
      </c>
    </row>
    <row r="4764" spans="1:2">
      <c r="A4764" s="1" t="s">
        <v>7805</v>
      </c>
      <c r="B4764" t="s">
        <v>7806</v>
      </c>
    </row>
    <row r="4765" spans="1:2">
      <c r="A4765" s="1" t="s">
        <v>7807</v>
      </c>
      <c r="B4765" t="s">
        <v>7808</v>
      </c>
    </row>
    <row r="4766" spans="1:2">
      <c r="A4766" s="1" t="s">
        <v>7809</v>
      </c>
      <c r="B4766" t="s">
        <v>7810</v>
      </c>
    </row>
    <row r="4767" spans="1:2">
      <c r="A4767" s="1" t="s">
        <v>7811</v>
      </c>
      <c r="B4767" t="s">
        <v>7812</v>
      </c>
    </row>
    <row r="4768" spans="1:2">
      <c r="A4768" s="1" t="s">
        <v>7813</v>
      </c>
      <c r="B4768" t="s">
        <v>7814</v>
      </c>
    </row>
    <row r="4769" spans="1:2">
      <c r="A4769" s="1" t="s">
        <v>3767</v>
      </c>
      <c r="B4769" t="s">
        <v>3768</v>
      </c>
    </row>
    <row r="4770" spans="1:2">
      <c r="A4770" s="1" t="s">
        <v>3769</v>
      </c>
      <c r="B4770" t="s">
        <v>3770</v>
      </c>
    </row>
    <row r="4771" spans="1:2">
      <c r="A4771" s="1" t="s">
        <v>7815</v>
      </c>
      <c r="B4771" t="s">
        <v>7816</v>
      </c>
    </row>
    <row r="4772" spans="1:2">
      <c r="A4772" s="1" t="s">
        <v>3771</v>
      </c>
      <c r="B4772" t="s">
        <v>3772</v>
      </c>
    </row>
    <row r="4773" spans="1:2">
      <c r="A4773" s="1" t="s">
        <v>7817</v>
      </c>
      <c r="B4773" t="s">
        <v>7818</v>
      </c>
    </row>
    <row r="4774" spans="1:2">
      <c r="A4774" s="1" t="s">
        <v>7819</v>
      </c>
      <c r="B4774" t="s">
        <v>7820</v>
      </c>
    </row>
    <row r="4775" spans="1:2">
      <c r="A4775" s="1" t="s">
        <v>7821</v>
      </c>
      <c r="B4775" t="s">
        <v>7822</v>
      </c>
    </row>
    <row r="4776" spans="1:2">
      <c r="A4776" s="1" t="s">
        <v>7823</v>
      </c>
      <c r="B4776" t="s">
        <v>7824</v>
      </c>
    </row>
    <row r="4777" spans="1:2">
      <c r="A4777" s="1" t="s">
        <v>7825</v>
      </c>
      <c r="B4777" t="s">
        <v>7826</v>
      </c>
    </row>
    <row r="4778" spans="1:2">
      <c r="A4778" s="1" t="s">
        <v>7827</v>
      </c>
      <c r="B4778" t="s">
        <v>7828</v>
      </c>
    </row>
    <row r="4779" spans="1:2">
      <c r="A4779" s="1" t="s">
        <v>7829</v>
      </c>
      <c r="B4779" t="s">
        <v>7830</v>
      </c>
    </row>
    <row r="4780" spans="1:2">
      <c r="A4780" s="1" t="s">
        <v>7831</v>
      </c>
      <c r="B4780" t="s">
        <v>7832</v>
      </c>
    </row>
    <row r="4781" spans="1:2">
      <c r="A4781" s="1" t="s">
        <v>4431</v>
      </c>
      <c r="B4781" t="s">
        <v>7833</v>
      </c>
    </row>
    <row r="4782" spans="1:2">
      <c r="A4782" s="1" t="s">
        <v>7834</v>
      </c>
      <c r="B4782" t="s">
        <v>7835</v>
      </c>
    </row>
    <row r="4783" spans="1:2">
      <c r="A4783" s="1" t="s">
        <v>3247</v>
      </c>
      <c r="B4783" t="s">
        <v>3248</v>
      </c>
    </row>
    <row r="4784" spans="1:2">
      <c r="A4784" s="26" t="s">
        <v>7836</v>
      </c>
      <c r="B4784" t="s">
        <v>7837</v>
      </c>
    </row>
    <row r="4785" spans="1:2">
      <c r="A4785" s="1" t="s">
        <v>7838</v>
      </c>
      <c r="B4785" t="s">
        <v>7839</v>
      </c>
    </row>
    <row r="4786" spans="1:2">
      <c r="A4786" s="1" t="s">
        <v>7840</v>
      </c>
      <c r="B4786" t="s">
        <v>7841</v>
      </c>
    </row>
    <row r="4787" spans="1:2">
      <c r="A4787" s="1" t="s">
        <v>7842</v>
      </c>
      <c r="B4787" t="s">
        <v>7843</v>
      </c>
    </row>
    <row r="4788" spans="1:2">
      <c r="A4788" s="1" t="s">
        <v>2199</v>
      </c>
      <c r="B4788" t="s">
        <v>7844</v>
      </c>
    </row>
    <row r="4789" spans="1:2">
      <c r="A4789" s="1" t="s">
        <v>4943</v>
      </c>
      <c r="B4789" t="s">
        <v>4944</v>
      </c>
    </row>
    <row r="4790" spans="1:2">
      <c r="A4790" s="1" t="s">
        <v>1480</v>
      </c>
      <c r="B4790" t="s">
        <v>1362</v>
      </c>
    </row>
    <row r="4791" spans="1:2">
      <c r="A4791" s="1" t="s">
        <v>7885</v>
      </c>
      <c r="B4791" t="s">
        <v>7886</v>
      </c>
    </row>
    <row r="4792" spans="1:2">
      <c r="A4792" s="1" t="s">
        <v>7887</v>
      </c>
      <c r="B4792" t="s">
        <v>7888</v>
      </c>
    </row>
    <row r="4793" spans="1:2">
      <c r="A4793" s="1" t="s">
        <v>7889</v>
      </c>
      <c r="B4793" t="s">
        <v>7890</v>
      </c>
    </row>
    <row r="4794" spans="1:2">
      <c r="A4794" s="1" t="s">
        <v>7892</v>
      </c>
      <c r="B4794" t="s">
        <v>7893</v>
      </c>
    </row>
    <row r="4795" spans="1:2">
      <c r="A4795" s="1" t="s">
        <v>7894</v>
      </c>
      <c r="B4795" t="s">
        <v>7895</v>
      </c>
    </row>
    <row r="4796" spans="1:2">
      <c r="A4796" s="1" t="s">
        <v>7896</v>
      </c>
      <c r="B4796" t="s">
        <v>7897</v>
      </c>
    </row>
    <row r="4797" spans="1:2">
      <c r="A4797" s="1" t="s">
        <v>7898</v>
      </c>
      <c r="B4797" t="s">
        <v>7899</v>
      </c>
    </row>
    <row r="4798" spans="1:2">
      <c r="A4798" s="21" t="s">
        <v>7900</v>
      </c>
      <c r="B4798" t="s">
        <v>7901</v>
      </c>
    </row>
    <row r="4799" spans="1:2">
      <c r="A4799" s="21" t="s">
        <v>7902</v>
      </c>
      <c r="B4799" t="s">
        <v>7903</v>
      </c>
    </row>
    <row r="4800" spans="1:2">
      <c r="A4800" s="1" t="s">
        <v>7873</v>
      </c>
      <c r="B4800" t="s">
        <v>7874</v>
      </c>
    </row>
    <row r="4801" spans="1:2">
      <c r="A4801" s="23" t="s">
        <v>7904</v>
      </c>
      <c r="B4801" t="s">
        <v>7905</v>
      </c>
    </row>
    <row r="4802" spans="1:2">
      <c r="A4802" s="1" t="s">
        <v>7961</v>
      </c>
      <c r="B4802" t="s">
        <v>7962</v>
      </c>
    </row>
    <row r="4803" spans="1:2">
      <c r="A4803" s="1" t="s">
        <v>1519</v>
      </c>
      <c r="B4803" t="s">
        <v>7978</v>
      </c>
    </row>
    <row r="4804" spans="1:2">
      <c r="A4804" s="1" t="s">
        <v>7979</v>
      </c>
      <c r="B4804" t="s">
        <v>7980</v>
      </c>
    </row>
    <row r="4805" spans="1:2">
      <c r="A4805" s="1" t="s">
        <v>7981</v>
      </c>
      <c r="B4805" t="s">
        <v>7982</v>
      </c>
    </row>
    <row r="4806" spans="1:2">
      <c r="A4806" s="1" t="s">
        <v>7983</v>
      </c>
      <c r="B4806" t="s">
        <v>7984</v>
      </c>
    </row>
    <row r="4807" spans="1:2">
      <c r="A4807" s="26" t="s">
        <v>8068</v>
      </c>
      <c r="B4807" t="s">
        <v>8069</v>
      </c>
    </row>
    <row r="4808" spans="1:2">
      <c r="A4808" s="26" t="s">
        <v>8070</v>
      </c>
      <c r="B4808" t="s">
        <v>8071</v>
      </c>
    </row>
    <row r="4809" spans="1:2">
      <c r="A4809" s="26" t="s">
        <v>8072</v>
      </c>
      <c r="B4809" t="s">
        <v>8073</v>
      </c>
    </row>
    <row r="4810" spans="1:2">
      <c r="A4810" s="1"/>
      <c r="B4810" t="s">
        <v>8074</v>
      </c>
    </row>
    <row r="4811" spans="1:2">
      <c r="A4811" s="26" t="s">
        <v>8110</v>
      </c>
      <c r="B4811" t="s">
        <v>8111</v>
      </c>
    </row>
    <row r="4812" spans="1:2">
      <c r="A4812" s="26" t="s">
        <v>8037</v>
      </c>
      <c r="B4812" t="s">
        <v>8038</v>
      </c>
    </row>
    <row r="4813" spans="1:2">
      <c r="A4813" s="26" t="s">
        <v>8113</v>
      </c>
      <c r="B4813" t="s">
        <v>8114</v>
      </c>
    </row>
    <row r="4814" spans="1:2">
      <c r="A4814" s="1" t="s">
        <v>8151</v>
      </c>
      <c r="B4814" t="s">
        <v>8152</v>
      </c>
    </row>
    <row r="4815" spans="1:2">
      <c r="A4815" s="21" t="s">
        <v>8153</v>
      </c>
      <c r="B4815" t="s">
        <v>8154</v>
      </c>
    </row>
    <row r="4816" spans="1:2">
      <c r="A4816" s="1" t="s">
        <v>8155</v>
      </c>
      <c r="B4816" t="s">
        <v>8156</v>
      </c>
    </row>
    <row r="4817" spans="1:2">
      <c r="A4817" s="21" t="s">
        <v>8157</v>
      </c>
      <c r="B4817" t="s">
        <v>8158</v>
      </c>
    </row>
    <row r="4818" spans="1:2">
      <c r="A4818" s="21" t="s">
        <v>8159</v>
      </c>
      <c r="B4818" t="s">
        <v>8162</v>
      </c>
    </row>
    <row r="4819" spans="1:2">
      <c r="A4819" s="1" t="s">
        <v>8163</v>
      </c>
      <c r="B4819" t="s">
        <v>8164</v>
      </c>
    </row>
    <row r="4820" spans="1:2">
      <c r="A4820" s="21" t="s">
        <v>8165</v>
      </c>
      <c r="B4820" t="s">
        <v>8166</v>
      </c>
    </row>
    <row r="4821" spans="1:2">
      <c r="A4821" s="21" t="s">
        <v>8167</v>
      </c>
      <c r="B4821" t="s">
        <v>8168</v>
      </c>
    </row>
    <row r="4822" spans="1:2">
      <c r="A4822" s="21" t="s">
        <v>8169</v>
      </c>
      <c r="B4822" t="s">
        <v>8170</v>
      </c>
    </row>
    <row r="4823" spans="1:2">
      <c r="A4823" s="21" t="s">
        <v>8173</v>
      </c>
      <c r="B4823" t="s">
        <v>8174</v>
      </c>
    </row>
    <row r="4824" spans="1:2">
      <c r="A4824" s="21" t="s">
        <v>8175</v>
      </c>
      <c r="B4824" t="s">
        <v>8176</v>
      </c>
    </row>
    <row r="4825" spans="1:2">
      <c r="A4825" s="21" t="s">
        <v>8177</v>
      </c>
      <c r="B4825" t="s">
        <v>8178</v>
      </c>
    </row>
    <row r="4826" spans="1:2">
      <c r="A4826" s="21" t="s">
        <v>8179</v>
      </c>
      <c r="B4826" t="s">
        <v>8180</v>
      </c>
    </row>
    <row r="4827" spans="1:2">
      <c r="A4827" s="21" t="s">
        <v>8181</v>
      </c>
      <c r="B4827" t="s">
        <v>8182</v>
      </c>
    </row>
    <row r="4828" spans="1:2">
      <c r="A4828" s="21" t="s">
        <v>8183</v>
      </c>
      <c r="B4828" t="s">
        <v>8184</v>
      </c>
    </row>
    <row r="4829" spans="1:2">
      <c r="A4829" s="21" t="s">
        <v>8185</v>
      </c>
      <c r="B4829" t="s">
        <v>8186</v>
      </c>
    </row>
    <row r="4830" spans="1:2">
      <c r="A4830" s="21" t="s">
        <v>8187</v>
      </c>
      <c r="B4830" t="s">
        <v>8188</v>
      </c>
    </row>
    <row r="4831" spans="1:2">
      <c r="A4831" s="21" t="s">
        <v>8189</v>
      </c>
      <c r="B4831" t="s">
        <v>8190</v>
      </c>
    </row>
    <row r="4832" spans="1:2">
      <c r="A4832" s="1" t="s">
        <v>108</v>
      </c>
      <c r="B4832" t="s">
        <v>109</v>
      </c>
    </row>
    <row r="4833" spans="1:2">
      <c r="A4833" s="1" t="s">
        <v>8193</v>
      </c>
      <c r="B4833" t="s">
        <v>8194</v>
      </c>
    </row>
    <row r="4834" spans="1:2">
      <c r="A4834" s="1" t="s">
        <v>8195</v>
      </c>
      <c r="B4834" t="s">
        <v>8196</v>
      </c>
    </row>
    <row r="4835" spans="1:2">
      <c r="A4835" s="21" t="s">
        <v>8197</v>
      </c>
      <c r="B4835" t="s">
        <v>8198</v>
      </c>
    </row>
    <row r="4836" spans="1:2">
      <c r="A4836" s="21" t="s">
        <v>8199</v>
      </c>
      <c r="B4836" t="s">
        <v>8200</v>
      </c>
    </row>
    <row r="4837" spans="1:2">
      <c r="A4837" s="21" t="s">
        <v>8201</v>
      </c>
      <c r="B4837" t="s">
        <v>8202</v>
      </c>
    </row>
    <row r="4838" spans="1:2">
      <c r="A4838" s="21" t="s">
        <v>8203</v>
      </c>
      <c r="B4838" t="s">
        <v>842</v>
      </c>
    </row>
    <row r="4839" spans="1:2">
      <c r="A4839" s="21" t="s">
        <v>8204</v>
      </c>
      <c r="B4839" t="s">
        <v>8205</v>
      </c>
    </row>
    <row r="4840" spans="1:2">
      <c r="A4840" s="21" t="s">
        <v>8206</v>
      </c>
      <c r="B4840" t="s">
        <v>8207</v>
      </c>
    </row>
    <row r="4841" spans="1:2">
      <c r="A4841" s="21" t="s">
        <v>8868</v>
      </c>
      <c r="B4841" t="s">
        <v>8209</v>
      </c>
    </row>
    <row r="4842" spans="1:2">
      <c r="A4842" s="21" t="s">
        <v>8210</v>
      </c>
      <c r="B4842" t="s">
        <v>8211</v>
      </c>
    </row>
    <row r="4843" spans="1:2">
      <c r="A4843" s="21" t="s">
        <v>8212</v>
      </c>
      <c r="B4843" t="s">
        <v>8213</v>
      </c>
    </row>
    <row r="4844" spans="1:2">
      <c r="A4844" s="21" t="s">
        <v>8214</v>
      </c>
      <c r="B4844" t="s">
        <v>8215</v>
      </c>
    </row>
    <row r="4845" spans="1:2">
      <c r="A4845" s="21" t="s">
        <v>8216</v>
      </c>
      <c r="B4845" t="s">
        <v>8217</v>
      </c>
    </row>
    <row r="4846" spans="1:2">
      <c r="A4846" s="1" t="s">
        <v>8523</v>
      </c>
      <c r="B4846" t="s">
        <v>8219</v>
      </c>
    </row>
    <row r="4847" spans="1:2">
      <c r="A4847" s="1" t="s">
        <v>8221</v>
      </c>
      <c r="B4847" t="s">
        <v>8222</v>
      </c>
    </row>
    <row r="4848" spans="1:2">
      <c r="A4848" s="1" t="s">
        <v>8223</v>
      </c>
      <c r="B4848" t="s">
        <v>1200</v>
      </c>
    </row>
    <row r="4849" spans="1:2">
      <c r="A4849" s="1" t="s">
        <v>8224</v>
      </c>
      <c r="B4849" t="s">
        <v>8225</v>
      </c>
    </row>
    <row r="4850" spans="1:2">
      <c r="A4850" s="1" t="s">
        <v>8248</v>
      </c>
      <c r="B4850" t="s">
        <v>8249</v>
      </c>
    </row>
    <row r="4851" spans="1:2">
      <c r="A4851" s="1" t="s">
        <v>8254</v>
      </c>
      <c r="B4851" t="s">
        <v>8255</v>
      </c>
    </row>
    <row r="4852" spans="1:2">
      <c r="A4852" s="1" t="s">
        <v>8256</v>
      </c>
      <c r="B4852" t="s">
        <v>8257</v>
      </c>
    </row>
    <row r="4853" spans="1:2">
      <c r="A4853" s="1" t="s">
        <v>8259</v>
      </c>
      <c r="B4853" t="s">
        <v>8260</v>
      </c>
    </row>
    <row r="4854" spans="1:2">
      <c r="A4854" s="1" t="s">
        <v>8261</v>
      </c>
      <c r="B4854" t="s">
        <v>8262</v>
      </c>
    </row>
    <row r="4855" spans="1:2">
      <c r="A4855" s="1" t="s">
        <v>8263</v>
      </c>
      <c r="B4855" t="s">
        <v>8264</v>
      </c>
    </row>
    <row r="4856" spans="1:2">
      <c r="A4856" s="26" t="s">
        <v>8286</v>
      </c>
      <c r="B4856" t="s">
        <v>8287</v>
      </c>
    </row>
    <row r="4857" spans="1:2">
      <c r="A4857" s="26" t="s">
        <v>8288</v>
      </c>
      <c r="B4857" t="s">
        <v>8289</v>
      </c>
    </row>
    <row r="4858" spans="1:2">
      <c r="A4858" s="26" t="s">
        <v>8290</v>
      </c>
      <c r="B4858" t="s">
        <v>8291</v>
      </c>
    </row>
    <row r="4859" spans="1:2">
      <c r="A4859" s="26" t="s">
        <v>8292</v>
      </c>
      <c r="B4859" t="s">
        <v>8293</v>
      </c>
    </row>
    <row r="4860" spans="1:2">
      <c r="A4860" s="26" t="s">
        <v>8296</v>
      </c>
      <c r="B4860" t="s">
        <v>8297</v>
      </c>
    </row>
    <row r="4861" spans="1:2">
      <c r="A4861" s="1" t="s">
        <v>8299</v>
      </c>
      <c r="B4861" t="s">
        <v>8300</v>
      </c>
    </row>
    <row r="4862" spans="1:2">
      <c r="A4862" s="1" t="s">
        <v>8302</v>
      </c>
      <c r="B4862" t="s">
        <v>8303</v>
      </c>
    </row>
    <row r="4863" spans="1:2">
      <c r="A4863" s="1" t="s">
        <v>8305</v>
      </c>
      <c r="B4863" t="s">
        <v>105</v>
      </c>
    </row>
    <row r="4864" spans="1:2">
      <c r="A4864" s="1" t="s">
        <v>8306</v>
      </c>
      <c r="B4864" t="s">
        <v>8307</v>
      </c>
    </row>
    <row r="4865" spans="1:2">
      <c r="A4865" s="1" t="s">
        <v>8309</v>
      </c>
      <c r="B4865" t="s">
        <v>8310</v>
      </c>
    </row>
    <row r="4866" spans="1:2">
      <c r="A4866" s="1" t="s">
        <v>8311</v>
      </c>
      <c r="B4866" t="s">
        <v>8312</v>
      </c>
    </row>
    <row r="4867" spans="1:2">
      <c r="A4867" s="1" t="s">
        <v>8314</v>
      </c>
      <c r="B4867" t="s">
        <v>8315</v>
      </c>
    </row>
    <row r="4868" spans="1:2">
      <c r="A4868" s="1" t="s">
        <v>8317</v>
      </c>
      <c r="B4868" t="s">
        <v>8318</v>
      </c>
    </row>
    <row r="4869" spans="1:2">
      <c r="A4869" s="1" t="s">
        <v>8319</v>
      </c>
      <c r="B4869" t="s">
        <v>8320</v>
      </c>
    </row>
    <row r="4870" spans="1:2">
      <c r="A4870" s="26" t="s">
        <v>8321</v>
      </c>
      <c r="B4870" t="s">
        <v>8322</v>
      </c>
    </row>
    <row r="4871" spans="1:2">
      <c r="A4871" s="1" t="s">
        <v>8324</v>
      </c>
      <c r="B4871" t="s">
        <v>8325</v>
      </c>
    </row>
    <row r="4872" spans="1:2">
      <c r="A4872" s="1" t="s">
        <v>8326</v>
      </c>
      <c r="B4872" t="s">
        <v>8327</v>
      </c>
    </row>
    <row r="4873" spans="1:2">
      <c r="A4873" s="1" t="s">
        <v>8328</v>
      </c>
      <c r="B4873" t="s">
        <v>8329</v>
      </c>
    </row>
    <row r="4874" spans="1:2">
      <c r="A4874" s="1" t="s">
        <v>8334</v>
      </c>
      <c r="B4874" t="s">
        <v>8335</v>
      </c>
    </row>
    <row r="4875" spans="1:2">
      <c r="A4875" s="26" t="s">
        <v>8340</v>
      </c>
      <c r="B4875" t="s">
        <v>8341</v>
      </c>
    </row>
    <row r="4876" spans="1:2">
      <c r="A4876" s="1" t="s">
        <v>8342</v>
      </c>
      <c r="B4876" t="s">
        <v>8343</v>
      </c>
    </row>
    <row r="4877" spans="1:2">
      <c r="A4877" s="1" t="s">
        <v>8344</v>
      </c>
      <c r="B4877" t="s">
        <v>8345</v>
      </c>
    </row>
    <row r="4878" spans="1:2">
      <c r="A4878" s="1" t="s">
        <v>8346</v>
      </c>
      <c r="B4878" t="s">
        <v>8347</v>
      </c>
    </row>
    <row r="4879" spans="1:2">
      <c r="A4879" s="1" t="s">
        <v>8348</v>
      </c>
      <c r="B4879" t="s">
        <v>8349</v>
      </c>
    </row>
    <row r="4880" spans="1:2">
      <c r="A4880" s="1" t="s">
        <v>8350</v>
      </c>
      <c r="B4880" t="s">
        <v>8351</v>
      </c>
    </row>
    <row r="4881" spans="1:2">
      <c r="A4881" s="26" t="s">
        <v>8354</v>
      </c>
      <c r="B4881" t="s">
        <v>8355</v>
      </c>
    </row>
    <row r="4882" spans="1:2">
      <c r="A4882" s="1" t="s">
        <v>8360</v>
      </c>
      <c r="B4882" t="s">
        <v>8361</v>
      </c>
    </row>
    <row r="4883" spans="1:2">
      <c r="A4883" s="1" t="s">
        <v>8363</v>
      </c>
      <c r="B4883" t="s">
        <v>8364</v>
      </c>
    </row>
    <row r="4884" spans="1:2">
      <c r="A4884" s="1" t="s">
        <v>8365</v>
      </c>
      <c r="B4884" t="s">
        <v>8366</v>
      </c>
    </row>
    <row r="4885" spans="1:2">
      <c r="A4885" s="1" t="s">
        <v>8367</v>
      </c>
      <c r="B4885" t="s">
        <v>8368</v>
      </c>
    </row>
    <row r="4886" spans="1:2">
      <c r="A4886" s="1" t="s">
        <v>8369</v>
      </c>
      <c r="B4886" t="s">
        <v>8111</v>
      </c>
    </row>
    <row r="4887" spans="1:2">
      <c r="A4887" s="1" t="s">
        <v>8370</v>
      </c>
      <c r="B4887" t="s">
        <v>8371</v>
      </c>
    </row>
    <row r="4888" spans="1:2">
      <c r="A4888" s="1" t="s">
        <v>8372</v>
      </c>
      <c r="B4888" t="s">
        <v>8373</v>
      </c>
    </row>
    <row r="4889" spans="1:2">
      <c r="A4889" s="1" t="s">
        <v>8380</v>
      </c>
      <c r="B4889" t="s">
        <v>8381</v>
      </c>
    </row>
    <row r="4890" spans="1:2">
      <c r="A4890" s="1" t="s">
        <v>8391</v>
      </c>
      <c r="B4890" t="s">
        <v>8392</v>
      </c>
    </row>
    <row r="4891" spans="1:2">
      <c r="A4891" s="1" t="s">
        <v>8394</v>
      </c>
      <c r="B4891" t="s">
        <v>8395</v>
      </c>
    </row>
    <row r="4892" spans="1:2">
      <c r="A4892" s="1" t="s">
        <v>8396</v>
      </c>
      <c r="B4892" t="s">
        <v>8397</v>
      </c>
    </row>
    <row r="4893" spans="1:2">
      <c r="A4893" s="1" t="s">
        <v>8403</v>
      </c>
      <c r="B4893" t="s">
        <v>8404</v>
      </c>
    </row>
    <row r="4894" spans="1:2">
      <c r="A4894" s="1" t="s">
        <v>8406</v>
      </c>
      <c r="B4894" t="s">
        <v>8407</v>
      </c>
    </row>
    <row r="4895" spans="1:2">
      <c r="A4895" s="1" t="s">
        <v>8411</v>
      </c>
      <c r="B4895" t="s">
        <v>8412</v>
      </c>
    </row>
    <row r="4896" spans="1:2">
      <c r="A4896" s="1" t="s">
        <v>8413</v>
      </c>
      <c r="B4896" t="s">
        <v>8414</v>
      </c>
    </row>
    <row r="4897" spans="1:2">
      <c r="A4897" s="1" t="s">
        <v>8417</v>
      </c>
      <c r="B4897" t="s">
        <v>8418</v>
      </c>
    </row>
    <row r="4898" spans="1:2">
      <c r="A4898" s="1" t="s">
        <v>8421</v>
      </c>
      <c r="B4898" t="s">
        <v>8422</v>
      </c>
    </row>
    <row r="4899" spans="1:2">
      <c r="A4899" s="1" t="s">
        <v>8424</v>
      </c>
      <c r="B4899" t="s">
        <v>8425</v>
      </c>
    </row>
    <row r="4900" spans="1:2">
      <c r="A4900" s="1" t="s">
        <v>8429</v>
      </c>
      <c r="B4900" t="s">
        <v>8430</v>
      </c>
    </row>
    <row r="4901" spans="1:2">
      <c r="A4901" s="1" t="s">
        <v>8433</v>
      </c>
      <c r="B4901" t="s">
        <v>8434</v>
      </c>
    </row>
    <row r="4902" spans="1:2">
      <c r="A4902" s="1" t="s">
        <v>355</v>
      </c>
      <c r="B4902" t="s">
        <v>8435</v>
      </c>
    </row>
    <row r="4903" spans="1:2">
      <c r="A4903" s="1" t="s">
        <v>8437</v>
      </c>
      <c r="B4903" t="s">
        <v>8438</v>
      </c>
    </row>
    <row r="4904" spans="1:2">
      <c r="A4904" s="1" t="s">
        <v>77</v>
      </c>
      <c r="B4904" t="s">
        <v>8438</v>
      </c>
    </row>
    <row r="4905" spans="1:2">
      <c r="A4905" s="1" t="s">
        <v>8448</v>
      </c>
      <c r="B4905" t="s">
        <v>8449</v>
      </c>
    </row>
    <row r="4906" spans="1:2">
      <c r="A4906" s="1" t="s">
        <v>8453</v>
      </c>
      <c r="B4906" t="s">
        <v>8454</v>
      </c>
    </row>
    <row r="4907" spans="1:2">
      <c r="A4907" s="1" t="s">
        <v>8457</v>
      </c>
      <c r="B4907" t="s">
        <v>8458</v>
      </c>
    </row>
    <row r="4908" spans="1:2">
      <c r="A4908" s="1" t="s">
        <v>8459</v>
      </c>
      <c r="B4908" t="s">
        <v>8460</v>
      </c>
    </row>
    <row r="4909" spans="1:2">
      <c r="A4909" s="1" t="s">
        <v>8463</v>
      </c>
      <c r="B4909" t="s">
        <v>8464</v>
      </c>
    </row>
    <row r="4910" spans="1:2">
      <c r="A4910" s="1" t="s">
        <v>8469</v>
      </c>
      <c r="B4910" t="s">
        <v>8470</v>
      </c>
    </row>
    <row r="4911" spans="1:2">
      <c r="A4911" s="1" t="s">
        <v>331</v>
      </c>
      <c r="B4911" t="s">
        <v>332</v>
      </c>
    </row>
    <row r="4912" spans="1:2">
      <c r="A4912" s="1" t="s">
        <v>843</v>
      </c>
      <c r="B4912" t="s">
        <v>8471</v>
      </c>
    </row>
    <row r="4913" spans="1:2">
      <c r="A4913" s="1" t="s">
        <v>8484</v>
      </c>
      <c r="B4913" t="s">
        <v>8485</v>
      </c>
    </row>
    <row r="4914" spans="1:2">
      <c r="A4914" s="1" t="s">
        <v>8482</v>
      </c>
      <c r="B4914" t="s">
        <v>8483</v>
      </c>
    </row>
    <row r="4915" spans="1:2">
      <c r="A4915" s="1" t="s">
        <v>8480</v>
      </c>
      <c r="B4915" t="s">
        <v>8481</v>
      </c>
    </row>
    <row r="4916" spans="1:2">
      <c r="A4916" s="1" t="s">
        <v>8478</v>
      </c>
      <c r="B4916" t="s">
        <v>8479</v>
      </c>
    </row>
    <row r="4917" spans="1:2">
      <c r="A4917" s="1" t="s">
        <v>8112</v>
      </c>
      <c r="B4917" t="s">
        <v>8488</v>
      </c>
    </row>
    <row r="4918" spans="1:2">
      <c r="A4918" s="1" t="s">
        <v>8475</v>
      </c>
      <c r="B4918" t="s">
        <v>8476</v>
      </c>
    </row>
    <row r="4919" spans="1:2">
      <c r="A4919" s="1" t="s">
        <v>8473</v>
      </c>
      <c r="B4919" t="s">
        <v>8474</v>
      </c>
    </row>
    <row r="4920" spans="1:2">
      <c r="A4920" s="1" t="s">
        <v>7877</v>
      </c>
      <c r="B4920" t="s">
        <v>7878</v>
      </c>
    </row>
    <row r="4921" spans="1:2">
      <c r="A4921" s="1" t="s">
        <v>8492</v>
      </c>
      <c r="B4921" t="s">
        <v>8493</v>
      </c>
    </row>
    <row r="4922" spans="1:2">
      <c r="A4922" s="1" t="s">
        <v>8515</v>
      </c>
      <c r="B4922" t="s">
        <v>8516</v>
      </c>
    </row>
    <row r="4923" spans="1:2">
      <c r="A4923" s="1" t="s">
        <v>8517</v>
      </c>
      <c r="B4923" t="s">
        <v>8518</v>
      </c>
    </row>
    <row r="4924" spans="1:2">
      <c r="A4924" s="1" t="s">
        <v>8524</v>
      </c>
      <c r="B4924" t="s">
        <v>1244</v>
      </c>
    </row>
    <row r="4925" spans="1:2">
      <c r="A4925" s="1" t="s">
        <v>8526</v>
      </c>
      <c r="B4925" t="s">
        <v>8527</v>
      </c>
    </row>
    <row r="4926" spans="1:2">
      <c r="A4926" s="1" t="s">
        <v>8528</v>
      </c>
      <c r="B4926" t="s">
        <v>8529</v>
      </c>
    </row>
    <row r="4927" spans="1:2">
      <c r="A4927" s="1" t="s">
        <v>8530</v>
      </c>
      <c r="B4927" t="s">
        <v>8531</v>
      </c>
    </row>
    <row r="4928" spans="1:2">
      <c r="A4928" s="1" t="s">
        <v>8532</v>
      </c>
      <c r="B4928" t="s">
        <v>8533</v>
      </c>
    </row>
    <row r="4929" spans="1:2">
      <c r="A4929" s="1" t="s">
        <v>8534</v>
      </c>
      <c r="B4929" t="s">
        <v>8535</v>
      </c>
    </row>
    <row r="4930" spans="1:2">
      <c r="A4930" s="1" t="s">
        <v>8536</v>
      </c>
      <c r="B4930" t="s">
        <v>8537</v>
      </c>
    </row>
    <row r="4931" spans="1:2">
      <c r="A4931" s="1" t="s">
        <v>8538</v>
      </c>
      <c r="B4931" t="s">
        <v>704</v>
      </c>
    </row>
    <row r="4932" spans="1:2">
      <c r="A4932" s="1" t="s">
        <v>8540</v>
      </c>
      <c r="B4932" t="s">
        <v>8541</v>
      </c>
    </row>
    <row r="4933" spans="1:2">
      <c r="A4933" s="1" t="s">
        <v>8542</v>
      </c>
      <c r="B4933" t="s">
        <v>8543</v>
      </c>
    </row>
    <row r="4934" spans="1:2">
      <c r="A4934" s="1" t="s">
        <v>8544</v>
      </c>
      <c r="B4934" t="s">
        <v>8545</v>
      </c>
    </row>
    <row r="4935" spans="1:2">
      <c r="A4935" s="1" t="s">
        <v>8546</v>
      </c>
      <c r="B4935" t="s">
        <v>8547</v>
      </c>
    </row>
    <row r="4936" spans="1:2">
      <c r="A4936" s="1" t="s">
        <v>8552</v>
      </c>
      <c r="B4936" t="s">
        <v>8553</v>
      </c>
    </row>
    <row r="4937" spans="1:2">
      <c r="A4937" s="1" t="s">
        <v>8554</v>
      </c>
      <c r="B4937" t="s">
        <v>8555</v>
      </c>
    </row>
    <row r="4938" spans="1:2">
      <c r="A4938" s="1" t="s">
        <v>8556</v>
      </c>
      <c r="B4938" t="s">
        <v>8557</v>
      </c>
    </row>
    <row r="4939" spans="1:2">
      <c r="A4939" s="1" t="s">
        <v>8558</v>
      </c>
      <c r="B4939" t="s">
        <v>8559</v>
      </c>
    </row>
    <row r="4940" spans="1:2">
      <c r="A4940" s="1" t="s">
        <v>8560</v>
      </c>
      <c r="B4940" t="s">
        <v>8561</v>
      </c>
    </row>
    <row r="4941" spans="1:2">
      <c r="A4941" s="1" t="s">
        <v>8562</v>
      </c>
      <c r="B4941" t="s">
        <v>8111</v>
      </c>
    </row>
    <row r="4942" spans="1:2">
      <c r="A4942" s="1" t="s">
        <v>8573</v>
      </c>
      <c r="B4942" t="s">
        <v>8574</v>
      </c>
    </row>
    <row r="4943" spans="1:2">
      <c r="A4943" s="1" t="s">
        <v>8575</v>
      </c>
      <c r="B4943" t="s">
        <v>8576</v>
      </c>
    </row>
    <row r="4944" spans="1:2">
      <c r="A4944" s="1" t="s">
        <v>8578</v>
      </c>
      <c r="B4944" t="s">
        <v>8579</v>
      </c>
    </row>
    <row r="4945" spans="1:2">
      <c r="A4945" s="1" t="s">
        <v>8580</v>
      </c>
      <c r="B4945" t="s">
        <v>8581</v>
      </c>
    </row>
    <row r="4946" spans="1:2">
      <c r="A4946" s="1" t="s">
        <v>8582</v>
      </c>
      <c r="B4946" t="s">
        <v>8583</v>
      </c>
    </row>
    <row r="4947" spans="1:2">
      <c r="A4947" s="1" t="s">
        <v>8584</v>
      </c>
      <c r="B4947" t="s">
        <v>8585</v>
      </c>
    </row>
    <row r="4948" spans="1:2">
      <c r="A4948" s="1" t="s">
        <v>8587</v>
      </c>
      <c r="B4948" t="s">
        <v>8588</v>
      </c>
    </row>
    <row r="4949" spans="1:2">
      <c r="A4949" s="1" t="s">
        <v>8589</v>
      </c>
      <c r="B4949" t="s">
        <v>6674</v>
      </c>
    </row>
    <row r="4950" spans="1:2">
      <c r="A4950" s="1" t="s">
        <v>8590</v>
      </c>
      <c r="B4950" t="s">
        <v>8591</v>
      </c>
    </row>
    <row r="4951" spans="1:2">
      <c r="A4951" s="1" t="s">
        <v>8594</v>
      </c>
      <c r="B4951" t="s">
        <v>8595</v>
      </c>
    </row>
    <row r="4952" spans="1:2">
      <c r="A4952" s="1" t="s">
        <v>8596</v>
      </c>
      <c r="B4952" t="s">
        <v>8597</v>
      </c>
    </row>
    <row r="4953" spans="1:2">
      <c r="A4953" s="1" t="s">
        <v>8598</v>
      </c>
      <c r="B4953" t="s">
        <v>8599</v>
      </c>
    </row>
    <row r="4954" spans="1:2">
      <c r="A4954" s="1" t="s">
        <v>8602</v>
      </c>
      <c r="B4954" t="s">
        <v>8603</v>
      </c>
    </row>
    <row r="4955" spans="1:2">
      <c r="A4955" s="26" t="s">
        <v>8605</v>
      </c>
      <c r="B4955" t="s">
        <v>8606</v>
      </c>
    </row>
    <row r="4956" spans="1:2">
      <c r="A4956" s="1" t="s">
        <v>8607</v>
      </c>
      <c r="B4956" t="s">
        <v>8608</v>
      </c>
    </row>
    <row r="4957" spans="1:2">
      <c r="A4957" s="1" t="s">
        <v>8610</v>
      </c>
      <c r="B4957" t="s">
        <v>8611</v>
      </c>
    </row>
    <row r="4958" spans="1:2">
      <c r="A4958" s="1" t="s">
        <v>8613</v>
      </c>
      <c r="B4958" t="s">
        <v>8614</v>
      </c>
    </row>
    <row r="4959" spans="1:2">
      <c r="A4959" s="1" t="s">
        <v>8617</v>
      </c>
      <c r="B4959" t="s">
        <v>8618</v>
      </c>
    </row>
    <row r="4960" spans="1:2">
      <c r="A4960" s="1" t="s">
        <v>8620</v>
      </c>
      <c r="B4960" t="s">
        <v>8621</v>
      </c>
    </row>
    <row r="4961" spans="1:2">
      <c r="A4961" s="1" t="s">
        <v>8623</v>
      </c>
      <c r="B4961" t="s">
        <v>8624</v>
      </c>
    </row>
    <row r="4962" spans="1:2">
      <c r="A4962" s="1" t="s">
        <v>8626</v>
      </c>
      <c r="B4962" t="s">
        <v>7996</v>
      </c>
    </row>
    <row r="4963" spans="1:2">
      <c r="A4963" s="1" t="s">
        <v>8628</v>
      </c>
      <c r="B4963" t="s">
        <v>1326</v>
      </c>
    </row>
    <row r="4964" spans="1:2">
      <c r="A4964" s="1" t="s">
        <v>8630</v>
      </c>
      <c r="B4964" t="s">
        <v>8631</v>
      </c>
    </row>
    <row r="4965" spans="1:2">
      <c r="A4965" s="1" t="s">
        <v>8632</v>
      </c>
      <c r="B4965" t="s">
        <v>8633</v>
      </c>
    </row>
    <row r="4966" spans="1:2">
      <c r="A4966" s="1" t="s">
        <v>8636</v>
      </c>
      <c r="B4966" t="s">
        <v>224</v>
      </c>
    </row>
    <row r="4967" spans="1:2">
      <c r="A4967" s="1" t="s">
        <v>8637</v>
      </c>
      <c r="B4967" t="s">
        <v>8638</v>
      </c>
    </row>
    <row r="4968" spans="1:2">
      <c r="A4968" s="1" t="s">
        <v>8388</v>
      </c>
      <c r="B4968" t="s">
        <v>549</v>
      </c>
    </row>
    <row r="4969" spans="1:2">
      <c r="A4969" s="1" t="s">
        <v>8643</v>
      </c>
      <c r="B4969" t="s">
        <v>952</v>
      </c>
    </row>
    <row r="4970" spans="1:2">
      <c r="A4970" s="1" t="s">
        <v>8644</v>
      </c>
      <c r="B4970" t="s">
        <v>8645</v>
      </c>
    </row>
    <row r="4971" spans="1:2">
      <c r="A4971" s="1" t="s">
        <v>8646</v>
      </c>
      <c r="B4971" t="s">
        <v>8647</v>
      </c>
    </row>
    <row r="4972" spans="1:2">
      <c r="A4972" s="1" t="s">
        <v>8656</v>
      </c>
      <c r="B4972" t="s">
        <v>8655</v>
      </c>
    </row>
    <row r="4973" spans="1:2">
      <c r="A4973" s="1" t="s">
        <v>8658</v>
      </c>
      <c r="B4973" t="s">
        <v>8659</v>
      </c>
    </row>
    <row r="4974" spans="1:2">
      <c r="A4974" s="1" t="s">
        <v>8660</v>
      </c>
      <c r="B4974" t="s">
        <v>8661</v>
      </c>
    </row>
    <row r="4975" spans="1:2">
      <c r="A4975" s="1" t="s">
        <v>8664</v>
      </c>
      <c r="B4975" t="s">
        <v>8665</v>
      </c>
    </row>
    <row r="4976" spans="1:2">
      <c r="A4976" s="1" t="s">
        <v>8666</v>
      </c>
      <c r="B4976" t="s">
        <v>8667</v>
      </c>
    </row>
    <row r="4977" spans="1:6">
      <c r="A4977" s="1" t="s">
        <v>8668</v>
      </c>
      <c r="B4977" t="s">
        <v>8669</v>
      </c>
    </row>
    <row r="4978" spans="1:6">
      <c r="A4978" s="1" t="s">
        <v>8670</v>
      </c>
      <c r="B4978" t="s">
        <v>8671</v>
      </c>
    </row>
    <row r="4979" spans="1:6">
      <c r="A4979" s="1" t="s">
        <v>8672</v>
      </c>
      <c r="B4979" t="s">
        <v>8673</v>
      </c>
      <c r="F4979">
        <v>288.04000000000002</v>
      </c>
    </row>
    <row r="4980" spans="1:6">
      <c r="A4980" s="1" t="s">
        <v>8675</v>
      </c>
      <c r="B4980" t="s">
        <v>8674</v>
      </c>
      <c r="D4980">
        <v>1936.16</v>
      </c>
      <c r="F4980">
        <v>703.16</v>
      </c>
    </row>
    <row r="4981" spans="1:6">
      <c r="A4981" s="1" t="s">
        <v>8676</v>
      </c>
      <c r="B4981" t="s">
        <v>1229</v>
      </c>
      <c r="D4981">
        <v>1946.16</v>
      </c>
      <c r="F4981">
        <v>191.61</v>
      </c>
    </row>
    <row r="4982" spans="1:6">
      <c r="A4982" s="1" t="s">
        <v>8677</v>
      </c>
      <c r="B4982" t="s">
        <v>8678</v>
      </c>
      <c r="D4982">
        <f>SUM(D4980:D4981)</f>
        <v>3882.32</v>
      </c>
      <c r="F4982">
        <v>370.13</v>
      </c>
    </row>
    <row r="4983" spans="1:6">
      <c r="A4983" s="1" t="s">
        <v>8679</v>
      </c>
      <c r="B4983" t="s">
        <v>8680</v>
      </c>
      <c r="F4983">
        <v>393.22</v>
      </c>
    </row>
    <row r="4984" spans="1:6">
      <c r="A4984" s="30" t="s">
        <v>8681</v>
      </c>
      <c r="B4984" t="s">
        <v>8682</v>
      </c>
      <c r="F4984">
        <f>SUM(F4979:F4983)</f>
        <v>1946.16</v>
      </c>
    </row>
    <row r="4985" spans="1:6">
      <c r="A4985" s="1" t="s">
        <v>8683</v>
      </c>
      <c r="B4985" t="s">
        <v>8684</v>
      </c>
    </row>
    <row r="4986" spans="1:6">
      <c r="A4986" s="1" t="s">
        <v>8686</v>
      </c>
      <c r="B4986" t="s">
        <v>8687</v>
      </c>
    </row>
    <row r="4987" spans="1:6">
      <c r="A4987" s="1" t="s">
        <v>8688</v>
      </c>
      <c r="B4987" t="s">
        <v>8689</v>
      </c>
    </row>
    <row r="4988" spans="1:6">
      <c r="A4988" s="1" t="s">
        <v>8691</v>
      </c>
      <c r="B4988" t="s">
        <v>8692</v>
      </c>
    </row>
    <row r="4989" spans="1:6">
      <c r="A4989" s="1" t="s">
        <v>8710</v>
      </c>
      <c r="B4989" t="s">
        <v>8711</v>
      </c>
    </row>
    <row r="4990" spans="1:6">
      <c r="A4990" s="1" t="s">
        <v>8712</v>
      </c>
      <c r="B4990" t="s">
        <v>8713</v>
      </c>
    </row>
    <row r="4991" spans="1:6">
      <c r="A4991" s="1" t="s">
        <v>8714</v>
      </c>
      <c r="B4991" t="s">
        <v>8715</v>
      </c>
    </row>
    <row r="4992" spans="1:6">
      <c r="A4992" s="1" t="s">
        <v>8716</v>
      </c>
      <c r="B4992" t="s">
        <v>8717</v>
      </c>
    </row>
    <row r="4993" spans="1:2">
      <c r="A4993" s="1" t="s">
        <v>8718</v>
      </c>
      <c r="B4993" t="s">
        <v>8719</v>
      </c>
    </row>
    <row r="4994" spans="1:2">
      <c r="A4994" s="1" t="s">
        <v>8722</v>
      </c>
      <c r="B4994" t="s">
        <v>8723</v>
      </c>
    </row>
    <row r="4995" spans="1:2">
      <c r="A4995" s="1" t="s">
        <v>8727</v>
      </c>
      <c r="B4995" t="s">
        <v>8728</v>
      </c>
    </row>
    <row r="4996" spans="1:2">
      <c r="A4996" s="1" t="s">
        <v>8729</v>
      </c>
      <c r="B4996" t="s">
        <v>8730</v>
      </c>
    </row>
    <row r="4997" spans="1:2">
      <c r="A4997" s="1" t="s">
        <v>8789</v>
      </c>
      <c r="B4997" s="67" t="s">
        <v>8790</v>
      </c>
    </row>
    <row r="4998" spans="1:2">
      <c r="A4998" s="1" t="s">
        <v>8791</v>
      </c>
      <c r="B4998" t="s">
        <v>8792</v>
      </c>
    </row>
    <row r="4999" spans="1:2">
      <c r="A4999" s="1" t="s">
        <v>8795</v>
      </c>
      <c r="B4999" t="s">
        <v>8796</v>
      </c>
    </row>
    <row r="5000" spans="1:2">
      <c r="A5000" s="1" t="s">
        <v>8797</v>
      </c>
      <c r="B5000" t="s">
        <v>8798</v>
      </c>
    </row>
    <row r="5001" spans="1:2">
      <c r="A5001" s="1" t="s">
        <v>8799</v>
      </c>
      <c r="B5001" t="s">
        <v>8800</v>
      </c>
    </row>
    <row r="5002" spans="1:2">
      <c r="A5002" s="1" t="s">
        <v>8801</v>
      </c>
      <c r="B5002" t="s">
        <v>1072</v>
      </c>
    </row>
    <row r="5003" spans="1:2">
      <c r="A5003" s="1" t="s">
        <v>8802</v>
      </c>
      <c r="B5003" t="s">
        <v>8803</v>
      </c>
    </row>
    <row r="5004" spans="1:2">
      <c r="A5004" s="1" t="s">
        <v>8804</v>
      </c>
      <c r="B5004" t="s">
        <v>8805</v>
      </c>
    </row>
    <row r="5005" spans="1:2">
      <c r="A5005" s="1" t="s">
        <v>8806</v>
      </c>
      <c r="B5005" t="s">
        <v>8807</v>
      </c>
    </row>
    <row r="5006" spans="1:2">
      <c r="A5006" s="1" t="s">
        <v>8808</v>
      </c>
      <c r="B5006" t="s">
        <v>8809</v>
      </c>
    </row>
    <row r="5007" spans="1:2">
      <c r="A5007" s="1" t="s">
        <v>8810</v>
      </c>
      <c r="B5007" t="s">
        <v>8811</v>
      </c>
    </row>
    <row r="5008" spans="1:2">
      <c r="A5008" s="1" t="s">
        <v>8812</v>
      </c>
      <c r="B5008" t="s">
        <v>8813</v>
      </c>
    </row>
    <row r="5009" spans="1:2">
      <c r="A5009" s="1" t="s">
        <v>8814</v>
      </c>
      <c r="B5009" t="s">
        <v>8815</v>
      </c>
    </row>
    <row r="5010" spans="1:2">
      <c r="A5010" s="1" t="s">
        <v>8820</v>
      </c>
      <c r="B5010" t="s">
        <v>8821</v>
      </c>
    </row>
    <row r="5011" spans="1:2">
      <c r="A5011" s="1" t="s">
        <v>8837</v>
      </c>
      <c r="B5011" t="s">
        <v>8823</v>
      </c>
    </row>
    <row r="5012" spans="1:2">
      <c r="A5012" s="1" t="s">
        <v>8824</v>
      </c>
      <c r="B5012" t="s">
        <v>8825</v>
      </c>
    </row>
    <row r="5013" spans="1:2">
      <c r="A5013" s="1" t="s">
        <v>8827</v>
      </c>
      <c r="B5013" t="s">
        <v>8828</v>
      </c>
    </row>
    <row r="5014" spans="1:2">
      <c r="A5014" s="1" t="s">
        <v>8830</v>
      </c>
      <c r="B5014" t="s">
        <v>8831</v>
      </c>
    </row>
    <row r="5015" spans="1:2">
      <c r="A5015" s="1" t="s">
        <v>459</v>
      </c>
      <c r="B5015" t="s">
        <v>8853</v>
      </c>
    </row>
    <row r="5016" spans="1:2">
      <c r="A5016" s="1" t="s">
        <v>8854</v>
      </c>
      <c r="B5016" t="s">
        <v>8855</v>
      </c>
    </row>
    <row r="5017" spans="1:2">
      <c r="A5017" s="1" t="s">
        <v>8856</v>
      </c>
      <c r="B5017" t="s">
        <v>8857</v>
      </c>
    </row>
    <row r="5018" spans="1:2">
      <c r="A5018" s="1" t="s">
        <v>8858</v>
      </c>
      <c r="B5018" t="s">
        <v>8859</v>
      </c>
    </row>
    <row r="5019" spans="1:2">
      <c r="A5019" s="1" t="s">
        <v>7930</v>
      </c>
      <c r="B5019" t="s">
        <v>8860</v>
      </c>
    </row>
    <row r="5020" spans="1:2">
      <c r="A5020" s="1" t="s">
        <v>8861</v>
      </c>
      <c r="B5020" t="s">
        <v>8862</v>
      </c>
    </row>
    <row r="5021" spans="1:2">
      <c r="A5021" s="1" t="s">
        <v>8863</v>
      </c>
      <c r="B5021" t="s">
        <v>8864</v>
      </c>
    </row>
    <row r="5022" spans="1:2">
      <c r="A5022" s="1" t="s">
        <v>8865</v>
      </c>
      <c r="B5022" t="s">
        <v>8866</v>
      </c>
    </row>
    <row r="5023" spans="1:2">
      <c r="A5023" s="1" t="s">
        <v>349</v>
      </c>
      <c r="B5023" t="s">
        <v>8867</v>
      </c>
    </row>
    <row r="5024" spans="1:2">
      <c r="A5024" s="1" t="s">
        <v>8869</v>
      </c>
      <c r="B5024" t="s">
        <v>8870</v>
      </c>
    </row>
    <row r="5025" spans="1:2">
      <c r="A5025" s="1" t="s">
        <v>8871</v>
      </c>
      <c r="B5025" t="s">
        <v>8872</v>
      </c>
    </row>
    <row r="5026" spans="1:2">
      <c r="A5026" s="1" t="s">
        <v>391</v>
      </c>
      <c r="B5026" t="s">
        <v>8873</v>
      </c>
    </row>
    <row r="5027" spans="1:2">
      <c r="A5027" s="1" t="s">
        <v>8874</v>
      </c>
      <c r="B5027" t="s">
        <v>8875</v>
      </c>
    </row>
    <row r="5028" spans="1:2">
      <c r="A5028" s="1" t="s">
        <v>8876</v>
      </c>
      <c r="B5028" t="s">
        <v>8877</v>
      </c>
    </row>
    <row r="5029" spans="1:2">
      <c r="A5029" s="1" t="s">
        <v>8878</v>
      </c>
      <c r="B5029" t="s">
        <v>8879</v>
      </c>
    </row>
    <row r="5030" spans="1:2">
      <c r="A5030" s="1" t="s">
        <v>8881</v>
      </c>
      <c r="B5030" t="s">
        <v>8882</v>
      </c>
    </row>
    <row r="5031" spans="1:2">
      <c r="A5031" s="1" t="s">
        <v>8883</v>
      </c>
      <c r="B5031" t="s">
        <v>8884</v>
      </c>
    </row>
    <row r="5032" spans="1:2">
      <c r="A5032" s="1" t="s">
        <v>8912</v>
      </c>
      <c r="B5032" t="s">
        <v>8913</v>
      </c>
    </row>
    <row r="5033" spans="1:2">
      <c r="A5033" s="1" t="s">
        <v>8939</v>
      </c>
      <c r="B5033" t="s">
        <v>8940</v>
      </c>
    </row>
  </sheetData>
  <dataValidations disablePrompts="1" count="3">
    <dataValidation type="textLength" allowBlank="1" showInputMessage="1" showErrorMessage="1" errorTitle="Debes ingresar 14 caracteres" sqref="A4839:A4840">
      <formula1>14</formula1>
      <formula2>14</formula2>
    </dataValidation>
    <dataValidation type="textLength" allowBlank="1" showInputMessage="1" showErrorMessage="1" errorTitle="Ingreso no valido " error="Tiene que ingresar 9 digitos" sqref="A4984">
      <formula1>1</formula1>
      <formula2>9</formula2>
    </dataValidation>
    <dataValidation allowBlank="1" showErrorMessage="1" errorTitle="Error" error="Dato invalido, revise los comentarios de la columna para saber que información va en esta columna" sqref="B4997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G49"/>
  <sheetViews>
    <sheetView workbookViewId="0">
      <selection activeCell="A10" sqref="A10"/>
    </sheetView>
  </sheetViews>
  <sheetFormatPr baseColWidth="10" defaultRowHeight="15"/>
  <cols>
    <col min="3" max="3" width="11.42578125" style="1"/>
  </cols>
  <sheetData>
    <row r="1" spans="1:7">
      <c r="A1">
        <v>212</v>
      </c>
      <c r="B1">
        <v>15.2</v>
      </c>
      <c r="C1" s="1" t="s">
        <v>8885</v>
      </c>
      <c r="D1" s="1" t="s">
        <v>8889</v>
      </c>
      <c r="E1" s="1" t="s">
        <v>8890</v>
      </c>
      <c r="F1" s="1" t="s">
        <v>8891</v>
      </c>
      <c r="G1" t="str">
        <f>+C1&amp;F1&amp;D1&amp;F1&amp;E1</f>
        <v>23/08/2022</v>
      </c>
    </row>
    <row r="2" spans="1:7">
      <c r="A2">
        <v>213</v>
      </c>
      <c r="B2">
        <v>27.7</v>
      </c>
      <c r="C2" s="1" t="s">
        <v>8886</v>
      </c>
      <c r="D2" s="1" t="s">
        <v>8889</v>
      </c>
      <c r="E2" s="1" t="s">
        <v>8890</v>
      </c>
      <c r="F2" s="1" t="s">
        <v>8891</v>
      </c>
      <c r="G2" t="str">
        <f t="shared" ref="G2:G7" si="0">+C2&amp;F2&amp;D2&amp;F2&amp;E2</f>
        <v>22/08/2022</v>
      </c>
    </row>
    <row r="3" spans="1:7">
      <c r="A3">
        <v>214</v>
      </c>
      <c r="B3">
        <v>25.25</v>
      </c>
      <c r="C3" s="1" t="s">
        <v>8887</v>
      </c>
      <c r="D3" s="1" t="s">
        <v>8889</v>
      </c>
      <c r="E3" s="1" t="s">
        <v>8890</v>
      </c>
      <c r="F3" s="1" t="s">
        <v>8891</v>
      </c>
      <c r="G3" t="str">
        <f t="shared" si="0"/>
        <v>18/08/2022</v>
      </c>
    </row>
    <row r="4" spans="1:7">
      <c r="A4">
        <v>215</v>
      </c>
      <c r="B4">
        <v>1.2</v>
      </c>
      <c r="C4" s="1" t="s">
        <v>8888</v>
      </c>
      <c r="D4" s="1" t="s">
        <v>8889</v>
      </c>
      <c r="E4" s="1" t="s">
        <v>8890</v>
      </c>
      <c r="F4" s="1" t="s">
        <v>8891</v>
      </c>
      <c r="G4" t="str">
        <f t="shared" si="0"/>
        <v>16/08/2022</v>
      </c>
    </row>
    <row r="5" spans="1:7">
      <c r="A5">
        <v>216</v>
      </c>
      <c r="B5">
        <v>0</v>
      </c>
      <c r="C5" s="1" t="s">
        <v>8888</v>
      </c>
      <c r="D5" s="1" t="s">
        <v>8889</v>
      </c>
      <c r="E5" s="1" t="s">
        <v>8890</v>
      </c>
      <c r="F5" s="1" t="s">
        <v>8891</v>
      </c>
      <c r="G5" t="str">
        <f t="shared" si="0"/>
        <v>16/08/2022</v>
      </c>
    </row>
    <row r="6" spans="1:7">
      <c r="A6">
        <v>217</v>
      </c>
      <c r="B6">
        <v>47.85</v>
      </c>
      <c r="C6" s="1" t="s">
        <v>8250</v>
      </c>
      <c r="D6" s="1" t="s">
        <v>8889</v>
      </c>
      <c r="E6" s="1" t="s">
        <v>8890</v>
      </c>
      <c r="F6" s="1" t="s">
        <v>8891</v>
      </c>
      <c r="G6" t="str">
        <f t="shared" si="0"/>
        <v>12/08/2022</v>
      </c>
    </row>
    <row r="7" spans="1:7">
      <c r="A7">
        <v>218</v>
      </c>
      <c r="B7">
        <v>4.25</v>
      </c>
      <c r="C7" s="1" t="s">
        <v>8250</v>
      </c>
      <c r="D7" s="1" t="s">
        <v>8889</v>
      </c>
      <c r="E7" s="1" t="s">
        <v>8890</v>
      </c>
      <c r="F7" s="1" t="s">
        <v>8891</v>
      </c>
      <c r="G7" t="str">
        <f t="shared" si="0"/>
        <v>12/08/2022</v>
      </c>
    </row>
    <row r="8" spans="1:7">
      <c r="A8">
        <v>219</v>
      </c>
      <c r="B8">
        <v>35.049999999999997</v>
      </c>
      <c r="D8" s="1"/>
      <c r="E8" s="1"/>
      <c r="F8" s="1"/>
    </row>
    <row r="9" spans="1:7">
      <c r="A9">
        <v>220</v>
      </c>
      <c r="B9">
        <v>42.73</v>
      </c>
      <c r="D9" s="1"/>
      <c r="E9" s="1"/>
      <c r="F9" s="1"/>
    </row>
    <row r="10" spans="1:7">
      <c r="A10">
        <v>221</v>
      </c>
      <c r="B10">
        <v>19.72</v>
      </c>
      <c r="D10" s="1"/>
      <c r="E10" s="1"/>
      <c r="F10" s="1"/>
    </row>
    <row r="11" spans="1:7">
      <c r="A11">
        <v>222</v>
      </c>
      <c r="B11">
        <v>292.3</v>
      </c>
      <c r="D11" s="1"/>
      <c r="E11" s="1"/>
      <c r="F11" s="1"/>
    </row>
    <row r="12" spans="1:7">
      <c r="A12">
        <v>223</v>
      </c>
      <c r="B12">
        <v>44.31</v>
      </c>
      <c r="D12" s="1"/>
      <c r="E12" s="1"/>
      <c r="F12" s="1"/>
    </row>
    <row r="13" spans="1:7">
      <c r="A13">
        <v>224</v>
      </c>
      <c r="B13">
        <v>108.65</v>
      </c>
      <c r="D13" s="1"/>
      <c r="E13" s="1"/>
      <c r="F13" s="1"/>
    </row>
    <row r="14" spans="1:7">
      <c r="A14">
        <v>225</v>
      </c>
      <c r="B14">
        <v>56.4</v>
      </c>
      <c r="D14" s="1"/>
      <c r="E14" s="1"/>
      <c r="F14" s="1"/>
    </row>
    <row r="15" spans="1:7">
      <c r="A15">
        <v>226</v>
      </c>
      <c r="B15">
        <v>74.63</v>
      </c>
      <c r="D15" s="1"/>
      <c r="E15" s="1"/>
      <c r="F15" s="1"/>
    </row>
    <row r="16" spans="1:7">
      <c r="A16">
        <v>227</v>
      </c>
      <c r="B16">
        <v>33.4</v>
      </c>
      <c r="D16" s="1"/>
      <c r="E16" s="1"/>
      <c r="F16" s="1"/>
    </row>
    <row r="17" spans="1:6">
      <c r="A17">
        <v>228</v>
      </c>
      <c r="B17">
        <v>68.14</v>
      </c>
      <c r="D17" s="1"/>
      <c r="E17" s="1"/>
      <c r="F17" s="1"/>
    </row>
    <row r="18" spans="1:6">
      <c r="A18">
        <v>229</v>
      </c>
      <c r="B18">
        <v>72.7</v>
      </c>
      <c r="D18" s="1"/>
      <c r="E18" s="1"/>
      <c r="F18" s="1"/>
    </row>
    <row r="19" spans="1:6">
      <c r="A19">
        <v>230</v>
      </c>
      <c r="B19">
        <v>25</v>
      </c>
      <c r="D19" s="1"/>
      <c r="E19" s="1"/>
      <c r="F19" s="1"/>
    </row>
    <row r="20" spans="1:6">
      <c r="A20">
        <v>231</v>
      </c>
      <c r="B20">
        <v>54.25</v>
      </c>
      <c r="D20" s="1"/>
      <c r="E20" s="1"/>
      <c r="F20" s="1"/>
    </row>
    <row r="21" spans="1:6">
      <c r="A21">
        <v>232</v>
      </c>
      <c r="B21">
        <v>58.58</v>
      </c>
      <c r="D21" s="1"/>
      <c r="E21" s="1"/>
      <c r="F21" s="1"/>
    </row>
    <row r="22" spans="1:6">
      <c r="A22">
        <v>233</v>
      </c>
      <c r="B22">
        <v>0</v>
      </c>
      <c r="D22" s="1"/>
      <c r="E22" s="1"/>
      <c r="F22" s="1"/>
    </row>
    <row r="23" spans="1:6">
      <c r="A23">
        <v>234</v>
      </c>
      <c r="B23">
        <v>16.13</v>
      </c>
      <c r="D23" s="1"/>
      <c r="E23" s="1"/>
      <c r="F23" s="1"/>
    </row>
    <row r="24" spans="1:6">
      <c r="A24">
        <v>235</v>
      </c>
      <c r="B24">
        <v>5</v>
      </c>
      <c r="D24" s="1"/>
      <c r="E24" s="1"/>
      <c r="F24" s="1"/>
    </row>
    <row r="25" spans="1:6">
      <c r="A25">
        <v>236</v>
      </c>
      <c r="B25">
        <v>84.8</v>
      </c>
      <c r="D25" s="1"/>
      <c r="E25" s="1"/>
      <c r="F25" s="1"/>
    </row>
    <row r="26" spans="1:6">
      <c r="A26">
        <v>237</v>
      </c>
      <c r="B26">
        <v>61.3</v>
      </c>
      <c r="D26" s="1"/>
      <c r="E26" s="1"/>
      <c r="F26" s="1"/>
    </row>
    <row r="27" spans="1:6">
      <c r="A27">
        <v>238</v>
      </c>
      <c r="B27">
        <v>43.5</v>
      </c>
      <c r="D27" s="1"/>
      <c r="E27" s="1"/>
      <c r="F27" s="1"/>
    </row>
    <row r="28" spans="1:6">
      <c r="A28">
        <v>239</v>
      </c>
      <c r="B28">
        <v>117.97</v>
      </c>
      <c r="D28" s="1"/>
      <c r="E28" s="1"/>
      <c r="F28" s="1"/>
    </row>
    <row r="29" spans="1:6">
      <c r="A29">
        <v>240</v>
      </c>
      <c r="B29">
        <v>43.41</v>
      </c>
      <c r="D29" s="1"/>
      <c r="E29" s="1"/>
      <c r="F29" s="1"/>
    </row>
    <row r="30" spans="1:6">
      <c r="A30">
        <v>241</v>
      </c>
      <c r="B30">
        <v>259.94</v>
      </c>
      <c r="D30" s="1"/>
      <c r="E30" s="1"/>
      <c r="F30" s="1"/>
    </row>
    <row r="31" spans="1:6">
      <c r="A31">
        <v>242</v>
      </c>
      <c r="B31">
        <v>58.4</v>
      </c>
      <c r="D31" s="1"/>
      <c r="E31" s="1"/>
      <c r="F31" s="1"/>
    </row>
    <row r="32" spans="1:6">
      <c r="A32">
        <v>243</v>
      </c>
      <c r="B32">
        <v>31.4</v>
      </c>
      <c r="D32" s="1"/>
      <c r="E32" s="1"/>
      <c r="F32" s="1"/>
    </row>
    <row r="33" spans="1:6">
      <c r="A33">
        <v>244</v>
      </c>
      <c r="B33">
        <v>37.049999999999997</v>
      </c>
      <c r="D33" s="1"/>
      <c r="E33" s="1"/>
      <c r="F33" s="1"/>
    </row>
    <row r="34" spans="1:6">
      <c r="A34">
        <v>245</v>
      </c>
      <c r="B34">
        <v>61.8</v>
      </c>
      <c r="D34" s="1"/>
      <c r="E34" s="1"/>
      <c r="F34" s="1"/>
    </row>
    <row r="35" spans="1:6">
      <c r="A35">
        <v>246</v>
      </c>
      <c r="B35">
        <v>43.1</v>
      </c>
      <c r="D35" s="1"/>
      <c r="E35" s="1"/>
      <c r="F35" s="1"/>
    </row>
    <row r="36" spans="1:6">
      <c r="A36">
        <v>247</v>
      </c>
      <c r="B36">
        <v>39.450000000000003</v>
      </c>
      <c r="D36" s="1"/>
      <c r="E36" s="1"/>
      <c r="F36" s="1"/>
    </row>
    <row r="37" spans="1:6">
      <c r="A37">
        <v>248</v>
      </c>
      <c r="B37">
        <v>60.54</v>
      </c>
      <c r="D37" s="1"/>
      <c r="E37" s="1"/>
      <c r="F37" s="1"/>
    </row>
    <row r="38" spans="1:6">
      <c r="A38">
        <v>249</v>
      </c>
      <c r="B38">
        <v>12.05</v>
      </c>
      <c r="D38" s="1"/>
      <c r="E38" s="1"/>
      <c r="F38" s="1"/>
    </row>
    <row r="39" spans="1:6">
      <c r="D39" s="1"/>
      <c r="E39" s="1"/>
      <c r="F39" s="1"/>
    </row>
    <row r="40" spans="1:6">
      <c r="D40" s="1"/>
      <c r="E40" s="1"/>
      <c r="F40" s="1"/>
    </row>
    <row r="41" spans="1:6">
      <c r="D41" s="1"/>
      <c r="E41" s="1"/>
      <c r="F41" s="1"/>
    </row>
    <row r="42" spans="1:6">
      <c r="D42" s="1"/>
      <c r="E42" s="1"/>
      <c r="F42" s="1"/>
    </row>
    <row r="43" spans="1:6">
      <c r="D43" s="1"/>
      <c r="E43" s="1"/>
      <c r="F43" s="1"/>
    </row>
    <row r="44" spans="1:6">
      <c r="D44" s="1"/>
      <c r="E44" s="1"/>
      <c r="F44" s="1"/>
    </row>
    <row r="45" spans="1:6">
      <c r="D45" s="1"/>
      <c r="E45" s="1"/>
      <c r="F45" s="1"/>
    </row>
    <row r="46" spans="1:6">
      <c r="D46" s="1"/>
      <c r="E46" s="1"/>
      <c r="F46" s="1"/>
    </row>
    <row r="47" spans="1:6">
      <c r="D47" s="1"/>
      <c r="E47" s="1"/>
      <c r="F47" s="1"/>
    </row>
    <row r="48" spans="1:6">
      <c r="D48" s="1"/>
      <c r="E48" s="1"/>
      <c r="F48" s="1"/>
    </row>
    <row r="49" spans="4:6">
      <c r="D49" s="1"/>
      <c r="E49" s="1"/>
      <c r="F49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20"/>
  <sheetViews>
    <sheetView workbookViewId="0">
      <selection activeCell="H18" sqref="H18"/>
    </sheetView>
  </sheetViews>
  <sheetFormatPr baseColWidth="10" defaultRowHeight="15"/>
  <cols>
    <col min="1" max="1" width="11.85546875" bestFit="1" customWidth="1"/>
    <col min="6" max="6" width="12.5703125" bestFit="1" customWidth="1"/>
    <col min="8" max="9" width="12.5703125" bestFit="1" customWidth="1"/>
    <col min="11" max="11" width="12.5703125" bestFit="1" customWidth="1"/>
  </cols>
  <sheetData>
    <row r="1" spans="1:13" ht="15.75" thickBot="1"/>
    <row r="2" spans="1:13">
      <c r="A2" s="143" t="s">
        <v>8929</v>
      </c>
      <c r="B2" s="144"/>
      <c r="C2" s="144"/>
      <c r="D2" s="145"/>
      <c r="E2" s="152"/>
      <c r="F2" s="153"/>
      <c r="G2" s="133" t="s">
        <v>8914</v>
      </c>
      <c r="H2" s="133" t="s">
        <v>8915</v>
      </c>
      <c r="I2" s="133" t="s">
        <v>8916</v>
      </c>
      <c r="J2" s="133" t="s">
        <v>8917</v>
      </c>
      <c r="K2" s="133" t="s">
        <v>8918</v>
      </c>
      <c r="L2" s="135" t="s">
        <v>8919</v>
      </c>
      <c r="M2" s="136"/>
    </row>
    <row r="3" spans="1:13" ht="15.75" thickBot="1">
      <c r="A3" s="146"/>
      <c r="B3" s="147"/>
      <c r="C3" s="147"/>
      <c r="D3" s="148"/>
      <c r="E3" s="102"/>
      <c r="F3" s="102"/>
      <c r="G3" s="134"/>
      <c r="H3" s="134"/>
      <c r="I3" s="134"/>
      <c r="J3" s="134"/>
      <c r="K3" s="134"/>
      <c r="L3" s="137"/>
      <c r="M3" s="138"/>
    </row>
    <row r="4" spans="1:13">
      <c r="A4" s="146"/>
      <c r="B4" s="147"/>
      <c r="C4" s="147"/>
      <c r="D4" s="148"/>
      <c r="E4" s="102"/>
      <c r="F4" s="102"/>
      <c r="G4" s="103"/>
      <c r="H4" s="103">
        <f>+Tabla2[[#Totals],[V. GRAVADA]]</f>
        <v>810866.79</v>
      </c>
      <c r="I4" s="103">
        <f>+Tabla3[[#Totals],[V GRAVADAS]]</f>
        <v>15805.010000000004</v>
      </c>
      <c r="J4" s="103"/>
      <c r="K4" s="104"/>
      <c r="L4" s="105"/>
      <c r="M4" s="106"/>
    </row>
    <row r="5" spans="1:13">
      <c r="A5" s="146"/>
      <c r="B5" s="147"/>
      <c r="C5" s="147"/>
      <c r="D5" s="148"/>
      <c r="E5" s="102"/>
      <c r="F5" s="102"/>
      <c r="G5" s="103"/>
      <c r="H5" s="103"/>
      <c r="I5" s="107">
        <f>+I4/1.13</f>
        <v>13986.734513274341</v>
      </c>
      <c r="J5" s="103"/>
      <c r="K5" s="104"/>
      <c r="L5" s="105"/>
      <c r="M5" s="106"/>
    </row>
    <row r="6" spans="1:13">
      <c r="A6" s="146"/>
      <c r="B6" s="147"/>
      <c r="C6" s="147"/>
      <c r="D6" s="148"/>
      <c r="E6" s="102"/>
      <c r="F6" s="102"/>
      <c r="G6" s="103"/>
      <c r="H6" s="103"/>
      <c r="I6" s="103"/>
      <c r="J6" s="103"/>
      <c r="K6" s="104"/>
      <c r="L6" s="105"/>
      <c r="M6" s="106"/>
    </row>
    <row r="7" spans="1:13" ht="15.75" thickBot="1">
      <c r="A7" s="146"/>
      <c r="B7" s="147"/>
      <c r="C7" s="147"/>
      <c r="D7" s="148"/>
      <c r="E7" s="102"/>
      <c r="F7" s="102"/>
      <c r="G7" s="103"/>
      <c r="H7" s="103"/>
      <c r="I7" s="103"/>
      <c r="J7" s="103"/>
      <c r="K7" s="104"/>
      <c r="L7" s="105"/>
      <c r="M7" s="106"/>
    </row>
    <row r="8" spans="1:13" ht="15.75" thickBot="1">
      <c r="A8" s="146"/>
      <c r="B8" s="147"/>
      <c r="C8" s="147"/>
      <c r="D8" s="148"/>
      <c r="E8" s="102"/>
      <c r="F8" s="102"/>
      <c r="G8" s="103"/>
      <c r="H8" s="103"/>
      <c r="I8" s="107">
        <f>+I7/1.13</f>
        <v>0</v>
      </c>
      <c r="J8" s="103"/>
      <c r="K8" s="104"/>
      <c r="L8" s="108" t="s">
        <v>8920</v>
      </c>
      <c r="M8" s="106"/>
    </row>
    <row r="9" spans="1:13" ht="15.75" thickBot="1">
      <c r="A9" s="146"/>
      <c r="B9" s="147"/>
      <c r="C9" s="147"/>
      <c r="D9" s="148"/>
      <c r="E9" s="102"/>
      <c r="F9" s="102"/>
      <c r="G9" s="4">
        <f>SUM(G4:G8)</f>
        <v>0</v>
      </c>
      <c r="H9" s="4">
        <f>+H4+H7</f>
        <v>810866.79</v>
      </c>
      <c r="I9" s="4">
        <f>+I8+I5</f>
        <v>13986.734513274341</v>
      </c>
      <c r="J9" s="4">
        <f>+J4</f>
        <v>0</v>
      </c>
      <c r="K9" s="4">
        <f>SUM(G9:J9)</f>
        <v>824853.52451327443</v>
      </c>
      <c r="L9" s="109">
        <f>+K9*0.0175</f>
        <v>14434.936678982303</v>
      </c>
      <c r="M9" s="106"/>
    </row>
    <row r="10" spans="1:13">
      <c r="A10" s="146"/>
      <c r="B10" s="147"/>
      <c r="C10" s="147"/>
      <c r="D10" s="148"/>
      <c r="E10" s="102"/>
      <c r="F10" s="102"/>
      <c r="G10" s="110"/>
      <c r="H10" s="110"/>
      <c r="I10" s="110"/>
      <c r="J10" s="110"/>
      <c r="K10" s="110"/>
      <c r="L10" s="139"/>
      <c r="M10" s="141">
        <f>+L9+L10</f>
        <v>14434.936678982303</v>
      </c>
    </row>
    <row r="11" spans="1:13" ht="15.75" thickBot="1">
      <c r="A11" s="146"/>
      <c r="B11" s="147"/>
      <c r="C11" s="147"/>
      <c r="D11" s="148"/>
      <c r="E11" s="102"/>
      <c r="F11" s="102"/>
      <c r="G11" s="110"/>
      <c r="H11" s="110"/>
      <c r="I11" s="110"/>
      <c r="J11" s="110"/>
      <c r="K11" s="110" t="s">
        <v>8921</v>
      </c>
      <c r="L11" s="140"/>
      <c r="M11" s="142"/>
    </row>
    <row r="12" spans="1:13" ht="15.75" thickBot="1">
      <c r="A12" s="146"/>
      <c r="B12" s="147"/>
      <c r="C12" s="147"/>
      <c r="D12" s="148"/>
      <c r="E12" s="102"/>
      <c r="F12" s="102"/>
      <c r="G12" s="110"/>
      <c r="H12" s="110"/>
      <c r="I12" s="110"/>
      <c r="J12" s="110"/>
      <c r="K12" s="110"/>
      <c r="L12" s="111"/>
      <c r="M12" s="106"/>
    </row>
    <row r="13" spans="1:13" ht="15.75" thickBot="1">
      <c r="A13" s="146"/>
      <c r="B13" s="147"/>
      <c r="C13" s="147"/>
      <c r="D13" s="148"/>
      <c r="E13" s="112"/>
      <c r="F13" s="113" t="s">
        <v>8922</v>
      </c>
      <c r="G13" s="4" t="s">
        <v>8923</v>
      </c>
      <c r="H13" s="114"/>
      <c r="I13" s="3" t="s">
        <v>8924</v>
      </c>
      <c r="J13" s="110"/>
      <c r="K13" s="110">
        <f>+K9+G9</f>
        <v>824853.52451327443</v>
      </c>
      <c r="L13" s="111"/>
      <c r="M13" s="106"/>
    </row>
    <row r="14" spans="1:13">
      <c r="A14" s="146"/>
      <c r="B14" s="147"/>
      <c r="C14" s="147"/>
      <c r="D14" s="148"/>
      <c r="E14" s="102" t="s">
        <v>8925</v>
      </c>
      <c r="F14" s="103">
        <f>+Tabla1[[#Totals],[C. GRAVADA]]</f>
        <v>587333.60000000009</v>
      </c>
      <c r="G14" s="103">
        <f>+Tabla1[[#Totals],[C. EXENTAS]]</f>
        <v>0</v>
      </c>
      <c r="H14" s="104" t="s">
        <v>8925</v>
      </c>
      <c r="I14" s="115">
        <f>+H9+I9</f>
        <v>824853.52451327443</v>
      </c>
      <c r="J14" s="110"/>
      <c r="K14" s="110">
        <f>+K13/K9</f>
        <v>1</v>
      </c>
      <c r="L14" s="111">
        <f>+K14*F15-F15</f>
        <v>0</v>
      </c>
      <c r="M14" s="106"/>
    </row>
    <row r="15" spans="1:13">
      <c r="A15" s="146"/>
      <c r="B15" s="147"/>
      <c r="C15" s="147"/>
      <c r="D15" s="148"/>
      <c r="E15" s="102" t="s">
        <v>8926</v>
      </c>
      <c r="F15" s="103">
        <f>+F14*0.13</f>
        <v>76353.368000000017</v>
      </c>
      <c r="G15" s="103"/>
      <c r="H15" s="104" t="s">
        <v>8926</v>
      </c>
      <c r="I15" s="115">
        <f>+I14*0.13</f>
        <v>107230.95818672568</v>
      </c>
      <c r="J15" s="110"/>
      <c r="K15" s="110"/>
      <c r="L15" s="111"/>
      <c r="M15" s="106"/>
    </row>
    <row r="16" spans="1:13" ht="15.75" thickBot="1">
      <c r="A16" s="146"/>
      <c r="B16" s="147"/>
      <c r="C16" s="147"/>
      <c r="D16" s="148"/>
      <c r="E16" s="102"/>
      <c r="F16" s="103"/>
      <c r="G16" s="103"/>
      <c r="H16" s="104"/>
      <c r="I16" s="115"/>
      <c r="J16" s="110"/>
      <c r="K16" s="110"/>
      <c r="L16" s="116">
        <f>+L9+L10+J18</f>
        <v>36214.154865707969</v>
      </c>
      <c r="M16" s="106"/>
    </row>
    <row r="17" spans="1:13" ht="15.75" thickTop="1">
      <c r="A17" s="146"/>
      <c r="B17" s="147"/>
      <c r="C17" s="147"/>
      <c r="D17" s="148"/>
      <c r="E17" s="102"/>
      <c r="F17" s="117"/>
      <c r="G17" s="118" t="s">
        <v>8927</v>
      </c>
      <c r="H17" s="104"/>
      <c r="I17" s="119" t="s">
        <v>8928</v>
      </c>
      <c r="J17" s="110"/>
      <c r="K17" s="110"/>
      <c r="L17" s="111"/>
      <c r="M17" s="106"/>
    </row>
    <row r="18" spans="1:13" ht="15.75" thickBot="1">
      <c r="A18" s="146"/>
      <c r="B18" s="147"/>
      <c r="C18" s="147"/>
      <c r="D18" s="148"/>
      <c r="E18" s="102"/>
      <c r="F18" s="120">
        <f>+F15+F16</f>
        <v>76353.368000000017</v>
      </c>
      <c r="G18" s="121">
        <f>+L14</f>
        <v>0</v>
      </c>
      <c r="H18" s="122">
        <f>+I15-G19</f>
        <v>30877.590186725662</v>
      </c>
      <c r="I18" s="123">
        <f>+Tabla1[[#Totals],[PERCEPCIONES]]</f>
        <v>5873.3520000000008</v>
      </c>
      <c r="J18" s="124">
        <f>+H18-I18-I19</f>
        <v>21779.218186725662</v>
      </c>
      <c r="K18" s="110"/>
      <c r="L18" s="111"/>
      <c r="M18" s="106"/>
    </row>
    <row r="19" spans="1:13" ht="15.75" thickBot="1">
      <c r="A19" s="146"/>
      <c r="B19" s="147"/>
      <c r="C19" s="147"/>
      <c r="D19" s="148"/>
      <c r="E19" s="102"/>
      <c r="F19" s="102"/>
      <c r="G19" s="125">
        <f>+F18-G18</f>
        <v>76353.368000000017</v>
      </c>
      <c r="H19" s="110"/>
      <c r="I19" s="110">
        <f>+Tabla46[[#Totals],[RETENCION]]</f>
        <v>3225.02</v>
      </c>
      <c r="J19" s="110"/>
      <c r="K19" s="110"/>
      <c r="L19" s="111"/>
      <c r="M19" s="106"/>
    </row>
    <row r="20" spans="1:13" ht="15.75" thickBot="1">
      <c r="A20" s="149"/>
      <c r="B20" s="150"/>
      <c r="C20" s="150"/>
      <c r="D20" s="151"/>
      <c r="E20" s="126"/>
      <c r="F20" s="126"/>
      <c r="G20" s="127"/>
      <c r="H20" s="127"/>
      <c r="I20" s="127"/>
      <c r="J20" s="127"/>
      <c r="K20" s="127"/>
      <c r="L20" s="128"/>
      <c r="M20" s="129"/>
    </row>
  </sheetData>
  <mergeCells count="10">
    <mergeCell ref="K2:K3"/>
    <mergeCell ref="L2:M3"/>
    <mergeCell ref="L10:L11"/>
    <mergeCell ref="M10:M11"/>
    <mergeCell ref="A2:D20"/>
    <mergeCell ref="E2:F2"/>
    <mergeCell ref="G2:G3"/>
    <mergeCell ref="H2:H3"/>
    <mergeCell ref="I2:I3"/>
    <mergeCell ref="J2:J3"/>
  </mergeCells>
  <conditionalFormatting sqref="L2 L15:M20 M13:M14 L12:M12 L4:M10">
    <cfRule type="containsText" dxfId="14" priority="2" operator="containsText" text="DATO">
      <formula>NOT(ISERROR(SEARCH("DATO",L2)))</formula>
    </cfRule>
  </conditionalFormatting>
  <conditionalFormatting sqref="L13:L14">
    <cfRule type="containsText" dxfId="13" priority="1" operator="containsText" text="DATO">
      <formula>NOT(ISERROR(SEARCH("DATO",L13)))</formula>
    </cfRule>
  </conditionalFormatting>
  <pageMargins left="0.7" right="0.7" top="0.75" bottom="0.75" header="0.3" footer="0.3"/>
  <pageSetup orientation="landscape" horizontalDpi="4294967294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D768FD-9DD2-41BE-9150-458B31157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</vt:i4>
      </vt:variant>
    </vt:vector>
  </HeadingPairs>
  <TitlesOfParts>
    <vt:vector size="19" baseType="lpstr">
      <vt:lpstr>PROINSCRITO</vt:lpstr>
      <vt:lpstr>Compras</vt:lpstr>
      <vt:lpstr>Libro de Compras</vt:lpstr>
      <vt:lpstr>Contribuyente</vt:lpstr>
      <vt:lpstr>Libro de Contribuyente</vt:lpstr>
      <vt:lpstr>SUMAS VENTAS CCF</vt:lpstr>
      <vt:lpstr>CLIENTE</vt:lpstr>
      <vt:lpstr>TABLA CONTRIBUYENTES</vt:lpstr>
      <vt:lpstr>Consumidor</vt:lpstr>
      <vt:lpstr>Libro de Consumidor</vt:lpstr>
      <vt:lpstr>menor a 200</vt:lpstr>
      <vt:lpstr>mayor a 200</vt:lpstr>
      <vt:lpstr>TABLA CONSUMIDOR</vt:lpstr>
      <vt:lpstr>CLIENTE MENOR A 200</vt:lpstr>
      <vt:lpstr>RET 1%</vt:lpstr>
      <vt:lpstr>base de clientes</vt:lpstr>
      <vt:lpstr>Hoja1</vt:lpstr>
      <vt:lpstr>DECLARACION</vt:lpstr>
      <vt:lpstr>Contribuyente!Área_de_impresión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Audicorp</dc:creator>
  <cp:lastModifiedBy>pablo</cp:lastModifiedBy>
  <cp:lastPrinted>2022-09-11T19:33:44Z</cp:lastPrinted>
  <dcterms:created xsi:type="dcterms:W3CDTF">2021-04-05T22:54:25Z</dcterms:created>
  <dcterms:modified xsi:type="dcterms:W3CDTF">2023-04-17T20:26:36Z</dcterms:modified>
</cp:coreProperties>
</file>